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L:\CONTRACT\Forms\FY27\"/>
    </mc:Choice>
  </mc:AlternateContent>
  <xr:revisionPtr revIDLastSave="0" documentId="13_ncr:1_{F47621DB-67FF-445A-8455-31A1A1C2F613}" xr6:coauthVersionLast="47" xr6:coauthVersionMax="47" xr10:uidLastSave="{00000000-0000-0000-0000-000000000000}"/>
  <workbookProtection lockStructure="1"/>
  <bookViews>
    <workbookView xWindow="-110" yWindow="-110" windowWidth="19420" windowHeight="10300" tabRatio="913" firstSheet="3" activeTab="13" xr2:uid="{00000000-000D-0000-FFFF-FFFF00000000}"/>
  </bookViews>
  <sheets>
    <sheet name="Instructions - edits" sheetId="9" state="hidden" r:id="rId1"/>
    <sheet name="Adj factor list" sheetId="33" r:id="rId2"/>
    <sheet name="updates made" sheetId="35" state="hidden" r:id="rId3"/>
    <sheet name="Instructions" sheetId="31" r:id="rId4"/>
    <sheet name="Cost Reimbursement" sheetId="34" r:id="rId5"/>
    <sheet name="AWC" sheetId="10" r:id="rId6"/>
    <sheet name="DESE" sheetId="11" r:id="rId7"/>
    <sheet name="Daily" sheetId="7" r:id="rId8"/>
    <sheet name="Monthly" sheetId="23" r:id="rId9"/>
    <sheet name="Transportation" sheetId="1" r:id="rId10"/>
    <sheet name="AT_3282" sheetId="20" r:id="rId11"/>
    <sheet name="AT_3289" sheetId="19" r:id="rId12"/>
    <sheet name="RSM_3786" sheetId="21" r:id="rId13"/>
    <sheet name="RSM_3782" sheetId="22" r:id="rId14"/>
    <sheet name="Lookup" sheetId="6" state="hidden" r:id="rId15"/>
    <sheet name="Svc Auth" sheetId="18" state="hidden" r:id="rId16"/>
    <sheet name="Rate Reference" sheetId="14" state="hidden" r:id="rId17"/>
    <sheet name="Sheet2" sheetId="29" state="hidden" r:id="rId18"/>
  </sheets>
  <definedNames>
    <definedName name="_xlnm._FilterDatabase" localSheetId="10" hidden="1">AT_3282!$B$48:$S$1700</definedName>
    <definedName name="_xlnm._FilterDatabase" localSheetId="11" hidden="1">AT_3289!$B$49:$U$1702</definedName>
    <definedName name="_xlnm._FilterDatabase" localSheetId="7" hidden="1">Daily!$B$45:$S$1700</definedName>
    <definedName name="_xlnm._FilterDatabase" localSheetId="3" hidden="1">Instructions!$A$31:$E$83</definedName>
    <definedName name="_xlnm._FilterDatabase" localSheetId="0" hidden="1">'Instructions - edits'!$A$31:$E$86</definedName>
    <definedName name="_xlnm._FilterDatabase" localSheetId="8" hidden="1">Monthly!$B$48:$R$1702</definedName>
    <definedName name="_xlnm._FilterDatabase" localSheetId="13" hidden="1">RSM_3782!$B$46:$S$1700</definedName>
    <definedName name="_xlnm._FilterDatabase" localSheetId="12" hidden="1">RSM_3786!$B$47:$U$1702</definedName>
    <definedName name="_xlnm._FilterDatabase" localSheetId="17" hidden="1">Sheet2!$A$1:$E$57</definedName>
    <definedName name="_xlnm._FilterDatabase" localSheetId="15" hidden="1">'Svc Auth'!$A$1:$B$20</definedName>
    <definedName name="_xlnm._FilterDatabase" localSheetId="9" hidden="1">Transportation!$B$50:$X$1705</definedName>
    <definedName name="AT3282ActCode">AT_3282!$K$6</definedName>
    <definedName name="AT3282AltProvider">AT_3282!$D$7</definedName>
    <definedName name="AT3282AmndNum">AT_3282!$K$10</definedName>
    <definedName name="AT3282DocID">AT_3282!$D$8</definedName>
    <definedName name="AT3282FY">AT_3282!$D$45</definedName>
    <definedName name="AT3282Provider">AT_3282!$D$6</definedName>
    <definedName name="AT3282RegOffApprvl">AT_3282!$D$15</definedName>
    <definedName name="AT3282RegOffApprvlDT">AT_3282!$H$15</definedName>
    <definedName name="AT3282SubDate">AT_3282!$D$10</definedName>
    <definedName name="AT3282UnitType">AT_3282!$K$8</definedName>
    <definedName name="AT3289ActCode">AT_3289!$M$6</definedName>
    <definedName name="AT3289AltProvider">AT_3289!$D$7</definedName>
    <definedName name="AT3289AmndNum">AT_3289!$M$12</definedName>
    <definedName name="AT3289DocID">AT_3289!$D$8</definedName>
    <definedName name="AT3289FY">AT_3289!$D$47</definedName>
    <definedName name="AT3289Provider">AT_3289!$D$6</definedName>
    <definedName name="AT3289RegOffAppprvlDT">AT_3289!$H$17</definedName>
    <definedName name="AT3289RegOffApprvl">AT_3289!$D$17</definedName>
    <definedName name="AT3289SubDate">AT_3289!$D$10</definedName>
    <definedName name="AT3289UnitRate">AT_3289!$M$8</definedName>
    <definedName name="AT3289UnitType">AT_3289!$M$10</definedName>
    <definedName name="DailyActCode">Daily!$K$4</definedName>
    <definedName name="DailyAddr">Daily!$D$10</definedName>
    <definedName name="DailyAltProvider">Daily!$D$7</definedName>
    <definedName name="DailyAmndNum">Daily!$K$10</definedName>
    <definedName name="DailyDocID">Daily!$D$6</definedName>
    <definedName name="DailyFY">Daily!$D$43</definedName>
    <definedName name="DailyProvider">Daily!$D$4</definedName>
    <definedName name="DailyRegOffApprvlDT">Daily!$H$13</definedName>
    <definedName name="DailyRegOfffApprvl">Daily!$D$13</definedName>
    <definedName name="DailySubDate">Daily!$D$8</definedName>
    <definedName name="DailyUnitRate">Daily!$K$6</definedName>
    <definedName name="DailyUnitType">Daily!$K$8</definedName>
    <definedName name="HrlyDocID01">#REF!</definedName>
    <definedName name="HrlyFY01">AWC!$D$64</definedName>
    <definedName name="HrlyProvider01">#REF!</definedName>
    <definedName name="LUProvider">Lookup!$A$45:$A$344</definedName>
    <definedName name="LUProviderVC">Lookup!$A$45:$B$344</definedName>
    <definedName name="MoActCode">Monthly!$K$4</definedName>
    <definedName name="MoAddr">Monthly!$D$12</definedName>
    <definedName name="MoAmndNum">Monthly!$K$12</definedName>
    <definedName name="MoDocID">Monthly!$D$8</definedName>
    <definedName name="MoFY">Monthly!$D$46</definedName>
    <definedName name="MonthlyAltProvider">Monthly!$D$9</definedName>
    <definedName name="MoProvider">Monthly!$D$4</definedName>
    <definedName name="MoRefOffApprvlDT">Monthly!$H$17</definedName>
    <definedName name="MoRegOffApprvl">Monthly!$D$17</definedName>
    <definedName name="MoSubDate">Monthly!$D$10</definedName>
    <definedName name="MoUnitRate">Monthly!$K$8</definedName>
    <definedName name="MoUnitType">Monthly!$K$10</definedName>
    <definedName name="_xlnm.Print_Area" localSheetId="10">AT_3282!$B$2:$M$1700</definedName>
    <definedName name="_xlnm.Print_Area" localSheetId="11">AT_3289!$B$2:$O$1700</definedName>
    <definedName name="_xlnm.Print_Area" localSheetId="5">AWC!$B$1:$U$55</definedName>
    <definedName name="_xlnm.Print_Area" localSheetId="4">'Cost Reimbursement'!$B$1:$L$64</definedName>
    <definedName name="_xlnm.Print_Area" localSheetId="7">Daily!$B$2:$P$1700</definedName>
    <definedName name="_xlnm.Print_Area" localSheetId="6">DESE!$B$1:$Q$51</definedName>
    <definedName name="_xlnm.Print_Area" localSheetId="8">Monthly!$B$2:$O$1702</definedName>
    <definedName name="_xlnm.Print_Area" localSheetId="13">RSM_3782!$B$2:$M$1701</definedName>
    <definedName name="_xlnm.Print_Area" localSheetId="12">RSM_3786!$A$2:$O$1700</definedName>
    <definedName name="_xlnm.Print_Area" localSheetId="9">Transportation!$B$1:$U$1705</definedName>
    <definedName name="_xlnm.Print_Titles" localSheetId="10">AT_3282!$47:$48</definedName>
    <definedName name="_xlnm.Print_Titles" localSheetId="11">AT_3289!$49:$49</definedName>
    <definedName name="_xlnm.Print_Titles" localSheetId="7">Daily!$44:$45</definedName>
    <definedName name="_xlnm.Print_Titles" localSheetId="8">Monthly!$47:$48</definedName>
    <definedName name="_xlnm.Print_Titles" localSheetId="13">RSM_3782!$45:$46</definedName>
    <definedName name="_xlnm.Print_Titles" localSheetId="12">RSM_3786!$46:$47</definedName>
    <definedName name="RSM3782ActCode">RSM_3782!$K$6</definedName>
    <definedName name="RSM3782AltProvider">RSM_3782!$D$7</definedName>
    <definedName name="RSM3782AmndNum">RSM_3782!$K$10</definedName>
    <definedName name="RSM3782DocID">RSM_3782!$D$8</definedName>
    <definedName name="RSM3782Provider">RSM_3782!$D$6</definedName>
    <definedName name="RSM3782RegOffApprvl">RSM_3782!$D$15</definedName>
    <definedName name="RSM3782RegOffApprvlDT">RSM_3782!$H$15</definedName>
    <definedName name="RSM3782SubDate">RSM_3782!$D$10</definedName>
    <definedName name="RSM3782UnitType">RSM_3782!$K$8</definedName>
    <definedName name="RSM3786ActCode">RSM_3786!$L$6</definedName>
    <definedName name="RSM3786AltProvider">RSM_3786!$D$7</definedName>
    <definedName name="RSM3786AmndNum">RSM_3786!$L$12</definedName>
    <definedName name="RSM3786DocID">RSM_3786!$D$8</definedName>
    <definedName name="RSM3786FY">RSM_3786!$D$45</definedName>
    <definedName name="RSM3786Provider">RSM_3786!$D$6</definedName>
    <definedName name="RSM3786RegOffApprvl">RSM_3786!$D$17</definedName>
    <definedName name="RSM3786RegOffApprvlDT">RSM_3786!$H$17</definedName>
    <definedName name="RSM3786SubDate">RSM_3786!$D$10</definedName>
    <definedName name="RSM3786UnitRate">RSM_3786!$L$8</definedName>
    <definedName name="RSM3786UnitType">RSM_3786!$L$10</definedName>
    <definedName name="TripActivity">Transportation!$L$4</definedName>
    <definedName name="TripAltProvider">Transportation!$D$7</definedName>
    <definedName name="TripAmndNum">Transportation!$L$8</definedName>
    <definedName name="TripDocID">Transportation!$D$6</definedName>
    <definedName name="TripFY">Transportation!$D$48</definedName>
    <definedName name="TripProvider">Transportation!$D$4</definedName>
    <definedName name="TripRegOffApprvl">Transportation!$D$13</definedName>
    <definedName name="TripRegOffApprvlDate">Transportation!$I$13</definedName>
    <definedName name="TripSubDate">Transportation!$D$8</definedName>
    <definedName name="TripUnitType">Transportation!$L$6</definedName>
    <definedName name="Version">Lookup!$AA$1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0" i="11" l="1"/>
  <c r="K43" i="11"/>
  <c r="K8" i="10"/>
  <c r="S44" i="10"/>
  <c r="D17" i="34"/>
  <c r="D31" i="22"/>
  <c r="I33" i="19"/>
  <c r="E35" i="21"/>
  <c r="D31" i="20"/>
  <c r="E22" i="11"/>
  <c r="S43" i="10"/>
  <c r="X47" i="10"/>
  <c r="G21" i="10"/>
  <c r="D26" i="34"/>
  <c r="K44" i="1"/>
  <c r="AD2" i="10"/>
  <c r="AA19" i="10"/>
  <c r="AA30" i="10"/>
  <c r="AA35" i="10"/>
  <c r="AA34" i="10"/>
  <c r="AA33" i="10"/>
  <c r="AA32" i="10"/>
  <c r="AA31"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43" i="10"/>
  <c r="X44" i="10"/>
  <c r="X45" i="10"/>
  <c r="X46"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43"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T32" i="10"/>
  <c r="S32" i="10"/>
  <c r="R32" i="10"/>
  <c r="Q32" i="10"/>
  <c r="P32" i="10"/>
  <c r="N32" i="10"/>
  <c r="T31" i="10"/>
  <c r="S31" i="10"/>
  <c r="R31" i="10"/>
  <c r="Q31" i="10"/>
  <c r="P31" i="10"/>
  <c r="O31" i="10"/>
  <c r="N31" i="10"/>
  <c r="W84" i="23"/>
  <c r="W85" i="23"/>
  <c r="W86" i="23"/>
  <c r="W87" i="23"/>
  <c r="W88" i="23"/>
  <c r="W83" i="23"/>
  <c r="X84" i="23"/>
  <c r="X85" i="23"/>
  <c r="X86" i="23"/>
  <c r="X87" i="23"/>
  <c r="X88" i="23"/>
  <c r="X83" i="23"/>
  <c r="AD6" i="23"/>
  <c r="Z6" i="23"/>
  <c r="AL1705" i="1"/>
  <c r="AK1705" i="1"/>
  <c r="AA1705" i="1"/>
  <c r="AJ1705" i="1" s="1"/>
  <c r="Y1705" i="1"/>
  <c r="X1705" i="1"/>
  <c r="AL1704" i="1"/>
  <c r="AK1704" i="1"/>
  <c r="AA1704" i="1"/>
  <c r="AJ1704" i="1" s="1"/>
  <c r="Y1704" i="1"/>
  <c r="X1704" i="1"/>
  <c r="AL1703" i="1"/>
  <c r="AK1703" i="1"/>
  <c r="AA1703" i="1"/>
  <c r="AJ1703" i="1" s="1"/>
  <c r="Y1703" i="1"/>
  <c r="X1703" i="1"/>
  <c r="AL1702" i="1"/>
  <c r="AK1702" i="1"/>
  <c r="AA1702" i="1"/>
  <c r="AJ1702" i="1" s="1"/>
  <c r="Y1702" i="1"/>
  <c r="X1702" i="1"/>
  <c r="AL1701" i="1"/>
  <c r="AK1701" i="1"/>
  <c r="Y1701" i="1"/>
  <c r="AA1701" i="1" s="1"/>
  <c r="AL1700" i="1"/>
  <c r="AK1700" i="1"/>
  <c r="AA1700" i="1"/>
  <c r="Y1700" i="1"/>
  <c r="AL1699" i="1"/>
  <c r="AK1699" i="1"/>
  <c r="Y1699" i="1"/>
  <c r="AA1699" i="1" s="1"/>
  <c r="AL1698" i="1"/>
  <c r="AK1698" i="1"/>
  <c r="AA1698" i="1"/>
  <c r="Y1698" i="1"/>
  <c r="AL1697" i="1"/>
  <c r="AK1697" i="1"/>
  <c r="Y1697" i="1"/>
  <c r="AA1697" i="1" s="1"/>
  <c r="AL1696" i="1"/>
  <c r="AK1696" i="1"/>
  <c r="AA1696" i="1"/>
  <c r="Y1696" i="1"/>
  <c r="AL1695" i="1"/>
  <c r="AK1695" i="1"/>
  <c r="Y1695" i="1"/>
  <c r="AA1695" i="1" s="1"/>
  <c r="AL1694" i="1"/>
  <c r="AK1694" i="1"/>
  <c r="AA1694" i="1"/>
  <c r="Y1694" i="1"/>
  <c r="AL1693" i="1"/>
  <c r="AK1693" i="1"/>
  <c r="Y1693" i="1"/>
  <c r="AA1693" i="1" s="1"/>
  <c r="AL1692" i="1"/>
  <c r="AK1692" i="1"/>
  <c r="AA1692" i="1"/>
  <c r="Y1692" i="1"/>
  <c r="AL1691" i="1"/>
  <c r="AK1691" i="1"/>
  <c r="Y1691" i="1"/>
  <c r="AA1691" i="1" s="1"/>
  <c r="AL1690" i="1"/>
  <c r="AK1690" i="1"/>
  <c r="AA1690" i="1"/>
  <c r="Y1690" i="1"/>
  <c r="AL1689" i="1"/>
  <c r="AK1689" i="1"/>
  <c r="Y1689" i="1"/>
  <c r="AA1689" i="1" s="1"/>
  <c r="AL1688" i="1"/>
  <c r="AK1688" i="1"/>
  <c r="AA1688" i="1"/>
  <c r="Y1688" i="1"/>
  <c r="AL1687" i="1"/>
  <c r="AK1687" i="1"/>
  <c r="Y1687" i="1"/>
  <c r="AA1687" i="1" s="1"/>
  <c r="AL1686" i="1"/>
  <c r="AK1686" i="1"/>
  <c r="AA1686" i="1"/>
  <c r="Y1686" i="1"/>
  <c r="AL1685" i="1"/>
  <c r="AK1685" i="1"/>
  <c r="Y1685" i="1"/>
  <c r="AA1685" i="1" s="1"/>
  <c r="AL1684" i="1"/>
  <c r="AK1684" i="1"/>
  <c r="AA1684" i="1"/>
  <c r="Y1684" i="1"/>
  <c r="AL1683" i="1"/>
  <c r="AK1683" i="1"/>
  <c r="Y1683" i="1"/>
  <c r="AA1683" i="1" s="1"/>
  <c r="AL1682" i="1"/>
  <c r="AK1682" i="1"/>
  <c r="AA1682" i="1"/>
  <c r="Y1682" i="1"/>
  <c r="AL1681" i="1"/>
  <c r="AK1681" i="1"/>
  <c r="Y1681" i="1"/>
  <c r="AA1681" i="1" s="1"/>
  <c r="AL1680" i="1"/>
  <c r="AK1680" i="1"/>
  <c r="AA1680" i="1"/>
  <c r="Y1680" i="1"/>
  <c r="AL1679" i="1"/>
  <c r="AK1679" i="1"/>
  <c r="Y1679" i="1"/>
  <c r="AA1679" i="1" s="1"/>
  <c r="AL1678" i="1"/>
  <c r="AK1678" i="1"/>
  <c r="AA1678" i="1"/>
  <c r="Y1678" i="1"/>
  <c r="AL1677" i="1"/>
  <c r="AK1677" i="1"/>
  <c r="Y1677" i="1"/>
  <c r="AA1677" i="1" s="1"/>
  <c r="AL1676" i="1"/>
  <c r="AK1676" i="1"/>
  <c r="AA1676" i="1"/>
  <c r="Y1676" i="1"/>
  <c r="AL1675" i="1"/>
  <c r="AK1675" i="1"/>
  <c r="Y1675" i="1"/>
  <c r="AA1675" i="1" s="1"/>
  <c r="AL1674" i="1"/>
  <c r="AK1674" i="1"/>
  <c r="AA1674" i="1"/>
  <c r="Y1674" i="1"/>
  <c r="AL1673" i="1"/>
  <c r="AK1673" i="1"/>
  <c r="Y1673" i="1"/>
  <c r="AA1673" i="1" s="1"/>
  <c r="AL1672" i="1"/>
  <c r="AK1672" i="1"/>
  <c r="AA1672" i="1"/>
  <c r="Y1672" i="1"/>
  <c r="AL1671" i="1"/>
  <c r="AK1671" i="1"/>
  <c r="Y1671" i="1"/>
  <c r="AA1671" i="1" s="1"/>
  <c r="AL1670" i="1"/>
  <c r="AK1670" i="1"/>
  <c r="AA1670" i="1"/>
  <c r="Y1670" i="1"/>
  <c r="AL1669" i="1"/>
  <c r="AK1669" i="1"/>
  <c r="Y1669" i="1"/>
  <c r="AA1669" i="1" s="1"/>
  <c r="AL1668" i="1"/>
  <c r="AK1668" i="1"/>
  <c r="AA1668" i="1"/>
  <c r="Y1668" i="1"/>
  <c r="AL1667" i="1"/>
  <c r="AK1667" i="1"/>
  <c r="Y1667" i="1"/>
  <c r="AA1667" i="1" s="1"/>
  <c r="AL1666" i="1"/>
  <c r="AK1666" i="1"/>
  <c r="AA1666" i="1"/>
  <c r="Y1666" i="1"/>
  <c r="AL1665" i="1"/>
  <c r="AK1665" i="1"/>
  <c r="Y1665" i="1"/>
  <c r="AA1665" i="1" s="1"/>
  <c r="AL1664" i="1"/>
  <c r="AK1664" i="1"/>
  <c r="AA1664" i="1"/>
  <c r="Y1664" i="1"/>
  <c r="AL1663" i="1"/>
  <c r="AK1663" i="1"/>
  <c r="Y1663" i="1"/>
  <c r="AA1663" i="1" s="1"/>
  <c r="AL1662" i="1"/>
  <c r="AK1662" i="1"/>
  <c r="AA1662" i="1"/>
  <c r="Y1662" i="1"/>
  <c r="AL1661" i="1"/>
  <c r="AK1661" i="1"/>
  <c r="Y1661" i="1"/>
  <c r="AA1661" i="1" s="1"/>
  <c r="AL1660" i="1"/>
  <c r="AK1660" i="1"/>
  <c r="AA1660" i="1"/>
  <c r="Y1660" i="1"/>
  <c r="AL1659" i="1"/>
  <c r="AK1659" i="1"/>
  <c r="Y1659" i="1"/>
  <c r="AA1659" i="1" s="1"/>
  <c r="AL1658" i="1"/>
  <c r="AK1658" i="1"/>
  <c r="AA1658" i="1"/>
  <c r="Y1658" i="1"/>
  <c r="AL1657" i="1"/>
  <c r="AK1657" i="1"/>
  <c r="Y1657" i="1"/>
  <c r="AA1657" i="1" s="1"/>
  <c r="AL1656" i="1"/>
  <c r="AK1656" i="1"/>
  <c r="AA1656" i="1"/>
  <c r="Y1656" i="1"/>
  <c r="AL1655" i="1"/>
  <c r="AK1655" i="1"/>
  <c r="Y1655" i="1"/>
  <c r="AA1655" i="1" s="1"/>
  <c r="AL1654" i="1"/>
  <c r="AK1654" i="1"/>
  <c r="AA1654" i="1"/>
  <c r="Y1654" i="1"/>
  <c r="AL1653" i="1"/>
  <c r="AK1653" i="1"/>
  <c r="Y1653" i="1"/>
  <c r="AA1653" i="1" s="1"/>
  <c r="AL1652" i="1"/>
  <c r="AK1652" i="1"/>
  <c r="AA1652" i="1"/>
  <c r="Y1652" i="1"/>
  <c r="AL1651" i="1"/>
  <c r="AK1651" i="1"/>
  <c r="Y1651" i="1"/>
  <c r="AA1651" i="1" s="1"/>
  <c r="AL1650" i="1"/>
  <c r="AK1650" i="1"/>
  <c r="AA1650" i="1"/>
  <c r="Y1650" i="1"/>
  <c r="AL1649" i="1"/>
  <c r="AK1649" i="1"/>
  <c r="Y1649" i="1"/>
  <c r="AA1649" i="1" s="1"/>
  <c r="AL1648" i="1"/>
  <c r="AK1648" i="1"/>
  <c r="AA1648" i="1"/>
  <c r="Y1648" i="1"/>
  <c r="AL1647" i="1"/>
  <c r="AK1647" i="1"/>
  <c r="Y1647" i="1"/>
  <c r="AA1647" i="1" s="1"/>
  <c r="AL1646" i="1"/>
  <c r="AK1646" i="1"/>
  <c r="AA1646" i="1"/>
  <c r="Y1646" i="1"/>
  <c r="AL1645" i="1"/>
  <c r="AK1645" i="1"/>
  <c r="Y1645" i="1"/>
  <c r="AA1645" i="1" s="1"/>
  <c r="AL1644" i="1"/>
  <c r="AK1644" i="1"/>
  <c r="AA1644" i="1"/>
  <c r="Y1644" i="1"/>
  <c r="AL1643" i="1"/>
  <c r="AK1643" i="1"/>
  <c r="Y1643" i="1"/>
  <c r="AA1643" i="1" s="1"/>
  <c r="AL1642" i="1"/>
  <c r="AK1642" i="1"/>
  <c r="AA1642" i="1"/>
  <c r="Y1642" i="1"/>
  <c r="AL1641" i="1"/>
  <c r="AK1641" i="1"/>
  <c r="Y1641" i="1"/>
  <c r="AA1641" i="1" s="1"/>
  <c r="AL1640" i="1"/>
  <c r="AK1640" i="1"/>
  <c r="AA1640" i="1"/>
  <c r="Y1640" i="1"/>
  <c r="AL1639" i="1"/>
  <c r="AK1639" i="1"/>
  <c r="Y1639" i="1"/>
  <c r="AA1639" i="1" s="1"/>
  <c r="AL1638" i="1"/>
  <c r="AK1638" i="1"/>
  <c r="AA1638" i="1"/>
  <c r="Y1638" i="1"/>
  <c r="AL1637" i="1"/>
  <c r="AK1637" i="1"/>
  <c r="Y1637" i="1"/>
  <c r="AA1637" i="1" s="1"/>
  <c r="AL1636" i="1"/>
  <c r="AK1636" i="1"/>
  <c r="AA1636" i="1"/>
  <c r="Y1636" i="1"/>
  <c r="AL1635" i="1"/>
  <c r="AK1635" i="1"/>
  <c r="Y1635" i="1"/>
  <c r="AA1635" i="1" s="1"/>
  <c r="AL1634" i="1"/>
  <c r="AK1634" i="1"/>
  <c r="AA1634" i="1"/>
  <c r="Y1634" i="1"/>
  <c r="AL1633" i="1"/>
  <c r="AK1633" i="1"/>
  <c r="Y1633" i="1"/>
  <c r="AA1633" i="1" s="1"/>
  <c r="AL1632" i="1"/>
  <c r="AK1632" i="1"/>
  <c r="AA1632" i="1"/>
  <c r="Y1632" i="1"/>
  <c r="AL1631" i="1"/>
  <c r="AK1631" i="1"/>
  <c r="Y1631" i="1"/>
  <c r="AA1631" i="1" s="1"/>
  <c r="AL1630" i="1"/>
  <c r="AK1630" i="1"/>
  <c r="AA1630" i="1"/>
  <c r="Y1630" i="1"/>
  <c r="AL1629" i="1"/>
  <c r="AK1629" i="1"/>
  <c r="Y1629" i="1"/>
  <c r="AA1629" i="1" s="1"/>
  <c r="AL1628" i="1"/>
  <c r="AK1628" i="1"/>
  <c r="AA1628" i="1"/>
  <c r="Y1628" i="1"/>
  <c r="AL1627" i="1"/>
  <c r="AK1627" i="1"/>
  <c r="Y1627" i="1"/>
  <c r="AA1627" i="1" s="1"/>
  <c r="AL1626" i="1"/>
  <c r="AK1626" i="1"/>
  <c r="AA1626" i="1"/>
  <c r="Y1626" i="1"/>
  <c r="AL1625" i="1"/>
  <c r="AK1625" i="1"/>
  <c r="Y1625" i="1"/>
  <c r="AA1625" i="1" s="1"/>
  <c r="AL1624" i="1"/>
  <c r="AK1624" i="1"/>
  <c r="AA1624" i="1"/>
  <c r="Y1624" i="1"/>
  <c r="AL1623" i="1"/>
  <c r="AK1623" i="1"/>
  <c r="Y1623" i="1"/>
  <c r="AA1623" i="1" s="1"/>
  <c r="AL1622" i="1"/>
  <c r="AK1622" i="1"/>
  <c r="AA1622" i="1"/>
  <c r="Y1622" i="1"/>
  <c r="AL1621" i="1"/>
  <c r="AK1621" i="1"/>
  <c r="Y1621" i="1"/>
  <c r="AA1621" i="1" s="1"/>
  <c r="AL1620" i="1"/>
  <c r="AK1620" i="1"/>
  <c r="AA1620" i="1"/>
  <c r="Y1620" i="1"/>
  <c r="AL1619" i="1"/>
  <c r="AK1619" i="1"/>
  <c r="Y1619" i="1"/>
  <c r="AA1619" i="1" s="1"/>
  <c r="AL1618" i="1"/>
  <c r="AK1618" i="1"/>
  <c r="AA1618" i="1"/>
  <c r="Y1618" i="1"/>
  <c r="AL1617" i="1"/>
  <c r="AK1617" i="1"/>
  <c r="Y1617" i="1"/>
  <c r="AA1617" i="1" s="1"/>
  <c r="AL1616" i="1"/>
  <c r="AK1616" i="1"/>
  <c r="AA1616" i="1"/>
  <c r="Y1616" i="1"/>
  <c r="AL1615" i="1"/>
  <c r="AK1615" i="1"/>
  <c r="Y1615" i="1"/>
  <c r="AA1615" i="1" s="1"/>
  <c r="AL1614" i="1"/>
  <c r="AK1614" i="1"/>
  <c r="AA1614" i="1"/>
  <c r="Y1614" i="1"/>
  <c r="AL1613" i="1"/>
  <c r="AK1613" i="1"/>
  <c r="Y1613" i="1"/>
  <c r="AA1613" i="1" s="1"/>
  <c r="AL1612" i="1"/>
  <c r="AK1612" i="1"/>
  <c r="AA1612" i="1"/>
  <c r="Y1612" i="1"/>
  <c r="AL1611" i="1"/>
  <c r="AK1611" i="1"/>
  <c r="Y1611" i="1"/>
  <c r="AA1611" i="1" s="1"/>
  <c r="AL1610" i="1"/>
  <c r="AK1610" i="1"/>
  <c r="AA1610" i="1"/>
  <c r="Y1610" i="1"/>
  <c r="AL1609" i="1"/>
  <c r="AK1609" i="1"/>
  <c r="Y1609" i="1"/>
  <c r="AA1609" i="1" s="1"/>
  <c r="AL1608" i="1"/>
  <c r="AK1608" i="1"/>
  <c r="AA1608" i="1"/>
  <c r="Y1608" i="1"/>
  <c r="AL1607" i="1"/>
  <c r="AK1607" i="1"/>
  <c r="Y1607" i="1"/>
  <c r="AA1607" i="1" s="1"/>
  <c r="AL1606" i="1"/>
  <c r="AK1606" i="1"/>
  <c r="AA1606" i="1"/>
  <c r="Y1606" i="1"/>
  <c r="AL1605" i="1"/>
  <c r="AK1605" i="1"/>
  <c r="Y1605" i="1"/>
  <c r="AA1605" i="1" s="1"/>
  <c r="AL1604" i="1"/>
  <c r="AK1604" i="1"/>
  <c r="AA1604" i="1"/>
  <c r="Y1604" i="1"/>
  <c r="AL1603" i="1"/>
  <c r="AK1603" i="1"/>
  <c r="Y1603" i="1"/>
  <c r="AA1603" i="1" s="1"/>
  <c r="AL1602" i="1"/>
  <c r="AK1602" i="1"/>
  <c r="AA1602" i="1"/>
  <c r="Y1602" i="1"/>
  <c r="AL1601" i="1"/>
  <c r="AK1601" i="1"/>
  <c r="Y1601" i="1"/>
  <c r="AA1601" i="1" s="1"/>
  <c r="AL1600" i="1"/>
  <c r="AK1600" i="1"/>
  <c r="AA1600" i="1"/>
  <c r="Y1600" i="1"/>
  <c r="AL1599" i="1"/>
  <c r="AK1599" i="1"/>
  <c r="Y1599" i="1"/>
  <c r="AA1599" i="1" s="1"/>
  <c r="AL1598" i="1"/>
  <c r="AK1598" i="1"/>
  <c r="AA1598" i="1"/>
  <c r="Y1598" i="1"/>
  <c r="AL1597" i="1"/>
  <c r="AK1597" i="1"/>
  <c r="Y1597" i="1"/>
  <c r="AA1597" i="1" s="1"/>
  <c r="AL1596" i="1"/>
  <c r="AK1596" i="1"/>
  <c r="AA1596" i="1"/>
  <c r="Y1596" i="1"/>
  <c r="AL1595" i="1"/>
  <c r="AK1595" i="1"/>
  <c r="Y1595" i="1"/>
  <c r="AA1595" i="1" s="1"/>
  <c r="AL1594" i="1"/>
  <c r="AK1594" i="1"/>
  <c r="AA1594" i="1"/>
  <c r="Y1594" i="1"/>
  <c r="AL1593" i="1"/>
  <c r="AK1593" i="1"/>
  <c r="Y1593" i="1"/>
  <c r="AA1593" i="1" s="1"/>
  <c r="AL1592" i="1"/>
  <c r="AK1592" i="1"/>
  <c r="AA1592" i="1"/>
  <c r="Y1592" i="1"/>
  <c r="AL1591" i="1"/>
  <c r="AK1591" i="1"/>
  <c r="Y1591" i="1"/>
  <c r="AA1591" i="1" s="1"/>
  <c r="AL1590" i="1"/>
  <c r="AK1590" i="1"/>
  <c r="AA1590" i="1"/>
  <c r="Y1590" i="1"/>
  <c r="AL1589" i="1"/>
  <c r="AK1589" i="1"/>
  <c r="Y1589" i="1"/>
  <c r="AA1589" i="1" s="1"/>
  <c r="AL1588" i="1"/>
  <c r="AK1588" i="1"/>
  <c r="AA1588" i="1"/>
  <c r="Y1588" i="1"/>
  <c r="AL1587" i="1"/>
  <c r="AK1587" i="1"/>
  <c r="Y1587" i="1"/>
  <c r="AA1587" i="1" s="1"/>
  <c r="AL1586" i="1"/>
  <c r="AK1586" i="1"/>
  <c r="AA1586" i="1"/>
  <c r="Y1586" i="1"/>
  <c r="AL1585" i="1"/>
  <c r="AK1585" i="1"/>
  <c r="Y1585" i="1"/>
  <c r="AA1585" i="1" s="1"/>
  <c r="AL1584" i="1"/>
  <c r="AK1584" i="1"/>
  <c r="AA1584" i="1"/>
  <c r="Y1584" i="1"/>
  <c r="AL1583" i="1"/>
  <c r="AK1583" i="1"/>
  <c r="Y1583" i="1"/>
  <c r="AA1583" i="1" s="1"/>
  <c r="AL1582" i="1"/>
  <c r="AK1582" i="1"/>
  <c r="AA1582" i="1"/>
  <c r="Y1582" i="1"/>
  <c r="AL1581" i="1"/>
  <c r="AK1581" i="1"/>
  <c r="Y1581" i="1"/>
  <c r="AA1581" i="1" s="1"/>
  <c r="AL1580" i="1"/>
  <c r="AK1580" i="1"/>
  <c r="AA1580" i="1"/>
  <c r="Y1580" i="1"/>
  <c r="AL1579" i="1"/>
  <c r="AK1579" i="1"/>
  <c r="Y1579" i="1"/>
  <c r="AA1579" i="1" s="1"/>
  <c r="AL1578" i="1"/>
  <c r="AK1578" i="1"/>
  <c r="AA1578" i="1"/>
  <c r="Y1578" i="1"/>
  <c r="AL1577" i="1"/>
  <c r="AK1577" i="1"/>
  <c r="Y1577" i="1"/>
  <c r="AA1577" i="1" s="1"/>
  <c r="AL1576" i="1"/>
  <c r="AK1576" i="1"/>
  <c r="AA1576" i="1"/>
  <c r="Y1576" i="1"/>
  <c r="AL1575" i="1"/>
  <c r="AK1575" i="1"/>
  <c r="Y1575" i="1"/>
  <c r="AA1575" i="1" s="1"/>
  <c r="AL1574" i="1"/>
  <c r="AK1574" i="1"/>
  <c r="AA1574" i="1"/>
  <c r="Y1574" i="1"/>
  <c r="AL1573" i="1"/>
  <c r="AK1573" i="1"/>
  <c r="Y1573" i="1"/>
  <c r="AA1573" i="1" s="1"/>
  <c r="AL1572" i="1"/>
  <c r="AK1572" i="1"/>
  <c r="AA1572" i="1"/>
  <c r="Y1572" i="1"/>
  <c r="AL1571" i="1"/>
  <c r="AK1571" i="1"/>
  <c r="Y1571" i="1"/>
  <c r="AA1571" i="1" s="1"/>
  <c r="AL1570" i="1"/>
  <c r="AK1570" i="1"/>
  <c r="AA1570" i="1"/>
  <c r="Y1570" i="1"/>
  <c r="AL1569" i="1"/>
  <c r="AK1569" i="1"/>
  <c r="Y1569" i="1"/>
  <c r="AA1569" i="1" s="1"/>
  <c r="AL1568" i="1"/>
  <c r="AK1568" i="1"/>
  <c r="AA1568" i="1"/>
  <c r="Y1568" i="1"/>
  <c r="AL1567" i="1"/>
  <c r="AK1567" i="1"/>
  <c r="Y1567" i="1"/>
  <c r="AA1567" i="1" s="1"/>
  <c r="AL1566" i="1"/>
  <c r="AK1566" i="1"/>
  <c r="AA1566" i="1"/>
  <c r="Y1566" i="1"/>
  <c r="AL1565" i="1"/>
  <c r="AK1565" i="1"/>
  <c r="Y1565" i="1"/>
  <c r="AA1565" i="1" s="1"/>
  <c r="AL1564" i="1"/>
  <c r="AK1564" i="1"/>
  <c r="Y1564" i="1"/>
  <c r="AA1564" i="1" s="1"/>
  <c r="AL1563" i="1"/>
  <c r="AK1563" i="1"/>
  <c r="Y1563" i="1"/>
  <c r="AA1563" i="1" s="1"/>
  <c r="AL1562" i="1"/>
  <c r="AK1562" i="1"/>
  <c r="AA1562" i="1"/>
  <c r="Y1562" i="1"/>
  <c r="AL1561" i="1"/>
  <c r="AK1561" i="1"/>
  <c r="Y1561" i="1"/>
  <c r="AA1561" i="1" s="1"/>
  <c r="AL1560" i="1"/>
  <c r="AK1560" i="1"/>
  <c r="Y1560" i="1"/>
  <c r="AA1560" i="1" s="1"/>
  <c r="AL1559" i="1"/>
  <c r="AK1559" i="1"/>
  <c r="Y1559" i="1"/>
  <c r="AA1559" i="1" s="1"/>
  <c r="AL1558" i="1"/>
  <c r="AK1558" i="1"/>
  <c r="AA1558" i="1"/>
  <c r="Y1558" i="1"/>
  <c r="AL1557" i="1"/>
  <c r="AK1557" i="1"/>
  <c r="Y1557" i="1"/>
  <c r="AA1557" i="1" s="1"/>
  <c r="AL1556" i="1"/>
  <c r="AK1556" i="1"/>
  <c r="Y1556" i="1"/>
  <c r="AA1556" i="1" s="1"/>
  <c r="AL1555" i="1"/>
  <c r="AK1555" i="1"/>
  <c r="Y1555" i="1"/>
  <c r="AA1555" i="1" s="1"/>
  <c r="AL1554" i="1"/>
  <c r="AK1554" i="1"/>
  <c r="AA1554" i="1"/>
  <c r="Y1554" i="1"/>
  <c r="AL1553" i="1"/>
  <c r="AK1553" i="1"/>
  <c r="Y1553" i="1"/>
  <c r="AA1553" i="1" s="1"/>
  <c r="AL1552" i="1"/>
  <c r="AK1552" i="1"/>
  <c r="Y1552" i="1"/>
  <c r="AA1552" i="1" s="1"/>
  <c r="AL1551" i="1"/>
  <c r="AK1551" i="1"/>
  <c r="Y1551" i="1"/>
  <c r="AA1551" i="1" s="1"/>
  <c r="AL1550" i="1"/>
  <c r="AK1550" i="1"/>
  <c r="AA1550" i="1"/>
  <c r="Y1550" i="1"/>
  <c r="AL1549" i="1"/>
  <c r="AK1549" i="1"/>
  <c r="Y1549" i="1"/>
  <c r="AA1549" i="1" s="1"/>
  <c r="AL1548" i="1"/>
  <c r="AK1548" i="1"/>
  <c r="Y1548" i="1"/>
  <c r="AA1548" i="1" s="1"/>
  <c r="AL1547" i="1"/>
  <c r="AK1547" i="1"/>
  <c r="Y1547" i="1"/>
  <c r="AA1547" i="1" s="1"/>
  <c r="AL1546" i="1"/>
  <c r="AK1546" i="1"/>
  <c r="AA1546" i="1"/>
  <c r="Y1546" i="1"/>
  <c r="AL1545" i="1"/>
  <c r="AK1545" i="1"/>
  <c r="Y1545" i="1"/>
  <c r="AA1545" i="1" s="1"/>
  <c r="AL1544" i="1"/>
  <c r="AK1544" i="1"/>
  <c r="Y1544" i="1"/>
  <c r="AA1544" i="1" s="1"/>
  <c r="AL1543" i="1"/>
  <c r="AK1543" i="1"/>
  <c r="AA1543" i="1"/>
  <c r="Y1543" i="1"/>
  <c r="AL1542" i="1"/>
  <c r="AK1542" i="1"/>
  <c r="AA1542" i="1"/>
  <c r="Y1542" i="1"/>
  <c r="AL1541" i="1"/>
  <c r="AK1541" i="1"/>
  <c r="Y1541" i="1"/>
  <c r="AA1541" i="1" s="1"/>
  <c r="AL1540" i="1"/>
  <c r="AK1540" i="1"/>
  <c r="Y1540" i="1"/>
  <c r="AA1540" i="1" s="1"/>
  <c r="AL1539" i="1"/>
  <c r="AK1539" i="1"/>
  <c r="AA1539" i="1"/>
  <c r="Y1539" i="1"/>
  <c r="AL1538" i="1"/>
  <c r="AK1538" i="1"/>
  <c r="AA1538" i="1"/>
  <c r="Y1538" i="1"/>
  <c r="AL1537" i="1"/>
  <c r="AK1537" i="1"/>
  <c r="Y1537" i="1"/>
  <c r="AA1537" i="1" s="1"/>
  <c r="AL1536" i="1"/>
  <c r="AK1536" i="1"/>
  <c r="Y1536" i="1"/>
  <c r="AA1536" i="1" s="1"/>
  <c r="AL1535" i="1"/>
  <c r="AK1535" i="1"/>
  <c r="AA1535" i="1"/>
  <c r="Y1535" i="1"/>
  <c r="AL1534" i="1"/>
  <c r="AK1534" i="1"/>
  <c r="AA1534" i="1"/>
  <c r="Y1534" i="1"/>
  <c r="AL1533" i="1"/>
  <c r="AK1533" i="1"/>
  <c r="Y1533" i="1"/>
  <c r="AA1533" i="1" s="1"/>
  <c r="AL1532" i="1"/>
  <c r="AK1532" i="1"/>
  <c r="Y1532" i="1"/>
  <c r="AA1532" i="1" s="1"/>
  <c r="AL1531" i="1"/>
  <c r="AK1531" i="1"/>
  <c r="AA1531" i="1"/>
  <c r="Y1531" i="1"/>
  <c r="AL1530" i="1"/>
  <c r="AK1530" i="1"/>
  <c r="AA1530" i="1"/>
  <c r="Y1530" i="1"/>
  <c r="AL1529" i="1"/>
  <c r="AK1529" i="1"/>
  <c r="Y1529" i="1"/>
  <c r="AA1529" i="1" s="1"/>
  <c r="AL1528" i="1"/>
  <c r="AK1528" i="1"/>
  <c r="Y1528" i="1"/>
  <c r="AA1528" i="1" s="1"/>
  <c r="AL1527" i="1"/>
  <c r="AK1527" i="1"/>
  <c r="AA1527" i="1"/>
  <c r="Y1527" i="1"/>
  <c r="AL1526" i="1"/>
  <c r="AK1526" i="1"/>
  <c r="AA1526" i="1"/>
  <c r="Y1526" i="1"/>
  <c r="AL1525" i="1"/>
  <c r="AK1525" i="1"/>
  <c r="Y1525" i="1"/>
  <c r="AA1525" i="1" s="1"/>
  <c r="AL1524" i="1"/>
  <c r="AK1524" i="1"/>
  <c r="Y1524" i="1"/>
  <c r="AA1524" i="1" s="1"/>
  <c r="AL1523" i="1"/>
  <c r="AK1523" i="1"/>
  <c r="AA1523" i="1"/>
  <c r="Y1523" i="1"/>
  <c r="AL1522" i="1"/>
  <c r="AK1522" i="1"/>
  <c r="AA1522" i="1"/>
  <c r="Y1522" i="1"/>
  <c r="AL1521" i="1"/>
  <c r="AK1521" i="1"/>
  <c r="Y1521" i="1"/>
  <c r="AA1521" i="1" s="1"/>
  <c r="AL1520" i="1"/>
  <c r="AK1520" i="1"/>
  <c r="Y1520" i="1"/>
  <c r="AA1520" i="1" s="1"/>
  <c r="AL1519" i="1"/>
  <c r="AK1519" i="1"/>
  <c r="Y1519" i="1"/>
  <c r="AA1519" i="1" s="1"/>
  <c r="AL1518" i="1"/>
  <c r="AK1518" i="1"/>
  <c r="AA1518" i="1"/>
  <c r="Y1518" i="1"/>
  <c r="AL1517" i="1"/>
  <c r="AK1517" i="1"/>
  <c r="Y1517" i="1"/>
  <c r="AA1517" i="1" s="1"/>
  <c r="AL1516" i="1"/>
  <c r="AK1516" i="1"/>
  <c r="Y1516" i="1"/>
  <c r="AA1516" i="1" s="1"/>
  <c r="AL1515" i="1"/>
  <c r="AK1515" i="1"/>
  <c r="Y1515" i="1"/>
  <c r="AA1515" i="1" s="1"/>
  <c r="AL1514" i="1"/>
  <c r="AK1514" i="1"/>
  <c r="AA1514" i="1"/>
  <c r="Y1514" i="1"/>
  <c r="AL1513" i="1"/>
  <c r="AK1513" i="1"/>
  <c r="Y1513" i="1"/>
  <c r="AA1513" i="1" s="1"/>
  <c r="AL1512" i="1"/>
  <c r="AK1512" i="1"/>
  <c r="Y1512" i="1"/>
  <c r="AA1512" i="1" s="1"/>
  <c r="AL1511" i="1"/>
  <c r="AK1511" i="1"/>
  <c r="Y1511" i="1"/>
  <c r="AA1511" i="1" s="1"/>
  <c r="AL1510" i="1"/>
  <c r="AK1510" i="1"/>
  <c r="AA1510" i="1"/>
  <c r="Y1510" i="1"/>
  <c r="AL1509" i="1"/>
  <c r="AK1509" i="1"/>
  <c r="Y1509" i="1"/>
  <c r="AA1509" i="1" s="1"/>
  <c r="AL1508" i="1"/>
  <c r="AK1508" i="1"/>
  <c r="Y1508" i="1"/>
  <c r="AA1508" i="1" s="1"/>
  <c r="AL1507" i="1"/>
  <c r="AK1507" i="1"/>
  <c r="Y1507" i="1"/>
  <c r="AA1507" i="1" s="1"/>
  <c r="AL1506" i="1"/>
  <c r="AK1506" i="1"/>
  <c r="AA1506" i="1"/>
  <c r="Y1506" i="1"/>
  <c r="AL1505" i="1"/>
  <c r="AK1505" i="1"/>
  <c r="Y1505" i="1"/>
  <c r="AA1505" i="1" s="1"/>
  <c r="AL1504" i="1"/>
  <c r="AK1504" i="1"/>
  <c r="Y1504" i="1"/>
  <c r="AA1504" i="1" s="1"/>
  <c r="AL1503" i="1"/>
  <c r="AK1503" i="1"/>
  <c r="Y1503" i="1"/>
  <c r="AA1503" i="1" s="1"/>
  <c r="AL1502" i="1"/>
  <c r="AK1502" i="1"/>
  <c r="AA1502" i="1"/>
  <c r="Y1502" i="1"/>
  <c r="AL1501" i="1"/>
  <c r="AK1501" i="1"/>
  <c r="Y1501" i="1"/>
  <c r="AA1501" i="1" s="1"/>
  <c r="AL1500" i="1"/>
  <c r="AK1500" i="1"/>
  <c r="Y1500" i="1"/>
  <c r="AA1500" i="1" s="1"/>
  <c r="AL1499" i="1"/>
  <c r="AK1499" i="1"/>
  <c r="Y1499" i="1"/>
  <c r="AA1499" i="1" s="1"/>
  <c r="AL1498" i="1"/>
  <c r="AK1498" i="1"/>
  <c r="AA1498" i="1"/>
  <c r="Y1498" i="1"/>
  <c r="AL1497" i="1"/>
  <c r="AK1497" i="1"/>
  <c r="Y1497" i="1"/>
  <c r="AA1497" i="1" s="1"/>
  <c r="AL1496" i="1"/>
  <c r="AK1496" i="1"/>
  <c r="Y1496" i="1"/>
  <c r="AA1496" i="1" s="1"/>
  <c r="AL1495" i="1"/>
  <c r="AK1495" i="1"/>
  <c r="Y1495" i="1"/>
  <c r="AA1495" i="1" s="1"/>
  <c r="AL1494" i="1"/>
  <c r="AK1494" i="1"/>
  <c r="AA1494" i="1"/>
  <c r="Y1494" i="1"/>
  <c r="AL1493" i="1"/>
  <c r="AK1493" i="1"/>
  <c r="Y1493" i="1"/>
  <c r="AA1493" i="1" s="1"/>
  <c r="AL1492" i="1"/>
  <c r="AK1492" i="1"/>
  <c r="Y1492" i="1"/>
  <c r="AA1492" i="1" s="1"/>
  <c r="AL1491" i="1"/>
  <c r="AK1491" i="1"/>
  <c r="Y1491" i="1"/>
  <c r="AA1491" i="1" s="1"/>
  <c r="AL1490" i="1"/>
  <c r="AK1490" i="1"/>
  <c r="AA1490" i="1"/>
  <c r="Y1490" i="1"/>
  <c r="AL1489" i="1"/>
  <c r="AK1489" i="1"/>
  <c r="Y1489" i="1"/>
  <c r="AA1489" i="1" s="1"/>
  <c r="AL1488" i="1"/>
  <c r="AK1488" i="1"/>
  <c r="Y1488" i="1"/>
  <c r="AA1488" i="1" s="1"/>
  <c r="AL1487" i="1"/>
  <c r="AK1487" i="1"/>
  <c r="Y1487" i="1"/>
  <c r="AA1487" i="1" s="1"/>
  <c r="AL1486" i="1"/>
  <c r="AK1486" i="1"/>
  <c r="AA1486" i="1"/>
  <c r="Y1486" i="1"/>
  <c r="AL1485" i="1"/>
  <c r="AK1485" i="1"/>
  <c r="Y1485" i="1"/>
  <c r="AA1485" i="1" s="1"/>
  <c r="AL1484" i="1"/>
  <c r="AK1484" i="1"/>
  <c r="Y1484" i="1"/>
  <c r="AA1484" i="1" s="1"/>
  <c r="AL1483" i="1"/>
  <c r="AK1483" i="1"/>
  <c r="Y1483" i="1"/>
  <c r="AA1483" i="1" s="1"/>
  <c r="AL1482" i="1"/>
  <c r="AK1482" i="1"/>
  <c r="Y1482" i="1"/>
  <c r="AA1482" i="1" s="1"/>
  <c r="AL1481" i="1"/>
  <c r="AK1481" i="1"/>
  <c r="Y1481" i="1"/>
  <c r="AA1481" i="1" s="1"/>
  <c r="AL1480" i="1"/>
  <c r="AK1480" i="1"/>
  <c r="Y1480" i="1"/>
  <c r="AA1480" i="1" s="1"/>
  <c r="AL1479" i="1"/>
  <c r="AK1479" i="1"/>
  <c r="Y1479" i="1"/>
  <c r="AA1479" i="1" s="1"/>
  <c r="AL1478" i="1"/>
  <c r="AK1478" i="1"/>
  <c r="Y1478" i="1"/>
  <c r="AA1478" i="1" s="1"/>
  <c r="AL1477" i="1"/>
  <c r="AK1477" i="1"/>
  <c r="Y1477" i="1"/>
  <c r="AA1477" i="1" s="1"/>
  <c r="AL1476" i="1"/>
  <c r="AK1476" i="1"/>
  <c r="Y1476" i="1"/>
  <c r="AA1476" i="1" s="1"/>
  <c r="AL1475" i="1"/>
  <c r="AK1475" i="1"/>
  <c r="Y1475" i="1"/>
  <c r="AA1475" i="1" s="1"/>
  <c r="AL1474" i="1"/>
  <c r="AK1474" i="1"/>
  <c r="Y1474" i="1"/>
  <c r="AA1474" i="1" s="1"/>
  <c r="AL1473" i="1"/>
  <c r="AK1473" i="1"/>
  <c r="AA1473" i="1"/>
  <c r="Y1473" i="1"/>
  <c r="AL1472" i="1"/>
  <c r="AK1472" i="1"/>
  <c r="Y1472" i="1"/>
  <c r="AA1472" i="1" s="1"/>
  <c r="AL1471" i="1"/>
  <c r="AK1471" i="1"/>
  <c r="Y1471" i="1"/>
  <c r="AA1471" i="1" s="1"/>
  <c r="AL1470" i="1"/>
  <c r="AK1470" i="1"/>
  <c r="Y1470" i="1"/>
  <c r="AA1470" i="1" s="1"/>
  <c r="AL1469" i="1"/>
  <c r="AK1469" i="1"/>
  <c r="AA1469" i="1"/>
  <c r="Y1469" i="1"/>
  <c r="AL1468" i="1"/>
  <c r="AK1468" i="1"/>
  <c r="Y1468" i="1"/>
  <c r="AA1468" i="1" s="1"/>
  <c r="AL1467" i="1"/>
  <c r="AK1467" i="1"/>
  <c r="Y1467" i="1"/>
  <c r="AA1467" i="1" s="1"/>
  <c r="AL1466" i="1"/>
  <c r="AK1466" i="1"/>
  <c r="Y1466" i="1"/>
  <c r="AA1466" i="1" s="1"/>
  <c r="AL1465" i="1"/>
  <c r="AK1465" i="1"/>
  <c r="AA1465" i="1"/>
  <c r="Y1465" i="1"/>
  <c r="AL1464" i="1"/>
  <c r="AK1464" i="1"/>
  <c r="Y1464" i="1"/>
  <c r="AA1464" i="1" s="1"/>
  <c r="AL1463" i="1"/>
  <c r="AK1463" i="1"/>
  <c r="Y1463" i="1"/>
  <c r="AA1463" i="1" s="1"/>
  <c r="AL1462" i="1"/>
  <c r="AK1462" i="1"/>
  <c r="Y1462" i="1"/>
  <c r="AA1462" i="1" s="1"/>
  <c r="AL1461" i="1"/>
  <c r="AK1461" i="1"/>
  <c r="Y1461" i="1"/>
  <c r="AA1461" i="1" s="1"/>
  <c r="AL1460" i="1"/>
  <c r="AK1460" i="1"/>
  <c r="Y1460" i="1"/>
  <c r="AA1460" i="1" s="1"/>
  <c r="AL1459" i="1"/>
  <c r="AK1459" i="1"/>
  <c r="Y1459" i="1"/>
  <c r="AA1459" i="1" s="1"/>
  <c r="AL1458" i="1"/>
  <c r="AK1458" i="1"/>
  <c r="Y1458" i="1"/>
  <c r="AA1458" i="1" s="1"/>
  <c r="AL1457" i="1"/>
  <c r="AK1457" i="1"/>
  <c r="Y1457" i="1"/>
  <c r="AA1457" i="1" s="1"/>
  <c r="AL1456" i="1"/>
  <c r="AK1456" i="1"/>
  <c r="Y1456" i="1"/>
  <c r="AA1456" i="1" s="1"/>
  <c r="AL1455" i="1"/>
  <c r="AK1455" i="1"/>
  <c r="Y1455" i="1"/>
  <c r="AA1455" i="1" s="1"/>
  <c r="AL1454" i="1"/>
  <c r="AK1454" i="1"/>
  <c r="Y1454" i="1"/>
  <c r="AA1454" i="1" s="1"/>
  <c r="AL1453" i="1"/>
  <c r="AK1453" i="1"/>
  <c r="Y1453" i="1"/>
  <c r="AA1453" i="1" s="1"/>
  <c r="AL1452" i="1"/>
  <c r="AK1452" i="1"/>
  <c r="Y1452" i="1"/>
  <c r="AA1452" i="1" s="1"/>
  <c r="AL1451" i="1"/>
  <c r="AK1451" i="1"/>
  <c r="Y1451" i="1"/>
  <c r="AA1451" i="1" s="1"/>
  <c r="AL1450" i="1"/>
  <c r="AK1450" i="1"/>
  <c r="Y1450" i="1"/>
  <c r="AA1450" i="1" s="1"/>
  <c r="AL1449" i="1"/>
  <c r="AK1449" i="1"/>
  <c r="AA1449" i="1"/>
  <c r="Y1449" i="1"/>
  <c r="AL1448" i="1"/>
  <c r="AK1448" i="1"/>
  <c r="Y1448" i="1"/>
  <c r="AA1448" i="1" s="1"/>
  <c r="AL1447" i="1"/>
  <c r="AK1447" i="1"/>
  <c r="Y1447" i="1"/>
  <c r="AA1447" i="1" s="1"/>
  <c r="AL1446" i="1"/>
  <c r="AK1446" i="1"/>
  <c r="Y1446" i="1"/>
  <c r="AA1446" i="1" s="1"/>
  <c r="AL1445" i="1"/>
  <c r="AK1445" i="1"/>
  <c r="AA1445" i="1"/>
  <c r="Y1445" i="1"/>
  <c r="AL1444" i="1"/>
  <c r="AK1444" i="1"/>
  <c r="Y1444" i="1"/>
  <c r="AA1444" i="1" s="1"/>
  <c r="AL1443" i="1"/>
  <c r="AK1443" i="1"/>
  <c r="Y1443" i="1"/>
  <c r="AA1443" i="1" s="1"/>
  <c r="AL1442" i="1"/>
  <c r="AK1442" i="1"/>
  <c r="Y1442" i="1"/>
  <c r="AA1442" i="1" s="1"/>
  <c r="AL1441" i="1"/>
  <c r="AK1441" i="1"/>
  <c r="AA1441" i="1"/>
  <c r="Y1441" i="1"/>
  <c r="AL1440" i="1"/>
  <c r="AK1440" i="1"/>
  <c r="Y1440" i="1"/>
  <c r="AA1440" i="1" s="1"/>
  <c r="AL1439" i="1"/>
  <c r="AK1439" i="1"/>
  <c r="Y1439" i="1"/>
  <c r="AA1439" i="1" s="1"/>
  <c r="AL1438" i="1"/>
  <c r="AK1438" i="1"/>
  <c r="Y1438" i="1"/>
  <c r="AA1438" i="1" s="1"/>
  <c r="AL1437" i="1"/>
  <c r="AK1437" i="1"/>
  <c r="AA1437" i="1"/>
  <c r="Y1437" i="1"/>
  <c r="AL1436" i="1"/>
  <c r="AK1436" i="1"/>
  <c r="Y1436" i="1"/>
  <c r="AA1436" i="1" s="1"/>
  <c r="AL1435" i="1"/>
  <c r="AK1435" i="1"/>
  <c r="Y1435" i="1"/>
  <c r="AA1435" i="1" s="1"/>
  <c r="AL1434" i="1"/>
  <c r="AK1434" i="1"/>
  <c r="Y1434" i="1"/>
  <c r="AA1434" i="1" s="1"/>
  <c r="AL1433" i="1"/>
  <c r="AK1433" i="1"/>
  <c r="AA1433" i="1"/>
  <c r="Y1433" i="1"/>
  <c r="AL1432" i="1"/>
  <c r="AK1432" i="1"/>
  <c r="Y1432" i="1"/>
  <c r="AA1432" i="1" s="1"/>
  <c r="AL1431" i="1"/>
  <c r="AK1431" i="1"/>
  <c r="Y1431" i="1"/>
  <c r="AA1431" i="1" s="1"/>
  <c r="AL1430" i="1"/>
  <c r="AK1430" i="1"/>
  <c r="Y1430" i="1"/>
  <c r="AA1430" i="1" s="1"/>
  <c r="AL1429" i="1"/>
  <c r="AK1429" i="1"/>
  <c r="AA1429" i="1"/>
  <c r="Y1429" i="1"/>
  <c r="AL1428" i="1"/>
  <c r="AK1428" i="1"/>
  <c r="Y1428" i="1"/>
  <c r="AA1428" i="1" s="1"/>
  <c r="AL1427" i="1"/>
  <c r="AK1427" i="1"/>
  <c r="Y1427" i="1"/>
  <c r="AA1427" i="1" s="1"/>
  <c r="AL1426" i="1"/>
  <c r="AK1426" i="1"/>
  <c r="Y1426" i="1"/>
  <c r="AA1426" i="1" s="1"/>
  <c r="AL1425" i="1"/>
  <c r="AK1425" i="1"/>
  <c r="AA1425" i="1"/>
  <c r="Y1425" i="1"/>
  <c r="AL1424" i="1"/>
  <c r="AK1424" i="1"/>
  <c r="Y1424" i="1"/>
  <c r="AA1424" i="1" s="1"/>
  <c r="AL1423" i="1"/>
  <c r="AK1423" i="1"/>
  <c r="Y1423" i="1"/>
  <c r="AA1423" i="1" s="1"/>
  <c r="AL1422" i="1"/>
  <c r="AK1422" i="1"/>
  <c r="Y1422" i="1"/>
  <c r="AA1422" i="1" s="1"/>
  <c r="AL1421" i="1"/>
  <c r="AK1421" i="1"/>
  <c r="AA1421" i="1"/>
  <c r="Y1421" i="1"/>
  <c r="AL1420" i="1"/>
  <c r="AK1420" i="1"/>
  <c r="Y1420" i="1"/>
  <c r="AA1420" i="1" s="1"/>
  <c r="AL1419" i="1"/>
  <c r="AK1419" i="1"/>
  <c r="Y1419" i="1"/>
  <c r="AA1419" i="1" s="1"/>
  <c r="AL1418" i="1"/>
  <c r="AK1418" i="1"/>
  <c r="Y1418" i="1"/>
  <c r="AA1418" i="1" s="1"/>
  <c r="AL1417" i="1"/>
  <c r="AK1417" i="1"/>
  <c r="AA1417" i="1"/>
  <c r="Y1417" i="1"/>
  <c r="AL1416" i="1"/>
  <c r="AK1416" i="1"/>
  <c r="Y1416" i="1"/>
  <c r="AA1416" i="1" s="1"/>
  <c r="AL1415" i="1"/>
  <c r="AK1415" i="1"/>
  <c r="Y1415" i="1"/>
  <c r="AA1415" i="1" s="1"/>
  <c r="AL1414" i="1"/>
  <c r="AK1414" i="1"/>
  <c r="Y1414" i="1"/>
  <c r="AA1414" i="1" s="1"/>
  <c r="AL1413" i="1"/>
  <c r="AK1413" i="1"/>
  <c r="AA1413" i="1"/>
  <c r="Y1413" i="1"/>
  <c r="AL1412" i="1"/>
  <c r="AK1412" i="1"/>
  <c r="Y1412" i="1"/>
  <c r="AA1412" i="1" s="1"/>
  <c r="AL1411" i="1"/>
  <c r="AK1411" i="1"/>
  <c r="Y1411" i="1"/>
  <c r="AA1411" i="1" s="1"/>
  <c r="AL1410" i="1"/>
  <c r="AK1410" i="1"/>
  <c r="Y1410" i="1"/>
  <c r="AA1410" i="1" s="1"/>
  <c r="AL1409" i="1"/>
  <c r="AK1409" i="1"/>
  <c r="AA1409" i="1"/>
  <c r="Y1409" i="1"/>
  <c r="AL1408" i="1"/>
  <c r="AK1408" i="1"/>
  <c r="Y1408" i="1"/>
  <c r="AA1408" i="1" s="1"/>
  <c r="AL1407" i="1"/>
  <c r="AK1407" i="1"/>
  <c r="Y1407" i="1"/>
  <c r="AA1407" i="1" s="1"/>
  <c r="AL1406" i="1"/>
  <c r="AK1406" i="1"/>
  <c r="Y1406" i="1"/>
  <c r="AA1406" i="1" s="1"/>
  <c r="AL1405" i="1"/>
  <c r="AK1405" i="1"/>
  <c r="AA1405" i="1"/>
  <c r="Y1405" i="1"/>
  <c r="AL1404" i="1"/>
  <c r="AK1404" i="1"/>
  <c r="Y1404" i="1"/>
  <c r="AA1404" i="1" s="1"/>
  <c r="AL1403" i="1"/>
  <c r="AK1403" i="1"/>
  <c r="Y1403" i="1"/>
  <c r="AA1403" i="1" s="1"/>
  <c r="AL1402" i="1"/>
  <c r="AK1402" i="1"/>
  <c r="Y1402" i="1"/>
  <c r="AA1402" i="1" s="1"/>
  <c r="AL1401" i="1"/>
  <c r="AK1401" i="1"/>
  <c r="AA1401" i="1"/>
  <c r="Y1401" i="1"/>
  <c r="AL1400" i="1"/>
  <c r="AK1400" i="1"/>
  <c r="Y1400" i="1"/>
  <c r="AA1400" i="1" s="1"/>
  <c r="AL1399" i="1"/>
  <c r="AK1399" i="1"/>
  <c r="Y1399" i="1"/>
  <c r="AA1399" i="1" s="1"/>
  <c r="AL1398" i="1"/>
  <c r="AK1398" i="1"/>
  <c r="Y1398" i="1"/>
  <c r="AA1398" i="1" s="1"/>
  <c r="AL1397" i="1"/>
  <c r="AK1397" i="1"/>
  <c r="AA1397" i="1"/>
  <c r="Y1397" i="1"/>
  <c r="AL1396" i="1"/>
  <c r="AK1396" i="1"/>
  <c r="Y1396" i="1"/>
  <c r="AA1396" i="1" s="1"/>
  <c r="AL1395" i="1"/>
  <c r="AK1395" i="1"/>
  <c r="Y1395" i="1"/>
  <c r="AA1395" i="1" s="1"/>
  <c r="AL1394" i="1"/>
  <c r="AK1394" i="1"/>
  <c r="Y1394" i="1"/>
  <c r="AA1394" i="1" s="1"/>
  <c r="AL1393" i="1"/>
  <c r="AK1393" i="1"/>
  <c r="Y1393" i="1"/>
  <c r="AA1393" i="1" s="1"/>
  <c r="AL1392" i="1"/>
  <c r="AK1392" i="1"/>
  <c r="Y1392" i="1"/>
  <c r="AA1392" i="1" s="1"/>
  <c r="AL1391" i="1"/>
  <c r="AK1391" i="1"/>
  <c r="Y1391" i="1"/>
  <c r="AA1391" i="1" s="1"/>
  <c r="AL1390" i="1"/>
  <c r="AK1390" i="1"/>
  <c r="AA1390" i="1"/>
  <c r="Y1390" i="1"/>
  <c r="AL1389" i="1"/>
  <c r="AK1389" i="1"/>
  <c r="Y1389" i="1"/>
  <c r="AA1389" i="1" s="1"/>
  <c r="AL1388" i="1"/>
  <c r="AK1388" i="1"/>
  <c r="Y1388" i="1"/>
  <c r="AA1388" i="1" s="1"/>
  <c r="AL1387" i="1"/>
  <c r="AK1387" i="1"/>
  <c r="Y1387" i="1"/>
  <c r="AA1387" i="1" s="1"/>
  <c r="AL1386" i="1"/>
  <c r="AK1386" i="1"/>
  <c r="AA1386" i="1"/>
  <c r="Y1386" i="1"/>
  <c r="AL1385" i="1"/>
  <c r="AK1385" i="1"/>
  <c r="Y1385" i="1"/>
  <c r="AA1385" i="1" s="1"/>
  <c r="AL1384" i="1"/>
  <c r="AK1384" i="1"/>
  <c r="Y1384" i="1"/>
  <c r="AA1384" i="1" s="1"/>
  <c r="AL1383" i="1"/>
  <c r="AK1383" i="1"/>
  <c r="Y1383" i="1"/>
  <c r="AA1383" i="1" s="1"/>
  <c r="AL1382" i="1"/>
  <c r="AK1382" i="1"/>
  <c r="AA1382" i="1"/>
  <c r="Y1382" i="1"/>
  <c r="AL1381" i="1"/>
  <c r="AK1381" i="1"/>
  <c r="Y1381" i="1"/>
  <c r="AA1381" i="1" s="1"/>
  <c r="AL1380" i="1"/>
  <c r="AK1380" i="1"/>
  <c r="Y1380" i="1"/>
  <c r="AA1380" i="1" s="1"/>
  <c r="AL1379" i="1"/>
  <c r="AK1379" i="1"/>
  <c r="Y1379" i="1"/>
  <c r="AA1379" i="1" s="1"/>
  <c r="AL1378" i="1"/>
  <c r="AK1378" i="1"/>
  <c r="Y1378" i="1"/>
  <c r="AA1378" i="1" s="1"/>
  <c r="AL1377" i="1"/>
  <c r="AK1377" i="1"/>
  <c r="Y1377" i="1"/>
  <c r="AA1377" i="1" s="1"/>
  <c r="AL1376" i="1"/>
  <c r="AK1376" i="1"/>
  <c r="Y1376" i="1"/>
  <c r="AA1376" i="1" s="1"/>
  <c r="AL1375" i="1"/>
  <c r="AK1375" i="1"/>
  <c r="Y1375" i="1"/>
  <c r="AA1375" i="1" s="1"/>
  <c r="AL1374" i="1"/>
  <c r="AK1374" i="1"/>
  <c r="Y1374" i="1"/>
  <c r="AA1374" i="1" s="1"/>
  <c r="AL1373" i="1"/>
  <c r="AK1373" i="1"/>
  <c r="Y1373" i="1"/>
  <c r="AA1373" i="1" s="1"/>
  <c r="AL1372" i="1"/>
  <c r="AK1372" i="1"/>
  <c r="Y1372" i="1"/>
  <c r="AA1372" i="1" s="1"/>
  <c r="AL1371" i="1"/>
  <c r="AK1371" i="1"/>
  <c r="Y1371" i="1"/>
  <c r="AA1371" i="1" s="1"/>
  <c r="AL1370" i="1"/>
  <c r="AK1370" i="1"/>
  <c r="Y1370" i="1"/>
  <c r="AA1370" i="1" s="1"/>
  <c r="AL1369" i="1"/>
  <c r="AK1369" i="1"/>
  <c r="Y1369" i="1"/>
  <c r="AA1369" i="1" s="1"/>
  <c r="AL1368" i="1"/>
  <c r="AK1368" i="1"/>
  <c r="Y1368" i="1"/>
  <c r="AA1368" i="1" s="1"/>
  <c r="AL1367" i="1"/>
  <c r="AK1367" i="1"/>
  <c r="Y1367" i="1"/>
  <c r="AA1367" i="1" s="1"/>
  <c r="AL1366" i="1"/>
  <c r="AK1366" i="1"/>
  <c r="AA1366" i="1"/>
  <c r="Y1366" i="1"/>
  <c r="AL1365" i="1"/>
  <c r="AK1365" i="1"/>
  <c r="Y1365" i="1"/>
  <c r="AA1365" i="1" s="1"/>
  <c r="AL1364" i="1"/>
  <c r="AK1364" i="1"/>
  <c r="Y1364" i="1"/>
  <c r="AA1364" i="1" s="1"/>
  <c r="AL1363" i="1"/>
  <c r="AK1363" i="1"/>
  <c r="Y1363" i="1"/>
  <c r="AA1363" i="1" s="1"/>
  <c r="AL1362" i="1"/>
  <c r="AK1362" i="1"/>
  <c r="AA1362" i="1"/>
  <c r="Y1362" i="1"/>
  <c r="AL1361" i="1"/>
  <c r="AK1361" i="1"/>
  <c r="Y1361" i="1"/>
  <c r="AA1361" i="1" s="1"/>
  <c r="AL1360" i="1"/>
  <c r="AK1360" i="1"/>
  <c r="AA1360" i="1"/>
  <c r="Y1360" i="1"/>
  <c r="AL1359" i="1"/>
  <c r="AK1359" i="1"/>
  <c r="Y1359" i="1"/>
  <c r="AA1359" i="1" s="1"/>
  <c r="AL1358" i="1"/>
  <c r="AK1358" i="1"/>
  <c r="Y1358" i="1"/>
  <c r="AA1358" i="1" s="1"/>
  <c r="AL1357" i="1"/>
  <c r="AK1357" i="1"/>
  <c r="Y1357" i="1"/>
  <c r="AA1357" i="1" s="1"/>
  <c r="AL1356" i="1"/>
  <c r="AK1356" i="1"/>
  <c r="AA1356" i="1"/>
  <c r="Y1356" i="1"/>
  <c r="AL1355" i="1"/>
  <c r="AK1355" i="1"/>
  <c r="Y1355" i="1"/>
  <c r="AA1355" i="1" s="1"/>
  <c r="AL1354" i="1"/>
  <c r="AK1354" i="1"/>
  <c r="AA1354" i="1"/>
  <c r="Y1354" i="1"/>
  <c r="AL1353" i="1"/>
  <c r="AK1353" i="1"/>
  <c r="Y1353" i="1"/>
  <c r="AA1353" i="1" s="1"/>
  <c r="AL1352" i="1"/>
  <c r="AK1352" i="1"/>
  <c r="AA1352" i="1"/>
  <c r="Y1352" i="1"/>
  <c r="AL1351" i="1"/>
  <c r="AK1351" i="1"/>
  <c r="Y1351" i="1"/>
  <c r="AA1351" i="1" s="1"/>
  <c r="AL1350" i="1"/>
  <c r="AK1350" i="1"/>
  <c r="AA1350" i="1"/>
  <c r="Y1350" i="1"/>
  <c r="AL1349" i="1"/>
  <c r="AK1349" i="1"/>
  <c r="Y1349" i="1"/>
  <c r="AA1349" i="1" s="1"/>
  <c r="AL1348" i="1"/>
  <c r="AK1348" i="1"/>
  <c r="AA1348" i="1"/>
  <c r="Y1348" i="1"/>
  <c r="AL1347" i="1"/>
  <c r="AK1347" i="1"/>
  <c r="Y1347" i="1"/>
  <c r="AA1347" i="1" s="1"/>
  <c r="AL1346" i="1"/>
  <c r="AK1346" i="1"/>
  <c r="AA1346" i="1"/>
  <c r="Y1346" i="1"/>
  <c r="AL1345" i="1"/>
  <c r="AK1345" i="1"/>
  <c r="Y1345" i="1"/>
  <c r="AA1345" i="1" s="1"/>
  <c r="AL1344" i="1"/>
  <c r="AK1344" i="1"/>
  <c r="AA1344" i="1"/>
  <c r="Y1344" i="1"/>
  <c r="AL1343" i="1"/>
  <c r="AK1343" i="1"/>
  <c r="Y1343" i="1"/>
  <c r="AA1343" i="1" s="1"/>
  <c r="AL1342" i="1"/>
  <c r="AK1342" i="1"/>
  <c r="AA1342" i="1"/>
  <c r="Y1342" i="1"/>
  <c r="AL1341" i="1"/>
  <c r="AK1341" i="1"/>
  <c r="Y1341" i="1"/>
  <c r="AA1341" i="1" s="1"/>
  <c r="AL1340" i="1"/>
  <c r="AK1340" i="1"/>
  <c r="AA1340" i="1"/>
  <c r="Y1340" i="1"/>
  <c r="AL1339" i="1"/>
  <c r="AK1339" i="1"/>
  <c r="Y1339" i="1"/>
  <c r="AA1339" i="1" s="1"/>
  <c r="AL1338" i="1"/>
  <c r="AK1338" i="1"/>
  <c r="AA1338" i="1"/>
  <c r="Y1338" i="1"/>
  <c r="AL1337" i="1"/>
  <c r="AK1337" i="1"/>
  <c r="Y1337" i="1"/>
  <c r="AA1337" i="1" s="1"/>
  <c r="AL1336" i="1"/>
  <c r="AK1336" i="1"/>
  <c r="AA1336" i="1"/>
  <c r="Y1336" i="1"/>
  <c r="AL1335" i="1"/>
  <c r="AK1335" i="1"/>
  <c r="Y1335" i="1"/>
  <c r="AA1335" i="1" s="1"/>
  <c r="AL1334" i="1"/>
  <c r="AK1334" i="1"/>
  <c r="AA1334" i="1"/>
  <c r="Y1334" i="1"/>
  <c r="AL1333" i="1"/>
  <c r="AK1333" i="1"/>
  <c r="Y1333" i="1"/>
  <c r="AA1333" i="1" s="1"/>
  <c r="AL1332" i="1"/>
  <c r="AK1332" i="1"/>
  <c r="AA1332" i="1"/>
  <c r="Y1332" i="1"/>
  <c r="AL1331" i="1"/>
  <c r="AK1331" i="1"/>
  <c r="Y1331" i="1"/>
  <c r="AA1331" i="1" s="1"/>
  <c r="AL1330" i="1"/>
  <c r="AK1330" i="1"/>
  <c r="AA1330" i="1"/>
  <c r="Y1330" i="1"/>
  <c r="AL1329" i="1"/>
  <c r="AK1329" i="1"/>
  <c r="Y1329" i="1"/>
  <c r="AA1329" i="1" s="1"/>
  <c r="AL1328" i="1"/>
  <c r="AK1328" i="1"/>
  <c r="AA1328" i="1"/>
  <c r="Y1328" i="1"/>
  <c r="AL1327" i="1"/>
  <c r="AK1327" i="1"/>
  <c r="Y1327" i="1"/>
  <c r="AA1327" i="1" s="1"/>
  <c r="AL1326" i="1"/>
  <c r="AK1326" i="1"/>
  <c r="AA1326" i="1"/>
  <c r="Y1326" i="1"/>
  <c r="AL1325" i="1"/>
  <c r="AK1325" i="1"/>
  <c r="Y1325" i="1"/>
  <c r="AA1325" i="1" s="1"/>
  <c r="AL1324" i="1"/>
  <c r="AK1324" i="1"/>
  <c r="AA1324" i="1"/>
  <c r="Y1324" i="1"/>
  <c r="AL1323" i="1"/>
  <c r="AK1323" i="1"/>
  <c r="Y1323" i="1"/>
  <c r="AA1323" i="1" s="1"/>
  <c r="AL1322" i="1"/>
  <c r="AK1322" i="1"/>
  <c r="AA1322" i="1"/>
  <c r="Y1322" i="1"/>
  <c r="AL1321" i="1"/>
  <c r="AK1321" i="1"/>
  <c r="Y1321" i="1"/>
  <c r="AA1321" i="1" s="1"/>
  <c r="AL1320" i="1"/>
  <c r="AK1320" i="1"/>
  <c r="AA1320" i="1"/>
  <c r="Y1320" i="1"/>
  <c r="AL1319" i="1"/>
  <c r="AK1319" i="1"/>
  <c r="Y1319" i="1"/>
  <c r="AA1319" i="1" s="1"/>
  <c r="AL1318" i="1"/>
  <c r="AK1318" i="1"/>
  <c r="AA1318" i="1"/>
  <c r="Y1318" i="1"/>
  <c r="AL1317" i="1"/>
  <c r="AK1317" i="1"/>
  <c r="Y1317" i="1"/>
  <c r="AA1317" i="1" s="1"/>
  <c r="AL1316" i="1"/>
  <c r="AK1316" i="1"/>
  <c r="AA1316" i="1"/>
  <c r="Y1316" i="1"/>
  <c r="AL1315" i="1"/>
  <c r="AK1315" i="1"/>
  <c r="Y1315" i="1"/>
  <c r="AA1315" i="1" s="1"/>
  <c r="AL1314" i="1"/>
  <c r="AK1314" i="1"/>
  <c r="AA1314" i="1"/>
  <c r="Y1314" i="1"/>
  <c r="AL1313" i="1"/>
  <c r="AK1313" i="1"/>
  <c r="Y1313" i="1"/>
  <c r="AA1313" i="1" s="1"/>
  <c r="AL1312" i="1"/>
  <c r="AK1312" i="1"/>
  <c r="AA1312" i="1"/>
  <c r="Y1312" i="1"/>
  <c r="AL1311" i="1"/>
  <c r="AK1311" i="1"/>
  <c r="Y1311" i="1"/>
  <c r="AA1311" i="1" s="1"/>
  <c r="AL1310" i="1"/>
  <c r="AK1310" i="1"/>
  <c r="AA1310" i="1"/>
  <c r="Y1310" i="1"/>
  <c r="AL1309" i="1"/>
  <c r="AK1309" i="1"/>
  <c r="Y1309" i="1"/>
  <c r="AA1309" i="1" s="1"/>
  <c r="AL1308" i="1"/>
  <c r="AK1308" i="1"/>
  <c r="AA1308" i="1"/>
  <c r="Y1308" i="1"/>
  <c r="AL1307" i="1"/>
  <c r="AK1307" i="1"/>
  <c r="Y1307" i="1"/>
  <c r="AA1307" i="1" s="1"/>
  <c r="AL1306" i="1"/>
  <c r="AK1306" i="1"/>
  <c r="AA1306" i="1"/>
  <c r="Y1306" i="1"/>
  <c r="AL1305" i="1"/>
  <c r="AK1305" i="1"/>
  <c r="Y1305" i="1"/>
  <c r="AA1305" i="1" s="1"/>
  <c r="AL1304" i="1"/>
  <c r="AK1304" i="1"/>
  <c r="AA1304" i="1"/>
  <c r="Y1304" i="1"/>
  <c r="AL1303" i="1"/>
  <c r="AK1303" i="1"/>
  <c r="Y1303" i="1"/>
  <c r="AA1303" i="1" s="1"/>
  <c r="AL1302" i="1"/>
  <c r="AK1302" i="1"/>
  <c r="AA1302" i="1"/>
  <c r="Y1302" i="1"/>
  <c r="AL1301" i="1"/>
  <c r="AK1301" i="1"/>
  <c r="Y1301" i="1"/>
  <c r="AA1301" i="1" s="1"/>
  <c r="AL1300" i="1"/>
  <c r="AK1300" i="1"/>
  <c r="AA1300" i="1"/>
  <c r="Y1300" i="1"/>
  <c r="AL1299" i="1"/>
  <c r="AK1299" i="1"/>
  <c r="Y1299" i="1"/>
  <c r="AA1299" i="1" s="1"/>
  <c r="AL1298" i="1"/>
  <c r="AK1298" i="1"/>
  <c r="AA1298" i="1"/>
  <c r="Y1298" i="1"/>
  <c r="AL1297" i="1"/>
  <c r="AK1297" i="1"/>
  <c r="Y1297" i="1"/>
  <c r="AA1297" i="1" s="1"/>
  <c r="AL1296" i="1"/>
  <c r="AK1296" i="1"/>
  <c r="AA1296" i="1"/>
  <c r="Y1296" i="1"/>
  <c r="AL1295" i="1"/>
  <c r="AK1295" i="1"/>
  <c r="Y1295" i="1"/>
  <c r="AA1295" i="1" s="1"/>
  <c r="AL1294" i="1"/>
  <c r="AK1294" i="1"/>
  <c r="AA1294" i="1"/>
  <c r="Y1294" i="1"/>
  <c r="AL1293" i="1"/>
  <c r="AK1293" i="1"/>
  <c r="Y1293" i="1"/>
  <c r="AA1293" i="1" s="1"/>
  <c r="AL1292" i="1"/>
  <c r="AK1292" i="1"/>
  <c r="AA1292" i="1"/>
  <c r="Y1292" i="1"/>
  <c r="AL1291" i="1"/>
  <c r="AK1291" i="1"/>
  <c r="Y1291" i="1"/>
  <c r="AA1291" i="1" s="1"/>
  <c r="AL1290" i="1"/>
  <c r="AK1290" i="1"/>
  <c r="AA1290" i="1"/>
  <c r="Y1290" i="1"/>
  <c r="AL1289" i="1"/>
  <c r="AK1289" i="1"/>
  <c r="Y1289" i="1"/>
  <c r="AA1289" i="1" s="1"/>
  <c r="AL1288" i="1"/>
  <c r="AK1288" i="1"/>
  <c r="AA1288" i="1"/>
  <c r="Y1288" i="1"/>
  <c r="AL1287" i="1"/>
  <c r="AK1287" i="1"/>
  <c r="Y1287" i="1"/>
  <c r="AA1287" i="1" s="1"/>
  <c r="AL1286" i="1"/>
  <c r="AK1286" i="1"/>
  <c r="AA1286" i="1"/>
  <c r="Y1286" i="1"/>
  <c r="AL1285" i="1"/>
  <c r="AK1285" i="1"/>
  <c r="Y1285" i="1"/>
  <c r="AA1285" i="1" s="1"/>
  <c r="AL1284" i="1"/>
  <c r="AK1284" i="1"/>
  <c r="AA1284" i="1"/>
  <c r="Y1284" i="1"/>
  <c r="AL1283" i="1"/>
  <c r="AK1283" i="1"/>
  <c r="Y1283" i="1"/>
  <c r="AA1283" i="1" s="1"/>
  <c r="AL1282" i="1"/>
  <c r="AK1282" i="1"/>
  <c r="AA1282" i="1"/>
  <c r="Y1282" i="1"/>
  <c r="AL1281" i="1"/>
  <c r="AK1281" i="1"/>
  <c r="Y1281" i="1"/>
  <c r="AA1281" i="1" s="1"/>
  <c r="AL1280" i="1"/>
  <c r="AK1280" i="1"/>
  <c r="AA1280" i="1"/>
  <c r="Y1280" i="1"/>
  <c r="AL1279" i="1"/>
  <c r="AK1279" i="1"/>
  <c r="Y1279" i="1"/>
  <c r="AA1279" i="1" s="1"/>
  <c r="AL1278" i="1"/>
  <c r="AK1278" i="1"/>
  <c r="AA1278" i="1"/>
  <c r="Y1278" i="1"/>
  <c r="AL1277" i="1"/>
  <c r="AK1277" i="1"/>
  <c r="Y1277" i="1"/>
  <c r="AA1277" i="1" s="1"/>
  <c r="AL1276" i="1"/>
  <c r="AK1276" i="1"/>
  <c r="AA1276" i="1"/>
  <c r="Y1276" i="1"/>
  <c r="AL1275" i="1"/>
  <c r="AK1275" i="1"/>
  <c r="Y1275" i="1"/>
  <c r="AA1275" i="1" s="1"/>
  <c r="AL1274" i="1"/>
  <c r="AK1274" i="1"/>
  <c r="AA1274" i="1"/>
  <c r="Y1274" i="1"/>
  <c r="AL1273" i="1"/>
  <c r="AK1273" i="1"/>
  <c r="Y1273" i="1"/>
  <c r="AA1273" i="1" s="1"/>
  <c r="AL1272" i="1"/>
  <c r="AK1272" i="1"/>
  <c r="AA1272" i="1"/>
  <c r="Y1272" i="1"/>
  <c r="AL1271" i="1"/>
  <c r="AK1271" i="1"/>
  <c r="Y1271" i="1"/>
  <c r="AA1271" i="1" s="1"/>
  <c r="AL1270" i="1"/>
  <c r="AK1270" i="1"/>
  <c r="AA1270" i="1"/>
  <c r="Y1270" i="1"/>
  <c r="AL1269" i="1"/>
  <c r="AK1269" i="1"/>
  <c r="Y1269" i="1"/>
  <c r="AA1269" i="1" s="1"/>
  <c r="AL1268" i="1"/>
  <c r="AK1268" i="1"/>
  <c r="AA1268" i="1"/>
  <c r="Y1268" i="1"/>
  <c r="AL1267" i="1"/>
  <c r="AK1267" i="1"/>
  <c r="Y1267" i="1"/>
  <c r="AA1267" i="1" s="1"/>
  <c r="AL1266" i="1"/>
  <c r="AK1266" i="1"/>
  <c r="AA1266" i="1"/>
  <c r="Y1266" i="1"/>
  <c r="AL1265" i="1"/>
  <c r="AK1265" i="1"/>
  <c r="Y1265" i="1"/>
  <c r="AA1265" i="1" s="1"/>
  <c r="AL1264" i="1"/>
  <c r="AK1264" i="1"/>
  <c r="AA1264" i="1"/>
  <c r="Y1264" i="1"/>
  <c r="AL1263" i="1"/>
  <c r="AK1263" i="1"/>
  <c r="Y1263" i="1"/>
  <c r="AA1263" i="1" s="1"/>
  <c r="AL1262" i="1"/>
  <c r="AK1262" i="1"/>
  <c r="AA1262" i="1"/>
  <c r="Y1262" i="1"/>
  <c r="AL1261" i="1"/>
  <c r="AK1261" i="1"/>
  <c r="Y1261" i="1"/>
  <c r="AA1261" i="1" s="1"/>
  <c r="AL1260" i="1"/>
  <c r="AK1260" i="1"/>
  <c r="AA1260" i="1"/>
  <c r="Y1260" i="1"/>
  <c r="AL1259" i="1"/>
  <c r="AK1259" i="1"/>
  <c r="Y1259" i="1"/>
  <c r="AA1259" i="1" s="1"/>
  <c r="AL1258" i="1"/>
  <c r="AK1258" i="1"/>
  <c r="AA1258" i="1"/>
  <c r="Y1258" i="1"/>
  <c r="AL1257" i="1"/>
  <c r="AK1257" i="1"/>
  <c r="Y1257" i="1"/>
  <c r="AA1257" i="1" s="1"/>
  <c r="AL1256" i="1"/>
  <c r="AK1256" i="1"/>
  <c r="AA1256" i="1"/>
  <c r="Y1256" i="1"/>
  <c r="AL1255" i="1"/>
  <c r="AK1255" i="1"/>
  <c r="Y1255" i="1"/>
  <c r="AA1255" i="1" s="1"/>
  <c r="AL1254" i="1"/>
  <c r="AK1254" i="1"/>
  <c r="AA1254" i="1"/>
  <c r="Y1254" i="1"/>
  <c r="AL1253" i="1"/>
  <c r="AK1253" i="1"/>
  <c r="Y1253" i="1"/>
  <c r="AA1253" i="1" s="1"/>
  <c r="AL1252" i="1"/>
  <c r="AK1252" i="1"/>
  <c r="AA1252" i="1"/>
  <c r="Y1252" i="1"/>
  <c r="AL1251" i="1"/>
  <c r="AK1251" i="1"/>
  <c r="Y1251" i="1"/>
  <c r="AA1251" i="1" s="1"/>
  <c r="AL1250" i="1"/>
  <c r="AK1250" i="1"/>
  <c r="AA1250" i="1"/>
  <c r="Y1250" i="1"/>
  <c r="AL1249" i="1"/>
  <c r="AK1249" i="1"/>
  <c r="Y1249" i="1"/>
  <c r="AA1249" i="1" s="1"/>
  <c r="AL1248" i="1"/>
  <c r="AK1248" i="1"/>
  <c r="AA1248" i="1"/>
  <c r="Y1248" i="1"/>
  <c r="AL1247" i="1"/>
  <c r="AK1247" i="1"/>
  <c r="Y1247" i="1"/>
  <c r="AA1247" i="1" s="1"/>
  <c r="AL1246" i="1"/>
  <c r="AK1246" i="1"/>
  <c r="AA1246" i="1"/>
  <c r="Y1246" i="1"/>
  <c r="AL1245" i="1"/>
  <c r="AK1245" i="1"/>
  <c r="Y1245" i="1"/>
  <c r="AA1245" i="1" s="1"/>
  <c r="AL1244" i="1"/>
  <c r="AK1244" i="1"/>
  <c r="AA1244" i="1"/>
  <c r="Y1244" i="1"/>
  <c r="AL1243" i="1"/>
  <c r="AK1243" i="1"/>
  <c r="Y1243" i="1"/>
  <c r="AA1243" i="1" s="1"/>
  <c r="AL1242" i="1"/>
  <c r="AK1242" i="1"/>
  <c r="AA1242" i="1"/>
  <c r="Y1242" i="1"/>
  <c r="AL1241" i="1"/>
  <c r="AK1241" i="1"/>
  <c r="Y1241" i="1"/>
  <c r="AA1241" i="1" s="1"/>
  <c r="AL1240" i="1"/>
  <c r="AK1240" i="1"/>
  <c r="AA1240" i="1"/>
  <c r="Y1240" i="1"/>
  <c r="AL1239" i="1"/>
  <c r="AK1239" i="1"/>
  <c r="Y1239" i="1"/>
  <c r="AA1239" i="1" s="1"/>
  <c r="AL1238" i="1"/>
  <c r="AK1238" i="1"/>
  <c r="AA1238" i="1"/>
  <c r="Y1238" i="1"/>
  <c r="AL1237" i="1"/>
  <c r="AK1237" i="1"/>
  <c r="Y1237" i="1"/>
  <c r="AA1237" i="1" s="1"/>
  <c r="AL1236" i="1"/>
  <c r="AK1236" i="1"/>
  <c r="AA1236" i="1"/>
  <c r="Y1236" i="1"/>
  <c r="AL1235" i="1"/>
  <c r="AK1235" i="1"/>
  <c r="Y1235" i="1"/>
  <c r="AA1235" i="1" s="1"/>
  <c r="AL1234" i="1"/>
  <c r="AK1234" i="1"/>
  <c r="AA1234" i="1"/>
  <c r="Y1234" i="1"/>
  <c r="AL1233" i="1"/>
  <c r="AK1233" i="1"/>
  <c r="Y1233" i="1"/>
  <c r="AA1233" i="1" s="1"/>
  <c r="AL1232" i="1"/>
  <c r="AK1232" i="1"/>
  <c r="AA1232" i="1"/>
  <c r="Y1232" i="1"/>
  <c r="AL1231" i="1"/>
  <c r="AK1231" i="1"/>
  <c r="Y1231" i="1"/>
  <c r="AA1231" i="1" s="1"/>
  <c r="AL1230" i="1"/>
  <c r="AK1230" i="1"/>
  <c r="AA1230" i="1"/>
  <c r="Y1230" i="1"/>
  <c r="AL1229" i="1"/>
  <c r="AK1229" i="1"/>
  <c r="Y1229" i="1"/>
  <c r="AA1229" i="1" s="1"/>
  <c r="AL1228" i="1"/>
  <c r="AK1228" i="1"/>
  <c r="AA1228" i="1"/>
  <c r="Y1228" i="1"/>
  <c r="AL1227" i="1"/>
  <c r="AK1227" i="1"/>
  <c r="Y1227" i="1"/>
  <c r="AA1227" i="1" s="1"/>
  <c r="AL1226" i="1"/>
  <c r="AK1226" i="1"/>
  <c r="AA1226" i="1"/>
  <c r="Y1226" i="1"/>
  <c r="AL1225" i="1"/>
  <c r="AK1225" i="1"/>
  <c r="Y1225" i="1"/>
  <c r="AA1225" i="1" s="1"/>
  <c r="AL1224" i="1"/>
  <c r="AK1224" i="1"/>
  <c r="AA1224" i="1"/>
  <c r="Y1224" i="1"/>
  <c r="AL1223" i="1"/>
  <c r="AK1223" i="1"/>
  <c r="Y1223" i="1"/>
  <c r="AA1223" i="1" s="1"/>
  <c r="AL1222" i="1"/>
  <c r="AK1222" i="1"/>
  <c r="AA1222" i="1"/>
  <c r="Y1222" i="1"/>
  <c r="AL1221" i="1"/>
  <c r="AK1221" i="1"/>
  <c r="Y1221" i="1"/>
  <c r="AA1221" i="1" s="1"/>
  <c r="AL1220" i="1"/>
  <c r="AK1220" i="1"/>
  <c r="AA1220" i="1"/>
  <c r="Y1220" i="1"/>
  <c r="AL1219" i="1"/>
  <c r="AK1219" i="1"/>
  <c r="Y1219" i="1"/>
  <c r="AA1219" i="1" s="1"/>
  <c r="AL1218" i="1"/>
  <c r="AK1218" i="1"/>
  <c r="AA1218" i="1"/>
  <c r="Y1218" i="1"/>
  <c r="AL1217" i="1"/>
  <c r="AK1217" i="1"/>
  <c r="Y1217" i="1"/>
  <c r="AA1217" i="1" s="1"/>
  <c r="AL1216" i="1"/>
  <c r="AK1216" i="1"/>
  <c r="AA1216" i="1"/>
  <c r="Y1216" i="1"/>
  <c r="AL1215" i="1"/>
  <c r="AK1215" i="1"/>
  <c r="Y1215" i="1"/>
  <c r="AA1215" i="1" s="1"/>
  <c r="AL1214" i="1"/>
  <c r="AK1214" i="1"/>
  <c r="AA1214" i="1"/>
  <c r="Y1214" i="1"/>
  <c r="AL1213" i="1"/>
  <c r="AK1213" i="1"/>
  <c r="Y1213" i="1"/>
  <c r="AA1213" i="1" s="1"/>
  <c r="AL1212" i="1"/>
  <c r="AK1212" i="1"/>
  <c r="AA1212" i="1"/>
  <c r="Y1212" i="1"/>
  <c r="AL1211" i="1"/>
  <c r="AK1211" i="1"/>
  <c r="Y1211" i="1"/>
  <c r="AA1211" i="1" s="1"/>
  <c r="AL1210" i="1"/>
  <c r="AK1210" i="1"/>
  <c r="AA1210" i="1"/>
  <c r="Y1210" i="1"/>
  <c r="AL1209" i="1"/>
  <c r="AK1209" i="1"/>
  <c r="Y1209" i="1"/>
  <c r="AA1209" i="1" s="1"/>
  <c r="AL1208" i="1"/>
  <c r="AK1208" i="1"/>
  <c r="AA1208" i="1"/>
  <c r="Y1208" i="1"/>
  <c r="AL1207" i="1"/>
  <c r="AK1207" i="1"/>
  <c r="Y1207" i="1"/>
  <c r="AA1207" i="1" s="1"/>
  <c r="AL1206" i="1"/>
  <c r="AK1206" i="1"/>
  <c r="AA1206" i="1"/>
  <c r="Y1206" i="1"/>
  <c r="AL1205" i="1"/>
  <c r="AK1205" i="1"/>
  <c r="Y1205" i="1"/>
  <c r="AA1205" i="1" s="1"/>
  <c r="AL1204" i="1"/>
  <c r="AK1204" i="1"/>
  <c r="AA1204" i="1"/>
  <c r="Y1204" i="1"/>
  <c r="AL1203" i="1"/>
  <c r="AK1203" i="1"/>
  <c r="Y1203" i="1"/>
  <c r="AA1203" i="1" s="1"/>
  <c r="AL1202" i="1"/>
  <c r="AK1202" i="1"/>
  <c r="AA1202" i="1"/>
  <c r="Y1202" i="1"/>
  <c r="AL1201" i="1"/>
  <c r="AK1201" i="1"/>
  <c r="Y1201" i="1"/>
  <c r="AA1201" i="1" s="1"/>
  <c r="AL1200" i="1"/>
  <c r="AK1200" i="1"/>
  <c r="AA1200" i="1"/>
  <c r="Y1200" i="1"/>
  <c r="AL1199" i="1"/>
  <c r="AK1199" i="1"/>
  <c r="Y1199" i="1"/>
  <c r="AA1199" i="1" s="1"/>
  <c r="AL1198" i="1"/>
  <c r="AK1198" i="1"/>
  <c r="AA1198" i="1"/>
  <c r="Y1198" i="1"/>
  <c r="AL1197" i="1"/>
  <c r="AK1197" i="1"/>
  <c r="Y1197" i="1"/>
  <c r="AA1197" i="1" s="1"/>
  <c r="AL1196" i="1"/>
  <c r="AK1196" i="1"/>
  <c r="AA1196" i="1"/>
  <c r="Y1196" i="1"/>
  <c r="AL1195" i="1"/>
  <c r="AK1195" i="1"/>
  <c r="Y1195" i="1"/>
  <c r="AA1195" i="1" s="1"/>
  <c r="AL1194" i="1"/>
  <c r="AK1194" i="1"/>
  <c r="AA1194" i="1"/>
  <c r="Y1194" i="1"/>
  <c r="AL1193" i="1"/>
  <c r="AK1193" i="1"/>
  <c r="Y1193" i="1"/>
  <c r="AA1193" i="1" s="1"/>
  <c r="AL1192" i="1"/>
  <c r="AK1192" i="1"/>
  <c r="AA1192" i="1"/>
  <c r="Y1192" i="1"/>
  <c r="AL1191" i="1"/>
  <c r="AK1191" i="1"/>
  <c r="Y1191" i="1"/>
  <c r="AA1191" i="1" s="1"/>
  <c r="AL1190" i="1"/>
  <c r="AK1190" i="1"/>
  <c r="AA1190" i="1"/>
  <c r="Y1190" i="1"/>
  <c r="AL1189" i="1"/>
  <c r="AK1189" i="1"/>
  <c r="Y1189" i="1"/>
  <c r="AA1189" i="1" s="1"/>
  <c r="AL1188" i="1"/>
  <c r="AK1188" i="1"/>
  <c r="AA1188" i="1"/>
  <c r="Y1188" i="1"/>
  <c r="AL1187" i="1"/>
  <c r="AK1187" i="1"/>
  <c r="Y1187" i="1"/>
  <c r="AA1187" i="1" s="1"/>
  <c r="AL1186" i="1"/>
  <c r="AK1186" i="1"/>
  <c r="AA1186" i="1"/>
  <c r="Y1186" i="1"/>
  <c r="AL1185" i="1"/>
  <c r="AK1185" i="1"/>
  <c r="Y1185" i="1"/>
  <c r="AA1185" i="1" s="1"/>
  <c r="AL1184" i="1"/>
  <c r="AK1184" i="1"/>
  <c r="AA1184" i="1"/>
  <c r="Y1184" i="1"/>
  <c r="AL1183" i="1"/>
  <c r="AK1183" i="1"/>
  <c r="Y1183" i="1"/>
  <c r="AA1183" i="1" s="1"/>
  <c r="AL1182" i="1"/>
  <c r="AK1182" i="1"/>
  <c r="AA1182" i="1"/>
  <c r="Y1182" i="1"/>
  <c r="AL1181" i="1"/>
  <c r="AK1181" i="1"/>
  <c r="Y1181" i="1"/>
  <c r="AA1181" i="1" s="1"/>
  <c r="AL1180" i="1"/>
  <c r="AK1180" i="1"/>
  <c r="AA1180" i="1"/>
  <c r="Y1180" i="1"/>
  <c r="AL1179" i="1"/>
  <c r="AK1179" i="1"/>
  <c r="Y1179" i="1"/>
  <c r="AA1179" i="1" s="1"/>
  <c r="AL1178" i="1"/>
  <c r="AK1178" i="1"/>
  <c r="AA1178" i="1"/>
  <c r="Y1178" i="1"/>
  <c r="AL1177" i="1"/>
  <c r="AK1177" i="1"/>
  <c r="Y1177" i="1"/>
  <c r="AA1177" i="1" s="1"/>
  <c r="AL1176" i="1"/>
  <c r="AK1176" i="1"/>
  <c r="AA1176" i="1"/>
  <c r="Y1176" i="1"/>
  <c r="AL1175" i="1"/>
  <c r="AK1175" i="1"/>
  <c r="Y1175" i="1"/>
  <c r="AA1175" i="1" s="1"/>
  <c r="AL1174" i="1"/>
  <c r="AK1174" i="1"/>
  <c r="AA1174" i="1"/>
  <c r="Y1174" i="1"/>
  <c r="AL1173" i="1"/>
  <c r="AK1173" i="1"/>
  <c r="Y1173" i="1"/>
  <c r="AA1173" i="1" s="1"/>
  <c r="AL1172" i="1"/>
  <c r="AK1172" i="1"/>
  <c r="AA1172" i="1"/>
  <c r="Y1172" i="1"/>
  <c r="AL1171" i="1"/>
  <c r="AK1171" i="1"/>
  <c r="Y1171" i="1"/>
  <c r="AA1171" i="1" s="1"/>
  <c r="AL1170" i="1"/>
  <c r="AK1170" i="1"/>
  <c r="AA1170" i="1"/>
  <c r="Y1170" i="1"/>
  <c r="AL1169" i="1"/>
  <c r="AK1169" i="1"/>
  <c r="Y1169" i="1"/>
  <c r="AA1169" i="1" s="1"/>
  <c r="AL1168" i="1"/>
  <c r="AK1168" i="1"/>
  <c r="AA1168" i="1"/>
  <c r="Y1168" i="1"/>
  <c r="AL1167" i="1"/>
  <c r="AK1167" i="1"/>
  <c r="Y1167" i="1"/>
  <c r="AA1167" i="1" s="1"/>
  <c r="AL1166" i="1"/>
  <c r="AK1166" i="1"/>
  <c r="AA1166" i="1"/>
  <c r="Y1166" i="1"/>
  <c r="AL1165" i="1"/>
  <c r="AK1165" i="1"/>
  <c r="Y1165" i="1"/>
  <c r="AA1165" i="1" s="1"/>
  <c r="AL1164" i="1"/>
  <c r="AK1164" i="1"/>
  <c r="AA1164" i="1"/>
  <c r="Y1164" i="1"/>
  <c r="AL1163" i="1"/>
  <c r="AK1163" i="1"/>
  <c r="Y1163" i="1"/>
  <c r="AA1163" i="1" s="1"/>
  <c r="AL1162" i="1"/>
  <c r="AK1162" i="1"/>
  <c r="AA1162" i="1"/>
  <c r="Y1162" i="1"/>
  <c r="AL1161" i="1"/>
  <c r="AK1161" i="1"/>
  <c r="Y1161" i="1"/>
  <c r="AA1161" i="1" s="1"/>
  <c r="AL1160" i="1"/>
  <c r="AK1160" i="1"/>
  <c r="AA1160" i="1"/>
  <c r="Y1160" i="1"/>
  <c r="AL1159" i="1"/>
  <c r="AK1159" i="1"/>
  <c r="Y1159" i="1"/>
  <c r="AA1159" i="1" s="1"/>
  <c r="AL1158" i="1"/>
  <c r="AK1158" i="1"/>
  <c r="AA1158" i="1"/>
  <c r="Y1158" i="1"/>
  <c r="AL1157" i="1"/>
  <c r="AK1157" i="1"/>
  <c r="Y1157" i="1"/>
  <c r="AA1157" i="1" s="1"/>
  <c r="AL1156" i="1"/>
  <c r="AK1156" i="1"/>
  <c r="AA1156" i="1"/>
  <c r="Y1156" i="1"/>
  <c r="AL1155" i="1"/>
  <c r="AK1155" i="1"/>
  <c r="Y1155" i="1"/>
  <c r="AA1155" i="1" s="1"/>
  <c r="AL1154" i="1"/>
  <c r="AK1154" i="1"/>
  <c r="AA1154" i="1"/>
  <c r="Y1154" i="1"/>
  <c r="AL1153" i="1"/>
  <c r="AK1153" i="1"/>
  <c r="Y1153" i="1"/>
  <c r="AA1153" i="1" s="1"/>
  <c r="AL1152" i="1"/>
  <c r="AK1152" i="1"/>
  <c r="AA1152" i="1"/>
  <c r="Y1152" i="1"/>
  <c r="AL1151" i="1"/>
  <c r="AK1151" i="1"/>
  <c r="Y1151" i="1"/>
  <c r="AA1151" i="1" s="1"/>
  <c r="AL1150" i="1"/>
  <c r="AK1150" i="1"/>
  <c r="Y1150" i="1"/>
  <c r="AA1150" i="1" s="1"/>
  <c r="AL1149" i="1"/>
  <c r="AK1149" i="1"/>
  <c r="Y1149" i="1"/>
  <c r="AA1149" i="1" s="1"/>
  <c r="AL1148" i="1"/>
  <c r="AK1148" i="1"/>
  <c r="AA1148" i="1"/>
  <c r="Y1148" i="1"/>
  <c r="AL1147" i="1"/>
  <c r="AK1147" i="1"/>
  <c r="Y1147" i="1"/>
  <c r="AA1147" i="1" s="1"/>
  <c r="AL1146" i="1"/>
  <c r="AK1146" i="1"/>
  <c r="Y1146" i="1"/>
  <c r="AA1146" i="1" s="1"/>
  <c r="AL1145" i="1"/>
  <c r="AK1145" i="1"/>
  <c r="Y1145" i="1"/>
  <c r="AA1145" i="1" s="1"/>
  <c r="AL1144" i="1"/>
  <c r="AK1144" i="1"/>
  <c r="AA1144" i="1"/>
  <c r="Y1144" i="1"/>
  <c r="AL1143" i="1"/>
  <c r="AK1143" i="1"/>
  <c r="Y1143" i="1"/>
  <c r="AA1143" i="1" s="1"/>
  <c r="AL1142" i="1"/>
  <c r="AK1142" i="1"/>
  <c r="Y1142" i="1"/>
  <c r="AA1142" i="1" s="1"/>
  <c r="AL1141" i="1"/>
  <c r="AK1141" i="1"/>
  <c r="Y1141" i="1"/>
  <c r="AA1141" i="1" s="1"/>
  <c r="AL1140" i="1"/>
  <c r="AK1140" i="1"/>
  <c r="AA1140" i="1"/>
  <c r="Y1140" i="1"/>
  <c r="AL1139" i="1"/>
  <c r="AK1139" i="1"/>
  <c r="Y1139" i="1"/>
  <c r="AA1139" i="1" s="1"/>
  <c r="AL1138" i="1"/>
  <c r="AK1138" i="1"/>
  <c r="Y1138" i="1"/>
  <c r="AA1138" i="1" s="1"/>
  <c r="AL1137" i="1"/>
  <c r="AK1137" i="1"/>
  <c r="Y1137" i="1"/>
  <c r="AA1137" i="1" s="1"/>
  <c r="AL1136" i="1"/>
  <c r="AK1136" i="1"/>
  <c r="AA1136" i="1"/>
  <c r="Y1136" i="1"/>
  <c r="AL1135" i="1"/>
  <c r="AK1135" i="1"/>
  <c r="Y1135" i="1"/>
  <c r="AA1135" i="1" s="1"/>
  <c r="AL1134" i="1"/>
  <c r="AK1134" i="1"/>
  <c r="Y1134" i="1"/>
  <c r="AA1134" i="1" s="1"/>
  <c r="AL1133" i="1"/>
  <c r="AK1133" i="1"/>
  <c r="Y1133" i="1"/>
  <c r="AA1133" i="1" s="1"/>
  <c r="AL1132" i="1"/>
  <c r="AK1132" i="1"/>
  <c r="AA1132" i="1"/>
  <c r="Y1132" i="1"/>
  <c r="AL1131" i="1"/>
  <c r="AK1131" i="1"/>
  <c r="Y1131" i="1"/>
  <c r="AA1131" i="1" s="1"/>
  <c r="AL1130" i="1"/>
  <c r="AK1130" i="1"/>
  <c r="Y1130" i="1"/>
  <c r="AA1130" i="1" s="1"/>
  <c r="AL1129" i="1"/>
  <c r="AK1129" i="1"/>
  <c r="Y1129" i="1"/>
  <c r="AA1129" i="1" s="1"/>
  <c r="AL1128" i="1"/>
  <c r="AK1128" i="1"/>
  <c r="AA1128" i="1"/>
  <c r="Y1128" i="1"/>
  <c r="AL1127" i="1"/>
  <c r="AK1127" i="1"/>
  <c r="Y1127" i="1"/>
  <c r="AA1127" i="1" s="1"/>
  <c r="AL1126" i="1"/>
  <c r="AK1126" i="1"/>
  <c r="Y1126" i="1"/>
  <c r="AA1126" i="1" s="1"/>
  <c r="AL1125" i="1"/>
  <c r="AK1125" i="1"/>
  <c r="Y1125" i="1"/>
  <c r="AA1125" i="1" s="1"/>
  <c r="AL1124" i="1"/>
  <c r="AK1124" i="1"/>
  <c r="AA1124" i="1"/>
  <c r="Y1124" i="1"/>
  <c r="AL1123" i="1"/>
  <c r="AK1123" i="1"/>
  <c r="Y1123" i="1"/>
  <c r="AA1123" i="1" s="1"/>
  <c r="AL1122" i="1"/>
  <c r="AK1122" i="1"/>
  <c r="Y1122" i="1"/>
  <c r="AA1122" i="1" s="1"/>
  <c r="AL1121" i="1"/>
  <c r="AK1121" i="1"/>
  <c r="Y1121" i="1"/>
  <c r="AA1121" i="1" s="1"/>
  <c r="AL1120" i="1"/>
  <c r="AK1120" i="1"/>
  <c r="AA1120" i="1"/>
  <c r="Y1120" i="1"/>
  <c r="AL1119" i="1"/>
  <c r="AK1119" i="1"/>
  <c r="Y1119" i="1"/>
  <c r="AA1119" i="1" s="1"/>
  <c r="AL1118" i="1"/>
  <c r="AK1118" i="1"/>
  <c r="Y1118" i="1"/>
  <c r="AA1118" i="1" s="1"/>
  <c r="AL1117" i="1"/>
  <c r="AK1117" i="1"/>
  <c r="Y1117" i="1"/>
  <c r="AA1117" i="1" s="1"/>
  <c r="AL1116" i="1"/>
  <c r="AK1116" i="1"/>
  <c r="AA1116" i="1"/>
  <c r="Y1116" i="1"/>
  <c r="AL1115" i="1"/>
  <c r="AK1115" i="1"/>
  <c r="Y1115" i="1"/>
  <c r="AA1115" i="1" s="1"/>
  <c r="AL1114" i="1"/>
  <c r="AK1114" i="1"/>
  <c r="Y1114" i="1"/>
  <c r="AA1114" i="1" s="1"/>
  <c r="AL1113" i="1"/>
  <c r="AK1113" i="1"/>
  <c r="Y1113" i="1"/>
  <c r="AA1113" i="1" s="1"/>
  <c r="AL1112" i="1"/>
  <c r="AK1112" i="1"/>
  <c r="AA1112" i="1"/>
  <c r="Y1112" i="1"/>
  <c r="AL1111" i="1"/>
  <c r="AK1111" i="1"/>
  <c r="Y1111" i="1"/>
  <c r="AA1111" i="1" s="1"/>
  <c r="AL1110" i="1"/>
  <c r="AK1110" i="1"/>
  <c r="Y1110" i="1"/>
  <c r="AA1110" i="1" s="1"/>
  <c r="AL1109" i="1"/>
  <c r="AK1109" i="1"/>
  <c r="Y1109" i="1"/>
  <c r="AA1109" i="1" s="1"/>
  <c r="AL1108" i="1"/>
  <c r="AK1108" i="1"/>
  <c r="AA1108" i="1"/>
  <c r="Y1108" i="1"/>
  <c r="AL1107" i="1"/>
  <c r="AK1107" i="1"/>
  <c r="Y1107" i="1"/>
  <c r="AA1107" i="1" s="1"/>
  <c r="AL1106" i="1"/>
  <c r="AK1106" i="1"/>
  <c r="Y1106" i="1"/>
  <c r="AA1106" i="1" s="1"/>
  <c r="AL1105" i="1"/>
  <c r="AK1105" i="1"/>
  <c r="Y1105" i="1"/>
  <c r="AA1105" i="1" s="1"/>
  <c r="AL1104" i="1"/>
  <c r="AK1104" i="1"/>
  <c r="AA1104" i="1"/>
  <c r="Y1104" i="1"/>
  <c r="AL1103" i="1"/>
  <c r="AK1103" i="1"/>
  <c r="Y1103" i="1"/>
  <c r="AA1103" i="1" s="1"/>
  <c r="AL1102" i="1"/>
  <c r="AK1102" i="1"/>
  <c r="Y1102" i="1"/>
  <c r="AA1102" i="1" s="1"/>
  <c r="AL1101" i="1"/>
  <c r="AK1101" i="1"/>
  <c r="Y1101" i="1"/>
  <c r="AA1101" i="1" s="1"/>
  <c r="AL1100" i="1"/>
  <c r="AK1100" i="1"/>
  <c r="AA1100" i="1"/>
  <c r="Y1100" i="1"/>
  <c r="AL1099" i="1"/>
  <c r="AK1099" i="1"/>
  <c r="Y1099" i="1"/>
  <c r="AA1099" i="1" s="1"/>
  <c r="AL1098" i="1"/>
  <c r="AK1098" i="1"/>
  <c r="Y1098" i="1"/>
  <c r="AA1098" i="1" s="1"/>
  <c r="AL1097" i="1"/>
  <c r="AK1097" i="1"/>
  <c r="Y1097" i="1"/>
  <c r="AA1097" i="1" s="1"/>
  <c r="AL1096" i="1"/>
  <c r="AK1096" i="1"/>
  <c r="AA1096" i="1"/>
  <c r="Y1096" i="1"/>
  <c r="AL1095" i="1"/>
  <c r="AK1095" i="1"/>
  <c r="Y1095" i="1"/>
  <c r="AA1095" i="1" s="1"/>
  <c r="AL1094" i="1"/>
  <c r="AK1094" i="1"/>
  <c r="Y1094" i="1"/>
  <c r="AA1094" i="1" s="1"/>
  <c r="AL1093" i="1"/>
  <c r="AK1093" i="1"/>
  <c r="Y1093" i="1"/>
  <c r="AA1093" i="1" s="1"/>
  <c r="AL1092" i="1"/>
  <c r="AK1092" i="1"/>
  <c r="AA1092" i="1"/>
  <c r="Y1092" i="1"/>
  <c r="AL1091" i="1"/>
  <c r="AK1091" i="1"/>
  <c r="Y1091" i="1"/>
  <c r="AA1091" i="1" s="1"/>
  <c r="AL1090" i="1"/>
  <c r="AK1090" i="1"/>
  <c r="Y1090" i="1"/>
  <c r="AA1090" i="1" s="1"/>
  <c r="AL1089" i="1"/>
  <c r="AK1089" i="1"/>
  <c r="Y1089" i="1"/>
  <c r="AA1089" i="1" s="1"/>
  <c r="AL1088" i="1"/>
  <c r="AK1088" i="1"/>
  <c r="AA1088" i="1"/>
  <c r="Y1088" i="1"/>
  <c r="AL1087" i="1"/>
  <c r="AK1087" i="1"/>
  <c r="Y1087" i="1"/>
  <c r="AA1087" i="1" s="1"/>
  <c r="AL1086" i="1"/>
  <c r="AK1086" i="1"/>
  <c r="Y1086" i="1"/>
  <c r="AA1086" i="1" s="1"/>
  <c r="AL1085" i="1"/>
  <c r="AK1085" i="1"/>
  <c r="Y1085" i="1"/>
  <c r="AA1085" i="1" s="1"/>
  <c r="AL1084" i="1"/>
  <c r="AK1084" i="1"/>
  <c r="AA1084" i="1"/>
  <c r="Y1084" i="1"/>
  <c r="AL1083" i="1"/>
  <c r="AK1083" i="1"/>
  <c r="Y1083" i="1"/>
  <c r="AA1083" i="1" s="1"/>
  <c r="AL1082" i="1"/>
  <c r="AK1082" i="1"/>
  <c r="Y1082" i="1"/>
  <c r="AA1082" i="1" s="1"/>
  <c r="AL1081" i="1"/>
  <c r="AK1081" i="1"/>
  <c r="Y1081" i="1"/>
  <c r="AA1081" i="1" s="1"/>
  <c r="AL1080" i="1"/>
  <c r="AK1080" i="1"/>
  <c r="AA1080" i="1"/>
  <c r="Y1080" i="1"/>
  <c r="AL1079" i="1"/>
  <c r="AK1079" i="1"/>
  <c r="Y1079" i="1"/>
  <c r="AA1079" i="1" s="1"/>
  <c r="AL1078" i="1"/>
  <c r="AK1078" i="1"/>
  <c r="Y1078" i="1"/>
  <c r="AA1078" i="1" s="1"/>
  <c r="AL1077" i="1"/>
  <c r="AK1077" i="1"/>
  <c r="Y1077" i="1"/>
  <c r="AA1077" i="1" s="1"/>
  <c r="AL1076" i="1"/>
  <c r="AK1076" i="1"/>
  <c r="AA1076" i="1"/>
  <c r="Y1076" i="1"/>
  <c r="AL1075" i="1"/>
  <c r="AK1075" i="1"/>
  <c r="Y1075" i="1"/>
  <c r="AA1075" i="1" s="1"/>
  <c r="AL1074" i="1"/>
  <c r="AK1074" i="1"/>
  <c r="Y1074" i="1"/>
  <c r="AA1074" i="1" s="1"/>
  <c r="AL1073" i="1"/>
  <c r="AK1073" i="1"/>
  <c r="Y1073" i="1"/>
  <c r="AA1073" i="1" s="1"/>
  <c r="AL1072" i="1"/>
  <c r="AK1072" i="1"/>
  <c r="AA1072" i="1"/>
  <c r="Y1072" i="1"/>
  <c r="AL1071" i="1"/>
  <c r="AK1071" i="1"/>
  <c r="Y1071" i="1"/>
  <c r="AA1071" i="1" s="1"/>
  <c r="AL1070" i="1"/>
  <c r="AK1070" i="1"/>
  <c r="Y1070" i="1"/>
  <c r="AA1070" i="1" s="1"/>
  <c r="AL1069" i="1"/>
  <c r="AK1069" i="1"/>
  <c r="Y1069" i="1"/>
  <c r="AA1069" i="1" s="1"/>
  <c r="AL1068" i="1"/>
  <c r="AK1068" i="1"/>
  <c r="AA1068" i="1"/>
  <c r="Y1068" i="1"/>
  <c r="AL1067" i="1"/>
  <c r="AK1067" i="1"/>
  <c r="Y1067" i="1"/>
  <c r="AA1067" i="1" s="1"/>
  <c r="AL1066" i="1"/>
  <c r="AK1066" i="1"/>
  <c r="Y1066" i="1"/>
  <c r="AA1066" i="1" s="1"/>
  <c r="AL1065" i="1"/>
  <c r="AK1065" i="1"/>
  <c r="Y1065" i="1"/>
  <c r="AA1065" i="1" s="1"/>
  <c r="AL1064" i="1"/>
  <c r="AK1064" i="1"/>
  <c r="AA1064" i="1"/>
  <c r="Y1064" i="1"/>
  <c r="AL1063" i="1"/>
  <c r="AK1063" i="1"/>
  <c r="Y1063" i="1"/>
  <c r="AA1063" i="1" s="1"/>
  <c r="AL1062" i="1"/>
  <c r="AK1062" i="1"/>
  <c r="Y1062" i="1"/>
  <c r="AA1062" i="1" s="1"/>
  <c r="AL1061" i="1"/>
  <c r="AK1061" i="1"/>
  <c r="Y1061" i="1"/>
  <c r="AA1061" i="1" s="1"/>
  <c r="AL1060" i="1"/>
  <c r="AK1060" i="1"/>
  <c r="AA1060" i="1"/>
  <c r="Y1060" i="1"/>
  <c r="AL1059" i="1"/>
  <c r="AK1059" i="1"/>
  <c r="Y1059" i="1"/>
  <c r="AA1059" i="1" s="1"/>
  <c r="AL1058" i="1"/>
  <c r="AK1058" i="1"/>
  <c r="AA1058" i="1"/>
  <c r="Y1058" i="1"/>
  <c r="AL1057" i="1"/>
  <c r="AK1057" i="1"/>
  <c r="Y1057" i="1"/>
  <c r="AA1057" i="1" s="1"/>
  <c r="AL1056" i="1"/>
  <c r="AK1056" i="1"/>
  <c r="AA1056" i="1"/>
  <c r="Y1056" i="1"/>
  <c r="AL1055" i="1"/>
  <c r="AK1055" i="1"/>
  <c r="Y1055" i="1"/>
  <c r="AA1055" i="1" s="1"/>
  <c r="AL1054" i="1"/>
  <c r="AK1054" i="1"/>
  <c r="Y1054" i="1"/>
  <c r="AA1054" i="1" s="1"/>
  <c r="AL1053" i="1"/>
  <c r="AK1053" i="1"/>
  <c r="Y1053" i="1"/>
  <c r="AA1053" i="1" s="1"/>
  <c r="AL1052" i="1"/>
  <c r="AK1052" i="1"/>
  <c r="AA1052" i="1"/>
  <c r="Y1052" i="1"/>
  <c r="AL1051" i="1"/>
  <c r="AK1051" i="1"/>
  <c r="Y1051" i="1"/>
  <c r="AA1051" i="1" s="1"/>
  <c r="AL1050" i="1"/>
  <c r="AK1050" i="1"/>
  <c r="Y1050" i="1"/>
  <c r="AA1050" i="1" s="1"/>
  <c r="AL1049" i="1"/>
  <c r="AK1049" i="1"/>
  <c r="Y1049" i="1"/>
  <c r="AA1049" i="1" s="1"/>
  <c r="AL1048" i="1"/>
  <c r="AK1048" i="1"/>
  <c r="AA1048" i="1"/>
  <c r="Y1048" i="1"/>
  <c r="AL1047" i="1"/>
  <c r="AK1047" i="1"/>
  <c r="Y1047" i="1"/>
  <c r="AA1047" i="1" s="1"/>
  <c r="AL1046" i="1"/>
  <c r="AK1046" i="1"/>
  <c r="Y1046" i="1"/>
  <c r="AA1046" i="1" s="1"/>
  <c r="AL1045" i="1"/>
  <c r="AK1045" i="1"/>
  <c r="Y1045" i="1"/>
  <c r="AA1045" i="1" s="1"/>
  <c r="AL1044" i="1"/>
  <c r="AK1044" i="1"/>
  <c r="AA1044" i="1"/>
  <c r="Y1044" i="1"/>
  <c r="AL1043" i="1"/>
  <c r="AK1043" i="1"/>
  <c r="Y1043" i="1"/>
  <c r="AA1043" i="1" s="1"/>
  <c r="AL1042" i="1"/>
  <c r="AK1042" i="1"/>
  <c r="Y1042" i="1"/>
  <c r="AA1042" i="1" s="1"/>
  <c r="AL1041" i="1"/>
  <c r="AK1041" i="1"/>
  <c r="Y1041" i="1"/>
  <c r="AA1041" i="1" s="1"/>
  <c r="AL1040" i="1"/>
  <c r="AK1040" i="1"/>
  <c r="AA1040" i="1"/>
  <c r="Y1040" i="1"/>
  <c r="AL1039" i="1"/>
  <c r="AK1039" i="1"/>
  <c r="Y1039" i="1"/>
  <c r="AA1039" i="1" s="1"/>
  <c r="AL1038" i="1"/>
  <c r="AK1038" i="1"/>
  <c r="Y1038" i="1"/>
  <c r="AA1038" i="1" s="1"/>
  <c r="AL1037" i="1"/>
  <c r="AK1037" i="1"/>
  <c r="Y1037" i="1"/>
  <c r="AA1037" i="1" s="1"/>
  <c r="AL1036" i="1"/>
  <c r="AK1036" i="1"/>
  <c r="AA1036" i="1"/>
  <c r="Y1036" i="1"/>
  <c r="AL1035" i="1"/>
  <c r="AK1035" i="1"/>
  <c r="Y1035" i="1"/>
  <c r="AA1035" i="1" s="1"/>
  <c r="AL1034" i="1"/>
  <c r="AK1034" i="1"/>
  <c r="Y1034" i="1"/>
  <c r="AA1034" i="1" s="1"/>
  <c r="AL1033" i="1"/>
  <c r="AK1033" i="1"/>
  <c r="Y1033" i="1"/>
  <c r="AA1033" i="1" s="1"/>
  <c r="AL1032" i="1"/>
  <c r="AK1032" i="1"/>
  <c r="AA1032" i="1"/>
  <c r="Y1032" i="1"/>
  <c r="AL1031" i="1"/>
  <c r="AK1031" i="1"/>
  <c r="Y1031" i="1"/>
  <c r="AA1031" i="1" s="1"/>
  <c r="AL1030" i="1"/>
  <c r="AK1030" i="1"/>
  <c r="Y1030" i="1"/>
  <c r="AA1030" i="1" s="1"/>
  <c r="AL1029" i="1"/>
  <c r="AK1029" i="1"/>
  <c r="Y1029" i="1"/>
  <c r="AA1029" i="1" s="1"/>
  <c r="AL1028" i="1"/>
  <c r="AK1028" i="1"/>
  <c r="AA1028" i="1"/>
  <c r="Y1028" i="1"/>
  <c r="AL1027" i="1"/>
  <c r="AK1027" i="1"/>
  <c r="Y1027" i="1"/>
  <c r="AA1027" i="1" s="1"/>
  <c r="AL1026" i="1"/>
  <c r="AK1026" i="1"/>
  <c r="AA1026" i="1"/>
  <c r="Y1026" i="1"/>
  <c r="AL1025" i="1"/>
  <c r="AK1025" i="1"/>
  <c r="Y1025" i="1"/>
  <c r="AA1025" i="1" s="1"/>
  <c r="AL1024" i="1"/>
  <c r="AK1024" i="1"/>
  <c r="Y1024" i="1"/>
  <c r="AA1024" i="1" s="1"/>
  <c r="AL1023" i="1"/>
  <c r="AK1023" i="1"/>
  <c r="AA1023" i="1"/>
  <c r="Y1023" i="1"/>
  <c r="AL1022" i="1"/>
  <c r="AK1022" i="1"/>
  <c r="Y1022" i="1"/>
  <c r="AA1022" i="1" s="1"/>
  <c r="AL1021" i="1"/>
  <c r="AK1021" i="1"/>
  <c r="AA1021" i="1"/>
  <c r="Y1021" i="1"/>
  <c r="AL1020" i="1"/>
  <c r="AK1020" i="1"/>
  <c r="Y1020" i="1"/>
  <c r="AA1020" i="1" s="1"/>
  <c r="AL1019" i="1"/>
  <c r="AK1019" i="1"/>
  <c r="AA1019" i="1"/>
  <c r="Y1019" i="1"/>
  <c r="AL1018" i="1"/>
  <c r="AK1018" i="1"/>
  <c r="Y1018" i="1"/>
  <c r="AA1018" i="1" s="1"/>
  <c r="AL1017" i="1"/>
  <c r="AK1017" i="1"/>
  <c r="AA1017" i="1"/>
  <c r="Y1017" i="1"/>
  <c r="AL1016" i="1"/>
  <c r="AK1016" i="1"/>
  <c r="Y1016" i="1"/>
  <c r="AA1016" i="1" s="1"/>
  <c r="AL1015" i="1"/>
  <c r="AK1015" i="1"/>
  <c r="AA1015" i="1"/>
  <c r="Y1015" i="1"/>
  <c r="AL1014" i="1"/>
  <c r="AK1014" i="1"/>
  <c r="Y1014" i="1"/>
  <c r="AA1014" i="1" s="1"/>
  <c r="AL1013" i="1"/>
  <c r="AK1013" i="1"/>
  <c r="AA1013" i="1"/>
  <c r="Y1013" i="1"/>
  <c r="AL1012" i="1"/>
  <c r="AK1012" i="1"/>
  <c r="Y1012" i="1"/>
  <c r="AA1012" i="1" s="1"/>
  <c r="AL1011" i="1"/>
  <c r="AK1011" i="1"/>
  <c r="AA1011" i="1"/>
  <c r="Y1011" i="1"/>
  <c r="AL1010" i="1"/>
  <c r="AK1010" i="1"/>
  <c r="Y1010" i="1"/>
  <c r="AA1010" i="1" s="1"/>
  <c r="AL1009" i="1"/>
  <c r="AK1009" i="1"/>
  <c r="AA1009" i="1"/>
  <c r="Y1009" i="1"/>
  <c r="AL1008" i="1"/>
  <c r="AK1008" i="1"/>
  <c r="Y1008" i="1"/>
  <c r="AA1008" i="1" s="1"/>
  <c r="AL1007" i="1"/>
  <c r="AK1007" i="1"/>
  <c r="AA1007" i="1"/>
  <c r="Y1007" i="1"/>
  <c r="AL1006" i="1"/>
  <c r="AK1006" i="1"/>
  <c r="Y1006" i="1"/>
  <c r="AA1006" i="1" s="1"/>
  <c r="AL1005" i="1"/>
  <c r="AK1005" i="1"/>
  <c r="AA1005" i="1"/>
  <c r="Y1005" i="1"/>
  <c r="AL1004" i="1"/>
  <c r="AK1004" i="1"/>
  <c r="Y1004" i="1"/>
  <c r="AA1004" i="1" s="1"/>
  <c r="AL1003" i="1"/>
  <c r="AK1003" i="1"/>
  <c r="AA1003" i="1"/>
  <c r="Y1003" i="1"/>
  <c r="AL1002" i="1"/>
  <c r="AK1002" i="1"/>
  <c r="Y1002" i="1"/>
  <c r="AA1002" i="1" s="1"/>
  <c r="AL1001" i="1"/>
  <c r="AK1001" i="1"/>
  <c r="AA1001" i="1"/>
  <c r="Y1001" i="1"/>
  <c r="AL1000" i="1"/>
  <c r="AK1000" i="1"/>
  <c r="Y1000" i="1"/>
  <c r="AA1000" i="1" s="1"/>
  <c r="AL999" i="1"/>
  <c r="AK999" i="1"/>
  <c r="AA999" i="1"/>
  <c r="Y999" i="1"/>
  <c r="AL998" i="1"/>
  <c r="AK998" i="1"/>
  <c r="Y998" i="1"/>
  <c r="AA998" i="1" s="1"/>
  <c r="AL997" i="1"/>
  <c r="AK997" i="1"/>
  <c r="AA997" i="1"/>
  <c r="Y997" i="1"/>
  <c r="AL996" i="1"/>
  <c r="AK996" i="1"/>
  <c r="Y996" i="1"/>
  <c r="AA996" i="1" s="1"/>
  <c r="AL995" i="1"/>
  <c r="AK995" i="1"/>
  <c r="AA995" i="1"/>
  <c r="Y995" i="1"/>
  <c r="AL994" i="1"/>
  <c r="AK994" i="1"/>
  <c r="Y994" i="1"/>
  <c r="AA994" i="1" s="1"/>
  <c r="AL993" i="1"/>
  <c r="AK993" i="1"/>
  <c r="AA993" i="1"/>
  <c r="Y993" i="1"/>
  <c r="AL992" i="1"/>
  <c r="AK992" i="1"/>
  <c r="Y992" i="1"/>
  <c r="AA992" i="1" s="1"/>
  <c r="AL991" i="1"/>
  <c r="AK991" i="1"/>
  <c r="AA991" i="1"/>
  <c r="Y991" i="1"/>
  <c r="AL990" i="1"/>
  <c r="AK990" i="1"/>
  <c r="Y990" i="1"/>
  <c r="AA990" i="1" s="1"/>
  <c r="AL989" i="1"/>
  <c r="AK989" i="1"/>
  <c r="AA989" i="1"/>
  <c r="Y989" i="1"/>
  <c r="AL988" i="1"/>
  <c r="AK988" i="1"/>
  <c r="Y988" i="1"/>
  <c r="AA988" i="1" s="1"/>
  <c r="AL987" i="1"/>
  <c r="AK987" i="1"/>
  <c r="AA987" i="1"/>
  <c r="Y987" i="1"/>
  <c r="AL986" i="1"/>
  <c r="AK986" i="1"/>
  <c r="Y986" i="1"/>
  <c r="AA986" i="1" s="1"/>
  <c r="AL985" i="1"/>
  <c r="AK985" i="1"/>
  <c r="AA985" i="1"/>
  <c r="Y985" i="1"/>
  <c r="AL984" i="1"/>
  <c r="AK984" i="1"/>
  <c r="Y984" i="1"/>
  <c r="AA984" i="1" s="1"/>
  <c r="AL983" i="1"/>
  <c r="AK983" i="1"/>
  <c r="AA983" i="1"/>
  <c r="Y983" i="1"/>
  <c r="AL982" i="1"/>
  <c r="AK982" i="1"/>
  <c r="Y982" i="1"/>
  <c r="AA982" i="1" s="1"/>
  <c r="AL981" i="1"/>
  <c r="AK981" i="1"/>
  <c r="AA981" i="1"/>
  <c r="Y981" i="1"/>
  <c r="AL980" i="1"/>
  <c r="AK980" i="1"/>
  <c r="Y980" i="1"/>
  <c r="AA980" i="1" s="1"/>
  <c r="AL979" i="1"/>
  <c r="AK979" i="1"/>
  <c r="AA979" i="1"/>
  <c r="Y979" i="1"/>
  <c r="AL978" i="1"/>
  <c r="AK978" i="1"/>
  <c r="Y978" i="1"/>
  <c r="AA978" i="1" s="1"/>
  <c r="AL977" i="1"/>
  <c r="AK977" i="1"/>
  <c r="AA977" i="1"/>
  <c r="Y977" i="1"/>
  <c r="AL976" i="1"/>
  <c r="AK976" i="1"/>
  <c r="Y976" i="1"/>
  <c r="AA976" i="1" s="1"/>
  <c r="AL975" i="1"/>
  <c r="AK975" i="1"/>
  <c r="AA975" i="1"/>
  <c r="Y975" i="1"/>
  <c r="AL974" i="1"/>
  <c r="AK974" i="1"/>
  <c r="Y974" i="1"/>
  <c r="AA974" i="1" s="1"/>
  <c r="AL973" i="1"/>
  <c r="AK973" i="1"/>
  <c r="AA973" i="1"/>
  <c r="Y973" i="1"/>
  <c r="AL972" i="1"/>
  <c r="AK972" i="1"/>
  <c r="Y972" i="1"/>
  <c r="AA972" i="1" s="1"/>
  <c r="AL971" i="1"/>
  <c r="AK971" i="1"/>
  <c r="AA971" i="1"/>
  <c r="Y971" i="1"/>
  <c r="AL970" i="1"/>
  <c r="AK970" i="1"/>
  <c r="Y970" i="1"/>
  <c r="AA970" i="1" s="1"/>
  <c r="AL969" i="1"/>
  <c r="AK969" i="1"/>
  <c r="AA969" i="1"/>
  <c r="Y969" i="1"/>
  <c r="AL968" i="1"/>
  <c r="AK968" i="1"/>
  <c r="Y968" i="1"/>
  <c r="AA968" i="1" s="1"/>
  <c r="AL967" i="1"/>
  <c r="AK967" i="1"/>
  <c r="AA967" i="1"/>
  <c r="Y967" i="1"/>
  <c r="AL966" i="1"/>
  <c r="AK966" i="1"/>
  <c r="Y966" i="1"/>
  <c r="AA966" i="1" s="1"/>
  <c r="AL965" i="1"/>
  <c r="AK965" i="1"/>
  <c r="AA965" i="1"/>
  <c r="Y965" i="1"/>
  <c r="AL964" i="1"/>
  <c r="AK964" i="1"/>
  <c r="Y964" i="1"/>
  <c r="AA964" i="1" s="1"/>
  <c r="AL963" i="1"/>
  <c r="AK963" i="1"/>
  <c r="AA963" i="1"/>
  <c r="Y963" i="1"/>
  <c r="AL962" i="1"/>
  <c r="AK962" i="1"/>
  <c r="Y962" i="1"/>
  <c r="AA962" i="1" s="1"/>
  <c r="AL961" i="1"/>
  <c r="AK961" i="1"/>
  <c r="AA961" i="1"/>
  <c r="Y961" i="1"/>
  <c r="AL960" i="1"/>
  <c r="AK960" i="1"/>
  <c r="Y960" i="1"/>
  <c r="AA960" i="1" s="1"/>
  <c r="AL959" i="1"/>
  <c r="AK959" i="1"/>
  <c r="AA959" i="1"/>
  <c r="Y959" i="1"/>
  <c r="AL958" i="1"/>
  <c r="AK958" i="1"/>
  <c r="Y958" i="1"/>
  <c r="AA958" i="1" s="1"/>
  <c r="AL957" i="1"/>
  <c r="AK957" i="1"/>
  <c r="AA957" i="1"/>
  <c r="Y957" i="1"/>
  <c r="AL956" i="1"/>
  <c r="AK956" i="1"/>
  <c r="Y956" i="1"/>
  <c r="AA956" i="1" s="1"/>
  <c r="AL955" i="1"/>
  <c r="AK955" i="1"/>
  <c r="AA955" i="1"/>
  <c r="Y955" i="1"/>
  <c r="AL954" i="1"/>
  <c r="AK954" i="1"/>
  <c r="Y954" i="1"/>
  <c r="AA954" i="1" s="1"/>
  <c r="AL953" i="1"/>
  <c r="AK953" i="1"/>
  <c r="AA953" i="1"/>
  <c r="Y953" i="1"/>
  <c r="AL952" i="1"/>
  <c r="AK952" i="1"/>
  <c r="Y952" i="1"/>
  <c r="AA952" i="1" s="1"/>
  <c r="AL951" i="1"/>
  <c r="AK951" i="1"/>
  <c r="AA951" i="1"/>
  <c r="Y951" i="1"/>
  <c r="AL950" i="1"/>
  <c r="AK950" i="1"/>
  <c r="Y950" i="1"/>
  <c r="AA950" i="1" s="1"/>
  <c r="AL949" i="1"/>
  <c r="AK949" i="1"/>
  <c r="AA949" i="1"/>
  <c r="Y949" i="1"/>
  <c r="AL948" i="1"/>
  <c r="AK948" i="1"/>
  <c r="Y948" i="1"/>
  <c r="AA948" i="1" s="1"/>
  <c r="AL947" i="1"/>
  <c r="AK947" i="1"/>
  <c r="AA947" i="1"/>
  <c r="Y947" i="1"/>
  <c r="AL946" i="1"/>
  <c r="AK946" i="1"/>
  <c r="Y946" i="1"/>
  <c r="AA946" i="1" s="1"/>
  <c r="AL945" i="1"/>
  <c r="AK945" i="1"/>
  <c r="AA945" i="1"/>
  <c r="Y945" i="1"/>
  <c r="AL944" i="1"/>
  <c r="AK944" i="1"/>
  <c r="Y944" i="1"/>
  <c r="AA944" i="1" s="1"/>
  <c r="AL943" i="1"/>
  <c r="AK943" i="1"/>
  <c r="AA943" i="1"/>
  <c r="Y943" i="1"/>
  <c r="AL942" i="1"/>
  <c r="AK942" i="1"/>
  <c r="Y942" i="1"/>
  <c r="AA942" i="1" s="1"/>
  <c r="AL941" i="1"/>
  <c r="AK941" i="1"/>
  <c r="AA941" i="1"/>
  <c r="Y941" i="1"/>
  <c r="AL940" i="1"/>
  <c r="AK940" i="1"/>
  <c r="Y940" i="1"/>
  <c r="AA940" i="1" s="1"/>
  <c r="AL939" i="1"/>
  <c r="AK939" i="1"/>
  <c r="AA939" i="1"/>
  <c r="Y939" i="1"/>
  <c r="AL938" i="1"/>
  <c r="AK938" i="1"/>
  <c r="Y938" i="1"/>
  <c r="AA938" i="1" s="1"/>
  <c r="AL937" i="1"/>
  <c r="AK937" i="1"/>
  <c r="AA937" i="1"/>
  <c r="Y937" i="1"/>
  <c r="AL936" i="1"/>
  <c r="AK936" i="1"/>
  <c r="Y936" i="1"/>
  <c r="AA936" i="1" s="1"/>
  <c r="AL935" i="1"/>
  <c r="AK935" i="1"/>
  <c r="AA935" i="1"/>
  <c r="Y935" i="1"/>
  <c r="AL934" i="1"/>
  <c r="AK934" i="1"/>
  <c r="Y934" i="1"/>
  <c r="AA934" i="1" s="1"/>
  <c r="AL933" i="1"/>
  <c r="AK933" i="1"/>
  <c r="AA933" i="1"/>
  <c r="Y933" i="1"/>
  <c r="AL932" i="1"/>
  <c r="AK932" i="1"/>
  <c r="Y932" i="1"/>
  <c r="AA932" i="1" s="1"/>
  <c r="AL931" i="1"/>
  <c r="AK931" i="1"/>
  <c r="AA931" i="1"/>
  <c r="Y931" i="1"/>
  <c r="AL930" i="1"/>
  <c r="AK930" i="1"/>
  <c r="Y930" i="1"/>
  <c r="AA930" i="1" s="1"/>
  <c r="AL929" i="1"/>
  <c r="AK929" i="1"/>
  <c r="AA929" i="1"/>
  <c r="Y929" i="1"/>
  <c r="AL928" i="1"/>
  <c r="AK928" i="1"/>
  <c r="Y928" i="1"/>
  <c r="AA928" i="1" s="1"/>
  <c r="AL927" i="1"/>
  <c r="AK927" i="1"/>
  <c r="AA927" i="1"/>
  <c r="Y927" i="1"/>
  <c r="AL926" i="1"/>
  <c r="AK926" i="1"/>
  <c r="Y926" i="1"/>
  <c r="AA926" i="1" s="1"/>
  <c r="AL925" i="1"/>
  <c r="AK925" i="1"/>
  <c r="AA925" i="1"/>
  <c r="Y925" i="1"/>
  <c r="AL924" i="1"/>
  <c r="AK924" i="1"/>
  <c r="Y924" i="1"/>
  <c r="AA924" i="1" s="1"/>
  <c r="AL923" i="1"/>
  <c r="AK923" i="1"/>
  <c r="AA923" i="1"/>
  <c r="Y923" i="1"/>
  <c r="AL922" i="1"/>
  <c r="AK922" i="1"/>
  <c r="Y922" i="1"/>
  <c r="AA922" i="1" s="1"/>
  <c r="AL921" i="1"/>
  <c r="AK921" i="1"/>
  <c r="AA921" i="1"/>
  <c r="Y921" i="1"/>
  <c r="AL920" i="1"/>
  <c r="AK920" i="1"/>
  <c r="Y920" i="1"/>
  <c r="AA920" i="1" s="1"/>
  <c r="AL919" i="1"/>
  <c r="AK919" i="1"/>
  <c r="AA919" i="1"/>
  <c r="Y919" i="1"/>
  <c r="AL918" i="1"/>
  <c r="AK918" i="1"/>
  <c r="Y918" i="1"/>
  <c r="AA918" i="1" s="1"/>
  <c r="AL917" i="1"/>
  <c r="AK917" i="1"/>
  <c r="AA917" i="1"/>
  <c r="Y917" i="1"/>
  <c r="AL916" i="1"/>
  <c r="AK916" i="1"/>
  <c r="Y916" i="1"/>
  <c r="AA916" i="1" s="1"/>
  <c r="AL915" i="1"/>
  <c r="AK915" i="1"/>
  <c r="AA915" i="1"/>
  <c r="Y915" i="1"/>
  <c r="AL914" i="1"/>
  <c r="AK914" i="1"/>
  <c r="Y914" i="1"/>
  <c r="AA914" i="1" s="1"/>
  <c r="AL913" i="1"/>
  <c r="AK913" i="1"/>
  <c r="AA913" i="1"/>
  <c r="Y913" i="1"/>
  <c r="AL912" i="1"/>
  <c r="AK912" i="1"/>
  <c r="Y912" i="1"/>
  <c r="AA912" i="1" s="1"/>
  <c r="AL911" i="1"/>
  <c r="AK911" i="1"/>
  <c r="AA911" i="1"/>
  <c r="Y911" i="1"/>
  <c r="AL910" i="1"/>
  <c r="AK910" i="1"/>
  <c r="Y910" i="1"/>
  <c r="AA910" i="1" s="1"/>
  <c r="AL909" i="1"/>
  <c r="AK909" i="1"/>
  <c r="AA909" i="1"/>
  <c r="Y909" i="1"/>
  <c r="AL908" i="1"/>
  <c r="AK908" i="1"/>
  <c r="Y908" i="1"/>
  <c r="AA908" i="1" s="1"/>
  <c r="AL907" i="1"/>
  <c r="AK907" i="1"/>
  <c r="AA907" i="1"/>
  <c r="Y907" i="1"/>
  <c r="AL906" i="1"/>
  <c r="AK906" i="1"/>
  <c r="Y906" i="1"/>
  <c r="AA906" i="1" s="1"/>
  <c r="AL905" i="1"/>
  <c r="AK905" i="1"/>
  <c r="AA905" i="1"/>
  <c r="Y905" i="1"/>
  <c r="AL904" i="1"/>
  <c r="AK904" i="1"/>
  <c r="Y904" i="1"/>
  <c r="AA904" i="1" s="1"/>
  <c r="AL903" i="1"/>
  <c r="AK903" i="1"/>
  <c r="AA903" i="1"/>
  <c r="Y903" i="1"/>
  <c r="AL902" i="1"/>
  <c r="AK902" i="1"/>
  <c r="Y902" i="1"/>
  <c r="AA902" i="1" s="1"/>
  <c r="AL901" i="1"/>
  <c r="AK901" i="1"/>
  <c r="AA901" i="1"/>
  <c r="Y901" i="1"/>
  <c r="AL900" i="1"/>
  <c r="AK900" i="1"/>
  <c r="Y900" i="1"/>
  <c r="AA900" i="1" s="1"/>
  <c r="AL899" i="1"/>
  <c r="AK899" i="1"/>
  <c r="AA899" i="1"/>
  <c r="Y899" i="1"/>
  <c r="AL898" i="1"/>
  <c r="AK898" i="1"/>
  <c r="Y898" i="1"/>
  <c r="AA898" i="1" s="1"/>
  <c r="AL897" i="1"/>
  <c r="AK897" i="1"/>
  <c r="AA897" i="1"/>
  <c r="Y897" i="1"/>
  <c r="AL896" i="1"/>
  <c r="AK896" i="1"/>
  <c r="Y896" i="1"/>
  <c r="AA896" i="1" s="1"/>
  <c r="AL895" i="1"/>
  <c r="AK895" i="1"/>
  <c r="AA895" i="1"/>
  <c r="Y895" i="1"/>
  <c r="AL894" i="1"/>
  <c r="AK894" i="1"/>
  <c r="Y894" i="1"/>
  <c r="AA894" i="1" s="1"/>
  <c r="AL893" i="1"/>
  <c r="AK893" i="1"/>
  <c r="AA893" i="1"/>
  <c r="Y893" i="1"/>
  <c r="AL892" i="1"/>
  <c r="AK892" i="1"/>
  <c r="Y892" i="1"/>
  <c r="AA892" i="1" s="1"/>
  <c r="AL891" i="1"/>
  <c r="AK891" i="1"/>
  <c r="AA891" i="1"/>
  <c r="Y891" i="1"/>
  <c r="AL890" i="1"/>
  <c r="AK890" i="1"/>
  <c r="Y890" i="1"/>
  <c r="AA890" i="1" s="1"/>
  <c r="AL889" i="1"/>
  <c r="AK889" i="1"/>
  <c r="AA889" i="1"/>
  <c r="Y889" i="1"/>
  <c r="AL888" i="1"/>
  <c r="AK888" i="1"/>
  <c r="Y888" i="1"/>
  <c r="AA888" i="1" s="1"/>
  <c r="AL887" i="1"/>
  <c r="AK887" i="1"/>
  <c r="AA887" i="1"/>
  <c r="Y887" i="1"/>
  <c r="AL886" i="1"/>
  <c r="AK886" i="1"/>
  <c r="Y886" i="1"/>
  <c r="AA886" i="1" s="1"/>
  <c r="AL885" i="1"/>
  <c r="AK885" i="1"/>
  <c r="AA885" i="1"/>
  <c r="Y885" i="1"/>
  <c r="AL884" i="1"/>
  <c r="AK884" i="1"/>
  <c r="Y884" i="1"/>
  <c r="AA884" i="1" s="1"/>
  <c r="AL883" i="1"/>
  <c r="AK883" i="1"/>
  <c r="AA883" i="1"/>
  <c r="Y883" i="1"/>
  <c r="AL882" i="1"/>
  <c r="AK882" i="1"/>
  <c r="Y882" i="1"/>
  <c r="AA882" i="1" s="1"/>
  <c r="AL881" i="1"/>
  <c r="AK881" i="1"/>
  <c r="AA881" i="1"/>
  <c r="Y881" i="1"/>
  <c r="AL880" i="1"/>
  <c r="AK880" i="1"/>
  <c r="Y880" i="1"/>
  <c r="AA880" i="1" s="1"/>
  <c r="AL879" i="1"/>
  <c r="AK879" i="1"/>
  <c r="AA879" i="1"/>
  <c r="Y879" i="1"/>
  <c r="AL878" i="1"/>
  <c r="AK878" i="1"/>
  <c r="Y878" i="1"/>
  <c r="AA878" i="1" s="1"/>
  <c r="AL877" i="1"/>
  <c r="AK877" i="1"/>
  <c r="AA877" i="1"/>
  <c r="Y877" i="1"/>
  <c r="AL876" i="1"/>
  <c r="AK876" i="1"/>
  <c r="Y876" i="1"/>
  <c r="AA876" i="1" s="1"/>
  <c r="AL875" i="1"/>
  <c r="AK875" i="1"/>
  <c r="AA875" i="1"/>
  <c r="Y875" i="1"/>
  <c r="AL874" i="1"/>
  <c r="AK874" i="1"/>
  <c r="Y874" i="1"/>
  <c r="AA874" i="1" s="1"/>
  <c r="AL873" i="1"/>
  <c r="AK873" i="1"/>
  <c r="AA873" i="1"/>
  <c r="Y873" i="1"/>
  <c r="AL872" i="1"/>
  <c r="AK872" i="1"/>
  <c r="Y872" i="1"/>
  <c r="AA872" i="1" s="1"/>
  <c r="AL871" i="1"/>
  <c r="AK871" i="1"/>
  <c r="AA871" i="1"/>
  <c r="Y871" i="1"/>
  <c r="AL870" i="1"/>
  <c r="AK870" i="1"/>
  <c r="Y870" i="1"/>
  <c r="AA870" i="1" s="1"/>
  <c r="AL869" i="1"/>
  <c r="AK869" i="1"/>
  <c r="AA869" i="1"/>
  <c r="Y869" i="1"/>
  <c r="AL868" i="1"/>
  <c r="AK868" i="1"/>
  <c r="Y868" i="1"/>
  <c r="AA868" i="1" s="1"/>
  <c r="AL867" i="1"/>
  <c r="AK867" i="1"/>
  <c r="AA867" i="1"/>
  <c r="Y867" i="1"/>
  <c r="AL866" i="1"/>
  <c r="AK866" i="1"/>
  <c r="Y866" i="1"/>
  <c r="AA866" i="1" s="1"/>
  <c r="AL865" i="1"/>
  <c r="AK865" i="1"/>
  <c r="AA865" i="1"/>
  <c r="Y865" i="1"/>
  <c r="AL864" i="1"/>
  <c r="AK864" i="1"/>
  <c r="Y864" i="1"/>
  <c r="AA864" i="1" s="1"/>
  <c r="AL863" i="1"/>
  <c r="AK863" i="1"/>
  <c r="AA863" i="1"/>
  <c r="Y863" i="1"/>
  <c r="AL862" i="1"/>
  <c r="AK862" i="1"/>
  <c r="Y862" i="1"/>
  <c r="AA862" i="1" s="1"/>
  <c r="AL861" i="1"/>
  <c r="AK861" i="1"/>
  <c r="AA861" i="1"/>
  <c r="Y861" i="1"/>
  <c r="AL860" i="1"/>
  <c r="AK860" i="1"/>
  <c r="Y860" i="1"/>
  <c r="AA860" i="1" s="1"/>
  <c r="AL859" i="1"/>
  <c r="AK859" i="1"/>
  <c r="AA859" i="1"/>
  <c r="Y859" i="1"/>
  <c r="AL858" i="1"/>
  <c r="AK858" i="1"/>
  <c r="Y858" i="1"/>
  <c r="AA858" i="1" s="1"/>
  <c r="AL857" i="1"/>
  <c r="AK857" i="1"/>
  <c r="AA857" i="1"/>
  <c r="Y857" i="1"/>
  <c r="AL856" i="1"/>
  <c r="AK856" i="1"/>
  <c r="Y856" i="1"/>
  <c r="AA856" i="1" s="1"/>
  <c r="AL855" i="1"/>
  <c r="AK855" i="1"/>
  <c r="AA855" i="1"/>
  <c r="Y855" i="1"/>
  <c r="AL854" i="1"/>
  <c r="AK854" i="1"/>
  <c r="Y854" i="1"/>
  <c r="AA854" i="1" s="1"/>
  <c r="AL853" i="1"/>
  <c r="AK853" i="1"/>
  <c r="AA853" i="1"/>
  <c r="Y853" i="1"/>
  <c r="AL852" i="1"/>
  <c r="AK852" i="1"/>
  <c r="Y852" i="1"/>
  <c r="AA852" i="1" s="1"/>
  <c r="AL851" i="1"/>
  <c r="AK851" i="1"/>
  <c r="AA851" i="1"/>
  <c r="Y851" i="1"/>
  <c r="AL850" i="1"/>
  <c r="AK850" i="1"/>
  <c r="Y850" i="1"/>
  <c r="AA850" i="1" s="1"/>
  <c r="AL849" i="1"/>
  <c r="AK849" i="1"/>
  <c r="AA849" i="1"/>
  <c r="Y849" i="1"/>
  <c r="AL848" i="1"/>
  <c r="AK848" i="1"/>
  <c r="Y848" i="1"/>
  <c r="AA848" i="1" s="1"/>
  <c r="AL847" i="1"/>
  <c r="AK847" i="1"/>
  <c r="AA847" i="1"/>
  <c r="Y847" i="1"/>
  <c r="AL846" i="1"/>
  <c r="AK846" i="1"/>
  <c r="Y846" i="1"/>
  <c r="AA846" i="1" s="1"/>
  <c r="AL845" i="1"/>
  <c r="AK845" i="1"/>
  <c r="AA845" i="1"/>
  <c r="Y845" i="1"/>
  <c r="AL844" i="1"/>
  <c r="AK844" i="1"/>
  <c r="Y844" i="1"/>
  <c r="AA844" i="1" s="1"/>
  <c r="AL843" i="1"/>
  <c r="AK843" i="1"/>
  <c r="AA843" i="1"/>
  <c r="Y843" i="1"/>
  <c r="AL842" i="1"/>
  <c r="AK842" i="1"/>
  <c r="Y842" i="1"/>
  <c r="AA842" i="1" s="1"/>
  <c r="AL841" i="1"/>
  <c r="AK841" i="1"/>
  <c r="AA841" i="1"/>
  <c r="Y841" i="1"/>
  <c r="AL840" i="1"/>
  <c r="AK840" i="1"/>
  <c r="Y840" i="1"/>
  <c r="AA840" i="1" s="1"/>
  <c r="AL839" i="1"/>
  <c r="AK839" i="1"/>
  <c r="AA839" i="1"/>
  <c r="Y839" i="1"/>
  <c r="AL838" i="1"/>
  <c r="AK838" i="1"/>
  <c r="Y838" i="1"/>
  <c r="AA838" i="1" s="1"/>
  <c r="AL837" i="1"/>
  <c r="AK837" i="1"/>
  <c r="AA837" i="1"/>
  <c r="Y837" i="1"/>
  <c r="AL836" i="1"/>
  <c r="AK836" i="1"/>
  <c r="Y836" i="1"/>
  <c r="AA836" i="1" s="1"/>
  <c r="AL835" i="1"/>
  <c r="AK835" i="1"/>
  <c r="AA835" i="1"/>
  <c r="Y835" i="1"/>
  <c r="AL834" i="1"/>
  <c r="AK834" i="1"/>
  <c r="Y834" i="1"/>
  <c r="AA834" i="1" s="1"/>
  <c r="AL833" i="1"/>
  <c r="AK833" i="1"/>
  <c r="AA833" i="1"/>
  <c r="Y833" i="1"/>
  <c r="AL832" i="1"/>
  <c r="AK832" i="1"/>
  <c r="Y832" i="1"/>
  <c r="AA832" i="1" s="1"/>
  <c r="AL831" i="1"/>
  <c r="AK831" i="1"/>
  <c r="AA831" i="1"/>
  <c r="Y831" i="1"/>
  <c r="AL830" i="1"/>
  <c r="AK830" i="1"/>
  <c r="Y830" i="1"/>
  <c r="AA830" i="1" s="1"/>
  <c r="AL829" i="1"/>
  <c r="AK829" i="1"/>
  <c r="AA829" i="1"/>
  <c r="Y829" i="1"/>
  <c r="AL828" i="1"/>
  <c r="AK828" i="1"/>
  <c r="Y828" i="1"/>
  <c r="AA828" i="1" s="1"/>
  <c r="AL827" i="1"/>
  <c r="AK827" i="1"/>
  <c r="AA827" i="1"/>
  <c r="Y827" i="1"/>
  <c r="AL826" i="1"/>
  <c r="AK826" i="1"/>
  <c r="Y826" i="1"/>
  <c r="AA826" i="1" s="1"/>
  <c r="AL825" i="1"/>
  <c r="AK825" i="1"/>
  <c r="AA825" i="1"/>
  <c r="Y825" i="1"/>
  <c r="AL824" i="1"/>
  <c r="AK824" i="1"/>
  <c r="Y824" i="1"/>
  <c r="AA824" i="1" s="1"/>
  <c r="AL823" i="1"/>
  <c r="AK823" i="1"/>
  <c r="AA823" i="1"/>
  <c r="Y823" i="1"/>
  <c r="AL822" i="1"/>
  <c r="AK822" i="1"/>
  <c r="Y822" i="1"/>
  <c r="AA822" i="1" s="1"/>
  <c r="AL821" i="1"/>
  <c r="AK821" i="1"/>
  <c r="AA821" i="1"/>
  <c r="Y821" i="1"/>
  <c r="AL820" i="1"/>
  <c r="AK820" i="1"/>
  <c r="Y820" i="1"/>
  <c r="AA820" i="1" s="1"/>
  <c r="AL819" i="1"/>
  <c r="AK819" i="1"/>
  <c r="AA819" i="1"/>
  <c r="Y819" i="1"/>
  <c r="AL818" i="1"/>
  <c r="AK818" i="1"/>
  <c r="Y818" i="1"/>
  <c r="AA818" i="1" s="1"/>
  <c r="AL817" i="1"/>
  <c r="AK817" i="1"/>
  <c r="AA817" i="1"/>
  <c r="Y817" i="1"/>
  <c r="AL816" i="1"/>
  <c r="AK816" i="1"/>
  <c r="Y816" i="1"/>
  <c r="AA816" i="1" s="1"/>
  <c r="AL815" i="1"/>
  <c r="AK815" i="1"/>
  <c r="AA815" i="1"/>
  <c r="Y815" i="1"/>
  <c r="AL814" i="1"/>
  <c r="AK814" i="1"/>
  <c r="Y814" i="1"/>
  <c r="AA814" i="1" s="1"/>
  <c r="AL813" i="1"/>
  <c r="AK813" i="1"/>
  <c r="AA813" i="1"/>
  <c r="Y813" i="1"/>
  <c r="AL812" i="1"/>
  <c r="AK812" i="1"/>
  <c r="Y812" i="1"/>
  <c r="AA812" i="1" s="1"/>
  <c r="AL811" i="1"/>
  <c r="AK811" i="1"/>
  <c r="AA811" i="1"/>
  <c r="Y811" i="1"/>
  <c r="AL810" i="1"/>
  <c r="AK810" i="1"/>
  <c r="Y810" i="1"/>
  <c r="AA810" i="1" s="1"/>
  <c r="AL809" i="1"/>
  <c r="AK809" i="1"/>
  <c r="AA809" i="1"/>
  <c r="Y809" i="1"/>
  <c r="AL808" i="1"/>
  <c r="AK808" i="1"/>
  <c r="Y808" i="1"/>
  <c r="AA808" i="1" s="1"/>
  <c r="AL807" i="1"/>
  <c r="AK807" i="1"/>
  <c r="AA807" i="1"/>
  <c r="Y807" i="1"/>
  <c r="AL806" i="1"/>
  <c r="AK806" i="1"/>
  <c r="Y806" i="1"/>
  <c r="AA806" i="1" s="1"/>
  <c r="AL805" i="1"/>
  <c r="AK805" i="1"/>
  <c r="AA805" i="1"/>
  <c r="Y805" i="1"/>
  <c r="AL804" i="1"/>
  <c r="AK804" i="1"/>
  <c r="Y804" i="1"/>
  <c r="AA804" i="1" s="1"/>
  <c r="AL803" i="1"/>
  <c r="AK803" i="1"/>
  <c r="AA803" i="1"/>
  <c r="Y803" i="1"/>
  <c r="AL802" i="1"/>
  <c r="AK802" i="1"/>
  <c r="Y802" i="1"/>
  <c r="AA802" i="1" s="1"/>
  <c r="AL801" i="1"/>
  <c r="AK801" i="1"/>
  <c r="AA801" i="1"/>
  <c r="Y801" i="1"/>
  <c r="AL800" i="1"/>
  <c r="AK800" i="1"/>
  <c r="Y800" i="1"/>
  <c r="AA800" i="1" s="1"/>
  <c r="AL799" i="1"/>
  <c r="AK799" i="1"/>
  <c r="AA799" i="1"/>
  <c r="Y799" i="1"/>
  <c r="AL798" i="1"/>
  <c r="AK798" i="1"/>
  <c r="Y798" i="1"/>
  <c r="AA798" i="1" s="1"/>
  <c r="AL797" i="1"/>
  <c r="AK797" i="1"/>
  <c r="AA797" i="1"/>
  <c r="Y797" i="1"/>
  <c r="AL796" i="1"/>
  <c r="AK796" i="1"/>
  <c r="Y796" i="1"/>
  <c r="AA796" i="1" s="1"/>
  <c r="AL795" i="1"/>
  <c r="AK795" i="1"/>
  <c r="AA795" i="1"/>
  <c r="Y795" i="1"/>
  <c r="AL794" i="1"/>
  <c r="AK794" i="1"/>
  <c r="Y794" i="1"/>
  <c r="AA794" i="1" s="1"/>
  <c r="AL793" i="1"/>
  <c r="AK793" i="1"/>
  <c r="AA793" i="1"/>
  <c r="Y793" i="1"/>
  <c r="AL792" i="1"/>
  <c r="AK792" i="1"/>
  <c r="Y792" i="1"/>
  <c r="AA792" i="1" s="1"/>
  <c r="AL791" i="1"/>
  <c r="AK791" i="1"/>
  <c r="AA791" i="1"/>
  <c r="Y791" i="1"/>
  <c r="AL790" i="1"/>
  <c r="AK790" i="1"/>
  <c r="Y790" i="1"/>
  <c r="AA790" i="1" s="1"/>
  <c r="AL789" i="1"/>
  <c r="AK789" i="1"/>
  <c r="AA789" i="1"/>
  <c r="Y789" i="1"/>
  <c r="AL788" i="1"/>
  <c r="AK788" i="1"/>
  <c r="Y788" i="1"/>
  <c r="AA788" i="1" s="1"/>
  <c r="AL787" i="1"/>
  <c r="AK787" i="1"/>
  <c r="AA787" i="1"/>
  <c r="Y787" i="1"/>
  <c r="AL786" i="1"/>
  <c r="AK786" i="1"/>
  <c r="Y786" i="1"/>
  <c r="AA786" i="1" s="1"/>
  <c r="AL785" i="1"/>
  <c r="AK785" i="1"/>
  <c r="AA785" i="1"/>
  <c r="Y785" i="1"/>
  <c r="AL784" i="1"/>
  <c r="AK784" i="1"/>
  <c r="Y784" i="1"/>
  <c r="AA784" i="1" s="1"/>
  <c r="AL783" i="1"/>
  <c r="AK783" i="1"/>
  <c r="AA783" i="1"/>
  <c r="Y783" i="1"/>
  <c r="AL782" i="1"/>
  <c r="AK782" i="1"/>
  <c r="Y782" i="1"/>
  <c r="AA782" i="1" s="1"/>
  <c r="AL781" i="1"/>
  <c r="AK781" i="1"/>
  <c r="AA781" i="1"/>
  <c r="Y781" i="1"/>
  <c r="AL780" i="1"/>
  <c r="AK780" i="1"/>
  <c r="Y780" i="1"/>
  <c r="AA780" i="1" s="1"/>
  <c r="AL779" i="1"/>
  <c r="AK779" i="1"/>
  <c r="AA779" i="1"/>
  <c r="Y779" i="1"/>
  <c r="AL778" i="1"/>
  <c r="AK778" i="1"/>
  <c r="Y778" i="1"/>
  <c r="AA778" i="1" s="1"/>
  <c r="AL777" i="1"/>
  <c r="AK777" i="1"/>
  <c r="AA777" i="1"/>
  <c r="Y777" i="1"/>
  <c r="AL776" i="1"/>
  <c r="AK776" i="1"/>
  <c r="Y776" i="1"/>
  <c r="AA776" i="1" s="1"/>
  <c r="AL775" i="1"/>
  <c r="AK775" i="1"/>
  <c r="AA775" i="1"/>
  <c r="Y775" i="1"/>
  <c r="AL774" i="1"/>
  <c r="AK774" i="1"/>
  <c r="Y774" i="1"/>
  <c r="AA774" i="1" s="1"/>
  <c r="AL773" i="1"/>
  <c r="AK773" i="1"/>
  <c r="AA773" i="1"/>
  <c r="Y773" i="1"/>
  <c r="AL772" i="1"/>
  <c r="AK772" i="1"/>
  <c r="Y772" i="1"/>
  <c r="AA772" i="1" s="1"/>
  <c r="AL771" i="1"/>
  <c r="AK771" i="1"/>
  <c r="AA771" i="1"/>
  <c r="Y771" i="1"/>
  <c r="AL770" i="1"/>
  <c r="AK770" i="1"/>
  <c r="Y770" i="1"/>
  <c r="AA770" i="1" s="1"/>
  <c r="AL769" i="1"/>
  <c r="AK769" i="1"/>
  <c r="AA769" i="1"/>
  <c r="Y769" i="1"/>
  <c r="AL768" i="1"/>
  <c r="AK768" i="1"/>
  <c r="Y768" i="1"/>
  <c r="AA768" i="1" s="1"/>
  <c r="AL767" i="1"/>
  <c r="AK767" i="1"/>
  <c r="AA767" i="1"/>
  <c r="Y767" i="1"/>
  <c r="AL766" i="1"/>
  <c r="AK766" i="1"/>
  <c r="Y766" i="1"/>
  <c r="AA766" i="1" s="1"/>
  <c r="AL765" i="1"/>
  <c r="AK765" i="1"/>
  <c r="AA765" i="1"/>
  <c r="Y765" i="1"/>
  <c r="AL764" i="1"/>
  <c r="AK764" i="1"/>
  <c r="Y764" i="1"/>
  <c r="AA764" i="1" s="1"/>
  <c r="AL763" i="1"/>
  <c r="AK763" i="1"/>
  <c r="AA763" i="1"/>
  <c r="Y763" i="1"/>
  <c r="AL762" i="1"/>
  <c r="AK762" i="1"/>
  <c r="Y762" i="1"/>
  <c r="AA762" i="1" s="1"/>
  <c r="AL761" i="1"/>
  <c r="AK761" i="1"/>
  <c r="AA761" i="1"/>
  <c r="Y761" i="1"/>
  <c r="AL760" i="1"/>
  <c r="AK760" i="1"/>
  <c r="Y760" i="1"/>
  <c r="AA760" i="1" s="1"/>
  <c r="AL759" i="1"/>
  <c r="AK759" i="1"/>
  <c r="AA759" i="1"/>
  <c r="Y759" i="1"/>
  <c r="AL758" i="1"/>
  <c r="AK758" i="1"/>
  <c r="Y758" i="1"/>
  <c r="AA758" i="1" s="1"/>
  <c r="AL757" i="1"/>
  <c r="AK757" i="1"/>
  <c r="AA757" i="1"/>
  <c r="Y757" i="1"/>
  <c r="AL756" i="1"/>
  <c r="AK756" i="1"/>
  <c r="Y756" i="1"/>
  <c r="AA756" i="1" s="1"/>
  <c r="AL755" i="1"/>
  <c r="AK755" i="1"/>
  <c r="AA755" i="1"/>
  <c r="Y755" i="1"/>
  <c r="AL754" i="1"/>
  <c r="AK754" i="1"/>
  <c r="Y754" i="1"/>
  <c r="AA754" i="1" s="1"/>
  <c r="AL753" i="1"/>
  <c r="AK753" i="1"/>
  <c r="AA753" i="1"/>
  <c r="Y753" i="1"/>
  <c r="AL752" i="1"/>
  <c r="AK752" i="1"/>
  <c r="Y752" i="1"/>
  <c r="AA752" i="1" s="1"/>
  <c r="AL751" i="1"/>
  <c r="AK751" i="1"/>
  <c r="AA751" i="1"/>
  <c r="Y751" i="1"/>
  <c r="AL750" i="1"/>
  <c r="AK750" i="1"/>
  <c r="Y750" i="1"/>
  <c r="AA750" i="1" s="1"/>
  <c r="AL749" i="1"/>
  <c r="AK749" i="1"/>
  <c r="AA749" i="1"/>
  <c r="Y749" i="1"/>
  <c r="AL748" i="1"/>
  <c r="AK748" i="1"/>
  <c r="Y748" i="1"/>
  <c r="AA748" i="1" s="1"/>
  <c r="AL747" i="1"/>
  <c r="AK747" i="1"/>
  <c r="AA747" i="1"/>
  <c r="Y747" i="1"/>
  <c r="AL746" i="1"/>
  <c r="AK746" i="1"/>
  <c r="Y746" i="1"/>
  <c r="AA746" i="1" s="1"/>
  <c r="AL745" i="1"/>
  <c r="AK745" i="1"/>
  <c r="AA745" i="1"/>
  <c r="Y745" i="1"/>
  <c r="AL744" i="1"/>
  <c r="AK744" i="1"/>
  <c r="Y744" i="1"/>
  <c r="AA744" i="1" s="1"/>
  <c r="AL743" i="1"/>
  <c r="AK743" i="1"/>
  <c r="AA743" i="1"/>
  <c r="Y743" i="1"/>
  <c r="AL742" i="1"/>
  <c r="AK742" i="1"/>
  <c r="Y742" i="1"/>
  <c r="AA742" i="1" s="1"/>
  <c r="AL741" i="1"/>
  <c r="AK741" i="1"/>
  <c r="AA741" i="1"/>
  <c r="Y741" i="1"/>
  <c r="AL740" i="1"/>
  <c r="AK740" i="1"/>
  <c r="Y740" i="1"/>
  <c r="AA740" i="1" s="1"/>
  <c r="AL739" i="1"/>
  <c r="AK739" i="1"/>
  <c r="AA739" i="1"/>
  <c r="Y739" i="1"/>
  <c r="AL738" i="1"/>
  <c r="AK738" i="1"/>
  <c r="Y738" i="1"/>
  <c r="AA738" i="1" s="1"/>
  <c r="AL737" i="1"/>
  <c r="AK737" i="1"/>
  <c r="AA737" i="1"/>
  <c r="Y737" i="1"/>
  <c r="AL736" i="1"/>
  <c r="AK736" i="1"/>
  <c r="Y736" i="1"/>
  <c r="AA736" i="1" s="1"/>
  <c r="AL735" i="1"/>
  <c r="AK735" i="1"/>
  <c r="AA735" i="1"/>
  <c r="Y735" i="1"/>
  <c r="AL734" i="1"/>
  <c r="AK734" i="1"/>
  <c r="Y734" i="1"/>
  <c r="AA734" i="1" s="1"/>
  <c r="AL733" i="1"/>
  <c r="AK733" i="1"/>
  <c r="AA733" i="1"/>
  <c r="Y733" i="1"/>
  <c r="AL732" i="1"/>
  <c r="AK732" i="1"/>
  <c r="Y732" i="1"/>
  <c r="AA732" i="1" s="1"/>
  <c r="AL731" i="1"/>
  <c r="AK731" i="1"/>
  <c r="AA731" i="1"/>
  <c r="Y731" i="1"/>
  <c r="AL730" i="1"/>
  <c r="AK730" i="1"/>
  <c r="Y730" i="1"/>
  <c r="AA730" i="1" s="1"/>
  <c r="AL729" i="1"/>
  <c r="AK729" i="1"/>
  <c r="AA729" i="1"/>
  <c r="Y729" i="1"/>
  <c r="AL728" i="1"/>
  <c r="AK728" i="1"/>
  <c r="Y728" i="1"/>
  <c r="AA728" i="1" s="1"/>
  <c r="AL727" i="1"/>
  <c r="AK727" i="1"/>
  <c r="AA727" i="1"/>
  <c r="Y727" i="1"/>
  <c r="AL726" i="1"/>
  <c r="AK726" i="1"/>
  <c r="Y726" i="1"/>
  <c r="AA726" i="1" s="1"/>
  <c r="AL725" i="1"/>
  <c r="AK725" i="1"/>
  <c r="AA725" i="1"/>
  <c r="Y725" i="1"/>
  <c r="AL724" i="1"/>
  <c r="AK724" i="1"/>
  <c r="Y724" i="1"/>
  <c r="AA724" i="1" s="1"/>
  <c r="AL723" i="1"/>
  <c r="AK723" i="1"/>
  <c r="AA723" i="1"/>
  <c r="Y723" i="1"/>
  <c r="AL722" i="1"/>
  <c r="AK722" i="1"/>
  <c r="Y722" i="1"/>
  <c r="AA722" i="1" s="1"/>
  <c r="AL721" i="1"/>
  <c r="AK721" i="1"/>
  <c r="AA721" i="1"/>
  <c r="Y721" i="1"/>
  <c r="AL720" i="1"/>
  <c r="AK720" i="1"/>
  <c r="Y720" i="1"/>
  <c r="AA720" i="1" s="1"/>
  <c r="AL719" i="1"/>
  <c r="AK719" i="1"/>
  <c r="AA719" i="1"/>
  <c r="Y719" i="1"/>
  <c r="AL718" i="1"/>
  <c r="AK718" i="1"/>
  <c r="Y718" i="1"/>
  <c r="AA718" i="1" s="1"/>
  <c r="AL717" i="1"/>
  <c r="AK717" i="1"/>
  <c r="AA717" i="1"/>
  <c r="Y717" i="1"/>
  <c r="AL716" i="1"/>
  <c r="AK716" i="1"/>
  <c r="Y716" i="1"/>
  <c r="AA716" i="1" s="1"/>
  <c r="AL715" i="1"/>
  <c r="AK715" i="1"/>
  <c r="AA715" i="1"/>
  <c r="Y715" i="1"/>
  <c r="AL714" i="1"/>
  <c r="AK714" i="1"/>
  <c r="Y714" i="1"/>
  <c r="AA714" i="1" s="1"/>
  <c r="AL713" i="1"/>
  <c r="AK713" i="1"/>
  <c r="AA713" i="1"/>
  <c r="Y713" i="1"/>
  <c r="AL712" i="1"/>
  <c r="AK712" i="1"/>
  <c r="Y712" i="1"/>
  <c r="AA712" i="1" s="1"/>
  <c r="AL711" i="1"/>
  <c r="AK711" i="1"/>
  <c r="AA711" i="1"/>
  <c r="Y711" i="1"/>
  <c r="AL710" i="1"/>
  <c r="AK710" i="1"/>
  <c r="Y710" i="1"/>
  <c r="AA710" i="1" s="1"/>
  <c r="AL709" i="1"/>
  <c r="AK709" i="1"/>
  <c r="AA709" i="1"/>
  <c r="Y709" i="1"/>
  <c r="AL708" i="1"/>
  <c r="AK708" i="1"/>
  <c r="Y708" i="1"/>
  <c r="AA708" i="1" s="1"/>
  <c r="AL707" i="1"/>
  <c r="AK707" i="1"/>
  <c r="AA707" i="1"/>
  <c r="Y707" i="1"/>
  <c r="AL706" i="1"/>
  <c r="AK706" i="1"/>
  <c r="Y706" i="1"/>
  <c r="AA706" i="1" s="1"/>
  <c r="AL705" i="1"/>
  <c r="AK705" i="1"/>
  <c r="AA705" i="1"/>
  <c r="Y705" i="1"/>
  <c r="AL704" i="1"/>
  <c r="AK704" i="1"/>
  <c r="Y704" i="1"/>
  <c r="AA704" i="1" s="1"/>
  <c r="AL703" i="1"/>
  <c r="AK703" i="1"/>
  <c r="AA703" i="1"/>
  <c r="Y703" i="1"/>
  <c r="AL702" i="1"/>
  <c r="AK702" i="1"/>
  <c r="Y702" i="1"/>
  <c r="AA702" i="1" s="1"/>
  <c r="AL701" i="1"/>
  <c r="AK701" i="1"/>
  <c r="AA701" i="1"/>
  <c r="Y701" i="1"/>
  <c r="AL700" i="1"/>
  <c r="AK700" i="1"/>
  <c r="Y700" i="1"/>
  <c r="AA700" i="1" s="1"/>
  <c r="AL699" i="1"/>
  <c r="AK699" i="1"/>
  <c r="AA699" i="1"/>
  <c r="Y699" i="1"/>
  <c r="AL698" i="1"/>
  <c r="AK698" i="1"/>
  <c r="Y698" i="1"/>
  <c r="AA698" i="1" s="1"/>
  <c r="AL697" i="1"/>
  <c r="AK697" i="1"/>
  <c r="AA697" i="1"/>
  <c r="Y697" i="1"/>
  <c r="AL696" i="1"/>
  <c r="AK696" i="1"/>
  <c r="Y696" i="1"/>
  <c r="AA696" i="1" s="1"/>
  <c r="AL695" i="1"/>
  <c r="AK695" i="1"/>
  <c r="AA695" i="1"/>
  <c r="Y695" i="1"/>
  <c r="AL694" i="1"/>
  <c r="AK694" i="1"/>
  <c r="Y694" i="1"/>
  <c r="AA694" i="1" s="1"/>
  <c r="AL693" i="1"/>
  <c r="AK693" i="1"/>
  <c r="AA693" i="1"/>
  <c r="Y693" i="1"/>
  <c r="AL692" i="1"/>
  <c r="AK692" i="1"/>
  <c r="Y692" i="1"/>
  <c r="AA692" i="1" s="1"/>
  <c r="AL691" i="1"/>
  <c r="AK691" i="1"/>
  <c r="AA691" i="1"/>
  <c r="Y691" i="1"/>
  <c r="AL690" i="1"/>
  <c r="AK690" i="1"/>
  <c r="Y690" i="1"/>
  <c r="AA690" i="1" s="1"/>
  <c r="AL689" i="1"/>
  <c r="AK689" i="1"/>
  <c r="AA689" i="1"/>
  <c r="Y689" i="1"/>
  <c r="AL688" i="1"/>
  <c r="AK688" i="1"/>
  <c r="Y688" i="1"/>
  <c r="AA688" i="1" s="1"/>
  <c r="AL687" i="1"/>
  <c r="AK687" i="1"/>
  <c r="AA687" i="1"/>
  <c r="Y687" i="1"/>
  <c r="AL686" i="1"/>
  <c r="AK686" i="1"/>
  <c r="AA686" i="1"/>
  <c r="Y686" i="1"/>
  <c r="AL685" i="1"/>
  <c r="AK685" i="1"/>
  <c r="Y685" i="1"/>
  <c r="AA685" i="1" s="1"/>
  <c r="AL684" i="1"/>
  <c r="AK684" i="1"/>
  <c r="Y684" i="1"/>
  <c r="AA684" i="1" s="1"/>
  <c r="AL683" i="1"/>
  <c r="AK683" i="1"/>
  <c r="AA683" i="1"/>
  <c r="Y683" i="1"/>
  <c r="AL682" i="1"/>
  <c r="AK682" i="1"/>
  <c r="AA682" i="1"/>
  <c r="Y682" i="1"/>
  <c r="AL681" i="1"/>
  <c r="AK681" i="1"/>
  <c r="Y681" i="1"/>
  <c r="AA681" i="1" s="1"/>
  <c r="AL680" i="1"/>
  <c r="AK680" i="1"/>
  <c r="Y680" i="1"/>
  <c r="AA680" i="1" s="1"/>
  <c r="AL679" i="1"/>
  <c r="AK679" i="1"/>
  <c r="AA679" i="1"/>
  <c r="Y679" i="1"/>
  <c r="AL678" i="1"/>
  <c r="AK678" i="1"/>
  <c r="AA678" i="1"/>
  <c r="Y678" i="1"/>
  <c r="AL677" i="1"/>
  <c r="AK677" i="1"/>
  <c r="Y677" i="1"/>
  <c r="AA677" i="1" s="1"/>
  <c r="AL676" i="1"/>
  <c r="AK676" i="1"/>
  <c r="Y676" i="1"/>
  <c r="AA676" i="1" s="1"/>
  <c r="AL675" i="1"/>
  <c r="AK675" i="1"/>
  <c r="AA675" i="1"/>
  <c r="Y675" i="1"/>
  <c r="AL674" i="1"/>
  <c r="AK674" i="1"/>
  <c r="AA674" i="1"/>
  <c r="Y674" i="1"/>
  <c r="AL673" i="1"/>
  <c r="AK673" i="1"/>
  <c r="Y673" i="1"/>
  <c r="AA673" i="1" s="1"/>
  <c r="AL672" i="1"/>
  <c r="AK672" i="1"/>
  <c r="Y672" i="1"/>
  <c r="AA672" i="1" s="1"/>
  <c r="AL671" i="1"/>
  <c r="AK671" i="1"/>
  <c r="AA671" i="1"/>
  <c r="Y671" i="1"/>
  <c r="AL670" i="1"/>
  <c r="AK670" i="1"/>
  <c r="AA670" i="1"/>
  <c r="Y670" i="1"/>
  <c r="AL669" i="1"/>
  <c r="AK669" i="1"/>
  <c r="Y669" i="1"/>
  <c r="AA669" i="1" s="1"/>
  <c r="AL668" i="1"/>
  <c r="AK668" i="1"/>
  <c r="Y668" i="1"/>
  <c r="AA668" i="1" s="1"/>
  <c r="AL667" i="1"/>
  <c r="AK667" i="1"/>
  <c r="AA667" i="1"/>
  <c r="Y667" i="1"/>
  <c r="AL666" i="1"/>
  <c r="AK666" i="1"/>
  <c r="AA666" i="1"/>
  <c r="Y666" i="1"/>
  <c r="AL665" i="1"/>
  <c r="AK665" i="1"/>
  <c r="Y665" i="1"/>
  <c r="AA665" i="1" s="1"/>
  <c r="AL664" i="1"/>
  <c r="AK664" i="1"/>
  <c r="Y664" i="1"/>
  <c r="AA664" i="1" s="1"/>
  <c r="AL663" i="1"/>
  <c r="AK663" i="1"/>
  <c r="AA663" i="1"/>
  <c r="Y663" i="1"/>
  <c r="AL662" i="1"/>
  <c r="AK662" i="1"/>
  <c r="AA662" i="1"/>
  <c r="Y662" i="1"/>
  <c r="AL661" i="1"/>
  <c r="AK661" i="1"/>
  <c r="Y661" i="1"/>
  <c r="AA661" i="1" s="1"/>
  <c r="AL660" i="1"/>
  <c r="AK660" i="1"/>
  <c r="Y660" i="1"/>
  <c r="AA660" i="1" s="1"/>
  <c r="AL659" i="1"/>
  <c r="AK659" i="1"/>
  <c r="AA659" i="1"/>
  <c r="Y659" i="1"/>
  <c r="AL658" i="1"/>
  <c r="AK658" i="1"/>
  <c r="AA658" i="1"/>
  <c r="Y658" i="1"/>
  <c r="AL657" i="1"/>
  <c r="AK657" i="1"/>
  <c r="Y657" i="1"/>
  <c r="AA657" i="1" s="1"/>
  <c r="AL656" i="1"/>
  <c r="AK656" i="1"/>
  <c r="Y656" i="1"/>
  <c r="AA656" i="1" s="1"/>
  <c r="AL655" i="1"/>
  <c r="AK655" i="1"/>
  <c r="AA655" i="1"/>
  <c r="Y655" i="1"/>
  <c r="AL654" i="1"/>
  <c r="AK654" i="1"/>
  <c r="AA654" i="1"/>
  <c r="Y654" i="1"/>
  <c r="AL653" i="1"/>
  <c r="AK653" i="1"/>
  <c r="Y653" i="1"/>
  <c r="AA653" i="1" s="1"/>
  <c r="AL652" i="1"/>
  <c r="AK652" i="1"/>
  <c r="Y652" i="1"/>
  <c r="AA652" i="1" s="1"/>
  <c r="AL651" i="1"/>
  <c r="AK651" i="1"/>
  <c r="AA651" i="1"/>
  <c r="Y651" i="1"/>
  <c r="AL650" i="1"/>
  <c r="AK650" i="1"/>
  <c r="AA650" i="1"/>
  <c r="Y650" i="1"/>
  <c r="AL649" i="1"/>
  <c r="AK649" i="1"/>
  <c r="Y649" i="1"/>
  <c r="AA649" i="1" s="1"/>
  <c r="AL648" i="1"/>
  <c r="AK648" i="1"/>
  <c r="Y648" i="1"/>
  <c r="AA648" i="1" s="1"/>
  <c r="AL647" i="1"/>
  <c r="AK647" i="1"/>
  <c r="AA647" i="1"/>
  <c r="Y647" i="1"/>
  <c r="AL646" i="1"/>
  <c r="AK646" i="1"/>
  <c r="AA646" i="1"/>
  <c r="Y646" i="1"/>
  <c r="AL645" i="1"/>
  <c r="AK645" i="1"/>
  <c r="Y645" i="1"/>
  <c r="AA645" i="1" s="1"/>
  <c r="AL644" i="1"/>
  <c r="AK644" i="1"/>
  <c r="Y644" i="1"/>
  <c r="AA644" i="1" s="1"/>
  <c r="AL643" i="1"/>
  <c r="AK643" i="1"/>
  <c r="AA643" i="1"/>
  <c r="Y643" i="1"/>
  <c r="AL642" i="1"/>
  <c r="AK642" i="1"/>
  <c r="AA642" i="1"/>
  <c r="Y642" i="1"/>
  <c r="AL641" i="1"/>
  <c r="AK641" i="1"/>
  <c r="Y641" i="1"/>
  <c r="AA641" i="1" s="1"/>
  <c r="AL640" i="1"/>
  <c r="AK640" i="1"/>
  <c r="Y640" i="1"/>
  <c r="AA640" i="1" s="1"/>
  <c r="AL639" i="1"/>
  <c r="AK639" i="1"/>
  <c r="AA639" i="1"/>
  <c r="Y639" i="1"/>
  <c r="AL638" i="1"/>
  <c r="AK638" i="1"/>
  <c r="AA638" i="1"/>
  <c r="Y638" i="1"/>
  <c r="AL637" i="1"/>
  <c r="AK637" i="1"/>
  <c r="Y637" i="1"/>
  <c r="AA637" i="1" s="1"/>
  <c r="AL636" i="1"/>
  <c r="AK636" i="1"/>
  <c r="Y636" i="1"/>
  <c r="AA636" i="1" s="1"/>
  <c r="AL635" i="1"/>
  <c r="AK635" i="1"/>
  <c r="AA635" i="1"/>
  <c r="Y635" i="1"/>
  <c r="AL634" i="1"/>
  <c r="AK634" i="1"/>
  <c r="AA634" i="1"/>
  <c r="Y634" i="1"/>
  <c r="AL633" i="1"/>
  <c r="AK633" i="1"/>
  <c r="Y633" i="1"/>
  <c r="AA633" i="1" s="1"/>
  <c r="AL632" i="1"/>
  <c r="AK632" i="1"/>
  <c r="Y632" i="1"/>
  <c r="AA632" i="1" s="1"/>
  <c r="AL631" i="1"/>
  <c r="AK631" i="1"/>
  <c r="AA631" i="1"/>
  <c r="Y631" i="1"/>
  <c r="AL630" i="1"/>
  <c r="AK630" i="1"/>
  <c r="AA630" i="1"/>
  <c r="Y630" i="1"/>
  <c r="AL629" i="1"/>
  <c r="AK629" i="1"/>
  <c r="Y629" i="1"/>
  <c r="AA629" i="1" s="1"/>
  <c r="AL628" i="1"/>
  <c r="AK628" i="1"/>
  <c r="Y628" i="1"/>
  <c r="AA628" i="1" s="1"/>
  <c r="AL627" i="1"/>
  <c r="AK627" i="1"/>
  <c r="AA627" i="1"/>
  <c r="Y627" i="1"/>
  <c r="AL626" i="1"/>
  <c r="AK626" i="1"/>
  <c r="AA626" i="1"/>
  <c r="Y626" i="1"/>
  <c r="AL625" i="1"/>
  <c r="AK625" i="1"/>
  <c r="Y625" i="1"/>
  <c r="AA625" i="1" s="1"/>
  <c r="AL624" i="1"/>
  <c r="AK624" i="1"/>
  <c r="Y624" i="1"/>
  <c r="AA624" i="1" s="1"/>
  <c r="AL623" i="1"/>
  <c r="AK623" i="1"/>
  <c r="AA623" i="1"/>
  <c r="Y623" i="1"/>
  <c r="AL622" i="1"/>
  <c r="AK622" i="1"/>
  <c r="AA622" i="1"/>
  <c r="Y622" i="1"/>
  <c r="AL621" i="1"/>
  <c r="AK621" i="1"/>
  <c r="Y621" i="1"/>
  <c r="AA621" i="1" s="1"/>
  <c r="AL620" i="1"/>
  <c r="AK620" i="1"/>
  <c r="Y620" i="1"/>
  <c r="AA620" i="1" s="1"/>
  <c r="AL619" i="1"/>
  <c r="AK619" i="1"/>
  <c r="AA619" i="1"/>
  <c r="Y619" i="1"/>
  <c r="AL618" i="1"/>
  <c r="AK618" i="1"/>
  <c r="AA618" i="1"/>
  <c r="Y618" i="1"/>
  <c r="AL617" i="1"/>
  <c r="AK617" i="1"/>
  <c r="Y617" i="1"/>
  <c r="AA617" i="1" s="1"/>
  <c r="AL616" i="1"/>
  <c r="AK616" i="1"/>
  <c r="Y616" i="1"/>
  <c r="AA616" i="1" s="1"/>
  <c r="AL615" i="1"/>
  <c r="AK615" i="1"/>
  <c r="AA615" i="1"/>
  <c r="Y615" i="1"/>
  <c r="AL614" i="1"/>
  <c r="AK614" i="1"/>
  <c r="AA614" i="1"/>
  <c r="Y614" i="1"/>
  <c r="AL613" i="1"/>
  <c r="AK613" i="1"/>
  <c r="Y613" i="1"/>
  <c r="AA613" i="1" s="1"/>
  <c r="AL612" i="1"/>
  <c r="AK612" i="1"/>
  <c r="Y612" i="1"/>
  <c r="AA612" i="1" s="1"/>
  <c r="AL611" i="1"/>
  <c r="AK611" i="1"/>
  <c r="AA611" i="1"/>
  <c r="Y611" i="1"/>
  <c r="AL610" i="1"/>
  <c r="AK610" i="1"/>
  <c r="AA610" i="1"/>
  <c r="Y610" i="1"/>
  <c r="AL609" i="1"/>
  <c r="AK609" i="1"/>
  <c r="Y609" i="1"/>
  <c r="AA609" i="1" s="1"/>
  <c r="AL608" i="1"/>
  <c r="AK608" i="1"/>
  <c r="Y608" i="1"/>
  <c r="AA608" i="1" s="1"/>
  <c r="AL607" i="1"/>
  <c r="AK607" i="1"/>
  <c r="AA607" i="1"/>
  <c r="Y607" i="1"/>
  <c r="AL606" i="1"/>
  <c r="AK606" i="1"/>
  <c r="AA606" i="1"/>
  <c r="Y606" i="1"/>
  <c r="AL605" i="1"/>
  <c r="AK605" i="1"/>
  <c r="Y605" i="1"/>
  <c r="AA605" i="1" s="1"/>
  <c r="AL604" i="1"/>
  <c r="AK604" i="1"/>
  <c r="Y604" i="1"/>
  <c r="AA604" i="1" s="1"/>
  <c r="AL603" i="1"/>
  <c r="AK603" i="1"/>
  <c r="AA603" i="1"/>
  <c r="Y603" i="1"/>
  <c r="AL602" i="1"/>
  <c r="AK602" i="1"/>
  <c r="AA602" i="1"/>
  <c r="Y602" i="1"/>
  <c r="AL601" i="1"/>
  <c r="AK601" i="1"/>
  <c r="Y601" i="1"/>
  <c r="AA601" i="1" s="1"/>
  <c r="AL600" i="1"/>
  <c r="AK600" i="1"/>
  <c r="Y600" i="1"/>
  <c r="AA600" i="1" s="1"/>
  <c r="AL599" i="1"/>
  <c r="AK599" i="1"/>
  <c r="AA599" i="1"/>
  <c r="Y599" i="1"/>
  <c r="AL598" i="1"/>
  <c r="AK598" i="1"/>
  <c r="AA598" i="1"/>
  <c r="Y598" i="1"/>
  <c r="AL597" i="1"/>
  <c r="AK597" i="1"/>
  <c r="Y597" i="1"/>
  <c r="AA597" i="1" s="1"/>
  <c r="AL596" i="1"/>
  <c r="AK596" i="1"/>
  <c r="Y596" i="1"/>
  <c r="AA596" i="1" s="1"/>
  <c r="AL595" i="1"/>
  <c r="AK595" i="1"/>
  <c r="AA595" i="1"/>
  <c r="Y595" i="1"/>
  <c r="AL594" i="1"/>
  <c r="AK594" i="1"/>
  <c r="AA594" i="1"/>
  <c r="Y594" i="1"/>
  <c r="AL593" i="1"/>
  <c r="AK593" i="1"/>
  <c r="Y593" i="1"/>
  <c r="AA593" i="1" s="1"/>
  <c r="AL592" i="1"/>
  <c r="AK592" i="1"/>
  <c r="Y592" i="1"/>
  <c r="AA592" i="1" s="1"/>
  <c r="AL591" i="1"/>
  <c r="AK591" i="1"/>
  <c r="AA591" i="1"/>
  <c r="Y591" i="1"/>
  <c r="AL590" i="1"/>
  <c r="AK590" i="1"/>
  <c r="AA590" i="1"/>
  <c r="Y590" i="1"/>
  <c r="AL589" i="1"/>
  <c r="AK589" i="1"/>
  <c r="Y589" i="1"/>
  <c r="AA589" i="1" s="1"/>
  <c r="AL588" i="1"/>
  <c r="AK588" i="1"/>
  <c r="Y588" i="1"/>
  <c r="AA588" i="1" s="1"/>
  <c r="AL587" i="1"/>
  <c r="AK587" i="1"/>
  <c r="AA587" i="1"/>
  <c r="Y587" i="1"/>
  <c r="AL586" i="1"/>
  <c r="AK586" i="1"/>
  <c r="AA586" i="1"/>
  <c r="Y586" i="1"/>
  <c r="AL585" i="1"/>
  <c r="AK585" i="1"/>
  <c r="Y585" i="1"/>
  <c r="AA585" i="1" s="1"/>
  <c r="AL584" i="1"/>
  <c r="AK584" i="1"/>
  <c r="Y584" i="1"/>
  <c r="AA584" i="1" s="1"/>
  <c r="AL583" i="1"/>
  <c r="AK583" i="1"/>
  <c r="AA583" i="1"/>
  <c r="Y583" i="1"/>
  <c r="AL582" i="1"/>
  <c r="AK582" i="1"/>
  <c r="AA582" i="1"/>
  <c r="Y582" i="1"/>
  <c r="AL581" i="1"/>
  <c r="AK581" i="1"/>
  <c r="Y581" i="1"/>
  <c r="AA581" i="1" s="1"/>
  <c r="AL580" i="1"/>
  <c r="AK580" i="1"/>
  <c r="Y580" i="1"/>
  <c r="AA580" i="1" s="1"/>
  <c r="AL579" i="1"/>
  <c r="AK579" i="1"/>
  <c r="AA579" i="1"/>
  <c r="Y579" i="1"/>
  <c r="AL578" i="1"/>
  <c r="AK578" i="1"/>
  <c r="AA578" i="1"/>
  <c r="Y578" i="1"/>
  <c r="AL577" i="1"/>
  <c r="AK577" i="1"/>
  <c r="Y577" i="1"/>
  <c r="AA577" i="1" s="1"/>
  <c r="AL576" i="1"/>
  <c r="AK576" i="1"/>
  <c r="Y576" i="1"/>
  <c r="AA576" i="1" s="1"/>
  <c r="AL575" i="1"/>
  <c r="AK575" i="1"/>
  <c r="AA575" i="1"/>
  <c r="Y575" i="1"/>
  <c r="AL574" i="1"/>
  <c r="AK574" i="1"/>
  <c r="AA574" i="1"/>
  <c r="Y574" i="1"/>
  <c r="AL573" i="1"/>
  <c r="AK573" i="1"/>
  <c r="Y573" i="1"/>
  <c r="AA573" i="1" s="1"/>
  <c r="AL572" i="1"/>
  <c r="AK572" i="1"/>
  <c r="Y572" i="1"/>
  <c r="AA572" i="1" s="1"/>
  <c r="AL571" i="1"/>
  <c r="AK571" i="1"/>
  <c r="AA571" i="1"/>
  <c r="Y571" i="1"/>
  <c r="AL570" i="1"/>
  <c r="AK570" i="1"/>
  <c r="AA570" i="1"/>
  <c r="Y570" i="1"/>
  <c r="AL569" i="1"/>
  <c r="AK569" i="1"/>
  <c r="Y569" i="1"/>
  <c r="AA569" i="1" s="1"/>
  <c r="AL568" i="1"/>
  <c r="AK568" i="1"/>
  <c r="Y568" i="1"/>
  <c r="AA568" i="1" s="1"/>
  <c r="AL567" i="1"/>
  <c r="AK567" i="1"/>
  <c r="AA567" i="1"/>
  <c r="Y567" i="1"/>
  <c r="AL566" i="1"/>
  <c r="AK566" i="1"/>
  <c r="AA566" i="1"/>
  <c r="Y566" i="1"/>
  <c r="AL565" i="1"/>
  <c r="AK565" i="1"/>
  <c r="Y565" i="1"/>
  <c r="AA565" i="1" s="1"/>
  <c r="AL564" i="1"/>
  <c r="AK564" i="1"/>
  <c r="Y564" i="1"/>
  <c r="AA564" i="1" s="1"/>
  <c r="AL563" i="1"/>
  <c r="AK563" i="1"/>
  <c r="AA563" i="1"/>
  <c r="Y563" i="1"/>
  <c r="AL562" i="1"/>
  <c r="AK562" i="1"/>
  <c r="AA562" i="1"/>
  <c r="Y562" i="1"/>
  <c r="AL561" i="1"/>
  <c r="AK561" i="1"/>
  <c r="Y561" i="1"/>
  <c r="AA561" i="1" s="1"/>
  <c r="AL560" i="1"/>
  <c r="AK560" i="1"/>
  <c r="Y560" i="1"/>
  <c r="AA560" i="1" s="1"/>
  <c r="AL559" i="1"/>
  <c r="AK559" i="1"/>
  <c r="AA559" i="1"/>
  <c r="Y559" i="1"/>
  <c r="AL558" i="1"/>
  <c r="AK558" i="1"/>
  <c r="AA558" i="1"/>
  <c r="Y558" i="1"/>
  <c r="AL557" i="1"/>
  <c r="AK557" i="1"/>
  <c r="Y557" i="1"/>
  <c r="AA557" i="1" s="1"/>
  <c r="AL556" i="1"/>
  <c r="AK556" i="1"/>
  <c r="Y556" i="1"/>
  <c r="AA556" i="1" s="1"/>
  <c r="AL555" i="1"/>
  <c r="AK555" i="1"/>
  <c r="AA555" i="1"/>
  <c r="Y555" i="1"/>
  <c r="AL554" i="1"/>
  <c r="AK554" i="1"/>
  <c r="AA554" i="1"/>
  <c r="Y554" i="1"/>
  <c r="AL553" i="1"/>
  <c r="AK553" i="1"/>
  <c r="Y553" i="1"/>
  <c r="AA553" i="1" s="1"/>
  <c r="AL552" i="1"/>
  <c r="AK552" i="1"/>
  <c r="Y552" i="1"/>
  <c r="AA552" i="1" s="1"/>
  <c r="AL551" i="1"/>
  <c r="AK551" i="1"/>
  <c r="AA551" i="1"/>
  <c r="Y551" i="1"/>
  <c r="AL550" i="1"/>
  <c r="AK550" i="1"/>
  <c r="AA550" i="1"/>
  <c r="Y550" i="1"/>
  <c r="AL549" i="1"/>
  <c r="AK549" i="1"/>
  <c r="Y549" i="1"/>
  <c r="AA549" i="1" s="1"/>
  <c r="AL548" i="1"/>
  <c r="AK548" i="1"/>
  <c r="Y548" i="1"/>
  <c r="AA548" i="1" s="1"/>
  <c r="AL547" i="1"/>
  <c r="AK547" i="1"/>
  <c r="AA547" i="1"/>
  <c r="Y547" i="1"/>
  <c r="AL546" i="1"/>
  <c r="AK546" i="1"/>
  <c r="AA546" i="1"/>
  <c r="Y546" i="1"/>
  <c r="AL545" i="1"/>
  <c r="AK545" i="1"/>
  <c r="Y545" i="1"/>
  <c r="AA545" i="1" s="1"/>
  <c r="AL544" i="1"/>
  <c r="AK544" i="1"/>
  <c r="Y544" i="1"/>
  <c r="AA544" i="1" s="1"/>
  <c r="AL543" i="1"/>
  <c r="AK543" i="1"/>
  <c r="AA543" i="1"/>
  <c r="Y543" i="1"/>
  <c r="AL542" i="1"/>
  <c r="AK542" i="1"/>
  <c r="AA542" i="1"/>
  <c r="Y542" i="1"/>
  <c r="AL541" i="1"/>
  <c r="AK541" i="1"/>
  <c r="Y541" i="1"/>
  <c r="AA541" i="1" s="1"/>
  <c r="AL540" i="1"/>
  <c r="AK540" i="1"/>
  <c r="Y540" i="1"/>
  <c r="AA540" i="1" s="1"/>
  <c r="AL539" i="1"/>
  <c r="AK539" i="1"/>
  <c r="AA539" i="1"/>
  <c r="Y539" i="1"/>
  <c r="AL538" i="1"/>
  <c r="AK538" i="1"/>
  <c r="AA538" i="1"/>
  <c r="Y538" i="1"/>
  <c r="AL537" i="1"/>
  <c r="AK537" i="1"/>
  <c r="Y537" i="1"/>
  <c r="AA537" i="1" s="1"/>
  <c r="AL536" i="1"/>
  <c r="AK536" i="1"/>
  <c r="Y536" i="1"/>
  <c r="AA536" i="1" s="1"/>
  <c r="AL535" i="1"/>
  <c r="AK535" i="1"/>
  <c r="AA535" i="1"/>
  <c r="Y535" i="1"/>
  <c r="AL534" i="1"/>
  <c r="AK534" i="1"/>
  <c r="AA534" i="1"/>
  <c r="Y534" i="1"/>
  <c r="AL533" i="1"/>
  <c r="AK533" i="1"/>
  <c r="Y533" i="1"/>
  <c r="AA533" i="1" s="1"/>
  <c r="AL532" i="1"/>
  <c r="AK532" i="1"/>
  <c r="Y532" i="1"/>
  <c r="AA532" i="1" s="1"/>
  <c r="AL531" i="1"/>
  <c r="AK531" i="1"/>
  <c r="AA531" i="1"/>
  <c r="Y531" i="1"/>
  <c r="AL530" i="1"/>
  <c r="AK530" i="1"/>
  <c r="AA530" i="1"/>
  <c r="Y530" i="1"/>
  <c r="AL529" i="1"/>
  <c r="AK529" i="1"/>
  <c r="Y529" i="1"/>
  <c r="AA529" i="1" s="1"/>
  <c r="AL528" i="1"/>
  <c r="AK528" i="1"/>
  <c r="Y528" i="1"/>
  <c r="AA528" i="1" s="1"/>
  <c r="AL527" i="1"/>
  <c r="AK527" i="1"/>
  <c r="AA527" i="1"/>
  <c r="Y527" i="1"/>
  <c r="AL526" i="1"/>
  <c r="AK526" i="1"/>
  <c r="AA526" i="1"/>
  <c r="Y526" i="1"/>
  <c r="AL525" i="1"/>
  <c r="AK525" i="1"/>
  <c r="Y525" i="1"/>
  <c r="AA525" i="1" s="1"/>
  <c r="AL524" i="1"/>
  <c r="AK524" i="1"/>
  <c r="Y524" i="1"/>
  <c r="AA524" i="1" s="1"/>
  <c r="AL523" i="1"/>
  <c r="AK523" i="1"/>
  <c r="AA523" i="1"/>
  <c r="Y523" i="1"/>
  <c r="AL522" i="1"/>
  <c r="AK522" i="1"/>
  <c r="AA522" i="1"/>
  <c r="Y522" i="1"/>
  <c r="AL521" i="1"/>
  <c r="AK521" i="1"/>
  <c r="Y521" i="1"/>
  <c r="AA521" i="1" s="1"/>
  <c r="AL520" i="1"/>
  <c r="AK520" i="1"/>
  <c r="Y520" i="1"/>
  <c r="AA520" i="1" s="1"/>
  <c r="AL519" i="1"/>
  <c r="AK519" i="1"/>
  <c r="AA519" i="1"/>
  <c r="Y519" i="1"/>
  <c r="AL518" i="1"/>
  <c r="AK518" i="1"/>
  <c r="AA518" i="1"/>
  <c r="Y518" i="1"/>
  <c r="AL517" i="1"/>
  <c r="AK517" i="1"/>
  <c r="Y517" i="1"/>
  <c r="AA517" i="1" s="1"/>
  <c r="AL516" i="1"/>
  <c r="AK516" i="1"/>
  <c r="Y516" i="1"/>
  <c r="AA516" i="1" s="1"/>
  <c r="AL515" i="1"/>
  <c r="AK515" i="1"/>
  <c r="AA515" i="1"/>
  <c r="Y515" i="1"/>
  <c r="AL514" i="1"/>
  <c r="AK514" i="1"/>
  <c r="AA514" i="1"/>
  <c r="Y514" i="1"/>
  <c r="AL513" i="1"/>
  <c r="AK513" i="1"/>
  <c r="Y513" i="1"/>
  <c r="AA513" i="1" s="1"/>
  <c r="AL512" i="1"/>
  <c r="AK512" i="1"/>
  <c r="Y512" i="1"/>
  <c r="AA512" i="1" s="1"/>
  <c r="AL511" i="1"/>
  <c r="AK511" i="1"/>
  <c r="AA511" i="1"/>
  <c r="Y511" i="1"/>
  <c r="AL510" i="1"/>
  <c r="AK510" i="1"/>
  <c r="AA510" i="1"/>
  <c r="Y510" i="1"/>
  <c r="AL509" i="1"/>
  <c r="AK509" i="1"/>
  <c r="Y509" i="1"/>
  <c r="AA509" i="1" s="1"/>
  <c r="AL508" i="1"/>
  <c r="AK508" i="1"/>
  <c r="Y508" i="1"/>
  <c r="AA508" i="1" s="1"/>
  <c r="AL507" i="1"/>
  <c r="AK507" i="1"/>
  <c r="AA507" i="1"/>
  <c r="Y507" i="1"/>
  <c r="AL506" i="1"/>
  <c r="AK506" i="1"/>
  <c r="AA506" i="1"/>
  <c r="Y506" i="1"/>
  <c r="AL505" i="1"/>
  <c r="AK505" i="1"/>
  <c r="Y505" i="1"/>
  <c r="AA505" i="1" s="1"/>
  <c r="AL504" i="1"/>
  <c r="AK504" i="1"/>
  <c r="Y504" i="1"/>
  <c r="AA504" i="1" s="1"/>
  <c r="AL503" i="1"/>
  <c r="AK503" i="1"/>
  <c r="AA503" i="1"/>
  <c r="Y503" i="1"/>
  <c r="AL502" i="1"/>
  <c r="AK502" i="1"/>
  <c r="AA502" i="1"/>
  <c r="Y502" i="1"/>
  <c r="AL501" i="1"/>
  <c r="AK501" i="1"/>
  <c r="Y501" i="1"/>
  <c r="AA501" i="1" s="1"/>
  <c r="AL500" i="1"/>
  <c r="AK500" i="1"/>
  <c r="Y500" i="1"/>
  <c r="AA500" i="1" s="1"/>
  <c r="AL499" i="1"/>
  <c r="AK499" i="1"/>
  <c r="AA499" i="1"/>
  <c r="Y499" i="1"/>
  <c r="AL498" i="1"/>
  <c r="AK498" i="1"/>
  <c r="AA498" i="1"/>
  <c r="Y498" i="1"/>
  <c r="AL497" i="1"/>
  <c r="AK497" i="1"/>
  <c r="Y497" i="1"/>
  <c r="AA497" i="1" s="1"/>
  <c r="AL496" i="1"/>
  <c r="AK496" i="1"/>
  <c r="Y496" i="1"/>
  <c r="AA496" i="1" s="1"/>
  <c r="AL495" i="1"/>
  <c r="AK495" i="1"/>
  <c r="AA495" i="1"/>
  <c r="Y495" i="1"/>
  <c r="AL494" i="1"/>
  <c r="AK494" i="1"/>
  <c r="AA494" i="1"/>
  <c r="Y494" i="1"/>
  <c r="AL493" i="1"/>
  <c r="AK493" i="1"/>
  <c r="Y493" i="1"/>
  <c r="AA493" i="1" s="1"/>
  <c r="AL492" i="1"/>
  <c r="AK492" i="1"/>
  <c r="Y492" i="1"/>
  <c r="AA492" i="1" s="1"/>
  <c r="AL491" i="1"/>
  <c r="AK491" i="1"/>
  <c r="AA491" i="1"/>
  <c r="Y491" i="1"/>
  <c r="AL490" i="1"/>
  <c r="AK490" i="1"/>
  <c r="AA490" i="1"/>
  <c r="Y490" i="1"/>
  <c r="AL489" i="1"/>
  <c r="AK489" i="1"/>
  <c r="Y489" i="1"/>
  <c r="AA489" i="1" s="1"/>
  <c r="AL488" i="1"/>
  <c r="AK488" i="1"/>
  <c r="Y488" i="1"/>
  <c r="AA488" i="1" s="1"/>
  <c r="AL487" i="1"/>
  <c r="AK487" i="1"/>
  <c r="AA487" i="1"/>
  <c r="Y487" i="1"/>
  <c r="AL486" i="1"/>
  <c r="AK486" i="1"/>
  <c r="AA486" i="1"/>
  <c r="Y486" i="1"/>
  <c r="AL485" i="1"/>
  <c r="AK485" i="1"/>
  <c r="Y485" i="1"/>
  <c r="AA485" i="1" s="1"/>
  <c r="AL484" i="1"/>
  <c r="AK484" i="1"/>
  <c r="Y484" i="1"/>
  <c r="AA484" i="1" s="1"/>
  <c r="AL483" i="1"/>
  <c r="AK483" i="1"/>
  <c r="AA483" i="1"/>
  <c r="Y483" i="1"/>
  <c r="AL482" i="1"/>
  <c r="AK482" i="1"/>
  <c r="AA482" i="1"/>
  <c r="Y482" i="1"/>
  <c r="AL481" i="1"/>
  <c r="AK481" i="1"/>
  <c r="Y481" i="1"/>
  <c r="AA481" i="1" s="1"/>
  <c r="AL480" i="1"/>
  <c r="AK480" i="1"/>
  <c r="Y480" i="1"/>
  <c r="AA480" i="1" s="1"/>
  <c r="AL479" i="1"/>
  <c r="AK479" i="1"/>
  <c r="AA479" i="1"/>
  <c r="Y479" i="1"/>
  <c r="AL478" i="1"/>
  <c r="AK478" i="1"/>
  <c r="AA478" i="1"/>
  <c r="Y478" i="1"/>
  <c r="AL477" i="1"/>
  <c r="AK477" i="1"/>
  <c r="Y477" i="1"/>
  <c r="AA477" i="1" s="1"/>
  <c r="AL476" i="1"/>
  <c r="AK476" i="1"/>
  <c r="Y476" i="1"/>
  <c r="AA476" i="1" s="1"/>
  <c r="AL475" i="1"/>
  <c r="AK475" i="1"/>
  <c r="AA475" i="1"/>
  <c r="Y475" i="1"/>
  <c r="AL474" i="1"/>
  <c r="AK474" i="1"/>
  <c r="AA474" i="1"/>
  <c r="Y474" i="1"/>
  <c r="AL473" i="1"/>
  <c r="AK473" i="1"/>
  <c r="Y473" i="1"/>
  <c r="AA473" i="1" s="1"/>
  <c r="AL472" i="1"/>
  <c r="AK472" i="1"/>
  <c r="Y472" i="1"/>
  <c r="AA472" i="1" s="1"/>
  <c r="AL471" i="1"/>
  <c r="AK471" i="1"/>
  <c r="AA471" i="1"/>
  <c r="Y471" i="1"/>
  <c r="AL470" i="1"/>
  <c r="AK470" i="1"/>
  <c r="AA470" i="1"/>
  <c r="Y470" i="1"/>
  <c r="AL469" i="1"/>
  <c r="AK469" i="1"/>
  <c r="Y469" i="1"/>
  <c r="AA469" i="1" s="1"/>
  <c r="AL468" i="1"/>
  <c r="AK468" i="1"/>
  <c r="Y468" i="1"/>
  <c r="AA468" i="1" s="1"/>
  <c r="AL467" i="1"/>
  <c r="AK467" i="1"/>
  <c r="AA467" i="1"/>
  <c r="Y467" i="1"/>
  <c r="AL466" i="1"/>
  <c r="AK466" i="1"/>
  <c r="AA466" i="1"/>
  <c r="Y466" i="1"/>
  <c r="AL465" i="1"/>
  <c r="AK465" i="1"/>
  <c r="Y465" i="1"/>
  <c r="AA465" i="1" s="1"/>
  <c r="AL464" i="1"/>
  <c r="AK464" i="1"/>
  <c r="Y464" i="1"/>
  <c r="AA464" i="1" s="1"/>
  <c r="AL463" i="1"/>
  <c r="AK463" i="1"/>
  <c r="AA463" i="1"/>
  <c r="Y463" i="1"/>
  <c r="AL462" i="1"/>
  <c r="AK462" i="1"/>
  <c r="AA462" i="1"/>
  <c r="Y462" i="1"/>
  <c r="AL461" i="1"/>
  <c r="AK461" i="1"/>
  <c r="Y461" i="1"/>
  <c r="AA461" i="1" s="1"/>
  <c r="AL460" i="1"/>
  <c r="AK460" i="1"/>
  <c r="Y460" i="1"/>
  <c r="AA460" i="1" s="1"/>
  <c r="AL459" i="1"/>
  <c r="AK459" i="1"/>
  <c r="AA459" i="1"/>
  <c r="Y459" i="1"/>
  <c r="AL458" i="1"/>
  <c r="AK458" i="1"/>
  <c r="AA458" i="1"/>
  <c r="Y458" i="1"/>
  <c r="AL457" i="1"/>
  <c r="AK457" i="1"/>
  <c r="Y457" i="1"/>
  <c r="AA457" i="1" s="1"/>
  <c r="AL456" i="1"/>
  <c r="AK456" i="1"/>
  <c r="Y456" i="1"/>
  <c r="AA456" i="1" s="1"/>
  <c r="AL455" i="1"/>
  <c r="AK455" i="1"/>
  <c r="AA455" i="1"/>
  <c r="Y455" i="1"/>
  <c r="AL454" i="1"/>
  <c r="AK454" i="1"/>
  <c r="AA454" i="1"/>
  <c r="Y454" i="1"/>
  <c r="AL453" i="1"/>
  <c r="AK453" i="1"/>
  <c r="Y453" i="1"/>
  <c r="AA453" i="1" s="1"/>
  <c r="AL452" i="1"/>
  <c r="AK452" i="1"/>
  <c r="Y452" i="1"/>
  <c r="AA452" i="1" s="1"/>
  <c r="AL451" i="1"/>
  <c r="AK451" i="1"/>
  <c r="AA451" i="1"/>
  <c r="Y451" i="1"/>
  <c r="AL450" i="1"/>
  <c r="AK450" i="1"/>
  <c r="AA450" i="1"/>
  <c r="Y450" i="1"/>
  <c r="AL449" i="1"/>
  <c r="AK449" i="1"/>
  <c r="Y449" i="1"/>
  <c r="AA449" i="1" s="1"/>
  <c r="AL448" i="1"/>
  <c r="AK448" i="1"/>
  <c r="Y448" i="1"/>
  <c r="AA448" i="1" s="1"/>
  <c r="AL447" i="1"/>
  <c r="AK447" i="1"/>
  <c r="AA447" i="1"/>
  <c r="Y447" i="1"/>
  <c r="AL446" i="1"/>
  <c r="AK446" i="1"/>
  <c r="Y446" i="1"/>
  <c r="AA446" i="1" s="1"/>
  <c r="AL445" i="1"/>
  <c r="AK445" i="1"/>
  <c r="Y445" i="1"/>
  <c r="AA445" i="1" s="1"/>
  <c r="AL444" i="1"/>
  <c r="AK444" i="1"/>
  <c r="Y444" i="1"/>
  <c r="AA444" i="1" s="1"/>
  <c r="AL443" i="1"/>
  <c r="AK443" i="1"/>
  <c r="AA443" i="1"/>
  <c r="Y443" i="1"/>
  <c r="AL442" i="1"/>
  <c r="AK442" i="1"/>
  <c r="AA442" i="1"/>
  <c r="Y442" i="1"/>
  <c r="AL441" i="1"/>
  <c r="AK441" i="1"/>
  <c r="Y441" i="1"/>
  <c r="AA441" i="1" s="1"/>
  <c r="AL440" i="1"/>
  <c r="AK440" i="1"/>
  <c r="Y440" i="1"/>
  <c r="AA440" i="1" s="1"/>
  <c r="AL439" i="1"/>
  <c r="AK439" i="1"/>
  <c r="AA439" i="1"/>
  <c r="Y439" i="1"/>
  <c r="AL438" i="1"/>
  <c r="AK438" i="1"/>
  <c r="Y438" i="1"/>
  <c r="AA438" i="1" s="1"/>
  <c r="AL437" i="1"/>
  <c r="AK437" i="1"/>
  <c r="Y437" i="1"/>
  <c r="AA437" i="1" s="1"/>
  <c r="AL436" i="1"/>
  <c r="AK436" i="1"/>
  <c r="Y436" i="1"/>
  <c r="AA436" i="1" s="1"/>
  <c r="AL435" i="1"/>
  <c r="AK435" i="1"/>
  <c r="AA435" i="1"/>
  <c r="Y435" i="1"/>
  <c r="AL434" i="1"/>
  <c r="AK434" i="1"/>
  <c r="AA434" i="1"/>
  <c r="Y434" i="1"/>
  <c r="AL433" i="1"/>
  <c r="AK433" i="1"/>
  <c r="Y433" i="1"/>
  <c r="AA433" i="1" s="1"/>
  <c r="AL432" i="1"/>
  <c r="AK432" i="1"/>
  <c r="Y432" i="1"/>
  <c r="AA432" i="1" s="1"/>
  <c r="AL431" i="1"/>
  <c r="AK431" i="1"/>
  <c r="AA431" i="1"/>
  <c r="Y431" i="1"/>
  <c r="AL430" i="1"/>
  <c r="AK430" i="1"/>
  <c r="Y430" i="1"/>
  <c r="AA430" i="1" s="1"/>
  <c r="AL429" i="1"/>
  <c r="AK429" i="1"/>
  <c r="Y429" i="1"/>
  <c r="AA429" i="1" s="1"/>
  <c r="AL428" i="1"/>
  <c r="AK428" i="1"/>
  <c r="Y428" i="1"/>
  <c r="AA428" i="1" s="1"/>
  <c r="AL427" i="1"/>
  <c r="AK427" i="1"/>
  <c r="AA427" i="1"/>
  <c r="Y427" i="1"/>
  <c r="AL426" i="1"/>
  <c r="AK426" i="1"/>
  <c r="AA426" i="1"/>
  <c r="Y426" i="1"/>
  <c r="AL425" i="1"/>
  <c r="AK425" i="1"/>
  <c r="Y425" i="1"/>
  <c r="AA425" i="1" s="1"/>
  <c r="AL424" i="1"/>
  <c r="AK424" i="1"/>
  <c r="Y424" i="1"/>
  <c r="AA424" i="1" s="1"/>
  <c r="AL423" i="1"/>
  <c r="AK423" i="1"/>
  <c r="AA423" i="1"/>
  <c r="Y423" i="1"/>
  <c r="AL422" i="1"/>
  <c r="AK422" i="1"/>
  <c r="Y422" i="1"/>
  <c r="AA422" i="1" s="1"/>
  <c r="AL421" i="1"/>
  <c r="AK421" i="1"/>
  <c r="Y421" i="1"/>
  <c r="AA421" i="1" s="1"/>
  <c r="AL420" i="1"/>
  <c r="AK420" i="1"/>
  <c r="Y420" i="1"/>
  <c r="AA420" i="1" s="1"/>
  <c r="AL419" i="1"/>
  <c r="AK419" i="1"/>
  <c r="AA419" i="1"/>
  <c r="Y419" i="1"/>
  <c r="AL418" i="1"/>
  <c r="AK418" i="1"/>
  <c r="AA418" i="1"/>
  <c r="Y418" i="1"/>
  <c r="AL417" i="1"/>
  <c r="AK417" i="1"/>
  <c r="Y417" i="1"/>
  <c r="AA417" i="1" s="1"/>
  <c r="AL416" i="1"/>
  <c r="AK416" i="1"/>
  <c r="Y416" i="1"/>
  <c r="AA416" i="1" s="1"/>
  <c r="AL415" i="1"/>
  <c r="AK415" i="1"/>
  <c r="AA415" i="1"/>
  <c r="Y415" i="1"/>
  <c r="AL414" i="1"/>
  <c r="AK414" i="1"/>
  <c r="Y414" i="1"/>
  <c r="AA414" i="1" s="1"/>
  <c r="AL413" i="1"/>
  <c r="AK413" i="1"/>
  <c r="Y413" i="1"/>
  <c r="AA413" i="1" s="1"/>
  <c r="AL412" i="1"/>
  <c r="AK412" i="1"/>
  <c r="Y412" i="1"/>
  <c r="AA412" i="1" s="1"/>
  <c r="AL411" i="1"/>
  <c r="AK411" i="1"/>
  <c r="AA411" i="1"/>
  <c r="Y411" i="1"/>
  <c r="AL410" i="1"/>
  <c r="AK410" i="1"/>
  <c r="AA410" i="1"/>
  <c r="Y410" i="1"/>
  <c r="AL409" i="1"/>
  <c r="AK409" i="1"/>
  <c r="Y409" i="1"/>
  <c r="AA409" i="1" s="1"/>
  <c r="AL408" i="1"/>
  <c r="AK408" i="1"/>
  <c r="Y408" i="1"/>
  <c r="AA408" i="1" s="1"/>
  <c r="AL407" i="1"/>
  <c r="AK407" i="1"/>
  <c r="AA407" i="1"/>
  <c r="Y407" i="1"/>
  <c r="AL406" i="1"/>
  <c r="AK406" i="1"/>
  <c r="Y406" i="1"/>
  <c r="AA406" i="1" s="1"/>
  <c r="AL405" i="1"/>
  <c r="AK405" i="1"/>
  <c r="Y405" i="1"/>
  <c r="AA405" i="1" s="1"/>
  <c r="AL404" i="1"/>
  <c r="AK404" i="1"/>
  <c r="Y404" i="1"/>
  <c r="AA404" i="1" s="1"/>
  <c r="AL403" i="1"/>
  <c r="AK403" i="1"/>
  <c r="AA403" i="1"/>
  <c r="Y403" i="1"/>
  <c r="AL402" i="1"/>
  <c r="AK402" i="1"/>
  <c r="Y402" i="1"/>
  <c r="AA402" i="1" s="1"/>
  <c r="AL401" i="1"/>
  <c r="AK401" i="1"/>
  <c r="Y401" i="1"/>
  <c r="AA401" i="1" s="1"/>
  <c r="AL400" i="1"/>
  <c r="AK400" i="1"/>
  <c r="Y400" i="1"/>
  <c r="AA400" i="1" s="1"/>
  <c r="AL399" i="1"/>
  <c r="AK399" i="1"/>
  <c r="AA399" i="1"/>
  <c r="Y399" i="1"/>
  <c r="AL398" i="1"/>
  <c r="AK398" i="1"/>
  <c r="Y398" i="1"/>
  <c r="AA398" i="1" s="1"/>
  <c r="AL397" i="1"/>
  <c r="AK397" i="1"/>
  <c r="Y397" i="1"/>
  <c r="AA397" i="1" s="1"/>
  <c r="AL396" i="1"/>
  <c r="AK396" i="1"/>
  <c r="Y396" i="1"/>
  <c r="AA396" i="1" s="1"/>
  <c r="AL395" i="1"/>
  <c r="AK395" i="1"/>
  <c r="AA395" i="1"/>
  <c r="Y395" i="1"/>
  <c r="AL394" i="1"/>
  <c r="AK394" i="1"/>
  <c r="Y394" i="1"/>
  <c r="AA394" i="1" s="1"/>
  <c r="AL393" i="1"/>
  <c r="AK393" i="1"/>
  <c r="Y393" i="1"/>
  <c r="AA393" i="1" s="1"/>
  <c r="AL392" i="1"/>
  <c r="AK392" i="1"/>
  <c r="Y392" i="1"/>
  <c r="AA392" i="1" s="1"/>
  <c r="AL391" i="1"/>
  <c r="AK391" i="1"/>
  <c r="AA391" i="1"/>
  <c r="Y391" i="1"/>
  <c r="AL390" i="1"/>
  <c r="AK390" i="1"/>
  <c r="Y390" i="1"/>
  <c r="AA390" i="1" s="1"/>
  <c r="AL389" i="1"/>
  <c r="AK389" i="1"/>
  <c r="Y389" i="1"/>
  <c r="AA389" i="1" s="1"/>
  <c r="AL388" i="1"/>
  <c r="AK388" i="1"/>
  <c r="Y388" i="1"/>
  <c r="AA388" i="1" s="1"/>
  <c r="AL387" i="1"/>
  <c r="AK387" i="1"/>
  <c r="AA387" i="1"/>
  <c r="Y387" i="1"/>
  <c r="AL386" i="1"/>
  <c r="AK386" i="1"/>
  <c r="Y386" i="1"/>
  <c r="AA386" i="1" s="1"/>
  <c r="AL385" i="1"/>
  <c r="AK385" i="1"/>
  <c r="Y385" i="1"/>
  <c r="AA385" i="1" s="1"/>
  <c r="AL384" i="1"/>
  <c r="AK384" i="1"/>
  <c r="Y384" i="1"/>
  <c r="AA384" i="1" s="1"/>
  <c r="AL383" i="1"/>
  <c r="AK383" i="1"/>
  <c r="AA383" i="1"/>
  <c r="Y383" i="1"/>
  <c r="AL382" i="1"/>
  <c r="AK382" i="1"/>
  <c r="Y382" i="1"/>
  <c r="AA382" i="1" s="1"/>
  <c r="AL381" i="1"/>
  <c r="AK381" i="1"/>
  <c r="Y381" i="1"/>
  <c r="AA381" i="1" s="1"/>
  <c r="AL380" i="1"/>
  <c r="AK380" i="1"/>
  <c r="Y380" i="1"/>
  <c r="AA380" i="1" s="1"/>
  <c r="AL379" i="1"/>
  <c r="AK379" i="1"/>
  <c r="AA379" i="1"/>
  <c r="Y379" i="1"/>
  <c r="AL378" i="1"/>
  <c r="AK378" i="1"/>
  <c r="Y378" i="1"/>
  <c r="AA378" i="1" s="1"/>
  <c r="AL377" i="1"/>
  <c r="AK377" i="1"/>
  <c r="Y377" i="1"/>
  <c r="AA377" i="1" s="1"/>
  <c r="AL376" i="1"/>
  <c r="AK376" i="1"/>
  <c r="Y376" i="1"/>
  <c r="AA376" i="1" s="1"/>
  <c r="AL375" i="1"/>
  <c r="AK375" i="1"/>
  <c r="AA375" i="1"/>
  <c r="Y375" i="1"/>
  <c r="AL374" i="1"/>
  <c r="AK374" i="1"/>
  <c r="Y374" i="1"/>
  <c r="AA374" i="1" s="1"/>
  <c r="AL373" i="1"/>
  <c r="AK373" i="1"/>
  <c r="Y373" i="1"/>
  <c r="AA373" i="1" s="1"/>
  <c r="AL372" i="1"/>
  <c r="AK372" i="1"/>
  <c r="Y372" i="1"/>
  <c r="AA372" i="1" s="1"/>
  <c r="AL371" i="1"/>
  <c r="AK371" i="1"/>
  <c r="AA371" i="1"/>
  <c r="Y371" i="1"/>
  <c r="AL370" i="1"/>
  <c r="AK370" i="1"/>
  <c r="Y370" i="1"/>
  <c r="AA370" i="1" s="1"/>
  <c r="AL369" i="1"/>
  <c r="AK369" i="1"/>
  <c r="Y369" i="1"/>
  <c r="AA369" i="1" s="1"/>
  <c r="AL368" i="1"/>
  <c r="AK368" i="1"/>
  <c r="Y368" i="1"/>
  <c r="AA368" i="1" s="1"/>
  <c r="AL367" i="1"/>
  <c r="AK367" i="1"/>
  <c r="AA367" i="1"/>
  <c r="Y367" i="1"/>
  <c r="AL366" i="1"/>
  <c r="AK366" i="1"/>
  <c r="Y366" i="1"/>
  <c r="AA366" i="1" s="1"/>
  <c r="AL365" i="1"/>
  <c r="AK365" i="1"/>
  <c r="Y365" i="1"/>
  <c r="AA365" i="1" s="1"/>
  <c r="AL364" i="1"/>
  <c r="AK364" i="1"/>
  <c r="Y364" i="1"/>
  <c r="AA364" i="1" s="1"/>
  <c r="AL363" i="1"/>
  <c r="AK363" i="1"/>
  <c r="AA363" i="1"/>
  <c r="Y363" i="1"/>
  <c r="AL362" i="1"/>
  <c r="AK362" i="1"/>
  <c r="Y362" i="1"/>
  <c r="AA362" i="1" s="1"/>
  <c r="AL361" i="1"/>
  <c r="AK361" i="1"/>
  <c r="Y361" i="1"/>
  <c r="AA361" i="1" s="1"/>
  <c r="AL360" i="1"/>
  <c r="AK360" i="1"/>
  <c r="Y360" i="1"/>
  <c r="AA360" i="1" s="1"/>
  <c r="AL359" i="1"/>
  <c r="AK359" i="1"/>
  <c r="AA359" i="1"/>
  <c r="Y359" i="1"/>
  <c r="AL358" i="1"/>
  <c r="AK358" i="1"/>
  <c r="Y358" i="1"/>
  <c r="AA358" i="1" s="1"/>
  <c r="AL357" i="1"/>
  <c r="AK357" i="1"/>
  <c r="Y357" i="1"/>
  <c r="AA357" i="1" s="1"/>
  <c r="AL356" i="1"/>
  <c r="AK356" i="1"/>
  <c r="Y356" i="1"/>
  <c r="AA356" i="1" s="1"/>
  <c r="AL355" i="1"/>
  <c r="AK355" i="1"/>
  <c r="AA355" i="1"/>
  <c r="Y355" i="1"/>
  <c r="AL354" i="1"/>
  <c r="AK354" i="1"/>
  <c r="Y354" i="1"/>
  <c r="AA354" i="1" s="1"/>
  <c r="AL353" i="1"/>
  <c r="AK353" i="1"/>
  <c r="Y353" i="1"/>
  <c r="AA353" i="1" s="1"/>
  <c r="AL352" i="1"/>
  <c r="AK352" i="1"/>
  <c r="Y352" i="1"/>
  <c r="AA352" i="1" s="1"/>
  <c r="AL351" i="1"/>
  <c r="AK351" i="1"/>
  <c r="AA351" i="1"/>
  <c r="Y351" i="1"/>
  <c r="AL350" i="1"/>
  <c r="AK350" i="1"/>
  <c r="Y350" i="1"/>
  <c r="AA350" i="1" s="1"/>
  <c r="AL349" i="1"/>
  <c r="AK349" i="1"/>
  <c r="Y349" i="1"/>
  <c r="AA349" i="1" s="1"/>
  <c r="AL348" i="1"/>
  <c r="AK348" i="1"/>
  <c r="Y348" i="1"/>
  <c r="AA348" i="1" s="1"/>
  <c r="AL347" i="1"/>
  <c r="AK347" i="1"/>
  <c r="AA347" i="1"/>
  <c r="Y347" i="1"/>
  <c r="AL346" i="1"/>
  <c r="AK346" i="1"/>
  <c r="Y346" i="1"/>
  <c r="AA346" i="1" s="1"/>
  <c r="AL345" i="1"/>
  <c r="AK345" i="1"/>
  <c r="Y345" i="1"/>
  <c r="AA345" i="1" s="1"/>
  <c r="AL344" i="1"/>
  <c r="AK344" i="1"/>
  <c r="Y344" i="1"/>
  <c r="AA344" i="1" s="1"/>
  <c r="AL343" i="1"/>
  <c r="AK343" i="1"/>
  <c r="AA343" i="1"/>
  <c r="Y343" i="1"/>
  <c r="AL342" i="1"/>
  <c r="AK342" i="1"/>
  <c r="Y342" i="1"/>
  <c r="AA342" i="1" s="1"/>
  <c r="AL341" i="1"/>
  <c r="AK341" i="1"/>
  <c r="Y341" i="1"/>
  <c r="AA341" i="1" s="1"/>
  <c r="AL340" i="1"/>
  <c r="AK340" i="1"/>
  <c r="Y340" i="1"/>
  <c r="AA340" i="1" s="1"/>
  <c r="AL339" i="1"/>
  <c r="AK339" i="1"/>
  <c r="AA339" i="1"/>
  <c r="Y339" i="1"/>
  <c r="AL338" i="1"/>
  <c r="AK338" i="1"/>
  <c r="Y338" i="1"/>
  <c r="AA338" i="1" s="1"/>
  <c r="AL337" i="1"/>
  <c r="AK337" i="1"/>
  <c r="Y337" i="1"/>
  <c r="AA337" i="1" s="1"/>
  <c r="AL336" i="1"/>
  <c r="AK336" i="1"/>
  <c r="Y336" i="1"/>
  <c r="AA336" i="1" s="1"/>
  <c r="AL335" i="1"/>
  <c r="AK335" i="1"/>
  <c r="AA335" i="1"/>
  <c r="Y335" i="1"/>
  <c r="AL334" i="1"/>
  <c r="AK334" i="1"/>
  <c r="Y334" i="1"/>
  <c r="AA334" i="1" s="1"/>
  <c r="AL333" i="1"/>
  <c r="AK333" i="1"/>
  <c r="Y333" i="1"/>
  <c r="AA333" i="1" s="1"/>
  <c r="AL332" i="1"/>
  <c r="AK332" i="1"/>
  <c r="Y332" i="1"/>
  <c r="AA332" i="1" s="1"/>
  <c r="AL331" i="1"/>
  <c r="AK331" i="1"/>
  <c r="AA331" i="1"/>
  <c r="Y331" i="1"/>
  <c r="AL330" i="1"/>
  <c r="AK330" i="1"/>
  <c r="Y330" i="1"/>
  <c r="AA330" i="1" s="1"/>
  <c r="AL329" i="1"/>
  <c r="AK329" i="1"/>
  <c r="Y329" i="1"/>
  <c r="AA329" i="1" s="1"/>
  <c r="AL328" i="1"/>
  <c r="AK328" i="1"/>
  <c r="Y328" i="1"/>
  <c r="AA328" i="1" s="1"/>
  <c r="AL327" i="1"/>
  <c r="AK327" i="1"/>
  <c r="AA327" i="1"/>
  <c r="Y327" i="1"/>
  <c r="AL326" i="1"/>
  <c r="AK326" i="1"/>
  <c r="Y326" i="1"/>
  <c r="AA326" i="1" s="1"/>
  <c r="AL325" i="1"/>
  <c r="AK325" i="1"/>
  <c r="Y325" i="1"/>
  <c r="AA325" i="1" s="1"/>
  <c r="AL324" i="1"/>
  <c r="AK324" i="1"/>
  <c r="Y324" i="1"/>
  <c r="AA324" i="1" s="1"/>
  <c r="AL323" i="1"/>
  <c r="AK323" i="1"/>
  <c r="AA323" i="1"/>
  <c r="Y323" i="1"/>
  <c r="AL322" i="1"/>
  <c r="AK322" i="1"/>
  <c r="Y322" i="1"/>
  <c r="AA322" i="1" s="1"/>
  <c r="AL321" i="1"/>
  <c r="AK321" i="1"/>
  <c r="Y321" i="1"/>
  <c r="AA321" i="1" s="1"/>
  <c r="AL320" i="1"/>
  <c r="AK320" i="1"/>
  <c r="Y320" i="1"/>
  <c r="AA320" i="1" s="1"/>
  <c r="AL319" i="1"/>
  <c r="AK319" i="1"/>
  <c r="AA319" i="1"/>
  <c r="Y319" i="1"/>
  <c r="AL318" i="1"/>
  <c r="AK318" i="1"/>
  <c r="Y318" i="1"/>
  <c r="AA318" i="1" s="1"/>
  <c r="AL317" i="1"/>
  <c r="AK317" i="1"/>
  <c r="Y317" i="1"/>
  <c r="AA317" i="1" s="1"/>
  <c r="AL316" i="1"/>
  <c r="AK316" i="1"/>
  <c r="Y316" i="1"/>
  <c r="AA316" i="1" s="1"/>
  <c r="AL315" i="1"/>
  <c r="AK315" i="1"/>
  <c r="AA315" i="1"/>
  <c r="Y315" i="1"/>
  <c r="AL314" i="1"/>
  <c r="AK314" i="1"/>
  <c r="Y314" i="1"/>
  <c r="AA314" i="1" s="1"/>
  <c r="AL313" i="1"/>
  <c r="AK313" i="1"/>
  <c r="Y313" i="1"/>
  <c r="AA313" i="1" s="1"/>
  <c r="AL312" i="1"/>
  <c r="AK312" i="1"/>
  <c r="Y312" i="1"/>
  <c r="AA312" i="1" s="1"/>
  <c r="AL311" i="1"/>
  <c r="AK311" i="1"/>
  <c r="AA311" i="1"/>
  <c r="Y311" i="1"/>
  <c r="AL310" i="1"/>
  <c r="AK310" i="1"/>
  <c r="Y310" i="1"/>
  <c r="AA310" i="1" s="1"/>
  <c r="AL309" i="1"/>
  <c r="AK309" i="1"/>
  <c r="Y309" i="1"/>
  <c r="AA309" i="1" s="1"/>
  <c r="AL308" i="1"/>
  <c r="AK308" i="1"/>
  <c r="Y308" i="1"/>
  <c r="AA308" i="1" s="1"/>
  <c r="AL307" i="1"/>
  <c r="AK307" i="1"/>
  <c r="AA307" i="1"/>
  <c r="Y307" i="1"/>
  <c r="AL306" i="1"/>
  <c r="AK306" i="1"/>
  <c r="Y306" i="1"/>
  <c r="AA306" i="1" s="1"/>
  <c r="AL305" i="1"/>
  <c r="AK305" i="1"/>
  <c r="Y305" i="1"/>
  <c r="AA305" i="1" s="1"/>
  <c r="AL304" i="1"/>
  <c r="AK304" i="1"/>
  <c r="Y304" i="1"/>
  <c r="AA304" i="1" s="1"/>
  <c r="AL303" i="1"/>
  <c r="AK303" i="1"/>
  <c r="AA303" i="1"/>
  <c r="Y303" i="1"/>
  <c r="AL302" i="1"/>
  <c r="AK302" i="1"/>
  <c r="Y302" i="1"/>
  <c r="AA302" i="1" s="1"/>
  <c r="AL301" i="1"/>
  <c r="AK301" i="1"/>
  <c r="Y301" i="1"/>
  <c r="AA301" i="1" s="1"/>
  <c r="AL300" i="1"/>
  <c r="AK300" i="1"/>
  <c r="Y300" i="1"/>
  <c r="AA300" i="1" s="1"/>
  <c r="AL299" i="1"/>
  <c r="AK299" i="1"/>
  <c r="AA299" i="1"/>
  <c r="Y299" i="1"/>
  <c r="AL298" i="1"/>
  <c r="AK298" i="1"/>
  <c r="Y298" i="1"/>
  <c r="AA298" i="1" s="1"/>
  <c r="AL297" i="1"/>
  <c r="AK297" i="1"/>
  <c r="Y297" i="1"/>
  <c r="AA297" i="1" s="1"/>
  <c r="AL296" i="1"/>
  <c r="AK296" i="1"/>
  <c r="Y296" i="1"/>
  <c r="AA296" i="1" s="1"/>
  <c r="AL295" i="1"/>
  <c r="AK295" i="1"/>
  <c r="AA295" i="1"/>
  <c r="Y295" i="1"/>
  <c r="AL294" i="1"/>
  <c r="AK294" i="1"/>
  <c r="Y294" i="1"/>
  <c r="AA294" i="1" s="1"/>
  <c r="AL293" i="1"/>
  <c r="AK293" i="1"/>
  <c r="Y293" i="1"/>
  <c r="AA293" i="1" s="1"/>
  <c r="AL292" i="1"/>
  <c r="AK292" i="1"/>
  <c r="Y292" i="1"/>
  <c r="AA292" i="1" s="1"/>
  <c r="AL291" i="1"/>
  <c r="AK291" i="1"/>
  <c r="AA291" i="1"/>
  <c r="Y291" i="1"/>
  <c r="AL290" i="1"/>
  <c r="AK290" i="1"/>
  <c r="Y290" i="1"/>
  <c r="AA290" i="1" s="1"/>
  <c r="AL289" i="1"/>
  <c r="AK289" i="1"/>
  <c r="Y289" i="1"/>
  <c r="AA289" i="1" s="1"/>
  <c r="AL288" i="1"/>
  <c r="AK288" i="1"/>
  <c r="Y288" i="1"/>
  <c r="AA288" i="1" s="1"/>
  <c r="AL287" i="1"/>
  <c r="AK287" i="1"/>
  <c r="AA287" i="1"/>
  <c r="Y287" i="1"/>
  <c r="AL286" i="1"/>
  <c r="AK286" i="1"/>
  <c r="Y286" i="1"/>
  <c r="AA286" i="1" s="1"/>
  <c r="AL285" i="1"/>
  <c r="AK285" i="1"/>
  <c r="Y285" i="1"/>
  <c r="AA285" i="1" s="1"/>
  <c r="AL284" i="1"/>
  <c r="AK284" i="1"/>
  <c r="Y284" i="1"/>
  <c r="AA284" i="1" s="1"/>
  <c r="AL283" i="1"/>
  <c r="AK283" i="1"/>
  <c r="AA283" i="1"/>
  <c r="Y283" i="1"/>
  <c r="AL282" i="1"/>
  <c r="AK282" i="1"/>
  <c r="Y282" i="1"/>
  <c r="AA282" i="1" s="1"/>
  <c r="AL281" i="1"/>
  <c r="AK281" i="1"/>
  <c r="Y281" i="1"/>
  <c r="AA281" i="1" s="1"/>
  <c r="AL280" i="1"/>
  <c r="AK280" i="1"/>
  <c r="Y280" i="1"/>
  <c r="AA280" i="1" s="1"/>
  <c r="AL279" i="1"/>
  <c r="AK279" i="1"/>
  <c r="AA279" i="1"/>
  <c r="Y279" i="1"/>
  <c r="AL278" i="1"/>
  <c r="AK278" i="1"/>
  <c r="Y278" i="1"/>
  <c r="AA278" i="1" s="1"/>
  <c r="AL277" i="1"/>
  <c r="AK277" i="1"/>
  <c r="Y277" i="1"/>
  <c r="AA277" i="1" s="1"/>
  <c r="AL276" i="1"/>
  <c r="AK276" i="1"/>
  <c r="Y276" i="1"/>
  <c r="AA276" i="1" s="1"/>
  <c r="AL275" i="1"/>
  <c r="AK275" i="1"/>
  <c r="AA275" i="1"/>
  <c r="Y275" i="1"/>
  <c r="AL274" i="1"/>
  <c r="AK274" i="1"/>
  <c r="Y274" i="1"/>
  <c r="AA274" i="1" s="1"/>
  <c r="AL273" i="1"/>
  <c r="AK273" i="1"/>
  <c r="Y273" i="1"/>
  <c r="AA273" i="1" s="1"/>
  <c r="AL272" i="1"/>
  <c r="AK272" i="1"/>
  <c r="Y272" i="1"/>
  <c r="AA272" i="1" s="1"/>
  <c r="AL271" i="1"/>
  <c r="AK271" i="1"/>
  <c r="AA271" i="1"/>
  <c r="Y271" i="1"/>
  <c r="AL270" i="1"/>
  <c r="AK270" i="1"/>
  <c r="Y270" i="1"/>
  <c r="AA270" i="1" s="1"/>
  <c r="AL269" i="1"/>
  <c r="AK269" i="1"/>
  <c r="Y269" i="1"/>
  <c r="AA269" i="1" s="1"/>
  <c r="AL268" i="1"/>
  <c r="AK268" i="1"/>
  <c r="Y268" i="1"/>
  <c r="AA268" i="1" s="1"/>
  <c r="AL267" i="1"/>
  <c r="AK267" i="1"/>
  <c r="AA267" i="1"/>
  <c r="Y267" i="1"/>
  <c r="AL266" i="1"/>
  <c r="AK266" i="1"/>
  <c r="Y266" i="1"/>
  <c r="AA266" i="1" s="1"/>
  <c r="AL265" i="1"/>
  <c r="AK265" i="1"/>
  <c r="Y265" i="1"/>
  <c r="AA265" i="1" s="1"/>
  <c r="AL264" i="1"/>
  <c r="AK264" i="1"/>
  <c r="Y264" i="1"/>
  <c r="AA264" i="1" s="1"/>
  <c r="AL263" i="1"/>
  <c r="AK263" i="1"/>
  <c r="AA263" i="1"/>
  <c r="Y263" i="1"/>
  <c r="AL262" i="1"/>
  <c r="AK262" i="1"/>
  <c r="Y262" i="1"/>
  <c r="AA262" i="1" s="1"/>
  <c r="AL261" i="1"/>
  <c r="AK261" i="1"/>
  <c r="Y261" i="1"/>
  <c r="AA261" i="1" s="1"/>
  <c r="AL260" i="1"/>
  <c r="AK260" i="1"/>
  <c r="Y260" i="1"/>
  <c r="AA260" i="1" s="1"/>
  <c r="AL259" i="1"/>
  <c r="AK259" i="1"/>
  <c r="AA259" i="1"/>
  <c r="Y259" i="1"/>
  <c r="AL258" i="1"/>
  <c r="AK258" i="1"/>
  <c r="Y258" i="1"/>
  <c r="AA258" i="1" s="1"/>
  <c r="AL257" i="1"/>
  <c r="AK257" i="1"/>
  <c r="Y257" i="1"/>
  <c r="AA257" i="1" s="1"/>
  <c r="AL256" i="1"/>
  <c r="AK256" i="1"/>
  <c r="Y256" i="1"/>
  <c r="AA256" i="1" s="1"/>
  <c r="AL255" i="1"/>
  <c r="AK255" i="1"/>
  <c r="AA255" i="1"/>
  <c r="Y255" i="1"/>
  <c r="AL254" i="1"/>
  <c r="AK254" i="1"/>
  <c r="Y254" i="1"/>
  <c r="AA254" i="1" s="1"/>
  <c r="AL253" i="1"/>
  <c r="AK253" i="1"/>
  <c r="Y253" i="1"/>
  <c r="AA253" i="1" s="1"/>
  <c r="AL252" i="1"/>
  <c r="AK252" i="1"/>
  <c r="Y252" i="1"/>
  <c r="AA252" i="1" s="1"/>
  <c r="AL251" i="1"/>
  <c r="AK251" i="1"/>
  <c r="AA251" i="1"/>
  <c r="Y251" i="1"/>
  <c r="AL250" i="1"/>
  <c r="AK250" i="1"/>
  <c r="Y250" i="1"/>
  <c r="AA250" i="1" s="1"/>
  <c r="AL249" i="1"/>
  <c r="AK249" i="1"/>
  <c r="Y249" i="1"/>
  <c r="AA249" i="1" s="1"/>
  <c r="AL248" i="1"/>
  <c r="AK248" i="1"/>
  <c r="Y248" i="1"/>
  <c r="AA248" i="1" s="1"/>
  <c r="AL247" i="1"/>
  <c r="AK247" i="1"/>
  <c r="AA247" i="1"/>
  <c r="Y247" i="1"/>
  <c r="AL246" i="1"/>
  <c r="AK246" i="1"/>
  <c r="Y246" i="1"/>
  <c r="AA246" i="1" s="1"/>
  <c r="AL245" i="1"/>
  <c r="AK245" i="1"/>
  <c r="Y245" i="1"/>
  <c r="AA245" i="1" s="1"/>
  <c r="AL244" i="1"/>
  <c r="AK244" i="1"/>
  <c r="Y244" i="1"/>
  <c r="AA244" i="1" s="1"/>
  <c r="AL243" i="1"/>
  <c r="AK243" i="1"/>
  <c r="AA243" i="1"/>
  <c r="Y243" i="1"/>
  <c r="AL242" i="1"/>
  <c r="AK242" i="1"/>
  <c r="Y242" i="1"/>
  <c r="AA242" i="1" s="1"/>
  <c r="AL241" i="1"/>
  <c r="AK241" i="1"/>
  <c r="Y241" i="1"/>
  <c r="AA241" i="1" s="1"/>
  <c r="AL240" i="1"/>
  <c r="AK240" i="1"/>
  <c r="Y240" i="1"/>
  <c r="AA240" i="1" s="1"/>
  <c r="AL239" i="1"/>
  <c r="AK239" i="1"/>
  <c r="AA239" i="1"/>
  <c r="Y239" i="1"/>
  <c r="AL238" i="1"/>
  <c r="AK238" i="1"/>
  <c r="Y238" i="1"/>
  <c r="AA238" i="1" s="1"/>
  <c r="AL237" i="1"/>
  <c r="AK237" i="1"/>
  <c r="Y237" i="1"/>
  <c r="AA237" i="1" s="1"/>
  <c r="AL236" i="1"/>
  <c r="AK236" i="1"/>
  <c r="Y236" i="1"/>
  <c r="AA236" i="1" s="1"/>
  <c r="AL235" i="1"/>
  <c r="AK235" i="1"/>
  <c r="AA235" i="1"/>
  <c r="Y235" i="1"/>
  <c r="AL234" i="1"/>
  <c r="AK234" i="1"/>
  <c r="Y234" i="1"/>
  <c r="AA234" i="1" s="1"/>
  <c r="AL233" i="1"/>
  <c r="AK233" i="1"/>
  <c r="Y233" i="1"/>
  <c r="AA233" i="1" s="1"/>
  <c r="AL232" i="1"/>
  <c r="AK232" i="1"/>
  <c r="Y232" i="1"/>
  <c r="AA232" i="1" s="1"/>
  <c r="AL231" i="1"/>
  <c r="AK231" i="1"/>
  <c r="AA231" i="1"/>
  <c r="Y231" i="1"/>
  <c r="AL230" i="1"/>
  <c r="AK230" i="1"/>
  <c r="Y230" i="1"/>
  <c r="AA230" i="1" s="1"/>
  <c r="AL229" i="1"/>
  <c r="AK229" i="1"/>
  <c r="Y229" i="1"/>
  <c r="AA229" i="1" s="1"/>
  <c r="AL228" i="1"/>
  <c r="AK228" i="1"/>
  <c r="Y228" i="1"/>
  <c r="AA228" i="1" s="1"/>
  <c r="AL227" i="1"/>
  <c r="AK227" i="1"/>
  <c r="AA227" i="1"/>
  <c r="Y227" i="1"/>
  <c r="AL226" i="1"/>
  <c r="AK226" i="1"/>
  <c r="Y226" i="1"/>
  <c r="AA226" i="1" s="1"/>
  <c r="AL225" i="1"/>
  <c r="AK225" i="1"/>
  <c r="Y225" i="1"/>
  <c r="AA225" i="1" s="1"/>
  <c r="AL224" i="1"/>
  <c r="AK224" i="1"/>
  <c r="Y224" i="1"/>
  <c r="AA224" i="1" s="1"/>
  <c r="AL223" i="1"/>
  <c r="AK223" i="1"/>
  <c r="AA223" i="1"/>
  <c r="Y223" i="1"/>
  <c r="AL222" i="1"/>
  <c r="AK222" i="1"/>
  <c r="Y222" i="1"/>
  <c r="AA222" i="1" s="1"/>
  <c r="AL221" i="1"/>
  <c r="AK221" i="1"/>
  <c r="Y221" i="1"/>
  <c r="AA221" i="1" s="1"/>
  <c r="AL220" i="1"/>
  <c r="AK220" i="1"/>
  <c r="Y220" i="1"/>
  <c r="AA220" i="1" s="1"/>
  <c r="AL219" i="1"/>
  <c r="AK219" i="1"/>
  <c r="AA219" i="1"/>
  <c r="Y219" i="1"/>
  <c r="AL218" i="1"/>
  <c r="AK218" i="1"/>
  <c r="Y218" i="1"/>
  <c r="AA218" i="1" s="1"/>
  <c r="AL217" i="1"/>
  <c r="AK217" i="1"/>
  <c r="Y217" i="1"/>
  <c r="AA217" i="1" s="1"/>
  <c r="AL216" i="1"/>
  <c r="AK216" i="1"/>
  <c r="Y216" i="1"/>
  <c r="AA216" i="1" s="1"/>
  <c r="AL215" i="1"/>
  <c r="AK215" i="1"/>
  <c r="AA215" i="1"/>
  <c r="Y215" i="1"/>
  <c r="AL214" i="1"/>
  <c r="AK214" i="1"/>
  <c r="Y214" i="1"/>
  <c r="AA214" i="1" s="1"/>
  <c r="AL213" i="1"/>
  <c r="AK213" i="1"/>
  <c r="Y213" i="1"/>
  <c r="AA213" i="1" s="1"/>
  <c r="AL212" i="1"/>
  <c r="AK212" i="1"/>
  <c r="Y212" i="1"/>
  <c r="AA212" i="1" s="1"/>
  <c r="AL211" i="1"/>
  <c r="AK211" i="1"/>
  <c r="AA211" i="1"/>
  <c r="Y211" i="1"/>
  <c r="AL210" i="1"/>
  <c r="AK210" i="1"/>
  <c r="Y210" i="1"/>
  <c r="AA210" i="1" s="1"/>
  <c r="AL209" i="1"/>
  <c r="AK209" i="1"/>
  <c r="Y209" i="1"/>
  <c r="AA209" i="1" s="1"/>
  <c r="AL208" i="1"/>
  <c r="AK208" i="1"/>
  <c r="Y208" i="1"/>
  <c r="AA208" i="1" s="1"/>
  <c r="AL207" i="1"/>
  <c r="AK207" i="1"/>
  <c r="AA207" i="1"/>
  <c r="Y207" i="1"/>
  <c r="AL206" i="1"/>
  <c r="AK206" i="1"/>
  <c r="Y206" i="1"/>
  <c r="AA206" i="1" s="1"/>
  <c r="AL205" i="1"/>
  <c r="AK205" i="1"/>
  <c r="Y205" i="1"/>
  <c r="AA205" i="1" s="1"/>
  <c r="AL204" i="1"/>
  <c r="AK204" i="1"/>
  <c r="Y204" i="1"/>
  <c r="AA204" i="1" s="1"/>
  <c r="AL203" i="1"/>
  <c r="AK203" i="1"/>
  <c r="AA203" i="1"/>
  <c r="Y203" i="1"/>
  <c r="AL202" i="1"/>
  <c r="AK202" i="1"/>
  <c r="Y202" i="1"/>
  <c r="AA202" i="1" s="1"/>
  <c r="AL201" i="1"/>
  <c r="AK201" i="1"/>
  <c r="Y201" i="1"/>
  <c r="AA201" i="1" s="1"/>
  <c r="AL200" i="1"/>
  <c r="AK200" i="1"/>
  <c r="Y200" i="1"/>
  <c r="AA200" i="1" s="1"/>
  <c r="AL199" i="1"/>
  <c r="AK199" i="1"/>
  <c r="AA199" i="1"/>
  <c r="Y199" i="1"/>
  <c r="AL198" i="1"/>
  <c r="AK198" i="1"/>
  <c r="Y198" i="1"/>
  <c r="AA198" i="1" s="1"/>
  <c r="AL197" i="1"/>
  <c r="AK197" i="1"/>
  <c r="Y197" i="1"/>
  <c r="AA197" i="1" s="1"/>
  <c r="AL196" i="1"/>
  <c r="AK196" i="1"/>
  <c r="Y196" i="1"/>
  <c r="AA196" i="1" s="1"/>
  <c r="AL195" i="1"/>
  <c r="AK195" i="1"/>
  <c r="AA195" i="1"/>
  <c r="Y195" i="1"/>
  <c r="AL194" i="1"/>
  <c r="AK194" i="1"/>
  <c r="Y194" i="1"/>
  <c r="AA194" i="1" s="1"/>
  <c r="AL193" i="1"/>
  <c r="AK193" i="1"/>
  <c r="Y193" i="1"/>
  <c r="AA193" i="1" s="1"/>
  <c r="AL192" i="1"/>
  <c r="AK192" i="1"/>
  <c r="Y192" i="1"/>
  <c r="AA192" i="1" s="1"/>
  <c r="AL191" i="1"/>
  <c r="AK191" i="1"/>
  <c r="AA191" i="1"/>
  <c r="Y191" i="1"/>
  <c r="AL190" i="1"/>
  <c r="AK190" i="1"/>
  <c r="Y190" i="1"/>
  <c r="AA190" i="1" s="1"/>
  <c r="AL189" i="1"/>
  <c r="AK189" i="1"/>
  <c r="Y189" i="1"/>
  <c r="AA189" i="1" s="1"/>
  <c r="AL188" i="1"/>
  <c r="AK188" i="1"/>
  <c r="Y188" i="1"/>
  <c r="AA188" i="1" s="1"/>
  <c r="AL187" i="1"/>
  <c r="AK187" i="1"/>
  <c r="AA187" i="1"/>
  <c r="Y187" i="1"/>
  <c r="AL186" i="1"/>
  <c r="AK186" i="1"/>
  <c r="Y186" i="1"/>
  <c r="AA186" i="1" s="1"/>
  <c r="AL185" i="1"/>
  <c r="AK185" i="1"/>
  <c r="Y185" i="1"/>
  <c r="AA185" i="1" s="1"/>
  <c r="AL184" i="1"/>
  <c r="AK184" i="1"/>
  <c r="Y184" i="1"/>
  <c r="AA184" i="1" s="1"/>
  <c r="AL183" i="1"/>
  <c r="AK183" i="1"/>
  <c r="AA183" i="1"/>
  <c r="Y183" i="1"/>
  <c r="AL182" i="1"/>
  <c r="AK182" i="1"/>
  <c r="Y182" i="1"/>
  <c r="AA182" i="1" s="1"/>
  <c r="AL181" i="1"/>
  <c r="AK181" i="1"/>
  <c r="Y181" i="1"/>
  <c r="AA181" i="1" s="1"/>
  <c r="AL180" i="1"/>
  <c r="AK180" i="1"/>
  <c r="Y180" i="1"/>
  <c r="AA180" i="1" s="1"/>
  <c r="AL179" i="1"/>
  <c r="AK179" i="1"/>
  <c r="AA179" i="1"/>
  <c r="Y179" i="1"/>
  <c r="AL178" i="1"/>
  <c r="AK178" i="1"/>
  <c r="Y178" i="1"/>
  <c r="AA178" i="1" s="1"/>
  <c r="AL177" i="1"/>
  <c r="AK177" i="1"/>
  <c r="Y177" i="1"/>
  <c r="AA177" i="1" s="1"/>
  <c r="AL176" i="1"/>
  <c r="AK176" i="1"/>
  <c r="Y176" i="1"/>
  <c r="AA176" i="1" s="1"/>
  <c r="AL175" i="1"/>
  <c r="AK175" i="1"/>
  <c r="AA175" i="1"/>
  <c r="Y175" i="1"/>
  <c r="AL174" i="1"/>
  <c r="AK174" i="1"/>
  <c r="Y174" i="1"/>
  <c r="AA174" i="1" s="1"/>
  <c r="AL173" i="1"/>
  <c r="AK173" i="1"/>
  <c r="Y173" i="1"/>
  <c r="AA173" i="1" s="1"/>
  <c r="AL172" i="1"/>
  <c r="AK172" i="1"/>
  <c r="Y172" i="1"/>
  <c r="AA172" i="1" s="1"/>
  <c r="AL171" i="1"/>
  <c r="AK171" i="1"/>
  <c r="AA171" i="1"/>
  <c r="Y171" i="1"/>
  <c r="AL170" i="1"/>
  <c r="AK170" i="1"/>
  <c r="Y170" i="1"/>
  <c r="AA170" i="1" s="1"/>
  <c r="AL169" i="1"/>
  <c r="AK169" i="1"/>
  <c r="Y169" i="1"/>
  <c r="AA169" i="1" s="1"/>
  <c r="AL168" i="1"/>
  <c r="AK168" i="1"/>
  <c r="Y168" i="1"/>
  <c r="AA168" i="1" s="1"/>
  <c r="AL167" i="1"/>
  <c r="AK167" i="1"/>
  <c r="AA167" i="1"/>
  <c r="Y167" i="1"/>
  <c r="AL166" i="1"/>
  <c r="AK166" i="1"/>
  <c r="Y166" i="1"/>
  <c r="AA166" i="1" s="1"/>
  <c r="AL165" i="1"/>
  <c r="AK165" i="1"/>
  <c r="Y165" i="1"/>
  <c r="AA165" i="1" s="1"/>
  <c r="AL164" i="1"/>
  <c r="AK164" i="1"/>
  <c r="Y164" i="1"/>
  <c r="AA164" i="1" s="1"/>
  <c r="AL163" i="1"/>
  <c r="AK163" i="1"/>
  <c r="AA163" i="1"/>
  <c r="Y163" i="1"/>
  <c r="AL162" i="1"/>
  <c r="AK162" i="1"/>
  <c r="Y162" i="1"/>
  <c r="AA162" i="1" s="1"/>
  <c r="AL161" i="1"/>
  <c r="AK161" i="1"/>
  <c r="Y161" i="1"/>
  <c r="AA161" i="1" s="1"/>
  <c r="AL160" i="1"/>
  <c r="AK160" i="1"/>
  <c r="Y160" i="1"/>
  <c r="AA160" i="1" s="1"/>
  <c r="AL159" i="1"/>
  <c r="AK159" i="1"/>
  <c r="AA159" i="1"/>
  <c r="Y159" i="1"/>
  <c r="AL158" i="1"/>
  <c r="AK158" i="1"/>
  <c r="Y158" i="1"/>
  <c r="AA158" i="1" s="1"/>
  <c r="AL157" i="1"/>
  <c r="AK157" i="1"/>
  <c r="Y157" i="1"/>
  <c r="AA157" i="1" s="1"/>
  <c r="AL156" i="1"/>
  <c r="AK156" i="1"/>
  <c r="Y156" i="1"/>
  <c r="AA156" i="1" s="1"/>
  <c r="AL155" i="1"/>
  <c r="AK155" i="1"/>
  <c r="AA155" i="1"/>
  <c r="Y155" i="1"/>
  <c r="AL154" i="1"/>
  <c r="AK154" i="1"/>
  <c r="Y154" i="1"/>
  <c r="AA154" i="1" s="1"/>
  <c r="AL153" i="1"/>
  <c r="AK153" i="1"/>
  <c r="Y153" i="1"/>
  <c r="AA153" i="1" s="1"/>
  <c r="AL152" i="1"/>
  <c r="AK152" i="1"/>
  <c r="Y152" i="1"/>
  <c r="AA152" i="1" s="1"/>
  <c r="AL151" i="1"/>
  <c r="AK151" i="1"/>
  <c r="AA151" i="1"/>
  <c r="Y151" i="1"/>
  <c r="AL150" i="1"/>
  <c r="AK150" i="1"/>
  <c r="Y150" i="1"/>
  <c r="AA150" i="1" s="1"/>
  <c r="AL149" i="1"/>
  <c r="AK149" i="1"/>
  <c r="Y149" i="1"/>
  <c r="AA149" i="1" s="1"/>
  <c r="AL148" i="1"/>
  <c r="AK148" i="1"/>
  <c r="Y148" i="1"/>
  <c r="AA148" i="1" s="1"/>
  <c r="AL147" i="1"/>
  <c r="AK147" i="1"/>
  <c r="AA147" i="1"/>
  <c r="Y147" i="1"/>
  <c r="AL146" i="1"/>
  <c r="AK146" i="1"/>
  <c r="Y146" i="1"/>
  <c r="AA146" i="1" s="1"/>
  <c r="AL145" i="1"/>
  <c r="AK145" i="1"/>
  <c r="Y145" i="1"/>
  <c r="AA145" i="1" s="1"/>
  <c r="AL144" i="1"/>
  <c r="AK144" i="1"/>
  <c r="Y144" i="1"/>
  <c r="AA144" i="1" s="1"/>
  <c r="AL143" i="1"/>
  <c r="AK143" i="1"/>
  <c r="AA143" i="1"/>
  <c r="Y143" i="1"/>
  <c r="AL142" i="1"/>
  <c r="AK142" i="1"/>
  <c r="Y142" i="1"/>
  <c r="AA142" i="1" s="1"/>
  <c r="AL141" i="1"/>
  <c r="AK141" i="1"/>
  <c r="Y141" i="1"/>
  <c r="AA141" i="1" s="1"/>
  <c r="AL140" i="1"/>
  <c r="AK140" i="1"/>
  <c r="Y140" i="1"/>
  <c r="AA140" i="1" s="1"/>
  <c r="AL139" i="1"/>
  <c r="AK139" i="1"/>
  <c r="AA139" i="1"/>
  <c r="Y139" i="1"/>
  <c r="AL138" i="1"/>
  <c r="AK138" i="1"/>
  <c r="Y138" i="1"/>
  <c r="AA138" i="1" s="1"/>
  <c r="AL137" i="1"/>
  <c r="AK137" i="1"/>
  <c r="Y137" i="1"/>
  <c r="AA137" i="1" s="1"/>
  <c r="AL136" i="1"/>
  <c r="AK136" i="1"/>
  <c r="Y136" i="1"/>
  <c r="AA136" i="1" s="1"/>
  <c r="AL135" i="1"/>
  <c r="AK135" i="1"/>
  <c r="AA135" i="1"/>
  <c r="Y135" i="1"/>
  <c r="AL134" i="1"/>
  <c r="AK134" i="1"/>
  <c r="Y134" i="1"/>
  <c r="AA134" i="1" s="1"/>
  <c r="AL133" i="1"/>
  <c r="AK133" i="1"/>
  <c r="Y133" i="1"/>
  <c r="AA133" i="1" s="1"/>
  <c r="AL132" i="1"/>
  <c r="AK132" i="1"/>
  <c r="Y132" i="1"/>
  <c r="AA132" i="1" s="1"/>
  <c r="AL131" i="1"/>
  <c r="AK131" i="1"/>
  <c r="AA131" i="1"/>
  <c r="Y131" i="1"/>
  <c r="AL130" i="1"/>
  <c r="AK130" i="1"/>
  <c r="Y130" i="1"/>
  <c r="AA130" i="1" s="1"/>
  <c r="AL129" i="1"/>
  <c r="AK129" i="1"/>
  <c r="Y129" i="1"/>
  <c r="AA129" i="1" s="1"/>
  <c r="AL128" i="1"/>
  <c r="AK128" i="1"/>
  <c r="Y128" i="1"/>
  <c r="AA128" i="1" s="1"/>
  <c r="AL127" i="1"/>
  <c r="AK127" i="1"/>
  <c r="AA127" i="1"/>
  <c r="Y127" i="1"/>
  <c r="AL126" i="1"/>
  <c r="AK126" i="1"/>
  <c r="Y126" i="1"/>
  <c r="AA126" i="1" s="1"/>
  <c r="AL125" i="1"/>
  <c r="AK125" i="1"/>
  <c r="Y125" i="1"/>
  <c r="AA125" i="1" s="1"/>
  <c r="AL124" i="1"/>
  <c r="AK124" i="1"/>
  <c r="Y124" i="1"/>
  <c r="AA124" i="1" s="1"/>
  <c r="AL123" i="1"/>
  <c r="AK123" i="1"/>
  <c r="AA123" i="1"/>
  <c r="Y123" i="1"/>
  <c r="AL122" i="1"/>
  <c r="AK122" i="1"/>
  <c r="Y122" i="1"/>
  <c r="AA122" i="1" s="1"/>
  <c r="AL121" i="1"/>
  <c r="AK121" i="1"/>
  <c r="Y121" i="1"/>
  <c r="AA121" i="1" s="1"/>
  <c r="AL120" i="1"/>
  <c r="AK120" i="1"/>
  <c r="Y120" i="1"/>
  <c r="AA120" i="1" s="1"/>
  <c r="AL119" i="1"/>
  <c r="AK119" i="1"/>
  <c r="AA119" i="1"/>
  <c r="Y119" i="1"/>
  <c r="AL118" i="1"/>
  <c r="AK118" i="1"/>
  <c r="Y118" i="1"/>
  <c r="AA118" i="1" s="1"/>
  <c r="AL117" i="1"/>
  <c r="AK117" i="1"/>
  <c r="Y117" i="1"/>
  <c r="AA117" i="1" s="1"/>
  <c r="AL116" i="1"/>
  <c r="AK116" i="1"/>
  <c r="Y116" i="1"/>
  <c r="AA116" i="1" s="1"/>
  <c r="AL115" i="1"/>
  <c r="AK115" i="1"/>
  <c r="AA115" i="1"/>
  <c r="Y115" i="1"/>
  <c r="AL114" i="1"/>
  <c r="AK114" i="1"/>
  <c r="Y114" i="1"/>
  <c r="AA114" i="1" s="1"/>
  <c r="AL113" i="1"/>
  <c r="AK113" i="1"/>
  <c r="Y113" i="1"/>
  <c r="AA113" i="1" s="1"/>
  <c r="AL112" i="1"/>
  <c r="AK112" i="1"/>
  <c r="Y112" i="1"/>
  <c r="AA112" i="1" s="1"/>
  <c r="AL111" i="1"/>
  <c r="AK111" i="1"/>
  <c r="AA111" i="1"/>
  <c r="Y111" i="1"/>
  <c r="AL110" i="1"/>
  <c r="AK110" i="1"/>
  <c r="Y110" i="1"/>
  <c r="AA110" i="1" s="1"/>
  <c r="AL109" i="1"/>
  <c r="AK109" i="1"/>
  <c r="Y109" i="1"/>
  <c r="AA109" i="1" s="1"/>
  <c r="AL108" i="1"/>
  <c r="AK108" i="1"/>
  <c r="Y108" i="1"/>
  <c r="AA108" i="1" s="1"/>
  <c r="AL107" i="1"/>
  <c r="AK107" i="1"/>
  <c r="AA107" i="1"/>
  <c r="Y107" i="1"/>
  <c r="AL106" i="1"/>
  <c r="AK106" i="1"/>
  <c r="Y106" i="1"/>
  <c r="AA106" i="1" s="1"/>
  <c r="AL105" i="1"/>
  <c r="AK105" i="1"/>
  <c r="Y105" i="1"/>
  <c r="AA105" i="1" s="1"/>
  <c r="AL104" i="1"/>
  <c r="AK104" i="1"/>
  <c r="Y104" i="1"/>
  <c r="AA104" i="1" s="1"/>
  <c r="AL103" i="1"/>
  <c r="AK103" i="1"/>
  <c r="AA103" i="1"/>
  <c r="Y103" i="1"/>
  <c r="AL102" i="1"/>
  <c r="AK102" i="1"/>
  <c r="Y102" i="1"/>
  <c r="AA102" i="1" s="1"/>
  <c r="AL101" i="1"/>
  <c r="AK101" i="1"/>
  <c r="Y101" i="1"/>
  <c r="AA101" i="1" s="1"/>
  <c r="AL100" i="1"/>
  <c r="AK100" i="1"/>
  <c r="Y100" i="1"/>
  <c r="AA100" i="1" s="1"/>
  <c r="AL99" i="1"/>
  <c r="AK99" i="1"/>
  <c r="AA99" i="1"/>
  <c r="Y99" i="1"/>
  <c r="AL98" i="1"/>
  <c r="AK98" i="1"/>
  <c r="Y98" i="1"/>
  <c r="AA98" i="1" s="1"/>
  <c r="AL97" i="1"/>
  <c r="AK97" i="1"/>
  <c r="Y97" i="1"/>
  <c r="AA97" i="1" s="1"/>
  <c r="AL96" i="1"/>
  <c r="AK96" i="1"/>
  <c r="Y96" i="1"/>
  <c r="AA96" i="1" s="1"/>
  <c r="AL95" i="1"/>
  <c r="AK95" i="1"/>
  <c r="AA95" i="1"/>
  <c r="Y95" i="1"/>
  <c r="AL94" i="1"/>
  <c r="AK94" i="1"/>
  <c r="Y94" i="1"/>
  <c r="AA94" i="1" s="1"/>
  <c r="AL93" i="1"/>
  <c r="AK93" i="1"/>
  <c r="Y93" i="1"/>
  <c r="AA93" i="1" s="1"/>
  <c r="AL92" i="1"/>
  <c r="AK92" i="1"/>
  <c r="Y92" i="1"/>
  <c r="AA92" i="1" s="1"/>
  <c r="AL91" i="1"/>
  <c r="AK91" i="1"/>
  <c r="AA91" i="1"/>
  <c r="Y91" i="1"/>
  <c r="AL90" i="1"/>
  <c r="AK90" i="1"/>
  <c r="Y90" i="1"/>
  <c r="AA90" i="1" s="1"/>
  <c r="AL89" i="1"/>
  <c r="AK89" i="1"/>
  <c r="Y89" i="1"/>
  <c r="AA89" i="1" s="1"/>
  <c r="AL88" i="1"/>
  <c r="AK88" i="1"/>
  <c r="Y88" i="1"/>
  <c r="AA88" i="1" s="1"/>
  <c r="AL87" i="1"/>
  <c r="AK87" i="1"/>
  <c r="AA87" i="1"/>
  <c r="Y87" i="1"/>
  <c r="AL86" i="1"/>
  <c r="AK86" i="1"/>
  <c r="Y86" i="1"/>
  <c r="AA86" i="1" s="1"/>
  <c r="AL85" i="1"/>
  <c r="AK85" i="1"/>
  <c r="Y85" i="1"/>
  <c r="AA85" i="1" s="1"/>
  <c r="AL84" i="1"/>
  <c r="AK84" i="1"/>
  <c r="Y84" i="1"/>
  <c r="AA84" i="1" s="1"/>
  <c r="AL83" i="1"/>
  <c r="AK83" i="1"/>
  <c r="AA83" i="1"/>
  <c r="Y83" i="1"/>
  <c r="AL82" i="1"/>
  <c r="AK82" i="1"/>
  <c r="Y82" i="1"/>
  <c r="AA82" i="1" s="1"/>
  <c r="AL81" i="1"/>
  <c r="AK81" i="1"/>
  <c r="Y81" i="1"/>
  <c r="AA81" i="1" s="1"/>
  <c r="AL80" i="1"/>
  <c r="AK80" i="1"/>
  <c r="Y80" i="1"/>
  <c r="AA80" i="1" s="1"/>
  <c r="AL79" i="1"/>
  <c r="AK79" i="1"/>
  <c r="AA79" i="1"/>
  <c r="Y79" i="1"/>
  <c r="AL78" i="1"/>
  <c r="AK78" i="1"/>
  <c r="Y78" i="1"/>
  <c r="AA78" i="1" s="1"/>
  <c r="AL77" i="1"/>
  <c r="AK77" i="1"/>
  <c r="AA77" i="1"/>
  <c r="Y77" i="1"/>
  <c r="AL76" i="1"/>
  <c r="AK76" i="1"/>
  <c r="Y76" i="1"/>
  <c r="AA76" i="1" s="1"/>
  <c r="AL75" i="1"/>
  <c r="AK75" i="1"/>
  <c r="AA75" i="1"/>
  <c r="Y75" i="1"/>
  <c r="AL74" i="1"/>
  <c r="AK74" i="1"/>
  <c r="AA74" i="1"/>
  <c r="Y74" i="1"/>
  <c r="AL73" i="1"/>
  <c r="AK73" i="1"/>
  <c r="Y73" i="1"/>
  <c r="AA73" i="1" s="1"/>
  <c r="AL72" i="1"/>
  <c r="AK72" i="1"/>
  <c r="Y72" i="1"/>
  <c r="AA72" i="1" s="1"/>
  <c r="AL71" i="1"/>
  <c r="AK71" i="1"/>
  <c r="AA71" i="1"/>
  <c r="Y71" i="1"/>
  <c r="AL70" i="1"/>
  <c r="AK70" i="1"/>
  <c r="Y70" i="1"/>
  <c r="AA70" i="1" s="1"/>
  <c r="AL69" i="1"/>
  <c r="AK69" i="1"/>
  <c r="Y69" i="1"/>
  <c r="AA69" i="1" s="1"/>
  <c r="AL68" i="1"/>
  <c r="AK68" i="1"/>
  <c r="Y68" i="1"/>
  <c r="AA68" i="1" s="1"/>
  <c r="AP67" i="1"/>
  <c r="AO67" i="1"/>
  <c r="AL67" i="1"/>
  <c r="AK67" i="1"/>
  <c r="AE67" i="1"/>
  <c r="AD67" i="1"/>
  <c r="Y67" i="1"/>
  <c r="AA67" i="1" s="1"/>
  <c r="AP66" i="1"/>
  <c r="AO66" i="1"/>
  <c r="AL66" i="1"/>
  <c r="AK66" i="1"/>
  <c r="AE66" i="1"/>
  <c r="AD66" i="1"/>
  <c r="AA66" i="1"/>
  <c r="Y66" i="1"/>
  <c r="AP65" i="1"/>
  <c r="AO65" i="1"/>
  <c r="AL65" i="1"/>
  <c r="AK65" i="1"/>
  <c r="AE65" i="1"/>
  <c r="AD65" i="1"/>
  <c r="Y65" i="1"/>
  <c r="AA65" i="1" s="1"/>
  <c r="AP64" i="1"/>
  <c r="AO64" i="1"/>
  <c r="AL64" i="1"/>
  <c r="AK64" i="1"/>
  <c r="AE64" i="1"/>
  <c r="AD64" i="1"/>
  <c r="AA64" i="1"/>
  <c r="Y64" i="1"/>
  <c r="AP63" i="1"/>
  <c r="AO63" i="1"/>
  <c r="AL63" i="1"/>
  <c r="AK63" i="1"/>
  <c r="AE63" i="1"/>
  <c r="AD63" i="1"/>
  <c r="Y63" i="1"/>
  <c r="AA63" i="1" s="1"/>
  <c r="AP62" i="1"/>
  <c r="AO62" i="1"/>
  <c r="AL62" i="1"/>
  <c r="AK62" i="1"/>
  <c r="AE62" i="1"/>
  <c r="AD62" i="1"/>
  <c r="AA62" i="1"/>
  <c r="Y62" i="1"/>
  <c r="AP61" i="1"/>
  <c r="AO61" i="1"/>
  <c r="AL61" i="1"/>
  <c r="AK61" i="1"/>
  <c r="AE61" i="1"/>
  <c r="AD61" i="1"/>
  <c r="Y61" i="1"/>
  <c r="AA61" i="1" s="1"/>
  <c r="AP60" i="1"/>
  <c r="AO60" i="1"/>
  <c r="AL60" i="1"/>
  <c r="AK60" i="1"/>
  <c r="AE60" i="1"/>
  <c r="AD60" i="1"/>
  <c r="AA60" i="1"/>
  <c r="Y60" i="1"/>
  <c r="AP59" i="1"/>
  <c r="AO59" i="1"/>
  <c r="AL59" i="1"/>
  <c r="AK59" i="1"/>
  <c r="AE59" i="1"/>
  <c r="AD59" i="1"/>
  <c r="Y59" i="1"/>
  <c r="AA59" i="1" s="1"/>
  <c r="AP58" i="1"/>
  <c r="AO58" i="1"/>
  <c r="AL58" i="1"/>
  <c r="AK58" i="1"/>
  <c r="AE58" i="1"/>
  <c r="AD58" i="1"/>
  <c r="AA58" i="1"/>
  <c r="Y58" i="1"/>
  <c r="AP57" i="1"/>
  <c r="AO57" i="1"/>
  <c r="AL57" i="1"/>
  <c r="AK57" i="1"/>
  <c r="AE57" i="1"/>
  <c r="AD57" i="1"/>
  <c r="Y57" i="1"/>
  <c r="AA57" i="1" s="1"/>
  <c r="AP56" i="1"/>
  <c r="AO56" i="1"/>
  <c r="AL56" i="1"/>
  <c r="AK56" i="1"/>
  <c r="AE56" i="1"/>
  <c r="AD56" i="1"/>
  <c r="AA56" i="1"/>
  <c r="Y56" i="1"/>
  <c r="AP55" i="1"/>
  <c r="AO55" i="1"/>
  <c r="AL55" i="1"/>
  <c r="AK55" i="1"/>
  <c r="AE55" i="1"/>
  <c r="AD55" i="1"/>
  <c r="Y55" i="1"/>
  <c r="AA55" i="1" s="1"/>
  <c r="AP54" i="1"/>
  <c r="AO54" i="1"/>
  <c r="AL54" i="1"/>
  <c r="AK54" i="1"/>
  <c r="AE54" i="1"/>
  <c r="AD54" i="1"/>
  <c r="AA54" i="1"/>
  <c r="Y54" i="1"/>
  <c r="AP53" i="1"/>
  <c r="AO53" i="1"/>
  <c r="AL53" i="1"/>
  <c r="AK53" i="1"/>
  <c r="AE53" i="1"/>
  <c r="AD53" i="1"/>
  <c r="Y53" i="1"/>
  <c r="AA53" i="1" s="1"/>
  <c r="AP52" i="1"/>
  <c r="AO52" i="1"/>
  <c r="AL52" i="1"/>
  <c r="AL49" i="1" s="1"/>
  <c r="AK52" i="1"/>
  <c r="AK49" i="1" s="1"/>
  <c r="AA52" i="1"/>
  <c r="Y52" i="1"/>
  <c r="Y49" i="1" s="1"/>
  <c r="AP51" i="1"/>
  <c r="AO51" i="1"/>
  <c r="AL51" i="1"/>
  <c r="AK51" i="1"/>
  <c r="AE51" i="1"/>
  <c r="AA51" i="1"/>
  <c r="Y51" i="1"/>
  <c r="AN39" i="1"/>
  <c r="AM39" i="1"/>
  <c r="AN38" i="1"/>
  <c r="AM38" i="1"/>
  <c r="AN37" i="1"/>
  <c r="AM37" i="1"/>
  <c r="AN36" i="1"/>
  <c r="AM36" i="1"/>
  <c r="AN35" i="1"/>
  <c r="AM35" i="1"/>
  <c r="AN34" i="1"/>
  <c r="AM34" i="1"/>
  <c r="AK27" i="1"/>
  <c r="AJ27" i="1"/>
  <c r="AL27" i="1" s="1"/>
  <c r="AA27" i="1"/>
  <c r="AB27" i="1" s="1"/>
  <c r="Z27" i="1"/>
  <c r="AD6" i="1"/>
  <c r="Q1701" i="22"/>
  <c r="S1701" i="22" s="1"/>
  <c r="P1701" i="22"/>
  <c r="R1701" i="22" s="1"/>
  <c r="O1701" i="22"/>
  <c r="Q1700" i="22"/>
  <c r="S1700" i="22" s="1"/>
  <c r="P1700" i="22"/>
  <c r="R1700" i="22" s="1"/>
  <c r="O1700" i="22"/>
  <c r="S1699" i="22"/>
  <c r="Q1699" i="22"/>
  <c r="P1699" i="22"/>
  <c r="R1699" i="22" s="1"/>
  <c r="O1699" i="22"/>
  <c r="S1698" i="22"/>
  <c r="Q1698" i="22"/>
  <c r="P1698" i="22"/>
  <c r="R1698" i="22" s="1"/>
  <c r="O1698" i="22"/>
  <c r="Q1697" i="22"/>
  <c r="S1697" i="22" s="1"/>
  <c r="P1697" i="22"/>
  <c r="R1697" i="22" s="1"/>
  <c r="Q1696" i="22"/>
  <c r="S1696" i="22" s="1"/>
  <c r="P1696" i="22"/>
  <c r="R1696" i="22" s="1"/>
  <c r="Q1695" i="22"/>
  <c r="S1695" i="22" s="1"/>
  <c r="P1695" i="22"/>
  <c r="R1695" i="22" s="1"/>
  <c r="Q1694" i="22"/>
  <c r="S1694" i="22" s="1"/>
  <c r="P1694" i="22"/>
  <c r="R1694" i="22" s="1"/>
  <c r="Q1693" i="22"/>
  <c r="S1693" i="22" s="1"/>
  <c r="P1693" i="22"/>
  <c r="R1693" i="22" s="1"/>
  <c r="Q1692" i="22"/>
  <c r="S1692" i="22" s="1"/>
  <c r="P1692" i="22"/>
  <c r="R1692" i="22" s="1"/>
  <c r="Q1691" i="22"/>
  <c r="S1691" i="22" s="1"/>
  <c r="P1691" i="22"/>
  <c r="R1691" i="22" s="1"/>
  <c r="Q1690" i="22"/>
  <c r="S1690" i="22" s="1"/>
  <c r="P1690" i="22"/>
  <c r="R1690" i="22" s="1"/>
  <c r="Q1689" i="22"/>
  <c r="S1689" i="22" s="1"/>
  <c r="P1689" i="22"/>
  <c r="R1689" i="22" s="1"/>
  <c r="Q1688" i="22"/>
  <c r="S1688" i="22" s="1"/>
  <c r="P1688" i="22"/>
  <c r="R1688" i="22" s="1"/>
  <c r="Q1687" i="22"/>
  <c r="S1687" i="22" s="1"/>
  <c r="P1687" i="22"/>
  <c r="R1687" i="22" s="1"/>
  <c r="Q1686" i="22"/>
  <c r="S1686" i="22" s="1"/>
  <c r="P1686" i="22"/>
  <c r="R1686" i="22" s="1"/>
  <c r="Q1685" i="22"/>
  <c r="S1685" i="22" s="1"/>
  <c r="P1685" i="22"/>
  <c r="R1685" i="22" s="1"/>
  <c r="Q1684" i="22"/>
  <c r="S1684" i="22" s="1"/>
  <c r="P1684" i="22"/>
  <c r="R1684" i="22" s="1"/>
  <c r="Q1683" i="22"/>
  <c r="S1683" i="22" s="1"/>
  <c r="P1683" i="22"/>
  <c r="R1683" i="22" s="1"/>
  <c r="Q1682" i="22"/>
  <c r="S1682" i="22" s="1"/>
  <c r="P1682" i="22"/>
  <c r="R1682" i="22" s="1"/>
  <c r="Q1681" i="22"/>
  <c r="S1681" i="22" s="1"/>
  <c r="P1681" i="22"/>
  <c r="R1681" i="22" s="1"/>
  <c r="Q1680" i="22"/>
  <c r="S1680" i="22" s="1"/>
  <c r="P1680" i="22"/>
  <c r="R1680" i="22" s="1"/>
  <c r="Q1679" i="22"/>
  <c r="S1679" i="22" s="1"/>
  <c r="P1679" i="22"/>
  <c r="R1679" i="22" s="1"/>
  <c r="Q1678" i="22"/>
  <c r="S1678" i="22" s="1"/>
  <c r="P1678" i="22"/>
  <c r="R1678" i="22" s="1"/>
  <c r="Q1677" i="22"/>
  <c r="S1677" i="22" s="1"/>
  <c r="P1677" i="22"/>
  <c r="R1677" i="22" s="1"/>
  <c r="Q1676" i="22"/>
  <c r="S1676" i="22" s="1"/>
  <c r="P1676" i="22"/>
  <c r="R1676" i="22" s="1"/>
  <c r="Q1675" i="22"/>
  <c r="S1675" i="22" s="1"/>
  <c r="P1675" i="22"/>
  <c r="R1675" i="22" s="1"/>
  <c r="Q1674" i="22"/>
  <c r="S1674" i="22" s="1"/>
  <c r="P1674" i="22"/>
  <c r="R1674" i="22" s="1"/>
  <c r="Q1673" i="22"/>
  <c r="S1673" i="22" s="1"/>
  <c r="P1673" i="22"/>
  <c r="R1673" i="22" s="1"/>
  <c r="Q1672" i="22"/>
  <c r="S1672" i="22" s="1"/>
  <c r="P1672" i="22"/>
  <c r="R1672" i="22" s="1"/>
  <c r="Q1671" i="22"/>
  <c r="S1671" i="22" s="1"/>
  <c r="P1671" i="22"/>
  <c r="R1671" i="22" s="1"/>
  <c r="Q1670" i="22"/>
  <c r="S1670" i="22" s="1"/>
  <c r="P1670" i="22"/>
  <c r="R1670" i="22" s="1"/>
  <c r="Q1669" i="22"/>
  <c r="S1669" i="22" s="1"/>
  <c r="P1669" i="22"/>
  <c r="R1669" i="22" s="1"/>
  <c r="Q1668" i="22"/>
  <c r="S1668" i="22" s="1"/>
  <c r="P1668" i="22"/>
  <c r="R1668" i="22" s="1"/>
  <c r="Q1667" i="22"/>
  <c r="S1667" i="22" s="1"/>
  <c r="P1667" i="22"/>
  <c r="R1667" i="22" s="1"/>
  <c r="Q1666" i="22"/>
  <c r="S1666" i="22" s="1"/>
  <c r="P1666" i="22"/>
  <c r="R1666" i="22" s="1"/>
  <c r="Q1665" i="22"/>
  <c r="S1665" i="22" s="1"/>
  <c r="P1665" i="22"/>
  <c r="R1665" i="22" s="1"/>
  <c r="Q1664" i="22"/>
  <c r="S1664" i="22" s="1"/>
  <c r="P1664" i="22"/>
  <c r="R1664" i="22" s="1"/>
  <c r="Q1663" i="22"/>
  <c r="S1663" i="22" s="1"/>
  <c r="P1663" i="22"/>
  <c r="R1663" i="22" s="1"/>
  <c r="Q1662" i="22"/>
  <c r="S1662" i="22" s="1"/>
  <c r="P1662" i="22"/>
  <c r="R1662" i="22" s="1"/>
  <c r="Q1661" i="22"/>
  <c r="S1661" i="22" s="1"/>
  <c r="P1661" i="22"/>
  <c r="R1661" i="22" s="1"/>
  <c r="Q1660" i="22"/>
  <c r="S1660" i="22" s="1"/>
  <c r="P1660" i="22"/>
  <c r="R1660" i="22" s="1"/>
  <c r="Q1659" i="22"/>
  <c r="S1659" i="22" s="1"/>
  <c r="P1659" i="22"/>
  <c r="R1659" i="22" s="1"/>
  <c r="Q1658" i="22"/>
  <c r="S1658" i="22" s="1"/>
  <c r="P1658" i="22"/>
  <c r="R1658" i="22" s="1"/>
  <c r="Q1657" i="22"/>
  <c r="S1657" i="22" s="1"/>
  <c r="P1657" i="22"/>
  <c r="R1657" i="22" s="1"/>
  <c r="Q1656" i="22"/>
  <c r="S1656" i="22" s="1"/>
  <c r="P1656" i="22"/>
  <c r="R1656" i="22" s="1"/>
  <c r="Q1655" i="22"/>
  <c r="S1655" i="22" s="1"/>
  <c r="P1655" i="22"/>
  <c r="R1655" i="22" s="1"/>
  <c r="Q1654" i="22"/>
  <c r="S1654" i="22" s="1"/>
  <c r="P1654" i="22"/>
  <c r="R1654" i="22" s="1"/>
  <c r="Q1653" i="22"/>
  <c r="S1653" i="22" s="1"/>
  <c r="P1653" i="22"/>
  <c r="R1653" i="22" s="1"/>
  <c r="Q1652" i="22"/>
  <c r="S1652" i="22" s="1"/>
  <c r="P1652" i="22"/>
  <c r="R1652" i="22" s="1"/>
  <c r="Q1651" i="22"/>
  <c r="S1651" i="22" s="1"/>
  <c r="P1651" i="22"/>
  <c r="R1651" i="22" s="1"/>
  <c r="Q1650" i="22"/>
  <c r="S1650" i="22" s="1"/>
  <c r="P1650" i="22"/>
  <c r="R1650" i="22" s="1"/>
  <c r="Q1649" i="22"/>
  <c r="S1649" i="22" s="1"/>
  <c r="P1649" i="22"/>
  <c r="R1649" i="22" s="1"/>
  <c r="Q1648" i="22"/>
  <c r="S1648" i="22" s="1"/>
  <c r="P1648" i="22"/>
  <c r="R1648" i="22" s="1"/>
  <c r="Q1647" i="22"/>
  <c r="S1647" i="22" s="1"/>
  <c r="P1647" i="22"/>
  <c r="R1647" i="22" s="1"/>
  <c r="Q1646" i="22"/>
  <c r="S1646" i="22" s="1"/>
  <c r="P1646" i="22"/>
  <c r="R1646" i="22" s="1"/>
  <c r="Q1645" i="22"/>
  <c r="S1645" i="22" s="1"/>
  <c r="P1645" i="22"/>
  <c r="R1645" i="22" s="1"/>
  <c r="Q1644" i="22"/>
  <c r="S1644" i="22" s="1"/>
  <c r="P1644" i="22"/>
  <c r="R1644" i="22" s="1"/>
  <c r="Q1643" i="22"/>
  <c r="S1643" i="22" s="1"/>
  <c r="P1643" i="22"/>
  <c r="R1643" i="22" s="1"/>
  <c r="Q1642" i="22"/>
  <c r="S1642" i="22" s="1"/>
  <c r="P1642" i="22"/>
  <c r="R1642" i="22" s="1"/>
  <c r="Q1641" i="22"/>
  <c r="S1641" i="22" s="1"/>
  <c r="P1641" i="22"/>
  <c r="R1641" i="22" s="1"/>
  <c r="Q1640" i="22"/>
  <c r="S1640" i="22" s="1"/>
  <c r="P1640" i="22"/>
  <c r="R1640" i="22" s="1"/>
  <c r="Q1639" i="22"/>
  <c r="S1639" i="22" s="1"/>
  <c r="P1639" i="22"/>
  <c r="R1639" i="22" s="1"/>
  <c r="Q1638" i="22"/>
  <c r="S1638" i="22" s="1"/>
  <c r="P1638" i="22"/>
  <c r="R1638" i="22" s="1"/>
  <c r="Q1637" i="22"/>
  <c r="S1637" i="22" s="1"/>
  <c r="P1637" i="22"/>
  <c r="R1637" i="22" s="1"/>
  <c r="Q1636" i="22"/>
  <c r="S1636" i="22" s="1"/>
  <c r="P1636" i="22"/>
  <c r="R1636" i="22" s="1"/>
  <c r="Q1635" i="22"/>
  <c r="S1635" i="22" s="1"/>
  <c r="P1635" i="22"/>
  <c r="R1635" i="22" s="1"/>
  <c r="Q1634" i="22"/>
  <c r="S1634" i="22" s="1"/>
  <c r="P1634" i="22"/>
  <c r="R1634" i="22" s="1"/>
  <c r="Q1633" i="22"/>
  <c r="S1633" i="22" s="1"/>
  <c r="P1633" i="22"/>
  <c r="R1633" i="22" s="1"/>
  <c r="Q1632" i="22"/>
  <c r="S1632" i="22" s="1"/>
  <c r="P1632" i="22"/>
  <c r="R1632" i="22" s="1"/>
  <c r="Q1631" i="22"/>
  <c r="S1631" i="22" s="1"/>
  <c r="P1631" i="22"/>
  <c r="R1631" i="22" s="1"/>
  <c r="Q1630" i="22"/>
  <c r="S1630" i="22" s="1"/>
  <c r="P1630" i="22"/>
  <c r="R1630" i="22" s="1"/>
  <c r="Q1629" i="22"/>
  <c r="S1629" i="22" s="1"/>
  <c r="P1629" i="22"/>
  <c r="R1629" i="22" s="1"/>
  <c r="Q1628" i="22"/>
  <c r="S1628" i="22" s="1"/>
  <c r="P1628" i="22"/>
  <c r="R1628" i="22" s="1"/>
  <c r="Q1627" i="22"/>
  <c r="S1627" i="22" s="1"/>
  <c r="P1627" i="22"/>
  <c r="R1627" i="22" s="1"/>
  <c r="Q1626" i="22"/>
  <c r="S1626" i="22" s="1"/>
  <c r="P1626" i="22"/>
  <c r="R1626" i="22" s="1"/>
  <c r="Q1625" i="22"/>
  <c r="S1625" i="22" s="1"/>
  <c r="P1625" i="22"/>
  <c r="R1625" i="22" s="1"/>
  <c r="Q1624" i="22"/>
  <c r="S1624" i="22" s="1"/>
  <c r="P1624" i="22"/>
  <c r="R1624" i="22" s="1"/>
  <c r="Q1623" i="22"/>
  <c r="S1623" i="22" s="1"/>
  <c r="P1623" i="22"/>
  <c r="R1623" i="22" s="1"/>
  <c r="Q1622" i="22"/>
  <c r="S1622" i="22" s="1"/>
  <c r="P1622" i="22"/>
  <c r="R1622" i="22" s="1"/>
  <c r="Q1621" i="22"/>
  <c r="S1621" i="22" s="1"/>
  <c r="P1621" i="22"/>
  <c r="R1621" i="22" s="1"/>
  <c r="Q1620" i="22"/>
  <c r="S1620" i="22" s="1"/>
  <c r="P1620" i="22"/>
  <c r="R1620" i="22" s="1"/>
  <c r="Q1619" i="22"/>
  <c r="S1619" i="22" s="1"/>
  <c r="P1619" i="22"/>
  <c r="R1619" i="22" s="1"/>
  <c r="Q1618" i="22"/>
  <c r="S1618" i="22" s="1"/>
  <c r="P1618" i="22"/>
  <c r="R1618" i="22" s="1"/>
  <c r="Q1617" i="22"/>
  <c r="S1617" i="22" s="1"/>
  <c r="P1617" i="22"/>
  <c r="R1617" i="22" s="1"/>
  <c r="Q1616" i="22"/>
  <c r="S1616" i="22" s="1"/>
  <c r="P1616" i="22"/>
  <c r="R1616" i="22" s="1"/>
  <c r="Q1615" i="22"/>
  <c r="S1615" i="22" s="1"/>
  <c r="P1615" i="22"/>
  <c r="R1615" i="22" s="1"/>
  <c r="Q1614" i="22"/>
  <c r="S1614" i="22" s="1"/>
  <c r="P1614" i="22"/>
  <c r="R1614" i="22" s="1"/>
  <c r="Q1613" i="22"/>
  <c r="S1613" i="22" s="1"/>
  <c r="P1613" i="22"/>
  <c r="R1613" i="22" s="1"/>
  <c r="Q1612" i="22"/>
  <c r="S1612" i="22" s="1"/>
  <c r="P1612" i="22"/>
  <c r="R1612" i="22" s="1"/>
  <c r="Q1611" i="22"/>
  <c r="S1611" i="22" s="1"/>
  <c r="P1611" i="22"/>
  <c r="R1611" i="22" s="1"/>
  <c r="Q1610" i="22"/>
  <c r="S1610" i="22" s="1"/>
  <c r="P1610" i="22"/>
  <c r="R1610" i="22" s="1"/>
  <c r="Q1609" i="22"/>
  <c r="S1609" i="22" s="1"/>
  <c r="P1609" i="22"/>
  <c r="R1609" i="22" s="1"/>
  <c r="Q1608" i="22"/>
  <c r="S1608" i="22" s="1"/>
  <c r="P1608" i="22"/>
  <c r="R1608" i="22" s="1"/>
  <c r="Q1607" i="22"/>
  <c r="S1607" i="22" s="1"/>
  <c r="P1607" i="22"/>
  <c r="R1607" i="22" s="1"/>
  <c r="Q1606" i="22"/>
  <c r="S1606" i="22" s="1"/>
  <c r="P1606" i="22"/>
  <c r="R1606" i="22" s="1"/>
  <c r="Q1605" i="22"/>
  <c r="S1605" i="22" s="1"/>
  <c r="P1605" i="22"/>
  <c r="R1605" i="22" s="1"/>
  <c r="Q1604" i="22"/>
  <c r="S1604" i="22" s="1"/>
  <c r="P1604" i="22"/>
  <c r="R1604" i="22" s="1"/>
  <c r="Q1603" i="22"/>
  <c r="S1603" i="22" s="1"/>
  <c r="P1603" i="22"/>
  <c r="R1603" i="22" s="1"/>
  <c r="Q1602" i="22"/>
  <c r="S1602" i="22" s="1"/>
  <c r="P1602" i="22"/>
  <c r="R1602" i="22" s="1"/>
  <c r="Q1601" i="22"/>
  <c r="S1601" i="22" s="1"/>
  <c r="P1601" i="22"/>
  <c r="R1601" i="22" s="1"/>
  <c r="Q1600" i="22"/>
  <c r="S1600" i="22" s="1"/>
  <c r="P1600" i="22"/>
  <c r="R1600" i="22" s="1"/>
  <c r="Q1599" i="22"/>
  <c r="S1599" i="22" s="1"/>
  <c r="P1599" i="22"/>
  <c r="R1599" i="22" s="1"/>
  <c r="Q1598" i="22"/>
  <c r="S1598" i="22" s="1"/>
  <c r="P1598" i="22"/>
  <c r="R1598" i="22" s="1"/>
  <c r="Q1597" i="22"/>
  <c r="S1597" i="22" s="1"/>
  <c r="P1597" i="22"/>
  <c r="R1597" i="22" s="1"/>
  <c r="Q1596" i="22"/>
  <c r="S1596" i="22" s="1"/>
  <c r="P1596" i="22"/>
  <c r="R1596" i="22" s="1"/>
  <c r="Q1595" i="22"/>
  <c r="S1595" i="22" s="1"/>
  <c r="P1595" i="22"/>
  <c r="R1595" i="22" s="1"/>
  <c r="Q1594" i="22"/>
  <c r="S1594" i="22" s="1"/>
  <c r="P1594" i="22"/>
  <c r="R1594" i="22" s="1"/>
  <c r="Q1593" i="22"/>
  <c r="S1593" i="22" s="1"/>
  <c r="P1593" i="22"/>
  <c r="R1593" i="22" s="1"/>
  <c r="Q1592" i="22"/>
  <c r="S1592" i="22" s="1"/>
  <c r="P1592" i="22"/>
  <c r="R1592" i="22" s="1"/>
  <c r="Q1591" i="22"/>
  <c r="S1591" i="22" s="1"/>
  <c r="P1591" i="22"/>
  <c r="R1591" i="22" s="1"/>
  <c r="Q1590" i="22"/>
  <c r="S1590" i="22" s="1"/>
  <c r="P1590" i="22"/>
  <c r="R1590" i="22" s="1"/>
  <c r="Q1589" i="22"/>
  <c r="S1589" i="22" s="1"/>
  <c r="P1589" i="22"/>
  <c r="R1589" i="22" s="1"/>
  <c r="Q1588" i="22"/>
  <c r="S1588" i="22" s="1"/>
  <c r="P1588" i="22"/>
  <c r="R1588" i="22" s="1"/>
  <c r="Q1587" i="22"/>
  <c r="S1587" i="22" s="1"/>
  <c r="P1587" i="22"/>
  <c r="R1587" i="22" s="1"/>
  <c r="Q1586" i="22"/>
  <c r="S1586" i="22" s="1"/>
  <c r="P1586" i="22"/>
  <c r="R1586" i="22" s="1"/>
  <c r="Q1585" i="22"/>
  <c r="S1585" i="22" s="1"/>
  <c r="P1585" i="22"/>
  <c r="R1585" i="22" s="1"/>
  <c r="Q1584" i="22"/>
  <c r="S1584" i="22" s="1"/>
  <c r="P1584" i="22"/>
  <c r="R1584" i="22" s="1"/>
  <c r="Q1583" i="22"/>
  <c r="S1583" i="22" s="1"/>
  <c r="P1583" i="22"/>
  <c r="R1583" i="22" s="1"/>
  <c r="Q1582" i="22"/>
  <c r="S1582" i="22" s="1"/>
  <c r="P1582" i="22"/>
  <c r="R1582" i="22" s="1"/>
  <c r="Q1581" i="22"/>
  <c r="S1581" i="22" s="1"/>
  <c r="P1581" i="22"/>
  <c r="R1581" i="22" s="1"/>
  <c r="Q1580" i="22"/>
  <c r="S1580" i="22" s="1"/>
  <c r="P1580" i="22"/>
  <c r="R1580" i="22" s="1"/>
  <c r="Q1579" i="22"/>
  <c r="S1579" i="22" s="1"/>
  <c r="P1579" i="22"/>
  <c r="R1579" i="22" s="1"/>
  <c r="Q1578" i="22"/>
  <c r="S1578" i="22" s="1"/>
  <c r="P1578" i="22"/>
  <c r="R1578" i="22" s="1"/>
  <c r="Q1577" i="22"/>
  <c r="S1577" i="22" s="1"/>
  <c r="P1577" i="22"/>
  <c r="R1577" i="22" s="1"/>
  <c r="Q1576" i="22"/>
  <c r="S1576" i="22" s="1"/>
  <c r="P1576" i="22"/>
  <c r="R1576" i="22" s="1"/>
  <c r="Q1575" i="22"/>
  <c r="S1575" i="22" s="1"/>
  <c r="P1575" i="22"/>
  <c r="R1575" i="22" s="1"/>
  <c r="Q1574" i="22"/>
  <c r="S1574" i="22" s="1"/>
  <c r="P1574" i="22"/>
  <c r="R1574" i="22" s="1"/>
  <c r="Q1573" i="22"/>
  <c r="S1573" i="22" s="1"/>
  <c r="P1573" i="22"/>
  <c r="R1573" i="22" s="1"/>
  <c r="Q1572" i="22"/>
  <c r="S1572" i="22" s="1"/>
  <c r="P1572" i="22"/>
  <c r="R1572" i="22" s="1"/>
  <c r="Q1571" i="22"/>
  <c r="S1571" i="22" s="1"/>
  <c r="P1571" i="22"/>
  <c r="R1571" i="22" s="1"/>
  <c r="Q1570" i="22"/>
  <c r="S1570" i="22" s="1"/>
  <c r="P1570" i="22"/>
  <c r="R1570" i="22" s="1"/>
  <c r="Q1569" i="22"/>
  <c r="S1569" i="22" s="1"/>
  <c r="P1569" i="22"/>
  <c r="R1569" i="22" s="1"/>
  <c r="Q1568" i="22"/>
  <c r="S1568" i="22" s="1"/>
  <c r="P1568" i="22"/>
  <c r="R1568" i="22" s="1"/>
  <c r="Q1567" i="22"/>
  <c r="S1567" i="22" s="1"/>
  <c r="P1567" i="22"/>
  <c r="R1567" i="22" s="1"/>
  <c r="Q1566" i="22"/>
  <c r="S1566" i="22" s="1"/>
  <c r="P1566" i="22"/>
  <c r="R1566" i="22" s="1"/>
  <c r="Q1565" i="22"/>
  <c r="S1565" i="22" s="1"/>
  <c r="P1565" i="22"/>
  <c r="R1565" i="22" s="1"/>
  <c r="Q1564" i="22"/>
  <c r="S1564" i="22" s="1"/>
  <c r="P1564" i="22"/>
  <c r="R1564" i="22" s="1"/>
  <c r="Q1563" i="22"/>
  <c r="S1563" i="22" s="1"/>
  <c r="P1563" i="22"/>
  <c r="R1563" i="22" s="1"/>
  <c r="Q1562" i="22"/>
  <c r="S1562" i="22" s="1"/>
  <c r="P1562" i="22"/>
  <c r="R1562" i="22" s="1"/>
  <c r="Q1561" i="22"/>
  <c r="S1561" i="22" s="1"/>
  <c r="P1561" i="22"/>
  <c r="R1561" i="22" s="1"/>
  <c r="Q1560" i="22"/>
  <c r="S1560" i="22" s="1"/>
  <c r="P1560" i="22"/>
  <c r="R1560" i="22" s="1"/>
  <c r="Q1559" i="22"/>
  <c r="S1559" i="22" s="1"/>
  <c r="P1559" i="22"/>
  <c r="R1559" i="22" s="1"/>
  <c r="Q1558" i="22"/>
  <c r="S1558" i="22" s="1"/>
  <c r="P1558" i="22"/>
  <c r="R1558" i="22" s="1"/>
  <c r="Q1557" i="22"/>
  <c r="S1557" i="22" s="1"/>
  <c r="P1557" i="22"/>
  <c r="R1557" i="22" s="1"/>
  <c r="Q1556" i="22"/>
  <c r="S1556" i="22" s="1"/>
  <c r="P1556" i="22"/>
  <c r="R1556" i="22" s="1"/>
  <c r="Q1555" i="22"/>
  <c r="S1555" i="22" s="1"/>
  <c r="P1555" i="22"/>
  <c r="R1555" i="22" s="1"/>
  <c r="Q1554" i="22"/>
  <c r="S1554" i="22" s="1"/>
  <c r="P1554" i="22"/>
  <c r="R1554" i="22" s="1"/>
  <c r="Q1553" i="22"/>
  <c r="S1553" i="22" s="1"/>
  <c r="P1553" i="22"/>
  <c r="R1553" i="22" s="1"/>
  <c r="Q1552" i="22"/>
  <c r="S1552" i="22" s="1"/>
  <c r="P1552" i="22"/>
  <c r="R1552" i="22" s="1"/>
  <c r="Q1551" i="22"/>
  <c r="S1551" i="22" s="1"/>
  <c r="P1551" i="22"/>
  <c r="R1551" i="22" s="1"/>
  <c r="Q1550" i="22"/>
  <c r="S1550" i="22" s="1"/>
  <c r="P1550" i="22"/>
  <c r="R1550" i="22" s="1"/>
  <c r="Q1549" i="22"/>
  <c r="S1549" i="22" s="1"/>
  <c r="P1549" i="22"/>
  <c r="R1549" i="22" s="1"/>
  <c r="Q1548" i="22"/>
  <c r="S1548" i="22" s="1"/>
  <c r="P1548" i="22"/>
  <c r="R1548" i="22" s="1"/>
  <c r="Q1547" i="22"/>
  <c r="S1547" i="22" s="1"/>
  <c r="P1547" i="22"/>
  <c r="R1547" i="22" s="1"/>
  <c r="Q1546" i="22"/>
  <c r="S1546" i="22" s="1"/>
  <c r="P1546" i="22"/>
  <c r="R1546" i="22" s="1"/>
  <c r="Q1545" i="22"/>
  <c r="S1545" i="22" s="1"/>
  <c r="P1545" i="22"/>
  <c r="R1545" i="22" s="1"/>
  <c r="Q1544" i="22"/>
  <c r="S1544" i="22" s="1"/>
  <c r="P1544" i="22"/>
  <c r="R1544" i="22" s="1"/>
  <c r="Q1543" i="22"/>
  <c r="S1543" i="22" s="1"/>
  <c r="P1543" i="22"/>
  <c r="R1543" i="22" s="1"/>
  <c r="Q1542" i="22"/>
  <c r="S1542" i="22" s="1"/>
  <c r="P1542" i="22"/>
  <c r="R1542" i="22" s="1"/>
  <c r="Q1541" i="22"/>
  <c r="S1541" i="22" s="1"/>
  <c r="P1541" i="22"/>
  <c r="R1541" i="22" s="1"/>
  <c r="Q1540" i="22"/>
  <c r="S1540" i="22" s="1"/>
  <c r="P1540" i="22"/>
  <c r="R1540" i="22" s="1"/>
  <c r="Q1539" i="22"/>
  <c r="S1539" i="22" s="1"/>
  <c r="P1539" i="22"/>
  <c r="R1539" i="22" s="1"/>
  <c r="Q1538" i="22"/>
  <c r="S1538" i="22" s="1"/>
  <c r="P1538" i="22"/>
  <c r="R1538" i="22" s="1"/>
  <c r="Q1537" i="22"/>
  <c r="S1537" i="22" s="1"/>
  <c r="P1537" i="22"/>
  <c r="R1537" i="22" s="1"/>
  <c r="Q1536" i="22"/>
  <c r="S1536" i="22" s="1"/>
  <c r="P1536" i="22"/>
  <c r="R1536" i="22" s="1"/>
  <c r="Q1535" i="22"/>
  <c r="S1535" i="22" s="1"/>
  <c r="P1535" i="22"/>
  <c r="R1535" i="22" s="1"/>
  <c r="Q1534" i="22"/>
  <c r="S1534" i="22" s="1"/>
  <c r="P1534" i="22"/>
  <c r="R1534" i="22" s="1"/>
  <c r="Q1533" i="22"/>
  <c r="S1533" i="22" s="1"/>
  <c r="P1533" i="22"/>
  <c r="R1533" i="22" s="1"/>
  <c r="Q1532" i="22"/>
  <c r="S1532" i="22" s="1"/>
  <c r="P1532" i="22"/>
  <c r="R1532" i="22" s="1"/>
  <c r="Q1531" i="22"/>
  <c r="S1531" i="22" s="1"/>
  <c r="P1531" i="22"/>
  <c r="R1531" i="22" s="1"/>
  <c r="S1530" i="22"/>
  <c r="Q1530" i="22"/>
  <c r="P1530" i="22"/>
  <c r="R1530" i="22" s="1"/>
  <c r="R1529" i="22"/>
  <c r="Q1529" i="22"/>
  <c r="S1529" i="22" s="1"/>
  <c r="P1529" i="22"/>
  <c r="R1528" i="22"/>
  <c r="Q1528" i="22"/>
  <c r="S1528" i="22" s="1"/>
  <c r="P1528" i="22"/>
  <c r="R1527" i="22"/>
  <c r="Q1527" i="22"/>
  <c r="S1527" i="22" s="1"/>
  <c r="P1527" i="22"/>
  <c r="R1526" i="22"/>
  <c r="Q1526" i="22"/>
  <c r="S1526" i="22" s="1"/>
  <c r="P1526" i="22"/>
  <c r="R1525" i="22"/>
  <c r="Q1525" i="22"/>
  <c r="S1525" i="22" s="1"/>
  <c r="P1525" i="22"/>
  <c r="R1524" i="22"/>
  <c r="Q1524" i="22"/>
  <c r="S1524" i="22" s="1"/>
  <c r="P1524" i="22"/>
  <c r="R1523" i="22"/>
  <c r="Q1523" i="22"/>
  <c r="S1523" i="22" s="1"/>
  <c r="P1523" i="22"/>
  <c r="R1522" i="22"/>
  <c r="Q1522" i="22"/>
  <c r="S1522" i="22" s="1"/>
  <c r="P1522" i="22"/>
  <c r="R1521" i="22"/>
  <c r="Q1521" i="22"/>
  <c r="S1521" i="22" s="1"/>
  <c r="P1521" i="22"/>
  <c r="R1520" i="22"/>
  <c r="Q1520" i="22"/>
  <c r="S1520" i="22" s="1"/>
  <c r="P1520" i="22"/>
  <c r="R1519" i="22"/>
  <c r="Q1519" i="22"/>
  <c r="S1519" i="22" s="1"/>
  <c r="P1519" i="22"/>
  <c r="R1518" i="22"/>
  <c r="Q1518" i="22"/>
  <c r="S1518" i="22" s="1"/>
  <c r="P1518" i="22"/>
  <c r="R1517" i="22"/>
  <c r="Q1517" i="22"/>
  <c r="S1517" i="22" s="1"/>
  <c r="P1517" i="22"/>
  <c r="R1516" i="22"/>
  <c r="Q1516" i="22"/>
  <c r="S1516" i="22" s="1"/>
  <c r="P1516" i="22"/>
  <c r="R1515" i="22"/>
  <c r="Q1515" i="22"/>
  <c r="S1515" i="22" s="1"/>
  <c r="P1515" i="22"/>
  <c r="R1514" i="22"/>
  <c r="Q1514" i="22"/>
  <c r="S1514" i="22" s="1"/>
  <c r="P1514" i="22"/>
  <c r="R1513" i="22"/>
  <c r="Q1513" i="22"/>
  <c r="S1513" i="22" s="1"/>
  <c r="P1513" i="22"/>
  <c r="R1512" i="22"/>
  <c r="Q1512" i="22"/>
  <c r="S1512" i="22" s="1"/>
  <c r="P1512" i="22"/>
  <c r="R1511" i="22"/>
  <c r="Q1511" i="22"/>
  <c r="S1511" i="22" s="1"/>
  <c r="P1511" i="22"/>
  <c r="R1510" i="22"/>
  <c r="Q1510" i="22"/>
  <c r="S1510" i="22" s="1"/>
  <c r="P1510" i="22"/>
  <c r="R1509" i="22"/>
  <c r="Q1509" i="22"/>
  <c r="S1509" i="22" s="1"/>
  <c r="P1509" i="22"/>
  <c r="R1508" i="22"/>
  <c r="Q1508" i="22"/>
  <c r="S1508" i="22" s="1"/>
  <c r="P1508" i="22"/>
  <c r="R1507" i="22"/>
  <c r="Q1507" i="22"/>
  <c r="S1507" i="22" s="1"/>
  <c r="P1507" i="22"/>
  <c r="R1506" i="22"/>
  <c r="Q1506" i="22"/>
  <c r="S1506" i="22" s="1"/>
  <c r="P1506" i="22"/>
  <c r="R1505" i="22"/>
  <c r="Q1505" i="22"/>
  <c r="S1505" i="22" s="1"/>
  <c r="P1505" i="22"/>
  <c r="R1504" i="22"/>
  <c r="Q1504" i="22"/>
  <c r="S1504" i="22" s="1"/>
  <c r="P1504" i="22"/>
  <c r="R1503" i="22"/>
  <c r="Q1503" i="22"/>
  <c r="S1503" i="22" s="1"/>
  <c r="P1503" i="22"/>
  <c r="R1502" i="22"/>
  <c r="Q1502" i="22"/>
  <c r="S1502" i="22" s="1"/>
  <c r="P1502" i="22"/>
  <c r="R1501" i="22"/>
  <c r="Q1501" i="22"/>
  <c r="S1501" i="22" s="1"/>
  <c r="P1501" i="22"/>
  <c r="R1500" i="22"/>
  <c r="Q1500" i="22"/>
  <c r="S1500" i="22" s="1"/>
  <c r="P1500" i="22"/>
  <c r="R1499" i="22"/>
  <c r="Q1499" i="22"/>
  <c r="S1499" i="22" s="1"/>
  <c r="P1499" i="22"/>
  <c r="R1498" i="22"/>
  <c r="Q1498" i="22"/>
  <c r="S1498" i="22" s="1"/>
  <c r="P1498" i="22"/>
  <c r="R1497" i="22"/>
  <c r="Q1497" i="22"/>
  <c r="S1497" i="22" s="1"/>
  <c r="P1497" i="22"/>
  <c r="R1496" i="22"/>
  <c r="Q1496" i="22"/>
  <c r="S1496" i="22" s="1"/>
  <c r="P1496" i="22"/>
  <c r="R1495" i="22"/>
  <c r="Q1495" i="22"/>
  <c r="S1495" i="22" s="1"/>
  <c r="P1495" i="22"/>
  <c r="R1494" i="22"/>
  <c r="Q1494" i="22"/>
  <c r="S1494" i="22" s="1"/>
  <c r="P1494" i="22"/>
  <c r="R1493" i="22"/>
  <c r="Q1493" i="22"/>
  <c r="S1493" i="22" s="1"/>
  <c r="P1493" i="22"/>
  <c r="R1492" i="22"/>
  <c r="Q1492" i="22"/>
  <c r="S1492" i="22" s="1"/>
  <c r="P1492" i="22"/>
  <c r="R1491" i="22"/>
  <c r="Q1491" i="22"/>
  <c r="S1491" i="22" s="1"/>
  <c r="P1491" i="22"/>
  <c r="R1490" i="22"/>
  <c r="Q1490" i="22"/>
  <c r="S1490" i="22" s="1"/>
  <c r="P1490" i="22"/>
  <c r="R1489" i="22"/>
  <c r="Q1489" i="22"/>
  <c r="S1489" i="22" s="1"/>
  <c r="P1489" i="22"/>
  <c r="R1488" i="22"/>
  <c r="Q1488" i="22"/>
  <c r="S1488" i="22" s="1"/>
  <c r="P1488" i="22"/>
  <c r="R1487" i="22"/>
  <c r="Q1487" i="22"/>
  <c r="S1487" i="22" s="1"/>
  <c r="P1487" i="22"/>
  <c r="R1486" i="22"/>
  <c r="Q1486" i="22"/>
  <c r="S1486" i="22" s="1"/>
  <c r="P1486" i="22"/>
  <c r="R1485" i="22"/>
  <c r="Q1485" i="22"/>
  <c r="S1485" i="22" s="1"/>
  <c r="P1485" i="22"/>
  <c r="R1484" i="22"/>
  <c r="Q1484" i="22"/>
  <c r="S1484" i="22" s="1"/>
  <c r="P1484" i="22"/>
  <c r="R1483" i="22"/>
  <c r="Q1483" i="22"/>
  <c r="S1483" i="22" s="1"/>
  <c r="P1483" i="22"/>
  <c r="R1482" i="22"/>
  <c r="Q1482" i="22"/>
  <c r="S1482" i="22" s="1"/>
  <c r="P1482" i="22"/>
  <c r="R1481" i="22"/>
  <c r="Q1481" i="22"/>
  <c r="S1481" i="22" s="1"/>
  <c r="P1481" i="22"/>
  <c r="R1480" i="22"/>
  <c r="Q1480" i="22"/>
  <c r="S1480" i="22" s="1"/>
  <c r="P1480" i="22"/>
  <c r="R1479" i="22"/>
  <c r="Q1479" i="22"/>
  <c r="S1479" i="22" s="1"/>
  <c r="P1479" i="22"/>
  <c r="R1478" i="22"/>
  <c r="Q1478" i="22"/>
  <c r="S1478" i="22" s="1"/>
  <c r="P1478" i="22"/>
  <c r="R1477" i="22"/>
  <c r="Q1477" i="22"/>
  <c r="S1477" i="22" s="1"/>
  <c r="P1477" i="22"/>
  <c r="R1476" i="22"/>
  <c r="Q1476" i="22"/>
  <c r="S1476" i="22" s="1"/>
  <c r="P1476" i="22"/>
  <c r="R1475" i="22"/>
  <c r="Q1475" i="22"/>
  <c r="S1475" i="22" s="1"/>
  <c r="P1475" i="22"/>
  <c r="R1474" i="22"/>
  <c r="Q1474" i="22"/>
  <c r="S1474" i="22" s="1"/>
  <c r="P1474" i="22"/>
  <c r="R1473" i="22"/>
  <c r="Q1473" i="22"/>
  <c r="S1473" i="22" s="1"/>
  <c r="P1473" i="22"/>
  <c r="R1472" i="22"/>
  <c r="Q1472" i="22"/>
  <c r="S1472" i="22" s="1"/>
  <c r="P1472" i="22"/>
  <c r="R1471" i="22"/>
  <c r="Q1471" i="22"/>
  <c r="S1471" i="22" s="1"/>
  <c r="P1471" i="22"/>
  <c r="R1470" i="22"/>
  <c r="Q1470" i="22"/>
  <c r="S1470" i="22" s="1"/>
  <c r="P1470" i="22"/>
  <c r="R1469" i="22"/>
  <c r="Q1469" i="22"/>
  <c r="S1469" i="22" s="1"/>
  <c r="P1469" i="22"/>
  <c r="R1468" i="22"/>
  <c r="Q1468" i="22"/>
  <c r="S1468" i="22" s="1"/>
  <c r="P1468" i="22"/>
  <c r="R1467" i="22"/>
  <c r="Q1467" i="22"/>
  <c r="S1467" i="22" s="1"/>
  <c r="P1467" i="22"/>
  <c r="R1466" i="22"/>
  <c r="Q1466" i="22"/>
  <c r="S1466" i="22" s="1"/>
  <c r="P1466" i="22"/>
  <c r="R1465" i="22"/>
  <c r="Q1465" i="22"/>
  <c r="S1465" i="22" s="1"/>
  <c r="P1465" i="22"/>
  <c r="R1464" i="22"/>
  <c r="Q1464" i="22"/>
  <c r="S1464" i="22" s="1"/>
  <c r="P1464" i="22"/>
  <c r="R1463" i="22"/>
  <c r="Q1463" i="22"/>
  <c r="S1463" i="22" s="1"/>
  <c r="P1463" i="22"/>
  <c r="R1462" i="22"/>
  <c r="Q1462" i="22"/>
  <c r="S1462" i="22" s="1"/>
  <c r="P1462" i="22"/>
  <c r="R1461" i="22"/>
  <c r="Q1461" i="22"/>
  <c r="S1461" i="22" s="1"/>
  <c r="P1461" i="22"/>
  <c r="R1460" i="22"/>
  <c r="Q1460" i="22"/>
  <c r="S1460" i="22" s="1"/>
  <c r="P1460" i="22"/>
  <c r="R1459" i="22"/>
  <c r="Q1459" i="22"/>
  <c r="S1459" i="22" s="1"/>
  <c r="P1459" i="22"/>
  <c r="R1458" i="22"/>
  <c r="Q1458" i="22"/>
  <c r="S1458" i="22" s="1"/>
  <c r="P1458" i="22"/>
  <c r="R1457" i="22"/>
  <c r="Q1457" i="22"/>
  <c r="S1457" i="22" s="1"/>
  <c r="P1457" i="22"/>
  <c r="R1456" i="22"/>
  <c r="Q1456" i="22"/>
  <c r="S1456" i="22" s="1"/>
  <c r="P1456" i="22"/>
  <c r="R1455" i="22"/>
  <c r="Q1455" i="22"/>
  <c r="S1455" i="22" s="1"/>
  <c r="P1455" i="22"/>
  <c r="R1454" i="22"/>
  <c r="Q1454" i="22"/>
  <c r="S1454" i="22" s="1"/>
  <c r="P1454" i="22"/>
  <c r="R1453" i="22"/>
  <c r="Q1453" i="22"/>
  <c r="S1453" i="22" s="1"/>
  <c r="P1453" i="22"/>
  <c r="R1452" i="22"/>
  <c r="Q1452" i="22"/>
  <c r="S1452" i="22" s="1"/>
  <c r="P1452" i="22"/>
  <c r="R1451" i="22"/>
  <c r="Q1451" i="22"/>
  <c r="S1451" i="22" s="1"/>
  <c r="P1451" i="22"/>
  <c r="R1450" i="22"/>
  <c r="Q1450" i="22"/>
  <c r="S1450" i="22" s="1"/>
  <c r="P1450" i="22"/>
  <c r="R1449" i="22"/>
  <c r="Q1449" i="22"/>
  <c r="S1449" i="22" s="1"/>
  <c r="P1449" i="22"/>
  <c r="R1448" i="22"/>
  <c r="Q1448" i="22"/>
  <c r="S1448" i="22" s="1"/>
  <c r="P1448" i="22"/>
  <c r="R1447" i="22"/>
  <c r="Q1447" i="22"/>
  <c r="S1447" i="22" s="1"/>
  <c r="P1447" i="22"/>
  <c r="R1446" i="22"/>
  <c r="Q1446" i="22"/>
  <c r="S1446" i="22" s="1"/>
  <c r="P1446" i="22"/>
  <c r="R1445" i="22"/>
  <c r="Q1445" i="22"/>
  <c r="S1445" i="22" s="1"/>
  <c r="P1445" i="22"/>
  <c r="R1444" i="22"/>
  <c r="Q1444" i="22"/>
  <c r="S1444" i="22" s="1"/>
  <c r="P1444" i="22"/>
  <c r="R1443" i="22"/>
  <c r="Q1443" i="22"/>
  <c r="S1443" i="22" s="1"/>
  <c r="P1443" i="22"/>
  <c r="R1442" i="22"/>
  <c r="Q1442" i="22"/>
  <c r="S1442" i="22" s="1"/>
  <c r="P1442" i="22"/>
  <c r="R1441" i="22"/>
  <c r="Q1441" i="22"/>
  <c r="S1441" i="22" s="1"/>
  <c r="P1441" i="22"/>
  <c r="R1440" i="22"/>
  <c r="Q1440" i="22"/>
  <c r="S1440" i="22" s="1"/>
  <c r="P1440" i="22"/>
  <c r="R1439" i="22"/>
  <c r="Q1439" i="22"/>
  <c r="S1439" i="22" s="1"/>
  <c r="P1439" i="22"/>
  <c r="R1438" i="22"/>
  <c r="Q1438" i="22"/>
  <c r="S1438" i="22" s="1"/>
  <c r="P1438" i="22"/>
  <c r="R1437" i="22"/>
  <c r="Q1437" i="22"/>
  <c r="S1437" i="22" s="1"/>
  <c r="P1437" i="22"/>
  <c r="R1436" i="22"/>
  <c r="Q1436" i="22"/>
  <c r="S1436" i="22" s="1"/>
  <c r="P1436" i="22"/>
  <c r="R1435" i="22"/>
  <c r="Q1435" i="22"/>
  <c r="S1435" i="22" s="1"/>
  <c r="P1435" i="22"/>
  <c r="R1434" i="22"/>
  <c r="Q1434" i="22"/>
  <c r="S1434" i="22" s="1"/>
  <c r="P1434" i="22"/>
  <c r="R1433" i="22"/>
  <c r="Q1433" i="22"/>
  <c r="S1433" i="22" s="1"/>
  <c r="P1433" i="22"/>
  <c r="R1432" i="22"/>
  <c r="Q1432" i="22"/>
  <c r="S1432" i="22" s="1"/>
  <c r="P1432" i="22"/>
  <c r="R1431" i="22"/>
  <c r="Q1431" i="22"/>
  <c r="S1431" i="22" s="1"/>
  <c r="P1431" i="22"/>
  <c r="R1430" i="22"/>
  <c r="Q1430" i="22"/>
  <c r="S1430" i="22" s="1"/>
  <c r="P1430" i="22"/>
  <c r="R1429" i="22"/>
  <c r="Q1429" i="22"/>
  <c r="S1429" i="22" s="1"/>
  <c r="P1429" i="22"/>
  <c r="R1428" i="22"/>
  <c r="Q1428" i="22"/>
  <c r="S1428" i="22" s="1"/>
  <c r="P1428" i="22"/>
  <c r="R1427" i="22"/>
  <c r="Q1427" i="22"/>
  <c r="S1427" i="22" s="1"/>
  <c r="P1427" i="22"/>
  <c r="R1426" i="22"/>
  <c r="Q1426" i="22"/>
  <c r="S1426" i="22" s="1"/>
  <c r="P1426" i="22"/>
  <c r="R1425" i="22"/>
  <c r="Q1425" i="22"/>
  <c r="S1425" i="22" s="1"/>
  <c r="P1425" i="22"/>
  <c r="R1424" i="22"/>
  <c r="Q1424" i="22"/>
  <c r="S1424" i="22" s="1"/>
  <c r="P1424" i="22"/>
  <c r="R1423" i="22"/>
  <c r="Q1423" i="22"/>
  <c r="S1423" i="22" s="1"/>
  <c r="P1423" i="22"/>
  <c r="R1422" i="22"/>
  <c r="Q1422" i="22"/>
  <c r="S1422" i="22" s="1"/>
  <c r="P1422" i="22"/>
  <c r="R1421" i="22"/>
  <c r="Q1421" i="22"/>
  <c r="S1421" i="22" s="1"/>
  <c r="P1421" i="22"/>
  <c r="R1420" i="22"/>
  <c r="Q1420" i="22"/>
  <c r="S1420" i="22" s="1"/>
  <c r="P1420" i="22"/>
  <c r="R1419" i="22"/>
  <c r="Q1419" i="22"/>
  <c r="S1419" i="22" s="1"/>
  <c r="P1419" i="22"/>
  <c r="R1418" i="22"/>
  <c r="Q1418" i="22"/>
  <c r="S1418" i="22" s="1"/>
  <c r="P1418" i="22"/>
  <c r="R1417" i="22"/>
  <c r="Q1417" i="22"/>
  <c r="S1417" i="22" s="1"/>
  <c r="P1417" i="22"/>
  <c r="R1416" i="22"/>
  <c r="Q1416" i="22"/>
  <c r="S1416" i="22" s="1"/>
  <c r="P1416" i="22"/>
  <c r="R1415" i="22"/>
  <c r="Q1415" i="22"/>
  <c r="S1415" i="22" s="1"/>
  <c r="P1415" i="22"/>
  <c r="R1414" i="22"/>
  <c r="Q1414" i="22"/>
  <c r="S1414" i="22" s="1"/>
  <c r="P1414" i="22"/>
  <c r="R1413" i="22"/>
  <c r="Q1413" i="22"/>
  <c r="S1413" i="22" s="1"/>
  <c r="P1413" i="22"/>
  <c r="R1412" i="22"/>
  <c r="Q1412" i="22"/>
  <c r="S1412" i="22" s="1"/>
  <c r="P1412" i="22"/>
  <c r="R1411" i="22"/>
  <c r="Q1411" i="22"/>
  <c r="S1411" i="22" s="1"/>
  <c r="P1411" i="22"/>
  <c r="R1410" i="22"/>
  <c r="Q1410" i="22"/>
  <c r="S1410" i="22" s="1"/>
  <c r="P1410" i="22"/>
  <c r="R1409" i="22"/>
  <c r="Q1409" i="22"/>
  <c r="S1409" i="22" s="1"/>
  <c r="P1409" i="22"/>
  <c r="R1408" i="22"/>
  <c r="Q1408" i="22"/>
  <c r="S1408" i="22" s="1"/>
  <c r="P1408" i="22"/>
  <c r="R1407" i="22"/>
  <c r="Q1407" i="22"/>
  <c r="S1407" i="22" s="1"/>
  <c r="P1407" i="22"/>
  <c r="R1406" i="22"/>
  <c r="Q1406" i="22"/>
  <c r="S1406" i="22" s="1"/>
  <c r="P1406" i="22"/>
  <c r="R1405" i="22"/>
  <c r="Q1405" i="22"/>
  <c r="S1405" i="22" s="1"/>
  <c r="P1405" i="22"/>
  <c r="R1404" i="22"/>
  <c r="Q1404" i="22"/>
  <c r="S1404" i="22" s="1"/>
  <c r="P1404" i="22"/>
  <c r="R1403" i="22"/>
  <c r="Q1403" i="22"/>
  <c r="S1403" i="22" s="1"/>
  <c r="P1403" i="22"/>
  <c r="R1402" i="22"/>
  <c r="Q1402" i="22"/>
  <c r="S1402" i="22" s="1"/>
  <c r="P1402" i="22"/>
  <c r="R1401" i="22"/>
  <c r="Q1401" i="22"/>
  <c r="S1401" i="22" s="1"/>
  <c r="P1401" i="22"/>
  <c r="Q1400" i="22"/>
  <c r="S1400" i="22" s="1"/>
  <c r="P1400" i="22"/>
  <c r="R1400" i="22" s="1"/>
  <c r="R1399" i="22"/>
  <c r="Q1399" i="22"/>
  <c r="S1399" i="22" s="1"/>
  <c r="P1399" i="22"/>
  <c r="R1398" i="22"/>
  <c r="Q1398" i="22"/>
  <c r="S1398" i="22" s="1"/>
  <c r="P1398" i="22"/>
  <c r="Q1397" i="22"/>
  <c r="S1397" i="22" s="1"/>
  <c r="P1397" i="22"/>
  <c r="R1397" i="22" s="1"/>
  <c r="R1396" i="22"/>
  <c r="Q1396" i="22"/>
  <c r="S1396" i="22" s="1"/>
  <c r="P1396" i="22"/>
  <c r="Q1395" i="22"/>
  <c r="S1395" i="22" s="1"/>
  <c r="P1395" i="22"/>
  <c r="R1395" i="22" s="1"/>
  <c r="Q1394" i="22"/>
  <c r="S1394" i="22" s="1"/>
  <c r="P1394" i="22"/>
  <c r="R1394" i="22" s="1"/>
  <c r="R1393" i="22"/>
  <c r="Q1393" i="22"/>
  <c r="S1393" i="22" s="1"/>
  <c r="P1393" i="22"/>
  <c r="Q1392" i="22"/>
  <c r="S1392" i="22" s="1"/>
  <c r="P1392" i="22"/>
  <c r="R1392" i="22" s="1"/>
  <c r="Q1391" i="22"/>
  <c r="S1391" i="22" s="1"/>
  <c r="P1391" i="22"/>
  <c r="R1391" i="22" s="1"/>
  <c r="R1390" i="22"/>
  <c r="Q1390" i="22"/>
  <c r="S1390" i="22" s="1"/>
  <c r="P1390" i="22"/>
  <c r="Q1389" i="22"/>
  <c r="S1389" i="22" s="1"/>
  <c r="P1389" i="22"/>
  <c r="R1389" i="22" s="1"/>
  <c r="R1388" i="22"/>
  <c r="Q1388" i="22"/>
  <c r="S1388" i="22" s="1"/>
  <c r="P1388" i="22"/>
  <c r="Q1387" i="22"/>
  <c r="S1387" i="22" s="1"/>
  <c r="P1387" i="22"/>
  <c r="R1387" i="22" s="1"/>
  <c r="R1386" i="22"/>
  <c r="Q1386" i="22"/>
  <c r="S1386" i="22" s="1"/>
  <c r="P1386" i="22"/>
  <c r="Q1385" i="22"/>
  <c r="S1385" i="22" s="1"/>
  <c r="P1385" i="22"/>
  <c r="R1385" i="22" s="1"/>
  <c r="Q1384" i="22"/>
  <c r="S1384" i="22" s="1"/>
  <c r="P1384" i="22"/>
  <c r="R1384" i="22" s="1"/>
  <c r="S1383" i="22"/>
  <c r="Q1383" i="22"/>
  <c r="P1383" i="22"/>
  <c r="R1383" i="22" s="1"/>
  <c r="Q1382" i="22"/>
  <c r="S1382" i="22" s="1"/>
  <c r="P1382" i="22"/>
  <c r="R1382" i="22" s="1"/>
  <c r="S1381" i="22"/>
  <c r="R1381" i="22"/>
  <c r="Q1381" i="22"/>
  <c r="P1381" i="22"/>
  <c r="Q1380" i="22"/>
  <c r="S1380" i="22" s="1"/>
  <c r="P1380" i="22"/>
  <c r="R1380" i="22" s="1"/>
  <c r="S1379" i="22"/>
  <c r="R1379" i="22"/>
  <c r="Q1379" i="22"/>
  <c r="P1379" i="22"/>
  <c r="Q1378" i="22"/>
  <c r="S1378" i="22" s="1"/>
  <c r="P1378" i="22"/>
  <c r="R1378" i="22" s="1"/>
  <c r="R1377" i="22"/>
  <c r="Q1377" i="22"/>
  <c r="S1377" i="22" s="1"/>
  <c r="P1377" i="22"/>
  <c r="Q1376" i="22"/>
  <c r="S1376" i="22" s="1"/>
  <c r="P1376" i="22"/>
  <c r="R1376" i="22" s="1"/>
  <c r="Q1375" i="22"/>
  <c r="S1375" i="22" s="1"/>
  <c r="P1375" i="22"/>
  <c r="R1375" i="22" s="1"/>
  <c r="R1374" i="22"/>
  <c r="Q1374" i="22"/>
  <c r="S1374" i="22" s="1"/>
  <c r="P1374" i="22"/>
  <c r="Q1373" i="22"/>
  <c r="S1373" i="22" s="1"/>
  <c r="P1373" i="22"/>
  <c r="R1373" i="22" s="1"/>
  <c r="R1372" i="22"/>
  <c r="Q1372" i="22"/>
  <c r="S1372" i="22" s="1"/>
  <c r="P1372" i="22"/>
  <c r="Q1371" i="22"/>
  <c r="S1371" i="22" s="1"/>
  <c r="P1371" i="22"/>
  <c r="R1371" i="22" s="1"/>
  <c r="R1370" i="22"/>
  <c r="Q1370" i="22"/>
  <c r="S1370" i="22" s="1"/>
  <c r="P1370" i="22"/>
  <c r="Q1369" i="22"/>
  <c r="S1369" i="22" s="1"/>
  <c r="P1369" i="22"/>
  <c r="R1369" i="22" s="1"/>
  <c r="Q1368" i="22"/>
  <c r="S1368" i="22" s="1"/>
  <c r="P1368" i="22"/>
  <c r="R1368" i="22" s="1"/>
  <c r="S1367" i="22"/>
  <c r="Q1367" i="22"/>
  <c r="P1367" i="22"/>
  <c r="R1367" i="22" s="1"/>
  <c r="Q1366" i="22"/>
  <c r="S1366" i="22" s="1"/>
  <c r="P1366" i="22"/>
  <c r="R1366" i="22" s="1"/>
  <c r="S1365" i="22"/>
  <c r="R1365" i="22"/>
  <c r="Q1365" i="22"/>
  <c r="P1365" i="22"/>
  <c r="Q1364" i="22"/>
  <c r="S1364" i="22" s="1"/>
  <c r="P1364" i="22"/>
  <c r="R1364" i="22" s="1"/>
  <c r="S1363" i="22"/>
  <c r="R1363" i="22"/>
  <c r="Q1363" i="22"/>
  <c r="P1363" i="22"/>
  <c r="Q1362" i="22"/>
  <c r="S1362" i="22" s="1"/>
  <c r="P1362" i="22"/>
  <c r="R1362" i="22" s="1"/>
  <c r="R1361" i="22"/>
  <c r="Q1361" i="22"/>
  <c r="S1361" i="22" s="1"/>
  <c r="P1361" i="22"/>
  <c r="Q1360" i="22"/>
  <c r="S1360" i="22" s="1"/>
  <c r="P1360" i="22"/>
  <c r="R1360" i="22" s="1"/>
  <c r="Q1359" i="22"/>
  <c r="S1359" i="22" s="1"/>
  <c r="P1359" i="22"/>
  <c r="R1359" i="22" s="1"/>
  <c r="S1358" i="22"/>
  <c r="Q1358" i="22"/>
  <c r="P1358" i="22"/>
  <c r="R1358" i="22" s="1"/>
  <c r="Q1357" i="22"/>
  <c r="S1357" i="22" s="1"/>
  <c r="P1357" i="22"/>
  <c r="R1357" i="22" s="1"/>
  <c r="S1356" i="22"/>
  <c r="Q1356" i="22"/>
  <c r="P1356" i="22"/>
  <c r="R1356" i="22" s="1"/>
  <c r="Q1355" i="22"/>
  <c r="S1355" i="22" s="1"/>
  <c r="P1355" i="22"/>
  <c r="R1355" i="22" s="1"/>
  <c r="S1354" i="22"/>
  <c r="Q1354" i="22"/>
  <c r="P1354" i="22"/>
  <c r="R1354" i="22" s="1"/>
  <c r="Q1353" i="22"/>
  <c r="S1353" i="22" s="1"/>
  <c r="P1353" i="22"/>
  <c r="R1353" i="22" s="1"/>
  <c r="S1352" i="22"/>
  <c r="Q1352" i="22"/>
  <c r="P1352" i="22"/>
  <c r="R1352" i="22" s="1"/>
  <c r="Q1351" i="22"/>
  <c r="S1351" i="22" s="1"/>
  <c r="P1351" i="22"/>
  <c r="R1351" i="22" s="1"/>
  <c r="S1350" i="22"/>
  <c r="Q1350" i="22"/>
  <c r="P1350" i="22"/>
  <c r="R1350" i="22" s="1"/>
  <c r="Q1349" i="22"/>
  <c r="S1349" i="22" s="1"/>
  <c r="P1349" i="22"/>
  <c r="R1349" i="22" s="1"/>
  <c r="S1348" i="22"/>
  <c r="Q1348" i="22"/>
  <c r="P1348" i="22"/>
  <c r="R1348" i="22" s="1"/>
  <c r="Q1347" i="22"/>
  <c r="S1347" i="22" s="1"/>
  <c r="P1347" i="22"/>
  <c r="R1347" i="22" s="1"/>
  <c r="S1346" i="22"/>
  <c r="Q1346" i="22"/>
  <c r="P1346" i="22"/>
  <c r="R1346" i="22" s="1"/>
  <c r="Q1345" i="22"/>
  <c r="S1345" i="22" s="1"/>
  <c r="P1345" i="22"/>
  <c r="R1345" i="22" s="1"/>
  <c r="S1344" i="22"/>
  <c r="Q1344" i="22"/>
  <c r="P1344" i="22"/>
  <c r="R1344" i="22" s="1"/>
  <c r="Q1343" i="22"/>
  <c r="S1343" i="22" s="1"/>
  <c r="P1343" i="22"/>
  <c r="R1343" i="22" s="1"/>
  <c r="S1342" i="22"/>
  <c r="Q1342" i="22"/>
  <c r="P1342" i="22"/>
  <c r="R1342" i="22" s="1"/>
  <c r="Q1341" i="22"/>
  <c r="S1341" i="22" s="1"/>
  <c r="P1341" i="22"/>
  <c r="R1341" i="22" s="1"/>
  <c r="S1340" i="22"/>
  <c r="Q1340" i="22"/>
  <c r="P1340" i="22"/>
  <c r="R1340" i="22" s="1"/>
  <c r="Q1339" i="22"/>
  <c r="S1339" i="22" s="1"/>
  <c r="P1339" i="22"/>
  <c r="R1339" i="22" s="1"/>
  <c r="S1338" i="22"/>
  <c r="Q1338" i="22"/>
  <c r="P1338" i="22"/>
  <c r="R1338" i="22" s="1"/>
  <c r="Q1337" i="22"/>
  <c r="S1337" i="22" s="1"/>
  <c r="P1337" i="22"/>
  <c r="R1337" i="22" s="1"/>
  <c r="S1336" i="22"/>
  <c r="Q1336" i="22"/>
  <c r="P1336" i="22"/>
  <c r="R1336" i="22" s="1"/>
  <c r="Q1335" i="22"/>
  <c r="S1335" i="22" s="1"/>
  <c r="P1335" i="22"/>
  <c r="R1335" i="22" s="1"/>
  <c r="S1334" i="22"/>
  <c r="Q1334" i="22"/>
  <c r="P1334" i="22"/>
  <c r="R1334" i="22" s="1"/>
  <c r="Q1333" i="22"/>
  <c r="S1333" i="22" s="1"/>
  <c r="P1333" i="22"/>
  <c r="R1333" i="22" s="1"/>
  <c r="S1332" i="22"/>
  <c r="Q1332" i="22"/>
  <c r="P1332" i="22"/>
  <c r="R1332" i="22" s="1"/>
  <c r="Q1331" i="22"/>
  <c r="S1331" i="22" s="1"/>
  <c r="P1331" i="22"/>
  <c r="R1331" i="22" s="1"/>
  <c r="S1330" i="22"/>
  <c r="Q1330" i="22"/>
  <c r="P1330" i="22"/>
  <c r="R1330" i="22" s="1"/>
  <c r="Q1329" i="22"/>
  <c r="S1329" i="22" s="1"/>
  <c r="P1329" i="22"/>
  <c r="R1329" i="22" s="1"/>
  <c r="S1328" i="22"/>
  <c r="Q1328" i="22"/>
  <c r="P1328" i="22"/>
  <c r="R1328" i="22" s="1"/>
  <c r="Q1327" i="22"/>
  <c r="S1327" i="22" s="1"/>
  <c r="P1327" i="22"/>
  <c r="R1327" i="22" s="1"/>
  <c r="S1326" i="22"/>
  <c r="Q1326" i="22"/>
  <c r="P1326" i="22"/>
  <c r="R1326" i="22" s="1"/>
  <c r="Q1325" i="22"/>
  <c r="S1325" i="22" s="1"/>
  <c r="P1325" i="22"/>
  <c r="R1325" i="22" s="1"/>
  <c r="S1324" i="22"/>
  <c r="Q1324" i="22"/>
  <c r="P1324" i="22"/>
  <c r="R1324" i="22" s="1"/>
  <c r="Q1323" i="22"/>
  <c r="S1323" i="22" s="1"/>
  <c r="P1323" i="22"/>
  <c r="R1323" i="22" s="1"/>
  <c r="S1322" i="22"/>
  <c r="Q1322" i="22"/>
  <c r="P1322" i="22"/>
  <c r="R1322" i="22" s="1"/>
  <c r="Q1321" i="22"/>
  <c r="S1321" i="22" s="1"/>
  <c r="P1321" i="22"/>
  <c r="R1321" i="22" s="1"/>
  <c r="S1320" i="22"/>
  <c r="Q1320" i="22"/>
  <c r="P1320" i="22"/>
  <c r="R1320" i="22" s="1"/>
  <c r="Q1319" i="22"/>
  <c r="S1319" i="22" s="1"/>
  <c r="P1319" i="22"/>
  <c r="R1319" i="22" s="1"/>
  <c r="S1318" i="22"/>
  <c r="Q1318" i="22"/>
  <c r="P1318" i="22"/>
  <c r="R1318" i="22" s="1"/>
  <c r="Q1317" i="22"/>
  <c r="S1317" i="22" s="1"/>
  <c r="P1317" i="22"/>
  <c r="R1317" i="22" s="1"/>
  <c r="S1316" i="22"/>
  <c r="Q1316" i="22"/>
  <c r="P1316" i="22"/>
  <c r="R1316" i="22" s="1"/>
  <c r="Q1315" i="22"/>
  <c r="S1315" i="22" s="1"/>
  <c r="P1315" i="22"/>
  <c r="R1315" i="22" s="1"/>
  <c r="S1314" i="22"/>
  <c r="Q1314" i="22"/>
  <c r="P1314" i="22"/>
  <c r="R1314" i="22" s="1"/>
  <c r="Q1313" i="22"/>
  <c r="S1313" i="22" s="1"/>
  <c r="P1313" i="22"/>
  <c r="R1313" i="22" s="1"/>
  <c r="S1312" i="22"/>
  <c r="Q1312" i="22"/>
  <c r="P1312" i="22"/>
  <c r="R1312" i="22" s="1"/>
  <c r="Q1311" i="22"/>
  <c r="S1311" i="22" s="1"/>
  <c r="P1311" i="22"/>
  <c r="R1311" i="22" s="1"/>
  <c r="S1310" i="22"/>
  <c r="Q1310" i="22"/>
  <c r="P1310" i="22"/>
  <c r="R1310" i="22" s="1"/>
  <c r="Q1309" i="22"/>
  <c r="S1309" i="22" s="1"/>
  <c r="P1309" i="22"/>
  <c r="R1309" i="22" s="1"/>
  <c r="S1308" i="22"/>
  <c r="Q1308" i="22"/>
  <c r="P1308" i="22"/>
  <c r="R1308" i="22" s="1"/>
  <c r="Q1307" i="22"/>
  <c r="S1307" i="22" s="1"/>
  <c r="P1307" i="22"/>
  <c r="R1307" i="22" s="1"/>
  <c r="S1306" i="22"/>
  <c r="Q1306" i="22"/>
  <c r="P1306" i="22"/>
  <c r="R1306" i="22" s="1"/>
  <c r="Q1305" i="22"/>
  <c r="S1305" i="22" s="1"/>
  <c r="P1305" i="22"/>
  <c r="R1305" i="22" s="1"/>
  <c r="S1304" i="22"/>
  <c r="Q1304" i="22"/>
  <c r="P1304" i="22"/>
  <c r="R1304" i="22" s="1"/>
  <c r="Q1303" i="22"/>
  <c r="S1303" i="22" s="1"/>
  <c r="P1303" i="22"/>
  <c r="R1303" i="22" s="1"/>
  <c r="S1302" i="22"/>
  <c r="Q1302" i="22"/>
  <c r="P1302" i="22"/>
  <c r="R1302" i="22" s="1"/>
  <c r="Q1301" i="22"/>
  <c r="S1301" i="22" s="1"/>
  <c r="P1301" i="22"/>
  <c r="R1301" i="22" s="1"/>
  <c r="S1300" i="22"/>
  <c r="Q1300" i="22"/>
  <c r="P1300" i="22"/>
  <c r="R1300" i="22" s="1"/>
  <c r="Q1299" i="22"/>
  <c r="S1299" i="22" s="1"/>
  <c r="P1299" i="22"/>
  <c r="R1299" i="22" s="1"/>
  <c r="S1298" i="22"/>
  <c r="Q1298" i="22"/>
  <c r="P1298" i="22"/>
  <c r="R1298" i="22" s="1"/>
  <c r="Q1297" i="22"/>
  <c r="S1297" i="22" s="1"/>
  <c r="P1297" i="22"/>
  <c r="R1297" i="22" s="1"/>
  <c r="S1296" i="22"/>
  <c r="Q1296" i="22"/>
  <c r="P1296" i="22"/>
  <c r="R1296" i="22" s="1"/>
  <c r="Q1295" i="22"/>
  <c r="S1295" i="22" s="1"/>
  <c r="P1295" i="22"/>
  <c r="R1295" i="22" s="1"/>
  <c r="S1294" i="22"/>
  <c r="Q1294" i="22"/>
  <c r="P1294" i="22"/>
  <c r="R1294" i="22" s="1"/>
  <c r="Q1293" i="22"/>
  <c r="S1293" i="22" s="1"/>
  <c r="P1293" i="22"/>
  <c r="R1293" i="22" s="1"/>
  <c r="S1292" i="22"/>
  <c r="Q1292" i="22"/>
  <c r="P1292" i="22"/>
  <c r="R1292" i="22" s="1"/>
  <c r="Q1291" i="22"/>
  <c r="S1291" i="22" s="1"/>
  <c r="P1291" i="22"/>
  <c r="R1291" i="22" s="1"/>
  <c r="S1290" i="22"/>
  <c r="Q1290" i="22"/>
  <c r="P1290" i="22"/>
  <c r="R1290" i="22" s="1"/>
  <c r="Q1289" i="22"/>
  <c r="S1289" i="22" s="1"/>
  <c r="P1289" i="22"/>
  <c r="R1289" i="22" s="1"/>
  <c r="S1288" i="22"/>
  <c r="Q1288" i="22"/>
  <c r="P1288" i="22"/>
  <c r="R1288" i="22" s="1"/>
  <c r="Q1287" i="22"/>
  <c r="S1287" i="22" s="1"/>
  <c r="P1287" i="22"/>
  <c r="R1287" i="22" s="1"/>
  <c r="S1286" i="22"/>
  <c r="Q1286" i="22"/>
  <c r="P1286" i="22"/>
  <c r="R1286" i="22" s="1"/>
  <c r="Q1285" i="22"/>
  <c r="S1285" i="22" s="1"/>
  <c r="P1285" i="22"/>
  <c r="R1285" i="22" s="1"/>
  <c r="S1284" i="22"/>
  <c r="Q1284" i="22"/>
  <c r="P1284" i="22"/>
  <c r="R1284" i="22" s="1"/>
  <c r="Q1283" i="22"/>
  <c r="S1283" i="22" s="1"/>
  <c r="P1283" i="22"/>
  <c r="R1283" i="22" s="1"/>
  <c r="S1282" i="22"/>
  <c r="Q1282" i="22"/>
  <c r="P1282" i="22"/>
  <c r="R1282" i="22" s="1"/>
  <c r="Q1281" i="22"/>
  <c r="S1281" i="22" s="1"/>
  <c r="P1281" i="22"/>
  <c r="R1281" i="22" s="1"/>
  <c r="S1280" i="22"/>
  <c r="Q1280" i="22"/>
  <c r="P1280" i="22"/>
  <c r="R1280" i="22" s="1"/>
  <c r="Q1279" i="22"/>
  <c r="S1279" i="22" s="1"/>
  <c r="P1279" i="22"/>
  <c r="R1279" i="22" s="1"/>
  <c r="S1278" i="22"/>
  <c r="Q1278" i="22"/>
  <c r="P1278" i="22"/>
  <c r="R1278" i="22" s="1"/>
  <c r="Q1277" i="22"/>
  <c r="S1277" i="22" s="1"/>
  <c r="P1277" i="22"/>
  <c r="R1277" i="22" s="1"/>
  <c r="S1276" i="22"/>
  <c r="Q1276" i="22"/>
  <c r="P1276" i="22"/>
  <c r="R1276" i="22" s="1"/>
  <c r="Q1275" i="22"/>
  <c r="S1275" i="22" s="1"/>
  <c r="P1275" i="22"/>
  <c r="R1275" i="22" s="1"/>
  <c r="S1274" i="22"/>
  <c r="Q1274" i="22"/>
  <c r="P1274" i="22"/>
  <c r="R1274" i="22" s="1"/>
  <c r="Q1273" i="22"/>
  <c r="S1273" i="22" s="1"/>
  <c r="P1273" i="22"/>
  <c r="R1273" i="22" s="1"/>
  <c r="S1272" i="22"/>
  <c r="Q1272" i="22"/>
  <c r="P1272" i="22"/>
  <c r="R1272" i="22" s="1"/>
  <c r="Q1271" i="22"/>
  <c r="S1271" i="22" s="1"/>
  <c r="P1271" i="22"/>
  <c r="R1271" i="22" s="1"/>
  <c r="S1270" i="22"/>
  <c r="Q1270" i="22"/>
  <c r="P1270" i="22"/>
  <c r="R1270" i="22" s="1"/>
  <c r="Q1269" i="22"/>
  <c r="S1269" i="22" s="1"/>
  <c r="P1269" i="22"/>
  <c r="R1269" i="22" s="1"/>
  <c r="S1268" i="22"/>
  <c r="Q1268" i="22"/>
  <c r="P1268" i="22"/>
  <c r="R1268" i="22" s="1"/>
  <c r="Q1267" i="22"/>
  <c r="S1267" i="22" s="1"/>
  <c r="P1267" i="22"/>
  <c r="R1267" i="22" s="1"/>
  <c r="S1266" i="22"/>
  <c r="Q1266" i="22"/>
  <c r="P1266" i="22"/>
  <c r="R1266" i="22" s="1"/>
  <c r="Q1265" i="22"/>
  <c r="S1265" i="22" s="1"/>
  <c r="P1265" i="22"/>
  <c r="R1265" i="22" s="1"/>
  <c r="S1264" i="22"/>
  <c r="Q1264" i="22"/>
  <c r="P1264" i="22"/>
  <c r="R1264" i="22" s="1"/>
  <c r="Q1263" i="22"/>
  <c r="S1263" i="22" s="1"/>
  <c r="P1263" i="22"/>
  <c r="R1263" i="22" s="1"/>
  <c r="S1262" i="22"/>
  <c r="Q1262" i="22"/>
  <c r="P1262" i="22"/>
  <c r="R1262" i="22" s="1"/>
  <c r="Q1261" i="22"/>
  <c r="S1261" i="22" s="1"/>
  <c r="P1261" i="22"/>
  <c r="R1261" i="22" s="1"/>
  <c r="S1260" i="22"/>
  <c r="Q1260" i="22"/>
  <c r="P1260" i="22"/>
  <c r="R1260" i="22" s="1"/>
  <c r="Q1259" i="22"/>
  <c r="S1259" i="22" s="1"/>
  <c r="P1259" i="22"/>
  <c r="R1259" i="22" s="1"/>
  <c r="S1258" i="22"/>
  <c r="Q1258" i="22"/>
  <c r="P1258" i="22"/>
  <c r="R1258" i="22" s="1"/>
  <c r="Q1257" i="22"/>
  <c r="S1257" i="22" s="1"/>
  <c r="P1257" i="22"/>
  <c r="R1257" i="22" s="1"/>
  <c r="S1256" i="22"/>
  <c r="Q1256" i="22"/>
  <c r="P1256" i="22"/>
  <c r="R1256" i="22" s="1"/>
  <c r="Q1255" i="22"/>
  <c r="S1255" i="22" s="1"/>
  <c r="P1255" i="22"/>
  <c r="R1255" i="22" s="1"/>
  <c r="S1254" i="22"/>
  <c r="Q1254" i="22"/>
  <c r="P1254" i="22"/>
  <c r="R1254" i="22" s="1"/>
  <c r="Q1253" i="22"/>
  <c r="S1253" i="22" s="1"/>
  <c r="P1253" i="22"/>
  <c r="R1253" i="22" s="1"/>
  <c r="S1252" i="22"/>
  <c r="Q1252" i="22"/>
  <c r="P1252" i="22"/>
  <c r="R1252" i="22" s="1"/>
  <c r="Q1251" i="22"/>
  <c r="S1251" i="22" s="1"/>
  <c r="P1251" i="22"/>
  <c r="R1251" i="22" s="1"/>
  <c r="S1250" i="22"/>
  <c r="Q1250" i="22"/>
  <c r="P1250" i="22"/>
  <c r="R1250" i="22" s="1"/>
  <c r="Q1249" i="22"/>
  <c r="S1249" i="22" s="1"/>
  <c r="P1249" i="22"/>
  <c r="R1249" i="22" s="1"/>
  <c r="S1248" i="22"/>
  <c r="Q1248" i="22"/>
  <c r="P1248" i="22"/>
  <c r="R1248" i="22" s="1"/>
  <c r="Q1247" i="22"/>
  <c r="S1247" i="22" s="1"/>
  <c r="P1247" i="22"/>
  <c r="R1247" i="22" s="1"/>
  <c r="S1246" i="22"/>
  <c r="Q1246" i="22"/>
  <c r="P1246" i="22"/>
  <c r="R1246" i="22" s="1"/>
  <c r="Q1245" i="22"/>
  <c r="S1245" i="22" s="1"/>
  <c r="P1245" i="22"/>
  <c r="R1245" i="22" s="1"/>
  <c r="S1244" i="22"/>
  <c r="Q1244" i="22"/>
  <c r="P1244" i="22"/>
  <c r="R1244" i="22" s="1"/>
  <c r="Q1243" i="22"/>
  <c r="S1243" i="22" s="1"/>
  <c r="P1243" i="22"/>
  <c r="R1243" i="22" s="1"/>
  <c r="S1242" i="22"/>
  <c r="Q1242" i="22"/>
  <c r="P1242" i="22"/>
  <c r="R1242" i="22" s="1"/>
  <c r="Q1241" i="22"/>
  <c r="S1241" i="22" s="1"/>
  <c r="P1241" i="22"/>
  <c r="R1241" i="22" s="1"/>
  <c r="S1240" i="22"/>
  <c r="Q1240" i="22"/>
  <c r="P1240" i="22"/>
  <c r="R1240" i="22" s="1"/>
  <c r="Q1239" i="22"/>
  <c r="S1239" i="22" s="1"/>
  <c r="P1239" i="22"/>
  <c r="R1239" i="22" s="1"/>
  <c r="S1238" i="22"/>
  <c r="Q1238" i="22"/>
  <c r="P1238" i="22"/>
  <c r="R1238" i="22" s="1"/>
  <c r="Q1237" i="22"/>
  <c r="S1237" i="22" s="1"/>
  <c r="P1237" i="22"/>
  <c r="R1237" i="22" s="1"/>
  <c r="S1236" i="22"/>
  <c r="Q1236" i="22"/>
  <c r="P1236" i="22"/>
  <c r="R1236" i="22" s="1"/>
  <c r="Q1235" i="22"/>
  <c r="S1235" i="22" s="1"/>
  <c r="P1235" i="22"/>
  <c r="R1235" i="22" s="1"/>
  <c r="S1234" i="22"/>
  <c r="Q1234" i="22"/>
  <c r="P1234" i="22"/>
  <c r="R1234" i="22" s="1"/>
  <c r="Q1233" i="22"/>
  <c r="S1233" i="22" s="1"/>
  <c r="P1233" i="22"/>
  <c r="R1233" i="22" s="1"/>
  <c r="S1232" i="22"/>
  <c r="Q1232" i="22"/>
  <c r="P1232" i="22"/>
  <c r="R1232" i="22" s="1"/>
  <c r="Q1231" i="22"/>
  <c r="S1231" i="22" s="1"/>
  <c r="P1231" i="22"/>
  <c r="R1231" i="22" s="1"/>
  <c r="S1230" i="22"/>
  <c r="Q1230" i="22"/>
  <c r="P1230" i="22"/>
  <c r="R1230" i="22" s="1"/>
  <c r="Q1229" i="22"/>
  <c r="S1229" i="22" s="1"/>
  <c r="P1229" i="22"/>
  <c r="R1229" i="22" s="1"/>
  <c r="S1228" i="22"/>
  <c r="Q1228" i="22"/>
  <c r="P1228" i="22"/>
  <c r="R1228" i="22" s="1"/>
  <c r="Q1227" i="22"/>
  <c r="S1227" i="22" s="1"/>
  <c r="P1227" i="22"/>
  <c r="R1227" i="22" s="1"/>
  <c r="S1226" i="22"/>
  <c r="Q1226" i="22"/>
  <c r="P1226" i="22"/>
  <c r="R1226" i="22" s="1"/>
  <c r="Q1225" i="22"/>
  <c r="S1225" i="22" s="1"/>
  <c r="P1225" i="22"/>
  <c r="R1225" i="22" s="1"/>
  <c r="S1224" i="22"/>
  <c r="Q1224" i="22"/>
  <c r="P1224" i="22"/>
  <c r="R1224" i="22" s="1"/>
  <c r="Q1223" i="22"/>
  <c r="S1223" i="22" s="1"/>
  <c r="P1223" i="22"/>
  <c r="R1223" i="22" s="1"/>
  <c r="S1222" i="22"/>
  <c r="Q1222" i="22"/>
  <c r="P1222" i="22"/>
  <c r="R1222" i="22" s="1"/>
  <c r="Q1221" i="22"/>
  <c r="S1221" i="22" s="1"/>
  <c r="P1221" i="22"/>
  <c r="R1221" i="22" s="1"/>
  <c r="S1220" i="22"/>
  <c r="Q1220" i="22"/>
  <c r="P1220" i="22"/>
  <c r="R1220" i="22" s="1"/>
  <c r="Q1219" i="22"/>
  <c r="S1219" i="22" s="1"/>
  <c r="P1219" i="22"/>
  <c r="R1219" i="22" s="1"/>
  <c r="S1218" i="22"/>
  <c r="Q1218" i="22"/>
  <c r="P1218" i="22"/>
  <c r="R1218" i="22" s="1"/>
  <c r="Q1217" i="22"/>
  <c r="S1217" i="22" s="1"/>
  <c r="P1217" i="22"/>
  <c r="R1217" i="22" s="1"/>
  <c r="S1216" i="22"/>
  <c r="Q1216" i="22"/>
  <c r="P1216" i="22"/>
  <c r="R1216" i="22" s="1"/>
  <c r="Q1215" i="22"/>
  <c r="S1215" i="22" s="1"/>
  <c r="P1215" i="22"/>
  <c r="R1215" i="22" s="1"/>
  <c r="S1214" i="22"/>
  <c r="Q1214" i="22"/>
  <c r="P1214" i="22"/>
  <c r="R1214" i="22" s="1"/>
  <c r="Q1213" i="22"/>
  <c r="S1213" i="22" s="1"/>
  <c r="P1213" i="22"/>
  <c r="R1213" i="22" s="1"/>
  <c r="S1212" i="22"/>
  <c r="Q1212" i="22"/>
  <c r="P1212" i="22"/>
  <c r="R1212" i="22" s="1"/>
  <c r="Q1211" i="22"/>
  <c r="S1211" i="22" s="1"/>
  <c r="P1211" i="22"/>
  <c r="R1211" i="22" s="1"/>
  <c r="S1210" i="22"/>
  <c r="Q1210" i="22"/>
  <c r="P1210" i="22"/>
  <c r="R1210" i="22" s="1"/>
  <c r="Q1209" i="22"/>
  <c r="S1209" i="22" s="1"/>
  <c r="P1209" i="22"/>
  <c r="R1209" i="22" s="1"/>
  <c r="S1208" i="22"/>
  <c r="Q1208" i="22"/>
  <c r="P1208" i="22"/>
  <c r="R1208" i="22" s="1"/>
  <c r="Q1207" i="22"/>
  <c r="S1207" i="22" s="1"/>
  <c r="P1207" i="22"/>
  <c r="R1207" i="22" s="1"/>
  <c r="S1206" i="22"/>
  <c r="Q1206" i="22"/>
  <c r="P1206" i="22"/>
  <c r="R1206" i="22" s="1"/>
  <c r="Q1205" i="22"/>
  <c r="S1205" i="22" s="1"/>
  <c r="P1205" i="22"/>
  <c r="R1205" i="22" s="1"/>
  <c r="S1204" i="22"/>
  <c r="Q1204" i="22"/>
  <c r="P1204" i="22"/>
  <c r="R1204" i="22" s="1"/>
  <c r="Q1203" i="22"/>
  <c r="S1203" i="22" s="1"/>
  <c r="P1203" i="22"/>
  <c r="R1203" i="22" s="1"/>
  <c r="S1202" i="22"/>
  <c r="Q1202" i="22"/>
  <c r="P1202" i="22"/>
  <c r="R1202" i="22" s="1"/>
  <c r="Q1201" i="22"/>
  <c r="S1201" i="22" s="1"/>
  <c r="P1201" i="22"/>
  <c r="R1201" i="22" s="1"/>
  <c r="S1200" i="22"/>
  <c r="Q1200" i="22"/>
  <c r="P1200" i="22"/>
  <c r="R1200" i="22" s="1"/>
  <c r="Q1199" i="22"/>
  <c r="S1199" i="22" s="1"/>
  <c r="P1199" i="22"/>
  <c r="R1199" i="22" s="1"/>
  <c r="S1198" i="22"/>
  <c r="Q1198" i="22"/>
  <c r="P1198" i="22"/>
  <c r="R1198" i="22" s="1"/>
  <c r="Q1197" i="22"/>
  <c r="S1197" i="22" s="1"/>
  <c r="P1197" i="22"/>
  <c r="R1197" i="22" s="1"/>
  <c r="S1196" i="22"/>
  <c r="Q1196" i="22"/>
  <c r="P1196" i="22"/>
  <c r="R1196" i="22" s="1"/>
  <c r="Q1195" i="22"/>
  <c r="S1195" i="22" s="1"/>
  <c r="P1195" i="22"/>
  <c r="R1195" i="22" s="1"/>
  <c r="S1194" i="22"/>
  <c r="Q1194" i="22"/>
  <c r="P1194" i="22"/>
  <c r="R1194" i="22" s="1"/>
  <c r="Q1193" i="22"/>
  <c r="S1193" i="22" s="1"/>
  <c r="P1193" i="22"/>
  <c r="R1193" i="22" s="1"/>
  <c r="S1192" i="22"/>
  <c r="Q1192" i="22"/>
  <c r="P1192" i="22"/>
  <c r="R1192" i="22" s="1"/>
  <c r="Q1191" i="22"/>
  <c r="S1191" i="22" s="1"/>
  <c r="P1191" i="22"/>
  <c r="R1191" i="22" s="1"/>
  <c r="S1190" i="22"/>
  <c r="Q1190" i="22"/>
  <c r="P1190" i="22"/>
  <c r="R1190" i="22" s="1"/>
  <c r="Q1189" i="22"/>
  <c r="S1189" i="22" s="1"/>
  <c r="P1189" i="22"/>
  <c r="R1189" i="22" s="1"/>
  <c r="S1188" i="22"/>
  <c r="Q1188" i="22"/>
  <c r="P1188" i="22"/>
  <c r="R1188" i="22" s="1"/>
  <c r="Q1187" i="22"/>
  <c r="S1187" i="22" s="1"/>
  <c r="P1187" i="22"/>
  <c r="R1187" i="22" s="1"/>
  <c r="S1186" i="22"/>
  <c r="Q1186" i="22"/>
  <c r="P1186" i="22"/>
  <c r="R1186" i="22" s="1"/>
  <c r="Q1185" i="22"/>
  <c r="S1185" i="22" s="1"/>
  <c r="P1185" i="22"/>
  <c r="R1185" i="22" s="1"/>
  <c r="S1184" i="22"/>
  <c r="Q1184" i="22"/>
  <c r="P1184" i="22"/>
  <c r="R1184" i="22" s="1"/>
  <c r="Q1183" i="22"/>
  <c r="S1183" i="22" s="1"/>
  <c r="P1183" i="22"/>
  <c r="R1183" i="22" s="1"/>
  <c r="S1182" i="22"/>
  <c r="Q1182" i="22"/>
  <c r="P1182" i="22"/>
  <c r="R1182" i="22" s="1"/>
  <c r="Q1181" i="22"/>
  <c r="S1181" i="22" s="1"/>
  <c r="P1181" i="22"/>
  <c r="R1181" i="22" s="1"/>
  <c r="S1180" i="22"/>
  <c r="Q1180" i="22"/>
  <c r="P1180" i="22"/>
  <c r="R1180" i="22" s="1"/>
  <c r="Q1179" i="22"/>
  <c r="S1179" i="22" s="1"/>
  <c r="P1179" i="22"/>
  <c r="R1179" i="22" s="1"/>
  <c r="S1178" i="22"/>
  <c r="Q1178" i="22"/>
  <c r="P1178" i="22"/>
  <c r="R1178" i="22" s="1"/>
  <c r="Q1177" i="22"/>
  <c r="S1177" i="22" s="1"/>
  <c r="P1177" i="22"/>
  <c r="R1177" i="22" s="1"/>
  <c r="S1176" i="22"/>
  <c r="Q1176" i="22"/>
  <c r="P1176" i="22"/>
  <c r="R1176" i="22" s="1"/>
  <c r="Q1175" i="22"/>
  <c r="S1175" i="22" s="1"/>
  <c r="P1175" i="22"/>
  <c r="R1175" i="22" s="1"/>
  <c r="S1174" i="22"/>
  <c r="Q1174" i="22"/>
  <c r="P1174" i="22"/>
  <c r="R1174" i="22" s="1"/>
  <c r="Q1173" i="22"/>
  <c r="S1173" i="22" s="1"/>
  <c r="P1173" i="22"/>
  <c r="R1173" i="22" s="1"/>
  <c r="S1172" i="22"/>
  <c r="Q1172" i="22"/>
  <c r="P1172" i="22"/>
  <c r="R1172" i="22" s="1"/>
  <c r="Q1171" i="22"/>
  <c r="S1171" i="22" s="1"/>
  <c r="P1171" i="22"/>
  <c r="R1171" i="22" s="1"/>
  <c r="S1170" i="22"/>
  <c r="Q1170" i="22"/>
  <c r="P1170" i="22"/>
  <c r="R1170" i="22" s="1"/>
  <c r="Q1169" i="22"/>
  <c r="S1169" i="22" s="1"/>
  <c r="P1169" i="22"/>
  <c r="R1169" i="22" s="1"/>
  <c r="S1168" i="22"/>
  <c r="Q1168" i="22"/>
  <c r="P1168" i="22"/>
  <c r="R1168" i="22" s="1"/>
  <c r="Q1167" i="22"/>
  <c r="S1167" i="22" s="1"/>
  <c r="P1167" i="22"/>
  <c r="R1167" i="22" s="1"/>
  <c r="S1166" i="22"/>
  <c r="Q1166" i="22"/>
  <c r="P1166" i="22"/>
  <c r="R1166" i="22" s="1"/>
  <c r="Q1165" i="22"/>
  <c r="S1165" i="22" s="1"/>
  <c r="P1165" i="22"/>
  <c r="R1165" i="22" s="1"/>
  <c r="S1164" i="22"/>
  <c r="Q1164" i="22"/>
  <c r="P1164" i="22"/>
  <c r="R1164" i="22" s="1"/>
  <c r="Q1163" i="22"/>
  <c r="S1163" i="22" s="1"/>
  <c r="P1163" i="22"/>
  <c r="R1163" i="22" s="1"/>
  <c r="S1162" i="22"/>
  <c r="Q1162" i="22"/>
  <c r="P1162" i="22"/>
  <c r="R1162" i="22" s="1"/>
  <c r="Q1161" i="22"/>
  <c r="S1161" i="22" s="1"/>
  <c r="P1161" i="22"/>
  <c r="R1161" i="22" s="1"/>
  <c r="S1160" i="22"/>
  <c r="Q1160" i="22"/>
  <c r="P1160" i="22"/>
  <c r="R1160" i="22" s="1"/>
  <c r="Q1159" i="22"/>
  <c r="S1159" i="22" s="1"/>
  <c r="P1159" i="22"/>
  <c r="R1159" i="22" s="1"/>
  <c r="S1158" i="22"/>
  <c r="Q1158" i="22"/>
  <c r="P1158" i="22"/>
  <c r="R1158" i="22" s="1"/>
  <c r="Q1157" i="22"/>
  <c r="S1157" i="22" s="1"/>
  <c r="P1157" i="22"/>
  <c r="R1157" i="22" s="1"/>
  <c r="S1156" i="22"/>
  <c r="Q1156" i="22"/>
  <c r="P1156" i="22"/>
  <c r="R1156" i="22" s="1"/>
  <c r="Q1155" i="22"/>
  <c r="S1155" i="22" s="1"/>
  <c r="P1155" i="22"/>
  <c r="R1155" i="22" s="1"/>
  <c r="S1154" i="22"/>
  <c r="Q1154" i="22"/>
  <c r="P1154" i="22"/>
  <c r="R1154" i="22" s="1"/>
  <c r="Q1153" i="22"/>
  <c r="S1153" i="22" s="1"/>
  <c r="P1153" i="22"/>
  <c r="R1153" i="22" s="1"/>
  <c r="S1152" i="22"/>
  <c r="Q1152" i="22"/>
  <c r="P1152" i="22"/>
  <c r="R1152" i="22" s="1"/>
  <c r="Q1151" i="22"/>
  <c r="S1151" i="22" s="1"/>
  <c r="P1151" i="22"/>
  <c r="R1151" i="22" s="1"/>
  <c r="S1150" i="22"/>
  <c r="Q1150" i="22"/>
  <c r="P1150" i="22"/>
  <c r="R1150" i="22" s="1"/>
  <c r="Q1149" i="22"/>
  <c r="S1149" i="22" s="1"/>
  <c r="P1149" i="22"/>
  <c r="R1149" i="22" s="1"/>
  <c r="S1148" i="22"/>
  <c r="Q1148" i="22"/>
  <c r="P1148" i="22"/>
  <c r="R1148" i="22" s="1"/>
  <c r="Q1147" i="22"/>
  <c r="S1147" i="22" s="1"/>
  <c r="P1147" i="22"/>
  <c r="R1147" i="22" s="1"/>
  <c r="S1146" i="22"/>
  <c r="Q1146" i="22"/>
  <c r="P1146" i="22"/>
  <c r="R1146" i="22" s="1"/>
  <c r="Q1145" i="22"/>
  <c r="S1145" i="22" s="1"/>
  <c r="P1145" i="22"/>
  <c r="R1145" i="22" s="1"/>
  <c r="S1144" i="22"/>
  <c r="Q1144" i="22"/>
  <c r="P1144" i="22"/>
  <c r="R1144" i="22" s="1"/>
  <c r="Q1143" i="22"/>
  <c r="S1143" i="22" s="1"/>
  <c r="P1143" i="22"/>
  <c r="R1143" i="22" s="1"/>
  <c r="S1142" i="22"/>
  <c r="Q1142" i="22"/>
  <c r="P1142" i="22"/>
  <c r="R1142" i="22" s="1"/>
  <c r="Q1141" i="22"/>
  <c r="S1141" i="22" s="1"/>
  <c r="P1141" i="22"/>
  <c r="R1141" i="22" s="1"/>
  <c r="S1140" i="22"/>
  <c r="Q1140" i="22"/>
  <c r="P1140" i="22"/>
  <c r="R1140" i="22" s="1"/>
  <c r="Q1139" i="22"/>
  <c r="S1139" i="22" s="1"/>
  <c r="P1139" i="22"/>
  <c r="R1139" i="22" s="1"/>
  <c r="S1138" i="22"/>
  <c r="Q1138" i="22"/>
  <c r="P1138" i="22"/>
  <c r="R1138" i="22" s="1"/>
  <c r="Q1137" i="22"/>
  <c r="S1137" i="22" s="1"/>
  <c r="P1137" i="22"/>
  <c r="R1137" i="22" s="1"/>
  <c r="S1136" i="22"/>
  <c r="Q1136" i="22"/>
  <c r="P1136" i="22"/>
  <c r="R1136" i="22" s="1"/>
  <c r="Q1135" i="22"/>
  <c r="S1135" i="22" s="1"/>
  <c r="P1135" i="22"/>
  <c r="R1135" i="22" s="1"/>
  <c r="S1134" i="22"/>
  <c r="Q1134" i="22"/>
  <c r="P1134" i="22"/>
  <c r="R1134" i="22" s="1"/>
  <c r="Q1133" i="22"/>
  <c r="S1133" i="22" s="1"/>
  <c r="P1133" i="22"/>
  <c r="R1133" i="22" s="1"/>
  <c r="S1132" i="22"/>
  <c r="Q1132" i="22"/>
  <c r="P1132" i="22"/>
  <c r="R1132" i="22" s="1"/>
  <c r="Q1131" i="22"/>
  <c r="S1131" i="22" s="1"/>
  <c r="P1131" i="22"/>
  <c r="R1131" i="22" s="1"/>
  <c r="S1130" i="22"/>
  <c r="Q1130" i="22"/>
  <c r="P1130" i="22"/>
  <c r="R1130" i="22" s="1"/>
  <c r="Q1129" i="22"/>
  <c r="S1129" i="22" s="1"/>
  <c r="P1129" i="22"/>
  <c r="R1129" i="22" s="1"/>
  <c r="S1128" i="22"/>
  <c r="Q1128" i="22"/>
  <c r="P1128" i="22"/>
  <c r="R1128" i="22" s="1"/>
  <c r="Q1127" i="22"/>
  <c r="S1127" i="22" s="1"/>
  <c r="P1127" i="22"/>
  <c r="R1127" i="22" s="1"/>
  <c r="S1126" i="22"/>
  <c r="Q1126" i="22"/>
  <c r="P1126" i="22"/>
  <c r="R1126" i="22" s="1"/>
  <c r="Q1125" i="22"/>
  <c r="S1125" i="22" s="1"/>
  <c r="P1125" i="22"/>
  <c r="R1125" i="22" s="1"/>
  <c r="S1124" i="22"/>
  <c r="Q1124" i="22"/>
  <c r="P1124" i="22"/>
  <c r="R1124" i="22" s="1"/>
  <c r="Q1123" i="22"/>
  <c r="S1123" i="22" s="1"/>
  <c r="P1123" i="22"/>
  <c r="R1123" i="22" s="1"/>
  <c r="S1122" i="22"/>
  <c r="Q1122" i="22"/>
  <c r="P1122" i="22"/>
  <c r="R1122" i="22" s="1"/>
  <c r="Q1121" i="22"/>
  <c r="S1121" i="22" s="1"/>
  <c r="P1121" i="22"/>
  <c r="R1121" i="22" s="1"/>
  <c r="S1120" i="22"/>
  <c r="Q1120" i="22"/>
  <c r="P1120" i="22"/>
  <c r="R1120" i="22" s="1"/>
  <c r="Q1119" i="22"/>
  <c r="S1119" i="22" s="1"/>
  <c r="P1119" i="22"/>
  <c r="R1119" i="22" s="1"/>
  <c r="S1118" i="22"/>
  <c r="Q1118" i="22"/>
  <c r="P1118" i="22"/>
  <c r="R1118" i="22" s="1"/>
  <c r="Q1117" i="22"/>
  <c r="S1117" i="22" s="1"/>
  <c r="P1117" i="22"/>
  <c r="R1117" i="22" s="1"/>
  <c r="S1116" i="22"/>
  <c r="Q1116" i="22"/>
  <c r="P1116" i="22"/>
  <c r="R1116" i="22" s="1"/>
  <c r="Q1115" i="22"/>
  <c r="S1115" i="22" s="1"/>
  <c r="P1115" i="22"/>
  <c r="R1115" i="22" s="1"/>
  <c r="S1114" i="22"/>
  <c r="Q1114" i="22"/>
  <c r="P1114" i="22"/>
  <c r="R1114" i="22" s="1"/>
  <c r="Q1113" i="22"/>
  <c r="S1113" i="22" s="1"/>
  <c r="P1113" i="22"/>
  <c r="R1113" i="22" s="1"/>
  <c r="S1112" i="22"/>
  <c r="Q1112" i="22"/>
  <c r="P1112" i="22"/>
  <c r="R1112" i="22" s="1"/>
  <c r="Q1111" i="22"/>
  <c r="S1111" i="22" s="1"/>
  <c r="P1111" i="22"/>
  <c r="R1111" i="22" s="1"/>
  <c r="S1110" i="22"/>
  <c r="Q1110" i="22"/>
  <c r="P1110" i="22"/>
  <c r="R1110" i="22" s="1"/>
  <c r="Q1109" i="22"/>
  <c r="S1109" i="22" s="1"/>
  <c r="P1109" i="22"/>
  <c r="R1109" i="22" s="1"/>
  <c r="S1108" i="22"/>
  <c r="Q1108" i="22"/>
  <c r="P1108" i="22"/>
  <c r="R1108" i="22" s="1"/>
  <c r="Q1107" i="22"/>
  <c r="S1107" i="22" s="1"/>
  <c r="P1107" i="22"/>
  <c r="R1107" i="22" s="1"/>
  <c r="S1106" i="22"/>
  <c r="Q1106" i="22"/>
  <c r="P1106" i="22"/>
  <c r="R1106" i="22" s="1"/>
  <c r="Q1105" i="22"/>
  <c r="S1105" i="22" s="1"/>
  <c r="P1105" i="22"/>
  <c r="R1105" i="22" s="1"/>
  <c r="S1104" i="22"/>
  <c r="Q1104" i="22"/>
  <c r="P1104" i="22"/>
  <c r="R1104" i="22" s="1"/>
  <c r="Q1103" i="22"/>
  <c r="S1103" i="22" s="1"/>
  <c r="P1103" i="22"/>
  <c r="R1103" i="22" s="1"/>
  <c r="S1102" i="22"/>
  <c r="Q1102" i="22"/>
  <c r="P1102" i="22"/>
  <c r="R1102" i="22" s="1"/>
  <c r="Q1101" i="22"/>
  <c r="S1101" i="22" s="1"/>
  <c r="P1101" i="22"/>
  <c r="R1101" i="22" s="1"/>
  <c r="S1100" i="22"/>
  <c r="Q1100" i="22"/>
  <c r="P1100" i="22"/>
  <c r="R1100" i="22" s="1"/>
  <c r="Q1099" i="22"/>
  <c r="S1099" i="22" s="1"/>
  <c r="P1099" i="22"/>
  <c r="R1099" i="22" s="1"/>
  <c r="S1098" i="22"/>
  <c r="Q1098" i="22"/>
  <c r="P1098" i="22"/>
  <c r="R1098" i="22" s="1"/>
  <c r="Q1097" i="22"/>
  <c r="S1097" i="22" s="1"/>
  <c r="P1097" i="22"/>
  <c r="R1097" i="22" s="1"/>
  <c r="S1096" i="22"/>
  <c r="Q1096" i="22"/>
  <c r="P1096" i="22"/>
  <c r="R1096" i="22" s="1"/>
  <c r="Q1095" i="22"/>
  <c r="S1095" i="22" s="1"/>
  <c r="P1095" i="22"/>
  <c r="R1095" i="22" s="1"/>
  <c r="S1094" i="22"/>
  <c r="Q1094" i="22"/>
  <c r="P1094" i="22"/>
  <c r="R1094" i="22" s="1"/>
  <c r="Q1093" i="22"/>
  <c r="S1093" i="22" s="1"/>
  <c r="P1093" i="22"/>
  <c r="R1093" i="22" s="1"/>
  <c r="S1092" i="22"/>
  <c r="Q1092" i="22"/>
  <c r="P1092" i="22"/>
  <c r="R1092" i="22" s="1"/>
  <c r="S1091" i="22"/>
  <c r="Q1091" i="22"/>
  <c r="P1091" i="22"/>
  <c r="R1091" i="22" s="1"/>
  <c r="S1090" i="22"/>
  <c r="Q1090" i="22"/>
  <c r="P1090" i="22"/>
  <c r="R1090" i="22" s="1"/>
  <c r="Q1089" i="22"/>
  <c r="S1089" i="22" s="1"/>
  <c r="P1089" i="22"/>
  <c r="R1089" i="22" s="1"/>
  <c r="S1088" i="22"/>
  <c r="Q1088" i="22"/>
  <c r="P1088" i="22"/>
  <c r="R1088" i="22" s="1"/>
  <c r="Q1087" i="22"/>
  <c r="S1087" i="22" s="1"/>
  <c r="P1087" i="22"/>
  <c r="R1087" i="22" s="1"/>
  <c r="S1086" i="22"/>
  <c r="Q1086" i="22"/>
  <c r="P1086" i="22"/>
  <c r="R1086" i="22" s="1"/>
  <c r="Q1085" i="22"/>
  <c r="S1085" i="22" s="1"/>
  <c r="P1085" i="22"/>
  <c r="R1085" i="22" s="1"/>
  <c r="S1084" i="22"/>
  <c r="Q1084" i="22"/>
  <c r="P1084" i="22"/>
  <c r="R1084" i="22" s="1"/>
  <c r="S1083" i="22"/>
  <c r="Q1083" i="22"/>
  <c r="P1083" i="22"/>
  <c r="R1083" i="22" s="1"/>
  <c r="S1082" i="22"/>
  <c r="Q1082" i="22"/>
  <c r="P1082" i="22"/>
  <c r="R1082" i="22" s="1"/>
  <c r="Q1081" i="22"/>
  <c r="S1081" i="22" s="1"/>
  <c r="P1081" i="22"/>
  <c r="R1081" i="22" s="1"/>
  <c r="S1080" i="22"/>
  <c r="Q1080" i="22"/>
  <c r="P1080" i="22"/>
  <c r="R1080" i="22" s="1"/>
  <c r="Q1079" i="22"/>
  <c r="S1079" i="22" s="1"/>
  <c r="P1079" i="22"/>
  <c r="R1079" i="22" s="1"/>
  <c r="S1078" i="22"/>
  <c r="Q1078" i="22"/>
  <c r="P1078" i="22"/>
  <c r="R1078" i="22" s="1"/>
  <c r="Q1077" i="22"/>
  <c r="S1077" i="22" s="1"/>
  <c r="P1077" i="22"/>
  <c r="R1077" i="22" s="1"/>
  <c r="S1076" i="22"/>
  <c r="Q1076" i="22"/>
  <c r="P1076" i="22"/>
  <c r="R1076" i="22" s="1"/>
  <c r="S1075" i="22"/>
  <c r="Q1075" i="22"/>
  <c r="P1075" i="22"/>
  <c r="R1075" i="22" s="1"/>
  <c r="S1074" i="22"/>
  <c r="Q1074" i="22"/>
  <c r="P1074" i="22"/>
  <c r="R1074" i="22" s="1"/>
  <c r="Q1073" i="22"/>
  <c r="S1073" i="22" s="1"/>
  <c r="P1073" i="22"/>
  <c r="R1073" i="22" s="1"/>
  <c r="S1072" i="22"/>
  <c r="Q1072" i="22"/>
  <c r="P1072" i="22"/>
  <c r="R1072" i="22" s="1"/>
  <c r="Q1071" i="22"/>
  <c r="S1071" i="22" s="1"/>
  <c r="P1071" i="22"/>
  <c r="R1071" i="22" s="1"/>
  <c r="S1070" i="22"/>
  <c r="Q1070" i="22"/>
  <c r="P1070" i="22"/>
  <c r="R1070" i="22" s="1"/>
  <c r="Q1069" i="22"/>
  <c r="S1069" i="22" s="1"/>
  <c r="P1069" i="22"/>
  <c r="R1069" i="22" s="1"/>
  <c r="S1068" i="22"/>
  <c r="Q1068" i="22"/>
  <c r="P1068" i="22"/>
  <c r="R1068" i="22" s="1"/>
  <c r="S1067" i="22"/>
  <c r="Q1067" i="22"/>
  <c r="P1067" i="22"/>
  <c r="R1067" i="22" s="1"/>
  <c r="S1066" i="22"/>
  <c r="Q1066" i="22"/>
  <c r="P1066" i="22"/>
  <c r="R1066" i="22" s="1"/>
  <c r="Q1065" i="22"/>
  <c r="S1065" i="22" s="1"/>
  <c r="P1065" i="22"/>
  <c r="R1065" i="22" s="1"/>
  <c r="Q1064" i="22"/>
  <c r="S1064" i="22" s="1"/>
  <c r="P1064" i="22"/>
  <c r="R1064" i="22" s="1"/>
  <c r="Q1063" i="22"/>
  <c r="S1063" i="22" s="1"/>
  <c r="P1063" i="22"/>
  <c r="R1063" i="22" s="1"/>
  <c r="Q1062" i="22"/>
  <c r="S1062" i="22" s="1"/>
  <c r="P1062" i="22"/>
  <c r="R1062" i="22" s="1"/>
  <c r="Q1061" i="22"/>
  <c r="S1061" i="22" s="1"/>
  <c r="P1061" i="22"/>
  <c r="R1061" i="22" s="1"/>
  <c r="S1060" i="22"/>
  <c r="Q1060" i="22"/>
  <c r="P1060" i="22"/>
  <c r="R1060" i="22" s="1"/>
  <c r="S1059" i="22"/>
  <c r="Q1059" i="22"/>
  <c r="P1059" i="22"/>
  <c r="R1059" i="22" s="1"/>
  <c r="S1058" i="22"/>
  <c r="Q1058" i="22"/>
  <c r="P1058" i="22"/>
  <c r="R1058" i="22" s="1"/>
  <c r="Q1057" i="22"/>
  <c r="S1057" i="22" s="1"/>
  <c r="P1057" i="22"/>
  <c r="R1057" i="22" s="1"/>
  <c r="Q1056" i="22"/>
  <c r="S1056" i="22" s="1"/>
  <c r="P1056" i="22"/>
  <c r="R1056" i="22" s="1"/>
  <c r="Q1055" i="22"/>
  <c r="S1055" i="22" s="1"/>
  <c r="P1055" i="22"/>
  <c r="R1055" i="22" s="1"/>
  <c r="Q1054" i="22"/>
  <c r="S1054" i="22" s="1"/>
  <c r="P1054" i="22"/>
  <c r="R1054" i="22" s="1"/>
  <c r="Q1053" i="22"/>
  <c r="S1053" i="22" s="1"/>
  <c r="P1053" i="22"/>
  <c r="R1053" i="22" s="1"/>
  <c r="S1052" i="22"/>
  <c r="Q1052" i="22"/>
  <c r="P1052" i="22"/>
  <c r="R1052" i="22" s="1"/>
  <c r="S1051" i="22"/>
  <c r="Q1051" i="22"/>
  <c r="P1051" i="22"/>
  <c r="R1051" i="22" s="1"/>
  <c r="S1050" i="22"/>
  <c r="Q1050" i="22"/>
  <c r="P1050" i="22"/>
  <c r="R1050" i="22" s="1"/>
  <c r="Q1049" i="22"/>
  <c r="S1049" i="22" s="1"/>
  <c r="P1049" i="22"/>
  <c r="R1049" i="22" s="1"/>
  <c r="Q1048" i="22"/>
  <c r="S1048" i="22" s="1"/>
  <c r="P1048" i="22"/>
  <c r="R1048" i="22" s="1"/>
  <c r="Q1047" i="22"/>
  <c r="S1047" i="22" s="1"/>
  <c r="P1047" i="22"/>
  <c r="R1047" i="22" s="1"/>
  <c r="Q1046" i="22"/>
  <c r="S1046" i="22" s="1"/>
  <c r="P1046" i="22"/>
  <c r="R1046" i="22" s="1"/>
  <c r="Q1045" i="22"/>
  <c r="S1045" i="22" s="1"/>
  <c r="P1045" i="22"/>
  <c r="R1045" i="22" s="1"/>
  <c r="S1044" i="22"/>
  <c r="Q1044" i="22"/>
  <c r="P1044" i="22"/>
  <c r="R1044" i="22" s="1"/>
  <c r="S1043" i="22"/>
  <c r="Q1043" i="22"/>
  <c r="P1043" i="22"/>
  <c r="R1043" i="22" s="1"/>
  <c r="S1042" i="22"/>
  <c r="Q1042" i="22"/>
  <c r="P1042" i="22"/>
  <c r="R1042" i="22" s="1"/>
  <c r="Q1041" i="22"/>
  <c r="S1041" i="22" s="1"/>
  <c r="P1041" i="22"/>
  <c r="R1041" i="22" s="1"/>
  <c r="Q1040" i="22"/>
  <c r="S1040" i="22" s="1"/>
  <c r="P1040" i="22"/>
  <c r="R1040" i="22" s="1"/>
  <c r="Q1039" i="22"/>
  <c r="S1039" i="22" s="1"/>
  <c r="P1039" i="22"/>
  <c r="R1039" i="22" s="1"/>
  <c r="Q1038" i="22"/>
  <c r="S1038" i="22" s="1"/>
  <c r="P1038" i="22"/>
  <c r="R1038" i="22" s="1"/>
  <c r="Q1037" i="22"/>
  <c r="S1037" i="22" s="1"/>
  <c r="P1037" i="22"/>
  <c r="R1037" i="22" s="1"/>
  <c r="S1036" i="22"/>
  <c r="Q1036" i="22"/>
  <c r="P1036" i="22"/>
  <c r="R1036" i="22" s="1"/>
  <c r="S1035" i="22"/>
  <c r="Q1035" i="22"/>
  <c r="P1035" i="22"/>
  <c r="R1035" i="22" s="1"/>
  <c r="S1034" i="22"/>
  <c r="Q1034" i="22"/>
  <c r="P1034" i="22"/>
  <c r="R1034" i="22" s="1"/>
  <c r="Q1033" i="22"/>
  <c r="S1033" i="22" s="1"/>
  <c r="P1033" i="22"/>
  <c r="R1033" i="22" s="1"/>
  <c r="Q1032" i="22"/>
  <c r="S1032" i="22" s="1"/>
  <c r="P1032" i="22"/>
  <c r="R1032" i="22" s="1"/>
  <c r="Q1031" i="22"/>
  <c r="S1031" i="22" s="1"/>
  <c r="P1031" i="22"/>
  <c r="R1031" i="22" s="1"/>
  <c r="Q1030" i="22"/>
  <c r="S1030" i="22" s="1"/>
  <c r="P1030" i="22"/>
  <c r="R1030" i="22" s="1"/>
  <c r="Q1029" i="22"/>
  <c r="S1029" i="22" s="1"/>
  <c r="P1029" i="22"/>
  <c r="R1029" i="22" s="1"/>
  <c r="Q1028" i="22"/>
  <c r="S1028" i="22" s="1"/>
  <c r="P1028" i="22"/>
  <c r="R1028" i="22" s="1"/>
  <c r="Q1027" i="22"/>
  <c r="S1027" i="22" s="1"/>
  <c r="P1027" i="22"/>
  <c r="R1027" i="22" s="1"/>
  <c r="Q1026" i="22"/>
  <c r="S1026" i="22" s="1"/>
  <c r="P1026" i="22"/>
  <c r="R1026" i="22" s="1"/>
  <c r="Q1025" i="22"/>
  <c r="S1025" i="22" s="1"/>
  <c r="P1025" i="22"/>
  <c r="R1025" i="22" s="1"/>
  <c r="Q1024" i="22"/>
  <c r="S1024" i="22" s="1"/>
  <c r="P1024" i="22"/>
  <c r="R1024" i="22" s="1"/>
  <c r="Q1023" i="22"/>
  <c r="S1023" i="22" s="1"/>
  <c r="P1023" i="22"/>
  <c r="R1023" i="22" s="1"/>
  <c r="Q1022" i="22"/>
  <c r="S1022" i="22" s="1"/>
  <c r="P1022" i="22"/>
  <c r="R1022" i="22" s="1"/>
  <c r="Q1021" i="22"/>
  <c r="S1021" i="22" s="1"/>
  <c r="P1021" i="22"/>
  <c r="R1021" i="22" s="1"/>
  <c r="Q1020" i="22"/>
  <c r="S1020" i="22" s="1"/>
  <c r="P1020" i="22"/>
  <c r="R1020" i="22" s="1"/>
  <c r="Q1019" i="22"/>
  <c r="S1019" i="22" s="1"/>
  <c r="P1019" i="22"/>
  <c r="R1019" i="22" s="1"/>
  <c r="Q1018" i="22"/>
  <c r="S1018" i="22" s="1"/>
  <c r="P1018" i="22"/>
  <c r="R1018" i="22" s="1"/>
  <c r="Q1017" i="22"/>
  <c r="S1017" i="22" s="1"/>
  <c r="P1017" i="22"/>
  <c r="R1017" i="22" s="1"/>
  <c r="Q1016" i="22"/>
  <c r="S1016" i="22" s="1"/>
  <c r="P1016" i="22"/>
  <c r="R1016" i="22" s="1"/>
  <c r="Q1015" i="22"/>
  <c r="S1015" i="22" s="1"/>
  <c r="P1015" i="22"/>
  <c r="R1015" i="22" s="1"/>
  <c r="Q1014" i="22"/>
  <c r="S1014" i="22" s="1"/>
  <c r="P1014" i="22"/>
  <c r="R1014" i="22" s="1"/>
  <c r="Q1013" i="22"/>
  <c r="S1013" i="22" s="1"/>
  <c r="P1013" i="22"/>
  <c r="R1013" i="22" s="1"/>
  <c r="Q1012" i="22"/>
  <c r="S1012" i="22" s="1"/>
  <c r="P1012" i="22"/>
  <c r="R1012" i="22" s="1"/>
  <c r="Q1011" i="22"/>
  <c r="S1011" i="22" s="1"/>
  <c r="P1011" i="22"/>
  <c r="R1011" i="22" s="1"/>
  <c r="Q1010" i="22"/>
  <c r="S1010" i="22" s="1"/>
  <c r="P1010" i="22"/>
  <c r="R1010" i="22" s="1"/>
  <c r="Q1009" i="22"/>
  <c r="S1009" i="22" s="1"/>
  <c r="P1009" i="22"/>
  <c r="R1009" i="22" s="1"/>
  <c r="Q1008" i="22"/>
  <c r="S1008" i="22" s="1"/>
  <c r="P1008" i="22"/>
  <c r="R1008" i="22" s="1"/>
  <c r="Q1007" i="22"/>
  <c r="S1007" i="22" s="1"/>
  <c r="P1007" i="22"/>
  <c r="R1007" i="22" s="1"/>
  <c r="Q1006" i="22"/>
  <c r="S1006" i="22" s="1"/>
  <c r="P1006" i="22"/>
  <c r="R1006" i="22" s="1"/>
  <c r="Q1005" i="22"/>
  <c r="S1005" i="22" s="1"/>
  <c r="P1005" i="22"/>
  <c r="R1005" i="22" s="1"/>
  <c r="Q1004" i="22"/>
  <c r="S1004" i="22" s="1"/>
  <c r="P1004" i="22"/>
  <c r="R1004" i="22" s="1"/>
  <c r="Q1003" i="22"/>
  <c r="S1003" i="22" s="1"/>
  <c r="P1003" i="22"/>
  <c r="R1003" i="22" s="1"/>
  <c r="Q1002" i="22"/>
  <c r="S1002" i="22" s="1"/>
  <c r="P1002" i="22"/>
  <c r="R1002" i="22" s="1"/>
  <c r="Q1001" i="22"/>
  <c r="S1001" i="22" s="1"/>
  <c r="P1001" i="22"/>
  <c r="R1001" i="22" s="1"/>
  <c r="Q1000" i="22"/>
  <c r="S1000" i="22" s="1"/>
  <c r="P1000" i="22"/>
  <c r="R1000" i="22" s="1"/>
  <c r="Q999" i="22"/>
  <c r="S999" i="22" s="1"/>
  <c r="P999" i="22"/>
  <c r="R999" i="22" s="1"/>
  <c r="Q998" i="22"/>
  <c r="S998" i="22" s="1"/>
  <c r="P998" i="22"/>
  <c r="R998" i="22" s="1"/>
  <c r="Q997" i="22"/>
  <c r="S997" i="22" s="1"/>
  <c r="P997" i="22"/>
  <c r="R997" i="22" s="1"/>
  <c r="Q996" i="22"/>
  <c r="S996" i="22" s="1"/>
  <c r="P996" i="22"/>
  <c r="R996" i="22" s="1"/>
  <c r="Q995" i="22"/>
  <c r="S995" i="22" s="1"/>
  <c r="P995" i="22"/>
  <c r="R995" i="22" s="1"/>
  <c r="Q994" i="22"/>
  <c r="S994" i="22" s="1"/>
  <c r="P994" i="22"/>
  <c r="R994" i="22" s="1"/>
  <c r="Q993" i="22"/>
  <c r="S993" i="22" s="1"/>
  <c r="P993" i="22"/>
  <c r="R993" i="22" s="1"/>
  <c r="Q992" i="22"/>
  <c r="S992" i="22" s="1"/>
  <c r="P992" i="22"/>
  <c r="R992" i="22" s="1"/>
  <c r="Q991" i="22"/>
  <c r="S991" i="22" s="1"/>
  <c r="P991" i="22"/>
  <c r="R991" i="22" s="1"/>
  <c r="Q990" i="22"/>
  <c r="S990" i="22" s="1"/>
  <c r="P990" i="22"/>
  <c r="R990" i="22" s="1"/>
  <c r="Q989" i="22"/>
  <c r="S989" i="22" s="1"/>
  <c r="P989" i="22"/>
  <c r="R989" i="22" s="1"/>
  <c r="Q988" i="22"/>
  <c r="S988" i="22" s="1"/>
  <c r="P988" i="22"/>
  <c r="R988" i="22" s="1"/>
  <c r="Q987" i="22"/>
  <c r="S987" i="22" s="1"/>
  <c r="P987" i="22"/>
  <c r="R987" i="22" s="1"/>
  <c r="Q986" i="22"/>
  <c r="S986" i="22" s="1"/>
  <c r="P986" i="22"/>
  <c r="R986" i="22" s="1"/>
  <c r="Q985" i="22"/>
  <c r="S985" i="22" s="1"/>
  <c r="P985" i="22"/>
  <c r="R985" i="22" s="1"/>
  <c r="Q984" i="22"/>
  <c r="S984" i="22" s="1"/>
  <c r="P984" i="22"/>
  <c r="R984" i="22" s="1"/>
  <c r="Q983" i="22"/>
  <c r="S983" i="22" s="1"/>
  <c r="P983" i="22"/>
  <c r="R983" i="22" s="1"/>
  <c r="Q982" i="22"/>
  <c r="S982" i="22" s="1"/>
  <c r="P982" i="22"/>
  <c r="R982" i="22" s="1"/>
  <c r="Q981" i="22"/>
  <c r="S981" i="22" s="1"/>
  <c r="P981" i="22"/>
  <c r="R981" i="22" s="1"/>
  <c r="Q980" i="22"/>
  <c r="S980" i="22" s="1"/>
  <c r="P980" i="22"/>
  <c r="R980" i="22" s="1"/>
  <c r="Q979" i="22"/>
  <c r="S979" i="22" s="1"/>
  <c r="P979" i="22"/>
  <c r="R979" i="22" s="1"/>
  <c r="Q978" i="22"/>
  <c r="S978" i="22" s="1"/>
  <c r="P978" i="22"/>
  <c r="R978" i="22" s="1"/>
  <c r="Q977" i="22"/>
  <c r="S977" i="22" s="1"/>
  <c r="P977" i="22"/>
  <c r="R977" i="22" s="1"/>
  <c r="Q976" i="22"/>
  <c r="S976" i="22" s="1"/>
  <c r="P976" i="22"/>
  <c r="R976" i="22" s="1"/>
  <c r="Q975" i="22"/>
  <c r="S975" i="22" s="1"/>
  <c r="P975" i="22"/>
  <c r="R975" i="22" s="1"/>
  <c r="Q974" i="22"/>
  <c r="S974" i="22" s="1"/>
  <c r="P974" i="22"/>
  <c r="R974" i="22" s="1"/>
  <c r="Q973" i="22"/>
  <c r="S973" i="22" s="1"/>
  <c r="P973" i="22"/>
  <c r="R973" i="22" s="1"/>
  <c r="Q972" i="22"/>
  <c r="S972" i="22" s="1"/>
  <c r="P972" i="22"/>
  <c r="R972" i="22" s="1"/>
  <c r="Q971" i="22"/>
  <c r="S971" i="22" s="1"/>
  <c r="P971" i="22"/>
  <c r="R971" i="22" s="1"/>
  <c r="Q970" i="22"/>
  <c r="S970" i="22" s="1"/>
  <c r="P970" i="22"/>
  <c r="R970" i="22" s="1"/>
  <c r="Q969" i="22"/>
  <c r="S969" i="22" s="1"/>
  <c r="P969" i="22"/>
  <c r="R969" i="22" s="1"/>
  <c r="Q968" i="22"/>
  <c r="S968" i="22" s="1"/>
  <c r="P968" i="22"/>
  <c r="R968" i="22" s="1"/>
  <c r="Q967" i="22"/>
  <c r="S967" i="22" s="1"/>
  <c r="P967" i="22"/>
  <c r="R967" i="22" s="1"/>
  <c r="Q966" i="22"/>
  <c r="S966" i="22" s="1"/>
  <c r="P966" i="22"/>
  <c r="R966" i="22" s="1"/>
  <c r="Q965" i="22"/>
  <c r="S965" i="22" s="1"/>
  <c r="P965" i="22"/>
  <c r="R965" i="22" s="1"/>
  <c r="Q964" i="22"/>
  <c r="S964" i="22" s="1"/>
  <c r="P964" i="22"/>
  <c r="R964" i="22" s="1"/>
  <c r="Q963" i="22"/>
  <c r="S963" i="22" s="1"/>
  <c r="P963" i="22"/>
  <c r="R963" i="22" s="1"/>
  <c r="Q962" i="22"/>
  <c r="S962" i="22" s="1"/>
  <c r="P962" i="22"/>
  <c r="R962" i="22" s="1"/>
  <c r="Q961" i="22"/>
  <c r="S961" i="22" s="1"/>
  <c r="P961" i="22"/>
  <c r="R961" i="22" s="1"/>
  <c r="Q960" i="22"/>
  <c r="S960" i="22" s="1"/>
  <c r="P960" i="22"/>
  <c r="R960" i="22" s="1"/>
  <c r="Q959" i="22"/>
  <c r="S959" i="22" s="1"/>
  <c r="P959" i="22"/>
  <c r="R959" i="22" s="1"/>
  <c r="Q958" i="22"/>
  <c r="S958" i="22" s="1"/>
  <c r="P958" i="22"/>
  <c r="R958" i="22" s="1"/>
  <c r="Q957" i="22"/>
  <c r="S957" i="22" s="1"/>
  <c r="P957" i="22"/>
  <c r="R957" i="22" s="1"/>
  <c r="Q956" i="22"/>
  <c r="S956" i="22" s="1"/>
  <c r="P956" i="22"/>
  <c r="R956" i="22" s="1"/>
  <c r="Q955" i="22"/>
  <c r="S955" i="22" s="1"/>
  <c r="P955" i="22"/>
  <c r="R955" i="22" s="1"/>
  <c r="Q954" i="22"/>
  <c r="S954" i="22" s="1"/>
  <c r="P954" i="22"/>
  <c r="R954" i="22" s="1"/>
  <c r="Q953" i="22"/>
  <c r="S953" i="22" s="1"/>
  <c r="P953" i="22"/>
  <c r="R953" i="22" s="1"/>
  <c r="Q952" i="22"/>
  <c r="S952" i="22" s="1"/>
  <c r="P952" i="22"/>
  <c r="R952" i="22" s="1"/>
  <c r="Q951" i="22"/>
  <c r="S951" i="22" s="1"/>
  <c r="P951" i="22"/>
  <c r="R951" i="22" s="1"/>
  <c r="Q950" i="22"/>
  <c r="S950" i="22" s="1"/>
  <c r="P950" i="22"/>
  <c r="R950" i="22" s="1"/>
  <c r="Q949" i="22"/>
  <c r="S949" i="22" s="1"/>
  <c r="P949" i="22"/>
  <c r="R949" i="22" s="1"/>
  <c r="Q948" i="22"/>
  <c r="S948" i="22" s="1"/>
  <c r="P948" i="22"/>
  <c r="R948" i="22" s="1"/>
  <c r="Q947" i="22"/>
  <c r="S947" i="22" s="1"/>
  <c r="P947" i="22"/>
  <c r="R947" i="22" s="1"/>
  <c r="Q946" i="22"/>
  <c r="S946" i="22" s="1"/>
  <c r="P946" i="22"/>
  <c r="R946" i="22" s="1"/>
  <c r="Q945" i="22"/>
  <c r="S945" i="22" s="1"/>
  <c r="P945" i="22"/>
  <c r="R945" i="22" s="1"/>
  <c r="Q944" i="22"/>
  <c r="S944" i="22" s="1"/>
  <c r="P944" i="22"/>
  <c r="R944" i="22" s="1"/>
  <c r="Q943" i="22"/>
  <c r="S943" i="22" s="1"/>
  <c r="P943" i="22"/>
  <c r="R943" i="22" s="1"/>
  <c r="Q942" i="22"/>
  <c r="S942" i="22" s="1"/>
  <c r="P942" i="22"/>
  <c r="R942" i="22" s="1"/>
  <c r="Q941" i="22"/>
  <c r="S941" i="22" s="1"/>
  <c r="P941" i="22"/>
  <c r="R941" i="22" s="1"/>
  <c r="Q940" i="22"/>
  <c r="S940" i="22" s="1"/>
  <c r="P940" i="22"/>
  <c r="R940" i="22" s="1"/>
  <c r="Q939" i="22"/>
  <c r="S939" i="22" s="1"/>
  <c r="P939" i="22"/>
  <c r="R939" i="22" s="1"/>
  <c r="Q938" i="22"/>
  <c r="S938" i="22" s="1"/>
  <c r="P938" i="22"/>
  <c r="R938" i="22" s="1"/>
  <c r="Q937" i="22"/>
  <c r="S937" i="22" s="1"/>
  <c r="P937" i="22"/>
  <c r="R937" i="22" s="1"/>
  <c r="Q936" i="22"/>
  <c r="S936" i="22" s="1"/>
  <c r="P936" i="22"/>
  <c r="R936" i="22" s="1"/>
  <c r="Q935" i="22"/>
  <c r="S935" i="22" s="1"/>
  <c r="P935" i="22"/>
  <c r="R935" i="22" s="1"/>
  <c r="Q934" i="22"/>
  <c r="S934" i="22" s="1"/>
  <c r="P934" i="22"/>
  <c r="R934" i="22" s="1"/>
  <c r="Q933" i="22"/>
  <c r="S933" i="22" s="1"/>
  <c r="P933" i="22"/>
  <c r="R933" i="22" s="1"/>
  <c r="Q932" i="22"/>
  <c r="S932" i="22" s="1"/>
  <c r="P932" i="22"/>
  <c r="R932" i="22" s="1"/>
  <c r="Q931" i="22"/>
  <c r="S931" i="22" s="1"/>
  <c r="P931" i="22"/>
  <c r="R931" i="22" s="1"/>
  <c r="Q930" i="22"/>
  <c r="S930" i="22" s="1"/>
  <c r="P930" i="22"/>
  <c r="R930" i="22" s="1"/>
  <c r="Q929" i="22"/>
  <c r="S929" i="22" s="1"/>
  <c r="P929" i="22"/>
  <c r="R929" i="22" s="1"/>
  <c r="Q928" i="22"/>
  <c r="S928" i="22" s="1"/>
  <c r="P928" i="22"/>
  <c r="R928" i="22" s="1"/>
  <c r="Q927" i="22"/>
  <c r="S927" i="22" s="1"/>
  <c r="P927" i="22"/>
  <c r="R927" i="22" s="1"/>
  <c r="Q926" i="22"/>
  <c r="S926" i="22" s="1"/>
  <c r="P926" i="22"/>
  <c r="R926" i="22" s="1"/>
  <c r="Q925" i="22"/>
  <c r="S925" i="22" s="1"/>
  <c r="P925" i="22"/>
  <c r="R925" i="22" s="1"/>
  <c r="Q924" i="22"/>
  <c r="S924" i="22" s="1"/>
  <c r="P924" i="22"/>
  <c r="R924" i="22" s="1"/>
  <c r="Q923" i="22"/>
  <c r="S923" i="22" s="1"/>
  <c r="P923" i="22"/>
  <c r="R923" i="22" s="1"/>
  <c r="Q922" i="22"/>
  <c r="S922" i="22" s="1"/>
  <c r="P922" i="22"/>
  <c r="R922" i="22" s="1"/>
  <c r="Q921" i="22"/>
  <c r="S921" i="22" s="1"/>
  <c r="P921" i="22"/>
  <c r="R921" i="22" s="1"/>
  <c r="Q920" i="22"/>
  <c r="S920" i="22" s="1"/>
  <c r="P920" i="22"/>
  <c r="R920" i="22" s="1"/>
  <c r="Q919" i="22"/>
  <c r="S919" i="22" s="1"/>
  <c r="P919" i="22"/>
  <c r="R919" i="22" s="1"/>
  <c r="Q918" i="22"/>
  <c r="S918" i="22" s="1"/>
  <c r="P918" i="22"/>
  <c r="R918" i="22" s="1"/>
  <c r="Q917" i="22"/>
  <c r="S917" i="22" s="1"/>
  <c r="P917" i="22"/>
  <c r="R917" i="22" s="1"/>
  <c r="Q916" i="22"/>
  <c r="S916" i="22" s="1"/>
  <c r="P916" i="22"/>
  <c r="R916" i="22" s="1"/>
  <c r="Q915" i="22"/>
  <c r="S915" i="22" s="1"/>
  <c r="P915" i="22"/>
  <c r="R915" i="22" s="1"/>
  <c r="Q914" i="22"/>
  <c r="S914" i="22" s="1"/>
  <c r="P914" i="22"/>
  <c r="R914" i="22" s="1"/>
  <c r="Q913" i="22"/>
  <c r="S913" i="22" s="1"/>
  <c r="P913" i="22"/>
  <c r="R913" i="22" s="1"/>
  <c r="Q912" i="22"/>
  <c r="S912" i="22" s="1"/>
  <c r="P912" i="22"/>
  <c r="R912" i="22" s="1"/>
  <c r="Q911" i="22"/>
  <c r="S911" i="22" s="1"/>
  <c r="P911" i="22"/>
  <c r="R911" i="22" s="1"/>
  <c r="Q910" i="22"/>
  <c r="S910" i="22" s="1"/>
  <c r="P910" i="22"/>
  <c r="R910" i="22" s="1"/>
  <c r="Q909" i="22"/>
  <c r="S909" i="22" s="1"/>
  <c r="P909" i="22"/>
  <c r="R909" i="22" s="1"/>
  <c r="Q908" i="22"/>
  <c r="S908" i="22" s="1"/>
  <c r="P908" i="22"/>
  <c r="R908" i="22" s="1"/>
  <c r="Q907" i="22"/>
  <c r="S907" i="22" s="1"/>
  <c r="P907" i="22"/>
  <c r="R907" i="22" s="1"/>
  <c r="Q906" i="22"/>
  <c r="S906" i="22" s="1"/>
  <c r="P906" i="22"/>
  <c r="R906" i="22" s="1"/>
  <c r="Q905" i="22"/>
  <c r="S905" i="22" s="1"/>
  <c r="P905" i="22"/>
  <c r="R905" i="22" s="1"/>
  <c r="Q904" i="22"/>
  <c r="S904" i="22" s="1"/>
  <c r="P904" i="22"/>
  <c r="R904" i="22" s="1"/>
  <c r="Q903" i="22"/>
  <c r="S903" i="22" s="1"/>
  <c r="P903" i="22"/>
  <c r="R903" i="22" s="1"/>
  <c r="Q902" i="22"/>
  <c r="S902" i="22" s="1"/>
  <c r="P902" i="22"/>
  <c r="R902" i="22" s="1"/>
  <c r="Q901" i="22"/>
  <c r="S901" i="22" s="1"/>
  <c r="P901" i="22"/>
  <c r="R901" i="22" s="1"/>
  <c r="Q900" i="22"/>
  <c r="S900" i="22" s="1"/>
  <c r="P900" i="22"/>
  <c r="R900" i="22" s="1"/>
  <c r="Q899" i="22"/>
  <c r="S899" i="22" s="1"/>
  <c r="P899" i="22"/>
  <c r="R899" i="22" s="1"/>
  <c r="Q898" i="22"/>
  <c r="S898" i="22" s="1"/>
  <c r="P898" i="22"/>
  <c r="R898" i="22" s="1"/>
  <c r="Q897" i="22"/>
  <c r="S897" i="22" s="1"/>
  <c r="P897" i="22"/>
  <c r="R897" i="22" s="1"/>
  <c r="Q896" i="22"/>
  <c r="S896" i="22" s="1"/>
  <c r="P896" i="22"/>
  <c r="R896" i="22" s="1"/>
  <c r="Q895" i="22"/>
  <c r="S895" i="22" s="1"/>
  <c r="P895" i="22"/>
  <c r="R895" i="22" s="1"/>
  <c r="Q894" i="22"/>
  <c r="S894" i="22" s="1"/>
  <c r="P894" i="22"/>
  <c r="R894" i="22" s="1"/>
  <c r="Q893" i="22"/>
  <c r="S893" i="22" s="1"/>
  <c r="P893" i="22"/>
  <c r="R893" i="22" s="1"/>
  <c r="Q892" i="22"/>
  <c r="S892" i="22" s="1"/>
  <c r="P892" i="22"/>
  <c r="R892" i="22" s="1"/>
  <c r="Q891" i="22"/>
  <c r="S891" i="22" s="1"/>
  <c r="P891" i="22"/>
  <c r="R891" i="22" s="1"/>
  <c r="Q890" i="22"/>
  <c r="S890" i="22" s="1"/>
  <c r="P890" i="22"/>
  <c r="R890" i="22" s="1"/>
  <c r="Q889" i="22"/>
  <c r="S889" i="22" s="1"/>
  <c r="P889" i="22"/>
  <c r="R889" i="22" s="1"/>
  <c r="Q888" i="22"/>
  <c r="S888" i="22" s="1"/>
  <c r="P888" i="22"/>
  <c r="R888" i="22" s="1"/>
  <c r="Q887" i="22"/>
  <c r="S887" i="22" s="1"/>
  <c r="P887" i="22"/>
  <c r="R887" i="22" s="1"/>
  <c r="Q886" i="22"/>
  <c r="S886" i="22" s="1"/>
  <c r="P886" i="22"/>
  <c r="R886" i="22" s="1"/>
  <c r="Q885" i="22"/>
  <c r="S885" i="22" s="1"/>
  <c r="P885" i="22"/>
  <c r="R885" i="22" s="1"/>
  <c r="Q884" i="22"/>
  <c r="S884" i="22" s="1"/>
  <c r="P884" i="22"/>
  <c r="R884" i="22" s="1"/>
  <c r="Q883" i="22"/>
  <c r="S883" i="22" s="1"/>
  <c r="P883" i="22"/>
  <c r="R883" i="22" s="1"/>
  <c r="Q882" i="22"/>
  <c r="S882" i="22" s="1"/>
  <c r="P882" i="22"/>
  <c r="R882" i="22" s="1"/>
  <c r="Q881" i="22"/>
  <c r="S881" i="22" s="1"/>
  <c r="P881" i="22"/>
  <c r="R881" i="22" s="1"/>
  <c r="Q880" i="22"/>
  <c r="S880" i="22" s="1"/>
  <c r="P880" i="22"/>
  <c r="R880" i="22" s="1"/>
  <c r="Q879" i="22"/>
  <c r="S879" i="22" s="1"/>
  <c r="P879" i="22"/>
  <c r="R879" i="22" s="1"/>
  <c r="Q878" i="22"/>
  <c r="S878" i="22" s="1"/>
  <c r="P878" i="22"/>
  <c r="R878" i="22" s="1"/>
  <c r="Q877" i="22"/>
  <c r="S877" i="22" s="1"/>
  <c r="P877" i="22"/>
  <c r="R877" i="22" s="1"/>
  <c r="Q876" i="22"/>
  <c r="S876" i="22" s="1"/>
  <c r="P876" i="22"/>
  <c r="R876" i="22" s="1"/>
  <c r="Q875" i="22"/>
  <c r="S875" i="22" s="1"/>
  <c r="P875" i="22"/>
  <c r="R875" i="22" s="1"/>
  <c r="Q874" i="22"/>
  <c r="S874" i="22" s="1"/>
  <c r="P874" i="22"/>
  <c r="R874" i="22" s="1"/>
  <c r="Q873" i="22"/>
  <c r="S873" i="22" s="1"/>
  <c r="P873" i="22"/>
  <c r="R873" i="22" s="1"/>
  <c r="Q872" i="22"/>
  <c r="S872" i="22" s="1"/>
  <c r="P872" i="22"/>
  <c r="R872" i="22" s="1"/>
  <c r="Q871" i="22"/>
  <c r="S871" i="22" s="1"/>
  <c r="P871" i="22"/>
  <c r="R871" i="22" s="1"/>
  <c r="Q870" i="22"/>
  <c r="S870" i="22" s="1"/>
  <c r="P870" i="22"/>
  <c r="R870" i="22" s="1"/>
  <c r="Q869" i="22"/>
  <c r="S869" i="22" s="1"/>
  <c r="P869" i="22"/>
  <c r="R869" i="22" s="1"/>
  <c r="Q868" i="22"/>
  <c r="S868" i="22" s="1"/>
  <c r="P868" i="22"/>
  <c r="R868" i="22" s="1"/>
  <c r="Q867" i="22"/>
  <c r="S867" i="22" s="1"/>
  <c r="P867" i="22"/>
  <c r="R867" i="22" s="1"/>
  <c r="Q866" i="22"/>
  <c r="S866" i="22" s="1"/>
  <c r="P866" i="22"/>
  <c r="R866" i="22" s="1"/>
  <c r="Q865" i="22"/>
  <c r="S865" i="22" s="1"/>
  <c r="P865" i="22"/>
  <c r="R865" i="22" s="1"/>
  <c r="Q864" i="22"/>
  <c r="S864" i="22" s="1"/>
  <c r="P864" i="22"/>
  <c r="R864" i="22" s="1"/>
  <c r="Q863" i="22"/>
  <c r="S863" i="22" s="1"/>
  <c r="P863" i="22"/>
  <c r="R863" i="22" s="1"/>
  <c r="Q862" i="22"/>
  <c r="S862" i="22" s="1"/>
  <c r="P862" i="22"/>
  <c r="R862" i="22" s="1"/>
  <c r="Q861" i="22"/>
  <c r="S861" i="22" s="1"/>
  <c r="P861" i="22"/>
  <c r="R861" i="22" s="1"/>
  <c r="Q860" i="22"/>
  <c r="S860" i="22" s="1"/>
  <c r="P860" i="22"/>
  <c r="R860" i="22" s="1"/>
  <c r="Q859" i="22"/>
  <c r="S859" i="22" s="1"/>
  <c r="P859" i="22"/>
  <c r="R859" i="22" s="1"/>
  <c r="Q858" i="22"/>
  <c r="S858" i="22" s="1"/>
  <c r="P858" i="22"/>
  <c r="R858" i="22" s="1"/>
  <c r="Q857" i="22"/>
  <c r="S857" i="22" s="1"/>
  <c r="P857" i="22"/>
  <c r="R857" i="22" s="1"/>
  <c r="Q856" i="22"/>
  <c r="S856" i="22" s="1"/>
  <c r="P856" i="22"/>
  <c r="R856" i="22" s="1"/>
  <c r="Q855" i="22"/>
  <c r="S855" i="22" s="1"/>
  <c r="P855" i="22"/>
  <c r="R855" i="22" s="1"/>
  <c r="Q854" i="22"/>
  <c r="S854" i="22" s="1"/>
  <c r="P854" i="22"/>
  <c r="R854" i="22" s="1"/>
  <c r="Q853" i="22"/>
  <c r="S853" i="22" s="1"/>
  <c r="P853" i="22"/>
  <c r="R853" i="22" s="1"/>
  <c r="Q852" i="22"/>
  <c r="S852" i="22" s="1"/>
  <c r="P852" i="22"/>
  <c r="R852" i="22" s="1"/>
  <c r="Q851" i="22"/>
  <c r="S851" i="22" s="1"/>
  <c r="P851" i="22"/>
  <c r="R851" i="22" s="1"/>
  <c r="Q850" i="22"/>
  <c r="S850" i="22" s="1"/>
  <c r="P850" i="22"/>
  <c r="R850" i="22" s="1"/>
  <c r="Q849" i="22"/>
  <c r="S849" i="22" s="1"/>
  <c r="P849" i="22"/>
  <c r="R849" i="22" s="1"/>
  <c r="Q848" i="22"/>
  <c r="S848" i="22" s="1"/>
  <c r="P848" i="22"/>
  <c r="R848" i="22" s="1"/>
  <c r="Q847" i="22"/>
  <c r="S847" i="22" s="1"/>
  <c r="P847" i="22"/>
  <c r="R847" i="22" s="1"/>
  <c r="Q846" i="22"/>
  <c r="S846" i="22" s="1"/>
  <c r="P846" i="22"/>
  <c r="R846" i="22" s="1"/>
  <c r="Q845" i="22"/>
  <c r="S845" i="22" s="1"/>
  <c r="P845" i="22"/>
  <c r="R845" i="22" s="1"/>
  <c r="Q844" i="22"/>
  <c r="S844" i="22" s="1"/>
  <c r="P844" i="22"/>
  <c r="R844" i="22" s="1"/>
  <c r="Q843" i="22"/>
  <c r="S843" i="22" s="1"/>
  <c r="P843" i="22"/>
  <c r="R843" i="22" s="1"/>
  <c r="Q842" i="22"/>
  <c r="S842" i="22" s="1"/>
  <c r="P842" i="22"/>
  <c r="R842" i="22" s="1"/>
  <c r="Q841" i="22"/>
  <c r="S841" i="22" s="1"/>
  <c r="P841" i="22"/>
  <c r="R841" i="22" s="1"/>
  <c r="Q840" i="22"/>
  <c r="S840" i="22" s="1"/>
  <c r="P840" i="22"/>
  <c r="R840" i="22" s="1"/>
  <c r="Q839" i="22"/>
  <c r="S839" i="22" s="1"/>
  <c r="P839" i="22"/>
  <c r="R839" i="22" s="1"/>
  <c r="Q838" i="22"/>
  <c r="S838" i="22" s="1"/>
  <c r="P838" i="22"/>
  <c r="R838" i="22" s="1"/>
  <c r="Q837" i="22"/>
  <c r="S837" i="22" s="1"/>
  <c r="P837" i="22"/>
  <c r="R837" i="22" s="1"/>
  <c r="Q836" i="22"/>
  <c r="S836" i="22" s="1"/>
  <c r="P836" i="22"/>
  <c r="R836" i="22" s="1"/>
  <c r="Q835" i="22"/>
  <c r="S835" i="22" s="1"/>
  <c r="P835" i="22"/>
  <c r="R835" i="22" s="1"/>
  <c r="Q834" i="22"/>
  <c r="S834" i="22" s="1"/>
  <c r="P834" i="22"/>
  <c r="R834" i="22" s="1"/>
  <c r="Q833" i="22"/>
  <c r="S833" i="22" s="1"/>
  <c r="P833" i="22"/>
  <c r="R833" i="22" s="1"/>
  <c r="Q832" i="22"/>
  <c r="S832" i="22" s="1"/>
  <c r="P832" i="22"/>
  <c r="R832" i="22" s="1"/>
  <c r="Q831" i="22"/>
  <c r="S831" i="22" s="1"/>
  <c r="P831" i="22"/>
  <c r="R831" i="22" s="1"/>
  <c r="Q830" i="22"/>
  <c r="S830" i="22" s="1"/>
  <c r="P830" i="22"/>
  <c r="R830" i="22" s="1"/>
  <c r="Q829" i="22"/>
  <c r="S829" i="22" s="1"/>
  <c r="P829" i="22"/>
  <c r="R829" i="22" s="1"/>
  <c r="Q828" i="22"/>
  <c r="S828" i="22" s="1"/>
  <c r="P828" i="22"/>
  <c r="R828" i="22" s="1"/>
  <c r="Q827" i="22"/>
  <c r="S827" i="22" s="1"/>
  <c r="P827" i="22"/>
  <c r="R827" i="22" s="1"/>
  <c r="Q826" i="22"/>
  <c r="S826" i="22" s="1"/>
  <c r="P826" i="22"/>
  <c r="R826" i="22" s="1"/>
  <c r="Q825" i="22"/>
  <c r="S825" i="22" s="1"/>
  <c r="P825" i="22"/>
  <c r="R825" i="22" s="1"/>
  <c r="Q824" i="22"/>
  <c r="S824" i="22" s="1"/>
  <c r="P824" i="22"/>
  <c r="R824" i="22" s="1"/>
  <c r="Q823" i="22"/>
  <c r="S823" i="22" s="1"/>
  <c r="P823" i="22"/>
  <c r="R823" i="22" s="1"/>
  <c r="Q822" i="22"/>
  <c r="S822" i="22" s="1"/>
  <c r="P822" i="22"/>
  <c r="R822" i="22" s="1"/>
  <c r="Q821" i="22"/>
  <c r="S821" i="22" s="1"/>
  <c r="P821" i="22"/>
  <c r="R821" i="22" s="1"/>
  <c r="Q820" i="22"/>
  <c r="S820" i="22" s="1"/>
  <c r="P820" i="22"/>
  <c r="R820" i="22" s="1"/>
  <c r="Q819" i="22"/>
  <c r="S819" i="22" s="1"/>
  <c r="P819" i="22"/>
  <c r="R819" i="22" s="1"/>
  <c r="Q818" i="22"/>
  <c r="S818" i="22" s="1"/>
  <c r="P818" i="22"/>
  <c r="R818" i="22" s="1"/>
  <c r="Q817" i="22"/>
  <c r="S817" i="22" s="1"/>
  <c r="P817" i="22"/>
  <c r="R817" i="22" s="1"/>
  <c r="Q816" i="22"/>
  <c r="S816" i="22" s="1"/>
  <c r="P816" i="22"/>
  <c r="R816" i="22" s="1"/>
  <c r="Q815" i="22"/>
  <c r="S815" i="22" s="1"/>
  <c r="P815" i="22"/>
  <c r="R815" i="22" s="1"/>
  <c r="Q814" i="22"/>
  <c r="S814" i="22" s="1"/>
  <c r="P814" i="22"/>
  <c r="R814" i="22" s="1"/>
  <c r="Q813" i="22"/>
  <c r="S813" i="22" s="1"/>
  <c r="P813" i="22"/>
  <c r="R813" i="22" s="1"/>
  <c r="Q812" i="22"/>
  <c r="S812" i="22" s="1"/>
  <c r="P812" i="22"/>
  <c r="R812" i="22" s="1"/>
  <c r="Q811" i="22"/>
  <c r="S811" i="22" s="1"/>
  <c r="P811" i="22"/>
  <c r="R811" i="22" s="1"/>
  <c r="Q810" i="22"/>
  <c r="S810" i="22" s="1"/>
  <c r="P810" i="22"/>
  <c r="R810" i="22" s="1"/>
  <c r="Q809" i="22"/>
  <c r="S809" i="22" s="1"/>
  <c r="P809" i="22"/>
  <c r="R809" i="22" s="1"/>
  <c r="Q808" i="22"/>
  <c r="S808" i="22" s="1"/>
  <c r="P808" i="22"/>
  <c r="R808" i="22" s="1"/>
  <c r="Q807" i="22"/>
  <c r="S807" i="22" s="1"/>
  <c r="P807" i="22"/>
  <c r="R807" i="22" s="1"/>
  <c r="Q806" i="22"/>
  <c r="S806" i="22" s="1"/>
  <c r="P806" i="22"/>
  <c r="R806" i="22" s="1"/>
  <c r="Q805" i="22"/>
  <c r="S805" i="22" s="1"/>
  <c r="P805" i="22"/>
  <c r="R805" i="22" s="1"/>
  <c r="Q804" i="22"/>
  <c r="S804" i="22" s="1"/>
  <c r="P804" i="22"/>
  <c r="R804" i="22" s="1"/>
  <c r="Q803" i="22"/>
  <c r="S803" i="22" s="1"/>
  <c r="P803" i="22"/>
  <c r="R803" i="22" s="1"/>
  <c r="Q802" i="22"/>
  <c r="S802" i="22" s="1"/>
  <c r="P802" i="22"/>
  <c r="R802" i="22" s="1"/>
  <c r="Q801" i="22"/>
  <c r="S801" i="22" s="1"/>
  <c r="P801" i="22"/>
  <c r="R801" i="22" s="1"/>
  <c r="Q800" i="22"/>
  <c r="S800" i="22" s="1"/>
  <c r="P800" i="22"/>
  <c r="R800" i="22" s="1"/>
  <c r="Q799" i="22"/>
  <c r="S799" i="22" s="1"/>
  <c r="P799" i="22"/>
  <c r="R799" i="22" s="1"/>
  <c r="Q798" i="22"/>
  <c r="S798" i="22" s="1"/>
  <c r="P798" i="22"/>
  <c r="R798" i="22" s="1"/>
  <c r="Q797" i="22"/>
  <c r="S797" i="22" s="1"/>
  <c r="P797" i="22"/>
  <c r="R797" i="22" s="1"/>
  <c r="Q796" i="22"/>
  <c r="S796" i="22" s="1"/>
  <c r="P796" i="22"/>
  <c r="R796" i="22" s="1"/>
  <c r="Q795" i="22"/>
  <c r="S795" i="22" s="1"/>
  <c r="P795" i="22"/>
  <c r="R795" i="22" s="1"/>
  <c r="Q794" i="22"/>
  <c r="S794" i="22" s="1"/>
  <c r="P794" i="22"/>
  <c r="R794" i="22" s="1"/>
  <c r="Q793" i="22"/>
  <c r="S793" i="22" s="1"/>
  <c r="P793" i="22"/>
  <c r="R793" i="22" s="1"/>
  <c r="Q792" i="22"/>
  <c r="S792" i="22" s="1"/>
  <c r="P792" i="22"/>
  <c r="R792" i="22" s="1"/>
  <c r="Q791" i="22"/>
  <c r="S791" i="22" s="1"/>
  <c r="P791" i="22"/>
  <c r="R791" i="22" s="1"/>
  <c r="Q790" i="22"/>
  <c r="S790" i="22" s="1"/>
  <c r="P790" i="22"/>
  <c r="R790" i="22" s="1"/>
  <c r="Q789" i="22"/>
  <c r="S789" i="22" s="1"/>
  <c r="P789" i="22"/>
  <c r="R789" i="22" s="1"/>
  <c r="Q788" i="22"/>
  <c r="S788" i="22" s="1"/>
  <c r="P788" i="22"/>
  <c r="R788" i="22" s="1"/>
  <c r="Q787" i="22"/>
  <c r="S787" i="22" s="1"/>
  <c r="P787" i="22"/>
  <c r="R787" i="22" s="1"/>
  <c r="Q786" i="22"/>
  <c r="S786" i="22" s="1"/>
  <c r="P786" i="22"/>
  <c r="R786" i="22" s="1"/>
  <c r="Q785" i="22"/>
  <c r="S785" i="22" s="1"/>
  <c r="P785" i="22"/>
  <c r="R785" i="22" s="1"/>
  <c r="Q784" i="22"/>
  <c r="S784" i="22" s="1"/>
  <c r="P784" i="22"/>
  <c r="R784" i="22" s="1"/>
  <c r="Q783" i="22"/>
  <c r="S783" i="22" s="1"/>
  <c r="P783" i="22"/>
  <c r="R783" i="22" s="1"/>
  <c r="Q782" i="22"/>
  <c r="S782" i="22" s="1"/>
  <c r="P782" i="22"/>
  <c r="R782" i="22" s="1"/>
  <c r="Q781" i="22"/>
  <c r="S781" i="22" s="1"/>
  <c r="P781" i="22"/>
  <c r="R781" i="22" s="1"/>
  <c r="Q780" i="22"/>
  <c r="S780" i="22" s="1"/>
  <c r="P780" i="22"/>
  <c r="R780" i="22" s="1"/>
  <c r="Q779" i="22"/>
  <c r="S779" i="22" s="1"/>
  <c r="P779" i="22"/>
  <c r="R779" i="22" s="1"/>
  <c r="Q778" i="22"/>
  <c r="S778" i="22" s="1"/>
  <c r="P778" i="22"/>
  <c r="R778" i="22" s="1"/>
  <c r="Q777" i="22"/>
  <c r="S777" i="22" s="1"/>
  <c r="P777" i="22"/>
  <c r="R777" i="22" s="1"/>
  <c r="Q776" i="22"/>
  <c r="S776" i="22" s="1"/>
  <c r="P776" i="22"/>
  <c r="R776" i="22" s="1"/>
  <c r="Q775" i="22"/>
  <c r="S775" i="22" s="1"/>
  <c r="P775" i="22"/>
  <c r="R775" i="22" s="1"/>
  <c r="Q774" i="22"/>
  <c r="S774" i="22" s="1"/>
  <c r="P774" i="22"/>
  <c r="R774" i="22" s="1"/>
  <c r="Q773" i="22"/>
  <c r="S773" i="22" s="1"/>
  <c r="P773" i="22"/>
  <c r="R773" i="22" s="1"/>
  <c r="Q772" i="22"/>
  <c r="S772" i="22" s="1"/>
  <c r="P772" i="22"/>
  <c r="R772" i="22" s="1"/>
  <c r="Q771" i="22"/>
  <c r="S771" i="22" s="1"/>
  <c r="P771" i="22"/>
  <c r="R771" i="22" s="1"/>
  <c r="Q770" i="22"/>
  <c r="S770" i="22" s="1"/>
  <c r="P770" i="22"/>
  <c r="R770" i="22" s="1"/>
  <c r="Q769" i="22"/>
  <c r="S769" i="22" s="1"/>
  <c r="P769" i="22"/>
  <c r="R769" i="22" s="1"/>
  <c r="Q768" i="22"/>
  <c r="S768" i="22" s="1"/>
  <c r="P768" i="22"/>
  <c r="R768" i="22" s="1"/>
  <c r="Q767" i="22"/>
  <c r="S767" i="22" s="1"/>
  <c r="P767" i="22"/>
  <c r="R767" i="22" s="1"/>
  <c r="Q766" i="22"/>
  <c r="S766" i="22" s="1"/>
  <c r="P766" i="22"/>
  <c r="R766" i="22" s="1"/>
  <c r="Q765" i="22"/>
  <c r="S765" i="22" s="1"/>
  <c r="P765" i="22"/>
  <c r="R765" i="22" s="1"/>
  <c r="Q764" i="22"/>
  <c r="S764" i="22" s="1"/>
  <c r="P764" i="22"/>
  <c r="R764" i="22" s="1"/>
  <c r="Q763" i="22"/>
  <c r="S763" i="22" s="1"/>
  <c r="P763" i="22"/>
  <c r="R763" i="22" s="1"/>
  <c r="Q762" i="22"/>
  <c r="S762" i="22" s="1"/>
  <c r="P762" i="22"/>
  <c r="R762" i="22" s="1"/>
  <c r="Q761" i="22"/>
  <c r="S761" i="22" s="1"/>
  <c r="P761" i="22"/>
  <c r="R761" i="22" s="1"/>
  <c r="Q760" i="22"/>
  <c r="S760" i="22" s="1"/>
  <c r="P760" i="22"/>
  <c r="R760" i="22" s="1"/>
  <c r="Q759" i="22"/>
  <c r="S759" i="22" s="1"/>
  <c r="P759" i="22"/>
  <c r="R759" i="22" s="1"/>
  <c r="Q758" i="22"/>
  <c r="S758" i="22" s="1"/>
  <c r="P758" i="22"/>
  <c r="R758" i="22" s="1"/>
  <c r="Q757" i="22"/>
  <c r="S757" i="22" s="1"/>
  <c r="P757" i="22"/>
  <c r="R757" i="22" s="1"/>
  <c r="Q756" i="22"/>
  <c r="S756" i="22" s="1"/>
  <c r="P756" i="22"/>
  <c r="R756" i="22" s="1"/>
  <c r="Q755" i="22"/>
  <c r="S755" i="22" s="1"/>
  <c r="P755" i="22"/>
  <c r="R755" i="22" s="1"/>
  <c r="Q754" i="22"/>
  <c r="S754" i="22" s="1"/>
  <c r="P754" i="22"/>
  <c r="R754" i="22" s="1"/>
  <c r="Q753" i="22"/>
  <c r="S753" i="22" s="1"/>
  <c r="P753" i="22"/>
  <c r="R753" i="22" s="1"/>
  <c r="Q752" i="22"/>
  <c r="S752" i="22" s="1"/>
  <c r="P752" i="22"/>
  <c r="R752" i="22" s="1"/>
  <c r="Q751" i="22"/>
  <c r="S751" i="22" s="1"/>
  <c r="P751" i="22"/>
  <c r="R751" i="22" s="1"/>
  <c r="Q750" i="22"/>
  <c r="S750" i="22" s="1"/>
  <c r="P750" i="22"/>
  <c r="R750" i="22" s="1"/>
  <c r="Q749" i="22"/>
  <c r="S749" i="22" s="1"/>
  <c r="P749" i="22"/>
  <c r="R749" i="22" s="1"/>
  <c r="Q748" i="22"/>
  <c r="S748" i="22" s="1"/>
  <c r="P748" i="22"/>
  <c r="R748" i="22" s="1"/>
  <c r="Q747" i="22"/>
  <c r="S747" i="22" s="1"/>
  <c r="P747" i="22"/>
  <c r="R747" i="22" s="1"/>
  <c r="Q746" i="22"/>
  <c r="S746" i="22" s="1"/>
  <c r="P746" i="22"/>
  <c r="R746" i="22" s="1"/>
  <c r="Q745" i="22"/>
  <c r="S745" i="22" s="1"/>
  <c r="P745" i="22"/>
  <c r="R745" i="22" s="1"/>
  <c r="Q744" i="22"/>
  <c r="S744" i="22" s="1"/>
  <c r="P744" i="22"/>
  <c r="R744" i="22" s="1"/>
  <c r="Q743" i="22"/>
  <c r="S743" i="22" s="1"/>
  <c r="P743" i="22"/>
  <c r="R743" i="22" s="1"/>
  <c r="Q742" i="22"/>
  <c r="S742" i="22" s="1"/>
  <c r="P742" i="22"/>
  <c r="R742" i="22" s="1"/>
  <c r="Q741" i="22"/>
  <c r="S741" i="22" s="1"/>
  <c r="P741" i="22"/>
  <c r="R741" i="22" s="1"/>
  <c r="Q740" i="22"/>
  <c r="S740" i="22" s="1"/>
  <c r="P740" i="22"/>
  <c r="R740" i="22" s="1"/>
  <c r="Q739" i="22"/>
  <c r="S739" i="22" s="1"/>
  <c r="P739" i="22"/>
  <c r="R739" i="22" s="1"/>
  <c r="Q738" i="22"/>
  <c r="S738" i="22" s="1"/>
  <c r="P738" i="22"/>
  <c r="R738" i="22" s="1"/>
  <c r="Q737" i="22"/>
  <c r="S737" i="22" s="1"/>
  <c r="P737" i="22"/>
  <c r="R737" i="22" s="1"/>
  <c r="Q736" i="22"/>
  <c r="S736" i="22" s="1"/>
  <c r="P736" i="22"/>
  <c r="R736" i="22" s="1"/>
  <c r="Q735" i="22"/>
  <c r="S735" i="22" s="1"/>
  <c r="P735" i="22"/>
  <c r="R735" i="22" s="1"/>
  <c r="S734" i="22"/>
  <c r="R734" i="22"/>
  <c r="Q734" i="22"/>
  <c r="P734" i="22"/>
  <c r="Q733" i="22"/>
  <c r="S733" i="22" s="1"/>
  <c r="P733" i="22"/>
  <c r="R733" i="22" s="1"/>
  <c r="Q732" i="22"/>
  <c r="S732" i="22" s="1"/>
  <c r="P732" i="22"/>
  <c r="R732" i="22" s="1"/>
  <c r="Q731" i="22"/>
  <c r="S731" i="22" s="1"/>
  <c r="P731" i="22"/>
  <c r="R731" i="22" s="1"/>
  <c r="R730" i="22"/>
  <c r="Q730" i="22"/>
  <c r="S730" i="22" s="1"/>
  <c r="P730" i="22"/>
  <c r="Q729" i="22"/>
  <c r="S729" i="22" s="1"/>
  <c r="P729" i="22"/>
  <c r="R729" i="22" s="1"/>
  <c r="Q728" i="22"/>
  <c r="S728" i="22" s="1"/>
  <c r="P728" i="22"/>
  <c r="R728" i="22" s="1"/>
  <c r="Q727" i="22"/>
  <c r="S727" i="22" s="1"/>
  <c r="P727" i="22"/>
  <c r="R727" i="22" s="1"/>
  <c r="S726" i="22"/>
  <c r="R726" i="22"/>
  <c r="Q726" i="22"/>
  <c r="P726" i="22"/>
  <c r="Q725" i="22"/>
  <c r="S725" i="22" s="1"/>
  <c r="P725" i="22"/>
  <c r="R725" i="22" s="1"/>
  <c r="Q724" i="22"/>
  <c r="S724" i="22" s="1"/>
  <c r="P724" i="22"/>
  <c r="R724" i="22" s="1"/>
  <c r="Q723" i="22"/>
  <c r="S723" i="22" s="1"/>
  <c r="P723" i="22"/>
  <c r="R723" i="22" s="1"/>
  <c r="R722" i="22"/>
  <c r="Q722" i="22"/>
  <c r="S722" i="22" s="1"/>
  <c r="P722" i="22"/>
  <c r="Q721" i="22"/>
  <c r="S721" i="22" s="1"/>
  <c r="P721" i="22"/>
  <c r="R721" i="22" s="1"/>
  <c r="Q720" i="22"/>
  <c r="S720" i="22" s="1"/>
  <c r="P720" i="22"/>
  <c r="R720" i="22" s="1"/>
  <c r="Q719" i="22"/>
  <c r="S719" i="22" s="1"/>
  <c r="P719" i="22"/>
  <c r="R719" i="22" s="1"/>
  <c r="S718" i="22"/>
  <c r="R718" i="22"/>
  <c r="Q718" i="22"/>
  <c r="P718" i="22"/>
  <c r="Q717" i="22"/>
  <c r="S717" i="22" s="1"/>
  <c r="P717" i="22"/>
  <c r="R717" i="22" s="1"/>
  <c r="Q716" i="22"/>
  <c r="S716" i="22" s="1"/>
  <c r="P716" i="22"/>
  <c r="R716" i="22" s="1"/>
  <c r="Q715" i="22"/>
  <c r="S715" i="22" s="1"/>
  <c r="P715" i="22"/>
  <c r="R715" i="22" s="1"/>
  <c r="R714" i="22"/>
  <c r="Q714" i="22"/>
  <c r="S714" i="22" s="1"/>
  <c r="P714" i="22"/>
  <c r="Q713" i="22"/>
  <c r="S713" i="22" s="1"/>
  <c r="P713" i="22"/>
  <c r="R713" i="22" s="1"/>
  <c r="Q712" i="22"/>
  <c r="S712" i="22" s="1"/>
  <c r="P712" i="22"/>
  <c r="R712" i="22" s="1"/>
  <c r="Q711" i="22"/>
  <c r="S711" i="22" s="1"/>
  <c r="P711" i="22"/>
  <c r="R711" i="22" s="1"/>
  <c r="S710" i="22"/>
  <c r="R710" i="22"/>
  <c r="Q710" i="22"/>
  <c r="P710" i="22"/>
  <c r="Q709" i="22"/>
  <c r="S709" i="22" s="1"/>
  <c r="P709" i="22"/>
  <c r="R709" i="22" s="1"/>
  <c r="Q708" i="22"/>
  <c r="S708" i="22" s="1"/>
  <c r="P708" i="22"/>
  <c r="R708" i="22" s="1"/>
  <c r="Q707" i="22"/>
  <c r="S707" i="22" s="1"/>
  <c r="P707" i="22"/>
  <c r="R707" i="22" s="1"/>
  <c r="S706" i="22"/>
  <c r="Q706" i="22"/>
  <c r="P706" i="22"/>
  <c r="R706" i="22" s="1"/>
  <c r="S705" i="22"/>
  <c r="Q705" i="22"/>
  <c r="P705" i="22"/>
  <c r="R705" i="22" s="1"/>
  <c r="S704" i="22"/>
  <c r="Q704" i="22"/>
  <c r="P704" i="22"/>
  <c r="R704" i="22" s="1"/>
  <c r="S703" i="22"/>
  <c r="Q703" i="22"/>
  <c r="P703" i="22"/>
  <c r="R703" i="22" s="1"/>
  <c r="S702" i="22"/>
  <c r="Q702" i="22"/>
  <c r="P702" i="22"/>
  <c r="R702" i="22" s="1"/>
  <c r="S701" i="22"/>
  <c r="Q701" i="22"/>
  <c r="P701" i="22"/>
  <c r="R701" i="22" s="1"/>
  <c r="S700" i="22"/>
  <c r="Q700" i="22"/>
  <c r="P700" i="22"/>
  <c r="R700" i="22" s="1"/>
  <c r="S699" i="22"/>
  <c r="Q699" i="22"/>
  <c r="P699" i="22"/>
  <c r="R699" i="22" s="1"/>
  <c r="S698" i="22"/>
  <c r="Q698" i="22"/>
  <c r="P698" i="22"/>
  <c r="R698" i="22" s="1"/>
  <c r="S697" i="22"/>
  <c r="Q697" i="22"/>
  <c r="P697" i="22"/>
  <c r="R697" i="22" s="1"/>
  <c r="S696" i="22"/>
  <c r="Q696" i="22"/>
  <c r="P696" i="22"/>
  <c r="R696" i="22" s="1"/>
  <c r="S695" i="22"/>
  <c r="Q695" i="22"/>
  <c r="P695" i="22"/>
  <c r="R695" i="22" s="1"/>
  <c r="S694" i="22"/>
  <c r="Q694" i="22"/>
  <c r="P694" i="22"/>
  <c r="R694" i="22" s="1"/>
  <c r="S693" i="22"/>
  <c r="Q693" i="22"/>
  <c r="P693" i="22"/>
  <c r="R693" i="22" s="1"/>
  <c r="S692" i="22"/>
  <c r="Q692" i="22"/>
  <c r="P692" i="22"/>
  <c r="R692" i="22" s="1"/>
  <c r="S691" i="22"/>
  <c r="Q691" i="22"/>
  <c r="P691" i="22"/>
  <c r="R691" i="22" s="1"/>
  <c r="S690" i="22"/>
  <c r="Q690" i="22"/>
  <c r="P690" i="22"/>
  <c r="R690" i="22" s="1"/>
  <c r="S689" i="22"/>
  <c r="Q689" i="22"/>
  <c r="P689" i="22"/>
  <c r="R689" i="22" s="1"/>
  <c r="S688" i="22"/>
  <c r="Q688" i="22"/>
  <c r="P688" i="22"/>
  <c r="R688" i="22" s="1"/>
  <c r="S687" i="22"/>
  <c r="Q687" i="22"/>
  <c r="P687" i="22"/>
  <c r="R687" i="22" s="1"/>
  <c r="S686" i="22"/>
  <c r="Q686" i="22"/>
  <c r="P686" i="22"/>
  <c r="R686" i="22" s="1"/>
  <c r="S685" i="22"/>
  <c r="Q685" i="22"/>
  <c r="P685" i="22"/>
  <c r="R685" i="22" s="1"/>
  <c r="S684" i="22"/>
  <c r="Q684" i="22"/>
  <c r="P684" i="22"/>
  <c r="R684" i="22" s="1"/>
  <c r="S683" i="22"/>
  <c r="Q683" i="22"/>
  <c r="P683" i="22"/>
  <c r="R683" i="22" s="1"/>
  <c r="S682" i="22"/>
  <c r="Q682" i="22"/>
  <c r="P682" i="22"/>
  <c r="R682" i="22" s="1"/>
  <c r="S681" i="22"/>
  <c r="Q681" i="22"/>
  <c r="P681" i="22"/>
  <c r="R681" i="22" s="1"/>
  <c r="S680" i="22"/>
  <c r="Q680" i="22"/>
  <c r="P680" i="22"/>
  <c r="R680" i="22" s="1"/>
  <c r="S679" i="22"/>
  <c r="Q679" i="22"/>
  <c r="P679" i="22"/>
  <c r="R679" i="22" s="1"/>
  <c r="S678" i="22"/>
  <c r="Q678" i="22"/>
  <c r="P678" i="22"/>
  <c r="R678" i="22" s="1"/>
  <c r="S677" i="22"/>
  <c r="Q677" i="22"/>
  <c r="P677" i="22"/>
  <c r="R677" i="22" s="1"/>
  <c r="S676" i="22"/>
  <c r="Q676" i="22"/>
  <c r="P676" i="22"/>
  <c r="R676" i="22" s="1"/>
  <c r="S675" i="22"/>
  <c r="Q675" i="22"/>
  <c r="P675" i="22"/>
  <c r="R675" i="22" s="1"/>
  <c r="S674" i="22"/>
  <c r="Q674" i="22"/>
  <c r="P674" i="22"/>
  <c r="R674" i="22" s="1"/>
  <c r="S673" i="22"/>
  <c r="Q673" i="22"/>
  <c r="P673" i="22"/>
  <c r="R673" i="22" s="1"/>
  <c r="S672" i="22"/>
  <c r="Q672" i="22"/>
  <c r="P672" i="22"/>
  <c r="R672" i="22" s="1"/>
  <c r="S671" i="22"/>
  <c r="Q671" i="22"/>
  <c r="P671" i="22"/>
  <c r="R671" i="22" s="1"/>
  <c r="S670" i="22"/>
  <c r="Q670" i="22"/>
  <c r="P670" i="22"/>
  <c r="R670" i="22" s="1"/>
  <c r="S669" i="22"/>
  <c r="Q669" i="22"/>
  <c r="P669" i="22"/>
  <c r="R669" i="22" s="1"/>
  <c r="S668" i="22"/>
  <c r="Q668" i="22"/>
  <c r="P668" i="22"/>
  <c r="R668" i="22" s="1"/>
  <c r="S667" i="22"/>
  <c r="Q667" i="22"/>
  <c r="P667" i="22"/>
  <c r="R667" i="22" s="1"/>
  <c r="S666" i="22"/>
  <c r="Q666" i="22"/>
  <c r="P666" i="22"/>
  <c r="R666" i="22" s="1"/>
  <c r="S665" i="22"/>
  <c r="Q665" i="22"/>
  <c r="P665" i="22"/>
  <c r="R665" i="22" s="1"/>
  <c r="S664" i="22"/>
  <c r="Q664" i="22"/>
  <c r="P664" i="22"/>
  <c r="R664" i="22" s="1"/>
  <c r="S663" i="22"/>
  <c r="Q663" i="22"/>
  <c r="P663" i="22"/>
  <c r="R663" i="22" s="1"/>
  <c r="S662" i="22"/>
  <c r="Q662" i="22"/>
  <c r="P662" i="22"/>
  <c r="R662" i="22" s="1"/>
  <c r="S661" i="22"/>
  <c r="Q661" i="22"/>
  <c r="P661" i="22"/>
  <c r="R661" i="22" s="1"/>
  <c r="S660" i="22"/>
  <c r="Q660" i="22"/>
  <c r="P660" i="22"/>
  <c r="R660" i="22" s="1"/>
  <c r="S659" i="22"/>
  <c r="Q659" i="22"/>
  <c r="P659" i="22"/>
  <c r="R659" i="22" s="1"/>
  <c r="S658" i="22"/>
  <c r="Q658" i="22"/>
  <c r="P658" i="22"/>
  <c r="R658" i="22" s="1"/>
  <c r="S657" i="22"/>
  <c r="Q657" i="22"/>
  <c r="P657" i="22"/>
  <c r="R657" i="22" s="1"/>
  <c r="S656" i="22"/>
  <c r="Q656" i="22"/>
  <c r="P656" i="22"/>
  <c r="R656" i="22" s="1"/>
  <c r="S655" i="22"/>
  <c r="Q655" i="22"/>
  <c r="P655" i="22"/>
  <c r="R655" i="22" s="1"/>
  <c r="S654" i="22"/>
  <c r="Q654" i="22"/>
  <c r="P654" i="22"/>
  <c r="R654" i="22" s="1"/>
  <c r="S653" i="22"/>
  <c r="Q653" i="22"/>
  <c r="P653" i="22"/>
  <c r="R653" i="22" s="1"/>
  <c r="S652" i="22"/>
  <c r="Q652" i="22"/>
  <c r="P652" i="22"/>
  <c r="R652" i="22" s="1"/>
  <c r="S651" i="22"/>
  <c r="Q651" i="22"/>
  <c r="P651" i="22"/>
  <c r="R651" i="22" s="1"/>
  <c r="S650" i="22"/>
  <c r="Q650" i="22"/>
  <c r="P650" i="22"/>
  <c r="R650" i="22" s="1"/>
  <c r="S649" i="22"/>
  <c r="Q649" i="22"/>
  <c r="P649" i="22"/>
  <c r="R649" i="22" s="1"/>
  <c r="S648" i="22"/>
  <c r="Q648" i="22"/>
  <c r="P648" i="22"/>
  <c r="R648" i="22" s="1"/>
  <c r="S647" i="22"/>
  <c r="Q647" i="22"/>
  <c r="P647" i="22"/>
  <c r="R647" i="22" s="1"/>
  <c r="S646" i="22"/>
  <c r="Q646" i="22"/>
  <c r="P646" i="22"/>
  <c r="R646" i="22" s="1"/>
  <c r="S645" i="22"/>
  <c r="Q645" i="22"/>
  <c r="P645" i="22"/>
  <c r="R645" i="22" s="1"/>
  <c r="S644" i="22"/>
  <c r="Q644" i="22"/>
  <c r="P644" i="22"/>
  <c r="R644" i="22" s="1"/>
  <c r="S643" i="22"/>
  <c r="Q643" i="22"/>
  <c r="P643" i="22"/>
  <c r="R643" i="22" s="1"/>
  <c r="S642" i="22"/>
  <c r="Q642" i="22"/>
  <c r="P642" i="22"/>
  <c r="R642" i="22" s="1"/>
  <c r="S641" i="22"/>
  <c r="Q641" i="22"/>
  <c r="P641" i="22"/>
  <c r="R641" i="22" s="1"/>
  <c r="S640" i="22"/>
  <c r="Q640" i="22"/>
  <c r="P640" i="22"/>
  <c r="R640" i="22" s="1"/>
  <c r="S639" i="22"/>
  <c r="Q639" i="22"/>
  <c r="P639" i="22"/>
  <c r="R639" i="22" s="1"/>
  <c r="S638" i="22"/>
  <c r="Q638" i="22"/>
  <c r="P638" i="22"/>
  <c r="R638" i="22" s="1"/>
  <c r="S637" i="22"/>
  <c r="Q637" i="22"/>
  <c r="P637" i="22"/>
  <c r="R637" i="22" s="1"/>
  <c r="S636" i="22"/>
  <c r="Q636" i="22"/>
  <c r="P636" i="22"/>
  <c r="R636" i="22" s="1"/>
  <c r="S635" i="22"/>
  <c r="Q635" i="22"/>
  <c r="P635" i="22"/>
  <c r="R635" i="22" s="1"/>
  <c r="S634" i="22"/>
  <c r="Q634" i="22"/>
  <c r="P634" i="22"/>
  <c r="R634" i="22" s="1"/>
  <c r="S633" i="22"/>
  <c r="Q633" i="22"/>
  <c r="P633" i="22"/>
  <c r="R633" i="22" s="1"/>
  <c r="S632" i="22"/>
  <c r="Q632" i="22"/>
  <c r="P632" i="22"/>
  <c r="R632" i="22" s="1"/>
  <c r="S631" i="22"/>
  <c r="Q631" i="22"/>
  <c r="P631" i="22"/>
  <c r="R631" i="22" s="1"/>
  <c r="S630" i="22"/>
  <c r="Q630" i="22"/>
  <c r="P630" i="22"/>
  <c r="R630" i="22" s="1"/>
  <c r="S629" i="22"/>
  <c r="Q629" i="22"/>
  <c r="P629" i="22"/>
  <c r="R629" i="22" s="1"/>
  <c r="S628" i="22"/>
  <c r="Q628" i="22"/>
  <c r="P628" i="22"/>
  <c r="R628" i="22" s="1"/>
  <c r="S627" i="22"/>
  <c r="Q627" i="22"/>
  <c r="P627" i="22"/>
  <c r="R627" i="22" s="1"/>
  <c r="S626" i="22"/>
  <c r="Q626" i="22"/>
  <c r="P626" i="22"/>
  <c r="R626" i="22" s="1"/>
  <c r="S625" i="22"/>
  <c r="Q625" i="22"/>
  <c r="P625" i="22"/>
  <c r="R625" i="22" s="1"/>
  <c r="S624" i="22"/>
  <c r="Q624" i="22"/>
  <c r="P624" i="22"/>
  <c r="R624" i="22" s="1"/>
  <c r="S623" i="22"/>
  <c r="Q623" i="22"/>
  <c r="P623" i="22"/>
  <c r="R623" i="22" s="1"/>
  <c r="S622" i="22"/>
  <c r="Q622" i="22"/>
  <c r="P622" i="22"/>
  <c r="R622" i="22" s="1"/>
  <c r="S621" i="22"/>
  <c r="Q621" i="22"/>
  <c r="P621" i="22"/>
  <c r="R621" i="22" s="1"/>
  <c r="S620" i="22"/>
  <c r="Q620" i="22"/>
  <c r="P620" i="22"/>
  <c r="R620" i="22" s="1"/>
  <c r="S619" i="22"/>
  <c r="Q619" i="22"/>
  <c r="P619" i="22"/>
  <c r="R619" i="22" s="1"/>
  <c r="S618" i="22"/>
  <c r="Q618" i="22"/>
  <c r="P618" i="22"/>
  <c r="R618" i="22" s="1"/>
  <c r="S617" i="22"/>
  <c r="Q617" i="22"/>
  <c r="P617" i="22"/>
  <c r="R617" i="22" s="1"/>
  <c r="S616" i="22"/>
  <c r="Q616" i="22"/>
  <c r="P616" i="22"/>
  <c r="R616" i="22" s="1"/>
  <c r="S615" i="22"/>
  <c r="Q615" i="22"/>
  <c r="P615" i="22"/>
  <c r="R615" i="22" s="1"/>
  <c r="S614" i="22"/>
  <c r="Q614" i="22"/>
  <c r="P614" i="22"/>
  <c r="R614" i="22" s="1"/>
  <c r="S613" i="22"/>
  <c r="Q613" i="22"/>
  <c r="P613" i="22"/>
  <c r="R613" i="22" s="1"/>
  <c r="S612" i="22"/>
  <c r="Q612" i="22"/>
  <c r="P612" i="22"/>
  <c r="R612" i="22" s="1"/>
  <c r="S611" i="22"/>
  <c r="Q611" i="22"/>
  <c r="P611" i="22"/>
  <c r="R611" i="22" s="1"/>
  <c r="S610" i="22"/>
  <c r="Q610" i="22"/>
  <c r="P610" i="22"/>
  <c r="R610" i="22" s="1"/>
  <c r="S609" i="22"/>
  <c r="Q609" i="22"/>
  <c r="P609" i="22"/>
  <c r="R609" i="22" s="1"/>
  <c r="S608" i="22"/>
  <c r="Q608" i="22"/>
  <c r="P608" i="22"/>
  <c r="R608" i="22" s="1"/>
  <c r="S607" i="22"/>
  <c r="Q607" i="22"/>
  <c r="P607" i="22"/>
  <c r="R607" i="22" s="1"/>
  <c r="S606" i="22"/>
  <c r="Q606" i="22"/>
  <c r="P606" i="22"/>
  <c r="R606" i="22" s="1"/>
  <c r="S605" i="22"/>
  <c r="Q605" i="22"/>
  <c r="P605" i="22"/>
  <c r="R605" i="22" s="1"/>
  <c r="S604" i="22"/>
  <c r="Q604" i="22"/>
  <c r="P604" i="22"/>
  <c r="R604" i="22" s="1"/>
  <c r="S603" i="22"/>
  <c r="Q603" i="22"/>
  <c r="P603" i="22"/>
  <c r="R603" i="22" s="1"/>
  <c r="S602" i="22"/>
  <c r="Q602" i="22"/>
  <c r="P602" i="22"/>
  <c r="R602" i="22" s="1"/>
  <c r="S601" i="22"/>
  <c r="Q601" i="22"/>
  <c r="P601" i="22"/>
  <c r="R601" i="22" s="1"/>
  <c r="S600" i="22"/>
  <c r="Q600" i="22"/>
  <c r="P600" i="22"/>
  <c r="R600" i="22" s="1"/>
  <c r="S599" i="22"/>
  <c r="Q599" i="22"/>
  <c r="P599" i="22"/>
  <c r="R599" i="22" s="1"/>
  <c r="S598" i="22"/>
  <c r="Q598" i="22"/>
  <c r="P598" i="22"/>
  <c r="R598" i="22" s="1"/>
  <c r="S597" i="22"/>
  <c r="Q597" i="22"/>
  <c r="P597" i="22"/>
  <c r="R597" i="22" s="1"/>
  <c r="S596" i="22"/>
  <c r="Q596" i="22"/>
  <c r="P596" i="22"/>
  <c r="R596" i="22" s="1"/>
  <c r="S595" i="22"/>
  <c r="Q595" i="22"/>
  <c r="P595" i="22"/>
  <c r="R595" i="22" s="1"/>
  <c r="S594" i="22"/>
  <c r="Q594" i="22"/>
  <c r="P594" i="22"/>
  <c r="R594" i="22" s="1"/>
  <c r="S593" i="22"/>
  <c r="Q593" i="22"/>
  <c r="P593" i="22"/>
  <c r="R593" i="22" s="1"/>
  <c r="S592" i="22"/>
  <c r="Q592" i="22"/>
  <c r="P592" i="22"/>
  <c r="R592" i="22" s="1"/>
  <c r="S591" i="22"/>
  <c r="Q591" i="22"/>
  <c r="P591" i="22"/>
  <c r="R591" i="22" s="1"/>
  <c r="S590" i="22"/>
  <c r="Q590" i="22"/>
  <c r="P590" i="22"/>
  <c r="R590" i="22" s="1"/>
  <c r="S589" i="22"/>
  <c r="Q589" i="22"/>
  <c r="P589" i="22"/>
  <c r="R589" i="22" s="1"/>
  <c r="S588" i="22"/>
  <c r="Q588" i="22"/>
  <c r="P588" i="22"/>
  <c r="R588" i="22" s="1"/>
  <c r="S587" i="22"/>
  <c r="Q587" i="22"/>
  <c r="P587" i="22"/>
  <c r="R587" i="22" s="1"/>
  <c r="S586" i="22"/>
  <c r="Q586" i="22"/>
  <c r="P586" i="22"/>
  <c r="R586" i="22" s="1"/>
  <c r="S585" i="22"/>
  <c r="Q585" i="22"/>
  <c r="P585" i="22"/>
  <c r="R585" i="22" s="1"/>
  <c r="S584" i="22"/>
  <c r="Q584" i="22"/>
  <c r="P584" i="22"/>
  <c r="R584" i="22" s="1"/>
  <c r="S583" i="22"/>
  <c r="Q583" i="22"/>
  <c r="P583" i="22"/>
  <c r="R583" i="22" s="1"/>
  <c r="S582" i="22"/>
  <c r="Q582" i="22"/>
  <c r="P582" i="22"/>
  <c r="R582" i="22" s="1"/>
  <c r="S581" i="22"/>
  <c r="Q581" i="22"/>
  <c r="P581" i="22"/>
  <c r="R581" i="22" s="1"/>
  <c r="S580" i="22"/>
  <c r="Q580" i="22"/>
  <c r="P580" i="22"/>
  <c r="R580" i="22" s="1"/>
  <c r="S579" i="22"/>
  <c r="Q579" i="22"/>
  <c r="P579" i="22"/>
  <c r="R579" i="22" s="1"/>
  <c r="S578" i="22"/>
  <c r="Q578" i="22"/>
  <c r="P578" i="22"/>
  <c r="R578" i="22" s="1"/>
  <c r="S577" i="22"/>
  <c r="Q577" i="22"/>
  <c r="P577" i="22"/>
  <c r="R577" i="22" s="1"/>
  <c r="S576" i="22"/>
  <c r="Q576" i="22"/>
  <c r="P576" i="22"/>
  <c r="R576" i="22" s="1"/>
  <c r="S575" i="22"/>
  <c r="Q575" i="22"/>
  <c r="P575" i="22"/>
  <c r="R575" i="22" s="1"/>
  <c r="S574" i="22"/>
  <c r="Q574" i="22"/>
  <c r="P574" i="22"/>
  <c r="R574" i="22" s="1"/>
  <c r="S573" i="22"/>
  <c r="Q573" i="22"/>
  <c r="P573" i="22"/>
  <c r="R573" i="22" s="1"/>
  <c r="S572" i="22"/>
  <c r="Q572" i="22"/>
  <c r="P572" i="22"/>
  <c r="R572" i="22" s="1"/>
  <c r="S571" i="22"/>
  <c r="Q571" i="22"/>
  <c r="P571" i="22"/>
  <c r="R571" i="22" s="1"/>
  <c r="S570" i="22"/>
  <c r="Q570" i="22"/>
  <c r="P570" i="22"/>
  <c r="R570" i="22" s="1"/>
  <c r="S569" i="22"/>
  <c r="Q569" i="22"/>
  <c r="P569" i="22"/>
  <c r="R569" i="22" s="1"/>
  <c r="S568" i="22"/>
  <c r="Q568" i="22"/>
  <c r="P568" i="22"/>
  <c r="R568" i="22" s="1"/>
  <c r="S567" i="22"/>
  <c r="Q567" i="22"/>
  <c r="P567" i="22"/>
  <c r="R567" i="22" s="1"/>
  <c r="S566" i="22"/>
  <c r="Q566" i="22"/>
  <c r="P566" i="22"/>
  <c r="R566" i="22" s="1"/>
  <c r="S565" i="22"/>
  <c r="Q565" i="22"/>
  <c r="P565" i="22"/>
  <c r="R565" i="22" s="1"/>
  <c r="S564" i="22"/>
  <c r="Q564" i="22"/>
  <c r="P564" i="22"/>
  <c r="R564" i="22" s="1"/>
  <c r="S563" i="22"/>
  <c r="Q563" i="22"/>
  <c r="P563" i="22"/>
  <c r="R563" i="22" s="1"/>
  <c r="S562" i="22"/>
  <c r="Q562" i="22"/>
  <c r="P562" i="22"/>
  <c r="R562" i="22" s="1"/>
  <c r="S561" i="22"/>
  <c r="Q561" i="22"/>
  <c r="P561" i="22"/>
  <c r="R561" i="22" s="1"/>
  <c r="S560" i="22"/>
  <c r="Q560" i="22"/>
  <c r="P560" i="22"/>
  <c r="R560" i="22" s="1"/>
  <c r="S559" i="22"/>
  <c r="Q559" i="22"/>
  <c r="P559" i="22"/>
  <c r="R559" i="22" s="1"/>
  <c r="S558" i="22"/>
  <c r="Q558" i="22"/>
  <c r="P558" i="22"/>
  <c r="R558" i="22" s="1"/>
  <c r="S557" i="22"/>
  <c r="Q557" i="22"/>
  <c r="P557" i="22"/>
  <c r="R557" i="22" s="1"/>
  <c r="S556" i="22"/>
  <c r="Q556" i="22"/>
  <c r="P556" i="22"/>
  <c r="R556" i="22" s="1"/>
  <c r="S555" i="22"/>
  <c r="Q555" i="22"/>
  <c r="P555" i="22"/>
  <c r="R555" i="22" s="1"/>
  <c r="S554" i="22"/>
  <c r="Q554" i="22"/>
  <c r="P554" i="22"/>
  <c r="R554" i="22" s="1"/>
  <c r="S553" i="22"/>
  <c r="Q553" i="22"/>
  <c r="P553" i="22"/>
  <c r="R553" i="22" s="1"/>
  <c r="S552" i="22"/>
  <c r="Q552" i="22"/>
  <c r="P552" i="22"/>
  <c r="R552" i="22" s="1"/>
  <c r="S551" i="22"/>
  <c r="Q551" i="22"/>
  <c r="P551" i="22"/>
  <c r="R551" i="22" s="1"/>
  <c r="S550" i="22"/>
  <c r="Q550" i="22"/>
  <c r="P550" i="22"/>
  <c r="R550" i="22" s="1"/>
  <c r="S549" i="22"/>
  <c r="Q549" i="22"/>
  <c r="P549" i="22"/>
  <c r="R549" i="22" s="1"/>
  <c r="S548" i="22"/>
  <c r="Q548" i="22"/>
  <c r="P548" i="22"/>
  <c r="R548" i="22" s="1"/>
  <c r="S547" i="22"/>
  <c r="Q547" i="22"/>
  <c r="P547" i="22"/>
  <c r="R547" i="22" s="1"/>
  <c r="S546" i="22"/>
  <c r="Q546" i="22"/>
  <c r="P546" i="22"/>
  <c r="R546" i="22" s="1"/>
  <c r="S545" i="22"/>
  <c r="Q545" i="22"/>
  <c r="P545" i="22"/>
  <c r="R545" i="22" s="1"/>
  <c r="S544" i="22"/>
  <c r="Q544" i="22"/>
  <c r="P544" i="22"/>
  <c r="R544" i="22" s="1"/>
  <c r="S543" i="22"/>
  <c r="Q543" i="22"/>
  <c r="P543" i="22"/>
  <c r="R543" i="22" s="1"/>
  <c r="S542" i="22"/>
  <c r="Q542" i="22"/>
  <c r="P542" i="22"/>
  <c r="R542" i="22" s="1"/>
  <c r="S541" i="22"/>
  <c r="Q541" i="22"/>
  <c r="P541" i="22"/>
  <c r="R541" i="22" s="1"/>
  <c r="S540" i="22"/>
  <c r="Q540" i="22"/>
  <c r="P540" i="22"/>
  <c r="R540" i="22" s="1"/>
  <c r="S539" i="22"/>
  <c r="Q539" i="22"/>
  <c r="P539" i="22"/>
  <c r="R539" i="22" s="1"/>
  <c r="S538" i="22"/>
  <c r="Q538" i="22"/>
  <c r="P538" i="22"/>
  <c r="R538" i="22" s="1"/>
  <c r="S537" i="22"/>
  <c r="Q537" i="22"/>
  <c r="P537" i="22"/>
  <c r="R537" i="22" s="1"/>
  <c r="S536" i="22"/>
  <c r="Q536" i="22"/>
  <c r="P536" i="22"/>
  <c r="R536" i="22" s="1"/>
  <c r="S535" i="22"/>
  <c r="Q535" i="22"/>
  <c r="P535" i="22"/>
  <c r="R535" i="22" s="1"/>
  <c r="S534" i="22"/>
  <c r="Q534" i="22"/>
  <c r="P534" i="22"/>
  <c r="R534" i="22" s="1"/>
  <c r="S533" i="22"/>
  <c r="Q533" i="22"/>
  <c r="P533" i="22"/>
  <c r="R533" i="22" s="1"/>
  <c r="S532" i="22"/>
  <c r="Q532" i="22"/>
  <c r="P532" i="22"/>
  <c r="R532" i="22" s="1"/>
  <c r="S531" i="22"/>
  <c r="Q531" i="22"/>
  <c r="P531" i="22"/>
  <c r="R531" i="22" s="1"/>
  <c r="S530" i="22"/>
  <c r="Q530" i="22"/>
  <c r="P530" i="22"/>
  <c r="R530" i="22" s="1"/>
  <c r="S529" i="22"/>
  <c r="Q529" i="22"/>
  <c r="P529" i="22"/>
  <c r="R529" i="22" s="1"/>
  <c r="S528" i="22"/>
  <c r="Q528" i="22"/>
  <c r="P528" i="22"/>
  <c r="R528" i="22" s="1"/>
  <c r="S527" i="22"/>
  <c r="Q527" i="22"/>
  <c r="P527" i="22"/>
  <c r="R527" i="22" s="1"/>
  <c r="S526" i="22"/>
  <c r="Q526" i="22"/>
  <c r="P526" i="22"/>
  <c r="R526" i="22" s="1"/>
  <c r="S525" i="22"/>
  <c r="Q525" i="22"/>
  <c r="P525" i="22"/>
  <c r="R525" i="22" s="1"/>
  <c r="S524" i="22"/>
  <c r="Q524" i="22"/>
  <c r="P524" i="22"/>
  <c r="R524" i="22" s="1"/>
  <c r="S523" i="22"/>
  <c r="Q523" i="22"/>
  <c r="P523" i="22"/>
  <c r="R523" i="22" s="1"/>
  <c r="S522" i="22"/>
  <c r="Q522" i="22"/>
  <c r="P522" i="22"/>
  <c r="R522" i="22" s="1"/>
  <c r="S521" i="22"/>
  <c r="Q521" i="22"/>
  <c r="P521" i="22"/>
  <c r="R521" i="22" s="1"/>
  <c r="S520" i="22"/>
  <c r="Q520" i="22"/>
  <c r="P520" i="22"/>
  <c r="R520" i="22" s="1"/>
  <c r="S519" i="22"/>
  <c r="Q519" i="22"/>
  <c r="P519" i="22"/>
  <c r="R519" i="22" s="1"/>
  <c r="S518" i="22"/>
  <c r="Q518" i="22"/>
  <c r="P518" i="22"/>
  <c r="R518" i="22" s="1"/>
  <c r="S517" i="22"/>
  <c r="Q517" i="22"/>
  <c r="P517" i="22"/>
  <c r="R517" i="22" s="1"/>
  <c r="S516" i="22"/>
  <c r="Q516" i="22"/>
  <c r="P516" i="22"/>
  <c r="R516" i="22" s="1"/>
  <c r="S515" i="22"/>
  <c r="Q515" i="22"/>
  <c r="P515" i="22"/>
  <c r="R515" i="22" s="1"/>
  <c r="S514" i="22"/>
  <c r="Q514" i="22"/>
  <c r="P514" i="22"/>
  <c r="R514" i="22" s="1"/>
  <c r="S513" i="22"/>
  <c r="Q513" i="22"/>
  <c r="P513" i="22"/>
  <c r="R513" i="22" s="1"/>
  <c r="S512" i="22"/>
  <c r="Q512" i="22"/>
  <c r="P512" i="22"/>
  <c r="R512" i="22" s="1"/>
  <c r="S511" i="22"/>
  <c r="Q511" i="22"/>
  <c r="P511" i="22"/>
  <c r="R511" i="22" s="1"/>
  <c r="S510" i="22"/>
  <c r="Q510" i="22"/>
  <c r="P510" i="22"/>
  <c r="R510" i="22" s="1"/>
  <c r="S509" i="22"/>
  <c r="Q509" i="22"/>
  <c r="P509" i="22"/>
  <c r="R509" i="22" s="1"/>
  <c r="S508" i="22"/>
  <c r="Q508" i="22"/>
  <c r="P508" i="22"/>
  <c r="R508" i="22" s="1"/>
  <c r="S507" i="22"/>
  <c r="Q507" i="22"/>
  <c r="P507" i="22"/>
  <c r="R507" i="22" s="1"/>
  <c r="S506" i="22"/>
  <c r="Q506" i="22"/>
  <c r="P506" i="22"/>
  <c r="R506" i="22" s="1"/>
  <c r="S505" i="22"/>
  <c r="Q505" i="22"/>
  <c r="P505" i="22"/>
  <c r="R505" i="22" s="1"/>
  <c r="S504" i="22"/>
  <c r="Q504" i="22"/>
  <c r="P504" i="22"/>
  <c r="R504" i="22" s="1"/>
  <c r="S503" i="22"/>
  <c r="Q503" i="22"/>
  <c r="P503" i="22"/>
  <c r="R503" i="22" s="1"/>
  <c r="S502" i="22"/>
  <c r="Q502" i="22"/>
  <c r="P502" i="22"/>
  <c r="R502" i="22" s="1"/>
  <c r="S501" i="22"/>
  <c r="Q501" i="22"/>
  <c r="P501" i="22"/>
  <c r="R501" i="22" s="1"/>
  <c r="S500" i="22"/>
  <c r="Q500" i="22"/>
  <c r="P500" i="22"/>
  <c r="R500" i="22" s="1"/>
  <c r="S499" i="22"/>
  <c r="Q499" i="22"/>
  <c r="P499" i="22"/>
  <c r="R499" i="22" s="1"/>
  <c r="S498" i="22"/>
  <c r="Q498" i="22"/>
  <c r="P498" i="22"/>
  <c r="R498" i="22" s="1"/>
  <c r="S497" i="22"/>
  <c r="Q497" i="22"/>
  <c r="P497" i="22"/>
  <c r="R497" i="22" s="1"/>
  <c r="S496" i="22"/>
  <c r="Q496" i="22"/>
  <c r="P496" i="22"/>
  <c r="R496" i="22" s="1"/>
  <c r="S495" i="22"/>
  <c r="Q495" i="22"/>
  <c r="P495" i="22"/>
  <c r="R495" i="22" s="1"/>
  <c r="S494" i="22"/>
  <c r="Q494" i="22"/>
  <c r="P494" i="22"/>
  <c r="R494" i="22" s="1"/>
  <c r="S493" i="22"/>
  <c r="Q493" i="22"/>
  <c r="P493" i="22"/>
  <c r="R493" i="22" s="1"/>
  <c r="S492" i="22"/>
  <c r="Q492" i="22"/>
  <c r="P492" i="22"/>
  <c r="R492" i="22" s="1"/>
  <c r="S491" i="22"/>
  <c r="Q491" i="22"/>
  <c r="P491" i="22"/>
  <c r="R491" i="22" s="1"/>
  <c r="S490" i="22"/>
  <c r="Q490" i="22"/>
  <c r="P490" i="22"/>
  <c r="R490" i="22" s="1"/>
  <c r="S489" i="22"/>
  <c r="Q489" i="22"/>
  <c r="P489" i="22"/>
  <c r="R489" i="22" s="1"/>
  <c r="S488" i="22"/>
  <c r="Q488" i="22"/>
  <c r="P488" i="22"/>
  <c r="R488" i="22" s="1"/>
  <c r="S487" i="22"/>
  <c r="Q487" i="22"/>
  <c r="P487" i="22"/>
  <c r="R487" i="22" s="1"/>
  <c r="S486" i="22"/>
  <c r="Q486" i="22"/>
  <c r="P486" i="22"/>
  <c r="R486" i="22" s="1"/>
  <c r="S485" i="22"/>
  <c r="Q485" i="22"/>
  <c r="P485" i="22"/>
  <c r="R485" i="22" s="1"/>
  <c r="S484" i="22"/>
  <c r="Q484" i="22"/>
  <c r="P484" i="22"/>
  <c r="R484" i="22" s="1"/>
  <c r="S483" i="22"/>
  <c r="Q483" i="22"/>
  <c r="P483" i="22"/>
  <c r="R483" i="22" s="1"/>
  <c r="S482" i="22"/>
  <c r="Q482" i="22"/>
  <c r="P482" i="22"/>
  <c r="R482" i="22" s="1"/>
  <c r="S481" i="22"/>
  <c r="Q481" i="22"/>
  <c r="P481" i="22"/>
  <c r="R481" i="22" s="1"/>
  <c r="S480" i="22"/>
  <c r="Q480" i="22"/>
  <c r="P480" i="22"/>
  <c r="R480" i="22" s="1"/>
  <c r="S479" i="22"/>
  <c r="Q479" i="22"/>
  <c r="P479" i="22"/>
  <c r="R479" i="22" s="1"/>
  <c r="S478" i="22"/>
  <c r="Q478" i="22"/>
  <c r="P478" i="22"/>
  <c r="R478" i="22" s="1"/>
  <c r="S477" i="22"/>
  <c r="Q477" i="22"/>
  <c r="P477" i="22"/>
  <c r="R477" i="22" s="1"/>
  <c r="S476" i="22"/>
  <c r="Q476" i="22"/>
  <c r="P476" i="22"/>
  <c r="R476" i="22" s="1"/>
  <c r="S475" i="22"/>
  <c r="Q475" i="22"/>
  <c r="P475" i="22"/>
  <c r="R475" i="22" s="1"/>
  <c r="S474" i="22"/>
  <c r="Q474" i="22"/>
  <c r="P474" i="22"/>
  <c r="R474" i="22" s="1"/>
  <c r="S473" i="22"/>
  <c r="Q473" i="22"/>
  <c r="P473" i="22"/>
  <c r="R473" i="22" s="1"/>
  <c r="S472" i="22"/>
  <c r="Q472" i="22"/>
  <c r="P472" i="22"/>
  <c r="R472" i="22" s="1"/>
  <c r="S471" i="22"/>
  <c r="Q471" i="22"/>
  <c r="P471" i="22"/>
  <c r="R471" i="22" s="1"/>
  <c r="S470" i="22"/>
  <c r="Q470" i="22"/>
  <c r="P470" i="22"/>
  <c r="R470" i="22" s="1"/>
  <c r="S469" i="22"/>
  <c r="Q469" i="22"/>
  <c r="P469" i="22"/>
  <c r="R469" i="22" s="1"/>
  <c r="S468" i="22"/>
  <c r="Q468" i="22"/>
  <c r="P468" i="22"/>
  <c r="R468" i="22" s="1"/>
  <c r="S467" i="22"/>
  <c r="Q467" i="22"/>
  <c r="P467" i="22"/>
  <c r="R467" i="22" s="1"/>
  <c r="S466" i="22"/>
  <c r="Q466" i="22"/>
  <c r="P466" i="22"/>
  <c r="R466" i="22" s="1"/>
  <c r="S465" i="22"/>
  <c r="Q465" i="22"/>
  <c r="P465" i="22"/>
  <c r="R465" i="22" s="1"/>
  <c r="S464" i="22"/>
  <c r="Q464" i="22"/>
  <c r="P464" i="22"/>
  <c r="R464" i="22" s="1"/>
  <c r="S463" i="22"/>
  <c r="Q463" i="22"/>
  <c r="P463" i="22"/>
  <c r="R463" i="22" s="1"/>
  <c r="S462" i="22"/>
  <c r="Q462" i="22"/>
  <c r="P462" i="22"/>
  <c r="R462" i="22" s="1"/>
  <c r="S461" i="22"/>
  <c r="Q461" i="22"/>
  <c r="P461" i="22"/>
  <c r="R461" i="22" s="1"/>
  <c r="S460" i="22"/>
  <c r="Q460" i="22"/>
  <c r="P460" i="22"/>
  <c r="R460" i="22" s="1"/>
  <c r="S459" i="22"/>
  <c r="Q459" i="22"/>
  <c r="P459" i="22"/>
  <c r="R459" i="22" s="1"/>
  <c r="S458" i="22"/>
  <c r="Q458" i="22"/>
  <c r="P458" i="22"/>
  <c r="R458" i="22" s="1"/>
  <c r="S457" i="22"/>
  <c r="Q457" i="22"/>
  <c r="P457" i="22"/>
  <c r="R457" i="22" s="1"/>
  <c r="S456" i="22"/>
  <c r="Q456" i="22"/>
  <c r="P456" i="22"/>
  <c r="R456" i="22" s="1"/>
  <c r="S455" i="22"/>
  <c r="Q455" i="22"/>
  <c r="P455" i="22"/>
  <c r="R455" i="22" s="1"/>
  <c r="S454" i="22"/>
  <c r="Q454" i="22"/>
  <c r="P454" i="22"/>
  <c r="R454" i="22" s="1"/>
  <c r="S453" i="22"/>
  <c r="Q453" i="22"/>
  <c r="P453" i="22"/>
  <c r="R453" i="22" s="1"/>
  <c r="S452" i="22"/>
  <c r="Q452" i="22"/>
  <c r="P452" i="22"/>
  <c r="R452" i="22" s="1"/>
  <c r="S451" i="22"/>
  <c r="Q451" i="22"/>
  <c r="P451" i="22"/>
  <c r="R451" i="22" s="1"/>
  <c r="S450" i="22"/>
  <c r="Q450" i="22"/>
  <c r="P450" i="22"/>
  <c r="R450" i="22" s="1"/>
  <c r="S449" i="22"/>
  <c r="Q449" i="22"/>
  <c r="P449" i="22"/>
  <c r="R449" i="22" s="1"/>
  <c r="S448" i="22"/>
  <c r="Q448" i="22"/>
  <c r="P448" i="22"/>
  <c r="R448" i="22" s="1"/>
  <c r="S447" i="22"/>
  <c r="Q447" i="22"/>
  <c r="P447" i="22"/>
  <c r="R447" i="22" s="1"/>
  <c r="S446" i="22"/>
  <c r="Q446" i="22"/>
  <c r="P446" i="22"/>
  <c r="R446" i="22" s="1"/>
  <c r="S445" i="22"/>
  <c r="Q445" i="22"/>
  <c r="P445" i="22"/>
  <c r="R445" i="22" s="1"/>
  <c r="S444" i="22"/>
  <c r="Q444" i="22"/>
  <c r="P444" i="22"/>
  <c r="R444" i="22" s="1"/>
  <c r="S443" i="22"/>
  <c r="Q443" i="22"/>
  <c r="P443" i="22"/>
  <c r="R443" i="22" s="1"/>
  <c r="S442" i="22"/>
  <c r="Q442" i="22"/>
  <c r="P442" i="22"/>
  <c r="R442" i="22" s="1"/>
  <c r="S441" i="22"/>
  <c r="Q441" i="22"/>
  <c r="P441" i="22"/>
  <c r="R441" i="22" s="1"/>
  <c r="S440" i="22"/>
  <c r="Q440" i="22"/>
  <c r="P440" i="22"/>
  <c r="R440" i="22" s="1"/>
  <c r="S439" i="22"/>
  <c r="Q439" i="22"/>
  <c r="P439" i="22"/>
  <c r="R439" i="22" s="1"/>
  <c r="S438" i="22"/>
  <c r="Q438" i="22"/>
  <c r="P438" i="22"/>
  <c r="R438" i="22" s="1"/>
  <c r="S437" i="22"/>
  <c r="Q437" i="22"/>
  <c r="P437" i="22"/>
  <c r="R437" i="22" s="1"/>
  <c r="S436" i="22"/>
  <c r="Q436" i="22"/>
  <c r="P436" i="22"/>
  <c r="R436" i="22" s="1"/>
  <c r="S435" i="22"/>
  <c r="Q435" i="22"/>
  <c r="P435" i="22"/>
  <c r="R435" i="22" s="1"/>
  <c r="S434" i="22"/>
  <c r="Q434" i="22"/>
  <c r="P434" i="22"/>
  <c r="R434" i="22" s="1"/>
  <c r="S433" i="22"/>
  <c r="Q433" i="22"/>
  <c r="P433" i="22"/>
  <c r="R433" i="22" s="1"/>
  <c r="S432" i="22"/>
  <c r="Q432" i="22"/>
  <c r="P432" i="22"/>
  <c r="R432" i="22" s="1"/>
  <c r="S431" i="22"/>
  <c r="Q431" i="22"/>
  <c r="P431" i="22"/>
  <c r="R431" i="22" s="1"/>
  <c r="S430" i="22"/>
  <c r="Q430" i="22"/>
  <c r="P430" i="22"/>
  <c r="R430" i="22" s="1"/>
  <c r="S429" i="22"/>
  <c r="Q429" i="22"/>
  <c r="P429" i="22"/>
  <c r="R429" i="22" s="1"/>
  <c r="S428" i="22"/>
  <c r="Q428" i="22"/>
  <c r="P428" i="22"/>
  <c r="R428" i="22" s="1"/>
  <c r="S427" i="22"/>
  <c r="Q427" i="22"/>
  <c r="P427" i="22"/>
  <c r="R427" i="22" s="1"/>
  <c r="S426" i="22"/>
  <c r="Q426" i="22"/>
  <c r="P426" i="22"/>
  <c r="R426" i="22" s="1"/>
  <c r="S425" i="22"/>
  <c r="Q425" i="22"/>
  <c r="P425" i="22"/>
  <c r="R425" i="22" s="1"/>
  <c r="S424" i="22"/>
  <c r="Q424" i="22"/>
  <c r="P424" i="22"/>
  <c r="R424" i="22" s="1"/>
  <c r="S423" i="22"/>
  <c r="Q423" i="22"/>
  <c r="P423" i="22"/>
  <c r="R423" i="22" s="1"/>
  <c r="S422" i="22"/>
  <c r="Q422" i="22"/>
  <c r="P422" i="22"/>
  <c r="R422" i="22" s="1"/>
  <c r="S421" i="22"/>
  <c r="Q421" i="22"/>
  <c r="P421" i="22"/>
  <c r="R421" i="22" s="1"/>
  <c r="S420" i="22"/>
  <c r="Q420" i="22"/>
  <c r="P420" i="22"/>
  <c r="R420" i="22" s="1"/>
  <c r="S419" i="22"/>
  <c r="Q419" i="22"/>
  <c r="P419" i="22"/>
  <c r="R419" i="22" s="1"/>
  <c r="S418" i="22"/>
  <c r="Q418" i="22"/>
  <c r="P418" i="22"/>
  <c r="R418" i="22" s="1"/>
  <c r="S417" i="22"/>
  <c r="Q417" i="22"/>
  <c r="P417" i="22"/>
  <c r="R417" i="22" s="1"/>
  <c r="S416" i="22"/>
  <c r="Q416" i="22"/>
  <c r="P416" i="22"/>
  <c r="R416" i="22" s="1"/>
  <c r="S415" i="22"/>
  <c r="Q415" i="22"/>
  <c r="P415" i="22"/>
  <c r="R415" i="22" s="1"/>
  <c r="S414" i="22"/>
  <c r="Q414" i="22"/>
  <c r="P414" i="22"/>
  <c r="R414" i="22" s="1"/>
  <c r="S413" i="22"/>
  <c r="Q413" i="22"/>
  <c r="P413" i="22"/>
  <c r="R413" i="22" s="1"/>
  <c r="S412" i="22"/>
  <c r="Q412" i="22"/>
  <c r="P412" i="22"/>
  <c r="R412" i="22" s="1"/>
  <c r="S411" i="22"/>
  <c r="Q411" i="22"/>
  <c r="P411" i="22"/>
  <c r="R411" i="22" s="1"/>
  <c r="S410" i="22"/>
  <c r="Q410" i="22"/>
  <c r="P410" i="22"/>
  <c r="R410" i="22" s="1"/>
  <c r="Q409" i="22"/>
  <c r="S409" i="22" s="1"/>
  <c r="P409" i="22"/>
  <c r="R409" i="22" s="1"/>
  <c r="S408" i="22"/>
  <c r="Q408" i="22"/>
  <c r="P408" i="22"/>
  <c r="R408" i="22" s="1"/>
  <c r="S407" i="22"/>
  <c r="Q407" i="22"/>
  <c r="P407" i="22"/>
  <c r="R407" i="22" s="1"/>
  <c r="S406" i="22"/>
  <c r="Q406" i="22"/>
  <c r="P406" i="22"/>
  <c r="R406" i="22" s="1"/>
  <c r="S405" i="22"/>
  <c r="Q405" i="22"/>
  <c r="P405" i="22"/>
  <c r="R405" i="22" s="1"/>
  <c r="S404" i="22"/>
  <c r="Q404" i="22"/>
  <c r="P404" i="22"/>
  <c r="R404" i="22" s="1"/>
  <c r="S403" i="22"/>
  <c r="Q403" i="22"/>
  <c r="P403" i="22"/>
  <c r="R403" i="22" s="1"/>
  <c r="S402" i="22"/>
  <c r="Q402" i="22"/>
  <c r="P402" i="22"/>
  <c r="R402" i="22" s="1"/>
  <c r="S401" i="22"/>
  <c r="Q401" i="22"/>
  <c r="P401" i="22"/>
  <c r="R401" i="22" s="1"/>
  <c r="S400" i="22"/>
  <c r="Q400" i="22"/>
  <c r="P400" i="22"/>
  <c r="R400" i="22" s="1"/>
  <c r="S399" i="22"/>
  <c r="Q399" i="22"/>
  <c r="P399" i="22"/>
  <c r="R399" i="22" s="1"/>
  <c r="S398" i="22"/>
  <c r="Q398" i="22"/>
  <c r="P398" i="22"/>
  <c r="R398" i="22" s="1"/>
  <c r="S397" i="22"/>
  <c r="Q397" i="22"/>
  <c r="P397" i="22"/>
  <c r="R397" i="22" s="1"/>
  <c r="S396" i="22"/>
  <c r="Q396" i="22"/>
  <c r="P396" i="22"/>
  <c r="R396" i="22" s="1"/>
  <c r="Q395" i="22"/>
  <c r="S395" i="22" s="1"/>
  <c r="P395" i="22"/>
  <c r="R395" i="22" s="1"/>
  <c r="S394" i="22"/>
  <c r="Q394" i="22"/>
  <c r="P394" i="22"/>
  <c r="R394" i="22" s="1"/>
  <c r="Q393" i="22"/>
  <c r="S393" i="22" s="1"/>
  <c r="P393" i="22"/>
  <c r="R393" i="22" s="1"/>
  <c r="S392" i="22"/>
  <c r="Q392" i="22"/>
  <c r="P392" i="22"/>
  <c r="R392" i="22" s="1"/>
  <c r="Q391" i="22"/>
  <c r="S391" i="22" s="1"/>
  <c r="P391" i="22"/>
  <c r="R391" i="22" s="1"/>
  <c r="S390" i="22"/>
  <c r="Q390" i="22"/>
  <c r="P390" i="22"/>
  <c r="R390" i="22" s="1"/>
  <c r="Q389" i="22"/>
  <c r="S389" i="22" s="1"/>
  <c r="P389" i="22"/>
  <c r="R389" i="22" s="1"/>
  <c r="S388" i="22"/>
  <c r="Q388" i="22"/>
  <c r="P388" i="22"/>
  <c r="R388" i="22" s="1"/>
  <c r="Q387" i="22"/>
  <c r="S387" i="22" s="1"/>
  <c r="P387" i="22"/>
  <c r="R387" i="22" s="1"/>
  <c r="Q386" i="22"/>
  <c r="S386" i="22" s="1"/>
  <c r="P386" i="22"/>
  <c r="R386" i="22" s="1"/>
  <c r="Q385" i="22"/>
  <c r="S385" i="22" s="1"/>
  <c r="P385" i="22"/>
  <c r="R385" i="22" s="1"/>
  <c r="S384" i="22"/>
  <c r="Q384" i="22"/>
  <c r="P384" i="22"/>
  <c r="R384" i="22" s="1"/>
  <c r="S383" i="22"/>
  <c r="Q383" i="22"/>
  <c r="P383" i="22"/>
  <c r="R383" i="22" s="1"/>
  <c r="S382" i="22"/>
  <c r="Q382" i="22"/>
  <c r="P382" i="22"/>
  <c r="R382" i="22" s="1"/>
  <c r="Q381" i="22"/>
  <c r="S381" i="22" s="1"/>
  <c r="P381" i="22"/>
  <c r="R381" i="22" s="1"/>
  <c r="S380" i="22"/>
  <c r="Q380" i="22"/>
  <c r="P380" i="22"/>
  <c r="R380" i="22" s="1"/>
  <c r="Q379" i="22"/>
  <c r="S379" i="22" s="1"/>
  <c r="P379" i="22"/>
  <c r="R379" i="22" s="1"/>
  <c r="Q378" i="22"/>
  <c r="S378" i="22" s="1"/>
  <c r="P378" i="22"/>
  <c r="R378" i="22" s="1"/>
  <c r="Q377" i="22"/>
  <c r="S377" i="22" s="1"/>
  <c r="P377" i="22"/>
  <c r="R377" i="22" s="1"/>
  <c r="S376" i="22"/>
  <c r="Q376" i="22"/>
  <c r="P376" i="22"/>
  <c r="R376" i="22" s="1"/>
  <c r="S375" i="22"/>
  <c r="Q375" i="22"/>
  <c r="P375" i="22"/>
  <c r="R375" i="22" s="1"/>
  <c r="Q374" i="22"/>
  <c r="S374" i="22" s="1"/>
  <c r="P374" i="22"/>
  <c r="R374" i="22" s="1"/>
  <c r="Q373" i="22"/>
  <c r="S373" i="22" s="1"/>
  <c r="P373" i="22"/>
  <c r="R373" i="22" s="1"/>
  <c r="Q372" i="22"/>
  <c r="S372" i="22" s="1"/>
  <c r="P372" i="22"/>
  <c r="R372" i="22" s="1"/>
  <c r="Q371" i="22"/>
  <c r="S371" i="22" s="1"/>
  <c r="P371" i="22"/>
  <c r="R371" i="22" s="1"/>
  <c r="Q370" i="22"/>
  <c r="S370" i="22" s="1"/>
  <c r="P370" i="22"/>
  <c r="R370" i="22" s="1"/>
  <c r="S369" i="22"/>
  <c r="Q369" i="22"/>
  <c r="P369" i="22"/>
  <c r="R369" i="22" s="1"/>
  <c r="S368" i="22"/>
  <c r="Q368" i="22"/>
  <c r="P368" i="22"/>
  <c r="R368" i="22" s="1"/>
  <c r="Q367" i="22"/>
  <c r="S367" i="22" s="1"/>
  <c r="P367" i="22"/>
  <c r="R367" i="22" s="1"/>
  <c r="S366" i="22"/>
  <c r="R366" i="22"/>
  <c r="Q366" i="22"/>
  <c r="P366" i="22"/>
  <c r="S365" i="22"/>
  <c r="Q365" i="22"/>
  <c r="P365" i="22"/>
  <c r="R365" i="22" s="1"/>
  <c r="R364" i="22"/>
  <c r="Q364" i="22"/>
  <c r="S364" i="22" s="1"/>
  <c r="P364" i="22"/>
  <c r="Q363" i="22"/>
  <c r="S363" i="22" s="1"/>
  <c r="P363" i="22"/>
  <c r="R363" i="22" s="1"/>
  <c r="S362" i="22"/>
  <c r="Q362" i="22"/>
  <c r="P362" i="22"/>
  <c r="R362" i="22" s="1"/>
  <c r="S361" i="22"/>
  <c r="Q361" i="22"/>
  <c r="P361" i="22"/>
  <c r="R361" i="22" s="1"/>
  <c r="R360" i="22"/>
  <c r="Q360" i="22"/>
  <c r="S360" i="22" s="1"/>
  <c r="P360" i="22"/>
  <c r="S359" i="22"/>
  <c r="Q359" i="22"/>
  <c r="P359" i="22"/>
  <c r="R359" i="22" s="1"/>
  <c r="Q358" i="22"/>
  <c r="S358" i="22" s="1"/>
  <c r="P358" i="22"/>
  <c r="R358" i="22" s="1"/>
  <c r="Q357" i="22"/>
  <c r="S357" i="22" s="1"/>
  <c r="P357" i="22"/>
  <c r="R357" i="22" s="1"/>
  <c r="Q356" i="22"/>
  <c r="S356" i="22" s="1"/>
  <c r="P356" i="22"/>
  <c r="R356" i="22" s="1"/>
  <c r="Q355" i="22"/>
  <c r="S355" i="22" s="1"/>
  <c r="P355" i="22"/>
  <c r="R355" i="22" s="1"/>
  <c r="Q354" i="22"/>
  <c r="S354" i="22" s="1"/>
  <c r="P354" i="22"/>
  <c r="R354" i="22" s="1"/>
  <c r="S353" i="22"/>
  <c r="Q353" i="22"/>
  <c r="P353" i="22"/>
  <c r="R353" i="22" s="1"/>
  <c r="S352" i="22"/>
  <c r="Q352" i="22"/>
  <c r="P352" i="22"/>
  <c r="R352" i="22" s="1"/>
  <c r="Q351" i="22"/>
  <c r="S351" i="22" s="1"/>
  <c r="P351" i="22"/>
  <c r="R351" i="22" s="1"/>
  <c r="S350" i="22"/>
  <c r="R350" i="22"/>
  <c r="Q350" i="22"/>
  <c r="P350" i="22"/>
  <c r="S349" i="22"/>
  <c r="Q349" i="22"/>
  <c r="P349" i="22"/>
  <c r="R349" i="22" s="1"/>
  <c r="R348" i="22"/>
  <c r="Q348" i="22"/>
  <c r="S348" i="22" s="1"/>
  <c r="P348" i="22"/>
  <c r="Q347" i="22"/>
  <c r="S347" i="22" s="1"/>
  <c r="P347" i="22"/>
  <c r="R347" i="22" s="1"/>
  <c r="S346" i="22"/>
  <c r="Q346" i="22"/>
  <c r="P346" i="22"/>
  <c r="R346" i="22" s="1"/>
  <c r="S345" i="22"/>
  <c r="Q345" i="22"/>
  <c r="P345" i="22"/>
  <c r="R345" i="22" s="1"/>
  <c r="R344" i="22"/>
  <c r="Q344" i="22"/>
  <c r="S344" i="22" s="1"/>
  <c r="P344" i="22"/>
  <c r="S343" i="22"/>
  <c r="Q343" i="22"/>
  <c r="P343" i="22"/>
  <c r="R343" i="22" s="1"/>
  <c r="Q342" i="22"/>
  <c r="S342" i="22" s="1"/>
  <c r="P342" i="22"/>
  <c r="R342" i="22" s="1"/>
  <c r="Q341" i="22"/>
  <c r="Q45" i="22" s="1"/>
  <c r="P341" i="22"/>
  <c r="R341" i="22" s="1"/>
  <c r="Q340" i="22"/>
  <c r="S340" i="22" s="1"/>
  <c r="P340" i="22"/>
  <c r="R340" i="22" s="1"/>
  <c r="Q339" i="22"/>
  <c r="S339" i="22" s="1"/>
  <c r="P339" i="22"/>
  <c r="R339" i="22" s="1"/>
  <c r="Q338" i="22"/>
  <c r="S338" i="22" s="1"/>
  <c r="P338" i="22"/>
  <c r="R338" i="22" s="1"/>
  <c r="S337" i="22"/>
  <c r="Q337" i="22"/>
  <c r="P337" i="22"/>
  <c r="R337" i="22" s="1"/>
  <c r="Q336" i="22"/>
  <c r="S336" i="22" s="1"/>
  <c r="P336" i="22"/>
  <c r="R336" i="22" s="1"/>
  <c r="S335" i="22"/>
  <c r="Q335" i="22"/>
  <c r="P335" i="22"/>
  <c r="R335" i="22" s="1"/>
  <c r="Q334" i="22"/>
  <c r="S334" i="22" s="1"/>
  <c r="P334" i="22"/>
  <c r="R334" i="22" s="1"/>
  <c r="S333" i="22"/>
  <c r="Q333" i="22"/>
  <c r="P333" i="22"/>
  <c r="R333" i="22" s="1"/>
  <c r="Q332" i="22"/>
  <c r="S332" i="22" s="1"/>
  <c r="P332" i="22"/>
  <c r="R332" i="22" s="1"/>
  <c r="S331" i="22"/>
  <c r="Q331" i="22"/>
  <c r="P331" i="22"/>
  <c r="R331" i="22" s="1"/>
  <c r="Q330" i="22"/>
  <c r="S330" i="22" s="1"/>
  <c r="P330" i="22"/>
  <c r="R330" i="22" s="1"/>
  <c r="S329" i="22"/>
  <c r="Q329" i="22"/>
  <c r="P329" i="22"/>
  <c r="R329" i="22" s="1"/>
  <c r="Q328" i="22"/>
  <c r="S328" i="22" s="1"/>
  <c r="P328" i="22"/>
  <c r="R328" i="22" s="1"/>
  <c r="S327" i="22"/>
  <c r="Q327" i="22"/>
  <c r="P327" i="22"/>
  <c r="R327" i="22" s="1"/>
  <c r="Q326" i="22"/>
  <c r="S326" i="22" s="1"/>
  <c r="P326" i="22"/>
  <c r="R326" i="22" s="1"/>
  <c r="S325" i="22"/>
  <c r="Q325" i="22"/>
  <c r="P325" i="22"/>
  <c r="R325" i="22" s="1"/>
  <c r="Q324" i="22"/>
  <c r="S324" i="22" s="1"/>
  <c r="P324" i="22"/>
  <c r="R324" i="22" s="1"/>
  <c r="S323" i="22"/>
  <c r="Q323" i="22"/>
  <c r="P323" i="22"/>
  <c r="R323" i="22" s="1"/>
  <c r="Q322" i="22"/>
  <c r="S322" i="22" s="1"/>
  <c r="P322" i="22"/>
  <c r="R322" i="22" s="1"/>
  <c r="S321" i="22"/>
  <c r="Q321" i="22"/>
  <c r="P321" i="22"/>
  <c r="R321" i="22" s="1"/>
  <c r="Q320" i="22"/>
  <c r="S320" i="22" s="1"/>
  <c r="P320" i="22"/>
  <c r="R320" i="22" s="1"/>
  <c r="S319" i="22"/>
  <c r="Q319" i="22"/>
  <c r="P319" i="22"/>
  <c r="R319" i="22" s="1"/>
  <c r="Q318" i="22"/>
  <c r="S318" i="22" s="1"/>
  <c r="P318" i="22"/>
  <c r="R318" i="22" s="1"/>
  <c r="S317" i="22"/>
  <c r="Q317" i="22"/>
  <c r="P317" i="22"/>
  <c r="R317" i="22" s="1"/>
  <c r="Q316" i="22"/>
  <c r="S316" i="22" s="1"/>
  <c r="P316" i="22"/>
  <c r="R316" i="22" s="1"/>
  <c r="S315" i="22"/>
  <c r="Q315" i="22"/>
  <c r="P315" i="22"/>
  <c r="R315" i="22" s="1"/>
  <c r="Q314" i="22"/>
  <c r="S314" i="22" s="1"/>
  <c r="P314" i="22"/>
  <c r="R314" i="22" s="1"/>
  <c r="S313" i="22"/>
  <c r="Q313" i="22"/>
  <c r="P313" i="22"/>
  <c r="R313" i="22" s="1"/>
  <c r="Q312" i="22"/>
  <c r="S312" i="22" s="1"/>
  <c r="P312" i="22"/>
  <c r="R312" i="22" s="1"/>
  <c r="S311" i="22"/>
  <c r="Q311" i="22"/>
  <c r="P311" i="22"/>
  <c r="R311" i="22" s="1"/>
  <c r="Q310" i="22"/>
  <c r="S310" i="22" s="1"/>
  <c r="P310" i="22"/>
  <c r="R310" i="22" s="1"/>
  <c r="S309" i="22"/>
  <c r="Q309" i="22"/>
  <c r="P309" i="22"/>
  <c r="R309" i="22" s="1"/>
  <c r="Q308" i="22"/>
  <c r="S308" i="22" s="1"/>
  <c r="P308" i="22"/>
  <c r="R308" i="22" s="1"/>
  <c r="S307" i="22"/>
  <c r="Q307" i="22"/>
  <c r="P307" i="22"/>
  <c r="R307" i="22" s="1"/>
  <c r="Q306" i="22"/>
  <c r="S306" i="22" s="1"/>
  <c r="P306" i="22"/>
  <c r="R306" i="22" s="1"/>
  <c r="S305" i="22"/>
  <c r="Q305" i="22"/>
  <c r="P305" i="22"/>
  <c r="R305" i="22" s="1"/>
  <c r="Q304" i="22"/>
  <c r="S304" i="22" s="1"/>
  <c r="P304" i="22"/>
  <c r="R304" i="22" s="1"/>
  <c r="S303" i="22"/>
  <c r="Q303" i="22"/>
  <c r="P303" i="22"/>
  <c r="R303" i="22" s="1"/>
  <c r="Q302" i="22"/>
  <c r="S302" i="22" s="1"/>
  <c r="P302" i="22"/>
  <c r="R302" i="22" s="1"/>
  <c r="S301" i="22"/>
  <c r="Q301" i="22"/>
  <c r="P301" i="22"/>
  <c r="R301" i="22" s="1"/>
  <c r="Q300" i="22"/>
  <c r="S300" i="22" s="1"/>
  <c r="P300" i="22"/>
  <c r="R300" i="22" s="1"/>
  <c r="S299" i="22"/>
  <c r="Q299" i="22"/>
  <c r="P299" i="22"/>
  <c r="R299" i="22" s="1"/>
  <c r="Q298" i="22"/>
  <c r="S298" i="22" s="1"/>
  <c r="P298" i="22"/>
  <c r="R298" i="22" s="1"/>
  <c r="S297" i="22"/>
  <c r="Q297" i="22"/>
  <c r="P297" i="22"/>
  <c r="R297" i="22" s="1"/>
  <c r="Q296" i="22"/>
  <c r="S296" i="22" s="1"/>
  <c r="P296" i="22"/>
  <c r="R296" i="22" s="1"/>
  <c r="S295" i="22"/>
  <c r="Q295" i="22"/>
  <c r="P295" i="22"/>
  <c r="R295" i="22" s="1"/>
  <c r="Q294" i="22"/>
  <c r="S294" i="22" s="1"/>
  <c r="P294" i="22"/>
  <c r="R294" i="22" s="1"/>
  <c r="S293" i="22"/>
  <c r="Q293" i="22"/>
  <c r="P293" i="22"/>
  <c r="R293" i="22" s="1"/>
  <c r="Q292" i="22"/>
  <c r="S292" i="22" s="1"/>
  <c r="P292" i="22"/>
  <c r="R292" i="22" s="1"/>
  <c r="S291" i="22"/>
  <c r="Q291" i="22"/>
  <c r="P291" i="22"/>
  <c r="R291" i="22" s="1"/>
  <c r="Q290" i="22"/>
  <c r="S290" i="22" s="1"/>
  <c r="P290" i="22"/>
  <c r="R290" i="22" s="1"/>
  <c r="S289" i="22"/>
  <c r="Q289" i="22"/>
  <c r="P289" i="22"/>
  <c r="R289" i="22" s="1"/>
  <c r="Q288" i="22"/>
  <c r="S288" i="22" s="1"/>
  <c r="P288" i="22"/>
  <c r="R288" i="22" s="1"/>
  <c r="S287" i="22"/>
  <c r="Q287" i="22"/>
  <c r="P287" i="22"/>
  <c r="R287" i="22" s="1"/>
  <c r="Q286" i="22"/>
  <c r="S286" i="22" s="1"/>
  <c r="P286" i="22"/>
  <c r="R286" i="22" s="1"/>
  <c r="S285" i="22"/>
  <c r="Q285" i="22"/>
  <c r="P285" i="22"/>
  <c r="R285" i="22" s="1"/>
  <c r="Q284" i="22"/>
  <c r="S284" i="22" s="1"/>
  <c r="P284" i="22"/>
  <c r="R284" i="22" s="1"/>
  <c r="S283" i="22"/>
  <c r="Q283" i="22"/>
  <c r="P283" i="22"/>
  <c r="R283" i="22" s="1"/>
  <c r="Q282" i="22"/>
  <c r="S282" i="22" s="1"/>
  <c r="P282" i="22"/>
  <c r="R282" i="22" s="1"/>
  <c r="S281" i="22"/>
  <c r="Q281" i="22"/>
  <c r="P281" i="22"/>
  <c r="R281" i="22" s="1"/>
  <c r="Q280" i="22"/>
  <c r="S280" i="22" s="1"/>
  <c r="P280" i="22"/>
  <c r="R280" i="22" s="1"/>
  <c r="S279" i="22"/>
  <c r="Q279" i="22"/>
  <c r="P279" i="22"/>
  <c r="R279" i="22" s="1"/>
  <c r="Q278" i="22"/>
  <c r="S278" i="22" s="1"/>
  <c r="P278" i="22"/>
  <c r="R278" i="22" s="1"/>
  <c r="S277" i="22"/>
  <c r="Q277" i="22"/>
  <c r="P277" i="22"/>
  <c r="R277" i="22" s="1"/>
  <c r="Q276" i="22"/>
  <c r="S276" i="22" s="1"/>
  <c r="P276" i="22"/>
  <c r="R276" i="22" s="1"/>
  <c r="S275" i="22"/>
  <c r="Q275" i="22"/>
  <c r="P275" i="22"/>
  <c r="R275" i="22" s="1"/>
  <c r="Q274" i="22"/>
  <c r="S274" i="22" s="1"/>
  <c r="P274" i="22"/>
  <c r="R274" i="22" s="1"/>
  <c r="S273" i="22"/>
  <c r="Q273" i="22"/>
  <c r="P273" i="22"/>
  <c r="R273" i="22" s="1"/>
  <c r="Q272" i="22"/>
  <c r="S272" i="22" s="1"/>
  <c r="P272" i="22"/>
  <c r="R272" i="22" s="1"/>
  <c r="S271" i="22"/>
  <c r="Q271" i="22"/>
  <c r="P271" i="22"/>
  <c r="R271" i="22" s="1"/>
  <c r="Q270" i="22"/>
  <c r="S270" i="22" s="1"/>
  <c r="P270" i="22"/>
  <c r="R270" i="22" s="1"/>
  <c r="S269" i="22"/>
  <c r="Q269" i="22"/>
  <c r="P269" i="22"/>
  <c r="R269" i="22" s="1"/>
  <c r="Q268" i="22"/>
  <c r="S268" i="22" s="1"/>
  <c r="P268" i="22"/>
  <c r="R268" i="22" s="1"/>
  <c r="S267" i="22"/>
  <c r="Q267" i="22"/>
  <c r="P267" i="22"/>
  <c r="R267" i="22" s="1"/>
  <c r="Q266" i="22"/>
  <c r="S266" i="22" s="1"/>
  <c r="P266" i="22"/>
  <c r="R266" i="22" s="1"/>
  <c r="S265" i="22"/>
  <c r="Q265" i="22"/>
  <c r="P265" i="22"/>
  <c r="R265" i="22" s="1"/>
  <c r="Q264" i="22"/>
  <c r="S264" i="22" s="1"/>
  <c r="P264" i="22"/>
  <c r="R264" i="22" s="1"/>
  <c r="S263" i="22"/>
  <c r="Q263" i="22"/>
  <c r="P263" i="22"/>
  <c r="R263" i="22" s="1"/>
  <c r="Q262" i="22"/>
  <c r="S262" i="22" s="1"/>
  <c r="P262" i="22"/>
  <c r="R262" i="22" s="1"/>
  <c r="S261" i="22"/>
  <c r="Q261" i="22"/>
  <c r="P261" i="22"/>
  <c r="R261" i="22" s="1"/>
  <c r="Q260" i="22"/>
  <c r="S260" i="22" s="1"/>
  <c r="P260" i="22"/>
  <c r="R260" i="22" s="1"/>
  <c r="S259" i="22"/>
  <c r="Q259" i="22"/>
  <c r="P259" i="22"/>
  <c r="R259" i="22" s="1"/>
  <c r="Q258" i="22"/>
  <c r="S258" i="22" s="1"/>
  <c r="P258" i="22"/>
  <c r="R258" i="22" s="1"/>
  <c r="S257" i="22"/>
  <c r="Q257" i="22"/>
  <c r="P257" i="22"/>
  <c r="R257" i="22" s="1"/>
  <c r="Q256" i="22"/>
  <c r="S256" i="22" s="1"/>
  <c r="P256" i="22"/>
  <c r="R256" i="22" s="1"/>
  <c r="S255" i="22"/>
  <c r="Q255" i="22"/>
  <c r="P255" i="22"/>
  <c r="R255" i="22" s="1"/>
  <c r="Q254" i="22"/>
  <c r="S254" i="22" s="1"/>
  <c r="P254" i="22"/>
  <c r="R254" i="22" s="1"/>
  <c r="S253" i="22"/>
  <c r="Q253" i="22"/>
  <c r="P253" i="22"/>
  <c r="R253" i="22" s="1"/>
  <c r="Q252" i="22"/>
  <c r="S252" i="22" s="1"/>
  <c r="P252" i="22"/>
  <c r="R252" i="22" s="1"/>
  <c r="S251" i="22"/>
  <c r="Q251" i="22"/>
  <c r="P251" i="22"/>
  <c r="R251" i="22" s="1"/>
  <c r="Q250" i="22"/>
  <c r="S250" i="22" s="1"/>
  <c r="P250" i="22"/>
  <c r="R250" i="22" s="1"/>
  <c r="S249" i="22"/>
  <c r="Q249" i="22"/>
  <c r="P249" i="22"/>
  <c r="R249" i="22" s="1"/>
  <c r="Q248" i="22"/>
  <c r="S248" i="22" s="1"/>
  <c r="P248" i="22"/>
  <c r="R248" i="22" s="1"/>
  <c r="S247" i="22"/>
  <c r="Q247" i="22"/>
  <c r="P247" i="22"/>
  <c r="R247" i="22" s="1"/>
  <c r="Q246" i="22"/>
  <c r="S246" i="22" s="1"/>
  <c r="P246" i="22"/>
  <c r="R246" i="22" s="1"/>
  <c r="S245" i="22"/>
  <c r="Q245" i="22"/>
  <c r="P245" i="22"/>
  <c r="R245" i="22" s="1"/>
  <c r="Q244" i="22"/>
  <c r="S244" i="22" s="1"/>
  <c r="P244" i="22"/>
  <c r="R244" i="22" s="1"/>
  <c r="S243" i="22"/>
  <c r="Q243" i="22"/>
  <c r="P243" i="22"/>
  <c r="R243" i="22" s="1"/>
  <c r="Q242" i="22"/>
  <c r="S242" i="22" s="1"/>
  <c r="P242" i="22"/>
  <c r="R242" i="22" s="1"/>
  <c r="S241" i="22"/>
  <c r="Q241" i="22"/>
  <c r="P241" i="22"/>
  <c r="R241" i="22" s="1"/>
  <c r="Q240" i="22"/>
  <c r="S240" i="22" s="1"/>
  <c r="P240" i="22"/>
  <c r="R240" i="22" s="1"/>
  <c r="S239" i="22"/>
  <c r="Q239" i="22"/>
  <c r="P239" i="22"/>
  <c r="R239" i="22" s="1"/>
  <c r="Q238" i="22"/>
  <c r="S238" i="22" s="1"/>
  <c r="P238" i="22"/>
  <c r="R238" i="22" s="1"/>
  <c r="S237" i="22"/>
  <c r="Q237" i="22"/>
  <c r="P237" i="22"/>
  <c r="R237" i="22" s="1"/>
  <c r="Q236" i="22"/>
  <c r="S236" i="22" s="1"/>
  <c r="P236" i="22"/>
  <c r="R236" i="22" s="1"/>
  <c r="S235" i="22"/>
  <c r="Q235" i="22"/>
  <c r="P235" i="22"/>
  <c r="R235" i="22" s="1"/>
  <c r="Q234" i="22"/>
  <c r="S234" i="22" s="1"/>
  <c r="P234" i="22"/>
  <c r="R234" i="22" s="1"/>
  <c r="S233" i="22"/>
  <c r="Q233" i="22"/>
  <c r="P233" i="22"/>
  <c r="R233" i="22" s="1"/>
  <c r="Q232" i="22"/>
  <c r="S232" i="22" s="1"/>
  <c r="P232" i="22"/>
  <c r="R232" i="22" s="1"/>
  <c r="S231" i="22"/>
  <c r="Q231" i="22"/>
  <c r="P231" i="22"/>
  <c r="R231" i="22" s="1"/>
  <c r="Q230" i="22"/>
  <c r="S230" i="22" s="1"/>
  <c r="P230" i="22"/>
  <c r="R230" i="22" s="1"/>
  <c r="S229" i="22"/>
  <c r="Q229" i="22"/>
  <c r="P229" i="22"/>
  <c r="R229" i="22" s="1"/>
  <c r="Q228" i="22"/>
  <c r="S228" i="22" s="1"/>
  <c r="P228" i="22"/>
  <c r="R228" i="22" s="1"/>
  <c r="S227" i="22"/>
  <c r="Q227" i="22"/>
  <c r="P227" i="22"/>
  <c r="R227" i="22" s="1"/>
  <c r="Q226" i="22"/>
  <c r="S226" i="22" s="1"/>
  <c r="P226" i="22"/>
  <c r="R226" i="22" s="1"/>
  <c r="S225" i="22"/>
  <c r="Q225" i="22"/>
  <c r="P225" i="22"/>
  <c r="R225" i="22" s="1"/>
  <c r="Q224" i="22"/>
  <c r="S224" i="22" s="1"/>
  <c r="P224" i="22"/>
  <c r="R224" i="22" s="1"/>
  <c r="S223" i="22"/>
  <c r="Q223" i="22"/>
  <c r="P223" i="22"/>
  <c r="R223" i="22" s="1"/>
  <c r="Q222" i="22"/>
  <c r="S222" i="22" s="1"/>
  <c r="P222" i="22"/>
  <c r="R222" i="22" s="1"/>
  <c r="S221" i="22"/>
  <c r="Q221" i="22"/>
  <c r="P221" i="22"/>
  <c r="R221" i="22" s="1"/>
  <c r="Q220" i="22"/>
  <c r="S220" i="22" s="1"/>
  <c r="P220" i="22"/>
  <c r="R220" i="22" s="1"/>
  <c r="S219" i="22"/>
  <c r="Q219" i="22"/>
  <c r="P219" i="22"/>
  <c r="R219" i="22" s="1"/>
  <c r="Q218" i="22"/>
  <c r="S218" i="22" s="1"/>
  <c r="P218" i="22"/>
  <c r="R218" i="22" s="1"/>
  <c r="S217" i="22"/>
  <c r="Q217" i="22"/>
  <c r="P217" i="22"/>
  <c r="R217" i="22" s="1"/>
  <c r="Q216" i="22"/>
  <c r="S216" i="22" s="1"/>
  <c r="P216" i="22"/>
  <c r="R216" i="22" s="1"/>
  <c r="S215" i="22"/>
  <c r="Q215" i="22"/>
  <c r="P215" i="22"/>
  <c r="R215" i="22" s="1"/>
  <c r="Q214" i="22"/>
  <c r="S214" i="22" s="1"/>
  <c r="P214" i="22"/>
  <c r="R214" i="22" s="1"/>
  <c r="S213" i="22"/>
  <c r="Q213" i="22"/>
  <c r="P213" i="22"/>
  <c r="R213" i="22" s="1"/>
  <c r="Q212" i="22"/>
  <c r="S212" i="22" s="1"/>
  <c r="P212" i="22"/>
  <c r="R212" i="22" s="1"/>
  <c r="S211" i="22"/>
  <c r="Q211" i="22"/>
  <c r="P211" i="22"/>
  <c r="R211" i="22" s="1"/>
  <c r="Q210" i="22"/>
  <c r="S210" i="22" s="1"/>
  <c r="P210" i="22"/>
  <c r="R210" i="22" s="1"/>
  <c r="S209" i="22"/>
  <c r="Q209" i="22"/>
  <c r="P209" i="22"/>
  <c r="R209" i="22" s="1"/>
  <c r="Q208" i="22"/>
  <c r="S208" i="22" s="1"/>
  <c r="P208" i="22"/>
  <c r="R208" i="22" s="1"/>
  <c r="S207" i="22"/>
  <c r="Q207" i="22"/>
  <c r="P207" i="22"/>
  <c r="R207" i="22" s="1"/>
  <c r="Q206" i="22"/>
  <c r="S206" i="22" s="1"/>
  <c r="P206" i="22"/>
  <c r="R206" i="22" s="1"/>
  <c r="S205" i="22"/>
  <c r="Q205" i="22"/>
  <c r="P205" i="22"/>
  <c r="R205" i="22" s="1"/>
  <c r="Q204" i="22"/>
  <c r="S204" i="22" s="1"/>
  <c r="P204" i="22"/>
  <c r="R204" i="22" s="1"/>
  <c r="S203" i="22"/>
  <c r="Q203" i="22"/>
  <c r="P203" i="22"/>
  <c r="R203" i="22" s="1"/>
  <c r="Q202" i="22"/>
  <c r="S202" i="22" s="1"/>
  <c r="P202" i="22"/>
  <c r="R202" i="22" s="1"/>
  <c r="S201" i="22"/>
  <c r="Q201" i="22"/>
  <c r="P201" i="22"/>
  <c r="R201" i="22" s="1"/>
  <c r="Q200" i="22"/>
  <c r="S200" i="22" s="1"/>
  <c r="P200" i="22"/>
  <c r="R200" i="22" s="1"/>
  <c r="S199" i="22"/>
  <c r="Q199" i="22"/>
  <c r="P199" i="22"/>
  <c r="R199" i="22" s="1"/>
  <c r="Q198" i="22"/>
  <c r="S198" i="22" s="1"/>
  <c r="P198" i="22"/>
  <c r="R198" i="22" s="1"/>
  <c r="S197" i="22"/>
  <c r="Q197" i="22"/>
  <c r="P197" i="22"/>
  <c r="R197" i="22" s="1"/>
  <c r="Q196" i="22"/>
  <c r="S196" i="22" s="1"/>
  <c r="P196" i="22"/>
  <c r="R196" i="22" s="1"/>
  <c r="S195" i="22"/>
  <c r="Q195" i="22"/>
  <c r="P195" i="22"/>
  <c r="R195" i="22" s="1"/>
  <c r="Q194" i="22"/>
  <c r="S194" i="22" s="1"/>
  <c r="P194" i="22"/>
  <c r="R194" i="22" s="1"/>
  <c r="S193" i="22"/>
  <c r="Q193" i="22"/>
  <c r="P193" i="22"/>
  <c r="R193" i="22" s="1"/>
  <c r="Q192" i="22"/>
  <c r="S192" i="22" s="1"/>
  <c r="P192" i="22"/>
  <c r="R192" i="22" s="1"/>
  <c r="S191" i="22"/>
  <c r="Q191" i="22"/>
  <c r="P191" i="22"/>
  <c r="R191" i="22" s="1"/>
  <c r="Q190" i="22"/>
  <c r="S190" i="22" s="1"/>
  <c r="P190" i="22"/>
  <c r="R190" i="22" s="1"/>
  <c r="S189" i="22"/>
  <c r="Q189" i="22"/>
  <c r="P189" i="22"/>
  <c r="R189" i="22" s="1"/>
  <c r="Q188" i="22"/>
  <c r="S188" i="22" s="1"/>
  <c r="P188" i="22"/>
  <c r="R188" i="22" s="1"/>
  <c r="S187" i="22"/>
  <c r="Q187" i="22"/>
  <c r="P187" i="22"/>
  <c r="R187" i="22" s="1"/>
  <c r="Q186" i="22"/>
  <c r="S186" i="22" s="1"/>
  <c r="P186" i="22"/>
  <c r="R186" i="22" s="1"/>
  <c r="S185" i="22"/>
  <c r="Q185" i="22"/>
  <c r="P185" i="22"/>
  <c r="R185" i="22" s="1"/>
  <c r="Q184" i="22"/>
  <c r="S184" i="22" s="1"/>
  <c r="P184" i="22"/>
  <c r="R184" i="22" s="1"/>
  <c r="S183" i="22"/>
  <c r="Q183" i="22"/>
  <c r="P183" i="22"/>
  <c r="R183" i="22" s="1"/>
  <c r="Q182" i="22"/>
  <c r="S182" i="22" s="1"/>
  <c r="P182" i="22"/>
  <c r="R182" i="22" s="1"/>
  <c r="S181" i="22"/>
  <c r="Q181" i="22"/>
  <c r="P181" i="22"/>
  <c r="R181" i="22" s="1"/>
  <c r="Q180" i="22"/>
  <c r="S180" i="22" s="1"/>
  <c r="P180" i="22"/>
  <c r="R180" i="22" s="1"/>
  <c r="S179" i="22"/>
  <c r="Q179" i="22"/>
  <c r="P179" i="22"/>
  <c r="R179" i="22" s="1"/>
  <c r="Q178" i="22"/>
  <c r="S178" i="22" s="1"/>
  <c r="P178" i="22"/>
  <c r="R178" i="22" s="1"/>
  <c r="S177" i="22"/>
  <c r="Q177" i="22"/>
  <c r="P177" i="22"/>
  <c r="R177" i="22" s="1"/>
  <c r="Q176" i="22"/>
  <c r="S176" i="22" s="1"/>
  <c r="P176" i="22"/>
  <c r="R176" i="22" s="1"/>
  <c r="S175" i="22"/>
  <c r="Q175" i="22"/>
  <c r="P175" i="22"/>
  <c r="R175" i="22" s="1"/>
  <c r="Q174" i="22"/>
  <c r="S174" i="22" s="1"/>
  <c r="P174" i="22"/>
  <c r="R174" i="22" s="1"/>
  <c r="S173" i="22"/>
  <c r="Q173" i="22"/>
  <c r="P173" i="22"/>
  <c r="R173" i="22" s="1"/>
  <c r="Q172" i="22"/>
  <c r="S172" i="22" s="1"/>
  <c r="P172" i="22"/>
  <c r="R172" i="22" s="1"/>
  <c r="S171" i="22"/>
  <c r="Q171" i="22"/>
  <c r="P171" i="22"/>
  <c r="R171" i="22" s="1"/>
  <c r="Q170" i="22"/>
  <c r="S170" i="22" s="1"/>
  <c r="P170" i="22"/>
  <c r="R170" i="22" s="1"/>
  <c r="S169" i="22"/>
  <c r="Q169" i="22"/>
  <c r="P169" i="22"/>
  <c r="R169" i="22" s="1"/>
  <c r="Q168" i="22"/>
  <c r="S168" i="22" s="1"/>
  <c r="P168" i="22"/>
  <c r="R168" i="22" s="1"/>
  <c r="S167" i="22"/>
  <c r="Q167" i="22"/>
  <c r="P167" i="22"/>
  <c r="R167" i="22" s="1"/>
  <c r="Q166" i="22"/>
  <c r="S166" i="22" s="1"/>
  <c r="P166" i="22"/>
  <c r="R166" i="22" s="1"/>
  <c r="S165" i="22"/>
  <c r="Q165" i="22"/>
  <c r="P165" i="22"/>
  <c r="R165" i="22" s="1"/>
  <c r="Q164" i="22"/>
  <c r="S164" i="22" s="1"/>
  <c r="P164" i="22"/>
  <c r="R164" i="22" s="1"/>
  <c r="S163" i="22"/>
  <c r="Q163" i="22"/>
  <c r="P163" i="22"/>
  <c r="R163" i="22" s="1"/>
  <c r="Q162" i="22"/>
  <c r="S162" i="22" s="1"/>
  <c r="P162" i="22"/>
  <c r="R162" i="22" s="1"/>
  <c r="S161" i="22"/>
  <c r="Q161" i="22"/>
  <c r="P161" i="22"/>
  <c r="R161" i="22" s="1"/>
  <c r="Q160" i="22"/>
  <c r="S160" i="22" s="1"/>
  <c r="P160" i="22"/>
  <c r="R160" i="22" s="1"/>
  <c r="S159" i="22"/>
  <c r="Q159" i="22"/>
  <c r="P159" i="22"/>
  <c r="R159" i="22" s="1"/>
  <c r="Q158" i="22"/>
  <c r="S158" i="22" s="1"/>
  <c r="P158" i="22"/>
  <c r="R158" i="22" s="1"/>
  <c r="S157" i="22"/>
  <c r="Q157" i="22"/>
  <c r="P157" i="22"/>
  <c r="R157" i="22" s="1"/>
  <c r="Q156" i="22"/>
  <c r="S156" i="22" s="1"/>
  <c r="P156" i="22"/>
  <c r="R156" i="22" s="1"/>
  <c r="S155" i="22"/>
  <c r="Q155" i="22"/>
  <c r="P155" i="22"/>
  <c r="R155" i="22" s="1"/>
  <c r="Q154" i="22"/>
  <c r="S154" i="22" s="1"/>
  <c r="P154" i="22"/>
  <c r="R154" i="22" s="1"/>
  <c r="S153" i="22"/>
  <c r="Q153" i="22"/>
  <c r="P153" i="22"/>
  <c r="R153" i="22" s="1"/>
  <c r="Q152" i="22"/>
  <c r="S152" i="22" s="1"/>
  <c r="P152" i="22"/>
  <c r="R152" i="22" s="1"/>
  <c r="S151" i="22"/>
  <c r="Q151" i="22"/>
  <c r="P151" i="22"/>
  <c r="R151" i="22" s="1"/>
  <c r="Q150" i="22"/>
  <c r="S150" i="22" s="1"/>
  <c r="P150" i="22"/>
  <c r="R150" i="22" s="1"/>
  <c r="S149" i="22"/>
  <c r="Q149" i="22"/>
  <c r="P149" i="22"/>
  <c r="R149" i="22" s="1"/>
  <c r="Q148" i="22"/>
  <c r="S148" i="22" s="1"/>
  <c r="P148" i="22"/>
  <c r="R148" i="22" s="1"/>
  <c r="S147" i="22"/>
  <c r="Q147" i="22"/>
  <c r="P147" i="22"/>
  <c r="R147" i="22" s="1"/>
  <c r="Q146" i="22"/>
  <c r="S146" i="22" s="1"/>
  <c r="P146" i="22"/>
  <c r="R146" i="22" s="1"/>
  <c r="S145" i="22"/>
  <c r="Q145" i="22"/>
  <c r="P145" i="22"/>
  <c r="R145" i="22" s="1"/>
  <c r="Q144" i="22"/>
  <c r="S144" i="22" s="1"/>
  <c r="P144" i="22"/>
  <c r="R144" i="22" s="1"/>
  <c r="S143" i="22"/>
  <c r="Q143" i="22"/>
  <c r="P143" i="22"/>
  <c r="R143" i="22" s="1"/>
  <c r="Q142" i="22"/>
  <c r="S142" i="22" s="1"/>
  <c r="P142" i="22"/>
  <c r="R142" i="22" s="1"/>
  <c r="S141" i="22"/>
  <c r="Q141" i="22"/>
  <c r="P141" i="22"/>
  <c r="R141" i="22" s="1"/>
  <c r="Q140" i="22"/>
  <c r="S140" i="22" s="1"/>
  <c r="P140" i="22"/>
  <c r="R140" i="22" s="1"/>
  <c r="S139" i="22"/>
  <c r="Q139" i="22"/>
  <c r="P139" i="22"/>
  <c r="R139" i="22" s="1"/>
  <c r="Q138" i="22"/>
  <c r="S138" i="22" s="1"/>
  <c r="P138" i="22"/>
  <c r="R138" i="22" s="1"/>
  <c r="S137" i="22"/>
  <c r="Q137" i="22"/>
  <c r="P137" i="22"/>
  <c r="R137" i="22" s="1"/>
  <c r="Q136" i="22"/>
  <c r="S136" i="22" s="1"/>
  <c r="P136" i="22"/>
  <c r="R136" i="22" s="1"/>
  <c r="S135" i="22"/>
  <c r="Q135" i="22"/>
  <c r="P135" i="22"/>
  <c r="R135" i="22" s="1"/>
  <c r="Q134" i="22"/>
  <c r="S134" i="22" s="1"/>
  <c r="P134" i="22"/>
  <c r="R134" i="22" s="1"/>
  <c r="S133" i="22"/>
  <c r="Q133" i="22"/>
  <c r="P133" i="22"/>
  <c r="R133" i="22" s="1"/>
  <c r="Q132" i="22"/>
  <c r="S132" i="22" s="1"/>
  <c r="P132" i="22"/>
  <c r="R132" i="22" s="1"/>
  <c r="S131" i="22"/>
  <c r="Q131" i="22"/>
  <c r="P131" i="22"/>
  <c r="R131" i="22" s="1"/>
  <c r="Q130" i="22"/>
  <c r="S130" i="22" s="1"/>
  <c r="P130" i="22"/>
  <c r="R130" i="22" s="1"/>
  <c r="S129" i="22"/>
  <c r="Q129" i="22"/>
  <c r="P129" i="22"/>
  <c r="R129" i="22" s="1"/>
  <c r="Q128" i="22"/>
  <c r="S128" i="22" s="1"/>
  <c r="P128" i="22"/>
  <c r="R128" i="22" s="1"/>
  <c r="S127" i="22"/>
  <c r="Q127" i="22"/>
  <c r="P127" i="22"/>
  <c r="R127" i="22" s="1"/>
  <c r="Q126" i="22"/>
  <c r="S126" i="22" s="1"/>
  <c r="P126" i="22"/>
  <c r="R126" i="22" s="1"/>
  <c r="S125" i="22"/>
  <c r="Q125" i="22"/>
  <c r="P125" i="22"/>
  <c r="R125" i="22" s="1"/>
  <c r="Q124" i="22"/>
  <c r="S124" i="22" s="1"/>
  <c r="P124" i="22"/>
  <c r="R124" i="22" s="1"/>
  <c r="S123" i="22"/>
  <c r="Q123" i="22"/>
  <c r="P123" i="22"/>
  <c r="R123" i="22" s="1"/>
  <c r="Q122" i="22"/>
  <c r="S122" i="22" s="1"/>
  <c r="P122" i="22"/>
  <c r="R122" i="22" s="1"/>
  <c r="S121" i="22"/>
  <c r="Q121" i="22"/>
  <c r="P121" i="22"/>
  <c r="R121" i="22" s="1"/>
  <c r="Q120" i="22"/>
  <c r="S120" i="22" s="1"/>
  <c r="P120" i="22"/>
  <c r="R120" i="22" s="1"/>
  <c r="S119" i="22"/>
  <c r="Q119" i="22"/>
  <c r="P119" i="22"/>
  <c r="R119" i="22" s="1"/>
  <c r="Q118" i="22"/>
  <c r="S118" i="22" s="1"/>
  <c r="P118" i="22"/>
  <c r="R118" i="22" s="1"/>
  <c r="S117" i="22"/>
  <c r="Q117" i="22"/>
  <c r="P117" i="22"/>
  <c r="R117" i="22" s="1"/>
  <c r="Q116" i="22"/>
  <c r="S116" i="22" s="1"/>
  <c r="P116" i="22"/>
  <c r="R116" i="22" s="1"/>
  <c r="S115" i="22"/>
  <c r="Q115" i="22"/>
  <c r="P115" i="22"/>
  <c r="R115" i="22" s="1"/>
  <c r="Q114" i="22"/>
  <c r="S114" i="22" s="1"/>
  <c r="P114" i="22"/>
  <c r="R114" i="22" s="1"/>
  <c r="S113" i="22"/>
  <c r="Q113" i="22"/>
  <c r="P113" i="22"/>
  <c r="R113" i="22" s="1"/>
  <c r="Q112" i="22"/>
  <c r="S112" i="22" s="1"/>
  <c r="P112" i="22"/>
  <c r="R112" i="22" s="1"/>
  <c r="S111" i="22"/>
  <c r="Q111" i="22"/>
  <c r="P111" i="22"/>
  <c r="R111" i="22" s="1"/>
  <c r="Q110" i="22"/>
  <c r="S110" i="22" s="1"/>
  <c r="P110" i="22"/>
  <c r="R110" i="22" s="1"/>
  <c r="S109" i="22"/>
  <c r="Q109" i="22"/>
  <c r="P109" i="22"/>
  <c r="R109" i="22" s="1"/>
  <c r="Q108" i="22"/>
  <c r="S108" i="22" s="1"/>
  <c r="P108" i="22"/>
  <c r="R108" i="22" s="1"/>
  <c r="S107" i="22"/>
  <c r="Q107" i="22"/>
  <c r="P107" i="22"/>
  <c r="R107" i="22" s="1"/>
  <c r="Q106" i="22"/>
  <c r="S106" i="22" s="1"/>
  <c r="P106" i="22"/>
  <c r="R106" i="22" s="1"/>
  <c r="S105" i="22"/>
  <c r="Q105" i="22"/>
  <c r="P105" i="22"/>
  <c r="R105" i="22" s="1"/>
  <c r="Q104" i="22"/>
  <c r="S104" i="22" s="1"/>
  <c r="P104" i="22"/>
  <c r="R104" i="22" s="1"/>
  <c r="S103" i="22"/>
  <c r="Q103" i="22"/>
  <c r="P103" i="22"/>
  <c r="R103" i="22" s="1"/>
  <c r="Q102" i="22"/>
  <c r="S102" i="22" s="1"/>
  <c r="P102" i="22"/>
  <c r="R102" i="22" s="1"/>
  <c r="S101" i="22"/>
  <c r="Q101" i="22"/>
  <c r="P101" i="22"/>
  <c r="R101" i="22" s="1"/>
  <c r="Q100" i="22"/>
  <c r="S100" i="22" s="1"/>
  <c r="P100" i="22"/>
  <c r="R100" i="22" s="1"/>
  <c r="S99" i="22"/>
  <c r="Q99" i="22"/>
  <c r="P99" i="22"/>
  <c r="R99" i="22" s="1"/>
  <c r="Q98" i="22"/>
  <c r="S98" i="22" s="1"/>
  <c r="P98" i="22"/>
  <c r="R98" i="22" s="1"/>
  <c r="S97" i="22"/>
  <c r="Q97" i="22"/>
  <c r="P97" i="22"/>
  <c r="R97" i="22" s="1"/>
  <c r="Q96" i="22"/>
  <c r="S96" i="22" s="1"/>
  <c r="P96" i="22"/>
  <c r="R96" i="22" s="1"/>
  <c r="S95" i="22"/>
  <c r="Q95" i="22"/>
  <c r="P95" i="22"/>
  <c r="R95" i="22" s="1"/>
  <c r="Q94" i="22"/>
  <c r="S94" i="22" s="1"/>
  <c r="P94" i="22"/>
  <c r="R94" i="22" s="1"/>
  <c r="S93" i="22"/>
  <c r="Q93" i="22"/>
  <c r="P93" i="22"/>
  <c r="R93" i="22" s="1"/>
  <c r="Q92" i="22"/>
  <c r="S92" i="22" s="1"/>
  <c r="P92" i="22"/>
  <c r="R92" i="22" s="1"/>
  <c r="S91" i="22"/>
  <c r="Q91" i="22"/>
  <c r="P91" i="22"/>
  <c r="R91" i="22" s="1"/>
  <c r="Q90" i="22"/>
  <c r="S90" i="22" s="1"/>
  <c r="P90" i="22"/>
  <c r="R90" i="22" s="1"/>
  <c r="S89" i="22"/>
  <c r="Q89" i="22"/>
  <c r="P89" i="22"/>
  <c r="R89" i="22" s="1"/>
  <c r="Q88" i="22"/>
  <c r="S88" i="22" s="1"/>
  <c r="P88" i="22"/>
  <c r="R88" i="22" s="1"/>
  <c r="S87" i="22"/>
  <c r="Q87" i="22"/>
  <c r="P87" i="22"/>
  <c r="R87" i="22" s="1"/>
  <c r="Q86" i="22"/>
  <c r="S86" i="22" s="1"/>
  <c r="P86" i="22"/>
  <c r="R86" i="22" s="1"/>
  <c r="S85" i="22"/>
  <c r="Q85" i="22"/>
  <c r="P85" i="22"/>
  <c r="R85" i="22" s="1"/>
  <c r="Q84" i="22"/>
  <c r="S84" i="22" s="1"/>
  <c r="P84" i="22"/>
  <c r="R84" i="22" s="1"/>
  <c r="S83" i="22"/>
  <c r="Q83" i="22"/>
  <c r="P83" i="22"/>
  <c r="R83" i="22" s="1"/>
  <c r="Q82" i="22"/>
  <c r="S82" i="22" s="1"/>
  <c r="P82" i="22"/>
  <c r="R82" i="22" s="1"/>
  <c r="S81" i="22"/>
  <c r="Q81" i="22"/>
  <c r="P81" i="22"/>
  <c r="R81" i="22" s="1"/>
  <c r="Q80" i="22"/>
  <c r="S80" i="22" s="1"/>
  <c r="P80" i="22"/>
  <c r="R80" i="22" s="1"/>
  <c r="S79" i="22"/>
  <c r="Q79" i="22"/>
  <c r="P79" i="22"/>
  <c r="R79" i="22" s="1"/>
  <c r="Q78" i="22"/>
  <c r="S78" i="22" s="1"/>
  <c r="P78" i="22"/>
  <c r="R78" i="22" s="1"/>
  <c r="S77" i="22"/>
  <c r="Q77" i="22"/>
  <c r="P77" i="22"/>
  <c r="R77" i="22" s="1"/>
  <c r="Q76" i="22"/>
  <c r="S76" i="22" s="1"/>
  <c r="P76" i="22"/>
  <c r="R76" i="22" s="1"/>
  <c r="S75" i="22"/>
  <c r="Q75" i="22"/>
  <c r="P75" i="22"/>
  <c r="R75" i="22" s="1"/>
  <c r="Q74" i="22"/>
  <c r="S74" i="22" s="1"/>
  <c r="P74" i="22"/>
  <c r="R74" i="22" s="1"/>
  <c r="S73" i="22"/>
  <c r="Q73" i="22"/>
  <c r="P73" i="22"/>
  <c r="R73" i="22" s="1"/>
  <c r="Q72" i="22"/>
  <c r="S72" i="22" s="1"/>
  <c r="P72" i="22"/>
  <c r="R72" i="22" s="1"/>
  <c r="S71" i="22"/>
  <c r="Q71" i="22"/>
  <c r="P71" i="22"/>
  <c r="R71" i="22" s="1"/>
  <c r="Q70" i="22"/>
  <c r="S70" i="22" s="1"/>
  <c r="P70" i="22"/>
  <c r="R70" i="22" s="1"/>
  <c r="S69" i="22"/>
  <c r="Q69" i="22"/>
  <c r="P69" i="22"/>
  <c r="R69" i="22" s="1"/>
  <c r="Q68" i="22"/>
  <c r="S68" i="22" s="1"/>
  <c r="P68" i="22"/>
  <c r="R68" i="22" s="1"/>
  <c r="S67" i="22"/>
  <c r="Q67" i="22"/>
  <c r="P67" i="22"/>
  <c r="R67" i="22" s="1"/>
  <c r="Q66" i="22"/>
  <c r="S66" i="22" s="1"/>
  <c r="P66" i="22"/>
  <c r="R66" i="22" s="1"/>
  <c r="S65" i="22"/>
  <c r="Q65" i="22"/>
  <c r="P65" i="22"/>
  <c r="R65" i="22" s="1"/>
  <c r="Q64" i="22"/>
  <c r="S64" i="22" s="1"/>
  <c r="P64" i="22"/>
  <c r="R64" i="22" s="1"/>
  <c r="W63" i="22"/>
  <c r="V63" i="22"/>
  <c r="S63" i="22"/>
  <c r="R63" i="22"/>
  <c r="Q63" i="22"/>
  <c r="P63" i="22"/>
  <c r="W62" i="22"/>
  <c r="V62" i="22"/>
  <c r="S62" i="22"/>
  <c r="Q62" i="22"/>
  <c r="P62" i="22"/>
  <c r="R62" i="22" s="1"/>
  <c r="W61" i="22"/>
  <c r="V61" i="22"/>
  <c r="Q61" i="22"/>
  <c r="S61" i="22" s="1"/>
  <c r="P61" i="22"/>
  <c r="R61" i="22" s="1"/>
  <c r="W60" i="22"/>
  <c r="V60" i="22"/>
  <c r="Q60" i="22"/>
  <c r="S60" i="22" s="1"/>
  <c r="P60" i="22"/>
  <c r="R60" i="22" s="1"/>
  <c r="W59" i="22"/>
  <c r="V59" i="22"/>
  <c r="S59" i="22"/>
  <c r="R59" i="22"/>
  <c r="Q59" i="22"/>
  <c r="P59" i="22"/>
  <c r="W58" i="22"/>
  <c r="V58" i="22"/>
  <c r="S58" i="22"/>
  <c r="Q58" i="22"/>
  <c r="P58" i="22"/>
  <c r="R58" i="22" s="1"/>
  <c r="W57" i="22"/>
  <c r="V57" i="22"/>
  <c r="R57" i="22"/>
  <c r="Q57" i="22"/>
  <c r="S57" i="22" s="1"/>
  <c r="P57" i="22"/>
  <c r="W56" i="22"/>
  <c r="V56" i="22"/>
  <c r="Q56" i="22"/>
  <c r="S56" i="22" s="1"/>
  <c r="P56" i="22"/>
  <c r="R56" i="22" s="1"/>
  <c r="W55" i="22"/>
  <c r="V55" i="22"/>
  <c r="S55" i="22"/>
  <c r="R55" i="22"/>
  <c r="Q55" i="22"/>
  <c r="P55" i="22"/>
  <c r="W54" i="22"/>
  <c r="V54" i="22"/>
  <c r="S54" i="22"/>
  <c r="Q54" i="22"/>
  <c r="P54" i="22"/>
  <c r="R54" i="22" s="1"/>
  <c r="W53" i="22"/>
  <c r="V53" i="22"/>
  <c r="R53" i="22"/>
  <c r="Q53" i="22"/>
  <c r="S53" i="22" s="1"/>
  <c r="P53" i="22"/>
  <c r="W52" i="22"/>
  <c r="V52" i="22"/>
  <c r="Q52" i="22"/>
  <c r="S52" i="22" s="1"/>
  <c r="P52" i="22"/>
  <c r="R52" i="22" s="1"/>
  <c r="W51" i="22"/>
  <c r="V51" i="22"/>
  <c r="S51" i="22"/>
  <c r="R51" i="22"/>
  <c r="Q51" i="22"/>
  <c r="P51" i="22"/>
  <c r="W50" i="22"/>
  <c r="V50" i="22"/>
  <c r="S50" i="22"/>
  <c r="Q50" i="22"/>
  <c r="P50" i="22"/>
  <c r="R50" i="22" s="1"/>
  <c r="W49" i="22"/>
  <c r="V49" i="22"/>
  <c r="R49" i="22"/>
  <c r="Q49" i="22"/>
  <c r="S49" i="22" s="1"/>
  <c r="P49" i="22"/>
  <c r="W48" i="22"/>
  <c r="V48" i="22"/>
  <c r="Q48" i="22"/>
  <c r="S48" i="22" s="1"/>
  <c r="P48" i="22"/>
  <c r="R48" i="22" s="1"/>
  <c r="W47" i="22"/>
  <c r="V47" i="22"/>
  <c r="S47" i="22"/>
  <c r="R47" i="22"/>
  <c r="R45" i="22" s="1"/>
  <c r="Q47" i="22"/>
  <c r="P47" i="22"/>
  <c r="R30" i="22"/>
  <c r="S30" i="22" s="1"/>
  <c r="X15" i="22"/>
  <c r="V15" i="22"/>
  <c r="S1701" i="21"/>
  <c r="U1701" i="21" s="1"/>
  <c r="R1701" i="21"/>
  <c r="T1701" i="21" s="1"/>
  <c r="Y64" i="21"/>
  <c r="X64" i="21"/>
  <c r="Y63" i="21"/>
  <c r="X63" i="21"/>
  <c r="Y62" i="21"/>
  <c r="X62" i="21"/>
  <c r="Y61" i="21"/>
  <c r="X61" i="21"/>
  <c r="Y60" i="21"/>
  <c r="X60" i="21"/>
  <c r="Y59" i="21"/>
  <c r="X59" i="21"/>
  <c r="Y58" i="21"/>
  <c r="X58" i="21"/>
  <c r="Y57" i="21"/>
  <c r="X57" i="21"/>
  <c r="Y56" i="21"/>
  <c r="X56" i="21"/>
  <c r="Y55" i="21"/>
  <c r="X55" i="21"/>
  <c r="Y54" i="21"/>
  <c r="X54" i="21"/>
  <c r="Y53" i="21"/>
  <c r="X53" i="21"/>
  <c r="Y52" i="21"/>
  <c r="X52" i="21"/>
  <c r="Y51" i="21"/>
  <c r="X51" i="21"/>
  <c r="Y50" i="21"/>
  <c r="X50" i="21"/>
  <c r="Y49" i="21"/>
  <c r="X49" i="21"/>
  <c r="AB41" i="21"/>
  <c r="AB40" i="21"/>
  <c r="AB39" i="21"/>
  <c r="AB38" i="21"/>
  <c r="AB37" i="21"/>
  <c r="AB36" i="21"/>
  <c r="AB35" i="21"/>
  <c r="AC35" i="21" s="1"/>
  <c r="AC34" i="21"/>
  <c r="AB34" i="21"/>
  <c r="AC33" i="21"/>
  <c r="AB33" i="21"/>
  <c r="AB32" i="21"/>
  <c r="AC31" i="21"/>
  <c r="AB31" i="21"/>
  <c r="V31" i="21"/>
  <c r="AB30" i="21"/>
  <c r="AB29" i="21"/>
  <c r="AB17" i="21"/>
  <c r="Y17" i="21"/>
  <c r="S1701" i="19"/>
  <c r="U1701" i="19" s="1"/>
  <c r="R1701" i="19"/>
  <c r="T1701" i="19" s="1"/>
  <c r="Q1701" i="19"/>
  <c r="Y66" i="19"/>
  <c r="Y65" i="19"/>
  <c r="Y64" i="19"/>
  <c r="Y63" i="19"/>
  <c r="Y62" i="19"/>
  <c r="Y61" i="19"/>
  <c r="Y60" i="19"/>
  <c r="Y59" i="19"/>
  <c r="Y58" i="19"/>
  <c r="Y57" i="19"/>
  <c r="Y56" i="19"/>
  <c r="Y55" i="19"/>
  <c r="Y54" i="19"/>
  <c r="Y53" i="19"/>
  <c r="Y52" i="19"/>
  <c r="Y51" i="19"/>
  <c r="AB20" i="19"/>
  <c r="Z20" i="19"/>
  <c r="P49" i="20"/>
  <c r="V49" i="20" s="1"/>
  <c r="Q1701" i="20"/>
  <c r="S1701" i="20" s="1"/>
  <c r="P1701" i="20"/>
  <c r="R1701" i="20" s="1"/>
  <c r="O1701" i="20"/>
  <c r="R1700" i="20"/>
  <c r="Q1700" i="20"/>
  <c r="S1700" i="20" s="1"/>
  <c r="P1700" i="20"/>
  <c r="O1700" i="20"/>
  <c r="Q1699" i="20"/>
  <c r="S1699" i="20" s="1"/>
  <c r="P1699" i="20"/>
  <c r="R1699" i="20" s="1"/>
  <c r="R1698" i="20"/>
  <c r="Q1698" i="20"/>
  <c r="S1698" i="20" s="1"/>
  <c r="P1698" i="20"/>
  <c r="R1697" i="20"/>
  <c r="Q1697" i="20"/>
  <c r="S1697" i="20" s="1"/>
  <c r="P1697" i="20"/>
  <c r="R1696" i="20"/>
  <c r="Q1696" i="20"/>
  <c r="S1696" i="20" s="1"/>
  <c r="P1696" i="20"/>
  <c r="R1695" i="20"/>
  <c r="Q1695" i="20"/>
  <c r="S1695" i="20" s="1"/>
  <c r="P1695" i="20"/>
  <c r="Q1694" i="20"/>
  <c r="S1694" i="20" s="1"/>
  <c r="P1694" i="20"/>
  <c r="R1694" i="20" s="1"/>
  <c r="Q1693" i="20"/>
  <c r="S1693" i="20" s="1"/>
  <c r="P1693" i="20"/>
  <c r="R1693" i="20" s="1"/>
  <c r="S1692" i="20"/>
  <c r="Q1692" i="20"/>
  <c r="P1692" i="20"/>
  <c r="R1692" i="20" s="1"/>
  <c r="R1691" i="20"/>
  <c r="Q1691" i="20"/>
  <c r="S1691" i="20" s="1"/>
  <c r="P1691" i="20"/>
  <c r="S1690" i="20"/>
  <c r="R1690" i="20"/>
  <c r="Q1690" i="20"/>
  <c r="P1690" i="20"/>
  <c r="R1689" i="20"/>
  <c r="Q1689" i="20"/>
  <c r="S1689" i="20" s="1"/>
  <c r="P1689" i="20"/>
  <c r="S1688" i="20"/>
  <c r="R1688" i="20"/>
  <c r="Q1688" i="20"/>
  <c r="P1688" i="20"/>
  <c r="Q1687" i="20"/>
  <c r="S1687" i="20" s="1"/>
  <c r="P1687" i="20"/>
  <c r="R1687" i="20" s="1"/>
  <c r="R1686" i="20"/>
  <c r="Q1686" i="20"/>
  <c r="S1686" i="20" s="1"/>
  <c r="P1686" i="20"/>
  <c r="Q1685" i="20"/>
  <c r="S1685" i="20" s="1"/>
  <c r="P1685" i="20"/>
  <c r="R1685" i="20" s="1"/>
  <c r="S1684" i="20"/>
  <c r="Q1684" i="20"/>
  <c r="P1684" i="20"/>
  <c r="R1684" i="20" s="1"/>
  <c r="R1683" i="20"/>
  <c r="Q1683" i="20"/>
  <c r="S1683" i="20" s="1"/>
  <c r="P1683" i="20"/>
  <c r="S1682" i="20"/>
  <c r="R1682" i="20"/>
  <c r="Q1682" i="20"/>
  <c r="P1682" i="20"/>
  <c r="R1681" i="20"/>
  <c r="Q1681" i="20"/>
  <c r="S1681" i="20" s="1"/>
  <c r="P1681" i="20"/>
  <c r="Q1680" i="20"/>
  <c r="S1680" i="20" s="1"/>
  <c r="P1680" i="20"/>
  <c r="R1680" i="20" s="1"/>
  <c r="R1679" i="20"/>
  <c r="Q1679" i="20"/>
  <c r="S1679" i="20" s="1"/>
  <c r="P1679" i="20"/>
  <c r="Q1678" i="20"/>
  <c r="S1678" i="20" s="1"/>
  <c r="P1678" i="20"/>
  <c r="R1678" i="20" s="1"/>
  <c r="Q1677" i="20"/>
  <c r="S1677" i="20" s="1"/>
  <c r="P1677" i="20"/>
  <c r="R1677" i="20" s="1"/>
  <c r="Q1676" i="20"/>
  <c r="S1676" i="20" s="1"/>
  <c r="P1676" i="20"/>
  <c r="R1676" i="20" s="1"/>
  <c r="R1675" i="20"/>
  <c r="Q1675" i="20"/>
  <c r="S1675" i="20" s="1"/>
  <c r="P1675" i="20"/>
  <c r="S1674" i="20"/>
  <c r="Q1674" i="20"/>
  <c r="P1674" i="20"/>
  <c r="R1674" i="20" s="1"/>
  <c r="Q1673" i="20"/>
  <c r="S1673" i="20" s="1"/>
  <c r="P1673" i="20"/>
  <c r="R1673" i="20" s="1"/>
  <c r="S1672" i="20"/>
  <c r="R1672" i="20"/>
  <c r="Q1672" i="20"/>
  <c r="P1672" i="20"/>
  <c r="Q1671" i="20"/>
  <c r="S1671" i="20" s="1"/>
  <c r="P1671" i="20"/>
  <c r="R1671" i="20" s="1"/>
  <c r="R1670" i="20"/>
  <c r="Q1670" i="20"/>
  <c r="S1670" i="20" s="1"/>
  <c r="P1670" i="20"/>
  <c r="Q1669" i="20"/>
  <c r="S1669" i="20" s="1"/>
  <c r="P1669" i="20"/>
  <c r="R1669" i="20" s="1"/>
  <c r="S1668" i="20"/>
  <c r="Q1668" i="20"/>
  <c r="P1668" i="20"/>
  <c r="R1668" i="20" s="1"/>
  <c r="Q1667" i="20"/>
  <c r="S1667" i="20" s="1"/>
  <c r="P1667" i="20"/>
  <c r="R1667" i="20" s="1"/>
  <c r="S1666" i="20"/>
  <c r="R1666" i="20"/>
  <c r="Q1666" i="20"/>
  <c r="P1666" i="20"/>
  <c r="R1665" i="20"/>
  <c r="Q1665" i="20"/>
  <c r="S1665" i="20" s="1"/>
  <c r="P1665" i="20"/>
  <c r="Q1664" i="20"/>
  <c r="S1664" i="20" s="1"/>
  <c r="P1664" i="20"/>
  <c r="R1664" i="20" s="1"/>
  <c r="R1663" i="20"/>
  <c r="Q1663" i="20"/>
  <c r="S1663" i="20" s="1"/>
  <c r="P1663" i="20"/>
  <c r="Q1662" i="20"/>
  <c r="S1662" i="20" s="1"/>
  <c r="P1662" i="20"/>
  <c r="R1662" i="20" s="1"/>
  <c r="S1661" i="20"/>
  <c r="Q1661" i="20"/>
  <c r="P1661" i="20"/>
  <c r="R1661" i="20" s="1"/>
  <c r="Q1660" i="20"/>
  <c r="S1660" i="20" s="1"/>
  <c r="P1660" i="20"/>
  <c r="R1660" i="20" s="1"/>
  <c r="R1659" i="20"/>
  <c r="Q1659" i="20"/>
  <c r="S1659" i="20" s="1"/>
  <c r="P1659" i="20"/>
  <c r="Q1658" i="20"/>
  <c r="S1658" i="20" s="1"/>
  <c r="P1658" i="20"/>
  <c r="R1658" i="20" s="1"/>
  <c r="Q1657" i="20"/>
  <c r="S1657" i="20" s="1"/>
  <c r="P1657" i="20"/>
  <c r="R1657" i="20" s="1"/>
  <c r="Q1656" i="20"/>
  <c r="S1656" i="20" s="1"/>
  <c r="P1656" i="20"/>
  <c r="R1656" i="20" s="1"/>
  <c r="Q1655" i="20"/>
  <c r="S1655" i="20" s="1"/>
  <c r="P1655" i="20"/>
  <c r="R1655" i="20" s="1"/>
  <c r="Q1654" i="20"/>
  <c r="S1654" i="20" s="1"/>
  <c r="P1654" i="20"/>
  <c r="R1654" i="20" s="1"/>
  <c r="R1653" i="20"/>
  <c r="Q1653" i="20"/>
  <c r="S1653" i="20" s="1"/>
  <c r="P1653" i="20"/>
  <c r="S1652" i="20"/>
  <c r="Q1652" i="20"/>
  <c r="P1652" i="20"/>
  <c r="R1652" i="20" s="1"/>
  <c r="S1651" i="20"/>
  <c r="Q1651" i="20"/>
  <c r="P1651" i="20"/>
  <c r="R1651" i="20" s="1"/>
  <c r="Q1650" i="20"/>
  <c r="S1650" i="20" s="1"/>
  <c r="P1650" i="20"/>
  <c r="R1650" i="20" s="1"/>
  <c r="Q1649" i="20"/>
  <c r="S1649" i="20" s="1"/>
  <c r="P1649" i="20"/>
  <c r="R1649" i="20" s="1"/>
  <c r="Q1648" i="20"/>
  <c r="S1648" i="20" s="1"/>
  <c r="P1648" i="20"/>
  <c r="R1648" i="20" s="1"/>
  <c r="Q1647" i="20"/>
  <c r="S1647" i="20" s="1"/>
  <c r="P1647" i="20"/>
  <c r="R1647" i="20" s="1"/>
  <c r="Q1646" i="20"/>
  <c r="S1646" i="20" s="1"/>
  <c r="P1646" i="20"/>
  <c r="R1646" i="20" s="1"/>
  <c r="Q1645" i="20"/>
  <c r="S1645" i="20" s="1"/>
  <c r="P1645" i="20"/>
  <c r="R1645" i="20" s="1"/>
  <c r="S1644" i="20"/>
  <c r="Q1644" i="20"/>
  <c r="P1644" i="20"/>
  <c r="R1644" i="20" s="1"/>
  <c r="Q1643" i="20"/>
  <c r="S1643" i="20" s="1"/>
  <c r="P1643" i="20"/>
  <c r="R1643" i="20" s="1"/>
  <c r="Q1642" i="20"/>
  <c r="S1642" i="20" s="1"/>
  <c r="P1642" i="20"/>
  <c r="R1642" i="20" s="1"/>
  <c r="R1641" i="20"/>
  <c r="Q1641" i="20"/>
  <c r="S1641" i="20" s="1"/>
  <c r="P1641" i="20"/>
  <c r="S1640" i="20"/>
  <c r="Q1640" i="20"/>
  <c r="P1640" i="20"/>
  <c r="R1640" i="20" s="1"/>
  <c r="Q1639" i="20"/>
  <c r="S1639" i="20" s="1"/>
  <c r="P1639" i="20"/>
  <c r="R1639" i="20" s="1"/>
  <c r="Q1638" i="20"/>
  <c r="S1638" i="20" s="1"/>
  <c r="P1638" i="20"/>
  <c r="R1638" i="20" s="1"/>
  <c r="S1637" i="20"/>
  <c r="Q1637" i="20"/>
  <c r="P1637" i="20"/>
  <c r="R1637" i="20" s="1"/>
  <c r="S1636" i="20"/>
  <c r="Q1636" i="20"/>
  <c r="P1636" i="20"/>
  <c r="R1636" i="20" s="1"/>
  <c r="R1635" i="20"/>
  <c r="Q1635" i="20"/>
  <c r="S1635" i="20" s="1"/>
  <c r="P1635" i="20"/>
  <c r="Q1634" i="20"/>
  <c r="S1634" i="20" s="1"/>
  <c r="P1634" i="20"/>
  <c r="R1634" i="20" s="1"/>
  <c r="Q1633" i="20"/>
  <c r="S1633" i="20" s="1"/>
  <c r="P1633" i="20"/>
  <c r="R1633" i="20" s="1"/>
  <c r="S1632" i="20"/>
  <c r="Q1632" i="20"/>
  <c r="P1632" i="20"/>
  <c r="R1632" i="20" s="1"/>
  <c r="Q1631" i="20"/>
  <c r="S1631" i="20" s="1"/>
  <c r="P1631" i="20"/>
  <c r="R1631" i="20" s="1"/>
  <c r="Q1630" i="20"/>
  <c r="S1630" i="20" s="1"/>
  <c r="P1630" i="20"/>
  <c r="R1630" i="20" s="1"/>
  <c r="Q1629" i="20"/>
  <c r="S1629" i="20" s="1"/>
  <c r="P1629" i="20"/>
  <c r="R1629" i="20" s="1"/>
  <c r="S1628" i="20"/>
  <c r="Q1628" i="20"/>
  <c r="P1628" i="20"/>
  <c r="R1628" i="20" s="1"/>
  <c r="Q1627" i="20"/>
  <c r="S1627" i="20" s="1"/>
  <c r="P1627" i="20"/>
  <c r="R1627" i="20" s="1"/>
  <c r="Q1626" i="20"/>
  <c r="S1626" i="20" s="1"/>
  <c r="P1626" i="20"/>
  <c r="R1626" i="20" s="1"/>
  <c r="Q1625" i="20"/>
  <c r="S1625" i="20" s="1"/>
  <c r="P1625" i="20"/>
  <c r="R1625" i="20" s="1"/>
  <c r="Q1624" i="20"/>
  <c r="S1624" i="20" s="1"/>
  <c r="P1624" i="20"/>
  <c r="R1624" i="20" s="1"/>
  <c r="S1623" i="20"/>
  <c r="Q1623" i="20"/>
  <c r="P1623" i="20"/>
  <c r="R1623" i="20" s="1"/>
  <c r="Q1622" i="20"/>
  <c r="S1622" i="20" s="1"/>
  <c r="P1622" i="20"/>
  <c r="R1622" i="20" s="1"/>
  <c r="Q1621" i="20"/>
  <c r="S1621" i="20" s="1"/>
  <c r="P1621" i="20"/>
  <c r="R1621" i="20" s="1"/>
  <c r="Q1620" i="20"/>
  <c r="S1620" i="20" s="1"/>
  <c r="P1620" i="20"/>
  <c r="R1620" i="20" s="1"/>
  <c r="Q1619" i="20"/>
  <c r="S1619" i="20" s="1"/>
  <c r="P1619" i="20"/>
  <c r="R1619" i="20" s="1"/>
  <c r="S1618" i="20"/>
  <c r="Q1618" i="20"/>
  <c r="P1618" i="20"/>
  <c r="R1618" i="20" s="1"/>
  <c r="S1617" i="20"/>
  <c r="Q1617" i="20"/>
  <c r="P1617" i="20"/>
  <c r="R1617" i="20" s="1"/>
  <c r="S1616" i="20"/>
  <c r="Q1616" i="20"/>
  <c r="P1616" i="20"/>
  <c r="R1616" i="20" s="1"/>
  <c r="R1615" i="20"/>
  <c r="Q1615" i="20"/>
  <c r="S1615" i="20" s="1"/>
  <c r="P1615" i="20"/>
  <c r="S1614" i="20"/>
  <c r="Q1614" i="20"/>
  <c r="P1614" i="20"/>
  <c r="R1614" i="20" s="1"/>
  <c r="Q1613" i="20"/>
  <c r="S1613" i="20" s="1"/>
  <c r="P1613" i="20"/>
  <c r="R1613" i="20" s="1"/>
  <c r="Q1612" i="20"/>
  <c r="S1612" i="20" s="1"/>
  <c r="P1612" i="20"/>
  <c r="R1612" i="20" s="1"/>
  <c r="R1611" i="20"/>
  <c r="Q1611" i="20"/>
  <c r="S1611" i="20" s="1"/>
  <c r="P1611" i="20"/>
  <c r="S1610" i="20"/>
  <c r="Q1610" i="20"/>
  <c r="P1610" i="20"/>
  <c r="R1610" i="20" s="1"/>
  <c r="Q1609" i="20"/>
  <c r="S1609" i="20" s="1"/>
  <c r="P1609" i="20"/>
  <c r="R1609" i="20" s="1"/>
  <c r="S1608" i="20"/>
  <c r="Q1608" i="20"/>
  <c r="P1608" i="20"/>
  <c r="R1608" i="20" s="1"/>
  <c r="S1607" i="20"/>
  <c r="Q1607" i="20"/>
  <c r="P1607" i="20"/>
  <c r="R1607" i="20" s="1"/>
  <c r="S1606" i="20"/>
  <c r="Q1606" i="20"/>
  <c r="P1606" i="20"/>
  <c r="R1606" i="20" s="1"/>
  <c r="R1605" i="20"/>
  <c r="Q1605" i="20"/>
  <c r="S1605" i="20" s="1"/>
  <c r="P1605" i="20"/>
  <c r="Q1604" i="20"/>
  <c r="S1604" i="20" s="1"/>
  <c r="P1604" i="20"/>
  <c r="R1604" i="20" s="1"/>
  <c r="Q1603" i="20"/>
  <c r="S1603" i="20" s="1"/>
  <c r="P1603" i="20"/>
  <c r="R1603" i="20" s="1"/>
  <c r="Q1602" i="20"/>
  <c r="S1602" i="20" s="1"/>
  <c r="P1602" i="20"/>
  <c r="R1602" i="20" s="1"/>
  <c r="S1601" i="20"/>
  <c r="Q1601" i="20"/>
  <c r="P1601" i="20"/>
  <c r="R1601" i="20" s="1"/>
  <c r="S1600" i="20"/>
  <c r="Q1600" i="20"/>
  <c r="P1600" i="20"/>
  <c r="R1600" i="20" s="1"/>
  <c r="R1599" i="20"/>
  <c r="Q1599" i="20"/>
  <c r="S1599" i="20" s="1"/>
  <c r="P1599" i="20"/>
  <c r="Q1598" i="20"/>
  <c r="S1598" i="20" s="1"/>
  <c r="P1598" i="20"/>
  <c r="R1598" i="20" s="1"/>
  <c r="Q1597" i="20"/>
  <c r="S1597" i="20" s="1"/>
  <c r="P1597" i="20"/>
  <c r="R1597" i="20" s="1"/>
  <c r="Q1596" i="20"/>
  <c r="S1596" i="20" s="1"/>
  <c r="P1596" i="20"/>
  <c r="R1596" i="20" s="1"/>
  <c r="Q1595" i="20"/>
  <c r="S1595" i="20" s="1"/>
  <c r="P1595" i="20"/>
  <c r="R1595" i="20" s="1"/>
  <c r="Q1594" i="20"/>
  <c r="S1594" i="20" s="1"/>
  <c r="P1594" i="20"/>
  <c r="R1594" i="20" s="1"/>
  <c r="Q1593" i="20"/>
  <c r="S1593" i="20" s="1"/>
  <c r="P1593" i="20"/>
  <c r="R1593" i="20" s="1"/>
  <c r="Q1592" i="20"/>
  <c r="S1592" i="20" s="1"/>
  <c r="P1592" i="20"/>
  <c r="R1592" i="20" s="1"/>
  <c r="S1591" i="20"/>
  <c r="Q1591" i="20"/>
  <c r="P1591" i="20"/>
  <c r="R1591" i="20" s="1"/>
  <c r="Q1590" i="20"/>
  <c r="S1590" i="20" s="1"/>
  <c r="P1590" i="20"/>
  <c r="R1590" i="20" s="1"/>
  <c r="Q1589" i="20"/>
  <c r="S1589" i="20" s="1"/>
  <c r="P1589" i="20"/>
  <c r="R1589" i="20" s="1"/>
  <c r="Q1588" i="20"/>
  <c r="S1588" i="20" s="1"/>
  <c r="P1588" i="20"/>
  <c r="R1588" i="20" s="1"/>
  <c r="Q1587" i="20"/>
  <c r="S1587" i="20" s="1"/>
  <c r="P1587" i="20"/>
  <c r="R1587" i="20" s="1"/>
  <c r="S1586" i="20"/>
  <c r="Q1586" i="20"/>
  <c r="P1586" i="20"/>
  <c r="R1586" i="20" s="1"/>
  <c r="Q1585" i="20"/>
  <c r="S1585" i="20" s="1"/>
  <c r="P1585" i="20"/>
  <c r="R1585" i="20" s="1"/>
  <c r="S1584" i="20"/>
  <c r="Q1584" i="20"/>
  <c r="P1584" i="20"/>
  <c r="R1584" i="20" s="1"/>
  <c r="R1583" i="20"/>
  <c r="Q1583" i="20"/>
  <c r="S1583" i="20" s="1"/>
  <c r="P1583" i="20"/>
  <c r="S1582" i="20"/>
  <c r="Q1582" i="20"/>
  <c r="P1582" i="20"/>
  <c r="R1582" i="20" s="1"/>
  <c r="Q1581" i="20"/>
  <c r="S1581" i="20" s="1"/>
  <c r="P1581" i="20"/>
  <c r="R1581" i="20" s="1"/>
  <c r="Q1580" i="20"/>
  <c r="S1580" i="20" s="1"/>
  <c r="P1580" i="20"/>
  <c r="R1580" i="20" s="1"/>
  <c r="R1579" i="20"/>
  <c r="Q1579" i="20"/>
  <c r="S1579" i="20" s="1"/>
  <c r="P1579" i="20"/>
  <c r="S1578" i="20"/>
  <c r="Q1578" i="20"/>
  <c r="P1578" i="20"/>
  <c r="R1578" i="20" s="1"/>
  <c r="Q1577" i="20"/>
  <c r="S1577" i="20" s="1"/>
  <c r="P1577" i="20"/>
  <c r="R1577" i="20" s="1"/>
  <c r="S1576" i="20"/>
  <c r="Q1576" i="20"/>
  <c r="P1576" i="20"/>
  <c r="R1576" i="20" s="1"/>
  <c r="Q1575" i="20"/>
  <c r="S1575" i="20" s="1"/>
  <c r="P1575" i="20"/>
  <c r="R1575" i="20" s="1"/>
  <c r="S1574" i="20"/>
  <c r="Q1574" i="20"/>
  <c r="P1574" i="20"/>
  <c r="R1574" i="20" s="1"/>
  <c r="R1573" i="20"/>
  <c r="Q1573" i="20"/>
  <c r="S1573" i="20" s="1"/>
  <c r="P1573" i="20"/>
  <c r="Q1572" i="20"/>
  <c r="S1572" i="20" s="1"/>
  <c r="P1572" i="20"/>
  <c r="R1572" i="20" s="1"/>
  <c r="Q1571" i="20"/>
  <c r="S1571" i="20" s="1"/>
  <c r="P1571" i="20"/>
  <c r="R1571" i="20" s="1"/>
  <c r="Q1570" i="20"/>
  <c r="S1570" i="20" s="1"/>
  <c r="P1570" i="20"/>
  <c r="R1570" i="20" s="1"/>
  <c r="S1569" i="20"/>
  <c r="Q1569" i="20"/>
  <c r="P1569" i="20"/>
  <c r="R1569" i="20" s="1"/>
  <c r="S1568" i="20"/>
  <c r="Q1568" i="20"/>
  <c r="P1568" i="20"/>
  <c r="R1568" i="20" s="1"/>
  <c r="Q1567" i="20"/>
  <c r="S1567" i="20" s="1"/>
  <c r="P1567" i="20"/>
  <c r="R1567" i="20" s="1"/>
  <c r="Q1566" i="20"/>
  <c r="S1566" i="20" s="1"/>
  <c r="P1566" i="20"/>
  <c r="R1566" i="20" s="1"/>
  <c r="Q1565" i="20"/>
  <c r="S1565" i="20" s="1"/>
  <c r="P1565" i="20"/>
  <c r="R1565" i="20" s="1"/>
  <c r="Q1564" i="20"/>
  <c r="S1564" i="20" s="1"/>
  <c r="P1564" i="20"/>
  <c r="R1564" i="20" s="1"/>
  <c r="Q1563" i="20"/>
  <c r="S1563" i="20" s="1"/>
  <c r="P1563" i="20"/>
  <c r="R1563" i="20" s="1"/>
  <c r="Q1562" i="20"/>
  <c r="S1562" i="20" s="1"/>
  <c r="P1562" i="20"/>
  <c r="R1562" i="20" s="1"/>
  <c r="Q1561" i="20"/>
  <c r="S1561" i="20" s="1"/>
  <c r="P1561" i="20"/>
  <c r="R1561" i="20" s="1"/>
  <c r="Q1560" i="20"/>
  <c r="S1560" i="20" s="1"/>
  <c r="P1560" i="20"/>
  <c r="R1560" i="20" s="1"/>
  <c r="S1559" i="20"/>
  <c r="Q1559" i="20"/>
  <c r="P1559" i="20"/>
  <c r="R1559" i="20" s="1"/>
  <c r="Q1558" i="20"/>
  <c r="S1558" i="20" s="1"/>
  <c r="P1558" i="20"/>
  <c r="R1558" i="20" s="1"/>
  <c r="R1557" i="20"/>
  <c r="Q1557" i="20"/>
  <c r="S1557" i="20" s="1"/>
  <c r="P1557" i="20"/>
  <c r="Q1556" i="20"/>
  <c r="S1556" i="20" s="1"/>
  <c r="P1556" i="20"/>
  <c r="R1556" i="20" s="1"/>
  <c r="Q1555" i="20"/>
  <c r="S1555" i="20" s="1"/>
  <c r="P1555" i="20"/>
  <c r="R1555" i="20" s="1"/>
  <c r="Q1554" i="20"/>
  <c r="S1554" i="20" s="1"/>
  <c r="P1554" i="20"/>
  <c r="R1554" i="20" s="1"/>
  <c r="Q1553" i="20"/>
  <c r="S1553" i="20" s="1"/>
  <c r="P1553" i="20"/>
  <c r="R1553" i="20" s="1"/>
  <c r="S1552" i="20"/>
  <c r="Q1552" i="20"/>
  <c r="P1552" i="20"/>
  <c r="R1552" i="20" s="1"/>
  <c r="R1551" i="20"/>
  <c r="Q1551" i="20"/>
  <c r="S1551" i="20" s="1"/>
  <c r="P1551" i="20"/>
  <c r="Q1550" i="20"/>
  <c r="S1550" i="20" s="1"/>
  <c r="P1550" i="20"/>
  <c r="R1550" i="20" s="1"/>
  <c r="Q1549" i="20"/>
  <c r="S1549" i="20" s="1"/>
  <c r="P1549" i="20"/>
  <c r="R1549" i="20" s="1"/>
  <c r="Q1548" i="20"/>
  <c r="S1548" i="20" s="1"/>
  <c r="P1548" i="20"/>
  <c r="R1548" i="20" s="1"/>
  <c r="R1547" i="20"/>
  <c r="Q1547" i="20"/>
  <c r="S1547" i="20" s="1"/>
  <c r="P1547" i="20"/>
  <c r="S1546" i="20"/>
  <c r="Q1546" i="20"/>
  <c r="P1546" i="20"/>
  <c r="R1546" i="20" s="1"/>
  <c r="Q1545" i="20"/>
  <c r="S1545" i="20" s="1"/>
  <c r="P1545" i="20"/>
  <c r="R1545" i="20" s="1"/>
  <c r="S1544" i="20"/>
  <c r="Q1544" i="20"/>
  <c r="P1544" i="20"/>
  <c r="R1544" i="20" s="1"/>
  <c r="S1543" i="20"/>
  <c r="Q1543" i="20"/>
  <c r="P1543" i="20"/>
  <c r="R1543" i="20" s="1"/>
  <c r="S1542" i="20"/>
  <c r="Q1542" i="20"/>
  <c r="P1542" i="20"/>
  <c r="R1542" i="20" s="1"/>
  <c r="R1541" i="20"/>
  <c r="Q1541" i="20"/>
  <c r="S1541" i="20" s="1"/>
  <c r="P1541" i="20"/>
  <c r="Q1540" i="20"/>
  <c r="S1540" i="20" s="1"/>
  <c r="P1540" i="20"/>
  <c r="R1540" i="20" s="1"/>
  <c r="Q1539" i="20"/>
  <c r="S1539" i="20" s="1"/>
  <c r="P1539" i="20"/>
  <c r="R1539" i="20" s="1"/>
  <c r="S1538" i="20"/>
  <c r="Q1538" i="20"/>
  <c r="P1538" i="20"/>
  <c r="R1538" i="20" s="1"/>
  <c r="S1537" i="20"/>
  <c r="Q1537" i="20"/>
  <c r="P1537" i="20"/>
  <c r="R1537" i="20" s="1"/>
  <c r="S1536" i="20"/>
  <c r="Q1536" i="20"/>
  <c r="P1536" i="20"/>
  <c r="R1536" i="20" s="1"/>
  <c r="R1535" i="20"/>
  <c r="Q1535" i="20"/>
  <c r="S1535" i="20" s="1"/>
  <c r="P1535" i="20"/>
  <c r="Q1534" i="20"/>
  <c r="S1534" i="20" s="1"/>
  <c r="P1534" i="20"/>
  <c r="R1534" i="20" s="1"/>
  <c r="Q1533" i="20"/>
  <c r="S1533" i="20" s="1"/>
  <c r="P1533" i="20"/>
  <c r="R1533" i="20" s="1"/>
  <c r="Q1532" i="20"/>
  <c r="S1532" i="20" s="1"/>
  <c r="P1532" i="20"/>
  <c r="R1532" i="20" s="1"/>
  <c r="R1531" i="20"/>
  <c r="Q1531" i="20"/>
  <c r="S1531" i="20" s="1"/>
  <c r="P1531" i="20"/>
  <c r="Q1530" i="20"/>
  <c r="S1530" i="20" s="1"/>
  <c r="P1530" i="20"/>
  <c r="R1530" i="20" s="1"/>
  <c r="Q1529" i="20"/>
  <c r="S1529" i="20" s="1"/>
  <c r="P1529" i="20"/>
  <c r="R1529" i="20" s="1"/>
  <c r="S1528" i="20"/>
  <c r="Q1528" i="20"/>
  <c r="P1528" i="20"/>
  <c r="R1528" i="20" s="1"/>
  <c r="S1527" i="20"/>
  <c r="Q1527" i="20"/>
  <c r="P1527" i="20"/>
  <c r="R1527" i="20" s="1"/>
  <c r="S1526" i="20"/>
  <c r="Q1526" i="20"/>
  <c r="P1526" i="20"/>
  <c r="R1526" i="20" s="1"/>
  <c r="Q1525" i="20"/>
  <c r="S1525" i="20" s="1"/>
  <c r="P1525" i="20"/>
  <c r="R1525" i="20" s="1"/>
  <c r="Q1524" i="20"/>
  <c r="S1524" i="20" s="1"/>
  <c r="P1524" i="20"/>
  <c r="R1524" i="20" s="1"/>
  <c r="Q1523" i="20"/>
  <c r="S1523" i="20" s="1"/>
  <c r="P1523" i="20"/>
  <c r="R1523" i="20" s="1"/>
  <c r="Q1522" i="20"/>
  <c r="S1522" i="20" s="1"/>
  <c r="P1522" i="20"/>
  <c r="R1522" i="20" s="1"/>
  <c r="S1521" i="20"/>
  <c r="Q1521" i="20"/>
  <c r="P1521" i="20"/>
  <c r="R1521" i="20" s="1"/>
  <c r="S1520" i="20"/>
  <c r="Q1520" i="20"/>
  <c r="P1520" i="20"/>
  <c r="R1520" i="20" s="1"/>
  <c r="R1519" i="20"/>
  <c r="Q1519" i="20"/>
  <c r="S1519" i="20" s="1"/>
  <c r="P1519" i="20"/>
  <c r="Q1518" i="20"/>
  <c r="S1518" i="20" s="1"/>
  <c r="P1518" i="20"/>
  <c r="R1518" i="20" s="1"/>
  <c r="Q1517" i="20"/>
  <c r="S1517" i="20" s="1"/>
  <c r="P1517" i="20"/>
  <c r="R1517" i="20" s="1"/>
  <c r="Q1516" i="20"/>
  <c r="S1516" i="20" s="1"/>
  <c r="P1516" i="20"/>
  <c r="R1516" i="20" s="1"/>
  <c r="R1515" i="20"/>
  <c r="Q1515" i="20"/>
  <c r="S1515" i="20" s="1"/>
  <c r="P1515" i="20"/>
  <c r="S1514" i="20"/>
  <c r="Q1514" i="20"/>
  <c r="P1514" i="20"/>
  <c r="R1514" i="20" s="1"/>
  <c r="Q1513" i="20"/>
  <c r="S1513" i="20" s="1"/>
  <c r="P1513" i="20"/>
  <c r="R1513" i="20" s="1"/>
  <c r="Q1512" i="20"/>
  <c r="S1512" i="20" s="1"/>
  <c r="P1512" i="20"/>
  <c r="R1512" i="20" s="1"/>
  <c r="S1511" i="20"/>
  <c r="Q1511" i="20"/>
  <c r="P1511" i="20"/>
  <c r="R1511" i="20" s="1"/>
  <c r="Q1510" i="20"/>
  <c r="S1510" i="20" s="1"/>
  <c r="P1510" i="20"/>
  <c r="R1510" i="20" s="1"/>
  <c r="Q1509" i="20"/>
  <c r="S1509" i="20" s="1"/>
  <c r="P1509" i="20"/>
  <c r="R1509" i="20" s="1"/>
  <c r="S1508" i="20"/>
  <c r="Q1508" i="20"/>
  <c r="P1508" i="20"/>
  <c r="R1508" i="20" s="1"/>
  <c r="S1507" i="20"/>
  <c r="Q1507" i="20"/>
  <c r="P1507" i="20"/>
  <c r="R1507" i="20" s="1"/>
  <c r="Q1506" i="20"/>
  <c r="S1506" i="20" s="1"/>
  <c r="P1506" i="20"/>
  <c r="R1506" i="20" s="1"/>
  <c r="R1505" i="20"/>
  <c r="Q1505" i="20"/>
  <c r="S1505" i="20" s="1"/>
  <c r="P1505" i="20"/>
  <c r="Q1504" i="20"/>
  <c r="S1504" i="20" s="1"/>
  <c r="P1504" i="20"/>
  <c r="R1504" i="20" s="1"/>
  <c r="Q1503" i="20"/>
  <c r="S1503" i="20" s="1"/>
  <c r="P1503" i="20"/>
  <c r="R1503" i="20" s="1"/>
  <c r="Q1502" i="20"/>
  <c r="S1502" i="20" s="1"/>
  <c r="P1502" i="20"/>
  <c r="R1502" i="20" s="1"/>
  <c r="R1501" i="20"/>
  <c r="Q1501" i="20"/>
  <c r="S1501" i="20" s="1"/>
  <c r="P1501" i="20"/>
  <c r="Q1500" i="20"/>
  <c r="S1500" i="20" s="1"/>
  <c r="P1500" i="20"/>
  <c r="R1500" i="20" s="1"/>
  <c r="Q1499" i="20"/>
  <c r="S1499" i="20" s="1"/>
  <c r="P1499" i="20"/>
  <c r="R1499" i="20" s="1"/>
  <c r="Q1498" i="20"/>
  <c r="S1498" i="20" s="1"/>
  <c r="P1498" i="20"/>
  <c r="R1498" i="20" s="1"/>
  <c r="Q1497" i="20"/>
  <c r="S1497" i="20" s="1"/>
  <c r="P1497" i="20"/>
  <c r="R1497" i="20" s="1"/>
  <c r="R1496" i="20"/>
  <c r="Q1496" i="20"/>
  <c r="S1496" i="20" s="1"/>
  <c r="P1496" i="20"/>
  <c r="Q1495" i="20"/>
  <c r="S1495" i="20" s="1"/>
  <c r="P1495" i="20"/>
  <c r="R1495" i="20" s="1"/>
  <c r="Q1494" i="20"/>
  <c r="S1494" i="20" s="1"/>
  <c r="P1494" i="20"/>
  <c r="R1494" i="20" s="1"/>
  <c r="Q1493" i="20"/>
  <c r="S1493" i="20" s="1"/>
  <c r="P1493" i="20"/>
  <c r="R1493" i="20" s="1"/>
  <c r="S1492" i="20"/>
  <c r="R1492" i="20"/>
  <c r="Q1492" i="20"/>
  <c r="P1492" i="20"/>
  <c r="Q1491" i="20"/>
  <c r="S1491" i="20" s="1"/>
  <c r="P1491" i="20"/>
  <c r="R1491" i="20" s="1"/>
  <c r="Q1490" i="20"/>
  <c r="S1490" i="20" s="1"/>
  <c r="P1490" i="20"/>
  <c r="R1490" i="20" s="1"/>
  <c r="Q1489" i="20"/>
  <c r="S1489" i="20" s="1"/>
  <c r="P1489" i="20"/>
  <c r="R1489" i="20" s="1"/>
  <c r="S1488" i="20"/>
  <c r="Q1488" i="20"/>
  <c r="P1488" i="20"/>
  <c r="R1488" i="20" s="1"/>
  <c r="Q1487" i="20"/>
  <c r="S1487" i="20" s="1"/>
  <c r="P1487" i="20"/>
  <c r="R1487" i="20" s="1"/>
  <c r="Q1486" i="20"/>
  <c r="S1486" i="20" s="1"/>
  <c r="P1486" i="20"/>
  <c r="R1486" i="20" s="1"/>
  <c r="Q1485" i="20"/>
  <c r="S1485" i="20" s="1"/>
  <c r="P1485" i="20"/>
  <c r="R1485" i="20" s="1"/>
  <c r="S1484" i="20"/>
  <c r="R1484" i="20"/>
  <c r="Q1484" i="20"/>
  <c r="P1484" i="20"/>
  <c r="Q1483" i="20"/>
  <c r="S1483" i="20" s="1"/>
  <c r="P1483" i="20"/>
  <c r="R1483" i="20" s="1"/>
  <c r="Q1482" i="20"/>
  <c r="S1482" i="20" s="1"/>
  <c r="P1482" i="20"/>
  <c r="R1482" i="20" s="1"/>
  <c r="Q1481" i="20"/>
  <c r="S1481" i="20" s="1"/>
  <c r="P1481" i="20"/>
  <c r="R1481" i="20" s="1"/>
  <c r="S1480" i="20"/>
  <c r="Q1480" i="20"/>
  <c r="P1480" i="20"/>
  <c r="R1480" i="20" s="1"/>
  <c r="Q1479" i="20"/>
  <c r="S1479" i="20" s="1"/>
  <c r="P1479" i="20"/>
  <c r="R1479" i="20" s="1"/>
  <c r="Q1478" i="20"/>
  <c r="S1478" i="20" s="1"/>
  <c r="P1478" i="20"/>
  <c r="R1478" i="20" s="1"/>
  <c r="Q1477" i="20"/>
  <c r="S1477" i="20" s="1"/>
  <c r="P1477" i="20"/>
  <c r="R1477" i="20" s="1"/>
  <c r="S1476" i="20"/>
  <c r="R1476" i="20"/>
  <c r="Q1476" i="20"/>
  <c r="P1476" i="20"/>
  <c r="Q1475" i="20"/>
  <c r="S1475" i="20" s="1"/>
  <c r="P1475" i="20"/>
  <c r="R1475" i="20" s="1"/>
  <c r="Q1474" i="20"/>
  <c r="S1474" i="20" s="1"/>
  <c r="P1474" i="20"/>
  <c r="R1474" i="20" s="1"/>
  <c r="Q1473" i="20"/>
  <c r="S1473" i="20" s="1"/>
  <c r="P1473" i="20"/>
  <c r="R1473" i="20" s="1"/>
  <c r="S1472" i="20"/>
  <c r="Q1472" i="20"/>
  <c r="P1472" i="20"/>
  <c r="R1472" i="20" s="1"/>
  <c r="Q1471" i="20"/>
  <c r="S1471" i="20" s="1"/>
  <c r="P1471" i="20"/>
  <c r="R1471" i="20" s="1"/>
  <c r="Q1470" i="20"/>
  <c r="S1470" i="20" s="1"/>
  <c r="P1470" i="20"/>
  <c r="R1470" i="20" s="1"/>
  <c r="Q1469" i="20"/>
  <c r="S1469" i="20" s="1"/>
  <c r="P1469" i="20"/>
  <c r="R1469" i="20" s="1"/>
  <c r="S1468" i="20"/>
  <c r="R1468" i="20"/>
  <c r="Q1468" i="20"/>
  <c r="P1468" i="20"/>
  <c r="Q1467" i="20"/>
  <c r="S1467" i="20" s="1"/>
  <c r="P1467" i="20"/>
  <c r="R1467" i="20" s="1"/>
  <c r="Q1466" i="20"/>
  <c r="S1466" i="20" s="1"/>
  <c r="P1466" i="20"/>
  <c r="R1466" i="20" s="1"/>
  <c r="Q1465" i="20"/>
  <c r="S1465" i="20" s="1"/>
  <c r="P1465" i="20"/>
  <c r="R1465" i="20" s="1"/>
  <c r="S1464" i="20"/>
  <c r="R1464" i="20"/>
  <c r="Q1464" i="20"/>
  <c r="P1464" i="20"/>
  <c r="Q1463" i="20"/>
  <c r="S1463" i="20" s="1"/>
  <c r="P1463" i="20"/>
  <c r="R1463" i="20" s="1"/>
  <c r="Q1462" i="20"/>
  <c r="S1462" i="20" s="1"/>
  <c r="P1462" i="20"/>
  <c r="R1462" i="20" s="1"/>
  <c r="Q1461" i="20"/>
  <c r="S1461" i="20" s="1"/>
  <c r="P1461" i="20"/>
  <c r="R1461" i="20" s="1"/>
  <c r="R1460" i="20"/>
  <c r="Q1460" i="20"/>
  <c r="S1460" i="20" s="1"/>
  <c r="P1460" i="20"/>
  <c r="Q1459" i="20"/>
  <c r="S1459" i="20" s="1"/>
  <c r="P1459" i="20"/>
  <c r="R1459" i="20" s="1"/>
  <c r="Q1458" i="20"/>
  <c r="S1458" i="20" s="1"/>
  <c r="P1458" i="20"/>
  <c r="R1458" i="20" s="1"/>
  <c r="Q1457" i="20"/>
  <c r="S1457" i="20" s="1"/>
  <c r="P1457" i="20"/>
  <c r="R1457" i="20" s="1"/>
  <c r="S1456" i="20"/>
  <c r="R1456" i="20"/>
  <c r="Q1456" i="20"/>
  <c r="P1456" i="20"/>
  <c r="Q1455" i="20"/>
  <c r="S1455" i="20" s="1"/>
  <c r="P1455" i="20"/>
  <c r="R1455" i="20" s="1"/>
  <c r="Q1454" i="20"/>
  <c r="S1454" i="20" s="1"/>
  <c r="P1454" i="20"/>
  <c r="R1454" i="20" s="1"/>
  <c r="Q1453" i="20"/>
  <c r="S1453" i="20" s="1"/>
  <c r="P1453" i="20"/>
  <c r="R1453" i="20" s="1"/>
  <c r="R1452" i="20"/>
  <c r="Q1452" i="20"/>
  <c r="S1452" i="20" s="1"/>
  <c r="P1452" i="20"/>
  <c r="Q1451" i="20"/>
  <c r="S1451" i="20" s="1"/>
  <c r="P1451" i="20"/>
  <c r="R1451" i="20" s="1"/>
  <c r="Q1450" i="20"/>
  <c r="S1450" i="20" s="1"/>
  <c r="P1450" i="20"/>
  <c r="R1450" i="20" s="1"/>
  <c r="Q1449" i="20"/>
  <c r="S1449" i="20" s="1"/>
  <c r="P1449" i="20"/>
  <c r="R1449" i="20" s="1"/>
  <c r="S1448" i="20"/>
  <c r="R1448" i="20"/>
  <c r="Q1448" i="20"/>
  <c r="P1448" i="20"/>
  <c r="Q1447" i="20"/>
  <c r="S1447" i="20" s="1"/>
  <c r="P1447" i="20"/>
  <c r="R1447" i="20" s="1"/>
  <c r="Q1446" i="20"/>
  <c r="S1446" i="20" s="1"/>
  <c r="P1446" i="20"/>
  <c r="R1446" i="20" s="1"/>
  <c r="Q1445" i="20"/>
  <c r="S1445" i="20" s="1"/>
  <c r="P1445" i="20"/>
  <c r="R1445" i="20" s="1"/>
  <c r="S1444" i="20"/>
  <c r="R1444" i="20"/>
  <c r="Q1444" i="20"/>
  <c r="P1444" i="20"/>
  <c r="Q1443" i="20"/>
  <c r="S1443" i="20" s="1"/>
  <c r="P1443" i="20"/>
  <c r="R1443" i="20" s="1"/>
  <c r="Q1442" i="20"/>
  <c r="S1442" i="20" s="1"/>
  <c r="P1442" i="20"/>
  <c r="R1442" i="20" s="1"/>
  <c r="Q1441" i="20"/>
  <c r="S1441" i="20" s="1"/>
  <c r="P1441" i="20"/>
  <c r="R1441" i="20" s="1"/>
  <c r="S1440" i="20"/>
  <c r="Q1440" i="20"/>
  <c r="P1440" i="20"/>
  <c r="R1440" i="20" s="1"/>
  <c r="Q1439" i="20"/>
  <c r="S1439" i="20" s="1"/>
  <c r="P1439" i="20"/>
  <c r="R1439" i="20" s="1"/>
  <c r="Q1438" i="20"/>
  <c r="S1438" i="20" s="1"/>
  <c r="P1438" i="20"/>
  <c r="R1438" i="20" s="1"/>
  <c r="Q1437" i="20"/>
  <c r="S1437" i="20" s="1"/>
  <c r="P1437" i="20"/>
  <c r="R1437" i="20" s="1"/>
  <c r="S1436" i="20"/>
  <c r="R1436" i="20"/>
  <c r="Q1436" i="20"/>
  <c r="P1436" i="20"/>
  <c r="Q1435" i="20"/>
  <c r="S1435" i="20" s="1"/>
  <c r="P1435" i="20"/>
  <c r="R1435" i="20" s="1"/>
  <c r="Q1434" i="20"/>
  <c r="S1434" i="20" s="1"/>
  <c r="P1434" i="20"/>
  <c r="R1434" i="20" s="1"/>
  <c r="Q1433" i="20"/>
  <c r="S1433" i="20" s="1"/>
  <c r="P1433" i="20"/>
  <c r="R1433" i="20" s="1"/>
  <c r="S1432" i="20"/>
  <c r="Q1432" i="20"/>
  <c r="P1432" i="20"/>
  <c r="R1432" i="20" s="1"/>
  <c r="Q1431" i="20"/>
  <c r="S1431" i="20" s="1"/>
  <c r="P1431" i="20"/>
  <c r="R1431" i="20" s="1"/>
  <c r="Q1430" i="20"/>
  <c r="S1430" i="20" s="1"/>
  <c r="P1430" i="20"/>
  <c r="R1430" i="20" s="1"/>
  <c r="Q1429" i="20"/>
  <c r="S1429" i="20" s="1"/>
  <c r="P1429" i="20"/>
  <c r="R1429" i="20" s="1"/>
  <c r="S1428" i="20"/>
  <c r="R1428" i="20"/>
  <c r="Q1428" i="20"/>
  <c r="P1428" i="20"/>
  <c r="Q1427" i="20"/>
  <c r="S1427" i="20" s="1"/>
  <c r="P1427" i="20"/>
  <c r="R1427" i="20" s="1"/>
  <c r="Q1426" i="20"/>
  <c r="S1426" i="20" s="1"/>
  <c r="P1426" i="20"/>
  <c r="R1426" i="20" s="1"/>
  <c r="Q1425" i="20"/>
  <c r="S1425" i="20" s="1"/>
  <c r="P1425" i="20"/>
  <c r="R1425" i="20" s="1"/>
  <c r="S1424" i="20"/>
  <c r="Q1424" i="20"/>
  <c r="P1424" i="20"/>
  <c r="R1424" i="20" s="1"/>
  <c r="Q1423" i="20"/>
  <c r="S1423" i="20" s="1"/>
  <c r="P1423" i="20"/>
  <c r="R1423" i="20" s="1"/>
  <c r="Q1422" i="20"/>
  <c r="S1422" i="20" s="1"/>
  <c r="P1422" i="20"/>
  <c r="R1422" i="20" s="1"/>
  <c r="Q1421" i="20"/>
  <c r="S1421" i="20" s="1"/>
  <c r="P1421" i="20"/>
  <c r="R1421" i="20" s="1"/>
  <c r="S1420" i="20"/>
  <c r="R1420" i="20"/>
  <c r="Q1420" i="20"/>
  <c r="P1420" i="20"/>
  <c r="Q1419" i="20"/>
  <c r="S1419" i="20" s="1"/>
  <c r="P1419" i="20"/>
  <c r="R1419" i="20" s="1"/>
  <c r="Q1418" i="20"/>
  <c r="S1418" i="20" s="1"/>
  <c r="P1418" i="20"/>
  <c r="R1418" i="20" s="1"/>
  <c r="Q1417" i="20"/>
  <c r="S1417" i="20" s="1"/>
  <c r="P1417" i="20"/>
  <c r="R1417" i="20" s="1"/>
  <c r="S1416" i="20"/>
  <c r="Q1416" i="20"/>
  <c r="P1416" i="20"/>
  <c r="R1416" i="20" s="1"/>
  <c r="Q1415" i="20"/>
  <c r="S1415" i="20" s="1"/>
  <c r="P1415" i="20"/>
  <c r="R1415" i="20" s="1"/>
  <c r="Q1414" i="20"/>
  <c r="S1414" i="20" s="1"/>
  <c r="P1414" i="20"/>
  <c r="R1414" i="20" s="1"/>
  <c r="Q1413" i="20"/>
  <c r="S1413" i="20" s="1"/>
  <c r="P1413" i="20"/>
  <c r="R1413" i="20" s="1"/>
  <c r="S1412" i="20"/>
  <c r="R1412" i="20"/>
  <c r="Q1412" i="20"/>
  <c r="P1412" i="20"/>
  <c r="Q1411" i="20"/>
  <c r="S1411" i="20" s="1"/>
  <c r="P1411" i="20"/>
  <c r="R1411" i="20" s="1"/>
  <c r="Q1410" i="20"/>
  <c r="S1410" i="20" s="1"/>
  <c r="P1410" i="20"/>
  <c r="R1410" i="20" s="1"/>
  <c r="Q1409" i="20"/>
  <c r="S1409" i="20" s="1"/>
  <c r="P1409" i="20"/>
  <c r="R1409" i="20" s="1"/>
  <c r="S1408" i="20"/>
  <c r="Q1408" i="20"/>
  <c r="P1408" i="20"/>
  <c r="R1408" i="20" s="1"/>
  <c r="Q1407" i="20"/>
  <c r="S1407" i="20" s="1"/>
  <c r="P1407" i="20"/>
  <c r="R1407" i="20" s="1"/>
  <c r="Q1406" i="20"/>
  <c r="S1406" i="20" s="1"/>
  <c r="P1406" i="20"/>
  <c r="R1406" i="20" s="1"/>
  <c r="Q1405" i="20"/>
  <c r="S1405" i="20" s="1"/>
  <c r="P1405" i="20"/>
  <c r="R1405" i="20" s="1"/>
  <c r="S1404" i="20"/>
  <c r="R1404" i="20"/>
  <c r="Q1404" i="20"/>
  <c r="P1404" i="20"/>
  <c r="Q1403" i="20"/>
  <c r="S1403" i="20" s="1"/>
  <c r="P1403" i="20"/>
  <c r="R1403" i="20" s="1"/>
  <c r="Q1402" i="20"/>
  <c r="S1402" i="20" s="1"/>
  <c r="P1402" i="20"/>
  <c r="R1402" i="20" s="1"/>
  <c r="Q1401" i="20"/>
  <c r="S1401" i="20" s="1"/>
  <c r="P1401" i="20"/>
  <c r="R1401" i="20" s="1"/>
  <c r="S1400" i="20"/>
  <c r="R1400" i="20"/>
  <c r="Q1400" i="20"/>
  <c r="P1400" i="20"/>
  <c r="Q1399" i="20"/>
  <c r="S1399" i="20" s="1"/>
  <c r="P1399" i="20"/>
  <c r="R1399" i="20" s="1"/>
  <c r="Q1398" i="20"/>
  <c r="S1398" i="20" s="1"/>
  <c r="P1398" i="20"/>
  <c r="R1398" i="20" s="1"/>
  <c r="Q1397" i="20"/>
  <c r="S1397" i="20" s="1"/>
  <c r="P1397" i="20"/>
  <c r="R1397" i="20" s="1"/>
  <c r="S1396" i="20"/>
  <c r="R1396" i="20"/>
  <c r="Q1396" i="20"/>
  <c r="P1396" i="20"/>
  <c r="Q1395" i="20"/>
  <c r="S1395" i="20" s="1"/>
  <c r="P1395" i="20"/>
  <c r="R1395" i="20" s="1"/>
  <c r="Q1394" i="20"/>
  <c r="S1394" i="20" s="1"/>
  <c r="P1394" i="20"/>
  <c r="R1394" i="20" s="1"/>
  <c r="Q1393" i="20"/>
  <c r="S1393" i="20" s="1"/>
  <c r="P1393" i="20"/>
  <c r="R1393" i="20" s="1"/>
  <c r="S1392" i="20"/>
  <c r="R1392" i="20"/>
  <c r="Q1392" i="20"/>
  <c r="P1392" i="20"/>
  <c r="Q1391" i="20"/>
  <c r="S1391" i="20" s="1"/>
  <c r="P1391" i="20"/>
  <c r="R1391" i="20" s="1"/>
  <c r="Q1390" i="20"/>
  <c r="S1390" i="20" s="1"/>
  <c r="P1390" i="20"/>
  <c r="R1390" i="20" s="1"/>
  <c r="Q1389" i="20"/>
  <c r="S1389" i="20" s="1"/>
  <c r="P1389" i="20"/>
  <c r="R1389" i="20" s="1"/>
  <c r="S1388" i="20"/>
  <c r="R1388" i="20"/>
  <c r="Q1388" i="20"/>
  <c r="P1388" i="20"/>
  <c r="Q1387" i="20"/>
  <c r="S1387" i="20" s="1"/>
  <c r="P1387" i="20"/>
  <c r="R1387" i="20" s="1"/>
  <c r="Q1386" i="20"/>
  <c r="S1386" i="20" s="1"/>
  <c r="P1386" i="20"/>
  <c r="R1386" i="20" s="1"/>
  <c r="Q1385" i="20"/>
  <c r="S1385" i="20" s="1"/>
  <c r="P1385" i="20"/>
  <c r="R1385" i="20" s="1"/>
  <c r="S1384" i="20"/>
  <c r="R1384" i="20"/>
  <c r="Q1384" i="20"/>
  <c r="P1384" i="20"/>
  <c r="Q1383" i="20"/>
  <c r="S1383" i="20" s="1"/>
  <c r="P1383" i="20"/>
  <c r="R1383" i="20" s="1"/>
  <c r="Q1382" i="20"/>
  <c r="S1382" i="20" s="1"/>
  <c r="P1382" i="20"/>
  <c r="R1382" i="20" s="1"/>
  <c r="Q1381" i="20"/>
  <c r="S1381" i="20" s="1"/>
  <c r="P1381" i="20"/>
  <c r="R1381" i="20" s="1"/>
  <c r="R1380" i="20"/>
  <c r="Q1380" i="20"/>
  <c r="S1380" i="20" s="1"/>
  <c r="P1380" i="20"/>
  <c r="Q1379" i="20"/>
  <c r="S1379" i="20" s="1"/>
  <c r="P1379" i="20"/>
  <c r="R1379" i="20" s="1"/>
  <c r="Q1378" i="20"/>
  <c r="S1378" i="20" s="1"/>
  <c r="P1378" i="20"/>
  <c r="R1378" i="20" s="1"/>
  <c r="Q1377" i="20"/>
  <c r="S1377" i="20" s="1"/>
  <c r="P1377" i="20"/>
  <c r="R1377" i="20" s="1"/>
  <c r="S1376" i="20"/>
  <c r="Q1376" i="20"/>
  <c r="P1376" i="20"/>
  <c r="R1376" i="20" s="1"/>
  <c r="Q1375" i="20"/>
  <c r="S1375" i="20" s="1"/>
  <c r="P1375" i="20"/>
  <c r="R1375" i="20" s="1"/>
  <c r="Q1374" i="20"/>
  <c r="S1374" i="20" s="1"/>
  <c r="P1374" i="20"/>
  <c r="R1374" i="20" s="1"/>
  <c r="Q1373" i="20"/>
  <c r="S1373" i="20" s="1"/>
  <c r="P1373" i="20"/>
  <c r="R1373" i="20" s="1"/>
  <c r="S1372" i="20"/>
  <c r="R1372" i="20"/>
  <c r="Q1372" i="20"/>
  <c r="P1372" i="20"/>
  <c r="Q1371" i="20"/>
  <c r="S1371" i="20" s="1"/>
  <c r="P1371" i="20"/>
  <c r="R1371" i="20" s="1"/>
  <c r="Q1370" i="20"/>
  <c r="S1370" i="20" s="1"/>
  <c r="P1370" i="20"/>
  <c r="R1370" i="20" s="1"/>
  <c r="Q1369" i="20"/>
  <c r="S1369" i="20" s="1"/>
  <c r="P1369" i="20"/>
  <c r="R1369" i="20" s="1"/>
  <c r="S1368" i="20"/>
  <c r="R1368" i="20"/>
  <c r="Q1368" i="20"/>
  <c r="P1368" i="20"/>
  <c r="Q1367" i="20"/>
  <c r="S1367" i="20" s="1"/>
  <c r="P1367" i="20"/>
  <c r="R1367" i="20" s="1"/>
  <c r="Q1366" i="20"/>
  <c r="S1366" i="20" s="1"/>
  <c r="P1366" i="20"/>
  <c r="R1366" i="20" s="1"/>
  <c r="Q1365" i="20"/>
  <c r="S1365" i="20" s="1"/>
  <c r="P1365" i="20"/>
  <c r="R1365" i="20" s="1"/>
  <c r="R1364" i="20"/>
  <c r="Q1364" i="20"/>
  <c r="S1364" i="20" s="1"/>
  <c r="P1364" i="20"/>
  <c r="Q1363" i="20"/>
  <c r="S1363" i="20" s="1"/>
  <c r="P1363" i="20"/>
  <c r="R1363" i="20" s="1"/>
  <c r="Q1362" i="20"/>
  <c r="S1362" i="20" s="1"/>
  <c r="P1362" i="20"/>
  <c r="R1362" i="20" s="1"/>
  <c r="Q1361" i="20"/>
  <c r="S1361" i="20" s="1"/>
  <c r="P1361" i="20"/>
  <c r="R1361" i="20" s="1"/>
  <c r="R1360" i="20"/>
  <c r="Q1360" i="20"/>
  <c r="S1360" i="20" s="1"/>
  <c r="P1360" i="20"/>
  <c r="Q1359" i="20"/>
  <c r="S1359" i="20" s="1"/>
  <c r="P1359" i="20"/>
  <c r="R1359" i="20" s="1"/>
  <c r="Q1358" i="20"/>
  <c r="S1358" i="20" s="1"/>
  <c r="P1358" i="20"/>
  <c r="R1358" i="20" s="1"/>
  <c r="Q1357" i="20"/>
  <c r="S1357" i="20" s="1"/>
  <c r="P1357" i="20"/>
  <c r="R1357" i="20" s="1"/>
  <c r="Q1356" i="20"/>
  <c r="S1356" i="20" s="1"/>
  <c r="P1356" i="20"/>
  <c r="R1356" i="20" s="1"/>
  <c r="Q1355" i="20"/>
  <c r="S1355" i="20" s="1"/>
  <c r="P1355" i="20"/>
  <c r="R1355" i="20" s="1"/>
  <c r="Q1354" i="20"/>
  <c r="S1354" i="20" s="1"/>
  <c r="P1354" i="20"/>
  <c r="R1354" i="20" s="1"/>
  <c r="Q1353" i="20"/>
  <c r="S1353" i="20" s="1"/>
  <c r="P1353" i="20"/>
  <c r="R1353" i="20" s="1"/>
  <c r="Q1352" i="20"/>
  <c r="S1352" i="20" s="1"/>
  <c r="P1352" i="20"/>
  <c r="R1352" i="20" s="1"/>
  <c r="Q1351" i="20"/>
  <c r="S1351" i="20" s="1"/>
  <c r="P1351" i="20"/>
  <c r="R1351" i="20" s="1"/>
  <c r="Q1350" i="20"/>
  <c r="S1350" i="20" s="1"/>
  <c r="P1350" i="20"/>
  <c r="R1350" i="20" s="1"/>
  <c r="Q1349" i="20"/>
  <c r="S1349" i="20" s="1"/>
  <c r="P1349" i="20"/>
  <c r="R1349" i="20" s="1"/>
  <c r="S1348" i="20"/>
  <c r="Q1348" i="20"/>
  <c r="P1348" i="20"/>
  <c r="R1348" i="20" s="1"/>
  <c r="R1347" i="20"/>
  <c r="Q1347" i="20"/>
  <c r="S1347" i="20" s="1"/>
  <c r="P1347" i="20"/>
  <c r="Q1346" i="20"/>
  <c r="S1346" i="20" s="1"/>
  <c r="P1346" i="20"/>
  <c r="R1346" i="20" s="1"/>
  <c r="Q1345" i="20"/>
  <c r="S1345" i="20" s="1"/>
  <c r="P1345" i="20"/>
  <c r="R1345" i="20" s="1"/>
  <c r="Q1344" i="20"/>
  <c r="S1344" i="20" s="1"/>
  <c r="P1344" i="20"/>
  <c r="R1344" i="20" s="1"/>
  <c r="Q1343" i="20"/>
  <c r="S1343" i="20" s="1"/>
  <c r="P1343" i="20"/>
  <c r="R1343" i="20" s="1"/>
  <c r="Q1342" i="20"/>
  <c r="S1342" i="20" s="1"/>
  <c r="P1342" i="20"/>
  <c r="R1342" i="20" s="1"/>
  <c r="Q1341" i="20"/>
  <c r="S1341" i="20" s="1"/>
  <c r="P1341" i="20"/>
  <c r="R1341" i="20" s="1"/>
  <c r="S1340" i="20"/>
  <c r="Q1340" i="20"/>
  <c r="P1340" i="20"/>
  <c r="R1340" i="20" s="1"/>
  <c r="R1339" i="20"/>
  <c r="Q1339" i="20"/>
  <c r="S1339" i="20" s="1"/>
  <c r="P1339" i="20"/>
  <c r="S1338" i="20"/>
  <c r="Q1338" i="20"/>
  <c r="P1338" i="20"/>
  <c r="R1338" i="20" s="1"/>
  <c r="Q1337" i="20"/>
  <c r="S1337" i="20" s="1"/>
  <c r="P1337" i="20"/>
  <c r="R1337" i="20" s="1"/>
  <c r="S1336" i="20"/>
  <c r="Q1336" i="20"/>
  <c r="P1336" i="20"/>
  <c r="R1336" i="20" s="1"/>
  <c r="Q1335" i="20"/>
  <c r="S1335" i="20" s="1"/>
  <c r="P1335" i="20"/>
  <c r="R1335" i="20" s="1"/>
  <c r="Q1334" i="20"/>
  <c r="S1334" i="20" s="1"/>
  <c r="P1334" i="20"/>
  <c r="R1334" i="20" s="1"/>
  <c r="Q1333" i="20"/>
  <c r="S1333" i="20" s="1"/>
  <c r="P1333" i="20"/>
  <c r="R1333" i="20" s="1"/>
  <c r="S1332" i="20"/>
  <c r="Q1332" i="20"/>
  <c r="P1332" i="20"/>
  <c r="R1332" i="20" s="1"/>
  <c r="R1331" i="20"/>
  <c r="Q1331" i="20"/>
  <c r="S1331" i="20" s="1"/>
  <c r="P1331" i="20"/>
  <c r="S1330" i="20"/>
  <c r="Q1330" i="20"/>
  <c r="P1330" i="20"/>
  <c r="R1330" i="20" s="1"/>
  <c r="Q1329" i="20"/>
  <c r="S1329" i="20" s="1"/>
  <c r="P1329" i="20"/>
  <c r="R1329" i="20" s="1"/>
  <c r="S1328" i="20"/>
  <c r="Q1328" i="20"/>
  <c r="P1328" i="20"/>
  <c r="R1328" i="20" s="1"/>
  <c r="Q1327" i="20"/>
  <c r="S1327" i="20" s="1"/>
  <c r="P1327" i="20"/>
  <c r="R1327" i="20" s="1"/>
  <c r="Q1326" i="20"/>
  <c r="S1326" i="20" s="1"/>
  <c r="P1326" i="20"/>
  <c r="R1326" i="20" s="1"/>
  <c r="Q1325" i="20"/>
  <c r="S1325" i="20" s="1"/>
  <c r="P1325" i="20"/>
  <c r="R1325" i="20" s="1"/>
  <c r="S1324" i="20"/>
  <c r="Q1324" i="20"/>
  <c r="P1324" i="20"/>
  <c r="R1324" i="20" s="1"/>
  <c r="R1323" i="20"/>
  <c r="Q1323" i="20"/>
  <c r="S1323" i="20" s="1"/>
  <c r="P1323" i="20"/>
  <c r="S1322" i="20"/>
  <c r="Q1322" i="20"/>
  <c r="P1322" i="20"/>
  <c r="R1322" i="20" s="1"/>
  <c r="Q1321" i="20"/>
  <c r="S1321" i="20" s="1"/>
  <c r="P1321" i="20"/>
  <c r="R1321" i="20" s="1"/>
  <c r="S1320" i="20"/>
  <c r="Q1320" i="20"/>
  <c r="P1320" i="20"/>
  <c r="R1320" i="20" s="1"/>
  <c r="Q1319" i="20"/>
  <c r="S1319" i="20" s="1"/>
  <c r="P1319" i="20"/>
  <c r="R1319" i="20" s="1"/>
  <c r="Q1318" i="20"/>
  <c r="S1318" i="20" s="1"/>
  <c r="P1318" i="20"/>
  <c r="R1318" i="20" s="1"/>
  <c r="Q1317" i="20"/>
  <c r="S1317" i="20" s="1"/>
  <c r="P1317" i="20"/>
  <c r="R1317" i="20" s="1"/>
  <c r="S1316" i="20"/>
  <c r="Q1316" i="20"/>
  <c r="P1316" i="20"/>
  <c r="R1316" i="20" s="1"/>
  <c r="R1315" i="20"/>
  <c r="Q1315" i="20"/>
  <c r="S1315" i="20" s="1"/>
  <c r="P1315" i="20"/>
  <c r="S1314" i="20"/>
  <c r="Q1314" i="20"/>
  <c r="P1314" i="20"/>
  <c r="R1314" i="20" s="1"/>
  <c r="Q1313" i="20"/>
  <c r="S1313" i="20" s="1"/>
  <c r="P1313" i="20"/>
  <c r="R1313" i="20" s="1"/>
  <c r="S1312" i="20"/>
  <c r="Q1312" i="20"/>
  <c r="P1312" i="20"/>
  <c r="R1312" i="20" s="1"/>
  <c r="Q1311" i="20"/>
  <c r="S1311" i="20" s="1"/>
  <c r="P1311" i="20"/>
  <c r="R1311" i="20" s="1"/>
  <c r="Q1310" i="20"/>
  <c r="S1310" i="20" s="1"/>
  <c r="P1310" i="20"/>
  <c r="R1310" i="20" s="1"/>
  <c r="Q1309" i="20"/>
  <c r="S1309" i="20" s="1"/>
  <c r="P1309" i="20"/>
  <c r="R1309" i="20" s="1"/>
  <c r="S1308" i="20"/>
  <c r="Q1308" i="20"/>
  <c r="P1308" i="20"/>
  <c r="R1308" i="20" s="1"/>
  <c r="R1307" i="20"/>
  <c r="Q1307" i="20"/>
  <c r="S1307" i="20" s="1"/>
  <c r="P1307" i="20"/>
  <c r="S1306" i="20"/>
  <c r="Q1306" i="20"/>
  <c r="P1306" i="20"/>
  <c r="R1306" i="20" s="1"/>
  <c r="Q1305" i="20"/>
  <c r="S1305" i="20" s="1"/>
  <c r="P1305" i="20"/>
  <c r="R1305" i="20" s="1"/>
  <c r="S1304" i="20"/>
  <c r="Q1304" i="20"/>
  <c r="P1304" i="20"/>
  <c r="R1304" i="20" s="1"/>
  <c r="R1303" i="20"/>
  <c r="Q1303" i="20"/>
  <c r="S1303" i="20" s="1"/>
  <c r="P1303" i="20"/>
  <c r="Q1302" i="20"/>
  <c r="S1302" i="20" s="1"/>
  <c r="P1302" i="20"/>
  <c r="R1302" i="20" s="1"/>
  <c r="Q1301" i="20"/>
  <c r="S1301" i="20" s="1"/>
  <c r="P1301" i="20"/>
  <c r="R1301" i="20" s="1"/>
  <c r="S1300" i="20"/>
  <c r="Q1300" i="20"/>
  <c r="P1300" i="20"/>
  <c r="R1300" i="20" s="1"/>
  <c r="R1299" i="20"/>
  <c r="Q1299" i="20"/>
  <c r="S1299" i="20" s="1"/>
  <c r="P1299" i="20"/>
  <c r="S1298" i="20"/>
  <c r="Q1298" i="20"/>
  <c r="P1298" i="20"/>
  <c r="R1298" i="20" s="1"/>
  <c r="Q1297" i="20"/>
  <c r="S1297" i="20" s="1"/>
  <c r="P1297" i="20"/>
  <c r="R1297" i="20" s="1"/>
  <c r="S1296" i="20"/>
  <c r="Q1296" i="20"/>
  <c r="P1296" i="20"/>
  <c r="R1296" i="20" s="1"/>
  <c r="R1295" i="20"/>
  <c r="Q1295" i="20"/>
  <c r="S1295" i="20" s="1"/>
  <c r="P1295" i="20"/>
  <c r="Q1294" i="20"/>
  <c r="S1294" i="20" s="1"/>
  <c r="P1294" i="20"/>
  <c r="R1294" i="20" s="1"/>
  <c r="Q1293" i="20"/>
  <c r="S1293" i="20" s="1"/>
  <c r="P1293" i="20"/>
  <c r="R1293" i="20" s="1"/>
  <c r="S1292" i="20"/>
  <c r="Q1292" i="20"/>
  <c r="P1292" i="20"/>
  <c r="R1292" i="20" s="1"/>
  <c r="R1291" i="20"/>
  <c r="Q1291" i="20"/>
  <c r="S1291" i="20" s="1"/>
  <c r="P1291" i="20"/>
  <c r="S1290" i="20"/>
  <c r="Q1290" i="20"/>
  <c r="P1290" i="20"/>
  <c r="R1290" i="20" s="1"/>
  <c r="Q1289" i="20"/>
  <c r="S1289" i="20" s="1"/>
  <c r="P1289" i="20"/>
  <c r="R1289" i="20" s="1"/>
  <c r="S1288" i="20"/>
  <c r="Q1288" i="20"/>
  <c r="P1288" i="20"/>
  <c r="R1288" i="20" s="1"/>
  <c r="R1287" i="20"/>
  <c r="Q1287" i="20"/>
  <c r="S1287" i="20" s="1"/>
  <c r="P1287" i="20"/>
  <c r="Q1286" i="20"/>
  <c r="S1286" i="20" s="1"/>
  <c r="P1286" i="20"/>
  <c r="R1286" i="20" s="1"/>
  <c r="Q1285" i="20"/>
  <c r="S1285" i="20" s="1"/>
  <c r="P1285" i="20"/>
  <c r="R1285" i="20" s="1"/>
  <c r="S1284" i="20"/>
  <c r="Q1284" i="20"/>
  <c r="P1284" i="20"/>
  <c r="R1284" i="20" s="1"/>
  <c r="R1283" i="20"/>
  <c r="Q1283" i="20"/>
  <c r="S1283" i="20" s="1"/>
  <c r="P1283" i="20"/>
  <c r="S1282" i="20"/>
  <c r="Q1282" i="20"/>
  <c r="P1282" i="20"/>
  <c r="R1282" i="20" s="1"/>
  <c r="Q1281" i="20"/>
  <c r="S1281" i="20" s="1"/>
  <c r="P1281" i="20"/>
  <c r="R1281" i="20" s="1"/>
  <c r="S1280" i="20"/>
  <c r="Q1280" i="20"/>
  <c r="P1280" i="20"/>
  <c r="R1280" i="20" s="1"/>
  <c r="R1279" i="20"/>
  <c r="Q1279" i="20"/>
  <c r="S1279" i="20" s="1"/>
  <c r="P1279" i="20"/>
  <c r="Q1278" i="20"/>
  <c r="S1278" i="20" s="1"/>
  <c r="P1278" i="20"/>
  <c r="R1278" i="20" s="1"/>
  <c r="Q1277" i="20"/>
  <c r="S1277" i="20" s="1"/>
  <c r="P1277" i="20"/>
  <c r="R1277" i="20" s="1"/>
  <c r="S1276" i="20"/>
  <c r="Q1276" i="20"/>
  <c r="P1276" i="20"/>
  <c r="R1276" i="20" s="1"/>
  <c r="R1275" i="20"/>
  <c r="Q1275" i="20"/>
  <c r="S1275" i="20" s="1"/>
  <c r="P1275" i="20"/>
  <c r="S1274" i="20"/>
  <c r="Q1274" i="20"/>
  <c r="P1274" i="20"/>
  <c r="R1274" i="20" s="1"/>
  <c r="Q1273" i="20"/>
  <c r="S1273" i="20" s="1"/>
  <c r="P1273" i="20"/>
  <c r="R1273" i="20" s="1"/>
  <c r="S1272" i="20"/>
  <c r="Q1272" i="20"/>
  <c r="P1272" i="20"/>
  <c r="R1272" i="20" s="1"/>
  <c r="Q1271" i="20"/>
  <c r="S1271" i="20" s="1"/>
  <c r="P1271" i="20"/>
  <c r="R1271" i="20" s="1"/>
  <c r="Q1270" i="20"/>
  <c r="S1270" i="20" s="1"/>
  <c r="P1270" i="20"/>
  <c r="R1270" i="20" s="1"/>
  <c r="Q1269" i="20"/>
  <c r="S1269" i="20" s="1"/>
  <c r="P1269" i="20"/>
  <c r="R1269" i="20" s="1"/>
  <c r="S1268" i="20"/>
  <c r="Q1268" i="20"/>
  <c r="P1268" i="20"/>
  <c r="R1268" i="20" s="1"/>
  <c r="R1267" i="20"/>
  <c r="Q1267" i="20"/>
  <c r="S1267" i="20" s="1"/>
  <c r="P1267" i="20"/>
  <c r="S1266" i="20"/>
  <c r="Q1266" i="20"/>
  <c r="P1266" i="20"/>
  <c r="R1266" i="20" s="1"/>
  <c r="Q1265" i="20"/>
  <c r="S1265" i="20" s="1"/>
  <c r="P1265" i="20"/>
  <c r="R1265" i="20" s="1"/>
  <c r="S1264" i="20"/>
  <c r="Q1264" i="20"/>
  <c r="P1264" i="20"/>
  <c r="R1264" i="20" s="1"/>
  <c r="Q1263" i="20"/>
  <c r="S1263" i="20" s="1"/>
  <c r="P1263" i="20"/>
  <c r="R1263" i="20" s="1"/>
  <c r="Q1262" i="20"/>
  <c r="S1262" i="20" s="1"/>
  <c r="P1262" i="20"/>
  <c r="R1262" i="20" s="1"/>
  <c r="Q1261" i="20"/>
  <c r="S1261" i="20" s="1"/>
  <c r="P1261" i="20"/>
  <c r="R1261" i="20" s="1"/>
  <c r="S1260" i="20"/>
  <c r="Q1260" i="20"/>
  <c r="P1260" i="20"/>
  <c r="R1260" i="20" s="1"/>
  <c r="R1259" i="20"/>
  <c r="Q1259" i="20"/>
  <c r="S1259" i="20" s="1"/>
  <c r="P1259" i="20"/>
  <c r="Q1258" i="20"/>
  <c r="S1258" i="20" s="1"/>
  <c r="P1258" i="20"/>
  <c r="R1258" i="20" s="1"/>
  <c r="R1257" i="20"/>
  <c r="Q1257" i="20"/>
  <c r="S1257" i="20" s="1"/>
  <c r="P1257" i="20"/>
  <c r="S1256" i="20"/>
  <c r="Q1256" i="20"/>
  <c r="P1256" i="20"/>
  <c r="R1256" i="20" s="1"/>
  <c r="Q1255" i="20"/>
  <c r="S1255" i="20" s="1"/>
  <c r="P1255" i="20"/>
  <c r="R1255" i="20" s="1"/>
  <c r="Q1254" i="20"/>
  <c r="S1254" i="20" s="1"/>
  <c r="P1254" i="20"/>
  <c r="R1254" i="20" s="1"/>
  <c r="R1253" i="20"/>
  <c r="Q1253" i="20"/>
  <c r="S1253" i="20" s="1"/>
  <c r="P1253" i="20"/>
  <c r="Q1252" i="20"/>
  <c r="S1252" i="20" s="1"/>
  <c r="P1252" i="20"/>
  <c r="R1252" i="20" s="1"/>
  <c r="Q1251" i="20"/>
  <c r="S1251" i="20" s="1"/>
  <c r="P1251" i="20"/>
  <c r="R1251" i="20" s="1"/>
  <c r="Q1250" i="20"/>
  <c r="S1250" i="20" s="1"/>
  <c r="P1250" i="20"/>
  <c r="R1250" i="20" s="1"/>
  <c r="R1249" i="20"/>
  <c r="Q1249" i="20"/>
  <c r="S1249" i="20" s="1"/>
  <c r="P1249" i="20"/>
  <c r="S1248" i="20"/>
  <c r="Q1248" i="20"/>
  <c r="P1248" i="20"/>
  <c r="R1248" i="20" s="1"/>
  <c r="Q1247" i="20"/>
  <c r="S1247" i="20" s="1"/>
  <c r="P1247" i="20"/>
  <c r="R1247" i="20" s="1"/>
  <c r="Q1246" i="20"/>
  <c r="S1246" i="20" s="1"/>
  <c r="P1246" i="20"/>
  <c r="R1246" i="20" s="1"/>
  <c r="R1245" i="20"/>
  <c r="Q1245" i="20"/>
  <c r="S1245" i="20" s="1"/>
  <c r="P1245" i="20"/>
  <c r="Q1244" i="20"/>
  <c r="S1244" i="20" s="1"/>
  <c r="P1244" i="20"/>
  <c r="R1244" i="20" s="1"/>
  <c r="Q1243" i="20"/>
  <c r="S1243" i="20" s="1"/>
  <c r="P1243" i="20"/>
  <c r="R1243" i="20" s="1"/>
  <c r="Q1242" i="20"/>
  <c r="S1242" i="20" s="1"/>
  <c r="P1242" i="20"/>
  <c r="R1242" i="20" s="1"/>
  <c r="Q1241" i="20"/>
  <c r="S1241" i="20" s="1"/>
  <c r="P1241" i="20"/>
  <c r="R1241" i="20" s="1"/>
  <c r="Q1240" i="20"/>
  <c r="S1240" i="20" s="1"/>
  <c r="P1240" i="20"/>
  <c r="R1240" i="20" s="1"/>
  <c r="Q1239" i="20"/>
  <c r="S1239" i="20" s="1"/>
  <c r="P1239" i="20"/>
  <c r="R1239" i="20" s="1"/>
  <c r="Q1238" i="20"/>
  <c r="S1238" i="20" s="1"/>
  <c r="P1238" i="20"/>
  <c r="R1238" i="20" s="1"/>
  <c r="Q1237" i="20"/>
  <c r="S1237" i="20" s="1"/>
  <c r="P1237" i="20"/>
  <c r="R1237" i="20" s="1"/>
  <c r="Q1236" i="20"/>
  <c r="S1236" i="20" s="1"/>
  <c r="P1236" i="20"/>
  <c r="R1236" i="20" s="1"/>
  <c r="Q1235" i="20"/>
  <c r="S1235" i="20" s="1"/>
  <c r="P1235" i="20"/>
  <c r="R1235" i="20" s="1"/>
  <c r="Q1234" i="20"/>
  <c r="S1234" i="20" s="1"/>
  <c r="P1234" i="20"/>
  <c r="R1234" i="20" s="1"/>
  <c r="R1233" i="20"/>
  <c r="Q1233" i="20"/>
  <c r="S1233" i="20" s="1"/>
  <c r="P1233" i="20"/>
  <c r="Q1232" i="20"/>
  <c r="S1232" i="20" s="1"/>
  <c r="P1232" i="20"/>
  <c r="R1232" i="20" s="1"/>
  <c r="R1231" i="20"/>
  <c r="Q1231" i="20"/>
  <c r="S1231" i="20" s="1"/>
  <c r="P1231" i="20"/>
  <c r="Q1230" i="20"/>
  <c r="S1230" i="20" s="1"/>
  <c r="P1230" i="20"/>
  <c r="R1230" i="20" s="1"/>
  <c r="Q1229" i="20"/>
  <c r="S1229" i="20" s="1"/>
  <c r="P1229" i="20"/>
  <c r="R1229" i="20" s="1"/>
  <c r="Q1228" i="20"/>
  <c r="S1228" i="20" s="1"/>
  <c r="P1228" i="20"/>
  <c r="R1228" i="20" s="1"/>
  <c r="Q1227" i="20"/>
  <c r="S1227" i="20" s="1"/>
  <c r="P1227" i="20"/>
  <c r="R1227" i="20" s="1"/>
  <c r="Q1226" i="20"/>
  <c r="S1226" i="20" s="1"/>
  <c r="P1226" i="20"/>
  <c r="R1226" i="20" s="1"/>
  <c r="Q1225" i="20"/>
  <c r="S1225" i="20" s="1"/>
  <c r="P1225" i="20"/>
  <c r="R1225" i="20" s="1"/>
  <c r="Q1224" i="20"/>
  <c r="S1224" i="20" s="1"/>
  <c r="P1224" i="20"/>
  <c r="R1224" i="20" s="1"/>
  <c r="Q1223" i="20"/>
  <c r="S1223" i="20" s="1"/>
  <c r="P1223" i="20"/>
  <c r="R1223" i="20" s="1"/>
  <c r="Q1222" i="20"/>
  <c r="S1222" i="20" s="1"/>
  <c r="P1222" i="20"/>
  <c r="R1222" i="20" s="1"/>
  <c r="Q1221" i="20"/>
  <c r="S1221" i="20" s="1"/>
  <c r="P1221" i="20"/>
  <c r="R1221" i="20" s="1"/>
  <c r="Q1220" i="20"/>
  <c r="S1220" i="20" s="1"/>
  <c r="P1220" i="20"/>
  <c r="R1220" i="20" s="1"/>
  <c r="Q1219" i="20"/>
  <c r="S1219" i="20" s="1"/>
  <c r="P1219" i="20"/>
  <c r="R1219" i="20" s="1"/>
  <c r="Q1218" i="20"/>
  <c r="S1218" i="20" s="1"/>
  <c r="P1218" i="20"/>
  <c r="R1218" i="20" s="1"/>
  <c r="R1217" i="20"/>
  <c r="Q1217" i="20"/>
  <c r="S1217" i="20" s="1"/>
  <c r="P1217" i="20"/>
  <c r="Q1216" i="20"/>
  <c r="S1216" i="20" s="1"/>
  <c r="P1216" i="20"/>
  <c r="R1216" i="20" s="1"/>
  <c r="R1215" i="20"/>
  <c r="Q1215" i="20"/>
  <c r="S1215" i="20" s="1"/>
  <c r="P1215" i="20"/>
  <c r="Q1214" i="20"/>
  <c r="S1214" i="20" s="1"/>
  <c r="P1214" i="20"/>
  <c r="R1214" i="20" s="1"/>
  <c r="Q1213" i="20"/>
  <c r="S1213" i="20" s="1"/>
  <c r="P1213" i="20"/>
  <c r="R1213" i="20" s="1"/>
  <c r="Q1212" i="20"/>
  <c r="S1212" i="20" s="1"/>
  <c r="P1212" i="20"/>
  <c r="R1212" i="20" s="1"/>
  <c r="Q1211" i="20"/>
  <c r="S1211" i="20" s="1"/>
  <c r="P1211" i="20"/>
  <c r="R1211" i="20" s="1"/>
  <c r="Q1210" i="20"/>
  <c r="S1210" i="20" s="1"/>
  <c r="P1210" i="20"/>
  <c r="R1210" i="20" s="1"/>
  <c r="Q1209" i="20"/>
  <c r="S1209" i="20" s="1"/>
  <c r="P1209" i="20"/>
  <c r="R1209" i="20" s="1"/>
  <c r="Q1208" i="20"/>
  <c r="S1208" i="20" s="1"/>
  <c r="P1208" i="20"/>
  <c r="R1208" i="20" s="1"/>
  <c r="Q1207" i="20"/>
  <c r="S1207" i="20" s="1"/>
  <c r="P1207" i="20"/>
  <c r="R1207" i="20" s="1"/>
  <c r="Q1206" i="20"/>
  <c r="S1206" i="20" s="1"/>
  <c r="P1206" i="20"/>
  <c r="R1206" i="20" s="1"/>
  <c r="Q1205" i="20"/>
  <c r="S1205" i="20" s="1"/>
  <c r="P1205" i="20"/>
  <c r="R1205" i="20" s="1"/>
  <c r="Q1204" i="20"/>
  <c r="S1204" i="20" s="1"/>
  <c r="P1204" i="20"/>
  <c r="R1204" i="20" s="1"/>
  <c r="Q1203" i="20"/>
  <c r="S1203" i="20" s="1"/>
  <c r="P1203" i="20"/>
  <c r="R1203" i="20" s="1"/>
  <c r="Q1202" i="20"/>
  <c r="S1202" i="20" s="1"/>
  <c r="P1202" i="20"/>
  <c r="R1202" i="20" s="1"/>
  <c r="R1201" i="20"/>
  <c r="Q1201" i="20"/>
  <c r="S1201" i="20" s="1"/>
  <c r="P1201" i="20"/>
  <c r="Q1200" i="20"/>
  <c r="S1200" i="20" s="1"/>
  <c r="P1200" i="20"/>
  <c r="R1200" i="20" s="1"/>
  <c r="R1199" i="20"/>
  <c r="Q1199" i="20"/>
  <c r="S1199" i="20" s="1"/>
  <c r="P1199" i="20"/>
  <c r="Q1198" i="20"/>
  <c r="S1198" i="20" s="1"/>
  <c r="P1198" i="20"/>
  <c r="R1198" i="20" s="1"/>
  <c r="Q1197" i="20"/>
  <c r="S1197" i="20" s="1"/>
  <c r="P1197" i="20"/>
  <c r="R1197" i="20" s="1"/>
  <c r="Q1196" i="20"/>
  <c r="S1196" i="20" s="1"/>
  <c r="P1196" i="20"/>
  <c r="R1196" i="20" s="1"/>
  <c r="Q1195" i="20"/>
  <c r="S1195" i="20" s="1"/>
  <c r="P1195" i="20"/>
  <c r="R1195" i="20" s="1"/>
  <c r="Q1194" i="20"/>
  <c r="S1194" i="20" s="1"/>
  <c r="P1194" i="20"/>
  <c r="R1194" i="20" s="1"/>
  <c r="Q1193" i="20"/>
  <c r="S1193" i="20" s="1"/>
  <c r="P1193" i="20"/>
  <c r="R1193" i="20" s="1"/>
  <c r="Q1192" i="20"/>
  <c r="S1192" i="20" s="1"/>
  <c r="P1192" i="20"/>
  <c r="R1192" i="20" s="1"/>
  <c r="Q1191" i="20"/>
  <c r="S1191" i="20" s="1"/>
  <c r="P1191" i="20"/>
  <c r="R1191" i="20" s="1"/>
  <c r="Q1190" i="20"/>
  <c r="S1190" i="20" s="1"/>
  <c r="P1190" i="20"/>
  <c r="R1190" i="20" s="1"/>
  <c r="Q1189" i="20"/>
  <c r="S1189" i="20" s="1"/>
  <c r="P1189" i="20"/>
  <c r="R1189" i="20" s="1"/>
  <c r="Q1188" i="20"/>
  <c r="S1188" i="20" s="1"/>
  <c r="P1188" i="20"/>
  <c r="R1188" i="20" s="1"/>
  <c r="R1187" i="20"/>
  <c r="Q1187" i="20"/>
  <c r="S1187" i="20" s="1"/>
  <c r="P1187" i="20"/>
  <c r="Q1186" i="20"/>
  <c r="S1186" i="20" s="1"/>
  <c r="P1186" i="20"/>
  <c r="R1186" i="20" s="1"/>
  <c r="R1185" i="20"/>
  <c r="Q1185" i="20"/>
  <c r="S1185" i="20" s="1"/>
  <c r="P1185" i="20"/>
  <c r="S1184" i="20"/>
  <c r="Q1184" i="20"/>
  <c r="P1184" i="20"/>
  <c r="R1184" i="20" s="1"/>
  <c r="Q1183" i="20"/>
  <c r="S1183" i="20" s="1"/>
  <c r="P1183" i="20"/>
  <c r="R1183" i="20" s="1"/>
  <c r="Q1182" i="20"/>
  <c r="S1182" i="20" s="1"/>
  <c r="P1182" i="20"/>
  <c r="R1182" i="20" s="1"/>
  <c r="Q1181" i="20"/>
  <c r="S1181" i="20" s="1"/>
  <c r="P1181" i="20"/>
  <c r="R1181" i="20" s="1"/>
  <c r="R1180" i="20"/>
  <c r="Q1180" i="20"/>
  <c r="S1180" i="20" s="1"/>
  <c r="P1180" i="20"/>
  <c r="R1179" i="20"/>
  <c r="Q1179" i="20"/>
  <c r="S1179" i="20" s="1"/>
  <c r="P1179" i="20"/>
  <c r="Q1178" i="20"/>
  <c r="S1178" i="20" s="1"/>
  <c r="P1178" i="20"/>
  <c r="R1178" i="20" s="1"/>
  <c r="R1177" i="20"/>
  <c r="Q1177" i="20"/>
  <c r="S1177" i="20" s="1"/>
  <c r="P1177" i="20"/>
  <c r="R1176" i="20"/>
  <c r="Q1176" i="20"/>
  <c r="S1176" i="20" s="1"/>
  <c r="P1176" i="20"/>
  <c r="Q1175" i="20"/>
  <c r="S1175" i="20" s="1"/>
  <c r="P1175" i="20"/>
  <c r="R1175" i="20" s="1"/>
  <c r="Q1174" i="20"/>
  <c r="S1174" i="20" s="1"/>
  <c r="P1174" i="20"/>
  <c r="R1174" i="20" s="1"/>
  <c r="Q1173" i="20"/>
  <c r="S1173" i="20" s="1"/>
  <c r="P1173" i="20"/>
  <c r="R1173" i="20" s="1"/>
  <c r="Q1172" i="20"/>
  <c r="S1172" i="20" s="1"/>
  <c r="P1172" i="20"/>
  <c r="R1172" i="20" s="1"/>
  <c r="S1171" i="20"/>
  <c r="Q1171" i="20"/>
  <c r="P1171" i="20"/>
  <c r="R1171" i="20" s="1"/>
  <c r="Q1170" i="20"/>
  <c r="S1170" i="20" s="1"/>
  <c r="P1170" i="20"/>
  <c r="R1170" i="20" s="1"/>
  <c r="Q1169" i="20"/>
  <c r="S1169" i="20" s="1"/>
  <c r="P1169" i="20"/>
  <c r="R1169" i="20" s="1"/>
  <c r="Q1168" i="20"/>
  <c r="S1168" i="20" s="1"/>
  <c r="P1168" i="20"/>
  <c r="R1168" i="20" s="1"/>
  <c r="S1167" i="20"/>
  <c r="Q1167" i="20"/>
  <c r="P1167" i="20"/>
  <c r="R1167" i="20" s="1"/>
  <c r="Q1166" i="20"/>
  <c r="S1166" i="20" s="1"/>
  <c r="P1166" i="20"/>
  <c r="R1166" i="20" s="1"/>
  <c r="Q1165" i="20"/>
  <c r="S1165" i="20" s="1"/>
  <c r="P1165" i="20"/>
  <c r="R1165" i="20" s="1"/>
  <c r="Q1164" i="20"/>
  <c r="S1164" i="20" s="1"/>
  <c r="P1164" i="20"/>
  <c r="R1164" i="20" s="1"/>
  <c r="Q1163" i="20"/>
  <c r="S1163" i="20" s="1"/>
  <c r="P1163" i="20"/>
  <c r="R1163" i="20" s="1"/>
  <c r="R1162" i="20"/>
  <c r="Q1162" i="20"/>
  <c r="S1162" i="20" s="1"/>
  <c r="P1162" i="20"/>
  <c r="Q1161" i="20"/>
  <c r="S1161" i="20" s="1"/>
  <c r="P1161" i="20"/>
  <c r="R1161" i="20" s="1"/>
  <c r="Q1160" i="20"/>
  <c r="S1160" i="20" s="1"/>
  <c r="P1160" i="20"/>
  <c r="R1160" i="20" s="1"/>
  <c r="Q1159" i="20"/>
  <c r="S1159" i="20" s="1"/>
  <c r="P1159" i="20"/>
  <c r="R1159" i="20" s="1"/>
  <c r="Q1158" i="20"/>
  <c r="S1158" i="20" s="1"/>
  <c r="P1158" i="20"/>
  <c r="R1158" i="20" s="1"/>
  <c r="Q1157" i="20"/>
  <c r="S1157" i="20" s="1"/>
  <c r="P1157" i="20"/>
  <c r="R1157" i="20" s="1"/>
  <c r="Q1156" i="20"/>
  <c r="S1156" i="20" s="1"/>
  <c r="P1156" i="20"/>
  <c r="R1156" i="20" s="1"/>
  <c r="S1155" i="20"/>
  <c r="Q1155" i="20"/>
  <c r="P1155" i="20"/>
  <c r="R1155" i="20" s="1"/>
  <c r="Q1154" i="20"/>
  <c r="S1154" i="20" s="1"/>
  <c r="P1154" i="20"/>
  <c r="R1154" i="20" s="1"/>
  <c r="Q1153" i="20"/>
  <c r="S1153" i="20" s="1"/>
  <c r="P1153" i="20"/>
  <c r="R1153" i="20" s="1"/>
  <c r="Q1152" i="20"/>
  <c r="S1152" i="20" s="1"/>
  <c r="P1152" i="20"/>
  <c r="R1152" i="20" s="1"/>
  <c r="S1151" i="20"/>
  <c r="Q1151" i="20"/>
  <c r="P1151" i="20"/>
  <c r="R1151" i="20" s="1"/>
  <c r="Q1150" i="20"/>
  <c r="S1150" i="20" s="1"/>
  <c r="P1150" i="20"/>
  <c r="R1150" i="20" s="1"/>
  <c r="Q1149" i="20"/>
  <c r="S1149" i="20" s="1"/>
  <c r="P1149" i="20"/>
  <c r="R1149" i="20" s="1"/>
  <c r="Q1148" i="20"/>
  <c r="S1148" i="20" s="1"/>
  <c r="P1148" i="20"/>
  <c r="R1148" i="20" s="1"/>
  <c r="Q1147" i="20"/>
  <c r="S1147" i="20" s="1"/>
  <c r="P1147" i="20"/>
  <c r="R1147" i="20" s="1"/>
  <c r="R1146" i="20"/>
  <c r="Q1146" i="20"/>
  <c r="S1146" i="20" s="1"/>
  <c r="P1146" i="20"/>
  <c r="Q1145" i="20"/>
  <c r="S1145" i="20" s="1"/>
  <c r="P1145" i="20"/>
  <c r="R1145" i="20" s="1"/>
  <c r="Q1144" i="20"/>
  <c r="S1144" i="20" s="1"/>
  <c r="P1144" i="20"/>
  <c r="R1144" i="20" s="1"/>
  <c r="Q1143" i="20"/>
  <c r="S1143" i="20" s="1"/>
  <c r="P1143" i="20"/>
  <c r="R1143" i="20" s="1"/>
  <c r="Q1142" i="20"/>
  <c r="S1142" i="20" s="1"/>
  <c r="P1142" i="20"/>
  <c r="R1142" i="20" s="1"/>
  <c r="Q1141" i="20"/>
  <c r="S1141" i="20" s="1"/>
  <c r="P1141" i="20"/>
  <c r="R1141" i="20" s="1"/>
  <c r="Q1140" i="20"/>
  <c r="S1140" i="20" s="1"/>
  <c r="P1140" i="20"/>
  <c r="R1140" i="20" s="1"/>
  <c r="S1139" i="20"/>
  <c r="Q1139" i="20"/>
  <c r="P1139" i="20"/>
  <c r="R1139" i="20" s="1"/>
  <c r="Q1138" i="20"/>
  <c r="S1138" i="20" s="1"/>
  <c r="P1138" i="20"/>
  <c r="R1138" i="20" s="1"/>
  <c r="Q1137" i="20"/>
  <c r="S1137" i="20" s="1"/>
  <c r="P1137" i="20"/>
  <c r="R1137" i="20" s="1"/>
  <c r="Q1136" i="20"/>
  <c r="S1136" i="20" s="1"/>
  <c r="P1136" i="20"/>
  <c r="R1136" i="20" s="1"/>
  <c r="S1135" i="20"/>
  <c r="Q1135" i="20"/>
  <c r="P1135" i="20"/>
  <c r="R1135" i="20" s="1"/>
  <c r="Q1134" i="20"/>
  <c r="S1134" i="20" s="1"/>
  <c r="P1134" i="20"/>
  <c r="R1134" i="20" s="1"/>
  <c r="Q1133" i="20"/>
  <c r="S1133" i="20" s="1"/>
  <c r="P1133" i="20"/>
  <c r="R1133" i="20" s="1"/>
  <c r="Q1132" i="20"/>
  <c r="S1132" i="20" s="1"/>
  <c r="P1132" i="20"/>
  <c r="R1132" i="20" s="1"/>
  <c r="Q1131" i="20"/>
  <c r="S1131" i="20" s="1"/>
  <c r="P1131" i="20"/>
  <c r="R1131" i="20" s="1"/>
  <c r="R1130" i="20"/>
  <c r="Q1130" i="20"/>
  <c r="S1130" i="20" s="1"/>
  <c r="P1130" i="20"/>
  <c r="Q1129" i="20"/>
  <c r="S1129" i="20" s="1"/>
  <c r="P1129" i="20"/>
  <c r="R1129" i="20" s="1"/>
  <c r="Q1128" i="20"/>
  <c r="S1128" i="20" s="1"/>
  <c r="P1128" i="20"/>
  <c r="R1128" i="20" s="1"/>
  <c r="Q1127" i="20"/>
  <c r="S1127" i="20" s="1"/>
  <c r="P1127" i="20"/>
  <c r="R1127" i="20" s="1"/>
  <c r="Q1126" i="20"/>
  <c r="S1126" i="20" s="1"/>
  <c r="P1126" i="20"/>
  <c r="R1126" i="20" s="1"/>
  <c r="Q1125" i="20"/>
  <c r="S1125" i="20" s="1"/>
  <c r="P1125" i="20"/>
  <c r="R1125" i="20" s="1"/>
  <c r="Q1124" i="20"/>
  <c r="S1124" i="20" s="1"/>
  <c r="P1124" i="20"/>
  <c r="R1124" i="20" s="1"/>
  <c r="Q1123" i="20"/>
  <c r="S1123" i="20" s="1"/>
  <c r="P1123" i="20"/>
  <c r="R1123" i="20" s="1"/>
  <c r="Q1122" i="20"/>
  <c r="S1122" i="20" s="1"/>
  <c r="P1122" i="20"/>
  <c r="R1122" i="20" s="1"/>
  <c r="Q1121" i="20"/>
  <c r="S1121" i="20" s="1"/>
  <c r="P1121" i="20"/>
  <c r="R1121" i="20" s="1"/>
  <c r="Q1120" i="20"/>
  <c r="S1120" i="20" s="1"/>
  <c r="P1120" i="20"/>
  <c r="R1120" i="20" s="1"/>
  <c r="S1119" i="20"/>
  <c r="Q1119" i="20"/>
  <c r="P1119" i="20"/>
  <c r="R1119" i="20" s="1"/>
  <c r="Q1118" i="20"/>
  <c r="S1118" i="20" s="1"/>
  <c r="P1118" i="20"/>
  <c r="R1118" i="20" s="1"/>
  <c r="Q1117" i="20"/>
  <c r="S1117" i="20" s="1"/>
  <c r="P1117" i="20"/>
  <c r="R1117" i="20" s="1"/>
  <c r="Q1116" i="20"/>
  <c r="S1116" i="20" s="1"/>
  <c r="P1116" i="20"/>
  <c r="R1116" i="20" s="1"/>
  <c r="Q1115" i="20"/>
  <c r="S1115" i="20" s="1"/>
  <c r="P1115" i="20"/>
  <c r="R1115" i="20" s="1"/>
  <c r="Q1114" i="20"/>
  <c r="S1114" i="20" s="1"/>
  <c r="P1114" i="20"/>
  <c r="R1114" i="20" s="1"/>
  <c r="Q1113" i="20"/>
  <c r="S1113" i="20" s="1"/>
  <c r="P1113" i="20"/>
  <c r="R1113" i="20" s="1"/>
  <c r="Q1112" i="20"/>
  <c r="S1112" i="20" s="1"/>
  <c r="P1112" i="20"/>
  <c r="R1112" i="20" s="1"/>
  <c r="S1111" i="20"/>
  <c r="Q1111" i="20"/>
  <c r="P1111" i="20"/>
  <c r="R1111" i="20" s="1"/>
  <c r="Q1110" i="20"/>
  <c r="S1110" i="20" s="1"/>
  <c r="P1110" i="20"/>
  <c r="R1110" i="20" s="1"/>
  <c r="Q1109" i="20"/>
  <c r="S1109" i="20" s="1"/>
  <c r="P1109" i="20"/>
  <c r="R1109" i="20" s="1"/>
  <c r="Q1108" i="20"/>
  <c r="S1108" i="20" s="1"/>
  <c r="P1108" i="20"/>
  <c r="R1108" i="20" s="1"/>
  <c r="S1107" i="20"/>
  <c r="Q1107" i="20"/>
  <c r="P1107" i="20"/>
  <c r="R1107" i="20" s="1"/>
  <c r="Q1106" i="20"/>
  <c r="S1106" i="20" s="1"/>
  <c r="P1106" i="20"/>
  <c r="R1106" i="20" s="1"/>
  <c r="Q1105" i="20"/>
  <c r="S1105" i="20" s="1"/>
  <c r="P1105" i="20"/>
  <c r="R1105" i="20" s="1"/>
  <c r="Q1104" i="20"/>
  <c r="S1104" i="20" s="1"/>
  <c r="P1104" i="20"/>
  <c r="R1104" i="20" s="1"/>
  <c r="Q1103" i="20"/>
  <c r="S1103" i="20" s="1"/>
  <c r="P1103" i="20"/>
  <c r="R1103" i="20" s="1"/>
  <c r="Q1102" i="20"/>
  <c r="S1102" i="20" s="1"/>
  <c r="P1102" i="20"/>
  <c r="R1102" i="20" s="1"/>
  <c r="S1101" i="20"/>
  <c r="Q1101" i="20"/>
  <c r="P1101" i="20"/>
  <c r="R1101" i="20" s="1"/>
  <c r="Q1100" i="20"/>
  <c r="S1100" i="20" s="1"/>
  <c r="P1100" i="20"/>
  <c r="R1100" i="20" s="1"/>
  <c r="S1099" i="20"/>
  <c r="Q1099" i="20"/>
  <c r="P1099" i="20"/>
  <c r="R1099" i="20" s="1"/>
  <c r="Q1098" i="20"/>
  <c r="S1098" i="20" s="1"/>
  <c r="P1098" i="20"/>
  <c r="R1098" i="20" s="1"/>
  <c r="Q1097" i="20"/>
  <c r="S1097" i="20" s="1"/>
  <c r="P1097" i="20"/>
  <c r="R1097" i="20" s="1"/>
  <c r="Q1096" i="20"/>
  <c r="S1096" i="20" s="1"/>
  <c r="P1096" i="20"/>
  <c r="R1096" i="20" s="1"/>
  <c r="S1095" i="20"/>
  <c r="Q1095" i="20"/>
  <c r="P1095" i="20"/>
  <c r="R1095" i="20" s="1"/>
  <c r="Q1094" i="20"/>
  <c r="S1094" i="20" s="1"/>
  <c r="P1094" i="20"/>
  <c r="R1094" i="20" s="1"/>
  <c r="S1093" i="20"/>
  <c r="Q1093" i="20"/>
  <c r="P1093" i="20"/>
  <c r="R1093" i="20" s="1"/>
  <c r="Q1092" i="20"/>
  <c r="S1092" i="20" s="1"/>
  <c r="P1092" i="20"/>
  <c r="R1092" i="20" s="1"/>
  <c r="Q1091" i="20"/>
  <c r="S1091" i="20" s="1"/>
  <c r="P1091" i="20"/>
  <c r="R1091" i="20" s="1"/>
  <c r="Q1090" i="20"/>
  <c r="S1090" i="20" s="1"/>
  <c r="P1090" i="20"/>
  <c r="R1090" i="20" s="1"/>
  <c r="Q1089" i="20"/>
  <c r="S1089" i="20" s="1"/>
  <c r="P1089" i="20"/>
  <c r="R1089" i="20" s="1"/>
  <c r="Q1088" i="20"/>
  <c r="S1088" i="20" s="1"/>
  <c r="P1088" i="20"/>
  <c r="R1088" i="20" s="1"/>
  <c r="S1087" i="20"/>
  <c r="Q1087" i="20"/>
  <c r="P1087" i="20"/>
  <c r="R1087" i="20" s="1"/>
  <c r="R1086" i="20"/>
  <c r="Q1086" i="20"/>
  <c r="S1086" i="20" s="1"/>
  <c r="P1086" i="20"/>
  <c r="S1085" i="20"/>
  <c r="Q1085" i="20"/>
  <c r="P1085" i="20"/>
  <c r="R1085" i="20" s="1"/>
  <c r="Q1084" i="20"/>
  <c r="S1084" i="20" s="1"/>
  <c r="P1084" i="20"/>
  <c r="R1084" i="20" s="1"/>
  <c r="S1083" i="20"/>
  <c r="Q1083" i="20"/>
  <c r="P1083" i="20"/>
  <c r="R1083" i="20" s="1"/>
  <c r="Q1082" i="20"/>
  <c r="S1082" i="20" s="1"/>
  <c r="P1082" i="20"/>
  <c r="R1082" i="20" s="1"/>
  <c r="Q1081" i="20"/>
  <c r="S1081" i="20" s="1"/>
  <c r="P1081" i="20"/>
  <c r="R1081" i="20" s="1"/>
  <c r="Q1080" i="20"/>
  <c r="S1080" i="20" s="1"/>
  <c r="P1080" i="20"/>
  <c r="R1080" i="20" s="1"/>
  <c r="Q1079" i="20"/>
  <c r="S1079" i="20" s="1"/>
  <c r="P1079" i="20"/>
  <c r="R1079" i="20" s="1"/>
  <c r="R1078" i="20"/>
  <c r="Q1078" i="20"/>
  <c r="S1078" i="20" s="1"/>
  <c r="P1078" i="20"/>
  <c r="S1077" i="20"/>
  <c r="Q1077" i="20"/>
  <c r="P1077" i="20"/>
  <c r="R1077" i="20" s="1"/>
  <c r="Q1076" i="20"/>
  <c r="S1076" i="20" s="1"/>
  <c r="P1076" i="20"/>
  <c r="R1076" i="20" s="1"/>
  <c r="S1075" i="20"/>
  <c r="Q1075" i="20"/>
  <c r="P1075" i="20"/>
  <c r="R1075" i="20" s="1"/>
  <c r="R1074" i="20"/>
  <c r="Q1074" i="20"/>
  <c r="S1074" i="20" s="1"/>
  <c r="P1074" i="20"/>
  <c r="Q1073" i="20"/>
  <c r="S1073" i="20" s="1"/>
  <c r="P1073" i="20"/>
  <c r="R1073" i="20" s="1"/>
  <c r="Q1072" i="20"/>
  <c r="S1072" i="20" s="1"/>
  <c r="P1072" i="20"/>
  <c r="R1072" i="20" s="1"/>
  <c r="Q1071" i="20"/>
  <c r="S1071" i="20" s="1"/>
  <c r="P1071" i="20"/>
  <c r="R1071" i="20" s="1"/>
  <c r="Q1070" i="20"/>
  <c r="S1070" i="20" s="1"/>
  <c r="P1070" i="20"/>
  <c r="R1070" i="20" s="1"/>
  <c r="S1069" i="20"/>
  <c r="Q1069" i="20"/>
  <c r="P1069" i="20"/>
  <c r="R1069" i="20" s="1"/>
  <c r="Q1068" i="20"/>
  <c r="S1068" i="20" s="1"/>
  <c r="P1068" i="20"/>
  <c r="R1068" i="20" s="1"/>
  <c r="Q1067" i="20"/>
  <c r="S1067" i="20" s="1"/>
  <c r="P1067" i="20"/>
  <c r="R1067" i="20" s="1"/>
  <c r="R1066" i="20"/>
  <c r="Q1066" i="20"/>
  <c r="S1066" i="20" s="1"/>
  <c r="P1066" i="20"/>
  <c r="Q1065" i="20"/>
  <c r="S1065" i="20" s="1"/>
  <c r="P1065" i="20"/>
  <c r="R1065" i="20" s="1"/>
  <c r="Q1064" i="20"/>
  <c r="S1064" i="20" s="1"/>
  <c r="P1064" i="20"/>
  <c r="R1064" i="20" s="1"/>
  <c r="Q1063" i="20"/>
  <c r="S1063" i="20" s="1"/>
  <c r="P1063" i="20"/>
  <c r="R1063" i="20" s="1"/>
  <c r="Q1062" i="20"/>
  <c r="S1062" i="20" s="1"/>
  <c r="P1062" i="20"/>
  <c r="R1062" i="20" s="1"/>
  <c r="Q1061" i="20"/>
  <c r="S1061" i="20" s="1"/>
  <c r="P1061" i="20"/>
  <c r="R1061" i="20" s="1"/>
  <c r="Q1060" i="20"/>
  <c r="S1060" i="20" s="1"/>
  <c r="P1060" i="20"/>
  <c r="R1060" i="20" s="1"/>
  <c r="Q1059" i="20"/>
  <c r="S1059" i="20" s="1"/>
  <c r="P1059" i="20"/>
  <c r="R1059" i="20" s="1"/>
  <c r="Q1058" i="20"/>
  <c r="S1058" i="20" s="1"/>
  <c r="P1058" i="20"/>
  <c r="R1058" i="20" s="1"/>
  <c r="Q1057" i="20"/>
  <c r="S1057" i="20" s="1"/>
  <c r="P1057" i="20"/>
  <c r="R1057" i="20" s="1"/>
  <c r="Q1056" i="20"/>
  <c r="S1056" i="20" s="1"/>
  <c r="P1056" i="20"/>
  <c r="R1056" i="20" s="1"/>
  <c r="S1055" i="20"/>
  <c r="Q1055" i="20"/>
  <c r="P1055" i="20"/>
  <c r="R1055" i="20" s="1"/>
  <c r="Q1054" i="20"/>
  <c r="S1054" i="20" s="1"/>
  <c r="P1054" i="20"/>
  <c r="R1054" i="20" s="1"/>
  <c r="Q1053" i="20"/>
  <c r="S1053" i="20" s="1"/>
  <c r="P1053" i="20"/>
  <c r="R1053" i="20" s="1"/>
  <c r="Q1052" i="20"/>
  <c r="S1052" i="20" s="1"/>
  <c r="P1052" i="20"/>
  <c r="R1052" i="20" s="1"/>
  <c r="Q1051" i="20"/>
  <c r="S1051" i="20" s="1"/>
  <c r="P1051" i="20"/>
  <c r="R1051" i="20" s="1"/>
  <c r="Q1050" i="20"/>
  <c r="S1050" i="20" s="1"/>
  <c r="P1050" i="20"/>
  <c r="R1050" i="20" s="1"/>
  <c r="Q1049" i="20"/>
  <c r="S1049" i="20" s="1"/>
  <c r="P1049" i="20"/>
  <c r="R1049" i="20" s="1"/>
  <c r="Q1048" i="20"/>
  <c r="S1048" i="20" s="1"/>
  <c r="P1048" i="20"/>
  <c r="R1048" i="20" s="1"/>
  <c r="S1047" i="20"/>
  <c r="Q1047" i="20"/>
  <c r="P1047" i="20"/>
  <c r="R1047" i="20" s="1"/>
  <c r="Q1046" i="20"/>
  <c r="S1046" i="20" s="1"/>
  <c r="P1046" i="20"/>
  <c r="R1046" i="20" s="1"/>
  <c r="R1045" i="20"/>
  <c r="Q1045" i="20"/>
  <c r="S1045" i="20" s="1"/>
  <c r="P1045" i="20"/>
  <c r="Q1044" i="20"/>
  <c r="S1044" i="20" s="1"/>
  <c r="P1044" i="20"/>
  <c r="R1044" i="20" s="1"/>
  <c r="Q1043" i="20"/>
  <c r="S1043" i="20" s="1"/>
  <c r="P1043" i="20"/>
  <c r="R1043" i="20" s="1"/>
  <c r="Q1042" i="20"/>
  <c r="S1042" i="20" s="1"/>
  <c r="P1042" i="20"/>
  <c r="R1042" i="20" s="1"/>
  <c r="Q1041" i="20"/>
  <c r="S1041" i="20" s="1"/>
  <c r="P1041" i="20"/>
  <c r="R1041" i="20" s="1"/>
  <c r="Q1040" i="20"/>
  <c r="S1040" i="20" s="1"/>
  <c r="P1040" i="20"/>
  <c r="R1040" i="20" s="1"/>
  <c r="R1039" i="20"/>
  <c r="Q1039" i="20"/>
  <c r="S1039" i="20" s="1"/>
  <c r="P1039" i="20"/>
  <c r="R1038" i="20"/>
  <c r="Q1038" i="20"/>
  <c r="S1038" i="20" s="1"/>
  <c r="P1038" i="20"/>
  <c r="Q1037" i="20"/>
  <c r="S1037" i="20" s="1"/>
  <c r="P1037" i="20"/>
  <c r="R1037" i="20" s="1"/>
  <c r="Q1036" i="20"/>
  <c r="S1036" i="20" s="1"/>
  <c r="P1036" i="20"/>
  <c r="R1036" i="20" s="1"/>
  <c r="Q1035" i="20"/>
  <c r="S1035" i="20" s="1"/>
  <c r="P1035" i="20"/>
  <c r="R1035" i="20" s="1"/>
  <c r="Q1034" i="20"/>
  <c r="S1034" i="20" s="1"/>
  <c r="P1034" i="20"/>
  <c r="R1034" i="20" s="1"/>
  <c r="Q1033" i="20"/>
  <c r="S1033" i="20" s="1"/>
  <c r="P1033" i="20"/>
  <c r="R1033" i="20" s="1"/>
  <c r="Q1032" i="20"/>
  <c r="S1032" i="20" s="1"/>
  <c r="P1032" i="20"/>
  <c r="R1032" i="20" s="1"/>
  <c r="Q1031" i="20"/>
  <c r="S1031" i="20" s="1"/>
  <c r="P1031" i="20"/>
  <c r="R1031" i="20" s="1"/>
  <c r="R1030" i="20"/>
  <c r="Q1030" i="20"/>
  <c r="S1030" i="20" s="1"/>
  <c r="P1030" i="20"/>
  <c r="S1029" i="20"/>
  <c r="Q1029" i="20"/>
  <c r="P1029" i="20"/>
  <c r="R1029" i="20" s="1"/>
  <c r="Q1028" i="20"/>
  <c r="S1028" i="20" s="1"/>
  <c r="P1028" i="20"/>
  <c r="R1028" i="20" s="1"/>
  <c r="Q1027" i="20"/>
  <c r="S1027" i="20" s="1"/>
  <c r="P1027" i="20"/>
  <c r="R1027" i="20" s="1"/>
  <c r="Q1026" i="20"/>
  <c r="S1026" i="20" s="1"/>
  <c r="P1026" i="20"/>
  <c r="R1026" i="20" s="1"/>
  <c r="S1025" i="20"/>
  <c r="Q1025" i="20"/>
  <c r="P1025" i="20"/>
  <c r="R1025" i="20" s="1"/>
  <c r="Q1024" i="20"/>
  <c r="S1024" i="20" s="1"/>
  <c r="P1024" i="20"/>
  <c r="R1024" i="20" s="1"/>
  <c r="S1023" i="20"/>
  <c r="R1023" i="20"/>
  <c r="Q1023" i="20"/>
  <c r="P1023" i="20"/>
  <c r="Q1022" i="20"/>
  <c r="S1022" i="20" s="1"/>
  <c r="P1022" i="20"/>
  <c r="R1022" i="20" s="1"/>
  <c r="Q1021" i="20"/>
  <c r="S1021" i="20" s="1"/>
  <c r="P1021" i="20"/>
  <c r="R1021" i="20" s="1"/>
  <c r="Q1020" i="20"/>
  <c r="S1020" i="20" s="1"/>
  <c r="P1020" i="20"/>
  <c r="R1020" i="20" s="1"/>
  <c r="Q1019" i="20"/>
  <c r="S1019" i="20" s="1"/>
  <c r="P1019" i="20"/>
  <c r="R1019" i="20" s="1"/>
  <c r="Q1018" i="20"/>
  <c r="S1018" i="20" s="1"/>
  <c r="P1018" i="20"/>
  <c r="R1018" i="20" s="1"/>
  <c r="Q1017" i="20"/>
  <c r="S1017" i="20" s="1"/>
  <c r="P1017" i="20"/>
  <c r="R1017" i="20" s="1"/>
  <c r="S1016" i="20"/>
  <c r="Q1016" i="20"/>
  <c r="P1016" i="20"/>
  <c r="R1016" i="20" s="1"/>
  <c r="Q1015" i="20"/>
  <c r="S1015" i="20" s="1"/>
  <c r="P1015" i="20"/>
  <c r="R1015" i="20" s="1"/>
  <c r="Q1014" i="20"/>
  <c r="S1014" i="20" s="1"/>
  <c r="P1014" i="20"/>
  <c r="R1014" i="20" s="1"/>
  <c r="Q1013" i="20"/>
  <c r="S1013" i="20" s="1"/>
  <c r="P1013" i="20"/>
  <c r="R1013" i="20" s="1"/>
  <c r="Q1012" i="20"/>
  <c r="S1012" i="20" s="1"/>
  <c r="P1012" i="20"/>
  <c r="R1012" i="20" s="1"/>
  <c r="Q1011" i="20"/>
  <c r="S1011" i="20" s="1"/>
  <c r="P1011" i="20"/>
  <c r="R1011" i="20" s="1"/>
  <c r="Q1010" i="20"/>
  <c r="S1010" i="20" s="1"/>
  <c r="P1010" i="20"/>
  <c r="R1010" i="20" s="1"/>
  <c r="Q1009" i="20"/>
  <c r="S1009" i="20" s="1"/>
  <c r="P1009" i="20"/>
  <c r="R1009" i="20" s="1"/>
  <c r="Q1008" i="20"/>
  <c r="S1008" i="20" s="1"/>
  <c r="P1008" i="20"/>
  <c r="R1008" i="20" s="1"/>
  <c r="Q1007" i="20"/>
  <c r="S1007" i="20" s="1"/>
  <c r="P1007" i="20"/>
  <c r="R1007" i="20" s="1"/>
  <c r="S1006" i="20"/>
  <c r="Q1006" i="20"/>
  <c r="P1006" i="20"/>
  <c r="R1006" i="20" s="1"/>
  <c r="Q1005" i="20"/>
  <c r="S1005" i="20" s="1"/>
  <c r="P1005" i="20"/>
  <c r="R1005" i="20" s="1"/>
  <c r="S1004" i="20"/>
  <c r="Q1004" i="20"/>
  <c r="P1004" i="20"/>
  <c r="R1004" i="20" s="1"/>
  <c r="Q1003" i="20"/>
  <c r="S1003" i="20" s="1"/>
  <c r="P1003" i="20"/>
  <c r="R1003" i="20" s="1"/>
  <c r="S1002" i="20"/>
  <c r="Q1002" i="20"/>
  <c r="P1002" i="20"/>
  <c r="R1002" i="20" s="1"/>
  <c r="Q1001" i="20"/>
  <c r="S1001" i="20" s="1"/>
  <c r="P1001" i="20"/>
  <c r="R1001" i="20" s="1"/>
  <c r="S1000" i="20"/>
  <c r="Q1000" i="20"/>
  <c r="P1000" i="20"/>
  <c r="R1000" i="20" s="1"/>
  <c r="Q999" i="20"/>
  <c r="S999" i="20" s="1"/>
  <c r="P999" i="20"/>
  <c r="R999" i="20" s="1"/>
  <c r="Q998" i="20"/>
  <c r="S998" i="20" s="1"/>
  <c r="P998" i="20"/>
  <c r="R998" i="20" s="1"/>
  <c r="Q997" i="20"/>
  <c r="S997" i="20" s="1"/>
  <c r="P997" i="20"/>
  <c r="R997" i="20" s="1"/>
  <c r="Q996" i="20"/>
  <c r="S996" i="20" s="1"/>
  <c r="P996" i="20"/>
  <c r="R996" i="20" s="1"/>
  <c r="Q995" i="20"/>
  <c r="S995" i="20" s="1"/>
  <c r="P995" i="20"/>
  <c r="R995" i="20" s="1"/>
  <c r="Q994" i="20"/>
  <c r="S994" i="20" s="1"/>
  <c r="P994" i="20"/>
  <c r="R994" i="20" s="1"/>
  <c r="Q993" i="20"/>
  <c r="S993" i="20" s="1"/>
  <c r="P993" i="20"/>
  <c r="R993" i="20" s="1"/>
  <c r="Q992" i="20"/>
  <c r="S992" i="20" s="1"/>
  <c r="P992" i="20"/>
  <c r="R992" i="20" s="1"/>
  <c r="Q991" i="20"/>
  <c r="S991" i="20" s="1"/>
  <c r="P991" i="20"/>
  <c r="R991" i="20" s="1"/>
  <c r="Q990" i="20"/>
  <c r="S990" i="20" s="1"/>
  <c r="P990" i="20"/>
  <c r="R990" i="20" s="1"/>
  <c r="Q989" i="20"/>
  <c r="S989" i="20" s="1"/>
  <c r="P989" i="20"/>
  <c r="R989" i="20" s="1"/>
  <c r="Q988" i="20"/>
  <c r="S988" i="20" s="1"/>
  <c r="P988" i="20"/>
  <c r="R988" i="20" s="1"/>
  <c r="Q987" i="20"/>
  <c r="S987" i="20" s="1"/>
  <c r="P987" i="20"/>
  <c r="R987" i="20" s="1"/>
  <c r="S986" i="20"/>
  <c r="Q986" i="20"/>
  <c r="P986" i="20"/>
  <c r="R986" i="20" s="1"/>
  <c r="Q985" i="20"/>
  <c r="S985" i="20" s="1"/>
  <c r="P985" i="20"/>
  <c r="R985" i="20" s="1"/>
  <c r="Q984" i="20"/>
  <c r="S984" i="20" s="1"/>
  <c r="P984" i="20"/>
  <c r="R984" i="20" s="1"/>
  <c r="Q983" i="20"/>
  <c r="S983" i="20" s="1"/>
  <c r="P983" i="20"/>
  <c r="R983" i="20" s="1"/>
  <c r="S982" i="20"/>
  <c r="Q982" i="20"/>
  <c r="P982" i="20"/>
  <c r="R982" i="20" s="1"/>
  <c r="Q981" i="20"/>
  <c r="S981" i="20" s="1"/>
  <c r="P981" i="20"/>
  <c r="R981" i="20" s="1"/>
  <c r="S980" i="20"/>
  <c r="Q980" i="20"/>
  <c r="P980" i="20"/>
  <c r="R980" i="20" s="1"/>
  <c r="Q979" i="20"/>
  <c r="S979" i="20" s="1"/>
  <c r="P979" i="20"/>
  <c r="R979" i="20" s="1"/>
  <c r="S978" i="20"/>
  <c r="Q978" i="20"/>
  <c r="P978" i="20"/>
  <c r="R978" i="20" s="1"/>
  <c r="S977" i="20"/>
  <c r="Q977" i="20"/>
  <c r="P977" i="20"/>
  <c r="R977" i="20" s="1"/>
  <c r="S976" i="20"/>
  <c r="Q976" i="20"/>
  <c r="P976" i="20"/>
  <c r="R976" i="20" s="1"/>
  <c r="Q975" i="20"/>
  <c r="S975" i="20" s="1"/>
  <c r="P975" i="20"/>
  <c r="R975" i="20" s="1"/>
  <c r="S974" i="20"/>
  <c r="Q974" i="20"/>
  <c r="P974" i="20"/>
  <c r="R974" i="20" s="1"/>
  <c r="Q973" i="20"/>
  <c r="S973" i="20" s="1"/>
  <c r="P973" i="20"/>
  <c r="R973" i="20" s="1"/>
  <c r="Q972" i="20"/>
  <c r="S972" i="20" s="1"/>
  <c r="P972" i="20"/>
  <c r="R972" i="20" s="1"/>
  <c r="Q971" i="20"/>
  <c r="S971" i="20" s="1"/>
  <c r="P971" i="20"/>
  <c r="R971" i="20" s="1"/>
  <c r="Q970" i="20"/>
  <c r="S970" i="20" s="1"/>
  <c r="P970" i="20"/>
  <c r="R970" i="20" s="1"/>
  <c r="Q969" i="20"/>
  <c r="S969" i="20" s="1"/>
  <c r="P969" i="20"/>
  <c r="R969" i="20" s="1"/>
  <c r="Q968" i="20"/>
  <c r="S968" i="20" s="1"/>
  <c r="P968" i="20"/>
  <c r="R968" i="20" s="1"/>
  <c r="Q967" i="20"/>
  <c r="S967" i="20" s="1"/>
  <c r="P967" i="20"/>
  <c r="R967" i="20" s="1"/>
  <c r="Q966" i="20"/>
  <c r="S966" i="20" s="1"/>
  <c r="P966" i="20"/>
  <c r="R966" i="20" s="1"/>
  <c r="Q965" i="20"/>
  <c r="S965" i="20" s="1"/>
  <c r="P965" i="20"/>
  <c r="R965" i="20" s="1"/>
  <c r="Q964" i="20"/>
  <c r="S964" i="20" s="1"/>
  <c r="P964" i="20"/>
  <c r="R964" i="20" s="1"/>
  <c r="Q963" i="20"/>
  <c r="S963" i="20" s="1"/>
  <c r="P963" i="20"/>
  <c r="R963" i="20" s="1"/>
  <c r="S962" i="20"/>
  <c r="Q962" i="20"/>
  <c r="P962" i="20"/>
  <c r="R962" i="20" s="1"/>
  <c r="S961" i="20"/>
  <c r="Q961" i="20"/>
  <c r="P961" i="20"/>
  <c r="R961" i="20" s="1"/>
  <c r="S960" i="20"/>
  <c r="Q960" i="20"/>
  <c r="P960" i="20"/>
  <c r="R960" i="20" s="1"/>
  <c r="Q959" i="20"/>
  <c r="S959" i="20" s="1"/>
  <c r="P959" i="20"/>
  <c r="R959" i="20" s="1"/>
  <c r="S958" i="20"/>
  <c r="Q958" i="20"/>
  <c r="P958" i="20"/>
  <c r="R958" i="20" s="1"/>
  <c r="Q957" i="20"/>
  <c r="S957" i="20" s="1"/>
  <c r="P957" i="20"/>
  <c r="R957" i="20" s="1"/>
  <c r="Q956" i="20"/>
  <c r="S956" i="20" s="1"/>
  <c r="P956" i="20"/>
  <c r="R956" i="20" s="1"/>
  <c r="Q955" i="20"/>
  <c r="S955" i="20" s="1"/>
  <c r="P955" i="20"/>
  <c r="R955" i="20" s="1"/>
  <c r="Q954" i="20"/>
  <c r="S954" i="20" s="1"/>
  <c r="P954" i="20"/>
  <c r="R954" i="20" s="1"/>
  <c r="Q953" i="20"/>
  <c r="S953" i="20" s="1"/>
  <c r="P953" i="20"/>
  <c r="R953" i="20" s="1"/>
  <c r="Q952" i="20"/>
  <c r="S952" i="20" s="1"/>
  <c r="P952" i="20"/>
  <c r="R952" i="20" s="1"/>
  <c r="Q951" i="20"/>
  <c r="S951" i="20" s="1"/>
  <c r="P951" i="20"/>
  <c r="R951" i="20" s="1"/>
  <c r="Q950" i="20"/>
  <c r="S950" i="20" s="1"/>
  <c r="P950" i="20"/>
  <c r="R950" i="20" s="1"/>
  <c r="Q949" i="20"/>
  <c r="S949" i="20" s="1"/>
  <c r="P949" i="20"/>
  <c r="R949" i="20" s="1"/>
  <c r="Q948" i="20"/>
  <c r="S948" i="20" s="1"/>
  <c r="P948" i="20"/>
  <c r="R948" i="20" s="1"/>
  <c r="Q947" i="20"/>
  <c r="S947" i="20" s="1"/>
  <c r="P947" i="20"/>
  <c r="R947" i="20" s="1"/>
  <c r="S946" i="20"/>
  <c r="Q946" i="20"/>
  <c r="P946" i="20"/>
  <c r="R946" i="20" s="1"/>
  <c r="S945" i="20"/>
  <c r="Q945" i="20"/>
  <c r="P945" i="20"/>
  <c r="R945" i="20" s="1"/>
  <c r="S944" i="20"/>
  <c r="Q944" i="20"/>
  <c r="P944" i="20"/>
  <c r="R944" i="20" s="1"/>
  <c r="Q943" i="20"/>
  <c r="S943" i="20" s="1"/>
  <c r="P943" i="20"/>
  <c r="R943" i="20" s="1"/>
  <c r="S942" i="20"/>
  <c r="Q942" i="20"/>
  <c r="P942" i="20"/>
  <c r="R942" i="20" s="1"/>
  <c r="Q941" i="20"/>
  <c r="S941" i="20" s="1"/>
  <c r="P941" i="20"/>
  <c r="R941" i="20" s="1"/>
  <c r="Q940" i="20"/>
  <c r="S940" i="20" s="1"/>
  <c r="P940" i="20"/>
  <c r="R940" i="20" s="1"/>
  <c r="Q939" i="20"/>
  <c r="S939" i="20" s="1"/>
  <c r="P939" i="20"/>
  <c r="R939" i="20" s="1"/>
  <c r="Q938" i="20"/>
  <c r="S938" i="20" s="1"/>
  <c r="P938" i="20"/>
  <c r="R938" i="20" s="1"/>
  <c r="Q937" i="20"/>
  <c r="S937" i="20" s="1"/>
  <c r="P937" i="20"/>
  <c r="R937" i="20" s="1"/>
  <c r="Q936" i="20"/>
  <c r="S936" i="20" s="1"/>
  <c r="P936" i="20"/>
  <c r="R936" i="20" s="1"/>
  <c r="Q935" i="20"/>
  <c r="S935" i="20" s="1"/>
  <c r="P935" i="20"/>
  <c r="R935" i="20" s="1"/>
  <c r="Q934" i="20"/>
  <c r="S934" i="20" s="1"/>
  <c r="P934" i="20"/>
  <c r="R934" i="20" s="1"/>
  <c r="Q933" i="20"/>
  <c r="S933" i="20" s="1"/>
  <c r="P933" i="20"/>
  <c r="R933" i="20" s="1"/>
  <c r="Q932" i="20"/>
  <c r="S932" i="20" s="1"/>
  <c r="P932" i="20"/>
  <c r="R932" i="20" s="1"/>
  <c r="Q931" i="20"/>
  <c r="S931" i="20" s="1"/>
  <c r="P931" i="20"/>
  <c r="R931" i="20" s="1"/>
  <c r="S930" i="20"/>
  <c r="Q930" i="20"/>
  <c r="P930" i="20"/>
  <c r="R930" i="20" s="1"/>
  <c r="S929" i="20"/>
  <c r="Q929" i="20"/>
  <c r="P929" i="20"/>
  <c r="R929" i="20" s="1"/>
  <c r="S928" i="20"/>
  <c r="Q928" i="20"/>
  <c r="P928" i="20"/>
  <c r="R928" i="20" s="1"/>
  <c r="Q927" i="20"/>
  <c r="S927" i="20" s="1"/>
  <c r="P927" i="20"/>
  <c r="R927" i="20" s="1"/>
  <c r="S926" i="20"/>
  <c r="Q926" i="20"/>
  <c r="P926" i="20"/>
  <c r="R926" i="20" s="1"/>
  <c r="Q925" i="20"/>
  <c r="S925" i="20" s="1"/>
  <c r="P925" i="20"/>
  <c r="R925" i="20" s="1"/>
  <c r="Q924" i="20"/>
  <c r="S924" i="20" s="1"/>
  <c r="P924" i="20"/>
  <c r="R924" i="20" s="1"/>
  <c r="Q923" i="20"/>
  <c r="S923" i="20" s="1"/>
  <c r="P923" i="20"/>
  <c r="R923" i="20" s="1"/>
  <c r="Q922" i="20"/>
  <c r="S922" i="20" s="1"/>
  <c r="P922" i="20"/>
  <c r="R922" i="20" s="1"/>
  <c r="Q921" i="20"/>
  <c r="S921" i="20" s="1"/>
  <c r="P921" i="20"/>
  <c r="R921" i="20" s="1"/>
  <c r="Q920" i="20"/>
  <c r="S920" i="20" s="1"/>
  <c r="P920" i="20"/>
  <c r="R920" i="20" s="1"/>
  <c r="Q919" i="20"/>
  <c r="S919" i="20" s="1"/>
  <c r="P919" i="20"/>
  <c r="R919" i="20" s="1"/>
  <c r="Q918" i="20"/>
  <c r="S918" i="20" s="1"/>
  <c r="P918" i="20"/>
  <c r="R918" i="20" s="1"/>
  <c r="Q917" i="20"/>
  <c r="S917" i="20" s="1"/>
  <c r="P917" i="20"/>
  <c r="R917" i="20" s="1"/>
  <c r="Q916" i="20"/>
  <c r="S916" i="20" s="1"/>
  <c r="P916" i="20"/>
  <c r="R916" i="20" s="1"/>
  <c r="Q915" i="20"/>
  <c r="S915" i="20" s="1"/>
  <c r="P915" i="20"/>
  <c r="R915" i="20" s="1"/>
  <c r="S914" i="20"/>
  <c r="Q914" i="20"/>
  <c r="P914" i="20"/>
  <c r="R914" i="20" s="1"/>
  <c r="S913" i="20"/>
  <c r="Q913" i="20"/>
  <c r="P913" i="20"/>
  <c r="R913" i="20" s="1"/>
  <c r="S912" i="20"/>
  <c r="Q912" i="20"/>
  <c r="P912" i="20"/>
  <c r="R912" i="20" s="1"/>
  <c r="Q911" i="20"/>
  <c r="S911" i="20" s="1"/>
  <c r="P911" i="20"/>
  <c r="R911" i="20" s="1"/>
  <c r="S910" i="20"/>
  <c r="Q910" i="20"/>
  <c r="P910" i="20"/>
  <c r="R910" i="20" s="1"/>
  <c r="Q909" i="20"/>
  <c r="S909" i="20" s="1"/>
  <c r="P909" i="20"/>
  <c r="R909" i="20" s="1"/>
  <c r="Q908" i="20"/>
  <c r="S908" i="20" s="1"/>
  <c r="P908" i="20"/>
  <c r="R908" i="20" s="1"/>
  <c r="Q907" i="20"/>
  <c r="S907" i="20" s="1"/>
  <c r="P907" i="20"/>
  <c r="R907" i="20" s="1"/>
  <c r="Q906" i="20"/>
  <c r="S906" i="20" s="1"/>
  <c r="P906" i="20"/>
  <c r="R906" i="20" s="1"/>
  <c r="Q905" i="20"/>
  <c r="S905" i="20" s="1"/>
  <c r="P905" i="20"/>
  <c r="R905" i="20" s="1"/>
  <c r="Q904" i="20"/>
  <c r="S904" i="20" s="1"/>
  <c r="P904" i="20"/>
  <c r="R904" i="20" s="1"/>
  <c r="Q903" i="20"/>
  <c r="S903" i="20" s="1"/>
  <c r="P903" i="20"/>
  <c r="R903" i="20" s="1"/>
  <c r="Q902" i="20"/>
  <c r="S902" i="20" s="1"/>
  <c r="P902" i="20"/>
  <c r="R902" i="20" s="1"/>
  <c r="Q901" i="20"/>
  <c r="S901" i="20" s="1"/>
  <c r="P901" i="20"/>
  <c r="R901" i="20" s="1"/>
  <c r="Q900" i="20"/>
  <c r="S900" i="20" s="1"/>
  <c r="P900" i="20"/>
  <c r="R900" i="20" s="1"/>
  <c r="Q899" i="20"/>
  <c r="S899" i="20" s="1"/>
  <c r="P899" i="20"/>
  <c r="R899" i="20" s="1"/>
  <c r="S898" i="20"/>
  <c r="Q898" i="20"/>
  <c r="P898" i="20"/>
  <c r="R898" i="20" s="1"/>
  <c r="S897" i="20"/>
  <c r="Q897" i="20"/>
  <c r="P897" i="20"/>
  <c r="R897" i="20" s="1"/>
  <c r="S896" i="20"/>
  <c r="Q896" i="20"/>
  <c r="P896" i="20"/>
  <c r="R896" i="20" s="1"/>
  <c r="Q895" i="20"/>
  <c r="S895" i="20" s="1"/>
  <c r="P895" i="20"/>
  <c r="R895" i="20" s="1"/>
  <c r="R894" i="20"/>
  <c r="Q894" i="20"/>
  <c r="S894" i="20" s="1"/>
  <c r="P894" i="20"/>
  <c r="S893" i="20"/>
  <c r="Q893" i="20"/>
  <c r="P893" i="20"/>
  <c r="R893" i="20" s="1"/>
  <c r="Q892" i="20"/>
  <c r="S892" i="20" s="1"/>
  <c r="P892" i="20"/>
  <c r="R892" i="20" s="1"/>
  <c r="Q891" i="20"/>
  <c r="S891" i="20" s="1"/>
  <c r="P891" i="20"/>
  <c r="R891" i="20" s="1"/>
  <c r="Q890" i="20"/>
  <c r="S890" i="20" s="1"/>
  <c r="P890" i="20"/>
  <c r="R890" i="20" s="1"/>
  <c r="Q889" i="20"/>
  <c r="S889" i="20" s="1"/>
  <c r="P889" i="20"/>
  <c r="R889" i="20" s="1"/>
  <c r="Q888" i="20"/>
  <c r="S888" i="20" s="1"/>
  <c r="P888" i="20"/>
  <c r="R888" i="20" s="1"/>
  <c r="Q887" i="20"/>
  <c r="S887" i="20" s="1"/>
  <c r="P887" i="20"/>
  <c r="R887" i="20" s="1"/>
  <c r="R886" i="20"/>
  <c r="Q886" i="20"/>
  <c r="S886" i="20" s="1"/>
  <c r="P886" i="20"/>
  <c r="S885" i="20"/>
  <c r="Q885" i="20"/>
  <c r="P885" i="20"/>
  <c r="R885" i="20" s="1"/>
  <c r="Q884" i="20"/>
  <c r="S884" i="20" s="1"/>
  <c r="P884" i="20"/>
  <c r="R884" i="20" s="1"/>
  <c r="S883" i="20"/>
  <c r="Q883" i="20"/>
  <c r="P883" i="20"/>
  <c r="R883" i="20" s="1"/>
  <c r="Q882" i="20"/>
  <c r="S882" i="20" s="1"/>
  <c r="P882" i="20"/>
  <c r="R882" i="20" s="1"/>
  <c r="Q881" i="20"/>
  <c r="S881" i="20" s="1"/>
  <c r="P881" i="20"/>
  <c r="R881" i="20" s="1"/>
  <c r="Q880" i="20"/>
  <c r="S880" i="20" s="1"/>
  <c r="P880" i="20"/>
  <c r="R880" i="20" s="1"/>
  <c r="Q879" i="20"/>
  <c r="S879" i="20" s="1"/>
  <c r="P879" i="20"/>
  <c r="R879" i="20" s="1"/>
  <c r="R878" i="20"/>
  <c r="Q878" i="20"/>
  <c r="S878" i="20" s="1"/>
  <c r="P878" i="20"/>
  <c r="S877" i="20"/>
  <c r="Q877" i="20"/>
  <c r="P877" i="20"/>
  <c r="R877" i="20" s="1"/>
  <c r="Q876" i="20"/>
  <c r="S876" i="20" s="1"/>
  <c r="P876" i="20"/>
  <c r="R876" i="20" s="1"/>
  <c r="S875" i="20"/>
  <c r="Q875" i="20"/>
  <c r="P875" i="20"/>
  <c r="R875" i="20" s="1"/>
  <c r="Q874" i="20"/>
  <c r="S874" i="20" s="1"/>
  <c r="P874" i="20"/>
  <c r="R874" i="20" s="1"/>
  <c r="Q873" i="20"/>
  <c r="S873" i="20" s="1"/>
  <c r="P873" i="20"/>
  <c r="R873" i="20" s="1"/>
  <c r="Q872" i="20"/>
  <c r="S872" i="20" s="1"/>
  <c r="P872" i="20"/>
  <c r="R872" i="20" s="1"/>
  <c r="Q871" i="20"/>
  <c r="S871" i="20" s="1"/>
  <c r="P871" i="20"/>
  <c r="R871" i="20" s="1"/>
  <c r="R870" i="20"/>
  <c r="Q870" i="20"/>
  <c r="S870" i="20" s="1"/>
  <c r="P870" i="20"/>
  <c r="S869" i="20"/>
  <c r="Q869" i="20"/>
  <c r="P869" i="20"/>
  <c r="R869" i="20" s="1"/>
  <c r="Q868" i="20"/>
  <c r="S868" i="20" s="1"/>
  <c r="P868" i="20"/>
  <c r="R868" i="20" s="1"/>
  <c r="S867" i="20"/>
  <c r="Q867" i="20"/>
  <c r="P867" i="20"/>
  <c r="R867" i="20" s="1"/>
  <c r="Q866" i="20"/>
  <c r="S866" i="20" s="1"/>
  <c r="P866" i="20"/>
  <c r="R866" i="20" s="1"/>
  <c r="Q865" i="20"/>
  <c r="S865" i="20" s="1"/>
  <c r="P865" i="20"/>
  <c r="R865" i="20" s="1"/>
  <c r="Q864" i="20"/>
  <c r="S864" i="20" s="1"/>
  <c r="P864" i="20"/>
  <c r="R864" i="20" s="1"/>
  <c r="Q863" i="20"/>
  <c r="S863" i="20" s="1"/>
  <c r="P863" i="20"/>
  <c r="R863" i="20" s="1"/>
  <c r="R862" i="20"/>
  <c r="Q862" i="20"/>
  <c r="S862" i="20" s="1"/>
  <c r="P862" i="20"/>
  <c r="S861" i="20"/>
  <c r="Q861" i="20"/>
  <c r="P861" i="20"/>
  <c r="R861" i="20" s="1"/>
  <c r="Q860" i="20"/>
  <c r="S860" i="20" s="1"/>
  <c r="P860" i="20"/>
  <c r="R860" i="20" s="1"/>
  <c r="S859" i="20"/>
  <c r="Q859" i="20"/>
  <c r="P859" i="20"/>
  <c r="R859" i="20" s="1"/>
  <c r="Q858" i="20"/>
  <c r="S858" i="20" s="1"/>
  <c r="P858" i="20"/>
  <c r="R858" i="20" s="1"/>
  <c r="Q857" i="20"/>
  <c r="S857" i="20" s="1"/>
  <c r="P857" i="20"/>
  <c r="R857" i="20" s="1"/>
  <c r="Q856" i="20"/>
  <c r="S856" i="20" s="1"/>
  <c r="P856" i="20"/>
  <c r="R856" i="20" s="1"/>
  <c r="Q855" i="20"/>
  <c r="S855" i="20" s="1"/>
  <c r="P855" i="20"/>
  <c r="R855" i="20" s="1"/>
  <c r="R854" i="20"/>
  <c r="Q854" i="20"/>
  <c r="S854" i="20" s="1"/>
  <c r="P854" i="20"/>
  <c r="S853" i="20"/>
  <c r="Q853" i="20"/>
  <c r="P853" i="20"/>
  <c r="R853" i="20" s="1"/>
  <c r="Q852" i="20"/>
  <c r="S852" i="20" s="1"/>
  <c r="P852" i="20"/>
  <c r="R852" i="20" s="1"/>
  <c r="S851" i="20"/>
  <c r="Q851" i="20"/>
  <c r="P851" i="20"/>
  <c r="R851" i="20" s="1"/>
  <c r="Q850" i="20"/>
  <c r="S850" i="20" s="1"/>
  <c r="P850" i="20"/>
  <c r="R850" i="20" s="1"/>
  <c r="Q849" i="20"/>
  <c r="S849" i="20" s="1"/>
  <c r="P849" i="20"/>
  <c r="R849" i="20" s="1"/>
  <c r="Q848" i="20"/>
  <c r="S848" i="20" s="1"/>
  <c r="P848" i="20"/>
  <c r="R848" i="20" s="1"/>
  <c r="Q847" i="20"/>
  <c r="S847" i="20" s="1"/>
  <c r="P847" i="20"/>
  <c r="R847" i="20" s="1"/>
  <c r="R846" i="20"/>
  <c r="Q846" i="20"/>
  <c r="S846" i="20" s="1"/>
  <c r="P846" i="20"/>
  <c r="S845" i="20"/>
  <c r="Q845" i="20"/>
  <c r="P845" i="20"/>
  <c r="R845" i="20" s="1"/>
  <c r="Q844" i="20"/>
  <c r="S844" i="20" s="1"/>
  <c r="P844" i="20"/>
  <c r="R844" i="20" s="1"/>
  <c r="S843" i="20"/>
  <c r="Q843" i="20"/>
  <c r="P843" i="20"/>
  <c r="R843" i="20" s="1"/>
  <c r="Q842" i="20"/>
  <c r="S842" i="20" s="1"/>
  <c r="P842" i="20"/>
  <c r="R842" i="20" s="1"/>
  <c r="Q841" i="20"/>
  <c r="S841" i="20" s="1"/>
  <c r="P841" i="20"/>
  <c r="R841" i="20" s="1"/>
  <c r="Q840" i="20"/>
  <c r="S840" i="20" s="1"/>
  <c r="P840" i="20"/>
  <c r="R840" i="20" s="1"/>
  <c r="Q839" i="20"/>
  <c r="S839" i="20" s="1"/>
  <c r="P839" i="20"/>
  <c r="R839" i="20" s="1"/>
  <c r="R838" i="20"/>
  <c r="Q838" i="20"/>
  <c r="S838" i="20" s="1"/>
  <c r="P838" i="20"/>
  <c r="S837" i="20"/>
  <c r="Q837" i="20"/>
  <c r="P837" i="20"/>
  <c r="R837" i="20" s="1"/>
  <c r="Q836" i="20"/>
  <c r="S836" i="20" s="1"/>
  <c r="P836" i="20"/>
  <c r="R836" i="20" s="1"/>
  <c r="S835" i="20"/>
  <c r="Q835" i="20"/>
  <c r="P835" i="20"/>
  <c r="R835" i="20" s="1"/>
  <c r="Q834" i="20"/>
  <c r="S834" i="20" s="1"/>
  <c r="P834" i="20"/>
  <c r="R834" i="20" s="1"/>
  <c r="Q833" i="20"/>
  <c r="S833" i="20" s="1"/>
  <c r="P833" i="20"/>
  <c r="R833" i="20" s="1"/>
  <c r="Q832" i="20"/>
  <c r="S832" i="20" s="1"/>
  <c r="P832" i="20"/>
  <c r="R832" i="20" s="1"/>
  <c r="Q831" i="20"/>
  <c r="S831" i="20" s="1"/>
  <c r="P831" i="20"/>
  <c r="R831" i="20" s="1"/>
  <c r="R830" i="20"/>
  <c r="Q830" i="20"/>
  <c r="S830" i="20" s="1"/>
  <c r="P830" i="20"/>
  <c r="S829" i="20"/>
  <c r="Q829" i="20"/>
  <c r="P829" i="20"/>
  <c r="R829" i="20" s="1"/>
  <c r="Q828" i="20"/>
  <c r="S828" i="20" s="1"/>
  <c r="P828" i="20"/>
  <c r="R828" i="20" s="1"/>
  <c r="S827" i="20"/>
  <c r="Q827" i="20"/>
  <c r="P827" i="20"/>
  <c r="R827" i="20" s="1"/>
  <c r="Q826" i="20"/>
  <c r="S826" i="20" s="1"/>
  <c r="P826" i="20"/>
  <c r="R826" i="20" s="1"/>
  <c r="Q825" i="20"/>
  <c r="S825" i="20" s="1"/>
  <c r="P825" i="20"/>
  <c r="R825" i="20" s="1"/>
  <c r="Q824" i="20"/>
  <c r="S824" i="20" s="1"/>
  <c r="P824" i="20"/>
  <c r="R824" i="20" s="1"/>
  <c r="Q823" i="20"/>
  <c r="S823" i="20" s="1"/>
  <c r="P823" i="20"/>
  <c r="R823" i="20" s="1"/>
  <c r="R822" i="20"/>
  <c r="Q822" i="20"/>
  <c r="S822" i="20" s="1"/>
  <c r="P822" i="20"/>
  <c r="S821" i="20"/>
  <c r="Q821" i="20"/>
  <c r="P821" i="20"/>
  <c r="R821" i="20" s="1"/>
  <c r="Q820" i="20"/>
  <c r="S820" i="20" s="1"/>
  <c r="P820" i="20"/>
  <c r="R820" i="20" s="1"/>
  <c r="S819" i="20"/>
  <c r="Q819" i="20"/>
  <c r="P819" i="20"/>
  <c r="R819" i="20" s="1"/>
  <c r="Q818" i="20"/>
  <c r="S818" i="20" s="1"/>
  <c r="P818" i="20"/>
  <c r="R818" i="20" s="1"/>
  <c r="Q817" i="20"/>
  <c r="S817" i="20" s="1"/>
  <c r="P817" i="20"/>
  <c r="R817" i="20" s="1"/>
  <c r="Q816" i="20"/>
  <c r="S816" i="20" s="1"/>
  <c r="P816" i="20"/>
  <c r="R816" i="20" s="1"/>
  <c r="Q815" i="20"/>
  <c r="S815" i="20" s="1"/>
  <c r="P815" i="20"/>
  <c r="R815" i="20" s="1"/>
  <c r="R814" i="20"/>
  <c r="Q814" i="20"/>
  <c r="S814" i="20" s="1"/>
  <c r="P814" i="20"/>
  <c r="S813" i="20"/>
  <c r="Q813" i="20"/>
  <c r="P813" i="20"/>
  <c r="R813" i="20" s="1"/>
  <c r="Q812" i="20"/>
  <c r="S812" i="20" s="1"/>
  <c r="P812" i="20"/>
  <c r="R812" i="20" s="1"/>
  <c r="S811" i="20"/>
  <c r="Q811" i="20"/>
  <c r="P811" i="20"/>
  <c r="R811" i="20" s="1"/>
  <c r="Q810" i="20"/>
  <c r="S810" i="20" s="1"/>
  <c r="P810" i="20"/>
  <c r="R810" i="20" s="1"/>
  <c r="S809" i="20"/>
  <c r="R809" i="20"/>
  <c r="Q809" i="20"/>
  <c r="P809" i="20"/>
  <c r="Q808" i="20"/>
  <c r="S808" i="20" s="1"/>
  <c r="P808" i="20"/>
  <c r="R808" i="20" s="1"/>
  <c r="R807" i="20"/>
  <c r="Q807" i="20"/>
  <c r="S807" i="20" s="1"/>
  <c r="P807" i="20"/>
  <c r="R806" i="20"/>
  <c r="Q806" i="20"/>
  <c r="S806" i="20" s="1"/>
  <c r="P806" i="20"/>
  <c r="Q805" i="20"/>
  <c r="S805" i="20" s="1"/>
  <c r="P805" i="20"/>
  <c r="R805" i="20" s="1"/>
  <c r="Q804" i="20"/>
  <c r="S804" i="20" s="1"/>
  <c r="P804" i="20"/>
  <c r="R804" i="20" s="1"/>
  <c r="Q803" i="20"/>
  <c r="S803" i="20" s="1"/>
  <c r="P803" i="20"/>
  <c r="R803" i="20" s="1"/>
  <c r="R802" i="20"/>
  <c r="Q802" i="20"/>
  <c r="S802" i="20" s="1"/>
  <c r="P802" i="20"/>
  <c r="Q801" i="20"/>
  <c r="S801" i="20" s="1"/>
  <c r="P801" i="20"/>
  <c r="R801" i="20" s="1"/>
  <c r="R800" i="20"/>
  <c r="Q800" i="20"/>
  <c r="S800" i="20" s="1"/>
  <c r="P800" i="20"/>
  <c r="S799" i="20"/>
  <c r="Q799" i="20"/>
  <c r="P799" i="20"/>
  <c r="R799" i="20" s="1"/>
  <c r="Q798" i="20"/>
  <c r="S798" i="20" s="1"/>
  <c r="P798" i="20"/>
  <c r="R798" i="20" s="1"/>
  <c r="S797" i="20"/>
  <c r="Q797" i="20"/>
  <c r="P797" i="20"/>
  <c r="R797" i="20" s="1"/>
  <c r="Q796" i="20"/>
  <c r="S796" i="20" s="1"/>
  <c r="P796" i="20"/>
  <c r="R796" i="20" s="1"/>
  <c r="R795" i="20"/>
  <c r="Q795" i="20"/>
  <c r="S795" i="20" s="1"/>
  <c r="P795" i="20"/>
  <c r="R794" i="20"/>
  <c r="Q794" i="20"/>
  <c r="S794" i="20" s="1"/>
  <c r="P794" i="20"/>
  <c r="Q793" i="20"/>
  <c r="S793" i="20" s="1"/>
  <c r="P793" i="20"/>
  <c r="R793" i="20" s="1"/>
  <c r="Q792" i="20"/>
  <c r="S792" i="20" s="1"/>
  <c r="P792" i="20"/>
  <c r="R792" i="20" s="1"/>
  <c r="Q791" i="20"/>
  <c r="S791" i="20" s="1"/>
  <c r="P791" i="20"/>
  <c r="R791" i="20" s="1"/>
  <c r="R790" i="20"/>
  <c r="Q790" i="20"/>
  <c r="S790" i="20" s="1"/>
  <c r="P790" i="20"/>
  <c r="Q789" i="20"/>
  <c r="S789" i="20" s="1"/>
  <c r="P789" i="20"/>
  <c r="R789" i="20" s="1"/>
  <c r="R788" i="20"/>
  <c r="Q788" i="20"/>
  <c r="S788" i="20" s="1"/>
  <c r="P788" i="20"/>
  <c r="S787" i="20"/>
  <c r="Q787" i="20"/>
  <c r="P787" i="20"/>
  <c r="R787" i="20" s="1"/>
  <c r="Q786" i="20"/>
  <c r="S786" i="20" s="1"/>
  <c r="P786" i="20"/>
  <c r="R786" i="20" s="1"/>
  <c r="R785" i="20"/>
  <c r="Q785" i="20"/>
  <c r="S785" i="20" s="1"/>
  <c r="P785" i="20"/>
  <c r="Q784" i="20"/>
  <c r="S784" i="20" s="1"/>
  <c r="P784" i="20"/>
  <c r="R784" i="20" s="1"/>
  <c r="S783" i="20"/>
  <c r="Q783" i="20"/>
  <c r="P783" i="20"/>
  <c r="R783" i="20" s="1"/>
  <c r="Q782" i="20"/>
  <c r="S782" i="20" s="1"/>
  <c r="P782" i="20"/>
  <c r="R782" i="20" s="1"/>
  <c r="S781" i="20"/>
  <c r="R781" i="20"/>
  <c r="Q781" i="20"/>
  <c r="P781" i="20"/>
  <c r="Q780" i="20"/>
  <c r="S780" i="20" s="1"/>
  <c r="P780" i="20"/>
  <c r="R780" i="20" s="1"/>
  <c r="R779" i="20"/>
  <c r="Q779" i="20"/>
  <c r="S779" i="20" s="1"/>
  <c r="P779" i="20"/>
  <c r="R778" i="20"/>
  <c r="Q778" i="20"/>
  <c r="S778" i="20" s="1"/>
  <c r="P778" i="20"/>
  <c r="Q777" i="20"/>
  <c r="S777" i="20" s="1"/>
  <c r="P777" i="20"/>
  <c r="R777" i="20" s="1"/>
  <c r="Q776" i="20"/>
  <c r="S776" i="20" s="1"/>
  <c r="P776" i="20"/>
  <c r="R776" i="20" s="1"/>
  <c r="Q775" i="20"/>
  <c r="S775" i="20" s="1"/>
  <c r="P775" i="20"/>
  <c r="R775" i="20" s="1"/>
  <c r="R774" i="20"/>
  <c r="Q774" i="20"/>
  <c r="S774" i="20" s="1"/>
  <c r="P774" i="20"/>
  <c r="Q773" i="20"/>
  <c r="S773" i="20" s="1"/>
  <c r="P773" i="20"/>
  <c r="R773" i="20" s="1"/>
  <c r="R772" i="20"/>
  <c r="Q772" i="20"/>
  <c r="S772" i="20" s="1"/>
  <c r="P772" i="20"/>
  <c r="S771" i="20"/>
  <c r="Q771" i="20"/>
  <c r="P771" i="20"/>
  <c r="R771" i="20" s="1"/>
  <c r="Q770" i="20"/>
  <c r="S770" i="20" s="1"/>
  <c r="P770" i="20"/>
  <c r="R770" i="20" s="1"/>
  <c r="R769" i="20"/>
  <c r="Q769" i="20"/>
  <c r="S769" i="20" s="1"/>
  <c r="P769" i="20"/>
  <c r="Q768" i="20"/>
  <c r="S768" i="20" s="1"/>
  <c r="P768" i="20"/>
  <c r="R768" i="20" s="1"/>
  <c r="S767" i="20"/>
  <c r="Q767" i="20"/>
  <c r="P767" i="20"/>
  <c r="R767" i="20" s="1"/>
  <c r="Q766" i="20"/>
  <c r="S766" i="20" s="1"/>
  <c r="P766" i="20"/>
  <c r="R766" i="20" s="1"/>
  <c r="S765" i="20"/>
  <c r="R765" i="20"/>
  <c r="Q765" i="20"/>
  <c r="P765" i="20"/>
  <c r="Q764" i="20"/>
  <c r="S764" i="20" s="1"/>
  <c r="P764" i="20"/>
  <c r="R764" i="20" s="1"/>
  <c r="R763" i="20"/>
  <c r="Q763" i="20"/>
  <c r="S763" i="20" s="1"/>
  <c r="P763" i="20"/>
  <c r="R762" i="20"/>
  <c r="Q762" i="20"/>
  <c r="S762" i="20" s="1"/>
  <c r="P762" i="20"/>
  <c r="Q761" i="20"/>
  <c r="S761" i="20" s="1"/>
  <c r="P761" i="20"/>
  <c r="R761" i="20" s="1"/>
  <c r="Q760" i="20"/>
  <c r="S760" i="20" s="1"/>
  <c r="P760" i="20"/>
  <c r="R760" i="20" s="1"/>
  <c r="Q759" i="20"/>
  <c r="S759" i="20" s="1"/>
  <c r="P759" i="20"/>
  <c r="R759" i="20" s="1"/>
  <c r="R758" i="20"/>
  <c r="Q758" i="20"/>
  <c r="S758" i="20" s="1"/>
  <c r="P758" i="20"/>
  <c r="R757" i="20"/>
  <c r="Q757" i="20"/>
  <c r="S757" i="20" s="1"/>
  <c r="P757" i="20"/>
  <c r="R756" i="20"/>
  <c r="Q756" i="20"/>
  <c r="S756" i="20" s="1"/>
  <c r="P756" i="20"/>
  <c r="S755" i="20"/>
  <c r="Q755" i="20"/>
  <c r="P755" i="20"/>
  <c r="R755" i="20" s="1"/>
  <c r="Q754" i="20"/>
  <c r="S754" i="20" s="1"/>
  <c r="P754" i="20"/>
  <c r="R754" i="20" s="1"/>
  <c r="R753" i="20"/>
  <c r="Q753" i="20"/>
  <c r="S753" i="20" s="1"/>
  <c r="P753" i="20"/>
  <c r="Q752" i="20"/>
  <c r="S752" i="20" s="1"/>
  <c r="P752" i="20"/>
  <c r="R752" i="20" s="1"/>
  <c r="S751" i="20"/>
  <c r="Q751" i="20"/>
  <c r="P751" i="20"/>
  <c r="R751" i="20" s="1"/>
  <c r="Q750" i="20"/>
  <c r="S750" i="20" s="1"/>
  <c r="P750" i="20"/>
  <c r="R750" i="20" s="1"/>
  <c r="Q749" i="20"/>
  <c r="S749" i="20" s="1"/>
  <c r="P749" i="20"/>
  <c r="R749" i="20" s="1"/>
  <c r="Q748" i="20"/>
  <c r="S748" i="20" s="1"/>
  <c r="P748" i="20"/>
  <c r="R748" i="20" s="1"/>
  <c r="Q747" i="20"/>
  <c r="S747" i="20" s="1"/>
  <c r="P747" i="20"/>
  <c r="R747" i="20" s="1"/>
  <c r="R746" i="20"/>
  <c r="Q746" i="20"/>
  <c r="S746" i="20" s="1"/>
  <c r="P746" i="20"/>
  <c r="S745" i="20"/>
  <c r="Q745" i="20"/>
  <c r="P745" i="20"/>
  <c r="R745" i="20" s="1"/>
  <c r="Q744" i="20"/>
  <c r="S744" i="20" s="1"/>
  <c r="P744" i="20"/>
  <c r="R744" i="20" s="1"/>
  <c r="S743" i="20"/>
  <c r="Q743" i="20"/>
  <c r="P743" i="20"/>
  <c r="R743" i="20" s="1"/>
  <c r="Q742" i="20"/>
  <c r="S742" i="20" s="1"/>
  <c r="P742" i="20"/>
  <c r="R742" i="20" s="1"/>
  <c r="S741" i="20"/>
  <c r="R741" i="20"/>
  <c r="Q741" i="20"/>
  <c r="P741" i="20"/>
  <c r="Q740" i="20"/>
  <c r="S740" i="20" s="1"/>
  <c r="P740" i="20"/>
  <c r="R740" i="20" s="1"/>
  <c r="R739" i="20"/>
  <c r="Q739" i="20"/>
  <c r="S739" i="20" s="1"/>
  <c r="P739" i="20"/>
  <c r="R738" i="20"/>
  <c r="Q738" i="20"/>
  <c r="S738" i="20" s="1"/>
  <c r="P738" i="20"/>
  <c r="Q737" i="20"/>
  <c r="S737" i="20" s="1"/>
  <c r="P737" i="20"/>
  <c r="R737" i="20" s="1"/>
  <c r="Q736" i="20"/>
  <c r="S736" i="20" s="1"/>
  <c r="P736" i="20"/>
  <c r="R736" i="20" s="1"/>
  <c r="Q735" i="20"/>
  <c r="S735" i="20" s="1"/>
  <c r="P735" i="20"/>
  <c r="R735" i="20" s="1"/>
  <c r="R734" i="20"/>
  <c r="Q734" i="20"/>
  <c r="S734" i="20" s="1"/>
  <c r="P734" i="20"/>
  <c r="S733" i="20"/>
  <c r="Q733" i="20"/>
  <c r="P733" i="20"/>
  <c r="R733" i="20" s="1"/>
  <c r="Q732" i="20"/>
  <c r="S732" i="20" s="1"/>
  <c r="P732" i="20"/>
  <c r="R732" i="20" s="1"/>
  <c r="S731" i="20"/>
  <c r="Q731" i="20"/>
  <c r="P731" i="20"/>
  <c r="R731" i="20" s="1"/>
  <c r="Q730" i="20"/>
  <c r="S730" i="20" s="1"/>
  <c r="P730" i="20"/>
  <c r="R730" i="20" s="1"/>
  <c r="R729" i="20"/>
  <c r="Q729" i="20"/>
  <c r="S729" i="20" s="1"/>
  <c r="P729" i="20"/>
  <c r="R728" i="20"/>
  <c r="Q728" i="20"/>
  <c r="S728" i="20" s="1"/>
  <c r="P728" i="20"/>
  <c r="Q727" i="20"/>
  <c r="S727" i="20" s="1"/>
  <c r="P727" i="20"/>
  <c r="R727" i="20" s="1"/>
  <c r="Q726" i="20"/>
  <c r="S726" i="20" s="1"/>
  <c r="P726" i="20"/>
  <c r="R726" i="20" s="1"/>
  <c r="S725" i="20"/>
  <c r="Q725" i="20"/>
  <c r="P725" i="20"/>
  <c r="R725" i="20" s="1"/>
  <c r="R724" i="20"/>
  <c r="Q724" i="20"/>
  <c r="S724" i="20" s="1"/>
  <c r="P724" i="20"/>
  <c r="Q723" i="20"/>
  <c r="S723" i="20" s="1"/>
  <c r="P723" i="20"/>
  <c r="R723" i="20" s="1"/>
  <c r="R722" i="20"/>
  <c r="Q722" i="20"/>
  <c r="S722" i="20" s="1"/>
  <c r="P722" i="20"/>
  <c r="S721" i="20"/>
  <c r="Q721" i="20"/>
  <c r="P721" i="20"/>
  <c r="R721" i="20" s="1"/>
  <c r="R720" i="20"/>
  <c r="Q720" i="20"/>
  <c r="S720" i="20" s="1"/>
  <c r="P720" i="20"/>
  <c r="S719" i="20"/>
  <c r="Q719" i="20"/>
  <c r="P719" i="20"/>
  <c r="R719" i="20" s="1"/>
  <c r="R718" i="20"/>
  <c r="Q718" i="20"/>
  <c r="S718" i="20" s="1"/>
  <c r="P718" i="20"/>
  <c r="S717" i="20"/>
  <c r="Q717" i="20"/>
  <c r="P717" i="20"/>
  <c r="R717" i="20" s="1"/>
  <c r="R716" i="20"/>
  <c r="Q716" i="20"/>
  <c r="S716" i="20" s="1"/>
  <c r="P716" i="20"/>
  <c r="S715" i="20"/>
  <c r="Q715" i="20"/>
  <c r="P715" i="20"/>
  <c r="R715" i="20" s="1"/>
  <c r="Q714" i="20"/>
  <c r="S714" i="20" s="1"/>
  <c r="P714" i="20"/>
  <c r="R714" i="20" s="1"/>
  <c r="R713" i="20"/>
  <c r="Q713" i="20"/>
  <c r="S713" i="20" s="1"/>
  <c r="P713" i="20"/>
  <c r="Q712" i="20"/>
  <c r="S712" i="20" s="1"/>
  <c r="P712" i="20"/>
  <c r="R712" i="20" s="1"/>
  <c r="R711" i="20"/>
  <c r="Q711" i="20"/>
  <c r="S711" i="20" s="1"/>
  <c r="P711" i="20"/>
  <c r="Q710" i="20"/>
  <c r="S710" i="20" s="1"/>
  <c r="P710" i="20"/>
  <c r="R710" i="20" s="1"/>
  <c r="R709" i="20"/>
  <c r="Q709" i="20"/>
  <c r="S709" i="20" s="1"/>
  <c r="P709" i="20"/>
  <c r="Q708" i="20"/>
  <c r="S708" i="20" s="1"/>
  <c r="P708" i="20"/>
  <c r="R708" i="20" s="1"/>
  <c r="R707" i="20"/>
  <c r="Q707" i="20"/>
  <c r="S707" i="20" s="1"/>
  <c r="P707" i="20"/>
  <c r="Q706" i="20"/>
  <c r="S706" i="20" s="1"/>
  <c r="P706" i="20"/>
  <c r="R706" i="20" s="1"/>
  <c r="S705" i="20"/>
  <c r="Q705" i="20"/>
  <c r="P705" i="20"/>
  <c r="R705" i="20" s="1"/>
  <c r="Q704" i="20"/>
  <c r="S704" i="20" s="1"/>
  <c r="P704" i="20"/>
  <c r="R704" i="20" s="1"/>
  <c r="S703" i="20"/>
  <c r="R703" i="20"/>
  <c r="Q703" i="20"/>
  <c r="P703" i="20"/>
  <c r="Q702" i="20"/>
  <c r="S702" i="20" s="1"/>
  <c r="P702" i="20"/>
  <c r="R702" i="20" s="1"/>
  <c r="R701" i="20"/>
  <c r="Q701" i="20"/>
  <c r="S701" i="20" s="1"/>
  <c r="P701" i="20"/>
  <c r="R700" i="20"/>
  <c r="Q700" i="20"/>
  <c r="S700" i="20" s="1"/>
  <c r="P700" i="20"/>
  <c r="Q699" i="20"/>
  <c r="S699" i="20" s="1"/>
  <c r="P699" i="20"/>
  <c r="R699" i="20" s="1"/>
  <c r="Q698" i="20"/>
  <c r="S698" i="20" s="1"/>
  <c r="P698" i="20"/>
  <c r="R698" i="20" s="1"/>
  <c r="Q697" i="20"/>
  <c r="S697" i="20" s="1"/>
  <c r="P697" i="20"/>
  <c r="R697" i="20" s="1"/>
  <c r="R696" i="20"/>
  <c r="Q696" i="20"/>
  <c r="S696" i="20" s="1"/>
  <c r="P696" i="20"/>
  <c r="Q695" i="20"/>
  <c r="S695" i="20" s="1"/>
  <c r="P695" i="20"/>
  <c r="R695" i="20" s="1"/>
  <c r="R694" i="20"/>
  <c r="Q694" i="20"/>
  <c r="S694" i="20" s="1"/>
  <c r="P694" i="20"/>
  <c r="S693" i="20"/>
  <c r="Q693" i="20"/>
  <c r="P693" i="20"/>
  <c r="R693" i="20" s="1"/>
  <c r="Q692" i="20"/>
  <c r="S692" i="20" s="1"/>
  <c r="P692" i="20"/>
  <c r="R692" i="20" s="1"/>
  <c r="R691" i="20"/>
  <c r="Q691" i="20"/>
  <c r="S691" i="20" s="1"/>
  <c r="P691" i="20"/>
  <c r="Q690" i="20"/>
  <c r="S690" i="20" s="1"/>
  <c r="P690" i="20"/>
  <c r="R690" i="20" s="1"/>
  <c r="S689" i="20"/>
  <c r="Q689" i="20"/>
  <c r="P689" i="20"/>
  <c r="R689" i="20" s="1"/>
  <c r="Q688" i="20"/>
  <c r="S688" i="20" s="1"/>
  <c r="P688" i="20"/>
  <c r="R688" i="20" s="1"/>
  <c r="Q687" i="20"/>
  <c r="S687" i="20" s="1"/>
  <c r="P687" i="20"/>
  <c r="R687" i="20" s="1"/>
  <c r="R686" i="20"/>
  <c r="Q686" i="20"/>
  <c r="S686" i="20" s="1"/>
  <c r="P686" i="20"/>
  <c r="S685" i="20"/>
  <c r="Q685" i="20"/>
  <c r="P685" i="20"/>
  <c r="R685" i="20" s="1"/>
  <c r="R684" i="20"/>
  <c r="Q684" i="20"/>
  <c r="S684" i="20" s="1"/>
  <c r="P684" i="20"/>
  <c r="S683" i="20"/>
  <c r="Q683" i="20"/>
  <c r="P683" i="20"/>
  <c r="R683" i="20" s="1"/>
  <c r="Q682" i="20"/>
  <c r="S682" i="20" s="1"/>
  <c r="P682" i="20"/>
  <c r="R682" i="20" s="1"/>
  <c r="Q681" i="20"/>
  <c r="S681" i="20" s="1"/>
  <c r="P681" i="20"/>
  <c r="R681" i="20" s="1"/>
  <c r="Q680" i="20"/>
  <c r="S680" i="20" s="1"/>
  <c r="P680" i="20"/>
  <c r="R680" i="20" s="1"/>
  <c r="S679" i="20"/>
  <c r="Q679" i="20"/>
  <c r="P679" i="20"/>
  <c r="R679" i="20" s="1"/>
  <c r="R678" i="20"/>
  <c r="Q678" i="20"/>
  <c r="S678" i="20" s="1"/>
  <c r="P678" i="20"/>
  <c r="S677" i="20"/>
  <c r="Q677" i="20"/>
  <c r="P677" i="20"/>
  <c r="R677" i="20" s="1"/>
  <c r="R676" i="20"/>
  <c r="Q676" i="20"/>
  <c r="S676" i="20" s="1"/>
  <c r="P676" i="20"/>
  <c r="S675" i="20"/>
  <c r="Q675" i="20"/>
  <c r="P675" i="20"/>
  <c r="R675" i="20" s="1"/>
  <c r="Q674" i="20"/>
  <c r="S674" i="20" s="1"/>
  <c r="P674" i="20"/>
  <c r="R674" i="20" s="1"/>
  <c r="Q673" i="20"/>
  <c r="S673" i="20" s="1"/>
  <c r="P673" i="20"/>
  <c r="R673" i="20" s="1"/>
  <c r="Q672" i="20"/>
  <c r="S672" i="20" s="1"/>
  <c r="P672" i="20"/>
  <c r="R672" i="20" s="1"/>
  <c r="Q671" i="20"/>
  <c r="S671" i="20" s="1"/>
  <c r="P671" i="20"/>
  <c r="R671" i="20" s="1"/>
  <c r="R670" i="20"/>
  <c r="Q670" i="20"/>
  <c r="S670" i="20" s="1"/>
  <c r="P670" i="20"/>
  <c r="S669" i="20"/>
  <c r="Q669" i="20"/>
  <c r="P669" i="20"/>
  <c r="R669" i="20" s="1"/>
  <c r="R668" i="20"/>
  <c r="Q668" i="20"/>
  <c r="S668" i="20" s="1"/>
  <c r="P668" i="20"/>
  <c r="S667" i="20"/>
  <c r="Q667" i="20"/>
  <c r="P667" i="20"/>
  <c r="R667" i="20" s="1"/>
  <c r="Q666" i="20"/>
  <c r="S666" i="20" s="1"/>
  <c r="P666" i="20"/>
  <c r="R666" i="20" s="1"/>
  <c r="Q665" i="20"/>
  <c r="S665" i="20" s="1"/>
  <c r="P665" i="20"/>
  <c r="R665" i="20" s="1"/>
  <c r="R664" i="20"/>
  <c r="Q664" i="20"/>
  <c r="S664" i="20" s="1"/>
  <c r="P664" i="20"/>
  <c r="Q663" i="20"/>
  <c r="S663" i="20" s="1"/>
  <c r="P663" i="20"/>
  <c r="R663" i="20" s="1"/>
  <c r="R662" i="20"/>
  <c r="Q662" i="20"/>
  <c r="S662" i="20" s="1"/>
  <c r="P662" i="20"/>
  <c r="S661" i="20"/>
  <c r="Q661" i="20"/>
  <c r="P661" i="20"/>
  <c r="R661" i="20" s="1"/>
  <c r="R660" i="20"/>
  <c r="Q660" i="20"/>
  <c r="S660" i="20" s="1"/>
  <c r="P660" i="20"/>
  <c r="S659" i="20"/>
  <c r="Q659" i="20"/>
  <c r="P659" i="20"/>
  <c r="R659" i="20" s="1"/>
  <c r="R658" i="20"/>
  <c r="Q658" i="20"/>
  <c r="S658" i="20" s="1"/>
  <c r="P658" i="20"/>
  <c r="Q657" i="20"/>
  <c r="S657" i="20" s="1"/>
  <c r="P657" i="20"/>
  <c r="R657" i="20" s="1"/>
  <c r="Q656" i="20"/>
  <c r="S656" i="20" s="1"/>
  <c r="P656" i="20"/>
  <c r="R656" i="20" s="1"/>
  <c r="Q655" i="20"/>
  <c r="S655" i="20" s="1"/>
  <c r="P655" i="20"/>
  <c r="R655" i="20" s="1"/>
  <c r="Q654" i="20"/>
  <c r="S654" i="20" s="1"/>
  <c r="P654" i="20"/>
  <c r="R654" i="20" s="1"/>
  <c r="S653" i="20"/>
  <c r="Q653" i="20"/>
  <c r="P653" i="20"/>
  <c r="R653" i="20" s="1"/>
  <c r="S652" i="20"/>
  <c r="Q652" i="20"/>
  <c r="P652" i="20"/>
  <c r="R652" i="20" s="1"/>
  <c r="Q651" i="20"/>
  <c r="S651" i="20" s="1"/>
  <c r="P651" i="20"/>
  <c r="R651" i="20" s="1"/>
  <c r="S650" i="20"/>
  <c r="R650" i="20"/>
  <c r="Q650" i="20"/>
  <c r="P650" i="20"/>
  <c r="Q649" i="20"/>
  <c r="S649" i="20" s="1"/>
  <c r="P649" i="20"/>
  <c r="R649" i="20" s="1"/>
  <c r="R648" i="20"/>
  <c r="Q648" i="20"/>
  <c r="S648" i="20" s="1"/>
  <c r="P648" i="20"/>
  <c r="S647" i="20"/>
  <c r="Q647" i="20"/>
  <c r="P647" i="20"/>
  <c r="R647" i="20" s="1"/>
  <c r="S646" i="20"/>
  <c r="Q646" i="20"/>
  <c r="P646" i="20"/>
  <c r="R646" i="20" s="1"/>
  <c r="Q645" i="20"/>
  <c r="S645" i="20" s="1"/>
  <c r="P645" i="20"/>
  <c r="R645" i="20" s="1"/>
  <c r="S644" i="20"/>
  <c r="R644" i="20"/>
  <c r="Q644" i="20"/>
  <c r="P644" i="20"/>
  <c r="S643" i="20"/>
  <c r="Q643" i="20"/>
  <c r="P643" i="20"/>
  <c r="R643" i="20" s="1"/>
  <c r="R642" i="20"/>
  <c r="Q642" i="20"/>
  <c r="S642" i="20" s="1"/>
  <c r="P642" i="20"/>
  <c r="Q641" i="20"/>
  <c r="S641" i="20" s="1"/>
  <c r="P641" i="20"/>
  <c r="R641" i="20" s="1"/>
  <c r="Q640" i="20"/>
  <c r="S640" i="20" s="1"/>
  <c r="P640" i="20"/>
  <c r="R640" i="20" s="1"/>
  <c r="Q639" i="20"/>
  <c r="S639" i="20" s="1"/>
  <c r="P639" i="20"/>
  <c r="R639" i="20" s="1"/>
  <c r="S638" i="20"/>
  <c r="Q638" i="20"/>
  <c r="P638" i="20"/>
  <c r="R638" i="20" s="1"/>
  <c r="S637" i="20"/>
  <c r="Q637" i="20"/>
  <c r="P637" i="20"/>
  <c r="R637" i="20" s="1"/>
  <c r="Q636" i="20"/>
  <c r="S636" i="20" s="1"/>
  <c r="P636" i="20"/>
  <c r="R636" i="20" s="1"/>
  <c r="S635" i="20"/>
  <c r="Q635" i="20"/>
  <c r="P635" i="20"/>
  <c r="R635" i="20" s="1"/>
  <c r="Q634" i="20"/>
  <c r="S634" i="20" s="1"/>
  <c r="P634" i="20"/>
  <c r="R634" i="20" s="1"/>
  <c r="S633" i="20"/>
  <c r="Q633" i="20"/>
  <c r="P633" i="20"/>
  <c r="R633" i="20" s="1"/>
  <c r="Q632" i="20"/>
  <c r="S632" i="20" s="1"/>
  <c r="P632" i="20"/>
  <c r="R632" i="20" s="1"/>
  <c r="S631" i="20"/>
  <c r="Q631" i="20"/>
  <c r="P631" i="20"/>
  <c r="R631" i="20" s="1"/>
  <c r="Q630" i="20"/>
  <c r="S630" i="20" s="1"/>
  <c r="P630" i="20"/>
  <c r="R630" i="20" s="1"/>
  <c r="S629" i="20"/>
  <c r="Q629" i="20"/>
  <c r="P629" i="20"/>
  <c r="R629" i="20" s="1"/>
  <c r="Q628" i="20"/>
  <c r="S628" i="20" s="1"/>
  <c r="P628" i="20"/>
  <c r="R628" i="20" s="1"/>
  <c r="S627" i="20"/>
  <c r="Q627" i="20"/>
  <c r="P627" i="20"/>
  <c r="R627" i="20" s="1"/>
  <c r="Q626" i="20"/>
  <c r="S626" i="20" s="1"/>
  <c r="P626" i="20"/>
  <c r="R626" i="20" s="1"/>
  <c r="S625" i="20"/>
  <c r="Q625" i="20"/>
  <c r="P625" i="20"/>
  <c r="R625" i="20" s="1"/>
  <c r="S624" i="20"/>
  <c r="R624" i="20"/>
  <c r="Q624" i="20"/>
  <c r="P624" i="20"/>
  <c r="Q623" i="20"/>
  <c r="S623" i="20" s="1"/>
  <c r="P623" i="20"/>
  <c r="R623" i="20" s="1"/>
  <c r="R622" i="20"/>
  <c r="Q622" i="20"/>
  <c r="S622" i="20" s="1"/>
  <c r="P622" i="20"/>
  <c r="S621" i="20"/>
  <c r="Q621" i="20"/>
  <c r="P621" i="20"/>
  <c r="R621" i="20" s="1"/>
  <c r="S620" i="20"/>
  <c r="Q620" i="20"/>
  <c r="P620" i="20"/>
  <c r="R620" i="20" s="1"/>
  <c r="Q619" i="20"/>
  <c r="S619" i="20" s="1"/>
  <c r="P619" i="20"/>
  <c r="R619" i="20" s="1"/>
  <c r="S618" i="20"/>
  <c r="R618" i="20"/>
  <c r="Q618" i="20"/>
  <c r="P618" i="20"/>
  <c r="S617" i="20"/>
  <c r="Q617" i="20"/>
  <c r="P617" i="20"/>
  <c r="R617" i="20" s="1"/>
  <c r="R616" i="20"/>
  <c r="Q616" i="20"/>
  <c r="S616" i="20" s="1"/>
  <c r="P616" i="20"/>
  <c r="Q615" i="20"/>
  <c r="S615" i="20" s="1"/>
  <c r="P615" i="20"/>
  <c r="R615" i="20" s="1"/>
  <c r="Q614" i="20"/>
  <c r="S614" i="20" s="1"/>
  <c r="P614" i="20"/>
  <c r="R614" i="20" s="1"/>
  <c r="Q613" i="20"/>
  <c r="S613" i="20" s="1"/>
  <c r="P613" i="20"/>
  <c r="R613" i="20" s="1"/>
  <c r="Q612" i="20"/>
  <c r="S612" i="20" s="1"/>
  <c r="P612" i="20"/>
  <c r="R612" i="20" s="1"/>
  <c r="S611" i="20"/>
  <c r="Q611" i="20"/>
  <c r="P611" i="20"/>
  <c r="R611" i="20" s="1"/>
  <c r="Q610" i="20"/>
  <c r="S610" i="20" s="1"/>
  <c r="P610" i="20"/>
  <c r="R610" i="20" s="1"/>
  <c r="Q609" i="20"/>
  <c r="S609" i="20" s="1"/>
  <c r="P609" i="20"/>
  <c r="R609" i="20" s="1"/>
  <c r="S608" i="20"/>
  <c r="Q608" i="20"/>
  <c r="P608" i="20"/>
  <c r="R608" i="20" s="1"/>
  <c r="Q607" i="20"/>
  <c r="S607" i="20" s="1"/>
  <c r="P607" i="20"/>
  <c r="R607" i="20" s="1"/>
  <c r="Q606" i="20"/>
  <c r="S606" i="20" s="1"/>
  <c r="P606" i="20"/>
  <c r="R606" i="20" s="1"/>
  <c r="Q605" i="20"/>
  <c r="S605" i="20" s="1"/>
  <c r="P605" i="20"/>
  <c r="R605" i="20" s="1"/>
  <c r="S604" i="20"/>
  <c r="Q604" i="20"/>
  <c r="P604" i="20"/>
  <c r="R604" i="20" s="1"/>
  <c r="S603" i="20"/>
  <c r="Q603" i="20"/>
  <c r="P603" i="20"/>
  <c r="R603" i="20" s="1"/>
  <c r="S602" i="20"/>
  <c r="R602" i="20"/>
  <c r="Q602" i="20"/>
  <c r="P602" i="20"/>
  <c r="S601" i="20"/>
  <c r="Q601" i="20"/>
  <c r="P601" i="20"/>
  <c r="R601" i="20" s="1"/>
  <c r="R600" i="20"/>
  <c r="Q600" i="20"/>
  <c r="S600" i="20" s="1"/>
  <c r="P600" i="20"/>
  <c r="Q599" i="20"/>
  <c r="S599" i="20" s="1"/>
  <c r="P599" i="20"/>
  <c r="R599" i="20" s="1"/>
  <c r="Q598" i="20"/>
  <c r="S598" i="20" s="1"/>
  <c r="P598" i="20"/>
  <c r="R598" i="20" s="1"/>
  <c r="Q597" i="20"/>
  <c r="S597" i="20" s="1"/>
  <c r="P597" i="20"/>
  <c r="R597" i="20" s="1"/>
  <c r="Q596" i="20"/>
  <c r="S596" i="20" s="1"/>
  <c r="P596" i="20"/>
  <c r="R596" i="20" s="1"/>
  <c r="S595" i="20"/>
  <c r="Q595" i="20"/>
  <c r="P595" i="20"/>
  <c r="R595" i="20" s="1"/>
  <c r="Q594" i="20"/>
  <c r="S594" i="20" s="1"/>
  <c r="P594" i="20"/>
  <c r="R594" i="20" s="1"/>
  <c r="Q593" i="20"/>
  <c r="S593" i="20" s="1"/>
  <c r="P593" i="20"/>
  <c r="R593" i="20" s="1"/>
  <c r="Q592" i="20"/>
  <c r="S592" i="20" s="1"/>
  <c r="P592" i="20"/>
  <c r="R592" i="20" s="1"/>
  <c r="Q591" i="20"/>
  <c r="S591" i="20" s="1"/>
  <c r="P591" i="20"/>
  <c r="R591" i="20" s="1"/>
  <c r="R590" i="20"/>
  <c r="Q590" i="20"/>
  <c r="S590" i="20" s="1"/>
  <c r="P590" i="20"/>
  <c r="Q589" i="20"/>
  <c r="S589" i="20" s="1"/>
  <c r="P589" i="20"/>
  <c r="R589" i="20" s="1"/>
  <c r="S588" i="20"/>
  <c r="Q588" i="20"/>
  <c r="P588" i="20"/>
  <c r="R588" i="20" s="1"/>
  <c r="Q587" i="20"/>
  <c r="S587" i="20" s="1"/>
  <c r="P587" i="20"/>
  <c r="R587" i="20" s="1"/>
  <c r="S586" i="20"/>
  <c r="R586" i="20"/>
  <c r="Q586" i="20"/>
  <c r="P586" i="20"/>
  <c r="Q585" i="20"/>
  <c r="S585" i="20" s="1"/>
  <c r="P585" i="20"/>
  <c r="R585" i="20" s="1"/>
  <c r="R584" i="20"/>
  <c r="Q584" i="20"/>
  <c r="S584" i="20" s="1"/>
  <c r="P584" i="20"/>
  <c r="Q583" i="20"/>
  <c r="S583" i="20" s="1"/>
  <c r="P583" i="20"/>
  <c r="R583" i="20" s="1"/>
  <c r="Q582" i="20"/>
  <c r="S582" i="20" s="1"/>
  <c r="P582" i="20"/>
  <c r="R582" i="20" s="1"/>
  <c r="Q581" i="20"/>
  <c r="S581" i="20" s="1"/>
  <c r="P581" i="20"/>
  <c r="R581" i="20" s="1"/>
  <c r="Q580" i="20"/>
  <c r="S580" i="20" s="1"/>
  <c r="P580" i="20"/>
  <c r="R580" i="20" s="1"/>
  <c r="S579" i="20"/>
  <c r="Q579" i="20"/>
  <c r="P579" i="20"/>
  <c r="R579" i="20" s="1"/>
  <c r="Q578" i="20"/>
  <c r="S578" i="20" s="1"/>
  <c r="P578" i="20"/>
  <c r="R578" i="20" s="1"/>
  <c r="Q577" i="20"/>
  <c r="S577" i="20" s="1"/>
  <c r="P577" i="20"/>
  <c r="R577" i="20" s="1"/>
  <c r="Q576" i="20"/>
  <c r="S576" i="20" s="1"/>
  <c r="P576" i="20"/>
  <c r="R576" i="20" s="1"/>
  <c r="Q575" i="20"/>
  <c r="S575" i="20" s="1"/>
  <c r="P575" i="20"/>
  <c r="R575" i="20" s="1"/>
  <c r="Q574" i="20"/>
  <c r="S574" i="20" s="1"/>
  <c r="P574" i="20"/>
  <c r="R574" i="20" s="1"/>
  <c r="S573" i="20"/>
  <c r="Q573" i="20"/>
  <c r="P573" i="20"/>
  <c r="R573" i="20" s="1"/>
  <c r="S572" i="20"/>
  <c r="Q572" i="20"/>
  <c r="P572" i="20"/>
  <c r="R572" i="20" s="1"/>
  <c r="Q571" i="20"/>
  <c r="S571" i="20" s="1"/>
  <c r="P571" i="20"/>
  <c r="R571" i="20" s="1"/>
  <c r="S570" i="20"/>
  <c r="R570" i="20"/>
  <c r="Q570" i="20"/>
  <c r="P570" i="20"/>
  <c r="Q569" i="20"/>
  <c r="S569" i="20" s="1"/>
  <c r="P569" i="20"/>
  <c r="R569" i="20" s="1"/>
  <c r="R568" i="20"/>
  <c r="Q568" i="20"/>
  <c r="S568" i="20" s="1"/>
  <c r="P568" i="20"/>
  <c r="Q567" i="20"/>
  <c r="S567" i="20" s="1"/>
  <c r="P567" i="20"/>
  <c r="R567" i="20" s="1"/>
  <c r="Q566" i="20"/>
  <c r="S566" i="20" s="1"/>
  <c r="P566" i="20"/>
  <c r="R566" i="20" s="1"/>
  <c r="Q565" i="20"/>
  <c r="S565" i="20" s="1"/>
  <c r="P565" i="20"/>
  <c r="R565" i="20" s="1"/>
  <c r="S564" i="20"/>
  <c r="Q564" i="20"/>
  <c r="P564" i="20"/>
  <c r="R564" i="20" s="1"/>
  <c r="S563" i="20"/>
  <c r="Q563" i="20"/>
  <c r="P563" i="20"/>
  <c r="R563" i="20" s="1"/>
  <c r="R562" i="20"/>
  <c r="Q562" i="20"/>
  <c r="S562" i="20" s="1"/>
  <c r="P562" i="20"/>
  <c r="Q561" i="20"/>
  <c r="S561" i="20" s="1"/>
  <c r="P561" i="20"/>
  <c r="R561" i="20" s="1"/>
  <c r="Q560" i="20"/>
  <c r="S560" i="20" s="1"/>
  <c r="P560" i="20"/>
  <c r="R560" i="20" s="1"/>
  <c r="Q559" i="20"/>
  <c r="S559" i="20" s="1"/>
  <c r="P559" i="20"/>
  <c r="R559" i="20" s="1"/>
  <c r="Q558" i="20"/>
  <c r="S558" i="20" s="1"/>
  <c r="P558" i="20"/>
  <c r="R558" i="20" s="1"/>
  <c r="Q557" i="20"/>
  <c r="S557" i="20" s="1"/>
  <c r="P557" i="20"/>
  <c r="R557" i="20" s="1"/>
  <c r="S556" i="20"/>
  <c r="Q556" i="20"/>
  <c r="P556" i="20"/>
  <c r="R556" i="20" s="1"/>
  <c r="Q555" i="20"/>
  <c r="S555" i="20" s="1"/>
  <c r="P555" i="20"/>
  <c r="R555" i="20" s="1"/>
  <c r="S554" i="20"/>
  <c r="R554" i="20"/>
  <c r="Q554" i="20"/>
  <c r="P554" i="20"/>
  <c r="Q553" i="20"/>
  <c r="S553" i="20" s="1"/>
  <c r="P553" i="20"/>
  <c r="R553" i="20" s="1"/>
  <c r="R552" i="20"/>
  <c r="Q552" i="20"/>
  <c r="S552" i="20" s="1"/>
  <c r="P552" i="20"/>
  <c r="Q551" i="20"/>
  <c r="S551" i="20" s="1"/>
  <c r="P551" i="20"/>
  <c r="R551" i="20" s="1"/>
  <c r="Q550" i="20"/>
  <c r="S550" i="20" s="1"/>
  <c r="P550" i="20"/>
  <c r="R550" i="20" s="1"/>
  <c r="Q549" i="20"/>
  <c r="S549" i="20" s="1"/>
  <c r="P549" i="20"/>
  <c r="R549" i="20" s="1"/>
  <c r="Q548" i="20"/>
  <c r="S548" i="20" s="1"/>
  <c r="P548" i="20"/>
  <c r="R548" i="20" s="1"/>
  <c r="S547" i="20"/>
  <c r="Q547" i="20"/>
  <c r="P547" i="20"/>
  <c r="R547" i="20" s="1"/>
  <c r="Q546" i="20"/>
  <c r="S546" i="20" s="1"/>
  <c r="P546" i="20"/>
  <c r="R546" i="20" s="1"/>
  <c r="S545" i="20"/>
  <c r="Q545" i="20"/>
  <c r="P545" i="20"/>
  <c r="R545" i="20" s="1"/>
  <c r="Q544" i="20"/>
  <c r="S544" i="20" s="1"/>
  <c r="P544" i="20"/>
  <c r="R544" i="20" s="1"/>
  <c r="Q543" i="20"/>
  <c r="S543" i="20" s="1"/>
  <c r="P543" i="20"/>
  <c r="R543" i="20" s="1"/>
  <c r="Q542" i="20"/>
  <c r="S542" i="20" s="1"/>
  <c r="P542" i="20"/>
  <c r="R542" i="20" s="1"/>
  <c r="Q541" i="20"/>
  <c r="S541" i="20" s="1"/>
  <c r="P541" i="20"/>
  <c r="R541" i="20" s="1"/>
  <c r="S540" i="20"/>
  <c r="R540" i="20"/>
  <c r="Q540" i="20"/>
  <c r="P540" i="20"/>
  <c r="Q539" i="20"/>
  <c r="S539" i="20" s="1"/>
  <c r="P539" i="20"/>
  <c r="R539" i="20" s="1"/>
  <c r="S538" i="20"/>
  <c r="R538" i="20"/>
  <c r="Q538" i="20"/>
  <c r="P538" i="20"/>
  <c r="Q537" i="20"/>
  <c r="S537" i="20" s="1"/>
  <c r="P537" i="20"/>
  <c r="R537" i="20" s="1"/>
  <c r="R536" i="20"/>
  <c r="Q536" i="20"/>
  <c r="S536" i="20" s="1"/>
  <c r="P536" i="20"/>
  <c r="Q535" i="20"/>
  <c r="S535" i="20" s="1"/>
  <c r="P535" i="20"/>
  <c r="R535" i="20" s="1"/>
  <c r="Q534" i="20"/>
  <c r="S534" i="20" s="1"/>
  <c r="P534" i="20"/>
  <c r="R534" i="20" s="1"/>
  <c r="Q533" i="20"/>
  <c r="S533" i="20" s="1"/>
  <c r="P533" i="20"/>
  <c r="R533" i="20" s="1"/>
  <c r="Q532" i="20"/>
  <c r="S532" i="20" s="1"/>
  <c r="P532" i="20"/>
  <c r="R532" i="20" s="1"/>
  <c r="S531" i="20"/>
  <c r="Q531" i="20"/>
  <c r="P531" i="20"/>
  <c r="R531" i="20" s="1"/>
  <c r="Q530" i="20"/>
  <c r="S530" i="20" s="1"/>
  <c r="P530" i="20"/>
  <c r="R530" i="20" s="1"/>
  <c r="Q529" i="20"/>
  <c r="S529" i="20" s="1"/>
  <c r="P529" i="20"/>
  <c r="R529" i="20" s="1"/>
  <c r="Q528" i="20"/>
  <c r="S528" i="20" s="1"/>
  <c r="P528" i="20"/>
  <c r="R528" i="20" s="1"/>
  <c r="Q527" i="20"/>
  <c r="S527" i="20" s="1"/>
  <c r="P527" i="20"/>
  <c r="R527" i="20" s="1"/>
  <c r="Q526" i="20"/>
  <c r="S526" i="20" s="1"/>
  <c r="P526" i="20"/>
  <c r="R526" i="20" s="1"/>
  <c r="Q525" i="20"/>
  <c r="S525" i="20" s="1"/>
  <c r="P525" i="20"/>
  <c r="R525" i="20" s="1"/>
  <c r="S524" i="20"/>
  <c r="Q524" i="20"/>
  <c r="P524" i="20"/>
  <c r="R524" i="20" s="1"/>
  <c r="Q523" i="20"/>
  <c r="S523" i="20" s="1"/>
  <c r="P523" i="20"/>
  <c r="R523" i="20" s="1"/>
  <c r="S522" i="20"/>
  <c r="R522" i="20"/>
  <c r="Q522" i="20"/>
  <c r="P522" i="20"/>
  <c r="Q521" i="20"/>
  <c r="S521" i="20" s="1"/>
  <c r="P521" i="20"/>
  <c r="R521" i="20" s="1"/>
  <c r="R520" i="20"/>
  <c r="Q520" i="20"/>
  <c r="S520" i="20" s="1"/>
  <c r="P520" i="20"/>
  <c r="Q519" i="20"/>
  <c r="S519" i="20" s="1"/>
  <c r="P519" i="20"/>
  <c r="R519" i="20" s="1"/>
  <c r="Q518" i="20"/>
  <c r="S518" i="20" s="1"/>
  <c r="P518" i="20"/>
  <c r="R518" i="20" s="1"/>
  <c r="Q517" i="20"/>
  <c r="S517" i="20" s="1"/>
  <c r="P517" i="20"/>
  <c r="R517" i="20" s="1"/>
  <c r="Q516" i="20"/>
  <c r="S516" i="20" s="1"/>
  <c r="P516" i="20"/>
  <c r="R516" i="20" s="1"/>
  <c r="S515" i="20"/>
  <c r="Q515" i="20"/>
  <c r="P515" i="20"/>
  <c r="R515" i="20" s="1"/>
  <c r="Q514" i="20"/>
  <c r="S514" i="20" s="1"/>
  <c r="P514" i="20"/>
  <c r="R514" i="20" s="1"/>
  <c r="Q513" i="20"/>
  <c r="S513" i="20" s="1"/>
  <c r="P513" i="20"/>
  <c r="R513" i="20" s="1"/>
  <c r="Q512" i="20"/>
  <c r="S512" i="20" s="1"/>
  <c r="P512" i="20"/>
  <c r="R512" i="20" s="1"/>
  <c r="Q511" i="20"/>
  <c r="S511" i="20" s="1"/>
  <c r="P511" i="20"/>
  <c r="R511" i="20" s="1"/>
  <c r="Q510" i="20"/>
  <c r="S510" i="20" s="1"/>
  <c r="P510" i="20"/>
  <c r="R510" i="20" s="1"/>
  <c r="Q509" i="20"/>
  <c r="S509" i="20" s="1"/>
  <c r="P509" i="20"/>
  <c r="R509" i="20" s="1"/>
  <c r="S508" i="20"/>
  <c r="Q508" i="20"/>
  <c r="P508" i="20"/>
  <c r="R508" i="20" s="1"/>
  <c r="Q507" i="20"/>
  <c r="S507" i="20" s="1"/>
  <c r="P507" i="20"/>
  <c r="R507" i="20" s="1"/>
  <c r="S506" i="20"/>
  <c r="R506" i="20"/>
  <c r="Q506" i="20"/>
  <c r="P506" i="20"/>
  <c r="Q505" i="20"/>
  <c r="S505" i="20" s="1"/>
  <c r="P505" i="20"/>
  <c r="R505" i="20" s="1"/>
  <c r="R504" i="20"/>
  <c r="Q504" i="20"/>
  <c r="S504" i="20" s="1"/>
  <c r="P504" i="20"/>
  <c r="Q503" i="20"/>
  <c r="S503" i="20" s="1"/>
  <c r="P503" i="20"/>
  <c r="R503" i="20" s="1"/>
  <c r="Q502" i="20"/>
  <c r="S502" i="20" s="1"/>
  <c r="P502" i="20"/>
  <c r="R502" i="20" s="1"/>
  <c r="Q501" i="20"/>
  <c r="S501" i="20" s="1"/>
  <c r="P501" i="20"/>
  <c r="R501" i="20" s="1"/>
  <c r="Q500" i="20"/>
  <c r="S500" i="20" s="1"/>
  <c r="P500" i="20"/>
  <c r="R500" i="20" s="1"/>
  <c r="S499" i="20"/>
  <c r="Q499" i="20"/>
  <c r="P499" i="20"/>
  <c r="R499" i="20" s="1"/>
  <c r="Q498" i="20"/>
  <c r="S498" i="20" s="1"/>
  <c r="P498" i="20"/>
  <c r="R498" i="20" s="1"/>
  <c r="Q497" i="20"/>
  <c r="S497" i="20" s="1"/>
  <c r="P497" i="20"/>
  <c r="R497" i="20" s="1"/>
  <c r="Q496" i="20"/>
  <c r="S496" i="20" s="1"/>
  <c r="P496" i="20"/>
  <c r="R496" i="20" s="1"/>
  <c r="Q495" i="20"/>
  <c r="S495" i="20" s="1"/>
  <c r="P495" i="20"/>
  <c r="R495" i="20" s="1"/>
  <c r="Q494" i="20"/>
  <c r="S494" i="20" s="1"/>
  <c r="P494" i="20"/>
  <c r="R494" i="20" s="1"/>
  <c r="Q493" i="20"/>
  <c r="S493" i="20" s="1"/>
  <c r="P493" i="20"/>
  <c r="R493" i="20" s="1"/>
  <c r="S492" i="20"/>
  <c r="Q492" i="20"/>
  <c r="P492" i="20"/>
  <c r="R492" i="20" s="1"/>
  <c r="Q491" i="20"/>
  <c r="S491" i="20" s="1"/>
  <c r="P491" i="20"/>
  <c r="R491" i="20" s="1"/>
  <c r="S490" i="20"/>
  <c r="R490" i="20"/>
  <c r="Q490" i="20"/>
  <c r="P490" i="20"/>
  <c r="Q489" i="20"/>
  <c r="S489" i="20" s="1"/>
  <c r="P489" i="20"/>
  <c r="R489" i="20" s="1"/>
  <c r="R488" i="20"/>
  <c r="Q488" i="20"/>
  <c r="S488" i="20" s="1"/>
  <c r="P488" i="20"/>
  <c r="Q487" i="20"/>
  <c r="S487" i="20" s="1"/>
  <c r="P487" i="20"/>
  <c r="R487" i="20" s="1"/>
  <c r="Q486" i="20"/>
  <c r="S486" i="20" s="1"/>
  <c r="P486" i="20"/>
  <c r="R486" i="20" s="1"/>
  <c r="S485" i="20"/>
  <c r="Q485" i="20"/>
  <c r="P485" i="20"/>
  <c r="R485" i="20" s="1"/>
  <c r="Q484" i="20"/>
  <c r="S484" i="20" s="1"/>
  <c r="P484" i="20"/>
  <c r="R484" i="20" s="1"/>
  <c r="S483" i="20"/>
  <c r="Q483" i="20"/>
  <c r="P483" i="20"/>
  <c r="R483" i="20" s="1"/>
  <c r="Q482" i="20"/>
  <c r="S482" i="20" s="1"/>
  <c r="P482" i="20"/>
  <c r="R482" i="20" s="1"/>
  <c r="Q481" i="20"/>
  <c r="S481" i="20" s="1"/>
  <c r="P481" i="20"/>
  <c r="R481" i="20" s="1"/>
  <c r="Q480" i="20"/>
  <c r="S480" i="20" s="1"/>
  <c r="P480" i="20"/>
  <c r="R480" i="20" s="1"/>
  <c r="Q479" i="20"/>
  <c r="S479" i="20" s="1"/>
  <c r="P479" i="20"/>
  <c r="R479" i="20" s="1"/>
  <c r="Q478" i="20"/>
  <c r="S478" i="20" s="1"/>
  <c r="P478" i="20"/>
  <c r="R478" i="20" s="1"/>
  <c r="Q477" i="20"/>
  <c r="S477" i="20" s="1"/>
  <c r="P477" i="20"/>
  <c r="R477" i="20" s="1"/>
  <c r="S476" i="20"/>
  <c r="Q476" i="20"/>
  <c r="P476" i="20"/>
  <c r="R476" i="20" s="1"/>
  <c r="Q475" i="20"/>
  <c r="S475" i="20" s="1"/>
  <c r="P475" i="20"/>
  <c r="R475" i="20" s="1"/>
  <c r="S474" i="20"/>
  <c r="R474" i="20"/>
  <c r="Q474" i="20"/>
  <c r="P474" i="20"/>
  <c r="Q473" i="20"/>
  <c r="S473" i="20" s="1"/>
  <c r="P473" i="20"/>
  <c r="R473" i="20" s="1"/>
  <c r="R472" i="20"/>
  <c r="Q472" i="20"/>
  <c r="S472" i="20" s="1"/>
  <c r="P472" i="20"/>
  <c r="Q471" i="20"/>
  <c r="S471" i="20" s="1"/>
  <c r="P471" i="20"/>
  <c r="R471" i="20" s="1"/>
  <c r="Q470" i="20"/>
  <c r="S470" i="20" s="1"/>
  <c r="P470" i="20"/>
  <c r="R470" i="20" s="1"/>
  <c r="Q469" i="20"/>
  <c r="S469" i="20" s="1"/>
  <c r="P469" i="20"/>
  <c r="R469" i="20" s="1"/>
  <c r="Q468" i="20"/>
  <c r="S468" i="20" s="1"/>
  <c r="P468" i="20"/>
  <c r="R468" i="20" s="1"/>
  <c r="Q467" i="20"/>
  <c r="S467" i="20" s="1"/>
  <c r="P467" i="20"/>
  <c r="R467" i="20" s="1"/>
  <c r="Q466" i="20"/>
  <c r="S466" i="20" s="1"/>
  <c r="P466" i="20"/>
  <c r="R466" i="20" s="1"/>
  <c r="Q465" i="20"/>
  <c r="S465" i="20" s="1"/>
  <c r="P465" i="20"/>
  <c r="R465" i="20" s="1"/>
  <c r="S464" i="20"/>
  <c r="Q464" i="20"/>
  <c r="P464" i="20"/>
  <c r="R464" i="20" s="1"/>
  <c r="Q463" i="20"/>
  <c r="S463" i="20" s="1"/>
  <c r="P463" i="20"/>
  <c r="R463" i="20" s="1"/>
  <c r="R462" i="20"/>
  <c r="Q462" i="20"/>
  <c r="S462" i="20" s="1"/>
  <c r="P462" i="20"/>
  <c r="Q461" i="20"/>
  <c r="S461" i="20" s="1"/>
  <c r="P461" i="20"/>
  <c r="R461" i="20" s="1"/>
  <c r="Q460" i="20"/>
  <c r="S460" i="20" s="1"/>
  <c r="P460" i="20"/>
  <c r="R460" i="20" s="1"/>
  <c r="Q459" i="20"/>
  <c r="S459" i="20" s="1"/>
  <c r="P459" i="20"/>
  <c r="R459" i="20" s="1"/>
  <c r="Q458" i="20"/>
  <c r="S458" i="20" s="1"/>
  <c r="P458" i="20"/>
  <c r="R458" i="20" s="1"/>
  <c r="R457" i="20"/>
  <c r="Q457" i="20"/>
  <c r="S457" i="20" s="1"/>
  <c r="P457" i="20"/>
  <c r="Q456" i="20"/>
  <c r="S456" i="20" s="1"/>
  <c r="P456" i="20"/>
  <c r="R456" i="20" s="1"/>
  <c r="Q455" i="20"/>
  <c r="S455" i="20" s="1"/>
  <c r="P455" i="20"/>
  <c r="R455" i="20" s="1"/>
  <c r="R454" i="20"/>
  <c r="Q454" i="20"/>
  <c r="S454" i="20" s="1"/>
  <c r="P454" i="20"/>
  <c r="Q453" i="20"/>
  <c r="S453" i="20" s="1"/>
  <c r="P453" i="20"/>
  <c r="R453" i="20" s="1"/>
  <c r="S452" i="20"/>
  <c r="Q452" i="20"/>
  <c r="P452" i="20"/>
  <c r="R452" i="20" s="1"/>
  <c r="Q451" i="20"/>
  <c r="S451" i="20" s="1"/>
  <c r="P451" i="20"/>
  <c r="R451" i="20" s="1"/>
  <c r="S450" i="20"/>
  <c r="R450" i="20"/>
  <c r="Q450" i="20"/>
  <c r="P450" i="20"/>
  <c r="Q449" i="20"/>
  <c r="S449" i="20" s="1"/>
  <c r="P449" i="20"/>
  <c r="R449" i="20" s="1"/>
  <c r="R448" i="20"/>
  <c r="Q448" i="20"/>
  <c r="S448" i="20" s="1"/>
  <c r="P448" i="20"/>
  <c r="Q447" i="20"/>
  <c r="S447" i="20" s="1"/>
  <c r="P447" i="20"/>
  <c r="R447" i="20" s="1"/>
  <c r="Q446" i="20"/>
  <c r="S446" i="20" s="1"/>
  <c r="P446" i="20"/>
  <c r="R446" i="20" s="1"/>
  <c r="Q445" i="20"/>
  <c r="S445" i="20" s="1"/>
  <c r="P445" i="20"/>
  <c r="R445" i="20" s="1"/>
  <c r="Q444" i="20"/>
  <c r="S444" i="20" s="1"/>
  <c r="P444" i="20"/>
  <c r="R444" i="20" s="1"/>
  <c r="R443" i="20"/>
  <c r="Q443" i="20"/>
  <c r="S443" i="20" s="1"/>
  <c r="P443" i="20"/>
  <c r="Q442" i="20"/>
  <c r="S442" i="20" s="1"/>
  <c r="P442" i="20"/>
  <c r="R442" i="20" s="1"/>
  <c r="R441" i="20"/>
  <c r="Q441" i="20"/>
  <c r="S441" i="20" s="1"/>
  <c r="P441" i="20"/>
  <c r="Q440" i="20"/>
  <c r="S440" i="20" s="1"/>
  <c r="P440" i="20"/>
  <c r="R440" i="20" s="1"/>
  <c r="Q439" i="20"/>
  <c r="S439" i="20" s="1"/>
  <c r="P439" i="20"/>
  <c r="R439" i="20" s="1"/>
  <c r="Q438" i="20"/>
  <c r="S438" i="20" s="1"/>
  <c r="P438" i="20"/>
  <c r="R438" i="20" s="1"/>
  <c r="Q437" i="20"/>
  <c r="S437" i="20" s="1"/>
  <c r="P437" i="20"/>
  <c r="R437" i="20" s="1"/>
  <c r="S436" i="20"/>
  <c r="Q436" i="20"/>
  <c r="P436" i="20"/>
  <c r="R436" i="20" s="1"/>
  <c r="Q435" i="20"/>
  <c r="S435" i="20" s="1"/>
  <c r="P435" i="20"/>
  <c r="R435" i="20" s="1"/>
  <c r="R434" i="20"/>
  <c r="Q434" i="20"/>
  <c r="S434" i="20" s="1"/>
  <c r="P434" i="20"/>
  <c r="Q433" i="20"/>
  <c r="S433" i="20" s="1"/>
  <c r="P433" i="20"/>
  <c r="R433" i="20" s="1"/>
  <c r="R432" i="20"/>
  <c r="Q432" i="20"/>
  <c r="S432" i="20" s="1"/>
  <c r="P432" i="20"/>
  <c r="Q431" i="20"/>
  <c r="S431" i="20" s="1"/>
  <c r="P431" i="20"/>
  <c r="R431" i="20" s="1"/>
  <c r="Q430" i="20"/>
  <c r="S430" i="20" s="1"/>
  <c r="P430" i="20"/>
  <c r="R430" i="20" s="1"/>
  <c r="Q429" i="20"/>
  <c r="S429" i="20" s="1"/>
  <c r="P429" i="20"/>
  <c r="R429" i="20" s="1"/>
  <c r="S428" i="20"/>
  <c r="Q428" i="20"/>
  <c r="P428" i="20"/>
  <c r="R428" i="20" s="1"/>
  <c r="R427" i="20"/>
  <c r="Q427" i="20"/>
  <c r="S427" i="20" s="1"/>
  <c r="P427" i="20"/>
  <c r="S426" i="20"/>
  <c r="R426" i="20"/>
  <c r="Q426" i="20"/>
  <c r="P426" i="20"/>
  <c r="R425" i="20"/>
  <c r="Q425" i="20"/>
  <c r="S425" i="20" s="1"/>
  <c r="P425" i="20"/>
  <c r="R424" i="20"/>
  <c r="Q424" i="20"/>
  <c r="S424" i="20" s="1"/>
  <c r="P424" i="20"/>
  <c r="R423" i="20"/>
  <c r="Q423" i="20"/>
  <c r="S423" i="20" s="1"/>
  <c r="P423" i="20"/>
  <c r="Q422" i="20"/>
  <c r="S422" i="20" s="1"/>
  <c r="P422" i="20"/>
  <c r="R422" i="20" s="1"/>
  <c r="Q421" i="20"/>
  <c r="S421" i="20" s="1"/>
  <c r="P421" i="20"/>
  <c r="R421" i="20" s="1"/>
  <c r="S420" i="20"/>
  <c r="Q420" i="20"/>
  <c r="P420" i="20"/>
  <c r="R420" i="20" s="1"/>
  <c r="R419" i="20"/>
  <c r="Q419" i="20"/>
  <c r="S419" i="20" s="1"/>
  <c r="P419" i="20"/>
  <c r="S418" i="20"/>
  <c r="R418" i="20"/>
  <c r="Q418" i="20"/>
  <c r="P418" i="20"/>
  <c r="R417" i="20"/>
  <c r="Q417" i="20"/>
  <c r="S417" i="20" s="1"/>
  <c r="P417" i="20"/>
  <c r="S416" i="20"/>
  <c r="R416" i="20"/>
  <c r="Q416" i="20"/>
  <c r="P416" i="20"/>
  <c r="Q415" i="20"/>
  <c r="S415" i="20" s="1"/>
  <c r="P415" i="20"/>
  <c r="R415" i="20" s="1"/>
  <c r="R414" i="20"/>
  <c r="Q414" i="20"/>
  <c r="S414" i="20" s="1"/>
  <c r="P414" i="20"/>
  <c r="Q413" i="20"/>
  <c r="S413" i="20" s="1"/>
  <c r="P413" i="20"/>
  <c r="R413" i="20" s="1"/>
  <c r="S412" i="20"/>
  <c r="Q412" i="20"/>
  <c r="P412" i="20"/>
  <c r="R412" i="20" s="1"/>
  <c r="R411" i="20"/>
  <c r="Q411" i="20"/>
  <c r="S411" i="20" s="1"/>
  <c r="P411" i="20"/>
  <c r="S410" i="20"/>
  <c r="R410" i="20"/>
  <c r="Q410" i="20"/>
  <c r="P410" i="20"/>
  <c r="R409" i="20"/>
  <c r="Q409" i="20"/>
  <c r="S409" i="20" s="1"/>
  <c r="P409" i="20"/>
  <c r="R408" i="20"/>
  <c r="Q408" i="20"/>
  <c r="S408" i="20" s="1"/>
  <c r="P408" i="20"/>
  <c r="R407" i="20"/>
  <c r="Q407" i="20"/>
  <c r="S407" i="20" s="1"/>
  <c r="P407" i="20"/>
  <c r="Q406" i="20"/>
  <c r="S406" i="20" s="1"/>
  <c r="P406" i="20"/>
  <c r="R406" i="20" s="1"/>
  <c r="Q405" i="20"/>
  <c r="S405" i="20" s="1"/>
  <c r="P405" i="20"/>
  <c r="R405" i="20" s="1"/>
  <c r="S404" i="20"/>
  <c r="Q404" i="20"/>
  <c r="P404" i="20"/>
  <c r="R404" i="20" s="1"/>
  <c r="R403" i="20"/>
  <c r="Q403" i="20"/>
  <c r="S403" i="20" s="1"/>
  <c r="P403" i="20"/>
  <c r="S402" i="20"/>
  <c r="R402" i="20"/>
  <c r="Q402" i="20"/>
  <c r="P402" i="20"/>
  <c r="R401" i="20"/>
  <c r="Q401" i="20"/>
  <c r="S401" i="20" s="1"/>
  <c r="P401" i="20"/>
  <c r="S400" i="20"/>
  <c r="R400" i="20"/>
  <c r="Q400" i="20"/>
  <c r="P400" i="20"/>
  <c r="Q399" i="20"/>
  <c r="S399" i="20" s="1"/>
  <c r="P399" i="20"/>
  <c r="R399" i="20" s="1"/>
  <c r="R398" i="20"/>
  <c r="Q398" i="20"/>
  <c r="S398" i="20" s="1"/>
  <c r="P398" i="20"/>
  <c r="Q397" i="20"/>
  <c r="S397" i="20" s="1"/>
  <c r="P397" i="20"/>
  <c r="R397" i="20" s="1"/>
  <c r="S396" i="20"/>
  <c r="Q396" i="20"/>
  <c r="P396" i="20"/>
  <c r="R396" i="20" s="1"/>
  <c r="R395" i="20"/>
  <c r="Q395" i="20"/>
  <c r="S395" i="20" s="1"/>
  <c r="P395" i="20"/>
  <c r="S394" i="20"/>
  <c r="R394" i="20"/>
  <c r="Q394" i="20"/>
  <c r="P394" i="20"/>
  <c r="R393" i="20"/>
  <c r="Q393" i="20"/>
  <c r="S393" i="20" s="1"/>
  <c r="P393" i="20"/>
  <c r="R392" i="20"/>
  <c r="Q392" i="20"/>
  <c r="S392" i="20" s="1"/>
  <c r="P392" i="20"/>
  <c r="Q391" i="20"/>
  <c r="S391" i="20" s="1"/>
  <c r="P391" i="20"/>
  <c r="R391" i="20" s="1"/>
  <c r="Q390" i="20"/>
  <c r="S390" i="20" s="1"/>
  <c r="P390" i="20"/>
  <c r="R390" i="20" s="1"/>
  <c r="Q389" i="20"/>
  <c r="S389" i="20" s="1"/>
  <c r="P389" i="20"/>
  <c r="R389" i="20" s="1"/>
  <c r="S388" i="20"/>
  <c r="Q388" i="20"/>
  <c r="P388" i="20"/>
  <c r="R388" i="20" s="1"/>
  <c r="R387" i="20"/>
  <c r="Q387" i="20"/>
  <c r="S387" i="20" s="1"/>
  <c r="P387" i="20"/>
  <c r="S386" i="20"/>
  <c r="R386" i="20"/>
  <c r="Q386" i="20"/>
  <c r="P386" i="20"/>
  <c r="R385" i="20"/>
  <c r="Q385" i="20"/>
  <c r="S385" i="20" s="1"/>
  <c r="P385" i="20"/>
  <c r="S384" i="20"/>
  <c r="R384" i="20"/>
  <c r="Q384" i="20"/>
  <c r="P384" i="20"/>
  <c r="Q383" i="20"/>
  <c r="S383" i="20" s="1"/>
  <c r="P383" i="20"/>
  <c r="R383" i="20" s="1"/>
  <c r="R382" i="20"/>
  <c r="Q382" i="20"/>
  <c r="S382" i="20" s="1"/>
  <c r="P382" i="20"/>
  <c r="Q381" i="20"/>
  <c r="S381" i="20" s="1"/>
  <c r="P381" i="20"/>
  <c r="R381" i="20" s="1"/>
  <c r="S380" i="20"/>
  <c r="Q380" i="20"/>
  <c r="P380" i="20"/>
  <c r="R380" i="20" s="1"/>
  <c r="R379" i="20"/>
  <c r="Q379" i="20"/>
  <c r="S379" i="20" s="1"/>
  <c r="P379" i="20"/>
  <c r="S378" i="20"/>
  <c r="R378" i="20"/>
  <c r="Q378" i="20"/>
  <c r="P378" i="20"/>
  <c r="R377" i="20"/>
  <c r="Q377" i="20"/>
  <c r="S377" i="20" s="1"/>
  <c r="P377" i="20"/>
  <c r="R376" i="20"/>
  <c r="Q376" i="20"/>
  <c r="S376" i="20" s="1"/>
  <c r="P376" i="20"/>
  <c r="Q375" i="20"/>
  <c r="S375" i="20" s="1"/>
  <c r="P375" i="20"/>
  <c r="R375" i="20" s="1"/>
  <c r="Q374" i="20"/>
  <c r="S374" i="20" s="1"/>
  <c r="P374" i="20"/>
  <c r="R374" i="20" s="1"/>
  <c r="Q373" i="20"/>
  <c r="S373" i="20" s="1"/>
  <c r="P373" i="20"/>
  <c r="R373" i="20" s="1"/>
  <c r="S372" i="20"/>
  <c r="Q372" i="20"/>
  <c r="P372" i="20"/>
  <c r="R372" i="20" s="1"/>
  <c r="R371" i="20"/>
  <c r="Q371" i="20"/>
  <c r="S371" i="20" s="1"/>
  <c r="P371" i="20"/>
  <c r="S370" i="20"/>
  <c r="R370" i="20"/>
  <c r="Q370" i="20"/>
  <c r="P370" i="20"/>
  <c r="R369" i="20"/>
  <c r="Q369" i="20"/>
  <c r="S369" i="20" s="1"/>
  <c r="P369" i="20"/>
  <c r="S368" i="20"/>
  <c r="R368" i="20"/>
  <c r="Q368" i="20"/>
  <c r="P368" i="20"/>
  <c r="Q367" i="20"/>
  <c r="S367" i="20" s="1"/>
  <c r="P367" i="20"/>
  <c r="R367" i="20" s="1"/>
  <c r="R366" i="20"/>
  <c r="Q366" i="20"/>
  <c r="S366" i="20" s="1"/>
  <c r="P366" i="20"/>
  <c r="Q365" i="20"/>
  <c r="S365" i="20" s="1"/>
  <c r="P365" i="20"/>
  <c r="R365" i="20" s="1"/>
  <c r="S364" i="20"/>
  <c r="Q364" i="20"/>
  <c r="P364" i="20"/>
  <c r="R364" i="20" s="1"/>
  <c r="R363" i="20"/>
  <c r="Q363" i="20"/>
  <c r="S363" i="20" s="1"/>
  <c r="P363" i="20"/>
  <c r="S362" i="20"/>
  <c r="R362" i="20"/>
  <c r="Q362" i="20"/>
  <c r="P362" i="20"/>
  <c r="R361" i="20"/>
  <c r="Q361" i="20"/>
  <c r="S361" i="20" s="1"/>
  <c r="P361" i="20"/>
  <c r="R360" i="20"/>
  <c r="Q360" i="20"/>
  <c r="S360" i="20" s="1"/>
  <c r="P360" i="20"/>
  <c r="Q359" i="20"/>
  <c r="S359" i="20" s="1"/>
  <c r="P359" i="20"/>
  <c r="R359" i="20" s="1"/>
  <c r="Q358" i="20"/>
  <c r="S358" i="20" s="1"/>
  <c r="P358" i="20"/>
  <c r="R358" i="20" s="1"/>
  <c r="Q357" i="20"/>
  <c r="S357" i="20" s="1"/>
  <c r="P357" i="20"/>
  <c r="R357" i="20" s="1"/>
  <c r="S356" i="20"/>
  <c r="Q356" i="20"/>
  <c r="P356" i="20"/>
  <c r="R356" i="20" s="1"/>
  <c r="R355" i="20"/>
  <c r="Q355" i="20"/>
  <c r="S355" i="20" s="1"/>
  <c r="P355" i="20"/>
  <c r="S354" i="20"/>
  <c r="R354" i="20"/>
  <c r="Q354" i="20"/>
  <c r="P354" i="20"/>
  <c r="R353" i="20"/>
  <c r="Q353" i="20"/>
  <c r="S353" i="20" s="1"/>
  <c r="P353" i="20"/>
  <c r="S352" i="20"/>
  <c r="R352" i="20"/>
  <c r="Q352" i="20"/>
  <c r="P352" i="20"/>
  <c r="Q351" i="20"/>
  <c r="S351" i="20" s="1"/>
  <c r="P351" i="20"/>
  <c r="R351" i="20" s="1"/>
  <c r="Q350" i="20"/>
  <c r="S350" i="20" s="1"/>
  <c r="P350" i="20"/>
  <c r="R350" i="20" s="1"/>
  <c r="Q349" i="20"/>
  <c r="S349" i="20" s="1"/>
  <c r="P349" i="20"/>
  <c r="R349" i="20" s="1"/>
  <c r="S348" i="20"/>
  <c r="Q348" i="20"/>
  <c r="P348" i="20"/>
  <c r="R348" i="20" s="1"/>
  <c r="R347" i="20"/>
  <c r="Q347" i="20"/>
  <c r="S347" i="20" s="1"/>
  <c r="P347" i="20"/>
  <c r="S346" i="20"/>
  <c r="R346" i="20"/>
  <c r="Q346" i="20"/>
  <c r="P346" i="20"/>
  <c r="R345" i="20"/>
  <c r="Q345" i="20"/>
  <c r="S345" i="20" s="1"/>
  <c r="P345" i="20"/>
  <c r="R344" i="20"/>
  <c r="Q344" i="20"/>
  <c r="S344" i="20" s="1"/>
  <c r="P344" i="20"/>
  <c r="Q343" i="20"/>
  <c r="S343" i="20" s="1"/>
  <c r="P343" i="20"/>
  <c r="R343" i="20" s="1"/>
  <c r="Q342" i="20"/>
  <c r="S342" i="20" s="1"/>
  <c r="P342" i="20"/>
  <c r="R342" i="20" s="1"/>
  <c r="Q341" i="20"/>
  <c r="S341" i="20" s="1"/>
  <c r="P341" i="20"/>
  <c r="R341" i="20" s="1"/>
  <c r="S340" i="20"/>
  <c r="Q340" i="20"/>
  <c r="P340" i="20"/>
  <c r="R340" i="20" s="1"/>
  <c r="R339" i="20"/>
  <c r="Q339" i="20"/>
  <c r="S339" i="20" s="1"/>
  <c r="P339" i="20"/>
  <c r="S338" i="20"/>
  <c r="R338" i="20"/>
  <c r="Q338" i="20"/>
  <c r="P338" i="20"/>
  <c r="R337" i="20"/>
  <c r="Q337" i="20"/>
  <c r="S337" i="20" s="1"/>
  <c r="P337" i="20"/>
  <c r="R336" i="20"/>
  <c r="Q336" i="20"/>
  <c r="S336" i="20" s="1"/>
  <c r="P336" i="20"/>
  <c r="Q335" i="20"/>
  <c r="S335" i="20" s="1"/>
  <c r="P335" i="20"/>
  <c r="R335" i="20" s="1"/>
  <c r="Q334" i="20"/>
  <c r="S334" i="20" s="1"/>
  <c r="P334" i="20"/>
  <c r="R334" i="20" s="1"/>
  <c r="Q333" i="20"/>
  <c r="S333" i="20" s="1"/>
  <c r="P333" i="20"/>
  <c r="R333" i="20" s="1"/>
  <c r="S332" i="20"/>
  <c r="Q332" i="20"/>
  <c r="P332" i="20"/>
  <c r="R332" i="20" s="1"/>
  <c r="R331" i="20"/>
  <c r="Q331" i="20"/>
  <c r="S331" i="20" s="1"/>
  <c r="P331" i="20"/>
  <c r="S330" i="20"/>
  <c r="R330" i="20"/>
  <c r="Q330" i="20"/>
  <c r="P330" i="20"/>
  <c r="R329" i="20"/>
  <c r="Q329" i="20"/>
  <c r="S329" i="20" s="1"/>
  <c r="P329" i="20"/>
  <c r="R328" i="20"/>
  <c r="Q328" i="20"/>
  <c r="S328" i="20" s="1"/>
  <c r="P328" i="20"/>
  <c r="Q327" i="20"/>
  <c r="S327" i="20" s="1"/>
  <c r="P327" i="20"/>
  <c r="R327" i="20" s="1"/>
  <c r="Q326" i="20"/>
  <c r="S326" i="20" s="1"/>
  <c r="P326" i="20"/>
  <c r="R326" i="20" s="1"/>
  <c r="Q325" i="20"/>
  <c r="S325" i="20" s="1"/>
  <c r="P325" i="20"/>
  <c r="R325" i="20" s="1"/>
  <c r="S324" i="20"/>
  <c r="Q324" i="20"/>
  <c r="P324" i="20"/>
  <c r="R324" i="20" s="1"/>
  <c r="R323" i="20"/>
  <c r="Q323" i="20"/>
  <c r="S323" i="20" s="1"/>
  <c r="P323" i="20"/>
  <c r="S322" i="20"/>
  <c r="R322" i="20"/>
  <c r="Q322" i="20"/>
  <c r="P322" i="20"/>
  <c r="R321" i="20"/>
  <c r="Q321" i="20"/>
  <c r="S321" i="20" s="1"/>
  <c r="P321" i="20"/>
  <c r="R320" i="20"/>
  <c r="Q320" i="20"/>
  <c r="S320" i="20" s="1"/>
  <c r="P320" i="20"/>
  <c r="Q319" i="20"/>
  <c r="S319" i="20" s="1"/>
  <c r="P319" i="20"/>
  <c r="R319" i="20" s="1"/>
  <c r="Q318" i="20"/>
  <c r="S318" i="20" s="1"/>
  <c r="P318" i="20"/>
  <c r="R318" i="20" s="1"/>
  <c r="Q317" i="20"/>
  <c r="S317" i="20" s="1"/>
  <c r="P317" i="20"/>
  <c r="R317" i="20" s="1"/>
  <c r="S316" i="20"/>
  <c r="Q316" i="20"/>
  <c r="P316" i="20"/>
  <c r="R316" i="20" s="1"/>
  <c r="R315" i="20"/>
  <c r="Q315" i="20"/>
  <c r="S315" i="20" s="1"/>
  <c r="P315" i="20"/>
  <c r="S314" i="20"/>
  <c r="R314" i="20"/>
  <c r="Q314" i="20"/>
  <c r="P314" i="20"/>
  <c r="R313" i="20"/>
  <c r="Q313" i="20"/>
  <c r="S313" i="20" s="1"/>
  <c r="P313" i="20"/>
  <c r="R312" i="20"/>
  <c r="Q312" i="20"/>
  <c r="S312" i="20" s="1"/>
  <c r="P312" i="20"/>
  <c r="Q311" i="20"/>
  <c r="S311" i="20" s="1"/>
  <c r="P311" i="20"/>
  <c r="R311" i="20" s="1"/>
  <c r="Q310" i="20"/>
  <c r="S310" i="20" s="1"/>
  <c r="P310" i="20"/>
  <c r="R310" i="20" s="1"/>
  <c r="Q309" i="20"/>
  <c r="S309" i="20" s="1"/>
  <c r="P309" i="20"/>
  <c r="R309" i="20" s="1"/>
  <c r="S308" i="20"/>
  <c r="Q308" i="20"/>
  <c r="P308" i="20"/>
  <c r="R308" i="20" s="1"/>
  <c r="R307" i="20"/>
  <c r="Q307" i="20"/>
  <c r="S307" i="20" s="1"/>
  <c r="P307" i="20"/>
  <c r="S306" i="20"/>
  <c r="R306" i="20"/>
  <c r="Q306" i="20"/>
  <c r="P306" i="20"/>
  <c r="R305" i="20"/>
  <c r="Q305" i="20"/>
  <c r="S305" i="20" s="1"/>
  <c r="P305" i="20"/>
  <c r="R304" i="20"/>
  <c r="Q304" i="20"/>
  <c r="S304" i="20" s="1"/>
  <c r="P304" i="20"/>
  <c r="Q303" i="20"/>
  <c r="S303" i="20" s="1"/>
  <c r="P303" i="20"/>
  <c r="R303" i="20" s="1"/>
  <c r="R302" i="20"/>
  <c r="Q302" i="20"/>
  <c r="S302" i="20" s="1"/>
  <c r="P302" i="20"/>
  <c r="Q301" i="20"/>
  <c r="S301" i="20" s="1"/>
  <c r="P301" i="20"/>
  <c r="R301" i="20" s="1"/>
  <c r="S300" i="20"/>
  <c r="R300" i="20"/>
  <c r="Q300" i="20"/>
  <c r="P300" i="20"/>
  <c r="R299" i="20"/>
  <c r="Q299" i="20"/>
  <c r="S299" i="20" s="1"/>
  <c r="P299" i="20"/>
  <c r="R298" i="20"/>
  <c r="Q298" i="20"/>
  <c r="S298" i="20" s="1"/>
  <c r="P298" i="20"/>
  <c r="Q297" i="20"/>
  <c r="S297" i="20" s="1"/>
  <c r="P297" i="20"/>
  <c r="R297" i="20" s="1"/>
  <c r="Q296" i="20"/>
  <c r="S296" i="20" s="1"/>
  <c r="P296" i="20"/>
  <c r="R296" i="20" s="1"/>
  <c r="Q295" i="20"/>
  <c r="S295" i="20" s="1"/>
  <c r="P295" i="20"/>
  <c r="R295" i="20" s="1"/>
  <c r="S294" i="20"/>
  <c r="R294" i="20"/>
  <c r="Q294" i="20"/>
  <c r="P294" i="20"/>
  <c r="Q293" i="20"/>
  <c r="S293" i="20" s="1"/>
  <c r="P293" i="20"/>
  <c r="R293" i="20" s="1"/>
  <c r="Q292" i="20"/>
  <c r="S292" i="20" s="1"/>
  <c r="P292" i="20"/>
  <c r="R292" i="20" s="1"/>
  <c r="Q291" i="20"/>
  <c r="S291" i="20" s="1"/>
  <c r="P291" i="20"/>
  <c r="R291" i="20" s="1"/>
  <c r="S290" i="20"/>
  <c r="R290" i="20"/>
  <c r="Q290" i="20"/>
  <c r="P290" i="20"/>
  <c r="Q289" i="20"/>
  <c r="S289" i="20" s="1"/>
  <c r="P289" i="20"/>
  <c r="R289" i="20" s="1"/>
  <c r="Q288" i="20"/>
  <c r="S288" i="20" s="1"/>
  <c r="P288" i="20"/>
  <c r="R288" i="20" s="1"/>
  <c r="Q287" i="20"/>
  <c r="S287" i="20" s="1"/>
  <c r="P287" i="20"/>
  <c r="R287" i="20" s="1"/>
  <c r="R286" i="20"/>
  <c r="Q286" i="20"/>
  <c r="S286" i="20" s="1"/>
  <c r="P286" i="20"/>
  <c r="Q285" i="20"/>
  <c r="S285" i="20" s="1"/>
  <c r="P285" i="20"/>
  <c r="R285" i="20" s="1"/>
  <c r="Q284" i="20"/>
  <c r="S284" i="20" s="1"/>
  <c r="P284" i="20"/>
  <c r="R284" i="20" s="1"/>
  <c r="Q283" i="20"/>
  <c r="S283" i="20" s="1"/>
  <c r="P283" i="20"/>
  <c r="R283" i="20" s="1"/>
  <c r="R282" i="20"/>
  <c r="Q282" i="20"/>
  <c r="S282" i="20" s="1"/>
  <c r="P282" i="20"/>
  <c r="Q281" i="20"/>
  <c r="S281" i="20" s="1"/>
  <c r="P281" i="20"/>
  <c r="R281" i="20" s="1"/>
  <c r="Q280" i="20"/>
  <c r="S280" i="20" s="1"/>
  <c r="P280" i="20"/>
  <c r="R280" i="20" s="1"/>
  <c r="Q279" i="20"/>
  <c r="S279" i="20" s="1"/>
  <c r="P279" i="20"/>
  <c r="R279" i="20" s="1"/>
  <c r="R278" i="20"/>
  <c r="Q278" i="20"/>
  <c r="S278" i="20" s="1"/>
  <c r="P278" i="20"/>
  <c r="Q277" i="20"/>
  <c r="S277" i="20" s="1"/>
  <c r="P277" i="20"/>
  <c r="R277" i="20" s="1"/>
  <c r="Q276" i="20"/>
  <c r="S276" i="20" s="1"/>
  <c r="P276" i="20"/>
  <c r="R276" i="20" s="1"/>
  <c r="Q275" i="20"/>
  <c r="S275" i="20" s="1"/>
  <c r="P275" i="20"/>
  <c r="R275" i="20" s="1"/>
  <c r="R274" i="20"/>
  <c r="Q274" i="20"/>
  <c r="S274" i="20" s="1"/>
  <c r="P274" i="20"/>
  <c r="Q273" i="20"/>
  <c r="S273" i="20" s="1"/>
  <c r="P273" i="20"/>
  <c r="R273" i="20" s="1"/>
  <c r="Q272" i="20"/>
  <c r="S272" i="20" s="1"/>
  <c r="P272" i="20"/>
  <c r="R272" i="20" s="1"/>
  <c r="Q271" i="20"/>
  <c r="S271" i="20" s="1"/>
  <c r="P271" i="20"/>
  <c r="R271" i="20" s="1"/>
  <c r="R270" i="20"/>
  <c r="Q270" i="20"/>
  <c r="S270" i="20" s="1"/>
  <c r="P270" i="20"/>
  <c r="Q269" i="20"/>
  <c r="S269" i="20" s="1"/>
  <c r="P269" i="20"/>
  <c r="R269" i="20" s="1"/>
  <c r="Q268" i="20"/>
  <c r="S268" i="20" s="1"/>
  <c r="P268" i="20"/>
  <c r="R268" i="20" s="1"/>
  <c r="Q267" i="20"/>
  <c r="S267" i="20" s="1"/>
  <c r="P267" i="20"/>
  <c r="R267" i="20" s="1"/>
  <c r="R266" i="20"/>
  <c r="Q266" i="20"/>
  <c r="S266" i="20" s="1"/>
  <c r="P266" i="20"/>
  <c r="Q265" i="20"/>
  <c r="S265" i="20" s="1"/>
  <c r="P265" i="20"/>
  <c r="R265" i="20" s="1"/>
  <c r="Q264" i="20"/>
  <c r="S264" i="20" s="1"/>
  <c r="P264" i="20"/>
  <c r="R264" i="20" s="1"/>
  <c r="Q263" i="20"/>
  <c r="S263" i="20" s="1"/>
  <c r="P263" i="20"/>
  <c r="R263" i="20" s="1"/>
  <c r="R262" i="20"/>
  <c r="Q262" i="20"/>
  <c r="S262" i="20" s="1"/>
  <c r="P262" i="20"/>
  <c r="Q261" i="20"/>
  <c r="S261" i="20" s="1"/>
  <c r="P261" i="20"/>
  <c r="R261" i="20" s="1"/>
  <c r="Q260" i="20"/>
  <c r="S260" i="20" s="1"/>
  <c r="P260" i="20"/>
  <c r="R260" i="20" s="1"/>
  <c r="Q259" i="20"/>
  <c r="S259" i="20" s="1"/>
  <c r="P259" i="20"/>
  <c r="R259" i="20" s="1"/>
  <c r="R258" i="20"/>
  <c r="Q258" i="20"/>
  <c r="S258" i="20" s="1"/>
  <c r="P258" i="20"/>
  <c r="Q257" i="20"/>
  <c r="S257" i="20" s="1"/>
  <c r="P257" i="20"/>
  <c r="R257" i="20" s="1"/>
  <c r="Q256" i="20"/>
  <c r="S256" i="20" s="1"/>
  <c r="P256" i="20"/>
  <c r="R256" i="20" s="1"/>
  <c r="Q255" i="20"/>
  <c r="S255" i="20" s="1"/>
  <c r="P255" i="20"/>
  <c r="R255" i="20" s="1"/>
  <c r="R254" i="20"/>
  <c r="Q254" i="20"/>
  <c r="S254" i="20" s="1"/>
  <c r="P254" i="20"/>
  <c r="Q253" i="20"/>
  <c r="S253" i="20" s="1"/>
  <c r="P253" i="20"/>
  <c r="R253" i="20" s="1"/>
  <c r="Q252" i="20"/>
  <c r="S252" i="20" s="1"/>
  <c r="P252" i="20"/>
  <c r="R252" i="20" s="1"/>
  <c r="Q251" i="20"/>
  <c r="S251" i="20" s="1"/>
  <c r="P251" i="20"/>
  <c r="R251" i="20" s="1"/>
  <c r="R250" i="20"/>
  <c r="Q250" i="20"/>
  <c r="S250" i="20" s="1"/>
  <c r="P250" i="20"/>
  <c r="Q249" i="20"/>
  <c r="S249" i="20" s="1"/>
  <c r="P249" i="20"/>
  <c r="R249" i="20" s="1"/>
  <c r="Q248" i="20"/>
  <c r="S248" i="20" s="1"/>
  <c r="P248" i="20"/>
  <c r="R248" i="20" s="1"/>
  <c r="Q247" i="20"/>
  <c r="S247" i="20" s="1"/>
  <c r="P247" i="20"/>
  <c r="R247" i="20" s="1"/>
  <c r="R246" i="20"/>
  <c r="Q246" i="20"/>
  <c r="S246" i="20" s="1"/>
  <c r="P246" i="20"/>
  <c r="Q245" i="20"/>
  <c r="S245" i="20" s="1"/>
  <c r="P245" i="20"/>
  <c r="R245" i="20" s="1"/>
  <c r="Q244" i="20"/>
  <c r="S244" i="20" s="1"/>
  <c r="P244" i="20"/>
  <c r="R244" i="20" s="1"/>
  <c r="S243" i="20"/>
  <c r="Q243" i="20"/>
  <c r="P243" i="20"/>
  <c r="R243" i="20" s="1"/>
  <c r="R242" i="20"/>
  <c r="Q242" i="20"/>
  <c r="S242" i="20" s="1"/>
  <c r="P242" i="20"/>
  <c r="Q241" i="20"/>
  <c r="S241" i="20" s="1"/>
  <c r="P241" i="20"/>
  <c r="R241" i="20" s="1"/>
  <c r="Q240" i="20"/>
  <c r="S240" i="20" s="1"/>
  <c r="P240" i="20"/>
  <c r="R240" i="20" s="1"/>
  <c r="Q239" i="20"/>
  <c r="S239" i="20" s="1"/>
  <c r="P239" i="20"/>
  <c r="R239" i="20" s="1"/>
  <c r="R238" i="20"/>
  <c r="Q238" i="20"/>
  <c r="S238" i="20" s="1"/>
  <c r="P238" i="20"/>
  <c r="Q237" i="20"/>
  <c r="S237" i="20" s="1"/>
  <c r="P237" i="20"/>
  <c r="R237" i="20" s="1"/>
  <c r="Q236" i="20"/>
  <c r="S236" i="20" s="1"/>
  <c r="P236" i="20"/>
  <c r="R236" i="20" s="1"/>
  <c r="S235" i="20"/>
  <c r="Q235" i="20"/>
  <c r="P235" i="20"/>
  <c r="R235" i="20" s="1"/>
  <c r="R234" i="20"/>
  <c r="Q234" i="20"/>
  <c r="S234" i="20" s="1"/>
  <c r="P234" i="20"/>
  <c r="Q233" i="20"/>
  <c r="S233" i="20" s="1"/>
  <c r="P233" i="20"/>
  <c r="R233" i="20" s="1"/>
  <c r="Q232" i="20"/>
  <c r="S232" i="20" s="1"/>
  <c r="P232" i="20"/>
  <c r="R232" i="20" s="1"/>
  <c r="Q231" i="20"/>
  <c r="S231" i="20" s="1"/>
  <c r="P231" i="20"/>
  <c r="R231" i="20" s="1"/>
  <c r="R230" i="20"/>
  <c r="Q230" i="20"/>
  <c r="S230" i="20" s="1"/>
  <c r="P230" i="20"/>
  <c r="Q229" i="20"/>
  <c r="S229" i="20" s="1"/>
  <c r="P229" i="20"/>
  <c r="R229" i="20" s="1"/>
  <c r="Q228" i="20"/>
  <c r="S228" i="20" s="1"/>
  <c r="P228" i="20"/>
  <c r="R228" i="20" s="1"/>
  <c r="Q227" i="20"/>
  <c r="S227" i="20" s="1"/>
  <c r="P227" i="20"/>
  <c r="R227" i="20" s="1"/>
  <c r="R226" i="20"/>
  <c r="Q226" i="20"/>
  <c r="S226" i="20" s="1"/>
  <c r="P226" i="20"/>
  <c r="Q225" i="20"/>
  <c r="S225" i="20" s="1"/>
  <c r="P225" i="20"/>
  <c r="R225" i="20" s="1"/>
  <c r="Q224" i="20"/>
  <c r="S224" i="20" s="1"/>
  <c r="P224" i="20"/>
  <c r="R224" i="20" s="1"/>
  <c r="Q223" i="20"/>
  <c r="S223" i="20" s="1"/>
  <c r="P223" i="20"/>
  <c r="R223" i="20" s="1"/>
  <c r="R222" i="20"/>
  <c r="Q222" i="20"/>
  <c r="S222" i="20" s="1"/>
  <c r="P222" i="20"/>
  <c r="Q221" i="20"/>
  <c r="S221" i="20" s="1"/>
  <c r="P221" i="20"/>
  <c r="R221" i="20" s="1"/>
  <c r="Q220" i="20"/>
  <c r="S220" i="20" s="1"/>
  <c r="P220" i="20"/>
  <c r="R220" i="20" s="1"/>
  <c r="Q219" i="20"/>
  <c r="S219" i="20" s="1"/>
  <c r="P219" i="20"/>
  <c r="R219" i="20" s="1"/>
  <c r="R218" i="20"/>
  <c r="Q218" i="20"/>
  <c r="S218" i="20" s="1"/>
  <c r="P218" i="20"/>
  <c r="Q217" i="20"/>
  <c r="S217" i="20" s="1"/>
  <c r="P217" i="20"/>
  <c r="R217" i="20" s="1"/>
  <c r="Q216" i="20"/>
  <c r="S216" i="20" s="1"/>
  <c r="P216" i="20"/>
  <c r="R216" i="20" s="1"/>
  <c r="Q215" i="20"/>
  <c r="S215" i="20" s="1"/>
  <c r="P215" i="20"/>
  <c r="R215" i="20" s="1"/>
  <c r="R214" i="20"/>
  <c r="Q214" i="20"/>
  <c r="S214" i="20" s="1"/>
  <c r="P214" i="20"/>
  <c r="Q213" i="20"/>
  <c r="S213" i="20" s="1"/>
  <c r="P213" i="20"/>
  <c r="R213" i="20" s="1"/>
  <c r="Q212" i="20"/>
  <c r="S212" i="20" s="1"/>
  <c r="P212" i="20"/>
  <c r="R212" i="20" s="1"/>
  <c r="Q211" i="20"/>
  <c r="S211" i="20" s="1"/>
  <c r="P211" i="20"/>
  <c r="R211" i="20" s="1"/>
  <c r="R210" i="20"/>
  <c r="Q210" i="20"/>
  <c r="S210" i="20" s="1"/>
  <c r="P210" i="20"/>
  <c r="Q209" i="20"/>
  <c r="S209" i="20" s="1"/>
  <c r="P209" i="20"/>
  <c r="R209" i="20" s="1"/>
  <c r="Q208" i="20"/>
  <c r="S208" i="20" s="1"/>
  <c r="P208" i="20"/>
  <c r="R208" i="20" s="1"/>
  <c r="Q207" i="20"/>
  <c r="S207" i="20" s="1"/>
  <c r="P207" i="20"/>
  <c r="R207" i="20" s="1"/>
  <c r="Q206" i="20"/>
  <c r="S206" i="20" s="1"/>
  <c r="P206" i="20"/>
  <c r="R206" i="20" s="1"/>
  <c r="Q205" i="20"/>
  <c r="S205" i="20" s="1"/>
  <c r="P205" i="20"/>
  <c r="R205" i="20" s="1"/>
  <c r="Q204" i="20"/>
  <c r="S204" i="20" s="1"/>
  <c r="P204" i="20"/>
  <c r="R204" i="20" s="1"/>
  <c r="Q203" i="20"/>
  <c r="S203" i="20" s="1"/>
  <c r="P203" i="20"/>
  <c r="R203" i="20" s="1"/>
  <c r="R202" i="20"/>
  <c r="Q202" i="20"/>
  <c r="S202" i="20" s="1"/>
  <c r="P202" i="20"/>
  <c r="Q201" i="20"/>
  <c r="S201" i="20" s="1"/>
  <c r="P201" i="20"/>
  <c r="R201" i="20" s="1"/>
  <c r="Q200" i="20"/>
  <c r="S200" i="20" s="1"/>
  <c r="P200" i="20"/>
  <c r="R200" i="20" s="1"/>
  <c r="S199" i="20"/>
  <c r="Q199" i="20"/>
  <c r="P199" i="20"/>
  <c r="R199" i="20" s="1"/>
  <c r="R198" i="20"/>
  <c r="Q198" i="20"/>
  <c r="S198" i="20" s="1"/>
  <c r="P198" i="20"/>
  <c r="Q197" i="20"/>
  <c r="S197" i="20" s="1"/>
  <c r="P197" i="20"/>
  <c r="R197" i="20" s="1"/>
  <c r="R196" i="20"/>
  <c r="Q196" i="20"/>
  <c r="S196" i="20" s="1"/>
  <c r="P196" i="20"/>
  <c r="S195" i="20"/>
  <c r="Q195" i="20"/>
  <c r="P195" i="20"/>
  <c r="R195" i="20" s="1"/>
  <c r="R194" i="20"/>
  <c r="Q194" i="20"/>
  <c r="S194" i="20" s="1"/>
  <c r="P194" i="20"/>
  <c r="S193" i="20"/>
  <c r="Q193" i="20"/>
  <c r="P193" i="20"/>
  <c r="R193" i="20" s="1"/>
  <c r="Q192" i="20"/>
  <c r="S192" i="20" s="1"/>
  <c r="P192" i="20"/>
  <c r="R192" i="20" s="1"/>
  <c r="S191" i="20"/>
  <c r="Q191" i="20"/>
  <c r="P191" i="20"/>
  <c r="R191" i="20" s="1"/>
  <c r="Q190" i="20"/>
  <c r="S190" i="20" s="1"/>
  <c r="P190" i="20"/>
  <c r="R190" i="20" s="1"/>
  <c r="Q189" i="20"/>
  <c r="S189" i="20" s="1"/>
  <c r="P189" i="20"/>
  <c r="R189" i="20" s="1"/>
  <c r="R188" i="20"/>
  <c r="Q188" i="20"/>
  <c r="S188" i="20" s="1"/>
  <c r="P188" i="20"/>
  <c r="S187" i="20"/>
  <c r="Q187" i="20"/>
  <c r="P187" i="20"/>
  <c r="R187" i="20" s="1"/>
  <c r="R186" i="20"/>
  <c r="Q186" i="20"/>
  <c r="S186" i="20" s="1"/>
  <c r="P186" i="20"/>
  <c r="S185" i="20"/>
  <c r="Q185" i="20"/>
  <c r="P185" i="20"/>
  <c r="R185" i="20" s="1"/>
  <c r="Q184" i="20"/>
  <c r="S184" i="20" s="1"/>
  <c r="P184" i="20"/>
  <c r="R184" i="20" s="1"/>
  <c r="S183" i="20"/>
  <c r="Q183" i="20"/>
  <c r="P183" i="20"/>
  <c r="R183" i="20" s="1"/>
  <c r="Q182" i="20"/>
  <c r="S182" i="20" s="1"/>
  <c r="P182" i="20"/>
  <c r="R182" i="20" s="1"/>
  <c r="Q181" i="20"/>
  <c r="S181" i="20" s="1"/>
  <c r="P181" i="20"/>
  <c r="R181" i="20" s="1"/>
  <c r="Q180" i="20"/>
  <c r="S180" i="20" s="1"/>
  <c r="P180" i="20"/>
  <c r="R180" i="20" s="1"/>
  <c r="S179" i="20"/>
  <c r="Q179" i="20"/>
  <c r="P179" i="20"/>
  <c r="R179" i="20" s="1"/>
  <c r="R178" i="20"/>
  <c r="Q178" i="20"/>
  <c r="S178" i="20" s="1"/>
  <c r="P178" i="20"/>
  <c r="S177" i="20"/>
  <c r="Q177" i="20"/>
  <c r="P177" i="20"/>
  <c r="R177" i="20" s="1"/>
  <c r="Q176" i="20"/>
  <c r="S176" i="20" s="1"/>
  <c r="P176" i="20"/>
  <c r="R176" i="20" s="1"/>
  <c r="S175" i="20"/>
  <c r="Q175" i="20"/>
  <c r="P175" i="20"/>
  <c r="R175" i="20" s="1"/>
  <c r="Q174" i="20"/>
  <c r="S174" i="20" s="1"/>
  <c r="P174" i="20"/>
  <c r="R174" i="20" s="1"/>
  <c r="Q173" i="20"/>
  <c r="S173" i="20" s="1"/>
  <c r="P173" i="20"/>
  <c r="R173" i="20" s="1"/>
  <c r="Q172" i="20"/>
  <c r="S172" i="20" s="1"/>
  <c r="P172" i="20"/>
  <c r="R172" i="20" s="1"/>
  <c r="S171" i="20"/>
  <c r="Q171" i="20"/>
  <c r="P171" i="20"/>
  <c r="R171" i="20" s="1"/>
  <c r="R170" i="20"/>
  <c r="Q170" i="20"/>
  <c r="S170" i="20" s="1"/>
  <c r="P170" i="20"/>
  <c r="S169" i="20"/>
  <c r="Q169" i="20"/>
  <c r="P169" i="20"/>
  <c r="R169" i="20" s="1"/>
  <c r="Q168" i="20"/>
  <c r="S168" i="20" s="1"/>
  <c r="P168" i="20"/>
  <c r="R168" i="20" s="1"/>
  <c r="S167" i="20"/>
  <c r="Q167" i="20"/>
  <c r="P167" i="20"/>
  <c r="R167" i="20" s="1"/>
  <c r="Q166" i="20"/>
  <c r="S166" i="20" s="1"/>
  <c r="P166" i="20"/>
  <c r="R166" i="20" s="1"/>
  <c r="Q165" i="20"/>
  <c r="S165" i="20" s="1"/>
  <c r="P165" i="20"/>
  <c r="R165" i="20" s="1"/>
  <c r="R164" i="20"/>
  <c r="Q164" i="20"/>
  <c r="S164" i="20" s="1"/>
  <c r="P164" i="20"/>
  <c r="S163" i="20"/>
  <c r="Q163" i="20"/>
  <c r="P163" i="20"/>
  <c r="R163" i="20" s="1"/>
  <c r="R162" i="20"/>
  <c r="Q162" i="20"/>
  <c r="S162" i="20" s="1"/>
  <c r="P162" i="20"/>
  <c r="S161" i="20"/>
  <c r="Q161" i="20"/>
  <c r="P161" i="20"/>
  <c r="R161" i="20" s="1"/>
  <c r="Q160" i="20"/>
  <c r="S160" i="20" s="1"/>
  <c r="P160" i="20"/>
  <c r="R160" i="20" s="1"/>
  <c r="S159" i="20"/>
  <c r="Q159" i="20"/>
  <c r="P159" i="20"/>
  <c r="R159" i="20" s="1"/>
  <c r="Q158" i="20"/>
  <c r="S158" i="20" s="1"/>
  <c r="P158" i="20"/>
  <c r="R158" i="20" s="1"/>
  <c r="Q157" i="20"/>
  <c r="S157" i="20" s="1"/>
  <c r="P157" i="20"/>
  <c r="R157" i="20" s="1"/>
  <c r="Q156" i="20"/>
  <c r="S156" i="20" s="1"/>
  <c r="P156" i="20"/>
  <c r="R156" i="20" s="1"/>
  <c r="Q155" i="20"/>
  <c r="S155" i="20" s="1"/>
  <c r="P155" i="20"/>
  <c r="R155" i="20" s="1"/>
  <c r="R154" i="20"/>
  <c r="Q154" i="20"/>
  <c r="S154" i="20" s="1"/>
  <c r="P154" i="20"/>
  <c r="Q153" i="20"/>
  <c r="S153" i="20" s="1"/>
  <c r="P153" i="20"/>
  <c r="R153" i="20" s="1"/>
  <c r="Q152" i="20"/>
  <c r="S152" i="20" s="1"/>
  <c r="P152" i="20"/>
  <c r="R152" i="20" s="1"/>
  <c r="Q151" i="20"/>
  <c r="S151" i="20" s="1"/>
  <c r="P151" i="20"/>
  <c r="R151" i="20" s="1"/>
  <c r="R150" i="20"/>
  <c r="Q150" i="20"/>
  <c r="S150" i="20" s="1"/>
  <c r="P150" i="20"/>
  <c r="Q149" i="20"/>
  <c r="S149" i="20" s="1"/>
  <c r="P149" i="20"/>
  <c r="R149" i="20" s="1"/>
  <c r="Q148" i="20"/>
  <c r="S148" i="20" s="1"/>
  <c r="P148" i="20"/>
  <c r="R148" i="20" s="1"/>
  <c r="Q147" i="20"/>
  <c r="S147" i="20" s="1"/>
  <c r="P147" i="20"/>
  <c r="R147" i="20" s="1"/>
  <c r="Q146" i="20"/>
  <c r="S146" i="20" s="1"/>
  <c r="P146" i="20"/>
  <c r="R146" i="20" s="1"/>
  <c r="Q145" i="20"/>
  <c r="S145" i="20" s="1"/>
  <c r="P145" i="20"/>
  <c r="R145" i="20" s="1"/>
  <c r="R144" i="20"/>
  <c r="Q144" i="20"/>
  <c r="S144" i="20" s="1"/>
  <c r="P144" i="20"/>
  <c r="Q143" i="20"/>
  <c r="S143" i="20" s="1"/>
  <c r="P143" i="20"/>
  <c r="R143" i="20" s="1"/>
  <c r="Q142" i="20"/>
  <c r="S142" i="20" s="1"/>
  <c r="P142" i="20"/>
  <c r="R142" i="20" s="1"/>
  <c r="Q141" i="20"/>
  <c r="S141" i="20" s="1"/>
  <c r="P141" i="20"/>
  <c r="R141" i="20" s="1"/>
  <c r="Q140" i="20"/>
  <c r="S140" i="20" s="1"/>
  <c r="P140" i="20"/>
  <c r="R140" i="20" s="1"/>
  <c r="Q139" i="20"/>
  <c r="S139" i="20" s="1"/>
  <c r="P139" i="20"/>
  <c r="R139" i="20" s="1"/>
  <c r="R138" i="20"/>
  <c r="Q138" i="20"/>
  <c r="S138" i="20" s="1"/>
  <c r="P138" i="20"/>
  <c r="Q137" i="20"/>
  <c r="S137" i="20" s="1"/>
  <c r="P137" i="20"/>
  <c r="R137" i="20" s="1"/>
  <c r="Q136" i="20"/>
  <c r="S136" i="20" s="1"/>
  <c r="P136" i="20"/>
  <c r="R136" i="20" s="1"/>
  <c r="Q135" i="20"/>
  <c r="S135" i="20" s="1"/>
  <c r="P135" i="20"/>
  <c r="R135" i="20" s="1"/>
  <c r="Q134" i="20"/>
  <c r="S134" i="20" s="1"/>
  <c r="P134" i="20"/>
  <c r="R134" i="20" s="1"/>
  <c r="Q133" i="20"/>
  <c r="S133" i="20" s="1"/>
  <c r="P133" i="20"/>
  <c r="R133" i="20" s="1"/>
  <c r="Q132" i="20"/>
  <c r="S132" i="20" s="1"/>
  <c r="P132" i="20"/>
  <c r="R132" i="20" s="1"/>
  <c r="Q131" i="20"/>
  <c r="S131" i="20" s="1"/>
  <c r="P131" i="20"/>
  <c r="R131" i="20" s="1"/>
  <c r="Q130" i="20"/>
  <c r="S130" i="20" s="1"/>
  <c r="P130" i="20"/>
  <c r="R130" i="20" s="1"/>
  <c r="Q129" i="20"/>
  <c r="S129" i="20" s="1"/>
  <c r="P129" i="20"/>
  <c r="R129" i="20" s="1"/>
  <c r="R128" i="20"/>
  <c r="Q128" i="20"/>
  <c r="S128" i="20" s="1"/>
  <c r="P128" i="20"/>
  <c r="Q127" i="20"/>
  <c r="S127" i="20" s="1"/>
  <c r="P127" i="20"/>
  <c r="R127" i="20" s="1"/>
  <c r="Q126" i="20"/>
  <c r="S126" i="20" s="1"/>
  <c r="P126" i="20"/>
  <c r="R126" i="20" s="1"/>
  <c r="Q125" i="20"/>
  <c r="S125" i="20" s="1"/>
  <c r="P125" i="20"/>
  <c r="R125" i="20" s="1"/>
  <c r="Q124" i="20"/>
  <c r="S124" i="20" s="1"/>
  <c r="P124" i="20"/>
  <c r="R124" i="20" s="1"/>
  <c r="Q123" i="20"/>
  <c r="S123" i="20" s="1"/>
  <c r="P123" i="20"/>
  <c r="R123" i="20" s="1"/>
  <c r="R122" i="20"/>
  <c r="Q122" i="20"/>
  <c r="S122" i="20" s="1"/>
  <c r="P122" i="20"/>
  <c r="Q121" i="20"/>
  <c r="S121" i="20" s="1"/>
  <c r="P121" i="20"/>
  <c r="R121" i="20" s="1"/>
  <c r="Q120" i="20"/>
  <c r="S120" i="20" s="1"/>
  <c r="P120" i="20"/>
  <c r="R120" i="20" s="1"/>
  <c r="Q119" i="20"/>
  <c r="S119" i="20" s="1"/>
  <c r="P119" i="20"/>
  <c r="R119" i="20" s="1"/>
  <c r="Q118" i="20"/>
  <c r="S118" i="20" s="1"/>
  <c r="P118" i="20"/>
  <c r="R118" i="20" s="1"/>
  <c r="Q117" i="20"/>
  <c r="S117" i="20" s="1"/>
  <c r="P117" i="20"/>
  <c r="R117" i="20" s="1"/>
  <c r="R116" i="20"/>
  <c r="Q116" i="20"/>
  <c r="S116" i="20" s="1"/>
  <c r="P116" i="20"/>
  <c r="Q115" i="20"/>
  <c r="S115" i="20" s="1"/>
  <c r="P115" i="20"/>
  <c r="R115" i="20" s="1"/>
  <c r="Q114" i="20"/>
  <c r="S114" i="20" s="1"/>
  <c r="P114" i="20"/>
  <c r="R114" i="20" s="1"/>
  <c r="Q113" i="20"/>
  <c r="S113" i="20" s="1"/>
  <c r="P113" i="20"/>
  <c r="R113" i="20" s="1"/>
  <c r="Q112" i="20"/>
  <c r="S112" i="20" s="1"/>
  <c r="P112" i="20"/>
  <c r="R112" i="20" s="1"/>
  <c r="Q111" i="20"/>
  <c r="S111" i="20" s="1"/>
  <c r="P111" i="20"/>
  <c r="R111" i="20" s="1"/>
  <c r="S110" i="20"/>
  <c r="R110" i="20"/>
  <c r="Q110" i="20"/>
  <c r="P110" i="20"/>
  <c r="Q109" i="20"/>
  <c r="S109" i="20" s="1"/>
  <c r="P109" i="20"/>
  <c r="R109" i="20" s="1"/>
  <c r="Q108" i="20"/>
  <c r="S108" i="20" s="1"/>
  <c r="P108" i="20"/>
  <c r="R108" i="20" s="1"/>
  <c r="Q107" i="20"/>
  <c r="S107" i="20" s="1"/>
  <c r="P107" i="20"/>
  <c r="R107" i="20" s="1"/>
  <c r="Q106" i="20"/>
  <c r="S106" i="20" s="1"/>
  <c r="P106" i="20"/>
  <c r="R106" i="20" s="1"/>
  <c r="Q105" i="20"/>
  <c r="S105" i="20" s="1"/>
  <c r="P105" i="20"/>
  <c r="R105" i="20" s="1"/>
  <c r="S104" i="20"/>
  <c r="R104" i="20"/>
  <c r="Q104" i="20"/>
  <c r="P104" i="20"/>
  <c r="Q103" i="20"/>
  <c r="S103" i="20" s="1"/>
  <c r="P103" i="20"/>
  <c r="R103" i="20" s="1"/>
  <c r="Q102" i="20"/>
  <c r="S102" i="20" s="1"/>
  <c r="P102" i="20"/>
  <c r="R102" i="20" s="1"/>
  <c r="Q101" i="20"/>
  <c r="S101" i="20" s="1"/>
  <c r="P101" i="20"/>
  <c r="R101" i="20" s="1"/>
  <c r="Q100" i="20"/>
  <c r="S100" i="20" s="1"/>
  <c r="P100" i="20"/>
  <c r="R100" i="20" s="1"/>
  <c r="Q99" i="20"/>
  <c r="S99" i="20" s="1"/>
  <c r="P99" i="20"/>
  <c r="R99" i="20" s="1"/>
  <c r="R98" i="20"/>
  <c r="Q98" i="20"/>
  <c r="S98" i="20" s="1"/>
  <c r="P98" i="20"/>
  <c r="Q97" i="20"/>
  <c r="S97" i="20" s="1"/>
  <c r="P97" i="20"/>
  <c r="R97" i="20" s="1"/>
  <c r="Q96" i="20"/>
  <c r="S96" i="20" s="1"/>
  <c r="P96" i="20"/>
  <c r="R96" i="20" s="1"/>
  <c r="Q95" i="20"/>
  <c r="S95" i="20" s="1"/>
  <c r="P95" i="20"/>
  <c r="R95" i="20" s="1"/>
  <c r="Q94" i="20"/>
  <c r="S94" i="20" s="1"/>
  <c r="P94" i="20"/>
  <c r="R94" i="20" s="1"/>
  <c r="Q93" i="20"/>
  <c r="S93" i="20" s="1"/>
  <c r="P93" i="20"/>
  <c r="R93" i="20" s="1"/>
  <c r="Q92" i="20"/>
  <c r="S92" i="20" s="1"/>
  <c r="P92" i="20"/>
  <c r="R92" i="20" s="1"/>
  <c r="Q91" i="20"/>
  <c r="S91" i="20" s="1"/>
  <c r="P91" i="20"/>
  <c r="R91" i="20" s="1"/>
  <c r="Q90" i="20"/>
  <c r="S90" i="20" s="1"/>
  <c r="P90" i="20"/>
  <c r="R90" i="20" s="1"/>
  <c r="Q89" i="20"/>
  <c r="S89" i="20" s="1"/>
  <c r="P89" i="20"/>
  <c r="R89" i="20" s="1"/>
  <c r="Q88" i="20"/>
  <c r="S88" i="20" s="1"/>
  <c r="P88" i="20"/>
  <c r="R88" i="20" s="1"/>
  <c r="Q87" i="20"/>
  <c r="S87" i="20" s="1"/>
  <c r="P87" i="20"/>
  <c r="R87" i="20" s="1"/>
  <c r="Q86" i="20"/>
  <c r="S86" i="20" s="1"/>
  <c r="P86" i="20"/>
  <c r="R86" i="20" s="1"/>
  <c r="Q85" i="20"/>
  <c r="S85" i="20" s="1"/>
  <c r="P85" i="20"/>
  <c r="R85" i="20" s="1"/>
  <c r="R84" i="20"/>
  <c r="Q84" i="20"/>
  <c r="S84" i="20" s="1"/>
  <c r="P84" i="20"/>
  <c r="Q83" i="20"/>
  <c r="S83" i="20" s="1"/>
  <c r="P83" i="20"/>
  <c r="R83" i="20" s="1"/>
  <c r="Q82" i="20"/>
  <c r="S82" i="20" s="1"/>
  <c r="P82" i="20"/>
  <c r="R82" i="20" s="1"/>
  <c r="Q81" i="20"/>
  <c r="S81" i="20" s="1"/>
  <c r="P81" i="20"/>
  <c r="R81" i="20" s="1"/>
  <c r="Q80" i="20"/>
  <c r="S80" i="20" s="1"/>
  <c r="P80" i="20"/>
  <c r="R80" i="20" s="1"/>
  <c r="Q79" i="20"/>
  <c r="S79" i="20" s="1"/>
  <c r="P79" i="20"/>
  <c r="R79" i="20" s="1"/>
  <c r="S78" i="20"/>
  <c r="R78" i="20"/>
  <c r="Q78" i="20"/>
  <c r="P78" i="20"/>
  <c r="Q77" i="20"/>
  <c r="S77" i="20" s="1"/>
  <c r="P77" i="20"/>
  <c r="R77" i="20" s="1"/>
  <c r="Q76" i="20"/>
  <c r="S76" i="20" s="1"/>
  <c r="P76" i="20"/>
  <c r="R76" i="20" s="1"/>
  <c r="Q75" i="20"/>
  <c r="S75" i="20" s="1"/>
  <c r="P75" i="20"/>
  <c r="R75" i="20" s="1"/>
  <c r="Q74" i="20"/>
  <c r="S74" i="20" s="1"/>
  <c r="P74" i="20"/>
  <c r="R74" i="20" s="1"/>
  <c r="Q73" i="20"/>
  <c r="S73" i="20" s="1"/>
  <c r="P73" i="20"/>
  <c r="R73" i="20" s="1"/>
  <c r="S72" i="20"/>
  <c r="R72" i="20"/>
  <c r="Q72" i="20"/>
  <c r="P72" i="20"/>
  <c r="Q71" i="20"/>
  <c r="S71" i="20" s="1"/>
  <c r="P71" i="20"/>
  <c r="R71" i="20" s="1"/>
  <c r="Q70" i="20"/>
  <c r="S70" i="20" s="1"/>
  <c r="P70" i="20"/>
  <c r="R70" i="20" s="1"/>
  <c r="Q69" i="20"/>
  <c r="S69" i="20" s="1"/>
  <c r="P69" i="20"/>
  <c r="R69" i="20" s="1"/>
  <c r="Q68" i="20"/>
  <c r="S68" i="20" s="1"/>
  <c r="P68" i="20"/>
  <c r="R68" i="20" s="1"/>
  <c r="Q67" i="20"/>
  <c r="S67" i="20" s="1"/>
  <c r="P67" i="20"/>
  <c r="R67" i="20" s="1"/>
  <c r="R66" i="20"/>
  <c r="Q66" i="20"/>
  <c r="S66" i="20" s="1"/>
  <c r="P66" i="20"/>
  <c r="W65" i="20"/>
  <c r="V65" i="20"/>
  <c r="Q65" i="20"/>
  <c r="S65" i="20" s="1"/>
  <c r="P65" i="20"/>
  <c r="R65" i="20" s="1"/>
  <c r="W64" i="20"/>
  <c r="V64" i="20"/>
  <c r="Q64" i="20"/>
  <c r="S64" i="20" s="1"/>
  <c r="P64" i="20"/>
  <c r="R64" i="20" s="1"/>
  <c r="W63" i="20"/>
  <c r="V63" i="20"/>
  <c r="Q63" i="20"/>
  <c r="S63" i="20" s="1"/>
  <c r="P63" i="20"/>
  <c r="R63" i="20" s="1"/>
  <c r="W62" i="20"/>
  <c r="V62" i="20"/>
  <c r="R62" i="20"/>
  <c r="Q62" i="20"/>
  <c r="S62" i="20" s="1"/>
  <c r="P62" i="20"/>
  <c r="W61" i="20"/>
  <c r="V61" i="20"/>
  <c r="Q61" i="20"/>
  <c r="S61" i="20" s="1"/>
  <c r="P61" i="20"/>
  <c r="R61" i="20" s="1"/>
  <c r="W60" i="20"/>
  <c r="V60" i="20"/>
  <c r="Q60" i="20"/>
  <c r="S60" i="20" s="1"/>
  <c r="P60" i="20"/>
  <c r="R60" i="20" s="1"/>
  <c r="W59" i="20"/>
  <c r="V59" i="20"/>
  <c r="Q59" i="20"/>
  <c r="S59" i="20" s="1"/>
  <c r="P59" i="20"/>
  <c r="R59" i="20" s="1"/>
  <c r="W58" i="20"/>
  <c r="V58" i="20"/>
  <c r="S58" i="20"/>
  <c r="R58" i="20"/>
  <c r="Q58" i="20"/>
  <c r="P58" i="20"/>
  <c r="W57" i="20"/>
  <c r="V57" i="20"/>
  <c r="S57" i="20"/>
  <c r="Q57" i="20"/>
  <c r="P57" i="20"/>
  <c r="R57" i="20" s="1"/>
  <c r="W56" i="20"/>
  <c r="V56" i="20"/>
  <c r="Q56" i="20"/>
  <c r="S56" i="20" s="1"/>
  <c r="P56" i="20"/>
  <c r="R56" i="20" s="1"/>
  <c r="W55" i="20"/>
  <c r="V55" i="20"/>
  <c r="Q55" i="20"/>
  <c r="S55" i="20" s="1"/>
  <c r="P55" i="20"/>
  <c r="R55" i="20" s="1"/>
  <c r="W54" i="20"/>
  <c r="V54" i="20"/>
  <c r="R54" i="20"/>
  <c r="Q54" i="20"/>
  <c r="S54" i="20" s="1"/>
  <c r="P54" i="20"/>
  <c r="W53" i="20"/>
  <c r="V53" i="20"/>
  <c r="S53" i="20"/>
  <c r="Q53" i="20"/>
  <c r="P53" i="20"/>
  <c r="R53" i="20" s="1"/>
  <c r="W52" i="20"/>
  <c r="V52" i="20"/>
  <c r="Q52" i="20"/>
  <c r="S52" i="20" s="1"/>
  <c r="P52" i="20"/>
  <c r="R52" i="20" s="1"/>
  <c r="W51" i="20"/>
  <c r="V51" i="20"/>
  <c r="Q51" i="20"/>
  <c r="S51" i="20" s="1"/>
  <c r="P51" i="20"/>
  <c r="R51" i="20" s="1"/>
  <c r="W50" i="20"/>
  <c r="V50" i="20"/>
  <c r="S50" i="20"/>
  <c r="R50" i="20"/>
  <c r="Q50" i="20"/>
  <c r="P50" i="20"/>
  <c r="Q49" i="20"/>
  <c r="W49" i="20" s="1"/>
  <c r="R38" i="20"/>
  <c r="Q38" i="20"/>
  <c r="U14" i="20"/>
  <c r="R30" i="10" l="1"/>
  <c r="R33" i="10" s="1"/>
  <c r="R35" i="10" s="1"/>
  <c r="S30" i="10"/>
  <c r="S33" i="10" s="1"/>
  <c r="S35" i="10" s="1"/>
  <c r="P30" i="10"/>
  <c r="P33" i="10" s="1"/>
  <c r="P35" i="10" s="1"/>
  <c r="T30" i="10"/>
  <c r="T33" i="10" s="1"/>
  <c r="T35" i="10" s="1"/>
  <c r="Q30" i="10"/>
  <c r="Q33" i="10" s="1"/>
  <c r="Q35" i="10" s="1"/>
  <c r="N30" i="10"/>
  <c r="N33" i="10" s="1"/>
  <c r="N35" i="10" s="1"/>
  <c r="AA49" i="1"/>
  <c r="AE52" i="1"/>
  <c r="S45" i="22"/>
  <c r="S341" i="22"/>
  <c r="P45" i="22"/>
  <c r="AC32" i="21"/>
  <c r="AC39" i="21"/>
  <c r="AC29" i="21"/>
  <c r="AC38" i="21"/>
  <c r="AC41" i="21"/>
  <c r="AC37" i="21"/>
  <c r="AC40" i="21"/>
  <c r="AC30" i="21"/>
  <c r="AC36" i="21"/>
  <c r="S49" i="20"/>
  <c r="S47" i="20"/>
  <c r="R49" i="20"/>
  <c r="R47" i="20" s="1"/>
  <c r="P47" i="20"/>
  <c r="Q47" i="20"/>
  <c r="AC42" i="21" l="1"/>
  <c r="L26" i="11" l="1"/>
  <c r="L28" i="11" s="1"/>
  <c r="L30" i="11" s="1"/>
  <c r="E4" i="11"/>
  <c r="D4"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I40" i="11"/>
  <c r="Q32" i="11"/>
  <c r="Q31" i="11"/>
  <c r="Q29" i="11"/>
  <c r="Q28" i="11"/>
  <c r="M2" i="22"/>
  <c r="O2" i="21"/>
  <c r="O2" i="19"/>
  <c r="M2" i="20"/>
  <c r="U2" i="1"/>
  <c r="O2" i="23"/>
  <c r="P2" i="7"/>
  <c r="K2" i="11"/>
  <c r="L2" i="34"/>
  <c r="M46" i="11" l="1"/>
  <c r="N46" i="11" s="1"/>
  <c r="M43" i="11"/>
  <c r="M69" i="11"/>
  <c r="N69" i="11" s="1"/>
  <c r="M76" i="11"/>
  <c r="N76" i="11" s="1"/>
  <c r="M68" i="11"/>
  <c r="N68" i="11" s="1"/>
  <c r="M60" i="11"/>
  <c r="N60" i="11" s="1"/>
  <c r="M52" i="11"/>
  <c r="N52" i="11" s="1"/>
  <c r="M44" i="11"/>
  <c r="N44" i="11" s="1"/>
  <c r="M75" i="11"/>
  <c r="N75" i="11" s="1"/>
  <c r="M67" i="11"/>
  <c r="N67" i="11" s="1"/>
  <c r="M59" i="11"/>
  <c r="N59" i="11" s="1"/>
  <c r="M51" i="11"/>
  <c r="N51" i="11" s="1"/>
  <c r="M61" i="11"/>
  <c r="N61" i="11" s="1"/>
  <c r="M74" i="11"/>
  <c r="N74" i="11" s="1"/>
  <c r="M66" i="11"/>
  <c r="N66" i="11" s="1"/>
  <c r="M58" i="11"/>
  <c r="N58" i="11" s="1"/>
  <c r="M50" i="11"/>
  <c r="N50" i="11" s="1"/>
  <c r="M41" i="11"/>
  <c r="M42" i="11"/>
  <c r="M73" i="11"/>
  <c r="N73" i="11" s="1"/>
  <c r="M65" i="11"/>
  <c r="N65" i="11" s="1"/>
  <c r="M57" i="11"/>
  <c r="N57" i="11" s="1"/>
  <c r="M49" i="11"/>
  <c r="N49" i="11" s="1"/>
  <c r="M40" i="11"/>
  <c r="M45" i="11"/>
  <c r="N45" i="11" s="1"/>
  <c r="L41" i="11"/>
  <c r="M72" i="11"/>
  <c r="N72" i="11" s="1"/>
  <c r="M64" i="11"/>
  <c r="N64" i="11" s="1"/>
  <c r="M56" i="11"/>
  <c r="N56" i="11" s="1"/>
  <c r="M48" i="11"/>
  <c r="N48" i="11" s="1"/>
  <c r="M53" i="11"/>
  <c r="N53" i="11" s="1"/>
  <c r="L40" i="11"/>
  <c r="M71" i="11"/>
  <c r="N71" i="11" s="1"/>
  <c r="M63" i="11"/>
  <c r="N63" i="11" s="1"/>
  <c r="M55" i="11"/>
  <c r="N55" i="11" s="1"/>
  <c r="M47" i="11"/>
  <c r="N47" i="11" s="1"/>
  <c r="L42" i="11"/>
  <c r="M70" i="11"/>
  <c r="N70" i="11" s="1"/>
  <c r="M62" i="11"/>
  <c r="N62" i="11" s="1"/>
  <c r="M54" i="11"/>
  <c r="N54" i="11" s="1"/>
  <c r="N43" i="11"/>
  <c r="K8" i="23"/>
  <c r="M8" i="10"/>
  <c r="L8" i="10"/>
  <c r="T21" i="10"/>
  <c r="S21" i="10"/>
  <c r="R21" i="10"/>
  <c r="Q21" i="10"/>
  <c r="P21" i="10"/>
  <c r="N21" i="10"/>
  <c r="T20" i="10"/>
  <c r="S20" i="10"/>
  <c r="R20" i="10"/>
  <c r="Q20" i="10"/>
  <c r="P20" i="10"/>
  <c r="O20" i="10"/>
  <c r="N20" i="10"/>
  <c r="H17" i="34"/>
  <c r="C18" i="10" a="1"/>
  <c r="C18" i="10" s="1"/>
  <c r="C19" i="10" s="1" a="1"/>
  <c r="C19" i="10" s="1"/>
  <c r="B18" i="11" a="1"/>
  <c r="B18" i="11" s="1"/>
  <c r="M19" i="11"/>
  <c r="L18" i="11"/>
  <c r="L20" i="11" s="1"/>
  <c r="L22" i="11" s="1"/>
  <c r="I52" i="11"/>
  <c r="K52" i="11" s="1"/>
  <c r="I53" i="11"/>
  <c r="K53" i="11" s="1"/>
  <c r="I54" i="11"/>
  <c r="K54" i="11" s="1"/>
  <c r="I55" i="11"/>
  <c r="K55" i="11" s="1"/>
  <c r="I56" i="11"/>
  <c r="K56" i="11" s="1"/>
  <c r="I57" i="11"/>
  <c r="K57" i="11" s="1"/>
  <c r="I58" i="11"/>
  <c r="K58" i="11" s="1"/>
  <c r="I59" i="11"/>
  <c r="K59" i="11" s="1"/>
  <c r="I60" i="11"/>
  <c r="K60" i="11" s="1"/>
  <c r="I61" i="11"/>
  <c r="K61" i="11" s="1"/>
  <c r="I62" i="11"/>
  <c r="K62" i="11" s="1"/>
  <c r="I63" i="11"/>
  <c r="K63" i="11" s="1"/>
  <c r="I64" i="11"/>
  <c r="K64" i="11" s="1"/>
  <c r="I65" i="11"/>
  <c r="K65" i="11" s="1"/>
  <c r="I66" i="11"/>
  <c r="K66" i="11" s="1"/>
  <c r="I67" i="11"/>
  <c r="K67" i="11" s="1"/>
  <c r="I68" i="11"/>
  <c r="K68" i="11" s="1"/>
  <c r="I69" i="11"/>
  <c r="K69" i="11" s="1"/>
  <c r="I70" i="11"/>
  <c r="K70" i="11" s="1"/>
  <c r="I71" i="11"/>
  <c r="K71" i="11" s="1"/>
  <c r="I72" i="11"/>
  <c r="K72" i="11"/>
  <c r="I73" i="11"/>
  <c r="K73" i="11" s="1"/>
  <c r="I74" i="11"/>
  <c r="K74" i="11" s="1"/>
  <c r="I75" i="11"/>
  <c r="K75" i="11" s="1"/>
  <c r="I76" i="11"/>
  <c r="K76" i="11" s="1"/>
  <c r="AA24" i="10"/>
  <c r="AA23" i="10"/>
  <c r="AA22" i="10"/>
  <c r="AA21" i="10"/>
  <c r="AA20" i="10"/>
  <c r="G20" i="11" l="1"/>
  <c r="U48" i="10"/>
  <c r="AA48" i="10" s="1"/>
  <c r="U45" i="10"/>
  <c r="AA45" i="10" s="1"/>
  <c r="U46" i="10"/>
  <c r="AA46" i="10" s="1"/>
  <c r="U54" i="10"/>
  <c r="AA54" i="10" s="1"/>
  <c r="U62" i="10"/>
  <c r="AA62" i="10" s="1"/>
  <c r="U70" i="10"/>
  <c r="AA70" i="10" s="1"/>
  <c r="U78" i="10"/>
  <c r="AA78" i="10" s="1"/>
  <c r="U47" i="10"/>
  <c r="AA47" i="10" s="1"/>
  <c r="U55" i="10"/>
  <c r="AA55" i="10" s="1"/>
  <c r="U63" i="10"/>
  <c r="AA63" i="10" s="1"/>
  <c r="U71" i="10"/>
  <c r="AA71" i="10" s="1"/>
  <c r="U43" i="10"/>
  <c r="AA43" i="10" s="1"/>
  <c r="U56" i="10"/>
  <c r="AA56" i="10" s="1"/>
  <c r="U64" i="10"/>
  <c r="AA64" i="10" s="1"/>
  <c r="U72" i="10"/>
  <c r="AA72" i="10" s="1"/>
  <c r="U49" i="10"/>
  <c r="AA49" i="10" s="1"/>
  <c r="U57" i="10"/>
  <c r="AA57" i="10" s="1"/>
  <c r="U65" i="10"/>
  <c r="AA65" i="10" s="1"/>
  <c r="U73" i="10"/>
  <c r="AA73" i="10" s="1"/>
  <c r="U50" i="10"/>
  <c r="AA50" i="10" s="1"/>
  <c r="U58" i="10"/>
  <c r="AA58" i="10" s="1"/>
  <c r="U66" i="10"/>
  <c r="AA66" i="10" s="1"/>
  <c r="U74" i="10"/>
  <c r="AA74" i="10" s="1"/>
  <c r="U51" i="10"/>
  <c r="AA51" i="10" s="1"/>
  <c r="U59" i="10"/>
  <c r="AA59" i="10" s="1"/>
  <c r="U67" i="10"/>
  <c r="AA67" i="10" s="1"/>
  <c r="U75" i="10"/>
  <c r="AA75" i="10" s="1"/>
  <c r="U44" i="10"/>
  <c r="AA44" i="10" s="1"/>
  <c r="U52" i="10"/>
  <c r="AA52" i="10" s="1"/>
  <c r="U60" i="10"/>
  <c r="AA60" i="10" s="1"/>
  <c r="U68" i="10"/>
  <c r="AA68" i="10" s="1"/>
  <c r="U76" i="10"/>
  <c r="AA76" i="10" s="1"/>
  <c r="U53" i="10"/>
  <c r="AA53" i="10" s="1"/>
  <c r="U61" i="10"/>
  <c r="AA61" i="10" s="1"/>
  <c r="U69" i="10"/>
  <c r="AA69" i="10" s="1"/>
  <c r="U77" i="10"/>
  <c r="AA77" i="10" s="1"/>
  <c r="L43" i="10"/>
  <c r="R43" i="10" s="1"/>
  <c r="S19" i="10"/>
  <c r="L55" i="10"/>
  <c r="C18" i="11"/>
  <c r="H18" i="11"/>
  <c r="E18" i="11"/>
  <c r="G18" i="11"/>
  <c r="N42" i="11"/>
  <c r="M26" i="11"/>
  <c r="N41" i="11"/>
  <c r="N40" i="11"/>
  <c r="M27" i="11"/>
  <c r="L52" i="10"/>
  <c r="L50" i="10"/>
  <c r="L48" i="10"/>
  <c r="L44" i="10"/>
  <c r="L46" i="10"/>
  <c r="L74" i="10"/>
  <c r="R74" i="10" s="1"/>
  <c r="L66" i="10"/>
  <c r="R66" i="10" s="1"/>
  <c r="L58" i="10"/>
  <c r="R58" i="10" s="1"/>
  <c r="L45" i="10"/>
  <c r="R45" i="10" s="1"/>
  <c r="L72" i="10"/>
  <c r="R72" i="10" s="1"/>
  <c r="L64" i="10"/>
  <c r="R64" i="10" s="1"/>
  <c r="L56" i="10"/>
  <c r="R56" i="10" s="1"/>
  <c r="L75" i="10"/>
  <c r="R75" i="10" s="1"/>
  <c r="L67" i="10"/>
  <c r="R67" i="10" s="1"/>
  <c r="L51" i="10"/>
  <c r="L73" i="10"/>
  <c r="R73" i="10" s="1"/>
  <c r="L65" i="10"/>
  <c r="R65" i="10" s="1"/>
  <c r="L57" i="10"/>
  <c r="R57" i="10" s="1"/>
  <c r="L49" i="10"/>
  <c r="O32" i="10" s="1"/>
  <c r="L71" i="10"/>
  <c r="R71" i="10" s="1"/>
  <c r="L63" i="10"/>
  <c r="R63" i="10" s="1"/>
  <c r="L47" i="10"/>
  <c r="L59" i="10"/>
  <c r="R59" i="10" s="1"/>
  <c r="L78" i="10"/>
  <c r="R78" i="10" s="1"/>
  <c r="L70" i="10"/>
  <c r="R70" i="10" s="1"/>
  <c r="L62" i="10"/>
  <c r="R62" i="10" s="1"/>
  <c r="L54" i="10"/>
  <c r="L77" i="10"/>
  <c r="R77" i="10" s="1"/>
  <c r="L69" i="10"/>
  <c r="R69" i="10" s="1"/>
  <c r="L61" i="10"/>
  <c r="R61" i="10" s="1"/>
  <c r="L53" i="10"/>
  <c r="L76" i="10"/>
  <c r="R76" i="10" s="1"/>
  <c r="L68" i="10"/>
  <c r="R68" i="10" s="1"/>
  <c r="L60" i="10"/>
  <c r="R60" i="10" s="1"/>
  <c r="N19" i="10"/>
  <c r="N22" i="10" s="1"/>
  <c r="J18" i="10"/>
  <c r="J19" i="10"/>
  <c r="G19" i="10"/>
  <c r="D19" i="10"/>
  <c r="H18" i="10"/>
  <c r="F19" i="10"/>
  <c r="I19" i="10"/>
  <c r="F18" i="10"/>
  <c r="G18" i="10"/>
  <c r="D18" i="10"/>
  <c r="H19" i="10"/>
  <c r="I18" i="10"/>
  <c r="C20" i="10" a="1"/>
  <c r="C20" i="10" s="1"/>
  <c r="B19" i="11" a="1"/>
  <c r="B19" i="11" s="1"/>
  <c r="I18" i="11" l="1"/>
  <c r="O30" i="10"/>
  <c r="O33" i="10" s="1"/>
  <c r="O35" i="10" s="1"/>
  <c r="B20" i="11" a="1"/>
  <c r="B20" i="11" s="1"/>
  <c r="G19" i="11"/>
  <c r="H19" i="11"/>
  <c r="I19" i="11"/>
  <c r="M28" i="11"/>
  <c r="M30" i="11" s="1"/>
  <c r="E18" i="10"/>
  <c r="P19" i="10"/>
  <c r="P22" i="10" s="1"/>
  <c r="P24" i="10" s="1"/>
  <c r="Q19" i="10"/>
  <c r="Q22" i="10" s="1"/>
  <c r="Q24" i="10" s="1"/>
  <c r="J20" i="10"/>
  <c r="G20" i="10"/>
  <c r="H20" i="10"/>
  <c r="I20" i="10"/>
  <c r="F20" i="10"/>
  <c r="D20" i="10"/>
  <c r="C21" i="10" a="1"/>
  <c r="C21" i="10" s="1"/>
  <c r="E19" i="11"/>
  <c r="H20" i="11" l="1"/>
  <c r="I20" i="11"/>
  <c r="B21" i="11" a="1"/>
  <c r="B21" i="11" s="1"/>
  <c r="E21" i="11" s="1"/>
  <c r="E20" i="11"/>
  <c r="R19" i="10"/>
  <c r="R22" i="10" s="1"/>
  <c r="R24" i="10" s="1"/>
  <c r="J21" i="10"/>
  <c r="C22" i="10" a="1"/>
  <c r="C22" i="10" s="1"/>
  <c r="D21" i="10"/>
  <c r="H21" i="10"/>
  <c r="I21" i="10"/>
  <c r="F21" i="10"/>
  <c r="B22" i="11" l="1" a="1"/>
  <c r="B22" i="11" s="1"/>
  <c r="B23" i="11" s="1" a="1"/>
  <c r="B23" i="11" s="1"/>
  <c r="I21" i="11"/>
  <c r="G21" i="11"/>
  <c r="H21" i="11"/>
  <c r="S22" i="10"/>
  <c r="S24" i="10" s="1"/>
  <c r="C23" i="10" a="1"/>
  <c r="C23" i="10" s="1"/>
  <c r="C24" i="10" s="1" a="1"/>
  <c r="C24" i="10" s="1"/>
  <c r="J22" i="10"/>
  <c r="I22" i="10"/>
  <c r="F22" i="10"/>
  <c r="D22" i="10"/>
  <c r="G22" i="10"/>
  <c r="H22" i="10"/>
  <c r="H23" i="11" l="1"/>
  <c r="I23" i="11"/>
  <c r="G23" i="11"/>
  <c r="I22" i="11"/>
  <c r="G22" i="11"/>
  <c r="H22" i="11"/>
  <c r="T19" i="10"/>
  <c r="T22" i="10" s="1"/>
  <c r="T24" i="10" s="1"/>
  <c r="C25" i="10" a="1"/>
  <c r="C25" i="10" s="1"/>
  <c r="C26" i="10" s="1" a="1"/>
  <c r="C26" i="10" s="1"/>
  <c r="J24" i="10"/>
  <c r="D23" i="10"/>
  <c r="G23" i="10"/>
  <c r="F23" i="10"/>
  <c r="H23" i="10"/>
  <c r="I23" i="10"/>
  <c r="J23" i="10"/>
  <c r="I24" i="10"/>
  <c r="F24" i="10"/>
  <c r="D24" i="10"/>
  <c r="G24" i="10"/>
  <c r="H24" i="10"/>
  <c r="B24" i="11" a="1"/>
  <c r="B24" i="11" s="1"/>
  <c r="E23" i="11"/>
  <c r="B25" i="11" l="1" a="1"/>
  <c r="B25" i="11" s="1"/>
  <c r="E25" i="11" s="1"/>
  <c r="G24" i="11"/>
  <c r="H24" i="11"/>
  <c r="I24" i="11"/>
  <c r="G25" i="10"/>
  <c r="C27" i="10" a="1"/>
  <c r="C27" i="10" s="1"/>
  <c r="C28" i="10" s="1" a="1"/>
  <c r="C28" i="10" s="1"/>
  <c r="J26" i="10"/>
  <c r="D25" i="10"/>
  <c r="F25" i="10"/>
  <c r="I25" i="10"/>
  <c r="H25" i="10"/>
  <c r="J25" i="10"/>
  <c r="H26" i="10"/>
  <c r="I26" i="10"/>
  <c r="F26" i="10"/>
  <c r="G26" i="10"/>
  <c r="D26" i="10"/>
  <c r="E24" i="11"/>
  <c r="B26" i="11" l="1" a="1"/>
  <c r="B26" i="11" s="1"/>
  <c r="E26" i="11" s="1"/>
  <c r="G25" i="11"/>
  <c r="H25" i="11"/>
  <c r="I25" i="11"/>
  <c r="J28" i="10"/>
  <c r="F27" i="10"/>
  <c r="I27" i="10"/>
  <c r="G27" i="10"/>
  <c r="D27" i="10"/>
  <c r="H27" i="10"/>
  <c r="J27" i="10"/>
  <c r="C29" i="10" a="1"/>
  <c r="C29" i="10" s="1"/>
  <c r="G28" i="10"/>
  <c r="H28" i="10"/>
  <c r="D28" i="10"/>
  <c r="I28" i="10"/>
  <c r="F28" i="10"/>
  <c r="B27" i="11" l="1" a="1"/>
  <c r="B27" i="11" s="1"/>
  <c r="B28" i="11" s="1" a="1"/>
  <c r="B28" i="11" s="1"/>
  <c r="G26" i="11"/>
  <c r="H26" i="11"/>
  <c r="I26" i="11"/>
  <c r="J29" i="10"/>
  <c r="C30" i="10" a="1"/>
  <c r="C30" i="10" s="1"/>
  <c r="D29" i="10"/>
  <c r="G29" i="10"/>
  <c r="H29" i="10"/>
  <c r="I29" i="10"/>
  <c r="F29" i="10"/>
  <c r="G28" i="11" l="1"/>
  <c r="H28" i="11"/>
  <c r="I28" i="11"/>
  <c r="E27" i="11"/>
  <c r="G27" i="11"/>
  <c r="H27" i="11"/>
  <c r="I27" i="11"/>
  <c r="J30" i="10"/>
  <c r="I30" i="10"/>
  <c r="F30" i="10"/>
  <c r="D30" i="10"/>
  <c r="G30" i="10"/>
  <c r="H30" i="10"/>
  <c r="B29" i="11" a="1"/>
  <c r="B29" i="11" s="1"/>
  <c r="E28" i="11"/>
  <c r="I29" i="11" l="1"/>
  <c r="G29" i="11"/>
  <c r="H29" i="11"/>
  <c r="B30" i="11" a="1"/>
  <c r="B30" i="11" s="1"/>
  <c r="E29" i="11"/>
  <c r="I30" i="11" l="1"/>
  <c r="I31" i="11" s="1"/>
  <c r="G30" i="11"/>
  <c r="G31" i="11" s="1"/>
  <c r="H30" i="11"/>
  <c r="H31" i="11" s="1"/>
  <c r="E30" i="11"/>
  <c r="Q18" i="11" l="1"/>
  <c r="Q23" i="11"/>
  <c r="Q22" i="11"/>
  <c r="Q21" i="11"/>
  <c r="Q20" i="11"/>
  <c r="Q19" i="11"/>
  <c r="H29" i="34"/>
  <c r="H28" i="34"/>
  <c r="H18" i="34"/>
  <c r="H27" i="34" l="1"/>
  <c r="H16" i="34"/>
  <c r="C19" i="11" l="1"/>
  <c r="C20" i="11"/>
  <c r="C16" i="34" a="1"/>
  <c r="C16" i="34" s="1"/>
  <c r="D16" i="34" s="1"/>
  <c r="L17" i="34"/>
  <c r="H40" i="22"/>
  <c r="R41" i="22" s="1"/>
  <c r="S41" i="22" s="1"/>
  <c r="J40" i="21"/>
  <c r="W43" i="21" s="1"/>
  <c r="X43" i="21" s="1"/>
  <c r="I40" i="21"/>
  <c r="V43" i="21" s="1"/>
  <c r="J42" i="19"/>
  <c r="W45" i="19" s="1"/>
  <c r="X45" i="19" s="1"/>
  <c r="I42" i="19"/>
  <c r="V45" i="19" s="1"/>
  <c r="H40" i="20"/>
  <c r="Q41" i="20" s="1"/>
  <c r="R41" i="20" s="1"/>
  <c r="J38" i="1"/>
  <c r="Z39" i="1" s="1"/>
  <c r="J39" i="23"/>
  <c r="W40" i="23" s="1"/>
  <c r="X40" i="23" s="1"/>
  <c r="I39" i="23"/>
  <c r="V40" i="23" s="1"/>
  <c r="C25" i="7" a="1"/>
  <c r="C25" i="7" s="1"/>
  <c r="L31" i="34"/>
  <c r="L30" i="34"/>
  <c r="L29" i="34"/>
  <c r="L28" i="34"/>
  <c r="L27" i="34"/>
  <c r="L22" i="34"/>
  <c r="L21" i="34"/>
  <c r="L20" i="34"/>
  <c r="L19" i="34"/>
  <c r="L18" i="34"/>
  <c r="E16" i="34" l="1"/>
  <c r="H30" i="34"/>
  <c r="H32" i="34" s="1"/>
  <c r="C17" i="34" a="1"/>
  <c r="C17" i="34" s="1"/>
  <c r="H19" i="34"/>
  <c r="H21" i="34" s="1"/>
  <c r="W40" i="7"/>
  <c r="X40" i="7" s="1"/>
  <c r="V40" i="7"/>
  <c r="C21" i="11" l="1"/>
  <c r="E17" i="34"/>
  <c r="C18" i="34" a="1"/>
  <c r="C18" i="34" s="1"/>
  <c r="I29" i="23"/>
  <c r="C22" i="11" l="1"/>
  <c r="D18" i="34"/>
  <c r="E18" i="34"/>
  <c r="C19" i="34" a="1"/>
  <c r="C19" i="34" s="1"/>
  <c r="C25" i="1" a="1"/>
  <c r="C25" i="1" s="1"/>
  <c r="AQ22" i="1" s="1"/>
  <c r="C23" i="11" l="1"/>
  <c r="D19" i="34"/>
  <c r="E19" i="34"/>
  <c r="C20" i="34" a="1"/>
  <c r="C20" i="34" s="1"/>
  <c r="C26" i="1" a="1"/>
  <c r="C26" i="1" s="1"/>
  <c r="AQ23" i="1" s="1"/>
  <c r="C24" i="11" l="1"/>
  <c r="D20" i="34"/>
  <c r="E20" i="34"/>
  <c r="C21" i="34" a="1"/>
  <c r="C21" i="34" s="1"/>
  <c r="C27" i="1" a="1"/>
  <c r="C27" i="1" s="1"/>
  <c r="AQ24" i="1" s="1"/>
  <c r="C25" i="11" l="1"/>
  <c r="D21" i="34"/>
  <c r="E21" i="34"/>
  <c r="C22" i="34" a="1"/>
  <c r="C22" i="34" s="1"/>
  <c r="O27" i="1"/>
  <c r="AK26" i="1" s="1"/>
  <c r="N27" i="1"/>
  <c r="AJ26" i="1" s="1"/>
  <c r="AL26" i="1" s="1"/>
  <c r="P52" i="1"/>
  <c r="O28" i="1"/>
  <c r="N28" i="1"/>
  <c r="N52" i="1"/>
  <c r="N51" i="1"/>
  <c r="P51" i="1"/>
  <c r="L49" i="23"/>
  <c r="C26" i="11" l="1"/>
  <c r="D22" i="34"/>
  <c r="E22" i="34"/>
  <c r="C23" i="34" a="1"/>
  <c r="C23" i="34" s="1"/>
  <c r="E23" i="34" s="1"/>
  <c r="O26" i="1"/>
  <c r="N26" i="1"/>
  <c r="AJ24" i="1" s="1"/>
  <c r="AK24" i="1" l="1"/>
  <c r="AK28" i="1" s="1"/>
  <c r="AI6" i="1"/>
  <c r="AL24" i="1"/>
  <c r="AL28" i="1" s="1"/>
  <c r="AJ28" i="1"/>
  <c r="C28" i="11"/>
  <c r="C27" i="11"/>
  <c r="C24" i="34" a="1"/>
  <c r="C24" i="34" s="1"/>
  <c r="E24" i="34" s="1"/>
  <c r="D23" i="34"/>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46" i="7"/>
  <c r="J36" i="7" s="1"/>
  <c r="K46" i="7"/>
  <c r="L46" i="7" s="1"/>
  <c r="J37" i="7" l="1"/>
  <c r="C29" i="11"/>
  <c r="C25" i="34" a="1"/>
  <c r="C25" i="34" s="1"/>
  <c r="E25" i="34" s="1"/>
  <c r="D24" i="34"/>
  <c r="H39" i="22"/>
  <c r="R40" i="22" s="1"/>
  <c r="S40" i="22" s="1"/>
  <c r="H39" i="20"/>
  <c r="Q40" i="20" s="1"/>
  <c r="I41" i="19"/>
  <c r="V44" i="19" s="1"/>
  <c r="O37" i="7"/>
  <c r="L39" i="22"/>
  <c r="N39" i="21"/>
  <c r="L38" i="20"/>
  <c r="N40" i="19"/>
  <c r="S36" i="1"/>
  <c r="N38" i="23"/>
  <c r="O36" i="7"/>
  <c r="N30" i="19"/>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J330" i="21"/>
  <c r="J331" i="21"/>
  <c r="J332"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3"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396" i="21"/>
  <c r="J397" i="21"/>
  <c r="J398" i="21"/>
  <c r="J399" i="21"/>
  <c r="J400" i="21"/>
  <c r="J401" i="21"/>
  <c r="J402" i="21"/>
  <c r="J403" i="21"/>
  <c r="J404" i="21"/>
  <c r="J405" i="21"/>
  <c r="J406" i="21"/>
  <c r="J407" i="21"/>
  <c r="J408" i="21"/>
  <c r="J409" i="21"/>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J464" i="21"/>
  <c r="J465" i="21"/>
  <c r="J466" i="21"/>
  <c r="J467" i="21"/>
  <c r="J468" i="21"/>
  <c r="J469" i="21"/>
  <c r="J470" i="21"/>
  <c r="J471" i="21"/>
  <c r="J472" i="21"/>
  <c r="J473" i="21"/>
  <c r="J474" i="21"/>
  <c r="J475" i="21"/>
  <c r="J476" i="21"/>
  <c r="J477" i="21"/>
  <c r="J478" i="21"/>
  <c r="J479" i="21"/>
  <c r="J480" i="21"/>
  <c r="J481" i="21"/>
  <c r="J482" i="21"/>
  <c r="J483" i="21"/>
  <c r="J484" i="21"/>
  <c r="J485" i="21"/>
  <c r="J486" i="21"/>
  <c r="J487" i="21"/>
  <c r="J488" i="21"/>
  <c r="J489" i="21"/>
  <c r="J490" i="21"/>
  <c r="J491" i="21"/>
  <c r="J492" i="21"/>
  <c r="J493" i="21"/>
  <c r="J494" i="21"/>
  <c r="J495" i="21"/>
  <c r="J496" i="21"/>
  <c r="J497" i="21"/>
  <c r="J498" i="21"/>
  <c r="J499" i="21"/>
  <c r="J500" i="21"/>
  <c r="J501" i="21"/>
  <c r="J502" i="21"/>
  <c r="J503" i="21"/>
  <c r="J504" i="21"/>
  <c r="J505" i="21"/>
  <c r="J506" i="21"/>
  <c r="J507" i="21"/>
  <c r="J508" i="21"/>
  <c r="J509" i="21"/>
  <c r="J510" i="21"/>
  <c r="J511" i="21"/>
  <c r="J512" i="21"/>
  <c r="J513" i="21"/>
  <c r="J514" i="21"/>
  <c r="J515" i="21"/>
  <c r="J516" i="21"/>
  <c r="J517" i="21"/>
  <c r="J518" i="21"/>
  <c r="J519" i="21"/>
  <c r="J520" i="21"/>
  <c r="J521" i="21"/>
  <c r="J522" i="21"/>
  <c r="J523" i="21"/>
  <c r="J524" i="21"/>
  <c r="J525" i="21"/>
  <c r="J526" i="21"/>
  <c r="J527" i="21"/>
  <c r="J528" i="21"/>
  <c r="J529" i="21"/>
  <c r="J530" i="21"/>
  <c r="J531" i="21"/>
  <c r="J532" i="21"/>
  <c r="J533" i="21"/>
  <c r="J534" i="21"/>
  <c r="J535" i="21"/>
  <c r="J536" i="21"/>
  <c r="J537" i="21"/>
  <c r="J538" i="21"/>
  <c r="J539" i="21"/>
  <c r="J540" i="21"/>
  <c r="J541" i="21"/>
  <c r="J542" i="21"/>
  <c r="J543" i="21"/>
  <c r="J544" i="21"/>
  <c r="J545" i="21"/>
  <c r="J546" i="21"/>
  <c r="J547" i="21"/>
  <c r="J548" i="21"/>
  <c r="J549" i="21"/>
  <c r="J550" i="21"/>
  <c r="J551" i="21"/>
  <c r="J552" i="21"/>
  <c r="J553" i="21"/>
  <c r="J554" i="21"/>
  <c r="J555" i="21"/>
  <c r="J556" i="21"/>
  <c r="J557" i="21"/>
  <c r="J558" i="21"/>
  <c r="J559" i="21"/>
  <c r="J560" i="21"/>
  <c r="J561" i="21"/>
  <c r="J562" i="21"/>
  <c r="J563" i="21"/>
  <c r="J564" i="21"/>
  <c r="J565" i="21"/>
  <c r="J566" i="21"/>
  <c r="J567" i="21"/>
  <c r="J568" i="21"/>
  <c r="J569" i="21"/>
  <c r="J570" i="21"/>
  <c r="J571" i="21"/>
  <c r="J572" i="21"/>
  <c r="J573" i="21"/>
  <c r="J574" i="21"/>
  <c r="J575" i="21"/>
  <c r="J576" i="21"/>
  <c r="J577" i="21"/>
  <c r="J578" i="21"/>
  <c r="J579" i="21"/>
  <c r="J580" i="21"/>
  <c r="J581" i="21"/>
  <c r="J582" i="21"/>
  <c r="J583" i="21"/>
  <c r="J584" i="21"/>
  <c r="J585" i="21"/>
  <c r="J586" i="21"/>
  <c r="J587" i="21"/>
  <c r="J588" i="21"/>
  <c r="J589" i="21"/>
  <c r="J590" i="21"/>
  <c r="J591" i="21"/>
  <c r="J592" i="21"/>
  <c r="J593" i="21"/>
  <c r="J594" i="21"/>
  <c r="J595" i="21"/>
  <c r="J596" i="21"/>
  <c r="J597" i="21"/>
  <c r="J598" i="21"/>
  <c r="J599" i="21"/>
  <c r="J600" i="21"/>
  <c r="J601" i="21"/>
  <c r="J602" i="21"/>
  <c r="J603" i="21"/>
  <c r="J604" i="21"/>
  <c r="J605" i="21"/>
  <c r="J606" i="21"/>
  <c r="J607" i="21"/>
  <c r="J608" i="21"/>
  <c r="J609" i="21"/>
  <c r="J610" i="21"/>
  <c r="J611" i="21"/>
  <c r="J612" i="21"/>
  <c r="J613" i="21"/>
  <c r="J614" i="21"/>
  <c r="J615" i="21"/>
  <c r="J616" i="21"/>
  <c r="J617" i="21"/>
  <c r="J618" i="21"/>
  <c r="J619" i="21"/>
  <c r="J620" i="21"/>
  <c r="J621" i="21"/>
  <c r="J622" i="21"/>
  <c r="J623" i="21"/>
  <c r="J624" i="21"/>
  <c r="J625" i="21"/>
  <c r="J626" i="21"/>
  <c r="J627" i="21"/>
  <c r="J628" i="21"/>
  <c r="J629" i="21"/>
  <c r="J630" i="21"/>
  <c r="J631" i="21"/>
  <c r="J632" i="21"/>
  <c r="J633" i="21"/>
  <c r="J634" i="21"/>
  <c r="J635" i="21"/>
  <c r="J636" i="21"/>
  <c r="J637" i="21"/>
  <c r="J638" i="21"/>
  <c r="J639" i="21"/>
  <c r="J640" i="21"/>
  <c r="J641" i="21"/>
  <c r="J642" i="21"/>
  <c r="J643" i="21"/>
  <c r="J644" i="21"/>
  <c r="J645" i="21"/>
  <c r="J646" i="21"/>
  <c r="J647" i="21"/>
  <c r="J648" i="21"/>
  <c r="J649" i="21"/>
  <c r="J650" i="21"/>
  <c r="J651" i="21"/>
  <c r="J652" i="21"/>
  <c r="J653" i="21"/>
  <c r="J654" i="21"/>
  <c r="J655" i="21"/>
  <c r="J656" i="21"/>
  <c r="J657" i="21"/>
  <c r="J658" i="21"/>
  <c r="J659" i="21"/>
  <c r="J660" i="21"/>
  <c r="J661" i="21"/>
  <c r="J662" i="21"/>
  <c r="J663" i="21"/>
  <c r="J664" i="21"/>
  <c r="J665" i="21"/>
  <c r="J666" i="21"/>
  <c r="J667" i="21"/>
  <c r="J668" i="21"/>
  <c r="J669" i="21"/>
  <c r="J670" i="21"/>
  <c r="J671" i="21"/>
  <c r="J672" i="21"/>
  <c r="J673" i="21"/>
  <c r="J674" i="21"/>
  <c r="J675" i="21"/>
  <c r="J676" i="21"/>
  <c r="J677" i="21"/>
  <c r="J678" i="21"/>
  <c r="J679" i="21"/>
  <c r="J680" i="21"/>
  <c r="J681" i="21"/>
  <c r="J682" i="21"/>
  <c r="J683" i="21"/>
  <c r="J684" i="21"/>
  <c r="J685" i="21"/>
  <c r="J686" i="21"/>
  <c r="J687" i="21"/>
  <c r="J688" i="21"/>
  <c r="J689" i="21"/>
  <c r="J690" i="21"/>
  <c r="J691" i="21"/>
  <c r="J692" i="21"/>
  <c r="J693" i="21"/>
  <c r="J694" i="21"/>
  <c r="J695" i="21"/>
  <c r="J696" i="21"/>
  <c r="J697" i="21"/>
  <c r="J698" i="21"/>
  <c r="J699" i="21"/>
  <c r="J700" i="21"/>
  <c r="J701" i="21"/>
  <c r="J702" i="21"/>
  <c r="J703" i="21"/>
  <c r="J704" i="21"/>
  <c r="J705" i="21"/>
  <c r="J706" i="21"/>
  <c r="J707" i="21"/>
  <c r="J708" i="21"/>
  <c r="J709" i="21"/>
  <c r="J710" i="21"/>
  <c r="J711" i="21"/>
  <c r="J712" i="21"/>
  <c r="J713" i="21"/>
  <c r="J714" i="21"/>
  <c r="J715" i="21"/>
  <c r="J716" i="21"/>
  <c r="J717" i="21"/>
  <c r="J718" i="21"/>
  <c r="J719" i="21"/>
  <c r="J720" i="21"/>
  <c r="J721" i="21"/>
  <c r="J722" i="21"/>
  <c r="J723" i="21"/>
  <c r="J724" i="21"/>
  <c r="J725" i="21"/>
  <c r="J726" i="21"/>
  <c r="J727" i="21"/>
  <c r="J728" i="21"/>
  <c r="J729" i="21"/>
  <c r="J730" i="21"/>
  <c r="J731" i="21"/>
  <c r="J732" i="21"/>
  <c r="J733" i="21"/>
  <c r="J734" i="21"/>
  <c r="J735" i="21"/>
  <c r="J736" i="21"/>
  <c r="J737" i="21"/>
  <c r="J738" i="21"/>
  <c r="J739" i="21"/>
  <c r="J740" i="21"/>
  <c r="J741" i="21"/>
  <c r="J742" i="21"/>
  <c r="J743" i="21"/>
  <c r="J744" i="21"/>
  <c r="J745" i="21"/>
  <c r="J746" i="21"/>
  <c r="J747" i="21"/>
  <c r="J748" i="21"/>
  <c r="J749" i="21"/>
  <c r="J750" i="21"/>
  <c r="J751" i="21"/>
  <c r="J752" i="21"/>
  <c r="J753" i="21"/>
  <c r="J754" i="21"/>
  <c r="J755" i="21"/>
  <c r="J756" i="21"/>
  <c r="J757" i="21"/>
  <c r="J758" i="21"/>
  <c r="J759" i="21"/>
  <c r="J760" i="21"/>
  <c r="J761" i="21"/>
  <c r="J762" i="21"/>
  <c r="J763" i="21"/>
  <c r="J764" i="21"/>
  <c r="J765" i="21"/>
  <c r="J766" i="21"/>
  <c r="J767" i="21"/>
  <c r="J768" i="21"/>
  <c r="J769" i="21"/>
  <c r="J770" i="21"/>
  <c r="J771" i="21"/>
  <c r="J772" i="21"/>
  <c r="J773" i="21"/>
  <c r="J774" i="21"/>
  <c r="J775" i="21"/>
  <c r="J776" i="21"/>
  <c r="J777" i="21"/>
  <c r="J778" i="21"/>
  <c r="J779" i="21"/>
  <c r="J780" i="21"/>
  <c r="J781" i="21"/>
  <c r="J782" i="21"/>
  <c r="J783" i="21"/>
  <c r="J784" i="21"/>
  <c r="J785" i="21"/>
  <c r="J786" i="21"/>
  <c r="J787" i="21"/>
  <c r="J788" i="21"/>
  <c r="J789" i="21"/>
  <c r="J790" i="21"/>
  <c r="J791" i="21"/>
  <c r="J792" i="21"/>
  <c r="J793" i="21"/>
  <c r="J794" i="21"/>
  <c r="J795" i="21"/>
  <c r="J796" i="21"/>
  <c r="J797" i="21"/>
  <c r="J798" i="21"/>
  <c r="J799" i="21"/>
  <c r="J800" i="21"/>
  <c r="J801" i="21"/>
  <c r="J802" i="21"/>
  <c r="J803" i="21"/>
  <c r="J804" i="21"/>
  <c r="J805" i="21"/>
  <c r="J806" i="21"/>
  <c r="J807" i="21"/>
  <c r="J808" i="21"/>
  <c r="J809" i="21"/>
  <c r="J810" i="21"/>
  <c r="J811" i="21"/>
  <c r="J812" i="21"/>
  <c r="J813" i="21"/>
  <c r="J814" i="21"/>
  <c r="J815" i="21"/>
  <c r="J816" i="21"/>
  <c r="J817" i="21"/>
  <c r="J818" i="21"/>
  <c r="J819" i="21"/>
  <c r="J820" i="21"/>
  <c r="J821" i="21"/>
  <c r="J822" i="21"/>
  <c r="J823" i="21"/>
  <c r="J824" i="21"/>
  <c r="J825" i="21"/>
  <c r="J826" i="21"/>
  <c r="J827" i="21"/>
  <c r="J828" i="21"/>
  <c r="J829" i="21"/>
  <c r="J830" i="21"/>
  <c r="J831" i="21"/>
  <c r="J832" i="21"/>
  <c r="J833" i="21"/>
  <c r="J834" i="21"/>
  <c r="J835" i="21"/>
  <c r="J836" i="21"/>
  <c r="J837" i="21"/>
  <c r="J838" i="21"/>
  <c r="J839" i="21"/>
  <c r="J840" i="21"/>
  <c r="J841" i="21"/>
  <c r="J842" i="21"/>
  <c r="J843" i="21"/>
  <c r="J844" i="21"/>
  <c r="J845" i="21"/>
  <c r="J846" i="21"/>
  <c r="J847" i="21"/>
  <c r="J848" i="21"/>
  <c r="J849" i="21"/>
  <c r="J850" i="21"/>
  <c r="J851" i="21"/>
  <c r="J852" i="21"/>
  <c r="J853" i="21"/>
  <c r="J854" i="21"/>
  <c r="J855" i="21"/>
  <c r="J856" i="21"/>
  <c r="J857" i="21"/>
  <c r="J858" i="21"/>
  <c r="J859" i="21"/>
  <c r="J860" i="21"/>
  <c r="J861" i="21"/>
  <c r="J862" i="21"/>
  <c r="J863" i="21"/>
  <c r="J864" i="21"/>
  <c r="J865" i="21"/>
  <c r="J866" i="21"/>
  <c r="J867" i="21"/>
  <c r="J868" i="21"/>
  <c r="J869" i="21"/>
  <c r="J870" i="21"/>
  <c r="J871" i="21"/>
  <c r="J872" i="21"/>
  <c r="J873" i="21"/>
  <c r="J874" i="21"/>
  <c r="J875" i="21"/>
  <c r="J876" i="21"/>
  <c r="J877" i="21"/>
  <c r="J878" i="21"/>
  <c r="J879" i="21"/>
  <c r="J880" i="21"/>
  <c r="J881" i="21"/>
  <c r="J882" i="21"/>
  <c r="J883" i="21"/>
  <c r="J884" i="21"/>
  <c r="J885" i="21"/>
  <c r="J886" i="21"/>
  <c r="J887" i="21"/>
  <c r="J888" i="21"/>
  <c r="J889" i="21"/>
  <c r="J890" i="21"/>
  <c r="J891" i="21"/>
  <c r="J892" i="21"/>
  <c r="J893" i="21"/>
  <c r="J894" i="21"/>
  <c r="J895" i="21"/>
  <c r="J896" i="21"/>
  <c r="J897" i="21"/>
  <c r="J898" i="21"/>
  <c r="J899" i="21"/>
  <c r="J900" i="21"/>
  <c r="J901" i="21"/>
  <c r="J902" i="21"/>
  <c r="J903" i="21"/>
  <c r="J904" i="21"/>
  <c r="J905" i="21"/>
  <c r="J906" i="21"/>
  <c r="J907" i="21"/>
  <c r="J908" i="21"/>
  <c r="J909" i="21"/>
  <c r="J910" i="21"/>
  <c r="J911" i="21"/>
  <c r="J912" i="21"/>
  <c r="J913" i="21"/>
  <c r="J914" i="21"/>
  <c r="J915" i="21"/>
  <c r="J916" i="21"/>
  <c r="J917" i="21"/>
  <c r="J918" i="21"/>
  <c r="J919" i="21"/>
  <c r="J920" i="21"/>
  <c r="J921" i="21"/>
  <c r="J922" i="21"/>
  <c r="J923" i="21"/>
  <c r="J924" i="21"/>
  <c r="J925" i="21"/>
  <c r="J926" i="21"/>
  <c r="J927" i="21"/>
  <c r="J928" i="21"/>
  <c r="J929" i="21"/>
  <c r="J930" i="21"/>
  <c r="J931" i="21"/>
  <c r="J932" i="21"/>
  <c r="J933" i="21"/>
  <c r="J934" i="21"/>
  <c r="J935" i="21"/>
  <c r="J936" i="21"/>
  <c r="J937" i="21"/>
  <c r="J938" i="21"/>
  <c r="J939" i="21"/>
  <c r="J940" i="21"/>
  <c r="J941" i="21"/>
  <c r="J942" i="21"/>
  <c r="J943" i="21"/>
  <c r="J944" i="21"/>
  <c r="J945" i="21"/>
  <c r="J946" i="21"/>
  <c r="J947" i="21"/>
  <c r="J948" i="21"/>
  <c r="J949" i="21"/>
  <c r="J950" i="21"/>
  <c r="J951" i="21"/>
  <c r="J952" i="21"/>
  <c r="J953" i="21"/>
  <c r="J954" i="21"/>
  <c r="J955" i="21"/>
  <c r="J956" i="21"/>
  <c r="J957" i="21"/>
  <c r="J958" i="21"/>
  <c r="J959" i="21"/>
  <c r="J960" i="21"/>
  <c r="J961" i="21"/>
  <c r="J962" i="21"/>
  <c r="J963" i="21"/>
  <c r="J964" i="21"/>
  <c r="J965" i="21"/>
  <c r="J966" i="21"/>
  <c r="J967" i="21"/>
  <c r="J968" i="21"/>
  <c r="J969" i="21"/>
  <c r="J970" i="21"/>
  <c r="J971" i="21"/>
  <c r="J972" i="21"/>
  <c r="J973" i="21"/>
  <c r="J974" i="21"/>
  <c r="J975" i="21"/>
  <c r="J976" i="21"/>
  <c r="J977" i="21"/>
  <c r="J978" i="21"/>
  <c r="J979" i="21"/>
  <c r="J980" i="21"/>
  <c r="J981" i="21"/>
  <c r="J982" i="21"/>
  <c r="J983" i="21"/>
  <c r="J984" i="21"/>
  <c r="J985" i="21"/>
  <c r="J986" i="21"/>
  <c r="J987" i="21"/>
  <c r="J988" i="21"/>
  <c r="J989" i="21"/>
  <c r="J990" i="21"/>
  <c r="J991" i="21"/>
  <c r="J992" i="21"/>
  <c r="J993" i="21"/>
  <c r="J994" i="21"/>
  <c r="J995" i="21"/>
  <c r="J996" i="21"/>
  <c r="J997" i="21"/>
  <c r="J998" i="21"/>
  <c r="J999" i="21"/>
  <c r="J1000" i="21"/>
  <c r="J1001" i="21"/>
  <c r="J1002" i="21"/>
  <c r="J1003" i="21"/>
  <c r="J1004" i="21"/>
  <c r="J1005" i="21"/>
  <c r="J1006" i="21"/>
  <c r="J1007" i="21"/>
  <c r="J1008" i="21"/>
  <c r="J1009" i="21"/>
  <c r="J1010" i="21"/>
  <c r="J1011" i="21"/>
  <c r="J1012" i="21"/>
  <c r="J1013" i="21"/>
  <c r="J1014" i="21"/>
  <c r="J1015" i="21"/>
  <c r="J1016" i="21"/>
  <c r="J1017" i="21"/>
  <c r="J1018" i="21"/>
  <c r="J1019" i="21"/>
  <c r="J1020" i="21"/>
  <c r="J1021" i="21"/>
  <c r="J1022" i="21"/>
  <c r="J1023" i="21"/>
  <c r="J1024" i="21"/>
  <c r="J1025" i="21"/>
  <c r="J1026" i="21"/>
  <c r="J1027" i="21"/>
  <c r="J1028" i="21"/>
  <c r="J1029" i="21"/>
  <c r="J1030" i="21"/>
  <c r="J1031" i="21"/>
  <c r="J1032" i="21"/>
  <c r="J1033" i="21"/>
  <c r="J1034" i="21"/>
  <c r="J1035" i="21"/>
  <c r="J1036" i="21"/>
  <c r="J1037" i="21"/>
  <c r="J1038" i="21"/>
  <c r="J1039" i="21"/>
  <c r="J1040" i="21"/>
  <c r="J1041" i="21"/>
  <c r="J1042" i="21"/>
  <c r="J1043" i="21"/>
  <c r="J1044" i="21"/>
  <c r="J1045" i="21"/>
  <c r="J1046" i="21"/>
  <c r="J1047" i="21"/>
  <c r="J1048" i="21"/>
  <c r="J1049" i="21"/>
  <c r="J1050" i="21"/>
  <c r="J1051" i="21"/>
  <c r="J1052" i="21"/>
  <c r="J1053" i="21"/>
  <c r="J1054" i="21"/>
  <c r="J1055" i="21"/>
  <c r="J1056" i="21"/>
  <c r="J1057" i="21"/>
  <c r="J1058" i="21"/>
  <c r="J1059" i="21"/>
  <c r="J1060" i="21"/>
  <c r="J1061" i="21"/>
  <c r="J1062" i="21"/>
  <c r="J1063" i="21"/>
  <c r="J1064" i="21"/>
  <c r="J1065" i="21"/>
  <c r="J1066" i="21"/>
  <c r="J1067" i="21"/>
  <c r="J1068" i="21"/>
  <c r="J1069" i="21"/>
  <c r="J1070" i="21"/>
  <c r="J1071" i="21"/>
  <c r="J1072" i="21"/>
  <c r="J1073" i="21"/>
  <c r="J1074" i="21"/>
  <c r="J1075" i="21"/>
  <c r="J1076" i="21"/>
  <c r="J1077" i="21"/>
  <c r="J1078" i="21"/>
  <c r="J1079" i="21"/>
  <c r="J1080" i="21"/>
  <c r="J1081" i="21"/>
  <c r="J1082" i="21"/>
  <c r="J1083" i="21"/>
  <c r="J1084" i="21"/>
  <c r="J1085" i="21"/>
  <c r="J1086" i="21"/>
  <c r="J1087" i="21"/>
  <c r="J1088" i="21"/>
  <c r="J1089" i="21"/>
  <c r="J1090" i="21"/>
  <c r="J1091" i="21"/>
  <c r="J1092" i="21"/>
  <c r="J1093" i="21"/>
  <c r="J1094" i="21"/>
  <c r="J1095" i="21"/>
  <c r="J1096" i="21"/>
  <c r="J1097" i="21"/>
  <c r="J1098" i="21"/>
  <c r="J1099" i="21"/>
  <c r="J1100" i="21"/>
  <c r="J1101" i="21"/>
  <c r="J1102" i="21"/>
  <c r="J1103" i="21"/>
  <c r="J1104" i="21"/>
  <c r="J1105" i="21"/>
  <c r="J1106" i="21"/>
  <c r="J1107" i="21"/>
  <c r="J1108" i="21"/>
  <c r="J1109" i="21"/>
  <c r="J1110" i="21"/>
  <c r="J1111" i="21"/>
  <c r="J1112" i="21"/>
  <c r="J1113" i="21"/>
  <c r="J1114" i="21"/>
  <c r="J1115" i="21"/>
  <c r="J1116" i="21"/>
  <c r="J1117" i="21"/>
  <c r="J1118" i="21"/>
  <c r="J1119" i="21"/>
  <c r="J1120" i="21"/>
  <c r="J1121" i="21"/>
  <c r="J1122" i="21"/>
  <c r="J1123" i="21"/>
  <c r="J1124" i="21"/>
  <c r="J1125" i="21"/>
  <c r="J1126" i="21"/>
  <c r="J1127" i="21"/>
  <c r="J1128" i="21"/>
  <c r="J1129" i="21"/>
  <c r="J1130" i="21"/>
  <c r="J1131" i="21"/>
  <c r="J1132" i="21"/>
  <c r="J1133" i="21"/>
  <c r="J1134" i="21"/>
  <c r="J1135" i="21"/>
  <c r="J1136" i="21"/>
  <c r="J1137" i="21"/>
  <c r="J1138" i="21"/>
  <c r="J1139" i="21"/>
  <c r="J1140" i="21"/>
  <c r="J1141" i="21"/>
  <c r="J1142" i="21"/>
  <c r="J1143" i="21"/>
  <c r="J1144" i="21"/>
  <c r="J1145" i="21"/>
  <c r="J1146" i="21"/>
  <c r="J1147" i="21"/>
  <c r="J1148" i="21"/>
  <c r="J1149" i="21"/>
  <c r="J1150" i="21"/>
  <c r="J1151" i="21"/>
  <c r="J1152" i="21"/>
  <c r="J1153" i="21"/>
  <c r="J1154" i="21"/>
  <c r="J1155" i="21"/>
  <c r="J1156" i="21"/>
  <c r="J1157" i="21"/>
  <c r="J1158" i="21"/>
  <c r="J1159" i="21"/>
  <c r="J1160" i="21"/>
  <c r="J1161" i="21"/>
  <c r="J1162" i="21"/>
  <c r="J1163" i="21"/>
  <c r="J1164" i="21"/>
  <c r="J1165" i="21"/>
  <c r="J1166" i="21"/>
  <c r="J1167" i="21"/>
  <c r="J1168" i="21"/>
  <c r="J1169" i="21"/>
  <c r="J1170" i="21"/>
  <c r="J1171" i="21"/>
  <c r="J1172" i="21"/>
  <c r="J1173" i="21"/>
  <c r="J1174" i="21"/>
  <c r="J1175" i="21"/>
  <c r="J1176" i="21"/>
  <c r="J1177" i="21"/>
  <c r="J1178" i="21"/>
  <c r="J1179" i="21"/>
  <c r="J1180" i="21"/>
  <c r="J1181" i="21"/>
  <c r="J1182" i="21"/>
  <c r="J1183" i="21"/>
  <c r="J1184" i="21"/>
  <c r="J1185" i="21"/>
  <c r="J1186" i="21"/>
  <c r="J1187" i="21"/>
  <c r="J1188" i="21"/>
  <c r="J1189" i="21"/>
  <c r="J1190" i="21"/>
  <c r="J1191" i="21"/>
  <c r="J1192" i="21"/>
  <c r="J1193" i="21"/>
  <c r="J1194" i="21"/>
  <c r="J1195" i="21"/>
  <c r="J1196" i="21"/>
  <c r="J1197" i="21"/>
  <c r="J1198" i="21"/>
  <c r="J1199" i="21"/>
  <c r="J1200" i="21"/>
  <c r="J1201" i="21"/>
  <c r="J1202" i="21"/>
  <c r="J1203" i="21"/>
  <c r="J1204" i="21"/>
  <c r="J1205" i="21"/>
  <c r="J1206" i="21"/>
  <c r="J1207" i="21"/>
  <c r="J1208" i="21"/>
  <c r="J1209" i="21"/>
  <c r="J1210" i="21"/>
  <c r="J1211" i="21"/>
  <c r="J1212" i="21"/>
  <c r="J1213" i="21"/>
  <c r="J1214" i="21"/>
  <c r="J1215" i="21"/>
  <c r="J1216" i="21"/>
  <c r="J1217" i="21"/>
  <c r="J1218" i="21"/>
  <c r="J1219" i="21"/>
  <c r="J1220" i="21"/>
  <c r="J1221" i="21"/>
  <c r="J1222" i="21"/>
  <c r="J1223" i="21"/>
  <c r="J1224" i="21"/>
  <c r="J1225" i="21"/>
  <c r="J1226" i="21"/>
  <c r="J1227" i="21"/>
  <c r="J1228" i="21"/>
  <c r="J1229" i="21"/>
  <c r="J1230" i="21"/>
  <c r="J1231" i="21"/>
  <c r="J1232" i="21"/>
  <c r="J1233" i="21"/>
  <c r="J1234" i="21"/>
  <c r="J1235" i="21"/>
  <c r="J1236" i="21"/>
  <c r="J1237" i="21"/>
  <c r="J1238" i="21"/>
  <c r="J1239" i="21"/>
  <c r="J1240" i="21"/>
  <c r="J1241" i="21"/>
  <c r="J1242" i="21"/>
  <c r="J1243" i="21"/>
  <c r="J1244" i="21"/>
  <c r="J1245" i="21"/>
  <c r="J1246" i="21"/>
  <c r="J1247" i="21"/>
  <c r="J1248" i="21"/>
  <c r="J1249" i="21"/>
  <c r="J1250" i="21"/>
  <c r="J1251" i="21"/>
  <c r="J1252" i="21"/>
  <c r="J1253" i="21"/>
  <c r="J1254" i="21"/>
  <c r="J1255" i="21"/>
  <c r="J1256" i="21"/>
  <c r="J1257" i="21"/>
  <c r="J1258" i="21"/>
  <c r="J1259" i="21"/>
  <c r="J1260" i="21"/>
  <c r="J1261" i="21"/>
  <c r="J1262" i="21"/>
  <c r="J1263" i="21"/>
  <c r="J1264" i="21"/>
  <c r="J1265" i="21"/>
  <c r="J1266" i="21"/>
  <c r="J1267" i="21"/>
  <c r="J1268" i="21"/>
  <c r="J1269" i="21"/>
  <c r="J1270" i="21"/>
  <c r="J1271" i="21"/>
  <c r="J1272" i="21"/>
  <c r="J1273" i="21"/>
  <c r="J1274" i="21"/>
  <c r="J1275" i="21"/>
  <c r="J1276" i="21"/>
  <c r="J1277" i="21"/>
  <c r="J1278" i="21"/>
  <c r="J1279" i="21"/>
  <c r="J1280" i="21"/>
  <c r="J1281" i="21"/>
  <c r="J1282" i="21"/>
  <c r="J1283" i="21"/>
  <c r="J1284" i="21"/>
  <c r="J1285" i="21"/>
  <c r="J1286" i="21"/>
  <c r="J1287" i="21"/>
  <c r="J1288" i="21"/>
  <c r="J1289" i="21"/>
  <c r="J1290" i="21"/>
  <c r="J1291" i="21"/>
  <c r="J1292" i="21"/>
  <c r="J1293" i="21"/>
  <c r="J1294" i="21"/>
  <c r="J1295" i="21"/>
  <c r="J1296" i="21"/>
  <c r="J1297" i="21"/>
  <c r="J1298" i="21"/>
  <c r="J1299" i="21"/>
  <c r="J1300" i="21"/>
  <c r="J1301" i="21"/>
  <c r="J1302" i="21"/>
  <c r="J1303" i="21"/>
  <c r="J1304" i="21"/>
  <c r="J1305" i="21"/>
  <c r="J1306" i="21"/>
  <c r="J1307" i="21"/>
  <c r="J1308" i="21"/>
  <c r="J1309" i="21"/>
  <c r="J1310" i="21"/>
  <c r="J1311" i="21"/>
  <c r="J1312" i="21"/>
  <c r="J1313" i="21"/>
  <c r="J1314" i="21"/>
  <c r="J1315" i="21"/>
  <c r="J1316" i="21"/>
  <c r="J1317" i="21"/>
  <c r="J1318" i="21"/>
  <c r="J1319" i="21"/>
  <c r="J1320" i="21"/>
  <c r="J1321" i="21"/>
  <c r="J1322" i="21"/>
  <c r="J1323" i="21"/>
  <c r="J1324" i="21"/>
  <c r="J1325" i="21"/>
  <c r="J1326" i="21"/>
  <c r="J1327" i="21"/>
  <c r="J1328" i="21"/>
  <c r="J1329" i="21"/>
  <c r="J1330" i="21"/>
  <c r="J1331" i="21"/>
  <c r="J1332" i="21"/>
  <c r="J1333" i="21"/>
  <c r="J1334" i="21"/>
  <c r="J1335" i="21"/>
  <c r="J1336" i="21"/>
  <c r="J1337" i="21"/>
  <c r="J1338" i="21"/>
  <c r="J1339" i="21"/>
  <c r="J1340" i="21"/>
  <c r="J1341" i="21"/>
  <c r="J1342" i="21"/>
  <c r="J1343" i="21"/>
  <c r="J1344" i="21"/>
  <c r="J1345" i="21"/>
  <c r="J1346" i="21"/>
  <c r="J1347" i="21"/>
  <c r="J1348" i="21"/>
  <c r="J1349" i="21"/>
  <c r="J1350" i="21"/>
  <c r="J1351" i="21"/>
  <c r="J1352" i="21"/>
  <c r="J1353" i="21"/>
  <c r="J1354" i="21"/>
  <c r="J1355" i="21"/>
  <c r="J1356" i="21"/>
  <c r="J1357" i="21"/>
  <c r="J1358" i="21"/>
  <c r="J1359" i="21"/>
  <c r="J1360" i="21"/>
  <c r="J1361" i="21"/>
  <c r="J1362" i="21"/>
  <c r="J1363" i="21"/>
  <c r="J1364" i="21"/>
  <c r="J1365" i="21"/>
  <c r="J1366" i="21"/>
  <c r="J1367" i="21"/>
  <c r="J1368" i="21"/>
  <c r="J1369" i="21"/>
  <c r="J1370" i="21"/>
  <c r="J1371" i="21"/>
  <c r="J1372" i="21"/>
  <c r="J1373" i="21"/>
  <c r="J1374" i="21"/>
  <c r="J1375" i="21"/>
  <c r="J1376" i="21"/>
  <c r="J1377" i="21"/>
  <c r="J1378" i="21"/>
  <c r="J1379" i="21"/>
  <c r="J1380" i="21"/>
  <c r="J1381" i="21"/>
  <c r="J1382" i="21"/>
  <c r="J1383" i="21"/>
  <c r="J1384" i="21"/>
  <c r="J1385" i="21"/>
  <c r="J1386" i="21"/>
  <c r="J1387" i="21"/>
  <c r="J1388" i="21"/>
  <c r="J1389" i="21"/>
  <c r="J1390" i="21"/>
  <c r="J1391" i="21"/>
  <c r="J1392" i="21"/>
  <c r="J1393" i="21"/>
  <c r="J1394" i="21"/>
  <c r="J1395" i="21"/>
  <c r="J1396" i="21"/>
  <c r="J1397" i="21"/>
  <c r="J1398" i="21"/>
  <c r="J1399" i="21"/>
  <c r="J1400" i="21"/>
  <c r="J1401" i="21"/>
  <c r="J1402" i="21"/>
  <c r="J1403" i="21"/>
  <c r="J1404" i="21"/>
  <c r="J1405" i="21"/>
  <c r="J1406" i="21"/>
  <c r="J1407" i="21"/>
  <c r="J1408" i="21"/>
  <c r="J1409" i="21"/>
  <c r="J1410" i="21"/>
  <c r="J1411" i="21"/>
  <c r="J1412" i="21"/>
  <c r="J1413" i="21"/>
  <c r="J1414" i="21"/>
  <c r="J1415" i="21"/>
  <c r="J1416" i="21"/>
  <c r="J1417" i="21"/>
  <c r="J1418" i="21"/>
  <c r="J1419" i="21"/>
  <c r="J1420" i="21"/>
  <c r="J1421" i="21"/>
  <c r="J1422" i="21"/>
  <c r="J1423" i="21"/>
  <c r="J1424" i="21"/>
  <c r="J1425" i="21"/>
  <c r="J1426" i="21"/>
  <c r="J1427" i="21"/>
  <c r="J1428" i="21"/>
  <c r="J1429" i="21"/>
  <c r="J1430" i="21"/>
  <c r="J1431" i="21"/>
  <c r="J1432" i="21"/>
  <c r="J1433" i="21"/>
  <c r="J1434" i="21"/>
  <c r="J1435" i="21"/>
  <c r="J1436" i="21"/>
  <c r="J1437" i="21"/>
  <c r="J1438" i="21"/>
  <c r="J1439" i="21"/>
  <c r="J1440" i="21"/>
  <c r="J1441" i="21"/>
  <c r="J1442" i="21"/>
  <c r="J1443" i="21"/>
  <c r="J1444" i="21"/>
  <c r="J1445" i="21"/>
  <c r="J1446" i="21"/>
  <c r="J1447" i="21"/>
  <c r="J1448" i="21"/>
  <c r="J1449" i="21"/>
  <c r="J1450" i="21"/>
  <c r="J1451" i="21"/>
  <c r="J1452" i="21"/>
  <c r="J1453" i="21"/>
  <c r="J1454" i="21"/>
  <c r="J1455" i="21"/>
  <c r="J1456" i="21"/>
  <c r="J1457" i="21"/>
  <c r="J1458" i="21"/>
  <c r="J1459" i="21"/>
  <c r="J1460" i="21"/>
  <c r="J1461" i="21"/>
  <c r="J1462" i="21"/>
  <c r="J1463" i="21"/>
  <c r="J1464" i="21"/>
  <c r="J1465" i="21"/>
  <c r="J1466" i="21"/>
  <c r="J1467" i="21"/>
  <c r="J1468" i="21"/>
  <c r="J1469" i="21"/>
  <c r="J1470" i="21"/>
  <c r="J1471" i="21"/>
  <c r="J1472" i="21"/>
  <c r="J1473" i="21"/>
  <c r="J1474" i="21"/>
  <c r="J1475" i="21"/>
  <c r="J1476" i="21"/>
  <c r="J1477" i="21"/>
  <c r="J1478" i="21"/>
  <c r="J1479" i="21"/>
  <c r="J1480" i="21"/>
  <c r="J1481" i="21"/>
  <c r="J1482" i="21"/>
  <c r="J1483" i="21"/>
  <c r="J1484" i="21"/>
  <c r="J1485" i="21"/>
  <c r="J1486" i="21"/>
  <c r="J1487" i="21"/>
  <c r="J1488" i="21"/>
  <c r="J1489" i="21"/>
  <c r="J1490" i="21"/>
  <c r="J1491" i="21"/>
  <c r="J1492" i="21"/>
  <c r="J1493" i="21"/>
  <c r="J1494" i="21"/>
  <c r="J1495" i="21"/>
  <c r="J1496" i="21"/>
  <c r="J1497" i="21"/>
  <c r="J1498" i="21"/>
  <c r="J1499" i="21"/>
  <c r="J1500" i="21"/>
  <c r="J1501" i="21"/>
  <c r="J1502" i="21"/>
  <c r="J1503" i="21"/>
  <c r="J1504" i="21"/>
  <c r="J1505" i="21"/>
  <c r="J1506" i="21"/>
  <c r="J1507" i="21"/>
  <c r="J1508" i="21"/>
  <c r="J1509" i="21"/>
  <c r="J1510" i="21"/>
  <c r="J1511" i="21"/>
  <c r="J1512" i="21"/>
  <c r="J1513" i="21"/>
  <c r="J1514" i="21"/>
  <c r="J1515" i="21"/>
  <c r="J1516" i="21"/>
  <c r="J1517" i="21"/>
  <c r="J1518" i="21"/>
  <c r="J1519" i="21"/>
  <c r="J1520" i="21"/>
  <c r="J1521" i="21"/>
  <c r="J1522" i="21"/>
  <c r="J1523" i="21"/>
  <c r="J1524" i="21"/>
  <c r="J1525" i="21"/>
  <c r="J1526" i="21"/>
  <c r="J1527" i="21"/>
  <c r="J1528" i="21"/>
  <c r="J1529" i="21"/>
  <c r="J1530" i="21"/>
  <c r="J1531" i="21"/>
  <c r="J1532" i="21"/>
  <c r="J1533" i="21"/>
  <c r="J1534" i="21"/>
  <c r="J1535" i="21"/>
  <c r="J1536" i="21"/>
  <c r="J1537" i="21"/>
  <c r="J1538" i="21"/>
  <c r="J1539" i="21"/>
  <c r="J1540" i="21"/>
  <c r="J1541" i="21"/>
  <c r="J1542" i="21"/>
  <c r="J1543" i="21"/>
  <c r="J1544" i="21"/>
  <c r="J1545" i="21"/>
  <c r="J1546" i="21"/>
  <c r="J1547" i="21"/>
  <c r="J1548" i="21"/>
  <c r="J1549" i="21"/>
  <c r="J1550" i="21"/>
  <c r="J1551" i="21"/>
  <c r="J1552" i="21"/>
  <c r="J1553" i="21"/>
  <c r="J1554" i="21"/>
  <c r="J1555" i="21"/>
  <c r="J1556" i="21"/>
  <c r="J1557" i="21"/>
  <c r="J1558" i="21"/>
  <c r="J1559" i="21"/>
  <c r="J1560" i="21"/>
  <c r="J1561" i="21"/>
  <c r="J1562" i="21"/>
  <c r="J1563" i="21"/>
  <c r="J1564" i="21"/>
  <c r="J1565" i="21"/>
  <c r="J1566" i="21"/>
  <c r="J1567" i="21"/>
  <c r="J1568" i="21"/>
  <c r="J1569" i="21"/>
  <c r="J1570" i="21"/>
  <c r="J1571" i="21"/>
  <c r="J1572" i="21"/>
  <c r="J1573" i="21"/>
  <c r="J1574" i="21"/>
  <c r="J1575" i="21"/>
  <c r="J1576" i="21"/>
  <c r="J1577" i="21"/>
  <c r="J1578" i="21"/>
  <c r="J1579" i="21"/>
  <c r="J1580" i="21"/>
  <c r="J1581" i="21"/>
  <c r="J1582" i="21"/>
  <c r="J1583" i="21"/>
  <c r="J1584" i="21"/>
  <c r="J1585" i="21"/>
  <c r="J1586" i="21"/>
  <c r="J1587" i="21"/>
  <c r="J1588" i="21"/>
  <c r="J1589" i="21"/>
  <c r="J1590" i="21"/>
  <c r="J1591" i="21"/>
  <c r="J1592" i="21"/>
  <c r="J1593" i="21"/>
  <c r="J1594" i="21"/>
  <c r="J1595" i="21"/>
  <c r="J1596" i="21"/>
  <c r="J1597" i="21"/>
  <c r="J1598" i="21"/>
  <c r="J1599" i="21"/>
  <c r="J1600" i="21"/>
  <c r="J1601" i="21"/>
  <c r="J1602" i="21"/>
  <c r="J1603" i="21"/>
  <c r="J1604" i="21"/>
  <c r="J1605" i="21"/>
  <c r="J1606" i="21"/>
  <c r="J1607" i="21"/>
  <c r="J1608" i="21"/>
  <c r="J1609" i="21"/>
  <c r="J1610" i="21"/>
  <c r="J1611" i="21"/>
  <c r="J1612" i="21"/>
  <c r="J1613" i="21"/>
  <c r="J1614" i="21"/>
  <c r="J1615" i="21"/>
  <c r="J1616" i="21"/>
  <c r="J1617" i="21"/>
  <c r="J1618" i="21"/>
  <c r="J1619" i="21"/>
  <c r="J1620" i="21"/>
  <c r="J1621" i="21"/>
  <c r="J1622" i="21"/>
  <c r="J1623" i="21"/>
  <c r="J1624" i="21"/>
  <c r="J1625" i="21"/>
  <c r="J1626" i="21"/>
  <c r="J1627" i="21"/>
  <c r="J1628" i="21"/>
  <c r="J1629" i="21"/>
  <c r="J1630" i="21"/>
  <c r="J1631" i="21"/>
  <c r="J1632" i="21"/>
  <c r="J1633" i="21"/>
  <c r="J1634" i="21"/>
  <c r="J1635" i="21"/>
  <c r="J1636" i="21"/>
  <c r="J1637" i="21"/>
  <c r="J1638" i="21"/>
  <c r="J1639" i="21"/>
  <c r="J1640" i="21"/>
  <c r="J1641" i="21"/>
  <c r="J1642" i="21"/>
  <c r="J1643" i="21"/>
  <c r="J1644" i="21"/>
  <c r="J1645" i="21"/>
  <c r="J1646" i="21"/>
  <c r="J1647" i="21"/>
  <c r="J1648" i="21"/>
  <c r="J1649" i="21"/>
  <c r="J1650" i="21"/>
  <c r="J1651" i="21"/>
  <c r="J1652" i="21"/>
  <c r="J1653" i="21"/>
  <c r="J1654" i="21"/>
  <c r="J1655" i="21"/>
  <c r="J1656" i="21"/>
  <c r="J1657" i="21"/>
  <c r="J1658" i="21"/>
  <c r="J1659" i="21"/>
  <c r="J1660" i="21"/>
  <c r="J1661" i="21"/>
  <c r="J1662" i="21"/>
  <c r="J1663" i="21"/>
  <c r="J1664" i="21"/>
  <c r="J1665" i="21"/>
  <c r="J1666" i="21"/>
  <c r="J1667" i="21"/>
  <c r="J1668" i="21"/>
  <c r="J1669" i="21"/>
  <c r="J1670" i="21"/>
  <c r="J1671" i="21"/>
  <c r="J1672" i="21"/>
  <c r="J1673" i="21"/>
  <c r="J1674" i="21"/>
  <c r="J1675" i="21"/>
  <c r="J1676" i="21"/>
  <c r="J1677" i="21"/>
  <c r="J1678" i="21"/>
  <c r="J1679" i="21"/>
  <c r="J1680" i="21"/>
  <c r="J1681" i="21"/>
  <c r="J1682" i="21"/>
  <c r="J1683" i="21"/>
  <c r="J1684" i="21"/>
  <c r="J1685" i="21"/>
  <c r="J1686" i="21"/>
  <c r="J1687" i="21"/>
  <c r="J1688" i="21"/>
  <c r="J1689" i="21"/>
  <c r="J1690" i="21"/>
  <c r="J1691" i="21"/>
  <c r="J1692" i="21"/>
  <c r="J1693" i="21"/>
  <c r="J1694" i="21"/>
  <c r="J1695" i="21"/>
  <c r="J1696" i="21"/>
  <c r="J1697" i="21"/>
  <c r="J1698" i="21"/>
  <c r="J1699" i="21"/>
  <c r="J1700" i="21"/>
  <c r="J49" i="21"/>
  <c r="K49" i="21" s="1"/>
  <c r="R49" i="21" s="1"/>
  <c r="T49" i="21" s="1"/>
  <c r="J50" i="21"/>
  <c r="K50" i="21" s="1"/>
  <c r="R50" i="21" s="1"/>
  <c r="T50" i="21" s="1"/>
  <c r="J48" i="21"/>
  <c r="K48" i="21" s="1"/>
  <c r="R48" i="21" s="1"/>
  <c r="X48" i="21" l="1"/>
  <c r="T48" i="21"/>
  <c r="R40" i="20"/>
  <c r="R42" i="20" s="1"/>
  <c r="Q42" i="20"/>
  <c r="C26" i="34" a="1"/>
  <c r="C26" i="34" s="1"/>
  <c r="E26" i="34" s="1"/>
  <c r="D25" i="34"/>
  <c r="N29" i="1"/>
  <c r="AK33" i="1" s="1"/>
  <c r="AK35" i="1" s="1"/>
  <c r="AK37" i="1" s="1"/>
  <c r="O29" i="1"/>
  <c r="K49" i="23"/>
  <c r="L50" i="23"/>
  <c r="L51" i="23"/>
  <c r="L52" i="23"/>
  <c r="I38" i="23" s="1"/>
  <c r="V39" i="23" s="1"/>
  <c r="L53" i="23"/>
  <c r="L54" i="23"/>
  <c r="L55" i="23"/>
  <c r="L56" i="23"/>
  <c r="L57" i="23"/>
  <c r="L58" i="23"/>
  <c r="L59" i="23"/>
  <c r="L60" i="23"/>
  <c r="L61" i="23"/>
  <c r="L62" i="23"/>
  <c r="L63" i="23"/>
  <c r="L64" i="23"/>
  <c r="L65" i="23"/>
  <c r="L66" i="23"/>
  <c r="L67" i="23"/>
  <c r="L68" i="23"/>
  <c r="L69" i="23"/>
  <c r="L70" i="23"/>
  <c r="L71" i="23"/>
  <c r="L72" i="23"/>
  <c r="L73" i="23"/>
  <c r="L74" i="23"/>
  <c r="L75" i="23"/>
  <c r="L76" i="23"/>
  <c r="L77" i="23"/>
  <c r="L78" i="23"/>
  <c r="L79" i="23"/>
  <c r="L80" i="23"/>
  <c r="L81" i="23"/>
  <c r="L82" i="23"/>
  <c r="L83" i="23"/>
  <c r="L84" i="23"/>
  <c r="L85" i="23"/>
  <c r="L86" i="23"/>
  <c r="L87" i="23"/>
  <c r="L88" i="23"/>
  <c r="L89" i="23"/>
  <c r="L90" i="23"/>
  <c r="L91" i="23"/>
  <c r="L92" i="23"/>
  <c r="L93" i="23"/>
  <c r="L94" i="23"/>
  <c r="L95" i="23"/>
  <c r="L96" i="23"/>
  <c r="L97" i="23"/>
  <c r="L98" i="23"/>
  <c r="L99" i="23"/>
  <c r="L100" i="23"/>
  <c r="L101" i="23"/>
  <c r="L102" i="23"/>
  <c r="L103" i="23"/>
  <c r="L104" i="23"/>
  <c r="L105" i="23"/>
  <c r="L106" i="23"/>
  <c r="L107" i="23"/>
  <c r="L108" i="23"/>
  <c r="L109" i="23"/>
  <c r="L110" i="23"/>
  <c r="L111" i="23"/>
  <c r="L112" i="23"/>
  <c r="L113" i="23"/>
  <c r="L114" i="23"/>
  <c r="L115" i="23"/>
  <c r="L116" i="23"/>
  <c r="L117" i="23"/>
  <c r="L118" i="23"/>
  <c r="L119" i="23"/>
  <c r="L120" i="23"/>
  <c r="L121" i="23"/>
  <c r="L122" i="23"/>
  <c r="L123" i="23"/>
  <c r="L124" i="23"/>
  <c r="L125" i="23"/>
  <c r="L126" i="23"/>
  <c r="L127" i="23"/>
  <c r="L128" i="23"/>
  <c r="L129" i="23"/>
  <c r="L130" i="23"/>
  <c r="L131" i="23"/>
  <c r="L132" i="23"/>
  <c r="L133" i="23"/>
  <c r="L134" i="23"/>
  <c r="L135" i="23"/>
  <c r="L136" i="23"/>
  <c r="L137" i="23"/>
  <c r="L138" i="23"/>
  <c r="L139" i="23"/>
  <c r="L140" i="23"/>
  <c r="L141" i="23"/>
  <c r="L142" i="23"/>
  <c r="L143" i="23"/>
  <c r="L144" i="23"/>
  <c r="L145" i="23"/>
  <c r="L146" i="23"/>
  <c r="L147" i="23"/>
  <c r="L148" i="23"/>
  <c r="L149" i="23"/>
  <c r="L150" i="23"/>
  <c r="L151" i="23"/>
  <c r="L152" i="23"/>
  <c r="L153" i="23"/>
  <c r="L154" i="23"/>
  <c r="L155" i="23"/>
  <c r="L156" i="23"/>
  <c r="L157" i="23"/>
  <c r="L158" i="23"/>
  <c r="L159" i="23"/>
  <c r="L160" i="23"/>
  <c r="L161" i="23"/>
  <c r="L162" i="23"/>
  <c r="L163" i="23"/>
  <c r="L164" i="23"/>
  <c r="L165" i="23"/>
  <c r="L166" i="23"/>
  <c r="L167" i="23"/>
  <c r="L168" i="23"/>
  <c r="L169" i="23"/>
  <c r="L170" i="23"/>
  <c r="L171" i="23"/>
  <c r="L172" i="23"/>
  <c r="L173" i="23"/>
  <c r="L174" i="23"/>
  <c r="L175" i="23"/>
  <c r="L176" i="23"/>
  <c r="L177" i="23"/>
  <c r="L178" i="23"/>
  <c r="L179" i="23"/>
  <c r="L180" i="23"/>
  <c r="L181" i="23"/>
  <c r="L182" i="23"/>
  <c r="L183" i="23"/>
  <c r="L184" i="23"/>
  <c r="L185" i="23"/>
  <c r="L186" i="23"/>
  <c r="L187" i="23"/>
  <c r="L188" i="23"/>
  <c r="L189" i="23"/>
  <c r="L190" i="23"/>
  <c r="L191" i="23"/>
  <c r="L192" i="23"/>
  <c r="L193" i="23"/>
  <c r="L194" i="23"/>
  <c r="L195" i="23"/>
  <c r="L196" i="23"/>
  <c r="L197" i="23"/>
  <c r="L198" i="23"/>
  <c r="L199" i="23"/>
  <c r="L200" i="23"/>
  <c r="L201" i="23"/>
  <c r="L202" i="23"/>
  <c r="L203" i="23"/>
  <c r="L204" i="23"/>
  <c r="L205" i="23"/>
  <c r="L206" i="23"/>
  <c r="L207" i="23"/>
  <c r="L208" i="23"/>
  <c r="L209" i="23"/>
  <c r="L210" i="23"/>
  <c r="L211" i="23"/>
  <c r="L212" i="23"/>
  <c r="L213" i="23"/>
  <c r="L214" i="23"/>
  <c r="L215" i="23"/>
  <c r="L216" i="23"/>
  <c r="L217" i="23"/>
  <c r="L218" i="23"/>
  <c r="L219" i="23"/>
  <c r="L220" i="23"/>
  <c r="L221" i="23"/>
  <c r="L222" i="23"/>
  <c r="L223" i="23"/>
  <c r="L224" i="23"/>
  <c r="L225" i="23"/>
  <c r="L226" i="23"/>
  <c r="L227" i="23"/>
  <c r="L228" i="23"/>
  <c r="L229" i="23"/>
  <c r="L230" i="23"/>
  <c r="L231" i="23"/>
  <c r="L232" i="23"/>
  <c r="L233" i="23"/>
  <c r="L234" i="23"/>
  <c r="L235" i="23"/>
  <c r="L236" i="23"/>
  <c r="L237" i="23"/>
  <c r="L238" i="23"/>
  <c r="L239" i="23"/>
  <c r="L240" i="23"/>
  <c r="L241" i="23"/>
  <c r="L242" i="23"/>
  <c r="L243" i="23"/>
  <c r="L244" i="23"/>
  <c r="L245" i="23"/>
  <c r="L246" i="23"/>
  <c r="L247" i="23"/>
  <c r="L248" i="23"/>
  <c r="L249" i="23"/>
  <c r="L250" i="23"/>
  <c r="L251" i="23"/>
  <c r="L252" i="23"/>
  <c r="L253" i="23"/>
  <c r="L254" i="23"/>
  <c r="L255" i="23"/>
  <c r="L256" i="23"/>
  <c r="L257" i="23"/>
  <c r="L258" i="23"/>
  <c r="L259" i="23"/>
  <c r="L260" i="23"/>
  <c r="L261" i="23"/>
  <c r="L262" i="23"/>
  <c r="L263" i="23"/>
  <c r="L264" i="23"/>
  <c r="L265" i="23"/>
  <c r="L266" i="23"/>
  <c r="L267" i="23"/>
  <c r="L268" i="23"/>
  <c r="L269" i="23"/>
  <c r="L270" i="23"/>
  <c r="L271" i="23"/>
  <c r="L272" i="23"/>
  <c r="L273" i="23"/>
  <c r="L274" i="23"/>
  <c r="L275" i="23"/>
  <c r="L276" i="23"/>
  <c r="L277" i="23"/>
  <c r="L278" i="23"/>
  <c r="L279" i="23"/>
  <c r="L280" i="23"/>
  <c r="L281" i="23"/>
  <c r="L282" i="23"/>
  <c r="L283" i="23"/>
  <c r="L284" i="23"/>
  <c r="L285" i="23"/>
  <c r="L286" i="23"/>
  <c r="L287" i="23"/>
  <c r="L288" i="23"/>
  <c r="L289" i="23"/>
  <c r="L290" i="23"/>
  <c r="L291" i="23"/>
  <c r="L292" i="23"/>
  <c r="L293" i="23"/>
  <c r="L294" i="23"/>
  <c r="L295" i="23"/>
  <c r="L296" i="23"/>
  <c r="L297" i="23"/>
  <c r="L298" i="23"/>
  <c r="L299" i="23"/>
  <c r="L300" i="23"/>
  <c r="L301" i="23"/>
  <c r="L302" i="23"/>
  <c r="L303" i="23"/>
  <c r="L304" i="23"/>
  <c r="L305" i="23"/>
  <c r="L306" i="23"/>
  <c r="L307" i="23"/>
  <c r="L308" i="23"/>
  <c r="L309" i="23"/>
  <c r="L310" i="23"/>
  <c r="L311" i="23"/>
  <c r="L312" i="23"/>
  <c r="L313" i="23"/>
  <c r="L314" i="23"/>
  <c r="L315" i="23"/>
  <c r="L316" i="23"/>
  <c r="L317" i="23"/>
  <c r="L318" i="23"/>
  <c r="L319" i="23"/>
  <c r="L320" i="23"/>
  <c r="L321" i="23"/>
  <c r="L322" i="23"/>
  <c r="L323" i="23"/>
  <c r="L324" i="23"/>
  <c r="L325" i="23"/>
  <c r="L326" i="23"/>
  <c r="L327" i="23"/>
  <c r="L328" i="23"/>
  <c r="L329" i="23"/>
  <c r="L330" i="23"/>
  <c r="L331" i="23"/>
  <c r="L332" i="23"/>
  <c r="L333" i="23"/>
  <c r="L334" i="23"/>
  <c r="L335" i="23"/>
  <c r="L336" i="23"/>
  <c r="L337" i="23"/>
  <c r="L338" i="23"/>
  <c r="L339" i="23"/>
  <c r="L340" i="23"/>
  <c r="L341" i="23"/>
  <c r="L342" i="23"/>
  <c r="L343" i="23"/>
  <c r="L344" i="23"/>
  <c r="L345" i="23"/>
  <c r="L346" i="23"/>
  <c r="L347" i="23"/>
  <c r="L348" i="23"/>
  <c r="L349" i="23"/>
  <c r="L350" i="23"/>
  <c r="L351" i="23"/>
  <c r="L352" i="23"/>
  <c r="L353" i="23"/>
  <c r="L354" i="23"/>
  <c r="L355" i="23"/>
  <c r="L356" i="23"/>
  <c r="L357" i="23"/>
  <c r="L358" i="23"/>
  <c r="L359" i="23"/>
  <c r="L360" i="23"/>
  <c r="L361" i="23"/>
  <c r="L362" i="23"/>
  <c r="L363" i="23"/>
  <c r="L364" i="23"/>
  <c r="L365" i="23"/>
  <c r="L366" i="23"/>
  <c r="L367" i="23"/>
  <c r="L368" i="23"/>
  <c r="L369" i="23"/>
  <c r="L370" i="23"/>
  <c r="L371" i="23"/>
  <c r="L372" i="23"/>
  <c r="L373" i="23"/>
  <c r="L374" i="23"/>
  <c r="L375" i="23"/>
  <c r="L376" i="23"/>
  <c r="L377" i="23"/>
  <c r="L378" i="23"/>
  <c r="L379" i="23"/>
  <c r="L380" i="23"/>
  <c r="L381" i="23"/>
  <c r="L382" i="23"/>
  <c r="L383" i="23"/>
  <c r="L384" i="23"/>
  <c r="L385" i="23"/>
  <c r="L386" i="23"/>
  <c r="L387" i="23"/>
  <c r="L388" i="23"/>
  <c r="L389" i="23"/>
  <c r="L390" i="23"/>
  <c r="L391" i="23"/>
  <c r="L392" i="23"/>
  <c r="L393" i="23"/>
  <c r="L394" i="23"/>
  <c r="L395" i="23"/>
  <c r="L396" i="23"/>
  <c r="L397" i="23"/>
  <c r="L398" i="23"/>
  <c r="L399" i="23"/>
  <c r="L400" i="23"/>
  <c r="L401" i="23"/>
  <c r="L402" i="23"/>
  <c r="L403" i="23"/>
  <c r="L404" i="23"/>
  <c r="L405" i="23"/>
  <c r="L406" i="23"/>
  <c r="L407" i="23"/>
  <c r="L408" i="23"/>
  <c r="L409" i="23"/>
  <c r="L410" i="23"/>
  <c r="L411" i="23"/>
  <c r="L412" i="23"/>
  <c r="L413" i="23"/>
  <c r="L414" i="23"/>
  <c r="L415" i="23"/>
  <c r="L416" i="23"/>
  <c r="L417" i="23"/>
  <c r="L418" i="23"/>
  <c r="L419" i="23"/>
  <c r="L420" i="23"/>
  <c r="L421" i="23"/>
  <c r="L422" i="23"/>
  <c r="L423" i="23"/>
  <c r="L424" i="23"/>
  <c r="L425" i="23"/>
  <c r="L426" i="23"/>
  <c r="L427" i="23"/>
  <c r="L428" i="23"/>
  <c r="L429" i="23"/>
  <c r="L430" i="23"/>
  <c r="L431" i="23"/>
  <c r="L432" i="23"/>
  <c r="L433" i="23"/>
  <c r="L434" i="23"/>
  <c r="L435" i="23"/>
  <c r="L436" i="23"/>
  <c r="L437" i="23"/>
  <c r="L438" i="23"/>
  <c r="L439" i="23"/>
  <c r="L440" i="23"/>
  <c r="L441" i="23"/>
  <c r="L442" i="23"/>
  <c r="L443" i="23"/>
  <c r="L444" i="23"/>
  <c r="L445" i="23"/>
  <c r="L446" i="23"/>
  <c r="L447" i="23"/>
  <c r="L448" i="23"/>
  <c r="L449" i="23"/>
  <c r="L450" i="23"/>
  <c r="L451" i="23"/>
  <c r="L452" i="23"/>
  <c r="L453" i="23"/>
  <c r="L454" i="23"/>
  <c r="L455" i="23"/>
  <c r="L456" i="23"/>
  <c r="L457" i="23"/>
  <c r="L458" i="23"/>
  <c r="L459" i="23"/>
  <c r="L460" i="23"/>
  <c r="L461" i="23"/>
  <c r="L462" i="23"/>
  <c r="L463" i="23"/>
  <c r="L464" i="23"/>
  <c r="L465" i="23"/>
  <c r="L466" i="23"/>
  <c r="L467" i="23"/>
  <c r="L468" i="23"/>
  <c r="L469" i="23"/>
  <c r="L470" i="23"/>
  <c r="L471" i="23"/>
  <c r="L472" i="23"/>
  <c r="L473" i="23"/>
  <c r="L474" i="23"/>
  <c r="L475" i="23"/>
  <c r="L476" i="23"/>
  <c r="L477" i="23"/>
  <c r="L478" i="23"/>
  <c r="L479" i="23"/>
  <c r="L480" i="23"/>
  <c r="L481" i="23"/>
  <c r="L482" i="23"/>
  <c r="L483" i="23"/>
  <c r="L484" i="23"/>
  <c r="L485" i="23"/>
  <c r="L486" i="23"/>
  <c r="L487" i="23"/>
  <c r="L488" i="23"/>
  <c r="L489" i="23"/>
  <c r="L490" i="23"/>
  <c r="L491" i="23"/>
  <c r="L492" i="23"/>
  <c r="L493" i="23"/>
  <c r="L494" i="23"/>
  <c r="L495" i="23"/>
  <c r="L496" i="23"/>
  <c r="L497" i="23"/>
  <c r="L498" i="23"/>
  <c r="L499" i="23"/>
  <c r="L500" i="23"/>
  <c r="L501" i="23"/>
  <c r="L502" i="23"/>
  <c r="L503" i="23"/>
  <c r="L504" i="23"/>
  <c r="L505" i="23"/>
  <c r="L506" i="23"/>
  <c r="L507" i="23"/>
  <c r="L508" i="23"/>
  <c r="L509" i="23"/>
  <c r="L510" i="23"/>
  <c r="L511" i="23"/>
  <c r="L512" i="23"/>
  <c r="L513" i="23"/>
  <c r="L514" i="23"/>
  <c r="L515" i="23"/>
  <c r="L516" i="23"/>
  <c r="L517" i="23"/>
  <c r="L518" i="23"/>
  <c r="L519" i="23"/>
  <c r="L520" i="23"/>
  <c r="L521" i="23"/>
  <c r="L522" i="23"/>
  <c r="L523" i="23"/>
  <c r="L524" i="23"/>
  <c r="L525" i="23"/>
  <c r="L526" i="23"/>
  <c r="L527" i="23"/>
  <c r="L528" i="23"/>
  <c r="L529" i="23"/>
  <c r="L530" i="23"/>
  <c r="L531" i="23"/>
  <c r="L532" i="23"/>
  <c r="L533" i="23"/>
  <c r="L534" i="23"/>
  <c r="L535" i="23"/>
  <c r="L536" i="23"/>
  <c r="L537" i="23"/>
  <c r="L538" i="23"/>
  <c r="L539" i="23"/>
  <c r="L540" i="23"/>
  <c r="L541" i="23"/>
  <c r="L542" i="23"/>
  <c r="L543" i="23"/>
  <c r="L544" i="23"/>
  <c r="L545" i="23"/>
  <c r="L546" i="23"/>
  <c r="L547" i="23"/>
  <c r="L548" i="23"/>
  <c r="L549" i="23"/>
  <c r="L550" i="23"/>
  <c r="L551" i="23"/>
  <c r="L552" i="23"/>
  <c r="L553" i="23"/>
  <c r="L554" i="23"/>
  <c r="L555" i="23"/>
  <c r="L556" i="23"/>
  <c r="L557" i="23"/>
  <c r="L558" i="23"/>
  <c r="L559" i="23"/>
  <c r="L560" i="23"/>
  <c r="L561" i="23"/>
  <c r="L562" i="23"/>
  <c r="L563" i="23"/>
  <c r="L564" i="23"/>
  <c r="L565" i="23"/>
  <c r="L566" i="23"/>
  <c r="L567" i="23"/>
  <c r="L568" i="23"/>
  <c r="L569" i="23"/>
  <c r="L570" i="23"/>
  <c r="L571" i="23"/>
  <c r="L572" i="23"/>
  <c r="L573" i="23"/>
  <c r="L574" i="23"/>
  <c r="L575" i="23"/>
  <c r="L576" i="23"/>
  <c r="L577" i="23"/>
  <c r="L578" i="23"/>
  <c r="L579" i="23"/>
  <c r="L580" i="23"/>
  <c r="L581" i="23"/>
  <c r="L582" i="23"/>
  <c r="L583" i="23"/>
  <c r="L584" i="23"/>
  <c r="L585" i="23"/>
  <c r="L586" i="23"/>
  <c r="L587" i="23"/>
  <c r="L588" i="23"/>
  <c r="L589" i="23"/>
  <c r="L590" i="23"/>
  <c r="L591" i="23"/>
  <c r="L592" i="23"/>
  <c r="L593" i="23"/>
  <c r="L594" i="23"/>
  <c r="L595" i="23"/>
  <c r="L596" i="23"/>
  <c r="L597" i="23"/>
  <c r="L598" i="23"/>
  <c r="L599" i="23"/>
  <c r="L600" i="23"/>
  <c r="L601" i="23"/>
  <c r="L602" i="23"/>
  <c r="L603" i="23"/>
  <c r="L604" i="23"/>
  <c r="L605" i="23"/>
  <c r="L606" i="23"/>
  <c r="L607" i="23"/>
  <c r="L608" i="23"/>
  <c r="L609" i="23"/>
  <c r="L610" i="23"/>
  <c r="L611" i="23"/>
  <c r="L612" i="23"/>
  <c r="L613" i="23"/>
  <c r="L614" i="23"/>
  <c r="L615" i="23"/>
  <c r="L616" i="23"/>
  <c r="L617" i="23"/>
  <c r="L618" i="23"/>
  <c r="L619" i="23"/>
  <c r="L620" i="23"/>
  <c r="L621" i="23"/>
  <c r="L622" i="23"/>
  <c r="L623" i="23"/>
  <c r="L624" i="23"/>
  <c r="L625" i="23"/>
  <c r="L626" i="23"/>
  <c r="L627" i="23"/>
  <c r="L628" i="23"/>
  <c r="L629" i="23"/>
  <c r="L630" i="23"/>
  <c r="L631" i="23"/>
  <c r="L632" i="23"/>
  <c r="L633" i="23"/>
  <c r="L634" i="23"/>
  <c r="L635" i="23"/>
  <c r="L636" i="23"/>
  <c r="L637" i="23"/>
  <c r="L638" i="23"/>
  <c r="L639" i="23"/>
  <c r="L640" i="23"/>
  <c r="L641" i="23"/>
  <c r="L642" i="23"/>
  <c r="L643" i="23"/>
  <c r="L644" i="23"/>
  <c r="L645" i="23"/>
  <c r="L646" i="23"/>
  <c r="L647" i="23"/>
  <c r="L648" i="23"/>
  <c r="L649" i="23"/>
  <c r="L650" i="23"/>
  <c r="L651" i="23"/>
  <c r="L652" i="23"/>
  <c r="L653" i="23"/>
  <c r="L654" i="23"/>
  <c r="L655" i="23"/>
  <c r="L656" i="23"/>
  <c r="L657" i="23"/>
  <c r="L658" i="23"/>
  <c r="L659" i="23"/>
  <c r="L660" i="23"/>
  <c r="L661" i="23"/>
  <c r="L662" i="23"/>
  <c r="L663" i="23"/>
  <c r="L664" i="23"/>
  <c r="L665" i="23"/>
  <c r="L666" i="23"/>
  <c r="L667" i="23"/>
  <c r="L668" i="23"/>
  <c r="L669" i="23"/>
  <c r="L670" i="23"/>
  <c r="L671" i="23"/>
  <c r="L672" i="23"/>
  <c r="L673" i="23"/>
  <c r="L674" i="23"/>
  <c r="L675" i="23"/>
  <c r="L676" i="23"/>
  <c r="L677" i="23"/>
  <c r="L678" i="23"/>
  <c r="L679" i="23"/>
  <c r="L680" i="23"/>
  <c r="L681" i="23"/>
  <c r="L682" i="23"/>
  <c r="L683" i="23"/>
  <c r="L684" i="23"/>
  <c r="L685" i="23"/>
  <c r="L686" i="23"/>
  <c r="L687" i="23"/>
  <c r="L688" i="23"/>
  <c r="L689" i="23"/>
  <c r="L690" i="23"/>
  <c r="L691" i="23"/>
  <c r="L692" i="23"/>
  <c r="L693" i="23"/>
  <c r="L694" i="23"/>
  <c r="L695" i="23"/>
  <c r="L696" i="23"/>
  <c r="L697" i="23"/>
  <c r="L698" i="23"/>
  <c r="L699" i="23"/>
  <c r="L700" i="23"/>
  <c r="L701" i="23"/>
  <c r="L702" i="23"/>
  <c r="L703" i="23"/>
  <c r="L704" i="23"/>
  <c r="L705" i="23"/>
  <c r="L706" i="23"/>
  <c r="L707" i="23"/>
  <c r="L708" i="23"/>
  <c r="L709" i="23"/>
  <c r="L710" i="23"/>
  <c r="L711" i="23"/>
  <c r="L712" i="23"/>
  <c r="L713" i="23"/>
  <c r="L714" i="23"/>
  <c r="L715" i="23"/>
  <c r="L716" i="23"/>
  <c r="L717" i="23"/>
  <c r="L718" i="23"/>
  <c r="L719" i="23"/>
  <c r="L720" i="23"/>
  <c r="L721" i="23"/>
  <c r="L722" i="23"/>
  <c r="L723" i="23"/>
  <c r="L724" i="23"/>
  <c r="L725" i="23"/>
  <c r="L726" i="23"/>
  <c r="L727" i="23"/>
  <c r="L728" i="23"/>
  <c r="L729" i="23"/>
  <c r="L730" i="23"/>
  <c r="L731" i="23"/>
  <c r="L732" i="23"/>
  <c r="L733" i="23"/>
  <c r="L734" i="23"/>
  <c r="L735" i="23"/>
  <c r="L736" i="23"/>
  <c r="L737" i="23"/>
  <c r="L738" i="23"/>
  <c r="L739" i="23"/>
  <c r="L740" i="23"/>
  <c r="L741" i="23"/>
  <c r="L742" i="23"/>
  <c r="L743" i="23"/>
  <c r="L744" i="23"/>
  <c r="L745" i="23"/>
  <c r="L746" i="23"/>
  <c r="L747" i="23"/>
  <c r="L748" i="23"/>
  <c r="L749" i="23"/>
  <c r="L750" i="23"/>
  <c r="L751" i="23"/>
  <c r="L752" i="23"/>
  <c r="L753" i="23"/>
  <c r="L754" i="23"/>
  <c r="L755" i="23"/>
  <c r="L756" i="23"/>
  <c r="L757" i="23"/>
  <c r="L758" i="23"/>
  <c r="L759" i="23"/>
  <c r="L760" i="23"/>
  <c r="L761" i="23"/>
  <c r="L762" i="23"/>
  <c r="L763" i="23"/>
  <c r="L764" i="23"/>
  <c r="L765" i="23"/>
  <c r="L766" i="23"/>
  <c r="L767" i="23"/>
  <c r="L768" i="23"/>
  <c r="L769" i="23"/>
  <c r="L770" i="23"/>
  <c r="L771" i="23"/>
  <c r="L772" i="23"/>
  <c r="L773" i="23"/>
  <c r="L774" i="23"/>
  <c r="L775" i="23"/>
  <c r="L776" i="23"/>
  <c r="L777" i="23"/>
  <c r="L778" i="23"/>
  <c r="L779" i="23"/>
  <c r="L780" i="23"/>
  <c r="L781" i="23"/>
  <c r="L782" i="23"/>
  <c r="L783" i="23"/>
  <c r="L784" i="23"/>
  <c r="L785" i="23"/>
  <c r="L786" i="23"/>
  <c r="L787" i="23"/>
  <c r="L788" i="23"/>
  <c r="L789" i="23"/>
  <c r="L790" i="23"/>
  <c r="L791" i="23"/>
  <c r="L792" i="23"/>
  <c r="L793" i="23"/>
  <c r="L794" i="23"/>
  <c r="L795" i="23"/>
  <c r="L796" i="23"/>
  <c r="L797" i="23"/>
  <c r="L798" i="23"/>
  <c r="L799" i="23"/>
  <c r="L800" i="23"/>
  <c r="L801" i="23"/>
  <c r="L802" i="23"/>
  <c r="L803" i="23"/>
  <c r="L804" i="23"/>
  <c r="L805" i="23"/>
  <c r="L806" i="23"/>
  <c r="L807" i="23"/>
  <c r="L808" i="23"/>
  <c r="L809" i="23"/>
  <c r="L810" i="23"/>
  <c r="L811" i="23"/>
  <c r="L812" i="23"/>
  <c r="L813" i="23"/>
  <c r="L814" i="23"/>
  <c r="L815" i="23"/>
  <c r="L816" i="23"/>
  <c r="L817" i="23"/>
  <c r="L818" i="23"/>
  <c r="L819" i="23"/>
  <c r="L820" i="23"/>
  <c r="L821" i="23"/>
  <c r="L822" i="23"/>
  <c r="L823" i="23"/>
  <c r="L824" i="23"/>
  <c r="L825" i="23"/>
  <c r="L826" i="23"/>
  <c r="L827" i="23"/>
  <c r="L828" i="23"/>
  <c r="L829" i="23"/>
  <c r="L830" i="23"/>
  <c r="L831" i="23"/>
  <c r="L832" i="23"/>
  <c r="L833" i="23"/>
  <c r="L834" i="23"/>
  <c r="L835" i="23"/>
  <c r="L836" i="23"/>
  <c r="L837" i="23"/>
  <c r="L838" i="23"/>
  <c r="L839" i="23"/>
  <c r="L840" i="23"/>
  <c r="L841" i="23"/>
  <c r="L842" i="23"/>
  <c r="L843" i="23"/>
  <c r="L844" i="23"/>
  <c r="L845" i="23"/>
  <c r="L846" i="23"/>
  <c r="L847" i="23"/>
  <c r="L848" i="23"/>
  <c r="L849" i="23"/>
  <c r="L850" i="23"/>
  <c r="L851" i="23"/>
  <c r="L852" i="23"/>
  <c r="L853" i="23"/>
  <c r="L854" i="23"/>
  <c r="L855" i="23"/>
  <c r="L856" i="23"/>
  <c r="L857" i="23"/>
  <c r="L858" i="23"/>
  <c r="L859" i="23"/>
  <c r="L860" i="23"/>
  <c r="L861" i="23"/>
  <c r="L862" i="23"/>
  <c r="L863" i="23"/>
  <c r="L864" i="23"/>
  <c r="L865" i="23"/>
  <c r="L866" i="23"/>
  <c r="L867" i="23"/>
  <c r="L868" i="23"/>
  <c r="L869" i="23"/>
  <c r="L870" i="23"/>
  <c r="L871" i="23"/>
  <c r="L872" i="23"/>
  <c r="L873" i="23"/>
  <c r="L874" i="23"/>
  <c r="L875" i="23"/>
  <c r="L876" i="23"/>
  <c r="L877" i="23"/>
  <c r="L878" i="23"/>
  <c r="L879" i="23"/>
  <c r="L880" i="23"/>
  <c r="L881" i="23"/>
  <c r="L882" i="23"/>
  <c r="L883" i="23"/>
  <c r="L884" i="23"/>
  <c r="L885" i="23"/>
  <c r="L886" i="23"/>
  <c r="L887" i="23"/>
  <c r="L888" i="23"/>
  <c r="L889" i="23"/>
  <c r="L890" i="23"/>
  <c r="L891" i="23"/>
  <c r="L892" i="23"/>
  <c r="L893" i="23"/>
  <c r="L894" i="23"/>
  <c r="L895" i="23"/>
  <c r="L896" i="23"/>
  <c r="L897" i="23"/>
  <c r="L898" i="23"/>
  <c r="L899" i="23"/>
  <c r="L900" i="23"/>
  <c r="L901" i="23"/>
  <c r="L902" i="23"/>
  <c r="L903" i="23"/>
  <c r="L904" i="23"/>
  <c r="L905" i="23"/>
  <c r="L906" i="23"/>
  <c r="L907" i="23"/>
  <c r="L908" i="23"/>
  <c r="L909" i="23"/>
  <c r="L910" i="23"/>
  <c r="L911" i="23"/>
  <c r="L912" i="23"/>
  <c r="L913" i="23"/>
  <c r="L914" i="23"/>
  <c r="L915" i="23"/>
  <c r="L916" i="23"/>
  <c r="L917" i="23"/>
  <c r="L918" i="23"/>
  <c r="L919" i="23"/>
  <c r="L920" i="23"/>
  <c r="L921" i="23"/>
  <c r="L922" i="23"/>
  <c r="L923" i="23"/>
  <c r="L924" i="23"/>
  <c r="L925" i="23"/>
  <c r="L926" i="23"/>
  <c r="L927" i="23"/>
  <c r="L928" i="23"/>
  <c r="L929" i="23"/>
  <c r="L930" i="23"/>
  <c r="L931" i="23"/>
  <c r="L932" i="23"/>
  <c r="L933" i="23"/>
  <c r="L934" i="23"/>
  <c r="L935" i="23"/>
  <c r="L936" i="23"/>
  <c r="L937" i="23"/>
  <c r="L938" i="23"/>
  <c r="L939" i="23"/>
  <c r="L940" i="23"/>
  <c r="L941" i="23"/>
  <c r="L942" i="23"/>
  <c r="L943" i="23"/>
  <c r="L944" i="23"/>
  <c r="L945" i="23"/>
  <c r="L946" i="23"/>
  <c r="L947" i="23"/>
  <c r="L948" i="23"/>
  <c r="L949" i="23"/>
  <c r="L950" i="23"/>
  <c r="L951" i="23"/>
  <c r="L952" i="23"/>
  <c r="L953" i="23"/>
  <c r="L954" i="23"/>
  <c r="L955" i="23"/>
  <c r="L956" i="23"/>
  <c r="L957" i="23"/>
  <c r="L958" i="23"/>
  <c r="L959" i="23"/>
  <c r="L960" i="23"/>
  <c r="L961" i="23"/>
  <c r="L962" i="23"/>
  <c r="L963" i="23"/>
  <c r="L964" i="23"/>
  <c r="L965" i="23"/>
  <c r="L966" i="23"/>
  <c r="L967" i="23"/>
  <c r="L968" i="23"/>
  <c r="L969" i="23"/>
  <c r="L970" i="23"/>
  <c r="L971" i="23"/>
  <c r="L972" i="23"/>
  <c r="L973" i="23"/>
  <c r="L974" i="23"/>
  <c r="L975" i="23"/>
  <c r="L976" i="23"/>
  <c r="L977" i="23"/>
  <c r="L978" i="23"/>
  <c r="L979" i="23"/>
  <c r="L980" i="23"/>
  <c r="L981" i="23"/>
  <c r="L982" i="23"/>
  <c r="L983" i="23"/>
  <c r="L984" i="23"/>
  <c r="L985" i="23"/>
  <c r="L986" i="23"/>
  <c r="L987" i="23"/>
  <c r="L988" i="23"/>
  <c r="L989" i="23"/>
  <c r="L990" i="23"/>
  <c r="L991" i="23"/>
  <c r="L992" i="23"/>
  <c r="L993" i="23"/>
  <c r="L994" i="23"/>
  <c r="L995" i="23"/>
  <c r="L996" i="23"/>
  <c r="L997" i="23"/>
  <c r="L998" i="23"/>
  <c r="L999" i="23"/>
  <c r="L1000" i="23"/>
  <c r="L1001" i="23"/>
  <c r="L1002" i="23"/>
  <c r="L1003" i="23"/>
  <c r="L1004" i="23"/>
  <c r="L1005" i="23"/>
  <c r="L1006" i="23"/>
  <c r="L1007" i="23"/>
  <c r="L1008" i="23"/>
  <c r="L1009" i="23"/>
  <c r="L1010" i="23"/>
  <c r="L1011" i="23"/>
  <c r="L1012" i="23"/>
  <c r="L1013" i="23"/>
  <c r="L1014" i="23"/>
  <c r="L1015" i="23"/>
  <c r="L1016" i="23"/>
  <c r="L1017" i="23"/>
  <c r="L1018" i="23"/>
  <c r="L1019" i="23"/>
  <c r="L1020" i="23"/>
  <c r="L1021" i="23"/>
  <c r="L1022" i="23"/>
  <c r="L1023" i="23"/>
  <c r="L1024" i="23"/>
  <c r="L1025" i="23"/>
  <c r="L1026" i="23"/>
  <c r="L1027" i="23"/>
  <c r="L1028" i="23"/>
  <c r="L1029" i="23"/>
  <c r="L1030" i="23"/>
  <c r="L1031" i="23"/>
  <c r="L1032" i="23"/>
  <c r="L1033" i="23"/>
  <c r="L1034" i="23"/>
  <c r="L1035" i="23"/>
  <c r="L1036" i="23"/>
  <c r="L1037" i="23"/>
  <c r="L1038" i="23"/>
  <c r="L1039" i="23"/>
  <c r="L1040" i="23"/>
  <c r="L1041" i="23"/>
  <c r="L1042" i="23"/>
  <c r="L1043" i="23"/>
  <c r="L1044" i="23"/>
  <c r="L1045" i="23"/>
  <c r="L1046" i="23"/>
  <c r="L1047" i="23"/>
  <c r="L1048" i="23"/>
  <c r="L1049" i="23"/>
  <c r="L1050" i="23"/>
  <c r="L1051" i="23"/>
  <c r="L1052" i="23"/>
  <c r="L1053" i="23"/>
  <c r="L1054" i="23"/>
  <c r="L1055" i="23"/>
  <c r="L1056" i="23"/>
  <c r="L1057" i="23"/>
  <c r="L1058" i="23"/>
  <c r="L1059" i="23"/>
  <c r="L1060" i="23"/>
  <c r="L1061" i="23"/>
  <c r="L1062" i="23"/>
  <c r="L1063" i="23"/>
  <c r="L1064" i="23"/>
  <c r="L1065" i="23"/>
  <c r="L1066" i="23"/>
  <c r="L1067" i="23"/>
  <c r="L1068" i="23"/>
  <c r="L1069" i="23"/>
  <c r="L1070" i="23"/>
  <c r="L1071" i="23"/>
  <c r="L1072" i="23"/>
  <c r="L1073" i="23"/>
  <c r="L1074" i="23"/>
  <c r="L1075" i="23"/>
  <c r="L1076" i="23"/>
  <c r="L1077" i="23"/>
  <c r="L1078" i="23"/>
  <c r="L1079" i="23"/>
  <c r="L1080" i="23"/>
  <c r="L1081" i="23"/>
  <c r="L1082" i="23"/>
  <c r="L1083" i="23"/>
  <c r="L1084" i="23"/>
  <c r="L1085" i="23"/>
  <c r="L1086" i="23"/>
  <c r="L1087" i="23"/>
  <c r="L1088" i="23"/>
  <c r="L1089" i="23"/>
  <c r="L1090" i="23"/>
  <c r="L1091" i="23"/>
  <c r="L1092" i="23"/>
  <c r="L1093" i="23"/>
  <c r="L1094" i="23"/>
  <c r="L1095" i="23"/>
  <c r="L1096" i="23"/>
  <c r="L1097" i="23"/>
  <c r="L1098" i="23"/>
  <c r="L1099" i="23"/>
  <c r="L1100" i="23"/>
  <c r="L1101" i="23"/>
  <c r="L1102" i="23"/>
  <c r="L1103" i="23"/>
  <c r="L1104" i="23"/>
  <c r="L1105" i="23"/>
  <c r="L1106" i="23"/>
  <c r="L1107" i="23"/>
  <c r="L1108" i="23"/>
  <c r="L1109" i="23"/>
  <c r="L1110" i="23"/>
  <c r="L1111" i="23"/>
  <c r="L1112" i="23"/>
  <c r="L1113" i="23"/>
  <c r="L1114" i="23"/>
  <c r="L1115" i="23"/>
  <c r="L1116" i="23"/>
  <c r="L1117" i="23"/>
  <c r="L1118" i="23"/>
  <c r="L1119" i="23"/>
  <c r="L1120" i="23"/>
  <c r="L1121" i="23"/>
  <c r="L1122" i="23"/>
  <c r="L1123" i="23"/>
  <c r="L1124" i="23"/>
  <c r="L1125" i="23"/>
  <c r="L1126" i="23"/>
  <c r="L1127" i="23"/>
  <c r="L1128" i="23"/>
  <c r="L1129" i="23"/>
  <c r="L1130" i="23"/>
  <c r="L1131" i="23"/>
  <c r="L1132" i="23"/>
  <c r="L1133" i="23"/>
  <c r="L1134" i="23"/>
  <c r="L1135" i="23"/>
  <c r="L1136" i="23"/>
  <c r="L1137" i="23"/>
  <c r="L1138" i="23"/>
  <c r="L1139" i="23"/>
  <c r="L1140" i="23"/>
  <c r="L1141" i="23"/>
  <c r="L1142" i="23"/>
  <c r="L1143" i="23"/>
  <c r="L1144" i="23"/>
  <c r="L1145" i="23"/>
  <c r="L1146" i="23"/>
  <c r="L1147" i="23"/>
  <c r="L1148" i="23"/>
  <c r="L1149" i="23"/>
  <c r="L1150" i="23"/>
  <c r="L1151" i="23"/>
  <c r="L1152" i="23"/>
  <c r="L1153" i="23"/>
  <c r="L1154" i="23"/>
  <c r="L1155" i="23"/>
  <c r="L1156" i="23"/>
  <c r="L1157" i="23"/>
  <c r="L1158" i="23"/>
  <c r="L1159" i="23"/>
  <c r="L1160" i="23"/>
  <c r="L1161" i="23"/>
  <c r="L1162" i="23"/>
  <c r="L1163" i="23"/>
  <c r="L1164" i="23"/>
  <c r="L1165" i="23"/>
  <c r="L1166" i="23"/>
  <c r="L1167" i="23"/>
  <c r="L1168" i="23"/>
  <c r="L1169" i="23"/>
  <c r="L1170" i="23"/>
  <c r="L1171" i="23"/>
  <c r="L1172" i="23"/>
  <c r="L1173" i="23"/>
  <c r="L1174" i="23"/>
  <c r="L1175" i="23"/>
  <c r="L1176" i="23"/>
  <c r="L1177" i="23"/>
  <c r="L1178" i="23"/>
  <c r="L1179" i="23"/>
  <c r="L1180" i="23"/>
  <c r="L1181" i="23"/>
  <c r="L1182" i="23"/>
  <c r="L1183" i="23"/>
  <c r="L1184" i="23"/>
  <c r="L1185" i="23"/>
  <c r="L1186" i="23"/>
  <c r="L1187" i="23"/>
  <c r="L1188" i="23"/>
  <c r="L1189" i="23"/>
  <c r="L1190" i="23"/>
  <c r="L1191" i="23"/>
  <c r="L1192" i="23"/>
  <c r="L1193" i="23"/>
  <c r="L1194" i="23"/>
  <c r="L1195" i="23"/>
  <c r="L1196" i="23"/>
  <c r="L1197" i="23"/>
  <c r="L1198" i="23"/>
  <c r="L1199" i="23"/>
  <c r="L1200" i="23"/>
  <c r="L1201" i="23"/>
  <c r="L1202" i="23"/>
  <c r="L1203" i="23"/>
  <c r="L1204" i="23"/>
  <c r="L1205" i="23"/>
  <c r="L1206" i="23"/>
  <c r="L1207" i="23"/>
  <c r="L1208" i="23"/>
  <c r="L1209" i="23"/>
  <c r="L1210" i="23"/>
  <c r="L1211" i="23"/>
  <c r="L1212" i="23"/>
  <c r="L1213" i="23"/>
  <c r="L1214" i="23"/>
  <c r="L1215" i="23"/>
  <c r="L1216" i="23"/>
  <c r="L1217" i="23"/>
  <c r="L1218" i="23"/>
  <c r="L1219" i="23"/>
  <c r="L1220" i="23"/>
  <c r="L1221" i="23"/>
  <c r="L1222" i="23"/>
  <c r="L1223" i="23"/>
  <c r="L1224" i="23"/>
  <c r="L1225" i="23"/>
  <c r="L1226" i="23"/>
  <c r="L1227" i="23"/>
  <c r="L1228" i="23"/>
  <c r="L1229" i="23"/>
  <c r="L1230" i="23"/>
  <c r="L1231" i="23"/>
  <c r="L1232" i="23"/>
  <c r="L1233" i="23"/>
  <c r="L1234" i="23"/>
  <c r="L1235" i="23"/>
  <c r="L1236" i="23"/>
  <c r="L1237" i="23"/>
  <c r="L1238" i="23"/>
  <c r="L1239" i="23"/>
  <c r="L1240" i="23"/>
  <c r="L1241" i="23"/>
  <c r="L1242" i="23"/>
  <c r="L1243" i="23"/>
  <c r="L1244" i="23"/>
  <c r="L1245" i="23"/>
  <c r="L1246" i="23"/>
  <c r="L1247" i="23"/>
  <c r="L1248" i="23"/>
  <c r="L1249" i="23"/>
  <c r="L1250" i="23"/>
  <c r="L1251" i="23"/>
  <c r="L1252" i="23"/>
  <c r="L1253" i="23"/>
  <c r="L1254" i="23"/>
  <c r="L1255" i="23"/>
  <c r="L1256" i="23"/>
  <c r="L1257" i="23"/>
  <c r="L1258" i="23"/>
  <c r="L1259" i="23"/>
  <c r="L1260" i="23"/>
  <c r="L1261" i="23"/>
  <c r="L1262" i="23"/>
  <c r="L1263" i="23"/>
  <c r="L1264" i="23"/>
  <c r="L1265" i="23"/>
  <c r="L1266" i="23"/>
  <c r="L1267" i="23"/>
  <c r="L1268" i="23"/>
  <c r="L1269" i="23"/>
  <c r="L1270" i="23"/>
  <c r="L1271" i="23"/>
  <c r="L1272" i="23"/>
  <c r="L1273" i="23"/>
  <c r="L1274" i="23"/>
  <c r="L1275" i="23"/>
  <c r="L1276" i="23"/>
  <c r="L1277" i="23"/>
  <c r="L1278" i="23"/>
  <c r="L1279" i="23"/>
  <c r="L1280" i="23"/>
  <c r="L1281" i="23"/>
  <c r="L1282" i="23"/>
  <c r="L1283" i="23"/>
  <c r="L1284" i="23"/>
  <c r="L1285" i="23"/>
  <c r="L1286" i="23"/>
  <c r="L1287" i="23"/>
  <c r="L1288" i="23"/>
  <c r="L1289" i="23"/>
  <c r="L1290" i="23"/>
  <c r="L1291" i="23"/>
  <c r="L1292" i="23"/>
  <c r="L1293" i="23"/>
  <c r="L1294" i="23"/>
  <c r="L1295" i="23"/>
  <c r="L1296" i="23"/>
  <c r="L1297" i="23"/>
  <c r="L1298" i="23"/>
  <c r="L1299" i="23"/>
  <c r="L1300" i="23"/>
  <c r="L1301" i="23"/>
  <c r="L1302" i="23"/>
  <c r="L1303" i="23"/>
  <c r="L1304" i="23"/>
  <c r="L1305" i="23"/>
  <c r="L1306" i="23"/>
  <c r="L1307" i="23"/>
  <c r="L1308" i="23"/>
  <c r="L1309" i="23"/>
  <c r="L1310" i="23"/>
  <c r="L1311" i="23"/>
  <c r="L1312" i="23"/>
  <c r="L1313" i="23"/>
  <c r="L1314" i="23"/>
  <c r="L1315" i="23"/>
  <c r="L1316" i="23"/>
  <c r="L1317" i="23"/>
  <c r="L1318" i="23"/>
  <c r="L1319" i="23"/>
  <c r="L1320" i="23"/>
  <c r="L1321" i="23"/>
  <c r="L1322" i="23"/>
  <c r="L1323" i="23"/>
  <c r="L1324" i="23"/>
  <c r="L1325" i="23"/>
  <c r="L1326" i="23"/>
  <c r="L1327" i="23"/>
  <c r="L1328" i="23"/>
  <c r="L1329" i="23"/>
  <c r="L1330" i="23"/>
  <c r="L1331" i="23"/>
  <c r="L1332" i="23"/>
  <c r="L1333" i="23"/>
  <c r="L1334" i="23"/>
  <c r="L1335" i="23"/>
  <c r="L1336" i="23"/>
  <c r="L1337" i="23"/>
  <c r="L1338" i="23"/>
  <c r="L1339" i="23"/>
  <c r="L1340" i="23"/>
  <c r="L1341" i="23"/>
  <c r="L1342" i="23"/>
  <c r="L1343" i="23"/>
  <c r="L1344" i="23"/>
  <c r="L1345" i="23"/>
  <c r="L1346" i="23"/>
  <c r="L1347" i="23"/>
  <c r="L1348" i="23"/>
  <c r="L1349" i="23"/>
  <c r="L1350" i="23"/>
  <c r="L1351" i="23"/>
  <c r="L1352" i="23"/>
  <c r="L1353" i="23"/>
  <c r="L1354" i="23"/>
  <c r="L1355" i="23"/>
  <c r="L1356" i="23"/>
  <c r="L1357" i="23"/>
  <c r="L1358" i="23"/>
  <c r="L1359" i="23"/>
  <c r="L1360" i="23"/>
  <c r="L1361" i="23"/>
  <c r="L1362" i="23"/>
  <c r="L1363" i="23"/>
  <c r="L1364" i="23"/>
  <c r="L1365" i="23"/>
  <c r="L1366" i="23"/>
  <c r="L1367" i="23"/>
  <c r="L1368" i="23"/>
  <c r="L1369" i="23"/>
  <c r="L1370" i="23"/>
  <c r="L1371" i="23"/>
  <c r="L1372" i="23"/>
  <c r="L1373" i="23"/>
  <c r="L1374" i="23"/>
  <c r="L1375" i="23"/>
  <c r="L1376" i="23"/>
  <c r="L1377" i="23"/>
  <c r="L1378" i="23"/>
  <c r="L1379" i="23"/>
  <c r="L1380" i="23"/>
  <c r="L1381" i="23"/>
  <c r="L1382" i="23"/>
  <c r="L1383" i="23"/>
  <c r="L1384" i="23"/>
  <c r="L1385" i="23"/>
  <c r="L1386" i="23"/>
  <c r="L1387" i="23"/>
  <c r="L1388" i="23"/>
  <c r="L1389" i="23"/>
  <c r="L1390" i="23"/>
  <c r="L1391" i="23"/>
  <c r="L1392" i="23"/>
  <c r="L1393" i="23"/>
  <c r="L1394" i="23"/>
  <c r="L1395" i="23"/>
  <c r="L1396" i="23"/>
  <c r="L1397" i="23"/>
  <c r="L1398" i="23"/>
  <c r="L1399" i="23"/>
  <c r="L1400" i="23"/>
  <c r="L1401" i="23"/>
  <c r="L1402" i="23"/>
  <c r="L1403" i="23"/>
  <c r="L1404" i="23"/>
  <c r="L1405" i="23"/>
  <c r="L1406" i="23"/>
  <c r="L1407" i="23"/>
  <c r="L1408" i="23"/>
  <c r="L1409" i="23"/>
  <c r="L1410" i="23"/>
  <c r="L1411" i="23"/>
  <c r="L1412" i="23"/>
  <c r="L1413" i="23"/>
  <c r="L1414" i="23"/>
  <c r="L1415" i="23"/>
  <c r="L1416" i="23"/>
  <c r="L1417" i="23"/>
  <c r="L1418" i="23"/>
  <c r="L1419" i="23"/>
  <c r="L1420" i="23"/>
  <c r="L1421" i="23"/>
  <c r="L1422" i="23"/>
  <c r="L1423" i="23"/>
  <c r="L1424" i="23"/>
  <c r="L1425" i="23"/>
  <c r="L1426" i="23"/>
  <c r="L1427" i="23"/>
  <c r="L1428" i="23"/>
  <c r="L1429" i="23"/>
  <c r="L1430" i="23"/>
  <c r="L1431" i="23"/>
  <c r="L1432" i="23"/>
  <c r="L1433" i="23"/>
  <c r="L1434" i="23"/>
  <c r="L1435" i="23"/>
  <c r="L1436" i="23"/>
  <c r="L1437" i="23"/>
  <c r="L1438" i="23"/>
  <c r="L1439" i="23"/>
  <c r="L1440" i="23"/>
  <c r="L1441" i="23"/>
  <c r="L1442" i="23"/>
  <c r="L1443" i="23"/>
  <c r="L1444" i="23"/>
  <c r="L1445" i="23"/>
  <c r="L1446" i="23"/>
  <c r="L1447" i="23"/>
  <c r="L1448" i="23"/>
  <c r="L1449" i="23"/>
  <c r="L1450" i="23"/>
  <c r="L1451" i="23"/>
  <c r="L1452" i="23"/>
  <c r="L1453" i="23"/>
  <c r="L1454" i="23"/>
  <c r="L1455" i="23"/>
  <c r="L1456" i="23"/>
  <c r="L1457" i="23"/>
  <c r="L1458" i="23"/>
  <c r="L1459" i="23"/>
  <c r="L1460" i="23"/>
  <c r="L1461" i="23"/>
  <c r="L1462" i="23"/>
  <c r="L1463" i="23"/>
  <c r="L1464" i="23"/>
  <c r="L1465" i="23"/>
  <c r="L1466" i="23"/>
  <c r="L1467" i="23"/>
  <c r="L1468" i="23"/>
  <c r="L1469" i="23"/>
  <c r="L1470" i="23"/>
  <c r="L1471" i="23"/>
  <c r="L1472" i="23"/>
  <c r="L1473" i="23"/>
  <c r="L1474" i="23"/>
  <c r="L1475" i="23"/>
  <c r="L1476" i="23"/>
  <c r="L1477" i="23"/>
  <c r="L1478" i="23"/>
  <c r="L1479" i="23"/>
  <c r="L1480" i="23"/>
  <c r="L1481" i="23"/>
  <c r="L1482" i="23"/>
  <c r="L1483" i="23"/>
  <c r="L1484" i="23"/>
  <c r="L1485" i="23"/>
  <c r="L1486" i="23"/>
  <c r="L1487" i="23"/>
  <c r="L1488" i="23"/>
  <c r="L1489" i="23"/>
  <c r="L1490" i="23"/>
  <c r="L1491" i="23"/>
  <c r="L1492" i="23"/>
  <c r="L1493" i="23"/>
  <c r="L1494" i="23"/>
  <c r="L1495" i="23"/>
  <c r="L1496" i="23"/>
  <c r="L1497" i="23"/>
  <c r="L1498" i="23"/>
  <c r="L1499" i="23"/>
  <c r="L1500" i="23"/>
  <c r="L1501" i="23"/>
  <c r="L1502" i="23"/>
  <c r="L1503" i="23"/>
  <c r="L1504" i="23"/>
  <c r="L1505" i="23"/>
  <c r="L1506" i="23"/>
  <c r="L1507" i="23"/>
  <c r="L1508" i="23"/>
  <c r="L1509" i="23"/>
  <c r="L1510" i="23"/>
  <c r="L1511" i="23"/>
  <c r="L1512" i="23"/>
  <c r="L1513" i="23"/>
  <c r="L1514" i="23"/>
  <c r="L1515" i="23"/>
  <c r="L1516" i="23"/>
  <c r="L1517" i="23"/>
  <c r="L1518" i="23"/>
  <c r="L1519" i="23"/>
  <c r="L1520" i="23"/>
  <c r="L1521" i="23"/>
  <c r="L1522" i="23"/>
  <c r="L1523" i="23"/>
  <c r="L1524" i="23"/>
  <c r="L1525" i="23"/>
  <c r="L1526" i="23"/>
  <c r="L1527" i="23"/>
  <c r="L1528" i="23"/>
  <c r="L1529" i="23"/>
  <c r="L1530" i="23"/>
  <c r="L1531" i="23"/>
  <c r="L1532" i="23"/>
  <c r="L1533" i="23"/>
  <c r="L1534" i="23"/>
  <c r="L1535" i="23"/>
  <c r="L1536" i="23"/>
  <c r="L1537" i="23"/>
  <c r="L1538" i="23"/>
  <c r="L1539" i="23"/>
  <c r="L1540" i="23"/>
  <c r="L1541" i="23"/>
  <c r="L1542" i="23"/>
  <c r="L1543" i="23"/>
  <c r="L1544" i="23"/>
  <c r="L1545" i="23"/>
  <c r="L1546" i="23"/>
  <c r="L1547" i="23"/>
  <c r="L1548" i="23"/>
  <c r="L1549" i="23"/>
  <c r="L1550" i="23"/>
  <c r="L1551" i="23"/>
  <c r="L1552" i="23"/>
  <c r="L1553" i="23"/>
  <c r="L1554" i="23"/>
  <c r="L1555" i="23"/>
  <c r="L1556" i="23"/>
  <c r="L1557" i="23"/>
  <c r="L1558" i="23"/>
  <c r="L1559" i="23"/>
  <c r="L1560" i="23"/>
  <c r="L1561" i="23"/>
  <c r="L1562" i="23"/>
  <c r="L1563" i="23"/>
  <c r="L1564" i="23"/>
  <c r="L1565" i="23"/>
  <c r="L1566" i="23"/>
  <c r="L1567" i="23"/>
  <c r="L1568" i="23"/>
  <c r="L1569" i="23"/>
  <c r="L1570" i="23"/>
  <c r="L1571" i="23"/>
  <c r="L1572" i="23"/>
  <c r="L1573" i="23"/>
  <c r="L1574" i="23"/>
  <c r="L1575" i="23"/>
  <c r="L1576" i="23"/>
  <c r="L1577" i="23"/>
  <c r="L1578" i="23"/>
  <c r="L1579" i="23"/>
  <c r="L1580" i="23"/>
  <c r="L1581" i="23"/>
  <c r="L1582" i="23"/>
  <c r="L1583" i="23"/>
  <c r="L1584" i="23"/>
  <c r="L1585" i="23"/>
  <c r="L1586" i="23"/>
  <c r="L1587" i="23"/>
  <c r="L1588" i="23"/>
  <c r="L1589" i="23"/>
  <c r="L1590" i="23"/>
  <c r="L1591" i="23"/>
  <c r="L1592" i="23"/>
  <c r="L1593" i="23"/>
  <c r="L1594" i="23"/>
  <c r="L1595" i="23"/>
  <c r="L1596" i="23"/>
  <c r="L1597" i="23"/>
  <c r="L1598" i="23"/>
  <c r="L1599" i="23"/>
  <c r="L1600" i="23"/>
  <c r="L1601" i="23"/>
  <c r="L1602" i="23"/>
  <c r="L1603" i="23"/>
  <c r="L1604" i="23"/>
  <c r="L1605" i="23"/>
  <c r="L1606" i="23"/>
  <c r="L1607" i="23"/>
  <c r="L1608" i="23"/>
  <c r="L1609" i="23"/>
  <c r="L1610" i="23"/>
  <c r="L1611" i="23"/>
  <c r="L1612" i="23"/>
  <c r="L1613" i="23"/>
  <c r="L1614" i="23"/>
  <c r="L1615" i="23"/>
  <c r="L1616" i="23"/>
  <c r="L1617" i="23"/>
  <c r="L1618" i="23"/>
  <c r="L1619" i="23"/>
  <c r="L1620" i="23"/>
  <c r="L1621" i="23"/>
  <c r="L1622" i="23"/>
  <c r="L1623" i="23"/>
  <c r="L1624" i="23"/>
  <c r="L1625" i="23"/>
  <c r="L1626" i="23"/>
  <c r="L1627" i="23"/>
  <c r="L1628" i="23"/>
  <c r="L1629" i="23"/>
  <c r="L1630" i="23"/>
  <c r="L1631" i="23"/>
  <c r="L1632" i="23"/>
  <c r="L1633" i="23"/>
  <c r="L1634" i="23"/>
  <c r="L1635" i="23"/>
  <c r="L1636" i="23"/>
  <c r="L1637" i="23"/>
  <c r="L1638" i="23"/>
  <c r="L1639" i="23"/>
  <c r="L1640" i="23"/>
  <c r="L1641" i="23"/>
  <c r="L1642" i="23"/>
  <c r="L1643" i="23"/>
  <c r="L1644" i="23"/>
  <c r="L1645" i="23"/>
  <c r="L1646" i="23"/>
  <c r="L1647" i="23"/>
  <c r="L1648" i="23"/>
  <c r="L1649" i="23"/>
  <c r="L1650" i="23"/>
  <c r="L1651" i="23"/>
  <c r="L1652" i="23"/>
  <c r="L1653" i="23"/>
  <c r="L1654" i="23"/>
  <c r="L1655" i="23"/>
  <c r="L1656" i="23"/>
  <c r="L1657" i="23"/>
  <c r="L1658" i="23"/>
  <c r="L1659" i="23"/>
  <c r="L1660" i="23"/>
  <c r="L1661" i="23"/>
  <c r="L1662" i="23"/>
  <c r="L1663" i="23"/>
  <c r="L1664" i="23"/>
  <c r="L1665" i="23"/>
  <c r="L1666" i="23"/>
  <c r="L1667" i="23"/>
  <c r="L1668" i="23"/>
  <c r="L1669" i="23"/>
  <c r="L1670" i="23"/>
  <c r="L1671" i="23"/>
  <c r="L1672" i="23"/>
  <c r="L1673" i="23"/>
  <c r="L1674" i="23"/>
  <c r="L1675" i="23"/>
  <c r="L1676" i="23"/>
  <c r="L1677" i="23"/>
  <c r="L1678" i="23"/>
  <c r="L1679" i="23"/>
  <c r="L1680" i="23"/>
  <c r="L1681" i="23"/>
  <c r="L1682" i="23"/>
  <c r="L1683" i="23"/>
  <c r="L1684" i="23"/>
  <c r="L1685" i="23"/>
  <c r="L1686" i="23"/>
  <c r="L1687" i="23"/>
  <c r="L1688" i="23"/>
  <c r="L1689" i="23"/>
  <c r="L1690" i="23"/>
  <c r="L1691" i="23"/>
  <c r="L1692" i="23"/>
  <c r="L1693" i="23"/>
  <c r="L1694" i="23"/>
  <c r="L1695" i="23"/>
  <c r="L1696" i="23"/>
  <c r="L1697" i="23"/>
  <c r="L1698" i="23"/>
  <c r="L1699" i="23"/>
  <c r="L1700" i="23"/>
  <c r="L1701" i="23"/>
  <c r="L1702" i="23"/>
  <c r="L42" i="22"/>
  <c r="L41" i="22"/>
  <c r="L40" i="22"/>
  <c r="L33" i="22"/>
  <c r="L32" i="22"/>
  <c r="L31" i="22"/>
  <c r="L30" i="22"/>
  <c r="L29" i="22"/>
  <c r="N42" i="21"/>
  <c r="N41" i="21"/>
  <c r="N40" i="21"/>
  <c r="N34" i="21"/>
  <c r="N33" i="21"/>
  <c r="N32" i="21"/>
  <c r="N31" i="21"/>
  <c r="N30" i="21"/>
  <c r="L42" i="20"/>
  <c r="L41" i="20"/>
  <c r="L40" i="20"/>
  <c r="L39" i="20"/>
  <c r="L33" i="20"/>
  <c r="L32" i="20"/>
  <c r="L31" i="20"/>
  <c r="L30" i="20"/>
  <c r="L29" i="20"/>
  <c r="L28" i="20"/>
  <c r="W14" i="20" s="1"/>
  <c r="N44" i="19"/>
  <c r="N43" i="19"/>
  <c r="N42" i="19"/>
  <c r="N41" i="19"/>
  <c r="N35" i="19"/>
  <c r="N34" i="19"/>
  <c r="N33" i="19"/>
  <c r="N32" i="19"/>
  <c r="N31" i="19"/>
  <c r="S40" i="1"/>
  <c r="S39" i="1"/>
  <c r="S38" i="1"/>
  <c r="S37" i="1"/>
  <c r="S31" i="1"/>
  <c r="S30" i="1"/>
  <c r="S29" i="1"/>
  <c r="S28" i="1"/>
  <c r="S27" i="1"/>
  <c r="S26" i="1"/>
  <c r="N42" i="23"/>
  <c r="N41" i="23"/>
  <c r="N40" i="23"/>
  <c r="N39" i="23"/>
  <c r="N33" i="23"/>
  <c r="N32" i="23"/>
  <c r="N31" i="23"/>
  <c r="N30" i="23"/>
  <c r="N29" i="23"/>
  <c r="N28" i="23"/>
  <c r="O31" i="7"/>
  <c r="O26" i="7"/>
  <c r="O38" i="7"/>
  <c r="O39" i="7"/>
  <c r="O40" i="7"/>
  <c r="O27" i="7"/>
  <c r="E31" i="11" l="1"/>
  <c r="C30" i="11"/>
  <c r="C31" i="11" s="1"/>
  <c r="C27" i="34" a="1"/>
  <c r="C27" i="34" s="1"/>
  <c r="P54" i="1"/>
  <c r="D27" i="34" l="1"/>
  <c r="E27" i="34"/>
  <c r="C28" i="34" a="1"/>
  <c r="C28" i="34" s="1"/>
  <c r="AG4" i="6"/>
  <c r="AG5" i="6"/>
  <c r="AH5" i="6" s="1"/>
  <c r="AG6" i="6"/>
  <c r="AH6" i="6" s="1"/>
  <c r="AG7" i="6"/>
  <c r="AH7" i="6" s="1"/>
  <c r="AG8" i="6"/>
  <c r="AH8" i="6" s="1"/>
  <c r="AG9" i="6"/>
  <c r="AH9" i="6" s="1"/>
  <c r="AG10" i="6"/>
  <c r="AH10" i="6" s="1"/>
  <c r="AG11" i="6"/>
  <c r="AH11" i="6" s="1"/>
  <c r="AG12" i="6"/>
  <c r="AH12" i="6" s="1"/>
  <c r="AG13" i="6"/>
  <c r="AH13" i="6" s="1"/>
  <c r="AG14" i="6"/>
  <c r="AH14" i="6" s="1"/>
  <c r="AG15" i="6"/>
  <c r="AH15" i="6" s="1"/>
  <c r="AG16" i="6"/>
  <c r="AH16" i="6" s="1"/>
  <c r="AG17" i="6"/>
  <c r="AH17" i="6" s="1"/>
  <c r="AG18" i="6"/>
  <c r="AH18" i="6" s="1"/>
  <c r="AG19" i="6"/>
  <c r="AH19" i="6" s="1"/>
  <c r="AG20" i="6"/>
  <c r="AH20" i="6" s="1"/>
  <c r="AG21" i="6"/>
  <c r="AH21" i="6" s="1"/>
  <c r="AG22" i="6"/>
  <c r="AH22" i="6" s="1"/>
  <c r="AG23" i="6"/>
  <c r="AH23" i="6" s="1"/>
  <c r="AG24" i="6"/>
  <c r="AH24" i="6" s="1"/>
  <c r="AG25" i="6"/>
  <c r="AH25" i="6" s="1"/>
  <c r="AG26" i="6"/>
  <c r="AH26" i="6" s="1"/>
  <c r="AG27" i="6"/>
  <c r="AH27" i="6" s="1"/>
  <c r="AG28" i="6"/>
  <c r="AH28" i="6" s="1"/>
  <c r="AG29" i="6"/>
  <c r="AH29" i="6" s="1"/>
  <c r="AG30" i="6"/>
  <c r="AH30" i="6" s="1"/>
  <c r="AG3" i="6"/>
  <c r="D28" i="34" l="1"/>
  <c r="E28" i="34"/>
  <c r="I31" i="21"/>
  <c r="B29" i="21" a="1"/>
  <c r="B29" i="21" s="1"/>
  <c r="H30" i="20"/>
  <c r="Q30" i="20" s="1"/>
  <c r="R30" i="20" s="1"/>
  <c r="H29" i="20"/>
  <c r="Q29" i="20" s="1"/>
  <c r="R29" i="20" s="1"/>
  <c r="C27" i="20" a="1"/>
  <c r="C27" i="20" s="1"/>
  <c r="D27" i="20" s="1"/>
  <c r="I28" i="23"/>
  <c r="V28" i="23" s="1"/>
  <c r="B27" i="23" a="1"/>
  <c r="B27" i="23" s="1"/>
  <c r="AB25" i="23" s="1"/>
  <c r="AB25" i="7"/>
  <c r="R46" i="7" l="1"/>
  <c r="B28" i="23" a="1"/>
  <c r="B28" i="23" s="1"/>
  <c r="AB26" i="23" s="1"/>
  <c r="B30" i="21" a="1"/>
  <c r="B30" i="21" s="1"/>
  <c r="C28" i="20" a="1"/>
  <c r="C28" i="20" s="1"/>
  <c r="D28" i="20" s="1"/>
  <c r="C26" i="7" a="1"/>
  <c r="C26" i="7" s="1"/>
  <c r="AB26" i="7" s="1"/>
  <c r="H28" i="20"/>
  <c r="Q27" i="20" s="1"/>
  <c r="I27" i="23"/>
  <c r="C27" i="23"/>
  <c r="AC25" i="23" s="1"/>
  <c r="K51" i="21"/>
  <c r="R51" i="21" s="1"/>
  <c r="K171" i="21"/>
  <c r="R171" i="21" s="1"/>
  <c r="T171" i="21" s="1"/>
  <c r="K187" i="21"/>
  <c r="R187" i="21" s="1"/>
  <c r="T187" i="21" s="1"/>
  <c r="K411" i="21"/>
  <c r="R411" i="21" s="1"/>
  <c r="T411" i="21" s="1"/>
  <c r="K627" i="21"/>
  <c r="R627" i="21" s="1"/>
  <c r="T627" i="21" s="1"/>
  <c r="K1043" i="21"/>
  <c r="R1043" i="21" s="1"/>
  <c r="T1043" i="21" s="1"/>
  <c r="K1059" i="21"/>
  <c r="R1059" i="21" s="1"/>
  <c r="T1059" i="21" s="1"/>
  <c r="K1123" i="21"/>
  <c r="R1123" i="21" s="1"/>
  <c r="T1123" i="21" s="1"/>
  <c r="K1203" i="21"/>
  <c r="R1203" i="21" s="1"/>
  <c r="T1203" i="21" s="1"/>
  <c r="K1267" i="21"/>
  <c r="R1267" i="21" s="1"/>
  <c r="T1267" i="21" s="1"/>
  <c r="K1275" i="21"/>
  <c r="R1275" i="21" s="1"/>
  <c r="T1275" i="21" s="1"/>
  <c r="K1299" i="21"/>
  <c r="R1299" i="21" s="1"/>
  <c r="T1299" i="21" s="1"/>
  <c r="K1363" i="21"/>
  <c r="R1363" i="21" s="1"/>
  <c r="T1363" i="21" s="1"/>
  <c r="K1371" i="21"/>
  <c r="R1371" i="21" s="1"/>
  <c r="T1371" i="21" s="1"/>
  <c r="K1403" i="21"/>
  <c r="R1403" i="21" s="1"/>
  <c r="T1403" i="21" s="1"/>
  <c r="K1499" i="21"/>
  <c r="R1499" i="21" s="1"/>
  <c r="T1499" i="21" s="1"/>
  <c r="K1507" i="21"/>
  <c r="R1507" i="21" s="1"/>
  <c r="T1507" i="21" s="1"/>
  <c r="K1579" i="21"/>
  <c r="R1579" i="21" s="1"/>
  <c r="T1579" i="21" s="1"/>
  <c r="K1587" i="21"/>
  <c r="R1587" i="21" s="1"/>
  <c r="T1587" i="21" s="1"/>
  <c r="K1619" i="21"/>
  <c r="R1619" i="21" s="1"/>
  <c r="T1619" i="21" s="1"/>
  <c r="K1646" i="21"/>
  <c r="R1646" i="21" s="1"/>
  <c r="T1646" i="21" s="1"/>
  <c r="K1661" i="21"/>
  <c r="R1661" i="21" s="1"/>
  <c r="T1661" i="21" s="1"/>
  <c r="K1683" i="21"/>
  <c r="R1683" i="21" s="1"/>
  <c r="T1683" i="21" s="1"/>
  <c r="K1691" i="21"/>
  <c r="R1691" i="21" s="1"/>
  <c r="T1691" i="21" s="1"/>
  <c r="K1693" i="21"/>
  <c r="R1693" i="21" s="1"/>
  <c r="T1693" i="21" s="1"/>
  <c r="K1629" i="21"/>
  <c r="R1629" i="21" s="1"/>
  <c r="T1629" i="21" s="1"/>
  <c r="K1630" i="21"/>
  <c r="R1630" i="21" s="1"/>
  <c r="T1630" i="21" s="1"/>
  <c r="K1631" i="21"/>
  <c r="R1631" i="21" s="1"/>
  <c r="T1631" i="21" s="1"/>
  <c r="K1645" i="21"/>
  <c r="R1645" i="21" s="1"/>
  <c r="T1645" i="21" s="1"/>
  <c r="K1677" i="21"/>
  <c r="R1677" i="21" s="1"/>
  <c r="T1677" i="21" s="1"/>
  <c r="L49" i="21"/>
  <c r="L50" i="21"/>
  <c r="L51" i="21"/>
  <c r="K52" i="21"/>
  <c r="R52" i="21" s="1"/>
  <c r="T52" i="21" s="1"/>
  <c r="L52" i="21"/>
  <c r="K53" i="21"/>
  <c r="R53" i="21" s="1"/>
  <c r="T53" i="21" s="1"/>
  <c r="L53" i="21"/>
  <c r="K54" i="21"/>
  <c r="R54" i="21" s="1"/>
  <c r="T54" i="21" s="1"/>
  <c r="L54" i="21"/>
  <c r="L55" i="21"/>
  <c r="K56" i="21"/>
  <c r="R56" i="21" s="1"/>
  <c r="T56" i="21" s="1"/>
  <c r="L56" i="21"/>
  <c r="K57" i="21"/>
  <c r="R57" i="21" s="1"/>
  <c r="T57" i="21" s="1"/>
  <c r="L57" i="21"/>
  <c r="K58" i="21"/>
  <c r="R58" i="21" s="1"/>
  <c r="T58" i="21" s="1"/>
  <c r="L58" i="21"/>
  <c r="L59" i="21"/>
  <c r="K60" i="21"/>
  <c r="R60" i="21" s="1"/>
  <c r="T60" i="21" s="1"/>
  <c r="L60" i="21"/>
  <c r="K61" i="21"/>
  <c r="R61" i="21" s="1"/>
  <c r="T61" i="21" s="1"/>
  <c r="L61" i="21"/>
  <c r="K62" i="21"/>
  <c r="R62" i="21" s="1"/>
  <c r="T62" i="21" s="1"/>
  <c r="L62" i="21"/>
  <c r="K63" i="21"/>
  <c r="R63" i="21" s="1"/>
  <c r="T63" i="21" s="1"/>
  <c r="L63" i="21"/>
  <c r="K64" i="21"/>
  <c r="R64" i="21" s="1"/>
  <c r="T64" i="21" s="1"/>
  <c r="L64" i="21"/>
  <c r="K65" i="21"/>
  <c r="R65" i="21" s="1"/>
  <c r="T65" i="21" s="1"/>
  <c r="L65" i="21"/>
  <c r="K66" i="21"/>
  <c r="R66" i="21" s="1"/>
  <c r="T66" i="21" s="1"/>
  <c r="L66" i="21"/>
  <c r="L67" i="21"/>
  <c r="K68" i="21"/>
  <c r="R68" i="21" s="1"/>
  <c r="T68" i="21" s="1"/>
  <c r="L68" i="21"/>
  <c r="K69" i="21"/>
  <c r="R69" i="21" s="1"/>
  <c r="T69" i="21" s="1"/>
  <c r="L69" i="21"/>
  <c r="K70" i="21"/>
  <c r="R70" i="21" s="1"/>
  <c r="T70" i="21" s="1"/>
  <c r="L70" i="21"/>
  <c r="L71" i="21"/>
  <c r="K72" i="21"/>
  <c r="R72" i="21" s="1"/>
  <c r="T72" i="21" s="1"/>
  <c r="L72" i="21"/>
  <c r="K73" i="21"/>
  <c r="R73" i="21" s="1"/>
  <c r="T73" i="21" s="1"/>
  <c r="L73" i="21"/>
  <c r="K74" i="21"/>
  <c r="R74" i="21" s="1"/>
  <c r="T74" i="21" s="1"/>
  <c r="L74" i="21"/>
  <c r="L75" i="21"/>
  <c r="K76" i="21"/>
  <c r="R76" i="21" s="1"/>
  <c r="T76" i="21" s="1"/>
  <c r="L76" i="21"/>
  <c r="K77" i="21"/>
  <c r="R77" i="21" s="1"/>
  <c r="T77" i="21" s="1"/>
  <c r="L77" i="21"/>
  <c r="K78" i="21"/>
  <c r="R78" i="21" s="1"/>
  <c r="T78" i="21" s="1"/>
  <c r="L78" i="21"/>
  <c r="K79" i="21"/>
  <c r="R79" i="21" s="1"/>
  <c r="T79" i="21" s="1"/>
  <c r="L79" i="21"/>
  <c r="K80" i="21"/>
  <c r="R80" i="21" s="1"/>
  <c r="T80" i="21" s="1"/>
  <c r="L80" i="21"/>
  <c r="K81" i="21"/>
  <c r="R81" i="21" s="1"/>
  <c r="T81" i="21" s="1"/>
  <c r="L81" i="21"/>
  <c r="K82" i="21"/>
  <c r="R82" i="21" s="1"/>
  <c r="T82" i="21" s="1"/>
  <c r="L82" i="21"/>
  <c r="L83" i="21"/>
  <c r="K84" i="21"/>
  <c r="R84" i="21" s="1"/>
  <c r="T84" i="21" s="1"/>
  <c r="L84" i="21"/>
  <c r="K85" i="21"/>
  <c r="R85" i="21" s="1"/>
  <c r="T85" i="21" s="1"/>
  <c r="L85" i="21"/>
  <c r="K86" i="21"/>
  <c r="R86" i="21" s="1"/>
  <c r="T86" i="21" s="1"/>
  <c r="L86" i="21"/>
  <c r="L87" i="21"/>
  <c r="K88" i="21"/>
  <c r="R88" i="21" s="1"/>
  <c r="T88" i="21" s="1"/>
  <c r="L88" i="21"/>
  <c r="K89" i="21"/>
  <c r="R89" i="21" s="1"/>
  <c r="T89" i="21" s="1"/>
  <c r="L89" i="21"/>
  <c r="K90" i="21"/>
  <c r="R90" i="21" s="1"/>
  <c r="T90" i="21" s="1"/>
  <c r="L90" i="21"/>
  <c r="L91" i="21"/>
  <c r="K92" i="21"/>
  <c r="R92" i="21" s="1"/>
  <c r="T92" i="21" s="1"/>
  <c r="L92" i="21"/>
  <c r="K93" i="21"/>
  <c r="R93" i="21" s="1"/>
  <c r="T93" i="21" s="1"/>
  <c r="L93" i="21"/>
  <c r="K94" i="21"/>
  <c r="R94" i="21" s="1"/>
  <c r="T94" i="21" s="1"/>
  <c r="L94" i="21"/>
  <c r="K95" i="21"/>
  <c r="R95" i="21" s="1"/>
  <c r="T95" i="21" s="1"/>
  <c r="L95" i="21"/>
  <c r="K96" i="21"/>
  <c r="R96" i="21" s="1"/>
  <c r="T96" i="21" s="1"/>
  <c r="L96" i="21"/>
  <c r="K97" i="21"/>
  <c r="R97" i="21" s="1"/>
  <c r="T97" i="21" s="1"/>
  <c r="L97" i="21"/>
  <c r="K98" i="21"/>
  <c r="R98" i="21" s="1"/>
  <c r="T98" i="21" s="1"/>
  <c r="L98" i="21"/>
  <c r="L99" i="21"/>
  <c r="K100" i="21"/>
  <c r="R100" i="21" s="1"/>
  <c r="T100" i="21" s="1"/>
  <c r="L100" i="21"/>
  <c r="K101" i="21"/>
  <c r="R101" i="21" s="1"/>
  <c r="T101" i="21" s="1"/>
  <c r="L101" i="21"/>
  <c r="K102" i="21"/>
  <c r="R102" i="21" s="1"/>
  <c r="T102" i="21" s="1"/>
  <c r="L102" i="21"/>
  <c r="L103" i="21"/>
  <c r="K104" i="21"/>
  <c r="R104" i="21" s="1"/>
  <c r="T104" i="21" s="1"/>
  <c r="L104" i="21"/>
  <c r="K105" i="21"/>
  <c r="R105" i="21" s="1"/>
  <c r="T105" i="21" s="1"/>
  <c r="L105" i="21"/>
  <c r="K106" i="21"/>
  <c r="R106" i="21" s="1"/>
  <c r="T106" i="21" s="1"/>
  <c r="L106" i="21"/>
  <c r="L107" i="21"/>
  <c r="K108" i="21"/>
  <c r="R108" i="21" s="1"/>
  <c r="T108" i="21" s="1"/>
  <c r="L108" i="21"/>
  <c r="K109" i="21"/>
  <c r="R109" i="21" s="1"/>
  <c r="T109" i="21" s="1"/>
  <c r="L109" i="21"/>
  <c r="K110" i="21"/>
  <c r="R110" i="21" s="1"/>
  <c r="T110" i="21" s="1"/>
  <c r="L110" i="21"/>
  <c r="K111" i="21"/>
  <c r="R111" i="21" s="1"/>
  <c r="T111" i="21" s="1"/>
  <c r="L111" i="21"/>
  <c r="K112" i="21"/>
  <c r="R112" i="21" s="1"/>
  <c r="T112" i="21" s="1"/>
  <c r="L112" i="21"/>
  <c r="K113" i="21"/>
  <c r="R113" i="21" s="1"/>
  <c r="T113" i="21" s="1"/>
  <c r="L113" i="21"/>
  <c r="K114" i="21"/>
  <c r="R114" i="21" s="1"/>
  <c r="T114" i="21" s="1"/>
  <c r="L114" i="21"/>
  <c r="L115" i="21"/>
  <c r="K116" i="21"/>
  <c r="R116" i="21" s="1"/>
  <c r="T116" i="21" s="1"/>
  <c r="L116" i="21"/>
  <c r="K117" i="21"/>
  <c r="R117" i="21" s="1"/>
  <c r="T117" i="21" s="1"/>
  <c r="L117" i="21"/>
  <c r="K118" i="21"/>
  <c r="R118" i="21" s="1"/>
  <c r="T118" i="21" s="1"/>
  <c r="L118" i="21"/>
  <c r="L119" i="21"/>
  <c r="K120" i="21"/>
  <c r="R120" i="21" s="1"/>
  <c r="T120" i="21" s="1"/>
  <c r="L120" i="21"/>
  <c r="K121" i="21"/>
  <c r="R121" i="21" s="1"/>
  <c r="T121" i="21" s="1"/>
  <c r="L121" i="21"/>
  <c r="K122" i="21"/>
  <c r="R122" i="21" s="1"/>
  <c r="T122" i="21" s="1"/>
  <c r="L122" i="21"/>
  <c r="L123" i="21"/>
  <c r="K124" i="21"/>
  <c r="R124" i="21" s="1"/>
  <c r="T124" i="21" s="1"/>
  <c r="L124" i="21"/>
  <c r="K125" i="21"/>
  <c r="R125" i="21" s="1"/>
  <c r="T125" i="21" s="1"/>
  <c r="L125" i="21"/>
  <c r="K126" i="21"/>
  <c r="R126" i="21" s="1"/>
  <c r="T126" i="21" s="1"/>
  <c r="L126" i="21"/>
  <c r="K127" i="21"/>
  <c r="R127" i="21" s="1"/>
  <c r="T127" i="21" s="1"/>
  <c r="L127" i="21"/>
  <c r="K128" i="21"/>
  <c r="R128" i="21" s="1"/>
  <c r="T128" i="21" s="1"/>
  <c r="L128" i="21"/>
  <c r="K129" i="21"/>
  <c r="R129" i="21" s="1"/>
  <c r="T129" i="21" s="1"/>
  <c r="L129" i="21"/>
  <c r="K130" i="21"/>
  <c r="R130" i="21" s="1"/>
  <c r="T130" i="21" s="1"/>
  <c r="L130" i="21"/>
  <c r="L131" i="21"/>
  <c r="K132" i="21"/>
  <c r="R132" i="21" s="1"/>
  <c r="T132" i="21" s="1"/>
  <c r="L132" i="21"/>
  <c r="K133" i="21"/>
  <c r="R133" i="21" s="1"/>
  <c r="T133" i="21" s="1"/>
  <c r="L133" i="21"/>
  <c r="K134" i="21"/>
  <c r="R134" i="21" s="1"/>
  <c r="T134" i="21" s="1"/>
  <c r="L134" i="21"/>
  <c r="L135" i="21"/>
  <c r="K136" i="21"/>
  <c r="R136" i="21" s="1"/>
  <c r="T136" i="21" s="1"/>
  <c r="L136" i="21"/>
  <c r="K137" i="21"/>
  <c r="R137" i="21" s="1"/>
  <c r="T137" i="21" s="1"/>
  <c r="L137" i="21"/>
  <c r="K138" i="21"/>
  <c r="R138" i="21" s="1"/>
  <c r="T138" i="21" s="1"/>
  <c r="L138" i="21"/>
  <c r="L139" i="21"/>
  <c r="K140" i="21"/>
  <c r="R140" i="21" s="1"/>
  <c r="T140" i="21" s="1"/>
  <c r="L140" i="21"/>
  <c r="K141" i="21"/>
  <c r="R141" i="21" s="1"/>
  <c r="T141" i="21" s="1"/>
  <c r="L141" i="21"/>
  <c r="K142" i="21"/>
  <c r="R142" i="21" s="1"/>
  <c r="T142" i="21" s="1"/>
  <c r="L142" i="21"/>
  <c r="K143" i="21"/>
  <c r="R143" i="21" s="1"/>
  <c r="T143" i="21" s="1"/>
  <c r="L143" i="21"/>
  <c r="K144" i="21"/>
  <c r="R144" i="21" s="1"/>
  <c r="T144" i="21" s="1"/>
  <c r="L144" i="21"/>
  <c r="K145" i="21"/>
  <c r="R145" i="21" s="1"/>
  <c r="T145" i="21" s="1"/>
  <c r="L145" i="21"/>
  <c r="K146" i="21"/>
  <c r="R146" i="21" s="1"/>
  <c r="T146" i="21" s="1"/>
  <c r="L146" i="21"/>
  <c r="L147" i="21"/>
  <c r="K148" i="21"/>
  <c r="R148" i="21" s="1"/>
  <c r="T148" i="21" s="1"/>
  <c r="L148" i="21"/>
  <c r="K149" i="21"/>
  <c r="R149" i="21" s="1"/>
  <c r="T149" i="21" s="1"/>
  <c r="L149" i="21"/>
  <c r="K150" i="21"/>
  <c r="R150" i="21" s="1"/>
  <c r="T150" i="21" s="1"/>
  <c r="L150" i="21"/>
  <c r="L151" i="21"/>
  <c r="K152" i="21"/>
  <c r="R152" i="21" s="1"/>
  <c r="T152" i="21" s="1"/>
  <c r="L152" i="21"/>
  <c r="K153" i="21"/>
  <c r="R153" i="21" s="1"/>
  <c r="T153" i="21" s="1"/>
  <c r="L153" i="21"/>
  <c r="K154" i="21"/>
  <c r="R154" i="21" s="1"/>
  <c r="T154" i="21" s="1"/>
  <c r="L154" i="21"/>
  <c r="L155" i="21"/>
  <c r="K156" i="21"/>
  <c r="R156" i="21" s="1"/>
  <c r="T156" i="21" s="1"/>
  <c r="L156" i="21"/>
  <c r="K157" i="21"/>
  <c r="R157" i="21" s="1"/>
  <c r="T157" i="21" s="1"/>
  <c r="L157" i="21"/>
  <c r="K158" i="21"/>
  <c r="R158" i="21" s="1"/>
  <c r="T158" i="21" s="1"/>
  <c r="L158" i="21"/>
  <c r="K159" i="21"/>
  <c r="R159" i="21" s="1"/>
  <c r="T159" i="21" s="1"/>
  <c r="L159" i="21"/>
  <c r="K160" i="21"/>
  <c r="R160" i="21" s="1"/>
  <c r="T160" i="21" s="1"/>
  <c r="L160" i="21"/>
  <c r="K161" i="21"/>
  <c r="R161" i="21" s="1"/>
  <c r="T161" i="21" s="1"/>
  <c r="L161" i="21"/>
  <c r="K162" i="21"/>
  <c r="R162" i="21" s="1"/>
  <c r="T162" i="21" s="1"/>
  <c r="L162" i="21"/>
  <c r="L163" i="21"/>
  <c r="K164" i="21"/>
  <c r="R164" i="21" s="1"/>
  <c r="T164" i="21" s="1"/>
  <c r="L164" i="21"/>
  <c r="K165" i="21"/>
  <c r="R165" i="21" s="1"/>
  <c r="T165" i="21" s="1"/>
  <c r="L165" i="21"/>
  <c r="K166" i="21"/>
  <c r="R166" i="21" s="1"/>
  <c r="T166" i="21" s="1"/>
  <c r="L166" i="21"/>
  <c r="L167" i="21"/>
  <c r="K168" i="21"/>
  <c r="R168" i="21" s="1"/>
  <c r="T168" i="21" s="1"/>
  <c r="L168" i="21"/>
  <c r="K169" i="21"/>
  <c r="R169" i="21" s="1"/>
  <c r="T169" i="21" s="1"/>
  <c r="L169" i="21"/>
  <c r="K170" i="21"/>
  <c r="R170" i="21" s="1"/>
  <c r="T170" i="21" s="1"/>
  <c r="L170" i="21"/>
  <c r="L171" i="21"/>
  <c r="K172" i="21"/>
  <c r="R172" i="21" s="1"/>
  <c r="T172" i="21" s="1"/>
  <c r="L172" i="21"/>
  <c r="K173" i="21"/>
  <c r="R173" i="21" s="1"/>
  <c r="T173" i="21" s="1"/>
  <c r="L173" i="21"/>
  <c r="K174" i="21"/>
  <c r="R174" i="21" s="1"/>
  <c r="T174" i="21" s="1"/>
  <c r="L174" i="21"/>
  <c r="K175" i="21"/>
  <c r="R175" i="21" s="1"/>
  <c r="T175" i="21" s="1"/>
  <c r="L175" i="21"/>
  <c r="K176" i="21"/>
  <c r="R176" i="21" s="1"/>
  <c r="T176" i="21" s="1"/>
  <c r="L176" i="21"/>
  <c r="K177" i="21"/>
  <c r="R177" i="21" s="1"/>
  <c r="T177" i="21" s="1"/>
  <c r="L177" i="21"/>
  <c r="K178" i="21"/>
  <c r="R178" i="21" s="1"/>
  <c r="T178" i="21" s="1"/>
  <c r="L178" i="21"/>
  <c r="L179" i="21"/>
  <c r="K180" i="21"/>
  <c r="R180" i="21" s="1"/>
  <c r="T180" i="21" s="1"/>
  <c r="L180" i="21"/>
  <c r="K181" i="21"/>
  <c r="R181" i="21" s="1"/>
  <c r="T181" i="21" s="1"/>
  <c r="L181" i="21"/>
  <c r="K182" i="21"/>
  <c r="R182" i="21" s="1"/>
  <c r="T182" i="21" s="1"/>
  <c r="L182" i="21"/>
  <c r="L183" i="21"/>
  <c r="K184" i="21"/>
  <c r="R184" i="21" s="1"/>
  <c r="T184" i="21" s="1"/>
  <c r="L184" i="21"/>
  <c r="K185" i="21"/>
  <c r="R185" i="21" s="1"/>
  <c r="T185" i="21" s="1"/>
  <c r="L185" i="21"/>
  <c r="K186" i="21"/>
  <c r="R186" i="21" s="1"/>
  <c r="T186" i="21" s="1"/>
  <c r="L186" i="21"/>
  <c r="L187" i="21"/>
  <c r="K188" i="21"/>
  <c r="R188" i="21" s="1"/>
  <c r="T188" i="21" s="1"/>
  <c r="L188" i="21"/>
  <c r="K189" i="21"/>
  <c r="R189" i="21" s="1"/>
  <c r="T189" i="21" s="1"/>
  <c r="L189" i="21"/>
  <c r="K190" i="21"/>
  <c r="R190" i="21" s="1"/>
  <c r="T190" i="21" s="1"/>
  <c r="L190" i="21"/>
  <c r="K191" i="21"/>
  <c r="R191" i="21" s="1"/>
  <c r="T191" i="21" s="1"/>
  <c r="L191" i="21"/>
  <c r="K192" i="21"/>
  <c r="R192" i="21" s="1"/>
  <c r="T192" i="21" s="1"/>
  <c r="L192" i="21"/>
  <c r="K193" i="21"/>
  <c r="R193" i="21" s="1"/>
  <c r="T193" i="21" s="1"/>
  <c r="L193" i="21"/>
  <c r="K194" i="21"/>
  <c r="R194" i="21" s="1"/>
  <c r="T194" i="21" s="1"/>
  <c r="L194" i="21"/>
  <c r="L195" i="21"/>
  <c r="K196" i="21"/>
  <c r="R196" i="21" s="1"/>
  <c r="T196" i="21" s="1"/>
  <c r="L196" i="21"/>
  <c r="K197" i="21"/>
  <c r="R197" i="21" s="1"/>
  <c r="T197" i="21" s="1"/>
  <c r="L197" i="21"/>
  <c r="K198" i="21"/>
  <c r="R198" i="21" s="1"/>
  <c r="T198" i="21" s="1"/>
  <c r="L198" i="21"/>
  <c r="L199" i="21"/>
  <c r="K200" i="21"/>
  <c r="R200" i="21" s="1"/>
  <c r="T200" i="21" s="1"/>
  <c r="L200" i="21"/>
  <c r="K201" i="21"/>
  <c r="R201" i="21" s="1"/>
  <c r="T201" i="21" s="1"/>
  <c r="L201" i="21"/>
  <c r="K202" i="21"/>
  <c r="R202" i="21" s="1"/>
  <c r="T202" i="21" s="1"/>
  <c r="L202" i="21"/>
  <c r="L203" i="21"/>
  <c r="K204" i="21"/>
  <c r="R204" i="21" s="1"/>
  <c r="T204" i="21" s="1"/>
  <c r="L204" i="21"/>
  <c r="K205" i="21"/>
  <c r="R205" i="21" s="1"/>
  <c r="T205" i="21" s="1"/>
  <c r="L205" i="21"/>
  <c r="K206" i="21"/>
  <c r="R206" i="21" s="1"/>
  <c r="T206" i="21" s="1"/>
  <c r="L206" i="21"/>
  <c r="L207" i="21"/>
  <c r="K208" i="21"/>
  <c r="R208" i="21" s="1"/>
  <c r="T208" i="21" s="1"/>
  <c r="L208" i="21"/>
  <c r="K209" i="21"/>
  <c r="R209" i="21" s="1"/>
  <c r="T209" i="21" s="1"/>
  <c r="L209" i="21"/>
  <c r="K210" i="21"/>
  <c r="R210" i="21" s="1"/>
  <c r="T210" i="21" s="1"/>
  <c r="L210" i="21"/>
  <c r="L211" i="21"/>
  <c r="K212" i="21"/>
  <c r="R212" i="21" s="1"/>
  <c r="T212" i="21" s="1"/>
  <c r="L212" i="21"/>
  <c r="K213" i="21"/>
  <c r="R213" i="21" s="1"/>
  <c r="T213" i="21" s="1"/>
  <c r="L213" i="21"/>
  <c r="K214" i="21"/>
  <c r="R214" i="21" s="1"/>
  <c r="T214" i="21" s="1"/>
  <c r="L214" i="21"/>
  <c r="L215" i="21"/>
  <c r="K216" i="21"/>
  <c r="R216" i="21" s="1"/>
  <c r="T216" i="21" s="1"/>
  <c r="L216" i="21"/>
  <c r="K217" i="21"/>
  <c r="R217" i="21" s="1"/>
  <c r="T217" i="21" s="1"/>
  <c r="L217" i="21"/>
  <c r="K218" i="21"/>
  <c r="R218" i="21" s="1"/>
  <c r="T218" i="21" s="1"/>
  <c r="L218" i="21"/>
  <c r="L219" i="21"/>
  <c r="K220" i="21"/>
  <c r="R220" i="21" s="1"/>
  <c r="T220" i="21" s="1"/>
  <c r="L220" i="21"/>
  <c r="K221" i="21"/>
  <c r="R221" i="21" s="1"/>
  <c r="T221" i="21" s="1"/>
  <c r="L221" i="21"/>
  <c r="K222" i="21"/>
  <c r="R222" i="21" s="1"/>
  <c r="T222" i="21" s="1"/>
  <c r="L222" i="21"/>
  <c r="L223" i="21"/>
  <c r="K224" i="21"/>
  <c r="R224" i="21" s="1"/>
  <c r="T224" i="21" s="1"/>
  <c r="L224" i="21"/>
  <c r="K225" i="21"/>
  <c r="R225" i="21" s="1"/>
  <c r="T225" i="21" s="1"/>
  <c r="L225" i="21"/>
  <c r="K226" i="21"/>
  <c r="R226" i="21" s="1"/>
  <c r="T226" i="21" s="1"/>
  <c r="L226" i="21"/>
  <c r="L227" i="21"/>
  <c r="K228" i="21"/>
  <c r="R228" i="21" s="1"/>
  <c r="T228" i="21" s="1"/>
  <c r="L228" i="21"/>
  <c r="K229" i="21"/>
  <c r="R229" i="21" s="1"/>
  <c r="T229" i="21" s="1"/>
  <c r="L229" i="21"/>
  <c r="K230" i="21"/>
  <c r="R230" i="21" s="1"/>
  <c r="T230" i="21" s="1"/>
  <c r="L230" i="21"/>
  <c r="L231" i="21"/>
  <c r="K232" i="21"/>
  <c r="R232" i="21" s="1"/>
  <c r="T232" i="21" s="1"/>
  <c r="L232" i="21"/>
  <c r="K233" i="21"/>
  <c r="R233" i="21" s="1"/>
  <c r="T233" i="21" s="1"/>
  <c r="L233" i="21"/>
  <c r="K234" i="21"/>
  <c r="R234" i="21" s="1"/>
  <c r="T234" i="21" s="1"/>
  <c r="L234" i="21"/>
  <c r="L235" i="21"/>
  <c r="K236" i="21"/>
  <c r="R236" i="21" s="1"/>
  <c r="T236" i="21" s="1"/>
  <c r="L236" i="21"/>
  <c r="K237" i="21"/>
  <c r="R237" i="21" s="1"/>
  <c r="T237" i="21" s="1"/>
  <c r="L237" i="21"/>
  <c r="K238" i="21"/>
  <c r="R238" i="21" s="1"/>
  <c r="T238" i="21" s="1"/>
  <c r="L238" i="21"/>
  <c r="L239" i="21"/>
  <c r="K240" i="21"/>
  <c r="R240" i="21" s="1"/>
  <c r="T240" i="21" s="1"/>
  <c r="L240" i="21"/>
  <c r="K241" i="21"/>
  <c r="R241" i="21" s="1"/>
  <c r="T241" i="21" s="1"/>
  <c r="L241" i="21"/>
  <c r="K242" i="21"/>
  <c r="R242" i="21" s="1"/>
  <c r="T242" i="21" s="1"/>
  <c r="L242" i="21"/>
  <c r="L243" i="21"/>
  <c r="K244" i="21"/>
  <c r="R244" i="21" s="1"/>
  <c r="T244" i="21" s="1"/>
  <c r="L244" i="21"/>
  <c r="K245" i="21"/>
  <c r="R245" i="21" s="1"/>
  <c r="T245" i="21" s="1"/>
  <c r="L245" i="21"/>
  <c r="K246" i="21"/>
  <c r="R246" i="21" s="1"/>
  <c r="T246" i="21" s="1"/>
  <c r="L246" i="21"/>
  <c r="L247" i="21"/>
  <c r="K248" i="21"/>
  <c r="R248" i="21" s="1"/>
  <c r="T248" i="21" s="1"/>
  <c r="L248" i="21"/>
  <c r="K249" i="21"/>
  <c r="R249" i="21" s="1"/>
  <c r="T249" i="21" s="1"/>
  <c r="L249" i="21"/>
  <c r="K250" i="21"/>
  <c r="R250" i="21" s="1"/>
  <c r="T250" i="21" s="1"/>
  <c r="L250" i="21"/>
  <c r="L251" i="21"/>
  <c r="K252" i="21"/>
  <c r="R252" i="21" s="1"/>
  <c r="T252" i="21" s="1"/>
  <c r="L252" i="21"/>
  <c r="K253" i="21"/>
  <c r="R253" i="21" s="1"/>
  <c r="T253" i="21" s="1"/>
  <c r="L253" i="21"/>
  <c r="K254" i="21"/>
  <c r="R254" i="21" s="1"/>
  <c r="T254" i="21" s="1"/>
  <c r="L254" i="21"/>
  <c r="K255" i="21"/>
  <c r="R255" i="21" s="1"/>
  <c r="T255" i="21" s="1"/>
  <c r="L255" i="21"/>
  <c r="K256" i="21"/>
  <c r="R256" i="21" s="1"/>
  <c r="T256" i="21" s="1"/>
  <c r="L256" i="21"/>
  <c r="K257" i="21"/>
  <c r="R257" i="21" s="1"/>
  <c r="T257" i="21" s="1"/>
  <c r="L257" i="21"/>
  <c r="K258" i="21"/>
  <c r="R258" i="21" s="1"/>
  <c r="T258" i="21" s="1"/>
  <c r="L258" i="21"/>
  <c r="L259" i="21"/>
  <c r="K260" i="21"/>
  <c r="R260" i="21" s="1"/>
  <c r="T260" i="21" s="1"/>
  <c r="L260" i="21"/>
  <c r="K261" i="21"/>
  <c r="R261" i="21" s="1"/>
  <c r="T261" i="21" s="1"/>
  <c r="L261" i="21"/>
  <c r="K262" i="21"/>
  <c r="R262" i="21" s="1"/>
  <c r="T262" i="21" s="1"/>
  <c r="L262" i="21"/>
  <c r="L263" i="21"/>
  <c r="K264" i="21"/>
  <c r="R264" i="21" s="1"/>
  <c r="T264" i="21" s="1"/>
  <c r="L264" i="21"/>
  <c r="K265" i="21"/>
  <c r="R265" i="21" s="1"/>
  <c r="T265" i="21" s="1"/>
  <c r="L265" i="21"/>
  <c r="K266" i="21"/>
  <c r="R266" i="21" s="1"/>
  <c r="T266" i="21" s="1"/>
  <c r="L266" i="21"/>
  <c r="L267" i="21"/>
  <c r="K268" i="21"/>
  <c r="R268" i="21" s="1"/>
  <c r="T268" i="21" s="1"/>
  <c r="L268" i="21"/>
  <c r="K269" i="21"/>
  <c r="R269" i="21" s="1"/>
  <c r="T269" i="21" s="1"/>
  <c r="L269" i="21"/>
  <c r="K270" i="21"/>
  <c r="R270" i="21" s="1"/>
  <c r="T270" i="21" s="1"/>
  <c r="L270" i="21"/>
  <c r="L271" i="21"/>
  <c r="K272" i="21"/>
  <c r="R272" i="21" s="1"/>
  <c r="T272" i="21" s="1"/>
  <c r="L272" i="21"/>
  <c r="K273" i="21"/>
  <c r="R273" i="21" s="1"/>
  <c r="T273" i="21" s="1"/>
  <c r="L273" i="21"/>
  <c r="K274" i="21"/>
  <c r="R274" i="21" s="1"/>
  <c r="T274" i="21" s="1"/>
  <c r="L274" i="21"/>
  <c r="L275" i="21"/>
  <c r="K276" i="21"/>
  <c r="R276" i="21" s="1"/>
  <c r="T276" i="21" s="1"/>
  <c r="L276" i="21"/>
  <c r="K277" i="21"/>
  <c r="R277" i="21" s="1"/>
  <c r="T277" i="21" s="1"/>
  <c r="L277" i="21"/>
  <c r="K278" i="21"/>
  <c r="R278" i="21" s="1"/>
  <c r="T278" i="21" s="1"/>
  <c r="L278" i="21"/>
  <c r="L279" i="21"/>
  <c r="K280" i="21"/>
  <c r="R280" i="21" s="1"/>
  <c r="T280" i="21" s="1"/>
  <c r="L280" i="21"/>
  <c r="K281" i="21"/>
  <c r="R281" i="21" s="1"/>
  <c r="T281" i="21" s="1"/>
  <c r="L281" i="21"/>
  <c r="K282" i="21"/>
  <c r="R282" i="21" s="1"/>
  <c r="T282" i="21" s="1"/>
  <c r="L282" i="21"/>
  <c r="L283" i="21"/>
  <c r="K284" i="21"/>
  <c r="R284" i="21" s="1"/>
  <c r="T284" i="21" s="1"/>
  <c r="L284" i="21"/>
  <c r="K285" i="21"/>
  <c r="R285" i="21" s="1"/>
  <c r="T285" i="21" s="1"/>
  <c r="L285" i="21"/>
  <c r="K286" i="21"/>
  <c r="R286" i="21" s="1"/>
  <c r="T286" i="21" s="1"/>
  <c r="L286" i="21"/>
  <c r="L287" i="21"/>
  <c r="K288" i="21"/>
  <c r="R288" i="21" s="1"/>
  <c r="T288" i="21" s="1"/>
  <c r="L288" i="21"/>
  <c r="K289" i="21"/>
  <c r="R289" i="21" s="1"/>
  <c r="T289" i="21" s="1"/>
  <c r="L289" i="21"/>
  <c r="K290" i="21"/>
  <c r="R290" i="21" s="1"/>
  <c r="T290" i="21" s="1"/>
  <c r="L290" i="21"/>
  <c r="L291" i="21"/>
  <c r="K292" i="21"/>
  <c r="R292" i="21" s="1"/>
  <c r="T292" i="21" s="1"/>
  <c r="L292" i="21"/>
  <c r="K293" i="21"/>
  <c r="R293" i="21" s="1"/>
  <c r="T293" i="21" s="1"/>
  <c r="L293" i="21"/>
  <c r="K294" i="21"/>
  <c r="R294" i="21" s="1"/>
  <c r="T294" i="21" s="1"/>
  <c r="L294" i="21"/>
  <c r="L295" i="21"/>
  <c r="K296" i="21"/>
  <c r="R296" i="21" s="1"/>
  <c r="T296" i="21" s="1"/>
  <c r="L296" i="21"/>
  <c r="K297" i="21"/>
  <c r="R297" i="21" s="1"/>
  <c r="T297" i="21" s="1"/>
  <c r="L297" i="21"/>
  <c r="K298" i="21"/>
  <c r="R298" i="21" s="1"/>
  <c r="T298" i="21" s="1"/>
  <c r="L298" i="21"/>
  <c r="L299" i="21"/>
  <c r="K300" i="21"/>
  <c r="R300" i="21" s="1"/>
  <c r="T300" i="21" s="1"/>
  <c r="L300" i="21"/>
  <c r="K301" i="21"/>
  <c r="R301" i="21" s="1"/>
  <c r="T301" i="21" s="1"/>
  <c r="L301" i="21"/>
  <c r="K302" i="21"/>
  <c r="R302" i="21" s="1"/>
  <c r="T302" i="21" s="1"/>
  <c r="L302" i="21"/>
  <c r="L303" i="21"/>
  <c r="K304" i="21"/>
  <c r="R304" i="21" s="1"/>
  <c r="T304" i="21" s="1"/>
  <c r="L304" i="21"/>
  <c r="K305" i="21"/>
  <c r="R305" i="21" s="1"/>
  <c r="T305" i="21" s="1"/>
  <c r="L305" i="21"/>
  <c r="K306" i="21"/>
  <c r="R306" i="21" s="1"/>
  <c r="T306" i="21" s="1"/>
  <c r="L306" i="21"/>
  <c r="L307" i="21"/>
  <c r="K308" i="21"/>
  <c r="R308" i="21" s="1"/>
  <c r="T308" i="21" s="1"/>
  <c r="L308" i="21"/>
  <c r="K309" i="21"/>
  <c r="R309" i="21" s="1"/>
  <c r="T309" i="21" s="1"/>
  <c r="L309" i="21"/>
  <c r="K310" i="21"/>
  <c r="R310" i="21" s="1"/>
  <c r="T310" i="21" s="1"/>
  <c r="L310" i="21"/>
  <c r="L311" i="21"/>
  <c r="K312" i="21"/>
  <c r="R312" i="21" s="1"/>
  <c r="T312" i="21" s="1"/>
  <c r="L312" i="21"/>
  <c r="K313" i="21"/>
  <c r="R313" i="21" s="1"/>
  <c r="T313" i="21" s="1"/>
  <c r="L313" i="21"/>
  <c r="K314" i="21"/>
  <c r="R314" i="21" s="1"/>
  <c r="T314" i="21" s="1"/>
  <c r="L314" i="21"/>
  <c r="L315" i="21"/>
  <c r="K316" i="21"/>
  <c r="R316" i="21" s="1"/>
  <c r="T316" i="21" s="1"/>
  <c r="L316" i="21"/>
  <c r="K317" i="21"/>
  <c r="R317" i="21" s="1"/>
  <c r="T317" i="21" s="1"/>
  <c r="L317" i="21"/>
  <c r="K318" i="21"/>
  <c r="R318" i="21" s="1"/>
  <c r="T318" i="21" s="1"/>
  <c r="L318" i="21"/>
  <c r="L319" i="21"/>
  <c r="K320" i="21"/>
  <c r="R320" i="21" s="1"/>
  <c r="T320" i="21" s="1"/>
  <c r="L320" i="21"/>
  <c r="K321" i="21"/>
  <c r="R321" i="21" s="1"/>
  <c r="T321" i="21" s="1"/>
  <c r="L321" i="21"/>
  <c r="K322" i="21"/>
  <c r="R322" i="21" s="1"/>
  <c r="T322" i="21" s="1"/>
  <c r="L322" i="21"/>
  <c r="L323" i="21"/>
  <c r="K324" i="21"/>
  <c r="R324" i="21" s="1"/>
  <c r="T324" i="21" s="1"/>
  <c r="L324" i="21"/>
  <c r="K325" i="21"/>
  <c r="R325" i="21" s="1"/>
  <c r="T325" i="21" s="1"/>
  <c r="L325" i="21"/>
  <c r="K326" i="21"/>
  <c r="R326" i="21" s="1"/>
  <c r="T326" i="21" s="1"/>
  <c r="L326" i="21"/>
  <c r="L327" i="21"/>
  <c r="K328" i="21"/>
  <c r="R328" i="21" s="1"/>
  <c r="T328" i="21" s="1"/>
  <c r="L328" i="21"/>
  <c r="K329" i="21"/>
  <c r="R329" i="21" s="1"/>
  <c r="T329" i="21" s="1"/>
  <c r="L329" i="21"/>
  <c r="K330" i="21"/>
  <c r="R330" i="21" s="1"/>
  <c r="T330" i="21" s="1"/>
  <c r="L330" i="21"/>
  <c r="L331" i="21"/>
  <c r="K332" i="21"/>
  <c r="R332" i="21" s="1"/>
  <c r="T332" i="21" s="1"/>
  <c r="L332" i="21"/>
  <c r="K333" i="21"/>
  <c r="R333" i="21" s="1"/>
  <c r="T333" i="21" s="1"/>
  <c r="L333" i="21"/>
  <c r="K334" i="21"/>
  <c r="R334" i="21" s="1"/>
  <c r="T334" i="21" s="1"/>
  <c r="L334" i="21"/>
  <c r="L335" i="21"/>
  <c r="K336" i="21"/>
  <c r="R336" i="21" s="1"/>
  <c r="T336" i="21" s="1"/>
  <c r="L336" i="21"/>
  <c r="K337" i="21"/>
  <c r="R337" i="21" s="1"/>
  <c r="T337" i="21" s="1"/>
  <c r="L337" i="21"/>
  <c r="K338" i="21"/>
  <c r="R338" i="21" s="1"/>
  <c r="T338" i="21" s="1"/>
  <c r="L338" i="21"/>
  <c r="L339" i="21"/>
  <c r="K340" i="21"/>
  <c r="R340" i="21" s="1"/>
  <c r="T340" i="21" s="1"/>
  <c r="L340" i="21"/>
  <c r="K341" i="21"/>
  <c r="R341" i="21" s="1"/>
  <c r="T341" i="21" s="1"/>
  <c r="L341" i="21"/>
  <c r="K342" i="21"/>
  <c r="R342" i="21" s="1"/>
  <c r="T342" i="21" s="1"/>
  <c r="L342" i="21"/>
  <c r="L343" i="21"/>
  <c r="K344" i="21"/>
  <c r="R344" i="21" s="1"/>
  <c r="T344" i="21" s="1"/>
  <c r="L344" i="21"/>
  <c r="K345" i="21"/>
  <c r="R345" i="21" s="1"/>
  <c r="T345" i="21" s="1"/>
  <c r="L345" i="21"/>
  <c r="K346" i="21"/>
  <c r="R346" i="21" s="1"/>
  <c r="T346" i="21" s="1"/>
  <c r="L346" i="21"/>
  <c r="L347" i="21"/>
  <c r="K348" i="21"/>
  <c r="R348" i="21" s="1"/>
  <c r="T348" i="21" s="1"/>
  <c r="L348" i="21"/>
  <c r="K349" i="21"/>
  <c r="R349" i="21" s="1"/>
  <c r="T349" i="21" s="1"/>
  <c r="L349" i="21"/>
  <c r="K350" i="21"/>
  <c r="R350" i="21" s="1"/>
  <c r="T350" i="21" s="1"/>
  <c r="L350" i="21"/>
  <c r="L351" i="21"/>
  <c r="K352" i="21"/>
  <c r="R352" i="21" s="1"/>
  <c r="T352" i="21" s="1"/>
  <c r="L352" i="21"/>
  <c r="K353" i="21"/>
  <c r="R353" i="21" s="1"/>
  <c r="T353" i="21" s="1"/>
  <c r="L353" i="21"/>
  <c r="K354" i="21"/>
  <c r="R354" i="21" s="1"/>
  <c r="T354" i="21" s="1"/>
  <c r="L354" i="21"/>
  <c r="L355" i="21"/>
  <c r="K356" i="21"/>
  <c r="R356" i="21" s="1"/>
  <c r="T356" i="21" s="1"/>
  <c r="L356" i="21"/>
  <c r="K357" i="21"/>
  <c r="R357" i="21" s="1"/>
  <c r="T357" i="21" s="1"/>
  <c r="L357" i="21"/>
  <c r="K358" i="21"/>
  <c r="R358" i="21" s="1"/>
  <c r="T358" i="21" s="1"/>
  <c r="L358" i="21"/>
  <c r="L359" i="21"/>
  <c r="K360" i="21"/>
  <c r="R360" i="21" s="1"/>
  <c r="T360" i="21" s="1"/>
  <c r="L360" i="21"/>
  <c r="K361" i="21"/>
  <c r="R361" i="21" s="1"/>
  <c r="T361" i="21" s="1"/>
  <c r="L361" i="21"/>
  <c r="K362" i="21"/>
  <c r="R362" i="21" s="1"/>
  <c r="T362" i="21" s="1"/>
  <c r="L362" i="21"/>
  <c r="L363" i="21"/>
  <c r="K364" i="21"/>
  <c r="R364" i="21" s="1"/>
  <c r="T364" i="21" s="1"/>
  <c r="L364" i="21"/>
  <c r="K365" i="21"/>
  <c r="R365" i="21" s="1"/>
  <c r="T365" i="21" s="1"/>
  <c r="L365" i="21"/>
  <c r="K366" i="21"/>
  <c r="R366" i="21" s="1"/>
  <c r="T366" i="21" s="1"/>
  <c r="L366" i="21"/>
  <c r="L367" i="21"/>
  <c r="K368" i="21"/>
  <c r="R368" i="21" s="1"/>
  <c r="T368" i="21" s="1"/>
  <c r="L368" i="21"/>
  <c r="K369" i="21"/>
  <c r="R369" i="21" s="1"/>
  <c r="T369" i="21" s="1"/>
  <c r="L369" i="21"/>
  <c r="K370" i="21"/>
  <c r="R370" i="21" s="1"/>
  <c r="T370" i="21" s="1"/>
  <c r="L370" i="21"/>
  <c r="L371" i="21"/>
  <c r="K372" i="21"/>
  <c r="R372" i="21" s="1"/>
  <c r="T372" i="21" s="1"/>
  <c r="L372" i="21"/>
  <c r="K373" i="21"/>
  <c r="R373" i="21" s="1"/>
  <c r="T373" i="21" s="1"/>
  <c r="L373" i="21"/>
  <c r="K374" i="21"/>
  <c r="R374" i="21" s="1"/>
  <c r="T374" i="21" s="1"/>
  <c r="L374" i="21"/>
  <c r="L375" i="21"/>
  <c r="K376" i="21"/>
  <c r="R376" i="21" s="1"/>
  <c r="T376" i="21" s="1"/>
  <c r="L376" i="21"/>
  <c r="K377" i="21"/>
  <c r="R377" i="21" s="1"/>
  <c r="T377" i="21" s="1"/>
  <c r="L377" i="21"/>
  <c r="K378" i="21"/>
  <c r="R378" i="21" s="1"/>
  <c r="T378" i="21" s="1"/>
  <c r="L378" i="21"/>
  <c r="L379" i="21"/>
  <c r="K380" i="21"/>
  <c r="R380" i="21" s="1"/>
  <c r="T380" i="21" s="1"/>
  <c r="L380" i="21"/>
  <c r="K381" i="21"/>
  <c r="R381" i="21" s="1"/>
  <c r="T381" i="21" s="1"/>
  <c r="L381" i="21"/>
  <c r="K382" i="21"/>
  <c r="R382" i="21" s="1"/>
  <c r="T382" i="21" s="1"/>
  <c r="L382" i="21"/>
  <c r="L383" i="21"/>
  <c r="K384" i="21"/>
  <c r="R384" i="21" s="1"/>
  <c r="T384" i="21" s="1"/>
  <c r="L384" i="21"/>
  <c r="K385" i="21"/>
  <c r="R385" i="21" s="1"/>
  <c r="T385" i="21" s="1"/>
  <c r="L385" i="21"/>
  <c r="K386" i="21"/>
  <c r="R386" i="21" s="1"/>
  <c r="T386" i="21" s="1"/>
  <c r="L386" i="21"/>
  <c r="L387" i="21"/>
  <c r="K388" i="21"/>
  <c r="R388" i="21" s="1"/>
  <c r="T388" i="21" s="1"/>
  <c r="L388" i="21"/>
  <c r="K389" i="21"/>
  <c r="R389" i="21" s="1"/>
  <c r="T389" i="21" s="1"/>
  <c r="L389" i="21"/>
  <c r="K390" i="21"/>
  <c r="R390" i="21" s="1"/>
  <c r="T390" i="21" s="1"/>
  <c r="L390" i="21"/>
  <c r="L391" i="21"/>
  <c r="K392" i="21"/>
  <c r="R392" i="21" s="1"/>
  <c r="T392" i="21" s="1"/>
  <c r="L392" i="21"/>
  <c r="K393" i="21"/>
  <c r="R393" i="21" s="1"/>
  <c r="T393" i="21" s="1"/>
  <c r="L393" i="21"/>
  <c r="K394" i="21"/>
  <c r="R394" i="21" s="1"/>
  <c r="T394" i="21" s="1"/>
  <c r="L394" i="21"/>
  <c r="L395" i="21"/>
  <c r="K396" i="21"/>
  <c r="R396" i="21" s="1"/>
  <c r="T396" i="21" s="1"/>
  <c r="L396" i="21"/>
  <c r="K397" i="21"/>
  <c r="R397" i="21" s="1"/>
  <c r="T397" i="21" s="1"/>
  <c r="L397" i="21"/>
  <c r="K398" i="21"/>
  <c r="R398" i="21" s="1"/>
  <c r="T398" i="21" s="1"/>
  <c r="L398" i="21"/>
  <c r="L399" i="21"/>
  <c r="K400" i="21"/>
  <c r="R400" i="21" s="1"/>
  <c r="T400" i="21" s="1"/>
  <c r="L400" i="21"/>
  <c r="K401" i="21"/>
  <c r="R401" i="21" s="1"/>
  <c r="T401" i="21" s="1"/>
  <c r="L401" i="21"/>
  <c r="K402" i="21"/>
  <c r="R402" i="21" s="1"/>
  <c r="T402" i="21" s="1"/>
  <c r="L402" i="21"/>
  <c r="L403" i="21"/>
  <c r="K404" i="21"/>
  <c r="R404" i="21" s="1"/>
  <c r="T404" i="21" s="1"/>
  <c r="L404" i="21"/>
  <c r="K405" i="21"/>
  <c r="R405" i="21" s="1"/>
  <c r="T405" i="21" s="1"/>
  <c r="L405" i="21"/>
  <c r="K406" i="21"/>
  <c r="R406" i="21" s="1"/>
  <c r="T406" i="21" s="1"/>
  <c r="L406" i="21"/>
  <c r="L407" i="21"/>
  <c r="K408" i="21"/>
  <c r="R408" i="21" s="1"/>
  <c r="T408" i="21" s="1"/>
  <c r="L408" i="21"/>
  <c r="K409" i="21"/>
  <c r="R409" i="21" s="1"/>
  <c r="T409" i="21" s="1"/>
  <c r="L409" i="21"/>
  <c r="K410" i="21"/>
  <c r="R410" i="21" s="1"/>
  <c r="T410" i="21" s="1"/>
  <c r="L410" i="21"/>
  <c r="L411" i="21"/>
  <c r="K412" i="21"/>
  <c r="R412" i="21" s="1"/>
  <c r="T412" i="21" s="1"/>
  <c r="L412" i="21"/>
  <c r="K413" i="21"/>
  <c r="R413" i="21" s="1"/>
  <c r="T413" i="21" s="1"/>
  <c r="L413" i="21"/>
  <c r="K414" i="21"/>
  <c r="R414" i="21" s="1"/>
  <c r="T414" i="21" s="1"/>
  <c r="L414" i="21"/>
  <c r="L415" i="21"/>
  <c r="K416" i="21"/>
  <c r="R416" i="21" s="1"/>
  <c r="T416" i="21" s="1"/>
  <c r="L416" i="21"/>
  <c r="K417" i="21"/>
  <c r="R417" i="21" s="1"/>
  <c r="T417" i="21" s="1"/>
  <c r="L417" i="21"/>
  <c r="K418" i="21"/>
  <c r="R418" i="21" s="1"/>
  <c r="T418" i="21" s="1"/>
  <c r="L418" i="21"/>
  <c r="L419" i="21"/>
  <c r="K420" i="21"/>
  <c r="R420" i="21" s="1"/>
  <c r="T420" i="21" s="1"/>
  <c r="L420" i="21"/>
  <c r="K421" i="21"/>
  <c r="R421" i="21" s="1"/>
  <c r="T421" i="21" s="1"/>
  <c r="L421" i="21"/>
  <c r="K422" i="21"/>
  <c r="R422" i="21" s="1"/>
  <c r="T422" i="21" s="1"/>
  <c r="L422" i="21"/>
  <c r="L423" i="21"/>
  <c r="K424" i="21"/>
  <c r="R424" i="21" s="1"/>
  <c r="T424" i="21" s="1"/>
  <c r="L424" i="21"/>
  <c r="K425" i="21"/>
  <c r="R425" i="21" s="1"/>
  <c r="T425" i="21" s="1"/>
  <c r="L425" i="21"/>
  <c r="K426" i="21"/>
  <c r="R426" i="21" s="1"/>
  <c r="T426" i="21" s="1"/>
  <c r="L426" i="21"/>
  <c r="L427" i="21"/>
  <c r="K428" i="21"/>
  <c r="R428" i="21" s="1"/>
  <c r="T428" i="21" s="1"/>
  <c r="L428" i="21"/>
  <c r="K429" i="21"/>
  <c r="R429" i="21" s="1"/>
  <c r="T429" i="21" s="1"/>
  <c r="L429" i="21"/>
  <c r="K430" i="21"/>
  <c r="R430" i="21" s="1"/>
  <c r="T430" i="21" s="1"/>
  <c r="L430" i="21"/>
  <c r="L431" i="21"/>
  <c r="K432" i="21"/>
  <c r="R432" i="21" s="1"/>
  <c r="T432" i="21" s="1"/>
  <c r="L432" i="21"/>
  <c r="K433" i="21"/>
  <c r="R433" i="21" s="1"/>
  <c r="T433" i="21" s="1"/>
  <c r="L433" i="21"/>
  <c r="K434" i="21"/>
  <c r="R434" i="21" s="1"/>
  <c r="T434" i="21" s="1"/>
  <c r="L434" i="21"/>
  <c r="L435" i="21"/>
  <c r="K436" i="21"/>
  <c r="R436" i="21" s="1"/>
  <c r="T436" i="21" s="1"/>
  <c r="L436" i="21"/>
  <c r="K437" i="21"/>
  <c r="R437" i="21" s="1"/>
  <c r="T437" i="21" s="1"/>
  <c r="L437" i="21"/>
  <c r="K438" i="21"/>
  <c r="R438" i="21" s="1"/>
  <c r="T438" i="21" s="1"/>
  <c r="L438" i="21"/>
  <c r="L439" i="21"/>
  <c r="K440" i="21"/>
  <c r="R440" i="21" s="1"/>
  <c r="T440" i="21" s="1"/>
  <c r="L440" i="21"/>
  <c r="K441" i="21"/>
  <c r="R441" i="21" s="1"/>
  <c r="T441" i="21" s="1"/>
  <c r="L441" i="21"/>
  <c r="K442" i="21"/>
  <c r="R442" i="21" s="1"/>
  <c r="T442" i="21" s="1"/>
  <c r="L442" i="21"/>
  <c r="L443" i="21"/>
  <c r="K444" i="21"/>
  <c r="R444" i="21" s="1"/>
  <c r="T444" i="21" s="1"/>
  <c r="L444" i="21"/>
  <c r="K445" i="21"/>
  <c r="R445" i="21" s="1"/>
  <c r="T445" i="21" s="1"/>
  <c r="L445" i="21"/>
  <c r="K446" i="21"/>
  <c r="R446" i="21" s="1"/>
  <c r="T446" i="21" s="1"/>
  <c r="L446" i="21"/>
  <c r="L447" i="21"/>
  <c r="K448" i="21"/>
  <c r="R448" i="21" s="1"/>
  <c r="T448" i="21" s="1"/>
  <c r="L448" i="21"/>
  <c r="K449" i="21"/>
  <c r="R449" i="21" s="1"/>
  <c r="T449" i="21" s="1"/>
  <c r="L449" i="21"/>
  <c r="K450" i="21"/>
  <c r="R450" i="21" s="1"/>
  <c r="T450" i="21" s="1"/>
  <c r="L450" i="21"/>
  <c r="L451" i="21"/>
  <c r="K452" i="21"/>
  <c r="R452" i="21" s="1"/>
  <c r="T452" i="21" s="1"/>
  <c r="L452" i="21"/>
  <c r="K453" i="21"/>
  <c r="R453" i="21" s="1"/>
  <c r="T453" i="21" s="1"/>
  <c r="L453" i="21"/>
  <c r="K454" i="21"/>
  <c r="R454" i="21" s="1"/>
  <c r="T454" i="21" s="1"/>
  <c r="L454" i="21"/>
  <c r="L455" i="21"/>
  <c r="K456" i="21"/>
  <c r="R456" i="21" s="1"/>
  <c r="T456" i="21" s="1"/>
  <c r="L456" i="21"/>
  <c r="K457" i="21"/>
  <c r="R457" i="21" s="1"/>
  <c r="T457" i="21" s="1"/>
  <c r="L457" i="21"/>
  <c r="K458" i="21"/>
  <c r="R458" i="21" s="1"/>
  <c r="T458" i="21" s="1"/>
  <c r="L458" i="21"/>
  <c r="L459" i="21"/>
  <c r="K460" i="21"/>
  <c r="R460" i="21" s="1"/>
  <c r="T460" i="21" s="1"/>
  <c r="L460" i="21"/>
  <c r="K461" i="21"/>
  <c r="R461" i="21" s="1"/>
  <c r="T461" i="21" s="1"/>
  <c r="L461" i="21"/>
  <c r="K462" i="21"/>
  <c r="R462" i="21" s="1"/>
  <c r="T462" i="21" s="1"/>
  <c r="L462" i="21"/>
  <c r="L463" i="21"/>
  <c r="K464" i="21"/>
  <c r="R464" i="21" s="1"/>
  <c r="T464" i="21" s="1"/>
  <c r="L464" i="21"/>
  <c r="K465" i="21"/>
  <c r="R465" i="21" s="1"/>
  <c r="T465" i="21" s="1"/>
  <c r="L465" i="21"/>
  <c r="K466" i="21"/>
  <c r="R466" i="21" s="1"/>
  <c r="T466" i="21" s="1"/>
  <c r="L466" i="21"/>
  <c r="L467" i="21"/>
  <c r="K468" i="21"/>
  <c r="R468" i="21" s="1"/>
  <c r="T468" i="21" s="1"/>
  <c r="L468" i="21"/>
  <c r="K469" i="21"/>
  <c r="R469" i="21" s="1"/>
  <c r="T469" i="21" s="1"/>
  <c r="L469" i="21"/>
  <c r="K470" i="21"/>
  <c r="R470" i="21" s="1"/>
  <c r="T470" i="21" s="1"/>
  <c r="L470" i="21"/>
  <c r="L471" i="21"/>
  <c r="K472" i="21"/>
  <c r="R472" i="21" s="1"/>
  <c r="T472" i="21" s="1"/>
  <c r="L472" i="21"/>
  <c r="K473" i="21"/>
  <c r="R473" i="21" s="1"/>
  <c r="T473" i="21" s="1"/>
  <c r="L473" i="21"/>
  <c r="K474" i="21"/>
  <c r="R474" i="21" s="1"/>
  <c r="T474" i="21" s="1"/>
  <c r="L474" i="21"/>
  <c r="L475" i="21"/>
  <c r="K476" i="21"/>
  <c r="R476" i="21" s="1"/>
  <c r="T476" i="21" s="1"/>
  <c r="L476" i="21"/>
  <c r="K477" i="21"/>
  <c r="R477" i="21" s="1"/>
  <c r="T477" i="21" s="1"/>
  <c r="L477" i="21"/>
  <c r="K478" i="21"/>
  <c r="R478" i="21" s="1"/>
  <c r="T478" i="21" s="1"/>
  <c r="L478" i="21"/>
  <c r="L479" i="21"/>
  <c r="K480" i="21"/>
  <c r="R480" i="21" s="1"/>
  <c r="T480" i="21" s="1"/>
  <c r="L480" i="21"/>
  <c r="K481" i="21"/>
  <c r="R481" i="21" s="1"/>
  <c r="T481" i="21" s="1"/>
  <c r="L481" i="21"/>
  <c r="K482" i="21"/>
  <c r="R482" i="21" s="1"/>
  <c r="T482" i="21" s="1"/>
  <c r="L482" i="21"/>
  <c r="L483" i="21"/>
  <c r="K484" i="21"/>
  <c r="R484" i="21" s="1"/>
  <c r="T484" i="21" s="1"/>
  <c r="L484" i="21"/>
  <c r="K485" i="21"/>
  <c r="R485" i="21" s="1"/>
  <c r="T485" i="21" s="1"/>
  <c r="L485" i="21"/>
  <c r="K486" i="21"/>
  <c r="R486" i="21" s="1"/>
  <c r="T486" i="21" s="1"/>
  <c r="L486" i="21"/>
  <c r="L487" i="21"/>
  <c r="K488" i="21"/>
  <c r="R488" i="21" s="1"/>
  <c r="T488" i="21" s="1"/>
  <c r="L488" i="21"/>
  <c r="K489" i="21"/>
  <c r="R489" i="21" s="1"/>
  <c r="T489" i="21" s="1"/>
  <c r="L489" i="21"/>
  <c r="K490" i="21"/>
  <c r="R490" i="21" s="1"/>
  <c r="T490" i="21" s="1"/>
  <c r="L490" i="21"/>
  <c r="L491" i="21"/>
  <c r="K492" i="21"/>
  <c r="R492" i="21" s="1"/>
  <c r="T492" i="21" s="1"/>
  <c r="L492" i="21"/>
  <c r="K493" i="21"/>
  <c r="R493" i="21" s="1"/>
  <c r="T493" i="21" s="1"/>
  <c r="L493" i="21"/>
  <c r="K494" i="21"/>
  <c r="R494" i="21" s="1"/>
  <c r="T494" i="21" s="1"/>
  <c r="L494" i="21"/>
  <c r="L495" i="21"/>
  <c r="K496" i="21"/>
  <c r="R496" i="21" s="1"/>
  <c r="T496" i="21" s="1"/>
  <c r="L496" i="21"/>
  <c r="K497" i="21"/>
  <c r="R497" i="21" s="1"/>
  <c r="T497" i="21" s="1"/>
  <c r="L497" i="21"/>
  <c r="K498" i="21"/>
  <c r="R498" i="21" s="1"/>
  <c r="T498" i="21" s="1"/>
  <c r="L498" i="21"/>
  <c r="L499" i="21"/>
  <c r="K500" i="21"/>
  <c r="R500" i="21" s="1"/>
  <c r="T500" i="21" s="1"/>
  <c r="L500" i="21"/>
  <c r="K501" i="21"/>
  <c r="R501" i="21" s="1"/>
  <c r="T501" i="21" s="1"/>
  <c r="L501" i="21"/>
  <c r="K502" i="21"/>
  <c r="R502" i="21" s="1"/>
  <c r="T502" i="21" s="1"/>
  <c r="L502" i="21"/>
  <c r="L503" i="21"/>
  <c r="K504" i="21"/>
  <c r="R504" i="21" s="1"/>
  <c r="T504" i="21" s="1"/>
  <c r="L504" i="21"/>
  <c r="K505" i="21"/>
  <c r="R505" i="21" s="1"/>
  <c r="T505" i="21" s="1"/>
  <c r="L505" i="21"/>
  <c r="K506" i="21"/>
  <c r="R506" i="21" s="1"/>
  <c r="T506" i="21" s="1"/>
  <c r="L506" i="21"/>
  <c r="L507" i="21"/>
  <c r="K508" i="21"/>
  <c r="R508" i="21" s="1"/>
  <c r="T508" i="21" s="1"/>
  <c r="L508" i="21"/>
  <c r="K509" i="21"/>
  <c r="R509" i="21" s="1"/>
  <c r="T509" i="21" s="1"/>
  <c r="L509" i="21"/>
  <c r="K510" i="21"/>
  <c r="R510" i="21" s="1"/>
  <c r="T510" i="21" s="1"/>
  <c r="L510" i="21"/>
  <c r="L511" i="21"/>
  <c r="K512" i="21"/>
  <c r="R512" i="21" s="1"/>
  <c r="T512" i="21" s="1"/>
  <c r="L512" i="21"/>
  <c r="K513" i="21"/>
  <c r="R513" i="21" s="1"/>
  <c r="T513" i="21" s="1"/>
  <c r="L513" i="21"/>
  <c r="K514" i="21"/>
  <c r="R514" i="21" s="1"/>
  <c r="T514" i="21" s="1"/>
  <c r="L514" i="21"/>
  <c r="L515" i="21"/>
  <c r="K516" i="21"/>
  <c r="R516" i="21" s="1"/>
  <c r="T516" i="21" s="1"/>
  <c r="L516" i="21"/>
  <c r="K517" i="21"/>
  <c r="R517" i="21" s="1"/>
  <c r="T517" i="21" s="1"/>
  <c r="L517" i="21"/>
  <c r="K518" i="21"/>
  <c r="R518" i="21" s="1"/>
  <c r="T518" i="21" s="1"/>
  <c r="L518" i="21"/>
  <c r="L519" i="21"/>
  <c r="K520" i="21"/>
  <c r="R520" i="21" s="1"/>
  <c r="T520" i="21" s="1"/>
  <c r="L520" i="21"/>
  <c r="K521" i="21"/>
  <c r="R521" i="21" s="1"/>
  <c r="T521" i="21" s="1"/>
  <c r="L521" i="21"/>
  <c r="K522" i="21"/>
  <c r="R522" i="21" s="1"/>
  <c r="T522" i="21" s="1"/>
  <c r="L522" i="21"/>
  <c r="L523" i="21"/>
  <c r="K524" i="21"/>
  <c r="R524" i="21" s="1"/>
  <c r="T524" i="21" s="1"/>
  <c r="L524" i="21"/>
  <c r="K525" i="21"/>
  <c r="R525" i="21" s="1"/>
  <c r="T525" i="21" s="1"/>
  <c r="L525" i="21"/>
  <c r="K526" i="21"/>
  <c r="R526" i="21" s="1"/>
  <c r="T526" i="21" s="1"/>
  <c r="L526" i="21"/>
  <c r="L527" i="21"/>
  <c r="K528" i="21"/>
  <c r="R528" i="21" s="1"/>
  <c r="T528" i="21" s="1"/>
  <c r="L528" i="21"/>
  <c r="K529" i="21"/>
  <c r="R529" i="21" s="1"/>
  <c r="T529" i="21" s="1"/>
  <c r="L529" i="21"/>
  <c r="K530" i="21"/>
  <c r="R530" i="21" s="1"/>
  <c r="T530" i="21" s="1"/>
  <c r="L530" i="21"/>
  <c r="L531" i="21"/>
  <c r="K532" i="21"/>
  <c r="R532" i="21" s="1"/>
  <c r="T532" i="21" s="1"/>
  <c r="L532" i="21"/>
  <c r="K533" i="21"/>
  <c r="R533" i="21" s="1"/>
  <c r="T533" i="21" s="1"/>
  <c r="L533" i="21"/>
  <c r="K534" i="21"/>
  <c r="R534" i="21" s="1"/>
  <c r="T534" i="21" s="1"/>
  <c r="L534" i="21"/>
  <c r="L535" i="21"/>
  <c r="K536" i="21"/>
  <c r="R536" i="21" s="1"/>
  <c r="T536" i="21" s="1"/>
  <c r="L536" i="21"/>
  <c r="K537" i="21"/>
  <c r="R537" i="21" s="1"/>
  <c r="T537" i="21" s="1"/>
  <c r="L537" i="21"/>
  <c r="K538" i="21"/>
  <c r="R538" i="21" s="1"/>
  <c r="T538" i="21" s="1"/>
  <c r="L538" i="21"/>
  <c r="L539" i="21"/>
  <c r="K540" i="21"/>
  <c r="R540" i="21" s="1"/>
  <c r="T540" i="21" s="1"/>
  <c r="L540" i="21"/>
  <c r="K541" i="21"/>
  <c r="R541" i="21" s="1"/>
  <c r="T541" i="21" s="1"/>
  <c r="L541" i="21"/>
  <c r="K542" i="21"/>
  <c r="R542" i="21" s="1"/>
  <c r="T542" i="21" s="1"/>
  <c r="L542" i="21"/>
  <c r="L543" i="21"/>
  <c r="K544" i="21"/>
  <c r="R544" i="21" s="1"/>
  <c r="T544" i="21" s="1"/>
  <c r="L544" i="21"/>
  <c r="K545" i="21"/>
  <c r="R545" i="21" s="1"/>
  <c r="T545" i="21" s="1"/>
  <c r="L545" i="21"/>
  <c r="K546" i="21"/>
  <c r="R546" i="21" s="1"/>
  <c r="T546" i="21" s="1"/>
  <c r="L546" i="21"/>
  <c r="L547" i="21"/>
  <c r="K548" i="21"/>
  <c r="R548" i="21" s="1"/>
  <c r="T548" i="21" s="1"/>
  <c r="L548" i="21"/>
  <c r="K549" i="21"/>
  <c r="R549" i="21" s="1"/>
  <c r="T549" i="21" s="1"/>
  <c r="L549" i="21"/>
  <c r="K550" i="21"/>
  <c r="R550" i="21" s="1"/>
  <c r="T550" i="21" s="1"/>
  <c r="L550" i="21"/>
  <c r="L551" i="21"/>
  <c r="K552" i="21"/>
  <c r="R552" i="21" s="1"/>
  <c r="T552" i="21" s="1"/>
  <c r="L552" i="21"/>
  <c r="K553" i="21"/>
  <c r="R553" i="21" s="1"/>
  <c r="T553" i="21" s="1"/>
  <c r="L553" i="21"/>
  <c r="K554" i="21"/>
  <c r="R554" i="21" s="1"/>
  <c r="T554" i="21" s="1"/>
  <c r="L554" i="21"/>
  <c r="L555" i="21"/>
  <c r="K556" i="21"/>
  <c r="R556" i="21" s="1"/>
  <c r="T556" i="21" s="1"/>
  <c r="L556" i="21"/>
  <c r="K557" i="21"/>
  <c r="R557" i="21" s="1"/>
  <c r="T557" i="21" s="1"/>
  <c r="L557" i="21"/>
  <c r="K558" i="21"/>
  <c r="R558" i="21" s="1"/>
  <c r="T558" i="21" s="1"/>
  <c r="L558" i="21"/>
  <c r="L559" i="21"/>
  <c r="K560" i="21"/>
  <c r="R560" i="21" s="1"/>
  <c r="T560" i="21" s="1"/>
  <c r="L560" i="21"/>
  <c r="K561" i="21"/>
  <c r="R561" i="21" s="1"/>
  <c r="T561" i="21" s="1"/>
  <c r="L561" i="21"/>
  <c r="K562" i="21"/>
  <c r="R562" i="21" s="1"/>
  <c r="T562" i="21" s="1"/>
  <c r="L562" i="21"/>
  <c r="L563" i="21"/>
  <c r="K564" i="21"/>
  <c r="R564" i="21" s="1"/>
  <c r="T564" i="21" s="1"/>
  <c r="L564" i="21"/>
  <c r="K565" i="21"/>
  <c r="R565" i="21" s="1"/>
  <c r="T565" i="21" s="1"/>
  <c r="L565" i="21"/>
  <c r="K566" i="21"/>
  <c r="R566" i="21" s="1"/>
  <c r="T566" i="21" s="1"/>
  <c r="L566" i="21"/>
  <c r="L567" i="21"/>
  <c r="K568" i="21"/>
  <c r="R568" i="21" s="1"/>
  <c r="T568" i="21" s="1"/>
  <c r="L568" i="21"/>
  <c r="K569" i="21"/>
  <c r="R569" i="21" s="1"/>
  <c r="T569" i="21" s="1"/>
  <c r="L569" i="21"/>
  <c r="K570" i="21"/>
  <c r="R570" i="21" s="1"/>
  <c r="T570" i="21" s="1"/>
  <c r="L570" i="21"/>
  <c r="L571" i="21"/>
  <c r="K572" i="21"/>
  <c r="R572" i="21" s="1"/>
  <c r="T572" i="21" s="1"/>
  <c r="L572" i="21"/>
  <c r="K573" i="21"/>
  <c r="R573" i="21" s="1"/>
  <c r="T573" i="21" s="1"/>
  <c r="L573" i="21"/>
  <c r="K574" i="21"/>
  <c r="R574" i="21" s="1"/>
  <c r="T574" i="21" s="1"/>
  <c r="L574" i="21"/>
  <c r="L575" i="21"/>
  <c r="K576" i="21"/>
  <c r="R576" i="21" s="1"/>
  <c r="T576" i="21" s="1"/>
  <c r="L576" i="21"/>
  <c r="K577" i="21"/>
  <c r="R577" i="21" s="1"/>
  <c r="T577" i="21" s="1"/>
  <c r="L577" i="21"/>
  <c r="K578" i="21"/>
  <c r="R578" i="21" s="1"/>
  <c r="T578" i="21" s="1"/>
  <c r="L578" i="21"/>
  <c r="L579" i="21"/>
  <c r="K580" i="21"/>
  <c r="R580" i="21" s="1"/>
  <c r="T580" i="21" s="1"/>
  <c r="L580" i="21"/>
  <c r="K581" i="21"/>
  <c r="R581" i="21" s="1"/>
  <c r="T581" i="21" s="1"/>
  <c r="L581" i="21"/>
  <c r="K582" i="21"/>
  <c r="R582" i="21" s="1"/>
  <c r="T582" i="21" s="1"/>
  <c r="L582" i="21"/>
  <c r="L583" i="21"/>
  <c r="K584" i="21"/>
  <c r="R584" i="21" s="1"/>
  <c r="T584" i="21" s="1"/>
  <c r="L584" i="21"/>
  <c r="K585" i="21"/>
  <c r="R585" i="21" s="1"/>
  <c r="T585" i="21" s="1"/>
  <c r="L585" i="21"/>
  <c r="K586" i="21"/>
  <c r="R586" i="21" s="1"/>
  <c r="T586" i="21" s="1"/>
  <c r="L586" i="21"/>
  <c r="L587" i="21"/>
  <c r="K588" i="21"/>
  <c r="R588" i="21" s="1"/>
  <c r="T588" i="21" s="1"/>
  <c r="L588" i="21"/>
  <c r="K589" i="21"/>
  <c r="R589" i="21" s="1"/>
  <c r="T589" i="21" s="1"/>
  <c r="L589" i="21"/>
  <c r="K590" i="21"/>
  <c r="R590" i="21" s="1"/>
  <c r="T590" i="21" s="1"/>
  <c r="L590" i="21"/>
  <c r="L591" i="21"/>
  <c r="K592" i="21"/>
  <c r="R592" i="21" s="1"/>
  <c r="T592" i="21" s="1"/>
  <c r="L592" i="21"/>
  <c r="K593" i="21"/>
  <c r="R593" i="21" s="1"/>
  <c r="T593" i="21" s="1"/>
  <c r="L593" i="21"/>
  <c r="K594" i="21"/>
  <c r="R594" i="21" s="1"/>
  <c r="T594" i="21" s="1"/>
  <c r="L594" i="21"/>
  <c r="L595" i="21"/>
  <c r="K596" i="21"/>
  <c r="R596" i="21" s="1"/>
  <c r="T596" i="21" s="1"/>
  <c r="L596" i="21"/>
  <c r="K597" i="21"/>
  <c r="R597" i="21" s="1"/>
  <c r="T597" i="21" s="1"/>
  <c r="L597" i="21"/>
  <c r="K598" i="21"/>
  <c r="R598" i="21" s="1"/>
  <c r="T598" i="21" s="1"/>
  <c r="L598" i="21"/>
  <c r="K599" i="21"/>
  <c r="R599" i="21" s="1"/>
  <c r="T599" i="21" s="1"/>
  <c r="L599" i="21"/>
  <c r="K600" i="21"/>
  <c r="R600" i="21" s="1"/>
  <c r="T600" i="21" s="1"/>
  <c r="L600" i="21"/>
  <c r="K601" i="21"/>
  <c r="R601" i="21" s="1"/>
  <c r="T601" i="21" s="1"/>
  <c r="L601" i="21"/>
  <c r="K602" i="21"/>
  <c r="R602" i="21" s="1"/>
  <c r="T602" i="21" s="1"/>
  <c r="L602" i="21"/>
  <c r="L603" i="21"/>
  <c r="K604" i="21"/>
  <c r="R604" i="21" s="1"/>
  <c r="T604" i="21" s="1"/>
  <c r="L604" i="21"/>
  <c r="K605" i="21"/>
  <c r="R605" i="21" s="1"/>
  <c r="T605" i="21" s="1"/>
  <c r="L605" i="21"/>
  <c r="K606" i="21"/>
  <c r="R606" i="21" s="1"/>
  <c r="T606" i="21" s="1"/>
  <c r="L606" i="21"/>
  <c r="L607" i="21"/>
  <c r="K608" i="21"/>
  <c r="R608" i="21" s="1"/>
  <c r="T608" i="21" s="1"/>
  <c r="L608" i="21"/>
  <c r="K609" i="21"/>
  <c r="R609" i="21" s="1"/>
  <c r="T609" i="21" s="1"/>
  <c r="L609" i="21"/>
  <c r="K610" i="21"/>
  <c r="R610" i="21" s="1"/>
  <c r="T610" i="21" s="1"/>
  <c r="L610" i="21"/>
  <c r="L611" i="21"/>
  <c r="K612" i="21"/>
  <c r="R612" i="21" s="1"/>
  <c r="T612" i="21" s="1"/>
  <c r="L612" i="21"/>
  <c r="K613" i="21"/>
  <c r="R613" i="21" s="1"/>
  <c r="T613" i="21" s="1"/>
  <c r="L613" i="21"/>
  <c r="K614" i="21"/>
  <c r="R614" i="21" s="1"/>
  <c r="T614" i="21" s="1"/>
  <c r="L614" i="21"/>
  <c r="L615" i="21"/>
  <c r="K616" i="21"/>
  <c r="R616" i="21" s="1"/>
  <c r="T616" i="21" s="1"/>
  <c r="L616" i="21"/>
  <c r="K617" i="21"/>
  <c r="R617" i="21" s="1"/>
  <c r="T617" i="21" s="1"/>
  <c r="L617" i="21"/>
  <c r="K618" i="21"/>
  <c r="R618" i="21" s="1"/>
  <c r="T618" i="21" s="1"/>
  <c r="L618" i="21"/>
  <c r="L619" i="21"/>
  <c r="K620" i="21"/>
  <c r="R620" i="21" s="1"/>
  <c r="T620" i="21" s="1"/>
  <c r="L620" i="21"/>
  <c r="K621" i="21"/>
  <c r="R621" i="21" s="1"/>
  <c r="T621" i="21" s="1"/>
  <c r="L621" i="21"/>
  <c r="K622" i="21"/>
  <c r="R622" i="21" s="1"/>
  <c r="T622" i="21" s="1"/>
  <c r="L622" i="21"/>
  <c r="L623" i="21"/>
  <c r="K624" i="21"/>
  <c r="R624" i="21" s="1"/>
  <c r="T624" i="21" s="1"/>
  <c r="L624" i="21"/>
  <c r="K625" i="21"/>
  <c r="R625" i="21" s="1"/>
  <c r="T625" i="21" s="1"/>
  <c r="L625" i="21"/>
  <c r="K626" i="21"/>
  <c r="R626" i="21" s="1"/>
  <c r="T626" i="21" s="1"/>
  <c r="L626" i="21"/>
  <c r="L627" i="21"/>
  <c r="K628" i="21"/>
  <c r="R628" i="21" s="1"/>
  <c r="T628" i="21" s="1"/>
  <c r="L628" i="21"/>
  <c r="K629" i="21"/>
  <c r="R629" i="21" s="1"/>
  <c r="T629" i="21" s="1"/>
  <c r="L629" i="21"/>
  <c r="K630" i="21"/>
  <c r="R630" i="21" s="1"/>
  <c r="T630" i="21" s="1"/>
  <c r="L630" i="21"/>
  <c r="L631" i="21"/>
  <c r="K632" i="21"/>
  <c r="R632" i="21" s="1"/>
  <c r="T632" i="21" s="1"/>
  <c r="L632" i="21"/>
  <c r="K633" i="21"/>
  <c r="R633" i="21" s="1"/>
  <c r="T633" i="21" s="1"/>
  <c r="L633" i="21"/>
  <c r="K634" i="21"/>
  <c r="R634" i="21" s="1"/>
  <c r="T634" i="21" s="1"/>
  <c r="L634" i="21"/>
  <c r="L635" i="21"/>
  <c r="K636" i="21"/>
  <c r="R636" i="21" s="1"/>
  <c r="T636" i="21" s="1"/>
  <c r="L636" i="21"/>
  <c r="K637" i="21"/>
  <c r="R637" i="21" s="1"/>
  <c r="T637" i="21" s="1"/>
  <c r="L637" i="21"/>
  <c r="K638" i="21"/>
  <c r="R638" i="21" s="1"/>
  <c r="T638" i="21" s="1"/>
  <c r="L638" i="21"/>
  <c r="L639" i="21"/>
  <c r="K640" i="21"/>
  <c r="R640" i="21" s="1"/>
  <c r="T640" i="21" s="1"/>
  <c r="L640" i="21"/>
  <c r="K641" i="21"/>
  <c r="R641" i="21" s="1"/>
  <c r="T641" i="21" s="1"/>
  <c r="L641" i="21"/>
  <c r="K642" i="21"/>
  <c r="R642" i="21" s="1"/>
  <c r="T642" i="21" s="1"/>
  <c r="L642" i="21"/>
  <c r="L643" i="21"/>
  <c r="K644" i="21"/>
  <c r="R644" i="21" s="1"/>
  <c r="T644" i="21" s="1"/>
  <c r="L644" i="21"/>
  <c r="K645" i="21"/>
  <c r="R645" i="21" s="1"/>
  <c r="T645" i="21" s="1"/>
  <c r="L645" i="21"/>
  <c r="K646" i="21"/>
  <c r="R646" i="21" s="1"/>
  <c r="T646" i="21" s="1"/>
  <c r="L646" i="21"/>
  <c r="L647" i="21"/>
  <c r="K648" i="21"/>
  <c r="R648" i="21" s="1"/>
  <c r="T648" i="21" s="1"/>
  <c r="L648" i="21"/>
  <c r="K649" i="21"/>
  <c r="R649" i="21" s="1"/>
  <c r="T649" i="21" s="1"/>
  <c r="L649" i="21"/>
  <c r="K650" i="21"/>
  <c r="R650" i="21" s="1"/>
  <c r="T650" i="21" s="1"/>
  <c r="L650" i="21"/>
  <c r="L651" i="21"/>
  <c r="K652" i="21"/>
  <c r="R652" i="21" s="1"/>
  <c r="T652" i="21" s="1"/>
  <c r="L652" i="21"/>
  <c r="K653" i="21"/>
  <c r="R653" i="21" s="1"/>
  <c r="T653" i="21" s="1"/>
  <c r="L653" i="21"/>
  <c r="K654" i="21"/>
  <c r="R654" i="21" s="1"/>
  <c r="T654" i="21" s="1"/>
  <c r="L654" i="21"/>
  <c r="K655" i="21"/>
  <c r="R655" i="21" s="1"/>
  <c r="T655" i="21" s="1"/>
  <c r="L655" i="21"/>
  <c r="K656" i="21"/>
  <c r="R656" i="21" s="1"/>
  <c r="T656" i="21" s="1"/>
  <c r="L656" i="21"/>
  <c r="K657" i="21"/>
  <c r="R657" i="21" s="1"/>
  <c r="T657" i="21" s="1"/>
  <c r="L657" i="21"/>
  <c r="K658" i="21"/>
  <c r="R658" i="21" s="1"/>
  <c r="T658" i="21" s="1"/>
  <c r="L658" i="21"/>
  <c r="L659" i="21"/>
  <c r="K660" i="21"/>
  <c r="R660" i="21" s="1"/>
  <c r="T660" i="21" s="1"/>
  <c r="L660" i="21"/>
  <c r="K661" i="21"/>
  <c r="R661" i="21" s="1"/>
  <c r="T661" i="21" s="1"/>
  <c r="L661" i="21"/>
  <c r="K662" i="21"/>
  <c r="R662" i="21" s="1"/>
  <c r="T662" i="21" s="1"/>
  <c r="L662" i="21"/>
  <c r="L663" i="21"/>
  <c r="K664" i="21"/>
  <c r="R664" i="21" s="1"/>
  <c r="T664" i="21" s="1"/>
  <c r="L664" i="21"/>
  <c r="K665" i="21"/>
  <c r="R665" i="21" s="1"/>
  <c r="T665" i="21" s="1"/>
  <c r="L665" i="21"/>
  <c r="K666" i="21"/>
  <c r="R666" i="21" s="1"/>
  <c r="T666" i="21" s="1"/>
  <c r="L666" i="21"/>
  <c r="L667" i="21"/>
  <c r="K668" i="21"/>
  <c r="R668" i="21" s="1"/>
  <c r="T668" i="21" s="1"/>
  <c r="L668" i="21"/>
  <c r="K669" i="21"/>
  <c r="R669" i="21" s="1"/>
  <c r="T669" i="21" s="1"/>
  <c r="L669" i="21"/>
  <c r="K670" i="21"/>
  <c r="R670" i="21" s="1"/>
  <c r="T670" i="21" s="1"/>
  <c r="L670" i="21"/>
  <c r="L671" i="21"/>
  <c r="K672" i="21"/>
  <c r="R672" i="21" s="1"/>
  <c r="T672" i="21" s="1"/>
  <c r="L672" i="21"/>
  <c r="K673" i="21"/>
  <c r="R673" i="21" s="1"/>
  <c r="T673" i="21" s="1"/>
  <c r="L673" i="21"/>
  <c r="K674" i="21"/>
  <c r="R674" i="21" s="1"/>
  <c r="T674" i="21" s="1"/>
  <c r="L674" i="21"/>
  <c r="L675" i="21"/>
  <c r="K676" i="21"/>
  <c r="R676" i="21" s="1"/>
  <c r="T676" i="21" s="1"/>
  <c r="L676" i="21"/>
  <c r="K677" i="21"/>
  <c r="R677" i="21" s="1"/>
  <c r="T677" i="21" s="1"/>
  <c r="L677" i="21"/>
  <c r="K678" i="21"/>
  <c r="R678" i="21" s="1"/>
  <c r="T678" i="21" s="1"/>
  <c r="L678" i="21"/>
  <c r="L679" i="21"/>
  <c r="K680" i="21"/>
  <c r="R680" i="21" s="1"/>
  <c r="T680" i="21" s="1"/>
  <c r="L680" i="21"/>
  <c r="K681" i="21"/>
  <c r="R681" i="21" s="1"/>
  <c r="T681" i="21" s="1"/>
  <c r="L681" i="21"/>
  <c r="K682" i="21"/>
  <c r="R682" i="21" s="1"/>
  <c r="T682" i="21" s="1"/>
  <c r="L682" i="21"/>
  <c r="L683" i="21"/>
  <c r="K684" i="21"/>
  <c r="R684" i="21" s="1"/>
  <c r="T684" i="21" s="1"/>
  <c r="L684" i="21"/>
  <c r="K685" i="21"/>
  <c r="R685" i="21" s="1"/>
  <c r="T685" i="21" s="1"/>
  <c r="L685" i="21"/>
  <c r="K686" i="21"/>
  <c r="R686" i="21" s="1"/>
  <c r="T686" i="21" s="1"/>
  <c r="L686" i="21"/>
  <c r="L687" i="21"/>
  <c r="K688" i="21"/>
  <c r="R688" i="21" s="1"/>
  <c r="T688" i="21" s="1"/>
  <c r="L688" i="21"/>
  <c r="K689" i="21"/>
  <c r="R689" i="21" s="1"/>
  <c r="T689" i="21" s="1"/>
  <c r="L689" i="21"/>
  <c r="K690" i="21"/>
  <c r="R690" i="21" s="1"/>
  <c r="T690" i="21" s="1"/>
  <c r="L690" i="21"/>
  <c r="L691" i="21"/>
  <c r="K692" i="21"/>
  <c r="R692" i="21" s="1"/>
  <c r="T692" i="21" s="1"/>
  <c r="L692" i="21"/>
  <c r="K693" i="21"/>
  <c r="R693" i="21" s="1"/>
  <c r="T693" i="21" s="1"/>
  <c r="L693" i="21"/>
  <c r="K694" i="21"/>
  <c r="R694" i="21" s="1"/>
  <c r="T694" i="21" s="1"/>
  <c r="L694" i="21"/>
  <c r="L695" i="21"/>
  <c r="K696" i="21"/>
  <c r="R696" i="21" s="1"/>
  <c r="T696" i="21" s="1"/>
  <c r="L696" i="21"/>
  <c r="K697" i="21"/>
  <c r="R697" i="21" s="1"/>
  <c r="T697" i="21" s="1"/>
  <c r="L697" i="21"/>
  <c r="K698" i="21"/>
  <c r="R698" i="21" s="1"/>
  <c r="T698" i="21" s="1"/>
  <c r="L698" i="21"/>
  <c r="L699" i="21"/>
  <c r="K700" i="21"/>
  <c r="R700" i="21" s="1"/>
  <c r="T700" i="21" s="1"/>
  <c r="L700" i="21"/>
  <c r="K701" i="21"/>
  <c r="R701" i="21" s="1"/>
  <c r="T701" i="21" s="1"/>
  <c r="L701" i="21"/>
  <c r="K702" i="21"/>
  <c r="R702" i="21" s="1"/>
  <c r="T702" i="21" s="1"/>
  <c r="L702" i="21"/>
  <c r="L703" i="21"/>
  <c r="K704" i="21"/>
  <c r="R704" i="21" s="1"/>
  <c r="T704" i="21" s="1"/>
  <c r="L704" i="21"/>
  <c r="K705" i="21"/>
  <c r="R705" i="21" s="1"/>
  <c r="T705" i="21" s="1"/>
  <c r="L705" i="21"/>
  <c r="K706" i="21"/>
  <c r="R706" i="21" s="1"/>
  <c r="T706" i="21" s="1"/>
  <c r="L706" i="21"/>
  <c r="L707" i="21"/>
  <c r="K708" i="21"/>
  <c r="R708" i="21" s="1"/>
  <c r="T708" i="21" s="1"/>
  <c r="L708" i="21"/>
  <c r="K709" i="21"/>
  <c r="R709" i="21" s="1"/>
  <c r="T709" i="21" s="1"/>
  <c r="L709" i="21"/>
  <c r="K710" i="21"/>
  <c r="R710" i="21" s="1"/>
  <c r="T710" i="21" s="1"/>
  <c r="L710" i="21"/>
  <c r="L711" i="21"/>
  <c r="K712" i="21"/>
  <c r="R712" i="21" s="1"/>
  <c r="T712" i="21" s="1"/>
  <c r="L712" i="21"/>
  <c r="K713" i="21"/>
  <c r="R713" i="21" s="1"/>
  <c r="T713" i="21" s="1"/>
  <c r="L713" i="21"/>
  <c r="K714" i="21"/>
  <c r="R714" i="21" s="1"/>
  <c r="T714" i="21" s="1"/>
  <c r="L714" i="21"/>
  <c r="L715" i="21"/>
  <c r="K716" i="21"/>
  <c r="R716" i="21" s="1"/>
  <c r="T716" i="21" s="1"/>
  <c r="L716" i="21"/>
  <c r="K717" i="21"/>
  <c r="R717" i="21" s="1"/>
  <c r="T717" i="21" s="1"/>
  <c r="L717" i="21"/>
  <c r="K718" i="21"/>
  <c r="R718" i="21" s="1"/>
  <c r="T718" i="21" s="1"/>
  <c r="L718" i="21"/>
  <c r="L719" i="21"/>
  <c r="K720" i="21"/>
  <c r="R720" i="21" s="1"/>
  <c r="T720" i="21" s="1"/>
  <c r="L720" i="21"/>
  <c r="K721" i="21"/>
  <c r="R721" i="21" s="1"/>
  <c r="T721" i="21" s="1"/>
  <c r="L721" i="21"/>
  <c r="K722" i="21"/>
  <c r="R722" i="21" s="1"/>
  <c r="T722" i="21" s="1"/>
  <c r="L722" i="21"/>
  <c r="L723" i="21"/>
  <c r="K724" i="21"/>
  <c r="R724" i="21" s="1"/>
  <c r="T724" i="21" s="1"/>
  <c r="L724" i="21"/>
  <c r="K725" i="21"/>
  <c r="R725" i="21" s="1"/>
  <c r="T725" i="21" s="1"/>
  <c r="L725" i="21"/>
  <c r="K726" i="21"/>
  <c r="R726" i="21" s="1"/>
  <c r="T726" i="21" s="1"/>
  <c r="L726" i="21"/>
  <c r="K727" i="21"/>
  <c r="R727" i="21" s="1"/>
  <c r="T727" i="21" s="1"/>
  <c r="L727" i="21"/>
  <c r="K728" i="21"/>
  <c r="R728" i="21" s="1"/>
  <c r="T728" i="21" s="1"/>
  <c r="L728" i="21"/>
  <c r="K729" i="21"/>
  <c r="R729" i="21" s="1"/>
  <c r="T729" i="21" s="1"/>
  <c r="L729" i="21"/>
  <c r="K730" i="21"/>
  <c r="R730" i="21" s="1"/>
  <c r="T730" i="21" s="1"/>
  <c r="L730" i="21"/>
  <c r="L731" i="21"/>
  <c r="K732" i="21"/>
  <c r="R732" i="21" s="1"/>
  <c r="T732" i="21" s="1"/>
  <c r="L732" i="21"/>
  <c r="K733" i="21"/>
  <c r="R733" i="21" s="1"/>
  <c r="T733" i="21" s="1"/>
  <c r="L733" i="21"/>
  <c r="K734" i="21"/>
  <c r="R734" i="21" s="1"/>
  <c r="T734" i="21" s="1"/>
  <c r="L734" i="21"/>
  <c r="L735" i="21"/>
  <c r="K736" i="21"/>
  <c r="R736" i="21" s="1"/>
  <c r="T736" i="21" s="1"/>
  <c r="L736" i="21"/>
  <c r="K737" i="21"/>
  <c r="R737" i="21" s="1"/>
  <c r="T737" i="21" s="1"/>
  <c r="L737" i="21"/>
  <c r="K738" i="21"/>
  <c r="R738" i="21" s="1"/>
  <c r="T738" i="21" s="1"/>
  <c r="L738" i="21"/>
  <c r="L739" i="21"/>
  <c r="K740" i="21"/>
  <c r="R740" i="21" s="1"/>
  <c r="T740" i="21" s="1"/>
  <c r="L740" i="21"/>
  <c r="K741" i="21"/>
  <c r="R741" i="21" s="1"/>
  <c r="T741" i="21" s="1"/>
  <c r="L741" i="21"/>
  <c r="K742" i="21"/>
  <c r="R742" i="21" s="1"/>
  <c r="T742" i="21" s="1"/>
  <c r="L742" i="21"/>
  <c r="K743" i="21"/>
  <c r="R743" i="21" s="1"/>
  <c r="T743" i="21" s="1"/>
  <c r="L743" i="21"/>
  <c r="K744" i="21"/>
  <c r="R744" i="21" s="1"/>
  <c r="T744" i="21" s="1"/>
  <c r="L744" i="21"/>
  <c r="K745" i="21"/>
  <c r="R745" i="21" s="1"/>
  <c r="T745" i="21" s="1"/>
  <c r="L745" i="21"/>
  <c r="K746" i="21"/>
  <c r="R746" i="21" s="1"/>
  <c r="T746" i="21" s="1"/>
  <c r="L746" i="21"/>
  <c r="L747" i="21"/>
  <c r="K748" i="21"/>
  <c r="R748" i="21" s="1"/>
  <c r="T748" i="21" s="1"/>
  <c r="L748" i="21"/>
  <c r="K749" i="21"/>
  <c r="R749" i="21" s="1"/>
  <c r="T749" i="21" s="1"/>
  <c r="L749" i="21"/>
  <c r="K750" i="21"/>
  <c r="R750" i="21" s="1"/>
  <c r="T750" i="21" s="1"/>
  <c r="L750" i="21"/>
  <c r="L751" i="21"/>
  <c r="K752" i="21"/>
  <c r="R752" i="21" s="1"/>
  <c r="T752" i="21" s="1"/>
  <c r="L752" i="21"/>
  <c r="K753" i="21"/>
  <c r="R753" i="21" s="1"/>
  <c r="T753" i="21" s="1"/>
  <c r="L753" i="21"/>
  <c r="K754" i="21"/>
  <c r="R754" i="21" s="1"/>
  <c r="T754" i="21" s="1"/>
  <c r="L754" i="21"/>
  <c r="L755" i="21"/>
  <c r="K756" i="21"/>
  <c r="R756" i="21" s="1"/>
  <c r="T756" i="21" s="1"/>
  <c r="L756" i="21"/>
  <c r="K757" i="21"/>
  <c r="R757" i="21" s="1"/>
  <c r="T757" i="21" s="1"/>
  <c r="L757" i="21"/>
  <c r="K758" i="21"/>
  <c r="R758" i="21" s="1"/>
  <c r="T758" i="21" s="1"/>
  <c r="L758" i="21"/>
  <c r="K759" i="21"/>
  <c r="R759" i="21" s="1"/>
  <c r="T759" i="21" s="1"/>
  <c r="L759" i="21"/>
  <c r="K760" i="21"/>
  <c r="R760" i="21" s="1"/>
  <c r="T760" i="21" s="1"/>
  <c r="L760" i="21"/>
  <c r="K761" i="21"/>
  <c r="R761" i="21" s="1"/>
  <c r="T761" i="21" s="1"/>
  <c r="L761" i="21"/>
  <c r="K762" i="21"/>
  <c r="R762" i="21" s="1"/>
  <c r="T762" i="21" s="1"/>
  <c r="L762" i="21"/>
  <c r="L763" i="21"/>
  <c r="K764" i="21"/>
  <c r="R764" i="21" s="1"/>
  <c r="T764" i="21" s="1"/>
  <c r="L764" i="21"/>
  <c r="K765" i="21"/>
  <c r="R765" i="21" s="1"/>
  <c r="T765" i="21" s="1"/>
  <c r="L765" i="21"/>
  <c r="K766" i="21"/>
  <c r="R766" i="21" s="1"/>
  <c r="T766" i="21" s="1"/>
  <c r="L766" i="21"/>
  <c r="L767" i="21"/>
  <c r="K768" i="21"/>
  <c r="R768" i="21" s="1"/>
  <c r="T768" i="21" s="1"/>
  <c r="L768" i="21"/>
  <c r="K769" i="21"/>
  <c r="R769" i="21" s="1"/>
  <c r="T769" i="21" s="1"/>
  <c r="L769" i="21"/>
  <c r="K770" i="21"/>
  <c r="R770" i="21" s="1"/>
  <c r="T770" i="21" s="1"/>
  <c r="L770" i="21"/>
  <c r="L771" i="21"/>
  <c r="K772" i="21"/>
  <c r="R772" i="21" s="1"/>
  <c r="T772" i="21" s="1"/>
  <c r="L772" i="21"/>
  <c r="K773" i="21"/>
  <c r="R773" i="21" s="1"/>
  <c r="T773" i="21" s="1"/>
  <c r="L773" i="21"/>
  <c r="K774" i="21"/>
  <c r="R774" i="21" s="1"/>
  <c r="T774" i="21" s="1"/>
  <c r="L774" i="21"/>
  <c r="K775" i="21"/>
  <c r="R775" i="21" s="1"/>
  <c r="T775" i="21" s="1"/>
  <c r="L775" i="21"/>
  <c r="K776" i="21"/>
  <c r="R776" i="21" s="1"/>
  <c r="T776" i="21" s="1"/>
  <c r="L776" i="21"/>
  <c r="K777" i="21"/>
  <c r="R777" i="21" s="1"/>
  <c r="T777" i="21" s="1"/>
  <c r="L777" i="21"/>
  <c r="K778" i="21"/>
  <c r="R778" i="21" s="1"/>
  <c r="T778" i="21" s="1"/>
  <c r="L778" i="21"/>
  <c r="L779" i="21"/>
  <c r="K780" i="21"/>
  <c r="R780" i="21" s="1"/>
  <c r="T780" i="21" s="1"/>
  <c r="L780" i="21"/>
  <c r="K781" i="21"/>
  <c r="R781" i="21" s="1"/>
  <c r="T781" i="21" s="1"/>
  <c r="L781" i="21"/>
  <c r="K782" i="21"/>
  <c r="R782" i="21" s="1"/>
  <c r="T782" i="21" s="1"/>
  <c r="L782" i="21"/>
  <c r="L783" i="21"/>
  <c r="K784" i="21"/>
  <c r="R784" i="21" s="1"/>
  <c r="T784" i="21" s="1"/>
  <c r="L784" i="21"/>
  <c r="K785" i="21"/>
  <c r="R785" i="21" s="1"/>
  <c r="T785" i="21" s="1"/>
  <c r="L785" i="21"/>
  <c r="K786" i="21"/>
  <c r="R786" i="21" s="1"/>
  <c r="T786" i="21" s="1"/>
  <c r="L786" i="21"/>
  <c r="L787" i="21"/>
  <c r="K788" i="21"/>
  <c r="R788" i="21" s="1"/>
  <c r="T788" i="21" s="1"/>
  <c r="L788" i="21"/>
  <c r="K789" i="21"/>
  <c r="R789" i="21" s="1"/>
  <c r="T789" i="21" s="1"/>
  <c r="L789" i="21"/>
  <c r="K790" i="21"/>
  <c r="R790" i="21" s="1"/>
  <c r="T790" i="21" s="1"/>
  <c r="L790" i="21"/>
  <c r="K791" i="21"/>
  <c r="R791" i="21" s="1"/>
  <c r="T791" i="21" s="1"/>
  <c r="L791" i="21"/>
  <c r="K792" i="21"/>
  <c r="R792" i="21" s="1"/>
  <c r="T792" i="21" s="1"/>
  <c r="L792" i="21"/>
  <c r="K793" i="21"/>
  <c r="R793" i="21" s="1"/>
  <c r="T793" i="21" s="1"/>
  <c r="L793" i="21"/>
  <c r="K794" i="21"/>
  <c r="R794" i="21" s="1"/>
  <c r="T794" i="21" s="1"/>
  <c r="L794" i="21"/>
  <c r="L795" i="21"/>
  <c r="K796" i="21"/>
  <c r="R796" i="21" s="1"/>
  <c r="T796" i="21" s="1"/>
  <c r="L796" i="21"/>
  <c r="K797" i="21"/>
  <c r="R797" i="21" s="1"/>
  <c r="T797" i="21" s="1"/>
  <c r="L797" i="21"/>
  <c r="K798" i="21"/>
  <c r="R798" i="21" s="1"/>
  <c r="T798" i="21" s="1"/>
  <c r="L798" i="21"/>
  <c r="L799" i="21"/>
  <c r="K800" i="21"/>
  <c r="R800" i="21" s="1"/>
  <c r="T800" i="21" s="1"/>
  <c r="L800" i="21"/>
  <c r="K801" i="21"/>
  <c r="R801" i="21" s="1"/>
  <c r="T801" i="21" s="1"/>
  <c r="L801" i="21"/>
  <c r="K802" i="21"/>
  <c r="R802" i="21" s="1"/>
  <c r="T802" i="21" s="1"/>
  <c r="L802" i="21"/>
  <c r="L803" i="21"/>
  <c r="K804" i="21"/>
  <c r="R804" i="21" s="1"/>
  <c r="T804" i="21" s="1"/>
  <c r="L804" i="21"/>
  <c r="K805" i="21"/>
  <c r="R805" i="21" s="1"/>
  <c r="T805" i="21" s="1"/>
  <c r="L805" i="21"/>
  <c r="K806" i="21"/>
  <c r="R806" i="21" s="1"/>
  <c r="T806" i="21" s="1"/>
  <c r="L806" i="21"/>
  <c r="K807" i="21"/>
  <c r="R807" i="21" s="1"/>
  <c r="T807" i="21" s="1"/>
  <c r="L807" i="21"/>
  <c r="K808" i="21"/>
  <c r="R808" i="21" s="1"/>
  <c r="T808" i="21" s="1"/>
  <c r="L808" i="21"/>
  <c r="K809" i="21"/>
  <c r="R809" i="21" s="1"/>
  <c r="T809" i="21" s="1"/>
  <c r="L809" i="21"/>
  <c r="K810" i="21"/>
  <c r="R810" i="21" s="1"/>
  <c r="T810" i="21" s="1"/>
  <c r="L810" i="21"/>
  <c r="L811" i="21"/>
  <c r="K812" i="21"/>
  <c r="R812" i="21" s="1"/>
  <c r="T812" i="21" s="1"/>
  <c r="L812" i="21"/>
  <c r="K813" i="21"/>
  <c r="R813" i="21" s="1"/>
  <c r="T813" i="21" s="1"/>
  <c r="L813" i="21"/>
  <c r="K814" i="21"/>
  <c r="R814" i="21" s="1"/>
  <c r="T814" i="21" s="1"/>
  <c r="L814" i="21"/>
  <c r="L815" i="21"/>
  <c r="K816" i="21"/>
  <c r="R816" i="21" s="1"/>
  <c r="T816" i="21" s="1"/>
  <c r="L816" i="21"/>
  <c r="K817" i="21"/>
  <c r="R817" i="21" s="1"/>
  <c r="T817" i="21" s="1"/>
  <c r="L817" i="21"/>
  <c r="K818" i="21"/>
  <c r="R818" i="21" s="1"/>
  <c r="T818" i="21" s="1"/>
  <c r="L818" i="21"/>
  <c r="L819" i="21"/>
  <c r="K820" i="21"/>
  <c r="R820" i="21" s="1"/>
  <c r="T820" i="21" s="1"/>
  <c r="L820" i="21"/>
  <c r="K821" i="21"/>
  <c r="R821" i="21" s="1"/>
  <c r="T821" i="21" s="1"/>
  <c r="L821" i="21"/>
  <c r="K822" i="21"/>
  <c r="R822" i="21" s="1"/>
  <c r="T822" i="21" s="1"/>
  <c r="L822" i="21"/>
  <c r="L823" i="21"/>
  <c r="K824" i="21"/>
  <c r="R824" i="21" s="1"/>
  <c r="T824" i="21" s="1"/>
  <c r="L824" i="21"/>
  <c r="K825" i="21"/>
  <c r="R825" i="21" s="1"/>
  <c r="T825" i="21" s="1"/>
  <c r="L825" i="21"/>
  <c r="K826" i="21"/>
  <c r="R826" i="21" s="1"/>
  <c r="T826" i="21" s="1"/>
  <c r="L826" i="21"/>
  <c r="L827" i="21"/>
  <c r="K828" i="21"/>
  <c r="R828" i="21" s="1"/>
  <c r="T828" i="21" s="1"/>
  <c r="L828" i="21"/>
  <c r="K829" i="21"/>
  <c r="R829" i="21" s="1"/>
  <c r="T829" i="21" s="1"/>
  <c r="L829" i="21"/>
  <c r="K830" i="21"/>
  <c r="R830" i="21" s="1"/>
  <c r="T830" i="21" s="1"/>
  <c r="L830" i="21"/>
  <c r="L831" i="21"/>
  <c r="K832" i="21"/>
  <c r="R832" i="21" s="1"/>
  <c r="T832" i="21" s="1"/>
  <c r="L832" i="21"/>
  <c r="K833" i="21"/>
  <c r="R833" i="21" s="1"/>
  <c r="T833" i="21" s="1"/>
  <c r="L833" i="21"/>
  <c r="K834" i="21"/>
  <c r="R834" i="21" s="1"/>
  <c r="T834" i="21" s="1"/>
  <c r="L834" i="21"/>
  <c r="L835" i="21"/>
  <c r="K836" i="21"/>
  <c r="R836" i="21" s="1"/>
  <c r="T836" i="21" s="1"/>
  <c r="L836" i="21"/>
  <c r="K837" i="21"/>
  <c r="R837" i="21" s="1"/>
  <c r="T837" i="21" s="1"/>
  <c r="L837" i="21"/>
  <c r="K838" i="21"/>
  <c r="R838" i="21" s="1"/>
  <c r="T838" i="21" s="1"/>
  <c r="L838" i="21"/>
  <c r="L839" i="21"/>
  <c r="K840" i="21"/>
  <c r="R840" i="21" s="1"/>
  <c r="T840" i="21" s="1"/>
  <c r="L840" i="21"/>
  <c r="K841" i="21"/>
  <c r="R841" i="21" s="1"/>
  <c r="T841" i="21" s="1"/>
  <c r="L841" i="21"/>
  <c r="K842" i="21"/>
  <c r="R842" i="21" s="1"/>
  <c r="T842" i="21" s="1"/>
  <c r="L842" i="21"/>
  <c r="L843" i="21"/>
  <c r="K844" i="21"/>
  <c r="R844" i="21" s="1"/>
  <c r="T844" i="21" s="1"/>
  <c r="L844" i="21"/>
  <c r="K845" i="21"/>
  <c r="R845" i="21" s="1"/>
  <c r="T845" i="21" s="1"/>
  <c r="L845" i="21"/>
  <c r="K846" i="21"/>
  <c r="R846" i="21" s="1"/>
  <c r="T846" i="21" s="1"/>
  <c r="L846" i="21"/>
  <c r="L847" i="21"/>
  <c r="K848" i="21"/>
  <c r="R848" i="21" s="1"/>
  <c r="T848" i="21" s="1"/>
  <c r="L848" i="21"/>
  <c r="K849" i="21"/>
  <c r="R849" i="21" s="1"/>
  <c r="T849" i="21" s="1"/>
  <c r="L849" i="21"/>
  <c r="K850" i="21"/>
  <c r="R850" i="21" s="1"/>
  <c r="T850" i="21" s="1"/>
  <c r="L850" i="21"/>
  <c r="L851" i="21"/>
  <c r="K852" i="21"/>
  <c r="R852" i="21" s="1"/>
  <c r="T852" i="21" s="1"/>
  <c r="L852" i="21"/>
  <c r="K853" i="21"/>
  <c r="R853" i="21" s="1"/>
  <c r="T853" i="21" s="1"/>
  <c r="L853" i="21"/>
  <c r="K854" i="21"/>
  <c r="R854" i="21" s="1"/>
  <c r="T854" i="21" s="1"/>
  <c r="L854" i="21"/>
  <c r="L855" i="21"/>
  <c r="K856" i="21"/>
  <c r="R856" i="21" s="1"/>
  <c r="T856" i="21" s="1"/>
  <c r="L856" i="21"/>
  <c r="K857" i="21"/>
  <c r="R857" i="21" s="1"/>
  <c r="T857" i="21" s="1"/>
  <c r="L857" i="21"/>
  <c r="K858" i="21"/>
  <c r="R858" i="21" s="1"/>
  <c r="T858" i="21" s="1"/>
  <c r="L858" i="21"/>
  <c r="L859" i="21"/>
  <c r="K860" i="21"/>
  <c r="R860" i="21" s="1"/>
  <c r="T860" i="21" s="1"/>
  <c r="L860" i="21"/>
  <c r="K861" i="21"/>
  <c r="R861" i="21" s="1"/>
  <c r="T861" i="21" s="1"/>
  <c r="L861" i="21"/>
  <c r="K862" i="21"/>
  <c r="R862" i="21" s="1"/>
  <c r="T862" i="21" s="1"/>
  <c r="L862" i="21"/>
  <c r="L863" i="21"/>
  <c r="K864" i="21"/>
  <c r="R864" i="21" s="1"/>
  <c r="T864" i="21" s="1"/>
  <c r="L864" i="21"/>
  <c r="K865" i="21"/>
  <c r="R865" i="21" s="1"/>
  <c r="T865" i="21" s="1"/>
  <c r="L865" i="21"/>
  <c r="K866" i="21"/>
  <c r="R866" i="21" s="1"/>
  <c r="T866" i="21" s="1"/>
  <c r="L866" i="21"/>
  <c r="L867" i="21"/>
  <c r="K868" i="21"/>
  <c r="R868" i="21" s="1"/>
  <c r="T868" i="21" s="1"/>
  <c r="L868" i="21"/>
  <c r="K869" i="21"/>
  <c r="R869" i="21" s="1"/>
  <c r="T869" i="21" s="1"/>
  <c r="L869" i="21"/>
  <c r="K870" i="21"/>
  <c r="R870" i="21" s="1"/>
  <c r="T870" i="21" s="1"/>
  <c r="L870" i="21"/>
  <c r="L871" i="21"/>
  <c r="K872" i="21"/>
  <c r="R872" i="21" s="1"/>
  <c r="T872" i="21" s="1"/>
  <c r="L872" i="21"/>
  <c r="K873" i="21"/>
  <c r="R873" i="21" s="1"/>
  <c r="T873" i="21" s="1"/>
  <c r="L873" i="21"/>
  <c r="K874" i="21"/>
  <c r="R874" i="21" s="1"/>
  <c r="T874" i="21" s="1"/>
  <c r="L874" i="21"/>
  <c r="L875" i="21"/>
  <c r="K876" i="21"/>
  <c r="R876" i="21" s="1"/>
  <c r="T876" i="21" s="1"/>
  <c r="L876" i="21"/>
  <c r="K877" i="21"/>
  <c r="R877" i="21" s="1"/>
  <c r="T877" i="21" s="1"/>
  <c r="L877" i="21"/>
  <c r="K878" i="21"/>
  <c r="R878" i="21" s="1"/>
  <c r="T878" i="21" s="1"/>
  <c r="L878" i="21"/>
  <c r="L879" i="21"/>
  <c r="K880" i="21"/>
  <c r="R880" i="21" s="1"/>
  <c r="T880" i="21" s="1"/>
  <c r="L880" i="21"/>
  <c r="K881" i="21"/>
  <c r="R881" i="21" s="1"/>
  <c r="T881" i="21" s="1"/>
  <c r="L881" i="21"/>
  <c r="K882" i="21"/>
  <c r="R882" i="21" s="1"/>
  <c r="T882" i="21" s="1"/>
  <c r="L882" i="21"/>
  <c r="L883" i="21"/>
  <c r="K884" i="21"/>
  <c r="R884" i="21" s="1"/>
  <c r="T884" i="21" s="1"/>
  <c r="L884" i="21"/>
  <c r="K885" i="21"/>
  <c r="R885" i="21" s="1"/>
  <c r="T885" i="21" s="1"/>
  <c r="L885" i="21"/>
  <c r="K886" i="21"/>
  <c r="R886" i="21" s="1"/>
  <c r="T886" i="21" s="1"/>
  <c r="L886" i="21"/>
  <c r="L887" i="21"/>
  <c r="K888" i="21"/>
  <c r="R888" i="21" s="1"/>
  <c r="T888" i="21" s="1"/>
  <c r="L888" i="21"/>
  <c r="K889" i="21"/>
  <c r="R889" i="21" s="1"/>
  <c r="T889" i="21" s="1"/>
  <c r="L889" i="21"/>
  <c r="K890" i="21"/>
  <c r="R890" i="21" s="1"/>
  <c r="T890" i="21" s="1"/>
  <c r="L890" i="21"/>
  <c r="L891" i="21"/>
  <c r="K892" i="21"/>
  <c r="R892" i="21" s="1"/>
  <c r="T892" i="21" s="1"/>
  <c r="L892" i="21"/>
  <c r="K893" i="21"/>
  <c r="R893" i="21" s="1"/>
  <c r="T893" i="21" s="1"/>
  <c r="L893" i="21"/>
  <c r="K894" i="21"/>
  <c r="R894" i="21" s="1"/>
  <c r="T894" i="21" s="1"/>
  <c r="L894" i="21"/>
  <c r="L895" i="21"/>
  <c r="K896" i="21"/>
  <c r="R896" i="21" s="1"/>
  <c r="T896" i="21" s="1"/>
  <c r="L896" i="21"/>
  <c r="K897" i="21"/>
  <c r="R897" i="21" s="1"/>
  <c r="T897" i="21" s="1"/>
  <c r="L897" i="21"/>
  <c r="K898" i="21"/>
  <c r="R898" i="21" s="1"/>
  <c r="T898" i="21" s="1"/>
  <c r="L898" i="21"/>
  <c r="L899" i="21"/>
  <c r="K900" i="21"/>
  <c r="R900" i="21" s="1"/>
  <c r="T900" i="21" s="1"/>
  <c r="L900" i="21"/>
  <c r="K901" i="21"/>
  <c r="R901" i="21" s="1"/>
  <c r="T901" i="21" s="1"/>
  <c r="L901" i="21"/>
  <c r="K902" i="21"/>
  <c r="R902" i="21" s="1"/>
  <c r="T902" i="21" s="1"/>
  <c r="L902" i="21"/>
  <c r="L903" i="21"/>
  <c r="K904" i="21"/>
  <c r="R904" i="21" s="1"/>
  <c r="T904" i="21" s="1"/>
  <c r="L904" i="21"/>
  <c r="K905" i="21"/>
  <c r="R905" i="21" s="1"/>
  <c r="T905" i="21" s="1"/>
  <c r="L905" i="21"/>
  <c r="K906" i="21"/>
  <c r="R906" i="21" s="1"/>
  <c r="T906" i="21" s="1"/>
  <c r="L906" i="21"/>
  <c r="L907" i="21"/>
  <c r="K908" i="21"/>
  <c r="R908" i="21" s="1"/>
  <c r="T908" i="21" s="1"/>
  <c r="L908" i="21"/>
  <c r="K909" i="21"/>
  <c r="R909" i="21" s="1"/>
  <c r="T909" i="21" s="1"/>
  <c r="L909" i="21"/>
  <c r="K910" i="21"/>
  <c r="R910" i="21" s="1"/>
  <c r="T910" i="21" s="1"/>
  <c r="L910" i="21"/>
  <c r="L911" i="21"/>
  <c r="K912" i="21"/>
  <c r="R912" i="21" s="1"/>
  <c r="T912" i="21" s="1"/>
  <c r="L912" i="21"/>
  <c r="K913" i="21"/>
  <c r="R913" i="21" s="1"/>
  <c r="T913" i="21" s="1"/>
  <c r="L913" i="21"/>
  <c r="K914" i="21"/>
  <c r="R914" i="21" s="1"/>
  <c r="T914" i="21" s="1"/>
  <c r="L914" i="21"/>
  <c r="L915" i="21"/>
  <c r="K916" i="21"/>
  <c r="R916" i="21" s="1"/>
  <c r="T916" i="21" s="1"/>
  <c r="L916" i="21"/>
  <c r="K917" i="21"/>
  <c r="R917" i="21" s="1"/>
  <c r="T917" i="21" s="1"/>
  <c r="L917" i="21"/>
  <c r="K918" i="21"/>
  <c r="R918" i="21" s="1"/>
  <c r="T918" i="21" s="1"/>
  <c r="L918" i="21"/>
  <c r="L919" i="21"/>
  <c r="K920" i="21"/>
  <c r="R920" i="21" s="1"/>
  <c r="T920" i="21" s="1"/>
  <c r="L920" i="21"/>
  <c r="K921" i="21"/>
  <c r="R921" i="21" s="1"/>
  <c r="T921" i="21" s="1"/>
  <c r="L921" i="21"/>
  <c r="K922" i="21"/>
  <c r="R922" i="21" s="1"/>
  <c r="T922" i="21" s="1"/>
  <c r="L922" i="21"/>
  <c r="L923" i="21"/>
  <c r="K924" i="21"/>
  <c r="R924" i="21" s="1"/>
  <c r="T924" i="21" s="1"/>
  <c r="L924" i="21"/>
  <c r="K925" i="21"/>
  <c r="R925" i="21" s="1"/>
  <c r="T925" i="21" s="1"/>
  <c r="L925" i="21"/>
  <c r="K926" i="21"/>
  <c r="R926" i="21" s="1"/>
  <c r="T926" i="21" s="1"/>
  <c r="L926" i="21"/>
  <c r="L927" i="21"/>
  <c r="K928" i="21"/>
  <c r="R928" i="21" s="1"/>
  <c r="T928" i="21" s="1"/>
  <c r="L928" i="21"/>
  <c r="K929" i="21"/>
  <c r="R929" i="21" s="1"/>
  <c r="T929" i="21" s="1"/>
  <c r="L929" i="21"/>
  <c r="K930" i="21"/>
  <c r="R930" i="21" s="1"/>
  <c r="T930" i="21" s="1"/>
  <c r="L930" i="21"/>
  <c r="L931" i="21"/>
  <c r="K932" i="21"/>
  <c r="R932" i="21" s="1"/>
  <c r="T932" i="21" s="1"/>
  <c r="L932" i="21"/>
  <c r="K933" i="21"/>
  <c r="R933" i="21" s="1"/>
  <c r="T933" i="21" s="1"/>
  <c r="L933" i="21"/>
  <c r="K934" i="21"/>
  <c r="R934" i="21" s="1"/>
  <c r="T934" i="21" s="1"/>
  <c r="L934" i="21"/>
  <c r="L935" i="21"/>
  <c r="K936" i="21"/>
  <c r="R936" i="21" s="1"/>
  <c r="T936" i="21" s="1"/>
  <c r="L936" i="21"/>
  <c r="K937" i="21"/>
  <c r="R937" i="21" s="1"/>
  <c r="T937" i="21" s="1"/>
  <c r="L937" i="21"/>
  <c r="K938" i="21"/>
  <c r="R938" i="21" s="1"/>
  <c r="T938" i="21" s="1"/>
  <c r="L938" i="21"/>
  <c r="L939" i="21"/>
  <c r="K940" i="21"/>
  <c r="R940" i="21" s="1"/>
  <c r="T940" i="21" s="1"/>
  <c r="L940" i="21"/>
  <c r="K941" i="21"/>
  <c r="R941" i="21" s="1"/>
  <c r="T941" i="21" s="1"/>
  <c r="L941" i="21"/>
  <c r="K942" i="21"/>
  <c r="R942" i="21" s="1"/>
  <c r="T942" i="21" s="1"/>
  <c r="L942" i="21"/>
  <c r="L943" i="21"/>
  <c r="K944" i="21"/>
  <c r="R944" i="21" s="1"/>
  <c r="T944" i="21" s="1"/>
  <c r="L944" i="21"/>
  <c r="K945" i="21"/>
  <c r="R945" i="21" s="1"/>
  <c r="T945" i="21" s="1"/>
  <c r="L945" i="21"/>
  <c r="K946" i="21"/>
  <c r="R946" i="21" s="1"/>
  <c r="T946" i="21" s="1"/>
  <c r="L946" i="21"/>
  <c r="L947" i="21"/>
  <c r="K948" i="21"/>
  <c r="R948" i="21" s="1"/>
  <c r="T948" i="21" s="1"/>
  <c r="L948" i="21"/>
  <c r="K949" i="21"/>
  <c r="R949" i="21" s="1"/>
  <c r="T949" i="21" s="1"/>
  <c r="L949" i="21"/>
  <c r="K950" i="21"/>
  <c r="R950" i="21" s="1"/>
  <c r="T950" i="21" s="1"/>
  <c r="L950" i="21"/>
  <c r="L951" i="21"/>
  <c r="K952" i="21"/>
  <c r="R952" i="21" s="1"/>
  <c r="T952" i="21" s="1"/>
  <c r="L952" i="21"/>
  <c r="K953" i="21"/>
  <c r="R953" i="21" s="1"/>
  <c r="T953" i="21" s="1"/>
  <c r="L953" i="21"/>
  <c r="K954" i="21"/>
  <c r="R954" i="21" s="1"/>
  <c r="T954" i="21" s="1"/>
  <c r="L954" i="21"/>
  <c r="L955" i="21"/>
  <c r="K956" i="21"/>
  <c r="R956" i="21" s="1"/>
  <c r="T956" i="21" s="1"/>
  <c r="L956" i="21"/>
  <c r="K957" i="21"/>
  <c r="R957" i="21" s="1"/>
  <c r="T957" i="21" s="1"/>
  <c r="L957" i="21"/>
  <c r="K958" i="21"/>
  <c r="R958" i="21" s="1"/>
  <c r="T958" i="21" s="1"/>
  <c r="L958" i="21"/>
  <c r="L959" i="21"/>
  <c r="K960" i="21"/>
  <c r="R960" i="21" s="1"/>
  <c r="T960" i="21" s="1"/>
  <c r="L960" i="21"/>
  <c r="K961" i="21"/>
  <c r="R961" i="21" s="1"/>
  <c r="T961" i="21" s="1"/>
  <c r="L961" i="21"/>
  <c r="K962" i="21"/>
  <c r="R962" i="21" s="1"/>
  <c r="T962" i="21" s="1"/>
  <c r="L962" i="21"/>
  <c r="L963" i="21"/>
  <c r="K964" i="21"/>
  <c r="R964" i="21" s="1"/>
  <c r="T964" i="21" s="1"/>
  <c r="L964" i="21"/>
  <c r="K965" i="21"/>
  <c r="R965" i="21" s="1"/>
  <c r="T965" i="21" s="1"/>
  <c r="L965" i="21"/>
  <c r="K966" i="21"/>
  <c r="R966" i="21" s="1"/>
  <c r="T966" i="21" s="1"/>
  <c r="L966" i="21"/>
  <c r="L967" i="21"/>
  <c r="K968" i="21"/>
  <c r="R968" i="21" s="1"/>
  <c r="T968" i="21" s="1"/>
  <c r="L968" i="21"/>
  <c r="K969" i="21"/>
  <c r="R969" i="21" s="1"/>
  <c r="T969" i="21" s="1"/>
  <c r="L969" i="21"/>
  <c r="K970" i="21"/>
  <c r="R970" i="21" s="1"/>
  <c r="T970" i="21" s="1"/>
  <c r="L970" i="21"/>
  <c r="L971" i="21"/>
  <c r="K972" i="21"/>
  <c r="R972" i="21" s="1"/>
  <c r="T972" i="21" s="1"/>
  <c r="L972" i="21"/>
  <c r="K973" i="21"/>
  <c r="R973" i="21" s="1"/>
  <c r="T973" i="21" s="1"/>
  <c r="L973" i="21"/>
  <c r="K974" i="21"/>
  <c r="R974" i="21" s="1"/>
  <c r="T974" i="21" s="1"/>
  <c r="L974" i="21"/>
  <c r="K975" i="21"/>
  <c r="R975" i="21" s="1"/>
  <c r="T975" i="21" s="1"/>
  <c r="L975" i="21"/>
  <c r="K976" i="21"/>
  <c r="R976" i="21" s="1"/>
  <c r="T976" i="21" s="1"/>
  <c r="L976" i="21"/>
  <c r="K977" i="21"/>
  <c r="R977" i="21" s="1"/>
  <c r="T977" i="21" s="1"/>
  <c r="L977" i="21"/>
  <c r="K978" i="21"/>
  <c r="R978" i="21" s="1"/>
  <c r="T978" i="21" s="1"/>
  <c r="L978" i="21"/>
  <c r="L979" i="21"/>
  <c r="K980" i="21"/>
  <c r="R980" i="21" s="1"/>
  <c r="T980" i="21" s="1"/>
  <c r="L980" i="21"/>
  <c r="K981" i="21"/>
  <c r="R981" i="21" s="1"/>
  <c r="T981" i="21" s="1"/>
  <c r="L981" i="21"/>
  <c r="K982" i="21"/>
  <c r="R982" i="21" s="1"/>
  <c r="T982" i="21" s="1"/>
  <c r="L982" i="21"/>
  <c r="L983" i="21"/>
  <c r="K984" i="21"/>
  <c r="R984" i="21" s="1"/>
  <c r="T984" i="21" s="1"/>
  <c r="L984" i="21"/>
  <c r="K985" i="21"/>
  <c r="R985" i="21" s="1"/>
  <c r="T985" i="21" s="1"/>
  <c r="L985" i="21"/>
  <c r="K986" i="21"/>
  <c r="R986" i="21" s="1"/>
  <c r="T986" i="21" s="1"/>
  <c r="L986" i="21"/>
  <c r="L987" i="21"/>
  <c r="K988" i="21"/>
  <c r="R988" i="21" s="1"/>
  <c r="T988" i="21" s="1"/>
  <c r="L988" i="21"/>
  <c r="K989" i="21"/>
  <c r="R989" i="21" s="1"/>
  <c r="T989" i="21" s="1"/>
  <c r="L989" i="21"/>
  <c r="K990" i="21"/>
  <c r="R990" i="21" s="1"/>
  <c r="T990" i="21" s="1"/>
  <c r="L990" i="21"/>
  <c r="L991" i="21"/>
  <c r="K992" i="21"/>
  <c r="R992" i="21" s="1"/>
  <c r="T992" i="21" s="1"/>
  <c r="L992" i="21"/>
  <c r="K993" i="21"/>
  <c r="R993" i="21" s="1"/>
  <c r="T993" i="21" s="1"/>
  <c r="L993" i="21"/>
  <c r="K994" i="21"/>
  <c r="R994" i="21" s="1"/>
  <c r="T994" i="21" s="1"/>
  <c r="L994" i="21"/>
  <c r="L995" i="21"/>
  <c r="K996" i="21"/>
  <c r="R996" i="21" s="1"/>
  <c r="T996" i="21" s="1"/>
  <c r="L996" i="21"/>
  <c r="K997" i="21"/>
  <c r="R997" i="21" s="1"/>
  <c r="T997" i="21" s="1"/>
  <c r="L997" i="21"/>
  <c r="K998" i="21"/>
  <c r="R998" i="21" s="1"/>
  <c r="T998" i="21" s="1"/>
  <c r="L998" i="21"/>
  <c r="L999" i="21"/>
  <c r="K1000" i="21"/>
  <c r="R1000" i="21" s="1"/>
  <c r="T1000" i="21" s="1"/>
  <c r="L1000" i="21"/>
  <c r="K1001" i="21"/>
  <c r="R1001" i="21" s="1"/>
  <c r="T1001" i="21" s="1"/>
  <c r="L1001" i="21"/>
  <c r="K1002" i="21"/>
  <c r="R1002" i="21" s="1"/>
  <c r="T1002" i="21" s="1"/>
  <c r="L1002" i="21"/>
  <c r="L1003" i="21"/>
  <c r="K1004" i="21"/>
  <c r="R1004" i="21" s="1"/>
  <c r="T1004" i="21" s="1"/>
  <c r="L1004" i="21"/>
  <c r="K1005" i="21"/>
  <c r="R1005" i="21" s="1"/>
  <c r="T1005" i="21" s="1"/>
  <c r="L1005" i="21"/>
  <c r="K1006" i="21"/>
  <c r="R1006" i="21" s="1"/>
  <c r="T1006" i="21" s="1"/>
  <c r="L1006" i="21"/>
  <c r="L1007" i="21"/>
  <c r="K1008" i="21"/>
  <c r="R1008" i="21" s="1"/>
  <c r="T1008" i="21" s="1"/>
  <c r="L1008" i="21"/>
  <c r="K1009" i="21"/>
  <c r="R1009" i="21" s="1"/>
  <c r="T1009" i="21" s="1"/>
  <c r="L1009" i="21"/>
  <c r="K1010" i="21"/>
  <c r="R1010" i="21" s="1"/>
  <c r="T1010" i="21" s="1"/>
  <c r="L1010" i="21"/>
  <c r="L1011" i="21"/>
  <c r="K1012" i="21"/>
  <c r="R1012" i="21" s="1"/>
  <c r="T1012" i="21" s="1"/>
  <c r="L1012" i="21"/>
  <c r="K1013" i="21"/>
  <c r="R1013" i="21" s="1"/>
  <c r="T1013" i="21" s="1"/>
  <c r="L1013" i="21"/>
  <c r="K1014" i="21"/>
  <c r="R1014" i="21" s="1"/>
  <c r="T1014" i="21" s="1"/>
  <c r="L1014" i="21"/>
  <c r="L1015" i="21"/>
  <c r="K1016" i="21"/>
  <c r="R1016" i="21" s="1"/>
  <c r="T1016" i="21" s="1"/>
  <c r="L1016" i="21"/>
  <c r="K1017" i="21"/>
  <c r="R1017" i="21" s="1"/>
  <c r="T1017" i="21" s="1"/>
  <c r="L1017" i="21"/>
  <c r="K1018" i="21"/>
  <c r="R1018" i="21" s="1"/>
  <c r="T1018" i="21" s="1"/>
  <c r="L1018" i="21"/>
  <c r="L1019" i="21"/>
  <c r="K1020" i="21"/>
  <c r="R1020" i="21" s="1"/>
  <c r="T1020" i="21" s="1"/>
  <c r="L1020" i="21"/>
  <c r="K1021" i="21"/>
  <c r="R1021" i="21" s="1"/>
  <c r="T1021" i="21" s="1"/>
  <c r="L1021" i="21"/>
  <c r="K1022" i="21"/>
  <c r="R1022" i="21" s="1"/>
  <c r="T1022" i="21" s="1"/>
  <c r="L1022" i="21"/>
  <c r="L1023" i="21"/>
  <c r="K1024" i="21"/>
  <c r="R1024" i="21" s="1"/>
  <c r="T1024" i="21" s="1"/>
  <c r="L1024" i="21"/>
  <c r="K1025" i="21"/>
  <c r="R1025" i="21" s="1"/>
  <c r="T1025" i="21" s="1"/>
  <c r="L1025" i="21"/>
  <c r="K1026" i="21"/>
  <c r="R1026" i="21" s="1"/>
  <c r="T1026" i="21" s="1"/>
  <c r="L1026" i="21"/>
  <c r="L1027" i="21"/>
  <c r="K1028" i="21"/>
  <c r="R1028" i="21" s="1"/>
  <c r="T1028" i="21" s="1"/>
  <c r="L1028" i="21"/>
  <c r="K1029" i="21"/>
  <c r="R1029" i="21" s="1"/>
  <c r="T1029" i="21" s="1"/>
  <c r="L1029" i="21"/>
  <c r="K1030" i="21"/>
  <c r="R1030" i="21" s="1"/>
  <c r="T1030" i="21" s="1"/>
  <c r="L1030" i="21"/>
  <c r="L1031" i="21"/>
  <c r="K1032" i="21"/>
  <c r="R1032" i="21" s="1"/>
  <c r="T1032" i="21" s="1"/>
  <c r="L1032" i="21"/>
  <c r="K1033" i="21"/>
  <c r="R1033" i="21" s="1"/>
  <c r="T1033" i="21" s="1"/>
  <c r="L1033" i="21"/>
  <c r="K1034" i="21"/>
  <c r="R1034" i="21" s="1"/>
  <c r="T1034" i="21" s="1"/>
  <c r="L1034" i="21"/>
  <c r="L1035" i="21"/>
  <c r="K1036" i="21"/>
  <c r="R1036" i="21" s="1"/>
  <c r="T1036" i="21" s="1"/>
  <c r="L1036" i="21"/>
  <c r="K1037" i="21"/>
  <c r="R1037" i="21" s="1"/>
  <c r="T1037" i="21" s="1"/>
  <c r="L1037" i="21"/>
  <c r="K1038" i="21"/>
  <c r="R1038" i="21" s="1"/>
  <c r="T1038" i="21" s="1"/>
  <c r="L1038" i="21"/>
  <c r="L1039" i="21"/>
  <c r="K1040" i="21"/>
  <c r="R1040" i="21" s="1"/>
  <c r="T1040" i="21" s="1"/>
  <c r="L1040" i="21"/>
  <c r="K1041" i="21"/>
  <c r="R1041" i="21" s="1"/>
  <c r="T1041" i="21" s="1"/>
  <c r="L1041" i="21"/>
  <c r="K1042" i="21"/>
  <c r="R1042" i="21" s="1"/>
  <c r="T1042" i="21" s="1"/>
  <c r="L1042" i="21"/>
  <c r="L1043" i="21"/>
  <c r="K1044" i="21"/>
  <c r="R1044" i="21" s="1"/>
  <c r="T1044" i="21" s="1"/>
  <c r="L1044" i="21"/>
  <c r="K1045" i="21"/>
  <c r="R1045" i="21" s="1"/>
  <c r="T1045" i="21" s="1"/>
  <c r="L1045" i="21"/>
  <c r="K1046" i="21"/>
  <c r="R1046" i="21" s="1"/>
  <c r="T1046" i="21" s="1"/>
  <c r="L1046" i="21"/>
  <c r="K1047" i="21"/>
  <c r="R1047" i="21" s="1"/>
  <c r="T1047" i="21" s="1"/>
  <c r="L1047" i="21"/>
  <c r="K1048" i="21"/>
  <c r="R1048" i="21" s="1"/>
  <c r="T1048" i="21" s="1"/>
  <c r="L1048" i="21"/>
  <c r="K1049" i="21"/>
  <c r="R1049" i="21" s="1"/>
  <c r="T1049" i="21" s="1"/>
  <c r="L1049" i="21"/>
  <c r="K1050" i="21"/>
  <c r="R1050" i="21" s="1"/>
  <c r="T1050" i="21" s="1"/>
  <c r="L1050" i="21"/>
  <c r="L1051" i="21"/>
  <c r="K1052" i="21"/>
  <c r="R1052" i="21" s="1"/>
  <c r="T1052" i="21" s="1"/>
  <c r="L1052" i="21"/>
  <c r="K1053" i="21"/>
  <c r="R1053" i="21" s="1"/>
  <c r="T1053" i="21" s="1"/>
  <c r="L1053" i="21"/>
  <c r="K1054" i="21"/>
  <c r="R1054" i="21" s="1"/>
  <c r="T1054" i="21" s="1"/>
  <c r="L1054" i="21"/>
  <c r="L1055" i="21"/>
  <c r="K1056" i="21"/>
  <c r="R1056" i="21" s="1"/>
  <c r="T1056" i="21" s="1"/>
  <c r="L1056" i="21"/>
  <c r="K1057" i="21"/>
  <c r="R1057" i="21" s="1"/>
  <c r="T1057" i="21" s="1"/>
  <c r="L1057" i="21"/>
  <c r="K1058" i="21"/>
  <c r="R1058" i="21" s="1"/>
  <c r="T1058" i="21" s="1"/>
  <c r="L1058" i="21"/>
  <c r="L1059" i="21"/>
  <c r="K1060" i="21"/>
  <c r="R1060" i="21" s="1"/>
  <c r="T1060" i="21" s="1"/>
  <c r="L1060" i="21"/>
  <c r="K1061" i="21"/>
  <c r="R1061" i="21" s="1"/>
  <c r="T1061" i="21" s="1"/>
  <c r="L1061" i="21"/>
  <c r="K1062" i="21"/>
  <c r="R1062" i="21" s="1"/>
  <c r="T1062" i="21" s="1"/>
  <c r="L1062" i="21"/>
  <c r="L1063" i="21"/>
  <c r="K1064" i="21"/>
  <c r="R1064" i="21" s="1"/>
  <c r="T1064" i="21" s="1"/>
  <c r="L1064" i="21"/>
  <c r="K1065" i="21"/>
  <c r="R1065" i="21" s="1"/>
  <c r="T1065" i="21" s="1"/>
  <c r="L1065" i="21"/>
  <c r="K1066" i="21"/>
  <c r="R1066" i="21" s="1"/>
  <c r="T1066" i="21" s="1"/>
  <c r="L1066" i="21"/>
  <c r="L1067" i="21"/>
  <c r="K1068" i="21"/>
  <c r="R1068" i="21" s="1"/>
  <c r="T1068" i="21" s="1"/>
  <c r="L1068" i="21"/>
  <c r="K1069" i="21"/>
  <c r="R1069" i="21" s="1"/>
  <c r="T1069" i="21" s="1"/>
  <c r="L1069" i="21"/>
  <c r="K1070" i="21"/>
  <c r="R1070" i="21" s="1"/>
  <c r="T1070" i="21" s="1"/>
  <c r="L1070" i="21"/>
  <c r="L1071" i="21"/>
  <c r="K1072" i="21"/>
  <c r="R1072" i="21" s="1"/>
  <c r="T1072" i="21" s="1"/>
  <c r="L1072" i="21"/>
  <c r="K1073" i="21"/>
  <c r="R1073" i="21" s="1"/>
  <c r="T1073" i="21" s="1"/>
  <c r="L1073" i="21"/>
  <c r="K1074" i="21"/>
  <c r="R1074" i="21" s="1"/>
  <c r="T1074" i="21" s="1"/>
  <c r="L1074" i="21"/>
  <c r="L1075" i="21"/>
  <c r="K1076" i="21"/>
  <c r="R1076" i="21" s="1"/>
  <c r="T1076" i="21" s="1"/>
  <c r="L1076" i="21"/>
  <c r="K1077" i="21"/>
  <c r="R1077" i="21" s="1"/>
  <c r="T1077" i="21" s="1"/>
  <c r="L1077" i="21"/>
  <c r="K1078" i="21"/>
  <c r="R1078" i="21" s="1"/>
  <c r="T1078" i="21" s="1"/>
  <c r="L1078" i="21"/>
  <c r="L1079" i="21"/>
  <c r="K1080" i="21"/>
  <c r="R1080" i="21" s="1"/>
  <c r="T1080" i="21" s="1"/>
  <c r="L1080" i="21"/>
  <c r="K1081" i="21"/>
  <c r="R1081" i="21" s="1"/>
  <c r="T1081" i="21" s="1"/>
  <c r="L1081" i="21"/>
  <c r="K1082" i="21"/>
  <c r="R1082" i="21" s="1"/>
  <c r="T1082" i="21" s="1"/>
  <c r="L1082" i="21"/>
  <c r="L1083" i="21"/>
  <c r="K1084" i="21"/>
  <c r="R1084" i="21" s="1"/>
  <c r="T1084" i="21" s="1"/>
  <c r="L1084" i="21"/>
  <c r="K1085" i="21"/>
  <c r="R1085" i="21" s="1"/>
  <c r="T1085" i="21" s="1"/>
  <c r="L1085" i="21"/>
  <c r="K1086" i="21"/>
  <c r="R1086" i="21" s="1"/>
  <c r="T1086" i="21" s="1"/>
  <c r="L1086" i="21"/>
  <c r="L1087" i="21"/>
  <c r="K1088" i="21"/>
  <c r="R1088" i="21" s="1"/>
  <c r="T1088" i="21" s="1"/>
  <c r="L1088" i="21"/>
  <c r="K1089" i="21"/>
  <c r="R1089" i="21" s="1"/>
  <c r="T1089" i="21" s="1"/>
  <c r="L1089" i="21"/>
  <c r="K1090" i="21"/>
  <c r="R1090" i="21" s="1"/>
  <c r="T1090" i="21" s="1"/>
  <c r="L1090" i="21"/>
  <c r="L1091" i="21"/>
  <c r="K1092" i="21"/>
  <c r="R1092" i="21" s="1"/>
  <c r="T1092" i="21" s="1"/>
  <c r="L1092" i="21"/>
  <c r="K1093" i="21"/>
  <c r="R1093" i="21" s="1"/>
  <c r="T1093" i="21" s="1"/>
  <c r="L1093" i="21"/>
  <c r="K1094" i="21"/>
  <c r="R1094" i="21" s="1"/>
  <c r="T1094" i="21" s="1"/>
  <c r="L1094" i="21"/>
  <c r="L1095" i="21"/>
  <c r="K1096" i="21"/>
  <c r="R1096" i="21" s="1"/>
  <c r="T1096" i="21" s="1"/>
  <c r="L1096" i="21"/>
  <c r="K1097" i="21"/>
  <c r="R1097" i="21" s="1"/>
  <c r="T1097" i="21" s="1"/>
  <c r="L1097" i="21"/>
  <c r="K1098" i="21"/>
  <c r="R1098" i="21" s="1"/>
  <c r="T1098" i="21" s="1"/>
  <c r="L1098" i="21"/>
  <c r="L1099" i="21"/>
  <c r="K1100" i="21"/>
  <c r="R1100" i="21" s="1"/>
  <c r="T1100" i="21" s="1"/>
  <c r="L1100" i="21"/>
  <c r="K1101" i="21"/>
  <c r="R1101" i="21" s="1"/>
  <c r="T1101" i="21" s="1"/>
  <c r="L1101" i="21"/>
  <c r="K1102" i="21"/>
  <c r="R1102" i="21" s="1"/>
  <c r="T1102" i="21" s="1"/>
  <c r="L1102" i="21"/>
  <c r="L1103" i="21"/>
  <c r="K1104" i="21"/>
  <c r="R1104" i="21" s="1"/>
  <c r="T1104" i="21" s="1"/>
  <c r="L1104" i="21"/>
  <c r="K1105" i="21"/>
  <c r="R1105" i="21" s="1"/>
  <c r="T1105" i="21" s="1"/>
  <c r="L1105" i="21"/>
  <c r="K1106" i="21"/>
  <c r="R1106" i="21" s="1"/>
  <c r="T1106" i="21" s="1"/>
  <c r="L1106" i="21"/>
  <c r="L1107" i="21"/>
  <c r="K1108" i="21"/>
  <c r="R1108" i="21" s="1"/>
  <c r="T1108" i="21" s="1"/>
  <c r="L1108" i="21"/>
  <c r="K1109" i="21"/>
  <c r="R1109" i="21" s="1"/>
  <c r="T1109" i="21" s="1"/>
  <c r="L1109" i="21"/>
  <c r="K1110" i="21"/>
  <c r="R1110" i="21" s="1"/>
  <c r="T1110" i="21" s="1"/>
  <c r="L1110" i="21"/>
  <c r="L1111" i="21"/>
  <c r="K1112" i="21"/>
  <c r="R1112" i="21" s="1"/>
  <c r="T1112" i="21" s="1"/>
  <c r="L1112" i="21"/>
  <c r="K1113" i="21"/>
  <c r="R1113" i="21" s="1"/>
  <c r="T1113" i="21" s="1"/>
  <c r="L1113" i="21"/>
  <c r="K1114" i="21"/>
  <c r="R1114" i="21" s="1"/>
  <c r="T1114" i="21" s="1"/>
  <c r="L1114" i="21"/>
  <c r="L1115" i="21"/>
  <c r="K1116" i="21"/>
  <c r="R1116" i="21" s="1"/>
  <c r="T1116" i="21" s="1"/>
  <c r="L1116" i="21"/>
  <c r="K1117" i="21"/>
  <c r="R1117" i="21" s="1"/>
  <c r="T1117" i="21" s="1"/>
  <c r="L1117" i="21"/>
  <c r="K1118" i="21"/>
  <c r="R1118" i="21" s="1"/>
  <c r="T1118" i="21" s="1"/>
  <c r="L1118" i="21"/>
  <c r="L1119" i="21"/>
  <c r="K1120" i="21"/>
  <c r="R1120" i="21" s="1"/>
  <c r="T1120" i="21" s="1"/>
  <c r="L1120" i="21"/>
  <c r="K1121" i="21"/>
  <c r="R1121" i="21" s="1"/>
  <c r="T1121" i="21" s="1"/>
  <c r="L1121" i="21"/>
  <c r="K1122" i="21"/>
  <c r="R1122" i="21" s="1"/>
  <c r="T1122" i="21" s="1"/>
  <c r="L1122" i="21"/>
  <c r="L1123" i="21"/>
  <c r="K1124" i="21"/>
  <c r="R1124" i="21" s="1"/>
  <c r="T1124" i="21" s="1"/>
  <c r="L1124" i="21"/>
  <c r="K1125" i="21"/>
  <c r="R1125" i="21" s="1"/>
  <c r="T1125" i="21" s="1"/>
  <c r="L1125" i="21"/>
  <c r="K1126" i="21"/>
  <c r="R1126" i="21" s="1"/>
  <c r="T1126" i="21" s="1"/>
  <c r="L1126" i="21"/>
  <c r="L1127" i="21"/>
  <c r="K1128" i="21"/>
  <c r="R1128" i="21" s="1"/>
  <c r="T1128" i="21" s="1"/>
  <c r="L1128" i="21"/>
  <c r="K1129" i="21"/>
  <c r="R1129" i="21" s="1"/>
  <c r="T1129" i="21" s="1"/>
  <c r="L1129" i="21"/>
  <c r="K1130" i="21"/>
  <c r="R1130" i="21" s="1"/>
  <c r="T1130" i="21" s="1"/>
  <c r="L1130" i="21"/>
  <c r="L1131" i="21"/>
  <c r="K1132" i="21"/>
  <c r="R1132" i="21" s="1"/>
  <c r="T1132" i="21" s="1"/>
  <c r="L1132" i="21"/>
  <c r="K1133" i="21"/>
  <c r="R1133" i="21" s="1"/>
  <c r="T1133" i="21" s="1"/>
  <c r="L1133" i="21"/>
  <c r="K1134" i="21"/>
  <c r="R1134" i="21" s="1"/>
  <c r="T1134" i="21" s="1"/>
  <c r="L1134" i="21"/>
  <c r="L1135" i="21"/>
  <c r="K1136" i="21"/>
  <c r="R1136" i="21" s="1"/>
  <c r="T1136" i="21" s="1"/>
  <c r="L1136" i="21"/>
  <c r="K1137" i="21"/>
  <c r="R1137" i="21" s="1"/>
  <c r="T1137" i="21" s="1"/>
  <c r="L1137" i="21"/>
  <c r="K1138" i="21"/>
  <c r="R1138" i="21" s="1"/>
  <c r="T1138" i="21" s="1"/>
  <c r="L1138" i="21"/>
  <c r="L1139" i="21"/>
  <c r="K1140" i="21"/>
  <c r="R1140" i="21" s="1"/>
  <c r="T1140" i="21" s="1"/>
  <c r="L1140" i="21"/>
  <c r="K1141" i="21"/>
  <c r="R1141" i="21" s="1"/>
  <c r="T1141" i="21" s="1"/>
  <c r="L1141" i="21"/>
  <c r="K1142" i="21"/>
  <c r="R1142" i="21" s="1"/>
  <c r="T1142" i="21" s="1"/>
  <c r="L1142" i="21"/>
  <c r="L1143" i="21"/>
  <c r="K1144" i="21"/>
  <c r="R1144" i="21" s="1"/>
  <c r="T1144" i="21" s="1"/>
  <c r="L1144" i="21"/>
  <c r="K1145" i="21"/>
  <c r="R1145" i="21" s="1"/>
  <c r="T1145" i="21" s="1"/>
  <c r="L1145" i="21"/>
  <c r="K1146" i="21"/>
  <c r="R1146" i="21" s="1"/>
  <c r="T1146" i="21" s="1"/>
  <c r="L1146" i="21"/>
  <c r="L1147" i="21"/>
  <c r="K1148" i="21"/>
  <c r="R1148" i="21" s="1"/>
  <c r="T1148" i="21" s="1"/>
  <c r="L1148" i="21"/>
  <c r="K1149" i="21"/>
  <c r="R1149" i="21" s="1"/>
  <c r="T1149" i="21" s="1"/>
  <c r="L1149" i="21"/>
  <c r="K1150" i="21"/>
  <c r="R1150" i="21" s="1"/>
  <c r="T1150" i="21" s="1"/>
  <c r="L1150" i="21"/>
  <c r="L1151" i="21"/>
  <c r="K1152" i="21"/>
  <c r="R1152" i="21" s="1"/>
  <c r="T1152" i="21" s="1"/>
  <c r="L1152" i="21"/>
  <c r="K1153" i="21"/>
  <c r="R1153" i="21" s="1"/>
  <c r="T1153" i="21" s="1"/>
  <c r="L1153" i="21"/>
  <c r="K1154" i="21"/>
  <c r="R1154" i="21" s="1"/>
  <c r="T1154" i="21" s="1"/>
  <c r="L1154" i="21"/>
  <c r="L1155" i="21"/>
  <c r="K1156" i="21"/>
  <c r="R1156" i="21" s="1"/>
  <c r="T1156" i="21" s="1"/>
  <c r="L1156" i="21"/>
  <c r="K1157" i="21"/>
  <c r="R1157" i="21" s="1"/>
  <c r="T1157" i="21" s="1"/>
  <c r="L1157" i="21"/>
  <c r="K1158" i="21"/>
  <c r="R1158" i="21" s="1"/>
  <c r="T1158" i="21" s="1"/>
  <c r="L1158" i="21"/>
  <c r="L1159" i="21"/>
  <c r="K1160" i="21"/>
  <c r="R1160" i="21" s="1"/>
  <c r="T1160" i="21" s="1"/>
  <c r="L1160" i="21"/>
  <c r="K1161" i="21"/>
  <c r="R1161" i="21" s="1"/>
  <c r="T1161" i="21" s="1"/>
  <c r="L1161" i="21"/>
  <c r="K1162" i="21"/>
  <c r="R1162" i="21" s="1"/>
  <c r="T1162" i="21" s="1"/>
  <c r="L1162" i="21"/>
  <c r="L1163" i="21"/>
  <c r="K1164" i="21"/>
  <c r="R1164" i="21" s="1"/>
  <c r="T1164" i="21" s="1"/>
  <c r="L1164" i="21"/>
  <c r="K1165" i="21"/>
  <c r="R1165" i="21" s="1"/>
  <c r="T1165" i="21" s="1"/>
  <c r="L1165" i="21"/>
  <c r="K1166" i="21"/>
  <c r="R1166" i="21" s="1"/>
  <c r="T1166" i="21" s="1"/>
  <c r="L1166" i="21"/>
  <c r="K1167" i="21"/>
  <c r="R1167" i="21" s="1"/>
  <c r="T1167" i="21" s="1"/>
  <c r="L1167" i="21"/>
  <c r="K1168" i="21"/>
  <c r="R1168" i="21" s="1"/>
  <c r="T1168" i="21" s="1"/>
  <c r="L1168" i="21"/>
  <c r="K1169" i="21"/>
  <c r="R1169" i="21" s="1"/>
  <c r="T1169" i="21" s="1"/>
  <c r="L1169" i="21"/>
  <c r="K1170" i="21"/>
  <c r="R1170" i="21" s="1"/>
  <c r="T1170" i="21" s="1"/>
  <c r="L1170" i="21"/>
  <c r="L1171" i="21"/>
  <c r="K1172" i="21"/>
  <c r="R1172" i="21" s="1"/>
  <c r="T1172" i="21" s="1"/>
  <c r="L1172" i="21"/>
  <c r="K1173" i="21"/>
  <c r="R1173" i="21" s="1"/>
  <c r="T1173" i="21" s="1"/>
  <c r="L1173" i="21"/>
  <c r="K1174" i="21"/>
  <c r="R1174" i="21" s="1"/>
  <c r="T1174" i="21" s="1"/>
  <c r="L1174" i="21"/>
  <c r="L1175" i="21"/>
  <c r="K1176" i="21"/>
  <c r="R1176" i="21" s="1"/>
  <c r="T1176" i="21" s="1"/>
  <c r="L1176" i="21"/>
  <c r="K1177" i="21"/>
  <c r="R1177" i="21" s="1"/>
  <c r="T1177" i="21" s="1"/>
  <c r="L1177" i="21"/>
  <c r="K1178" i="21"/>
  <c r="R1178" i="21" s="1"/>
  <c r="T1178" i="21" s="1"/>
  <c r="L1178" i="21"/>
  <c r="L1179" i="21"/>
  <c r="K1180" i="21"/>
  <c r="R1180" i="21" s="1"/>
  <c r="T1180" i="21" s="1"/>
  <c r="L1180" i="21"/>
  <c r="K1181" i="21"/>
  <c r="R1181" i="21" s="1"/>
  <c r="T1181" i="21" s="1"/>
  <c r="L1181" i="21"/>
  <c r="K1182" i="21"/>
  <c r="R1182" i="21" s="1"/>
  <c r="T1182" i="21" s="1"/>
  <c r="L1182" i="21"/>
  <c r="L1183" i="21"/>
  <c r="K1184" i="21"/>
  <c r="R1184" i="21" s="1"/>
  <c r="T1184" i="21" s="1"/>
  <c r="L1184" i="21"/>
  <c r="K1185" i="21"/>
  <c r="R1185" i="21" s="1"/>
  <c r="T1185" i="21" s="1"/>
  <c r="L1185" i="21"/>
  <c r="K1186" i="21"/>
  <c r="R1186" i="21" s="1"/>
  <c r="T1186" i="21" s="1"/>
  <c r="L1186" i="21"/>
  <c r="L1187" i="21"/>
  <c r="K1188" i="21"/>
  <c r="R1188" i="21" s="1"/>
  <c r="T1188" i="21" s="1"/>
  <c r="L1188" i="21"/>
  <c r="K1189" i="21"/>
  <c r="R1189" i="21" s="1"/>
  <c r="T1189" i="21" s="1"/>
  <c r="L1189" i="21"/>
  <c r="K1190" i="21"/>
  <c r="R1190" i="21" s="1"/>
  <c r="T1190" i="21" s="1"/>
  <c r="L1190" i="21"/>
  <c r="L1191" i="21"/>
  <c r="K1192" i="21"/>
  <c r="R1192" i="21" s="1"/>
  <c r="T1192" i="21" s="1"/>
  <c r="L1192" i="21"/>
  <c r="K1193" i="21"/>
  <c r="R1193" i="21" s="1"/>
  <c r="T1193" i="21" s="1"/>
  <c r="L1193" i="21"/>
  <c r="K1194" i="21"/>
  <c r="R1194" i="21" s="1"/>
  <c r="T1194" i="21" s="1"/>
  <c r="L1194" i="21"/>
  <c r="L1195" i="21"/>
  <c r="K1196" i="21"/>
  <c r="R1196" i="21" s="1"/>
  <c r="T1196" i="21" s="1"/>
  <c r="L1196" i="21"/>
  <c r="K1197" i="21"/>
  <c r="R1197" i="21" s="1"/>
  <c r="T1197" i="21" s="1"/>
  <c r="L1197" i="21"/>
  <c r="K1198" i="21"/>
  <c r="R1198" i="21" s="1"/>
  <c r="T1198" i="21" s="1"/>
  <c r="L1198" i="21"/>
  <c r="L1199" i="21"/>
  <c r="K1200" i="21"/>
  <c r="R1200" i="21" s="1"/>
  <c r="T1200" i="21" s="1"/>
  <c r="L1200" i="21"/>
  <c r="K1201" i="21"/>
  <c r="R1201" i="21" s="1"/>
  <c r="T1201" i="21" s="1"/>
  <c r="L1201" i="21"/>
  <c r="K1202" i="21"/>
  <c r="R1202" i="21" s="1"/>
  <c r="T1202" i="21" s="1"/>
  <c r="L1202" i="21"/>
  <c r="L1203" i="21"/>
  <c r="K1204" i="21"/>
  <c r="R1204" i="21" s="1"/>
  <c r="T1204" i="21" s="1"/>
  <c r="L1204" i="21"/>
  <c r="K1205" i="21"/>
  <c r="R1205" i="21" s="1"/>
  <c r="T1205" i="21" s="1"/>
  <c r="L1205" i="21"/>
  <c r="K1206" i="21"/>
  <c r="R1206" i="21" s="1"/>
  <c r="T1206" i="21" s="1"/>
  <c r="L1206" i="21"/>
  <c r="L1207" i="21"/>
  <c r="K1208" i="21"/>
  <c r="R1208" i="21" s="1"/>
  <c r="T1208" i="21" s="1"/>
  <c r="L1208" i="21"/>
  <c r="K1209" i="21"/>
  <c r="R1209" i="21" s="1"/>
  <c r="T1209" i="21" s="1"/>
  <c r="L1209" i="21"/>
  <c r="K1210" i="21"/>
  <c r="R1210" i="21" s="1"/>
  <c r="T1210" i="21" s="1"/>
  <c r="L1210" i="21"/>
  <c r="L1211" i="21"/>
  <c r="K1212" i="21"/>
  <c r="R1212" i="21" s="1"/>
  <c r="T1212" i="21" s="1"/>
  <c r="L1212" i="21"/>
  <c r="K1213" i="21"/>
  <c r="R1213" i="21" s="1"/>
  <c r="T1213" i="21" s="1"/>
  <c r="L1213" i="21"/>
  <c r="K1214" i="21"/>
  <c r="R1214" i="21" s="1"/>
  <c r="T1214" i="21" s="1"/>
  <c r="L1214" i="21"/>
  <c r="L1215" i="21"/>
  <c r="K1216" i="21"/>
  <c r="R1216" i="21" s="1"/>
  <c r="T1216" i="21" s="1"/>
  <c r="L1216" i="21"/>
  <c r="K1217" i="21"/>
  <c r="R1217" i="21" s="1"/>
  <c r="T1217" i="21" s="1"/>
  <c r="L1217" i="21"/>
  <c r="K1218" i="21"/>
  <c r="R1218" i="21" s="1"/>
  <c r="T1218" i="21" s="1"/>
  <c r="L1218" i="21"/>
  <c r="L1219" i="21"/>
  <c r="K1220" i="21"/>
  <c r="R1220" i="21" s="1"/>
  <c r="T1220" i="21" s="1"/>
  <c r="L1220" i="21"/>
  <c r="K1221" i="21"/>
  <c r="R1221" i="21" s="1"/>
  <c r="T1221" i="21" s="1"/>
  <c r="L1221" i="21"/>
  <c r="K1222" i="21"/>
  <c r="R1222" i="21" s="1"/>
  <c r="T1222" i="21" s="1"/>
  <c r="L1222" i="21"/>
  <c r="L1223" i="21"/>
  <c r="K1224" i="21"/>
  <c r="R1224" i="21" s="1"/>
  <c r="T1224" i="21" s="1"/>
  <c r="L1224" i="21"/>
  <c r="K1225" i="21"/>
  <c r="R1225" i="21" s="1"/>
  <c r="T1225" i="21" s="1"/>
  <c r="L1225" i="21"/>
  <c r="K1226" i="21"/>
  <c r="R1226" i="21" s="1"/>
  <c r="T1226" i="21" s="1"/>
  <c r="L1226" i="21"/>
  <c r="L1227" i="21"/>
  <c r="K1228" i="21"/>
  <c r="R1228" i="21" s="1"/>
  <c r="T1228" i="21" s="1"/>
  <c r="L1228" i="21"/>
  <c r="K1229" i="21"/>
  <c r="R1229" i="21" s="1"/>
  <c r="T1229" i="21" s="1"/>
  <c r="L1229" i="21"/>
  <c r="K1230" i="21"/>
  <c r="R1230" i="21" s="1"/>
  <c r="T1230" i="21" s="1"/>
  <c r="L1230" i="21"/>
  <c r="L1231" i="21"/>
  <c r="K1232" i="21"/>
  <c r="R1232" i="21" s="1"/>
  <c r="T1232" i="21" s="1"/>
  <c r="L1232" i="21"/>
  <c r="K1233" i="21"/>
  <c r="R1233" i="21" s="1"/>
  <c r="T1233" i="21" s="1"/>
  <c r="L1233" i="21"/>
  <c r="K1234" i="21"/>
  <c r="R1234" i="21" s="1"/>
  <c r="T1234" i="21" s="1"/>
  <c r="L1234" i="21"/>
  <c r="L1235" i="21"/>
  <c r="K1236" i="21"/>
  <c r="R1236" i="21" s="1"/>
  <c r="T1236" i="21" s="1"/>
  <c r="L1236" i="21"/>
  <c r="K1237" i="21"/>
  <c r="R1237" i="21" s="1"/>
  <c r="T1237" i="21" s="1"/>
  <c r="L1237" i="21"/>
  <c r="K1238" i="21"/>
  <c r="R1238" i="21" s="1"/>
  <c r="T1238" i="21" s="1"/>
  <c r="L1238" i="21"/>
  <c r="L1239" i="21"/>
  <c r="K1240" i="21"/>
  <c r="R1240" i="21" s="1"/>
  <c r="T1240" i="21" s="1"/>
  <c r="L1240" i="21"/>
  <c r="K1241" i="21"/>
  <c r="R1241" i="21" s="1"/>
  <c r="T1241" i="21" s="1"/>
  <c r="L1241" i="21"/>
  <c r="K1242" i="21"/>
  <c r="R1242" i="21" s="1"/>
  <c r="T1242" i="21" s="1"/>
  <c r="L1242" i="21"/>
  <c r="L1243" i="21"/>
  <c r="K1244" i="21"/>
  <c r="R1244" i="21" s="1"/>
  <c r="T1244" i="21" s="1"/>
  <c r="L1244" i="21"/>
  <c r="K1245" i="21"/>
  <c r="R1245" i="21" s="1"/>
  <c r="T1245" i="21" s="1"/>
  <c r="L1245" i="21"/>
  <c r="K1246" i="21"/>
  <c r="R1246" i="21" s="1"/>
  <c r="T1246" i="21" s="1"/>
  <c r="L1246" i="21"/>
  <c r="L1247" i="21"/>
  <c r="K1248" i="21"/>
  <c r="R1248" i="21" s="1"/>
  <c r="T1248" i="21" s="1"/>
  <c r="L1248" i="21"/>
  <c r="K1249" i="21"/>
  <c r="R1249" i="21" s="1"/>
  <c r="T1249" i="21" s="1"/>
  <c r="L1249" i="21"/>
  <c r="K1250" i="21"/>
  <c r="R1250" i="21" s="1"/>
  <c r="T1250" i="21" s="1"/>
  <c r="L1250" i="21"/>
  <c r="L1251" i="21"/>
  <c r="K1252" i="21"/>
  <c r="R1252" i="21" s="1"/>
  <c r="T1252" i="21" s="1"/>
  <c r="L1252" i="21"/>
  <c r="K1253" i="21"/>
  <c r="R1253" i="21" s="1"/>
  <c r="T1253" i="21" s="1"/>
  <c r="L1253" i="21"/>
  <c r="K1254" i="21"/>
  <c r="R1254" i="21" s="1"/>
  <c r="T1254" i="21" s="1"/>
  <c r="L1254" i="21"/>
  <c r="L1255" i="21"/>
  <c r="K1256" i="21"/>
  <c r="R1256" i="21" s="1"/>
  <c r="T1256" i="21" s="1"/>
  <c r="L1256" i="21"/>
  <c r="K1257" i="21"/>
  <c r="R1257" i="21" s="1"/>
  <c r="T1257" i="21" s="1"/>
  <c r="L1257" i="21"/>
  <c r="K1258" i="21"/>
  <c r="R1258" i="21" s="1"/>
  <c r="T1258" i="21" s="1"/>
  <c r="L1258" i="21"/>
  <c r="L1259" i="21"/>
  <c r="K1260" i="21"/>
  <c r="R1260" i="21" s="1"/>
  <c r="T1260" i="21" s="1"/>
  <c r="L1260" i="21"/>
  <c r="K1261" i="21"/>
  <c r="R1261" i="21" s="1"/>
  <c r="T1261" i="21" s="1"/>
  <c r="L1261" i="21"/>
  <c r="K1262" i="21"/>
  <c r="R1262" i="21" s="1"/>
  <c r="T1262" i="21" s="1"/>
  <c r="L1262" i="21"/>
  <c r="L1263" i="21"/>
  <c r="K1264" i="21"/>
  <c r="R1264" i="21" s="1"/>
  <c r="T1264" i="21" s="1"/>
  <c r="L1264" i="21"/>
  <c r="K1265" i="21"/>
  <c r="R1265" i="21" s="1"/>
  <c r="T1265" i="21" s="1"/>
  <c r="L1265" i="21"/>
  <c r="K1266" i="21"/>
  <c r="R1266" i="21" s="1"/>
  <c r="T1266" i="21" s="1"/>
  <c r="L1266" i="21"/>
  <c r="L1267" i="21"/>
  <c r="K1268" i="21"/>
  <c r="R1268" i="21" s="1"/>
  <c r="T1268" i="21" s="1"/>
  <c r="L1268" i="21"/>
  <c r="K1269" i="21"/>
  <c r="R1269" i="21" s="1"/>
  <c r="T1269" i="21" s="1"/>
  <c r="L1269" i="21"/>
  <c r="K1270" i="21"/>
  <c r="R1270" i="21" s="1"/>
  <c r="T1270" i="21" s="1"/>
  <c r="L1270" i="21"/>
  <c r="L1271" i="21"/>
  <c r="K1272" i="21"/>
  <c r="R1272" i="21" s="1"/>
  <c r="T1272" i="21" s="1"/>
  <c r="L1272" i="21"/>
  <c r="K1273" i="21"/>
  <c r="R1273" i="21" s="1"/>
  <c r="T1273" i="21" s="1"/>
  <c r="L1273" i="21"/>
  <c r="K1274" i="21"/>
  <c r="R1274" i="21" s="1"/>
  <c r="T1274" i="21" s="1"/>
  <c r="L1274" i="21"/>
  <c r="L1275" i="21"/>
  <c r="K1276" i="21"/>
  <c r="R1276" i="21" s="1"/>
  <c r="T1276" i="21" s="1"/>
  <c r="L1276" i="21"/>
  <c r="K1277" i="21"/>
  <c r="R1277" i="21" s="1"/>
  <c r="T1277" i="21" s="1"/>
  <c r="L1277" i="21"/>
  <c r="K1278" i="21"/>
  <c r="R1278" i="21" s="1"/>
  <c r="T1278" i="21" s="1"/>
  <c r="L1278" i="21"/>
  <c r="K1279" i="21"/>
  <c r="R1279" i="21" s="1"/>
  <c r="T1279" i="21" s="1"/>
  <c r="L1279" i="21"/>
  <c r="K1280" i="21"/>
  <c r="R1280" i="21" s="1"/>
  <c r="T1280" i="21" s="1"/>
  <c r="L1280" i="21"/>
  <c r="K1281" i="21"/>
  <c r="R1281" i="21" s="1"/>
  <c r="T1281" i="21" s="1"/>
  <c r="L1281" i="21"/>
  <c r="K1282" i="21"/>
  <c r="R1282" i="21" s="1"/>
  <c r="T1282" i="21" s="1"/>
  <c r="L1282" i="21"/>
  <c r="L1283" i="21"/>
  <c r="K1284" i="21"/>
  <c r="R1284" i="21" s="1"/>
  <c r="T1284" i="21" s="1"/>
  <c r="L1284" i="21"/>
  <c r="K1285" i="21"/>
  <c r="R1285" i="21" s="1"/>
  <c r="T1285" i="21" s="1"/>
  <c r="L1285" i="21"/>
  <c r="K1286" i="21"/>
  <c r="R1286" i="21" s="1"/>
  <c r="T1286" i="21" s="1"/>
  <c r="L1286" i="21"/>
  <c r="L1287" i="21"/>
  <c r="K1288" i="21"/>
  <c r="R1288" i="21" s="1"/>
  <c r="T1288" i="21" s="1"/>
  <c r="L1288" i="21"/>
  <c r="K1289" i="21"/>
  <c r="R1289" i="21" s="1"/>
  <c r="T1289" i="21" s="1"/>
  <c r="L1289" i="21"/>
  <c r="K1290" i="21"/>
  <c r="R1290" i="21" s="1"/>
  <c r="T1290" i="21" s="1"/>
  <c r="L1290" i="21"/>
  <c r="L1291" i="21"/>
  <c r="K1292" i="21"/>
  <c r="R1292" i="21" s="1"/>
  <c r="T1292" i="21" s="1"/>
  <c r="L1292" i="21"/>
  <c r="K1293" i="21"/>
  <c r="R1293" i="21" s="1"/>
  <c r="T1293" i="21" s="1"/>
  <c r="L1293" i="21"/>
  <c r="K1294" i="21"/>
  <c r="R1294" i="21" s="1"/>
  <c r="T1294" i="21" s="1"/>
  <c r="L1294" i="21"/>
  <c r="L1295" i="21"/>
  <c r="K1296" i="21"/>
  <c r="R1296" i="21" s="1"/>
  <c r="T1296" i="21" s="1"/>
  <c r="L1296" i="21"/>
  <c r="K1297" i="21"/>
  <c r="R1297" i="21" s="1"/>
  <c r="T1297" i="21" s="1"/>
  <c r="L1297" i="21"/>
  <c r="K1298" i="21"/>
  <c r="R1298" i="21" s="1"/>
  <c r="T1298" i="21" s="1"/>
  <c r="L1298" i="21"/>
  <c r="L1299" i="21"/>
  <c r="K1300" i="21"/>
  <c r="R1300" i="21" s="1"/>
  <c r="T1300" i="21" s="1"/>
  <c r="L1300" i="21"/>
  <c r="K1301" i="21"/>
  <c r="R1301" i="21" s="1"/>
  <c r="T1301" i="21" s="1"/>
  <c r="L1301" i="21"/>
  <c r="K1302" i="21"/>
  <c r="R1302" i="21" s="1"/>
  <c r="T1302" i="21" s="1"/>
  <c r="L1302" i="21"/>
  <c r="L1303" i="21"/>
  <c r="K1304" i="21"/>
  <c r="R1304" i="21" s="1"/>
  <c r="T1304" i="21" s="1"/>
  <c r="L1304" i="21"/>
  <c r="K1305" i="21"/>
  <c r="R1305" i="21" s="1"/>
  <c r="T1305" i="21" s="1"/>
  <c r="L1305" i="21"/>
  <c r="K1306" i="21"/>
  <c r="R1306" i="21" s="1"/>
  <c r="T1306" i="21" s="1"/>
  <c r="L1306" i="21"/>
  <c r="L1307" i="21"/>
  <c r="K1308" i="21"/>
  <c r="R1308" i="21" s="1"/>
  <c r="T1308" i="21" s="1"/>
  <c r="L1308" i="21"/>
  <c r="K1309" i="21"/>
  <c r="R1309" i="21" s="1"/>
  <c r="T1309" i="21" s="1"/>
  <c r="L1309" i="21"/>
  <c r="K1310" i="21"/>
  <c r="R1310" i="21" s="1"/>
  <c r="T1310" i="21" s="1"/>
  <c r="L1310" i="21"/>
  <c r="L1311" i="21"/>
  <c r="K1312" i="21"/>
  <c r="R1312" i="21" s="1"/>
  <c r="T1312" i="21" s="1"/>
  <c r="L1312" i="21"/>
  <c r="K1313" i="21"/>
  <c r="R1313" i="21" s="1"/>
  <c r="T1313" i="21" s="1"/>
  <c r="L1313" i="21"/>
  <c r="K1314" i="21"/>
  <c r="R1314" i="21" s="1"/>
  <c r="T1314" i="21" s="1"/>
  <c r="L1314" i="21"/>
  <c r="L1315" i="21"/>
  <c r="K1316" i="21"/>
  <c r="R1316" i="21" s="1"/>
  <c r="T1316" i="21" s="1"/>
  <c r="L1316" i="21"/>
  <c r="K1317" i="21"/>
  <c r="R1317" i="21" s="1"/>
  <c r="T1317" i="21" s="1"/>
  <c r="L1317" i="21"/>
  <c r="K1318" i="21"/>
  <c r="R1318" i="21" s="1"/>
  <c r="T1318" i="21" s="1"/>
  <c r="L1318" i="21"/>
  <c r="L1319" i="21"/>
  <c r="K1320" i="21"/>
  <c r="R1320" i="21" s="1"/>
  <c r="T1320" i="21" s="1"/>
  <c r="L1320" i="21"/>
  <c r="K1321" i="21"/>
  <c r="R1321" i="21" s="1"/>
  <c r="T1321" i="21" s="1"/>
  <c r="L1321" i="21"/>
  <c r="K1322" i="21"/>
  <c r="R1322" i="21" s="1"/>
  <c r="T1322" i="21" s="1"/>
  <c r="L1322" i="21"/>
  <c r="L1323" i="21"/>
  <c r="K1324" i="21"/>
  <c r="R1324" i="21" s="1"/>
  <c r="T1324" i="21" s="1"/>
  <c r="L1324" i="21"/>
  <c r="K1325" i="21"/>
  <c r="R1325" i="21" s="1"/>
  <c r="T1325" i="21" s="1"/>
  <c r="L1325" i="21"/>
  <c r="K1326" i="21"/>
  <c r="R1326" i="21" s="1"/>
  <c r="T1326" i="21" s="1"/>
  <c r="L1326" i="21"/>
  <c r="L1327" i="21"/>
  <c r="K1328" i="21"/>
  <c r="R1328" i="21" s="1"/>
  <c r="T1328" i="21" s="1"/>
  <c r="L1328" i="21"/>
  <c r="K1329" i="21"/>
  <c r="R1329" i="21" s="1"/>
  <c r="T1329" i="21" s="1"/>
  <c r="L1329" i="21"/>
  <c r="K1330" i="21"/>
  <c r="R1330" i="21" s="1"/>
  <c r="T1330" i="21" s="1"/>
  <c r="L1330" i="21"/>
  <c r="L1331" i="21"/>
  <c r="K1332" i="21"/>
  <c r="R1332" i="21" s="1"/>
  <c r="T1332" i="21" s="1"/>
  <c r="L1332" i="21"/>
  <c r="K1333" i="21"/>
  <c r="R1333" i="21" s="1"/>
  <c r="T1333" i="21" s="1"/>
  <c r="L1333" i="21"/>
  <c r="K1334" i="21"/>
  <c r="R1334" i="21" s="1"/>
  <c r="T1334" i="21" s="1"/>
  <c r="L1334" i="21"/>
  <c r="L1335" i="21"/>
  <c r="K1336" i="21"/>
  <c r="R1336" i="21" s="1"/>
  <c r="T1336" i="21" s="1"/>
  <c r="L1336" i="21"/>
  <c r="K1337" i="21"/>
  <c r="R1337" i="21" s="1"/>
  <c r="T1337" i="21" s="1"/>
  <c r="L1337" i="21"/>
  <c r="K1338" i="21"/>
  <c r="R1338" i="21" s="1"/>
  <c r="T1338" i="21" s="1"/>
  <c r="L1338" i="21"/>
  <c r="L1339" i="21"/>
  <c r="K1340" i="21"/>
  <c r="R1340" i="21" s="1"/>
  <c r="T1340" i="21" s="1"/>
  <c r="L1340" i="21"/>
  <c r="K1341" i="21"/>
  <c r="R1341" i="21" s="1"/>
  <c r="T1341" i="21" s="1"/>
  <c r="L1341" i="21"/>
  <c r="K1342" i="21"/>
  <c r="R1342" i="21" s="1"/>
  <c r="T1342" i="21" s="1"/>
  <c r="L1342" i="21"/>
  <c r="L1343" i="21"/>
  <c r="K1344" i="21"/>
  <c r="R1344" i="21" s="1"/>
  <c r="T1344" i="21" s="1"/>
  <c r="L1344" i="21"/>
  <c r="K1345" i="21"/>
  <c r="R1345" i="21" s="1"/>
  <c r="T1345" i="21" s="1"/>
  <c r="L1345" i="21"/>
  <c r="K1346" i="21"/>
  <c r="R1346" i="21" s="1"/>
  <c r="T1346" i="21" s="1"/>
  <c r="L1346" i="21"/>
  <c r="L1347" i="21"/>
  <c r="K1348" i="21"/>
  <c r="R1348" i="21" s="1"/>
  <c r="T1348" i="21" s="1"/>
  <c r="L1348" i="21"/>
  <c r="K1349" i="21"/>
  <c r="R1349" i="21" s="1"/>
  <c r="T1349" i="21" s="1"/>
  <c r="L1349" i="21"/>
  <c r="K1350" i="21"/>
  <c r="R1350" i="21" s="1"/>
  <c r="T1350" i="21" s="1"/>
  <c r="L1350" i="21"/>
  <c r="K1351" i="21"/>
  <c r="R1351" i="21" s="1"/>
  <c r="T1351" i="21" s="1"/>
  <c r="L1351" i="21"/>
  <c r="K1352" i="21"/>
  <c r="R1352" i="21" s="1"/>
  <c r="T1352" i="21" s="1"/>
  <c r="L1352" i="21"/>
  <c r="K1353" i="21"/>
  <c r="R1353" i="21" s="1"/>
  <c r="T1353" i="21" s="1"/>
  <c r="L1353" i="21"/>
  <c r="K1354" i="21"/>
  <c r="R1354" i="21" s="1"/>
  <c r="T1354" i="21" s="1"/>
  <c r="L1354" i="21"/>
  <c r="L1355" i="21"/>
  <c r="K1356" i="21"/>
  <c r="R1356" i="21" s="1"/>
  <c r="T1356" i="21" s="1"/>
  <c r="L1356" i="21"/>
  <c r="K1357" i="21"/>
  <c r="R1357" i="21" s="1"/>
  <c r="T1357" i="21" s="1"/>
  <c r="L1357" i="21"/>
  <c r="K1358" i="21"/>
  <c r="R1358" i="21" s="1"/>
  <c r="T1358" i="21" s="1"/>
  <c r="L1358" i="21"/>
  <c r="L1359" i="21"/>
  <c r="K1360" i="21"/>
  <c r="R1360" i="21" s="1"/>
  <c r="T1360" i="21" s="1"/>
  <c r="L1360" i="21"/>
  <c r="K1361" i="21"/>
  <c r="R1361" i="21" s="1"/>
  <c r="T1361" i="21" s="1"/>
  <c r="L1361" i="21"/>
  <c r="K1362" i="21"/>
  <c r="R1362" i="21" s="1"/>
  <c r="T1362" i="21" s="1"/>
  <c r="L1362" i="21"/>
  <c r="L1363" i="21"/>
  <c r="K1364" i="21"/>
  <c r="R1364" i="21" s="1"/>
  <c r="T1364" i="21" s="1"/>
  <c r="L1364" i="21"/>
  <c r="K1365" i="21"/>
  <c r="R1365" i="21" s="1"/>
  <c r="T1365" i="21" s="1"/>
  <c r="L1365" i="21"/>
  <c r="K1366" i="21"/>
  <c r="R1366" i="21" s="1"/>
  <c r="T1366" i="21" s="1"/>
  <c r="L1366" i="21"/>
  <c r="L1367" i="21"/>
  <c r="K1368" i="21"/>
  <c r="R1368" i="21" s="1"/>
  <c r="T1368" i="21" s="1"/>
  <c r="L1368" i="21"/>
  <c r="K1369" i="21"/>
  <c r="R1369" i="21" s="1"/>
  <c r="T1369" i="21" s="1"/>
  <c r="L1369" i="21"/>
  <c r="K1370" i="21"/>
  <c r="R1370" i="21" s="1"/>
  <c r="T1370" i="21" s="1"/>
  <c r="L1370" i="21"/>
  <c r="L1371" i="21"/>
  <c r="K1372" i="21"/>
  <c r="R1372" i="21" s="1"/>
  <c r="T1372" i="21" s="1"/>
  <c r="L1372" i="21"/>
  <c r="K1373" i="21"/>
  <c r="R1373" i="21" s="1"/>
  <c r="T1373" i="21" s="1"/>
  <c r="L1373" i="21"/>
  <c r="K1374" i="21"/>
  <c r="R1374" i="21" s="1"/>
  <c r="T1374" i="21" s="1"/>
  <c r="L1374" i="21"/>
  <c r="L1375" i="21"/>
  <c r="K1376" i="21"/>
  <c r="R1376" i="21" s="1"/>
  <c r="T1376" i="21" s="1"/>
  <c r="L1376" i="21"/>
  <c r="K1377" i="21"/>
  <c r="R1377" i="21" s="1"/>
  <c r="T1377" i="21" s="1"/>
  <c r="L1377" i="21"/>
  <c r="K1378" i="21"/>
  <c r="R1378" i="21" s="1"/>
  <c r="T1378" i="21" s="1"/>
  <c r="L1378" i="21"/>
  <c r="L1379" i="21"/>
  <c r="K1380" i="21"/>
  <c r="R1380" i="21" s="1"/>
  <c r="T1380" i="21" s="1"/>
  <c r="L1380" i="21"/>
  <c r="K1381" i="21"/>
  <c r="R1381" i="21" s="1"/>
  <c r="T1381" i="21" s="1"/>
  <c r="L1381" i="21"/>
  <c r="K1382" i="21"/>
  <c r="R1382" i="21" s="1"/>
  <c r="T1382" i="21" s="1"/>
  <c r="L1382" i="21"/>
  <c r="L1383" i="21"/>
  <c r="K1384" i="21"/>
  <c r="R1384" i="21" s="1"/>
  <c r="T1384" i="21" s="1"/>
  <c r="L1384" i="21"/>
  <c r="K1385" i="21"/>
  <c r="R1385" i="21" s="1"/>
  <c r="T1385" i="21" s="1"/>
  <c r="L1385" i="21"/>
  <c r="K1386" i="21"/>
  <c r="R1386" i="21" s="1"/>
  <c r="T1386" i="21" s="1"/>
  <c r="L1386" i="21"/>
  <c r="L1387" i="21"/>
  <c r="K1388" i="21"/>
  <c r="R1388" i="21" s="1"/>
  <c r="T1388" i="21" s="1"/>
  <c r="L1388" i="21"/>
  <c r="K1389" i="21"/>
  <c r="R1389" i="21" s="1"/>
  <c r="T1389" i="21" s="1"/>
  <c r="L1389" i="21"/>
  <c r="K1390" i="21"/>
  <c r="R1390" i="21" s="1"/>
  <c r="T1390" i="21" s="1"/>
  <c r="L1390" i="21"/>
  <c r="L1391" i="21"/>
  <c r="K1392" i="21"/>
  <c r="R1392" i="21" s="1"/>
  <c r="T1392" i="21" s="1"/>
  <c r="L1392" i="21"/>
  <c r="K1393" i="21"/>
  <c r="R1393" i="21" s="1"/>
  <c r="T1393" i="21" s="1"/>
  <c r="L1393" i="21"/>
  <c r="K1394" i="21"/>
  <c r="R1394" i="21" s="1"/>
  <c r="T1394" i="21" s="1"/>
  <c r="L1394" i="21"/>
  <c r="L1395" i="21"/>
  <c r="K1396" i="21"/>
  <c r="R1396" i="21" s="1"/>
  <c r="T1396" i="21" s="1"/>
  <c r="L1396" i="21"/>
  <c r="K1397" i="21"/>
  <c r="R1397" i="21" s="1"/>
  <c r="T1397" i="21" s="1"/>
  <c r="L1397" i="21"/>
  <c r="K1398" i="21"/>
  <c r="R1398" i="21" s="1"/>
  <c r="T1398" i="21" s="1"/>
  <c r="L1398" i="21"/>
  <c r="L1399" i="21"/>
  <c r="K1400" i="21"/>
  <c r="R1400" i="21" s="1"/>
  <c r="T1400" i="21" s="1"/>
  <c r="L1400" i="21"/>
  <c r="K1401" i="21"/>
  <c r="R1401" i="21" s="1"/>
  <c r="T1401" i="21" s="1"/>
  <c r="L1401" i="21"/>
  <c r="K1402" i="21"/>
  <c r="R1402" i="21" s="1"/>
  <c r="T1402" i="21" s="1"/>
  <c r="L1402" i="21"/>
  <c r="L1403" i="21"/>
  <c r="K1404" i="21"/>
  <c r="R1404" i="21" s="1"/>
  <c r="T1404" i="21" s="1"/>
  <c r="L1404" i="21"/>
  <c r="K1405" i="21"/>
  <c r="R1405" i="21" s="1"/>
  <c r="T1405" i="21" s="1"/>
  <c r="L1405" i="21"/>
  <c r="K1406" i="21"/>
  <c r="R1406" i="21" s="1"/>
  <c r="T1406" i="21" s="1"/>
  <c r="L1406" i="21"/>
  <c r="L1407" i="21"/>
  <c r="K1408" i="21"/>
  <c r="R1408" i="21" s="1"/>
  <c r="T1408" i="21" s="1"/>
  <c r="L1408" i="21"/>
  <c r="K1409" i="21"/>
  <c r="R1409" i="21" s="1"/>
  <c r="T1409" i="21" s="1"/>
  <c r="L1409" i="21"/>
  <c r="K1410" i="21"/>
  <c r="R1410" i="21" s="1"/>
  <c r="T1410" i="21" s="1"/>
  <c r="L1410" i="21"/>
  <c r="L1411" i="21"/>
  <c r="K1412" i="21"/>
  <c r="R1412" i="21" s="1"/>
  <c r="T1412" i="21" s="1"/>
  <c r="L1412" i="21"/>
  <c r="K1413" i="21"/>
  <c r="R1413" i="21" s="1"/>
  <c r="T1413" i="21" s="1"/>
  <c r="L1413" i="21"/>
  <c r="K1414" i="21"/>
  <c r="R1414" i="21" s="1"/>
  <c r="T1414" i="21" s="1"/>
  <c r="L1414" i="21"/>
  <c r="L1415" i="21"/>
  <c r="K1416" i="21"/>
  <c r="R1416" i="21" s="1"/>
  <c r="T1416" i="21" s="1"/>
  <c r="L1416" i="21"/>
  <c r="K1417" i="21"/>
  <c r="R1417" i="21" s="1"/>
  <c r="T1417" i="21" s="1"/>
  <c r="L1417" i="21"/>
  <c r="K1418" i="21"/>
  <c r="R1418" i="21" s="1"/>
  <c r="T1418" i="21" s="1"/>
  <c r="L1418" i="21"/>
  <c r="L1419" i="21"/>
  <c r="K1420" i="21"/>
  <c r="R1420" i="21" s="1"/>
  <c r="T1420" i="21" s="1"/>
  <c r="L1420" i="21"/>
  <c r="K1421" i="21"/>
  <c r="R1421" i="21" s="1"/>
  <c r="T1421" i="21" s="1"/>
  <c r="L1421" i="21"/>
  <c r="K1422" i="21"/>
  <c r="R1422" i="21" s="1"/>
  <c r="T1422" i="21" s="1"/>
  <c r="L1422" i="21"/>
  <c r="L1423" i="21"/>
  <c r="K1424" i="21"/>
  <c r="R1424" i="21" s="1"/>
  <c r="T1424" i="21" s="1"/>
  <c r="L1424" i="21"/>
  <c r="K1425" i="21"/>
  <c r="R1425" i="21" s="1"/>
  <c r="T1425" i="21" s="1"/>
  <c r="L1425" i="21"/>
  <c r="K1426" i="21"/>
  <c r="R1426" i="21" s="1"/>
  <c r="T1426" i="21" s="1"/>
  <c r="L1426" i="21"/>
  <c r="L1427" i="21"/>
  <c r="K1428" i="21"/>
  <c r="R1428" i="21" s="1"/>
  <c r="T1428" i="21" s="1"/>
  <c r="L1428" i="21"/>
  <c r="K1429" i="21"/>
  <c r="R1429" i="21" s="1"/>
  <c r="T1429" i="21" s="1"/>
  <c r="L1429" i="21"/>
  <c r="K1430" i="21"/>
  <c r="R1430" i="21" s="1"/>
  <c r="T1430" i="21" s="1"/>
  <c r="L1430" i="21"/>
  <c r="L1431" i="21"/>
  <c r="K1432" i="21"/>
  <c r="R1432" i="21" s="1"/>
  <c r="T1432" i="21" s="1"/>
  <c r="L1432" i="21"/>
  <c r="K1433" i="21"/>
  <c r="R1433" i="21" s="1"/>
  <c r="T1433" i="21" s="1"/>
  <c r="L1433" i="21"/>
  <c r="K1434" i="21"/>
  <c r="R1434" i="21" s="1"/>
  <c r="T1434" i="21" s="1"/>
  <c r="L1434" i="21"/>
  <c r="L1435" i="21"/>
  <c r="K1436" i="21"/>
  <c r="R1436" i="21" s="1"/>
  <c r="T1436" i="21" s="1"/>
  <c r="L1436" i="21"/>
  <c r="K1437" i="21"/>
  <c r="R1437" i="21" s="1"/>
  <c r="T1437" i="21" s="1"/>
  <c r="L1437" i="21"/>
  <c r="K1438" i="21"/>
  <c r="R1438" i="21" s="1"/>
  <c r="T1438" i="21" s="1"/>
  <c r="L1438" i="21"/>
  <c r="L1439" i="21"/>
  <c r="K1440" i="21"/>
  <c r="R1440" i="21" s="1"/>
  <c r="T1440" i="21" s="1"/>
  <c r="L1440" i="21"/>
  <c r="K1441" i="21"/>
  <c r="R1441" i="21" s="1"/>
  <c r="T1441" i="21" s="1"/>
  <c r="L1441" i="21"/>
  <c r="K1442" i="21"/>
  <c r="R1442" i="21" s="1"/>
  <c r="T1442" i="21" s="1"/>
  <c r="L1442" i="21"/>
  <c r="L1443" i="21"/>
  <c r="K1444" i="21"/>
  <c r="R1444" i="21" s="1"/>
  <c r="T1444" i="21" s="1"/>
  <c r="L1444" i="21"/>
  <c r="K1445" i="21"/>
  <c r="R1445" i="21" s="1"/>
  <c r="T1445" i="21" s="1"/>
  <c r="L1445" i="21"/>
  <c r="K1446" i="21"/>
  <c r="R1446" i="21" s="1"/>
  <c r="T1446" i="21" s="1"/>
  <c r="L1446" i="21"/>
  <c r="K1447" i="21"/>
  <c r="R1447" i="21" s="1"/>
  <c r="T1447" i="21" s="1"/>
  <c r="L1447" i="21"/>
  <c r="K1448" i="21"/>
  <c r="R1448" i="21" s="1"/>
  <c r="T1448" i="21" s="1"/>
  <c r="L1448" i="21"/>
  <c r="K1449" i="21"/>
  <c r="R1449" i="21" s="1"/>
  <c r="T1449" i="21" s="1"/>
  <c r="L1449" i="21"/>
  <c r="K1450" i="21"/>
  <c r="R1450" i="21" s="1"/>
  <c r="T1450" i="21" s="1"/>
  <c r="L1450" i="21"/>
  <c r="L1451" i="21"/>
  <c r="K1452" i="21"/>
  <c r="R1452" i="21" s="1"/>
  <c r="T1452" i="21" s="1"/>
  <c r="L1452" i="21"/>
  <c r="K1453" i="21"/>
  <c r="R1453" i="21" s="1"/>
  <c r="T1453" i="21" s="1"/>
  <c r="L1453" i="21"/>
  <c r="K1454" i="21"/>
  <c r="R1454" i="21" s="1"/>
  <c r="T1454" i="21" s="1"/>
  <c r="L1454" i="21"/>
  <c r="L1455" i="21"/>
  <c r="K1456" i="21"/>
  <c r="R1456" i="21" s="1"/>
  <c r="T1456" i="21" s="1"/>
  <c r="L1456" i="21"/>
  <c r="K1457" i="21"/>
  <c r="R1457" i="21" s="1"/>
  <c r="T1457" i="21" s="1"/>
  <c r="L1457" i="21"/>
  <c r="K1458" i="21"/>
  <c r="R1458" i="21" s="1"/>
  <c r="T1458" i="21" s="1"/>
  <c r="L1458" i="21"/>
  <c r="L1459" i="21"/>
  <c r="K1460" i="21"/>
  <c r="R1460" i="21" s="1"/>
  <c r="T1460" i="21" s="1"/>
  <c r="L1460" i="21"/>
  <c r="K1461" i="21"/>
  <c r="R1461" i="21" s="1"/>
  <c r="T1461" i="21" s="1"/>
  <c r="L1461" i="21"/>
  <c r="K1462" i="21"/>
  <c r="R1462" i="21" s="1"/>
  <c r="T1462" i="21" s="1"/>
  <c r="L1462" i="21"/>
  <c r="L1463" i="21"/>
  <c r="K1464" i="21"/>
  <c r="R1464" i="21" s="1"/>
  <c r="T1464" i="21" s="1"/>
  <c r="L1464" i="21"/>
  <c r="K1465" i="21"/>
  <c r="R1465" i="21" s="1"/>
  <c r="T1465" i="21" s="1"/>
  <c r="L1465" i="21"/>
  <c r="K1466" i="21"/>
  <c r="R1466" i="21" s="1"/>
  <c r="T1466" i="21" s="1"/>
  <c r="L1466" i="21"/>
  <c r="L1467" i="21"/>
  <c r="K1468" i="21"/>
  <c r="R1468" i="21" s="1"/>
  <c r="T1468" i="21" s="1"/>
  <c r="L1468" i="21"/>
  <c r="K1469" i="21"/>
  <c r="R1469" i="21" s="1"/>
  <c r="T1469" i="21" s="1"/>
  <c r="L1469" i="21"/>
  <c r="K1470" i="21"/>
  <c r="R1470" i="21" s="1"/>
  <c r="T1470" i="21" s="1"/>
  <c r="L1470" i="21"/>
  <c r="L1471" i="21"/>
  <c r="K1472" i="21"/>
  <c r="R1472" i="21" s="1"/>
  <c r="T1472" i="21" s="1"/>
  <c r="L1472" i="21"/>
  <c r="K1473" i="21"/>
  <c r="R1473" i="21" s="1"/>
  <c r="T1473" i="21" s="1"/>
  <c r="L1473" i="21"/>
  <c r="K1474" i="21"/>
  <c r="R1474" i="21" s="1"/>
  <c r="T1474" i="21" s="1"/>
  <c r="L1474" i="21"/>
  <c r="L1475" i="21"/>
  <c r="K1476" i="21"/>
  <c r="R1476" i="21" s="1"/>
  <c r="T1476" i="21" s="1"/>
  <c r="L1476" i="21"/>
  <c r="K1477" i="21"/>
  <c r="R1477" i="21" s="1"/>
  <c r="T1477" i="21" s="1"/>
  <c r="L1477" i="21"/>
  <c r="K1478" i="21"/>
  <c r="R1478" i="21" s="1"/>
  <c r="T1478" i="21" s="1"/>
  <c r="L1478" i="21"/>
  <c r="L1479" i="21"/>
  <c r="K1480" i="21"/>
  <c r="R1480" i="21" s="1"/>
  <c r="T1480" i="21" s="1"/>
  <c r="L1480" i="21"/>
  <c r="K1481" i="21"/>
  <c r="R1481" i="21" s="1"/>
  <c r="T1481" i="21" s="1"/>
  <c r="L1481" i="21"/>
  <c r="K1482" i="21"/>
  <c r="R1482" i="21" s="1"/>
  <c r="T1482" i="21" s="1"/>
  <c r="L1482" i="21"/>
  <c r="L1483" i="21"/>
  <c r="K1484" i="21"/>
  <c r="R1484" i="21" s="1"/>
  <c r="T1484" i="21" s="1"/>
  <c r="L1484" i="21"/>
  <c r="K1485" i="21"/>
  <c r="R1485" i="21" s="1"/>
  <c r="T1485" i="21" s="1"/>
  <c r="L1485" i="21"/>
  <c r="K1486" i="21"/>
  <c r="R1486" i="21" s="1"/>
  <c r="T1486" i="21" s="1"/>
  <c r="L1486" i="21"/>
  <c r="L1487" i="21"/>
  <c r="K1488" i="21"/>
  <c r="R1488" i="21" s="1"/>
  <c r="T1488" i="21" s="1"/>
  <c r="L1488" i="21"/>
  <c r="K1489" i="21"/>
  <c r="R1489" i="21" s="1"/>
  <c r="T1489" i="21" s="1"/>
  <c r="L1489" i="21"/>
  <c r="K1490" i="21"/>
  <c r="R1490" i="21" s="1"/>
  <c r="T1490" i="21" s="1"/>
  <c r="L1490" i="21"/>
  <c r="L1491" i="21"/>
  <c r="K1492" i="21"/>
  <c r="R1492" i="21" s="1"/>
  <c r="T1492" i="21" s="1"/>
  <c r="L1492" i="21"/>
  <c r="K1493" i="21"/>
  <c r="R1493" i="21" s="1"/>
  <c r="T1493" i="21" s="1"/>
  <c r="L1493" i="21"/>
  <c r="K1494" i="21"/>
  <c r="R1494" i="21" s="1"/>
  <c r="T1494" i="21" s="1"/>
  <c r="L1494" i="21"/>
  <c r="L1495" i="21"/>
  <c r="K1496" i="21"/>
  <c r="R1496" i="21" s="1"/>
  <c r="T1496" i="21" s="1"/>
  <c r="L1496" i="21"/>
  <c r="K1497" i="21"/>
  <c r="R1497" i="21" s="1"/>
  <c r="T1497" i="21" s="1"/>
  <c r="L1497" i="21"/>
  <c r="K1498" i="21"/>
  <c r="R1498" i="21" s="1"/>
  <c r="T1498" i="21" s="1"/>
  <c r="L1498" i="21"/>
  <c r="L1499" i="21"/>
  <c r="K1500" i="21"/>
  <c r="R1500" i="21" s="1"/>
  <c r="T1500" i="21" s="1"/>
  <c r="L1500" i="21"/>
  <c r="K1501" i="21"/>
  <c r="R1501" i="21" s="1"/>
  <c r="T1501" i="21" s="1"/>
  <c r="L1501" i="21"/>
  <c r="K1502" i="21"/>
  <c r="R1502" i="21" s="1"/>
  <c r="T1502" i="21" s="1"/>
  <c r="L1502" i="21"/>
  <c r="L1503" i="21"/>
  <c r="K1504" i="21"/>
  <c r="R1504" i="21" s="1"/>
  <c r="T1504" i="21" s="1"/>
  <c r="L1504" i="21"/>
  <c r="K1505" i="21"/>
  <c r="R1505" i="21" s="1"/>
  <c r="T1505" i="21" s="1"/>
  <c r="L1505" i="21"/>
  <c r="K1506" i="21"/>
  <c r="R1506" i="21" s="1"/>
  <c r="T1506" i="21" s="1"/>
  <c r="L1506" i="21"/>
  <c r="L1507" i="21"/>
  <c r="K1508" i="21"/>
  <c r="R1508" i="21" s="1"/>
  <c r="T1508" i="21" s="1"/>
  <c r="L1508" i="21"/>
  <c r="K1509" i="21"/>
  <c r="R1509" i="21" s="1"/>
  <c r="T1509" i="21" s="1"/>
  <c r="L1509" i="21"/>
  <c r="K1510" i="21"/>
  <c r="R1510" i="21" s="1"/>
  <c r="T1510" i="21" s="1"/>
  <c r="L1510" i="21"/>
  <c r="L1511" i="21"/>
  <c r="K1512" i="21"/>
  <c r="R1512" i="21" s="1"/>
  <c r="T1512" i="21" s="1"/>
  <c r="L1512" i="21"/>
  <c r="K1513" i="21"/>
  <c r="R1513" i="21" s="1"/>
  <c r="T1513" i="21" s="1"/>
  <c r="L1513" i="21"/>
  <c r="K1514" i="21"/>
  <c r="R1514" i="21" s="1"/>
  <c r="T1514" i="21" s="1"/>
  <c r="L1514" i="21"/>
  <c r="L1515" i="21"/>
  <c r="K1516" i="21"/>
  <c r="R1516" i="21" s="1"/>
  <c r="T1516" i="21" s="1"/>
  <c r="L1516" i="21"/>
  <c r="K1517" i="21"/>
  <c r="R1517" i="21" s="1"/>
  <c r="T1517" i="21" s="1"/>
  <c r="L1517" i="21"/>
  <c r="K1518" i="21"/>
  <c r="R1518" i="21" s="1"/>
  <c r="T1518" i="21" s="1"/>
  <c r="L1518" i="21"/>
  <c r="L1519" i="21"/>
  <c r="K1520" i="21"/>
  <c r="R1520" i="21" s="1"/>
  <c r="T1520" i="21" s="1"/>
  <c r="L1520" i="21"/>
  <c r="K1521" i="21"/>
  <c r="R1521" i="21" s="1"/>
  <c r="T1521" i="21" s="1"/>
  <c r="L1521" i="21"/>
  <c r="K1522" i="21"/>
  <c r="R1522" i="21" s="1"/>
  <c r="T1522" i="21" s="1"/>
  <c r="L1522" i="21"/>
  <c r="L1523" i="21"/>
  <c r="K1524" i="21"/>
  <c r="R1524" i="21" s="1"/>
  <c r="T1524" i="21" s="1"/>
  <c r="L1524" i="21"/>
  <c r="K1525" i="21"/>
  <c r="R1525" i="21" s="1"/>
  <c r="T1525" i="21" s="1"/>
  <c r="L1525" i="21"/>
  <c r="K1526" i="21"/>
  <c r="R1526" i="21" s="1"/>
  <c r="T1526" i="21" s="1"/>
  <c r="L1526" i="21"/>
  <c r="L1527" i="21"/>
  <c r="K1528" i="21"/>
  <c r="R1528" i="21" s="1"/>
  <c r="T1528" i="21" s="1"/>
  <c r="L1528" i="21"/>
  <c r="K1529" i="21"/>
  <c r="R1529" i="21" s="1"/>
  <c r="T1529" i="21" s="1"/>
  <c r="L1529" i="21"/>
  <c r="K1530" i="21"/>
  <c r="R1530" i="21" s="1"/>
  <c r="T1530" i="21" s="1"/>
  <c r="L1530" i="21"/>
  <c r="L1531" i="21"/>
  <c r="K1532" i="21"/>
  <c r="R1532" i="21" s="1"/>
  <c r="T1532" i="21" s="1"/>
  <c r="L1532" i="21"/>
  <c r="K1533" i="21"/>
  <c r="R1533" i="21" s="1"/>
  <c r="T1533" i="21" s="1"/>
  <c r="L1533" i="21"/>
  <c r="K1534" i="21"/>
  <c r="R1534" i="21" s="1"/>
  <c r="T1534" i="21" s="1"/>
  <c r="L1534" i="21"/>
  <c r="L1535" i="21"/>
  <c r="K1536" i="21"/>
  <c r="R1536" i="21" s="1"/>
  <c r="T1536" i="21" s="1"/>
  <c r="L1536" i="21"/>
  <c r="K1537" i="21"/>
  <c r="R1537" i="21" s="1"/>
  <c r="T1537" i="21" s="1"/>
  <c r="L1537" i="21"/>
  <c r="K1538" i="21"/>
  <c r="R1538" i="21" s="1"/>
  <c r="T1538" i="21" s="1"/>
  <c r="L1538" i="21"/>
  <c r="L1539" i="21"/>
  <c r="K1540" i="21"/>
  <c r="R1540" i="21" s="1"/>
  <c r="T1540" i="21" s="1"/>
  <c r="L1540" i="21"/>
  <c r="K1541" i="21"/>
  <c r="R1541" i="21" s="1"/>
  <c r="T1541" i="21" s="1"/>
  <c r="L1541" i="21"/>
  <c r="K1542" i="21"/>
  <c r="R1542" i="21" s="1"/>
  <c r="T1542" i="21" s="1"/>
  <c r="L1542" i="21"/>
  <c r="L1543" i="21"/>
  <c r="K1544" i="21"/>
  <c r="R1544" i="21" s="1"/>
  <c r="T1544" i="21" s="1"/>
  <c r="L1544" i="21"/>
  <c r="K1545" i="21"/>
  <c r="R1545" i="21" s="1"/>
  <c r="T1545" i="21" s="1"/>
  <c r="L1545" i="21"/>
  <c r="K1546" i="21"/>
  <c r="R1546" i="21" s="1"/>
  <c r="T1546" i="21" s="1"/>
  <c r="L1546" i="21"/>
  <c r="L1547" i="21"/>
  <c r="K1548" i="21"/>
  <c r="R1548" i="21" s="1"/>
  <c r="T1548" i="21" s="1"/>
  <c r="L1548" i="21"/>
  <c r="K1549" i="21"/>
  <c r="R1549" i="21" s="1"/>
  <c r="T1549" i="21" s="1"/>
  <c r="L1549" i="21"/>
  <c r="K1550" i="21"/>
  <c r="R1550" i="21" s="1"/>
  <c r="T1550" i="21" s="1"/>
  <c r="L1550" i="21"/>
  <c r="L1551" i="21"/>
  <c r="K1552" i="21"/>
  <c r="R1552" i="21" s="1"/>
  <c r="T1552" i="21" s="1"/>
  <c r="L1552" i="21"/>
  <c r="K1553" i="21"/>
  <c r="R1553" i="21" s="1"/>
  <c r="T1553" i="21" s="1"/>
  <c r="L1553" i="21"/>
  <c r="K1554" i="21"/>
  <c r="R1554" i="21" s="1"/>
  <c r="T1554" i="21" s="1"/>
  <c r="L1554" i="21"/>
  <c r="L1555" i="21"/>
  <c r="K1556" i="21"/>
  <c r="R1556" i="21" s="1"/>
  <c r="T1556" i="21" s="1"/>
  <c r="L1556" i="21"/>
  <c r="K1557" i="21"/>
  <c r="R1557" i="21" s="1"/>
  <c r="T1557" i="21" s="1"/>
  <c r="L1557" i="21"/>
  <c r="K1558" i="21"/>
  <c r="R1558" i="21" s="1"/>
  <c r="T1558" i="21" s="1"/>
  <c r="L1558" i="21"/>
  <c r="L1559" i="21"/>
  <c r="K1560" i="21"/>
  <c r="R1560" i="21" s="1"/>
  <c r="T1560" i="21" s="1"/>
  <c r="L1560" i="21"/>
  <c r="K1561" i="21"/>
  <c r="R1561" i="21" s="1"/>
  <c r="T1561" i="21" s="1"/>
  <c r="L1561" i="21"/>
  <c r="K1562" i="21"/>
  <c r="R1562" i="21" s="1"/>
  <c r="T1562" i="21" s="1"/>
  <c r="L1562" i="21"/>
  <c r="L1563" i="21"/>
  <c r="K1564" i="21"/>
  <c r="R1564" i="21" s="1"/>
  <c r="T1564" i="21" s="1"/>
  <c r="L1564" i="21"/>
  <c r="K1565" i="21"/>
  <c r="R1565" i="21" s="1"/>
  <c r="T1565" i="21" s="1"/>
  <c r="L1565" i="21"/>
  <c r="K1566" i="21"/>
  <c r="R1566" i="21" s="1"/>
  <c r="T1566" i="21" s="1"/>
  <c r="L1566" i="21"/>
  <c r="L1567" i="21"/>
  <c r="K1568" i="21"/>
  <c r="R1568" i="21" s="1"/>
  <c r="T1568" i="21" s="1"/>
  <c r="L1568" i="21"/>
  <c r="K1569" i="21"/>
  <c r="R1569" i="21" s="1"/>
  <c r="T1569" i="21" s="1"/>
  <c r="L1569" i="21"/>
  <c r="K1570" i="21"/>
  <c r="R1570" i="21" s="1"/>
  <c r="T1570" i="21" s="1"/>
  <c r="L1570" i="21"/>
  <c r="L1571" i="21"/>
  <c r="K1572" i="21"/>
  <c r="R1572" i="21" s="1"/>
  <c r="T1572" i="21" s="1"/>
  <c r="L1572" i="21"/>
  <c r="K1573" i="21"/>
  <c r="R1573" i="21" s="1"/>
  <c r="T1573" i="21" s="1"/>
  <c r="L1573" i="21"/>
  <c r="K1574" i="21"/>
  <c r="R1574" i="21" s="1"/>
  <c r="T1574" i="21" s="1"/>
  <c r="L1574" i="21"/>
  <c r="L1575" i="21"/>
  <c r="K1576" i="21"/>
  <c r="R1576" i="21" s="1"/>
  <c r="T1576" i="21" s="1"/>
  <c r="L1576" i="21"/>
  <c r="K1577" i="21"/>
  <c r="R1577" i="21" s="1"/>
  <c r="T1577" i="21" s="1"/>
  <c r="L1577" i="21"/>
  <c r="K1578" i="21"/>
  <c r="R1578" i="21" s="1"/>
  <c r="T1578" i="21" s="1"/>
  <c r="L1578" i="21"/>
  <c r="L1579" i="21"/>
  <c r="K1580" i="21"/>
  <c r="R1580" i="21" s="1"/>
  <c r="T1580" i="21" s="1"/>
  <c r="L1580" i="21"/>
  <c r="K1581" i="21"/>
  <c r="R1581" i="21" s="1"/>
  <c r="T1581" i="21" s="1"/>
  <c r="L1581" i="21"/>
  <c r="K1582" i="21"/>
  <c r="R1582" i="21" s="1"/>
  <c r="T1582" i="21" s="1"/>
  <c r="L1582" i="21"/>
  <c r="L1583" i="21"/>
  <c r="K1584" i="21"/>
  <c r="R1584" i="21" s="1"/>
  <c r="T1584" i="21" s="1"/>
  <c r="L1584" i="21"/>
  <c r="K1585" i="21"/>
  <c r="R1585" i="21" s="1"/>
  <c r="T1585" i="21" s="1"/>
  <c r="L1585" i="21"/>
  <c r="K1586" i="21"/>
  <c r="R1586" i="21" s="1"/>
  <c r="T1586" i="21" s="1"/>
  <c r="L1586" i="21"/>
  <c r="L1587" i="21"/>
  <c r="K1588" i="21"/>
  <c r="R1588" i="21" s="1"/>
  <c r="T1588" i="21" s="1"/>
  <c r="L1588" i="21"/>
  <c r="K1589" i="21"/>
  <c r="R1589" i="21" s="1"/>
  <c r="T1589" i="21" s="1"/>
  <c r="L1589" i="21"/>
  <c r="K1590" i="21"/>
  <c r="R1590" i="21" s="1"/>
  <c r="T1590" i="21" s="1"/>
  <c r="L1590" i="21"/>
  <c r="L1591" i="21"/>
  <c r="K1592" i="21"/>
  <c r="R1592" i="21" s="1"/>
  <c r="T1592" i="21" s="1"/>
  <c r="L1592" i="21"/>
  <c r="K1593" i="21"/>
  <c r="R1593" i="21" s="1"/>
  <c r="T1593" i="21" s="1"/>
  <c r="L1593" i="21"/>
  <c r="K1594" i="21"/>
  <c r="R1594" i="21" s="1"/>
  <c r="T1594" i="21" s="1"/>
  <c r="L1594" i="21"/>
  <c r="L1595" i="21"/>
  <c r="K1596" i="21"/>
  <c r="R1596" i="21" s="1"/>
  <c r="T1596" i="21" s="1"/>
  <c r="L1596" i="21"/>
  <c r="K1597" i="21"/>
  <c r="R1597" i="21" s="1"/>
  <c r="T1597" i="21" s="1"/>
  <c r="L1597" i="21"/>
  <c r="K1598" i="21"/>
  <c r="R1598" i="21" s="1"/>
  <c r="T1598" i="21" s="1"/>
  <c r="L1598" i="21"/>
  <c r="L1599" i="21"/>
  <c r="K1600" i="21"/>
  <c r="R1600" i="21" s="1"/>
  <c r="T1600" i="21" s="1"/>
  <c r="L1600" i="21"/>
  <c r="K1601" i="21"/>
  <c r="R1601" i="21" s="1"/>
  <c r="T1601" i="21" s="1"/>
  <c r="L1601" i="21"/>
  <c r="K1602" i="21"/>
  <c r="R1602" i="21" s="1"/>
  <c r="T1602" i="21" s="1"/>
  <c r="L1602" i="21"/>
  <c r="L1603" i="21"/>
  <c r="K1604" i="21"/>
  <c r="R1604" i="21" s="1"/>
  <c r="T1604" i="21" s="1"/>
  <c r="L1604" i="21"/>
  <c r="K1605" i="21"/>
  <c r="R1605" i="21" s="1"/>
  <c r="T1605" i="21" s="1"/>
  <c r="L1605" i="21"/>
  <c r="K1606" i="21"/>
  <c r="R1606" i="21" s="1"/>
  <c r="T1606" i="21" s="1"/>
  <c r="L1606" i="21"/>
  <c r="L1607" i="21"/>
  <c r="K1608" i="21"/>
  <c r="R1608" i="21" s="1"/>
  <c r="T1608" i="21" s="1"/>
  <c r="L1608" i="21"/>
  <c r="K1609" i="21"/>
  <c r="R1609" i="21" s="1"/>
  <c r="T1609" i="21" s="1"/>
  <c r="L1609" i="21"/>
  <c r="K1610" i="21"/>
  <c r="R1610" i="21" s="1"/>
  <c r="T1610" i="21" s="1"/>
  <c r="L1610" i="21"/>
  <c r="L1611" i="21"/>
  <c r="K1612" i="21"/>
  <c r="R1612" i="21" s="1"/>
  <c r="T1612" i="21" s="1"/>
  <c r="L1612" i="21"/>
  <c r="K1613" i="21"/>
  <c r="R1613" i="21" s="1"/>
  <c r="T1613" i="21" s="1"/>
  <c r="L1613" i="21"/>
  <c r="K1614" i="21"/>
  <c r="R1614" i="21" s="1"/>
  <c r="T1614" i="21" s="1"/>
  <c r="L1614" i="21"/>
  <c r="L1615" i="21"/>
  <c r="K1616" i="21"/>
  <c r="R1616" i="21" s="1"/>
  <c r="T1616" i="21" s="1"/>
  <c r="L1616" i="21"/>
  <c r="K1617" i="21"/>
  <c r="R1617" i="21" s="1"/>
  <c r="T1617" i="21" s="1"/>
  <c r="L1617" i="21"/>
  <c r="K1618" i="21"/>
  <c r="R1618" i="21" s="1"/>
  <c r="T1618" i="21" s="1"/>
  <c r="L1618" i="21"/>
  <c r="L1619" i="21"/>
  <c r="K1620" i="21"/>
  <c r="R1620" i="21" s="1"/>
  <c r="T1620" i="21" s="1"/>
  <c r="L1620" i="21"/>
  <c r="K1621" i="21"/>
  <c r="R1621" i="21" s="1"/>
  <c r="T1621" i="21" s="1"/>
  <c r="L1621" i="21"/>
  <c r="K1622" i="21"/>
  <c r="R1622" i="21" s="1"/>
  <c r="T1622" i="21" s="1"/>
  <c r="L1622" i="21"/>
  <c r="L1623" i="21"/>
  <c r="K1624" i="21"/>
  <c r="R1624" i="21" s="1"/>
  <c r="T1624" i="21" s="1"/>
  <c r="L1624" i="21"/>
  <c r="K1625" i="21"/>
  <c r="R1625" i="21" s="1"/>
  <c r="T1625" i="21" s="1"/>
  <c r="L1625" i="21"/>
  <c r="K1626" i="21"/>
  <c r="R1626" i="21" s="1"/>
  <c r="T1626" i="21" s="1"/>
  <c r="L1626" i="21"/>
  <c r="L1627" i="21"/>
  <c r="K1628" i="21"/>
  <c r="R1628" i="21" s="1"/>
  <c r="T1628" i="21" s="1"/>
  <c r="L1628" i="21"/>
  <c r="L1629" i="21"/>
  <c r="L1630" i="21"/>
  <c r="L1631" i="21"/>
  <c r="K1632" i="21"/>
  <c r="R1632" i="21" s="1"/>
  <c r="T1632" i="21" s="1"/>
  <c r="L1632" i="21"/>
  <c r="K1633" i="21"/>
  <c r="R1633" i="21" s="1"/>
  <c r="T1633" i="21" s="1"/>
  <c r="L1633" i="21"/>
  <c r="K1634" i="21"/>
  <c r="R1634" i="21" s="1"/>
  <c r="T1634" i="21" s="1"/>
  <c r="L1634" i="21"/>
  <c r="L1635" i="21"/>
  <c r="K1636" i="21"/>
  <c r="R1636" i="21" s="1"/>
  <c r="T1636" i="21" s="1"/>
  <c r="L1636" i="21"/>
  <c r="K1637" i="21"/>
  <c r="R1637" i="21" s="1"/>
  <c r="T1637" i="21" s="1"/>
  <c r="L1637" i="21"/>
  <c r="L1638" i="21"/>
  <c r="L1639" i="21"/>
  <c r="K1640" i="21"/>
  <c r="R1640" i="21" s="1"/>
  <c r="T1640" i="21" s="1"/>
  <c r="L1640" i="21"/>
  <c r="K1641" i="21"/>
  <c r="R1641" i="21" s="1"/>
  <c r="T1641" i="21" s="1"/>
  <c r="L1641" i="21"/>
  <c r="K1642" i="21"/>
  <c r="R1642" i="21" s="1"/>
  <c r="T1642" i="21" s="1"/>
  <c r="L1642" i="21"/>
  <c r="L1643" i="21"/>
  <c r="K1644" i="21"/>
  <c r="R1644" i="21" s="1"/>
  <c r="T1644" i="21" s="1"/>
  <c r="L1644" i="21"/>
  <c r="L1645" i="21"/>
  <c r="L1646" i="21"/>
  <c r="L1647" i="21"/>
  <c r="K1648" i="21"/>
  <c r="R1648" i="21" s="1"/>
  <c r="T1648" i="21" s="1"/>
  <c r="L1648" i="21"/>
  <c r="K1649" i="21"/>
  <c r="R1649" i="21" s="1"/>
  <c r="T1649" i="21" s="1"/>
  <c r="L1649" i="21"/>
  <c r="K1650" i="21"/>
  <c r="R1650" i="21" s="1"/>
  <c r="T1650" i="21" s="1"/>
  <c r="L1650" i="21"/>
  <c r="L1651" i="21"/>
  <c r="K1652" i="21"/>
  <c r="R1652" i="21" s="1"/>
  <c r="T1652" i="21" s="1"/>
  <c r="L1652" i="21"/>
  <c r="K1653" i="21"/>
  <c r="R1653" i="21" s="1"/>
  <c r="T1653" i="21" s="1"/>
  <c r="L1653" i="21"/>
  <c r="L1654" i="21"/>
  <c r="L1655" i="21"/>
  <c r="K1656" i="21"/>
  <c r="R1656" i="21" s="1"/>
  <c r="T1656" i="21" s="1"/>
  <c r="L1656" i="21"/>
  <c r="K1657" i="21"/>
  <c r="R1657" i="21" s="1"/>
  <c r="T1657" i="21" s="1"/>
  <c r="L1657" i="21"/>
  <c r="K1658" i="21"/>
  <c r="R1658" i="21" s="1"/>
  <c r="T1658" i="21" s="1"/>
  <c r="L1658" i="21"/>
  <c r="L1659" i="21"/>
  <c r="K1660" i="21"/>
  <c r="R1660" i="21" s="1"/>
  <c r="T1660" i="21" s="1"/>
  <c r="L1660" i="21"/>
  <c r="L1661" i="21"/>
  <c r="L1662" i="21"/>
  <c r="L1663" i="21"/>
  <c r="K1664" i="21"/>
  <c r="R1664" i="21" s="1"/>
  <c r="T1664" i="21" s="1"/>
  <c r="L1664" i="21"/>
  <c r="K1665" i="21"/>
  <c r="R1665" i="21" s="1"/>
  <c r="T1665" i="21" s="1"/>
  <c r="L1665" i="21"/>
  <c r="K1666" i="21"/>
  <c r="R1666" i="21" s="1"/>
  <c r="T1666" i="21" s="1"/>
  <c r="L1666" i="21"/>
  <c r="L1667" i="21"/>
  <c r="K1668" i="21"/>
  <c r="R1668" i="21" s="1"/>
  <c r="T1668" i="21" s="1"/>
  <c r="L1668" i="21"/>
  <c r="K1669" i="21"/>
  <c r="R1669" i="21" s="1"/>
  <c r="T1669" i="21" s="1"/>
  <c r="L1669" i="21"/>
  <c r="L1670" i="21"/>
  <c r="L1671" i="21"/>
  <c r="K1672" i="21"/>
  <c r="R1672" i="21" s="1"/>
  <c r="T1672" i="21" s="1"/>
  <c r="L1672" i="21"/>
  <c r="K1673" i="21"/>
  <c r="R1673" i="21" s="1"/>
  <c r="T1673" i="21" s="1"/>
  <c r="L1673" i="21"/>
  <c r="K1674" i="21"/>
  <c r="R1674" i="21" s="1"/>
  <c r="T1674" i="21" s="1"/>
  <c r="L1674" i="21"/>
  <c r="L1675" i="21"/>
  <c r="K1676" i="21"/>
  <c r="R1676" i="21" s="1"/>
  <c r="T1676" i="21" s="1"/>
  <c r="L1676" i="21"/>
  <c r="L1677" i="21"/>
  <c r="L1678" i="21"/>
  <c r="L1679" i="21"/>
  <c r="K1680" i="21"/>
  <c r="R1680" i="21" s="1"/>
  <c r="T1680" i="21" s="1"/>
  <c r="L1680" i="21"/>
  <c r="K1681" i="21"/>
  <c r="R1681" i="21" s="1"/>
  <c r="T1681" i="21" s="1"/>
  <c r="L1681" i="21"/>
  <c r="K1682" i="21"/>
  <c r="R1682" i="21" s="1"/>
  <c r="T1682" i="21" s="1"/>
  <c r="L1682" i="21"/>
  <c r="L1683" i="21"/>
  <c r="K1684" i="21"/>
  <c r="R1684" i="21" s="1"/>
  <c r="T1684" i="21" s="1"/>
  <c r="L1684" i="21"/>
  <c r="K1685" i="21"/>
  <c r="R1685" i="21" s="1"/>
  <c r="T1685" i="21" s="1"/>
  <c r="L1685" i="21"/>
  <c r="L1686" i="21"/>
  <c r="L1687" i="21"/>
  <c r="K1688" i="21"/>
  <c r="R1688" i="21" s="1"/>
  <c r="T1688" i="21" s="1"/>
  <c r="L1688" i="21"/>
  <c r="K1689" i="21"/>
  <c r="R1689" i="21" s="1"/>
  <c r="T1689" i="21" s="1"/>
  <c r="L1689" i="21"/>
  <c r="K1690" i="21"/>
  <c r="R1690" i="21" s="1"/>
  <c r="T1690" i="21" s="1"/>
  <c r="L1690" i="21"/>
  <c r="L1691" i="21"/>
  <c r="K1692" i="21"/>
  <c r="R1692" i="21" s="1"/>
  <c r="T1692" i="21" s="1"/>
  <c r="L1692" i="21"/>
  <c r="L1693" i="21"/>
  <c r="L1694" i="21"/>
  <c r="L1695" i="21"/>
  <c r="K1696" i="21"/>
  <c r="R1696" i="21" s="1"/>
  <c r="T1696" i="21" s="1"/>
  <c r="L1696" i="21"/>
  <c r="K1697" i="21"/>
  <c r="R1697" i="21" s="1"/>
  <c r="T1697" i="21" s="1"/>
  <c r="L1697" i="21"/>
  <c r="K1698" i="21"/>
  <c r="R1698" i="21" s="1"/>
  <c r="T1698" i="21" s="1"/>
  <c r="L1698" i="21"/>
  <c r="L1699" i="21"/>
  <c r="K1700" i="21"/>
  <c r="R1700" i="21" s="1"/>
  <c r="T1700" i="21" s="1"/>
  <c r="L1700" i="21"/>
  <c r="K51" i="19"/>
  <c r="R51" i="19" s="1"/>
  <c r="T51" i="19" s="1"/>
  <c r="K52" i="19"/>
  <c r="R52" i="19" s="1"/>
  <c r="T52" i="19" s="1"/>
  <c r="K53" i="19"/>
  <c r="R53" i="19" s="1"/>
  <c r="T53" i="19" s="1"/>
  <c r="K54" i="19"/>
  <c r="R54" i="19" s="1"/>
  <c r="T54" i="19" s="1"/>
  <c r="K55" i="19"/>
  <c r="R55" i="19" s="1"/>
  <c r="T55" i="19" s="1"/>
  <c r="K56" i="19"/>
  <c r="R56" i="19" s="1"/>
  <c r="T56" i="19" s="1"/>
  <c r="K57" i="19"/>
  <c r="R57" i="19" s="1"/>
  <c r="T57" i="19" s="1"/>
  <c r="K58" i="19"/>
  <c r="R58" i="19" s="1"/>
  <c r="T58" i="19" s="1"/>
  <c r="K59" i="19"/>
  <c r="R59" i="19" s="1"/>
  <c r="T59" i="19" s="1"/>
  <c r="K60" i="19"/>
  <c r="R60" i="19" s="1"/>
  <c r="T60" i="19" s="1"/>
  <c r="K61" i="19"/>
  <c r="R61" i="19" s="1"/>
  <c r="T61" i="19" s="1"/>
  <c r="K62" i="19"/>
  <c r="R62" i="19" s="1"/>
  <c r="T62" i="19" s="1"/>
  <c r="K63" i="19"/>
  <c r="R63" i="19" s="1"/>
  <c r="T63" i="19" s="1"/>
  <c r="K64" i="19"/>
  <c r="R64" i="19" s="1"/>
  <c r="T64" i="19" s="1"/>
  <c r="K65" i="19"/>
  <c r="R65" i="19" s="1"/>
  <c r="T65" i="19" s="1"/>
  <c r="K66" i="19"/>
  <c r="R66" i="19" s="1"/>
  <c r="T66" i="19" s="1"/>
  <c r="K67" i="19"/>
  <c r="R67" i="19" s="1"/>
  <c r="T67" i="19" s="1"/>
  <c r="K68" i="19"/>
  <c r="R68" i="19" s="1"/>
  <c r="T68" i="19" s="1"/>
  <c r="K69" i="19"/>
  <c r="R69" i="19" s="1"/>
  <c r="T69" i="19" s="1"/>
  <c r="K70" i="19"/>
  <c r="R70" i="19" s="1"/>
  <c r="T70" i="19" s="1"/>
  <c r="K71" i="19"/>
  <c r="R71" i="19" s="1"/>
  <c r="T71" i="19" s="1"/>
  <c r="K72" i="19"/>
  <c r="R72" i="19" s="1"/>
  <c r="T72" i="19" s="1"/>
  <c r="K73" i="19"/>
  <c r="R73" i="19" s="1"/>
  <c r="T73" i="19" s="1"/>
  <c r="K74" i="19"/>
  <c r="R74" i="19" s="1"/>
  <c r="T74" i="19" s="1"/>
  <c r="K75" i="19"/>
  <c r="R75" i="19" s="1"/>
  <c r="T75" i="19" s="1"/>
  <c r="K76" i="19"/>
  <c r="R76" i="19" s="1"/>
  <c r="T76" i="19" s="1"/>
  <c r="K77" i="19"/>
  <c r="R77" i="19" s="1"/>
  <c r="T77" i="19" s="1"/>
  <c r="K78" i="19"/>
  <c r="R78" i="19" s="1"/>
  <c r="T78" i="19" s="1"/>
  <c r="K79" i="19"/>
  <c r="R79" i="19" s="1"/>
  <c r="T79" i="19" s="1"/>
  <c r="K80" i="19"/>
  <c r="R80" i="19" s="1"/>
  <c r="T80" i="19" s="1"/>
  <c r="K81" i="19"/>
  <c r="R81" i="19" s="1"/>
  <c r="T81" i="19" s="1"/>
  <c r="K82" i="19"/>
  <c r="R82" i="19" s="1"/>
  <c r="T82" i="19" s="1"/>
  <c r="K83" i="19"/>
  <c r="R83" i="19" s="1"/>
  <c r="T83" i="19" s="1"/>
  <c r="K84" i="19"/>
  <c r="R84" i="19" s="1"/>
  <c r="T84" i="19" s="1"/>
  <c r="K85" i="19"/>
  <c r="R85" i="19" s="1"/>
  <c r="T85" i="19" s="1"/>
  <c r="K86" i="19"/>
  <c r="R86" i="19" s="1"/>
  <c r="T86" i="19" s="1"/>
  <c r="K87" i="19"/>
  <c r="R87" i="19" s="1"/>
  <c r="T87" i="19" s="1"/>
  <c r="K88" i="19"/>
  <c r="R88" i="19" s="1"/>
  <c r="T88" i="19" s="1"/>
  <c r="K89" i="19"/>
  <c r="R89" i="19" s="1"/>
  <c r="T89" i="19" s="1"/>
  <c r="K90" i="19"/>
  <c r="R90" i="19" s="1"/>
  <c r="T90" i="19" s="1"/>
  <c r="K91" i="19"/>
  <c r="R91" i="19" s="1"/>
  <c r="T91" i="19" s="1"/>
  <c r="K92" i="19"/>
  <c r="R92" i="19" s="1"/>
  <c r="T92" i="19" s="1"/>
  <c r="K93" i="19"/>
  <c r="R93" i="19" s="1"/>
  <c r="T93" i="19" s="1"/>
  <c r="K94" i="19"/>
  <c r="R94" i="19" s="1"/>
  <c r="T94" i="19" s="1"/>
  <c r="K95" i="19"/>
  <c r="R95" i="19" s="1"/>
  <c r="T95" i="19" s="1"/>
  <c r="K96" i="19"/>
  <c r="R96" i="19" s="1"/>
  <c r="T96" i="19" s="1"/>
  <c r="K97" i="19"/>
  <c r="R97" i="19" s="1"/>
  <c r="T97" i="19" s="1"/>
  <c r="K98" i="19"/>
  <c r="R98" i="19" s="1"/>
  <c r="T98" i="19" s="1"/>
  <c r="K99" i="19"/>
  <c r="R99" i="19" s="1"/>
  <c r="T99" i="19" s="1"/>
  <c r="K100" i="19"/>
  <c r="R100" i="19" s="1"/>
  <c r="T100" i="19" s="1"/>
  <c r="K101" i="19"/>
  <c r="R101" i="19" s="1"/>
  <c r="T101" i="19" s="1"/>
  <c r="K102" i="19"/>
  <c r="R102" i="19" s="1"/>
  <c r="T102" i="19" s="1"/>
  <c r="K103" i="19"/>
  <c r="R103" i="19" s="1"/>
  <c r="T103" i="19" s="1"/>
  <c r="K104" i="19"/>
  <c r="R104" i="19" s="1"/>
  <c r="T104" i="19" s="1"/>
  <c r="K105" i="19"/>
  <c r="R105" i="19" s="1"/>
  <c r="T105" i="19" s="1"/>
  <c r="K106" i="19"/>
  <c r="R106" i="19" s="1"/>
  <c r="T106" i="19" s="1"/>
  <c r="K107" i="19"/>
  <c r="R107" i="19" s="1"/>
  <c r="T107" i="19" s="1"/>
  <c r="K108" i="19"/>
  <c r="R108" i="19" s="1"/>
  <c r="T108" i="19" s="1"/>
  <c r="K109" i="19"/>
  <c r="R109" i="19" s="1"/>
  <c r="T109" i="19" s="1"/>
  <c r="K110" i="19"/>
  <c r="R110" i="19" s="1"/>
  <c r="T110" i="19" s="1"/>
  <c r="K111" i="19"/>
  <c r="R111" i="19" s="1"/>
  <c r="T111" i="19" s="1"/>
  <c r="K112" i="19"/>
  <c r="R112" i="19" s="1"/>
  <c r="T112" i="19" s="1"/>
  <c r="K113" i="19"/>
  <c r="R113" i="19" s="1"/>
  <c r="T113" i="19" s="1"/>
  <c r="K114" i="19"/>
  <c r="R114" i="19" s="1"/>
  <c r="T114" i="19" s="1"/>
  <c r="K115" i="19"/>
  <c r="R115" i="19" s="1"/>
  <c r="T115" i="19" s="1"/>
  <c r="K116" i="19"/>
  <c r="R116" i="19" s="1"/>
  <c r="T116" i="19" s="1"/>
  <c r="K117" i="19"/>
  <c r="R117" i="19" s="1"/>
  <c r="T117" i="19" s="1"/>
  <c r="K118" i="19"/>
  <c r="R118" i="19" s="1"/>
  <c r="T118" i="19" s="1"/>
  <c r="K119" i="19"/>
  <c r="R119" i="19" s="1"/>
  <c r="T119" i="19" s="1"/>
  <c r="K120" i="19"/>
  <c r="R120" i="19" s="1"/>
  <c r="T120" i="19" s="1"/>
  <c r="K121" i="19"/>
  <c r="R121" i="19" s="1"/>
  <c r="T121" i="19" s="1"/>
  <c r="K122" i="19"/>
  <c r="R122" i="19" s="1"/>
  <c r="T122" i="19" s="1"/>
  <c r="K123" i="19"/>
  <c r="R123" i="19" s="1"/>
  <c r="T123" i="19" s="1"/>
  <c r="K124" i="19"/>
  <c r="R124" i="19" s="1"/>
  <c r="T124" i="19" s="1"/>
  <c r="K125" i="19"/>
  <c r="R125" i="19" s="1"/>
  <c r="T125" i="19" s="1"/>
  <c r="K126" i="19"/>
  <c r="R126" i="19" s="1"/>
  <c r="T126" i="19" s="1"/>
  <c r="K127" i="19"/>
  <c r="R127" i="19" s="1"/>
  <c r="T127" i="19" s="1"/>
  <c r="K128" i="19"/>
  <c r="R128" i="19" s="1"/>
  <c r="T128" i="19" s="1"/>
  <c r="K129" i="19"/>
  <c r="R129" i="19" s="1"/>
  <c r="T129" i="19" s="1"/>
  <c r="K130" i="19"/>
  <c r="R130" i="19" s="1"/>
  <c r="T130" i="19" s="1"/>
  <c r="K131" i="19"/>
  <c r="R131" i="19" s="1"/>
  <c r="T131" i="19" s="1"/>
  <c r="K132" i="19"/>
  <c r="R132" i="19" s="1"/>
  <c r="T132" i="19" s="1"/>
  <c r="K133" i="19"/>
  <c r="R133" i="19" s="1"/>
  <c r="T133" i="19" s="1"/>
  <c r="K134" i="19"/>
  <c r="R134" i="19" s="1"/>
  <c r="T134" i="19" s="1"/>
  <c r="K135" i="19"/>
  <c r="R135" i="19" s="1"/>
  <c r="T135" i="19" s="1"/>
  <c r="K136" i="19"/>
  <c r="R136" i="19" s="1"/>
  <c r="T136" i="19" s="1"/>
  <c r="K137" i="19"/>
  <c r="R137" i="19" s="1"/>
  <c r="T137" i="19" s="1"/>
  <c r="K138" i="19"/>
  <c r="R138" i="19" s="1"/>
  <c r="T138" i="19" s="1"/>
  <c r="K139" i="19"/>
  <c r="R139" i="19" s="1"/>
  <c r="T139" i="19" s="1"/>
  <c r="K140" i="19"/>
  <c r="R140" i="19" s="1"/>
  <c r="T140" i="19" s="1"/>
  <c r="K141" i="19"/>
  <c r="R141" i="19" s="1"/>
  <c r="T141" i="19" s="1"/>
  <c r="K142" i="19"/>
  <c r="R142" i="19" s="1"/>
  <c r="T142" i="19" s="1"/>
  <c r="K143" i="19"/>
  <c r="R143" i="19" s="1"/>
  <c r="T143" i="19" s="1"/>
  <c r="K144" i="19"/>
  <c r="R144" i="19" s="1"/>
  <c r="T144" i="19" s="1"/>
  <c r="K145" i="19"/>
  <c r="R145" i="19" s="1"/>
  <c r="T145" i="19" s="1"/>
  <c r="K146" i="19"/>
  <c r="R146" i="19" s="1"/>
  <c r="T146" i="19" s="1"/>
  <c r="K147" i="19"/>
  <c r="R147" i="19" s="1"/>
  <c r="T147" i="19" s="1"/>
  <c r="K148" i="19"/>
  <c r="R148" i="19" s="1"/>
  <c r="T148" i="19" s="1"/>
  <c r="K149" i="19"/>
  <c r="R149" i="19" s="1"/>
  <c r="T149" i="19" s="1"/>
  <c r="K150" i="19"/>
  <c r="R150" i="19" s="1"/>
  <c r="T150" i="19" s="1"/>
  <c r="K151" i="19"/>
  <c r="R151" i="19" s="1"/>
  <c r="T151" i="19" s="1"/>
  <c r="K152" i="19"/>
  <c r="R152" i="19" s="1"/>
  <c r="T152" i="19" s="1"/>
  <c r="K153" i="19"/>
  <c r="R153" i="19" s="1"/>
  <c r="T153" i="19" s="1"/>
  <c r="K154" i="19"/>
  <c r="R154" i="19" s="1"/>
  <c r="T154" i="19" s="1"/>
  <c r="K155" i="19"/>
  <c r="R155" i="19" s="1"/>
  <c r="T155" i="19" s="1"/>
  <c r="K156" i="19"/>
  <c r="R156" i="19" s="1"/>
  <c r="T156" i="19" s="1"/>
  <c r="K157" i="19"/>
  <c r="R157" i="19" s="1"/>
  <c r="T157" i="19" s="1"/>
  <c r="K158" i="19"/>
  <c r="R158" i="19" s="1"/>
  <c r="T158" i="19" s="1"/>
  <c r="K159" i="19"/>
  <c r="R159" i="19" s="1"/>
  <c r="T159" i="19" s="1"/>
  <c r="K160" i="19"/>
  <c r="R160" i="19" s="1"/>
  <c r="T160" i="19" s="1"/>
  <c r="K161" i="19"/>
  <c r="R161" i="19" s="1"/>
  <c r="T161" i="19" s="1"/>
  <c r="K162" i="19"/>
  <c r="R162" i="19" s="1"/>
  <c r="T162" i="19" s="1"/>
  <c r="K163" i="19"/>
  <c r="R163" i="19" s="1"/>
  <c r="T163" i="19" s="1"/>
  <c r="K164" i="19"/>
  <c r="R164" i="19" s="1"/>
  <c r="T164" i="19" s="1"/>
  <c r="K165" i="19"/>
  <c r="R165" i="19" s="1"/>
  <c r="T165" i="19" s="1"/>
  <c r="K166" i="19"/>
  <c r="R166" i="19" s="1"/>
  <c r="T166" i="19" s="1"/>
  <c r="K167" i="19"/>
  <c r="R167" i="19" s="1"/>
  <c r="T167" i="19" s="1"/>
  <c r="K168" i="19"/>
  <c r="R168" i="19" s="1"/>
  <c r="T168" i="19" s="1"/>
  <c r="K169" i="19"/>
  <c r="R169" i="19" s="1"/>
  <c r="T169" i="19" s="1"/>
  <c r="K170" i="19"/>
  <c r="R170" i="19" s="1"/>
  <c r="T170" i="19" s="1"/>
  <c r="K171" i="19"/>
  <c r="R171" i="19" s="1"/>
  <c r="T171" i="19" s="1"/>
  <c r="K172" i="19"/>
  <c r="R172" i="19" s="1"/>
  <c r="T172" i="19" s="1"/>
  <c r="K173" i="19"/>
  <c r="R173" i="19" s="1"/>
  <c r="T173" i="19" s="1"/>
  <c r="K174" i="19"/>
  <c r="R174" i="19" s="1"/>
  <c r="T174" i="19" s="1"/>
  <c r="K175" i="19"/>
  <c r="R175" i="19" s="1"/>
  <c r="T175" i="19" s="1"/>
  <c r="K176" i="19"/>
  <c r="R176" i="19" s="1"/>
  <c r="T176" i="19" s="1"/>
  <c r="K177" i="19"/>
  <c r="R177" i="19" s="1"/>
  <c r="T177" i="19" s="1"/>
  <c r="K178" i="19"/>
  <c r="R178" i="19" s="1"/>
  <c r="T178" i="19" s="1"/>
  <c r="K179" i="19"/>
  <c r="R179" i="19" s="1"/>
  <c r="T179" i="19" s="1"/>
  <c r="K180" i="19"/>
  <c r="R180" i="19" s="1"/>
  <c r="T180" i="19" s="1"/>
  <c r="K181" i="19"/>
  <c r="R181" i="19" s="1"/>
  <c r="T181" i="19" s="1"/>
  <c r="K182" i="19"/>
  <c r="R182" i="19" s="1"/>
  <c r="T182" i="19" s="1"/>
  <c r="K183" i="19"/>
  <c r="R183" i="19" s="1"/>
  <c r="T183" i="19" s="1"/>
  <c r="K184" i="19"/>
  <c r="R184" i="19" s="1"/>
  <c r="T184" i="19" s="1"/>
  <c r="K185" i="19"/>
  <c r="R185" i="19" s="1"/>
  <c r="T185" i="19" s="1"/>
  <c r="K186" i="19"/>
  <c r="R186" i="19" s="1"/>
  <c r="T186" i="19" s="1"/>
  <c r="K187" i="19"/>
  <c r="R187" i="19" s="1"/>
  <c r="T187" i="19" s="1"/>
  <c r="K188" i="19"/>
  <c r="R188" i="19" s="1"/>
  <c r="T188" i="19" s="1"/>
  <c r="K189" i="19"/>
  <c r="R189" i="19" s="1"/>
  <c r="T189" i="19" s="1"/>
  <c r="K190" i="19"/>
  <c r="R190" i="19" s="1"/>
  <c r="T190" i="19" s="1"/>
  <c r="K191" i="19"/>
  <c r="R191" i="19" s="1"/>
  <c r="T191" i="19" s="1"/>
  <c r="K192" i="19"/>
  <c r="R192" i="19" s="1"/>
  <c r="T192" i="19" s="1"/>
  <c r="K193" i="19"/>
  <c r="R193" i="19" s="1"/>
  <c r="T193" i="19" s="1"/>
  <c r="K194" i="19"/>
  <c r="R194" i="19" s="1"/>
  <c r="T194" i="19" s="1"/>
  <c r="K195" i="19"/>
  <c r="R195" i="19" s="1"/>
  <c r="T195" i="19" s="1"/>
  <c r="K196" i="19"/>
  <c r="R196" i="19" s="1"/>
  <c r="T196" i="19" s="1"/>
  <c r="K197" i="19"/>
  <c r="R197" i="19" s="1"/>
  <c r="T197" i="19" s="1"/>
  <c r="K198" i="19"/>
  <c r="R198" i="19" s="1"/>
  <c r="T198" i="19" s="1"/>
  <c r="K199" i="19"/>
  <c r="R199" i="19" s="1"/>
  <c r="T199" i="19" s="1"/>
  <c r="K200" i="19"/>
  <c r="R200" i="19" s="1"/>
  <c r="T200" i="19" s="1"/>
  <c r="K201" i="19"/>
  <c r="R201" i="19" s="1"/>
  <c r="T201" i="19" s="1"/>
  <c r="K202" i="19"/>
  <c r="R202" i="19" s="1"/>
  <c r="T202" i="19" s="1"/>
  <c r="K203" i="19"/>
  <c r="R203" i="19" s="1"/>
  <c r="T203" i="19" s="1"/>
  <c r="K204" i="19"/>
  <c r="R204" i="19" s="1"/>
  <c r="T204" i="19" s="1"/>
  <c r="K205" i="19"/>
  <c r="R205" i="19" s="1"/>
  <c r="T205" i="19" s="1"/>
  <c r="K206" i="19"/>
  <c r="R206" i="19" s="1"/>
  <c r="T206" i="19" s="1"/>
  <c r="K207" i="19"/>
  <c r="R207" i="19" s="1"/>
  <c r="T207" i="19" s="1"/>
  <c r="K208" i="19"/>
  <c r="R208" i="19" s="1"/>
  <c r="T208" i="19" s="1"/>
  <c r="K209" i="19"/>
  <c r="R209" i="19" s="1"/>
  <c r="T209" i="19" s="1"/>
  <c r="K210" i="19"/>
  <c r="R210" i="19" s="1"/>
  <c r="T210" i="19" s="1"/>
  <c r="K211" i="19"/>
  <c r="R211" i="19" s="1"/>
  <c r="T211" i="19" s="1"/>
  <c r="K212" i="19"/>
  <c r="R212" i="19" s="1"/>
  <c r="T212" i="19" s="1"/>
  <c r="K213" i="19"/>
  <c r="R213" i="19" s="1"/>
  <c r="T213" i="19" s="1"/>
  <c r="K214" i="19"/>
  <c r="R214" i="19" s="1"/>
  <c r="T214" i="19" s="1"/>
  <c r="K215" i="19"/>
  <c r="R215" i="19" s="1"/>
  <c r="T215" i="19" s="1"/>
  <c r="K216" i="19"/>
  <c r="R216" i="19" s="1"/>
  <c r="T216" i="19" s="1"/>
  <c r="K217" i="19"/>
  <c r="R217" i="19" s="1"/>
  <c r="T217" i="19" s="1"/>
  <c r="K218" i="19"/>
  <c r="R218" i="19" s="1"/>
  <c r="T218" i="19" s="1"/>
  <c r="K219" i="19"/>
  <c r="R219" i="19" s="1"/>
  <c r="T219" i="19" s="1"/>
  <c r="K220" i="19"/>
  <c r="R220" i="19" s="1"/>
  <c r="T220" i="19" s="1"/>
  <c r="K221" i="19"/>
  <c r="R221" i="19" s="1"/>
  <c r="T221" i="19" s="1"/>
  <c r="K222" i="19"/>
  <c r="R222" i="19" s="1"/>
  <c r="T222" i="19" s="1"/>
  <c r="K223" i="19"/>
  <c r="R223" i="19" s="1"/>
  <c r="T223" i="19" s="1"/>
  <c r="K224" i="19"/>
  <c r="R224" i="19" s="1"/>
  <c r="T224" i="19" s="1"/>
  <c r="K225" i="19"/>
  <c r="R225" i="19" s="1"/>
  <c r="T225" i="19" s="1"/>
  <c r="K226" i="19"/>
  <c r="R226" i="19" s="1"/>
  <c r="T226" i="19" s="1"/>
  <c r="K227" i="19"/>
  <c r="R227" i="19" s="1"/>
  <c r="T227" i="19" s="1"/>
  <c r="K228" i="19"/>
  <c r="R228" i="19" s="1"/>
  <c r="T228" i="19" s="1"/>
  <c r="K229" i="19"/>
  <c r="R229" i="19" s="1"/>
  <c r="T229" i="19" s="1"/>
  <c r="K230" i="19"/>
  <c r="R230" i="19" s="1"/>
  <c r="T230" i="19" s="1"/>
  <c r="K231" i="19"/>
  <c r="R231" i="19" s="1"/>
  <c r="T231" i="19" s="1"/>
  <c r="K232" i="19"/>
  <c r="R232" i="19" s="1"/>
  <c r="T232" i="19" s="1"/>
  <c r="K233" i="19"/>
  <c r="R233" i="19" s="1"/>
  <c r="T233" i="19" s="1"/>
  <c r="K234" i="19"/>
  <c r="R234" i="19" s="1"/>
  <c r="T234" i="19" s="1"/>
  <c r="K235" i="19"/>
  <c r="R235" i="19" s="1"/>
  <c r="T235" i="19" s="1"/>
  <c r="K236" i="19"/>
  <c r="R236" i="19" s="1"/>
  <c r="T236" i="19" s="1"/>
  <c r="K237" i="19"/>
  <c r="R237" i="19" s="1"/>
  <c r="T237" i="19" s="1"/>
  <c r="K238" i="19"/>
  <c r="R238" i="19" s="1"/>
  <c r="T238" i="19" s="1"/>
  <c r="K239" i="19"/>
  <c r="R239" i="19" s="1"/>
  <c r="T239" i="19" s="1"/>
  <c r="K240" i="19"/>
  <c r="R240" i="19" s="1"/>
  <c r="T240" i="19" s="1"/>
  <c r="K241" i="19"/>
  <c r="R241" i="19" s="1"/>
  <c r="T241" i="19" s="1"/>
  <c r="K242" i="19"/>
  <c r="R242" i="19" s="1"/>
  <c r="T242" i="19" s="1"/>
  <c r="K243" i="19"/>
  <c r="R243" i="19" s="1"/>
  <c r="T243" i="19" s="1"/>
  <c r="K244" i="19"/>
  <c r="R244" i="19" s="1"/>
  <c r="T244" i="19" s="1"/>
  <c r="K245" i="19"/>
  <c r="R245" i="19" s="1"/>
  <c r="T245" i="19" s="1"/>
  <c r="K246" i="19"/>
  <c r="R246" i="19" s="1"/>
  <c r="T246" i="19" s="1"/>
  <c r="K247" i="19"/>
  <c r="R247" i="19" s="1"/>
  <c r="T247" i="19" s="1"/>
  <c r="K248" i="19"/>
  <c r="R248" i="19" s="1"/>
  <c r="T248" i="19" s="1"/>
  <c r="K249" i="19"/>
  <c r="R249" i="19" s="1"/>
  <c r="T249" i="19" s="1"/>
  <c r="K250" i="19"/>
  <c r="R250" i="19" s="1"/>
  <c r="T250" i="19" s="1"/>
  <c r="K251" i="19"/>
  <c r="R251" i="19" s="1"/>
  <c r="T251" i="19" s="1"/>
  <c r="K252" i="19"/>
  <c r="R252" i="19" s="1"/>
  <c r="T252" i="19" s="1"/>
  <c r="K253" i="19"/>
  <c r="R253" i="19" s="1"/>
  <c r="T253" i="19" s="1"/>
  <c r="K254" i="19"/>
  <c r="R254" i="19" s="1"/>
  <c r="T254" i="19" s="1"/>
  <c r="K255" i="19"/>
  <c r="R255" i="19" s="1"/>
  <c r="T255" i="19" s="1"/>
  <c r="K256" i="19"/>
  <c r="R256" i="19" s="1"/>
  <c r="T256" i="19" s="1"/>
  <c r="K257" i="19"/>
  <c r="R257" i="19" s="1"/>
  <c r="T257" i="19" s="1"/>
  <c r="K258" i="19"/>
  <c r="R258" i="19" s="1"/>
  <c r="T258" i="19" s="1"/>
  <c r="K259" i="19"/>
  <c r="R259" i="19" s="1"/>
  <c r="T259" i="19" s="1"/>
  <c r="K260" i="19"/>
  <c r="R260" i="19" s="1"/>
  <c r="T260" i="19" s="1"/>
  <c r="K261" i="19"/>
  <c r="R261" i="19" s="1"/>
  <c r="T261" i="19" s="1"/>
  <c r="K262" i="19"/>
  <c r="R262" i="19" s="1"/>
  <c r="T262" i="19" s="1"/>
  <c r="K263" i="19"/>
  <c r="R263" i="19" s="1"/>
  <c r="T263" i="19" s="1"/>
  <c r="K264" i="19"/>
  <c r="R264" i="19" s="1"/>
  <c r="T264" i="19" s="1"/>
  <c r="K265" i="19"/>
  <c r="R265" i="19" s="1"/>
  <c r="T265" i="19" s="1"/>
  <c r="K266" i="19"/>
  <c r="R266" i="19" s="1"/>
  <c r="T266" i="19" s="1"/>
  <c r="K267" i="19"/>
  <c r="R267" i="19" s="1"/>
  <c r="T267" i="19" s="1"/>
  <c r="K268" i="19"/>
  <c r="R268" i="19" s="1"/>
  <c r="T268" i="19" s="1"/>
  <c r="K269" i="19"/>
  <c r="R269" i="19" s="1"/>
  <c r="T269" i="19" s="1"/>
  <c r="K270" i="19"/>
  <c r="R270" i="19" s="1"/>
  <c r="T270" i="19" s="1"/>
  <c r="K271" i="19"/>
  <c r="R271" i="19" s="1"/>
  <c r="T271" i="19" s="1"/>
  <c r="K272" i="19"/>
  <c r="R272" i="19" s="1"/>
  <c r="T272" i="19" s="1"/>
  <c r="K273" i="19"/>
  <c r="R273" i="19" s="1"/>
  <c r="T273" i="19" s="1"/>
  <c r="K274" i="19"/>
  <c r="R274" i="19" s="1"/>
  <c r="T274" i="19" s="1"/>
  <c r="K275" i="19"/>
  <c r="R275" i="19" s="1"/>
  <c r="T275" i="19" s="1"/>
  <c r="K276" i="19"/>
  <c r="R276" i="19" s="1"/>
  <c r="T276" i="19" s="1"/>
  <c r="K277" i="19"/>
  <c r="R277" i="19" s="1"/>
  <c r="T277" i="19" s="1"/>
  <c r="K278" i="19"/>
  <c r="R278" i="19" s="1"/>
  <c r="T278" i="19" s="1"/>
  <c r="K279" i="19"/>
  <c r="R279" i="19" s="1"/>
  <c r="T279" i="19" s="1"/>
  <c r="K280" i="19"/>
  <c r="R280" i="19" s="1"/>
  <c r="T280" i="19" s="1"/>
  <c r="K281" i="19"/>
  <c r="R281" i="19" s="1"/>
  <c r="T281" i="19" s="1"/>
  <c r="K282" i="19"/>
  <c r="R282" i="19" s="1"/>
  <c r="T282" i="19" s="1"/>
  <c r="K283" i="19"/>
  <c r="R283" i="19" s="1"/>
  <c r="T283" i="19" s="1"/>
  <c r="K284" i="19"/>
  <c r="R284" i="19" s="1"/>
  <c r="T284" i="19" s="1"/>
  <c r="K285" i="19"/>
  <c r="R285" i="19" s="1"/>
  <c r="T285" i="19" s="1"/>
  <c r="K286" i="19"/>
  <c r="R286" i="19" s="1"/>
  <c r="T286" i="19" s="1"/>
  <c r="K287" i="19"/>
  <c r="R287" i="19" s="1"/>
  <c r="T287" i="19" s="1"/>
  <c r="K288" i="19"/>
  <c r="R288" i="19" s="1"/>
  <c r="T288" i="19" s="1"/>
  <c r="K289" i="19"/>
  <c r="R289" i="19" s="1"/>
  <c r="T289" i="19" s="1"/>
  <c r="K290" i="19"/>
  <c r="R290" i="19" s="1"/>
  <c r="T290" i="19" s="1"/>
  <c r="K291" i="19"/>
  <c r="R291" i="19" s="1"/>
  <c r="T291" i="19" s="1"/>
  <c r="K292" i="19"/>
  <c r="R292" i="19" s="1"/>
  <c r="T292" i="19" s="1"/>
  <c r="K293" i="19"/>
  <c r="R293" i="19" s="1"/>
  <c r="T293" i="19" s="1"/>
  <c r="K294" i="19"/>
  <c r="R294" i="19" s="1"/>
  <c r="T294" i="19" s="1"/>
  <c r="K295" i="19"/>
  <c r="R295" i="19" s="1"/>
  <c r="T295" i="19" s="1"/>
  <c r="K296" i="19"/>
  <c r="R296" i="19" s="1"/>
  <c r="T296" i="19" s="1"/>
  <c r="K297" i="19"/>
  <c r="R297" i="19" s="1"/>
  <c r="T297" i="19" s="1"/>
  <c r="K298" i="19"/>
  <c r="R298" i="19" s="1"/>
  <c r="T298" i="19" s="1"/>
  <c r="K299" i="19"/>
  <c r="R299" i="19" s="1"/>
  <c r="T299" i="19" s="1"/>
  <c r="K300" i="19"/>
  <c r="R300" i="19" s="1"/>
  <c r="T300" i="19" s="1"/>
  <c r="K301" i="19"/>
  <c r="R301" i="19" s="1"/>
  <c r="T301" i="19" s="1"/>
  <c r="K302" i="19"/>
  <c r="R302" i="19" s="1"/>
  <c r="T302" i="19" s="1"/>
  <c r="K303" i="19"/>
  <c r="R303" i="19" s="1"/>
  <c r="T303" i="19" s="1"/>
  <c r="K304" i="19"/>
  <c r="R304" i="19" s="1"/>
  <c r="T304" i="19" s="1"/>
  <c r="K305" i="19"/>
  <c r="R305" i="19" s="1"/>
  <c r="T305" i="19" s="1"/>
  <c r="K306" i="19"/>
  <c r="R306" i="19" s="1"/>
  <c r="T306" i="19" s="1"/>
  <c r="K307" i="19"/>
  <c r="R307" i="19" s="1"/>
  <c r="T307" i="19" s="1"/>
  <c r="K308" i="19"/>
  <c r="R308" i="19" s="1"/>
  <c r="T308" i="19" s="1"/>
  <c r="K309" i="19"/>
  <c r="R309" i="19" s="1"/>
  <c r="T309" i="19" s="1"/>
  <c r="K310" i="19"/>
  <c r="R310" i="19" s="1"/>
  <c r="T310" i="19" s="1"/>
  <c r="K311" i="19"/>
  <c r="R311" i="19" s="1"/>
  <c r="T311" i="19" s="1"/>
  <c r="K312" i="19"/>
  <c r="R312" i="19" s="1"/>
  <c r="T312" i="19" s="1"/>
  <c r="K313" i="19"/>
  <c r="R313" i="19" s="1"/>
  <c r="T313" i="19" s="1"/>
  <c r="K314" i="19"/>
  <c r="R314" i="19" s="1"/>
  <c r="T314" i="19" s="1"/>
  <c r="K315" i="19"/>
  <c r="R315" i="19" s="1"/>
  <c r="T315" i="19" s="1"/>
  <c r="K316" i="19"/>
  <c r="R316" i="19" s="1"/>
  <c r="T316" i="19" s="1"/>
  <c r="K317" i="19"/>
  <c r="R317" i="19" s="1"/>
  <c r="T317" i="19" s="1"/>
  <c r="K318" i="19"/>
  <c r="R318" i="19" s="1"/>
  <c r="T318" i="19" s="1"/>
  <c r="K319" i="19"/>
  <c r="R319" i="19" s="1"/>
  <c r="T319" i="19" s="1"/>
  <c r="K320" i="19"/>
  <c r="R320" i="19" s="1"/>
  <c r="T320" i="19" s="1"/>
  <c r="K321" i="19"/>
  <c r="R321" i="19" s="1"/>
  <c r="T321" i="19" s="1"/>
  <c r="K322" i="19"/>
  <c r="R322" i="19" s="1"/>
  <c r="T322" i="19" s="1"/>
  <c r="K323" i="19"/>
  <c r="R323" i="19" s="1"/>
  <c r="T323" i="19" s="1"/>
  <c r="K324" i="19"/>
  <c r="R324" i="19" s="1"/>
  <c r="T324" i="19" s="1"/>
  <c r="K325" i="19"/>
  <c r="R325" i="19" s="1"/>
  <c r="T325" i="19" s="1"/>
  <c r="K326" i="19"/>
  <c r="R326" i="19" s="1"/>
  <c r="T326" i="19" s="1"/>
  <c r="K327" i="19"/>
  <c r="R327" i="19" s="1"/>
  <c r="T327" i="19" s="1"/>
  <c r="K328" i="19"/>
  <c r="R328" i="19" s="1"/>
  <c r="T328" i="19" s="1"/>
  <c r="K329" i="19"/>
  <c r="R329" i="19" s="1"/>
  <c r="T329" i="19" s="1"/>
  <c r="K330" i="19"/>
  <c r="R330" i="19" s="1"/>
  <c r="T330" i="19" s="1"/>
  <c r="K331" i="19"/>
  <c r="R331" i="19" s="1"/>
  <c r="T331" i="19" s="1"/>
  <c r="K332" i="19"/>
  <c r="R332" i="19" s="1"/>
  <c r="T332" i="19" s="1"/>
  <c r="K333" i="19"/>
  <c r="R333" i="19" s="1"/>
  <c r="T333" i="19" s="1"/>
  <c r="K334" i="19"/>
  <c r="R334" i="19" s="1"/>
  <c r="T334" i="19" s="1"/>
  <c r="K335" i="19"/>
  <c r="R335" i="19" s="1"/>
  <c r="T335" i="19" s="1"/>
  <c r="K336" i="19"/>
  <c r="R336" i="19" s="1"/>
  <c r="T336" i="19" s="1"/>
  <c r="K337" i="19"/>
  <c r="R337" i="19" s="1"/>
  <c r="T337" i="19" s="1"/>
  <c r="K338" i="19"/>
  <c r="R338" i="19" s="1"/>
  <c r="T338" i="19" s="1"/>
  <c r="K339" i="19"/>
  <c r="R339" i="19" s="1"/>
  <c r="T339" i="19" s="1"/>
  <c r="K340" i="19"/>
  <c r="R340" i="19" s="1"/>
  <c r="T340" i="19" s="1"/>
  <c r="K341" i="19"/>
  <c r="R341" i="19" s="1"/>
  <c r="T341" i="19" s="1"/>
  <c r="K342" i="19"/>
  <c r="R342" i="19" s="1"/>
  <c r="T342" i="19" s="1"/>
  <c r="K343" i="19"/>
  <c r="R343" i="19" s="1"/>
  <c r="T343" i="19" s="1"/>
  <c r="K344" i="19"/>
  <c r="R344" i="19" s="1"/>
  <c r="T344" i="19" s="1"/>
  <c r="K345" i="19"/>
  <c r="R345" i="19" s="1"/>
  <c r="T345" i="19" s="1"/>
  <c r="K346" i="19"/>
  <c r="R346" i="19" s="1"/>
  <c r="T346" i="19" s="1"/>
  <c r="K347" i="19"/>
  <c r="R347" i="19" s="1"/>
  <c r="T347" i="19" s="1"/>
  <c r="K348" i="19"/>
  <c r="R348" i="19" s="1"/>
  <c r="T348" i="19" s="1"/>
  <c r="K349" i="19"/>
  <c r="R349" i="19" s="1"/>
  <c r="T349" i="19" s="1"/>
  <c r="K350" i="19"/>
  <c r="R350" i="19" s="1"/>
  <c r="T350" i="19" s="1"/>
  <c r="K351" i="19"/>
  <c r="R351" i="19" s="1"/>
  <c r="T351" i="19" s="1"/>
  <c r="K352" i="19"/>
  <c r="R352" i="19" s="1"/>
  <c r="T352" i="19" s="1"/>
  <c r="K353" i="19"/>
  <c r="R353" i="19" s="1"/>
  <c r="T353" i="19" s="1"/>
  <c r="K354" i="19"/>
  <c r="R354" i="19" s="1"/>
  <c r="T354" i="19" s="1"/>
  <c r="K355" i="19"/>
  <c r="R355" i="19" s="1"/>
  <c r="T355" i="19" s="1"/>
  <c r="K356" i="19"/>
  <c r="R356" i="19" s="1"/>
  <c r="T356" i="19" s="1"/>
  <c r="K357" i="19"/>
  <c r="R357" i="19" s="1"/>
  <c r="T357" i="19" s="1"/>
  <c r="K358" i="19"/>
  <c r="R358" i="19" s="1"/>
  <c r="T358" i="19" s="1"/>
  <c r="K359" i="19"/>
  <c r="R359" i="19" s="1"/>
  <c r="T359" i="19" s="1"/>
  <c r="K360" i="19"/>
  <c r="R360" i="19" s="1"/>
  <c r="T360" i="19" s="1"/>
  <c r="K361" i="19"/>
  <c r="R361" i="19" s="1"/>
  <c r="T361" i="19" s="1"/>
  <c r="K362" i="19"/>
  <c r="R362" i="19" s="1"/>
  <c r="T362" i="19" s="1"/>
  <c r="K363" i="19"/>
  <c r="R363" i="19" s="1"/>
  <c r="T363" i="19" s="1"/>
  <c r="K364" i="19"/>
  <c r="R364" i="19" s="1"/>
  <c r="T364" i="19" s="1"/>
  <c r="K365" i="19"/>
  <c r="R365" i="19" s="1"/>
  <c r="T365" i="19" s="1"/>
  <c r="K366" i="19"/>
  <c r="R366" i="19" s="1"/>
  <c r="T366" i="19" s="1"/>
  <c r="K367" i="19"/>
  <c r="R367" i="19" s="1"/>
  <c r="T367" i="19" s="1"/>
  <c r="K368" i="19"/>
  <c r="R368" i="19" s="1"/>
  <c r="T368" i="19" s="1"/>
  <c r="K369" i="19"/>
  <c r="R369" i="19" s="1"/>
  <c r="T369" i="19" s="1"/>
  <c r="K370" i="19"/>
  <c r="R370" i="19" s="1"/>
  <c r="T370" i="19" s="1"/>
  <c r="K371" i="19"/>
  <c r="R371" i="19" s="1"/>
  <c r="T371" i="19" s="1"/>
  <c r="K372" i="19"/>
  <c r="R372" i="19" s="1"/>
  <c r="T372" i="19" s="1"/>
  <c r="K373" i="19"/>
  <c r="R373" i="19" s="1"/>
  <c r="T373" i="19" s="1"/>
  <c r="K374" i="19"/>
  <c r="R374" i="19" s="1"/>
  <c r="T374" i="19" s="1"/>
  <c r="K375" i="19"/>
  <c r="R375" i="19" s="1"/>
  <c r="T375" i="19" s="1"/>
  <c r="K376" i="19"/>
  <c r="R376" i="19" s="1"/>
  <c r="T376" i="19" s="1"/>
  <c r="K377" i="19"/>
  <c r="R377" i="19" s="1"/>
  <c r="T377" i="19" s="1"/>
  <c r="K378" i="19"/>
  <c r="R378" i="19" s="1"/>
  <c r="T378" i="19" s="1"/>
  <c r="K379" i="19"/>
  <c r="R379" i="19" s="1"/>
  <c r="T379" i="19" s="1"/>
  <c r="K380" i="19"/>
  <c r="R380" i="19" s="1"/>
  <c r="T380" i="19" s="1"/>
  <c r="K381" i="19"/>
  <c r="R381" i="19" s="1"/>
  <c r="T381" i="19" s="1"/>
  <c r="K382" i="19"/>
  <c r="R382" i="19" s="1"/>
  <c r="T382" i="19" s="1"/>
  <c r="K383" i="19"/>
  <c r="R383" i="19" s="1"/>
  <c r="T383" i="19" s="1"/>
  <c r="K384" i="19"/>
  <c r="R384" i="19" s="1"/>
  <c r="T384" i="19" s="1"/>
  <c r="K385" i="19"/>
  <c r="R385" i="19" s="1"/>
  <c r="T385" i="19" s="1"/>
  <c r="K386" i="19"/>
  <c r="R386" i="19" s="1"/>
  <c r="T386" i="19" s="1"/>
  <c r="K387" i="19"/>
  <c r="R387" i="19" s="1"/>
  <c r="T387" i="19" s="1"/>
  <c r="K388" i="19"/>
  <c r="R388" i="19" s="1"/>
  <c r="T388" i="19" s="1"/>
  <c r="K389" i="19"/>
  <c r="R389" i="19" s="1"/>
  <c r="T389" i="19" s="1"/>
  <c r="K390" i="19"/>
  <c r="R390" i="19" s="1"/>
  <c r="T390" i="19" s="1"/>
  <c r="K391" i="19"/>
  <c r="R391" i="19" s="1"/>
  <c r="T391" i="19" s="1"/>
  <c r="K392" i="19"/>
  <c r="R392" i="19" s="1"/>
  <c r="T392" i="19" s="1"/>
  <c r="K393" i="19"/>
  <c r="R393" i="19" s="1"/>
  <c r="T393" i="19" s="1"/>
  <c r="K394" i="19"/>
  <c r="R394" i="19" s="1"/>
  <c r="T394" i="19" s="1"/>
  <c r="K395" i="19"/>
  <c r="R395" i="19" s="1"/>
  <c r="T395" i="19" s="1"/>
  <c r="K396" i="19"/>
  <c r="R396" i="19" s="1"/>
  <c r="T396" i="19" s="1"/>
  <c r="K397" i="19"/>
  <c r="R397" i="19" s="1"/>
  <c r="T397" i="19" s="1"/>
  <c r="K398" i="19"/>
  <c r="R398" i="19" s="1"/>
  <c r="T398" i="19" s="1"/>
  <c r="K399" i="19"/>
  <c r="R399" i="19" s="1"/>
  <c r="T399" i="19" s="1"/>
  <c r="K400" i="19"/>
  <c r="R400" i="19" s="1"/>
  <c r="T400" i="19" s="1"/>
  <c r="K401" i="19"/>
  <c r="R401" i="19" s="1"/>
  <c r="T401" i="19" s="1"/>
  <c r="K402" i="19"/>
  <c r="R402" i="19" s="1"/>
  <c r="T402" i="19" s="1"/>
  <c r="K403" i="19"/>
  <c r="R403" i="19" s="1"/>
  <c r="T403" i="19" s="1"/>
  <c r="K404" i="19"/>
  <c r="R404" i="19" s="1"/>
  <c r="T404" i="19" s="1"/>
  <c r="K405" i="19"/>
  <c r="R405" i="19" s="1"/>
  <c r="T405" i="19" s="1"/>
  <c r="K406" i="19"/>
  <c r="R406" i="19" s="1"/>
  <c r="T406" i="19" s="1"/>
  <c r="K407" i="19"/>
  <c r="R407" i="19" s="1"/>
  <c r="T407" i="19" s="1"/>
  <c r="K408" i="19"/>
  <c r="R408" i="19" s="1"/>
  <c r="T408" i="19" s="1"/>
  <c r="K409" i="19"/>
  <c r="R409" i="19" s="1"/>
  <c r="T409" i="19" s="1"/>
  <c r="K410" i="19"/>
  <c r="R410" i="19" s="1"/>
  <c r="T410" i="19" s="1"/>
  <c r="K411" i="19"/>
  <c r="R411" i="19" s="1"/>
  <c r="T411" i="19" s="1"/>
  <c r="K412" i="19"/>
  <c r="R412" i="19" s="1"/>
  <c r="T412" i="19" s="1"/>
  <c r="K413" i="19"/>
  <c r="R413" i="19" s="1"/>
  <c r="T413" i="19" s="1"/>
  <c r="K414" i="19"/>
  <c r="R414" i="19" s="1"/>
  <c r="T414" i="19" s="1"/>
  <c r="K415" i="19"/>
  <c r="R415" i="19" s="1"/>
  <c r="T415" i="19" s="1"/>
  <c r="K416" i="19"/>
  <c r="R416" i="19" s="1"/>
  <c r="T416" i="19" s="1"/>
  <c r="K417" i="19"/>
  <c r="R417" i="19" s="1"/>
  <c r="T417" i="19" s="1"/>
  <c r="K418" i="19"/>
  <c r="R418" i="19" s="1"/>
  <c r="T418" i="19" s="1"/>
  <c r="K419" i="19"/>
  <c r="R419" i="19" s="1"/>
  <c r="T419" i="19" s="1"/>
  <c r="K420" i="19"/>
  <c r="R420" i="19" s="1"/>
  <c r="T420" i="19" s="1"/>
  <c r="K421" i="19"/>
  <c r="R421" i="19" s="1"/>
  <c r="T421" i="19" s="1"/>
  <c r="K422" i="19"/>
  <c r="R422" i="19" s="1"/>
  <c r="T422" i="19" s="1"/>
  <c r="K423" i="19"/>
  <c r="R423" i="19" s="1"/>
  <c r="T423" i="19" s="1"/>
  <c r="K424" i="19"/>
  <c r="R424" i="19" s="1"/>
  <c r="T424" i="19" s="1"/>
  <c r="K425" i="19"/>
  <c r="R425" i="19" s="1"/>
  <c r="T425" i="19" s="1"/>
  <c r="K426" i="19"/>
  <c r="R426" i="19" s="1"/>
  <c r="T426" i="19" s="1"/>
  <c r="K427" i="19"/>
  <c r="R427" i="19" s="1"/>
  <c r="T427" i="19" s="1"/>
  <c r="K428" i="19"/>
  <c r="R428" i="19" s="1"/>
  <c r="T428" i="19" s="1"/>
  <c r="K429" i="19"/>
  <c r="R429" i="19" s="1"/>
  <c r="T429" i="19" s="1"/>
  <c r="K430" i="19"/>
  <c r="R430" i="19" s="1"/>
  <c r="T430" i="19" s="1"/>
  <c r="K431" i="19"/>
  <c r="R431" i="19" s="1"/>
  <c r="T431" i="19" s="1"/>
  <c r="K432" i="19"/>
  <c r="R432" i="19" s="1"/>
  <c r="T432" i="19" s="1"/>
  <c r="K433" i="19"/>
  <c r="R433" i="19" s="1"/>
  <c r="T433" i="19" s="1"/>
  <c r="K434" i="19"/>
  <c r="R434" i="19" s="1"/>
  <c r="T434" i="19" s="1"/>
  <c r="K435" i="19"/>
  <c r="R435" i="19" s="1"/>
  <c r="T435" i="19" s="1"/>
  <c r="K436" i="19"/>
  <c r="R436" i="19" s="1"/>
  <c r="T436" i="19" s="1"/>
  <c r="K437" i="19"/>
  <c r="R437" i="19" s="1"/>
  <c r="T437" i="19" s="1"/>
  <c r="K438" i="19"/>
  <c r="R438" i="19" s="1"/>
  <c r="T438" i="19" s="1"/>
  <c r="K439" i="19"/>
  <c r="R439" i="19" s="1"/>
  <c r="T439" i="19" s="1"/>
  <c r="K440" i="19"/>
  <c r="R440" i="19" s="1"/>
  <c r="T440" i="19" s="1"/>
  <c r="K441" i="19"/>
  <c r="R441" i="19" s="1"/>
  <c r="T441" i="19" s="1"/>
  <c r="K442" i="19"/>
  <c r="R442" i="19" s="1"/>
  <c r="T442" i="19" s="1"/>
  <c r="K443" i="19"/>
  <c r="R443" i="19" s="1"/>
  <c r="T443" i="19" s="1"/>
  <c r="K444" i="19"/>
  <c r="R444" i="19" s="1"/>
  <c r="T444" i="19" s="1"/>
  <c r="K445" i="19"/>
  <c r="R445" i="19" s="1"/>
  <c r="T445" i="19" s="1"/>
  <c r="K446" i="19"/>
  <c r="R446" i="19" s="1"/>
  <c r="T446" i="19" s="1"/>
  <c r="K447" i="19"/>
  <c r="R447" i="19" s="1"/>
  <c r="T447" i="19" s="1"/>
  <c r="K448" i="19"/>
  <c r="R448" i="19" s="1"/>
  <c r="T448" i="19" s="1"/>
  <c r="K449" i="19"/>
  <c r="R449" i="19" s="1"/>
  <c r="T449" i="19" s="1"/>
  <c r="K450" i="19"/>
  <c r="R450" i="19" s="1"/>
  <c r="T450" i="19" s="1"/>
  <c r="K451" i="19"/>
  <c r="R451" i="19" s="1"/>
  <c r="T451" i="19" s="1"/>
  <c r="K452" i="19"/>
  <c r="R452" i="19" s="1"/>
  <c r="T452" i="19" s="1"/>
  <c r="K453" i="19"/>
  <c r="R453" i="19" s="1"/>
  <c r="T453" i="19" s="1"/>
  <c r="K454" i="19"/>
  <c r="R454" i="19" s="1"/>
  <c r="T454" i="19" s="1"/>
  <c r="K455" i="19"/>
  <c r="R455" i="19" s="1"/>
  <c r="T455" i="19" s="1"/>
  <c r="K456" i="19"/>
  <c r="R456" i="19" s="1"/>
  <c r="T456" i="19" s="1"/>
  <c r="K457" i="19"/>
  <c r="R457" i="19" s="1"/>
  <c r="T457" i="19" s="1"/>
  <c r="K458" i="19"/>
  <c r="R458" i="19" s="1"/>
  <c r="T458" i="19" s="1"/>
  <c r="K459" i="19"/>
  <c r="R459" i="19" s="1"/>
  <c r="T459" i="19" s="1"/>
  <c r="K460" i="19"/>
  <c r="R460" i="19" s="1"/>
  <c r="T460" i="19" s="1"/>
  <c r="K461" i="19"/>
  <c r="R461" i="19" s="1"/>
  <c r="T461" i="19" s="1"/>
  <c r="K462" i="19"/>
  <c r="R462" i="19" s="1"/>
  <c r="T462" i="19" s="1"/>
  <c r="K463" i="19"/>
  <c r="R463" i="19" s="1"/>
  <c r="T463" i="19" s="1"/>
  <c r="K464" i="19"/>
  <c r="R464" i="19" s="1"/>
  <c r="T464" i="19" s="1"/>
  <c r="K465" i="19"/>
  <c r="R465" i="19" s="1"/>
  <c r="T465" i="19" s="1"/>
  <c r="K466" i="19"/>
  <c r="R466" i="19" s="1"/>
  <c r="T466" i="19" s="1"/>
  <c r="K467" i="19"/>
  <c r="R467" i="19" s="1"/>
  <c r="T467" i="19" s="1"/>
  <c r="K468" i="19"/>
  <c r="R468" i="19" s="1"/>
  <c r="T468" i="19" s="1"/>
  <c r="K469" i="19"/>
  <c r="R469" i="19" s="1"/>
  <c r="T469" i="19" s="1"/>
  <c r="K470" i="19"/>
  <c r="R470" i="19" s="1"/>
  <c r="T470" i="19" s="1"/>
  <c r="K471" i="19"/>
  <c r="R471" i="19" s="1"/>
  <c r="T471" i="19" s="1"/>
  <c r="K472" i="19"/>
  <c r="R472" i="19" s="1"/>
  <c r="T472" i="19" s="1"/>
  <c r="K473" i="19"/>
  <c r="R473" i="19" s="1"/>
  <c r="T473" i="19" s="1"/>
  <c r="K474" i="19"/>
  <c r="R474" i="19" s="1"/>
  <c r="T474" i="19" s="1"/>
  <c r="K475" i="19"/>
  <c r="R475" i="19" s="1"/>
  <c r="T475" i="19" s="1"/>
  <c r="K476" i="19"/>
  <c r="R476" i="19" s="1"/>
  <c r="T476" i="19" s="1"/>
  <c r="K477" i="19"/>
  <c r="R477" i="19" s="1"/>
  <c r="T477" i="19" s="1"/>
  <c r="K478" i="19"/>
  <c r="R478" i="19" s="1"/>
  <c r="T478" i="19" s="1"/>
  <c r="K479" i="19"/>
  <c r="R479" i="19" s="1"/>
  <c r="T479" i="19" s="1"/>
  <c r="K480" i="19"/>
  <c r="R480" i="19" s="1"/>
  <c r="T480" i="19" s="1"/>
  <c r="K481" i="19"/>
  <c r="R481" i="19" s="1"/>
  <c r="T481" i="19" s="1"/>
  <c r="K482" i="19"/>
  <c r="R482" i="19" s="1"/>
  <c r="T482" i="19" s="1"/>
  <c r="K483" i="19"/>
  <c r="R483" i="19" s="1"/>
  <c r="T483" i="19" s="1"/>
  <c r="K484" i="19"/>
  <c r="R484" i="19" s="1"/>
  <c r="T484" i="19" s="1"/>
  <c r="K485" i="19"/>
  <c r="R485" i="19" s="1"/>
  <c r="T485" i="19" s="1"/>
  <c r="K486" i="19"/>
  <c r="R486" i="19" s="1"/>
  <c r="T486" i="19" s="1"/>
  <c r="K487" i="19"/>
  <c r="R487" i="19" s="1"/>
  <c r="T487" i="19" s="1"/>
  <c r="K488" i="19"/>
  <c r="R488" i="19" s="1"/>
  <c r="T488" i="19" s="1"/>
  <c r="K489" i="19"/>
  <c r="R489" i="19" s="1"/>
  <c r="T489" i="19" s="1"/>
  <c r="K490" i="19"/>
  <c r="R490" i="19" s="1"/>
  <c r="T490" i="19" s="1"/>
  <c r="K491" i="19"/>
  <c r="R491" i="19" s="1"/>
  <c r="T491" i="19" s="1"/>
  <c r="K492" i="19"/>
  <c r="R492" i="19" s="1"/>
  <c r="T492" i="19" s="1"/>
  <c r="K493" i="19"/>
  <c r="R493" i="19" s="1"/>
  <c r="T493" i="19" s="1"/>
  <c r="K494" i="19"/>
  <c r="R494" i="19" s="1"/>
  <c r="T494" i="19" s="1"/>
  <c r="K495" i="19"/>
  <c r="R495" i="19" s="1"/>
  <c r="T495" i="19" s="1"/>
  <c r="K496" i="19"/>
  <c r="R496" i="19" s="1"/>
  <c r="T496" i="19" s="1"/>
  <c r="K497" i="19"/>
  <c r="R497" i="19" s="1"/>
  <c r="T497" i="19" s="1"/>
  <c r="K498" i="19"/>
  <c r="R498" i="19" s="1"/>
  <c r="T498" i="19" s="1"/>
  <c r="K499" i="19"/>
  <c r="R499" i="19" s="1"/>
  <c r="T499" i="19" s="1"/>
  <c r="K500" i="19"/>
  <c r="R500" i="19" s="1"/>
  <c r="T500" i="19" s="1"/>
  <c r="K501" i="19"/>
  <c r="R501" i="19" s="1"/>
  <c r="T501" i="19" s="1"/>
  <c r="K502" i="19"/>
  <c r="R502" i="19" s="1"/>
  <c r="T502" i="19" s="1"/>
  <c r="K503" i="19"/>
  <c r="R503" i="19" s="1"/>
  <c r="T503" i="19" s="1"/>
  <c r="K504" i="19"/>
  <c r="R504" i="19" s="1"/>
  <c r="T504" i="19" s="1"/>
  <c r="K505" i="19"/>
  <c r="R505" i="19" s="1"/>
  <c r="T505" i="19" s="1"/>
  <c r="K506" i="19"/>
  <c r="R506" i="19" s="1"/>
  <c r="T506" i="19" s="1"/>
  <c r="K507" i="19"/>
  <c r="R507" i="19" s="1"/>
  <c r="T507" i="19" s="1"/>
  <c r="K508" i="19"/>
  <c r="R508" i="19" s="1"/>
  <c r="T508" i="19" s="1"/>
  <c r="K509" i="19"/>
  <c r="R509" i="19" s="1"/>
  <c r="T509" i="19" s="1"/>
  <c r="K510" i="19"/>
  <c r="R510" i="19" s="1"/>
  <c r="T510" i="19" s="1"/>
  <c r="K511" i="19"/>
  <c r="R511" i="19" s="1"/>
  <c r="T511" i="19" s="1"/>
  <c r="K512" i="19"/>
  <c r="R512" i="19" s="1"/>
  <c r="T512" i="19" s="1"/>
  <c r="K513" i="19"/>
  <c r="R513" i="19" s="1"/>
  <c r="T513" i="19" s="1"/>
  <c r="K514" i="19"/>
  <c r="R514" i="19" s="1"/>
  <c r="T514" i="19" s="1"/>
  <c r="K515" i="19"/>
  <c r="R515" i="19" s="1"/>
  <c r="T515" i="19" s="1"/>
  <c r="K516" i="19"/>
  <c r="R516" i="19" s="1"/>
  <c r="T516" i="19" s="1"/>
  <c r="K517" i="19"/>
  <c r="R517" i="19" s="1"/>
  <c r="T517" i="19" s="1"/>
  <c r="K518" i="19"/>
  <c r="R518" i="19" s="1"/>
  <c r="T518" i="19" s="1"/>
  <c r="K519" i="19"/>
  <c r="R519" i="19" s="1"/>
  <c r="T519" i="19" s="1"/>
  <c r="K520" i="19"/>
  <c r="R520" i="19" s="1"/>
  <c r="T520" i="19" s="1"/>
  <c r="K521" i="19"/>
  <c r="R521" i="19" s="1"/>
  <c r="T521" i="19" s="1"/>
  <c r="K522" i="19"/>
  <c r="R522" i="19" s="1"/>
  <c r="T522" i="19" s="1"/>
  <c r="K523" i="19"/>
  <c r="R523" i="19" s="1"/>
  <c r="T523" i="19" s="1"/>
  <c r="K524" i="19"/>
  <c r="R524" i="19" s="1"/>
  <c r="T524" i="19" s="1"/>
  <c r="K525" i="19"/>
  <c r="R525" i="19" s="1"/>
  <c r="T525" i="19" s="1"/>
  <c r="K526" i="19"/>
  <c r="R526" i="19" s="1"/>
  <c r="T526" i="19" s="1"/>
  <c r="K527" i="19"/>
  <c r="R527" i="19" s="1"/>
  <c r="T527" i="19" s="1"/>
  <c r="K528" i="19"/>
  <c r="R528" i="19" s="1"/>
  <c r="T528" i="19" s="1"/>
  <c r="K529" i="19"/>
  <c r="R529" i="19" s="1"/>
  <c r="T529" i="19" s="1"/>
  <c r="K530" i="19"/>
  <c r="R530" i="19" s="1"/>
  <c r="T530" i="19" s="1"/>
  <c r="K531" i="19"/>
  <c r="R531" i="19" s="1"/>
  <c r="T531" i="19" s="1"/>
  <c r="K532" i="19"/>
  <c r="R532" i="19" s="1"/>
  <c r="T532" i="19" s="1"/>
  <c r="K533" i="19"/>
  <c r="R533" i="19" s="1"/>
  <c r="T533" i="19" s="1"/>
  <c r="K534" i="19"/>
  <c r="R534" i="19" s="1"/>
  <c r="T534" i="19" s="1"/>
  <c r="K535" i="19"/>
  <c r="R535" i="19" s="1"/>
  <c r="T535" i="19" s="1"/>
  <c r="K536" i="19"/>
  <c r="R536" i="19" s="1"/>
  <c r="T536" i="19" s="1"/>
  <c r="K537" i="19"/>
  <c r="R537" i="19" s="1"/>
  <c r="T537" i="19" s="1"/>
  <c r="K538" i="19"/>
  <c r="R538" i="19" s="1"/>
  <c r="T538" i="19" s="1"/>
  <c r="K539" i="19"/>
  <c r="R539" i="19" s="1"/>
  <c r="T539" i="19" s="1"/>
  <c r="K540" i="19"/>
  <c r="R540" i="19" s="1"/>
  <c r="T540" i="19" s="1"/>
  <c r="K541" i="19"/>
  <c r="R541" i="19" s="1"/>
  <c r="T541" i="19" s="1"/>
  <c r="K542" i="19"/>
  <c r="R542" i="19" s="1"/>
  <c r="T542" i="19" s="1"/>
  <c r="K543" i="19"/>
  <c r="R543" i="19" s="1"/>
  <c r="T543" i="19" s="1"/>
  <c r="K544" i="19"/>
  <c r="R544" i="19" s="1"/>
  <c r="T544" i="19" s="1"/>
  <c r="K545" i="19"/>
  <c r="R545" i="19" s="1"/>
  <c r="T545" i="19" s="1"/>
  <c r="K546" i="19"/>
  <c r="R546" i="19" s="1"/>
  <c r="T546" i="19" s="1"/>
  <c r="K547" i="19"/>
  <c r="R547" i="19" s="1"/>
  <c r="T547" i="19" s="1"/>
  <c r="K548" i="19"/>
  <c r="R548" i="19" s="1"/>
  <c r="T548" i="19" s="1"/>
  <c r="K549" i="19"/>
  <c r="R549" i="19" s="1"/>
  <c r="T549" i="19" s="1"/>
  <c r="K550" i="19"/>
  <c r="R550" i="19" s="1"/>
  <c r="T550" i="19" s="1"/>
  <c r="K551" i="19"/>
  <c r="R551" i="19" s="1"/>
  <c r="T551" i="19" s="1"/>
  <c r="K552" i="19"/>
  <c r="R552" i="19" s="1"/>
  <c r="T552" i="19" s="1"/>
  <c r="K553" i="19"/>
  <c r="R553" i="19" s="1"/>
  <c r="T553" i="19" s="1"/>
  <c r="K554" i="19"/>
  <c r="R554" i="19" s="1"/>
  <c r="T554" i="19" s="1"/>
  <c r="K555" i="19"/>
  <c r="R555" i="19" s="1"/>
  <c r="T555" i="19" s="1"/>
  <c r="K556" i="19"/>
  <c r="R556" i="19" s="1"/>
  <c r="T556" i="19" s="1"/>
  <c r="K557" i="19"/>
  <c r="R557" i="19" s="1"/>
  <c r="T557" i="19" s="1"/>
  <c r="K558" i="19"/>
  <c r="R558" i="19" s="1"/>
  <c r="T558" i="19" s="1"/>
  <c r="K559" i="19"/>
  <c r="R559" i="19" s="1"/>
  <c r="T559" i="19" s="1"/>
  <c r="K560" i="19"/>
  <c r="R560" i="19" s="1"/>
  <c r="T560" i="19" s="1"/>
  <c r="K561" i="19"/>
  <c r="R561" i="19" s="1"/>
  <c r="T561" i="19" s="1"/>
  <c r="K562" i="19"/>
  <c r="R562" i="19" s="1"/>
  <c r="T562" i="19" s="1"/>
  <c r="K563" i="19"/>
  <c r="R563" i="19" s="1"/>
  <c r="T563" i="19" s="1"/>
  <c r="K564" i="19"/>
  <c r="R564" i="19" s="1"/>
  <c r="T564" i="19" s="1"/>
  <c r="K565" i="19"/>
  <c r="R565" i="19" s="1"/>
  <c r="T565" i="19" s="1"/>
  <c r="K566" i="19"/>
  <c r="R566" i="19" s="1"/>
  <c r="T566" i="19" s="1"/>
  <c r="K567" i="19"/>
  <c r="R567" i="19" s="1"/>
  <c r="T567" i="19" s="1"/>
  <c r="K568" i="19"/>
  <c r="R568" i="19" s="1"/>
  <c r="T568" i="19" s="1"/>
  <c r="K569" i="19"/>
  <c r="R569" i="19" s="1"/>
  <c r="T569" i="19" s="1"/>
  <c r="K570" i="19"/>
  <c r="R570" i="19" s="1"/>
  <c r="T570" i="19" s="1"/>
  <c r="K571" i="19"/>
  <c r="R571" i="19" s="1"/>
  <c r="T571" i="19" s="1"/>
  <c r="K572" i="19"/>
  <c r="R572" i="19" s="1"/>
  <c r="T572" i="19" s="1"/>
  <c r="K573" i="19"/>
  <c r="R573" i="19" s="1"/>
  <c r="T573" i="19" s="1"/>
  <c r="K574" i="19"/>
  <c r="R574" i="19" s="1"/>
  <c r="T574" i="19" s="1"/>
  <c r="K575" i="19"/>
  <c r="R575" i="19" s="1"/>
  <c r="T575" i="19" s="1"/>
  <c r="K576" i="19"/>
  <c r="R576" i="19" s="1"/>
  <c r="T576" i="19" s="1"/>
  <c r="K577" i="19"/>
  <c r="R577" i="19" s="1"/>
  <c r="T577" i="19" s="1"/>
  <c r="K578" i="19"/>
  <c r="R578" i="19" s="1"/>
  <c r="T578" i="19" s="1"/>
  <c r="K579" i="19"/>
  <c r="R579" i="19" s="1"/>
  <c r="T579" i="19" s="1"/>
  <c r="K580" i="19"/>
  <c r="R580" i="19" s="1"/>
  <c r="T580" i="19" s="1"/>
  <c r="K581" i="19"/>
  <c r="R581" i="19" s="1"/>
  <c r="T581" i="19" s="1"/>
  <c r="K582" i="19"/>
  <c r="R582" i="19" s="1"/>
  <c r="T582" i="19" s="1"/>
  <c r="K583" i="19"/>
  <c r="R583" i="19" s="1"/>
  <c r="T583" i="19" s="1"/>
  <c r="K584" i="19"/>
  <c r="R584" i="19" s="1"/>
  <c r="T584" i="19" s="1"/>
  <c r="K585" i="19"/>
  <c r="R585" i="19" s="1"/>
  <c r="T585" i="19" s="1"/>
  <c r="K586" i="19"/>
  <c r="R586" i="19" s="1"/>
  <c r="T586" i="19" s="1"/>
  <c r="K587" i="19"/>
  <c r="R587" i="19" s="1"/>
  <c r="T587" i="19" s="1"/>
  <c r="K588" i="19"/>
  <c r="R588" i="19" s="1"/>
  <c r="T588" i="19" s="1"/>
  <c r="K589" i="19"/>
  <c r="R589" i="19" s="1"/>
  <c r="T589" i="19" s="1"/>
  <c r="K590" i="19"/>
  <c r="R590" i="19" s="1"/>
  <c r="T590" i="19" s="1"/>
  <c r="K591" i="19"/>
  <c r="R591" i="19" s="1"/>
  <c r="T591" i="19" s="1"/>
  <c r="K592" i="19"/>
  <c r="R592" i="19" s="1"/>
  <c r="T592" i="19" s="1"/>
  <c r="K593" i="19"/>
  <c r="R593" i="19" s="1"/>
  <c r="T593" i="19" s="1"/>
  <c r="K594" i="19"/>
  <c r="R594" i="19" s="1"/>
  <c r="T594" i="19" s="1"/>
  <c r="K595" i="19"/>
  <c r="R595" i="19" s="1"/>
  <c r="T595" i="19" s="1"/>
  <c r="K596" i="19"/>
  <c r="R596" i="19" s="1"/>
  <c r="T596" i="19" s="1"/>
  <c r="K597" i="19"/>
  <c r="R597" i="19" s="1"/>
  <c r="T597" i="19" s="1"/>
  <c r="K598" i="19"/>
  <c r="R598" i="19" s="1"/>
  <c r="T598" i="19" s="1"/>
  <c r="K599" i="19"/>
  <c r="R599" i="19" s="1"/>
  <c r="T599" i="19" s="1"/>
  <c r="K600" i="19"/>
  <c r="R600" i="19" s="1"/>
  <c r="T600" i="19" s="1"/>
  <c r="K601" i="19"/>
  <c r="R601" i="19" s="1"/>
  <c r="T601" i="19" s="1"/>
  <c r="K602" i="19"/>
  <c r="R602" i="19" s="1"/>
  <c r="T602" i="19" s="1"/>
  <c r="K603" i="19"/>
  <c r="R603" i="19" s="1"/>
  <c r="T603" i="19" s="1"/>
  <c r="K604" i="19"/>
  <c r="R604" i="19" s="1"/>
  <c r="T604" i="19" s="1"/>
  <c r="K605" i="19"/>
  <c r="R605" i="19" s="1"/>
  <c r="T605" i="19" s="1"/>
  <c r="K606" i="19"/>
  <c r="R606" i="19" s="1"/>
  <c r="T606" i="19" s="1"/>
  <c r="K607" i="19"/>
  <c r="R607" i="19" s="1"/>
  <c r="T607" i="19" s="1"/>
  <c r="K608" i="19"/>
  <c r="R608" i="19" s="1"/>
  <c r="T608" i="19" s="1"/>
  <c r="K609" i="19"/>
  <c r="R609" i="19" s="1"/>
  <c r="T609" i="19" s="1"/>
  <c r="K610" i="19"/>
  <c r="R610" i="19" s="1"/>
  <c r="T610" i="19" s="1"/>
  <c r="K611" i="19"/>
  <c r="R611" i="19" s="1"/>
  <c r="T611" i="19" s="1"/>
  <c r="K612" i="19"/>
  <c r="R612" i="19" s="1"/>
  <c r="T612" i="19" s="1"/>
  <c r="K613" i="19"/>
  <c r="R613" i="19" s="1"/>
  <c r="T613" i="19" s="1"/>
  <c r="K614" i="19"/>
  <c r="R614" i="19" s="1"/>
  <c r="T614" i="19" s="1"/>
  <c r="K615" i="19"/>
  <c r="R615" i="19" s="1"/>
  <c r="T615" i="19" s="1"/>
  <c r="K616" i="19"/>
  <c r="R616" i="19" s="1"/>
  <c r="T616" i="19" s="1"/>
  <c r="K617" i="19"/>
  <c r="R617" i="19" s="1"/>
  <c r="T617" i="19" s="1"/>
  <c r="K618" i="19"/>
  <c r="R618" i="19" s="1"/>
  <c r="T618" i="19" s="1"/>
  <c r="K619" i="19"/>
  <c r="R619" i="19" s="1"/>
  <c r="T619" i="19" s="1"/>
  <c r="K620" i="19"/>
  <c r="R620" i="19" s="1"/>
  <c r="T620" i="19" s="1"/>
  <c r="K621" i="19"/>
  <c r="R621" i="19" s="1"/>
  <c r="T621" i="19" s="1"/>
  <c r="K622" i="19"/>
  <c r="R622" i="19" s="1"/>
  <c r="T622" i="19" s="1"/>
  <c r="K623" i="19"/>
  <c r="R623" i="19" s="1"/>
  <c r="T623" i="19" s="1"/>
  <c r="K624" i="19"/>
  <c r="R624" i="19" s="1"/>
  <c r="T624" i="19" s="1"/>
  <c r="K625" i="19"/>
  <c r="R625" i="19" s="1"/>
  <c r="T625" i="19" s="1"/>
  <c r="K626" i="19"/>
  <c r="R626" i="19" s="1"/>
  <c r="T626" i="19" s="1"/>
  <c r="K627" i="19"/>
  <c r="R627" i="19" s="1"/>
  <c r="T627" i="19" s="1"/>
  <c r="K628" i="19"/>
  <c r="R628" i="19" s="1"/>
  <c r="T628" i="19" s="1"/>
  <c r="K629" i="19"/>
  <c r="R629" i="19" s="1"/>
  <c r="T629" i="19" s="1"/>
  <c r="K630" i="19"/>
  <c r="R630" i="19" s="1"/>
  <c r="T630" i="19" s="1"/>
  <c r="K631" i="19"/>
  <c r="R631" i="19" s="1"/>
  <c r="T631" i="19" s="1"/>
  <c r="K632" i="19"/>
  <c r="R632" i="19" s="1"/>
  <c r="T632" i="19" s="1"/>
  <c r="K633" i="19"/>
  <c r="R633" i="19" s="1"/>
  <c r="T633" i="19" s="1"/>
  <c r="K634" i="19"/>
  <c r="R634" i="19" s="1"/>
  <c r="T634" i="19" s="1"/>
  <c r="K635" i="19"/>
  <c r="R635" i="19" s="1"/>
  <c r="T635" i="19" s="1"/>
  <c r="K636" i="19"/>
  <c r="R636" i="19" s="1"/>
  <c r="T636" i="19" s="1"/>
  <c r="K637" i="19"/>
  <c r="R637" i="19" s="1"/>
  <c r="T637" i="19" s="1"/>
  <c r="K638" i="19"/>
  <c r="R638" i="19" s="1"/>
  <c r="T638" i="19" s="1"/>
  <c r="K639" i="19"/>
  <c r="R639" i="19" s="1"/>
  <c r="T639" i="19" s="1"/>
  <c r="K640" i="19"/>
  <c r="R640" i="19" s="1"/>
  <c r="T640" i="19" s="1"/>
  <c r="K641" i="19"/>
  <c r="R641" i="19" s="1"/>
  <c r="T641" i="19" s="1"/>
  <c r="K642" i="19"/>
  <c r="R642" i="19" s="1"/>
  <c r="T642" i="19" s="1"/>
  <c r="K643" i="19"/>
  <c r="R643" i="19" s="1"/>
  <c r="T643" i="19" s="1"/>
  <c r="K644" i="19"/>
  <c r="R644" i="19" s="1"/>
  <c r="T644" i="19" s="1"/>
  <c r="K645" i="19"/>
  <c r="R645" i="19" s="1"/>
  <c r="T645" i="19" s="1"/>
  <c r="K646" i="19"/>
  <c r="R646" i="19" s="1"/>
  <c r="T646" i="19" s="1"/>
  <c r="K647" i="19"/>
  <c r="R647" i="19" s="1"/>
  <c r="T647" i="19" s="1"/>
  <c r="K648" i="19"/>
  <c r="R648" i="19" s="1"/>
  <c r="T648" i="19" s="1"/>
  <c r="K649" i="19"/>
  <c r="R649" i="19" s="1"/>
  <c r="T649" i="19" s="1"/>
  <c r="K650" i="19"/>
  <c r="R650" i="19" s="1"/>
  <c r="T650" i="19" s="1"/>
  <c r="K651" i="19"/>
  <c r="R651" i="19" s="1"/>
  <c r="T651" i="19" s="1"/>
  <c r="K652" i="19"/>
  <c r="R652" i="19" s="1"/>
  <c r="T652" i="19" s="1"/>
  <c r="K653" i="19"/>
  <c r="R653" i="19" s="1"/>
  <c r="T653" i="19" s="1"/>
  <c r="K654" i="19"/>
  <c r="R654" i="19" s="1"/>
  <c r="T654" i="19" s="1"/>
  <c r="K655" i="19"/>
  <c r="R655" i="19" s="1"/>
  <c r="T655" i="19" s="1"/>
  <c r="K656" i="19"/>
  <c r="R656" i="19" s="1"/>
  <c r="T656" i="19" s="1"/>
  <c r="K657" i="19"/>
  <c r="R657" i="19" s="1"/>
  <c r="T657" i="19" s="1"/>
  <c r="K658" i="19"/>
  <c r="R658" i="19" s="1"/>
  <c r="T658" i="19" s="1"/>
  <c r="K659" i="19"/>
  <c r="R659" i="19" s="1"/>
  <c r="T659" i="19" s="1"/>
  <c r="K660" i="19"/>
  <c r="R660" i="19" s="1"/>
  <c r="T660" i="19" s="1"/>
  <c r="K661" i="19"/>
  <c r="R661" i="19" s="1"/>
  <c r="T661" i="19" s="1"/>
  <c r="K662" i="19"/>
  <c r="R662" i="19" s="1"/>
  <c r="T662" i="19" s="1"/>
  <c r="K663" i="19"/>
  <c r="R663" i="19" s="1"/>
  <c r="T663" i="19" s="1"/>
  <c r="K664" i="19"/>
  <c r="R664" i="19" s="1"/>
  <c r="T664" i="19" s="1"/>
  <c r="K665" i="19"/>
  <c r="R665" i="19" s="1"/>
  <c r="T665" i="19" s="1"/>
  <c r="K666" i="19"/>
  <c r="R666" i="19" s="1"/>
  <c r="T666" i="19" s="1"/>
  <c r="K667" i="19"/>
  <c r="R667" i="19" s="1"/>
  <c r="T667" i="19" s="1"/>
  <c r="K668" i="19"/>
  <c r="R668" i="19" s="1"/>
  <c r="T668" i="19" s="1"/>
  <c r="K669" i="19"/>
  <c r="R669" i="19" s="1"/>
  <c r="T669" i="19" s="1"/>
  <c r="K670" i="19"/>
  <c r="R670" i="19" s="1"/>
  <c r="T670" i="19" s="1"/>
  <c r="K671" i="19"/>
  <c r="R671" i="19" s="1"/>
  <c r="T671" i="19" s="1"/>
  <c r="K672" i="19"/>
  <c r="R672" i="19" s="1"/>
  <c r="T672" i="19" s="1"/>
  <c r="K673" i="19"/>
  <c r="R673" i="19" s="1"/>
  <c r="T673" i="19" s="1"/>
  <c r="K674" i="19"/>
  <c r="R674" i="19" s="1"/>
  <c r="T674" i="19" s="1"/>
  <c r="K675" i="19"/>
  <c r="R675" i="19" s="1"/>
  <c r="T675" i="19" s="1"/>
  <c r="K676" i="19"/>
  <c r="R676" i="19" s="1"/>
  <c r="T676" i="19" s="1"/>
  <c r="K677" i="19"/>
  <c r="R677" i="19" s="1"/>
  <c r="T677" i="19" s="1"/>
  <c r="K678" i="19"/>
  <c r="R678" i="19" s="1"/>
  <c r="T678" i="19" s="1"/>
  <c r="K679" i="19"/>
  <c r="R679" i="19" s="1"/>
  <c r="T679" i="19" s="1"/>
  <c r="K680" i="19"/>
  <c r="R680" i="19" s="1"/>
  <c r="T680" i="19" s="1"/>
  <c r="K681" i="19"/>
  <c r="R681" i="19" s="1"/>
  <c r="T681" i="19" s="1"/>
  <c r="K682" i="19"/>
  <c r="R682" i="19" s="1"/>
  <c r="T682" i="19" s="1"/>
  <c r="K683" i="19"/>
  <c r="R683" i="19" s="1"/>
  <c r="T683" i="19" s="1"/>
  <c r="K684" i="19"/>
  <c r="R684" i="19" s="1"/>
  <c r="T684" i="19" s="1"/>
  <c r="K685" i="19"/>
  <c r="R685" i="19" s="1"/>
  <c r="T685" i="19" s="1"/>
  <c r="K686" i="19"/>
  <c r="R686" i="19" s="1"/>
  <c r="T686" i="19" s="1"/>
  <c r="K687" i="19"/>
  <c r="R687" i="19" s="1"/>
  <c r="T687" i="19" s="1"/>
  <c r="K688" i="19"/>
  <c r="R688" i="19" s="1"/>
  <c r="T688" i="19" s="1"/>
  <c r="K689" i="19"/>
  <c r="R689" i="19" s="1"/>
  <c r="T689" i="19" s="1"/>
  <c r="K690" i="19"/>
  <c r="R690" i="19" s="1"/>
  <c r="T690" i="19" s="1"/>
  <c r="K691" i="19"/>
  <c r="R691" i="19" s="1"/>
  <c r="T691" i="19" s="1"/>
  <c r="K692" i="19"/>
  <c r="R692" i="19" s="1"/>
  <c r="T692" i="19" s="1"/>
  <c r="K693" i="19"/>
  <c r="R693" i="19" s="1"/>
  <c r="T693" i="19" s="1"/>
  <c r="K694" i="19"/>
  <c r="R694" i="19" s="1"/>
  <c r="T694" i="19" s="1"/>
  <c r="K695" i="19"/>
  <c r="R695" i="19" s="1"/>
  <c r="T695" i="19" s="1"/>
  <c r="K696" i="19"/>
  <c r="R696" i="19" s="1"/>
  <c r="T696" i="19" s="1"/>
  <c r="K697" i="19"/>
  <c r="R697" i="19" s="1"/>
  <c r="T697" i="19" s="1"/>
  <c r="K698" i="19"/>
  <c r="R698" i="19" s="1"/>
  <c r="T698" i="19" s="1"/>
  <c r="K699" i="19"/>
  <c r="R699" i="19" s="1"/>
  <c r="T699" i="19" s="1"/>
  <c r="K700" i="19"/>
  <c r="R700" i="19" s="1"/>
  <c r="T700" i="19" s="1"/>
  <c r="K701" i="19"/>
  <c r="R701" i="19" s="1"/>
  <c r="T701" i="19" s="1"/>
  <c r="K702" i="19"/>
  <c r="R702" i="19" s="1"/>
  <c r="T702" i="19" s="1"/>
  <c r="K703" i="19"/>
  <c r="R703" i="19" s="1"/>
  <c r="T703" i="19" s="1"/>
  <c r="K704" i="19"/>
  <c r="R704" i="19" s="1"/>
  <c r="T704" i="19" s="1"/>
  <c r="K705" i="19"/>
  <c r="R705" i="19" s="1"/>
  <c r="T705" i="19" s="1"/>
  <c r="K706" i="19"/>
  <c r="R706" i="19" s="1"/>
  <c r="T706" i="19" s="1"/>
  <c r="K707" i="19"/>
  <c r="R707" i="19" s="1"/>
  <c r="T707" i="19" s="1"/>
  <c r="K708" i="19"/>
  <c r="R708" i="19" s="1"/>
  <c r="T708" i="19" s="1"/>
  <c r="K709" i="19"/>
  <c r="R709" i="19" s="1"/>
  <c r="T709" i="19" s="1"/>
  <c r="K710" i="19"/>
  <c r="R710" i="19" s="1"/>
  <c r="T710" i="19" s="1"/>
  <c r="K711" i="19"/>
  <c r="R711" i="19" s="1"/>
  <c r="T711" i="19" s="1"/>
  <c r="K712" i="19"/>
  <c r="R712" i="19" s="1"/>
  <c r="T712" i="19" s="1"/>
  <c r="K713" i="19"/>
  <c r="R713" i="19" s="1"/>
  <c r="T713" i="19" s="1"/>
  <c r="K714" i="19"/>
  <c r="R714" i="19" s="1"/>
  <c r="T714" i="19" s="1"/>
  <c r="K715" i="19"/>
  <c r="R715" i="19" s="1"/>
  <c r="T715" i="19" s="1"/>
  <c r="K716" i="19"/>
  <c r="R716" i="19" s="1"/>
  <c r="T716" i="19" s="1"/>
  <c r="K717" i="19"/>
  <c r="R717" i="19" s="1"/>
  <c r="T717" i="19" s="1"/>
  <c r="K718" i="19"/>
  <c r="R718" i="19" s="1"/>
  <c r="T718" i="19" s="1"/>
  <c r="K719" i="19"/>
  <c r="R719" i="19" s="1"/>
  <c r="T719" i="19" s="1"/>
  <c r="K720" i="19"/>
  <c r="R720" i="19" s="1"/>
  <c r="T720" i="19" s="1"/>
  <c r="K721" i="19"/>
  <c r="R721" i="19" s="1"/>
  <c r="T721" i="19" s="1"/>
  <c r="K722" i="19"/>
  <c r="R722" i="19" s="1"/>
  <c r="T722" i="19" s="1"/>
  <c r="K723" i="19"/>
  <c r="R723" i="19" s="1"/>
  <c r="T723" i="19" s="1"/>
  <c r="K724" i="19"/>
  <c r="R724" i="19" s="1"/>
  <c r="T724" i="19" s="1"/>
  <c r="K725" i="19"/>
  <c r="R725" i="19" s="1"/>
  <c r="T725" i="19" s="1"/>
  <c r="K726" i="19"/>
  <c r="R726" i="19" s="1"/>
  <c r="T726" i="19" s="1"/>
  <c r="K727" i="19"/>
  <c r="R727" i="19" s="1"/>
  <c r="T727" i="19" s="1"/>
  <c r="K728" i="19"/>
  <c r="R728" i="19" s="1"/>
  <c r="T728" i="19" s="1"/>
  <c r="K729" i="19"/>
  <c r="R729" i="19" s="1"/>
  <c r="T729" i="19" s="1"/>
  <c r="K730" i="19"/>
  <c r="R730" i="19" s="1"/>
  <c r="T730" i="19" s="1"/>
  <c r="K731" i="19"/>
  <c r="R731" i="19" s="1"/>
  <c r="T731" i="19" s="1"/>
  <c r="K732" i="19"/>
  <c r="R732" i="19" s="1"/>
  <c r="T732" i="19" s="1"/>
  <c r="K733" i="19"/>
  <c r="R733" i="19" s="1"/>
  <c r="T733" i="19" s="1"/>
  <c r="K734" i="19"/>
  <c r="R734" i="19" s="1"/>
  <c r="T734" i="19" s="1"/>
  <c r="K735" i="19"/>
  <c r="R735" i="19" s="1"/>
  <c r="T735" i="19" s="1"/>
  <c r="K736" i="19"/>
  <c r="R736" i="19" s="1"/>
  <c r="T736" i="19" s="1"/>
  <c r="K737" i="19"/>
  <c r="R737" i="19" s="1"/>
  <c r="T737" i="19" s="1"/>
  <c r="K738" i="19"/>
  <c r="R738" i="19" s="1"/>
  <c r="T738" i="19" s="1"/>
  <c r="K739" i="19"/>
  <c r="R739" i="19" s="1"/>
  <c r="T739" i="19" s="1"/>
  <c r="K740" i="19"/>
  <c r="R740" i="19" s="1"/>
  <c r="T740" i="19" s="1"/>
  <c r="K741" i="19"/>
  <c r="R741" i="19" s="1"/>
  <c r="T741" i="19" s="1"/>
  <c r="K742" i="19"/>
  <c r="R742" i="19" s="1"/>
  <c r="T742" i="19" s="1"/>
  <c r="K743" i="19"/>
  <c r="R743" i="19" s="1"/>
  <c r="T743" i="19" s="1"/>
  <c r="K744" i="19"/>
  <c r="R744" i="19" s="1"/>
  <c r="T744" i="19" s="1"/>
  <c r="K745" i="19"/>
  <c r="R745" i="19" s="1"/>
  <c r="T745" i="19" s="1"/>
  <c r="K746" i="19"/>
  <c r="R746" i="19" s="1"/>
  <c r="T746" i="19" s="1"/>
  <c r="K747" i="19"/>
  <c r="R747" i="19" s="1"/>
  <c r="T747" i="19" s="1"/>
  <c r="K748" i="19"/>
  <c r="R748" i="19" s="1"/>
  <c r="T748" i="19" s="1"/>
  <c r="K749" i="19"/>
  <c r="R749" i="19" s="1"/>
  <c r="T749" i="19" s="1"/>
  <c r="K750" i="19"/>
  <c r="R750" i="19" s="1"/>
  <c r="T750" i="19" s="1"/>
  <c r="K751" i="19"/>
  <c r="R751" i="19" s="1"/>
  <c r="T751" i="19" s="1"/>
  <c r="K752" i="19"/>
  <c r="R752" i="19" s="1"/>
  <c r="T752" i="19" s="1"/>
  <c r="K753" i="19"/>
  <c r="R753" i="19" s="1"/>
  <c r="T753" i="19" s="1"/>
  <c r="K754" i="19"/>
  <c r="R754" i="19" s="1"/>
  <c r="T754" i="19" s="1"/>
  <c r="K755" i="19"/>
  <c r="R755" i="19" s="1"/>
  <c r="T755" i="19" s="1"/>
  <c r="K756" i="19"/>
  <c r="R756" i="19" s="1"/>
  <c r="T756" i="19" s="1"/>
  <c r="K757" i="19"/>
  <c r="R757" i="19" s="1"/>
  <c r="T757" i="19" s="1"/>
  <c r="K758" i="19"/>
  <c r="R758" i="19" s="1"/>
  <c r="T758" i="19" s="1"/>
  <c r="K759" i="19"/>
  <c r="R759" i="19" s="1"/>
  <c r="T759" i="19" s="1"/>
  <c r="K760" i="19"/>
  <c r="R760" i="19" s="1"/>
  <c r="T760" i="19" s="1"/>
  <c r="K761" i="19"/>
  <c r="R761" i="19" s="1"/>
  <c r="T761" i="19" s="1"/>
  <c r="K762" i="19"/>
  <c r="R762" i="19" s="1"/>
  <c r="T762" i="19" s="1"/>
  <c r="K763" i="19"/>
  <c r="R763" i="19" s="1"/>
  <c r="T763" i="19" s="1"/>
  <c r="K764" i="19"/>
  <c r="R764" i="19" s="1"/>
  <c r="T764" i="19" s="1"/>
  <c r="K765" i="19"/>
  <c r="R765" i="19" s="1"/>
  <c r="T765" i="19" s="1"/>
  <c r="K766" i="19"/>
  <c r="R766" i="19" s="1"/>
  <c r="T766" i="19" s="1"/>
  <c r="K767" i="19"/>
  <c r="R767" i="19" s="1"/>
  <c r="T767" i="19" s="1"/>
  <c r="K768" i="19"/>
  <c r="R768" i="19" s="1"/>
  <c r="T768" i="19" s="1"/>
  <c r="K769" i="19"/>
  <c r="R769" i="19" s="1"/>
  <c r="T769" i="19" s="1"/>
  <c r="K770" i="19"/>
  <c r="R770" i="19" s="1"/>
  <c r="T770" i="19" s="1"/>
  <c r="K771" i="19"/>
  <c r="R771" i="19" s="1"/>
  <c r="T771" i="19" s="1"/>
  <c r="K772" i="19"/>
  <c r="R772" i="19" s="1"/>
  <c r="T772" i="19" s="1"/>
  <c r="K773" i="19"/>
  <c r="R773" i="19" s="1"/>
  <c r="T773" i="19" s="1"/>
  <c r="K774" i="19"/>
  <c r="R774" i="19" s="1"/>
  <c r="T774" i="19" s="1"/>
  <c r="K775" i="19"/>
  <c r="R775" i="19" s="1"/>
  <c r="T775" i="19" s="1"/>
  <c r="K776" i="19"/>
  <c r="R776" i="19" s="1"/>
  <c r="T776" i="19" s="1"/>
  <c r="K777" i="19"/>
  <c r="R777" i="19" s="1"/>
  <c r="T777" i="19" s="1"/>
  <c r="K778" i="19"/>
  <c r="R778" i="19" s="1"/>
  <c r="T778" i="19" s="1"/>
  <c r="K779" i="19"/>
  <c r="R779" i="19" s="1"/>
  <c r="T779" i="19" s="1"/>
  <c r="K780" i="19"/>
  <c r="R780" i="19" s="1"/>
  <c r="T780" i="19" s="1"/>
  <c r="K781" i="19"/>
  <c r="R781" i="19" s="1"/>
  <c r="T781" i="19" s="1"/>
  <c r="K782" i="19"/>
  <c r="R782" i="19" s="1"/>
  <c r="T782" i="19" s="1"/>
  <c r="K783" i="19"/>
  <c r="R783" i="19" s="1"/>
  <c r="T783" i="19" s="1"/>
  <c r="K784" i="19"/>
  <c r="R784" i="19" s="1"/>
  <c r="T784" i="19" s="1"/>
  <c r="K785" i="19"/>
  <c r="R785" i="19" s="1"/>
  <c r="T785" i="19" s="1"/>
  <c r="K786" i="19"/>
  <c r="R786" i="19" s="1"/>
  <c r="T786" i="19" s="1"/>
  <c r="K787" i="19"/>
  <c r="R787" i="19" s="1"/>
  <c r="T787" i="19" s="1"/>
  <c r="K788" i="19"/>
  <c r="R788" i="19" s="1"/>
  <c r="T788" i="19" s="1"/>
  <c r="K789" i="19"/>
  <c r="R789" i="19" s="1"/>
  <c r="T789" i="19" s="1"/>
  <c r="K790" i="19"/>
  <c r="R790" i="19" s="1"/>
  <c r="T790" i="19" s="1"/>
  <c r="K791" i="19"/>
  <c r="R791" i="19" s="1"/>
  <c r="T791" i="19" s="1"/>
  <c r="K792" i="19"/>
  <c r="R792" i="19" s="1"/>
  <c r="T792" i="19" s="1"/>
  <c r="K793" i="19"/>
  <c r="R793" i="19" s="1"/>
  <c r="T793" i="19" s="1"/>
  <c r="K794" i="19"/>
  <c r="R794" i="19" s="1"/>
  <c r="T794" i="19" s="1"/>
  <c r="K795" i="19"/>
  <c r="R795" i="19" s="1"/>
  <c r="T795" i="19" s="1"/>
  <c r="K796" i="19"/>
  <c r="R796" i="19" s="1"/>
  <c r="T796" i="19" s="1"/>
  <c r="K797" i="19"/>
  <c r="R797" i="19" s="1"/>
  <c r="T797" i="19" s="1"/>
  <c r="K798" i="19"/>
  <c r="R798" i="19" s="1"/>
  <c r="T798" i="19" s="1"/>
  <c r="K799" i="19"/>
  <c r="R799" i="19" s="1"/>
  <c r="T799" i="19" s="1"/>
  <c r="K800" i="19"/>
  <c r="R800" i="19" s="1"/>
  <c r="T800" i="19" s="1"/>
  <c r="K801" i="19"/>
  <c r="R801" i="19" s="1"/>
  <c r="T801" i="19" s="1"/>
  <c r="K802" i="19"/>
  <c r="R802" i="19" s="1"/>
  <c r="T802" i="19" s="1"/>
  <c r="K803" i="19"/>
  <c r="R803" i="19" s="1"/>
  <c r="T803" i="19" s="1"/>
  <c r="K804" i="19"/>
  <c r="R804" i="19" s="1"/>
  <c r="T804" i="19" s="1"/>
  <c r="K805" i="19"/>
  <c r="R805" i="19" s="1"/>
  <c r="T805" i="19" s="1"/>
  <c r="K806" i="19"/>
  <c r="R806" i="19" s="1"/>
  <c r="T806" i="19" s="1"/>
  <c r="K807" i="19"/>
  <c r="R807" i="19" s="1"/>
  <c r="T807" i="19" s="1"/>
  <c r="K808" i="19"/>
  <c r="R808" i="19" s="1"/>
  <c r="T808" i="19" s="1"/>
  <c r="K809" i="19"/>
  <c r="R809" i="19" s="1"/>
  <c r="T809" i="19" s="1"/>
  <c r="K810" i="19"/>
  <c r="R810" i="19" s="1"/>
  <c r="T810" i="19" s="1"/>
  <c r="K811" i="19"/>
  <c r="R811" i="19" s="1"/>
  <c r="T811" i="19" s="1"/>
  <c r="K812" i="19"/>
  <c r="R812" i="19" s="1"/>
  <c r="T812" i="19" s="1"/>
  <c r="K813" i="19"/>
  <c r="R813" i="19" s="1"/>
  <c r="T813" i="19" s="1"/>
  <c r="K814" i="19"/>
  <c r="R814" i="19" s="1"/>
  <c r="T814" i="19" s="1"/>
  <c r="K815" i="19"/>
  <c r="R815" i="19" s="1"/>
  <c r="T815" i="19" s="1"/>
  <c r="K816" i="19"/>
  <c r="R816" i="19" s="1"/>
  <c r="T816" i="19" s="1"/>
  <c r="K817" i="19"/>
  <c r="R817" i="19" s="1"/>
  <c r="T817" i="19" s="1"/>
  <c r="K818" i="19"/>
  <c r="R818" i="19" s="1"/>
  <c r="T818" i="19" s="1"/>
  <c r="K819" i="19"/>
  <c r="R819" i="19" s="1"/>
  <c r="T819" i="19" s="1"/>
  <c r="K820" i="19"/>
  <c r="R820" i="19" s="1"/>
  <c r="T820" i="19" s="1"/>
  <c r="K821" i="19"/>
  <c r="R821" i="19" s="1"/>
  <c r="T821" i="19" s="1"/>
  <c r="K822" i="19"/>
  <c r="R822" i="19" s="1"/>
  <c r="T822" i="19" s="1"/>
  <c r="K823" i="19"/>
  <c r="R823" i="19" s="1"/>
  <c r="T823" i="19" s="1"/>
  <c r="K824" i="19"/>
  <c r="R824" i="19" s="1"/>
  <c r="T824" i="19" s="1"/>
  <c r="K825" i="19"/>
  <c r="R825" i="19" s="1"/>
  <c r="T825" i="19" s="1"/>
  <c r="K826" i="19"/>
  <c r="R826" i="19" s="1"/>
  <c r="T826" i="19" s="1"/>
  <c r="K827" i="19"/>
  <c r="R827" i="19" s="1"/>
  <c r="T827" i="19" s="1"/>
  <c r="K828" i="19"/>
  <c r="R828" i="19" s="1"/>
  <c r="T828" i="19" s="1"/>
  <c r="K829" i="19"/>
  <c r="R829" i="19" s="1"/>
  <c r="T829" i="19" s="1"/>
  <c r="K830" i="19"/>
  <c r="R830" i="19" s="1"/>
  <c r="T830" i="19" s="1"/>
  <c r="K831" i="19"/>
  <c r="R831" i="19" s="1"/>
  <c r="T831" i="19" s="1"/>
  <c r="K832" i="19"/>
  <c r="R832" i="19" s="1"/>
  <c r="T832" i="19" s="1"/>
  <c r="K833" i="19"/>
  <c r="R833" i="19" s="1"/>
  <c r="T833" i="19" s="1"/>
  <c r="K834" i="19"/>
  <c r="R834" i="19" s="1"/>
  <c r="T834" i="19" s="1"/>
  <c r="K835" i="19"/>
  <c r="R835" i="19" s="1"/>
  <c r="T835" i="19" s="1"/>
  <c r="K836" i="19"/>
  <c r="R836" i="19" s="1"/>
  <c r="T836" i="19" s="1"/>
  <c r="K837" i="19"/>
  <c r="R837" i="19" s="1"/>
  <c r="T837" i="19" s="1"/>
  <c r="K838" i="19"/>
  <c r="R838" i="19" s="1"/>
  <c r="T838" i="19" s="1"/>
  <c r="K839" i="19"/>
  <c r="R839" i="19" s="1"/>
  <c r="T839" i="19" s="1"/>
  <c r="K840" i="19"/>
  <c r="R840" i="19" s="1"/>
  <c r="T840" i="19" s="1"/>
  <c r="K841" i="19"/>
  <c r="R841" i="19" s="1"/>
  <c r="T841" i="19" s="1"/>
  <c r="K842" i="19"/>
  <c r="R842" i="19" s="1"/>
  <c r="T842" i="19" s="1"/>
  <c r="K843" i="19"/>
  <c r="R843" i="19" s="1"/>
  <c r="T843" i="19" s="1"/>
  <c r="K844" i="19"/>
  <c r="R844" i="19" s="1"/>
  <c r="T844" i="19" s="1"/>
  <c r="K845" i="19"/>
  <c r="R845" i="19" s="1"/>
  <c r="T845" i="19" s="1"/>
  <c r="K846" i="19"/>
  <c r="R846" i="19" s="1"/>
  <c r="T846" i="19" s="1"/>
  <c r="K847" i="19"/>
  <c r="R847" i="19" s="1"/>
  <c r="T847" i="19" s="1"/>
  <c r="K848" i="19"/>
  <c r="R848" i="19" s="1"/>
  <c r="T848" i="19" s="1"/>
  <c r="K849" i="19"/>
  <c r="R849" i="19" s="1"/>
  <c r="T849" i="19" s="1"/>
  <c r="K850" i="19"/>
  <c r="R850" i="19" s="1"/>
  <c r="T850" i="19" s="1"/>
  <c r="K851" i="19"/>
  <c r="R851" i="19" s="1"/>
  <c r="T851" i="19" s="1"/>
  <c r="K852" i="19"/>
  <c r="R852" i="19" s="1"/>
  <c r="T852" i="19" s="1"/>
  <c r="K853" i="19"/>
  <c r="R853" i="19" s="1"/>
  <c r="T853" i="19" s="1"/>
  <c r="K854" i="19"/>
  <c r="R854" i="19" s="1"/>
  <c r="T854" i="19" s="1"/>
  <c r="K855" i="19"/>
  <c r="R855" i="19" s="1"/>
  <c r="T855" i="19" s="1"/>
  <c r="K856" i="19"/>
  <c r="R856" i="19" s="1"/>
  <c r="T856" i="19" s="1"/>
  <c r="K857" i="19"/>
  <c r="R857" i="19" s="1"/>
  <c r="T857" i="19" s="1"/>
  <c r="K858" i="19"/>
  <c r="R858" i="19" s="1"/>
  <c r="T858" i="19" s="1"/>
  <c r="K859" i="19"/>
  <c r="R859" i="19" s="1"/>
  <c r="T859" i="19" s="1"/>
  <c r="K860" i="19"/>
  <c r="R860" i="19" s="1"/>
  <c r="T860" i="19" s="1"/>
  <c r="K861" i="19"/>
  <c r="R861" i="19" s="1"/>
  <c r="T861" i="19" s="1"/>
  <c r="K862" i="19"/>
  <c r="R862" i="19" s="1"/>
  <c r="T862" i="19" s="1"/>
  <c r="K863" i="19"/>
  <c r="R863" i="19" s="1"/>
  <c r="T863" i="19" s="1"/>
  <c r="K864" i="19"/>
  <c r="R864" i="19" s="1"/>
  <c r="T864" i="19" s="1"/>
  <c r="K865" i="19"/>
  <c r="R865" i="19" s="1"/>
  <c r="T865" i="19" s="1"/>
  <c r="K866" i="19"/>
  <c r="R866" i="19" s="1"/>
  <c r="T866" i="19" s="1"/>
  <c r="K867" i="19"/>
  <c r="R867" i="19" s="1"/>
  <c r="T867" i="19" s="1"/>
  <c r="K868" i="19"/>
  <c r="R868" i="19" s="1"/>
  <c r="T868" i="19" s="1"/>
  <c r="K869" i="19"/>
  <c r="R869" i="19" s="1"/>
  <c r="T869" i="19" s="1"/>
  <c r="K870" i="19"/>
  <c r="R870" i="19" s="1"/>
  <c r="T870" i="19" s="1"/>
  <c r="K871" i="19"/>
  <c r="R871" i="19" s="1"/>
  <c r="T871" i="19" s="1"/>
  <c r="K872" i="19"/>
  <c r="R872" i="19" s="1"/>
  <c r="T872" i="19" s="1"/>
  <c r="K873" i="19"/>
  <c r="R873" i="19" s="1"/>
  <c r="T873" i="19" s="1"/>
  <c r="K874" i="19"/>
  <c r="R874" i="19" s="1"/>
  <c r="T874" i="19" s="1"/>
  <c r="K875" i="19"/>
  <c r="R875" i="19" s="1"/>
  <c r="T875" i="19" s="1"/>
  <c r="K876" i="19"/>
  <c r="R876" i="19" s="1"/>
  <c r="T876" i="19" s="1"/>
  <c r="K877" i="19"/>
  <c r="R877" i="19" s="1"/>
  <c r="T877" i="19" s="1"/>
  <c r="K878" i="19"/>
  <c r="R878" i="19" s="1"/>
  <c r="T878" i="19" s="1"/>
  <c r="K879" i="19"/>
  <c r="R879" i="19" s="1"/>
  <c r="T879" i="19" s="1"/>
  <c r="K880" i="19"/>
  <c r="R880" i="19" s="1"/>
  <c r="T880" i="19" s="1"/>
  <c r="K881" i="19"/>
  <c r="R881" i="19" s="1"/>
  <c r="T881" i="19" s="1"/>
  <c r="K882" i="19"/>
  <c r="R882" i="19" s="1"/>
  <c r="T882" i="19" s="1"/>
  <c r="K883" i="19"/>
  <c r="R883" i="19" s="1"/>
  <c r="T883" i="19" s="1"/>
  <c r="K884" i="19"/>
  <c r="R884" i="19" s="1"/>
  <c r="T884" i="19" s="1"/>
  <c r="K885" i="19"/>
  <c r="R885" i="19" s="1"/>
  <c r="T885" i="19" s="1"/>
  <c r="K886" i="19"/>
  <c r="R886" i="19" s="1"/>
  <c r="T886" i="19" s="1"/>
  <c r="K887" i="19"/>
  <c r="R887" i="19" s="1"/>
  <c r="T887" i="19" s="1"/>
  <c r="K888" i="19"/>
  <c r="R888" i="19" s="1"/>
  <c r="T888" i="19" s="1"/>
  <c r="K889" i="19"/>
  <c r="R889" i="19" s="1"/>
  <c r="T889" i="19" s="1"/>
  <c r="K890" i="19"/>
  <c r="R890" i="19" s="1"/>
  <c r="T890" i="19" s="1"/>
  <c r="K891" i="19"/>
  <c r="R891" i="19" s="1"/>
  <c r="T891" i="19" s="1"/>
  <c r="K892" i="19"/>
  <c r="R892" i="19" s="1"/>
  <c r="T892" i="19" s="1"/>
  <c r="K893" i="19"/>
  <c r="R893" i="19" s="1"/>
  <c r="T893" i="19" s="1"/>
  <c r="K894" i="19"/>
  <c r="R894" i="19" s="1"/>
  <c r="T894" i="19" s="1"/>
  <c r="K895" i="19"/>
  <c r="R895" i="19" s="1"/>
  <c r="T895" i="19" s="1"/>
  <c r="K896" i="19"/>
  <c r="R896" i="19" s="1"/>
  <c r="T896" i="19" s="1"/>
  <c r="K897" i="19"/>
  <c r="R897" i="19" s="1"/>
  <c r="T897" i="19" s="1"/>
  <c r="K898" i="19"/>
  <c r="R898" i="19" s="1"/>
  <c r="T898" i="19" s="1"/>
  <c r="K899" i="19"/>
  <c r="R899" i="19" s="1"/>
  <c r="T899" i="19" s="1"/>
  <c r="K900" i="19"/>
  <c r="R900" i="19" s="1"/>
  <c r="T900" i="19" s="1"/>
  <c r="K901" i="19"/>
  <c r="R901" i="19" s="1"/>
  <c r="T901" i="19" s="1"/>
  <c r="K902" i="19"/>
  <c r="R902" i="19" s="1"/>
  <c r="T902" i="19" s="1"/>
  <c r="K903" i="19"/>
  <c r="R903" i="19" s="1"/>
  <c r="T903" i="19" s="1"/>
  <c r="K904" i="19"/>
  <c r="R904" i="19" s="1"/>
  <c r="T904" i="19" s="1"/>
  <c r="K905" i="19"/>
  <c r="R905" i="19" s="1"/>
  <c r="T905" i="19" s="1"/>
  <c r="K906" i="19"/>
  <c r="R906" i="19" s="1"/>
  <c r="T906" i="19" s="1"/>
  <c r="K907" i="19"/>
  <c r="R907" i="19" s="1"/>
  <c r="T907" i="19" s="1"/>
  <c r="K908" i="19"/>
  <c r="R908" i="19" s="1"/>
  <c r="T908" i="19" s="1"/>
  <c r="K909" i="19"/>
  <c r="R909" i="19" s="1"/>
  <c r="T909" i="19" s="1"/>
  <c r="K910" i="19"/>
  <c r="R910" i="19" s="1"/>
  <c r="T910" i="19" s="1"/>
  <c r="K911" i="19"/>
  <c r="R911" i="19" s="1"/>
  <c r="T911" i="19" s="1"/>
  <c r="K912" i="19"/>
  <c r="R912" i="19" s="1"/>
  <c r="T912" i="19" s="1"/>
  <c r="K913" i="19"/>
  <c r="R913" i="19" s="1"/>
  <c r="T913" i="19" s="1"/>
  <c r="K914" i="19"/>
  <c r="R914" i="19" s="1"/>
  <c r="T914" i="19" s="1"/>
  <c r="K915" i="19"/>
  <c r="R915" i="19" s="1"/>
  <c r="T915" i="19" s="1"/>
  <c r="K916" i="19"/>
  <c r="R916" i="19" s="1"/>
  <c r="T916" i="19" s="1"/>
  <c r="K917" i="19"/>
  <c r="R917" i="19" s="1"/>
  <c r="T917" i="19" s="1"/>
  <c r="K918" i="19"/>
  <c r="R918" i="19" s="1"/>
  <c r="T918" i="19" s="1"/>
  <c r="K919" i="19"/>
  <c r="R919" i="19" s="1"/>
  <c r="T919" i="19" s="1"/>
  <c r="K920" i="19"/>
  <c r="R920" i="19" s="1"/>
  <c r="T920" i="19" s="1"/>
  <c r="K921" i="19"/>
  <c r="R921" i="19" s="1"/>
  <c r="T921" i="19" s="1"/>
  <c r="K922" i="19"/>
  <c r="R922" i="19" s="1"/>
  <c r="T922" i="19" s="1"/>
  <c r="K923" i="19"/>
  <c r="R923" i="19" s="1"/>
  <c r="T923" i="19" s="1"/>
  <c r="K924" i="19"/>
  <c r="R924" i="19" s="1"/>
  <c r="T924" i="19" s="1"/>
  <c r="K925" i="19"/>
  <c r="R925" i="19" s="1"/>
  <c r="T925" i="19" s="1"/>
  <c r="K926" i="19"/>
  <c r="R926" i="19" s="1"/>
  <c r="T926" i="19" s="1"/>
  <c r="K927" i="19"/>
  <c r="R927" i="19" s="1"/>
  <c r="T927" i="19" s="1"/>
  <c r="K928" i="19"/>
  <c r="R928" i="19" s="1"/>
  <c r="T928" i="19" s="1"/>
  <c r="K929" i="19"/>
  <c r="R929" i="19" s="1"/>
  <c r="T929" i="19" s="1"/>
  <c r="K930" i="19"/>
  <c r="R930" i="19" s="1"/>
  <c r="T930" i="19" s="1"/>
  <c r="K931" i="19"/>
  <c r="R931" i="19" s="1"/>
  <c r="T931" i="19" s="1"/>
  <c r="K932" i="19"/>
  <c r="R932" i="19" s="1"/>
  <c r="T932" i="19" s="1"/>
  <c r="K933" i="19"/>
  <c r="R933" i="19" s="1"/>
  <c r="T933" i="19" s="1"/>
  <c r="K934" i="19"/>
  <c r="R934" i="19" s="1"/>
  <c r="T934" i="19" s="1"/>
  <c r="K935" i="19"/>
  <c r="R935" i="19" s="1"/>
  <c r="T935" i="19" s="1"/>
  <c r="K936" i="19"/>
  <c r="R936" i="19" s="1"/>
  <c r="T936" i="19" s="1"/>
  <c r="K937" i="19"/>
  <c r="R937" i="19" s="1"/>
  <c r="T937" i="19" s="1"/>
  <c r="K938" i="19"/>
  <c r="R938" i="19" s="1"/>
  <c r="T938" i="19" s="1"/>
  <c r="K939" i="19"/>
  <c r="R939" i="19" s="1"/>
  <c r="T939" i="19" s="1"/>
  <c r="K940" i="19"/>
  <c r="R940" i="19" s="1"/>
  <c r="T940" i="19" s="1"/>
  <c r="K941" i="19"/>
  <c r="R941" i="19" s="1"/>
  <c r="T941" i="19" s="1"/>
  <c r="K942" i="19"/>
  <c r="R942" i="19" s="1"/>
  <c r="T942" i="19" s="1"/>
  <c r="K943" i="19"/>
  <c r="R943" i="19" s="1"/>
  <c r="T943" i="19" s="1"/>
  <c r="K944" i="19"/>
  <c r="R944" i="19" s="1"/>
  <c r="T944" i="19" s="1"/>
  <c r="K945" i="19"/>
  <c r="R945" i="19" s="1"/>
  <c r="T945" i="19" s="1"/>
  <c r="K946" i="19"/>
  <c r="R946" i="19" s="1"/>
  <c r="T946" i="19" s="1"/>
  <c r="K947" i="19"/>
  <c r="R947" i="19" s="1"/>
  <c r="T947" i="19" s="1"/>
  <c r="K948" i="19"/>
  <c r="R948" i="19" s="1"/>
  <c r="T948" i="19" s="1"/>
  <c r="K949" i="19"/>
  <c r="R949" i="19" s="1"/>
  <c r="T949" i="19" s="1"/>
  <c r="K950" i="19"/>
  <c r="R950" i="19" s="1"/>
  <c r="T950" i="19" s="1"/>
  <c r="K951" i="19"/>
  <c r="R951" i="19" s="1"/>
  <c r="T951" i="19" s="1"/>
  <c r="K952" i="19"/>
  <c r="R952" i="19" s="1"/>
  <c r="T952" i="19" s="1"/>
  <c r="K953" i="19"/>
  <c r="R953" i="19" s="1"/>
  <c r="T953" i="19" s="1"/>
  <c r="K954" i="19"/>
  <c r="R954" i="19" s="1"/>
  <c r="T954" i="19" s="1"/>
  <c r="K955" i="19"/>
  <c r="R955" i="19" s="1"/>
  <c r="T955" i="19" s="1"/>
  <c r="K956" i="19"/>
  <c r="R956" i="19" s="1"/>
  <c r="T956" i="19" s="1"/>
  <c r="K957" i="19"/>
  <c r="R957" i="19" s="1"/>
  <c r="T957" i="19" s="1"/>
  <c r="K958" i="19"/>
  <c r="R958" i="19" s="1"/>
  <c r="T958" i="19" s="1"/>
  <c r="K959" i="19"/>
  <c r="R959" i="19" s="1"/>
  <c r="T959" i="19" s="1"/>
  <c r="K960" i="19"/>
  <c r="R960" i="19" s="1"/>
  <c r="T960" i="19" s="1"/>
  <c r="K961" i="19"/>
  <c r="R961" i="19" s="1"/>
  <c r="T961" i="19" s="1"/>
  <c r="K962" i="19"/>
  <c r="R962" i="19" s="1"/>
  <c r="T962" i="19" s="1"/>
  <c r="K963" i="19"/>
  <c r="R963" i="19" s="1"/>
  <c r="T963" i="19" s="1"/>
  <c r="K964" i="19"/>
  <c r="R964" i="19" s="1"/>
  <c r="T964" i="19" s="1"/>
  <c r="K965" i="19"/>
  <c r="R965" i="19" s="1"/>
  <c r="T965" i="19" s="1"/>
  <c r="K966" i="19"/>
  <c r="R966" i="19" s="1"/>
  <c r="T966" i="19" s="1"/>
  <c r="K967" i="19"/>
  <c r="R967" i="19" s="1"/>
  <c r="T967" i="19" s="1"/>
  <c r="K968" i="19"/>
  <c r="R968" i="19" s="1"/>
  <c r="T968" i="19" s="1"/>
  <c r="K969" i="19"/>
  <c r="R969" i="19" s="1"/>
  <c r="T969" i="19" s="1"/>
  <c r="K970" i="19"/>
  <c r="R970" i="19" s="1"/>
  <c r="T970" i="19" s="1"/>
  <c r="K971" i="19"/>
  <c r="R971" i="19" s="1"/>
  <c r="T971" i="19" s="1"/>
  <c r="K972" i="19"/>
  <c r="R972" i="19" s="1"/>
  <c r="T972" i="19" s="1"/>
  <c r="K973" i="19"/>
  <c r="R973" i="19" s="1"/>
  <c r="T973" i="19" s="1"/>
  <c r="K974" i="19"/>
  <c r="R974" i="19" s="1"/>
  <c r="T974" i="19" s="1"/>
  <c r="K975" i="19"/>
  <c r="R975" i="19" s="1"/>
  <c r="T975" i="19" s="1"/>
  <c r="K976" i="19"/>
  <c r="R976" i="19" s="1"/>
  <c r="T976" i="19" s="1"/>
  <c r="K977" i="19"/>
  <c r="R977" i="19" s="1"/>
  <c r="T977" i="19" s="1"/>
  <c r="K978" i="19"/>
  <c r="R978" i="19" s="1"/>
  <c r="T978" i="19" s="1"/>
  <c r="K979" i="19"/>
  <c r="R979" i="19" s="1"/>
  <c r="T979" i="19" s="1"/>
  <c r="K980" i="19"/>
  <c r="R980" i="19" s="1"/>
  <c r="T980" i="19" s="1"/>
  <c r="K981" i="19"/>
  <c r="R981" i="19" s="1"/>
  <c r="T981" i="19" s="1"/>
  <c r="K982" i="19"/>
  <c r="R982" i="19" s="1"/>
  <c r="T982" i="19" s="1"/>
  <c r="K983" i="19"/>
  <c r="R983" i="19" s="1"/>
  <c r="T983" i="19" s="1"/>
  <c r="K984" i="19"/>
  <c r="R984" i="19" s="1"/>
  <c r="T984" i="19" s="1"/>
  <c r="K985" i="19"/>
  <c r="R985" i="19" s="1"/>
  <c r="T985" i="19" s="1"/>
  <c r="K986" i="19"/>
  <c r="R986" i="19" s="1"/>
  <c r="T986" i="19" s="1"/>
  <c r="K987" i="19"/>
  <c r="R987" i="19" s="1"/>
  <c r="T987" i="19" s="1"/>
  <c r="K988" i="19"/>
  <c r="R988" i="19" s="1"/>
  <c r="T988" i="19" s="1"/>
  <c r="K989" i="19"/>
  <c r="R989" i="19" s="1"/>
  <c r="T989" i="19" s="1"/>
  <c r="K990" i="19"/>
  <c r="R990" i="19" s="1"/>
  <c r="T990" i="19" s="1"/>
  <c r="K991" i="19"/>
  <c r="R991" i="19" s="1"/>
  <c r="T991" i="19" s="1"/>
  <c r="K992" i="19"/>
  <c r="R992" i="19" s="1"/>
  <c r="T992" i="19" s="1"/>
  <c r="K993" i="19"/>
  <c r="R993" i="19" s="1"/>
  <c r="T993" i="19" s="1"/>
  <c r="K994" i="19"/>
  <c r="R994" i="19" s="1"/>
  <c r="T994" i="19" s="1"/>
  <c r="K995" i="19"/>
  <c r="R995" i="19" s="1"/>
  <c r="T995" i="19" s="1"/>
  <c r="K996" i="19"/>
  <c r="R996" i="19" s="1"/>
  <c r="T996" i="19" s="1"/>
  <c r="K997" i="19"/>
  <c r="R997" i="19" s="1"/>
  <c r="T997" i="19" s="1"/>
  <c r="K998" i="19"/>
  <c r="R998" i="19" s="1"/>
  <c r="T998" i="19" s="1"/>
  <c r="K999" i="19"/>
  <c r="R999" i="19" s="1"/>
  <c r="T999" i="19" s="1"/>
  <c r="K1000" i="19"/>
  <c r="R1000" i="19" s="1"/>
  <c r="T1000" i="19" s="1"/>
  <c r="K1001" i="19"/>
  <c r="R1001" i="19" s="1"/>
  <c r="T1001" i="19" s="1"/>
  <c r="K1002" i="19"/>
  <c r="R1002" i="19" s="1"/>
  <c r="T1002" i="19" s="1"/>
  <c r="K1003" i="19"/>
  <c r="R1003" i="19" s="1"/>
  <c r="T1003" i="19" s="1"/>
  <c r="K1004" i="19"/>
  <c r="R1004" i="19" s="1"/>
  <c r="T1004" i="19" s="1"/>
  <c r="K1005" i="19"/>
  <c r="R1005" i="19" s="1"/>
  <c r="T1005" i="19" s="1"/>
  <c r="K1006" i="19"/>
  <c r="R1006" i="19" s="1"/>
  <c r="T1006" i="19" s="1"/>
  <c r="K1007" i="19"/>
  <c r="R1007" i="19" s="1"/>
  <c r="T1007" i="19" s="1"/>
  <c r="K1008" i="19"/>
  <c r="R1008" i="19" s="1"/>
  <c r="T1008" i="19" s="1"/>
  <c r="K1009" i="19"/>
  <c r="R1009" i="19" s="1"/>
  <c r="T1009" i="19" s="1"/>
  <c r="K1010" i="19"/>
  <c r="R1010" i="19" s="1"/>
  <c r="T1010" i="19" s="1"/>
  <c r="K1011" i="19"/>
  <c r="R1011" i="19" s="1"/>
  <c r="T1011" i="19" s="1"/>
  <c r="K1012" i="19"/>
  <c r="R1012" i="19" s="1"/>
  <c r="T1012" i="19" s="1"/>
  <c r="K1013" i="19"/>
  <c r="R1013" i="19" s="1"/>
  <c r="T1013" i="19" s="1"/>
  <c r="K1014" i="19"/>
  <c r="R1014" i="19" s="1"/>
  <c r="T1014" i="19" s="1"/>
  <c r="K1015" i="19"/>
  <c r="R1015" i="19" s="1"/>
  <c r="T1015" i="19" s="1"/>
  <c r="K1016" i="19"/>
  <c r="R1016" i="19" s="1"/>
  <c r="T1016" i="19" s="1"/>
  <c r="K1017" i="19"/>
  <c r="R1017" i="19" s="1"/>
  <c r="T1017" i="19" s="1"/>
  <c r="K1018" i="19"/>
  <c r="R1018" i="19" s="1"/>
  <c r="T1018" i="19" s="1"/>
  <c r="K1019" i="19"/>
  <c r="R1019" i="19" s="1"/>
  <c r="T1019" i="19" s="1"/>
  <c r="K1020" i="19"/>
  <c r="R1020" i="19" s="1"/>
  <c r="T1020" i="19" s="1"/>
  <c r="K1021" i="19"/>
  <c r="R1021" i="19" s="1"/>
  <c r="T1021" i="19" s="1"/>
  <c r="K1022" i="19"/>
  <c r="R1022" i="19" s="1"/>
  <c r="T1022" i="19" s="1"/>
  <c r="K1023" i="19"/>
  <c r="R1023" i="19" s="1"/>
  <c r="T1023" i="19" s="1"/>
  <c r="K1024" i="19"/>
  <c r="R1024" i="19" s="1"/>
  <c r="T1024" i="19" s="1"/>
  <c r="K1025" i="19"/>
  <c r="R1025" i="19" s="1"/>
  <c r="T1025" i="19" s="1"/>
  <c r="K1026" i="19"/>
  <c r="R1026" i="19" s="1"/>
  <c r="T1026" i="19" s="1"/>
  <c r="K1027" i="19"/>
  <c r="R1027" i="19" s="1"/>
  <c r="T1027" i="19" s="1"/>
  <c r="K1028" i="19"/>
  <c r="R1028" i="19" s="1"/>
  <c r="T1028" i="19" s="1"/>
  <c r="K1029" i="19"/>
  <c r="R1029" i="19" s="1"/>
  <c r="T1029" i="19" s="1"/>
  <c r="K1030" i="19"/>
  <c r="R1030" i="19" s="1"/>
  <c r="T1030" i="19" s="1"/>
  <c r="K1031" i="19"/>
  <c r="R1031" i="19" s="1"/>
  <c r="T1031" i="19" s="1"/>
  <c r="K1032" i="19"/>
  <c r="R1032" i="19" s="1"/>
  <c r="T1032" i="19" s="1"/>
  <c r="K1033" i="19"/>
  <c r="R1033" i="19" s="1"/>
  <c r="T1033" i="19" s="1"/>
  <c r="K1034" i="19"/>
  <c r="R1034" i="19" s="1"/>
  <c r="T1034" i="19" s="1"/>
  <c r="K1035" i="19"/>
  <c r="R1035" i="19" s="1"/>
  <c r="T1035" i="19" s="1"/>
  <c r="K1036" i="19"/>
  <c r="R1036" i="19" s="1"/>
  <c r="T1036" i="19" s="1"/>
  <c r="K1037" i="19"/>
  <c r="R1037" i="19" s="1"/>
  <c r="T1037" i="19" s="1"/>
  <c r="K1038" i="19"/>
  <c r="R1038" i="19" s="1"/>
  <c r="T1038" i="19" s="1"/>
  <c r="K1039" i="19"/>
  <c r="R1039" i="19" s="1"/>
  <c r="T1039" i="19" s="1"/>
  <c r="K1040" i="19"/>
  <c r="R1040" i="19" s="1"/>
  <c r="T1040" i="19" s="1"/>
  <c r="K1041" i="19"/>
  <c r="R1041" i="19" s="1"/>
  <c r="T1041" i="19" s="1"/>
  <c r="K1042" i="19"/>
  <c r="R1042" i="19" s="1"/>
  <c r="T1042" i="19" s="1"/>
  <c r="K1043" i="19"/>
  <c r="R1043" i="19" s="1"/>
  <c r="T1043" i="19" s="1"/>
  <c r="K1044" i="19"/>
  <c r="R1044" i="19" s="1"/>
  <c r="T1044" i="19" s="1"/>
  <c r="K1045" i="19"/>
  <c r="R1045" i="19" s="1"/>
  <c r="T1045" i="19" s="1"/>
  <c r="K1046" i="19"/>
  <c r="R1046" i="19" s="1"/>
  <c r="T1046" i="19" s="1"/>
  <c r="K1047" i="19"/>
  <c r="R1047" i="19" s="1"/>
  <c r="T1047" i="19" s="1"/>
  <c r="K1048" i="19"/>
  <c r="R1048" i="19" s="1"/>
  <c r="T1048" i="19" s="1"/>
  <c r="K1049" i="19"/>
  <c r="R1049" i="19" s="1"/>
  <c r="T1049" i="19" s="1"/>
  <c r="K1050" i="19"/>
  <c r="R1050" i="19" s="1"/>
  <c r="T1050" i="19" s="1"/>
  <c r="K1051" i="19"/>
  <c r="R1051" i="19" s="1"/>
  <c r="T1051" i="19" s="1"/>
  <c r="K1052" i="19"/>
  <c r="R1052" i="19" s="1"/>
  <c r="T1052" i="19" s="1"/>
  <c r="K1053" i="19"/>
  <c r="R1053" i="19" s="1"/>
  <c r="T1053" i="19" s="1"/>
  <c r="K1054" i="19"/>
  <c r="R1054" i="19" s="1"/>
  <c r="T1054" i="19" s="1"/>
  <c r="K1055" i="19"/>
  <c r="R1055" i="19" s="1"/>
  <c r="T1055" i="19" s="1"/>
  <c r="K1056" i="19"/>
  <c r="R1056" i="19" s="1"/>
  <c r="T1056" i="19" s="1"/>
  <c r="K1057" i="19"/>
  <c r="R1057" i="19" s="1"/>
  <c r="T1057" i="19" s="1"/>
  <c r="K1058" i="19"/>
  <c r="R1058" i="19" s="1"/>
  <c r="T1058" i="19" s="1"/>
  <c r="K1059" i="19"/>
  <c r="R1059" i="19" s="1"/>
  <c r="T1059" i="19" s="1"/>
  <c r="K1060" i="19"/>
  <c r="R1060" i="19" s="1"/>
  <c r="T1060" i="19" s="1"/>
  <c r="K1061" i="19"/>
  <c r="R1061" i="19" s="1"/>
  <c r="T1061" i="19" s="1"/>
  <c r="K1062" i="19"/>
  <c r="R1062" i="19" s="1"/>
  <c r="T1062" i="19" s="1"/>
  <c r="K1063" i="19"/>
  <c r="R1063" i="19" s="1"/>
  <c r="T1063" i="19" s="1"/>
  <c r="K1064" i="19"/>
  <c r="R1064" i="19" s="1"/>
  <c r="T1064" i="19" s="1"/>
  <c r="K1065" i="19"/>
  <c r="R1065" i="19" s="1"/>
  <c r="T1065" i="19" s="1"/>
  <c r="K1066" i="19"/>
  <c r="R1066" i="19" s="1"/>
  <c r="T1066" i="19" s="1"/>
  <c r="K1067" i="19"/>
  <c r="R1067" i="19" s="1"/>
  <c r="T1067" i="19" s="1"/>
  <c r="K1068" i="19"/>
  <c r="R1068" i="19" s="1"/>
  <c r="T1068" i="19" s="1"/>
  <c r="K1069" i="19"/>
  <c r="R1069" i="19" s="1"/>
  <c r="T1069" i="19" s="1"/>
  <c r="K1070" i="19"/>
  <c r="R1070" i="19" s="1"/>
  <c r="T1070" i="19" s="1"/>
  <c r="K1071" i="19"/>
  <c r="R1071" i="19" s="1"/>
  <c r="T1071" i="19" s="1"/>
  <c r="K1072" i="19"/>
  <c r="R1072" i="19" s="1"/>
  <c r="T1072" i="19" s="1"/>
  <c r="K1073" i="19"/>
  <c r="R1073" i="19" s="1"/>
  <c r="T1073" i="19" s="1"/>
  <c r="K1074" i="19"/>
  <c r="R1074" i="19" s="1"/>
  <c r="T1074" i="19" s="1"/>
  <c r="K1075" i="19"/>
  <c r="R1075" i="19" s="1"/>
  <c r="T1075" i="19" s="1"/>
  <c r="K1076" i="19"/>
  <c r="R1076" i="19" s="1"/>
  <c r="T1076" i="19" s="1"/>
  <c r="K1077" i="19"/>
  <c r="R1077" i="19" s="1"/>
  <c r="T1077" i="19" s="1"/>
  <c r="K1078" i="19"/>
  <c r="R1078" i="19" s="1"/>
  <c r="T1078" i="19" s="1"/>
  <c r="K1079" i="19"/>
  <c r="R1079" i="19" s="1"/>
  <c r="T1079" i="19" s="1"/>
  <c r="K1080" i="19"/>
  <c r="R1080" i="19" s="1"/>
  <c r="T1080" i="19" s="1"/>
  <c r="K1081" i="19"/>
  <c r="R1081" i="19" s="1"/>
  <c r="T1081" i="19" s="1"/>
  <c r="K1082" i="19"/>
  <c r="R1082" i="19" s="1"/>
  <c r="T1082" i="19" s="1"/>
  <c r="K1083" i="19"/>
  <c r="R1083" i="19" s="1"/>
  <c r="T1083" i="19" s="1"/>
  <c r="K1084" i="19"/>
  <c r="R1084" i="19" s="1"/>
  <c r="T1084" i="19" s="1"/>
  <c r="K1085" i="19"/>
  <c r="R1085" i="19" s="1"/>
  <c r="T1085" i="19" s="1"/>
  <c r="K1086" i="19"/>
  <c r="R1086" i="19" s="1"/>
  <c r="T1086" i="19" s="1"/>
  <c r="K1087" i="19"/>
  <c r="R1087" i="19" s="1"/>
  <c r="T1087" i="19" s="1"/>
  <c r="K1088" i="19"/>
  <c r="R1088" i="19" s="1"/>
  <c r="T1088" i="19" s="1"/>
  <c r="K1089" i="19"/>
  <c r="R1089" i="19" s="1"/>
  <c r="T1089" i="19" s="1"/>
  <c r="K1090" i="19"/>
  <c r="R1090" i="19" s="1"/>
  <c r="T1090" i="19" s="1"/>
  <c r="K1091" i="19"/>
  <c r="R1091" i="19" s="1"/>
  <c r="T1091" i="19" s="1"/>
  <c r="K1092" i="19"/>
  <c r="R1092" i="19" s="1"/>
  <c r="T1092" i="19" s="1"/>
  <c r="K1093" i="19"/>
  <c r="R1093" i="19" s="1"/>
  <c r="T1093" i="19" s="1"/>
  <c r="K1094" i="19"/>
  <c r="R1094" i="19" s="1"/>
  <c r="T1094" i="19" s="1"/>
  <c r="K1095" i="19"/>
  <c r="R1095" i="19" s="1"/>
  <c r="T1095" i="19" s="1"/>
  <c r="K1096" i="19"/>
  <c r="R1096" i="19" s="1"/>
  <c r="T1096" i="19" s="1"/>
  <c r="K1097" i="19"/>
  <c r="R1097" i="19" s="1"/>
  <c r="T1097" i="19" s="1"/>
  <c r="K1098" i="19"/>
  <c r="R1098" i="19" s="1"/>
  <c r="T1098" i="19" s="1"/>
  <c r="K1099" i="19"/>
  <c r="R1099" i="19" s="1"/>
  <c r="T1099" i="19" s="1"/>
  <c r="K1100" i="19"/>
  <c r="R1100" i="19" s="1"/>
  <c r="T1100" i="19" s="1"/>
  <c r="K1101" i="19"/>
  <c r="R1101" i="19" s="1"/>
  <c r="T1101" i="19" s="1"/>
  <c r="K1102" i="19"/>
  <c r="R1102" i="19" s="1"/>
  <c r="T1102" i="19" s="1"/>
  <c r="K1103" i="19"/>
  <c r="R1103" i="19" s="1"/>
  <c r="T1103" i="19" s="1"/>
  <c r="K1104" i="19"/>
  <c r="R1104" i="19" s="1"/>
  <c r="T1104" i="19" s="1"/>
  <c r="K1105" i="19"/>
  <c r="R1105" i="19" s="1"/>
  <c r="T1105" i="19" s="1"/>
  <c r="K1106" i="19"/>
  <c r="R1106" i="19" s="1"/>
  <c r="T1106" i="19" s="1"/>
  <c r="K1107" i="19"/>
  <c r="R1107" i="19" s="1"/>
  <c r="T1107" i="19" s="1"/>
  <c r="K1108" i="19"/>
  <c r="R1108" i="19" s="1"/>
  <c r="T1108" i="19" s="1"/>
  <c r="K1109" i="19"/>
  <c r="R1109" i="19" s="1"/>
  <c r="T1109" i="19" s="1"/>
  <c r="K1110" i="19"/>
  <c r="R1110" i="19" s="1"/>
  <c r="T1110" i="19" s="1"/>
  <c r="K1111" i="19"/>
  <c r="R1111" i="19" s="1"/>
  <c r="T1111" i="19" s="1"/>
  <c r="K1112" i="19"/>
  <c r="R1112" i="19" s="1"/>
  <c r="T1112" i="19" s="1"/>
  <c r="K1113" i="19"/>
  <c r="R1113" i="19" s="1"/>
  <c r="T1113" i="19" s="1"/>
  <c r="K1114" i="19"/>
  <c r="R1114" i="19" s="1"/>
  <c r="T1114" i="19" s="1"/>
  <c r="K1115" i="19"/>
  <c r="R1115" i="19" s="1"/>
  <c r="T1115" i="19" s="1"/>
  <c r="K1116" i="19"/>
  <c r="R1116" i="19" s="1"/>
  <c r="T1116" i="19" s="1"/>
  <c r="K1117" i="19"/>
  <c r="R1117" i="19" s="1"/>
  <c r="T1117" i="19" s="1"/>
  <c r="K1118" i="19"/>
  <c r="R1118" i="19" s="1"/>
  <c r="T1118" i="19" s="1"/>
  <c r="K1119" i="19"/>
  <c r="R1119" i="19" s="1"/>
  <c r="T1119" i="19" s="1"/>
  <c r="K1120" i="19"/>
  <c r="R1120" i="19" s="1"/>
  <c r="T1120" i="19" s="1"/>
  <c r="K1121" i="19"/>
  <c r="R1121" i="19" s="1"/>
  <c r="T1121" i="19" s="1"/>
  <c r="K1122" i="19"/>
  <c r="R1122" i="19" s="1"/>
  <c r="T1122" i="19" s="1"/>
  <c r="K1123" i="19"/>
  <c r="R1123" i="19" s="1"/>
  <c r="T1123" i="19" s="1"/>
  <c r="K1124" i="19"/>
  <c r="R1124" i="19" s="1"/>
  <c r="T1124" i="19" s="1"/>
  <c r="K1125" i="19"/>
  <c r="R1125" i="19" s="1"/>
  <c r="T1125" i="19" s="1"/>
  <c r="K1126" i="19"/>
  <c r="R1126" i="19" s="1"/>
  <c r="T1126" i="19" s="1"/>
  <c r="K1127" i="19"/>
  <c r="R1127" i="19" s="1"/>
  <c r="T1127" i="19" s="1"/>
  <c r="K1128" i="19"/>
  <c r="R1128" i="19" s="1"/>
  <c r="T1128" i="19" s="1"/>
  <c r="K1129" i="19"/>
  <c r="R1129" i="19" s="1"/>
  <c r="T1129" i="19" s="1"/>
  <c r="K1130" i="19"/>
  <c r="R1130" i="19" s="1"/>
  <c r="T1130" i="19" s="1"/>
  <c r="K1131" i="19"/>
  <c r="R1131" i="19" s="1"/>
  <c r="T1131" i="19" s="1"/>
  <c r="K1132" i="19"/>
  <c r="R1132" i="19" s="1"/>
  <c r="T1132" i="19" s="1"/>
  <c r="K1133" i="19"/>
  <c r="R1133" i="19" s="1"/>
  <c r="T1133" i="19" s="1"/>
  <c r="K1134" i="19"/>
  <c r="R1134" i="19" s="1"/>
  <c r="T1134" i="19" s="1"/>
  <c r="K1135" i="19"/>
  <c r="R1135" i="19" s="1"/>
  <c r="T1135" i="19" s="1"/>
  <c r="K1136" i="19"/>
  <c r="R1136" i="19" s="1"/>
  <c r="T1136" i="19" s="1"/>
  <c r="K1137" i="19"/>
  <c r="R1137" i="19" s="1"/>
  <c r="T1137" i="19" s="1"/>
  <c r="K1138" i="19"/>
  <c r="R1138" i="19" s="1"/>
  <c r="T1138" i="19" s="1"/>
  <c r="K1139" i="19"/>
  <c r="R1139" i="19" s="1"/>
  <c r="T1139" i="19" s="1"/>
  <c r="K1140" i="19"/>
  <c r="R1140" i="19" s="1"/>
  <c r="T1140" i="19" s="1"/>
  <c r="K1141" i="19"/>
  <c r="R1141" i="19" s="1"/>
  <c r="T1141" i="19" s="1"/>
  <c r="K1142" i="19"/>
  <c r="R1142" i="19" s="1"/>
  <c r="T1142" i="19" s="1"/>
  <c r="K1143" i="19"/>
  <c r="R1143" i="19" s="1"/>
  <c r="T1143" i="19" s="1"/>
  <c r="K1144" i="19"/>
  <c r="R1144" i="19" s="1"/>
  <c r="T1144" i="19" s="1"/>
  <c r="K1145" i="19"/>
  <c r="R1145" i="19" s="1"/>
  <c r="T1145" i="19" s="1"/>
  <c r="K1146" i="19"/>
  <c r="R1146" i="19" s="1"/>
  <c r="T1146" i="19" s="1"/>
  <c r="K1147" i="19"/>
  <c r="R1147" i="19" s="1"/>
  <c r="T1147" i="19" s="1"/>
  <c r="K1148" i="19"/>
  <c r="R1148" i="19" s="1"/>
  <c r="T1148" i="19" s="1"/>
  <c r="K1149" i="19"/>
  <c r="R1149" i="19" s="1"/>
  <c r="T1149" i="19" s="1"/>
  <c r="K1150" i="19"/>
  <c r="R1150" i="19" s="1"/>
  <c r="T1150" i="19" s="1"/>
  <c r="K1151" i="19"/>
  <c r="R1151" i="19" s="1"/>
  <c r="T1151" i="19" s="1"/>
  <c r="K1152" i="19"/>
  <c r="R1152" i="19" s="1"/>
  <c r="T1152" i="19" s="1"/>
  <c r="K1153" i="19"/>
  <c r="R1153" i="19" s="1"/>
  <c r="T1153" i="19" s="1"/>
  <c r="K1154" i="19"/>
  <c r="R1154" i="19" s="1"/>
  <c r="T1154" i="19" s="1"/>
  <c r="K1155" i="19"/>
  <c r="R1155" i="19" s="1"/>
  <c r="T1155" i="19" s="1"/>
  <c r="K1156" i="19"/>
  <c r="R1156" i="19" s="1"/>
  <c r="T1156" i="19" s="1"/>
  <c r="K1157" i="19"/>
  <c r="R1157" i="19" s="1"/>
  <c r="T1157" i="19" s="1"/>
  <c r="K1158" i="19"/>
  <c r="R1158" i="19" s="1"/>
  <c r="T1158" i="19" s="1"/>
  <c r="K1159" i="19"/>
  <c r="R1159" i="19" s="1"/>
  <c r="T1159" i="19" s="1"/>
  <c r="K1160" i="19"/>
  <c r="R1160" i="19" s="1"/>
  <c r="T1160" i="19" s="1"/>
  <c r="K1161" i="19"/>
  <c r="R1161" i="19" s="1"/>
  <c r="T1161" i="19" s="1"/>
  <c r="K1162" i="19"/>
  <c r="R1162" i="19" s="1"/>
  <c r="T1162" i="19" s="1"/>
  <c r="K1163" i="19"/>
  <c r="R1163" i="19" s="1"/>
  <c r="T1163" i="19" s="1"/>
  <c r="K1164" i="19"/>
  <c r="R1164" i="19" s="1"/>
  <c r="T1164" i="19" s="1"/>
  <c r="K1165" i="19"/>
  <c r="R1165" i="19" s="1"/>
  <c r="T1165" i="19" s="1"/>
  <c r="K1166" i="19"/>
  <c r="R1166" i="19" s="1"/>
  <c r="T1166" i="19" s="1"/>
  <c r="K1167" i="19"/>
  <c r="R1167" i="19" s="1"/>
  <c r="T1167" i="19" s="1"/>
  <c r="K1168" i="19"/>
  <c r="R1168" i="19" s="1"/>
  <c r="T1168" i="19" s="1"/>
  <c r="K1169" i="19"/>
  <c r="R1169" i="19" s="1"/>
  <c r="T1169" i="19" s="1"/>
  <c r="K1170" i="19"/>
  <c r="R1170" i="19" s="1"/>
  <c r="T1170" i="19" s="1"/>
  <c r="K1171" i="19"/>
  <c r="R1171" i="19" s="1"/>
  <c r="T1171" i="19" s="1"/>
  <c r="K1172" i="19"/>
  <c r="R1172" i="19" s="1"/>
  <c r="T1172" i="19" s="1"/>
  <c r="K1173" i="19"/>
  <c r="R1173" i="19" s="1"/>
  <c r="T1173" i="19" s="1"/>
  <c r="K1174" i="19"/>
  <c r="R1174" i="19" s="1"/>
  <c r="T1174" i="19" s="1"/>
  <c r="K1175" i="19"/>
  <c r="R1175" i="19" s="1"/>
  <c r="T1175" i="19" s="1"/>
  <c r="K1176" i="19"/>
  <c r="R1176" i="19" s="1"/>
  <c r="T1176" i="19" s="1"/>
  <c r="K1177" i="19"/>
  <c r="R1177" i="19" s="1"/>
  <c r="T1177" i="19" s="1"/>
  <c r="K1178" i="19"/>
  <c r="R1178" i="19" s="1"/>
  <c r="T1178" i="19" s="1"/>
  <c r="K1179" i="19"/>
  <c r="R1179" i="19" s="1"/>
  <c r="T1179" i="19" s="1"/>
  <c r="K1180" i="19"/>
  <c r="R1180" i="19" s="1"/>
  <c r="T1180" i="19" s="1"/>
  <c r="K1181" i="19"/>
  <c r="R1181" i="19" s="1"/>
  <c r="T1181" i="19" s="1"/>
  <c r="K1182" i="19"/>
  <c r="R1182" i="19" s="1"/>
  <c r="T1182" i="19" s="1"/>
  <c r="K1183" i="19"/>
  <c r="R1183" i="19" s="1"/>
  <c r="T1183" i="19" s="1"/>
  <c r="K1184" i="19"/>
  <c r="R1184" i="19" s="1"/>
  <c r="T1184" i="19" s="1"/>
  <c r="K1185" i="19"/>
  <c r="R1185" i="19" s="1"/>
  <c r="T1185" i="19" s="1"/>
  <c r="K1186" i="19"/>
  <c r="R1186" i="19" s="1"/>
  <c r="T1186" i="19" s="1"/>
  <c r="K1187" i="19"/>
  <c r="R1187" i="19" s="1"/>
  <c r="T1187" i="19" s="1"/>
  <c r="K1188" i="19"/>
  <c r="R1188" i="19" s="1"/>
  <c r="T1188" i="19" s="1"/>
  <c r="K1189" i="19"/>
  <c r="R1189" i="19" s="1"/>
  <c r="T1189" i="19" s="1"/>
  <c r="K1190" i="19"/>
  <c r="R1190" i="19" s="1"/>
  <c r="T1190" i="19" s="1"/>
  <c r="K1191" i="19"/>
  <c r="R1191" i="19" s="1"/>
  <c r="T1191" i="19" s="1"/>
  <c r="K1192" i="19"/>
  <c r="R1192" i="19" s="1"/>
  <c r="T1192" i="19" s="1"/>
  <c r="K1193" i="19"/>
  <c r="R1193" i="19" s="1"/>
  <c r="T1193" i="19" s="1"/>
  <c r="K1194" i="19"/>
  <c r="R1194" i="19" s="1"/>
  <c r="T1194" i="19" s="1"/>
  <c r="K1195" i="19"/>
  <c r="R1195" i="19" s="1"/>
  <c r="T1195" i="19" s="1"/>
  <c r="K1196" i="19"/>
  <c r="R1196" i="19" s="1"/>
  <c r="T1196" i="19" s="1"/>
  <c r="K1197" i="19"/>
  <c r="R1197" i="19" s="1"/>
  <c r="T1197" i="19" s="1"/>
  <c r="K1198" i="19"/>
  <c r="R1198" i="19" s="1"/>
  <c r="T1198" i="19" s="1"/>
  <c r="K1199" i="19"/>
  <c r="R1199" i="19" s="1"/>
  <c r="T1199" i="19" s="1"/>
  <c r="K1200" i="19"/>
  <c r="R1200" i="19" s="1"/>
  <c r="T1200" i="19" s="1"/>
  <c r="K1201" i="19"/>
  <c r="R1201" i="19" s="1"/>
  <c r="T1201" i="19" s="1"/>
  <c r="K1202" i="19"/>
  <c r="R1202" i="19" s="1"/>
  <c r="T1202" i="19" s="1"/>
  <c r="K1203" i="19"/>
  <c r="R1203" i="19" s="1"/>
  <c r="T1203" i="19" s="1"/>
  <c r="K1204" i="19"/>
  <c r="R1204" i="19" s="1"/>
  <c r="T1204" i="19" s="1"/>
  <c r="K1205" i="19"/>
  <c r="R1205" i="19" s="1"/>
  <c r="T1205" i="19" s="1"/>
  <c r="K1206" i="19"/>
  <c r="R1206" i="19" s="1"/>
  <c r="T1206" i="19" s="1"/>
  <c r="K1207" i="19"/>
  <c r="R1207" i="19" s="1"/>
  <c r="T1207" i="19" s="1"/>
  <c r="K1208" i="19"/>
  <c r="R1208" i="19" s="1"/>
  <c r="T1208" i="19" s="1"/>
  <c r="K1209" i="19"/>
  <c r="R1209" i="19" s="1"/>
  <c r="T1209" i="19" s="1"/>
  <c r="K1210" i="19"/>
  <c r="R1210" i="19" s="1"/>
  <c r="T1210" i="19" s="1"/>
  <c r="K1211" i="19"/>
  <c r="R1211" i="19" s="1"/>
  <c r="T1211" i="19" s="1"/>
  <c r="K1212" i="19"/>
  <c r="R1212" i="19" s="1"/>
  <c r="T1212" i="19" s="1"/>
  <c r="K1213" i="19"/>
  <c r="R1213" i="19" s="1"/>
  <c r="T1213" i="19" s="1"/>
  <c r="K1214" i="19"/>
  <c r="R1214" i="19" s="1"/>
  <c r="T1214" i="19" s="1"/>
  <c r="K1215" i="19"/>
  <c r="R1215" i="19" s="1"/>
  <c r="T1215" i="19" s="1"/>
  <c r="K1216" i="19"/>
  <c r="R1216" i="19" s="1"/>
  <c r="T1216" i="19" s="1"/>
  <c r="K1217" i="19"/>
  <c r="R1217" i="19" s="1"/>
  <c r="T1217" i="19" s="1"/>
  <c r="K1218" i="19"/>
  <c r="R1218" i="19" s="1"/>
  <c r="T1218" i="19" s="1"/>
  <c r="K1219" i="19"/>
  <c r="R1219" i="19" s="1"/>
  <c r="T1219" i="19" s="1"/>
  <c r="K1220" i="19"/>
  <c r="R1220" i="19" s="1"/>
  <c r="T1220" i="19" s="1"/>
  <c r="K1221" i="19"/>
  <c r="R1221" i="19" s="1"/>
  <c r="T1221" i="19" s="1"/>
  <c r="K1222" i="19"/>
  <c r="R1222" i="19" s="1"/>
  <c r="T1222" i="19" s="1"/>
  <c r="K1223" i="19"/>
  <c r="R1223" i="19" s="1"/>
  <c r="T1223" i="19" s="1"/>
  <c r="K1224" i="19"/>
  <c r="R1224" i="19" s="1"/>
  <c r="T1224" i="19" s="1"/>
  <c r="K1225" i="19"/>
  <c r="R1225" i="19" s="1"/>
  <c r="T1225" i="19" s="1"/>
  <c r="K1226" i="19"/>
  <c r="R1226" i="19" s="1"/>
  <c r="T1226" i="19" s="1"/>
  <c r="K1227" i="19"/>
  <c r="R1227" i="19" s="1"/>
  <c r="T1227" i="19" s="1"/>
  <c r="K1228" i="19"/>
  <c r="R1228" i="19" s="1"/>
  <c r="T1228" i="19" s="1"/>
  <c r="K1229" i="19"/>
  <c r="R1229" i="19" s="1"/>
  <c r="T1229" i="19" s="1"/>
  <c r="K1230" i="19"/>
  <c r="R1230" i="19" s="1"/>
  <c r="T1230" i="19" s="1"/>
  <c r="K1231" i="19"/>
  <c r="R1231" i="19" s="1"/>
  <c r="T1231" i="19" s="1"/>
  <c r="K1232" i="19"/>
  <c r="R1232" i="19" s="1"/>
  <c r="T1232" i="19" s="1"/>
  <c r="K1233" i="19"/>
  <c r="R1233" i="19" s="1"/>
  <c r="T1233" i="19" s="1"/>
  <c r="K1234" i="19"/>
  <c r="R1234" i="19" s="1"/>
  <c r="T1234" i="19" s="1"/>
  <c r="K1235" i="19"/>
  <c r="R1235" i="19" s="1"/>
  <c r="T1235" i="19" s="1"/>
  <c r="K1236" i="19"/>
  <c r="R1236" i="19" s="1"/>
  <c r="T1236" i="19" s="1"/>
  <c r="K1237" i="19"/>
  <c r="R1237" i="19" s="1"/>
  <c r="T1237" i="19" s="1"/>
  <c r="K1238" i="19"/>
  <c r="R1238" i="19" s="1"/>
  <c r="T1238" i="19" s="1"/>
  <c r="K1239" i="19"/>
  <c r="R1239" i="19" s="1"/>
  <c r="T1239" i="19" s="1"/>
  <c r="K1240" i="19"/>
  <c r="R1240" i="19" s="1"/>
  <c r="T1240" i="19" s="1"/>
  <c r="K1241" i="19"/>
  <c r="R1241" i="19" s="1"/>
  <c r="T1241" i="19" s="1"/>
  <c r="K1242" i="19"/>
  <c r="R1242" i="19" s="1"/>
  <c r="T1242" i="19" s="1"/>
  <c r="K1243" i="19"/>
  <c r="R1243" i="19" s="1"/>
  <c r="T1243" i="19" s="1"/>
  <c r="K1244" i="19"/>
  <c r="R1244" i="19" s="1"/>
  <c r="T1244" i="19" s="1"/>
  <c r="K1245" i="19"/>
  <c r="R1245" i="19" s="1"/>
  <c r="T1245" i="19" s="1"/>
  <c r="K1246" i="19"/>
  <c r="R1246" i="19" s="1"/>
  <c r="T1246" i="19" s="1"/>
  <c r="K1247" i="19"/>
  <c r="R1247" i="19" s="1"/>
  <c r="T1247" i="19" s="1"/>
  <c r="K1248" i="19"/>
  <c r="R1248" i="19" s="1"/>
  <c r="T1248" i="19" s="1"/>
  <c r="K1249" i="19"/>
  <c r="R1249" i="19" s="1"/>
  <c r="T1249" i="19" s="1"/>
  <c r="K1250" i="19"/>
  <c r="R1250" i="19" s="1"/>
  <c r="T1250" i="19" s="1"/>
  <c r="K1251" i="19"/>
  <c r="R1251" i="19" s="1"/>
  <c r="T1251" i="19" s="1"/>
  <c r="K1252" i="19"/>
  <c r="R1252" i="19" s="1"/>
  <c r="T1252" i="19" s="1"/>
  <c r="K1253" i="19"/>
  <c r="R1253" i="19" s="1"/>
  <c r="T1253" i="19" s="1"/>
  <c r="K1254" i="19"/>
  <c r="R1254" i="19" s="1"/>
  <c r="T1254" i="19" s="1"/>
  <c r="K1255" i="19"/>
  <c r="R1255" i="19" s="1"/>
  <c r="T1255" i="19" s="1"/>
  <c r="K1256" i="19"/>
  <c r="R1256" i="19" s="1"/>
  <c r="T1256" i="19" s="1"/>
  <c r="K1257" i="19"/>
  <c r="R1257" i="19" s="1"/>
  <c r="T1257" i="19" s="1"/>
  <c r="K1258" i="19"/>
  <c r="R1258" i="19" s="1"/>
  <c r="T1258" i="19" s="1"/>
  <c r="K1259" i="19"/>
  <c r="R1259" i="19" s="1"/>
  <c r="T1259" i="19" s="1"/>
  <c r="K1260" i="19"/>
  <c r="R1260" i="19" s="1"/>
  <c r="T1260" i="19" s="1"/>
  <c r="K1261" i="19"/>
  <c r="R1261" i="19" s="1"/>
  <c r="T1261" i="19" s="1"/>
  <c r="K1262" i="19"/>
  <c r="R1262" i="19" s="1"/>
  <c r="T1262" i="19" s="1"/>
  <c r="K1263" i="19"/>
  <c r="R1263" i="19" s="1"/>
  <c r="T1263" i="19" s="1"/>
  <c r="K1264" i="19"/>
  <c r="R1264" i="19" s="1"/>
  <c r="T1264" i="19" s="1"/>
  <c r="K1265" i="19"/>
  <c r="R1265" i="19" s="1"/>
  <c r="T1265" i="19" s="1"/>
  <c r="K1266" i="19"/>
  <c r="R1266" i="19" s="1"/>
  <c r="T1266" i="19" s="1"/>
  <c r="K1267" i="19"/>
  <c r="R1267" i="19" s="1"/>
  <c r="T1267" i="19" s="1"/>
  <c r="K1268" i="19"/>
  <c r="R1268" i="19" s="1"/>
  <c r="T1268" i="19" s="1"/>
  <c r="K1269" i="19"/>
  <c r="R1269" i="19" s="1"/>
  <c r="T1269" i="19" s="1"/>
  <c r="K1270" i="19"/>
  <c r="R1270" i="19" s="1"/>
  <c r="T1270" i="19" s="1"/>
  <c r="K1271" i="19"/>
  <c r="R1271" i="19" s="1"/>
  <c r="T1271" i="19" s="1"/>
  <c r="K1272" i="19"/>
  <c r="R1272" i="19" s="1"/>
  <c r="T1272" i="19" s="1"/>
  <c r="K1273" i="19"/>
  <c r="R1273" i="19" s="1"/>
  <c r="T1273" i="19" s="1"/>
  <c r="K1274" i="19"/>
  <c r="R1274" i="19" s="1"/>
  <c r="T1274" i="19" s="1"/>
  <c r="K1275" i="19"/>
  <c r="R1275" i="19" s="1"/>
  <c r="T1275" i="19" s="1"/>
  <c r="K1276" i="19"/>
  <c r="R1276" i="19" s="1"/>
  <c r="T1276" i="19" s="1"/>
  <c r="K1277" i="19"/>
  <c r="R1277" i="19" s="1"/>
  <c r="T1277" i="19" s="1"/>
  <c r="K1278" i="19"/>
  <c r="R1278" i="19" s="1"/>
  <c r="T1278" i="19" s="1"/>
  <c r="K1279" i="19"/>
  <c r="R1279" i="19" s="1"/>
  <c r="T1279" i="19" s="1"/>
  <c r="K1280" i="19"/>
  <c r="R1280" i="19" s="1"/>
  <c r="T1280" i="19" s="1"/>
  <c r="K1281" i="19"/>
  <c r="R1281" i="19" s="1"/>
  <c r="T1281" i="19" s="1"/>
  <c r="K1282" i="19"/>
  <c r="R1282" i="19" s="1"/>
  <c r="T1282" i="19" s="1"/>
  <c r="K1283" i="19"/>
  <c r="R1283" i="19" s="1"/>
  <c r="T1283" i="19" s="1"/>
  <c r="K1284" i="19"/>
  <c r="R1284" i="19" s="1"/>
  <c r="T1284" i="19" s="1"/>
  <c r="K1285" i="19"/>
  <c r="R1285" i="19" s="1"/>
  <c r="T1285" i="19" s="1"/>
  <c r="K1286" i="19"/>
  <c r="R1286" i="19" s="1"/>
  <c r="T1286" i="19" s="1"/>
  <c r="K1287" i="19"/>
  <c r="R1287" i="19" s="1"/>
  <c r="T1287" i="19" s="1"/>
  <c r="K1288" i="19"/>
  <c r="R1288" i="19" s="1"/>
  <c r="T1288" i="19" s="1"/>
  <c r="K1289" i="19"/>
  <c r="R1289" i="19" s="1"/>
  <c r="T1289" i="19" s="1"/>
  <c r="K1290" i="19"/>
  <c r="R1290" i="19" s="1"/>
  <c r="T1290" i="19" s="1"/>
  <c r="K1291" i="19"/>
  <c r="R1291" i="19" s="1"/>
  <c r="T1291" i="19" s="1"/>
  <c r="K1292" i="19"/>
  <c r="R1292" i="19" s="1"/>
  <c r="T1292" i="19" s="1"/>
  <c r="K1293" i="19"/>
  <c r="R1293" i="19" s="1"/>
  <c r="T1293" i="19" s="1"/>
  <c r="K1294" i="19"/>
  <c r="R1294" i="19" s="1"/>
  <c r="T1294" i="19" s="1"/>
  <c r="K1295" i="19"/>
  <c r="R1295" i="19" s="1"/>
  <c r="T1295" i="19" s="1"/>
  <c r="K1296" i="19"/>
  <c r="R1296" i="19" s="1"/>
  <c r="T1296" i="19" s="1"/>
  <c r="K1297" i="19"/>
  <c r="R1297" i="19" s="1"/>
  <c r="T1297" i="19" s="1"/>
  <c r="K1298" i="19"/>
  <c r="R1298" i="19" s="1"/>
  <c r="T1298" i="19" s="1"/>
  <c r="K1299" i="19"/>
  <c r="R1299" i="19" s="1"/>
  <c r="T1299" i="19" s="1"/>
  <c r="K1300" i="19"/>
  <c r="R1300" i="19" s="1"/>
  <c r="T1300" i="19" s="1"/>
  <c r="K1301" i="19"/>
  <c r="R1301" i="19" s="1"/>
  <c r="T1301" i="19" s="1"/>
  <c r="K1302" i="19"/>
  <c r="R1302" i="19" s="1"/>
  <c r="T1302" i="19" s="1"/>
  <c r="K1303" i="19"/>
  <c r="R1303" i="19" s="1"/>
  <c r="T1303" i="19" s="1"/>
  <c r="K1304" i="19"/>
  <c r="R1304" i="19" s="1"/>
  <c r="T1304" i="19" s="1"/>
  <c r="K1305" i="19"/>
  <c r="R1305" i="19" s="1"/>
  <c r="T1305" i="19" s="1"/>
  <c r="K1306" i="19"/>
  <c r="R1306" i="19" s="1"/>
  <c r="T1306" i="19" s="1"/>
  <c r="K1307" i="19"/>
  <c r="R1307" i="19" s="1"/>
  <c r="T1307" i="19" s="1"/>
  <c r="K1308" i="19"/>
  <c r="R1308" i="19" s="1"/>
  <c r="T1308" i="19" s="1"/>
  <c r="K1309" i="19"/>
  <c r="R1309" i="19" s="1"/>
  <c r="T1309" i="19" s="1"/>
  <c r="K1310" i="19"/>
  <c r="R1310" i="19" s="1"/>
  <c r="T1310" i="19" s="1"/>
  <c r="K1311" i="19"/>
  <c r="R1311" i="19" s="1"/>
  <c r="T1311" i="19" s="1"/>
  <c r="K1312" i="19"/>
  <c r="R1312" i="19" s="1"/>
  <c r="T1312" i="19" s="1"/>
  <c r="K1313" i="19"/>
  <c r="R1313" i="19" s="1"/>
  <c r="T1313" i="19" s="1"/>
  <c r="K1314" i="19"/>
  <c r="R1314" i="19" s="1"/>
  <c r="T1314" i="19" s="1"/>
  <c r="K1315" i="19"/>
  <c r="R1315" i="19" s="1"/>
  <c r="T1315" i="19" s="1"/>
  <c r="K1316" i="19"/>
  <c r="R1316" i="19" s="1"/>
  <c r="T1316" i="19" s="1"/>
  <c r="K1317" i="19"/>
  <c r="R1317" i="19" s="1"/>
  <c r="T1317" i="19" s="1"/>
  <c r="K1318" i="19"/>
  <c r="R1318" i="19" s="1"/>
  <c r="T1318" i="19" s="1"/>
  <c r="K1319" i="19"/>
  <c r="R1319" i="19" s="1"/>
  <c r="T1319" i="19" s="1"/>
  <c r="K1320" i="19"/>
  <c r="R1320" i="19" s="1"/>
  <c r="T1320" i="19" s="1"/>
  <c r="K1321" i="19"/>
  <c r="R1321" i="19" s="1"/>
  <c r="T1321" i="19" s="1"/>
  <c r="K1322" i="19"/>
  <c r="R1322" i="19" s="1"/>
  <c r="T1322" i="19" s="1"/>
  <c r="K1323" i="19"/>
  <c r="R1323" i="19" s="1"/>
  <c r="T1323" i="19" s="1"/>
  <c r="K1324" i="19"/>
  <c r="R1324" i="19" s="1"/>
  <c r="T1324" i="19" s="1"/>
  <c r="K1325" i="19"/>
  <c r="R1325" i="19" s="1"/>
  <c r="T1325" i="19" s="1"/>
  <c r="K1326" i="19"/>
  <c r="R1326" i="19" s="1"/>
  <c r="T1326" i="19" s="1"/>
  <c r="K1327" i="19"/>
  <c r="R1327" i="19" s="1"/>
  <c r="T1327" i="19" s="1"/>
  <c r="K1328" i="19"/>
  <c r="R1328" i="19" s="1"/>
  <c r="T1328" i="19" s="1"/>
  <c r="K1329" i="19"/>
  <c r="R1329" i="19" s="1"/>
  <c r="T1329" i="19" s="1"/>
  <c r="K1330" i="19"/>
  <c r="R1330" i="19" s="1"/>
  <c r="T1330" i="19" s="1"/>
  <c r="K1331" i="19"/>
  <c r="R1331" i="19" s="1"/>
  <c r="T1331" i="19" s="1"/>
  <c r="K1332" i="19"/>
  <c r="R1332" i="19" s="1"/>
  <c r="T1332" i="19" s="1"/>
  <c r="K1333" i="19"/>
  <c r="R1333" i="19" s="1"/>
  <c r="T1333" i="19" s="1"/>
  <c r="K1334" i="19"/>
  <c r="R1334" i="19" s="1"/>
  <c r="T1334" i="19" s="1"/>
  <c r="K1335" i="19"/>
  <c r="R1335" i="19" s="1"/>
  <c r="T1335" i="19" s="1"/>
  <c r="K1336" i="19"/>
  <c r="R1336" i="19" s="1"/>
  <c r="T1336" i="19" s="1"/>
  <c r="K1337" i="19"/>
  <c r="R1337" i="19" s="1"/>
  <c r="T1337" i="19" s="1"/>
  <c r="K1338" i="19"/>
  <c r="R1338" i="19" s="1"/>
  <c r="T1338" i="19" s="1"/>
  <c r="K1339" i="19"/>
  <c r="R1339" i="19" s="1"/>
  <c r="T1339" i="19" s="1"/>
  <c r="K1340" i="19"/>
  <c r="R1340" i="19" s="1"/>
  <c r="T1340" i="19" s="1"/>
  <c r="K1341" i="19"/>
  <c r="R1341" i="19" s="1"/>
  <c r="T1341" i="19" s="1"/>
  <c r="K1342" i="19"/>
  <c r="R1342" i="19" s="1"/>
  <c r="T1342" i="19" s="1"/>
  <c r="K1343" i="19"/>
  <c r="R1343" i="19" s="1"/>
  <c r="T1343" i="19" s="1"/>
  <c r="K1344" i="19"/>
  <c r="R1344" i="19" s="1"/>
  <c r="T1344" i="19" s="1"/>
  <c r="K1345" i="19"/>
  <c r="R1345" i="19" s="1"/>
  <c r="T1345" i="19" s="1"/>
  <c r="K1346" i="19"/>
  <c r="R1346" i="19" s="1"/>
  <c r="T1346" i="19" s="1"/>
  <c r="K1347" i="19"/>
  <c r="R1347" i="19" s="1"/>
  <c r="T1347" i="19" s="1"/>
  <c r="K1348" i="19"/>
  <c r="R1348" i="19" s="1"/>
  <c r="T1348" i="19" s="1"/>
  <c r="K1349" i="19"/>
  <c r="R1349" i="19" s="1"/>
  <c r="T1349" i="19" s="1"/>
  <c r="K1350" i="19"/>
  <c r="R1350" i="19" s="1"/>
  <c r="T1350" i="19" s="1"/>
  <c r="K1351" i="19"/>
  <c r="R1351" i="19" s="1"/>
  <c r="T1351" i="19" s="1"/>
  <c r="K1352" i="19"/>
  <c r="R1352" i="19" s="1"/>
  <c r="T1352" i="19" s="1"/>
  <c r="K1353" i="19"/>
  <c r="R1353" i="19" s="1"/>
  <c r="T1353" i="19" s="1"/>
  <c r="K1354" i="19"/>
  <c r="R1354" i="19" s="1"/>
  <c r="T1354" i="19" s="1"/>
  <c r="K1355" i="19"/>
  <c r="R1355" i="19" s="1"/>
  <c r="T1355" i="19" s="1"/>
  <c r="K1356" i="19"/>
  <c r="R1356" i="19" s="1"/>
  <c r="T1356" i="19" s="1"/>
  <c r="K1357" i="19"/>
  <c r="R1357" i="19" s="1"/>
  <c r="T1357" i="19" s="1"/>
  <c r="K1358" i="19"/>
  <c r="R1358" i="19" s="1"/>
  <c r="T1358" i="19" s="1"/>
  <c r="K1359" i="19"/>
  <c r="R1359" i="19" s="1"/>
  <c r="T1359" i="19" s="1"/>
  <c r="K1360" i="19"/>
  <c r="R1360" i="19" s="1"/>
  <c r="T1360" i="19" s="1"/>
  <c r="K1361" i="19"/>
  <c r="R1361" i="19" s="1"/>
  <c r="T1361" i="19" s="1"/>
  <c r="K1362" i="19"/>
  <c r="R1362" i="19" s="1"/>
  <c r="T1362" i="19" s="1"/>
  <c r="K1363" i="19"/>
  <c r="R1363" i="19" s="1"/>
  <c r="T1363" i="19" s="1"/>
  <c r="K1364" i="19"/>
  <c r="R1364" i="19" s="1"/>
  <c r="T1364" i="19" s="1"/>
  <c r="K1365" i="19"/>
  <c r="R1365" i="19" s="1"/>
  <c r="T1365" i="19" s="1"/>
  <c r="K1366" i="19"/>
  <c r="R1366" i="19" s="1"/>
  <c r="T1366" i="19" s="1"/>
  <c r="K1367" i="19"/>
  <c r="R1367" i="19" s="1"/>
  <c r="T1367" i="19" s="1"/>
  <c r="K1368" i="19"/>
  <c r="R1368" i="19" s="1"/>
  <c r="T1368" i="19" s="1"/>
  <c r="K1369" i="19"/>
  <c r="R1369" i="19" s="1"/>
  <c r="T1369" i="19" s="1"/>
  <c r="K1370" i="19"/>
  <c r="R1370" i="19" s="1"/>
  <c r="T1370" i="19" s="1"/>
  <c r="K1371" i="19"/>
  <c r="R1371" i="19" s="1"/>
  <c r="T1371" i="19" s="1"/>
  <c r="K1372" i="19"/>
  <c r="R1372" i="19" s="1"/>
  <c r="T1372" i="19" s="1"/>
  <c r="K1373" i="19"/>
  <c r="R1373" i="19" s="1"/>
  <c r="T1373" i="19" s="1"/>
  <c r="K1374" i="19"/>
  <c r="R1374" i="19" s="1"/>
  <c r="T1374" i="19" s="1"/>
  <c r="K1375" i="19"/>
  <c r="R1375" i="19" s="1"/>
  <c r="T1375" i="19" s="1"/>
  <c r="K1376" i="19"/>
  <c r="R1376" i="19" s="1"/>
  <c r="T1376" i="19" s="1"/>
  <c r="K1377" i="19"/>
  <c r="R1377" i="19" s="1"/>
  <c r="T1377" i="19" s="1"/>
  <c r="K1378" i="19"/>
  <c r="R1378" i="19" s="1"/>
  <c r="T1378" i="19" s="1"/>
  <c r="K1379" i="19"/>
  <c r="R1379" i="19" s="1"/>
  <c r="T1379" i="19" s="1"/>
  <c r="K1380" i="19"/>
  <c r="R1380" i="19" s="1"/>
  <c r="T1380" i="19" s="1"/>
  <c r="K1381" i="19"/>
  <c r="R1381" i="19" s="1"/>
  <c r="T1381" i="19" s="1"/>
  <c r="K1382" i="19"/>
  <c r="R1382" i="19" s="1"/>
  <c r="T1382" i="19" s="1"/>
  <c r="K1383" i="19"/>
  <c r="R1383" i="19" s="1"/>
  <c r="T1383" i="19" s="1"/>
  <c r="K1384" i="19"/>
  <c r="R1384" i="19" s="1"/>
  <c r="T1384" i="19" s="1"/>
  <c r="K1385" i="19"/>
  <c r="R1385" i="19" s="1"/>
  <c r="T1385" i="19" s="1"/>
  <c r="K1386" i="19"/>
  <c r="R1386" i="19" s="1"/>
  <c r="T1386" i="19" s="1"/>
  <c r="K1387" i="19"/>
  <c r="R1387" i="19" s="1"/>
  <c r="T1387" i="19" s="1"/>
  <c r="K1388" i="19"/>
  <c r="R1388" i="19" s="1"/>
  <c r="T1388" i="19" s="1"/>
  <c r="K1389" i="19"/>
  <c r="R1389" i="19" s="1"/>
  <c r="T1389" i="19" s="1"/>
  <c r="K1390" i="19"/>
  <c r="R1390" i="19" s="1"/>
  <c r="T1390" i="19" s="1"/>
  <c r="K1391" i="19"/>
  <c r="R1391" i="19" s="1"/>
  <c r="T1391" i="19" s="1"/>
  <c r="K1392" i="19"/>
  <c r="R1392" i="19" s="1"/>
  <c r="T1392" i="19" s="1"/>
  <c r="K1393" i="19"/>
  <c r="R1393" i="19" s="1"/>
  <c r="T1393" i="19" s="1"/>
  <c r="K1394" i="19"/>
  <c r="R1394" i="19" s="1"/>
  <c r="T1394" i="19" s="1"/>
  <c r="K1395" i="19"/>
  <c r="R1395" i="19" s="1"/>
  <c r="T1395" i="19" s="1"/>
  <c r="K1396" i="19"/>
  <c r="R1396" i="19" s="1"/>
  <c r="T1396" i="19" s="1"/>
  <c r="K1397" i="19"/>
  <c r="R1397" i="19" s="1"/>
  <c r="T1397" i="19" s="1"/>
  <c r="K1398" i="19"/>
  <c r="R1398" i="19" s="1"/>
  <c r="T1398" i="19" s="1"/>
  <c r="K1399" i="19"/>
  <c r="R1399" i="19" s="1"/>
  <c r="T1399" i="19" s="1"/>
  <c r="K1400" i="19"/>
  <c r="R1400" i="19" s="1"/>
  <c r="T1400" i="19" s="1"/>
  <c r="K1401" i="19"/>
  <c r="R1401" i="19" s="1"/>
  <c r="T1401" i="19" s="1"/>
  <c r="K1402" i="19"/>
  <c r="R1402" i="19" s="1"/>
  <c r="T1402" i="19" s="1"/>
  <c r="K1403" i="19"/>
  <c r="R1403" i="19" s="1"/>
  <c r="T1403" i="19" s="1"/>
  <c r="K1404" i="19"/>
  <c r="R1404" i="19" s="1"/>
  <c r="T1404" i="19" s="1"/>
  <c r="K1405" i="19"/>
  <c r="R1405" i="19" s="1"/>
  <c r="T1405" i="19" s="1"/>
  <c r="K1406" i="19"/>
  <c r="R1406" i="19" s="1"/>
  <c r="T1406" i="19" s="1"/>
  <c r="K1407" i="19"/>
  <c r="R1407" i="19" s="1"/>
  <c r="T1407" i="19" s="1"/>
  <c r="K1408" i="19"/>
  <c r="R1408" i="19" s="1"/>
  <c r="T1408" i="19" s="1"/>
  <c r="K1409" i="19"/>
  <c r="R1409" i="19" s="1"/>
  <c r="T1409" i="19" s="1"/>
  <c r="K1410" i="19"/>
  <c r="R1410" i="19" s="1"/>
  <c r="T1410" i="19" s="1"/>
  <c r="K1411" i="19"/>
  <c r="R1411" i="19" s="1"/>
  <c r="T1411" i="19" s="1"/>
  <c r="K1412" i="19"/>
  <c r="R1412" i="19" s="1"/>
  <c r="T1412" i="19" s="1"/>
  <c r="K1413" i="19"/>
  <c r="R1413" i="19" s="1"/>
  <c r="T1413" i="19" s="1"/>
  <c r="K1414" i="19"/>
  <c r="R1414" i="19" s="1"/>
  <c r="T1414" i="19" s="1"/>
  <c r="K1415" i="19"/>
  <c r="R1415" i="19" s="1"/>
  <c r="T1415" i="19" s="1"/>
  <c r="K1416" i="19"/>
  <c r="R1416" i="19" s="1"/>
  <c r="T1416" i="19" s="1"/>
  <c r="K1417" i="19"/>
  <c r="R1417" i="19" s="1"/>
  <c r="T1417" i="19" s="1"/>
  <c r="K1418" i="19"/>
  <c r="R1418" i="19" s="1"/>
  <c r="T1418" i="19" s="1"/>
  <c r="K1419" i="19"/>
  <c r="R1419" i="19" s="1"/>
  <c r="T1419" i="19" s="1"/>
  <c r="K1420" i="19"/>
  <c r="R1420" i="19" s="1"/>
  <c r="T1420" i="19" s="1"/>
  <c r="K1421" i="19"/>
  <c r="R1421" i="19" s="1"/>
  <c r="T1421" i="19" s="1"/>
  <c r="K1422" i="19"/>
  <c r="R1422" i="19" s="1"/>
  <c r="T1422" i="19" s="1"/>
  <c r="K1423" i="19"/>
  <c r="R1423" i="19" s="1"/>
  <c r="T1423" i="19" s="1"/>
  <c r="K1424" i="19"/>
  <c r="R1424" i="19" s="1"/>
  <c r="T1424" i="19" s="1"/>
  <c r="K1425" i="19"/>
  <c r="R1425" i="19" s="1"/>
  <c r="T1425" i="19" s="1"/>
  <c r="K1426" i="19"/>
  <c r="R1426" i="19" s="1"/>
  <c r="T1426" i="19" s="1"/>
  <c r="K1427" i="19"/>
  <c r="R1427" i="19" s="1"/>
  <c r="T1427" i="19" s="1"/>
  <c r="K1428" i="19"/>
  <c r="R1428" i="19" s="1"/>
  <c r="T1428" i="19" s="1"/>
  <c r="K1429" i="19"/>
  <c r="R1429" i="19" s="1"/>
  <c r="T1429" i="19" s="1"/>
  <c r="K1430" i="19"/>
  <c r="R1430" i="19" s="1"/>
  <c r="T1430" i="19" s="1"/>
  <c r="K1431" i="19"/>
  <c r="R1431" i="19" s="1"/>
  <c r="T1431" i="19" s="1"/>
  <c r="K1432" i="19"/>
  <c r="R1432" i="19" s="1"/>
  <c r="T1432" i="19" s="1"/>
  <c r="K1433" i="19"/>
  <c r="R1433" i="19" s="1"/>
  <c r="T1433" i="19" s="1"/>
  <c r="K1434" i="19"/>
  <c r="R1434" i="19" s="1"/>
  <c r="T1434" i="19" s="1"/>
  <c r="K1435" i="19"/>
  <c r="R1435" i="19" s="1"/>
  <c r="T1435" i="19" s="1"/>
  <c r="K1436" i="19"/>
  <c r="R1436" i="19" s="1"/>
  <c r="T1436" i="19" s="1"/>
  <c r="K1437" i="19"/>
  <c r="R1437" i="19" s="1"/>
  <c r="T1437" i="19" s="1"/>
  <c r="K1438" i="19"/>
  <c r="R1438" i="19" s="1"/>
  <c r="T1438" i="19" s="1"/>
  <c r="K1439" i="19"/>
  <c r="R1439" i="19" s="1"/>
  <c r="T1439" i="19" s="1"/>
  <c r="K1440" i="19"/>
  <c r="R1440" i="19" s="1"/>
  <c r="T1440" i="19" s="1"/>
  <c r="K1441" i="19"/>
  <c r="R1441" i="19" s="1"/>
  <c r="T1441" i="19" s="1"/>
  <c r="K1442" i="19"/>
  <c r="R1442" i="19" s="1"/>
  <c r="T1442" i="19" s="1"/>
  <c r="K1443" i="19"/>
  <c r="R1443" i="19" s="1"/>
  <c r="T1443" i="19" s="1"/>
  <c r="K1444" i="19"/>
  <c r="R1444" i="19" s="1"/>
  <c r="T1444" i="19" s="1"/>
  <c r="K1445" i="19"/>
  <c r="R1445" i="19" s="1"/>
  <c r="T1445" i="19" s="1"/>
  <c r="K1446" i="19"/>
  <c r="R1446" i="19" s="1"/>
  <c r="T1446" i="19" s="1"/>
  <c r="K1447" i="19"/>
  <c r="R1447" i="19" s="1"/>
  <c r="T1447" i="19" s="1"/>
  <c r="K1448" i="19"/>
  <c r="R1448" i="19" s="1"/>
  <c r="T1448" i="19" s="1"/>
  <c r="K1449" i="19"/>
  <c r="R1449" i="19" s="1"/>
  <c r="T1449" i="19" s="1"/>
  <c r="K1450" i="19"/>
  <c r="R1450" i="19" s="1"/>
  <c r="T1450" i="19" s="1"/>
  <c r="K1451" i="19"/>
  <c r="R1451" i="19" s="1"/>
  <c r="T1451" i="19" s="1"/>
  <c r="K1452" i="19"/>
  <c r="R1452" i="19" s="1"/>
  <c r="T1452" i="19" s="1"/>
  <c r="K1453" i="19"/>
  <c r="R1453" i="19" s="1"/>
  <c r="T1453" i="19" s="1"/>
  <c r="K1454" i="19"/>
  <c r="R1454" i="19" s="1"/>
  <c r="T1454" i="19" s="1"/>
  <c r="K1455" i="19"/>
  <c r="R1455" i="19" s="1"/>
  <c r="T1455" i="19" s="1"/>
  <c r="K1456" i="19"/>
  <c r="R1456" i="19" s="1"/>
  <c r="T1456" i="19" s="1"/>
  <c r="K1457" i="19"/>
  <c r="R1457" i="19" s="1"/>
  <c r="T1457" i="19" s="1"/>
  <c r="K1458" i="19"/>
  <c r="R1458" i="19" s="1"/>
  <c r="T1458" i="19" s="1"/>
  <c r="K1459" i="19"/>
  <c r="R1459" i="19" s="1"/>
  <c r="T1459" i="19" s="1"/>
  <c r="K1460" i="19"/>
  <c r="R1460" i="19" s="1"/>
  <c r="T1460" i="19" s="1"/>
  <c r="K1461" i="19"/>
  <c r="R1461" i="19" s="1"/>
  <c r="T1461" i="19" s="1"/>
  <c r="K1462" i="19"/>
  <c r="R1462" i="19" s="1"/>
  <c r="T1462" i="19" s="1"/>
  <c r="K1463" i="19"/>
  <c r="R1463" i="19" s="1"/>
  <c r="T1463" i="19" s="1"/>
  <c r="K1464" i="19"/>
  <c r="R1464" i="19" s="1"/>
  <c r="T1464" i="19" s="1"/>
  <c r="K1465" i="19"/>
  <c r="R1465" i="19" s="1"/>
  <c r="T1465" i="19" s="1"/>
  <c r="K1466" i="19"/>
  <c r="R1466" i="19" s="1"/>
  <c r="T1466" i="19" s="1"/>
  <c r="K1467" i="19"/>
  <c r="R1467" i="19" s="1"/>
  <c r="T1467" i="19" s="1"/>
  <c r="K1468" i="19"/>
  <c r="R1468" i="19" s="1"/>
  <c r="T1468" i="19" s="1"/>
  <c r="K1469" i="19"/>
  <c r="R1469" i="19" s="1"/>
  <c r="T1469" i="19" s="1"/>
  <c r="K1470" i="19"/>
  <c r="R1470" i="19" s="1"/>
  <c r="T1470" i="19" s="1"/>
  <c r="K1471" i="19"/>
  <c r="R1471" i="19" s="1"/>
  <c r="T1471" i="19" s="1"/>
  <c r="K1472" i="19"/>
  <c r="R1472" i="19" s="1"/>
  <c r="T1472" i="19" s="1"/>
  <c r="K1473" i="19"/>
  <c r="R1473" i="19" s="1"/>
  <c r="T1473" i="19" s="1"/>
  <c r="K1474" i="19"/>
  <c r="R1474" i="19" s="1"/>
  <c r="T1474" i="19" s="1"/>
  <c r="K1475" i="19"/>
  <c r="R1475" i="19" s="1"/>
  <c r="T1475" i="19" s="1"/>
  <c r="K1476" i="19"/>
  <c r="R1476" i="19" s="1"/>
  <c r="T1476" i="19" s="1"/>
  <c r="K1477" i="19"/>
  <c r="R1477" i="19" s="1"/>
  <c r="T1477" i="19" s="1"/>
  <c r="K1478" i="19"/>
  <c r="R1478" i="19" s="1"/>
  <c r="T1478" i="19" s="1"/>
  <c r="K1479" i="19"/>
  <c r="R1479" i="19" s="1"/>
  <c r="T1479" i="19" s="1"/>
  <c r="K1480" i="19"/>
  <c r="R1480" i="19" s="1"/>
  <c r="T1480" i="19" s="1"/>
  <c r="K1481" i="19"/>
  <c r="R1481" i="19" s="1"/>
  <c r="T1481" i="19" s="1"/>
  <c r="K1482" i="19"/>
  <c r="R1482" i="19" s="1"/>
  <c r="T1482" i="19" s="1"/>
  <c r="K1483" i="19"/>
  <c r="R1483" i="19" s="1"/>
  <c r="T1483" i="19" s="1"/>
  <c r="K1484" i="19"/>
  <c r="R1484" i="19" s="1"/>
  <c r="T1484" i="19" s="1"/>
  <c r="K1485" i="19"/>
  <c r="R1485" i="19" s="1"/>
  <c r="T1485" i="19" s="1"/>
  <c r="K1486" i="19"/>
  <c r="R1486" i="19" s="1"/>
  <c r="T1486" i="19" s="1"/>
  <c r="K1487" i="19"/>
  <c r="R1487" i="19" s="1"/>
  <c r="T1487" i="19" s="1"/>
  <c r="K1488" i="19"/>
  <c r="R1488" i="19" s="1"/>
  <c r="T1488" i="19" s="1"/>
  <c r="K1489" i="19"/>
  <c r="R1489" i="19" s="1"/>
  <c r="T1489" i="19" s="1"/>
  <c r="K1490" i="19"/>
  <c r="R1490" i="19" s="1"/>
  <c r="T1490" i="19" s="1"/>
  <c r="K1491" i="19"/>
  <c r="R1491" i="19" s="1"/>
  <c r="T1491" i="19" s="1"/>
  <c r="K1492" i="19"/>
  <c r="R1492" i="19" s="1"/>
  <c r="T1492" i="19" s="1"/>
  <c r="K1493" i="19"/>
  <c r="R1493" i="19" s="1"/>
  <c r="T1493" i="19" s="1"/>
  <c r="K1494" i="19"/>
  <c r="R1494" i="19" s="1"/>
  <c r="T1494" i="19" s="1"/>
  <c r="K1495" i="19"/>
  <c r="R1495" i="19" s="1"/>
  <c r="T1495" i="19" s="1"/>
  <c r="K1496" i="19"/>
  <c r="R1496" i="19" s="1"/>
  <c r="T1496" i="19" s="1"/>
  <c r="K1497" i="19"/>
  <c r="R1497" i="19" s="1"/>
  <c r="T1497" i="19" s="1"/>
  <c r="K1498" i="19"/>
  <c r="R1498" i="19" s="1"/>
  <c r="T1498" i="19" s="1"/>
  <c r="K1499" i="19"/>
  <c r="R1499" i="19" s="1"/>
  <c r="T1499" i="19" s="1"/>
  <c r="K1500" i="19"/>
  <c r="R1500" i="19" s="1"/>
  <c r="T1500" i="19" s="1"/>
  <c r="K1501" i="19"/>
  <c r="R1501" i="19" s="1"/>
  <c r="T1501" i="19" s="1"/>
  <c r="K1502" i="19"/>
  <c r="R1502" i="19" s="1"/>
  <c r="T1502" i="19" s="1"/>
  <c r="K1503" i="19"/>
  <c r="R1503" i="19" s="1"/>
  <c r="T1503" i="19" s="1"/>
  <c r="K1504" i="19"/>
  <c r="R1504" i="19" s="1"/>
  <c r="T1504" i="19" s="1"/>
  <c r="K1505" i="19"/>
  <c r="R1505" i="19" s="1"/>
  <c r="T1505" i="19" s="1"/>
  <c r="K1506" i="19"/>
  <c r="R1506" i="19" s="1"/>
  <c r="T1506" i="19" s="1"/>
  <c r="K1507" i="19"/>
  <c r="R1507" i="19" s="1"/>
  <c r="T1507" i="19" s="1"/>
  <c r="K1508" i="19"/>
  <c r="R1508" i="19" s="1"/>
  <c r="T1508" i="19" s="1"/>
  <c r="K1509" i="19"/>
  <c r="R1509" i="19" s="1"/>
  <c r="T1509" i="19" s="1"/>
  <c r="K1510" i="19"/>
  <c r="R1510" i="19" s="1"/>
  <c r="T1510" i="19" s="1"/>
  <c r="K1511" i="19"/>
  <c r="R1511" i="19" s="1"/>
  <c r="T1511" i="19" s="1"/>
  <c r="K1512" i="19"/>
  <c r="R1512" i="19" s="1"/>
  <c r="T1512" i="19" s="1"/>
  <c r="K1513" i="19"/>
  <c r="R1513" i="19" s="1"/>
  <c r="T1513" i="19" s="1"/>
  <c r="K1514" i="19"/>
  <c r="R1514" i="19" s="1"/>
  <c r="T1514" i="19" s="1"/>
  <c r="K1515" i="19"/>
  <c r="R1515" i="19" s="1"/>
  <c r="T1515" i="19" s="1"/>
  <c r="K1516" i="19"/>
  <c r="R1516" i="19" s="1"/>
  <c r="T1516" i="19" s="1"/>
  <c r="K1517" i="19"/>
  <c r="R1517" i="19" s="1"/>
  <c r="T1517" i="19" s="1"/>
  <c r="K1518" i="19"/>
  <c r="R1518" i="19" s="1"/>
  <c r="T1518" i="19" s="1"/>
  <c r="K1519" i="19"/>
  <c r="R1519" i="19" s="1"/>
  <c r="T1519" i="19" s="1"/>
  <c r="K1520" i="19"/>
  <c r="R1520" i="19" s="1"/>
  <c r="T1520" i="19" s="1"/>
  <c r="K1521" i="19"/>
  <c r="R1521" i="19" s="1"/>
  <c r="T1521" i="19" s="1"/>
  <c r="K1522" i="19"/>
  <c r="R1522" i="19" s="1"/>
  <c r="T1522" i="19" s="1"/>
  <c r="K1523" i="19"/>
  <c r="R1523" i="19" s="1"/>
  <c r="T1523" i="19" s="1"/>
  <c r="K1524" i="19"/>
  <c r="R1524" i="19" s="1"/>
  <c r="T1524" i="19" s="1"/>
  <c r="K1525" i="19"/>
  <c r="R1525" i="19" s="1"/>
  <c r="T1525" i="19" s="1"/>
  <c r="K1526" i="19"/>
  <c r="R1526" i="19" s="1"/>
  <c r="T1526" i="19" s="1"/>
  <c r="K1527" i="19"/>
  <c r="R1527" i="19" s="1"/>
  <c r="T1527" i="19" s="1"/>
  <c r="K1528" i="19"/>
  <c r="R1528" i="19" s="1"/>
  <c r="T1528" i="19" s="1"/>
  <c r="K1529" i="19"/>
  <c r="R1529" i="19" s="1"/>
  <c r="T1529" i="19" s="1"/>
  <c r="K1530" i="19"/>
  <c r="R1530" i="19" s="1"/>
  <c r="T1530" i="19" s="1"/>
  <c r="K1531" i="19"/>
  <c r="R1531" i="19" s="1"/>
  <c r="T1531" i="19" s="1"/>
  <c r="K1532" i="19"/>
  <c r="R1532" i="19" s="1"/>
  <c r="T1532" i="19" s="1"/>
  <c r="K1533" i="19"/>
  <c r="R1533" i="19" s="1"/>
  <c r="T1533" i="19" s="1"/>
  <c r="K1534" i="19"/>
  <c r="R1534" i="19" s="1"/>
  <c r="T1534" i="19" s="1"/>
  <c r="K1535" i="19"/>
  <c r="R1535" i="19" s="1"/>
  <c r="T1535" i="19" s="1"/>
  <c r="K1536" i="19"/>
  <c r="R1536" i="19" s="1"/>
  <c r="T1536" i="19" s="1"/>
  <c r="K1537" i="19"/>
  <c r="R1537" i="19" s="1"/>
  <c r="T1537" i="19" s="1"/>
  <c r="K1538" i="19"/>
  <c r="R1538" i="19" s="1"/>
  <c r="T1538" i="19" s="1"/>
  <c r="K1539" i="19"/>
  <c r="R1539" i="19" s="1"/>
  <c r="T1539" i="19" s="1"/>
  <c r="K1540" i="19"/>
  <c r="R1540" i="19" s="1"/>
  <c r="T1540" i="19" s="1"/>
  <c r="K1541" i="19"/>
  <c r="R1541" i="19" s="1"/>
  <c r="T1541" i="19" s="1"/>
  <c r="K1542" i="19"/>
  <c r="R1542" i="19" s="1"/>
  <c r="T1542" i="19" s="1"/>
  <c r="K1543" i="19"/>
  <c r="R1543" i="19" s="1"/>
  <c r="T1543" i="19" s="1"/>
  <c r="K1544" i="19"/>
  <c r="R1544" i="19" s="1"/>
  <c r="T1544" i="19" s="1"/>
  <c r="K1545" i="19"/>
  <c r="R1545" i="19" s="1"/>
  <c r="T1545" i="19" s="1"/>
  <c r="K1546" i="19"/>
  <c r="R1546" i="19" s="1"/>
  <c r="T1546" i="19" s="1"/>
  <c r="K1547" i="19"/>
  <c r="R1547" i="19" s="1"/>
  <c r="T1547" i="19" s="1"/>
  <c r="K1548" i="19"/>
  <c r="R1548" i="19" s="1"/>
  <c r="T1548" i="19" s="1"/>
  <c r="K1549" i="19"/>
  <c r="R1549" i="19" s="1"/>
  <c r="T1549" i="19" s="1"/>
  <c r="K1550" i="19"/>
  <c r="R1550" i="19" s="1"/>
  <c r="T1550" i="19" s="1"/>
  <c r="K1551" i="19"/>
  <c r="R1551" i="19" s="1"/>
  <c r="T1551" i="19" s="1"/>
  <c r="K1552" i="19"/>
  <c r="R1552" i="19" s="1"/>
  <c r="T1552" i="19" s="1"/>
  <c r="K1553" i="19"/>
  <c r="R1553" i="19" s="1"/>
  <c r="T1553" i="19" s="1"/>
  <c r="K1554" i="19"/>
  <c r="R1554" i="19" s="1"/>
  <c r="T1554" i="19" s="1"/>
  <c r="K1555" i="19"/>
  <c r="R1555" i="19" s="1"/>
  <c r="T1555" i="19" s="1"/>
  <c r="K1556" i="19"/>
  <c r="R1556" i="19" s="1"/>
  <c r="T1556" i="19" s="1"/>
  <c r="K1557" i="19"/>
  <c r="R1557" i="19" s="1"/>
  <c r="T1557" i="19" s="1"/>
  <c r="K1558" i="19"/>
  <c r="R1558" i="19" s="1"/>
  <c r="T1558" i="19" s="1"/>
  <c r="K1559" i="19"/>
  <c r="R1559" i="19" s="1"/>
  <c r="T1559" i="19" s="1"/>
  <c r="K1560" i="19"/>
  <c r="R1560" i="19" s="1"/>
  <c r="T1560" i="19" s="1"/>
  <c r="K1561" i="19"/>
  <c r="R1561" i="19" s="1"/>
  <c r="T1561" i="19" s="1"/>
  <c r="K1562" i="19"/>
  <c r="R1562" i="19" s="1"/>
  <c r="T1562" i="19" s="1"/>
  <c r="K1563" i="19"/>
  <c r="R1563" i="19" s="1"/>
  <c r="T1563" i="19" s="1"/>
  <c r="K1564" i="19"/>
  <c r="R1564" i="19" s="1"/>
  <c r="T1564" i="19" s="1"/>
  <c r="K1565" i="19"/>
  <c r="R1565" i="19" s="1"/>
  <c r="T1565" i="19" s="1"/>
  <c r="K1566" i="19"/>
  <c r="R1566" i="19" s="1"/>
  <c r="T1566" i="19" s="1"/>
  <c r="K1567" i="19"/>
  <c r="R1567" i="19" s="1"/>
  <c r="T1567" i="19" s="1"/>
  <c r="K1568" i="19"/>
  <c r="R1568" i="19" s="1"/>
  <c r="T1568" i="19" s="1"/>
  <c r="K1569" i="19"/>
  <c r="R1569" i="19" s="1"/>
  <c r="T1569" i="19" s="1"/>
  <c r="K1570" i="19"/>
  <c r="R1570" i="19" s="1"/>
  <c r="T1570" i="19" s="1"/>
  <c r="K1571" i="19"/>
  <c r="R1571" i="19" s="1"/>
  <c r="T1571" i="19" s="1"/>
  <c r="K1572" i="19"/>
  <c r="R1572" i="19" s="1"/>
  <c r="T1572" i="19" s="1"/>
  <c r="K1573" i="19"/>
  <c r="R1573" i="19" s="1"/>
  <c r="T1573" i="19" s="1"/>
  <c r="K1574" i="19"/>
  <c r="R1574" i="19" s="1"/>
  <c r="T1574" i="19" s="1"/>
  <c r="K1575" i="19"/>
  <c r="R1575" i="19" s="1"/>
  <c r="T1575" i="19" s="1"/>
  <c r="K1576" i="19"/>
  <c r="R1576" i="19" s="1"/>
  <c r="T1576" i="19" s="1"/>
  <c r="K1577" i="19"/>
  <c r="R1577" i="19" s="1"/>
  <c r="T1577" i="19" s="1"/>
  <c r="K1578" i="19"/>
  <c r="R1578" i="19" s="1"/>
  <c r="T1578" i="19" s="1"/>
  <c r="K1579" i="19"/>
  <c r="R1579" i="19" s="1"/>
  <c r="T1579" i="19" s="1"/>
  <c r="K1580" i="19"/>
  <c r="R1580" i="19" s="1"/>
  <c r="T1580" i="19" s="1"/>
  <c r="K1581" i="19"/>
  <c r="R1581" i="19" s="1"/>
  <c r="T1581" i="19" s="1"/>
  <c r="K1582" i="19"/>
  <c r="R1582" i="19" s="1"/>
  <c r="T1582" i="19" s="1"/>
  <c r="K1583" i="19"/>
  <c r="R1583" i="19" s="1"/>
  <c r="T1583" i="19" s="1"/>
  <c r="K1584" i="19"/>
  <c r="R1584" i="19" s="1"/>
  <c r="T1584" i="19" s="1"/>
  <c r="K1585" i="19"/>
  <c r="R1585" i="19" s="1"/>
  <c r="T1585" i="19" s="1"/>
  <c r="K1586" i="19"/>
  <c r="R1586" i="19" s="1"/>
  <c r="T1586" i="19" s="1"/>
  <c r="K1587" i="19"/>
  <c r="R1587" i="19" s="1"/>
  <c r="T1587" i="19" s="1"/>
  <c r="K1588" i="19"/>
  <c r="R1588" i="19" s="1"/>
  <c r="T1588" i="19" s="1"/>
  <c r="K1589" i="19"/>
  <c r="R1589" i="19" s="1"/>
  <c r="T1589" i="19" s="1"/>
  <c r="K1590" i="19"/>
  <c r="R1590" i="19" s="1"/>
  <c r="T1590" i="19" s="1"/>
  <c r="K1591" i="19"/>
  <c r="R1591" i="19" s="1"/>
  <c r="T1591" i="19" s="1"/>
  <c r="K1592" i="19"/>
  <c r="R1592" i="19" s="1"/>
  <c r="T1592" i="19" s="1"/>
  <c r="K1593" i="19"/>
  <c r="R1593" i="19" s="1"/>
  <c r="T1593" i="19" s="1"/>
  <c r="K1594" i="19"/>
  <c r="R1594" i="19" s="1"/>
  <c r="T1594" i="19" s="1"/>
  <c r="K1595" i="19"/>
  <c r="R1595" i="19" s="1"/>
  <c r="T1595" i="19" s="1"/>
  <c r="K1596" i="19"/>
  <c r="R1596" i="19" s="1"/>
  <c r="T1596" i="19" s="1"/>
  <c r="K1597" i="19"/>
  <c r="R1597" i="19" s="1"/>
  <c r="T1597" i="19" s="1"/>
  <c r="K1598" i="19"/>
  <c r="R1598" i="19" s="1"/>
  <c r="T1598" i="19" s="1"/>
  <c r="K1599" i="19"/>
  <c r="R1599" i="19" s="1"/>
  <c r="T1599" i="19" s="1"/>
  <c r="K1600" i="19"/>
  <c r="R1600" i="19" s="1"/>
  <c r="T1600" i="19" s="1"/>
  <c r="K1601" i="19"/>
  <c r="R1601" i="19" s="1"/>
  <c r="T1601" i="19" s="1"/>
  <c r="K1602" i="19"/>
  <c r="R1602" i="19" s="1"/>
  <c r="T1602" i="19" s="1"/>
  <c r="K1603" i="19"/>
  <c r="R1603" i="19" s="1"/>
  <c r="T1603" i="19" s="1"/>
  <c r="K1604" i="19"/>
  <c r="R1604" i="19" s="1"/>
  <c r="T1604" i="19" s="1"/>
  <c r="K1605" i="19"/>
  <c r="R1605" i="19" s="1"/>
  <c r="T1605" i="19" s="1"/>
  <c r="K1606" i="19"/>
  <c r="R1606" i="19" s="1"/>
  <c r="T1606" i="19" s="1"/>
  <c r="K1607" i="19"/>
  <c r="R1607" i="19" s="1"/>
  <c r="T1607" i="19" s="1"/>
  <c r="K1608" i="19"/>
  <c r="R1608" i="19" s="1"/>
  <c r="T1608" i="19" s="1"/>
  <c r="K1609" i="19"/>
  <c r="R1609" i="19" s="1"/>
  <c r="T1609" i="19" s="1"/>
  <c r="K1610" i="19"/>
  <c r="R1610" i="19" s="1"/>
  <c r="T1610" i="19" s="1"/>
  <c r="K1611" i="19"/>
  <c r="R1611" i="19" s="1"/>
  <c r="T1611" i="19" s="1"/>
  <c r="K1612" i="19"/>
  <c r="R1612" i="19" s="1"/>
  <c r="T1612" i="19" s="1"/>
  <c r="K1613" i="19"/>
  <c r="R1613" i="19" s="1"/>
  <c r="T1613" i="19" s="1"/>
  <c r="K1614" i="19"/>
  <c r="R1614" i="19" s="1"/>
  <c r="T1614" i="19" s="1"/>
  <c r="K1615" i="19"/>
  <c r="R1615" i="19" s="1"/>
  <c r="T1615" i="19" s="1"/>
  <c r="K1616" i="19"/>
  <c r="R1616" i="19" s="1"/>
  <c r="T1616" i="19" s="1"/>
  <c r="K1617" i="19"/>
  <c r="R1617" i="19" s="1"/>
  <c r="T1617" i="19" s="1"/>
  <c r="K1618" i="19"/>
  <c r="R1618" i="19" s="1"/>
  <c r="T1618" i="19" s="1"/>
  <c r="K1619" i="19"/>
  <c r="R1619" i="19" s="1"/>
  <c r="T1619" i="19" s="1"/>
  <c r="K1620" i="19"/>
  <c r="R1620" i="19" s="1"/>
  <c r="T1620" i="19" s="1"/>
  <c r="K1621" i="19"/>
  <c r="R1621" i="19" s="1"/>
  <c r="T1621" i="19" s="1"/>
  <c r="K1622" i="19"/>
  <c r="R1622" i="19" s="1"/>
  <c r="T1622" i="19" s="1"/>
  <c r="K1623" i="19"/>
  <c r="R1623" i="19" s="1"/>
  <c r="T1623" i="19" s="1"/>
  <c r="K1624" i="19"/>
  <c r="R1624" i="19" s="1"/>
  <c r="T1624" i="19" s="1"/>
  <c r="K1625" i="19"/>
  <c r="R1625" i="19" s="1"/>
  <c r="T1625" i="19" s="1"/>
  <c r="K1626" i="19"/>
  <c r="R1626" i="19" s="1"/>
  <c r="T1626" i="19" s="1"/>
  <c r="K1627" i="19"/>
  <c r="R1627" i="19" s="1"/>
  <c r="T1627" i="19" s="1"/>
  <c r="K1628" i="19"/>
  <c r="R1628" i="19" s="1"/>
  <c r="T1628" i="19" s="1"/>
  <c r="K1629" i="19"/>
  <c r="R1629" i="19" s="1"/>
  <c r="T1629" i="19" s="1"/>
  <c r="K1630" i="19"/>
  <c r="R1630" i="19" s="1"/>
  <c r="T1630" i="19" s="1"/>
  <c r="K1631" i="19"/>
  <c r="R1631" i="19" s="1"/>
  <c r="T1631" i="19" s="1"/>
  <c r="K1632" i="19"/>
  <c r="R1632" i="19" s="1"/>
  <c r="T1632" i="19" s="1"/>
  <c r="K1633" i="19"/>
  <c r="R1633" i="19" s="1"/>
  <c r="T1633" i="19" s="1"/>
  <c r="K1634" i="19"/>
  <c r="R1634" i="19" s="1"/>
  <c r="T1634" i="19" s="1"/>
  <c r="K1635" i="19"/>
  <c r="R1635" i="19" s="1"/>
  <c r="T1635" i="19" s="1"/>
  <c r="K1636" i="19"/>
  <c r="R1636" i="19" s="1"/>
  <c r="T1636" i="19" s="1"/>
  <c r="K1637" i="19"/>
  <c r="R1637" i="19" s="1"/>
  <c r="T1637" i="19" s="1"/>
  <c r="K1638" i="19"/>
  <c r="R1638" i="19" s="1"/>
  <c r="T1638" i="19" s="1"/>
  <c r="K1639" i="19"/>
  <c r="R1639" i="19" s="1"/>
  <c r="T1639" i="19" s="1"/>
  <c r="K1640" i="19"/>
  <c r="R1640" i="19" s="1"/>
  <c r="T1640" i="19" s="1"/>
  <c r="K1641" i="19"/>
  <c r="R1641" i="19" s="1"/>
  <c r="T1641" i="19" s="1"/>
  <c r="K1642" i="19"/>
  <c r="R1642" i="19" s="1"/>
  <c r="T1642" i="19" s="1"/>
  <c r="K1643" i="19"/>
  <c r="R1643" i="19" s="1"/>
  <c r="T1643" i="19" s="1"/>
  <c r="K1644" i="19"/>
  <c r="R1644" i="19" s="1"/>
  <c r="T1644" i="19" s="1"/>
  <c r="K1645" i="19"/>
  <c r="R1645" i="19" s="1"/>
  <c r="T1645" i="19" s="1"/>
  <c r="K1646" i="19"/>
  <c r="R1646" i="19" s="1"/>
  <c r="T1646" i="19" s="1"/>
  <c r="K1647" i="19"/>
  <c r="R1647" i="19" s="1"/>
  <c r="T1647" i="19" s="1"/>
  <c r="K1648" i="19"/>
  <c r="R1648" i="19" s="1"/>
  <c r="T1648" i="19" s="1"/>
  <c r="K1649" i="19"/>
  <c r="R1649" i="19" s="1"/>
  <c r="T1649" i="19" s="1"/>
  <c r="K1650" i="19"/>
  <c r="R1650" i="19" s="1"/>
  <c r="T1650" i="19" s="1"/>
  <c r="K1651" i="19"/>
  <c r="R1651" i="19" s="1"/>
  <c r="T1651" i="19" s="1"/>
  <c r="K1652" i="19"/>
  <c r="R1652" i="19" s="1"/>
  <c r="T1652" i="19" s="1"/>
  <c r="K1653" i="19"/>
  <c r="R1653" i="19" s="1"/>
  <c r="T1653" i="19" s="1"/>
  <c r="K1654" i="19"/>
  <c r="R1654" i="19" s="1"/>
  <c r="T1654" i="19" s="1"/>
  <c r="K1655" i="19"/>
  <c r="R1655" i="19" s="1"/>
  <c r="T1655" i="19" s="1"/>
  <c r="K1656" i="19"/>
  <c r="R1656" i="19" s="1"/>
  <c r="T1656" i="19" s="1"/>
  <c r="K1657" i="19"/>
  <c r="R1657" i="19" s="1"/>
  <c r="T1657" i="19" s="1"/>
  <c r="K1658" i="19"/>
  <c r="R1658" i="19" s="1"/>
  <c r="T1658" i="19" s="1"/>
  <c r="K1659" i="19"/>
  <c r="R1659" i="19" s="1"/>
  <c r="T1659" i="19" s="1"/>
  <c r="K1660" i="19"/>
  <c r="R1660" i="19" s="1"/>
  <c r="T1660" i="19" s="1"/>
  <c r="K1661" i="19"/>
  <c r="R1661" i="19" s="1"/>
  <c r="T1661" i="19" s="1"/>
  <c r="K1662" i="19"/>
  <c r="R1662" i="19" s="1"/>
  <c r="T1662" i="19" s="1"/>
  <c r="K1663" i="19"/>
  <c r="R1663" i="19" s="1"/>
  <c r="T1663" i="19" s="1"/>
  <c r="K1664" i="19"/>
  <c r="R1664" i="19" s="1"/>
  <c r="T1664" i="19" s="1"/>
  <c r="K1665" i="19"/>
  <c r="R1665" i="19" s="1"/>
  <c r="T1665" i="19" s="1"/>
  <c r="K1666" i="19"/>
  <c r="R1666" i="19" s="1"/>
  <c r="T1666" i="19" s="1"/>
  <c r="K1667" i="19"/>
  <c r="R1667" i="19" s="1"/>
  <c r="T1667" i="19" s="1"/>
  <c r="K1668" i="19"/>
  <c r="R1668" i="19" s="1"/>
  <c r="T1668" i="19" s="1"/>
  <c r="K1669" i="19"/>
  <c r="R1669" i="19" s="1"/>
  <c r="T1669" i="19" s="1"/>
  <c r="K1670" i="19"/>
  <c r="R1670" i="19" s="1"/>
  <c r="T1670" i="19" s="1"/>
  <c r="K1671" i="19"/>
  <c r="R1671" i="19" s="1"/>
  <c r="T1671" i="19" s="1"/>
  <c r="K1672" i="19"/>
  <c r="R1672" i="19" s="1"/>
  <c r="T1672" i="19" s="1"/>
  <c r="K1673" i="19"/>
  <c r="R1673" i="19" s="1"/>
  <c r="T1673" i="19" s="1"/>
  <c r="K1674" i="19"/>
  <c r="R1674" i="19" s="1"/>
  <c r="T1674" i="19" s="1"/>
  <c r="K1675" i="19"/>
  <c r="R1675" i="19" s="1"/>
  <c r="T1675" i="19" s="1"/>
  <c r="K1676" i="19"/>
  <c r="R1676" i="19" s="1"/>
  <c r="T1676" i="19" s="1"/>
  <c r="K1677" i="19"/>
  <c r="R1677" i="19" s="1"/>
  <c r="T1677" i="19" s="1"/>
  <c r="K1678" i="19"/>
  <c r="R1678" i="19" s="1"/>
  <c r="T1678" i="19" s="1"/>
  <c r="K1679" i="19"/>
  <c r="R1679" i="19" s="1"/>
  <c r="T1679" i="19" s="1"/>
  <c r="K1680" i="19"/>
  <c r="R1680" i="19" s="1"/>
  <c r="T1680" i="19" s="1"/>
  <c r="K1681" i="19"/>
  <c r="R1681" i="19" s="1"/>
  <c r="T1681" i="19" s="1"/>
  <c r="K1682" i="19"/>
  <c r="R1682" i="19" s="1"/>
  <c r="T1682" i="19" s="1"/>
  <c r="K1683" i="19"/>
  <c r="R1683" i="19" s="1"/>
  <c r="T1683" i="19" s="1"/>
  <c r="K1684" i="19"/>
  <c r="R1684" i="19" s="1"/>
  <c r="T1684" i="19" s="1"/>
  <c r="K1685" i="19"/>
  <c r="R1685" i="19" s="1"/>
  <c r="T1685" i="19" s="1"/>
  <c r="K1686" i="19"/>
  <c r="R1686" i="19" s="1"/>
  <c r="T1686" i="19" s="1"/>
  <c r="K1687" i="19"/>
  <c r="R1687" i="19" s="1"/>
  <c r="T1687" i="19" s="1"/>
  <c r="K1688" i="19"/>
  <c r="R1688" i="19" s="1"/>
  <c r="T1688" i="19" s="1"/>
  <c r="K1689" i="19"/>
  <c r="R1689" i="19" s="1"/>
  <c r="T1689" i="19" s="1"/>
  <c r="K1690" i="19"/>
  <c r="R1690" i="19" s="1"/>
  <c r="T1690" i="19" s="1"/>
  <c r="K1691" i="19"/>
  <c r="R1691" i="19" s="1"/>
  <c r="T1691" i="19" s="1"/>
  <c r="K1692" i="19"/>
  <c r="R1692" i="19" s="1"/>
  <c r="T1692" i="19" s="1"/>
  <c r="K1693" i="19"/>
  <c r="R1693" i="19" s="1"/>
  <c r="T1693" i="19" s="1"/>
  <c r="K1694" i="19"/>
  <c r="R1694" i="19" s="1"/>
  <c r="T1694" i="19" s="1"/>
  <c r="K1695" i="19"/>
  <c r="R1695" i="19" s="1"/>
  <c r="T1695" i="19" s="1"/>
  <c r="K1696" i="19"/>
  <c r="R1696" i="19" s="1"/>
  <c r="T1696" i="19" s="1"/>
  <c r="K1697" i="19"/>
  <c r="R1697" i="19" s="1"/>
  <c r="T1697" i="19" s="1"/>
  <c r="K1698" i="19"/>
  <c r="R1698" i="19" s="1"/>
  <c r="T1698" i="19" s="1"/>
  <c r="K1699" i="19"/>
  <c r="R1699" i="19" s="1"/>
  <c r="T1699" i="19" s="1"/>
  <c r="K1700" i="19"/>
  <c r="R1700" i="19" s="1"/>
  <c r="T1700" i="19" s="1"/>
  <c r="K47" i="7"/>
  <c r="J27" i="7" s="1"/>
  <c r="V28" i="7" s="1"/>
  <c r="K48" i="7"/>
  <c r="K49" i="7"/>
  <c r="L49" i="7" s="1"/>
  <c r="R49" i="7" s="1"/>
  <c r="N49" i="7"/>
  <c r="S49" i="7" s="1"/>
  <c r="K50" i="7"/>
  <c r="L50" i="7" s="1"/>
  <c r="R50" i="7" s="1"/>
  <c r="N50" i="7"/>
  <c r="S50" i="7" s="1"/>
  <c r="K51" i="7"/>
  <c r="L51" i="7" s="1"/>
  <c r="R51" i="7" s="1"/>
  <c r="N51" i="7"/>
  <c r="S51" i="7" s="1"/>
  <c r="K52" i="7"/>
  <c r="L52" i="7" s="1"/>
  <c r="R52" i="7" s="1"/>
  <c r="N52" i="7"/>
  <c r="S52" i="7" s="1"/>
  <c r="K53" i="7"/>
  <c r="L53" i="7" s="1"/>
  <c r="R53" i="7" s="1"/>
  <c r="N53" i="7"/>
  <c r="S53" i="7" s="1"/>
  <c r="K54" i="7"/>
  <c r="L54" i="7" s="1"/>
  <c r="R54" i="7" s="1"/>
  <c r="N54" i="7"/>
  <c r="S54" i="7" s="1"/>
  <c r="K55" i="7"/>
  <c r="L55" i="7" s="1"/>
  <c r="R55" i="7" s="1"/>
  <c r="N55" i="7"/>
  <c r="S55" i="7" s="1"/>
  <c r="K56" i="7"/>
  <c r="L56" i="7" s="1"/>
  <c r="R56" i="7" s="1"/>
  <c r="N56" i="7"/>
  <c r="S56" i="7" s="1"/>
  <c r="K57" i="7"/>
  <c r="L57" i="7" s="1"/>
  <c r="R57" i="7" s="1"/>
  <c r="N57" i="7"/>
  <c r="S57" i="7" s="1"/>
  <c r="K58" i="7"/>
  <c r="L58" i="7" s="1"/>
  <c r="R58" i="7" s="1"/>
  <c r="N58" i="7"/>
  <c r="S58" i="7" s="1"/>
  <c r="K59" i="7"/>
  <c r="L59" i="7" s="1"/>
  <c r="R59" i="7" s="1"/>
  <c r="N59" i="7"/>
  <c r="S59" i="7" s="1"/>
  <c r="K60" i="7"/>
  <c r="L60" i="7" s="1"/>
  <c r="R60" i="7" s="1"/>
  <c r="N60" i="7"/>
  <c r="S60" i="7" s="1"/>
  <c r="K61" i="7"/>
  <c r="L61" i="7" s="1"/>
  <c r="R61" i="7" s="1"/>
  <c r="N61" i="7"/>
  <c r="S61" i="7" s="1"/>
  <c r="K62" i="7"/>
  <c r="L62" i="7" s="1"/>
  <c r="R62" i="7" s="1"/>
  <c r="N62" i="7"/>
  <c r="S62" i="7" s="1"/>
  <c r="K63" i="7"/>
  <c r="L63" i="7" s="1"/>
  <c r="R63" i="7" s="1"/>
  <c r="N63" i="7"/>
  <c r="S63" i="7" s="1"/>
  <c r="K64" i="7"/>
  <c r="L64" i="7" s="1"/>
  <c r="R64" i="7" s="1"/>
  <c r="N64" i="7"/>
  <c r="S64" i="7" s="1"/>
  <c r="K65" i="7"/>
  <c r="L65" i="7" s="1"/>
  <c r="R65" i="7" s="1"/>
  <c r="N65" i="7"/>
  <c r="S65" i="7" s="1"/>
  <c r="K66" i="7"/>
  <c r="L66" i="7" s="1"/>
  <c r="R66" i="7" s="1"/>
  <c r="N66" i="7"/>
  <c r="S66" i="7" s="1"/>
  <c r="K67" i="7"/>
  <c r="L67" i="7" s="1"/>
  <c r="R67" i="7" s="1"/>
  <c r="N67" i="7"/>
  <c r="S67" i="7" s="1"/>
  <c r="K68" i="7"/>
  <c r="L68" i="7" s="1"/>
  <c r="R68" i="7" s="1"/>
  <c r="N68" i="7"/>
  <c r="S68" i="7" s="1"/>
  <c r="K69" i="7"/>
  <c r="L69" i="7" s="1"/>
  <c r="R69" i="7" s="1"/>
  <c r="N69" i="7"/>
  <c r="S69" i="7" s="1"/>
  <c r="K70" i="7"/>
  <c r="L70" i="7" s="1"/>
  <c r="R70" i="7" s="1"/>
  <c r="N70" i="7"/>
  <c r="S70" i="7" s="1"/>
  <c r="K71" i="7"/>
  <c r="L71" i="7" s="1"/>
  <c r="R71" i="7" s="1"/>
  <c r="N71" i="7"/>
  <c r="S71" i="7" s="1"/>
  <c r="K72" i="7"/>
  <c r="L72" i="7" s="1"/>
  <c r="R72" i="7" s="1"/>
  <c r="N72" i="7"/>
  <c r="S72" i="7" s="1"/>
  <c r="K73" i="7"/>
  <c r="L73" i="7" s="1"/>
  <c r="R73" i="7" s="1"/>
  <c r="N73" i="7"/>
  <c r="S73" i="7" s="1"/>
  <c r="K74" i="7"/>
  <c r="L74" i="7" s="1"/>
  <c r="R74" i="7" s="1"/>
  <c r="N74" i="7"/>
  <c r="S74" i="7" s="1"/>
  <c r="K75" i="7"/>
  <c r="L75" i="7" s="1"/>
  <c r="R75" i="7" s="1"/>
  <c r="N75" i="7"/>
  <c r="S75" i="7" s="1"/>
  <c r="K76" i="7"/>
  <c r="L76" i="7" s="1"/>
  <c r="R76" i="7" s="1"/>
  <c r="N76" i="7"/>
  <c r="S76" i="7" s="1"/>
  <c r="K77" i="7"/>
  <c r="L77" i="7" s="1"/>
  <c r="R77" i="7" s="1"/>
  <c r="N77" i="7"/>
  <c r="S77" i="7" s="1"/>
  <c r="K78" i="7"/>
  <c r="L78" i="7" s="1"/>
  <c r="R78" i="7" s="1"/>
  <c r="N78" i="7"/>
  <c r="S78" i="7" s="1"/>
  <c r="K79" i="7"/>
  <c r="L79" i="7" s="1"/>
  <c r="R79" i="7" s="1"/>
  <c r="N79" i="7"/>
  <c r="S79" i="7" s="1"/>
  <c r="K80" i="7"/>
  <c r="L80" i="7" s="1"/>
  <c r="R80" i="7" s="1"/>
  <c r="N80" i="7"/>
  <c r="S80" i="7" s="1"/>
  <c r="K81" i="7"/>
  <c r="L81" i="7" s="1"/>
  <c r="R81" i="7" s="1"/>
  <c r="N81" i="7"/>
  <c r="S81" i="7" s="1"/>
  <c r="K82" i="7"/>
  <c r="L82" i="7" s="1"/>
  <c r="R82" i="7" s="1"/>
  <c r="N82" i="7"/>
  <c r="S82" i="7" s="1"/>
  <c r="K83" i="7"/>
  <c r="L83" i="7" s="1"/>
  <c r="R83" i="7" s="1"/>
  <c r="N83" i="7"/>
  <c r="S83" i="7" s="1"/>
  <c r="K84" i="7"/>
  <c r="L84" i="7" s="1"/>
  <c r="R84" i="7" s="1"/>
  <c r="N84" i="7"/>
  <c r="S84" i="7" s="1"/>
  <c r="K85" i="7"/>
  <c r="L85" i="7" s="1"/>
  <c r="R85" i="7" s="1"/>
  <c r="N85" i="7"/>
  <c r="S85" i="7" s="1"/>
  <c r="K86" i="7"/>
  <c r="L86" i="7" s="1"/>
  <c r="R86" i="7" s="1"/>
  <c r="N86" i="7"/>
  <c r="S86" i="7" s="1"/>
  <c r="K87" i="7"/>
  <c r="L87" i="7" s="1"/>
  <c r="R87" i="7" s="1"/>
  <c r="N87" i="7"/>
  <c r="S87" i="7" s="1"/>
  <c r="K88" i="7"/>
  <c r="L88" i="7" s="1"/>
  <c r="R88" i="7" s="1"/>
  <c r="N88" i="7"/>
  <c r="S88" i="7" s="1"/>
  <c r="K89" i="7"/>
  <c r="L89" i="7" s="1"/>
  <c r="R89" i="7" s="1"/>
  <c r="N89" i="7"/>
  <c r="S89" i="7" s="1"/>
  <c r="K90" i="7"/>
  <c r="L90" i="7" s="1"/>
  <c r="R90" i="7" s="1"/>
  <c r="N90" i="7"/>
  <c r="S90" i="7" s="1"/>
  <c r="K91" i="7"/>
  <c r="L91" i="7" s="1"/>
  <c r="R91" i="7" s="1"/>
  <c r="N91" i="7"/>
  <c r="S91" i="7" s="1"/>
  <c r="K92" i="7"/>
  <c r="L92" i="7" s="1"/>
  <c r="R92" i="7" s="1"/>
  <c r="N92" i="7"/>
  <c r="S92" i="7" s="1"/>
  <c r="K93" i="7"/>
  <c r="L93" i="7" s="1"/>
  <c r="R93" i="7" s="1"/>
  <c r="N93" i="7"/>
  <c r="S93" i="7" s="1"/>
  <c r="K94" i="7"/>
  <c r="L94" i="7" s="1"/>
  <c r="R94" i="7" s="1"/>
  <c r="N94" i="7"/>
  <c r="S94" i="7" s="1"/>
  <c r="K95" i="7"/>
  <c r="L95" i="7" s="1"/>
  <c r="R95" i="7" s="1"/>
  <c r="N95" i="7"/>
  <c r="S95" i="7" s="1"/>
  <c r="K96" i="7"/>
  <c r="L96" i="7" s="1"/>
  <c r="R96" i="7" s="1"/>
  <c r="N96" i="7"/>
  <c r="S96" i="7" s="1"/>
  <c r="K97" i="7"/>
  <c r="L97" i="7" s="1"/>
  <c r="R97" i="7" s="1"/>
  <c r="N97" i="7"/>
  <c r="S97" i="7" s="1"/>
  <c r="K98" i="7"/>
  <c r="L98" i="7" s="1"/>
  <c r="R98" i="7" s="1"/>
  <c r="N98" i="7"/>
  <c r="S98" i="7" s="1"/>
  <c r="K99" i="7"/>
  <c r="L99" i="7" s="1"/>
  <c r="R99" i="7" s="1"/>
  <c r="N99" i="7"/>
  <c r="S99" i="7" s="1"/>
  <c r="K100" i="7"/>
  <c r="L100" i="7" s="1"/>
  <c r="R100" i="7" s="1"/>
  <c r="N100" i="7"/>
  <c r="S100" i="7" s="1"/>
  <c r="K101" i="7"/>
  <c r="L101" i="7" s="1"/>
  <c r="R101" i="7" s="1"/>
  <c r="N101" i="7"/>
  <c r="S101" i="7" s="1"/>
  <c r="K102" i="7"/>
  <c r="L102" i="7" s="1"/>
  <c r="R102" i="7" s="1"/>
  <c r="N102" i="7"/>
  <c r="S102" i="7" s="1"/>
  <c r="K103" i="7"/>
  <c r="L103" i="7" s="1"/>
  <c r="R103" i="7" s="1"/>
  <c r="N103" i="7"/>
  <c r="S103" i="7" s="1"/>
  <c r="K104" i="7"/>
  <c r="L104" i="7" s="1"/>
  <c r="R104" i="7" s="1"/>
  <c r="N104" i="7"/>
  <c r="S104" i="7" s="1"/>
  <c r="K105" i="7"/>
  <c r="L105" i="7" s="1"/>
  <c r="R105" i="7" s="1"/>
  <c r="N105" i="7"/>
  <c r="S105" i="7" s="1"/>
  <c r="K106" i="7"/>
  <c r="L106" i="7" s="1"/>
  <c r="R106" i="7" s="1"/>
  <c r="N106" i="7"/>
  <c r="S106" i="7" s="1"/>
  <c r="K107" i="7"/>
  <c r="L107" i="7" s="1"/>
  <c r="R107" i="7" s="1"/>
  <c r="N107" i="7"/>
  <c r="S107" i="7" s="1"/>
  <c r="K108" i="7"/>
  <c r="L108" i="7" s="1"/>
  <c r="R108" i="7" s="1"/>
  <c r="N108" i="7"/>
  <c r="S108" i="7" s="1"/>
  <c r="K109" i="7"/>
  <c r="L109" i="7" s="1"/>
  <c r="R109" i="7" s="1"/>
  <c r="N109" i="7"/>
  <c r="S109" i="7" s="1"/>
  <c r="K110" i="7"/>
  <c r="L110" i="7" s="1"/>
  <c r="R110" i="7" s="1"/>
  <c r="N110" i="7"/>
  <c r="S110" i="7" s="1"/>
  <c r="K111" i="7"/>
  <c r="L111" i="7" s="1"/>
  <c r="R111" i="7" s="1"/>
  <c r="N111" i="7"/>
  <c r="S111" i="7" s="1"/>
  <c r="K112" i="7"/>
  <c r="L112" i="7" s="1"/>
  <c r="R112" i="7" s="1"/>
  <c r="N112" i="7"/>
  <c r="S112" i="7" s="1"/>
  <c r="K113" i="7"/>
  <c r="L113" i="7" s="1"/>
  <c r="R113" i="7" s="1"/>
  <c r="N113" i="7"/>
  <c r="S113" i="7" s="1"/>
  <c r="K114" i="7"/>
  <c r="L114" i="7" s="1"/>
  <c r="R114" i="7" s="1"/>
  <c r="N114" i="7"/>
  <c r="S114" i="7" s="1"/>
  <c r="K115" i="7"/>
  <c r="L115" i="7" s="1"/>
  <c r="R115" i="7" s="1"/>
  <c r="N115" i="7"/>
  <c r="S115" i="7" s="1"/>
  <c r="K116" i="7"/>
  <c r="L116" i="7" s="1"/>
  <c r="R116" i="7" s="1"/>
  <c r="N116" i="7"/>
  <c r="S116" i="7" s="1"/>
  <c r="K117" i="7"/>
  <c r="L117" i="7" s="1"/>
  <c r="R117" i="7" s="1"/>
  <c r="N117" i="7"/>
  <c r="S117" i="7" s="1"/>
  <c r="K118" i="7"/>
  <c r="L118" i="7" s="1"/>
  <c r="R118" i="7" s="1"/>
  <c r="N118" i="7"/>
  <c r="S118" i="7" s="1"/>
  <c r="K119" i="7"/>
  <c r="L119" i="7" s="1"/>
  <c r="R119" i="7" s="1"/>
  <c r="N119" i="7"/>
  <c r="S119" i="7" s="1"/>
  <c r="K120" i="7"/>
  <c r="L120" i="7" s="1"/>
  <c r="R120" i="7" s="1"/>
  <c r="N120" i="7"/>
  <c r="S120" i="7" s="1"/>
  <c r="K121" i="7"/>
  <c r="L121" i="7" s="1"/>
  <c r="R121" i="7" s="1"/>
  <c r="N121" i="7"/>
  <c r="S121" i="7" s="1"/>
  <c r="K122" i="7"/>
  <c r="L122" i="7" s="1"/>
  <c r="R122" i="7" s="1"/>
  <c r="N122" i="7"/>
  <c r="S122" i="7" s="1"/>
  <c r="K123" i="7"/>
  <c r="L123" i="7"/>
  <c r="R123" i="7" s="1"/>
  <c r="N123" i="7"/>
  <c r="S123" i="7" s="1"/>
  <c r="K124" i="7"/>
  <c r="L124" i="7" s="1"/>
  <c r="R124" i="7" s="1"/>
  <c r="N124" i="7"/>
  <c r="S124" i="7" s="1"/>
  <c r="K125" i="7"/>
  <c r="L125" i="7" s="1"/>
  <c r="R125" i="7" s="1"/>
  <c r="N125" i="7"/>
  <c r="S125" i="7" s="1"/>
  <c r="K126" i="7"/>
  <c r="L126" i="7" s="1"/>
  <c r="R126" i="7" s="1"/>
  <c r="N126" i="7"/>
  <c r="S126" i="7" s="1"/>
  <c r="K127" i="7"/>
  <c r="L127" i="7" s="1"/>
  <c r="R127" i="7" s="1"/>
  <c r="N127" i="7"/>
  <c r="S127" i="7" s="1"/>
  <c r="K128" i="7"/>
  <c r="L128" i="7" s="1"/>
  <c r="R128" i="7" s="1"/>
  <c r="N128" i="7"/>
  <c r="S128" i="7" s="1"/>
  <c r="K129" i="7"/>
  <c r="L129" i="7" s="1"/>
  <c r="R129" i="7" s="1"/>
  <c r="N129" i="7"/>
  <c r="S129" i="7" s="1"/>
  <c r="K130" i="7"/>
  <c r="L130" i="7" s="1"/>
  <c r="R130" i="7" s="1"/>
  <c r="N130" i="7"/>
  <c r="S130" i="7" s="1"/>
  <c r="K131" i="7"/>
  <c r="L131" i="7" s="1"/>
  <c r="R131" i="7" s="1"/>
  <c r="N131" i="7"/>
  <c r="S131" i="7" s="1"/>
  <c r="K132" i="7"/>
  <c r="L132" i="7" s="1"/>
  <c r="R132" i="7" s="1"/>
  <c r="N132" i="7"/>
  <c r="S132" i="7" s="1"/>
  <c r="K133" i="7"/>
  <c r="L133" i="7" s="1"/>
  <c r="R133" i="7" s="1"/>
  <c r="N133" i="7"/>
  <c r="S133" i="7" s="1"/>
  <c r="K134" i="7"/>
  <c r="L134" i="7" s="1"/>
  <c r="R134" i="7" s="1"/>
  <c r="N134" i="7"/>
  <c r="S134" i="7" s="1"/>
  <c r="K135" i="7"/>
  <c r="L135" i="7" s="1"/>
  <c r="R135" i="7" s="1"/>
  <c r="N135" i="7"/>
  <c r="S135" i="7" s="1"/>
  <c r="K136" i="7"/>
  <c r="L136" i="7" s="1"/>
  <c r="R136" i="7" s="1"/>
  <c r="N136" i="7"/>
  <c r="S136" i="7" s="1"/>
  <c r="K137" i="7"/>
  <c r="L137" i="7" s="1"/>
  <c r="R137" i="7" s="1"/>
  <c r="N137" i="7"/>
  <c r="S137" i="7" s="1"/>
  <c r="K138" i="7"/>
  <c r="L138" i="7" s="1"/>
  <c r="R138" i="7" s="1"/>
  <c r="N138" i="7"/>
  <c r="S138" i="7" s="1"/>
  <c r="K139" i="7"/>
  <c r="L139" i="7" s="1"/>
  <c r="R139" i="7" s="1"/>
  <c r="N139" i="7"/>
  <c r="S139" i="7" s="1"/>
  <c r="K140" i="7"/>
  <c r="L140" i="7" s="1"/>
  <c r="R140" i="7" s="1"/>
  <c r="N140" i="7"/>
  <c r="S140" i="7" s="1"/>
  <c r="K141" i="7"/>
  <c r="L141" i="7" s="1"/>
  <c r="R141" i="7" s="1"/>
  <c r="N141" i="7"/>
  <c r="S141" i="7" s="1"/>
  <c r="K142" i="7"/>
  <c r="L142" i="7" s="1"/>
  <c r="R142" i="7" s="1"/>
  <c r="N142" i="7"/>
  <c r="S142" i="7" s="1"/>
  <c r="K143" i="7"/>
  <c r="L143" i="7" s="1"/>
  <c r="R143" i="7" s="1"/>
  <c r="N143" i="7"/>
  <c r="S143" i="7" s="1"/>
  <c r="K144" i="7"/>
  <c r="L144" i="7" s="1"/>
  <c r="R144" i="7" s="1"/>
  <c r="N144" i="7"/>
  <c r="S144" i="7" s="1"/>
  <c r="K145" i="7"/>
  <c r="L145" i="7" s="1"/>
  <c r="R145" i="7" s="1"/>
  <c r="N145" i="7"/>
  <c r="S145" i="7" s="1"/>
  <c r="K146" i="7"/>
  <c r="L146" i="7" s="1"/>
  <c r="R146" i="7" s="1"/>
  <c r="N146" i="7"/>
  <c r="S146" i="7" s="1"/>
  <c r="K147" i="7"/>
  <c r="L147" i="7" s="1"/>
  <c r="R147" i="7" s="1"/>
  <c r="N147" i="7"/>
  <c r="S147" i="7" s="1"/>
  <c r="K148" i="7"/>
  <c r="L148" i="7" s="1"/>
  <c r="R148" i="7" s="1"/>
  <c r="N148" i="7"/>
  <c r="S148" i="7" s="1"/>
  <c r="K149" i="7"/>
  <c r="L149" i="7" s="1"/>
  <c r="R149" i="7" s="1"/>
  <c r="N149" i="7"/>
  <c r="S149" i="7" s="1"/>
  <c r="K150" i="7"/>
  <c r="L150" i="7" s="1"/>
  <c r="R150" i="7" s="1"/>
  <c r="N150" i="7"/>
  <c r="S150" i="7" s="1"/>
  <c r="K151" i="7"/>
  <c r="L151" i="7" s="1"/>
  <c r="R151" i="7" s="1"/>
  <c r="N151" i="7"/>
  <c r="S151" i="7" s="1"/>
  <c r="K152" i="7"/>
  <c r="L152" i="7" s="1"/>
  <c r="R152" i="7" s="1"/>
  <c r="N152" i="7"/>
  <c r="S152" i="7" s="1"/>
  <c r="K153" i="7"/>
  <c r="L153" i="7" s="1"/>
  <c r="R153" i="7" s="1"/>
  <c r="N153" i="7"/>
  <c r="S153" i="7" s="1"/>
  <c r="K154" i="7"/>
  <c r="L154" i="7" s="1"/>
  <c r="R154" i="7" s="1"/>
  <c r="N154" i="7"/>
  <c r="S154" i="7" s="1"/>
  <c r="K155" i="7"/>
  <c r="L155" i="7" s="1"/>
  <c r="R155" i="7" s="1"/>
  <c r="N155" i="7"/>
  <c r="S155" i="7" s="1"/>
  <c r="K156" i="7"/>
  <c r="L156" i="7" s="1"/>
  <c r="R156" i="7" s="1"/>
  <c r="N156" i="7"/>
  <c r="S156" i="7" s="1"/>
  <c r="K157" i="7"/>
  <c r="L157" i="7" s="1"/>
  <c r="R157" i="7" s="1"/>
  <c r="N157" i="7"/>
  <c r="S157" i="7" s="1"/>
  <c r="K158" i="7"/>
  <c r="L158" i="7" s="1"/>
  <c r="R158" i="7" s="1"/>
  <c r="N158" i="7"/>
  <c r="S158" i="7" s="1"/>
  <c r="K159" i="7"/>
  <c r="L159" i="7" s="1"/>
  <c r="R159" i="7" s="1"/>
  <c r="N159" i="7"/>
  <c r="S159" i="7" s="1"/>
  <c r="K160" i="7"/>
  <c r="L160" i="7" s="1"/>
  <c r="R160" i="7" s="1"/>
  <c r="N160" i="7"/>
  <c r="S160" i="7" s="1"/>
  <c r="K161" i="7"/>
  <c r="L161" i="7" s="1"/>
  <c r="R161" i="7" s="1"/>
  <c r="N161" i="7"/>
  <c r="S161" i="7" s="1"/>
  <c r="K162" i="7"/>
  <c r="L162" i="7" s="1"/>
  <c r="R162" i="7" s="1"/>
  <c r="N162" i="7"/>
  <c r="S162" i="7" s="1"/>
  <c r="K163" i="7"/>
  <c r="L163" i="7" s="1"/>
  <c r="R163" i="7" s="1"/>
  <c r="N163" i="7"/>
  <c r="S163" i="7" s="1"/>
  <c r="K164" i="7"/>
  <c r="L164" i="7" s="1"/>
  <c r="R164" i="7" s="1"/>
  <c r="N164" i="7"/>
  <c r="S164" i="7" s="1"/>
  <c r="K165" i="7"/>
  <c r="L165" i="7" s="1"/>
  <c r="R165" i="7" s="1"/>
  <c r="N165" i="7"/>
  <c r="S165" i="7" s="1"/>
  <c r="K166" i="7"/>
  <c r="L166" i="7" s="1"/>
  <c r="R166" i="7" s="1"/>
  <c r="N166" i="7"/>
  <c r="S166" i="7" s="1"/>
  <c r="K167" i="7"/>
  <c r="L167" i="7" s="1"/>
  <c r="R167" i="7" s="1"/>
  <c r="N167" i="7"/>
  <c r="S167" i="7" s="1"/>
  <c r="K168" i="7"/>
  <c r="L168" i="7" s="1"/>
  <c r="R168" i="7" s="1"/>
  <c r="N168" i="7"/>
  <c r="S168" i="7" s="1"/>
  <c r="K169" i="7"/>
  <c r="L169" i="7" s="1"/>
  <c r="R169" i="7" s="1"/>
  <c r="N169" i="7"/>
  <c r="S169" i="7" s="1"/>
  <c r="K170" i="7"/>
  <c r="L170" i="7" s="1"/>
  <c r="R170" i="7" s="1"/>
  <c r="N170" i="7"/>
  <c r="S170" i="7" s="1"/>
  <c r="K171" i="7"/>
  <c r="L171" i="7" s="1"/>
  <c r="R171" i="7" s="1"/>
  <c r="N171" i="7"/>
  <c r="S171" i="7" s="1"/>
  <c r="K172" i="7"/>
  <c r="L172" i="7" s="1"/>
  <c r="R172" i="7" s="1"/>
  <c r="N172" i="7"/>
  <c r="S172" i="7" s="1"/>
  <c r="K173" i="7"/>
  <c r="L173" i="7" s="1"/>
  <c r="R173" i="7" s="1"/>
  <c r="N173" i="7"/>
  <c r="S173" i="7" s="1"/>
  <c r="K174" i="7"/>
  <c r="L174" i="7" s="1"/>
  <c r="R174" i="7" s="1"/>
  <c r="N174" i="7"/>
  <c r="S174" i="7" s="1"/>
  <c r="K175" i="7"/>
  <c r="L175" i="7" s="1"/>
  <c r="R175" i="7" s="1"/>
  <c r="N175" i="7"/>
  <c r="S175" i="7" s="1"/>
  <c r="K176" i="7"/>
  <c r="L176" i="7" s="1"/>
  <c r="R176" i="7" s="1"/>
  <c r="N176" i="7"/>
  <c r="S176" i="7" s="1"/>
  <c r="K177" i="7"/>
  <c r="L177" i="7" s="1"/>
  <c r="R177" i="7" s="1"/>
  <c r="N177" i="7"/>
  <c r="S177" i="7" s="1"/>
  <c r="K178" i="7"/>
  <c r="L178" i="7" s="1"/>
  <c r="R178" i="7" s="1"/>
  <c r="N178" i="7"/>
  <c r="S178" i="7" s="1"/>
  <c r="K179" i="7"/>
  <c r="L179" i="7" s="1"/>
  <c r="R179" i="7" s="1"/>
  <c r="N179" i="7"/>
  <c r="S179" i="7" s="1"/>
  <c r="K180" i="7"/>
  <c r="L180" i="7" s="1"/>
  <c r="R180" i="7" s="1"/>
  <c r="N180" i="7"/>
  <c r="S180" i="7" s="1"/>
  <c r="K181" i="7"/>
  <c r="L181" i="7" s="1"/>
  <c r="R181" i="7" s="1"/>
  <c r="N181" i="7"/>
  <c r="S181" i="7" s="1"/>
  <c r="K182" i="7"/>
  <c r="L182" i="7" s="1"/>
  <c r="R182" i="7" s="1"/>
  <c r="N182" i="7"/>
  <c r="S182" i="7" s="1"/>
  <c r="K183" i="7"/>
  <c r="L183" i="7" s="1"/>
  <c r="R183" i="7" s="1"/>
  <c r="N183" i="7"/>
  <c r="S183" i="7" s="1"/>
  <c r="K184" i="7"/>
  <c r="L184" i="7" s="1"/>
  <c r="R184" i="7" s="1"/>
  <c r="N184" i="7"/>
  <c r="S184" i="7" s="1"/>
  <c r="K185" i="7"/>
  <c r="L185" i="7" s="1"/>
  <c r="R185" i="7" s="1"/>
  <c r="N185" i="7"/>
  <c r="S185" i="7" s="1"/>
  <c r="K186" i="7"/>
  <c r="L186" i="7" s="1"/>
  <c r="R186" i="7" s="1"/>
  <c r="N186" i="7"/>
  <c r="S186" i="7" s="1"/>
  <c r="K187" i="7"/>
  <c r="L187" i="7"/>
  <c r="R187" i="7" s="1"/>
  <c r="N187" i="7"/>
  <c r="S187" i="7" s="1"/>
  <c r="K188" i="7"/>
  <c r="L188" i="7" s="1"/>
  <c r="R188" i="7" s="1"/>
  <c r="N188" i="7"/>
  <c r="S188" i="7" s="1"/>
  <c r="K189" i="7"/>
  <c r="L189" i="7" s="1"/>
  <c r="R189" i="7" s="1"/>
  <c r="N189" i="7"/>
  <c r="S189" i="7" s="1"/>
  <c r="K190" i="7"/>
  <c r="L190" i="7" s="1"/>
  <c r="R190" i="7" s="1"/>
  <c r="N190" i="7"/>
  <c r="S190" i="7" s="1"/>
  <c r="K191" i="7"/>
  <c r="L191" i="7" s="1"/>
  <c r="R191" i="7" s="1"/>
  <c r="N191" i="7"/>
  <c r="S191" i="7" s="1"/>
  <c r="K192" i="7"/>
  <c r="L192" i="7" s="1"/>
  <c r="R192" i="7" s="1"/>
  <c r="N192" i="7"/>
  <c r="S192" i="7" s="1"/>
  <c r="K193" i="7"/>
  <c r="L193" i="7" s="1"/>
  <c r="R193" i="7" s="1"/>
  <c r="N193" i="7"/>
  <c r="S193" i="7" s="1"/>
  <c r="K194" i="7"/>
  <c r="L194" i="7" s="1"/>
  <c r="R194" i="7" s="1"/>
  <c r="N194" i="7"/>
  <c r="S194" i="7" s="1"/>
  <c r="K195" i="7"/>
  <c r="L195" i="7" s="1"/>
  <c r="R195" i="7" s="1"/>
  <c r="N195" i="7"/>
  <c r="S195" i="7" s="1"/>
  <c r="K196" i="7"/>
  <c r="L196" i="7" s="1"/>
  <c r="R196" i="7" s="1"/>
  <c r="N196" i="7"/>
  <c r="S196" i="7" s="1"/>
  <c r="K197" i="7"/>
  <c r="L197" i="7" s="1"/>
  <c r="R197" i="7" s="1"/>
  <c r="N197" i="7"/>
  <c r="S197" i="7" s="1"/>
  <c r="K198" i="7"/>
  <c r="L198" i="7" s="1"/>
  <c r="R198" i="7" s="1"/>
  <c r="N198" i="7"/>
  <c r="S198" i="7" s="1"/>
  <c r="K199" i="7"/>
  <c r="L199" i="7" s="1"/>
  <c r="R199" i="7" s="1"/>
  <c r="N199" i="7"/>
  <c r="S199" i="7" s="1"/>
  <c r="K200" i="7"/>
  <c r="L200" i="7" s="1"/>
  <c r="R200" i="7" s="1"/>
  <c r="N200" i="7"/>
  <c r="S200" i="7" s="1"/>
  <c r="K201" i="7"/>
  <c r="L201" i="7" s="1"/>
  <c r="R201" i="7" s="1"/>
  <c r="N201" i="7"/>
  <c r="S201" i="7" s="1"/>
  <c r="K202" i="7"/>
  <c r="L202" i="7" s="1"/>
  <c r="R202" i="7" s="1"/>
  <c r="N202" i="7"/>
  <c r="S202" i="7" s="1"/>
  <c r="K203" i="7"/>
  <c r="L203" i="7" s="1"/>
  <c r="R203" i="7" s="1"/>
  <c r="N203" i="7"/>
  <c r="S203" i="7" s="1"/>
  <c r="K204" i="7"/>
  <c r="L204" i="7" s="1"/>
  <c r="R204" i="7" s="1"/>
  <c r="N204" i="7"/>
  <c r="S204" i="7" s="1"/>
  <c r="K205" i="7"/>
  <c r="L205" i="7" s="1"/>
  <c r="R205" i="7" s="1"/>
  <c r="N205" i="7"/>
  <c r="S205" i="7" s="1"/>
  <c r="K206" i="7"/>
  <c r="L206" i="7" s="1"/>
  <c r="R206" i="7" s="1"/>
  <c r="N206" i="7"/>
  <c r="S206" i="7" s="1"/>
  <c r="K207" i="7"/>
  <c r="L207" i="7" s="1"/>
  <c r="R207" i="7" s="1"/>
  <c r="N207" i="7"/>
  <c r="S207" i="7" s="1"/>
  <c r="K208" i="7"/>
  <c r="L208" i="7" s="1"/>
  <c r="R208" i="7" s="1"/>
  <c r="N208" i="7"/>
  <c r="S208" i="7" s="1"/>
  <c r="K209" i="7"/>
  <c r="L209" i="7" s="1"/>
  <c r="R209" i="7" s="1"/>
  <c r="N209" i="7"/>
  <c r="S209" i="7" s="1"/>
  <c r="K210" i="7"/>
  <c r="L210" i="7" s="1"/>
  <c r="R210" i="7" s="1"/>
  <c r="N210" i="7"/>
  <c r="S210" i="7" s="1"/>
  <c r="K211" i="7"/>
  <c r="L211" i="7" s="1"/>
  <c r="R211" i="7" s="1"/>
  <c r="N211" i="7"/>
  <c r="S211" i="7" s="1"/>
  <c r="K212" i="7"/>
  <c r="L212" i="7" s="1"/>
  <c r="R212" i="7" s="1"/>
  <c r="N212" i="7"/>
  <c r="S212" i="7" s="1"/>
  <c r="K213" i="7"/>
  <c r="L213" i="7" s="1"/>
  <c r="R213" i="7" s="1"/>
  <c r="N213" i="7"/>
  <c r="S213" i="7" s="1"/>
  <c r="K214" i="7"/>
  <c r="L214" i="7" s="1"/>
  <c r="R214" i="7" s="1"/>
  <c r="N214" i="7"/>
  <c r="S214" i="7" s="1"/>
  <c r="K215" i="7"/>
  <c r="L215" i="7" s="1"/>
  <c r="R215" i="7" s="1"/>
  <c r="N215" i="7"/>
  <c r="S215" i="7" s="1"/>
  <c r="K216" i="7"/>
  <c r="L216" i="7" s="1"/>
  <c r="R216" i="7" s="1"/>
  <c r="N216" i="7"/>
  <c r="S216" i="7" s="1"/>
  <c r="K217" i="7"/>
  <c r="L217" i="7" s="1"/>
  <c r="R217" i="7" s="1"/>
  <c r="N217" i="7"/>
  <c r="S217" i="7" s="1"/>
  <c r="K218" i="7"/>
  <c r="L218" i="7" s="1"/>
  <c r="R218" i="7" s="1"/>
  <c r="N218" i="7"/>
  <c r="S218" i="7" s="1"/>
  <c r="K219" i="7"/>
  <c r="L219" i="7" s="1"/>
  <c r="R219" i="7" s="1"/>
  <c r="N219" i="7"/>
  <c r="S219" i="7" s="1"/>
  <c r="K220" i="7"/>
  <c r="L220" i="7" s="1"/>
  <c r="R220" i="7" s="1"/>
  <c r="N220" i="7"/>
  <c r="S220" i="7" s="1"/>
  <c r="K221" i="7"/>
  <c r="L221" i="7" s="1"/>
  <c r="R221" i="7" s="1"/>
  <c r="N221" i="7"/>
  <c r="S221" i="7" s="1"/>
  <c r="K222" i="7"/>
  <c r="L222" i="7" s="1"/>
  <c r="R222" i="7" s="1"/>
  <c r="N222" i="7"/>
  <c r="S222" i="7" s="1"/>
  <c r="K223" i="7"/>
  <c r="L223" i="7" s="1"/>
  <c r="R223" i="7" s="1"/>
  <c r="N223" i="7"/>
  <c r="S223" i="7" s="1"/>
  <c r="K224" i="7"/>
  <c r="L224" i="7" s="1"/>
  <c r="R224" i="7" s="1"/>
  <c r="N224" i="7"/>
  <c r="S224" i="7" s="1"/>
  <c r="K225" i="7"/>
  <c r="L225" i="7" s="1"/>
  <c r="R225" i="7" s="1"/>
  <c r="N225" i="7"/>
  <c r="S225" i="7" s="1"/>
  <c r="K226" i="7"/>
  <c r="L226" i="7" s="1"/>
  <c r="R226" i="7" s="1"/>
  <c r="N226" i="7"/>
  <c r="S226" i="7" s="1"/>
  <c r="K227" i="7"/>
  <c r="L227" i="7" s="1"/>
  <c r="R227" i="7" s="1"/>
  <c r="N227" i="7"/>
  <c r="S227" i="7" s="1"/>
  <c r="K228" i="7"/>
  <c r="L228" i="7" s="1"/>
  <c r="R228" i="7" s="1"/>
  <c r="N228" i="7"/>
  <c r="S228" i="7" s="1"/>
  <c r="K229" i="7"/>
  <c r="L229" i="7" s="1"/>
  <c r="R229" i="7" s="1"/>
  <c r="N229" i="7"/>
  <c r="S229" i="7" s="1"/>
  <c r="K230" i="7"/>
  <c r="L230" i="7" s="1"/>
  <c r="R230" i="7" s="1"/>
  <c r="N230" i="7"/>
  <c r="S230" i="7" s="1"/>
  <c r="K231" i="7"/>
  <c r="L231" i="7" s="1"/>
  <c r="R231" i="7" s="1"/>
  <c r="N231" i="7"/>
  <c r="S231" i="7" s="1"/>
  <c r="K232" i="7"/>
  <c r="L232" i="7" s="1"/>
  <c r="R232" i="7" s="1"/>
  <c r="N232" i="7"/>
  <c r="S232" i="7" s="1"/>
  <c r="K233" i="7"/>
  <c r="L233" i="7" s="1"/>
  <c r="R233" i="7" s="1"/>
  <c r="N233" i="7"/>
  <c r="S233" i="7" s="1"/>
  <c r="K234" i="7"/>
  <c r="L234" i="7" s="1"/>
  <c r="R234" i="7" s="1"/>
  <c r="N234" i="7"/>
  <c r="S234" i="7" s="1"/>
  <c r="K235" i="7"/>
  <c r="L235" i="7" s="1"/>
  <c r="R235" i="7" s="1"/>
  <c r="N235" i="7"/>
  <c r="S235" i="7" s="1"/>
  <c r="K236" i="7"/>
  <c r="L236" i="7" s="1"/>
  <c r="R236" i="7" s="1"/>
  <c r="N236" i="7"/>
  <c r="S236" i="7" s="1"/>
  <c r="K237" i="7"/>
  <c r="L237" i="7" s="1"/>
  <c r="R237" i="7" s="1"/>
  <c r="N237" i="7"/>
  <c r="S237" i="7" s="1"/>
  <c r="K238" i="7"/>
  <c r="L238" i="7" s="1"/>
  <c r="R238" i="7" s="1"/>
  <c r="N238" i="7"/>
  <c r="S238" i="7" s="1"/>
  <c r="K239" i="7"/>
  <c r="L239" i="7" s="1"/>
  <c r="R239" i="7" s="1"/>
  <c r="N239" i="7"/>
  <c r="S239" i="7" s="1"/>
  <c r="K240" i="7"/>
  <c r="L240" i="7" s="1"/>
  <c r="R240" i="7" s="1"/>
  <c r="N240" i="7"/>
  <c r="S240" i="7" s="1"/>
  <c r="K241" i="7"/>
  <c r="L241" i="7" s="1"/>
  <c r="R241" i="7" s="1"/>
  <c r="N241" i="7"/>
  <c r="S241" i="7" s="1"/>
  <c r="K242" i="7"/>
  <c r="L242" i="7" s="1"/>
  <c r="R242" i="7" s="1"/>
  <c r="N242" i="7"/>
  <c r="S242" i="7" s="1"/>
  <c r="K243" i="7"/>
  <c r="L243" i="7" s="1"/>
  <c r="R243" i="7" s="1"/>
  <c r="N243" i="7"/>
  <c r="S243" i="7" s="1"/>
  <c r="K244" i="7"/>
  <c r="L244" i="7" s="1"/>
  <c r="R244" i="7" s="1"/>
  <c r="N244" i="7"/>
  <c r="S244" i="7" s="1"/>
  <c r="K245" i="7"/>
  <c r="L245" i="7" s="1"/>
  <c r="R245" i="7" s="1"/>
  <c r="N245" i="7"/>
  <c r="S245" i="7" s="1"/>
  <c r="K246" i="7"/>
  <c r="L246" i="7" s="1"/>
  <c r="R246" i="7" s="1"/>
  <c r="N246" i="7"/>
  <c r="S246" i="7" s="1"/>
  <c r="K247" i="7"/>
  <c r="K248" i="7"/>
  <c r="K249" i="7"/>
  <c r="K250" i="7"/>
  <c r="K251" i="7"/>
  <c r="K252" i="7"/>
  <c r="K253" i="7"/>
  <c r="K254" i="7"/>
  <c r="K255" i="7"/>
  <c r="K256" i="7"/>
  <c r="K257" i="7"/>
  <c r="K258" i="7"/>
  <c r="K259" i="7"/>
  <c r="K260" i="7"/>
  <c r="L260" i="7" s="1"/>
  <c r="R260" i="7" s="1"/>
  <c r="K261" i="7"/>
  <c r="K262" i="7"/>
  <c r="K263" i="7"/>
  <c r="L263" i="7" s="1"/>
  <c r="R263" i="7" s="1"/>
  <c r="K264" i="7"/>
  <c r="K265" i="7"/>
  <c r="K266" i="7"/>
  <c r="K267" i="7"/>
  <c r="K268" i="7"/>
  <c r="L268" i="7" s="1"/>
  <c r="R268" i="7" s="1"/>
  <c r="K269" i="7"/>
  <c r="K270" i="7"/>
  <c r="K271" i="7"/>
  <c r="K272" i="7"/>
  <c r="L272" i="7" s="1"/>
  <c r="R272" i="7" s="1"/>
  <c r="K273" i="7"/>
  <c r="K274" i="7"/>
  <c r="K275" i="7"/>
  <c r="K276" i="7"/>
  <c r="K277" i="7"/>
  <c r="K278" i="7"/>
  <c r="K279" i="7"/>
  <c r="K280" i="7"/>
  <c r="L280" i="7"/>
  <c r="R280" i="7" s="1"/>
  <c r="K281" i="7"/>
  <c r="K282" i="7"/>
  <c r="K283" i="7"/>
  <c r="K284" i="7"/>
  <c r="K285" i="7"/>
  <c r="K286" i="7"/>
  <c r="K287" i="7"/>
  <c r="K288" i="7"/>
  <c r="K289" i="7"/>
  <c r="K290" i="7"/>
  <c r="K291" i="7"/>
  <c r="K292" i="7"/>
  <c r="K293" i="7"/>
  <c r="L293" i="7" s="1"/>
  <c r="R293" i="7" s="1"/>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L356" i="7" s="1"/>
  <c r="R356" i="7" s="1"/>
  <c r="K357" i="7"/>
  <c r="K358" i="7"/>
  <c r="K359" i="7"/>
  <c r="K360" i="7"/>
  <c r="K361" i="7"/>
  <c r="K362" i="7"/>
  <c r="K363" i="7"/>
  <c r="K364" i="7"/>
  <c r="K365" i="7"/>
  <c r="K366" i="7"/>
  <c r="L366" i="7" s="1"/>
  <c r="R366" i="7" s="1"/>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L392" i="7" s="1"/>
  <c r="R392" i="7" s="1"/>
  <c r="K393" i="7"/>
  <c r="K394" i="7"/>
  <c r="K395" i="7"/>
  <c r="K396" i="7"/>
  <c r="K397" i="7"/>
  <c r="K398" i="7"/>
  <c r="K399" i="7"/>
  <c r="K400" i="7"/>
  <c r="K401" i="7"/>
  <c r="K402" i="7"/>
  <c r="N402" i="7"/>
  <c r="S402" i="7" s="1"/>
  <c r="K403" i="7"/>
  <c r="K404" i="7"/>
  <c r="K405" i="7"/>
  <c r="K406" i="7"/>
  <c r="K407" i="7"/>
  <c r="K408" i="7"/>
  <c r="K409" i="7"/>
  <c r="K410" i="7"/>
  <c r="K411" i="7"/>
  <c r="K412" i="7"/>
  <c r="K413" i="7"/>
  <c r="K414" i="7"/>
  <c r="K415" i="7"/>
  <c r="K416" i="7"/>
  <c r="K417" i="7"/>
  <c r="K418" i="7"/>
  <c r="K419" i="7"/>
  <c r="K420" i="7"/>
  <c r="K421" i="7"/>
  <c r="K422" i="7"/>
  <c r="K423" i="7"/>
  <c r="K424" i="7"/>
  <c r="K425" i="7"/>
  <c r="L425" i="7"/>
  <c r="R425" i="7" s="1"/>
  <c r="K426" i="7"/>
  <c r="K427" i="7"/>
  <c r="K428" i="7"/>
  <c r="K429" i="7"/>
  <c r="K430" i="7"/>
  <c r="K431" i="7"/>
  <c r="L431" i="7" s="1"/>
  <c r="R431" i="7" s="1"/>
  <c r="K432" i="7"/>
  <c r="K433" i="7"/>
  <c r="K434" i="7"/>
  <c r="L434" i="7" s="1"/>
  <c r="R434" i="7" s="1"/>
  <c r="K435" i="7"/>
  <c r="K436" i="7"/>
  <c r="K437" i="7"/>
  <c r="K438" i="7"/>
  <c r="K439" i="7"/>
  <c r="L439" i="7" s="1"/>
  <c r="R439" i="7" s="1"/>
  <c r="K440" i="7"/>
  <c r="K441" i="7"/>
  <c r="K442" i="7"/>
  <c r="K443" i="7"/>
  <c r="K444" i="7"/>
  <c r="K445" i="7"/>
  <c r="K446" i="7"/>
  <c r="K447" i="7"/>
  <c r="K448" i="7"/>
  <c r="K449" i="7"/>
  <c r="K450" i="7"/>
  <c r="K451" i="7"/>
  <c r="L451" i="7"/>
  <c r="R451" i="7" s="1"/>
  <c r="K452" i="7"/>
  <c r="K453" i="7"/>
  <c r="K454" i="7"/>
  <c r="K455" i="7"/>
  <c r="K456" i="7"/>
  <c r="K457" i="7"/>
  <c r="K458" i="7"/>
  <c r="K459" i="7"/>
  <c r="K460" i="7"/>
  <c r="L460" i="7"/>
  <c r="R460" i="7" s="1"/>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L522" i="7" s="1"/>
  <c r="R522" i="7" s="1"/>
  <c r="K523" i="7"/>
  <c r="K524" i="7"/>
  <c r="K525" i="7"/>
  <c r="K526" i="7"/>
  <c r="K527" i="7"/>
  <c r="K528" i="7"/>
  <c r="K529" i="7"/>
  <c r="K530" i="7"/>
  <c r="K531" i="7"/>
  <c r="K532" i="7"/>
  <c r="K533" i="7"/>
  <c r="K534" i="7"/>
  <c r="L534" i="7" s="1"/>
  <c r="R534" i="7" s="1"/>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L563" i="7"/>
  <c r="R563" i="7" s="1"/>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L595" i="7" s="1"/>
  <c r="R595" i="7" s="1"/>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L649" i="7" s="1"/>
  <c r="R649" i="7" s="1"/>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L701" i="7" s="1"/>
  <c r="R701" i="7" s="1"/>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L781" i="7"/>
  <c r="R781" i="7" s="1"/>
  <c r="K782" i="7"/>
  <c r="K783" i="7"/>
  <c r="K784" i="7"/>
  <c r="K785" i="7"/>
  <c r="K786" i="7"/>
  <c r="K787" i="7"/>
  <c r="K788" i="7"/>
  <c r="K789" i="7"/>
  <c r="K790" i="7"/>
  <c r="K791" i="7"/>
  <c r="K792" i="7"/>
  <c r="K793" i="7"/>
  <c r="K794" i="7"/>
  <c r="K795" i="7"/>
  <c r="K796" i="7"/>
  <c r="K797" i="7"/>
  <c r="K798" i="7"/>
  <c r="K799" i="7"/>
  <c r="K800" i="7"/>
  <c r="L800" i="7" s="1"/>
  <c r="R800" i="7" s="1"/>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L830" i="7" s="1"/>
  <c r="R830" i="7" s="1"/>
  <c r="K831" i="7"/>
  <c r="K832" i="7"/>
  <c r="K833" i="7"/>
  <c r="K834" i="7"/>
  <c r="K835" i="7"/>
  <c r="K836" i="7"/>
  <c r="K837" i="7"/>
  <c r="K838" i="7"/>
  <c r="L838" i="7" s="1"/>
  <c r="R838" i="7" s="1"/>
  <c r="K839" i="7"/>
  <c r="K840" i="7"/>
  <c r="K841" i="7"/>
  <c r="K842" i="7"/>
  <c r="K843" i="7"/>
  <c r="K844" i="7"/>
  <c r="K845" i="7"/>
  <c r="L845" i="7" s="1"/>
  <c r="R845" i="7" s="1"/>
  <c r="K846" i="7"/>
  <c r="K847" i="7"/>
  <c r="K848" i="7"/>
  <c r="K849" i="7"/>
  <c r="K850" i="7"/>
  <c r="K851" i="7"/>
  <c r="K852" i="7"/>
  <c r="L852" i="7" s="1"/>
  <c r="R852" i="7" s="1"/>
  <c r="K853" i="7"/>
  <c r="K854" i="7"/>
  <c r="K855" i="7"/>
  <c r="K856" i="7"/>
  <c r="K857" i="7"/>
  <c r="K858" i="7"/>
  <c r="K859" i="7"/>
  <c r="K860" i="7"/>
  <c r="L860" i="7"/>
  <c r="R860" i="7" s="1"/>
  <c r="K861" i="7"/>
  <c r="K862" i="7"/>
  <c r="K863" i="7"/>
  <c r="K864" i="7"/>
  <c r="K865" i="7"/>
  <c r="K866" i="7"/>
  <c r="K867" i="7"/>
  <c r="K868" i="7"/>
  <c r="K869" i="7"/>
  <c r="K870" i="7"/>
  <c r="K871" i="7"/>
  <c r="K872" i="7"/>
  <c r="L872" i="7" s="1"/>
  <c r="R872" i="7" s="1"/>
  <c r="K873" i="7"/>
  <c r="K874" i="7"/>
  <c r="K875" i="7"/>
  <c r="K876" i="7"/>
  <c r="K877" i="7"/>
  <c r="K878" i="7"/>
  <c r="L878" i="7"/>
  <c r="R878" i="7" s="1"/>
  <c r="K879" i="7"/>
  <c r="K880" i="7"/>
  <c r="K881" i="7"/>
  <c r="K882" i="7"/>
  <c r="K883" i="7"/>
  <c r="K884" i="7"/>
  <c r="K885" i="7"/>
  <c r="K886" i="7"/>
  <c r="K887" i="7"/>
  <c r="K888" i="7"/>
  <c r="K889" i="7"/>
  <c r="K890" i="7"/>
  <c r="K891" i="7"/>
  <c r="K892" i="7"/>
  <c r="K893" i="7"/>
  <c r="K894" i="7"/>
  <c r="K895" i="7"/>
  <c r="K896" i="7"/>
  <c r="L896" i="7" s="1"/>
  <c r="R896" i="7" s="1"/>
  <c r="K897" i="7"/>
  <c r="K898" i="7"/>
  <c r="K899" i="7"/>
  <c r="K900" i="7"/>
  <c r="L900" i="7" s="1"/>
  <c r="R900" i="7" s="1"/>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L936" i="7" s="1"/>
  <c r="R936" i="7" s="1"/>
  <c r="K937" i="7"/>
  <c r="K938" i="7"/>
  <c r="K939" i="7"/>
  <c r="K940" i="7"/>
  <c r="K941" i="7"/>
  <c r="K942" i="7"/>
  <c r="K943" i="7"/>
  <c r="K944" i="7"/>
  <c r="K945" i="7"/>
  <c r="K946" i="7"/>
  <c r="K947" i="7"/>
  <c r="K948" i="7"/>
  <c r="K949" i="7"/>
  <c r="K950" i="7"/>
  <c r="K951" i="7"/>
  <c r="K952" i="7"/>
  <c r="K953" i="7"/>
  <c r="K954" i="7"/>
  <c r="K955" i="7"/>
  <c r="K956" i="7"/>
  <c r="L956" i="7" s="1"/>
  <c r="R956" i="7" s="1"/>
  <c r="K957" i="7"/>
  <c r="K958" i="7"/>
  <c r="K959" i="7"/>
  <c r="K960" i="7"/>
  <c r="L960" i="7"/>
  <c r="R960" i="7" s="1"/>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L990" i="7" s="1"/>
  <c r="R990" i="7" s="1"/>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L1016" i="7" s="1"/>
  <c r="R1016" i="7" s="1"/>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L1054" i="7"/>
  <c r="R1054" i="7" s="1"/>
  <c r="K1055" i="7"/>
  <c r="K1056" i="7"/>
  <c r="K1057" i="7"/>
  <c r="K1058" i="7"/>
  <c r="L1058" i="7" s="1"/>
  <c r="R1058" i="7" s="1"/>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L1094" i="7" s="1"/>
  <c r="R1094" i="7" s="1"/>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L1126" i="7" s="1"/>
  <c r="R1126" i="7" s="1"/>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L1158" i="7" s="1"/>
  <c r="R1158" i="7" s="1"/>
  <c r="K1159" i="7"/>
  <c r="K1160" i="7"/>
  <c r="K1161" i="7"/>
  <c r="L1161" i="7"/>
  <c r="R1161" i="7" s="1"/>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L1215" i="7" s="1"/>
  <c r="R1215" i="7" s="1"/>
  <c r="K1216" i="7"/>
  <c r="K1217" i="7"/>
  <c r="K1218" i="7"/>
  <c r="K1219" i="7"/>
  <c r="K1220" i="7"/>
  <c r="K1221" i="7"/>
  <c r="K1222" i="7"/>
  <c r="K1223" i="7"/>
  <c r="K1224" i="7"/>
  <c r="K1225" i="7"/>
  <c r="K1226" i="7"/>
  <c r="K1227" i="7"/>
  <c r="K1228" i="7"/>
  <c r="K1229" i="7"/>
  <c r="K1230" i="7"/>
  <c r="K1231" i="7"/>
  <c r="K1232" i="7"/>
  <c r="L1232" i="7" s="1"/>
  <c r="R1232" i="7" s="1"/>
  <c r="K1233" i="7"/>
  <c r="L1233" i="7" s="1"/>
  <c r="R1233" i="7" s="1"/>
  <c r="K1234" i="7"/>
  <c r="K1235" i="7"/>
  <c r="K1236" i="7"/>
  <c r="K1237" i="7"/>
  <c r="K1238" i="7"/>
  <c r="L1238" i="7"/>
  <c r="R1238" i="7" s="1"/>
  <c r="K1239" i="7"/>
  <c r="K1240" i="7"/>
  <c r="K1241" i="7"/>
  <c r="K1242" i="7"/>
  <c r="K1243" i="7"/>
  <c r="K1244" i="7"/>
  <c r="K1245" i="7"/>
  <c r="L1245" i="7"/>
  <c r="R1245" i="7" s="1"/>
  <c r="K1246" i="7"/>
  <c r="K1247" i="7"/>
  <c r="K1248" i="7"/>
  <c r="K1249" i="7"/>
  <c r="L1249" i="7" s="1"/>
  <c r="R1249" i="7" s="1"/>
  <c r="K1250" i="7"/>
  <c r="K1251" i="7"/>
  <c r="K1252" i="7"/>
  <c r="K1253" i="7"/>
  <c r="K1254" i="7"/>
  <c r="K1255" i="7"/>
  <c r="K1256" i="7"/>
  <c r="K1257" i="7"/>
  <c r="K1258" i="7"/>
  <c r="K1259" i="7"/>
  <c r="K1260" i="7"/>
  <c r="K1261" i="7"/>
  <c r="K1262" i="7"/>
  <c r="K1263" i="7"/>
  <c r="K1264" i="7"/>
  <c r="K1265" i="7"/>
  <c r="K1266" i="7"/>
  <c r="K1267" i="7"/>
  <c r="L1267" i="7"/>
  <c r="R1267" i="7" s="1"/>
  <c r="K1268" i="7"/>
  <c r="K1269" i="7"/>
  <c r="K1270" i="7"/>
  <c r="K1271" i="7"/>
  <c r="K1272" i="7"/>
  <c r="K1273" i="7"/>
  <c r="K1274" i="7"/>
  <c r="K1275" i="7"/>
  <c r="K1276" i="7"/>
  <c r="K1277" i="7"/>
  <c r="K1278" i="7"/>
  <c r="K1279" i="7"/>
  <c r="L1279" i="7" s="1"/>
  <c r="R1279" i="7" s="1"/>
  <c r="K1280" i="7"/>
  <c r="L1280" i="7" s="1"/>
  <c r="R1280" i="7" s="1"/>
  <c r="K1281" i="7"/>
  <c r="K1282" i="7"/>
  <c r="K1283" i="7"/>
  <c r="L1283" i="7" s="1"/>
  <c r="R1283" i="7" s="1"/>
  <c r="K1284" i="7"/>
  <c r="K1285" i="7"/>
  <c r="K1286" i="7"/>
  <c r="L1286" i="7"/>
  <c r="R1286" i="7" s="1"/>
  <c r="K1287" i="7"/>
  <c r="K1288" i="7"/>
  <c r="K1289" i="7"/>
  <c r="L1289" i="7" s="1"/>
  <c r="R1289" i="7" s="1"/>
  <c r="K1290" i="7"/>
  <c r="K1291" i="7"/>
  <c r="K1292" i="7"/>
  <c r="K1293" i="7"/>
  <c r="K1294" i="7"/>
  <c r="L1294" i="7" s="1"/>
  <c r="R1294" i="7" s="1"/>
  <c r="K1295" i="7"/>
  <c r="K1296" i="7"/>
  <c r="L1296" i="7" s="1"/>
  <c r="R1296" i="7" s="1"/>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L1409" i="7"/>
  <c r="R1409" i="7" s="1"/>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L1545" i="7" s="1"/>
  <c r="R1545" i="7" s="1"/>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L1625" i="7"/>
  <c r="R1625" i="7" s="1"/>
  <c r="K1626" i="7"/>
  <c r="K1627" i="7"/>
  <c r="L1627" i="7" s="1"/>
  <c r="R1627" i="7" s="1"/>
  <c r="K1628" i="7"/>
  <c r="K1629" i="7"/>
  <c r="K1630" i="7"/>
  <c r="K1631" i="7"/>
  <c r="K1632" i="7"/>
  <c r="K1633" i="7"/>
  <c r="K1634" i="7"/>
  <c r="K1635" i="7"/>
  <c r="K1636" i="7"/>
  <c r="K1637" i="7"/>
  <c r="K1638" i="7"/>
  <c r="K1639" i="7"/>
  <c r="K1640" i="7"/>
  <c r="K1641" i="7"/>
  <c r="K1642" i="7"/>
  <c r="K1643" i="7"/>
  <c r="K1644" i="7"/>
  <c r="K1645" i="7"/>
  <c r="L1645" i="7" s="1"/>
  <c r="R1645" i="7" s="1"/>
  <c r="K1646" i="7"/>
  <c r="K1647" i="7"/>
  <c r="K1648" i="7"/>
  <c r="K1649" i="7"/>
  <c r="K1650" i="7"/>
  <c r="K1651" i="7"/>
  <c r="K1652" i="7"/>
  <c r="K1653" i="7"/>
  <c r="K1654" i="7"/>
  <c r="K1655" i="7"/>
  <c r="K1656" i="7"/>
  <c r="K1657" i="7"/>
  <c r="L1657" i="7" s="1"/>
  <c r="R1657" i="7" s="1"/>
  <c r="K1658" i="7"/>
  <c r="K1659" i="7"/>
  <c r="K1660" i="7"/>
  <c r="K1661" i="7"/>
  <c r="L1661" i="7"/>
  <c r="R1661" i="7" s="1"/>
  <c r="K1662" i="7"/>
  <c r="K1663" i="7"/>
  <c r="K1664" i="7"/>
  <c r="K1665" i="7"/>
  <c r="K1666" i="7"/>
  <c r="K1667" i="7"/>
  <c r="K1668" i="7"/>
  <c r="K1669" i="7"/>
  <c r="K1670" i="7"/>
  <c r="K1671" i="7"/>
  <c r="K1672" i="7"/>
  <c r="K1673" i="7"/>
  <c r="K1674" i="7"/>
  <c r="K1675" i="7"/>
  <c r="K1676" i="7"/>
  <c r="K1677" i="7"/>
  <c r="K1678" i="7"/>
  <c r="K1679" i="7"/>
  <c r="L1679" i="7" s="1"/>
  <c r="R1679" i="7" s="1"/>
  <c r="K1680" i="7"/>
  <c r="K1681" i="7"/>
  <c r="K1682" i="7"/>
  <c r="K1683" i="7"/>
  <c r="K1684" i="7"/>
  <c r="K1685" i="7"/>
  <c r="K1686" i="7"/>
  <c r="K1687" i="7"/>
  <c r="K1688" i="7"/>
  <c r="K1689" i="7"/>
  <c r="K1690" i="7"/>
  <c r="K1691" i="7"/>
  <c r="L1691" i="7" s="1"/>
  <c r="R1691" i="7" s="1"/>
  <c r="K1692" i="7"/>
  <c r="K1693" i="7"/>
  <c r="K1694" i="7"/>
  <c r="K1695" i="7"/>
  <c r="K1696" i="7"/>
  <c r="K1697" i="7"/>
  <c r="K1698" i="7"/>
  <c r="K1699" i="7"/>
  <c r="K1700" i="7"/>
  <c r="N53" i="1"/>
  <c r="P53" i="1"/>
  <c r="N54" i="1"/>
  <c r="N55" i="1"/>
  <c r="P55" i="1"/>
  <c r="N56" i="1"/>
  <c r="P56" i="1"/>
  <c r="N57" i="1"/>
  <c r="P57" i="1"/>
  <c r="N58" i="1"/>
  <c r="P58" i="1"/>
  <c r="N59" i="1"/>
  <c r="P59" i="1"/>
  <c r="N60" i="1"/>
  <c r="P60" i="1"/>
  <c r="N61" i="1"/>
  <c r="P61" i="1"/>
  <c r="Q61" i="1"/>
  <c r="X61" i="1" s="1"/>
  <c r="Z61" i="1" s="1"/>
  <c r="N62" i="1"/>
  <c r="P62" i="1"/>
  <c r="Q62" i="1"/>
  <c r="X62" i="1" s="1"/>
  <c r="Z62" i="1" s="1"/>
  <c r="N63" i="1"/>
  <c r="P63" i="1"/>
  <c r="Q63" i="1"/>
  <c r="X63" i="1" s="1"/>
  <c r="Z63" i="1" s="1"/>
  <c r="N64" i="1"/>
  <c r="P64" i="1"/>
  <c r="Q64" i="1"/>
  <c r="X64" i="1" s="1"/>
  <c r="Z64" i="1" s="1"/>
  <c r="N65" i="1"/>
  <c r="P65" i="1"/>
  <c r="Q65" i="1"/>
  <c r="X65" i="1" s="1"/>
  <c r="Z65" i="1" s="1"/>
  <c r="N66" i="1"/>
  <c r="P66" i="1"/>
  <c r="Q66" i="1"/>
  <c r="X66" i="1" s="1"/>
  <c r="Z66" i="1" s="1"/>
  <c r="N67" i="1"/>
  <c r="P67" i="1"/>
  <c r="Q67" i="1"/>
  <c r="X67" i="1" s="1"/>
  <c r="Z67" i="1" s="1"/>
  <c r="N68" i="1"/>
  <c r="P68" i="1"/>
  <c r="Q68" i="1"/>
  <c r="X68" i="1" s="1"/>
  <c r="Z68" i="1" s="1"/>
  <c r="N69" i="1"/>
  <c r="P69" i="1"/>
  <c r="Q69" i="1"/>
  <c r="X69" i="1" s="1"/>
  <c r="Z69" i="1" s="1"/>
  <c r="N70" i="1"/>
  <c r="P70" i="1"/>
  <c r="Q70" i="1"/>
  <c r="X70" i="1" s="1"/>
  <c r="Z70" i="1" s="1"/>
  <c r="N71" i="1"/>
  <c r="P71" i="1"/>
  <c r="Q71" i="1"/>
  <c r="X71" i="1" s="1"/>
  <c r="Z71" i="1" s="1"/>
  <c r="N72" i="1"/>
  <c r="P72" i="1"/>
  <c r="Q72" i="1"/>
  <c r="X72" i="1" s="1"/>
  <c r="Z72" i="1" s="1"/>
  <c r="N73" i="1"/>
  <c r="P73" i="1"/>
  <c r="Q73" i="1"/>
  <c r="X73" i="1" s="1"/>
  <c r="Z73" i="1" s="1"/>
  <c r="N74" i="1"/>
  <c r="P74" i="1"/>
  <c r="Q74" i="1"/>
  <c r="X74" i="1" s="1"/>
  <c r="Z74" i="1" s="1"/>
  <c r="N75" i="1"/>
  <c r="P75" i="1"/>
  <c r="Q75" i="1"/>
  <c r="X75" i="1" s="1"/>
  <c r="Z75" i="1" s="1"/>
  <c r="N76" i="1"/>
  <c r="P76" i="1"/>
  <c r="Q76" i="1"/>
  <c r="X76" i="1" s="1"/>
  <c r="Z76" i="1" s="1"/>
  <c r="N77" i="1"/>
  <c r="P77" i="1"/>
  <c r="Q77" i="1"/>
  <c r="X77" i="1" s="1"/>
  <c r="Z77" i="1" s="1"/>
  <c r="N78" i="1"/>
  <c r="P78" i="1"/>
  <c r="Q78" i="1"/>
  <c r="X78" i="1" s="1"/>
  <c r="Z78" i="1" s="1"/>
  <c r="N79" i="1"/>
  <c r="P79" i="1"/>
  <c r="Q79" i="1"/>
  <c r="X79" i="1" s="1"/>
  <c r="Z79" i="1" s="1"/>
  <c r="N80" i="1"/>
  <c r="P80" i="1"/>
  <c r="Q80" i="1"/>
  <c r="X80" i="1" s="1"/>
  <c r="Z80" i="1" s="1"/>
  <c r="N81" i="1"/>
  <c r="P81" i="1"/>
  <c r="Q81" i="1"/>
  <c r="X81" i="1" s="1"/>
  <c r="Z81" i="1" s="1"/>
  <c r="N82" i="1"/>
  <c r="P82" i="1"/>
  <c r="Q82" i="1"/>
  <c r="X82" i="1" s="1"/>
  <c r="Z82" i="1" s="1"/>
  <c r="N83" i="1"/>
  <c r="P83" i="1"/>
  <c r="Q83" i="1"/>
  <c r="X83" i="1" s="1"/>
  <c r="Z83" i="1" s="1"/>
  <c r="N84" i="1"/>
  <c r="P84" i="1"/>
  <c r="Q84" i="1"/>
  <c r="X84" i="1" s="1"/>
  <c r="Z84" i="1" s="1"/>
  <c r="N85" i="1"/>
  <c r="P85" i="1"/>
  <c r="Q85" i="1"/>
  <c r="X85" i="1" s="1"/>
  <c r="Z85" i="1" s="1"/>
  <c r="N86" i="1"/>
  <c r="P86" i="1"/>
  <c r="Q86" i="1"/>
  <c r="X86" i="1" s="1"/>
  <c r="Z86" i="1" s="1"/>
  <c r="N87" i="1"/>
  <c r="P87" i="1"/>
  <c r="Q87" i="1"/>
  <c r="X87" i="1" s="1"/>
  <c r="Z87" i="1" s="1"/>
  <c r="N88" i="1"/>
  <c r="P88" i="1"/>
  <c r="Q88" i="1"/>
  <c r="X88" i="1" s="1"/>
  <c r="Z88" i="1" s="1"/>
  <c r="N89" i="1"/>
  <c r="P89" i="1"/>
  <c r="Q89" i="1"/>
  <c r="X89" i="1" s="1"/>
  <c r="Z89" i="1" s="1"/>
  <c r="N90" i="1"/>
  <c r="P90" i="1"/>
  <c r="Q90" i="1"/>
  <c r="X90" i="1" s="1"/>
  <c r="Z90" i="1" s="1"/>
  <c r="N91" i="1"/>
  <c r="P91" i="1"/>
  <c r="Q91" i="1"/>
  <c r="X91" i="1" s="1"/>
  <c r="Z91" i="1" s="1"/>
  <c r="N92" i="1"/>
  <c r="P92" i="1"/>
  <c r="Q92" i="1"/>
  <c r="X92" i="1" s="1"/>
  <c r="Z92" i="1" s="1"/>
  <c r="N93" i="1"/>
  <c r="P93" i="1"/>
  <c r="Q93" i="1"/>
  <c r="X93" i="1" s="1"/>
  <c r="Z93" i="1" s="1"/>
  <c r="N94" i="1"/>
  <c r="P94" i="1"/>
  <c r="Q94" i="1"/>
  <c r="X94" i="1" s="1"/>
  <c r="Z94" i="1" s="1"/>
  <c r="N95" i="1"/>
  <c r="P95" i="1"/>
  <c r="Q95" i="1"/>
  <c r="X95" i="1" s="1"/>
  <c r="Z95" i="1" s="1"/>
  <c r="N96" i="1"/>
  <c r="P96" i="1"/>
  <c r="Q96" i="1"/>
  <c r="X96" i="1" s="1"/>
  <c r="Z96" i="1" s="1"/>
  <c r="N97" i="1"/>
  <c r="P97" i="1"/>
  <c r="Q97" i="1"/>
  <c r="X97" i="1" s="1"/>
  <c r="Z97" i="1" s="1"/>
  <c r="N98" i="1"/>
  <c r="P98" i="1"/>
  <c r="Q98" i="1"/>
  <c r="X98" i="1" s="1"/>
  <c r="Z98" i="1" s="1"/>
  <c r="N99" i="1"/>
  <c r="P99" i="1"/>
  <c r="Q99" i="1"/>
  <c r="X99" i="1" s="1"/>
  <c r="Z99" i="1" s="1"/>
  <c r="N100" i="1"/>
  <c r="P100" i="1"/>
  <c r="Q100" i="1"/>
  <c r="X100" i="1" s="1"/>
  <c r="Z100" i="1" s="1"/>
  <c r="N101" i="1"/>
  <c r="P101" i="1"/>
  <c r="Q101" i="1"/>
  <c r="X101" i="1" s="1"/>
  <c r="Z101" i="1" s="1"/>
  <c r="N102" i="1"/>
  <c r="P102" i="1"/>
  <c r="Q102" i="1"/>
  <c r="X102" i="1" s="1"/>
  <c r="Z102" i="1" s="1"/>
  <c r="N103" i="1"/>
  <c r="P103" i="1"/>
  <c r="Q103" i="1"/>
  <c r="X103" i="1" s="1"/>
  <c r="Z103" i="1" s="1"/>
  <c r="N104" i="1"/>
  <c r="P104" i="1"/>
  <c r="Q104" i="1"/>
  <c r="X104" i="1" s="1"/>
  <c r="Z104" i="1" s="1"/>
  <c r="N105" i="1"/>
  <c r="P105" i="1"/>
  <c r="Q105" i="1"/>
  <c r="X105" i="1" s="1"/>
  <c r="Z105" i="1" s="1"/>
  <c r="N106" i="1"/>
  <c r="P106" i="1"/>
  <c r="Q106" i="1"/>
  <c r="X106" i="1" s="1"/>
  <c r="Z106" i="1" s="1"/>
  <c r="N107" i="1"/>
  <c r="P107" i="1"/>
  <c r="Q107" i="1"/>
  <c r="X107" i="1" s="1"/>
  <c r="Z107" i="1" s="1"/>
  <c r="N108" i="1"/>
  <c r="P108" i="1"/>
  <c r="Q108" i="1"/>
  <c r="X108" i="1" s="1"/>
  <c r="Z108" i="1" s="1"/>
  <c r="N109" i="1"/>
  <c r="P109" i="1"/>
  <c r="Q109" i="1"/>
  <c r="X109" i="1" s="1"/>
  <c r="Z109" i="1" s="1"/>
  <c r="N110" i="1"/>
  <c r="P110" i="1"/>
  <c r="Q110" i="1"/>
  <c r="X110" i="1" s="1"/>
  <c r="Z110" i="1" s="1"/>
  <c r="N111" i="1"/>
  <c r="P111" i="1"/>
  <c r="Q111" i="1"/>
  <c r="X111" i="1" s="1"/>
  <c r="Z111" i="1" s="1"/>
  <c r="N112" i="1"/>
  <c r="P112" i="1"/>
  <c r="Q112" i="1"/>
  <c r="X112" i="1" s="1"/>
  <c r="Z112" i="1" s="1"/>
  <c r="N113" i="1"/>
  <c r="P113" i="1"/>
  <c r="Q113" i="1"/>
  <c r="X113" i="1" s="1"/>
  <c r="Z113" i="1" s="1"/>
  <c r="N114" i="1"/>
  <c r="P114" i="1"/>
  <c r="Q114" i="1"/>
  <c r="X114" i="1" s="1"/>
  <c r="Z114" i="1" s="1"/>
  <c r="N115" i="1"/>
  <c r="P115" i="1"/>
  <c r="Q115" i="1"/>
  <c r="X115" i="1" s="1"/>
  <c r="Z115" i="1" s="1"/>
  <c r="N116" i="1"/>
  <c r="P116" i="1"/>
  <c r="Q116" i="1"/>
  <c r="X116" i="1" s="1"/>
  <c r="Z116" i="1" s="1"/>
  <c r="N117" i="1"/>
  <c r="P117" i="1"/>
  <c r="Q117" i="1"/>
  <c r="X117" i="1" s="1"/>
  <c r="Z117" i="1" s="1"/>
  <c r="N118" i="1"/>
  <c r="P118" i="1"/>
  <c r="Q118" i="1"/>
  <c r="X118" i="1" s="1"/>
  <c r="Z118" i="1" s="1"/>
  <c r="N119" i="1"/>
  <c r="P119" i="1"/>
  <c r="Q119" i="1"/>
  <c r="X119" i="1" s="1"/>
  <c r="Z119" i="1" s="1"/>
  <c r="N120" i="1"/>
  <c r="P120" i="1"/>
  <c r="Q120" i="1"/>
  <c r="X120" i="1" s="1"/>
  <c r="Z120" i="1" s="1"/>
  <c r="N121" i="1"/>
  <c r="P121" i="1"/>
  <c r="Q121" i="1"/>
  <c r="X121" i="1" s="1"/>
  <c r="Z121" i="1" s="1"/>
  <c r="N122" i="1"/>
  <c r="P122" i="1"/>
  <c r="Q122" i="1"/>
  <c r="X122" i="1" s="1"/>
  <c r="Z122" i="1" s="1"/>
  <c r="N123" i="1"/>
  <c r="P123" i="1"/>
  <c r="Q123" i="1"/>
  <c r="X123" i="1" s="1"/>
  <c r="Z123" i="1" s="1"/>
  <c r="N124" i="1"/>
  <c r="P124" i="1"/>
  <c r="Q124" i="1"/>
  <c r="X124" i="1" s="1"/>
  <c r="Z124" i="1" s="1"/>
  <c r="N125" i="1"/>
  <c r="P125" i="1"/>
  <c r="Q125" i="1"/>
  <c r="X125" i="1" s="1"/>
  <c r="Z125" i="1" s="1"/>
  <c r="N126" i="1"/>
  <c r="P126" i="1"/>
  <c r="Q126" i="1"/>
  <c r="X126" i="1" s="1"/>
  <c r="Z126" i="1" s="1"/>
  <c r="N127" i="1"/>
  <c r="P127" i="1"/>
  <c r="Q127" i="1"/>
  <c r="X127" i="1" s="1"/>
  <c r="Z127" i="1" s="1"/>
  <c r="N128" i="1"/>
  <c r="P128" i="1"/>
  <c r="Q128" i="1"/>
  <c r="X128" i="1" s="1"/>
  <c r="Z128" i="1" s="1"/>
  <c r="N129" i="1"/>
  <c r="P129" i="1"/>
  <c r="Q129" i="1"/>
  <c r="X129" i="1" s="1"/>
  <c r="Z129" i="1" s="1"/>
  <c r="N130" i="1"/>
  <c r="P130" i="1"/>
  <c r="Q130" i="1"/>
  <c r="X130" i="1" s="1"/>
  <c r="Z130" i="1" s="1"/>
  <c r="N131" i="1"/>
  <c r="P131" i="1"/>
  <c r="Q131" i="1"/>
  <c r="X131" i="1" s="1"/>
  <c r="Z131" i="1" s="1"/>
  <c r="N132" i="1"/>
  <c r="P132" i="1"/>
  <c r="Q132" i="1"/>
  <c r="X132" i="1" s="1"/>
  <c r="Z132" i="1" s="1"/>
  <c r="N133" i="1"/>
  <c r="P133" i="1"/>
  <c r="Q133" i="1"/>
  <c r="X133" i="1" s="1"/>
  <c r="Z133" i="1" s="1"/>
  <c r="N134" i="1"/>
  <c r="P134" i="1"/>
  <c r="Q134" i="1"/>
  <c r="X134" i="1" s="1"/>
  <c r="Z134" i="1" s="1"/>
  <c r="N135" i="1"/>
  <c r="P135" i="1"/>
  <c r="Q135" i="1"/>
  <c r="X135" i="1" s="1"/>
  <c r="Z135" i="1" s="1"/>
  <c r="N136" i="1"/>
  <c r="P136" i="1"/>
  <c r="Q136" i="1"/>
  <c r="X136" i="1" s="1"/>
  <c r="Z136" i="1" s="1"/>
  <c r="N137" i="1"/>
  <c r="P137" i="1"/>
  <c r="Q137" i="1"/>
  <c r="X137" i="1" s="1"/>
  <c r="Z137" i="1" s="1"/>
  <c r="N138" i="1"/>
  <c r="P138" i="1"/>
  <c r="Q138" i="1"/>
  <c r="X138" i="1" s="1"/>
  <c r="Z138" i="1" s="1"/>
  <c r="N139" i="1"/>
  <c r="P139" i="1"/>
  <c r="Q139" i="1"/>
  <c r="X139" i="1" s="1"/>
  <c r="Z139" i="1" s="1"/>
  <c r="N140" i="1"/>
  <c r="P140" i="1"/>
  <c r="Q140" i="1"/>
  <c r="X140" i="1" s="1"/>
  <c r="Z140" i="1" s="1"/>
  <c r="N141" i="1"/>
  <c r="P141" i="1"/>
  <c r="Q141" i="1"/>
  <c r="X141" i="1" s="1"/>
  <c r="Z141" i="1" s="1"/>
  <c r="N142" i="1"/>
  <c r="P142" i="1"/>
  <c r="Q142" i="1"/>
  <c r="X142" i="1" s="1"/>
  <c r="Z142" i="1" s="1"/>
  <c r="N143" i="1"/>
  <c r="P143" i="1"/>
  <c r="Q143" i="1"/>
  <c r="X143" i="1" s="1"/>
  <c r="Z143" i="1" s="1"/>
  <c r="N144" i="1"/>
  <c r="P144" i="1"/>
  <c r="Q144" i="1"/>
  <c r="X144" i="1" s="1"/>
  <c r="Z144" i="1" s="1"/>
  <c r="N145" i="1"/>
  <c r="P145" i="1"/>
  <c r="Q145" i="1"/>
  <c r="X145" i="1" s="1"/>
  <c r="Z145" i="1" s="1"/>
  <c r="N146" i="1"/>
  <c r="P146" i="1"/>
  <c r="Q146" i="1"/>
  <c r="X146" i="1" s="1"/>
  <c r="Z146" i="1" s="1"/>
  <c r="N147" i="1"/>
  <c r="P147" i="1"/>
  <c r="Q147" i="1"/>
  <c r="X147" i="1" s="1"/>
  <c r="Z147" i="1" s="1"/>
  <c r="N148" i="1"/>
  <c r="P148" i="1"/>
  <c r="Q148" i="1"/>
  <c r="X148" i="1" s="1"/>
  <c r="Z148" i="1" s="1"/>
  <c r="N149" i="1"/>
  <c r="P149" i="1"/>
  <c r="Q149" i="1"/>
  <c r="X149" i="1" s="1"/>
  <c r="Z149" i="1" s="1"/>
  <c r="N150" i="1"/>
  <c r="P150" i="1"/>
  <c r="Q150" i="1"/>
  <c r="X150" i="1" s="1"/>
  <c r="Z150" i="1" s="1"/>
  <c r="N151" i="1"/>
  <c r="P151" i="1"/>
  <c r="Q151" i="1"/>
  <c r="X151" i="1" s="1"/>
  <c r="Z151" i="1" s="1"/>
  <c r="N152" i="1"/>
  <c r="P152" i="1"/>
  <c r="Q152" i="1"/>
  <c r="X152" i="1" s="1"/>
  <c r="Z152" i="1" s="1"/>
  <c r="N153" i="1"/>
  <c r="P153" i="1"/>
  <c r="Q153" i="1"/>
  <c r="X153" i="1" s="1"/>
  <c r="Z153" i="1" s="1"/>
  <c r="N154" i="1"/>
  <c r="P154" i="1"/>
  <c r="Q154" i="1"/>
  <c r="X154" i="1" s="1"/>
  <c r="Z154" i="1" s="1"/>
  <c r="N155" i="1"/>
  <c r="P155" i="1"/>
  <c r="Q155" i="1"/>
  <c r="X155" i="1" s="1"/>
  <c r="Z155" i="1" s="1"/>
  <c r="N156" i="1"/>
  <c r="P156" i="1"/>
  <c r="Q156" i="1"/>
  <c r="X156" i="1" s="1"/>
  <c r="Z156" i="1" s="1"/>
  <c r="N157" i="1"/>
  <c r="P157" i="1"/>
  <c r="Q157" i="1"/>
  <c r="X157" i="1" s="1"/>
  <c r="Z157" i="1" s="1"/>
  <c r="N158" i="1"/>
  <c r="P158" i="1"/>
  <c r="Q158" i="1"/>
  <c r="X158" i="1" s="1"/>
  <c r="Z158" i="1" s="1"/>
  <c r="N159" i="1"/>
  <c r="P159" i="1"/>
  <c r="Q159" i="1"/>
  <c r="X159" i="1" s="1"/>
  <c r="Z159" i="1" s="1"/>
  <c r="N160" i="1"/>
  <c r="P160" i="1"/>
  <c r="Q160" i="1"/>
  <c r="X160" i="1" s="1"/>
  <c r="Z160" i="1" s="1"/>
  <c r="N161" i="1"/>
  <c r="P161" i="1"/>
  <c r="Q161" i="1"/>
  <c r="X161" i="1" s="1"/>
  <c r="Z161" i="1" s="1"/>
  <c r="N162" i="1"/>
  <c r="P162" i="1"/>
  <c r="Q162" i="1"/>
  <c r="X162" i="1" s="1"/>
  <c r="Z162" i="1" s="1"/>
  <c r="N163" i="1"/>
  <c r="P163" i="1"/>
  <c r="Q163" i="1"/>
  <c r="X163" i="1" s="1"/>
  <c r="Z163" i="1" s="1"/>
  <c r="N164" i="1"/>
  <c r="P164" i="1"/>
  <c r="Q164" i="1"/>
  <c r="X164" i="1" s="1"/>
  <c r="Z164" i="1" s="1"/>
  <c r="N165" i="1"/>
  <c r="P165" i="1"/>
  <c r="Q165" i="1"/>
  <c r="X165" i="1" s="1"/>
  <c r="Z165" i="1" s="1"/>
  <c r="N166" i="1"/>
  <c r="P166" i="1"/>
  <c r="Q166" i="1"/>
  <c r="X166" i="1" s="1"/>
  <c r="Z166" i="1" s="1"/>
  <c r="N167" i="1"/>
  <c r="P167" i="1"/>
  <c r="Q167" i="1"/>
  <c r="X167" i="1" s="1"/>
  <c r="Z167" i="1" s="1"/>
  <c r="N168" i="1"/>
  <c r="P168" i="1"/>
  <c r="Q168" i="1"/>
  <c r="X168" i="1" s="1"/>
  <c r="Z168" i="1" s="1"/>
  <c r="N169" i="1"/>
  <c r="P169" i="1"/>
  <c r="Q169" i="1"/>
  <c r="X169" i="1" s="1"/>
  <c r="Z169" i="1" s="1"/>
  <c r="N170" i="1"/>
  <c r="P170" i="1"/>
  <c r="Q170" i="1"/>
  <c r="X170" i="1" s="1"/>
  <c r="Z170" i="1" s="1"/>
  <c r="N171" i="1"/>
  <c r="P171" i="1"/>
  <c r="Q171" i="1"/>
  <c r="X171" i="1" s="1"/>
  <c r="Z171" i="1" s="1"/>
  <c r="N172" i="1"/>
  <c r="P172" i="1"/>
  <c r="Q172" i="1"/>
  <c r="X172" i="1" s="1"/>
  <c r="Z172" i="1" s="1"/>
  <c r="N173" i="1"/>
  <c r="P173" i="1"/>
  <c r="Q173" i="1"/>
  <c r="X173" i="1" s="1"/>
  <c r="Z173" i="1" s="1"/>
  <c r="N174" i="1"/>
  <c r="P174" i="1"/>
  <c r="Q174" i="1"/>
  <c r="X174" i="1" s="1"/>
  <c r="Z174" i="1" s="1"/>
  <c r="N175" i="1"/>
  <c r="P175" i="1"/>
  <c r="Q175" i="1"/>
  <c r="X175" i="1" s="1"/>
  <c r="Z175" i="1" s="1"/>
  <c r="N176" i="1"/>
  <c r="P176" i="1"/>
  <c r="Q176" i="1"/>
  <c r="X176" i="1" s="1"/>
  <c r="Z176" i="1" s="1"/>
  <c r="N177" i="1"/>
  <c r="P177" i="1"/>
  <c r="Q177" i="1"/>
  <c r="X177" i="1" s="1"/>
  <c r="Z177" i="1" s="1"/>
  <c r="N178" i="1"/>
  <c r="P178" i="1"/>
  <c r="Q178" i="1"/>
  <c r="X178" i="1" s="1"/>
  <c r="Z178" i="1" s="1"/>
  <c r="N179" i="1"/>
  <c r="P179" i="1"/>
  <c r="Q179" i="1"/>
  <c r="X179" i="1" s="1"/>
  <c r="Z179" i="1" s="1"/>
  <c r="N180" i="1"/>
  <c r="P180" i="1"/>
  <c r="Q180" i="1"/>
  <c r="X180" i="1" s="1"/>
  <c r="Z180" i="1" s="1"/>
  <c r="N181" i="1"/>
  <c r="P181" i="1"/>
  <c r="Q181" i="1"/>
  <c r="X181" i="1" s="1"/>
  <c r="Z181" i="1" s="1"/>
  <c r="N182" i="1"/>
  <c r="P182" i="1"/>
  <c r="Q182" i="1"/>
  <c r="X182" i="1" s="1"/>
  <c r="Z182" i="1" s="1"/>
  <c r="N183" i="1"/>
  <c r="P183" i="1"/>
  <c r="Q183" i="1"/>
  <c r="X183" i="1" s="1"/>
  <c r="Z183" i="1" s="1"/>
  <c r="N184" i="1"/>
  <c r="P184" i="1"/>
  <c r="Q184" i="1"/>
  <c r="X184" i="1" s="1"/>
  <c r="Z184" i="1" s="1"/>
  <c r="N185" i="1"/>
  <c r="P185" i="1"/>
  <c r="Q185" i="1"/>
  <c r="X185" i="1" s="1"/>
  <c r="Z185" i="1" s="1"/>
  <c r="N186" i="1"/>
  <c r="P186" i="1"/>
  <c r="Q186" i="1"/>
  <c r="X186" i="1" s="1"/>
  <c r="Z186" i="1" s="1"/>
  <c r="N187" i="1"/>
  <c r="P187" i="1"/>
  <c r="Q187" i="1"/>
  <c r="X187" i="1" s="1"/>
  <c r="Z187" i="1" s="1"/>
  <c r="N188" i="1"/>
  <c r="P188" i="1"/>
  <c r="Q188" i="1"/>
  <c r="X188" i="1" s="1"/>
  <c r="Z188" i="1" s="1"/>
  <c r="N189" i="1"/>
  <c r="P189" i="1"/>
  <c r="Q189" i="1"/>
  <c r="X189" i="1" s="1"/>
  <c r="Z189" i="1" s="1"/>
  <c r="N190" i="1"/>
  <c r="P190" i="1"/>
  <c r="Q190" i="1"/>
  <c r="X190" i="1" s="1"/>
  <c r="Z190" i="1" s="1"/>
  <c r="N191" i="1"/>
  <c r="P191" i="1"/>
  <c r="Q191" i="1"/>
  <c r="X191" i="1" s="1"/>
  <c r="Z191" i="1" s="1"/>
  <c r="N192" i="1"/>
  <c r="P192" i="1"/>
  <c r="Q192" i="1"/>
  <c r="X192" i="1" s="1"/>
  <c r="Z192" i="1" s="1"/>
  <c r="N193" i="1"/>
  <c r="P193" i="1"/>
  <c r="Q193" i="1"/>
  <c r="X193" i="1" s="1"/>
  <c r="Z193" i="1" s="1"/>
  <c r="N194" i="1"/>
  <c r="P194" i="1"/>
  <c r="Q194" i="1"/>
  <c r="X194" i="1" s="1"/>
  <c r="Z194" i="1" s="1"/>
  <c r="N195" i="1"/>
  <c r="P195" i="1"/>
  <c r="Q195" i="1"/>
  <c r="X195" i="1" s="1"/>
  <c r="Z195" i="1" s="1"/>
  <c r="N196" i="1"/>
  <c r="P196" i="1"/>
  <c r="Q196" i="1"/>
  <c r="X196" i="1" s="1"/>
  <c r="Z196" i="1" s="1"/>
  <c r="N197" i="1"/>
  <c r="P197" i="1"/>
  <c r="Q197" i="1"/>
  <c r="X197" i="1" s="1"/>
  <c r="Z197" i="1" s="1"/>
  <c r="N198" i="1"/>
  <c r="P198" i="1"/>
  <c r="Q198" i="1"/>
  <c r="X198" i="1" s="1"/>
  <c r="Z198" i="1" s="1"/>
  <c r="N199" i="1"/>
  <c r="P199" i="1"/>
  <c r="Q199" i="1"/>
  <c r="X199" i="1" s="1"/>
  <c r="Z199" i="1" s="1"/>
  <c r="N200" i="1"/>
  <c r="P200" i="1"/>
  <c r="Q200" i="1"/>
  <c r="X200" i="1" s="1"/>
  <c r="Z200" i="1" s="1"/>
  <c r="N201" i="1"/>
  <c r="P201" i="1"/>
  <c r="Q201" i="1"/>
  <c r="X201" i="1" s="1"/>
  <c r="Z201" i="1" s="1"/>
  <c r="N202" i="1"/>
  <c r="P202" i="1"/>
  <c r="Q202" i="1"/>
  <c r="X202" i="1" s="1"/>
  <c r="Z202" i="1" s="1"/>
  <c r="N203" i="1"/>
  <c r="P203" i="1"/>
  <c r="Q203" i="1"/>
  <c r="X203" i="1" s="1"/>
  <c r="Z203" i="1" s="1"/>
  <c r="N204" i="1"/>
  <c r="P204" i="1"/>
  <c r="Q204" i="1"/>
  <c r="X204" i="1" s="1"/>
  <c r="Z204" i="1" s="1"/>
  <c r="N205" i="1"/>
  <c r="P205" i="1"/>
  <c r="Q205" i="1"/>
  <c r="X205" i="1" s="1"/>
  <c r="Z205" i="1" s="1"/>
  <c r="N206" i="1"/>
  <c r="P206" i="1"/>
  <c r="Q206" i="1"/>
  <c r="X206" i="1" s="1"/>
  <c r="Z206" i="1" s="1"/>
  <c r="N207" i="1"/>
  <c r="P207" i="1"/>
  <c r="Q207" i="1"/>
  <c r="X207" i="1" s="1"/>
  <c r="Z207" i="1" s="1"/>
  <c r="N208" i="1"/>
  <c r="P208" i="1"/>
  <c r="Q208" i="1"/>
  <c r="X208" i="1" s="1"/>
  <c r="Z208" i="1" s="1"/>
  <c r="N209" i="1"/>
  <c r="P209" i="1"/>
  <c r="Q209" i="1"/>
  <c r="X209" i="1" s="1"/>
  <c r="Z209" i="1" s="1"/>
  <c r="N210" i="1"/>
  <c r="P210" i="1"/>
  <c r="Q210" i="1"/>
  <c r="X210" i="1" s="1"/>
  <c r="Z210" i="1" s="1"/>
  <c r="N211" i="1"/>
  <c r="P211" i="1"/>
  <c r="Q211" i="1"/>
  <c r="X211" i="1" s="1"/>
  <c r="Z211" i="1" s="1"/>
  <c r="N212" i="1"/>
  <c r="P212" i="1"/>
  <c r="Q212" i="1"/>
  <c r="X212" i="1" s="1"/>
  <c r="Z212" i="1" s="1"/>
  <c r="N213" i="1"/>
  <c r="P213" i="1"/>
  <c r="Q213" i="1"/>
  <c r="X213" i="1" s="1"/>
  <c r="Z213" i="1" s="1"/>
  <c r="N214" i="1"/>
  <c r="P214" i="1"/>
  <c r="Q214" i="1"/>
  <c r="X214" i="1" s="1"/>
  <c r="Z214" i="1" s="1"/>
  <c r="N215" i="1"/>
  <c r="P215" i="1"/>
  <c r="Q215" i="1"/>
  <c r="X215" i="1" s="1"/>
  <c r="Z215" i="1" s="1"/>
  <c r="N216" i="1"/>
  <c r="P216" i="1"/>
  <c r="Q216" i="1"/>
  <c r="X216" i="1" s="1"/>
  <c r="Z216" i="1" s="1"/>
  <c r="N217" i="1"/>
  <c r="P217" i="1"/>
  <c r="Q217" i="1"/>
  <c r="X217" i="1" s="1"/>
  <c r="Z217" i="1" s="1"/>
  <c r="N218" i="1"/>
  <c r="P218" i="1"/>
  <c r="Q218" i="1"/>
  <c r="X218" i="1" s="1"/>
  <c r="Z218" i="1" s="1"/>
  <c r="N219" i="1"/>
  <c r="P219" i="1"/>
  <c r="Q219" i="1"/>
  <c r="X219" i="1" s="1"/>
  <c r="Z219" i="1" s="1"/>
  <c r="N220" i="1"/>
  <c r="P220" i="1"/>
  <c r="Q220" i="1"/>
  <c r="X220" i="1" s="1"/>
  <c r="Z220" i="1" s="1"/>
  <c r="N221" i="1"/>
  <c r="P221" i="1"/>
  <c r="Q221" i="1"/>
  <c r="X221" i="1" s="1"/>
  <c r="Z221" i="1" s="1"/>
  <c r="N222" i="1"/>
  <c r="P222" i="1"/>
  <c r="Q222" i="1"/>
  <c r="X222" i="1" s="1"/>
  <c r="Z222" i="1" s="1"/>
  <c r="N223" i="1"/>
  <c r="P223" i="1"/>
  <c r="Q223" i="1"/>
  <c r="X223" i="1" s="1"/>
  <c r="Z223" i="1" s="1"/>
  <c r="N224" i="1"/>
  <c r="P224" i="1"/>
  <c r="Q224" i="1"/>
  <c r="X224" i="1" s="1"/>
  <c r="Z224" i="1" s="1"/>
  <c r="N225" i="1"/>
  <c r="P225" i="1"/>
  <c r="Q225" i="1"/>
  <c r="X225" i="1" s="1"/>
  <c r="Z225" i="1" s="1"/>
  <c r="N226" i="1"/>
  <c r="P226" i="1"/>
  <c r="Q226" i="1"/>
  <c r="X226" i="1" s="1"/>
  <c r="Z226" i="1" s="1"/>
  <c r="N227" i="1"/>
  <c r="P227" i="1"/>
  <c r="Q227" i="1"/>
  <c r="X227" i="1" s="1"/>
  <c r="Z227" i="1" s="1"/>
  <c r="N228" i="1"/>
  <c r="P228" i="1"/>
  <c r="Q228" i="1"/>
  <c r="X228" i="1" s="1"/>
  <c r="Z228" i="1" s="1"/>
  <c r="N229" i="1"/>
  <c r="P229" i="1"/>
  <c r="Q229" i="1"/>
  <c r="X229" i="1" s="1"/>
  <c r="Z229" i="1" s="1"/>
  <c r="N230" i="1"/>
  <c r="P230" i="1"/>
  <c r="Q230" i="1"/>
  <c r="X230" i="1" s="1"/>
  <c r="Z230" i="1" s="1"/>
  <c r="N231" i="1"/>
  <c r="P231" i="1"/>
  <c r="Q231" i="1"/>
  <c r="X231" i="1" s="1"/>
  <c r="Z231" i="1" s="1"/>
  <c r="N232" i="1"/>
  <c r="P232" i="1"/>
  <c r="Q232" i="1"/>
  <c r="X232" i="1" s="1"/>
  <c r="Z232" i="1" s="1"/>
  <c r="N233" i="1"/>
  <c r="P233" i="1"/>
  <c r="Q233" i="1"/>
  <c r="X233" i="1" s="1"/>
  <c r="Z233" i="1" s="1"/>
  <c r="N234" i="1"/>
  <c r="P234" i="1"/>
  <c r="Q234" i="1"/>
  <c r="X234" i="1" s="1"/>
  <c r="Z234" i="1" s="1"/>
  <c r="N235" i="1"/>
  <c r="P235" i="1"/>
  <c r="Q235" i="1"/>
  <c r="X235" i="1" s="1"/>
  <c r="Z235" i="1" s="1"/>
  <c r="N236" i="1"/>
  <c r="P236" i="1"/>
  <c r="Q236" i="1"/>
  <c r="X236" i="1" s="1"/>
  <c r="Z236" i="1" s="1"/>
  <c r="N237" i="1"/>
  <c r="P237" i="1"/>
  <c r="Q237" i="1"/>
  <c r="X237" i="1" s="1"/>
  <c r="Z237" i="1" s="1"/>
  <c r="N238" i="1"/>
  <c r="P238" i="1"/>
  <c r="Q238" i="1"/>
  <c r="X238" i="1" s="1"/>
  <c r="Z238" i="1" s="1"/>
  <c r="N239" i="1"/>
  <c r="P239" i="1"/>
  <c r="Q239" i="1"/>
  <c r="X239" i="1" s="1"/>
  <c r="Z239" i="1" s="1"/>
  <c r="N240" i="1"/>
  <c r="P240" i="1"/>
  <c r="Q240" i="1"/>
  <c r="X240" i="1" s="1"/>
  <c r="Z240" i="1" s="1"/>
  <c r="N241" i="1"/>
  <c r="P241" i="1"/>
  <c r="Q241" i="1"/>
  <c r="X241" i="1" s="1"/>
  <c r="Z241" i="1" s="1"/>
  <c r="N242" i="1"/>
  <c r="P242" i="1"/>
  <c r="Q242" i="1"/>
  <c r="X242" i="1" s="1"/>
  <c r="Z242" i="1" s="1"/>
  <c r="N243" i="1"/>
  <c r="P243" i="1"/>
  <c r="Q243" i="1"/>
  <c r="X243" i="1" s="1"/>
  <c r="Z243" i="1" s="1"/>
  <c r="N244" i="1"/>
  <c r="P244" i="1"/>
  <c r="Q244" i="1"/>
  <c r="X244" i="1" s="1"/>
  <c r="Z244" i="1" s="1"/>
  <c r="N245" i="1"/>
  <c r="P245" i="1"/>
  <c r="Q245" i="1"/>
  <c r="X245" i="1" s="1"/>
  <c r="Z245" i="1" s="1"/>
  <c r="N246" i="1"/>
  <c r="P246" i="1"/>
  <c r="Q246" i="1"/>
  <c r="X246" i="1" s="1"/>
  <c r="Z246" i="1" s="1"/>
  <c r="N247" i="1"/>
  <c r="P247" i="1"/>
  <c r="Q247" i="1"/>
  <c r="X247" i="1" s="1"/>
  <c r="Z247" i="1" s="1"/>
  <c r="N248" i="1"/>
  <c r="P248" i="1"/>
  <c r="Q248" i="1"/>
  <c r="X248" i="1" s="1"/>
  <c r="Z248" i="1" s="1"/>
  <c r="N249" i="1"/>
  <c r="P249" i="1"/>
  <c r="Q249" i="1"/>
  <c r="X249" i="1" s="1"/>
  <c r="Z249" i="1" s="1"/>
  <c r="N250" i="1"/>
  <c r="P250" i="1"/>
  <c r="Q250" i="1"/>
  <c r="X250" i="1" s="1"/>
  <c r="Z250" i="1" s="1"/>
  <c r="N251" i="1"/>
  <c r="P251" i="1"/>
  <c r="Q251" i="1"/>
  <c r="X251" i="1" s="1"/>
  <c r="Z251" i="1" s="1"/>
  <c r="N252" i="1"/>
  <c r="P252" i="1"/>
  <c r="Q252" i="1"/>
  <c r="X252" i="1" s="1"/>
  <c r="Z252" i="1" s="1"/>
  <c r="N253" i="1"/>
  <c r="P253" i="1"/>
  <c r="Q253" i="1"/>
  <c r="X253" i="1" s="1"/>
  <c r="Z253" i="1" s="1"/>
  <c r="N254" i="1"/>
  <c r="P254" i="1"/>
  <c r="Q254" i="1"/>
  <c r="X254" i="1" s="1"/>
  <c r="Z254" i="1" s="1"/>
  <c r="N255" i="1"/>
  <c r="P255" i="1"/>
  <c r="Q255" i="1"/>
  <c r="X255" i="1" s="1"/>
  <c r="Z255" i="1" s="1"/>
  <c r="N256" i="1"/>
  <c r="P256" i="1"/>
  <c r="Q256" i="1"/>
  <c r="X256" i="1" s="1"/>
  <c r="Z256" i="1" s="1"/>
  <c r="N257" i="1"/>
  <c r="P257" i="1"/>
  <c r="Q257" i="1"/>
  <c r="X257" i="1" s="1"/>
  <c r="Z257" i="1" s="1"/>
  <c r="N258" i="1"/>
  <c r="P258" i="1"/>
  <c r="Q258" i="1"/>
  <c r="X258" i="1" s="1"/>
  <c r="Z258" i="1" s="1"/>
  <c r="N259" i="1"/>
  <c r="P259" i="1"/>
  <c r="Q259" i="1"/>
  <c r="X259" i="1" s="1"/>
  <c r="Z259" i="1" s="1"/>
  <c r="N260" i="1"/>
  <c r="P260" i="1"/>
  <c r="Q260" i="1"/>
  <c r="X260" i="1" s="1"/>
  <c r="Z260" i="1" s="1"/>
  <c r="N261" i="1"/>
  <c r="P261" i="1"/>
  <c r="Q261" i="1"/>
  <c r="X261" i="1" s="1"/>
  <c r="Z261" i="1" s="1"/>
  <c r="N262" i="1"/>
  <c r="P262" i="1"/>
  <c r="Q262" i="1"/>
  <c r="X262" i="1" s="1"/>
  <c r="Z262" i="1" s="1"/>
  <c r="N263" i="1"/>
  <c r="P263" i="1"/>
  <c r="Q263" i="1"/>
  <c r="X263" i="1" s="1"/>
  <c r="Z263" i="1" s="1"/>
  <c r="N264" i="1"/>
  <c r="P264" i="1"/>
  <c r="Q264" i="1"/>
  <c r="X264" i="1" s="1"/>
  <c r="Z264" i="1" s="1"/>
  <c r="N265" i="1"/>
  <c r="P265" i="1"/>
  <c r="Q265" i="1"/>
  <c r="X265" i="1" s="1"/>
  <c r="Z265" i="1" s="1"/>
  <c r="N266" i="1"/>
  <c r="P266" i="1"/>
  <c r="Q266" i="1"/>
  <c r="X266" i="1" s="1"/>
  <c r="Z266" i="1" s="1"/>
  <c r="N267" i="1"/>
  <c r="P267" i="1"/>
  <c r="Q267" i="1"/>
  <c r="X267" i="1" s="1"/>
  <c r="Z267" i="1" s="1"/>
  <c r="N268" i="1"/>
  <c r="P268" i="1"/>
  <c r="Q268" i="1"/>
  <c r="X268" i="1" s="1"/>
  <c r="Z268" i="1" s="1"/>
  <c r="N269" i="1"/>
  <c r="P269" i="1"/>
  <c r="Q269" i="1"/>
  <c r="X269" i="1" s="1"/>
  <c r="Z269" i="1" s="1"/>
  <c r="N270" i="1"/>
  <c r="P270" i="1"/>
  <c r="Q270" i="1"/>
  <c r="X270" i="1" s="1"/>
  <c r="Z270" i="1" s="1"/>
  <c r="N271" i="1"/>
  <c r="P271" i="1"/>
  <c r="Q271" i="1"/>
  <c r="X271" i="1" s="1"/>
  <c r="Z271" i="1" s="1"/>
  <c r="N272" i="1"/>
  <c r="P272" i="1"/>
  <c r="Q272" i="1"/>
  <c r="X272" i="1" s="1"/>
  <c r="Z272" i="1" s="1"/>
  <c r="N273" i="1"/>
  <c r="P273" i="1"/>
  <c r="Q273" i="1"/>
  <c r="X273" i="1" s="1"/>
  <c r="Z273" i="1" s="1"/>
  <c r="N274" i="1"/>
  <c r="P274" i="1"/>
  <c r="Q274" i="1"/>
  <c r="X274" i="1" s="1"/>
  <c r="Z274" i="1" s="1"/>
  <c r="N275" i="1"/>
  <c r="P275" i="1"/>
  <c r="Q275" i="1"/>
  <c r="X275" i="1" s="1"/>
  <c r="Z275" i="1" s="1"/>
  <c r="N276" i="1"/>
  <c r="P276" i="1"/>
  <c r="Q276" i="1"/>
  <c r="X276" i="1" s="1"/>
  <c r="Z276" i="1" s="1"/>
  <c r="N277" i="1"/>
  <c r="P277" i="1"/>
  <c r="Q277" i="1"/>
  <c r="X277" i="1" s="1"/>
  <c r="Z277" i="1" s="1"/>
  <c r="N278" i="1"/>
  <c r="P278" i="1"/>
  <c r="Q278" i="1"/>
  <c r="X278" i="1" s="1"/>
  <c r="Z278" i="1" s="1"/>
  <c r="N279" i="1"/>
  <c r="P279" i="1"/>
  <c r="Q279" i="1"/>
  <c r="X279" i="1" s="1"/>
  <c r="Z279" i="1" s="1"/>
  <c r="N280" i="1"/>
  <c r="P280" i="1"/>
  <c r="Q280" i="1"/>
  <c r="X280" i="1" s="1"/>
  <c r="Z280" i="1" s="1"/>
  <c r="N281" i="1"/>
  <c r="P281" i="1"/>
  <c r="Q281" i="1"/>
  <c r="X281" i="1" s="1"/>
  <c r="Z281" i="1" s="1"/>
  <c r="N282" i="1"/>
  <c r="P282" i="1"/>
  <c r="Q282" i="1"/>
  <c r="X282" i="1" s="1"/>
  <c r="Z282" i="1" s="1"/>
  <c r="N283" i="1"/>
  <c r="P283" i="1"/>
  <c r="Q283" i="1"/>
  <c r="X283" i="1" s="1"/>
  <c r="Z283" i="1" s="1"/>
  <c r="N284" i="1"/>
  <c r="P284" i="1"/>
  <c r="Q284" i="1"/>
  <c r="X284" i="1" s="1"/>
  <c r="Z284" i="1" s="1"/>
  <c r="N285" i="1"/>
  <c r="P285" i="1"/>
  <c r="Q285" i="1"/>
  <c r="X285" i="1" s="1"/>
  <c r="Z285" i="1" s="1"/>
  <c r="N286" i="1"/>
  <c r="P286" i="1"/>
  <c r="Q286" i="1"/>
  <c r="X286" i="1" s="1"/>
  <c r="Z286" i="1" s="1"/>
  <c r="N287" i="1"/>
  <c r="P287" i="1"/>
  <c r="Q287" i="1"/>
  <c r="X287" i="1" s="1"/>
  <c r="Z287" i="1" s="1"/>
  <c r="N288" i="1"/>
  <c r="P288" i="1"/>
  <c r="Q288" i="1"/>
  <c r="X288" i="1" s="1"/>
  <c r="Z288" i="1" s="1"/>
  <c r="N289" i="1"/>
  <c r="P289" i="1"/>
  <c r="Q289" i="1"/>
  <c r="X289" i="1" s="1"/>
  <c r="Z289" i="1" s="1"/>
  <c r="N290" i="1"/>
  <c r="P290" i="1"/>
  <c r="Q290" i="1"/>
  <c r="X290" i="1" s="1"/>
  <c r="Z290" i="1" s="1"/>
  <c r="N291" i="1"/>
  <c r="P291" i="1"/>
  <c r="Q291" i="1"/>
  <c r="X291" i="1" s="1"/>
  <c r="Z291" i="1" s="1"/>
  <c r="N292" i="1"/>
  <c r="P292" i="1"/>
  <c r="Q292" i="1"/>
  <c r="X292" i="1" s="1"/>
  <c r="Z292" i="1" s="1"/>
  <c r="N293" i="1"/>
  <c r="P293" i="1"/>
  <c r="Q293" i="1"/>
  <c r="X293" i="1" s="1"/>
  <c r="Z293" i="1" s="1"/>
  <c r="N294" i="1"/>
  <c r="P294" i="1"/>
  <c r="Q294" i="1"/>
  <c r="X294" i="1" s="1"/>
  <c r="Z294" i="1" s="1"/>
  <c r="N295" i="1"/>
  <c r="P295" i="1"/>
  <c r="Q295" i="1"/>
  <c r="X295" i="1" s="1"/>
  <c r="Z295" i="1" s="1"/>
  <c r="N296" i="1"/>
  <c r="P296" i="1"/>
  <c r="Q296" i="1"/>
  <c r="X296" i="1" s="1"/>
  <c r="Z296" i="1" s="1"/>
  <c r="N297" i="1"/>
  <c r="P297" i="1"/>
  <c r="Q297" i="1"/>
  <c r="X297" i="1" s="1"/>
  <c r="Z297" i="1" s="1"/>
  <c r="N298" i="1"/>
  <c r="P298" i="1"/>
  <c r="Q298" i="1"/>
  <c r="X298" i="1" s="1"/>
  <c r="Z298" i="1" s="1"/>
  <c r="N299" i="1"/>
  <c r="P299" i="1"/>
  <c r="Q299" i="1"/>
  <c r="X299" i="1" s="1"/>
  <c r="Z299" i="1" s="1"/>
  <c r="N300" i="1"/>
  <c r="P300" i="1"/>
  <c r="Q300" i="1"/>
  <c r="X300" i="1" s="1"/>
  <c r="Z300" i="1" s="1"/>
  <c r="N301" i="1"/>
  <c r="P301" i="1"/>
  <c r="Q301" i="1"/>
  <c r="X301" i="1" s="1"/>
  <c r="Z301" i="1" s="1"/>
  <c r="N302" i="1"/>
  <c r="P302" i="1"/>
  <c r="Q302" i="1"/>
  <c r="X302" i="1" s="1"/>
  <c r="Z302" i="1" s="1"/>
  <c r="N303" i="1"/>
  <c r="P303" i="1"/>
  <c r="Q303" i="1"/>
  <c r="X303" i="1" s="1"/>
  <c r="Z303" i="1" s="1"/>
  <c r="N304" i="1"/>
  <c r="P304" i="1"/>
  <c r="Q304" i="1"/>
  <c r="X304" i="1" s="1"/>
  <c r="Z304" i="1" s="1"/>
  <c r="N305" i="1"/>
  <c r="P305" i="1"/>
  <c r="Q305" i="1"/>
  <c r="X305" i="1" s="1"/>
  <c r="Z305" i="1" s="1"/>
  <c r="N306" i="1"/>
  <c r="P306" i="1"/>
  <c r="Q306" i="1"/>
  <c r="X306" i="1" s="1"/>
  <c r="Z306" i="1" s="1"/>
  <c r="N307" i="1"/>
  <c r="P307" i="1"/>
  <c r="Q307" i="1"/>
  <c r="X307" i="1" s="1"/>
  <c r="Z307" i="1" s="1"/>
  <c r="N308" i="1"/>
  <c r="P308" i="1"/>
  <c r="Q308" i="1"/>
  <c r="X308" i="1" s="1"/>
  <c r="Z308" i="1" s="1"/>
  <c r="N309" i="1"/>
  <c r="P309" i="1"/>
  <c r="Q309" i="1"/>
  <c r="X309" i="1" s="1"/>
  <c r="Z309" i="1" s="1"/>
  <c r="N310" i="1"/>
  <c r="P310" i="1"/>
  <c r="Q310" i="1"/>
  <c r="X310" i="1" s="1"/>
  <c r="Z310" i="1" s="1"/>
  <c r="N311" i="1"/>
  <c r="P311" i="1"/>
  <c r="Q311" i="1"/>
  <c r="X311" i="1" s="1"/>
  <c r="Z311" i="1" s="1"/>
  <c r="N312" i="1"/>
  <c r="P312" i="1"/>
  <c r="Q312" i="1"/>
  <c r="X312" i="1" s="1"/>
  <c r="Z312" i="1" s="1"/>
  <c r="N313" i="1"/>
  <c r="P313" i="1"/>
  <c r="Q313" i="1"/>
  <c r="X313" i="1" s="1"/>
  <c r="Z313" i="1" s="1"/>
  <c r="N314" i="1"/>
  <c r="P314" i="1"/>
  <c r="Q314" i="1"/>
  <c r="X314" i="1" s="1"/>
  <c r="Z314" i="1" s="1"/>
  <c r="N315" i="1"/>
  <c r="P315" i="1"/>
  <c r="Q315" i="1"/>
  <c r="X315" i="1" s="1"/>
  <c r="Z315" i="1" s="1"/>
  <c r="N316" i="1"/>
  <c r="P316" i="1"/>
  <c r="Q316" i="1"/>
  <c r="X316" i="1" s="1"/>
  <c r="Z316" i="1" s="1"/>
  <c r="N317" i="1"/>
  <c r="P317" i="1"/>
  <c r="Q317" i="1"/>
  <c r="X317" i="1" s="1"/>
  <c r="Z317" i="1" s="1"/>
  <c r="N318" i="1"/>
  <c r="P318" i="1"/>
  <c r="Q318" i="1"/>
  <c r="X318" i="1" s="1"/>
  <c r="Z318" i="1" s="1"/>
  <c r="N319" i="1"/>
  <c r="P319" i="1"/>
  <c r="Q319" i="1"/>
  <c r="X319" i="1" s="1"/>
  <c r="Z319" i="1" s="1"/>
  <c r="N320" i="1"/>
  <c r="P320" i="1"/>
  <c r="Q320" i="1"/>
  <c r="X320" i="1" s="1"/>
  <c r="Z320" i="1" s="1"/>
  <c r="N321" i="1"/>
  <c r="P321" i="1"/>
  <c r="Q321" i="1"/>
  <c r="X321" i="1" s="1"/>
  <c r="Z321" i="1" s="1"/>
  <c r="N322" i="1"/>
  <c r="P322" i="1"/>
  <c r="Q322" i="1"/>
  <c r="X322" i="1" s="1"/>
  <c r="Z322" i="1" s="1"/>
  <c r="N323" i="1"/>
  <c r="P323" i="1"/>
  <c r="Q323" i="1"/>
  <c r="X323" i="1" s="1"/>
  <c r="Z323" i="1" s="1"/>
  <c r="N324" i="1"/>
  <c r="P324" i="1"/>
  <c r="Q324" i="1"/>
  <c r="X324" i="1" s="1"/>
  <c r="Z324" i="1" s="1"/>
  <c r="N325" i="1"/>
  <c r="P325" i="1"/>
  <c r="Q325" i="1"/>
  <c r="X325" i="1" s="1"/>
  <c r="Z325" i="1" s="1"/>
  <c r="N326" i="1"/>
  <c r="P326" i="1"/>
  <c r="Q326" i="1"/>
  <c r="X326" i="1" s="1"/>
  <c r="Z326" i="1" s="1"/>
  <c r="N327" i="1"/>
  <c r="P327" i="1"/>
  <c r="Q327" i="1"/>
  <c r="X327" i="1" s="1"/>
  <c r="Z327" i="1" s="1"/>
  <c r="N328" i="1"/>
  <c r="P328" i="1"/>
  <c r="Q328" i="1"/>
  <c r="X328" i="1" s="1"/>
  <c r="Z328" i="1" s="1"/>
  <c r="N329" i="1"/>
  <c r="P329" i="1"/>
  <c r="Q329" i="1"/>
  <c r="X329" i="1" s="1"/>
  <c r="Z329" i="1" s="1"/>
  <c r="N330" i="1"/>
  <c r="P330" i="1"/>
  <c r="Q330" i="1"/>
  <c r="X330" i="1" s="1"/>
  <c r="Z330" i="1" s="1"/>
  <c r="N331" i="1"/>
  <c r="P331" i="1"/>
  <c r="Q331" i="1"/>
  <c r="X331" i="1" s="1"/>
  <c r="Z331" i="1" s="1"/>
  <c r="N332" i="1"/>
  <c r="P332" i="1"/>
  <c r="Q332" i="1"/>
  <c r="X332" i="1" s="1"/>
  <c r="Z332" i="1" s="1"/>
  <c r="N333" i="1"/>
  <c r="P333" i="1"/>
  <c r="Q333" i="1"/>
  <c r="X333" i="1" s="1"/>
  <c r="Z333" i="1" s="1"/>
  <c r="N334" i="1"/>
  <c r="P334" i="1"/>
  <c r="Q334" i="1"/>
  <c r="X334" i="1" s="1"/>
  <c r="Z334" i="1" s="1"/>
  <c r="N335" i="1"/>
  <c r="P335" i="1"/>
  <c r="Q335" i="1"/>
  <c r="X335" i="1" s="1"/>
  <c r="Z335" i="1" s="1"/>
  <c r="N336" i="1"/>
  <c r="P336" i="1"/>
  <c r="Q336" i="1"/>
  <c r="X336" i="1" s="1"/>
  <c r="Z336" i="1" s="1"/>
  <c r="N337" i="1"/>
  <c r="P337" i="1"/>
  <c r="Q337" i="1"/>
  <c r="X337" i="1" s="1"/>
  <c r="Z337" i="1" s="1"/>
  <c r="N338" i="1"/>
  <c r="P338" i="1"/>
  <c r="Q338" i="1"/>
  <c r="X338" i="1" s="1"/>
  <c r="Z338" i="1" s="1"/>
  <c r="N339" i="1"/>
  <c r="P339" i="1"/>
  <c r="Q339" i="1"/>
  <c r="X339" i="1" s="1"/>
  <c r="Z339" i="1" s="1"/>
  <c r="N340" i="1"/>
  <c r="P340" i="1"/>
  <c r="Q340" i="1"/>
  <c r="X340" i="1" s="1"/>
  <c r="Z340" i="1" s="1"/>
  <c r="N341" i="1"/>
  <c r="P341" i="1"/>
  <c r="Q341" i="1"/>
  <c r="X341" i="1" s="1"/>
  <c r="Z341" i="1" s="1"/>
  <c r="N342" i="1"/>
  <c r="P342" i="1"/>
  <c r="Q342" i="1"/>
  <c r="X342" i="1" s="1"/>
  <c r="Z342" i="1" s="1"/>
  <c r="N343" i="1"/>
  <c r="P343" i="1"/>
  <c r="Q343" i="1"/>
  <c r="X343" i="1" s="1"/>
  <c r="Z343" i="1" s="1"/>
  <c r="N344" i="1"/>
  <c r="P344" i="1"/>
  <c r="Q344" i="1"/>
  <c r="X344" i="1" s="1"/>
  <c r="Z344" i="1" s="1"/>
  <c r="N345" i="1"/>
  <c r="P345" i="1"/>
  <c r="Q345" i="1"/>
  <c r="X345" i="1" s="1"/>
  <c r="Z345" i="1" s="1"/>
  <c r="N346" i="1"/>
  <c r="P346" i="1"/>
  <c r="Q346" i="1"/>
  <c r="X346" i="1" s="1"/>
  <c r="Z346" i="1" s="1"/>
  <c r="N347" i="1"/>
  <c r="P347" i="1"/>
  <c r="Q347" i="1"/>
  <c r="X347" i="1" s="1"/>
  <c r="Z347" i="1" s="1"/>
  <c r="N348" i="1"/>
  <c r="P348" i="1"/>
  <c r="Q348" i="1"/>
  <c r="X348" i="1" s="1"/>
  <c r="Z348" i="1" s="1"/>
  <c r="N349" i="1"/>
  <c r="P349" i="1"/>
  <c r="Q349" i="1"/>
  <c r="X349" i="1" s="1"/>
  <c r="Z349" i="1" s="1"/>
  <c r="N350" i="1"/>
  <c r="P350" i="1"/>
  <c r="Q350" i="1"/>
  <c r="X350" i="1" s="1"/>
  <c r="Z350" i="1" s="1"/>
  <c r="N351" i="1"/>
  <c r="P351" i="1"/>
  <c r="Q351" i="1"/>
  <c r="X351" i="1" s="1"/>
  <c r="Z351" i="1" s="1"/>
  <c r="N352" i="1"/>
  <c r="P352" i="1"/>
  <c r="Q352" i="1"/>
  <c r="X352" i="1" s="1"/>
  <c r="Z352" i="1" s="1"/>
  <c r="N353" i="1"/>
  <c r="P353" i="1"/>
  <c r="Q353" i="1"/>
  <c r="X353" i="1" s="1"/>
  <c r="Z353" i="1" s="1"/>
  <c r="N354" i="1"/>
  <c r="P354" i="1"/>
  <c r="Q354" i="1"/>
  <c r="X354" i="1" s="1"/>
  <c r="Z354" i="1" s="1"/>
  <c r="N355" i="1"/>
  <c r="P355" i="1"/>
  <c r="Q355" i="1"/>
  <c r="X355" i="1" s="1"/>
  <c r="Z355" i="1" s="1"/>
  <c r="N356" i="1"/>
  <c r="P356" i="1"/>
  <c r="Q356" i="1"/>
  <c r="X356" i="1" s="1"/>
  <c r="Z356" i="1" s="1"/>
  <c r="N357" i="1"/>
  <c r="P357" i="1"/>
  <c r="Q357" i="1"/>
  <c r="X357" i="1" s="1"/>
  <c r="Z357" i="1" s="1"/>
  <c r="N358" i="1"/>
  <c r="P358" i="1"/>
  <c r="Q358" i="1"/>
  <c r="X358" i="1" s="1"/>
  <c r="Z358" i="1" s="1"/>
  <c r="N359" i="1"/>
  <c r="P359" i="1"/>
  <c r="Q359" i="1"/>
  <c r="X359" i="1" s="1"/>
  <c r="Z359" i="1" s="1"/>
  <c r="N360" i="1"/>
  <c r="P360" i="1"/>
  <c r="Q360" i="1"/>
  <c r="X360" i="1" s="1"/>
  <c r="Z360" i="1" s="1"/>
  <c r="N361" i="1"/>
  <c r="P361" i="1"/>
  <c r="Q361" i="1"/>
  <c r="X361" i="1" s="1"/>
  <c r="Z361" i="1" s="1"/>
  <c r="N362" i="1"/>
  <c r="P362" i="1"/>
  <c r="Q362" i="1"/>
  <c r="X362" i="1" s="1"/>
  <c r="Z362" i="1" s="1"/>
  <c r="N363" i="1"/>
  <c r="P363" i="1"/>
  <c r="Q363" i="1"/>
  <c r="X363" i="1" s="1"/>
  <c r="Z363" i="1" s="1"/>
  <c r="N364" i="1"/>
  <c r="P364" i="1"/>
  <c r="Q364" i="1"/>
  <c r="X364" i="1" s="1"/>
  <c r="Z364" i="1" s="1"/>
  <c r="N365" i="1"/>
  <c r="P365" i="1"/>
  <c r="Q365" i="1"/>
  <c r="X365" i="1" s="1"/>
  <c r="Z365" i="1" s="1"/>
  <c r="N366" i="1"/>
  <c r="P366" i="1"/>
  <c r="Q366" i="1"/>
  <c r="X366" i="1" s="1"/>
  <c r="Z366" i="1" s="1"/>
  <c r="N367" i="1"/>
  <c r="P367" i="1"/>
  <c r="Q367" i="1"/>
  <c r="X367" i="1" s="1"/>
  <c r="Z367" i="1" s="1"/>
  <c r="N368" i="1"/>
  <c r="P368" i="1"/>
  <c r="Q368" i="1"/>
  <c r="X368" i="1" s="1"/>
  <c r="Z368" i="1" s="1"/>
  <c r="N369" i="1"/>
  <c r="P369" i="1"/>
  <c r="Q369" i="1"/>
  <c r="X369" i="1" s="1"/>
  <c r="Z369" i="1" s="1"/>
  <c r="N370" i="1"/>
  <c r="P370" i="1"/>
  <c r="Q370" i="1"/>
  <c r="X370" i="1" s="1"/>
  <c r="Z370" i="1" s="1"/>
  <c r="N371" i="1"/>
  <c r="P371" i="1"/>
  <c r="Q371" i="1"/>
  <c r="X371" i="1" s="1"/>
  <c r="Z371" i="1" s="1"/>
  <c r="N372" i="1"/>
  <c r="P372" i="1"/>
  <c r="Q372" i="1"/>
  <c r="X372" i="1" s="1"/>
  <c r="Z372" i="1" s="1"/>
  <c r="N373" i="1"/>
  <c r="P373" i="1"/>
  <c r="Q373" i="1"/>
  <c r="X373" i="1" s="1"/>
  <c r="Z373" i="1" s="1"/>
  <c r="N374" i="1"/>
  <c r="P374" i="1"/>
  <c r="Q374" i="1"/>
  <c r="X374" i="1" s="1"/>
  <c r="Z374" i="1" s="1"/>
  <c r="N375" i="1"/>
  <c r="P375" i="1"/>
  <c r="Q375" i="1"/>
  <c r="X375" i="1" s="1"/>
  <c r="Z375" i="1" s="1"/>
  <c r="N376" i="1"/>
  <c r="P376" i="1"/>
  <c r="Q376" i="1"/>
  <c r="X376" i="1" s="1"/>
  <c r="Z376" i="1" s="1"/>
  <c r="N377" i="1"/>
  <c r="P377" i="1"/>
  <c r="Q377" i="1"/>
  <c r="X377" i="1" s="1"/>
  <c r="Z377" i="1" s="1"/>
  <c r="N378" i="1"/>
  <c r="P378" i="1"/>
  <c r="Q378" i="1"/>
  <c r="X378" i="1" s="1"/>
  <c r="Z378" i="1" s="1"/>
  <c r="N379" i="1"/>
  <c r="P379" i="1"/>
  <c r="Q379" i="1"/>
  <c r="X379" i="1" s="1"/>
  <c r="Z379" i="1" s="1"/>
  <c r="N380" i="1"/>
  <c r="P380" i="1"/>
  <c r="Q380" i="1"/>
  <c r="X380" i="1" s="1"/>
  <c r="Z380" i="1" s="1"/>
  <c r="N381" i="1"/>
  <c r="P381" i="1"/>
  <c r="Q381" i="1"/>
  <c r="X381" i="1" s="1"/>
  <c r="Z381" i="1" s="1"/>
  <c r="N382" i="1"/>
  <c r="P382" i="1"/>
  <c r="Q382" i="1"/>
  <c r="X382" i="1" s="1"/>
  <c r="Z382" i="1" s="1"/>
  <c r="N383" i="1"/>
  <c r="P383" i="1"/>
  <c r="Q383" i="1"/>
  <c r="X383" i="1" s="1"/>
  <c r="Z383" i="1" s="1"/>
  <c r="N384" i="1"/>
  <c r="P384" i="1"/>
  <c r="Q384" i="1"/>
  <c r="X384" i="1" s="1"/>
  <c r="Z384" i="1" s="1"/>
  <c r="N385" i="1"/>
  <c r="P385" i="1"/>
  <c r="Q385" i="1"/>
  <c r="X385" i="1" s="1"/>
  <c r="Z385" i="1" s="1"/>
  <c r="N386" i="1"/>
  <c r="P386" i="1"/>
  <c r="Q386" i="1"/>
  <c r="X386" i="1" s="1"/>
  <c r="Z386" i="1" s="1"/>
  <c r="N387" i="1"/>
  <c r="P387" i="1"/>
  <c r="Q387" i="1"/>
  <c r="X387" i="1" s="1"/>
  <c r="Z387" i="1" s="1"/>
  <c r="N388" i="1"/>
  <c r="P388" i="1"/>
  <c r="Q388" i="1"/>
  <c r="X388" i="1" s="1"/>
  <c r="Z388" i="1" s="1"/>
  <c r="N389" i="1"/>
  <c r="P389" i="1"/>
  <c r="Q389" i="1"/>
  <c r="X389" i="1" s="1"/>
  <c r="Z389" i="1" s="1"/>
  <c r="N390" i="1"/>
  <c r="P390" i="1"/>
  <c r="Q390" i="1"/>
  <c r="X390" i="1" s="1"/>
  <c r="Z390" i="1" s="1"/>
  <c r="N391" i="1"/>
  <c r="P391" i="1"/>
  <c r="Q391" i="1"/>
  <c r="X391" i="1" s="1"/>
  <c r="Z391" i="1" s="1"/>
  <c r="N392" i="1"/>
  <c r="P392" i="1"/>
  <c r="Q392" i="1"/>
  <c r="X392" i="1" s="1"/>
  <c r="Z392" i="1" s="1"/>
  <c r="N393" i="1"/>
  <c r="P393" i="1"/>
  <c r="Q393" i="1"/>
  <c r="X393" i="1" s="1"/>
  <c r="Z393" i="1" s="1"/>
  <c r="N394" i="1"/>
  <c r="P394" i="1"/>
  <c r="Q394" i="1"/>
  <c r="X394" i="1" s="1"/>
  <c r="Z394" i="1" s="1"/>
  <c r="N395" i="1"/>
  <c r="P395" i="1"/>
  <c r="Q395" i="1"/>
  <c r="X395" i="1" s="1"/>
  <c r="Z395" i="1" s="1"/>
  <c r="N396" i="1"/>
  <c r="P396" i="1"/>
  <c r="Q396" i="1"/>
  <c r="X396" i="1" s="1"/>
  <c r="Z396" i="1" s="1"/>
  <c r="N397" i="1"/>
  <c r="P397" i="1"/>
  <c r="Q397" i="1"/>
  <c r="X397" i="1" s="1"/>
  <c r="Z397" i="1" s="1"/>
  <c r="N398" i="1"/>
  <c r="P398" i="1"/>
  <c r="Q398" i="1"/>
  <c r="X398" i="1" s="1"/>
  <c r="Z398" i="1" s="1"/>
  <c r="N399" i="1"/>
  <c r="P399" i="1"/>
  <c r="Q399" i="1"/>
  <c r="X399" i="1" s="1"/>
  <c r="Z399" i="1" s="1"/>
  <c r="N400" i="1"/>
  <c r="P400" i="1"/>
  <c r="Q400" i="1"/>
  <c r="X400" i="1" s="1"/>
  <c r="Z400" i="1" s="1"/>
  <c r="N401" i="1"/>
  <c r="P401" i="1"/>
  <c r="Q401" i="1"/>
  <c r="X401" i="1" s="1"/>
  <c r="Z401" i="1" s="1"/>
  <c r="N402" i="1"/>
  <c r="P402" i="1"/>
  <c r="Q402" i="1"/>
  <c r="X402" i="1" s="1"/>
  <c r="Z402" i="1" s="1"/>
  <c r="N403" i="1"/>
  <c r="P403" i="1"/>
  <c r="Q403" i="1"/>
  <c r="X403" i="1" s="1"/>
  <c r="Z403" i="1" s="1"/>
  <c r="N404" i="1"/>
  <c r="P404" i="1"/>
  <c r="Q404" i="1"/>
  <c r="X404" i="1" s="1"/>
  <c r="Z404" i="1" s="1"/>
  <c r="N405" i="1"/>
  <c r="P405" i="1"/>
  <c r="Q405" i="1"/>
  <c r="X405" i="1" s="1"/>
  <c r="Z405" i="1" s="1"/>
  <c r="N406" i="1"/>
  <c r="P406" i="1"/>
  <c r="Q406" i="1"/>
  <c r="X406" i="1" s="1"/>
  <c r="Z406" i="1" s="1"/>
  <c r="N407" i="1"/>
  <c r="P407" i="1"/>
  <c r="Q407" i="1"/>
  <c r="X407" i="1" s="1"/>
  <c r="Z407" i="1" s="1"/>
  <c r="N408" i="1"/>
  <c r="P408" i="1"/>
  <c r="Q408" i="1"/>
  <c r="X408" i="1" s="1"/>
  <c r="Z408" i="1" s="1"/>
  <c r="N409" i="1"/>
  <c r="P409" i="1"/>
  <c r="Q409" i="1"/>
  <c r="X409" i="1" s="1"/>
  <c r="Z409" i="1" s="1"/>
  <c r="N410" i="1"/>
  <c r="P410" i="1"/>
  <c r="Q410" i="1"/>
  <c r="X410" i="1" s="1"/>
  <c r="Z410" i="1" s="1"/>
  <c r="N411" i="1"/>
  <c r="P411" i="1"/>
  <c r="Q411" i="1"/>
  <c r="X411" i="1" s="1"/>
  <c r="Z411" i="1" s="1"/>
  <c r="N412" i="1"/>
  <c r="P412" i="1"/>
  <c r="Q412" i="1"/>
  <c r="X412" i="1" s="1"/>
  <c r="Z412" i="1" s="1"/>
  <c r="N413" i="1"/>
  <c r="P413" i="1"/>
  <c r="Q413" i="1"/>
  <c r="X413" i="1" s="1"/>
  <c r="Z413" i="1" s="1"/>
  <c r="N414" i="1"/>
  <c r="P414" i="1"/>
  <c r="Q414" i="1"/>
  <c r="X414" i="1" s="1"/>
  <c r="Z414" i="1" s="1"/>
  <c r="N415" i="1"/>
  <c r="P415" i="1"/>
  <c r="Q415" i="1"/>
  <c r="X415" i="1" s="1"/>
  <c r="Z415" i="1" s="1"/>
  <c r="N416" i="1"/>
  <c r="P416" i="1"/>
  <c r="Q416" i="1"/>
  <c r="X416" i="1" s="1"/>
  <c r="Z416" i="1" s="1"/>
  <c r="N417" i="1"/>
  <c r="P417" i="1"/>
  <c r="Q417" i="1"/>
  <c r="X417" i="1" s="1"/>
  <c r="Z417" i="1" s="1"/>
  <c r="N418" i="1"/>
  <c r="P418" i="1"/>
  <c r="Q418" i="1"/>
  <c r="X418" i="1" s="1"/>
  <c r="Z418" i="1" s="1"/>
  <c r="N419" i="1"/>
  <c r="P419" i="1"/>
  <c r="Q419" i="1"/>
  <c r="X419" i="1" s="1"/>
  <c r="Z419" i="1" s="1"/>
  <c r="N420" i="1"/>
  <c r="P420" i="1"/>
  <c r="Q420" i="1"/>
  <c r="X420" i="1" s="1"/>
  <c r="Z420" i="1" s="1"/>
  <c r="N421" i="1"/>
  <c r="P421" i="1"/>
  <c r="Q421" i="1"/>
  <c r="X421" i="1" s="1"/>
  <c r="Z421" i="1" s="1"/>
  <c r="N422" i="1"/>
  <c r="P422" i="1"/>
  <c r="Q422" i="1"/>
  <c r="X422" i="1" s="1"/>
  <c r="Z422" i="1" s="1"/>
  <c r="N423" i="1"/>
  <c r="P423" i="1"/>
  <c r="Q423" i="1"/>
  <c r="X423" i="1" s="1"/>
  <c r="Z423" i="1" s="1"/>
  <c r="N424" i="1"/>
  <c r="P424" i="1"/>
  <c r="Q424" i="1"/>
  <c r="X424" i="1" s="1"/>
  <c r="Z424" i="1" s="1"/>
  <c r="N425" i="1"/>
  <c r="P425" i="1"/>
  <c r="Q425" i="1"/>
  <c r="X425" i="1" s="1"/>
  <c r="Z425" i="1" s="1"/>
  <c r="N426" i="1"/>
  <c r="P426" i="1"/>
  <c r="Q426" i="1"/>
  <c r="X426" i="1" s="1"/>
  <c r="Z426" i="1" s="1"/>
  <c r="N427" i="1"/>
  <c r="P427" i="1"/>
  <c r="Q427" i="1"/>
  <c r="X427" i="1" s="1"/>
  <c r="Z427" i="1" s="1"/>
  <c r="N428" i="1"/>
  <c r="P428" i="1"/>
  <c r="Q428" i="1"/>
  <c r="X428" i="1" s="1"/>
  <c r="Z428" i="1" s="1"/>
  <c r="N429" i="1"/>
  <c r="P429" i="1"/>
  <c r="Q429" i="1"/>
  <c r="X429" i="1" s="1"/>
  <c r="Z429" i="1" s="1"/>
  <c r="N430" i="1"/>
  <c r="P430" i="1"/>
  <c r="Q430" i="1"/>
  <c r="X430" i="1" s="1"/>
  <c r="Z430" i="1" s="1"/>
  <c r="N431" i="1"/>
  <c r="P431" i="1"/>
  <c r="Q431" i="1"/>
  <c r="X431" i="1" s="1"/>
  <c r="Z431" i="1" s="1"/>
  <c r="N432" i="1"/>
  <c r="P432" i="1"/>
  <c r="Q432" i="1"/>
  <c r="X432" i="1" s="1"/>
  <c r="Z432" i="1" s="1"/>
  <c r="N433" i="1"/>
  <c r="P433" i="1"/>
  <c r="Q433" i="1"/>
  <c r="X433" i="1" s="1"/>
  <c r="Z433" i="1" s="1"/>
  <c r="N434" i="1"/>
  <c r="P434" i="1"/>
  <c r="Q434" i="1"/>
  <c r="X434" i="1" s="1"/>
  <c r="Z434" i="1" s="1"/>
  <c r="N435" i="1"/>
  <c r="P435" i="1"/>
  <c r="Q435" i="1"/>
  <c r="X435" i="1" s="1"/>
  <c r="Z435" i="1" s="1"/>
  <c r="N436" i="1"/>
  <c r="P436" i="1"/>
  <c r="Q436" i="1"/>
  <c r="X436" i="1" s="1"/>
  <c r="Z436" i="1" s="1"/>
  <c r="N437" i="1"/>
  <c r="P437" i="1"/>
  <c r="Q437" i="1"/>
  <c r="X437" i="1" s="1"/>
  <c r="Z437" i="1" s="1"/>
  <c r="N438" i="1"/>
  <c r="P438" i="1"/>
  <c r="Q438" i="1"/>
  <c r="X438" i="1" s="1"/>
  <c r="Z438" i="1" s="1"/>
  <c r="N439" i="1"/>
  <c r="P439" i="1"/>
  <c r="Q439" i="1"/>
  <c r="X439" i="1" s="1"/>
  <c r="Z439" i="1" s="1"/>
  <c r="N440" i="1"/>
  <c r="P440" i="1"/>
  <c r="Q440" i="1"/>
  <c r="X440" i="1" s="1"/>
  <c r="Z440" i="1" s="1"/>
  <c r="N441" i="1"/>
  <c r="P441" i="1"/>
  <c r="Q441" i="1"/>
  <c r="X441" i="1" s="1"/>
  <c r="Z441" i="1" s="1"/>
  <c r="N442" i="1"/>
  <c r="P442" i="1"/>
  <c r="Q442" i="1"/>
  <c r="X442" i="1" s="1"/>
  <c r="Z442" i="1" s="1"/>
  <c r="N443" i="1"/>
  <c r="P443" i="1"/>
  <c r="Q443" i="1"/>
  <c r="X443" i="1" s="1"/>
  <c r="Z443" i="1" s="1"/>
  <c r="N444" i="1"/>
  <c r="P444" i="1"/>
  <c r="Q444" i="1"/>
  <c r="X444" i="1" s="1"/>
  <c r="Z444" i="1" s="1"/>
  <c r="N445" i="1"/>
  <c r="P445" i="1"/>
  <c r="Q445" i="1"/>
  <c r="X445" i="1" s="1"/>
  <c r="Z445" i="1" s="1"/>
  <c r="N446" i="1"/>
  <c r="P446" i="1"/>
  <c r="Q446" i="1"/>
  <c r="X446" i="1" s="1"/>
  <c r="Z446" i="1" s="1"/>
  <c r="N447" i="1"/>
  <c r="P447" i="1"/>
  <c r="Q447" i="1"/>
  <c r="X447" i="1" s="1"/>
  <c r="Z447" i="1" s="1"/>
  <c r="N448" i="1"/>
  <c r="P448" i="1"/>
  <c r="Q448" i="1"/>
  <c r="X448" i="1" s="1"/>
  <c r="Z448" i="1" s="1"/>
  <c r="N449" i="1"/>
  <c r="P449" i="1"/>
  <c r="Q449" i="1"/>
  <c r="X449" i="1" s="1"/>
  <c r="Z449" i="1" s="1"/>
  <c r="N450" i="1"/>
  <c r="P450" i="1"/>
  <c r="Q450" i="1"/>
  <c r="X450" i="1" s="1"/>
  <c r="Z450" i="1" s="1"/>
  <c r="N451" i="1"/>
  <c r="P451" i="1"/>
  <c r="Q451" i="1"/>
  <c r="X451" i="1" s="1"/>
  <c r="Z451" i="1" s="1"/>
  <c r="N452" i="1"/>
  <c r="P452" i="1"/>
  <c r="Q452" i="1"/>
  <c r="X452" i="1" s="1"/>
  <c r="Z452" i="1" s="1"/>
  <c r="N453" i="1"/>
  <c r="P453" i="1"/>
  <c r="Q453" i="1"/>
  <c r="X453" i="1" s="1"/>
  <c r="Z453" i="1" s="1"/>
  <c r="N454" i="1"/>
  <c r="P454" i="1"/>
  <c r="Q454" i="1"/>
  <c r="X454" i="1" s="1"/>
  <c r="Z454" i="1" s="1"/>
  <c r="N455" i="1"/>
  <c r="P455" i="1"/>
  <c r="Q455" i="1"/>
  <c r="X455" i="1" s="1"/>
  <c r="Z455" i="1" s="1"/>
  <c r="N456" i="1"/>
  <c r="P456" i="1"/>
  <c r="Q456" i="1"/>
  <c r="X456" i="1" s="1"/>
  <c r="Z456" i="1" s="1"/>
  <c r="N457" i="1"/>
  <c r="P457" i="1"/>
  <c r="Q457" i="1"/>
  <c r="X457" i="1" s="1"/>
  <c r="Z457" i="1" s="1"/>
  <c r="N458" i="1"/>
  <c r="P458" i="1"/>
  <c r="Q458" i="1"/>
  <c r="X458" i="1" s="1"/>
  <c r="Z458" i="1" s="1"/>
  <c r="N459" i="1"/>
  <c r="P459" i="1"/>
  <c r="Q459" i="1"/>
  <c r="X459" i="1" s="1"/>
  <c r="Z459" i="1" s="1"/>
  <c r="N460" i="1"/>
  <c r="P460" i="1"/>
  <c r="Q460" i="1"/>
  <c r="X460" i="1" s="1"/>
  <c r="Z460" i="1" s="1"/>
  <c r="N461" i="1"/>
  <c r="P461" i="1"/>
  <c r="Q461" i="1"/>
  <c r="X461" i="1" s="1"/>
  <c r="Z461" i="1" s="1"/>
  <c r="N462" i="1"/>
  <c r="P462" i="1"/>
  <c r="Q462" i="1"/>
  <c r="X462" i="1" s="1"/>
  <c r="Z462" i="1" s="1"/>
  <c r="N463" i="1"/>
  <c r="P463" i="1"/>
  <c r="Q463" i="1"/>
  <c r="X463" i="1" s="1"/>
  <c r="Z463" i="1" s="1"/>
  <c r="N464" i="1"/>
  <c r="P464" i="1"/>
  <c r="Q464" i="1"/>
  <c r="X464" i="1" s="1"/>
  <c r="Z464" i="1" s="1"/>
  <c r="N465" i="1"/>
  <c r="P465" i="1"/>
  <c r="Q465" i="1"/>
  <c r="X465" i="1" s="1"/>
  <c r="Z465" i="1" s="1"/>
  <c r="N466" i="1"/>
  <c r="P466" i="1"/>
  <c r="Q466" i="1"/>
  <c r="X466" i="1" s="1"/>
  <c r="Z466" i="1" s="1"/>
  <c r="N467" i="1"/>
  <c r="P467" i="1"/>
  <c r="Q467" i="1"/>
  <c r="X467" i="1" s="1"/>
  <c r="Z467" i="1" s="1"/>
  <c r="N468" i="1"/>
  <c r="P468" i="1"/>
  <c r="Q468" i="1"/>
  <c r="X468" i="1" s="1"/>
  <c r="Z468" i="1" s="1"/>
  <c r="N469" i="1"/>
  <c r="P469" i="1"/>
  <c r="Q469" i="1"/>
  <c r="X469" i="1" s="1"/>
  <c r="Z469" i="1" s="1"/>
  <c r="N470" i="1"/>
  <c r="P470" i="1"/>
  <c r="Q470" i="1"/>
  <c r="X470" i="1" s="1"/>
  <c r="Z470" i="1" s="1"/>
  <c r="N471" i="1"/>
  <c r="P471" i="1"/>
  <c r="Q471" i="1"/>
  <c r="X471" i="1" s="1"/>
  <c r="Z471" i="1" s="1"/>
  <c r="N472" i="1"/>
  <c r="P472" i="1"/>
  <c r="Q472" i="1"/>
  <c r="X472" i="1" s="1"/>
  <c r="Z472" i="1" s="1"/>
  <c r="N473" i="1"/>
  <c r="P473" i="1"/>
  <c r="Q473" i="1"/>
  <c r="X473" i="1" s="1"/>
  <c r="Z473" i="1" s="1"/>
  <c r="N474" i="1"/>
  <c r="P474" i="1"/>
  <c r="Q474" i="1"/>
  <c r="X474" i="1" s="1"/>
  <c r="Z474" i="1" s="1"/>
  <c r="N475" i="1"/>
  <c r="P475" i="1"/>
  <c r="Q475" i="1"/>
  <c r="X475" i="1" s="1"/>
  <c r="Z475" i="1" s="1"/>
  <c r="N476" i="1"/>
  <c r="P476" i="1"/>
  <c r="Q476" i="1"/>
  <c r="X476" i="1" s="1"/>
  <c r="Z476" i="1" s="1"/>
  <c r="N477" i="1"/>
  <c r="P477" i="1"/>
  <c r="Q477" i="1"/>
  <c r="X477" i="1" s="1"/>
  <c r="Z477" i="1" s="1"/>
  <c r="N478" i="1"/>
  <c r="P478" i="1"/>
  <c r="Q478" i="1"/>
  <c r="X478" i="1" s="1"/>
  <c r="Z478" i="1" s="1"/>
  <c r="N479" i="1"/>
  <c r="P479" i="1"/>
  <c r="Q479" i="1"/>
  <c r="X479" i="1" s="1"/>
  <c r="Z479" i="1" s="1"/>
  <c r="N480" i="1"/>
  <c r="P480" i="1"/>
  <c r="Q480" i="1"/>
  <c r="X480" i="1" s="1"/>
  <c r="Z480" i="1" s="1"/>
  <c r="N481" i="1"/>
  <c r="P481" i="1"/>
  <c r="Q481" i="1"/>
  <c r="X481" i="1" s="1"/>
  <c r="Z481" i="1" s="1"/>
  <c r="N482" i="1"/>
  <c r="P482" i="1"/>
  <c r="Q482" i="1"/>
  <c r="X482" i="1" s="1"/>
  <c r="Z482" i="1" s="1"/>
  <c r="N483" i="1"/>
  <c r="P483" i="1"/>
  <c r="Q483" i="1"/>
  <c r="X483" i="1" s="1"/>
  <c r="Z483" i="1" s="1"/>
  <c r="N484" i="1"/>
  <c r="P484" i="1"/>
  <c r="Q484" i="1"/>
  <c r="X484" i="1" s="1"/>
  <c r="Z484" i="1" s="1"/>
  <c r="N485" i="1"/>
  <c r="P485" i="1"/>
  <c r="Q485" i="1"/>
  <c r="X485" i="1" s="1"/>
  <c r="Z485" i="1" s="1"/>
  <c r="N486" i="1"/>
  <c r="P486" i="1"/>
  <c r="Q486" i="1"/>
  <c r="X486" i="1" s="1"/>
  <c r="Z486" i="1" s="1"/>
  <c r="N487" i="1"/>
  <c r="P487" i="1"/>
  <c r="Q487" i="1"/>
  <c r="X487" i="1" s="1"/>
  <c r="Z487" i="1" s="1"/>
  <c r="N488" i="1"/>
  <c r="P488" i="1"/>
  <c r="Q488" i="1"/>
  <c r="X488" i="1" s="1"/>
  <c r="Z488" i="1" s="1"/>
  <c r="N489" i="1"/>
  <c r="P489" i="1"/>
  <c r="Q489" i="1"/>
  <c r="X489" i="1" s="1"/>
  <c r="Z489" i="1" s="1"/>
  <c r="N490" i="1"/>
  <c r="P490" i="1"/>
  <c r="Q490" i="1"/>
  <c r="X490" i="1" s="1"/>
  <c r="Z490" i="1" s="1"/>
  <c r="N491" i="1"/>
  <c r="P491" i="1"/>
  <c r="Q491" i="1"/>
  <c r="X491" i="1" s="1"/>
  <c r="Z491" i="1" s="1"/>
  <c r="N492" i="1"/>
  <c r="P492" i="1"/>
  <c r="Q492" i="1"/>
  <c r="X492" i="1" s="1"/>
  <c r="Z492" i="1" s="1"/>
  <c r="N493" i="1"/>
  <c r="P493" i="1"/>
  <c r="Q493" i="1"/>
  <c r="X493" i="1" s="1"/>
  <c r="Z493" i="1" s="1"/>
  <c r="N494" i="1"/>
  <c r="P494" i="1"/>
  <c r="Q494" i="1"/>
  <c r="X494" i="1" s="1"/>
  <c r="Z494" i="1" s="1"/>
  <c r="N495" i="1"/>
  <c r="P495" i="1"/>
  <c r="Q495" i="1"/>
  <c r="X495" i="1" s="1"/>
  <c r="Z495" i="1" s="1"/>
  <c r="N496" i="1"/>
  <c r="P496" i="1"/>
  <c r="Q496" i="1"/>
  <c r="X496" i="1" s="1"/>
  <c r="Z496" i="1" s="1"/>
  <c r="N497" i="1"/>
  <c r="P497" i="1"/>
  <c r="Q497" i="1"/>
  <c r="X497" i="1" s="1"/>
  <c r="Z497" i="1" s="1"/>
  <c r="N498" i="1"/>
  <c r="P498" i="1"/>
  <c r="Q498" i="1"/>
  <c r="X498" i="1" s="1"/>
  <c r="Z498" i="1" s="1"/>
  <c r="N499" i="1"/>
  <c r="P499" i="1"/>
  <c r="Q499" i="1"/>
  <c r="X499" i="1" s="1"/>
  <c r="Z499" i="1" s="1"/>
  <c r="N500" i="1"/>
  <c r="P500" i="1"/>
  <c r="Q500" i="1"/>
  <c r="X500" i="1" s="1"/>
  <c r="Z500" i="1" s="1"/>
  <c r="N501" i="1"/>
  <c r="P501" i="1"/>
  <c r="Q501" i="1"/>
  <c r="X501" i="1" s="1"/>
  <c r="Z501" i="1" s="1"/>
  <c r="N502" i="1"/>
  <c r="P502" i="1"/>
  <c r="Q502" i="1"/>
  <c r="X502" i="1" s="1"/>
  <c r="Z502" i="1" s="1"/>
  <c r="N503" i="1"/>
  <c r="P503" i="1"/>
  <c r="Q503" i="1"/>
  <c r="X503" i="1" s="1"/>
  <c r="Z503" i="1" s="1"/>
  <c r="N504" i="1"/>
  <c r="P504" i="1"/>
  <c r="Q504" i="1"/>
  <c r="X504" i="1" s="1"/>
  <c r="Z504" i="1" s="1"/>
  <c r="N505" i="1"/>
  <c r="P505" i="1"/>
  <c r="Q505" i="1"/>
  <c r="X505" i="1" s="1"/>
  <c r="Z505" i="1" s="1"/>
  <c r="N506" i="1"/>
  <c r="P506" i="1"/>
  <c r="Q506" i="1"/>
  <c r="X506" i="1" s="1"/>
  <c r="Z506" i="1" s="1"/>
  <c r="N507" i="1"/>
  <c r="P507" i="1"/>
  <c r="Q507" i="1"/>
  <c r="X507" i="1" s="1"/>
  <c r="Z507" i="1" s="1"/>
  <c r="N508" i="1"/>
  <c r="P508" i="1"/>
  <c r="Q508" i="1"/>
  <c r="X508" i="1" s="1"/>
  <c r="Z508" i="1" s="1"/>
  <c r="N509" i="1"/>
  <c r="P509" i="1"/>
  <c r="Q509" i="1"/>
  <c r="X509" i="1" s="1"/>
  <c r="Z509" i="1" s="1"/>
  <c r="N510" i="1"/>
  <c r="P510" i="1"/>
  <c r="Q510" i="1"/>
  <c r="X510" i="1" s="1"/>
  <c r="Z510" i="1" s="1"/>
  <c r="N511" i="1"/>
  <c r="P511" i="1"/>
  <c r="Q511" i="1"/>
  <c r="X511" i="1" s="1"/>
  <c r="Z511" i="1" s="1"/>
  <c r="N512" i="1"/>
  <c r="P512" i="1"/>
  <c r="Q512" i="1"/>
  <c r="X512" i="1" s="1"/>
  <c r="Z512" i="1" s="1"/>
  <c r="N513" i="1"/>
  <c r="P513" i="1"/>
  <c r="Q513" i="1"/>
  <c r="X513" i="1" s="1"/>
  <c r="Z513" i="1" s="1"/>
  <c r="N514" i="1"/>
  <c r="P514" i="1"/>
  <c r="Q514" i="1"/>
  <c r="X514" i="1" s="1"/>
  <c r="Z514" i="1" s="1"/>
  <c r="N515" i="1"/>
  <c r="P515" i="1"/>
  <c r="Q515" i="1"/>
  <c r="X515" i="1" s="1"/>
  <c r="Z515" i="1" s="1"/>
  <c r="N516" i="1"/>
  <c r="P516" i="1"/>
  <c r="Q516" i="1"/>
  <c r="X516" i="1" s="1"/>
  <c r="Z516" i="1" s="1"/>
  <c r="N517" i="1"/>
  <c r="P517" i="1"/>
  <c r="Q517" i="1"/>
  <c r="X517" i="1" s="1"/>
  <c r="Z517" i="1" s="1"/>
  <c r="N518" i="1"/>
  <c r="P518" i="1"/>
  <c r="Q518" i="1"/>
  <c r="X518" i="1" s="1"/>
  <c r="Z518" i="1" s="1"/>
  <c r="N519" i="1"/>
  <c r="P519" i="1"/>
  <c r="Q519" i="1"/>
  <c r="X519" i="1" s="1"/>
  <c r="Z519" i="1" s="1"/>
  <c r="N520" i="1"/>
  <c r="P520" i="1"/>
  <c r="Q520" i="1"/>
  <c r="X520" i="1" s="1"/>
  <c r="Z520" i="1" s="1"/>
  <c r="N521" i="1"/>
  <c r="P521" i="1"/>
  <c r="Q521" i="1"/>
  <c r="X521" i="1" s="1"/>
  <c r="Z521" i="1" s="1"/>
  <c r="N522" i="1"/>
  <c r="P522" i="1"/>
  <c r="Q522" i="1"/>
  <c r="X522" i="1" s="1"/>
  <c r="Z522" i="1" s="1"/>
  <c r="N523" i="1"/>
  <c r="P523" i="1"/>
  <c r="Q523" i="1"/>
  <c r="X523" i="1" s="1"/>
  <c r="Z523" i="1" s="1"/>
  <c r="N524" i="1"/>
  <c r="P524" i="1"/>
  <c r="Q524" i="1"/>
  <c r="X524" i="1" s="1"/>
  <c r="Z524" i="1" s="1"/>
  <c r="N525" i="1"/>
  <c r="P525" i="1"/>
  <c r="Q525" i="1"/>
  <c r="X525" i="1" s="1"/>
  <c r="Z525" i="1" s="1"/>
  <c r="N526" i="1"/>
  <c r="P526" i="1"/>
  <c r="Q526" i="1"/>
  <c r="X526" i="1" s="1"/>
  <c r="Z526" i="1" s="1"/>
  <c r="N527" i="1"/>
  <c r="P527" i="1"/>
  <c r="Q527" i="1"/>
  <c r="X527" i="1" s="1"/>
  <c r="Z527" i="1" s="1"/>
  <c r="N528" i="1"/>
  <c r="P528" i="1"/>
  <c r="Q528" i="1"/>
  <c r="X528" i="1" s="1"/>
  <c r="Z528" i="1" s="1"/>
  <c r="N529" i="1"/>
  <c r="P529" i="1"/>
  <c r="Q529" i="1"/>
  <c r="X529" i="1" s="1"/>
  <c r="Z529" i="1" s="1"/>
  <c r="N530" i="1"/>
  <c r="P530" i="1"/>
  <c r="Q530" i="1"/>
  <c r="X530" i="1" s="1"/>
  <c r="Z530" i="1" s="1"/>
  <c r="N531" i="1"/>
  <c r="P531" i="1"/>
  <c r="Q531" i="1"/>
  <c r="X531" i="1" s="1"/>
  <c r="Z531" i="1" s="1"/>
  <c r="N532" i="1"/>
  <c r="P532" i="1"/>
  <c r="Q532" i="1"/>
  <c r="X532" i="1" s="1"/>
  <c r="Z532" i="1" s="1"/>
  <c r="N533" i="1"/>
  <c r="P533" i="1"/>
  <c r="Q533" i="1"/>
  <c r="X533" i="1" s="1"/>
  <c r="Z533" i="1" s="1"/>
  <c r="N534" i="1"/>
  <c r="P534" i="1"/>
  <c r="Q534" i="1"/>
  <c r="X534" i="1" s="1"/>
  <c r="Z534" i="1" s="1"/>
  <c r="N535" i="1"/>
  <c r="P535" i="1"/>
  <c r="Q535" i="1"/>
  <c r="X535" i="1" s="1"/>
  <c r="Z535" i="1" s="1"/>
  <c r="N536" i="1"/>
  <c r="P536" i="1"/>
  <c r="Q536" i="1"/>
  <c r="X536" i="1" s="1"/>
  <c r="Z536" i="1" s="1"/>
  <c r="N537" i="1"/>
  <c r="P537" i="1"/>
  <c r="Q537" i="1"/>
  <c r="X537" i="1" s="1"/>
  <c r="Z537" i="1" s="1"/>
  <c r="N538" i="1"/>
  <c r="P538" i="1"/>
  <c r="Q538" i="1"/>
  <c r="X538" i="1" s="1"/>
  <c r="Z538" i="1" s="1"/>
  <c r="N539" i="1"/>
  <c r="P539" i="1"/>
  <c r="Q539" i="1"/>
  <c r="X539" i="1" s="1"/>
  <c r="Z539" i="1" s="1"/>
  <c r="N540" i="1"/>
  <c r="P540" i="1"/>
  <c r="Q540" i="1"/>
  <c r="X540" i="1" s="1"/>
  <c r="Z540" i="1" s="1"/>
  <c r="N541" i="1"/>
  <c r="P541" i="1"/>
  <c r="Q541" i="1"/>
  <c r="X541" i="1" s="1"/>
  <c r="Z541" i="1" s="1"/>
  <c r="N542" i="1"/>
  <c r="P542" i="1"/>
  <c r="Q542" i="1"/>
  <c r="X542" i="1" s="1"/>
  <c r="Z542" i="1" s="1"/>
  <c r="N543" i="1"/>
  <c r="P543" i="1"/>
  <c r="Q543" i="1"/>
  <c r="X543" i="1" s="1"/>
  <c r="Z543" i="1" s="1"/>
  <c r="N544" i="1"/>
  <c r="P544" i="1"/>
  <c r="Q544" i="1"/>
  <c r="X544" i="1" s="1"/>
  <c r="Z544" i="1" s="1"/>
  <c r="N545" i="1"/>
  <c r="P545" i="1"/>
  <c r="Q545" i="1"/>
  <c r="X545" i="1" s="1"/>
  <c r="Z545" i="1" s="1"/>
  <c r="N546" i="1"/>
  <c r="P546" i="1"/>
  <c r="Q546" i="1"/>
  <c r="X546" i="1" s="1"/>
  <c r="Z546" i="1" s="1"/>
  <c r="N547" i="1"/>
  <c r="P547" i="1"/>
  <c r="Q547" i="1"/>
  <c r="X547" i="1" s="1"/>
  <c r="Z547" i="1" s="1"/>
  <c r="N548" i="1"/>
  <c r="P548" i="1"/>
  <c r="Q548" i="1"/>
  <c r="X548" i="1" s="1"/>
  <c r="Z548" i="1" s="1"/>
  <c r="N549" i="1"/>
  <c r="P549" i="1"/>
  <c r="Q549" i="1"/>
  <c r="X549" i="1" s="1"/>
  <c r="Z549" i="1" s="1"/>
  <c r="N550" i="1"/>
  <c r="P550" i="1"/>
  <c r="Q550" i="1"/>
  <c r="X550" i="1" s="1"/>
  <c r="Z550" i="1" s="1"/>
  <c r="N551" i="1"/>
  <c r="P551" i="1"/>
  <c r="Q551" i="1"/>
  <c r="X551" i="1" s="1"/>
  <c r="Z551" i="1" s="1"/>
  <c r="N552" i="1"/>
  <c r="P552" i="1"/>
  <c r="Q552" i="1"/>
  <c r="X552" i="1" s="1"/>
  <c r="Z552" i="1" s="1"/>
  <c r="N553" i="1"/>
  <c r="P553" i="1"/>
  <c r="Q553" i="1"/>
  <c r="X553" i="1" s="1"/>
  <c r="Z553" i="1" s="1"/>
  <c r="N554" i="1"/>
  <c r="P554" i="1"/>
  <c r="Q554" i="1"/>
  <c r="X554" i="1" s="1"/>
  <c r="Z554" i="1" s="1"/>
  <c r="N555" i="1"/>
  <c r="P555" i="1"/>
  <c r="Q555" i="1"/>
  <c r="X555" i="1" s="1"/>
  <c r="Z555" i="1" s="1"/>
  <c r="N556" i="1"/>
  <c r="P556" i="1"/>
  <c r="Q556" i="1"/>
  <c r="X556" i="1" s="1"/>
  <c r="Z556" i="1" s="1"/>
  <c r="N557" i="1"/>
  <c r="P557" i="1"/>
  <c r="Q557" i="1"/>
  <c r="X557" i="1" s="1"/>
  <c r="Z557" i="1" s="1"/>
  <c r="N558" i="1"/>
  <c r="P558" i="1"/>
  <c r="Q558" i="1"/>
  <c r="X558" i="1" s="1"/>
  <c r="Z558" i="1" s="1"/>
  <c r="N559" i="1"/>
  <c r="P559" i="1"/>
  <c r="Q559" i="1"/>
  <c r="X559" i="1" s="1"/>
  <c r="Z559" i="1" s="1"/>
  <c r="N560" i="1"/>
  <c r="P560" i="1"/>
  <c r="Q560" i="1"/>
  <c r="X560" i="1" s="1"/>
  <c r="Z560" i="1" s="1"/>
  <c r="N561" i="1"/>
  <c r="P561" i="1"/>
  <c r="Q561" i="1"/>
  <c r="X561" i="1" s="1"/>
  <c r="Z561" i="1" s="1"/>
  <c r="N562" i="1"/>
  <c r="P562" i="1"/>
  <c r="Q562" i="1"/>
  <c r="X562" i="1" s="1"/>
  <c r="Z562" i="1" s="1"/>
  <c r="N563" i="1"/>
  <c r="P563" i="1"/>
  <c r="Q563" i="1"/>
  <c r="X563" i="1" s="1"/>
  <c r="Z563" i="1" s="1"/>
  <c r="N564" i="1"/>
  <c r="P564" i="1"/>
  <c r="Q564" i="1"/>
  <c r="X564" i="1" s="1"/>
  <c r="Z564" i="1" s="1"/>
  <c r="N565" i="1"/>
  <c r="P565" i="1"/>
  <c r="Q565" i="1"/>
  <c r="X565" i="1" s="1"/>
  <c r="Z565" i="1" s="1"/>
  <c r="N566" i="1"/>
  <c r="P566" i="1"/>
  <c r="Q566" i="1"/>
  <c r="X566" i="1" s="1"/>
  <c r="Z566" i="1" s="1"/>
  <c r="N567" i="1"/>
  <c r="P567" i="1"/>
  <c r="Q567" i="1"/>
  <c r="X567" i="1" s="1"/>
  <c r="Z567" i="1" s="1"/>
  <c r="N568" i="1"/>
  <c r="P568" i="1"/>
  <c r="Q568" i="1"/>
  <c r="X568" i="1" s="1"/>
  <c r="Z568" i="1" s="1"/>
  <c r="N569" i="1"/>
  <c r="P569" i="1"/>
  <c r="Q569" i="1"/>
  <c r="X569" i="1" s="1"/>
  <c r="Z569" i="1" s="1"/>
  <c r="N570" i="1"/>
  <c r="P570" i="1"/>
  <c r="Q570" i="1"/>
  <c r="X570" i="1" s="1"/>
  <c r="Z570" i="1" s="1"/>
  <c r="N571" i="1"/>
  <c r="P571" i="1"/>
  <c r="Q571" i="1"/>
  <c r="X571" i="1" s="1"/>
  <c r="Z571" i="1" s="1"/>
  <c r="N572" i="1"/>
  <c r="P572" i="1"/>
  <c r="Q572" i="1"/>
  <c r="X572" i="1" s="1"/>
  <c r="Z572" i="1" s="1"/>
  <c r="N573" i="1"/>
  <c r="P573" i="1"/>
  <c r="Q573" i="1"/>
  <c r="X573" i="1" s="1"/>
  <c r="Z573" i="1" s="1"/>
  <c r="N574" i="1"/>
  <c r="P574" i="1"/>
  <c r="Q574" i="1"/>
  <c r="X574" i="1" s="1"/>
  <c r="Z574" i="1" s="1"/>
  <c r="N575" i="1"/>
  <c r="P575" i="1"/>
  <c r="Q575" i="1"/>
  <c r="X575" i="1" s="1"/>
  <c r="Z575" i="1" s="1"/>
  <c r="N576" i="1"/>
  <c r="P576" i="1"/>
  <c r="Q576" i="1"/>
  <c r="X576" i="1" s="1"/>
  <c r="Z576" i="1" s="1"/>
  <c r="N577" i="1"/>
  <c r="P577" i="1"/>
  <c r="Q577" i="1"/>
  <c r="X577" i="1" s="1"/>
  <c r="Z577" i="1" s="1"/>
  <c r="N578" i="1"/>
  <c r="P578" i="1"/>
  <c r="Q578" i="1"/>
  <c r="X578" i="1" s="1"/>
  <c r="Z578" i="1" s="1"/>
  <c r="N579" i="1"/>
  <c r="P579" i="1"/>
  <c r="Q579" i="1"/>
  <c r="X579" i="1" s="1"/>
  <c r="Z579" i="1" s="1"/>
  <c r="N580" i="1"/>
  <c r="P580" i="1"/>
  <c r="Q580" i="1"/>
  <c r="X580" i="1" s="1"/>
  <c r="Z580" i="1" s="1"/>
  <c r="N581" i="1"/>
  <c r="P581" i="1"/>
  <c r="Q581" i="1"/>
  <c r="X581" i="1" s="1"/>
  <c r="Z581" i="1" s="1"/>
  <c r="N582" i="1"/>
  <c r="P582" i="1"/>
  <c r="Q582" i="1"/>
  <c r="X582" i="1" s="1"/>
  <c r="Z582" i="1" s="1"/>
  <c r="N583" i="1"/>
  <c r="P583" i="1"/>
  <c r="Q583" i="1"/>
  <c r="X583" i="1" s="1"/>
  <c r="Z583" i="1" s="1"/>
  <c r="N584" i="1"/>
  <c r="P584" i="1"/>
  <c r="Q584" i="1"/>
  <c r="X584" i="1" s="1"/>
  <c r="Z584" i="1" s="1"/>
  <c r="N585" i="1"/>
  <c r="P585" i="1"/>
  <c r="Q585" i="1"/>
  <c r="X585" i="1" s="1"/>
  <c r="Z585" i="1" s="1"/>
  <c r="N586" i="1"/>
  <c r="P586" i="1"/>
  <c r="Q586" i="1"/>
  <c r="X586" i="1" s="1"/>
  <c r="Z586" i="1" s="1"/>
  <c r="N587" i="1"/>
  <c r="P587" i="1"/>
  <c r="Q587" i="1"/>
  <c r="X587" i="1" s="1"/>
  <c r="Z587" i="1" s="1"/>
  <c r="N588" i="1"/>
  <c r="P588" i="1"/>
  <c r="Q588" i="1"/>
  <c r="X588" i="1" s="1"/>
  <c r="Z588" i="1" s="1"/>
  <c r="N589" i="1"/>
  <c r="P589" i="1"/>
  <c r="Q589" i="1"/>
  <c r="X589" i="1" s="1"/>
  <c r="Z589" i="1" s="1"/>
  <c r="N590" i="1"/>
  <c r="P590" i="1"/>
  <c r="Q590" i="1"/>
  <c r="X590" i="1" s="1"/>
  <c r="Z590" i="1" s="1"/>
  <c r="N591" i="1"/>
  <c r="P591" i="1"/>
  <c r="Q591" i="1"/>
  <c r="X591" i="1" s="1"/>
  <c r="Z591" i="1" s="1"/>
  <c r="N592" i="1"/>
  <c r="P592" i="1"/>
  <c r="Q592" i="1"/>
  <c r="X592" i="1" s="1"/>
  <c r="Z592" i="1" s="1"/>
  <c r="N593" i="1"/>
  <c r="P593" i="1"/>
  <c r="Q593" i="1"/>
  <c r="X593" i="1" s="1"/>
  <c r="Z593" i="1" s="1"/>
  <c r="N594" i="1"/>
  <c r="P594" i="1"/>
  <c r="Q594" i="1"/>
  <c r="X594" i="1" s="1"/>
  <c r="Z594" i="1" s="1"/>
  <c r="N595" i="1"/>
  <c r="P595" i="1"/>
  <c r="Q595" i="1"/>
  <c r="X595" i="1" s="1"/>
  <c r="Z595" i="1" s="1"/>
  <c r="N596" i="1"/>
  <c r="P596" i="1"/>
  <c r="Q596" i="1"/>
  <c r="X596" i="1" s="1"/>
  <c r="Z596" i="1" s="1"/>
  <c r="N597" i="1"/>
  <c r="P597" i="1"/>
  <c r="Q597" i="1"/>
  <c r="X597" i="1" s="1"/>
  <c r="Z597" i="1" s="1"/>
  <c r="N598" i="1"/>
  <c r="P598" i="1"/>
  <c r="Q598" i="1"/>
  <c r="X598" i="1" s="1"/>
  <c r="Z598" i="1" s="1"/>
  <c r="N599" i="1"/>
  <c r="P599" i="1"/>
  <c r="Q599" i="1"/>
  <c r="X599" i="1" s="1"/>
  <c r="Z599" i="1" s="1"/>
  <c r="N600" i="1"/>
  <c r="P600" i="1"/>
  <c r="Q600" i="1"/>
  <c r="X600" i="1" s="1"/>
  <c r="Z600" i="1" s="1"/>
  <c r="N601" i="1"/>
  <c r="P601" i="1"/>
  <c r="Q601" i="1"/>
  <c r="X601" i="1" s="1"/>
  <c r="Z601" i="1" s="1"/>
  <c r="N602" i="1"/>
  <c r="P602" i="1"/>
  <c r="Q602" i="1"/>
  <c r="X602" i="1" s="1"/>
  <c r="Z602" i="1" s="1"/>
  <c r="N603" i="1"/>
  <c r="P603" i="1"/>
  <c r="Q603" i="1"/>
  <c r="X603" i="1" s="1"/>
  <c r="Z603" i="1" s="1"/>
  <c r="N604" i="1"/>
  <c r="P604" i="1"/>
  <c r="Q604" i="1"/>
  <c r="X604" i="1" s="1"/>
  <c r="Z604" i="1" s="1"/>
  <c r="N605" i="1"/>
  <c r="P605" i="1"/>
  <c r="Q605" i="1"/>
  <c r="X605" i="1" s="1"/>
  <c r="Z605" i="1" s="1"/>
  <c r="N606" i="1"/>
  <c r="P606" i="1"/>
  <c r="Q606" i="1"/>
  <c r="X606" i="1" s="1"/>
  <c r="Z606" i="1" s="1"/>
  <c r="N607" i="1"/>
  <c r="P607" i="1"/>
  <c r="Q607" i="1"/>
  <c r="X607" i="1" s="1"/>
  <c r="Z607" i="1" s="1"/>
  <c r="N608" i="1"/>
  <c r="P608" i="1"/>
  <c r="Q608" i="1"/>
  <c r="X608" i="1" s="1"/>
  <c r="Z608" i="1" s="1"/>
  <c r="N609" i="1"/>
  <c r="P609" i="1"/>
  <c r="Q609" i="1"/>
  <c r="X609" i="1" s="1"/>
  <c r="Z609" i="1" s="1"/>
  <c r="N610" i="1"/>
  <c r="P610" i="1"/>
  <c r="Q610" i="1"/>
  <c r="X610" i="1" s="1"/>
  <c r="Z610" i="1" s="1"/>
  <c r="N611" i="1"/>
  <c r="P611" i="1"/>
  <c r="Q611" i="1"/>
  <c r="X611" i="1" s="1"/>
  <c r="Z611" i="1" s="1"/>
  <c r="N612" i="1"/>
  <c r="P612" i="1"/>
  <c r="Q612" i="1"/>
  <c r="X612" i="1" s="1"/>
  <c r="Z612" i="1" s="1"/>
  <c r="N613" i="1"/>
  <c r="P613" i="1"/>
  <c r="Q613" i="1"/>
  <c r="X613" i="1" s="1"/>
  <c r="Z613" i="1" s="1"/>
  <c r="N614" i="1"/>
  <c r="P614" i="1"/>
  <c r="Q614" i="1"/>
  <c r="X614" i="1" s="1"/>
  <c r="Z614" i="1" s="1"/>
  <c r="N615" i="1"/>
  <c r="P615" i="1"/>
  <c r="Q615" i="1"/>
  <c r="X615" i="1" s="1"/>
  <c r="Z615" i="1" s="1"/>
  <c r="N616" i="1"/>
  <c r="P616" i="1"/>
  <c r="Q616" i="1"/>
  <c r="X616" i="1" s="1"/>
  <c r="Z616" i="1" s="1"/>
  <c r="N617" i="1"/>
  <c r="P617" i="1"/>
  <c r="Q617" i="1"/>
  <c r="X617" i="1" s="1"/>
  <c r="Z617" i="1" s="1"/>
  <c r="N618" i="1"/>
  <c r="P618" i="1"/>
  <c r="Q618" i="1"/>
  <c r="X618" i="1" s="1"/>
  <c r="Z618" i="1" s="1"/>
  <c r="N619" i="1"/>
  <c r="P619" i="1"/>
  <c r="Q619" i="1"/>
  <c r="X619" i="1" s="1"/>
  <c r="Z619" i="1" s="1"/>
  <c r="N620" i="1"/>
  <c r="P620" i="1"/>
  <c r="Q620" i="1"/>
  <c r="X620" i="1" s="1"/>
  <c r="Z620" i="1" s="1"/>
  <c r="N621" i="1"/>
  <c r="P621" i="1"/>
  <c r="Q621" i="1"/>
  <c r="X621" i="1" s="1"/>
  <c r="Z621" i="1" s="1"/>
  <c r="N622" i="1"/>
  <c r="P622" i="1"/>
  <c r="Q622" i="1"/>
  <c r="X622" i="1" s="1"/>
  <c r="Z622" i="1" s="1"/>
  <c r="N623" i="1"/>
  <c r="P623" i="1"/>
  <c r="Q623" i="1"/>
  <c r="X623" i="1" s="1"/>
  <c r="Z623" i="1" s="1"/>
  <c r="N624" i="1"/>
  <c r="P624" i="1"/>
  <c r="Q624" i="1"/>
  <c r="X624" i="1" s="1"/>
  <c r="Z624" i="1" s="1"/>
  <c r="N625" i="1"/>
  <c r="P625" i="1"/>
  <c r="Q625" i="1"/>
  <c r="X625" i="1" s="1"/>
  <c r="Z625" i="1" s="1"/>
  <c r="N626" i="1"/>
  <c r="P626" i="1"/>
  <c r="Q626" i="1"/>
  <c r="X626" i="1" s="1"/>
  <c r="Z626" i="1" s="1"/>
  <c r="N627" i="1"/>
  <c r="P627" i="1"/>
  <c r="Q627" i="1"/>
  <c r="X627" i="1" s="1"/>
  <c r="Z627" i="1" s="1"/>
  <c r="N628" i="1"/>
  <c r="P628" i="1"/>
  <c r="Q628" i="1"/>
  <c r="X628" i="1" s="1"/>
  <c r="Z628" i="1" s="1"/>
  <c r="N629" i="1"/>
  <c r="P629" i="1"/>
  <c r="Q629" i="1"/>
  <c r="X629" i="1" s="1"/>
  <c r="Z629" i="1" s="1"/>
  <c r="N630" i="1"/>
  <c r="P630" i="1"/>
  <c r="Q630" i="1"/>
  <c r="X630" i="1" s="1"/>
  <c r="Z630" i="1" s="1"/>
  <c r="N631" i="1"/>
  <c r="P631" i="1"/>
  <c r="Q631" i="1"/>
  <c r="X631" i="1" s="1"/>
  <c r="Z631" i="1" s="1"/>
  <c r="N632" i="1"/>
  <c r="P632" i="1"/>
  <c r="Q632" i="1"/>
  <c r="X632" i="1" s="1"/>
  <c r="Z632" i="1" s="1"/>
  <c r="N633" i="1"/>
  <c r="P633" i="1"/>
  <c r="Q633" i="1"/>
  <c r="X633" i="1" s="1"/>
  <c r="Z633" i="1" s="1"/>
  <c r="N634" i="1"/>
  <c r="P634" i="1"/>
  <c r="Q634" i="1"/>
  <c r="X634" i="1" s="1"/>
  <c r="Z634" i="1" s="1"/>
  <c r="N635" i="1"/>
  <c r="P635" i="1"/>
  <c r="Q635" i="1"/>
  <c r="X635" i="1" s="1"/>
  <c r="Z635" i="1" s="1"/>
  <c r="N636" i="1"/>
  <c r="P636" i="1"/>
  <c r="Q636" i="1"/>
  <c r="X636" i="1" s="1"/>
  <c r="Z636" i="1" s="1"/>
  <c r="N637" i="1"/>
  <c r="P637" i="1"/>
  <c r="Q637" i="1"/>
  <c r="X637" i="1" s="1"/>
  <c r="Z637" i="1" s="1"/>
  <c r="N638" i="1"/>
  <c r="P638" i="1"/>
  <c r="Q638" i="1"/>
  <c r="X638" i="1" s="1"/>
  <c r="Z638" i="1" s="1"/>
  <c r="N639" i="1"/>
  <c r="P639" i="1"/>
  <c r="Q639" i="1"/>
  <c r="X639" i="1" s="1"/>
  <c r="Z639" i="1" s="1"/>
  <c r="N640" i="1"/>
  <c r="P640" i="1"/>
  <c r="Q640" i="1"/>
  <c r="X640" i="1" s="1"/>
  <c r="Z640" i="1" s="1"/>
  <c r="N641" i="1"/>
  <c r="P641" i="1"/>
  <c r="Q641" i="1"/>
  <c r="X641" i="1" s="1"/>
  <c r="Z641" i="1" s="1"/>
  <c r="N642" i="1"/>
  <c r="P642" i="1"/>
  <c r="Q642" i="1"/>
  <c r="X642" i="1" s="1"/>
  <c r="Z642" i="1" s="1"/>
  <c r="N643" i="1"/>
  <c r="P643" i="1"/>
  <c r="Q643" i="1"/>
  <c r="X643" i="1" s="1"/>
  <c r="Z643" i="1" s="1"/>
  <c r="N644" i="1"/>
  <c r="P644" i="1"/>
  <c r="Q644" i="1"/>
  <c r="X644" i="1" s="1"/>
  <c r="Z644" i="1" s="1"/>
  <c r="N645" i="1"/>
  <c r="P645" i="1"/>
  <c r="Q645" i="1"/>
  <c r="X645" i="1" s="1"/>
  <c r="Z645" i="1" s="1"/>
  <c r="N646" i="1"/>
  <c r="P646" i="1"/>
  <c r="Q646" i="1"/>
  <c r="X646" i="1" s="1"/>
  <c r="Z646" i="1" s="1"/>
  <c r="N647" i="1"/>
  <c r="P647" i="1"/>
  <c r="Q647" i="1"/>
  <c r="X647" i="1" s="1"/>
  <c r="Z647" i="1" s="1"/>
  <c r="N648" i="1"/>
  <c r="P648" i="1"/>
  <c r="Q648" i="1"/>
  <c r="X648" i="1" s="1"/>
  <c r="Z648" i="1" s="1"/>
  <c r="N649" i="1"/>
  <c r="P649" i="1"/>
  <c r="Q649" i="1"/>
  <c r="X649" i="1" s="1"/>
  <c r="Z649" i="1" s="1"/>
  <c r="N650" i="1"/>
  <c r="P650" i="1"/>
  <c r="Q650" i="1"/>
  <c r="X650" i="1" s="1"/>
  <c r="Z650" i="1" s="1"/>
  <c r="N651" i="1"/>
  <c r="P651" i="1"/>
  <c r="Q651" i="1"/>
  <c r="X651" i="1" s="1"/>
  <c r="Z651" i="1" s="1"/>
  <c r="N652" i="1"/>
  <c r="P652" i="1"/>
  <c r="Q652" i="1"/>
  <c r="X652" i="1" s="1"/>
  <c r="Z652" i="1" s="1"/>
  <c r="N653" i="1"/>
  <c r="P653" i="1"/>
  <c r="Q653" i="1"/>
  <c r="X653" i="1" s="1"/>
  <c r="Z653" i="1" s="1"/>
  <c r="N654" i="1"/>
  <c r="P654" i="1"/>
  <c r="Q654" i="1"/>
  <c r="X654" i="1" s="1"/>
  <c r="Z654" i="1" s="1"/>
  <c r="N655" i="1"/>
  <c r="P655" i="1"/>
  <c r="Q655" i="1"/>
  <c r="X655" i="1" s="1"/>
  <c r="Z655" i="1" s="1"/>
  <c r="N656" i="1"/>
  <c r="P656" i="1"/>
  <c r="Q656" i="1"/>
  <c r="X656" i="1" s="1"/>
  <c r="Z656" i="1" s="1"/>
  <c r="N657" i="1"/>
  <c r="P657" i="1"/>
  <c r="Q657" i="1"/>
  <c r="X657" i="1" s="1"/>
  <c r="Z657" i="1" s="1"/>
  <c r="N658" i="1"/>
  <c r="P658" i="1"/>
  <c r="Q658" i="1"/>
  <c r="X658" i="1" s="1"/>
  <c r="Z658" i="1" s="1"/>
  <c r="N659" i="1"/>
  <c r="P659" i="1"/>
  <c r="Q659" i="1"/>
  <c r="X659" i="1" s="1"/>
  <c r="Z659" i="1" s="1"/>
  <c r="N660" i="1"/>
  <c r="P660" i="1"/>
  <c r="Q660" i="1"/>
  <c r="X660" i="1" s="1"/>
  <c r="Z660" i="1" s="1"/>
  <c r="N661" i="1"/>
  <c r="P661" i="1"/>
  <c r="Q661" i="1"/>
  <c r="X661" i="1" s="1"/>
  <c r="Z661" i="1" s="1"/>
  <c r="N662" i="1"/>
  <c r="P662" i="1"/>
  <c r="Q662" i="1"/>
  <c r="X662" i="1" s="1"/>
  <c r="Z662" i="1" s="1"/>
  <c r="N663" i="1"/>
  <c r="P663" i="1"/>
  <c r="Q663" i="1"/>
  <c r="X663" i="1" s="1"/>
  <c r="Z663" i="1" s="1"/>
  <c r="N664" i="1"/>
  <c r="P664" i="1"/>
  <c r="Q664" i="1"/>
  <c r="X664" i="1" s="1"/>
  <c r="Z664" i="1" s="1"/>
  <c r="N665" i="1"/>
  <c r="P665" i="1"/>
  <c r="Q665" i="1"/>
  <c r="X665" i="1" s="1"/>
  <c r="Z665" i="1" s="1"/>
  <c r="N666" i="1"/>
  <c r="P666" i="1"/>
  <c r="Q666" i="1"/>
  <c r="X666" i="1" s="1"/>
  <c r="Z666" i="1" s="1"/>
  <c r="N667" i="1"/>
  <c r="P667" i="1"/>
  <c r="Q667" i="1"/>
  <c r="X667" i="1" s="1"/>
  <c r="Z667" i="1" s="1"/>
  <c r="N668" i="1"/>
  <c r="P668" i="1"/>
  <c r="Q668" i="1"/>
  <c r="X668" i="1" s="1"/>
  <c r="Z668" i="1" s="1"/>
  <c r="N669" i="1"/>
  <c r="P669" i="1"/>
  <c r="Q669" i="1"/>
  <c r="X669" i="1" s="1"/>
  <c r="Z669" i="1" s="1"/>
  <c r="N670" i="1"/>
  <c r="P670" i="1"/>
  <c r="Q670" i="1"/>
  <c r="X670" i="1" s="1"/>
  <c r="Z670" i="1" s="1"/>
  <c r="N671" i="1"/>
  <c r="P671" i="1"/>
  <c r="Q671" i="1"/>
  <c r="X671" i="1" s="1"/>
  <c r="Z671" i="1" s="1"/>
  <c r="N672" i="1"/>
  <c r="P672" i="1"/>
  <c r="Q672" i="1"/>
  <c r="X672" i="1" s="1"/>
  <c r="Z672" i="1" s="1"/>
  <c r="N673" i="1"/>
  <c r="P673" i="1"/>
  <c r="Q673" i="1"/>
  <c r="X673" i="1" s="1"/>
  <c r="Z673" i="1" s="1"/>
  <c r="N674" i="1"/>
  <c r="P674" i="1"/>
  <c r="Q674" i="1"/>
  <c r="X674" i="1" s="1"/>
  <c r="Z674" i="1" s="1"/>
  <c r="N675" i="1"/>
  <c r="P675" i="1"/>
  <c r="Q675" i="1"/>
  <c r="X675" i="1" s="1"/>
  <c r="Z675" i="1" s="1"/>
  <c r="N676" i="1"/>
  <c r="P676" i="1"/>
  <c r="Q676" i="1"/>
  <c r="X676" i="1" s="1"/>
  <c r="Z676" i="1" s="1"/>
  <c r="N677" i="1"/>
  <c r="P677" i="1"/>
  <c r="Q677" i="1"/>
  <c r="X677" i="1" s="1"/>
  <c r="Z677" i="1" s="1"/>
  <c r="N678" i="1"/>
  <c r="P678" i="1"/>
  <c r="Q678" i="1"/>
  <c r="X678" i="1" s="1"/>
  <c r="Z678" i="1" s="1"/>
  <c r="N679" i="1"/>
  <c r="P679" i="1"/>
  <c r="Q679" i="1"/>
  <c r="X679" i="1" s="1"/>
  <c r="Z679" i="1" s="1"/>
  <c r="N680" i="1"/>
  <c r="P680" i="1"/>
  <c r="Q680" i="1"/>
  <c r="X680" i="1" s="1"/>
  <c r="Z680" i="1" s="1"/>
  <c r="N681" i="1"/>
  <c r="P681" i="1"/>
  <c r="Q681" i="1"/>
  <c r="X681" i="1" s="1"/>
  <c r="Z681" i="1" s="1"/>
  <c r="N682" i="1"/>
  <c r="P682" i="1"/>
  <c r="Q682" i="1"/>
  <c r="X682" i="1" s="1"/>
  <c r="Z682" i="1" s="1"/>
  <c r="N683" i="1"/>
  <c r="P683" i="1"/>
  <c r="Q683" i="1"/>
  <c r="X683" i="1" s="1"/>
  <c r="Z683" i="1" s="1"/>
  <c r="N684" i="1"/>
  <c r="P684" i="1"/>
  <c r="Q684" i="1"/>
  <c r="X684" i="1" s="1"/>
  <c r="Z684" i="1" s="1"/>
  <c r="N685" i="1"/>
  <c r="P685" i="1"/>
  <c r="Q685" i="1"/>
  <c r="X685" i="1" s="1"/>
  <c r="Z685" i="1" s="1"/>
  <c r="N686" i="1"/>
  <c r="P686" i="1"/>
  <c r="Q686" i="1"/>
  <c r="X686" i="1" s="1"/>
  <c r="Z686" i="1" s="1"/>
  <c r="N687" i="1"/>
  <c r="P687" i="1"/>
  <c r="Q687" i="1"/>
  <c r="X687" i="1" s="1"/>
  <c r="Z687" i="1" s="1"/>
  <c r="N688" i="1"/>
  <c r="P688" i="1"/>
  <c r="Q688" i="1"/>
  <c r="X688" i="1" s="1"/>
  <c r="Z688" i="1" s="1"/>
  <c r="N689" i="1"/>
  <c r="P689" i="1"/>
  <c r="Q689" i="1"/>
  <c r="X689" i="1" s="1"/>
  <c r="Z689" i="1" s="1"/>
  <c r="N690" i="1"/>
  <c r="P690" i="1"/>
  <c r="Q690" i="1"/>
  <c r="X690" i="1" s="1"/>
  <c r="Z690" i="1" s="1"/>
  <c r="N691" i="1"/>
  <c r="P691" i="1"/>
  <c r="Q691" i="1"/>
  <c r="X691" i="1" s="1"/>
  <c r="Z691" i="1" s="1"/>
  <c r="N692" i="1"/>
  <c r="P692" i="1"/>
  <c r="Q692" i="1"/>
  <c r="X692" i="1" s="1"/>
  <c r="Z692" i="1" s="1"/>
  <c r="N693" i="1"/>
  <c r="P693" i="1"/>
  <c r="Q693" i="1"/>
  <c r="X693" i="1" s="1"/>
  <c r="Z693" i="1" s="1"/>
  <c r="N694" i="1"/>
  <c r="P694" i="1"/>
  <c r="Q694" i="1"/>
  <c r="X694" i="1" s="1"/>
  <c r="Z694" i="1" s="1"/>
  <c r="N695" i="1"/>
  <c r="P695" i="1"/>
  <c r="Q695" i="1"/>
  <c r="X695" i="1" s="1"/>
  <c r="Z695" i="1" s="1"/>
  <c r="N696" i="1"/>
  <c r="P696" i="1"/>
  <c r="Q696" i="1"/>
  <c r="X696" i="1" s="1"/>
  <c r="Z696" i="1" s="1"/>
  <c r="N697" i="1"/>
  <c r="P697" i="1"/>
  <c r="Q697" i="1"/>
  <c r="X697" i="1" s="1"/>
  <c r="Z697" i="1" s="1"/>
  <c r="N698" i="1"/>
  <c r="P698" i="1"/>
  <c r="Q698" i="1"/>
  <c r="X698" i="1" s="1"/>
  <c r="Z698" i="1" s="1"/>
  <c r="N699" i="1"/>
  <c r="P699" i="1"/>
  <c r="Q699" i="1"/>
  <c r="X699" i="1" s="1"/>
  <c r="Z699" i="1" s="1"/>
  <c r="N700" i="1"/>
  <c r="P700" i="1"/>
  <c r="Q700" i="1"/>
  <c r="X700" i="1" s="1"/>
  <c r="Z700" i="1" s="1"/>
  <c r="N701" i="1"/>
  <c r="P701" i="1"/>
  <c r="Q701" i="1"/>
  <c r="X701" i="1" s="1"/>
  <c r="Z701" i="1" s="1"/>
  <c r="N702" i="1"/>
  <c r="P702" i="1"/>
  <c r="Q702" i="1"/>
  <c r="X702" i="1" s="1"/>
  <c r="Z702" i="1" s="1"/>
  <c r="N703" i="1"/>
  <c r="P703" i="1"/>
  <c r="Q703" i="1"/>
  <c r="X703" i="1" s="1"/>
  <c r="Z703" i="1" s="1"/>
  <c r="N704" i="1"/>
  <c r="P704" i="1"/>
  <c r="Q704" i="1"/>
  <c r="X704" i="1" s="1"/>
  <c r="Z704" i="1" s="1"/>
  <c r="N705" i="1"/>
  <c r="P705" i="1"/>
  <c r="Q705" i="1"/>
  <c r="X705" i="1" s="1"/>
  <c r="Z705" i="1" s="1"/>
  <c r="N706" i="1"/>
  <c r="P706" i="1"/>
  <c r="Q706" i="1"/>
  <c r="X706" i="1" s="1"/>
  <c r="Z706" i="1" s="1"/>
  <c r="N707" i="1"/>
  <c r="P707" i="1"/>
  <c r="Q707" i="1"/>
  <c r="X707" i="1" s="1"/>
  <c r="Z707" i="1" s="1"/>
  <c r="N708" i="1"/>
  <c r="P708" i="1"/>
  <c r="Q708" i="1"/>
  <c r="X708" i="1" s="1"/>
  <c r="Z708" i="1" s="1"/>
  <c r="N709" i="1"/>
  <c r="P709" i="1"/>
  <c r="Q709" i="1"/>
  <c r="X709" i="1" s="1"/>
  <c r="Z709" i="1" s="1"/>
  <c r="N710" i="1"/>
  <c r="P710" i="1"/>
  <c r="Q710" i="1"/>
  <c r="X710" i="1" s="1"/>
  <c r="Z710" i="1" s="1"/>
  <c r="N711" i="1"/>
  <c r="P711" i="1"/>
  <c r="Q711" i="1"/>
  <c r="X711" i="1" s="1"/>
  <c r="Z711" i="1" s="1"/>
  <c r="N712" i="1"/>
  <c r="P712" i="1"/>
  <c r="Q712" i="1"/>
  <c r="X712" i="1" s="1"/>
  <c r="Z712" i="1" s="1"/>
  <c r="N713" i="1"/>
  <c r="P713" i="1"/>
  <c r="Q713" i="1"/>
  <c r="X713" i="1" s="1"/>
  <c r="Z713" i="1" s="1"/>
  <c r="N714" i="1"/>
  <c r="P714" i="1"/>
  <c r="Q714" i="1"/>
  <c r="X714" i="1" s="1"/>
  <c r="Z714" i="1" s="1"/>
  <c r="N715" i="1"/>
  <c r="P715" i="1"/>
  <c r="Q715" i="1"/>
  <c r="X715" i="1" s="1"/>
  <c r="Z715" i="1" s="1"/>
  <c r="N716" i="1"/>
  <c r="P716" i="1"/>
  <c r="Q716" i="1"/>
  <c r="X716" i="1" s="1"/>
  <c r="Z716" i="1" s="1"/>
  <c r="N717" i="1"/>
  <c r="P717" i="1"/>
  <c r="Q717" i="1"/>
  <c r="X717" i="1" s="1"/>
  <c r="Z717" i="1" s="1"/>
  <c r="N718" i="1"/>
  <c r="P718" i="1"/>
  <c r="Q718" i="1"/>
  <c r="X718" i="1" s="1"/>
  <c r="Z718" i="1" s="1"/>
  <c r="N719" i="1"/>
  <c r="P719" i="1"/>
  <c r="Q719" i="1"/>
  <c r="X719" i="1" s="1"/>
  <c r="Z719" i="1" s="1"/>
  <c r="N720" i="1"/>
  <c r="P720" i="1"/>
  <c r="Q720" i="1"/>
  <c r="X720" i="1" s="1"/>
  <c r="Z720" i="1" s="1"/>
  <c r="N721" i="1"/>
  <c r="P721" i="1"/>
  <c r="Q721" i="1"/>
  <c r="X721" i="1" s="1"/>
  <c r="Z721" i="1" s="1"/>
  <c r="N722" i="1"/>
  <c r="P722" i="1"/>
  <c r="Q722" i="1"/>
  <c r="X722" i="1" s="1"/>
  <c r="Z722" i="1" s="1"/>
  <c r="N723" i="1"/>
  <c r="P723" i="1"/>
  <c r="Q723" i="1"/>
  <c r="X723" i="1" s="1"/>
  <c r="Z723" i="1" s="1"/>
  <c r="N724" i="1"/>
  <c r="P724" i="1"/>
  <c r="Q724" i="1"/>
  <c r="X724" i="1" s="1"/>
  <c r="Z724" i="1" s="1"/>
  <c r="N725" i="1"/>
  <c r="P725" i="1"/>
  <c r="Q725" i="1"/>
  <c r="X725" i="1" s="1"/>
  <c r="Z725" i="1" s="1"/>
  <c r="N726" i="1"/>
  <c r="P726" i="1"/>
  <c r="Q726" i="1"/>
  <c r="X726" i="1" s="1"/>
  <c r="Z726" i="1" s="1"/>
  <c r="N727" i="1"/>
  <c r="P727" i="1"/>
  <c r="Q727" i="1"/>
  <c r="X727" i="1" s="1"/>
  <c r="Z727" i="1" s="1"/>
  <c r="N728" i="1"/>
  <c r="P728" i="1"/>
  <c r="Q728" i="1"/>
  <c r="X728" i="1" s="1"/>
  <c r="Z728" i="1" s="1"/>
  <c r="N729" i="1"/>
  <c r="P729" i="1"/>
  <c r="Q729" i="1"/>
  <c r="X729" i="1" s="1"/>
  <c r="Z729" i="1" s="1"/>
  <c r="N730" i="1"/>
  <c r="P730" i="1"/>
  <c r="Q730" i="1"/>
  <c r="X730" i="1" s="1"/>
  <c r="Z730" i="1" s="1"/>
  <c r="N731" i="1"/>
  <c r="P731" i="1"/>
  <c r="Q731" i="1"/>
  <c r="X731" i="1" s="1"/>
  <c r="Z731" i="1" s="1"/>
  <c r="N732" i="1"/>
  <c r="P732" i="1"/>
  <c r="Q732" i="1"/>
  <c r="X732" i="1" s="1"/>
  <c r="Z732" i="1" s="1"/>
  <c r="N733" i="1"/>
  <c r="P733" i="1"/>
  <c r="Q733" i="1"/>
  <c r="X733" i="1" s="1"/>
  <c r="Z733" i="1" s="1"/>
  <c r="N734" i="1"/>
  <c r="P734" i="1"/>
  <c r="Q734" i="1"/>
  <c r="X734" i="1" s="1"/>
  <c r="Z734" i="1" s="1"/>
  <c r="N735" i="1"/>
  <c r="P735" i="1"/>
  <c r="Q735" i="1"/>
  <c r="X735" i="1" s="1"/>
  <c r="Z735" i="1" s="1"/>
  <c r="N736" i="1"/>
  <c r="P736" i="1"/>
  <c r="Q736" i="1"/>
  <c r="X736" i="1" s="1"/>
  <c r="Z736" i="1" s="1"/>
  <c r="N737" i="1"/>
  <c r="P737" i="1"/>
  <c r="Q737" i="1"/>
  <c r="X737" i="1" s="1"/>
  <c r="Z737" i="1" s="1"/>
  <c r="N738" i="1"/>
  <c r="P738" i="1"/>
  <c r="Q738" i="1"/>
  <c r="X738" i="1" s="1"/>
  <c r="Z738" i="1" s="1"/>
  <c r="N739" i="1"/>
  <c r="P739" i="1"/>
  <c r="Q739" i="1"/>
  <c r="X739" i="1" s="1"/>
  <c r="Z739" i="1" s="1"/>
  <c r="N740" i="1"/>
  <c r="P740" i="1"/>
  <c r="Q740" i="1"/>
  <c r="X740" i="1" s="1"/>
  <c r="Z740" i="1" s="1"/>
  <c r="N741" i="1"/>
  <c r="P741" i="1"/>
  <c r="Q741" i="1"/>
  <c r="X741" i="1" s="1"/>
  <c r="Z741" i="1" s="1"/>
  <c r="N742" i="1"/>
  <c r="P742" i="1"/>
  <c r="Q742" i="1"/>
  <c r="X742" i="1" s="1"/>
  <c r="Z742" i="1" s="1"/>
  <c r="N743" i="1"/>
  <c r="P743" i="1"/>
  <c r="Q743" i="1"/>
  <c r="X743" i="1" s="1"/>
  <c r="Z743" i="1" s="1"/>
  <c r="N744" i="1"/>
  <c r="P744" i="1"/>
  <c r="Q744" i="1"/>
  <c r="X744" i="1" s="1"/>
  <c r="Z744" i="1" s="1"/>
  <c r="N745" i="1"/>
  <c r="P745" i="1"/>
  <c r="Q745" i="1"/>
  <c r="X745" i="1" s="1"/>
  <c r="Z745" i="1" s="1"/>
  <c r="N746" i="1"/>
  <c r="P746" i="1"/>
  <c r="Q746" i="1"/>
  <c r="X746" i="1" s="1"/>
  <c r="Z746" i="1" s="1"/>
  <c r="N747" i="1"/>
  <c r="P747" i="1"/>
  <c r="Q747" i="1"/>
  <c r="X747" i="1" s="1"/>
  <c r="Z747" i="1" s="1"/>
  <c r="N748" i="1"/>
  <c r="P748" i="1"/>
  <c r="Q748" i="1"/>
  <c r="X748" i="1" s="1"/>
  <c r="Z748" i="1" s="1"/>
  <c r="N749" i="1"/>
  <c r="P749" i="1"/>
  <c r="Q749" i="1"/>
  <c r="X749" i="1" s="1"/>
  <c r="Z749" i="1" s="1"/>
  <c r="N750" i="1"/>
  <c r="P750" i="1"/>
  <c r="Q750" i="1"/>
  <c r="X750" i="1" s="1"/>
  <c r="Z750" i="1" s="1"/>
  <c r="N751" i="1"/>
  <c r="P751" i="1"/>
  <c r="Q751" i="1"/>
  <c r="X751" i="1" s="1"/>
  <c r="Z751" i="1" s="1"/>
  <c r="N752" i="1"/>
  <c r="P752" i="1"/>
  <c r="Q752" i="1"/>
  <c r="X752" i="1" s="1"/>
  <c r="Z752" i="1" s="1"/>
  <c r="N753" i="1"/>
  <c r="P753" i="1"/>
  <c r="Q753" i="1"/>
  <c r="X753" i="1" s="1"/>
  <c r="Z753" i="1" s="1"/>
  <c r="N754" i="1"/>
  <c r="P754" i="1"/>
  <c r="Q754" i="1"/>
  <c r="X754" i="1" s="1"/>
  <c r="Z754" i="1" s="1"/>
  <c r="N755" i="1"/>
  <c r="P755" i="1"/>
  <c r="Q755" i="1"/>
  <c r="X755" i="1" s="1"/>
  <c r="Z755" i="1" s="1"/>
  <c r="N756" i="1"/>
  <c r="P756" i="1"/>
  <c r="Q756" i="1"/>
  <c r="X756" i="1" s="1"/>
  <c r="Z756" i="1" s="1"/>
  <c r="N757" i="1"/>
  <c r="P757" i="1"/>
  <c r="Q757" i="1"/>
  <c r="X757" i="1" s="1"/>
  <c r="Z757" i="1" s="1"/>
  <c r="N758" i="1"/>
  <c r="P758" i="1"/>
  <c r="Q758" i="1"/>
  <c r="X758" i="1" s="1"/>
  <c r="Z758" i="1" s="1"/>
  <c r="N759" i="1"/>
  <c r="P759" i="1"/>
  <c r="Q759" i="1"/>
  <c r="X759" i="1" s="1"/>
  <c r="Z759" i="1" s="1"/>
  <c r="N760" i="1"/>
  <c r="P760" i="1"/>
  <c r="Q760" i="1"/>
  <c r="X760" i="1" s="1"/>
  <c r="Z760" i="1" s="1"/>
  <c r="N761" i="1"/>
  <c r="P761" i="1"/>
  <c r="Q761" i="1"/>
  <c r="X761" i="1" s="1"/>
  <c r="Z761" i="1" s="1"/>
  <c r="N762" i="1"/>
  <c r="P762" i="1"/>
  <c r="Q762" i="1"/>
  <c r="X762" i="1" s="1"/>
  <c r="Z762" i="1" s="1"/>
  <c r="N763" i="1"/>
  <c r="P763" i="1"/>
  <c r="Q763" i="1"/>
  <c r="X763" i="1" s="1"/>
  <c r="Z763" i="1" s="1"/>
  <c r="N764" i="1"/>
  <c r="P764" i="1"/>
  <c r="Q764" i="1"/>
  <c r="X764" i="1" s="1"/>
  <c r="Z764" i="1" s="1"/>
  <c r="N765" i="1"/>
  <c r="P765" i="1"/>
  <c r="Q765" i="1"/>
  <c r="X765" i="1" s="1"/>
  <c r="Z765" i="1" s="1"/>
  <c r="N766" i="1"/>
  <c r="P766" i="1"/>
  <c r="Q766" i="1"/>
  <c r="X766" i="1" s="1"/>
  <c r="Z766" i="1" s="1"/>
  <c r="N767" i="1"/>
  <c r="P767" i="1"/>
  <c r="Q767" i="1"/>
  <c r="X767" i="1" s="1"/>
  <c r="Z767" i="1" s="1"/>
  <c r="N768" i="1"/>
  <c r="P768" i="1"/>
  <c r="Q768" i="1"/>
  <c r="X768" i="1" s="1"/>
  <c r="Z768" i="1" s="1"/>
  <c r="N769" i="1"/>
  <c r="P769" i="1"/>
  <c r="Q769" i="1"/>
  <c r="X769" i="1" s="1"/>
  <c r="Z769" i="1" s="1"/>
  <c r="N770" i="1"/>
  <c r="P770" i="1"/>
  <c r="Q770" i="1"/>
  <c r="X770" i="1" s="1"/>
  <c r="Z770" i="1" s="1"/>
  <c r="N771" i="1"/>
  <c r="P771" i="1"/>
  <c r="Q771" i="1"/>
  <c r="X771" i="1" s="1"/>
  <c r="Z771" i="1" s="1"/>
  <c r="N772" i="1"/>
  <c r="P772" i="1"/>
  <c r="Q772" i="1"/>
  <c r="X772" i="1" s="1"/>
  <c r="Z772" i="1" s="1"/>
  <c r="N773" i="1"/>
  <c r="P773" i="1"/>
  <c r="Q773" i="1"/>
  <c r="X773" i="1" s="1"/>
  <c r="Z773" i="1" s="1"/>
  <c r="N774" i="1"/>
  <c r="P774" i="1"/>
  <c r="Q774" i="1"/>
  <c r="X774" i="1" s="1"/>
  <c r="Z774" i="1" s="1"/>
  <c r="N775" i="1"/>
  <c r="P775" i="1"/>
  <c r="Q775" i="1"/>
  <c r="X775" i="1" s="1"/>
  <c r="Z775" i="1" s="1"/>
  <c r="N776" i="1"/>
  <c r="P776" i="1"/>
  <c r="Q776" i="1"/>
  <c r="X776" i="1" s="1"/>
  <c r="Z776" i="1" s="1"/>
  <c r="N777" i="1"/>
  <c r="P777" i="1"/>
  <c r="Q777" i="1"/>
  <c r="X777" i="1" s="1"/>
  <c r="Z777" i="1" s="1"/>
  <c r="N778" i="1"/>
  <c r="P778" i="1"/>
  <c r="Q778" i="1"/>
  <c r="X778" i="1" s="1"/>
  <c r="Z778" i="1" s="1"/>
  <c r="N779" i="1"/>
  <c r="P779" i="1"/>
  <c r="Q779" i="1"/>
  <c r="X779" i="1" s="1"/>
  <c r="Z779" i="1" s="1"/>
  <c r="N780" i="1"/>
  <c r="P780" i="1"/>
  <c r="Q780" i="1"/>
  <c r="X780" i="1" s="1"/>
  <c r="Z780" i="1" s="1"/>
  <c r="N781" i="1"/>
  <c r="P781" i="1"/>
  <c r="Q781" i="1"/>
  <c r="X781" i="1" s="1"/>
  <c r="Z781" i="1" s="1"/>
  <c r="N782" i="1"/>
  <c r="P782" i="1"/>
  <c r="Q782" i="1"/>
  <c r="X782" i="1" s="1"/>
  <c r="Z782" i="1" s="1"/>
  <c r="N783" i="1"/>
  <c r="P783" i="1"/>
  <c r="Q783" i="1"/>
  <c r="X783" i="1" s="1"/>
  <c r="Z783" i="1" s="1"/>
  <c r="N784" i="1"/>
  <c r="P784" i="1"/>
  <c r="Q784" i="1"/>
  <c r="X784" i="1" s="1"/>
  <c r="Z784" i="1" s="1"/>
  <c r="N785" i="1"/>
  <c r="P785" i="1"/>
  <c r="Q785" i="1"/>
  <c r="X785" i="1" s="1"/>
  <c r="Z785" i="1" s="1"/>
  <c r="N786" i="1"/>
  <c r="P786" i="1"/>
  <c r="Q786" i="1"/>
  <c r="X786" i="1" s="1"/>
  <c r="Z786" i="1" s="1"/>
  <c r="N787" i="1"/>
  <c r="P787" i="1"/>
  <c r="Q787" i="1"/>
  <c r="X787" i="1" s="1"/>
  <c r="Z787" i="1" s="1"/>
  <c r="N788" i="1"/>
  <c r="P788" i="1"/>
  <c r="Q788" i="1"/>
  <c r="X788" i="1" s="1"/>
  <c r="Z788" i="1" s="1"/>
  <c r="N789" i="1"/>
  <c r="P789" i="1"/>
  <c r="Q789" i="1"/>
  <c r="X789" i="1" s="1"/>
  <c r="Z789" i="1" s="1"/>
  <c r="N790" i="1"/>
  <c r="P790" i="1"/>
  <c r="Q790" i="1"/>
  <c r="X790" i="1" s="1"/>
  <c r="Z790" i="1" s="1"/>
  <c r="N791" i="1"/>
  <c r="P791" i="1"/>
  <c r="Q791" i="1"/>
  <c r="X791" i="1" s="1"/>
  <c r="Z791" i="1" s="1"/>
  <c r="N792" i="1"/>
  <c r="P792" i="1"/>
  <c r="Q792" i="1"/>
  <c r="X792" i="1" s="1"/>
  <c r="Z792" i="1" s="1"/>
  <c r="N793" i="1"/>
  <c r="P793" i="1"/>
  <c r="Q793" i="1"/>
  <c r="X793" i="1" s="1"/>
  <c r="Z793" i="1" s="1"/>
  <c r="N794" i="1"/>
  <c r="P794" i="1"/>
  <c r="Q794" i="1"/>
  <c r="X794" i="1" s="1"/>
  <c r="Z794" i="1" s="1"/>
  <c r="N795" i="1"/>
  <c r="P795" i="1"/>
  <c r="Q795" i="1"/>
  <c r="X795" i="1" s="1"/>
  <c r="Z795" i="1" s="1"/>
  <c r="N796" i="1"/>
  <c r="P796" i="1"/>
  <c r="Q796" i="1"/>
  <c r="X796" i="1" s="1"/>
  <c r="Z796" i="1" s="1"/>
  <c r="N797" i="1"/>
  <c r="P797" i="1"/>
  <c r="Q797" i="1"/>
  <c r="X797" i="1" s="1"/>
  <c r="Z797" i="1" s="1"/>
  <c r="N798" i="1"/>
  <c r="P798" i="1"/>
  <c r="Q798" i="1"/>
  <c r="X798" i="1" s="1"/>
  <c r="Z798" i="1" s="1"/>
  <c r="N799" i="1"/>
  <c r="P799" i="1"/>
  <c r="Q799" i="1"/>
  <c r="X799" i="1" s="1"/>
  <c r="Z799" i="1" s="1"/>
  <c r="N800" i="1"/>
  <c r="P800" i="1"/>
  <c r="Q800" i="1"/>
  <c r="X800" i="1" s="1"/>
  <c r="Z800" i="1" s="1"/>
  <c r="N801" i="1"/>
  <c r="P801" i="1"/>
  <c r="Q801" i="1"/>
  <c r="X801" i="1" s="1"/>
  <c r="Z801" i="1" s="1"/>
  <c r="N802" i="1"/>
  <c r="P802" i="1"/>
  <c r="Q802" i="1"/>
  <c r="X802" i="1" s="1"/>
  <c r="Z802" i="1" s="1"/>
  <c r="N803" i="1"/>
  <c r="P803" i="1"/>
  <c r="Q803" i="1"/>
  <c r="X803" i="1" s="1"/>
  <c r="Z803" i="1" s="1"/>
  <c r="N804" i="1"/>
  <c r="P804" i="1"/>
  <c r="Q804" i="1"/>
  <c r="X804" i="1" s="1"/>
  <c r="Z804" i="1" s="1"/>
  <c r="N805" i="1"/>
  <c r="P805" i="1"/>
  <c r="Q805" i="1"/>
  <c r="X805" i="1" s="1"/>
  <c r="Z805" i="1" s="1"/>
  <c r="N806" i="1"/>
  <c r="P806" i="1"/>
  <c r="Q806" i="1"/>
  <c r="X806" i="1" s="1"/>
  <c r="Z806" i="1" s="1"/>
  <c r="N807" i="1"/>
  <c r="P807" i="1"/>
  <c r="Q807" i="1"/>
  <c r="X807" i="1" s="1"/>
  <c r="Z807" i="1" s="1"/>
  <c r="N808" i="1"/>
  <c r="P808" i="1"/>
  <c r="Q808" i="1"/>
  <c r="X808" i="1" s="1"/>
  <c r="Z808" i="1" s="1"/>
  <c r="N809" i="1"/>
  <c r="P809" i="1"/>
  <c r="Q809" i="1"/>
  <c r="X809" i="1" s="1"/>
  <c r="Z809" i="1" s="1"/>
  <c r="N810" i="1"/>
  <c r="P810" i="1"/>
  <c r="Q810" i="1"/>
  <c r="X810" i="1" s="1"/>
  <c r="Z810" i="1" s="1"/>
  <c r="N811" i="1"/>
  <c r="P811" i="1"/>
  <c r="Q811" i="1"/>
  <c r="X811" i="1" s="1"/>
  <c r="Z811" i="1" s="1"/>
  <c r="N812" i="1"/>
  <c r="P812" i="1"/>
  <c r="Q812" i="1"/>
  <c r="X812" i="1" s="1"/>
  <c r="Z812" i="1" s="1"/>
  <c r="N813" i="1"/>
  <c r="P813" i="1"/>
  <c r="Q813" i="1"/>
  <c r="X813" i="1" s="1"/>
  <c r="Z813" i="1" s="1"/>
  <c r="N814" i="1"/>
  <c r="P814" i="1"/>
  <c r="Q814" i="1"/>
  <c r="X814" i="1" s="1"/>
  <c r="Z814" i="1" s="1"/>
  <c r="N815" i="1"/>
  <c r="P815" i="1"/>
  <c r="Q815" i="1"/>
  <c r="X815" i="1" s="1"/>
  <c r="Z815" i="1" s="1"/>
  <c r="N816" i="1"/>
  <c r="P816" i="1"/>
  <c r="Q816" i="1"/>
  <c r="X816" i="1" s="1"/>
  <c r="Z816" i="1" s="1"/>
  <c r="N817" i="1"/>
  <c r="P817" i="1"/>
  <c r="Q817" i="1"/>
  <c r="X817" i="1" s="1"/>
  <c r="Z817" i="1" s="1"/>
  <c r="N818" i="1"/>
  <c r="P818" i="1"/>
  <c r="Q818" i="1"/>
  <c r="X818" i="1" s="1"/>
  <c r="Z818" i="1" s="1"/>
  <c r="N819" i="1"/>
  <c r="P819" i="1"/>
  <c r="Q819" i="1"/>
  <c r="X819" i="1" s="1"/>
  <c r="Z819" i="1" s="1"/>
  <c r="N820" i="1"/>
  <c r="P820" i="1"/>
  <c r="Q820" i="1"/>
  <c r="X820" i="1" s="1"/>
  <c r="Z820" i="1" s="1"/>
  <c r="N821" i="1"/>
  <c r="P821" i="1"/>
  <c r="Q821" i="1"/>
  <c r="X821" i="1" s="1"/>
  <c r="Z821" i="1" s="1"/>
  <c r="N822" i="1"/>
  <c r="P822" i="1"/>
  <c r="Q822" i="1"/>
  <c r="X822" i="1" s="1"/>
  <c r="Z822" i="1" s="1"/>
  <c r="N823" i="1"/>
  <c r="P823" i="1"/>
  <c r="Q823" i="1"/>
  <c r="X823" i="1" s="1"/>
  <c r="Z823" i="1" s="1"/>
  <c r="N824" i="1"/>
  <c r="P824" i="1"/>
  <c r="Q824" i="1"/>
  <c r="X824" i="1" s="1"/>
  <c r="Z824" i="1" s="1"/>
  <c r="N825" i="1"/>
  <c r="P825" i="1"/>
  <c r="Q825" i="1"/>
  <c r="X825" i="1" s="1"/>
  <c r="Z825" i="1" s="1"/>
  <c r="N826" i="1"/>
  <c r="P826" i="1"/>
  <c r="Q826" i="1"/>
  <c r="X826" i="1" s="1"/>
  <c r="Z826" i="1" s="1"/>
  <c r="N827" i="1"/>
  <c r="P827" i="1"/>
  <c r="Q827" i="1"/>
  <c r="X827" i="1" s="1"/>
  <c r="Z827" i="1" s="1"/>
  <c r="N828" i="1"/>
  <c r="P828" i="1"/>
  <c r="Q828" i="1"/>
  <c r="X828" i="1" s="1"/>
  <c r="Z828" i="1" s="1"/>
  <c r="N829" i="1"/>
  <c r="P829" i="1"/>
  <c r="Q829" i="1"/>
  <c r="X829" i="1" s="1"/>
  <c r="Z829" i="1" s="1"/>
  <c r="N830" i="1"/>
  <c r="P830" i="1"/>
  <c r="Q830" i="1"/>
  <c r="X830" i="1" s="1"/>
  <c r="Z830" i="1" s="1"/>
  <c r="N831" i="1"/>
  <c r="P831" i="1"/>
  <c r="Q831" i="1"/>
  <c r="X831" i="1" s="1"/>
  <c r="Z831" i="1" s="1"/>
  <c r="N832" i="1"/>
  <c r="P832" i="1"/>
  <c r="Q832" i="1"/>
  <c r="X832" i="1" s="1"/>
  <c r="Z832" i="1" s="1"/>
  <c r="N833" i="1"/>
  <c r="P833" i="1"/>
  <c r="Q833" i="1"/>
  <c r="X833" i="1" s="1"/>
  <c r="Z833" i="1" s="1"/>
  <c r="N834" i="1"/>
  <c r="P834" i="1"/>
  <c r="Q834" i="1"/>
  <c r="X834" i="1" s="1"/>
  <c r="Z834" i="1" s="1"/>
  <c r="N835" i="1"/>
  <c r="P835" i="1"/>
  <c r="Q835" i="1"/>
  <c r="X835" i="1" s="1"/>
  <c r="Z835" i="1" s="1"/>
  <c r="N836" i="1"/>
  <c r="P836" i="1"/>
  <c r="Q836" i="1"/>
  <c r="X836" i="1" s="1"/>
  <c r="Z836" i="1" s="1"/>
  <c r="N837" i="1"/>
  <c r="P837" i="1"/>
  <c r="Q837" i="1"/>
  <c r="X837" i="1" s="1"/>
  <c r="Z837" i="1" s="1"/>
  <c r="N838" i="1"/>
  <c r="P838" i="1"/>
  <c r="Q838" i="1"/>
  <c r="X838" i="1" s="1"/>
  <c r="Z838" i="1" s="1"/>
  <c r="N839" i="1"/>
  <c r="P839" i="1"/>
  <c r="Q839" i="1"/>
  <c r="X839" i="1" s="1"/>
  <c r="Z839" i="1" s="1"/>
  <c r="N840" i="1"/>
  <c r="P840" i="1"/>
  <c r="Q840" i="1"/>
  <c r="X840" i="1" s="1"/>
  <c r="Z840" i="1" s="1"/>
  <c r="N841" i="1"/>
  <c r="P841" i="1"/>
  <c r="Q841" i="1"/>
  <c r="X841" i="1" s="1"/>
  <c r="Z841" i="1" s="1"/>
  <c r="N842" i="1"/>
  <c r="P842" i="1"/>
  <c r="Q842" i="1"/>
  <c r="X842" i="1" s="1"/>
  <c r="Z842" i="1" s="1"/>
  <c r="N843" i="1"/>
  <c r="P843" i="1"/>
  <c r="Q843" i="1"/>
  <c r="X843" i="1" s="1"/>
  <c r="Z843" i="1" s="1"/>
  <c r="N844" i="1"/>
  <c r="P844" i="1"/>
  <c r="Q844" i="1"/>
  <c r="X844" i="1" s="1"/>
  <c r="Z844" i="1" s="1"/>
  <c r="N845" i="1"/>
  <c r="P845" i="1"/>
  <c r="Q845" i="1"/>
  <c r="X845" i="1" s="1"/>
  <c r="Z845" i="1" s="1"/>
  <c r="N846" i="1"/>
  <c r="P846" i="1"/>
  <c r="Q846" i="1"/>
  <c r="X846" i="1" s="1"/>
  <c r="Z846" i="1" s="1"/>
  <c r="N847" i="1"/>
  <c r="P847" i="1"/>
  <c r="Q847" i="1"/>
  <c r="X847" i="1" s="1"/>
  <c r="Z847" i="1" s="1"/>
  <c r="N848" i="1"/>
  <c r="P848" i="1"/>
  <c r="Q848" i="1"/>
  <c r="X848" i="1" s="1"/>
  <c r="Z848" i="1" s="1"/>
  <c r="N849" i="1"/>
  <c r="P849" i="1"/>
  <c r="Q849" i="1"/>
  <c r="X849" i="1" s="1"/>
  <c r="Z849" i="1" s="1"/>
  <c r="N850" i="1"/>
  <c r="P850" i="1"/>
  <c r="Q850" i="1"/>
  <c r="X850" i="1" s="1"/>
  <c r="Z850" i="1" s="1"/>
  <c r="N851" i="1"/>
  <c r="P851" i="1"/>
  <c r="Q851" i="1"/>
  <c r="X851" i="1" s="1"/>
  <c r="Z851" i="1" s="1"/>
  <c r="N852" i="1"/>
  <c r="P852" i="1"/>
  <c r="Q852" i="1"/>
  <c r="X852" i="1" s="1"/>
  <c r="Z852" i="1" s="1"/>
  <c r="N853" i="1"/>
  <c r="P853" i="1"/>
  <c r="Q853" i="1"/>
  <c r="X853" i="1" s="1"/>
  <c r="Z853" i="1" s="1"/>
  <c r="N854" i="1"/>
  <c r="P854" i="1"/>
  <c r="Q854" i="1"/>
  <c r="X854" i="1" s="1"/>
  <c r="Z854" i="1" s="1"/>
  <c r="N855" i="1"/>
  <c r="P855" i="1"/>
  <c r="Q855" i="1"/>
  <c r="X855" i="1" s="1"/>
  <c r="Z855" i="1" s="1"/>
  <c r="N856" i="1"/>
  <c r="P856" i="1"/>
  <c r="Q856" i="1"/>
  <c r="X856" i="1" s="1"/>
  <c r="Z856" i="1" s="1"/>
  <c r="N857" i="1"/>
  <c r="P857" i="1"/>
  <c r="Q857" i="1"/>
  <c r="X857" i="1" s="1"/>
  <c r="Z857" i="1" s="1"/>
  <c r="N858" i="1"/>
  <c r="P858" i="1"/>
  <c r="Q858" i="1"/>
  <c r="X858" i="1" s="1"/>
  <c r="Z858" i="1" s="1"/>
  <c r="N859" i="1"/>
  <c r="P859" i="1"/>
  <c r="Q859" i="1"/>
  <c r="X859" i="1" s="1"/>
  <c r="Z859" i="1" s="1"/>
  <c r="N860" i="1"/>
  <c r="P860" i="1"/>
  <c r="Q860" i="1"/>
  <c r="X860" i="1" s="1"/>
  <c r="Z860" i="1" s="1"/>
  <c r="N861" i="1"/>
  <c r="P861" i="1"/>
  <c r="Q861" i="1"/>
  <c r="X861" i="1" s="1"/>
  <c r="Z861" i="1" s="1"/>
  <c r="N862" i="1"/>
  <c r="P862" i="1"/>
  <c r="Q862" i="1"/>
  <c r="X862" i="1" s="1"/>
  <c r="Z862" i="1" s="1"/>
  <c r="N863" i="1"/>
  <c r="P863" i="1"/>
  <c r="Q863" i="1"/>
  <c r="X863" i="1" s="1"/>
  <c r="Z863" i="1" s="1"/>
  <c r="N864" i="1"/>
  <c r="P864" i="1"/>
  <c r="Q864" i="1"/>
  <c r="X864" i="1" s="1"/>
  <c r="Z864" i="1" s="1"/>
  <c r="N865" i="1"/>
  <c r="P865" i="1"/>
  <c r="Q865" i="1"/>
  <c r="X865" i="1" s="1"/>
  <c r="Z865" i="1" s="1"/>
  <c r="N866" i="1"/>
  <c r="P866" i="1"/>
  <c r="Q866" i="1"/>
  <c r="X866" i="1" s="1"/>
  <c r="Z866" i="1" s="1"/>
  <c r="N867" i="1"/>
  <c r="P867" i="1"/>
  <c r="Q867" i="1"/>
  <c r="X867" i="1" s="1"/>
  <c r="Z867" i="1" s="1"/>
  <c r="N868" i="1"/>
  <c r="P868" i="1"/>
  <c r="Q868" i="1"/>
  <c r="X868" i="1" s="1"/>
  <c r="Z868" i="1" s="1"/>
  <c r="N869" i="1"/>
  <c r="P869" i="1"/>
  <c r="Q869" i="1"/>
  <c r="X869" i="1" s="1"/>
  <c r="Z869" i="1" s="1"/>
  <c r="N870" i="1"/>
  <c r="P870" i="1"/>
  <c r="Q870" i="1"/>
  <c r="X870" i="1" s="1"/>
  <c r="Z870" i="1" s="1"/>
  <c r="N871" i="1"/>
  <c r="P871" i="1"/>
  <c r="Q871" i="1"/>
  <c r="X871" i="1" s="1"/>
  <c r="Z871" i="1" s="1"/>
  <c r="N872" i="1"/>
  <c r="P872" i="1"/>
  <c r="Q872" i="1"/>
  <c r="X872" i="1" s="1"/>
  <c r="Z872" i="1" s="1"/>
  <c r="N873" i="1"/>
  <c r="P873" i="1"/>
  <c r="Q873" i="1"/>
  <c r="X873" i="1" s="1"/>
  <c r="Z873" i="1" s="1"/>
  <c r="N874" i="1"/>
  <c r="P874" i="1"/>
  <c r="Q874" i="1"/>
  <c r="X874" i="1" s="1"/>
  <c r="Z874" i="1" s="1"/>
  <c r="N875" i="1"/>
  <c r="P875" i="1"/>
  <c r="Q875" i="1"/>
  <c r="X875" i="1" s="1"/>
  <c r="Z875" i="1" s="1"/>
  <c r="N876" i="1"/>
  <c r="P876" i="1"/>
  <c r="Q876" i="1"/>
  <c r="X876" i="1" s="1"/>
  <c r="Z876" i="1" s="1"/>
  <c r="N877" i="1"/>
  <c r="P877" i="1"/>
  <c r="Q877" i="1"/>
  <c r="X877" i="1" s="1"/>
  <c r="Z877" i="1" s="1"/>
  <c r="N878" i="1"/>
  <c r="P878" i="1"/>
  <c r="Q878" i="1"/>
  <c r="X878" i="1" s="1"/>
  <c r="Z878" i="1" s="1"/>
  <c r="N879" i="1"/>
  <c r="P879" i="1"/>
  <c r="Q879" i="1"/>
  <c r="X879" i="1" s="1"/>
  <c r="Z879" i="1" s="1"/>
  <c r="N880" i="1"/>
  <c r="P880" i="1"/>
  <c r="Q880" i="1"/>
  <c r="X880" i="1" s="1"/>
  <c r="Z880" i="1" s="1"/>
  <c r="N881" i="1"/>
  <c r="P881" i="1"/>
  <c r="Q881" i="1"/>
  <c r="X881" i="1" s="1"/>
  <c r="Z881" i="1" s="1"/>
  <c r="N882" i="1"/>
  <c r="P882" i="1"/>
  <c r="Q882" i="1"/>
  <c r="X882" i="1" s="1"/>
  <c r="Z882" i="1" s="1"/>
  <c r="N883" i="1"/>
  <c r="P883" i="1"/>
  <c r="Q883" i="1"/>
  <c r="X883" i="1" s="1"/>
  <c r="Z883" i="1" s="1"/>
  <c r="N884" i="1"/>
  <c r="P884" i="1"/>
  <c r="Q884" i="1"/>
  <c r="X884" i="1" s="1"/>
  <c r="Z884" i="1" s="1"/>
  <c r="N885" i="1"/>
  <c r="P885" i="1"/>
  <c r="Q885" i="1"/>
  <c r="X885" i="1" s="1"/>
  <c r="Z885" i="1" s="1"/>
  <c r="N886" i="1"/>
  <c r="P886" i="1"/>
  <c r="Q886" i="1"/>
  <c r="X886" i="1" s="1"/>
  <c r="Z886" i="1" s="1"/>
  <c r="N887" i="1"/>
  <c r="P887" i="1"/>
  <c r="Q887" i="1"/>
  <c r="X887" i="1" s="1"/>
  <c r="Z887" i="1" s="1"/>
  <c r="N888" i="1"/>
  <c r="P888" i="1"/>
  <c r="Q888" i="1"/>
  <c r="X888" i="1" s="1"/>
  <c r="Z888" i="1" s="1"/>
  <c r="N889" i="1"/>
  <c r="P889" i="1"/>
  <c r="Q889" i="1"/>
  <c r="X889" i="1" s="1"/>
  <c r="Z889" i="1" s="1"/>
  <c r="N890" i="1"/>
  <c r="P890" i="1"/>
  <c r="Q890" i="1"/>
  <c r="X890" i="1" s="1"/>
  <c r="Z890" i="1" s="1"/>
  <c r="N891" i="1"/>
  <c r="P891" i="1"/>
  <c r="Q891" i="1"/>
  <c r="X891" i="1" s="1"/>
  <c r="Z891" i="1" s="1"/>
  <c r="N892" i="1"/>
  <c r="P892" i="1"/>
  <c r="Q892" i="1"/>
  <c r="X892" i="1" s="1"/>
  <c r="Z892" i="1" s="1"/>
  <c r="N893" i="1"/>
  <c r="P893" i="1"/>
  <c r="Q893" i="1"/>
  <c r="X893" i="1" s="1"/>
  <c r="Z893" i="1" s="1"/>
  <c r="N894" i="1"/>
  <c r="P894" i="1"/>
  <c r="Q894" i="1"/>
  <c r="X894" i="1" s="1"/>
  <c r="Z894" i="1" s="1"/>
  <c r="N895" i="1"/>
  <c r="P895" i="1"/>
  <c r="Q895" i="1"/>
  <c r="X895" i="1" s="1"/>
  <c r="Z895" i="1" s="1"/>
  <c r="N896" i="1"/>
  <c r="P896" i="1"/>
  <c r="Q896" i="1"/>
  <c r="X896" i="1" s="1"/>
  <c r="Z896" i="1" s="1"/>
  <c r="N897" i="1"/>
  <c r="P897" i="1"/>
  <c r="Q897" i="1"/>
  <c r="X897" i="1" s="1"/>
  <c r="Z897" i="1" s="1"/>
  <c r="N898" i="1"/>
  <c r="P898" i="1"/>
  <c r="Q898" i="1"/>
  <c r="X898" i="1" s="1"/>
  <c r="Z898" i="1" s="1"/>
  <c r="N899" i="1"/>
  <c r="P899" i="1"/>
  <c r="Q899" i="1"/>
  <c r="X899" i="1" s="1"/>
  <c r="Z899" i="1" s="1"/>
  <c r="N900" i="1"/>
  <c r="P900" i="1"/>
  <c r="Q900" i="1"/>
  <c r="X900" i="1" s="1"/>
  <c r="Z900" i="1" s="1"/>
  <c r="N901" i="1"/>
  <c r="P901" i="1"/>
  <c r="Q901" i="1"/>
  <c r="X901" i="1" s="1"/>
  <c r="Z901" i="1" s="1"/>
  <c r="N902" i="1"/>
  <c r="P902" i="1"/>
  <c r="Q902" i="1"/>
  <c r="X902" i="1" s="1"/>
  <c r="Z902" i="1" s="1"/>
  <c r="N903" i="1"/>
  <c r="P903" i="1"/>
  <c r="Q903" i="1"/>
  <c r="X903" i="1" s="1"/>
  <c r="Z903" i="1" s="1"/>
  <c r="N904" i="1"/>
  <c r="P904" i="1"/>
  <c r="Q904" i="1"/>
  <c r="X904" i="1" s="1"/>
  <c r="Z904" i="1" s="1"/>
  <c r="N905" i="1"/>
  <c r="P905" i="1"/>
  <c r="Q905" i="1"/>
  <c r="X905" i="1" s="1"/>
  <c r="Z905" i="1" s="1"/>
  <c r="N906" i="1"/>
  <c r="P906" i="1"/>
  <c r="Q906" i="1"/>
  <c r="X906" i="1" s="1"/>
  <c r="Z906" i="1" s="1"/>
  <c r="N907" i="1"/>
  <c r="P907" i="1"/>
  <c r="Q907" i="1"/>
  <c r="X907" i="1" s="1"/>
  <c r="Z907" i="1" s="1"/>
  <c r="N908" i="1"/>
  <c r="P908" i="1"/>
  <c r="Q908" i="1"/>
  <c r="X908" i="1" s="1"/>
  <c r="Z908" i="1" s="1"/>
  <c r="N909" i="1"/>
  <c r="P909" i="1"/>
  <c r="Q909" i="1"/>
  <c r="X909" i="1" s="1"/>
  <c r="Z909" i="1" s="1"/>
  <c r="N910" i="1"/>
  <c r="P910" i="1"/>
  <c r="Q910" i="1"/>
  <c r="X910" i="1" s="1"/>
  <c r="Z910" i="1" s="1"/>
  <c r="N911" i="1"/>
  <c r="P911" i="1"/>
  <c r="Q911" i="1"/>
  <c r="X911" i="1" s="1"/>
  <c r="Z911" i="1" s="1"/>
  <c r="N912" i="1"/>
  <c r="P912" i="1"/>
  <c r="Q912" i="1"/>
  <c r="X912" i="1" s="1"/>
  <c r="Z912" i="1" s="1"/>
  <c r="N913" i="1"/>
  <c r="P913" i="1"/>
  <c r="Q913" i="1"/>
  <c r="X913" i="1" s="1"/>
  <c r="Z913" i="1" s="1"/>
  <c r="N914" i="1"/>
  <c r="P914" i="1"/>
  <c r="Q914" i="1"/>
  <c r="X914" i="1" s="1"/>
  <c r="Z914" i="1" s="1"/>
  <c r="N915" i="1"/>
  <c r="P915" i="1"/>
  <c r="Q915" i="1"/>
  <c r="X915" i="1" s="1"/>
  <c r="Z915" i="1" s="1"/>
  <c r="N916" i="1"/>
  <c r="P916" i="1"/>
  <c r="Q916" i="1"/>
  <c r="X916" i="1" s="1"/>
  <c r="Z916" i="1" s="1"/>
  <c r="N917" i="1"/>
  <c r="P917" i="1"/>
  <c r="Q917" i="1"/>
  <c r="X917" i="1" s="1"/>
  <c r="Z917" i="1" s="1"/>
  <c r="N918" i="1"/>
  <c r="P918" i="1"/>
  <c r="Q918" i="1"/>
  <c r="X918" i="1" s="1"/>
  <c r="Z918" i="1" s="1"/>
  <c r="N919" i="1"/>
  <c r="P919" i="1"/>
  <c r="Q919" i="1"/>
  <c r="X919" i="1" s="1"/>
  <c r="Z919" i="1" s="1"/>
  <c r="N920" i="1"/>
  <c r="P920" i="1"/>
  <c r="Q920" i="1"/>
  <c r="X920" i="1" s="1"/>
  <c r="Z920" i="1" s="1"/>
  <c r="N921" i="1"/>
  <c r="P921" i="1"/>
  <c r="Q921" i="1"/>
  <c r="X921" i="1" s="1"/>
  <c r="Z921" i="1" s="1"/>
  <c r="N922" i="1"/>
  <c r="P922" i="1"/>
  <c r="Q922" i="1"/>
  <c r="X922" i="1" s="1"/>
  <c r="Z922" i="1" s="1"/>
  <c r="N923" i="1"/>
  <c r="P923" i="1"/>
  <c r="Q923" i="1"/>
  <c r="X923" i="1" s="1"/>
  <c r="Z923" i="1" s="1"/>
  <c r="N924" i="1"/>
  <c r="P924" i="1"/>
  <c r="Q924" i="1"/>
  <c r="X924" i="1" s="1"/>
  <c r="Z924" i="1" s="1"/>
  <c r="N925" i="1"/>
  <c r="P925" i="1"/>
  <c r="Q925" i="1"/>
  <c r="X925" i="1" s="1"/>
  <c r="Z925" i="1" s="1"/>
  <c r="N926" i="1"/>
  <c r="P926" i="1"/>
  <c r="Q926" i="1"/>
  <c r="X926" i="1" s="1"/>
  <c r="Z926" i="1" s="1"/>
  <c r="N927" i="1"/>
  <c r="P927" i="1"/>
  <c r="Q927" i="1"/>
  <c r="X927" i="1" s="1"/>
  <c r="Z927" i="1" s="1"/>
  <c r="N928" i="1"/>
  <c r="P928" i="1"/>
  <c r="Q928" i="1"/>
  <c r="X928" i="1" s="1"/>
  <c r="Z928" i="1" s="1"/>
  <c r="N929" i="1"/>
  <c r="P929" i="1"/>
  <c r="Q929" i="1"/>
  <c r="X929" i="1" s="1"/>
  <c r="Z929" i="1" s="1"/>
  <c r="N930" i="1"/>
  <c r="P930" i="1"/>
  <c r="Q930" i="1"/>
  <c r="X930" i="1" s="1"/>
  <c r="Z930" i="1" s="1"/>
  <c r="N931" i="1"/>
  <c r="P931" i="1"/>
  <c r="Q931" i="1"/>
  <c r="X931" i="1" s="1"/>
  <c r="Z931" i="1" s="1"/>
  <c r="N932" i="1"/>
  <c r="P932" i="1"/>
  <c r="Q932" i="1"/>
  <c r="X932" i="1" s="1"/>
  <c r="Z932" i="1" s="1"/>
  <c r="N933" i="1"/>
  <c r="P933" i="1"/>
  <c r="Q933" i="1"/>
  <c r="X933" i="1" s="1"/>
  <c r="Z933" i="1" s="1"/>
  <c r="N934" i="1"/>
  <c r="P934" i="1"/>
  <c r="Q934" i="1"/>
  <c r="X934" i="1" s="1"/>
  <c r="Z934" i="1" s="1"/>
  <c r="N935" i="1"/>
  <c r="P935" i="1"/>
  <c r="Q935" i="1"/>
  <c r="X935" i="1" s="1"/>
  <c r="Z935" i="1" s="1"/>
  <c r="N936" i="1"/>
  <c r="P936" i="1"/>
  <c r="Q936" i="1"/>
  <c r="X936" i="1" s="1"/>
  <c r="Z936" i="1" s="1"/>
  <c r="N937" i="1"/>
  <c r="P937" i="1"/>
  <c r="Q937" i="1"/>
  <c r="X937" i="1" s="1"/>
  <c r="Z937" i="1" s="1"/>
  <c r="N938" i="1"/>
  <c r="P938" i="1"/>
  <c r="Q938" i="1"/>
  <c r="X938" i="1" s="1"/>
  <c r="Z938" i="1" s="1"/>
  <c r="N939" i="1"/>
  <c r="P939" i="1"/>
  <c r="Q939" i="1"/>
  <c r="X939" i="1" s="1"/>
  <c r="Z939" i="1" s="1"/>
  <c r="N940" i="1"/>
  <c r="P940" i="1"/>
  <c r="Q940" i="1"/>
  <c r="X940" i="1" s="1"/>
  <c r="Z940" i="1" s="1"/>
  <c r="N941" i="1"/>
  <c r="P941" i="1"/>
  <c r="Q941" i="1"/>
  <c r="X941" i="1" s="1"/>
  <c r="Z941" i="1" s="1"/>
  <c r="N942" i="1"/>
  <c r="P942" i="1"/>
  <c r="Q942" i="1"/>
  <c r="X942" i="1" s="1"/>
  <c r="Z942" i="1" s="1"/>
  <c r="N943" i="1"/>
  <c r="P943" i="1"/>
  <c r="Q943" i="1"/>
  <c r="X943" i="1" s="1"/>
  <c r="Z943" i="1" s="1"/>
  <c r="N944" i="1"/>
  <c r="P944" i="1"/>
  <c r="Q944" i="1"/>
  <c r="X944" i="1" s="1"/>
  <c r="Z944" i="1" s="1"/>
  <c r="N945" i="1"/>
  <c r="P945" i="1"/>
  <c r="Q945" i="1"/>
  <c r="X945" i="1" s="1"/>
  <c r="Z945" i="1" s="1"/>
  <c r="N946" i="1"/>
  <c r="P946" i="1"/>
  <c r="Q946" i="1"/>
  <c r="X946" i="1" s="1"/>
  <c r="Z946" i="1" s="1"/>
  <c r="N947" i="1"/>
  <c r="P947" i="1"/>
  <c r="Q947" i="1"/>
  <c r="X947" i="1" s="1"/>
  <c r="Z947" i="1" s="1"/>
  <c r="N948" i="1"/>
  <c r="P948" i="1"/>
  <c r="Q948" i="1"/>
  <c r="X948" i="1" s="1"/>
  <c r="Z948" i="1" s="1"/>
  <c r="N949" i="1"/>
  <c r="P949" i="1"/>
  <c r="Q949" i="1"/>
  <c r="X949" i="1" s="1"/>
  <c r="Z949" i="1" s="1"/>
  <c r="N950" i="1"/>
  <c r="P950" i="1"/>
  <c r="Q950" i="1"/>
  <c r="X950" i="1" s="1"/>
  <c r="Z950" i="1" s="1"/>
  <c r="N951" i="1"/>
  <c r="P951" i="1"/>
  <c r="Q951" i="1"/>
  <c r="X951" i="1" s="1"/>
  <c r="Z951" i="1" s="1"/>
  <c r="N952" i="1"/>
  <c r="P952" i="1"/>
  <c r="Q952" i="1"/>
  <c r="X952" i="1" s="1"/>
  <c r="Z952" i="1" s="1"/>
  <c r="N953" i="1"/>
  <c r="P953" i="1"/>
  <c r="Q953" i="1"/>
  <c r="X953" i="1" s="1"/>
  <c r="Z953" i="1" s="1"/>
  <c r="N954" i="1"/>
  <c r="P954" i="1"/>
  <c r="Q954" i="1"/>
  <c r="X954" i="1" s="1"/>
  <c r="Z954" i="1" s="1"/>
  <c r="N955" i="1"/>
  <c r="P955" i="1"/>
  <c r="Q955" i="1"/>
  <c r="X955" i="1" s="1"/>
  <c r="Z955" i="1" s="1"/>
  <c r="N956" i="1"/>
  <c r="P956" i="1"/>
  <c r="Q956" i="1"/>
  <c r="X956" i="1" s="1"/>
  <c r="Z956" i="1" s="1"/>
  <c r="N957" i="1"/>
  <c r="P957" i="1"/>
  <c r="Q957" i="1"/>
  <c r="X957" i="1" s="1"/>
  <c r="Z957" i="1" s="1"/>
  <c r="N958" i="1"/>
  <c r="P958" i="1"/>
  <c r="Q958" i="1"/>
  <c r="X958" i="1" s="1"/>
  <c r="Z958" i="1" s="1"/>
  <c r="N959" i="1"/>
  <c r="P959" i="1"/>
  <c r="Q959" i="1"/>
  <c r="X959" i="1" s="1"/>
  <c r="Z959" i="1" s="1"/>
  <c r="N960" i="1"/>
  <c r="P960" i="1"/>
  <c r="Q960" i="1"/>
  <c r="X960" i="1" s="1"/>
  <c r="Z960" i="1" s="1"/>
  <c r="N961" i="1"/>
  <c r="P961" i="1"/>
  <c r="Q961" i="1"/>
  <c r="X961" i="1" s="1"/>
  <c r="Z961" i="1" s="1"/>
  <c r="N962" i="1"/>
  <c r="P962" i="1"/>
  <c r="Q962" i="1"/>
  <c r="X962" i="1" s="1"/>
  <c r="Z962" i="1" s="1"/>
  <c r="N963" i="1"/>
  <c r="P963" i="1"/>
  <c r="Q963" i="1"/>
  <c r="X963" i="1" s="1"/>
  <c r="Z963" i="1" s="1"/>
  <c r="N964" i="1"/>
  <c r="P964" i="1"/>
  <c r="Q964" i="1"/>
  <c r="X964" i="1" s="1"/>
  <c r="Z964" i="1" s="1"/>
  <c r="N965" i="1"/>
  <c r="P965" i="1"/>
  <c r="Q965" i="1"/>
  <c r="X965" i="1" s="1"/>
  <c r="Z965" i="1" s="1"/>
  <c r="N966" i="1"/>
  <c r="P966" i="1"/>
  <c r="Q966" i="1"/>
  <c r="X966" i="1" s="1"/>
  <c r="Z966" i="1" s="1"/>
  <c r="N967" i="1"/>
  <c r="P967" i="1"/>
  <c r="Q967" i="1"/>
  <c r="X967" i="1" s="1"/>
  <c r="Z967" i="1" s="1"/>
  <c r="N968" i="1"/>
  <c r="P968" i="1"/>
  <c r="Q968" i="1"/>
  <c r="X968" i="1" s="1"/>
  <c r="Z968" i="1" s="1"/>
  <c r="N969" i="1"/>
  <c r="P969" i="1"/>
  <c r="Q969" i="1"/>
  <c r="X969" i="1" s="1"/>
  <c r="Z969" i="1" s="1"/>
  <c r="N970" i="1"/>
  <c r="P970" i="1"/>
  <c r="Q970" i="1"/>
  <c r="X970" i="1" s="1"/>
  <c r="Z970" i="1" s="1"/>
  <c r="N971" i="1"/>
  <c r="P971" i="1"/>
  <c r="Q971" i="1"/>
  <c r="X971" i="1" s="1"/>
  <c r="Z971" i="1" s="1"/>
  <c r="N972" i="1"/>
  <c r="P972" i="1"/>
  <c r="Q972" i="1"/>
  <c r="X972" i="1" s="1"/>
  <c r="Z972" i="1" s="1"/>
  <c r="N973" i="1"/>
  <c r="P973" i="1"/>
  <c r="Q973" i="1"/>
  <c r="X973" i="1" s="1"/>
  <c r="Z973" i="1" s="1"/>
  <c r="N974" i="1"/>
  <c r="P974" i="1"/>
  <c r="Q974" i="1"/>
  <c r="X974" i="1" s="1"/>
  <c r="Z974" i="1" s="1"/>
  <c r="N975" i="1"/>
  <c r="P975" i="1"/>
  <c r="Q975" i="1"/>
  <c r="X975" i="1" s="1"/>
  <c r="Z975" i="1" s="1"/>
  <c r="N976" i="1"/>
  <c r="P976" i="1"/>
  <c r="Q976" i="1"/>
  <c r="X976" i="1" s="1"/>
  <c r="Z976" i="1" s="1"/>
  <c r="N977" i="1"/>
  <c r="P977" i="1"/>
  <c r="Q977" i="1"/>
  <c r="X977" i="1" s="1"/>
  <c r="Z977" i="1" s="1"/>
  <c r="N978" i="1"/>
  <c r="P978" i="1"/>
  <c r="Q978" i="1"/>
  <c r="X978" i="1" s="1"/>
  <c r="Z978" i="1" s="1"/>
  <c r="N979" i="1"/>
  <c r="P979" i="1"/>
  <c r="Q979" i="1"/>
  <c r="X979" i="1" s="1"/>
  <c r="Z979" i="1" s="1"/>
  <c r="N980" i="1"/>
  <c r="P980" i="1"/>
  <c r="Q980" i="1"/>
  <c r="X980" i="1" s="1"/>
  <c r="Z980" i="1" s="1"/>
  <c r="N981" i="1"/>
  <c r="P981" i="1"/>
  <c r="Q981" i="1"/>
  <c r="X981" i="1" s="1"/>
  <c r="Z981" i="1" s="1"/>
  <c r="N982" i="1"/>
  <c r="P982" i="1"/>
  <c r="Q982" i="1"/>
  <c r="X982" i="1" s="1"/>
  <c r="Z982" i="1" s="1"/>
  <c r="N983" i="1"/>
  <c r="P983" i="1"/>
  <c r="Q983" i="1"/>
  <c r="X983" i="1" s="1"/>
  <c r="Z983" i="1" s="1"/>
  <c r="N984" i="1"/>
  <c r="P984" i="1"/>
  <c r="Q984" i="1"/>
  <c r="X984" i="1" s="1"/>
  <c r="Z984" i="1" s="1"/>
  <c r="N985" i="1"/>
  <c r="P985" i="1"/>
  <c r="Q985" i="1"/>
  <c r="X985" i="1" s="1"/>
  <c r="Z985" i="1" s="1"/>
  <c r="N986" i="1"/>
  <c r="P986" i="1"/>
  <c r="Q986" i="1"/>
  <c r="X986" i="1" s="1"/>
  <c r="Z986" i="1" s="1"/>
  <c r="N987" i="1"/>
  <c r="P987" i="1"/>
  <c r="Q987" i="1"/>
  <c r="X987" i="1" s="1"/>
  <c r="Z987" i="1" s="1"/>
  <c r="N988" i="1"/>
  <c r="P988" i="1"/>
  <c r="Q988" i="1"/>
  <c r="X988" i="1" s="1"/>
  <c r="Z988" i="1" s="1"/>
  <c r="N989" i="1"/>
  <c r="P989" i="1"/>
  <c r="Q989" i="1"/>
  <c r="X989" i="1" s="1"/>
  <c r="Z989" i="1" s="1"/>
  <c r="N990" i="1"/>
  <c r="P990" i="1"/>
  <c r="Q990" i="1"/>
  <c r="X990" i="1" s="1"/>
  <c r="Z990" i="1" s="1"/>
  <c r="N991" i="1"/>
  <c r="P991" i="1"/>
  <c r="Q991" i="1"/>
  <c r="X991" i="1" s="1"/>
  <c r="Z991" i="1" s="1"/>
  <c r="N992" i="1"/>
  <c r="P992" i="1"/>
  <c r="Q992" i="1"/>
  <c r="X992" i="1" s="1"/>
  <c r="Z992" i="1" s="1"/>
  <c r="N993" i="1"/>
  <c r="P993" i="1"/>
  <c r="Q993" i="1"/>
  <c r="X993" i="1" s="1"/>
  <c r="Z993" i="1" s="1"/>
  <c r="N994" i="1"/>
  <c r="P994" i="1"/>
  <c r="Q994" i="1"/>
  <c r="X994" i="1" s="1"/>
  <c r="Z994" i="1" s="1"/>
  <c r="N995" i="1"/>
  <c r="P995" i="1"/>
  <c r="Q995" i="1"/>
  <c r="X995" i="1" s="1"/>
  <c r="Z995" i="1" s="1"/>
  <c r="N996" i="1"/>
  <c r="P996" i="1"/>
  <c r="Q996" i="1"/>
  <c r="X996" i="1" s="1"/>
  <c r="Z996" i="1" s="1"/>
  <c r="N997" i="1"/>
  <c r="P997" i="1"/>
  <c r="Q997" i="1"/>
  <c r="X997" i="1" s="1"/>
  <c r="Z997" i="1" s="1"/>
  <c r="N998" i="1"/>
  <c r="P998" i="1"/>
  <c r="Q998" i="1"/>
  <c r="X998" i="1" s="1"/>
  <c r="Z998" i="1" s="1"/>
  <c r="N999" i="1"/>
  <c r="P999" i="1"/>
  <c r="Q999" i="1"/>
  <c r="X999" i="1" s="1"/>
  <c r="Z999" i="1" s="1"/>
  <c r="N1000" i="1"/>
  <c r="P1000" i="1"/>
  <c r="Q1000" i="1"/>
  <c r="X1000" i="1" s="1"/>
  <c r="Z1000" i="1" s="1"/>
  <c r="N1001" i="1"/>
  <c r="P1001" i="1"/>
  <c r="Q1001" i="1"/>
  <c r="X1001" i="1" s="1"/>
  <c r="Z1001" i="1" s="1"/>
  <c r="N1002" i="1"/>
  <c r="P1002" i="1"/>
  <c r="Q1002" i="1"/>
  <c r="X1002" i="1" s="1"/>
  <c r="Z1002" i="1" s="1"/>
  <c r="N1003" i="1"/>
  <c r="P1003" i="1"/>
  <c r="Q1003" i="1"/>
  <c r="X1003" i="1" s="1"/>
  <c r="Z1003" i="1" s="1"/>
  <c r="N1004" i="1"/>
  <c r="P1004" i="1"/>
  <c r="Q1004" i="1"/>
  <c r="X1004" i="1" s="1"/>
  <c r="Z1004" i="1" s="1"/>
  <c r="N1005" i="1"/>
  <c r="P1005" i="1"/>
  <c r="Q1005" i="1"/>
  <c r="X1005" i="1" s="1"/>
  <c r="Z1005" i="1" s="1"/>
  <c r="N1006" i="1"/>
  <c r="P1006" i="1"/>
  <c r="Q1006" i="1"/>
  <c r="X1006" i="1" s="1"/>
  <c r="Z1006" i="1" s="1"/>
  <c r="N1007" i="1"/>
  <c r="P1007" i="1"/>
  <c r="Q1007" i="1"/>
  <c r="X1007" i="1" s="1"/>
  <c r="Z1007" i="1" s="1"/>
  <c r="N1008" i="1"/>
  <c r="P1008" i="1"/>
  <c r="Q1008" i="1"/>
  <c r="X1008" i="1" s="1"/>
  <c r="Z1008" i="1" s="1"/>
  <c r="N1009" i="1"/>
  <c r="P1009" i="1"/>
  <c r="Q1009" i="1"/>
  <c r="X1009" i="1" s="1"/>
  <c r="Z1009" i="1" s="1"/>
  <c r="N1010" i="1"/>
  <c r="P1010" i="1"/>
  <c r="Q1010" i="1"/>
  <c r="X1010" i="1" s="1"/>
  <c r="Z1010" i="1" s="1"/>
  <c r="N1011" i="1"/>
  <c r="P1011" i="1"/>
  <c r="Q1011" i="1"/>
  <c r="X1011" i="1" s="1"/>
  <c r="Z1011" i="1" s="1"/>
  <c r="N1012" i="1"/>
  <c r="P1012" i="1"/>
  <c r="Q1012" i="1"/>
  <c r="X1012" i="1" s="1"/>
  <c r="Z1012" i="1" s="1"/>
  <c r="N1013" i="1"/>
  <c r="P1013" i="1"/>
  <c r="Q1013" i="1"/>
  <c r="X1013" i="1" s="1"/>
  <c r="Z1013" i="1" s="1"/>
  <c r="N1014" i="1"/>
  <c r="P1014" i="1"/>
  <c r="Q1014" i="1"/>
  <c r="X1014" i="1" s="1"/>
  <c r="Z1014" i="1" s="1"/>
  <c r="N1015" i="1"/>
  <c r="P1015" i="1"/>
  <c r="Q1015" i="1"/>
  <c r="X1015" i="1" s="1"/>
  <c r="Z1015" i="1" s="1"/>
  <c r="N1016" i="1"/>
  <c r="P1016" i="1"/>
  <c r="Q1016" i="1"/>
  <c r="X1016" i="1" s="1"/>
  <c r="Z1016" i="1" s="1"/>
  <c r="N1017" i="1"/>
  <c r="P1017" i="1"/>
  <c r="Q1017" i="1"/>
  <c r="X1017" i="1" s="1"/>
  <c r="Z1017" i="1" s="1"/>
  <c r="N1018" i="1"/>
  <c r="P1018" i="1"/>
  <c r="Q1018" i="1"/>
  <c r="X1018" i="1" s="1"/>
  <c r="Z1018" i="1" s="1"/>
  <c r="N1019" i="1"/>
  <c r="P1019" i="1"/>
  <c r="Q1019" i="1"/>
  <c r="X1019" i="1" s="1"/>
  <c r="Z1019" i="1" s="1"/>
  <c r="N1020" i="1"/>
  <c r="P1020" i="1"/>
  <c r="Q1020" i="1"/>
  <c r="X1020" i="1" s="1"/>
  <c r="Z1020" i="1" s="1"/>
  <c r="N1021" i="1"/>
  <c r="P1021" i="1"/>
  <c r="Q1021" i="1"/>
  <c r="X1021" i="1" s="1"/>
  <c r="Z1021" i="1" s="1"/>
  <c r="N1022" i="1"/>
  <c r="P1022" i="1"/>
  <c r="Q1022" i="1"/>
  <c r="X1022" i="1" s="1"/>
  <c r="Z1022" i="1" s="1"/>
  <c r="N1023" i="1"/>
  <c r="P1023" i="1"/>
  <c r="Q1023" i="1"/>
  <c r="X1023" i="1" s="1"/>
  <c r="Z1023" i="1" s="1"/>
  <c r="N1024" i="1"/>
  <c r="P1024" i="1"/>
  <c r="Q1024" i="1"/>
  <c r="X1024" i="1" s="1"/>
  <c r="Z1024" i="1" s="1"/>
  <c r="N1025" i="1"/>
  <c r="P1025" i="1"/>
  <c r="Q1025" i="1"/>
  <c r="X1025" i="1" s="1"/>
  <c r="Z1025" i="1" s="1"/>
  <c r="N1026" i="1"/>
  <c r="P1026" i="1"/>
  <c r="Q1026" i="1"/>
  <c r="X1026" i="1" s="1"/>
  <c r="Z1026" i="1" s="1"/>
  <c r="N1027" i="1"/>
  <c r="P1027" i="1"/>
  <c r="Q1027" i="1"/>
  <c r="X1027" i="1" s="1"/>
  <c r="Z1027" i="1" s="1"/>
  <c r="N1028" i="1"/>
  <c r="P1028" i="1"/>
  <c r="Q1028" i="1"/>
  <c r="X1028" i="1" s="1"/>
  <c r="Z1028" i="1" s="1"/>
  <c r="N1029" i="1"/>
  <c r="P1029" i="1"/>
  <c r="Q1029" i="1"/>
  <c r="X1029" i="1" s="1"/>
  <c r="Z1029" i="1" s="1"/>
  <c r="N1030" i="1"/>
  <c r="P1030" i="1"/>
  <c r="Q1030" i="1"/>
  <c r="X1030" i="1" s="1"/>
  <c r="Z1030" i="1" s="1"/>
  <c r="N1031" i="1"/>
  <c r="P1031" i="1"/>
  <c r="Q1031" i="1"/>
  <c r="X1031" i="1" s="1"/>
  <c r="Z1031" i="1" s="1"/>
  <c r="N1032" i="1"/>
  <c r="P1032" i="1"/>
  <c r="Q1032" i="1"/>
  <c r="X1032" i="1" s="1"/>
  <c r="Z1032" i="1" s="1"/>
  <c r="N1033" i="1"/>
  <c r="P1033" i="1"/>
  <c r="Q1033" i="1"/>
  <c r="X1033" i="1" s="1"/>
  <c r="Z1033" i="1" s="1"/>
  <c r="N1034" i="1"/>
  <c r="P1034" i="1"/>
  <c r="Q1034" i="1"/>
  <c r="X1034" i="1" s="1"/>
  <c r="Z1034" i="1" s="1"/>
  <c r="N1035" i="1"/>
  <c r="P1035" i="1"/>
  <c r="Q1035" i="1"/>
  <c r="X1035" i="1" s="1"/>
  <c r="Z1035" i="1" s="1"/>
  <c r="N1036" i="1"/>
  <c r="P1036" i="1"/>
  <c r="Q1036" i="1"/>
  <c r="X1036" i="1" s="1"/>
  <c r="Z1036" i="1" s="1"/>
  <c r="N1037" i="1"/>
  <c r="P1037" i="1"/>
  <c r="Q1037" i="1"/>
  <c r="X1037" i="1" s="1"/>
  <c r="Z1037" i="1" s="1"/>
  <c r="N1038" i="1"/>
  <c r="P1038" i="1"/>
  <c r="Q1038" i="1"/>
  <c r="X1038" i="1" s="1"/>
  <c r="Z1038" i="1" s="1"/>
  <c r="N1039" i="1"/>
  <c r="P1039" i="1"/>
  <c r="Q1039" i="1"/>
  <c r="X1039" i="1" s="1"/>
  <c r="Z1039" i="1" s="1"/>
  <c r="N1040" i="1"/>
  <c r="P1040" i="1"/>
  <c r="Q1040" i="1"/>
  <c r="X1040" i="1" s="1"/>
  <c r="Z1040" i="1" s="1"/>
  <c r="N1041" i="1"/>
  <c r="P1041" i="1"/>
  <c r="Q1041" i="1"/>
  <c r="X1041" i="1" s="1"/>
  <c r="Z1041" i="1" s="1"/>
  <c r="N1042" i="1"/>
  <c r="P1042" i="1"/>
  <c r="Q1042" i="1"/>
  <c r="X1042" i="1" s="1"/>
  <c r="Z1042" i="1" s="1"/>
  <c r="N1043" i="1"/>
  <c r="P1043" i="1"/>
  <c r="Q1043" i="1"/>
  <c r="X1043" i="1" s="1"/>
  <c r="Z1043" i="1" s="1"/>
  <c r="N1044" i="1"/>
  <c r="P1044" i="1"/>
  <c r="Q1044" i="1"/>
  <c r="X1044" i="1" s="1"/>
  <c r="Z1044" i="1" s="1"/>
  <c r="N1045" i="1"/>
  <c r="P1045" i="1"/>
  <c r="Q1045" i="1"/>
  <c r="X1045" i="1" s="1"/>
  <c r="Z1045" i="1" s="1"/>
  <c r="N1046" i="1"/>
  <c r="P1046" i="1"/>
  <c r="Q1046" i="1"/>
  <c r="X1046" i="1" s="1"/>
  <c r="Z1046" i="1" s="1"/>
  <c r="N1047" i="1"/>
  <c r="P1047" i="1"/>
  <c r="Q1047" i="1"/>
  <c r="X1047" i="1" s="1"/>
  <c r="Z1047" i="1" s="1"/>
  <c r="N1048" i="1"/>
  <c r="P1048" i="1"/>
  <c r="Q1048" i="1"/>
  <c r="X1048" i="1" s="1"/>
  <c r="Z1048" i="1" s="1"/>
  <c r="N1049" i="1"/>
  <c r="P1049" i="1"/>
  <c r="Q1049" i="1"/>
  <c r="X1049" i="1" s="1"/>
  <c r="Z1049" i="1" s="1"/>
  <c r="N1050" i="1"/>
  <c r="P1050" i="1"/>
  <c r="Q1050" i="1"/>
  <c r="X1050" i="1" s="1"/>
  <c r="Z1050" i="1" s="1"/>
  <c r="N1051" i="1"/>
  <c r="P1051" i="1"/>
  <c r="Q1051" i="1"/>
  <c r="X1051" i="1" s="1"/>
  <c r="Z1051" i="1" s="1"/>
  <c r="N1052" i="1"/>
  <c r="P1052" i="1"/>
  <c r="Q1052" i="1"/>
  <c r="X1052" i="1" s="1"/>
  <c r="Z1052" i="1" s="1"/>
  <c r="N1053" i="1"/>
  <c r="P1053" i="1"/>
  <c r="Q1053" i="1"/>
  <c r="X1053" i="1" s="1"/>
  <c r="Z1053" i="1" s="1"/>
  <c r="N1054" i="1"/>
  <c r="P1054" i="1"/>
  <c r="Q1054" i="1"/>
  <c r="X1054" i="1" s="1"/>
  <c r="Z1054" i="1" s="1"/>
  <c r="N1055" i="1"/>
  <c r="P1055" i="1"/>
  <c r="Q1055" i="1"/>
  <c r="X1055" i="1" s="1"/>
  <c r="Z1055" i="1" s="1"/>
  <c r="N1056" i="1"/>
  <c r="P1056" i="1"/>
  <c r="Q1056" i="1"/>
  <c r="X1056" i="1" s="1"/>
  <c r="Z1056" i="1" s="1"/>
  <c r="N1057" i="1"/>
  <c r="P1057" i="1"/>
  <c r="Q1057" i="1"/>
  <c r="X1057" i="1" s="1"/>
  <c r="Z1057" i="1" s="1"/>
  <c r="N1058" i="1"/>
  <c r="P1058" i="1"/>
  <c r="Q1058" i="1"/>
  <c r="X1058" i="1" s="1"/>
  <c r="Z1058" i="1" s="1"/>
  <c r="N1059" i="1"/>
  <c r="P1059" i="1"/>
  <c r="Q1059" i="1"/>
  <c r="X1059" i="1" s="1"/>
  <c r="Z1059" i="1" s="1"/>
  <c r="N1060" i="1"/>
  <c r="P1060" i="1"/>
  <c r="Q1060" i="1"/>
  <c r="X1060" i="1" s="1"/>
  <c r="Z1060" i="1" s="1"/>
  <c r="N1061" i="1"/>
  <c r="P1061" i="1"/>
  <c r="Q1061" i="1"/>
  <c r="X1061" i="1" s="1"/>
  <c r="Z1061" i="1" s="1"/>
  <c r="N1062" i="1"/>
  <c r="P1062" i="1"/>
  <c r="Q1062" i="1"/>
  <c r="X1062" i="1" s="1"/>
  <c r="Z1062" i="1" s="1"/>
  <c r="N1063" i="1"/>
  <c r="P1063" i="1"/>
  <c r="Q1063" i="1"/>
  <c r="X1063" i="1" s="1"/>
  <c r="Z1063" i="1" s="1"/>
  <c r="N1064" i="1"/>
  <c r="P1064" i="1"/>
  <c r="Q1064" i="1"/>
  <c r="X1064" i="1" s="1"/>
  <c r="Z1064" i="1" s="1"/>
  <c r="N1065" i="1"/>
  <c r="P1065" i="1"/>
  <c r="Q1065" i="1"/>
  <c r="X1065" i="1" s="1"/>
  <c r="Z1065" i="1" s="1"/>
  <c r="N1066" i="1"/>
  <c r="P1066" i="1"/>
  <c r="Q1066" i="1"/>
  <c r="X1066" i="1" s="1"/>
  <c r="Z1066" i="1" s="1"/>
  <c r="N1067" i="1"/>
  <c r="P1067" i="1"/>
  <c r="Q1067" i="1"/>
  <c r="X1067" i="1" s="1"/>
  <c r="Z1067" i="1" s="1"/>
  <c r="N1068" i="1"/>
  <c r="P1068" i="1"/>
  <c r="Q1068" i="1"/>
  <c r="X1068" i="1" s="1"/>
  <c r="Z1068" i="1" s="1"/>
  <c r="N1069" i="1"/>
  <c r="P1069" i="1"/>
  <c r="Q1069" i="1"/>
  <c r="X1069" i="1" s="1"/>
  <c r="Z1069" i="1" s="1"/>
  <c r="N1070" i="1"/>
  <c r="P1070" i="1"/>
  <c r="Q1070" i="1"/>
  <c r="X1070" i="1" s="1"/>
  <c r="Z1070" i="1" s="1"/>
  <c r="N1071" i="1"/>
  <c r="P1071" i="1"/>
  <c r="Q1071" i="1"/>
  <c r="X1071" i="1" s="1"/>
  <c r="Z1071" i="1" s="1"/>
  <c r="N1072" i="1"/>
  <c r="P1072" i="1"/>
  <c r="Q1072" i="1"/>
  <c r="X1072" i="1" s="1"/>
  <c r="Z1072" i="1" s="1"/>
  <c r="N1073" i="1"/>
  <c r="P1073" i="1"/>
  <c r="Q1073" i="1"/>
  <c r="X1073" i="1" s="1"/>
  <c r="Z1073" i="1" s="1"/>
  <c r="N1074" i="1"/>
  <c r="P1074" i="1"/>
  <c r="Q1074" i="1"/>
  <c r="X1074" i="1" s="1"/>
  <c r="Z1074" i="1" s="1"/>
  <c r="N1075" i="1"/>
  <c r="P1075" i="1"/>
  <c r="Q1075" i="1"/>
  <c r="X1075" i="1" s="1"/>
  <c r="Z1075" i="1" s="1"/>
  <c r="N1076" i="1"/>
  <c r="P1076" i="1"/>
  <c r="Q1076" i="1"/>
  <c r="X1076" i="1" s="1"/>
  <c r="Z1076" i="1" s="1"/>
  <c r="N1077" i="1"/>
  <c r="P1077" i="1"/>
  <c r="Q1077" i="1"/>
  <c r="X1077" i="1" s="1"/>
  <c r="Z1077" i="1" s="1"/>
  <c r="N1078" i="1"/>
  <c r="P1078" i="1"/>
  <c r="Q1078" i="1"/>
  <c r="X1078" i="1" s="1"/>
  <c r="Z1078" i="1" s="1"/>
  <c r="N1079" i="1"/>
  <c r="P1079" i="1"/>
  <c r="Q1079" i="1"/>
  <c r="X1079" i="1" s="1"/>
  <c r="Z1079" i="1" s="1"/>
  <c r="N1080" i="1"/>
  <c r="P1080" i="1"/>
  <c r="Q1080" i="1"/>
  <c r="X1080" i="1" s="1"/>
  <c r="Z1080" i="1" s="1"/>
  <c r="N1081" i="1"/>
  <c r="P1081" i="1"/>
  <c r="Q1081" i="1"/>
  <c r="X1081" i="1" s="1"/>
  <c r="Z1081" i="1" s="1"/>
  <c r="N1082" i="1"/>
  <c r="P1082" i="1"/>
  <c r="Q1082" i="1"/>
  <c r="X1082" i="1" s="1"/>
  <c r="Z1082" i="1" s="1"/>
  <c r="N1083" i="1"/>
  <c r="P1083" i="1"/>
  <c r="Q1083" i="1"/>
  <c r="X1083" i="1" s="1"/>
  <c r="Z1083" i="1" s="1"/>
  <c r="N1084" i="1"/>
  <c r="P1084" i="1"/>
  <c r="Q1084" i="1"/>
  <c r="X1084" i="1" s="1"/>
  <c r="Z1084" i="1" s="1"/>
  <c r="N1085" i="1"/>
  <c r="P1085" i="1"/>
  <c r="Q1085" i="1"/>
  <c r="X1085" i="1" s="1"/>
  <c r="Z1085" i="1" s="1"/>
  <c r="N1086" i="1"/>
  <c r="P1086" i="1"/>
  <c r="Q1086" i="1"/>
  <c r="X1086" i="1" s="1"/>
  <c r="Z1086" i="1" s="1"/>
  <c r="N1087" i="1"/>
  <c r="P1087" i="1"/>
  <c r="Q1087" i="1"/>
  <c r="X1087" i="1" s="1"/>
  <c r="Z1087" i="1" s="1"/>
  <c r="N1088" i="1"/>
  <c r="P1088" i="1"/>
  <c r="Q1088" i="1"/>
  <c r="X1088" i="1" s="1"/>
  <c r="Z1088" i="1" s="1"/>
  <c r="N1089" i="1"/>
  <c r="P1089" i="1"/>
  <c r="Q1089" i="1"/>
  <c r="X1089" i="1" s="1"/>
  <c r="Z1089" i="1" s="1"/>
  <c r="N1090" i="1"/>
  <c r="P1090" i="1"/>
  <c r="Q1090" i="1"/>
  <c r="X1090" i="1" s="1"/>
  <c r="Z1090" i="1" s="1"/>
  <c r="N1091" i="1"/>
  <c r="P1091" i="1"/>
  <c r="Q1091" i="1"/>
  <c r="X1091" i="1" s="1"/>
  <c r="Z1091" i="1" s="1"/>
  <c r="N1092" i="1"/>
  <c r="P1092" i="1"/>
  <c r="Q1092" i="1"/>
  <c r="X1092" i="1" s="1"/>
  <c r="Z1092" i="1" s="1"/>
  <c r="N1093" i="1"/>
  <c r="P1093" i="1"/>
  <c r="Q1093" i="1"/>
  <c r="X1093" i="1" s="1"/>
  <c r="Z1093" i="1" s="1"/>
  <c r="N1094" i="1"/>
  <c r="P1094" i="1"/>
  <c r="Q1094" i="1"/>
  <c r="X1094" i="1" s="1"/>
  <c r="Z1094" i="1" s="1"/>
  <c r="N1095" i="1"/>
  <c r="P1095" i="1"/>
  <c r="Q1095" i="1"/>
  <c r="X1095" i="1" s="1"/>
  <c r="Z1095" i="1" s="1"/>
  <c r="N1096" i="1"/>
  <c r="P1096" i="1"/>
  <c r="Q1096" i="1"/>
  <c r="X1096" i="1" s="1"/>
  <c r="Z1096" i="1" s="1"/>
  <c r="N1097" i="1"/>
  <c r="P1097" i="1"/>
  <c r="Q1097" i="1"/>
  <c r="X1097" i="1" s="1"/>
  <c r="Z1097" i="1" s="1"/>
  <c r="N1098" i="1"/>
  <c r="P1098" i="1"/>
  <c r="Q1098" i="1"/>
  <c r="X1098" i="1" s="1"/>
  <c r="Z1098" i="1" s="1"/>
  <c r="N1099" i="1"/>
  <c r="P1099" i="1"/>
  <c r="Q1099" i="1"/>
  <c r="X1099" i="1" s="1"/>
  <c r="Z1099" i="1" s="1"/>
  <c r="N1100" i="1"/>
  <c r="P1100" i="1"/>
  <c r="Q1100" i="1"/>
  <c r="X1100" i="1" s="1"/>
  <c r="Z1100" i="1" s="1"/>
  <c r="N1101" i="1"/>
  <c r="P1101" i="1"/>
  <c r="Q1101" i="1"/>
  <c r="X1101" i="1" s="1"/>
  <c r="Z1101" i="1" s="1"/>
  <c r="N1102" i="1"/>
  <c r="P1102" i="1"/>
  <c r="Q1102" i="1"/>
  <c r="X1102" i="1" s="1"/>
  <c r="Z1102" i="1" s="1"/>
  <c r="N1103" i="1"/>
  <c r="P1103" i="1"/>
  <c r="Q1103" i="1"/>
  <c r="X1103" i="1" s="1"/>
  <c r="Z1103" i="1" s="1"/>
  <c r="N1104" i="1"/>
  <c r="P1104" i="1"/>
  <c r="Q1104" i="1"/>
  <c r="X1104" i="1" s="1"/>
  <c r="Z1104" i="1" s="1"/>
  <c r="N1105" i="1"/>
  <c r="P1105" i="1"/>
  <c r="Q1105" i="1"/>
  <c r="X1105" i="1" s="1"/>
  <c r="Z1105" i="1" s="1"/>
  <c r="N1106" i="1"/>
  <c r="P1106" i="1"/>
  <c r="Q1106" i="1"/>
  <c r="X1106" i="1" s="1"/>
  <c r="Z1106" i="1" s="1"/>
  <c r="N1107" i="1"/>
  <c r="P1107" i="1"/>
  <c r="Q1107" i="1"/>
  <c r="X1107" i="1" s="1"/>
  <c r="Z1107" i="1" s="1"/>
  <c r="N1108" i="1"/>
  <c r="P1108" i="1"/>
  <c r="Q1108" i="1"/>
  <c r="X1108" i="1" s="1"/>
  <c r="Z1108" i="1" s="1"/>
  <c r="N1109" i="1"/>
  <c r="P1109" i="1"/>
  <c r="Q1109" i="1"/>
  <c r="X1109" i="1" s="1"/>
  <c r="Z1109" i="1" s="1"/>
  <c r="N1110" i="1"/>
  <c r="P1110" i="1"/>
  <c r="Q1110" i="1"/>
  <c r="X1110" i="1" s="1"/>
  <c r="Z1110" i="1" s="1"/>
  <c r="N1111" i="1"/>
  <c r="P1111" i="1"/>
  <c r="Q1111" i="1"/>
  <c r="X1111" i="1" s="1"/>
  <c r="Z1111" i="1" s="1"/>
  <c r="N1112" i="1"/>
  <c r="P1112" i="1"/>
  <c r="Q1112" i="1"/>
  <c r="X1112" i="1" s="1"/>
  <c r="Z1112" i="1" s="1"/>
  <c r="N1113" i="1"/>
  <c r="P1113" i="1"/>
  <c r="Q1113" i="1"/>
  <c r="X1113" i="1" s="1"/>
  <c r="Z1113" i="1" s="1"/>
  <c r="N1114" i="1"/>
  <c r="P1114" i="1"/>
  <c r="Q1114" i="1"/>
  <c r="X1114" i="1" s="1"/>
  <c r="Z1114" i="1" s="1"/>
  <c r="N1115" i="1"/>
  <c r="P1115" i="1"/>
  <c r="Q1115" i="1"/>
  <c r="X1115" i="1" s="1"/>
  <c r="Z1115" i="1" s="1"/>
  <c r="N1116" i="1"/>
  <c r="P1116" i="1"/>
  <c r="Q1116" i="1"/>
  <c r="X1116" i="1" s="1"/>
  <c r="Z1116" i="1" s="1"/>
  <c r="N1117" i="1"/>
  <c r="P1117" i="1"/>
  <c r="Q1117" i="1"/>
  <c r="X1117" i="1" s="1"/>
  <c r="Z1117" i="1" s="1"/>
  <c r="N1118" i="1"/>
  <c r="P1118" i="1"/>
  <c r="Q1118" i="1"/>
  <c r="X1118" i="1" s="1"/>
  <c r="Z1118" i="1" s="1"/>
  <c r="N1119" i="1"/>
  <c r="P1119" i="1"/>
  <c r="Q1119" i="1"/>
  <c r="X1119" i="1" s="1"/>
  <c r="Z1119" i="1" s="1"/>
  <c r="N1120" i="1"/>
  <c r="P1120" i="1"/>
  <c r="Q1120" i="1"/>
  <c r="X1120" i="1" s="1"/>
  <c r="Z1120" i="1" s="1"/>
  <c r="N1121" i="1"/>
  <c r="P1121" i="1"/>
  <c r="Q1121" i="1"/>
  <c r="X1121" i="1" s="1"/>
  <c r="Z1121" i="1" s="1"/>
  <c r="N1122" i="1"/>
  <c r="P1122" i="1"/>
  <c r="Q1122" i="1"/>
  <c r="X1122" i="1" s="1"/>
  <c r="Z1122" i="1" s="1"/>
  <c r="N1123" i="1"/>
  <c r="P1123" i="1"/>
  <c r="Q1123" i="1"/>
  <c r="X1123" i="1" s="1"/>
  <c r="Z1123" i="1" s="1"/>
  <c r="N1124" i="1"/>
  <c r="P1124" i="1"/>
  <c r="Q1124" i="1"/>
  <c r="X1124" i="1" s="1"/>
  <c r="Z1124" i="1" s="1"/>
  <c r="N1125" i="1"/>
  <c r="P1125" i="1"/>
  <c r="Q1125" i="1"/>
  <c r="X1125" i="1" s="1"/>
  <c r="Z1125" i="1" s="1"/>
  <c r="N1126" i="1"/>
  <c r="P1126" i="1"/>
  <c r="Q1126" i="1"/>
  <c r="X1126" i="1" s="1"/>
  <c r="Z1126" i="1" s="1"/>
  <c r="N1127" i="1"/>
  <c r="P1127" i="1"/>
  <c r="Q1127" i="1"/>
  <c r="X1127" i="1" s="1"/>
  <c r="Z1127" i="1" s="1"/>
  <c r="N1128" i="1"/>
  <c r="P1128" i="1"/>
  <c r="Q1128" i="1"/>
  <c r="X1128" i="1" s="1"/>
  <c r="Z1128" i="1" s="1"/>
  <c r="N1129" i="1"/>
  <c r="P1129" i="1"/>
  <c r="Q1129" i="1"/>
  <c r="X1129" i="1" s="1"/>
  <c r="Z1129" i="1" s="1"/>
  <c r="N1130" i="1"/>
  <c r="P1130" i="1"/>
  <c r="Q1130" i="1"/>
  <c r="X1130" i="1" s="1"/>
  <c r="Z1130" i="1" s="1"/>
  <c r="N1131" i="1"/>
  <c r="P1131" i="1"/>
  <c r="Q1131" i="1"/>
  <c r="X1131" i="1" s="1"/>
  <c r="Z1131" i="1" s="1"/>
  <c r="N1132" i="1"/>
  <c r="P1132" i="1"/>
  <c r="Q1132" i="1"/>
  <c r="X1132" i="1" s="1"/>
  <c r="Z1132" i="1" s="1"/>
  <c r="N1133" i="1"/>
  <c r="P1133" i="1"/>
  <c r="Q1133" i="1"/>
  <c r="X1133" i="1" s="1"/>
  <c r="Z1133" i="1" s="1"/>
  <c r="N1134" i="1"/>
  <c r="P1134" i="1"/>
  <c r="Q1134" i="1"/>
  <c r="X1134" i="1" s="1"/>
  <c r="Z1134" i="1" s="1"/>
  <c r="N1135" i="1"/>
  <c r="P1135" i="1"/>
  <c r="Q1135" i="1"/>
  <c r="X1135" i="1" s="1"/>
  <c r="Z1135" i="1" s="1"/>
  <c r="N1136" i="1"/>
  <c r="P1136" i="1"/>
  <c r="Q1136" i="1"/>
  <c r="X1136" i="1" s="1"/>
  <c r="Z1136" i="1" s="1"/>
  <c r="N1137" i="1"/>
  <c r="P1137" i="1"/>
  <c r="Q1137" i="1"/>
  <c r="X1137" i="1" s="1"/>
  <c r="Z1137" i="1" s="1"/>
  <c r="N1138" i="1"/>
  <c r="P1138" i="1"/>
  <c r="Q1138" i="1"/>
  <c r="X1138" i="1" s="1"/>
  <c r="Z1138" i="1" s="1"/>
  <c r="N1139" i="1"/>
  <c r="P1139" i="1"/>
  <c r="Q1139" i="1"/>
  <c r="X1139" i="1" s="1"/>
  <c r="Z1139" i="1" s="1"/>
  <c r="N1140" i="1"/>
  <c r="P1140" i="1"/>
  <c r="Q1140" i="1"/>
  <c r="X1140" i="1" s="1"/>
  <c r="Z1140" i="1" s="1"/>
  <c r="N1141" i="1"/>
  <c r="P1141" i="1"/>
  <c r="Q1141" i="1"/>
  <c r="X1141" i="1" s="1"/>
  <c r="Z1141" i="1" s="1"/>
  <c r="N1142" i="1"/>
  <c r="P1142" i="1"/>
  <c r="Q1142" i="1"/>
  <c r="X1142" i="1" s="1"/>
  <c r="Z1142" i="1" s="1"/>
  <c r="N1143" i="1"/>
  <c r="P1143" i="1"/>
  <c r="Q1143" i="1"/>
  <c r="X1143" i="1" s="1"/>
  <c r="Z1143" i="1" s="1"/>
  <c r="N1144" i="1"/>
  <c r="P1144" i="1"/>
  <c r="Q1144" i="1"/>
  <c r="X1144" i="1" s="1"/>
  <c r="Z1144" i="1" s="1"/>
  <c r="N1145" i="1"/>
  <c r="P1145" i="1"/>
  <c r="Q1145" i="1"/>
  <c r="X1145" i="1" s="1"/>
  <c r="Z1145" i="1" s="1"/>
  <c r="N1146" i="1"/>
  <c r="P1146" i="1"/>
  <c r="Q1146" i="1"/>
  <c r="X1146" i="1" s="1"/>
  <c r="Z1146" i="1" s="1"/>
  <c r="N1147" i="1"/>
  <c r="P1147" i="1"/>
  <c r="Q1147" i="1"/>
  <c r="X1147" i="1" s="1"/>
  <c r="Z1147" i="1" s="1"/>
  <c r="N1148" i="1"/>
  <c r="P1148" i="1"/>
  <c r="Q1148" i="1"/>
  <c r="X1148" i="1" s="1"/>
  <c r="Z1148" i="1" s="1"/>
  <c r="N1149" i="1"/>
  <c r="P1149" i="1"/>
  <c r="Q1149" i="1"/>
  <c r="X1149" i="1" s="1"/>
  <c r="Z1149" i="1" s="1"/>
  <c r="N1150" i="1"/>
  <c r="P1150" i="1"/>
  <c r="Q1150" i="1"/>
  <c r="X1150" i="1" s="1"/>
  <c r="Z1150" i="1" s="1"/>
  <c r="N1151" i="1"/>
  <c r="P1151" i="1"/>
  <c r="Q1151" i="1"/>
  <c r="X1151" i="1" s="1"/>
  <c r="Z1151" i="1" s="1"/>
  <c r="N1152" i="1"/>
  <c r="P1152" i="1"/>
  <c r="Q1152" i="1"/>
  <c r="X1152" i="1" s="1"/>
  <c r="Z1152" i="1" s="1"/>
  <c r="N1153" i="1"/>
  <c r="P1153" i="1"/>
  <c r="Q1153" i="1"/>
  <c r="X1153" i="1" s="1"/>
  <c r="Z1153" i="1" s="1"/>
  <c r="N1154" i="1"/>
  <c r="P1154" i="1"/>
  <c r="Q1154" i="1"/>
  <c r="X1154" i="1" s="1"/>
  <c r="Z1154" i="1" s="1"/>
  <c r="N1155" i="1"/>
  <c r="P1155" i="1"/>
  <c r="Q1155" i="1"/>
  <c r="X1155" i="1" s="1"/>
  <c r="Z1155" i="1" s="1"/>
  <c r="N1156" i="1"/>
  <c r="P1156" i="1"/>
  <c r="Q1156" i="1"/>
  <c r="X1156" i="1" s="1"/>
  <c r="Z1156" i="1" s="1"/>
  <c r="N1157" i="1"/>
  <c r="P1157" i="1"/>
  <c r="Q1157" i="1"/>
  <c r="X1157" i="1" s="1"/>
  <c r="Z1157" i="1" s="1"/>
  <c r="N1158" i="1"/>
  <c r="P1158" i="1"/>
  <c r="Q1158" i="1"/>
  <c r="X1158" i="1" s="1"/>
  <c r="Z1158" i="1" s="1"/>
  <c r="N1159" i="1"/>
  <c r="P1159" i="1"/>
  <c r="Q1159" i="1"/>
  <c r="X1159" i="1" s="1"/>
  <c r="Z1159" i="1" s="1"/>
  <c r="N1160" i="1"/>
  <c r="P1160" i="1"/>
  <c r="Q1160" i="1"/>
  <c r="X1160" i="1" s="1"/>
  <c r="Z1160" i="1" s="1"/>
  <c r="N1161" i="1"/>
  <c r="P1161" i="1"/>
  <c r="Q1161" i="1"/>
  <c r="X1161" i="1" s="1"/>
  <c r="Z1161" i="1" s="1"/>
  <c r="N1162" i="1"/>
  <c r="P1162" i="1"/>
  <c r="Q1162" i="1"/>
  <c r="X1162" i="1" s="1"/>
  <c r="Z1162" i="1" s="1"/>
  <c r="N1163" i="1"/>
  <c r="P1163" i="1"/>
  <c r="Q1163" i="1"/>
  <c r="X1163" i="1" s="1"/>
  <c r="Z1163" i="1" s="1"/>
  <c r="N1164" i="1"/>
  <c r="P1164" i="1"/>
  <c r="Q1164" i="1"/>
  <c r="X1164" i="1" s="1"/>
  <c r="Z1164" i="1" s="1"/>
  <c r="N1165" i="1"/>
  <c r="P1165" i="1"/>
  <c r="Q1165" i="1"/>
  <c r="X1165" i="1" s="1"/>
  <c r="Z1165" i="1" s="1"/>
  <c r="N1166" i="1"/>
  <c r="P1166" i="1"/>
  <c r="Q1166" i="1"/>
  <c r="X1166" i="1" s="1"/>
  <c r="Z1166" i="1" s="1"/>
  <c r="N1167" i="1"/>
  <c r="P1167" i="1"/>
  <c r="Q1167" i="1"/>
  <c r="X1167" i="1" s="1"/>
  <c r="Z1167" i="1" s="1"/>
  <c r="N1168" i="1"/>
  <c r="P1168" i="1"/>
  <c r="Q1168" i="1"/>
  <c r="X1168" i="1" s="1"/>
  <c r="Z1168" i="1" s="1"/>
  <c r="N1169" i="1"/>
  <c r="P1169" i="1"/>
  <c r="Q1169" i="1"/>
  <c r="X1169" i="1" s="1"/>
  <c r="Z1169" i="1" s="1"/>
  <c r="N1170" i="1"/>
  <c r="P1170" i="1"/>
  <c r="Q1170" i="1"/>
  <c r="X1170" i="1" s="1"/>
  <c r="Z1170" i="1" s="1"/>
  <c r="N1171" i="1"/>
  <c r="P1171" i="1"/>
  <c r="Q1171" i="1"/>
  <c r="X1171" i="1" s="1"/>
  <c r="Z1171" i="1" s="1"/>
  <c r="N1172" i="1"/>
  <c r="P1172" i="1"/>
  <c r="Q1172" i="1"/>
  <c r="X1172" i="1" s="1"/>
  <c r="Z1172" i="1" s="1"/>
  <c r="N1173" i="1"/>
  <c r="P1173" i="1"/>
  <c r="Q1173" i="1"/>
  <c r="X1173" i="1" s="1"/>
  <c r="Z1173" i="1" s="1"/>
  <c r="N1174" i="1"/>
  <c r="P1174" i="1"/>
  <c r="Q1174" i="1"/>
  <c r="X1174" i="1" s="1"/>
  <c r="Z1174" i="1" s="1"/>
  <c r="N1175" i="1"/>
  <c r="P1175" i="1"/>
  <c r="Q1175" i="1"/>
  <c r="X1175" i="1" s="1"/>
  <c r="Z1175" i="1" s="1"/>
  <c r="N1176" i="1"/>
  <c r="P1176" i="1"/>
  <c r="Q1176" i="1"/>
  <c r="X1176" i="1" s="1"/>
  <c r="Z1176" i="1" s="1"/>
  <c r="N1177" i="1"/>
  <c r="P1177" i="1"/>
  <c r="Q1177" i="1"/>
  <c r="X1177" i="1" s="1"/>
  <c r="Z1177" i="1" s="1"/>
  <c r="N1178" i="1"/>
  <c r="P1178" i="1"/>
  <c r="Q1178" i="1"/>
  <c r="X1178" i="1" s="1"/>
  <c r="Z1178" i="1" s="1"/>
  <c r="N1179" i="1"/>
  <c r="P1179" i="1"/>
  <c r="Q1179" i="1"/>
  <c r="X1179" i="1" s="1"/>
  <c r="Z1179" i="1" s="1"/>
  <c r="N1180" i="1"/>
  <c r="P1180" i="1"/>
  <c r="Q1180" i="1"/>
  <c r="X1180" i="1" s="1"/>
  <c r="Z1180" i="1" s="1"/>
  <c r="N1181" i="1"/>
  <c r="P1181" i="1"/>
  <c r="Q1181" i="1"/>
  <c r="X1181" i="1" s="1"/>
  <c r="Z1181" i="1" s="1"/>
  <c r="N1182" i="1"/>
  <c r="P1182" i="1"/>
  <c r="Q1182" i="1"/>
  <c r="X1182" i="1" s="1"/>
  <c r="Z1182" i="1" s="1"/>
  <c r="N1183" i="1"/>
  <c r="P1183" i="1"/>
  <c r="Q1183" i="1"/>
  <c r="X1183" i="1" s="1"/>
  <c r="Z1183" i="1" s="1"/>
  <c r="N1184" i="1"/>
  <c r="P1184" i="1"/>
  <c r="Q1184" i="1"/>
  <c r="X1184" i="1" s="1"/>
  <c r="Z1184" i="1" s="1"/>
  <c r="N1185" i="1"/>
  <c r="P1185" i="1"/>
  <c r="Q1185" i="1"/>
  <c r="X1185" i="1" s="1"/>
  <c r="Z1185" i="1" s="1"/>
  <c r="N1186" i="1"/>
  <c r="P1186" i="1"/>
  <c r="Q1186" i="1"/>
  <c r="X1186" i="1" s="1"/>
  <c r="Z1186" i="1" s="1"/>
  <c r="N1187" i="1"/>
  <c r="P1187" i="1"/>
  <c r="Q1187" i="1"/>
  <c r="X1187" i="1" s="1"/>
  <c r="Z1187" i="1" s="1"/>
  <c r="N1188" i="1"/>
  <c r="P1188" i="1"/>
  <c r="Q1188" i="1"/>
  <c r="X1188" i="1" s="1"/>
  <c r="Z1188" i="1" s="1"/>
  <c r="N1189" i="1"/>
  <c r="P1189" i="1"/>
  <c r="Q1189" i="1"/>
  <c r="X1189" i="1" s="1"/>
  <c r="Z1189" i="1" s="1"/>
  <c r="N1190" i="1"/>
  <c r="P1190" i="1"/>
  <c r="Q1190" i="1"/>
  <c r="X1190" i="1" s="1"/>
  <c r="Z1190" i="1" s="1"/>
  <c r="N1191" i="1"/>
  <c r="P1191" i="1"/>
  <c r="Q1191" i="1"/>
  <c r="X1191" i="1" s="1"/>
  <c r="Z1191" i="1" s="1"/>
  <c r="N1192" i="1"/>
  <c r="P1192" i="1"/>
  <c r="Q1192" i="1"/>
  <c r="X1192" i="1" s="1"/>
  <c r="Z1192" i="1" s="1"/>
  <c r="N1193" i="1"/>
  <c r="P1193" i="1"/>
  <c r="Q1193" i="1"/>
  <c r="X1193" i="1" s="1"/>
  <c r="Z1193" i="1" s="1"/>
  <c r="N1194" i="1"/>
  <c r="P1194" i="1"/>
  <c r="Q1194" i="1"/>
  <c r="X1194" i="1" s="1"/>
  <c r="Z1194" i="1" s="1"/>
  <c r="N1195" i="1"/>
  <c r="P1195" i="1"/>
  <c r="Q1195" i="1"/>
  <c r="X1195" i="1" s="1"/>
  <c r="Z1195" i="1" s="1"/>
  <c r="N1196" i="1"/>
  <c r="P1196" i="1"/>
  <c r="Q1196" i="1"/>
  <c r="X1196" i="1" s="1"/>
  <c r="Z1196" i="1" s="1"/>
  <c r="N1197" i="1"/>
  <c r="P1197" i="1"/>
  <c r="Q1197" i="1"/>
  <c r="X1197" i="1" s="1"/>
  <c r="Z1197" i="1" s="1"/>
  <c r="N1198" i="1"/>
  <c r="P1198" i="1"/>
  <c r="Q1198" i="1"/>
  <c r="X1198" i="1" s="1"/>
  <c r="Z1198" i="1" s="1"/>
  <c r="N1199" i="1"/>
  <c r="P1199" i="1"/>
  <c r="Q1199" i="1"/>
  <c r="X1199" i="1" s="1"/>
  <c r="Z1199" i="1" s="1"/>
  <c r="N1200" i="1"/>
  <c r="P1200" i="1"/>
  <c r="Q1200" i="1"/>
  <c r="X1200" i="1" s="1"/>
  <c r="Z1200" i="1" s="1"/>
  <c r="N1201" i="1"/>
  <c r="P1201" i="1"/>
  <c r="Q1201" i="1"/>
  <c r="X1201" i="1" s="1"/>
  <c r="Z1201" i="1" s="1"/>
  <c r="N1202" i="1"/>
  <c r="P1202" i="1"/>
  <c r="Q1202" i="1"/>
  <c r="X1202" i="1" s="1"/>
  <c r="Z1202" i="1" s="1"/>
  <c r="N1203" i="1"/>
  <c r="P1203" i="1"/>
  <c r="Q1203" i="1"/>
  <c r="X1203" i="1" s="1"/>
  <c r="Z1203" i="1" s="1"/>
  <c r="N1204" i="1"/>
  <c r="P1204" i="1"/>
  <c r="Q1204" i="1"/>
  <c r="X1204" i="1" s="1"/>
  <c r="Z1204" i="1" s="1"/>
  <c r="N1205" i="1"/>
  <c r="P1205" i="1"/>
  <c r="Q1205" i="1"/>
  <c r="X1205" i="1" s="1"/>
  <c r="Z1205" i="1" s="1"/>
  <c r="N1206" i="1"/>
  <c r="P1206" i="1"/>
  <c r="Q1206" i="1"/>
  <c r="X1206" i="1" s="1"/>
  <c r="Z1206" i="1" s="1"/>
  <c r="N1207" i="1"/>
  <c r="P1207" i="1"/>
  <c r="Q1207" i="1"/>
  <c r="X1207" i="1" s="1"/>
  <c r="Z1207" i="1" s="1"/>
  <c r="N1208" i="1"/>
  <c r="P1208" i="1"/>
  <c r="Q1208" i="1"/>
  <c r="X1208" i="1" s="1"/>
  <c r="Z1208" i="1" s="1"/>
  <c r="N1209" i="1"/>
  <c r="P1209" i="1"/>
  <c r="Q1209" i="1"/>
  <c r="X1209" i="1" s="1"/>
  <c r="Z1209" i="1" s="1"/>
  <c r="N1210" i="1"/>
  <c r="P1210" i="1"/>
  <c r="Q1210" i="1"/>
  <c r="X1210" i="1" s="1"/>
  <c r="Z1210" i="1" s="1"/>
  <c r="N1211" i="1"/>
  <c r="P1211" i="1"/>
  <c r="Q1211" i="1"/>
  <c r="X1211" i="1" s="1"/>
  <c r="Z1211" i="1" s="1"/>
  <c r="N1212" i="1"/>
  <c r="P1212" i="1"/>
  <c r="Q1212" i="1"/>
  <c r="X1212" i="1" s="1"/>
  <c r="Z1212" i="1" s="1"/>
  <c r="N1213" i="1"/>
  <c r="P1213" i="1"/>
  <c r="Q1213" i="1"/>
  <c r="X1213" i="1" s="1"/>
  <c r="Z1213" i="1" s="1"/>
  <c r="N1214" i="1"/>
  <c r="P1214" i="1"/>
  <c r="Q1214" i="1"/>
  <c r="X1214" i="1" s="1"/>
  <c r="Z1214" i="1" s="1"/>
  <c r="N1215" i="1"/>
  <c r="P1215" i="1"/>
  <c r="Q1215" i="1"/>
  <c r="X1215" i="1" s="1"/>
  <c r="Z1215" i="1" s="1"/>
  <c r="N1216" i="1"/>
  <c r="P1216" i="1"/>
  <c r="Q1216" i="1"/>
  <c r="X1216" i="1" s="1"/>
  <c r="Z1216" i="1" s="1"/>
  <c r="N1217" i="1"/>
  <c r="P1217" i="1"/>
  <c r="Q1217" i="1"/>
  <c r="X1217" i="1" s="1"/>
  <c r="Z1217" i="1" s="1"/>
  <c r="N1218" i="1"/>
  <c r="P1218" i="1"/>
  <c r="Q1218" i="1"/>
  <c r="X1218" i="1" s="1"/>
  <c r="Z1218" i="1" s="1"/>
  <c r="N1219" i="1"/>
  <c r="P1219" i="1"/>
  <c r="Q1219" i="1"/>
  <c r="X1219" i="1" s="1"/>
  <c r="Z1219" i="1" s="1"/>
  <c r="N1220" i="1"/>
  <c r="P1220" i="1"/>
  <c r="Q1220" i="1"/>
  <c r="X1220" i="1" s="1"/>
  <c r="Z1220" i="1" s="1"/>
  <c r="N1221" i="1"/>
  <c r="P1221" i="1"/>
  <c r="Q1221" i="1"/>
  <c r="X1221" i="1" s="1"/>
  <c r="Z1221" i="1" s="1"/>
  <c r="N1222" i="1"/>
  <c r="P1222" i="1"/>
  <c r="Q1222" i="1"/>
  <c r="X1222" i="1" s="1"/>
  <c r="Z1222" i="1" s="1"/>
  <c r="N1223" i="1"/>
  <c r="P1223" i="1"/>
  <c r="Q1223" i="1"/>
  <c r="X1223" i="1" s="1"/>
  <c r="Z1223" i="1" s="1"/>
  <c r="N1224" i="1"/>
  <c r="P1224" i="1"/>
  <c r="Q1224" i="1"/>
  <c r="X1224" i="1" s="1"/>
  <c r="Z1224" i="1" s="1"/>
  <c r="N1225" i="1"/>
  <c r="P1225" i="1"/>
  <c r="Q1225" i="1"/>
  <c r="X1225" i="1" s="1"/>
  <c r="Z1225" i="1" s="1"/>
  <c r="N1226" i="1"/>
  <c r="P1226" i="1"/>
  <c r="Q1226" i="1"/>
  <c r="X1226" i="1" s="1"/>
  <c r="Z1226" i="1" s="1"/>
  <c r="N1227" i="1"/>
  <c r="P1227" i="1"/>
  <c r="Q1227" i="1"/>
  <c r="X1227" i="1" s="1"/>
  <c r="Z1227" i="1" s="1"/>
  <c r="N1228" i="1"/>
  <c r="P1228" i="1"/>
  <c r="Q1228" i="1"/>
  <c r="X1228" i="1" s="1"/>
  <c r="Z1228" i="1" s="1"/>
  <c r="N1229" i="1"/>
  <c r="P1229" i="1"/>
  <c r="Q1229" i="1"/>
  <c r="X1229" i="1" s="1"/>
  <c r="Z1229" i="1" s="1"/>
  <c r="N1230" i="1"/>
  <c r="P1230" i="1"/>
  <c r="Q1230" i="1"/>
  <c r="X1230" i="1" s="1"/>
  <c r="Z1230" i="1" s="1"/>
  <c r="N1231" i="1"/>
  <c r="P1231" i="1"/>
  <c r="Q1231" i="1"/>
  <c r="X1231" i="1" s="1"/>
  <c r="Z1231" i="1" s="1"/>
  <c r="N1232" i="1"/>
  <c r="P1232" i="1"/>
  <c r="Q1232" i="1"/>
  <c r="X1232" i="1" s="1"/>
  <c r="Z1232" i="1" s="1"/>
  <c r="N1233" i="1"/>
  <c r="P1233" i="1"/>
  <c r="Q1233" i="1"/>
  <c r="X1233" i="1" s="1"/>
  <c r="Z1233" i="1" s="1"/>
  <c r="N1234" i="1"/>
  <c r="P1234" i="1"/>
  <c r="Q1234" i="1"/>
  <c r="X1234" i="1" s="1"/>
  <c r="Z1234" i="1" s="1"/>
  <c r="N1235" i="1"/>
  <c r="P1235" i="1"/>
  <c r="Q1235" i="1"/>
  <c r="X1235" i="1" s="1"/>
  <c r="Z1235" i="1" s="1"/>
  <c r="N1236" i="1"/>
  <c r="P1236" i="1"/>
  <c r="Q1236" i="1"/>
  <c r="X1236" i="1" s="1"/>
  <c r="Z1236" i="1" s="1"/>
  <c r="N1237" i="1"/>
  <c r="P1237" i="1"/>
  <c r="Q1237" i="1"/>
  <c r="X1237" i="1" s="1"/>
  <c r="Z1237" i="1" s="1"/>
  <c r="N1238" i="1"/>
  <c r="P1238" i="1"/>
  <c r="Q1238" i="1"/>
  <c r="X1238" i="1" s="1"/>
  <c r="Z1238" i="1" s="1"/>
  <c r="N1239" i="1"/>
  <c r="P1239" i="1"/>
  <c r="Q1239" i="1"/>
  <c r="X1239" i="1" s="1"/>
  <c r="Z1239" i="1" s="1"/>
  <c r="N1240" i="1"/>
  <c r="P1240" i="1"/>
  <c r="Q1240" i="1"/>
  <c r="X1240" i="1" s="1"/>
  <c r="Z1240" i="1" s="1"/>
  <c r="N1241" i="1"/>
  <c r="P1241" i="1"/>
  <c r="Q1241" i="1"/>
  <c r="X1241" i="1" s="1"/>
  <c r="Z1241" i="1" s="1"/>
  <c r="N1242" i="1"/>
  <c r="P1242" i="1"/>
  <c r="Q1242" i="1"/>
  <c r="X1242" i="1" s="1"/>
  <c r="Z1242" i="1" s="1"/>
  <c r="N1243" i="1"/>
  <c r="P1243" i="1"/>
  <c r="Q1243" i="1"/>
  <c r="X1243" i="1" s="1"/>
  <c r="Z1243" i="1" s="1"/>
  <c r="N1244" i="1"/>
  <c r="P1244" i="1"/>
  <c r="Q1244" i="1"/>
  <c r="X1244" i="1" s="1"/>
  <c r="Z1244" i="1" s="1"/>
  <c r="N1245" i="1"/>
  <c r="P1245" i="1"/>
  <c r="Q1245" i="1"/>
  <c r="X1245" i="1" s="1"/>
  <c r="Z1245" i="1" s="1"/>
  <c r="N1246" i="1"/>
  <c r="P1246" i="1"/>
  <c r="Q1246" i="1"/>
  <c r="X1246" i="1" s="1"/>
  <c r="Z1246" i="1" s="1"/>
  <c r="N1247" i="1"/>
  <c r="P1247" i="1"/>
  <c r="Q1247" i="1"/>
  <c r="X1247" i="1" s="1"/>
  <c r="Z1247" i="1" s="1"/>
  <c r="N1248" i="1"/>
  <c r="P1248" i="1"/>
  <c r="Q1248" i="1"/>
  <c r="X1248" i="1" s="1"/>
  <c r="Z1248" i="1" s="1"/>
  <c r="N1249" i="1"/>
  <c r="P1249" i="1"/>
  <c r="Q1249" i="1"/>
  <c r="X1249" i="1" s="1"/>
  <c r="Z1249" i="1" s="1"/>
  <c r="N1250" i="1"/>
  <c r="P1250" i="1"/>
  <c r="Q1250" i="1"/>
  <c r="X1250" i="1" s="1"/>
  <c r="Z1250" i="1" s="1"/>
  <c r="N1251" i="1"/>
  <c r="P1251" i="1"/>
  <c r="Q1251" i="1"/>
  <c r="X1251" i="1" s="1"/>
  <c r="Z1251" i="1" s="1"/>
  <c r="N1252" i="1"/>
  <c r="P1252" i="1"/>
  <c r="Q1252" i="1"/>
  <c r="X1252" i="1" s="1"/>
  <c r="Z1252" i="1" s="1"/>
  <c r="N1253" i="1"/>
  <c r="P1253" i="1"/>
  <c r="Q1253" i="1"/>
  <c r="X1253" i="1" s="1"/>
  <c r="Z1253" i="1" s="1"/>
  <c r="N1254" i="1"/>
  <c r="P1254" i="1"/>
  <c r="Q1254" i="1"/>
  <c r="X1254" i="1" s="1"/>
  <c r="Z1254" i="1" s="1"/>
  <c r="N1255" i="1"/>
  <c r="P1255" i="1"/>
  <c r="Q1255" i="1"/>
  <c r="X1255" i="1" s="1"/>
  <c r="Z1255" i="1" s="1"/>
  <c r="N1256" i="1"/>
  <c r="P1256" i="1"/>
  <c r="Q1256" i="1"/>
  <c r="X1256" i="1" s="1"/>
  <c r="Z1256" i="1" s="1"/>
  <c r="N1257" i="1"/>
  <c r="P1257" i="1"/>
  <c r="Q1257" i="1"/>
  <c r="X1257" i="1" s="1"/>
  <c r="Z1257" i="1" s="1"/>
  <c r="N1258" i="1"/>
  <c r="P1258" i="1"/>
  <c r="Q1258" i="1"/>
  <c r="X1258" i="1" s="1"/>
  <c r="Z1258" i="1" s="1"/>
  <c r="N1259" i="1"/>
  <c r="P1259" i="1"/>
  <c r="Q1259" i="1"/>
  <c r="X1259" i="1" s="1"/>
  <c r="Z1259" i="1" s="1"/>
  <c r="N1260" i="1"/>
  <c r="P1260" i="1"/>
  <c r="Q1260" i="1"/>
  <c r="X1260" i="1" s="1"/>
  <c r="Z1260" i="1" s="1"/>
  <c r="N1261" i="1"/>
  <c r="P1261" i="1"/>
  <c r="Q1261" i="1"/>
  <c r="X1261" i="1" s="1"/>
  <c r="Z1261" i="1" s="1"/>
  <c r="N1262" i="1"/>
  <c r="P1262" i="1"/>
  <c r="Q1262" i="1"/>
  <c r="X1262" i="1" s="1"/>
  <c r="Z1262" i="1" s="1"/>
  <c r="N1263" i="1"/>
  <c r="P1263" i="1"/>
  <c r="Q1263" i="1"/>
  <c r="X1263" i="1" s="1"/>
  <c r="Z1263" i="1" s="1"/>
  <c r="N1264" i="1"/>
  <c r="P1264" i="1"/>
  <c r="Q1264" i="1"/>
  <c r="X1264" i="1" s="1"/>
  <c r="Z1264" i="1" s="1"/>
  <c r="N1265" i="1"/>
  <c r="P1265" i="1"/>
  <c r="Q1265" i="1"/>
  <c r="X1265" i="1" s="1"/>
  <c r="Z1265" i="1" s="1"/>
  <c r="N1266" i="1"/>
  <c r="P1266" i="1"/>
  <c r="Q1266" i="1"/>
  <c r="X1266" i="1" s="1"/>
  <c r="Z1266" i="1" s="1"/>
  <c r="N1267" i="1"/>
  <c r="P1267" i="1"/>
  <c r="Q1267" i="1"/>
  <c r="X1267" i="1" s="1"/>
  <c r="Z1267" i="1" s="1"/>
  <c r="N1268" i="1"/>
  <c r="P1268" i="1"/>
  <c r="Q1268" i="1"/>
  <c r="X1268" i="1" s="1"/>
  <c r="Z1268" i="1" s="1"/>
  <c r="N1269" i="1"/>
  <c r="P1269" i="1"/>
  <c r="Q1269" i="1"/>
  <c r="X1269" i="1" s="1"/>
  <c r="Z1269" i="1" s="1"/>
  <c r="N1270" i="1"/>
  <c r="P1270" i="1"/>
  <c r="Q1270" i="1"/>
  <c r="X1270" i="1" s="1"/>
  <c r="Z1270" i="1" s="1"/>
  <c r="N1271" i="1"/>
  <c r="P1271" i="1"/>
  <c r="Q1271" i="1"/>
  <c r="X1271" i="1" s="1"/>
  <c r="Z1271" i="1" s="1"/>
  <c r="N1272" i="1"/>
  <c r="P1272" i="1"/>
  <c r="Q1272" i="1"/>
  <c r="X1272" i="1" s="1"/>
  <c r="Z1272" i="1" s="1"/>
  <c r="N1273" i="1"/>
  <c r="P1273" i="1"/>
  <c r="Q1273" i="1"/>
  <c r="X1273" i="1" s="1"/>
  <c r="Z1273" i="1" s="1"/>
  <c r="N1274" i="1"/>
  <c r="P1274" i="1"/>
  <c r="Q1274" i="1"/>
  <c r="X1274" i="1" s="1"/>
  <c r="Z1274" i="1" s="1"/>
  <c r="N1275" i="1"/>
  <c r="P1275" i="1"/>
  <c r="Q1275" i="1"/>
  <c r="X1275" i="1" s="1"/>
  <c r="Z1275" i="1" s="1"/>
  <c r="N1276" i="1"/>
  <c r="P1276" i="1"/>
  <c r="Q1276" i="1"/>
  <c r="X1276" i="1" s="1"/>
  <c r="Z1276" i="1" s="1"/>
  <c r="N1277" i="1"/>
  <c r="P1277" i="1"/>
  <c r="Q1277" i="1"/>
  <c r="X1277" i="1" s="1"/>
  <c r="Z1277" i="1" s="1"/>
  <c r="N1278" i="1"/>
  <c r="P1278" i="1"/>
  <c r="Q1278" i="1"/>
  <c r="X1278" i="1" s="1"/>
  <c r="Z1278" i="1" s="1"/>
  <c r="N1279" i="1"/>
  <c r="P1279" i="1"/>
  <c r="Q1279" i="1"/>
  <c r="X1279" i="1" s="1"/>
  <c r="Z1279" i="1" s="1"/>
  <c r="N1280" i="1"/>
  <c r="P1280" i="1"/>
  <c r="Q1280" i="1"/>
  <c r="X1280" i="1" s="1"/>
  <c r="Z1280" i="1" s="1"/>
  <c r="N1281" i="1"/>
  <c r="P1281" i="1"/>
  <c r="Q1281" i="1"/>
  <c r="X1281" i="1" s="1"/>
  <c r="Z1281" i="1" s="1"/>
  <c r="N1282" i="1"/>
  <c r="P1282" i="1"/>
  <c r="Q1282" i="1"/>
  <c r="X1282" i="1" s="1"/>
  <c r="Z1282" i="1" s="1"/>
  <c r="N1283" i="1"/>
  <c r="P1283" i="1"/>
  <c r="Q1283" i="1"/>
  <c r="X1283" i="1" s="1"/>
  <c r="Z1283" i="1" s="1"/>
  <c r="N1284" i="1"/>
  <c r="P1284" i="1"/>
  <c r="Q1284" i="1"/>
  <c r="X1284" i="1" s="1"/>
  <c r="Z1284" i="1" s="1"/>
  <c r="N1285" i="1"/>
  <c r="P1285" i="1"/>
  <c r="Q1285" i="1"/>
  <c r="X1285" i="1" s="1"/>
  <c r="Z1285" i="1" s="1"/>
  <c r="N1286" i="1"/>
  <c r="P1286" i="1"/>
  <c r="Q1286" i="1"/>
  <c r="X1286" i="1" s="1"/>
  <c r="Z1286" i="1" s="1"/>
  <c r="N1287" i="1"/>
  <c r="P1287" i="1"/>
  <c r="Q1287" i="1"/>
  <c r="X1287" i="1" s="1"/>
  <c r="Z1287" i="1" s="1"/>
  <c r="N1288" i="1"/>
  <c r="P1288" i="1"/>
  <c r="Q1288" i="1"/>
  <c r="X1288" i="1" s="1"/>
  <c r="Z1288" i="1" s="1"/>
  <c r="N1289" i="1"/>
  <c r="P1289" i="1"/>
  <c r="Q1289" i="1"/>
  <c r="X1289" i="1" s="1"/>
  <c r="Z1289" i="1" s="1"/>
  <c r="N1290" i="1"/>
  <c r="P1290" i="1"/>
  <c r="Q1290" i="1"/>
  <c r="X1290" i="1" s="1"/>
  <c r="Z1290" i="1" s="1"/>
  <c r="N1291" i="1"/>
  <c r="P1291" i="1"/>
  <c r="Q1291" i="1"/>
  <c r="X1291" i="1" s="1"/>
  <c r="Z1291" i="1" s="1"/>
  <c r="N1292" i="1"/>
  <c r="P1292" i="1"/>
  <c r="Q1292" i="1"/>
  <c r="X1292" i="1" s="1"/>
  <c r="Z1292" i="1" s="1"/>
  <c r="N1293" i="1"/>
  <c r="P1293" i="1"/>
  <c r="Q1293" i="1"/>
  <c r="X1293" i="1" s="1"/>
  <c r="Z1293" i="1" s="1"/>
  <c r="N1294" i="1"/>
  <c r="P1294" i="1"/>
  <c r="Q1294" i="1"/>
  <c r="X1294" i="1" s="1"/>
  <c r="Z1294" i="1" s="1"/>
  <c r="N1295" i="1"/>
  <c r="P1295" i="1"/>
  <c r="Q1295" i="1"/>
  <c r="X1295" i="1" s="1"/>
  <c r="Z1295" i="1" s="1"/>
  <c r="N1296" i="1"/>
  <c r="P1296" i="1"/>
  <c r="Q1296" i="1"/>
  <c r="X1296" i="1" s="1"/>
  <c r="Z1296" i="1" s="1"/>
  <c r="N1297" i="1"/>
  <c r="P1297" i="1"/>
  <c r="Q1297" i="1"/>
  <c r="X1297" i="1" s="1"/>
  <c r="Z1297" i="1" s="1"/>
  <c r="N1298" i="1"/>
  <c r="P1298" i="1"/>
  <c r="Q1298" i="1"/>
  <c r="X1298" i="1" s="1"/>
  <c r="Z1298" i="1" s="1"/>
  <c r="N1299" i="1"/>
  <c r="P1299" i="1"/>
  <c r="Q1299" i="1"/>
  <c r="X1299" i="1" s="1"/>
  <c r="Z1299" i="1" s="1"/>
  <c r="N1300" i="1"/>
  <c r="P1300" i="1"/>
  <c r="Q1300" i="1"/>
  <c r="X1300" i="1" s="1"/>
  <c r="Z1300" i="1" s="1"/>
  <c r="N1301" i="1"/>
  <c r="P1301" i="1"/>
  <c r="Q1301" i="1"/>
  <c r="X1301" i="1" s="1"/>
  <c r="Z1301" i="1" s="1"/>
  <c r="N1302" i="1"/>
  <c r="P1302" i="1"/>
  <c r="Q1302" i="1"/>
  <c r="X1302" i="1" s="1"/>
  <c r="Z1302" i="1" s="1"/>
  <c r="N1303" i="1"/>
  <c r="P1303" i="1"/>
  <c r="Q1303" i="1"/>
  <c r="X1303" i="1" s="1"/>
  <c r="Z1303" i="1" s="1"/>
  <c r="N1304" i="1"/>
  <c r="P1304" i="1"/>
  <c r="Q1304" i="1"/>
  <c r="X1304" i="1" s="1"/>
  <c r="Z1304" i="1" s="1"/>
  <c r="N1305" i="1"/>
  <c r="P1305" i="1"/>
  <c r="Q1305" i="1"/>
  <c r="X1305" i="1" s="1"/>
  <c r="Z1305" i="1" s="1"/>
  <c r="N1306" i="1"/>
  <c r="P1306" i="1"/>
  <c r="Q1306" i="1"/>
  <c r="X1306" i="1" s="1"/>
  <c r="Z1306" i="1" s="1"/>
  <c r="N1307" i="1"/>
  <c r="P1307" i="1"/>
  <c r="Q1307" i="1"/>
  <c r="X1307" i="1" s="1"/>
  <c r="Z1307" i="1" s="1"/>
  <c r="N1308" i="1"/>
  <c r="P1308" i="1"/>
  <c r="Q1308" i="1"/>
  <c r="X1308" i="1" s="1"/>
  <c r="Z1308" i="1" s="1"/>
  <c r="N1309" i="1"/>
  <c r="P1309" i="1"/>
  <c r="Q1309" i="1"/>
  <c r="X1309" i="1" s="1"/>
  <c r="Z1309" i="1" s="1"/>
  <c r="N1310" i="1"/>
  <c r="P1310" i="1"/>
  <c r="Q1310" i="1"/>
  <c r="X1310" i="1" s="1"/>
  <c r="Z1310" i="1" s="1"/>
  <c r="N1311" i="1"/>
  <c r="P1311" i="1"/>
  <c r="Q1311" i="1"/>
  <c r="X1311" i="1" s="1"/>
  <c r="Z1311" i="1" s="1"/>
  <c r="N1312" i="1"/>
  <c r="P1312" i="1"/>
  <c r="Q1312" i="1"/>
  <c r="X1312" i="1" s="1"/>
  <c r="Z1312" i="1" s="1"/>
  <c r="N1313" i="1"/>
  <c r="P1313" i="1"/>
  <c r="Q1313" i="1"/>
  <c r="X1313" i="1" s="1"/>
  <c r="Z1313" i="1" s="1"/>
  <c r="N1314" i="1"/>
  <c r="P1314" i="1"/>
  <c r="Q1314" i="1"/>
  <c r="X1314" i="1" s="1"/>
  <c r="Z1314" i="1" s="1"/>
  <c r="N1315" i="1"/>
  <c r="P1315" i="1"/>
  <c r="Q1315" i="1"/>
  <c r="X1315" i="1" s="1"/>
  <c r="Z1315" i="1" s="1"/>
  <c r="N1316" i="1"/>
  <c r="P1316" i="1"/>
  <c r="Q1316" i="1"/>
  <c r="X1316" i="1" s="1"/>
  <c r="Z1316" i="1" s="1"/>
  <c r="N1317" i="1"/>
  <c r="P1317" i="1"/>
  <c r="Q1317" i="1"/>
  <c r="X1317" i="1" s="1"/>
  <c r="Z1317" i="1" s="1"/>
  <c r="N1318" i="1"/>
  <c r="P1318" i="1"/>
  <c r="Q1318" i="1"/>
  <c r="X1318" i="1" s="1"/>
  <c r="Z1318" i="1" s="1"/>
  <c r="N1319" i="1"/>
  <c r="P1319" i="1"/>
  <c r="Q1319" i="1"/>
  <c r="X1319" i="1" s="1"/>
  <c r="Z1319" i="1" s="1"/>
  <c r="N1320" i="1"/>
  <c r="P1320" i="1"/>
  <c r="Q1320" i="1"/>
  <c r="X1320" i="1" s="1"/>
  <c r="Z1320" i="1" s="1"/>
  <c r="N1321" i="1"/>
  <c r="P1321" i="1"/>
  <c r="Q1321" i="1"/>
  <c r="X1321" i="1" s="1"/>
  <c r="Z1321" i="1" s="1"/>
  <c r="N1322" i="1"/>
  <c r="P1322" i="1"/>
  <c r="Q1322" i="1"/>
  <c r="X1322" i="1" s="1"/>
  <c r="Z1322" i="1" s="1"/>
  <c r="N1323" i="1"/>
  <c r="P1323" i="1"/>
  <c r="Q1323" i="1"/>
  <c r="X1323" i="1" s="1"/>
  <c r="Z1323" i="1" s="1"/>
  <c r="N1324" i="1"/>
  <c r="P1324" i="1"/>
  <c r="Q1324" i="1"/>
  <c r="X1324" i="1" s="1"/>
  <c r="Z1324" i="1" s="1"/>
  <c r="N1325" i="1"/>
  <c r="P1325" i="1"/>
  <c r="Q1325" i="1"/>
  <c r="X1325" i="1" s="1"/>
  <c r="Z1325" i="1" s="1"/>
  <c r="N1326" i="1"/>
  <c r="P1326" i="1"/>
  <c r="Q1326" i="1"/>
  <c r="X1326" i="1" s="1"/>
  <c r="Z1326" i="1" s="1"/>
  <c r="N1327" i="1"/>
  <c r="P1327" i="1"/>
  <c r="Q1327" i="1"/>
  <c r="X1327" i="1" s="1"/>
  <c r="Z1327" i="1" s="1"/>
  <c r="N1328" i="1"/>
  <c r="P1328" i="1"/>
  <c r="Q1328" i="1"/>
  <c r="X1328" i="1" s="1"/>
  <c r="Z1328" i="1" s="1"/>
  <c r="N1329" i="1"/>
  <c r="P1329" i="1"/>
  <c r="Q1329" i="1"/>
  <c r="X1329" i="1" s="1"/>
  <c r="Z1329" i="1" s="1"/>
  <c r="N1330" i="1"/>
  <c r="P1330" i="1"/>
  <c r="Q1330" i="1"/>
  <c r="X1330" i="1" s="1"/>
  <c r="Z1330" i="1" s="1"/>
  <c r="N1331" i="1"/>
  <c r="P1331" i="1"/>
  <c r="Q1331" i="1"/>
  <c r="X1331" i="1" s="1"/>
  <c r="Z1331" i="1" s="1"/>
  <c r="N1332" i="1"/>
  <c r="P1332" i="1"/>
  <c r="Q1332" i="1"/>
  <c r="X1332" i="1" s="1"/>
  <c r="Z1332" i="1" s="1"/>
  <c r="N1333" i="1"/>
  <c r="P1333" i="1"/>
  <c r="Q1333" i="1"/>
  <c r="X1333" i="1" s="1"/>
  <c r="Z1333" i="1" s="1"/>
  <c r="N1334" i="1"/>
  <c r="P1334" i="1"/>
  <c r="Q1334" i="1"/>
  <c r="X1334" i="1" s="1"/>
  <c r="Z1334" i="1" s="1"/>
  <c r="N1335" i="1"/>
  <c r="P1335" i="1"/>
  <c r="Q1335" i="1"/>
  <c r="X1335" i="1" s="1"/>
  <c r="Z1335" i="1" s="1"/>
  <c r="N1336" i="1"/>
  <c r="P1336" i="1"/>
  <c r="Q1336" i="1"/>
  <c r="X1336" i="1" s="1"/>
  <c r="Z1336" i="1" s="1"/>
  <c r="N1337" i="1"/>
  <c r="P1337" i="1"/>
  <c r="Q1337" i="1"/>
  <c r="X1337" i="1" s="1"/>
  <c r="Z1337" i="1" s="1"/>
  <c r="N1338" i="1"/>
  <c r="P1338" i="1"/>
  <c r="Q1338" i="1"/>
  <c r="X1338" i="1" s="1"/>
  <c r="Z1338" i="1" s="1"/>
  <c r="N1339" i="1"/>
  <c r="P1339" i="1"/>
  <c r="Q1339" i="1"/>
  <c r="X1339" i="1" s="1"/>
  <c r="Z1339" i="1" s="1"/>
  <c r="N1340" i="1"/>
  <c r="P1340" i="1"/>
  <c r="Q1340" i="1"/>
  <c r="X1340" i="1" s="1"/>
  <c r="Z1340" i="1" s="1"/>
  <c r="N1341" i="1"/>
  <c r="P1341" i="1"/>
  <c r="Q1341" i="1"/>
  <c r="X1341" i="1" s="1"/>
  <c r="Z1341" i="1" s="1"/>
  <c r="N1342" i="1"/>
  <c r="P1342" i="1"/>
  <c r="Q1342" i="1"/>
  <c r="X1342" i="1" s="1"/>
  <c r="Z1342" i="1" s="1"/>
  <c r="N1343" i="1"/>
  <c r="P1343" i="1"/>
  <c r="Q1343" i="1"/>
  <c r="X1343" i="1" s="1"/>
  <c r="Z1343" i="1" s="1"/>
  <c r="N1344" i="1"/>
  <c r="P1344" i="1"/>
  <c r="Q1344" i="1"/>
  <c r="X1344" i="1" s="1"/>
  <c r="Z1344" i="1" s="1"/>
  <c r="N1345" i="1"/>
  <c r="P1345" i="1"/>
  <c r="Q1345" i="1"/>
  <c r="X1345" i="1" s="1"/>
  <c r="Z1345" i="1" s="1"/>
  <c r="N1346" i="1"/>
  <c r="P1346" i="1"/>
  <c r="Q1346" i="1"/>
  <c r="X1346" i="1" s="1"/>
  <c r="Z1346" i="1" s="1"/>
  <c r="N1347" i="1"/>
  <c r="P1347" i="1"/>
  <c r="Q1347" i="1"/>
  <c r="X1347" i="1" s="1"/>
  <c r="Z1347" i="1" s="1"/>
  <c r="N1348" i="1"/>
  <c r="P1348" i="1"/>
  <c r="Q1348" i="1"/>
  <c r="X1348" i="1" s="1"/>
  <c r="Z1348" i="1" s="1"/>
  <c r="N1349" i="1"/>
  <c r="P1349" i="1"/>
  <c r="Q1349" i="1"/>
  <c r="X1349" i="1" s="1"/>
  <c r="Z1349" i="1" s="1"/>
  <c r="N1350" i="1"/>
  <c r="P1350" i="1"/>
  <c r="Q1350" i="1"/>
  <c r="X1350" i="1" s="1"/>
  <c r="Z1350" i="1" s="1"/>
  <c r="N1351" i="1"/>
  <c r="P1351" i="1"/>
  <c r="Q1351" i="1"/>
  <c r="X1351" i="1" s="1"/>
  <c r="Z1351" i="1" s="1"/>
  <c r="N1352" i="1"/>
  <c r="P1352" i="1"/>
  <c r="Q1352" i="1"/>
  <c r="X1352" i="1" s="1"/>
  <c r="Z1352" i="1" s="1"/>
  <c r="N1353" i="1"/>
  <c r="P1353" i="1"/>
  <c r="Q1353" i="1"/>
  <c r="X1353" i="1" s="1"/>
  <c r="Z1353" i="1" s="1"/>
  <c r="N1354" i="1"/>
  <c r="P1354" i="1"/>
  <c r="Q1354" i="1"/>
  <c r="X1354" i="1" s="1"/>
  <c r="Z1354" i="1" s="1"/>
  <c r="N1355" i="1"/>
  <c r="P1355" i="1"/>
  <c r="Q1355" i="1"/>
  <c r="X1355" i="1" s="1"/>
  <c r="Z1355" i="1" s="1"/>
  <c r="N1356" i="1"/>
  <c r="P1356" i="1"/>
  <c r="Q1356" i="1"/>
  <c r="X1356" i="1" s="1"/>
  <c r="Z1356" i="1" s="1"/>
  <c r="N1357" i="1"/>
  <c r="P1357" i="1"/>
  <c r="Q1357" i="1"/>
  <c r="X1357" i="1" s="1"/>
  <c r="Z1357" i="1" s="1"/>
  <c r="N1358" i="1"/>
  <c r="P1358" i="1"/>
  <c r="Q1358" i="1"/>
  <c r="X1358" i="1" s="1"/>
  <c r="Z1358" i="1" s="1"/>
  <c r="N1359" i="1"/>
  <c r="P1359" i="1"/>
  <c r="Q1359" i="1"/>
  <c r="X1359" i="1" s="1"/>
  <c r="Z1359" i="1" s="1"/>
  <c r="N1360" i="1"/>
  <c r="P1360" i="1"/>
  <c r="Q1360" i="1"/>
  <c r="X1360" i="1" s="1"/>
  <c r="Z1360" i="1" s="1"/>
  <c r="N1361" i="1"/>
  <c r="P1361" i="1"/>
  <c r="Q1361" i="1"/>
  <c r="X1361" i="1" s="1"/>
  <c r="Z1361" i="1" s="1"/>
  <c r="N1362" i="1"/>
  <c r="P1362" i="1"/>
  <c r="Q1362" i="1"/>
  <c r="X1362" i="1" s="1"/>
  <c r="Z1362" i="1" s="1"/>
  <c r="N1363" i="1"/>
  <c r="P1363" i="1"/>
  <c r="Q1363" i="1"/>
  <c r="X1363" i="1" s="1"/>
  <c r="Z1363" i="1" s="1"/>
  <c r="N1364" i="1"/>
  <c r="P1364" i="1"/>
  <c r="Q1364" i="1"/>
  <c r="X1364" i="1" s="1"/>
  <c r="Z1364" i="1" s="1"/>
  <c r="N1365" i="1"/>
  <c r="P1365" i="1"/>
  <c r="Q1365" i="1"/>
  <c r="X1365" i="1" s="1"/>
  <c r="Z1365" i="1" s="1"/>
  <c r="N1366" i="1"/>
  <c r="P1366" i="1"/>
  <c r="Q1366" i="1"/>
  <c r="X1366" i="1" s="1"/>
  <c r="Z1366" i="1" s="1"/>
  <c r="N1367" i="1"/>
  <c r="P1367" i="1"/>
  <c r="Q1367" i="1"/>
  <c r="X1367" i="1" s="1"/>
  <c r="Z1367" i="1" s="1"/>
  <c r="N1368" i="1"/>
  <c r="P1368" i="1"/>
  <c r="Q1368" i="1"/>
  <c r="X1368" i="1" s="1"/>
  <c r="Z1368" i="1" s="1"/>
  <c r="N1369" i="1"/>
  <c r="P1369" i="1"/>
  <c r="Q1369" i="1"/>
  <c r="X1369" i="1" s="1"/>
  <c r="Z1369" i="1" s="1"/>
  <c r="N1370" i="1"/>
  <c r="P1370" i="1"/>
  <c r="Q1370" i="1"/>
  <c r="X1370" i="1" s="1"/>
  <c r="Z1370" i="1" s="1"/>
  <c r="N1371" i="1"/>
  <c r="P1371" i="1"/>
  <c r="Q1371" i="1"/>
  <c r="X1371" i="1" s="1"/>
  <c r="Z1371" i="1" s="1"/>
  <c r="N1372" i="1"/>
  <c r="P1372" i="1"/>
  <c r="Q1372" i="1"/>
  <c r="X1372" i="1" s="1"/>
  <c r="Z1372" i="1" s="1"/>
  <c r="N1373" i="1"/>
  <c r="P1373" i="1"/>
  <c r="Q1373" i="1"/>
  <c r="X1373" i="1" s="1"/>
  <c r="Z1373" i="1" s="1"/>
  <c r="N1374" i="1"/>
  <c r="P1374" i="1"/>
  <c r="Q1374" i="1"/>
  <c r="X1374" i="1" s="1"/>
  <c r="Z1374" i="1" s="1"/>
  <c r="N1375" i="1"/>
  <c r="P1375" i="1"/>
  <c r="Q1375" i="1"/>
  <c r="X1375" i="1" s="1"/>
  <c r="Z1375" i="1" s="1"/>
  <c r="N1376" i="1"/>
  <c r="P1376" i="1"/>
  <c r="Q1376" i="1"/>
  <c r="X1376" i="1" s="1"/>
  <c r="Z1376" i="1" s="1"/>
  <c r="N1377" i="1"/>
  <c r="P1377" i="1"/>
  <c r="Q1377" i="1"/>
  <c r="X1377" i="1" s="1"/>
  <c r="Z1377" i="1" s="1"/>
  <c r="N1378" i="1"/>
  <c r="P1378" i="1"/>
  <c r="Q1378" i="1"/>
  <c r="X1378" i="1" s="1"/>
  <c r="Z1378" i="1" s="1"/>
  <c r="N1379" i="1"/>
  <c r="P1379" i="1"/>
  <c r="Q1379" i="1"/>
  <c r="X1379" i="1" s="1"/>
  <c r="Z1379" i="1" s="1"/>
  <c r="N1380" i="1"/>
  <c r="P1380" i="1"/>
  <c r="Q1380" i="1"/>
  <c r="X1380" i="1" s="1"/>
  <c r="Z1380" i="1" s="1"/>
  <c r="N1381" i="1"/>
  <c r="P1381" i="1"/>
  <c r="Q1381" i="1"/>
  <c r="X1381" i="1" s="1"/>
  <c r="Z1381" i="1" s="1"/>
  <c r="N1382" i="1"/>
  <c r="P1382" i="1"/>
  <c r="Q1382" i="1"/>
  <c r="X1382" i="1" s="1"/>
  <c r="Z1382" i="1" s="1"/>
  <c r="N1383" i="1"/>
  <c r="P1383" i="1"/>
  <c r="Q1383" i="1"/>
  <c r="X1383" i="1" s="1"/>
  <c r="Z1383" i="1" s="1"/>
  <c r="N1384" i="1"/>
  <c r="P1384" i="1"/>
  <c r="Q1384" i="1"/>
  <c r="X1384" i="1" s="1"/>
  <c r="Z1384" i="1" s="1"/>
  <c r="N1385" i="1"/>
  <c r="P1385" i="1"/>
  <c r="Q1385" i="1"/>
  <c r="X1385" i="1" s="1"/>
  <c r="Z1385" i="1" s="1"/>
  <c r="N1386" i="1"/>
  <c r="P1386" i="1"/>
  <c r="Q1386" i="1"/>
  <c r="X1386" i="1" s="1"/>
  <c r="Z1386" i="1" s="1"/>
  <c r="N1387" i="1"/>
  <c r="P1387" i="1"/>
  <c r="Q1387" i="1"/>
  <c r="X1387" i="1" s="1"/>
  <c r="Z1387" i="1" s="1"/>
  <c r="N1388" i="1"/>
  <c r="P1388" i="1"/>
  <c r="Q1388" i="1"/>
  <c r="X1388" i="1" s="1"/>
  <c r="Z1388" i="1" s="1"/>
  <c r="N1389" i="1"/>
  <c r="P1389" i="1"/>
  <c r="Q1389" i="1"/>
  <c r="X1389" i="1" s="1"/>
  <c r="Z1389" i="1" s="1"/>
  <c r="N1390" i="1"/>
  <c r="P1390" i="1"/>
  <c r="Q1390" i="1"/>
  <c r="X1390" i="1" s="1"/>
  <c r="Z1390" i="1" s="1"/>
  <c r="N1391" i="1"/>
  <c r="P1391" i="1"/>
  <c r="Q1391" i="1"/>
  <c r="X1391" i="1" s="1"/>
  <c r="Z1391" i="1" s="1"/>
  <c r="N1392" i="1"/>
  <c r="P1392" i="1"/>
  <c r="Q1392" i="1"/>
  <c r="X1392" i="1" s="1"/>
  <c r="Z1392" i="1" s="1"/>
  <c r="N1393" i="1"/>
  <c r="P1393" i="1"/>
  <c r="Q1393" i="1"/>
  <c r="X1393" i="1" s="1"/>
  <c r="Z1393" i="1" s="1"/>
  <c r="N1394" i="1"/>
  <c r="P1394" i="1"/>
  <c r="Q1394" i="1"/>
  <c r="X1394" i="1" s="1"/>
  <c r="Z1394" i="1" s="1"/>
  <c r="N1395" i="1"/>
  <c r="P1395" i="1"/>
  <c r="Q1395" i="1"/>
  <c r="X1395" i="1" s="1"/>
  <c r="Z1395" i="1" s="1"/>
  <c r="N1396" i="1"/>
  <c r="P1396" i="1"/>
  <c r="Q1396" i="1"/>
  <c r="X1396" i="1" s="1"/>
  <c r="Z1396" i="1" s="1"/>
  <c r="N1397" i="1"/>
  <c r="P1397" i="1"/>
  <c r="Q1397" i="1"/>
  <c r="X1397" i="1" s="1"/>
  <c r="Z1397" i="1" s="1"/>
  <c r="N1398" i="1"/>
  <c r="P1398" i="1"/>
  <c r="Q1398" i="1"/>
  <c r="X1398" i="1" s="1"/>
  <c r="Z1398" i="1" s="1"/>
  <c r="N1399" i="1"/>
  <c r="P1399" i="1"/>
  <c r="Q1399" i="1"/>
  <c r="X1399" i="1" s="1"/>
  <c r="Z1399" i="1" s="1"/>
  <c r="N1400" i="1"/>
  <c r="P1400" i="1"/>
  <c r="Q1400" i="1"/>
  <c r="X1400" i="1" s="1"/>
  <c r="Z1400" i="1" s="1"/>
  <c r="N1401" i="1"/>
  <c r="P1401" i="1"/>
  <c r="Q1401" i="1"/>
  <c r="X1401" i="1" s="1"/>
  <c r="Z1401" i="1" s="1"/>
  <c r="N1402" i="1"/>
  <c r="P1402" i="1"/>
  <c r="Q1402" i="1"/>
  <c r="X1402" i="1" s="1"/>
  <c r="Z1402" i="1" s="1"/>
  <c r="N1403" i="1"/>
  <c r="P1403" i="1"/>
  <c r="Q1403" i="1"/>
  <c r="X1403" i="1" s="1"/>
  <c r="Z1403" i="1" s="1"/>
  <c r="N1404" i="1"/>
  <c r="P1404" i="1"/>
  <c r="Q1404" i="1"/>
  <c r="X1404" i="1" s="1"/>
  <c r="Z1404" i="1" s="1"/>
  <c r="N1405" i="1"/>
  <c r="P1405" i="1"/>
  <c r="Q1405" i="1"/>
  <c r="X1405" i="1" s="1"/>
  <c r="Z1405" i="1" s="1"/>
  <c r="N1406" i="1"/>
  <c r="P1406" i="1"/>
  <c r="Q1406" i="1"/>
  <c r="X1406" i="1" s="1"/>
  <c r="Z1406" i="1" s="1"/>
  <c r="N1407" i="1"/>
  <c r="P1407" i="1"/>
  <c r="Q1407" i="1"/>
  <c r="X1407" i="1" s="1"/>
  <c r="Z1407" i="1" s="1"/>
  <c r="N1408" i="1"/>
  <c r="P1408" i="1"/>
  <c r="Q1408" i="1"/>
  <c r="X1408" i="1" s="1"/>
  <c r="Z1408" i="1" s="1"/>
  <c r="N1409" i="1"/>
  <c r="P1409" i="1"/>
  <c r="Q1409" i="1"/>
  <c r="X1409" i="1" s="1"/>
  <c r="Z1409" i="1" s="1"/>
  <c r="N1410" i="1"/>
  <c r="P1410" i="1"/>
  <c r="Q1410" i="1"/>
  <c r="X1410" i="1" s="1"/>
  <c r="Z1410" i="1" s="1"/>
  <c r="N1411" i="1"/>
  <c r="P1411" i="1"/>
  <c r="Q1411" i="1"/>
  <c r="X1411" i="1" s="1"/>
  <c r="Z1411" i="1" s="1"/>
  <c r="N1412" i="1"/>
  <c r="P1412" i="1"/>
  <c r="Q1412" i="1"/>
  <c r="X1412" i="1" s="1"/>
  <c r="Z1412" i="1" s="1"/>
  <c r="N1413" i="1"/>
  <c r="P1413" i="1"/>
  <c r="Q1413" i="1"/>
  <c r="X1413" i="1" s="1"/>
  <c r="Z1413" i="1" s="1"/>
  <c r="N1414" i="1"/>
  <c r="P1414" i="1"/>
  <c r="Q1414" i="1"/>
  <c r="X1414" i="1" s="1"/>
  <c r="Z1414" i="1" s="1"/>
  <c r="N1415" i="1"/>
  <c r="P1415" i="1"/>
  <c r="Q1415" i="1"/>
  <c r="X1415" i="1" s="1"/>
  <c r="Z1415" i="1" s="1"/>
  <c r="N1416" i="1"/>
  <c r="P1416" i="1"/>
  <c r="Q1416" i="1"/>
  <c r="X1416" i="1" s="1"/>
  <c r="Z1416" i="1" s="1"/>
  <c r="N1417" i="1"/>
  <c r="P1417" i="1"/>
  <c r="Q1417" i="1"/>
  <c r="X1417" i="1" s="1"/>
  <c r="Z1417" i="1" s="1"/>
  <c r="N1418" i="1"/>
  <c r="P1418" i="1"/>
  <c r="Q1418" i="1"/>
  <c r="X1418" i="1" s="1"/>
  <c r="Z1418" i="1" s="1"/>
  <c r="N1419" i="1"/>
  <c r="P1419" i="1"/>
  <c r="Q1419" i="1"/>
  <c r="X1419" i="1" s="1"/>
  <c r="Z1419" i="1" s="1"/>
  <c r="N1420" i="1"/>
  <c r="P1420" i="1"/>
  <c r="Q1420" i="1"/>
  <c r="X1420" i="1" s="1"/>
  <c r="Z1420" i="1" s="1"/>
  <c r="N1421" i="1"/>
  <c r="P1421" i="1"/>
  <c r="Q1421" i="1"/>
  <c r="X1421" i="1" s="1"/>
  <c r="Z1421" i="1" s="1"/>
  <c r="N1422" i="1"/>
  <c r="P1422" i="1"/>
  <c r="Q1422" i="1"/>
  <c r="X1422" i="1" s="1"/>
  <c r="Z1422" i="1" s="1"/>
  <c r="N1423" i="1"/>
  <c r="P1423" i="1"/>
  <c r="Q1423" i="1"/>
  <c r="X1423" i="1" s="1"/>
  <c r="Z1423" i="1" s="1"/>
  <c r="N1424" i="1"/>
  <c r="P1424" i="1"/>
  <c r="Q1424" i="1"/>
  <c r="X1424" i="1" s="1"/>
  <c r="Z1424" i="1" s="1"/>
  <c r="N1425" i="1"/>
  <c r="P1425" i="1"/>
  <c r="Q1425" i="1"/>
  <c r="X1425" i="1" s="1"/>
  <c r="Z1425" i="1" s="1"/>
  <c r="N1426" i="1"/>
  <c r="P1426" i="1"/>
  <c r="Q1426" i="1"/>
  <c r="X1426" i="1" s="1"/>
  <c r="Z1426" i="1" s="1"/>
  <c r="N1427" i="1"/>
  <c r="P1427" i="1"/>
  <c r="Q1427" i="1"/>
  <c r="X1427" i="1" s="1"/>
  <c r="Z1427" i="1" s="1"/>
  <c r="N1428" i="1"/>
  <c r="P1428" i="1"/>
  <c r="Q1428" i="1"/>
  <c r="X1428" i="1" s="1"/>
  <c r="Z1428" i="1" s="1"/>
  <c r="N1429" i="1"/>
  <c r="P1429" i="1"/>
  <c r="Q1429" i="1"/>
  <c r="X1429" i="1" s="1"/>
  <c r="Z1429" i="1" s="1"/>
  <c r="N1430" i="1"/>
  <c r="P1430" i="1"/>
  <c r="Q1430" i="1"/>
  <c r="X1430" i="1" s="1"/>
  <c r="Z1430" i="1" s="1"/>
  <c r="N1431" i="1"/>
  <c r="P1431" i="1"/>
  <c r="Q1431" i="1"/>
  <c r="X1431" i="1" s="1"/>
  <c r="Z1431" i="1" s="1"/>
  <c r="N1432" i="1"/>
  <c r="P1432" i="1"/>
  <c r="Q1432" i="1"/>
  <c r="X1432" i="1" s="1"/>
  <c r="Z1432" i="1" s="1"/>
  <c r="N1433" i="1"/>
  <c r="P1433" i="1"/>
  <c r="Q1433" i="1"/>
  <c r="X1433" i="1" s="1"/>
  <c r="Z1433" i="1" s="1"/>
  <c r="N1434" i="1"/>
  <c r="P1434" i="1"/>
  <c r="Q1434" i="1"/>
  <c r="X1434" i="1" s="1"/>
  <c r="Z1434" i="1" s="1"/>
  <c r="N1435" i="1"/>
  <c r="P1435" i="1"/>
  <c r="Q1435" i="1"/>
  <c r="X1435" i="1" s="1"/>
  <c r="Z1435" i="1" s="1"/>
  <c r="N1436" i="1"/>
  <c r="P1436" i="1"/>
  <c r="Q1436" i="1"/>
  <c r="X1436" i="1" s="1"/>
  <c r="Z1436" i="1" s="1"/>
  <c r="N1437" i="1"/>
  <c r="P1437" i="1"/>
  <c r="Q1437" i="1"/>
  <c r="X1437" i="1" s="1"/>
  <c r="Z1437" i="1" s="1"/>
  <c r="N1438" i="1"/>
  <c r="P1438" i="1"/>
  <c r="Q1438" i="1"/>
  <c r="X1438" i="1" s="1"/>
  <c r="Z1438" i="1" s="1"/>
  <c r="N1439" i="1"/>
  <c r="P1439" i="1"/>
  <c r="Q1439" i="1"/>
  <c r="X1439" i="1" s="1"/>
  <c r="Z1439" i="1" s="1"/>
  <c r="N1440" i="1"/>
  <c r="P1440" i="1"/>
  <c r="Q1440" i="1"/>
  <c r="X1440" i="1" s="1"/>
  <c r="Z1440" i="1" s="1"/>
  <c r="N1441" i="1"/>
  <c r="P1441" i="1"/>
  <c r="Q1441" i="1"/>
  <c r="X1441" i="1" s="1"/>
  <c r="Z1441" i="1" s="1"/>
  <c r="N1442" i="1"/>
  <c r="P1442" i="1"/>
  <c r="Q1442" i="1"/>
  <c r="X1442" i="1" s="1"/>
  <c r="Z1442" i="1" s="1"/>
  <c r="N1443" i="1"/>
  <c r="P1443" i="1"/>
  <c r="Q1443" i="1"/>
  <c r="X1443" i="1" s="1"/>
  <c r="Z1443" i="1" s="1"/>
  <c r="N1444" i="1"/>
  <c r="P1444" i="1"/>
  <c r="Q1444" i="1"/>
  <c r="X1444" i="1" s="1"/>
  <c r="Z1444" i="1" s="1"/>
  <c r="N1445" i="1"/>
  <c r="P1445" i="1"/>
  <c r="Q1445" i="1"/>
  <c r="X1445" i="1" s="1"/>
  <c r="Z1445" i="1" s="1"/>
  <c r="N1446" i="1"/>
  <c r="P1446" i="1"/>
  <c r="Q1446" i="1"/>
  <c r="X1446" i="1" s="1"/>
  <c r="Z1446" i="1" s="1"/>
  <c r="N1447" i="1"/>
  <c r="P1447" i="1"/>
  <c r="Q1447" i="1"/>
  <c r="X1447" i="1" s="1"/>
  <c r="Z1447" i="1" s="1"/>
  <c r="N1448" i="1"/>
  <c r="P1448" i="1"/>
  <c r="Q1448" i="1"/>
  <c r="X1448" i="1" s="1"/>
  <c r="Z1448" i="1" s="1"/>
  <c r="N1449" i="1"/>
  <c r="P1449" i="1"/>
  <c r="Q1449" i="1"/>
  <c r="X1449" i="1" s="1"/>
  <c r="Z1449" i="1" s="1"/>
  <c r="N1450" i="1"/>
  <c r="P1450" i="1"/>
  <c r="Q1450" i="1"/>
  <c r="X1450" i="1" s="1"/>
  <c r="Z1450" i="1" s="1"/>
  <c r="N1451" i="1"/>
  <c r="P1451" i="1"/>
  <c r="Q1451" i="1"/>
  <c r="X1451" i="1" s="1"/>
  <c r="Z1451" i="1" s="1"/>
  <c r="N1452" i="1"/>
  <c r="P1452" i="1"/>
  <c r="Q1452" i="1"/>
  <c r="X1452" i="1" s="1"/>
  <c r="Z1452" i="1" s="1"/>
  <c r="N1453" i="1"/>
  <c r="P1453" i="1"/>
  <c r="Q1453" i="1"/>
  <c r="X1453" i="1" s="1"/>
  <c r="Z1453" i="1" s="1"/>
  <c r="N1454" i="1"/>
  <c r="P1454" i="1"/>
  <c r="Q1454" i="1"/>
  <c r="X1454" i="1" s="1"/>
  <c r="Z1454" i="1" s="1"/>
  <c r="N1455" i="1"/>
  <c r="P1455" i="1"/>
  <c r="Q1455" i="1"/>
  <c r="X1455" i="1" s="1"/>
  <c r="Z1455" i="1" s="1"/>
  <c r="N1456" i="1"/>
  <c r="P1456" i="1"/>
  <c r="Q1456" i="1"/>
  <c r="X1456" i="1" s="1"/>
  <c r="Z1456" i="1" s="1"/>
  <c r="N1457" i="1"/>
  <c r="P1457" i="1"/>
  <c r="Q1457" i="1"/>
  <c r="X1457" i="1" s="1"/>
  <c r="Z1457" i="1" s="1"/>
  <c r="N1458" i="1"/>
  <c r="P1458" i="1"/>
  <c r="Q1458" i="1"/>
  <c r="X1458" i="1" s="1"/>
  <c r="Z1458" i="1" s="1"/>
  <c r="N1459" i="1"/>
  <c r="P1459" i="1"/>
  <c r="Q1459" i="1"/>
  <c r="X1459" i="1" s="1"/>
  <c r="Z1459" i="1" s="1"/>
  <c r="N1460" i="1"/>
  <c r="P1460" i="1"/>
  <c r="Q1460" i="1"/>
  <c r="X1460" i="1" s="1"/>
  <c r="Z1460" i="1" s="1"/>
  <c r="N1461" i="1"/>
  <c r="P1461" i="1"/>
  <c r="Q1461" i="1"/>
  <c r="X1461" i="1" s="1"/>
  <c r="Z1461" i="1" s="1"/>
  <c r="N1462" i="1"/>
  <c r="P1462" i="1"/>
  <c r="Q1462" i="1"/>
  <c r="X1462" i="1" s="1"/>
  <c r="Z1462" i="1" s="1"/>
  <c r="N1463" i="1"/>
  <c r="P1463" i="1"/>
  <c r="Q1463" i="1"/>
  <c r="X1463" i="1" s="1"/>
  <c r="Z1463" i="1" s="1"/>
  <c r="N1464" i="1"/>
  <c r="P1464" i="1"/>
  <c r="Q1464" i="1"/>
  <c r="X1464" i="1" s="1"/>
  <c r="Z1464" i="1" s="1"/>
  <c r="N1465" i="1"/>
  <c r="P1465" i="1"/>
  <c r="Q1465" i="1"/>
  <c r="X1465" i="1" s="1"/>
  <c r="Z1465" i="1" s="1"/>
  <c r="N1466" i="1"/>
  <c r="P1466" i="1"/>
  <c r="Q1466" i="1"/>
  <c r="X1466" i="1" s="1"/>
  <c r="Z1466" i="1" s="1"/>
  <c r="N1467" i="1"/>
  <c r="P1467" i="1"/>
  <c r="Q1467" i="1"/>
  <c r="X1467" i="1" s="1"/>
  <c r="Z1467" i="1" s="1"/>
  <c r="N1468" i="1"/>
  <c r="P1468" i="1"/>
  <c r="Q1468" i="1"/>
  <c r="X1468" i="1" s="1"/>
  <c r="Z1468" i="1" s="1"/>
  <c r="N1469" i="1"/>
  <c r="P1469" i="1"/>
  <c r="Q1469" i="1"/>
  <c r="X1469" i="1" s="1"/>
  <c r="Z1469" i="1" s="1"/>
  <c r="N1470" i="1"/>
  <c r="P1470" i="1"/>
  <c r="Q1470" i="1"/>
  <c r="X1470" i="1" s="1"/>
  <c r="Z1470" i="1" s="1"/>
  <c r="N1471" i="1"/>
  <c r="P1471" i="1"/>
  <c r="Q1471" i="1"/>
  <c r="X1471" i="1" s="1"/>
  <c r="Z1471" i="1" s="1"/>
  <c r="N1472" i="1"/>
  <c r="P1472" i="1"/>
  <c r="Q1472" i="1"/>
  <c r="X1472" i="1" s="1"/>
  <c r="Z1472" i="1" s="1"/>
  <c r="N1473" i="1"/>
  <c r="P1473" i="1"/>
  <c r="Q1473" i="1"/>
  <c r="X1473" i="1" s="1"/>
  <c r="Z1473" i="1" s="1"/>
  <c r="N1474" i="1"/>
  <c r="P1474" i="1"/>
  <c r="Q1474" i="1"/>
  <c r="X1474" i="1" s="1"/>
  <c r="Z1474" i="1" s="1"/>
  <c r="N1475" i="1"/>
  <c r="P1475" i="1"/>
  <c r="Q1475" i="1"/>
  <c r="X1475" i="1" s="1"/>
  <c r="Z1475" i="1" s="1"/>
  <c r="N1476" i="1"/>
  <c r="P1476" i="1"/>
  <c r="Q1476" i="1"/>
  <c r="X1476" i="1" s="1"/>
  <c r="Z1476" i="1" s="1"/>
  <c r="N1477" i="1"/>
  <c r="P1477" i="1"/>
  <c r="Q1477" i="1"/>
  <c r="X1477" i="1" s="1"/>
  <c r="Z1477" i="1" s="1"/>
  <c r="N1478" i="1"/>
  <c r="P1478" i="1"/>
  <c r="Q1478" i="1"/>
  <c r="X1478" i="1" s="1"/>
  <c r="Z1478" i="1" s="1"/>
  <c r="N1479" i="1"/>
  <c r="P1479" i="1"/>
  <c r="Q1479" i="1"/>
  <c r="X1479" i="1" s="1"/>
  <c r="Z1479" i="1" s="1"/>
  <c r="N1480" i="1"/>
  <c r="P1480" i="1"/>
  <c r="Q1480" i="1"/>
  <c r="X1480" i="1" s="1"/>
  <c r="Z1480" i="1" s="1"/>
  <c r="N1481" i="1"/>
  <c r="P1481" i="1"/>
  <c r="Q1481" i="1"/>
  <c r="X1481" i="1" s="1"/>
  <c r="Z1481" i="1" s="1"/>
  <c r="N1482" i="1"/>
  <c r="P1482" i="1"/>
  <c r="Q1482" i="1"/>
  <c r="X1482" i="1" s="1"/>
  <c r="Z1482" i="1" s="1"/>
  <c r="N1483" i="1"/>
  <c r="P1483" i="1"/>
  <c r="Q1483" i="1"/>
  <c r="X1483" i="1" s="1"/>
  <c r="Z1483" i="1" s="1"/>
  <c r="N1484" i="1"/>
  <c r="P1484" i="1"/>
  <c r="Q1484" i="1"/>
  <c r="X1484" i="1" s="1"/>
  <c r="Z1484" i="1" s="1"/>
  <c r="N1485" i="1"/>
  <c r="P1485" i="1"/>
  <c r="Q1485" i="1"/>
  <c r="X1485" i="1" s="1"/>
  <c r="Z1485" i="1" s="1"/>
  <c r="N1486" i="1"/>
  <c r="P1486" i="1"/>
  <c r="Q1486" i="1"/>
  <c r="X1486" i="1" s="1"/>
  <c r="Z1486" i="1" s="1"/>
  <c r="N1487" i="1"/>
  <c r="P1487" i="1"/>
  <c r="Q1487" i="1"/>
  <c r="X1487" i="1" s="1"/>
  <c r="Z1487" i="1" s="1"/>
  <c r="N1488" i="1"/>
  <c r="P1488" i="1"/>
  <c r="Q1488" i="1"/>
  <c r="X1488" i="1" s="1"/>
  <c r="Z1488" i="1" s="1"/>
  <c r="N1489" i="1"/>
  <c r="P1489" i="1"/>
  <c r="Q1489" i="1"/>
  <c r="X1489" i="1" s="1"/>
  <c r="Z1489" i="1" s="1"/>
  <c r="N1490" i="1"/>
  <c r="P1490" i="1"/>
  <c r="Q1490" i="1"/>
  <c r="X1490" i="1" s="1"/>
  <c r="Z1490" i="1" s="1"/>
  <c r="N1491" i="1"/>
  <c r="P1491" i="1"/>
  <c r="Q1491" i="1"/>
  <c r="X1491" i="1" s="1"/>
  <c r="Z1491" i="1" s="1"/>
  <c r="N1492" i="1"/>
  <c r="P1492" i="1"/>
  <c r="Q1492" i="1"/>
  <c r="X1492" i="1" s="1"/>
  <c r="Z1492" i="1" s="1"/>
  <c r="N1493" i="1"/>
  <c r="P1493" i="1"/>
  <c r="Q1493" i="1"/>
  <c r="X1493" i="1" s="1"/>
  <c r="Z1493" i="1" s="1"/>
  <c r="N1494" i="1"/>
  <c r="P1494" i="1"/>
  <c r="Q1494" i="1"/>
  <c r="X1494" i="1" s="1"/>
  <c r="Z1494" i="1" s="1"/>
  <c r="N1495" i="1"/>
  <c r="P1495" i="1"/>
  <c r="Q1495" i="1"/>
  <c r="X1495" i="1" s="1"/>
  <c r="Z1495" i="1" s="1"/>
  <c r="N1496" i="1"/>
  <c r="P1496" i="1"/>
  <c r="Q1496" i="1"/>
  <c r="X1496" i="1" s="1"/>
  <c r="Z1496" i="1" s="1"/>
  <c r="N1497" i="1"/>
  <c r="P1497" i="1"/>
  <c r="Q1497" i="1"/>
  <c r="X1497" i="1" s="1"/>
  <c r="Z1497" i="1" s="1"/>
  <c r="N1498" i="1"/>
  <c r="P1498" i="1"/>
  <c r="Q1498" i="1"/>
  <c r="X1498" i="1" s="1"/>
  <c r="Z1498" i="1" s="1"/>
  <c r="N1499" i="1"/>
  <c r="P1499" i="1"/>
  <c r="Q1499" i="1"/>
  <c r="X1499" i="1" s="1"/>
  <c r="Z1499" i="1" s="1"/>
  <c r="N1500" i="1"/>
  <c r="P1500" i="1"/>
  <c r="Q1500" i="1"/>
  <c r="X1500" i="1" s="1"/>
  <c r="Z1500" i="1" s="1"/>
  <c r="N1501" i="1"/>
  <c r="P1501" i="1"/>
  <c r="Q1501" i="1"/>
  <c r="X1501" i="1" s="1"/>
  <c r="Z1501" i="1" s="1"/>
  <c r="N1502" i="1"/>
  <c r="P1502" i="1"/>
  <c r="Q1502" i="1"/>
  <c r="X1502" i="1" s="1"/>
  <c r="Z1502" i="1" s="1"/>
  <c r="N1503" i="1"/>
  <c r="P1503" i="1"/>
  <c r="Q1503" i="1"/>
  <c r="X1503" i="1" s="1"/>
  <c r="Z1503" i="1" s="1"/>
  <c r="N1504" i="1"/>
  <c r="P1504" i="1"/>
  <c r="Q1504" i="1"/>
  <c r="X1504" i="1" s="1"/>
  <c r="Z1504" i="1" s="1"/>
  <c r="N1505" i="1"/>
  <c r="P1505" i="1"/>
  <c r="Q1505" i="1"/>
  <c r="X1505" i="1" s="1"/>
  <c r="Z1505" i="1" s="1"/>
  <c r="N1506" i="1"/>
  <c r="P1506" i="1"/>
  <c r="Q1506" i="1"/>
  <c r="X1506" i="1" s="1"/>
  <c r="Z1506" i="1" s="1"/>
  <c r="N1507" i="1"/>
  <c r="P1507" i="1"/>
  <c r="Q1507" i="1"/>
  <c r="X1507" i="1" s="1"/>
  <c r="Z1507" i="1" s="1"/>
  <c r="N1508" i="1"/>
  <c r="P1508" i="1"/>
  <c r="Q1508" i="1"/>
  <c r="X1508" i="1" s="1"/>
  <c r="Z1508" i="1" s="1"/>
  <c r="N1509" i="1"/>
  <c r="P1509" i="1"/>
  <c r="Q1509" i="1"/>
  <c r="X1509" i="1" s="1"/>
  <c r="Z1509" i="1" s="1"/>
  <c r="N1510" i="1"/>
  <c r="P1510" i="1"/>
  <c r="Q1510" i="1"/>
  <c r="X1510" i="1" s="1"/>
  <c r="Z1510" i="1" s="1"/>
  <c r="N1511" i="1"/>
  <c r="P1511" i="1"/>
  <c r="Q1511" i="1"/>
  <c r="X1511" i="1" s="1"/>
  <c r="Z1511" i="1" s="1"/>
  <c r="N1512" i="1"/>
  <c r="P1512" i="1"/>
  <c r="Q1512" i="1"/>
  <c r="X1512" i="1" s="1"/>
  <c r="Z1512" i="1" s="1"/>
  <c r="N1513" i="1"/>
  <c r="P1513" i="1"/>
  <c r="Q1513" i="1"/>
  <c r="X1513" i="1" s="1"/>
  <c r="Z1513" i="1" s="1"/>
  <c r="N1514" i="1"/>
  <c r="P1514" i="1"/>
  <c r="Q1514" i="1"/>
  <c r="X1514" i="1" s="1"/>
  <c r="Z1514" i="1" s="1"/>
  <c r="N1515" i="1"/>
  <c r="P1515" i="1"/>
  <c r="Q1515" i="1"/>
  <c r="X1515" i="1" s="1"/>
  <c r="Z1515" i="1" s="1"/>
  <c r="N1516" i="1"/>
  <c r="P1516" i="1"/>
  <c r="Q1516" i="1"/>
  <c r="X1516" i="1" s="1"/>
  <c r="Z1516" i="1" s="1"/>
  <c r="N1517" i="1"/>
  <c r="P1517" i="1"/>
  <c r="Q1517" i="1"/>
  <c r="X1517" i="1" s="1"/>
  <c r="Z1517" i="1" s="1"/>
  <c r="N1518" i="1"/>
  <c r="P1518" i="1"/>
  <c r="Q1518" i="1"/>
  <c r="X1518" i="1" s="1"/>
  <c r="Z1518" i="1" s="1"/>
  <c r="N1519" i="1"/>
  <c r="P1519" i="1"/>
  <c r="Q1519" i="1"/>
  <c r="X1519" i="1" s="1"/>
  <c r="Z1519" i="1" s="1"/>
  <c r="N1520" i="1"/>
  <c r="P1520" i="1"/>
  <c r="Q1520" i="1"/>
  <c r="X1520" i="1" s="1"/>
  <c r="Z1520" i="1" s="1"/>
  <c r="N1521" i="1"/>
  <c r="P1521" i="1"/>
  <c r="Q1521" i="1"/>
  <c r="X1521" i="1" s="1"/>
  <c r="Z1521" i="1" s="1"/>
  <c r="N1522" i="1"/>
  <c r="P1522" i="1"/>
  <c r="Q1522" i="1"/>
  <c r="X1522" i="1" s="1"/>
  <c r="Z1522" i="1" s="1"/>
  <c r="N1523" i="1"/>
  <c r="P1523" i="1"/>
  <c r="Q1523" i="1"/>
  <c r="X1523" i="1" s="1"/>
  <c r="Z1523" i="1" s="1"/>
  <c r="N1524" i="1"/>
  <c r="P1524" i="1"/>
  <c r="Q1524" i="1"/>
  <c r="X1524" i="1" s="1"/>
  <c r="Z1524" i="1" s="1"/>
  <c r="N1525" i="1"/>
  <c r="P1525" i="1"/>
  <c r="Q1525" i="1"/>
  <c r="X1525" i="1" s="1"/>
  <c r="Z1525" i="1" s="1"/>
  <c r="N1526" i="1"/>
  <c r="P1526" i="1"/>
  <c r="Q1526" i="1"/>
  <c r="X1526" i="1" s="1"/>
  <c r="Z1526" i="1" s="1"/>
  <c r="N1527" i="1"/>
  <c r="P1527" i="1"/>
  <c r="Q1527" i="1"/>
  <c r="X1527" i="1" s="1"/>
  <c r="Z1527" i="1" s="1"/>
  <c r="N1528" i="1"/>
  <c r="P1528" i="1"/>
  <c r="Q1528" i="1"/>
  <c r="X1528" i="1" s="1"/>
  <c r="Z1528" i="1" s="1"/>
  <c r="N1529" i="1"/>
  <c r="P1529" i="1"/>
  <c r="Q1529" i="1"/>
  <c r="X1529" i="1" s="1"/>
  <c r="Z1529" i="1" s="1"/>
  <c r="N1530" i="1"/>
  <c r="P1530" i="1"/>
  <c r="Q1530" i="1"/>
  <c r="X1530" i="1" s="1"/>
  <c r="Z1530" i="1" s="1"/>
  <c r="N1531" i="1"/>
  <c r="P1531" i="1"/>
  <c r="Q1531" i="1"/>
  <c r="X1531" i="1" s="1"/>
  <c r="Z1531" i="1" s="1"/>
  <c r="N1532" i="1"/>
  <c r="P1532" i="1"/>
  <c r="Q1532" i="1"/>
  <c r="X1532" i="1" s="1"/>
  <c r="Z1532" i="1" s="1"/>
  <c r="N1533" i="1"/>
  <c r="P1533" i="1"/>
  <c r="Q1533" i="1"/>
  <c r="X1533" i="1" s="1"/>
  <c r="Z1533" i="1" s="1"/>
  <c r="N1534" i="1"/>
  <c r="P1534" i="1"/>
  <c r="Q1534" i="1"/>
  <c r="X1534" i="1" s="1"/>
  <c r="Z1534" i="1" s="1"/>
  <c r="N1535" i="1"/>
  <c r="P1535" i="1"/>
  <c r="Q1535" i="1"/>
  <c r="X1535" i="1" s="1"/>
  <c r="Z1535" i="1" s="1"/>
  <c r="N1536" i="1"/>
  <c r="P1536" i="1"/>
  <c r="Q1536" i="1"/>
  <c r="X1536" i="1" s="1"/>
  <c r="Z1536" i="1" s="1"/>
  <c r="N1537" i="1"/>
  <c r="P1537" i="1"/>
  <c r="Q1537" i="1"/>
  <c r="X1537" i="1" s="1"/>
  <c r="Z1537" i="1" s="1"/>
  <c r="N1538" i="1"/>
  <c r="P1538" i="1"/>
  <c r="Q1538" i="1"/>
  <c r="X1538" i="1" s="1"/>
  <c r="Z1538" i="1" s="1"/>
  <c r="N1539" i="1"/>
  <c r="P1539" i="1"/>
  <c r="Q1539" i="1"/>
  <c r="X1539" i="1" s="1"/>
  <c r="Z1539" i="1" s="1"/>
  <c r="N1540" i="1"/>
  <c r="P1540" i="1"/>
  <c r="Q1540" i="1"/>
  <c r="X1540" i="1" s="1"/>
  <c r="Z1540" i="1" s="1"/>
  <c r="N1541" i="1"/>
  <c r="P1541" i="1"/>
  <c r="Q1541" i="1"/>
  <c r="X1541" i="1" s="1"/>
  <c r="Z1541" i="1" s="1"/>
  <c r="N1542" i="1"/>
  <c r="P1542" i="1"/>
  <c r="Q1542" i="1"/>
  <c r="X1542" i="1" s="1"/>
  <c r="Z1542" i="1" s="1"/>
  <c r="N1543" i="1"/>
  <c r="P1543" i="1"/>
  <c r="Q1543" i="1"/>
  <c r="X1543" i="1" s="1"/>
  <c r="Z1543" i="1" s="1"/>
  <c r="N1544" i="1"/>
  <c r="P1544" i="1"/>
  <c r="Q1544" i="1"/>
  <c r="X1544" i="1" s="1"/>
  <c r="Z1544" i="1" s="1"/>
  <c r="N1545" i="1"/>
  <c r="P1545" i="1"/>
  <c r="Q1545" i="1"/>
  <c r="X1545" i="1" s="1"/>
  <c r="Z1545" i="1" s="1"/>
  <c r="N1546" i="1"/>
  <c r="P1546" i="1"/>
  <c r="Q1546" i="1"/>
  <c r="X1546" i="1" s="1"/>
  <c r="Z1546" i="1" s="1"/>
  <c r="N1547" i="1"/>
  <c r="P1547" i="1"/>
  <c r="Q1547" i="1"/>
  <c r="X1547" i="1" s="1"/>
  <c r="Z1547" i="1" s="1"/>
  <c r="N1548" i="1"/>
  <c r="P1548" i="1"/>
  <c r="Q1548" i="1"/>
  <c r="X1548" i="1" s="1"/>
  <c r="Z1548" i="1" s="1"/>
  <c r="N1549" i="1"/>
  <c r="P1549" i="1"/>
  <c r="Q1549" i="1"/>
  <c r="X1549" i="1" s="1"/>
  <c r="Z1549" i="1" s="1"/>
  <c r="N1550" i="1"/>
  <c r="P1550" i="1"/>
  <c r="Q1550" i="1"/>
  <c r="X1550" i="1" s="1"/>
  <c r="Z1550" i="1" s="1"/>
  <c r="N1551" i="1"/>
  <c r="P1551" i="1"/>
  <c r="Q1551" i="1"/>
  <c r="X1551" i="1" s="1"/>
  <c r="Z1551" i="1" s="1"/>
  <c r="N1552" i="1"/>
  <c r="P1552" i="1"/>
  <c r="Q1552" i="1"/>
  <c r="X1552" i="1" s="1"/>
  <c r="Z1552" i="1" s="1"/>
  <c r="N1553" i="1"/>
  <c r="P1553" i="1"/>
  <c r="Q1553" i="1"/>
  <c r="X1553" i="1" s="1"/>
  <c r="Z1553" i="1" s="1"/>
  <c r="N1554" i="1"/>
  <c r="P1554" i="1"/>
  <c r="Q1554" i="1"/>
  <c r="X1554" i="1" s="1"/>
  <c r="Z1554" i="1" s="1"/>
  <c r="N1555" i="1"/>
  <c r="P1555" i="1"/>
  <c r="Q1555" i="1"/>
  <c r="X1555" i="1" s="1"/>
  <c r="Z1555" i="1" s="1"/>
  <c r="N1556" i="1"/>
  <c r="P1556" i="1"/>
  <c r="Q1556" i="1"/>
  <c r="X1556" i="1" s="1"/>
  <c r="Z1556" i="1" s="1"/>
  <c r="N1557" i="1"/>
  <c r="P1557" i="1"/>
  <c r="Q1557" i="1"/>
  <c r="X1557" i="1" s="1"/>
  <c r="Z1557" i="1" s="1"/>
  <c r="N1558" i="1"/>
  <c r="P1558" i="1"/>
  <c r="Q1558" i="1"/>
  <c r="X1558" i="1" s="1"/>
  <c r="Z1558" i="1" s="1"/>
  <c r="N1559" i="1"/>
  <c r="P1559" i="1"/>
  <c r="Q1559" i="1"/>
  <c r="X1559" i="1" s="1"/>
  <c r="Z1559" i="1" s="1"/>
  <c r="N1560" i="1"/>
  <c r="P1560" i="1"/>
  <c r="Q1560" i="1"/>
  <c r="X1560" i="1" s="1"/>
  <c r="Z1560" i="1" s="1"/>
  <c r="N1561" i="1"/>
  <c r="P1561" i="1"/>
  <c r="Q1561" i="1"/>
  <c r="X1561" i="1" s="1"/>
  <c r="Z1561" i="1" s="1"/>
  <c r="N1562" i="1"/>
  <c r="P1562" i="1"/>
  <c r="Q1562" i="1"/>
  <c r="X1562" i="1" s="1"/>
  <c r="Z1562" i="1" s="1"/>
  <c r="N1563" i="1"/>
  <c r="P1563" i="1"/>
  <c r="Q1563" i="1"/>
  <c r="X1563" i="1" s="1"/>
  <c r="Z1563" i="1" s="1"/>
  <c r="N1564" i="1"/>
  <c r="P1564" i="1"/>
  <c r="Q1564" i="1"/>
  <c r="X1564" i="1" s="1"/>
  <c r="Z1564" i="1" s="1"/>
  <c r="N1565" i="1"/>
  <c r="P1565" i="1"/>
  <c r="Q1565" i="1"/>
  <c r="X1565" i="1" s="1"/>
  <c r="Z1565" i="1" s="1"/>
  <c r="N1566" i="1"/>
  <c r="P1566" i="1"/>
  <c r="Q1566" i="1"/>
  <c r="X1566" i="1" s="1"/>
  <c r="Z1566" i="1" s="1"/>
  <c r="N1567" i="1"/>
  <c r="P1567" i="1"/>
  <c r="Q1567" i="1"/>
  <c r="X1567" i="1" s="1"/>
  <c r="Z1567" i="1" s="1"/>
  <c r="N1568" i="1"/>
  <c r="P1568" i="1"/>
  <c r="Q1568" i="1"/>
  <c r="X1568" i="1" s="1"/>
  <c r="Z1568" i="1" s="1"/>
  <c r="N1569" i="1"/>
  <c r="P1569" i="1"/>
  <c r="Q1569" i="1"/>
  <c r="X1569" i="1" s="1"/>
  <c r="Z1569" i="1" s="1"/>
  <c r="N1570" i="1"/>
  <c r="P1570" i="1"/>
  <c r="Q1570" i="1"/>
  <c r="X1570" i="1" s="1"/>
  <c r="Z1570" i="1" s="1"/>
  <c r="N1571" i="1"/>
  <c r="P1571" i="1"/>
  <c r="Q1571" i="1"/>
  <c r="X1571" i="1" s="1"/>
  <c r="Z1571" i="1" s="1"/>
  <c r="N1572" i="1"/>
  <c r="P1572" i="1"/>
  <c r="Q1572" i="1"/>
  <c r="X1572" i="1" s="1"/>
  <c r="Z1572" i="1" s="1"/>
  <c r="N1573" i="1"/>
  <c r="P1573" i="1"/>
  <c r="Q1573" i="1"/>
  <c r="X1573" i="1" s="1"/>
  <c r="Z1573" i="1" s="1"/>
  <c r="N1574" i="1"/>
  <c r="P1574" i="1"/>
  <c r="Q1574" i="1"/>
  <c r="X1574" i="1" s="1"/>
  <c r="Z1574" i="1" s="1"/>
  <c r="N1575" i="1"/>
  <c r="P1575" i="1"/>
  <c r="Q1575" i="1"/>
  <c r="X1575" i="1" s="1"/>
  <c r="Z1575" i="1" s="1"/>
  <c r="N1576" i="1"/>
  <c r="P1576" i="1"/>
  <c r="Q1576" i="1"/>
  <c r="X1576" i="1" s="1"/>
  <c r="Z1576" i="1" s="1"/>
  <c r="N1577" i="1"/>
  <c r="P1577" i="1"/>
  <c r="Q1577" i="1"/>
  <c r="X1577" i="1" s="1"/>
  <c r="Z1577" i="1" s="1"/>
  <c r="N1578" i="1"/>
  <c r="P1578" i="1"/>
  <c r="Q1578" i="1"/>
  <c r="X1578" i="1" s="1"/>
  <c r="Z1578" i="1" s="1"/>
  <c r="N1579" i="1"/>
  <c r="P1579" i="1"/>
  <c r="Q1579" i="1"/>
  <c r="X1579" i="1" s="1"/>
  <c r="Z1579" i="1" s="1"/>
  <c r="N1580" i="1"/>
  <c r="P1580" i="1"/>
  <c r="Q1580" i="1"/>
  <c r="X1580" i="1" s="1"/>
  <c r="Z1580" i="1" s="1"/>
  <c r="N1581" i="1"/>
  <c r="P1581" i="1"/>
  <c r="Q1581" i="1"/>
  <c r="X1581" i="1" s="1"/>
  <c r="Z1581" i="1" s="1"/>
  <c r="N1582" i="1"/>
  <c r="P1582" i="1"/>
  <c r="Q1582" i="1"/>
  <c r="X1582" i="1" s="1"/>
  <c r="Z1582" i="1" s="1"/>
  <c r="N1583" i="1"/>
  <c r="P1583" i="1"/>
  <c r="Q1583" i="1"/>
  <c r="X1583" i="1" s="1"/>
  <c r="Z1583" i="1" s="1"/>
  <c r="N1584" i="1"/>
  <c r="P1584" i="1"/>
  <c r="Q1584" i="1"/>
  <c r="X1584" i="1" s="1"/>
  <c r="Z1584" i="1" s="1"/>
  <c r="N1585" i="1"/>
  <c r="P1585" i="1"/>
  <c r="Q1585" i="1"/>
  <c r="X1585" i="1" s="1"/>
  <c r="Z1585" i="1" s="1"/>
  <c r="N1586" i="1"/>
  <c r="P1586" i="1"/>
  <c r="Q1586" i="1"/>
  <c r="X1586" i="1" s="1"/>
  <c r="Z1586" i="1" s="1"/>
  <c r="N1587" i="1"/>
  <c r="P1587" i="1"/>
  <c r="Q1587" i="1"/>
  <c r="X1587" i="1" s="1"/>
  <c r="Z1587" i="1" s="1"/>
  <c r="N1588" i="1"/>
  <c r="P1588" i="1"/>
  <c r="Q1588" i="1"/>
  <c r="X1588" i="1" s="1"/>
  <c r="Z1588" i="1" s="1"/>
  <c r="N1589" i="1"/>
  <c r="P1589" i="1"/>
  <c r="Q1589" i="1"/>
  <c r="X1589" i="1" s="1"/>
  <c r="Z1589" i="1" s="1"/>
  <c r="N1590" i="1"/>
  <c r="P1590" i="1"/>
  <c r="Q1590" i="1"/>
  <c r="X1590" i="1" s="1"/>
  <c r="Z1590" i="1" s="1"/>
  <c r="N1591" i="1"/>
  <c r="P1591" i="1"/>
  <c r="Q1591" i="1"/>
  <c r="X1591" i="1" s="1"/>
  <c r="Z1591" i="1" s="1"/>
  <c r="N1592" i="1"/>
  <c r="P1592" i="1"/>
  <c r="Q1592" i="1"/>
  <c r="X1592" i="1" s="1"/>
  <c r="Z1592" i="1" s="1"/>
  <c r="N1593" i="1"/>
  <c r="P1593" i="1"/>
  <c r="Q1593" i="1"/>
  <c r="X1593" i="1" s="1"/>
  <c r="Z1593" i="1" s="1"/>
  <c r="N1594" i="1"/>
  <c r="P1594" i="1"/>
  <c r="Q1594" i="1"/>
  <c r="X1594" i="1" s="1"/>
  <c r="Z1594" i="1" s="1"/>
  <c r="N1595" i="1"/>
  <c r="P1595" i="1"/>
  <c r="Q1595" i="1"/>
  <c r="X1595" i="1" s="1"/>
  <c r="Z1595" i="1" s="1"/>
  <c r="N1596" i="1"/>
  <c r="P1596" i="1"/>
  <c r="Q1596" i="1"/>
  <c r="X1596" i="1" s="1"/>
  <c r="Z1596" i="1" s="1"/>
  <c r="N1597" i="1"/>
  <c r="P1597" i="1"/>
  <c r="Q1597" i="1"/>
  <c r="X1597" i="1" s="1"/>
  <c r="Z1597" i="1" s="1"/>
  <c r="N1598" i="1"/>
  <c r="P1598" i="1"/>
  <c r="Q1598" i="1"/>
  <c r="X1598" i="1" s="1"/>
  <c r="Z1598" i="1" s="1"/>
  <c r="N1599" i="1"/>
  <c r="P1599" i="1"/>
  <c r="Q1599" i="1"/>
  <c r="X1599" i="1" s="1"/>
  <c r="Z1599" i="1" s="1"/>
  <c r="N1600" i="1"/>
  <c r="P1600" i="1"/>
  <c r="Q1600" i="1"/>
  <c r="X1600" i="1" s="1"/>
  <c r="Z1600" i="1" s="1"/>
  <c r="N1601" i="1"/>
  <c r="P1601" i="1"/>
  <c r="Q1601" i="1"/>
  <c r="X1601" i="1" s="1"/>
  <c r="Z1601" i="1" s="1"/>
  <c r="N1602" i="1"/>
  <c r="P1602" i="1"/>
  <c r="Q1602" i="1"/>
  <c r="X1602" i="1" s="1"/>
  <c r="Z1602" i="1" s="1"/>
  <c r="N1603" i="1"/>
  <c r="P1603" i="1"/>
  <c r="Q1603" i="1"/>
  <c r="X1603" i="1" s="1"/>
  <c r="Z1603" i="1" s="1"/>
  <c r="N1604" i="1"/>
  <c r="P1604" i="1"/>
  <c r="Q1604" i="1"/>
  <c r="X1604" i="1" s="1"/>
  <c r="Z1604" i="1" s="1"/>
  <c r="N1605" i="1"/>
  <c r="P1605" i="1"/>
  <c r="Q1605" i="1"/>
  <c r="X1605" i="1" s="1"/>
  <c r="Z1605" i="1" s="1"/>
  <c r="N1606" i="1"/>
  <c r="P1606" i="1"/>
  <c r="Q1606" i="1"/>
  <c r="X1606" i="1" s="1"/>
  <c r="Z1606" i="1" s="1"/>
  <c r="N1607" i="1"/>
  <c r="P1607" i="1"/>
  <c r="Q1607" i="1"/>
  <c r="X1607" i="1" s="1"/>
  <c r="Z1607" i="1" s="1"/>
  <c r="N1608" i="1"/>
  <c r="P1608" i="1"/>
  <c r="Q1608" i="1"/>
  <c r="X1608" i="1" s="1"/>
  <c r="Z1608" i="1" s="1"/>
  <c r="N1609" i="1"/>
  <c r="P1609" i="1"/>
  <c r="Q1609" i="1"/>
  <c r="X1609" i="1" s="1"/>
  <c r="Z1609" i="1" s="1"/>
  <c r="N1610" i="1"/>
  <c r="P1610" i="1"/>
  <c r="Q1610" i="1"/>
  <c r="X1610" i="1" s="1"/>
  <c r="Z1610" i="1" s="1"/>
  <c r="N1611" i="1"/>
  <c r="P1611" i="1"/>
  <c r="Q1611" i="1"/>
  <c r="X1611" i="1" s="1"/>
  <c r="Z1611" i="1" s="1"/>
  <c r="N1612" i="1"/>
  <c r="P1612" i="1"/>
  <c r="Q1612" i="1"/>
  <c r="X1612" i="1" s="1"/>
  <c r="Z1612" i="1" s="1"/>
  <c r="N1613" i="1"/>
  <c r="P1613" i="1"/>
  <c r="Q1613" i="1"/>
  <c r="X1613" i="1" s="1"/>
  <c r="Z1613" i="1" s="1"/>
  <c r="N1614" i="1"/>
  <c r="P1614" i="1"/>
  <c r="Q1614" i="1"/>
  <c r="X1614" i="1" s="1"/>
  <c r="Z1614" i="1" s="1"/>
  <c r="N1615" i="1"/>
  <c r="P1615" i="1"/>
  <c r="Q1615" i="1"/>
  <c r="X1615" i="1" s="1"/>
  <c r="Z1615" i="1" s="1"/>
  <c r="N1616" i="1"/>
  <c r="P1616" i="1"/>
  <c r="Q1616" i="1"/>
  <c r="X1616" i="1" s="1"/>
  <c r="Z1616" i="1" s="1"/>
  <c r="N1617" i="1"/>
  <c r="P1617" i="1"/>
  <c r="Q1617" i="1"/>
  <c r="X1617" i="1" s="1"/>
  <c r="Z1617" i="1" s="1"/>
  <c r="N1618" i="1"/>
  <c r="P1618" i="1"/>
  <c r="Q1618" i="1"/>
  <c r="X1618" i="1" s="1"/>
  <c r="Z1618" i="1" s="1"/>
  <c r="N1619" i="1"/>
  <c r="P1619" i="1"/>
  <c r="Q1619" i="1"/>
  <c r="X1619" i="1" s="1"/>
  <c r="Z1619" i="1" s="1"/>
  <c r="N1620" i="1"/>
  <c r="P1620" i="1"/>
  <c r="Q1620" i="1"/>
  <c r="X1620" i="1" s="1"/>
  <c r="Z1620" i="1" s="1"/>
  <c r="N1621" i="1"/>
  <c r="P1621" i="1"/>
  <c r="Q1621" i="1"/>
  <c r="X1621" i="1" s="1"/>
  <c r="Z1621" i="1" s="1"/>
  <c r="N1622" i="1"/>
  <c r="P1622" i="1"/>
  <c r="Q1622" i="1"/>
  <c r="X1622" i="1" s="1"/>
  <c r="Z1622" i="1" s="1"/>
  <c r="N1623" i="1"/>
  <c r="P1623" i="1"/>
  <c r="Q1623" i="1"/>
  <c r="X1623" i="1" s="1"/>
  <c r="Z1623" i="1" s="1"/>
  <c r="N1624" i="1"/>
  <c r="P1624" i="1"/>
  <c r="Q1624" i="1"/>
  <c r="X1624" i="1" s="1"/>
  <c r="Z1624" i="1" s="1"/>
  <c r="N1625" i="1"/>
  <c r="P1625" i="1"/>
  <c r="Q1625" i="1"/>
  <c r="X1625" i="1" s="1"/>
  <c r="Z1625" i="1" s="1"/>
  <c r="N1626" i="1"/>
  <c r="P1626" i="1"/>
  <c r="Q1626" i="1"/>
  <c r="X1626" i="1" s="1"/>
  <c r="Z1626" i="1" s="1"/>
  <c r="N1627" i="1"/>
  <c r="P1627" i="1"/>
  <c r="Q1627" i="1"/>
  <c r="X1627" i="1" s="1"/>
  <c r="Z1627" i="1" s="1"/>
  <c r="N1628" i="1"/>
  <c r="P1628" i="1"/>
  <c r="Q1628" i="1"/>
  <c r="X1628" i="1" s="1"/>
  <c r="Z1628" i="1" s="1"/>
  <c r="N1629" i="1"/>
  <c r="P1629" i="1"/>
  <c r="Q1629" i="1"/>
  <c r="X1629" i="1" s="1"/>
  <c r="Z1629" i="1" s="1"/>
  <c r="N1630" i="1"/>
  <c r="P1630" i="1"/>
  <c r="Q1630" i="1"/>
  <c r="X1630" i="1" s="1"/>
  <c r="Z1630" i="1" s="1"/>
  <c r="N1631" i="1"/>
  <c r="P1631" i="1"/>
  <c r="Q1631" i="1"/>
  <c r="X1631" i="1" s="1"/>
  <c r="Z1631" i="1" s="1"/>
  <c r="N1632" i="1"/>
  <c r="P1632" i="1"/>
  <c r="Q1632" i="1"/>
  <c r="X1632" i="1" s="1"/>
  <c r="Z1632" i="1" s="1"/>
  <c r="N1633" i="1"/>
  <c r="P1633" i="1"/>
  <c r="Q1633" i="1"/>
  <c r="X1633" i="1" s="1"/>
  <c r="Z1633" i="1" s="1"/>
  <c r="N1634" i="1"/>
  <c r="P1634" i="1"/>
  <c r="Q1634" i="1"/>
  <c r="X1634" i="1" s="1"/>
  <c r="Z1634" i="1" s="1"/>
  <c r="N1635" i="1"/>
  <c r="P1635" i="1"/>
  <c r="Q1635" i="1"/>
  <c r="X1635" i="1" s="1"/>
  <c r="Z1635" i="1" s="1"/>
  <c r="N1636" i="1"/>
  <c r="P1636" i="1"/>
  <c r="Q1636" i="1"/>
  <c r="X1636" i="1" s="1"/>
  <c r="Z1636" i="1" s="1"/>
  <c r="N1637" i="1"/>
  <c r="P1637" i="1"/>
  <c r="Q1637" i="1"/>
  <c r="X1637" i="1" s="1"/>
  <c r="Z1637" i="1" s="1"/>
  <c r="N1638" i="1"/>
  <c r="P1638" i="1"/>
  <c r="Q1638" i="1"/>
  <c r="X1638" i="1" s="1"/>
  <c r="Z1638" i="1" s="1"/>
  <c r="N1639" i="1"/>
  <c r="P1639" i="1"/>
  <c r="Q1639" i="1"/>
  <c r="X1639" i="1" s="1"/>
  <c r="Z1639" i="1" s="1"/>
  <c r="N1640" i="1"/>
  <c r="P1640" i="1"/>
  <c r="Q1640" i="1"/>
  <c r="X1640" i="1" s="1"/>
  <c r="Z1640" i="1" s="1"/>
  <c r="N1641" i="1"/>
  <c r="P1641" i="1"/>
  <c r="Q1641" i="1"/>
  <c r="X1641" i="1" s="1"/>
  <c r="Z1641" i="1" s="1"/>
  <c r="N1642" i="1"/>
  <c r="P1642" i="1"/>
  <c r="Q1642" i="1"/>
  <c r="X1642" i="1" s="1"/>
  <c r="Z1642" i="1" s="1"/>
  <c r="N1643" i="1"/>
  <c r="P1643" i="1"/>
  <c r="Q1643" i="1"/>
  <c r="X1643" i="1" s="1"/>
  <c r="Z1643" i="1" s="1"/>
  <c r="N1644" i="1"/>
  <c r="P1644" i="1"/>
  <c r="Q1644" i="1"/>
  <c r="X1644" i="1" s="1"/>
  <c r="Z1644" i="1" s="1"/>
  <c r="N1645" i="1"/>
  <c r="P1645" i="1"/>
  <c r="Q1645" i="1"/>
  <c r="X1645" i="1" s="1"/>
  <c r="Z1645" i="1" s="1"/>
  <c r="N1646" i="1"/>
  <c r="P1646" i="1"/>
  <c r="Q1646" i="1"/>
  <c r="X1646" i="1" s="1"/>
  <c r="Z1646" i="1" s="1"/>
  <c r="N1647" i="1"/>
  <c r="P1647" i="1"/>
  <c r="Q1647" i="1"/>
  <c r="X1647" i="1" s="1"/>
  <c r="Z1647" i="1" s="1"/>
  <c r="N1648" i="1"/>
  <c r="P1648" i="1"/>
  <c r="Q1648" i="1"/>
  <c r="X1648" i="1" s="1"/>
  <c r="Z1648" i="1" s="1"/>
  <c r="N1649" i="1"/>
  <c r="P1649" i="1"/>
  <c r="Q1649" i="1"/>
  <c r="X1649" i="1" s="1"/>
  <c r="Z1649" i="1" s="1"/>
  <c r="N1650" i="1"/>
  <c r="P1650" i="1"/>
  <c r="Q1650" i="1"/>
  <c r="X1650" i="1" s="1"/>
  <c r="Z1650" i="1" s="1"/>
  <c r="N1651" i="1"/>
  <c r="P1651" i="1"/>
  <c r="Q1651" i="1"/>
  <c r="X1651" i="1" s="1"/>
  <c r="Z1651" i="1" s="1"/>
  <c r="N1652" i="1"/>
  <c r="P1652" i="1"/>
  <c r="Q1652" i="1"/>
  <c r="X1652" i="1" s="1"/>
  <c r="Z1652" i="1" s="1"/>
  <c r="N1653" i="1"/>
  <c r="P1653" i="1"/>
  <c r="Q1653" i="1"/>
  <c r="X1653" i="1" s="1"/>
  <c r="Z1653" i="1" s="1"/>
  <c r="N1654" i="1"/>
  <c r="P1654" i="1"/>
  <c r="Q1654" i="1"/>
  <c r="X1654" i="1" s="1"/>
  <c r="Z1654" i="1" s="1"/>
  <c r="N1655" i="1"/>
  <c r="P1655" i="1"/>
  <c r="Q1655" i="1"/>
  <c r="X1655" i="1" s="1"/>
  <c r="Z1655" i="1" s="1"/>
  <c r="N1656" i="1"/>
  <c r="P1656" i="1"/>
  <c r="Q1656" i="1"/>
  <c r="X1656" i="1" s="1"/>
  <c r="Z1656" i="1" s="1"/>
  <c r="N1657" i="1"/>
  <c r="P1657" i="1"/>
  <c r="Q1657" i="1"/>
  <c r="X1657" i="1" s="1"/>
  <c r="Z1657" i="1" s="1"/>
  <c r="N1658" i="1"/>
  <c r="P1658" i="1"/>
  <c r="Q1658" i="1"/>
  <c r="X1658" i="1" s="1"/>
  <c r="Z1658" i="1" s="1"/>
  <c r="N1659" i="1"/>
  <c r="P1659" i="1"/>
  <c r="Q1659" i="1"/>
  <c r="X1659" i="1" s="1"/>
  <c r="Z1659" i="1" s="1"/>
  <c r="N1660" i="1"/>
  <c r="P1660" i="1"/>
  <c r="Q1660" i="1"/>
  <c r="X1660" i="1" s="1"/>
  <c r="Z1660" i="1" s="1"/>
  <c r="N1661" i="1"/>
  <c r="P1661" i="1"/>
  <c r="Q1661" i="1"/>
  <c r="X1661" i="1" s="1"/>
  <c r="Z1661" i="1" s="1"/>
  <c r="N1662" i="1"/>
  <c r="P1662" i="1"/>
  <c r="Q1662" i="1"/>
  <c r="X1662" i="1" s="1"/>
  <c r="Z1662" i="1" s="1"/>
  <c r="N1663" i="1"/>
  <c r="P1663" i="1"/>
  <c r="Q1663" i="1"/>
  <c r="X1663" i="1" s="1"/>
  <c r="Z1663" i="1" s="1"/>
  <c r="N1664" i="1"/>
  <c r="P1664" i="1"/>
  <c r="Q1664" i="1"/>
  <c r="X1664" i="1" s="1"/>
  <c r="Z1664" i="1" s="1"/>
  <c r="N1665" i="1"/>
  <c r="P1665" i="1"/>
  <c r="Q1665" i="1"/>
  <c r="X1665" i="1" s="1"/>
  <c r="Z1665" i="1" s="1"/>
  <c r="N1666" i="1"/>
  <c r="P1666" i="1"/>
  <c r="Q1666" i="1"/>
  <c r="X1666" i="1" s="1"/>
  <c r="Z1666" i="1" s="1"/>
  <c r="N1667" i="1"/>
  <c r="P1667" i="1"/>
  <c r="Q1667" i="1"/>
  <c r="X1667" i="1" s="1"/>
  <c r="Z1667" i="1" s="1"/>
  <c r="N1668" i="1"/>
  <c r="P1668" i="1"/>
  <c r="Q1668" i="1"/>
  <c r="X1668" i="1" s="1"/>
  <c r="Z1668" i="1" s="1"/>
  <c r="N1669" i="1"/>
  <c r="P1669" i="1"/>
  <c r="Q1669" i="1"/>
  <c r="X1669" i="1" s="1"/>
  <c r="Z1669" i="1" s="1"/>
  <c r="N1670" i="1"/>
  <c r="P1670" i="1"/>
  <c r="Q1670" i="1"/>
  <c r="X1670" i="1" s="1"/>
  <c r="Z1670" i="1" s="1"/>
  <c r="N1671" i="1"/>
  <c r="P1671" i="1"/>
  <c r="Q1671" i="1"/>
  <c r="X1671" i="1" s="1"/>
  <c r="Z1671" i="1" s="1"/>
  <c r="N1672" i="1"/>
  <c r="P1672" i="1"/>
  <c r="Q1672" i="1"/>
  <c r="X1672" i="1" s="1"/>
  <c r="Z1672" i="1" s="1"/>
  <c r="N1673" i="1"/>
  <c r="P1673" i="1"/>
  <c r="Q1673" i="1"/>
  <c r="X1673" i="1" s="1"/>
  <c r="Z1673" i="1" s="1"/>
  <c r="N1674" i="1"/>
  <c r="P1674" i="1"/>
  <c r="Q1674" i="1"/>
  <c r="X1674" i="1" s="1"/>
  <c r="Z1674" i="1" s="1"/>
  <c r="N1675" i="1"/>
  <c r="P1675" i="1"/>
  <c r="Q1675" i="1"/>
  <c r="X1675" i="1" s="1"/>
  <c r="Z1675" i="1" s="1"/>
  <c r="N1676" i="1"/>
  <c r="P1676" i="1"/>
  <c r="Q1676" i="1"/>
  <c r="X1676" i="1" s="1"/>
  <c r="Z1676" i="1" s="1"/>
  <c r="N1677" i="1"/>
  <c r="P1677" i="1"/>
  <c r="Q1677" i="1"/>
  <c r="X1677" i="1" s="1"/>
  <c r="Z1677" i="1" s="1"/>
  <c r="N1678" i="1"/>
  <c r="P1678" i="1"/>
  <c r="Q1678" i="1"/>
  <c r="X1678" i="1" s="1"/>
  <c r="Z1678" i="1" s="1"/>
  <c r="N1679" i="1"/>
  <c r="P1679" i="1"/>
  <c r="Q1679" i="1"/>
  <c r="X1679" i="1" s="1"/>
  <c r="Z1679" i="1" s="1"/>
  <c r="N1680" i="1"/>
  <c r="P1680" i="1"/>
  <c r="Q1680" i="1"/>
  <c r="X1680" i="1" s="1"/>
  <c r="Z1680" i="1" s="1"/>
  <c r="N1681" i="1"/>
  <c r="P1681" i="1"/>
  <c r="Q1681" i="1"/>
  <c r="X1681" i="1" s="1"/>
  <c r="Z1681" i="1" s="1"/>
  <c r="N1682" i="1"/>
  <c r="P1682" i="1"/>
  <c r="Q1682" i="1"/>
  <c r="X1682" i="1" s="1"/>
  <c r="Z1682" i="1" s="1"/>
  <c r="N1683" i="1"/>
  <c r="P1683" i="1"/>
  <c r="Q1683" i="1"/>
  <c r="X1683" i="1" s="1"/>
  <c r="Z1683" i="1" s="1"/>
  <c r="N1684" i="1"/>
  <c r="P1684" i="1"/>
  <c r="Q1684" i="1"/>
  <c r="X1684" i="1" s="1"/>
  <c r="Z1684" i="1" s="1"/>
  <c r="N1685" i="1"/>
  <c r="P1685" i="1"/>
  <c r="Q1685" i="1"/>
  <c r="X1685" i="1" s="1"/>
  <c r="Z1685" i="1" s="1"/>
  <c r="N1686" i="1"/>
  <c r="P1686" i="1"/>
  <c r="Q1686" i="1"/>
  <c r="X1686" i="1" s="1"/>
  <c r="Z1686" i="1" s="1"/>
  <c r="N1687" i="1"/>
  <c r="P1687" i="1"/>
  <c r="Q1687" i="1"/>
  <c r="X1687" i="1" s="1"/>
  <c r="Z1687" i="1" s="1"/>
  <c r="N1688" i="1"/>
  <c r="P1688" i="1"/>
  <c r="Q1688" i="1"/>
  <c r="X1688" i="1" s="1"/>
  <c r="Z1688" i="1" s="1"/>
  <c r="N1689" i="1"/>
  <c r="P1689" i="1"/>
  <c r="Q1689" i="1"/>
  <c r="X1689" i="1" s="1"/>
  <c r="Z1689" i="1" s="1"/>
  <c r="N1690" i="1"/>
  <c r="P1690" i="1"/>
  <c r="Q1690" i="1"/>
  <c r="X1690" i="1" s="1"/>
  <c r="Z1690" i="1" s="1"/>
  <c r="N1691" i="1"/>
  <c r="P1691" i="1"/>
  <c r="Q1691" i="1"/>
  <c r="X1691" i="1" s="1"/>
  <c r="Z1691" i="1" s="1"/>
  <c r="N1692" i="1"/>
  <c r="P1692" i="1"/>
  <c r="Q1692" i="1"/>
  <c r="X1692" i="1" s="1"/>
  <c r="Z1692" i="1" s="1"/>
  <c r="N1693" i="1"/>
  <c r="P1693" i="1"/>
  <c r="Q1693" i="1"/>
  <c r="X1693" i="1" s="1"/>
  <c r="Z1693" i="1" s="1"/>
  <c r="N1694" i="1"/>
  <c r="P1694" i="1"/>
  <c r="Q1694" i="1"/>
  <c r="X1694" i="1" s="1"/>
  <c r="Z1694" i="1" s="1"/>
  <c r="N1695" i="1"/>
  <c r="P1695" i="1"/>
  <c r="Q1695" i="1"/>
  <c r="X1695" i="1" s="1"/>
  <c r="Z1695" i="1" s="1"/>
  <c r="N1696" i="1"/>
  <c r="P1696" i="1"/>
  <c r="Q1696" i="1"/>
  <c r="X1696" i="1" s="1"/>
  <c r="Z1696" i="1" s="1"/>
  <c r="N1697" i="1"/>
  <c r="P1697" i="1"/>
  <c r="Q1697" i="1"/>
  <c r="X1697" i="1" s="1"/>
  <c r="Z1697" i="1" s="1"/>
  <c r="N1698" i="1"/>
  <c r="P1698" i="1"/>
  <c r="Q1698" i="1"/>
  <c r="X1698" i="1" s="1"/>
  <c r="Z1698" i="1" s="1"/>
  <c r="N1699" i="1"/>
  <c r="P1699" i="1"/>
  <c r="Q1699" i="1"/>
  <c r="X1699" i="1" s="1"/>
  <c r="Z1699" i="1" s="1"/>
  <c r="N1700" i="1"/>
  <c r="P1700" i="1"/>
  <c r="Q1700" i="1"/>
  <c r="X1700" i="1" s="1"/>
  <c r="Z1700" i="1" s="1"/>
  <c r="N1701" i="1"/>
  <c r="P1701" i="1"/>
  <c r="Q1701" i="1"/>
  <c r="X1701" i="1" s="1"/>
  <c r="Z1701" i="1" s="1"/>
  <c r="N1702" i="1"/>
  <c r="P1702" i="1"/>
  <c r="Q1702" i="1"/>
  <c r="N1703" i="1"/>
  <c r="P1703" i="1"/>
  <c r="Q1703" i="1"/>
  <c r="N1704" i="1"/>
  <c r="P1704" i="1"/>
  <c r="Q1704" i="1"/>
  <c r="N1705" i="1"/>
  <c r="P1705" i="1"/>
  <c r="K52" i="1"/>
  <c r="Q52" i="1" s="1"/>
  <c r="X52" i="1" s="1"/>
  <c r="Z52" i="1" s="1"/>
  <c r="K53" i="1"/>
  <c r="O53" i="1" s="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50" i="23"/>
  <c r="K51" i="23"/>
  <c r="K52" i="23"/>
  <c r="M52" i="23"/>
  <c r="K53" i="23"/>
  <c r="M53" i="23"/>
  <c r="K54" i="23"/>
  <c r="M54" i="23"/>
  <c r="K55" i="23"/>
  <c r="M55" i="23"/>
  <c r="K56" i="23"/>
  <c r="M56" i="23"/>
  <c r="K57" i="23"/>
  <c r="M57" i="23"/>
  <c r="K58" i="23"/>
  <c r="M58" i="23"/>
  <c r="K59" i="23"/>
  <c r="M59" i="23"/>
  <c r="K60" i="23"/>
  <c r="M60" i="23"/>
  <c r="K61" i="23"/>
  <c r="M61" i="23"/>
  <c r="K62" i="23"/>
  <c r="M62" i="23"/>
  <c r="K63" i="23"/>
  <c r="M63" i="23"/>
  <c r="K64" i="23"/>
  <c r="M64" i="23"/>
  <c r="K65" i="23"/>
  <c r="M65" i="23"/>
  <c r="K66" i="23"/>
  <c r="M66" i="23"/>
  <c r="K67" i="23"/>
  <c r="M67" i="23"/>
  <c r="K68" i="23"/>
  <c r="M68" i="23"/>
  <c r="K69" i="23"/>
  <c r="M69" i="23"/>
  <c r="K70" i="23"/>
  <c r="M70" i="23"/>
  <c r="K71" i="23"/>
  <c r="M71" i="23"/>
  <c r="K72" i="23"/>
  <c r="M72" i="23"/>
  <c r="K73" i="23"/>
  <c r="M73" i="23"/>
  <c r="K74" i="23"/>
  <c r="M74" i="23"/>
  <c r="K75" i="23"/>
  <c r="M75" i="23"/>
  <c r="K76" i="23"/>
  <c r="M76" i="23"/>
  <c r="K77" i="23"/>
  <c r="M77" i="23"/>
  <c r="K78" i="23"/>
  <c r="M78" i="23"/>
  <c r="K79" i="23"/>
  <c r="M79" i="23"/>
  <c r="K80" i="23"/>
  <c r="M80" i="23"/>
  <c r="K81" i="23"/>
  <c r="M81" i="23"/>
  <c r="K82" i="23"/>
  <c r="M82" i="23"/>
  <c r="K83" i="23"/>
  <c r="M83" i="23"/>
  <c r="K84" i="23"/>
  <c r="M84" i="23"/>
  <c r="K85" i="23"/>
  <c r="M85" i="23"/>
  <c r="K86" i="23"/>
  <c r="M86" i="23"/>
  <c r="K87" i="23"/>
  <c r="M87" i="23"/>
  <c r="K88" i="23"/>
  <c r="M88" i="23"/>
  <c r="K89" i="23"/>
  <c r="M89" i="23"/>
  <c r="K90" i="23"/>
  <c r="M90" i="23"/>
  <c r="K91" i="23"/>
  <c r="M91" i="23"/>
  <c r="K92" i="23"/>
  <c r="M92" i="23"/>
  <c r="K93" i="23"/>
  <c r="M93" i="23"/>
  <c r="K94" i="23"/>
  <c r="M94" i="23"/>
  <c r="K95" i="23"/>
  <c r="M95" i="23"/>
  <c r="K96" i="23"/>
  <c r="M96" i="23"/>
  <c r="K97" i="23"/>
  <c r="M97" i="23"/>
  <c r="K98" i="23"/>
  <c r="M98" i="23"/>
  <c r="K99" i="23"/>
  <c r="M99" i="23"/>
  <c r="K100" i="23"/>
  <c r="M100" i="23"/>
  <c r="K101" i="23"/>
  <c r="M101" i="23"/>
  <c r="K102" i="23"/>
  <c r="M102" i="23"/>
  <c r="K103" i="23"/>
  <c r="M103" i="23"/>
  <c r="K104" i="23"/>
  <c r="M104" i="23"/>
  <c r="K105" i="23"/>
  <c r="M105" i="23"/>
  <c r="K106" i="23"/>
  <c r="M106" i="23"/>
  <c r="K107" i="23"/>
  <c r="M107" i="23"/>
  <c r="K108" i="23"/>
  <c r="M108" i="23"/>
  <c r="K109" i="23"/>
  <c r="M109" i="23"/>
  <c r="K110" i="23"/>
  <c r="M110" i="23"/>
  <c r="K111" i="23"/>
  <c r="M111" i="23"/>
  <c r="K112" i="23"/>
  <c r="M112" i="23"/>
  <c r="K113" i="23"/>
  <c r="M113" i="23"/>
  <c r="K114" i="23"/>
  <c r="M114" i="23"/>
  <c r="K115" i="23"/>
  <c r="M115" i="23"/>
  <c r="K116" i="23"/>
  <c r="M116" i="23"/>
  <c r="K117" i="23"/>
  <c r="M117" i="23"/>
  <c r="K118" i="23"/>
  <c r="M118" i="23"/>
  <c r="K119" i="23"/>
  <c r="M119" i="23"/>
  <c r="K120" i="23"/>
  <c r="M120" i="23"/>
  <c r="K121" i="23"/>
  <c r="M121" i="23"/>
  <c r="K122" i="23"/>
  <c r="M122" i="23"/>
  <c r="K123" i="23"/>
  <c r="M123" i="23"/>
  <c r="K124" i="23"/>
  <c r="M124" i="23"/>
  <c r="K125" i="23"/>
  <c r="M125" i="23"/>
  <c r="K126" i="23"/>
  <c r="M126" i="23"/>
  <c r="K127" i="23"/>
  <c r="M127" i="23"/>
  <c r="K128" i="23"/>
  <c r="M128" i="23"/>
  <c r="K129" i="23"/>
  <c r="M129" i="23"/>
  <c r="K130" i="23"/>
  <c r="M130" i="23"/>
  <c r="K131" i="23"/>
  <c r="M131" i="23"/>
  <c r="K132" i="23"/>
  <c r="M132" i="23"/>
  <c r="K133" i="23"/>
  <c r="M133" i="23"/>
  <c r="K134" i="23"/>
  <c r="M134" i="23"/>
  <c r="K135" i="23"/>
  <c r="M135" i="23"/>
  <c r="K136" i="23"/>
  <c r="M136" i="23"/>
  <c r="K137" i="23"/>
  <c r="M137" i="23"/>
  <c r="K138" i="23"/>
  <c r="M138" i="23"/>
  <c r="K139" i="23"/>
  <c r="M139" i="23"/>
  <c r="K140" i="23"/>
  <c r="M140" i="23"/>
  <c r="K141" i="23"/>
  <c r="M141" i="23"/>
  <c r="K142" i="23"/>
  <c r="M142" i="23"/>
  <c r="K143" i="23"/>
  <c r="M143" i="23"/>
  <c r="K144" i="23"/>
  <c r="M144" i="23"/>
  <c r="K145" i="23"/>
  <c r="M145" i="23"/>
  <c r="K146" i="23"/>
  <c r="M146" i="23"/>
  <c r="K147" i="23"/>
  <c r="M147" i="23"/>
  <c r="K148" i="23"/>
  <c r="M148" i="23"/>
  <c r="K149" i="23"/>
  <c r="M149" i="23"/>
  <c r="K150" i="23"/>
  <c r="M150" i="23"/>
  <c r="K151" i="23"/>
  <c r="M151" i="23"/>
  <c r="K152" i="23"/>
  <c r="M152" i="23"/>
  <c r="K153" i="23"/>
  <c r="M153" i="23"/>
  <c r="K154" i="23"/>
  <c r="M154" i="23"/>
  <c r="K155" i="23"/>
  <c r="M155" i="23"/>
  <c r="K156" i="23"/>
  <c r="M156" i="23"/>
  <c r="K157" i="23"/>
  <c r="M157" i="23"/>
  <c r="K158" i="23"/>
  <c r="M158" i="23"/>
  <c r="K159" i="23"/>
  <c r="M159" i="23"/>
  <c r="K160" i="23"/>
  <c r="M160" i="23"/>
  <c r="K161" i="23"/>
  <c r="M161" i="23"/>
  <c r="K162" i="23"/>
  <c r="M162" i="23"/>
  <c r="K163" i="23"/>
  <c r="M163" i="23"/>
  <c r="K164" i="23"/>
  <c r="M164" i="23"/>
  <c r="K165" i="23"/>
  <c r="M165" i="23"/>
  <c r="K166" i="23"/>
  <c r="M166" i="23"/>
  <c r="K167" i="23"/>
  <c r="M167" i="23"/>
  <c r="K168" i="23"/>
  <c r="M168" i="23"/>
  <c r="K169" i="23"/>
  <c r="M169" i="23"/>
  <c r="K170" i="23"/>
  <c r="M170" i="23"/>
  <c r="K171" i="23"/>
  <c r="M171" i="23"/>
  <c r="K172" i="23"/>
  <c r="M172" i="23"/>
  <c r="K173" i="23"/>
  <c r="M173" i="23"/>
  <c r="K174" i="23"/>
  <c r="M174" i="23"/>
  <c r="K175" i="23"/>
  <c r="M175" i="23"/>
  <c r="K176" i="23"/>
  <c r="M176" i="23"/>
  <c r="K177" i="23"/>
  <c r="M177" i="23"/>
  <c r="K178" i="23"/>
  <c r="M178" i="23"/>
  <c r="K179" i="23"/>
  <c r="M179" i="23"/>
  <c r="K180" i="23"/>
  <c r="M180" i="23"/>
  <c r="K181" i="23"/>
  <c r="M181" i="23"/>
  <c r="K182" i="23"/>
  <c r="M182" i="23"/>
  <c r="K183" i="23"/>
  <c r="M183" i="23"/>
  <c r="K184" i="23"/>
  <c r="M184" i="23"/>
  <c r="K185" i="23"/>
  <c r="M185" i="23"/>
  <c r="K186" i="23"/>
  <c r="M186" i="23"/>
  <c r="K187" i="23"/>
  <c r="M187" i="23"/>
  <c r="K188" i="23"/>
  <c r="M188" i="23"/>
  <c r="K189" i="23"/>
  <c r="M189" i="23"/>
  <c r="K190" i="23"/>
  <c r="M190" i="23"/>
  <c r="K191" i="23"/>
  <c r="M191" i="23"/>
  <c r="K192" i="23"/>
  <c r="M192" i="23"/>
  <c r="K193" i="23"/>
  <c r="M193" i="23"/>
  <c r="K194" i="23"/>
  <c r="M194" i="23"/>
  <c r="K195" i="23"/>
  <c r="M195" i="23"/>
  <c r="K196" i="23"/>
  <c r="M196" i="23"/>
  <c r="K197" i="23"/>
  <c r="M197" i="23"/>
  <c r="K198" i="23"/>
  <c r="M198" i="23"/>
  <c r="K199" i="23"/>
  <c r="M199" i="23"/>
  <c r="K200" i="23"/>
  <c r="M200" i="23"/>
  <c r="K201" i="23"/>
  <c r="M201" i="23"/>
  <c r="K202" i="23"/>
  <c r="M202" i="23"/>
  <c r="K203" i="23"/>
  <c r="M203" i="23"/>
  <c r="K204" i="23"/>
  <c r="M204" i="23"/>
  <c r="K205" i="23"/>
  <c r="M205" i="23"/>
  <c r="K206" i="23"/>
  <c r="M206" i="23"/>
  <c r="K207" i="23"/>
  <c r="M207" i="23"/>
  <c r="K208" i="23"/>
  <c r="M208" i="23"/>
  <c r="K209" i="23"/>
  <c r="M209" i="23"/>
  <c r="K210" i="23"/>
  <c r="M210" i="23"/>
  <c r="K211" i="23"/>
  <c r="M211" i="23"/>
  <c r="K212" i="23"/>
  <c r="M212" i="23"/>
  <c r="K213" i="23"/>
  <c r="M213" i="23"/>
  <c r="K214" i="23"/>
  <c r="M214" i="23"/>
  <c r="K215" i="23"/>
  <c r="M215" i="23"/>
  <c r="K216" i="23"/>
  <c r="M216" i="23"/>
  <c r="K217" i="23"/>
  <c r="M217" i="23"/>
  <c r="K218" i="23"/>
  <c r="M218" i="23"/>
  <c r="K219" i="23"/>
  <c r="M219" i="23"/>
  <c r="K220" i="23"/>
  <c r="M220" i="23"/>
  <c r="K221" i="23"/>
  <c r="M221" i="23"/>
  <c r="K222" i="23"/>
  <c r="M222" i="23"/>
  <c r="K223" i="23"/>
  <c r="M223" i="23"/>
  <c r="K224" i="23"/>
  <c r="M224" i="23"/>
  <c r="K225" i="23"/>
  <c r="M225" i="23"/>
  <c r="K226" i="23"/>
  <c r="M226" i="23"/>
  <c r="K227" i="23"/>
  <c r="M227" i="23"/>
  <c r="K228" i="23"/>
  <c r="M228" i="23"/>
  <c r="K229" i="23"/>
  <c r="M229" i="23"/>
  <c r="K230" i="23"/>
  <c r="M230" i="23"/>
  <c r="K231" i="23"/>
  <c r="M231" i="23"/>
  <c r="K232" i="23"/>
  <c r="M232" i="23"/>
  <c r="K233" i="23"/>
  <c r="M233" i="23"/>
  <c r="K234" i="23"/>
  <c r="M234" i="23"/>
  <c r="K235" i="23"/>
  <c r="M235" i="23"/>
  <c r="K236" i="23"/>
  <c r="M236" i="23"/>
  <c r="K237" i="23"/>
  <c r="M237" i="23"/>
  <c r="K238" i="23"/>
  <c r="M238" i="23"/>
  <c r="K239" i="23"/>
  <c r="M239" i="23"/>
  <c r="K240" i="23"/>
  <c r="M240" i="23"/>
  <c r="K241" i="23"/>
  <c r="M241" i="23"/>
  <c r="K242" i="23"/>
  <c r="M242" i="23"/>
  <c r="K243" i="23"/>
  <c r="M243" i="23"/>
  <c r="K244" i="23"/>
  <c r="M244" i="23"/>
  <c r="K245" i="23"/>
  <c r="M245" i="23"/>
  <c r="K246" i="23"/>
  <c r="M246" i="23"/>
  <c r="K247" i="23"/>
  <c r="M247" i="23"/>
  <c r="K248" i="23"/>
  <c r="M248" i="23"/>
  <c r="K249" i="23"/>
  <c r="M249" i="23"/>
  <c r="K250" i="23"/>
  <c r="M250" i="23"/>
  <c r="K251" i="23"/>
  <c r="M251" i="23"/>
  <c r="K252" i="23"/>
  <c r="M252" i="23"/>
  <c r="K253" i="23"/>
  <c r="M253" i="23"/>
  <c r="K254" i="23"/>
  <c r="M254" i="23"/>
  <c r="K255" i="23"/>
  <c r="M255" i="23"/>
  <c r="K256" i="23"/>
  <c r="M256" i="23"/>
  <c r="K257" i="23"/>
  <c r="M257" i="23"/>
  <c r="K258" i="23"/>
  <c r="M258" i="23"/>
  <c r="K259" i="23"/>
  <c r="M259" i="23"/>
  <c r="K260" i="23"/>
  <c r="M260" i="23"/>
  <c r="K261" i="23"/>
  <c r="M261" i="23"/>
  <c r="K262" i="23"/>
  <c r="M262" i="23"/>
  <c r="K263" i="23"/>
  <c r="M263" i="23"/>
  <c r="K264" i="23"/>
  <c r="M264" i="23"/>
  <c r="K265" i="23"/>
  <c r="M265" i="23"/>
  <c r="K266" i="23"/>
  <c r="M266" i="23"/>
  <c r="K267" i="23"/>
  <c r="M267" i="23"/>
  <c r="K268" i="23"/>
  <c r="M268" i="23"/>
  <c r="K269" i="23"/>
  <c r="M269" i="23"/>
  <c r="K270" i="23"/>
  <c r="M270" i="23"/>
  <c r="K271" i="23"/>
  <c r="M271" i="23"/>
  <c r="K272" i="23"/>
  <c r="M272" i="23"/>
  <c r="K273" i="23"/>
  <c r="M273" i="23"/>
  <c r="K274" i="23"/>
  <c r="M274" i="23"/>
  <c r="K275" i="23"/>
  <c r="M275" i="23"/>
  <c r="K276" i="23"/>
  <c r="M276" i="23"/>
  <c r="K277" i="23"/>
  <c r="M277" i="23"/>
  <c r="K278" i="23"/>
  <c r="M278" i="23"/>
  <c r="K279" i="23"/>
  <c r="M279" i="23"/>
  <c r="K280" i="23"/>
  <c r="M280" i="23"/>
  <c r="K281" i="23"/>
  <c r="M281" i="23"/>
  <c r="K282" i="23"/>
  <c r="M282" i="23"/>
  <c r="K283" i="23"/>
  <c r="M283" i="23"/>
  <c r="K284" i="23"/>
  <c r="M284" i="23"/>
  <c r="K285" i="23"/>
  <c r="M285" i="23"/>
  <c r="K286" i="23"/>
  <c r="M286" i="23"/>
  <c r="K287" i="23"/>
  <c r="M287" i="23"/>
  <c r="K288" i="23"/>
  <c r="M288" i="23"/>
  <c r="K289" i="23"/>
  <c r="M289" i="23"/>
  <c r="K290" i="23"/>
  <c r="M290" i="23"/>
  <c r="K291" i="23"/>
  <c r="M291" i="23"/>
  <c r="K292" i="23"/>
  <c r="M292" i="23"/>
  <c r="K293" i="23"/>
  <c r="M293" i="23"/>
  <c r="K294" i="23"/>
  <c r="M294" i="23"/>
  <c r="K295" i="23"/>
  <c r="M295" i="23"/>
  <c r="K296" i="23"/>
  <c r="M296" i="23"/>
  <c r="K297" i="23"/>
  <c r="M297" i="23"/>
  <c r="K298" i="23"/>
  <c r="M298" i="23"/>
  <c r="K299" i="23"/>
  <c r="M299" i="23"/>
  <c r="K300" i="23"/>
  <c r="M300" i="23"/>
  <c r="K301" i="23"/>
  <c r="M301" i="23"/>
  <c r="K302" i="23"/>
  <c r="M302" i="23"/>
  <c r="K303" i="23"/>
  <c r="M303" i="23"/>
  <c r="K304" i="23"/>
  <c r="M304" i="23"/>
  <c r="K305" i="23"/>
  <c r="M305" i="23"/>
  <c r="K306" i="23"/>
  <c r="M306" i="23"/>
  <c r="K307" i="23"/>
  <c r="M307" i="23"/>
  <c r="K308" i="23"/>
  <c r="M308" i="23"/>
  <c r="K309" i="23"/>
  <c r="M309" i="23"/>
  <c r="K310" i="23"/>
  <c r="M310" i="23"/>
  <c r="K311" i="23"/>
  <c r="M311" i="23"/>
  <c r="K312" i="23"/>
  <c r="M312" i="23"/>
  <c r="K313" i="23"/>
  <c r="M313" i="23"/>
  <c r="K314" i="23"/>
  <c r="M314" i="23"/>
  <c r="K315" i="23"/>
  <c r="M315" i="23"/>
  <c r="K316" i="23"/>
  <c r="M316" i="23"/>
  <c r="K317" i="23"/>
  <c r="M317" i="23"/>
  <c r="K318" i="23"/>
  <c r="M318" i="23"/>
  <c r="K319" i="23"/>
  <c r="M319" i="23"/>
  <c r="K320" i="23"/>
  <c r="M320" i="23"/>
  <c r="K321" i="23"/>
  <c r="M321" i="23"/>
  <c r="K322" i="23"/>
  <c r="M322" i="23"/>
  <c r="K323" i="23"/>
  <c r="M323" i="23"/>
  <c r="K324" i="23"/>
  <c r="M324" i="23"/>
  <c r="K325" i="23"/>
  <c r="M325" i="23"/>
  <c r="K326" i="23"/>
  <c r="M326" i="23"/>
  <c r="K327" i="23"/>
  <c r="M327" i="23"/>
  <c r="K328" i="23"/>
  <c r="M328" i="23"/>
  <c r="K329" i="23"/>
  <c r="M329" i="23"/>
  <c r="K330" i="23"/>
  <c r="M330" i="23"/>
  <c r="K331" i="23"/>
  <c r="M331" i="23"/>
  <c r="K332" i="23"/>
  <c r="M332" i="23"/>
  <c r="K333" i="23"/>
  <c r="M333" i="23"/>
  <c r="K334" i="23"/>
  <c r="M334" i="23"/>
  <c r="K335" i="23"/>
  <c r="M335" i="23"/>
  <c r="K336" i="23"/>
  <c r="M336" i="23"/>
  <c r="K337" i="23"/>
  <c r="M337" i="23"/>
  <c r="K338" i="23"/>
  <c r="M338" i="23"/>
  <c r="K339" i="23"/>
  <c r="M339" i="23"/>
  <c r="K340" i="23"/>
  <c r="M340" i="23"/>
  <c r="K341" i="23"/>
  <c r="M341" i="23"/>
  <c r="K342" i="23"/>
  <c r="M342" i="23"/>
  <c r="K343" i="23"/>
  <c r="M343" i="23"/>
  <c r="K344" i="23"/>
  <c r="M344" i="23"/>
  <c r="K345" i="23"/>
  <c r="M345" i="23"/>
  <c r="K346" i="23"/>
  <c r="M346" i="23"/>
  <c r="K347" i="23"/>
  <c r="M347" i="23"/>
  <c r="K348" i="23"/>
  <c r="M348" i="23"/>
  <c r="K349" i="23"/>
  <c r="M349" i="23"/>
  <c r="K350" i="23"/>
  <c r="M350" i="23"/>
  <c r="K351" i="23"/>
  <c r="M351" i="23"/>
  <c r="K352" i="23"/>
  <c r="M352" i="23"/>
  <c r="K353" i="23"/>
  <c r="M353" i="23"/>
  <c r="K354" i="23"/>
  <c r="M354" i="23"/>
  <c r="K355" i="23"/>
  <c r="M355" i="23"/>
  <c r="K356" i="23"/>
  <c r="M356" i="23"/>
  <c r="K357" i="23"/>
  <c r="M357" i="23"/>
  <c r="K358" i="23"/>
  <c r="M358" i="23"/>
  <c r="K359" i="23"/>
  <c r="M359" i="23"/>
  <c r="K360" i="23"/>
  <c r="M360" i="23"/>
  <c r="K361" i="23"/>
  <c r="M361" i="23"/>
  <c r="K362" i="23"/>
  <c r="M362" i="23"/>
  <c r="K363" i="23"/>
  <c r="M363" i="23"/>
  <c r="K364" i="23"/>
  <c r="M364" i="23"/>
  <c r="K365" i="23"/>
  <c r="M365" i="23"/>
  <c r="K366" i="23"/>
  <c r="M366" i="23"/>
  <c r="K367" i="23"/>
  <c r="M367" i="23"/>
  <c r="K368" i="23"/>
  <c r="M368" i="23"/>
  <c r="K369" i="23"/>
  <c r="M369" i="23"/>
  <c r="K370" i="23"/>
  <c r="M370" i="23"/>
  <c r="K371" i="23"/>
  <c r="M371" i="23"/>
  <c r="K372" i="23"/>
  <c r="M372" i="23"/>
  <c r="K373" i="23"/>
  <c r="M373" i="23"/>
  <c r="K374" i="23"/>
  <c r="M374" i="23"/>
  <c r="K375" i="23"/>
  <c r="M375" i="23"/>
  <c r="K376" i="23"/>
  <c r="M376" i="23"/>
  <c r="K377" i="23"/>
  <c r="M377" i="23"/>
  <c r="K378" i="23"/>
  <c r="M378" i="23"/>
  <c r="K379" i="23"/>
  <c r="M379" i="23"/>
  <c r="K380" i="23"/>
  <c r="M380" i="23"/>
  <c r="K381" i="23"/>
  <c r="M381" i="23"/>
  <c r="K382" i="23"/>
  <c r="M382" i="23"/>
  <c r="K383" i="23"/>
  <c r="M383" i="23"/>
  <c r="K384" i="23"/>
  <c r="M384" i="23"/>
  <c r="K385" i="23"/>
  <c r="M385" i="23"/>
  <c r="K386" i="23"/>
  <c r="M386" i="23"/>
  <c r="K387" i="23"/>
  <c r="M387" i="23"/>
  <c r="K388" i="23"/>
  <c r="M388" i="23"/>
  <c r="K389" i="23"/>
  <c r="M389" i="23"/>
  <c r="K390" i="23"/>
  <c r="M390" i="23"/>
  <c r="K391" i="23"/>
  <c r="M391" i="23"/>
  <c r="K392" i="23"/>
  <c r="M392" i="23"/>
  <c r="K393" i="23"/>
  <c r="M393" i="23"/>
  <c r="K394" i="23"/>
  <c r="M394" i="23"/>
  <c r="K395" i="23"/>
  <c r="M395" i="23"/>
  <c r="K396" i="23"/>
  <c r="M396" i="23"/>
  <c r="K397" i="23"/>
  <c r="M397" i="23"/>
  <c r="K398" i="23"/>
  <c r="M398" i="23"/>
  <c r="K399" i="23"/>
  <c r="M399" i="23"/>
  <c r="K400" i="23"/>
  <c r="M400" i="23"/>
  <c r="K401" i="23"/>
  <c r="M401" i="23"/>
  <c r="K402" i="23"/>
  <c r="M402" i="23"/>
  <c r="K403" i="23"/>
  <c r="M403" i="23"/>
  <c r="K404" i="23"/>
  <c r="M404" i="23"/>
  <c r="K405" i="23"/>
  <c r="M405" i="23"/>
  <c r="K406" i="23"/>
  <c r="M406" i="23"/>
  <c r="K407" i="23"/>
  <c r="M407" i="23"/>
  <c r="K408" i="23"/>
  <c r="M408" i="23"/>
  <c r="K409" i="23"/>
  <c r="M409" i="23"/>
  <c r="K410" i="23"/>
  <c r="M410" i="23"/>
  <c r="K411" i="23"/>
  <c r="M411" i="23"/>
  <c r="K412" i="23"/>
  <c r="M412" i="23"/>
  <c r="K413" i="23"/>
  <c r="M413" i="23"/>
  <c r="K414" i="23"/>
  <c r="M414" i="23"/>
  <c r="K415" i="23"/>
  <c r="M415" i="23"/>
  <c r="K416" i="23"/>
  <c r="M416" i="23"/>
  <c r="K417" i="23"/>
  <c r="M417" i="23"/>
  <c r="K418" i="23"/>
  <c r="M418" i="23"/>
  <c r="K419" i="23"/>
  <c r="M419" i="23"/>
  <c r="K420" i="23"/>
  <c r="M420" i="23"/>
  <c r="K421" i="23"/>
  <c r="M421" i="23"/>
  <c r="K422" i="23"/>
  <c r="M422" i="23"/>
  <c r="K423" i="23"/>
  <c r="M423" i="23"/>
  <c r="K424" i="23"/>
  <c r="M424" i="23"/>
  <c r="K425" i="23"/>
  <c r="M425" i="23"/>
  <c r="K426" i="23"/>
  <c r="M426" i="23"/>
  <c r="K427" i="23"/>
  <c r="M427" i="23"/>
  <c r="K428" i="23"/>
  <c r="M428" i="23"/>
  <c r="K429" i="23"/>
  <c r="M429" i="23"/>
  <c r="K430" i="23"/>
  <c r="M430" i="23"/>
  <c r="K431" i="23"/>
  <c r="M431" i="23"/>
  <c r="K432" i="23"/>
  <c r="M432" i="23"/>
  <c r="K433" i="23"/>
  <c r="M433" i="23"/>
  <c r="K434" i="23"/>
  <c r="M434" i="23"/>
  <c r="K435" i="23"/>
  <c r="M435" i="23"/>
  <c r="K436" i="23"/>
  <c r="M436" i="23"/>
  <c r="K437" i="23"/>
  <c r="M437" i="23"/>
  <c r="K438" i="23"/>
  <c r="M438" i="23"/>
  <c r="K439" i="23"/>
  <c r="M439" i="23"/>
  <c r="K440" i="23"/>
  <c r="M440" i="23"/>
  <c r="K441" i="23"/>
  <c r="M441" i="23"/>
  <c r="K442" i="23"/>
  <c r="M442" i="23"/>
  <c r="K443" i="23"/>
  <c r="M443" i="23"/>
  <c r="K444" i="23"/>
  <c r="M444" i="23"/>
  <c r="K445" i="23"/>
  <c r="M445" i="23"/>
  <c r="K446" i="23"/>
  <c r="M446" i="23"/>
  <c r="K447" i="23"/>
  <c r="M447" i="23"/>
  <c r="K448" i="23"/>
  <c r="M448" i="23"/>
  <c r="K449" i="23"/>
  <c r="M449" i="23"/>
  <c r="K450" i="23"/>
  <c r="M450" i="23"/>
  <c r="K451" i="23"/>
  <c r="M451" i="23"/>
  <c r="K452" i="23"/>
  <c r="M452" i="23"/>
  <c r="K453" i="23"/>
  <c r="M453" i="23"/>
  <c r="K454" i="23"/>
  <c r="M454" i="23"/>
  <c r="K455" i="23"/>
  <c r="M455" i="23"/>
  <c r="K456" i="23"/>
  <c r="M456" i="23"/>
  <c r="K457" i="23"/>
  <c r="M457" i="23"/>
  <c r="K458" i="23"/>
  <c r="M458" i="23"/>
  <c r="K459" i="23"/>
  <c r="M459" i="23"/>
  <c r="K460" i="23"/>
  <c r="M460" i="23"/>
  <c r="K461" i="23"/>
  <c r="M461" i="23"/>
  <c r="K462" i="23"/>
  <c r="M462" i="23"/>
  <c r="K463" i="23"/>
  <c r="M463" i="23"/>
  <c r="K464" i="23"/>
  <c r="M464" i="23"/>
  <c r="K465" i="23"/>
  <c r="M465" i="23"/>
  <c r="K466" i="23"/>
  <c r="M466" i="23"/>
  <c r="K467" i="23"/>
  <c r="M467" i="23"/>
  <c r="K468" i="23"/>
  <c r="M468" i="23"/>
  <c r="K469" i="23"/>
  <c r="M469" i="23"/>
  <c r="K470" i="23"/>
  <c r="M470" i="23"/>
  <c r="K471" i="23"/>
  <c r="M471" i="23"/>
  <c r="K472" i="23"/>
  <c r="M472" i="23"/>
  <c r="K473" i="23"/>
  <c r="M473" i="23"/>
  <c r="K474" i="23"/>
  <c r="M474" i="23"/>
  <c r="K475" i="23"/>
  <c r="M475" i="23"/>
  <c r="K476" i="23"/>
  <c r="M476" i="23"/>
  <c r="K477" i="23"/>
  <c r="M477" i="23"/>
  <c r="K478" i="23"/>
  <c r="M478" i="23"/>
  <c r="K479" i="23"/>
  <c r="M479" i="23"/>
  <c r="K480" i="23"/>
  <c r="M480" i="23"/>
  <c r="K481" i="23"/>
  <c r="M481" i="23"/>
  <c r="K482" i="23"/>
  <c r="M482" i="23"/>
  <c r="K483" i="23"/>
  <c r="M483" i="23"/>
  <c r="K484" i="23"/>
  <c r="M484" i="23"/>
  <c r="K485" i="23"/>
  <c r="M485" i="23"/>
  <c r="K486" i="23"/>
  <c r="M486" i="23"/>
  <c r="K487" i="23"/>
  <c r="M487" i="23"/>
  <c r="K488" i="23"/>
  <c r="M488" i="23"/>
  <c r="K489" i="23"/>
  <c r="M489" i="23"/>
  <c r="K490" i="23"/>
  <c r="M490" i="23"/>
  <c r="K491" i="23"/>
  <c r="M491" i="23"/>
  <c r="K492" i="23"/>
  <c r="M492" i="23"/>
  <c r="K493" i="23"/>
  <c r="M493" i="23"/>
  <c r="K494" i="23"/>
  <c r="M494" i="23"/>
  <c r="K495" i="23"/>
  <c r="M495" i="23"/>
  <c r="K496" i="23"/>
  <c r="M496" i="23"/>
  <c r="K497" i="23"/>
  <c r="M497" i="23"/>
  <c r="K498" i="23"/>
  <c r="M498" i="23"/>
  <c r="K499" i="23"/>
  <c r="M499" i="23"/>
  <c r="K500" i="23"/>
  <c r="M500" i="23"/>
  <c r="K501" i="23"/>
  <c r="M501" i="23"/>
  <c r="K502" i="23"/>
  <c r="M502" i="23"/>
  <c r="K503" i="23"/>
  <c r="M503" i="23"/>
  <c r="K504" i="23"/>
  <c r="M504" i="23"/>
  <c r="K505" i="23"/>
  <c r="M505" i="23"/>
  <c r="K506" i="23"/>
  <c r="M506" i="23"/>
  <c r="K507" i="23"/>
  <c r="M507" i="23"/>
  <c r="K508" i="23"/>
  <c r="M508" i="23"/>
  <c r="K509" i="23"/>
  <c r="M509" i="23"/>
  <c r="K510" i="23"/>
  <c r="M510" i="23"/>
  <c r="K511" i="23"/>
  <c r="M511" i="23"/>
  <c r="K512" i="23"/>
  <c r="M512" i="23"/>
  <c r="K513" i="23"/>
  <c r="M513" i="23"/>
  <c r="K514" i="23"/>
  <c r="M514" i="23"/>
  <c r="K515" i="23"/>
  <c r="M515" i="23"/>
  <c r="K516" i="23"/>
  <c r="M516" i="23"/>
  <c r="K517" i="23"/>
  <c r="M517" i="23"/>
  <c r="K518" i="23"/>
  <c r="M518" i="23"/>
  <c r="K519" i="23"/>
  <c r="M519" i="23"/>
  <c r="K520" i="23"/>
  <c r="M520" i="23"/>
  <c r="K521" i="23"/>
  <c r="M521" i="23"/>
  <c r="K522" i="23"/>
  <c r="M522" i="23"/>
  <c r="K523" i="23"/>
  <c r="M523" i="23"/>
  <c r="K524" i="23"/>
  <c r="M524" i="23"/>
  <c r="K525" i="23"/>
  <c r="M525" i="23"/>
  <c r="K526" i="23"/>
  <c r="M526" i="23"/>
  <c r="K527" i="23"/>
  <c r="M527" i="23"/>
  <c r="K528" i="23"/>
  <c r="M528" i="23"/>
  <c r="K529" i="23"/>
  <c r="M529" i="23"/>
  <c r="K530" i="23"/>
  <c r="M530" i="23"/>
  <c r="K531" i="23"/>
  <c r="M531" i="23"/>
  <c r="K532" i="23"/>
  <c r="M532" i="23"/>
  <c r="K533" i="23"/>
  <c r="M533" i="23"/>
  <c r="K534" i="23"/>
  <c r="M534" i="23"/>
  <c r="K535" i="23"/>
  <c r="M535" i="23"/>
  <c r="K536" i="23"/>
  <c r="M536" i="23"/>
  <c r="K537" i="23"/>
  <c r="M537" i="23"/>
  <c r="K538" i="23"/>
  <c r="M538" i="23"/>
  <c r="K539" i="23"/>
  <c r="M539" i="23"/>
  <c r="K540" i="23"/>
  <c r="M540" i="23"/>
  <c r="K541" i="23"/>
  <c r="M541" i="23"/>
  <c r="K542" i="23"/>
  <c r="M542" i="23"/>
  <c r="K543" i="23"/>
  <c r="M543" i="23"/>
  <c r="K544" i="23"/>
  <c r="M544" i="23"/>
  <c r="K545" i="23"/>
  <c r="M545" i="23"/>
  <c r="K546" i="23"/>
  <c r="M546" i="23"/>
  <c r="K547" i="23"/>
  <c r="M547" i="23"/>
  <c r="K548" i="23"/>
  <c r="M548" i="23"/>
  <c r="K549" i="23"/>
  <c r="M549" i="23"/>
  <c r="K550" i="23"/>
  <c r="M550" i="23"/>
  <c r="K551" i="23"/>
  <c r="M551" i="23"/>
  <c r="K552" i="23"/>
  <c r="M552" i="23"/>
  <c r="K553" i="23"/>
  <c r="M553" i="23"/>
  <c r="K554" i="23"/>
  <c r="M554" i="23"/>
  <c r="K555" i="23"/>
  <c r="M555" i="23"/>
  <c r="K556" i="23"/>
  <c r="M556" i="23"/>
  <c r="K557" i="23"/>
  <c r="M557" i="23"/>
  <c r="K558" i="23"/>
  <c r="M558" i="23"/>
  <c r="K559" i="23"/>
  <c r="M559" i="23"/>
  <c r="K560" i="23"/>
  <c r="M560" i="23"/>
  <c r="K561" i="23"/>
  <c r="M561" i="23"/>
  <c r="K562" i="23"/>
  <c r="M562" i="23"/>
  <c r="K563" i="23"/>
  <c r="M563" i="23"/>
  <c r="K564" i="23"/>
  <c r="M564" i="23"/>
  <c r="K565" i="23"/>
  <c r="M565" i="23"/>
  <c r="K566" i="23"/>
  <c r="M566" i="23"/>
  <c r="K567" i="23"/>
  <c r="M567" i="23"/>
  <c r="K568" i="23"/>
  <c r="M568" i="23"/>
  <c r="K569" i="23"/>
  <c r="M569" i="23"/>
  <c r="K570" i="23"/>
  <c r="M570" i="23"/>
  <c r="K571" i="23"/>
  <c r="M571" i="23"/>
  <c r="K572" i="23"/>
  <c r="M572" i="23"/>
  <c r="K573" i="23"/>
  <c r="M573" i="23"/>
  <c r="K574" i="23"/>
  <c r="M574" i="23"/>
  <c r="K575" i="23"/>
  <c r="M575" i="23"/>
  <c r="K576" i="23"/>
  <c r="M576" i="23"/>
  <c r="K577" i="23"/>
  <c r="M577" i="23"/>
  <c r="K578" i="23"/>
  <c r="M578" i="23"/>
  <c r="K579" i="23"/>
  <c r="M579" i="23"/>
  <c r="K580" i="23"/>
  <c r="M580" i="23"/>
  <c r="K581" i="23"/>
  <c r="M581" i="23"/>
  <c r="K582" i="23"/>
  <c r="M582" i="23"/>
  <c r="K583" i="23"/>
  <c r="M583" i="23"/>
  <c r="K584" i="23"/>
  <c r="M584" i="23"/>
  <c r="K585" i="23"/>
  <c r="M585" i="23"/>
  <c r="K586" i="23"/>
  <c r="M586" i="23"/>
  <c r="K587" i="23"/>
  <c r="M587" i="23"/>
  <c r="K588" i="23"/>
  <c r="M588" i="23"/>
  <c r="K589" i="23"/>
  <c r="M589" i="23"/>
  <c r="K590" i="23"/>
  <c r="M590" i="23"/>
  <c r="K591" i="23"/>
  <c r="M591" i="23"/>
  <c r="K592" i="23"/>
  <c r="M592" i="23"/>
  <c r="K593" i="23"/>
  <c r="M593" i="23"/>
  <c r="K594" i="23"/>
  <c r="M594" i="23"/>
  <c r="K595" i="23"/>
  <c r="M595" i="23"/>
  <c r="K596" i="23"/>
  <c r="M596" i="23"/>
  <c r="K597" i="23"/>
  <c r="M597" i="23"/>
  <c r="K598" i="23"/>
  <c r="M598" i="23"/>
  <c r="K599" i="23"/>
  <c r="M599" i="23"/>
  <c r="K600" i="23"/>
  <c r="M600" i="23"/>
  <c r="K601" i="23"/>
  <c r="M601" i="23"/>
  <c r="K602" i="23"/>
  <c r="M602" i="23"/>
  <c r="K603" i="23"/>
  <c r="M603" i="23"/>
  <c r="K604" i="23"/>
  <c r="M604" i="23"/>
  <c r="K605" i="23"/>
  <c r="M605" i="23"/>
  <c r="K606" i="23"/>
  <c r="M606" i="23"/>
  <c r="K607" i="23"/>
  <c r="M607" i="23"/>
  <c r="K608" i="23"/>
  <c r="M608" i="23"/>
  <c r="K609" i="23"/>
  <c r="M609" i="23"/>
  <c r="K610" i="23"/>
  <c r="M610" i="23"/>
  <c r="K611" i="23"/>
  <c r="M611" i="23"/>
  <c r="K612" i="23"/>
  <c r="M612" i="23"/>
  <c r="K613" i="23"/>
  <c r="M613" i="23"/>
  <c r="K614" i="23"/>
  <c r="M614" i="23"/>
  <c r="K615" i="23"/>
  <c r="M615" i="23"/>
  <c r="K616" i="23"/>
  <c r="M616" i="23"/>
  <c r="K617" i="23"/>
  <c r="M617" i="23"/>
  <c r="K618" i="23"/>
  <c r="M618" i="23"/>
  <c r="K619" i="23"/>
  <c r="M619" i="23"/>
  <c r="K620" i="23"/>
  <c r="M620" i="23"/>
  <c r="K621" i="23"/>
  <c r="M621" i="23"/>
  <c r="K622" i="23"/>
  <c r="M622" i="23"/>
  <c r="K623" i="23"/>
  <c r="M623" i="23"/>
  <c r="K624" i="23"/>
  <c r="M624" i="23"/>
  <c r="K625" i="23"/>
  <c r="M625" i="23"/>
  <c r="K626" i="23"/>
  <c r="M626" i="23"/>
  <c r="K627" i="23"/>
  <c r="M627" i="23"/>
  <c r="K628" i="23"/>
  <c r="M628" i="23"/>
  <c r="K629" i="23"/>
  <c r="M629" i="23"/>
  <c r="K630" i="23"/>
  <c r="M630" i="23"/>
  <c r="K631" i="23"/>
  <c r="M631" i="23"/>
  <c r="K632" i="23"/>
  <c r="M632" i="23"/>
  <c r="K633" i="23"/>
  <c r="M633" i="23"/>
  <c r="K634" i="23"/>
  <c r="M634" i="23"/>
  <c r="K635" i="23"/>
  <c r="M635" i="23"/>
  <c r="K636" i="23"/>
  <c r="M636" i="23"/>
  <c r="K637" i="23"/>
  <c r="M637" i="23"/>
  <c r="K638" i="23"/>
  <c r="M638" i="23"/>
  <c r="K639" i="23"/>
  <c r="M639" i="23"/>
  <c r="K640" i="23"/>
  <c r="M640" i="23"/>
  <c r="K641" i="23"/>
  <c r="M641" i="23"/>
  <c r="K642" i="23"/>
  <c r="M642" i="23"/>
  <c r="K643" i="23"/>
  <c r="M643" i="23"/>
  <c r="K644" i="23"/>
  <c r="M644" i="23"/>
  <c r="K645" i="23"/>
  <c r="M645" i="23"/>
  <c r="K646" i="23"/>
  <c r="M646" i="23"/>
  <c r="K647" i="23"/>
  <c r="M647" i="23"/>
  <c r="K648" i="23"/>
  <c r="M648" i="23"/>
  <c r="K649" i="23"/>
  <c r="M649" i="23"/>
  <c r="K650" i="23"/>
  <c r="M650" i="23"/>
  <c r="K651" i="23"/>
  <c r="M651" i="23"/>
  <c r="K652" i="23"/>
  <c r="M652" i="23"/>
  <c r="K653" i="23"/>
  <c r="M653" i="23"/>
  <c r="K654" i="23"/>
  <c r="M654" i="23"/>
  <c r="K655" i="23"/>
  <c r="M655" i="23"/>
  <c r="K656" i="23"/>
  <c r="M656" i="23"/>
  <c r="K657" i="23"/>
  <c r="M657" i="23"/>
  <c r="K658" i="23"/>
  <c r="M658" i="23"/>
  <c r="K659" i="23"/>
  <c r="M659" i="23"/>
  <c r="K660" i="23"/>
  <c r="M660" i="23"/>
  <c r="K661" i="23"/>
  <c r="M661" i="23"/>
  <c r="K662" i="23"/>
  <c r="M662" i="23"/>
  <c r="K663" i="23"/>
  <c r="M663" i="23"/>
  <c r="K664" i="23"/>
  <c r="M664" i="23"/>
  <c r="K665" i="23"/>
  <c r="M665" i="23"/>
  <c r="K666" i="23"/>
  <c r="M666" i="23"/>
  <c r="K667" i="23"/>
  <c r="M667" i="23"/>
  <c r="K668" i="23"/>
  <c r="M668" i="23"/>
  <c r="K669" i="23"/>
  <c r="M669" i="23"/>
  <c r="K670" i="23"/>
  <c r="M670" i="23"/>
  <c r="K671" i="23"/>
  <c r="M671" i="23"/>
  <c r="K672" i="23"/>
  <c r="M672" i="23"/>
  <c r="K673" i="23"/>
  <c r="M673" i="23"/>
  <c r="K674" i="23"/>
  <c r="M674" i="23"/>
  <c r="K675" i="23"/>
  <c r="M675" i="23"/>
  <c r="K676" i="23"/>
  <c r="M676" i="23"/>
  <c r="K677" i="23"/>
  <c r="M677" i="23"/>
  <c r="K678" i="23"/>
  <c r="M678" i="23"/>
  <c r="K679" i="23"/>
  <c r="M679" i="23"/>
  <c r="K680" i="23"/>
  <c r="M680" i="23"/>
  <c r="K681" i="23"/>
  <c r="M681" i="23"/>
  <c r="K682" i="23"/>
  <c r="M682" i="23"/>
  <c r="K683" i="23"/>
  <c r="M683" i="23"/>
  <c r="K684" i="23"/>
  <c r="M684" i="23"/>
  <c r="K685" i="23"/>
  <c r="M685" i="23"/>
  <c r="K686" i="23"/>
  <c r="M686" i="23"/>
  <c r="K687" i="23"/>
  <c r="M687" i="23"/>
  <c r="K688" i="23"/>
  <c r="M688" i="23"/>
  <c r="K689" i="23"/>
  <c r="M689" i="23"/>
  <c r="K690" i="23"/>
  <c r="M690" i="23"/>
  <c r="K691" i="23"/>
  <c r="M691" i="23"/>
  <c r="K692" i="23"/>
  <c r="M692" i="23"/>
  <c r="K693" i="23"/>
  <c r="M693" i="23"/>
  <c r="K694" i="23"/>
  <c r="M694" i="23"/>
  <c r="K695" i="23"/>
  <c r="M695" i="23"/>
  <c r="K696" i="23"/>
  <c r="M696" i="23"/>
  <c r="K697" i="23"/>
  <c r="M697" i="23"/>
  <c r="K698" i="23"/>
  <c r="M698" i="23"/>
  <c r="K699" i="23"/>
  <c r="M699" i="23"/>
  <c r="K700" i="23"/>
  <c r="M700" i="23"/>
  <c r="K701" i="23"/>
  <c r="M701" i="23"/>
  <c r="K702" i="23"/>
  <c r="M702" i="23"/>
  <c r="K703" i="23"/>
  <c r="M703" i="23"/>
  <c r="K704" i="23"/>
  <c r="M704" i="23"/>
  <c r="K705" i="23"/>
  <c r="M705" i="23"/>
  <c r="K706" i="23"/>
  <c r="M706" i="23"/>
  <c r="K707" i="23"/>
  <c r="M707" i="23"/>
  <c r="K708" i="23"/>
  <c r="M708" i="23"/>
  <c r="K709" i="23"/>
  <c r="M709" i="23"/>
  <c r="K710" i="23"/>
  <c r="M710" i="23"/>
  <c r="K711" i="23"/>
  <c r="M711" i="23"/>
  <c r="K712" i="23"/>
  <c r="M712" i="23"/>
  <c r="K713" i="23"/>
  <c r="M713" i="23"/>
  <c r="K714" i="23"/>
  <c r="M714" i="23"/>
  <c r="K715" i="23"/>
  <c r="M715" i="23"/>
  <c r="K716" i="23"/>
  <c r="M716" i="23"/>
  <c r="K717" i="23"/>
  <c r="M717" i="23"/>
  <c r="K718" i="23"/>
  <c r="M718" i="23"/>
  <c r="K719" i="23"/>
  <c r="M719" i="23"/>
  <c r="K720" i="23"/>
  <c r="M720" i="23"/>
  <c r="K721" i="23"/>
  <c r="M721" i="23"/>
  <c r="K722" i="23"/>
  <c r="M722" i="23"/>
  <c r="K723" i="23"/>
  <c r="M723" i="23"/>
  <c r="K724" i="23"/>
  <c r="M724" i="23"/>
  <c r="K725" i="23"/>
  <c r="M725" i="23"/>
  <c r="K726" i="23"/>
  <c r="M726" i="23"/>
  <c r="K727" i="23"/>
  <c r="M727" i="23"/>
  <c r="K728" i="23"/>
  <c r="M728" i="23"/>
  <c r="K729" i="23"/>
  <c r="M729" i="23"/>
  <c r="K730" i="23"/>
  <c r="M730" i="23"/>
  <c r="K731" i="23"/>
  <c r="M731" i="23"/>
  <c r="K732" i="23"/>
  <c r="M732" i="23"/>
  <c r="K733" i="23"/>
  <c r="M733" i="23"/>
  <c r="K734" i="23"/>
  <c r="M734" i="23"/>
  <c r="K735" i="23"/>
  <c r="M735" i="23"/>
  <c r="K736" i="23"/>
  <c r="M736" i="23"/>
  <c r="K737" i="23"/>
  <c r="M737" i="23"/>
  <c r="K738" i="23"/>
  <c r="M738" i="23"/>
  <c r="K739" i="23"/>
  <c r="M739" i="23"/>
  <c r="K740" i="23"/>
  <c r="M740" i="23"/>
  <c r="K741" i="23"/>
  <c r="M741" i="23"/>
  <c r="K742" i="23"/>
  <c r="M742" i="23"/>
  <c r="K743" i="23"/>
  <c r="M743" i="23"/>
  <c r="K744" i="23"/>
  <c r="M744" i="23"/>
  <c r="K745" i="23"/>
  <c r="M745" i="23"/>
  <c r="K746" i="23"/>
  <c r="M746" i="23"/>
  <c r="K747" i="23"/>
  <c r="M747" i="23"/>
  <c r="K748" i="23"/>
  <c r="M748" i="23"/>
  <c r="K749" i="23"/>
  <c r="M749" i="23"/>
  <c r="K750" i="23"/>
  <c r="M750" i="23"/>
  <c r="K751" i="23"/>
  <c r="M751" i="23"/>
  <c r="K752" i="23"/>
  <c r="M752" i="23"/>
  <c r="K753" i="23"/>
  <c r="M753" i="23"/>
  <c r="K754" i="23"/>
  <c r="M754" i="23"/>
  <c r="K755" i="23"/>
  <c r="M755" i="23"/>
  <c r="K756" i="23"/>
  <c r="M756" i="23"/>
  <c r="K757" i="23"/>
  <c r="M757" i="23"/>
  <c r="K758" i="23"/>
  <c r="M758" i="23"/>
  <c r="K759" i="23"/>
  <c r="M759" i="23"/>
  <c r="K760" i="23"/>
  <c r="M760" i="23"/>
  <c r="K761" i="23"/>
  <c r="M761" i="23"/>
  <c r="K762" i="23"/>
  <c r="M762" i="23"/>
  <c r="K763" i="23"/>
  <c r="M763" i="23"/>
  <c r="K764" i="23"/>
  <c r="M764" i="23"/>
  <c r="K765" i="23"/>
  <c r="M765" i="23"/>
  <c r="K766" i="23"/>
  <c r="M766" i="23"/>
  <c r="K767" i="23"/>
  <c r="M767" i="23"/>
  <c r="K768" i="23"/>
  <c r="M768" i="23"/>
  <c r="K769" i="23"/>
  <c r="M769" i="23"/>
  <c r="K770" i="23"/>
  <c r="M770" i="23"/>
  <c r="K771" i="23"/>
  <c r="M771" i="23"/>
  <c r="K772" i="23"/>
  <c r="M772" i="23"/>
  <c r="K773" i="23"/>
  <c r="M773" i="23"/>
  <c r="K774" i="23"/>
  <c r="M774" i="23"/>
  <c r="K775" i="23"/>
  <c r="M775" i="23"/>
  <c r="K776" i="23"/>
  <c r="M776" i="23"/>
  <c r="K777" i="23"/>
  <c r="M777" i="23"/>
  <c r="K778" i="23"/>
  <c r="M778" i="23"/>
  <c r="K779" i="23"/>
  <c r="M779" i="23"/>
  <c r="K780" i="23"/>
  <c r="M780" i="23"/>
  <c r="K781" i="23"/>
  <c r="M781" i="23"/>
  <c r="K782" i="23"/>
  <c r="M782" i="23"/>
  <c r="K783" i="23"/>
  <c r="M783" i="23"/>
  <c r="K784" i="23"/>
  <c r="M784" i="23"/>
  <c r="K785" i="23"/>
  <c r="M785" i="23"/>
  <c r="K786" i="23"/>
  <c r="M786" i="23"/>
  <c r="K787" i="23"/>
  <c r="M787" i="23"/>
  <c r="K788" i="23"/>
  <c r="M788" i="23"/>
  <c r="K789" i="23"/>
  <c r="M789" i="23"/>
  <c r="K790" i="23"/>
  <c r="M790" i="23"/>
  <c r="K791" i="23"/>
  <c r="M791" i="23"/>
  <c r="K792" i="23"/>
  <c r="M792" i="23"/>
  <c r="K793" i="23"/>
  <c r="M793" i="23"/>
  <c r="K794" i="23"/>
  <c r="M794" i="23"/>
  <c r="K795" i="23"/>
  <c r="M795" i="23"/>
  <c r="K796" i="23"/>
  <c r="M796" i="23"/>
  <c r="K797" i="23"/>
  <c r="M797" i="23"/>
  <c r="K798" i="23"/>
  <c r="M798" i="23"/>
  <c r="K799" i="23"/>
  <c r="M799" i="23"/>
  <c r="K800" i="23"/>
  <c r="M800" i="23"/>
  <c r="K801" i="23"/>
  <c r="M801" i="23"/>
  <c r="K802" i="23"/>
  <c r="M802" i="23"/>
  <c r="K803" i="23"/>
  <c r="M803" i="23"/>
  <c r="K804" i="23"/>
  <c r="M804" i="23"/>
  <c r="K805" i="23"/>
  <c r="M805" i="23"/>
  <c r="K806" i="23"/>
  <c r="M806" i="23"/>
  <c r="K807" i="23"/>
  <c r="M807" i="23"/>
  <c r="K808" i="23"/>
  <c r="M808" i="23"/>
  <c r="K809" i="23"/>
  <c r="M809" i="23"/>
  <c r="K810" i="23"/>
  <c r="M810" i="23"/>
  <c r="K811" i="23"/>
  <c r="M811" i="23"/>
  <c r="K812" i="23"/>
  <c r="M812" i="23"/>
  <c r="K813" i="23"/>
  <c r="M813" i="23"/>
  <c r="K814" i="23"/>
  <c r="M814" i="23"/>
  <c r="K815" i="23"/>
  <c r="M815" i="23"/>
  <c r="K816" i="23"/>
  <c r="M816" i="23"/>
  <c r="K817" i="23"/>
  <c r="M817" i="23"/>
  <c r="K818" i="23"/>
  <c r="M818" i="23"/>
  <c r="K819" i="23"/>
  <c r="M819" i="23"/>
  <c r="K820" i="23"/>
  <c r="M820" i="23"/>
  <c r="K821" i="23"/>
  <c r="M821" i="23"/>
  <c r="K822" i="23"/>
  <c r="M822" i="23"/>
  <c r="K823" i="23"/>
  <c r="M823" i="23"/>
  <c r="K824" i="23"/>
  <c r="M824" i="23"/>
  <c r="K825" i="23"/>
  <c r="M825" i="23"/>
  <c r="K826" i="23"/>
  <c r="M826" i="23"/>
  <c r="K827" i="23"/>
  <c r="M827" i="23"/>
  <c r="K828" i="23"/>
  <c r="M828" i="23"/>
  <c r="K829" i="23"/>
  <c r="M829" i="23"/>
  <c r="K830" i="23"/>
  <c r="M830" i="23"/>
  <c r="K831" i="23"/>
  <c r="M831" i="23"/>
  <c r="K832" i="23"/>
  <c r="M832" i="23"/>
  <c r="K833" i="23"/>
  <c r="M833" i="23"/>
  <c r="K834" i="23"/>
  <c r="M834" i="23"/>
  <c r="K835" i="23"/>
  <c r="M835" i="23"/>
  <c r="K836" i="23"/>
  <c r="M836" i="23"/>
  <c r="K837" i="23"/>
  <c r="M837" i="23"/>
  <c r="K838" i="23"/>
  <c r="M838" i="23"/>
  <c r="K839" i="23"/>
  <c r="M839" i="23"/>
  <c r="K840" i="23"/>
  <c r="M840" i="23"/>
  <c r="K841" i="23"/>
  <c r="M841" i="23"/>
  <c r="K842" i="23"/>
  <c r="M842" i="23"/>
  <c r="K843" i="23"/>
  <c r="M843" i="23"/>
  <c r="K844" i="23"/>
  <c r="M844" i="23"/>
  <c r="K845" i="23"/>
  <c r="M845" i="23"/>
  <c r="K846" i="23"/>
  <c r="M846" i="23"/>
  <c r="K847" i="23"/>
  <c r="M847" i="23"/>
  <c r="K848" i="23"/>
  <c r="M848" i="23"/>
  <c r="K849" i="23"/>
  <c r="M849" i="23"/>
  <c r="K850" i="23"/>
  <c r="M850" i="23"/>
  <c r="K851" i="23"/>
  <c r="M851" i="23"/>
  <c r="K852" i="23"/>
  <c r="M852" i="23"/>
  <c r="K853" i="23"/>
  <c r="M853" i="23"/>
  <c r="K854" i="23"/>
  <c r="M854" i="23"/>
  <c r="K855" i="23"/>
  <c r="M855" i="23"/>
  <c r="K856" i="23"/>
  <c r="M856" i="23"/>
  <c r="K857" i="23"/>
  <c r="M857" i="23"/>
  <c r="K858" i="23"/>
  <c r="M858" i="23"/>
  <c r="K859" i="23"/>
  <c r="M859" i="23"/>
  <c r="K860" i="23"/>
  <c r="M860" i="23"/>
  <c r="K861" i="23"/>
  <c r="M861" i="23"/>
  <c r="K862" i="23"/>
  <c r="M862" i="23"/>
  <c r="K863" i="23"/>
  <c r="M863" i="23"/>
  <c r="K864" i="23"/>
  <c r="M864" i="23"/>
  <c r="K865" i="23"/>
  <c r="M865" i="23"/>
  <c r="K866" i="23"/>
  <c r="M866" i="23"/>
  <c r="K867" i="23"/>
  <c r="M867" i="23"/>
  <c r="K868" i="23"/>
  <c r="M868" i="23"/>
  <c r="K869" i="23"/>
  <c r="M869" i="23"/>
  <c r="K870" i="23"/>
  <c r="M870" i="23"/>
  <c r="K871" i="23"/>
  <c r="M871" i="23"/>
  <c r="K872" i="23"/>
  <c r="M872" i="23"/>
  <c r="K873" i="23"/>
  <c r="M873" i="23"/>
  <c r="K874" i="23"/>
  <c r="M874" i="23"/>
  <c r="K875" i="23"/>
  <c r="M875" i="23"/>
  <c r="K876" i="23"/>
  <c r="M876" i="23"/>
  <c r="K877" i="23"/>
  <c r="M877" i="23"/>
  <c r="K878" i="23"/>
  <c r="M878" i="23"/>
  <c r="K879" i="23"/>
  <c r="M879" i="23"/>
  <c r="K880" i="23"/>
  <c r="M880" i="23"/>
  <c r="K881" i="23"/>
  <c r="M881" i="23"/>
  <c r="K882" i="23"/>
  <c r="M882" i="23"/>
  <c r="K883" i="23"/>
  <c r="M883" i="23"/>
  <c r="K884" i="23"/>
  <c r="M884" i="23"/>
  <c r="K885" i="23"/>
  <c r="M885" i="23"/>
  <c r="K886" i="23"/>
  <c r="M886" i="23"/>
  <c r="K887" i="23"/>
  <c r="M887" i="23"/>
  <c r="K888" i="23"/>
  <c r="M888" i="23"/>
  <c r="K889" i="23"/>
  <c r="M889" i="23"/>
  <c r="K890" i="23"/>
  <c r="M890" i="23"/>
  <c r="K891" i="23"/>
  <c r="M891" i="23"/>
  <c r="K892" i="23"/>
  <c r="M892" i="23"/>
  <c r="K893" i="23"/>
  <c r="M893" i="23"/>
  <c r="K894" i="23"/>
  <c r="M894" i="23"/>
  <c r="K895" i="23"/>
  <c r="M895" i="23"/>
  <c r="K896" i="23"/>
  <c r="M896" i="23"/>
  <c r="K897" i="23"/>
  <c r="M897" i="23"/>
  <c r="K898" i="23"/>
  <c r="M898" i="23"/>
  <c r="K899" i="23"/>
  <c r="M899" i="23"/>
  <c r="K900" i="23"/>
  <c r="M900" i="23"/>
  <c r="K901" i="23"/>
  <c r="M901" i="23"/>
  <c r="K902" i="23"/>
  <c r="M902" i="23"/>
  <c r="K903" i="23"/>
  <c r="M903" i="23"/>
  <c r="K904" i="23"/>
  <c r="M904" i="23"/>
  <c r="K905" i="23"/>
  <c r="M905" i="23"/>
  <c r="K906" i="23"/>
  <c r="M906" i="23"/>
  <c r="K907" i="23"/>
  <c r="M907" i="23"/>
  <c r="K908" i="23"/>
  <c r="M908" i="23"/>
  <c r="K909" i="23"/>
  <c r="M909" i="23"/>
  <c r="K910" i="23"/>
  <c r="M910" i="23"/>
  <c r="K911" i="23"/>
  <c r="M911" i="23"/>
  <c r="K912" i="23"/>
  <c r="M912" i="23"/>
  <c r="K913" i="23"/>
  <c r="M913" i="23"/>
  <c r="K914" i="23"/>
  <c r="M914" i="23"/>
  <c r="K915" i="23"/>
  <c r="M915" i="23"/>
  <c r="K916" i="23"/>
  <c r="M916" i="23"/>
  <c r="K917" i="23"/>
  <c r="M917" i="23"/>
  <c r="K918" i="23"/>
  <c r="M918" i="23"/>
  <c r="K919" i="23"/>
  <c r="M919" i="23"/>
  <c r="K920" i="23"/>
  <c r="M920" i="23"/>
  <c r="K921" i="23"/>
  <c r="M921" i="23"/>
  <c r="K922" i="23"/>
  <c r="M922" i="23"/>
  <c r="K923" i="23"/>
  <c r="M923" i="23"/>
  <c r="K924" i="23"/>
  <c r="M924" i="23"/>
  <c r="K925" i="23"/>
  <c r="M925" i="23"/>
  <c r="K926" i="23"/>
  <c r="M926" i="23"/>
  <c r="K927" i="23"/>
  <c r="M927" i="23"/>
  <c r="K928" i="23"/>
  <c r="M928" i="23"/>
  <c r="K929" i="23"/>
  <c r="M929" i="23"/>
  <c r="K930" i="23"/>
  <c r="M930" i="23"/>
  <c r="K931" i="23"/>
  <c r="M931" i="23"/>
  <c r="K932" i="23"/>
  <c r="M932" i="23"/>
  <c r="K933" i="23"/>
  <c r="M933" i="23"/>
  <c r="K934" i="23"/>
  <c r="M934" i="23"/>
  <c r="K935" i="23"/>
  <c r="M935" i="23"/>
  <c r="K936" i="23"/>
  <c r="M936" i="23"/>
  <c r="K937" i="23"/>
  <c r="M937" i="23"/>
  <c r="K938" i="23"/>
  <c r="M938" i="23"/>
  <c r="K939" i="23"/>
  <c r="M939" i="23"/>
  <c r="K940" i="23"/>
  <c r="M940" i="23"/>
  <c r="K941" i="23"/>
  <c r="M941" i="23"/>
  <c r="K942" i="23"/>
  <c r="M942" i="23"/>
  <c r="K943" i="23"/>
  <c r="M943" i="23"/>
  <c r="K944" i="23"/>
  <c r="M944" i="23"/>
  <c r="K945" i="23"/>
  <c r="M945" i="23"/>
  <c r="K946" i="23"/>
  <c r="M946" i="23"/>
  <c r="K947" i="23"/>
  <c r="M947" i="23"/>
  <c r="K948" i="23"/>
  <c r="M948" i="23"/>
  <c r="K949" i="23"/>
  <c r="M949" i="23"/>
  <c r="K950" i="23"/>
  <c r="M950" i="23"/>
  <c r="K951" i="23"/>
  <c r="M951" i="23"/>
  <c r="K952" i="23"/>
  <c r="M952" i="23"/>
  <c r="K953" i="23"/>
  <c r="M953" i="23"/>
  <c r="K954" i="23"/>
  <c r="M954" i="23"/>
  <c r="K955" i="23"/>
  <c r="M955" i="23"/>
  <c r="K956" i="23"/>
  <c r="M956" i="23"/>
  <c r="K957" i="23"/>
  <c r="M957" i="23"/>
  <c r="K958" i="23"/>
  <c r="M958" i="23"/>
  <c r="K959" i="23"/>
  <c r="M959" i="23"/>
  <c r="K960" i="23"/>
  <c r="M960" i="23"/>
  <c r="K961" i="23"/>
  <c r="M961" i="23"/>
  <c r="K962" i="23"/>
  <c r="M962" i="23"/>
  <c r="K963" i="23"/>
  <c r="M963" i="23"/>
  <c r="K964" i="23"/>
  <c r="M964" i="23"/>
  <c r="K965" i="23"/>
  <c r="M965" i="23"/>
  <c r="K966" i="23"/>
  <c r="M966" i="23"/>
  <c r="K967" i="23"/>
  <c r="M967" i="23"/>
  <c r="K968" i="23"/>
  <c r="M968" i="23"/>
  <c r="K969" i="23"/>
  <c r="M969" i="23"/>
  <c r="K970" i="23"/>
  <c r="M970" i="23"/>
  <c r="K971" i="23"/>
  <c r="M971" i="23"/>
  <c r="K972" i="23"/>
  <c r="M972" i="23"/>
  <c r="K973" i="23"/>
  <c r="M973" i="23"/>
  <c r="K974" i="23"/>
  <c r="M974" i="23"/>
  <c r="K975" i="23"/>
  <c r="M975" i="23"/>
  <c r="K976" i="23"/>
  <c r="M976" i="23"/>
  <c r="K977" i="23"/>
  <c r="M977" i="23"/>
  <c r="K978" i="23"/>
  <c r="M978" i="23"/>
  <c r="K979" i="23"/>
  <c r="M979" i="23"/>
  <c r="K980" i="23"/>
  <c r="M980" i="23"/>
  <c r="K981" i="23"/>
  <c r="M981" i="23"/>
  <c r="K982" i="23"/>
  <c r="M982" i="23"/>
  <c r="K983" i="23"/>
  <c r="M983" i="23"/>
  <c r="K984" i="23"/>
  <c r="M984" i="23"/>
  <c r="K985" i="23"/>
  <c r="M985" i="23"/>
  <c r="K986" i="23"/>
  <c r="M986" i="23"/>
  <c r="K987" i="23"/>
  <c r="M987" i="23"/>
  <c r="K988" i="23"/>
  <c r="M988" i="23"/>
  <c r="K989" i="23"/>
  <c r="M989" i="23"/>
  <c r="K990" i="23"/>
  <c r="M990" i="23"/>
  <c r="K991" i="23"/>
  <c r="M991" i="23"/>
  <c r="K992" i="23"/>
  <c r="M992" i="23"/>
  <c r="K993" i="23"/>
  <c r="M993" i="23"/>
  <c r="K994" i="23"/>
  <c r="M994" i="23"/>
  <c r="K995" i="23"/>
  <c r="M995" i="23"/>
  <c r="K996" i="23"/>
  <c r="M996" i="23"/>
  <c r="K997" i="23"/>
  <c r="M997" i="23"/>
  <c r="K998" i="23"/>
  <c r="M998" i="23"/>
  <c r="K999" i="23"/>
  <c r="M999" i="23"/>
  <c r="K1000" i="23"/>
  <c r="M1000" i="23"/>
  <c r="K1001" i="23"/>
  <c r="M1001" i="23"/>
  <c r="K1002" i="23"/>
  <c r="M1002" i="23"/>
  <c r="K1003" i="23"/>
  <c r="M1003" i="23"/>
  <c r="K1004" i="23"/>
  <c r="M1004" i="23"/>
  <c r="K1005" i="23"/>
  <c r="M1005" i="23"/>
  <c r="K1006" i="23"/>
  <c r="M1006" i="23"/>
  <c r="K1007" i="23"/>
  <c r="M1007" i="23"/>
  <c r="K1008" i="23"/>
  <c r="M1008" i="23"/>
  <c r="K1009" i="23"/>
  <c r="M1009" i="23"/>
  <c r="K1010" i="23"/>
  <c r="M1010" i="23"/>
  <c r="K1011" i="23"/>
  <c r="M1011" i="23"/>
  <c r="K1012" i="23"/>
  <c r="M1012" i="23"/>
  <c r="K1013" i="23"/>
  <c r="M1013" i="23"/>
  <c r="K1014" i="23"/>
  <c r="M1014" i="23"/>
  <c r="K1015" i="23"/>
  <c r="M1015" i="23"/>
  <c r="K1016" i="23"/>
  <c r="M1016" i="23"/>
  <c r="K1017" i="23"/>
  <c r="M1017" i="23"/>
  <c r="K1018" i="23"/>
  <c r="M1018" i="23"/>
  <c r="K1019" i="23"/>
  <c r="M1019" i="23"/>
  <c r="K1020" i="23"/>
  <c r="M1020" i="23"/>
  <c r="K1021" i="23"/>
  <c r="M1021" i="23"/>
  <c r="K1022" i="23"/>
  <c r="M1022" i="23"/>
  <c r="K1023" i="23"/>
  <c r="M1023" i="23"/>
  <c r="K1024" i="23"/>
  <c r="M1024" i="23"/>
  <c r="K1025" i="23"/>
  <c r="M1025" i="23"/>
  <c r="K1026" i="23"/>
  <c r="M1026" i="23"/>
  <c r="K1027" i="23"/>
  <c r="M1027" i="23"/>
  <c r="K1028" i="23"/>
  <c r="M1028" i="23"/>
  <c r="K1029" i="23"/>
  <c r="M1029" i="23"/>
  <c r="K1030" i="23"/>
  <c r="M1030" i="23"/>
  <c r="K1031" i="23"/>
  <c r="M1031" i="23"/>
  <c r="K1032" i="23"/>
  <c r="M1032" i="23"/>
  <c r="K1033" i="23"/>
  <c r="M1033" i="23"/>
  <c r="K1034" i="23"/>
  <c r="M1034" i="23"/>
  <c r="K1035" i="23"/>
  <c r="M1035" i="23"/>
  <c r="K1036" i="23"/>
  <c r="M1036" i="23"/>
  <c r="K1037" i="23"/>
  <c r="M1037" i="23"/>
  <c r="K1038" i="23"/>
  <c r="M1038" i="23"/>
  <c r="K1039" i="23"/>
  <c r="M1039" i="23"/>
  <c r="K1040" i="23"/>
  <c r="M1040" i="23"/>
  <c r="K1041" i="23"/>
  <c r="M1041" i="23"/>
  <c r="K1042" i="23"/>
  <c r="M1042" i="23"/>
  <c r="K1043" i="23"/>
  <c r="M1043" i="23"/>
  <c r="K1044" i="23"/>
  <c r="M1044" i="23"/>
  <c r="K1045" i="23"/>
  <c r="M1045" i="23"/>
  <c r="K1046" i="23"/>
  <c r="M1046" i="23"/>
  <c r="K1047" i="23"/>
  <c r="M1047" i="23"/>
  <c r="K1048" i="23"/>
  <c r="M1048" i="23"/>
  <c r="K1049" i="23"/>
  <c r="M1049" i="23"/>
  <c r="K1050" i="23"/>
  <c r="M1050" i="23"/>
  <c r="K1051" i="23"/>
  <c r="M1051" i="23"/>
  <c r="K1052" i="23"/>
  <c r="M1052" i="23"/>
  <c r="K1053" i="23"/>
  <c r="M1053" i="23"/>
  <c r="K1054" i="23"/>
  <c r="M1054" i="23"/>
  <c r="K1055" i="23"/>
  <c r="M1055" i="23"/>
  <c r="K1056" i="23"/>
  <c r="M1056" i="23"/>
  <c r="K1057" i="23"/>
  <c r="M1057" i="23"/>
  <c r="K1058" i="23"/>
  <c r="M1058" i="23"/>
  <c r="K1059" i="23"/>
  <c r="M1059" i="23"/>
  <c r="K1060" i="23"/>
  <c r="M1060" i="23"/>
  <c r="K1061" i="23"/>
  <c r="M1061" i="23"/>
  <c r="K1062" i="23"/>
  <c r="M1062" i="23"/>
  <c r="K1063" i="23"/>
  <c r="M1063" i="23"/>
  <c r="K1064" i="23"/>
  <c r="M1064" i="23"/>
  <c r="K1065" i="23"/>
  <c r="M1065" i="23"/>
  <c r="K1066" i="23"/>
  <c r="M1066" i="23"/>
  <c r="K1067" i="23"/>
  <c r="M1067" i="23"/>
  <c r="K1068" i="23"/>
  <c r="M1068" i="23"/>
  <c r="K1069" i="23"/>
  <c r="M1069" i="23"/>
  <c r="K1070" i="23"/>
  <c r="M1070" i="23"/>
  <c r="K1071" i="23"/>
  <c r="M1071" i="23"/>
  <c r="K1072" i="23"/>
  <c r="M1072" i="23"/>
  <c r="K1073" i="23"/>
  <c r="M1073" i="23"/>
  <c r="K1074" i="23"/>
  <c r="M1074" i="23"/>
  <c r="K1075" i="23"/>
  <c r="M1075" i="23"/>
  <c r="K1076" i="23"/>
  <c r="M1076" i="23"/>
  <c r="K1077" i="23"/>
  <c r="M1077" i="23"/>
  <c r="K1078" i="23"/>
  <c r="M1078" i="23"/>
  <c r="K1079" i="23"/>
  <c r="M1079" i="23"/>
  <c r="K1080" i="23"/>
  <c r="M1080" i="23"/>
  <c r="K1081" i="23"/>
  <c r="M1081" i="23"/>
  <c r="K1082" i="23"/>
  <c r="M1082" i="23"/>
  <c r="K1083" i="23"/>
  <c r="M1083" i="23"/>
  <c r="K1084" i="23"/>
  <c r="M1084" i="23"/>
  <c r="K1085" i="23"/>
  <c r="M1085" i="23"/>
  <c r="K1086" i="23"/>
  <c r="M1086" i="23"/>
  <c r="K1087" i="23"/>
  <c r="M1087" i="23"/>
  <c r="K1088" i="23"/>
  <c r="M1088" i="23"/>
  <c r="K1089" i="23"/>
  <c r="M1089" i="23"/>
  <c r="K1090" i="23"/>
  <c r="M1090" i="23"/>
  <c r="K1091" i="23"/>
  <c r="M1091" i="23"/>
  <c r="K1092" i="23"/>
  <c r="M1092" i="23"/>
  <c r="K1093" i="23"/>
  <c r="M1093" i="23"/>
  <c r="K1094" i="23"/>
  <c r="M1094" i="23"/>
  <c r="K1095" i="23"/>
  <c r="M1095" i="23"/>
  <c r="K1096" i="23"/>
  <c r="M1096" i="23"/>
  <c r="K1097" i="23"/>
  <c r="M1097" i="23"/>
  <c r="K1098" i="23"/>
  <c r="M1098" i="23"/>
  <c r="K1099" i="23"/>
  <c r="M1099" i="23"/>
  <c r="K1100" i="23"/>
  <c r="M1100" i="23"/>
  <c r="K1101" i="23"/>
  <c r="M1101" i="23"/>
  <c r="K1102" i="23"/>
  <c r="M1102" i="23"/>
  <c r="K1103" i="23"/>
  <c r="M1103" i="23"/>
  <c r="K1104" i="23"/>
  <c r="M1104" i="23"/>
  <c r="K1105" i="23"/>
  <c r="M1105" i="23"/>
  <c r="K1106" i="23"/>
  <c r="M1106" i="23"/>
  <c r="K1107" i="23"/>
  <c r="M1107" i="23"/>
  <c r="K1108" i="23"/>
  <c r="M1108" i="23"/>
  <c r="K1109" i="23"/>
  <c r="M1109" i="23"/>
  <c r="K1110" i="23"/>
  <c r="M1110" i="23"/>
  <c r="K1111" i="23"/>
  <c r="M1111" i="23"/>
  <c r="K1112" i="23"/>
  <c r="M1112" i="23"/>
  <c r="K1113" i="23"/>
  <c r="M1113" i="23"/>
  <c r="K1114" i="23"/>
  <c r="M1114" i="23"/>
  <c r="K1115" i="23"/>
  <c r="M1115" i="23"/>
  <c r="K1116" i="23"/>
  <c r="M1116" i="23"/>
  <c r="K1117" i="23"/>
  <c r="M1117" i="23"/>
  <c r="K1118" i="23"/>
  <c r="M1118" i="23"/>
  <c r="K1119" i="23"/>
  <c r="M1119" i="23"/>
  <c r="K1120" i="23"/>
  <c r="M1120" i="23"/>
  <c r="K1121" i="23"/>
  <c r="M1121" i="23"/>
  <c r="K1122" i="23"/>
  <c r="M1122" i="23"/>
  <c r="K1123" i="23"/>
  <c r="M1123" i="23"/>
  <c r="K1124" i="23"/>
  <c r="M1124" i="23"/>
  <c r="K1125" i="23"/>
  <c r="M1125" i="23"/>
  <c r="K1126" i="23"/>
  <c r="M1126" i="23"/>
  <c r="K1127" i="23"/>
  <c r="M1127" i="23"/>
  <c r="K1128" i="23"/>
  <c r="M1128" i="23"/>
  <c r="K1129" i="23"/>
  <c r="M1129" i="23"/>
  <c r="K1130" i="23"/>
  <c r="M1130" i="23"/>
  <c r="K1131" i="23"/>
  <c r="M1131" i="23"/>
  <c r="K1132" i="23"/>
  <c r="M1132" i="23"/>
  <c r="K1133" i="23"/>
  <c r="M1133" i="23"/>
  <c r="K1134" i="23"/>
  <c r="M1134" i="23"/>
  <c r="K1135" i="23"/>
  <c r="M1135" i="23"/>
  <c r="K1136" i="23"/>
  <c r="M1136" i="23"/>
  <c r="K1137" i="23"/>
  <c r="M1137" i="23"/>
  <c r="K1138" i="23"/>
  <c r="M1138" i="23"/>
  <c r="K1139" i="23"/>
  <c r="M1139" i="23"/>
  <c r="K1140" i="23"/>
  <c r="M1140" i="23"/>
  <c r="K1141" i="23"/>
  <c r="M1141" i="23"/>
  <c r="K1142" i="23"/>
  <c r="M1142" i="23"/>
  <c r="K1143" i="23"/>
  <c r="M1143" i="23"/>
  <c r="K1144" i="23"/>
  <c r="M1144" i="23"/>
  <c r="K1145" i="23"/>
  <c r="M1145" i="23"/>
  <c r="K1146" i="23"/>
  <c r="M1146" i="23"/>
  <c r="K1147" i="23"/>
  <c r="M1147" i="23"/>
  <c r="K1148" i="23"/>
  <c r="M1148" i="23"/>
  <c r="K1149" i="23"/>
  <c r="M1149" i="23"/>
  <c r="K1150" i="23"/>
  <c r="M1150" i="23"/>
  <c r="K1151" i="23"/>
  <c r="M1151" i="23"/>
  <c r="K1152" i="23"/>
  <c r="M1152" i="23"/>
  <c r="K1153" i="23"/>
  <c r="M1153" i="23"/>
  <c r="K1154" i="23"/>
  <c r="M1154" i="23"/>
  <c r="K1155" i="23"/>
  <c r="M1155" i="23"/>
  <c r="K1156" i="23"/>
  <c r="M1156" i="23"/>
  <c r="K1157" i="23"/>
  <c r="M1157" i="23"/>
  <c r="K1158" i="23"/>
  <c r="M1158" i="23"/>
  <c r="K1159" i="23"/>
  <c r="M1159" i="23"/>
  <c r="K1160" i="23"/>
  <c r="M1160" i="23"/>
  <c r="K1161" i="23"/>
  <c r="M1161" i="23"/>
  <c r="K1162" i="23"/>
  <c r="M1162" i="23"/>
  <c r="K1163" i="23"/>
  <c r="M1163" i="23"/>
  <c r="K1164" i="23"/>
  <c r="M1164" i="23"/>
  <c r="K1165" i="23"/>
  <c r="M1165" i="23"/>
  <c r="K1166" i="23"/>
  <c r="M1166" i="23"/>
  <c r="K1167" i="23"/>
  <c r="M1167" i="23"/>
  <c r="K1168" i="23"/>
  <c r="M1168" i="23"/>
  <c r="K1169" i="23"/>
  <c r="M1169" i="23"/>
  <c r="K1170" i="23"/>
  <c r="M1170" i="23"/>
  <c r="K1171" i="23"/>
  <c r="M1171" i="23"/>
  <c r="K1172" i="23"/>
  <c r="M1172" i="23"/>
  <c r="K1173" i="23"/>
  <c r="M1173" i="23"/>
  <c r="K1174" i="23"/>
  <c r="M1174" i="23"/>
  <c r="K1175" i="23"/>
  <c r="M1175" i="23"/>
  <c r="K1176" i="23"/>
  <c r="M1176" i="23"/>
  <c r="K1177" i="23"/>
  <c r="M1177" i="23"/>
  <c r="K1178" i="23"/>
  <c r="M1178" i="23"/>
  <c r="K1179" i="23"/>
  <c r="M1179" i="23"/>
  <c r="K1180" i="23"/>
  <c r="M1180" i="23"/>
  <c r="K1181" i="23"/>
  <c r="M1181" i="23"/>
  <c r="K1182" i="23"/>
  <c r="M1182" i="23"/>
  <c r="K1183" i="23"/>
  <c r="M1183" i="23"/>
  <c r="K1184" i="23"/>
  <c r="M1184" i="23"/>
  <c r="K1185" i="23"/>
  <c r="M1185" i="23"/>
  <c r="K1186" i="23"/>
  <c r="M1186" i="23"/>
  <c r="K1187" i="23"/>
  <c r="M1187" i="23"/>
  <c r="K1188" i="23"/>
  <c r="M1188" i="23"/>
  <c r="K1189" i="23"/>
  <c r="M1189" i="23"/>
  <c r="K1190" i="23"/>
  <c r="M1190" i="23"/>
  <c r="K1191" i="23"/>
  <c r="M1191" i="23"/>
  <c r="K1192" i="23"/>
  <c r="M1192" i="23"/>
  <c r="K1193" i="23"/>
  <c r="M1193" i="23"/>
  <c r="K1194" i="23"/>
  <c r="M1194" i="23"/>
  <c r="K1195" i="23"/>
  <c r="M1195" i="23"/>
  <c r="K1196" i="23"/>
  <c r="M1196" i="23"/>
  <c r="K1197" i="23"/>
  <c r="M1197" i="23"/>
  <c r="K1198" i="23"/>
  <c r="M1198" i="23"/>
  <c r="K1199" i="23"/>
  <c r="M1199" i="23"/>
  <c r="K1200" i="23"/>
  <c r="M1200" i="23"/>
  <c r="K1201" i="23"/>
  <c r="M1201" i="23"/>
  <c r="K1202" i="23"/>
  <c r="M1202" i="23"/>
  <c r="K1203" i="23"/>
  <c r="M1203" i="23"/>
  <c r="K1204" i="23"/>
  <c r="M1204" i="23"/>
  <c r="K1205" i="23"/>
  <c r="M1205" i="23"/>
  <c r="K1206" i="23"/>
  <c r="M1206" i="23"/>
  <c r="K1207" i="23"/>
  <c r="M1207" i="23"/>
  <c r="K1208" i="23"/>
  <c r="M1208" i="23"/>
  <c r="K1209" i="23"/>
  <c r="M1209" i="23"/>
  <c r="K1210" i="23"/>
  <c r="M1210" i="23"/>
  <c r="K1211" i="23"/>
  <c r="M1211" i="23"/>
  <c r="K1212" i="23"/>
  <c r="M1212" i="23"/>
  <c r="K1213" i="23"/>
  <c r="M1213" i="23"/>
  <c r="K1214" i="23"/>
  <c r="M1214" i="23"/>
  <c r="K1215" i="23"/>
  <c r="M1215" i="23"/>
  <c r="K1216" i="23"/>
  <c r="M1216" i="23"/>
  <c r="K1217" i="23"/>
  <c r="M1217" i="23"/>
  <c r="K1218" i="23"/>
  <c r="M1218" i="23"/>
  <c r="K1219" i="23"/>
  <c r="M1219" i="23"/>
  <c r="K1220" i="23"/>
  <c r="M1220" i="23"/>
  <c r="K1221" i="23"/>
  <c r="M1221" i="23"/>
  <c r="K1222" i="23"/>
  <c r="M1222" i="23"/>
  <c r="K1223" i="23"/>
  <c r="M1223" i="23"/>
  <c r="K1224" i="23"/>
  <c r="M1224" i="23"/>
  <c r="K1225" i="23"/>
  <c r="M1225" i="23"/>
  <c r="K1226" i="23"/>
  <c r="M1226" i="23"/>
  <c r="K1227" i="23"/>
  <c r="M1227" i="23"/>
  <c r="K1228" i="23"/>
  <c r="M1228" i="23"/>
  <c r="K1229" i="23"/>
  <c r="M1229" i="23"/>
  <c r="K1230" i="23"/>
  <c r="M1230" i="23"/>
  <c r="K1231" i="23"/>
  <c r="M1231" i="23"/>
  <c r="K1232" i="23"/>
  <c r="M1232" i="23"/>
  <c r="K1233" i="23"/>
  <c r="M1233" i="23"/>
  <c r="K1234" i="23"/>
  <c r="M1234" i="23"/>
  <c r="K1235" i="23"/>
  <c r="M1235" i="23"/>
  <c r="K1236" i="23"/>
  <c r="M1236" i="23"/>
  <c r="K1237" i="23"/>
  <c r="M1237" i="23"/>
  <c r="K1238" i="23"/>
  <c r="M1238" i="23"/>
  <c r="K1239" i="23"/>
  <c r="M1239" i="23"/>
  <c r="K1240" i="23"/>
  <c r="M1240" i="23"/>
  <c r="K1241" i="23"/>
  <c r="M1241" i="23"/>
  <c r="K1242" i="23"/>
  <c r="M1242" i="23"/>
  <c r="K1243" i="23"/>
  <c r="M1243" i="23"/>
  <c r="K1244" i="23"/>
  <c r="M1244" i="23"/>
  <c r="K1245" i="23"/>
  <c r="M1245" i="23"/>
  <c r="K1246" i="23"/>
  <c r="M1246" i="23"/>
  <c r="K1247" i="23"/>
  <c r="M1247" i="23"/>
  <c r="K1248" i="23"/>
  <c r="M1248" i="23"/>
  <c r="K1249" i="23"/>
  <c r="M1249" i="23"/>
  <c r="K1250" i="23"/>
  <c r="M1250" i="23"/>
  <c r="K1251" i="23"/>
  <c r="M1251" i="23"/>
  <c r="K1252" i="23"/>
  <c r="M1252" i="23"/>
  <c r="K1253" i="23"/>
  <c r="M1253" i="23"/>
  <c r="K1254" i="23"/>
  <c r="M1254" i="23"/>
  <c r="K1255" i="23"/>
  <c r="M1255" i="23"/>
  <c r="K1256" i="23"/>
  <c r="M1256" i="23"/>
  <c r="K1257" i="23"/>
  <c r="M1257" i="23"/>
  <c r="K1258" i="23"/>
  <c r="M1258" i="23"/>
  <c r="K1259" i="23"/>
  <c r="M1259" i="23"/>
  <c r="K1260" i="23"/>
  <c r="M1260" i="23"/>
  <c r="K1261" i="23"/>
  <c r="M1261" i="23"/>
  <c r="K1262" i="23"/>
  <c r="M1262" i="23"/>
  <c r="K1263" i="23"/>
  <c r="M1263" i="23"/>
  <c r="K1264" i="23"/>
  <c r="M1264" i="23"/>
  <c r="K1265" i="23"/>
  <c r="M1265" i="23"/>
  <c r="K1266" i="23"/>
  <c r="M1266" i="23"/>
  <c r="K1267" i="23"/>
  <c r="M1267" i="23"/>
  <c r="K1268" i="23"/>
  <c r="M1268" i="23"/>
  <c r="K1269" i="23"/>
  <c r="M1269" i="23"/>
  <c r="K1270" i="23"/>
  <c r="M1270" i="23"/>
  <c r="K1271" i="23"/>
  <c r="M1271" i="23"/>
  <c r="K1272" i="23"/>
  <c r="M1272" i="23"/>
  <c r="K1273" i="23"/>
  <c r="M1273" i="23"/>
  <c r="K1274" i="23"/>
  <c r="M1274" i="23"/>
  <c r="K1275" i="23"/>
  <c r="M1275" i="23"/>
  <c r="K1276" i="23"/>
  <c r="M1276" i="23"/>
  <c r="K1277" i="23"/>
  <c r="M1277" i="23"/>
  <c r="K1278" i="23"/>
  <c r="M1278" i="23"/>
  <c r="K1279" i="23"/>
  <c r="M1279" i="23"/>
  <c r="K1280" i="23"/>
  <c r="M1280" i="23"/>
  <c r="K1281" i="23"/>
  <c r="M1281" i="23"/>
  <c r="K1282" i="23"/>
  <c r="M1282" i="23"/>
  <c r="K1283" i="23"/>
  <c r="M1283" i="23"/>
  <c r="K1284" i="23"/>
  <c r="M1284" i="23"/>
  <c r="K1285" i="23"/>
  <c r="M1285" i="23"/>
  <c r="K1286" i="23"/>
  <c r="M1286" i="23"/>
  <c r="K1287" i="23"/>
  <c r="M1287" i="23"/>
  <c r="K1288" i="23"/>
  <c r="M1288" i="23"/>
  <c r="K1289" i="23"/>
  <c r="M1289" i="23"/>
  <c r="K1290" i="23"/>
  <c r="M1290" i="23"/>
  <c r="K1291" i="23"/>
  <c r="M1291" i="23"/>
  <c r="K1292" i="23"/>
  <c r="M1292" i="23"/>
  <c r="K1293" i="23"/>
  <c r="M1293" i="23"/>
  <c r="K1294" i="23"/>
  <c r="M1294" i="23"/>
  <c r="K1295" i="23"/>
  <c r="M1295" i="23"/>
  <c r="K1296" i="23"/>
  <c r="M1296" i="23"/>
  <c r="K1297" i="23"/>
  <c r="M1297" i="23"/>
  <c r="K1298" i="23"/>
  <c r="M1298" i="23"/>
  <c r="K1299" i="23"/>
  <c r="M1299" i="23"/>
  <c r="K1300" i="23"/>
  <c r="M1300" i="23"/>
  <c r="K1301" i="23"/>
  <c r="M1301" i="23"/>
  <c r="K1302" i="23"/>
  <c r="M1302" i="23"/>
  <c r="K1303" i="23"/>
  <c r="M1303" i="23"/>
  <c r="K1304" i="23"/>
  <c r="M1304" i="23"/>
  <c r="K1305" i="23"/>
  <c r="M1305" i="23"/>
  <c r="K1306" i="23"/>
  <c r="M1306" i="23"/>
  <c r="K1307" i="23"/>
  <c r="M1307" i="23"/>
  <c r="K1308" i="23"/>
  <c r="M1308" i="23"/>
  <c r="K1309" i="23"/>
  <c r="M1309" i="23"/>
  <c r="K1310" i="23"/>
  <c r="M1310" i="23"/>
  <c r="K1311" i="23"/>
  <c r="M1311" i="23"/>
  <c r="K1312" i="23"/>
  <c r="M1312" i="23"/>
  <c r="K1313" i="23"/>
  <c r="M1313" i="23"/>
  <c r="K1314" i="23"/>
  <c r="M1314" i="23"/>
  <c r="K1315" i="23"/>
  <c r="M1315" i="23"/>
  <c r="K1316" i="23"/>
  <c r="M1316" i="23"/>
  <c r="K1317" i="23"/>
  <c r="M1317" i="23"/>
  <c r="K1318" i="23"/>
  <c r="M1318" i="23"/>
  <c r="K1319" i="23"/>
  <c r="M1319" i="23"/>
  <c r="K1320" i="23"/>
  <c r="M1320" i="23"/>
  <c r="K1321" i="23"/>
  <c r="M1321" i="23"/>
  <c r="K1322" i="23"/>
  <c r="M1322" i="23"/>
  <c r="K1323" i="23"/>
  <c r="M1323" i="23"/>
  <c r="K1324" i="23"/>
  <c r="M1324" i="23"/>
  <c r="K1325" i="23"/>
  <c r="M1325" i="23"/>
  <c r="K1326" i="23"/>
  <c r="M1326" i="23"/>
  <c r="K1327" i="23"/>
  <c r="M1327" i="23"/>
  <c r="K1328" i="23"/>
  <c r="M1328" i="23"/>
  <c r="K1329" i="23"/>
  <c r="M1329" i="23"/>
  <c r="K1330" i="23"/>
  <c r="M1330" i="23"/>
  <c r="K1331" i="23"/>
  <c r="M1331" i="23"/>
  <c r="K1332" i="23"/>
  <c r="M1332" i="23"/>
  <c r="K1333" i="23"/>
  <c r="M1333" i="23"/>
  <c r="K1334" i="23"/>
  <c r="M1334" i="23"/>
  <c r="K1335" i="23"/>
  <c r="M1335" i="23"/>
  <c r="K1336" i="23"/>
  <c r="M1336" i="23"/>
  <c r="K1337" i="23"/>
  <c r="M1337" i="23"/>
  <c r="K1338" i="23"/>
  <c r="M1338" i="23"/>
  <c r="K1339" i="23"/>
  <c r="M1339" i="23"/>
  <c r="K1340" i="23"/>
  <c r="M1340" i="23"/>
  <c r="K1341" i="23"/>
  <c r="M1341" i="23"/>
  <c r="K1342" i="23"/>
  <c r="M1342" i="23"/>
  <c r="K1343" i="23"/>
  <c r="M1343" i="23"/>
  <c r="K1344" i="23"/>
  <c r="M1344" i="23"/>
  <c r="K1345" i="23"/>
  <c r="M1345" i="23"/>
  <c r="K1346" i="23"/>
  <c r="M1346" i="23"/>
  <c r="K1347" i="23"/>
  <c r="M1347" i="23"/>
  <c r="K1348" i="23"/>
  <c r="M1348" i="23"/>
  <c r="K1349" i="23"/>
  <c r="M1349" i="23"/>
  <c r="K1350" i="23"/>
  <c r="M1350" i="23"/>
  <c r="K1351" i="23"/>
  <c r="M1351" i="23"/>
  <c r="K1352" i="23"/>
  <c r="M1352" i="23"/>
  <c r="K1353" i="23"/>
  <c r="M1353" i="23"/>
  <c r="K1354" i="23"/>
  <c r="M1354" i="23"/>
  <c r="K1355" i="23"/>
  <c r="M1355" i="23"/>
  <c r="K1356" i="23"/>
  <c r="M1356" i="23"/>
  <c r="K1357" i="23"/>
  <c r="M1357" i="23"/>
  <c r="K1358" i="23"/>
  <c r="M1358" i="23"/>
  <c r="K1359" i="23"/>
  <c r="M1359" i="23"/>
  <c r="K1360" i="23"/>
  <c r="M1360" i="23"/>
  <c r="K1361" i="23"/>
  <c r="M1361" i="23"/>
  <c r="K1362" i="23"/>
  <c r="M1362" i="23"/>
  <c r="K1363" i="23"/>
  <c r="M1363" i="23"/>
  <c r="K1364" i="23"/>
  <c r="M1364" i="23"/>
  <c r="K1365" i="23"/>
  <c r="M1365" i="23"/>
  <c r="K1366" i="23"/>
  <c r="M1366" i="23"/>
  <c r="K1367" i="23"/>
  <c r="M1367" i="23"/>
  <c r="K1368" i="23"/>
  <c r="M1368" i="23"/>
  <c r="K1369" i="23"/>
  <c r="M1369" i="23"/>
  <c r="K1370" i="23"/>
  <c r="M1370" i="23"/>
  <c r="K1371" i="23"/>
  <c r="M1371" i="23"/>
  <c r="K1372" i="23"/>
  <c r="M1372" i="23"/>
  <c r="K1373" i="23"/>
  <c r="M1373" i="23"/>
  <c r="K1374" i="23"/>
  <c r="M1374" i="23"/>
  <c r="K1375" i="23"/>
  <c r="M1375" i="23"/>
  <c r="K1376" i="23"/>
  <c r="M1376" i="23"/>
  <c r="K1377" i="23"/>
  <c r="M1377" i="23"/>
  <c r="K1378" i="23"/>
  <c r="M1378" i="23"/>
  <c r="K1379" i="23"/>
  <c r="M1379" i="23"/>
  <c r="K1380" i="23"/>
  <c r="M1380" i="23"/>
  <c r="K1381" i="23"/>
  <c r="M1381" i="23"/>
  <c r="K1382" i="23"/>
  <c r="M1382" i="23"/>
  <c r="K1383" i="23"/>
  <c r="M1383" i="23"/>
  <c r="K1384" i="23"/>
  <c r="M1384" i="23"/>
  <c r="K1385" i="23"/>
  <c r="M1385" i="23"/>
  <c r="K1386" i="23"/>
  <c r="M1386" i="23"/>
  <c r="K1387" i="23"/>
  <c r="M1387" i="23"/>
  <c r="K1388" i="23"/>
  <c r="M1388" i="23"/>
  <c r="K1389" i="23"/>
  <c r="M1389" i="23"/>
  <c r="K1390" i="23"/>
  <c r="M1390" i="23"/>
  <c r="K1391" i="23"/>
  <c r="M1391" i="23"/>
  <c r="K1392" i="23"/>
  <c r="M1392" i="23"/>
  <c r="K1393" i="23"/>
  <c r="M1393" i="23"/>
  <c r="K1394" i="23"/>
  <c r="M1394" i="23"/>
  <c r="K1395" i="23"/>
  <c r="M1395" i="23"/>
  <c r="K1396" i="23"/>
  <c r="M1396" i="23"/>
  <c r="K1397" i="23"/>
  <c r="M1397" i="23"/>
  <c r="K1398" i="23"/>
  <c r="M1398" i="23"/>
  <c r="K1399" i="23"/>
  <c r="M1399" i="23"/>
  <c r="K1400" i="23"/>
  <c r="M1400" i="23"/>
  <c r="K1401" i="23"/>
  <c r="M1401" i="23"/>
  <c r="K1402" i="23"/>
  <c r="M1402" i="23"/>
  <c r="K1403" i="23"/>
  <c r="M1403" i="23"/>
  <c r="K1404" i="23"/>
  <c r="M1404" i="23"/>
  <c r="K1405" i="23"/>
  <c r="M1405" i="23"/>
  <c r="K1406" i="23"/>
  <c r="M1406" i="23"/>
  <c r="K1407" i="23"/>
  <c r="M1407" i="23"/>
  <c r="K1408" i="23"/>
  <c r="M1408" i="23"/>
  <c r="K1409" i="23"/>
  <c r="M1409" i="23"/>
  <c r="K1410" i="23"/>
  <c r="M1410" i="23"/>
  <c r="K1411" i="23"/>
  <c r="M1411" i="23"/>
  <c r="K1412" i="23"/>
  <c r="M1412" i="23"/>
  <c r="K1413" i="23"/>
  <c r="M1413" i="23"/>
  <c r="K1414" i="23"/>
  <c r="M1414" i="23"/>
  <c r="K1415" i="23"/>
  <c r="M1415" i="23"/>
  <c r="K1416" i="23"/>
  <c r="M1416" i="23"/>
  <c r="K1417" i="23"/>
  <c r="M1417" i="23"/>
  <c r="K1418" i="23"/>
  <c r="M1418" i="23"/>
  <c r="K1419" i="23"/>
  <c r="M1419" i="23"/>
  <c r="K1420" i="23"/>
  <c r="M1420" i="23"/>
  <c r="K1421" i="23"/>
  <c r="M1421" i="23"/>
  <c r="K1422" i="23"/>
  <c r="M1422" i="23"/>
  <c r="K1423" i="23"/>
  <c r="M1423" i="23"/>
  <c r="K1424" i="23"/>
  <c r="M1424" i="23"/>
  <c r="K1425" i="23"/>
  <c r="M1425" i="23"/>
  <c r="K1426" i="23"/>
  <c r="M1426" i="23"/>
  <c r="K1427" i="23"/>
  <c r="M1427" i="23"/>
  <c r="K1428" i="23"/>
  <c r="M1428" i="23"/>
  <c r="K1429" i="23"/>
  <c r="M1429" i="23"/>
  <c r="K1430" i="23"/>
  <c r="M1430" i="23"/>
  <c r="K1431" i="23"/>
  <c r="M1431" i="23"/>
  <c r="K1432" i="23"/>
  <c r="M1432" i="23"/>
  <c r="K1433" i="23"/>
  <c r="M1433" i="23"/>
  <c r="K1434" i="23"/>
  <c r="M1434" i="23"/>
  <c r="K1435" i="23"/>
  <c r="M1435" i="23"/>
  <c r="K1436" i="23"/>
  <c r="M1436" i="23"/>
  <c r="K1437" i="23"/>
  <c r="M1437" i="23"/>
  <c r="K1438" i="23"/>
  <c r="M1438" i="23"/>
  <c r="K1439" i="23"/>
  <c r="M1439" i="23"/>
  <c r="K1440" i="23"/>
  <c r="M1440" i="23"/>
  <c r="K1441" i="23"/>
  <c r="M1441" i="23"/>
  <c r="K1442" i="23"/>
  <c r="M1442" i="23"/>
  <c r="K1443" i="23"/>
  <c r="M1443" i="23"/>
  <c r="K1444" i="23"/>
  <c r="M1444" i="23"/>
  <c r="K1445" i="23"/>
  <c r="M1445" i="23"/>
  <c r="K1446" i="23"/>
  <c r="M1446" i="23"/>
  <c r="K1447" i="23"/>
  <c r="M1447" i="23"/>
  <c r="K1448" i="23"/>
  <c r="M1448" i="23"/>
  <c r="K1449" i="23"/>
  <c r="M1449" i="23"/>
  <c r="K1450" i="23"/>
  <c r="M1450" i="23"/>
  <c r="K1451" i="23"/>
  <c r="M1451" i="23"/>
  <c r="K1452" i="23"/>
  <c r="M1452" i="23"/>
  <c r="K1453" i="23"/>
  <c r="M1453" i="23"/>
  <c r="K1454" i="23"/>
  <c r="M1454" i="23"/>
  <c r="K1455" i="23"/>
  <c r="M1455" i="23"/>
  <c r="K1456" i="23"/>
  <c r="M1456" i="23"/>
  <c r="K1457" i="23"/>
  <c r="M1457" i="23"/>
  <c r="K1458" i="23"/>
  <c r="M1458" i="23"/>
  <c r="K1459" i="23"/>
  <c r="M1459" i="23"/>
  <c r="K1460" i="23"/>
  <c r="M1460" i="23"/>
  <c r="K1461" i="23"/>
  <c r="M1461" i="23"/>
  <c r="K1462" i="23"/>
  <c r="M1462" i="23"/>
  <c r="K1463" i="23"/>
  <c r="M1463" i="23"/>
  <c r="K1464" i="23"/>
  <c r="M1464" i="23"/>
  <c r="K1465" i="23"/>
  <c r="M1465" i="23"/>
  <c r="K1466" i="23"/>
  <c r="M1466" i="23"/>
  <c r="K1467" i="23"/>
  <c r="M1467" i="23"/>
  <c r="K1468" i="23"/>
  <c r="M1468" i="23"/>
  <c r="K1469" i="23"/>
  <c r="M1469" i="23"/>
  <c r="K1470" i="23"/>
  <c r="M1470" i="23"/>
  <c r="K1471" i="23"/>
  <c r="M1471" i="23"/>
  <c r="K1472" i="23"/>
  <c r="M1472" i="23"/>
  <c r="K1473" i="23"/>
  <c r="M1473" i="23"/>
  <c r="K1474" i="23"/>
  <c r="M1474" i="23"/>
  <c r="K1475" i="23"/>
  <c r="M1475" i="23"/>
  <c r="K1476" i="23"/>
  <c r="M1476" i="23"/>
  <c r="K1477" i="23"/>
  <c r="M1477" i="23"/>
  <c r="K1478" i="23"/>
  <c r="M1478" i="23"/>
  <c r="K1479" i="23"/>
  <c r="M1479" i="23"/>
  <c r="K1480" i="23"/>
  <c r="M1480" i="23"/>
  <c r="K1481" i="23"/>
  <c r="M1481" i="23"/>
  <c r="K1482" i="23"/>
  <c r="M1482" i="23"/>
  <c r="K1483" i="23"/>
  <c r="M1483" i="23"/>
  <c r="K1484" i="23"/>
  <c r="M1484" i="23"/>
  <c r="K1485" i="23"/>
  <c r="M1485" i="23"/>
  <c r="K1486" i="23"/>
  <c r="M1486" i="23"/>
  <c r="K1487" i="23"/>
  <c r="M1487" i="23"/>
  <c r="K1488" i="23"/>
  <c r="M1488" i="23"/>
  <c r="K1489" i="23"/>
  <c r="M1489" i="23"/>
  <c r="K1490" i="23"/>
  <c r="M1490" i="23"/>
  <c r="K1491" i="23"/>
  <c r="M1491" i="23"/>
  <c r="K1492" i="23"/>
  <c r="M1492" i="23"/>
  <c r="K1493" i="23"/>
  <c r="M1493" i="23"/>
  <c r="K1494" i="23"/>
  <c r="M1494" i="23"/>
  <c r="K1495" i="23"/>
  <c r="M1495" i="23"/>
  <c r="K1496" i="23"/>
  <c r="M1496" i="23"/>
  <c r="K1497" i="23"/>
  <c r="M1497" i="23"/>
  <c r="K1498" i="23"/>
  <c r="M1498" i="23"/>
  <c r="K1499" i="23"/>
  <c r="M1499" i="23"/>
  <c r="K1500" i="23"/>
  <c r="M1500" i="23"/>
  <c r="K1501" i="23"/>
  <c r="M1501" i="23"/>
  <c r="K1502" i="23"/>
  <c r="M1502" i="23"/>
  <c r="K1503" i="23"/>
  <c r="M1503" i="23"/>
  <c r="K1504" i="23"/>
  <c r="M1504" i="23"/>
  <c r="K1505" i="23"/>
  <c r="M1505" i="23"/>
  <c r="K1506" i="23"/>
  <c r="M1506" i="23"/>
  <c r="K1507" i="23"/>
  <c r="M1507" i="23"/>
  <c r="K1508" i="23"/>
  <c r="M1508" i="23"/>
  <c r="K1509" i="23"/>
  <c r="M1509" i="23"/>
  <c r="K1510" i="23"/>
  <c r="M1510" i="23"/>
  <c r="K1511" i="23"/>
  <c r="M1511" i="23"/>
  <c r="K1512" i="23"/>
  <c r="M1512" i="23"/>
  <c r="K1513" i="23"/>
  <c r="M1513" i="23"/>
  <c r="K1514" i="23"/>
  <c r="M1514" i="23"/>
  <c r="K1515" i="23"/>
  <c r="M1515" i="23"/>
  <c r="K1516" i="23"/>
  <c r="M1516" i="23"/>
  <c r="K1517" i="23"/>
  <c r="M1517" i="23"/>
  <c r="K1518" i="23"/>
  <c r="M1518" i="23"/>
  <c r="K1519" i="23"/>
  <c r="M1519" i="23"/>
  <c r="K1520" i="23"/>
  <c r="M1520" i="23"/>
  <c r="K1521" i="23"/>
  <c r="M1521" i="23"/>
  <c r="K1522" i="23"/>
  <c r="M1522" i="23"/>
  <c r="K1523" i="23"/>
  <c r="M1523" i="23"/>
  <c r="K1524" i="23"/>
  <c r="M1524" i="23"/>
  <c r="K1525" i="23"/>
  <c r="M1525" i="23"/>
  <c r="K1526" i="23"/>
  <c r="M1526" i="23"/>
  <c r="K1527" i="23"/>
  <c r="M1527" i="23"/>
  <c r="K1528" i="23"/>
  <c r="M1528" i="23"/>
  <c r="K1529" i="23"/>
  <c r="M1529" i="23"/>
  <c r="K1530" i="23"/>
  <c r="M1530" i="23"/>
  <c r="K1531" i="23"/>
  <c r="M1531" i="23"/>
  <c r="K1532" i="23"/>
  <c r="M1532" i="23"/>
  <c r="K1533" i="23"/>
  <c r="M1533" i="23"/>
  <c r="K1534" i="23"/>
  <c r="M1534" i="23"/>
  <c r="K1535" i="23"/>
  <c r="M1535" i="23"/>
  <c r="K1536" i="23"/>
  <c r="M1536" i="23"/>
  <c r="K1537" i="23"/>
  <c r="M1537" i="23"/>
  <c r="K1538" i="23"/>
  <c r="M1538" i="23"/>
  <c r="K1539" i="23"/>
  <c r="M1539" i="23"/>
  <c r="K1540" i="23"/>
  <c r="M1540" i="23"/>
  <c r="K1541" i="23"/>
  <c r="M1541" i="23"/>
  <c r="K1542" i="23"/>
  <c r="M1542" i="23"/>
  <c r="K1543" i="23"/>
  <c r="M1543" i="23"/>
  <c r="K1544" i="23"/>
  <c r="M1544" i="23"/>
  <c r="K1545" i="23"/>
  <c r="M1545" i="23"/>
  <c r="K1546" i="23"/>
  <c r="M1546" i="23"/>
  <c r="K1547" i="23"/>
  <c r="M1547" i="23"/>
  <c r="K1548" i="23"/>
  <c r="M1548" i="23"/>
  <c r="K1549" i="23"/>
  <c r="M1549" i="23"/>
  <c r="K1550" i="23"/>
  <c r="M1550" i="23"/>
  <c r="K1551" i="23"/>
  <c r="M1551" i="23"/>
  <c r="K1552" i="23"/>
  <c r="M1552" i="23"/>
  <c r="K1553" i="23"/>
  <c r="M1553" i="23"/>
  <c r="K1554" i="23"/>
  <c r="M1554" i="23"/>
  <c r="K1555" i="23"/>
  <c r="M1555" i="23"/>
  <c r="K1556" i="23"/>
  <c r="M1556" i="23"/>
  <c r="K1557" i="23"/>
  <c r="M1557" i="23"/>
  <c r="K1558" i="23"/>
  <c r="M1558" i="23"/>
  <c r="K1559" i="23"/>
  <c r="M1559" i="23"/>
  <c r="K1560" i="23"/>
  <c r="M1560" i="23"/>
  <c r="K1561" i="23"/>
  <c r="M1561" i="23"/>
  <c r="K1562" i="23"/>
  <c r="M1562" i="23"/>
  <c r="K1563" i="23"/>
  <c r="M1563" i="23"/>
  <c r="K1564" i="23"/>
  <c r="M1564" i="23"/>
  <c r="K1565" i="23"/>
  <c r="M1565" i="23"/>
  <c r="K1566" i="23"/>
  <c r="M1566" i="23"/>
  <c r="K1567" i="23"/>
  <c r="M1567" i="23"/>
  <c r="K1568" i="23"/>
  <c r="M1568" i="23"/>
  <c r="K1569" i="23"/>
  <c r="M1569" i="23"/>
  <c r="K1570" i="23"/>
  <c r="M1570" i="23"/>
  <c r="K1571" i="23"/>
  <c r="M1571" i="23"/>
  <c r="K1572" i="23"/>
  <c r="M1572" i="23"/>
  <c r="K1573" i="23"/>
  <c r="M1573" i="23"/>
  <c r="K1574" i="23"/>
  <c r="M1574" i="23"/>
  <c r="K1575" i="23"/>
  <c r="M1575" i="23"/>
  <c r="K1576" i="23"/>
  <c r="M1576" i="23"/>
  <c r="K1577" i="23"/>
  <c r="M1577" i="23"/>
  <c r="K1578" i="23"/>
  <c r="M1578" i="23"/>
  <c r="K1579" i="23"/>
  <c r="M1579" i="23"/>
  <c r="K1580" i="23"/>
  <c r="M1580" i="23"/>
  <c r="K1581" i="23"/>
  <c r="M1581" i="23"/>
  <c r="K1582" i="23"/>
  <c r="M1582" i="23"/>
  <c r="K1583" i="23"/>
  <c r="M1583" i="23"/>
  <c r="K1584" i="23"/>
  <c r="M1584" i="23"/>
  <c r="K1585" i="23"/>
  <c r="M1585" i="23"/>
  <c r="K1586" i="23"/>
  <c r="M1586" i="23"/>
  <c r="K1587" i="23"/>
  <c r="M1587" i="23"/>
  <c r="K1588" i="23"/>
  <c r="M1588" i="23"/>
  <c r="K1589" i="23"/>
  <c r="M1589" i="23"/>
  <c r="K1590" i="23"/>
  <c r="M1590" i="23"/>
  <c r="K1591" i="23"/>
  <c r="M1591" i="23"/>
  <c r="K1592" i="23"/>
  <c r="M1592" i="23"/>
  <c r="K1593" i="23"/>
  <c r="M1593" i="23"/>
  <c r="K1594" i="23"/>
  <c r="M1594" i="23"/>
  <c r="K1595" i="23"/>
  <c r="M1595" i="23"/>
  <c r="K1596" i="23"/>
  <c r="M1596" i="23"/>
  <c r="K1597" i="23"/>
  <c r="M1597" i="23"/>
  <c r="K1598" i="23"/>
  <c r="M1598" i="23"/>
  <c r="K1599" i="23"/>
  <c r="M1599" i="23"/>
  <c r="K1600" i="23"/>
  <c r="M1600" i="23"/>
  <c r="K1601" i="23"/>
  <c r="M1601" i="23"/>
  <c r="K1602" i="23"/>
  <c r="M1602" i="23"/>
  <c r="K1603" i="23"/>
  <c r="M1603" i="23"/>
  <c r="K1604" i="23"/>
  <c r="M1604" i="23"/>
  <c r="K1605" i="23"/>
  <c r="M1605" i="23"/>
  <c r="K1606" i="23"/>
  <c r="M1606" i="23"/>
  <c r="K1607" i="23"/>
  <c r="M1607" i="23"/>
  <c r="K1608" i="23"/>
  <c r="M1608" i="23"/>
  <c r="K1609" i="23"/>
  <c r="M1609" i="23"/>
  <c r="K1610" i="23"/>
  <c r="M1610" i="23"/>
  <c r="K1611" i="23"/>
  <c r="M1611" i="23"/>
  <c r="K1612" i="23"/>
  <c r="M1612" i="23"/>
  <c r="K1613" i="23"/>
  <c r="M1613" i="23"/>
  <c r="K1614" i="23"/>
  <c r="M1614" i="23"/>
  <c r="K1615" i="23"/>
  <c r="M1615" i="23"/>
  <c r="K1616" i="23"/>
  <c r="M1616" i="23"/>
  <c r="K1617" i="23"/>
  <c r="M1617" i="23"/>
  <c r="K1618" i="23"/>
  <c r="M1618" i="23"/>
  <c r="K1619" i="23"/>
  <c r="M1619" i="23"/>
  <c r="K1620" i="23"/>
  <c r="M1620" i="23"/>
  <c r="K1621" i="23"/>
  <c r="M1621" i="23"/>
  <c r="K1622" i="23"/>
  <c r="M1622" i="23"/>
  <c r="K1623" i="23"/>
  <c r="M1623" i="23"/>
  <c r="K1624" i="23"/>
  <c r="M1624" i="23"/>
  <c r="K1625" i="23"/>
  <c r="M1625" i="23"/>
  <c r="K1626" i="23"/>
  <c r="M1626" i="23"/>
  <c r="K1627" i="23"/>
  <c r="M1627" i="23"/>
  <c r="K1628" i="23"/>
  <c r="M1628" i="23"/>
  <c r="K1629" i="23"/>
  <c r="M1629" i="23"/>
  <c r="K1630" i="23"/>
  <c r="M1630" i="23"/>
  <c r="K1631" i="23"/>
  <c r="M1631" i="23"/>
  <c r="K1632" i="23"/>
  <c r="M1632" i="23"/>
  <c r="K1633" i="23"/>
  <c r="M1633" i="23"/>
  <c r="K1634" i="23"/>
  <c r="M1634" i="23"/>
  <c r="K1635" i="23"/>
  <c r="M1635" i="23"/>
  <c r="K1636" i="23"/>
  <c r="M1636" i="23"/>
  <c r="K1637" i="23"/>
  <c r="M1637" i="23"/>
  <c r="K1638" i="23"/>
  <c r="M1638" i="23"/>
  <c r="K1639" i="23"/>
  <c r="M1639" i="23"/>
  <c r="K1640" i="23"/>
  <c r="M1640" i="23"/>
  <c r="K1641" i="23"/>
  <c r="M1641" i="23"/>
  <c r="K1642" i="23"/>
  <c r="M1642" i="23"/>
  <c r="K1643" i="23"/>
  <c r="M1643" i="23"/>
  <c r="K1644" i="23"/>
  <c r="M1644" i="23"/>
  <c r="K1645" i="23"/>
  <c r="M1645" i="23"/>
  <c r="K1646" i="23"/>
  <c r="M1646" i="23"/>
  <c r="K1647" i="23"/>
  <c r="M1647" i="23"/>
  <c r="K1648" i="23"/>
  <c r="M1648" i="23"/>
  <c r="K1649" i="23"/>
  <c r="M1649" i="23"/>
  <c r="K1650" i="23"/>
  <c r="M1650" i="23"/>
  <c r="K1651" i="23"/>
  <c r="M1651" i="23"/>
  <c r="K1652" i="23"/>
  <c r="M1652" i="23"/>
  <c r="K1653" i="23"/>
  <c r="M1653" i="23"/>
  <c r="K1654" i="23"/>
  <c r="M1654" i="23"/>
  <c r="K1655" i="23"/>
  <c r="M1655" i="23"/>
  <c r="K1656" i="23"/>
  <c r="M1656" i="23"/>
  <c r="K1657" i="23"/>
  <c r="M1657" i="23"/>
  <c r="K1658" i="23"/>
  <c r="M1658" i="23"/>
  <c r="K1659" i="23"/>
  <c r="M1659" i="23"/>
  <c r="K1660" i="23"/>
  <c r="M1660" i="23"/>
  <c r="K1661" i="23"/>
  <c r="M1661" i="23"/>
  <c r="K1662" i="23"/>
  <c r="M1662" i="23"/>
  <c r="K1663" i="23"/>
  <c r="M1663" i="23"/>
  <c r="K1664" i="23"/>
  <c r="M1664" i="23"/>
  <c r="K1665" i="23"/>
  <c r="M1665" i="23"/>
  <c r="K1666" i="23"/>
  <c r="M1666" i="23"/>
  <c r="K1667" i="23"/>
  <c r="M1667" i="23"/>
  <c r="K1668" i="23"/>
  <c r="M1668" i="23"/>
  <c r="K1669" i="23"/>
  <c r="M1669" i="23"/>
  <c r="K1670" i="23"/>
  <c r="M1670" i="23"/>
  <c r="K1671" i="23"/>
  <c r="M1671" i="23"/>
  <c r="K1672" i="23"/>
  <c r="M1672" i="23"/>
  <c r="K1673" i="23"/>
  <c r="M1673" i="23"/>
  <c r="K1674" i="23"/>
  <c r="M1674" i="23"/>
  <c r="K1675" i="23"/>
  <c r="M1675" i="23"/>
  <c r="K1676" i="23"/>
  <c r="M1676" i="23"/>
  <c r="K1677" i="23"/>
  <c r="M1677" i="23"/>
  <c r="K1678" i="23"/>
  <c r="M1678" i="23"/>
  <c r="K1679" i="23"/>
  <c r="M1679" i="23"/>
  <c r="K1680" i="23"/>
  <c r="M1680" i="23"/>
  <c r="K1681" i="23"/>
  <c r="M1681" i="23"/>
  <c r="K1682" i="23"/>
  <c r="M1682" i="23"/>
  <c r="K1683" i="23"/>
  <c r="M1683" i="23"/>
  <c r="K1684" i="23"/>
  <c r="M1684" i="23"/>
  <c r="K1685" i="23"/>
  <c r="M1685" i="23"/>
  <c r="K1686" i="23"/>
  <c r="M1686" i="23"/>
  <c r="K1687" i="23"/>
  <c r="M1687" i="23"/>
  <c r="K1688" i="23"/>
  <c r="M1688" i="23"/>
  <c r="K1689" i="23"/>
  <c r="M1689" i="23"/>
  <c r="K1690" i="23"/>
  <c r="M1690" i="23"/>
  <c r="K1691" i="23"/>
  <c r="M1691" i="23"/>
  <c r="K1692" i="23"/>
  <c r="M1692" i="23"/>
  <c r="K1693" i="23"/>
  <c r="M1693" i="23"/>
  <c r="K1694" i="23"/>
  <c r="M1694" i="23"/>
  <c r="K1695" i="23"/>
  <c r="M1695" i="23"/>
  <c r="K1696" i="23"/>
  <c r="M1696" i="23"/>
  <c r="K1697" i="23"/>
  <c r="M1697" i="23"/>
  <c r="K1698" i="23"/>
  <c r="M1698" i="23"/>
  <c r="K1699" i="23"/>
  <c r="M1699" i="23"/>
  <c r="K1700" i="23"/>
  <c r="M1700" i="23"/>
  <c r="K1701" i="23"/>
  <c r="M1701" i="23"/>
  <c r="K1702" i="23"/>
  <c r="M1702" i="23"/>
  <c r="T51" i="21" l="1"/>
  <c r="W1702" i="1"/>
  <c r="Z1702" i="1"/>
  <c r="Z1703" i="1"/>
  <c r="W1703" i="1"/>
  <c r="Z1704" i="1"/>
  <c r="W1704" i="1"/>
  <c r="AC26" i="23"/>
  <c r="V25" i="23"/>
  <c r="V27" i="23"/>
  <c r="Q31" i="20"/>
  <c r="R27" i="20"/>
  <c r="R31" i="20" s="1"/>
  <c r="B31" i="21" a="1"/>
  <c r="B31" i="21" s="1"/>
  <c r="C28" i="23"/>
  <c r="B29" i="23" a="1"/>
  <c r="B29" i="23" s="1"/>
  <c r="AB27" i="23" s="1"/>
  <c r="Q60" i="1"/>
  <c r="X60" i="1" s="1"/>
  <c r="Z60" i="1" s="1"/>
  <c r="J37" i="1"/>
  <c r="Z38" i="1" s="1"/>
  <c r="J26" i="1"/>
  <c r="Z26" i="1" s="1"/>
  <c r="Q59" i="1"/>
  <c r="X59" i="1" s="1"/>
  <c r="Z59" i="1" s="1"/>
  <c r="J27" i="1"/>
  <c r="Q57" i="1"/>
  <c r="X57" i="1" s="1"/>
  <c r="Z57" i="1" s="1"/>
  <c r="Q58" i="1"/>
  <c r="X58" i="1" s="1"/>
  <c r="Z58" i="1" s="1"/>
  <c r="Q55" i="1"/>
  <c r="X55" i="1" s="1"/>
  <c r="Q56" i="1"/>
  <c r="X56" i="1" s="1"/>
  <c r="Z56" i="1" s="1"/>
  <c r="Q53" i="1"/>
  <c r="X53" i="1" s="1"/>
  <c r="Z53" i="1" s="1"/>
  <c r="N48" i="7"/>
  <c r="S48" i="7" s="1"/>
  <c r="O1698" i="1"/>
  <c r="O1690" i="1"/>
  <c r="O1682" i="1"/>
  <c r="O1674" i="1"/>
  <c r="O1666" i="1"/>
  <c r="O1658" i="1"/>
  <c r="O1650" i="1"/>
  <c r="O1642" i="1"/>
  <c r="O1634" i="1"/>
  <c r="O1626" i="1"/>
  <c r="O1618" i="1"/>
  <c r="O1610" i="1"/>
  <c r="O1602" i="1"/>
  <c r="O1594" i="1"/>
  <c r="O1586" i="1"/>
  <c r="O1578" i="1"/>
  <c r="O1570" i="1"/>
  <c r="O1562" i="1"/>
  <c r="O1554" i="1"/>
  <c r="O1546" i="1"/>
  <c r="O1538" i="1"/>
  <c r="O1530" i="1"/>
  <c r="O1522" i="1"/>
  <c r="O1514" i="1"/>
  <c r="O1506" i="1"/>
  <c r="O1498" i="1"/>
  <c r="O1490" i="1"/>
  <c r="O1482" i="1"/>
  <c r="O1474" i="1"/>
  <c r="O1466" i="1"/>
  <c r="O1458" i="1"/>
  <c r="O1450" i="1"/>
  <c r="O1442" i="1"/>
  <c r="O1434" i="1"/>
  <c r="O1426" i="1"/>
  <c r="O1418" i="1"/>
  <c r="O1410" i="1"/>
  <c r="O1402" i="1"/>
  <c r="O1394" i="1"/>
  <c r="O1386" i="1"/>
  <c r="O1378" i="1"/>
  <c r="O1370" i="1"/>
  <c r="O1362" i="1"/>
  <c r="O1354" i="1"/>
  <c r="O1346" i="1"/>
  <c r="O1338" i="1"/>
  <c r="O1330" i="1"/>
  <c r="O1322" i="1"/>
  <c r="O1314" i="1"/>
  <c r="O1306" i="1"/>
  <c r="O1298" i="1"/>
  <c r="O1290" i="1"/>
  <c r="O1282" i="1"/>
  <c r="O1274" i="1"/>
  <c r="O1266" i="1"/>
  <c r="O1258" i="1"/>
  <c r="O1250" i="1"/>
  <c r="O1242" i="1"/>
  <c r="O1234" i="1"/>
  <c r="O1226" i="1"/>
  <c r="O1218" i="1"/>
  <c r="O1210" i="1"/>
  <c r="O1202" i="1"/>
  <c r="O1194" i="1"/>
  <c r="O1186" i="1"/>
  <c r="O1178" i="1"/>
  <c r="O1170" i="1"/>
  <c r="O1162" i="1"/>
  <c r="O1154" i="1"/>
  <c r="O1146" i="1"/>
  <c r="O1138" i="1"/>
  <c r="O1130" i="1"/>
  <c r="O1122" i="1"/>
  <c r="O1114" i="1"/>
  <c r="O1106" i="1"/>
  <c r="O1098" i="1"/>
  <c r="O1090" i="1"/>
  <c r="O1082" i="1"/>
  <c r="O1074" i="1"/>
  <c r="O1066" i="1"/>
  <c r="O1058" i="1"/>
  <c r="O1050" i="1"/>
  <c r="O1042" i="1"/>
  <c r="O1034" i="1"/>
  <c r="O1026" i="1"/>
  <c r="O1018" i="1"/>
  <c r="O1010" i="1"/>
  <c r="O1002" i="1"/>
  <c r="O994" i="1"/>
  <c r="O986" i="1"/>
  <c r="O978" i="1"/>
  <c r="O970" i="1"/>
  <c r="O962" i="1"/>
  <c r="O954" i="1"/>
  <c r="O946" i="1"/>
  <c r="O938" i="1"/>
  <c r="O930" i="1"/>
  <c r="O922" i="1"/>
  <c r="O914" i="1"/>
  <c r="O906" i="1"/>
  <c r="O898" i="1"/>
  <c r="O890" i="1"/>
  <c r="O882" i="1"/>
  <c r="O874" i="1"/>
  <c r="O866" i="1"/>
  <c r="O858" i="1"/>
  <c r="O850" i="1"/>
  <c r="O842" i="1"/>
  <c r="O834" i="1"/>
  <c r="O826" i="1"/>
  <c r="O818" i="1"/>
  <c r="O810" i="1"/>
  <c r="O802" i="1"/>
  <c r="O794" i="1"/>
  <c r="O1705" i="1"/>
  <c r="O1701" i="1"/>
  <c r="O1693" i="1"/>
  <c r="O1685" i="1"/>
  <c r="O1677" i="1"/>
  <c r="O1669" i="1"/>
  <c r="O1661" i="1"/>
  <c r="O1653" i="1"/>
  <c r="O1645" i="1"/>
  <c r="O1637" i="1"/>
  <c r="O1629" i="1"/>
  <c r="O1621" i="1"/>
  <c r="O1613" i="1"/>
  <c r="O1605" i="1"/>
  <c r="O1597" i="1"/>
  <c r="O1589" i="1"/>
  <c r="O1581" i="1"/>
  <c r="O1573" i="1"/>
  <c r="O1565" i="1"/>
  <c r="O1557" i="1"/>
  <c r="O1549" i="1"/>
  <c r="O1541" i="1"/>
  <c r="O1533" i="1"/>
  <c r="O1525" i="1"/>
  <c r="O1517" i="1"/>
  <c r="O1509" i="1"/>
  <c r="O1501" i="1"/>
  <c r="O1493" i="1"/>
  <c r="O1485" i="1"/>
  <c r="O1477" i="1"/>
  <c r="O1469" i="1"/>
  <c r="O1461" i="1"/>
  <c r="O1453" i="1"/>
  <c r="O1445" i="1"/>
  <c r="O1437" i="1"/>
  <c r="O1429" i="1"/>
  <c r="O1421" i="1"/>
  <c r="O1413" i="1"/>
  <c r="O1405" i="1"/>
  <c r="O1397" i="1"/>
  <c r="O1389" i="1"/>
  <c r="O1381" i="1"/>
  <c r="O1373" i="1"/>
  <c r="O1365" i="1"/>
  <c r="O1357" i="1"/>
  <c r="O1349" i="1"/>
  <c r="O1341" i="1"/>
  <c r="O1333" i="1"/>
  <c r="O1325" i="1"/>
  <c r="O1317" i="1"/>
  <c r="O1309" i="1"/>
  <c r="O1301" i="1"/>
  <c r="O1293" i="1"/>
  <c r="O1285" i="1"/>
  <c r="O1277" i="1"/>
  <c r="O1269" i="1"/>
  <c r="O1261" i="1"/>
  <c r="O1253" i="1"/>
  <c r="O1245" i="1"/>
  <c r="O1237" i="1"/>
  <c r="O1229" i="1"/>
  <c r="O1221" i="1"/>
  <c r="O1213" i="1"/>
  <c r="O1205" i="1"/>
  <c r="O1197" i="1"/>
  <c r="O1189" i="1"/>
  <c r="O1181" i="1"/>
  <c r="O1173" i="1"/>
  <c r="O1165" i="1"/>
  <c r="O1157" i="1"/>
  <c r="O1149" i="1"/>
  <c r="O1141" i="1"/>
  <c r="O1133" i="1"/>
  <c r="O1125" i="1"/>
  <c r="O1117" i="1"/>
  <c r="O1109" i="1"/>
  <c r="O1101" i="1"/>
  <c r="O1093" i="1"/>
  <c r="O1085" i="1"/>
  <c r="O1077" i="1"/>
  <c r="O1069" i="1"/>
  <c r="O1061" i="1"/>
  <c r="O1053" i="1"/>
  <c r="O1045" i="1"/>
  <c r="O1037" i="1"/>
  <c r="O1029" i="1"/>
  <c r="O1021" i="1"/>
  <c r="O1013" i="1"/>
  <c r="O1005" i="1"/>
  <c r="O997" i="1"/>
  <c r="O989" i="1"/>
  <c r="O981" i="1"/>
  <c r="O973" i="1"/>
  <c r="O965" i="1"/>
  <c r="O957" i="1"/>
  <c r="O949" i="1"/>
  <c r="O941" i="1"/>
  <c r="O933" i="1"/>
  <c r="O925" i="1"/>
  <c r="O917" i="1"/>
  <c r="O909" i="1"/>
  <c r="O901" i="1"/>
  <c r="O893" i="1"/>
  <c r="O885" i="1"/>
  <c r="O877" i="1"/>
  <c r="O869" i="1"/>
  <c r="O861" i="1"/>
  <c r="O853" i="1"/>
  <c r="O845" i="1"/>
  <c r="O837" i="1"/>
  <c r="O829" i="1"/>
  <c r="O821" i="1"/>
  <c r="O813" i="1"/>
  <c r="O805" i="1"/>
  <c r="O797" i="1"/>
  <c r="O789" i="1"/>
  <c r="O781" i="1"/>
  <c r="O773" i="1"/>
  <c r="O765" i="1"/>
  <c r="O757" i="1"/>
  <c r="O749" i="1"/>
  <c r="O741" i="1"/>
  <c r="O733" i="1"/>
  <c r="O725" i="1"/>
  <c r="O717" i="1"/>
  <c r="O1679" i="1"/>
  <c r="O1671" i="1"/>
  <c r="O1663" i="1"/>
  <c r="O1599" i="1"/>
  <c r="O1559" i="1"/>
  <c r="O1551" i="1"/>
  <c r="O1527" i="1"/>
  <c r="O1519" i="1"/>
  <c r="O1503" i="1"/>
  <c r="O1455" i="1"/>
  <c r="O1447" i="1"/>
  <c r="O1439" i="1"/>
  <c r="O1431" i="1"/>
  <c r="O1415" i="1"/>
  <c r="O1407" i="1"/>
  <c r="O1399" i="1"/>
  <c r="O1391" i="1"/>
  <c r="O1383" i="1"/>
  <c r="O1375" i="1"/>
  <c r="O1367" i="1"/>
  <c r="O1359" i="1"/>
  <c r="O1351" i="1"/>
  <c r="O1623" i="1"/>
  <c r="O1615" i="1"/>
  <c r="O1567" i="1"/>
  <c r="O1511" i="1"/>
  <c r="O1495" i="1"/>
  <c r="O1487" i="1"/>
  <c r="O1692" i="1"/>
  <c r="O1676" i="1"/>
  <c r="O1668" i="1"/>
  <c r="O1660" i="1"/>
  <c r="O1652" i="1"/>
  <c r="O1644" i="1"/>
  <c r="O1636" i="1"/>
  <c r="O1628" i="1"/>
  <c r="O1620" i="1"/>
  <c r="O1612" i="1"/>
  <c r="O1604" i="1"/>
  <c r="O1596" i="1"/>
  <c r="O1588" i="1"/>
  <c r="O1703" i="1"/>
  <c r="O1695" i="1"/>
  <c r="O1687" i="1"/>
  <c r="O1655" i="1"/>
  <c r="O1647" i="1"/>
  <c r="O1639" i="1"/>
  <c r="O1631" i="1"/>
  <c r="O1607" i="1"/>
  <c r="O1591" i="1"/>
  <c r="O1583" i="1"/>
  <c r="O1575" i="1"/>
  <c r="O1543" i="1"/>
  <c r="O1535" i="1"/>
  <c r="O1479" i="1"/>
  <c r="O1463" i="1"/>
  <c r="O1423" i="1"/>
  <c r="O1580" i="1"/>
  <c r="O1471" i="1"/>
  <c r="O1700" i="1"/>
  <c r="O1684" i="1"/>
  <c r="O1699" i="1"/>
  <c r="O1683" i="1"/>
  <c r="O1675" i="1"/>
  <c r="O1659" i="1"/>
  <c r="O1651" i="1"/>
  <c r="O1643" i="1"/>
  <c r="O1635" i="1"/>
  <c r="O1619" i="1"/>
  <c r="O1603" i="1"/>
  <c r="O1563" i="1"/>
  <c r="O1555" i="1"/>
  <c r="O1539" i="1"/>
  <c r="O1531" i="1"/>
  <c r="O1523" i="1"/>
  <c r="O1515" i="1"/>
  <c r="O1507" i="1"/>
  <c r="O1499" i="1"/>
  <c r="O1491" i="1"/>
  <c r="O1483" i="1"/>
  <c r="O1475" i="1"/>
  <c r="O1467" i="1"/>
  <c r="O1459" i="1"/>
  <c r="O1451" i="1"/>
  <c r="O1443" i="1"/>
  <c r="O1435" i="1"/>
  <c r="O1427" i="1"/>
  <c r="O1419" i="1"/>
  <c r="O1411" i="1"/>
  <c r="O1403" i="1"/>
  <c r="O1395" i="1"/>
  <c r="O1387" i="1"/>
  <c r="O1379" i="1"/>
  <c r="O1371" i="1"/>
  <c r="O1363" i="1"/>
  <c r="O1355" i="1"/>
  <c r="O1347" i="1"/>
  <c r="O1339" i="1"/>
  <c r="O1331" i="1"/>
  <c r="O1323" i="1"/>
  <c r="O1315" i="1"/>
  <c r="O1307" i="1"/>
  <c r="O1299" i="1"/>
  <c r="O1291" i="1"/>
  <c r="O1283" i="1"/>
  <c r="O1275" i="1"/>
  <c r="O1691" i="1"/>
  <c r="O1667" i="1"/>
  <c r="O1627" i="1"/>
  <c r="O1611" i="1"/>
  <c r="O1595" i="1"/>
  <c r="O1587" i="1"/>
  <c r="O1579" i="1"/>
  <c r="O1571" i="1"/>
  <c r="O1547" i="1"/>
  <c r="O786" i="1"/>
  <c r="O778" i="1"/>
  <c r="O770" i="1"/>
  <c r="O762" i="1"/>
  <c r="O754" i="1"/>
  <c r="O746" i="1"/>
  <c r="O738" i="1"/>
  <c r="O730" i="1"/>
  <c r="O722" i="1"/>
  <c r="O714" i="1"/>
  <c r="O706" i="1"/>
  <c r="O698" i="1"/>
  <c r="O690" i="1"/>
  <c r="O682" i="1"/>
  <c r="O674" i="1"/>
  <c r="O666" i="1"/>
  <c r="O658" i="1"/>
  <c r="O650" i="1"/>
  <c r="O642" i="1"/>
  <c r="O634" i="1"/>
  <c r="O626" i="1"/>
  <c r="O618" i="1"/>
  <c r="O610" i="1"/>
  <c r="O602" i="1"/>
  <c r="O594" i="1"/>
  <c r="O586" i="1"/>
  <c r="O578" i="1"/>
  <c r="O570" i="1"/>
  <c r="O562" i="1"/>
  <c r="O554" i="1"/>
  <c r="O546" i="1"/>
  <c r="O538" i="1"/>
  <c r="O530" i="1"/>
  <c r="O522" i="1"/>
  <c r="O514" i="1"/>
  <c r="O506" i="1"/>
  <c r="O498" i="1"/>
  <c r="O490" i="1"/>
  <c r="O482" i="1"/>
  <c r="O474" i="1"/>
  <c r="O466" i="1"/>
  <c r="O458" i="1"/>
  <c r="O450" i="1"/>
  <c r="O442" i="1"/>
  <c r="O434" i="1"/>
  <c r="O426" i="1"/>
  <c r="O418" i="1"/>
  <c r="O410" i="1"/>
  <c r="O402" i="1"/>
  <c r="O394" i="1"/>
  <c r="O386" i="1"/>
  <c r="O378" i="1"/>
  <c r="O370" i="1"/>
  <c r="O362" i="1"/>
  <c r="O354" i="1"/>
  <c r="O346" i="1"/>
  <c r="O338" i="1"/>
  <c r="O330" i="1"/>
  <c r="O322" i="1"/>
  <c r="O314" i="1"/>
  <c r="O306" i="1"/>
  <c r="O298" i="1"/>
  <c r="O290" i="1"/>
  <c r="O282" i="1"/>
  <c r="O274" i="1"/>
  <c r="O266" i="1"/>
  <c r="O258" i="1"/>
  <c r="O250" i="1"/>
  <c r="O242" i="1"/>
  <c r="O234" i="1"/>
  <c r="O226" i="1"/>
  <c r="O218" i="1"/>
  <c r="O210" i="1"/>
  <c r="O202" i="1"/>
  <c r="O194" i="1"/>
  <c r="O186" i="1"/>
  <c r="O178" i="1"/>
  <c r="O170" i="1"/>
  <c r="O162" i="1"/>
  <c r="O154" i="1"/>
  <c r="O146" i="1"/>
  <c r="O138" i="1"/>
  <c r="O130" i="1"/>
  <c r="O122" i="1"/>
  <c r="O114" i="1"/>
  <c r="O106" i="1"/>
  <c r="O98" i="1"/>
  <c r="O90" i="1"/>
  <c r="O82" i="1"/>
  <c r="O74" i="1"/>
  <c r="O66" i="1"/>
  <c r="O58" i="1"/>
  <c r="O1343" i="1"/>
  <c r="O1335" i="1"/>
  <c r="O1327" i="1"/>
  <c r="O1319" i="1"/>
  <c r="O1311" i="1"/>
  <c r="O1303" i="1"/>
  <c r="O1295" i="1"/>
  <c r="O1287" i="1"/>
  <c r="O1279" i="1"/>
  <c r="O1271" i="1"/>
  <c r="O1263" i="1"/>
  <c r="O1255" i="1"/>
  <c r="O1247" i="1"/>
  <c r="O1239" i="1"/>
  <c r="O1231" i="1"/>
  <c r="O1223" i="1"/>
  <c r="O1215" i="1"/>
  <c r="O1207" i="1"/>
  <c r="O1199" i="1"/>
  <c r="O1191" i="1"/>
  <c r="O1183" i="1"/>
  <c r="O1175" i="1"/>
  <c r="O1167" i="1"/>
  <c r="O1159" i="1"/>
  <c r="O1151" i="1"/>
  <c r="O1143" i="1"/>
  <c r="O1135" i="1"/>
  <c r="O1127" i="1"/>
  <c r="O1119" i="1"/>
  <c r="O1111" i="1"/>
  <c r="O1103" i="1"/>
  <c r="O1095" i="1"/>
  <c r="O1087" i="1"/>
  <c r="O1079" i="1"/>
  <c r="O1071" i="1"/>
  <c r="O1063" i="1"/>
  <c r="O1055" i="1"/>
  <c r="O1047" i="1"/>
  <c r="O1039" i="1"/>
  <c r="O1031" i="1"/>
  <c r="O1023" i="1"/>
  <c r="O1015" i="1"/>
  <c r="O1007" i="1"/>
  <c r="O999" i="1"/>
  <c r="O991" i="1"/>
  <c r="O983" i="1"/>
  <c r="O975" i="1"/>
  <c r="O967" i="1"/>
  <c r="O959" i="1"/>
  <c r="O951" i="1"/>
  <c r="O943" i="1"/>
  <c r="O935" i="1"/>
  <c r="O927" i="1"/>
  <c r="O919" i="1"/>
  <c r="O911" i="1"/>
  <c r="O903" i="1"/>
  <c r="O895" i="1"/>
  <c r="O887" i="1"/>
  <c r="O879" i="1"/>
  <c r="O871" i="1"/>
  <c r="O863" i="1"/>
  <c r="O855" i="1"/>
  <c r="O847" i="1"/>
  <c r="O839" i="1"/>
  <c r="O831" i="1"/>
  <c r="O823" i="1"/>
  <c r="O815" i="1"/>
  <c r="O807" i="1"/>
  <c r="O799" i="1"/>
  <c r="O791" i="1"/>
  <c r="O783" i="1"/>
  <c r="O775" i="1"/>
  <c r="O767" i="1"/>
  <c r="O759" i="1"/>
  <c r="O751" i="1"/>
  <c r="O743" i="1"/>
  <c r="O735" i="1"/>
  <c r="O727" i="1"/>
  <c r="O719" i="1"/>
  <c r="O711" i="1"/>
  <c r="O703" i="1"/>
  <c r="O695" i="1"/>
  <c r="O687" i="1"/>
  <c r="O679" i="1"/>
  <c r="O671" i="1"/>
  <c r="O663" i="1"/>
  <c r="O655" i="1"/>
  <c r="O647" i="1"/>
  <c r="O639" i="1"/>
  <c r="O631" i="1"/>
  <c r="O623" i="1"/>
  <c r="O615" i="1"/>
  <c r="O607" i="1"/>
  <c r="O599" i="1"/>
  <c r="O591" i="1"/>
  <c r="O583" i="1"/>
  <c r="O575" i="1"/>
  <c r="O567" i="1"/>
  <c r="O559" i="1"/>
  <c r="O551" i="1"/>
  <c r="O543" i="1"/>
  <c r="O1572" i="1"/>
  <c r="O1564" i="1"/>
  <c r="O1556" i="1"/>
  <c r="O1548" i="1"/>
  <c r="O1540" i="1"/>
  <c r="O1532" i="1"/>
  <c r="O1524" i="1"/>
  <c r="O1516" i="1"/>
  <c r="O1508" i="1"/>
  <c r="O1500" i="1"/>
  <c r="O1492" i="1"/>
  <c r="O1484" i="1"/>
  <c r="O1476" i="1"/>
  <c r="O1468" i="1"/>
  <c r="O1460" i="1"/>
  <c r="O1452" i="1"/>
  <c r="O1444" i="1"/>
  <c r="O1436" i="1"/>
  <c r="O1428" i="1"/>
  <c r="O1420" i="1"/>
  <c r="O1412" i="1"/>
  <c r="O1404" i="1"/>
  <c r="O1396" i="1"/>
  <c r="O1388" i="1"/>
  <c r="O1380" i="1"/>
  <c r="O1372" i="1"/>
  <c r="O1364" i="1"/>
  <c r="O1356" i="1"/>
  <c r="O1348" i="1"/>
  <c r="O1340" i="1"/>
  <c r="O1332" i="1"/>
  <c r="O1324" i="1"/>
  <c r="O1316" i="1"/>
  <c r="O1308" i="1"/>
  <c r="O1300" i="1"/>
  <c r="O1292" i="1"/>
  <c r="O1284" i="1"/>
  <c r="O1276" i="1"/>
  <c r="O1268" i="1"/>
  <c r="O1260" i="1"/>
  <c r="O1252" i="1"/>
  <c r="O1244" i="1"/>
  <c r="O1236" i="1"/>
  <c r="O1228" i="1"/>
  <c r="O1220" i="1"/>
  <c r="O1212" i="1"/>
  <c r="O1204" i="1"/>
  <c r="O1196" i="1"/>
  <c r="O1188" i="1"/>
  <c r="O1180" i="1"/>
  <c r="O1172" i="1"/>
  <c r="O1164" i="1"/>
  <c r="O1156" i="1"/>
  <c r="O1148" i="1"/>
  <c r="O1140" i="1"/>
  <c r="O1132" i="1"/>
  <c r="O1124" i="1"/>
  <c r="O1116" i="1"/>
  <c r="O1108" i="1"/>
  <c r="O1100" i="1"/>
  <c r="O1092" i="1"/>
  <c r="O1084" i="1"/>
  <c r="O1076" i="1"/>
  <c r="O1068" i="1"/>
  <c r="O1060" i="1"/>
  <c r="O1052" i="1"/>
  <c r="O1044" i="1"/>
  <c r="O1036" i="1"/>
  <c r="O1028" i="1"/>
  <c r="O1020" i="1"/>
  <c r="O1012" i="1"/>
  <c r="O1004" i="1"/>
  <c r="O996" i="1"/>
  <c r="O988" i="1"/>
  <c r="O980" i="1"/>
  <c r="O972" i="1"/>
  <c r="O964" i="1"/>
  <c r="O956" i="1"/>
  <c r="O948" i="1"/>
  <c r="O940" i="1"/>
  <c r="O932" i="1"/>
  <c r="O924" i="1"/>
  <c r="O916" i="1"/>
  <c r="O908" i="1"/>
  <c r="O900" i="1"/>
  <c r="O892" i="1"/>
  <c r="O884" i="1"/>
  <c r="O876" i="1"/>
  <c r="O868" i="1"/>
  <c r="O860" i="1"/>
  <c r="O852" i="1"/>
  <c r="O844" i="1"/>
  <c r="O836" i="1"/>
  <c r="O828" i="1"/>
  <c r="O820" i="1"/>
  <c r="O812" i="1"/>
  <c r="O804" i="1"/>
  <c r="O796" i="1"/>
  <c r="O788" i="1"/>
  <c r="O780" i="1"/>
  <c r="O772" i="1"/>
  <c r="O764" i="1"/>
  <c r="O756" i="1"/>
  <c r="O748" i="1"/>
  <c r="O740" i="1"/>
  <c r="O732" i="1"/>
  <c r="O724" i="1"/>
  <c r="O716" i="1"/>
  <c r="O708" i="1"/>
  <c r="O700" i="1"/>
  <c r="O692" i="1"/>
  <c r="O684" i="1"/>
  <c r="O676" i="1"/>
  <c r="O668" i="1"/>
  <c r="O660" i="1"/>
  <c r="O652" i="1"/>
  <c r="O644" i="1"/>
  <c r="O636" i="1"/>
  <c r="O628" i="1"/>
  <c r="O620" i="1"/>
  <c r="O612" i="1"/>
  <c r="O604" i="1"/>
  <c r="O596" i="1"/>
  <c r="O588" i="1"/>
  <c r="O580" i="1"/>
  <c r="O572" i="1"/>
  <c r="O564" i="1"/>
  <c r="O556" i="1"/>
  <c r="O548" i="1"/>
  <c r="O540" i="1"/>
  <c r="O532" i="1"/>
  <c r="O524" i="1"/>
  <c r="O516" i="1"/>
  <c r="O508" i="1"/>
  <c r="O500" i="1"/>
  <c r="O492" i="1"/>
  <c r="O484" i="1"/>
  <c r="O476" i="1"/>
  <c r="O468" i="1"/>
  <c r="O460" i="1"/>
  <c r="O452" i="1"/>
  <c r="O444" i="1"/>
  <c r="O436" i="1"/>
  <c r="O428" i="1"/>
  <c r="O420" i="1"/>
  <c r="O412" i="1"/>
  <c r="O404" i="1"/>
  <c r="O396" i="1"/>
  <c r="O388" i="1"/>
  <c r="O380" i="1"/>
  <c r="O372" i="1"/>
  <c r="O364" i="1"/>
  <c r="O356" i="1"/>
  <c r="O348" i="1"/>
  <c r="O340" i="1"/>
  <c r="O332" i="1"/>
  <c r="O324" i="1"/>
  <c r="O316" i="1"/>
  <c r="O308" i="1"/>
  <c r="O300" i="1"/>
  <c r="O292" i="1"/>
  <c r="O284" i="1"/>
  <c r="O276" i="1"/>
  <c r="O268" i="1"/>
  <c r="O260" i="1"/>
  <c r="O252" i="1"/>
  <c r="O244" i="1"/>
  <c r="O236" i="1"/>
  <c r="O228" i="1"/>
  <c r="O220" i="1"/>
  <c r="O212" i="1"/>
  <c r="O204" i="1"/>
  <c r="O196" i="1"/>
  <c r="O188" i="1"/>
  <c r="O180" i="1"/>
  <c r="O172" i="1"/>
  <c r="O164" i="1"/>
  <c r="O156" i="1"/>
  <c r="O148" i="1"/>
  <c r="O140" i="1"/>
  <c r="O132" i="1"/>
  <c r="O124" i="1"/>
  <c r="O116" i="1"/>
  <c r="O108" i="1"/>
  <c r="O100" i="1"/>
  <c r="O92" i="1"/>
  <c r="O84" i="1"/>
  <c r="O76" i="1"/>
  <c r="O68" i="1"/>
  <c r="O60" i="1"/>
  <c r="O1689" i="1"/>
  <c r="O1681" i="1"/>
  <c r="O1673" i="1"/>
  <c r="O1657" i="1"/>
  <c r="O1649" i="1"/>
  <c r="O1641" i="1"/>
  <c r="O1633" i="1"/>
  <c r="O1625" i="1"/>
  <c r="O1617" i="1"/>
  <c r="O1609" i="1"/>
  <c r="O1601" i="1"/>
  <c r="O1593" i="1"/>
  <c r="O1585" i="1"/>
  <c r="O1577" i="1"/>
  <c r="O1569" i="1"/>
  <c r="O1561" i="1"/>
  <c r="O1553" i="1"/>
  <c r="O1545" i="1"/>
  <c r="O1537" i="1"/>
  <c r="O1529" i="1"/>
  <c r="O1521" i="1"/>
  <c r="O1513" i="1"/>
  <c r="O1505" i="1"/>
  <c r="O1497" i="1"/>
  <c r="O1489" i="1"/>
  <c r="O1481" i="1"/>
  <c r="O1473" i="1"/>
  <c r="O1465" i="1"/>
  <c r="O1457" i="1"/>
  <c r="O1449" i="1"/>
  <c r="O1441" i="1"/>
  <c r="O1433" i="1"/>
  <c r="O1425" i="1"/>
  <c r="O1417" i="1"/>
  <c r="O1409" i="1"/>
  <c r="O1401" i="1"/>
  <c r="O1393" i="1"/>
  <c r="O1385" i="1"/>
  <c r="O1377" i="1"/>
  <c r="O1369" i="1"/>
  <c r="O1361" i="1"/>
  <c r="O1353" i="1"/>
  <c r="O1345" i="1"/>
  <c r="O1337" i="1"/>
  <c r="O1329" i="1"/>
  <c r="O1321" i="1"/>
  <c r="O1313" i="1"/>
  <c r="O1305" i="1"/>
  <c r="O1297" i="1"/>
  <c r="O1289" i="1"/>
  <c r="O1281" i="1"/>
  <c r="O1273" i="1"/>
  <c r="O1265" i="1"/>
  <c r="O1257" i="1"/>
  <c r="O1249" i="1"/>
  <c r="O1241" i="1"/>
  <c r="O1233" i="1"/>
  <c r="O1225" i="1"/>
  <c r="O1217" i="1"/>
  <c r="O1209" i="1"/>
  <c r="O1201" i="1"/>
  <c r="O1193" i="1"/>
  <c r="O1185" i="1"/>
  <c r="O1177" i="1"/>
  <c r="O1169" i="1"/>
  <c r="O1161" i="1"/>
  <c r="O1153" i="1"/>
  <c r="O1145" i="1"/>
  <c r="O1137" i="1"/>
  <c r="O1129" i="1"/>
  <c r="O1121" i="1"/>
  <c r="O1113" i="1"/>
  <c r="O1105" i="1"/>
  <c r="O1097" i="1"/>
  <c r="O1089" i="1"/>
  <c r="O1081" i="1"/>
  <c r="O1073" i="1"/>
  <c r="O1065" i="1"/>
  <c r="O1057" i="1"/>
  <c r="O1049" i="1"/>
  <c r="O1041" i="1"/>
  <c r="O1033" i="1"/>
  <c r="O1025" i="1"/>
  <c r="O1017" i="1"/>
  <c r="O1009" i="1"/>
  <c r="O1001" i="1"/>
  <c r="O993" i="1"/>
  <c r="O985" i="1"/>
  <c r="O977" i="1"/>
  <c r="O969" i="1"/>
  <c r="O961" i="1"/>
  <c r="O953" i="1"/>
  <c r="O945" i="1"/>
  <c r="O937" i="1"/>
  <c r="O929" i="1"/>
  <c r="O921" i="1"/>
  <c r="O913" i="1"/>
  <c r="O905" i="1"/>
  <c r="O897" i="1"/>
  <c r="O889" i="1"/>
  <c r="O881" i="1"/>
  <c r="O873" i="1"/>
  <c r="O865" i="1"/>
  <c r="O857" i="1"/>
  <c r="O849" i="1"/>
  <c r="O841" i="1"/>
  <c r="O833" i="1"/>
  <c r="O825" i="1"/>
  <c r="O817" i="1"/>
  <c r="O809" i="1"/>
  <c r="O801" i="1"/>
  <c r="O793" i="1"/>
  <c r="O785" i="1"/>
  <c r="O777" i="1"/>
  <c r="O769" i="1"/>
  <c r="O761" i="1"/>
  <c r="O753" i="1"/>
  <c r="O745" i="1"/>
  <c r="O737" i="1"/>
  <c r="O1697" i="1"/>
  <c r="O1665" i="1"/>
  <c r="O1702" i="1"/>
  <c r="O1694" i="1"/>
  <c r="O1686" i="1"/>
  <c r="O1678" i="1"/>
  <c r="O1670" i="1"/>
  <c r="O1662" i="1"/>
  <c r="O1654" i="1"/>
  <c r="O1646" i="1"/>
  <c r="O1638" i="1"/>
  <c r="O1630" i="1"/>
  <c r="O1622" i="1"/>
  <c r="O1614" i="1"/>
  <c r="O1606" i="1"/>
  <c r="O1598" i="1"/>
  <c r="O1590" i="1"/>
  <c r="O1582" i="1"/>
  <c r="O1574" i="1"/>
  <c r="O1566" i="1"/>
  <c r="O1558" i="1"/>
  <c r="O1550" i="1"/>
  <c r="O1542" i="1"/>
  <c r="O1534" i="1"/>
  <c r="O1526" i="1"/>
  <c r="O1518" i="1"/>
  <c r="O1510" i="1"/>
  <c r="O1502" i="1"/>
  <c r="O1494" i="1"/>
  <c r="O1486" i="1"/>
  <c r="O1478" i="1"/>
  <c r="O1470" i="1"/>
  <c r="O1462" i="1"/>
  <c r="O1454" i="1"/>
  <c r="O1446" i="1"/>
  <c r="O1438" i="1"/>
  <c r="O1430" i="1"/>
  <c r="O1422" i="1"/>
  <c r="O1414" i="1"/>
  <c r="O1406" i="1"/>
  <c r="O1398" i="1"/>
  <c r="O1390" i="1"/>
  <c r="O1382" i="1"/>
  <c r="O1374" i="1"/>
  <c r="O1366" i="1"/>
  <c r="O1358" i="1"/>
  <c r="O1350" i="1"/>
  <c r="O1342" i="1"/>
  <c r="O1334" i="1"/>
  <c r="O1326" i="1"/>
  <c r="O1318" i="1"/>
  <c r="O1310" i="1"/>
  <c r="O1302" i="1"/>
  <c r="O1294" i="1"/>
  <c r="O1286" i="1"/>
  <c r="O1278" i="1"/>
  <c r="O1270" i="1"/>
  <c r="O1262" i="1"/>
  <c r="O1254" i="1"/>
  <c r="O1246" i="1"/>
  <c r="O1238" i="1"/>
  <c r="O1230" i="1"/>
  <c r="O1222" i="1"/>
  <c r="O1214" i="1"/>
  <c r="O1206" i="1"/>
  <c r="O1198" i="1"/>
  <c r="O1190" i="1"/>
  <c r="O1182" i="1"/>
  <c r="O1174" i="1"/>
  <c r="O1166" i="1"/>
  <c r="O1158" i="1"/>
  <c r="O1150" i="1"/>
  <c r="O1142" i="1"/>
  <c r="O1134" i="1"/>
  <c r="O1126" i="1"/>
  <c r="O1118" i="1"/>
  <c r="O1110" i="1"/>
  <c r="O1102" i="1"/>
  <c r="O1094" i="1"/>
  <c r="O1086" i="1"/>
  <c r="O1078" i="1"/>
  <c r="O1070" i="1"/>
  <c r="O1062" i="1"/>
  <c r="O1054" i="1"/>
  <c r="O1046" i="1"/>
  <c r="O1038" i="1"/>
  <c r="O1030" i="1"/>
  <c r="O1022" i="1"/>
  <c r="O1014" i="1"/>
  <c r="O1006" i="1"/>
  <c r="O998" i="1"/>
  <c r="O990" i="1"/>
  <c r="O982" i="1"/>
  <c r="O974" i="1"/>
  <c r="O966" i="1"/>
  <c r="O958" i="1"/>
  <c r="O950" i="1"/>
  <c r="O942" i="1"/>
  <c r="O934" i="1"/>
  <c r="O926" i="1"/>
  <c r="O918" i="1"/>
  <c r="O910" i="1"/>
  <c r="O902" i="1"/>
  <c r="O894" i="1"/>
  <c r="O886" i="1"/>
  <c r="O878" i="1"/>
  <c r="O870" i="1"/>
  <c r="O862" i="1"/>
  <c r="O854" i="1"/>
  <c r="O846" i="1"/>
  <c r="O838" i="1"/>
  <c r="O830" i="1"/>
  <c r="O822" i="1"/>
  <c r="O814" i="1"/>
  <c r="O806" i="1"/>
  <c r="O798" i="1"/>
  <c r="O790" i="1"/>
  <c r="O782" i="1"/>
  <c r="O774" i="1"/>
  <c r="O766" i="1"/>
  <c r="O758" i="1"/>
  <c r="O750" i="1"/>
  <c r="O742" i="1"/>
  <c r="O734" i="1"/>
  <c r="O1267" i="1"/>
  <c r="O1259" i="1"/>
  <c r="O1251" i="1"/>
  <c r="O1243" i="1"/>
  <c r="O1235" i="1"/>
  <c r="O1227" i="1"/>
  <c r="O1219" i="1"/>
  <c r="O1211" i="1"/>
  <c r="O1203" i="1"/>
  <c r="O1195" i="1"/>
  <c r="O1187" i="1"/>
  <c r="O1179" i="1"/>
  <c r="O1171" i="1"/>
  <c r="O1163" i="1"/>
  <c r="O1155" i="1"/>
  <c r="O1147" i="1"/>
  <c r="O1139" i="1"/>
  <c r="O1131" i="1"/>
  <c r="O1123" i="1"/>
  <c r="O1115" i="1"/>
  <c r="O1107" i="1"/>
  <c r="O1099" i="1"/>
  <c r="O1091" i="1"/>
  <c r="O1083" i="1"/>
  <c r="O1075" i="1"/>
  <c r="O1067" i="1"/>
  <c r="O1059" i="1"/>
  <c r="O1051" i="1"/>
  <c r="O1043" i="1"/>
  <c r="O1035" i="1"/>
  <c r="O1027" i="1"/>
  <c r="O1019" i="1"/>
  <c r="O1011" i="1"/>
  <c r="O1003" i="1"/>
  <c r="O995" i="1"/>
  <c r="O987" i="1"/>
  <c r="O979" i="1"/>
  <c r="O971" i="1"/>
  <c r="O963" i="1"/>
  <c r="O955" i="1"/>
  <c r="O947" i="1"/>
  <c r="O939" i="1"/>
  <c r="O931" i="1"/>
  <c r="O923" i="1"/>
  <c r="O915" i="1"/>
  <c r="O907" i="1"/>
  <c r="O899" i="1"/>
  <c r="O891" i="1"/>
  <c r="O883" i="1"/>
  <c r="O875" i="1"/>
  <c r="O867" i="1"/>
  <c r="O859" i="1"/>
  <c r="O851" i="1"/>
  <c r="O843" i="1"/>
  <c r="O835" i="1"/>
  <c r="O827" i="1"/>
  <c r="O819" i="1"/>
  <c r="O811" i="1"/>
  <c r="O803" i="1"/>
  <c r="O795" i="1"/>
  <c r="O787" i="1"/>
  <c r="O779" i="1"/>
  <c r="O771" i="1"/>
  <c r="O763" i="1"/>
  <c r="O755" i="1"/>
  <c r="O747" i="1"/>
  <c r="O739" i="1"/>
  <c r="O731" i="1"/>
  <c r="O723" i="1"/>
  <c r="O715" i="1"/>
  <c r="O707" i="1"/>
  <c r="O699" i="1"/>
  <c r="O691" i="1"/>
  <c r="O683" i="1"/>
  <c r="O675" i="1"/>
  <c r="O667" i="1"/>
  <c r="O659" i="1"/>
  <c r="O651" i="1"/>
  <c r="O643" i="1"/>
  <c r="O635" i="1"/>
  <c r="O627" i="1"/>
  <c r="O619" i="1"/>
  <c r="O611" i="1"/>
  <c r="O603" i="1"/>
  <c r="O595" i="1"/>
  <c r="O587" i="1"/>
  <c r="O579" i="1"/>
  <c r="O571" i="1"/>
  <c r="O563" i="1"/>
  <c r="O555" i="1"/>
  <c r="O547" i="1"/>
  <c r="O539" i="1"/>
  <c r="O1704" i="1"/>
  <c r="O1696" i="1"/>
  <c r="O1688" i="1"/>
  <c r="O1680" i="1"/>
  <c r="O1672" i="1"/>
  <c r="O1664" i="1"/>
  <c r="O1656" i="1"/>
  <c r="O1648" i="1"/>
  <c r="O1640" i="1"/>
  <c r="O1632" i="1"/>
  <c r="O1624" i="1"/>
  <c r="O1616" i="1"/>
  <c r="O1608" i="1"/>
  <c r="O1600" i="1"/>
  <c r="O1592" i="1"/>
  <c r="O1584" i="1"/>
  <c r="O1576" i="1"/>
  <c r="O1568" i="1"/>
  <c r="O1560" i="1"/>
  <c r="O1552" i="1"/>
  <c r="O1544" i="1"/>
  <c r="O1536" i="1"/>
  <c r="O1528" i="1"/>
  <c r="O1520" i="1"/>
  <c r="O1512" i="1"/>
  <c r="O1504" i="1"/>
  <c r="O1496" i="1"/>
  <c r="O1488" i="1"/>
  <c r="O1480" i="1"/>
  <c r="O1472" i="1"/>
  <c r="O1464" i="1"/>
  <c r="O1456" i="1"/>
  <c r="O1448" i="1"/>
  <c r="O1440" i="1"/>
  <c r="O1432" i="1"/>
  <c r="O1424" i="1"/>
  <c r="O1416" i="1"/>
  <c r="O1408" i="1"/>
  <c r="O1400" i="1"/>
  <c r="O1392" i="1"/>
  <c r="O1384" i="1"/>
  <c r="O1376" i="1"/>
  <c r="O1368" i="1"/>
  <c r="O1360" i="1"/>
  <c r="O1352" i="1"/>
  <c r="O1344" i="1"/>
  <c r="O1336" i="1"/>
  <c r="O1328" i="1"/>
  <c r="O1320" i="1"/>
  <c r="O1312" i="1"/>
  <c r="O1304" i="1"/>
  <c r="O1296" i="1"/>
  <c r="O1288" i="1"/>
  <c r="O1280" i="1"/>
  <c r="O1272" i="1"/>
  <c r="O1264" i="1"/>
  <c r="O1256" i="1"/>
  <c r="O1248" i="1"/>
  <c r="O1240" i="1"/>
  <c r="O1232" i="1"/>
  <c r="O1224" i="1"/>
  <c r="O1216" i="1"/>
  <c r="O1208" i="1"/>
  <c r="O1200" i="1"/>
  <c r="O1192" i="1"/>
  <c r="O1184" i="1"/>
  <c r="O1176" i="1"/>
  <c r="O1168" i="1"/>
  <c r="O1160" i="1"/>
  <c r="O1152" i="1"/>
  <c r="O1144" i="1"/>
  <c r="O1136" i="1"/>
  <c r="O1128" i="1"/>
  <c r="O1120" i="1"/>
  <c r="O1112" i="1"/>
  <c r="O1104" i="1"/>
  <c r="O1096" i="1"/>
  <c r="O1088" i="1"/>
  <c r="O1080" i="1"/>
  <c r="O1072" i="1"/>
  <c r="O1064" i="1"/>
  <c r="O1056" i="1"/>
  <c r="O1048" i="1"/>
  <c r="O1040" i="1"/>
  <c r="O1032" i="1"/>
  <c r="O1024" i="1"/>
  <c r="O1016" i="1"/>
  <c r="O1008" i="1"/>
  <c r="O1000" i="1"/>
  <c r="O992" i="1"/>
  <c r="O984" i="1"/>
  <c r="O976" i="1"/>
  <c r="O968" i="1"/>
  <c r="O960" i="1"/>
  <c r="O952" i="1"/>
  <c r="O944" i="1"/>
  <c r="O936" i="1"/>
  <c r="O928" i="1"/>
  <c r="O920" i="1"/>
  <c r="O912" i="1"/>
  <c r="O904" i="1"/>
  <c r="O896" i="1"/>
  <c r="O888" i="1"/>
  <c r="O880" i="1"/>
  <c r="O872" i="1"/>
  <c r="O864" i="1"/>
  <c r="O856" i="1"/>
  <c r="O848" i="1"/>
  <c r="O840" i="1"/>
  <c r="O832" i="1"/>
  <c r="O824" i="1"/>
  <c r="O816" i="1"/>
  <c r="O808" i="1"/>
  <c r="O800" i="1"/>
  <c r="O792" i="1"/>
  <c r="O784" i="1"/>
  <c r="O776" i="1"/>
  <c r="O768" i="1"/>
  <c r="O760" i="1"/>
  <c r="O752" i="1"/>
  <c r="O744" i="1"/>
  <c r="O736" i="1"/>
  <c r="O728" i="1"/>
  <c r="O720" i="1"/>
  <c r="O712" i="1"/>
  <c r="O704" i="1"/>
  <c r="O696" i="1"/>
  <c r="O688" i="1"/>
  <c r="O680" i="1"/>
  <c r="O672" i="1"/>
  <c r="O664" i="1"/>
  <c r="O656" i="1"/>
  <c r="O648" i="1"/>
  <c r="O640" i="1"/>
  <c r="O632" i="1"/>
  <c r="O624" i="1"/>
  <c r="O616" i="1"/>
  <c r="O608" i="1"/>
  <c r="O600" i="1"/>
  <c r="O592" i="1"/>
  <c r="O584" i="1"/>
  <c r="O576" i="1"/>
  <c r="O568" i="1"/>
  <c r="O560" i="1"/>
  <c r="O552" i="1"/>
  <c r="O544" i="1"/>
  <c r="O536" i="1"/>
  <c r="O528" i="1"/>
  <c r="O520" i="1"/>
  <c r="O512" i="1"/>
  <c r="O504" i="1"/>
  <c r="O496" i="1"/>
  <c r="O488" i="1"/>
  <c r="O480" i="1"/>
  <c r="O472" i="1"/>
  <c r="O464" i="1"/>
  <c r="O456" i="1"/>
  <c r="O448" i="1"/>
  <c r="O440" i="1"/>
  <c r="O432" i="1"/>
  <c r="O424" i="1"/>
  <c r="O416" i="1"/>
  <c r="O709" i="1"/>
  <c r="O701" i="1"/>
  <c r="O693" i="1"/>
  <c r="O685" i="1"/>
  <c r="O677" i="1"/>
  <c r="O669" i="1"/>
  <c r="O661" i="1"/>
  <c r="O653" i="1"/>
  <c r="O645" i="1"/>
  <c r="O637" i="1"/>
  <c r="O629" i="1"/>
  <c r="O621" i="1"/>
  <c r="O613" i="1"/>
  <c r="O605" i="1"/>
  <c r="O597" i="1"/>
  <c r="O589" i="1"/>
  <c r="O581" i="1"/>
  <c r="O573" i="1"/>
  <c r="O565" i="1"/>
  <c r="O557" i="1"/>
  <c r="O549" i="1"/>
  <c r="O541" i="1"/>
  <c r="O533" i="1"/>
  <c r="O525" i="1"/>
  <c r="O517" i="1"/>
  <c r="O509" i="1"/>
  <c r="O501" i="1"/>
  <c r="O493" i="1"/>
  <c r="O485" i="1"/>
  <c r="O477" i="1"/>
  <c r="O469" i="1"/>
  <c r="O461" i="1"/>
  <c r="O453" i="1"/>
  <c r="O445" i="1"/>
  <c r="O437" i="1"/>
  <c r="O429" i="1"/>
  <c r="O421" i="1"/>
  <c r="O413" i="1"/>
  <c r="O405" i="1"/>
  <c r="O397" i="1"/>
  <c r="O389" i="1"/>
  <c r="O381" i="1"/>
  <c r="O373" i="1"/>
  <c r="O365" i="1"/>
  <c r="O357" i="1"/>
  <c r="O349" i="1"/>
  <c r="O341" i="1"/>
  <c r="O333" i="1"/>
  <c r="O325" i="1"/>
  <c r="O317" i="1"/>
  <c r="O309" i="1"/>
  <c r="O301" i="1"/>
  <c r="O293" i="1"/>
  <c r="O285" i="1"/>
  <c r="O277" i="1"/>
  <c r="O269" i="1"/>
  <c r="O261" i="1"/>
  <c r="O253" i="1"/>
  <c r="O245" i="1"/>
  <c r="O237" i="1"/>
  <c r="O229" i="1"/>
  <c r="O221" i="1"/>
  <c r="O213" i="1"/>
  <c r="O205" i="1"/>
  <c r="O197" i="1"/>
  <c r="O189" i="1"/>
  <c r="O181" i="1"/>
  <c r="O173" i="1"/>
  <c r="O165" i="1"/>
  <c r="O157" i="1"/>
  <c r="O149" i="1"/>
  <c r="O141" i="1"/>
  <c r="O133" i="1"/>
  <c r="O125" i="1"/>
  <c r="O117" i="1"/>
  <c r="O109" i="1"/>
  <c r="O101" i="1"/>
  <c r="O93" i="1"/>
  <c r="O85" i="1"/>
  <c r="O77" i="1"/>
  <c r="O69" i="1"/>
  <c r="O61" i="1"/>
  <c r="O535" i="1"/>
  <c r="O527" i="1"/>
  <c r="O519" i="1"/>
  <c r="O511" i="1"/>
  <c r="O503" i="1"/>
  <c r="O495" i="1"/>
  <c r="O487" i="1"/>
  <c r="O479" i="1"/>
  <c r="O471" i="1"/>
  <c r="O463" i="1"/>
  <c r="O455" i="1"/>
  <c r="O447" i="1"/>
  <c r="O439" i="1"/>
  <c r="O431" i="1"/>
  <c r="O423" i="1"/>
  <c r="O415" i="1"/>
  <c r="O407" i="1"/>
  <c r="O399" i="1"/>
  <c r="O391" i="1"/>
  <c r="O383" i="1"/>
  <c r="O375" i="1"/>
  <c r="O367" i="1"/>
  <c r="O359" i="1"/>
  <c r="O351" i="1"/>
  <c r="O343" i="1"/>
  <c r="O335" i="1"/>
  <c r="O327" i="1"/>
  <c r="O319" i="1"/>
  <c r="O311" i="1"/>
  <c r="O303" i="1"/>
  <c r="O295" i="1"/>
  <c r="O287" i="1"/>
  <c r="O279" i="1"/>
  <c r="O271" i="1"/>
  <c r="O263" i="1"/>
  <c r="O255" i="1"/>
  <c r="O247" i="1"/>
  <c r="O239" i="1"/>
  <c r="O231" i="1"/>
  <c r="O223" i="1"/>
  <c r="O215" i="1"/>
  <c r="O207" i="1"/>
  <c r="O199" i="1"/>
  <c r="O191" i="1"/>
  <c r="O183" i="1"/>
  <c r="O175" i="1"/>
  <c r="O167" i="1"/>
  <c r="O159" i="1"/>
  <c r="O151" i="1"/>
  <c r="O143" i="1"/>
  <c r="O135" i="1"/>
  <c r="O127" i="1"/>
  <c r="O119" i="1"/>
  <c r="O111" i="1"/>
  <c r="O103" i="1"/>
  <c r="O95" i="1"/>
  <c r="O87" i="1"/>
  <c r="O79" i="1"/>
  <c r="O71" i="1"/>
  <c r="O63" i="1"/>
  <c r="O55" i="1"/>
  <c r="O729" i="1"/>
  <c r="O721" i="1"/>
  <c r="O713" i="1"/>
  <c r="O705" i="1"/>
  <c r="O697" i="1"/>
  <c r="O689" i="1"/>
  <c r="O681" i="1"/>
  <c r="O673" i="1"/>
  <c r="O665" i="1"/>
  <c r="O657" i="1"/>
  <c r="O649" i="1"/>
  <c r="O641" i="1"/>
  <c r="O633" i="1"/>
  <c r="O625" i="1"/>
  <c r="O617" i="1"/>
  <c r="O609" i="1"/>
  <c r="O601" i="1"/>
  <c r="O593" i="1"/>
  <c r="O585" i="1"/>
  <c r="O577" i="1"/>
  <c r="O569" i="1"/>
  <c r="O561" i="1"/>
  <c r="O553" i="1"/>
  <c r="O545" i="1"/>
  <c r="O537" i="1"/>
  <c r="O529" i="1"/>
  <c r="O521" i="1"/>
  <c r="O513" i="1"/>
  <c r="O505" i="1"/>
  <c r="O497" i="1"/>
  <c r="O489" i="1"/>
  <c r="O481" i="1"/>
  <c r="O473" i="1"/>
  <c r="O465" i="1"/>
  <c r="O457" i="1"/>
  <c r="O449" i="1"/>
  <c r="O441" i="1"/>
  <c r="O433" i="1"/>
  <c r="O425" i="1"/>
  <c r="O417" i="1"/>
  <c r="O409" i="1"/>
  <c r="O401" i="1"/>
  <c r="O393" i="1"/>
  <c r="O385" i="1"/>
  <c r="O377" i="1"/>
  <c r="O369" i="1"/>
  <c r="O361" i="1"/>
  <c r="O353" i="1"/>
  <c r="O345" i="1"/>
  <c r="O337" i="1"/>
  <c r="O329" i="1"/>
  <c r="O321" i="1"/>
  <c r="O313" i="1"/>
  <c r="O305" i="1"/>
  <c r="O297" i="1"/>
  <c r="O289" i="1"/>
  <c r="O281" i="1"/>
  <c r="O273" i="1"/>
  <c r="O265" i="1"/>
  <c r="O257" i="1"/>
  <c r="O249" i="1"/>
  <c r="O241" i="1"/>
  <c r="O233" i="1"/>
  <c r="O225" i="1"/>
  <c r="O217" i="1"/>
  <c r="O209" i="1"/>
  <c r="O201" i="1"/>
  <c r="O193" i="1"/>
  <c r="O185" i="1"/>
  <c r="O177" i="1"/>
  <c r="O169" i="1"/>
  <c r="O161" i="1"/>
  <c r="O153" i="1"/>
  <c r="O145" i="1"/>
  <c r="O137" i="1"/>
  <c r="O129" i="1"/>
  <c r="O121" i="1"/>
  <c r="O113" i="1"/>
  <c r="O105" i="1"/>
  <c r="O97" i="1"/>
  <c r="O89" i="1"/>
  <c r="O81" i="1"/>
  <c r="O73" i="1"/>
  <c r="O65" i="1"/>
  <c r="O57" i="1"/>
  <c r="O726" i="1"/>
  <c r="O718" i="1"/>
  <c r="O710" i="1"/>
  <c r="O702" i="1"/>
  <c r="O694" i="1"/>
  <c r="O686" i="1"/>
  <c r="O678" i="1"/>
  <c r="O670" i="1"/>
  <c r="O662" i="1"/>
  <c r="O654" i="1"/>
  <c r="O646" i="1"/>
  <c r="O638" i="1"/>
  <c r="O630" i="1"/>
  <c r="O622" i="1"/>
  <c r="O614" i="1"/>
  <c r="O606" i="1"/>
  <c r="O598" i="1"/>
  <c r="O590" i="1"/>
  <c r="O582" i="1"/>
  <c r="O574" i="1"/>
  <c r="O566" i="1"/>
  <c r="O558" i="1"/>
  <c r="O550" i="1"/>
  <c r="O542" i="1"/>
  <c r="O534" i="1"/>
  <c r="O526" i="1"/>
  <c r="O518" i="1"/>
  <c r="O510" i="1"/>
  <c r="O502" i="1"/>
  <c r="O494" i="1"/>
  <c r="O486" i="1"/>
  <c r="O478" i="1"/>
  <c r="O470" i="1"/>
  <c r="O462" i="1"/>
  <c r="O454" i="1"/>
  <c r="O446" i="1"/>
  <c r="O438" i="1"/>
  <c r="O430" i="1"/>
  <c r="O422" i="1"/>
  <c r="O414" i="1"/>
  <c r="O406" i="1"/>
  <c r="O398" i="1"/>
  <c r="O390" i="1"/>
  <c r="O382" i="1"/>
  <c r="O374" i="1"/>
  <c r="O366" i="1"/>
  <c r="O358" i="1"/>
  <c r="O350" i="1"/>
  <c r="O342" i="1"/>
  <c r="O334" i="1"/>
  <c r="O326" i="1"/>
  <c r="O318" i="1"/>
  <c r="O310" i="1"/>
  <c r="O302" i="1"/>
  <c r="O294" i="1"/>
  <c r="O286" i="1"/>
  <c r="O278" i="1"/>
  <c r="O270" i="1"/>
  <c r="O262" i="1"/>
  <c r="O254" i="1"/>
  <c r="O246" i="1"/>
  <c r="O238" i="1"/>
  <c r="O230" i="1"/>
  <c r="O222" i="1"/>
  <c r="O214" i="1"/>
  <c r="O206" i="1"/>
  <c r="O198" i="1"/>
  <c r="O190" i="1"/>
  <c r="O182" i="1"/>
  <c r="O174" i="1"/>
  <c r="O166" i="1"/>
  <c r="O158" i="1"/>
  <c r="O150" i="1"/>
  <c r="O142" i="1"/>
  <c r="O134" i="1"/>
  <c r="O126" i="1"/>
  <c r="O118" i="1"/>
  <c r="O110" i="1"/>
  <c r="O102" i="1"/>
  <c r="O94" i="1"/>
  <c r="O86" i="1"/>
  <c r="O78" i="1"/>
  <c r="O70" i="1"/>
  <c r="O62" i="1"/>
  <c r="O531" i="1"/>
  <c r="O523" i="1"/>
  <c r="O515" i="1"/>
  <c r="O507" i="1"/>
  <c r="O499" i="1"/>
  <c r="O491" i="1"/>
  <c r="O483" i="1"/>
  <c r="O475" i="1"/>
  <c r="O467" i="1"/>
  <c r="O459" i="1"/>
  <c r="O451" i="1"/>
  <c r="O443" i="1"/>
  <c r="O435" i="1"/>
  <c r="O427" i="1"/>
  <c r="O419" i="1"/>
  <c r="O411" i="1"/>
  <c r="O403" i="1"/>
  <c r="O395" i="1"/>
  <c r="O387" i="1"/>
  <c r="O379" i="1"/>
  <c r="O371" i="1"/>
  <c r="O363" i="1"/>
  <c r="O355" i="1"/>
  <c r="O347" i="1"/>
  <c r="O339" i="1"/>
  <c r="O331" i="1"/>
  <c r="O323" i="1"/>
  <c r="O315" i="1"/>
  <c r="O307" i="1"/>
  <c r="O299" i="1"/>
  <c r="O291" i="1"/>
  <c r="O283" i="1"/>
  <c r="O275" i="1"/>
  <c r="O267" i="1"/>
  <c r="O259" i="1"/>
  <c r="O251" i="1"/>
  <c r="O243" i="1"/>
  <c r="O235" i="1"/>
  <c r="O227" i="1"/>
  <c r="O219" i="1"/>
  <c r="O211" i="1"/>
  <c r="O203" i="1"/>
  <c r="O195" i="1"/>
  <c r="O187" i="1"/>
  <c r="O179" i="1"/>
  <c r="O171" i="1"/>
  <c r="O163" i="1"/>
  <c r="O155" i="1"/>
  <c r="O147" i="1"/>
  <c r="O139" i="1"/>
  <c r="O131" i="1"/>
  <c r="O123" i="1"/>
  <c r="O115" i="1"/>
  <c r="O107" i="1"/>
  <c r="O99" i="1"/>
  <c r="O91" i="1"/>
  <c r="O83" i="1"/>
  <c r="O75" i="1"/>
  <c r="O67" i="1"/>
  <c r="O59" i="1"/>
  <c r="O408" i="1"/>
  <c r="O400" i="1"/>
  <c r="O392" i="1"/>
  <c r="O384" i="1"/>
  <c r="O376" i="1"/>
  <c r="O368" i="1"/>
  <c r="O360" i="1"/>
  <c r="O352" i="1"/>
  <c r="O344" i="1"/>
  <c r="O336" i="1"/>
  <c r="O328" i="1"/>
  <c r="O320" i="1"/>
  <c r="O312" i="1"/>
  <c r="O304" i="1"/>
  <c r="O296" i="1"/>
  <c r="O288" i="1"/>
  <c r="O280" i="1"/>
  <c r="O272" i="1"/>
  <c r="O264" i="1"/>
  <c r="O256" i="1"/>
  <c r="O248" i="1"/>
  <c r="O240" i="1"/>
  <c r="O232" i="1"/>
  <c r="O224" i="1"/>
  <c r="O216" i="1"/>
  <c r="O208" i="1"/>
  <c r="O200" i="1"/>
  <c r="O192" i="1"/>
  <c r="O184" i="1"/>
  <c r="O176" i="1"/>
  <c r="O168" i="1"/>
  <c r="O160" i="1"/>
  <c r="O152" i="1"/>
  <c r="O144" i="1"/>
  <c r="O136" i="1"/>
  <c r="O128" i="1"/>
  <c r="O120" i="1"/>
  <c r="O112" i="1"/>
  <c r="O104" i="1"/>
  <c r="O96" i="1"/>
  <c r="O88" i="1"/>
  <c r="O80" i="1"/>
  <c r="O72" i="1"/>
  <c r="O64" i="1"/>
  <c r="O56" i="1"/>
  <c r="O54" i="1"/>
  <c r="O52" i="1"/>
  <c r="D25" i="7"/>
  <c r="AC25" i="7" s="1"/>
  <c r="M174" i="21"/>
  <c r="S174" i="21" s="1"/>
  <c r="U174" i="21" s="1"/>
  <c r="M698" i="21"/>
  <c r="S698" i="21" s="1"/>
  <c r="U698" i="21" s="1"/>
  <c r="M389" i="21"/>
  <c r="S389" i="21" s="1"/>
  <c r="U389" i="21" s="1"/>
  <c r="M367" i="21"/>
  <c r="S367" i="21" s="1"/>
  <c r="U367" i="21" s="1"/>
  <c r="M695" i="19"/>
  <c r="S695" i="19" s="1"/>
  <c r="U695" i="19" s="1"/>
  <c r="M622" i="21"/>
  <c r="S622" i="21" s="1"/>
  <c r="U622" i="21" s="1"/>
  <c r="L1693" i="7"/>
  <c r="R1693" i="7" s="1"/>
  <c r="L1615" i="7"/>
  <c r="R1615" i="7" s="1"/>
  <c r="N1591" i="7"/>
  <c r="S1591" i="7" s="1"/>
  <c r="L1449" i="7"/>
  <c r="R1449" i="7" s="1"/>
  <c r="N1330" i="7"/>
  <c r="S1330" i="7" s="1"/>
  <c r="L1292" i="7"/>
  <c r="R1292" i="7" s="1"/>
  <c r="L1276" i="7"/>
  <c r="R1276" i="7" s="1"/>
  <c r="L1159" i="7"/>
  <c r="R1159" i="7" s="1"/>
  <c r="L1152" i="7"/>
  <c r="R1152" i="7" s="1"/>
  <c r="L992" i="7"/>
  <c r="R992" i="7" s="1"/>
  <c r="L958" i="7"/>
  <c r="R958" i="7" s="1"/>
  <c r="L870" i="7"/>
  <c r="R870" i="7" s="1"/>
  <c r="L681" i="7"/>
  <c r="R681" i="7" s="1"/>
  <c r="L514" i="7"/>
  <c r="R514" i="7" s="1"/>
  <c r="L437" i="7"/>
  <c r="R437" i="7" s="1"/>
  <c r="L368" i="7"/>
  <c r="R368" i="7" s="1"/>
  <c r="L47" i="7"/>
  <c r="K27" i="7" s="1"/>
  <c r="L1689" i="7"/>
  <c r="R1689" i="7" s="1"/>
  <c r="L1659" i="7"/>
  <c r="R1659" i="7" s="1"/>
  <c r="L1353" i="7"/>
  <c r="R1353" i="7" s="1"/>
  <c r="L1288" i="7"/>
  <c r="R1288" i="7" s="1"/>
  <c r="L1285" i="7"/>
  <c r="R1285" i="7" s="1"/>
  <c r="L1216" i="7"/>
  <c r="R1216" i="7" s="1"/>
  <c r="L1201" i="7"/>
  <c r="R1201" i="7" s="1"/>
  <c r="L1018" i="7"/>
  <c r="R1018" i="7" s="1"/>
  <c r="L988" i="7"/>
  <c r="R988" i="7" s="1"/>
  <c r="L844" i="7"/>
  <c r="R844" i="7" s="1"/>
  <c r="L837" i="7"/>
  <c r="R837" i="7" s="1"/>
  <c r="L763" i="7"/>
  <c r="R763" i="7" s="1"/>
  <c r="L617" i="7"/>
  <c r="R617" i="7" s="1"/>
  <c r="L535" i="7"/>
  <c r="R535" i="7" s="1"/>
  <c r="L454" i="7"/>
  <c r="R454" i="7" s="1"/>
  <c r="L360" i="7"/>
  <c r="R360" i="7" s="1"/>
  <c r="L271" i="7"/>
  <c r="R271" i="7" s="1"/>
  <c r="L264" i="7"/>
  <c r="R264" i="7" s="1"/>
  <c r="L261" i="7"/>
  <c r="R261" i="7" s="1"/>
  <c r="L1677" i="7"/>
  <c r="R1677" i="7" s="1"/>
  <c r="L1647" i="7"/>
  <c r="R1647" i="7" s="1"/>
  <c r="L1566" i="7"/>
  <c r="R1566" i="7" s="1"/>
  <c r="L1263" i="7"/>
  <c r="R1263" i="7" s="1"/>
  <c r="L1248" i="7"/>
  <c r="R1248" i="7" s="1"/>
  <c r="L1241" i="7"/>
  <c r="R1241" i="7" s="1"/>
  <c r="L1056" i="7"/>
  <c r="R1056" i="7" s="1"/>
  <c r="L898" i="7"/>
  <c r="R898" i="7" s="1"/>
  <c r="L853" i="7"/>
  <c r="R853" i="7" s="1"/>
  <c r="L846" i="7"/>
  <c r="R846" i="7" s="1"/>
  <c r="L581" i="7"/>
  <c r="R581" i="7" s="1"/>
  <c r="L531" i="7"/>
  <c r="R531" i="7" s="1"/>
  <c r="L442" i="7"/>
  <c r="R442" i="7" s="1"/>
  <c r="L296" i="7"/>
  <c r="R296" i="7" s="1"/>
  <c r="M1288" i="21"/>
  <c r="S1288" i="21" s="1"/>
  <c r="U1288" i="21" s="1"/>
  <c r="K1515" i="21"/>
  <c r="R1515" i="21" s="1"/>
  <c r="T1515" i="21" s="1"/>
  <c r="K1459" i="21"/>
  <c r="R1459" i="21" s="1"/>
  <c r="T1459" i="21" s="1"/>
  <c r="K1227" i="21"/>
  <c r="R1227" i="21" s="1"/>
  <c r="T1227" i="21" s="1"/>
  <c r="K1171" i="21"/>
  <c r="R1171" i="21" s="1"/>
  <c r="T1171" i="21" s="1"/>
  <c r="K1107" i="21"/>
  <c r="R1107" i="21" s="1"/>
  <c r="T1107" i="21" s="1"/>
  <c r="K987" i="21"/>
  <c r="R987" i="21" s="1"/>
  <c r="T987" i="21" s="1"/>
  <c r="K931" i="21"/>
  <c r="R931" i="21" s="1"/>
  <c r="T931" i="21" s="1"/>
  <c r="K875" i="21"/>
  <c r="R875" i="21" s="1"/>
  <c r="T875" i="21" s="1"/>
  <c r="K835" i="21"/>
  <c r="R835" i="21" s="1"/>
  <c r="T835" i="21" s="1"/>
  <c r="K779" i="21"/>
  <c r="R779" i="21" s="1"/>
  <c r="T779" i="21" s="1"/>
  <c r="K723" i="21"/>
  <c r="R723" i="21" s="1"/>
  <c r="T723" i="21" s="1"/>
  <c r="K667" i="21"/>
  <c r="R667" i="21" s="1"/>
  <c r="T667" i="21" s="1"/>
  <c r="K611" i="21"/>
  <c r="R611" i="21" s="1"/>
  <c r="T611" i="21" s="1"/>
  <c r="K419" i="21"/>
  <c r="R419" i="21" s="1"/>
  <c r="T419" i="21" s="1"/>
  <c r="K363" i="21"/>
  <c r="R363" i="21" s="1"/>
  <c r="T363" i="21" s="1"/>
  <c r="M1677" i="21"/>
  <c r="S1677" i="21" s="1"/>
  <c r="U1677" i="21" s="1"/>
  <c r="K539" i="21"/>
  <c r="R539" i="21" s="1"/>
  <c r="T539" i="21" s="1"/>
  <c r="K1603" i="21"/>
  <c r="R1603" i="21" s="1"/>
  <c r="T1603" i="21" s="1"/>
  <c r="K1539" i="21"/>
  <c r="R1539" i="21" s="1"/>
  <c r="T1539" i="21" s="1"/>
  <c r="K1419" i="21"/>
  <c r="R1419" i="21" s="1"/>
  <c r="T1419" i="21" s="1"/>
  <c r="K1307" i="21"/>
  <c r="R1307" i="21" s="1"/>
  <c r="T1307" i="21" s="1"/>
  <c r="K1139" i="21"/>
  <c r="R1139" i="21" s="1"/>
  <c r="T1139" i="21" s="1"/>
  <c r="K1091" i="21"/>
  <c r="R1091" i="21" s="1"/>
  <c r="T1091" i="21" s="1"/>
  <c r="K1027" i="21"/>
  <c r="R1027" i="21" s="1"/>
  <c r="T1027" i="21" s="1"/>
  <c r="K915" i="21"/>
  <c r="R915" i="21" s="1"/>
  <c r="T915" i="21" s="1"/>
  <c r="K859" i="21"/>
  <c r="R859" i="21" s="1"/>
  <c r="T859" i="21" s="1"/>
  <c r="K803" i="21"/>
  <c r="R803" i="21" s="1"/>
  <c r="T803" i="21" s="1"/>
  <c r="K691" i="21"/>
  <c r="R691" i="21" s="1"/>
  <c r="T691" i="21" s="1"/>
  <c r="K643" i="21"/>
  <c r="R643" i="21" s="1"/>
  <c r="T643" i="21" s="1"/>
  <c r="K587" i="21"/>
  <c r="R587" i="21" s="1"/>
  <c r="T587" i="21" s="1"/>
  <c r="K531" i="21"/>
  <c r="R531" i="21" s="1"/>
  <c r="T531" i="21" s="1"/>
  <c r="K483" i="21"/>
  <c r="R483" i="21" s="1"/>
  <c r="T483" i="21" s="1"/>
  <c r="K427" i="21"/>
  <c r="R427" i="21" s="1"/>
  <c r="T427" i="21" s="1"/>
  <c r="K387" i="21"/>
  <c r="R387" i="21" s="1"/>
  <c r="T387" i="21" s="1"/>
  <c r="K291" i="21"/>
  <c r="R291" i="21" s="1"/>
  <c r="T291" i="21" s="1"/>
  <c r="K243" i="21"/>
  <c r="R243" i="21" s="1"/>
  <c r="T243" i="21" s="1"/>
  <c r="K163" i="21"/>
  <c r="R163" i="21" s="1"/>
  <c r="T163" i="21" s="1"/>
  <c r="K115" i="21"/>
  <c r="R115" i="21" s="1"/>
  <c r="T115" i="21" s="1"/>
  <c r="K75" i="21"/>
  <c r="R75" i="21" s="1"/>
  <c r="T75" i="21" s="1"/>
  <c r="M1534" i="21"/>
  <c r="S1534" i="21" s="1"/>
  <c r="U1534" i="21" s="1"/>
  <c r="K1411" i="21"/>
  <c r="R1411" i="21" s="1"/>
  <c r="T1411" i="21" s="1"/>
  <c r="K1283" i="21"/>
  <c r="R1283" i="21" s="1"/>
  <c r="T1283" i="21" s="1"/>
  <c r="K1195" i="21"/>
  <c r="R1195" i="21" s="1"/>
  <c r="T1195" i="21" s="1"/>
  <c r="K475" i="21"/>
  <c r="R475" i="21" s="1"/>
  <c r="T475" i="21" s="1"/>
  <c r="K331" i="21"/>
  <c r="R331" i="21" s="1"/>
  <c r="T331" i="21" s="1"/>
  <c r="K1531" i="21"/>
  <c r="R1531" i="21" s="1"/>
  <c r="T1531" i="21" s="1"/>
  <c r="K1491" i="21"/>
  <c r="R1491" i="21" s="1"/>
  <c r="T1491" i="21" s="1"/>
  <c r="K1379" i="21"/>
  <c r="R1379" i="21" s="1"/>
  <c r="T1379" i="21" s="1"/>
  <c r="K1347" i="21"/>
  <c r="R1347" i="21" s="1"/>
  <c r="T1347" i="21" s="1"/>
  <c r="K1235" i="21"/>
  <c r="R1235" i="21" s="1"/>
  <c r="T1235" i="21" s="1"/>
  <c r="K1179" i="21"/>
  <c r="R1179" i="21" s="1"/>
  <c r="T1179" i="21" s="1"/>
  <c r="K1083" i="21"/>
  <c r="R1083" i="21" s="1"/>
  <c r="T1083" i="21" s="1"/>
  <c r="K1035" i="21"/>
  <c r="R1035" i="21" s="1"/>
  <c r="T1035" i="21" s="1"/>
  <c r="K851" i="21"/>
  <c r="R851" i="21" s="1"/>
  <c r="T851" i="21" s="1"/>
  <c r="K795" i="21"/>
  <c r="R795" i="21" s="1"/>
  <c r="T795" i="21" s="1"/>
  <c r="K675" i="21"/>
  <c r="R675" i="21" s="1"/>
  <c r="T675" i="21" s="1"/>
  <c r="K563" i="21"/>
  <c r="R563" i="21" s="1"/>
  <c r="T563" i="21" s="1"/>
  <c r="K499" i="21"/>
  <c r="R499" i="21" s="1"/>
  <c r="T499" i="21" s="1"/>
  <c r="K451" i="21"/>
  <c r="R451" i="21" s="1"/>
  <c r="T451" i="21" s="1"/>
  <c r="K379" i="21"/>
  <c r="R379" i="21" s="1"/>
  <c r="T379" i="21" s="1"/>
  <c r="K219" i="21"/>
  <c r="R219" i="21" s="1"/>
  <c r="T219" i="21" s="1"/>
  <c r="K1627" i="21"/>
  <c r="R1627" i="21" s="1"/>
  <c r="T1627" i="21" s="1"/>
  <c r="M1538" i="21"/>
  <c r="S1538" i="21" s="1"/>
  <c r="U1538" i="21" s="1"/>
  <c r="K1291" i="21"/>
  <c r="R1291" i="21" s="1"/>
  <c r="T1291" i="21" s="1"/>
  <c r="K1051" i="21"/>
  <c r="R1051" i="21" s="1"/>
  <c r="T1051" i="21" s="1"/>
  <c r="K747" i="21"/>
  <c r="R747" i="21" s="1"/>
  <c r="T747" i="21" s="1"/>
  <c r="K739" i="21"/>
  <c r="R739" i="21" s="1"/>
  <c r="T739" i="21" s="1"/>
  <c r="K619" i="21"/>
  <c r="R619" i="21" s="1"/>
  <c r="T619" i="21" s="1"/>
  <c r="K267" i="21"/>
  <c r="R267" i="21" s="1"/>
  <c r="T267" i="21" s="1"/>
  <c r="K195" i="21"/>
  <c r="R195" i="21" s="1"/>
  <c r="T195" i="21" s="1"/>
  <c r="K1523" i="21"/>
  <c r="R1523" i="21" s="1"/>
  <c r="T1523" i="21" s="1"/>
  <c r="K1467" i="21"/>
  <c r="R1467" i="21" s="1"/>
  <c r="T1467" i="21" s="1"/>
  <c r="K1323" i="21"/>
  <c r="R1323" i="21" s="1"/>
  <c r="T1323" i="21" s="1"/>
  <c r="K1147" i="21"/>
  <c r="R1147" i="21" s="1"/>
  <c r="T1147" i="21" s="1"/>
  <c r="K1075" i="21"/>
  <c r="R1075" i="21" s="1"/>
  <c r="T1075" i="21" s="1"/>
  <c r="K1011" i="21"/>
  <c r="R1011" i="21" s="1"/>
  <c r="T1011" i="21" s="1"/>
  <c r="K947" i="21"/>
  <c r="R947" i="21" s="1"/>
  <c r="T947" i="21" s="1"/>
  <c r="K891" i="21"/>
  <c r="R891" i="21" s="1"/>
  <c r="T891" i="21" s="1"/>
  <c r="K819" i="21"/>
  <c r="R819" i="21" s="1"/>
  <c r="T819" i="21" s="1"/>
  <c r="K755" i="21"/>
  <c r="R755" i="21" s="1"/>
  <c r="T755" i="21" s="1"/>
  <c r="K699" i="21"/>
  <c r="R699" i="21" s="1"/>
  <c r="T699" i="21" s="1"/>
  <c r="K635" i="21"/>
  <c r="R635" i="21" s="1"/>
  <c r="T635" i="21" s="1"/>
  <c r="K579" i="21"/>
  <c r="R579" i="21" s="1"/>
  <c r="T579" i="21" s="1"/>
  <c r="K515" i="21"/>
  <c r="R515" i="21" s="1"/>
  <c r="T515" i="21" s="1"/>
  <c r="K443" i="21"/>
  <c r="R443" i="21" s="1"/>
  <c r="T443" i="21" s="1"/>
  <c r="K371" i="21"/>
  <c r="R371" i="21" s="1"/>
  <c r="T371" i="21" s="1"/>
  <c r="K307" i="21"/>
  <c r="R307" i="21" s="1"/>
  <c r="T307" i="21" s="1"/>
  <c r="K259" i="21"/>
  <c r="R259" i="21" s="1"/>
  <c r="T259" i="21" s="1"/>
  <c r="K211" i="21"/>
  <c r="R211" i="21" s="1"/>
  <c r="T211" i="21" s="1"/>
  <c r="K123" i="21"/>
  <c r="R123" i="21" s="1"/>
  <c r="T123" i="21" s="1"/>
  <c r="K59" i="21"/>
  <c r="R59" i="21" s="1"/>
  <c r="T59" i="21" s="1"/>
  <c r="K1651" i="21"/>
  <c r="R1651" i="21" s="1"/>
  <c r="T1651" i="21" s="1"/>
  <c r="K1131" i="21"/>
  <c r="R1131" i="21" s="1"/>
  <c r="T1131" i="21" s="1"/>
  <c r="K979" i="21"/>
  <c r="R979" i="21" s="1"/>
  <c r="T979" i="21" s="1"/>
  <c r="K971" i="21"/>
  <c r="R971" i="21" s="1"/>
  <c r="T971" i="21" s="1"/>
  <c r="K1699" i="21"/>
  <c r="R1699" i="21" s="1"/>
  <c r="T1699" i="21" s="1"/>
  <c r="K1643" i="21"/>
  <c r="R1643" i="21" s="1"/>
  <c r="T1643" i="21" s="1"/>
  <c r="K1595" i="21"/>
  <c r="R1595" i="21" s="1"/>
  <c r="T1595" i="21" s="1"/>
  <c r="K1547" i="21"/>
  <c r="R1547" i="21" s="1"/>
  <c r="T1547" i="21" s="1"/>
  <c r="K1315" i="21"/>
  <c r="R1315" i="21" s="1"/>
  <c r="T1315" i="21" s="1"/>
  <c r="K1259" i="21"/>
  <c r="R1259" i="21" s="1"/>
  <c r="T1259" i="21" s="1"/>
  <c r="K1211" i="21"/>
  <c r="R1211" i="21" s="1"/>
  <c r="T1211" i="21" s="1"/>
  <c r="K1163" i="21"/>
  <c r="R1163" i="21" s="1"/>
  <c r="T1163" i="21" s="1"/>
  <c r="K1115" i="21"/>
  <c r="R1115" i="21" s="1"/>
  <c r="T1115" i="21" s="1"/>
  <c r="K1067" i="21"/>
  <c r="R1067" i="21" s="1"/>
  <c r="T1067" i="21" s="1"/>
  <c r="K1019" i="21"/>
  <c r="R1019" i="21" s="1"/>
  <c r="T1019" i="21" s="1"/>
  <c r="K963" i="21"/>
  <c r="R963" i="21" s="1"/>
  <c r="T963" i="21" s="1"/>
  <c r="K923" i="21"/>
  <c r="R923" i="21" s="1"/>
  <c r="T923" i="21" s="1"/>
  <c r="K867" i="21"/>
  <c r="R867" i="21" s="1"/>
  <c r="T867" i="21" s="1"/>
  <c r="K811" i="21"/>
  <c r="R811" i="21" s="1"/>
  <c r="T811" i="21" s="1"/>
  <c r="K763" i="21"/>
  <c r="R763" i="21" s="1"/>
  <c r="T763" i="21" s="1"/>
  <c r="K707" i="21"/>
  <c r="R707" i="21" s="1"/>
  <c r="T707" i="21" s="1"/>
  <c r="K651" i="21"/>
  <c r="R651" i="21" s="1"/>
  <c r="T651" i="21" s="1"/>
  <c r="K603" i="21"/>
  <c r="R603" i="21" s="1"/>
  <c r="T603" i="21" s="1"/>
  <c r="K555" i="21"/>
  <c r="R555" i="21" s="1"/>
  <c r="T555" i="21" s="1"/>
  <c r="K507" i="21"/>
  <c r="R507" i="21" s="1"/>
  <c r="T507" i="21" s="1"/>
  <c r="K459" i="21"/>
  <c r="R459" i="21" s="1"/>
  <c r="T459" i="21" s="1"/>
  <c r="K403" i="21"/>
  <c r="R403" i="21" s="1"/>
  <c r="T403" i="21" s="1"/>
  <c r="K347" i="21"/>
  <c r="R347" i="21" s="1"/>
  <c r="T347" i="21" s="1"/>
  <c r="K323" i="21"/>
  <c r="R323" i="21" s="1"/>
  <c r="T323" i="21" s="1"/>
  <c r="K275" i="21"/>
  <c r="R275" i="21" s="1"/>
  <c r="T275" i="21" s="1"/>
  <c r="K227" i="21"/>
  <c r="R227" i="21" s="1"/>
  <c r="T227" i="21" s="1"/>
  <c r="K179" i="21"/>
  <c r="R179" i="21" s="1"/>
  <c r="T179" i="21" s="1"/>
  <c r="K139" i="21"/>
  <c r="R139" i="21" s="1"/>
  <c r="T139" i="21" s="1"/>
  <c r="K99" i="21"/>
  <c r="R99" i="21" s="1"/>
  <c r="T99" i="21" s="1"/>
  <c r="K91" i="21"/>
  <c r="R91" i="21" s="1"/>
  <c r="T91" i="21" s="1"/>
  <c r="K1427" i="21"/>
  <c r="R1427" i="21" s="1"/>
  <c r="T1427" i="21" s="1"/>
  <c r="K1339" i="21"/>
  <c r="R1339" i="21" s="1"/>
  <c r="T1339" i="21" s="1"/>
  <c r="K907" i="21"/>
  <c r="R907" i="21" s="1"/>
  <c r="T907" i="21" s="1"/>
  <c r="K1667" i="21"/>
  <c r="R1667" i="21" s="1"/>
  <c r="T1667" i="21" s="1"/>
  <c r="K1451" i="21"/>
  <c r="R1451" i="21" s="1"/>
  <c r="T1451" i="21" s="1"/>
  <c r="K1395" i="21"/>
  <c r="R1395" i="21" s="1"/>
  <c r="T1395" i="21" s="1"/>
  <c r="K1355" i="21"/>
  <c r="R1355" i="21" s="1"/>
  <c r="T1355" i="21" s="1"/>
  <c r="K1243" i="21"/>
  <c r="R1243" i="21" s="1"/>
  <c r="T1243" i="21" s="1"/>
  <c r="K1187" i="21"/>
  <c r="R1187" i="21" s="1"/>
  <c r="T1187" i="21" s="1"/>
  <c r="K1003" i="21"/>
  <c r="R1003" i="21" s="1"/>
  <c r="T1003" i="21" s="1"/>
  <c r="K955" i="21"/>
  <c r="R955" i="21" s="1"/>
  <c r="T955" i="21" s="1"/>
  <c r="K899" i="21"/>
  <c r="R899" i="21" s="1"/>
  <c r="T899" i="21" s="1"/>
  <c r="K787" i="21"/>
  <c r="R787" i="21" s="1"/>
  <c r="T787" i="21" s="1"/>
  <c r="K731" i="21"/>
  <c r="R731" i="21" s="1"/>
  <c r="T731" i="21" s="1"/>
  <c r="K683" i="21"/>
  <c r="R683" i="21" s="1"/>
  <c r="T683" i="21" s="1"/>
  <c r="K571" i="21"/>
  <c r="R571" i="21" s="1"/>
  <c r="T571" i="21" s="1"/>
  <c r="K523" i="21"/>
  <c r="R523" i="21" s="1"/>
  <c r="T523" i="21" s="1"/>
  <c r="K467" i="21"/>
  <c r="R467" i="21" s="1"/>
  <c r="T467" i="21" s="1"/>
  <c r="K355" i="21"/>
  <c r="R355" i="21" s="1"/>
  <c r="T355" i="21" s="1"/>
  <c r="K315" i="21"/>
  <c r="R315" i="21" s="1"/>
  <c r="T315" i="21" s="1"/>
  <c r="K283" i="21"/>
  <c r="R283" i="21" s="1"/>
  <c r="T283" i="21" s="1"/>
  <c r="K235" i="21"/>
  <c r="R235" i="21" s="1"/>
  <c r="T235" i="21" s="1"/>
  <c r="K147" i="21"/>
  <c r="R147" i="21" s="1"/>
  <c r="T147" i="21" s="1"/>
  <c r="K131" i="21"/>
  <c r="R131" i="21" s="1"/>
  <c r="T131" i="21" s="1"/>
  <c r="K67" i="21"/>
  <c r="R67" i="21" s="1"/>
  <c r="T67" i="21" s="1"/>
  <c r="K1659" i="21"/>
  <c r="R1659" i="21" s="1"/>
  <c r="T1659" i="21" s="1"/>
  <c r="K1635" i="21"/>
  <c r="R1635" i="21" s="1"/>
  <c r="T1635" i="21" s="1"/>
  <c r="K1555" i="21"/>
  <c r="R1555" i="21" s="1"/>
  <c r="T1555" i="21" s="1"/>
  <c r="K1475" i="21"/>
  <c r="R1475" i="21" s="1"/>
  <c r="T1475" i="21" s="1"/>
  <c r="K1435" i="21"/>
  <c r="R1435" i="21" s="1"/>
  <c r="T1435" i="21" s="1"/>
  <c r="K1251" i="21"/>
  <c r="R1251" i="21" s="1"/>
  <c r="T1251" i="21" s="1"/>
  <c r="K843" i="21"/>
  <c r="R843" i="21" s="1"/>
  <c r="T843" i="21" s="1"/>
  <c r="K1675" i="21"/>
  <c r="R1675" i="21" s="1"/>
  <c r="T1675" i="21" s="1"/>
  <c r="K1611" i="21"/>
  <c r="R1611" i="21" s="1"/>
  <c r="T1611" i="21" s="1"/>
  <c r="K1571" i="21"/>
  <c r="R1571" i="21" s="1"/>
  <c r="T1571" i="21" s="1"/>
  <c r="K1443" i="21"/>
  <c r="R1443" i="21" s="1"/>
  <c r="T1443" i="21" s="1"/>
  <c r="K1387" i="21"/>
  <c r="R1387" i="21" s="1"/>
  <c r="T1387" i="21" s="1"/>
  <c r="K1331" i="21"/>
  <c r="R1331" i="21" s="1"/>
  <c r="T1331" i="21" s="1"/>
  <c r="K1219" i="21"/>
  <c r="R1219" i="21" s="1"/>
  <c r="T1219" i="21" s="1"/>
  <c r="K1155" i="21"/>
  <c r="R1155" i="21" s="1"/>
  <c r="T1155" i="21" s="1"/>
  <c r="K1099" i="21"/>
  <c r="R1099" i="21" s="1"/>
  <c r="T1099" i="21" s="1"/>
  <c r="K995" i="21"/>
  <c r="R995" i="21" s="1"/>
  <c r="T995" i="21" s="1"/>
  <c r="K939" i="21"/>
  <c r="R939" i="21" s="1"/>
  <c r="T939" i="21" s="1"/>
  <c r="K883" i="21"/>
  <c r="R883" i="21" s="1"/>
  <c r="T883" i="21" s="1"/>
  <c r="K827" i="21"/>
  <c r="R827" i="21" s="1"/>
  <c r="T827" i="21" s="1"/>
  <c r="K771" i="21"/>
  <c r="R771" i="21" s="1"/>
  <c r="T771" i="21" s="1"/>
  <c r="K715" i="21"/>
  <c r="R715" i="21" s="1"/>
  <c r="T715" i="21" s="1"/>
  <c r="K659" i="21"/>
  <c r="R659" i="21" s="1"/>
  <c r="T659" i="21" s="1"/>
  <c r="K595" i="21"/>
  <c r="R595" i="21" s="1"/>
  <c r="T595" i="21" s="1"/>
  <c r="K547" i="21"/>
  <c r="R547" i="21" s="1"/>
  <c r="T547" i="21" s="1"/>
  <c r="K491" i="21"/>
  <c r="R491" i="21" s="1"/>
  <c r="T491" i="21" s="1"/>
  <c r="K435" i="21"/>
  <c r="R435" i="21" s="1"/>
  <c r="T435" i="21" s="1"/>
  <c r="K395" i="21"/>
  <c r="R395" i="21" s="1"/>
  <c r="T395" i="21" s="1"/>
  <c r="K339" i="21"/>
  <c r="R339" i="21" s="1"/>
  <c r="T339" i="21" s="1"/>
  <c r="K299" i="21"/>
  <c r="R299" i="21" s="1"/>
  <c r="T299" i="21" s="1"/>
  <c r="K251" i="21"/>
  <c r="R251" i="21" s="1"/>
  <c r="T251" i="21" s="1"/>
  <c r="K203" i="21"/>
  <c r="R203" i="21" s="1"/>
  <c r="T203" i="21" s="1"/>
  <c r="K155" i="21"/>
  <c r="R155" i="21" s="1"/>
  <c r="T155" i="21" s="1"/>
  <c r="K107" i="21"/>
  <c r="R107" i="21" s="1"/>
  <c r="T107" i="21" s="1"/>
  <c r="K83" i="21"/>
  <c r="R83" i="21" s="1"/>
  <c r="T83" i="21" s="1"/>
  <c r="M1668" i="21"/>
  <c r="S1668" i="21" s="1"/>
  <c r="U1668" i="21" s="1"/>
  <c r="K1563" i="21"/>
  <c r="R1563" i="21" s="1"/>
  <c r="T1563" i="21" s="1"/>
  <c r="K1483" i="21"/>
  <c r="R1483" i="21" s="1"/>
  <c r="T1483" i="21" s="1"/>
  <c r="M1284" i="21"/>
  <c r="S1284" i="21" s="1"/>
  <c r="U1284" i="21" s="1"/>
  <c r="I30" i="21"/>
  <c r="M1227" i="21"/>
  <c r="S1227" i="21" s="1"/>
  <c r="U1227" i="21" s="1"/>
  <c r="M642" i="21"/>
  <c r="S642" i="21" s="1"/>
  <c r="U642" i="21" s="1"/>
  <c r="M1112" i="21"/>
  <c r="S1112" i="21" s="1"/>
  <c r="U1112" i="21" s="1"/>
  <c r="K1695" i="21"/>
  <c r="R1695" i="21" s="1"/>
  <c r="T1695" i="21" s="1"/>
  <c r="K1687" i="21"/>
  <c r="R1687" i="21" s="1"/>
  <c r="T1687" i="21" s="1"/>
  <c r="K1679" i="21"/>
  <c r="R1679" i="21" s="1"/>
  <c r="T1679" i="21" s="1"/>
  <c r="K1671" i="21"/>
  <c r="R1671" i="21" s="1"/>
  <c r="T1671" i="21" s="1"/>
  <c r="K1663" i="21"/>
  <c r="R1663" i="21" s="1"/>
  <c r="T1663" i="21" s="1"/>
  <c r="K1655" i="21"/>
  <c r="R1655" i="21" s="1"/>
  <c r="T1655" i="21" s="1"/>
  <c r="K1647" i="21"/>
  <c r="R1647" i="21" s="1"/>
  <c r="T1647" i="21" s="1"/>
  <c r="K1639" i="21"/>
  <c r="R1639" i="21" s="1"/>
  <c r="T1639" i="21" s="1"/>
  <c r="K1623" i="21"/>
  <c r="R1623" i="21" s="1"/>
  <c r="T1623" i="21" s="1"/>
  <c r="K1615" i="21"/>
  <c r="R1615" i="21" s="1"/>
  <c r="T1615" i="21" s="1"/>
  <c r="K1607" i="21"/>
  <c r="R1607" i="21" s="1"/>
  <c r="T1607" i="21" s="1"/>
  <c r="K1599" i="21"/>
  <c r="R1599" i="21" s="1"/>
  <c r="T1599" i="21" s="1"/>
  <c r="K1591" i="21"/>
  <c r="R1591" i="21" s="1"/>
  <c r="T1591" i="21" s="1"/>
  <c r="K1583" i="21"/>
  <c r="R1583" i="21" s="1"/>
  <c r="T1583" i="21" s="1"/>
  <c r="K1575" i="21"/>
  <c r="R1575" i="21" s="1"/>
  <c r="T1575" i="21" s="1"/>
  <c r="K1567" i="21"/>
  <c r="R1567" i="21" s="1"/>
  <c r="T1567" i="21" s="1"/>
  <c r="K1559" i="21"/>
  <c r="R1559" i="21" s="1"/>
  <c r="T1559" i="21" s="1"/>
  <c r="K1551" i="21"/>
  <c r="R1551" i="21" s="1"/>
  <c r="T1551" i="21" s="1"/>
  <c r="K1543" i="21"/>
  <c r="R1543" i="21" s="1"/>
  <c r="T1543" i="21" s="1"/>
  <c r="K1535" i="21"/>
  <c r="R1535" i="21" s="1"/>
  <c r="T1535" i="21" s="1"/>
  <c r="K1527" i="21"/>
  <c r="R1527" i="21" s="1"/>
  <c r="T1527" i="21" s="1"/>
  <c r="K1519" i="21"/>
  <c r="R1519" i="21" s="1"/>
  <c r="T1519" i="21" s="1"/>
  <c r="K1511" i="21"/>
  <c r="R1511" i="21" s="1"/>
  <c r="T1511" i="21" s="1"/>
  <c r="K1503" i="21"/>
  <c r="R1503" i="21" s="1"/>
  <c r="T1503" i="21" s="1"/>
  <c r="K1495" i="21"/>
  <c r="R1495" i="21" s="1"/>
  <c r="T1495" i="21" s="1"/>
  <c r="K1487" i="21"/>
  <c r="R1487" i="21" s="1"/>
  <c r="T1487" i="21" s="1"/>
  <c r="K1479" i="21"/>
  <c r="R1479" i="21" s="1"/>
  <c r="T1479" i="21" s="1"/>
  <c r="K1471" i="21"/>
  <c r="R1471" i="21" s="1"/>
  <c r="T1471" i="21" s="1"/>
  <c r="K1463" i="21"/>
  <c r="R1463" i="21" s="1"/>
  <c r="T1463" i="21" s="1"/>
  <c r="K1455" i="21"/>
  <c r="R1455" i="21" s="1"/>
  <c r="T1455" i="21" s="1"/>
  <c r="K1439" i="21"/>
  <c r="R1439" i="21" s="1"/>
  <c r="T1439" i="21" s="1"/>
  <c r="K1431" i="21"/>
  <c r="R1431" i="21" s="1"/>
  <c r="T1431" i="21" s="1"/>
  <c r="K1423" i="21"/>
  <c r="R1423" i="21" s="1"/>
  <c r="T1423" i="21" s="1"/>
  <c r="K1415" i="21"/>
  <c r="R1415" i="21" s="1"/>
  <c r="T1415" i="21" s="1"/>
  <c r="K1407" i="21"/>
  <c r="R1407" i="21" s="1"/>
  <c r="T1407" i="21" s="1"/>
  <c r="K1399" i="21"/>
  <c r="R1399" i="21" s="1"/>
  <c r="T1399" i="21" s="1"/>
  <c r="K1391" i="21"/>
  <c r="R1391" i="21" s="1"/>
  <c r="T1391" i="21" s="1"/>
  <c r="K1383" i="21"/>
  <c r="R1383" i="21" s="1"/>
  <c r="T1383" i="21" s="1"/>
  <c r="K1375" i="21"/>
  <c r="R1375" i="21" s="1"/>
  <c r="T1375" i="21" s="1"/>
  <c r="K1367" i="21"/>
  <c r="R1367" i="21" s="1"/>
  <c r="T1367" i="21" s="1"/>
  <c r="K1359" i="21"/>
  <c r="R1359" i="21" s="1"/>
  <c r="T1359" i="21" s="1"/>
  <c r="K1343" i="21"/>
  <c r="R1343" i="21" s="1"/>
  <c r="T1343" i="21" s="1"/>
  <c r="K1335" i="21"/>
  <c r="R1335" i="21" s="1"/>
  <c r="T1335" i="21" s="1"/>
  <c r="K1327" i="21"/>
  <c r="R1327" i="21" s="1"/>
  <c r="T1327" i="21" s="1"/>
  <c r="K1319" i="21"/>
  <c r="R1319" i="21" s="1"/>
  <c r="T1319" i="21" s="1"/>
  <c r="K1311" i="21"/>
  <c r="R1311" i="21" s="1"/>
  <c r="T1311" i="21" s="1"/>
  <c r="K1303" i="21"/>
  <c r="R1303" i="21" s="1"/>
  <c r="T1303" i="21" s="1"/>
  <c r="K1295" i="21"/>
  <c r="R1295" i="21" s="1"/>
  <c r="T1295" i="21" s="1"/>
  <c r="K1287" i="21"/>
  <c r="R1287" i="21" s="1"/>
  <c r="T1287" i="21" s="1"/>
  <c r="K1271" i="21"/>
  <c r="R1271" i="21" s="1"/>
  <c r="T1271" i="21" s="1"/>
  <c r="K1263" i="21"/>
  <c r="R1263" i="21" s="1"/>
  <c r="T1263" i="21" s="1"/>
  <c r="K1255" i="21"/>
  <c r="R1255" i="21" s="1"/>
  <c r="T1255" i="21" s="1"/>
  <c r="K1247" i="21"/>
  <c r="R1247" i="21" s="1"/>
  <c r="T1247" i="21" s="1"/>
  <c r="K1239" i="21"/>
  <c r="R1239" i="21" s="1"/>
  <c r="T1239" i="21" s="1"/>
  <c r="K1231" i="21"/>
  <c r="R1231" i="21" s="1"/>
  <c r="T1231" i="21" s="1"/>
  <c r="K1223" i="21"/>
  <c r="R1223" i="21" s="1"/>
  <c r="T1223" i="21" s="1"/>
  <c r="K1215" i="21"/>
  <c r="R1215" i="21" s="1"/>
  <c r="T1215" i="21" s="1"/>
  <c r="K1207" i="21"/>
  <c r="R1207" i="21" s="1"/>
  <c r="T1207" i="21" s="1"/>
  <c r="K1199" i="21"/>
  <c r="R1199" i="21" s="1"/>
  <c r="T1199" i="21" s="1"/>
  <c r="K1191" i="21"/>
  <c r="R1191" i="21" s="1"/>
  <c r="T1191" i="21" s="1"/>
  <c r="K1183" i="21"/>
  <c r="R1183" i="21" s="1"/>
  <c r="T1183" i="21" s="1"/>
  <c r="K1175" i="21"/>
  <c r="R1175" i="21" s="1"/>
  <c r="T1175" i="21" s="1"/>
  <c r="K1159" i="21"/>
  <c r="R1159" i="21" s="1"/>
  <c r="T1159" i="21" s="1"/>
  <c r="K1151" i="21"/>
  <c r="R1151" i="21" s="1"/>
  <c r="T1151" i="21" s="1"/>
  <c r="K1143" i="21"/>
  <c r="R1143" i="21" s="1"/>
  <c r="T1143" i="21" s="1"/>
  <c r="K1135" i="21"/>
  <c r="R1135" i="21" s="1"/>
  <c r="T1135" i="21" s="1"/>
  <c r="K1127" i="21"/>
  <c r="R1127" i="21" s="1"/>
  <c r="T1127" i="21" s="1"/>
  <c r="K1119" i="21"/>
  <c r="R1119" i="21" s="1"/>
  <c r="T1119" i="21" s="1"/>
  <c r="K1111" i="21"/>
  <c r="R1111" i="21" s="1"/>
  <c r="T1111" i="21" s="1"/>
  <c r="K1103" i="21"/>
  <c r="R1103" i="21" s="1"/>
  <c r="T1103" i="21" s="1"/>
  <c r="K1095" i="21"/>
  <c r="R1095" i="21" s="1"/>
  <c r="T1095" i="21" s="1"/>
  <c r="K1087" i="21"/>
  <c r="R1087" i="21" s="1"/>
  <c r="T1087" i="21" s="1"/>
  <c r="K1079" i="21"/>
  <c r="R1079" i="21" s="1"/>
  <c r="T1079" i="21" s="1"/>
  <c r="K1071" i="21"/>
  <c r="R1071" i="21" s="1"/>
  <c r="T1071" i="21" s="1"/>
  <c r="K1063" i="21"/>
  <c r="R1063" i="21" s="1"/>
  <c r="T1063" i="21" s="1"/>
  <c r="K1055" i="21"/>
  <c r="R1055" i="21" s="1"/>
  <c r="T1055" i="21" s="1"/>
  <c r="K1039" i="21"/>
  <c r="R1039" i="21" s="1"/>
  <c r="T1039" i="21" s="1"/>
  <c r="K1031" i="21"/>
  <c r="R1031" i="21" s="1"/>
  <c r="T1031" i="21" s="1"/>
  <c r="K1023" i="21"/>
  <c r="R1023" i="21" s="1"/>
  <c r="T1023" i="21" s="1"/>
  <c r="K1015" i="21"/>
  <c r="R1015" i="21" s="1"/>
  <c r="T1015" i="21" s="1"/>
  <c r="K1007" i="21"/>
  <c r="R1007" i="21" s="1"/>
  <c r="T1007" i="21" s="1"/>
  <c r="K999" i="21"/>
  <c r="R999" i="21" s="1"/>
  <c r="T999" i="21" s="1"/>
  <c r="K991" i="21"/>
  <c r="R991" i="21" s="1"/>
  <c r="T991" i="21" s="1"/>
  <c r="K983" i="21"/>
  <c r="R983" i="21" s="1"/>
  <c r="T983" i="21" s="1"/>
  <c r="K967" i="21"/>
  <c r="R967" i="21" s="1"/>
  <c r="T967" i="21" s="1"/>
  <c r="K959" i="21"/>
  <c r="R959" i="21" s="1"/>
  <c r="T959" i="21" s="1"/>
  <c r="K951" i="21"/>
  <c r="R951" i="21" s="1"/>
  <c r="T951" i="21" s="1"/>
  <c r="K943" i="21"/>
  <c r="R943" i="21" s="1"/>
  <c r="T943" i="21" s="1"/>
  <c r="K935" i="21"/>
  <c r="R935" i="21" s="1"/>
  <c r="T935" i="21" s="1"/>
  <c r="K927" i="21"/>
  <c r="R927" i="21" s="1"/>
  <c r="T927" i="21" s="1"/>
  <c r="K919" i="21"/>
  <c r="R919" i="21" s="1"/>
  <c r="T919" i="21" s="1"/>
  <c r="K911" i="21"/>
  <c r="R911" i="21" s="1"/>
  <c r="T911" i="21" s="1"/>
  <c r="K903" i="21"/>
  <c r="R903" i="21" s="1"/>
  <c r="T903" i="21" s="1"/>
  <c r="K895" i="21"/>
  <c r="R895" i="21" s="1"/>
  <c r="T895" i="21" s="1"/>
  <c r="K887" i="21"/>
  <c r="R887" i="21" s="1"/>
  <c r="T887" i="21" s="1"/>
  <c r="K879" i="21"/>
  <c r="R879" i="21" s="1"/>
  <c r="T879" i="21" s="1"/>
  <c r="K871" i="21"/>
  <c r="R871" i="21" s="1"/>
  <c r="T871" i="21" s="1"/>
  <c r="K863" i="21"/>
  <c r="R863" i="21" s="1"/>
  <c r="T863" i="21" s="1"/>
  <c r="K855" i="21"/>
  <c r="R855" i="21" s="1"/>
  <c r="T855" i="21" s="1"/>
  <c r="K847" i="21"/>
  <c r="R847" i="21" s="1"/>
  <c r="T847" i="21" s="1"/>
  <c r="K839" i="21"/>
  <c r="R839" i="21" s="1"/>
  <c r="T839" i="21" s="1"/>
  <c r="K831" i="21"/>
  <c r="R831" i="21" s="1"/>
  <c r="T831" i="21" s="1"/>
  <c r="K823" i="21"/>
  <c r="R823" i="21" s="1"/>
  <c r="T823" i="21" s="1"/>
  <c r="K815" i="21"/>
  <c r="R815" i="21" s="1"/>
  <c r="T815" i="21" s="1"/>
  <c r="K799" i="21"/>
  <c r="R799" i="21" s="1"/>
  <c r="T799" i="21" s="1"/>
  <c r="K783" i="21"/>
  <c r="R783" i="21" s="1"/>
  <c r="T783" i="21" s="1"/>
  <c r="K767" i="21"/>
  <c r="R767" i="21" s="1"/>
  <c r="T767" i="21" s="1"/>
  <c r="K751" i="21"/>
  <c r="R751" i="21" s="1"/>
  <c r="T751" i="21" s="1"/>
  <c r="K735" i="21"/>
  <c r="R735" i="21" s="1"/>
  <c r="T735" i="21" s="1"/>
  <c r="K719" i="21"/>
  <c r="R719" i="21" s="1"/>
  <c r="T719" i="21" s="1"/>
  <c r="K711" i="21"/>
  <c r="R711" i="21" s="1"/>
  <c r="T711" i="21" s="1"/>
  <c r="K703" i="21"/>
  <c r="R703" i="21" s="1"/>
  <c r="T703" i="21" s="1"/>
  <c r="K695" i="21"/>
  <c r="R695" i="21" s="1"/>
  <c r="T695" i="21" s="1"/>
  <c r="K687" i="21"/>
  <c r="R687" i="21" s="1"/>
  <c r="T687" i="21" s="1"/>
  <c r="K679" i="21"/>
  <c r="R679" i="21" s="1"/>
  <c r="T679" i="21" s="1"/>
  <c r="K671" i="21"/>
  <c r="R671" i="21" s="1"/>
  <c r="T671" i="21" s="1"/>
  <c r="K663" i="21"/>
  <c r="R663" i="21" s="1"/>
  <c r="T663" i="21" s="1"/>
  <c r="K647" i="21"/>
  <c r="R647" i="21" s="1"/>
  <c r="T647" i="21" s="1"/>
  <c r="K639" i="21"/>
  <c r="R639" i="21" s="1"/>
  <c r="T639" i="21" s="1"/>
  <c r="K631" i="21"/>
  <c r="R631" i="21" s="1"/>
  <c r="T631" i="21" s="1"/>
  <c r="K623" i="21"/>
  <c r="R623" i="21" s="1"/>
  <c r="T623" i="21" s="1"/>
  <c r="K615" i="21"/>
  <c r="R615" i="21" s="1"/>
  <c r="T615" i="21" s="1"/>
  <c r="K607" i="21"/>
  <c r="R607" i="21" s="1"/>
  <c r="T607" i="21" s="1"/>
  <c r="K591" i="21"/>
  <c r="R591" i="21" s="1"/>
  <c r="T591" i="21" s="1"/>
  <c r="K583" i="21"/>
  <c r="R583" i="21" s="1"/>
  <c r="T583" i="21" s="1"/>
  <c r="K575" i="21"/>
  <c r="R575" i="21" s="1"/>
  <c r="T575" i="21" s="1"/>
  <c r="K567" i="21"/>
  <c r="R567" i="21" s="1"/>
  <c r="T567" i="21" s="1"/>
  <c r="K559" i="21"/>
  <c r="R559" i="21" s="1"/>
  <c r="T559" i="21" s="1"/>
  <c r="K551" i="21"/>
  <c r="R551" i="21" s="1"/>
  <c r="T551" i="21" s="1"/>
  <c r="K543" i="21"/>
  <c r="R543" i="21" s="1"/>
  <c r="T543" i="21" s="1"/>
  <c r="K535" i="21"/>
  <c r="R535" i="21" s="1"/>
  <c r="T535" i="21" s="1"/>
  <c r="K527" i="21"/>
  <c r="R527" i="21" s="1"/>
  <c r="T527" i="21" s="1"/>
  <c r="K519" i="21"/>
  <c r="R519" i="21" s="1"/>
  <c r="T519" i="21" s="1"/>
  <c r="K511" i="21"/>
  <c r="R511" i="21" s="1"/>
  <c r="T511" i="21" s="1"/>
  <c r="K503" i="21"/>
  <c r="R503" i="21" s="1"/>
  <c r="T503" i="21" s="1"/>
  <c r="K495" i="21"/>
  <c r="R495" i="21" s="1"/>
  <c r="T495" i="21" s="1"/>
  <c r="K487" i="21"/>
  <c r="R487" i="21" s="1"/>
  <c r="T487" i="21" s="1"/>
  <c r="K479" i="21"/>
  <c r="R479" i="21" s="1"/>
  <c r="T479" i="21" s="1"/>
  <c r="K471" i="21"/>
  <c r="R471" i="21" s="1"/>
  <c r="T471" i="21" s="1"/>
  <c r="K463" i="21"/>
  <c r="R463" i="21" s="1"/>
  <c r="T463" i="21" s="1"/>
  <c r="K455" i="21"/>
  <c r="R455" i="21" s="1"/>
  <c r="T455" i="21" s="1"/>
  <c r="K447" i="21"/>
  <c r="R447" i="21" s="1"/>
  <c r="T447" i="21" s="1"/>
  <c r="K439" i="21"/>
  <c r="R439" i="21" s="1"/>
  <c r="T439" i="21" s="1"/>
  <c r="K431" i="21"/>
  <c r="R431" i="21" s="1"/>
  <c r="T431" i="21" s="1"/>
  <c r="K423" i="21"/>
  <c r="R423" i="21" s="1"/>
  <c r="T423" i="21" s="1"/>
  <c r="K415" i="21"/>
  <c r="R415" i="21" s="1"/>
  <c r="T415" i="21" s="1"/>
  <c r="K407" i="21"/>
  <c r="R407" i="21" s="1"/>
  <c r="T407" i="21" s="1"/>
  <c r="K399" i="21"/>
  <c r="R399" i="21" s="1"/>
  <c r="T399" i="21" s="1"/>
  <c r="K391" i="21"/>
  <c r="R391" i="21" s="1"/>
  <c r="T391" i="21" s="1"/>
  <c r="K383" i="21"/>
  <c r="R383" i="21" s="1"/>
  <c r="T383" i="21" s="1"/>
  <c r="K375" i="21"/>
  <c r="R375" i="21" s="1"/>
  <c r="T375" i="21" s="1"/>
  <c r="K367" i="21"/>
  <c r="R367" i="21" s="1"/>
  <c r="T367" i="21" s="1"/>
  <c r="K359" i="21"/>
  <c r="R359" i="21" s="1"/>
  <c r="T359" i="21" s="1"/>
  <c r="K351" i="21"/>
  <c r="R351" i="21" s="1"/>
  <c r="T351" i="21" s="1"/>
  <c r="K343" i="21"/>
  <c r="R343" i="21" s="1"/>
  <c r="T343" i="21" s="1"/>
  <c r="K335" i="21"/>
  <c r="R335" i="21" s="1"/>
  <c r="T335" i="21" s="1"/>
  <c r="K327" i="21"/>
  <c r="R327" i="21" s="1"/>
  <c r="T327" i="21" s="1"/>
  <c r="K319" i="21"/>
  <c r="R319" i="21" s="1"/>
  <c r="T319" i="21" s="1"/>
  <c r="K311" i="21"/>
  <c r="R311" i="21" s="1"/>
  <c r="T311" i="21" s="1"/>
  <c r="K303" i="21"/>
  <c r="R303" i="21" s="1"/>
  <c r="T303" i="21" s="1"/>
  <c r="K295" i="21"/>
  <c r="R295" i="21" s="1"/>
  <c r="T295" i="21" s="1"/>
  <c r="K287" i="21"/>
  <c r="R287" i="21" s="1"/>
  <c r="T287" i="21" s="1"/>
  <c r="K279" i="21"/>
  <c r="R279" i="21" s="1"/>
  <c r="T279" i="21" s="1"/>
  <c r="K271" i="21"/>
  <c r="R271" i="21" s="1"/>
  <c r="T271" i="21" s="1"/>
  <c r="K263" i="21"/>
  <c r="R263" i="21" s="1"/>
  <c r="T263" i="21" s="1"/>
  <c r="K247" i="21"/>
  <c r="R247" i="21" s="1"/>
  <c r="T247" i="21" s="1"/>
  <c r="K239" i="21"/>
  <c r="R239" i="21" s="1"/>
  <c r="T239" i="21" s="1"/>
  <c r="K231" i="21"/>
  <c r="R231" i="21" s="1"/>
  <c r="T231" i="21" s="1"/>
  <c r="K223" i="21"/>
  <c r="R223" i="21" s="1"/>
  <c r="T223" i="21" s="1"/>
  <c r="K215" i="21"/>
  <c r="R215" i="21" s="1"/>
  <c r="T215" i="21" s="1"/>
  <c r="K207" i="21"/>
  <c r="R207" i="21" s="1"/>
  <c r="T207" i="21" s="1"/>
  <c r="K199" i="21"/>
  <c r="R199" i="21" s="1"/>
  <c r="T199" i="21" s="1"/>
  <c r="K183" i="21"/>
  <c r="R183" i="21" s="1"/>
  <c r="T183" i="21" s="1"/>
  <c r="K167" i="21"/>
  <c r="R167" i="21" s="1"/>
  <c r="T167" i="21" s="1"/>
  <c r="K151" i="21"/>
  <c r="R151" i="21" s="1"/>
  <c r="T151" i="21" s="1"/>
  <c r="K135" i="21"/>
  <c r="R135" i="21" s="1"/>
  <c r="T135" i="21" s="1"/>
  <c r="K119" i="21"/>
  <c r="R119" i="21" s="1"/>
  <c r="T119" i="21" s="1"/>
  <c r="K103" i="21"/>
  <c r="R103" i="21" s="1"/>
  <c r="T103" i="21" s="1"/>
  <c r="K87" i="21"/>
  <c r="R87" i="21" s="1"/>
  <c r="T87" i="21" s="1"/>
  <c r="K71" i="21"/>
  <c r="R71" i="21" s="1"/>
  <c r="T71" i="21" s="1"/>
  <c r="K55" i="21"/>
  <c r="R55" i="21" s="1"/>
  <c r="M660" i="21"/>
  <c r="S660" i="21" s="1"/>
  <c r="U660" i="21" s="1"/>
  <c r="M644" i="21"/>
  <c r="S644" i="21" s="1"/>
  <c r="U644" i="21" s="1"/>
  <c r="M565" i="21"/>
  <c r="S565" i="21" s="1"/>
  <c r="U565" i="21" s="1"/>
  <c r="M85" i="21"/>
  <c r="S85" i="21" s="1"/>
  <c r="U85" i="21" s="1"/>
  <c r="M61" i="21"/>
  <c r="S61" i="21" s="1"/>
  <c r="U61" i="21" s="1"/>
  <c r="K1694" i="21"/>
  <c r="R1694" i="21" s="1"/>
  <c r="T1694" i="21" s="1"/>
  <c r="K1678" i="21"/>
  <c r="R1678" i="21" s="1"/>
  <c r="T1678" i="21" s="1"/>
  <c r="K1670" i="21"/>
  <c r="R1670" i="21" s="1"/>
  <c r="T1670" i="21" s="1"/>
  <c r="K1662" i="21"/>
  <c r="R1662" i="21" s="1"/>
  <c r="T1662" i="21" s="1"/>
  <c r="K1654" i="21"/>
  <c r="R1654" i="21" s="1"/>
  <c r="T1654" i="21" s="1"/>
  <c r="K1638" i="21"/>
  <c r="R1638" i="21" s="1"/>
  <c r="T1638" i="21" s="1"/>
  <c r="K1686" i="21"/>
  <c r="R1686" i="21" s="1"/>
  <c r="T1686" i="21" s="1"/>
  <c r="M1490" i="19"/>
  <c r="S1490" i="19" s="1"/>
  <c r="U1490" i="19" s="1"/>
  <c r="M1588" i="19"/>
  <c r="S1588" i="19" s="1"/>
  <c r="U1588" i="19" s="1"/>
  <c r="M1373" i="19"/>
  <c r="S1373" i="19" s="1"/>
  <c r="U1373" i="19" s="1"/>
  <c r="C29" i="20" a="1"/>
  <c r="C29" i="20" s="1"/>
  <c r="D29" i="20" s="1"/>
  <c r="L1675" i="7"/>
  <c r="R1675" i="7" s="1"/>
  <c r="L1643" i="7"/>
  <c r="R1643" i="7" s="1"/>
  <c r="L1567" i="7"/>
  <c r="R1567" i="7" s="1"/>
  <c r="L1473" i="7"/>
  <c r="R1473" i="7" s="1"/>
  <c r="L1290" i="7"/>
  <c r="R1290" i="7" s="1"/>
  <c r="L1281" i="7"/>
  <c r="R1281" i="7" s="1"/>
  <c r="N1278" i="7"/>
  <c r="S1278" i="7" s="1"/>
  <c r="L1264" i="7"/>
  <c r="R1264" i="7" s="1"/>
  <c r="L1066" i="7"/>
  <c r="R1066" i="7" s="1"/>
  <c r="L1010" i="7"/>
  <c r="R1010" i="7" s="1"/>
  <c r="L986" i="7"/>
  <c r="R986" i="7" s="1"/>
  <c r="L954" i="7"/>
  <c r="R954" i="7" s="1"/>
  <c r="L868" i="7"/>
  <c r="R868" i="7" s="1"/>
  <c r="L861" i="7"/>
  <c r="R861" i="7" s="1"/>
  <c r="L854" i="7"/>
  <c r="R854" i="7" s="1"/>
  <c r="L804" i="7"/>
  <c r="R804" i="7" s="1"/>
  <c r="N797" i="7"/>
  <c r="S797" i="7" s="1"/>
  <c r="L782" i="7"/>
  <c r="R782" i="7" s="1"/>
  <c r="L629" i="7"/>
  <c r="R629" i="7" s="1"/>
  <c r="L559" i="7"/>
  <c r="R559" i="7" s="1"/>
  <c r="L487" i="7"/>
  <c r="R487" i="7" s="1"/>
  <c r="L417" i="7"/>
  <c r="R417" i="7" s="1"/>
  <c r="L414" i="7"/>
  <c r="R414" i="7" s="1"/>
  <c r="L376" i="7"/>
  <c r="R376" i="7" s="1"/>
  <c r="L358" i="7"/>
  <c r="R358" i="7" s="1"/>
  <c r="L277" i="7"/>
  <c r="R277" i="7" s="1"/>
  <c r="L1695" i="7"/>
  <c r="R1695" i="7" s="1"/>
  <c r="L1663" i="7"/>
  <c r="R1663" i="7" s="1"/>
  <c r="L1631" i="7"/>
  <c r="R1631" i="7" s="1"/>
  <c r="L1441" i="7"/>
  <c r="R1441" i="7" s="1"/>
  <c r="L1228" i="7"/>
  <c r="R1228" i="7" s="1"/>
  <c r="L1141" i="7"/>
  <c r="R1141" i="7" s="1"/>
  <c r="L1138" i="7"/>
  <c r="R1138" i="7" s="1"/>
  <c r="L1002" i="7"/>
  <c r="R1002" i="7" s="1"/>
  <c r="L974" i="7"/>
  <c r="R974" i="7" s="1"/>
  <c r="L942" i="7"/>
  <c r="R942" i="7" s="1"/>
  <c r="L932" i="7"/>
  <c r="R932" i="7" s="1"/>
  <c r="L914" i="7"/>
  <c r="R914" i="7" s="1"/>
  <c r="L820" i="7"/>
  <c r="R820" i="7" s="1"/>
  <c r="L813" i="7"/>
  <c r="R813" i="7" s="1"/>
  <c r="L806" i="7"/>
  <c r="R806" i="7" s="1"/>
  <c r="L794" i="7"/>
  <c r="R794" i="7" s="1"/>
  <c r="L787" i="7"/>
  <c r="R787" i="7" s="1"/>
  <c r="L771" i="7"/>
  <c r="R771" i="7" s="1"/>
  <c r="L693" i="7"/>
  <c r="R693" i="7" s="1"/>
  <c r="L609" i="7"/>
  <c r="R609" i="7" s="1"/>
  <c r="L583" i="7"/>
  <c r="R583" i="7" s="1"/>
  <c r="L565" i="7"/>
  <c r="R565" i="7" s="1"/>
  <c r="L543" i="7"/>
  <c r="R543" i="7" s="1"/>
  <c r="L540" i="7"/>
  <c r="R540" i="7" s="1"/>
  <c r="L517" i="7"/>
  <c r="R517" i="7" s="1"/>
  <c r="N486" i="7"/>
  <c r="S486" i="7" s="1"/>
  <c r="L463" i="7"/>
  <c r="R463" i="7" s="1"/>
  <c r="L422" i="7"/>
  <c r="R422" i="7" s="1"/>
  <c r="L419" i="7"/>
  <c r="R419" i="7" s="1"/>
  <c r="L252" i="7"/>
  <c r="R252" i="7" s="1"/>
  <c r="L1185" i="7"/>
  <c r="R1185" i="7" s="1"/>
  <c r="L1110" i="7"/>
  <c r="R1110" i="7" s="1"/>
  <c r="L1046" i="7"/>
  <c r="R1046" i="7" s="1"/>
  <c r="L998" i="7"/>
  <c r="R998" i="7" s="1"/>
  <c r="L970" i="7"/>
  <c r="R970" i="7" s="1"/>
  <c r="L938" i="7"/>
  <c r="R938" i="7" s="1"/>
  <c r="L928" i="7"/>
  <c r="R928" i="7" s="1"/>
  <c r="L910" i="7"/>
  <c r="R910" i="7" s="1"/>
  <c r="L884" i="7"/>
  <c r="R884" i="7" s="1"/>
  <c r="L836" i="7"/>
  <c r="R836" i="7" s="1"/>
  <c r="L829" i="7"/>
  <c r="R829" i="7" s="1"/>
  <c r="L822" i="7"/>
  <c r="R822" i="7" s="1"/>
  <c r="L799" i="7"/>
  <c r="R799" i="7" s="1"/>
  <c r="L796" i="7"/>
  <c r="R796" i="7" s="1"/>
  <c r="L777" i="7"/>
  <c r="R777" i="7" s="1"/>
  <c r="L755" i="7"/>
  <c r="R755" i="7" s="1"/>
  <c r="L673" i="7"/>
  <c r="R673" i="7" s="1"/>
  <c r="L597" i="7"/>
  <c r="R597" i="7" s="1"/>
  <c r="L579" i="7"/>
  <c r="R579" i="7" s="1"/>
  <c r="L533" i="7"/>
  <c r="R533" i="7" s="1"/>
  <c r="L530" i="7"/>
  <c r="R530" i="7" s="1"/>
  <c r="L523" i="7"/>
  <c r="R523" i="7" s="1"/>
  <c r="L455" i="7"/>
  <c r="R455" i="7" s="1"/>
  <c r="L441" i="7"/>
  <c r="R441" i="7" s="1"/>
  <c r="L438" i="7"/>
  <c r="R438" i="7" s="1"/>
  <c r="L435" i="7"/>
  <c r="R435" i="7" s="1"/>
  <c r="L286" i="7"/>
  <c r="R286" i="7" s="1"/>
  <c r="L1673" i="7"/>
  <c r="R1673" i="7" s="1"/>
  <c r="L1641" i="7"/>
  <c r="R1641" i="7" s="1"/>
  <c r="L1337" i="7"/>
  <c r="R1337" i="7" s="1"/>
  <c r="N1258" i="7"/>
  <c r="S1258" i="7" s="1"/>
  <c r="L1169" i="7"/>
  <c r="R1169" i="7" s="1"/>
  <c r="L1140" i="7"/>
  <c r="R1140" i="7" s="1"/>
  <c r="L1102" i="7"/>
  <c r="R1102" i="7" s="1"/>
  <c r="L1026" i="7"/>
  <c r="R1026" i="7" s="1"/>
  <c r="L1008" i="7"/>
  <c r="R1008" i="7" s="1"/>
  <c r="L976" i="7"/>
  <c r="R976" i="7" s="1"/>
  <c r="L944" i="7"/>
  <c r="R944" i="7" s="1"/>
  <c r="L916" i="7"/>
  <c r="R916" i="7" s="1"/>
  <c r="L862" i="7"/>
  <c r="R862" i="7" s="1"/>
  <c r="L812" i="7"/>
  <c r="R812" i="7" s="1"/>
  <c r="L805" i="7"/>
  <c r="R805" i="7" s="1"/>
  <c r="L786" i="7"/>
  <c r="R786" i="7" s="1"/>
  <c r="L783" i="7"/>
  <c r="R783" i="7" s="1"/>
  <c r="L661" i="7"/>
  <c r="R661" i="7" s="1"/>
  <c r="L567" i="7"/>
  <c r="R567" i="7" s="1"/>
  <c r="L557" i="7"/>
  <c r="R557" i="7" s="1"/>
  <c r="L542" i="7"/>
  <c r="R542" i="7" s="1"/>
  <c r="L539" i="7"/>
  <c r="R539" i="7" s="1"/>
  <c r="L526" i="7"/>
  <c r="R526" i="7" s="1"/>
  <c r="L421" i="7"/>
  <c r="R421" i="7" s="1"/>
  <c r="L418" i="7"/>
  <c r="R418" i="7" s="1"/>
  <c r="L415" i="7"/>
  <c r="R415" i="7" s="1"/>
  <c r="L408" i="7"/>
  <c r="R408" i="7" s="1"/>
  <c r="L1629" i="7"/>
  <c r="R1629" i="7" s="1"/>
  <c r="L1513" i="7"/>
  <c r="R1513" i="7" s="1"/>
  <c r="L1090" i="7"/>
  <c r="R1090" i="7" s="1"/>
  <c r="L1000" i="7"/>
  <c r="R1000" i="7" s="1"/>
  <c r="L972" i="7"/>
  <c r="R972" i="7" s="1"/>
  <c r="L940" i="7"/>
  <c r="R940" i="7" s="1"/>
  <c r="L930" i="7"/>
  <c r="R930" i="7" s="1"/>
  <c r="L912" i="7"/>
  <c r="R912" i="7" s="1"/>
  <c r="L828" i="7"/>
  <c r="R828" i="7" s="1"/>
  <c r="L821" i="7"/>
  <c r="R821" i="7" s="1"/>
  <c r="L814" i="7"/>
  <c r="R814" i="7" s="1"/>
  <c r="L795" i="7"/>
  <c r="R795" i="7" s="1"/>
  <c r="L788" i="7"/>
  <c r="R788" i="7" s="1"/>
  <c r="N785" i="7"/>
  <c r="S785" i="7" s="1"/>
  <c r="L776" i="7"/>
  <c r="R776" i="7" s="1"/>
  <c r="L641" i="7"/>
  <c r="R641" i="7" s="1"/>
  <c r="L599" i="7"/>
  <c r="R599" i="7" s="1"/>
  <c r="L1674" i="7"/>
  <c r="R1674" i="7" s="1"/>
  <c r="L1543" i="7"/>
  <c r="R1543" i="7" s="1"/>
  <c r="L1454" i="7"/>
  <c r="R1454" i="7" s="1"/>
  <c r="L1439" i="7"/>
  <c r="R1439" i="7" s="1"/>
  <c r="L1404" i="7"/>
  <c r="R1404" i="7" s="1"/>
  <c r="L1392" i="7"/>
  <c r="R1392" i="7" s="1"/>
  <c r="L1365" i="7"/>
  <c r="R1365" i="7" s="1"/>
  <c r="L1338" i="7"/>
  <c r="R1338" i="7" s="1"/>
  <c r="L1246" i="7"/>
  <c r="R1246" i="7" s="1"/>
  <c r="L1227" i="7"/>
  <c r="R1227" i="7" s="1"/>
  <c r="L1209" i="7"/>
  <c r="R1209" i="7" s="1"/>
  <c r="L1205" i="7"/>
  <c r="R1205" i="7" s="1"/>
  <c r="L1190" i="7"/>
  <c r="R1190" i="7" s="1"/>
  <c r="L1153" i="7"/>
  <c r="R1153" i="7" s="1"/>
  <c r="L1084" i="7"/>
  <c r="R1084" i="7" s="1"/>
  <c r="L1076" i="7"/>
  <c r="R1076" i="7" s="1"/>
  <c r="L1043" i="7"/>
  <c r="R1043" i="7" s="1"/>
  <c r="L1027" i="7"/>
  <c r="R1027" i="7" s="1"/>
  <c r="L999" i="7"/>
  <c r="R999" i="7" s="1"/>
  <c r="L929" i="7"/>
  <c r="R929" i="7" s="1"/>
  <c r="L922" i="7"/>
  <c r="R922" i="7" s="1"/>
  <c r="L904" i="7"/>
  <c r="R904" i="7" s="1"/>
  <c r="L897" i="7"/>
  <c r="R897" i="7" s="1"/>
  <c r="L890" i="7"/>
  <c r="R890" i="7" s="1"/>
  <c r="L660" i="7"/>
  <c r="R660" i="7" s="1"/>
  <c r="L610" i="7"/>
  <c r="R610" i="7" s="1"/>
  <c r="L518" i="7"/>
  <c r="R518" i="7" s="1"/>
  <c r="L423" i="7"/>
  <c r="R423" i="7" s="1"/>
  <c r="L384" i="7"/>
  <c r="R384" i="7" s="1"/>
  <c r="L1699" i="7"/>
  <c r="R1699" i="7" s="1"/>
  <c r="L1696" i="7"/>
  <c r="R1696" i="7" s="1"/>
  <c r="L1683" i="7"/>
  <c r="R1683" i="7" s="1"/>
  <c r="L1680" i="7"/>
  <c r="R1680" i="7" s="1"/>
  <c r="L1667" i="7"/>
  <c r="R1667" i="7" s="1"/>
  <c r="L1664" i="7"/>
  <c r="R1664" i="7" s="1"/>
  <c r="L1651" i="7"/>
  <c r="R1651" i="7" s="1"/>
  <c r="L1648" i="7"/>
  <c r="R1648" i="7" s="1"/>
  <c r="L1635" i="7"/>
  <c r="R1635" i="7" s="1"/>
  <c r="L1632" i="7"/>
  <c r="R1632" i="7" s="1"/>
  <c r="L1619" i="7"/>
  <c r="R1619" i="7" s="1"/>
  <c r="L1616" i="7"/>
  <c r="R1616" i="7" s="1"/>
  <c r="L1589" i="7"/>
  <c r="R1589" i="7" s="1"/>
  <c r="L1585" i="7"/>
  <c r="R1585" i="7" s="1"/>
  <c r="L1581" i="7"/>
  <c r="R1581" i="7" s="1"/>
  <c r="L1577" i="7"/>
  <c r="R1577" i="7" s="1"/>
  <c r="L1573" i="7"/>
  <c r="R1573" i="7" s="1"/>
  <c r="L1569" i="7"/>
  <c r="R1569" i="7" s="1"/>
  <c r="L1562" i="7"/>
  <c r="R1562" i="7" s="1"/>
  <c r="L1558" i="7"/>
  <c r="R1558" i="7" s="1"/>
  <c r="L1554" i="7"/>
  <c r="R1554" i="7" s="1"/>
  <c r="L1550" i="7"/>
  <c r="R1550" i="7" s="1"/>
  <c r="L1546" i="7"/>
  <c r="R1546" i="7" s="1"/>
  <c r="L1535" i="7"/>
  <c r="R1535" i="7" s="1"/>
  <c r="L1531" i="7"/>
  <c r="R1531" i="7" s="1"/>
  <c r="L1527" i="7"/>
  <c r="R1527" i="7" s="1"/>
  <c r="L1523" i="7"/>
  <c r="R1523" i="7" s="1"/>
  <c r="L1519" i="7"/>
  <c r="R1519" i="7" s="1"/>
  <c r="L1515" i="7"/>
  <c r="R1515" i="7" s="1"/>
  <c r="L1504" i="7"/>
  <c r="R1504" i="7" s="1"/>
  <c r="L1500" i="7"/>
  <c r="R1500" i="7" s="1"/>
  <c r="L1496" i="7"/>
  <c r="R1496" i="7" s="1"/>
  <c r="L1492" i="7"/>
  <c r="R1492" i="7" s="1"/>
  <c r="L1488" i="7"/>
  <c r="R1488" i="7" s="1"/>
  <c r="L1484" i="7"/>
  <c r="R1484" i="7" s="1"/>
  <c r="L1469" i="7"/>
  <c r="R1469" i="7" s="1"/>
  <c r="L1465" i="7"/>
  <c r="R1465" i="7" s="1"/>
  <c r="L1446" i="7"/>
  <c r="R1446" i="7" s="1"/>
  <c r="L1442" i="7"/>
  <c r="R1442" i="7" s="1"/>
  <c r="L1415" i="7"/>
  <c r="R1415" i="7" s="1"/>
  <c r="L1411" i="7"/>
  <c r="R1411" i="7" s="1"/>
  <c r="L1384" i="7"/>
  <c r="R1384" i="7" s="1"/>
  <c r="L1380" i="7"/>
  <c r="R1380" i="7" s="1"/>
  <c r="L1349" i="7"/>
  <c r="R1349" i="7" s="1"/>
  <c r="L1345" i="7"/>
  <c r="R1345" i="7" s="1"/>
  <c r="L1334" i="7"/>
  <c r="R1334" i="7" s="1"/>
  <c r="L1327" i="7"/>
  <c r="R1327" i="7" s="1"/>
  <c r="L1320" i="7"/>
  <c r="R1320" i="7" s="1"/>
  <c r="L1316" i="7"/>
  <c r="R1316" i="7" s="1"/>
  <c r="L1312" i="7"/>
  <c r="R1312" i="7" s="1"/>
  <c r="L1308" i="7"/>
  <c r="R1308" i="7" s="1"/>
  <c r="L1304" i="7"/>
  <c r="R1304" i="7" s="1"/>
  <c r="L1300" i="7"/>
  <c r="R1300" i="7" s="1"/>
  <c r="L1297" i="7"/>
  <c r="R1297" i="7" s="1"/>
  <c r="L1273" i="7"/>
  <c r="R1273" i="7" s="1"/>
  <c r="L1270" i="7"/>
  <c r="R1270" i="7" s="1"/>
  <c r="L1242" i="7"/>
  <c r="R1242" i="7" s="1"/>
  <c r="L1239" i="7"/>
  <c r="R1239" i="7" s="1"/>
  <c r="L1236" i="7"/>
  <c r="R1236" i="7" s="1"/>
  <c r="L1230" i="7"/>
  <c r="R1230" i="7" s="1"/>
  <c r="L1212" i="7"/>
  <c r="R1212" i="7" s="1"/>
  <c r="L1197" i="7"/>
  <c r="R1197" i="7" s="1"/>
  <c r="L1193" i="7"/>
  <c r="R1193" i="7" s="1"/>
  <c r="L1182" i="7"/>
  <c r="R1182" i="7" s="1"/>
  <c r="L1178" i="7"/>
  <c r="R1178" i="7" s="1"/>
  <c r="L1174" i="7"/>
  <c r="R1174" i="7" s="1"/>
  <c r="L1167" i="7"/>
  <c r="R1167" i="7" s="1"/>
  <c r="L1163" i="7"/>
  <c r="R1163" i="7" s="1"/>
  <c r="L1149" i="7"/>
  <c r="R1149" i="7" s="1"/>
  <c r="L1142" i="7"/>
  <c r="R1142" i="7" s="1"/>
  <c r="L1136" i="7"/>
  <c r="R1136" i="7" s="1"/>
  <c r="L1132" i="7"/>
  <c r="R1132" i="7" s="1"/>
  <c r="L1117" i="7"/>
  <c r="R1117" i="7" s="1"/>
  <c r="L1106" i="7"/>
  <c r="R1106" i="7" s="1"/>
  <c r="L1057" i="7"/>
  <c r="R1057" i="7" s="1"/>
  <c r="L1050" i="7"/>
  <c r="R1050" i="7" s="1"/>
  <c r="L1023" i="7"/>
  <c r="R1023" i="7" s="1"/>
  <c r="L1019" i="7"/>
  <c r="R1019" i="7" s="1"/>
  <c r="L985" i="7"/>
  <c r="R985" i="7" s="1"/>
  <c r="L967" i="7"/>
  <c r="R967" i="7" s="1"/>
  <c r="L953" i="7"/>
  <c r="R953" i="7" s="1"/>
  <c r="L882" i="7"/>
  <c r="R882" i="7" s="1"/>
  <c r="L847" i="7"/>
  <c r="R847" i="7" s="1"/>
  <c r="L749" i="7"/>
  <c r="R749" i="7" s="1"/>
  <c r="L745" i="7"/>
  <c r="R745" i="7" s="1"/>
  <c r="L667" i="7"/>
  <c r="R667" i="7" s="1"/>
  <c r="L621" i="7"/>
  <c r="R621" i="7" s="1"/>
  <c r="L577" i="7"/>
  <c r="R577" i="7" s="1"/>
  <c r="L426" i="7"/>
  <c r="R426" i="7" s="1"/>
  <c r="L1642" i="7"/>
  <c r="R1642" i="7" s="1"/>
  <c r="L1626" i="7"/>
  <c r="R1626" i="7" s="1"/>
  <c r="L1539" i="7"/>
  <c r="R1539" i="7" s="1"/>
  <c r="L1423" i="7"/>
  <c r="R1423" i="7" s="1"/>
  <c r="L1408" i="7"/>
  <c r="R1408" i="7" s="1"/>
  <c r="L1396" i="7"/>
  <c r="R1396" i="7" s="1"/>
  <c r="L1388" i="7"/>
  <c r="R1388" i="7" s="1"/>
  <c r="L1373" i="7"/>
  <c r="R1373" i="7" s="1"/>
  <c r="L1361" i="7"/>
  <c r="R1361" i="7" s="1"/>
  <c r="L1357" i="7"/>
  <c r="R1357" i="7" s="1"/>
  <c r="L1262" i="7"/>
  <c r="R1262" i="7" s="1"/>
  <c r="L1157" i="7"/>
  <c r="R1157" i="7" s="1"/>
  <c r="L1686" i="7"/>
  <c r="R1686" i="7" s="1"/>
  <c r="L1670" i="7"/>
  <c r="R1670" i="7" s="1"/>
  <c r="L1654" i="7"/>
  <c r="R1654" i="7" s="1"/>
  <c r="L1638" i="7"/>
  <c r="R1638" i="7" s="1"/>
  <c r="L1622" i="7"/>
  <c r="R1622" i="7" s="1"/>
  <c r="L1612" i="7"/>
  <c r="R1612" i="7" s="1"/>
  <c r="L1608" i="7"/>
  <c r="R1608" i="7" s="1"/>
  <c r="L1604" i="7"/>
  <c r="R1604" i="7" s="1"/>
  <c r="L1600" i="7"/>
  <c r="R1600" i="7" s="1"/>
  <c r="L1596" i="7"/>
  <c r="R1596" i="7" s="1"/>
  <c r="L1592" i="7"/>
  <c r="R1592" i="7" s="1"/>
  <c r="L1542" i="7"/>
  <c r="R1542" i="7" s="1"/>
  <c r="L1538" i="7"/>
  <c r="R1538" i="7" s="1"/>
  <c r="L1511" i="7"/>
  <c r="R1511" i="7" s="1"/>
  <c r="L1507" i="7"/>
  <c r="R1507" i="7" s="1"/>
  <c r="L1480" i="7"/>
  <c r="R1480" i="7" s="1"/>
  <c r="L1476" i="7"/>
  <c r="R1476" i="7" s="1"/>
  <c r="L1461" i="7"/>
  <c r="R1461" i="7" s="1"/>
  <c r="L1457" i="7"/>
  <c r="R1457" i="7" s="1"/>
  <c r="L1453" i="7"/>
  <c r="R1453" i="7" s="1"/>
  <c r="L1438" i="7"/>
  <c r="R1438" i="7" s="1"/>
  <c r="L1434" i="7"/>
  <c r="R1434" i="7" s="1"/>
  <c r="L1430" i="7"/>
  <c r="R1430" i="7" s="1"/>
  <c r="L1426" i="7"/>
  <c r="R1426" i="7" s="1"/>
  <c r="L1422" i="7"/>
  <c r="R1422" i="7" s="1"/>
  <c r="L1418" i="7"/>
  <c r="R1418" i="7" s="1"/>
  <c r="L1407" i="7"/>
  <c r="R1407" i="7" s="1"/>
  <c r="L1403" i="7"/>
  <c r="R1403" i="7" s="1"/>
  <c r="L1399" i="7"/>
  <c r="R1399" i="7" s="1"/>
  <c r="L1395" i="7"/>
  <c r="R1395" i="7" s="1"/>
  <c r="L1391" i="7"/>
  <c r="R1391" i="7" s="1"/>
  <c r="L1387" i="7"/>
  <c r="R1387" i="7" s="1"/>
  <c r="L1376" i="7"/>
  <c r="R1376" i="7" s="1"/>
  <c r="L1372" i="7"/>
  <c r="R1372" i="7" s="1"/>
  <c r="L1368" i="7"/>
  <c r="R1368" i="7" s="1"/>
  <c r="L1364" i="7"/>
  <c r="R1364" i="7" s="1"/>
  <c r="L1360" i="7"/>
  <c r="R1360" i="7" s="1"/>
  <c r="L1356" i="7"/>
  <c r="R1356" i="7" s="1"/>
  <c r="L1341" i="7"/>
  <c r="R1341" i="7" s="1"/>
  <c r="L1330" i="7"/>
  <c r="R1330" i="7" s="1"/>
  <c r="L1323" i="7"/>
  <c r="R1323" i="7" s="1"/>
  <c r="L1261" i="7"/>
  <c r="R1261" i="7" s="1"/>
  <c r="L1258" i="7"/>
  <c r="R1258" i="7" s="1"/>
  <c r="L1255" i="7"/>
  <c r="R1255" i="7" s="1"/>
  <c r="L1252" i="7"/>
  <c r="R1252" i="7" s="1"/>
  <c r="L1226" i="7"/>
  <c r="R1226" i="7" s="1"/>
  <c r="L1222" i="7"/>
  <c r="R1222" i="7" s="1"/>
  <c r="L1218" i="7"/>
  <c r="R1218" i="7" s="1"/>
  <c r="L1208" i="7"/>
  <c r="R1208" i="7" s="1"/>
  <c r="L1204" i="7"/>
  <c r="R1204" i="7" s="1"/>
  <c r="L1189" i="7"/>
  <c r="R1189" i="7" s="1"/>
  <c r="L1156" i="7"/>
  <c r="R1156" i="7" s="1"/>
  <c r="L1145" i="7"/>
  <c r="R1145" i="7" s="1"/>
  <c r="L1139" i="7"/>
  <c r="R1139" i="7" s="1"/>
  <c r="L1124" i="7"/>
  <c r="R1124" i="7" s="1"/>
  <c r="L1109" i="7"/>
  <c r="R1109" i="7" s="1"/>
  <c r="L1098" i="7"/>
  <c r="R1098" i="7" s="1"/>
  <c r="L1087" i="7"/>
  <c r="R1087" i="7" s="1"/>
  <c r="L1079" i="7"/>
  <c r="R1079" i="7" s="1"/>
  <c r="L1071" i="7"/>
  <c r="R1071" i="7" s="1"/>
  <c r="L1064" i="7"/>
  <c r="R1064" i="7" s="1"/>
  <c r="N1056" i="7"/>
  <c r="S1056" i="7" s="1"/>
  <c r="L1042" i="7"/>
  <c r="R1042" i="7" s="1"/>
  <c r="L1034" i="7"/>
  <c r="R1034" i="7" s="1"/>
  <c r="L1030" i="7"/>
  <c r="R1030" i="7" s="1"/>
  <c r="L1005" i="7"/>
  <c r="R1005" i="7" s="1"/>
  <c r="L935" i="7"/>
  <c r="R935" i="7" s="1"/>
  <c r="L925" i="7"/>
  <c r="R925" i="7" s="1"/>
  <c r="L907" i="7"/>
  <c r="R907" i="7" s="1"/>
  <c r="L893" i="7"/>
  <c r="R893" i="7" s="1"/>
  <c r="L823" i="7"/>
  <c r="R823" i="7" s="1"/>
  <c r="L797" i="7"/>
  <c r="R797" i="7" s="1"/>
  <c r="L756" i="7"/>
  <c r="R756" i="7" s="1"/>
  <c r="L674" i="7"/>
  <c r="R674" i="7" s="1"/>
  <c r="L580" i="7"/>
  <c r="R580" i="7" s="1"/>
  <c r="L555" i="7"/>
  <c r="R555" i="7" s="1"/>
  <c r="L524" i="7"/>
  <c r="R524" i="7" s="1"/>
  <c r="L521" i="7"/>
  <c r="R521" i="7" s="1"/>
  <c r="L506" i="7"/>
  <c r="R506" i="7" s="1"/>
  <c r="L391" i="7"/>
  <c r="R391" i="7" s="1"/>
  <c r="L287" i="7"/>
  <c r="R287" i="7" s="1"/>
  <c r="L1605" i="7"/>
  <c r="R1605" i="7" s="1"/>
  <c r="L1512" i="7"/>
  <c r="R1512" i="7" s="1"/>
  <c r="L1477" i="7"/>
  <c r="R1477" i="7" s="1"/>
  <c r="L1223" i="7"/>
  <c r="R1223" i="7" s="1"/>
  <c r="L1186" i="7"/>
  <c r="R1186" i="7" s="1"/>
  <c r="L1125" i="7"/>
  <c r="R1125" i="7" s="1"/>
  <c r="L1095" i="7"/>
  <c r="R1095" i="7" s="1"/>
  <c r="L1088" i="7"/>
  <c r="R1088" i="7" s="1"/>
  <c r="L1080" i="7"/>
  <c r="R1080" i="7" s="1"/>
  <c r="L1035" i="7"/>
  <c r="R1035" i="7" s="1"/>
  <c r="L1009" i="7"/>
  <c r="R1009" i="7" s="1"/>
  <c r="L807" i="7"/>
  <c r="R807" i="7" s="1"/>
  <c r="L1692" i="7"/>
  <c r="R1692" i="7" s="1"/>
  <c r="L1676" i="7"/>
  <c r="R1676" i="7" s="1"/>
  <c r="L1660" i="7"/>
  <c r="R1660" i="7" s="1"/>
  <c r="L1644" i="7"/>
  <c r="R1644" i="7" s="1"/>
  <c r="L1628" i="7"/>
  <c r="R1628" i="7" s="1"/>
  <c r="L1588" i="7"/>
  <c r="R1588" i="7" s="1"/>
  <c r="L1584" i="7"/>
  <c r="R1584" i="7" s="1"/>
  <c r="L1580" i="7"/>
  <c r="R1580" i="7" s="1"/>
  <c r="L1576" i="7"/>
  <c r="R1576" i="7" s="1"/>
  <c r="L1572" i="7"/>
  <c r="R1572" i="7" s="1"/>
  <c r="L1568" i="7"/>
  <c r="R1568" i="7" s="1"/>
  <c r="L1565" i="7"/>
  <c r="R1565" i="7" s="1"/>
  <c r="L1561" i="7"/>
  <c r="R1561" i="7" s="1"/>
  <c r="L1557" i="7"/>
  <c r="R1557" i="7" s="1"/>
  <c r="L1553" i="7"/>
  <c r="R1553" i="7" s="1"/>
  <c r="L1549" i="7"/>
  <c r="R1549" i="7" s="1"/>
  <c r="L1534" i="7"/>
  <c r="R1534" i="7" s="1"/>
  <c r="L1530" i="7"/>
  <c r="R1530" i="7" s="1"/>
  <c r="L1526" i="7"/>
  <c r="R1526" i="7" s="1"/>
  <c r="L1522" i="7"/>
  <c r="R1522" i="7" s="1"/>
  <c r="L1518" i="7"/>
  <c r="R1518" i="7" s="1"/>
  <c r="L1514" i="7"/>
  <c r="R1514" i="7" s="1"/>
  <c r="L1503" i="7"/>
  <c r="R1503" i="7" s="1"/>
  <c r="L1499" i="7"/>
  <c r="R1499" i="7" s="1"/>
  <c r="L1495" i="7"/>
  <c r="R1495" i="7" s="1"/>
  <c r="L1491" i="7"/>
  <c r="R1491" i="7" s="1"/>
  <c r="L1487" i="7"/>
  <c r="R1487" i="7" s="1"/>
  <c r="L1483" i="7"/>
  <c r="R1483" i="7" s="1"/>
  <c r="L1472" i="7"/>
  <c r="R1472" i="7" s="1"/>
  <c r="L1468" i="7"/>
  <c r="R1468" i="7" s="1"/>
  <c r="L1464" i="7"/>
  <c r="R1464" i="7" s="1"/>
  <c r="L1445" i="7"/>
  <c r="R1445" i="7" s="1"/>
  <c r="L1414" i="7"/>
  <c r="R1414" i="7" s="1"/>
  <c r="L1410" i="7"/>
  <c r="R1410" i="7" s="1"/>
  <c r="L1383" i="7"/>
  <c r="R1383" i="7" s="1"/>
  <c r="L1379" i="7"/>
  <c r="R1379" i="7" s="1"/>
  <c r="L1352" i="7"/>
  <c r="R1352" i="7" s="1"/>
  <c r="L1348" i="7"/>
  <c r="R1348" i="7" s="1"/>
  <c r="L1333" i="7"/>
  <c r="R1333" i="7" s="1"/>
  <c r="L1326" i="7"/>
  <c r="R1326" i="7" s="1"/>
  <c r="L1319" i="7"/>
  <c r="R1319" i="7" s="1"/>
  <c r="L1315" i="7"/>
  <c r="R1315" i="7" s="1"/>
  <c r="L1311" i="7"/>
  <c r="R1311" i="7" s="1"/>
  <c r="L1307" i="7"/>
  <c r="R1307" i="7" s="1"/>
  <c r="L1303" i="7"/>
  <c r="R1303" i="7" s="1"/>
  <c r="L1293" i="7"/>
  <c r="R1293" i="7" s="1"/>
  <c r="L1287" i="7"/>
  <c r="R1287" i="7" s="1"/>
  <c r="L1284" i="7"/>
  <c r="R1284" i="7" s="1"/>
  <c r="L1275" i="7"/>
  <c r="R1275" i="7" s="1"/>
  <c r="L1229" i="7"/>
  <c r="R1229" i="7" s="1"/>
  <c r="L1200" i="7"/>
  <c r="R1200" i="7" s="1"/>
  <c r="L1196" i="7"/>
  <c r="R1196" i="7" s="1"/>
  <c r="L1181" i="7"/>
  <c r="R1181" i="7" s="1"/>
  <c r="L1177" i="7"/>
  <c r="R1177" i="7" s="1"/>
  <c r="L1173" i="7"/>
  <c r="R1173" i="7" s="1"/>
  <c r="L1166" i="7"/>
  <c r="R1166" i="7" s="1"/>
  <c r="L1148" i="7"/>
  <c r="R1148" i="7" s="1"/>
  <c r="L1131" i="7"/>
  <c r="R1131" i="7" s="1"/>
  <c r="L1116" i="7"/>
  <c r="R1116" i="7" s="1"/>
  <c r="L1105" i="7"/>
  <c r="R1105" i="7" s="1"/>
  <c r="L1053" i="7"/>
  <c r="R1053" i="7" s="1"/>
  <c r="L1022" i="7"/>
  <c r="R1022" i="7" s="1"/>
  <c r="L1015" i="7"/>
  <c r="R1015" i="7" s="1"/>
  <c r="L980" i="7"/>
  <c r="R980" i="7" s="1"/>
  <c r="L973" i="7"/>
  <c r="R973" i="7" s="1"/>
  <c r="L966" i="7"/>
  <c r="R966" i="7" s="1"/>
  <c r="L948" i="7"/>
  <c r="R948" i="7" s="1"/>
  <c r="L941" i="7"/>
  <c r="R941" i="7" s="1"/>
  <c r="N934" i="7"/>
  <c r="S934" i="7" s="1"/>
  <c r="L863" i="7"/>
  <c r="R863" i="7" s="1"/>
  <c r="L784" i="7"/>
  <c r="R784" i="7" s="1"/>
  <c r="L685" i="7"/>
  <c r="R685" i="7" s="1"/>
  <c r="L628" i="7"/>
  <c r="R628" i="7" s="1"/>
  <c r="L558" i="7"/>
  <c r="R558" i="7" s="1"/>
  <c r="L527" i="7"/>
  <c r="R527" i="7" s="1"/>
  <c r="L398" i="7"/>
  <c r="R398" i="7" s="1"/>
  <c r="L364" i="7"/>
  <c r="R364" i="7" s="1"/>
  <c r="L357" i="7"/>
  <c r="R357" i="7" s="1"/>
  <c r="L1609" i="7"/>
  <c r="R1609" i="7" s="1"/>
  <c r="L1593" i="7"/>
  <c r="R1593" i="7" s="1"/>
  <c r="L1342" i="7"/>
  <c r="R1342" i="7" s="1"/>
  <c r="L1324" i="7"/>
  <c r="R1324" i="7" s="1"/>
  <c r="L1282" i="7"/>
  <c r="R1282" i="7" s="1"/>
  <c r="L420" i="7"/>
  <c r="R420" i="7" s="1"/>
  <c r="L1698" i="7"/>
  <c r="R1698" i="7" s="1"/>
  <c r="L1685" i="7"/>
  <c r="R1685" i="7" s="1"/>
  <c r="L1682" i="7"/>
  <c r="R1682" i="7" s="1"/>
  <c r="L1669" i="7"/>
  <c r="R1669" i="7" s="1"/>
  <c r="L1666" i="7"/>
  <c r="R1666" i="7" s="1"/>
  <c r="L1653" i="7"/>
  <c r="R1653" i="7" s="1"/>
  <c r="L1650" i="7"/>
  <c r="R1650" i="7" s="1"/>
  <c r="L1637" i="7"/>
  <c r="R1637" i="7" s="1"/>
  <c r="L1634" i="7"/>
  <c r="R1634" i="7" s="1"/>
  <c r="L1621" i="7"/>
  <c r="R1621" i="7" s="1"/>
  <c r="L1618" i="7"/>
  <c r="R1618" i="7" s="1"/>
  <c r="L1611" i="7"/>
  <c r="R1611" i="7" s="1"/>
  <c r="L1607" i="7"/>
  <c r="R1607" i="7" s="1"/>
  <c r="L1603" i="7"/>
  <c r="R1603" i="7" s="1"/>
  <c r="L1599" i="7"/>
  <c r="R1599" i="7" s="1"/>
  <c r="L1595" i="7"/>
  <c r="R1595" i="7" s="1"/>
  <c r="L1541" i="7"/>
  <c r="R1541" i="7" s="1"/>
  <c r="L1537" i="7"/>
  <c r="R1537" i="7" s="1"/>
  <c r="L1510" i="7"/>
  <c r="R1510" i="7" s="1"/>
  <c r="L1506" i="7"/>
  <c r="R1506" i="7" s="1"/>
  <c r="L1479" i="7"/>
  <c r="R1479" i="7" s="1"/>
  <c r="L1475" i="7"/>
  <c r="R1475" i="7" s="1"/>
  <c r="L1460" i="7"/>
  <c r="R1460" i="7" s="1"/>
  <c r="L1456" i="7"/>
  <c r="R1456" i="7" s="1"/>
  <c r="L1452" i="7"/>
  <c r="R1452" i="7" s="1"/>
  <c r="L1437" i="7"/>
  <c r="R1437" i="7" s="1"/>
  <c r="L1433" i="7"/>
  <c r="R1433" i="7" s="1"/>
  <c r="L1429" i="7"/>
  <c r="R1429" i="7" s="1"/>
  <c r="L1425" i="7"/>
  <c r="R1425" i="7" s="1"/>
  <c r="L1421" i="7"/>
  <c r="R1421" i="7" s="1"/>
  <c r="L1417" i="7"/>
  <c r="R1417" i="7" s="1"/>
  <c r="L1406" i="7"/>
  <c r="R1406" i="7" s="1"/>
  <c r="L1402" i="7"/>
  <c r="R1402" i="7" s="1"/>
  <c r="L1398" i="7"/>
  <c r="R1398" i="7" s="1"/>
  <c r="L1394" i="7"/>
  <c r="R1394" i="7" s="1"/>
  <c r="L1390" i="7"/>
  <c r="R1390" i="7" s="1"/>
  <c r="L1386" i="7"/>
  <c r="R1386" i="7" s="1"/>
  <c r="L1375" i="7"/>
  <c r="R1375" i="7" s="1"/>
  <c r="L1371" i="7"/>
  <c r="R1371" i="7" s="1"/>
  <c r="L1367" i="7"/>
  <c r="R1367" i="7" s="1"/>
  <c r="L1363" i="7"/>
  <c r="R1363" i="7" s="1"/>
  <c r="L1359" i="7"/>
  <c r="R1359" i="7" s="1"/>
  <c r="L1355" i="7"/>
  <c r="R1355" i="7" s="1"/>
  <c r="L1344" i="7"/>
  <c r="R1344" i="7" s="1"/>
  <c r="L1340" i="7"/>
  <c r="R1340" i="7" s="1"/>
  <c r="L1329" i="7"/>
  <c r="R1329" i="7" s="1"/>
  <c r="L1322" i="7"/>
  <c r="R1322" i="7" s="1"/>
  <c r="L1299" i="7"/>
  <c r="R1299" i="7" s="1"/>
  <c r="L1278" i="7"/>
  <c r="R1278" i="7" s="1"/>
  <c r="N1274" i="7"/>
  <c r="S1274" i="7" s="1"/>
  <c r="L1272" i="7"/>
  <c r="R1272" i="7" s="1"/>
  <c r="L1269" i="7"/>
  <c r="R1269" i="7" s="1"/>
  <c r="L1260" i="7"/>
  <c r="R1260" i="7" s="1"/>
  <c r="L1257" i="7"/>
  <c r="R1257" i="7" s="1"/>
  <c r="L1254" i="7"/>
  <c r="R1254" i="7" s="1"/>
  <c r="L1251" i="7"/>
  <c r="R1251" i="7" s="1"/>
  <c r="L1225" i="7"/>
  <c r="R1225" i="7" s="1"/>
  <c r="L1221" i="7"/>
  <c r="R1221" i="7" s="1"/>
  <c r="L1217" i="7"/>
  <c r="R1217" i="7" s="1"/>
  <c r="L1211" i="7"/>
  <c r="R1211" i="7" s="1"/>
  <c r="L1207" i="7"/>
  <c r="R1207" i="7" s="1"/>
  <c r="L1155" i="7"/>
  <c r="R1155" i="7" s="1"/>
  <c r="L1144" i="7"/>
  <c r="R1144" i="7" s="1"/>
  <c r="L1119" i="7"/>
  <c r="R1119" i="7" s="1"/>
  <c r="L1108" i="7"/>
  <c r="R1108" i="7" s="1"/>
  <c r="L1101" i="7"/>
  <c r="R1101" i="7" s="1"/>
  <c r="L1086" i="7"/>
  <c r="R1086" i="7" s="1"/>
  <c r="L1078" i="7"/>
  <c r="R1078" i="7" s="1"/>
  <c r="L1074" i="7"/>
  <c r="R1074" i="7" s="1"/>
  <c r="L1070" i="7"/>
  <c r="R1070" i="7" s="1"/>
  <c r="L1063" i="7"/>
  <c r="R1063" i="7" s="1"/>
  <c r="L1059" i="7"/>
  <c r="R1059" i="7" s="1"/>
  <c r="L1033" i="7"/>
  <c r="R1033" i="7" s="1"/>
  <c r="L987" i="7"/>
  <c r="R987" i="7" s="1"/>
  <c r="L920" i="7"/>
  <c r="R920" i="7" s="1"/>
  <c r="L913" i="7"/>
  <c r="R913" i="7" s="1"/>
  <c r="L906" i="7"/>
  <c r="R906" i="7" s="1"/>
  <c r="L888" i="7"/>
  <c r="R888" i="7" s="1"/>
  <c r="L839" i="7"/>
  <c r="R839" i="7" s="1"/>
  <c r="L635" i="7"/>
  <c r="R635" i="7" s="1"/>
  <c r="L561" i="7"/>
  <c r="R561" i="7" s="1"/>
  <c r="L536" i="7"/>
  <c r="R536" i="7" s="1"/>
  <c r="L482" i="7"/>
  <c r="R482" i="7" s="1"/>
  <c r="L367" i="7"/>
  <c r="R367" i="7" s="1"/>
  <c r="L290" i="7"/>
  <c r="R290" i="7" s="1"/>
  <c r="L265" i="7"/>
  <c r="R265" i="7" s="1"/>
  <c r="L262" i="7"/>
  <c r="R262" i="7" s="1"/>
  <c r="L259" i="7"/>
  <c r="R259" i="7" s="1"/>
  <c r="L1597" i="7"/>
  <c r="R1597" i="7" s="1"/>
  <c r="L1508" i="7"/>
  <c r="R1508" i="7" s="1"/>
  <c r="L1462" i="7"/>
  <c r="R1462" i="7" s="1"/>
  <c r="L1431" i="7"/>
  <c r="R1431" i="7" s="1"/>
  <c r="L1291" i="7"/>
  <c r="R1291" i="7" s="1"/>
  <c r="L1688" i="7"/>
  <c r="R1688" i="7" s="1"/>
  <c r="L1672" i="7"/>
  <c r="R1672" i="7" s="1"/>
  <c r="L1656" i="7"/>
  <c r="R1656" i="7" s="1"/>
  <c r="L1640" i="7"/>
  <c r="R1640" i="7" s="1"/>
  <c r="L1624" i="7"/>
  <c r="R1624" i="7" s="1"/>
  <c r="L1591" i="7"/>
  <c r="R1591" i="7" s="1"/>
  <c r="L1587" i="7"/>
  <c r="R1587" i="7" s="1"/>
  <c r="L1583" i="7"/>
  <c r="R1583" i="7" s="1"/>
  <c r="L1579" i="7"/>
  <c r="R1579" i="7" s="1"/>
  <c r="L1575" i="7"/>
  <c r="R1575" i="7" s="1"/>
  <c r="L1571" i="7"/>
  <c r="R1571" i="7" s="1"/>
  <c r="L1564" i="7"/>
  <c r="R1564" i="7" s="1"/>
  <c r="L1560" i="7"/>
  <c r="R1560" i="7" s="1"/>
  <c r="L1556" i="7"/>
  <c r="R1556" i="7" s="1"/>
  <c r="L1552" i="7"/>
  <c r="R1552" i="7" s="1"/>
  <c r="L1548" i="7"/>
  <c r="R1548" i="7" s="1"/>
  <c r="L1533" i="7"/>
  <c r="R1533" i="7" s="1"/>
  <c r="L1529" i="7"/>
  <c r="R1529" i="7" s="1"/>
  <c r="L1525" i="7"/>
  <c r="R1525" i="7" s="1"/>
  <c r="L1521" i="7"/>
  <c r="R1521" i="7" s="1"/>
  <c r="L1517" i="7"/>
  <c r="R1517" i="7" s="1"/>
  <c r="L1502" i="7"/>
  <c r="R1502" i="7" s="1"/>
  <c r="L1498" i="7"/>
  <c r="R1498" i="7" s="1"/>
  <c r="L1494" i="7"/>
  <c r="R1494" i="7" s="1"/>
  <c r="L1490" i="7"/>
  <c r="R1490" i="7" s="1"/>
  <c r="L1486" i="7"/>
  <c r="R1486" i="7" s="1"/>
  <c r="L1482" i="7"/>
  <c r="R1482" i="7" s="1"/>
  <c r="L1471" i="7"/>
  <c r="R1471" i="7" s="1"/>
  <c r="L1467" i="7"/>
  <c r="R1467" i="7" s="1"/>
  <c r="L1463" i="7"/>
  <c r="R1463" i="7" s="1"/>
  <c r="L1448" i="7"/>
  <c r="R1448" i="7" s="1"/>
  <c r="L1444" i="7"/>
  <c r="R1444" i="7" s="1"/>
  <c r="L1413" i="7"/>
  <c r="R1413" i="7" s="1"/>
  <c r="L1382" i="7"/>
  <c r="R1382" i="7" s="1"/>
  <c r="L1378" i="7"/>
  <c r="R1378" i="7" s="1"/>
  <c r="L1351" i="7"/>
  <c r="R1351" i="7" s="1"/>
  <c r="L1347" i="7"/>
  <c r="R1347" i="7" s="1"/>
  <c r="L1336" i="7"/>
  <c r="R1336" i="7" s="1"/>
  <c r="L1332" i="7"/>
  <c r="R1332" i="7" s="1"/>
  <c r="L1325" i="7"/>
  <c r="R1325" i="7" s="1"/>
  <c r="L1318" i="7"/>
  <c r="R1318" i="7" s="1"/>
  <c r="L1314" i="7"/>
  <c r="R1314" i="7" s="1"/>
  <c r="L1310" i="7"/>
  <c r="R1310" i="7" s="1"/>
  <c r="L1306" i="7"/>
  <c r="R1306" i="7" s="1"/>
  <c r="L1302" i="7"/>
  <c r="R1302" i="7" s="1"/>
  <c r="L1266" i="7"/>
  <c r="R1266" i="7" s="1"/>
  <c r="L1244" i="7"/>
  <c r="R1244" i="7" s="1"/>
  <c r="L1214" i="7"/>
  <c r="R1214" i="7" s="1"/>
  <c r="L1199" i="7"/>
  <c r="R1199" i="7" s="1"/>
  <c r="L1195" i="7"/>
  <c r="R1195" i="7" s="1"/>
  <c r="L1184" i="7"/>
  <c r="R1184" i="7" s="1"/>
  <c r="L1180" i="7"/>
  <c r="R1180" i="7" s="1"/>
  <c r="L1165" i="7"/>
  <c r="R1165" i="7" s="1"/>
  <c r="L1151" i="7"/>
  <c r="R1151" i="7" s="1"/>
  <c r="L1147" i="7"/>
  <c r="R1147" i="7" s="1"/>
  <c r="L1130" i="7"/>
  <c r="R1130" i="7" s="1"/>
  <c r="L1115" i="7"/>
  <c r="R1115" i="7" s="1"/>
  <c r="L1111" i="7"/>
  <c r="R1111" i="7" s="1"/>
  <c r="L1093" i="7"/>
  <c r="R1093" i="7" s="1"/>
  <c r="L1052" i="7"/>
  <c r="R1052" i="7" s="1"/>
  <c r="L1025" i="7"/>
  <c r="R1025" i="7" s="1"/>
  <c r="L1014" i="7"/>
  <c r="R1014" i="7" s="1"/>
  <c r="L1007" i="7"/>
  <c r="R1007" i="7" s="1"/>
  <c r="L997" i="7"/>
  <c r="R997" i="7" s="1"/>
  <c r="L983" i="7"/>
  <c r="R983" i="7" s="1"/>
  <c r="L969" i="7"/>
  <c r="R969" i="7" s="1"/>
  <c r="L951" i="7"/>
  <c r="R951" i="7" s="1"/>
  <c r="L937" i="7"/>
  <c r="R937" i="7" s="1"/>
  <c r="L866" i="7"/>
  <c r="R866" i="7" s="1"/>
  <c r="L815" i="7"/>
  <c r="R815" i="7" s="1"/>
  <c r="L789" i="7"/>
  <c r="R789" i="7" s="1"/>
  <c r="L770" i="7"/>
  <c r="R770" i="7" s="1"/>
  <c r="L692" i="7"/>
  <c r="R692" i="7" s="1"/>
  <c r="L642" i="7"/>
  <c r="R642" i="7" s="1"/>
  <c r="L564" i="7"/>
  <c r="R564" i="7" s="1"/>
  <c r="L374" i="7"/>
  <c r="R374" i="7" s="1"/>
  <c r="L1613" i="7"/>
  <c r="R1613" i="7" s="1"/>
  <c r="L1601" i="7"/>
  <c r="R1601" i="7" s="1"/>
  <c r="L1450" i="7"/>
  <c r="R1450" i="7" s="1"/>
  <c r="L1435" i="7"/>
  <c r="R1435" i="7" s="1"/>
  <c r="L1419" i="7"/>
  <c r="R1419" i="7" s="1"/>
  <c r="L1400" i="7"/>
  <c r="R1400" i="7" s="1"/>
  <c r="L1369" i="7"/>
  <c r="R1369" i="7" s="1"/>
  <c r="L1697" i="7"/>
  <c r="R1697" i="7" s="1"/>
  <c r="L1694" i="7"/>
  <c r="R1694" i="7" s="1"/>
  <c r="L1681" i="7"/>
  <c r="R1681" i="7" s="1"/>
  <c r="L1678" i="7"/>
  <c r="R1678" i="7" s="1"/>
  <c r="L1665" i="7"/>
  <c r="R1665" i="7" s="1"/>
  <c r="L1662" i="7"/>
  <c r="R1662" i="7" s="1"/>
  <c r="L1649" i="7"/>
  <c r="R1649" i="7" s="1"/>
  <c r="L1646" i="7"/>
  <c r="R1646" i="7" s="1"/>
  <c r="L1633" i="7"/>
  <c r="R1633" i="7" s="1"/>
  <c r="L1630" i="7"/>
  <c r="R1630" i="7" s="1"/>
  <c r="L1617" i="7"/>
  <c r="R1617" i="7" s="1"/>
  <c r="L1614" i="7"/>
  <c r="R1614" i="7" s="1"/>
  <c r="L1610" i="7"/>
  <c r="R1610" i="7" s="1"/>
  <c r="L1606" i="7"/>
  <c r="R1606" i="7" s="1"/>
  <c r="L1602" i="7"/>
  <c r="R1602" i="7" s="1"/>
  <c r="L1598" i="7"/>
  <c r="R1598" i="7" s="1"/>
  <c r="L1594" i="7"/>
  <c r="R1594" i="7" s="1"/>
  <c r="L1544" i="7"/>
  <c r="R1544" i="7" s="1"/>
  <c r="L1540" i="7"/>
  <c r="R1540" i="7" s="1"/>
  <c r="L1509" i="7"/>
  <c r="R1509" i="7" s="1"/>
  <c r="L1505" i="7"/>
  <c r="R1505" i="7" s="1"/>
  <c r="L1478" i="7"/>
  <c r="R1478" i="7" s="1"/>
  <c r="L1474" i="7"/>
  <c r="R1474" i="7" s="1"/>
  <c r="N1462" i="7"/>
  <c r="S1462" i="7" s="1"/>
  <c r="L1459" i="7"/>
  <c r="R1459" i="7" s="1"/>
  <c r="L1455" i="7"/>
  <c r="R1455" i="7" s="1"/>
  <c r="L1451" i="7"/>
  <c r="R1451" i="7" s="1"/>
  <c r="L1440" i="7"/>
  <c r="R1440" i="7" s="1"/>
  <c r="L1436" i="7"/>
  <c r="R1436" i="7" s="1"/>
  <c r="L1432" i="7"/>
  <c r="R1432" i="7" s="1"/>
  <c r="L1428" i="7"/>
  <c r="R1428" i="7" s="1"/>
  <c r="L1424" i="7"/>
  <c r="R1424" i="7" s="1"/>
  <c r="L1420" i="7"/>
  <c r="R1420" i="7" s="1"/>
  <c r="L1405" i="7"/>
  <c r="R1405" i="7" s="1"/>
  <c r="L1401" i="7"/>
  <c r="R1401" i="7" s="1"/>
  <c r="L1397" i="7"/>
  <c r="R1397" i="7" s="1"/>
  <c r="L1393" i="7"/>
  <c r="R1393" i="7" s="1"/>
  <c r="L1389" i="7"/>
  <c r="R1389" i="7" s="1"/>
  <c r="L1385" i="7"/>
  <c r="R1385" i="7" s="1"/>
  <c r="L1374" i="7"/>
  <c r="R1374" i="7" s="1"/>
  <c r="L1370" i="7"/>
  <c r="R1370" i="7" s="1"/>
  <c r="L1366" i="7"/>
  <c r="R1366" i="7" s="1"/>
  <c r="L1362" i="7"/>
  <c r="R1362" i="7" s="1"/>
  <c r="L1358" i="7"/>
  <c r="R1358" i="7" s="1"/>
  <c r="L1354" i="7"/>
  <c r="R1354" i="7" s="1"/>
  <c r="L1343" i="7"/>
  <c r="R1343" i="7" s="1"/>
  <c r="L1339" i="7"/>
  <c r="R1339" i="7" s="1"/>
  <c r="N1324" i="7"/>
  <c r="S1324" i="7" s="1"/>
  <c r="L1321" i="7"/>
  <c r="R1321" i="7" s="1"/>
  <c r="L1298" i="7"/>
  <c r="R1298" i="7" s="1"/>
  <c r="L1295" i="7"/>
  <c r="R1295" i="7" s="1"/>
  <c r="L1277" i="7"/>
  <c r="R1277" i="7" s="1"/>
  <c r="L1274" i="7"/>
  <c r="R1274" i="7" s="1"/>
  <c r="L1247" i="7"/>
  <c r="R1247" i="7" s="1"/>
  <c r="L1240" i="7"/>
  <c r="R1240" i="7" s="1"/>
  <c r="L1237" i="7"/>
  <c r="R1237" i="7" s="1"/>
  <c r="L1234" i="7"/>
  <c r="R1234" i="7" s="1"/>
  <c r="L1231" i="7"/>
  <c r="R1231" i="7" s="1"/>
  <c r="L1224" i="7"/>
  <c r="R1224" i="7" s="1"/>
  <c r="L1220" i="7"/>
  <c r="R1220" i="7" s="1"/>
  <c r="L1210" i="7"/>
  <c r="R1210" i="7" s="1"/>
  <c r="L1206" i="7"/>
  <c r="R1206" i="7" s="1"/>
  <c r="L1202" i="7"/>
  <c r="R1202" i="7" s="1"/>
  <c r="L1191" i="7"/>
  <c r="R1191" i="7" s="1"/>
  <c r="L1187" i="7"/>
  <c r="R1187" i="7" s="1"/>
  <c r="L1154" i="7"/>
  <c r="R1154" i="7" s="1"/>
  <c r="L1143" i="7"/>
  <c r="R1143" i="7" s="1"/>
  <c r="L1122" i="7"/>
  <c r="R1122" i="7" s="1"/>
  <c r="L1118" i="7"/>
  <c r="R1118" i="7" s="1"/>
  <c r="L1100" i="7"/>
  <c r="R1100" i="7" s="1"/>
  <c r="L1077" i="7"/>
  <c r="R1077" i="7" s="1"/>
  <c r="L1062" i="7"/>
  <c r="R1062" i="7" s="1"/>
  <c r="L1044" i="7"/>
  <c r="R1044" i="7" s="1"/>
  <c r="L1040" i="7"/>
  <c r="R1040" i="7" s="1"/>
  <c r="L1036" i="7"/>
  <c r="R1036" i="7" s="1"/>
  <c r="L1032" i="7"/>
  <c r="R1032" i="7" s="1"/>
  <c r="L1017" i="7"/>
  <c r="R1017" i="7" s="1"/>
  <c r="L923" i="7"/>
  <c r="R923" i="7" s="1"/>
  <c r="L909" i="7"/>
  <c r="R909" i="7" s="1"/>
  <c r="L891" i="7"/>
  <c r="R891" i="7" s="1"/>
  <c r="L869" i="7"/>
  <c r="R869" i="7" s="1"/>
  <c r="L855" i="7"/>
  <c r="R855" i="7" s="1"/>
  <c r="L773" i="7"/>
  <c r="R773" i="7" s="1"/>
  <c r="L699" i="7"/>
  <c r="R699" i="7" s="1"/>
  <c r="L653" i="7"/>
  <c r="R653" i="7" s="1"/>
  <c r="L593" i="7"/>
  <c r="R593" i="7" s="1"/>
  <c r="L485" i="7"/>
  <c r="R485" i="7" s="1"/>
  <c r="L377" i="7"/>
  <c r="R377" i="7" s="1"/>
  <c r="L1690" i="7"/>
  <c r="R1690" i="7" s="1"/>
  <c r="L1658" i="7"/>
  <c r="R1658" i="7" s="1"/>
  <c r="L1458" i="7"/>
  <c r="R1458" i="7" s="1"/>
  <c r="L1427" i="7"/>
  <c r="R1427" i="7" s="1"/>
  <c r="L1700" i="7"/>
  <c r="R1700" i="7" s="1"/>
  <c r="L1687" i="7"/>
  <c r="R1687" i="7" s="1"/>
  <c r="L1684" i="7"/>
  <c r="R1684" i="7" s="1"/>
  <c r="L1671" i="7"/>
  <c r="R1671" i="7" s="1"/>
  <c r="L1668" i="7"/>
  <c r="R1668" i="7" s="1"/>
  <c r="L1655" i="7"/>
  <c r="R1655" i="7" s="1"/>
  <c r="L1652" i="7"/>
  <c r="R1652" i="7" s="1"/>
  <c r="L1639" i="7"/>
  <c r="R1639" i="7" s="1"/>
  <c r="L1636" i="7"/>
  <c r="R1636" i="7" s="1"/>
  <c r="L1623" i="7"/>
  <c r="R1623" i="7" s="1"/>
  <c r="L1620" i="7"/>
  <c r="R1620" i="7" s="1"/>
  <c r="L1590" i="7"/>
  <c r="R1590" i="7" s="1"/>
  <c r="L1586" i="7"/>
  <c r="R1586" i="7" s="1"/>
  <c r="L1582" i="7"/>
  <c r="R1582" i="7" s="1"/>
  <c r="L1578" i="7"/>
  <c r="R1578" i="7" s="1"/>
  <c r="L1574" i="7"/>
  <c r="R1574" i="7" s="1"/>
  <c r="L1570" i="7"/>
  <c r="R1570" i="7" s="1"/>
  <c r="L1563" i="7"/>
  <c r="R1563" i="7" s="1"/>
  <c r="L1559" i="7"/>
  <c r="R1559" i="7" s="1"/>
  <c r="L1555" i="7"/>
  <c r="R1555" i="7" s="1"/>
  <c r="L1551" i="7"/>
  <c r="R1551" i="7" s="1"/>
  <c r="L1547" i="7"/>
  <c r="R1547" i="7" s="1"/>
  <c r="L1536" i="7"/>
  <c r="R1536" i="7" s="1"/>
  <c r="L1532" i="7"/>
  <c r="R1532" i="7" s="1"/>
  <c r="L1528" i="7"/>
  <c r="R1528" i="7" s="1"/>
  <c r="L1524" i="7"/>
  <c r="R1524" i="7" s="1"/>
  <c r="L1520" i="7"/>
  <c r="R1520" i="7" s="1"/>
  <c r="L1516" i="7"/>
  <c r="R1516" i="7" s="1"/>
  <c r="L1501" i="7"/>
  <c r="R1501" i="7" s="1"/>
  <c r="L1497" i="7"/>
  <c r="R1497" i="7" s="1"/>
  <c r="L1493" i="7"/>
  <c r="R1493" i="7" s="1"/>
  <c r="L1489" i="7"/>
  <c r="R1489" i="7" s="1"/>
  <c r="L1485" i="7"/>
  <c r="R1485" i="7" s="1"/>
  <c r="L1481" i="7"/>
  <c r="R1481" i="7" s="1"/>
  <c r="L1470" i="7"/>
  <c r="R1470" i="7" s="1"/>
  <c r="L1466" i="7"/>
  <c r="R1466" i="7" s="1"/>
  <c r="L1447" i="7"/>
  <c r="R1447" i="7" s="1"/>
  <c r="L1443" i="7"/>
  <c r="R1443" i="7" s="1"/>
  <c r="L1416" i="7"/>
  <c r="R1416" i="7" s="1"/>
  <c r="L1412" i="7"/>
  <c r="R1412" i="7" s="1"/>
  <c r="L1381" i="7"/>
  <c r="R1381" i="7" s="1"/>
  <c r="L1377" i="7"/>
  <c r="R1377" i="7" s="1"/>
  <c r="L1350" i="7"/>
  <c r="R1350" i="7" s="1"/>
  <c r="L1346" i="7"/>
  <c r="R1346" i="7" s="1"/>
  <c r="L1335" i="7"/>
  <c r="R1335" i="7" s="1"/>
  <c r="L1331" i="7"/>
  <c r="R1331" i="7" s="1"/>
  <c r="L1328" i="7"/>
  <c r="R1328" i="7" s="1"/>
  <c r="L1317" i="7"/>
  <c r="R1317" i="7" s="1"/>
  <c r="L1313" i="7"/>
  <c r="R1313" i="7" s="1"/>
  <c r="L1309" i="7"/>
  <c r="R1309" i="7" s="1"/>
  <c r="L1305" i="7"/>
  <c r="R1305" i="7" s="1"/>
  <c r="L1301" i="7"/>
  <c r="R1301" i="7" s="1"/>
  <c r="L1271" i="7"/>
  <c r="R1271" i="7" s="1"/>
  <c r="L1268" i="7"/>
  <c r="R1268" i="7" s="1"/>
  <c r="L1265" i="7"/>
  <c r="R1265" i="7" s="1"/>
  <c r="L1259" i="7"/>
  <c r="R1259" i="7" s="1"/>
  <c r="L1256" i="7"/>
  <c r="R1256" i="7" s="1"/>
  <c r="L1253" i="7"/>
  <c r="R1253" i="7" s="1"/>
  <c r="L1243" i="7"/>
  <c r="R1243" i="7" s="1"/>
  <c r="L1213" i="7"/>
  <c r="R1213" i="7" s="1"/>
  <c r="L1179" i="7"/>
  <c r="R1179" i="7" s="1"/>
  <c r="L1175" i="7"/>
  <c r="R1175" i="7" s="1"/>
  <c r="L1171" i="7"/>
  <c r="R1171" i="7" s="1"/>
  <c r="L1168" i="7"/>
  <c r="R1168" i="7" s="1"/>
  <c r="L1164" i="7"/>
  <c r="R1164" i="7" s="1"/>
  <c r="L1150" i="7"/>
  <c r="R1150" i="7" s="1"/>
  <c r="L1146" i="7"/>
  <c r="R1146" i="7" s="1"/>
  <c r="L1137" i="7"/>
  <c r="R1137" i="7" s="1"/>
  <c r="L1129" i="7"/>
  <c r="R1129" i="7" s="1"/>
  <c r="L1114" i="7"/>
  <c r="R1114" i="7" s="1"/>
  <c r="L1107" i="7"/>
  <c r="R1107" i="7" s="1"/>
  <c r="L1069" i="7"/>
  <c r="R1069" i="7" s="1"/>
  <c r="L1024" i="7"/>
  <c r="R1024" i="7" s="1"/>
  <c r="L1013" i="7"/>
  <c r="R1013" i="7" s="1"/>
  <c r="L1006" i="7"/>
  <c r="R1006" i="7" s="1"/>
  <c r="L996" i="7"/>
  <c r="R996" i="7" s="1"/>
  <c r="L989" i="7"/>
  <c r="R989" i="7" s="1"/>
  <c r="L982" i="7"/>
  <c r="R982" i="7" s="1"/>
  <c r="L964" i="7"/>
  <c r="R964" i="7" s="1"/>
  <c r="L957" i="7"/>
  <c r="R957" i="7" s="1"/>
  <c r="L950" i="7"/>
  <c r="R950" i="7" s="1"/>
  <c r="L926" i="7"/>
  <c r="R926" i="7" s="1"/>
  <c r="L894" i="7"/>
  <c r="R894" i="7" s="1"/>
  <c r="L831" i="7"/>
  <c r="R831" i="7" s="1"/>
  <c r="L702" i="7"/>
  <c r="R702" i="7" s="1"/>
  <c r="L596" i="7"/>
  <c r="R596" i="7" s="1"/>
  <c r="L515" i="7"/>
  <c r="R515" i="7" s="1"/>
  <c r="L443" i="7"/>
  <c r="R443" i="7" s="1"/>
  <c r="L440" i="7"/>
  <c r="R440" i="7" s="1"/>
  <c r="N299" i="7"/>
  <c r="S299" i="7" s="1"/>
  <c r="L971" i="7"/>
  <c r="R971" i="7" s="1"/>
  <c r="L955" i="7"/>
  <c r="R955" i="7" s="1"/>
  <c r="L939" i="7"/>
  <c r="R939" i="7" s="1"/>
  <c r="L927" i="7"/>
  <c r="R927" i="7" s="1"/>
  <c r="L911" i="7"/>
  <c r="R911" i="7" s="1"/>
  <c r="L895" i="7"/>
  <c r="R895" i="7" s="1"/>
  <c r="L867" i="7"/>
  <c r="R867" i="7" s="1"/>
  <c r="L761" i="7"/>
  <c r="R761" i="7" s="1"/>
  <c r="L754" i="7"/>
  <c r="R754" i="7" s="1"/>
  <c r="L739" i="7"/>
  <c r="R739" i="7" s="1"/>
  <c r="L735" i="7"/>
  <c r="R735" i="7" s="1"/>
  <c r="L731" i="7"/>
  <c r="R731" i="7" s="1"/>
  <c r="L727" i="7"/>
  <c r="R727" i="7" s="1"/>
  <c r="L723" i="7"/>
  <c r="R723" i="7" s="1"/>
  <c r="L719" i="7"/>
  <c r="R719" i="7" s="1"/>
  <c r="L715" i="7"/>
  <c r="R715" i="7" s="1"/>
  <c r="L711" i="7"/>
  <c r="R711" i="7" s="1"/>
  <c r="L707" i="7"/>
  <c r="R707" i="7" s="1"/>
  <c r="L700" i="7"/>
  <c r="R700" i="7" s="1"/>
  <c r="L686" i="7"/>
  <c r="R686" i="7" s="1"/>
  <c r="L679" i="7"/>
  <c r="R679" i="7" s="1"/>
  <c r="L672" i="7"/>
  <c r="R672" i="7" s="1"/>
  <c r="L654" i="7"/>
  <c r="R654" i="7" s="1"/>
  <c r="L647" i="7"/>
  <c r="R647" i="7" s="1"/>
  <c r="L640" i="7"/>
  <c r="R640" i="7" s="1"/>
  <c r="L622" i="7"/>
  <c r="R622" i="7" s="1"/>
  <c r="L615" i="7"/>
  <c r="R615" i="7" s="1"/>
  <c r="L608" i="7"/>
  <c r="R608" i="7" s="1"/>
  <c r="L604" i="7"/>
  <c r="R604" i="7" s="1"/>
  <c r="L594" i="7"/>
  <c r="R594" i="7" s="1"/>
  <c r="L578" i="7"/>
  <c r="R578" i="7" s="1"/>
  <c r="L562" i="7"/>
  <c r="R562" i="7" s="1"/>
  <c r="L556" i="7"/>
  <c r="R556" i="7" s="1"/>
  <c r="L528" i="7"/>
  <c r="R528" i="7" s="1"/>
  <c r="L525" i="7"/>
  <c r="R525" i="7" s="1"/>
  <c r="L516" i="7"/>
  <c r="R516" i="7" s="1"/>
  <c r="L513" i="7"/>
  <c r="R513" i="7" s="1"/>
  <c r="L424" i="7"/>
  <c r="R424" i="7" s="1"/>
  <c r="L406" i="7"/>
  <c r="R406" i="7" s="1"/>
  <c r="L399" i="7"/>
  <c r="R399" i="7" s="1"/>
  <c r="L385" i="7"/>
  <c r="R385" i="7" s="1"/>
  <c r="L375" i="7"/>
  <c r="R375" i="7" s="1"/>
  <c r="L365" i="7"/>
  <c r="R365" i="7" s="1"/>
  <c r="L355" i="7"/>
  <c r="R355" i="7" s="1"/>
  <c r="L351" i="7"/>
  <c r="R351" i="7" s="1"/>
  <c r="L347" i="7"/>
  <c r="R347" i="7" s="1"/>
  <c r="L343" i="7"/>
  <c r="R343" i="7" s="1"/>
  <c r="L339" i="7"/>
  <c r="R339" i="7" s="1"/>
  <c r="L335" i="7"/>
  <c r="R335" i="7" s="1"/>
  <c r="L331" i="7"/>
  <c r="R331" i="7" s="1"/>
  <c r="L327" i="7"/>
  <c r="R327" i="7" s="1"/>
  <c r="L323" i="7"/>
  <c r="R323" i="7" s="1"/>
  <c r="L319" i="7"/>
  <c r="R319" i="7" s="1"/>
  <c r="L315" i="7"/>
  <c r="R315" i="7" s="1"/>
  <c r="L311" i="7"/>
  <c r="R311" i="7" s="1"/>
  <c r="L307" i="7"/>
  <c r="R307" i="7" s="1"/>
  <c r="L285" i="7"/>
  <c r="R285" i="7" s="1"/>
  <c r="L1250" i="7"/>
  <c r="R1250" i="7" s="1"/>
  <c r="L1235" i="7"/>
  <c r="R1235" i="7" s="1"/>
  <c r="L1219" i="7"/>
  <c r="R1219" i="7" s="1"/>
  <c r="L1203" i="7"/>
  <c r="R1203" i="7" s="1"/>
  <c r="L1192" i="7"/>
  <c r="R1192" i="7" s="1"/>
  <c r="L1188" i="7"/>
  <c r="R1188" i="7" s="1"/>
  <c r="L1170" i="7"/>
  <c r="R1170" i="7" s="1"/>
  <c r="L1160" i="7"/>
  <c r="R1160" i="7" s="1"/>
  <c r="L1133" i="7"/>
  <c r="R1133" i="7" s="1"/>
  <c r="L1112" i="7"/>
  <c r="R1112" i="7" s="1"/>
  <c r="L1091" i="7"/>
  <c r="R1091" i="7" s="1"/>
  <c r="L1081" i="7"/>
  <c r="R1081" i="7" s="1"/>
  <c r="L1067" i="7"/>
  <c r="R1067" i="7" s="1"/>
  <c r="L1060" i="7"/>
  <c r="R1060" i="7" s="1"/>
  <c r="L1047" i="7"/>
  <c r="R1047" i="7" s="1"/>
  <c r="L1037" i="7"/>
  <c r="R1037" i="7" s="1"/>
  <c r="L1020" i="7"/>
  <c r="R1020" i="7" s="1"/>
  <c r="L1003" i="7"/>
  <c r="R1003" i="7" s="1"/>
  <c r="L993" i="7"/>
  <c r="R993" i="7" s="1"/>
  <c r="L977" i="7"/>
  <c r="R977" i="7" s="1"/>
  <c r="L961" i="7"/>
  <c r="R961" i="7" s="1"/>
  <c r="L945" i="7"/>
  <c r="R945" i="7" s="1"/>
  <c r="L933" i="7"/>
  <c r="R933" i="7" s="1"/>
  <c r="L917" i="7"/>
  <c r="R917" i="7" s="1"/>
  <c r="L901" i="7"/>
  <c r="R901" i="7" s="1"/>
  <c r="L885" i="7"/>
  <c r="R885" i="7" s="1"/>
  <c r="L879" i="7"/>
  <c r="R879" i="7" s="1"/>
  <c r="L876" i="7"/>
  <c r="R876" i="7" s="1"/>
  <c r="L873" i="7"/>
  <c r="R873" i="7" s="1"/>
  <c r="L858" i="7"/>
  <c r="R858" i="7" s="1"/>
  <c r="L850" i="7"/>
  <c r="R850" i="7" s="1"/>
  <c r="L842" i="7"/>
  <c r="R842" i="7" s="1"/>
  <c r="L834" i="7"/>
  <c r="R834" i="7" s="1"/>
  <c r="L826" i="7"/>
  <c r="R826" i="7" s="1"/>
  <c r="L818" i="7"/>
  <c r="R818" i="7" s="1"/>
  <c r="L810" i="7"/>
  <c r="R810" i="7" s="1"/>
  <c r="L802" i="7"/>
  <c r="R802" i="7" s="1"/>
  <c r="L792" i="7"/>
  <c r="R792" i="7" s="1"/>
  <c r="L779" i="7"/>
  <c r="R779" i="7" s="1"/>
  <c r="L774" i="7"/>
  <c r="R774" i="7" s="1"/>
  <c r="L767" i="7"/>
  <c r="R767" i="7" s="1"/>
  <c r="L764" i="7"/>
  <c r="R764" i="7" s="1"/>
  <c r="L757" i="7"/>
  <c r="R757" i="7" s="1"/>
  <c r="L750" i="7"/>
  <c r="R750" i="7" s="1"/>
  <c r="L746" i="7"/>
  <c r="R746" i="7" s="1"/>
  <c r="L703" i="7"/>
  <c r="R703" i="7" s="1"/>
  <c r="L689" i="7"/>
  <c r="R689" i="7" s="1"/>
  <c r="L682" i="7"/>
  <c r="R682" i="7" s="1"/>
  <c r="L675" i="7"/>
  <c r="R675" i="7" s="1"/>
  <c r="L668" i="7"/>
  <c r="R668" i="7" s="1"/>
  <c r="L657" i="7"/>
  <c r="R657" i="7" s="1"/>
  <c r="L650" i="7"/>
  <c r="R650" i="7" s="1"/>
  <c r="L643" i="7"/>
  <c r="R643" i="7" s="1"/>
  <c r="L636" i="7"/>
  <c r="R636" i="7" s="1"/>
  <c r="L625" i="7"/>
  <c r="R625" i="7" s="1"/>
  <c r="L618" i="7"/>
  <c r="R618" i="7" s="1"/>
  <c r="L611" i="7"/>
  <c r="R611" i="7" s="1"/>
  <c r="L600" i="7"/>
  <c r="R600" i="7" s="1"/>
  <c r="L587" i="7"/>
  <c r="R587" i="7" s="1"/>
  <c r="L584" i="7"/>
  <c r="R584" i="7" s="1"/>
  <c r="L571" i="7"/>
  <c r="R571" i="7" s="1"/>
  <c r="L568" i="7"/>
  <c r="R568" i="7" s="1"/>
  <c r="L549" i="7"/>
  <c r="R549" i="7" s="1"/>
  <c r="L546" i="7"/>
  <c r="R546" i="7" s="1"/>
  <c r="L537" i="7"/>
  <c r="R537" i="7" s="1"/>
  <c r="L503" i="7"/>
  <c r="R503" i="7" s="1"/>
  <c r="L494" i="7"/>
  <c r="R494" i="7" s="1"/>
  <c r="L491" i="7"/>
  <c r="R491" i="7" s="1"/>
  <c r="L488" i="7"/>
  <c r="R488" i="7" s="1"/>
  <c r="L479" i="7"/>
  <c r="R479" i="7" s="1"/>
  <c r="L476" i="7"/>
  <c r="R476" i="7" s="1"/>
  <c r="L470" i="7"/>
  <c r="R470" i="7" s="1"/>
  <c r="L467" i="7"/>
  <c r="R467" i="7" s="1"/>
  <c r="L464" i="7"/>
  <c r="R464" i="7" s="1"/>
  <c r="L461" i="7"/>
  <c r="R461" i="7" s="1"/>
  <c r="L458" i="7"/>
  <c r="R458" i="7" s="1"/>
  <c r="L452" i="7"/>
  <c r="R452" i="7" s="1"/>
  <c r="L449" i="7"/>
  <c r="R449" i="7" s="1"/>
  <c r="L446" i="7"/>
  <c r="R446" i="7" s="1"/>
  <c r="L432" i="7"/>
  <c r="R432" i="7" s="1"/>
  <c r="L429" i="7"/>
  <c r="R429" i="7" s="1"/>
  <c r="L412" i="7"/>
  <c r="R412" i="7" s="1"/>
  <c r="L409" i="7"/>
  <c r="R409" i="7" s="1"/>
  <c r="L388" i="7"/>
  <c r="R388" i="7" s="1"/>
  <c r="L378" i="7"/>
  <c r="R378" i="7" s="1"/>
  <c r="L361" i="7"/>
  <c r="R361" i="7" s="1"/>
  <c r="L303" i="7"/>
  <c r="R303" i="7" s="1"/>
  <c r="L300" i="7"/>
  <c r="R300" i="7" s="1"/>
  <c r="L297" i="7"/>
  <c r="R297" i="7" s="1"/>
  <c r="L294" i="7"/>
  <c r="R294" i="7" s="1"/>
  <c r="L291" i="7"/>
  <c r="R291" i="7" s="1"/>
  <c r="L281" i="7"/>
  <c r="R281" i="7" s="1"/>
  <c r="L278" i="7"/>
  <c r="R278" i="7" s="1"/>
  <c r="L275" i="7"/>
  <c r="R275" i="7" s="1"/>
  <c r="L269" i="7"/>
  <c r="R269" i="7" s="1"/>
  <c r="L266" i="7"/>
  <c r="R266" i="7" s="1"/>
  <c r="L256" i="7"/>
  <c r="R256" i="7" s="1"/>
  <c r="L247" i="7"/>
  <c r="R247" i="7" s="1"/>
  <c r="L48" i="7"/>
  <c r="K26" i="7" s="1"/>
  <c r="J26" i="7"/>
  <c r="L760" i="7"/>
  <c r="R760" i="7" s="1"/>
  <c r="L753" i="7"/>
  <c r="R753" i="7" s="1"/>
  <c r="L742" i="7"/>
  <c r="R742" i="7" s="1"/>
  <c r="L738" i="7"/>
  <c r="R738" i="7" s="1"/>
  <c r="L734" i="7"/>
  <c r="R734" i="7" s="1"/>
  <c r="L730" i="7"/>
  <c r="R730" i="7" s="1"/>
  <c r="L726" i="7"/>
  <c r="R726" i="7" s="1"/>
  <c r="L722" i="7"/>
  <c r="R722" i="7" s="1"/>
  <c r="L718" i="7"/>
  <c r="R718" i="7" s="1"/>
  <c r="L714" i="7"/>
  <c r="R714" i="7" s="1"/>
  <c r="L710" i="7"/>
  <c r="R710" i="7" s="1"/>
  <c r="L706" i="7"/>
  <c r="R706" i="7" s="1"/>
  <c r="L696" i="7"/>
  <c r="R696" i="7" s="1"/>
  <c r="L678" i="7"/>
  <c r="R678" i="7" s="1"/>
  <c r="L671" i="7"/>
  <c r="R671" i="7" s="1"/>
  <c r="L664" i="7"/>
  <c r="R664" i="7" s="1"/>
  <c r="L646" i="7"/>
  <c r="R646" i="7" s="1"/>
  <c r="L639" i="7"/>
  <c r="R639" i="7" s="1"/>
  <c r="L632" i="7"/>
  <c r="R632" i="7" s="1"/>
  <c r="L614" i="7"/>
  <c r="R614" i="7" s="1"/>
  <c r="L607" i="7"/>
  <c r="R607" i="7" s="1"/>
  <c r="L603" i="7"/>
  <c r="R603" i="7" s="1"/>
  <c r="L590" i="7"/>
  <c r="R590" i="7" s="1"/>
  <c r="L574" i="7"/>
  <c r="R574" i="7" s="1"/>
  <c r="L552" i="7"/>
  <c r="R552" i="7" s="1"/>
  <c r="L512" i="7"/>
  <c r="R512" i="7" s="1"/>
  <c r="L509" i="7"/>
  <c r="R509" i="7" s="1"/>
  <c r="L500" i="7"/>
  <c r="R500" i="7" s="1"/>
  <c r="L497" i="7"/>
  <c r="R497" i="7" s="1"/>
  <c r="L473" i="7"/>
  <c r="R473" i="7" s="1"/>
  <c r="L405" i="7"/>
  <c r="R405" i="7" s="1"/>
  <c r="L402" i="7"/>
  <c r="R402" i="7" s="1"/>
  <c r="L395" i="7"/>
  <c r="R395" i="7" s="1"/>
  <c r="L381" i="7"/>
  <c r="R381" i="7" s="1"/>
  <c r="L371" i="7"/>
  <c r="R371" i="7" s="1"/>
  <c r="L354" i="7"/>
  <c r="R354" i="7" s="1"/>
  <c r="L350" i="7"/>
  <c r="R350" i="7" s="1"/>
  <c r="L346" i="7"/>
  <c r="R346" i="7" s="1"/>
  <c r="L342" i="7"/>
  <c r="R342" i="7" s="1"/>
  <c r="L338" i="7"/>
  <c r="R338" i="7" s="1"/>
  <c r="L334" i="7"/>
  <c r="R334" i="7" s="1"/>
  <c r="L330" i="7"/>
  <c r="R330" i="7" s="1"/>
  <c r="L326" i="7"/>
  <c r="R326" i="7" s="1"/>
  <c r="L322" i="7"/>
  <c r="R322" i="7" s="1"/>
  <c r="L318" i="7"/>
  <c r="R318" i="7" s="1"/>
  <c r="L314" i="7"/>
  <c r="R314" i="7" s="1"/>
  <c r="L310" i="7"/>
  <c r="R310" i="7" s="1"/>
  <c r="L306" i="7"/>
  <c r="R306" i="7" s="1"/>
  <c r="L284" i="7"/>
  <c r="R284" i="7" s="1"/>
  <c r="L253" i="7"/>
  <c r="R253" i="7" s="1"/>
  <c r="L250" i="7"/>
  <c r="R250" i="7" s="1"/>
  <c r="L1198" i="7"/>
  <c r="R1198" i="7" s="1"/>
  <c r="L1194" i="7"/>
  <c r="R1194" i="7" s="1"/>
  <c r="L1183" i="7"/>
  <c r="R1183" i="7" s="1"/>
  <c r="L1176" i="7"/>
  <c r="R1176" i="7" s="1"/>
  <c r="L1172" i="7"/>
  <c r="R1172" i="7" s="1"/>
  <c r="L1162" i="7"/>
  <c r="R1162" i="7" s="1"/>
  <c r="L1135" i="7"/>
  <c r="R1135" i="7" s="1"/>
  <c r="L1128" i="7"/>
  <c r="R1128" i="7" s="1"/>
  <c r="L1121" i="7"/>
  <c r="R1121" i="7" s="1"/>
  <c r="L1104" i="7"/>
  <c r="R1104" i="7" s="1"/>
  <c r="L1097" i="7"/>
  <c r="R1097" i="7" s="1"/>
  <c r="L1083" i="7"/>
  <c r="R1083" i="7" s="1"/>
  <c r="L1073" i="7"/>
  <c r="R1073" i="7" s="1"/>
  <c r="L1049" i="7"/>
  <c r="R1049" i="7" s="1"/>
  <c r="L1039" i="7"/>
  <c r="R1039" i="7" s="1"/>
  <c r="L1029" i="7"/>
  <c r="R1029" i="7" s="1"/>
  <c r="L1012" i="7"/>
  <c r="R1012" i="7" s="1"/>
  <c r="L995" i="7"/>
  <c r="R995" i="7" s="1"/>
  <c r="L979" i="7"/>
  <c r="R979" i="7" s="1"/>
  <c r="L963" i="7"/>
  <c r="R963" i="7" s="1"/>
  <c r="L947" i="7"/>
  <c r="R947" i="7" s="1"/>
  <c r="L919" i="7"/>
  <c r="R919" i="7" s="1"/>
  <c r="L903" i="7"/>
  <c r="R903" i="7" s="1"/>
  <c r="L887" i="7"/>
  <c r="R887" i="7" s="1"/>
  <c r="L881" i="7"/>
  <c r="R881" i="7" s="1"/>
  <c r="L875" i="7"/>
  <c r="R875" i="7" s="1"/>
  <c r="L857" i="7"/>
  <c r="R857" i="7" s="1"/>
  <c r="L849" i="7"/>
  <c r="R849" i="7" s="1"/>
  <c r="L841" i="7"/>
  <c r="R841" i="7" s="1"/>
  <c r="L833" i="7"/>
  <c r="R833" i="7" s="1"/>
  <c r="L825" i="7"/>
  <c r="R825" i="7" s="1"/>
  <c r="L817" i="7"/>
  <c r="R817" i="7" s="1"/>
  <c r="L809" i="7"/>
  <c r="R809" i="7" s="1"/>
  <c r="L801" i="7"/>
  <c r="R801" i="7" s="1"/>
  <c r="L791" i="7"/>
  <c r="R791" i="7" s="1"/>
  <c r="L778" i="7"/>
  <c r="R778" i="7" s="1"/>
  <c r="L766" i="7"/>
  <c r="R766" i="7" s="1"/>
  <c r="L759" i="7"/>
  <c r="R759" i="7" s="1"/>
  <c r="L752" i="7"/>
  <c r="R752" i="7" s="1"/>
  <c r="L741" i="7"/>
  <c r="R741" i="7" s="1"/>
  <c r="L737" i="7"/>
  <c r="R737" i="7" s="1"/>
  <c r="L733" i="7"/>
  <c r="R733" i="7" s="1"/>
  <c r="L729" i="7"/>
  <c r="R729" i="7" s="1"/>
  <c r="L725" i="7"/>
  <c r="R725" i="7" s="1"/>
  <c r="L721" i="7"/>
  <c r="R721" i="7" s="1"/>
  <c r="L717" i="7"/>
  <c r="R717" i="7" s="1"/>
  <c r="L713" i="7"/>
  <c r="R713" i="7" s="1"/>
  <c r="L709" i="7"/>
  <c r="R709" i="7" s="1"/>
  <c r="L705" i="7"/>
  <c r="R705" i="7" s="1"/>
  <c r="L695" i="7"/>
  <c r="R695" i="7" s="1"/>
  <c r="L688" i="7"/>
  <c r="R688" i="7" s="1"/>
  <c r="L677" i="7"/>
  <c r="R677" i="7" s="1"/>
  <c r="L670" i="7"/>
  <c r="R670" i="7" s="1"/>
  <c r="L663" i="7"/>
  <c r="R663" i="7" s="1"/>
  <c r="L656" i="7"/>
  <c r="R656" i="7" s="1"/>
  <c r="L645" i="7"/>
  <c r="R645" i="7" s="1"/>
  <c r="L638" i="7"/>
  <c r="R638" i="7" s="1"/>
  <c r="L631" i="7"/>
  <c r="R631" i="7" s="1"/>
  <c r="L624" i="7"/>
  <c r="R624" i="7" s="1"/>
  <c r="L613" i="7"/>
  <c r="R613" i="7" s="1"/>
  <c r="L606" i="7"/>
  <c r="R606" i="7" s="1"/>
  <c r="L602" i="7"/>
  <c r="R602" i="7" s="1"/>
  <c r="L589" i="7"/>
  <c r="R589" i="7" s="1"/>
  <c r="L586" i="7"/>
  <c r="R586" i="7" s="1"/>
  <c r="L573" i="7"/>
  <c r="R573" i="7" s="1"/>
  <c r="L570" i="7"/>
  <c r="R570" i="7" s="1"/>
  <c r="L551" i="7"/>
  <c r="R551" i="7" s="1"/>
  <c r="L548" i="7"/>
  <c r="R548" i="7" s="1"/>
  <c r="L545" i="7"/>
  <c r="R545" i="7" s="1"/>
  <c r="L511" i="7"/>
  <c r="R511" i="7" s="1"/>
  <c r="L508" i="7"/>
  <c r="R508" i="7" s="1"/>
  <c r="L502" i="7"/>
  <c r="R502" i="7" s="1"/>
  <c r="L499" i="7"/>
  <c r="R499" i="7" s="1"/>
  <c r="L496" i="7"/>
  <c r="R496" i="7" s="1"/>
  <c r="L493" i="7"/>
  <c r="R493" i="7" s="1"/>
  <c r="L490" i="7"/>
  <c r="R490" i="7" s="1"/>
  <c r="L478" i="7"/>
  <c r="R478" i="7" s="1"/>
  <c r="L475" i="7"/>
  <c r="R475" i="7" s="1"/>
  <c r="L472" i="7"/>
  <c r="R472" i="7" s="1"/>
  <c r="L469" i="7"/>
  <c r="R469" i="7" s="1"/>
  <c r="L466" i="7"/>
  <c r="R466" i="7" s="1"/>
  <c r="L457" i="7"/>
  <c r="R457" i="7" s="1"/>
  <c r="L448" i="7"/>
  <c r="R448" i="7" s="1"/>
  <c r="L445" i="7"/>
  <c r="R445" i="7" s="1"/>
  <c r="L428" i="7"/>
  <c r="R428" i="7" s="1"/>
  <c r="L411" i="7"/>
  <c r="R411" i="7" s="1"/>
  <c r="L404" i="7"/>
  <c r="R404" i="7" s="1"/>
  <c r="L401" i="7"/>
  <c r="R401" i="7" s="1"/>
  <c r="L394" i="7"/>
  <c r="R394" i="7" s="1"/>
  <c r="L387" i="7"/>
  <c r="R387" i="7" s="1"/>
  <c r="L380" i="7"/>
  <c r="R380" i="7" s="1"/>
  <c r="L370" i="7"/>
  <c r="R370" i="7" s="1"/>
  <c r="L353" i="7"/>
  <c r="R353" i="7" s="1"/>
  <c r="L349" i="7"/>
  <c r="R349" i="7" s="1"/>
  <c r="L345" i="7"/>
  <c r="R345" i="7" s="1"/>
  <c r="L341" i="7"/>
  <c r="R341" i="7" s="1"/>
  <c r="L337" i="7"/>
  <c r="R337" i="7" s="1"/>
  <c r="L333" i="7"/>
  <c r="R333" i="7" s="1"/>
  <c r="L329" i="7"/>
  <c r="R329" i="7" s="1"/>
  <c r="L325" i="7"/>
  <c r="R325" i="7" s="1"/>
  <c r="L321" i="7"/>
  <c r="R321" i="7" s="1"/>
  <c r="L317" i="7"/>
  <c r="R317" i="7" s="1"/>
  <c r="L313" i="7"/>
  <c r="R313" i="7" s="1"/>
  <c r="L309" i="7"/>
  <c r="R309" i="7" s="1"/>
  <c r="L305" i="7"/>
  <c r="R305" i="7" s="1"/>
  <c r="L302" i="7"/>
  <c r="R302" i="7" s="1"/>
  <c r="L299" i="7"/>
  <c r="R299" i="7" s="1"/>
  <c r="L283" i="7"/>
  <c r="R283" i="7" s="1"/>
  <c r="L274" i="7"/>
  <c r="R274" i="7" s="1"/>
  <c r="L255" i="7"/>
  <c r="R255" i="7" s="1"/>
  <c r="L249" i="7"/>
  <c r="R249" i="7" s="1"/>
  <c r="L865" i="7"/>
  <c r="R865" i="7" s="1"/>
  <c r="L772" i="7"/>
  <c r="R772" i="7" s="1"/>
  <c r="L769" i="7"/>
  <c r="R769" i="7" s="1"/>
  <c r="L748" i="7"/>
  <c r="R748" i="7" s="1"/>
  <c r="L744" i="7"/>
  <c r="R744" i="7" s="1"/>
  <c r="L698" i="7"/>
  <c r="R698" i="7" s="1"/>
  <c r="L691" i="7"/>
  <c r="R691" i="7" s="1"/>
  <c r="L684" i="7"/>
  <c r="R684" i="7" s="1"/>
  <c r="L666" i="7"/>
  <c r="R666" i="7" s="1"/>
  <c r="L659" i="7"/>
  <c r="R659" i="7" s="1"/>
  <c r="L652" i="7"/>
  <c r="R652" i="7" s="1"/>
  <c r="L634" i="7"/>
  <c r="R634" i="7" s="1"/>
  <c r="L627" i="7"/>
  <c r="R627" i="7" s="1"/>
  <c r="L620" i="7"/>
  <c r="R620" i="7" s="1"/>
  <c r="L592" i="7"/>
  <c r="R592" i="7" s="1"/>
  <c r="L576" i="7"/>
  <c r="R576" i="7" s="1"/>
  <c r="L560" i="7"/>
  <c r="R560" i="7" s="1"/>
  <c r="L554" i="7"/>
  <c r="R554" i="7" s="1"/>
  <c r="L520" i="7"/>
  <c r="R520" i="7" s="1"/>
  <c r="L505" i="7"/>
  <c r="R505" i="7" s="1"/>
  <c r="L484" i="7"/>
  <c r="R484" i="7" s="1"/>
  <c r="L481" i="7"/>
  <c r="R481" i="7" s="1"/>
  <c r="L397" i="7"/>
  <c r="R397" i="7" s="1"/>
  <c r="L390" i="7"/>
  <c r="R390" i="7" s="1"/>
  <c r="L383" i="7"/>
  <c r="R383" i="7" s="1"/>
  <c r="L373" i="7"/>
  <c r="R373" i="7" s="1"/>
  <c r="L363" i="7"/>
  <c r="R363" i="7" s="1"/>
  <c r="L289" i="7"/>
  <c r="R289" i="7" s="1"/>
  <c r="L258" i="7"/>
  <c r="R258" i="7" s="1"/>
  <c r="L1134" i="7"/>
  <c r="R1134" i="7" s="1"/>
  <c r="L1127" i="7"/>
  <c r="R1127" i="7" s="1"/>
  <c r="L1120" i="7"/>
  <c r="R1120" i="7" s="1"/>
  <c r="L1103" i="7"/>
  <c r="R1103" i="7" s="1"/>
  <c r="L1096" i="7"/>
  <c r="R1096" i="7" s="1"/>
  <c r="L1089" i="7"/>
  <c r="R1089" i="7" s="1"/>
  <c r="L1082" i="7"/>
  <c r="R1082" i="7" s="1"/>
  <c r="L1072" i="7"/>
  <c r="R1072" i="7" s="1"/>
  <c r="L1065" i="7"/>
  <c r="R1065" i="7" s="1"/>
  <c r="L1055" i="7"/>
  <c r="R1055" i="7" s="1"/>
  <c r="L1048" i="7"/>
  <c r="R1048" i="7" s="1"/>
  <c r="L1045" i="7"/>
  <c r="R1045" i="7" s="1"/>
  <c r="L1038" i="7"/>
  <c r="R1038" i="7" s="1"/>
  <c r="L1028" i="7"/>
  <c r="R1028" i="7" s="1"/>
  <c r="L1011" i="7"/>
  <c r="R1011" i="7" s="1"/>
  <c r="L1001" i="7"/>
  <c r="R1001" i="7" s="1"/>
  <c r="L994" i="7"/>
  <c r="R994" i="7" s="1"/>
  <c r="L991" i="7"/>
  <c r="R991" i="7" s="1"/>
  <c r="L978" i="7"/>
  <c r="R978" i="7" s="1"/>
  <c r="L975" i="7"/>
  <c r="R975" i="7" s="1"/>
  <c r="L962" i="7"/>
  <c r="R962" i="7" s="1"/>
  <c r="L959" i="7"/>
  <c r="R959" i="7" s="1"/>
  <c r="L946" i="7"/>
  <c r="R946" i="7" s="1"/>
  <c r="L943" i="7"/>
  <c r="R943" i="7" s="1"/>
  <c r="N936" i="7"/>
  <c r="S936" i="7" s="1"/>
  <c r="L934" i="7"/>
  <c r="R934" i="7" s="1"/>
  <c r="L931" i="7"/>
  <c r="R931" i="7" s="1"/>
  <c r="L918" i="7"/>
  <c r="R918" i="7" s="1"/>
  <c r="L915" i="7"/>
  <c r="R915" i="7" s="1"/>
  <c r="L902" i="7"/>
  <c r="R902" i="7" s="1"/>
  <c r="L899" i="7"/>
  <c r="R899" i="7" s="1"/>
  <c r="L886" i="7"/>
  <c r="R886" i="7" s="1"/>
  <c r="L883" i="7"/>
  <c r="R883" i="7" s="1"/>
  <c r="L880" i="7"/>
  <c r="R880" i="7" s="1"/>
  <c r="L877" i="7"/>
  <c r="R877" i="7" s="1"/>
  <c r="L874" i="7"/>
  <c r="R874" i="7" s="1"/>
  <c r="L871" i="7"/>
  <c r="R871" i="7" s="1"/>
  <c r="L859" i="7"/>
  <c r="R859" i="7" s="1"/>
  <c r="L851" i="7"/>
  <c r="R851" i="7" s="1"/>
  <c r="L843" i="7"/>
  <c r="R843" i="7" s="1"/>
  <c r="L835" i="7"/>
  <c r="R835" i="7" s="1"/>
  <c r="L827" i="7"/>
  <c r="R827" i="7" s="1"/>
  <c r="L819" i="7"/>
  <c r="R819" i="7" s="1"/>
  <c r="L811" i="7"/>
  <c r="R811" i="7" s="1"/>
  <c r="L803" i="7"/>
  <c r="R803" i="7" s="1"/>
  <c r="N800" i="7"/>
  <c r="S800" i="7" s="1"/>
  <c r="L798" i="7"/>
  <c r="R798" i="7" s="1"/>
  <c r="L793" i="7"/>
  <c r="R793" i="7" s="1"/>
  <c r="L780" i="7"/>
  <c r="R780" i="7" s="1"/>
  <c r="N777" i="7"/>
  <c r="S777" i="7" s="1"/>
  <c r="L775" i="7"/>
  <c r="R775" i="7" s="1"/>
  <c r="N771" i="7"/>
  <c r="S771" i="7" s="1"/>
  <c r="L765" i="7"/>
  <c r="R765" i="7" s="1"/>
  <c r="L762" i="7"/>
  <c r="R762" i="7" s="1"/>
  <c r="L751" i="7"/>
  <c r="R751" i="7" s="1"/>
  <c r="L740" i="7"/>
  <c r="R740" i="7" s="1"/>
  <c r="L736" i="7"/>
  <c r="R736" i="7" s="1"/>
  <c r="L732" i="7"/>
  <c r="R732" i="7" s="1"/>
  <c r="L728" i="7"/>
  <c r="R728" i="7" s="1"/>
  <c r="L724" i="7"/>
  <c r="R724" i="7" s="1"/>
  <c r="L720" i="7"/>
  <c r="R720" i="7" s="1"/>
  <c r="L716" i="7"/>
  <c r="R716" i="7" s="1"/>
  <c r="L712" i="7"/>
  <c r="R712" i="7" s="1"/>
  <c r="L708" i="7"/>
  <c r="R708" i="7" s="1"/>
  <c r="L694" i="7"/>
  <c r="R694" i="7" s="1"/>
  <c r="L687" i="7"/>
  <c r="R687" i="7" s="1"/>
  <c r="L680" i="7"/>
  <c r="R680" i="7" s="1"/>
  <c r="L669" i="7"/>
  <c r="R669" i="7" s="1"/>
  <c r="L662" i="7"/>
  <c r="R662" i="7" s="1"/>
  <c r="L655" i="7"/>
  <c r="R655" i="7" s="1"/>
  <c r="L648" i="7"/>
  <c r="R648" i="7" s="1"/>
  <c r="L637" i="7"/>
  <c r="R637" i="7" s="1"/>
  <c r="L630" i="7"/>
  <c r="R630" i="7" s="1"/>
  <c r="L623" i="7"/>
  <c r="R623" i="7" s="1"/>
  <c r="L616" i="7"/>
  <c r="R616" i="7" s="1"/>
  <c r="L605" i="7"/>
  <c r="R605" i="7" s="1"/>
  <c r="L601" i="7"/>
  <c r="R601" i="7" s="1"/>
  <c r="L598" i="7"/>
  <c r="R598" i="7" s="1"/>
  <c r="L585" i="7"/>
  <c r="R585" i="7" s="1"/>
  <c r="L582" i="7"/>
  <c r="R582" i="7" s="1"/>
  <c r="L569" i="7"/>
  <c r="R569" i="7" s="1"/>
  <c r="L566" i="7"/>
  <c r="R566" i="7" s="1"/>
  <c r="N559" i="7"/>
  <c r="S559" i="7" s="1"/>
  <c r="L547" i="7"/>
  <c r="R547" i="7" s="1"/>
  <c r="L544" i="7"/>
  <c r="R544" i="7" s="1"/>
  <c r="L541" i="7"/>
  <c r="R541" i="7" s="1"/>
  <c r="L538" i="7"/>
  <c r="R538" i="7" s="1"/>
  <c r="L532" i="7"/>
  <c r="R532" i="7" s="1"/>
  <c r="L529" i="7"/>
  <c r="R529" i="7" s="1"/>
  <c r="L495" i="7"/>
  <c r="R495" i="7" s="1"/>
  <c r="L492" i="7"/>
  <c r="R492" i="7" s="1"/>
  <c r="L471" i="7"/>
  <c r="R471" i="7" s="1"/>
  <c r="L462" i="7"/>
  <c r="R462" i="7" s="1"/>
  <c r="L459" i="7"/>
  <c r="R459" i="7" s="1"/>
  <c r="L456" i="7"/>
  <c r="R456" i="7" s="1"/>
  <c r="L453" i="7"/>
  <c r="R453" i="7" s="1"/>
  <c r="L450" i="7"/>
  <c r="R450" i="7" s="1"/>
  <c r="L447" i="7"/>
  <c r="R447" i="7" s="1"/>
  <c r="L436" i="7"/>
  <c r="R436" i="7" s="1"/>
  <c r="L433" i="7"/>
  <c r="R433" i="7" s="1"/>
  <c r="L430" i="7"/>
  <c r="R430" i="7" s="1"/>
  <c r="L416" i="7"/>
  <c r="R416" i="7" s="1"/>
  <c r="L413" i="7"/>
  <c r="R413" i="7" s="1"/>
  <c r="L410" i="7"/>
  <c r="R410" i="7" s="1"/>
  <c r="L407" i="7"/>
  <c r="R407" i="7" s="1"/>
  <c r="L400" i="7"/>
  <c r="R400" i="7" s="1"/>
  <c r="L393" i="7"/>
  <c r="R393" i="7" s="1"/>
  <c r="L386" i="7"/>
  <c r="R386" i="7" s="1"/>
  <c r="L369" i="7"/>
  <c r="R369" i="7" s="1"/>
  <c r="L359" i="7"/>
  <c r="R359" i="7" s="1"/>
  <c r="L352" i="7"/>
  <c r="R352" i="7" s="1"/>
  <c r="L348" i="7"/>
  <c r="R348" i="7" s="1"/>
  <c r="L344" i="7"/>
  <c r="R344" i="7" s="1"/>
  <c r="L340" i="7"/>
  <c r="R340" i="7" s="1"/>
  <c r="L336" i="7"/>
  <c r="R336" i="7" s="1"/>
  <c r="L332" i="7"/>
  <c r="R332" i="7" s="1"/>
  <c r="L328" i="7"/>
  <c r="R328" i="7" s="1"/>
  <c r="L324" i="7"/>
  <c r="R324" i="7" s="1"/>
  <c r="L320" i="7"/>
  <c r="R320" i="7" s="1"/>
  <c r="L316" i="7"/>
  <c r="R316" i="7" s="1"/>
  <c r="L312" i="7"/>
  <c r="R312" i="7" s="1"/>
  <c r="L308" i="7"/>
  <c r="R308" i="7" s="1"/>
  <c r="L304" i="7"/>
  <c r="R304" i="7" s="1"/>
  <c r="L295" i="7"/>
  <c r="R295" i="7" s="1"/>
  <c r="L292" i="7"/>
  <c r="R292" i="7" s="1"/>
  <c r="L279" i="7"/>
  <c r="R279" i="7" s="1"/>
  <c r="L276" i="7"/>
  <c r="R276" i="7" s="1"/>
  <c r="L273" i="7"/>
  <c r="R273" i="7" s="1"/>
  <c r="L270" i="7"/>
  <c r="R270" i="7" s="1"/>
  <c r="L267" i="7"/>
  <c r="R267" i="7" s="1"/>
  <c r="L248" i="7"/>
  <c r="R248" i="7" s="1"/>
  <c r="L1123" i="7"/>
  <c r="R1123" i="7" s="1"/>
  <c r="L1113" i="7"/>
  <c r="R1113" i="7" s="1"/>
  <c r="L1099" i="7"/>
  <c r="R1099" i="7" s="1"/>
  <c r="L1092" i="7"/>
  <c r="R1092" i="7" s="1"/>
  <c r="L1085" i="7"/>
  <c r="R1085" i="7" s="1"/>
  <c r="L1075" i="7"/>
  <c r="R1075" i="7" s="1"/>
  <c r="L1068" i="7"/>
  <c r="R1068" i="7" s="1"/>
  <c r="L1061" i="7"/>
  <c r="R1061" i="7" s="1"/>
  <c r="L1051" i="7"/>
  <c r="R1051" i="7" s="1"/>
  <c r="L1041" i="7"/>
  <c r="R1041" i="7" s="1"/>
  <c r="L1031" i="7"/>
  <c r="R1031" i="7" s="1"/>
  <c r="L1021" i="7"/>
  <c r="R1021" i="7" s="1"/>
  <c r="L1004" i="7"/>
  <c r="R1004" i="7" s="1"/>
  <c r="L984" i="7"/>
  <c r="R984" i="7" s="1"/>
  <c r="L981" i="7"/>
  <c r="R981" i="7" s="1"/>
  <c r="L968" i="7"/>
  <c r="R968" i="7" s="1"/>
  <c r="L965" i="7"/>
  <c r="R965" i="7" s="1"/>
  <c r="L952" i="7"/>
  <c r="R952" i="7" s="1"/>
  <c r="L949" i="7"/>
  <c r="R949" i="7" s="1"/>
  <c r="L924" i="7"/>
  <c r="R924" i="7" s="1"/>
  <c r="L921" i="7"/>
  <c r="R921" i="7" s="1"/>
  <c r="L908" i="7"/>
  <c r="R908" i="7" s="1"/>
  <c r="L905" i="7"/>
  <c r="R905" i="7" s="1"/>
  <c r="L892" i="7"/>
  <c r="R892" i="7" s="1"/>
  <c r="L889" i="7"/>
  <c r="R889" i="7" s="1"/>
  <c r="N882" i="7"/>
  <c r="S882" i="7" s="1"/>
  <c r="N876" i="7"/>
  <c r="S876" i="7" s="1"/>
  <c r="L864" i="7"/>
  <c r="R864" i="7" s="1"/>
  <c r="L856" i="7"/>
  <c r="R856" i="7" s="1"/>
  <c r="L848" i="7"/>
  <c r="R848" i="7" s="1"/>
  <c r="L840" i="7"/>
  <c r="R840" i="7" s="1"/>
  <c r="L832" i="7"/>
  <c r="R832" i="7" s="1"/>
  <c r="L824" i="7"/>
  <c r="R824" i="7" s="1"/>
  <c r="L816" i="7"/>
  <c r="R816" i="7" s="1"/>
  <c r="L808" i="7"/>
  <c r="R808" i="7" s="1"/>
  <c r="L790" i="7"/>
  <c r="R790" i="7" s="1"/>
  <c r="L785" i="7"/>
  <c r="R785" i="7" s="1"/>
  <c r="L768" i="7"/>
  <c r="R768" i="7" s="1"/>
  <c r="L758" i="7"/>
  <c r="R758" i="7" s="1"/>
  <c r="L747" i="7"/>
  <c r="R747" i="7" s="1"/>
  <c r="L743" i="7"/>
  <c r="R743" i="7" s="1"/>
  <c r="L704" i="7"/>
  <c r="R704" i="7" s="1"/>
  <c r="L697" i="7"/>
  <c r="R697" i="7" s="1"/>
  <c r="L690" i="7"/>
  <c r="R690" i="7" s="1"/>
  <c r="L683" i="7"/>
  <c r="R683" i="7" s="1"/>
  <c r="L676" i="7"/>
  <c r="R676" i="7" s="1"/>
  <c r="L665" i="7"/>
  <c r="R665" i="7" s="1"/>
  <c r="L658" i="7"/>
  <c r="R658" i="7" s="1"/>
  <c r="L651" i="7"/>
  <c r="R651" i="7" s="1"/>
  <c r="L644" i="7"/>
  <c r="R644" i="7" s="1"/>
  <c r="L633" i="7"/>
  <c r="R633" i="7" s="1"/>
  <c r="L626" i="7"/>
  <c r="R626" i="7" s="1"/>
  <c r="L619" i="7"/>
  <c r="R619" i="7" s="1"/>
  <c r="L612" i="7"/>
  <c r="R612" i="7" s="1"/>
  <c r="L591" i="7"/>
  <c r="R591" i="7" s="1"/>
  <c r="L588" i="7"/>
  <c r="R588" i="7" s="1"/>
  <c r="L575" i="7"/>
  <c r="R575" i="7" s="1"/>
  <c r="L572" i="7"/>
  <c r="R572" i="7" s="1"/>
  <c r="L553" i="7"/>
  <c r="R553" i="7" s="1"/>
  <c r="L550" i="7"/>
  <c r="R550" i="7" s="1"/>
  <c r="L519" i="7"/>
  <c r="R519" i="7" s="1"/>
  <c r="L510" i="7"/>
  <c r="R510" i="7" s="1"/>
  <c r="L507" i="7"/>
  <c r="R507" i="7" s="1"/>
  <c r="L504" i="7"/>
  <c r="R504" i="7" s="1"/>
  <c r="L501" i="7"/>
  <c r="R501" i="7" s="1"/>
  <c r="L498" i="7"/>
  <c r="R498" i="7" s="1"/>
  <c r="L489" i="7"/>
  <c r="R489" i="7" s="1"/>
  <c r="L486" i="7"/>
  <c r="R486" i="7" s="1"/>
  <c r="L483" i="7"/>
  <c r="R483" i="7" s="1"/>
  <c r="L480" i="7"/>
  <c r="R480" i="7" s="1"/>
  <c r="L477" i="7"/>
  <c r="R477" i="7" s="1"/>
  <c r="L474" i="7"/>
  <c r="R474" i="7" s="1"/>
  <c r="L468" i="7"/>
  <c r="R468" i="7" s="1"/>
  <c r="L465" i="7"/>
  <c r="R465" i="7" s="1"/>
  <c r="L444" i="7"/>
  <c r="R444" i="7" s="1"/>
  <c r="L427" i="7"/>
  <c r="R427" i="7" s="1"/>
  <c r="L403" i="7"/>
  <c r="R403" i="7" s="1"/>
  <c r="L396" i="7"/>
  <c r="R396" i="7" s="1"/>
  <c r="L389" i="7"/>
  <c r="R389" i="7" s="1"/>
  <c r="L382" i="7"/>
  <c r="R382" i="7" s="1"/>
  <c r="L379" i="7"/>
  <c r="R379" i="7" s="1"/>
  <c r="L372" i="7"/>
  <c r="R372" i="7" s="1"/>
  <c r="L362" i="7"/>
  <c r="R362" i="7" s="1"/>
  <c r="L301" i="7"/>
  <c r="R301" i="7" s="1"/>
  <c r="L298" i="7"/>
  <c r="R298" i="7" s="1"/>
  <c r="L288" i="7"/>
  <c r="R288" i="7" s="1"/>
  <c r="L282" i="7"/>
  <c r="R282" i="7" s="1"/>
  <c r="L257" i="7"/>
  <c r="R257" i="7" s="1"/>
  <c r="L254" i="7"/>
  <c r="R254" i="7" s="1"/>
  <c r="L251" i="7"/>
  <c r="R251" i="7" s="1"/>
  <c r="J29" i="23"/>
  <c r="Q1705" i="1"/>
  <c r="N1012" i="7"/>
  <c r="S1012" i="7" s="1"/>
  <c r="N976" i="7"/>
  <c r="S976" i="7" s="1"/>
  <c r="N938" i="7"/>
  <c r="S938" i="7" s="1"/>
  <c r="M1682" i="21"/>
  <c r="S1682" i="21" s="1"/>
  <c r="U1682" i="21" s="1"/>
  <c r="M1678" i="21"/>
  <c r="S1678" i="21" s="1"/>
  <c r="U1678" i="21" s="1"/>
  <c r="M394" i="21"/>
  <c r="S394" i="21" s="1"/>
  <c r="U394" i="21" s="1"/>
  <c r="M378" i="21"/>
  <c r="S378" i="21" s="1"/>
  <c r="U378" i="21" s="1"/>
  <c r="M370" i="21"/>
  <c r="S370" i="21" s="1"/>
  <c r="U370" i="21" s="1"/>
  <c r="M303" i="21"/>
  <c r="S303" i="21" s="1"/>
  <c r="U303" i="21" s="1"/>
  <c r="N1310" i="7"/>
  <c r="S1310" i="7" s="1"/>
  <c r="N1152" i="7"/>
  <c r="S1152" i="7" s="1"/>
  <c r="N820" i="7"/>
  <c r="S820" i="7" s="1"/>
  <c r="M527" i="19"/>
  <c r="S527" i="19" s="1"/>
  <c r="U527" i="19" s="1"/>
  <c r="M1474" i="21"/>
  <c r="S1474" i="21" s="1"/>
  <c r="U1474" i="21" s="1"/>
  <c r="M1470" i="21"/>
  <c r="S1470" i="21" s="1"/>
  <c r="U1470" i="21" s="1"/>
  <c r="M1373" i="21"/>
  <c r="S1373" i="21" s="1"/>
  <c r="U1373" i="21" s="1"/>
  <c r="M1152" i="21"/>
  <c r="S1152" i="21" s="1"/>
  <c r="U1152" i="21" s="1"/>
  <c r="M1148" i="21"/>
  <c r="S1148" i="21" s="1"/>
  <c r="U1148" i="21" s="1"/>
  <c r="M1140" i="21"/>
  <c r="S1140" i="21" s="1"/>
  <c r="U1140" i="21" s="1"/>
  <c r="M912" i="21"/>
  <c r="S912" i="21" s="1"/>
  <c r="U912" i="21" s="1"/>
  <c r="M908" i="21"/>
  <c r="S908" i="21" s="1"/>
  <c r="U908" i="21" s="1"/>
  <c r="M447" i="21"/>
  <c r="S447" i="21" s="1"/>
  <c r="U447" i="21" s="1"/>
  <c r="M430" i="21"/>
  <c r="S430" i="21" s="1"/>
  <c r="U430" i="21" s="1"/>
  <c r="M247" i="21"/>
  <c r="S247" i="21" s="1"/>
  <c r="U247" i="21" s="1"/>
  <c r="M243" i="21"/>
  <c r="S243" i="21" s="1"/>
  <c r="U243" i="21" s="1"/>
  <c r="M231" i="21"/>
  <c r="S231" i="21" s="1"/>
  <c r="U231" i="21" s="1"/>
  <c r="N1625" i="7"/>
  <c r="S1625" i="7" s="1"/>
  <c r="M1199" i="19"/>
  <c r="S1199" i="19" s="1"/>
  <c r="U1199" i="19" s="1"/>
  <c r="M1629" i="21"/>
  <c r="S1629" i="21" s="1"/>
  <c r="U1629" i="21" s="1"/>
  <c r="M1612" i="21"/>
  <c r="S1612" i="21" s="1"/>
  <c r="U1612" i="21" s="1"/>
  <c r="M1360" i="21"/>
  <c r="S1360" i="21" s="1"/>
  <c r="U1360" i="21" s="1"/>
  <c r="M1356" i="21"/>
  <c r="S1356" i="21" s="1"/>
  <c r="U1356" i="21" s="1"/>
  <c r="M230" i="21"/>
  <c r="S230" i="21" s="1"/>
  <c r="U230" i="21" s="1"/>
  <c r="N1600" i="7"/>
  <c r="S1600" i="7" s="1"/>
  <c r="M1294" i="19"/>
  <c r="S1294" i="19" s="1"/>
  <c r="U1294" i="19" s="1"/>
  <c r="M1083" i="19"/>
  <c r="S1083" i="19" s="1"/>
  <c r="U1083" i="19" s="1"/>
  <c r="M804" i="19"/>
  <c r="S804" i="19" s="1"/>
  <c r="U804" i="19" s="1"/>
  <c r="M110" i="21"/>
  <c r="S110" i="21" s="1"/>
  <c r="U110" i="21" s="1"/>
  <c r="M78" i="21"/>
  <c r="S78" i="21" s="1"/>
  <c r="U78" i="21" s="1"/>
  <c r="M62" i="21"/>
  <c r="S62" i="21" s="1"/>
  <c r="U62" i="21" s="1"/>
  <c r="M935" i="19"/>
  <c r="S935" i="19" s="1"/>
  <c r="U935" i="19" s="1"/>
  <c r="M225" i="19"/>
  <c r="S225" i="19" s="1"/>
  <c r="U225" i="19" s="1"/>
  <c r="N1598" i="7"/>
  <c r="S1598" i="7" s="1"/>
  <c r="N1284" i="7"/>
  <c r="S1284" i="7" s="1"/>
  <c r="N1136" i="7"/>
  <c r="S1136" i="7" s="1"/>
  <c r="N972" i="7"/>
  <c r="S972" i="7" s="1"/>
  <c r="N960" i="7"/>
  <c r="S960" i="7" s="1"/>
  <c r="N954" i="7"/>
  <c r="S954" i="7" s="1"/>
  <c r="N930" i="7"/>
  <c r="S930" i="7" s="1"/>
  <c r="N506" i="7"/>
  <c r="S506" i="7" s="1"/>
  <c r="M1697" i="19"/>
  <c r="S1697" i="19" s="1"/>
  <c r="U1697" i="19" s="1"/>
  <c r="M1693" i="19"/>
  <c r="S1693" i="19" s="1"/>
  <c r="U1693" i="19" s="1"/>
  <c r="M1689" i="19"/>
  <c r="S1689" i="19" s="1"/>
  <c r="U1689" i="19" s="1"/>
  <c r="M1685" i="19"/>
  <c r="S1685" i="19" s="1"/>
  <c r="U1685" i="19" s="1"/>
  <c r="M1681" i="19"/>
  <c r="S1681" i="19" s="1"/>
  <c r="U1681" i="19" s="1"/>
  <c r="M1677" i="19"/>
  <c r="S1677" i="19" s="1"/>
  <c r="U1677" i="19" s="1"/>
  <c r="M1673" i="19"/>
  <c r="S1673" i="19" s="1"/>
  <c r="U1673" i="19" s="1"/>
  <c r="M1669" i="19"/>
  <c r="S1669" i="19" s="1"/>
  <c r="U1669" i="19" s="1"/>
  <c r="M1665" i="19"/>
  <c r="S1665" i="19" s="1"/>
  <c r="U1665" i="19" s="1"/>
  <c r="M1661" i="19"/>
  <c r="S1661" i="19" s="1"/>
  <c r="U1661" i="19" s="1"/>
  <c r="M1586" i="19"/>
  <c r="S1586" i="19" s="1"/>
  <c r="U1586" i="19" s="1"/>
  <c r="M1582" i="19"/>
  <c r="S1582" i="19" s="1"/>
  <c r="U1582" i="19" s="1"/>
  <c r="M1578" i="19"/>
  <c r="S1578" i="19" s="1"/>
  <c r="U1578" i="19" s="1"/>
  <c r="M1574" i="19"/>
  <c r="S1574" i="19" s="1"/>
  <c r="U1574" i="19" s="1"/>
  <c r="M1570" i="19"/>
  <c r="S1570" i="19" s="1"/>
  <c r="U1570" i="19" s="1"/>
  <c r="M1566" i="19"/>
  <c r="S1566" i="19" s="1"/>
  <c r="U1566" i="19" s="1"/>
  <c r="M1562" i="19"/>
  <c r="S1562" i="19" s="1"/>
  <c r="U1562" i="19" s="1"/>
  <c r="M1558" i="19"/>
  <c r="S1558" i="19" s="1"/>
  <c r="U1558" i="19" s="1"/>
  <c r="M1554" i="19"/>
  <c r="S1554" i="19" s="1"/>
  <c r="U1554" i="19" s="1"/>
  <c r="M1550" i="19"/>
  <c r="S1550" i="19" s="1"/>
  <c r="U1550" i="19" s="1"/>
  <c r="M1546" i="19"/>
  <c r="S1546" i="19" s="1"/>
  <c r="U1546" i="19" s="1"/>
  <c r="M1542" i="19"/>
  <c r="S1542" i="19" s="1"/>
  <c r="U1542" i="19" s="1"/>
  <c r="M1487" i="19"/>
  <c r="S1487" i="19" s="1"/>
  <c r="U1487" i="19" s="1"/>
  <c r="M1483" i="19"/>
  <c r="S1483" i="19" s="1"/>
  <c r="U1483" i="19" s="1"/>
  <c r="M1479" i="19"/>
  <c r="S1479" i="19" s="1"/>
  <c r="U1479" i="19" s="1"/>
  <c r="M1475" i="19"/>
  <c r="S1475" i="19" s="1"/>
  <c r="U1475" i="19" s="1"/>
  <c r="M1471" i="19"/>
  <c r="S1471" i="19" s="1"/>
  <c r="U1471" i="19" s="1"/>
  <c r="M1467" i="19"/>
  <c r="S1467" i="19" s="1"/>
  <c r="U1467" i="19" s="1"/>
  <c r="M1372" i="19"/>
  <c r="S1372" i="19" s="1"/>
  <c r="U1372" i="19" s="1"/>
  <c r="M1293" i="19"/>
  <c r="S1293" i="19" s="1"/>
  <c r="U1293" i="19" s="1"/>
  <c r="M1289" i="19"/>
  <c r="S1289" i="19" s="1"/>
  <c r="U1289" i="19" s="1"/>
  <c r="M1285" i="19"/>
  <c r="S1285" i="19" s="1"/>
  <c r="U1285" i="19" s="1"/>
  <c r="M1281" i="19"/>
  <c r="S1281" i="19" s="1"/>
  <c r="U1281" i="19" s="1"/>
  <c r="M1277" i="19"/>
  <c r="S1277" i="19" s="1"/>
  <c r="U1277" i="19" s="1"/>
  <c r="M1273" i="19"/>
  <c r="S1273" i="19" s="1"/>
  <c r="U1273" i="19" s="1"/>
  <c r="M1269" i="19"/>
  <c r="S1269" i="19" s="1"/>
  <c r="U1269" i="19" s="1"/>
  <c r="M1198" i="19"/>
  <c r="S1198" i="19" s="1"/>
  <c r="U1198" i="19" s="1"/>
  <c r="M1194" i="19"/>
  <c r="S1194" i="19" s="1"/>
  <c r="U1194" i="19" s="1"/>
  <c r="M1190" i="19"/>
  <c r="S1190" i="19" s="1"/>
  <c r="U1190" i="19" s="1"/>
  <c r="M1186" i="19"/>
  <c r="S1186" i="19" s="1"/>
  <c r="U1186" i="19" s="1"/>
  <c r="M1182" i="19"/>
  <c r="S1182" i="19" s="1"/>
  <c r="U1182" i="19" s="1"/>
  <c r="M1079" i="19"/>
  <c r="S1079" i="19" s="1"/>
  <c r="U1079" i="19" s="1"/>
  <c r="M1075" i="19"/>
  <c r="S1075" i="19" s="1"/>
  <c r="U1075" i="19" s="1"/>
  <c r="M1071" i="19"/>
  <c r="S1071" i="19" s="1"/>
  <c r="U1071" i="19" s="1"/>
  <c r="M1067" i="19"/>
  <c r="S1067" i="19" s="1"/>
  <c r="U1067" i="19" s="1"/>
  <c r="M1063" i="19"/>
  <c r="S1063" i="19" s="1"/>
  <c r="U1063" i="19" s="1"/>
  <c r="M932" i="19"/>
  <c r="S932" i="19" s="1"/>
  <c r="U932" i="19" s="1"/>
  <c r="M928" i="19"/>
  <c r="S928" i="19" s="1"/>
  <c r="U928" i="19" s="1"/>
  <c r="M924" i="19"/>
  <c r="S924" i="19" s="1"/>
  <c r="U924" i="19" s="1"/>
  <c r="M920" i="19"/>
  <c r="S920" i="19" s="1"/>
  <c r="U920" i="19" s="1"/>
  <c r="M916" i="19"/>
  <c r="S916" i="19" s="1"/>
  <c r="U916" i="19" s="1"/>
  <c r="M912" i="19"/>
  <c r="S912" i="19" s="1"/>
  <c r="U912" i="19" s="1"/>
  <c r="M908" i="19"/>
  <c r="S908" i="19" s="1"/>
  <c r="U908" i="19" s="1"/>
  <c r="M904" i="19"/>
  <c r="S904" i="19" s="1"/>
  <c r="U904" i="19" s="1"/>
  <c r="M900" i="19"/>
  <c r="S900" i="19" s="1"/>
  <c r="U900" i="19" s="1"/>
  <c r="M801" i="19"/>
  <c r="S801" i="19" s="1"/>
  <c r="U801" i="19" s="1"/>
  <c r="M797" i="19"/>
  <c r="S797" i="19" s="1"/>
  <c r="U797" i="19" s="1"/>
  <c r="M793" i="19"/>
  <c r="S793" i="19" s="1"/>
  <c r="U793" i="19" s="1"/>
  <c r="M789" i="19"/>
  <c r="S789" i="19" s="1"/>
  <c r="U789" i="19" s="1"/>
  <c r="M785" i="19"/>
  <c r="S785" i="19" s="1"/>
  <c r="U785" i="19" s="1"/>
  <c r="M781" i="19"/>
  <c r="S781" i="19" s="1"/>
  <c r="U781" i="19" s="1"/>
  <c r="M777" i="19"/>
  <c r="S777" i="19" s="1"/>
  <c r="U777" i="19" s="1"/>
  <c r="M773" i="19"/>
  <c r="S773" i="19" s="1"/>
  <c r="U773" i="19" s="1"/>
  <c r="M769" i="19"/>
  <c r="S769" i="19" s="1"/>
  <c r="U769" i="19" s="1"/>
  <c r="M765" i="19"/>
  <c r="S765" i="19" s="1"/>
  <c r="U765" i="19" s="1"/>
  <c r="M761" i="19"/>
  <c r="S761" i="19" s="1"/>
  <c r="U761" i="19" s="1"/>
  <c r="M757" i="19"/>
  <c r="S757" i="19" s="1"/>
  <c r="U757" i="19" s="1"/>
  <c r="M753" i="19"/>
  <c r="S753" i="19" s="1"/>
  <c r="U753" i="19" s="1"/>
  <c r="M749" i="19"/>
  <c r="S749" i="19" s="1"/>
  <c r="U749" i="19" s="1"/>
  <c r="M694" i="19"/>
  <c r="S694" i="19" s="1"/>
  <c r="U694" i="19" s="1"/>
  <c r="M690" i="19"/>
  <c r="S690" i="19" s="1"/>
  <c r="U690" i="19" s="1"/>
  <c r="M686" i="19"/>
  <c r="S686" i="19" s="1"/>
  <c r="U686" i="19" s="1"/>
  <c r="M682" i="19"/>
  <c r="S682" i="19" s="1"/>
  <c r="U682" i="19" s="1"/>
  <c r="M678" i="19"/>
  <c r="S678" i="19" s="1"/>
  <c r="U678" i="19" s="1"/>
  <c r="M674" i="19"/>
  <c r="S674" i="19" s="1"/>
  <c r="U674" i="19" s="1"/>
  <c r="M670" i="19"/>
  <c r="S670" i="19" s="1"/>
  <c r="U670" i="19" s="1"/>
  <c r="M666" i="19"/>
  <c r="S666" i="19" s="1"/>
  <c r="U666" i="19" s="1"/>
  <c r="M662" i="19"/>
  <c r="S662" i="19" s="1"/>
  <c r="U662" i="19" s="1"/>
  <c r="M658" i="19"/>
  <c r="S658" i="19" s="1"/>
  <c r="U658" i="19" s="1"/>
  <c r="M654" i="19"/>
  <c r="S654" i="19" s="1"/>
  <c r="U654" i="19" s="1"/>
  <c r="M650" i="19"/>
  <c r="S650" i="19" s="1"/>
  <c r="U650" i="19" s="1"/>
  <c r="M646" i="19"/>
  <c r="S646" i="19" s="1"/>
  <c r="U646" i="19" s="1"/>
  <c r="M642" i="19"/>
  <c r="S642" i="19" s="1"/>
  <c r="U642" i="19" s="1"/>
  <c r="M638" i="19"/>
  <c r="S638" i="19" s="1"/>
  <c r="U638" i="19" s="1"/>
  <c r="M634" i="19"/>
  <c r="S634" i="19" s="1"/>
  <c r="U634" i="19" s="1"/>
  <c r="M630" i="19"/>
  <c r="S630" i="19" s="1"/>
  <c r="U630" i="19" s="1"/>
  <c r="M626" i="19"/>
  <c r="S626" i="19" s="1"/>
  <c r="U626" i="19" s="1"/>
  <c r="M523" i="19"/>
  <c r="S523" i="19" s="1"/>
  <c r="U523" i="19" s="1"/>
  <c r="M519" i="19"/>
  <c r="S519" i="19" s="1"/>
  <c r="U519" i="19" s="1"/>
  <c r="M515" i="19"/>
  <c r="S515" i="19" s="1"/>
  <c r="U515" i="19" s="1"/>
  <c r="M511" i="19"/>
  <c r="S511" i="19" s="1"/>
  <c r="U511" i="19" s="1"/>
  <c r="M507" i="19"/>
  <c r="S507" i="19" s="1"/>
  <c r="U507" i="19" s="1"/>
  <c r="M503" i="19"/>
  <c r="S503" i="19" s="1"/>
  <c r="U503" i="19" s="1"/>
  <c r="M499" i="19"/>
  <c r="S499" i="19" s="1"/>
  <c r="U499" i="19" s="1"/>
  <c r="M495" i="19"/>
  <c r="S495" i="19" s="1"/>
  <c r="U495" i="19" s="1"/>
  <c r="M491" i="19"/>
  <c r="S491" i="19" s="1"/>
  <c r="U491" i="19" s="1"/>
  <c r="M487" i="19"/>
  <c r="S487" i="19" s="1"/>
  <c r="U487" i="19" s="1"/>
  <c r="M483" i="19"/>
  <c r="S483" i="19" s="1"/>
  <c r="U483" i="19" s="1"/>
  <c r="M479" i="19"/>
  <c r="S479" i="19" s="1"/>
  <c r="U479" i="19" s="1"/>
  <c r="M475" i="19"/>
  <c r="S475" i="19" s="1"/>
  <c r="U475" i="19" s="1"/>
  <c r="M471" i="19"/>
  <c r="S471" i="19" s="1"/>
  <c r="U471" i="19" s="1"/>
  <c r="M467" i="19"/>
  <c r="S467" i="19" s="1"/>
  <c r="U467" i="19" s="1"/>
  <c r="M463" i="19"/>
  <c r="S463" i="19" s="1"/>
  <c r="U463" i="19" s="1"/>
  <c r="M459" i="19"/>
  <c r="S459" i="19" s="1"/>
  <c r="U459" i="19" s="1"/>
  <c r="M455" i="19"/>
  <c r="S455" i="19" s="1"/>
  <c r="U455" i="19" s="1"/>
  <c r="M451" i="19"/>
  <c r="S451" i="19" s="1"/>
  <c r="U451" i="19" s="1"/>
  <c r="M447" i="19"/>
  <c r="S447" i="19" s="1"/>
  <c r="U447" i="19" s="1"/>
  <c r="M443" i="19"/>
  <c r="S443" i="19" s="1"/>
  <c r="U443" i="19" s="1"/>
  <c r="M439" i="19"/>
  <c r="S439" i="19" s="1"/>
  <c r="U439" i="19" s="1"/>
  <c r="M435" i="19"/>
  <c r="S435" i="19" s="1"/>
  <c r="U435" i="19" s="1"/>
  <c r="M431" i="19"/>
  <c r="S431" i="19" s="1"/>
  <c r="U431" i="19" s="1"/>
  <c r="M427" i="19"/>
  <c r="S427" i="19" s="1"/>
  <c r="U427" i="19" s="1"/>
  <c r="M423" i="19"/>
  <c r="S423" i="19" s="1"/>
  <c r="U423" i="19" s="1"/>
  <c r="M419" i="19"/>
  <c r="S419" i="19" s="1"/>
  <c r="U419" i="19" s="1"/>
  <c r="M415" i="19"/>
  <c r="S415" i="19" s="1"/>
  <c r="U415" i="19" s="1"/>
  <c r="M411" i="19"/>
  <c r="S411" i="19" s="1"/>
  <c r="U411" i="19" s="1"/>
  <c r="M407" i="19"/>
  <c r="S407" i="19" s="1"/>
  <c r="U407" i="19" s="1"/>
  <c r="M403" i="19"/>
  <c r="S403" i="19" s="1"/>
  <c r="U403" i="19" s="1"/>
  <c r="M399" i="19"/>
  <c r="S399" i="19" s="1"/>
  <c r="U399" i="19" s="1"/>
  <c r="M395" i="19"/>
  <c r="S395" i="19" s="1"/>
  <c r="U395" i="19" s="1"/>
  <c r="M391" i="19"/>
  <c r="S391" i="19" s="1"/>
  <c r="U391" i="19" s="1"/>
  <c r="M387" i="19"/>
  <c r="S387" i="19" s="1"/>
  <c r="U387" i="19" s="1"/>
  <c r="M383" i="19"/>
  <c r="S383" i="19" s="1"/>
  <c r="U383" i="19" s="1"/>
  <c r="M224" i="19"/>
  <c r="S224" i="19" s="1"/>
  <c r="U224" i="19" s="1"/>
  <c r="M220" i="19"/>
  <c r="S220" i="19" s="1"/>
  <c r="U220" i="19" s="1"/>
  <c r="M216" i="19"/>
  <c r="S216" i="19" s="1"/>
  <c r="U216" i="19" s="1"/>
  <c r="M212" i="19"/>
  <c r="S212" i="19" s="1"/>
  <c r="U212" i="19" s="1"/>
  <c r="M208" i="19"/>
  <c r="S208" i="19" s="1"/>
  <c r="U208" i="19" s="1"/>
  <c r="M204" i="19"/>
  <c r="S204" i="19" s="1"/>
  <c r="U204" i="19" s="1"/>
  <c r="M200" i="19"/>
  <c r="S200" i="19" s="1"/>
  <c r="U200" i="19" s="1"/>
  <c r="M196" i="19"/>
  <c r="S196" i="19" s="1"/>
  <c r="U196" i="19" s="1"/>
  <c r="M192" i="19"/>
  <c r="S192" i="19" s="1"/>
  <c r="U192" i="19" s="1"/>
  <c r="M188" i="19"/>
  <c r="S188" i="19" s="1"/>
  <c r="U188" i="19" s="1"/>
  <c r="M184" i="19"/>
  <c r="S184" i="19" s="1"/>
  <c r="U184" i="19" s="1"/>
  <c r="M180" i="19"/>
  <c r="S180" i="19" s="1"/>
  <c r="U180" i="19" s="1"/>
  <c r="M176" i="19"/>
  <c r="S176" i="19" s="1"/>
  <c r="U176" i="19" s="1"/>
  <c r="M172" i="19"/>
  <c r="S172" i="19" s="1"/>
  <c r="U172" i="19" s="1"/>
  <c r="M1700" i="21"/>
  <c r="S1700" i="21" s="1"/>
  <c r="U1700" i="21" s="1"/>
  <c r="M1696" i="21"/>
  <c r="S1696" i="21" s="1"/>
  <c r="U1696" i="21" s="1"/>
  <c r="M1686" i="21"/>
  <c r="S1686" i="21" s="1"/>
  <c r="U1686" i="21" s="1"/>
  <c r="M1665" i="21"/>
  <c r="S1665" i="21" s="1"/>
  <c r="U1665" i="21" s="1"/>
  <c r="M1646" i="21"/>
  <c r="S1646" i="21" s="1"/>
  <c r="U1646" i="21" s="1"/>
  <c r="M1641" i="21"/>
  <c r="S1641" i="21" s="1"/>
  <c r="U1641" i="21" s="1"/>
  <c r="M1636" i="21"/>
  <c r="S1636" i="21" s="1"/>
  <c r="U1636" i="21" s="1"/>
  <c r="M1632" i="21"/>
  <c r="S1632" i="21" s="1"/>
  <c r="U1632" i="21" s="1"/>
  <c r="M1627" i="21"/>
  <c r="S1627" i="21" s="1"/>
  <c r="U1627" i="21" s="1"/>
  <c r="M1623" i="21"/>
  <c r="S1623" i="21" s="1"/>
  <c r="U1623" i="21" s="1"/>
  <c r="M1614" i="21"/>
  <c r="S1614" i="21" s="1"/>
  <c r="U1614" i="21" s="1"/>
  <c r="M1606" i="21"/>
  <c r="S1606" i="21" s="1"/>
  <c r="U1606" i="21" s="1"/>
  <c r="M1602" i="21"/>
  <c r="S1602" i="21" s="1"/>
  <c r="U1602" i="21" s="1"/>
  <c r="M1589" i="21"/>
  <c r="S1589" i="21" s="1"/>
  <c r="U1589" i="21" s="1"/>
  <c r="M1585" i="21"/>
  <c r="S1585" i="21" s="1"/>
  <c r="U1585" i="21" s="1"/>
  <c r="M1572" i="21"/>
  <c r="S1572" i="21" s="1"/>
  <c r="U1572" i="21" s="1"/>
  <c r="M1568" i="21"/>
  <c r="S1568" i="21" s="1"/>
  <c r="U1568" i="21" s="1"/>
  <c r="M1555" i="21"/>
  <c r="S1555" i="21" s="1"/>
  <c r="U1555" i="21" s="1"/>
  <c r="M1551" i="21"/>
  <c r="S1551" i="21" s="1"/>
  <c r="U1551" i="21" s="1"/>
  <c r="M1547" i="21"/>
  <c r="S1547" i="21" s="1"/>
  <c r="U1547" i="21" s="1"/>
  <c r="M1543" i="21"/>
  <c r="S1543" i="21" s="1"/>
  <c r="U1543" i="21" s="1"/>
  <c r="M1535" i="21"/>
  <c r="S1535" i="21" s="1"/>
  <c r="U1535" i="21" s="1"/>
  <c r="M1531" i="21"/>
  <c r="S1531" i="21" s="1"/>
  <c r="U1531" i="21" s="1"/>
  <c r="M1527" i="21"/>
  <c r="S1527" i="21" s="1"/>
  <c r="U1527" i="21" s="1"/>
  <c r="M1518" i="21"/>
  <c r="S1518" i="21" s="1"/>
  <c r="U1518" i="21" s="1"/>
  <c r="M1514" i="21"/>
  <c r="S1514" i="21" s="1"/>
  <c r="U1514" i="21" s="1"/>
  <c r="M1501" i="21"/>
  <c r="S1501" i="21" s="1"/>
  <c r="U1501" i="21" s="1"/>
  <c r="M1497" i="21"/>
  <c r="S1497" i="21" s="1"/>
  <c r="U1497" i="21" s="1"/>
  <c r="M1484" i="21"/>
  <c r="S1484" i="21" s="1"/>
  <c r="U1484" i="21" s="1"/>
  <c r="M1476" i="21"/>
  <c r="S1476" i="21" s="1"/>
  <c r="U1476" i="21" s="1"/>
  <c r="M1460" i="21"/>
  <c r="S1460" i="21" s="1"/>
  <c r="U1460" i="21" s="1"/>
  <c r="M1456" i="21"/>
  <c r="S1456" i="21" s="1"/>
  <c r="U1456" i="21" s="1"/>
  <c r="M1435" i="21"/>
  <c r="S1435" i="21" s="1"/>
  <c r="U1435" i="21" s="1"/>
  <c r="M1431" i="21"/>
  <c r="S1431" i="21" s="1"/>
  <c r="U1431" i="21" s="1"/>
  <c r="M1422" i="21"/>
  <c r="S1422" i="21" s="1"/>
  <c r="U1422" i="21" s="1"/>
  <c r="M1418" i="21"/>
  <c r="S1418" i="21" s="1"/>
  <c r="U1418" i="21" s="1"/>
  <c r="M1405" i="21"/>
  <c r="S1405" i="21" s="1"/>
  <c r="U1405" i="21" s="1"/>
  <c r="M1401" i="21"/>
  <c r="S1401" i="21" s="1"/>
  <c r="U1401" i="21" s="1"/>
  <c r="M1388" i="21"/>
  <c r="S1388" i="21" s="1"/>
  <c r="U1388" i="21" s="1"/>
  <c r="M1384" i="21"/>
  <c r="S1384" i="21" s="1"/>
  <c r="U1384" i="21" s="1"/>
  <c r="M1363" i="21"/>
  <c r="S1363" i="21" s="1"/>
  <c r="U1363" i="21" s="1"/>
  <c r="M1344" i="21"/>
  <c r="S1344" i="21" s="1"/>
  <c r="U1344" i="21" s="1"/>
  <c r="M1336" i="21"/>
  <c r="S1336" i="21" s="1"/>
  <c r="U1336" i="21" s="1"/>
  <c r="M1323" i="21"/>
  <c r="S1323" i="21" s="1"/>
  <c r="U1323" i="21" s="1"/>
  <c r="M1319" i="21"/>
  <c r="S1319" i="21" s="1"/>
  <c r="U1319" i="21" s="1"/>
  <c r="M1310" i="21"/>
  <c r="S1310" i="21" s="1"/>
  <c r="U1310" i="21" s="1"/>
  <c r="M1306" i="21"/>
  <c r="S1306" i="21" s="1"/>
  <c r="U1306" i="21" s="1"/>
  <c r="M1293" i="21"/>
  <c r="S1293" i="21" s="1"/>
  <c r="U1293" i="21" s="1"/>
  <c r="M1289" i="21"/>
  <c r="S1289" i="21" s="1"/>
  <c r="U1289" i="21" s="1"/>
  <c r="M1285" i="21"/>
  <c r="S1285" i="21" s="1"/>
  <c r="U1285" i="21" s="1"/>
  <c r="M1269" i="21"/>
  <c r="S1269" i="21" s="1"/>
  <c r="U1269" i="21" s="1"/>
  <c r="M1265" i="21"/>
  <c r="S1265" i="21" s="1"/>
  <c r="U1265" i="21" s="1"/>
  <c r="M1252" i="21"/>
  <c r="S1252" i="21" s="1"/>
  <c r="U1252" i="21" s="1"/>
  <c r="M1248" i="21"/>
  <c r="S1248" i="21" s="1"/>
  <c r="U1248" i="21" s="1"/>
  <c r="M1235" i="21"/>
  <c r="S1235" i="21" s="1"/>
  <c r="U1235" i="21" s="1"/>
  <c r="M1231" i="21"/>
  <c r="S1231" i="21" s="1"/>
  <c r="U1231" i="21" s="1"/>
  <c r="M1223" i="21"/>
  <c r="S1223" i="21" s="1"/>
  <c r="U1223" i="21" s="1"/>
  <c r="M1219" i="21"/>
  <c r="S1219" i="21" s="1"/>
  <c r="U1219" i="21" s="1"/>
  <c r="M1215" i="21"/>
  <c r="S1215" i="21" s="1"/>
  <c r="U1215" i="21" s="1"/>
  <c r="M1211" i="21"/>
  <c r="S1211" i="21" s="1"/>
  <c r="U1211" i="21" s="1"/>
  <c r="M1207" i="21"/>
  <c r="S1207" i="21" s="1"/>
  <c r="U1207" i="21" s="1"/>
  <c r="M1203" i="21"/>
  <c r="S1203" i="21" s="1"/>
  <c r="U1203" i="21" s="1"/>
  <c r="M1199" i="21"/>
  <c r="S1199" i="21" s="1"/>
  <c r="U1199" i="21" s="1"/>
  <c r="M1190" i="21"/>
  <c r="S1190" i="21" s="1"/>
  <c r="U1190" i="21" s="1"/>
  <c r="M1186" i="21"/>
  <c r="S1186" i="21" s="1"/>
  <c r="U1186" i="21" s="1"/>
  <c r="M1173" i="21"/>
  <c r="S1173" i="21" s="1"/>
  <c r="U1173" i="21" s="1"/>
  <c r="M1169" i="21"/>
  <c r="S1169" i="21" s="1"/>
  <c r="U1169" i="21" s="1"/>
  <c r="M1165" i="21"/>
  <c r="S1165" i="21" s="1"/>
  <c r="U1165" i="21" s="1"/>
  <c r="M1161" i="21"/>
  <c r="S1161" i="21" s="1"/>
  <c r="U1161" i="21" s="1"/>
  <c r="M1145" i="21"/>
  <c r="S1145" i="21" s="1"/>
  <c r="U1145" i="21" s="1"/>
  <c r="M1137" i="21"/>
  <c r="S1137" i="21" s="1"/>
  <c r="U1137" i="21" s="1"/>
  <c r="M1124" i="21"/>
  <c r="S1124" i="21" s="1"/>
  <c r="U1124" i="21" s="1"/>
  <c r="M1120" i="21"/>
  <c r="S1120" i="21" s="1"/>
  <c r="U1120" i="21" s="1"/>
  <c r="M1108" i="21"/>
  <c r="S1108" i="21" s="1"/>
  <c r="U1108" i="21" s="1"/>
  <c r="M1104" i="21"/>
  <c r="S1104" i="21" s="1"/>
  <c r="U1104" i="21" s="1"/>
  <c r="M1096" i="21"/>
  <c r="S1096" i="21" s="1"/>
  <c r="U1096" i="21" s="1"/>
  <c r="M1083" i="21"/>
  <c r="S1083" i="21" s="1"/>
  <c r="U1083" i="21" s="1"/>
  <c r="M1079" i="21"/>
  <c r="S1079" i="21" s="1"/>
  <c r="U1079" i="21" s="1"/>
  <c r="M1075" i="21"/>
  <c r="S1075" i="21" s="1"/>
  <c r="U1075" i="21" s="1"/>
  <c r="M1071" i="21"/>
  <c r="S1071" i="21" s="1"/>
  <c r="U1071" i="21" s="1"/>
  <c r="M1067" i="21"/>
  <c r="S1067" i="21" s="1"/>
  <c r="U1067" i="21" s="1"/>
  <c r="M1059" i="21"/>
  <c r="S1059" i="21" s="1"/>
  <c r="U1059" i="21" s="1"/>
  <c r="M1055" i="21"/>
  <c r="S1055" i="21" s="1"/>
  <c r="U1055" i="21" s="1"/>
  <c r="M1038" i="21"/>
  <c r="S1038" i="21" s="1"/>
  <c r="U1038" i="21" s="1"/>
  <c r="M1034" i="21"/>
  <c r="S1034" i="21" s="1"/>
  <c r="U1034" i="21" s="1"/>
  <c r="M1021" i="21"/>
  <c r="S1021" i="21" s="1"/>
  <c r="U1021" i="21" s="1"/>
  <c r="M1017" i="21"/>
  <c r="S1017" i="21" s="1"/>
  <c r="U1017" i="21" s="1"/>
  <c r="M1004" i="21"/>
  <c r="S1004" i="21" s="1"/>
  <c r="U1004" i="21" s="1"/>
  <c r="M1000" i="21"/>
  <c r="S1000" i="21" s="1"/>
  <c r="U1000" i="21" s="1"/>
  <c r="M987" i="21"/>
  <c r="S987" i="21" s="1"/>
  <c r="U987" i="21" s="1"/>
  <c r="M983" i="21"/>
  <c r="S983" i="21" s="1"/>
  <c r="U983" i="21" s="1"/>
  <c r="M966" i="21"/>
  <c r="S966" i="21" s="1"/>
  <c r="U966" i="21" s="1"/>
  <c r="M962" i="21"/>
  <c r="S962" i="21" s="1"/>
  <c r="U962" i="21" s="1"/>
  <c r="M949" i="21"/>
  <c r="S949" i="21" s="1"/>
  <c r="U949" i="21" s="1"/>
  <c r="M945" i="21"/>
  <c r="S945" i="21" s="1"/>
  <c r="U945" i="21" s="1"/>
  <c r="M932" i="21"/>
  <c r="S932" i="21" s="1"/>
  <c r="U932" i="21" s="1"/>
  <c r="M928" i="21"/>
  <c r="S928" i="21" s="1"/>
  <c r="U928" i="21" s="1"/>
  <c r="M915" i="21"/>
  <c r="S915" i="21" s="1"/>
  <c r="U915" i="21" s="1"/>
  <c r="M904" i="21"/>
  <c r="S904" i="21" s="1"/>
  <c r="U904" i="21" s="1"/>
  <c r="M891" i="21"/>
  <c r="S891" i="21" s="1"/>
  <c r="U891" i="21" s="1"/>
  <c r="M887" i="21"/>
  <c r="S887" i="21" s="1"/>
  <c r="U887" i="21" s="1"/>
  <c r="M878" i="21"/>
  <c r="S878" i="21" s="1"/>
  <c r="U878" i="21" s="1"/>
  <c r="M874" i="21"/>
  <c r="S874" i="21" s="1"/>
  <c r="U874" i="21" s="1"/>
  <c r="M861" i="21"/>
  <c r="S861" i="21" s="1"/>
  <c r="U861" i="21" s="1"/>
  <c r="M857" i="21"/>
  <c r="S857" i="21" s="1"/>
  <c r="U857" i="21" s="1"/>
  <c r="M844" i="21"/>
  <c r="S844" i="21" s="1"/>
  <c r="U844" i="21" s="1"/>
  <c r="M840" i="21"/>
  <c r="S840" i="21" s="1"/>
  <c r="U840" i="21" s="1"/>
  <c r="M827" i="21"/>
  <c r="S827" i="21" s="1"/>
  <c r="U827" i="21" s="1"/>
  <c r="M823" i="21"/>
  <c r="S823" i="21" s="1"/>
  <c r="U823" i="21" s="1"/>
  <c r="M814" i="21"/>
  <c r="S814" i="21" s="1"/>
  <c r="U814" i="21" s="1"/>
  <c r="M810" i="21"/>
  <c r="S810" i="21" s="1"/>
  <c r="U810" i="21" s="1"/>
  <c r="M806" i="21"/>
  <c r="S806" i="21" s="1"/>
  <c r="U806" i="21" s="1"/>
  <c r="M802" i="21"/>
  <c r="S802" i="21" s="1"/>
  <c r="U802" i="21" s="1"/>
  <c r="M781" i="21"/>
  <c r="S781" i="21" s="1"/>
  <c r="U781" i="21" s="1"/>
  <c r="M777" i="21"/>
  <c r="S777" i="21" s="1"/>
  <c r="U777" i="21" s="1"/>
  <c r="M765" i="21"/>
  <c r="S765" i="21" s="1"/>
  <c r="U765" i="21" s="1"/>
  <c r="M761" i="21"/>
  <c r="S761" i="21" s="1"/>
  <c r="U761" i="21" s="1"/>
  <c r="M757" i="21"/>
  <c r="S757" i="21" s="1"/>
  <c r="U757" i="21" s="1"/>
  <c r="M753" i="21"/>
  <c r="S753" i="21" s="1"/>
  <c r="U753" i="21" s="1"/>
  <c r="M732" i="21"/>
  <c r="S732" i="21" s="1"/>
  <c r="U732" i="21" s="1"/>
  <c r="M728" i="21"/>
  <c r="S728" i="21" s="1"/>
  <c r="U728" i="21" s="1"/>
  <c r="M724" i="21"/>
  <c r="S724" i="21" s="1"/>
  <c r="U724" i="21" s="1"/>
  <c r="M720" i="21"/>
  <c r="S720" i="21" s="1"/>
  <c r="U720" i="21" s="1"/>
  <c r="M707" i="21"/>
  <c r="S707" i="21" s="1"/>
  <c r="U707" i="21" s="1"/>
  <c r="M703" i="21"/>
  <c r="S703" i="21" s="1"/>
  <c r="U703" i="21" s="1"/>
  <c r="M695" i="21"/>
  <c r="S695" i="21" s="1"/>
  <c r="U695" i="21" s="1"/>
  <c r="M686" i="21"/>
  <c r="S686" i="21" s="1"/>
  <c r="U686" i="21" s="1"/>
  <c r="M682" i="21"/>
  <c r="S682" i="21" s="1"/>
  <c r="U682" i="21" s="1"/>
  <c r="M669" i="21"/>
  <c r="S669" i="21" s="1"/>
  <c r="U669" i="21" s="1"/>
  <c r="M665" i="21"/>
  <c r="S665" i="21" s="1"/>
  <c r="U665" i="21" s="1"/>
  <c r="M657" i="21"/>
  <c r="S657" i="21" s="1"/>
  <c r="U657" i="21" s="1"/>
  <c r="M653" i="21"/>
  <c r="S653" i="21" s="1"/>
  <c r="U653" i="21" s="1"/>
  <c r="M649" i="21"/>
  <c r="S649" i="21" s="1"/>
  <c r="U649" i="21" s="1"/>
  <c r="M637" i="21"/>
  <c r="S637" i="21" s="1"/>
  <c r="U637" i="21" s="1"/>
  <c r="M633" i="21"/>
  <c r="S633" i="21" s="1"/>
  <c r="U633" i="21" s="1"/>
  <c r="M612" i="21"/>
  <c r="S612" i="21" s="1"/>
  <c r="U612" i="21" s="1"/>
  <c r="M608" i="21"/>
  <c r="S608" i="21" s="1"/>
  <c r="U608" i="21" s="1"/>
  <c r="M596" i="21"/>
  <c r="S596" i="21" s="1"/>
  <c r="U596" i="21" s="1"/>
  <c r="M585" i="21"/>
  <c r="S585" i="21" s="1"/>
  <c r="U585" i="21" s="1"/>
  <c r="M581" i="21"/>
  <c r="S581" i="21" s="1"/>
  <c r="U581" i="21" s="1"/>
  <c r="M577" i="21"/>
  <c r="S577" i="21" s="1"/>
  <c r="U577" i="21" s="1"/>
  <c r="M553" i="21"/>
  <c r="S553" i="21" s="1"/>
  <c r="U553" i="21" s="1"/>
  <c r="M540" i="21"/>
  <c r="S540" i="21" s="1"/>
  <c r="U540" i="21" s="1"/>
  <c r="M536" i="21"/>
  <c r="S536" i="21" s="1"/>
  <c r="U536" i="21" s="1"/>
  <c r="M523" i="21"/>
  <c r="S523" i="21" s="1"/>
  <c r="U523" i="21" s="1"/>
  <c r="M519" i="21"/>
  <c r="S519" i="21" s="1"/>
  <c r="U519" i="21" s="1"/>
  <c r="M515" i="21"/>
  <c r="S515" i="21" s="1"/>
  <c r="U515" i="21" s="1"/>
  <c r="M511" i="21"/>
  <c r="S511" i="21" s="1"/>
  <c r="U511" i="21" s="1"/>
  <c r="M502" i="21"/>
  <c r="S502" i="21" s="1"/>
  <c r="U502" i="21" s="1"/>
  <c r="M498" i="21"/>
  <c r="S498" i="21" s="1"/>
  <c r="U498" i="21" s="1"/>
  <c r="M485" i="21"/>
  <c r="S485" i="21" s="1"/>
  <c r="U485" i="21" s="1"/>
  <c r="M481" i="21"/>
  <c r="S481" i="21" s="1"/>
  <c r="U481" i="21" s="1"/>
  <c r="M468" i="21"/>
  <c r="S468" i="21" s="1"/>
  <c r="U468" i="21" s="1"/>
  <c r="M464" i="21"/>
  <c r="S464" i="21" s="1"/>
  <c r="U464" i="21" s="1"/>
  <c r="M460" i="21"/>
  <c r="S460" i="21" s="1"/>
  <c r="U460" i="21" s="1"/>
  <c r="M456" i="21"/>
  <c r="S456" i="21" s="1"/>
  <c r="U456" i="21" s="1"/>
  <c r="M452" i="21"/>
  <c r="S452" i="21" s="1"/>
  <c r="U452" i="21" s="1"/>
  <c r="M448" i="21"/>
  <c r="S448" i="21" s="1"/>
  <c r="U448" i="21" s="1"/>
  <c r="M444" i="21"/>
  <c r="S444" i="21" s="1"/>
  <c r="U444" i="21" s="1"/>
  <c r="M440" i="21"/>
  <c r="S440" i="21" s="1"/>
  <c r="U440" i="21" s="1"/>
  <c r="M419" i="21"/>
  <c r="S419" i="21" s="1"/>
  <c r="U419" i="21" s="1"/>
  <c r="M415" i="21"/>
  <c r="S415" i="21" s="1"/>
  <c r="U415" i="21" s="1"/>
  <c r="M406" i="21"/>
  <c r="S406" i="21" s="1"/>
  <c r="U406" i="21" s="1"/>
  <c r="M402" i="21"/>
  <c r="S402" i="21" s="1"/>
  <c r="U402" i="21" s="1"/>
  <c r="M386" i="21"/>
  <c r="S386" i="21" s="1"/>
  <c r="U386" i="21" s="1"/>
  <c r="M366" i="21"/>
  <c r="S366" i="21" s="1"/>
  <c r="U366" i="21" s="1"/>
  <c r="M362" i="21"/>
  <c r="S362" i="21" s="1"/>
  <c r="U362" i="21" s="1"/>
  <c r="M349" i="21"/>
  <c r="S349" i="21" s="1"/>
  <c r="U349" i="21" s="1"/>
  <c r="M345" i="21"/>
  <c r="S345" i="21" s="1"/>
  <c r="U345" i="21" s="1"/>
  <c r="M324" i="21"/>
  <c r="S324" i="21" s="1"/>
  <c r="U324" i="21" s="1"/>
  <c r="M320" i="21"/>
  <c r="S320" i="21" s="1"/>
  <c r="U320" i="21" s="1"/>
  <c r="M312" i="21"/>
  <c r="S312" i="21" s="1"/>
  <c r="U312" i="21" s="1"/>
  <c r="M300" i="21"/>
  <c r="S300" i="21" s="1"/>
  <c r="U300" i="21" s="1"/>
  <c r="M296" i="21"/>
  <c r="S296" i="21" s="1"/>
  <c r="U296" i="21" s="1"/>
  <c r="M283" i="21"/>
  <c r="S283" i="21" s="1"/>
  <c r="U283" i="21" s="1"/>
  <c r="M279" i="21"/>
  <c r="S279" i="21" s="1"/>
  <c r="U279" i="21" s="1"/>
  <c r="M270" i="21"/>
  <c r="S270" i="21" s="1"/>
  <c r="U270" i="21" s="1"/>
  <c r="M266" i="21"/>
  <c r="S266" i="21" s="1"/>
  <c r="U266" i="21" s="1"/>
  <c r="M262" i="21"/>
  <c r="S262" i="21" s="1"/>
  <c r="U262" i="21" s="1"/>
  <c r="M258" i="21"/>
  <c r="S258" i="21" s="1"/>
  <c r="U258" i="21" s="1"/>
  <c r="M254" i="21"/>
  <c r="S254" i="21" s="1"/>
  <c r="U254" i="21" s="1"/>
  <c r="M239" i="21"/>
  <c r="S239" i="21" s="1"/>
  <c r="U239" i="21" s="1"/>
  <c r="M227" i="21"/>
  <c r="S227" i="21" s="1"/>
  <c r="U227" i="21" s="1"/>
  <c r="M223" i="21"/>
  <c r="S223" i="21" s="1"/>
  <c r="U223" i="21" s="1"/>
  <c r="M214" i="21"/>
  <c r="S214" i="21" s="1"/>
  <c r="U214" i="21" s="1"/>
  <c r="M210" i="21"/>
  <c r="S210" i="21" s="1"/>
  <c r="U210" i="21" s="1"/>
  <c r="M181" i="21"/>
  <c r="S181" i="21" s="1"/>
  <c r="U181" i="21" s="1"/>
  <c r="M177" i="21"/>
  <c r="S177" i="21" s="1"/>
  <c r="U177" i="21" s="1"/>
  <c r="M165" i="21"/>
  <c r="S165" i="21" s="1"/>
  <c r="U165" i="21" s="1"/>
  <c r="M161" i="21"/>
  <c r="S161" i="21" s="1"/>
  <c r="U161" i="21" s="1"/>
  <c r="M157" i="21"/>
  <c r="S157" i="21" s="1"/>
  <c r="U157" i="21" s="1"/>
  <c r="M149" i="21"/>
  <c r="S149" i="21" s="1"/>
  <c r="U149" i="21" s="1"/>
  <c r="M145" i="21"/>
  <c r="S145" i="21" s="1"/>
  <c r="U145" i="21" s="1"/>
  <c r="M141" i="21"/>
  <c r="S141" i="21" s="1"/>
  <c r="U141" i="21" s="1"/>
  <c r="M133" i="21"/>
  <c r="S133" i="21" s="1"/>
  <c r="U133" i="21" s="1"/>
  <c r="M129" i="21"/>
  <c r="S129" i="21" s="1"/>
  <c r="U129" i="21" s="1"/>
  <c r="M125" i="21"/>
  <c r="S125" i="21" s="1"/>
  <c r="U125" i="21" s="1"/>
  <c r="M121" i="21"/>
  <c r="S121" i="21" s="1"/>
  <c r="U121" i="21" s="1"/>
  <c r="M101" i="21"/>
  <c r="S101" i="21" s="1"/>
  <c r="U101" i="21" s="1"/>
  <c r="M97" i="21"/>
  <c r="S97" i="21" s="1"/>
  <c r="U97" i="21" s="1"/>
  <c r="M93" i="21"/>
  <c r="S93" i="21" s="1"/>
  <c r="U93" i="21" s="1"/>
  <c r="M89" i="21"/>
  <c r="S89" i="21" s="1"/>
  <c r="U89" i="21" s="1"/>
  <c r="M81" i="21"/>
  <c r="S81" i="21" s="1"/>
  <c r="U81" i="21" s="1"/>
  <c r="M69" i="21"/>
  <c r="S69" i="21" s="1"/>
  <c r="U69" i="21" s="1"/>
  <c r="M65" i="21"/>
  <c r="S65" i="21" s="1"/>
  <c r="U65" i="21" s="1"/>
  <c r="M58" i="21"/>
  <c r="S58" i="21" s="1"/>
  <c r="U58" i="21" s="1"/>
  <c r="M49" i="21"/>
  <c r="S49" i="21" s="1"/>
  <c r="U49" i="21" s="1"/>
  <c r="M1657" i="19"/>
  <c r="S1657" i="19" s="1"/>
  <c r="U1657" i="19" s="1"/>
  <c r="M1653" i="19"/>
  <c r="S1653" i="19" s="1"/>
  <c r="U1653" i="19" s="1"/>
  <c r="M1649" i="19"/>
  <c r="S1649" i="19" s="1"/>
  <c r="U1649" i="19" s="1"/>
  <c r="M1645" i="19"/>
  <c r="S1645" i="19" s="1"/>
  <c r="U1645" i="19" s="1"/>
  <c r="M1641" i="19"/>
  <c r="S1641" i="19" s="1"/>
  <c r="U1641" i="19" s="1"/>
  <c r="M1637" i="19"/>
  <c r="S1637" i="19" s="1"/>
  <c r="U1637" i="19" s="1"/>
  <c r="M1633" i="19"/>
  <c r="S1633" i="19" s="1"/>
  <c r="U1633" i="19" s="1"/>
  <c r="M1629" i="19"/>
  <c r="S1629" i="19" s="1"/>
  <c r="U1629" i="19" s="1"/>
  <c r="M1625" i="19"/>
  <c r="S1625" i="19" s="1"/>
  <c r="U1625" i="19" s="1"/>
  <c r="M1621" i="19"/>
  <c r="S1621" i="19" s="1"/>
  <c r="U1621" i="19" s="1"/>
  <c r="M1617" i="19"/>
  <c r="S1617" i="19" s="1"/>
  <c r="U1617" i="19" s="1"/>
  <c r="M1613" i="19"/>
  <c r="S1613" i="19" s="1"/>
  <c r="U1613" i="19" s="1"/>
  <c r="M1609" i="19"/>
  <c r="S1609" i="19" s="1"/>
  <c r="U1609" i="19" s="1"/>
  <c r="M1605" i="19"/>
  <c r="S1605" i="19" s="1"/>
  <c r="U1605" i="19" s="1"/>
  <c r="M1601" i="19"/>
  <c r="S1601" i="19" s="1"/>
  <c r="U1601" i="19" s="1"/>
  <c r="M1597" i="19"/>
  <c r="S1597" i="19" s="1"/>
  <c r="U1597" i="19" s="1"/>
  <c r="M1593" i="19"/>
  <c r="S1593" i="19" s="1"/>
  <c r="U1593" i="19" s="1"/>
  <c r="M1589" i="19"/>
  <c r="S1589" i="19" s="1"/>
  <c r="U1589" i="19" s="1"/>
  <c r="M1538" i="19"/>
  <c r="S1538" i="19" s="1"/>
  <c r="U1538" i="19" s="1"/>
  <c r="M1534" i="19"/>
  <c r="S1534" i="19" s="1"/>
  <c r="U1534" i="19" s="1"/>
  <c r="M1530" i="19"/>
  <c r="S1530" i="19" s="1"/>
  <c r="U1530" i="19" s="1"/>
  <c r="M1526" i="19"/>
  <c r="S1526" i="19" s="1"/>
  <c r="U1526" i="19" s="1"/>
  <c r="M1522" i="19"/>
  <c r="S1522" i="19" s="1"/>
  <c r="U1522" i="19" s="1"/>
  <c r="M1518" i="19"/>
  <c r="S1518" i="19" s="1"/>
  <c r="U1518" i="19" s="1"/>
  <c r="M1514" i="19"/>
  <c r="S1514" i="19" s="1"/>
  <c r="U1514" i="19" s="1"/>
  <c r="M1510" i="19"/>
  <c r="S1510" i="19" s="1"/>
  <c r="U1510" i="19" s="1"/>
  <c r="M1506" i="19"/>
  <c r="S1506" i="19" s="1"/>
  <c r="U1506" i="19" s="1"/>
  <c r="M1502" i="19"/>
  <c r="S1502" i="19" s="1"/>
  <c r="U1502" i="19" s="1"/>
  <c r="M1498" i="19"/>
  <c r="S1498" i="19" s="1"/>
  <c r="U1498" i="19" s="1"/>
  <c r="M1494" i="19"/>
  <c r="S1494" i="19" s="1"/>
  <c r="U1494" i="19" s="1"/>
  <c r="M1463" i="19"/>
  <c r="S1463" i="19" s="1"/>
  <c r="U1463" i="19" s="1"/>
  <c r="M1459" i="19"/>
  <c r="S1459" i="19" s="1"/>
  <c r="U1459" i="19" s="1"/>
  <c r="M1455" i="19"/>
  <c r="S1455" i="19" s="1"/>
  <c r="U1455" i="19" s="1"/>
  <c r="M1451" i="19"/>
  <c r="S1451" i="19" s="1"/>
  <c r="U1451" i="19" s="1"/>
  <c r="M1447" i="19"/>
  <c r="S1447" i="19" s="1"/>
  <c r="U1447" i="19" s="1"/>
  <c r="M1443" i="19"/>
  <c r="S1443" i="19" s="1"/>
  <c r="U1443" i="19" s="1"/>
  <c r="M1439" i="19"/>
  <c r="S1439" i="19" s="1"/>
  <c r="U1439" i="19" s="1"/>
  <c r="M1435" i="19"/>
  <c r="S1435" i="19" s="1"/>
  <c r="U1435" i="19" s="1"/>
  <c r="M1431" i="19"/>
  <c r="S1431" i="19" s="1"/>
  <c r="U1431" i="19" s="1"/>
  <c r="M1427" i="19"/>
  <c r="S1427" i="19" s="1"/>
  <c r="U1427" i="19" s="1"/>
  <c r="M1423" i="19"/>
  <c r="S1423" i="19" s="1"/>
  <c r="U1423" i="19" s="1"/>
  <c r="M1419" i="19"/>
  <c r="S1419" i="19" s="1"/>
  <c r="U1419" i="19" s="1"/>
  <c r="M1415" i="19"/>
  <c r="S1415" i="19" s="1"/>
  <c r="U1415" i="19" s="1"/>
  <c r="M1411" i="19"/>
  <c r="S1411" i="19" s="1"/>
  <c r="U1411" i="19" s="1"/>
  <c r="M1407" i="19"/>
  <c r="S1407" i="19" s="1"/>
  <c r="U1407" i="19" s="1"/>
  <c r="M1403" i="19"/>
  <c r="S1403" i="19" s="1"/>
  <c r="U1403" i="19" s="1"/>
  <c r="M1399" i="19"/>
  <c r="S1399" i="19" s="1"/>
  <c r="U1399" i="19" s="1"/>
  <c r="M1395" i="19"/>
  <c r="S1395" i="19" s="1"/>
  <c r="U1395" i="19" s="1"/>
  <c r="M1391" i="19"/>
  <c r="S1391" i="19" s="1"/>
  <c r="U1391" i="19" s="1"/>
  <c r="M1387" i="19"/>
  <c r="S1387" i="19" s="1"/>
  <c r="U1387" i="19" s="1"/>
  <c r="M1383" i="19"/>
  <c r="S1383" i="19" s="1"/>
  <c r="U1383" i="19" s="1"/>
  <c r="M1379" i="19"/>
  <c r="S1379" i="19" s="1"/>
  <c r="U1379" i="19" s="1"/>
  <c r="M1375" i="19"/>
  <c r="S1375" i="19" s="1"/>
  <c r="U1375" i="19" s="1"/>
  <c r="M1368" i="19"/>
  <c r="S1368" i="19" s="1"/>
  <c r="U1368" i="19" s="1"/>
  <c r="M1364" i="19"/>
  <c r="S1364" i="19" s="1"/>
  <c r="U1364" i="19" s="1"/>
  <c r="M1360" i="19"/>
  <c r="S1360" i="19" s="1"/>
  <c r="U1360" i="19" s="1"/>
  <c r="M1356" i="19"/>
  <c r="S1356" i="19" s="1"/>
  <c r="U1356" i="19" s="1"/>
  <c r="M1352" i="19"/>
  <c r="S1352" i="19" s="1"/>
  <c r="U1352" i="19" s="1"/>
  <c r="M1348" i="19"/>
  <c r="S1348" i="19" s="1"/>
  <c r="U1348" i="19" s="1"/>
  <c r="M1344" i="19"/>
  <c r="S1344" i="19" s="1"/>
  <c r="U1344" i="19" s="1"/>
  <c r="M1340" i="19"/>
  <c r="S1340" i="19" s="1"/>
  <c r="U1340" i="19" s="1"/>
  <c r="M1336" i="19"/>
  <c r="S1336" i="19" s="1"/>
  <c r="U1336" i="19" s="1"/>
  <c r="M1332" i="19"/>
  <c r="S1332" i="19" s="1"/>
  <c r="U1332" i="19" s="1"/>
  <c r="M1328" i="19"/>
  <c r="S1328" i="19" s="1"/>
  <c r="U1328" i="19" s="1"/>
  <c r="M1324" i="19"/>
  <c r="S1324" i="19" s="1"/>
  <c r="U1324" i="19" s="1"/>
  <c r="M1320" i="19"/>
  <c r="S1320" i="19" s="1"/>
  <c r="U1320" i="19" s="1"/>
  <c r="M1316" i="19"/>
  <c r="S1316" i="19" s="1"/>
  <c r="U1316" i="19" s="1"/>
  <c r="M1312" i="19"/>
  <c r="S1312" i="19" s="1"/>
  <c r="U1312" i="19" s="1"/>
  <c r="M1308" i="19"/>
  <c r="S1308" i="19" s="1"/>
  <c r="U1308" i="19" s="1"/>
  <c r="M1304" i="19"/>
  <c r="S1304" i="19" s="1"/>
  <c r="U1304" i="19" s="1"/>
  <c r="M1300" i="19"/>
  <c r="S1300" i="19" s="1"/>
  <c r="U1300" i="19" s="1"/>
  <c r="M1296" i="19"/>
  <c r="S1296" i="19" s="1"/>
  <c r="U1296" i="19" s="1"/>
  <c r="M1265" i="19"/>
  <c r="S1265" i="19" s="1"/>
  <c r="U1265" i="19" s="1"/>
  <c r="M1261" i="19"/>
  <c r="S1261" i="19" s="1"/>
  <c r="U1261" i="19" s="1"/>
  <c r="M1257" i="19"/>
  <c r="S1257" i="19" s="1"/>
  <c r="U1257" i="19" s="1"/>
  <c r="M1253" i="19"/>
  <c r="S1253" i="19" s="1"/>
  <c r="U1253" i="19" s="1"/>
  <c r="M1249" i="19"/>
  <c r="S1249" i="19" s="1"/>
  <c r="U1249" i="19" s="1"/>
  <c r="M1245" i="19"/>
  <c r="S1245" i="19" s="1"/>
  <c r="U1245" i="19" s="1"/>
  <c r="M1241" i="19"/>
  <c r="S1241" i="19" s="1"/>
  <c r="U1241" i="19" s="1"/>
  <c r="M1237" i="19"/>
  <c r="S1237" i="19" s="1"/>
  <c r="U1237" i="19" s="1"/>
  <c r="M1233" i="19"/>
  <c r="S1233" i="19" s="1"/>
  <c r="U1233" i="19" s="1"/>
  <c r="M1229" i="19"/>
  <c r="S1229" i="19" s="1"/>
  <c r="U1229" i="19" s="1"/>
  <c r="M1225" i="19"/>
  <c r="S1225" i="19" s="1"/>
  <c r="U1225" i="19" s="1"/>
  <c r="M1221" i="19"/>
  <c r="S1221" i="19" s="1"/>
  <c r="U1221" i="19" s="1"/>
  <c r="M1217" i="19"/>
  <c r="S1217" i="19" s="1"/>
  <c r="U1217" i="19" s="1"/>
  <c r="M1213" i="19"/>
  <c r="S1213" i="19" s="1"/>
  <c r="U1213" i="19" s="1"/>
  <c r="M1209" i="19"/>
  <c r="S1209" i="19" s="1"/>
  <c r="U1209" i="19" s="1"/>
  <c r="M1205" i="19"/>
  <c r="S1205" i="19" s="1"/>
  <c r="U1205" i="19" s="1"/>
  <c r="M1201" i="19"/>
  <c r="S1201" i="19" s="1"/>
  <c r="U1201" i="19" s="1"/>
  <c r="M1178" i="19"/>
  <c r="S1178" i="19" s="1"/>
  <c r="U1178" i="19" s="1"/>
  <c r="M1174" i="19"/>
  <c r="S1174" i="19" s="1"/>
  <c r="U1174" i="19" s="1"/>
  <c r="M1170" i="19"/>
  <c r="S1170" i="19" s="1"/>
  <c r="U1170" i="19" s="1"/>
  <c r="M1166" i="19"/>
  <c r="S1166" i="19" s="1"/>
  <c r="U1166" i="19" s="1"/>
  <c r="M1162" i="19"/>
  <c r="S1162" i="19" s="1"/>
  <c r="U1162" i="19" s="1"/>
  <c r="M1158" i="19"/>
  <c r="S1158" i="19" s="1"/>
  <c r="U1158" i="19" s="1"/>
  <c r="M1154" i="19"/>
  <c r="S1154" i="19" s="1"/>
  <c r="U1154" i="19" s="1"/>
  <c r="M1150" i="19"/>
  <c r="S1150" i="19" s="1"/>
  <c r="U1150" i="19" s="1"/>
  <c r="M1146" i="19"/>
  <c r="S1146" i="19" s="1"/>
  <c r="U1146" i="19" s="1"/>
  <c r="M1142" i="19"/>
  <c r="S1142" i="19" s="1"/>
  <c r="U1142" i="19" s="1"/>
  <c r="M1138" i="19"/>
  <c r="S1138" i="19" s="1"/>
  <c r="U1138" i="19" s="1"/>
  <c r="M1134" i="19"/>
  <c r="S1134" i="19" s="1"/>
  <c r="U1134" i="19" s="1"/>
  <c r="M1130" i="19"/>
  <c r="S1130" i="19" s="1"/>
  <c r="U1130" i="19" s="1"/>
  <c r="M1126" i="19"/>
  <c r="S1126" i="19" s="1"/>
  <c r="U1126" i="19" s="1"/>
  <c r="M1122" i="19"/>
  <c r="S1122" i="19" s="1"/>
  <c r="U1122" i="19" s="1"/>
  <c r="M1118" i="19"/>
  <c r="S1118" i="19" s="1"/>
  <c r="U1118" i="19" s="1"/>
  <c r="M1114" i="19"/>
  <c r="S1114" i="19" s="1"/>
  <c r="U1114" i="19" s="1"/>
  <c r="M1110" i="19"/>
  <c r="S1110" i="19" s="1"/>
  <c r="U1110" i="19" s="1"/>
  <c r="M1106" i="19"/>
  <c r="S1106" i="19" s="1"/>
  <c r="U1106" i="19" s="1"/>
  <c r="M1102" i="19"/>
  <c r="S1102" i="19" s="1"/>
  <c r="U1102" i="19" s="1"/>
  <c r="M1098" i="19"/>
  <c r="S1098" i="19" s="1"/>
  <c r="U1098" i="19" s="1"/>
  <c r="M1094" i="19"/>
  <c r="S1094" i="19" s="1"/>
  <c r="U1094" i="19" s="1"/>
  <c r="M1090" i="19"/>
  <c r="S1090" i="19" s="1"/>
  <c r="U1090" i="19" s="1"/>
  <c r="M1086" i="19"/>
  <c r="S1086" i="19" s="1"/>
  <c r="U1086" i="19" s="1"/>
  <c r="M1059" i="19"/>
  <c r="S1059" i="19" s="1"/>
  <c r="U1059" i="19" s="1"/>
  <c r="M1055" i="19"/>
  <c r="S1055" i="19" s="1"/>
  <c r="U1055" i="19" s="1"/>
  <c r="M1051" i="19"/>
  <c r="S1051" i="19" s="1"/>
  <c r="U1051" i="19" s="1"/>
  <c r="M1047" i="19"/>
  <c r="S1047" i="19" s="1"/>
  <c r="U1047" i="19" s="1"/>
  <c r="M1043" i="19"/>
  <c r="S1043" i="19" s="1"/>
  <c r="U1043" i="19" s="1"/>
  <c r="M1039" i="19"/>
  <c r="S1039" i="19" s="1"/>
  <c r="U1039" i="19" s="1"/>
  <c r="M1035" i="19"/>
  <c r="S1035" i="19" s="1"/>
  <c r="U1035" i="19" s="1"/>
  <c r="M1031" i="19"/>
  <c r="S1031" i="19" s="1"/>
  <c r="U1031" i="19" s="1"/>
  <c r="M1027" i="19"/>
  <c r="S1027" i="19" s="1"/>
  <c r="U1027" i="19" s="1"/>
  <c r="M1023" i="19"/>
  <c r="S1023" i="19" s="1"/>
  <c r="U1023" i="19" s="1"/>
  <c r="M1019" i="19"/>
  <c r="S1019" i="19" s="1"/>
  <c r="U1019" i="19" s="1"/>
  <c r="M1015" i="19"/>
  <c r="S1015" i="19" s="1"/>
  <c r="U1015" i="19" s="1"/>
  <c r="M1011" i="19"/>
  <c r="S1011" i="19" s="1"/>
  <c r="U1011" i="19" s="1"/>
  <c r="M1007" i="19"/>
  <c r="S1007" i="19" s="1"/>
  <c r="U1007" i="19" s="1"/>
  <c r="M1003" i="19"/>
  <c r="S1003" i="19" s="1"/>
  <c r="U1003" i="19" s="1"/>
  <c r="M999" i="19"/>
  <c r="S999" i="19" s="1"/>
  <c r="U999" i="19" s="1"/>
  <c r="M995" i="19"/>
  <c r="S995" i="19" s="1"/>
  <c r="U995" i="19" s="1"/>
  <c r="M991" i="19"/>
  <c r="S991" i="19" s="1"/>
  <c r="U991" i="19" s="1"/>
  <c r="M987" i="19"/>
  <c r="S987" i="19" s="1"/>
  <c r="U987" i="19" s="1"/>
  <c r="M983" i="19"/>
  <c r="S983" i="19" s="1"/>
  <c r="U983" i="19" s="1"/>
  <c r="M979" i="19"/>
  <c r="S979" i="19" s="1"/>
  <c r="U979" i="19" s="1"/>
  <c r="M975" i="19"/>
  <c r="S975" i="19" s="1"/>
  <c r="U975" i="19" s="1"/>
  <c r="M971" i="19"/>
  <c r="S971" i="19" s="1"/>
  <c r="U971" i="19" s="1"/>
  <c r="M967" i="19"/>
  <c r="S967" i="19" s="1"/>
  <c r="U967" i="19" s="1"/>
  <c r="M963" i="19"/>
  <c r="S963" i="19" s="1"/>
  <c r="U963" i="19" s="1"/>
  <c r="M959" i="19"/>
  <c r="S959" i="19" s="1"/>
  <c r="U959" i="19" s="1"/>
  <c r="M955" i="19"/>
  <c r="S955" i="19" s="1"/>
  <c r="U955" i="19" s="1"/>
  <c r="M951" i="19"/>
  <c r="S951" i="19" s="1"/>
  <c r="U951" i="19" s="1"/>
  <c r="M947" i="19"/>
  <c r="S947" i="19" s="1"/>
  <c r="U947" i="19" s="1"/>
  <c r="M943" i="19"/>
  <c r="S943" i="19" s="1"/>
  <c r="U943" i="19" s="1"/>
  <c r="M939" i="19"/>
  <c r="S939" i="19" s="1"/>
  <c r="U939" i="19" s="1"/>
  <c r="M896" i="19"/>
  <c r="S896" i="19" s="1"/>
  <c r="U896" i="19" s="1"/>
  <c r="M892" i="19"/>
  <c r="S892" i="19" s="1"/>
  <c r="U892" i="19" s="1"/>
  <c r="M888" i="19"/>
  <c r="S888" i="19" s="1"/>
  <c r="U888" i="19" s="1"/>
  <c r="M884" i="19"/>
  <c r="S884" i="19" s="1"/>
  <c r="U884" i="19" s="1"/>
  <c r="M880" i="19"/>
  <c r="S880" i="19" s="1"/>
  <c r="U880" i="19" s="1"/>
  <c r="M876" i="19"/>
  <c r="S876" i="19" s="1"/>
  <c r="U876" i="19" s="1"/>
  <c r="M872" i="19"/>
  <c r="S872" i="19" s="1"/>
  <c r="U872" i="19" s="1"/>
  <c r="M868" i="19"/>
  <c r="S868" i="19" s="1"/>
  <c r="U868" i="19" s="1"/>
  <c r="M864" i="19"/>
  <c r="S864" i="19" s="1"/>
  <c r="U864" i="19" s="1"/>
  <c r="M860" i="19"/>
  <c r="S860" i="19" s="1"/>
  <c r="U860" i="19" s="1"/>
  <c r="M856" i="19"/>
  <c r="S856" i="19" s="1"/>
  <c r="U856" i="19" s="1"/>
  <c r="M852" i="19"/>
  <c r="S852" i="19" s="1"/>
  <c r="U852" i="19" s="1"/>
  <c r="M848" i="19"/>
  <c r="S848" i="19" s="1"/>
  <c r="U848" i="19" s="1"/>
  <c r="M844" i="19"/>
  <c r="S844" i="19" s="1"/>
  <c r="U844" i="19" s="1"/>
  <c r="M840" i="19"/>
  <c r="S840" i="19" s="1"/>
  <c r="U840" i="19" s="1"/>
  <c r="M836" i="19"/>
  <c r="S836" i="19" s="1"/>
  <c r="U836" i="19" s="1"/>
  <c r="M832" i="19"/>
  <c r="S832" i="19" s="1"/>
  <c r="U832" i="19" s="1"/>
  <c r="M828" i="19"/>
  <c r="S828" i="19" s="1"/>
  <c r="U828" i="19" s="1"/>
  <c r="M824" i="19"/>
  <c r="S824" i="19" s="1"/>
  <c r="U824" i="19" s="1"/>
  <c r="M820" i="19"/>
  <c r="S820" i="19" s="1"/>
  <c r="U820" i="19" s="1"/>
  <c r="M816" i="19"/>
  <c r="S816" i="19" s="1"/>
  <c r="U816" i="19" s="1"/>
  <c r="M812" i="19"/>
  <c r="S812" i="19" s="1"/>
  <c r="U812" i="19" s="1"/>
  <c r="M808" i="19"/>
  <c r="S808" i="19" s="1"/>
  <c r="U808" i="19" s="1"/>
  <c r="M745" i="19"/>
  <c r="S745" i="19" s="1"/>
  <c r="U745" i="19" s="1"/>
  <c r="M741" i="19"/>
  <c r="S741" i="19" s="1"/>
  <c r="U741" i="19" s="1"/>
  <c r="M737" i="19"/>
  <c r="S737" i="19" s="1"/>
  <c r="U737" i="19" s="1"/>
  <c r="M733" i="19"/>
  <c r="S733" i="19" s="1"/>
  <c r="U733" i="19" s="1"/>
  <c r="M729" i="19"/>
  <c r="S729" i="19" s="1"/>
  <c r="U729" i="19" s="1"/>
  <c r="M725" i="19"/>
  <c r="S725" i="19" s="1"/>
  <c r="U725" i="19" s="1"/>
  <c r="M721" i="19"/>
  <c r="S721" i="19" s="1"/>
  <c r="U721" i="19" s="1"/>
  <c r="M717" i="19"/>
  <c r="S717" i="19" s="1"/>
  <c r="U717" i="19" s="1"/>
  <c r="M713" i="19"/>
  <c r="S713" i="19" s="1"/>
  <c r="U713" i="19" s="1"/>
  <c r="M709" i="19"/>
  <c r="S709" i="19" s="1"/>
  <c r="U709" i="19" s="1"/>
  <c r="M705" i="19"/>
  <c r="S705" i="19" s="1"/>
  <c r="U705" i="19" s="1"/>
  <c r="M701" i="19"/>
  <c r="S701" i="19" s="1"/>
  <c r="U701" i="19" s="1"/>
  <c r="M697" i="19"/>
  <c r="S697" i="19" s="1"/>
  <c r="U697" i="19" s="1"/>
  <c r="M622" i="19"/>
  <c r="S622" i="19" s="1"/>
  <c r="U622" i="19" s="1"/>
  <c r="M618" i="19"/>
  <c r="S618" i="19" s="1"/>
  <c r="U618" i="19" s="1"/>
  <c r="M614" i="19"/>
  <c r="S614" i="19" s="1"/>
  <c r="U614" i="19" s="1"/>
  <c r="M610" i="19"/>
  <c r="S610" i="19" s="1"/>
  <c r="U610" i="19" s="1"/>
  <c r="M606" i="19"/>
  <c r="S606" i="19" s="1"/>
  <c r="U606" i="19" s="1"/>
  <c r="M602" i="19"/>
  <c r="S602" i="19" s="1"/>
  <c r="U602" i="19" s="1"/>
  <c r="M598" i="19"/>
  <c r="S598" i="19" s="1"/>
  <c r="U598" i="19" s="1"/>
  <c r="M594" i="19"/>
  <c r="S594" i="19" s="1"/>
  <c r="U594" i="19" s="1"/>
  <c r="M590" i="19"/>
  <c r="S590" i="19" s="1"/>
  <c r="U590" i="19" s="1"/>
  <c r="M586" i="19"/>
  <c r="S586" i="19" s="1"/>
  <c r="U586" i="19" s="1"/>
  <c r="M582" i="19"/>
  <c r="S582" i="19" s="1"/>
  <c r="U582" i="19" s="1"/>
  <c r="M578" i="19"/>
  <c r="S578" i="19" s="1"/>
  <c r="U578" i="19" s="1"/>
  <c r="M574" i="19"/>
  <c r="S574" i="19" s="1"/>
  <c r="U574" i="19" s="1"/>
  <c r="M570" i="19"/>
  <c r="S570" i="19" s="1"/>
  <c r="U570" i="19" s="1"/>
  <c r="M566" i="19"/>
  <c r="S566" i="19" s="1"/>
  <c r="U566" i="19" s="1"/>
  <c r="M562" i="19"/>
  <c r="S562" i="19" s="1"/>
  <c r="U562" i="19" s="1"/>
  <c r="M558" i="19"/>
  <c r="S558" i="19" s="1"/>
  <c r="U558" i="19" s="1"/>
  <c r="M554" i="19"/>
  <c r="S554" i="19" s="1"/>
  <c r="U554" i="19" s="1"/>
  <c r="M550" i="19"/>
  <c r="S550" i="19" s="1"/>
  <c r="U550" i="19" s="1"/>
  <c r="M546" i="19"/>
  <c r="S546" i="19" s="1"/>
  <c r="U546" i="19" s="1"/>
  <c r="M542" i="19"/>
  <c r="S542" i="19" s="1"/>
  <c r="U542" i="19" s="1"/>
  <c r="M538" i="19"/>
  <c r="S538" i="19" s="1"/>
  <c r="U538" i="19" s="1"/>
  <c r="M534" i="19"/>
  <c r="S534" i="19" s="1"/>
  <c r="U534" i="19" s="1"/>
  <c r="M530" i="19"/>
  <c r="S530" i="19" s="1"/>
  <c r="U530" i="19" s="1"/>
  <c r="M379" i="19"/>
  <c r="S379" i="19" s="1"/>
  <c r="U379" i="19" s="1"/>
  <c r="M375" i="19"/>
  <c r="S375" i="19" s="1"/>
  <c r="U375" i="19" s="1"/>
  <c r="M371" i="19"/>
  <c r="S371" i="19" s="1"/>
  <c r="U371" i="19" s="1"/>
  <c r="M367" i="19"/>
  <c r="S367" i="19" s="1"/>
  <c r="U367" i="19" s="1"/>
  <c r="M363" i="19"/>
  <c r="S363" i="19" s="1"/>
  <c r="U363" i="19" s="1"/>
  <c r="M359" i="19"/>
  <c r="S359" i="19" s="1"/>
  <c r="U359" i="19" s="1"/>
  <c r="M355" i="19"/>
  <c r="S355" i="19" s="1"/>
  <c r="U355" i="19" s="1"/>
  <c r="M351" i="19"/>
  <c r="S351" i="19" s="1"/>
  <c r="U351" i="19" s="1"/>
  <c r="M347" i="19"/>
  <c r="S347" i="19" s="1"/>
  <c r="U347" i="19" s="1"/>
  <c r="M343" i="19"/>
  <c r="S343" i="19" s="1"/>
  <c r="U343" i="19" s="1"/>
  <c r="M339" i="19"/>
  <c r="S339" i="19" s="1"/>
  <c r="U339" i="19" s="1"/>
  <c r="M335" i="19"/>
  <c r="S335" i="19" s="1"/>
  <c r="U335" i="19" s="1"/>
  <c r="M331" i="19"/>
  <c r="S331" i="19" s="1"/>
  <c r="U331" i="19" s="1"/>
  <c r="M327" i="19"/>
  <c r="S327" i="19" s="1"/>
  <c r="U327" i="19" s="1"/>
  <c r="M323" i="19"/>
  <c r="S323" i="19" s="1"/>
  <c r="U323" i="19" s="1"/>
  <c r="M319" i="19"/>
  <c r="S319" i="19" s="1"/>
  <c r="U319" i="19" s="1"/>
  <c r="M315" i="19"/>
  <c r="S315" i="19" s="1"/>
  <c r="U315" i="19" s="1"/>
  <c r="M311" i="19"/>
  <c r="S311" i="19" s="1"/>
  <c r="U311" i="19" s="1"/>
  <c r="M307" i="19"/>
  <c r="S307" i="19" s="1"/>
  <c r="U307" i="19" s="1"/>
  <c r="M303" i="19"/>
  <c r="S303" i="19" s="1"/>
  <c r="U303" i="19" s="1"/>
  <c r="M299" i="19"/>
  <c r="S299" i="19" s="1"/>
  <c r="U299" i="19" s="1"/>
  <c r="M295" i="19"/>
  <c r="S295" i="19" s="1"/>
  <c r="U295" i="19" s="1"/>
  <c r="M291" i="19"/>
  <c r="S291" i="19" s="1"/>
  <c r="U291" i="19" s="1"/>
  <c r="M287" i="19"/>
  <c r="S287" i="19" s="1"/>
  <c r="U287" i="19" s="1"/>
  <c r="M283" i="19"/>
  <c r="S283" i="19" s="1"/>
  <c r="U283" i="19" s="1"/>
  <c r="M279" i="19"/>
  <c r="S279" i="19" s="1"/>
  <c r="U279" i="19" s="1"/>
  <c r="M275" i="19"/>
  <c r="S275" i="19" s="1"/>
  <c r="U275" i="19" s="1"/>
  <c r="M271" i="19"/>
  <c r="S271" i="19" s="1"/>
  <c r="U271" i="19" s="1"/>
  <c r="M267" i="19"/>
  <c r="S267" i="19" s="1"/>
  <c r="U267" i="19" s="1"/>
  <c r="M263" i="19"/>
  <c r="S263" i="19" s="1"/>
  <c r="U263" i="19" s="1"/>
  <c r="M259" i="19"/>
  <c r="S259" i="19" s="1"/>
  <c r="U259" i="19" s="1"/>
  <c r="M255" i="19"/>
  <c r="S255" i="19" s="1"/>
  <c r="U255" i="19" s="1"/>
  <c r="M251" i="19"/>
  <c r="S251" i="19" s="1"/>
  <c r="U251" i="19" s="1"/>
  <c r="M247" i="19"/>
  <c r="S247" i="19" s="1"/>
  <c r="U247" i="19" s="1"/>
  <c r="M243" i="19"/>
  <c r="S243" i="19" s="1"/>
  <c r="U243" i="19" s="1"/>
  <c r="M239" i="19"/>
  <c r="S239" i="19" s="1"/>
  <c r="U239" i="19" s="1"/>
  <c r="M235" i="19"/>
  <c r="S235" i="19" s="1"/>
  <c r="U235" i="19" s="1"/>
  <c r="M231" i="19"/>
  <c r="S231" i="19" s="1"/>
  <c r="U231" i="19" s="1"/>
  <c r="M227" i="19"/>
  <c r="S227" i="19" s="1"/>
  <c r="U227" i="19" s="1"/>
  <c r="M168" i="19"/>
  <c r="S168" i="19" s="1"/>
  <c r="U168" i="19" s="1"/>
  <c r="M164" i="19"/>
  <c r="S164" i="19" s="1"/>
  <c r="U164" i="19" s="1"/>
  <c r="M160" i="19"/>
  <c r="S160" i="19" s="1"/>
  <c r="U160" i="19" s="1"/>
  <c r="M156" i="19"/>
  <c r="S156" i="19" s="1"/>
  <c r="U156" i="19" s="1"/>
  <c r="M152" i="19"/>
  <c r="S152" i="19" s="1"/>
  <c r="U152" i="19" s="1"/>
  <c r="M148" i="19"/>
  <c r="S148" i="19" s="1"/>
  <c r="U148" i="19" s="1"/>
  <c r="M144" i="19"/>
  <c r="S144" i="19" s="1"/>
  <c r="U144" i="19" s="1"/>
  <c r="M140" i="19"/>
  <c r="S140" i="19" s="1"/>
  <c r="U140" i="19" s="1"/>
  <c r="M136" i="19"/>
  <c r="S136" i="19" s="1"/>
  <c r="U136" i="19" s="1"/>
  <c r="M132" i="19"/>
  <c r="S132" i="19" s="1"/>
  <c r="U132" i="19" s="1"/>
  <c r="M128" i="19"/>
  <c r="S128" i="19" s="1"/>
  <c r="U128" i="19" s="1"/>
  <c r="M124" i="19"/>
  <c r="S124" i="19" s="1"/>
  <c r="U124" i="19" s="1"/>
  <c r="M120" i="19"/>
  <c r="S120" i="19" s="1"/>
  <c r="U120" i="19" s="1"/>
  <c r="M116" i="19"/>
  <c r="S116" i="19" s="1"/>
  <c r="U116" i="19" s="1"/>
  <c r="M112" i="19"/>
  <c r="S112" i="19" s="1"/>
  <c r="U112" i="19" s="1"/>
  <c r="M108" i="19"/>
  <c r="S108" i="19" s="1"/>
  <c r="U108" i="19" s="1"/>
  <c r="M104" i="19"/>
  <c r="S104" i="19" s="1"/>
  <c r="U104" i="19" s="1"/>
  <c r="M100" i="19"/>
  <c r="S100" i="19" s="1"/>
  <c r="U100" i="19" s="1"/>
  <c r="M96" i="19"/>
  <c r="S96" i="19" s="1"/>
  <c r="U96" i="19" s="1"/>
  <c r="M92" i="19"/>
  <c r="S92" i="19" s="1"/>
  <c r="U92" i="19" s="1"/>
  <c r="M88" i="19"/>
  <c r="S88" i="19" s="1"/>
  <c r="U88" i="19" s="1"/>
  <c r="M84" i="19"/>
  <c r="S84" i="19" s="1"/>
  <c r="U84" i="19" s="1"/>
  <c r="M80" i="19"/>
  <c r="S80" i="19" s="1"/>
  <c r="U80" i="19" s="1"/>
  <c r="M76" i="19"/>
  <c r="S76" i="19" s="1"/>
  <c r="U76" i="19" s="1"/>
  <c r="M72" i="19"/>
  <c r="S72" i="19" s="1"/>
  <c r="U72" i="19" s="1"/>
  <c r="M68" i="19"/>
  <c r="S68" i="19" s="1"/>
  <c r="U68" i="19" s="1"/>
  <c r="M64" i="19"/>
  <c r="S64" i="19" s="1"/>
  <c r="U64" i="19" s="1"/>
  <c r="M60" i="19"/>
  <c r="S60" i="19" s="1"/>
  <c r="U60" i="19" s="1"/>
  <c r="M56" i="19"/>
  <c r="S56" i="19" s="1"/>
  <c r="U56" i="19" s="1"/>
  <c r="M52" i="19"/>
  <c r="S52" i="19" s="1"/>
  <c r="U52" i="19" s="1"/>
  <c r="M1690" i="21"/>
  <c r="S1690" i="21" s="1"/>
  <c r="U1690" i="21" s="1"/>
  <c r="M1685" i="21"/>
  <c r="S1685" i="21" s="1"/>
  <c r="U1685" i="21" s="1"/>
  <c r="M1673" i="21"/>
  <c r="S1673" i="21" s="1"/>
  <c r="U1673" i="21" s="1"/>
  <c r="M1659" i="21"/>
  <c r="S1659" i="21" s="1"/>
  <c r="U1659" i="21" s="1"/>
  <c r="M1655" i="21"/>
  <c r="S1655" i="21" s="1"/>
  <c r="U1655" i="21" s="1"/>
  <c r="M1650" i="21"/>
  <c r="S1650" i="21" s="1"/>
  <c r="U1650" i="21" s="1"/>
  <c r="M1645" i="21"/>
  <c r="S1645" i="21" s="1"/>
  <c r="U1645" i="21" s="1"/>
  <c r="M1622" i="21"/>
  <c r="S1622" i="21" s="1"/>
  <c r="U1622" i="21" s="1"/>
  <c r="M1618" i="21"/>
  <c r="S1618" i="21" s="1"/>
  <c r="U1618" i="21" s="1"/>
  <c r="M1610" i="21"/>
  <c r="S1610" i="21" s="1"/>
  <c r="U1610" i="21" s="1"/>
  <c r="M1597" i="21"/>
  <c r="S1597" i="21" s="1"/>
  <c r="U1597" i="21" s="1"/>
  <c r="M1593" i="21"/>
  <c r="S1593" i="21" s="1"/>
  <c r="U1593" i="21" s="1"/>
  <c r="M1580" i="21"/>
  <c r="S1580" i="21" s="1"/>
  <c r="U1580" i="21" s="1"/>
  <c r="M1576" i="21"/>
  <c r="S1576" i="21" s="1"/>
  <c r="U1576" i="21" s="1"/>
  <c r="M1563" i="21"/>
  <c r="S1563" i="21" s="1"/>
  <c r="U1563" i="21" s="1"/>
  <c r="M1559" i="21"/>
  <c r="S1559" i="21" s="1"/>
  <c r="U1559" i="21" s="1"/>
  <c r="M1550" i="21"/>
  <c r="S1550" i="21" s="1"/>
  <c r="U1550" i="21" s="1"/>
  <c r="M1542" i="21"/>
  <c r="S1542" i="21" s="1"/>
  <c r="U1542" i="21" s="1"/>
  <c r="M1526" i="21"/>
  <c r="S1526" i="21" s="1"/>
  <c r="U1526" i="21" s="1"/>
  <c r="M1522" i="21"/>
  <c r="S1522" i="21" s="1"/>
  <c r="U1522" i="21" s="1"/>
  <c r="M1509" i="21"/>
  <c r="S1509" i="21" s="1"/>
  <c r="U1509" i="21" s="1"/>
  <c r="M1505" i="21"/>
  <c r="S1505" i="21" s="1"/>
  <c r="U1505" i="21" s="1"/>
  <c r="M1492" i="21"/>
  <c r="S1492" i="21" s="1"/>
  <c r="U1492" i="21" s="1"/>
  <c r="M1488" i="21"/>
  <c r="S1488" i="21" s="1"/>
  <c r="U1488" i="21" s="1"/>
  <c r="M1480" i="21"/>
  <c r="S1480" i="21" s="1"/>
  <c r="U1480" i="21" s="1"/>
  <c r="M1472" i="21"/>
  <c r="S1472" i="21" s="1"/>
  <c r="U1472" i="21" s="1"/>
  <c r="M1468" i="21"/>
  <c r="S1468" i="21" s="1"/>
  <c r="U1468" i="21" s="1"/>
  <c r="M1464" i="21"/>
  <c r="S1464" i="21" s="1"/>
  <c r="U1464" i="21" s="1"/>
  <c r="M1451" i="21"/>
  <c r="S1451" i="21" s="1"/>
  <c r="U1451" i="21" s="1"/>
  <c r="M1447" i="21"/>
  <c r="S1447" i="21" s="1"/>
  <c r="U1447" i="21" s="1"/>
  <c r="M1443" i="21"/>
  <c r="S1443" i="21" s="1"/>
  <c r="U1443" i="21" s="1"/>
  <c r="M1439" i="21"/>
  <c r="S1439" i="21" s="1"/>
  <c r="U1439" i="21" s="1"/>
  <c r="M1430" i="21"/>
  <c r="S1430" i="21" s="1"/>
  <c r="U1430" i="21" s="1"/>
  <c r="M1426" i="21"/>
  <c r="S1426" i="21" s="1"/>
  <c r="U1426" i="21" s="1"/>
  <c r="M1413" i="21"/>
  <c r="S1413" i="21" s="1"/>
  <c r="U1413" i="21" s="1"/>
  <c r="M1409" i="21"/>
  <c r="S1409" i="21" s="1"/>
  <c r="U1409" i="21" s="1"/>
  <c r="M1396" i="21"/>
  <c r="S1396" i="21" s="1"/>
  <c r="U1396" i="21" s="1"/>
  <c r="M1392" i="21"/>
  <c r="S1392" i="21" s="1"/>
  <c r="U1392" i="21" s="1"/>
  <c r="M1379" i="21"/>
  <c r="S1379" i="21" s="1"/>
  <c r="U1379" i="21" s="1"/>
  <c r="M1375" i="21"/>
  <c r="S1375" i="21" s="1"/>
  <c r="U1375" i="21" s="1"/>
  <c r="M1371" i="21"/>
  <c r="S1371" i="21" s="1"/>
  <c r="U1371" i="21" s="1"/>
  <c r="M1367" i="21"/>
  <c r="S1367" i="21" s="1"/>
  <c r="U1367" i="21" s="1"/>
  <c r="M1359" i="21"/>
  <c r="S1359" i="21" s="1"/>
  <c r="U1359" i="21" s="1"/>
  <c r="M1355" i="21"/>
  <c r="S1355" i="21" s="1"/>
  <c r="U1355" i="21" s="1"/>
  <c r="M1351" i="21"/>
  <c r="S1351" i="21" s="1"/>
  <c r="U1351" i="21" s="1"/>
  <c r="M1347" i="21"/>
  <c r="S1347" i="21" s="1"/>
  <c r="U1347" i="21" s="1"/>
  <c r="M1339" i="21"/>
  <c r="S1339" i="21" s="1"/>
  <c r="U1339" i="21" s="1"/>
  <c r="M1331" i="21"/>
  <c r="S1331" i="21" s="1"/>
  <c r="U1331" i="21" s="1"/>
  <c r="M1327" i="21"/>
  <c r="S1327" i="21" s="1"/>
  <c r="U1327" i="21" s="1"/>
  <c r="M1318" i="21"/>
  <c r="S1318" i="21" s="1"/>
  <c r="U1318" i="21" s="1"/>
  <c r="M1314" i="21"/>
  <c r="S1314" i="21" s="1"/>
  <c r="U1314" i="21" s="1"/>
  <c r="M1301" i="21"/>
  <c r="S1301" i="21" s="1"/>
  <c r="U1301" i="21" s="1"/>
  <c r="M1297" i="21"/>
  <c r="S1297" i="21" s="1"/>
  <c r="U1297" i="21" s="1"/>
  <c r="M1281" i="21"/>
  <c r="S1281" i="21" s="1"/>
  <c r="U1281" i="21" s="1"/>
  <c r="M1277" i="21"/>
  <c r="S1277" i="21" s="1"/>
  <c r="U1277" i="21" s="1"/>
  <c r="M1273" i="21"/>
  <c r="S1273" i="21" s="1"/>
  <c r="U1273" i="21" s="1"/>
  <c r="M1260" i="21"/>
  <c r="S1260" i="21" s="1"/>
  <c r="U1260" i="21" s="1"/>
  <c r="M1256" i="21"/>
  <c r="S1256" i="21" s="1"/>
  <c r="U1256" i="21" s="1"/>
  <c r="M1243" i="21"/>
  <c r="S1243" i="21" s="1"/>
  <c r="U1243" i="21" s="1"/>
  <c r="M1239" i="21"/>
  <c r="S1239" i="21" s="1"/>
  <c r="U1239" i="21" s="1"/>
  <c r="M1230" i="21"/>
  <c r="S1230" i="21" s="1"/>
  <c r="U1230" i="21" s="1"/>
  <c r="M1222" i="21"/>
  <c r="S1222" i="21" s="1"/>
  <c r="U1222" i="21" s="1"/>
  <c r="M1214" i="21"/>
  <c r="S1214" i="21" s="1"/>
  <c r="U1214" i="21" s="1"/>
  <c r="M1206" i="21"/>
  <c r="S1206" i="21" s="1"/>
  <c r="U1206" i="21" s="1"/>
  <c r="M1198" i="21"/>
  <c r="S1198" i="21" s="1"/>
  <c r="U1198" i="21" s="1"/>
  <c r="M1194" i="21"/>
  <c r="S1194" i="21" s="1"/>
  <c r="U1194" i="21" s="1"/>
  <c r="M1181" i="21"/>
  <c r="S1181" i="21" s="1"/>
  <c r="U1181" i="21" s="1"/>
  <c r="M1177" i="21"/>
  <c r="S1177" i="21" s="1"/>
  <c r="U1177" i="21" s="1"/>
  <c r="M1156" i="21"/>
  <c r="S1156" i="21" s="1"/>
  <c r="U1156" i="21" s="1"/>
  <c r="M1132" i="21"/>
  <c r="S1132" i="21" s="1"/>
  <c r="U1132" i="21" s="1"/>
  <c r="M1128" i="21"/>
  <c r="S1128" i="21" s="1"/>
  <c r="U1128" i="21" s="1"/>
  <c r="M1115" i="21"/>
  <c r="S1115" i="21" s="1"/>
  <c r="U1115" i="21" s="1"/>
  <c r="M1099" i="21"/>
  <c r="S1099" i="21" s="1"/>
  <c r="U1099" i="21" s="1"/>
  <c r="M1091" i="21"/>
  <c r="S1091" i="21" s="1"/>
  <c r="U1091" i="21" s="1"/>
  <c r="M1087" i="21"/>
  <c r="S1087" i="21" s="1"/>
  <c r="U1087" i="21" s="1"/>
  <c r="M1078" i="21"/>
  <c r="S1078" i="21" s="1"/>
  <c r="U1078" i="21" s="1"/>
  <c r="M1070" i="21"/>
  <c r="S1070" i="21" s="1"/>
  <c r="U1070" i="21" s="1"/>
  <c r="M1063" i="21"/>
  <c r="S1063" i="21" s="1"/>
  <c r="U1063" i="21" s="1"/>
  <c r="M1054" i="21"/>
  <c r="S1054" i="21" s="1"/>
  <c r="U1054" i="21" s="1"/>
  <c r="M1050" i="21"/>
  <c r="S1050" i="21" s="1"/>
  <c r="U1050" i="21" s="1"/>
  <c r="M1046" i="21"/>
  <c r="S1046" i="21" s="1"/>
  <c r="U1046" i="21" s="1"/>
  <c r="M1042" i="21"/>
  <c r="S1042" i="21" s="1"/>
  <c r="U1042" i="21" s="1"/>
  <c r="M1029" i="21"/>
  <c r="S1029" i="21" s="1"/>
  <c r="U1029" i="21" s="1"/>
  <c r="M1025" i="21"/>
  <c r="S1025" i="21" s="1"/>
  <c r="U1025" i="21" s="1"/>
  <c r="M1012" i="21"/>
  <c r="S1012" i="21" s="1"/>
  <c r="U1012" i="21" s="1"/>
  <c r="M1008" i="21"/>
  <c r="S1008" i="21" s="1"/>
  <c r="U1008" i="21" s="1"/>
  <c r="M995" i="21"/>
  <c r="S995" i="21" s="1"/>
  <c r="U995" i="21" s="1"/>
  <c r="M991" i="21"/>
  <c r="S991" i="21" s="1"/>
  <c r="U991" i="21" s="1"/>
  <c r="M982" i="21"/>
  <c r="S982" i="21" s="1"/>
  <c r="U982" i="21" s="1"/>
  <c r="M978" i="21"/>
  <c r="S978" i="21" s="1"/>
  <c r="U978" i="21" s="1"/>
  <c r="M974" i="21"/>
  <c r="S974" i="21" s="1"/>
  <c r="U974" i="21" s="1"/>
  <c r="M970" i="21"/>
  <c r="S970" i="21" s="1"/>
  <c r="U970" i="21" s="1"/>
  <c r="M957" i="21"/>
  <c r="S957" i="21" s="1"/>
  <c r="U957" i="21" s="1"/>
  <c r="M953" i="21"/>
  <c r="S953" i="21" s="1"/>
  <c r="U953" i="21" s="1"/>
  <c r="M940" i="21"/>
  <c r="S940" i="21" s="1"/>
  <c r="U940" i="21" s="1"/>
  <c r="M936" i="21"/>
  <c r="S936" i="21" s="1"/>
  <c r="U936" i="21" s="1"/>
  <c r="M923" i="21"/>
  <c r="S923" i="21" s="1"/>
  <c r="U923" i="21" s="1"/>
  <c r="M919" i="21"/>
  <c r="S919" i="21" s="1"/>
  <c r="U919" i="21" s="1"/>
  <c r="M899" i="21"/>
  <c r="S899" i="21" s="1"/>
  <c r="U899" i="21" s="1"/>
  <c r="M895" i="21"/>
  <c r="S895" i="21" s="1"/>
  <c r="U895" i="21" s="1"/>
  <c r="M886" i="21"/>
  <c r="S886" i="21" s="1"/>
  <c r="U886" i="21" s="1"/>
  <c r="M882" i="21"/>
  <c r="S882" i="21" s="1"/>
  <c r="U882" i="21" s="1"/>
  <c r="M869" i="21"/>
  <c r="S869" i="21" s="1"/>
  <c r="U869" i="21" s="1"/>
  <c r="M865" i="21"/>
  <c r="S865" i="21" s="1"/>
  <c r="U865" i="21" s="1"/>
  <c r="M852" i="21"/>
  <c r="S852" i="21" s="1"/>
  <c r="U852" i="21" s="1"/>
  <c r="M848" i="21"/>
  <c r="S848" i="21" s="1"/>
  <c r="U848" i="21" s="1"/>
  <c r="M835" i="21"/>
  <c r="S835" i="21" s="1"/>
  <c r="U835" i="21" s="1"/>
  <c r="M831" i="21"/>
  <c r="S831" i="21" s="1"/>
  <c r="U831" i="21" s="1"/>
  <c r="M822" i="21"/>
  <c r="S822" i="21" s="1"/>
  <c r="U822" i="21" s="1"/>
  <c r="M818" i="21"/>
  <c r="S818" i="21" s="1"/>
  <c r="U818" i="21" s="1"/>
  <c r="M797" i="21"/>
  <c r="S797" i="21" s="1"/>
  <c r="U797" i="21" s="1"/>
  <c r="M793" i="21"/>
  <c r="S793" i="21" s="1"/>
  <c r="U793" i="21" s="1"/>
  <c r="M789" i="21"/>
  <c r="S789" i="21" s="1"/>
  <c r="U789" i="21" s="1"/>
  <c r="M785" i="21"/>
  <c r="S785" i="21" s="1"/>
  <c r="U785" i="21" s="1"/>
  <c r="M773" i="21"/>
  <c r="S773" i="21" s="1"/>
  <c r="U773" i="21" s="1"/>
  <c r="M769" i="21"/>
  <c r="S769" i="21" s="1"/>
  <c r="U769" i="21" s="1"/>
  <c r="M748" i="21"/>
  <c r="S748" i="21" s="1"/>
  <c r="U748" i="21" s="1"/>
  <c r="M744" i="21"/>
  <c r="S744" i="21" s="1"/>
  <c r="U744" i="21" s="1"/>
  <c r="M740" i="21"/>
  <c r="S740" i="21" s="1"/>
  <c r="U740" i="21" s="1"/>
  <c r="M736" i="21"/>
  <c r="S736" i="21" s="1"/>
  <c r="U736" i="21" s="1"/>
  <c r="M715" i="21"/>
  <c r="S715" i="21" s="1"/>
  <c r="U715" i="21" s="1"/>
  <c r="M711" i="21"/>
  <c r="S711" i="21" s="1"/>
  <c r="U711" i="21" s="1"/>
  <c r="M702" i="21"/>
  <c r="S702" i="21" s="1"/>
  <c r="U702" i="21" s="1"/>
  <c r="M694" i="21"/>
  <c r="S694" i="21" s="1"/>
  <c r="U694" i="21" s="1"/>
  <c r="M690" i="21"/>
  <c r="S690" i="21" s="1"/>
  <c r="U690" i="21" s="1"/>
  <c r="M677" i="21"/>
  <c r="S677" i="21" s="1"/>
  <c r="U677" i="21" s="1"/>
  <c r="M673" i="21"/>
  <c r="S673" i="21" s="1"/>
  <c r="U673" i="21" s="1"/>
  <c r="M641" i="21"/>
  <c r="S641" i="21" s="1"/>
  <c r="U641" i="21" s="1"/>
  <c r="M628" i="21"/>
  <c r="S628" i="21" s="1"/>
  <c r="U628" i="21" s="1"/>
  <c r="M624" i="21"/>
  <c r="S624" i="21" s="1"/>
  <c r="U624" i="21" s="1"/>
  <c r="M620" i="21"/>
  <c r="S620" i="21" s="1"/>
  <c r="U620" i="21" s="1"/>
  <c r="M616" i="21"/>
  <c r="S616" i="21" s="1"/>
  <c r="U616" i="21" s="1"/>
  <c r="M603" i="21"/>
  <c r="S603" i="21" s="1"/>
  <c r="U603" i="21" s="1"/>
  <c r="M599" i="21"/>
  <c r="S599" i="21" s="1"/>
  <c r="U599" i="21" s="1"/>
  <c r="M592" i="21"/>
  <c r="S592" i="21" s="1"/>
  <c r="U592" i="21" s="1"/>
  <c r="M588" i="21"/>
  <c r="S588" i="21" s="1"/>
  <c r="U588" i="21" s="1"/>
  <c r="M572" i="21"/>
  <c r="S572" i="21" s="1"/>
  <c r="U572" i="21" s="1"/>
  <c r="M568" i="21"/>
  <c r="S568" i="21" s="1"/>
  <c r="U568" i="21" s="1"/>
  <c r="M564" i="21"/>
  <c r="S564" i="21" s="1"/>
  <c r="U564" i="21" s="1"/>
  <c r="M560" i="21"/>
  <c r="S560" i="21" s="1"/>
  <c r="U560" i="21" s="1"/>
  <c r="M556" i="21"/>
  <c r="S556" i="21" s="1"/>
  <c r="U556" i="21" s="1"/>
  <c r="M548" i="21"/>
  <c r="S548" i="21" s="1"/>
  <c r="U548" i="21" s="1"/>
  <c r="M544" i="21"/>
  <c r="S544" i="21" s="1"/>
  <c r="U544" i="21" s="1"/>
  <c r="M531" i="21"/>
  <c r="S531" i="21" s="1"/>
  <c r="U531" i="21" s="1"/>
  <c r="M527" i="21"/>
  <c r="S527" i="21" s="1"/>
  <c r="U527" i="21" s="1"/>
  <c r="M518" i="21"/>
  <c r="S518" i="21" s="1"/>
  <c r="U518" i="21" s="1"/>
  <c r="M510" i="21"/>
  <c r="S510" i="21" s="1"/>
  <c r="U510" i="21" s="1"/>
  <c r="M506" i="21"/>
  <c r="S506" i="21" s="1"/>
  <c r="U506" i="21" s="1"/>
  <c r="M493" i="21"/>
  <c r="S493" i="21" s="1"/>
  <c r="U493" i="21" s="1"/>
  <c r="M489" i="21"/>
  <c r="S489" i="21" s="1"/>
  <c r="U489" i="21" s="1"/>
  <c r="M476" i="21"/>
  <c r="S476" i="21" s="1"/>
  <c r="U476" i="21" s="1"/>
  <c r="M472" i="21"/>
  <c r="S472" i="21" s="1"/>
  <c r="U472" i="21" s="1"/>
  <c r="M435" i="21"/>
  <c r="S435" i="21" s="1"/>
  <c r="U435" i="21" s="1"/>
  <c r="M431" i="21"/>
  <c r="S431" i="21" s="1"/>
  <c r="U431" i="21" s="1"/>
  <c r="M427" i="21"/>
  <c r="S427" i="21" s="1"/>
  <c r="U427" i="21" s="1"/>
  <c r="M423" i="21"/>
  <c r="S423" i="21" s="1"/>
  <c r="U423" i="21" s="1"/>
  <c r="M414" i="21"/>
  <c r="S414" i="21" s="1"/>
  <c r="U414" i="21" s="1"/>
  <c r="M410" i="21"/>
  <c r="S410" i="21" s="1"/>
  <c r="U410" i="21" s="1"/>
  <c r="M397" i="21"/>
  <c r="S397" i="21" s="1"/>
  <c r="U397" i="21" s="1"/>
  <c r="M381" i="21"/>
  <c r="S381" i="21" s="1"/>
  <c r="U381" i="21" s="1"/>
  <c r="M373" i="21"/>
  <c r="S373" i="21" s="1"/>
  <c r="U373" i="21" s="1"/>
  <c r="M357" i="21"/>
  <c r="S357" i="21" s="1"/>
  <c r="U357" i="21" s="1"/>
  <c r="M353" i="21"/>
  <c r="S353" i="21" s="1"/>
  <c r="U353" i="21" s="1"/>
  <c r="M340" i="21"/>
  <c r="S340" i="21" s="1"/>
  <c r="U340" i="21" s="1"/>
  <c r="M336" i="21"/>
  <c r="S336" i="21" s="1"/>
  <c r="U336" i="21" s="1"/>
  <c r="M332" i="21"/>
  <c r="S332" i="21" s="1"/>
  <c r="U332" i="21" s="1"/>
  <c r="M328" i="21"/>
  <c r="S328" i="21" s="1"/>
  <c r="U328" i="21" s="1"/>
  <c r="M315" i="21"/>
  <c r="S315" i="21" s="1"/>
  <c r="U315" i="21" s="1"/>
  <c r="M307" i="21"/>
  <c r="S307" i="21" s="1"/>
  <c r="U307" i="21" s="1"/>
  <c r="M291" i="21"/>
  <c r="S291" i="21" s="1"/>
  <c r="U291" i="21" s="1"/>
  <c r="M287" i="21"/>
  <c r="S287" i="21" s="1"/>
  <c r="U287" i="21" s="1"/>
  <c r="M278" i="21"/>
  <c r="S278" i="21" s="1"/>
  <c r="U278" i="21" s="1"/>
  <c r="M274" i="21"/>
  <c r="S274" i="21" s="1"/>
  <c r="U274" i="21" s="1"/>
  <c r="M250" i="21"/>
  <c r="S250" i="21" s="1"/>
  <c r="U250" i="21" s="1"/>
  <c r="M246" i="21"/>
  <c r="S246" i="21" s="1"/>
  <c r="U246" i="21" s="1"/>
  <c r="M238" i="21"/>
  <c r="S238" i="21" s="1"/>
  <c r="U238" i="21" s="1"/>
  <c r="M234" i="21"/>
  <c r="S234" i="21" s="1"/>
  <c r="U234" i="21" s="1"/>
  <c r="M222" i="21"/>
  <c r="S222" i="21" s="1"/>
  <c r="U222" i="21" s="1"/>
  <c r="M218" i="21"/>
  <c r="S218" i="21" s="1"/>
  <c r="U218" i="21" s="1"/>
  <c r="M205" i="21"/>
  <c r="S205" i="21" s="1"/>
  <c r="U205" i="21" s="1"/>
  <c r="M201" i="21"/>
  <c r="S201" i="21" s="1"/>
  <c r="U201" i="21" s="1"/>
  <c r="M197" i="21"/>
  <c r="S197" i="21" s="1"/>
  <c r="U197" i="21" s="1"/>
  <c r="M193" i="21"/>
  <c r="S193" i="21" s="1"/>
  <c r="U193" i="21" s="1"/>
  <c r="M189" i="21"/>
  <c r="S189" i="21" s="1"/>
  <c r="U189" i="21" s="1"/>
  <c r="M185" i="21"/>
  <c r="S185" i="21" s="1"/>
  <c r="U185" i="21" s="1"/>
  <c r="M173" i="21"/>
  <c r="S173" i="21" s="1"/>
  <c r="U173" i="21" s="1"/>
  <c r="M169" i="21"/>
  <c r="S169" i="21" s="1"/>
  <c r="U169" i="21" s="1"/>
  <c r="M153" i="21"/>
  <c r="S153" i="21" s="1"/>
  <c r="U153" i="21" s="1"/>
  <c r="M137" i="21"/>
  <c r="S137" i="21" s="1"/>
  <c r="U137" i="21" s="1"/>
  <c r="M116" i="21"/>
  <c r="S116" i="21" s="1"/>
  <c r="U116" i="21" s="1"/>
  <c r="M112" i="21"/>
  <c r="S112" i="21" s="1"/>
  <c r="U112" i="21" s="1"/>
  <c r="M109" i="21"/>
  <c r="S109" i="21" s="1"/>
  <c r="U109" i="21" s="1"/>
  <c r="M105" i="21"/>
  <c r="S105" i="21" s="1"/>
  <c r="U105" i="21" s="1"/>
  <c r="M77" i="21"/>
  <c r="S77" i="21" s="1"/>
  <c r="U77" i="21" s="1"/>
  <c r="M73" i="21"/>
  <c r="S73" i="21" s="1"/>
  <c r="U73" i="21" s="1"/>
  <c r="M53" i="21"/>
  <c r="S53" i="21" s="1"/>
  <c r="U53" i="21" s="1"/>
  <c r="N1204" i="7"/>
  <c r="S1204" i="7" s="1"/>
  <c r="N962" i="7"/>
  <c r="S962" i="7" s="1"/>
  <c r="N914" i="7"/>
  <c r="S914" i="7" s="1"/>
  <c r="N781" i="7"/>
  <c r="S781" i="7" s="1"/>
  <c r="N526" i="7"/>
  <c r="S526" i="7" s="1"/>
  <c r="M1700" i="19"/>
  <c r="S1700" i="19" s="1"/>
  <c r="U1700" i="19" s="1"/>
  <c r="M1696" i="19"/>
  <c r="S1696" i="19" s="1"/>
  <c r="U1696" i="19" s="1"/>
  <c r="M1692" i="19"/>
  <c r="S1692" i="19" s="1"/>
  <c r="U1692" i="19" s="1"/>
  <c r="M1688" i="19"/>
  <c r="S1688" i="19" s="1"/>
  <c r="U1688" i="19" s="1"/>
  <c r="M1684" i="19"/>
  <c r="S1684" i="19" s="1"/>
  <c r="U1684" i="19" s="1"/>
  <c r="M1680" i="19"/>
  <c r="S1680" i="19" s="1"/>
  <c r="U1680" i="19" s="1"/>
  <c r="M1676" i="19"/>
  <c r="S1676" i="19" s="1"/>
  <c r="U1676" i="19" s="1"/>
  <c r="M1672" i="19"/>
  <c r="S1672" i="19" s="1"/>
  <c r="U1672" i="19" s="1"/>
  <c r="M1668" i="19"/>
  <c r="S1668" i="19" s="1"/>
  <c r="U1668" i="19" s="1"/>
  <c r="M1664" i="19"/>
  <c r="S1664" i="19" s="1"/>
  <c r="U1664" i="19" s="1"/>
  <c r="M1660" i="19"/>
  <c r="S1660" i="19" s="1"/>
  <c r="U1660" i="19" s="1"/>
  <c r="M1585" i="19"/>
  <c r="S1585" i="19" s="1"/>
  <c r="U1585" i="19" s="1"/>
  <c r="M1581" i="19"/>
  <c r="S1581" i="19" s="1"/>
  <c r="U1581" i="19" s="1"/>
  <c r="M1577" i="19"/>
  <c r="S1577" i="19" s="1"/>
  <c r="U1577" i="19" s="1"/>
  <c r="M1573" i="19"/>
  <c r="S1573" i="19" s="1"/>
  <c r="U1573" i="19" s="1"/>
  <c r="M1569" i="19"/>
  <c r="S1569" i="19" s="1"/>
  <c r="U1569" i="19" s="1"/>
  <c r="M1565" i="19"/>
  <c r="S1565" i="19" s="1"/>
  <c r="U1565" i="19" s="1"/>
  <c r="M1561" i="19"/>
  <c r="S1561" i="19" s="1"/>
  <c r="U1561" i="19" s="1"/>
  <c r="M1557" i="19"/>
  <c r="S1557" i="19" s="1"/>
  <c r="U1557" i="19" s="1"/>
  <c r="M1553" i="19"/>
  <c r="S1553" i="19" s="1"/>
  <c r="U1553" i="19" s="1"/>
  <c r="M1549" i="19"/>
  <c r="S1549" i="19" s="1"/>
  <c r="U1549" i="19" s="1"/>
  <c r="M1545" i="19"/>
  <c r="S1545" i="19" s="1"/>
  <c r="U1545" i="19" s="1"/>
  <c r="M1541" i="19"/>
  <c r="S1541" i="19" s="1"/>
  <c r="U1541" i="19" s="1"/>
  <c r="M1486" i="19"/>
  <c r="S1486" i="19" s="1"/>
  <c r="U1486" i="19" s="1"/>
  <c r="M1482" i="19"/>
  <c r="S1482" i="19" s="1"/>
  <c r="U1482" i="19" s="1"/>
  <c r="M1478" i="19"/>
  <c r="S1478" i="19" s="1"/>
  <c r="U1478" i="19" s="1"/>
  <c r="M1474" i="19"/>
  <c r="S1474" i="19" s="1"/>
  <c r="U1474" i="19" s="1"/>
  <c r="M1470" i="19"/>
  <c r="S1470" i="19" s="1"/>
  <c r="U1470" i="19" s="1"/>
  <c r="M1466" i="19"/>
  <c r="S1466" i="19" s="1"/>
  <c r="U1466" i="19" s="1"/>
  <c r="M1371" i="19"/>
  <c r="S1371" i="19" s="1"/>
  <c r="U1371" i="19" s="1"/>
  <c r="M1292" i="19"/>
  <c r="S1292" i="19" s="1"/>
  <c r="U1292" i="19" s="1"/>
  <c r="M1288" i="19"/>
  <c r="S1288" i="19" s="1"/>
  <c r="U1288" i="19" s="1"/>
  <c r="M1284" i="19"/>
  <c r="S1284" i="19" s="1"/>
  <c r="U1284" i="19" s="1"/>
  <c r="M1280" i="19"/>
  <c r="S1280" i="19" s="1"/>
  <c r="U1280" i="19" s="1"/>
  <c r="M1276" i="19"/>
  <c r="S1276" i="19" s="1"/>
  <c r="U1276" i="19" s="1"/>
  <c r="M1272" i="19"/>
  <c r="S1272" i="19" s="1"/>
  <c r="U1272" i="19" s="1"/>
  <c r="M1268" i="19"/>
  <c r="S1268" i="19" s="1"/>
  <c r="U1268" i="19" s="1"/>
  <c r="M1197" i="19"/>
  <c r="S1197" i="19" s="1"/>
  <c r="U1197" i="19" s="1"/>
  <c r="M1193" i="19"/>
  <c r="S1193" i="19" s="1"/>
  <c r="U1193" i="19" s="1"/>
  <c r="M1189" i="19"/>
  <c r="S1189" i="19" s="1"/>
  <c r="U1189" i="19" s="1"/>
  <c r="M1185" i="19"/>
  <c r="S1185" i="19" s="1"/>
  <c r="U1185" i="19" s="1"/>
  <c r="M1082" i="19"/>
  <c r="S1082" i="19" s="1"/>
  <c r="U1082" i="19" s="1"/>
  <c r="M1078" i="19"/>
  <c r="S1078" i="19" s="1"/>
  <c r="U1078" i="19" s="1"/>
  <c r="M1074" i="19"/>
  <c r="S1074" i="19" s="1"/>
  <c r="U1074" i="19" s="1"/>
  <c r="M1070" i="19"/>
  <c r="S1070" i="19" s="1"/>
  <c r="U1070" i="19" s="1"/>
  <c r="M1066" i="19"/>
  <c r="S1066" i="19" s="1"/>
  <c r="U1066" i="19" s="1"/>
  <c r="M1062" i="19"/>
  <c r="S1062" i="19" s="1"/>
  <c r="U1062" i="19" s="1"/>
  <c r="M931" i="19"/>
  <c r="S931" i="19" s="1"/>
  <c r="U931" i="19" s="1"/>
  <c r="M927" i="19"/>
  <c r="S927" i="19" s="1"/>
  <c r="U927" i="19" s="1"/>
  <c r="M923" i="19"/>
  <c r="S923" i="19" s="1"/>
  <c r="U923" i="19" s="1"/>
  <c r="M919" i="19"/>
  <c r="S919" i="19" s="1"/>
  <c r="U919" i="19" s="1"/>
  <c r="M915" i="19"/>
  <c r="S915" i="19" s="1"/>
  <c r="U915" i="19" s="1"/>
  <c r="M911" i="19"/>
  <c r="S911" i="19" s="1"/>
  <c r="U911" i="19" s="1"/>
  <c r="M907" i="19"/>
  <c r="S907" i="19" s="1"/>
  <c r="U907" i="19" s="1"/>
  <c r="M903" i="19"/>
  <c r="S903" i="19" s="1"/>
  <c r="U903" i="19" s="1"/>
  <c r="M800" i="19"/>
  <c r="S800" i="19" s="1"/>
  <c r="U800" i="19" s="1"/>
  <c r="M796" i="19"/>
  <c r="S796" i="19" s="1"/>
  <c r="U796" i="19" s="1"/>
  <c r="M792" i="19"/>
  <c r="S792" i="19" s="1"/>
  <c r="U792" i="19" s="1"/>
  <c r="M788" i="19"/>
  <c r="S788" i="19" s="1"/>
  <c r="U788" i="19" s="1"/>
  <c r="M784" i="19"/>
  <c r="S784" i="19" s="1"/>
  <c r="U784" i="19" s="1"/>
  <c r="M780" i="19"/>
  <c r="S780" i="19" s="1"/>
  <c r="U780" i="19" s="1"/>
  <c r="M776" i="19"/>
  <c r="S776" i="19" s="1"/>
  <c r="U776" i="19" s="1"/>
  <c r="M772" i="19"/>
  <c r="S772" i="19" s="1"/>
  <c r="U772" i="19" s="1"/>
  <c r="M768" i="19"/>
  <c r="S768" i="19" s="1"/>
  <c r="U768" i="19" s="1"/>
  <c r="M764" i="19"/>
  <c r="S764" i="19" s="1"/>
  <c r="U764" i="19" s="1"/>
  <c r="M760" i="19"/>
  <c r="S760" i="19" s="1"/>
  <c r="U760" i="19" s="1"/>
  <c r="M756" i="19"/>
  <c r="S756" i="19" s="1"/>
  <c r="U756" i="19" s="1"/>
  <c r="M752" i="19"/>
  <c r="S752" i="19" s="1"/>
  <c r="U752" i="19" s="1"/>
  <c r="M748" i="19"/>
  <c r="S748" i="19" s="1"/>
  <c r="U748" i="19" s="1"/>
  <c r="M693" i="19"/>
  <c r="S693" i="19" s="1"/>
  <c r="U693" i="19" s="1"/>
  <c r="M689" i="19"/>
  <c r="S689" i="19" s="1"/>
  <c r="U689" i="19" s="1"/>
  <c r="M685" i="19"/>
  <c r="S685" i="19" s="1"/>
  <c r="U685" i="19" s="1"/>
  <c r="M681" i="19"/>
  <c r="S681" i="19" s="1"/>
  <c r="U681" i="19" s="1"/>
  <c r="M677" i="19"/>
  <c r="S677" i="19" s="1"/>
  <c r="U677" i="19" s="1"/>
  <c r="M673" i="19"/>
  <c r="S673" i="19" s="1"/>
  <c r="U673" i="19" s="1"/>
  <c r="M669" i="19"/>
  <c r="S669" i="19" s="1"/>
  <c r="U669" i="19" s="1"/>
  <c r="M665" i="19"/>
  <c r="S665" i="19" s="1"/>
  <c r="U665" i="19" s="1"/>
  <c r="M661" i="19"/>
  <c r="S661" i="19" s="1"/>
  <c r="U661" i="19" s="1"/>
  <c r="M657" i="19"/>
  <c r="S657" i="19" s="1"/>
  <c r="U657" i="19" s="1"/>
  <c r="M653" i="19"/>
  <c r="S653" i="19" s="1"/>
  <c r="U653" i="19" s="1"/>
  <c r="M649" i="19"/>
  <c r="S649" i="19" s="1"/>
  <c r="U649" i="19" s="1"/>
  <c r="M645" i="19"/>
  <c r="S645" i="19" s="1"/>
  <c r="U645" i="19" s="1"/>
  <c r="M641" i="19"/>
  <c r="S641" i="19" s="1"/>
  <c r="U641" i="19" s="1"/>
  <c r="M637" i="19"/>
  <c r="S637" i="19" s="1"/>
  <c r="U637" i="19" s="1"/>
  <c r="M633" i="19"/>
  <c r="S633" i="19" s="1"/>
  <c r="U633" i="19" s="1"/>
  <c r="M629" i="19"/>
  <c r="S629" i="19" s="1"/>
  <c r="U629" i="19" s="1"/>
  <c r="M625" i="19"/>
  <c r="S625" i="19" s="1"/>
  <c r="U625" i="19" s="1"/>
  <c r="M526" i="19"/>
  <c r="S526" i="19" s="1"/>
  <c r="U526" i="19" s="1"/>
  <c r="M522" i="19"/>
  <c r="S522" i="19" s="1"/>
  <c r="U522" i="19" s="1"/>
  <c r="M518" i="19"/>
  <c r="S518" i="19" s="1"/>
  <c r="U518" i="19" s="1"/>
  <c r="M514" i="19"/>
  <c r="S514" i="19" s="1"/>
  <c r="U514" i="19" s="1"/>
  <c r="M510" i="19"/>
  <c r="S510" i="19" s="1"/>
  <c r="U510" i="19" s="1"/>
  <c r="M506" i="19"/>
  <c r="S506" i="19" s="1"/>
  <c r="U506" i="19" s="1"/>
  <c r="M502" i="19"/>
  <c r="S502" i="19" s="1"/>
  <c r="U502" i="19" s="1"/>
  <c r="M498" i="19"/>
  <c r="S498" i="19" s="1"/>
  <c r="U498" i="19" s="1"/>
  <c r="M494" i="19"/>
  <c r="S494" i="19" s="1"/>
  <c r="U494" i="19" s="1"/>
  <c r="M490" i="19"/>
  <c r="S490" i="19" s="1"/>
  <c r="U490" i="19" s="1"/>
  <c r="M486" i="19"/>
  <c r="S486" i="19" s="1"/>
  <c r="U486" i="19" s="1"/>
  <c r="M482" i="19"/>
  <c r="S482" i="19" s="1"/>
  <c r="U482" i="19" s="1"/>
  <c r="M478" i="19"/>
  <c r="S478" i="19" s="1"/>
  <c r="U478" i="19" s="1"/>
  <c r="M474" i="19"/>
  <c r="S474" i="19" s="1"/>
  <c r="U474" i="19" s="1"/>
  <c r="M470" i="19"/>
  <c r="S470" i="19" s="1"/>
  <c r="U470" i="19" s="1"/>
  <c r="M466" i="19"/>
  <c r="S466" i="19" s="1"/>
  <c r="U466" i="19" s="1"/>
  <c r="M462" i="19"/>
  <c r="S462" i="19" s="1"/>
  <c r="U462" i="19" s="1"/>
  <c r="M458" i="19"/>
  <c r="S458" i="19" s="1"/>
  <c r="U458" i="19" s="1"/>
  <c r="M454" i="19"/>
  <c r="S454" i="19" s="1"/>
  <c r="U454" i="19" s="1"/>
  <c r="M450" i="19"/>
  <c r="S450" i="19" s="1"/>
  <c r="U450" i="19" s="1"/>
  <c r="M446" i="19"/>
  <c r="S446" i="19" s="1"/>
  <c r="U446" i="19" s="1"/>
  <c r="M442" i="19"/>
  <c r="S442" i="19" s="1"/>
  <c r="U442" i="19" s="1"/>
  <c r="M438" i="19"/>
  <c r="S438" i="19" s="1"/>
  <c r="U438" i="19" s="1"/>
  <c r="M434" i="19"/>
  <c r="S434" i="19" s="1"/>
  <c r="U434" i="19" s="1"/>
  <c r="M430" i="19"/>
  <c r="S430" i="19" s="1"/>
  <c r="U430" i="19" s="1"/>
  <c r="M426" i="19"/>
  <c r="S426" i="19" s="1"/>
  <c r="U426" i="19" s="1"/>
  <c r="M422" i="19"/>
  <c r="S422" i="19" s="1"/>
  <c r="U422" i="19" s="1"/>
  <c r="M418" i="19"/>
  <c r="S418" i="19" s="1"/>
  <c r="U418" i="19" s="1"/>
  <c r="M414" i="19"/>
  <c r="S414" i="19" s="1"/>
  <c r="U414" i="19" s="1"/>
  <c r="M410" i="19"/>
  <c r="S410" i="19" s="1"/>
  <c r="U410" i="19" s="1"/>
  <c r="M406" i="19"/>
  <c r="S406" i="19" s="1"/>
  <c r="U406" i="19" s="1"/>
  <c r="M402" i="19"/>
  <c r="S402" i="19" s="1"/>
  <c r="U402" i="19" s="1"/>
  <c r="M398" i="19"/>
  <c r="S398" i="19" s="1"/>
  <c r="U398" i="19" s="1"/>
  <c r="M394" i="19"/>
  <c r="S394" i="19" s="1"/>
  <c r="U394" i="19" s="1"/>
  <c r="M390" i="19"/>
  <c r="S390" i="19" s="1"/>
  <c r="U390" i="19" s="1"/>
  <c r="M386" i="19"/>
  <c r="S386" i="19" s="1"/>
  <c r="U386" i="19" s="1"/>
  <c r="M223" i="19"/>
  <c r="S223" i="19" s="1"/>
  <c r="U223" i="19" s="1"/>
  <c r="M219" i="19"/>
  <c r="S219" i="19" s="1"/>
  <c r="U219" i="19" s="1"/>
  <c r="M215" i="19"/>
  <c r="S215" i="19" s="1"/>
  <c r="U215" i="19" s="1"/>
  <c r="M211" i="19"/>
  <c r="S211" i="19" s="1"/>
  <c r="U211" i="19" s="1"/>
  <c r="M207" i="19"/>
  <c r="S207" i="19" s="1"/>
  <c r="U207" i="19" s="1"/>
  <c r="M203" i="19"/>
  <c r="S203" i="19" s="1"/>
  <c r="U203" i="19" s="1"/>
  <c r="M199" i="19"/>
  <c r="S199" i="19" s="1"/>
  <c r="U199" i="19" s="1"/>
  <c r="M195" i="19"/>
  <c r="S195" i="19" s="1"/>
  <c r="U195" i="19" s="1"/>
  <c r="M191" i="19"/>
  <c r="S191" i="19" s="1"/>
  <c r="U191" i="19" s="1"/>
  <c r="M187" i="19"/>
  <c r="S187" i="19" s="1"/>
  <c r="U187" i="19" s="1"/>
  <c r="M183" i="19"/>
  <c r="S183" i="19" s="1"/>
  <c r="U183" i="19" s="1"/>
  <c r="M179" i="19"/>
  <c r="S179" i="19" s="1"/>
  <c r="U179" i="19" s="1"/>
  <c r="M175" i="19"/>
  <c r="S175" i="19" s="1"/>
  <c r="U175" i="19" s="1"/>
  <c r="M171" i="19"/>
  <c r="S171" i="19" s="1"/>
  <c r="U171" i="19" s="1"/>
  <c r="M1699" i="21"/>
  <c r="S1699" i="21" s="1"/>
  <c r="U1699" i="21" s="1"/>
  <c r="M1695" i="21"/>
  <c r="S1695" i="21" s="1"/>
  <c r="U1695" i="21" s="1"/>
  <c r="M1681" i="21"/>
  <c r="S1681" i="21" s="1"/>
  <c r="U1681" i="21" s="1"/>
  <c r="M1664" i="21"/>
  <c r="S1664" i="21" s="1"/>
  <c r="U1664" i="21" s="1"/>
  <c r="M1654" i="21"/>
  <c r="S1654" i="21" s="1"/>
  <c r="U1654" i="21" s="1"/>
  <c r="M1644" i="21"/>
  <c r="S1644" i="21" s="1"/>
  <c r="U1644" i="21" s="1"/>
  <c r="M1640" i="21"/>
  <c r="S1640" i="21" s="1"/>
  <c r="U1640" i="21" s="1"/>
  <c r="M1635" i="21"/>
  <c r="S1635" i="21" s="1"/>
  <c r="U1635" i="21" s="1"/>
  <c r="M1631" i="21"/>
  <c r="S1631" i="21" s="1"/>
  <c r="U1631" i="21" s="1"/>
  <c r="M1626" i="21"/>
  <c r="S1626" i="21" s="1"/>
  <c r="U1626" i="21" s="1"/>
  <c r="M1613" i="21"/>
  <c r="S1613" i="21" s="1"/>
  <c r="U1613" i="21" s="1"/>
  <c r="M1605" i="21"/>
  <c r="S1605" i="21" s="1"/>
  <c r="U1605" i="21" s="1"/>
  <c r="M1601" i="21"/>
  <c r="S1601" i="21" s="1"/>
  <c r="U1601" i="21" s="1"/>
  <c r="M1588" i="21"/>
  <c r="S1588" i="21" s="1"/>
  <c r="U1588" i="21" s="1"/>
  <c r="M1584" i="21"/>
  <c r="S1584" i="21" s="1"/>
  <c r="U1584" i="21" s="1"/>
  <c r="M1571" i="21"/>
  <c r="S1571" i="21" s="1"/>
  <c r="U1571" i="21" s="1"/>
  <c r="M1567" i="21"/>
  <c r="S1567" i="21" s="1"/>
  <c r="U1567" i="21" s="1"/>
  <c r="M1558" i="21"/>
  <c r="S1558" i="21" s="1"/>
  <c r="U1558" i="21" s="1"/>
  <c r="M1554" i="21"/>
  <c r="S1554" i="21" s="1"/>
  <c r="U1554" i="21" s="1"/>
  <c r="M1546" i="21"/>
  <c r="S1546" i="21" s="1"/>
  <c r="U1546" i="21" s="1"/>
  <c r="M1530" i="21"/>
  <c r="S1530" i="21" s="1"/>
  <c r="U1530" i="21" s="1"/>
  <c r="M1517" i="21"/>
  <c r="S1517" i="21" s="1"/>
  <c r="U1517" i="21" s="1"/>
  <c r="M1513" i="21"/>
  <c r="S1513" i="21" s="1"/>
  <c r="U1513" i="21" s="1"/>
  <c r="M1500" i="21"/>
  <c r="S1500" i="21" s="1"/>
  <c r="U1500" i="21" s="1"/>
  <c r="M1496" i="21"/>
  <c r="S1496" i="21" s="1"/>
  <c r="U1496" i="21" s="1"/>
  <c r="M1475" i="21"/>
  <c r="S1475" i="21" s="1"/>
  <c r="U1475" i="21" s="1"/>
  <c r="M1459" i="21"/>
  <c r="S1459" i="21" s="1"/>
  <c r="U1459" i="21" s="1"/>
  <c r="M1455" i="21"/>
  <c r="S1455" i="21" s="1"/>
  <c r="U1455" i="21" s="1"/>
  <c r="M1438" i="21"/>
  <c r="S1438" i="21" s="1"/>
  <c r="U1438" i="21" s="1"/>
  <c r="M1434" i="21"/>
  <c r="S1434" i="21" s="1"/>
  <c r="U1434" i="21" s="1"/>
  <c r="M1421" i="21"/>
  <c r="S1421" i="21" s="1"/>
  <c r="U1421" i="21" s="1"/>
  <c r="M1417" i="21"/>
  <c r="S1417" i="21" s="1"/>
  <c r="U1417" i="21" s="1"/>
  <c r="M1404" i="21"/>
  <c r="S1404" i="21" s="1"/>
  <c r="U1404" i="21" s="1"/>
  <c r="M1400" i="21"/>
  <c r="S1400" i="21" s="1"/>
  <c r="U1400" i="21" s="1"/>
  <c r="M1387" i="21"/>
  <c r="S1387" i="21" s="1"/>
  <c r="U1387" i="21" s="1"/>
  <c r="M1383" i="21"/>
  <c r="S1383" i="21" s="1"/>
  <c r="U1383" i="21" s="1"/>
  <c r="M1374" i="21"/>
  <c r="S1374" i="21" s="1"/>
  <c r="U1374" i="21" s="1"/>
  <c r="M1366" i="21"/>
  <c r="S1366" i="21" s="1"/>
  <c r="U1366" i="21" s="1"/>
  <c r="M1362" i="21"/>
  <c r="S1362" i="21" s="1"/>
  <c r="U1362" i="21" s="1"/>
  <c r="M1358" i="21"/>
  <c r="S1358" i="21" s="1"/>
  <c r="U1358" i="21" s="1"/>
  <c r="M1343" i="21"/>
  <c r="S1343" i="21" s="1"/>
  <c r="U1343" i="21" s="1"/>
  <c r="M1335" i="21"/>
  <c r="S1335" i="21" s="1"/>
  <c r="U1335" i="21" s="1"/>
  <c r="M1326" i="21"/>
  <c r="S1326" i="21" s="1"/>
  <c r="U1326" i="21" s="1"/>
  <c r="M1322" i="21"/>
  <c r="S1322" i="21" s="1"/>
  <c r="U1322" i="21" s="1"/>
  <c r="M1309" i="21"/>
  <c r="S1309" i="21" s="1"/>
  <c r="U1309" i="21" s="1"/>
  <c r="M1305" i="21"/>
  <c r="S1305" i="21" s="1"/>
  <c r="U1305" i="21" s="1"/>
  <c r="M1292" i="21"/>
  <c r="S1292" i="21" s="1"/>
  <c r="U1292" i="21" s="1"/>
  <c r="M1268" i="21"/>
  <c r="S1268" i="21" s="1"/>
  <c r="U1268" i="21" s="1"/>
  <c r="M1264" i="21"/>
  <c r="S1264" i="21" s="1"/>
  <c r="U1264" i="21" s="1"/>
  <c r="M1251" i="21"/>
  <c r="S1251" i="21" s="1"/>
  <c r="U1251" i="21" s="1"/>
  <c r="M1247" i="21"/>
  <c r="S1247" i="21" s="1"/>
  <c r="U1247" i="21" s="1"/>
  <c r="M1238" i="21"/>
  <c r="S1238" i="21" s="1"/>
  <c r="U1238" i="21" s="1"/>
  <c r="M1234" i="21"/>
  <c r="S1234" i="21" s="1"/>
  <c r="U1234" i="21" s="1"/>
  <c r="M1226" i="21"/>
  <c r="S1226" i="21" s="1"/>
  <c r="U1226" i="21" s="1"/>
  <c r="M1218" i="21"/>
  <c r="S1218" i="21" s="1"/>
  <c r="U1218" i="21" s="1"/>
  <c r="M1210" i="21"/>
  <c r="S1210" i="21" s="1"/>
  <c r="U1210" i="21" s="1"/>
  <c r="M1202" i="21"/>
  <c r="S1202" i="21" s="1"/>
  <c r="U1202" i="21" s="1"/>
  <c r="M1189" i="21"/>
  <c r="S1189" i="21" s="1"/>
  <c r="U1189" i="21" s="1"/>
  <c r="M1185" i="21"/>
  <c r="S1185" i="21" s="1"/>
  <c r="U1185" i="21" s="1"/>
  <c r="M1172" i="21"/>
  <c r="S1172" i="21" s="1"/>
  <c r="U1172" i="21" s="1"/>
  <c r="M1168" i="21"/>
  <c r="S1168" i="21" s="1"/>
  <c r="U1168" i="21" s="1"/>
  <c r="M1164" i="21"/>
  <c r="S1164" i="21" s="1"/>
  <c r="U1164" i="21" s="1"/>
  <c r="M1160" i="21"/>
  <c r="S1160" i="21" s="1"/>
  <c r="U1160" i="21" s="1"/>
  <c r="M1144" i="21"/>
  <c r="S1144" i="21" s="1"/>
  <c r="U1144" i="21" s="1"/>
  <c r="M1136" i="21"/>
  <c r="S1136" i="21" s="1"/>
  <c r="U1136" i="21" s="1"/>
  <c r="M1123" i="21"/>
  <c r="S1123" i="21" s="1"/>
  <c r="U1123" i="21" s="1"/>
  <c r="M1119" i="21"/>
  <c r="S1119" i="21" s="1"/>
  <c r="U1119" i="21" s="1"/>
  <c r="M1111" i="21"/>
  <c r="S1111" i="21" s="1"/>
  <c r="U1111" i="21" s="1"/>
  <c r="M1107" i="21"/>
  <c r="S1107" i="21" s="1"/>
  <c r="U1107" i="21" s="1"/>
  <c r="M1103" i="21"/>
  <c r="S1103" i="21" s="1"/>
  <c r="U1103" i="21" s="1"/>
  <c r="M1095" i="21"/>
  <c r="S1095" i="21" s="1"/>
  <c r="U1095" i="21" s="1"/>
  <c r="M1086" i="21"/>
  <c r="S1086" i="21" s="1"/>
  <c r="U1086" i="21" s="1"/>
  <c r="M1082" i="21"/>
  <c r="S1082" i="21" s="1"/>
  <c r="U1082" i="21" s="1"/>
  <c r="M1074" i="21"/>
  <c r="S1074" i="21" s="1"/>
  <c r="U1074" i="21" s="1"/>
  <c r="M1062" i="21"/>
  <c r="S1062" i="21" s="1"/>
  <c r="U1062" i="21" s="1"/>
  <c r="M1058" i="21"/>
  <c r="S1058" i="21" s="1"/>
  <c r="U1058" i="21" s="1"/>
  <c r="M1037" i="21"/>
  <c r="S1037" i="21" s="1"/>
  <c r="U1037" i="21" s="1"/>
  <c r="M1033" i="21"/>
  <c r="S1033" i="21" s="1"/>
  <c r="U1033" i="21" s="1"/>
  <c r="M1020" i="21"/>
  <c r="S1020" i="21" s="1"/>
  <c r="U1020" i="21" s="1"/>
  <c r="M1016" i="21"/>
  <c r="S1016" i="21" s="1"/>
  <c r="U1016" i="21" s="1"/>
  <c r="M1003" i="21"/>
  <c r="S1003" i="21" s="1"/>
  <c r="U1003" i="21" s="1"/>
  <c r="M999" i="21"/>
  <c r="S999" i="21" s="1"/>
  <c r="U999" i="21" s="1"/>
  <c r="M990" i="21"/>
  <c r="S990" i="21" s="1"/>
  <c r="U990" i="21" s="1"/>
  <c r="M986" i="21"/>
  <c r="S986" i="21" s="1"/>
  <c r="U986" i="21" s="1"/>
  <c r="M965" i="21"/>
  <c r="S965" i="21" s="1"/>
  <c r="U965" i="21" s="1"/>
  <c r="M961" i="21"/>
  <c r="S961" i="21" s="1"/>
  <c r="U961" i="21" s="1"/>
  <c r="M948" i="21"/>
  <c r="S948" i="21" s="1"/>
  <c r="U948" i="21" s="1"/>
  <c r="M944" i="21"/>
  <c r="S944" i="21" s="1"/>
  <c r="U944" i="21" s="1"/>
  <c r="M931" i="21"/>
  <c r="S931" i="21" s="1"/>
  <c r="U931" i="21" s="1"/>
  <c r="M927" i="21"/>
  <c r="S927" i="21" s="1"/>
  <c r="U927" i="21" s="1"/>
  <c r="M918" i="21"/>
  <c r="S918" i="21" s="1"/>
  <c r="U918" i="21" s="1"/>
  <c r="M911" i="21"/>
  <c r="S911" i="21" s="1"/>
  <c r="U911" i="21" s="1"/>
  <c r="M907" i="21"/>
  <c r="S907" i="21" s="1"/>
  <c r="U907" i="21" s="1"/>
  <c r="M903" i="21"/>
  <c r="S903" i="21" s="1"/>
  <c r="U903" i="21" s="1"/>
  <c r="M894" i="21"/>
  <c r="S894" i="21" s="1"/>
  <c r="U894" i="21" s="1"/>
  <c r="M890" i="21"/>
  <c r="S890" i="21" s="1"/>
  <c r="U890" i="21" s="1"/>
  <c r="M877" i="21"/>
  <c r="S877" i="21" s="1"/>
  <c r="U877" i="21" s="1"/>
  <c r="M873" i="21"/>
  <c r="S873" i="21" s="1"/>
  <c r="U873" i="21" s="1"/>
  <c r="M860" i="21"/>
  <c r="S860" i="21" s="1"/>
  <c r="U860" i="21" s="1"/>
  <c r="M856" i="21"/>
  <c r="S856" i="21" s="1"/>
  <c r="U856" i="21" s="1"/>
  <c r="M843" i="21"/>
  <c r="S843" i="21" s="1"/>
  <c r="U843" i="21" s="1"/>
  <c r="M839" i="21"/>
  <c r="S839" i="21" s="1"/>
  <c r="U839" i="21" s="1"/>
  <c r="M830" i="21"/>
  <c r="S830" i="21" s="1"/>
  <c r="U830" i="21" s="1"/>
  <c r="M826" i="21"/>
  <c r="S826" i="21" s="1"/>
  <c r="U826" i="21" s="1"/>
  <c r="M813" i="21"/>
  <c r="S813" i="21" s="1"/>
  <c r="U813" i="21" s="1"/>
  <c r="M809" i="21"/>
  <c r="S809" i="21" s="1"/>
  <c r="U809" i="21" s="1"/>
  <c r="M805" i="21"/>
  <c r="S805" i="21" s="1"/>
  <c r="U805" i="21" s="1"/>
  <c r="M801" i="21"/>
  <c r="S801" i="21" s="1"/>
  <c r="U801" i="21" s="1"/>
  <c r="M780" i="21"/>
  <c r="S780" i="21" s="1"/>
  <c r="U780" i="21" s="1"/>
  <c r="M764" i="21"/>
  <c r="S764" i="21" s="1"/>
  <c r="U764" i="21" s="1"/>
  <c r="M760" i="21"/>
  <c r="S760" i="21" s="1"/>
  <c r="U760" i="21" s="1"/>
  <c r="M756" i="21"/>
  <c r="S756" i="21" s="1"/>
  <c r="U756" i="21" s="1"/>
  <c r="M752" i="21"/>
  <c r="S752" i="21" s="1"/>
  <c r="U752" i="21" s="1"/>
  <c r="M731" i="21"/>
  <c r="S731" i="21" s="1"/>
  <c r="U731" i="21" s="1"/>
  <c r="M727" i="21"/>
  <c r="S727" i="21" s="1"/>
  <c r="U727" i="21" s="1"/>
  <c r="M723" i="21"/>
  <c r="S723" i="21" s="1"/>
  <c r="U723" i="21" s="1"/>
  <c r="M719" i="21"/>
  <c r="S719" i="21" s="1"/>
  <c r="U719" i="21" s="1"/>
  <c r="M710" i="21"/>
  <c r="S710" i="21" s="1"/>
  <c r="U710" i="21" s="1"/>
  <c r="M706" i="21"/>
  <c r="S706" i="21" s="1"/>
  <c r="U706" i="21" s="1"/>
  <c r="M685" i="21"/>
  <c r="S685" i="21" s="1"/>
  <c r="U685" i="21" s="1"/>
  <c r="M681" i="21"/>
  <c r="S681" i="21" s="1"/>
  <c r="U681" i="21" s="1"/>
  <c r="M668" i="21"/>
  <c r="S668" i="21" s="1"/>
  <c r="U668" i="21" s="1"/>
  <c r="M664" i="21"/>
  <c r="S664" i="21" s="1"/>
  <c r="U664" i="21" s="1"/>
  <c r="M656" i="21"/>
  <c r="S656" i="21" s="1"/>
  <c r="U656" i="21" s="1"/>
  <c r="M652" i="21"/>
  <c r="S652" i="21" s="1"/>
  <c r="U652" i="21" s="1"/>
  <c r="M648" i="21"/>
  <c r="S648" i="21" s="1"/>
  <c r="U648" i="21" s="1"/>
  <c r="M636" i="21"/>
  <c r="S636" i="21" s="1"/>
  <c r="U636" i="21" s="1"/>
  <c r="M632" i="21"/>
  <c r="S632" i="21" s="1"/>
  <c r="U632" i="21" s="1"/>
  <c r="M611" i="21"/>
  <c r="S611" i="21" s="1"/>
  <c r="U611" i="21" s="1"/>
  <c r="M607" i="21"/>
  <c r="S607" i="21" s="1"/>
  <c r="U607" i="21" s="1"/>
  <c r="M584" i="21"/>
  <c r="S584" i="21" s="1"/>
  <c r="U584" i="21" s="1"/>
  <c r="M580" i="21"/>
  <c r="S580" i="21" s="1"/>
  <c r="U580" i="21" s="1"/>
  <c r="M576" i="21"/>
  <c r="S576" i="21" s="1"/>
  <c r="U576" i="21" s="1"/>
  <c r="M552" i="21"/>
  <c r="S552" i="21" s="1"/>
  <c r="U552" i="21" s="1"/>
  <c r="M539" i="21"/>
  <c r="S539" i="21" s="1"/>
  <c r="U539" i="21" s="1"/>
  <c r="M535" i="21"/>
  <c r="S535" i="21" s="1"/>
  <c r="U535" i="21" s="1"/>
  <c r="M526" i="21"/>
  <c r="S526" i="21" s="1"/>
  <c r="U526" i="21" s="1"/>
  <c r="M522" i="21"/>
  <c r="S522" i="21" s="1"/>
  <c r="U522" i="21" s="1"/>
  <c r="M514" i="21"/>
  <c r="S514" i="21" s="1"/>
  <c r="U514" i="21" s="1"/>
  <c r="M501" i="21"/>
  <c r="S501" i="21" s="1"/>
  <c r="U501" i="21" s="1"/>
  <c r="M497" i="21"/>
  <c r="S497" i="21" s="1"/>
  <c r="U497" i="21" s="1"/>
  <c r="M484" i="21"/>
  <c r="S484" i="21" s="1"/>
  <c r="U484" i="21" s="1"/>
  <c r="M480" i="21"/>
  <c r="S480" i="21" s="1"/>
  <c r="U480" i="21" s="1"/>
  <c r="M467" i="21"/>
  <c r="S467" i="21" s="1"/>
  <c r="U467" i="21" s="1"/>
  <c r="M463" i="21"/>
  <c r="S463" i="21" s="1"/>
  <c r="U463" i="21" s="1"/>
  <c r="M459" i="21"/>
  <c r="S459" i="21" s="1"/>
  <c r="U459" i="21" s="1"/>
  <c r="M455" i="21"/>
  <c r="S455" i="21" s="1"/>
  <c r="U455" i="21" s="1"/>
  <c r="M451" i="21"/>
  <c r="S451" i="21" s="1"/>
  <c r="U451" i="21" s="1"/>
  <c r="M443" i="21"/>
  <c r="S443" i="21" s="1"/>
  <c r="U443" i="21" s="1"/>
  <c r="M439" i="21"/>
  <c r="S439" i="21" s="1"/>
  <c r="U439" i="21" s="1"/>
  <c r="M422" i="21"/>
  <c r="S422" i="21" s="1"/>
  <c r="U422" i="21" s="1"/>
  <c r="M418" i="21"/>
  <c r="S418" i="21" s="1"/>
  <c r="U418" i="21" s="1"/>
  <c r="M405" i="21"/>
  <c r="S405" i="21" s="1"/>
  <c r="U405" i="21" s="1"/>
  <c r="M401" i="21"/>
  <c r="S401" i="21" s="1"/>
  <c r="U401" i="21" s="1"/>
  <c r="M393" i="21"/>
  <c r="S393" i="21" s="1"/>
  <c r="U393" i="21" s="1"/>
  <c r="M385" i="21"/>
  <c r="S385" i="21" s="1"/>
  <c r="U385" i="21" s="1"/>
  <c r="M377" i="21"/>
  <c r="S377" i="21" s="1"/>
  <c r="U377" i="21" s="1"/>
  <c r="M369" i="21"/>
  <c r="S369" i="21" s="1"/>
  <c r="U369" i="21" s="1"/>
  <c r="M365" i="21"/>
  <c r="S365" i="21" s="1"/>
  <c r="U365" i="21" s="1"/>
  <c r="M361" i="21"/>
  <c r="S361" i="21" s="1"/>
  <c r="U361" i="21" s="1"/>
  <c r="M348" i="21"/>
  <c r="S348" i="21" s="1"/>
  <c r="U348" i="21" s="1"/>
  <c r="M344" i="21"/>
  <c r="S344" i="21" s="1"/>
  <c r="U344" i="21" s="1"/>
  <c r="M323" i="21"/>
  <c r="S323" i="21" s="1"/>
  <c r="U323" i="21" s="1"/>
  <c r="M319" i="21"/>
  <c r="S319" i="21" s="1"/>
  <c r="U319" i="21" s="1"/>
  <c r="M311" i="21"/>
  <c r="S311" i="21" s="1"/>
  <c r="U311" i="21" s="1"/>
  <c r="M299" i="21"/>
  <c r="S299" i="21" s="1"/>
  <c r="U299" i="21" s="1"/>
  <c r="M295" i="21"/>
  <c r="S295" i="21" s="1"/>
  <c r="U295" i="21" s="1"/>
  <c r="M286" i="21"/>
  <c r="S286" i="21" s="1"/>
  <c r="U286" i="21" s="1"/>
  <c r="M282" i="21"/>
  <c r="S282" i="21" s="1"/>
  <c r="U282" i="21" s="1"/>
  <c r="M269" i="21"/>
  <c r="S269" i="21" s="1"/>
  <c r="U269" i="21" s="1"/>
  <c r="M261" i="21"/>
  <c r="S261" i="21" s="1"/>
  <c r="U261" i="21" s="1"/>
  <c r="M257" i="21"/>
  <c r="S257" i="21" s="1"/>
  <c r="U257" i="21" s="1"/>
  <c r="M242" i="21"/>
  <c r="S242" i="21" s="1"/>
  <c r="U242" i="21" s="1"/>
  <c r="M226" i="21"/>
  <c r="S226" i="21" s="1"/>
  <c r="U226" i="21" s="1"/>
  <c r="M213" i="21"/>
  <c r="S213" i="21" s="1"/>
  <c r="U213" i="21" s="1"/>
  <c r="M209" i="21"/>
  <c r="S209" i="21" s="1"/>
  <c r="U209" i="21" s="1"/>
  <c r="M180" i="21"/>
  <c r="S180" i="21" s="1"/>
  <c r="U180" i="21" s="1"/>
  <c r="M176" i="21"/>
  <c r="S176" i="21" s="1"/>
  <c r="U176" i="21" s="1"/>
  <c r="M164" i="21"/>
  <c r="S164" i="21" s="1"/>
  <c r="U164" i="21" s="1"/>
  <c r="M160" i="21"/>
  <c r="S160" i="21" s="1"/>
  <c r="U160" i="21" s="1"/>
  <c r="M148" i="21"/>
  <c r="S148" i="21" s="1"/>
  <c r="U148" i="21" s="1"/>
  <c r="M144" i="21"/>
  <c r="S144" i="21" s="1"/>
  <c r="U144" i="21" s="1"/>
  <c r="M132" i="21"/>
  <c r="S132" i="21" s="1"/>
  <c r="U132" i="21" s="1"/>
  <c r="M128" i="21"/>
  <c r="S128" i="21" s="1"/>
  <c r="U128" i="21" s="1"/>
  <c r="M124" i="21"/>
  <c r="S124" i="21" s="1"/>
  <c r="U124" i="21" s="1"/>
  <c r="M120" i="21"/>
  <c r="S120" i="21" s="1"/>
  <c r="U120" i="21" s="1"/>
  <c r="M100" i="21"/>
  <c r="S100" i="21" s="1"/>
  <c r="U100" i="21" s="1"/>
  <c r="M96" i="21"/>
  <c r="S96" i="21" s="1"/>
  <c r="U96" i="21" s="1"/>
  <c r="M92" i="21"/>
  <c r="S92" i="21" s="1"/>
  <c r="U92" i="21" s="1"/>
  <c r="M88" i="21"/>
  <c r="S88" i="21" s="1"/>
  <c r="U88" i="21" s="1"/>
  <c r="M84" i="21"/>
  <c r="S84" i="21" s="1"/>
  <c r="U84" i="21" s="1"/>
  <c r="M80" i="21"/>
  <c r="S80" i="21" s="1"/>
  <c r="U80" i="21" s="1"/>
  <c r="M68" i="21"/>
  <c r="S68" i="21" s="1"/>
  <c r="U68" i="21" s="1"/>
  <c r="M64" i="21"/>
  <c r="S64" i="21" s="1"/>
  <c r="U64" i="21" s="1"/>
  <c r="M57" i="21"/>
  <c r="S57" i="21" s="1"/>
  <c r="U57" i="21" s="1"/>
  <c r="M1656" i="19"/>
  <c r="S1656" i="19" s="1"/>
  <c r="U1656" i="19" s="1"/>
  <c r="M1652" i="19"/>
  <c r="S1652" i="19" s="1"/>
  <c r="U1652" i="19" s="1"/>
  <c r="M1648" i="19"/>
  <c r="S1648" i="19" s="1"/>
  <c r="U1648" i="19" s="1"/>
  <c r="M1644" i="19"/>
  <c r="S1644" i="19" s="1"/>
  <c r="U1644" i="19" s="1"/>
  <c r="M1640" i="19"/>
  <c r="S1640" i="19" s="1"/>
  <c r="U1640" i="19" s="1"/>
  <c r="M1636" i="19"/>
  <c r="S1636" i="19" s="1"/>
  <c r="U1636" i="19" s="1"/>
  <c r="M1632" i="19"/>
  <c r="S1632" i="19" s="1"/>
  <c r="U1632" i="19" s="1"/>
  <c r="M1628" i="19"/>
  <c r="S1628" i="19" s="1"/>
  <c r="U1628" i="19" s="1"/>
  <c r="M1624" i="19"/>
  <c r="S1624" i="19" s="1"/>
  <c r="U1624" i="19" s="1"/>
  <c r="M1620" i="19"/>
  <c r="S1620" i="19" s="1"/>
  <c r="U1620" i="19" s="1"/>
  <c r="M1616" i="19"/>
  <c r="S1616" i="19" s="1"/>
  <c r="U1616" i="19" s="1"/>
  <c r="M1612" i="19"/>
  <c r="S1612" i="19" s="1"/>
  <c r="U1612" i="19" s="1"/>
  <c r="M1608" i="19"/>
  <c r="S1608" i="19" s="1"/>
  <c r="U1608" i="19" s="1"/>
  <c r="M1604" i="19"/>
  <c r="S1604" i="19" s="1"/>
  <c r="U1604" i="19" s="1"/>
  <c r="M1600" i="19"/>
  <c r="S1600" i="19" s="1"/>
  <c r="U1600" i="19" s="1"/>
  <c r="M1596" i="19"/>
  <c r="S1596" i="19" s="1"/>
  <c r="U1596" i="19" s="1"/>
  <c r="M1592" i="19"/>
  <c r="S1592" i="19" s="1"/>
  <c r="U1592" i="19" s="1"/>
  <c r="M1537" i="19"/>
  <c r="S1537" i="19" s="1"/>
  <c r="U1537" i="19" s="1"/>
  <c r="M1533" i="19"/>
  <c r="S1533" i="19" s="1"/>
  <c r="U1533" i="19" s="1"/>
  <c r="M1529" i="19"/>
  <c r="S1529" i="19" s="1"/>
  <c r="U1529" i="19" s="1"/>
  <c r="M1525" i="19"/>
  <c r="S1525" i="19" s="1"/>
  <c r="U1525" i="19" s="1"/>
  <c r="M1521" i="19"/>
  <c r="S1521" i="19" s="1"/>
  <c r="U1521" i="19" s="1"/>
  <c r="M1517" i="19"/>
  <c r="S1517" i="19" s="1"/>
  <c r="U1517" i="19" s="1"/>
  <c r="M1513" i="19"/>
  <c r="S1513" i="19" s="1"/>
  <c r="U1513" i="19" s="1"/>
  <c r="M1509" i="19"/>
  <c r="S1509" i="19" s="1"/>
  <c r="U1509" i="19" s="1"/>
  <c r="M1505" i="19"/>
  <c r="S1505" i="19" s="1"/>
  <c r="U1505" i="19" s="1"/>
  <c r="M1501" i="19"/>
  <c r="S1501" i="19" s="1"/>
  <c r="U1501" i="19" s="1"/>
  <c r="M1497" i="19"/>
  <c r="S1497" i="19" s="1"/>
  <c r="U1497" i="19" s="1"/>
  <c r="M1493" i="19"/>
  <c r="S1493" i="19" s="1"/>
  <c r="U1493" i="19" s="1"/>
  <c r="M1462" i="19"/>
  <c r="S1462" i="19" s="1"/>
  <c r="U1462" i="19" s="1"/>
  <c r="M1458" i="19"/>
  <c r="S1458" i="19" s="1"/>
  <c r="U1458" i="19" s="1"/>
  <c r="M1454" i="19"/>
  <c r="S1454" i="19" s="1"/>
  <c r="U1454" i="19" s="1"/>
  <c r="M1450" i="19"/>
  <c r="S1450" i="19" s="1"/>
  <c r="U1450" i="19" s="1"/>
  <c r="M1446" i="19"/>
  <c r="S1446" i="19" s="1"/>
  <c r="U1446" i="19" s="1"/>
  <c r="M1442" i="19"/>
  <c r="S1442" i="19" s="1"/>
  <c r="U1442" i="19" s="1"/>
  <c r="M1438" i="19"/>
  <c r="S1438" i="19" s="1"/>
  <c r="U1438" i="19" s="1"/>
  <c r="M1434" i="19"/>
  <c r="S1434" i="19" s="1"/>
  <c r="U1434" i="19" s="1"/>
  <c r="M1430" i="19"/>
  <c r="S1430" i="19" s="1"/>
  <c r="U1430" i="19" s="1"/>
  <c r="M1426" i="19"/>
  <c r="S1426" i="19" s="1"/>
  <c r="U1426" i="19" s="1"/>
  <c r="M1422" i="19"/>
  <c r="S1422" i="19" s="1"/>
  <c r="U1422" i="19" s="1"/>
  <c r="M1418" i="19"/>
  <c r="S1418" i="19" s="1"/>
  <c r="U1418" i="19" s="1"/>
  <c r="M1414" i="19"/>
  <c r="S1414" i="19" s="1"/>
  <c r="U1414" i="19" s="1"/>
  <c r="M1410" i="19"/>
  <c r="S1410" i="19" s="1"/>
  <c r="U1410" i="19" s="1"/>
  <c r="M1406" i="19"/>
  <c r="S1406" i="19" s="1"/>
  <c r="U1406" i="19" s="1"/>
  <c r="M1402" i="19"/>
  <c r="S1402" i="19" s="1"/>
  <c r="U1402" i="19" s="1"/>
  <c r="M1398" i="19"/>
  <c r="S1398" i="19" s="1"/>
  <c r="U1398" i="19" s="1"/>
  <c r="M1394" i="19"/>
  <c r="S1394" i="19" s="1"/>
  <c r="U1394" i="19" s="1"/>
  <c r="M1390" i="19"/>
  <c r="S1390" i="19" s="1"/>
  <c r="U1390" i="19" s="1"/>
  <c r="M1386" i="19"/>
  <c r="S1386" i="19" s="1"/>
  <c r="U1386" i="19" s="1"/>
  <c r="M1382" i="19"/>
  <c r="S1382" i="19" s="1"/>
  <c r="U1382" i="19" s="1"/>
  <c r="M1378" i="19"/>
  <c r="S1378" i="19" s="1"/>
  <c r="U1378" i="19" s="1"/>
  <c r="M1374" i="19"/>
  <c r="S1374" i="19" s="1"/>
  <c r="U1374" i="19" s="1"/>
  <c r="M1367" i="19"/>
  <c r="S1367" i="19" s="1"/>
  <c r="U1367" i="19" s="1"/>
  <c r="M1363" i="19"/>
  <c r="S1363" i="19" s="1"/>
  <c r="U1363" i="19" s="1"/>
  <c r="M1359" i="19"/>
  <c r="S1359" i="19" s="1"/>
  <c r="U1359" i="19" s="1"/>
  <c r="M1355" i="19"/>
  <c r="S1355" i="19" s="1"/>
  <c r="U1355" i="19" s="1"/>
  <c r="M1351" i="19"/>
  <c r="S1351" i="19" s="1"/>
  <c r="U1351" i="19" s="1"/>
  <c r="M1347" i="19"/>
  <c r="S1347" i="19" s="1"/>
  <c r="U1347" i="19" s="1"/>
  <c r="M1343" i="19"/>
  <c r="S1343" i="19" s="1"/>
  <c r="U1343" i="19" s="1"/>
  <c r="M1339" i="19"/>
  <c r="S1339" i="19" s="1"/>
  <c r="U1339" i="19" s="1"/>
  <c r="M1335" i="19"/>
  <c r="S1335" i="19" s="1"/>
  <c r="U1335" i="19" s="1"/>
  <c r="M1331" i="19"/>
  <c r="S1331" i="19" s="1"/>
  <c r="U1331" i="19" s="1"/>
  <c r="M1327" i="19"/>
  <c r="S1327" i="19" s="1"/>
  <c r="U1327" i="19" s="1"/>
  <c r="M1323" i="19"/>
  <c r="S1323" i="19" s="1"/>
  <c r="U1323" i="19" s="1"/>
  <c r="M1319" i="19"/>
  <c r="S1319" i="19" s="1"/>
  <c r="U1319" i="19" s="1"/>
  <c r="M1315" i="19"/>
  <c r="S1315" i="19" s="1"/>
  <c r="U1315" i="19" s="1"/>
  <c r="M1311" i="19"/>
  <c r="S1311" i="19" s="1"/>
  <c r="U1311" i="19" s="1"/>
  <c r="M1307" i="19"/>
  <c r="S1307" i="19" s="1"/>
  <c r="U1307" i="19" s="1"/>
  <c r="M1303" i="19"/>
  <c r="S1303" i="19" s="1"/>
  <c r="U1303" i="19" s="1"/>
  <c r="M1299" i="19"/>
  <c r="S1299" i="19" s="1"/>
  <c r="U1299" i="19" s="1"/>
  <c r="M1295" i="19"/>
  <c r="S1295" i="19" s="1"/>
  <c r="U1295" i="19" s="1"/>
  <c r="M1264" i="19"/>
  <c r="S1264" i="19" s="1"/>
  <c r="U1264" i="19" s="1"/>
  <c r="M1260" i="19"/>
  <c r="S1260" i="19" s="1"/>
  <c r="U1260" i="19" s="1"/>
  <c r="M1256" i="19"/>
  <c r="S1256" i="19" s="1"/>
  <c r="U1256" i="19" s="1"/>
  <c r="M1252" i="19"/>
  <c r="S1252" i="19" s="1"/>
  <c r="U1252" i="19" s="1"/>
  <c r="M1248" i="19"/>
  <c r="S1248" i="19" s="1"/>
  <c r="U1248" i="19" s="1"/>
  <c r="M1244" i="19"/>
  <c r="S1244" i="19" s="1"/>
  <c r="U1244" i="19" s="1"/>
  <c r="M1240" i="19"/>
  <c r="S1240" i="19" s="1"/>
  <c r="U1240" i="19" s="1"/>
  <c r="M1236" i="19"/>
  <c r="S1236" i="19" s="1"/>
  <c r="U1236" i="19" s="1"/>
  <c r="M1232" i="19"/>
  <c r="S1232" i="19" s="1"/>
  <c r="U1232" i="19" s="1"/>
  <c r="M1228" i="19"/>
  <c r="S1228" i="19" s="1"/>
  <c r="U1228" i="19" s="1"/>
  <c r="M1224" i="19"/>
  <c r="S1224" i="19" s="1"/>
  <c r="U1224" i="19" s="1"/>
  <c r="M1220" i="19"/>
  <c r="S1220" i="19" s="1"/>
  <c r="U1220" i="19" s="1"/>
  <c r="M1216" i="19"/>
  <c r="S1216" i="19" s="1"/>
  <c r="U1216" i="19" s="1"/>
  <c r="M1212" i="19"/>
  <c r="S1212" i="19" s="1"/>
  <c r="U1212" i="19" s="1"/>
  <c r="M1208" i="19"/>
  <c r="S1208" i="19" s="1"/>
  <c r="U1208" i="19" s="1"/>
  <c r="M1204" i="19"/>
  <c r="S1204" i="19" s="1"/>
  <c r="U1204" i="19" s="1"/>
  <c r="M1200" i="19"/>
  <c r="S1200" i="19" s="1"/>
  <c r="U1200" i="19" s="1"/>
  <c r="M1181" i="19"/>
  <c r="S1181" i="19" s="1"/>
  <c r="U1181" i="19" s="1"/>
  <c r="M1177" i="19"/>
  <c r="S1177" i="19" s="1"/>
  <c r="U1177" i="19" s="1"/>
  <c r="M1173" i="19"/>
  <c r="S1173" i="19" s="1"/>
  <c r="U1173" i="19" s="1"/>
  <c r="M1169" i="19"/>
  <c r="S1169" i="19" s="1"/>
  <c r="U1169" i="19" s="1"/>
  <c r="M1165" i="19"/>
  <c r="S1165" i="19" s="1"/>
  <c r="U1165" i="19" s="1"/>
  <c r="M1161" i="19"/>
  <c r="S1161" i="19" s="1"/>
  <c r="U1161" i="19" s="1"/>
  <c r="M1157" i="19"/>
  <c r="S1157" i="19" s="1"/>
  <c r="U1157" i="19" s="1"/>
  <c r="M1153" i="19"/>
  <c r="S1153" i="19" s="1"/>
  <c r="U1153" i="19" s="1"/>
  <c r="M1149" i="19"/>
  <c r="S1149" i="19" s="1"/>
  <c r="U1149" i="19" s="1"/>
  <c r="M1145" i="19"/>
  <c r="S1145" i="19" s="1"/>
  <c r="U1145" i="19" s="1"/>
  <c r="M1141" i="19"/>
  <c r="S1141" i="19" s="1"/>
  <c r="U1141" i="19" s="1"/>
  <c r="M1137" i="19"/>
  <c r="S1137" i="19" s="1"/>
  <c r="U1137" i="19" s="1"/>
  <c r="M1133" i="19"/>
  <c r="S1133" i="19" s="1"/>
  <c r="U1133" i="19" s="1"/>
  <c r="M1129" i="19"/>
  <c r="S1129" i="19" s="1"/>
  <c r="U1129" i="19" s="1"/>
  <c r="M1125" i="19"/>
  <c r="S1125" i="19" s="1"/>
  <c r="U1125" i="19" s="1"/>
  <c r="M1121" i="19"/>
  <c r="S1121" i="19" s="1"/>
  <c r="U1121" i="19" s="1"/>
  <c r="M1117" i="19"/>
  <c r="S1117" i="19" s="1"/>
  <c r="U1117" i="19" s="1"/>
  <c r="M1113" i="19"/>
  <c r="S1113" i="19" s="1"/>
  <c r="U1113" i="19" s="1"/>
  <c r="M1109" i="19"/>
  <c r="S1109" i="19" s="1"/>
  <c r="U1109" i="19" s="1"/>
  <c r="M1105" i="19"/>
  <c r="S1105" i="19" s="1"/>
  <c r="U1105" i="19" s="1"/>
  <c r="M1101" i="19"/>
  <c r="S1101" i="19" s="1"/>
  <c r="U1101" i="19" s="1"/>
  <c r="M1097" i="19"/>
  <c r="S1097" i="19" s="1"/>
  <c r="U1097" i="19" s="1"/>
  <c r="M1093" i="19"/>
  <c r="S1093" i="19" s="1"/>
  <c r="U1093" i="19" s="1"/>
  <c r="M1089" i="19"/>
  <c r="S1089" i="19" s="1"/>
  <c r="U1089" i="19" s="1"/>
  <c r="M1085" i="19"/>
  <c r="S1085" i="19" s="1"/>
  <c r="U1085" i="19" s="1"/>
  <c r="M1058" i="19"/>
  <c r="S1058" i="19" s="1"/>
  <c r="U1058" i="19" s="1"/>
  <c r="M1054" i="19"/>
  <c r="S1054" i="19" s="1"/>
  <c r="U1054" i="19" s="1"/>
  <c r="M1050" i="19"/>
  <c r="S1050" i="19" s="1"/>
  <c r="U1050" i="19" s="1"/>
  <c r="M1046" i="19"/>
  <c r="S1046" i="19" s="1"/>
  <c r="U1046" i="19" s="1"/>
  <c r="M1042" i="19"/>
  <c r="S1042" i="19" s="1"/>
  <c r="U1042" i="19" s="1"/>
  <c r="M1038" i="19"/>
  <c r="S1038" i="19" s="1"/>
  <c r="U1038" i="19" s="1"/>
  <c r="M1034" i="19"/>
  <c r="S1034" i="19" s="1"/>
  <c r="U1034" i="19" s="1"/>
  <c r="M1030" i="19"/>
  <c r="S1030" i="19" s="1"/>
  <c r="U1030" i="19" s="1"/>
  <c r="M1026" i="19"/>
  <c r="S1026" i="19" s="1"/>
  <c r="U1026" i="19" s="1"/>
  <c r="M1022" i="19"/>
  <c r="S1022" i="19" s="1"/>
  <c r="U1022" i="19" s="1"/>
  <c r="M1018" i="19"/>
  <c r="S1018" i="19" s="1"/>
  <c r="U1018" i="19" s="1"/>
  <c r="M1014" i="19"/>
  <c r="S1014" i="19" s="1"/>
  <c r="U1014" i="19" s="1"/>
  <c r="M1010" i="19"/>
  <c r="S1010" i="19" s="1"/>
  <c r="U1010" i="19" s="1"/>
  <c r="M1006" i="19"/>
  <c r="S1006" i="19" s="1"/>
  <c r="U1006" i="19" s="1"/>
  <c r="M1002" i="19"/>
  <c r="S1002" i="19" s="1"/>
  <c r="U1002" i="19" s="1"/>
  <c r="M998" i="19"/>
  <c r="S998" i="19" s="1"/>
  <c r="U998" i="19" s="1"/>
  <c r="M994" i="19"/>
  <c r="S994" i="19" s="1"/>
  <c r="U994" i="19" s="1"/>
  <c r="M990" i="19"/>
  <c r="S990" i="19" s="1"/>
  <c r="U990" i="19" s="1"/>
  <c r="M986" i="19"/>
  <c r="S986" i="19" s="1"/>
  <c r="U986" i="19" s="1"/>
  <c r="M982" i="19"/>
  <c r="S982" i="19" s="1"/>
  <c r="U982" i="19" s="1"/>
  <c r="M978" i="19"/>
  <c r="S978" i="19" s="1"/>
  <c r="U978" i="19" s="1"/>
  <c r="M974" i="19"/>
  <c r="S974" i="19" s="1"/>
  <c r="U974" i="19" s="1"/>
  <c r="M970" i="19"/>
  <c r="S970" i="19" s="1"/>
  <c r="U970" i="19" s="1"/>
  <c r="M966" i="19"/>
  <c r="S966" i="19" s="1"/>
  <c r="U966" i="19" s="1"/>
  <c r="M962" i="19"/>
  <c r="S962" i="19" s="1"/>
  <c r="U962" i="19" s="1"/>
  <c r="M958" i="19"/>
  <c r="S958" i="19" s="1"/>
  <c r="U958" i="19" s="1"/>
  <c r="M954" i="19"/>
  <c r="S954" i="19" s="1"/>
  <c r="U954" i="19" s="1"/>
  <c r="M950" i="19"/>
  <c r="S950" i="19" s="1"/>
  <c r="U950" i="19" s="1"/>
  <c r="M946" i="19"/>
  <c r="S946" i="19" s="1"/>
  <c r="U946" i="19" s="1"/>
  <c r="M942" i="19"/>
  <c r="S942" i="19" s="1"/>
  <c r="U942" i="19" s="1"/>
  <c r="M938" i="19"/>
  <c r="S938" i="19" s="1"/>
  <c r="U938" i="19" s="1"/>
  <c r="M899" i="19"/>
  <c r="S899" i="19" s="1"/>
  <c r="U899" i="19" s="1"/>
  <c r="M895" i="19"/>
  <c r="S895" i="19" s="1"/>
  <c r="U895" i="19" s="1"/>
  <c r="M891" i="19"/>
  <c r="S891" i="19" s="1"/>
  <c r="U891" i="19" s="1"/>
  <c r="M887" i="19"/>
  <c r="S887" i="19" s="1"/>
  <c r="U887" i="19" s="1"/>
  <c r="M883" i="19"/>
  <c r="S883" i="19" s="1"/>
  <c r="U883" i="19" s="1"/>
  <c r="M879" i="19"/>
  <c r="S879" i="19" s="1"/>
  <c r="U879" i="19" s="1"/>
  <c r="M875" i="19"/>
  <c r="S875" i="19" s="1"/>
  <c r="U875" i="19" s="1"/>
  <c r="M871" i="19"/>
  <c r="S871" i="19" s="1"/>
  <c r="U871" i="19" s="1"/>
  <c r="M867" i="19"/>
  <c r="S867" i="19" s="1"/>
  <c r="U867" i="19" s="1"/>
  <c r="M863" i="19"/>
  <c r="S863" i="19" s="1"/>
  <c r="U863" i="19" s="1"/>
  <c r="M859" i="19"/>
  <c r="S859" i="19" s="1"/>
  <c r="U859" i="19" s="1"/>
  <c r="M855" i="19"/>
  <c r="S855" i="19" s="1"/>
  <c r="U855" i="19" s="1"/>
  <c r="M851" i="19"/>
  <c r="S851" i="19" s="1"/>
  <c r="U851" i="19" s="1"/>
  <c r="M847" i="19"/>
  <c r="S847" i="19" s="1"/>
  <c r="U847" i="19" s="1"/>
  <c r="M843" i="19"/>
  <c r="S843" i="19" s="1"/>
  <c r="U843" i="19" s="1"/>
  <c r="M839" i="19"/>
  <c r="S839" i="19" s="1"/>
  <c r="U839" i="19" s="1"/>
  <c r="M835" i="19"/>
  <c r="S835" i="19" s="1"/>
  <c r="U835" i="19" s="1"/>
  <c r="M831" i="19"/>
  <c r="S831" i="19" s="1"/>
  <c r="U831" i="19" s="1"/>
  <c r="M827" i="19"/>
  <c r="S827" i="19" s="1"/>
  <c r="U827" i="19" s="1"/>
  <c r="M823" i="19"/>
  <c r="S823" i="19" s="1"/>
  <c r="U823" i="19" s="1"/>
  <c r="M819" i="19"/>
  <c r="S819" i="19" s="1"/>
  <c r="U819" i="19" s="1"/>
  <c r="M815" i="19"/>
  <c r="S815" i="19" s="1"/>
  <c r="U815" i="19" s="1"/>
  <c r="M811" i="19"/>
  <c r="S811" i="19" s="1"/>
  <c r="U811" i="19" s="1"/>
  <c r="M807" i="19"/>
  <c r="S807" i="19" s="1"/>
  <c r="U807" i="19" s="1"/>
  <c r="M744" i="19"/>
  <c r="S744" i="19" s="1"/>
  <c r="U744" i="19" s="1"/>
  <c r="M740" i="19"/>
  <c r="S740" i="19" s="1"/>
  <c r="U740" i="19" s="1"/>
  <c r="M736" i="19"/>
  <c r="S736" i="19" s="1"/>
  <c r="U736" i="19" s="1"/>
  <c r="M732" i="19"/>
  <c r="S732" i="19" s="1"/>
  <c r="U732" i="19" s="1"/>
  <c r="M728" i="19"/>
  <c r="S728" i="19" s="1"/>
  <c r="U728" i="19" s="1"/>
  <c r="M724" i="19"/>
  <c r="S724" i="19" s="1"/>
  <c r="U724" i="19" s="1"/>
  <c r="M720" i="19"/>
  <c r="S720" i="19" s="1"/>
  <c r="U720" i="19" s="1"/>
  <c r="M716" i="19"/>
  <c r="S716" i="19" s="1"/>
  <c r="U716" i="19" s="1"/>
  <c r="M712" i="19"/>
  <c r="S712" i="19" s="1"/>
  <c r="U712" i="19" s="1"/>
  <c r="M708" i="19"/>
  <c r="S708" i="19" s="1"/>
  <c r="U708" i="19" s="1"/>
  <c r="M704" i="19"/>
  <c r="S704" i="19" s="1"/>
  <c r="U704" i="19" s="1"/>
  <c r="M700" i="19"/>
  <c r="S700" i="19" s="1"/>
  <c r="U700" i="19" s="1"/>
  <c r="M696" i="19"/>
  <c r="S696" i="19" s="1"/>
  <c r="U696" i="19" s="1"/>
  <c r="M621" i="19"/>
  <c r="S621" i="19" s="1"/>
  <c r="U621" i="19" s="1"/>
  <c r="M617" i="19"/>
  <c r="S617" i="19" s="1"/>
  <c r="U617" i="19" s="1"/>
  <c r="M613" i="19"/>
  <c r="S613" i="19" s="1"/>
  <c r="U613" i="19" s="1"/>
  <c r="M609" i="19"/>
  <c r="S609" i="19" s="1"/>
  <c r="U609" i="19" s="1"/>
  <c r="M605" i="19"/>
  <c r="S605" i="19" s="1"/>
  <c r="U605" i="19" s="1"/>
  <c r="M601" i="19"/>
  <c r="S601" i="19" s="1"/>
  <c r="U601" i="19" s="1"/>
  <c r="M597" i="19"/>
  <c r="S597" i="19" s="1"/>
  <c r="U597" i="19" s="1"/>
  <c r="M593" i="19"/>
  <c r="S593" i="19" s="1"/>
  <c r="U593" i="19" s="1"/>
  <c r="M589" i="19"/>
  <c r="S589" i="19" s="1"/>
  <c r="U589" i="19" s="1"/>
  <c r="M585" i="19"/>
  <c r="S585" i="19" s="1"/>
  <c r="U585" i="19" s="1"/>
  <c r="M581" i="19"/>
  <c r="S581" i="19" s="1"/>
  <c r="U581" i="19" s="1"/>
  <c r="M577" i="19"/>
  <c r="S577" i="19" s="1"/>
  <c r="U577" i="19" s="1"/>
  <c r="M573" i="19"/>
  <c r="S573" i="19" s="1"/>
  <c r="U573" i="19" s="1"/>
  <c r="M569" i="19"/>
  <c r="S569" i="19" s="1"/>
  <c r="U569" i="19" s="1"/>
  <c r="M565" i="19"/>
  <c r="S565" i="19" s="1"/>
  <c r="U565" i="19" s="1"/>
  <c r="M561" i="19"/>
  <c r="S561" i="19" s="1"/>
  <c r="U561" i="19" s="1"/>
  <c r="M557" i="19"/>
  <c r="S557" i="19" s="1"/>
  <c r="U557" i="19" s="1"/>
  <c r="M553" i="19"/>
  <c r="S553" i="19" s="1"/>
  <c r="U553" i="19" s="1"/>
  <c r="M549" i="19"/>
  <c r="S549" i="19" s="1"/>
  <c r="U549" i="19" s="1"/>
  <c r="M545" i="19"/>
  <c r="S545" i="19" s="1"/>
  <c r="U545" i="19" s="1"/>
  <c r="M541" i="19"/>
  <c r="S541" i="19" s="1"/>
  <c r="U541" i="19" s="1"/>
  <c r="M537" i="19"/>
  <c r="S537" i="19" s="1"/>
  <c r="U537" i="19" s="1"/>
  <c r="M533" i="19"/>
  <c r="S533" i="19" s="1"/>
  <c r="U533" i="19" s="1"/>
  <c r="M529" i="19"/>
  <c r="S529" i="19" s="1"/>
  <c r="U529" i="19" s="1"/>
  <c r="M382" i="19"/>
  <c r="S382" i="19" s="1"/>
  <c r="U382" i="19" s="1"/>
  <c r="M378" i="19"/>
  <c r="S378" i="19" s="1"/>
  <c r="U378" i="19" s="1"/>
  <c r="M374" i="19"/>
  <c r="S374" i="19" s="1"/>
  <c r="U374" i="19" s="1"/>
  <c r="M370" i="19"/>
  <c r="S370" i="19" s="1"/>
  <c r="U370" i="19" s="1"/>
  <c r="M366" i="19"/>
  <c r="S366" i="19" s="1"/>
  <c r="U366" i="19" s="1"/>
  <c r="M362" i="19"/>
  <c r="S362" i="19" s="1"/>
  <c r="U362" i="19" s="1"/>
  <c r="M358" i="19"/>
  <c r="S358" i="19" s="1"/>
  <c r="U358" i="19" s="1"/>
  <c r="M354" i="19"/>
  <c r="S354" i="19" s="1"/>
  <c r="U354" i="19" s="1"/>
  <c r="M350" i="19"/>
  <c r="S350" i="19" s="1"/>
  <c r="U350" i="19" s="1"/>
  <c r="M346" i="19"/>
  <c r="S346" i="19" s="1"/>
  <c r="U346" i="19" s="1"/>
  <c r="M342" i="19"/>
  <c r="S342" i="19" s="1"/>
  <c r="U342" i="19" s="1"/>
  <c r="M338" i="19"/>
  <c r="S338" i="19" s="1"/>
  <c r="U338" i="19" s="1"/>
  <c r="M334" i="19"/>
  <c r="S334" i="19" s="1"/>
  <c r="U334" i="19" s="1"/>
  <c r="M330" i="19"/>
  <c r="S330" i="19" s="1"/>
  <c r="U330" i="19" s="1"/>
  <c r="M326" i="19"/>
  <c r="S326" i="19" s="1"/>
  <c r="U326" i="19" s="1"/>
  <c r="M322" i="19"/>
  <c r="S322" i="19" s="1"/>
  <c r="U322" i="19" s="1"/>
  <c r="M318" i="19"/>
  <c r="S318" i="19" s="1"/>
  <c r="U318" i="19" s="1"/>
  <c r="M314" i="19"/>
  <c r="S314" i="19" s="1"/>
  <c r="U314" i="19" s="1"/>
  <c r="M310" i="19"/>
  <c r="S310" i="19" s="1"/>
  <c r="U310" i="19" s="1"/>
  <c r="M306" i="19"/>
  <c r="S306" i="19" s="1"/>
  <c r="U306" i="19" s="1"/>
  <c r="M302" i="19"/>
  <c r="S302" i="19" s="1"/>
  <c r="U302" i="19" s="1"/>
  <c r="M298" i="19"/>
  <c r="S298" i="19" s="1"/>
  <c r="U298" i="19" s="1"/>
  <c r="M294" i="19"/>
  <c r="S294" i="19" s="1"/>
  <c r="U294" i="19" s="1"/>
  <c r="M290" i="19"/>
  <c r="S290" i="19" s="1"/>
  <c r="U290" i="19" s="1"/>
  <c r="M286" i="19"/>
  <c r="S286" i="19" s="1"/>
  <c r="U286" i="19" s="1"/>
  <c r="M282" i="19"/>
  <c r="S282" i="19" s="1"/>
  <c r="U282" i="19" s="1"/>
  <c r="M278" i="19"/>
  <c r="S278" i="19" s="1"/>
  <c r="U278" i="19" s="1"/>
  <c r="M274" i="19"/>
  <c r="S274" i="19" s="1"/>
  <c r="U274" i="19" s="1"/>
  <c r="M270" i="19"/>
  <c r="S270" i="19" s="1"/>
  <c r="U270" i="19" s="1"/>
  <c r="M266" i="19"/>
  <c r="S266" i="19" s="1"/>
  <c r="U266" i="19" s="1"/>
  <c r="M262" i="19"/>
  <c r="S262" i="19" s="1"/>
  <c r="U262" i="19" s="1"/>
  <c r="M258" i="19"/>
  <c r="S258" i="19" s="1"/>
  <c r="U258" i="19" s="1"/>
  <c r="M254" i="19"/>
  <c r="S254" i="19" s="1"/>
  <c r="U254" i="19" s="1"/>
  <c r="M250" i="19"/>
  <c r="S250" i="19" s="1"/>
  <c r="U250" i="19" s="1"/>
  <c r="M246" i="19"/>
  <c r="S246" i="19" s="1"/>
  <c r="U246" i="19" s="1"/>
  <c r="M242" i="19"/>
  <c r="S242" i="19" s="1"/>
  <c r="U242" i="19" s="1"/>
  <c r="M238" i="19"/>
  <c r="S238" i="19" s="1"/>
  <c r="U238" i="19" s="1"/>
  <c r="M234" i="19"/>
  <c r="S234" i="19" s="1"/>
  <c r="U234" i="19" s="1"/>
  <c r="M230" i="19"/>
  <c r="S230" i="19" s="1"/>
  <c r="U230" i="19" s="1"/>
  <c r="M226" i="19"/>
  <c r="S226" i="19" s="1"/>
  <c r="U226" i="19" s="1"/>
  <c r="M167" i="19"/>
  <c r="S167" i="19" s="1"/>
  <c r="U167" i="19" s="1"/>
  <c r="M163" i="19"/>
  <c r="S163" i="19" s="1"/>
  <c r="U163" i="19" s="1"/>
  <c r="M159" i="19"/>
  <c r="S159" i="19" s="1"/>
  <c r="U159" i="19" s="1"/>
  <c r="M155" i="19"/>
  <c r="S155" i="19" s="1"/>
  <c r="U155" i="19" s="1"/>
  <c r="M151" i="19"/>
  <c r="S151" i="19" s="1"/>
  <c r="U151" i="19" s="1"/>
  <c r="M147" i="19"/>
  <c r="S147" i="19" s="1"/>
  <c r="U147" i="19" s="1"/>
  <c r="M143" i="19"/>
  <c r="S143" i="19" s="1"/>
  <c r="U143" i="19" s="1"/>
  <c r="M139" i="19"/>
  <c r="S139" i="19" s="1"/>
  <c r="U139" i="19" s="1"/>
  <c r="M135" i="19"/>
  <c r="S135" i="19" s="1"/>
  <c r="U135" i="19" s="1"/>
  <c r="M131" i="19"/>
  <c r="S131" i="19" s="1"/>
  <c r="U131" i="19" s="1"/>
  <c r="M127" i="19"/>
  <c r="S127" i="19" s="1"/>
  <c r="U127" i="19" s="1"/>
  <c r="M123" i="19"/>
  <c r="S123" i="19" s="1"/>
  <c r="U123" i="19" s="1"/>
  <c r="M119" i="19"/>
  <c r="S119" i="19" s="1"/>
  <c r="U119" i="19" s="1"/>
  <c r="M115" i="19"/>
  <c r="S115" i="19" s="1"/>
  <c r="U115" i="19" s="1"/>
  <c r="M111" i="19"/>
  <c r="S111" i="19" s="1"/>
  <c r="U111" i="19" s="1"/>
  <c r="M107" i="19"/>
  <c r="S107" i="19" s="1"/>
  <c r="U107" i="19" s="1"/>
  <c r="M103" i="19"/>
  <c r="S103" i="19" s="1"/>
  <c r="U103" i="19" s="1"/>
  <c r="M99" i="19"/>
  <c r="S99" i="19" s="1"/>
  <c r="U99" i="19" s="1"/>
  <c r="M95" i="19"/>
  <c r="S95" i="19" s="1"/>
  <c r="U95" i="19" s="1"/>
  <c r="M91" i="19"/>
  <c r="S91" i="19" s="1"/>
  <c r="U91" i="19" s="1"/>
  <c r="M87" i="19"/>
  <c r="S87" i="19" s="1"/>
  <c r="U87" i="19" s="1"/>
  <c r="M83" i="19"/>
  <c r="S83" i="19" s="1"/>
  <c r="U83" i="19" s="1"/>
  <c r="M79" i="19"/>
  <c r="S79" i="19" s="1"/>
  <c r="U79" i="19" s="1"/>
  <c r="M75" i="19"/>
  <c r="S75" i="19" s="1"/>
  <c r="U75" i="19" s="1"/>
  <c r="M71" i="19"/>
  <c r="S71" i="19" s="1"/>
  <c r="U71" i="19" s="1"/>
  <c r="M67" i="19"/>
  <c r="S67" i="19" s="1"/>
  <c r="U67" i="19" s="1"/>
  <c r="M63" i="19"/>
  <c r="S63" i="19" s="1"/>
  <c r="U63" i="19" s="1"/>
  <c r="M59" i="19"/>
  <c r="S59" i="19" s="1"/>
  <c r="U59" i="19" s="1"/>
  <c r="M55" i="19"/>
  <c r="S55" i="19" s="1"/>
  <c r="U55" i="19" s="1"/>
  <c r="M51" i="19"/>
  <c r="S51" i="19" s="1"/>
  <c r="M1694" i="21"/>
  <c r="S1694" i="21" s="1"/>
  <c r="U1694" i="21" s="1"/>
  <c r="M1689" i="21"/>
  <c r="S1689" i="21" s="1"/>
  <c r="U1689" i="21" s="1"/>
  <c r="M1684" i="21"/>
  <c r="S1684" i="21" s="1"/>
  <c r="U1684" i="21" s="1"/>
  <c r="M1676" i="21"/>
  <c r="S1676" i="21" s="1"/>
  <c r="U1676" i="21" s="1"/>
  <c r="M1672" i="21"/>
  <c r="S1672" i="21" s="1"/>
  <c r="U1672" i="21" s="1"/>
  <c r="M1658" i="21"/>
  <c r="S1658" i="21" s="1"/>
  <c r="U1658" i="21" s="1"/>
  <c r="M1653" i="21"/>
  <c r="S1653" i="21" s="1"/>
  <c r="U1653" i="21" s="1"/>
  <c r="M1649" i="21"/>
  <c r="S1649" i="21" s="1"/>
  <c r="U1649" i="21" s="1"/>
  <c r="M1630" i="21"/>
  <c r="S1630" i="21" s="1"/>
  <c r="U1630" i="21" s="1"/>
  <c r="M1621" i="21"/>
  <c r="S1621" i="21" s="1"/>
  <c r="U1621" i="21" s="1"/>
  <c r="M1617" i="21"/>
  <c r="S1617" i="21" s="1"/>
  <c r="U1617" i="21" s="1"/>
  <c r="M1609" i="21"/>
  <c r="S1609" i="21" s="1"/>
  <c r="U1609" i="21" s="1"/>
  <c r="M1596" i="21"/>
  <c r="S1596" i="21" s="1"/>
  <c r="U1596" i="21" s="1"/>
  <c r="M1592" i="21"/>
  <c r="S1592" i="21" s="1"/>
  <c r="U1592" i="21" s="1"/>
  <c r="M1579" i="21"/>
  <c r="S1579" i="21" s="1"/>
  <c r="U1579" i="21" s="1"/>
  <c r="M1575" i="21"/>
  <c r="S1575" i="21" s="1"/>
  <c r="U1575" i="21" s="1"/>
  <c r="M1566" i="21"/>
  <c r="S1566" i="21" s="1"/>
  <c r="U1566" i="21" s="1"/>
  <c r="M1562" i="21"/>
  <c r="S1562" i="21" s="1"/>
  <c r="U1562" i="21" s="1"/>
  <c r="M1549" i="21"/>
  <c r="S1549" i="21" s="1"/>
  <c r="U1549" i="21" s="1"/>
  <c r="M1541" i="21"/>
  <c r="S1541" i="21" s="1"/>
  <c r="U1541" i="21" s="1"/>
  <c r="M1525" i="21"/>
  <c r="S1525" i="21" s="1"/>
  <c r="U1525" i="21" s="1"/>
  <c r="M1521" i="21"/>
  <c r="S1521" i="21" s="1"/>
  <c r="U1521" i="21" s="1"/>
  <c r="M1508" i="21"/>
  <c r="S1508" i="21" s="1"/>
  <c r="U1508" i="21" s="1"/>
  <c r="M1504" i="21"/>
  <c r="S1504" i="21" s="1"/>
  <c r="U1504" i="21" s="1"/>
  <c r="M1491" i="21"/>
  <c r="S1491" i="21" s="1"/>
  <c r="U1491" i="21" s="1"/>
  <c r="M1487" i="21"/>
  <c r="S1487" i="21" s="1"/>
  <c r="U1487" i="21" s="1"/>
  <c r="M1483" i="21"/>
  <c r="S1483" i="21" s="1"/>
  <c r="U1483" i="21" s="1"/>
  <c r="M1479" i="21"/>
  <c r="S1479" i="21" s="1"/>
  <c r="U1479" i="21" s="1"/>
  <c r="M1471" i="21"/>
  <c r="S1471" i="21" s="1"/>
  <c r="U1471" i="21" s="1"/>
  <c r="M1467" i="21"/>
  <c r="S1467" i="21" s="1"/>
  <c r="U1467" i="21" s="1"/>
  <c r="M1463" i="21"/>
  <c r="S1463" i="21" s="1"/>
  <c r="U1463" i="21" s="1"/>
  <c r="M1454" i="21"/>
  <c r="S1454" i="21" s="1"/>
  <c r="U1454" i="21" s="1"/>
  <c r="M1450" i="21"/>
  <c r="S1450" i="21" s="1"/>
  <c r="U1450" i="21" s="1"/>
  <c r="M1446" i="21"/>
  <c r="S1446" i="21" s="1"/>
  <c r="U1446" i="21" s="1"/>
  <c r="M1442" i="21"/>
  <c r="S1442" i="21" s="1"/>
  <c r="U1442" i="21" s="1"/>
  <c r="M1429" i="21"/>
  <c r="S1429" i="21" s="1"/>
  <c r="U1429" i="21" s="1"/>
  <c r="M1425" i="21"/>
  <c r="S1425" i="21" s="1"/>
  <c r="U1425" i="21" s="1"/>
  <c r="M1412" i="21"/>
  <c r="S1412" i="21" s="1"/>
  <c r="U1412" i="21" s="1"/>
  <c r="M1408" i="21"/>
  <c r="S1408" i="21" s="1"/>
  <c r="U1408" i="21" s="1"/>
  <c r="M1395" i="21"/>
  <c r="S1395" i="21" s="1"/>
  <c r="U1395" i="21" s="1"/>
  <c r="M1391" i="21"/>
  <c r="S1391" i="21" s="1"/>
  <c r="U1391" i="21" s="1"/>
  <c r="M1382" i="21"/>
  <c r="S1382" i="21" s="1"/>
  <c r="U1382" i="21" s="1"/>
  <c r="M1378" i="21"/>
  <c r="S1378" i="21" s="1"/>
  <c r="U1378" i="21" s="1"/>
  <c r="M1370" i="21"/>
  <c r="S1370" i="21" s="1"/>
  <c r="U1370" i="21" s="1"/>
  <c r="M1354" i="21"/>
  <c r="S1354" i="21" s="1"/>
  <c r="U1354" i="21" s="1"/>
  <c r="M1350" i="21"/>
  <c r="S1350" i="21" s="1"/>
  <c r="U1350" i="21" s="1"/>
  <c r="M1346" i="21"/>
  <c r="S1346" i="21" s="1"/>
  <c r="U1346" i="21" s="1"/>
  <c r="M1342" i="21"/>
  <c r="S1342" i="21" s="1"/>
  <c r="U1342" i="21" s="1"/>
  <c r="M1338" i="21"/>
  <c r="S1338" i="21" s="1"/>
  <c r="U1338" i="21" s="1"/>
  <c r="M1334" i="21"/>
  <c r="S1334" i="21" s="1"/>
  <c r="U1334" i="21" s="1"/>
  <c r="M1330" i="21"/>
  <c r="S1330" i="21" s="1"/>
  <c r="U1330" i="21" s="1"/>
  <c r="M1317" i="21"/>
  <c r="S1317" i="21" s="1"/>
  <c r="U1317" i="21" s="1"/>
  <c r="M1313" i="21"/>
  <c r="S1313" i="21" s="1"/>
  <c r="U1313" i="21" s="1"/>
  <c r="M1300" i="21"/>
  <c r="S1300" i="21" s="1"/>
  <c r="U1300" i="21" s="1"/>
  <c r="M1296" i="21"/>
  <c r="S1296" i="21" s="1"/>
  <c r="U1296" i="21" s="1"/>
  <c r="M1280" i="21"/>
  <c r="S1280" i="21" s="1"/>
  <c r="U1280" i="21" s="1"/>
  <c r="M1276" i="21"/>
  <c r="S1276" i="21" s="1"/>
  <c r="U1276" i="21" s="1"/>
  <c r="M1272" i="21"/>
  <c r="S1272" i="21" s="1"/>
  <c r="U1272" i="21" s="1"/>
  <c r="M1259" i="21"/>
  <c r="S1259" i="21" s="1"/>
  <c r="U1259" i="21" s="1"/>
  <c r="M1255" i="21"/>
  <c r="S1255" i="21" s="1"/>
  <c r="U1255" i="21" s="1"/>
  <c r="M1246" i="21"/>
  <c r="S1246" i="21" s="1"/>
  <c r="U1246" i="21" s="1"/>
  <c r="M1242" i="21"/>
  <c r="S1242" i="21" s="1"/>
  <c r="U1242" i="21" s="1"/>
  <c r="M1229" i="21"/>
  <c r="S1229" i="21" s="1"/>
  <c r="U1229" i="21" s="1"/>
  <c r="M1221" i="21"/>
  <c r="S1221" i="21" s="1"/>
  <c r="U1221" i="21" s="1"/>
  <c r="M1213" i="21"/>
  <c r="S1213" i="21" s="1"/>
  <c r="U1213" i="21" s="1"/>
  <c r="M1205" i="21"/>
  <c r="S1205" i="21" s="1"/>
  <c r="U1205" i="21" s="1"/>
  <c r="M1197" i="21"/>
  <c r="S1197" i="21" s="1"/>
  <c r="U1197" i="21" s="1"/>
  <c r="M1193" i="21"/>
  <c r="S1193" i="21" s="1"/>
  <c r="U1193" i="21" s="1"/>
  <c r="M1180" i="21"/>
  <c r="S1180" i="21" s="1"/>
  <c r="U1180" i="21" s="1"/>
  <c r="M1176" i="21"/>
  <c r="S1176" i="21" s="1"/>
  <c r="U1176" i="21" s="1"/>
  <c r="M1155" i="21"/>
  <c r="S1155" i="21" s="1"/>
  <c r="U1155" i="21" s="1"/>
  <c r="M1131" i="21"/>
  <c r="S1131" i="21" s="1"/>
  <c r="U1131" i="21" s="1"/>
  <c r="M1127" i="21"/>
  <c r="S1127" i="21" s="1"/>
  <c r="U1127" i="21" s="1"/>
  <c r="M1118" i="21"/>
  <c r="S1118" i="21" s="1"/>
  <c r="U1118" i="21" s="1"/>
  <c r="M1114" i="21"/>
  <c r="S1114" i="21" s="1"/>
  <c r="U1114" i="21" s="1"/>
  <c r="M1110" i="21"/>
  <c r="S1110" i="21" s="1"/>
  <c r="U1110" i="21" s="1"/>
  <c r="M1102" i="21"/>
  <c r="S1102" i="21" s="1"/>
  <c r="U1102" i="21" s="1"/>
  <c r="M1098" i="21"/>
  <c r="S1098" i="21" s="1"/>
  <c r="U1098" i="21" s="1"/>
  <c r="M1094" i="21"/>
  <c r="S1094" i="21" s="1"/>
  <c r="U1094" i="21" s="1"/>
  <c r="M1090" i="21"/>
  <c r="S1090" i="21" s="1"/>
  <c r="U1090" i="21" s="1"/>
  <c r="M1077" i="21"/>
  <c r="S1077" i="21" s="1"/>
  <c r="U1077" i="21" s="1"/>
  <c r="M1069" i="21"/>
  <c r="S1069" i="21" s="1"/>
  <c r="U1069" i="21" s="1"/>
  <c r="M1066" i="21"/>
  <c r="S1066" i="21" s="1"/>
  <c r="U1066" i="21" s="1"/>
  <c r="M1053" i="21"/>
  <c r="S1053" i="21" s="1"/>
  <c r="U1053" i="21" s="1"/>
  <c r="M1049" i="21"/>
  <c r="S1049" i="21" s="1"/>
  <c r="U1049" i="21" s="1"/>
  <c r="M1045" i="21"/>
  <c r="S1045" i="21" s="1"/>
  <c r="U1045" i="21" s="1"/>
  <c r="M1041" i="21"/>
  <c r="S1041" i="21" s="1"/>
  <c r="U1041" i="21" s="1"/>
  <c r="M1028" i="21"/>
  <c r="S1028" i="21" s="1"/>
  <c r="U1028" i="21" s="1"/>
  <c r="M1024" i="21"/>
  <c r="S1024" i="21" s="1"/>
  <c r="U1024" i="21" s="1"/>
  <c r="M1011" i="21"/>
  <c r="S1011" i="21" s="1"/>
  <c r="U1011" i="21" s="1"/>
  <c r="M1007" i="21"/>
  <c r="S1007" i="21" s="1"/>
  <c r="U1007" i="21" s="1"/>
  <c r="M998" i="21"/>
  <c r="S998" i="21" s="1"/>
  <c r="U998" i="21" s="1"/>
  <c r="M994" i="21"/>
  <c r="S994" i="21" s="1"/>
  <c r="U994" i="21" s="1"/>
  <c r="M981" i="21"/>
  <c r="S981" i="21" s="1"/>
  <c r="U981" i="21" s="1"/>
  <c r="M977" i="21"/>
  <c r="S977" i="21" s="1"/>
  <c r="U977" i="21" s="1"/>
  <c r="M973" i="21"/>
  <c r="S973" i="21" s="1"/>
  <c r="U973" i="21" s="1"/>
  <c r="M969" i="21"/>
  <c r="S969" i="21" s="1"/>
  <c r="U969" i="21" s="1"/>
  <c r="M956" i="21"/>
  <c r="S956" i="21" s="1"/>
  <c r="U956" i="21" s="1"/>
  <c r="M952" i="21"/>
  <c r="S952" i="21" s="1"/>
  <c r="U952" i="21" s="1"/>
  <c r="M939" i="21"/>
  <c r="S939" i="21" s="1"/>
  <c r="U939" i="21" s="1"/>
  <c r="M935" i="21"/>
  <c r="S935" i="21" s="1"/>
  <c r="U935" i="21" s="1"/>
  <c r="M926" i="21"/>
  <c r="S926" i="21" s="1"/>
  <c r="U926" i="21" s="1"/>
  <c r="M922" i="21"/>
  <c r="S922" i="21" s="1"/>
  <c r="U922" i="21" s="1"/>
  <c r="M914" i="21"/>
  <c r="S914" i="21" s="1"/>
  <c r="U914" i="21" s="1"/>
  <c r="M910" i="21"/>
  <c r="S910" i="21" s="1"/>
  <c r="U910" i="21" s="1"/>
  <c r="M902" i="21"/>
  <c r="S902" i="21" s="1"/>
  <c r="U902" i="21" s="1"/>
  <c r="M898" i="21"/>
  <c r="S898" i="21" s="1"/>
  <c r="U898" i="21" s="1"/>
  <c r="M885" i="21"/>
  <c r="S885" i="21" s="1"/>
  <c r="U885" i="21" s="1"/>
  <c r="M881" i="21"/>
  <c r="S881" i="21" s="1"/>
  <c r="U881" i="21" s="1"/>
  <c r="M868" i="21"/>
  <c r="S868" i="21" s="1"/>
  <c r="U868" i="21" s="1"/>
  <c r="M864" i="21"/>
  <c r="S864" i="21" s="1"/>
  <c r="U864" i="21" s="1"/>
  <c r="M851" i="21"/>
  <c r="S851" i="21" s="1"/>
  <c r="U851" i="21" s="1"/>
  <c r="M847" i="21"/>
  <c r="S847" i="21" s="1"/>
  <c r="U847" i="21" s="1"/>
  <c r="M838" i="21"/>
  <c r="S838" i="21" s="1"/>
  <c r="U838" i="21" s="1"/>
  <c r="M834" i="21"/>
  <c r="S834" i="21" s="1"/>
  <c r="U834" i="21" s="1"/>
  <c r="M821" i="21"/>
  <c r="S821" i="21" s="1"/>
  <c r="U821" i="21" s="1"/>
  <c r="M817" i="21"/>
  <c r="S817" i="21" s="1"/>
  <c r="U817" i="21" s="1"/>
  <c r="M796" i="21"/>
  <c r="S796" i="21" s="1"/>
  <c r="U796" i="21" s="1"/>
  <c r="M792" i="21"/>
  <c r="S792" i="21" s="1"/>
  <c r="U792" i="21" s="1"/>
  <c r="M788" i="21"/>
  <c r="S788" i="21" s="1"/>
  <c r="U788" i="21" s="1"/>
  <c r="M784" i="21"/>
  <c r="S784" i="21" s="1"/>
  <c r="U784" i="21" s="1"/>
  <c r="M776" i="21"/>
  <c r="S776" i="21" s="1"/>
  <c r="U776" i="21" s="1"/>
  <c r="M772" i="21"/>
  <c r="S772" i="21" s="1"/>
  <c r="U772" i="21" s="1"/>
  <c r="M768" i="21"/>
  <c r="S768" i="21" s="1"/>
  <c r="U768" i="21" s="1"/>
  <c r="M747" i="21"/>
  <c r="S747" i="21" s="1"/>
  <c r="U747" i="21" s="1"/>
  <c r="M743" i="21"/>
  <c r="S743" i="21" s="1"/>
  <c r="U743" i="21" s="1"/>
  <c r="M739" i="21"/>
  <c r="S739" i="21" s="1"/>
  <c r="U739" i="21" s="1"/>
  <c r="M735" i="21"/>
  <c r="S735" i="21" s="1"/>
  <c r="U735" i="21" s="1"/>
  <c r="M718" i="21"/>
  <c r="S718" i="21" s="1"/>
  <c r="U718" i="21" s="1"/>
  <c r="M714" i="21"/>
  <c r="S714" i="21" s="1"/>
  <c r="U714" i="21" s="1"/>
  <c r="M701" i="21"/>
  <c r="S701" i="21" s="1"/>
  <c r="U701" i="21" s="1"/>
  <c r="M693" i="21"/>
  <c r="S693" i="21" s="1"/>
  <c r="U693" i="21" s="1"/>
  <c r="M689" i="21"/>
  <c r="S689" i="21" s="1"/>
  <c r="U689" i="21" s="1"/>
  <c r="M676" i="21"/>
  <c r="S676" i="21" s="1"/>
  <c r="U676" i="21" s="1"/>
  <c r="M672" i="21"/>
  <c r="S672" i="21" s="1"/>
  <c r="U672" i="21" s="1"/>
  <c r="M640" i="21"/>
  <c r="S640" i="21" s="1"/>
  <c r="U640" i="21" s="1"/>
  <c r="M627" i="21"/>
  <c r="S627" i="21" s="1"/>
  <c r="U627" i="21" s="1"/>
  <c r="M623" i="21"/>
  <c r="S623" i="21" s="1"/>
  <c r="U623" i="21" s="1"/>
  <c r="M619" i="21"/>
  <c r="S619" i="21" s="1"/>
  <c r="U619" i="21" s="1"/>
  <c r="M615" i="21"/>
  <c r="S615" i="21" s="1"/>
  <c r="U615" i="21" s="1"/>
  <c r="M606" i="21"/>
  <c r="S606" i="21" s="1"/>
  <c r="U606" i="21" s="1"/>
  <c r="M602" i="21"/>
  <c r="S602" i="21" s="1"/>
  <c r="U602" i="21" s="1"/>
  <c r="M598" i="21"/>
  <c r="S598" i="21" s="1"/>
  <c r="U598" i="21" s="1"/>
  <c r="M595" i="21"/>
  <c r="S595" i="21" s="1"/>
  <c r="U595" i="21" s="1"/>
  <c r="M591" i="21"/>
  <c r="S591" i="21" s="1"/>
  <c r="U591" i="21" s="1"/>
  <c r="M587" i="21"/>
  <c r="S587" i="21" s="1"/>
  <c r="U587" i="21" s="1"/>
  <c r="M571" i="21"/>
  <c r="S571" i="21" s="1"/>
  <c r="U571" i="21" s="1"/>
  <c r="M567" i="21"/>
  <c r="S567" i="21" s="1"/>
  <c r="U567" i="21" s="1"/>
  <c r="M563" i="21"/>
  <c r="S563" i="21" s="1"/>
  <c r="U563" i="21" s="1"/>
  <c r="M559" i="21"/>
  <c r="S559" i="21" s="1"/>
  <c r="U559" i="21" s="1"/>
  <c r="M555" i="21"/>
  <c r="S555" i="21" s="1"/>
  <c r="U555" i="21" s="1"/>
  <c r="M547" i="21"/>
  <c r="S547" i="21" s="1"/>
  <c r="U547" i="21" s="1"/>
  <c r="M543" i="21"/>
  <c r="S543" i="21" s="1"/>
  <c r="U543" i="21" s="1"/>
  <c r="M534" i="21"/>
  <c r="S534" i="21" s="1"/>
  <c r="U534" i="21" s="1"/>
  <c r="M530" i="21"/>
  <c r="S530" i="21" s="1"/>
  <c r="U530" i="21" s="1"/>
  <c r="M517" i="21"/>
  <c r="S517" i="21" s="1"/>
  <c r="U517" i="21" s="1"/>
  <c r="M509" i="21"/>
  <c r="S509" i="21" s="1"/>
  <c r="U509" i="21" s="1"/>
  <c r="M505" i="21"/>
  <c r="S505" i="21" s="1"/>
  <c r="U505" i="21" s="1"/>
  <c r="M492" i="21"/>
  <c r="S492" i="21" s="1"/>
  <c r="U492" i="21" s="1"/>
  <c r="M488" i="21"/>
  <c r="S488" i="21" s="1"/>
  <c r="U488" i="21" s="1"/>
  <c r="M475" i="21"/>
  <c r="S475" i="21" s="1"/>
  <c r="U475" i="21" s="1"/>
  <c r="M471" i="21"/>
  <c r="S471" i="21" s="1"/>
  <c r="U471" i="21" s="1"/>
  <c r="M462" i="21"/>
  <c r="S462" i="21" s="1"/>
  <c r="U462" i="21" s="1"/>
  <c r="M454" i="21"/>
  <c r="S454" i="21" s="1"/>
  <c r="U454" i="21" s="1"/>
  <c r="M438" i="21"/>
  <c r="S438" i="21" s="1"/>
  <c r="U438" i="21" s="1"/>
  <c r="M434" i="21"/>
  <c r="S434" i="21" s="1"/>
  <c r="U434" i="21" s="1"/>
  <c r="M426" i="21"/>
  <c r="S426" i="21" s="1"/>
  <c r="U426" i="21" s="1"/>
  <c r="M413" i="21"/>
  <c r="S413" i="21" s="1"/>
  <c r="U413" i="21" s="1"/>
  <c r="M409" i="21"/>
  <c r="S409" i="21" s="1"/>
  <c r="U409" i="21" s="1"/>
  <c r="M396" i="21"/>
  <c r="S396" i="21" s="1"/>
  <c r="U396" i="21" s="1"/>
  <c r="M380" i="21"/>
  <c r="S380" i="21" s="1"/>
  <c r="U380" i="21" s="1"/>
  <c r="M372" i="21"/>
  <c r="S372" i="21" s="1"/>
  <c r="U372" i="21" s="1"/>
  <c r="M356" i="21"/>
  <c r="S356" i="21" s="1"/>
  <c r="U356" i="21" s="1"/>
  <c r="M352" i="21"/>
  <c r="S352" i="21" s="1"/>
  <c r="U352" i="21" s="1"/>
  <c r="M339" i="21"/>
  <c r="S339" i="21" s="1"/>
  <c r="U339" i="21" s="1"/>
  <c r="M335" i="21"/>
  <c r="S335" i="21" s="1"/>
  <c r="U335" i="21" s="1"/>
  <c r="M331" i="21"/>
  <c r="S331" i="21" s="1"/>
  <c r="U331" i="21" s="1"/>
  <c r="M327" i="21"/>
  <c r="S327" i="21" s="1"/>
  <c r="U327" i="21" s="1"/>
  <c r="M318" i="21"/>
  <c r="S318" i="21" s="1"/>
  <c r="U318" i="21" s="1"/>
  <c r="M314" i="21"/>
  <c r="S314" i="21" s="1"/>
  <c r="U314" i="21" s="1"/>
  <c r="M310" i="21"/>
  <c r="S310" i="21" s="1"/>
  <c r="U310" i="21" s="1"/>
  <c r="M306" i="21"/>
  <c r="S306" i="21" s="1"/>
  <c r="U306" i="21" s="1"/>
  <c r="M302" i="21"/>
  <c r="S302" i="21" s="1"/>
  <c r="U302" i="21" s="1"/>
  <c r="M294" i="21"/>
  <c r="S294" i="21" s="1"/>
  <c r="U294" i="21" s="1"/>
  <c r="M290" i="21"/>
  <c r="S290" i="21" s="1"/>
  <c r="U290" i="21" s="1"/>
  <c r="M277" i="21"/>
  <c r="S277" i="21" s="1"/>
  <c r="U277" i="21" s="1"/>
  <c r="M273" i="21"/>
  <c r="S273" i="21" s="1"/>
  <c r="U273" i="21" s="1"/>
  <c r="M265" i="21"/>
  <c r="S265" i="21" s="1"/>
  <c r="U265" i="21" s="1"/>
  <c r="M253" i="21"/>
  <c r="S253" i="21" s="1"/>
  <c r="U253" i="21" s="1"/>
  <c r="M249" i="21"/>
  <c r="S249" i="21" s="1"/>
  <c r="U249" i="21" s="1"/>
  <c r="M245" i="21"/>
  <c r="S245" i="21" s="1"/>
  <c r="U245" i="21" s="1"/>
  <c r="M237" i="21"/>
  <c r="S237" i="21" s="1"/>
  <c r="U237" i="21" s="1"/>
  <c r="M233" i="21"/>
  <c r="S233" i="21" s="1"/>
  <c r="U233" i="21" s="1"/>
  <c r="M221" i="21"/>
  <c r="S221" i="21" s="1"/>
  <c r="U221" i="21" s="1"/>
  <c r="M217" i="21"/>
  <c r="S217" i="21" s="1"/>
  <c r="U217" i="21" s="1"/>
  <c r="M204" i="21"/>
  <c r="S204" i="21" s="1"/>
  <c r="U204" i="21" s="1"/>
  <c r="M200" i="21"/>
  <c r="S200" i="21" s="1"/>
  <c r="U200" i="21" s="1"/>
  <c r="M196" i="21"/>
  <c r="S196" i="21" s="1"/>
  <c r="U196" i="21" s="1"/>
  <c r="M192" i="21"/>
  <c r="S192" i="21" s="1"/>
  <c r="U192" i="21" s="1"/>
  <c r="M188" i="21"/>
  <c r="S188" i="21" s="1"/>
  <c r="U188" i="21" s="1"/>
  <c r="M184" i="21"/>
  <c r="S184" i="21" s="1"/>
  <c r="U184" i="21" s="1"/>
  <c r="M172" i="21"/>
  <c r="S172" i="21" s="1"/>
  <c r="U172" i="21" s="1"/>
  <c r="M168" i="21"/>
  <c r="S168" i="21" s="1"/>
  <c r="U168" i="21" s="1"/>
  <c r="M156" i="21"/>
  <c r="S156" i="21" s="1"/>
  <c r="U156" i="21" s="1"/>
  <c r="M152" i="21"/>
  <c r="S152" i="21" s="1"/>
  <c r="U152" i="21" s="1"/>
  <c r="M140" i="21"/>
  <c r="S140" i="21" s="1"/>
  <c r="U140" i="21" s="1"/>
  <c r="M136" i="21"/>
  <c r="S136" i="21" s="1"/>
  <c r="U136" i="21" s="1"/>
  <c r="M115" i="21"/>
  <c r="S115" i="21" s="1"/>
  <c r="U115" i="21" s="1"/>
  <c r="M111" i="21"/>
  <c r="S111" i="21" s="1"/>
  <c r="U111" i="21" s="1"/>
  <c r="M108" i="21"/>
  <c r="S108" i="21" s="1"/>
  <c r="U108" i="21" s="1"/>
  <c r="M104" i="21"/>
  <c r="S104" i="21" s="1"/>
  <c r="U104" i="21" s="1"/>
  <c r="M76" i="21"/>
  <c r="S76" i="21" s="1"/>
  <c r="U76" i="21" s="1"/>
  <c r="M72" i="21"/>
  <c r="S72" i="21" s="1"/>
  <c r="U72" i="21" s="1"/>
  <c r="M52" i="21"/>
  <c r="S52" i="21" s="1"/>
  <c r="U52" i="21" s="1"/>
  <c r="Q54" i="1"/>
  <c r="X54" i="1" s="1"/>
  <c r="Z54" i="1" s="1"/>
  <c r="N1621" i="7"/>
  <c r="S1621" i="7" s="1"/>
  <c r="N1146" i="7"/>
  <c r="S1146" i="7" s="1"/>
  <c r="N1086" i="7"/>
  <c r="S1086" i="7" s="1"/>
  <c r="N808" i="7"/>
  <c r="S808" i="7" s="1"/>
  <c r="N793" i="7"/>
  <c r="S793" i="7" s="1"/>
  <c r="N766" i="7"/>
  <c r="S766" i="7" s="1"/>
  <c r="N763" i="7"/>
  <c r="S763" i="7" s="1"/>
  <c r="N753" i="7"/>
  <c r="S753" i="7" s="1"/>
  <c r="N750" i="7"/>
  <c r="S750" i="7" s="1"/>
  <c r="N528" i="7"/>
  <c r="S528" i="7" s="1"/>
  <c r="M1699" i="19"/>
  <c r="S1699" i="19" s="1"/>
  <c r="U1699" i="19" s="1"/>
  <c r="M1695" i="19"/>
  <c r="S1695" i="19" s="1"/>
  <c r="U1695" i="19" s="1"/>
  <c r="M1691" i="19"/>
  <c r="S1691" i="19" s="1"/>
  <c r="U1691" i="19" s="1"/>
  <c r="M1687" i="19"/>
  <c r="S1687" i="19" s="1"/>
  <c r="U1687" i="19" s="1"/>
  <c r="M1683" i="19"/>
  <c r="S1683" i="19" s="1"/>
  <c r="U1683" i="19" s="1"/>
  <c r="M1679" i="19"/>
  <c r="S1679" i="19" s="1"/>
  <c r="U1679" i="19" s="1"/>
  <c r="M1675" i="19"/>
  <c r="S1675" i="19" s="1"/>
  <c r="U1675" i="19" s="1"/>
  <c r="M1671" i="19"/>
  <c r="S1671" i="19" s="1"/>
  <c r="U1671" i="19" s="1"/>
  <c r="M1667" i="19"/>
  <c r="S1667" i="19" s="1"/>
  <c r="U1667" i="19" s="1"/>
  <c r="M1663" i="19"/>
  <c r="S1663" i="19" s="1"/>
  <c r="U1663" i="19" s="1"/>
  <c r="M1584" i="19"/>
  <c r="S1584" i="19" s="1"/>
  <c r="U1584" i="19" s="1"/>
  <c r="M1580" i="19"/>
  <c r="S1580" i="19" s="1"/>
  <c r="U1580" i="19" s="1"/>
  <c r="M1576" i="19"/>
  <c r="S1576" i="19" s="1"/>
  <c r="U1576" i="19" s="1"/>
  <c r="M1572" i="19"/>
  <c r="S1572" i="19" s="1"/>
  <c r="U1572" i="19" s="1"/>
  <c r="M1568" i="19"/>
  <c r="S1568" i="19" s="1"/>
  <c r="U1568" i="19" s="1"/>
  <c r="M1564" i="19"/>
  <c r="S1564" i="19" s="1"/>
  <c r="U1564" i="19" s="1"/>
  <c r="M1560" i="19"/>
  <c r="S1560" i="19" s="1"/>
  <c r="U1560" i="19" s="1"/>
  <c r="M1556" i="19"/>
  <c r="S1556" i="19" s="1"/>
  <c r="U1556" i="19" s="1"/>
  <c r="M1552" i="19"/>
  <c r="S1552" i="19" s="1"/>
  <c r="U1552" i="19" s="1"/>
  <c r="M1548" i="19"/>
  <c r="S1548" i="19" s="1"/>
  <c r="U1548" i="19" s="1"/>
  <c r="M1544" i="19"/>
  <c r="S1544" i="19" s="1"/>
  <c r="U1544" i="19" s="1"/>
  <c r="M1489" i="19"/>
  <c r="S1489" i="19" s="1"/>
  <c r="U1489" i="19" s="1"/>
  <c r="M1485" i="19"/>
  <c r="S1485" i="19" s="1"/>
  <c r="U1485" i="19" s="1"/>
  <c r="M1481" i="19"/>
  <c r="S1481" i="19" s="1"/>
  <c r="U1481" i="19" s="1"/>
  <c r="M1477" i="19"/>
  <c r="S1477" i="19" s="1"/>
  <c r="U1477" i="19" s="1"/>
  <c r="M1473" i="19"/>
  <c r="S1473" i="19" s="1"/>
  <c r="U1473" i="19" s="1"/>
  <c r="M1469" i="19"/>
  <c r="S1469" i="19" s="1"/>
  <c r="U1469" i="19" s="1"/>
  <c r="M1370" i="19"/>
  <c r="S1370" i="19" s="1"/>
  <c r="U1370" i="19" s="1"/>
  <c r="M1291" i="19"/>
  <c r="S1291" i="19" s="1"/>
  <c r="U1291" i="19" s="1"/>
  <c r="M1287" i="19"/>
  <c r="S1287" i="19" s="1"/>
  <c r="U1287" i="19" s="1"/>
  <c r="M1283" i="19"/>
  <c r="S1283" i="19" s="1"/>
  <c r="U1283" i="19" s="1"/>
  <c r="M1279" i="19"/>
  <c r="S1279" i="19" s="1"/>
  <c r="U1279" i="19" s="1"/>
  <c r="M1275" i="19"/>
  <c r="S1275" i="19" s="1"/>
  <c r="U1275" i="19" s="1"/>
  <c r="M1271" i="19"/>
  <c r="S1271" i="19" s="1"/>
  <c r="U1271" i="19" s="1"/>
  <c r="M1196" i="19"/>
  <c r="S1196" i="19" s="1"/>
  <c r="U1196" i="19" s="1"/>
  <c r="M1192" i="19"/>
  <c r="S1192" i="19" s="1"/>
  <c r="U1192" i="19" s="1"/>
  <c r="M1188" i="19"/>
  <c r="S1188" i="19" s="1"/>
  <c r="U1188" i="19" s="1"/>
  <c r="M1184" i="19"/>
  <c r="S1184" i="19" s="1"/>
  <c r="U1184" i="19" s="1"/>
  <c r="M1081" i="19"/>
  <c r="S1081" i="19" s="1"/>
  <c r="U1081" i="19" s="1"/>
  <c r="M1077" i="19"/>
  <c r="S1077" i="19" s="1"/>
  <c r="U1077" i="19" s="1"/>
  <c r="M1073" i="19"/>
  <c r="S1073" i="19" s="1"/>
  <c r="U1073" i="19" s="1"/>
  <c r="M1069" i="19"/>
  <c r="S1069" i="19" s="1"/>
  <c r="U1069" i="19" s="1"/>
  <c r="M1065" i="19"/>
  <c r="S1065" i="19" s="1"/>
  <c r="U1065" i="19" s="1"/>
  <c r="M1061" i="19"/>
  <c r="S1061" i="19" s="1"/>
  <c r="U1061" i="19" s="1"/>
  <c r="M934" i="19"/>
  <c r="S934" i="19" s="1"/>
  <c r="U934" i="19" s="1"/>
  <c r="M930" i="19"/>
  <c r="S930" i="19" s="1"/>
  <c r="U930" i="19" s="1"/>
  <c r="M926" i="19"/>
  <c r="S926" i="19" s="1"/>
  <c r="U926" i="19" s="1"/>
  <c r="M922" i="19"/>
  <c r="S922" i="19" s="1"/>
  <c r="U922" i="19" s="1"/>
  <c r="M918" i="19"/>
  <c r="S918" i="19" s="1"/>
  <c r="U918" i="19" s="1"/>
  <c r="M914" i="19"/>
  <c r="S914" i="19" s="1"/>
  <c r="U914" i="19" s="1"/>
  <c r="M910" i="19"/>
  <c r="S910" i="19" s="1"/>
  <c r="U910" i="19" s="1"/>
  <c r="M906" i="19"/>
  <c r="S906" i="19" s="1"/>
  <c r="U906" i="19" s="1"/>
  <c r="M902" i="19"/>
  <c r="S902" i="19" s="1"/>
  <c r="U902" i="19" s="1"/>
  <c r="M803" i="19"/>
  <c r="S803" i="19" s="1"/>
  <c r="U803" i="19" s="1"/>
  <c r="M799" i="19"/>
  <c r="S799" i="19" s="1"/>
  <c r="U799" i="19" s="1"/>
  <c r="M795" i="19"/>
  <c r="S795" i="19" s="1"/>
  <c r="U795" i="19" s="1"/>
  <c r="M791" i="19"/>
  <c r="S791" i="19" s="1"/>
  <c r="U791" i="19" s="1"/>
  <c r="M787" i="19"/>
  <c r="S787" i="19" s="1"/>
  <c r="U787" i="19" s="1"/>
  <c r="M783" i="19"/>
  <c r="S783" i="19" s="1"/>
  <c r="U783" i="19" s="1"/>
  <c r="M779" i="19"/>
  <c r="S779" i="19" s="1"/>
  <c r="U779" i="19" s="1"/>
  <c r="M775" i="19"/>
  <c r="S775" i="19" s="1"/>
  <c r="U775" i="19" s="1"/>
  <c r="M771" i="19"/>
  <c r="S771" i="19" s="1"/>
  <c r="U771" i="19" s="1"/>
  <c r="M767" i="19"/>
  <c r="S767" i="19" s="1"/>
  <c r="U767" i="19" s="1"/>
  <c r="M763" i="19"/>
  <c r="S763" i="19" s="1"/>
  <c r="U763" i="19" s="1"/>
  <c r="M759" i="19"/>
  <c r="S759" i="19" s="1"/>
  <c r="U759" i="19" s="1"/>
  <c r="M755" i="19"/>
  <c r="S755" i="19" s="1"/>
  <c r="U755" i="19" s="1"/>
  <c r="M751" i="19"/>
  <c r="S751" i="19" s="1"/>
  <c r="U751" i="19" s="1"/>
  <c r="M692" i="19"/>
  <c r="S692" i="19" s="1"/>
  <c r="U692" i="19" s="1"/>
  <c r="M688" i="19"/>
  <c r="S688" i="19" s="1"/>
  <c r="U688" i="19" s="1"/>
  <c r="M684" i="19"/>
  <c r="S684" i="19" s="1"/>
  <c r="U684" i="19" s="1"/>
  <c r="M680" i="19"/>
  <c r="S680" i="19" s="1"/>
  <c r="U680" i="19" s="1"/>
  <c r="M676" i="19"/>
  <c r="S676" i="19" s="1"/>
  <c r="U676" i="19" s="1"/>
  <c r="M672" i="19"/>
  <c r="S672" i="19" s="1"/>
  <c r="U672" i="19" s="1"/>
  <c r="M668" i="19"/>
  <c r="S668" i="19" s="1"/>
  <c r="U668" i="19" s="1"/>
  <c r="M664" i="19"/>
  <c r="S664" i="19" s="1"/>
  <c r="U664" i="19" s="1"/>
  <c r="M660" i="19"/>
  <c r="S660" i="19" s="1"/>
  <c r="U660" i="19" s="1"/>
  <c r="M656" i="19"/>
  <c r="S656" i="19" s="1"/>
  <c r="U656" i="19" s="1"/>
  <c r="M652" i="19"/>
  <c r="S652" i="19" s="1"/>
  <c r="U652" i="19" s="1"/>
  <c r="M648" i="19"/>
  <c r="S648" i="19" s="1"/>
  <c r="U648" i="19" s="1"/>
  <c r="M644" i="19"/>
  <c r="S644" i="19" s="1"/>
  <c r="U644" i="19" s="1"/>
  <c r="M640" i="19"/>
  <c r="S640" i="19" s="1"/>
  <c r="U640" i="19" s="1"/>
  <c r="M636" i="19"/>
  <c r="S636" i="19" s="1"/>
  <c r="U636" i="19" s="1"/>
  <c r="M632" i="19"/>
  <c r="S632" i="19" s="1"/>
  <c r="U632" i="19" s="1"/>
  <c r="M628" i="19"/>
  <c r="S628" i="19" s="1"/>
  <c r="U628" i="19" s="1"/>
  <c r="M525" i="19"/>
  <c r="S525" i="19" s="1"/>
  <c r="U525" i="19" s="1"/>
  <c r="M521" i="19"/>
  <c r="S521" i="19" s="1"/>
  <c r="U521" i="19" s="1"/>
  <c r="M517" i="19"/>
  <c r="S517" i="19" s="1"/>
  <c r="U517" i="19" s="1"/>
  <c r="M513" i="19"/>
  <c r="S513" i="19" s="1"/>
  <c r="U513" i="19" s="1"/>
  <c r="M509" i="19"/>
  <c r="S509" i="19" s="1"/>
  <c r="U509" i="19" s="1"/>
  <c r="M505" i="19"/>
  <c r="S505" i="19" s="1"/>
  <c r="U505" i="19" s="1"/>
  <c r="M501" i="19"/>
  <c r="S501" i="19" s="1"/>
  <c r="U501" i="19" s="1"/>
  <c r="M497" i="19"/>
  <c r="S497" i="19" s="1"/>
  <c r="U497" i="19" s="1"/>
  <c r="M493" i="19"/>
  <c r="S493" i="19" s="1"/>
  <c r="U493" i="19" s="1"/>
  <c r="M489" i="19"/>
  <c r="S489" i="19" s="1"/>
  <c r="U489" i="19" s="1"/>
  <c r="M485" i="19"/>
  <c r="S485" i="19" s="1"/>
  <c r="U485" i="19" s="1"/>
  <c r="M481" i="19"/>
  <c r="S481" i="19" s="1"/>
  <c r="U481" i="19" s="1"/>
  <c r="M477" i="19"/>
  <c r="S477" i="19" s="1"/>
  <c r="U477" i="19" s="1"/>
  <c r="M473" i="19"/>
  <c r="S473" i="19" s="1"/>
  <c r="U473" i="19" s="1"/>
  <c r="M469" i="19"/>
  <c r="S469" i="19" s="1"/>
  <c r="U469" i="19" s="1"/>
  <c r="M465" i="19"/>
  <c r="S465" i="19" s="1"/>
  <c r="U465" i="19" s="1"/>
  <c r="M461" i="19"/>
  <c r="S461" i="19" s="1"/>
  <c r="U461" i="19" s="1"/>
  <c r="M457" i="19"/>
  <c r="S457" i="19" s="1"/>
  <c r="U457" i="19" s="1"/>
  <c r="M453" i="19"/>
  <c r="S453" i="19" s="1"/>
  <c r="U453" i="19" s="1"/>
  <c r="M449" i="19"/>
  <c r="S449" i="19" s="1"/>
  <c r="U449" i="19" s="1"/>
  <c r="M445" i="19"/>
  <c r="S445" i="19" s="1"/>
  <c r="U445" i="19" s="1"/>
  <c r="M441" i="19"/>
  <c r="S441" i="19" s="1"/>
  <c r="U441" i="19" s="1"/>
  <c r="M437" i="19"/>
  <c r="S437" i="19" s="1"/>
  <c r="U437" i="19" s="1"/>
  <c r="M433" i="19"/>
  <c r="S433" i="19" s="1"/>
  <c r="U433" i="19" s="1"/>
  <c r="M429" i="19"/>
  <c r="S429" i="19" s="1"/>
  <c r="U429" i="19" s="1"/>
  <c r="M425" i="19"/>
  <c r="S425" i="19" s="1"/>
  <c r="U425" i="19" s="1"/>
  <c r="M421" i="19"/>
  <c r="S421" i="19" s="1"/>
  <c r="U421" i="19" s="1"/>
  <c r="M417" i="19"/>
  <c r="S417" i="19" s="1"/>
  <c r="U417" i="19" s="1"/>
  <c r="M413" i="19"/>
  <c r="S413" i="19" s="1"/>
  <c r="U413" i="19" s="1"/>
  <c r="M409" i="19"/>
  <c r="S409" i="19" s="1"/>
  <c r="U409" i="19" s="1"/>
  <c r="M405" i="19"/>
  <c r="S405" i="19" s="1"/>
  <c r="U405" i="19" s="1"/>
  <c r="M401" i="19"/>
  <c r="S401" i="19" s="1"/>
  <c r="U401" i="19" s="1"/>
  <c r="M397" i="19"/>
  <c r="S397" i="19" s="1"/>
  <c r="U397" i="19" s="1"/>
  <c r="M393" i="19"/>
  <c r="S393" i="19" s="1"/>
  <c r="U393" i="19" s="1"/>
  <c r="M389" i="19"/>
  <c r="S389" i="19" s="1"/>
  <c r="U389" i="19" s="1"/>
  <c r="M385" i="19"/>
  <c r="S385" i="19" s="1"/>
  <c r="U385" i="19" s="1"/>
  <c r="M222" i="19"/>
  <c r="S222" i="19" s="1"/>
  <c r="U222" i="19" s="1"/>
  <c r="M218" i="19"/>
  <c r="S218" i="19" s="1"/>
  <c r="U218" i="19" s="1"/>
  <c r="M214" i="19"/>
  <c r="S214" i="19" s="1"/>
  <c r="U214" i="19" s="1"/>
  <c r="M210" i="19"/>
  <c r="S210" i="19" s="1"/>
  <c r="U210" i="19" s="1"/>
  <c r="M206" i="19"/>
  <c r="S206" i="19" s="1"/>
  <c r="U206" i="19" s="1"/>
  <c r="M202" i="19"/>
  <c r="S202" i="19" s="1"/>
  <c r="U202" i="19" s="1"/>
  <c r="M198" i="19"/>
  <c r="S198" i="19" s="1"/>
  <c r="U198" i="19" s="1"/>
  <c r="M194" i="19"/>
  <c r="S194" i="19" s="1"/>
  <c r="U194" i="19" s="1"/>
  <c r="M190" i="19"/>
  <c r="S190" i="19" s="1"/>
  <c r="U190" i="19" s="1"/>
  <c r="M186" i="19"/>
  <c r="S186" i="19" s="1"/>
  <c r="U186" i="19" s="1"/>
  <c r="M182" i="19"/>
  <c r="S182" i="19" s="1"/>
  <c r="U182" i="19" s="1"/>
  <c r="M178" i="19"/>
  <c r="S178" i="19" s="1"/>
  <c r="U178" i="19" s="1"/>
  <c r="M174" i="19"/>
  <c r="S174" i="19" s="1"/>
  <c r="U174" i="19" s="1"/>
  <c r="M170" i="19"/>
  <c r="S170" i="19" s="1"/>
  <c r="U170" i="19" s="1"/>
  <c r="M1698" i="21"/>
  <c r="S1698" i="21" s="1"/>
  <c r="U1698" i="21" s="1"/>
  <c r="M1693" i="21"/>
  <c r="S1693" i="21" s="1"/>
  <c r="U1693" i="21" s="1"/>
  <c r="M1680" i="21"/>
  <c r="S1680" i="21" s="1"/>
  <c r="U1680" i="21" s="1"/>
  <c r="M1667" i="21"/>
  <c r="S1667" i="21" s="1"/>
  <c r="U1667" i="21" s="1"/>
  <c r="M1663" i="21"/>
  <c r="S1663" i="21" s="1"/>
  <c r="U1663" i="21" s="1"/>
  <c r="M1643" i="21"/>
  <c r="S1643" i="21" s="1"/>
  <c r="U1643" i="21" s="1"/>
  <c r="M1639" i="21"/>
  <c r="S1639" i="21" s="1"/>
  <c r="U1639" i="21" s="1"/>
  <c r="M1634" i="21"/>
  <c r="S1634" i="21" s="1"/>
  <c r="U1634" i="21" s="1"/>
  <c r="M1625" i="21"/>
  <c r="S1625" i="21" s="1"/>
  <c r="U1625" i="21" s="1"/>
  <c r="M1604" i="21"/>
  <c r="S1604" i="21" s="1"/>
  <c r="U1604" i="21" s="1"/>
  <c r="M1600" i="21"/>
  <c r="S1600" i="21" s="1"/>
  <c r="U1600" i="21" s="1"/>
  <c r="M1587" i="21"/>
  <c r="S1587" i="21" s="1"/>
  <c r="U1587" i="21" s="1"/>
  <c r="M1583" i="21"/>
  <c r="S1583" i="21" s="1"/>
  <c r="U1583" i="21" s="1"/>
  <c r="M1574" i="21"/>
  <c r="S1574" i="21" s="1"/>
  <c r="U1574" i="21" s="1"/>
  <c r="M1570" i="21"/>
  <c r="S1570" i="21" s="1"/>
  <c r="U1570" i="21" s="1"/>
  <c r="M1557" i="21"/>
  <c r="S1557" i="21" s="1"/>
  <c r="U1557" i="21" s="1"/>
  <c r="M1553" i="21"/>
  <c r="S1553" i="21" s="1"/>
  <c r="U1553" i="21" s="1"/>
  <c r="M1545" i="21"/>
  <c r="S1545" i="21" s="1"/>
  <c r="U1545" i="21" s="1"/>
  <c r="M1537" i="21"/>
  <c r="S1537" i="21" s="1"/>
  <c r="U1537" i="21" s="1"/>
  <c r="M1533" i="21"/>
  <c r="S1533" i="21" s="1"/>
  <c r="U1533" i="21" s="1"/>
  <c r="M1529" i="21"/>
  <c r="S1529" i="21" s="1"/>
  <c r="U1529" i="21" s="1"/>
  <c r="M1516" i="21"/>
  <c r="S1516" i="21" s="1"/>
  <c r="U1516" i="21" s="1"/>
  <c r="M1512" i="21"/>
  <c r="S1512" i="21" s="1"/>
  <c r="U1512" i="21" s="1"/>
  <c r="M1499" i="21"/>
  <c r="S1499" i="21" s="1"/>
  <c r="U1499" i="21" s="1"/>
  <c r="M1495" i="21"/>
  <c r="S1495" i="21" s="1"/>
  <c r="U1495" i="21" s="1"/>
  <c r="M1486" i="21"/>
  <c r="S1486" i="21" s="1"/>
  <c r="U1486" i="21" s="1"/>
  <c r="M1478" i="21"/>
  <c r="S1478" i="21" s="1"/>
  <c r="U1478" i="21" s="1"/>
  <c r="M1462" i="21"/>
  <c r="S1462" i="21" s="1"/>
  <c r="U1462" i="21" s="1"/>
  <c r="M1458" i="21"/>
  <c r="S1458" i="21" s="1"/>
  <c r="U1458" i="21" s="1"/>
  <c r="M1437" i="21"/>
  <c r="S1437" i="21" s="1"/>
  <c r="U1437" i="21" s="1"/>
  <c r="M1433" i="21"/>
  <c r="S1433" i="21" s="1"/>
  <c r="U1433" i="21" s="1"/>
  <c r="M1420" i="21"/>
  <c r="S1420" i="21" s="1"/>
  <c r="U1420" i="21" s="1"/>
  <c r="M1416" i="21"/>
  <c r="S1416" i="21" s="1"/>
  <c r="U1416" i="21" s="1"/>
  <c r="M1403" i="21"/>
  <c r="S1403" i="21" s="1"/>
  <c r="U1403" i="21" s="1"/>
  <c r="M1399" i="21"/>
  <c r="S1399" i="21" s="1"/>
  <c r="U1399" i="21" s="1"/>
  <c r="M1390" i="21"/>
  <c r="S1390" i="21" s="1"/>
  <c r="U1390" i="21" s="1"/>
  <c r="M1386" i="21"/>
  <c r="S1386" i="21" s="1"/>
  <c r="U1386" i="21" s="1"/>
  <c r="M1365" i="21"/>
  <c r="S1365" i="21" s="1"/>
  <c r="U1365" i="21" s="1"/>
  <c r="M1361" i="21"/>
  <c r="S1361" i="21" s="1"/>
  <c r="U1361" i="21" s="1"/>
  <c r="M1357" i="21"/>
  <c r="S1357" i="21" s="1"/>
  <c r="U1357" i="21" s="1"/>
  <c r="M1325" i="21"/>
  <c r="S1325" i="21" s="1"/>
  <c r="U1325" i="21" s="1"/>
  <c r="M1321" i="21"/>
  <c r="S1321" i="21" s="1"/>
  <c r="U1321" i="21" s="1"/>
  <c r="M1308" i="21"/>
  <c r="S1308" i="21" s="1"/>
  <c r="U1308" i="21" s="1"/>
  <c r="M1304" i="21"/>
  <c r="S1304" i="21" s="1"/>
  <c r="U1304" i="21" s="1"/>
  <c r="M1291" i="21"/>
  <c r="S1291" i="21" s="1"/>
  <c r="U1291" i="21" s="1"/>
  <c r="M1267" i="21"/>
  <c r="S1267" i="21" s="1"/>
  <c r="U1267" i="21" s="1"/>
  <c r="M1263" i="21"/>
  <c r="S1263" i="21" s="1"/>
  <c r="U1263" i="21" s="1"/>
  <c r="M1254" i="21"/>
  <c r="S1254" i="21" s="1"/>
  <c r="U1254" i="21" s="1"/>
  <c r="M1250" i="21"/>
  <c r="S1250" i="21" s="1"/>
  <c r="U1250" i="21" s="1"/>
  <c r="M1237" i="21"/>
  <c r="S1237" i="21" s="1"/>
  <c r="U1237" i="21" s="1"/>
  <c r="M1233" i="21"/>
  <c r="S1233" i="21" s="1"/>
  <c r="U1233" i="21" s="1"/>
  <c r="M1225" i="21"/>
  <c r="S1225" i="21" s="1"/>
  <c r="U1225" i="21" s="1"/>
  <c r="M1217" i="21"/>
  <c r="S1217" i="21" s="1"/>
  <c r="U1217" i="21" s="1"/>
  <c r="M1209" i="21"/>
  <c r="S1209" i="21" s="1"/>
  <c r="U1209" i="21" s="1"/>
  <c r="M1201" i="21"/>
  <c r="S1201" i="21" s="1"/>
  <c r="U1201" i="21" s="1"/>
  <c r="M1188" i="21"/>
  <c r="S1188" i="21" s="1"/>
  <c r="U1188" i="21" s="1"/>
  <c r="M1184" i="21"/>
  <c r="S1184" i="21" s="1"/>
  <c r="U1184" i="21" s="1"/>
  <c r="M1171" i="21"/>
  <c r="S1171" i="21" s="1"/>
  <c r="U1171" i="21" s="1"/>
  <c r="M1167" i="21"/>
  <c r="S1167" i="21" s="1"/>
  <c r="U1167" i="21" s="1"/>
  <c r="M1163" i="21"/>
  <c r="S1163" i="21" s="1"/>
  <c r="U1163" i="21" s="1"/>
  <c r="M1159" i="21"/>
  <c r="S1159" i="21" s="1"/>
  <c r="U1159" i="21" s="1"/>
  <c r="M1151" i="21"/>
  <c r="S1151" i="21" s="1"/>
  <c r="U1151" i="21" s="1"/>
  <c r="M1147" i="21"/>
  <c r="S1147" i="21" s="1"/>
  <c r="U1147" i="21" s="1"/>
  <c r="M1143" i="21"/>
  <c r="S1143" i="21" s="1"/>
  <c r="U1143" i="21" s="1"/>
  <c r="M1139" i="21"/>
  <c r="S1139" i="21" s="1"/>
  <c r="U1139" i="21" s="1"/>
  <c r="M1135" i="21"/>
  <c r="S1135" i="21" s="1"/>
  <c r="U1135" i="21" s="1"/>
  <c r="M1126" i="21"/>
  <c r="S1126" i="21" s="1"/>
  <c r="U1126" i="21" s="1"/>
  <c r="M1122" i="21"/>
  <c r="S1122" i="21" s="1"/>
  <c r="U1122" i="21" s="1"/>
  <c r="M1106" i="21"/>
  <c r="S1106" i="21" s="1"/>
  <c r="U1106" i="21" s="1"/>
  <c r="M1085" i="21"/>
  <c r="S1085" i="21" s="1"/>
  <c r="U1085" i="21" s="1"/>
  <c r="M1081" i="21"/>
  <c r="S1081" i="21" s="1"/>
  <c r="U1081" i="21" s="1"/>
  <c r="M1073" i="21"/>
  <c r="S1073" i="21" s="1"/>
  <c r="U1073" i="21" s="1"/>
  <c r="M1061" i="21"/>
  <c r="S1061" i="21" s="1"/>
  <c r="U1061" i="21" s="1"/>
  <c r="M1057" i="21"/>
  <c r="S1057" i="21" s="1"/>
  <c r="U1057" i="21" s="1"/>
  <c r="M1036" i="21"/>
  <c r="S1036" i="21" s="1"/>
  <c r="U1036" i="21" s="1"/>
  <c r="M1032" i="21"/>
  <c r="S1032" i="21" s="1"/>
  <c r="U1032" i="21" s="1"/>
  <c r="M1019" i="21"/>
  <c r="S1019" i="21" s="1"/>
  <c r="U1019" i="21" s="1"/>
  <c r="M1015" i="21"/>
  <c r="S1015" i="21" s="1"/>
  <c r="U1015" i="21" s="1"/>
  <c r="M1006" i="21"/>
  <c r="S1006" i="21" s="1"/>
  <c r="U1006" i="21" s="1"/>
  <c r="M1002" i="21"/>
  <c r="S1002" i="21" s="1"/>
  <c r="U1002" i="21" s="1"/>
  <c r="M989" i="21"/>
  <c r="S989" i="21" s="1"/>
  <c r="U989" i="21" s="1"/>
  <c r="M985" i="21"/>
  <c r="S985" i="21" s="1"/>
  <c r="U985" i="21" s="1"/>
  <c r="M964" i="21"/>
  <c r="S964" i="21" s="1"/>
  <c r="U964" i="21" s="1"/>
  <c r="M960" i="21"/>
  <c r="S960" i="21" s="1"/>
  <c r="U960" i="21" s="1"/>
  <c r="M947" i="21"/>
  <c r="S947" i="21" s="1"/>
  <c r="U947" i="21" s="1"/>
  <c r="M943" i="21"/>
  <c r="S943" i="21" s="1"/>
  <c r="U943" i="21" s="1"/>
  <c r="M934" i="21"/>
  <c r="S934" i="21" s="1"/>
  <c r="U934" i="21" s="1"/>
  <c r="M930" i="21"/>
  <c r="S930" i="21" s="1"/>
  <c r="U930" i="21" s="1"/>
  <c r="M917" i="21"/>
  <c r="S917" i="21" s="1"/>
  <c r="U917" i="21" s="1"/>
  <c r="M906" i="21"/>
  <c r="S906" i="21" s="1"/>
  <c r="U906" i="21" s="1"/>
  <c r="M893" i="21"/>
  <c r="S893" i="21" s="1"/>
  <c r="U893" i="21" s="1"/>
  <c r="M889" i="21"/>
  <c r="S889" i="21" s="1"/>
  <c r="U889" i="21" s="1"/>
  <c r="M876" i="21"/>
  <c r="S876" i="21" s="1"/>
  <c r="U876" i="21" s="1"/>
  <c r="M872" i="21"/>
  <c r="S872" i="21" s="1"/>
  <c r="U872" i="21" s="1"/>
  <c r="M859" i="21"/>
  <c r="S859" i="21" s="1"/>
  <c r="U859" i="21" s="1"/>
  <c r="M855" i="21"/>
  <c r="S855" i="21" s="1"/>
  <c r="U855" i="21" s="1"/>
  <c r="M846" i="21"/>
  <c r="S846" i="21" s="1"/>
  <c r="U846" i="21" s="1"/>
  <c r="M842" i="21"/>
  <c r="S842" i="21" s="1"/>
  <c r="U842" i="21" s="1"/>
  <c r="M829" i="21"/>
  <c r="S829" i="21" s="1"/>
  <c r="U829" i="21" s="1"/>
  <c r="M825" i="21"/>
  <c r="S825" i="21" s="1"/>
  <c r="U825" i="21" s="1"/>
  <c r="M812" i="21"/>
  <c r="S812" i="21" s="1"/>
  <c r="U812" i="21" s="1"/>
  <c r="M808" i="21"/>
  <c r="S808" i="21" s="1"/>
  <c r="U808" i="21" s="1"/>
  <c r="M804" i="21"/>
  <c r="S804" i="21" s="1"/>
  <c r="U804" i="21" s="1"/>
  <c r="M800" i="21"/>
  <c r="S800" i="21" s="1"/>
  <c r="U800" i="21" s="1"/>
  <c r="M779" i="21"/>
  <c r="S779" i="21" s="1"/>
  <c r="U779" i="21" s="1"/>
  <c r="M763" i="21"/>
  <c r="S763" i="21" s="1"/>
  <c r="U763" i="21" s="1"/>
  <c r="M759" i="21"/>
  <c r="S759" i="21" s="1"/>
  <c r="U759" i="21" s="1"/>
  <c r="M755" i="21"/>
  <c r="S755" i="21" s="1"/>
  <c r="U755" i="21" s="1"/>
  <c r="M751" i="21"/>
  <c r="S751" i="21" s="1"/>
  <c r="U751" i="21" s="1"/>
  <c r="M734" i="21"/>
  <c r="S734" i="21" s="1"/>
  <c r="U734" i="21" s="1"/>
  <c r="M730" i="21"/>
  <c r="S730" i="21" s="1"/>
  <c r="U730" i="21" s="1"/>
  <c r="M726" i="21"/>
  <c r="S726" i="21" s="1"/>
  <c r="U726" i="21" s="1"/>
  <c r="M722" i="21"/>
  <c r="S722" i="21" s="1"/>
  <c r="U722" i="21" s="1"/>
  <c r="M709" i="21"/>
  <c r="S709" i="21" s="1"/>
  <c r="U709" i="21" s="1"/>
  <c r="M705" i="21"/>
  <c r="S705" i="21" s="1"/>
  <c r="U705" i="21" s="1"/>
  <c r="M697" i="21"/>
  <c r="S697" i="21" s="1"/>
  <c r="U697" i="21" s="1"/>
  <c r="M684" i="21"/>
  <c r="S684" i="21" s="1"/>
  <c r="U684" i="21" s="1"/>
  <c r="M680" i="21"/>
  <c r="S680" i="21" s="1"/>
  <c r="U680" i="21" s="1"/>
  <c r="M667" i="21"/>
  <c r="S667" i="21" s="1"/>
  <c r="U667" i="21" s="1"/>
  <c r="M663" i="21"/>
  <c r="S663" i="21" s="1"/>
  <c r="U663" i="21" s="1"/>
  <c r="M659" i="21"/>
  <c r="S659" i="21" s="1"/>
  <c r="U659" i="21" s="1"/>
  <c r="M655" i="21"/>
  <c r="S655" i="21" s="1"/>
  <c r="U655" i="21" s="1"/>
  <c r="M651" i="21"/>
  <c r="S651" i="21" s="1"/>
  <c r="U651" i="21" s="1"/>
  <c r="M647" i="21"/>
  <c r="S647" i="21" s="1"/>
  <c r="U647" i="21" s="1"/>
  <c r="M643" i="21"/>
  <c r="S643" i="21" s="1"/>
  <c r="U643" i="21" s="1"/>
  <c r="M635" i="21"/>
  <c r="S635" i="21" s="1"/>
  <c r="U635" i="21" s="1"/>
  <c r="M631" i="21"/>
  <c r="S631" i="21" s="1"/>
  <c r="U631" i="21" s="1"/>
  <c r="M614" i="21"/>
  <c r="S614" i="21" s="1"/>
  <c r="U614" i="21" s="1"/>
  <c r="M610" i="21"/>
  <c r="S610" i="21" s="1"/>
  <c r="U610" i="21" s="1"/>
  <c r="M583" i="21"/>
  <c r="S583" i="21" s="1"/>
  <c r="U583" i="21" s="1"/>
  <c r="M579" i="21"/>
  <c r="S579" i="21" s="1"/>
  <c r="U579" i="21" s="1"/>
  <c r="M575" i="21"/>
  <c r="S575" i="21" s="1"/>
  <c r="U575" i="21" s="1"/>
  <c r="M566" i="21"/>
  <c r="S566" i="21" s="1"/>
  <c r="U566" i="21" s="1"/>
  <c r="M551" i="21"/>
  <c r="S551" i="21" s="1"/>
  <c r="U551" i="21" s="1"/>
  <c r="M542" i="21"/>
  <c r="S542" i="21" s="1"/>
  <c r="U542" i="21" s="1"/>
  <c r="M538" i="21"/>
  <c r="S538" i="21" s="1"/>
  <c r="U538" i="21" s="1"/>
  <c r="M525" i="21"/>
  <c r="S525" i="21" s="1"/>
  <c r="U525" i="21" s="1"/>
  <c r="M521" i="21"/>
  <c r="S521" i="21" s="1"/>
  <c r="U521" i="21" s="1"/>
  <c r="M513" i="21"/>
  <c r="S513" i="21" s="1"/>
  <c r="U513" i="21" s="1"/>
  <c r="M500" i="21"/>
  <c r="S500" i="21" s="1"/>
  <c r="U500" i="21" s="1"/>
  <c r="M496" i="21"/>
  <c r="S496" i="21" s="1"/>
  <c r="U496" i="21" s="1"/>
  <c r="M483" i="21"/>
  <c r="S483" i="21" s="1"/>
  <c r="U483" i="21" s="1"/>
  <c r="M479" i="21"/>
  <c r="S479" i="21" s="1"/>
  <c r="U479" i="21" s="1"/>
  <c r="M470" i="21"/>
  <c r="S470" i="21" s="1"/>
  <c r="U470" i="21" s="1"/>
  <c r="M466" i="21"/>
  <c r="S466" i="21" s="1"/>
  <c r="U466" i="21" s="1"/>
  <c r="M458" i="21"/>
  <c r="S458" i="21" s="1"/>
  <c r="U458" i="21" s="1"/>
  <c r="M450" i="21"/>
  <c r="S450" i="21" s="1"/>
  <c r="U450" i="21" s="1"/>
  <c r="M446" i="21"/>
  <c r="S446" i="21" s="1"/>
  <c r="U446" i="21" s="1"/>
  <c r="M442" i="21"/>
  <c r="S442" i="21" s="1"/>
  <c r="U442" i="21" s="1"/>
  <c r="M421" i="21"/>
  <c r="S421" i="21" s="1"/>
  <c r="U421" i="21" s="1"/>
  <c r="M417" i="21"/>
  <c r="S417" i="21" s="1"/>
  <c r="U417" i="21" s="1"/>
  <c r="M404" i="21"/>
  <c r="S404" i="21" s="1"/>
  <c r="U404" i="21" s="1"/>
  <c r="M400" i="21"/>
  <c r="S400" i="21" s="1"/>
  <c r="U400" i="21" s="1"/>
  <c r="M392" i="21"/>
  <c r="S392" i="21" s="1"/>
  <c r="U392" i="21" s="1"/>
  <c r="M388" i="21"/>
  <c r="S388" i="21" s="1"/>
  <c r="U388" i="21" s="1"/>
  <c r="M384" i="21"/>
  <c r="S384" i="21" s="1"/>
  <c r="U384" i="21" s="1"/>
  <c r="M376" i="21"/>
  <c r="S376" i="21" s="1"/>
  <c r="U376" i="21" s="1"/>
  <c r="M368" i="21"/>
  <c r="S368" i="21" s="1"/>
  <c r="U368" i="21" s="1"/>
  <c r="M364" i="21"/>
  <c r="S364" i="21" s="1"/>
  <c r="U364" i="21" s="1"/>
  <c r="M360" i="21"/>
  <c r="S360" i="21" s="1"/>
  <c r="U360" i="21" s="1"/>
  <c r="M347" i="21"/>
  <c r="S347" i="21" s="1"/>
  <c r="U347" i="21" s="1"/>
  <c r="M343" i="21"/>
  <c r="S343" i="21" s="1"/>
  <c r="U343" i="21" s="1"/>
  <c r="M334" i="21"/>
  <c r="S334" i="21" s="1"/>
  <c r="U334" i="21" s="1"/>
  <c r="M326" i="21"/>
  <c r="S326" i="21" s="1"/>
  <c r="U326" i="21" s="1"/>
  <c r="M322" i="21"/>
  <c r="S322" i="21" s="1"/>
  <c r="U322" i="21" s="1"/>
  <c r="M298" i="21"/>
  <c r="S298" i="21" s="1"/>
  <c r="U298" i="21" s="1"/>
  <c r="M285" i="21"/>
  <c r="S285" i="21" s="1"/>
  <c r="U285" i="21" s="1"/>
  <c r="M281" i="21"/>
  <c r="S281" i="21" s="1"/>
  <c r="U281" i="21" s="1"/>
  <c r="M268" i="21"/>
  <c r="S268" i="21" s="1"/>
  <c r="U268" i="21" s="1"/>
  <c r="M260" i="21"/>
  <c r="S260" i="21" s="1"/>
  <c r="U260" i="21" s="1"/>
  <c r="M256" i="21"/>
  <c r="S256" i="21" s="1"/>
  <c r="U256" i="21" s="1"/>
  <c r="M241" i="21"/>
  <c r="S241" i="21" s="1"/>
  <c r="U241" i="21" s="1"/>
  <c r="M229" i="21"/>
  <c r="S229" i="21" s="1"/>
  <c r="U229" i="21" s="1"/>
  <c r="M225" i="21"/>
  <c r="S225" i="21" s="1"/>
  <c r="U225" i="21" s="1"/>
  <c r="M212" i="21"/>
  <c r="S212" i="21" s="1"/>
  <c r="U212" i="21" s="1"/>
  <c r="M208" i="21"/>
  <c r="S208" i="21" s="1"/>
  <c r="U208" i="21" s="1"/>
  <c r="M179" i="21"/>
  <c r="S179" i="21" s="1"/>
  <c r="U179" i="21" s="1"/>
  <c r="M175" i="21"/>
  <c r="S175" i="21" s="1"/>
  <c r="U175" i="21" s="1"/>
  <c r="M163" i="21"/>
  <c r="S163" i="21" s="1"/>
  <c r="U163" i="21" s="1"/>
  <c r="M159" i="21"/>
  <c r="S159" i="21" s="1"/>
  <c r="U159" i="21" s="1"/>
  <c r="M147" i="21"/>
  <c r="S147" i="21" s="1"/>
  <c r="U147" i="21" s="1"/>
  <c r="M143" i="21"/>
  <c r="S143" i="21" s="1"/>
  <c r="U143" i="21" s="1"/>
  <c r="M131" i="21"/>
  <c r="S131" i="21" s="1"/>
  <c r="U131" i="21" s="1"/>
  <c r="M127" i="21"/>
  <c r="S127" i="21" s="1"/>
  <c r="U127" i="21" s="1"/>
  <c r="M123" i="21"/>
  <c r="S123" i="21" s="1"/>
  <c r="U123" i="21" s="1"/>
  <c r="M119" i="21"/>
  <c r="S119" i="21" s="1"/>
  <c r="U119" i="21" s="1"/>
  <c r="M99" i="21"/>
  <c r="S99" i="21" s="1"/>
  <c r="U99" i="21" s="1"/>
  <c r="M95" i="21"/>
  <c r="S95" i="21" s="1"/>
  <c r="U95" i="21" s="1"/>
  <c r="M91" i="21"/>
  <c r="S91" i="21" s="1"/>
  <c r="U91" i="21" s="1"/>
  <c r="M87" i="21"/>
  <c r="S87" i="21" s="1"/>
  <c r="U87" i="21" s="1"/>
  <c r="M83" i="21"/>
  <c r="S83" i="21" s="1"/>
  <c r="U83" i="21" s="1"/>
  <c r="M79" i="21"/>
  <c r="S79" i="21" s="1"/>
  <c r="U79" i="21" s="1"/>
  <c r="M67" i="21"/>
  <c r="S67" i="21" s="1"/>
  <c r="U67" i="21" s="1"/>
  <c r="M63" i="21"/>
  <c r="S63" i="21" s="1"/>
  <c r="U63" i="21" s="1"/>
  <c r="M60" i="21"/>
  <c r="S60" i="21" s="1"/>
  <c r="U60" i="21" s="1"/>
  <c r="M56" i="21"/>
  <c r="S56" i="21" s="1"/>
  <c r="U56" i="21" s="1"/>
  <c r="M1659" i="19"/>
  <c r="S1659" i="19" s="1"/>
  <c r="U1659" i="19" s="1"/>
  <c r="M1655" i="19"/>
  <c r="S1655" i="19" s="1"/>
  <c r="U1655" i="19" s="1"/>
  <c r="M1651" i="19"/>
  <c r="S1651" i="19" s="1"/>
  <c r="U1651" i="19" s="1"/>
  <c r="M1647" i="19"/>
  <c r="S1647" i="19" s="1"/>
  <c r="U1647" i="19" s="1"/>
  <c r="M1643" i="19"/>
  <c r="S1643" i="19" s="1"/>
  <c r="U1643" i="19" s="1"/>
  <c r="M1639" i="19"/>
  <c r="S1639" i="19" s="1"/>
  <c r="U1639" i="19" s="1"/>
  <c r="M1635" i="19"/>
  <c r="S1635" i="19" s="1"/>
  <c r="U1635" i="19" s="1"/>
  <c r="M1631" i="19"/>
  <c r="S1631" i="19" s="1"/>
  <c r="U1631" i="19" s="1"/>
  <c r="M1627" i="19"/>
  <c r="S1627" i="19" s="1"/>
  <c r="U1627" i="19" s="1"/>
  <c r="M1623" i="19"/>
  <c r="S1623" i="19" s="1"/>
  <c r="U1623" i="19" s="1"/>
  <c r="M1619" i="19"/>
  <c r="S1619" i="19" s="1"/>
  <c r="U1619" i="19" s="1"/>
  <c r="M1615" i="19"/>
  <c r="S1615" i="19" s="1"/>
  <c r="U1615" i="19" s="1"/>
  <c r="M1611" i="19"/>
  <c r="S1611" i="19" s="1"/>
  <c r="U1611" i="19" s="1"/>
  <c r="M1607" i="19"/>
  <c r="S1607" i="19" s="1"/>
  <c r="U1607" i="19" s="1"/>
  <c r="M1603" i="19"/>
  <c r="S1603" i="19" s="1"/>
  <c r="U1603" i="19" s="1"/>
  <c r="M1599" i="19"/>
  <c r="S1599" i="19" s="1"/>
  <c r="U1599" i="19" s="1"/>
  <c r="M1595" i="19"/>
  <c r="S1595" i="19" s="1"/>
  <c r="U1595" i="19" s="1"/>
  <c r="M1591" i="19"/>
  <c r="S1591" i="19" s="1"/>
  <c r="U1591" i="19" s="1"/>
  <c r="M1540" i="19"/>
  <c r="S1540" i="19" s="1"/>
  <c r="U1540" i="19" s="1"/>
  <c r="M1536" i="19"/>
  <c r="S1536" i="19" s="1"/>
  <c r="U1536" i="19" s="1"/>
  <c r="M1532" i="19"/>
  <c r="S1532" i="19" s="1"/>
  <c r="U1532" i="19" s="1"/>
  <c r="M1528" i="19"/>
  <c r="S1528" i="19" s="1"/>
  <c r="U1528" i="19" s="1"/>
  <c r="M1524" i="19"/>
  <c r="S1524" i="19" s="1"/>
  <c r="U1524" i="19" s="1"/>
  <c r="M1520" i="19"/>
  <c r="S1520" i="19" s="1"/>
  <c r="U1520" i="19" s="1"/>
  <c r="M1516" i="19"/>
  <c r="S1516" i="19" s="1"/>
  <c r="U1516" i="19" s="1"/>
  <c r="M1512" i="19"/>
  <c r="S1512" i="19" s="1"/>
  <c r="U1512" i="19" s="1"/>
  <c r="M1508" i="19"/>
  <c r="S1508" i="19" s="1"/>
  <c r="U1508" i="19" s="1"/>
  <c r="M1504" i="19"/>
  <c r="S1504" i="19" s="1"/>
  <c r="U1504" i="19" s="1"/>
  <c r="M1500" i="19"/>
  <c r="S1500" i="19" s="1"/>
  <c r="U1500" i="19" s="1"/>
  <c r="M1496" i="19"/>
  <c r="S1496" i="19" s="1"/>
  <c r="U1496" i="19" s="1"/>
  <c r="M1492" i="19"/>
  <c r="S1492" i="19" s="1"/>
  <c r="U1492" i="19" s="1"/>
  <c r="M1465" i="19"/>
  <c r="S1465" i="19" s="1"/>
  <c r="U1465" i="19" s="1"/>
  <c r="M1461" i="19"/>
  <c r="S1461" i="19" s="1"/>
  <c r="U1461" i="19" s="1"/>
  <c r="M1457" i="19"/>
  <c r="S1457" i="19" s="1"/>
  <c r="U1457" i="19" s="1"/>
  <c r="M1453" i="19"/>
  <c r="S1453" i="19" s="1"/>
  <c r="U1453" i="19" s="1"/>
  <c r="M1449" i="19"/>
  <c r="S1449" i="19" s="1"/>
  <c r="U1449" i="19" s="1"/>
  <c r="M1445" i="19"/>
  <c r="S1445" i="19" s="1"/>
  <c r="U1445" i="19" s="1"/>
  <c r="M1441" i="19"/>
  <c r="S1441" i="19" s="1"/>
  <c r="U1441" i="19" s="1"/>
  <c r="M1437" i="19"/>
  <c r="S1437" i="19" s="1"/>
  <c r="U1437" i="19" s="1"/>
  <c r="M1433" i="19"/>
  <c r="S1433" i="19" s="1"/>
  <c r="U1433" i="19" s="1"/>
  <c r="M1429" i="19"/>
  <c r="S1429" i="19" s="1"/>
  <c r="U1429" i="19" s="1"/>
  <c r="M1425" i="19"/>
  <c r="S1425" i="19" s="1"/>
  <c r="U1425" i="19" s="1"/>
  <c r="M1421" i="19"/>
  <c r="S1421" i="19" s="1"/>
  <c r="U1421" i="19" s="1"/>
  <c r="M1417" i="19"/>
  <c r="S1417" i="19" s="1"/>
  <c r="U1417" i="19" s="1"/>
  <c r="M1413" i="19"/>
  <c r="S1413" i="19" s="1"/>
  <c r="U1413" i="19" s="1"/>
  <c r="M1409" i="19"/>
  <c r="S1409" i="19" s="1"/>
  <c r="U1409" i="19" s="1"/>
  <c r="M1405" i="19"/>
  <c r="S1405" i="19" s="1"/>
  <c r="U1405" i="19" s="1"/>
  <c r="M1401" i="19"/>
  <c r="S1401" i="19" s="1"/>
  <c r="U1401" i="19" s="1"/>
  <c r="M1397" i="19"/>
  <c r="S1397" i="19" s="1"/>
  <c r="U1397" i="19" s="1"/>
  <c r="M1393" i="19"/>
  <c r="S1393" i="19" s="1"/>
  <c r="U1393" i="19" s="1"/>
  <c r="M1389" i="19"/>
  <c r="S1389" i="19" s="1"/>
  <c r="U1389" i="19" s="1"/>
  <c r="M1385" i="19"/>
  <c r="S1385" i="19" s="1"/>
  <c r="U1385" i="19" s="1"/>
  <c r="M1381" i="19"/>
  <c r="S1381" i="19" s="1"/>
  <c r="U1381" i="19" s="1"/>
  <c r="M1377" i="19"/>
  <c r="S1377" i="19" s="1"/>
  <c r="U1377" i="19" s="1"/>
  <c r="M1366" i="19"/>
  <c r="S1366" i="19" s="1"/>
  <c r="U1366" i="19" s="1"/>
  <c r="M1362" i="19"/>
  <c r="S1362" i="19" s="1"/>
  <c r="U1362" i="19" s="1"/>
  <c r="M1358" i="19"/>
  <c r="S1358" i="19" s="1"/>
  <c r="U1358" i="19" s="1"/>
  <c r="M1354" i="19"/>
  <c r="S1354" i="19" s="1"/>
  <c r="U1354" i="19" s="1"/>
  <c r="M1350" i="19"/>
  <c r="S1350" i="19" s="1"/>
  <c r="U1350" i="19" s="1"/>
  <c r="M1346" i="19"/>
  <c r="S1346" i="19" s="1"/>
  <c r="U1346" i="19" s="1"/>
  <c r="M1342" i="19"/>
  <c r="S1342" i="19" s="1"/>
  <c r="U1342" i="19" s="1"/>
  <c r="M1338" i="19"/>
  <c r="S1338" i="19" s="1"/>
  <c r="U1338" i="19" s="1"/>
  <c r="M1334" i="19"/>
  <c r="S1334" i="19" s="1"/>
  <c r="U1334" i="19" s="1"/>
  <c r="M1330" i="19"/>
  <c r="S1330" i="19" s="1"/>
  <c r="U1330" i="19" s="1"/>
  <c r="M1326" i="19"/>
  <c r="S1326" i="19" s="1"/>
  <c r="U1326" i="19" s="1"/>
  <c r="M1322" i="19"/>
  <c r="S1322" i="19" s="1"/>
  <c r="U1322" i="19" s="1"/>
  <c r="M1318" i="19"/>
  <c r="S1318" i="19" s="1"/>
  <c r="U1318" i="19" s="1"/>
  <c r="M1314" i="19"/>
  <c r="S1314" i="19" s="1"/>
  <c r="U1314" i="19" s="1"/>
  <c r="M1310" i="19"/>
  <c r="S1310" i="19" s="1"/>
  <c r="U1310" i="19" s="1"/>
  <c r="M1306" i="19"/>
  <c r="S1306" i="19" s="1"/>
  <c r="U1306" i="19" s="1"/>
  <c r="M1302" i="19"/>
  <c r="S1302" i="19" s="1"/>
  <c r="U1302" i="19" s="1"/>
  <c r="M1298" i="19"/>
  <c r="S1298" i="19" s="1"/>
  <c r="U1298" i="19" s="1"/>
  <c r="M1267" i="19"/>
  <c r="S1267" i="19" s="1"/>
  <c r="U1267" i="19" s="1"/>
  <c r="M1263" i="19"/>
  <c r="S1263" i="19" s="1"/>
  <c r="U1263" i="19" s="1"/>
  <c r="M1259" i="19"/>
  <c r="S1259" i="19" s="1"/>
  <c r="U1259" i="19" s="1"/>
  <c r="M1255" i="19"/>
  <c r="S1255" i="19" s="1"/>
  <c r="U1255" i="19" s="1"/>
  <c r="M1251" i="19"/>
  <c r="S1251" i="19" s="1"/>
  <c r="U1251" i="19" s="1"/>
  <c r="M1247" i="19"/>
  <c r="S1247" i="19" s="1"/>
  <c r="U1247" i="19" s="1"/>
  <c r="M1243" i="19"/>
  <c r="S1243" i="19" s="1"/>
  <c r="U1243" i="19" s="1"/>
  <c r="M1239" i="19"/>
  <c r="S1239" i="19" s="1"/>
  <c r="U1239" i="19" s="1"/>
  <c r="M1235" i="19"/>
  <c r="S1235" i="19" s="1"/>
  <c r="U1235" i="19" s="1"/>
  <c r="M1231" i="19"/>
  <c r="S1231" i="19" s="1"/>
  <c r="U1231" i="19" s="1"/>
  <c r="M1227" i="19"/>
  <c r="S1227" i="19" s="1"/>
  <c r="U1227" i="19" s="1"/>
  <c r="M1223" i="19"/>
  <c r="S1223" i="19" s="1"/>
  <c r="U1223" i="19" s="1"/>
  <c r="M1219" i="19"/>
  <c r="S1219" i="19" s="1"/>
  <c r="U1219" i="19" s="1"/>
  <c r="M1215" i="19"/>
  <c r="S1215" i="19" s="1"/>
  <c r="U1215" i="19" s="1"/>
  <c r="M1211" i="19"/>
  <c r="S1211" i="19" s="1"/>
  <c r="U1211" i="19" s="1"/>
  <c r="M1207" i="19"/>
  <c r="S1207" i="19" s="1"/>
  <c r="U1207" i="19" s="1"/>
  <c r="M1203" i="19"/>
  <c r="S1203" i="19" s="1"/>
  <c r="U1203" i="19" s="1"/>
  <c r="M1180" i="19"/>
  <c r="S1180" i="19" s="1"/>
  <c r="U1180" i="19" s="1"/>
  <c r="M1176" i="19"/>
  <c r="S1176" i="19" s="1"/>
  <c r="U1176" i="19" s="1"/>
  <c r="M1172" i="19"/>
  <c r="S1172" i="19" s="1"/>
  <c r="U1172" i="19" s="1"/>
  <c r="M1168" i="19"/>
  <c r="S1168" i="19" s="1"/>
  <c r="U1168" i="19" s="1"/>
  <c r="M1164" i="19"/>
  <c r="S1164" i="19" s="1"/>
  <c r="U1164" i="19" s="1"/>
  <c r="M1160" i="19"/>
  <c r="S1160" i="19" s="1"/>
  <c r="U1160" i="19" s="1"/>
  <c r="M1156" i="19"/>
  <c r="S1156" i="19" s="1"/>
  <c r="U1156" i="19" s="1"/>
  <c r="M1152" i="19"/>
  <c r="S1152" i="19" s="1"/>
  <c r="U1152" i="19" s="1"/>
  <c r="M1148" i="19"/>
  <c r="S1148" i="19" s="1"/>
  <c r="U1148" i="19" s="1"/>
  <c r="M1144" i="19"/>
  <c r="S1144" i="19" s="1"/>
  <c r="U1144" i="19" s="1"/>
  <c r="M1140" i="19"/>
  <c r="S1140" i="19" s="1"/>
  <c r="U1140" i="19" s="1"/>
  <c r="M1136" i="19"/>
  <c r="S1136" i="19" s="1"/>
  <c r="U1136" i="19" s="1"/>
  <c r="M1132" i="19"/>
  <c r="S1132" i="19" s="1"/>
  <c r="U1132" i="19" s="1"/>
  <c r="M1128" i="19"/>
  <c r="S1128" i="19" s="1"/>
  <c r="U1128" i="19" s="1"/>
  <c r="M1124" i="19"/>
  <c r="S1124" i="19" s="1"/>
  <c r="U1124" i="19" s="1"/>
  <c r="M1120" i="19"/>
  <c r="S1120" i="19" s="1"/>
  <c r="U1120" i="19" s="1"/>
  <c r="M1116" i="19"/>
  <c r="S1116" i="19" s="1"/>
  <c r="U1116" i="19" s="1"/>
  <c r="M1112" i="19"/>
  <c r="S1112" i="19" s="1"/>
  <c r="U1112" i="19" s="1"/>
  <c r="M1108" i="19"/>
  <c r="S1108" i="19" s="1"/>
  <c r="U1108" i="19" s="1"/>
  <c r="M1104" i="19"/>
  <c r="S1104" i="19" s="1"/>
  <c r="U1104" i="19" s="1"/>
  <c r="M1100" i="19"/>
  <c r="S1100" i="19" s="1"/>
  <c r="U1100" i="19" s="1"/>
  <c r="M1096" i="19"/>
  <c r="S1096" i="19" s="1"/>
  <c r="U1096" i="19" s="1"/>
  <c r="M1092" i="19"/>
  <c r="S1092" i="19" s="1"/>
  <c r="U1092" i="19" s="1"/>
  <c r="M1088" i="19"/>
  <c r="S1088" i="19" s="1"/>
  <c r="U1088" i="19" s="1"/>
  <c r="M1084" i="19"/>
  <c r="S1084" i="19" s="1"/>
  <c r="U1084" i="19" s="1"/>
  <c r="M1057" i="19"/>
  <c r="S1057" i="19" s="1"/>
  <c r="U1057" i="19" s="1"/>
  <c r="M1053" i="19"/>
  <c r="S1053" i="19" s="1"/>
  <c r="U1053" i="19" s="1"/>
  <c r="M1049" i="19"/>
  <c r="S1049" i="19" s="1"/>
  <c r="U1049" i="19" s="1"/>
  <c r="M1045" i="19"/>
  <c r="S1045" i="19" s="1"/>
  <c r="U1045" i="19" s="1"/>
  <c r="M1041" i="19"/>
  <c r="S1041" i="19" s="1"/>
  <c r="U1041" i="19" s="1"/>
  <c r="M1037" i="19"/>
  <c r="S1037" i="19" s="1"/>
  <c r="U1037" i="19" s="1"/>
  <c r="M1033" i="19"/>
  <c r="S1033" i="19" s="1"/>
  <c r="U1033" i="19" s="1"/>
  <c r="M1029" i="19"/>
  <c r="S1029" i="19" s="1"/>
  <c r="U1029" i="19" s="1"/>
  <c r="M1025" i="19"/>
  <c r="S1025" i="19" s="1"/>
  <c r="U1025" i="19" s="1"/>
  <c r="M1021" i="19"/>
  <c r="S1021" i="19" s="1"/>
  <c r="U1021" i="19" s="1"/>
  <c r="M1017" i="19"/>
  <c r="S1017" i="19" s="1"/>
  <c r="U1017" i="19" s="1"/>
  <c r="M1013" i="19"/>
  <c r="S1013" i="19" s="1"/>
  <c r="U1013" i="19" s="1"/>
  <c r="M1009" i="19"/>
  <c r="S1009" i="19" s="1"/>
  <c r="U1009" i="19" s="1"/>
  <c r="M1005" i="19"/>
  <c r="S1005" i="19" s="1"/>
  <c r="U1005" i="19" s="1"/>
  <c r="M1001" i="19"/>
  <c r="S1001" i="19" s="1"/>
  <c r="U1001" i="19" s="1"/>
  <c r="M997" i="19"/>
  <c r="S997" i="19" s="1"/>
  <c r="U997" i="19" s="1"/>
  <c r="M993" i="19"/>
  <c r="S993" i="19" s="1"/>
  <c r="U993" i="19" s="1"/>
  <c r="M989" i="19"/>
  <c r="S989" i="19" s="1"/>
  <c r="U989" i="19" s="1"/>
  <c r="M985" i="19"/>
  <c r="S985" i="19" s="1"/>
  <c r="U985" i="19" s="1"/>
  <c r="M981" i="19"/>
  <c r="S981" i="19" s="1"/>
  <c r="U981" i="19" s="1"/>
  <c r="M977" i="19"/>
  <c r="S977" i="19" s="1"/>
  <c r="U977" i="19" s="1"/>
  <c r="M973" i="19"/>
  <c r="S973" i="19" s="1"/>
  <c r="U973" i="19" s="1"/>
  <c r="M969" i="19"/>
  <c r="S969" i="19" s="1"/>
  <c r="U969" i="19" s="1"/>
  <c r="M965" i="19"/>
  <c r="S965" i="19" s="1"/>
  <c r="U965" i="19" s="1"/>
  <c r="M961" i="19"/>
  <c r="S961" i="19" s="1"/>
  <c r="U961" i="19" s="1"/>
  <c r="M957" i="19"/>
  <c r="S957" i="19" s="1"/>
  <c r="U957" i="19" s="1"/>
  <c r="M953" i="19"/>
  <c r="S953" i="19" s="1"/>
  <c r="U953" i="19" s="1"/>
  <c r="M949" i="19"/>
  <c r="S949" i="19" s="1"/>
  <c r="U949" i="19" s="1"/>
  <c r="M945" i="19"/>
  <c r="S945" i="19" s="1"/>
  <c r="U945" i="19" s="1"/>
  <c r="M941" i="19"/>
  <c r="S941" i="19" s="1"/>
  <c r="U941" i="19" s="1"/>
  <c r="M937" i="19"/>
  <c r="S937" i="19" s="1"/>
  <c r="U937" i="19" s="1"/>
  <c r="M898" i="19"/>
  <c r="S898" i="19" s="1"/>
  <c r="U898" i="19" s="1"/>
  <c r="M894" i="19"/>
  <c r="S894" i="19" s="1"/>
  <c r="U894" i="19" s="1"/>
  <c r="M890" i="19"/>
  <c r="S890" i="19" s="1"/>
  <c r="U890" i="19" s="1"/>
  <c r="M886" i="19"/>
  <c r="S886" i="19" s="1"/>
  <c r="U886" i="19" s="1"/>
  <c r="M882" i="19"/>
  <c r="S882" i="19" s="1"/>
  <c r="U882" i="19" s="1"/>
  <c r="M878" i="19"/>
  <c r="S878" i="19" s="1"/>
  <c r="U878" i="19" s="1"/>
  <c r="M874" i="19"/>
  <c r="S874" i="19" s="1"/>
  <c r="U874" i="19" s="1"/>
  <c r="M870" i="19"/>
  <c r="S870" i="19" s="1"/>
  <c r="U870" i="19" s="1"/>
  <c r="M866" i="19"/>
  <c r="S866" i="19" s="1"/>
  <c r="U866" i="19" s="1"/>
  <c r="M862" i="19"/>
  <c r="S862" i="19" s="1"/>
  <c r="U862" i="19" s="1"/>
  <c r="M858" i="19"/>
  <c r="S858" i="19" s="1"/>
  <c r="U858" i="19" s="1"/>
  <c r="M854" i="19"/>
  <c r="S854" i="19" s="1"/>
  <c r="U854" i="19" s="1"/>
  <c r="M850" i="19"/>
  <c r="S850" i="19" s="1"/>
  <c r="U850" i="19" s="1"/>
  <c r="M846" i="19"/>
  <c r="S846" i="19" s="1"/>
  <c r="U846" i="19" s="1"/>
  <c r="M842" i="19"/>
  <c r="S842" i="19" s="1"/>
  <c r="U842" i="19" s="1"/>
  <c r="M838" i="19"/>
  <c r="S838" i="19" s="1"/>
  <c r="U838" i="19" s="1"/>
  <c r="M834" i="19"/>
  <c r="S834" i="19" s="1"/>
  <c r="U834" i="19" s="1"/>
  <c r="M830" i="19"/>
  <c r="S830" i="19" s="1"/>
  <c r="U830" i="19" s="1"/>
  <c r="M826" i="19"/>
  <c r="S826" i="19" s="1"/>
  <c r="U826" i="19" s="1"/>
  <c r="M822" i="19"/>
  <c r="S822" i="19" s="1"/>
  <c r="U822" i="19" s="1"/>
  <c r="M818" i="19"/>
  <c r="S818" i="19" s="1"/>
  <c r="U818" i="19" s="1"/>
  <c r="M814" i="19"/>
  <c r="S814" i="19" s="1"/>
  <c r="U814" i="19" s="1"/>
  <c r="M810" i="19"/>
  <c r="S810" i="19" s="1"/>
  <c r="U810" i="19" s="1"/>
  <c r="M806" i="19"/>
  <c r="S806" i="19" s="1"/>
  <c r="U806" i="19" s="1"/>
  <c r="M747" i="19"/>
  <c r="S747" i="19" s="1"/>
  <c r="U747" i="19" s="1"/>
  <c r="M743" i="19"/>
  <c r="S743" i="19" s="1"/>
  <c r="U743" i="19" s="1"/>
  <c r="M739" i="19"/>
  <c r="S739" i="19" s="1"/>
  <c r="U739" i="19" s="1"/>
  <c r="M735" i="19"/>
  <c r="S735" i="19" s="1"/>
  <c r="U735" i="19" s="1"/>
  <c r="M731" i="19"/>
  <c r="S731" i="19" s="1"/>
  <c r="U731" i="19" s="1"/>
  <c r="M727" i="19"/>
  <c r="S727" i="19" s="1"/>
  <c r="U727" i="19" s="1"/>
  <c r="M723" i="19"/>
  <c r="S723" i="19" s="1"/>
  <c r="U723" i="19" s="1"/>
  <c r="M719" i="19"/>
  <c r="S719" i="19" s="1"/>
  <c r="U719" i="19" s="1"/>
  <c r="M715" i="19"/>
  <c r="S715" i="19" s="1"/>
  <c r="U715" i="19" s="1"/>
  <c r="M711" i="19"/>
  <c r="S711" i="19" s="1"/>
  <c r="U711" i="19" s="1"/>
  <c r="M707" i="19"/>
  <c r="S707" i="19" s="1"/>
  <c r="U707" i="19" s="1"/>
  <c r="M703" i="19"/>
  <c r="S703" i="19" s="1"/>
  <c r="U703" i="19" s="1"/>
  <c r="M699" i="19"/>
  <c r="S699" i="19" s="1"/>
  <c r="U699" i="19" s="1"/>
  <c r="M624" i="19"/>
  <c r="S624" i="19" s="1"/>
  <c r="U624" i="19" s="1"/>
  <c r="M620" i="19"/>
  <c r="S620" i="19" s="1"/>
  <c r="U620" i="19" s="1"/>
  <c r="M616" i="19"/>
  <c r="S616" i="19" s="1"/>
  <c r="U616" i="19" s="1"/>
  <c r="M612" i="19"/>
  <c r="S612" i="19" s="1"/>
  <c r="U612" i="19" s="1"/>
  <c r="M608" i="19"/>
  <c r="S608" i="19" s="1"/>
  <c r="U608" i="19" s="1"/>
  <c r="M604" i="19"/>
  <c r="S604" i="19" s="1"/>
  <c r="U604" i="19" s="1"/>
  <c r="M600" i="19"/>
  <c r="S600" i="19" s="1"/>
  <c r="U600" i="19" s="1"/>
  <c r="M596" i="19"/>
  <c r="S596" i="19" s="1"/>
  <c r="U596" i="19" s="1"/>
  <c r="M592" i="19"/>
  <c r="S592" i="19" s="1"/>
  <c r="U592" i="19" s="1"/>
  <c r="M588" i="19"/>
  <c r="S588" i="19" s="1"/>
  <c r="U588" i="19" s="1"/>
  <c r="M584" i="19"/>
  <c r="S584" i="19" s="1"/>
  <c r="U584" i="19" s="1"/>
  <c r="M580" i="19"/>
  <c r="S580" i="19" s="1"/>
  <c r="U580" i="19" s="1"/>
  <c r="M576" i="19"/>
  <c r="S576" i="19" s="1"/>
  <c r="U576" i="19" s="1"/>
  <c r="M572" i="19"/>
  <c r="S572" i="19" s="1"/>
  <c r="U572" i="19" s="1"/>
  <c r="M568" i="19"/>
  <c r="S568" i="19" s="1"/>
  <c r="U568" i="19" s="1"/>
  <c r="M564" i="19"/>
  <c r="S564" i="19" s="1"/>
  <c r="U564" i="19" s="1"/>
  <c r="M560" i="19"/>
  <c r="S560" i="19" s="1"/>
  <c r="U560" i="19" s="1"/>
  <c r="M556" i="19"/>
  <c r="S556" i="19" s="1"/>
  <c r="U556" i="19" s="1"/>
  <c r="M552" i="19"/>
  <c r="S552" i="19" s="1"/>
  <c r="U552" i="19" s="1"/>
  <c r="M548" i="19"/>
  <c r="S548" i="19" s="1"/>
  <c r="U548" i="19" s="1"/>
  <c r="M544" i="19"/>
  <c r="S544" i="19" s="1"/>
  <c r="U544" i="19" s="1"/>
  <c r="M540" i="19"/>
  <c r="S540" i="19" s="1"/>
  <c r="U540" i="19" s="1"/>
  <c r="M536" i="19"/>
  <c r="S536" i="19" s="1"/>
  <c r="U536" i="19" s="1"/>
  <c r="M532" i="19"/>
  <c r="S532" i="19" s="1"/>
  <c r="U532" i="19" s="1"/>
  <c r="M528" i="19"/>
  <c r="S528" i="19" s="1"/>
  <c r="U528" i="19" s="1"/>
  <c r="M381" i="19"/>
  <c r="S381" i="19" s="1"/>
  <c r="U381" i="19" s="1"/>
  <c r="M377" i="19"/>
  <c r="S377" i="19" s="1"/>
  <c r="U377" i="19" s="1"/>
  <c r="M373" i="19"/>
  <c r="S373" i="19" s="1"/>
  <c r="U373" i="19" s="1"/>
  <c r="M369" i="19"/>
  <c r="S369" i="19" s="1"/>
  <c r="U369" i="19" s="1"/>
  <c r="M365" i="19"/>
  <c r="S365" i="19" s="1"/>
  <c r="U365" i="19" s="1"/>
  <c r="M361" i="19"/>
  <c r="S361" i="19" s="1"/>
  <c r="U361" i="19" s="1"/>
  <c r="M357" i="19"/>
  <c r="S357" i="19" s="1"/>
  <c r="U357" i="19" s="1"/>
  <c r="M353" i="19"/>
  <c r="S353" i="19" s="1"/>
  <c r="U353" i="19" s="1"/>
  <c r="M349" i="19"/>
  <c r="S349" i="19" s="1"/>
  <c r="U349" i="19" s="1"/>
  <c r="M345" i="19"/>
  <c r="S345" i="19" s="1"/>
  <c r="U345" i="19" s="1"/>
  <c r="M341" i="19"/>
  <c r="S341" i="19" s="1"/>
  <c r="U341" i="19" s="1"/>
  <c r="M337" i="19"/>
  <c r="S337" i="19" s="1"/>
  <c r="U337" i="19" s="1"/>
  <c r="M333" i="19"/>
  <c r="S333" i="19" s="1"/>
  <c r="U333" i="19" s="1"/>
  <c r="M329" i="19"/>
  <c r="S329" i="19" s="1"/>
  <c r="U329" i="19" s="1"/>
  <c r="M325" i="19"/>
  <c r="S325" i="19" s="1"/>
  <c r="U325" i="19" s="1"/>
  <c r="M321" i="19"/>
  <c r="S321" i="19" s="1"/>
  <c r="U321" i="19" s="1"/>
  <c r="M317" i="19"/>
  <c r="S317" i="19" s="1"/>
  <c r="U317" i="19" s="1"/>
  <c r="M313" i="19"/>
  <c r="S313" i="19" s="1"/>
  <c r="U313" i="19" s="1"/>
  <c r="M309" i="19"/>
  <c r="S309" i="19" s="1"/>
  <c r="U309" i="19" s="1"/>
  <c r="M305" i="19"/>
  <c r="S305" i="19" s="1"/>
  <c r="U305" i="19" s="1"/>
  <c r="M301" i="19"/>
  <c r="S301" i="19" s="1"/>
  <c r="U301" i="19" s="1"/>
  <c r="M297" i="19"/>
  <c r="S297" i="19" s="1"/>
  <c r="U297" i="19" s="1"/>
  <c r="M293" i="19"/>
  <c r="S293" i="19" s="1"/>
  <c r="U293" i="19" s="1"/>
  <c r="M289" i="19"/>
  <c r="S289" i="19" s="1"/>
  <c r="U289" i="19" s="1"/>
  <c r="M285" i="19"/>
  <c r="S285" i="19" s="1"/>
  <c r="U285" i="19" s="1"/>
  <c r="M281" i="19"/>
  <c r="S281" i="19" s="1"/>
  <c r="U281" i="19" s="1"/>
  <c r="M277" i="19"/>
  <c r="S277" i="19" s="1"/>
  <c r="U277" i="19" s="1"/>
  <c r="M273" i="19"/>
  <c r="S273" i="19" s="1"/>
  <c r="U273" i="19" s="1"/>
  <c r="M269" i="19"/>
  <c r="S269" i="19" s="1"/>
  <c r="U269" i="19" s="1"/>
  <c r="M265" i="19"/>
  <c r="S265" i="19" s="1"/>
  <c r="U265" i="19" s="1"/>
  <c r="M261" i="19"/>
  <c r="S261" i="19" s="1"/>
  <c r="U261" i="19" s="1"/>
  <c r="M257" i="19"/>
  <c r="S257" i="19" s="1"/>
  <c r="U257" i="19" s="1"/>
  <c r="M253" i="19"/>
  <c r="S253" i="19" s="1"/>
  <c r="U253" i="19" s="1"/>
  <c r="M249" i="19"/>
  <c r="S249" i="19" s="1"/>
  <c r="U249" i="19" s="1"/>
  <c r="M245" i="19"/>
  <c r="S245" i="19" s="1"/>
  <c r="U245" i="19" s="1"/>
  <c r="M241" i="19"/>
  <c r="S241" i="19" s="1"/>
  <c r="U241" i="19" s="1"/>
  <c r="M237" i="19"/>
  <c r="S237" i="19" s="1"/>
  <c r="U237" i="19" s="1"/>
  <c r="M233" i="19"/>
  <c r="S233" i="19" s="1"/>
  <c r="U233" i="19" s="1"/>
  <c r="M229" i="19"/>
  <c r="S229" i="19" s="1"/>
  <c r="U229" i="19" s="1"/>
  <c r="M166" i="19"/>
  <c r="S166" i="19" s="1"/>
  <c r="U166" i="19" s="1"/>
  <c r="M162" i="19"/>
  <c r="S162" i="19" s="1"/>
  <c r="U162" i="19" s="1"/>
  <c r="M158" i="19"/>
  <c r="S158" i="19" s="1"/>
  <c r="U158" i="19" s="1"/>
  <c r="M154" i="19"/>
  <c r="S154" i="19" s="1"/>
  <c r="U154" i="19" s="1"/>
  <c r="M150" i="19"/>
  <c r="S150" i="19" s="1"/>
  <c r="U150" i="19" s="1"/>
  <c r="M146" i="19"/>
  <c r="S146" i="19" s="1"/>
  <c r="U146" i="19" s="1"/>
  <c r="M142" i="19"/>
  <c r="S142" i="19" s="1"/>
  <c r="U142" i="19" s="1"/>
  <c r="M138" i="19"/>
  <c r="S138" i="19" s="1"/>
  <c r="U138" i="19" s="1"/>
  <c r="M134" i="19"/>
  <c r="S134" i="19" s="1"/>
  <c r="U134" i="19" s="1"/>
  <c r="M130" i="19"/>
  <c r="S130" i="19" s="1"/>
  <c r="U130" i="19" s="1"/>
  <c r="M126" i="19"/>
  <c r="S126" i="19" s="1"/>
  <c r="U126" i="19" s="1"/>
  <c r="M122" i="19"/>
  <c r="S122" i="19" s="1"/>
  <c r="U122" i="19" s="1"/>
  <c r="M118" i="19"/>
  <c r="S118" i="19" s="1"/>
  <c r="U118" i="19" s="1"/>
  <c r="M114" i="19"/>
  <c r="S114" i="19" s="1"/>
  <c r="U114" i="19" s="1"/>
  <c r="M110" i="19"/>
  <c r="S110" i="19" s="1"/>
  <c r="U110" i="19" s="1"/>
  <c r="M106" i="19"/>
  <c r="S106" i="19" s="1"/>
  <c r="U106" i="19" s="1"/>
  <c r="M102" i="19"/>
  <c r="S102" i="19" s="1"/>
  <c r="U102" i="19" s="1"/>
  <c r="M98" i="19"/>
  <c r="S98" i="19" s="1"/>
  <c r="U98" i="19" s="1"/>
  <c r="M94" i="19"/>
  <c r="S94" i="19" s="1"/>
  <c r="U94" i="19" s="1"/>
  <c r="M90" i="19"/>
  <c r="S90" i="19" s="1"/>
  <c r="U90" i="19" s="1"/>
  <c r="M86" i="19"/>
  <c r="S86" i="19" s="1"/>
  <c r="U86" i="19" s="1"/>
  <c r="M82" i="19"/>
  <c r="S82" i="19" s="1"/>
  <c r="U82" i="19" s="1"/>
  <c r="M78" i="19"/>
  <c r="S78" i="19" s="1"/>
  <c r="U78" i="19" s="1"/>
  <c r="M74" i="19"/>
  <c r="S74" i="19" s="1"/>
  <c r="U74" i="19" s="1"/>
  <c r="M70" i="19"/>
  <c r="S70" i="19" s="1"/>
  <c r="U70" i="19" s="1"/>
  <c r="M66" i="19"/>
  <c r="S66" i="19" s="1"/>
  <c r="U66" i="19" s="1"/>
  <c r="M62" i="19"/>
  <c r="S62" i="19" s="1"/>
  <c r="U62" i="19" s="1"/>
  <c r="M58" i="19"/>
  <c r="S58" i="19" s="1"/>
  <c r="U58" i="19" s="1"/>
  <c r="M54" i="19"/>
  <c r="S54" i="19" s="1"/>
  <c r="U54" i="19" s="1"/>
  <c r="M1692" i="21"/>
  <c r="S1692" i="21" s="1"/>
  <c r="U1692" i="21" s="1"/>
  <c r="M1688" i="21"/>
  <c r="S1688" i="21" s="1"/>
  <c r="U1688" i="21" s="1"/>
  <c r="M1683" i="21"/>
  <c r="S1683" i="21" s="1"/>
  <c r="U1683" i="21" s="1"/>
  <c r="M1675" i="21"/>
  <c r="S1675" i="21" s="1"/>
  <c r="U1675" i="21" s="1"/>
  <c r="M1671" i="21"/>
  <c r="S1671" i="21" s="1"/>
  <c r="U1671" i="21" s="1"/>
  <c r="M1662" i="21"/>
  <c r="S1662" i="21" s="1"/>
  <c r="U1662" i="21" s="1"/>
  <c r="M1657" i="21"/>
  <c r="S1657" i="21" s="1"/>
  <c r="U1657" i="21" s="1"/>
  <c r="M1652" i="21"/>
  <c r="S1652" i="21" s="1"/>
  <c r="U1652" i="21" s="1"/>
  <c r="M1648" i="21"/>
  <c r="S1648" i="21" s="1"/>
  <c r="U1648" i="21" s="1"/>
  <c r="M1638" i="21"/>
  <c r="S1638" i="21" s="1"/>
  <c r="U1638" i="21" s="1"/>
  <c r="M1620" i="21"/>
  <c r="S1620" i="21" s="1"/>
  <c r="U1620" i="21" s="1"/>
  <c r="M1616" i="21"/>
  <c r="S1616" i="21" s="1"/>
  <c r="U1616" i="21" s="1"/>
  <c r="M1608" i="21"/>
  <c r="S1608" i="21" s="1"/>
  <c r="U1608" i="21" s="1"/>
  <c r="M1595" i="21"/>
  <c r="S1595" i="21" s="1"/>
  <c r="U1595" i="21" s="1"/>
  <c r="M1591" i="21"/>
  <c r="S1591" i="21" s="1"/>
  <c r="U1591" i="21" s="1"/>
  <c r="M1582" i="21"/>
  <c r="S1582" i="21" s="1"/>
  <c r="U1582" i="21" s="1"/>
  <c r="M1578" i="21"/>
  <c r="S1578" i="21" s="1"/>
  <c r="U1578" i="21" s="1"/>
  <c r="M1565" i="21"/>
  <c r="S1565" i="21" s="1"/>
  <c r="U1565" i="21" s="1"/>
  <c r="M1561" i="21"/>
  <c r="S1561" i="21" s="1"/>
  <c r="U1561" i="21" s="1"/>
  <c r="M1548" i="21"/>
  <c r="S1548" i="21" s="1"/>
  <c r="U1548" i="21" s="1"/>
  <c r="M1540" i="21"/>
  <c r="S1540" i="21" s="1"/>
  <c r="U1540" i="21" s="1"/>
  <c r="M1524" i="21"/>
  <c r="S1524" i="21" s="1"/>
  <c r="U1524" i="21" s="1"/>
  <c r="M1520" i="21"/>
  <c r="S1520" i="21" s="1"/>
  <c r="U1520" i="21" s="1"/>
  <c r="M1507" i="21"/>
  <c r="S1507" i="21" s="1"/>
  <c r="U1507" i="21" s="1"/>
  <c r="M1503" i="21"/>
  <c r="S1503" i="21" s="1"/>
  <c r="U1503" i="21" s="1"/>
  <c r="M1494" i="21"/>
  <c r="S1494" i="21" s="1"/>
  <c r="U1494" i="21" s="1"/>
  <c r="M1490" i="21"/>
  <c r="S1490" i="21" s="1"/>
  <c r="U1490" i="21" s="1"/>
  <c r="M1482" i="21"/>
  <c r="S1482" i="21" s="1"/>
  <c r="U1482" i="21" s="1"/>
  <c r="M1466" i="21"/>
  <c r="S1466" i="21" s="1"/>
  <c r="U1466" i="21" s="1"/>
  <c r="M1453" i="21"/>
  <c r="S1453" i="21" s="1"/>
  <c r="U1453" i="21" s="1"/>
  <c r="M1449" i="21"/>
  <c r="S1449" i="21" s="1"/>
  <c r="U1449" i="21" s="1"/>
  <c r="M1445" i="21"/>
  <c r="S1445" i="21" s="1"/>
  <c r="U1445" i="21" s="1"/>
  <c r="M1441" i="21"/>
  <c r="S1441" i="21" s="1"/>
  <c r="U1441" i="21" s="1"/>
  <c r="M1428" i="21"/>
  <c r="S1428" i="21" s="1"/>
  <c r="U1428" i="21" s="1"/>
  <c r="M1424" i="21"/>
  <c r="S1424" i="21" s="1"/>
  <c r="U1424" i="21" s="1"/>
  <c r="M1411" i="21"/>
  <c r="S1411" i="21" s="1"/>
  <c r="U1411" i="21" s="1"/>
  <c r="M1407" i="21"/>
  <c r="S1407" i="21" s="1"/>
  <c r="U1407" i="21" s="1"/>
  <c r="M1398" i="21"/>
  <c r="S1398" i="21" s="1"/>
  <c r="U1398" i="21" s="1"/>
  <c r="M1394" i="21"/>
  <c r="S1394" i="21" s="1"/>
  <c r="U1394" i="21" s="1"/>
  <c r="M1381" i="21"/>
  <c r="S1381" i="21" s="1"/>
  <c r="U1381" i="21" s="1"/>
  <c r="M1377" i="21"/>
  <c r="S1377" i="21" s="1"/>
  <c r="U1377" i="21" s="1"/>
  <c r="M1369" i="21"/>
  <c r="S1369" i="21" s="1"/>
  <c r="U1369" i="21" s="1"/>
  <c r="M1353" i="21"/>
  <c r="S1353" i="21" s="1"/>
  <c r="U1353" i="21" s="1"/>
  <c r="M1349" i="21"/>
  <c r="S1349" i="21" s="1"/>
  <c r="U1349" i="21" s="1"/>
  <c r="M1341" i="21"/>
  <c r="S1341" i="21" s="1"/>
  <c r="U1341" i="21" s="1"/>
  <c r="M1333" i="21"/>
  <c r="S1333" i="21" s="1"/>
  <c r="U1333" i="21" s="1"/>
  <c r="M1329" i="21"/>
  <c r="S1329" i="21" s="1"/>
  <c r="U1329" i="21" s="1"/>
  <c r="M1316" i="21"/>
  <c r="S1316" i="21" s="1"/>
  <c r="U1316" i="21" s="1"/>
  <c r="M1312" i="21"/>
  <c r="S1312" i="21" s="1"/>
  <c r="U1312" i="21" s="1"/>
  <c r="M1299" i="21"/>
  <c r="S1299" i="21" s="1"/>
  <c r="U1299" i="21" s="1"/>
  <c r="M1295" i="21"/>
  <c r="S1295" i="21" s="1"/>
  <c r="U1295" i="21" s="1"/>
  <c r="M1287" i="21"/>
  <c r="S1287" i="21" s="1"/>
  <c r="U1287" i="21" s="1"/>
  <c r="M1283" i="21"/>
  <c r="S1283" i="21" s="1"/>
  <c r="U1283" i="21" s="1"/>
  <c r="M1279" i="21"/>
  <c r="S1279" i="21" s="1"/>
  <c r="U1279" i="21" s="1"/>
  <c r="M1275" i="21"/>
  <c r="S1275" i="21" s="1"/>
  <c r="U1275" i="21" s="1"/>
  <c r="M1271" i="21"/>
  <c r="S1271" i="21" s="1"/>
  <c r="U1271" i="21" s="1"/>
  <c r="M1262" i="21"/>
  <c r="S1262" i="21" s="1"/>
  <c r="U1262" i="21" s="1"/>
  <c r="M1258" i="21"/>
  <c r="S1258" i="21" s="1"/>
  <c r="U1258" i="21" s="1"/>
  <c r="M1245" i="21"/>
  <c r="S1245" i="21" s="1"/>
  <c r="U1245" i="21" s="1"/>
  <c r="M1241" i="21"/>
  <c r="S1241" i="21" s="1"/>
  <c r="U1241" i="21" s="1"/>
  <c r="M1228" i="21"/>
  <c r="S1228" i="21" s="1"/>
  <c r="U1228" i="21" s="1"/>
  <c r="M1220" i="21"/>
  <c r="S1220" i="21" s="1"/>
  <c r="U1220" i="21" s="1"/>
  <c r="M1212" i="21"/>
  <c r="S1212" i="21" s="1"/>
  <c r="U1212" i="21" s="1"/>
  <c r="M1204" i="21"/>
  <c r="S1204" i="21" s="1"/>
  <c r="U1204" i="21" s="1"/>
  <c r="M1196" i="21"/>
  <c r="S1196" i="21" s="1"/>
  <c r="U1196" i="21" s="1"/>
  <c r="M1192" i="21"/>
  <c r="S1192" i="21" s="1"/>
  <c r="U1192" i="21" s="1"/>
  <c r="M1179" i="21"/>
  <c r="S1179" i="21" s="1"/>
  <c r="U1179" i="21" s="1"/>
  <c r="M1175" i="21"/>
  <c r="S1175" i="21" s="1"/>
  <c r="U1175" i="21" s="1"/>
  <c r="M1158" i="21"/>
  <c r="S1158" i="21" s="1"/>
  <c r="U1158" i="21" s="1"/>
  <c r="M1154" i="21"/>
  <c r="S1154" i="21" s="1"/>
  <c r="U1154" i="21" s="1"/>
  <c r="M1150" i="21"/>
  <c r="S1150" i="21" s="1"/>
  <c r="U1150" i="21" s="1"/>
  <c r="M1142" i="21"/>
  <c r="S1142" i="21" s="1"/>
  <c r="U1142" i="21" s="1"/>
  <c r="M1134" i="21"/>
  <c r="S1134" i="21" s="1"/>
  <c r="U1134" i="21" s="1"/>
  <c r="M1130" i="21"/>
  <c r="S1130" i="21" s="1"/>
  <c r="U1130" i="21" s="1"/>
  <c r="M1117" i="21"/>
  <c r="S1117" i="21" s="1"/>
  <c r="U1117" i="21" s="1"/>
  <c r="M1113" i="21"/>
  <c r="S1113" i="21" s="1"/>
  <c r="U1113" i="21" s="1"/>
  <c r="M1109" i="21"/>
  <c r="S1109" i="21" s="1"/>
  <c r="U1109" i="21" s="1"/>
  <c r="M1101" i="21"/>
  <c r="S1101" i="21" s="1"/>
  <c r="U1101" i="21" s="1"/>
  <c r="M1097" i="21"/>
  <c r="S1097" i="21" s="1"/>
  <c r="U1097" i="21" s="1"/>
  <c r="M1093" i="21"/>
  <c r="S1093" i="21" s="1"/>
  <c r="U1093" i="21" s="1"/>
  <c r="M1089" i="21"/>
  <c r="S1089" i="21" s="1"/>
  <c r="U1089" i="21" s="1"/>
  <c r="M1076" i="21"/>
  <c r="S1076" i="21" s="1"/>
  <c r="U1076" i="21" s="1"/>
  <c r="M1068" i="21"/>
  <c r="S1068" i="21" s="1"/>
  <c r="U1068" i="21" s="1"/>
  <c r="M1065" i="21"/>
  <c r="S1065" i="21" s="1"/>
  <c r="U1065" i="21" s="1"/>
  <c r="M1052" i="21"/>
  <c r="S1052" i="21" s="1"/>
  <c r="U1052" i="21" s="1"/>
  <c r="M1048" i="21"/>
  <c r="S1048" i="21" s="1"/>
  <c r="U1048" i="21" s="1"/>
  <c r="M1044" i="21"/>
  <c r="S1044" i="21" s="1"/>
  <c r="U1044" i="21" s="1"/>
  <c r="M1040" i="21"/>
  <c r="S1040" i="21" s="1"/>
  <c r="U1040" i="21" s="1"/>
  <c r="M1027" i="21"/>
  <c r="S1027" i="21" s="1"/>
  <c r="U1027" i="21" s="1"/>
  <c r="M1023" i="21"/>
  <c r="S1023" i="21" s="1"/>
  <c r="U1023" i="21" s="1"/>
  <c r="M1014" i="21"/>
  <c r="S1014" i="21" s="1"/>
  <c r="U1014" i="21" s="1"/>
  <c r="M1010" i="21"/>
  <c r="S1010" i="21" s="1"/>
  <c r="U1010" i="21" s="1"/>
  <c r="M997" i="21"/>
  <c r="S997" i="21" s="1"/>
  <c r="U997" i="21" s="1"/>
  <c r="M993" i="21"/>
  <c r="S993" i="21" s="1"/>
  <c r="U993" i="21" s="1"/>
  <c r="M980" i="21"/>
  <c r="S980" i="21" s="1"/>
  <c r="U980" i="21" s="1"/>
  <c r="M976" i="21"/>
  <c r="S976" i="21" s="1"/>
  <c r="U976" i="21" s="1"/>
  <c r="M972" i="21"/>
  <c r="S972" i="21" s="1"/>
  <c r="U972" i="21" s="1"/>
  <c r="M968" i="21"/>
  <c r="S968" i="21" s="1"/>
  <c r="U968" i="21" s="1"/>
  <c r="M955" i="21"/>
  <c r="S955" i="21" s="1"/>
  <c r="U955" i="21" s="1"/>
  <c r="M951" i="21"/>
  <c r="S951" i="21" s="1"/>
  <c r="U951" i="21" s="1"/>
  <c r="M942" i="21"/>
  <c r="S942" i="21" s="1"/>
  <c r="U942" i="21" s="1"/>
  <c r="M938" i="21"/>
  <c r="S938" i="21" s="1"/>
  <c r="U938" i="21" s="1"/>
  <c r="M925" i="21"/>
  <c r="S925" i="21" s="1"/>
  <c r="U925" i="21" s="1"/>
  <c r="M921" i="21"/>
  <c r="S921" i="21" s="1"/>
  <c r="U921" i="21" s="1"/>
  <c r="M913" i="21"/>
  <c r="S913" i="21" s="1"/>
  <c r="U913" i="21" s="1"/>
  <c r="M909" i="21"/>
  <c r="S909" i="21" s="1"/>
  <c r="U909" i="21" s="1"/>
  <c r="M901" i="21"/>
  <c r="S901" i="21" s="1"/>
  <c r="U901" i="21" s="1"/>
  <c r="M897" i="21"/>
  <c r="S897" i="21" s="1"/>
  <c r="U897" i="21" s="1"/>
  <c r="M884" i="21"/>
  <c r="S884" i="21" s="1"/>
  <c r="U884" i="21" s="1"/>
  <c r="M880" i="21"/>
  <c r="S880" i="21" s="1"/>
  <c r="U880" i="21" s="1"/>
  <c r="M867" i="21"/>
  <c r="S867" i="21" s="1"/>
  <c r="U867" i="21" s="1"/>
  <c r="M863" i="21"/>
  <c r="S863" i="21" s="1"/>
  <c r="U863" i="21" s="1"/>
  <c r="M854" i="21"/>
  <c r="S854" i="21" s="1"/>
  <c r="U854" i="21" s="1"/>
  <c r="M850" i="21"/>
  <c r="S850" i="21" s="1"/>
  <c r="U850" i="21" s="1"/>
  <c r="M837" i="21"/>
  <c r="S837" i="21" s="1"/>
  <c r="U837" i="21" s="1"/>
  <c r="M833" i="21"/>
  <c r="S833" i="21" s="1"/>
  <c r="U833" i="21" s="1"/>
  <c r="M820" i="21"/>
  <c r="S820" i="21" s="1"/>
  <c r="U820" i="21" s="1"/>
  <c r="M816" i="21"/>
  <c r="S816" i="21" s="1"/>
  <c r="U816" i="21" s="1"/>
  <c r="M795" i="21"/>
  <c r="S795" i="21" s="1"/>
  <c r="U795" i="21" s="1"/>
  <c r="M791" i="21"/>
  <c r="S791" i="21" s="1"/>
  <c r="U791" i="21" s="1"/>
  <c r="M787" i="21"/>
  <c r="S787" i="21" s="1"/>
  <c r="U787" i="21" s="1"/>
  <c r="M783" i="21"/>
  <c r="S783" i="21" s="1"/>
  <c r="U783" i="21" s="1"/>
  <c r="M775" i="21"/>
  <c r="S775" i="21" s="1"/>
  <c r="U775" i="21" s="1"/>
  <c r="M771" i="21"/>
  <c r="S771" i="21" s="1"/>
  <c r="U771" i="21" s="1"/>
  <c r="M767" i="21"/>
  <c r="S767" i="21" s="1"/>
  <c r="U767" i="21" s="1"/>
  <c r="M750" i="21"/>
  <c r="S750" i="21" s="1"/>
  <c r="U750" i="21" s="1"/>
  <c r="M746" i="21"/>
  <c r="S746" i="21" s="1"/>
  <c r="U746" i="21" s="1"/>
  <c r="M742" i="21"/>
  <c r="S742" i="21" s="1"/>
  <c r="U742" i="21" s="1"/>
  <c r="M738" i="21"/>
  <c r="S738" i="21" s="1"/>
  <c r="U738" i="21" s="1"/>
  <c r="M717" i="21"/>
  <c r="S717" i="21" s="1"/>
  <c r="U717" i="21" s="1"/>
  <c r="M713" i="21"/>
  <c r="S713" i="21" s="1"/>
  <c r="U713" i="21" s="1"/>
  <c r="M700" i="21"/>
  <c r="S700" i="21" s="1"/>
  <c r="U700" i="21" s="1"/>
  <c r="M692" i="21"/>
  <c r="S692" i="21" s="1"/>
  <c r="U692" i="21" s="1"/>
  <c r="M688" i="21"/>
  <c r="S688" i="21" s="1"/>
  <c r="U688" i="21" s="1"/>
  <c r="M675" i="21"/>
  <c r="S675" i="21" s="1"/>
  <c r="U675" i="21" s="1"/>
  <c r="M671" i="21"/>
  <c r="S671" i="21" s="1"/>
  <c r="U671" i="21" s="1"/>
  <c r="M662" i="21"/>
  <c r="S662" i="21" s="1"/>
  <c r="U662" i="21" s="1"/>
  <c r="M646" i="21"/>
  <c r="S646" i="21" s="1"/>
  <c r="U646" i="21" s="1"/>
  <c r="M639" i="21"/>
  <c r="S639" i="21" s="1"/>
  <c r="U639" i="21" s="1"/>
  <c r="M630" i="21"/>
  <c r="S630" i="21" s="1"/>
  <c r="U630" i="21" s="1"/>
  <c r="M626" i="21"/>
  <c r="S626" i="21" s="1"/>
  <c r="U626" i="21" s="1"/>
  <c r="M618" i="21"/>
  <c r="S618" i="21" s="1"/>
  <c r="U618" i="21" s="1"/>
  <c r="M605" i="21"/>
  <c r="S605" i="21" s="1"/>
  <c r="U605" i="21" s="1"/>
  <c r="M601" i="21"/>
  <c r="S601" i="21" s="1"/>
  <c r="U601" i="21" s="1"/>
  <c r="M594" i="21"/>
  <c r="S594" i="21" s="1"/>
  <c r="U594" i="21" s="1"/>
  <c r="M590" i="21"/>
  <c r="S590" i="21" s="1"/>
  <c r="U590" i="21" s="1"/>
  <c r="M586" i="21"/>
  <c r="S586" i="21" s="1"/>
  <c r="U586" i="21" s="1"/>
  <c r="M582" i="21"/>
  <c r="S582" i="21" s="1"/>
  <c r="U582" i="21" s="1"/>
  <c r="M574" i="21"/>
  <c r="S574" i="21" s="1"/>
  <c r="U574" i="21" s="1"/>
  <c r="M570" i="21"/>
  <c r="S570" i="21" s="1"/>
  <c r="U570" i="21" s="1"/>
  <c r="M562" i="21"/>
  <c r="S562" i="21" s="1"/>
  <c r="U562" i="21" s="1"/>
  <c r="M558" i="21"/>
  <c r="S558" i="21" s="1"/>
  <c r="U558" i="21" s="1"/>
  <c r="M554" i="21"/>
  <c r="S554" i="21" s="1"/>
  <c r="U554" i="21" s="1"/>
  <c r="M550" i="21"/>
  <c r="S550" i="21" s="1"/>
  <c r="U550" i="21" s="1"/>
  <c r="M546" i="21"/>
  <c r="S546" i="21" s="1"/>
  <c r="U546" i="21" s="1"/>
  <c r="M533" i="21"/>
  <c r="S533" i="21" s="1"/>
  <c r="U533" i="21" s="1"/>
  <c r="M529" i="21"/>
  <c r="S529" i="21" s="1"/>
  <c r="U529" i="21" s="1"/>
  <c r="M508" i="21"/>
  <c r="S508" i="21" s="1"/>
  <c r="U508" i="21" s="1"/>
  <c r="M504" i="21"/>
  <c r="S504" i="21" s="1"/>
  <c r="U504" i="21" s="1"/>
  <c r="M491" i="21"/>
  <c r="S491" i="21" s="1"/>
  <c r="U491" i="21" s="1"/>
  <c r="M487" i="21"/>
  <c r="S487" i="21" s="1"/>
  <c r="U487" i="21" s="1"/>
  <c r="M478" i="21"/>
  <c r="S478" i="21" s="1"/>
  <c r="U478" i="21" s="1"/>
  <c r="M474" i="21"/>
  <c r="S474" i="21" s="1"/>
  <c r="U474" i="21" s="1"/>
  <c r="M461" i="21"/>
  <c r="S461" i="21" s="1"/>
  <c r="U461" i="21" s="1"/>
  <c r="M453" i="21"/>
  <c r="S453" i="21" s="1"/>
  <c r="U453" i="21" s="1"/>
  <c r="M437" i="21"/>
  <c r="S437" i="21" s="1"/>
  <c r="U437" i="21" s="1"/>
  <c r="M433" i="21"/>
  <c r="S433" i="21" s="1"/>
  <c r="U433" i="21" s="1"/>
  <c r="M429" i="21"/>
  <c r="S429" i="21" s="1"/>
  <c r="U429" i="21" s="1"/>
  <c r="M425" i="21"/>
  <c r="S425" i="21" s="1"/>
  <c r="U425" i="21" s="1"/>
  <c r="M412" i="21"/>
  <c r="S412" i="21" s="1"/>
  <c r="U412" i="21" s="1"/>
  <c r="M408" i="21"/>
  <c r="S408" i="21" s="1"/>
  <c r="U408" i="21" s="1"/>
  <c r="M395" i="21"/>
  <c r="S395" i="21" s="1"/>
  <c r="U395" i="21" s="1"/>
  <c r="M379" i="21"/>
  <c r="S379" i="21" s="1"/>
  <c r="U379" i="21" s="1"/>
  <c r="M371" i="21"/>
  <c r="S371" i="21" s="1"/>
  <c r="U371" i="21" s="1"/>
  <c r="M355" i="21"/>
  <c r="S355" i="21" s="1"/>
  <c r="U355" i="21" s="1"/>
  <c r="M351" i="21"/>
  <c r="S351" i="21" s="1"/>
  <c r="U351" i="21" s="1"/>
  <c r="M342" i="21"/>
  <c r="S342" i="21" s="1"/>
  <c r="U342" i="21" s="1"/>
  <c r="M338" i="21"/>
  <c r="S338" i="21" s="1"/>
  <c r="U338" i="21" s="1"/>
  <c r="M330" i="21"/>
  <c r="S330" i="21" s="1"/>
  <c r="U330" i="21" s="1"/>
  <c r="M317" i="21"/>
  <c r="S317" i="21" s="1"/>
  <c r="U317" i="21" s="1"/>
  <c r="M309" i="21"/>
  <c r="S309" i="21" s="1"/>
  <c r="U309" i="21" s="1"/>
  <c r="M305" i="21"/>
  <c r="S305" i="21" s="1"/>
  <c r="U305" i="21" s="1"/>
  <c r="M293" i="21"/>
  <c r="S293" i="21" s="1"/>
  <c r="U293" i="21" s="1"/>
  <c r="M289" i="21"/>
  <c r="S289" i="21" s="1"/>
  <c r="U289" i="21" s="1"/>
  <c r="M276" i="21"/>
  <c r="S276" i="21" s="1"/>
  <c r="U276" i="21" s="1"/>
  <c r="M272" i="21"/>
  <c r="S272" i="21" s="1"/>
  <c r="U272" i="21" s="1"/>
  <c r="M264" i="21"/>
  <c r="S264" i="21" s="1"/>
  <c r="U264" i="21" s="1"/>
  <c r="M252" i="21"/>
  <c r="S252" i="21" s="1"/>
  <c r="U252" i="21" s="1"/>
  <c r="M248" i="21"/>
  <c r="S248" i="21" s="1"/>
  <c r="U248" i="21" s="1"/>
  <c r="M244" i="21"/>
  <c r="S244" i="21" s="1"/>
  <c r="U244" i="21" s="1"/>
  <c r="M236" i="21"/>
  <c r="S236" i="21" s="1"/>
  <c r="U236" i="21" s="1"/>
  <c r="M232" i="21"/>
  <c r="S232" i="21" s="1"/>
  <c r="U232" i="21" s="1"/>
  <c r="M220" i="21"/>
  <c r="S220" i="21" s="1"/>
  <c r="U220" i="21" s="1"/>
  <c r="M216" i="21"/>
  <c r="S216" i="21" s="1"/>
  <c r="U216" i="21" s="1"/>
  <c r="M203" i="21"/>
  <c r="S203" i="21" s="1"/>
  <c r="U203" i="21" s="1"/>
  <c r="M199" i="21"/>
  <c r="S199" i="21" s="1"/>
  <c r="U199" i="21" s="1"/>
  <c r="M195" i="21"/>
  <c r="S195" i="21" s="1"/>
  <c r="U195" i="21" s="1"/>
  <c r="M191" i="21"/>
  <c r="S191" i="21" s="1"/>
  <c r="U191" i="21" s="1"/>
  <c r="M187" i="21"/>
  <c r="S187" i="21" s="1"/>
  <c r="U187" i="21" s="1"/>
  <c r="M183" i="21"/>
  <c r="S183" i="21" s="1"/>
  <c r="U183" i="21" s="1"/>
  <c r="M171" i="21"/>
  <c r="S171" i="21" s="1"/>
  <c r="U171" i="21" s="1"/>
  <c r="M167" i="21"/>
  <c r="S167" i="21" s="1"/>
  <c r="U167" i="21" s="1"/>
  <c r="M155" i="21"/>
  <c r="S155" i="21" s="1"/>
  <c r="U155" i="21" s="1"/>
  <c r="M151" i="21"/>
  <c r="S151" i="21" s="1"/>
  <c r="U151" i="21" s="1"/>
  <c r="M139" i="21"/>
  <c r="S139" i="21" s="1"/>
  <c r="U139" i="21" s="1"/>
  <c r="M135" i="21"/>
  <c r="S135" i="21" s="1"/>
  <c r="U135" i="21" s="1"/>
  <c r="M118" i="21"/>
  <c r="S118" i="21" s="1"/>
  <c r="U118" i="21" s="1"/>
  <c r="M114" i="21"/>
  <c r="S114" i="21" s="1"/>
  <c r="U114" i="21" s="1"/>
  <c r="M107" i="21"/>
  <c r="S107" i="21" s="1"/>
  <c r="U107" i="21" s="1"/>
  <c r="M103" i="21"/>
  <c r="S103" i="21" s="1"/>
  <c r="U103" i="21" s="1"/>
  <c r="M86" i="21"/>
  <c r="S86" i="21" s="1"/>
  <c r="U86" i="21" s="1"/>
  <c r="M75" i="21"/>
  <c r="S75" i="21" s="1"/>
  <c r="U75" i="21" s="1"/>
  <c r="M71" i="21"/>
  <c r="S71" i="21" s="1"/>
  <c r="U71" i="21" s="1"/>
  <c r="M51" i="21"/>
  <c r="S51" i="21" s="1"/>
  <c r="U51" i="21" s="1"/>
  <c r="N1629" i="7"/>
  <c r="S1629" i="7" s="1"/>
  <c r="N1576" i="7"/>
  <c r="S1576" i="7" s="1"/>
  <c r="N1116" i="7"/>
  <c r="S1116" i="7" s="1"/>
  <c r="N928" i="7"/>
  <c r="S928" i="7" s="1"/>
  <c r="N852" i="7"/>
  <c r="S852" i="7" s="1"/>
  <c r="N480" i="7"/>
  <c r="S480" i="7" s="1"/>
  <c r="M1698" i="19"/>
  <c r="S1698" i="19" s="1"/>
  <c r="U1698" i="19" s="1"/>
  <c r="M1694" i="19"/>
  <c r="S1694" i="19" s="1"/>
  <c r="U1694" i="19" s="1"/>
  <c r="M1690" i="19"/>
  <c r="S1690" i="19" s="1"/>
  <c r="U1690" i="19" s="1"/>
  <c r="M1686" i="19"/>
  <c r="S1686" i="19" s="1"/>
  <c r="U1686" i="19" s="1"/>
  <c r="M1682" i="19"/>
  <c r="S1682" i="19" s="1"/>
  <c r="U1682" i="19" s="1"/>
  <c r="M1678" i="19"/>
  <c r="S1678" i="19" s="1"/>
  <c r="U1678" i="19" s="1"/>
  <c r="M1674" i="19"/>
  <c r="S1674" i="19" s="1"/>
  <c r="U1674" i="19" s="1"/>
  <c r="M1670" i="19"/>
  <c r="S1670" i="19" s="1"/>
  <c r="U1670" i="19" s="1"/>
  <c r="M1666" i="19"/>
  <c r="S1666" i="19" s="1"/>
  <c r="U1666" i="19" s="1"/>
  <c r="M1662" i="19"/>
  <c r="S1662" i="19" s="1"/>
  <c r="U1662" i="19" s="1"/>
  <c r="M1587" i="19"/>
  <c r="S1587" i="19" s="1"/>
  <c r="U1587" i="19" s="1"/>
  <c r="M1583" i="19"/>
  <c r="S1583" i="19" s="1"/>
  <c r="U1583" i="19" s="1"/>
  <c r="M1579" i="19"/>
  <c r="S1579" i="19" s="1"/>
  <c r="U1579" i="19" s="1"/>
  <c r="M1575" i="19"/>
  <c r="S1575" i="19" s="1"/>
  <c r="U1575" i="19" s="1"/>
  <c r="M1571" i="19"/>
  <c r="S1571" i="19" s="1"/>
  <c r="U1571" i="19" s="1"/>
  <c r="M1567" i="19"/>
  <c r="S1567" i="19" s="1"/>
  <c r="U1567" i="19" s="1"/>
  <c r="M1563" i="19"/>
  <c r="S1563" i="19" s="1"/>
  <c r="U1563" i="19" s="1"/>
  <c r="M1559" i="19"/>
  <c r="S1559" i="19" s="1"/>
  <c r="U1559" i="19" s="1"/>
  <c r="M1555" i="19"/>
  <c r="S1555" i="19" s="1"/>
  <c r="U1555" i="19" s="1"/>
  <c r="M1551" i="19"/>
  <c r="S1551" i="19" s="1"/>
  <c r="U1551" i="19" s="1"/>
  <c r="M1547" i="19"/>
  <c r="S1547" i="19" s="1"/>
  <c r="U1547" i="19" s="1"/>
  <c r="M1543" i="19"/>
  <c r="S1543" i="19" s="1"/>
  <c r="U1543" i="19" s="1"/>
  <c r="M1488" i="19"/>
  <c r="S1488" i="19" s="1"/>
  <c r="U1488" i="19" s="1"/>
  <c r="M1484" i="19"/>
  <c r="S1484" i="19" s="1"/>
  <c r="U1484" i="19" s="1"/>
  <c r="M1480" i="19"/>
  <c r="S1480" i="19" s="1"/>
  <c r="U1480" i="19" s="1"/>
  <c r="M1476" i="19"/>
  <c r="S1476" i="19" s="1"/>
  <c r="U1476" i="19" s="1"/>
  <c r="M1472" i="19"/>
  <c r="S1472" i="19" s="1"/>
  <c r="U1472" i="19" s="1"/>
  <c r="M1468" i="19"/>
  <c r="S1468" i="19" s="1"/>
  <c r="U1468" i="19" s="1"/>
  <c r="M1290" i="19"/>
  <c r="S1290" i="19" s="1"/>
  <c r="U1290" i="19" s="1"/>
  <c r="M1286" i="19"/>
  <c r="S1286" i="19" s="1"/>
  <c r="U1286" i="19" s="1"/>
  <c r="M1282" i="19"/>
  <c r="S1282" i="19" s="1"/>
  <c r="U1282" i="19" s="1"/>
  <c r="M1278" i="19"/>
  <c r="S1278" i="19" s="1"/>
  <c r="U1278" i="19" s="1"/>
  <c r="M1274" i="19"/>
  <c r="S1274" i="19" s="1"/>
  <c r="U1274" i="19" s="1"/>
  <c r="M1270" i="19"/>
  <c r="S1270" i="19" s="1"/>
  <c r="U1270" i="19" s="1"/>
  <c r="M1195" i="19"/>
  <c r="S1195" i="19" s="1"/>
  <c r="U1195" i="19" s="1"/>
  <c r="M1191" i="19"/>
  <c r="S1191" i="19" s="1"/>
  <c r="U1191" i="19" s="1"/>
  <c r="M1187" i="19"/>
  <c r="S1187" i="19" s="1"/>
  <c r="U1187" i="19" s="1"/>
  <c r="M1183" i="19"/>
  <c r="S1183" i="19" s="1"/>
  <c r="U1183" i="19" s="1"/>
  <c r="M1080" i="19"/>
  <c r="S1080" i="19" s="1"/>
  <c r="U1080" i="19" s="1"/>
  <c r="M1076" i="19"/>
  <c r="S1076" i="19" s="1"/>
  <c r="U1076" i="19" s="1"/>
  <c r="M1072" i="19"/>
  <c r="S1072" i="19" s="1"/>
  <c r="U1072" i="19" s="1"/>
  <c r="M1068" i="19"/>
  <c r="S1068" i="19" s="1"/>
  <c r="U1068" i="19" s="1"/>
  <c r="M1064" i="19"/>
  <c r="S1064" i="19" s="1"/>
  <c r="U1064" i="19" s="1"/>
  <c r="M933" i="19"/>
  <c r="S933" i="19" s="1"/>
  <c r="U933" i="19" s="1"/>
  <c r="M929" i="19"/>
  <c r="S929" i="19" s="1"/>
  <c r="U929" i="19" s="1"/>
  <c r="M925" i="19"/>
  <c r="S925" i="19" s="1"/>
  <c r="U925" i="19" s="1"/>
  <c r="M921" i="19"/>
  <c r="S921" i="19" s="1"/>
  <c r="U921" i="19" s="1"/>
  <c r="M917" i="19"/>
  <c r="S917" i="19" s="1"/>
  <c r="U917" i="19" s="1"/>
  <c r="M913" i="19"/>
  <c r="S913" i="19" s="1"/>
  <c r="U913" i="19" s="1"/>
  <c r="M909" i="19"/>
  <c r="S909" i="19" s="1"/>
  <c r="U909" i="19" s="1"/>
  <c r="M905" i="19"/>
  <c r="S905" i="19" s="1"/>
  <c r="U905" i="19" s="1"/>
  <c r="M901" i="19"/>
  <c r="S901" i="19" s="1"/>
  <c r="U901" i="19" s="1"/>
  <c r="M802" i="19"/>
  <c r="S802" i="19" s="1"/>
  <c r="U802" i="19" s="1"/>
  <c r="M798" i="19"/>
  <c r="S798" i="19" s="1"/>
  <c r="U798" i="19" s="1"/>
  <c r="M794" i="19"/>
  <c r="S794" i="19" s="1"/>
  <c r="U794" i="19" s="1"/>
  <c r="M790" i="19"/>
  <c r="S790" i="19" s="1"/>
  <c r="U790" i="19" s="1"/>
  <c r="M786" i="19"/>
  <c r="S786" i="19" s="1"/>
  <c r="U786" i="19" s="1"/>
  <c r="M782" i="19"/>
  <c r="S782" i="19" s="1"/>
  <c r="U782" i="19" s="1"/>
  <c r="M778" i="19"/>
  <c r="S778" i="19" s="1"/>
  <c r="U778" i="19" s="1"/>
  <c r="M774" i="19"/>
  <c r="S774" i="19" s="1"/>
  <c r="U774" i="19" s="1"/>
  <c r="M770" i="19"/>
  <c r="S770" i="19" s="1"/>
  <c r="U770" i="19" s="1"/>
  <c r="M766" i="19"/>
  <c r="S766" i="19" s="1"/>
  <c r="U766" i="19" s="1"/>
  <c r="M762" i="19"/>
  <c r="S762" i="19" s="1"/>
  <c r="U762" i="19" s="1"/>
  <c r="M758" i="19"/>
  <c r="S758" i="19" s="1"/>
  <c r="U758" i="19" s="1"/>
  <c r="M754" i="19"/>
  <c r="S754" i="19" s="1"/>
  <c r="U754" i="19" s="1"/>
  <c r="M750" i="19"/>
  <c r="S750" i="19" s="1"/>
  <c r="U750" i="19" s="1"/>
  <c r="M691" i="19"/>
  <c r="S691" i="19" s="1"/>
  <c r="U691" i="19" s="1"/>
  <c r="M687" i="19"/>
  <c r="S687" i="19" s="1"/>
  <c r="U687" i="19" s="1"/>
  <c r="M683" i="19"/>
  <c r="S683" i="19" s="1"/>
  <c r="U683" i="19" s="1"/>
  <c r="M679" i="19"/>
  <c r="S679" i="19" s="1"/>
  <c r="U679" i="19" s="1"/>
  <c r="M675" i="19"/>
  <c r="S675" i="19" s="1"/>
  <c r="U675" i="19" s="1"/>
  <c r="M671" i="19"/>
  <c r="S671" i="19" s="1"/>
  <c r="U671" i="19" s="1"/>
  <c r="M667" i="19"/>
  <c r="S667" i="19" s="1"/>
  <c r="U667" i="19" s="1"/>
  <c r="M663" i="19"/>
  <c r="S663" i="19" s="1"/>
  <c r="U663" i="19" s="1"/>
  <c r="M659" i="19"/>
  <c r="S659" i="19" s="1"/>
  <c r="U659" i="19" s="1"/>
  <c r="M655" i="19"/>
  <c r="S655" i="19" s="1"/>
  <c r="U655" i="19" s="1"/>
  <c r="M651" i="19"/>
  <c r="S651" i="19" s="1"/>
  <c r="U651" i="19" s="1"/>
  <c r="M647" i="19"/>
  <c r="S647" i="19" s="1"/>
  <c r="U647" i="19" s="1"/>
  <c r="M643" i="19"/>
  <c r="S643" i="19" s="1"/>
  <c r="U643" i="19" s="1"/>
  <c r="M639" i="19"/>
  <c r="S639" i="19" s="1"/>
  <c r="U639" i="19" s="1"/>
  <c r="M635" i="19"/>
  <c r="S635" i="19" s="1"/>
  <c r="U635" i="19" s="1"/>
  <c r="M631" i="19"/>
  <c r="S631" i="19" s="1"/>
  <c r="U631" i="19" s="1"/>
  <c r="M627" i="19"/>
  <c r="S627" i="19" s="1"/>
  <c r="U627" i="19" s="1"/>
  <c r="M524" i="19"/>
  <c r="S524" i="19" s="1"/>
  <c r="U524" i="19" s="1"/>
  <c r="M520" i="19"/>
  <c r="S520" i="19" s="1"/>
  <c r="U520" i="19" s="1"/>
  <c r="M516" i="19"/>
  <c r="S516" i="19" s="1"/>
  <c r="U516" i="19" s="1"/>
  <c r="M512" i="19"/>
  <c r="S512" i="19" s="1"/>
  <c r="U512" i="19" s="1"/>
  <c r="M508" i="19"/>
  <c r="S508" i="19" s="1"/>
  <c r="U508" i="19" s="1"/>
  <c r="M504" i="19"/>
  <c r="S504" i="19" s="1"/>
  <c r="U504" i="19" s="1"/>
  <c r="M500" i="19"/>
  <c r="S500" i="19" s="1"/>
  <c r="U500" i="19" s="1"/>
  <c r="M496" i="19"/>
  <c r="S496" i="19" s="1"/>
  <c r="U496" i="19" s="1"/>
  <c r="M492" i="19"/>
  <c r="S492" i="19" s="1"/>
  <c r="U492" i="19" s="1"/>
  <c r="M488" i="19"/>
  <c r="S488" i="19" s="1"/>
  <c r="U488" i="19" s="1"/>
  <c r="M484" i="19"/>
  <c r="S484" i="19" s="1"/>
  <c r="U484" i="19" s="1"/>
  <c r="M480" i="19"/>
  <c r="S480" i="19" s="1"/>
  <c r="U480" i="19" s="1"/>
  <c r="M476" i="19"/>
  <c r="S476" i="19" s="1"/>
  <c r="U476" i="19" s="1"/>
  <c r="M472" i="19"/>
  <c r="S472" i="19" s="1"/>
  <c r="U472" i="19" s="1"/>
  <c r="M468" i="19"/>
  <c r="S468" i="19" s="1"/>
  <c r="U468" i="19" s="1"/>
  <c r="M464" i="19"/>
  <c r="S464" i="19" s="1"/>
  <c r="U464" i="19" s="1"/>
  <c r="M460" i="19"/>
  <c r="S460" i="19" s="1"/>
  <c r="U460" i="19" s="1"/>
  <c r="M456" i="19"/>
  <c r="S456" i="19" s="1"/>
  <c r="U456" i="19" s="1"/>
  <c r="M452" i="19"/>
  <c r="S452" i="19" s="1"/>
  <c r="U452" i="19" s="1"/>
  <c r="M448" i="19"/>
  <c r="S448" i="19" s="1"/>
  <c r="U448" i="19" s="1"/>
  <c r="M444" i="19"/>
  <c r="S444" i="19" s="1"/>
  <c r="U444" i="19" s="1"/>
  <c r="M440" i="19"/>
  <c r="S440" i="19" s="1"/>
  <c r="U440" i="19" s="1"/>
  <c r="M436" i="19"/>
  <c r="S436" i="19" s="1"/>
  <c r="U436" i="19" s="1"/>
  <c r="M432" i="19"/>
  <c r="S432" i="19" s="1"/>
  <c r="U432" i="19" s="1"/>
  <c r="M428" i="19"/>
  <c r="S428" i="19" s="1"/>
  <c r="U428" i="19" s="1"/>
  <c r="M424" i="19"/>
  <c r="S424" i="19" s="1"/>
  <c r="U424" i="19" s="1"/>
  <c r="M420" i="19"/>
  <c r="S420" i="19" s="1"/>
  <c r="U420" i="19" s="1"/>
  <c r="M416" i="19"/>
  <c r="S416" i="19" s="1"/>
  <c r="U416" i="19" s="1"/>
  <c r="M412" i="19"/>
  <c r="S412" i="19" s="1"/>
  <c r="U412" i="19" s="1"/>
  <c r="M408" i="19"/>
  <c r="S408" i="19" s="1"/>
  <c r="U408" i="19" s="1"/>
  <c r="M404" i="19"/>
  <c r="S404" i="19" s="1"/>
  <c r="U404" i="19" s="1"/>
  <c r="M400" i="19"/>
  <c r="S400" i="19" s="1"/>
  <c r="U400" i="19" s="1"/>
  <c r="M396" i="19"/>
  <c r="S396" i="19" s="1"/>
  <c r="U396" i="19" s="1"/>
  <c r="M392" i="19"/>
  <c r="S392" i="19" s="1"/>
  <c r="U392" i="19" s="1"/>
  <c r="M388" i="19"/>
  <c r="S388" i="19" s="1"/>
  <c r="U388" i="19" s="1"/>
  <c r="M384" i="19"/>
  <c r="S384" i="19" s="1"/>
  <c r="U384" i="19" s="1"/>
  <c r="M221" i="19"/>
  <c r="S221" i="19" s="1"/>
  <c r="U221" i="19" s="1"/>
  <c r="M217" i="19"/>
  <c r="S217" i="19" s="1"/>
  <c r="U217" i="19" s="1"/>
  <c r="M213" i="19"/>
  <c r="S213" i="19" s="1"/>
  <c r="U213" i="19" s="1"/>
  <c r="M209" i="19"/>
  <c r="S209" i="19" s="1"/>
  <c r="U209" i="19" s="1"/>
  <c r="M205" i="19"/>
  <c r="S205" i="19" s="1"/>
  <c r="U205" i="19" s="1"/>
  <c r="M201" i="19"/>
  <c r="S201" i="19" s="1"/>
  <c r="U201" i="19" s="1"/>
  <c r="M197" i="19"/>
  <c r="S197" i="19" s="1"/>
  <c r="U197" i="19" s="1"/>
  <c r="M193" i="19"/>
  <c r="S193" i="19" s="1"/>
  <c r="U193" i="19" s="1"/>
  <c r="M189" i="19"/>
  <c r="S189" i="19" s="1"/>
  <c r="U189" i="19" s="1"/>
  <c r="M185" i="19"/>
  <c r="S185" i="19" s="1"/>
  <c r="U185" i="19" s="1"/>
  <c r="M181" i="19"/>
  <c r="S181" i="19" s="1"/>
  <c r="U181" i="19" s="1"/>
  <c r="M177" i="19"/>
  <c r="S177" i="19" s="1"/>
  <c r="U177" i="19" s="1"/>
  <c r="M173" i="19"/>
  <c r="S173" i="19" s="1"/>
  <c r="U173" i="19" s="1"/>
  <c r="M1697" i="21"/>
  <c r="S1697" i="21" s="1"/>
  <c r="U1697" i="21" s="1"/>
  <c r="M1679" i="21"/>
  <c r="S1679" i="21" s="1"/>
  <c r="U1679" i="21" s="1"/>
  <c r="M1670" i="21"/>
  <c r="S1670" i="21" s="1"/>
  <c r="U1670" i="21" s="1"/>
  <c r="M1666" i="21"/>
  <c r="S1666" i="21" s="1"/>
  <c r="U1666" i="21" s="1"/>
  <c r="M1661" i="21"/>
  <c r="S1661" i="21" s="1"/>
  <c r="U1661" i="21" s="1"/>
  <c r="M1642" i="21"/>
  <c r="S1642" i="21" s="1"/>
  <c r="U1642" i="21" s="1"/>
  <c r="M1637" i="21"/>
  <c r="S1637" i="21" s="1"/>
  <c r="U1637" i="21" s="1"/>
  <c r="M1633" i="21"/>
  <c r="S1633" i="21" s="1"/>
  <c r="U1633" i="21" s="1"/>
  <c r="M1628" i="21"/>
  <c r="S1628" i="21" s="1"/>
  <c r="U1628" i="21" s="1"/>
  <c r="M1624" i="21"/>
  <c r="S1624" i="21" s="1"/>
  <c r="U1624" i="21" s="1"/>
  <c r="M1603" i="21"/>
  <c r="S1603" i="21" s="1"/>
  <c r="U1603" i="21" s="1"/>
  <c r="M1599" i="21"/>
  <c r="S1599" i="21" s="1"/>
  <c r="U1599" i="21" s="1"/>
  <c r="M1590" i="21"/>
  <c r="S1590" i="21" s="1"/>
  <c r="U1590" i="21" s="1"/>
  <c r="M1586" i="21"/>
  <c r="S1586" i="21" s="1"/>
  <c r="U1586" i="21" s="1"/>
  <c r="M1573" i="21"/>
  <c r="S1573" i="21" s="1"/>
  <c r="U1573" i="21" s="1"/>
  <c r="M1569" i="21"/>
  <c r="S1569" i="21" s="1"/>
  <c r="U1569" i="21" s="1"/>
  <c r="M1556" i="21"/>
  <c r="S1556" i="21" s="1"/>
  <c r="U1556" i="21" s="1"/>
  <c r="M1552" i="21"/>
  <c r="S1552" i="21" s="1"/>
  <c r="U1552" i="21" s="1"/>
  <c r="M1544" i="21"/>
  <c r="S1544" i="21" s="1"/>
  <c r="U1544" i="21" s="1"/>
  <c r="M1536" i="21"/>
  <c r="S1536" i="21" s="1"/>
  <c r="U1536" i="21" s="1"/>
  <c r="M1532" i="21"/>
  <c r="S1532" i="21" s="1"/>
  <c r="U1532" i="21" s="1"/>
  <c r="M1528" i="21"/>
  <c r="S1528" i="21" s="1"/>
  <c r="U1528" i="21" s="1"/>
  <c r="M1515" i="21"/>
  <c r="S1515" i="21" s="1"/>
  <c r="U1515" i="21" s="1"/>
  <c r="M1511" i="21"/>
  <c r="S1511" i="21" s="1"/>
  <c r="U1511" i="21" s="1"/>
  <c r="M1502" i="21"/>
  <c r="S1502" i="21" s="1"/>
  <c r="U1502" i="21" s="1"/>
  <c r="M1498" i="21"/>
  <c r="S1498" i="21" s="1"/>
  <c r="U1498" i="21" s="1"/>
  <c r="M1485" i="21"/>
  <c r="S1485" i="21" s="1"/>
  <c r="U1485" i="21" s="1"/>
  <c r="M1477" i="21"/>
  <c r="S1477" i="21" s="1"/>
  <c r="U1477" i="21" s="1"/>
  <c r="M1461" i="21"/>
  <c r="S1461" i="21" s="1"/>
  <c r="U1461" i="21" s="1"/>
  <c r="M1457" i="21"/>
  <c r="S1457" i="21" s="1"/>
  <c r="U1457" i="21" s="1"/>
  <c r="M1436" i="21"/>
  <c r="S1436" i="21" s="1"/>
  <c r="U1436" i="21" s="1"/>
  <c r="M1432" i="21"/>
  <c r="S1432" i="21" s="1"/>
  <c r="U1432" i="21" s="1"/>
  <c r="M1419" i="21"/>
  <c r="S1419" i="21" s="1"/>
  <c r="U1419" i="21" s="1"/>
  <c r="M1415" i="21"/>
  <c r="S1415" i="21" s="1"/>
  <c r="U1415" i="21" s="1"/>
  <c r="M1406" i="21"/>
  <c r="S1406" i="21" s="1"/>
  <c r="U1406" i="21" s="1"/>
  <c r="M1402" i="21"/>
  <c r="S1402" i="21" s="1"/>
  <c r="U1402" i="21" s="1"/>
  <c r="M1389" i="21"/>
  <c r="S1389" i="21" s="1"/>
  <c r="U1389" i="21" s="1"/>
  <c r="M1385" i="21"/>
  <c r="S1385" i="21" s="1"/>
  <c r="U1385" i="21" s="1"/>
  <c r="M1364" i="21"/>
  <c r="S1364" i="21" s="1"/>
  <c r="U1364" i="21" s="1"/>
  <c r="M1345" i="21"/>
  <c r="S1345" i="21" s="1"/>
  <c r="U1345" i="21" s="1"/>
  <c r="M1337" i="21"/>
  <c r="S1337" i="21" s="1"/>
  <c r="U1337" i="21" s="1"/>
  <c r="M1324" i="21"/>
  <c r="S1324" i="21" s="1"/>
  <c r="U1324" i="21" s="1"/>
  <c r="M1320" i="21"/>
  <c r="S1320" i="21" s="1"/>
  <c r="U1320" i="21" s="1"/>
  <c r="M1307" i="21"/>
  <c r="S1307" i="21" s="1"/>
  <c r="U1307" i="21" s="1"/>
  <c r="M1303" i="21"/>
  <c r="S1303" i="21" s="1"/>
  <c r="U1303" i="21" s="1"/>
  <c r="M1294" i="21"/>
  <c r="S1294" i="21" s="1"/>
  <c r="U1294" i="21" s="1"/>
  <c r="M1290" i="21"/>
  <c r="S1290" i="21" s="1"/>
  <c r="U1290" i="21" s="1"/>
  <c r="M1286" i="21"/>
  <c r="S1286" i="21" s="1"/>
  <c r="U1286" i="21" s="1"/>
  <c r="M1270" i="21"/>
  <c r="S1270" i="21" s="1"/>
  <c r="U1270" i="21" s="1"/>
  <c r="M1266" i="21"/>
  <c r="S1266" i="21" s="1"/>
  <c r="U1266" i="21" s="1"/>
  <c r="M1253" i="21"/>
  <c r="S1253" i="21" s="1"/>
  <c r="U1253" i="21" s="1"/>
  <c r="M1249" i="21"/>
  <c r="S1249" i="21" s="1"/>
  <c r="U1249" i="21" s="1"/>
  <c r="M1236" i="21"/>
  <c r="S1236" i="21" s="1"/>
  <c r="U1236" i="21" s="1"/>
  <c r="M1232" i="21"/>
  <c r="S1232" i="21" s="1"/>
  <c r="U1232" i="21" s="1"/>
  <c r="M1224" i="21"/>
  <c r="S1224" i="21" s="1"/>
  <c r="U1224" i="21" s="1"/>
  <c r="M1216" i="21"/>
  <c r="S1216" i="21" s="1"/>
  <c r="U1216" i="21" s="1"/>
  <c r="M1208" i="21"/>
  <c r="S1208" i="21" s="1"/>
  <c r="U1208" i="21" s="1"/>
  <c r="M1200" i="21"/>
  <c r="S1200" i="21" s="1"/>
  <c r="U1200" i="21" s="1"/>
  <c r="M1187" i="21"/>
  <c r="S1187" i="21" s="1"/>
  <c r="U1187" i="21" s="1"/>
  <c r="M1183" i="21"/>
  <c r="S1183" i="21" s="1"/>
  <c r="U1183" i="21" s="1"/>
  <c r="M1174" i="21"/>
  <c r="S1174" i="21" s="1"/>
  <c r="U1174" i="21" s="1"/>
  <c r="M1170" i="21"/>
  <c r="S1170" i="21" s="1"/>
  <c r="U1170" i="21" s="1"/>
  <c r="M1166" i="21"/>
  <c r="S1166" i="21" s="1"/>
  <c r="U1166" i="21" s="1"/>
  <c r="M1162" i="21"/>
  <c r="S1162" i="21" s="1"/>
  <c r="U1162" i="21" s="1"/>
  <c r="M1146" i="21"/>
  <c r="S1146" i="21" s="1"/>
  <c r="U1146" i="21" s="1"/>
  <c r="M1138" i="21"/>
  <c r="S1138" i="21" s="1"/>
  <c r="U1138" i="21" s="1"/>
  <c r="M1125" i="21"/>
  <c r="S1125" i="21" s="1"/>
  <c r="U1125" i="21" s="1"/>
  <c r="M1121" i="21"/>
  <c r="S1121" i="21" s="1"/>
  <c r="U1121" i="21" s="1"/>
  <c r="M1105" i="21"/>
  <c r="S1105" i="21" s="1"/>
  <c r="U1105" i="21" s="1"/>
  <c r="M1084" i="21"/>
  <c r="S1084" i="21" s="1"/>
  <c r="U1084" i="21" s="1"/>
  <c r="M1080" i="21"/>
  <c r="S1080" i="21" s="1"/>
  <c r="U1080" i="21" s="1"/>
  <c r="M1072" i="21"/>
  <c r="S1072" i="21" s="1"/>
  <c r="U1072" i="21" s="1"/>
  <c r="M1060" i="21"/>
  <c r="S1060" i="21" s="1"/>
  <c r="U1060" i="21" s="1"/>
  <c r="M1056" i="21"/>
  <c r="S1056" i="21" s="1"/>
  <c r="U1056" i="21" s="1"/>
  <c r="M1035" i="21"/>
  <c r="S1035" i="21" s="1"/>
  <c r="U1035" i="21" s="1"/>
  <c r="M1031" i="21"/>
  <c r="S1031" i="21" s="1"/>
  <c r="U1031" i="21" s="1"/>
  <c r="M1022" i="21"/>
  <c r="S1022" i="21" s="1"/>
  <c r="U1022" i="21" s="1"/>
  <c r="M1018" i="21"/>
  <c r="S1018" i="21" s="1"/>
  <c r="U1018" i="21" s="1"/>
  <c r="M1005" i="21"/>
  <c r="S1005" i="21" s="1"/>
  <c r="U1005" i="21" s="1"/>
  <c r="M1001" i="21"/>
  <c r="S1001" i="21" s="1"/>
  <c r="U1001" i="21" s="1"/>
  <c r="M988" i="21"/>
  <c r="S988" i="21" s="1"/>
  <c r="U988" i="21" s="1"/>
  <c r="M984" i="21"/>
  <c r="S984" i="21" s="1"/>
  <c r="U984" i="21" s="1"/>
  <c r="M963" i="21"/>
  <c r="S963" i="21" s="1"/>
  <c r="U963" i="21" s="1"/>
  <c r="M959" i="21"/>
  <c r="S959" i="21" s="1"/>
  <c r="U959" i="21" s="1"/>
  <c r="M950" i="21"/>
  <c r="S950" i="21" s="1"/>
  <c r="U950" i="21" s="1"/>
  <c r="M946" i="21"/>
  <c r="S946" i="21" s="1"/>
  <c r="U946" i="21" s="1"/>
  <c r="M933" i="21"/>
  <c r="S933" i="21" s="1"/>
  <c r="U933" i="21" s="1"/>
  <c r="M929" i="21"/>
  <c r="S929" i="21" s="1"/>
  <c r="U929" i="21" s="1"/>
  <c r="M916" i="21"/>
  <c r="S916" i="21" s="1"/>
  <c r="U916" i="21" s="1"/>
  <c r="M905" i="21"/>
  <c r="S905" i="21" s="1"/>
  <c r="U905" i="21" s="1"/>
  <c r="M892" i="21"/>
  <c r="S892" i="21" s="1"/>
  <c r="U892" i="21" s="1"/>
  <c r="M888" i="21"/>
  <c r="S888" i="21" s="1"/>
  <c r="U888" i="21" s="1"/>
  <c r="M875" i="21"/>
  <c r="S875" i="21" s="1"/>
  <c r="U875" i="21" s="1"/>
  <c r="M871" i="21"/>
  <c r="S871" i="21" s="1"/>
  <c r="U871" i="21" s="1"/>
  <c r="M862" i="21"/>
  <c r="S862" i="21" s="1"/>
  <c r="U862" i="21" s="1"/>
  <c r="M858" i="21"/>
  <c r="S858" i="21" s="1"/>
  <c r="U858" i="21" s="1"/>
  <c r="M845" i="21"/>
  <c r="S845" i="21" s="1"/>
  <c r="U845" i="21" s="1"/>
  <c r="M841" i="21"/>
  <c r="S841" i="21" s="1"/>
  <c r="U841" i="21" s="1"/>
  <c r="M828" i="21"/>
  <c r="S828" i="21" s="1"/>
  <c r="U828" i="21" s="1"/>
  <c r="M824" i="21"/>
  <c r="S824" i="21" s="1"/>
  <c r="U824" i="21" s="1"/>
  <c r="M811" i="21"/>
  <c r="S811" i="21" s="1"/>
  <c r="U811" i="21" s="1"/>
  <c r="M807" i="21"/>
  <c r="S807" i="21" s="1"/>
  <c r="U807" i="21" s="1"/>
  <c r="M803" i="21"/>
  <c r="S803" i="21" s="1"/>
  <c r="U803" i="21" s="1"/>
  <c r="M799" i="21"/>
  <c r="S799" i="21" s="1"/>
  <c r="U799" i="21" s="1"/>
  <c r="M782" i="21"/>
  <c r="S782" i="21" s="1"/>
  <c r="U782" i="21" s="1"/>
  <c r="M778" i="21"/>
  <c r="S778" i="21" s="1"/>
  <c r="U778" i="21" s="1"/>
  <c r="M766" i="21"/>
  <c r="S766" i="21" s="1"/>
  <c r="U766" i="21" s="1"/>
  <c r="M762" i="21"/>
  <c r="S762" i="21" s="1"/>
  <c r="U762" i="21" s="1"/>
  <c r="M758" i="21"/>
  <c r="S758" i="21" s="1"/>
  <c r="U758" i="21" s="1"/>
  <c r="M754" i="21"/>
  <c r="S754" i="21" s="1"/>
  <c r="U754" i="21" s="1"/>
  <c r="M733" i="21"/>
  <c r="S733" i="21" s="1"/>
  <c r="U733" i="21" s="1"/>
  <c r="M729" i="21"/>
  <c r="S729" i="21" s="1"/>
  <c r="U729" i="21" s="1"/>
  <c r="M725" i="21"/>
  <c r="S725" i="21" s="1"/>
  <c r="U725" i="21" s="1"/>
  <c r="M721" i="21"/>
  <c r="S721" i="21" s="1"/>
  <c r="U721" i="21" s="1"/>
  <c r="M708" i="21"/>
  <c r="S708" i="21" s="1"/>
  <c r="U708" i="21" s="1"/>
  <c r="M704" i="21"/>
  <c r="S704" i="21" s="1"/>
  <c r="U704" i="21" s="1"/>
  <c r="M696" i="21"/>
  <c r="S696" i="21" s="1"/>
  <c r="U696" i="21" s="1"/>
  <c r="M683" i="21"/>
  <c r="S683" i="21" s="1"/>
  <c r="U683" i="21" s="1"/>
  <c r="M679" i="21"/>
  <c r="S679" i="21" s="1"/>
  <c r="U679" i="21" s="1"/>
  <c r="M670" i="21"/>
  <c r="S670" i="21" s="1"/>
  <c r="U670" i="21" s="1"/>
  <c r="M666" i="21"/>
  <c r="S666" i="21" s="1"/>
  <c r="U666" i="21" s="1"/>
  <c r="M658" i="21"/>
  <c r="S658" i="21" s="1"/>
  <c r="U658" i="21" s="1"/>
  <c r="M654" i="21"/>
  <c r="S654" i="21" s="1"/>
  <c r="U654" i="21" s="1"/>
  <c r="M650" i="21"/>
  <c r="S650" i="21" s="1"/>
  <c r="U650" i="21" s="1"/>
  <c r="M638" i="21"/>
  <c r="S638" i="21" s="1"/>
  <c r="U638" i="21" s="1"/>
  <c r="M634" i="21"/>
  <c r="S634" i="21" s="1"/>
  <c r="U634" i="21" s="1"/>
  <c r="M613" i="21"/>
  <c r="S613" i="21" s="1"/>
  <c r="U613" i="21" s="1"/>
  <c r="M609" i="21"/>
  <c r="S609" i="21" s="1"/>
  <c r="U609" i="21" s="1"/>
  <c r="M597" i="21"/>
  <c r="S597" i="21" s="1"/>
  <c r="U597" i="21" s="1"/>
  <c r="M578" i="21"/>
  <c r="S578" i="21" s="1"/>
  <c r="U578" i="21" s="1"/>
  <c r="M541" i="21"/>
  <c r="S541" i="21" s="1"/>
  <c r="U541" i="21" s="1"/>
  <c r="M537" i="21"/>
  <c r="S537" i="21" s="1"/>
  <c r="U537" i="21" s="1"/>
  <c r="M524" i="21"/>
  <c r="S524" i="21" s="1"/>
  <c r="U524" i="21" s="1"/>
  <c r="M520" i="21"/>
  <c r="S520" i="21" s="1"/>
  <c r="U520" i="21" s="1"/>
  <c r="M516" i="21"/>
  <c r="S516" i="21" s="1"/>
  <c r="U516" i="21" s="1"/>
  <c r="M512" i="21"/>
  <c r="S512" i="21" s="1"/>
  <c r="U512" i="21" s="1"/>
  <c r="M499" i="21"/>
  <c r="S499" i="21" s="1"/>
  <c r="U499" i="21" s="1"/>
  <c r="M495" i="21"/>
  <c r="S495" i="21" s="1"/>
  <c r="U495" i="21" s="1"/>
  <c r="M486" i="21"/>
  <c r="S486" i="21" s="1"/>
  <c r="U486" i="21" s="1"/>
  <c r="M482" i="21"/>
  <c r="S482" i="21" s="1"/>
  <c r="U482" i="21" s="1"/>
  <c r="M469" i="21"/>
  <c r="S469" i="21" s="1"/>
  <c r="U469" i="21" s="1"/>
  <c r="M465" i="21"/>
  <c r="S465" i="21" s="1"/>
  <c r="U465" i="21" s="1"/>
  <c r="M457" i="21"/>
  <c r="S457" i="21" s="1"/>
  <c r="U457" i="21" s="1"/>
  <c r="M449" i="21"/>
  <c r="S449" i="21" s="1"/>
  <c r="U449" i="21" s="1"/>
  <c r="M445" i="21"/>
  <c r="S445" i="21" s="1"/>
  <c r="U445" i="21" s="1"/>
  <c r="M441" i="21"/>
  <c r="S441" i="21" s="1"/>
  <c r="U441" i="21" s="1"/>
  <c r="M420" i="21"/>
  <c r="S420" i="21" s="1"/>
  <c r="U420" i="21" s="1"/>
  <c r="M416" i="21"/>
  <c r="S416" i="21" s="1"/>
  <c r="U416" i="21" s="1"/>
  <c r="M403" i="21"/>
  <c r="S403" i="21" s="1"/>
  <c r="U403" i="21" s="1"/>
  <c r="M399" i="21"/>
  <c r="S399" i="21" s="1"/>
  <c r="U399" i="21" s="1"/>
  <c r="M391" i="21"/>
  <c r="S391" i="21" s="1"/>
  <c r="U391" i="21" s="1"/>
  <c r="M387" i="21"/>
  <c r="S387" i="21" s="1"/>
  <c r="U387" i="21" s="1"/>
  <c r="M383" i="21"/>
  <c r="S383" i="21" s="1"/>
  <c r="U383" i="21" s="1"/>
  <c r="M375" i="21"/>
  <c r="S375" i="21" s="1"/>
  <c r="U375" i="21" s="1"/>
  <c r="M363" i="21"/>
  <c r="S363" i="21" s="1"/>
  <c r="U363" i="21" s="1"/>
  <c r="M359" i="21"/>
  <c r="S359" i="21" s="1"/>
  <c r="U359" i="21" s="1"/>
  <c r="M350" i="21"/>
  <c r="S350" i="21" s="1"/>
  <c r="U350" i="21" s="1"/>
  <c r="M346" i="21"/>
  <c r="S346" i="21" s="1"/>
  <c r="U346" i="21" s="1"/>
  <c r="M325" i="21"/>
  <c r="S325" i="21" s="1"/>
  <c r="U325" i="21" s="1"/>
  <c r="M321" i="21"/>
  <c r="S321" i="21" s="1"/>
  <c r="U321" i="21" s="1"/>
  <c r="M313" i="21"/>
  <c r="S313" i="21" s="1"/>
  <c r="U313" i="21" s="1"/>
  <c r="M301" i="21"/>
  <c r="S301" i="21" s="1"/>
  <c r="U301" i="21" s="1"/>
  <c r="M297" i="21"/>
  <c r="S297" i="21" s="1"/>
  <c r="U297" i="21" s="1"/>
  <c r="M284" i="21"/>
  <c r="S284" i="21" s="1"/>
  <c r="U284" i="21" s="1"/>
  <c r="M280" i="21"/>
  <c r="S280" i="21" s="1"/>
  <c r="U280" i="21" s="1"/>
  <c r="M267" i="21"/>
  <c r="S267" i="21" s="1"/>
  <c r="U267" i="21" s="1"/>
  <c r="M259" i="21"/>
  <c r="S259" i="21" s="1"/>
  <c r="U259" i="21" s="1"/>
  <c r="M255" i="21"/>
  <c r="S255" i="21" s="1"/>
  <c r="U255" i="21" s="1"/>
  <c r="M240" i="21"/>
  <c r="S240" i="21" s="1"/>
  <c r="U240" i="21" s="1"/>
  <c r="M228" i="21"/>
  <c r="S228" i="21" s="1"/>
  <c r="U228" i="21" s="1"/>
  <c r="M224" i="21"/>
  <c r="S224" i="21" s="1"/>
  <c r="U224" i="21" s="1"/>
  <c r="M211" i="21"/>
  <c r="S211" i="21" s="1"/>
  <c r="U211" i="21" s="1"/>
  <c r="M207" i="21"/>
  <c r="S207" i="21" s="1"/>
  <c r="U207" i="21" s="1"/>
  <c r="M182" i="21"/>
  <c r="S182" i="21" s="1"/>
  <c r="U182" i="21" s="1"/>
  <c r="M178" i="21"/>
  <c r="S178" i="21" s="1"/>
  <c r="U178" i="21" s="1"/>
  <c r="M166" i="21"/>
  <c r="S166" i="21" s="1"/>
  <c r="U166" i="21" s="1"/>
  <c r="M162" i="21"/>
  <c r="S162" i="21" s="1"/>
  <c r="U162" i="21" s="1"/>
  <c r="M158" i="21"/>
  <c r="S158" i="21" s="1"/>
  <c r="U158" i="21" s="1"/>
  <c r="M150" i="21"/>
  <c r="S150" i="21" s="1"/>
  <c r="U150" i="21" s="1"/>
  <c r="M146" i="21"/>
  <c r="S146" i="21" s="1"/>
  <c r="U146" i="21" s="1"/>
  <c r="M142" i="21"/>
  <c r="S142" i="21" s="1"/>
  <c r="U142" i="21" s="1"/>
  <c r="M134" i="21"/>
  <c r="S134" i="21" s="1"/>
  <c r="U134" i="21" s="1"/>
  <c r="M130" i="21"/>
  <c r="S130" i="21" s="1"/>
  <c r="U130" i="21" s="1"/>
  <c r="M126" i="21"/>
  <c r="S126" i="21" s="1"/>
  <c r="U126" i="21" s="1"/>
  <c r="M122" i="21"/>
  <c r="S122" i="21" s="1"/>
  <c r="U122" i="21" s="1"/>
  <c r="M102" i="21"/>
  <c r="S102" i="21" s="1"/>
  <c r="U102" i="21" s="1"/>
  <c r="M98" i="21"/>
  <c r="S98" i="21" s="1"/>
  <c r="U98" i="21" s="1"/>
  <c r="M94" i="21"/>
  <c r="S94" i="21" s="1"/>
  <c r="U94" i="21" s="1"/>
  <c r="M90" i="21"/>
  <c r="S90" i="21" s="1"/>
  <c r="U90" i="21" s="1"/>
  <c r="M82" i="21"/>
  <c r="S82" i="21" s="1"/>
  <c r="U82" i="21" s="1"/>
  <c r="M70" i="21"/>
  <c r="S70" i="21" s="1"/>
  <c r="U70" i="21" s="1"/>
  <c r="M66" i="21"/>
  <c r="S66" i="21" s="1"/>
  <c r="U66" i="21" s="1"/>
  <c r="M59" i="21"/>
  <c r="S59" i="21" s="1"/>
  <c r="U59" i="21" s="1"/>
  <c r="M55" i="21"/>
  <c r="S55" i="21" s="1"/>
  <c r="U55" i="21" s="1"/>
  <c r="M1658" i="19"/>
  <c r="S1658" i="19" s="1"/>
  <c r="U1658" i="19" s="1"/>
  <c r="M1654" i="19"/>
  <c r="S1654" i="19" s="1"/>
  <c r="U1654" i="19" s="1"/>
  <c r="M1650" i="19"/>
  <c r="S1650" i="19" s="1"/>
  <c r="U1650" i="19" s="1"/>
  <c r="M1646" i="19"/>
  <c r="S1646" i="19" s="1"/>
  <c r="U1646" i="19" s="1"/>
  <c r="M1642" i="19"/>
  <c r="S1642" i="19" s="1"/>
  <c r="U1642" i="19" s="1"/>
  <c r="M1638" i="19"/>
  <c r="S1638" i="19" s="1"/>
  <c r="U1638" i="19" s="1"/>
  <c r="M1634" i="19"/>
  <c r="S1634" i="19" s="1"/>
  <c r="U1634" i="19" s="1"/>
  <c r="M1630" i="19"/>
  <c r="S1630" i="19" s="1"/>
  <c r="U1630" i="19" s="1"/>
  <c r="M1626" i="19"/>
  <c r="S1626" i="19" s="1"/>
  <c r="U1626" i="19" s="1"/>
  <c r="M1622" i="19"/>
  <c r="S1622" i="19" s="1"/>
  <c r="U1622" i="19" s="1"/>
  <c r="M1618" i="19"/>
  <c r="S1618" i="19" s="1"/>
  <c r="U1618" i="19" s="1"/>
  <c r="M1614" i="19"/>
  <c r="S1614" i="19" s="1"/>
  <c r="U1614" i="19" s="1"/>
  <c r="M1610" i="19"/>
  <c r="S1610" i="19" s="1"/>
  <c r="U1610" i="19" s="1"/>
  <c r="M1606" i="19"/>
  <c r="S1606" i="19" s="1"/>
  <c r="U1606" i="19" s="1"/>
  <c r="M1602" i="19"/>
  <c r="S1602" i="19" s="1"/>
  <c r="U1602" i="19" s="1"/>
  <c r="M1598" i="19"/>
  <c r="S1598" i="19" s="1"/>
  <c r="U1598" i="19" s="1"/>
  <c r="M1594" i="19"/>
  <c r="S1594" i="19" s="1"/>
  <c r="U1594" i="19" s="1"/>
  <c r="M1590" i="19"/>
  <c r="S1590" i="19" s="1"/>
  <c r="U1590" i="19" s="1"/>
  <c r="M1539" i="19"/>
  <c r="S1539" i="19" s="1"/>
  <c r="U1539" i="19" s="1"/>
  <c r="M1535" i="19"/>
  <c r="S1535" i="19" s="1"/>
  <c r="U1535" i="19" s="1"/>
  <c r="M1531" i="19"/>
  <c r="S1531" i="19" s="1"/>
  <c r="U1531" i="19" s="1"/>
  <c r="M1527" i="19"/>
  <c r="S1527" i="19" s="1"/>
  <c r="U1527" i="19" s="1"/>
  <c r="M1523" i="19"/>
  <c r="S1523" i="19" s="1"/>
  <c r="U1523" i="19" s="1"/>
  <c r="M1519" i="19"/>
  <c r="S1519" i="19" s="1"/>
  <c r="U1519" i="19" s="1"/>
  <c r="M1515" i="19"/>
  <c r="S1515" i="19" s="1"/>
  <c r="U1515" i="19" s="1"/>
  <c r="M1511" i="19"/>
  <c r="S1511" i="19" s="1"/>
  <c r="U1511" i="19" s="1"/>
  <c r="M1507" i="19"/>
  <c r="S1507" i="19" s="1"/>
  <c r="U1507" i="19" s="1"/>
  <c r="M1503" i="19"/>
  <c r="S1503" i="19" s="1"/>
  <c r="U1503" i="19" s="1"/>
  <c r="M1499" i="19"/>
  <c r="S1499" i="19" s="1"/>
  <c r="U1499" i="19" s="1"/>
  <c r="M1495" i="19"/>
  <c r="S1495" i="19" s="1"/>
  <c r="U1495" i="19" s="1"/>
  <c r="M1491" i="19"/>
  <c r="S1491" i="19" s="1"/>
  <c r="U1491" i="19" s="1"/>
  <c r="M1464" i="19"/>
  <c r="S1464" i="19" s="1"/>
  <c r="U1464" i="19" s="1"/>
  <c r="M1460" i="19"/>
  <c r="S1460" i="19" s="1"/>
  <c r="U1460" i="19" s="1"/>
  <c r="M1456" i="19"/>
  <c r="S1456" i="19" s="1"/>
  <c r="U1456" i="19" s="1"/>
  <c r="M1452" i="19"/>
  <c r="S1452" i="19" s="1"/>
  <c r="U1452" i="19" s="1"/>
  <c r="M1448" i="19"/>
  <c r="S1448" i="19" s="1"/>
  <c r="U1448" i="19" s="1"/>
  <c r="M1444" i="19"/>
  <c r="S1444" i="19" s="1"/>
  <c r="U1444" i="19" s="1"/>
  <c r="M1440" i="19"/>
  <c r="S1440" i="19" s="1"/>
  <c r="U1440" i="19" s="1"/>
  <c r="M1436" i="19"/>
  <c r="S1436" i="19" s="1"/>
  <c r="U1436" i="19" s="1"/>
  <c r="M1432" i="19"/>
  <c r="S1432" i="19" s="1"/>
  <c r="U1432" i="19" s="1"/>
  <c r="M1428" i="19"/>
  <c r="S1428" i="19" s="1"/>
  <c r="U1428" i="19" s="1"/>
  <c r="M1424" i="19"/>
  <c r="S1424" i="19" s="1"/>
  <c r="U1424" i="19" s="1"/>
  <c r="M1420" i="19"/>
  <c r="S1420" i="19" s="1"/>
  <c r="U1420" i="19" s="1"/>
  <c r="M1416" i="19"/>
  <c r="S1416" i="19" s="1"/>
  <c r="U1416" i="19" s="1"/>
  <c r="M1412" i="19"/>
  <c r="S1412" i="19" s="1"/>
  <c r="U1412" i="19" s="1"/>
  <c r="M1408" i="19"/>
  <c r="S1408" i="19" s="1"/>
  <c r="U1408" i="19" s="1"/>
  <c r="M1404" i="19"/>
  <c r="S1404" i="19" s="1"/>
  <c r="U1404" i="19" s="1"/>
  <c r="M1400" i="19"/>
  <c r="S1400" i="19" s="1"/>
  <c r="U1400" i="19" s="1"/>
  <c r="M1396" i="19"/>
  <c r="S1396" i="19" s="1"/>
  <c r="U1396" i="19" s="1"/>
  <c r="M1392" i="19"/>
  <c r="S1392" i="19" s="1"/>
  <c r="U1392" i="19" s="1"/>
  <c r="M1388" i="19"/>
  <c r="S1388" i="19" s="1"/>
  <c r="U1388" i="19" s="1"/>
  <c r="M1384" i="19"/>
  <c r="S1384" i="19" s="1"/>
  <c r="U1384" i="19" s="1"/>
  <c r="M1380" i="19"/>
  <c r="S1380" i="19" s="1"/>
  <c r="U1380" i="19" s="1"/>
  <c r="M1376" i="19"/>
  <c r="S1376" i="19" s="1"/>
  <c r="U1376" i="19" s="1"/>
  <c r="M1369" i="19"/>
  <c r="S1369" i="19" s="1"/>
  <c r="U1369" i="19" s="1"/>
  <c r="M1365" i="19"/>
  <c r="S1365" i="19" s="1"/>
  <c r="U1365" i="19" s="1"/>
  <c r="M1361" i="19"/>
  <c r="S1361" i="19" s="1"/>
  <c r="U1361" i="19" s="1"/>
  <c r="M1357" i="19"/>
  <c r="S1357" i="19" s="1"/>
  <c r="U1357" i="19" s="1"/>
  <c r="M1353" i="19"/>
  <c r="S1353" i="19" s="1"/>
  <c r="U1353" i="19" s="1"/>
  <c r="M1349" i="19"/>
  <c r="S1349" i="19" s="1"/>
  <c r="U1349" i="19" s="1"/>
  <c r="M1345" i="19"/>
  <c r="S1345" i="19" s="1"/>
  <c r="U1345" i="19" s="1"/>
  <c r="M1341" i="19"/>
  <c r="S1341" i="19" s="1"/>
  <c r="U1341" i="19" s="1"/>
  <c r="M1337" i="19"/>
  <c r="S1337" i="19" s="1"/>
  <c r="U1337" i="19" s="1"/>
  <c r="M1333" i="19"/>
  <c r="S1333" i="19" s="1"/>
  <c r="U1333" i="19" s="1"/>
  <c r="M1329" i="19"/>
  <c r="S1329" i="19" s="1"/>
  <c r="U1329" i="19" s="1"/>
  <c r="M1325" i="19"/>
  <c r="S1325" i="19" s="1"/>
  <c r="U1325" i="19" s="1"/>
  <c r="M1321" i="19"/>
  <c r="S1321" i="19" s="1"/>
  <c r="U1321" i="19" s="1"/>
  <c r="M1317" i="19"/>
  <c r="S1317" i="19" s="1"/>
  <c r="U1317" i="19" s="1"/>
  <c r="M1313" i="19"/>
  <c r="S1313" i="19" s="1"/>
  <c r="U1313" i="19" s="1"/>
  <c r="M1309" i="19"/>
  <c r="S1309" i="19" s="1"/>
  <c r="U1309" i="19" s="1"/>
  <c r="M1305" i="19"/>
  <c r="S1305" i="19" s="1"/>
  <c r="U1305" i="19" s="1"/>
  <c r="M1301" i="19"/>
  <c r="S1301" i="19" s="1"/>
  <c r="U1301" i="19" s="1"/>
  <c r="M1297" i="19"/>
  <c r="S1297" i="19" s="1"/>
  <c r="U1297" i="19" s="1"/>
  <c r="M1266" i="19"/>
  <c r="S1266" i="19" s="1"/>
  <c r="U1266" i="19" s="1"/>
  <c r="M1262" i="19"/>
  <c r="S1262" i="19" s="1"/>
  <c r="U1262" i="19" s="1"/>
  <c r="M1258" i="19"/>
  <c r="S1258" i="19" s="1"/>
  <c r="U1258" i="19" s="1"/>
  <c r="M1254" i="19"/>
  <c r="S1254" i="19" s="1"/>
  <c r="U1254" i="19" s="1"/>
  <c r="M1250" i="19"/>
  <c r="S1250" i="19" s="1"/>
  <c r="U1250" i="19" s="1"/>
  <c r="M1246" i="19"/>
  <c r="S1246" i="19" s="1"/>
  <c r="U1246" i="19" s="1"/>
  <c r="M1242" i="19"/>
  <c r="S1242" i="19" s="1"/>
  <c r="U1242" i="19" s="1"/>
  <c r="M1238" i="19"/>
  <c r="S1238" i="19" s="1"/>
  <c r="U1238" i="19" s="1"/>
  <c r="M1234" i="19"/>
  <c r="S1234" i="19" s="1"/>
  <c r="U1234" i="19" s="1"/>
  <c r="M1230" i="19"/>
  <c r="S1230" i="19" s="1"/>
  <c r="U1230" i="19" s="1"/>
  <c r="M1226" i="19"/>
  <c r="S1226" i="19" s="1"/>
  <c r="U1226" i="19" s="1"/>
  <c r="M1222" i="19"/>
  <c r="S1222" i="19" s="1"/>
  <c r="U1222" i="19" s="1"/>
  <c r="M1218" i="19"/>
  <c r="S1218" i="19" s="1"/>
  <c r="U1218" i="19" s="1"/>
  <c r="M1214" i="19"/>
  <c r="S1214" i="19" s="1"/>
  <c r="U1214" i="19" s="1"/>
  <c r="M1210" i="19"/>
  <c r="S1210" i="19" s="1"/>
  <c r="U1210" i="19" s="1"/>
  <c r="M1206" i="19"/>
  <c r="S1206" i="19" s="1"/>
  <c r="U1206" i="19" s="1"/>
  <c r="M1202" i="19"/>
  <c r="S1202" i="19" s="1"/>
  <c r="U1202" i="19" s="1"/>
  <c r="M1179" i="19"/>
  <c r="S1179" i="19" s="1"/>
  <c r="U1179" i="19" s="1"/>
  <c r="M1175" i="19"/>
  <c r="S1175" i="19" s="1"/>
  <c r="U1175" i="19" s="1"/>
  <c r="M1171" i="19"/>
  <c r="S1171" i="19" s="1"/>
  <c r="U1171" i="19" s="1"/>
  <c r="M1167" i="19"/>
  <c r="S1167" i="19" s="1"/>
  <c r="U1167" i="19" s="1"/>
  <c r="M1163" i="19"/>
  <c r="S1163" i="19" s="1"/>
  <c r="U1163" i="19" s="1"/>
  <c r="M1159" i="19"/>
  <c r="S1159" i="19" s="1"/>
  <c r="U1159" i="19" s="1"/>
  <c r="M1155" i="19"/>
  <c r="S1155" i="19" s="1"/>
  <c r="U1155" i="19" s="1"/>
  <c r="M1151" i="19"/>
  <c r="S1151" i="19" s="1"/>
  <c r="U1151" i="19" s="1"/>
  <c r="M1147" i="19"/>
  <c r="S1147" i="19" s="1"/>
  <c r="U1147" i="19" s="1"/>
  <c r="M1143" i="19"/>
  <c r="S1143" i="19" s="1"/>
  <c r="U1143" i="19" s="1"/>
  <c r="M1139" i="19"/>
  <c r="S1139" i="19" s="1"/>
  <c r="U1139" i="19" s="1"/>
  <c r="M1135" i="19"/>
  <c r="S1135" i="19" s="1"/>
  <c r="U1135" i="19" s="1"/>
  <c r="M1131" i="19"/>
  <c r="S1131" i="19" s="1"/>
  <c r="U1131" i="19" s="1"/>
  <c r="M1127" i="19"/>
  <c r="S1127" i="19" s="1"/>
  <c r="U1127" i="19" s="1"/>
  <c r="M1123" i="19"/>
  <c r="S1123" i="19" s="1"/>
  <c r="U1123" i="19" s="1"/>
  <c r="M1119" i="19"/>
  <c r="S1119" i="19" s="1"/>
  <c r="U1119" i="19" s="1"/>
  <c r="M1115" i="19"/>
  <c r="S1115" i="19" s="1"/>
  <c r="U1115" i="19" s="1"/>
  <c r="M1111" i="19"/>
  <c r="S1111" i="19" s="1"/>
  <c r="U1111" i="19" s="1"/>
  <c r="M1107" i="19"/>
  <c r="S1107" i="19" s="1"/>
  <c r="U1107" i="19" s="1"/>
  <c r="M1103" i="19"/>
  <c r="S1103" i="19" s="1"/>
  <c r="U1103" i="19" s="1"/>
  <c r="M1099" i="19"/>
  <c r="S1099" i="19" s="1"/>
  <c r="U1099" i="19" s="1"/>
  <c r="M1095" i="19"/>
  <c r="S1095" i="19" s="1"/>
  <c r="U1095" i="19" s="1"/>
  <c r="M1091" i="19"/>
  <c r="S1091" i="19" s="1"/>
  <c r="U1091" i="19" s="1"/>
  <c r="M1087" i="19"/>
  <c r="S1087" i="19" s="1"/>
  <c r="U1087" i="19" s="1"/>
  <c r="M1060" i="19"/>
  <c r="S1060" i="19" s="1"/>
  <c r="U1060" i="19" s="1"/>
  <c r="M1056" i="19"/>
  <c r="S1056" i="19" s="1"/>
  <c r="U1056" i="19" s="1"/>
  <c r="M1052" i="19"/>
  <c r="S1052" i="19" s="1"/>
  <c r="U1052" i="19" s="1"/>
  <c r="M1048" i="19"/>
  <c r="S1048" i="19" s="1"/>
  <c r="U1048" i="19" s="1"/>
  <c r="M1044" i="19"/>
  <c r="S1044" i="19" s="1"/>
  <c r="U1044" i="19" s="1"/>
  <c r="M1040" i="19"/>
  <c r="S1040" i="19" s="1"/>
  <c r="U1040" i="19" s="1"/>
  <c r="M1036" i="19"/>
  <c r="S1036" i="19" s="1"/>
  <c r="U1036" i="19" s="1"/>
  <c r="M1032" i="19"/>
  <c r="S1032" i="19" s="1"/>
  <c r="U1032" i="19" s="1"/>
  <c r="M1028" i="19"/>
  <c r="S1028" i="19" s="1"/>
  <c r="U1028" i="19" s="1"/>
  <c r="M1024" i="19"/>
  <c r="S1024" i="19" s="1"/>
  <c r="U1024" i="19" s="1"/>
  <c r="M1020" i="19"/>
  <c r="S1020" i="19" s="1"/>
  <c r="U1020" i="19" s="1"/>
  <c r="M1016" i="19"/>
  <c r="S1016" i="19" s="1"/>
  <c r="U1016" i="19" s="1"/>
  <c r="M1012" i="19"/>
  <c r="S1012" i="19" s="1"/>
  <c r="U1012" i="19" s="1"/>
  <c r="M1008" i="19"/>
  <c r="S1008" i="19" s="1"/>
  <c r="U1008" i="19" s="1"/>
  <c r="M1004" i="19"/>
  <c r="S1004" i="19" s="1"/>
  <c r="U1004" i="19" s="1"/>
  <c r="M1000" i="19"/>
  <c r="S1000" i="19" s="1"/>
  <c r="U1000" i="19" s="1"/>
  <c r="M996" i="19"/>
  <c r="S996" i="19" s="1"/>
  <c r="U996" i="19" s="1"/>
  <c r="M992" i="19"/>
  <c r="S992" i="19" s="1"/>
  <c r="U992" i="19" s="1"/>
  <c r="M988" i="19"/>
  <c r="S988" i="19" s="1"/>
  <c r="U988" i="19" s="1"/>
  <c r="M984" i="19"/>
  <c r="S984" i="19" s="1"/>
  <c r="U984" i="19" s="1"/>
  <c r="M980" i="19"/>
  <c r="S980" i="19" s="1"/>
  <c r="U980" i="19" s="1"/>
  <c r="M976" i="19"/>
  <c r="S976" i="19" s="1"/>
  <c r="U976" i="19" s="1"/>
  <c r="M972" i="19"/>
  <c r="S972" i="19" s="1"/>
  <c r="U972" i="19" s="1"/>
  <c r="M968" i="19"/>
  <c r="S968" i="19" s="1"/>
  <c r="U968" i="19" s="1"/>
  <c r="M964" i="19"/>
  <c r="S964" i="19" s="1"/>
  <c r="U964" i="19" s="1"/>
  <c r="M960" i="19"/>
  <c r="S960" i="19" s="1"/>
  <c r="U960" i="19" s="1"/>
  <c r="M956" i="19"/>
  <c r="S956" i="19" s="1"/>
  <c r="U956" i="19" s="1"/>
  <c r="M952" i="19"/>
  <c r="S952" i="19" s="1"/>
  <c r="U952" i="19" s="1"/>
  <c r="M948" i="19"/>
  <c r="S948" i="19" s="1"/>
  <c r="U948" i="19" s="1"/>
  <c r="M944" i="19"/>
  <c r="S944" i="19" s="1"/>
  <c r="U944" i="19" s="1"/>
  <c r="M940" i="19"/>
  <c r="S940" i="19" s="1"/>
  <c r="U940" i="19" s="1"/>
  <c r="M936" i="19"/>
  <c r="S936" i="19" s="1"/>
  <c r="U936" i="19" s="1"/>
  <c r="M897" i="19"/>
  <c r="S897" i="19" s="1"/>
  <c r="U897" i="19" s="1"/>
  <c r="M893" i="19"/>
  <c r="S893" i="19" s="1"/>
  <c r="U893" i="19" s="1"/>
  <c r="M889" i="19"/>
  <c r="S889" i="19" s="1"/>
  <c r="U889" i="19" s="1"/>
  <c r="M885" i="19"/>
  <c r="S885" i="19" s="1"/>
  <c r="U885" i="19" s="1"/>
  <c r="M881" i="19"/>
  <c r="S881" i="19" s="1"/>
  <c r="U881" i="19" s="1"/>
  <c r="M877" i="19"/>
  <c r="S877" i="19" s="1"/>
  <c r="U877" i="19" s="1"/>
  <c r="M873" i="19"/>
  <c r="S873" i="19" s="1"/>
  <c r="U873" i="19" s="1"/>
  <c r="M869" i="19"/>
  <c r="S869" i="19" s="1"/>
  <c r="U869" i="19" s="1"/>
  <c r="M865" i="19"/>
  <c r="S865" i="19" s="1"/>
  <c r="U865" i="19" s="1"/>
  <c r="M861" i="19"/>
  <c r="S861" i="19" s="1"/>
  <c r="U861" i="19" s="1"/>
  <c r="M857" i="19"/>
  <c r="S857" i="19" s="1"/>
  <c r="U857" i="19" s="1"/>
  <c r="M853" i="19"/>
  <c r="S853" i="19" s="1"/>
  <c r="U853" i="19" s="1"/>
  <c r="M849" i="19"/>
  <c r="S849" i="19" s="1"/>
  <c r="U849" i="19" s="1"/>
  <c r="M845" i="19"/>
  <c r="S845" i="19" s="1"/>
  <c r="U845" i="19" s="1"/>
  <c r="M841" i="19"/>
  <c r="S841" i="19" s="1"/>
  <c r="U841" i="19" s="1"/>
  <c r="M837" i="19"/>
  <c r="S837" i="19" s="1"/>
  <c r="U837" i="19" s="1"/>
  <c r="M833" i="19"/>
  <c r="S833" i="19" s="1"/>
  <c r="U833" i="19" s="1"/>
  <c r="M829" i="19"/>
  <c r="S829" i="19" s="1"/>
  <c r="U829" i="19" s="1"/>
  <c r="M825" i="19"/>
  <c r="S825" i="19" s="1"/>
  <c r="U825" i="19" s="1"/>
  <c r="M821" i="19"/>
  <c r="S821" i="19" s="1"/>
  <c r="U821" i="19" s="1"/>
  <c r="M817" i="19"/>
  <c r="S817" i="19" s="1"/>
  <c r="U817" i="19" s="1"/>
  <c r="M813" i="19"/>
  <c r="S813" i="19" s="1"/>
  <c r="U813" i="19" s="1"/>
  <c r="M809" i="19"/>
  <c r="S809" i="19" s="1"/>
  <c r="U809" i="19" s="1"/>
  <c r="M805" i="19"/>
  <c r="S805" i="19" s="1"/>
  <c r="U805" i="19" s="1"/>
  <c r="M746" i="19"/>
  <c r="S746" i="19" s="1"/>
  <c r="U746" i="19" s="1"/>
  <c r="M742" i="19"/>
  <c r="S742" i="19" s="1"/>
  <c r="U742" i="19" s="1"/>
  <c r="M738" i="19"/>
  <c r="S738" i="19" s="1"/>
  <c r="U738" i="19" s="1"/>
  <c r="M734" i="19"/>
  <c r="S734" i="19" s="1"/>
  <c r="U734" i="19" s="1"/>
  <c r="M730" i="19"/>
  <c r="S730" i="19" s="1"/>
  <c r="U730" i="19" s="1"/>
  <c r="M726" i="19"/>
  <c r="S726" i="19" s="1"/>
  <c r="U726" i="19" s="1"/>
  <c r="M722" i="19"/>
  <c r="S722" i="19" s="1"/>
  <c r="U722" i="19" s="1"/>
  <c r="M718" i="19"/>
  <c r="S718" i="19" s="1"/>
  <c r="U718" i="19" s="1"/>
  <c r="M714" i="19"/>
  <c r="S714" i="19" s="1"/>
  <c r="U714" i="19" s="1"/>
  <c r="M710" i="19"/>
  <c r="S710" i="19" s="1"/>
  <c r="U710" i="19" s="1"/>
  <c r="M706" i="19"/>
  <c r="S706" i="19" s="1"/>
  <c r="U706" i="19" s="1"/>
  <c r="M702" i="19"/>
  <c r="S702" i="19" s="1"/>
  <c r="U702" i="19" s="1"/>
  <c r="M698" i="19"/>
  <c r="S698" i="19" s="1"/>
  <c r="U698" i="19" s="1"/>
  <c r="M623" i="19"/>
  <c r="S623" i="19" s="1"/>
  <c r="U623" i="19" s="1"/>
  <c r="M619" i="19"/>
  <c r="S619" i="19" s="1"/>
  <c r="U619" i="19" s="1"/>
  <c r="M615" i="19"/>
  <c r="S615" i="19" s="1"/>
  <c r="U615" i="19" s="1"/>
  <c r="M611" i="19"/>
  <c r="S611" i="19" s="1"/>
  <c r="U611" i="19" s="1"/>
  <c r="M607" i="19"/>
  <c r="S607" i="19" s="1"/>
  <c r="U607" i="19" s="1"/>
  <c r="M603" i="19"/>
  <c r="S603" i="19" s="1"/>
  <c r="U603" i="19" s="1"/>
  <c r="M599" i="19"/>
  <c r="S599" i="19" s="1"/>
  <c r="U599" i="19" s="1"/>
  <c r="M595" i="19"/>
  <c r="S595" i="19" s="1"/>
  <c r="U595" i="19" s="1"/>
  <c r="M591" i="19"/>
  <c r="S591" i="19" s="1"/>
  <c r="U591" i="19" s="1"/>
  <c r="M587" i="19"/>
  <c r="S587" i="19" s="1"/>
  <c r="U587" i="19" s="1"/>
  <c r="M583" i="19"/>
  <c r="S583" i="19" s="1"/>
  <c r="U583" i="19" s="1"/>
  <c r="M579" i="19"/>
  <c r="S579" i="19" s="1"/>
  <c r="U579" i="19" s="1"/>
  <c r="M575" i="19"/>
  <c r="S575" i="19" s="1"/>
  <c r="U575" i="19" s="1"/>
  <c r="M571" i="19"/>
  <c r="S571" i="19" s="1"/>
  <c r="U571" i="19" s="1"/>
  <c r="M567" i="19"/>
  <c r="S567" i="19" s="1"/>
  <c r="U567" i="19" s="1"/>
  <c r="M563" i="19"/>
  <c r="S563" i="19" s="1"/>
  <c r="U563" i="19" s="1"/>
  <c r="M559" i="19"/>
  <c r="S559" i="19" s="1"/>
  <c r="U559" i="19" s="1"/>
  <c r="M555" i="19"/>
  <c r="S555" i="19" s="1"/>
  <c r="U555" i="19" s="1"/>
  <c r="M551" i="19"/>
  <c r="S551" i="19" s="1"/>
  <c r="U551" i="19" s="1"/>
  <c r="M547" i="19"/>
  <c r="S547" i="19" s="1"/>
  <c r="U547" i="19" s="1"/>
  <c r="M543" i="19"/>
  <c r="S543" i="19" s="1"/>
  <c r="U543" i="19" s="1"/>
  <c r="M539" i="19"/>
  <c r="S539" i="19" s="1"/>
  <c r="U539" i="19" s="1"/>
  <c r="M535" i="19"/>
  <c r="S535" i="19" s="1"/>
  <c r="U535" i="19" s="1"/>
  <c r="M531" i="19"/>
  <c r="S531" i="19" s="1"/>
  <c r="U531" i="19" s="1"/>
  <c r="M380" i="19"/>
  <c r="S380" i="19" s="1"/>
  <c r="U380" i="19" s="1"/>
  <c r="M376" i="19"/>
  <c r="S376" i="19" s="1"/>
  <c r="U376" i="19" s="1"/>
  <c r="M372" i="19"/>
  <c r="S372" i="19" s="1"/>
  <c r="U372" i="19" s="1"/>
  <c r="M368" i="19"/>
  <c r="S368" i="19" s="1"/>
  <c r="U368" i="19" s="1"/>
  <c r="M364" i="19"/>
  <c r="S364" i="19" s="1"/>
  <c r="U364" i="19" s="1"/>
  <c r="M360" i="19"/>
  <c r="S360" i="19" s="1"/>
  <c r="U360" i="19" s="1"/>
  <c r="M356" i="19"/>
  <c r="S356" i="19" s="1"/>
  <c r="U356" i="19" s="1"/>
  <c r="M352" i="19"/>
  <c r="S352" i="19" s="1"/>
  <c r="U352" i="19" s="1"/>
  <c r="M348" i="19"/>
  <c r="S348" i="19" s="1"/>
  <c r="U348" i="19" s="1"/>
  <c r="M344" i="19"/>
  <c r="S344" i="19" s="1"/>
  <c r="U344" i="19" s="1"/>
  <c r="M340" i="19"/>
  <c r="S340" i="19" s="1"/>
  <c r="U340" i="19" s="1"/>
  <c r="M336" i="19"/>
  <c r="S336" i="19" s="1"/>
  <c r="U336" i="19" s="1"/>
  <c r="M332" i="19"/>
  <c r="S332" i="19" s="1"/>
  <c r="U332" i="19" s="1"/>
  <c r="M328" i="19"/>
  <c r="S328" i="19" s="1"/>
  <c r="U328" i="19" s="1"/>
  <c r="M324" i="19"/>
  <c r="S324" i="19" s="1"/>
  <c r="U324" i="19" s="1"/>
  <c r="M320" i="19"/>
  <c r="S320" i="19" s="1"/>
  <c r="U320" i="19" s="1"/>
  <c r="M316" i="19"/>
  <c r="S316" i="19" s="1"/>
  <c r="U316" i="19" s="1"/>
  <c r="M312" i="19"/>
  <c r="S312" i="19" s="1"/>
  <c r="U312" i="19" s="1"/>
  <c r="M308" i="19"/>
  <c r="S308" i="19" s="1"/>
  <c r="U308" i="19" s="1"/>
  <c r="M304" i="19"/>
  <c r="S304" i="19" s="1"/>
  <c r="U304" i="19" s="1"/>
  <c r="M300" i="19"/>
  <c r="S300" i="19" s="1"/>
  <c r="U300" i="19" s="1"/>
  <c r="M296" i="19"/>
  <c r="S296" i="19" s="1"/>
  <c r="U296" i="19" s="1"/>
  <c r="M292" i="19"/>
  <c r="S292" i="19" s="1"/>
  <c r="U292" i="19" s="1"/>
  <c r="M288" i="19"/>
  <c r="S288" i="19" s="1"/>
  <c r="U288" i="19" s="1"/>
  <c r="M284" i="19"/>
  <c r="S284" i="19" s="1"/>
  <c r="U284" i="19" s="1"/>
  <c r="M280" i="19"/>
  <c r="S280" i="19" s="1"/>
  <c r="U280" i="19" s="1"/>
  <c r="M276" i="19"/>
  <c r="S276" i="19" s="1"/>
  <c r="U276" i="19" s="1"/>
  <c r="M272" i="19"/>
  <c r="S272" i="19" s="1"/>
  <c r="U272" i="19" s="1"/>
  <c r="M268" i="19"/>
  <c r="S268" i="19" s="1"/>
  <c r="U268" i="19" s="1"/>
  <c r="M264" i="19"/>
  <c r="S264" i="19" s="1"/>
  <c r="U264" i="19" s="1"/>
  <c r="M260" i="19"/>
  <c r="S260" i="19" s="1"/>
  <c r="U260" i="19" s="1"/>
  <c r="M256" i="19"/>
  <c r="S256" i="19" s="1"/>
  <c r="U256" i="19" s="1"/>
  <c r="M252" i="19"/>
  <c r="S252" i="19" s="1"/>
  <c r="U252" i="19" s="1"/>
  <c r="M248" i="19"/>
  <c r="S248" i="19" s="1"/>
  <c r="U248" i="19" s="1"/>
  <c r="M244" i="19"/>
  <c r="S244" i="19" s="1"/>
  <c r="U244" i="19" s="1"/>
  <c r="M240" i="19"/>
  <c r="S240" i="19" s="1"/>
  <c r="U240" i="19" s="1"/>
  <c r="M236" i="19"/>
  <c r="S236" i="19" s="1"/>
  <c r="U236" i="19" s="1"/>
  <c r="M232" i="19"/>
  <c r="S232" i="19" s="1"/>
  <c r="U232" i="19" s="1"/>
  <c r="M228" i="19"/>
  <c r="S228" i="19" s="1"/>
  <c r="U228" i="19" s="1"/>
  <c r="M169" i="19"/>
  <c r="S169" i="19" s="1"/>
  <c r="U169" i="19" s="1"/>
  <c r="M165" i="19"/>
  <c r="S165" i="19" s="1"/>
  <c r="U165" i="19" s="1"/>
  <c r="M161" i="19"/>
  <c r="S161" i="19" s="1"/>
  <c r="U161" i="19" s="1"/>
  <c r="M157" i="19"/>
  <c r="S157" i="19" s="1"/>
  <c r="U157" i="19" s="1"/>
  <c r="M153" i="19"/>
  <c r="S153" i="19" s="1"/>
  <c r="U153" i="19" s="1"/>
  <c r="M149" i="19"/>
  <c r="S149" i="19" s="1"/>
  <c r="U149" i="19" s="1"/>
  <c r="M145" i="19"/>
  <c r="S145" i="19" s="1"/>
  <c r="U145" i="19" s="1"/>
  <c r="M141" i="19"/>
  <c r="S141" i="19" s="1"/>
  <c r="U141" i="19" s="1"/>
  <c r="M137" i="19"/>
  <c r="S137" i="19" s="1"/>
  <c r="U137" i="19" s="1"/>
  <c r="M133" i="19"/>
  <c r="S133" i="19" s="1"/>
  <c r="U133" i="19" s="1"/>
  <c r="M129" i="19"/>
  <c r="S129" i="19" s="1"/>
  <c r="U129" i="19" s="1"/>
  <c r="M125" i="19"/>
  <c r="S125" i="19" s="1"/>
  <c r="U125" i="19" s="1"/>
  <c r="M121" i="19"/>
  <c r="S121" i="19" s="1"/>
  <c r="U121" i="19" s="1"/>
  <c r="M117" i="19"/>
  <c r="S117" i="19" s="1"/>
  <c r="U117" i="19" s="1"/>
  <c r="M113" i="19"/>
  <c r="S113" i="19" s="1"/>
  <c r="U113" i="19" s="1"/>
  <c r="M109" i="19"/>
  <c r="S109" i="19" s="1"/>
  <c r="U109" i="19" s="1"/>
  <c r="M105" i="19"/>
  <c r="S105" i="19" s="1"/>
  <c r="U105" i="19" s="1"/>
  <c r="M101" i="19"/>
  <c r="S101" i="19" s="1"/>
  <c r="U101" i="19" s="1"/>
  <c r="M97" i="19"/>
  <c r="S97" i="19" s="1"/>
  <c r="U97" i="19" s="1"/>
  <c r="M93" i="19"/>
  <c r="S93" i="19" s="1"/>
  <c r="U93" i="19" s="1"/>
  <c r="M89" i="19"/>
  <c r="S89" i="19" s="1"/>
  <c r="U89" i="19" s="1"/>
  <c r="M85" i="19"/>
  <c r="S85" i="19" s="1"/>
  <c r="U85" i="19" s="1"/>
  <c r="M81" i="19"/>
  <c r="S81" i="19" s="1"/>
  <c r="U81" i="19" s="1"/>
  <c r="M77" i="19"/>
  <c r="S77" i="19" s="1"/>
  <c r="U77" i="19" s="1"/>
  <c r="M73" i="19"/>
  <c r="S73" i="19" s="1"/>
  <c r="U73" i="19" s="1"/>
  <c r="M69" i="19"/>
  <c r="S69" i="19" s="1"/>
  <c r="U69" i="19" s="1"/>
  <c r="M65" i="19"/>
  <c r="S65" i="19" s="1"/>
  <c r="U65" i="19" s="1"/>
  <c r="M61" i="19"/>
  <c r="S61" i="19" s="1"/>
  <c r="U61" i="19" s="1"/>
  <c r="M57" i="19"/>
  <c r="S57" i="19" s="1"/>
  <c r="U57" i="19" s="1"/>
  <c r="M53" i="19"/>
  <c r="S53" i="19" s="1"/>
  <c r="U53" i="19" s="1"/>
  <c r="M1691" i="21"/>
  <c r="S1691" i="21" s="1"/>
  <c r="U1691" i="21" s="1"/>
  <c r="M1687" i="21"/>
  <c r="S1687" i="21" s="1"/>
  <c r="U1687" i="21" s="1"/>
  <c r="M1674" i="21"/>
  <c r="S1674" i="21" s="1"/>
  <c r="U1674" i="21" s="1"/>
  <c r="M1669" i="21"/>
  <c r="S1669" i="21" s="1"/>
  <c r="U1669" i="21" s="1"/>
  <c r="M1660" i="21"/>
  <c r="S1660" i="21" s="1"/>
  <c r="U1660" i="21" s="1"/>
  <c r="M1656" i="21"/>
  <c r="S1656" i="21" s="1"/>
  <c r="U1656" i="21" s="1"/>
  <c r="M1651" i="21"/>
  <c r="S1651" i="21" s="1"/>
  <c r="U1651" i="21" s="1"/>
  <c r="M1647" i="21"/>
  <c r="S1647" i="21" s="1"/>
  <c r="U1647" i="21" s="1"/>
  <c r="M1619" i="21"/>
  <c r="S1619" i="21" s="1"/>
  <c r="U1619" i="21" s="1"/>
  <c r="M1615" i="21"/>
  <c r="S1615" i="21" s="1"/>
  <c r="U1615" i="21" s="1"/>
  <c r="M1611" i="21"/>
  <c r="S1611" i="21" s="1"/>
  <c r="U1611" i="21" s="1"/>
  <c r="M1607" i="21"/>
  <c r="S1607" i="21" s="1"/>
  <c r="U1607" i="21" s="1"/>
  <c r="M1598" i="21"/>
  <c r="S1598" i="21" s="1"/>
  <c r="U1598" i="21" s="1"/>
  <c r="M1594" i="21"/>
  <c r="S1594" i="21" s="1"/>
  <c r="U1594" i="21" s="1"/>
  <c r="M1581" i="21"/>
  <c r="S1581" i="21" s="1"/>
  <c r="U1581" i="21" s="1"/>
  <c r="M1577" i="21"/>
  <c r="S1577" i="21" s="1"/>
  <c r="U1577" i="21" s="1"/>
  <c r="M1564" i="21"/>
  <c r="S1564" i="21" s="1"/>
  <c r="U1564" i="21" s="1"/>
  <c r="M1560" i="21"/>
  <c r="S1560" i="21" s="1"/>
  <c r="U1560" i="21" s="1"/>
  <c r="M1539" i="21"/>
  <c r="S1539" i="21" s="1"/>
  <c r="U1539" i="21" s="1"/>
  <c r="M1523" i="21"/>
  <c r="S1523" i="21" s="1"/>
  <c r="U1523" i="21" s="1"/>
  <c r="M1519" i="21"/>
  <c r="S1519" i="21" s="1"/>
  <c r="U1519" i="21" s="1"/>
  <c r="M1510" i="21"/>
  <c r="S1510" i="21" s="1"/>
  <c r="U1510" i="21" s="1"/>
  <c r="M1506" i="21"/>
  <c r="S1506" i="21" s="1"/>
  <c r="U1506" i="21" s="1"/>
  <c r="M1493" i="21"/>
  <c r="S1493" i="21" s="1"/>
  <c r="U1493" i="21" s="1"/>
  <c r="M1489" i="21"/>
  <c r="S1489" i="21" s="1"/>
  <c r="U1489" i="21" s="1"/>
  <c r="M1481" i="21"/>
  <c r="S1481" i="21" s="1"/>
  <c r="U1481" i="21" s="1"/>
  <c r="M1473" i="21"/>
  <c r="S1473" i="21" s="1"/>
  <c r="U1473" i="21" s="1"/>
  <c r="M1469" i="21"/>
  <c r="S1469" i="21" s="1"/>
  <c r="U1469" i="21" s="1"/>
  <c r="M1465" i="21"/>
  <c r="S1465" i="21" s="1"/>
  <c r="U1465" i="21" s="1"/>
  <c r="M1452" i="21"/>
  <c r="S1452" i="21" s="1"/>
  <c r="U1452" i="21" s="1"/>
  <c r="M1448" i="21"/>
  <c r="S1448" i="21" s="1"/>
  <c r="U1448" i="21" s="1"/>
  <c r="M1444" i="21"/>
  <c r="S1444" i="21" s="1"/>
  <c r="U1444" i="21" s="1"/>
  <c r="M1440" i="21"/>
  <c r="S1440" i="21" s="1"/>
  <c r="U1440" i="21" s="1"/>
  <c r="M1427" i="21"/>
  <c r="S1427" i="21" s="1"/>
  <c r="U1427" i="21" s="1"/>
  <c r="M1423" i="21"/>
  <c r="S1423" i="21" s="1"/>
  <c r="U1423" i="21" s="1"/>
  <c r="M1414" i="21"/>
  <c r="S1414" i="21" s="1"/>
  <c r="U1414" i="21" s="1"/>
  <c r="M1410" i="21"/>
  <c r="S1410" i="21" s="1"/>
  <c r="U1410" i="21" s="1"/>
  <c r="M1397" i="21"/>
  <c r="S1397" i="21" s="1"/>
  <c r="U1397" i="21" s="1"/>
  <c r="M1393" i="21"/>
  <c r="S1393" i="21" s="1"/>
  <c r="U1393" i="21" s="1"/>
  <c r="M1380" i="21"/>
  <c r="S1380" i="21" s="1"/>
  <c r="U1380" i="21" s="1"/>
  <c r="M1376" i="21"/>
  <c r="S1376" i="21" s="1"/>
  <c r="U1376" i="21" s="1"/>
  <c r="M1372" i="21"/>
  <c r="S1372" i="21" s="1"/>
  <c r="U1372" i="21" s="1"/>
  <c r="M1368" i="21"/>
  <c r="S1368" i="21" s="1"/>
  <c r="U1368" i="21" s="1"/>
  <c r="M1352" i="21"/>
  <c r="S1352" i="21" s="1"/>
  <c r="U1352" i="21" s="1"/>
  <c r="M1348" i="21"/>
  <c r="S1348" i="21" s="1"/>
  <c r="U1348" i="21" s="1"/>
  <c r="M1340" i="21"/>
  <c r="S1340" i="21" s="1"/>
  <c r="U1340" i="21" s="1"/>
  <c r="M1332" i="21"/>
  <c r="S1332" i="21" s="1"/>
  <c r="U1332" i="21" s="1"/>
  <c r="M1328" i="21"/>
  <c r="S1328" i="21" s="1"/>
  <c r="U1328" i="21" s="1"/>
  <c r="M1315" i="21"/>
  <c r="S1315" i="21" s="1"/>
  <c r="U1315" i="21" s="1"/>
  <c r="M1311" i="21"/>
  <c r="S1311" i="21" s="1"/>
  <c r="U1311" i="21" s="1"/>
  <c r="M1302" i="21"/>
  <c r="S1302" i="21" s="1"/>
  <c r="U1302" i="21" s="1"/>
  <c r="M1298" i="21"/>
  <c r="S1298" i="21" s="1"/>
  <c r="U1298" i="21" s="1"/>
  <c r="M1282" i="21"/>
  <c r="S1282" i="21" s="1"/>
  <c r="U1282" i="21" s="1"/>
  <c r="M1278" i="21"/>
  <c r="S1278" i="21" s="1"/>
  <c r="U1278" i="21" s="1"/>
  <c r="M1274" i="21"/>
  <c r="S1274" i="21" s="1"/>
  <c r="U1274" i="21" s="1"/>
  <c r="M1261" i="21"/>
  <c r="S1261" i="21" s="1"/>
  <c r="U1261" i="21" s="1"/>
  <c r="M1257" i="21"/>
  <c r="S1257" i="21" s="1"/>
  <c r="U1257" i="21" s="1"/>
  <c r="M1244" i="21"/>
  <c r="S1244" i="21" s="1"/>
  <c r="U1244" i="21" s="1"/>
  <c r="M1240" i="21"/>
  <c r="S1240" i="21" s="1"/>
  <c r="U1240" i="21" s="1"/>
  <c r="M1195" i="21"/>
  <c r="S1195" i="21" s="1"/>
  <c r="U1195" i="21" s="1"/>
  <c r="M1191" i="21"/>
  <c r="S1191" i="21" s="1"/>
  <c r="U1191" i="21" s="1"/>
  <c r="M1182" i="21"/>
  <c r="S1182" i="21" s="1"/>
  <c r="U1182" i="21" s="1"/>
  <c r="M1178" i="21"/>
  <c r="S1178" i="21" s="1"/>
  <c r="U1178" i="21" s="1"/>
  <c r="M1157" i="21"/>
  <c r="S1157" i="21" s="1"/>
  <c r="U1157" i="21" s="1"/>
  <c r="M1153" i="21"/>
  <c r="S1153" i="21" s="1"/>
  <c r="U1153" i="21" s="1"/>
  <c r="M1149" i="21"/>
  <c r="S1149" i="21" s="1"/>
  <c r="U1149" i="21" s="1"/>
  <c r="M1141" i="21"/>
  <c r="S1141" i="21" s="1"/>
  <c r="U1141" i="21" s="1"/>
  <c r="M1133" i="21"/>
  <c r="S1133" i="21" s="1"/>
  <c r="U1133" i="21" s="1"/>
  <c r="M1129" i="21"/>
  <c r="S1129" i="21" s="1"/>
  <c r="U1129" i="21" s="1"/>
  <c r="M1116" i="21"/>
  <c r="S1116" i="21" s="1"/>
  <c r="U1116" i="21" s="1"/>
  <c r="M1100" i="21"/>
  <c r="S1100" i="21" s="1"/>
  <c r="U1100" i="21" s="1"/>
  <c r="M1092" i="21"/>
  <c r="S1092" i="21" s="1"/>
  <c r="U1092" i="21" s="1"/>
  <c r="M1088" i="21"/>
  <c r="S1088" i="21" s="1"/>
  <c r="U1088" i="21" s="1"/>
  <c r="M1064" i="21"/>
  <c r="S1064" i="21" s="1"/>
  <c r="U1064" i="21" s="1"/>
  <c r="M1051" i="21"/>
  <c r="S1051" i="21" s="1"/>
  <c r="U1051" i="21" s="1"/>
  <c r="M1047" i="21"/>
  <c r="S1047" i="21" s="1"/>
  <c r="U1047" i="21" s="1"/>
  <c r="M1043" i="21"/>
  <c r="S1043" i="21" s="1"/>
  <c r="U1043" i="21" s="1"/>
  <c r="M1039" i="21"/>
  <c r="S1039" i="21" s="1"/>
  <c r="U1039" i="21" s="1"/>
  <c r="M1030" i="21"/>
  <c r="S1030" i="21" s="1"/>
  <c r="U1030" i="21" s="1"/>
  <c r="M1026" i="21"/>
  <c r="S1026" i="21" s="1"/>
  <c r="U1026" i="21" s="1"/>
  <c r="M1013" i="21"/>
  <c r="S1013" i="21" s="1"/>
  <c r="U1013" i="21" s="1"/>
  <c r="M1009" i="21"/>
  <c r="S1009" i="21" s="1"/>
  <c r="U1009" i="21" s="1"/>
  <c r="M996" i="21"/>
  <c r="S996" i="21" s="1"/>
  <c r="U996" i="21" s="1"/>
  <c r="M992" i="21"/>
  <c r="S992" i="21" s="1"/>
  <c r="U992" i="21" s="1"/>
  <c r="M979" i="21"/>
  <c r="S979" i="21" s="1"/>
  <c r="U979" i="21" s="1"/>
  <c r="M975" i="21"/>
  <c r="S975" i="21" s="1"/>
  <c r="U975" i="21" s="1"/>
  <c r="M971" i="21"/>
  <c r="S971" i="21" s="1"/>
  <c r="U971" i="21" s="1"/>
  <c r="M967" i="21"/>
  <c r="S967" i="21" s="1"/>
  <c r="U967" i="21" s="1"/>
  <c r="M958" i="21"/>
  <c r="S958" i="21" s="1"/>
  <c r="U958" i="21" s="1"/>
  <c r="M954" i="21"/>
  <c r="S954" i="21" s="1"/>
  <c r="U954" i="21" s="1"/>
  <c r="M941" i="21"/>
  <c r="S941" i="21" s="1"/>
  <c r="U941" i="21" s="1"/>
  <c r="M937" i="21"/>
  <c r="S937" i="21" s="1"/>
  <c r="U937" i="21" s="1"/>
  <c r="M924" i="21"/>
  <c r="S924" i="21" s="1"/>
  <c r="U924" i="21" s="1"/>
  <c r="M920" i="21"/>
  <c r="S920" i="21" s="1"/>
  <c r="U920" i="21" s="1"/>
  <c r="M900" i="21"/>
  <c r="S900" i="21" s="1"/>
  <c r="U900" i="21" s="1"/>
  <c r="M896" i="21"/>
  <c r="S896" i="21" s="1"/>
  <c r="U896" i="21" s="1"/>
  <c r="M883" i="21"/>
  <c r="S883" i="21" s="1"/>
  <c r="U883" i="21" s="1"/>
  <c r="M879" i="21"/>
  <c r="S879" i="21" s="1"/>
  <c r="U879" i="21" s="1"/>
  <c r="M870" i="21"/>
  <c r="S870" i="21" s="1"/>
  <c r="U870" i="21" s="1"/>
  <c r="M866" i="21"/>
  <c r="S866" i="21" s="1"/>
  <c r="U866" i="21" s="1"/>
  <c r="M853" i="21"/>
  <c r="S853" i="21" s="1"/>
  <c r="U853" i="21" s="1"/>
  <c r="M849" i="21"/>
  <c r="S849" i="21" s="1"/>
  <c r="U849" i="21" s="1"/>
  <c r="M836" i="21"/>
  <c r="S836" i="21" s="1"/>
  <c r="U836" i="21" s="1"/>
  <c r="M832" i="21"/>
  <c r="S832" i="21" s="1"/>
  <c r="U832" i="21" s="1"/>
  <c r="M819" i="21"/>
  <c r="S819" i="21" s="1"/>
  <c r="U819" i="21" s="1"/>
  <c r="M815" i="21"/>
  <c r="S815" i="21" s="1"/>
  <c r="U815" i="21" s="1"/>
  <c r="M798" i="21"/>
  <c r="S798" i="21" s="1"/>
  <c r="U798" i="21" s="1"/>
  <c r="M794" i="21"/>
  <c r="S794" i="21" s="1"/>
  <c r="U794" i="21" s="1"/>
  <c r="M790" i="21"/>
  <c r="S790" i="21" s="1"/>
  <c r="U790" i="21" s="1"/>
  <c r="M786" i="21"/>
  <c r="S786" i="21" s="1"/>
  <c r="U786" i="21" s="1"/>
  <c r="M774" i="21"/>
  <c r="S774" i="21" s="1"/>
  <c r="U774" i="21" s="1"/>
  <c r="M770" i="21"/>
  <c r="S770" i="21" s="1"/>
  <c r="U770" i="21" s="1"/>
  <c r="M749" i="21"/>
  <c r="S749" i="21" s="1"/>
  <c r="U749" i="21" s="1"/>
  <c r="M745" i="21"/>
  <c r="S745" i="21" s="1"/>
  <c r="U745" i="21" s="1"/>
  <c r="M741" i="21"/>
  <c r="S741" i="21" s="1"/>
  <c r="U741" i="21" s="1"/>
  <c r="M737" i="21"/>
  <c r="S737" i="21" s="1"/>
  <c r="U737" i="21" s="1"/>
  <c r="M716" i="21"/>
  <c r="S716" i="21" s="1"/>
  <c r="U716" i="21" s="1"/>
  <c r="M712" i="21"/>
  <c r="S712" i="21" s="1"/>
  <c r="U712" i="21" s="1"/>
  <c r="M699" i="21"/>
  <c r="S699" i="21" s="1"/>
  <c r="U699" i="21" s="1"/>
  <c r="M691" i="21"/>
  <c r="S691" i="21" s="1"/>
  <c r="U691" i="21" s="1"/>
  <c r="M687" i="21"/>
  <c r="S687" i="21" s="1"/>
  <c r="U687" i="21" s="1"/>
  <c r="M678" i="21"/>
  <c r="S678" i="21" s="1"/>
  <c r="U678" i="21" s="1"/>
  <c r="M674" i="21"/>
  <c r="S674" i="21" s="1"/>
  <c r="U674" i="21" s="1"/>
  <c r="M661" i="21"/>
  <c r="S661" i="21" s="1"/>
  <c r="U661" i="21" s="1"/>
  <c r="M645" i="21"/>
  <c r="S645" i="21" s="1"/>
  <c r="U645" i="21" s="1"/>
  <c r="M629" i="21"/>
  <c r="S629" i="21" s="1"/>
  <c r="U629" i="21" s="1"/>
  <c r="M625" i="21"/>
  <c r="S625" i="21" s="1"/>
  <c r="U625" i="21" s="1"/>
  <c r="M621" i="21"/>
  <c r="S621" i="21" s="1"/>
  <c r="U621" i="21" s="1"/>
  <c r="M617" i="21"/>
  <c r="S617" i="21" s="1"/>
  <c r="U617" i="21" s="1"/>
  <c r="M604" i="21"/>
  <c r="S604" i="21" s="1"/>
  <c r="U604" i="21" s="1"/>
  <c r="M600" i="21"/>
  <c r="S600" i="21" s="1"/>
  <c r="U600" i="21" s="1"/>
  <c r="M593" i="21"/>
  <c r="S593" i="21" s="1"/>
  <c r="U593" i="21" s="1"/>
  <c r="M589" i="21"/>
  <c r="S589" i="21" s="1"/>
  <c r="U589" i="21" s="1"/>
  <c r="M573" i="21"/>
  <c r="S573" i="21" s="1"/>
  <c r="U573" i="21" s="1"/>
  <c r="M569" i="21"/>
  <c r="S569" i="21" s="1"/>
  <c r="U569" i="21" s="1"/>
  <c r="M561" i="21"/>
  <c r="S561" i="21" s="1"/>
  <c r="U561" i="21" s="1"/>
  <c r="M557" i="21"/>
  <c r="S557" i="21" s="1"/>
  <c r="U557" i="21" s="1"/>
  <c r="M549" i="21"/>
  <c r="S549" i="21" s="1"/>
  <c r="U549" i="21" s="1"/>
  <c r="M545" i="21"/>
  <c r="S545" i="21" s="1"/>
  <c r="U545" i="21" s="1"/>
  <c r="M532" i="21"/>
  <c r="S532" i="21" s="1"/>
  <c r="U532" i="21" s="1"/>
  <c r="M528" i="21"/>
  <c r="S528" i="21" s="1"/>
  <c r="U528" i="21" s="1"/>
  <c r="M507" i="21"/>
  <c r="S507" i="21" s="1"/>
  <c r="U507" i="21" s="1"/>
  <c r="M503" i="21"/>
  <c r="S503" i="21" s="1"/>
  <c r="U503" i="21" s="1"/>
  <c r="M494" i="21"/>
  <c r="S494" i="21" s="1"/>
  <c r="U494" i="21" s="1"/>
  <c r="M490" i="21"/>
  <c r="S490" i="21" s="1"/>
  <c r="U490" i="21" s="1"/>
  <c r="M477" i="21"/>
  <c r="S477" i="21" s="1"/>
  <c r="U477" i="21" s="1"/>
  <c r="M473" i="21"/>
  <c r="S473" i="21" s="1"/>
  <c r="U473" i="21" s="1"/>
  <c r="M436" i="21"/>
  <c r="S436" i="21" s="1"/>
  <c r="U436" i="21" s="1"/>
  <c r="M432" i="21"/>
  <c r="S432" i="21" s="1"/>
  <c r="U432" i="21" s="1"/>
  <c r="M428" i="21"/>
  <c r="S428" i="21" s="1"/>
  <c r="U428" i="21" s="1"/>
  <c r="M424" i="21"/>
  <c r="S424" i="21" s="1"/>
  <c r="U424" i="21" s="1"/>
  <c r="M411" i="21"/>
  <c r="S411" i="21" s="1"/>
  <c r="U411" i="21" s="1"/>
  <c r="M407" i="21"/>
  <c r="S407" i="21" s="1"/>
  <c r="U407" i="21" s="1"/>
  <c r="M398" i="21"/>
  <c r="S398" i="21" s="1"/>
  <c r="U398" i="21" s="1"/>
  <c r="M390" i="21"/>
  <c r="S390" i="21" s="1"/>
  <c r="U390" i="21" s="1"/>
  <c r="M382" i="21"/>
  <c r="S382" i="21" s="1"/>
  <c r="U382" i="21" s="1"/>
  <c r="M374" i="21"/>
  <c r="S374" i="21" s="1"/>
  <c r="U374" i="21" s="1"/>
  <c r="M358" i="21"/>
  <c r="S358" i="21" s="1"/>
  <c r="U358" i="21" s="1"/>
  <c r="M354" i="21"/>
  <c r="S354" i="21" s="1"/>
  <c r="U354" i="21" s="1"/>
  <c r="M341" i="21"/>
  <c r="S341" i="21" s="1"/>
  <c r="U341" i="21" s="1"/>
  <c r="M337" i="21"/>
  <c r="S337" i="21" s="1"/>
  <c r="U337" i="21" s="1"/>
  <c r="M333" i="21"/>
  <c r="S333" i="21" s="1"/>
  <c r="U333" i="21" s="1"/>
  <c r="M329" i="21"/>
  <c r="S329" i="21" s="1"/>
  <c r="U329" i="21" s="1"/>
  <c r="M316" i="21"/>
  <c r="S316" i="21" s="1"/>
  <c r="U316" i="21" s="1"/>
  <c r="M308" i="21"/>
  <c r="S308" i="21" s="1"/>
  <c r="U308" i="21" s="1"/>
  <c r="M304" i="21"/>
  <c r="S304" i="21" s="1"/>
  <c r="U304" i="21" s="1"/>
  <c r="M292" i="21"/>
  <c r="S292" i="21" s="1"/>
  <c r="U292" i="21" s="1"/>
  <c r="M288" i="21"/>
  <c r="S288" i="21" s="1"/>
  <c r="U288" i="21" s="1"/>
  <c r="M275" i="21"/>
  <c r="S275" i="21" s="1"/>
  <c r="U275" i="21" s="1"/>
  <c r="M271" i="21"/>
  <c r="S271" i="21" s="1"/>
  <c r="U271" i="21" s="1"/>
  <c r="M263" i="21"/>
  <c r="S263" i="21" s="1"/>
  <c r="U263" i="21" s="1"/>
  <c r="M251" i="21"/>
  <c r="S251" i="21" s="1"/>
  <c r="U251" i="21" s="1"/>
  <c r="M235" i="21"/>
  <c r="S235" i="21" s="1"/>
  <c r="U235" i="21" s="1"/>
  <c r="M219" i="21"/>
  <c r="S219" i="21" s="1"/>
  <c r="U219" i="21" s="1"/>
  <c r="M215" i="21"/>
  <c r="S215" i="21" s="1"/>
  <c r="U215" i="21" s="1"/>
  <c r="M206" i="21"/>
  <c r="S206" i="21" s="1"/>
  <c r="U206" i="21" s="1"/>
  <c r="M202" i="21"/>
  <c r="S202" i="21" s="1"/>
  <c r="U202" i="21" s="1"/>
  <c r="M198" i="21"/>
  <c r="S198" i="21" s="1"/>
  <c r="U198" i="21" s="1"/>
  <c r="M194" i="21"/>
  <c r="S194" i="21" s="1"/>
  <c r="U194" i="21" s="1"/>
  <c r="M190" i="21"/>
  <c r="S190" i="21" s="1"/>
  <c r="U190" i="21" s="1"/>
  <c r="M186" i="21"/>
  <c r="S186" i="21" s="1"/>
  <c r="U186" i="21" s="1"/>
  <c r="M170" i="21"/>
  <c r="S170" i="21" s="1"/>
  <c r="U170" i="21" s="1"/>
  <c r="M154" i="21"/>
  <c r="S154" i="21" s="1"/>
  <c r="U154" i="21" s="1"/>
  <c r="M138" i="21"/>
  <c r="S138" i="21" s="1"/>
  <c r="U138" i="21" s="1"/>
  <c r="M117" i="21"/>
  <c r="S117" i="21" s="1"/>
  <c r="U117" i="21" s="1"/>
  <c r="M113" i="21"/>
  <c r="S113" i="21" s="1"/>
  <c r="U113" i="21" s="1"/>
  <c r="M106" i="21"/>
  <c r="S106" i="21" s="1"/>
  <c r="U106" i="21" s="1"/>
  <c r="M74" i="21"/>
  <c r="S74" i="21" s="1"/>
  <c r="U74" i="21" s="1"/>
  <c r="M54" i="21"/>
  <c r="S54" i="21" s="1"/>
  <c r="U54" i="21" s="1"/>
  <c r="M50" i="21"/>
  <c r="S50" i="21" s="1"/>
  <c r="U50" i="21" s="1"/>
  <c r="N1633" i="7"/>
  <c r="S1633" i="7" s="1"/>
  <c r="N1298" i="7"/>
  <c r="S1298" i="7" s="1"/>
  <c r="N1260" i="7"/>
  <c r="S1260" i="7" s="1"/>
  <c r="N1236" i="7"/>
  <c r="S1236" i="7" s="1"/>
  <c r="N1016" i="7"/>
  <c r="S1016" i="7" s="1"/>
  <c r="N1010" i="7"/>
  <c r="S1010" i="7" s="1"/>
  <c r="N942" i="7"/>
  <c r="S942" i="7" s="1"/>
  <c r="N916" i="7"/>
  <c r="S916" i="7" s="1"/>
  <c r="N904" i="7"/>
  <c r="S904" i="7" s="1"/>
  <c r="N795" i="7"/>
  <c r="S795" i="7" s="1"/>
  <c r="N754" i="7"/>
  <c r="S754" i="7" s="1"/>
  <c r="N552" i="7"/>
  <c r="S552" i="7" s="1"/>
  <c r="N549" i="7"/>
  <c r="S549" i="7" s="1"/>
  <c r="N512" i="7"/>
  <c r="S512" i="7" s="1"/>
  <c r="N336" i="7"/>
  <c r="S336" i="7" s="1"/>
  <c r="N1582" i="7"/>
  <c r="S1582" i="7" s="1"/>
  <c r="N1526" i="7"/>
  <c r="S1526" i="7" s="1"/>
  <c r="N1210" i="7"/>
  <c r="S1210" i="7" s="1"/>
  <c r="N1190" i="7"/>
  <c r="S1190" i="7" s="1"/>
  <c r="N1176" i="7"/>
  <c r="S1176" i="7" s="1"/>
  <c r="N864" i="7"/>
  <c r="S864" i="7" s="1"/>
  <c r="N743" i="7"/>
  <c r="S743" i="7" s="1"/>
  <c r="N534" i="7"/>
  <c r="S534" i="7" s="1"/>
  <c r="N514" i="7"/>
  <c r="S514" i="7" s="1"/>
  <c r="N1617" i="7"/>
  <c r="S1617" i="7" s="1"/>
  <c r="N1599" i="7"/>
  <c r="S1599" i="7" s="1"/>
  <c r="N1596" i="7"/>
  <c r="S1596" i="7" s="1"/>
  <c r="N1578" i="7"/>
  <c r="S1578" i="7" s="1"/>
  <c r="N1044" i="7"/>
  <c r="S1044" i="7" s="1"/>
  <c r="N1034" i="7"/>
  <c r="S1034" i="7" s="1"/>
  <c r="N1002" i="7"/>
  <c r="S1002" i="7" s="1"/>
  <c r="N986" i="7"/>
  <c r="S986" i="7" s="1"/>
  <c r="N832" i="7"/>
  <c r="S832" i="7" s="1"/>
  <c r="N789" i="7"/>
  <c r="S789" i="7" s="1"/>
  <c r="N556" i="7"/>
  <c r="S556" i="7" s="1"/>
  <c r="N553" i="7"/>
  <c r="S553" i="7" s="1"/>
  <c r="N548" i="7"/>
  <c r="S548" i="7" s="1"/>
  <c r="N542" i="7"/>
  <c r="S542" i="7" s="1"/>
  <c r="N281" i="7"/>
  <c r="S281" i="7" s="1"/>
  <c r="N1581" i="7"/>
  <c r="S1581" i="7" s="1"/>
  <c r="N1318" i="7"/>
  <c r="S1318" i="7" s="1"/>
  <c r="N932" i="7"/>
  <c r="S932" i="7" s="1"/>
  <c r="N896" i="7"/>
  <c r="S896" i="7" s="1"/>
  <c r="N890" i="7"/>
  <c r="S890" i="7" s="1"/>
  <c r="N884" i="7"/>
  <c r="S884" i="7" s="1"/>
  <c r="N767" i="7"/>
  <c r="S767" i="7" s="1"/>
  <c r="N762" i="7"/>
  <c r="S762" i="7" s="1"/>
  <c r="N478" i="7"/>
  <c r="S478" i="7" s="1"/>
  <c r="N366" i="7"/>
  <c r="S366" i="7" s="1"/>
  <c r="N308" i="7"/>
  <c r="S308" i="7" s="1"/>
  <c r="N259" i="7"/>
  <c r="S259" i="7" s="1"/>
  <c r="N1156" i="7"/>
  <c r="S1156" i="7" s="1"/>
  <c r="N1148" i="7"/>
  <c r="S1148" i="7" s="1"/>
  <c r="N1637" i="7"/>
  <c r="S1637" i="7" s="1"/>
  <c r="N1607" i="7"/>
  <c r="S1607" i="7" s="1"/>
  <c r="N1604" i="7"/>
  <c r="S1604" i="7" s="1"/>
  <c r="N1398" i="7"/>
  <c r="S1398" i="7" s="1"/>
  <c r="N1306" i="7"/>
  <c r="S1306" i="7" s="1"/>
  <c r="N1268" i="7"/>
  <c r="S1268" i="7" s="1"/>
  <c r="N1174" i="7"/>
  <c r="S1174" i="7" s="1"/>
  <c r="N1158" i="7"/>
  <c r="S1158" i="7" s="1"/>
  <c r="N1120" i="7"/>
  <c r="S1120" i="7" s="1"/>
  <c r="N1108" i="7"/>
  <c r="S1108" i="7" s="1"/>
  <c r="N1072" i="7"/>
  <c r="S1072" i="7" s="1"/>
  <c r="N1052" i="7"/>
  <c r="S1052" i="7" s="1"/>
  <c r="N1040" i="7"/>
  <c r="S1040" i="7" s="1"/>
  <c r="N558" i="7"/>
  <c r="S558" i="7" s="1"/>
  <c r="N482" i="7"/>
  <c r="S482" i="7" s="1"/>
  <c r="N474" i="7"/>
  <c r="S474" i="7" s="1"/>
  <c r="N384" i="7"/>
  <c r="S384" i="7" s="1"/>
  <c r="N368" i="7"/>
  <c r="S368" i="7" s="1"/>
  <c r="N279" i="7"/>
  <c r="S279" i="7" s="1"/>
  <c r="N1320" i="7"/>
  <c r="S1320" i="7" s="1"/>
  <c r="N1290" i="7"/>
  <c r="S1290" i="7" s="1"/>
  <c r="N1244" i="7"/>
  <c r="S1244" i="7" s="1"/>
  <c r="N1150" i="7"/>
  <c r="S1150" i="7" s="1"/>
  <c r="N1008" i="7"/>
  <c r="S1008" i="7" s="1"/>
  <c r="N944" i="7"/>
  <c r="S944" i="7" s="1"/>
  <c r="N898" i="7"/>
  <c r="S898" i="7" s="1"/>
  <c r="N866" i="7"/>
  <c r="S866" i="7" s="1"/>
  <c r="N840" i="7"/>
  <c r="S840" i="7" s="1"/>
  <c r="N563" i="7"/>
  <c r="S563" i="7" s="1"/>
  <c r="N547" i="7"/>
  <c r="S547" i="7" s="1"/>
  <c r="N530" i="7"/>
  <c r="S530" i="7" s="1"/>
  <c r="N522" i="7"/>
  <c r="S522" i="7" s="1"/>
  <c r="N450" i="7"/>
  <c r="S450" i="7" s="1"/>
  <c r="N442" i="7"/>
  <c r="S442" i="7" s="1"/>
  <c r="N434" i="7"/>
  <c r="S434" i="7" s="1"/>
  <c r="N426" i="7"/>
  <c r="S426" i="7" s="1"/>
  <c r="N418" i="7"/>
  <c r="S418" i="7" s="1"/>
  <c r="N374" i="7"/>
  <c r="S374" i="7" s="1"/>
  <c r="N249" i="7"/>
  <c r="S249" i="7" s="1"/>
  <c r="N1645" i="7"/>
  <c r="S1645" i="7" s="1"/>
  <c r="N1613" i="7"/>
  <c r="S1613" i="7" s="1"/>
  <c r="N1590" i="7"/>
  <c r="S1590" i="7" s="1"/>
  <c r="N1580" i="7"/>
  <c r="S1580" i="7" s="1"/>
  <c r="N1566" i="7"/>
  <c r="S1566" i="7" s="1"/>
  <c r="N1332" i="7"/>
  <c r="S1332" i="7" s="1"/>
  <c r="N1326" i="7"/>
  <c r="S1326" i="7" s="1"/>
  <c r="N1302" i="7"/>
  <c r="S1302" i="7" s="1"/>
  <c r="N1232" i="7"/>
  <c r="S1232" i="7" s="1"/>
  <c r="N1220" i="7"/>
  <c r="S1220" i="7" s="1"/>
  <c r="N1160" i="7"/>
  <c r="S1160" i="7" s="1"/>
  <c r="N1142" i="7"/>
  <c r="S1142" i="7" s="1"/>
  <c r="N1110" i="7"/>
  <c r="S1110" i="7" s="1"/>
  <c r="N1048" i="7"/>
  <c r="S1048" i="7" s="1"/>
  <c r="N1042" i="7"/>
  <c r="S1042" i="7" s="1"/>
  <c r="N352" i="7"/>
  <c r="S352" i="7" s="1"/>
  <c r="N952" i="7"/>
  <c r="S952" i="7" s="1"/>
  <c r="N946" i="7"/>
  <c r="S946" i="7" s="1"/>
  <c r="N912" i="7"/>
  <c r="S912" i="7" s="1"/>
  <c r="N900" i="7"/>
  <c r="S900" i="7" s="1"/>
  <c r="N880" i="7"/>
  <c r="S880" i="7" s="1"/>
  <c r="N868" i="7"/>
  <c r="S868" i="7" s="1"/>
  <c r="N779" i="7"/>
  <c r="S779" i="7" s="1"/>
  <c r="N746" i="7"/>
  <c r="S746" i="7" s="1"/>
  <c r="N510" i="7"/>
  <c r="S510" i="7" s="1"/>
  <c r="N409" i="7"/>
  <c r="S409" i="7" s="1"/>
  <c r="N399" i="7"/>
  <c r="S399" i="7" s="1"/>
  <c r="N396" i="7"/>
  <c r="S396" i="7" s="1"/>
  <c r="N393" i="7"/>
  <c r="S393" i="7" s="1"/>
  <c r="N358" i="7"/>
  <c r="S358" i="7" s="1"/>
  <c r="N340" i="7"/>
  <c r="S340" i="7" s="1"/>
  <c r="N251" i="7"/>
  <c r="S251" i="7" s="1"/>
  <c r="N1641" i="7"/>
  <c r="S1641" i="7" s="1"/>
  <c r="N1608" i="7"/>
  <c r="S1608" i="7" s="1"/>
  <c r="N1605" i="7"/>
  <c r="S1605" i="7" s="1"/>
  <c r="N1589" i="7"/>
  <c r="S1589" i="7" s="1"/>
  <c r="N1328" i="7"/>
  <c r="S1328" i="7" s="1"/>
  <c r="N1304" i="7"/>
  <c r="S1304" i="7" s="1"/>
  <c r="N1118" i="7"/>
  <c r="S1118" i="7" s="1"/>
  <c r="N1096" i="7"/>
  <c r="S1096" i="7" s="1"/>
  <c r="N1076" i="7"/>
  <c r="S1076" i="7" s="1"/>
  <c r="N454" i="7"/>
  <c r="S454" i="7" s="1"/>
  <c r="N438" i="7"/>
  <c r="S438" i="7" s="1"/>
  <c r="N422" i="7"/>
  <c r="S422" i="7" s="1"/>
  <c r="N360" i="7"/>
  <c r="S360" i="7" s="1"/>
  <c r="N320" i="7"/>
  <c r="S320" i="7" s="1"/>
  <c r="N1691" i="7"/>
  <c r="S1691" i="7" s="1"/>
  <c r="N1688" i="7"/>
  <c r="S1688" i="7" s="1"/>
  <c r="N1675" i="7"/>
  <c r="S1675" i="7" s="1"/>
  <c r="N1672" i="7"/>
  <c r="S1672" i="7" s="1"/>
  <c r="N1659" i="7"/>
  <c r="S1659" i="7" s="1"/>
  <c r="N1656" i="7"/>
  <c r="S1656" i="7" s="1"/>
  <c r="N1644" i="7"/>
  <c r="S1644" i="7" s="1"/>
  <c r="N1636" i="7"/>
  <c r="S1636" i="7" s="1"/>
  <c r="N1628" i="7"/>
  <c r="S1628" i="7" s="1"/>
  <c r="N1620" i="7"/>
  <c r="S1620" i="7" s="1"/>
  <c r="N1593" i="7"/>
  <c r="S1593" i="7" s="1"/>
  <c r="N1575" i="7"/>
  <c r="S1575" i="7" s="1"/>
  <c r="N1568" i="7"/>
  <c r="S1568" i="7" s="1"/>
  <c r="N1554" i="7"/>
  <c r="S1554" i="7" s="1"/>
  <c r="N1550" i="7"/>
  <c r="S1550" i="7" s="1"/>
  <c r="N1546" i="7"/>
  <c r="S1546" i="7" s="1"/>
  <c r="N1535" i="7"/>
  <c r="S1535" i="7" s="1"/>
  <c r="N1524" i="7"/>
  <c r="S1524" i="7" s="1"/>
  <c r="N1520" i="7"/>
  <c r="S1520" i="7" s="1"/>
  <c r="N1516" i="7"/>
  <c r="S1516" i="7" s="1"/>
  <c r="N1490" i="7"/>
  <c r="S1490" i="7" s="1"/>
  <c r="N1486" i="7"/>
  <c r="S1486" i="7" s="1"/>
  <c r="N1482" i="7"/>
  <c r="S1482" i="7" s="1"/>
  <c r="N1471" i="7"/>
  <c r="S1471" i="7" s="1"/>
  <c r="N1460" i="7"/>
  <c r="S1460" i="7" s="1"/>
  <c r="N1456" i="7"/>
  <c r="S1456" i="7" s="1"/>
  <c r="N1452" i="7"/>
  <c r="S1452" i="7" s="1"/>
  <c r="N1426" i="7"/>
  <c r="S1426" i="7" s="1"/>
  <c r="N1422" i="7"/>
  <c r="S1422" i="7" s="1"/>
  <c r="N1418" i="7"/>
  <c r="S1418" i="7" s="1"/>
  <c r="N1407" i="7"/>
  <c r="S1407" i="7" s="1"/>
  <c r="N1396" i="7"/>
  <c r="S1396" i="7" s="1"/>
  <c r="N1392" i="7"/>
  <c r="S1392" i="7" s="1"/>
  <c r="N1388" i="7"/>
  <c r="S1388" i="7" s="1"/>
  <c r="N1362" i="7"/>
  <c r="S1362" i="7" s="1"/>
  <c r="N1358" i="7"/>
  <c r="S1358" i="7" s="1"/>
  <c r="N1354" i="7"/>
  <c r="S1354" i="7" s="1"/>
  <c r="N1343" i="7"/>
  <c r="S1343" i="7" s="1"/>
  <c r="N1336" i="7"/>
  <c r="S1336" i="7" s="1"/>
  <c r="N1329" i="7"/>
  <c r="S1329" i="7" s="1"/>
  <c r="N1323" i="7"/>
  <c r="S1323" i="7" s="1"/>
  <c r="N1317" i="7"/>
  <c r="S1317" i="7" s="1"/>
  <c r="N1301" i="7"/>
  <c r="S1301" i="7" s="1"/>
  <c r="N1293" i="7"/>
  <c r="S1293" i="7" s="1"/>
  <c r="N1285" i="7"/>
  <c r="S1285" i="7" s="1"/>
  <c r="N1277" i="7"/>
  <c r="S1277" i="7" s="1"/>
  <c r="N1269" i="7"/>
  <c r="S1269" i="7" s="1"/>
  <c r="N1247" i="7"/>
  <c r="S1247" i="7" s="1"/>
  <c r="N1239" i="7"/>
  <c r="S1239" i="7" s="1"/>
  <c r="N1233" i="7"/>
  <c r="S1233" i="7" s="1"/>
  <c r="N1219" i="7"/>
  <c r="S1219" i="7" s="1"/>
  <c r="N1213" i="7"/>
  <c r="S1213" i="7" s="1"/>
  <c r="N1201" i="7"/>
  <c r="S1201" i="7" s="1"/>
  <c r="N1194" i="7"/>
  <c r="S1194" i="7" s="1"/>
  <c r="N1187" i="7"/>
  <c r="S1187" i="7" s="1"/>
  <c r="N1177" i="7"/>
  <c r="S1177" i="7" s="1"/>
  <c r="N1161" i="7"/>
  <c r="S1161" i="7" s="1"/>
  <c r="N1139" i="7"/>
  <c r="S1139" i="7" s="1"/>
  <c r="N1133" i="7"/>
  <c r="S1133" i="7" s="1"/>
  <c r="N1093" i="7"/>
  <c r="S1093" i="7" s="1"/>
  <c r="N1081" i="7"/>
  <c r="S1081" i="7" s="1"/>
  <c r="N1069" i="7"/>
  <c r="S1069" i="7" s="1"/>
  <c r="N1050" i="7"/>
  <c r="S1050" i="7" s="1"/>
  <c r="N1021" i="7"/>
  <c r="S1021" i="7" s="1"/>
  <c r="N989" i="7"/>
  <c r="S989" i="7" s="1"/>
  <c r="N967" i="7"/>
  <c r="S967" i="7" s="1"/>
  <c r="N921" i="7"/>
  <c r="S921" i="7" s="1"/>
  <c r="N918" i="7"/>
  <c r="S918" i="7" s="1"/>
  <c r="N907" i="7"/>
  <c r="S907" i="7" s="1"/>
  <c r="N893" i="7"/>
  <c r="S893" i="7" s="1"/>
  <c r="N871" i="7"/>
  <c r="S871" i="7" s="1"/>
  <c r="N860" i="7"/>
  <c r="S860" i="7" s="1"/>
  <c r="N855" i="7"/>
  <c r="S855" i="7" s="1"/>
  <c r="N850" i="7"/>
  <c r="S850" i="7" s="1"/>
  <c r="N845" i="7"/>
  <c r="S845" i="7" s="1"/>
  <c r="N835" i="7"/>
  <c r="S835" i="7" s="1"/>
  <c r="N830" i="7"/>
  <c r="S830" i="7" s="1"/>
  <c r="N815" i="7"/>
  <c r="S815" i="7" s="1"/>
  <c r="N786" i="7"/>
  <c r="S786" i="7" s="1"/>
  <c r="N760" i="7"/>
  <c r="S760" i="7" s="1"/>
  <c r="N757" i="7"/>
  <c r="S757" i="7" s="1"/>
  <c r="N751" i="7"/>
  <c r="S751" i="7" s="1"/>
  <c r="N748" i="7"/>
  <c r="S748" i="7" s="1"/>
  <c r="N745" i="7"/>
  <c r="S745" i="7" s="1"/>
  <c r="N700" i="7"/>
  <c r="S700" i="7" s="1"/>
  <c r="N693" i="7"/>
  <c r="S693" i="7" s="1"/>
  <c r="N686" i="7"/>
  <c r="S686" i="7" s="1"/>
  <c r="N679" i="7"/>
  <c r="S679" i="7" s="1"/>
  <c r="N672" i="7"/>
  <c r="S672" i="7" s="1"/>
  <c r="N661" i="7"/>
  <c r="S661" i="7" s="1"/>
  <c r="N654" i="7"/>
  <c r="S654" i="7" s="1"/>
  <c r="N647" i="7"/>
  <c r="S647" i="7" s="1"/>
  <c r="N640" i="7"/>
  <c r="S640" i="7" s="1"/>
  <c r="N629" i="7"/>
  <c r="S629" i="7" s="1"/>
  <c r="N622" i="7"/>
  <c r="S622" i="7" s="1"/>
  <c r="N615" i="7"/>
  <c r="S615" i="7" s="1"/>
  <c r="N608" i="7"/>
  <c r="S608" i="7" s="1"/>
  <c r="N604" i="7"/>
  <c r="S604" i="7" s="1"/>
  <c r="N597" i="7"/>
  <c r="S597" i="7" s="1"/>
  <c r="N594" i="7"/>
  <c r="S594" i="7" s="1"/>
  <c r="N581" i="7"/>
  <c r="S581" i="7" s="1"/>
  <c r="N578" i="7"/>
  <c r="S578" i="7" s="1"/>
  <c r="N566" i="7"/>
  <c r="S566" i="7" s="1"/>
  <c r="N537" i="7"/>
  <c r="S537" i="7" s="1"/>
  <c r="N472" i="7"/>
  <c r="S472" i="7" s="1"/>
  <c r="N466" i="7"/>
  <c r="S466" i="7" s="1"/>
  <c r="N408" i="7"/>
  <c r="S408" i="7" s="1"/>
  <c r="N392" i="7"/>
  <c r="S392" i="7" s="1"/>
  <c r="N354" i="7"/>
  <c r="S354" i="7" s="1"/>
  <c r="N1697" i="7"/>
  <c r="S1697" i="7" s="1"/>
  <c r="N1694" i="7"/>
  <c r="S1694" i="7" s="1"/>
  <c r="N1681" i="7"/>
  <c r="S1681" i="7" s="1"/>
  <c r="N1678" i="7"/>
  <c r="S1678" i="7" s="1"/>
  <c r="N1665" i="7"/>
  <c r="S1665" i="7" s="1"/>
  <c r="N1662" i="7"/>
  <c r="S1662" i="7" s="1"/>
  <c r="N1649" i="7"/>
  <c r="S1649" i="7" s="1"/>
  <c r="N1602" i="7"/>
  <c r="S1602" i="7" s="1"/>
  <c r="N1587" i="7"/>
  <c r="S1587" i="7" s="1"/>
  <c r="N1565" i="7"/>
  <c r="S1565" i="7" s="1"/>
  <c r="N1561" i="7"/>
  <c r="S1561" i="7" s="1"/>
  <c r="N1542" i="7"/>
  <c r="S1542" i="7" s="1"/>
  <c r="N1538" i="7"/>
  <c r="S1538" i="7" s="1"/>
  <c r="N1531" i="7"/>
  <c r="S1531" i="7" s="1"/>
  <c r="N1527" i="7"/>
  <c r="S1527" i="7" s="1"/>
  <c r="N1512" i="7"/>
  <c r="S1512" i="7" s="1"/>
  <c r="N1508" i="7"/>
  <c r="S1508" i="7" s="1"/>
  <c r="N1501" i="7"/>
  <c r="S1501" i="7" s="1"/>
  <c r="N1497" i="7"/>
  <c r="S1497" i="7" s="1"/>
  <c r="N1478" i="7"/>
  <c r="S1478" i="7" s="1"/>
  <c r="N1474" i="7"/>
  <c r="S1474" i="7" s="1"/>
  <c r="N1467" i="7"/>
  <c r="S1467" i="7" s="1"/>
  <c r="N1463" i="7"/>
  <c r="S1463" i="7" s="1"/>
  <c r="N1448" i="7"/>
  <c r="S1448" i="7" s="1"/>
  <c r="N1444" i="7"/>
  <c r="S1444" i="7" s="1"/>
  <c r="N1437" i="7"/>
  <c r="S1437" i="7" s="1"/>
  <c r="N1433" i="7"/>
  <c r="S1433" i="7" s="1"/>
  <c r="N1414" i="7"/>
  <c r="S1414" i="7" s="1"/>
  <c r="N1410" i="7"/>
  <c r="S1410" i="7" s="1"/>
  <c r="N1403" i="7"/>
  <c r="S1403" i="7" s="1"/>
  <c r="N1399" i="7"/>
  <c r="S1399" i="7" s="1"/>
  <c r="N1384" i="7"/>
  <c r="S1384" i="7" s="1"/>
  <c r="N1380" i="7"/>
  <c r="S1380" i="7" s="1"/>
  <c r="N1373" i="7"/>
  <c r="S1373" i="7" s="1"/>
  <c r="N1369" i="7"/>
  <c r="S1369" i="7" s="1"/>
  <c r="N1350" i="7"/>
  <c r="S1350" i="7" s="1"/>
  <c r="N1346" i="7"/>
  <c r="S1346" i="7" s="1"/>
  <c r="N1339" i="7"/>
  <c r="S1339" i="7" s="1"/>
  <c r="N1307" i="7"/>
  <c r="S1307" i="7" s="1"/>
  <c r="N1282" i="7"/>
  <c r="S1282" i="7" s="1"/>
  <c r="N1261" i="7"/>
  <c r="S1261" i="7" s="1"/>
  <c r="N1249" i="7"/>
  <c r="S1249" i="7" s="1"/>
  <c r="N1241" i="7"/>
  <c r="S1241" i="7" s="1"/>
  <c r="N1207" i="7"/>
  <c r="S1207" i="7" s="1"/>
  <c r="N1180" i="7"/>
  <c r="S1180" i="7" s="1"/>
  <c r="N1164" i="7"/>
  <c r="S1164" i="7" s="1"/>
  <c r="N1151" i="7"/>
  <c r="S1151" i="7" s="1"/>
  <c r="N1141" i="7"/>
  <c r="S1141" i="7" s="1"/>
  <c r="N1126" i="7"/>
  <c r="S1126" i="7" s="1"/>
  <c r="N1123" i="7"/>
  <c r="S1123" i="7" s="1"/>
  <c r="N1117" i="7"/>
  <c r="S1117" i="7" s="1"/>
  <c r="N1114" i="7"/>
  <c r="S1114" i="7" s="1"/>
  <c r="N1111" i="7"/>
  <c r="S1111" i="7" s="1"/>
  <c r="N1102" i="7"/>
  <c r="S1102" i="7" s="1"/>
  <c r="N1099" i="7"/>
  <c r="S1099" i="7" s="1"/>
  <c r="N1075" i="7"/>
  <c r="S1075" i="7" s="1"/>
  <c r="N1062" i="7"/>
  <c r="S1062" i="7" s="1"/>
  <c r="N1059" i="7"/>
  <c r="S1059" i="7" s="1"/>
  <c r="N1053" i="7"/>
  <c r="S1053" i="7" s="1"/>
  <c r="N1047" i="7"/>
  <c r="S1047" i="7" s="1"/>
  <c r="N1041" i="7"/>
  <c r="S1041" i="7" s="1"/>
  <c r="N1038" i="7"/>
  <c r="S1038" i="7" s="1"/>
  <c r="N1035" i="7"/>
  <c r="S1035" i="7" s="1"/>
  <c r="N1032" i="7"/>
  <c r="S1032" i="7" s="1"/>
  <c r="N1026" i="7"/>
  <c r="S1026" i="7" s="1"/>
  <c r="N1015" i="7"/>
  <c r="S1015" i="7" s="1"/>
  <c r="N1009" i="7"/>
  <c r="S1009" i="7" s="1"/>
  <c r="N1006" i="7"/>
  <c r="S1006" i="7" s="1"/>
  <c r="N1003" i="7"/>
  <c r="S1003" i="7" s="1"/>
  <c r="N1000" i="7"/>
  <c r="S1000" i="7" s="1"/>
  <c r="N994" i="7"/>
  <c r="S994" i="7" s="1"/>
  <c r="N980" i="7"/>
  <c r="S980" i="7" s="1"/>
  <c r="N975" i="7"/>
  <c r="S975" i="7" s="1"/>
  <c r="N961" i="7"/>
  <c r="S961" i="7" s="1"/>
  <c r="N958" i="7"/>
  <c r="S958" i="7" s="1"/>
  <c r="N953" i="7"/>
  <c r="S953" i="7" s="1"/>
  <c r="N950" i="7"/>
  <c r="S950" i="7" s="1"/>
  <c r="N945" i="7"/>
  <c r="S945" i="7" s="1"/>
  <c r="N937" i="7"/>
  <c r="S937" i="7" s="1"/>
  <c r="N929" i="7"/>
  <c r="S929" i="7" s="1"/>
  <c r="N926" i="7"/>
  <c r="S926" i="7" s="1"/>
  <c r="N915" i="7"/>
  <c r="S915" i="7" s="1"/>
  <c r="N901" i="7"/>
  <c r="S901" i="7" s="1"/>
  <c r="N879" i="7"/>
  <c r="S879" i="7" s="1"/>
  <c r="N865" i="7"/>
  <c r="S865" i="7" s="1"/>
  <c r="N857" i="7"/>
  <c r="S857" i="7" s="1"/>
  <c r="N842" i="7"/>
  <c r="S842" i="7" s="1"/>
  <c r="N837" i="7"/>
  <c r="S837" i="7" s="1"/>
  <c r="N827" i="7"/>
  <c r="S827" i="7" s="1"/>
  <c r="N822" i="7"/>
  <c r="S822" i="7" s="1"/>
  <c r="N817" i="7"/>
  <c r="S817" i="7" s="1"/>
  <c r="N812" i="7"/>
  <c r="S812" i="7" s="1"/>
  <c r="N807" i="7"/>
  <c r="S807" i="7" s="1"/>
  <c r="N802" i="7"/>
  <c r="S802" i="7" s="1"/>
  <c r="N788" i="7"/>
  <c r="S788" i="7" s="1"/>
  <c r="N768" i="7"/>
  <c r="S768" i="7" s="1"/>
  <c r="N742" i="7"/>
  <c r="S742" i="7" s="1"/>
  <c r="N738" i="7"/>
  <c r="S738" i="7" s="1"/>
  <c r="N734" i="7"/>
  <c r="S734" i="7" s="1"/>
  <c r="N730" i="7"/>
  <c r="S730" i="7" s="1"/>
  <c r="N726" i="7"/>
  <c r="S726" i="7" s="1"/>
  <c r="N722" i="7"/>
  <c r="S722" i="7" s="1"/>
  <c r="N718" i="7"/>
  <c r="S718" i="7" s="1"/>
  <c r="N714" i="7"/>
  <c r="S714" i="7" s="1"/>
  <c r="N710" i="7"/>
  <c r="S710" i="7" s="1"/>
  <c r="N706" i="7"/>
  <c r="S706" i="7" s="1"/>
  <c r="N703" i="7"/>
  <c r="S703" i="7" s="1"/>
  <c r="N689" i="7"/>
  <c r="S689" i="7" s="1"/>
  <c r="N682" i="7"/>
  <c r="S682" i="7" s="1"/>
  <c r="N675" i="7"/>
  <c r="S675" i="7" s="1"/>
  <c r="N668" i="7"/>
  <c r="S668" i="7" s="1"/>
  <c r="N657" i="7"/>
  <c r="S657" i="7" s="1"/>
  <c r="N650" i="7"/>
  <c r="S650" i="7" s="1"/>
  <c r="N643" i="7"/>
  <c r="S643" i="7" s="1"/>
  <c r="N636" i="7"/>
  <c r="S636" i="7" s="1"/>
  <c r="N625" i="7"/>
  <c r="S625" i="7" s="1"/>
  <c r="N618" i="7"/>
  <c r="S618" i="7" s="1"/>
  <c r="N611" i="7"/>
  <c r="S611" i="7" s="1"/>
  <c r="N600" i="7"/>
  <c r="S600" i="7" s="1"/>
  <c r="N587" i="7"/>
  <c r="S587" i="7" s="1"/>
  <c r="N584" i="7"/>
  <c r="S584" i="7" s="1"/>
  <c r="N571" i="7"/>
  <c r="S571" i="7" s="1"/>
  <c r="N555" i="7"/>
  <c r="S555" i="7" s="1"/>
  <c r="N550" i="7"/>
  <c r="S550" i="7" s="1"/>
  <c r="N520" i="7"/>
  <c r="S520" i="7" s="1"/>
  <c r="N517" i="7"/>
  <c r="S517" i="7" s="1"/>
  <c r="N509" i="7"/>
  <c r="S509" i="7" s="1"/>
  <c r="N503" i="7"/>
  <c r="S503" i="7" s="1"/>
  <c r="N494" i="7"/>
  <c r="S494" i="7" s="1"/>
  <c r="N491" i="7"/>
  <c r="S491" i="7" s="1"/>
  <c r="N395" i="7"/>
  <c r="S395" i="7" s="1"/>
  <c r="N357" i="7"/>
  <c r="S357" i="7" s="1"/>
  <c r="N1700" i="7"/>
  <c r="S1700" i="7" s="1"/>
  <c r="N1687" i="7"/>
  <c r="S1687" i="7" s="1"/>
  <c r="N1684" i="7"/>
  <c r="S1684" i="7" s="1"/>
  <c r="N1671" i="7"/>
  <c r="S1671" i="7" s="1"/>
  <c r="N1668" i="7"/>
  <c r="S1668" i="7" s="1"/>
  <c r="N1655" i="7"/>
  <c r="S1655" i="7" s="1"/>
  <c r="N1652" i="7"/>
  <c r="S1652" i="7" s="1"/>
  <c r="N1646" i="7"/>
  <c r="S1646" i="7" s="1"/>
  <c r="N1643" i="7"/>
  <c r="S1643" i="7" s="1"/>
  <c r="N1638" i="7"/>
  <c r="S1638" i="7" s="1"/>
  <c r="N1635" i="7"/>
  <c r="S1635" i="7" s="1"/>
  <c r="N1630" i="7"/>
  <c r="S1630" i="7" s="1"/>
  <c r="N1627" i="7"/>
  <c r="S1627" i="7" s="1"/>
  <c r="N1622" i="7"/>
  <c r="S1622" i="7" s="1"/>
  <c r="N1619" i="7"/>
  <c r="S1619" i="7" s="1"/>
  <c r="N1614" i="7"/>
  <c r="S1614" i="7" s="1"/>
  <c r="N1611" i="7"/>
  <c r="S1611" i="7" s="1"/>
  <c r="N1592" i="7"/>
  <c r="S1592" i="7" s="1"/>
  <c r="N1583" i="7"/>
  <c r="S1583" i="7" s="1"/>
  <c r="N1574" i="7"/>
  <c r="S1574" i="7" s="1"/>
  <c r="N1571" i="7"/>
  <c r="S1571" i="7" s="1"/>
  <c r="N1567" i="7"/>
  <c r="S1567" i="7" s="1"/>
  <c r="N1557" i="7"/>
  <c r="S1557" i="7" s="1"/>
  <c r="N1553" i="7"/>
  <c r="S1553" i="7" s="1"/>
  <c r="N1549" i="7"/>
  <c r="S1549" i="7" s="1"/>
  <c r="N1545" i="7"/>
  <c r="S1545" i="7" s="1"/>
  <c r="N1534" i="7"/>
  <c r="S1534" i="7" s="1"/>
  <c r="N1523" i="7"/>
  <c r="S1523" i="7" s="1"/>
  <c r="N1519" i="7"/>
  <c r="S1519" i="7" s="1"/>
  <c r="N1515" i="7"/>
  <c r="S1515" i="7" s="1"/>
  <c r="N1504" i="7"/>
  <c r="S1504" i="7" s="1"/>
  <c r="N1493" i="7"/>
  <c r="S1493" i="7" s="1"/>
  <c r="N1489" i="7"/>
  <c r="S1489" i="7" s="1"/>
  <c r="N1485" i="7"/>
  <c r="S1485" i="7" s="1"/>
  <c r="N1481" i="7"/>
  <c r="S1481" i="7" s="1"/>
  <c r="N1470" i="7"/>
  <c r="S1470" i="7" s="1"/>
  <c r="N1459" i="7"/>
  <c r="S1459" i="7" s="1"/>
  <c r="N1455" i="7"/>
  <c r="S1455" i="7" s="1"/>
  <c r="N1451" i="7"/>
  <c r="S1451" i="7" s="1"/>
  <c r="N1440" i="7"/>
  <c r="S1440" i="7" s="1"/>
  <c r="N1429" i="7"/>
  <c r="S1429" i="7" s="1"/>
  <c r="N1425" i="7"/>
  <c r="S1425" i="7" s="1"/>
  <c r="N1421" i="7"/>
  <c r="S1421" i="7" s="1"/>
  <c r="N1417" i="7"/>
  <c r="S1417" i="7" s="1"/>
  <c r="N1406" i="7"/>
  <c r="S1406" i="7" s="1"/>
  <c r="N1395" i="7"/>
  <c r="S1395" i="7" s="1"/>
  <c r="N1391" i="7"/>
  <c r="S1391" i="7" s="1"/>
  <c r="N1387" i="7"/>
  <c r="S1387" i="7" s="1"/>
  <c r="N1376" i="7"/>
  <c r="S1376" i="7" s="1"/>
  <c r="N1365" i="7"/>
  <c r="S1365" i="7" s="1"/>
  <c r="N1361" i="7"/>
  <c r="S1361" i="7" s="1"/>
  <c r="N1357" i="7"/>
  <c r="S1357" i="7" s="1"/>
  <c r="N1353" i="7"/>
  <c r="S1353" i="7" s="1"/>
  <c r="N1342" i="7"/>
  <c r="S1342" i="7" s="1"/>
  <c r="N1335" i="7"/>
  <c r="S1335" i="7" s="1"/>
  <c r="N1322" i="7"/>
  <c r="S1322" i="7" s="1"/>
  <c r="N1316" i="7"/>
  <c r="S1316" i="7" s="1"/>
  <c r="N1313" i="7"/>
  <c r="S1313" i="7" s="1"/>
  <c r="N1300" i="7"/>
  <c r="S1300" i="7" s="1"/>
  <c r="N1295" i="7"/>
  <c r="S1295" i="7" s="1"/>
  <c r="N1292" i="7"/>
  <c r="S1292" i="7" s="1"/>
  <c r="N1279" i="7"/>
  <c r="S1279" i="7" s="1"/>
  <c r="N1276" i="7"/>
  <c r="S1276" i="7" s="1"/>
  <c r="N1266" i="7"/>
  <c r="S1266" i="7" s="1"/>
  <c r="N1255" i="7"/>
  <c r="S1255" i="7" s="1"/>
  <c r="N1252" i="7"/>
  <c r="S1252" i="7" s="1"/>
  <c r="N1238" i="7"/>
  <c r="S1238" i="7" s="1"/>
  <c r="N1230" i="7"/>
  <c r="S1230" i="7" s="1"/>
  <c r="N1227" i="7"/>
  <c r="S1227" i="7" s="1"/>
  <c r="N1224" i="7"/>
  <c r="S1224" i="7" s="1"/>
  <c r="N1221" i="7"/>
  <c r="S1221" i="7" s="1"/>
  <c r="N1218" i="7"/>
  <c r="S1218" i="7" s="1"/>
  <c r="N1212" i="7"/>
  <c r="S1212" i="7" s="1"/>
  <c r="N1197" i="7"/>
  <c r="S1197" i="7" s="1"/>
  <c r="N1193" i="7"/>
  <c r="S1193" i="7" s="1"/>
  <c r="N1186" i="7"/>
  <c r="S1186" i="7" s="1"/>
  <c r="N1183" i="7"/>
  <c r="S1183" i="7" s="1"/>
  <c r="N1170" i="7"/>
  <c r="S1170" i="7" s="1"/>
  <c r="N1167" i="7"/>
  <c r="S1167" i="7" s="1"/>
  <c r="N1153" i="7"/>
  <c r="S1153" i="7" s="1"/>
  <c r="N1143" i="7"/>
  <c r="S1143" i="7" s="1"/>
  <c r="N1138" i="7"/>
  <c r="S1138" i="7" s="1"/>
  <c r="N1132" i="7"/>
  <c r="S1132" i="7" s="1"/>
  <c r="N1129" i="7"/>
  <c r="S1129" i="7" s="1"/>
  <c r="N1105" i="7"/>
  <c r="S1105" i="7" s="1"/>
  <c r="N1092" i="7"/>
  <c r="S1092" i="7" s="1"/>
  <c r="N1089" i="7"/>
  <c r="S1089" i="7" s="1"/>
  <c r="N1080" i="7"/>
  <c r="S1080" i="7" s="1"/>
  <c r="N1068" i="7"/>
  <c r="S1068" i="7" s="1"/>
  <c r="N1065" i="7"/>
  <c r="S1065" i="7" s="1"/>
  <c r="N1029" i="7"/>
  <c r="S1029" i="7" s="1"/>
  <c r="N1020" i="7"/>
  <c r="S1020" i="7" s="1"/>
  <c r="N997" i="7"/>
  <c r="S997" i="7" s="1"/>
  <c r="N988" i="7"/>
  <c r="S988" i="7" s="1"/>
  <c r="N983" i="7"/>
  <c r="S983" i="7" s="1"/>
  <c r="N969" i="7"/>
  <c r="S969" i="7" s="1"/>
  <c r="N966" i="7"/>
  <c r="S966" i="7" s="1"/>
  <c r="N923" i="7"/>
  <c r="S923" i="7" s="1"/>
  <c r="N920" i="7"/>
  <c r="S920" i="7" s="1"/>
  <c r="N909" i="7"/>
  <c r="S909" i="7" s="1"/>
  <c r="N906" i="7"/>
  <c r="S906" i="7" s="1"/>
  <c r="N892" i="7"/>
  <c r="S892" i="7" s="1"/>
  <c r="N887" i="7"/>
  <c r="S887" i="7" s="1"/>
  <c r="N873" i="7"/>
  <c r="S873" i="7" s="1"/>
  <c r="N870" i="7"/>
  <c r="S870" i="7" s="1"/>
  <c r="N862" i="7"/>
  <c r="S862" i="7" s="1"/>
  <c r="N847" i="7"/>
  <c r="S847" i="7" s="1"/>
  <c r="N824" i="7"/>
  <c r="S824" i="7" s="1"/>
  <c r="N809" i="7"/>
  <c r="S809" i="7" s="1"/>
  <c r="N804" i="7"/>
  <c r="S804" i="7" s="1"/>
  <c r="N790" i="7"/>
  <c r="S790" i="7" s="1"/>
  <c r="N783" i="7"/>
  <c r="S783" i="7" s="1"/>
  <c r="N774" i="7"/>
  <c r="S774" i="7" s="1"/>
  <c r="N765" i="7"/>
  <c r="S765" i="7" s="1"/>
  <c r="N759" i="7"/>
  <c r="S759" i="7" s="1"/>
  <c r="N756" i="7"/>
  <c r="S756" i="7" s="1"/>
  <c r="N747" i="7"/>
  <c r="S747" i="7" s="1"/>
  <c r="N744" i="7"/>
  <c r="S744" i="7" s="1"/>
  <c r="N699" i="7"/>
  <c r="S699" i="7" s="1"/>
  <c r="N696" i="7"/>
  <c r="S696" i="7" s="1"/>
  <c r="N685" i="7"/>
  <c r="S685" i="7" s="1"/>
  <c r="N678" i="7"/>
  <c r="S678" i="7" s="1"/>
  <c r="N671" i="7"/>
  <c r="S671" i="7" s="1"/>
  <c r="N664" i="7"/>
  <c r="S664" i="7" s="1"/>
  <c r="N653" i="7"/>
  <c r="S653" i="7" s="1"/>
  <c r="N646" i="7"/>
  <c r="S646" i="7" s="1"/>
  <c r="N639" i="7"/>
  <c r="S639" i="7" s="1"/>
  <c r="N632" i="7"/>
  <c r="S632" i="7" s="1"/>
  <c r="N621" i="7"/>
  <c r="S621" i="7" s="1"/>
  <c r="N614" i="7"/>
  <c r="S614" i="7" s="1"/>
  <c r="N607" i="7"/>
  <c r="S607" i="7" s="1"/>
  <c r="N603" i="7"/>
  <c r="S603" i="7" s="1"/>
  <c r="N565" i="7"/>
  <c r="S565" i="7" s="1"/>
  <c r="N557" i="7"/>
  <c r="S557" i="7" s="1"/>
  <c r="N545" i="7"/>
  <c r="S545" i="7" s="1"/>
  <c r="N539" i="7"/>
  <c r="S539" i="7" s="1"/>
  <c r="N500" i="7"/>
  <c r="S500" i="7" s="1"/>
  <c r="N485" i="7"/>
  <c r="S485" i="7" s="1"/>
  <c r="N477" i="7"/>
  <c r="S477" i="7" s="1"/>
  <c r="N471" i="7"/>
  <c r="S471" i="7" s="1"/>
  <c r="N462" i="7"/>
  <c r="S462" i="7" s="1"/>
  <c r="N448" i="7"/>
  <c r="S448" i="7" s="1"/>
  <c r="N416" i="7"/>
  <c r="S416" i="7" s="1"/>
  <c r="N1693" i="7"/>
  <c r="S1693" i="7" s="1"/>
  <c r="N1690" i="7"/>
  <c r="S1690" i="7" s="1"/>
  <c r="N1677" i="7"/>
  <c r="S1677" i="7" s="1"/>
  <c r="N1674" i="7"/>
  <c r="S1674" i="7" s="1"/>
  <c r="N1661" i="7"/>
  <c r="S1661" i="7" s="1"/>
  <c r="N1658" i="7"/>
  <c r="S1658" i="7" s="1"/>
  <c r="N1601" i="7"/>
  <c r="S1601" i="7" s="1"/>
  <c r="N1586" i="7"/>
  <c r="S1586" i="7" s="1"/>
  <c r="N1577" i="7"/>
  <c r="S1577" i="7" s="1"/>
  <c r="N1564" i="7"/>
  <c r="S1564" i="7" s="1"/>
  <c r="N1560" i="7"/>
  <c r="S1560" i="7" s="1"/>
  <c r="N1541" i="7"/>
  <c r="S1541" i="7" s="1"/>
  <c r="N1537" i="7"/>
  <c r="S1537" i="7" s="1"/>
  <c r="N1530" i="7"/>
  <c r="S1530" i="7" s="1"/>
  <c r="N1511" i="7"/>
  <c r="S1511" i="7" s="1"/>
  <c r="N1507" i="7"/>
  <c r="S1507" i="7" s="1"/>
  <c r="N1500" i="7"/>
  <c r="S1500" i="7" s="1"/>
  <c r="N1496" i="7"/>
  <c r="S1496" i="7" s="1"/>
  <c r="N1477" i="7"/>
  <c r="S1477" i="7" s="1"/>
  <c r="N1473" i="7"/>
  <c r="S1473" i="7" s="1"/>
  <c r="N1466" i="7"/>
  <c r="S1466" i="7" s="1"/>
  <c r="N1447" i="7"/>
  <c r="S1447" i="7" s="1"/>
  <c r="N1443" i="7"/>
  <c r="S1443" i="7" s="1"/>
  <c r="N1436" i="7"/>
  <c r="S1436" i="7" s="1"/>
  <c r="N1432" i="7"/>
  <c r="S1432" i="7" s="1"/>
  <c r="N1413" i="7"/>
  <c r="S1413" i="7" s="1"/>
  <c r="N1409" i="7"/>
  <c r="S1409" i="7" s="1"/>
  <c r="N1402" i="7"/>
  <c r="S1402" i="7" s="1"/>
  <c r="N1383" i="7"/>
  <c r="S1383" i="7" s="1"/>
  <c r="N1379" i="7"/>
  <c r="S1379" i="7" s="1"/>
  <c r="N1372" i="7"/>
  <c r="S1372" i="7" s="1"/>
  <c r="N1368" i="7"/>
  <c r="S1368" i="7" s="1"/>
  <c r="N1349" i="7"/>
  <c r="S1349" i="7" s="1"/>
  <c r="N1345" i="7"/>
  <c r="S1345" i="7" s="1"/>
  <c r="N1338" i="7"/>
  <c r="S1338" i="7" s="1"/>
  <c r="N1331" i="7"/>
  <c r="S1331" i="7" s="1"/>
  <c r="N1325" i="7"/>
  <c r="S1325" i="7" s="1"/>
  <c r="N1319" i="7"/>
  <c r="S1319" i="7" s="1"/>
  <c r="N1303" i="7"/>
  <c r="S1303" i="7" s="1"/>
  <c r="N1287" i="7"/>
  <c r="S1287" i="7" s="1"/>
  <c r="N1281" i="7"/>
  <c r="S1281" i="7" s="1"/>
  <c r="N1271" i="7"/>
  <c r="S1271" i="7" s="1"/>
  <c r="N1263" i="7"/>
  <c r="S1263" i="7" s="1"/>
  <c r="N1246" i="7"/>
  <c r="S1246" i="7" s="1"/>
  <c r="N1215" i="7"/>
  <c r="S1215" i="7" s="1"/>
  <c r="N1209" i="7"/>
  <c r="S1209" i="7" s="1"/>
  <c r="N1206" i="7"/>
  <c r="S1206" i="7" s="1"/>
  <c r="N1200" i="7"/>
  <c r="S1200" i="7" s="1"/>
  <c r="N1179" i="7"/>
  <c r="S1179" i="7" s="1"/>
  <c r="N1173" i="7"/>
  <c r="S1173" i="7" s="1"/>
  <c r="N1163" i="7"/>
  <c r="S1163" i="7" s="1"/>
  <c r="N1135" i="7"/>
  <c r="S1135" i="7" s="1"/>
  <c r="N1122" i="7"/>
  <c r="S1122" i="7" s="1"/>
  <c r="N1119" i="7"/>
  <c r="S1119" i="7" s="1"/>
  <c r="N1098" i="7"/>
  <c r="S1098" i="7" s="1"/>
  <c r="N1095" i="7"/>
  <c r="S1095" i="7" s="1"/>
  <c r="N1083" i="7"/>
  <c r="S1083" i="7" s="1"/>
  <c r="N1077" i="7"/>
  <c r="S1077" i="7" s="1"/>
  <c r="N1074" i="7"/>
  <c r="S1074" i="7" s="1"/>
  <c r="N1071" i="7"/>
  <c r="S1071" i="7" s="1"/>
  <c r="N1058" i="7"/>
  <c r="S1058" i="7" s="1"/>
  <c r="N1049" i="7"/>
  <c r="S1049" i="7" s="1"/>
  <c r="N1046" i="7"/>
  <c r="S1046" i="7" s="1"/>
  <c r="N1043" i="7"/>
  <c r="S1043" i="7" s="1"/>
  <c r="N1023" i="7"/>
  <c r="S1023" i="7" s="1"/>
  <c r="N1017" i="7"/>
  <c r="S1017" i="7" s="1"/>
  <c r="N1014" i="7"/>
  <c r="S1014" i="7" s="1"/>
  <c r="N1011" i="7"/>
  <c r="S1011" i="7" s="1"/>
  <c r="N991" i="7"/>
  <c r="S991" i="7" s="1"/>
  <c r="N977" i="7"/>
  <c r="S977" i="7" s="1"/>
  <c r="N974" i="7"/>
  <c r="S974" i="7" s="1"/>
  <c r="N963" i="7"/>
  <c r="S963" i="7" s="1"/>
  <c r="N955" i="7"/>
  <c r="S955" i="7" s="1"/>
  <c r="N947" i="7"/>
  <c r="S947" i="7" s="1"/>
  <c r="N939" i="7"/>
  <c r="S939" i="7" s="1"/>
  <c r="N931" i="7"/>
  <c r="S931" i="7" s="1"/>
  <c r="N917" i="7"/>
  <c r="S917" i="7" s="1"/>
  <c r="N895" i="7"/>
  <c r="S895" i="7" s="1"/>
  <c r="N881" i="7"/>
  <c r="S881" i="7" s="1"/>
  <c r="N878" i="7"/>
  <c r="S878" i="7" s="1"/>
  <c r="N867" i="7"/>
  <c r="S867" i="7" s="1"/>
  <c r="N859" i="7"/>
  <c r="S859" i="7" s="1"/>
  <c r="N854" i="7"/>
  <c r="S854" i="7" s="1"/>
  <c r="N849" i="7"/>
  <c r="S849" i="7" s="1"/>
  <c r="N844" i="7"/>
  <c r="S844" i="7" s="1"/>
  <c r="N839" i="7"/>
  <c r="S839" i="7" s="1"/>
  <c r="N834" i="7"/>
  <c r="S834" i="7" s="1"/>
  <c r="N829" i="7"/>
  <c r="S829" i="7" s="1"/>
  <c r="N819" i="7"/>
  <c r="S819" i="7" s="1"/>
  <c r="N814" i="7"/>
  <c r="S814" i="7" s="1"/>
  <c r="N799" i="7"/>
  <c r="S799" i="7" s="1"/>
  <c r="N792" i="7"/>
  <c r="S792" i="7" s="1"/>
  <c r="N776" i="7"/>
  <c r="S776" i="7" s="1"/>
  <c r="N741" i="7"/>
  <c r="S741" i="7" s="1"/>
  <c r="N737" i="7"/>
  <c r="S737" i="7" s="1"/>
  <c r="N733" i="7"/>
  <c r="S733" i="7" s="1"/>
  <c r="N729" i="7"/>
  <c r="S729" i="7" s="1"/>
  <c r="N725" i="7"/>
  <c r="S725" i="7" s="1"/>
  <c r="N721" i="7"/>
  <c r="S721" i="7" s="1"/>
  <c r="N717" i="7"/>
  <c r="S717" i="7" s="1"/>
  <c r="N713" i="7"/>
  <c r="S713" i="7" s="1"/>
  <c r="N709" i="7"/>
  <c r="S709" i="7" s="1"/>
  <c r="N705" i="7"/>
  <c r="S705" i="7" s="1"/>
  <c r="N702" i="7"/>
  <c r="S702" i="7" s="1"/>
  <c r="N692" i="7"/>
  <c r="S692" i="7" s="1"/>
  <c r="N681" i="7"/>
  <c r="S681" i="7" s="1"/>
  <c r="N674" i="7"/>
  <c r="S674" i="7" s="1"/>
  <c r="N667" i="7"/>
  <c r="S667" i="7" s="1"/>
  <c r="N660" i="7"/>
  <c r="S660" i="7" s="1"/>
  <c r="N649" i="7"/>
  <c r="S649" i="7" s="1"/>
  <c r="N642" i="7"/>
  <c r="S642" i="7" s="1"/>
  <c r="N635" i="7"/>
  <c r="S635" i="7" s="1"/>
  <c r="N628" i="7"/>
  <c r="S628" i="7" s="1"/>
  <c r="N617" i="7"/>
  <c r="S617" i="7" s="1"/>
  <c r="N610" i="7"/>
  <c r="S610" i="7" s="1"/>
  <c r="N599" i="7"/>
  <c r="S599" i="7" s="1"/>
  <c r="N596" i="7"/>
  <c r="S596" i="7" s="1"/>
  <c r="N583" i="7"/>
  <c r="S583" i="7" s="1"/>
  <c r="N580" i="7"/>
  <c r="S580" i="7" s="1"/>
  <c r="N562" i="7"/>
  <c r="S562" i="7" s="1"/>
  <c r="N533" i="7"/>
  <c r="S533" i="7" s="1"/>
  <c r="N525" i="7"/>
  <c r="S525" i="7" s="1"/>
  <c r="N519" i="7"/>
  <c r="S519" i="7" s="1"/>
  <c r="N508" i="7"/>
  <c r="S508" i="7" s="1"/>
  <c r="N468" i="7"/>
  <c r="S468" i="7" s="1"/>
  <c r="N453" i="7"/>
  <c r="S453" i="7" s="1"/>
  <c r="N421" i="7"/>
  <c r="S421" i="7" s="1"/>
  <c r="N407" i="7"/>
  <c r="S407" i="7" s="1"/>
  <c r="N391" i="7"/>
  <c r="S391" i="7" s="1"/>
  <c r="N1699" i="7"/>
  <c r="S1699" i="7" s="1"/>
  <c r="N1696" i="7"/>
  <c r="S1696" i="7" s="1"/>
  <c r="N1683" i="7"/>
  <c r="S1683" i="7" s="1"/>
  <c r="N1680" i="7"/>
  <c r="S1680" i="7" s="1"/>
  <c r="N1667" i="7"/>
  <c r="S1667" i="7" s="1"/>
  <c r="N1664" i="7"/>
  <c r="S1664" i="7" s="1"/>
  <c r="N1651" i="7"/>
  <c r="S1651" i="7" s="1"/>
  <c r="N1648" i="7"/>
  <c r="S1648" i="7" s="1"/>
  <c r="N1640" i="7"/>
  <c r="S1640" i="7" s="1"/>
  <c r="N1632" i="7"/>
  <c r="S1632" i="7" s="1"/>
  <c r="N1624" i="7"/>
  <c r="S1624" i="7" s="1"/>
  <c r="N1616" i="7"/>
  <c r="S1616" i="7" s="1"/>
  <c r="N1610" i="7"/>
  <c r="S1610" i="7" s="1"/>
  <c r="N1595" i="7"/>
  <c r="S1595" i="7" s="1"/>
  <c r="N1570" i="7"/>
  <c r="S1570" i="7" s="1"/>
  <c r="N1556" i="7"/>
  <c r="S1556" i="7" s="1"/>
  <c r="N1552" i="7"/>
  <c r="S1552" i="7" s="1"/>
  <c r="N1548" i="7"/>
  <c r="S1548" i="7" s="1"/>
  <c r="N1522" i="7"/>
  <c r="S1522" i="7" s="1"/>
  <c r="N1518" i="7"/>
  <c r="S1518" i="7" s="1"/>
  <c r="N1514" i="7"/>
  <c r="S1514" i="7" s="1"/>
  <c r="N1503" i="7"/>
  <c r="S1503" i="7" s="1"/>
  <c r="N1492" i="7"/>
  <c r="S1492" i="7" s="1"/>
  <c r="N1488" i="7"/>
  <c r="S1488" i="7" s="1"/>
  <c r="N1484" i="7"/>
  <c r="S1484" i="7" s="1"/>
  <c r="N1458" i="7"/>
  <c r="S1458" i="7" s="1"/>
  <c r="N1454" i="7"/>
  <c r="S1454" i="7" s="1"/>
  <c r="N1450" i="7"/>
  <c r="S1450" i="7" s="1"/>
  <c r="N1439" i="7"/>
  <c r="S1439" i="7" s="1"/>
  <c r="N1428" i="7"/>
  <c r="S1428" i="7" s="1"/>
  <c r="N1424" i="7"/>
  <c r="S1424" i="7" s="1"/>
  <c r="N1420" i="7"/>
  <c r="S1420" i="7" s="1"/>
  <c r="N1394" i="7"/>
  <c r="S1394" i="7" s="1"/>
  <c r="N1390" i="7"/>
  <c r="S1390" i="7" s="1"/>
  <c r="N1386" i="7"/>
  <c r="S1386" i="7" s="1"/>
  <c r="N1375" i="7"/>
  <c r="S1375" i="7" s="1"/>
  <c r="N1364" i="7"/>
  <c r="S1364" i="7" s="1"/>
  <c r="N1360" i="7"/>
  <c r="S1360" i="7" s="1"/>
  <c r="N1356" i="7"/>
  <c r="S1356" i="7" s="1"/>
  <c r="N1334" i="7"/>
  <c r="S1334" i="7" s="1"/>
  <c r="N1312" i="7"/>
  <c r="S1312" i="7" s="1"/>
  <c r="N1309" i="7"/>
  <c r="S1309" i="7" s="1"/>
  <c r="N1297" i="7"/>
  <c r="S1297" i="7" s="1"/>
  <c r="N1294" i="7"/>
  <c r="S1294" i="7" s="1"/>
  <c r="N1289" i="7"/>
  <c r="S1289" i="7" s="1"/>
  <c r="N1273" i="7"/>
  <c r="S1273" i="7" s="1"/>
  <c r="N1265" i="7"/>
  <c r="S1265" i="7" s="1"/>
  <c r="N1257" i="7"/>
  <c r="S1257" i="7" s="1"/>
  <c r="N1254" i="7"/>
  <c r="S1254" i="7" s="1"/>
  <c r="N1248" i="7"/>
  <c r="S1248" i="7" s="1"/>
  <c r="N1243" i="7"/>
  <c r="S1243" i="7" s="1"/>
  <c r="N1240" i="7"/>
  <c r="S1240" i="7" s="1"/>
  <c r="N1235" i="7"/>
  <c r="S1235" i="7" s="1"/>
  <c r="N1229" i="7"/>
  <c r="S1229" i="7" s="1"/>
  <c r="N1226" i="7"/>
  <c r="S1226" i="7" s="1"/>
  <c r="N1217" i="7"/>
  <c r="S1217" i="7" s="1"/>
  <c r="N1203" i="7"/>
  <c r="S1203" i="7" s="1"/>
  <c r="N1196" i="7"/>
  <c r="S1196" i="7" s="1"/>
  <c r="N1189" i="7"/>
  <c r="S1189" i="7" s="1"/>
  <c r="N1185" i="7"/>
  <c r="S1185" i="7" s="1"/>
  <c r="N1182" i="7"/>
  <c r="S1182" i="7" s="1"/>
  <c r="N1169" i="7"/>
  <c r="S1169" i="7" s="1"/>
  <c r="N1166" i="7"/>
  <c r="S1166" i="7" s="1"/>
  <c r="N1155" i="7"/>
  <c r="S1155" i="7" s="1"/>
  <c r="N1145" i="7"/>
  <c r="S1145" i="7" s="1"/>
  <c r="N1140" i="7"/>
  <c r="S1140" i="7" s="1"/>
  <c r="N1128" i="7"/>
  <c r="S1128" i="7" s="1"/>
  <c r="N1125" i="7"/>
  <c r="S1125" i="7" s="1"/>
  <c r="N1113" i="7"/>
  <c r="S1113" i="7" s="1"/>
  <c r="N1104" i="7"/>
  <c r="S1104" i="7" s="1"/>
  <c r="N1101" i="7"/>
  <c r="S1101" i="7" s="1"/>
  <c r="N1088" i="7"/>
  <c r="S1088" i="7" s="1"/>
  <c r="N1064" i="7"/>
  <c r="S1064" i="7" s="1"/>
  <c r="N1061" i="7"/>
  <c r="S1061" i="7" s="1"/>
  <c r="N1055" i="7"/>
  <c r="S1055" i="7" s="1"/>
  <c r="N1037" i="7"/>
  <c r="S1037" i="7" s="1"/>
  <c r="N1028" i="7"/>
  <c r="S1028" i="7" s="1"/>
  <c r="N1005" i="7"/>
  <c r="S1005" i="7" s="1"/>
  <c r="N996" i="7"/>
  <c r="S996" i="7" s="1"/>
  <c r="N985" i="7"/>
  <c r="S985" i="7" s="1"/>
  <c r="N982" i="7"/>
  <c r="S982" i="7" s="1"/>
  <c r="N971" i="7"/>
  <c r="S971" i="7" s="1"/>
  <c r="N968" i="7"/>
  <c r="S968" i="7" s="1"/>
  <c r="N925" i="7"/>
  <c r="S925" i="7" s="1"/>
  <c r="N922" i="7"/>
  <c r="S922" i="7" s="1"/>
  <c r="N908" i="7"/>
  <c r="S908" i="7" s="1"/>
  <c r="N903" i="7"/>
  <c r="S903" i="7" s="1"/>
  <c r="N889" i="7"/>
  <c r="S889" i="7" s="1"/>
  <c r="N886" i="7"/>
  <c r="S886" i="7" s="1"/>
  <c r="N875" i="7"/>
  <c r="S875" i="7" s="1"/>
  <c r="N872" i="7"/>
  <c r="S872" i="7" s="1"/>
  <c r="N856" i="7"/>
  <c r="S856" i="7" s="1"/>
  <c r="N841" i="7"/>
  <c r="S841" i="7" s="1"/>
  <c r="N836" i="7"/>
  <c r="S836" i="7" s="1"/>
  <c r="N826" i="7"/>
  <c r="S826" i="7" s="1"/>
  <c r="N821" i="7"/>
  <c r="S821" i="7" s="1"/>
  <c r="N816" i="7"/>
  <c r="S816" i="7" s="1"/>
  <c r="N811" i="7"/>
  <c r="S811" i="7" s="1"/>
  <c r="N806" i="7"/>
  <c r="S806" i="7" s="1"/>
  <c r="N801" i="7"/>
  <c r="S801" i="7" s="1"/>
  <c r="N794" i="7"/>
  <c r="S794" i="7" s="1"/>
  <c r="N787" i="7"/>
  <c r="S787" i="7" s="1"/>
  <c r="N778" i="7"/>
  <c r="S778" i="7" s="1"/>
  <c r="N773" i="7"/>
  <c r="S773" i="7" s="1"/>
  <c r="N770" i="7"/>
  <c r="S770" i="7" s="1"/>
  <c r="N755" i="7"/>
  <c r="S755" i="7" s="1"/>
  <c r="N695" i="7"/>
  <c r="S695" i="7" s="1"/>
  <c r="N688" i="7"/>
  <c r="S688" i="7" s="1"/>
  <c r="N677" i="7"/>
  <c r="S677" i="7" s="1"/>
  <c r="N670" i="7"/>
  <c r="S670" i="7" s="1"/>
  <c r="N663" i="7"/>
  <c r="S663" i="7" s="1"/>
  <c r="N656" i="7"/>
  <c r="S656" i="7" s="1"/>
  <c r="N645" i="7"/>
  <c r="S645" i="7" s="1"/>
  <c r="N638" i="7"/>
  <c r="S638" i="7" s="1"/>
  <c r="N631" i="7"/>
  <c r="S631" i="7" s="1"/>
  <c r="N624" i="7"/>
  <c r="S624" i="7" s="1"/>
  <c r="N613" i="7"/>
  <c r="S613" i="7" s="1"/>
  <c r="N606" i="7"/>
  <c r="S606" i="7" s="1"/>
  <c r="N602" i="7"/>
  <c r="S602" i="7" s="1"/>
  <c r="N589" i="7"/>
  <c r="S589" i="7" s="1"/>
  <c r="N586" i="7"/>
  <c r="S586" i="7" s="1"/>
  <c r="N573" i="7"/>
  <c r="S573" i="7" s="1"/>
  <c r="N570" i="7"/>
  <c r="S570" i="7" s="1"/>
  <c r="N567" i="7"/>
  <c r="S567" i="7" s="1"/>
  <c r="N554" i="7"/>
  <c r="S554" i="7" s="1"/>
  <c r="N544" i="7"/>
  <c r="S544" i="7" s="1"/>
  <c r="N502" i="7"/>
  <c r="S502" i="7" s="1"/>
  <c r="N499" i="7"/>
  <c r="S499" i="7" s="1"/>
  <c r="N496" i="7"/>
  <c r="S496" i="7" s="1"/>
  <c r="N490" i="7"/>
  <c r="S490" i="7" s="1"/>
  <c r="N476" i="7"/>
  <c r="S476" i="7" s="1"/>
  <c r="N447" i="7"/>
  <c r="S447" i="7" s="1"/>
  <c r="N431" i="7"/>
  <c r="S431" i="7" s="1"/>
  <c r="N377" i="7"/>
  <c r="S377" i="7" s="1"/>
  <c r="N1689" i="7"/>
  <c r="S1689" i="7" s="1"/>
  <c r="N1686" i="7"/>
  <c r="S1686" i="7" s="1"/>
  <c r="N1673" i="7"/>
  <c r="S1673" i="7" s="1"/>
  <c r="N1670" i="7"/>
  <c r="S1670" i="7" s="1"/>
  <c r="N1657" i="7"/>
  <c r="S1657" i="7" s="1"/>
  <c r="N1654" i="7"/>
  <c r="S1654" i="7" s="1"/>
  <c r="N1585" i="7"/>
  <c r="S1585" i="7" s="1"/>
  <c r="N1573" i="7"/>
  <c r="S1573" i="7" s="1"/>
  <c r="N1563" i="7"/>
  <c r="S1563" i="7" s="1"/>
  <c r="N1559" i="7"/>
  <c r="S1559" i="7" s="1"/>
  <c r="N1544" i="7"/>
  <c r="S1544" i="7" s="1"/>
  <c r="N1540" i="7"/>
  <c r="S1540" i="7" s="1"/>
  <c r="N1533" i="7"/>
  <c r="S1533" i="7" s="1"/>
  <c r="N1529" i="7"/>
  <c r="S1529" i="7" s="1"/>
  <c r="N1510" i="7"/>
  <c r="S1510" i="7" s="1"/>
  <c r="N1506" i="7"/>
  <c r="S1506" i="7" s="1"/>
  <c r="N1499" i="7"/>
  <c r="S1499" i="7" s="1"/>
  <c r="N1495" i="7"/>
  <c r="S1495" i="7" s="1"/>
  <c r="N1480" i="7"/>
  <c r="S1480" i="7" s="1"/>
  <c r="N1476" i="7"/>
  <c r="S1476" i="7" s="1"/>
  <c r="N1469" i="7"/>
  <c r="S1469" i="7" s="1"/>
  <c r="N1465" i="7"/>
  <c r="S1465" i="7" s="1"/>
  <c r="N1446" i="7"/>
  <c r="S1446" i="7" s="1"/>
  <c r="N1442" i="7"/>
  <c r="S1442" i="7" s="1"/>
  <c r="N1435" i="7"/>
  <c r="S1435" i="7" s="1"/>
  <c r="N1431" i="7"/>
  <c r="S1431" i="7" s="1"/>
  <c r="N1416" i="7"/>
  <c r="S1416" i="7" s="1"/>
  <c r="N1412" i="7"/>
  <c r="S1412" i="7" s="1"/>
  <c r="N1405" i="7"/>
  <c r="S1405" i="7" s="1"/>
  <c r="N1401" i="7"/>
  <c r="S1401" i="7" s="1"/>
  <c r="N1382" i="7"/>
  <c r="S1382" i="7" s="1"/>
  <c r="N1378" i="7"/>
  <c r="S1378" i="7" s="1"/>
  <c r="N1371" i="7"/>
  <c r="S1371" i="7" s="1"/>
  <c r="N1367" i="7"/>
  <c r="S1367" i="7" s="1"/>
  <c r="N1352" i="7"/>
  <c r="S1352" i="7" s="1"/>
  <c r="N1348" i="7"/>
  <c r="S1348" i="7" s="1"/>
  <c r="N1341" i="7"/>
  <c r="S1341" i="7" s="1"/>
  <c r="N1337" i="7"/>
  <c r="S1337" i="7" s="1"/>
  <c r="N1321" i="7"/>
  <c r="S1321" i="7" s="1"/>
  <c r="N1315" i="7"/>
  <c r="S1315" i="7" s="1"/>
  <c r="N1286" i="7"/>
  <c r="S1286" i="7" s="1"/>
  <c r="N1270" i="7"/>
  <c r="S1270" i="7" s="1"/>
  <c r="N1251" i="7"/>
  <c r="S1251" i="7" s="1"/>
  <c r="N1245" i="7"/>
  <c r="S1245" i="7" s="1"/>
  <c r="N1237" i="7"/>
  <c r="S1237" i="7" s="1"/>
  <c r="N1223" i="7"/>
  <c r="S1223" i="7" s="1"/>
  <c r="N1199" i="7"/>
  <c r="S1199" i="7" s="1"/>
  <c r="N1192" i="7"/>
  <c r="S1192" i="7" s="1"/>
  <c r="N1172" i="7"/>
  <c r="S1172" i="7" s="1"/>
  <c r="N1157" i="7"/>
  <c r="S1157" i="7" s="1"/>
  <c r="N1147" i="7"/>
  <c r="S1147" i="7" s="1"/>
  <c r="N1134" i="7"/>
  <c r="S1134" i="7" s="1"/>
  <c r="N1131" i="7"/>
  <c r="S1131" i="7" s="1"/>
  <c r="N1107" i="7"/>
  <c r="S1107" i="7" s="1"/>
  <c r="N1094" i="7"/>
  <c r="S1094" i="7" s="1"/>
  <c r="N1091" i="7"/>
  <c r="S1091" i="7" s="1"/>
  <c r="N1085" i="7"/>
  <c r="S1085" i="7" s="1"/>
  <c r="N1082" i="7"/>
  <c r="S1082" i="7" s="1"/>
  <c r="N1079" i="7"/>
  <c r="S1079" i="7" s="1"/>
  <c r="N1070" i="7"/>
  <c r="S1070" i="7" s="1"/>
  <c r="N1067" i="7"/>
  <c r="S1067" i="7" s="1"/>
  <c r="N1031" i="7"/>
  <c r="S1031" i="7" s="1"/>
  <c r="N1025" i="7"/>
  <c r="S1025" i="7" s="1"/>
  <c r="N1022" i="7"/>
  <c r="S1022" i="7" s="1"/>
  <c r="N1019" i="7"/>
  <c r="S1019" i="7" s="1"/>
  <c r="N999" i="7"/>
  <c r="S999" i="7" s="1"/>
  <c r="N993" i="7"/>
  <c r="S993" i="7" s="1"/>
  <c r="N990" i="7"/>
  <c r="S990" i="7" s="1"/>
  <c r="N979" i="7"/>
  <c r="S979" i="7" s="1"/>
  <c r="N965" i="7"/>
  <c r="S965" i="7" s="1"/>
  <c r="N957" i="7"/>
  <c r="S957" i="7" s="1"/>
  <c r="N949" i="7"/>
  <c r="S949" i="7" s="1"/>
  <c r="N941" i="7"/>
  <c r="S941" i="7" s="1"/>
  <c r="N933" i="7"/>
  <c r="S933" i="7" s="1"/>
  <c r="N911" i="7"/>
  <c r="S911" i="7" s="1"/>
  <c r="N897" i="7"/>
  <c r="S897" i="7" s="1"/>
  <c r="N894" i="7"/>
  <c r="S894" i="7" s="1"/>
  <c r="N883" i="7"/>
  <c r="S883" i="7" s="1"/>
  <c r="N869" i="7"/>
  <c r="S869" i="7" s="1"/>
  <c r="N861" i="7"/>
  <c r="S861" i="7" s="1"/>
  <c r="N851" i="7"/>
  <c r="S851" i="7" s="1"/>
  <c r="N846" i="7"/>
  <c r="S846" i="7" s="1"/>
  <c r="N831" i="7"/>
  <c r="S831" i="7" s="1"/>
  <c r="N796" i="7"/>
  <c r="S796" i="7" s="1"/>
  <c r="N780" i="7"/>
  <c r="S780" i="7" s="1"/>
  <c r="N764" i="7"/>
  <c r="S764" i="7" s="1"/>
  <c r="N740" i="7"/>
  <c r="S740" i="7" s="1"/>
  <c r="N736" i="7"/>
  <c r="S736" i="7" s="1"/>
  <c r="N732" i="7"/>
  <c r="S732" i="7" s="1"/>
  <c r="N728" i="7"/>
  <c r="S728" i="7" s="1"/>
  <c r="N724" i="7"/>
  <c r="S724" i="7" s="1"/>
  <c r="N720" i="7"/>
  <c r="S720" i="7" s="1"/>
  <c r="N716" i="7"/>
  <c r="S716" i="7" s="1"/>
  <c r="N712" i="7"/>
  <c r="S712" i="7" s="1"/>
  <c r="N708" i="7"/>
  <c r="S708" i="7" s="1"/>
  <c r="N701" i="7"/>
  <c r="S701" i="7" s="1"/>
  <c r="N698" i="7"/>
  <c r="S698" i="7" s="1"/>
  <c r="N691" i="7"/>
  <c r="S691" i="7" s="1"/>
  <c r="N684" i="7"/>
  <c r="S684" i="7" s="1"/>
  <c r="N673" i="7"/>
  <c r="S673" i="7" s="1"/>
  <c r="N666" i="7"/>
  <c r="S666" i="7" s="1"/>
  <c r="N659" i="7"/>
  <c r="S659" i="7" s="1"/>
  <c r="N652" i="7"/>
  <c r="S652" i="7" s="1"/>
  <c r="N641" i="7"/>
  <c r="S641" i="7" s="1"/>
  <c r="N634" i="7"/>
  <c r="S634" i="7" s="1"/>
  <c r="N627" i="7"/>
  <c r="S627" i="7" s="1"/>
  <c r="N620" i="7"/>
  <c r="S620" i="7" s="1"/>
  <c r="N609" i="7"/>
  <c r="S609" i="7" s="1"/>
  <c r="N595" i="7"/>
  <c r="S595" i="7" s="1"/>
  <c r="N592" i="7"/>
  <c r="S592" i="7" s="1"/>
  <c r="N579" i="7"/>
  <c r="S579" i="7" s="1"/>
  <c r="N576" i="7"/>
  <c r="S576" i="7" s="1"/>
  <c r="N564" i="7"/>
  <c r="S564" i="7" s="1"/>
  <c r="N561" i="7"/>
  <c r="S561" i="7" s="1"/>
  <c r="N538" i="7"/>
  <c r="S538" i="7" s="1"/>
  <c r="N524" i="7"/>
  <c r="S524" i="7" s="1"/>
  <c r="N513" i="7"/>
  <c r="S513" i="7" s="1"/>
  <c r="N505" i="7"/>
  <c r="S505" i="7" s="1"/>
  <c r="N470" i="7"/>
  <c r="S470" i="7" s="1"/>
  <c r="N467" i="7"/>
  <c r="S467" i="7" s="1"/>
  <c r="N464" i="7"/>
  <c r="S464" i="7" s="1"/>
  <c r="N458" i="7"/>
  <c r="S458" i="7" s="1"/>
  <c r="N444" i="7"/>
  <c r="S444" i="7" s="1"/>
  <c r="N412" i="7"/>
  <c r="S412" i="7" s="1"/>
  <c r="N380" i="7"/>
  <c r="S380" i="7" s="1"/>
  <c r="N329" i="7"/>
  <c r="S329" i="7" s="1"/>
  <c r="N1695" i="7"/>
  <c r="S1695" i="7" s="1"/>
  <c r="N1692" i="7"/>
  <c r="S1692" i="7" s="1"/>
  <c r="N1679" i="7"/>
  <c r="S1679" i="7" s="1"/>
  <c r="N1676" i="7"/>
  <c r="S1676" i="7" s="1"/>
  <c r="N1663" i="7"/>
  <c r="S1663" i="7" s="1"/>
  <c r="N1660" i="7"/>
  <c r="S1660" i="7" s="1"/>
  <c r="N1647" i="7"/>
  <c r="S1647" i="7" s="1"/>
  <c r="N1642" i="7"/>
  <c r="S1642" i="7" s="1"/>
  <c r="N1639" i="7"/>
  <c r="S1639" i="7" s="1"/>
  <c r="N1634" i="7"/>
  <c r="S1634" i="7" s="1"/>
  <c r="N1631" i="7"/>
  <c r="S1631" i="7" s="1"/>
  <c r="N1626" i="7"/>
  <c r="S1626" i="7" s="1"/>
  <c r="N1623" i="7"/>
  <c r="S1623" i="7" s="1"/>
  <c r="N1618" i="7"/>
  <c r="S1618" i="7" s="1"/>
  <c r="N1615" i="7"/>
  <c r="S1615" i="7" s="1"/>
  <c r="N1609" i="7"/>
  <c r="S1609" i="7" s="1"/>
  <c r="N1606" i="7"/>
  <c r="S1606" i="7" s="1"/>
  <c r="N1597" i="7"/>
  <c r="S1597" i="7" s="1"/>
  <c r="N1594" i="7"/>
  <c r="S1594" i="7" s="1"/>
  <c r="N1588" i="7"/>
  <c r="S1588" i="7" s="1"/>
  <c r="N1579" i="7"/>
  <c r="S1579" i="7" s="1"/>
  <c r="N1569" i="7"/>
  <c r="S1569" i="7" s="1"/>
  <c r="N1555" i="7"/>
  <c r="S1555" i="7" s="1"/>
  <c r="N1551" i="7"/>
  <c r="S1551" i="7" s="1"/>
  <c r="N1547" i="7"/>
  <c r="S1547" i="7" s="1"/>
  <c r="N1536" i="7"/>
  <c r="S1536" i="7" s="1"/>
  <c r="N1525" i="7"/>
  <c r="S1525" i="7" s="1"/>
  <c r="N1521" i="7"/>
  <c r="S1521" i="7" s="1"/>
  <c r="N1517" i="7"/>
  <c r="S1517" i="7" s="1"/>
  <c r="N1513" i="7"/>
  <c r="S1513" i="7" s="1"/>
  <c r="N1502" i="7"/>
  <c r="S1502" i="7" s="1"/>
  <c r="N1491" i="7"/>
  <c r="S1491" i="7" s="1"/>
  <c r="N1487" i="7"/>
  <c r="S1487" i="7" s="1"/>
  <c r="N1483" i="7"/>
  <c r="S1483" i="7" s="1"/>
  <c r="N1472" i="7"/>
  <c r="S1472" i="7" s="1"/>
  <c r="N1461" i="7"/>
  <c r="S1461" i="7" s="1"/>
  <c r="N1457" i="7"/>
  <c r="S1457" i="7" s="1"/>
  <c r="N1453" i="7"/>
  <c r="S1453" i="7" s="1"/>
  <c r="N1449" i="7"/>
  <c r="S1449" i="7" s="1"/>
  <c r="N1438" i="7"/>
  <c r="S1438" i="7" s="1"/>
  <c r="N1427" i="7"/>
  <c r="S1427" i="7" s="1"/>
  <c r="N1423" i="7"/>
  <c r="S1423" i="7" s="1"/>
  <c r="N1419" i="7"/>
  <c r="S1419" i="7" s="1"/>
  <c r="N1408" i="7"/>
  <c r="S1408" i="7" s="1"/>
  <c r="N1397" i="7"/>
  <c r="S1397" i="7" s="1"/>
  <c r="N1393" i="7"/>
  <c r="S1393" i="7" s="1"/>
  <c r="N1389" i="7"/>
  <c r="S1389" i="7" s="1"/>
  <c r="N1385" i="7"/>
  <c r="S1385" i="7" s="1"/>
  <c r="N1374" i="7"/>
  <c r="S1374" i="7" s="1"/>
  <c r="N1363" i="7"/>
  <c r="S1363" i="7" s="1"/>
  <c r="N1359" i="7"/>
  <c r="S1359" i="7" s="1"/>
  <c r="N1355" i="7"/>
  <c r="S1355" i="7" s="1"/>
  <c r="N1344" i="7"/>
  <c r="S1344" i="7" s="1"/>
  <c r="N1333" i="7"/>
  <c r="S1333" i="7" s="1"/>
  <c r="N1327" i="7"/>
  <c r="S1327" i="7" s="1"/>
  <c r="N1308" i="7"/>
  <c r="S1308" i="7" s="1"/>
  <c r="N1305" i="7"/>
  <c r="S1305" i="7" s="1"/>
  <c r="N1299" i="7"/>
  <c r="S1299" i="7" s="1"/>
  <c r="N1296" i="7"/>
  <c r="S1296" i="7" s="1"/>
  <c r="N1291" i="7"/>
  <c r="S1291" i="7" s="1"/>
  <c r="N1283" i="7"/>
  <c r="S1283" i="7" s="1"/>
  <c r="N1280" i="7"/>
  <c r="S1280" i="7" s="1"/>
  <c r="N1275" i="7"/>
  <c r="S1275" i="7" s="1"/>
  <c r="N1262" i="7"/>
  <c r="S1262" i="7" s="1"/>
  <c r="N1242" i="7"/>
  <c r="S1242" i="7" s="1"/>
  <c r="N1234" i="7"/>
  <c r="S1234" i="7" s="1"/>
  <c r="N1228" i="7"/>
  <c r="S1228" i="7" s="1"/>
  <c r="N1214" i="7"/>
  <c r="S1214" i="7" s="1"/>
  <c r="N1211" i="7"/>
  <c r="S1211" i="7" s="1"/>
  <c r="N1208" i="7"/>
  <c r="S1208" i="7" s="1"/>
  <c r="N1205" i="7"/>
  <c r="S1205" i="7" s="1"/>
  <c r="N1202" i="7"/>
  <c r="S1202" i="7" s="1"/>
  <c r="N1195" i="7"/>
  <c r="S1195" i="7" s="1"/>
  <c r="N1188" i="7"/>
  <c r="S1188" i="7" s="1"/>
  <c r="N1178" i="7"/>
  <c r="S1178" i="7" s="1"/>
  <c r="N1175" i="7"/>
  <c r="S1175" i="7" s="1"/>
  <c r="N1165" i="7"/>
  <c r="S1165" i="7" s="1"/>
  <c r="N1162" i="7"/>
  <c r="S1162" i="7" s="1"/>
  <c r="N1159" i="7"/>
  <c r="S1159" i="7" s="1"/>
  <c r="N1154" i="7"/>
  <c r="S1154" i="7" s="1"/>
  <c r="N1144" i="7"/>
  <c r="S1144" i="7" s="1"/>
  <c r="N1137" i="7"/>
  <c r="S1137" i="7" s="1"/>
  <c r="N1124" i="7"/>
  <c r="S1124" i="7" s="1"/>
  <c r="N1121" i="7"/>
  <c r="S1121" i="7" s="1"/>
  <c r="N1112" i="7"/>
  <c r="S1112" i="7" s="1"/>
  <c r="N1100" i="7"/>
  <c r="S1100" i="7" s="1"/>
  <c r="N1097" i="7"/>
  <c r="S1097" i="7" s="1"/>
  <c r="N1073" i="7"/>
  <c r="S1073" i="7" s="1"/>
  <c r="N1060" i="7"/>
  <c r="S1060" i="7" s="1"/>
  <c r="N1057" i="7"/>
  <c r="S1057" i="7" s="1"/>
  <c r="N1054" i="7"/>
  <c r="S1054" i="7" s="1"/>
  <c r="N1051" i="7"/>
  <c r="S1051" i="7" s="1"/>
  <c r="N1045" i="7"/>
  <c r="S1045" i="7" s="1"/>
  <c r="N1036" i="7"/>
  <c r="S1036" i="7" s="1"/>
  <c r="N1013" i="7"/>
  <c r="S1013" i="7" s="1"/>
  <c r="N1004" i="7"/>
  <c r="S1004" i="7" s="1"/>
  <c r="N987" i="7"/>
  <c r="S987" i="7" s="1"/>
  <c r="N984" i="7"/>
  <c r="S984" i="7" s="1"/>
  <c r="N973" i="7"/>
  <c r="S973" i="7" s="1"/>
  <c r="N970" i="7"/>
  <c r="S970" i="7" s="1"/>
  <c r="N924" i="7"/>
  <c r="S924" i="7" s="1"/>
  <c r="N919" i="7"/>
  <c r="S919" i="7" s="1"/>
  <c r="N905" i="7"/>
  <c r="S905" i="7" s="1"/>
  <c r="N902" i="7"/>
  <c r="S902" i="7" s="1"/>
  <c r="N891" i="7"/>
  <c r="S891" i="7" s="1"/>
  <c r="N888" i="7"/>
  <c r="S888" i="7" s="1"/>
  <c r="N877" i="7"/>
  <c r="S877" i="7" s="1"/>
  <c r="N874" i="7"/>
  <c r="S874" i="7" s="1"/>
  <c r="N858" i="7"/>
  <c r="S858" i="7" s="1"/>
  <c r="N853" i="7"/>
  <c r="S853" i="7" s="1"/>
  <c r="N848" i="7"/>
  <c r="S848" i="7" s="1"/>
  <c r="N843" i="7"/>
  <c r="S843" i="7" s="1"/>
  <c r="N838" i="7"/>
  <c r="S838" i="7" s="1"/>
  <c r="N833" i="7"/>
  <c r="S833" i="7" s="1"/>
  <c r="N828" i="7"/>
  <c r="S828" i="7" s="1"/>
  <c r="N823" i="7"/>
  <c r="S823" i="7" s="1"/>
  <c r="N818" i="7"/>
  <c r="S818" i="7" s="1"/>
  <c r="N813" i="7"/>
  <c r="S813" i="7" s="1"/>
  <c r="N803" i="7"/>
  <c r="S803" i="7" s="1"/>
  <c r="N798" i="7"/>
  <c r="S798" i="7" s="1"/>
  <c r="N791" i="7"/>
  <c r="S791" i="7" s="1"/>
  <c r="N782" i="7"/>
  <c r="S782" i="7" s="1"/>
  <c r="N775" i="7"/>
  <c r="S775" i="7" s="1"/>
  <c r="N772" i="7"/>
  <c r="S772" i="7" s="1"/>
  <c r="N761" i="7"/>
  <c r="S761" i="7" s="1"/>
  <c r="N758" i="7"/>
  <c r="S758" i="7" s="1"/>
  <c r="N752" i="7"/>
  <c r="S752" i="7" s="1"/>
  <c r="N749" i="7"/>
  <c r="S749" i="7" s="1"/>
  <c r="N704" i="7"/>
  <c r="S704" i="7" s="1"/>
  <c r="N694" i="7"/>
  <c r="S694" i="7" s="1"/>
  <c r="N687" i="7"/>
  <c r="S687" i="7" s="1"/>
  <c r="N680" i="7"/>
  <c r="S680" i="7" s="1"/>
  <c r="N669" i="7"/>
  <c r="S669" i="7" s="1"/>
  <c r="N662" i="7"/>
  <c r="S662" i="7" s="1"/>
  <c r="N655" i="7"/>
  <c r="S655" i="7" s="1"/>
  <c r="N648" i="7"/>
  <c r="S648" i="7" s="1"/>
  <c r="N637" i="7"/>
  <c r="S637" i="7" s="1"/>
  <c r="N630" i="7"/>
  <c r="S630" i="7" s="1"/>
  <c r="N623" i="7"/>
  <c r="S623" i="7" s="1"/>
  <c r="N616" i="7"/>
  <c r="S616" i="7" s="1"/>
  <c r="N605" i="7"/>
  <c r="S605" i="7" s="1"/>
  <c r="N601" i="7"/>
  <c r="S601" i="7" s="1"/>
  <c r="N598" i="7"/>
  <c r="S598" i="7" s="1"/>
  <c r="N585" i="7"/>
  <c r="S585" i="7" s="1"/>
  <c r="N582" i="7"/>
  <c r="S582" i="7" s="1"/>
  <c r="N569" i="7"/>
  <c r="S569" i="7" s="1"/>
  <c r="N551" i="7"/>
  <c r="S551" i="7" s="1"/>
  <c r="N543" i="7"/>
  <c r="S543" i="7" s="1"/>
  <c r="N495" i="7"/>
  <c r="S495" i="7" s="1"/>
  <c r="N481" i="7"/>
  <c r="S481" i="7" s="1"/>
  <c r="N473" i="7"/>
  <c r="S473" i="7" s="1"/>
  <c r="N386" i="7"/>
  <c r="S386" i="7" s="1"/>
  <c r="N383" i="7"/>
  <c r="S383" i="7" s="1"/>
  <c r="N1698" i="7"/>
  <c r="S1698" i="7" s="1"/>
  <c r="N1685" i="7"/>
  <c r="S1685" i="7" s="1"/>
  <c r="N1682" i="7"/>
  <c r="S1682" i="7" s="1"/>
  <c r="N1669" i="7"/>
  <c r="S1669" i="7" s="1"/>
  <c r="N1666" i="7"/>
  <c r="S1666" i="7" s="1"/>
  <c r="N1653" i="7"/>
  <c r="S1653" i="7" s="1"/>
  <c r="N1650" i="7"/>
  <c r="S1650" i="7" s="1"/>
  <c r="N1612" i="7"/>
  <c r="S1612" i="7" s="1"/>
  <c r="N1603" i="7"/>
  <c r="S1603" i="7" s="1"/>
  <c r="N1584" i="7"/>
  <c r="S1584" i="7" s="1"/>
  <c r="N1572" i="7"/>
  <c r="S1572" i="7" s="1"/>
  <c r="N1562" i="7"/>
  <c r="S1562" i="7" s="1"/>
  <c r="N1558" i="7"/>
  <c r="S1558" i="7" s="1"/>
  <c r="N1543" i="7"/>
  <c r="S1543" i="7" s="1"/>
  <c r="N1539" i="7"/>
  <c r="S1539" i="7" s="1"/>
  <c r="N1532" i="7"/>
  <c r="S1532" i="7" s="1"/>
  <c r="N1528" i="7"/>
  <c r="S1528" i="7" s="1"/>
  <c r="N1509" i="7"/>
  <c r="S1509" i="7" s="1"/>
  <c r="N1505" i="7"/>
  <c r="S1505" i="7" s="1"/>
  <c r="N1498" i="7"/>
  <c r="S1498" i="7" s="1"/>
  <c r="N1494" i="7"/>
  <c r="S1494" i="7" s="1"/>
  <c r="N1479" i="7"/>
  <c r="S1479" i="7" s="1"/>
  <c r="N1475" i="7"/>
  <c r="S1475" i="7" s="1"/>
  <c r="N1468" i="7"/>
  <c r="S1468" i="7" s="1"/>
  <c r="N1464" i="7"/>
  <c r="S1464" i="7" s="1"/>
  <c r="N1445" i="7"/>
  <c r="S1445" i="7" s="1"/>
  <c r="N1441" i="7"/>
  <c r="S1441" i="7" s="1"/>
  <c r="N1434" i="7"/>
  <c r="S1434" i="7" s="1"/>
  <c r="N1430" i="7"/>
  <c r="S1430" i="7" s="1"/>
  <c r="N1415" i="7"/>
  <c r="S1415" i="7" s="1"/>
  <c r="N1411" i="7"/>
  <c r="S1411" i="7" s="1"/>
  <c r="N1404" i="7"/>
  <c r="S1404" i="7" s="1"/>
  <c r="N1400" i="7"/>
  <c r="S1400" i="7" s="1"/>
  <c r="N1381" i="7"/>
  <c r="S1381" i="7" s="1"/>
  <c r="N1377" i="7"/>
  <c r="S1377" i="7" s="1"/>
  <c r="N1370" i="7"/>
  <c r="S1370" i="7" s="1"/>
  <c r="N1366" i="7"/>
  <c r="S1366" i="7" s="1"/>
  <c r="N1351" i="7"/>
  <c r="S1351" i="7" s="1"/>
  <c r="N1347" i="7"/>
  <c r="S1347" i="7" s="1"/>
  <c r="N1340" i="7"/>
  <c r="S1340" i="7" s="1"/>
  <c r="N1314" i="7"/>
  <c r="S1314" i="7" s="1"/>
  <c r="N1311" i="7"/>
  <c r="S1311" i="7" s="1"/>
  <c r="N1288" i="7"/>
  <c r="S1288" i="7" s="1"/>
  <c r="N1272" i="7"/>
  <c r="S1272" i="7" s="1"/>
  <c r="N1267" i="7"/>
  <c r="S1267" i="7" s="1"/>
  <c r="N1264" i="7"/>
  <c r="S1264" i="7" s="1"/>
  <c r="N1259" i="7"/>
  <c r="S1259" i="7" s="1"/>
  <c r="N1256" i="7"/>
  <c r="S1256" i="7" s="1"/>
  <c r="N1253" i="7"/>
  <c r="S1253" i="7" s="1"/>
  <c r="N1250" i="7"/>
  <c r="S1250" i="7" s="1"/>
  <c r="N1231" i="7"/>
  <c r="S1231" i="7" s="1"/>
  <c r="N1225" i="7"/>
  <c r="S1225" i="7" s="1"/>
  <c r="N1222" i="7"/>
  <c r="S1222" i="7" s="1"/>
  <c r="N1216" i="7"/>
  <c r="S1216" i="7" s="1"/>
  <c r="N1198" i="7"/>
  <c r="S1198" i="7" s="1"/>
  <c r="N1191" i="7"/>
  <c r="S1191" i="7" s="1"/>
  <c r="N1184" i="7"/>
  <c r="S1184" i="7" s="1"/>
  <c r="N1181" i="7"/>
  <c r="S1181" i="7" s="1"/>
  <c r="N1171" i="7"/>
  <c r="S1171" i="7" s="1"/>
  <c r="N1168" i="7"/>
  <c r="S1168" i="7" s="1"/>
  <c r="N1149" i="7"/>
  <c r="S1149" i="7" s="1"/>
  <c r="N1130" i="7"/>
  <c r="S1130" i="7" s="1"/>
  <c r="N1127" i="7"/>
  <c r="S1127" i="7" s="1"/>
  <c r="N1115" i="7"/>
  <c r="S1115" i="7" s="1"/>
  <c r="N1109" i="7"/>
  <c r="S1109" i="7" s="1"/>
  <c r="N1106" i="7"/>
  <c r="S1106" i="7" s="1"/>
  <c r="N1103" i="7"/>
  <c r="S1103" i="7" s="1"/>
  <c r="N1090" i="7"/>
  <c r="S1090" i="7" s="1"/>
  <c r="N1087" i="7"/>
  <c r="S1087" i="7" s="1"/>
  <c r="N1084" i="7"/>
  <c r="S1084" i="7" s="1"/>
  <c r="N1078" i="7"/>
  <c r="S1078" i="7" s="1"/>
  <c r="N1066" i="7"/>
  <c r="S1066" i="7" s="1"/>
  <c r="N1063" i="7"/>
  <c r="S1063" i="7" s="1"/>
  <c r="N1039" i="7"/>
  <c r="S1039" i="7" s="1"/>
  <c r="N1033" i="7"/>
  <c r="S1033" i="7" s="1"/>
  <c r="N1030" i="7"/>
  <c r="S1030" i="7" s="1"/>
  <c r="N1027" i="7"/>
  <c r="S1027" i="7" s="1"/>
  <c r="N1024" i="7"/>
  <c r="S1024" i="7" s="1"/>
  <c r="N1018" i="7"/>
  <c r="S1018" i="7" s="1"/>
  <c r="N1007" i="7"/>
  <c r="S1007" i="7" s="1"/>
  <c r="N1001" i="7"/>
  <c r="S1001" i="7" s="1"/>
  <c r="N998" i="7"/>
  <c r="S998" i="7" s="1"/>
  <c r="N995" i="7"/>
  <c r="S995" i="7" s="1"/>
  <c r="N992" i="7"/>
  <c r="S992" i="7" s="1"/>
  <c r="N981" i="7"/>
  <c r="S981" i="7" s="1"/>
  <c r="N978" i="7"/>
  <c r="S978" i="7" s="1"/>
  <c r="N964" i="7"/>
  <c r="S964" i="7" s="1"/>
  <c r="N959" i="7"/>
  <c r="S959" i="7" s="1"/>
  <c r="N956" i="7"/>
  <c r="S956" i="7" s="1"/>
  <c r="N951" i="7"/>
  <c r="S951" i="7" s="1"/>
  <c r="N948" i="7"/>
  <c r="S948" i="7" s="1"/>
  <c r="N943" i="7"/>
  <c r="S943" i="7" s="1"/>
  <c r="N940" i="7"/>
  <c r="S940" i="7" s="1"/>
  <c r="N935" i="7"/>
  <c r="S935" i="7" s="1"/>
  <c r="N927" i="7"/>
  <c r="S927" i="7" s="1"/>
  <c r="N913" i="7"/>
  <c r="S913" i="7" s="1"/>
  <c r="N910" i="7"/>
  <c r="S910" i="7" s="1"/>
  <c r="N899" i="7"/>
  <c r="S899" i="7" s="1"/>
  <c r="N885" i="7"/>
  <c r="S885" i="7" s="1"/>
  <c r="N863" i="7"/>
  <c r="S863" i="7" s="1"/>
  <c r="N825" i="7"/>
  <c r="S825" i="7" s="1"/>
  <c r="N810" i="7"/>
  <c r="S810" i="7" s="1"/>
  <c r="N805" i="7"/>
  <c r="S805" i="7" s="1"/>
  <c r="N784" i="7"/>
  <c r="S784" i="7" s="1"/>
  <c r="N769" i="7"/>
  <c r="S769" i="7" s="1"/>
  <c r="N739" i="7"/>
  <c r="S739" i="7" s="1"/>
  <c r="N735" i="7"/>
  <c r="S735" i="7" s="1"/>
  <c r="N731" i="7"/>
  <c r="S731" i="7" s="1"/>
  <c r="N727" i="7"/>
  <c r="S727" i="7" s="1"/>
  <c r="N723" i="7"/>
  <c r="S723" i="7" s="1"/>
  <c r="N719" i="7"/>
  <c r="S719" i="7" s="1"/>
  <c r="N715" i="7"/>
  <c r="S715" i="7" s="1"/>
  <c r="N711" i="7"/>
  <c r="S711" i="7" s="1"/>
  <c r="N707" i="7"/>
  <c r="S707" i="7" s="1"/>
  <c r="N697" i="7"/>
  <c r="S697" i="7" s="1"/>
  <c r="N690" i="7"/>
  <c r="S690" i="7" s="1"/>
  <c r="N683" i="7"/>
  <c r="S683" i="7" s="1"/>
  <c r="N676" i="7"/>
  <c r="S676" i="7" s="1"/>
  <c r="N665" i="7"/>
  <c r="S665" i="7" s="1"/>
  <c r="N658" i="7"/>
  <c r="S658" i="7" s="1"/>
  <c r="N651" i="7"/>
  <c r="S651" i="7" s="1"/>
  <c r="N644" i="7"/>
  <c r="S644" i="7" s="1"/>
  <c r="N633" i="7"/>
  <c r="S633" i="7" s="1"/>
  <c r="N626" i="7"/>
  <c r="S626" i="7" s="1"/>
  <c r="N619" i="7"/>
  <c r="S619" i="7" s="1"/>
  <c r="N612" i="7"/>
  <c r="S612" i="7" s="1"/>
  <c r="N591" i="7"/>
  <c r="S591" i="7" s="1"/>
  <c r="N588" i="7"/>
  <c r="S588" i="7" s="1"/>
  <c r="N575" i="7"/>
  <c r="S575" i="7" s="1"/>
  <c r="N572" i="7"/>
  <c r="S572" i="7" s="1"/>
  <c r="N546" i="7"/>
  <c r="S546" i="7" s="1"/>
  <c r="N529" i="7"/>
  <c r="S529" i="7" s="1"/>
  <c r="N521" i="7"/>
  <c r="S521" i="7" s="1"/>
  <c r="N504" i="7"/>
  <c r="S504" i="7" s="1"/>
  <c r="N498" i="7"/>
  <c r="S498" i="7" s="1"/>
  <c r="N463" i="7"/>
  <c r="S463" i="7" s="1"/>
  <c r="N449" i="7"/>
  <c r="S449" i="7" s="1"/>
  <c r="N430" i="7"/>
  <c r="S430" i="7" s="1"/>
  <c r="N425" i="7"/>
  <c r="S425" i="7" s="1"/>
  <c r="N417" i="7"/>
  <c r="S417" i="7" s="1"/>
  <c r="N405" i="7"/>
  <c r="S405" i="7" s="1"/>
  <c r="N389" i="7"/>
  <c r="S389" i="7" s="1"/>
  <c r="N347" i="7"/>
  <c r="S347" i="7" s="1"/>
  <c r="N343" i="7"/>
  <c r="S343" i="7" s="1"/>
  <c r="N536" i="7"/>
  <c r="S536" i="7" s="1"/>
  <c r="N511" i="7"/>
  <c r="S511" i="7" s="1"/>
  <c r="N492" i="7"/>
  <c r="S492" i="7" s="1"/>
  <c r="N484" i="7"/>
  <c r="S484" i="7" s="1"/>
  <c r="N465" i="7"/>
  <c r="S465" i="7" s="1"/>
  <c r="N457" i="7"/>
  <c r="S457" i="7" s="1"/>
  <c r="N451" i="7"/>
  <c r="S451" i="7" s="1"/>
  <c r="N446" i="7"/>
  <c r="S446" i="7" s="1"/>
  <c r="N436" i="7"/>
  <c r="S436" i="7" s="1"/>
  <c r="N423" i="7"/>
  <c r="S423" i="7" s="1"/>
  <c r="N413" i="7"/>
  <c r="S413" i="7" s="1"/>
  <c r="N410" i="7"/>
  <c r="S410" i="7" s="1"/>
  <c r="N387" i="7"/>
  <c r="S387" i="7" s="1"/>
  <c r="N378" i="7"/>
  <c r="S378" i="7" s="1"/>
  <c r="N355" i="7"/>
  <c r="S355" i="7" s="1"/>
  <c r="N348" i="7"/>
  <c r="S348" i="7" s="1"/>
  <c r="N334" i="7"/>
  <c r="S334" i="7" s="1"/>
  <c r="N323" i="7"/>
  <c r="S323" i="7" s="1"/>
  <c r="N316" i="7"/>
  <c r="S316" i="7" s="1"/>
  <c r="N294" i="7"/>
  <c r="S294" i="7" s="1"/>
  <c r="N291" i="7"/>
  <c r="S291" i="7" s="1"/>
  <c r="N271" i="7"/>
  <c r="S271" i="7" s="1"/>
  <c r="N266" i="7"/>
  <c r="S266" i="7" s="1"/>
  <c r="N263" i="7"/>
  <c r="S263" i="7" s="1"/>
  <c r="N260" i="7"/>
  <c r="S260" i="7" s="1"/>
  <c r="N257" i="7"/>
  <c r="S257" i="7" s="1"/>
  <c r="N47" i="7"/>
  <c r="N459" i="7"/>
  <c r="S459" i="7" s="1"/>
  <c r="N441" i="7"/>
  <c r="S441" i="7" s="1"/>
  <c r="N433" i="7"/>
  <c r="S433" i="7" s="1"/>
  <c r="N428" i="7"/>
  <c r="S428" i="7" s="1"/>
  <c r="N415" i="7"/>
  <c r="S415" i="7" s="1"/>
  <c r="N404" i="7"/>
  <c r="S404" i="7" s="1"/>
  <c r="N390" i="7"/>
  <c r="S390" i="7" s="1"/>
  <c r="N381" i="7"/>
  <c r="S381" i="7" s="1"/>
  <c r="N375" i="7"/>
  <c r="S375" i="7" s="1"/>
  <c r="N372" i="7"/>
  <c r="S372" i="7" s="1"/>
  <c r="N369" i="7"/>
  <c r="S369" i="7" s="1"/>
  <c r="N344" i="7"/>
  <c r="S344" i="7" s="1"/>
  <c r="N337" i="7"/>
  <c r="S337" i="7" s="1"/>
  <c r="N330" i="7"/>
  <c r="S330" i="7" s="1"/>
  <c r="N326" i="7"/>
  <c r="S326" i="7" s="1"/>
  <c r="N312" i="7"/>
  <c r="S312" i="7" s="1"/>
  <c r="N305" i="7"/>
  <c r="S305" i="7" s="1"/>
  <c r="N296" i="7"/>
  <c r="S296" i="7" s="1"/>
  <c r="N285" i="7"/>
  <c r="S285" i="7" s="1"/>
  <c r="N282" i="7"/>
  <c r="S282" i="7" s="1"/>
  <c r="N274" i="7"/>
  <c r="S274" i="7" s="1"/>
  <c r="N268" i="7"/>
  <c r="S268" i="7" s="1"/>
  <c r="N254" i="7"/>
  <c r="S254" i="7" s="1"/>
  <c r="N593" i="7"/>
  <c r="S593" i="7" s="1"/>
  <c r="N590" i="7"/>
  <c r="S590" i="7" s="1"/>
  <c r="N577" i="7"/>
  <c r="S577" i="7" s="1"/>
  <c r="N574" i="7"/>
  <c r="S574" i="7" s="1"/>
  <c r="N568" i="7"/>
  <c r="S568" i="7" s="1"/>
  <c r="N560" i="7"/>
  <c r="S560" i="7" s="1"/>
  <c r="N541" i="7"/>
  <c r="S541" i="7" s="1"/>
  <c r="N535" i="7"/>
  <c r="S535" i="7" s="1"/>
  <c r="N527" i="7"/>
  <c r="S527" i="7" s="1"/>
  <c r="N516" i="7"/>
  <c r="S516" i="7" s="1"/>
  <c r="N497" i="7"/>
  <c r="S497" i="7" s="1"/>
  <c r="N489" i="7"/>
  <c r="S489" i="7" s="1"/>
  <c r="N483" i="7"/>
  <c r="S483" i="7" s="1"/>
  <c r="N475" i="7"/>
  <c r="S475" i="7" s="1"/>
  <c r="N456" i="7"/>
  <c r="S456" i="7" s="1"/>
  <c r="N443" i="7"/>
  <c r="S443" i="7" s="1"/>
  <c r="N435" i="7"/>
  <c r="S435" i="7" s="1"/>
  <c r="N420" i="7"/>
  <c r="S420" i="7" s="1"/>
  <c r="N401" i="7"/>
  <c r="S401" i="7" s="1"/>
  <c r="N398" i="7"/>
  <c r="S398" i="7" s="1"/>
  <c r="N363" i="7"/>
  <c r="S363" i="7" s="1"/>
  <c r="N351" i="7"/>
  <c r="S351" i="7" s="1"/>
  <c r="N333" i="7"/>
  <c r="S333" i="7" s="1"/>
  <c r="N322" i="7"/>
  <c r="S322" i="7" s="1"/>
  <c r="N319" i="7"/>
  <c r="S319" i="7" s="1"/>
  <c r="N302" i="7"/>
  <c r="S302" i="7" s="1"/>
  <c r="N293" i="7"/>
  <c r="S293" i="7" s="1"/>
  <c r="N287" i="7"/>
  <c r="S287" i="7" s="1"/>
  <c r="N276" i="7"/>
  <c r="S276" i="7" s="1"/>
  <c r="N265" i="7"/>
  <c r="S265" i="7" s="1"/>
  <c r="N256" i="7"/>
  <c r="S256" i="7" s="1"/>
  <c r="N248" i="7"/>
  <c r="S248" i="7" s="1"/>
  <c r="N325" i="7"/>
  <c r="S325" i="7" s="1"/>
  <c r="N315" i="7"/>
  <c r="S315" i="7" s="1"/>
  <c r="N311" i="7"/>
  <c r="S311" i="7" s="1"/>
  <c r="N304" i="7"/>
  <c r="S304" i="7" s="1"/>
  <c r="N290" i="7"/>
  <c r="S290" i="7" s="1"/>
  <c r="N284" i="7"/>
  <c r="S284" i="7" s="1"/>
  <c r="N273" i="7"/>
  <c r="S273" i="7" s="1"/>
  <c r="N262" i="7"/>
  <c r="S262" i="7" s="1"/>
  <c r="N540" i="7"/>
  <c r="S540" i="7" s="1"/>
  <c r="N532" i="7"/>
  <c r="S532" i="7" s="1"/>
  <c r="N518" i="7"/>
  <c r="S518" i="7" s="1"/>
  <c r="N515" i="7"/>
  <c r="S515" i="7" s="1"/>
  <c r="N507" i="7"/>
  <c r="S507" i="7" s="1"/>
  <c r="N488" i="7"/>
  <c r="S488" i="7" s="1"/>
  <c r="N469" i="7"/>
  <c r="S469" i="7" s="1"/>
  <c r="N461" i="7"/>
  <c r="S461" i="7" s="1"/>
  <c r="N455" i="7"/>
  <c r="S455" i="7" s="1"/>
  <c r="N445" i="7"/>
  <c r="S445" i="7" s="1"/>
  <c r="N440" i="7"/>
  <c r="S440" i="7" s="1"/>
  <c r="N432" i="7"/>
  <c r="S432" i="7" s="1"/>
  <c r="N427" i="7"/>
  <c r="S427" i="7" s="1"/>
  <c r="N419" i="7"/>
  <c r="S419" i="7" s="1"/>
  <c r="N414" i="7"/>
  <c r="S414" i="7" s="1"/>
  <c r="N403" i="7"/>
  <c r="S403" i="7" s="1"/>
  <c r="N400" i="7"/>
  <c r="S400" i="7" s="1"/>
  <c r="N371" i="7"/>
  <c r="S371" i="7" s="1"/>
  <c r="N362" i="7"/>
  <c r="S362" i="7" s="1"/>
  <c r="N350" i="7"/>
  <c r="S350" i="7" s="1"/>
  <c r="N339" i="7"/>
  <c r="S339" i="7" s="1"/>
  <c r="N332" i="7"/>
  <c r="S332" i="7" s="1"/>
  <c r="N318" i="7"/>
  <c r="S318" i="7" s="1"/>
  <c r="N307" i="7"/>
  <c r="S307" i="7" s="1"/>
  <c r="N295" i="7"/>
  <c r="S295" i="7" s="1"/>
  <c r="N270" i="7"/>
  <c r="S270" i="7" s="1"/>
  <c r="N267" i="7"/>
  <c r="S267" i="7" s="1"/>
  <c r="N253" i="7"/>
  <c r="S253" i="7" s="1"/>
  <c r="N437" i="7"/>
  <c r="S437" i="7" s="1"/>
  <c r="N406" i="7"/>
  <c r="S406" i="7" s="1"/>
  <c r="N397" i="7"/>
  <c r="S397" i="7" s="1"/>
  <c r="N394" i="7"/>
  <c r="S394" i="7" s="1"/>
  <c r="N388" i="7"/>
  <c r="S388" i="7" s="1"/>
  <c r="N385" i="7"/>
  <c r="S385" i="7" s="1"/>
  <c r="N382" i="7"/>
  <c r="S382" i="7" s="1"/>
  <c r="N376" i="7"/>
  <c r="S376" i="7" s="1"/>
  <c r="N365" i="7"/>
  <c r="S365" i="7" s="1"/>
  <c r="N359" i="7"/>
  <c r="S359" i="7" s="1"/>
  <c r="N356" i="7"/>
  <c r="S356" i="7" s="1"/>
  <c r="N353" i="7"/>
  <c r="S353" i="7" s="1"/>
  <c r="N346" i="7"/>
  <c r="S346" i="7" s="1"/>
  <c r="N342" i="7"/>
  <c r="S342" i="7" s="1"/>
  <c r="N328" i="7"/>
  <c r="S328" i="7" s="1"/>
  <c r="N324" i="7"/>
  <c r="S324" i="7" s="1"/>
  <c r="N321" i="7"/>
  <c r="S321" i="7" s="1"/>
  <c r="N314" i="7"/>
  <c r="S314" i="7" s="1"/>
  <c r="N310" i="7"/>
  <c r="S310" i="7" s="1"/>
  <c r="N301" i="7"/>
  <c r="S301" i="7" s="1"/>
  <c r="N298" i="7"/>
  <c r="S298" i="7" s="1"/>
  <c r="N292" i="7"/>
  <c r="S292" i="7" s="1"/>
  <c r="N289" i="7"/>
  <c r="S289" i="7" s="1"/>
  <c r="N283" i="7"/>
  <c r="S283" i="7" s="1"/>
  <c r="N278" i="7"/>
  <c r="S278" i="7" s="1"/>
  <c r="N275" i="7"/>
  <c r="S275" i="7" s="1"/>
  <c r="N272" i="7"/>
  <c r="S272" i="7" s="1"/>
  <c r="N264" i="7"/>
  <c r="S264" i="7" s="1"/>
  <c r="N261" i="7"/>
  <c r="S261" i="7" s="1"/>
  <c r="N255" i="7"/>
  <c r="S255" i="7" s="1"/>
  <c r="N250" i="7"/>
  <c r="S250" i="7" s="1"/>
  <c r="N247" i="7"/>
  <c r="S247" i="7" s="1"/>
  <c r="N531" i="7"/>
  <c r="S531" i="7" s="1"/>
  <c r="N523" i="7"/>
  <c r="S523" i="7" s="1"/>
  <c r="N501" i="7"/>
  <c r="S501" i="7" s="1"/>
  <c r="N493" i="7"/>
  <c r="S493" i="7" s="1"/>
  <c r="N487" i="7"/>
  <c r="S487" i="7" s="1"/>
  <c r="N479" i="7"/>
  <c r="S479" i="7" s="1"/>
  <c r="N460" i="7"/>
  <c r="S460" i="7" s="1"/>
  <c r="N452" i="7"/>
  <c r="S452" i="7" s="1"/>
  <c r="N439" i="7"/>
  <c r="S439" i="7" s="1"/>
  <c r="N429" i="7"/>
  <c r="S429" i="7" s="1"/>
  <c r="N424" i="7"/>
  <c r="S424" i="7" s="1"/>
  <c r="N411" i="7"/>
  <c r="S411" i="7" s="1"/>
  <c r="N379" i="7"/>
  <c r="S379" i="7" s="1"/>
  <c r="N370" i="7"/>
  <c r="S370" i="7" s="1"/>
  <c r="N349" i="7"/>
  <c r="S349" i="7" s="1"/>
  <c r="N338" i="7"/>
  <c r="S338" i="7" s="1"/>
  <c r="N335" i="7"/>
  <c r="S335" i="7" s="1"/>
  <c r="N317" i="7"/>
  <c r="S317" i="7" s="1"/>
  <c r="N306" i="7"/>
  <c r="S306" i="7" s="1"/>
  <c r="N303" i="7"/>
  <c r="S303" i="7" s="1"/>
  <c r="N286" i="7"/>
  <c r="S286" i="7" s="1"/>
  <c r="N280" i="7"/>
  <c r="S280" i="7" s="1"/>
  <c r="N258" i="7"/>
  <c r="S258" i="7" s="1"/>
  <c r="N252" i="7"/>
  <c r="S252" i="7" s="1"/>
  <c r="N373" i="7"/>
  <c r="S373" i="7" s="1"/>
  <c r="N367" i="7"/>
  <c r="S367" i="7" s="1"/>
  <c r="N364" i="7"/>
  <c r="S364" i="7" s="1"/>
  <c r="N361" i="7"/>
  <c r="S361" i="7" s="1"/>
  <c r="N345" i="7"/>
  <c r="S345" i="7" s="1"/>
  <c r="N341" i="7"/>
  <c r="S341" i="7" s="1"/>
  <c r="N331" i="7"/>
  <c r="S331" i="7" s="1"/>
  <c r="N327" i="7"/>
  <c r="S327" i="7" s="1"/>
  <c r="N313" i="7"/>
  <c r="S313" i="7" s="1"/>
  <c r="N309" i="7"/>
  <c r="S309" i="7" s="1"/>
  <c r="N300" i="7"/>
  <c r="S300" i="7" s="1"/>
  <c r="N297" i="7"/>
  <c r="S297" i="7" s="1"/>
  <c r="N288" i="7"/>
  <c r="S288" i="7" s="1"/>
  <c r="N277" i="7"/>
  <c r="S277" i="7" s="1"/>
  <c r="N269" i="7"/>
  <c r="S269" i="7" s="1"/>
  <c r="M51" i="23"/>
  <c r="M50" i="23"/>
  <c r="C27" i="7" a="1"/>
  <c r="C27" i="7" s="1"/>
  <c r="AB27" i="7" s="1"/>
  <c r="R46" i="21" l="1"/>
  <c r="T55" i="21"/>
  <c r="T46" i="21" s="1"/>
  <c r="Q1701" i="21"/>
  <c r="Q1699" i="21"/>
  <c r="V30" i="21"/>
  <c r="Q1700" i="21"/>
  <c r="AD52" i="1"/>
  <c r="Z55" i="1"/>
  <c r="Z1705" i="1"/>
  <c r="W1705" i="1"/>
  <c r="V29" i="23"/>
  <c r="AC27" i="23"/>
  <c r="U51" i="19"/>
  <c r="R47" i="7"/>
  <c r="W28" i="7"/>
  <c r="X28" i="7" s="1"/>
  <c r="J31" i="21"/>
  <c r="W31" i="21" s="1"/>
  <c r="X31" i="21" s="1"/>
  <c r="B32" i="21" a="1"/>
  <c r="B32" i="21" s="1"/>
  <c r="C29" i="23"/>
  <c r="B30" i="23" a="1"/>
  <c r="B30" i="23" s="1"/>
  <c r="AB28" i="23" s="1"/>
  <c r="J25" i="7"/>
  <c r="V25" i="7" s="1"/>
  <c r="V27" i="7"/>
  <c r="S47" i="7"/>
  <c r="R48" i="7"/>
  <c r="J36" i="1"/>
  <c r="Z36" i="1" s="1"/>
  <c r="Z40" i="1" s="1"/>
  <c r="J25" i="1"/>
  <c r="Z24" i="1" s="1"/>
  <c r="Z28" i="1" s="1"/>
  <c r="K37" i="1"/>
  <c r="AA38" i="1" s="1"/>
  <c r="AB38" i="1" s="1"/>
  <c r="K26" i="1"/>
  <c r="AA26" i="1" s="1"/>
  <c r="AB26" i="1" s="1"/>
  <c r="C30" i="20" a="1"/>
  <c r="C30" i="20" s="1"/>
  <c r="D30" i="20" s="1"/>
  <c r="C28" i="1" a="1"/>
  <c r="C28" i="1" s="1"/>
  <c r="AQ25" i="1" s="1"/>
  <c r="C28" i="7" a="1"/>
  <c r="C28" i="7" s="1"/>
  <c r="AB28" i="7" l="1"/>
  <c r="AC28" i="23"/>
  <c r="B33" i="21" a="1"/>
  <c r="B33" i="21" s="1"/>
  <c r="C30" i="23"/>
  <c r="B31" i="23" a="1"/>
  <c r="B31" i="23" s="1"/>
  <c r="AB29" i="23" s="1"/>
  <c r="V29" i="7"/>
  <c r="J28" i="1"/>
  <c r="J30" i="1" s="1"/>
  <c r="C31" i="20" a="1"/>
  <c r="C31" i="20" s="1"/>
  <c r="C29" i="1" a="1"/>
  <c r="C29" i="1" s="1"/>
  <c r="C29" i="7" a="1"/>
  <c r="C29" i="7" s="1"/>
  <c r="AB29" i="7" s="1"/>
  <c r="AQ26" i="1" l="1"/>
  <c r="G29" i="1"/>
  <c r="AC29" i="23"/>
  <c r="B34" i="21" a="1"/>
  <c r="B34" i="21" s="1"/>
  <c r="C31" i="23"/>
  <c r="B32" i="23" a="1"/>
  <c r="B32" i="23" s="1"/>
  <c r="AB30" i="23" s="1"/>
  <c r="C30" i="1" a="1"/>
  <c r="C30" i="1" s="1"/>
  <c r="AQ27" i="1" s="1"/>
  <c r="C32" i="20" a="1"/>
  <c r="C32" i="20" s="1"/>
  <c r="D32" i="20" s="1"/>
  <c r="C30" i="7" a="1"/>
  <c r="C30" i="7" s="1"/>
  <c r="AB30" i="7" s="1"/>
  <c r="AC30" i="23" l="1"/>
  <c r="B35" i="21" a="1"/>
  <c r="B35" i="21" s="1"/>
  <c r="C32" i="23"/>
  <c r="B33" i="23" a="1"/>
  <c r="B33" i="23" s="1"/>
  <c r="AB31" i="23" s="1"/>
  <c r="C31" i="7" a="1"/>
  <c r="C31" i="7" s="1"/>
  <c r="AB31" i="7" s="1"/>
  <c r="C33" i="20" a="1"/>
  <c r="C33" i="20" s="1"/>
  <c r="D33" i="20" s="1"/>
  <c r="C31" i="1" a="1"/>
  <c r="C31" i="1" s="1"/>
  <c r="AQ28" i="1" s="1"/>
  <c r="AC31" i="23" l="1"/>
  <c r="B36" i="21" a="1"/>
  <c r="B36" i="21" s="1"/>
  <c r="C33" i="23"/>
  <c r="B34" i="23" a="1"/>
  <c r="B34" i="23" s="1"/>
  <c r="AB32" i="23" s="1"/>
  <c r="C32" i="7" a="1"/>
  <c r="C32" i="7" s="1"/>
  <c r="AB32" i="7" s="1"/>
  <c r="C34" i="20" a="1"/>
  <c r="C34" i="20" s="1"/>
  <c r="D34" i="20" s="1"/>
  <c r="C32" i="1" a="1"/>
  <c r="C32" i="1" s="1"/>
  <c r="AQ29" i="1" s="1"/>
  <c r="AC32" i="23" l="1"/>
  <c r="B37" i="21" a="1"/>
  <c r="B37" i="21" s="1"/>
  <c r="C34" i="23"/>
  <c r="B35" i="23" a="1"/>
  <c r="B35" i="23" s="1"/>
  <c r="C33" i="7" a="1"/>
  <c r="C33" i="7" s="1"/>
  <c r="AB33" i="7" s="1"/>
  <c r="C35" i="20" a="1"/>
  <c r="C35" i="20" s="1"/>
  <c r="C33" i="1" a="1"/>
  <c r="C33" i="1" s="1"/>
  <c r="AQ30" i="1" s="1"/>
  <c r="B36" i="23" l="1" a="1"/>
  <c r="B36" i="23" s="1"/>
  <c r="AB34" i="23" s="1"/>
  <c r="AB33" i="23"/>
  <c r="B38" i="21" a="1"/>
  <c r="B38" i="21" s="1"/>
  <c r="C35" i="23"/>
  <c r="C34" i="7" a="1"/>
  <c r="C34" i="7" s="1"/>
  <c r="AB34" i="7" s="1"/>
  <c r="C36" i="20" a="1"/>
  <c r="C36" i="20" s="1"/>
  <c r="D35" i="20"/>
  <c r="C34" i="1" a="1"/>
  <c r="C34" i="1" s="1"/>
  <c r="AQ31" i="1" s="1"/>
  <c r="B37" i="23" l="1" a="1"/>
  <c r="B37" i="23" s="1"/>
  <c r="AB35" i="23" s="1"/>
  <c r="C36" i="23"/>
  <c r="AC33" i="23"/>
  <c r="AC34" i="23"/>
  <c r="B39" i="21" a="1"/>
  <c r="B39" i="21" s="1"/>
  <c r="C35" i="7" a="1"/>
  <c r="C35" i="7" s="1"/>
  <c r="AB35" i="7" s="1"/>
  <c r="C37" i="20" a="1"/>
  <c r="C37" i="20" s="1"/>
  <c r="D36" i="20"/>
  <c r="C35" i="1" a="1"/>
  <c r="C35" i="1" s="1"/>
  <c r="AQ32" i="1" s="1"/>
  <c r="C37" i="23" l="1"/>
  <c r="B38" i="23" a="1"/>
  <c r="B38" i="23" s="1"/>
  <c r="AB36" i="23" s="1"/>
  <c r="AC35" i="23"/>
  <c r="B40" i="21" a="1"/>
  <c r="B40" i="21" s="1"/>
  <c r="C36" i="7" a="1"/>
  <c r="C36" i="7" s="1"/>
  <c r="AB36" i="7" s="1"/>
  <c r="C38" i="20" a="1"/>
  <c r="C38" i="20" s="1"/>
  <c r="D37" i="20"/>
  <c r="C36" i="1" a="1"/>
  <c r="C36" i="1" s="1"/>
  <c r="AQ33" i="1" s="1"/>
  <c r="C38" i="23" l="1"/>
  <c r="B39" i="23" a="1"/>
  <c r="B39" i="23" s="1"/>
  <c r="AB37" i="23" s="1"/>
  <c r="AC36" i="23"/>
  <c r="B41" i="21" a="1"/>
  <c r="B41" i="21" s="1"/>
  <c r="C37" i="7" a="1"/>
  <c r="C37" i="7" s="1"/>
  <c r="AB37" i="7" s="1"/>
  <c r="D38" i="20"/>
  <c r="C39" i="20" a="1"/>
  <c r="C39" i="20" s="1"/>
  <c r="D39" i="20" s="1"/>
  <c r="C37" i="1" a="1"/>
  <c r="C37" i="1" s="1"/>
  <c r="AQ34" i="1" s="1"/>
  <c r="AC37" i="23" l="1"/>
  <c r="AC38" i="23" s="1"/>
  <c r="C39" i="23"/>
  <c r="D29" i="23"/>
  <c r="D28" i="23"/>
  <c r="D31" i="23"/>
  <c r="D30" i="23"/>
  <c r="D32" i="23"/>
  <c r="D33" i="23"/>
  <c r="D34" i="23"/>
  <c r="D35" i="23"/>
  <c r="D36" i="23"/>
  <c r="D37" i="23"/>
  <c r="D38" i="23"/>
  <c r="D39" i="23"/>
  <c r="J28" i="23"/>
  <c r="W28" i="23" s="1"/>
  <c r="X28" i="23" s="1"/>
  <c r="F25" i="7"/>
  <c r="J35" i="7"/>
  <c r="D27" i="23"/>
  <c r="AD37" i="23" s="1"/>
  <c r="AE37" i="23" s="1"/>
  <c r="O30" i="7"/>
  <c r="O29" i="7"/>
  <c r="O28" i="7"/>
  <c r="W27" i="7"/>
  <c r="X27" i="7" s="1"/>
  <c r="AD25" i="23" l="1"/>
  <c r="AD26" i="23"/>
  <c r="AE26" i="23" s="1"/>
  <c r="AD27" i="23"/>
  <c r="AE27" i="23" s="1"/>
  <c r="AD28" i="23"/>
  <c r="AE28" i="23" s="1"/>
  <c r="AD29" i="23"/>
  <c r="AE29" i="23" s="1"/>
  <c r="AD30" i="23"/>
  <c r="AE30" i="23" s="1"/>
  <c r="AD31" i="23"/>
  <c r="AE31" i="23" s="1"/>
  <c r="AD32" i="23"/>
  <c r="AE32" i="23" s="1"/>
  <c r="AD34" i="23"/>
  <c r="AE34" i="23" s="1"/>
  <c r="AD33" i="23"/>
  <c r="AE33" i="23" s="1"/>
  <c r="AD35" i="23"/>
  <c r="AE35" i="23" s="1"/>
  <c r="AD36" i="23"/>
  <c r="AE36" i="23" s="1"/>
  <c r="AF25" i="7"/>
  <c r="J27" i="23"/>
  <c r="E29" i="23"/>
  <c r="E28" i="23"/>
  <c r="E31" i="23"/>
  <c r="E30" i="23"/>
  <c r="E32" i="23"/>
  <c r="E33" i="23"/>
  <c r="E34" i="23"/>
  <c r="E35" i="23"/>
  <c r="E36" i="23"/>
  <c r="E37" i="23"/>
  <c r="E38" i="23"/>
  <c r="E39" i="23"/>
  <c r="I37" i="23"/>
  <c r="V37" i="23" s="1"/>
  <c r="V41" i="23" s="1"/>
  <c r="E27" i="23"/>
  <c r="E25" i="7"/>
  <c r="AD25" i="7" s="1"/>
  <c r="K25" i="7"/>
  <c r="W25" i="7" s="1"/>
  <c r="W29" i="7" s="1"/>
  <c r="W25" i="23" l="1"/>
  <c r="W27" i="23"/>
  <c r="X27" i="23" s="1"/>
  <c r="AF25" i="23"/>
  <c r="AF26" i="23"/>
  <c r="AF27" i="23"/>
  <c r="AF28" i="23"/>
  <c r="AF29" i="23"/>
  <c r="AF30" i="23"/>
  <c r="AF31" i="23"/>
  <c r="AF32" i="23"/>
  <c r="AF33" i="23"/>
  <c r="AF34" i="23"/>
  <c r="AF35" i="23"/>
  <c r="AF36" i="23"/>
  <c r="AF37" i="23"/>
  <c r="AE25" i="23"/>
  <c r="AE38" i="23" s="1"/>
  <c r="AD38" i="23"/>
  <c r="AE25" i="7"/>
  <c r="E32" i="20"/>
  <c r="E27" i="20"/>
  <c r="E33" i="20"/>
  <c r="E34" i="20"/>
  <c r="E35" i="20"/>
  <c r="E28" i="20"/>
  <c r="E36" i="20"/>
  <c r="E29" i="20"/>
  <c r="E37" i="20"/>
  <c r="E30" i="20"/>
  <c r="E38" i="20"/>
  <c r="E31" i="20"/>
  <c r="E39" i="20"/>
  <c r="H38" i="20"/>
  <c r="H30" i="22"/>
  <c r="H29" i="22"/>
  <c r="R29" i="22" s="1"/>
  <c r="S29" i="22" s="1"/>
  <c r="C27" i="22" a="1"/>
  <c r="C27" i="22" s="1"/>
  <c r="B31" i="19" a="1"/>
  <c r="B31" i="19" s="1"/>
  <c r="AB31" i="19" s="1"/>
  <c r="V34" i="19"/>
  <c r="I32" i="19"/>
  <c r="V33" i="19" s="1"/>
  <c r="K50" i="19"/>
  <c r="R50" i="19" s="1"/>
  <c r="AF38" i="23" l="1"/>
  <c r="X25" i="23"/>
  <c r="X29" i="23" s="1"/>
  <c r="W29" i="23"/>
  <c r="R48" i="19"/>
  <c r="T50" i="19"/>
  <c r="T48" i="19" s="1"/>
  <c r="C28" i="22" a="1"/>
  <c r="C28" i="22" s="1"/>
  <c r="D28" i="22" s="1"/>
  <c r="J32" i="19"/>
  <c r="W33" i="19" s="1"/>
  <c r="X33" i="19" s="1"/>
  <c r="J33" i="19"/>
  <c r="W34" i="19" s="1"/>
  <c r="X34" i="19" s="1"/>
  <c r="I31" i="19"/>
  <c r="V31" i="19" s="1"/>
  <c r="V35" i="19" s="1"/>
  <c r="H28" i="22"/>
  <c r="R27" i="22" s="1"/>
  <c r="E27" i="22"/>
  <c r="D27" i="22"/>
  <c r="H38" i="22"/>
  <c r="R38" i="22" s="1"/>
  <c r="S27" i="22" l="1"/>
  <c r="S31" i="22" s="1"/>
  <c r="R31" i="22"/>
  <c r="R42" i="22"/>
  <c r="S38" i="22"/>
  <c r="S42" i="22" s="1"/>
  <c r="D27" i="1"/>
  <c r="D28" i="1"/>
  <c r="D29" i="1"/>
  <c r="D30" i="1"/>
  <c r="D31" i="1"/>
  <c r="D32" i="1"/>
  <c r="D33" i="1"/>
  <c r="D34" i="1"/>
  <c r="D35" i="1"/>
  <c r="D36" i="1"/>
  <c r="D37" i="1"/>
  <c r="E28" i="22"/>
  <c r="C29" i="22" a="1"/>
  <c r="C29" i="22" s="1"/>
  <c r="E29" i="22" s="1"/>
  <c r="D26" i="1"/>
  <c r="D25" i="1"/>
  <c r="M49" i="23"/>
  <c r="F35" i="23" s="1"/>
  <c r="AR22" i="1" l="1"/>
  <c r="AR23" i="1"/>
  <c r="AR24" i="1"/>
  <c r="AR25" i="1"/>
  <c r="AR27" i="1"/>
  <c r="AR26" i="1"/>
  <c r="AR28" i="1"/>
  <c r="AR29" i="1"/>
  <c r="AR30" i="1"/>
  <c r="AR31" i="1"/>
  <c r="AR32" i="1"/>
  <c r="AR33" i="1"/>
  <c r="AR34" i="1"/>
  <c r="J38" i="23"/>
  <c r="W39" i="23" s="1"/>
  <c r="X39" i="23" s="1"/>
  <c r="F31" i="23"/>
  <c r="F29" i="23"/>
  <c r="F28" i="23"/>
  <c r="F30" i="23"/>
  <c r="F32" i="23"/>
  <c r="F33" i="23"/>
  <c r="F34" i="23"/>
  <c r="F36" i="23"/>
  <c r="F37" i="23"/>
  <c r="F38" i="23"/>
  <c r="F39" i="23"/>
  <c r="D29" i="22"/>
  <c r="C30" i="22" a="1"/>
  <c r="C30" i="22" s="1"/>
  <c r="C31" i="22" s="1" a="1"/>
  <c r="C31" i="22" s="1"/>
  <c r="F27" i="23"/>
  <c r="AR35" i="1" l="1"/>
  <c r="AG25" i="23"/>
  <c r="AG26" i="23"/>
  <c r="AH26" i="23" s="1"/>
  <c r="AG27" i="23"/>
  <c r="AH27" i="23" s="1"/>
  <c r="AG28" i="23"/>
  <c r="AH28" i="23" s="1"/>
  <c r="AG29" i="23"/>
  <c r="AH29" i="23" s="1"/>
  <c r="AG30" i="23"/>
  <c r="AH30" i="23" s="1"/>
  <c r="AG31" i="23"/>
  <c r="AH31" i="23" s="1"/>
  <c r="AG32" i="23"/>
  <c r="AH32" i="23" s="1"/>
  <c r="AG33" i="23"/>
  <c r="AH33" i="23" s="1"/>
  <c r="AG34" i="23"/>
  <c r="AH34" i="23" s="1"/>
  <c r="AG35" i="23"/>
  <c r="AH35" i="23" s="1"/>
  <c r="AG36" i="23"/>
  <c r="AH36" i="23" s="1"/>
  <c r="AG37" i="23"/>
  <c r="AH37" i="23" s="1"/>
  <c r="J37" i="23"/>
  <c r="W37" i="23" s="1"/>
  <c r="E30" i="22"/>
  <c r="D30" i="22"/>
  <c r="C32" i="22" a="1"/>
  <c r="C32" i="22" s="1"/>
  <c r="C33" i="22" s="1" a="1"/>
  <c r="C33" i="22" s="1"/>
  <c r="E31" i="22"/>
  <c r="X37" i="23" l="1"/>
  <c r="X41" i="23" s="1"/>
  <c r="W41" i="23"/>
  <c r="AG38" i="23"/>
  <c r="AH25" i="23"/>
  <c r="AH38" i="23" s="1"/>
  <c r="C34" i="22" a="1"/>
  <c r="C34" i="22" s="1"/>
  <c r="C35" i="22" s="1" a="1"/>
  <c r="C35" i="22" s="1"/>
  <c r="E33" i="22"/>
  <c r="D33" i="22"/>
  <c r="E32" i="22"/>
  <c r="D32" i="22"/>
  <c r="C36" i="22" l="1" a="1"/>
  <c r="C36" i="22" s="1"/>
  <c r="C37" i="22" s="1" a="1"/>
  <c r="C37" i="22" s="1"/>
  <c r="D35" i="22"/>
  <c r="E35" i="22"/>
  <c r="E34" i="22"/>
  <c r="D34" i="22"/>
  <c r="D37" i="22" l="1"/>
  <c r="E37" i="22"/>
  <c r="C38" i="22" a="1"/>
  <c r="C38" i="22" s="1"/>
  <c r="D36" i="22"/>
  <c r="E36" i="22"/>
  <c r="K51" i="1"/>
  <c r="L48" i="21"/>
  <c r="I39" i="21" s="1"/>
  <c r="V42" i="21" s="1"/>
  <c r="K40" i="11" l="1"/>
  <c r="O51" i="1"/>
  <c r="Q51" i="1"/>
  <c r="X51" i="1" s="1"/>
  <c r="D38" i="22"/>
  <c r="E38" i="22"/>
  <c r="C39" i="22" a="1"/>
  <c r="C39" i="22" s="1"/>
  <c r="I38" i="21"/>
  <c r="V40" i="21" s="1"/>
  <c r="V44" i="21" s="1"/>
  <c r="E33" i="21"/>
  <c r="E41" i="21"/>
  <c r="E34" i="21"/>
  <c r="E29" i="21"/>
  <c r="E36" i="21"/>
  <c r="E30" i="21"/>
  <c r="E38" i="21"/>
  <c r="E37" i="21"/>
  <c r="E31" i="21"/>
  <c r="E39" i="21"/>
  <c r="E32" i="21"/>
  <c r="E40" i="21"/>
  <c r="C37" i="21"/>
  <c r="C29" i="21"/>
  <c r="C30" i="21"/>
  <c r="C38" i="21"/>
  <c r="C39" i="21"/>
  <c r="C41" i="21"/>
  <c r="C32" i="21"/>
  <c r="C40" i="21"/>
  <c r="C33" i="21"/>
  <c r="C36" i="21"/>
  <c r="C31" i="21"/>
  <c r="C34" i="21"/>
  <c r="C35" i="21"/>
  <c r="I29" i="21"/>
  <c r="V28" i="21" s="1"/>
  <c r="V32" i="21" s="1"/>
  <c r="M48" i="21"/>
  <c r="S48" i="21" s="1"/>
  <c r="M50" i="19"/>
  <c r="S50" i="19" s="1"/>
  <c r="C31" i="19"/>
  <c r="AC31" i="19" s="1"/>
  <c r="B32" i="19" a="1"/>
  <c r="B32" i="19" s="1"/>
  <c r="AB32" i="19" s="1"/>
  <c r="D31" i="19"/>
  <c r="AD31" i="19" s="1"/>
  <c r="E31" i="19"/>
  <c r="AF31" i="19" s="1"/>
  <c r="AF37" i="21" l="1"/>
  <c r="AF40" i="21"/>
  <c r="AF30" i="21"/>
  <c r="AF41" i="21"/>
  <c r="AF29" i="21"/>
  <c r="AF35" i="21"/>
  <c r="AF31" i="21"/>
  <c r="AF38" i="21"/>
  <c r="AF34" i="21"/>
  <c r="AF36" i="21"/>
  <c r="AF33" i="21"/>
  <c r="AF32" i="21"/>
  <c r="AF39" i="21"/>
  <c r="S46" i="21"/>
  <c r="Y48" i="21"/>
  <c r="U48" i="21"/>
  <c r="U46" i="21" s="1"/>
  <c r="X49" i="1"/>
  <c r="Z51" i="1"/>
  <c r="Z49" i="1" s="1"/>
  <c r="AD51" i="1"/>
  <c r="AE31" i="19"/>
  <c r="AC32" i="19"/>
  <c r="AD32" i="19"/>
  <c r="AE32" i="19" s="1"/>
  <c r="AF32" i="19"/>
  <c r="Y50" i="19"/>
  <c r="X50" i="19"/>
  <c r="U50" i="19"/>
  <c r="U48" i="19" s="1"/>
  <c r="X59" i="19"/>
  <c r="X60" i="19"/>
  <c r="X57" i="19"/>
  <c r="X63" i="19"/>
  <c r="X61" i="19"/>
  <c r="X52" i="19"/>
  <c r="X54" i="19"/>
  <c r="X64" i="19"/>
  <c r="X58" i="19"/>
  <c r="X62" i="19"/>
  <c r="X56" i="19"/>
  <c r="S48" i="19"/>
  <c r="X66" i="19"/>
  <c r="X55" i="19"/>
  <c r="X51" i="19"/>
  <c r="X53" i="19"/>
  <c r="X65" i="19"/>
  <c r="J39" i="21"/>
  <c r="W42" i="21" s="1"/>
  <c r="X42" i="21" s="1"/>
  <c r="J41" i="19"/>
  <c r="W44" i="19" s="1"/>
  <c r="X44" i="19" s="1"/>
  <c r="K27" i="1"/>
  <c r="K25" i="1" s="1"/>
  <c r="AA24" i="1" s="1"/>
  <c r="E29" i="1"/>
  <c r="K38" i="1"/>
  <c r="AA39" i="1" s="1"/>
  <c r="AB39" i="1" s="1"/>
  <c r="D39" i="22"/>
  <c r="D40" i="22" s="1"/>
  <c r="E39" i="22"/>
  <c r="E40" i="22" s="1"/>
  <c r="J30" i="21"/>
  <c r="W30" i="21" s="1"/>
  <c r="X30" i="21" s="1"/>
  <c r="B33" i="19" a="1"/>
  <c r="B33" i="19" s="1"/>
  <c r="AB33" i="19" s="1"/>
  <c r="E28" i="1"/>
  <c r="E36" i="1"/>
  <c r="E37" i="1"/>
  <c r="E30" i="1"/>
  <c r="E25" i="1"/>
  <c r="E32" i="1"/>
  <c r="E34" i="1"/>
  <c r="E31" i="1"/>
  <c r="E33" i="1"/>
  <c r="E35" i="1"/>
  <c r="E27" i="1"/>
  <c r="E26" i="1"/>
  <c r="F30" i="21"/>
  <c r="F38" i="21"/>
  <c r="F31" i="21"/>
  <c r="F32" i="21"/>
  <c r="F40" i="21"/>
  <c r="F35" i="21"/>
  <c r="F33" i="21"/>
  <c r="F41" i="21"/>
  <c r="F34" i="21"/>
  <c r="F29" i="21"/>
  <c r="F36" i="21"/>
  <c r="F39" i="21"/>
  <c r="F37" i="21"/>
  <c r="J38" i="21"/>
  <c r="W40" i="21" s="1"/>
  <c r="D34" i="21"/>
  <c r="D29" i="21"/>
  <c r="D38" i="21"/>
  <c r="D32" i="21"/>
  <c r="D35" i="21"/>
  <c r="D36" i="21"/>
  <c r="D37" i="21"/>
  <c r="D39" i="21"/>
  <c r="D40" i="21"/>
  <c r="D30" i="21"/>
  <c r="D31" i="21"/>
  <c r="D33" i="21"/>
  <c r="D41" i="21"/>
  <c r="F31" i="19"/>
  <c r="AG31" i="19" s="1"/>
  <c r="I41" i="21"/>
  <c r="I42" i="21" s="1"/>
  <c r="I40" i="19"/>
  <c r="V42" i="19" s="1"/>
  <c r="V46" i="19" s="1"/>
  <c r="I34" i="19"/>
  <c r="I35" i="19" s="1"/>
  <c r="F32" i="19"/>
  <c r="E32" i="19"/>
  <c r="C32" i="19"/>
  <c r="AS22" i="1" l="1"/>
  <c r="AS23" i="1"/>
  <c r="AT23" i="1" s="1"/>
  <c r="AS24" i="1"/>
  <c r="AT24" i="1" s="1"/>
  <c r="AS25" i="1"/>
  <c r="AT25" i="1" s="1"/>
  <c r="AS27" i="1"/>
  <c r="AT27" i="1" s="1"/>
  <c r="AS26" i="1"/>
  <c r="AT26" i="1" s="1"/>
  <c r="AS28" i="1"/>
  <c r="AT28" i="1" s="1"/>
  <c r="AS29" i="1"/>
  <c r="AT29" i="1" s="1"/>
  <c r="AS30" i="1"/>
  <c r="AT30" i="1" s="1"/>
  <c r="AS31" i="1"/>
  <c r="AT31" i="1" s="1"/>
  <c r="AS32" i="1"/>
  <c r="AT32" i="1" s="1"/>
  <c r="AS33" i="1"/>
  <c r="AT33" i="1" s="1"/>
  <c r="AS34" i="1"/>
  <c r="AT34" i="1" s="1"/>
  <c r="AD40" i="21"/>
  <c r="AE40" i="21" s="1"/>
  <c r="AD37" i="21"/>
  <c r="AE37" i="21" s="1"/>
  <c r="AD30" i="21"/>
  <c r="AE30" i="21" s="1"/>
  <c r="AD36" i="21"/>
  <c r="AE36" i="21" s="1"/>
  <c r="AD34" i="21"/>
  <c r="AE34" i="21" s="1"/>
  <c r="AD35" i="21"/>
  <c r="AE35" i="21" s="1"/>
  <c r="AD31" i="21"/>
  <c r="AE31" i="21" s="1"/>
  <c r="AD32" i="21"/>
  <c r="AE32" i="21" s="1"/>
  <c r="AD29" i="21"/>
  <c r="AD41" i="21"/>
  <c r="AE41" i="21" s="1"/>
  <c r="AD33" i="21"/>
  <c r="AE33" i="21" s="1"/>
  <c r="AD39" i="21"/>
  <c r="AE39" i="21" s="1"/>
  <c r="AD38" i="21"/>
  <c r="AE38" i="21" s="1"/>
  <c r="AF42" i="21"/>
  <c r="AG38" i="21"/>
  <c r="AH38" i="21" s="1"/>
  <c r="AG33" i="21"/>
  <c r="AH33" i="21" s="1"/>
  <c r="AG34" i="21"/>
  <c r="AH34" i="21" s="1"/>
  <c r="AG35" i="21"/>
  <c r="AH35" i="21" s="1"/>
  <c r="AG31" i="21"/>
  <c r="AH31" i="21" s="1"/>
  <c r="AG41" i="21"/>
  <c r="AH41" i="21" s="1"/>
  <c r="AG30" i="21"/>
  <c r="AH30" i="21" s="1"/>
  <c r="AG40" i="21"/>
  <c r="AH40" i="21" s="1"/>
  <c r="AG36" i="21"/>
  <c r="AH36" i="21" s="1"/>
  <c r="AG37" i="21"/>
  <c r="AH37" i="21" s="1"/>
  <c r="AG29" i="21"/>
  <c r="AG39" i="21"/>
  <c r="AH39" i="21" s="1"/>
  <c r="AG32" i="21"/>
  <c r="AH32" i="21" s="1"/>
  <c r="X40" i="21"/>
  <c r="X44" i="21" s="1"/>
  <c r="W44" i="21"/>
  <c r="AB24" i="1"/>
  <c r="AB28" i="1" s="1"/>
  <c r="AA28" i="1"/>
  <c r="AH31" i="19"/>
  <c r="AG32" i="19"/>
  <c r="AH32" i="19" s="1"/>
  <c r="AG33" i="19"/>
  <c r="AH33" i="19" s="1"/>
  <c r="AF33" i="19"/>
  <c r="AC33" i="19"/>
  <c r="AD33" i="19"/>
  <c r="AE33" i="19" s="1"/>
  <c r="K36" i="1"/>
  <c r="AA36" i="1" s="1"/>
  <c r="I43" i="19"/>
  <c r="I44" i="19" s="1"/>
  <c r="J29" i="21"/>
  <c r="W28" i="21" s="1"/>
  <c r="F33" i="19"/>
  <c r="K28" i="1"/>
  <c r="B34" i="19" a="1"/>
  <c r="B34" i="19" s="1"/>
  <c r="AB34" i="19" s="1"/>
  <c r="E33" i="19"/>
  <c r="C33" i="19"/>
  <c r="J40" i="19"/>
  <c r="W42" i="19" s="1"/>
  <c r="J41" i="21"/>
  <c r="J42" i="21" s="1"/>
  <c r="AT22" i="1" l="1"/>
  <c r="AT35" i="1" s="1"/>
  <c r="AS35" i="1"/>
  <c r="AD42" i="21"/>
  <c r="AE29" i="21"/>
  <c r="AE42" i="21" s="1"/>
  <c r="AG42" i="21"/>
  <c r="AH29" i="21"/>
  <c r="AH42" i="21" s="1"/>
  <c r="X28" i="21"/>
  <c r="X32" i="21" s="1"/>
  <c r="W32" i="21"/>
  <c r="AA40" i="1"/>
  <c r="AB36" i="1"/>
  <c r="AB40" i="1" s="1"/>
  <c r="AG34" i="19"/>
  <c r="AH34" i="19" s="1"/>
  <c r="AF34" i="19"/>
  <c r="AD34" i="19"/>
  <c r="AE34" i="19" s="1"/>
  <c r="AC34" i="19"/>
  <c r="X42" i="19"/>
  <c r="X46" i="19" s="1"/>
  <c r="W46" i="19"/>
  <c r="J43" i="19"/>
  <c r="J44" i="19" s="1"/>
  <c r="B35" i="19" a="1"/>
  <c r="B35" i="19" s="1"/>
  <c r="AB35" i="19" s="1"/>
  <c r="E34" i="19"/>
  <c r="F34" i="19"/>
  <c r="C34" i="19"/>
  <c r="D34" i="19"/>
  <c r="E42" i="21"/>
  <c r="F42" i="21"/>
  <c r="D33" i="19"/>
  <c r="D32" i="19"/>
  <c r="AC35" i="19" l="1"/>
  <c r="AG35" i="19"/>
  <c r="AF35" i="19"/>
  <c r="AD35" i="19"/>
  <c r="AE35" i="19" s="1"/>
  <c r="D35" i="19"/>
  <c r="B36" i="19" a="1"/>
  <c r="B36" i="19" s="1"/>
  <c r="AB36" i="19" s="1"/>
  <c r="C35" i="19"/>
  <c r="E35" i="19"/>
  <c r="F35" i="19"/>
  <c r="E40" i="20"/>
  <c r="J31" i="19"/>
  <c r="W31" i="19" s="1"/>
  <c r="AD36" i="19" l="1"/>
  <c r="AE36" i="19" s="1"/>
  <c r="AG36" i="19"/>
  <c r="AH36" i="19" s="1"/>
  <c r="AF36" i="19"/>
  <c r="AC36" i="19"/>
  <c r="W35" i="19"/>
  <c r="X31" i="19"/>
  <c r="X35" i="19" s="1"/>
  <c r="AH35" i="19"/>
  <c r="B37" i="19" a="1"/>
  <c r="B37" i="19" s="1"/>
  <c r="AB37" i="19" s="1"/>
  <c r="J34" i="19"/>
  <c r="J35" i="19" s="1"/>
  <c r="D36" i="19"/>
  <c r="C36" i="19"/>
  <c r="F36" i="19"/>
  <c r="E36" i="19"/>
  <c r="F32" i="1"/>
  <c r="F33" i="1"/>
  <c r="F26" i="1"/>
  <c r="F34" i="1"/>
  <c r="F27" i="1"/>
  <c r="F35" i="1"/>
  <c r="F29" i="1"/>
  <c r="F25" i="1"/>
  <c r="F28" i="1"/>
  <c r="F36" i="1"/>
  <c r="F37" i="1"/>
  <c r="F30" i="1"/>
  <c r="F31" i="1"/>
  <c r="N46" i="7"/>
  <c r="J38" i="7"/>
  <c r="J40" i="7" s="1"/>
  <c r="K37" i="7" l="1"/>
  <c r="G28" i="7"/>
  <c r="AU33" i="1"/>
  <c r="AU32" i="1"/>
  <c r="AU30" i="1"/>
  <c r="AU29" i="1"/>
  <c r="AU28" i="1"/>
  <c r="AU22" i="1"/>
  <c r="AU25" i="1"/>
  <c r="AU26" i="1"/>
  <c r="AU24" i="1"/>
  <c r="AU27" i="1"/>
  <c r="AU23" i="1"/>
  <c r="AU31" i="1"/>
  <c r="AU34" i="1"/>
  <c r="AC37" i="19"/>
  <c r="AG37" i="19"/>
  <c r="AF37" i="19"/>
  <c r="AD37" i="19"/>
  <c r="AE37" i="19" s="1"/>
  <c r="K36" i="7"/>
  <c r="F37" i="19"/>
  <c r="C37" i="19"/>
  <c r="B38" i="19" a="1"/>
  <c r="B38" i="19" s="1"/>
  <c r="AB38" i="19" s="1"/>
  <c r="D37" i="19"/>
  <c r="E37" i="19"/>
  <c r="S46" i="7"/>
  <c r="G25" i="7"/>
  <c r="AG25" i="7" s="1"/>
  <c r="G26" i="7"/>
  <c r="E26" i="7"/>
  <c r="AD26" i="7" s="1"/>
  <c r="D26" i="7"/>
  <c r="F26" i="7"/>
  <c r="C42" i="21"/>
  <c r="I32" i="21"/>
  <c r="I33" i="21" s="1"/>
  <c r="J30" i="23"/>
  <c r="Y73" i="23" s="1"/>
  <c r="J40" i="23"/>
  <c r="J42" i="23" s="1"/>
  <c r="I40" i="23"/>
  <c r="I30" i="23"/>
  <c r="K35" i="7" l="1"/>
  <c r="K38" i="7" s="1"/>
  <c r="K40" i="7" s="1"/>
  <c r="AU35" i="1"/>
  <c r="I32" i="23"/>
  <c r="Q1701" i="23"/>
  <c r="Q1704" i="23"/>
  <c r="Q1703" i="23"/>
  <c r="Q1702" i="23"/>
  <c r="I42" i="23"/>
  <c r="J32" i="23"/>
  <c r="Y75" i="23"/>
  <c r="Y77" i="23" s="1"/>
  <c r="AG38" i="19"/>
  <c r="AH38" i="19" s="1"/>
  <c r="AC38" i="19"/>
  <c r="AD38" i="19"/>
  <c r="AE38" i="19" s="1"/>
  <c r="AF38" i="19"/>
  <c r="AH37" i="19"/>
  <c r="AF26" i="7"/>
  <c r="AC26" i="7"/>
  <c r="AH25" i="7"/>
  <c r="AE26" i="7"/>
  <c r="X26" i="7"/>
  <c r="X29" i="7" s="1"/>
  <c r="AG26" i="7"/>
  <c r="AH26" i="7" s="1"/>
  <c r="B39" i="19" a="1"/>
  <c r="B39" i="19" s="1"/>
  <c r="AB39" i="19" s="1"/>
  <c r="C38" i="19"/>
  <c r="F38" i="19"/>
  <c r="D38" i="19"/>
  <c r="E38" i="19"/>
  <c r="D27" i="7"/>
  <c r="E27" i="7"/>
  <c r="AD27" i="7" s="1"/>
  <c r="AE27" i="7" s="1"/>
  <c r="G27" i="7"/>
  <c r="AG27" i="7" s="1"/>
  <c r="AH27" i="7" s="1"/>
  <c r="F27" i="7"/>
  <c r="D42" i="21"/>
  <c r="J32" i="21"/>
  <c r="J33" i="21" s="1"/>
  <c r="R462" i="23" l="1"/>
  <c r="T462" i="23" s="1"/>
  <c r="R1700" i="23"/>
  <c r="T1700" i="23" s="1"/>
  <c r="R1701" i="23"/>
  <c r="T1701" i="23" s="1"/>
  <c r="R1702" i="23"/>
  <c r="T1702" i="23" s="1"/>
  <c r="R1703" i="23"/>
  <c r="T1703" i="23" s="1"/>
  <c r="R1704" i="23"/>
  <c r="T1704" i="23" s="1"/>
  <c r="R51" i="23"/>
  <c r="T51" i="23" s="1"/>
  <c r="R52" i="23"/>
  <c r="T52" i="23" s="1"/>
  <c r="R53" i="23"/>
  <c r="T53" i="23" s="1"/>
  <c r="R54" i="23"/>
  <c r="T54" i="23" s="1"/>
  <c r="R55" i="23"/>
  <c r="T55" i="23" s="1"/>
  <c r="R56" i="23"/>
  <c r="T56" i="23" s="1"/>
  <c r="R57" i="23"/>
  <c r="T57" i="23" s="1"/>
  <c r="R58" i="23"/>
  <c r="T58" i="23" s="1"/>
  <c r="R59" i="23"/>
  <c r="T59" i="23" s="1"/>
  <c r="R60" i="23"/>
  <c r="T60" i="23" s="1"/>
  <c r="R61" i="23"/>
  <c r="T61" i="23" s="1"/>
  <c r="R62" i="23"/>
  <c r="T62" i="23" s="1"/>
  <c r="R63" i="23"/>
  <c r="T63" i="23" s="1"/>
  <c r="R64" i="23"/>
  <c r="T64" i="23" s="1"/>
  <c r="R65" i="23"/>
  <c r="T65" i="23" s="1"/>
  <c r="R66" i="23"/>
  <c r="T66" i="23" s="1"/>
  <c r="R67" i="23"/>
  <c r="T67" i="23" s="1"/>
  <c r="R68" i="23"/>
  <c r="T68" i="23" s="1"/>
  <c r="R69" i="23"/>
  <c r="T69" i="23" s="1"/>
  <c r="R70" i="23"/>
  <c r="T70" i="23" s="1"/>
  <c r="R71" i="23"/>
  <c r="T71" i="23" s="1"/>
  <c r="R72" i="23"/>
  <c r="T72" i="23" s="1"/>
  <c r="R73" i="23"/>
  <c r="T73" i="23" s="1"/>
  <c r="R74" i="23"/>
  <c r="T74" i="23" s="1"/>
  <c r="R75" i="23"/>
  <c r="T75" i="23" s="1"/>
  <c r="R76" i="23"/>
  <c r="T76" i="23" s="1"/>
  <c r="R77" i="23"/>
  <c r="T77" i="23" s="1"/>
  <c r="R78" i="23"/>
  <c r="T78" i="23" s="1"/>
  <c r="R79" i="23"/>
  <c r="T79" i="23" s="1"/>
  <c r="R80" i="23"/>
  <c r="T80" i="23" s="1"/>
  <c r="R81" i="23"/>
  <c r="T81" i="23" s="1"/>
  <c r="R82" i="23"/>
  <c r="T82" i="23" s="1"/>
  <c r="R83" i="23"/>
  <c r="T83" i="23" s="1"/>
  <c r="R84" i="23"/>
  <c r="T84" i="23" s="1"/>
  <c r="R85" i="23"/>
  <c r="T85" i="23" s="1"/>
  <c r="R86" i="23"/>
  <c r="T86" i="23" s="1"/>
  <c r="R87" i="23"/>
  <c r="T87" i="23" s="1"/>
  <c r="R88" i="23"/>
  <c r="T88" i="23" s="1"/>
  <c r="R89" i="23"/>
  <c r="T89" i="23" s="1"/>
  <c r="R90" i="23"/>
  <c r="T90" i="23" s="1"/>
  <c r="R91" i="23"/>
  <c r="T91" i="23" s="1"/>
  <c r="R92" i="23"/>
  <c r="T92" i="23" s="1"/>
  <c r="R93" i="23"/>
  <c r="T93" i="23" s="1"/>
  <c r="R94" i="23"/>
  <c r="T94" i="23" s="1"/>
  <c r="R95" i="23"/>
  <c r="T95" i="23" s="1"/>
  <c r="R96" i="23"/>
  <c r="T96" i="23" s="1"/>
  <c r="R97" i="23"/>
  <c r="T97" i="23" s="1"/>
  <c r="R98" i="23"/>
  <c r="T98" i="23" s="1"/>
  <c r="R99" i="23"/>
  <c r="T99" i="23" s="1"/>
  <c r="R100" i="23"/>
  <c r="T100" i="23" s="1"/>
  <c r="R101" i="23"/>
  <c r="T101" i="23" s="1"/>
  <c r="R102" i="23"/>
  <c r="T102" i="23" s="1"/>
  <c r="R103" i="23"/>
  <c r="T103" i="23" s="1"/>
  <c r="R104" i="23"/>
  <c r="T104" i="23" s="1"/>
  <c r="R105" i="23"/>
  <c r="T105" i="23" s="1"/>
  <c r="R106" i="23"/>
  <c r="T106" i="23" s="1"/>
  <c r="R107" i="23"/>
  <c r="T107" i="23" s="1"/>
  <c r="R108" i="23"/>
  <c r="T108" i="23" s="1"/>
  <c r="R109" i="23"/>
  <c r="T109" i="23" s="1"/>
  <c r="R110" i="23"/>
  <c r="T110" i="23" s="1"/>
  <c r="R111" i="23"/>
  <c r="T111" i="23" s="1"/>
  <c r="R112" i="23"/>
  <c r="T112" i="23" s="1"/>
  <c r="R113" i="23"/>
  <c r="T113" i="23" s="1"/>
  <c r="R114" i="23"/>
  <c r="T114" i="23" s="1"/>
  <c r="R115" i="23"/>
  <c r="T115" i="23" s="1"/>
  <c r="R116" i="23"/>
  <c r="T116" i="23" s="1"/>
  <c r="R117" i="23"/>
  <c r="T117" i="23" s="1"/>
  <c r="R118" i="23"/>
  <c r="T118" i="23" s="1"/>
  <c r="R119" i="23"/>
  <c r="T119" i="23" s="1"/>
  <c r="R120" i="23"/>
  <c r="T120" i="23" s="1"/>
  <c r="R121" i="23"/>
  <c r="T121" i="23" s="1"/>
  <c r="R122" i="23"/>
  <c r="T122" i="23" s="1"/>
  <c r="R123" i="23"/>
  <c r="T123" i="23" s="1"/>
  <c r="R124" i="23"/>
  <c r="T124" i="23" s="1"/>
  <c r="R125" i="23"/>
  <c r="T125" i="23" s="1"/>
  <c r="R126" i="23"/>
  <c r="T126" i="23" s="1"/>
  <c r="R127" i="23"/>
  <c r="T127" i="23" s="1"/>
  <c r="R128" i="23"/>
  <c r="T128" i="23" s="1"/>
  <c r="R129" i="23"/>
  <c r="T129" i="23" s="1"/>
  <c r="R130" i="23"/>
  <c r="T130" i="23" s="1"/>
  <c r="R131" i="23"/>
  <c r="T131" i="23" s="1"/>
  <c r="R132" i="23"/>
  <c r="T132" i="23" s="1"/>
  <c r="R133" i="23"/>
  <c r="T133" i="23" s="1"/>
  <c r="R134" i="23"/>
  <c r="T134" i="23" s="1"/>
  <c r="R135" i="23"/>
  <c r="T135" i="23" s="1"/>
  <c r="R136" i="23"/>
  <c r="T136" i="23" s="1"/>
  <c r="R137" i="23"/>
  <c r="T137" i="23" s="1"/>
  <c r="R138" i="23"/>
  <c r="T138" i="23" s="1"/>
  <c r="R139" i="23"/>
  <c r="T139" i="23" s="1"/>
  <c r="R140" i="23"/>
  <c r="T140" i="23" s="1"/>
  <c r="R141" i="23"/>
  <c r="T141" i="23" s="1"/>
  <c r="R142" i="23"/>
  <c r="T142" i="23" s="1"/>
  <c r="R143" i="23"/>
  <c r="T143" i="23" s="1"/>
  <c r="R144" i="23"/>
  <c r="T144" i="23" s="1"/>
  <c r="R145" i="23"/>
  <c r="T145" i="23" s="1"/>
  <c r="R146" i="23"/>
  <c r="T146" i="23" s="1"/>
  <c r="R147" i="23"/>
  <c r="T147" i="23" s="1"/>
  <c r="R148" i="23"/>
  <c r="T148" i="23" s="1"/>
  <c r="R149" i="23"/>
  <c r="T149" i="23" s="1"/>
  <c r="R150" i="23"/>
  <c r="T150" i="23" s="1"/>
  <c r="R151" i="23"/>
  <c r="T151" i="23" s="1"/>
  <c r="R152" i="23"/>
  <c r="T152" i="23" s="1"/>
  <c r="R153" i="23"/>
  <c r="T153" i="23" s="1"/>
  <c r="R154" i="23"/>
  <c r="T154" i="23" s="1"/>
  <c r="R155" i="23"/>
  <c r="T155" i="23" s="1"/>
  <c r="R156" i="23"/>
  <c r="T156" i="23" s="1"/>
  <c r="R157" i="23"/>
  <c r="T157" i="23" s="1"/>
  <c r="R158" i="23"/>
  <c r="T158" i="23" s="1"/>
  <c r="R159" i="23"/>
  <c r="T159" i="23" s="1"/>
  <c r="R160" i="23"/>
  <c r="T160" i="23" s="1"/>
  <c r="R161" i="23"/>
  <c r="T161" i="23" s="1"/>
  <c r="R162" i="23"/>
  <c r="T162" i="23" s="1"/>
  <c r="R163" i="23"/>
  <c r="T163" i="23" s="1"/>
  <c r="R164" i="23"/>
  <c r="T164" i="23" s="1"/>
  <c r="R165" i="23"/>
  <c r="T165" i="23" s="1"/>
  <c r="R166" i="23"/>
  <c r="T166" i="23" s="1"/>
  <c r="R167" i="23"/>
  <c r="T167" i="23" s="1"/>
  <c r="R168" i="23"/>
  <c r="T168" i="23" s="1"/>
  <c r="R169" i="23"/>
  <c r="T169" i="23" s="1"/>
  <c r="R170" i="23"/>
  <c r="T170" i="23" s="1"/>
  <c r="R171" i="23"/>
  <c r="T171" i="23" s="1"/>
  <c r="R172" i="23"/>
  <c r="T172" i="23" s="1"/>
  <c r="R173" i="23"/>
  <c r="T173" i="23" s="1"/>
  <c r="R174" i="23"/>
  <c r="T174" i="23" s="1"/>
  <c r="R175" i="23"/>
  <c r="T175" i="23" s="1"/>
  <c r="R176" i="23"/>
  <c r="T176" i="23" s="1"/>
  <c r="R177" i="23"/>
  <c r="T177" i="23" s="1"/>
  <c r="R178" i="23"/>
  <c r="T178" i="23" s="1"/>
  <c r="R179" i="23"/>
  <c r="T179" i="23" s="1"/>
  <c r="R180" i="23"/>
  <c r="T180" i="23" s="1"/>
  <c r="R181" i="23"/>
  <c r="T181" i="23" s="1"/>
  <c r="R182" i="23"/>
  <c r="T182" i="23" s="1"/>
  <c r="R183" i="23"/>
  <c r="T183" i="23" s="1"/>
  <c r="R184" i="23"/>
  <c r="T184" i="23" s="1"/>
  <c r="R185" i="23"/>
  <c r="T185" i="23" s="1"/>
  <c r="R186" i="23"/>
  <c r="T186" i="23" s="1"/>
  <c r="R187" i="23"/>
  <c r="T187" i="23" s="1"/>
  <c r="R188" i="23"/>
  <c r="T188" i="23" s="1"/>
  <c r="R189" i="23"/>
  <c r="T189" i="23" s="1"/>
  <c r="R190" i="23"/>
  <c r="T190" i="23" s="1"/>
  <c r="R191" i="23"/>
  <c r="T191" i="23" s="1"/>
  <c r="R192" i="23"/>
  <c r="T192" i="23" s="1"/>
  <c r="R193" i="23"/>
  <c r="T193" i="23" s="1"/>
  <c r="R194" i="23"/>
  <c r="T194" i="23" s="1"/>
  <c r="R195" i="23"/>
  <c r="T195" i="23" s="1"/>
  <c r="R196" i="23"/>
  <c r="T196" i="23" s="1"/>
  <c r="R197" i="23"/>
  <c r="T197" i="23" s="1"/>
  <c r="R198" i="23"/>
  <c r="T198" i="23" s="1"/>
  <c r="R199" i="23"/>
  <c r="T199" i="23" s="1"/>
  <c r="R200" i="23"/>
  <c r="T200" i="23" s="1"/>
  <c r="R201" i="23"/>
  <c r="T201" i="23" s="1"/>
  <c r="R202" i="23"/>
  <c r="T202" i="23" s="1"/>
  <c r="R203" i="23"/>
  <c r="T203" i="23" s="1"/>
  <c r="R204" i="23"/>
  <c r="T204" i="23" s="1"/>
  <c r="R205" i="23"/>
  <c r="T205" i="23" s="1"/>
  <c r="R206" i="23"/>
  <c r="T206" i="23" s="1"/>
  <c r="R207" i="23"/>
  <c r="T207" i="23" s="1"/>
  <c r="R208" i="23"/>
  <c r="T208" i="23" s="1"/>
  <c r="R209" i="23"/>
  <c r="T209" i="23" s="1"/>
  <c r="R210" i="23"/>
  <c r="T210" i="23" s="1"/>
  <c r="R211" i="23"/>
  <c r="T211" i="23" s="1"/>
  <c r="R212" i="23"/>
  <c r="T212" i="23" s="1"/>
  <c r="R213" i="23"/>
  <c r="T213" i="23" s="1"/>
  <c r="R214" i="23"/>
  <c r="T214" i="23" s="1"/>
  <c r="R215" i="23"/>
  <c r="T215" i="23" s="1"/>
  <c r="R216" i="23"/>
  <c r="T216" i="23" s="1"/>
  <c r="R217" i="23"/>
  <c r="T217" i="23" s="1"/>
  <c r="R218" i="23"/>
  <c r="T218" i="23" s="1"/>
  <c r="R219" i="23"/>
  <c r="T219" i="23" s="1"/>
  <c r="R220" i="23"/>
  <c r="T220" i="23" s="1"/>
  <c r="R221" i="23"/>
  <c r="T221" i="23" s="1"/>
  <c r="R222" i="23"/>
  <c r="T222" i="23" s="1"/>
  <c r="R223" i="23"/>
  <c r="T223" i="23" s="1"/>
  <c r="R224" i="23"/>
  <c r="T224" i="23" s="1"/>
  <c r="R225" i="23"/>
  <c r="T225" i="23" s="1"/>
  <c r="R226" i="23"/>
  <c r="T226" i="23" s="1"/>
  <c r="R227" i="23"/>
  <c r="T227" i="23" s="1"/>
  <c r="R228" i="23"/>
  <c r="T228" i="23" s="1"/>
  <c r="R229" i="23"/>
  <c r="T229" i="23" s="1"/>
  <c r="R230" i="23"/>
  <c r="T230" i="23" s="1"/>
  <c r="R231" i="23"/>
  <c r="T231" i="23" s="1"/>
  <c r="R232" i="23"/>
  <c r="T232" i="23" s="1"/>
  <c r="R233" i="23"/>
  <c r="T233" i="23" s="1"/>
  <c r="R234" i="23"/>
  <c r="T234" i="23" s="1"/>
  <c r="R235" i="23"/>
  <c r="T235" i="23" s="1"/>
  <c r="R236" i="23"/>
  <c r="T236" i="23" s="1"/>
  <c r="R237" i="23"/>
  <c r="T237" i="23" s="1"/>
  <c r="R238" i="23"/>
  <c r="T238" i="23" s="1"/>
  <c r="R239" i="23"/>
  <c r="T239" i="23" s="1"/>
  <c r="R240" i="23"/>
  <c r="T240" i="23" s="1"/>
  <c r="R241" i="23"/>
  <c r="R242" i="23"/>
  <c r="T242" i="23" s="1"/>
  <c r="R243" i="23"/>
  <c r="T243" i="23" s="1"/>
  <c r="R244" i="23"/>
  <c r="T244" i="23" s="1"/>
  <c r="R245" i="23"/>
  <c r="T245" i="23" s="1"/>
  <c r="R246" i="23"/>
  <c r="T246" i="23" s="1"/>
  <c r="R247" i="23"/>
  <c r="T247" i="23" s="1"/>
  <c r="R248" i="23"/>
  <c r="T248" i="23" s="1"/>
  <c r="R249" i="23"/>
  <c r="T249" i="23" s="1"/>
  <c r="R250" i="23"/>
  <c r="T250" i="23" s="1"/>
  <c r="R251" i="23"/>
  <c r="T251" i="23" s="1"/>
  <c r="R252" i="23"/>
  <c r="T252" i="23" s="1"/>
  <c r="R253" i="23"/>
  <c r="T253" i="23" s="1"/>
  <c r="R254" i="23"/>
  <c r="T254" i="23" s="1"/>
  <c r="R255" i="23"/>
  <c r="T255" i="23" s="1"/>
  <c r="R256" i="23"/>
  <c r="T256" i="23" s="1"/>
  <c r="R257" i="23"/>
  <c r="T257" i="23" s="1"/>
  <c r="R258" i="23"/>
  <c r="T258" i="23" s="1"/>
  <c r="R259" i="23"/>
  <c r="T259" i="23" s="1"/>
  <c r="R260" i="23"/>
  <c r="T260" i="23" s="1"/>
  <c r="R261" i="23"/>
  <c r="T261" i="23" s="1"/>
  <c r="R262" i="23"/>
  <c r="T262" i="23" s="1"/>
  <c r="R263" i="23"/>
  <c r="T263" i="23" s="1"/>
  <c r="R264" i="23"/>
  <c r="T264" i="23" s="1"/>
  <c r="R265" i="23"/>
  <c r="T265" i="23" s="1"/>
  <c r="R266" i="23"/>
  <c r="T266" i="23" s="1"/>
  <c r="R267" i="23"/>
  <c r="T267" i="23" s="1"/>
  <c r="R268" i="23"/>
  <c r="T268" i="23" s="1"/>
  <c r="R269" i="23"/>
  <c r="T269" i="23" s="1"/>
  <c r="R270" i="23"/>
  <c r="T270" i="23" s="1"/>
  <c r="R271" i="23"/>
  <c r="T271" i="23" s="1"/>
  <c r="R272" i="23"/>
  <c r="T272" i="23" s="1"/>
  <c r="R273" i="23"/>
  <c r="T273" i="23" s="1"/>
  <c r="R274" i="23"/>
  <c r="T274" i="23" s="1"/>
  <c r="R275" i="23"/>
  <c r="T275" i="23" s="1"/>
  <c r="R276" i="23"/>
  <c r="T276" i="23" s="1"/>
  <c r="R277" i="23"/>
  <c r="T277" i="23" s="1"/>
  <c r="R278" i="23"/>
  <c r="T278" i="23" s="1"/>
  <c r="R279" i="23"/>
  <c r="T279" i="23" s="1"/>
  <c r="R280" i="23"/>
  <c r="T280" i="23" s="1"/>
  <c r="R281" i="23"/>
  <c r="T281" i="23" s="1"/>
  <c r="R282" i="23"/>
  <c r="T282" i="23" s="1"/>
  <c r="R283" i="23"/>
  <c r="T283" i="23" s="1"/>
  <c r="R284" i="23"/>
  <c r="T284" i="23" s="1"/>
  <c r="R285" i="23"/>
  <c r="T285" i="23" s="1"/>
  <c r="R286" i="23"/>
  <c r="T286" i="23" s="1"/>
  <c r="R287" i="23"/>
  <c r="T287" i="23" s="1"/>
  <c r="R288" i="23"/>
  <c r="T288" i="23" s="1"/>
  <c r="R289" i="23"/>
  <c r="T289" i="23" s="1"/>
  <c r="R290" i="23"/>
  <c r="T290" i="23" s="1"/>
  <c r="R291" i="23"/>
  <c r="T291" i="23" s="1"/>
  <c r="R292" i="23"/>
  <c r="T292" i="23" s="1"/>
  <c r="R293" i="23"/>
  <c r="T293" i="23" s="1"/>
  <c r="R294" i="23"/>
  <c r="T294" i="23" s="1"/>
  <c r="R295" i="23"/>
  <c r="T295" i="23" s="1"/>
  <c r="R296" i="23"/>
  <c r="T296" i="23" s="1"/>
  <c r="R297" i="23"/>
  <c r="T297" i="23" s="1"/>
  <c r="R298" i="23"/>
  <c r="T298" i="23" s="1"/>
  <c r="R299" i="23"/>
  <c r="T299" i="23" s="1"/>
  <c r="R300" i="23"/>
  <c r="T300" i="23" s="1"/>
  <c r="R301" i="23"/>
  <c r="T301" i="23" s="1"/>
  <c r="R302" i="23"/>
  <c r="T302" i="23" s="1"/>
  <c r="R303" i="23"/>
  <c r="T303" i="23" s="1"/>
  <c r="R304" i="23"/>
  <c r="T304" i="23" s="1"/>
  <c r="R305" i="23"/>
  <c r="T305" i="23" s="1"/>
  <c r="R306" i="23"/>
  <c r="T306" i="23" s="1"/>
  <c r="R307" i="23"/>
  <c r="T307" i="23" s="1"/>
  <c r="R308" i="23"/>
  <c r="T308" i="23" s="1"/>
  <c r="R309" i="23"/>
  <c r="T309" i="23" s="1"/>
  <c r="R310" i="23"/>
  <c r="T310" i="23" s="1"/>
  <c r="R311" i="23"/>
  <c r="T311" i="23" s="1"/>
  <c r="R312" i="23"/>
  <c r="T312" i="23" s="1"/>
  <c r="R313" i="23"/>
  <c r="T313" i="23" s="1"/>
  <c r="R314" i="23"/>
  <c r="T314" i="23" s="1"/>
  <c r="R315" i="23"/>
  <c r="T315" i="23" s="1"/>
  <c r="R316" i="23"/>
  <c r="T316" i="23" s="1"/>
  <c r="R317" i="23"/>
  <c r="T317" i="23" s="1"/>
  <c r="R318" i="23"/>
  <c r="T318" i="23" s="1"/>
  <c r="R319" i="23"/>
  <c r="T319" i="23" s="1"/>
  <c r="R320" i="23"/>
  <c r="T320" i="23" s="1"/>
  <c r="R321" i="23"/>
  <c r="T321" i="23" s="1"/>
  <c r="R322" i="23"/>
  <c r="T322" i="23" s="1"/>
  <c r="R323" i="23"/>
  <c r="T323" i="23" s="1"/>
  <c r="R324" i="23"/>
  <c r="T324" i="23" s="1"/>
  <c r="R325" i="23"/>
  <c r="T325" i="23" s="1"/>
  <c r="R326" i="23"/>
  <c r="T326" i="23" s="1"/>
  <c r="R327" i="23"/>
  <c r="T327" i="23" s="1"/>
  <c r="R328" i="23"/>
  <c r="T328" i="23" s="1"/>
  <c r="R329" i="23"/>
  <c r="T329" i="23" s="1"/>
  <c r="R330" i="23"/>
  <c r="T330" i="23" s="1"/>
  <c r="R331" i="23"/>
  <c r="T331" i="23" s="1"/>
  <c r="R332" i="23"/>
  <c r="T332" i="23" s="1"/>
  <c r="R333" i="23"/>
  <c r="T333" i="23" s="1"/>
  <c r="R334" i="23"/>
  <c r="T334" i="23" s="1"/>
  <c r="R335" i="23"/>
  <c r="T335" i="23" s="1"/>
  <c r="R336" i="23"/>
  <c r="T336" i="23" s="1"/>
  <c r="R337" i="23"/>
  <c r="T337" i="23" s="1"/>
  <c r="R338" i="23"/>
  <c r="T338" i="23" s="1"/>
  <c r="R339" i="23"/>
  <c r="T339" i="23" s="1"/>
  <c r="R340" i="23"/>
  <c r="T340" i="23" s="1"/>
  <c r="R341" i="23"/>
  <c r="T341" i="23" s="1"/>
  <c r="R342" i="23"/>
  <c r="T342" i="23" s="1"/>
  <c r="R343" i="23"/>
  <c r="T343" i="23" s="1"/>
  <c r="R344" i="23"/>
  <c r="T344" i="23" s="1"/>
  <c r="R345" i="23"/>
  <c r="T345" i="23" s="1"/>
  <c r="R346" i="23"/>
  <c r="T346" i="23" s="1"/>
  <c r="R347" i="23"/>
  <c r="T347" i="23" s="1"/>
  <c r="R348" i="23"/>
  <c r="T348" i="23" s="1"/>
  <c r="R349" i="23"/>
  <c r="T349" i="23" s="1"/>
  <c r="R350" i="23"/>
  <c r="T350" i="23" s="1"/>
  <c r="R351" i="23"/>
  <c r="T351" i="23" s="1"/>
  <c r="R352" i="23"/>
  <c r="T352" i="23" s="1"/>
  <c r="R353" i="23"/>
  <c r="T353" i="23" s="1"/>
  <c r="R354" i="23"/>
  <c r="T354" i="23" s="1"/>
  <c r="R355" i="23"/>
  <c r="T355" i="23" s="1"/>
  <c r="R356" i="23"/>
  <c r="T356" i="23" s="1"/>
  <c r="R357" i="23"/>
  <c r="T357" i="23" s="1"/>
  <c r="R358" i="23"/>
  <c r="T358" i="23" s="1"/>
  <c r="R359" i="23"/>
  <c r="T359" i="23" s="1"/>
  <c r="R360" i="23"/>
  <c r="T360" i="23" s="1"/>
  <c r="R361" i="23"/>
  <c r="T361" i="23" s="1"/>
  <c r="R362" i="23"/>
  <c r="T362" i="23" s="1"/>
  <c r="R363" i="23"/>
  <c r="T363" i="23" s="1"/>
  <c r="R364" i="23"/>
  <c r="T364" i="23" s="1"/>
  <c r="R365" i="23"/>
  <c r="T365" i="23" s="1"/>
  <c r="R366" i="23"/>
  <c r="T366" i="23" s="1"/>
  <c r="R367" i="23"/>
  <c r="T367" i="23" s="1"/>
  <c r="R368" i="23"/>
  <c r="T368" i="23" s="1"/>
  <c r="R369" i="23"/>
  <c r="T369" i="23" s="1"/>
  <c r="R370" i="23"/>
  <c r="T370" i="23" s="1"/>
  <c r="R371" i="23"/>
  <c r="T371" i="23" s="1"/>
  <c r="R372" i="23"/>
  <c r="T372" i="23" s="1"/>
  <c r="R373" i="23"/>
  <c r="T373" i="23" s="1"/>
  <c r="R374" i="23"/>
  <c r="T374" i="23" s="1"/>
  <c r="R375" i="23"/>
  <c r="T375" i="23" s="1"/>
  <c r="R376" i="23"/>
  <c r="T376" i="23" s="1"/>
  <c r="R377" i="23"/>
  <c r="T377" i="23" s="1"/>
  <c r="R378" i="23"/>
  <c r="T378" i="23" s="1"/>
  <c r="R379" i="23"/>
  <c r="T379" i="23" s="1"/>
  <c r="R380" i="23"/>
  <c r="T380" i="23" s="1"/>
  <c r="R381" i="23"/>
  <c r="T381" i="23" s="1"/>
  <c r="R382" i="23"/>
  <c r="T382" i="23" s="1"/>
  <c r="R383" i="23"/>
  <c r="T383" i="23" s="1"/>
  <c r="R384" i="23"/>
  <c r="T384" i="23" s="1"/>
  <c r="R385" i="23"/>
  <c r="T385" i="23" s="1"/>
  <c r="R386" i="23"/>
  <c r="T386" i="23" s="1"/>
  <c r="R387" i="23"/>
  <c r="T387" i="23" s="1"/>
  <c r="R388" i="23"/>
  <c r="T388" i="23" s="1"/>
  <c r="R389" i="23"/>
  <c r="T389" i="23" s="1"/>
  <c r="R390" i="23"/>
  <c r="T390" i="23" s="1"/>
  <c r="R391" i="23"/>
  <c r="T391" i="23" s="1"/>
  <c r="R392" i="23"/>
  <c r="T392" i="23" s="1"/>
  <c r="R393" i="23"/>
  <c r="T393" i="23" s="1"/>
  <c r="R394" i="23"/>
  <c r="T394" i="23" s="1"/>
  <c r="R395" i="23"/>
  <c r="T395" i="23" s="1"/>
  <c r="R396" i="23"/>
  <c r="T396" i="23" s="1"/>
  <c r="R397" i="23"/>
  <c r="T397" i="23" s="1"/>
  <c r="R398" i="23"/>
  <c r="T398" i="23" s="1"/>
  <c r="R399" i="23"/>
  <c r="T399" i="23" s="1"/>
  <c r="R400" i="23"/>
  <c r="T400" i="23" s="1"/>
  <c r="R401" i="23"/>
  <c r="T401" i="23" s="1"/>
  <c r="R402" i="23"/>
  <c r="T402" i="23" s="1"/>
  <c r="R403" i="23"/>
  <c r="T403" i="23" s="1"/>
  <c r="R404" i="23"/>
  <c r="T404" i="23" s="1"/>
  <c r="R405" i="23"/>
  <c r="T405" i="23" s="1"/>
  <c r="R406" i="23"/>
  <c r="T406" i="23" s="1"/>
  <c r="R407" i="23"/>
  <c r="T407" i="23" s="1"/>
  <c r="R408" i="23"/>
  <c r="T408" i="23" s="1"/>
  <c r="R409" i="23"/>
  <c r="T409" i="23" s="1"/>
  <c r="R410" i="23"/>
  <c r="T410" i="23" s="1"/>
  <c r="R411" i="23"/>
  <c r="T411" i="23" s="1"/>
  <c r="R412" i="23"/>
  <c r="T412" i="23" s="1"/>
  <c r="R413" i="23"/>
  <c r="T413" i="23" s="1"/>
  <c r="R414" i="23"/>
  <c r="T414" i="23" s="1"/>
  <c r="R415" i="23"/>
  <c r="T415" i="23" s="1"/>
  <c r="R416" i="23"/>
  <c r="T416" i="23" s="1"/>
  <c r="R417" i="23"/>
  <c r="T417" i="23" s="1"/>
  <c r="R418" i="23"/>
  <c r="T418" i="23" s="1"/>
  <c r="R419" i="23"/>
  <c r="T419" i="23" s="1"/>
  <c r="R420" i="23"/>
  <c r="T420" i="23" s="1"/>
  <c r="R421" i="23"/>
  <c r="T421" i="23" s="1"/>
  <c r="R422" i="23"/>
  <c r="T422" i="23" s="1"/>
  <c r="R423" i="23"/>
  <c r="T423" i="23" s="1"/>
  <c r="R424" i="23"/>
  <c r="T424" i="23" s="1"/>
  <c r="R425" i="23"/>
  <c r="T425" i="23" s="1"/>
  <c r="R426" i="23"/>
  <c r="T426" i="23" s="1"/>
  <c r="R427" i="23"/>
  <c r="T427" i="23" s="1"/>
  <c r="R428" i="23"/>
  <c r="T428" i="23" s="1"/>
  <c r="R429" i="23"/>
  <c r="T429" i="23" s="1"/>
  <c r="R430" i="23"/>
  <c r="T430" i="23" s="1"/>
  <c r="R431" i="23"/>
  <c r="T431" i="23" s="1"/>
  <c r="R432" i="23"/>
  <c r="T432" i="23" s="1"/>
  <c r="R433" i="23"/>
  <c r="T433" i="23" s="1"/>
  <c r="R434" i="23"/>
  <c r="T434" i="23" s="1"/>
  <c r="R435" i="23"/>
  <c r="T435" i="23" s="1"/>
  <c r="R436" i="23"/>
  <c r="T436" i="23" s="1"/>
  <c r="R437" i="23"/>
  <c r="T437" i="23" s="1"/>
  <c r="R438" i="23"/>
  <c r="T438" i="23" s="1"/>
  <c r="R439" i="23"/>
  <c r="T439" i="23" s="1"/>
  <c r="R440" i="23"/>
  <c r="T440" i="23" s="1"/>
  <c r="R441" i="23"/>
  <c r="T441" i="23" s="1"/>
  <c r="R442" i="23"/>
  <c r="T442" i="23" s="1"/>
  <c r="R443" i="23"/>
  <c r="T443" i="23" s="1"/>
  <c r="R444" i="23"/>
  <c r="T444" i="23" s="1"/>
  <c r="R445" i="23"/>
  <c r="T445" i="23" s="1"/>
  <c r="R446" i="23"/>
  <c r="T446" i="23" s="1"/>
  <c r="R447" i="23"/>
  <c r="T447" i="23" s="1"/>
  <c r="R448" i="23"/>
  <c r="T448" i="23" s="1"/>
  <c r="R449" i="23"/>
  <c r="T449" i="23" s="1"/>
  <c r="R450" i="23"/>
  <c r="T450" i="23" s="1"/>
  <c r="R451" i="23"/>
  <c r="T451" i="23" s="1"/>
  <c r="R452" i="23"/>
  <c r="T452" i="23" s="1"/>
  <c r="R453" i="23"/>
  <c r="T453" i="23" s="1"/>
  <c r="R454" i="23"/>
  <c r="T454" i="23" s="1"/>
  <c r="R455" i="23"/>
  <c r="T455" i="23" s="1"/>
  <c r="R456" i="23"/>
  <c r="T456" i="23" s="1"/>
  <c r="R457" i="23"/>
  <c r="T457" i="23" s="1"/>
  <c r="R458" i="23"/>
  <c r="T458" i="23" s="1"/>
  <c r="R459" i="23"/>
  <c r="T459" i="23" s="1"/>
  <c r="R460" i="23"/>
  <c r="T460" i="23" s="1"/>
  <c r="R461" i="23"/>
  <c r="T461" i="23" s="1"/>
  <c r="R879" i="23"/>
  <c r="T879" i="23" s="1"/>
  <c r="R463" i="23"/>
  <c r="T463" i="23" s="1"/>
  <c r="R464" i="23"/>
  <c r="T464" i="23" s="1"/>
  <c r="R465" i="23"/>
  <c r="T465" i="23" s="1"/>
  <c r="R466" i="23"/>
  <c r="T466" i="23" s="1"/>
  <c r="R467" i="23"/>
  <c r="T467" i="23" s="1"/>
  <c r="R468" i="23"/>
  <c r="T468" i="23" s="1"/>
  <c r="R469" i="23"/>
  <c r="T469" i="23" s="1"/>
  <c r="R470" i="23"/>
  <c r="T470" i="23" s="1"/>
  <c r="R471" i="23"/>
  <c r="T471" i="23" s="1"/>
  <c r="R472" i="23"/>
  <c r="T472" i="23" s="1"/>
  <c r="R473" i="23"/>
  <c r="T473" i="23" s="1"/>
  <c r="R474" i="23"/>
  <c r="T474" i="23" s="1"/>
  <c r="R475" i="23"/>
  <c r="T475" i="23" s="1"/>
  <c r="R476" i="23"/>
  <c r="T476" i="23" s="1"/>
  <c r="R477" i="23"/>
  <c r="T477" i="23" s="1"/>
  <c r="R478" i="23"/>
  <c r="T478" i="23" s="1"/>
  <c r="R479" i="23"/>
  <c r="T479" i="23" s="1"/>
  <c r="R480" i="23"/>
  <c r="T480" i="23" s="1"/>
  <c r="R481" i="23"/>
  <c r="T481" i="23" s="1"/>
  <c r="R482" i="23"/>
  <c r="T482" i="23" s="1"/>
  <c r="R483" i="23"/>
  <c r="T483" i="23" s="1"/>
  <c r="R484" i="23"/>
  <c r="T484" i="23" s="1"/>
  <c r="R485" i="23"/>
  <c r="T485" i="23" s="1"/>
  <c r="R486" i="23"/>
  <c r="T486" i="23" s="1"/>
  <c r="R487" i="23"/>
  <c r="T487" i="23" s="1"/>
  <c r="R488" i="23"/>
  <c r="T488" i="23" s="1"/>
  <c r="R489" i="23"/>
  <c r="T489" i="23" s="1"/>
  <c r="R490" i="23"/>
  <c r="T490" i="23" s="1"/>
  <c r="R491" i="23"/>
  <c r="T491" i="23" s="1"/>
  <c r="R492" i="23"/>
  <c r="T492" i="23" s="1"/>
  <c r="R493" i="23"/>
  <c r="T493" i="23" s="1"/>
  <c r="R494" i="23"/>
  <c r="T494" i="23" s="1"/>
  <c r="R495" i="23"/>
  <c r="T495" i="23" s="1"/>
  <c r="R496" i="23"/>
  <c r="T496" i="23" s="1"/>
  <c r="R497" i="23"/>
  <c r="T497" i="23" s="1"/>
  <c r="R498" i="23"/>
  <c r="T498" i="23" s="1"/>
  <c r="R499" i="23"/>
  <c r="T499" i="23" s="1"/>
  <c r="R500" i="23"/>
  <c r="T500" i="23" s="1"/>
  <c r="R501" i="23"/>
  <c r="T501" i="23" s="1"/>
  <c r="R502" i="23"/>
  <c r="T502" i="23" s="1"/>
  <c r="R503" i="23"/>
  <c r="T503" i="23" s="1"/>
  <c r="R504" i="23"/>
  <c r="T504" i="23" s="1"/>
  <c r="R505" i="23"/>
  <c r="T505" i="23" s="1"/>
  <c r="R506" i="23"/>
  <c r="T506" i="23" s="1"/>
  <c r="R507" i="23"/>
  <c r="T507" i="23" s="1"/>
  <c r="R508" i="23"/>
  <c r="T508" i="23" s="1"/>
  <c r="R509" i="23"/>
  <c r="T509" i="23" s="1"/>
  <c r="R510" i="23"/>
  <c r="T510" i="23" s="1"/>
  <c r="R511" i="23"/>
  <c r="T511" i="23" s="1"/>
  <c r="R512" i="23"/>
  <c r="T512" i="23" s="1"/>
  <c r="R513" i="23"/>
  <c r="T513" i="23" s="1"/>
  <c r="R514" i="23"/>
  <c r="T514" i="23" s="1"/>
  <c r="R515" i="23"/>
  <c r="T515" i="23" s="1"/>
  <c r="R516" i="23"/>
  <c r="T516" i="23" s="1"/>
  <c r="R517" i="23"/>
  <c r="T517" i="23" s="1"/>
  <c r="R518" i="23"/>
  <c r="T518" i="23" s="1"/>
  <c r="R519" i="23"/>
  <c r="T519" i="23" s="1"/>
  <c r="R520" i="23"/>
  <c r="T520" i="23" s="1"/>
  <c r="R521" i="23"/>
  <c r="T521" i="23" s="1"/>
  <c r="R522" i="23"/>
  <c r="T522" i="23" s="1"/>
  <c r="R523" i="23"/>
  <c r="T523" i="23" s="1"/>
  <c r="R524" i="23"/>
  <c r="T524" i="23" s="1"/>
  <c r="R525" i="23"/>
  <c r="T525" i="23" s="1"/>
  <c r="R526" i="23"/>
  <c r="T526" i="23" s="1"/>
  <c r="R527" i="23"/>
  <c r="T527" i="23" s="1"/>
  <c r="R528" i="23"/>
  <c r="T528" i="23" s="1"/>
  <c r="R529" i="23"/>
  <c r="T529" i="23" s="1"/>
  <c r="R530" i="23"/>
  <c r="T530" i="23" s="1"/>
  <c r="R531" i="23"/>
  <c r="T531" i="23" s="1"/>
  <c r="R532" i="23"/>
  <c r="T532" i="23" s="1"/>
  <c r="R533" i="23"/>
  <c r="T533" i="23" s="1"/>
  <c r="R534" i="23"/>
  <c r="T534" i="23" s="1"/>
  <c r="R535" i="23"/>
  <c r="T535" i="23" s="1"/>
  <c r="R536" i="23"/>
  <c r="T536" i="23" s="1"/>
  <c r="R537" i="23"/>
  <c r="T537" i="23" s="1"/>
  <c r="R538" i="23"/>
  <c r="T538" i="23" s="1"/>
  <c r="R539" i="23"/>
  <c r="T539" i="23" s="1"/>
  <c r="R540" i="23"/>
  <c r="T540" i="23" s="1"/>
  <c r="R541" i="23"/>
  <c r="T541" i="23" s="1"/>
  <c r="R542" i="23"/>
  <c r="T542" i="23" s="1"/>
  <c r="R543" i="23"/>
  <c r="T543" i="23" s="1"/>
  <c r="R544" i="23"/>
  <c r="T544" i="23" s="1"/>
  <c r="R545" i="23"/>
  <c r="T545" i="23" s="1"/>
  <c r="R546" i="23"/>
  <c r="T546" i="23" s="1"/>
  <c r="R547" i="23"/>
  <c r="T547" i="23" s="1"/>
  <c r="R548" i="23"/>
  <c r="T548" i="23" s="1"/>
  <c r="R549" i="23"/>
  <c r="T549" i="23" s="1"/>
  <c r="R550" i="23"/>
  <c r="T550" i="23" s="1"/>
  <c r="R551" i="23"/>
  <c r="T551" i="23" s="1"/>
  <c r="R552" i="23"/>
  <c r="T552" i="23" s="1"/>
  <c r="R553" i="23"/>
  <c r="T553" i="23" s="1"/>
  <c r="R554" i="23"/>
  <c r="T554" i="23" s="1"/>
  <c r="R555" i="23"/>
  <c r="T555" i="23" s="1"/>
  <c r="R556" i="23"/>
  <c r="T556" i="23" s="1"/>
  <c r="R557" i="23"/>
  <c r="T557" i="23" s="1"/>
  <c r="R558" i="23"/>
  <c r="T558" i="23" s="1"/>
  <c r="R559" i="23"/>
  <c r="T559" i="23" s="1"/>
  <c r="R560" i="23"/>
  <c r="T560" i="23" s="1"/>
  <c r="R561" i="23"/>
  <c r="T561" i="23" s="1"/>
  <c r="R562" i="23"/>
  <c r="T562" i="23" s="1"/>
  <c r="R563" i="23"/>
  <c r="T563" i="23" s="1"/>
  <c r="R564" i="23"/>
  <c r="T564" i="23" s="1"/>
  <c r="R565" i="23"/>
  <c r="T565" i="23" s="1"/>
  <c r="R566" i="23"/>
  <c r="T566" i="23" s="1"/>
  <c r="R567" i="23"/>
  <c r="T567" i="23" s="1"/>
  <c r="R568" i="23"/>
  <c r="T568" i="23" s="1"/>
  <c r="R569" i="23"/>
  <c r="T569" i="23" s="1"/>
  <c r="R570" i="23"/>
  <c r="T570" i="23" s="1"/>
  <c r="R571" i="23"/>
  <c r="T571" i="23" s="1"/>
  <c r="R572" i="23"/>
  <c r="T572" i="23" s="1"/>
  <c r="R573" i="23"/>
  <c r="T573" i="23" s="1"/>
  <c r="R574" i="23"/>
  <c r="T574" i="23" s="1"/>
  <c r="R575" i="23"/>
  <c r="T575" i="23" s="1"/>
  <c r="R576" i="23"/>
  <c r="T576" i="23" s="1"/>
  <c r="R577" i="23"/>
  <c r="T577" i="23" s="1"/>
  <c r="R578" i="23"/>
  <c r="T578" i="23" s="1"/>
  <c r="R579" i="23"/>
  <c r="T579" i="23" s="1"/>
  <c r="R580" i="23"/>
  <c r="T580" i="23" s="1"/>
  <c r="R581" i="23"/>
  <c r="T581" i="23" s="1"/>
  <c r="R582" i="23"/>
  <c r="T582" i="23" s="1"/>
  <c r="R583" i="23"/>
  <c r="T583" i="23" s="1"/>
  <c r="R584" i="23"/>
  <c r="T584" i="23" s="1"/>
  <c r="R585" i="23"/>
  <c r="T585" i="23" s="1"/>
  <c r="R586" i="23"/>
  <c r="T586" i="23" s="1"/>
  <c r="R587" i="23"/>
  <c r="T587" i="23" s="1"/>
  <c r="R588" i="23"/>
  <c r="T588" i="23" s="1"/>
  <c r="R589" i="23"/>
  <c r="T589" i="23" s="1"/>
  <c r="R590" i="23"/>
  <c r="T590" i="23" s="1"/>
  <c r="R591" i="23"/>
  <c r="T591" i="23" s="1"/>
  <c r="R592" i="23"/>
  <c r="T592" i="23" s="1"/>
  <c r="R593" i="23"/>
  <c r="T593" i="23" s="1"/>
  <c r="R594" i="23"/>
  <c r="T594" i="23" s="1"/>
  <c r="R595" i="23"/>
  <c r="T595" i="23" s="1"/>
  <c r="R596" i="23"/>
  <c r="T596" i="23" s="1"/>
  <c r="R597" i="23"/>
  <c r="T597" i="23" s="1"/>
  <c r="R598" i="23"/>
  <c r="T598" i="23" s="1"/>
  <c r="R599" i="23"/>
  <c r="T599" i="23" s="1"/>
  <c r="R600" i="23"/>
  <c r="T600" i="23" s="1"/>
  <c r="R601" i="23"/>
  <c r="T601" i="23" s="1"/>
  <c r="R602" i="23"/>
  <c r="T602" i="23" s="1"/>
  <c r="R603" i="23"/>
  <c r="T603" i="23" s="1"/>
  <c r="R604" i="23"/>
  <c r="T604" i="23" s="1"/>
  <c r="R605" i="23"/>
  <c r="T605" i="23" s="1"/>
  <c r="R606" i="23"/>
  <c r="T606" i="23" s="1"/>
  <c r="R607" i="23"/>
  <c r="T607" i="23" s="1"/>
  <c r="R608" i="23"/>
  <c r="T608" i="23" s="1"/>
  <c r="R609" i="23"/>
  <c r="T609" i="23" s="1"/>
  <c r="R610" i="23"/>
  <c r="T610" i="23" s="1"/>
  <c r="R611" i="23"/>
  <c r="T611" i="23" s="1"/>
  <c r="R612" i="23"/>
  <c r="T612" i="23" s="1"/>
  <c r="R613" i="23"/>
  <c r="T613" i="23" s="1"/>
  <c r="R614" i="23"/>
  <c r="T614" i="23" s="1"/>
  <c r="R615" i="23"/>
  <c r="T615" i="23" s="1"/>
  <c r="R616" i="23"/>
  <c r="T616" i="23" s="1"/>
  <c r="R617" i="23"/>
  <c r="T617" i="23" s="1"/>
  <c r="R618" i="23"/>
  <c r="T618" i="23" s="1"/>
  <c r="R619" i="23"/>
  <c r="T619" i="23" s="1"/>
  <c r="R620" i="23"/>
  <c r="T620" i="23" s="1"/>
  <c r="R621" i="23"/>
  <c r="T621" i="23" s="1"/>
  <c r="R622" i="23"/>
  <c r="T622" i="23" s="1"/>
  <c r="R623" i="23"/>
  <c r="T623" i="23" s="1"/>
  <c r="R624" i="23"/>
  <c r="T624" i="23" s="1"/>
  <c r="R625" i="23"/>
  <c r="T625" i="23" s="1"/>
  <c r="R626" i="23"/>
  <c r="T626" i="23" s="1"/>
  <c r="R627" i="23"/>
  <c r="T627" i="23" s="1"/>
  <c r="R628" i="23"/>
  <c r="T628" i="23" s="1"/>
  <c r="R629" i="23"/>
  <c r="T629" i="23" s="1"/>
  <c r="R630" i="23"/>
  <c r="T630" i="23" s="1"/>
  <c r="R631" i="23"/>
  <c r="T631" i="23" s="1"/>
  <c r="R632" i="23"/>
  <c r="T632" i="23" s="1"/>
  <c r="R633" i="23"/>
  <c r="T633" i="23" s="1"/>
  <c r="R634" i="23"/>
  <c r="T634" i="23" s="1"/>
  <c r="R635" i="23"/>
  <c r="T635" i="23" s="1"/>
  <c r="R636" i="23"/>
  <c r="T636" i="23" s="1"/>
  <c r="R637" i="23"/>
  <c r="T637" i="23" s="1"/>
  <c r="R638" i="23"/>
  <c r="T638" i="23" s="1"/>
  <c r="R639" i="23"/>
  <c r="T639" i="23" s="1"/>
  <c r="R640" i="23"/>
  <c r="T640" i="23" s="1"/>
  <c r="R641" i="23"/>
  <c r="T641" i="23" s="1"/>
  <c r="R642" i="23"/>
  <c r="T642" i="23" s="1"/>
  <c r="R643" i="23"/>
  <c r="T643" i="23" s="1"/>
  <c r="R644" i="23"/>
  <c r="T644" i="23" s="1"/>
  <c r="R645" i="23"/>
  <c r="T645" i="23" s="1"/>
  <c r="R646" i="23"/>
  <c r="T646" i="23" s="1"/>
  <c r="R647" i="23"/>
  <c r="T647" i="23" s="1"/>
  <c r="R648" i="23"/>
  <c r="T648" i="23" s="1"/>
  <c r="R649" i="23"/>
  <c r="T649" i="23" s="1"/>
  <c r="R650" i="23"/>
  <c r="T650" i="23" s="1"/>
  <c r="R651" i="23"/>
  <c r="T651" i="23" s="1"/>
  <c r="R652" i="23"/>
  <c r="T652" i="23" s="1"/>
  <c r="R653" i="23"/>
  <c r="T653" i="23" s="1"/>
  <c r="R654" i="23"/>
  <c r="T654" i="23" s="1"/>
  <c r="R655" i="23"/>
  <c r="T655" i="23" s="1"/>
  <c r="R656" i="23"/>
  <c r="T656" i="23" s="1"/>
  <c r="R657" i="23"/>
  <c r="T657" i="23" s="1"/>
  <c r="R658" i="23"/>
  <c r="T658" i="23" s="1"/>
  <c r="R659" i="23"/>
  <c r="T659" i="23" s="1"/>
  <c r="R660" i="23"/>
  <c r="T660" i="23" s="1"/>
  <c r="R661" i="23"/>
  <c r="T661" i="23" s="1"/>
  <c r="R662" i="23"/>
  <c r="T662" i="23" s="1"/>
  <c r="R663" i="23"/>
  <c r="T663" i="23" s="1"/>
  <c r="R664" i="23"/>
  <c r="T664" i="23" s="1"/>
  <c r="R665" i="23"/>
  <c r="T665" i="23" s="1"/>
  <c r="R666" i="23"/>
  <c r="T666" i="23" s="1"/>
  <c r="R667" i="23"/>
  <c r="T667" i="23" s="1"/>
  <c r="R668" i="23"/>
  <c r="T668" i="23" s="1"/>
  <c r="R669" i="23"/>
  <c r="T669" i="23" s="1"/>
  <c r="R670" i="23"/>
  <c r="T670" i="23" s="1"/>
  <c r="R671" i="23"/>
  <c r="T671" i="23" s="1"/>
  <c r="R672" i="23"/>
  <c r="T672" i="23" s="1"/>
  <c r="R673" i="23"/>
  <c r="T673" i="23" s="1"/>
  <c r="R674" i="23"/>
  <c r="T674" i="23" s="1"/>
  <c r="R675" i="23"/>
  <c r="T675" i="23" s="1"/>
  <c r="R676" i="23"/>
  <c r="T676" i="23" s="1"/>
  <c r="R677" i="23"/>
  <c r="T677" i="23" s="1"/>
  <c r="R678" i="23"/>
  <c r="T678" i="23" s="1"/>
  <c r="R679" i="23"/>
  <c r="T679" i="23" s="1"/>
  <c r="R680" i="23"/>
  <c r="T680" i="23" s="1"/>
  <c r="R681" i="23"/>
  <c r="T681" i="23" s="1"/>
  <c r="R682" i="23"/>
  <c r="T682" i="23" s="1"/>
  <c r="R683" i="23"/>
  <c r="T683" i="23" s="1"/>
  <c r="R684" i="23"/>
  <c r="T684" i="23" s="1"/>
  <c r="R685" i="23"/>
  <c r="T685" i="23" s="1"/>
  <c r="R686" i="23"/>
  <c r="T686" i="23" s="1"/>
  <c r="R687" i="23"/>
  <c r="T687" i="23" s="1"/>
  <c r="R688" i="23"/>
  <c r="T688" i="23" s="1"/>
  <c r="R689" i="23"/>
  <c r="T689" i="23" s="1"/>
  <c r="R690" i="23"/>
  <c r="T690" i="23" s="1"/>
  <c r="R691" i="23"/>
  <c r="T691" i="23" s="1"/>
  <c r="R692" i="23"/>
  <c r="T692" i="23" s="1"/>
  <c r="R693" i="23"/>
  <c r="T693" i="23" s="1"/>
  <c r="R694" i="23"/>
  <c r="T694" i="23" s="1"/>
  <c r="R695" i="23"/>
  <c r="T695" i="23" s="1"/>
  <c r="R696" i="23"/>
  <c r="T696" i="23" s="1"/>
  <c r="R697" i="23"/>
  <c r="T697" i="23" s="1"/>
  <c r="R698" i="23"/>
  <c r="T698" i="23" s="1"/>
  <c r="R699" i="23"/>
  <c r="T699" i="23" s="1"/>
  <c r="R700" i="23"/>
  <c r="T700" i="23" s="1"/>
  <c r="R701" i="23"/>
  <c r="T701" i="23" s="1"/>
  <c r="R702" i="23"/>
  <c r="T702" i="23" s="1"/>
  <c r="R703" i="23"/>
  <c r="T703" i="23" s="1"/>
  <c r="R704" i="23"/>
  <c r="T704" i="23" s="1"/>
  <c r="R705" i="23"/>
  <c r="T705" i="23" s="1"/>
  <c r="R706" i="23"/>
  <c r="T706" i="23" s="1"/>
  <c r="R707" i="23"/>
  <c r="T707" i="23" s="1"/>
  <c r="R708" i="23"/>
  <c r="T708" i="23" s="1"/>
  <c r="R709" i="23"/>
  <c r="T709" i="23" s="1"/>
  <c r="R710" i="23"/>
  <c r="T710" i="23" s="1"/>
  <c r="R711" i="23"/>
  <c r="T711" i="23" s="1"/>
  <c r="R712" i="23"/>
  <c r="T712" i="23" s="1"/>
  <c r="R713" i="23"/>
  <c r="T713" i="23" s="1"/>
  <c r="R714" i="23"/>
  <c r="T714" i="23" s="1"/>
  <c r="R715" i="23"/>
  <c r="T715" i="23" s="1"/>
  <c r="R716" i="23"/>
  <c r="T716" i="23" s="1"/>
  <c r="R717" i="23"/>
  <c r="T717" i="23" s="1"/>
  <c r="R718" i="23"/>
  <c r="T718" i="23" s="1"/>
  <c r="R719" i="23"/>
  <c r="T719" i="23" s="1"/>
  <c r="R720" i="23"/>
  <c r="T720" i="23" s="1"/>
  <c r="R721" i="23"/>
  <c r="T721" i="23" s="1"/>
  <c r="R722" i="23"/>
  <c r="T722" i="23" s="1"/>
  <c r="R723" i="23"/>
  <c r="T723" i="23" s="1"/>
  <c r="R724" i="23"/>
  <c r="T724" i="23" s="1"/>
  <c r="R725" i="23"/>
  <c r="T725" i="23" s="1"/>
  <c r="R726" i="23"/>
  <c r="T726" i="23" s="1"/>
  <c r="R727" i="23"/>
  <c r="T727" i="23" s="1"/>
  <c r="R728" i="23"/>
  <c r="T728" i="23" s="1"/>
  <c r="R729" i="23"/>
  <c r="T729" i="23" s="1"/>
  <c r="R730" i="23"/>
  <c r="T730" i="23" s="1"/>
  <c r="R731" i="23"/>
  <c r="T731" i="23" s="1"/>
  <c r="R732" i="23"/>
  <c r="T732" i="23" s="1"/>
  <c r="R733" i="23"/>
  <c r="T733" i="23" s="1"/>
  <c r="R734" i="23"/>
  <c r="T734" i="23" s="1"/>
  <c r="R735" i="23"/>
  <c r="T735" i="23" s="1"/>
  <c r="R736" i="23"/>
  <c r="T736" i="23" s="1"/>
  <c r="R737" i="23"/>
  <c r="T737" i="23" s="1"/>
  <c r="R738" i="23"/>
  <c r="T738" i="23" s="1"/>
  <c r="R739" i="23"/>
  <c r="T739" i="23" s="1"/>
  <c r="R740" i="23"/>
  <c r="T740" i="23" s="1"/>
  <c r="R741" i="23"/>
  <c r="T741" i="23" s="1"/>
  <c r="R742" i="23"/>
  <c r="T742" i="23" s="1"/>
  <c r="R743" i="23"/>
  <c r="T743" i="23" s="1"/>
  <c r="R744" i="23"/>
  <c r="T744" i="23" s="1"/>
  <c r="R745" i="23"/>
  <c r="T745" i="23" s="1"/>
  <c r="R746" i="23"/>
  <c r="T746" i="23" s="1"/>
  <c r="R747" i="23"/>
  <c r="T747" i="23" s="1"/>
  <c r="R748" i="23"/>
  <c r="T748" i="23" s="1"/>
  <c r="R749" i="23"/>
  <c r="T749" i="23" s="1"/>
  <c r="R750" i="23"/>
  <c r="T750" i="23" s="1"/>
  <c r="R751" i="23"/>
  <c r="T751" i="23" s="1"/>
  <c r="R752" i="23"/>
  <c r="T752" i="23" s="1"/>
  <c r="R753" i="23"/>
  <c r="T753" i="23" s="1"/>
  <c r="R754" i="23"/>
  <c r="T754" i="23" s="1"/>
  <c r="R755" i="23"/>
  <c r="T755" i="23" s="1"/>
  <c r="R756" i="23"/>
  <c r="T756" i="23" s="1"/>
  <c r="R757" i="23"/>
  <c r="T757" i="23" s="1"/>
  <c r="R758" i="23"/>
  <c r="T758" i="23" s="1"/>
  <c r="R759" i="23"/>
  <c r="T759" i="23" s="1"/>
  <c r="R760" i="23"/>
  <c r="T760" i="23" s="1"/>
  <c r="R761" i="23"/>
  <c r="T761" i="23" s="1"/>
  <c r="R762" i="23"/>
  <c r="T762" i="23" s="1"/>
  <c r="R763" i="23"/>
  <c r="T763" i="23" s="1"/>
  <c r="R764" i="23"/>
  <c r="T764" i="23" s="1"/>
  <c r="R765" i="23"/>
  <c r="T765" i="23" s="1"/>
  <c r="R766" i="23"/>
  <c r="T766" i="23" s="1"/>
  <c r="R767" i="23"/>
  <c r="T767" i="23" s="1"/>
  <c r="R768" i="23"/>
  <c r="T768" i="23" s="1"/>
  <c r="R769" i="23"/>
  <c r="T769" i="23" s="1"/>
  <c r="R770" i="23"/>
  <c r="T770" i="23" s="1"/>
  <c r="R771" i="23"/>
  <c r="T771" i="23" s="1"/>
  <c r="R772" i="23"/>
  <c r="T772" i="23" s="1"/>
  <c r="R773" i="23"/>
  <c r="T773" i="23" s="1"/>
  <c r="R774" i="23"/>
  <c r="T774" i="23" s="1"/>
  <c r="R775" i="23"/>
  <c r="T775" i="23" s="1"/>
  <c r="R776" i="23"/>
  <c r="T776" i="23" s="1"/>
  <c r="R777" i="23"/>
  <c r="T777" i="23" s="1"/>
  <c r="R778" i="23"/>
  <c r="T778" i="23" s="1"/>
  <c r="R779" i="23"/>
  <c r="T779" i="23" s="1"/>
  <c r="R780" i="23"/>
  <c r="T780" i="23" s="1"/>
  <c r="R781" i="23"/>
  <c r="T781" i="23" s="1"/>
  <c r="R782" i="23"/>
  <c r="T782" i="23" s="1"/>
  <c r="R783" i="23"/>
  <c r="T783" i="23" s="1"/>
  <c r="R784" i="23"/>
  <c r="T784" i="23" s="1"/>
  <c r="R785" i="23"/>
  <c r="T785" i="23" s="1"/>
  <c r="R786" i="23"/>
  <c r="T786" i="23" s="1"/>
  <c r="R787" i="23"/>
  <c r="T787" i="23" s="1"/>
  <c r="R788" i="23"/>
  <c r="T788" i="23" s="1"/>
  <c r="R789" i="23"/>
  <c r="T789" i="23" s="1"/>
  <c r="R790" i="23"/>
  <c r="T790" i="23" s="1"/>
  <c r="R791" i="23"/>
  <c r="T791" i="23" s="1"/>
  <c r="R792" i="23"/>
  <c r="T792" i="23" s="1"/>
  <c r="R793" i="23"/>
  <c r="T793" i="23" s="1"/>
  <c r="R794" i="23"/>
  <c r="T794" i="23" s="1"/>
  <c r="R795" i="23"/>
  <c r="T795" i="23" s="1"/>
  <c r="R796" i="23"/>
  <c r="T796" i="23" s="1"/>
  <c r="R797" i="23"/>
  <c r="T797" i="23" s="1"/>
  <c r="R798" i="23"/>
  <c r="T798" i="23" s="1"/>
  <c r="R799" i="23"/>
  <c r="T799" i="23" s="1"/>
  <c r="R800" i="23"/>
  <c r="T800" i="23" s="1"/>
  <c r="R801" i="23"/>
  <c r="T801" i="23" s="1"/>
  <c r="R802" i="23"/>
  <c r="T802" i="23" s="1"/>
  <c r="R803" i="23"/>
  <c r="T803" i="23" s="1"/>
  <c r="R804" i="23"/>
  <c r="T804" i="23" s="1"/>
  <c r="R805" i="23"/>
  <c r="T805" i="23" s="1"/>
  <c r="R806" i="23"/>
  <c r="T806" i="23" s="1"/>
  <c r="R807" i="23"/>
  <c r="T807" i="23" s="1"/>
  <c r="R808" i="23"/>
  <c r="T808" i="23" s="1"/>
  <c r="R809" i="23"/>
  <c r="T809" i="23" s="1"/>
  <c r="R810" i="23"/>
  <c r="T810" i="23" s="1"/>
  <c r="R811" i="23"/>
  <c r="T811" i="23" s="1"/>
  <c r="R812" i="23"/>
  <c r="T812" i="23" s="1"/>
  <c r="R813" i="23"/>
  <c r="T813" i="23" s="1"/>
  <c r="R814" i="23"/>
  <c r="T814" i="23" s="1"/>
  <c r="R815" i="23"/>
  <c r="T815" i="23" s="1"/>
  <c r="R816" i="23"/>
  <c r="T816" i="23" s="1"/>
  <c r="R817" i="23"/>
  <c r="T817" i="23" s="1"/>
  <c r="R818" i="23"/>
  <c r="T818" i="23" s="1"/>
  <c r="R819" i="23"/>
  <c r="T819" i="23" s="1"/>
  <c r="R820" i="23"/>
  <c r="T820" i="23" s="1"/>
  <c r="R821" i="23"/>
  <c r="T821" i="23" s="1"/>
  <c r="R822" i="23"/>
  <c r="T822" i="23" s="1"/>
  <c r="R823" i="23"/>
  <c r="T823" i="23" s="1"/>
  <c r="R824" i="23"/>
  <c r="T824" i="23" s="1"/>
  <c r="R825" i="23"/>
  <c r="T825" i="23" s="1"/>
  <c r="R826" i="23"/>
  <c r="T826" i="23" s="1"/>
  <c r="R827" i="23"/>
  <c r="T827" i="23" s="1"/>
  <c r="R828" i="23"/>
  <c r="T828" i="23" s="1"/>
  <c r="R829" i="23"/>
  <c r="T829" i="23" s="1"/>
  <c r="R830" i="23"/>
  <c r="T830" i="23" s="1"/>
  <c r="R831" i="23"/>
  <c r="T831" i="23" s="1"/>
  <c r="R832" i="23"/>
  <c r="T832" i="23" s="1"/>
  <c r="R833" i="23"/>
  <c r="T833" i="23" s="1"/>
  <c r="R834" i="23"/>
  <c r="T834" i="23" s="1"/>
  <c r="R835" i="23"/>
  <c r="T835" i="23" s="1"/>
  <c r="R836" i="23"/>
  <c r="T836" i="23" s="1"/>
  <c r="R837" i="23"/>
  <c r="T837" i="23" s="1"/>
  <c r="R838" i="23"/>
  <c r="T838" i="23" s="1"/>
  <c r="R839" i="23"/>
  <c r="T839" i="23" s="1"/>
  <c r="R840" i="23"/>
  <c r="T840" i="23" s="1"/>
  <c r="R841" i="23"/>
  <c r="T841" i="23" s="1"/>
  <c r="R842" i="23"/>
  <c r="T842" i="23" s="1"/>
  <c r="R843" i="23"/>
  <c r="T843" i="23" s="1"/>
  <c r="R844" i="23"/>
  <c r="T844" i="23" s="1"/>
  <c r="R845" i="23"/>
  <c r="T845" i="23" s="1"/>
  <c r="R846" i="23"/>
  <c r="T846" i="23" s="1"/>
  <c r="R847" i="23"/>
  <c r="T847" i="23" s="1"/>
  <c r="R848" i="23"/>
  <c r="T848" i="23" s="1"/>
  <c r="R849" i="23"/>
  <c r="T849" i="23" s="1"/>
  <c r="R850" i="23"/>
  <c r="T850" i="23" s="1"/>
  <c r="R851" i="23"/>
  <c r="T851" i="23" s="1"/>
  <c r="R852" i="23"/>
  <c r="T852" i="23" s="1"/>
  <c r="R853" i="23"/>
  <c r="T853" i="23" s="1"/>
  <c r="R854" i="23"/>
  <c r="T854" i="23" s="1"/>
  <c r="R855" i="23"/>
  <c r="T855" i="23" s="1"/>
  <c r="R856" i="23"/>
  <c r="T856" i="23" s="1"/>
  <c r="R857" i="23"/>
  <c r="T857" i="23" s="1"/>
  <c r="R858" i="23"/>
  <c r="T858" i="23" s="1"/>
  <c r="R859" i="23"/>
  <c r="T859" i="23" s="1"/>
  <c r="R860" i="23"/>
  <c r="T860" i="23" s="1"/>
  <c r="R861" i="23"/>
  <c r="T861" i="23" s="1"/>
  <c r="R862" i="23"/>
  <c r="T862" i="23" s="1"/>
  <c r="R863" i="23"/>
  <c r="T863" i="23" s="1"/>
  <c r="R864" i="23"/>
  <c r="T864" i="23" s="1"/>
  <c r="R865" i="23"/>
  <c r="T865" i="23" s="1"/>
  <c r="R866" i="23"/>
  <c r="T866" i="23" s="1"/>
  <c r="R867" i="23"/>
  <c r="T867" i="23" s="1"/>
  <c r="R868" i="23"/>
  <c r="T868" i="23" s="1"/>
  <c r="R869" i="23"/>
  <c r="T869" i="23" s="1"/>
  <c r="R870" i="23"/>
  <c r="T870" i="23" s="1"/>
  <c r="R871" i="23"/>
  <c r="T871" i="23" s="1"/>
  <c r="R872" i="23"/>
  <c r="T872" i="23" s="1"/>
  <c r="R873" i="23"/>
  <c r="T873" i="23" s="1"/>
  <c r="R874" i="23"/>
  <c r="T874" i="23" s="1"/>
  <c r="R875" i="23"/>
  <c r="T875" i="23" s="1"/>
  <c r="R876" i="23"/>
  <c r="T876" i="23" s="1"/>
  <c r="R877" i="23"/>
  <c r="T877" i="23" s="1"/>
  <c r="R878" i="23"/>
  <c r="T878" i="23" s="1"/>
  <c r="R50" i="23"/>
  <c r="R880" i="23"/>
  <c r="T880" i="23" s="1"/>
  <c r="R881" i="23"/>
  <c r="T881" i="23" s="1"/>
  <c r="R882" i="23"/>
  <c r="T882" i="23" s="1"/>
  <c r="R883" i="23"/>
  <c r="T883" i="23" s="1"/>
  <c r="R884" i="23"/>
  <c r="T884" i="23" s="1"/>
  <c r="R885" i="23"/>
  <c r="T885" i="23" s="1"/>
  <c r="R886" i="23"/>
  <c r="T886" i="23" s="1"/>
  <c r="R887" i="23"/>
  <c r="T887" i="23" s="1"/>
  <c r="R888" i="23"/>
  <c r="T888" i="23" s="1"/>
  <c r="R889" i="23"/>
  <c r="T889" i="23" s="1"/>
  <c r="R890" i="23"/>
  <c r="T890" i="23" s="1"/>
  <c r="R891" i="23"/>
  <c r="T891" i="23" s="1"/>
  <c r="R892" i="23"/>
  <c r="T892" i="23" s="1"/>
  <c r="R893" i="23"/>
  <c r="T893" i="23" s="1"/>
  <c r="R894" i="23"/>
  <c r="T894" i="23" s="1"/>
  <c r="R895" i="23"/>
  <c r="T895" i="23" s="1"/>
  <c r="R896" i="23"/>
  <c r="T896" i="23" s="1"/>
  <c r="R897" i="23"/>
  <c r="T897" i="23" s="1"/>
  <c r="R898" i="23"/>
  <c r="T898" i="23" s="1"/>
  <c r="R899" i="23"/>
  <c r="T899" i="23" s="1"/>
  <c r="R900" i="23"/>
  <c r="T900" i="23" s="1"/>
  <c r="R901" i="23"/>
  <c r="T901" i="23" s="1"/>
  <c r="R902" i="23"/>
  <c r="T902" i="23" s="1"/>
  <c r="R903" i="23"/>
  <c r="T903" i="23" s="1"/>
  <c r="R904" i="23"/>
  <c r="T904" i="23" s="1"/>
  <c r="R905" i="23"/>
  <c r="T905" i="23" s="1"/>
  <c r="R906" i="23"/>
  <c r="T906" i="23" s="1"/>
  <c r="R907" i="23"/>
  <c r="T907" i="23" s="1"/>
  <c r="R908" i="23"/>
  <c r="T908" i="23" s="1"/>
  <c r="R909" i="23"/>
  <c r="T909" i="23" s="1"/>
  <c r="R910" i="23"/>
  <c r="T910" i="23" s="1"/>
  <c r="R911" i="23"/>
  <c r="T911" i="23" s="1"/>
  <c r="R912" i="23"/>
  <c r="T912" i="23" s="1"/>
  <c r="R913" i="23"/>
  <c r="T913" i="23" s="1"/>
  <c r="R914" i="23"/>
  <c r="T914" i="23" s="1"/>
  <c r="R915" i="23"/>
  <c r="T915" i="23" s="1"/>
  <c r="R916" i="23"/>
  <c r="T916" i="23" s="1"/>
  <c r="R917" i="23"/>
  <c r="T917" i="23" s="1"/>
  <c r="R918" i="23"/>
  <c r="T918" i="23" s="1"/>
  <c r="R919" i="23"/>
  <c r="T919" i="23" s="1"/>
  <c r="R920" i="23"/>
  <c r="T920" i="23" s="1"/>
  <c r="R921" i="23"/>
  <c r="T921" i="23" s="1"/>
  <c r="R922" i="23"/>
  <c r="T922" i="23" s="1"/>
  <c r="R923" i="23"/>
  <c r="T923" i="23" s="1"/>
  <c r="R924" i="23"/>
  <c r="T924" i="23" s="1"/>
  <c r="R925" i="23"/>
  <c r="T925" i="23" s="1"/>
  <c r="R926" i="23"/>
  <c r="T926" i="23" s="1"/>
  <c r="R927" i="23"/>
  <c r="T927" i="23" s="1"/>
  <c r="R928" i="23"/>
  <c r="T928" i="23" s="1"/>
  <c r="R929" i="23"/>
  <c r="T929" i="23" s="1"/>
  <c r="R930" i="23"/>
  <c r="T930" i="23" s="1"/>
  <c r="R931" i="23"/>
  <c r="T931" i="23" s="1"/>
  <c r="R932" i="23"/>
  <c r="T932" i="23" s="1"/>
  <c r="R933" i="23"/>
  <c r="T933" i="23" s="1"/>
  <c r="R934" i="23"/>
  <c r="T934" i="23" s="1"/>
  <c r="R935" i="23"/>
  <c r="T935" i="23" s="1"/>
  <c r="R936" i="23"/>
  <c r="T936" i="23" s="1"/>
  <c r="R937" i="23"/>
  <c r="T937" i="23" s="1"/>
  <c r="R938" i="23"/>
  <c r="T938" i="23" s="1"/>
  <c r="R939" i="23"/>
  <c r="T939" i="23" s="1"/>
  <c r="R940" i="23"/>
  <c r="T940" i="23" s="1"/>
  <c r="R941" i="23"/>
  <c r="T941" i="23" s="1"/>
  <c r="R942" i="23"/>
  <c r="T942" i="23" s="1"/>
  <c r="R943" i="23"/>
  <c r="T943" i="23" s="1"/>
  <c r="R944" i="23"/>
  <c r="T944" i="23" s="1"/>
  <c r="R945" i="23"/>
  <c r="T945" i="23" s="1"/>
  <c r="R946" i="23"/>
  <c r="T946" i="23" s="1"/>
  <c r="R947" i="23"/>
  <c r="T947" i="23" s="1"/>
  <c r="R948" i="23"/>
  <c r="T948" i="23" s="1"/>
  <c r="R949" i="23"/>
  <c r="T949" i="23" s="1"/>
  <c r="R950" i="23"/>
  <c r="T950" i="23" s="1"/>
  <c r="R951" i="23"/>
  <c r="T951" i="23" s="1"/>
  <c r="R952" i="23"/>
  <c r="T952" i="23" s="1"/>
  <c r="R953" i="23"/>
  <c r="T953" i="23" s="1"/>
  <c r="R954" i="23"/>
  <c r="T954" i="23" s="1"/>
  <c r="R955" i="23"/>
  <c r="T955" i="23" s="1"/>
  <c r="R956" i="23"/>
  <c r="T956" i="23" s="1"/>
  <c r="R957" i="23"/>
  <c r="T957" i="23" s="1"/>
  <c r="R958" i="23"/>
  <c r="T958" i="23" s="1"/>
  <c r="R959" i="23"/>
  <c r="T959" i="23" s="1"/>
  <c r="R960" i="23"/>
  <c r="T960" i="23" s="1"/>
  <c r="R961" i="23"/>
  <c r="T961" i="23" s="1"/>
  <c r="R962" i="23"/>
  <c r="T962" i="23" s="1"/>
  <c r="R963" i="23"/>
  <c r="T963" i="23" s="1"/>
  <c r="R964" i="23"/>
  <c r="T964" i="23" s="1"/>
  <c r="R965" i="23"/>
  <c r="T965" i="23" s="1"/>
  <c r="R966" i="23"/>
  <c r="T966" i="23" s="1"/>
  <c r="R967" i="23"/>
  <c r="T967" i="23" s="1"/>
  <c r="R968" i="23"/>
  <c r="T968" i="23" s="1"/>
  <c r="R969" i="23"/>
  <c r="T969" i="23" s="1"/>
  <c r="R970" i="23"/>
  <c r="T970" i="23" s="1"/>
  <c r="R971" i="23"/>
  <c r="T971" i="23" s="1"/>
  <c r="R972" i="23"/>
  <c r="T972" i="23" s="1"/>
  <c r="R973" i="23"/>
  <c r="T973" i="23" s="1"/>
  <c r="R974" i="23"/>
  <c r="T974" i="23" s="1"/>
  <c r="R975" i="23"/>
  <c r="T975" i="23" s="1"/>
  <c r="R976" i="23"/>
  <c r="T976" i="23" s="1"/>
  <c r="R977" i="23"/>
  <c r="T977" i="23" s="1"/>
  <c r="R978" i="23"/>
  <c r="T978" i="23" s="1"/>
  <c r="R979" i="23"/>
  <c r="T979" i="23" s="1"/>
  <c r="R980" i="23"/>
  <c r="T980" i="23" s="1"/>
  <c r="R981" i="23"/>
  <c r="T981" i="23" s="1"/>
  <c r="R982" i="23"/>
  <c r="T982" i="23" s="1"/>
  <c r="R983" i="23"/>
  <c r="T983" i="23" s="1"/>
  <c r="R984" i="23"/>
  <c r="T984" i="23" s="1"/>
  <c r="R985" i="23"/>
  <c r="T985" i="23" s="1"/>
  <c r="R986" i="23"/>
  <c r="T986" i="23" s="1"/>
  <c r="R987" i="23"/>
  <c r="T987" i="23" s="1"/>
  <c r="R988" i="23"/>
  <c r="T988" i="23" s="1"/>
  <c r="R989" i="23"/>
  <c r="T989" i="23" s="1"/>
  <c r="R990" i="23"/>
  <c r="T990" i="23" s="1"/>
  <c r="R991" i="23"/>
  <c r="T991" i="23" s="1"/>
  <c r="R992" i="23"/>
  <c r="T992" i="23" s="1"/>
  <c r="R993" i="23"/>
  <c r="T993" i="23" s="1"/>
  <c r="R994" i="23"/>
  <c r="T994" i="23" s="1"/>
  <c r="R995" i="23"/>
  <c r="T995" i="23" s="1"/>
  <c r="R996" i="23"/>
  <c r="T996" i="23" s="1"/>
  <c r="R997" i="23"/>
  <c r="T997" i="23" s="1"/>
  <c r="R998" i="23"/>
  <c r="T998" i="23" s="1"/>
  <c r="R999" i="23"/>
  <c r="T999" i="23" s="1"/>
  <c r="R1000" i="23"/>
  <c r="T1000" i="23" s="1"/>
  <c r="R1001" i="23"/>
  <c r="T1001" i="23" s="1"/>
  <c r="R1002" i="23"/>
  <c r="T1002" i="23" s="1"/>
  <c r="R1003" i="23"/>
  <c r="T1003" i="23" s="1"/>
  <c r="R1004" i="23"/>
  <c r="T1004" i="23" s="1"/>
  <c r="R1005" i="23"/>
  <c r="T1005" i="23" s="1"/>
  <c r="R1006" i="23"/>
  <c r="T1006" i="23" s="1"/>
  <c r="R1007" i="23"/>
  <c r="T1007" i="23" s="1"/>
  <c r="R1008" i="23"/>
  <c r="T1008" i="23" s="1"/>
  <c r="R1009" i="23"/>
  <c r="T1009" i="23" s="1"/>
  <c r="R1010" i="23"/>
  <c r="T1010" i="23" s="1"/>
  <c r="R1011" i="23"/>
  <c r="T1011" i="23" s="1"/>
  <c r="R1012" i="23"/>
  <c r="T1012" i="23" s="1"/>
  <c r="R1013" i="23"/>
  <c r="T1013" i="23" s="1"/>
  <c r="R1014" i="23"/>
  <c r="T1014" i="23" s="1"/>
  <c r="R1015" i="23"/>
  <c r="T1015" i="23" s="1"/>
  <c r="R1016" i="23"/>
  <c r="T1016" i="23" s="1"/>
  <c r="R1017" i="23"/>
  <c r="T1017" i="23" s="1"/>
  <c r="R1018" i="23"/>
  <c r="T1018" i="23" s="1"/>
  <c r="R1019" i="23"/>
  <c r="T1019" i="23" s="1"/>
  <c r="R1020" i="23"/>
  <c r="T1020" i="23" s="1"/>
  <c r="R1021" i="23"/>
  <c r="T1021" i="23" s="1"/>
  <c r="R1022" i="23"/>
  <c r="T1022" i="23" s="1"/>
  <c r="R1023" i="23"/>
  <c r="T1023" i="23" s="1"/>
  <c r="R1024" i="23"/>
  <c r="T1024" i="23" s="1"/>
  <c r="R1025" i="23"/>
  <c r="T1025" i="23" s="1"/>
  <c r="R1026" i="23"/>
  <c r="T1026" i="23" s="1"/>
  <c r="R1027" i="23"/>
  <c r="T1027" i="23" s="1"/>
  <c r="R1028" i="23"/>
  <c r="T1028" i="23" s="1"/>
  <c r="R1029" i="23"/>
  <c r="T1029" i="23" s="1"/>
  <c r="R1030" i="23"/>
  <c r="T1030" i="23" s="1"/>
  <c r="R1031" i="23"/>
  <c r="T1031" i="23" s="1"/>
  <c r="R1032" i="23"/>
  <c r="T1032" i="23" s="1"/>
  <c r="R1033" i="23"/>
  <c r="T1033" i="23" s="1"/>
  <c r="R1034" i="23"/>
  <c r="T1034" i="23" s="1"/>
  <c r="R1035" i="23"/>
  <c r="T1035" i="23" s="1"/>
  <c r="R1036" i="23"/>
  <c r="T1036" i="23" s="1"/>
  <c r="R1037" i="23"/>
  <c r="T1037" i="23" s="1"/>
  <c r="R1038" i="23"/>
  <c r="T1038" i="23" s="1"/>
  <c r="R1039" i="23"/>
  <c r="T1039" i="23" s="1"/>
  <c r="R1040" i="23"/>
  <c r="T1040" i="23" s="1"/>
  <c r="R1041" i="23"/>
  <c r="T1041" i="23" s="1"/>
  <c r="R1042" i="23"/>
  <c r="T1042" i="23" s="1"/>
  <c r="R1043" i="23"/>
  <c r="T1043" i="23" s="1"/>
  <c r="R1044" i="23"/>
  <c r="T1044" i="23" s="1"/>
  <c r="R1045" i="23"/>
  <c r="T1045" i="23" s="1"/>
  <c r="R1046" i="23"/>
  <c r="T1046" i="23" s="1"/>
  <c r="R1047" i="23"/>
  <c r="T1047" i="23" s="1"/>
  <c r="R1048" i="23"/>
  <c r="T1048" i="23" s="1"/>
  <c r="R1049" i="23"/>
  <c r="T1049" i="23" s="1"/>
  <c r="R1050" i="23"/>
  <c r="T1050" i="23" s="1"/>
  <c r="R1051" i="23"/>
  <c r="T1051" i="23" s="1"/>
  <c r="R1052" i="23"/>
  <c r="T1052" i="23" s="1"/>
  <c r="R1053" i="23"/>
  <c r="T1053" i="23" s="1"/>
  <c r="R1054" i="23"/>
  <c r="T1054" i="23" s="1"/>
  <c r="R1055" i="23"/>
  <c r="T1055" i="23" s="1"/>
  <c r="R1056" i="23"/>
  <c r="T1056" i="23" s="1"/>
  <c r="R1057" i="23"/>
  <c r="T1057" i="23" s="1"/>
  <c r="R1058" i="23"/>
  <c r="T1058" i="23" s="1"/>
  <c r="R1059" i="23"/>
  <c r="T1059" i="23" s="1"/>
  <c r="R1060" i="23"/>
  <c r="T1060" i="23" s="1"/>
  <c r="R1061" i="23"/>
  <c r="T1061" i="23" s="1"/>
  <c r="R1062" i="23"/>
  <c r="T1062" i="23" s="1"/>
  <c r="R1063" i="23"/>
  <c r="T1063" i="23" s="1"/>
  <c r="R1064" i="23"/>
  <c r="T1064" i="23" s="1"/>
  <c r="R1065" i="23"/>
  <c r="T1065" i="23" s="1"/>
  <c r="R1066" i="23"/>
  <c r="T1066" i="23" s="1"/>
  <c r="R1067" i="23"/>
  <c r="T1067" i="23" s="1"/>
  <c r="R1068" i="23"/>
  <c r="T1068" i="23" s="1"/>
  <c r="R1069" i="23"/>
  <c r="T1069" i="23" s="1"/>
  <c r="R1070" i="23"/>
  <c r="T1070" i="23" s="1"/>
  <c r="R1071" i="23"/>
  <c r="T1071" i="23" s="1"/>
  <c r="R1072" i="23"/>
  <c r="T1072" i="23" s="1"/>
  <c r="R1073" i="23"/>
  <c r="T1073" i="23" s="1"/>
  <c r="R1074" i="23"/>
  <c r="T1074" i="23" s="1"/>
  <c r="R1075" i="23"/>
  <c r="T1075" i="23" s="1"/>
  <c r="R1076" i="23"/>
  <c r="T1076" i="23" s="1"/>
  <c r="R1077" i="23"/>
  <c r="T1077" i="23" s="1"/>
  <c r="R1078" i="23"/>
  <c r="T1078" i="23" s="1"/>
  <c r="R1079" i="23"/>
  <c r="T1079" i="23" s="1"/>
  <c r="R1080" i="23"/>
  <c r="T1080" i="23" s="1"/>
  <c r="R1081" i="23"/>
  <c r="T1081" i="23" s="1"/>
  <c r="R1082" i="23"/>
  <c r="T1082" i="23" s="1"/>
  <c r="R1083" i="23"/>
  <c r="T1083" i="23" s="1"/>
  <c r="R1084" i="23"/>
  <c r="T1084" i="23" s="1"/>
  <c r="R1085" i="23"/>
  <c r="T1085" i="23" s="1"/>
  <c r="R1086" i="23"/>
  <c r="T1086" i="23" s="1"/>
  <c r="R1087" i="23"/>
  <c r="T1087" i="23" s="1"/>
  <c r="R1088" i="23"/>
  <c r="T1088" i="23" s="1"/>
  <c r="R1089" i="23"/>
  <c r="T1089" i="23" s="1"/>
  <c r="R1090" i="23"/>
  <c r="T1090" i="23" s="1"/>
  <c r="R1091" i="23"/>
  <c r="T1091" i="23" s="1"/>
  <c r="R1092" i="23"/>
  <c r="T1092" i="23" s="1"/>
  <c r="R1093" i="23"/>
  <c r="T1093" i="23" s="1"/>
  <c r="R1094" i="23"/>
  <c r="T1094" i="23" s="1"/>
  <c r="R1095" i="23"/>
  <c r="T1095" i="23" s="1"/>
  <c r="R1096" i="23"/>
  <c r="T1096" i="23" s="1"/>
  <c r="R1097" i="23"/>
  <c r="T1097" i="23" s="1"/>
  <c r="R1098" i="23"/>
  <c r="T1098" i="23" s="1"/>
  <c r="R1099" i="23"/>
  <c r="T1099" i="23" s="1"/>
  <c r="R1100" i="23"/>
  <c r="T1100" i="23" s="1"/>
  <c r="R1101" i="23"/>
  <c r="T1101" i="23" s="1"/>
  <c r="R1102" i="23"/>
  <c r="T1102" i="23" s="1"/>
  <c r="R1103" i="23"/>
  <c r="T1103" i="23" s="1"/>
  <c r="R1104" i="23"/>
  <c r="T1104" i="23" s="1"/>
  <c r="R1105" i="23"/>
  <c r="T1105" i="23" s="1"/>
  <c r="R1106" i="23"/>
  <c r="T1106" i="23" s="1"/>
  <c r="R1107" i="23"/>
  <c r="T1107" i="23" s="1"/>
  <c r="R1108" i="23"/>
  <c r="T1108" i="23" s="1"/>
  <c r="R1109" i="23"/>
  <c r="T1109" i="23" s="1"/>
  <c r="R1110" i="23"/>
  <c r="T1110" i="23" s="1"/>
  <c r="R1111" i="23"/>
  <c r="T1111" i="23" s="1"/>
  <c r="R1112" i="23"/>
  <c r="T1112" i="23" s="1"/>
  <c r="R1113" i="23"/>
  <c r="T1113" i="23" s="1"/>
  <c r="R1114" i="23"/>
  <c r="T1114" i="23" s="1"/>
  <c r="R1115" i="23"/>
  <c r="T1115" i="23" s="1"/>
  <c r="R1116" i="23"/>
  <c r="T1116" i="23" s="1"/>
  <c r="R1117" i="23"/>
  <c r="T1117" i="23" s="1"/>
  <c r="R1118" i="23"/>
  <c r="T1118" i="23" s="1"/>
  <c r="R1119" i="23"/>
  <c r="T1119" i="23" s="1"/>
  <c r="R1120" i="23"/>
  <c r="T1120" i="23" s="1"/>
  <c r="R1121" i="23"/>
  <c r="T1121" i="23" s="1"/>
  <c r="R1122" i="23"/>
  <c r="T1122" i="23" s="1"/>
  <c r="R1123" i="23"/>
  <c r="T1123" i="23" s="1"/>
  <c r="R1124" i="23"/>
  <c r="T1124" i="23" s="1"/>
  <c r="R1125" i="23"/>
  <c r="T1125" i="23" s="1"/>
  <c r="R1126" i="23"/>
  <c r="T1126" i="23" s="1"/>
  <c r="R1127" i="23"/>
  <c r="T1127" i="23" s="1"/>
  <c r="R1128" i="23"/>
  <c r="T1128" i="23" s="1"/>
  <c r="R1129" i="23"/>
  <c r="T1129" i="23" s="1"/>
  <c r="R1130" i="23"/>
  <c r="T1130" i="23" s="1"/>
  <c r="R1131" i="23"/>
  <c r="T1131" i="23" s="1"/>
  <c r="R1132" i="23"/>
  <c r="T1132" i="23" s="1"/>
  <c r="R1133" i="23"/>
  <c r="T1133" i="23" s="1"/>
  <c r="R1134" i="23"/>
  <c r="T1134" i="23" s="1"/>
  <c r="R1135" i="23"/>
  <c r="T1135" i="23" s="1"/>
  <c r="R1136" i="23"/>
  <c r="T1136" i="23" s="1"/>
  <c r="R1137" i="23"/>
  <c r="T1137" i="23" s="1"/>
  <c r="R1138" i="23"/>
  <c r="T1138" i="23" s="1"/>
  <c r="R1139" i="23"/>
  <c r="T1139" i="23" s="1"/>
  <c r="R1140" i="23"/>
  <c r="T1140" i="23" s="1"/>
  <c r="R1141" i="23"/>
  <c r="T1141" i="23" s="1"/>
  <c r="R1142" i="23"/>
  <c r="T1142" i="23" s="1"/>
  <c r="R1143" i="23"/>
  <c r="T1143" i="23" s="1"/>
  <c r="R1144" i="23"/>
  <c r="T1144" i="23" s="1"/>
  <c r="R1145" i="23"/>
  <c r="T1145" i="23" s="1"/>
  <c r="R1146" i="23"/>
  <c r="T1146" i="23" s="1"/>
  <c r="R1147" i="23"/>
  <c r="T1147" i="23" s="1"/>
  <c r="R1148" i="23"/>
  <c r="T1148" i="23" s="1"/>
  <c r="R1149" i="23"/>
  <c r="T1149" i="23" s="1"/>
  <c r="R1150" i="23"/>
  <c r="T1150" i="23" s="1"/>
  <c r="R1151" i="23"/>
  <c r="T1151" i="23" s="1"/>
  <c r="R1152" i="23"/>
  <c r="T1152" i="23" s="1"/>
  <c r="R1153" i="23"/>
  <c r="T1153" i="23" s="1"/>
  <c r="R1154" i="23"/>
  <c r="T1154" i="23" s="1"/>
  <c r="R1155" i="23"/>
  <c r="T1155" i="23" s="1"/>
  <c r="R1156" i="23"/>
  <c r="T1156" i="23" s="1"/>
  <c r="R1157" i="23"/>
  <c r="T1157" i="23" s="1"/>
  <c r="R1158" i="23"/>
  <c r="T1158" i="23" s="1"/>
  <c r="R1159" i="23"/>
  <c r="T1159" i="23" s="1"/>
  <c r="R1160" i="23"/>
  <c r="T1160" i="23" s="1"/>
  <c r="R1161" i="23"/>
  <c r="T1161" i="23" s="1"/>
  <c r="R1162" i="23"/>
  <c r="T1162" i="23" s="1"/>
  <c r="R1163" i="23"/>
  <c r="T1163" i="23" s="1"/>
  <c r="R1164" i="23"/>
  <c r="T1164" i="23" s="1"/>
  <c r="R1165" i="23"/>
  <c r="T1165" i="23" s="1"/>
  <c r="R1166" i="23"/>
  <c r="T1166" i="23" s="1"/>
  <c r="R1167" i="23"/>
  <c r="T1167" i="23" s="1"/>
  <c r="R1168" i="23"/>
  <c r="T1168" i="23" s="1"/>
  <c r="R1169" i="23"/>
  <c r="T1169" i="23" s="1"/>
  <c r="R1170" i="23"/>
  <c r="T1170" i="23" s="1"/>
  <c r="R1171" i="23"/>
  <c r="T1171" i="23" s="1"/>
  <c r="R1172" i="23"/>
  <c r="T1172" i="23" s="1"/>
  <c r="R1173" i="23"/>
  <c r="T1173" i="23" s="1"/>
  <c r="R1174" i="23"/>
  <c r="T1174" i="23" s="1"/>
  <c r="R1175" i="23"/>
  <c r="T1175" i="23" s="1"/>
  <c r="R1176" i="23"/>
  <c r="T1176" i="23" s="1"/>
  <c r="R1177" i="23"/>
  <c r="T1177" i="23" s="1"/>
  <c r="R1178" i="23"/>
  <c r="T1178" i="23" s="1"/>
  <c r="R1179" i="23"/>
  <c r="T1179" i="23" s="1"/>
  <c r="R1180" i="23"/>
  <c r="T1180" i="23" s="1"/>
  <c r="R1181" i="23"/>
  <c r="T1181" i="23" s="1"/>
  <c r="R1182" i="23"/>
  <c r="T1182" i="23" s="1"/>
  <c r="R1183" i="23"/>
  <c r="T1183" i="23" s="1"/>
  <c r="R1184" i="23"/>
  <c r="T1184" i="23" s="1"/>
  <c r="R1185" i="23"/>
  <c r="T1185" i="23" s="1"/>
  <c r="R1186" i="23"/>
  <c r="T1186" i="23" s="1"/>
  <c r="R1187" i="23"/>
  <c r="T1187" i="23" s="1"/>
  <c r="R1188" i="23"/>
  <c r="T1188" i="23" s="1"/>
  <c r="R1189" i="23"/>
  <c r="T1189" i="23" s="1"/>
  <c r="R1190" i="23"/>
  <c r="T1190" i="23" s="1"/>
  <c r="R1191" i="23"/>
  <c r="T1191" i="23" s="1"/>
  <c r="R1192" i="23"/>
  <c r="T1192" i="23" s="1"/>
  <c r="R1193" i="23"/>
  <c r="T1193" i="23" s="1"/>
  <c r="R1194" i="23"/>
  <c r="T1194" i="23" s="1"/>
  <c r="R1195" i="23"/>
  <c r="T1195" i="23" s="1"/>
  <c r="R1196" i="23"/>
  <c r="T1196" i="23" s="1"/>
  <c r="R1197" i="23"/>
  <c r="T1197" i="23" s="1"/>
  <c r="R1198" i="23"/>
  <c r="T1198" i="23" s="1"/>
  <c r="R1199" i="23"/>
  <c r="T1199" i="23" s="1"/>
  <c r="R1200" i="23"/>
  <c r="T1200" i="23" s="1"/>
  <c r="R1201" i="23"/>
  <c r="T1201" i="23" s="1"/>
  <c r="R1202" i="23"/>
  <c r="T1202" i="23" s="1"/>
  <c r="R1203" i="23"/>
  <c r="T1203" i="23" s="1"/>
  <c r="R1204" i="23"/>
  <c r="T1204" i="23" s="1"/>
  <c r="R1205" i="23"/>
  <c r="T1205" i="23" s="1"/>
  <c r="R1206" i="23"/>
  <c r="T1206" i="23" s="1"/>
  <c r="R1207" i="23"/>
  <c r="T1207" i="23" s="1"/>
  <c r="R1208" i="23"/>
  <c r="T1208" i="23" s="1"/>
  <c r="R1209" i="23"/>
  <c r="T1209" i="23" s="1"/>
  <c r="R1210" i="23"/>
  <c r="T1210" i="23" s="1"/>
  <c r="R1211" i="23"/>
  <c r="T1211" i="23" s="1"/>
  <c r="R1212" i="23"/>
  <c r="T1212" i="23" s="1"/>
  <c r="R1213" i="23"/>
  <c r="T1213" i="23" s="1"/>
  <c r="R1214" i="23"/>
  <c r="T1214" i="23" s="1"/>
  <c r="R1215" i="23"/>
  <c r="T1215" i="23" s="1"/>
  <c r="R1216" i="23"/>
  <c r="T1216" i="23" s="1"/>
  <c r="R1217" i="23"/>
  <c r="T1217" i="23" s="1"/>
  <c r="R1218" i="23"/>
  <c r="T1218" i="23" s="1"/>
  <c r="R1219" i="23"/>
  <c r="T1219" i="23" s="1"/>
  <c r="R1220" i="23"/>
  <c r="T1220" i="23" s="1"/>
  <c r="R1221" i="23"/>
  <c r="T1221" i="23" s="1"/>
  <c r="R1222" i="23"/>
  <c r="T1222" i="23" s="1"/>
  <c r="R1223" i="23"/>
  <c r="T1223" i="23" s="1"/>
  <c r="R1224" i="23"/>
  <c r="T1224" i="23" s="1"/>
  <c r="R1225" i="23"/>
  <c r="T1225" i="23" s="1"/>
  <c r="R1226" i="23"/>
  <c r="T1226" i="23" s="1"/>
  <c r="R1227" i="23"/>
  <c r="T1227" i="23" s="1"/>
  <c r="R1228" i="23"/>
  <c r="T1228" i="23" s="1"/>
  <c r="R1229" i="23"/>
  <c r="T1229" i="23" s="1"/>
  <c r="R1230" i="23"/>
  <c r="T1230" i="23" s="1"/>
  <c r="R1231" i="23"/>
  <c r="T1231" i="23" s="1"/>
  <c r="R1232" i="23"/>
  <c r="T1232" i="23" s="1"/>
  <c r="R1233" i="23"/>
  <c r="T1233" i="23" s="1"/>
  <c r="R1234" i="23"/>
  <c r="T1234" i="23" s="1"/>
  <c r="R1235" i="23"/>
  <c r="T1235" i="23" s="1"/>
  <c r="R1236" i="23"/>
  <c r="T1236" i="23" s="1"/>
  <c r="R1237" i="23"/>
  <c r="T1237" i="23" s="1"/>
  <c r="R1238" i="23"/>
  <c r="T1238" i="23" s="1"/>
  <c r="R1239" i="23"/>
  <c r="T1239" i="23" s="1"/>
  <c r="R1240" i="23"/>
  <c r="T1240" i="23" s="1"/>
  <c r="R1241" i="23"/>
  <c r="T1241" i="23" s="1"/>
  <c r="R1242" i="23"/>
  <c r="T1242" i="23" s="1"/>
  <c r="R1243" i="23"/>
  <c r="T1243" i="23" s="1"/>
  <c r="R1244" i="23"/>
  <c r="T1244" i="23" s="1"/>
  <c r="R1245" i="23"/>
  <c r="T1245" i="23" s="1"/>
  <c r="R1246" i="23"/>
  <c r="T1246" i="23" s="1"/>
  <c r="R1247" i="23"/>
  <c r="T1247" i="23" s="1"/>
  <c r="R1248" i="23"/>
  <c r="T1248" i="23" s="1"/>
  <c r="R1249" i="23"/>
  <c r="T1249" i="23" s="1"/>
  <c r="R1250" i="23"/>
  <c r="T1250" i="23" s="1"/>
  <c r="R1251" i="23"/>
  <c r="T1251" i="23" s="1"/>
  <c r="R1252" i="23"/>
  <c r="T1252" i="23" s="1"/>
  <c r="R1253" i="23"/>
  <c r="T1253" i="23" s="1"/>
  <c r="R1254" i="23"/>
  <c r="T1254" i="23" s="1"/>
  <c r="R1255" i="23"/>
  <c r="T1255" i="23" s="1"/>
  <c r="R1256" i="23"/>
  <c r="T1256" i="23" s="1"/>
  <c r="R1257" i="23"/>
  <c r="T1257" i="23" s="1"/>
  <c r="R1258" i="23"/>
  <c r="T1258" i="23" s="1"/>
  <c r="R1259" i="23"/>
  <c r="T1259" i="23" s="1"/>
  <c r="R1260" i="23"/>
  <c r="T1260" i="23" s="1"/>
  <c r="R1261" i="23"/>
  <c r="T1261" i="23" s="1"/>
  <c r="R1262" i="23"/>
  <c r="T1262" i="23" s="1"/>
  <c r="R1263" i="23"/>
  <c r="T1263" i="23" s="1"/>
  <c r="R1264" i="23"/>
  <c r="T1264" i="23" s="1"/>
  <c r="R1265" i="23"/>
  <c r="T1265" i="23" s="1"/>
  <c r="R1266" i="23"/>
  <c r="T1266" i="23" s="1"/>
  <c r="R1267" i="23"/>
  <c r="T1267" i="23" s="1"/>
  <c r="R1268" i="23"/>
  <c r="T1268" i="23" s="1"/>
  <c r="R1269" i="23"/>
  <c r="T1269" i="23" s="1"/>
  <c r="R1270" i="23"/>
  <c r="T1270" i="23" s="1"/>
  <c r="R1271" i="23"/>
  <c r="T1271" i="23" s="1"/>
  <c r="R1272" i="23"/>
  <c r="T1272" i="23" s="1"/>
  <c r="R1273" i="23"/>
  <c r="T1273" i="23" s="1"/>
  <c r="R1274" i="23"/>
  <c r="T1274" i="23" s="1"/>
  <c r="R1275" i="23"/>
  <c r="T1275" i="23" s="1"/>
  <c r="R1276" i="23"/>
  <c r="T1276" i="23" s="1"/>
  <c r="R1277" i="23"/>
  <c r="T1277" i="23" s="1"/>
  <c r="R1278" i="23"/>
  <c r="T1278" i="23" s="1"/>
  <c r="R1279" i="23"/>
  <c r="T1279" i="23" s="1"/>
  <c r="R1280" i="23"/>
  <c r="T1280" i="23" s="1"/>
  <c r="R1281" i="23"/>
  <c r="T1281" i="23" s="1"/>
  <c r="R1282" i="23"/>
  <c r="T1282" i="23" s="1"/>
  <c r="R1283" i="23"/>
  <c r="T1283" i="23" s="1"/>
  <c r="R1284" i="23"/>
  <c r="T1284" i="23" s="1"/>
  <c r="R1285" i="23"/>
  <c r="T1285" i="23" s="1"/>
  <c r="R1286" i="23"/>
  <c r="T1286" i="23" s="1"/>
  <c r="R1287" i="23"/>
  <c r="T1287" i="23" s="1"/>
  <c r="R1288" i="23"/>
  <c r="T1288" i="23" s="1"/>
  <c r="R1289" i="23"/>
  <c r="T1289" i="23" s="1"/>
  <c r="R1290" i="23"/>
  <c r="T1290" i="23" s="1"/>
  <c r="R1291" i="23"/>
  <c r="T1291" i="23" s="1"/>
  <c r="R1292" i="23"/>
  <c r="T1292" i="23" s="1"/>
  <c r="R1293" i="23"/>
  <c r="T1293" i="23" s="1"/>
  <c r="R1294" i="23"/>
  <c r="T1294" i="23" s="1"/>
  <c r="R1295" i="23"/>
  <c r="T1295" i="23" s="1"/>
  <c r="R1296" i="23"/>
  <c r="T1296" i="23" s="1"/>
  <c r="R1297" i="23"/>
  <c r="T1297" i="23" s="1"/>
  <c r="R1298" i="23"/>
  <c r="T1298" i="23" s="1"/>
  <c r="R1299" i="23"/>
  <c r="T1299" i="23" s="1"/>
  <c r="R1300" i="23"/>
  <c r="T1300" i="23" s="1"/>
  <c r="R1301" i="23"/>
  <c r="T1301" i="23" s="1"/>
  <c r="R1302" i="23"/>
  <c r="T1302" i="23" s="1"/>
  <c r="R1303" i="23"/>
  <c r="T1303" i="23" s="1"/>
  <c r="R1304" i="23"/>
  <c r="T1304" i="23" s="1"/>
  <c r="R1305" i="23"/>
  <c r="T1305" i="23" s="1"/>
  <c r="R1306" i="23"/>
  <c r="T1306" i="23" s="1"/>
  <c r="R1307" i="23"/>
  <c r="T1307" i="23" s="1"/>
  <c r="R1308" i="23"/>
  <c r="T1308" i="23" s="1"/>
  <c r="R1309" i="23"/>
  <c r="T1309" i="23" s="1"/>
  <c r="R1310" i="23"/>
  <c r="T1310" i="23" s="1"/>
  <c r="R1311" i="23"/>
  <c r="T1311" i="23" s="1"/>
  <c r="R1312" i="23"/>
  <c r="T1312" i="23" s="1"/>
  <c r="R1313" i="23"/>
  <c r="T1313" i="23" s="1"/>
  <c r="R1314" i="23"/>
  <c r="T1314" i="23" s="1"/>
  <c r="R1315" i="23"/>
  <c r="T1315" i="23" s="1"/>
  <c r="R1316" i="23"/>
  <c r="T1316" i="23" s="1"/>
  <c r="R1317" i="23"/>
  <c r="T1317" i="23" s="1"/>
  <c r="R1318" i="23"/>
  <c r="T1318" i="23" s="1"/>
  <c r="R1319" i="23"/>
  <c r="T1319" i="23" s="1"/>
  <c r="R1320" i="23"/>
  <c r="T1320" i="23" s="1"/>
  <c r="R1321" i="23"/>
  <c r="T1321" i="23" s="1"/>
  <c r="R1322" i="23"/>
  <c r="T1322" i="23" s="1"/>
  <c r="R1323" i="23"/>
  <c r="T1323" i="23" s="1"/>
  <c r="R1324" i="23"/>
  <c r="T1324" i="23" s="1"/>
  <c r="R1325" i="23"/>
  <c r="T1325" i="23" s="1"/>
  <c r="R1326" i="23"/>
  <c r="T1326" i="23" s="1"/>
  <c r="R1327" i="23"/>
  <c r="T1327" i="23" s="1"/>
  <c r="R1328" i="23"/>
  <c r="T1328" i="23" s="1"/>
  <c r="R1329" i="23"/>
  <c r="T1329" i="23" s="1"/>
  <c r="R1330" i="23"/>
  <c r="T1330" i="23" s="1"/>
  <c r="R1331" i="23"/>
  <c r="T1331" i="23" s="1"/>
  <c r="R1332" i="23"/>
  <c r="T1332" i="23" s="1"/>
  <c r="R1333" i="23"/>
  <c r="T1333" i="23" s="1"/>
  <c r="R1334" i="23"/>
  <c r="T1334" i="23" s="1"/>
  <c r="R1335" i="23"/>
  <c r="T1335" i="23" s="1"/>
  <c r="R1336" i="23"/>
  <c r="T1336" i="23" s="1"/>
  <c r="R1337" i="23"/>
  <c r="T1337" i="23" s="1"/>
  <c r="R1338" i="23"/>
  <c r="T1338" i="23" s="1"/>
  <c r="R1339" i="23"/>
  <c r="T1339" i="23" s="1"/>
  <c r="R1340" i="23"/>
  <c r="T1340" i="23" s="1"/>
  <c r="R1341" i="23"/>
  <c r="T1341" i="23" s="1"/>
  <c r="R1342" i="23"/>
  <c r="T1342" i="23" s="1"/>
  <c r="R1343" i="23"/>
  <c r="T1343" i="23" s="1"/>
  <c r="R1344" i="23"/>
  <c r="T1344" i="23" s="1"/>
  <c r="R1345" i="23"/>
  <c r="T1345" i="23" s="1"/>
  <c r="R1346" i="23"/>
  <c r="T1346" i="23" s="1"/>
  <c r="R1347" i="23"/>
  <c r="T1347" i="23" s="1"/>
  <c r="R1348" i="23"/>
  <c r="T1348" i="23" s="1"/>
  <c r="R1349" i="23"/>
  <c r="T1349" i="23" s="1"/>
  <c r="R1350" i="23"/>
  <c r="T1350" i="23" s="1"/>
  <c r="R1351" i="23"/>
  <c r="T1351" i="23" s="1"/>
  <c r="R1352" i="23"/>
  <c r="T1352" i="23" s="1"/>
  <c r="R1353" i="23"/>
  <c r="T1353" i="23" s="1"/>
  <c r="R1354" i="23"/>
  <c r="T1354" i="23" s="1"/>
  <c r="R1355" i="23"/>
  <c r="T1355" i="23" s="1"/>
  <c r="R1356" i="23"/>
  <c r="T1356" i="23" s="1"/>
  <c r="R1357" i="23"/>
  <c r="T1357" i="23" s="1"/>
  <c r="R1358" i="23"/>
  <c r="T1358" i="23" s="1"/>
  <c r="R1359" i="23"/>
  <c r="T1359" i="23" s="1"/>
  <c r="R1360" i="23"/>
  <c r="T1360" i="23" s="1"/>
  <c r="R1361" i="23"/>
  <c r="T1361" i="23" s="1"/>
  <c r="R1362" i="23"/>
  <c r="T1362" i="23" s="1"/>
  <c r="R1363" i="23"/>
  <c r="T1363" i="23" s="1"/>
  <c r="R1364" i="23"/>
  <c r="T1364" i="23" s="1"/>
  <c r="R1365" i="23"/>
  <c r="T1365" i="23" s="1"/>
  <c r="R1366" i="23"/>
  <c r="T1366" i="23" s="1"/>
  <c r="R1367" i="23"/>
  <c r="T1367" i="23" s="1"/>
  <c r="R1368" i="23"/>
  <c r="T1368" i="23" s="1"/>
  <c r="R1369" i="23"/>
  <c r="T1369" i="23" s="1"/>
  <c r="R1370" i="23"/>
  <c r="T1370" i="23" s="1"/>
  <c r="R1371" i="23"/>
  <c r="T1371" i="23" s="1"/>
  <c r="R1372" i="23"/>
  <c r="T1372" i="23" s="1"/>
  <c r="R1373" i="23"/>
  <c r="T1373" i="23" s="1"/>
  <c r="R1374" i="23"/>
  <c r="T1374" i="23" s="1"/>
  <c r="R1375" i="23"/>
  <c r="T1375" i="23" s="1"/>
  <c r="R1376" i="23"/>
  <c r="T1376" i="23" s="1"/>
  <c r="R1377" i="23"/>
  <c r="T1377" i="23" s="1"/>
  <c r="R1378" i="23"/>
  <c r="T1378" i="23" s="1"/>
  <c r="R1379" i="23"/>
  <c r="T1379" i="23" s="1"/>
  <c r="R1380" i="23"/>
  <c r="T1380" i="23" s="1"/>
  <c r="R1381" i="23"/>
  <c r="T1381" i="23" s="1"/>
  <c r="R1382" i="23"/>
  <c r="T1382" i="23" s="1"/>
  <c r="R1383" i="23"/>
  <c r="T1383" i="23" s="1"/>
  <c r="R1384" i="23"/>
  <c r="T1384" i="23" s="1"/>
  <c r="R1385" i="23"/>
  <c r="T1385" i="23" s="1"/>
  <c r="R1386" i="23"/>
  <c r="T1386" i="23" s="1"/>
  <c r="R1387" i="23"/>
  <c r="T1387" i="23" s="1"/>
  <c r="R1388" i="23"/>
  <c r="T1388" i="23" s="1"/>
  <c r="R1389" i="23"/>
  <c r="T1389" i="23" s="1"/>
  <c r="R1390" i="23"/>
  <c r="T1390" i="23" s="1"/>
  <c r="R1391" i="23"/>
  <c r="T1391" i="23" s="1"/>
  <c r="R1392" i="23"/>
  <c r="T1392" i="23" s="1"/>
  <c r="R1393" i="23"/>
  <c r="T1393" i="23" s="1"/>
  <c r="R1394" i="23"/>
  <c r="T1394" i="23" s="1"/>
  <c r="R1395" i="23"/>
  <c r="T1395" i="23" s="1"/>
  <c r="R1396" i="23"/>
  <c r="T1396" i="23" s="1"/>
  <c r="R1397" i="23"/>
  <c r="T1397" i="23" s="1"/>
  <c r="R1398" i="23"/>
  <c r="T1398" i="23" s="1"/>
  <c r="R1399" i="23"/>
  <c r="T1399" i="23" s="1"/>
  <c r="R1400" i="23"/>
  <c r="T1400" i="23" s="1"/>
  <c r="R1401" i="23"/>
  <c r="T1401" i="23" s="1"/>
  <c r="R1402" i="23"/>
  <c r="T1402" i="23" s="1"/>
  <c r="R1403" i="23"/>
  <c r="T1403" i="23" s="1"/>
  <c r="R1404" i="23"/>
  <c r="T1404" i="23" s="1"/>
  <c r="R1405" i="23"/>
  <c r="T1405" i="23" s="1"/>
  <c r="R1406" i="23"/>
  <c r="T1406" i="23" s="1"/>
  <c r="R1407" i="23"/>
  <c r="T1407" i="23" s="1"/>
  <c r="R1408" i="23"/>
  <c r="T1408" i="23" s="1"/>
  <c r="R1409" i="23"/>
  <c r="T1409" i="23" s="1"/>
  <c r="R1410" i="23"/>
  <c r="T1410" i="23" s="1"/>
  <c r="R1411" i="23"/>
  <c r="T1411" i="23" s="1"/>
  <c r="R1412" i="23"/>
  <c r="T1412" i="23" s="1"/>
  <c r="R1413" i="23"/>
  <c r="T1413" i="23" s="1"/>
  <c r="R1414" i="23"/>
  <c r="T1414" i="23" s="1"/>
  <c r="R1415" i="23"/>
  <c r="T1415" i="23" s="1"/>
  <c r="R1416" i="23"/>
  <c r="T1416" i="23" s="1"/>
  <c r="R1417" i="23"/>
  <c r="T1417" i="23" s="1"/>
  <c r="R1418" i="23"/>
  <c r="T1418" i="23" s="1"/>
  <c r="R1419" i="23"/>
  <c r="T1419" i="23" s="1"/>
  <c r="R1420" i="23"/>
  <c r="T1420" i="23" s="1"/>
  <c r="R1421" i="23"/>
  <c r="T1421" i="23" s="1"/>
  <c r="R1422" i="23"/>
  <c r="T1422" i="23" s="1"/>
  <c r="R1423" i="23"/>
  <c r="T1423" i="23" s="1"/>
  <c r="R1424" i="23"/>
  <c r="T1424" i="23" s="1"/>
  <c r="R1425" i="23"/>
  <c r="T1425" i="23" s="1"/>
  <c r="R1426" i="23"/>
  <c r="T1426" i="23" s="1"/>
  <c r="R1427" i="23"/>
  <c r="T1427" i="23" s="1"/>
  <c r="R1428" i="23"/>
  <c r="T1428" i="23" s="1"/>
  <c r="R1429" i="23"/>
  <c r="T1429" i="23" s="1"/>
  <c r="R1430" i="23"/>
  <c r="T1430" i="23" s="1"/>
  <c r="R1431" i="23"/>
  <c r="T1431" i="23" s="1"/>
  <c r="R1432" i="23"/>
  <c r="T1432" i="23" s="1"/>
  <c r="R1433" i="23"/>
  <c r="T1433" i="23" s="1"/>
  <c r="R1434" i="23"/>
  <c r="T1434" i="23" s="1"/>
  <c r="R1435" i="23"/>
  <c r="T1435" i="23" s="1"/>
  <c r="R1436" i="23"/>
  <c r="T1436" i="23" s="1"/>
  <c r="R1437" i="23"/>
  <c r="T1437" i="23" s="1"/>
  <c r="R1438" i="23"/>
  <c r="T1438" i="23" s="1"/>
  <c r="R1439" i="23"/>
  <c r="T1439" i="23" s="1"/>
  <c r="R1440" i="23"/>
  <c r="T1440" i="23" s="1"/>
  <c r="R1441" i="23"/>
  <c r="T1441" i="23" s="1"/>
  <c r="R1442" i="23"/>
  <c r="T1442" i="23" s="1"/>
  <c r="R1443" i="23"/>
  <c r="T1443" i="23" s="1"/>
  <c r="R1444" i="23"/>
  <c r="T1444" i="23" s="1"/>
  <c r="R1445" i="23"/>
  <c r="T1445" i="23" s="1"/>
  <c r="R1446" i="23"/>
  <c r="T1446" i="23" s="1"/>
  <c r="R1447" i="23"/>
  <c r="T1447" i="23" s="1"/>
  <c r="R1448" i="23"/>
  <c r="T1448" i="23" s="1"/>
  <c r="R1449" i="23"/>
  <c r="T1449" i="23" s="1"/>
  <c r="R1450" i="23"/>
  <c r="T1450" i="23" s="1"/>
  <c r="R1451" i="23"/>
  <c r="T1451" i="23" s="1"/>
  <c r="R1452" i="23"/>
  <c r="T1452" i="23" s="1"/>
  <c r="R1453" i="23"/>
  <c r="T1453" i="23" s="1"/>
  <c r="R1454" i="23"/>
  <c r="T1454" i="23" s="1"/>
  <c r="R1455" i="23"/>
  <c r="T1455" i="23" s="1"/>
  <c r="R1456" i="23"/>
  <c r="T1456" i="23" s="1"/>
  <c r="R1457" i="23"/>
  <c r="T1457" i="23" s="1"/>
  <c r="R1458" i="23"/>
  <c r="T1458" i="23" s="1"/>
  <c r="R1459" i="23"/>
  <c r="T1459" i="23" s="1"/>
  <c r="R1460" i="23"/>
  <c r="T1460" i="23" s="1"/>
  <c r="R1461" i="23"/>
  <c r="T1461" i="23" s="1"/>
  <c r="R1462" i="23"/>
  <c r="T1462" i="23" s="1"/>
  <c r="R1463" i="23"/>
  <c r="T1463" i="23" s="1"/>
  <c r="R1464" i="23"/>
  <c r="T1464" i="23" s="1"/>
  <c r="R1465" i="23"/>
  <c r="T1465" i="23" s="1"/>
  <c r="R1466" i="23"/>
  <c r="T1466" i="23" s="1"/>
  <c r="R1467" i="23"/>
  <c r="T1467" i="23" s="1"/>
  <c r="R1468" i="23"/>
  <c r="T1468" i="23" s="1"/>
  <c r="R1469" i="23"/>
  <c r="T1469" i="23" s="1"/>
  <c r="R1470" i="23"/>
  <c r="T1470" i="23" s="1"/>
  <c r="R1471" i="23"/>
  <c r="T1471" i="23" s="1"/>
  <c r="R1472" i="23"/>
  <c r="T1472" i="23" s="1"/>
  <c r="R1473" i="23"/>
  <c r="T1473" i="23" s="1"/>
  <c r="R1474" i="23"/>
  <c r="T1474" i="23" s="1"/>
  <c r="R1475" i="23"/>
  <c r="T1475" i="23" s="1"/>
  <c r="R1476" i="23"/>
  <c r="T1476" i="23" s="1"/>
  <c r="R1477" i="23"/>
  <c r="T1477" i="23" s="1"/>
  <c r="R1478" i="23"/>
  <c r="T1478" i="23" s="1"/>
  <c r="R1479" i="23"/>
  <c r="T1479" i="23" s="1"/>
  <c r="R1480" i="23"/>
  <c r="T1480" i="23" s="1"/>
  <c r="R1481" i="23"/>
  <c r="T1481" i="23" s="1"/>
  <c r="R1482" i="23"/>
  <c r="T1482" i="23" s="1"/>
  <c r="R1483" i="23"/>
  <c r="T1483" i="23" s="1"/>
  <c r="R1484" i="23"/>
  <c r="T1484" i="23" s="1"/>
  <c r="R1485" i="23"/>
  <c r="T1485" i="23" s="1"/>
  <c r="R1486" i="23"/>
  <c r="T1486" i="23" s="1"/>
  <c r="R1487" i="23"/>
  <c r="T1487" i="23" s="1"/>
  <c r="R1488" i="23"/>
  <c r="T1488" i="23" s="1"/>
  <c r="R1489" i="23"/>
  <c r="T1489" i="23" s="1"/>
  <c r="R1490" i="23"/>
  <c r="T1490" i="23" s="1"/>
  <c r="R1491" i="23"/>
  <c r="T1491" i="23" s="1"/>
  <c r="R1492" i="23"/>
  <c r="T1492" i="23" s="1"/>
  <c r="R1493" i="23"/>
  <c r="T1493" i="23" s="1"/>
  <c r="R1494" i="23"/>
  <c r="T1494" i="23" s="1"/>
  <c r="R1495" i="23"/>
  <c r="T1495" i="23" s="1"/>
  <c r="R1496" i="23"/>
  <c r="T1496" i="23" s="1"/>
  <c r="R1497" i="23"/>
  <c r="T1497" i="23" s="1"/>
  <c r="R1498" i="23"/>
  <c r="T1498" i="23" s="1"/>
  <c r="R1499" i="23"/>
  <c r="T1499" i="23" s="1"/>
  <c r="R1500" i="23"/>
  <c r="T1500" i="23" s="1"/>
  <c r="R1501" i="23"/>
  <c r="T1501" i="23" s="1"/>
  <c r="R1502" i="23"/>
  <c r="T1502" i="23" s="1"/>
  <c r="R1503" i="23"/>
  <c r="T1503" i="23" s="1"/>
  <c r="R1504" i="23"/>
  <c r="T1504" i="23" s="1"/>
  <c r="R1505" i="23"/>
  <c r="T1505" i="23" s="1"/>
  <c r="R1506" i="23"/>
  <c r="T1506" i="23" s="1"/>
  <c r="R1507" i="23"/>
  <c r="T1507" i="23" s="1"/>
  <c r="R1508" i="23"/>
  <c r="T1508" i="23" s="1"/>
  <c r="R1509" i="23"/>
  <c r="T1509" i="23" s="1"/>
  <c r="R1510" i="23"/>
  <c r="T1510" i="23" s="1"/>
  <c r="R1511" i="23"/>
  <c r="T1511" i="23" s="1"/>
  <c r="R1512" i="23"/>
  <c r="T1512" i="23" s="1"/>
  <c r="R1513" i="23"/>
  <c r="T1513" i="23" s="1"/>
  <c r="R1514" i="23"/>
  <c r="T1514" i="23" s="1"/>
  <c r="R1515" i="23"/>
  <c r="T1515" i="23" s="1"/>
  <c r="R1516" i="23"/>
  <c r="T1516" i="23" s="1"/>
  <c r="R1517" i="23"/>
  <c r="T1517" i="23" s="1"/>
  <c r="R1518" i="23"/>
  <c r="T1518" i="23" s="1"/>
  <c r="R1519" i="23"/>
  <c r="T1519" i="23" s="1"/>
  <c r="R1520" i="23"/>
  <c r="T1520" i="23" s="1"/>
  <c r="R1521" i="23"/>
  <c r="T1521" i="23" s="1"/>
  <c r="R1522" i="23"/>
  <c r="T1522" i="23" s="1"/>
  <c r="R1523" i="23"/>
  <c r="T1523" i="23" s="1"/>
  <c r="R1524" i="23"/>
  <c r="T1524" i="23" s="1"/>
  <c r="R1525" i="23"/>
  <c r="T1525" i="23" s="1"/>
  <c r="R1526" i="23"/>
  <c r="T1526" i="23" s="1"/>
  <c r="R1527" i="23"/>
  <c r="T1527" i="23" s="1"/>
  <c r="R1528" i="23"/>
  <c r="T1528" i="23" s="1"/>
  <c r="R1529" i="23"/>
  <c r="T1529" i="23" s="1"/>
  <c r="R1530" i="23"/>
  <c r="T1530" i="23" s="1"/>
  <c r="R1531" i="23"/>
  <c r="T1531" i="23" s="1"/>
  <c r="R1532" i="23"/>
  <c r="T1532" i="23" s="1"/>
  <c r="R1533" i="23"/>
  <c r="T1533" i="23" s="1"/>
  <c r="R1534" i="23"/>
  <c r="T1534" i="23" s="1"/>
  <c r="R1535" i="23"/>
  <c r="T1535" i="23" s="1"/>
  <c r="R1536" i="23"/>
  <c r="T1536" i="23" s="1"/>
  <c r="R1537" i="23"/>
  <c r="T1537" i="23" s="1"/>
  <c r="R1538" i="23"/>
  <c r="T1538" i="23" s="1"/>
  <c r="R1539" i="23"/>
  <c r="T1539" i="23" s="1"/>
  <c r="R1540" i="23"/>
  <c r="T1540" i="23" s="1"/>
  <c r="R1541" i="23"/>
  <c r="T1541" i="23" s="1"/>
  <c r="R1542" i="23"/>
  <c r="T1542" i="23" s="1"/>
  <c r="R1543" i="23"/>
  <c r="T1543" i="23" s="1"/>
  <c r="R1544" i="23"/>
  <c r="T1544" i="23" s="1"/>
  <c r="R1545" i="23"/>
  <c r="T1545" i="23" s="1"/>
  <c r="R1546" i="23"/>
  <c r="T1546" i="23" s="1"/>
  <c r="R1547" i="23"/>
  <c r="T1547" i="23" s="1"/>
  <c r="R1548" i="23"/>
  <c r="T1548" i="23" s="1"/>
  <c r="R1549" i="23"/>
  <c r="T1549" i="23" s="1"/>
  <c r="R1550" i="23"/>
  <c r="T1550" i="23" s="1"/>
  <c r="R1551" i="23"/>
  <c r="T1551" i="23" s="1"/>
  <c r="R1552" i="23"/>
  <c r="T1552" i="23" s="1"/>
  <c r="R1553" i="23"/>
  <c r="T1553" i="23" s="1"/>
  <c r="R1554" i="23"/>
  <c r="T1554" i="23" s="1"/>
  <c r="R1555" i="23"/>
  <c r="T1555" i="23" s="1"/>
  <c r="R1556" i="23"/>
  <c r="T1556" i="23" s="1"/>
  <c r="R1557" i="23"/>
  <c r="T1557" i="23" s="1"/>
  <c r="R1558" i="23"/>
  <c r="T1558" i="23" s="1"/>
  <c r="R1559" i="23"/>
  <c r="T1559" i="23" s="1"/>
  <c r="R1560" i="23"/>
  <c r="T1560" i="23" s="1"/>
  <c r="R1561" i="23"/>
  <c r="T1561" i="23" s="1"/>
  <c r="R1562" i="23"/>
  <c r="T1562" i="23" s="1"/>
  <c r="R1563" i="23"/>
  <c r="T1563" i="23" s="1"/>
  <c r="R1564" i="23"/>
  <c r="T1564" i="23" s="1"/>
  <c r="R1565" i="23"/>
  <c r="T1565" i="23" s="1"/>
  <c r="R1566" i="23"/>
  <c r="T1566" i="23" s="1"/>
  <c r="R1567" i="23"/>
  <c r="T1567" i="23" s="1"/>
  <c r="R1568" i="23"/>
  <c r="T1568" i="23" s="1"/>
  <c r="R1569" i="23"/>
  <c r="T1569" i="23" s="1"/>
  <c r="R1570" i="23"/>
  <c r="T1570" i="23" s="1"/>
  <c r="R1571" i="23"/>
  <c r="T1571" i="23" s="1"/>
  <c r="R1572" i="23"/>
  <c r="T1572" i="23" s="1"/>
  <c r="R1573" i="23"/>
  <c r="T1573" i="23" s="1"/>
  <c r="R1574" i="23"/>
  <c r="T1574" i="23" s="1"/>
  <c r="R1575" i="23"/>
  <c r="T1575" i="23" s="1"/>
  <c r="R1576" i="23"/>
  <c r="T1576" i="23" s="1"/>
  <c r="R1577" i="23"/>
  <c r="T1577" i="23" s="1"/>
  <c r="R1578" i="23"/>
  <c r="T1578" i="23" s="1"/>
  <c r="R1579" i="23"/>
  <c r="T1579" i="23" s="1"/>
  <c r="R1580" i="23"/>
  <c r="T1580" i="23" s="1"/>
  <c r="R1581" i="23"/>
  <c r="T1581" i="23" s="1"/>
  <c r="R1582" i="23"/>
  <c r="T1582" i="23" s="1"/>
  <c r="R1583" i="23"/>
  <c r="T1583" i="23" s="1"/>
  <c r="R1584" i="23"/>
  <c r="T1584" i="23" s="1"/>
  <c r="R1585" i="23"/>
  <c r="T1585" i="23" s="1"/>
  <c r="R1586" i="23"/>
  <c r="T1586" i="23" s="1"/>
  <c r="R1587" i="23"/>
  <c r="T1587" i="23" s="1"/>
  <c r="R1588" i="23"/>
  <c r="T1588" i="23" s="1"/>
  <c r="R1589" i="23"/>
  <c r="T1589" i="23" s="1"/>
  <c r="R1590" i="23"/>
  <c r="T1590" i="23" s="1"/>
  <c r="R1591" i="23"/>
  <c r="T1591" i="23" s="1"/>
  <c r="R1592" i="23"/>
  <c r="T1592" i="23" s="1"/>
  <c r="R1593" i="23"/>
  <c r="T1593" i="23" s="1"/>
  <c r="R1594" i="23"/>
  <c r="T1594" i="23" s="1"/>
  <c r="R1595" i="23"/>
  <c r="T1595" i="23" s="1"/>
  <c r="R1596" i="23"/>
  <c r="T1596" i="23" s="1"/>
  <c r="R1597" i="23"/>
  <c r="T1597" i="23" s="1"/>
  <c r="R1598" i="23"/>
  <c r="T1598" i="23" s="1"/>
  <c r="R1599" i="23"/>
  <c r="T1599" i="23" s="1"/>
  <c r="R1600" i="23"/>
  <c r="T1600" i="23" s="1"/>
  <c r="R1601" i="23"/>
  <c r="T1601" i="23" s="1"/>
  <c r="R1602" i="23"/>
  <c r="T1602" i="23" s="1"/>
  <c r="R1603" i="23"/>
  <c r="T1603" i="23" s="1"/>
  <c r="R1604" i="23"/>
  <c r="T1604" i="23" s="1"/>
  <c r="R1605" i="23"/>
  <c r="T1605" i="23" s="1"/>
  <c r="R1606" i="23"/>
  <c r="T1606" i="23" s="1"/>
  <c r="R1607" i="23"/>
  <c r="T1607" i="23" s="1"/>
  <c r="R1608" i="23"/>
  <c r="T1608" i="23" s="1"/>
  <c r="R1609" i="23"/>
  <c r="T1609" i="23" s="1"/>
  <c r="R1610" i="23"/>
  <c r="T1610" i="23" s="1"/>
  <c r="R1611" i="23"/>
  <c r="T1611" i="23" s="1"/>
  <c r="R1612" i="23"/>
  <c r="T1612" i="23" s="1"/>
  <c r="R1613" i="23"/>
  <c r="T1613" i="23" s="1"/>
  <c r="R1614" i="23"/>
  <c r="T1614" i="23" s="1"/>
  <c r="R1615" i="23"/>
  <c r="T1615" i="23" s="1"/>
  <c r="R1616" i="23"/>
  <c r="T1616" i="23" s="1"/>
  <c r="R1617" i="23"/>
  <c r="T1617" i="23" s="1"/>
  <c r="R1618" i="23"/>
  <c r="T1618" i="23" s="1"/>
  <c r="R1619" i="23"/>
  <c r="T1619" i="23" s="1"/>
  <c r="R1620" i="23"/>
  <c r="T1620" i="23" s="1"/>
  <c r="R1621" i="23"/>
  <c r="T1621" i="23" s="1"/>
  <c r="R1622" i="23"/>
  <c r="T1622" i="23" s="1"/>
  <c r="R1623" i="23"/>
  <c r="T1623" i="23" s="1"/>
  <c r="R1624" i="23"/>
  <c r="T1624" i="23" s="1"/>
  <c r="R1625" i="23"/>
  <c r="T1625" i="23" s="1"/>
  <c r="R1626" i="23"/>
  <c r="T1626" i="23" s="1"/>
  <c r="R1627" i="23"/>
  <c r="T1627" i="23" s="1"/>
  <c r="R1628" i="23"/>
  <c r="T1628" i="23" s="1"/>
  <c r="R1629" i="23"/>
  <c r="T1629" i="23" s="1"/>
  <c r="R1630" i="23"/>
  <c r="T1630" i="23" s="1"/>
  <c r="R1631" i="23"/>
  <c r="T1631" i="23" s="1"/>
  <c r="R1632" i="23"/>
  <c r="T1632" i="23" s="1"/>
  <c r="R1633" i="23"/>
  <c r="T1633" i="23" s="1"/>
  <c r="R1634" i="23"/>
  <c r="T1634" i="23" s="1"/>
  <c r="R1635" i="23"/>
  <c r="T1635" i="23" s="1"/>
  <c r="R1636" i="23"/>
  <c r="T1636" i="23" s="1"/>
  <c r="R1637" i="23"/>
  <c r="T1637" i="23" s="1"/>
  <c r="R1638" i="23"/>
  <c r="T1638" i="23" s="1"/>
  <c r="R1639" i="23"/>
  <c r="T1639" i="23" s="1"/>
  <c r="R1640" i="23"/>
  <c r="T1640" i="23" s="1"/>
  <c r="R1641" i="23"/>
  <c r="T1641" i="23" s="1"/>
  <c r="R1642" i="23"/>
  <c r="T1642" i="23" s="1"/>
  <c r="R1643" i="23"/>
  <c r="T1643" i="23" s="1"/>
  <c r="R1644" i="23"/>
  <c r="T1644" i="23" s="1"/>
  <c r="R1645" i="23"/>
  <c r="T1645" i="23" s="1"/>
  <c r="R1646" i="23"/>
  <c r="T1646" i="23" s="1"/>
  <c r="R1647" i="23"/>
  <c r="T1647" i="23" s="1"/>
  <c r="R1648" i="23"/>
  <c r="T1648" i="23" s="1"/>
  <c r="R1649" i="23"/>
  <c r="T1649" i="23" s="1"/>
  <c r="R1650" i="23"/>
  <c r="T1650" i="23" s="1"/>
  <c r="R1651" i="23"/>
  <c r="T1651" i="23" s="1"/>
  <c r="R1652" i="23"/>
  <c r="T1652" i="23" s="1"/>
  <c r="R1653" i="23"/>
  <c r="T1653" i="23" s="1"/>
  <c r="R1654" i="23"/>
  <c r="T1654" i="23" s="1"/>
  <c r="R1655" i="23"/>
  <c r="T1655" i="23" s="1"/>
  <c r="R1656" i="23"/>
  <c r="T1656" i="23" s="1"/>
  <c r="R1657" i="23"/>
  <c r="T1657" i="23" s="1"/>
  <c r="R1658" i="23"/>
  <c r="T1658" i="23" s="1"/>
  <c r="R1659" i="23"/>
  <c r="T1659" i="23" s="1"/>
  <c r="R1660" i="23"/>
  <c r="T1660" i="23" s="1"/>
  <c r="R1661" i="23"/>
  <c r="T1661" i="23" s="1"/>
  <c r="R1662" i="23"/>
  <c r="T1662" i="23" s="1"/>
  <c r="R1663" i="23"/>
  <c r="T1663" i="23" s="1"/>
  <c r="R1664" i="23"/>
  <c r="T1664" i="23" s="1"/>
  <c r="R1665" i="23"/>
  <c r="T1665" i="23" s="1"/>
  <c r="R1666" i="23"/>
  <c r="T1666" i="23" s="1"/>
  <c r="R1667" i="23"/>
  <c r="T1667" i="23" s="1"/>
  <c r="R1668" i="23"/>
  <c r="T1668" i="23" s="1"/>
  <c r="R1669" i="23"/>
  <c r="T1669" i="23" s="1"/>
  <c r="R1670" i="23"/>
  <c r="T1670" i="23" s="1"/>
  <c r="R1671" i="23"/>
  <c r="T1671" i="23" s="1"/>
  <c r="R1672" i="23"/>
  <c r="T1672" i="23" s="1"/>
  <c r="R1673" i="23"/>
  <c r="T1673" i="23" s="1"/>
  <c r="R1674" i="23"/>
  <c r="T1674" i="23" s="1"/>
  <c r="R1675" i="23"/>
  <c r="T1675" i="23" s="1"/>
  <c r="R1676" i="23"/>
  <c r="T1676" i="23" s="1"/>
  <c r="R1677" i="23"/>
  <c r="T1677" i="23" s="1"/>
  <c r="R1678" i="23"/>
  <c r="T1678" i="23" s="1"/>
  <c r="R1679" i="23"/>
  <c r="T1679" i="23" s="1"/>
  <c r="R1680" i="23"/>
  <c r="T1680" i="23" s="1"/>
  <c r="R1681" i="23"/>
  <c r="T1681" i="23" s="1"/>
  <c r="R1682" i="23"/>
  <c r="T1682" i="23" s="1"/>
  <c r="R1683" i="23"/>
  <c r="T1683" i="23" s="1"/>
  <c r="R1684" i="23"/>
  <c r="T1684" i="23" s="1"/>
  <c r="R1685" i="23"/>
  <c r="T1685" i="23" s="1"/>
  <c r="R1686" i="23"/>
  <c r="T1686" i="23" s="1"/>
  <c r="R1687" i="23"/>
  <c r="T1687" i="23" s="1"/>
  <c r="R1688" i="23"/>
  <c r="T1688" i="23" s="1"/>
  <c r="R1689" i="23"/>
  <c r="T1689" i="23" s="1"/>
  <c r="R1690" i="23"/>
  <c r="T1690" i="23" s="1"/>
  <c r="R1691" i="23"/>
  <c r="T1691" i="23" s="1"/>
  <c r="R1692" i="23"/>
  <c r="T1692" i="23" s="1"/>
  <c r="R1693" i="23"/>
  <c r="T1693" i="23" s="1"/>
  <c r="R1694" i="23"/>
  <c r="T1694" i="23" s="1"/>
  <c r="R1695" i="23"/>
  <c r="T1695" i="23" s="1"/>
  <c r="R1696" i="23"/>
  <c r="T1696" i="23" s="1"/>
  <c r="R1697" i="23"/>
  <c r="T1697" i="23" s="1"/>
  <c r="R1698" i="23"/>
  <c r="T1698" i="23" s="1"/>
  <c r="R1699" i="23"/>
  <c r="T1699" i="23" s="1"/>
  <c r="Y61" i="23"/>
  <c r="Y66" i="23"/>
  <c r="X54" i="23"/>
  <c r="X62" i="23"/>
  <c r="X64" i="23"/>
  <c r="Y55" i="23"/>
  <c r="Y51" i="23"/>
  <c r="Y59" i="23"/>
  <c r="X52" i="23"/>
  <c r="X58" i="23"/>
  <c r="X63" i="23"/>
  <c r="Y52" i="23"/>
  <c r="Y62" i="23"/>
  <c r="Y64" i="23"/>
  <c r="X57" i="23"/>
  <c r="X59" i="23"/>
  <c r="X66" i="23"/>
  <c r="Y56" i="23"/>
  <c r="Y60" i="23"/>
  <c r="Y65" i="23"/>
  <c r="X55" i="23"/>
  <c r="X61" i="23"/>
  <c r="Y54" i="23"/>
  <c r="Y58" i="23"/>
  <c r="Y63" i="23"/>
  <c r="X53" i="23"/>
  <c r="X60" i="23"/>
  <c r="X65" i="23"/>
  <c r="Y53" i="23"/>
  <c r="Y57" i="23"/>
  <c r="X51" i="23"/>
  <c r="X56" i="23"/>
  <c r="S1704" i="23"/>
  <c r="U1704" i="23" s="1"/>
  <c r="S73" i="23"/>
  <c r="U73" i="23" s="1"/>
  <c r="S93" i="23"/>
  <c r="U93" i="23" s="1"/>
  <c r="S98" i="23"/>
  <c r="U98" i="23" s="1"/>
  <c r="S103" i="23"/>
  <c r="U103" i="23" s="1"/>
  <c r="S107" i="23"/>
  <c r="U107" i="23" s="1"/>
  <c r="S111" i="23"/>
  <c r="U111" i="23" s="1"/>
  <c r="S116" i="23"/>
  <c r="U116" i="23" s="1"/>
  <c r="S120" i="23"/>
  <c r="U120" i="23" s="1"/>
  <c r="S121" i="23"/>
  <c r="U121" i="23" s="1"/>
  <c r="S124" i="23"/>
  <c r="U124" i="23" s="1"/>
  <c r="S129" i="23"/>
  <c r="U129" i="23" s="1"/>
  <c r="S133" i="23"/>
  <c r="U133" i="23" s="1"/>
  <c r="S138" i="23"/>
  <c r="U138" i="23" s="1"/>
  <c r="S142" i="23"/>
  <c r="U142" i="23" s="1"/>
  <c r="S146" i="23"/>
  <c r="U146" i="23" s="1"/>
  <c r="S150" i="23"/>
  <c r="U150" i="23" s="1"/>
  <c r="S153" i="23"/>
  <c r="U153" i="23" s="1"/>
  <c r="S159" i="23"/>
  <c r="U159" i="23" s="1"/>
  <c r="S165" i="23"/>
  <c r="U165" i="23" s="1"/>
  <c r="S170" i="23"/>
  <c r="U170" i="23" s="1"/>
  <c r="S174" i="23"/>
  <c r="U174" i="23" s="1"/>
  <c r="S181" i="23"/>
  <c r="U181" i="23" s="1"/>
  <c r="S185" i="23"/>
  <c r="U185" i="23" s="1"/>
  <c r="S188" i="23"/>
  <c r="U188" i="23" s="1"/>
  <c r="S191" i="23"/>
  <c r="U191" i="23" s="1"/>
  <c r="S196" i="23"/>
  <c r="U196" i="23" s="1"/>
  <c r="S205" i="23"/>
  <c r="U205" i="23" s="1"/>
  <c r="S211" i="23"/>
  <c r="U211" i="23" s="1"/>
  <c r="S217" i="23"/>
  <c r="U217" i="23" s="1"/>
  <c r="S222" i="23"/>
  <c r="U222" i="23" s="1"/>
  <c r="S316" i="23"/>
  <c r="U316" i="23" s="1"/>
  <c r="S321" i="23"/>
  <c r="U321" i="23" s="1"/>
  <c r="S334" i="23"/>
  <c r="U334" i="23" s="1"/>
  <c r="S342" i="23"/>
  <c r="U342" i="23" s="1"/>
  <c r="S346" i="23"/>
  <c r="U346" i="23" s="1"/>
  <c r="S359" i="23"/>
  <c r="U359" i="23" s="1"/>
  <c r="S361" i="23"/>
  <c r="U361" i="23" s="1"/>
  <c r="S363" i="23"/>
  <c r="U363" i="23" s="1"/>
  <c r="S367" i="23"/>
  <c r="U367" i="23" s="1"/>
  <c r="S374" i="23"/>
  <c r="U374" i="23" s="1"/>
  <c r="S378" i="23"/>
  <c r="U378" i="23" s="1"/>
  <c r="S386" i="23"/>
  <c r="U386" i="23" s="1"/>
  <c r="S400" i="23"/>
  <c r="U400" i="23" s="1"/>
  <c r="S405" i="23"/>
  <c r="U405" i="23" s="1"/>
  <c r="S418" i="23"/>
  <c r="U418" i="23" s="1"/>
  <c r="S424" i="23"/>
  <c r="U424" i="23" s="1"/>
  <c r="S433" i="23"/>
  <c r="U433" i="23" s="1"/>
  <c r="S437" i="23"/>
  <c r="U437" i="23" s="1"/>
  <c r="S443" i="23"/>
  <c r="U443" i="23" s="1"/>
  <c r="S448" i="23"/>
  <c r="U448" i="23" s="1"/>
  <c r="S454" i="23"/>
  <c r="U454" i="23" s="1"/>
  <c r="S459" i="23"/>
  <c r="U459" i="23" s="1"/>
  <c r="S464" i="23"/>
  <c r="U464" i="23" s="1"/>
  <c r="S469" i="23"/>
  <c r="U469" i="23" s="1"/>
  <c r="S475" i="23"/>
  <c r="U475" i="23" s="1"/>
  <c r="S481" i="23"/>
  <c r="U481" i="23" s="1"/>
  <c r="S487" i="23"/>
  <c r="U487" i="23" s="1"/>
  <c r="S492" i="23"/>
  <c r="U492" i="23" s="1"/>
  <c r="S496" i="23"/>
  <c r="U496" i="23" s="1"/>
  <c r="S501" i="23"/>
  <c r="U501" i="23" s="1"/>
  <c r="S509" i="23"/>
  <c r="U509" i="23" s="1"/>
  <c r="S517" i="23"/>
  <c r="U517" i="23" s="1"/>
  <c r="S521" i="23"/>
  <c r="U521" i="23" s="1"/>
  <c r="S529" i="23"/>
  <c r="U529" i="23" s="1"/>
  <c r="S535" i="23"/>
  <c r="U535" i="23" s="1"/>
  <c r="S540" i="23"/>
  <c r="U540" i="23" s="1"/>
  <c r="S550" i="23"/>
  <c r="U550" i="23" s="1"/>
  <c r="S557" i="23"/>
  <c r="U557" i="23" s="1"/>
  <c r="S569" i="23"/>
  <c r="U569" i="23" s="1"/>
  <c r="S576" i="23"/>
  <c r="U576" i="23" s="1"/>
  <c r="S582" i="23"/>
  <c r="U582" i="23" s="1"/>
  <c r="S589" i="23"/>
  <c r="U589" i="23" s="1"/>
  <c r="S603" i="23"/>
  <c r="U603" i="23" s="1"/>
  <c r="S609" i="23"/>
  <c r="U609" i="23" s="1"/>
  <c r="S615" i="23"/>
  <c r="U615" i="23" s="1"/>
  <c r="S629" i="23"/>
  <c r="U629" i="23" s="1"/>
  <c r="S634" i="23"/>
  <c r="U634" i="23" s="1"/>
  <c r="S638" i="23"/>
  <c r="U638" i="23" s="1"/>
  <c r="S642" i="23"/>
  <c r="U642" i="23" s="1"/>
  <c r="S651" i="23"/>
  <c r="U651" i="23" s="1"/>
  <c r="S653" i="23"/>
  <c r="U653" i="23" s="1"/>
  <c r="S663" i="23"/>
  <c r="U663" i="23" s="1"/>
  <c r="S668" i="23"/>
  <c r="U668" i="23" s="1"/>
  <c r="S675" i="23"/>
  <c r="U675" i="23" s="1"/>
  <c r="S680" i="23"/>
  <c r="U680" i="23" s="1"/>
  <c r="S685" i="23"/>
  <c r="U685" i="23" s="1"/>
  <c r="S689" i="23"/>
  <c r="U689" i="23" s="1"/>
  <c r="S694" i="23"/>
  <c r="U694" i="23" s="1"/>
  <c r="S702" i="23"/>
  <c r="U702" i="23" s="1"/>
  <c r="S707" i="23"/>
  <c r="U707" i="23" s="1"/>
  <c r="S712" i="23"/>
  <c r="U712" i="23" s="1"/>
  <c r="S718" i="23"/>
  <c r="U718" i="23" s="1"/>
  <c r="S722" i="23"/>
  <c r="U722" i="23" s="1"/>
  <c r="S730" i="23"/>
  <c r="U730" i="23" s="1"/>
  <c r="S737" i="23"/>
  <c r="U737" i="23" s="1"/>
  <c r="S741" i="23"/>
  <c r="U741" i="23" s="1"/>
  <c r="S750" i="23"/>
  <c r="U750" i="23" s="1"/>
  <c r="S754" i="23"/>
  <c r="U754" i="23" s="1"/>
  <c r="S760" i="23"/>
  <c r="U760" i="23" s="1"/>
  <c r="S765" i="23"/>
  <c r="U765" i="23" s="1"/>
  <c r="S771" i="23"/>
  <c r="U771" i="23" s="1"/>
  <c r="S777" i="23"/>
  <c r="U777" i="23" s="1"/>
  <c r="S781" i="23"/>
  <c r="U781" i="23" s="1"/>
  <c r="S788" i="23"/>
  <c r="U788" i="23" s="1"/>
  <c r="S797" i="23"/>
  <c r="U797" i="23" s="1"/>
  <c r="S799" i="23"/>
  <c r="U799" i="23" s="1"/>
  <c r="S804" i="23"/>
  <c r="U804" i="23" s="1"/>
  <c r="S809" i="23"/>
  <c r="U809" i="23" s="1"/>
  <c r="S812" i="23"/>
  <c r="U812" i="23" s="1"/>
  <c r="S819" i="23"/>
  <c r="U819" i="23" s="1"/>
  <c r="S825" i="23"/>
  <c r="U825" i="23" s="1"/>
  <c r="S836" i="23"/>
  <c r="U836" i="23" s="1"/>
  <c r="S842" i="23"/>
  <c r="U842" i="23" s="1"/>
  <c r="S848" i="23"/>
  <c r="U848" i="23" s="1"/>
  <c r="S853" i="23"/>
  <c r="U853" i="23" s="1"/>
  <c r="S859" i="23"/>
  <c r="U859" i="23" s="1"/>
  <c r="S862" i="23"/>
  <c r="U862" i="23" s="1"/>
  <c r="S875" i="23"/>
  <c r="U875" i="23" s="1"/>
  <c r="S879" i="23"/>
  <c r="U879" i="23" s="1"/>
  <c r="S882" i="23"/>
  <c r="U882" i="23" s="1"/>
  <c r="S888" i="23"/>
  <c r="U888" i="23" s="1"/>
  <c r="S893" i="23"/>
  <c r="U893" i="23" s="1"/>
  <c r="S901" i="23"/>
  <c r="U901" i="23" s="1"/>
  <c r="S911" i="23"/>
  <c r="U911" i="23" s="1"/>
  <c r="S916" i="23"/>
  <c r="U916" i="23" s="1"/>
  <c r="S920" i="23"/>
  <c r="U920" i="23" s="1"/>
  <c r="S933" i="23"/>
  <c r="U933" i="23" s="1"/>
  <c r="S941" i="23"/>
  <c r="U941" i="23" s="1"/>
  <c r="S945" i="23"/>
  <c r="U945" i="23" s="1"/>
  <c r="S951" i="23"/>
  <c r="U951" i="23" s="1"/>
  <c r="S960" i="23"/>
  <c r="U960" i="23" s="1"/>
  <c r="S1094" i="23"/>
  <c r="U1094" i="23" s="1"/>
  <c r="S1101" i="23"/>
  <c r="U1101" i="23" s="1"/>
  <c r="S1109" i="23"/>
  <c r="U1109" i="23" s="1"/>
  <c r="S1116" i="23"/>
  <c r="U1116" i="23" s="1"/>
  <c r="S1122" i="23"/>
  <c r="U1122" i="23" s="1"/>
  <c r="S1127" i="23"/>
  <c r="U1127" i="23" s="1"/>
  <c r="S1131" i="23"/>
  <c r="U1131" i="23" s="1"/>
  <c r="S1137" i="23"/>
  <c r="U1137" i="23" s="1"/>
  <c r="S1142" i="23"/>
  <c r="U1142" i="23" s="1"/>
  <c r="S1148" i="23"/>
  <c r="U1148" i="23" s="1"/>
  <c r="S1152" i="23"/>
  <c r="U1152" i="23" s="1"/>
  <c r="S1166" i="23"/>
  <c r="U1166" i="23" s="1"/>
  <c r="S1172" i="23"/>
  <c r="U1172" i="23" s="1"/>
  <c r="S1177" i="23"/>
  <c r="U1177" i="23" s="1"/>
  <c r="S1181" i="23"/>
  <c r="U1181" i="23" s="1"/>
  <c r="S1188" i="23"/>
  <c r="U1188" i="23" s="1"/>
  <c r="S1193" i="23"/>
  <c r="U1193" i="23" s="1"/>
  <c r="S1198" i="23"/>
  <c r="U1198" i="23" s="1"/>
  <c r="S1202" i="23"/>
  <c r="U1202" i="23" s="1"/>
  <c r="S1209" i="23"/>
  <c r="U1209" i="23" s="1"/>
  <c r="S1214" i="23"/>
  <c r="U1214" i="23" s="1"/>
  <c r="S1222" i="23"/>
  <c r="U1222" i="23" s="1"/>
  <c r="S1227" i="23"/>
  <c r="U1227" i="23" s="1"/>
  <c r="S1232" i="23"/>
  <c r="U1232" i="23" s="1"/>
  <c r="S1236" i="23"/>
  <c r="U1236" i="23" s="1"/>
  <c r="S1247" i="23"/>
  <c r="U1247" i="23" s="1"/>
  <c r="S1253" i="23"/>
  <c r="U1253" i="23" s="1"/>
  <c r="S1260" i="23"/>
  <c r="U1260" i="23" s="1"/>
  <c r="S1266" i="23"/>
  <c r="U1266" i="23" s="1"/>
  <c r="S1272" i="23"/>
  <c r="U1272" i="23" s="1"/>
  <c r="S1274" i="23"/>
  <c r="U1274" i="23" s="1"/>
  <c r="S1284" i="23"/>
  <c r="U1284" i="23" s="1"/>
  <c r="S1296" i="23"/>
  <c r="U1296" i="23" s="1"/>
  <c r="S1305" i="23"/>
  <c r="U1305" i="23" s="1"/>
  <c r="S1310" i="23"/>
  <c r="U1310" i="23" s="1"/>
  <c r="S1316" i="23"/>
  <c r="U1316" i="23" s="1"/>
  <c r="S1320" i="23"/>
  <c r="U1320" i="23" s="1"/>
  <c r="S1325" i="23"/>
  <c r="U1325" i="23" s="1"/>
  <c r="S1329" i="23"/>
  <c r="U1329" i="23" s="1"/>
  <c r="S1336" i="23"/>
  <c r="U1336" i="23" s="1"/>
  <c r="S1342" i="23"/>
  <c r="U1342" i="23" s="1"/>
  <c r="S1349" i="23"/>
  <c r="U1349" i="23" s="1"/>
  <c r="S1354" i="23"/>
  <c r="U1354" i="23" s="1"/>
  <c r="S1358" i="23"/>
  <c r="U1358" i="23" s="1"/>
  <c r="S1364" i="23"/>
  <c r="U1364" i="23" s="1"/>
  <c r="S1374" i="23"/>
  <c r="U1374" i="23" s="1"/>
  <c r="S1381" i="23"/>
  <c r="U1381" i="23" s="1"/>
  <c r="S1385" i="23"/>
  <c r="U1385" i="23" s="1"/>
  <c r="S1395" i="23"/>
  <c r="U1395" i="23" s="1"/>
  <c r="S1415" i="23"/>
  <c r="U1415" i="23" s="1"/>
  <c r="S1419" i="23"/>
  <c r="U1419" i="23" s="1"/>
  <c r="S1426" i="23"/>
  <c r="U1426" i="23" s="1"/>
  <c r="S1436" i="23"/>
  <c r="U1436" i="23" s="1"/>
  <c r="S1440" i="23"/>
  <c r="U1440" i="23" s="1"/>
  <c r="S1445" i="23"/>
  <c r="U1445" i="23" s="1"/>
  <c r="S1450" i="23"/>
  <c r="U1450" i="23" s="1"/>
  <c r="S1455" i="23"/>
  <c r="U1455" i="23" s="1"/>
  <c r="S1461" i="23"/>
  <c r="U1461" i="23" s="1"/>
  <c r="S1466" i="23"/>
  <c r="U1466" i="23" s="1"/>
  <c r="S1468" i="23"/>
  <c r="U1468" i="23" s="1"/>
  <c r="S1474" i="23"/>
  <c r="U1474" i="23" s="1"/>
  <c r="S1481" i="23"/>
  <c r="U1481" i="23" s="1"/>
  <c r="S1493" i="23"/>
  <c r="U1493" i="23" s="1"/>
  <c r="S1499" i="23"/>
  <c r="U1499" i="23" s="1"/>
  <c r="S1502" i="23"/>
  <c r="U1502" i="23" s="1"/>
  <c r="S1509" i="23"/>
  <c r="U1509" i="23" s="1"/>
  <c r="S1514" i="23"/>
  <c r="U1514" i="23" s="1"/>
  <c r="S1520" i="23"/>
  <c r="U1520" i="23" s="1"/>
  <c r="S1536" i="23"/>
  <c r="U1536" i="23" s="1"/>
  <c r="S1544" i="23"/>
  <c r="U1544" i="23" s="1"/>
  <c r="S1552" i="23"/>
  <c r="U1552" i="23" s="1"/>
  <c r="S1557" i="23"/>
  <c r="U1557" i="23" s="1"/>
  <c r="S1561" i="23"/>
  <c r="U1561" i="23" s="1"/>
  <c r="S1572" i="23"/>
  <c r="U1572" i="23" s="1"/>
  <c r="S1577" i="23"/>
  <c r="U1577" i="23" s="1"/>
  <c r="S1582" i="23"/>
  <c r="U1582" i="23" s="1"/>
  <c r="S1591" i="23"/>
  <c r="U1591" i="23" s="1"/>
  <c r="S1596" i="23"/>
  <c r="U1596" i="23" s="1"/>
  <c r="S1601" i="23"/>
  <c r="U1601" i="23" s="1"/>
  <c r="S1605" i="23"/>
  <c r="U1605" i="23" s="1"/>
  <c r="S1613" i="23"/>
  <c r="U1613" i="23" s="1"/>
  <c r="S1623" i="23"/>
  <c r="U1623" i="23" s="1"/>
  <c r="S1627" i="23"/>
  <c r="U1627" i="23" s="1"/>
  <c r="S1632" i="23"/>
  <c r="U1632" i="23" s="1"/>
  <c r="S1637" i="23"/>
  <c r="U1637" i="23" s="1"/>
  <c r="S1640" i="23"/>
  <c r="U1640" i="23" s="1"/>
  <c r="S1645" i="23"/>
  <c r="U1645" i="23" s="1"/>
  <c r="S1650" i="23"/>
  <c r="U1650" i="23" s="1"/>
  <c r="S1654" i="23"/>
  <c r="U1654" i="23" s="1"/>
  <c r="S1662" i="23"/>
  <c r="U1662" i="23" s="1"/>
  <c r="S1672" i="23"/>
  <c r="U1672" i="23" s="1"/>
  <c r="S1676" i="23"/>
  <c r="U1676" i="23" s="1"/>
  <c r="S1689" i="23"/>
  <c r="U1689" i="23" s="1"/>
  <c r="S1702" i="23"/>
  <c r="U1702" i="23" s="1"/>
  <c r="S55" i="23"/>
  <c r="U55" i="23" s="1"/>
  <c r="S60" i="23"/>
  <c r="U60" i="23" s="1"/>
  <c r="S63" i="23"/>
  <c r="U63" i="23" s="1"/>
  <c r="S66" i="23"/>
  <c r="U66" i="23" s="1"/>
  <c r="S71" i="23"/>
  <c r="U71" i="23" s="1"/>
  <c r="S75" i="23"/>
  <c r="U75" i="23" s="1"/>
  <c r="S80" i="23"/>
  <c r="U80" i="23" s="1"/>
  <c r="S82" i="23"/>
  <c r="U82" i="23" s="1"/>
  <c r="S85" i="23"/>
  <c r="U85" i="23" s="1"/>
  <c r="S88" i="23"/>
  <c r="U88" i="23" s="1"/>
  <c r="S91" i="23"/>
  <c r="U91" i="23" s="1"/>
  <c r="S95" i="23"/>
  <c r="U95" i="23" s="1"/>
  <c r="S99" i="23"/>
  <c r="U99" i="23" s="1"/>
  <c r="S104" i="23"/>
  <c r="U104" i="23" s="1"/>
  <c r="S109" i="23"/>
  <c r="U109" i="23" s="1"/>
  <c r="S112" i="23"/>
  <c r="U112" i="23" s="1"/>
  <c r="S114" i="23"/>
  <c r="U114" i="23" s="1"/>
  <c r="S118" i="23"/>
  <c r="U118" i="23" s="1"/>
  <c r="S119" i="23"/>
  <c r="U119" i="23" s="1"/>
  <c r="S122" i="23"/>
  <c r="U122" i="23" s="1"/>
  <c r="S127" i="23"/>
  <c r="U127" i="23" s="1"/>
  <c r="S132" i="23"/>
  <c r="U132" i="23" s="1"/>
  <c r="S136" i="23"/>
  <c r="U136" i="23" s="1"/>
  <c r="S140" i="23"/>
  <c r="U140" i="23" s="1"/>
  <c r="S143" i="23"/>
  <c r="U143" i="23" s="1"/>
  <c r="S148" i="23"/>
  <c r="U148" i="23" s="1"/>
  <c r="S154" i="23"/>
  <c r="U154" i="23" s="1"/>
  <c r="S157" i="23"/>
  <c r="U157" i="23" s="1"/>
  <c r="S166" i="23"/>
  <c r="U166" i="23" s="1"/>
  <c r="S172" i="23"/>
  <c r="U172" i="23" s="1"/>
  <c r="S176" i="23"/>
  <c r="U176" i="23" s="1"/>
  <c r="S182" i="23"/>
  <c r="U182" i="23" s="1"/>
  <c r="S186" i="23"/>
  <c r="U186" i="23" s="1"/>
  <c r="S192" i="23"/>
  <c r="U192" i="23" s="1"/>
  <c r="S198" i="23"/>
  <c r="U198" i="23" s="1"/>
  <c r="S202" i="23"/>
  <c r="U202" i="23" s="1"/>
  <c r="S208" i="23"/>
  <c r="U208" i="23" s="1"/>
  <c r="S212" i="23"/>
  <c r="U212" i="23" s="1"/>
  <c r="S216" i="23"/>
  <c r="U216" i="23" s="1"/>
  <c r="S218" i="23"/>
  <c r="U218" i="23" s="1"/>
  <c r="S223" i="23"/>
  <c r="U223" i="23" s="1"/>
  <c r="S313" i="23"/>
  <c r="U313" i="23" s="1"/>
  <c r="S318" i="23"/>
  <c r="U318" i="23" s="1"/>
  <c r="S324" i="23"/>
  <c r="U324" i="23" s="1"/>
  <c r="S328" i="23"/>
  <c r="U328" i="23" s="1"/>
  <c r="S333" i="23"/>
  <c r="U333" i="23" s="1"/>
  <c r="S340" i="23"/>
  <c r="U340" i="23" s="1"/>
  <c r="S353" i="23"/>
  <c r="U353" i="23" s="1"/>
  <c r="S357" i="23"/>
  <c r="U357" i="23" s="1"/>
  <c r="S366" i="23"/>
  <c r="U366" i="23" s="1"/>
  <c r="S372" i="23"/>
  <c r="U372" i="23" s="1"/>
  <c r="S376" i="23"/>
  <c r="U376" i="23" s="1"/>
  <c r="S381" i="23"/>
  <c r="U381" i="23" s="1"/>
  <c r="S389" i="23"/>
  <c r="U389" i="23" s="1"/>
  <c r="S393" i="23"/>
  <c r="U393" i="23" s="1"/>
  <c r="S396" i="23"/>
  <c r="U396" i="23" s="1"/>
  <c r="S398" i="23"/>
  <c r="U398" i="23" s="1"/>
  <c r="S404" i="23"/>
  <c r="U404" i="23" s="1"/>
  <c r="S408" i="23"/>
  <c r="U408" i="23" s="1"/>
  <c r="S412" i="23"/>
  <c r="U412" i="23" s="1"/>
  <c r="S421" i="23"/>
  <c r="U421" i="23" s="1"/>
  <c r="S428" i="23"/>
  <c r="U428" i="23" s="1"/>
  <c r="S431" i="23"/>
  <c r="U431" i="23" s="1"/>
  <c r="S436" i="23"/>
  <c r="U436" i="23" s="1"/>
  <c r="S441" i="23"/>
  <c r="U441" i="23" s="1"/>
  <c r="S446" i="23"/>
  <c r="U446" i="23" s="1"/>
  <c r="S452" i="23"/>
  <c r="U452" i="23" s="1"/>
  <c r="S460" i="23"/>
  <c r="U460" i="23" s="1"/>
  <c r="S468" i="23"/>
  <c r="U468" i="23" s="1"/>
  <c r="S479" i="23"/>
  <c r="U479" i="23" s="1"/>
  <c r="S485" i="23"/>
  <c r="U485" i="23" s="1"/>
  <c r="S490" i="23"/>
  <c r="U490" i="23" s="1"/>
  <c r="S498" i="23"/>
  <c r="U498" i="23" s="1"/>
  <c r="S504" i="23"/>
  <c r="U504" i="23" s="1"/>
  <c r="S508" i="23"/>
  <c r="U508" i="23" s="1"/>
  <c r="S513" i="23"/>
  <c r="U513" i="23" s="1"/>
  <c r="S518" i="23"/>
  <c r="U518" i="23" s="1"/>
  <c r="S524" i="23"/>
  <c r="U524" i="23" s="1"/>
  <c r="S527" i="23"/>
  <c r="U527" i="23" s="1"/>
  <c r="S533" i="23"/>
  <c r="U533" i="23" s="1"/>
  <c r="S536" i="23"/>
  <c r="U536" i="23" s="1"/>
  <c r="S545" i="23"/>
  <c r="U545" i="23" s="1"/>
  <c r="S549" i="23"/>
  <c r="U549" i="23" s="1"/>
  <c r="S561" i="23"/>
  <c r="U561" i="23" s="1"/>
  <c r="S566" i="23"/>
  <c r="U566" i="23" s="1"/>
  <c r="S571" i="23"/>
  <c r="U571" i="23" s="1"/>
  <c r="S577" i="23"/>
  <c r="U577" i="23" s="1"/>
  <c r="S581" i="23"/>
  <c r="U581" i="23" s="1"/>
  <c r="S587" i="23"/>
  <c r="U587" i="23" s="1"/>
  <c r="S595" i="23"/>
  <c r="U595" i="23" s="1"/>
  <c r="S598" i="23"/>
  <c r="U598" i="23" s="1"/>
  <c r="S604" i="23"/>
  <c r="U604" i="23" s="1"/>
  <c r="S614" i="23"/>
  <c r="U614" i="23" s="1"/>
  <c r="S618" i="23"/>
  <c r="U618" i="23" s="1"/>
  <c r="S624" i="23"/>
  <c r="U624" i="23" s="1"/>
  <c r="S628" i="23"/>
  <c r="U628" i="23" s="1"/>
  <c r="S633" i="23"/>
  <c r="U633" i="23" s="1"/>
  <c r="S644" i="23"/>
  <c r="U644" i="23" s="1"/>
  <c r="S648" i="23"/>
  <c r="U648" i="23" s="1"/>
  <c r="S654" i="23"/>
  <c r="U654" i="23" s="1"/>
  <c r="S657" i="23"/>
  <c r="U657" i="23" s="1"/>
  <c r="S660" i="23"/>
  <c r="U660" i="23" s="1"/>
  <c r="S664" i="23"/>
  <c r="U664" i="23" s="1"/>
  <c r="S670" i="23"/>
  <c r="U670" i="23" s="1"/>
  <c r="S673" i="23"/>
  <c r="U673" i="23" s="1"/>
  <c r="S683" i="23"/>
  <c r="U683" i="23" s="1"/>
  <c r="S688" i="23"/>
  <c r="U688" i="23" s="1"/>
  <c r="S696" i="23"/>
  <c r="U696" i="23" s="1"/>
  <c r="S700" i="23"/>
  <c r="U700" i="23" s="1"/>
  <c r="S704" i="23"/>
  <c r="U704" i="23" s="1"/>
  <c r="S711" i="23"/>
  <c r="U711" i="23" s="1"/>
  <c r="S717" i="23"/>
  <c r="U717" i="23" s="1"/>
  <c r="S721" i="23"/>
  <c r="U721" i="23" s="1"/>
  <c r="S727" i="23"/>
  <c r="U727" i="23" s="1"/>
  <c r="S734" i="23"/>
  <c r="U734" i="23" s="1"/>
  <c r="S740" i="23"/>
  <c r="U740" i="23" s="1"/>
  <c r="S746" i="23"/>
  <c r="U746" i="23" s="1"/>
  <c r="S753" i="23"/>
  <c r="U753" i="23" s="1"/>
  <c r="S757" i="23"/>
  <c r="U757" i="23" s="1"/>
  <c r="S763" i="23"/>
  <c r="U763" i="23" s="1"/>
  <c r="S767" i="23"/>
  <c r="U767" i="23" s="1"/>
  <c r="S774" i="23"/>
  <c r="U774" i="23" s="1"/>
  <c r="S779" i="23"/>
  <c r="U779" i="23" s="1"/>
  <c r="S785" i="23"/>
  <c r="U785" i="23" s="1"/>
  <c r="S791" i="23"/>
  <c r="U791" i="23" s="1"/>
  <c r="S796" i="23"/>
  <c r="U796" i="23" s="1"/>
  <c r="S802" i="23"/>
  <c r="U802" i="23" s="1"/>
  <c r="S810" i="23"/>
  <c r="U810" i="23" s="1"/>
  <c r="S814" i="23"/>
  <c r="U814" i="23" s="1"/>
  <c r="S821" i="23"/>
  <c r="U821" i="23" s="1"/>
  <c r="S827" i="23"/>
  <c r="U827" i="23" s="1"/>
  <c r="S832" i="23"/>
  <c r="U832" i="23" s="1"/>
  <c r="S837" i="23"/>
  <c r="U837" i="23" s="1"/>
  <c r="S841" i="23"/>
  <c r="U841" i="23" s="1"/>
  <c r="S845" i="23"/>
  <c r="U845" i="23" s="1"/>
  <c r="S851" i="23"/>
  <c r="U851" i="23" s="1"/>
  <c r="S857" i="23"/>
  <c r="U857" i="23" s="1"/>
  <c r="S867" i="23"/>
  <c r="U867" i="23" s="1"/>
  <c r="S870" i="23"/>
  <c r="U870" i="23" s="1"/>
  <c r="S874" i="23"/>
  <c r="U874" i="23" s="1"/>
  <c r="S877" i="23"/>
  <c r="U877" i="23" s="1"/>
  <c r="S887" i="23"/>
  <c r="U887" i="23" s="1"/>
  <c r="S889" i="23"/>
  <c r="U889" i="23" s="1"/>
  <c r="S897" i="23"/>
  <c r="U897" i="23" s="1"/>
  <c r="S902" i="23"/>
  <c r="U902" i="23" s="1"/>
  <c r="S906" i="23"/>
  <c r="U906" i="23" s="1"/>
  <c r="S908" i="23"/>
  <c r="U908" i="23" s="1"/>
  <c r="S913" i="23"/>
  <c r="U913" i="23" s="1"/>
  <c r="S917" i="23"/>
  <c r="U917" i="23" s="1"/>
  <c r="S921" i="23"/>
  <c r="U921" i="23" s="1"/>
  <c r="S925" i="23"/>
  <c r="U925" i="23" s="1"/>
  <c r="S929" i="23"/>
  <c r="U929" i="23" s="1"/>
  <c r="S932" i="23"/>
  <c r="U932" i="23" s="1"/>
  <c r="S936" i="23"/>
  <c r="U936" i="23" s="1"/>
  <c r="S942" i="23"/>
  <c r="U942" i="23" s="1"/>
  <c r="S948" i="23"/>
  <c r="U948" i="23" s="1"/>
  <c r="S949" i="23"/>
  <c r="U949" i="23" s="1"/>
  <c r="S955" i="23"/>
  <c r="U955" i="23" s="1"/>
  <c r="S961" i="23"/>
  <c r="U961" i="23" s="1"/>
  <c r="S1091" i="23"/>
  <c r="U1091" i="23" s="1"/>
  <c r="S1098" i="23"/>
  <c r="U1098" i="23" s="1"/>
  <c r="S1104" i="23"/>
  <c r="U1104" i="23" s="1"/>
  <c r="S1107" i="23"/>
  <c r="U1107" i="23" s="1"/>
  <c r="S1114" i="23"/>
  <c r="U1114" i="23" s="1"/>
  <c r="S1128" i="23"/>
  <c r="U1128" i="23" s="1"/>
  <c r="S1134" i="23"/>
  <c r="U1134" i="23" s="1"/>
  <c r="S1140" i="23"/>
  <c r="U1140" i="23" s="1"/>
  <c r="S1153" i="23"/>
  <c r="U1153" i="23" s="1"/>
  <c r="S1159" i="23"/>
  <c r="U1159" i="23" s="1"/>
  <c r="S1169" i="23"/>
  <c r="U1169" i="23" s="1"/>
  <c r="S1178" i="23"/>
  <c r="U1178" i="23" s="1"/>
  <c r="S1185" i="23"/>
  <c r="U1185" i="23" s="1"/>
  <c r="S1192" i="23"/>
  <c r="U1192" i="23" s="1"/>
  <c r="S1208" i="23"/>
  <c r="U1208" i="23" s="1"/>
  <c r="S1216" i="23"/>
  <c r="U1216" i="23" s="1"/>
  <c r="S1224" i="23"/>
  <c r="U1224" i="23" s="1"/>
  <c r="S1228" i="23"/>
  <c r="U1228" i="23" s="1"/>
  <c r="S1239" i="23"/>
  <c r="U1239" i="23" s="1"/>
  <c r="S1246" i="23"/>
  <c r="U1246" i="23" s="1"/>
  <c r="S1250" i="23"/>
  <c r="U1250" i="23" s="1"/>
  <c r="S1258" i="23"/>
  <c r="U1258" i="23" s="1"/>
  <c r="S1267" i="23"/>
  <c r="U1267" i="23" s="1"/>
  <c r="S1275" i="23"/>
  <c r="U1275" i="23" s="1"/>
  <c r="S1282" i="23"/>
  <c r="U1282" i="23" s="1"/>
  <c r="S1294" i="23"/>
  <c r="U1294" i="23" s="1"/>
  <c r="S1301" i="23"/>
  <c r="U1301" i="23" s="1"/>
  <c r="S1307" i="23"/>
  <c r="U1307" i="23" s="1"/>
  <c r="S1312" i="23"/>
  <c r="U1312" i="23" s="1"/>
  <c r="S1319" i="23"/>
  <c r="U1319" i="23" s="1"/>
  <c r="S1330" i="23"/>
  <c r="U1330" i="23" s="1"/>
  <c r="S1340" i="23"/>
  <c r="U1340" i="23" s="1"/>
  <c r="S1344" i="23"/>
  <c r="U1344" i="23" s="1"/>
  <c r="S1352" i="23"/>
  <c r="U1352" i="23" s="1"/>
  <c r="S1363" i="23"/>
  <c r="U1363" i="23" s="1"/>
  <c r="S1376" i="23"/>
  <c r="U1376" i="23" s="1"/>
  <c r="S1387" i="23"/>
  <c r="U1387" i="23" s="1"/>
  <c r="S1393" i="23"/>
  <c r="U1393" i="23" s="1"/>
  <c r="S1403" i="23"/>
  <c r="U1403" i="23" s="1"/>
  <c r="S1409" i="23"/>
  <c r="U1409" i="23" s="1"/>
  <c r="S1417" i="23"/>
  <c r="U1417" i="23" s="1"/>
  <c r="S1425" i="23"/>
  <c r="U1425" i="23" s="1"/>
  <c r="S1429" i="23"/>
  <c r="U1429" i="23" s="1"/>
  <c r="S1434" i="23"/>
  <c r="U1434" i="23" s="1"/>
  <c r="S1437" i="23"/>
  <c r="U1437" i="23" s="1"/>
  <c r="S1444" i="23"/>
  <c r="U1444" i="23" s="1"/>
  <c r="S1452" i="23"/>
  <c r="U1452" i="23" s="1"/>
  <c r="S1456" i="23"/>
  <c r="U1456" i="23" s="1"/>
  <c r="S1459" i="23"/>
  <c r="U1459" i="23" s="1"/>
  <c r="S1463" i="23"/>
  <c r="U1463" i="23" s="1"/>
  <c r="S1469" i="23"/>
  <c r="U1469" i="23" s="1"/>
  <c r="S1477" i="23"/>
  <c r="U1477" i="23" s="1"/>
  <c r="S1487" i="23"/>
  <c r="U1487" i="23" s="1"/>
  <c r="S1492" i="23"/>
  <c r="U1492" i="23" s="1"/>
  <c r="S1497" i="23"/>
  <c r="U1497" i="23" s="1"/>
  <c r="S1506" i="23"/>
  <c r="U1506" i="23" s="1"/>
  <c r="S1515" i="23"/>
  <c r="U1515" i="23" s="1"/>
  <c r="S1521" i="23"/>
  <c r="U1521" i="23" s="1"/>
  <c r="S1527" i="23"/>
  <c r="U1527" i="23" s="1"/>
  <c r="S1534" i="23"/>
  <c r="U1534" i="23" s="1"/>
  <c r="S1538" i="23"/>
  <c r="U1538" i="23" s="1"/>
  <c r="S1543" i="23"/>
  <c r="U1543" i="23" s="1"/>
  <c r="S1546" i="23"/>
  <c r="U1546" i="23" s="1"/>
  <c r="S1553" i="23"/>
  <c r="U1553" i="23" s="1"/>
  <c r="S1556" i="23"/>
  <c r="U1556" i="23" s="1"/>
  <c r="S1562" i="23"/>
  <c r="U1562" i="23" s="1"/>
  <c r="S1567" i="23"/>
  <c r="U1567" i="23" s="1"/>
  <c r="S1575" i="23"/>
  <c r="U1575" i="23" s="1"/>
  <c r="S1588" i="23"/>
  <c r="U1588" i="23" s="1"/>
  <c r="S1600" i="23"/>
  <c r="U1600" i="23" s="1"/>
  <c r="S1604" i="23"/>
  <c r="U1604" i="23" s="1"/>
  <c r="S1616" i="23"/>
  <c r="U1616" i="23" s="1"/>
  <c r="S1629" i="23"/>
  <c r="U1629" i="23" s="1"/>
  <c r="S1633" i="23"/>
  <c r="U1633" i="23" s="1"/>
  <c r="S1636" i="23"/>
  <c r="U1636" i="23" s="1"/>
  <c r="S1641" i="23"/>
  <c r="U1641" i="23" s="1"/>
  <c r="S1652" i="23"/>
  <c r="U1652" i="23" s="1"/>
  <c r="S1656" i="23"/>
  <c r="U1656" i="23" s="1"/>
  <c r="S1660" i="23"/>
  <c r="U1660" i="23" s="1"/>
  <c r="S1667" i="23"/>
  <c r="U1667" i="23" s="1"/>
  <c r="S1674" i="23"/>
  <c r="U1674" i="23" s="1"/>
  <c r="S1680" i="23"/>
  <c r="U1680" i="23" s="1"/>
  <c r="S1684" i="23"/>
  <c r="U1684" i="23" s="1"/>
  <c r="S1688" i="23"/>
  <c r="U1688" i="23" s="1"/>
  <c r="S1692" i="23"/>
  <c r="U1692" i="23" s="1"/>
  <c r="S1695" i="23"/>
  <c r="U1695" i="23" s="1"/>
  <c r="S1699" i="23"/>
  <c r="U1699" i="23" s="1"/>
  <c r="S125" i="23"/>
  <c r="U125" i="23" s="1"/>
  <c r="S162" i="23"/>
  <c r="U162" i="23" s="1"/>
  <c r="S168" i="23"/>
  <c r="U168" i="23" s="1"/>
  <c r="S173" i="23"/>
  <c r="U173" i="23" s="1"/>
  <c r="S179" i="23"/>
  <c r="U179" i="23" s="1"/>
  <c r="S187" i="23"/>
  <c r="U187" i="23" s="1"/>
  <c r="S194" i="23"/>
  <c r="U194" i="23" s="1"/>
  <c r="S203" i="23"/>
  <c r="U203" i="23" s="1"/>
  <c r="S209" i="23"/>
  <c r="U209" i="23" s="1"/>
  <c r="S214" i="23"/>
  <c r="U214" i="23" s="1"/>
  <c r="S221" i="23"/>
  <c r="U221" i="23" s="1"/>
  <c r="S314" i="23"/>
  <c r="U314" i="23" s="1"/>
  <c r="S323" i="23"/>
  <c r="U323" i="23" s="1"/>
  <c r="S327" i="23"/>
  <c r="U327" i="23" s="1"/>
  <c r="S338" i="23"/>
  <c r="U338" i="23" s="1"/>
  <c r="S348" i="23"/>
  <c r="U348" i="23" s="1"/>
  <c r="S349" i="23"/>
  <c r="U349" i="23" s="1"/>
  <c r="S355" i="23"/>
  <c r="U355" i="23" s="1"/>
  <c r="S368" i="23"/>
  <c r="U368" i="23" s="1"/>
  <c r="S375" i="23"/>
  <c r="U375" i="23" s="1"/>
  <c r="S384" i="23"/>
  <c r="U384" i="23" s="1"/>
  <c r="S391" i="23"/>
  <c r="U391" i="23" s="1"/>
  <c r="S394" i="23"/>
  <c r="U394" i="23" s="1"/>
  <c r="S399" i="23"/>
  <c r="U399" i="23" s="1"/>
  <c r="S406" i="23"/>
  <c r="U406" i="23" s="1"/>
  <c r="S410" i="23"/>
  <c r="U410" i="23" s="1"/>
  <c r="S417" i="23"/>
  <c r="U417" i="23" s="1"/>
  <c r="S420" i="23"/>
  <c r="U420" i="23" s="1"/>
  <c r="S426" i="23"/>
  <c r="U426" i="23" s="1"/>
  <c r="S438" i="23"/>
  <c r="U438" i="23" s="1"/>
  <c r="S447" i="23"/>
  <c r="U447" i="23" s="1"/>
  <c r="S453" i="23"/>
  <c r="U453" i="23" s="1"/>
  <c r="S457" i="23"/>
  <c r="U457" i="23" s="1"/>
  <c r="S462" i="23"/>
  <c r="U462" i="23" s="1"/>
  <c r="S466" i="23"/>
  <c r="U466" i="23" s="1"/>
  <c r="S473" i="23"/>
  <c r="U473" i="23" s="1"/>
  <c r="S480" i="23"/>
  <c r="U480" i="23" s="1"/>
  <c r="S484" i="23"/>
  <c r="U484" i="23" s="1"/>
  <c r="S491" i="23"/>
  <c r="U491" i="23" s="1"/>
  <c r="S497" i="23"/>
  <c r="U497" i="23" s="1"/>
  <c r="S503" i="23"/>
  <c r="U503" i="23" s="1"/>
  <c r="S514" i="23"/>
  <c r="U514" i="23" s="1"/>
  <c r="S519" i="23"/>
  <c r="U519" i="23" s="1"/>
  <c r="S526" i="23"/>
  <c r="U526" i="23" s="1"/>
  <c r="S534" i="23"/>
  <c r="U534" i="23" s="1"/>
  <c r="S537" i="23"/>
  <c r="U537" i="23" s="1"/>
  <c r="S542" i="23"/>
  <c r="U542" i="23" s="1"/>
  <c r="S547" i="23"/>
  <c r="U547" i="23" s="1"/>
  <c r="S552" i="23"/>
  <c r="U552" i="23" s="1"/>
  <c r="S556" i="23"/>
  <c r="U556" i="23" s="1"/>
  <c r="S559" i="23"/>
  <c r="U559" i="23" s="1"/>
  <c r="S563" i="23"/>
  <c r="U563" i="23" s="1"/>
  <c r="S567" i="23"/>
  <c r="U567" i="23" s="1"/>
  <c r="S575" i="23"/>
  <c r="U575" i="23" s="1"/>
  <c r="S579" i="23"/>
  <c r="U579" i="23" s="1"/>
  <c r="S585" i="23"/>
  <c r="U585" i="23" s="1"/>
  <c r="S590" i="23"/>
  <c r="U590" i="23" s="1"/>
  <c r="S593" i="23"/>
  <c r="U593" i="23" s="1"/>
  <c r="S597" i="23"/>
  <c r="U597" i="23" s="1"/>
  <c r="S602" i="23"/>
  <c r="U602" i="23" s="1"/>
  <c r="S608" i="23"/>
  <c r="U608" i="23" s="1"/>
  <c r="S613" i="23"/>
  <c r="U613" i="23" s="1"/>
  <c r="S620" i="23"/>
  <c r="U620" i="23" s="1"/>
  <c r="S627" i="23"/>
  <c r="U627" i="23" s="1"/>
  <c r="S635" i="23"/>
  <c r="U635" i="23" s="1"/>
  <c r="S639" i="23"/>
  <c r="U639" i="23" s="1"/>
  <c r="S650" i="23"/>
  <c r="U650" i="23" s="1"/>
  <c r="S655" i="23"/>
  <c r="U655" i="23" s="1"/>
  <c r="S665" i="23"/>
  <c r="U665" i="23" s="1"/>
  <c r="S671" i="23"/>
  <c r="U671" i="23" s="1"/>
  <c r="S677" i="23"/>
  <c r="U677" i="23" s="1"/>
  <c r="S682" i="23"/>
  <c r="U682" i="23" s="1"/>
  <c r="S687" i="23"/>
  <c r="U687" i="23" s="1"/>
  <c r="S692" i="23"/>
  <c r="U692" i="23" s="1"/>
  <c r="S699" i="23"/>
  <c r="U699" i="23" s="1"/>
  <c r="S705" i="23"/>
  <c r="U705" i="23" s="1"/>
  <c r="S713" i="23"/>
  <c r="U713" i="23" s="1"/>
  <c r="S723" i="23"/>
  <c r="U723" i="23" s="1"/>
  <c r="S731" i="23"/>
  <c r="U731" i="23" s="1"/>
  <c r="S736" i="23"/>
  <c r="U736" i="23" s="1"/>
  <c r="S743" i="23"/>
  <c r="U743" i="23" s="1"/>
  <c r="S747" i="23"/>
  <c r="U747" i="23" s="1"/>
  <c r="S755" i="23"/>
  <c r="U755" i="23" s="1"/>
  <c r="S769" i="23"/>
  <c r="U769" i="23" s="1"/>
  <c r="S775" i="23"/>
  <c r="U775" i="23" s="1"/>
  <c r="S782" i="23"/>
  <c r="U782" i="23" s="1"/>
  <c r="S786" i="23"/>
  <c r="U786" i="23" s="1"/>
  <c r="S795" i="23"/>
  <c r="U795" i="23" s="1"/>
  <c r="S800" i="23"/>
  <c r="U800" i="23" s="1"/>
  <c r="S803" i="23"/>
  <c r="U803" i="23" s="1"/>
  <c r="S811" i="23"/>
  <c r="U811" i="23" s="1"/>
  <c r="S817" i="23"/>
  <c r="U817" i="23" s="1"/>
  <c r="S823" i="23"/>
  <c r="U823" i="23" s="1"/>
  <c r="S830" i="23"/>
  <c r="U830" i="23" s="1"/>
  <c r="S833" i="23"/>
  <c r="U833" i="23" s="1"/>
  <c r="S843" i="23"/>
  <c r="U843" i="23" s="1"/>
  <c r="S847" i="23"/>
  <c r="U847" i="23" s="1"/>
  <c r="S850" i="23"/>
  <c r="U850" i="23" s="1"/>
  <c r="S858" i="23"/>
  <c r="U858" i="23" s="1"/>
  <c r="S865" i="23"/>
  <c r="U865" i="23" s="1"/>
  <c r="S869" i="23"/>
  <c r="U869" i="23" s="1"/>
  <c r="S881" i="23"/>
  <c r="U881" i="23" s="1"/>
  <c r="S884" i="23"/>
  <c r="U884" i="23" s="1"/>
  <c r="S890" i="23"/>
  <c r="U890" i="23" s="1"/>
  <c r="S896" i="23"/>
  <c r="U896" i="23" s="1"/>
  <c r="S905" i="23"/>
  <c r="U905" i="23" s="1"/>
  <c r="S912" i="23"/>
  <c r="U912" i="23" s="1"/>
  <c r="S915" i="23"/>
  <c r="U915" i="23" s="1"/>
  <c r="S924" i="23"/>
  <c r="U924" i="23" s="1"/>
  <c r="S930" i="23"/>
  <c r="U930" i="23" s="1"/>
  <c r="S937" i="23"/>
  <c r="U937" i="23" s="1"/>
  <c r="S950" i="23"/>
  <c r="U950" i="23" s="1"/>
  <c r="S957" i="23"/>
  <c r="U957" i="23" s="1"/>
  <c r="S963" i="23"/>
  <c r="U963" i="23" s="1"/>
  <c r="S1088" i="23"/>
  <c r="U1088" i="23" s="1"/>
  <c r="S1095" i="23"/>
  <c r="U1095" i="23" s="1"/>
  <c r="S1106" i="23"/>
  <c r="U1106" i="23" s="1"/>
  <c r="S1112" i="23"/>
  <c r="U1112" i="23" s="1"/>
  <c r="S1120" i="23"/>
  <c r="U1120" i="23" s="1"/>
  <c r="S1124" i="23"/>
  <c r="U1124" i="23" s="1"/>
  <c r="S1138" i="23"/>
  <c r="U1138" i="23" s="1"/>
  <c r="S1150" i="23"/>
  <c r="U1150" i="23" s="1"/>
  <c r="S1157" i="23"/>
  <c r="U1157" i="23" s="1"/>
  <c r="S1161" i="23"/>
  <c r="U1161" i="23" s="1"/>
  <c r="S1164" i="23"/>
  <c r="U1164" i="23" s="1"/>
  <c r="S1170" i="23"/>
  <c r="U1170" i="23" s="1"/>
  <c r="S1175" i="23"/>
  <c r="U1175" i="23" s="1"/>
  <c r="S1182" i="23"/>
  <c r="U1182" i="23" s="1"/>
  <c r="S1190" i="23"/>
  <c r="U1190" i="23" s="1"/>
  <c r="S1194" i="23"/>
  <c r="U1194" i="23" s="1"/>
  <c r="S1200" i="23"/>
  <c r="U1200" i="23" s="1"/>
  <c r="S1206" i="23"/>
  <c r="U1206" i="23" s="1"/>
  <c r="S1211" i="23"/>
  <c r="U1211" i="23" s="1"/>
  <c r="S1215" i="23"/>
  <c r="U1215" i="23" s="1"/>
  <c r="S1220" i="23"/>
  <c r="U1220" i="23" s="1"/>
  <c r="S1229" i="23"/>
  <c r="U1229" i="23" s="1"/>
  <c r="S1235" i="23"/>
  <c r="U1235" i="23" s="1"/>
  <c r="S1242" i="23"/>
  <c r="U1242" i="23" s="1"/>
  <c r="S1251" i="23"/>
  <c r="U1251" i="23" s="1"/>
  <c r="S1257" i="23"/>
  <c r="U1257" i="23" s="1"/>
  <c r="S1262" i="23"/>
  <c r="U1262" i="23" s="1"/>
  <c r="S1271" i="23"/>
  <c r="U1271" i="23" s="1"/>
  <c r="S1280" i="23"/>
  <c r="U1280" i="23" s="1"/>
  <c r="S1286" i="23"/>
  <c r="U1286" i="23" s="1"/>
  <c r="S1293" i="23"/>
  <c r="U1293" i="23" s="1"/>
  <c r="S1299" i="23"/>
  <c r="U1299" i="23" s="1"/>
  <c r="S1304" i="23"/>
  <c r="U1304" i="23" s="1"/>
  <c r="S1311" i="23"/>
  <c r="U1311" i="23" s="1"/>
  <c r="S1317" i="23"/>
  <c r="U1317" i="23" s="1"/>
  <c r="S1323" i="23"/>
  <c r="U1323" i="23" s="1"/>
  <c r="S1332" i="23"/>
  <c r="U1332" i="23" s="1"/>
  <c r="S1337" i="23"/>
  <c r="U1337" i="23" s="1"/>
  <c r="S1351" i="23"/>
  <c r="U1351" i="23" s="1"/>
  <c r="S1357" i="23"/>
  <c r="U1357" i="23" s="1"/>
  <c r="S1365" i="23"/>
  <c r="U1365" i="23" s="1"/>
  <c r="S1370" i="23"/>
  <c r="U1370" i="23" s="1"/>
  <c r="S1375" i="23"/>
  <c r="U1375" i="23" s="1"/>
  <c r="S1382" i="23"/>
  <c r="U1382" i="23" s="1"/>
  <c r="S1390" i="23"/>
  <c r="U1390" i="23" s="1"/>
  <c r="S1394" i="23"/>
  <c r="U1394" i="23" s="1"/>
  <c r="S1401" i="23"/>
  <c r="U1401" i="23" s="1"/>
  <c r="S1406" i="23"/>
  <c r="U1406" i="23" s="1"/>
  <c r="S1413" i="23"/>
  <c r="U1413" i="23" s="1"/>
  <c r="S1422" i="23"/>
  <c r="U1422" i="23" s="1"/>
  <c r="S1427" i="23"/>
  <c r="U1427" i="23" s="1"/>
  <c r="S1432" i="23"/>
  <c r="U1432" i="23" s="1"/>
  <c r="S1447" i="23"/>
  <c r="U1447" i="23" s="1"/>
  <c r="S1451" i="23"/>
  <c r="U1451" i="23" s="1"/>
  <c r="S1458" i="23"/>
  <c r="U1458" i="23" s="1"/>
  <c r="S1472" i="23"/>
  <c r="U1472" i="23" s="1"/>
  <c r="S1476" i="23"/>
  <c r="U1476" i="23" s="1"/>
  <c r="S1489" i="23"/>
  <c r="U1489" i="23" s="1"/>
  <c r="S1508" i="23"/>
  <c r="U1508" i="23" s="1"/>
  <c r="S1517" i="23"/>
  <c r="U1517" i="23" s="1"/>
  <c r="S1525" i="23"/>
  <c r="U1525" i="23" s="1"/>
  <c r="S1529" i="23"/>
  <c r="U1529" i="23" s="1"/>
  <c r="S1532" i="23"/>
  <c r="U1532" i="23" s="1"/>
  <c r="S1541" i="23"/>
  <c r="U1541" i="23" s="1"/>
  <c r="S1545" i="23"/>
  <c r="U1545" i="23" s="1"/>
  <c r="S1549" i="23"/>
  <c r="U1549" i="23" s="1"/>
  <c r="S1558" i="23"/>
  <c r="U1558" i="23" s="1"/>
  <c r="S1564" i="23"/>
  <c r="U1564" i="23" s="1"/>
  <c r="S1571" i="23"/>
  <c r="U1571" i="23" s="1"/>
  <c r="S1576" i="23"/>
  <c r="U1576" i="23" s="1"/>
  <c r="S1581" i="23"/>
  <c r="U1581" i="23" s="1"/>
  <c r="S1587" i="23"/>
  <c r="U1587" i="23" s="1"/>
  <c r="S1595" i="23"/>
  <c r="U1595" i="23" s="1"/>
  <c r="S1610" i="23"/>
  <c r="U1610" i="23" s="1"/>
  <c r="S1624" i="23"/>
  <c r="U1624" i="23" s="1"/>
  <c r="S1630" i="23"/>
  <c r="U1630" i="23" s="1"/>
  <c r="S1634" i="23"/>
  <c r="U1634" i="23" s="1"/>
  <c r="S1638" i="23"/>
  <c r="U1638" i="23" s="1"/>
  <c r="S1643" i="23"/>
  <c r="U1643" i="23" s="1"/>
  <c r="S1649" i="23"/>
  <c r="U1649" i="23" s="1"/>
  <c r="S1655" i="23"/>
  <c r="U1655" i="23" s="1"/>
  <c r="S1661" i="23"/>
  <c r="U1661" i="23" s="1"/>
  <c r="S1671" i="23"/>
  <c r="U1671" i="23" s="1"/>
  <c r="S1673" i="23"/>
  <c r="U1673" i="23" s="1"/>
  <c r="S1682" i="23"/>
  <c r="U1682" i="23" s="1"/>
  <c r="S1694" i="23"/>
  <c r="U1694" i="23" s="1"/>
  <c r="S1697" i="23"/>
  <c r="U1697" i="23" s="1"/>
  <c r="S54" i="23"/>
  <c r="S56" i="23"/>
  <c r="U56" i="23" s="1"/>
  <c r="S59" i="23"/>
  <c r="U59" i="23" s="1"/>
  <c r="S62" i="23"/>
  <c r="U62" i="23" s="1"/>
  <c r="S65" i="23"/>
  <c r="U65" i="23" s="1"/>
  <c r="S68" i="23"/>
  <c r="U68" i="23" s="1"/>
  <c r="S70" i="23"/>
  <c r="U70" i="23" s="1"/>
  <c r="S72" i="23"/>
  <c r="U72" i="23" s="1"/>
  <c r="S76" i="23"/>
  <c r="U76" i="23" s="1"/>
  <c r="S78" i="23"/>
  <c r="U78" i="23" s="1"/>
  <c r="S81" i="23"/>
  <c r="U81" i="23" s="1"/>
  <c r="S84" i="23"/>
  <c r="U84" i="23" s="1"/>
  <c r="S86" i="23"/>
  <c r="U86" i="23" s="1"/>
  <c r="S89" i="23"/>
  <c r="U89" i="23" s="1"/>
  <c r="S92" i="23"/>
  <c r="U92" i="23" s="1"/>
  <c r="S96" i="23"/>
  <c r="U96" i="23" s="1"/>
  <c r="S100" i="23"/>
  <c r="U100" i="23" s="1"/>
  <c r="S105" i="23"/>
  <c r="U105" i="23" s="1"/>
  <c r="S108" i="23"/>
  <c r="U108" i="23" s="1"/>
  <c r="S113" i="23"/>
  <c r="U113" i="23" s="1"/>
  <c r="S115" i="23"/>
  <c r="U115" i="23" s="1"/>
  <c r="S126" i="23"/>
  <c r="U126" i="23" s="1"/>
  <c r="S130" i="23"/>
  <c r="U130" i="23" s="1"/>
  <c r="S135" i="23"/>
  <c r="U135" i="23" s="1"/>
  <c r="S137" i="23"/>
  <c r="U137" i="23" s="1"/>
  <c r="S141" i="23"/>
  <c r="U141" i="23" s="1"/>
  <c r="S144" i="23"/>
  <c r="U144" i="23" s="1"/>
  <c r="S147" i="23"/>
  <c r="U147" i="23" s="1"/>
  <c r="S149" i="23"/>
  <c r="U149" i="23" s="1"/>
  <c r="S152" i="23"/>
  <c r="U152" i="23" s="1"/>
  <c r="S155" i="23"/>
  <c r="U155" i="23" s="1"/>
  <c r="S160" i="23"/>
  <c r="U160" i="23" s="1"/>
  <c r="S163" i="23"/>
  <c r="U163" i="23" s="1"/>
  <c r="S167" i="23"/>
  <c r="U167" i="23" s="1"/>
  <c r="S171" i="23"/>
  <c r="U171" i="23" s="1"/>
  <c r="S177" i="23"/>
  <c r="U177" i="23" s="1"/>
  <c r="S180" i="23"/>
  <c r="U180" i="23" s="1"/>
  <c r="S184" i="23"/>
  <c r="U184" i="23" s="1"/>
  <c r="S189" i="23"/>
  <c r="U189" i="23" s="1"/>
  <c r="S193" i="23"/>
  <c r="U193" i="23" s="1"/>
  <c r="S195" i="23"/>
  <c r="U195" i="23" s="1"/>
  <c r="S200" i="23"/>
  <c r="U200" i="23" s="1"/>
  <c r="S201" i="23"/>
  <c r="U201" i="23" s="1"/>
  <c r="S204" i="23"/>
  <c r="U204" i="23" s="1"/>
  <c r="S207" i="23"/>
  <c r="U207" i="23" s="1"/>
  <c r="S210" i="23"/>
  <c r="U210" i="23" s="1"/>
  <c r="S215" i="23"/>
  <c r="U215" i="23" s="1"/>
  <c r="S220" i="23"/>
  <c r="U220" i="23" s="1"/>
  <c r="S315" i="23"/>
  <c r="U315" i="23" s="1"/>
  <c r="S322" i="23"/>
  <c r="U322" i="23" s="1"/>
  <c r="S326" i="23"/>
  <c r="U326" i="23" s="1"/>
  <c r="S331" i="23"/>
  <c r="U331" i="23" s="1"/>
  <c r="S336" i="23"/>
  <c r="U336" i="23" s="1"/>
  <c r="S341" i="23"/>
  <c r="U341" i="23" s="1"/>
  <c r="S344" i="23"/>
  <c r="U344" i="23" s="1"/>
  <c r="S350" i="23"/>
  <c r="U350" i="23" s="1"/>
  <c r="S354" i="23"/>
  <c r="U354" i="23" s="1"/>
  <c r="S365" i="23"/>
  <c r="U365" i="23" s="1"/>
  <c r="S371" i="23"/>
  <c r="U371" i="23" s="1"/>
  <c r="S379" i="23"/>
  <c r="U379" i="23" s="1"/>
  <c r="S383" i="23"/>
  <c r="U383" i="23" s="1"/>
  <c r="S388" i="23"/>
  <c r="U388" i="23" s="1"/>
  <c r="S392" i="23"/>
  <c r="U392" i="23" s="1"/>
  <c r="S395" i="23"/>
  <c r="U395" i="23" s="1"/>
  <c r="S401" i="23"/>
  <c r="U401" i="23" s="1"/>
  <c r="S407" i="23"/>
  <c r="U407" i="23" s="1"/>
  <c r="S414" i="23"/>
  <c r="U414" i="23" s="1"/>
  <c r="S416" i="23"/>
  <c r="U416" i="23" s="1"/>
  <c r="S422" i="23"/>
  <c r="U422" i="23" s="1"/>
  <c r="S430" i="23"/>
  <c r="U430" i="23" s="1"/>
  <c r="S434" i="23"/>
  <c r="U434" i="23" s="1"/>
  <c r="S440" i="23"/>
  <c r="U440" i="23" s="1"/>
  <c r="S450" i="23"/>
  <c r="U450" i="23" s="1"/>
  <c r="S456" i="23"/>
  <c r="U456" i="23" s="1"/>
  <c r="S463" i="23"/>
  <c r="U463" i="23" s="1"/>
  <c r="S467" i="23"/>
  <c r="U467" i="23" s="1"/>
  <c r="S471" i="23"/>
  <c r="U471" i="23" s="1"/>
  <c r="S478" i="23"/>
  <c r="U478" i="23" s="1"/>
  <c r="S483" i="23"/>
  <c r="U483" i="23" s="1"/>
  <c r="S489" i="23"/>
  <c r="U489" i="23" s="1"/>
  <c r="S493" i="23"/>
  <c r="U493" i="23" s="1"/>
  <c r="S499" i="23"/>
  <c r="U499" i="23" s="1"/>
  <c r="S507" i="23"/>
  <c r="U507" i="23" s="1"/>
  <c r="S512" i="23"/>
  <c r="U512" i="23" s="1"/>
  <c r="S520" i="23"/>
  <c r="U520" i="23" s="1"/>
  <c r="S525" i="23"/>
  <c r="U525" i="23" s="1"/>
  <c r="S531" i="23"/>
  <c r="U531" i="23" s="1"/>
  <c r="S541" i="23"/>
  <c r="U541" i="23" s="1"/>
  <c r="S548" i="23"/>
  <c r="U548" i="23" s="1"/>
  <c r="S551" i="23"/>
  <c r="U551" i="23" s="1"/>
  <c r="S555" i="23"/>
  <c r="U555" i="23" s="1"/>
  <c r="S558" i="23"/>
  <c r="U558" i="23" s="1"/>
  <c r="S565" i="23"/>
  <c r="U565" i="23" s="1"/>
  <c r="S573" i="23"/>
  <c r="U573" i="23" s="1"/>
  <c r="S578" i="23"/>
  <c r="U578" i="23" s="1"/>
  <c r="S588" i="23"/>
  <c r="U588" i="23" s="1"/>
  <c r="S592" i="23"/>
  <c r="U592" i="23" s="1"/>
  <c r="S601" i="23"/>
  <c r="U601" i="23" s="1"/>
  <c r="S605" i="23"/>
  <c r="U605" i="23" s="1"/>
  <c r="S611" i="23"/>
  <c r="U611" i="23" s="1"/>
  <c r="S619" i="23"/>
  <c r="U619" i="23" s="1"/>
  <c r="S623" i="23"/>
  <c r="U623" i="23" s="1"/>
  <c r="S632" i="23"/>
  <c r="U632" i="23" s="1"/>
  <c r="S640" i="23"/>
  <c r="U640" i="23" s="1"/>
  <c r="S645" i="23"/>
  <c r="U645" i="23" s="1"/>
  <c r="S649" i="23"/>
  <c r="U649" i="23" s="1"/>
  <c r="S659" i="23"/>
  <c r="U659" i="23" s="1"/>
  <c r="S666" i="23"/>
  <c r="U666" i="23" s="1"/>
  <c r="S676" i="23"/>
  <c r="U676" i="23" s="1"/>
  <c r="S679" i="23"/>
  <c r="U679" i="23" s="1"/>
  <c r="S693" i="23"/>
  <c r="U693" i="23" s="1"/>
  <c r="S697" i="23"/>
  <c r="U697" i="23" s="1"/>
  <c r="S708" i="23"/>
  <c r="U708" i="23" s="1"/>
  <c r="S716" i="23"/>
  <c r="U716" i="23" s="1"/>
  <c r="S726" i="23"/>
  <c r="U726" i="23" s="1"/>
  <c r="S732" i="23"/>
  <c r="U732" i="23" s="1"/>
  <c r="S735" i="23"/>
  <c r="U735" i="23" s="1"/>
  <c r="S742" i="23"/>
  <c r="U742" i="23" s="1"/>
  <c r="S748" i="23"/>
  <c r="U748" i="23" s="1"/>
  <c r="S751" i="23"/>
  <c r="U751" i="23" s="1"/>
  <c r="S759" i="23"/>
  <c r="U759" i="23" s="1"/>
  <c r="S761" i="23"/>
  <c r="U761" i="23" s="1"/>
  <c r="S772" i="23"/>
  <c r="U772" i="23" s="1"/>
  <c r="S780" i="23"/>
  <c r="U780" i="23" s="1"/>
  <c r="S787" i="23"/>
  <c r="U787" i="23" s="1"/>
  <c r="S794" i="23"/>
  <c r="U794" i="23" s="1"/>
  <c r="S798" i="23"/>
  <c r="U798" i="23" s="1"/>
  <c r="S807" i="23"/>
  <c r="U807" i="23" s="1"/>
  <c r="S815" i="23"/>
  <c r="U815" i="23" s="1"/>
  <c r="S818" i="23"/>
  <c r="U818" i="23" s="1"/>
  <c r="S824" i="23"/>
  <c r="U824" i="23" s="1"/>
  <c r="S828" i="23"/>
  <c r="U828" i="23" s="1"/>
  <c r="S838" i="23"/>
  <c r="U838" i="23" s="1"/>
  <c r="S844" i="23"/>
  <c r="U844" i="23" s="1"/>
  <c r="S855" i="23"/>
  <c r="U855" i="23" s="1"/>
  <c r="S863" i="23"/>
  <c r="U863" i="23" s="1"/>
  <c r="S868" i="23"/>
  <c r="U868" i="23" s="1"/>
  <c r="S872" i="23"/>
  <c r="U872" i="23" s="1"/>
  <c r="S878" i="23"/>
  <c r="U878" i="23" s="1"/>
  <c r="S885" i="23"/>
  <c r="U885" i="23" s="1"/>
  <c r="S894" i="23"/>
  <c r="U894" i="23" s="1"/>
  <c r="S900" i="23"/>
  <c r="U900" i="23" s="1"/>
  <c r="S909" i="23"/>
  <c r="U909" i="23" s="1"/>
  <c r="S919" i="23"/>
  <c r="U919" i="23" s="1"/>
  <c r="S926" i="23"/>
  <c r="U926" i="23" s="1"/>
  <c r="S938" i="23"/>
  <c r="U938" i="23" s="1"/>
  <c r="S943" i="23"/>
  <c r="U943" i="23" s="1"/>
  <c r="S947" i="23"/>
  <c r="U947" i="23" s="1"/>
  <c r="S954" i="23"/>
  <c r="U954" i="23" s="1"/>
  <c r="S958" i="23"/>
  <c r="U958" i="23" s="1"/>
  <c r="S1085" i="23"/>
  <c r="U1085" i="23" s="1"/>
  <c r="S1090" i="23"/>
  <c r="U1090" i="23" s="1"/>
  <c r="S1096" i="23"/>
  <c r="U1096" i="23" s="1"/>
  <c r="S1102" i="23"/>
  <c r="U1102" i="23" s="1"/>
  <c r="S1108" i="23"/>
  <c r="U1108" i="23" s="1"/>
  <c r="S1113" i="23"/>
  <c r="U1113" i="23" s="1"/>
  <c r="S1121" i="23"/>
  <c r="U1121" i="23" s="1"/>
  <c r="S1126" i="23"/>
  <c r="U1126" i="23" s="1"/>
  <c r="S1133" i="23"/>
  <c r="U1133" i="23" s="1"/>
  <c r="S1141" i="23"/>
  <c r="U1141" i="23" s="1"/>
  <c r="S1145" i="23"/>
  <c r="U1145" i="23" s="1"/>
  <c r="S1149" i="23"/>
  <c r="U1149" i="23" s="1"/>
  <c r="S1156" i="23"/>
  <c r="U1156" i="23" s="1"/>
  <c r="S1162" i="23"/>
  <c r="U1162" i="23" s="1"/>
  <c r="S1167" i="23"/>
  <c r="U1167" i="23" s="1"/>
  <c r="S1174" i="23"/>
  <c r="U1174" i="23" s="1"/>
  <c r="S1184" i="23"/>
  <c r="U1184" i="23" s="1"/>
  <c r="S1191" i="23"/>
  <c r="U1191" i="23" s="1"/>
  <c r="S1195" i="23"/>
  <c r="U1195" i="23" s="1"/>
  <c r="S1201" i="23"/>
  <c r="U1201" i="23" s="1"/>
  <c r="S1207" i="23"/>
  <c r="U1207" i="23" s="1"/>
  <c r="S1212" i="23"/>
  <c r="U1212" i="23" s="1"/>
  <c r="S1218" i="23"/>
  <c r="U1218" i="23" s="1"/>
  <c r="S1225" i="23"/>
  <c r="U1225" i="23" s="1"/>
  <c r="S1234" i="23"/>
  <c r="U1234" i="23" s="1"/>
  <c r="S1243" i="23"/>
  <c r="U1243" i="23" s="1"/>
  <c r="S1256" i="23"/>
  <c r="U1256" i="23" s="1"/>
  <c r="S1261" i="23"/>
  <c r="U1261" i="23" s="1"/>
  <c r="S1269" i="23"/>
  <c r="U1269" i="23" s="1"/>
  <c r="S1278" i="23"/>
  <c r="U1278" i="23" s="1"/>
  <c r="S1289" i="23"/>
  <c r="U1289" i="23" s="1"/>
  <c r="S1297" i="23"/>
  <c r="U1297" i="23" s="1"/>
  <c r="S1303" i="23"/>
  <c r="U1303" i="23" s="1"/>
  <c r="S1313" i="23"/>
  <c r="U1313" i="23" s="1"/>
  <c r="S1321" i="23"/>
  <c r="U1321" i="23" s="1"/>
  <c r="S1326" i="23"/>
  <c r="U1326" i="23" s="1"/>
  <c r="S1335" i="23"/>
  <c r="U1335" i="23" s="1"/>
  <c r="S1341" i="23"/>
  <c r="U1341" i="23" s="1"/>
  <c r="S1346" i="23"/>
  <c r="U1346" i="23" s="1"/>
  <c r="S1355" i="23"/>
  <c r="U1355" i="23" s="1"/>
  <c r="S1361" i="23"/>
  <c r="U1361" i="23" s="1"/>
  <c r="S1367" i="23"/>
  <c r="U1367" i="23" s="1"/>
  <c r="S1378" i="23"/>
  <c r="U1378" i="23" s="1"/>
  <c r="S1389" i="23"/>
  <c r="U1389" i="23" s="1"/>
  <c r="S1399" i="23"/>
  <c r="U1399" i="23" s="1"/>
  <c r="S1408" i="23"/>
  <c r="U1408" i="23" s="1"/>
  <c r="S1411" i="23"/>
  <c r="U1411" i="23" s="1"/>
  <c r="S1421" i="23"/>
  <c r="U1421" i="23" s="1"/>
  <c r="S1433" i="23"/>
  <c r="U1433" i="23" s="1"/>
  <c r="S1439" i="23"/>
  <c r="U1439" i="23" s="1"/>
  <c r="S1443" i="23"/>
  <c r="U1443" i="23" s="1"/>
  <c r="S1449" i="23"/>
  <c r="U1449" i="23" s="1"/>
  <c r="S1454" i="23"/>
  <c r="U1454" i="23" s="1"/>
  <c r="S1464" i="23"/>
  <c r="U1464" i="23" s="1"/>
  <c r="S1471" i="23"/>
  <c r="U1471" i="23" s="1"/>
  <c r="S1473" i="23"/>
  <c r="U1473" i="23" s="1"/>
  <c r="S1479" i="23"/>
  <c r="U1479" i="23" s="1"/>
  <c r="S1485" i="23"/>
  <c r="U1485" i="23" s="1"/>
  <c r="S1490" i="23"/>
  <c r="U1490" i="23" s="1"/>
  <c r="S1494" i="23"/>
  <c r="U1494" i="23" s="1"/>
  <c r="S1500" i="23"/>
  <c r="U1500" i="23" s="1"/>
  <c r="S1507" i="23"/>
  <c r="U1507" i="23" s="1"/>
  <c r="S1512" i="23"/>
  <c r="U1512" i="23" s="1"/>
  <c r="S1516" i="23"/>
  <c r="U1516" i="23" s="1"/>
  <c r="S1530" i="23"/>
  <c r="U1530" i="23" s="1"/>
  <c r="S1537" i="23"/>
  <c r="U1537" i="23" s="1"/>
  <c r="S1550" i="23"/>
  <c r="U1550" i="23" s="1"/>
  <c r="S1554" i="23"/>
  <c r="U1554" i="23" s="1"/>
  <c r="S1559" i="23"/>
  <c r="U1559" i="23" s="1"/>
  <c r="S1565" i="23"/>
  <c r="U1565" i="23" s="1"/>
  <c r="S1569" i="23"/>
  <c r="U1569" i="23" s="1"/>
  <c r="S1578" i="23"/>
  <c r="U1578" i="23" s="1"/>
  <c r="S1585" i="23"/>
  <c r="U1585" i="23" s="1"/>
  <c r="S1589" i="23"/>
  <c r="U1589" i="23" s="1"/>
  <c r="S1594" i="23"/>
  <c r="U1594" i="23" s="1"/>
  <c r="S1599" i="23"/>
  <c r="U1599" i="23" s="1"/>
  <c r="S1603" i="23"/>
  <c r="U1603" i="23" s="1"/>
  <c r="S1609" i="23"/>
  <c r="U1609" i="23" s="1"/>
  <c r="S1612" i="23"/>
  <c r="U1612" i="23" s="1"/>
  <c r="S1615" i="23"/>
  <c r="U1615" i="23" s="1"/>
  <c r="S1619" i="23"/>
  <c r="U1619" i="23" s="1"/>
  <c r="S1622" i="23"/>
  <c r="U1622" i="23" s="1"/>
  <c r="S1626" i="23"/>
  <c r="U1626" i="23" s="1"/>
  <c r="S1647" i="23"/>
  <c r="U1647" i="23" s="1"/>
  <c r="S1657" i="23"/>
  <c r="U1657" i="23" s="1"/>
  <c r="S1666" i="23"/>
  <c r="U1666" i="23" s="1"/>
  <c r="S1678" i="23"/>
  <c r="U1678" i="23" s="1"/>
  <c r="S1685" i="23"/>
  <c r="U1685" i="23" s="1"/>
  <c r="S1693" i="23"/>
  <c r="U1693" i="23" s="1"/>
  <c r="S1696" i="23"/>
  <c r="U1696" i="23" s="1"/>
  <c r="S1701" i="23"/>
  <c r="U1701" i="23" s="1"/>
  <c r="S53" i="23"/>
  <c r="U53" i="23" s="1"/>
  <c r="S57" i="23"/>
  <c r="U57" i="23" s="1"/>
  <c r="S58" i="23"/>
  <c r="U58" i="23" s="1"/>
  <c r="S61" i="23"/>
  <c r="U61" i="23" s="1"/>
  <c r="S64" i="23"/>
  <c r="U64" i="23" s="1"/>
  <c r="S67" i="23"/>
  <c r="U67" i="23" s="1"/>
  <c r="S69" i="23"/>
  <c r="U69" i="23" s="1"/>
  <c r="S74" i="23"/>
  <c r="U74" i="23" s="1"/>
  <c r="S77" i="23"/>
  <c r="U77" i="23" s="1"/>
  <c r="S79" i="23"/>
  <c r="U79" i="23" s="1"/>
  <c r="S83" i="23"/>
  <c r="U83" i="23" s="1"/>
  <c r="S87" i="23"/>
  <c r="U87" i="23" s="1"/>
  <c r="S90" i="23"/>
  <c r="U90" i="23" s="1"/>
  <c r="S94" i="23"/>
  <c r="U94" i="23" s="1"/>
  <c r="S97" i="23"/>
  <c r="U97" i="23" s="1"/>
  <c r="S101" i="23"/>
  <c r="U101" i="23" s="1"/>
  <c r="S102" i="23"/>
  <c r="U102" i="23" s="1"/>
  <c r="S106" i="23"/>
  <c r="U106" i="23" s="1"/>
  <c r="S110" i="23"/>
  <c r="U110" i="23" s="1"/>
  <c r="S117" i="23"/>
  <c r="U117" i="23" s="1"/>
  <c r="S123" i="23"/>
  <c r="U123" i="23" s="1"/>
  <c r="S128" i="23"/>
  <c r="U128" i="23" s="1"/>
  <c r="S131" i="23"/>
  <c r="U131" i="23" s="1"/>
  <c r="S134" i="23"/>
  <c r="U134" i="23" s="1"/>
  <c r="S139" i="23"/>
  <c r="U139" i="23" s="1"/>
  <c r="S145" i="23"/>
  <c r="U145" i="23" s="1"/>
  <c r="S151" i="23"/>
  <c r="U151" i="23" s="1"/>
  <c r="S156" i="23"/>
  <c r="U156" i="23" s="1"/>
  <c r="S158" i="23"/>
  <c r="U158" i="23" s="1"/>
  <c r="S161" i="23"/>
  <c r="U161" i="23" s="1"/>
  <c r="S164" i="23"/>
  <c r="U164" i="23" s="1"/>
  <c r="S169" i="23"/>
  <c r="U169" i="23" s="1"/>
  <c r="S175" i="23"/>
  <c r="U175" i="23" s="1"/>
  <c r="S178" i="23"/>
  <c r="U178" i="23" s="1"/>
  <c r="S183" i="23"/>
  <c r="U183" i="23" s="1"/>
  <c r="S190" i="23"/>
  <c r="U190" i="23" s="1"/>
  <c r="S197" i="23"/>
  <c r="U197" i="23" s="1"/>
  <c r="S199" i="23"/>
  <c r="U199" i="23" s="1"/>
  <c r="S206" i="23"/>
  <c r="U206" i="23" s="1"/>
  <c r="S213" i="23"/>
  <c r="U213" i="23" s="1"/>
  <c r="S219" i="23"/>
  <c r="U219" i="23" s="1"/>
  <c r="S312" i="23"/>
  <c r="U312" i="23" s="1"/>
  <c r="S320" i="23"/>
  <c r="U320" i="23" s="1"/>
  <c r="S325" i="23"/>
  <c r="U325" i="23" s="1"/>
  <c r="S330" i="23"/>
  <c r="U330" i="23" s="1"/>
  <c r="S335" i="23"/>
  <c r="U335" i="23" s="1"/>
  <c r="S339" i="23"/>
  <c r="U339" i="23" s="1"/>
  <c r="S347" i="23"/>
  <c r="U347" i="23" s="1"/>
  <c r="S351" i="23"/>
  <c r="U351" i="23" s="1"/>
  <c r="S356" i="23"/>
  <c r="U356" i="23" s="1"/>
  <c r="S369" i="23"/>
  <c r="U369" i="23" s="1"/>
  <c r="S373" i="23"/>
  <c r="U373" i="23" s="1"/>
  <c r="S382" i="23"/>
  <c r="U382" i="23" s="1"/>
  <c r="S387" i="23"/>
  <c r="U387" i="23" s="1"/>
  <c r="S402" i="23"/>
  <c r="U402" i="23" s="1"/>
  <c r="S411" i="23"/>
  <c r="U411" i="23" s="1"/>
  <c r="S415" i="23"/>
  <c r="U415" i="23" s="1"/>
  <c r="S419" i="23"/>
  <c r="U419" i="23" s="1"/>
  <c r="S425" i="23"/>
  <c r="U425" i="23" s="1"/>
  <c r="S429" i="23"/>
  <c r="U429" i="23" s="1"/>
  <c r="S439" i="23"/>
  <c r="U439" i="23" s="1"/>
  <c r="S444" i="23"/>
  <c r="U444" i="23" s="1"/>
  <c r="S451" i="23"/>
  <c r="U451" i="23" s="1"/>
  <c r="S455" i="23"/>
  <c r="U455" i="23" s="1"/>
  <c r="S461" i="23"/>
  <c r="U461" i="23" s="1"/>
  <c r="S465" i="23"/>
  <c r="U465" i="23" s="1"/>
  <c r="S470" i="23"/>
  <c r="U470" i="23" s="1"/>
  <c r="S476" i="23"/>
  <c r="U476" i="23" s="1"/>
  <c r="S482" i="23"/>
  <c r="U482" i="23" s="1"/>
  <c r="S488" i="23"/>
  <c r="U488" i="23" s="1"/>
  <c r="S494" i="23"/>
  <c r="U494" i="23" s="1"/>
  <c r="S500" i="23"/>
  <c r="U500" i="23" s="1"/>
  <c r="S505" i="23"/>
  <c r="U505" i="23" s="1"/>
  <c r="S511" i="23"/>
  <c r="U511" i="23" s="1"/>
  <c r="S515" i="23"/>
  <c r="U515" i="23" s="1"/>
  <c r="S523" i="23"/>
  <c r="U523" i="23" s="1"/>
  <c r="S528" i="23"/>
  <c r="U528" i="23" s="1"/>
  <c r="S532" i="23"/>
  <c r="U532" i="23" s="1"/>
  <c r="S539" i="23"/>
  <c r="U539" i="23" s="1"/>
  <c r="S544" i="23"/>
  <c r="U544" i="23" s="1"/>
  <c r="S554" i="23"/>
  <c r="U554" i="23" s="1"/>
  <c r="S564" i="23"/>
  <c r="U564" i="23" s="1"/>
  <c r="S570" i="23"/>
  <c r="U570" i="23" s="1"/>
  <c r="S574" i="23"/>
  <c r="U574" i="23" s="1"/>
  <c r="S583" i="23"/>
  <c r="U583" i="23" s="1"/>
  <c r="S586" i="23"/>
  <c r="U586" i="23" s="1"/>
  <c r="S591" i="23"/>
  <c r="U591" i="23" s="1"/>
  <c r="S596" i="23"/>
  <c r="U596" i="23" s="1"/>
  <c r="S600" i="23"/>
  <c r="U600" i="23" s="1"/>
  <c r="S607" i="23"/>
  <c r="U607" i="23" s="1"/>
  <c r="S610" i="23"/>
  <c r="U610" i="23" s="1"/>
  <c r="S616" i="23"/>
  <c r="U616" i="23" s="1"/>
  <c r="S621" i="23"/>
  <c r="U621" i="23" s="1"/>
  <c r="S625" i="23"/>
  <c r="U625" i="23" s="1"/>
  <c r="S631" i="23"/>
  <c r="U631" i="23" s="1"/>
  <c r="S637" i="23"/>
  <c r="U637" i="23" s="1"/>
  <c r="S643" i="23"/>
  <c r="U643" i="23" s="1"/>
  <c r="S647" i="23"/>
  <c r="U647" i="23" s="1"/>
  <c r="S652" i="23"/>
  <c r="U652" i="23" s="1"/>
  <c r="S658" i="23"/>
  <c r="U658" i="23" s="1"/>
  <c r="S662" i="23"/>
  <c r="U662" i="23" s="1"/>
  <c r="S669" i="23"/>
  <c r="U669" i="23" s="1"/>
  <c r="S674" i="23"/>
  <c r="U674" i="23" s="1"/>
  <c r="S678" i="23"/>
  <c r="U678" i="23" s="1"/>
  <c r="S686" i="23"/>
  <c r="U686" i="23" s="1"/>
  <c r="S690" i="23"/>
  <c r="U690" i="23" s="1"/>
  <c r="S695" i="23"/>
  <c r="U695" i="23" s="1"/>
  <c r="S701" i="23"/>
  <c r="U701" i="23" s="1"/>
  <c r="S706" i="23"/>
  <c r="U706" i="23" s="1"/>
  <c r="S710" i="23"/>
  <c r="U710" i="23" s="1"/>
  <c r="S715" i="23"/>
  <c r="U715" i="23" s="1"/>
  <c r="S720" i="23"/>
  <c r="U720" i="23" s="1"/>
  <c r="S724" i="23"/>
  <c r="U724" i="23" s="1"/>
  <c r="S728" i="23"/>
  <c r="U728" i="23" s="1"/>
  <c r="S738" i="23"/>
  <c r="U738" i="23" s="1"/>
  <c r="S745" i="23"/>
  <c r="U745" i="23" s="1"/>
  <c r="S749" i="23"/>
  <c r="U749" i="23" s="1"/>
  <c r="S756" i="23"/>
  <c r="U756" i="23" s="1"/>
  <c r="S762" i="23"/>
  <c r="U762" i="23" s="1"/>
  <c r="S766" i="23"/>
  <c r="U766" i="23" s="1"/>
  <c r="S773" i="23"/>
  <c r="U773" i="23" s="1"/>
  <c r="S778" i="23"/>
  <c r="U778" i="23" s="1"/>
  <c r="S784" i="23"/>
  <c r="U784" i="23" s="1"/>
  <c r="S790" i="23"/>
  <c r="U790" i="23" s="1"/>
  <c r="S793" i="23"/>
  <c r="U793" i="23" s="1"/>
  <c r="S805" i="23"/>
  <c r="U805" i="23" s="1"/>
  <c r="S808" i="23"/>
  <c r="U808" i="23" s="1"/>
  <c r="S816" i="23"/>
  <c r="U816" i="23" s="1"/>
  <c r="S822" i="23"/>
  <c r="U822" i="23" s="1"/>
  <c r="S826" i="23"/>
  <c r="U826" i="23" s="1"/>
  <c r="S829" i="23"/>
  <c r="U829" i="23" s="1"/>
  <c r="S831" i="23"/>
  <c r="U831" i="23" s="1"/>
  <c r="S835" i="23"/>
  <c r="U835" i="23" s="1"/>
  <c r="S839" i="23"/>
  <c r="U839" i="23" s="1"/>
  <c r="S849" i="23"/>
  <c r="U849" i="23" s="1"/>
  <c r="S854" i="23"/>
  <c r="U854" i="23" s="1"/>
  <c r="S860" i="23"/>
  <c r="U860" i="23" s="1"/>
  <c r="S866" i="23"/>
  <c r="U866" i="23" s="1"/>
  <c r="S873" i="23"/>
  <c r="U873" i="23" s="1"/>
  <c r="S886" i="23"/>
  <c r="U886" i="23" s="1"/>
  <c r="S891" i="23"/>
  <c r="U891" i="23" s="1"/>
  <c r="S895" i="23"/>
  <c r="U895" i="23" s="1"/>
  <c r="S899" i="23"/>
  <c r="U899" i="23" s="1"/>
  <c r="S904" i="23"/>
  <c r="U904" i="23" s="1"/>
  <c r="S910" i="23"/>
  <c r="U910" i="23" s="1"/>
  <c r="S918" i="23"/>
  <c r="U918" i="23" s="1"/>
  <c r="S923" i="23"/>
  <c r="U923" i="23" s="1"/>
  <c r="S927" i="23"/>
  <c r="U927" i="23" s="1"/>
  <c r="S934" i="23"/>
  <c r="U934" i="23" s="1"/>
  <c r="S940" i="23"/>
  <c r="U940" i="23" s="1"/>
  <c r="S946" i="23"/>
  <c r="U946" i="23" s="1"/>
  <c r="S952" i="23"/>
  <c r="U952" i="23" s="1"/>
  <c r="S956" i="23"/>
  <c r="U956" i="23" s="1"/>
  <c r="S1089" i="23"/>
  <c r="U1089" i="23" s="1"/>
  <c r="S1093" i="23"/>
  <c r="U1093" i="23" s="1"/>
  <c r="S1100" i="23"/>
  <c r="U1100" i="23" s="1"/>
  <c r="S1115" i="23"/>
  <c r="U1115" i="23" s="1"/>
  <c r="S1119" i="23"/>
  <c r="U1119" i="23" s="1"/>
  <c r="S1123" i="23"/>
  <c r="U1123" i="23" s="1"/>
  <c r="S1132" i="23"/>
  <c r="U1132" i="23" s="1"/>
  <c r="S1136" i="23"/>
  <c r="U1136" i="23" s="1"/>
  <c r="S1143" i="23"/>
  <c r="U1143" i="23" s="1"/>
  <c r="S1147" i="23"/>
  <c r="U1147" i="23" s="1"/>
  <c r="S1154" i="23"/>
  <c r="U1154" i="23" s="1"/>
  <c r="S1160" i="23"/>
  <c r="U1160" i="23" s="1"/>
  <c r="S1165" i="23"/>
  <c r="U1165" i="23" s="1"/>
  <c r="S1171" i="23"/>
  <c r="U1171" i="23" s="1"/>
  <c r="S1176" i="23"/>
  <c r="U1176" i="23" s="1"/>
  <c r="S1187" i="23"/>
  <c r="U1187" i="23" s="1"/>
  <c r="S1197" i="23"/>
  <c r="U1197" i="23" s="1"/>
  <c r="S1203" i="23"/>
  <c r="U1203" i="23" s="1"/>
  <c r="S1213" i="23"/>
  <c r="U1213" i="23" s="1"/>
  <c r="S1219" i="23"/>
  <c r="U1219" i="23" s="1"/>
  <c r="S1226" i="23"/>
  <c r="U1226" i="23" s="1"/>
  <c r="S1230" i="23"/>
  <c r="U1230" i="23" s="1"/>
  <c r="S1240" i="23"/>
  <c r="U1240" i="23" s="1"/>
  <c r="S1245" i="23"/>
  <c r="U1245" i="23" s="1"/>
  <c r="S1255" i="23"/>
  <c r="U1255" i="23" s="1"/>
  <c r="S1263" i="23"/>
  <c r="U1263" i="23" s="1"/>
  <c r="S1268" i="23"/>
  <c r="U1268" i="23" s="1"/>
  <c r="S1277" i="23"/>
  <c r="U1277" i="23" s="1"/>
  <c r="S1281" i="23"/>
  <c r="U1281" i="23" s="1"/>
  <c r="S1285" i="23"/>
  <c r="U1285" i="23" s="1"/>
  <c r="S1290" i="23"/>
  <c r="U1290" i="23" s="1"/>
  <c r="S1298" i="23"/>
  <c r="U1298" i="23" s="1"/>
  <c r="S1302" i="23"/>
  <c r="U1302" i="23" s="1"/>
  <c r="S1306" i="23"/>
  <c r="U1306" i="23" s="1"/>
  <c r="S1314" i="23"/>
  <c r="U1314" i="23" s="1"/>
  <c r="S1324" i="23"/>
  <c r="U1324" i="23" s="1"/>
  <c r="S1328" i="23"/>
  <c r="U1328" i="23" s="1"/>
  <c r="S1334" i="23"/>
  <c r="U1334" i="23" s="1"/>
  <c r="S1350" i="23"/>
  <c r="U1350" i="23" s="1"/>
  <c r="S1356" i="23"/>
  <c r="U1356" i="23" s="1"/>
  <c r="S1362" i="23"/>
  <c r="U1362" i="23" s="1"/>
  <c r="S1369" i="23"/>
  <c r="U1369" i="23" s="1"/>
  <c r="S1373" i="23"/>
  <c r="U1373" i="23" s="1"/>
  <c r="S1380" i="23"/>
  <c r="U1380" i="23" s="1"/>
  <c r="S1388" i="23"/>
  <c r="U1388" i="23" s="1"/>
  <c r="S1396" i="23"/>
  <c r="U1396" i="23" s="1"/>
  <c r="S1400" i="23"/>
  <c r="U1400" i="23" s="1"/>
  <c r="S1405" i="23"/>
  <c r="U1405" i="23" s="1"/>
  <c r="S1414" i="23"/>
  <c r="U1414" i="23" s="1"/>
  <c r="S1420" i="23"/>
  <c r="U1420" i="23" s="1"/>
  <c r="S1430" i="23"/>
  <c r="U1430" i="23" s="1"/>
  <c r="S1435" i="23"/>
  <c r="U1435" i="23" s="1"/>
  <c r="S1441" i="23"/>
  <c r="U1441" i="23" s="1"/>
  <c r="S1453" i="23"/>
  <c r="U1453" i="23" s="1"/>
  <c r="S1460" i="23"/>
  <c r="U1460" i="23" s="1"/>
  <c r="S1465" i="23"/>
  <c r="U1465" i="23" s="1"/>
  <c r="S1470" i="23"/>
  <c r="U1470" i="23" s="1"/>
  <c r="S1475" i="23"/>
  <c r="U1475" i="23" s="1"/>
  <c r="S1480" i="23"/>
  <c r="U1480" i="23" s="1"/>
  <c r="S1483" i="23"/>
  <c r="U1483" i="23" s="1"/>
  <c r="S1486" i="23"/>
  <c r="U1486" i="23" s="1"/>
  <c r="S1495" i="23"/>
  <c r="U1495" i="23" s="1"/>
  <c r="S1501" i="23"/>
  <c r="U1501" i="23" s="1"/>
  <c r="S1505" i="23"/>
  <c r="U1505" i="23" s="1"/>
  <c r="S1513" i="23"/>
  <c r="U1513" i="23" s="1"/>
  <c r="S1518" i="23"/>
  <c r="U1518" i="23" s="1"/>
  <c r="S1522" i="23"/>
  <c r="U1522" i="23" s="1"/>
  <c r="S1531" i="23"/>
  <c r="U1531" i="23" s="1"/>
  <c r="S1535" i="23"/>
  <c r="U1535" i="23" s="1"/>
  <c r="S1539" i="23"/>
  <c r="U1539" i="23" s="1"/>
  <c r="S1548" i="23"/>
  <c r="U1548" i="23" s="1"/>
  <c r="S1574" i="23"/>
  <c r="U1574" i="23" s="1"/>
  <c r="S1583" i="23"/>
  <c r="U1583" i="23" s="1"/>
  <c r="S1586" i="23"/>
  <c r="U1586" i="23" s="1"/>
  <c r="S1593" i="23"/>
  <c r="U1593" i="23" s="1"/>
  <c r="S1598" i="23"/>
  <c r="U1598" i="23" s="1"/>
  <c r="S1606" i="23"/>
  <c r="U1606" i="23" s="1"/>
  <c r="S1614" i="23"/>
  <c r="U1614" i="23" s="1"/>
  <c r="S1618" i="23"/>
  <c r="U1618" i="23" s="1"/>
  <c r="S1628" i="23"/>
  <c r="U1628" i="23" s="1"/>
  <c r="S1644" i="23"/>
  <c r="U1644" i="23" s="1"/>
  <c r="S1651" i="23"/>
  <c r="U1651" i="23" s="1"/>
  <c r="S1658" i="23"/>
  <c r="U1658" i="23" s="1"/>
  <c r="S1663" i="23"/>
  <c r="U1663" i="23" s="1"/>
  <c r="S1665" i="23"/>
  <c r="U1665" i="23" s="1"/>
  <c r="S1670" i="23"/>
  <c r="U1670" i="23" s="1"/>
  <c r="S1679" i="23"/>
  <c r="U1679" i="23" s="1"/>
  <c r="S1683" i="23"/>
  <c r="U1683" i="23" s="1"/>
  <c r="S1686" i="23"/>
  <c r="U1686" i="23" s="1"/>
  <c r="S1698" i="23"/>
  <c r="U1698" i="23" s="1"/>
  <c r="S224" i="23"/>
  <c r="U224" i="23" s="1"/>
  <c r="S225" i="23"/>
  <c r="U225" i="23" s="1"/>
  <c r="S226" i="23"/>
  <c r="U226" i="23" s="1"/>
  <c r="S227" i="23"/>
  <c r="U227" i="23" s="1"/>
  <c r="S228" i="23"/>
  <c r="U228" i="23" s="1"/>
  <c r="S229" i="23"/>
  <c r="U229" i="23" s="1"/>
  <c r="S230" i="23"/>
  <c r="U230" i="23" s="1"/>
  <c r="S231" i="23"/>
  <c r="U231" i="23" s="1"/>
  <c r="S232" i="23"/>
  <c r="U232" i="23" s="1"/>
  <c r="S233" i="23"/>
  <c r="U233" i="23" s="1"/>
  <c r="S234" i="23"/>
  <c r="U234" i="23" s="1"/>
  <c r="S235" i="23"/>
  <c r="U235" i="23" s="1"/>
  <c r="S236" i="23"/>
  <c r="U236" i="23" s="1"/>
  <c r="S237" i="23"/>
  <c r="U237" i="23" s="1"/>
  <c r="S238" i="23"/>
  <c r="U238" i="23" s="1"/>
  <c r="S239" i="23"/>
  <c r="U239" i="23" s="1"/>
  <c r="S240" i="23"/>
  <c r="U240" i="23" s="1"/>
  <c r="S241" i="23"/>
  <c r="U241" i="23" s="1"/>
  <c r="S242" i="23"/>
  <c r="U242" i="23" s="1"/>
  <c r="S243" i="23"/>
  <c r="U243" i="23" s="1"/>
  <c r="S244" i="23"/>
  <c r="U244" i="23" s="1"/>
  <c r="S245" i="23"/>
  <c r="U245" i="23" s="1"/>
  <c r="S246" i="23"/>
  <c r="U246" i="23" s="1"/>
  <c r="S247" i="23"/>
  <c r="U247" i="23" s="1"/>
  <c r="S248" i="23"/>
  <c r="U248" i="23" s="1"/>
  <c r="S249" i="23"/>
  <c r="U249" i="23" s="1"/>
  <c r="S250" i="23"/>
  <c r="U250" i="23" s="1"/>
  <c r="S251" i="23"/>
  <c r="U251" i="23" s="1"/>
  <c r="S252" i="23"/>
  <c r="U252" i="23" s="1"/>
  <c r="S253" i="23"/>
  <c r="U253" i="23" s="1"/>
  <c r="S254" i="23"/>
  <c r="U254" i="23" s="1"/>
  <c r="S255" i="23"/>
  <c r="U255" i="23" s="1"/>
  <c r="S256" i="23"/>
  <c r="U256" i="23" s="1"/>
  <c r="S257" i="23"/>
  <c r="U257" i="23" s="1"/>
  <c r="S258" i="23"/>
  <c r="U258" i="23" s="1"/>
  <c r="S259" i="23"/>
  <c r="U259" i="23" s="1"/>
  <c r="S260" i="23"/>
  <c r="U260" i="23" s="1"/>
  <c r="S261" i="23"/>
  <c r="U261" i="23" s="1"/>
  <c r="S262" i="23"/>
  <c r="U262" i="23" s="1"/>
  <c r="S263" i="23"/>
  <c r="U263" i="23" s="1"/>
  <c r="S264" i="23"/>
  <c r="U264" i="23" s="1"/>
  <c r="S265" i="23"/>
  <c r="U265" i="23" s="1"/>
  <c r="S266" i="23"/>
  <c r="U266" i="23" s="1"/>
  <c r="S267" i="23"/>
  <c r="U267" i="23" s="1"/>
  <c r="S268" i="23"/>
  <c r="U268" i="23" s="1"/>
  <c r="S269" i="23"/>
  <c r="U269" i="23" s="1"/>
  <c r="S270" i="23"/>
  <c r="U270" i="23" s="1"/>
  <c r="S271" i="23"/>
  <c r="U271" i="23" s="1"/>
  <c r="S272" i="23"/>
  <c r="U272" i="23" s="1"/>
  <c r="S273" i="23"/>
  <c r="U273" i="23" s="1"/>
  <c r="S274" i="23"/>
  <c r="U274" i="23" s="1"/>
  <c r="S275" i="23"/>
  <c r="U275" i="23" s="1"/>
  <c r="S276" i="23"/>
  <c r="U276" i="23" s="1"/>
  <c r="S277" i="23"/>
  <c r="U277" i="23" s="1"/>
  <c r="S278" i="23"/>
  <c r="U278" i="23" s="1"/>
  <c r="S279" i="23"/>
  <c r="U279" i="23" s="1"/>
  <c r="S280" i="23"/>
  <c r="U280" i="23" s="1"/>
  <c r="S281" i="23"/>
  <c r="U281" i="23" s="1"/>
  <c r="S282" i="23"/>
  <c r="U282" i="23" s="1"/>
  <c r="S283" i="23"/>
  <c r="U283" i="23" s="1"/>
  <c r="S284" i="23"/>
  <c r="U284" i="23" s="1"/>
  <c r="S285" i="23"/>
  <c r="U285" i="23" s="1"/>
  <c r="S286" i="23"/>
  <c r="U286" i="23" s="1"/>
  <c r="S287" i="23"/>
  <c r="U287" i="23" s="1"/>
  <c r="S288" i="23"/>
  <c r="U288" i="23" s="1"/>
  <c r="S289" i="23"/>
  <c r="U289" i="23" s="1"/>
  <c r="S290" i="23"/>
  <c r="U290" i="23" s="1"/>
  <c r="S291" i="23"/>
  <c r="U291" i="23" s="1"/>
  <c r="S292" i="23"/>
  <c r="U292" i="23" s="1"/>
  <c r="S293" i="23"/>
  <c r="U293" i="23" s="1"/>
  <c r="S294" i="23"/>
  <c r="U294" i="23" s="1"/>
  <c r="S295" i="23"/>
  <c r="U295" i="23" s="1"/>
  <c r="S296" i="23"/>
  <c r="U296" i="23" s="1"/>
  <c r="S297" i="23"/>
  <c r="U297" i="23" s="1"/>
  <c r="S298" i="23"/>
  <c r="U298" i="23" s="1"/>
  <c r="S299" i="23"/>
  <c r="U299" i="23" s="1"/>
  <c r="S300" i="23"/>
  <c r="U300" i="23" s="1"/>
  <c r="S301" i="23"/>
  <c r="U301" i="23" s="1"/>
  <c r="S302" i="23"/>
  <c r="U302" i="23" s="1"/>
  <c r="S303" i="23"/>
  <c r="U303" i="23" s="1"/>
  <c r="S304" i="23"/>
  <c r="U304" i="23" s="1"/>
  <c r="S305" i="23"/>
  <c r="U305" i="23" s="1"/>
  <c r="S306" i="23"/>
  <c r="U306" i="23" s="1"/>
  <c r="S307" i="23"/>
  <c r="U307" i="23" s="1"/>
  <c r="S308" i="23"/>
  <c r="U308" i="23" s="1"/>
  <c r="S309" i="23"/>
  <c r="U309" i="23" s="1"/>
  <c r="S310" i="23"/>
  <c r="U310" i="23" s="1"/>
  <c r="S311" i="23"/>
  <c r="U311" i="23" s="1"/>
  <c r="S317" i="23"/>
  <c r="U317" i="23" s="1"/>
  <c r="S319" i="23"/>
  <c r="U319" i="23" s="1"/>
  <c r="S329" i="23"/>
  <c r="U329" i="23" s="1"/>
  <c r="S332" i="23"/>
  <c r="U332" i="23" s="1"/>
  <c r="S337" i="23"/>
  <c r="U337" i="23" s="1"/>
  <c r="S343" i="23"/>
  <c r="U343" i="23" s="1"/>
  <c r="S345" i="23"/>
  <c r="U345" i="23" s="1"/>
  <c r="S352" i="23"/>
  <c r="U352" i="23" s="1"/>
  <c r="S358" i="23"/>
  <c r="U358" i="23" s="1"/>
  <c r="S360" i="23"/>
  <c r="U360" i="23" s="1"/>
  <c r="S362" i="23"/>
  <c r="U362" i="23" s="1"/>
  <c r="S364" i="23"/>
  <c r="U364" i="23" s="1"/>
  <c r="S370" i="23"/>
  <c r="U370" i="23" s="1"/>
  <c r="S377" i="23"/>
  <c r="U377" i="23" s="1"/>
  <c r="S380" i="23"/>
  <c r="U380" i="23" s="1"/>
  <c r="S385" i="23"/>
  <c r="U385" i="23" s="1"/>
  <c r="S390" i="23"/>
  <c r="U390" i="23" s="1"/>
  <c r="S397" i="23"/>
  <c r="U397" i="23" s="1"/>
  <c r="S403" i="23"/>
  <c r="U403" i="23" s="1"/>
  <c r="S409" i="23"/>
  <c r="U409" i="23" s="1"/>
  <c r="S413" i="23"/>
  <c r="U413" i="23" s="1"/>
  <c r="S423" i="23"/>
  <c r="U423" i="23" s="1"/>
  <c r="S427" i="23"/>
  <c r="U427" i="23" s="1"/>
  <c r="S432" i="23"/>
  <c r="U432" i="23" s="1"/>
  <c r="S435" i="23"/>
  <c r="U435" i="23" s="1"/>
  <c r="S442" i="23"/>
  <c r="U442" i="23" s="1"/>
  <c r="S445" i="23"/>
  <c r="U445" i="23" s="1"/>
  <c r="S449" i="23"/>
  <c r="U449" i="23" s="1"/>
  <c r="S458" i="23"/>
  <c r="U458" i="23" s="1"/>
  <c r="S472" i="23"/>
  <c r="U472" i="23" s="1"/>
  <c r="S474" i="23"/>
  <c r="U474" i="23" s="1"/>
  <c r="S477" i="23"/>
  <c r="U477" i="23" s="1"/>
  <c r="S486" i="23"/>
  <c r="U486" i="23" s="1"/>
  <c r="S495" i="23"/>
  <c r="U495" i="23" s="1"/>
  <c r="S502" i="23"/>
  <c r="U502" i="23" s="1"/>
  <c r="S506" i="23"/>
  <c r="U506" i="23" s="1"/>
  <c r="S510" i="23"/>
  <c r="U510" i="23" s="1"/>
  <c r="S516" i="23"/>
  <c r="U516" i="23" s="1"/>
  <c r="S522" i="23"/>
  <c r="U522" i="23" s="1"/>
  <c r="S530" i="23"/>
  <c r="U530" i="23" s="1"/>
  <c r="S538" i="23"/>
  <c r="U538" i="23" s="1"/>
  <c r="S543" i="23"/>
  <c r="U543" i="23" s="1"/>
  <c r="S546" i="23"/>
  <c r="U546" i="23" s="1"/>
  <c r="S553" i="23"/>
  <c r="U553" i="23" s="1"/>
  <c r="S560" i="23"/>
  <c r="U560" i="23" s="1"/>
  <c r="S562" i="23"/>
  <c r="U562" i="23" s="1"/>
  <c r="S568" i="23"/>
  <c r="U568" i="23" s="1"/>
  <c r="S572" i="23"/>
  <c r="U572" i="23" s="1"/>
  <c r="S580" i="23"/>
  <c r="U580" i="23" s="1"/>
  <c r="S584" i="23"/>
  <c r="U584" i="23" s="1"/>
  <c r="S594" i="23"/>
  <c r="U594" i="23" s="1"/>
  <c r="S599" i="23"/>
  <c r="U599" i="23" s="1"/>
  <c r="S606" i="23"/>
  <c r="U606" i="23" s="1"/>
  <c r="S612" i="23"/>
  <c r="U612" i="23" s="1"/>
  <c r="S617" i="23"/>
  <c r="U617" i="23" s="1"/>
  <c r="S622" i="23"/>
  <c r="U622" i="23" s="1"/>
  <c r="S626" i="23"/>
  <c r="U626" i="23" s="1"/>
  <c r="S630" i="23"/>
  <c r="U630" i="23" s="1"/>
  <c r="S636" i="23"/>
  <c r="U636" i="23" s="1"/>
  <c r="S641" i="23"/>
  <c r="U641" i="23" s="1"/>
  <c r="S646" i="23"/>
  <c r="U646" i="23" s="1"/>
  <c r="S656" i="23"/>
  <c r="U656" i="23" s="1"/>
  <c r="S661" i="23"/>
  <c r="U661" i="23" s="1"/>
  <c r="S667" i="23"/>
  <c r="U667" i="23" s="1"/>
  <c r="S672" i="23"/>
  <c r="U672" i="23" s="1"/>
  <c r="S681" i="23"/>
  <c r="U681" i="23" s="1"/>
  <c r="S684" i="23"/>
  <c r="U684" i="23" s="1"/>
  <c r="S691" i="23"/>
  <c r="U691" i="23" s="1"/>
  <c r="S698" i="23"/>
  <c r="U698" i="23" s="1"/>
  <c r="S703" i="23"/>
  <c r="U703" i="23" s="1"/>
  <c r="S709" i="23"/>
  <c r="U709" i="23" s="1"/>
  <c r="S714" i="23"/>
  <c r="U714" i="23" s="1"/>
  <c r="S719" i="23"/>
  <c r="U719" i="23" s="1"/>
  <c r="S725" i="23"/>
  <c r="U725" i="23" s="1"/>
  <c r="S729" i="23"/>
  <c r="U729" i="23" s="1"/>
  <c r="S733" i="23"/>
  <c r="U733" i="23" s="1"/>
  <c r="S739" i="23"/>
  <c r="U739" i="23" s="1"/>
  <c r="S744" i="23"/>
  <c r="U744" i="23" s="1"/>
  <c r="S752" i="23"/>
  <c r="U752" i="23" s="1"/>
  <c r="S758" i="23"/>
  <c r="U758" i="23" s="1"/>
  <c r="S764" i="23"/>
  <c r="U764" i="23" s="1"/>
  <c r="S768" i="23"/>
  <c r="U768" i="23" s="1"/>
  <c r="S770" i="23"/>
  <c r="U770" i="23" s="1"/>
  <c r="S776" i="23"/>
  <c r="U776" i="23" s="1"/>
  <c r="S783" i="23"/>
  <c r="U783" i="23" s="1"/>
  <c r="S789" i="23"/>
  <c r="U789" i="23" s="1"/>
  <c r="S792" i="23"/>
  <c r="U792" i="23" s="1"/>
  <c r="S801" i="23"/>
  <c r="U801" i="23" s="1"/>
  <c r="S806" i="23"/>
  <c r="U806" i="23" s="1"/>
  <c r="S813" i="23"/>
  <c r="U813" i="23" s="1"/>
  <c r="S820" i="23"/>
  <c r="U820" i="23" s="1"/>
  <c r="S834" i="23"/>
  <c r="U834" i="23" s="1"/>
  <c r="S840" i="23"/>
  <c r="U840" i="23" s="1"/>
  <c r="S846" i="23"/>
  <c r="U846" i="23" s="1"/>
  <c r="S852" i="23"/>
  <c r="U852" i="23" s="1"/>
  <c r="S856" i="23"/>
  <c r="U856" i="23" s="1"/>
  <c r="S861" i="23"/>
  <c r="U861" i="23" s="1"/>
  <c r="S864" i="23"/>
  <c r="U864" i="23" s="1"/>
  <c r="S871" i="23"/>
  <c r="U871" i="23" s="1"/>
  <c r="S876" i="23"/>
  <c r="U876" i="23" s="1"/>
  <c r="S880" i="23"/>
  <c r="U880" i="23" s="1"/>
  <c r="S883" i="23"/>
  <c r="U883" i="23" s="1"/>
  <c r="S892" i="23"/>
  <c r="U892" i="23" s="1"/>
  <c r="S898" i="23"/>
  <c r="U898" i="23" s="1"/>
  <c r="S903" i="23"/>
  <c r="U903" i="23" s="1"/>
  <c r="S907" i="23"/>
  <c r="U907" i="23" s="1"/>
  <c r="S914" i="23"/>
  <c r="U914" i="23" s="1"/>
  <c r="S922" i="23"/>
  <c r="U922" i="23" s="1"/>
  <c r="S928" i="23"/>
  <c r="U928" i="23" s="1"/>
  <c r="S931" i="23"/>
  <c r="U931" i="23" s="1"/>
  <c r="S935" i="23"/>
  <c r="U935" i="23" s="1"/>
  <c r="S939" i="23"/>
  <c r="U939" i="23" s="1"/>
  <c r="S944" i="23"/>
  <c r="U944" i="23" s="1"/>
  <c r="S953" i="23"/>
  <c r="U953" i="23" s="1"/>
  <c r="S959" i="23"/>
  <c r="U959" i="23" s="1"/>
  <c r="S962" i="23"/>
  <c r="U962" i="23" s="1"/>
  <c r="S1086" i="23"/>
  <c r="U1086" i="23" s="1"/>
  <c r="S1099" i="23"/>
  <c r="U1099" i="23" s="1"/>
  <c r="S1105" i="23"/>
  <c r="U1105" i="23" s="1"/>
  <c r="S1111" i="23"/>
  <c r="U1111" i="23" s="1"/>
  <c r="S1117" i="23"/>
  <c r="U1117" i="23" s="1"/>
  <c r="S1129" i="23"/>
  <c r="U1129" i="23" s="1"/>
  <c r="S1135" i="23"/>
  <c r="U1135" i="23" s="1"/>
  <c r="S1146" i="23"/>
  <c r="U1146" i="23" s="1"/>
  <c r="S1158" i="23"/>
  <c r="U1158" i="23" s="1"/>
  <c r="S1163" i="23"/>
  <c r="U1163" i="23" s="1"/>
  <c r="S1180" i="23"/>
  <c r="U1180" i="23" s="1"/>
  <c r="S1186" i="23"/>
  <c r="U1186" i="23" s="1"/>
  <c r="S1196" i="23"/>
  <c r="U1196" i="23" s="1"/>
  <c r="S1204" i="23"/>
  <c r="U1204" i="23" s="1"/>
  <c r="S1210" i="23"/>
  <c r="U1210" i="23" s="1"/>
  <c r="S1217" i="23"/>
  <c r="U1217" i="23" s="1"/>
  <c r="S1223" i="23"/>
  <c r="U1223" i="23" s="1"/>
  <c r="S1233" i="23"/>
  <c r="U1233" i="23" s="1"/>
  <c r="S1237" i="23"/>
  <c r="U1237" i="23" s="1"/>
  <c r="S1241" i="23"/>
  <c r="U1241" i="23" s="1"/>
  <c r="S1249" i="23"/>
  <c r="U1249" i="23" s="1"/>
  <c r="S1252" i="23"/>
  <c r="U1252" i="23" s="1"/>
  <c r="S1259" i="23"/>
  <c r="U1259" i="23" s="1"/>
  <c r="S1265" i="23"/>
  <c r="U1265" i="23" s="1"/>
  <c r="S1273" i="23"/>
  <c r="U1273" i="23" s="1"/>
  <c r="S1276" i="23"/>
  <c r="U1276" i="23" s="1"/>
  <c r="S1279" i="23"/>
  <c r="U1279" i="23" s="1"/>
  <c r="S1283" i="23"/>
  <c r="U1283" i="23" s="1"/>
  <c r="S1288" i="23"/>
  <c r="U1288" i="23" s="1"/>
  <c r="S1291" i="23"/>
  <c r="U1291" i="23" s="1"/>
  <c r="S1295" i="23"/>
  <c r="U1295" i="23" s="1"/>
  <c r="S1308" i="23"/>
  <c r="U1308" i="23" s="1"/>
  <c r="S1315" i="23"/>
  <c r="U1315" i="23" s="1"/>
  <c r="S1327" i="23"/>
  <c r="U1327" i="23" s="1"/>
  <c r="S1331" i="23"/>
  <c r="U1331" i="23" s="1"/>
  <c r="S1339" i="23"/>
  <c r="U1339" i="23" s="1"/>
  <c r="S1343" i="23"/>
  <c r="U1343" i="23" s="1"/>
  <c r="S1347" i="23"/>
  <c r="U1347" i="23" s="1"/>
  <c r="S1353" i="23"/>
  <c r="U1353" i="23" s="1"/>
  <c r="S1360" i="23"/>
  <c r="U1360" i="23" s="1"/>
  <c r="S1368" i="23"/>
  <c r="U1368" i="23" s="1"/>
  <c r="S1372" i="23"/>
  <c r="U1372" i="23" s="1"/>
  <c r="S1377" i="23"/>
  <c r="U1377" i="23" s="1"/>
  <c r="S1383" i="23"/>
  <c r="U1383" i="23" s="1"/>
  <c r="S1386" i="23"/>
  <c r="U1386" i="23" s="1"/>
  <c r="S1392" i="23"/>
  <c r="U1392" i="23" s="1"/>
  <c r="S1398" i="23"/>
  <c r="U1398" i="23" s="1"/>
  <c r="S1402" i="23"/>
  <c r="U1402" i="23" s="1"/>
  <c r="S1407" i="23"/>
  <c r="U1407" i="23" s="1"/>
  <c r="S1412" i="23"/>
  <c r="U1412" i="23" s="1"/>
  <c r="S1416" i="23"/>
  <c r="U1416" i="23" s="1"/>
  <c r="S1424" i="23"/>
  <c r="U1424" i="23" s="1"/>
  <c r="S1428" i="23"/>
  <c r="U1428" i="23" s="1"/>
  <c r="S1438" i="23"/>
  <c r="U1438" i="23" s="1"/>
  <c r="S1442" i="23"/>
  <c r="U1442" i="23" s="1"/>
  <c r="S1448" i="23"/>
  <c r="U1448" i="23" s="1"/>
  <c r="S1457" i="23"/>
  <c r="U1457" i="23" s="1"/>
  <c r="S1462" i="23"/>
  <c r="U1462" i="23" s="1"/>
  <c r="S1467" i="23"/>
  <c r="U1467" i="23" s="1"/>
  <c r="S1478" i="23"/>
  <c r="U1478" i="23" s="1"/>
  <c r="S1482" i="23"/>
  <c r="U1482" i="23" s="1"/>
  <c r="S1491" i="23"/>
  <c r="U1491" i="23" s="1"/>
  <c r="S1498" i="23"/>
  <c r="U1498" i="23" s="1"/>
  <c r="S1504" i="23"/>
  <c r="U1504" i="23" s="1"/>
  <c r="S1511" i="23"/>
  <c r="U1511" i="23" s="1"/>
  <c r="S1519" i="23"/>
  <c r="U1519" i="23" s="1"/>
  <c r="S1524" i="23"/>
  <c r="U1524" i="23" s="1"/>
  <c r="S1526" i="23"/>
  <c r="U1526" i="23" s="1"/>
  <c r="S1540" i="23"/>
  <c r="U1540" i="23" s="1"/>
  <c r="S1547" i="23"/>
  <c r="U1547" i="23" s="1"/>
  <c r="S1551" i="23"/>
  <c r="U1551" i="23" s="1"/>
  <c r="S1560" i="23"/>
  <c r="U1560" i="23" s="1"/>
  <c r="S1568" i="23"/>
  <c r="U1568" i="23" s="1"/>
  <c r="S1573" i="23"/>
  <c r="U1573" i="23" s="1"/>
  <c r="S1580" i="23"/>
  <c r="U1580" i="23" s="1"/>
  <c r="S1590" i="23"/>
  <c r="U1590" i="23" s="1"/>
  <c r="S1597" i="23"/>
  <c r="U1597" i="23" s="1"/>
  <c r="S1607" i="23"/>
  <c r="U1607" i="23" s="1"/>
  <c r="S1611" i="23"/>
  <c r="U1611" i="23" s="1"/>
  <c r="S1617" i="23"/>
  <c r="U1617" i="23" s="1"/>
  <c r="S1620" i="23"/>
  <c r="U1620" i="23" s="1"/>
  <c r="S1625" i="23"/>
  <c r="U1625" i="23" s="1"/>
  <c r="S1635" i="23"/>
  <c r="U1635" i="23" s="1"/>
  <c r="S1642" i="23"/>
  <c r="U1642" i="23" s="1"/>
  <c r="S1646" i="23"/>
  <c r="U1646" i="23" s="1"/>
  <c r="S1653" i="23"/>
  <c r="U1653" i="23" s="1"/>
  <c r="S1659" i="23"/>
  <c r="U1659" i="23" s="1"/>
  <c r="S1668" i="23"/>
  <c r="U1668" i="23" s="1"/>
  <c r="S1675" i="23"/>
  <c r="U1675" i="23" s="1"/>
  <c r="S1681" i="23"/>
  <c r="U1681" i="23" s="1"/>
  <c r="S1687" i="23"/>
  <c r="U1687" i="23" s="1"/>
  <c r="S1691" i="23"/>
  <c r="U1691" i="23" s="1"/>
  <c r="S1700" i="23"/>
  <c r="U1700" i="23" s="1"/>
  <c r="S964" i="23"/>
  <c r="U964" i="23" s="1"/>
  <c r="S965" i="23"/>
  <c r="U965" i="23" s="1"/>
  <c r="S966" i="23"/>
  <c r="U966" i="23" s="1"/>
  <c r="S967" i="23"/>
  <c r="U967" i="23" s="1"/>
  <c r="S968" i="23"/>
  <c r="U968" i="23" s="1"/>
  <c r="S969" i="23"/>
  <c r="U969" i="23" s="1"/>
  <c r="S970" i="23"/>
  <c r="U970" i="23" s="1"/>
  <c r="S971" i="23"/>
  <c r="U971" i="23" s="1"/>
  <c r="S972" i="23"/>
  <c r="U972" i="23" s="1"/>
  <c r="S973" i="23"/>
  <c r="U973" i="23" s="1"/>
  <c r="S974" i="23"/>
  <c r="U974" i="23" s="1"/>
  <c r="S975" i="23"/>
  <c r="U975" i="23" s="1"/>
  <c r="S976" i="23"/>
  <c r="U976" i="23" s="1"/>
  <c r="S977" i="23"/>
  <c r="U977" i="23" s="1"/>
  <c r="S978" i="23"/>
  <c r="U978" i="23" s="1"/>
  <c r="S979" i="23"/>
  <c r="U979" i="23" s="1"/>
  <c r="S980" i="23"/>
  <c r="U980" i="23" s="1"/>
  <c r="S981" i="23"/>
  <c r="U981" i="23" s="1"/>
  <c r="S982" i="23"/>
  <c r="U982" i="23" s="1"/>
  <c r="S983" i="23"/>
  <c r="U983" i="23" s="1"/>
  <c r="S984" i="23"/>
  <c r="U984" i="23" s="1"/>
  <c r="S985" i="23"/>
  <c r="U985" i="23" s="1"/>
  <c r="S986" i="23"/>
  <c r="U986" i="23" s="1"/>
  <c r="S987" i="23"/>
  <c r="U987" i="23" s="1"/>
  <c r="S988" i="23"/>
  <c r="U988" i="23" s="1"/>
  <c r="S989" i="23"/>
  <c r="U989" i="23" s="1"/>
  <c r="S990" i="23"/>
  <c r="U990" i="23" s="1"/>
  <c r="S991" i="23"/>
  <c r="U991" i="23" s="1"/>
  <c r="S992" i="23"/>
  <c r="U992" i="23" s="1"/>
  <c r="S993" i="23"/>
  <c r="U993" i="23" s="1"/>
  <c r="S994" i="23"/>
  <c r="U994" i="23" s="1"/>
  <c r="S995" i="23"/>
  <c r="U995" i="23" s="1"/>
  <c r="S996" i="23"/>
  <c r="U996" i="23" s="1"/>
  <c r="S997" i="23"/>
  <c r="U997" i="23" s="1"/>
  <c r="S998" i="23"/>
  <c r="U998" i="23" s="1"/>
  <c r="S999" i="23"/>
  <c r="U999" i="23" s="1"/>
  <c r="S1000" i="23"/>
  <c r="U1000" i="23" s="1"/>
  <c r="S1001" i="23"/>
  <c r="U1001" i="23" s="1"/>
  <c r="S1002" i="23"/>
  <c r="U1002" i="23" s="1"/>
  <c r="S1003" i="23"/>
  <c r="U1003" i="23" s="1"/>
  <c r="S1004" i="23"/>
  <c r="U1004" i="23" s="1"/>
  <c r="S1005" i="23"/>
  <c r="U1005" i="23" s="1"/>
  <c r="S1006" i="23"/>
  <c r="U1006" i="23" s="1"/>
  <c r="S1007" i="23"/>
  <c r="U1007" i="23" s="1"/>
  <c r="S1008" i="23"/>
  <c r="U1008" i="23" s="1"/>
  <c r="S1009" i="23"/>
  <c r="U1009" i="23" s="1"/>
  <c r="S1010" i="23"/>
  <c r="U1010" i="23" s="1"/>
  <c r="S1011" i="23"/>
  <c r="U1011" i="23" s="1"/>
  <c r="S1012" i="23"/>
  <c r="U1012" i="23" s="1"/>
  <c r="S1013" i="23"/>
  <c r="U1013" i="23" s="1"/>
  <c r="S1014" i="23"/>
  <c r="U1014" i="23" s="1"/>
  <c r="S1015" i="23"/>
  <c r="U1015" i="23" s="1"/>
  <c r="S1016" i="23"/>
  <c r="U1016" i="23" s="1"/>
  <c r="S1017" i="23"/>
  <c r="U1017" i="23" s="1"/>
  <c r="S1018" i="23"/>
  <c r="U1018" i="23" s="1"/>
  <c r="S1019" i="23"/>
  <c r="U1019" i="23" s="1"/>
  <c r="S1020" i="23"/>
  <c r="U1020" i="23" s="1"/>
  <c r="S1021" i="23"/>
  <c r="U1021" i="23" s="1"/>
  <c r="S1022" i="23"/>
  <c r="U1022" i="23" s="1"/>
  <c r="S1023" i="23"/>
  <c r="U1023" i="23" s="1"/>
  <c r="S1024" i="23"/>
  <c r="U1024" i="23" s="1"/>
  <c r="S1025" i="23"/>
  <c r="U1025" i="23" s="1"/>
  <c r="S1026" i="23"/>
  <c r="U1026" i="23" s="1"/>
  <c r="S1027" i="23"/>
  <c r="U1027" i="23" s="1"/>
  <c r="S1028" i="23"/>
  <c r="U1028" i="23" s="1"/>
  <c r="S1029" i="23"/>
  <c r="U1029" i="23" s="1"/>
  <c r="S1030" i="23"/>
  <c r="U1030" i="23" s="1"/>
  <c r="S1031" i="23"/>
  <c r="U1031" i="23" s="1"/>
  <c r="S1032" i="23"/>
  <c r="U1032" i="23" s="1"/>
  <c r="S1033" i="23"/>
  <c r="U1033" i="23" s="1"/>
  <c r="S1034" i="23"/>
  <c r="U1034" i="23" s="1"/>
  <c r="S1035" i="23"/>
  <c r="U1035" i="23" s="1"/>
  <c r="S1036" i="23"/>
  <c r="U1036" i="23" s="1"/>
  <c r="S1037" i="23"/>
  <c r="U1037" i="23" s="1"/>
  <c r="S1038" i="23"/>
  <c r="U1038" i="23" s="1"/>
  <c r="S1039" i="23"/>
  <c r="U1039" i="23" s="1"/>
  <c r="S1040" i="23"/>
  <c r="U1040" i="23" s="1"/>
  <c r="S1041" i="23"/>
  <c r="U1041" i="23" s="1"/>
  <c r="S1042" i="23"/>
  <c r="U1042" i="23" s="1"/>
  <c r="S1043" i="23"/>
  <c r="U1043" i="23" s="1"/>
  <c r="S1044" i="23"/>
  <c r="U1044" i="23" s="1"/>
  <c r="S1045" i="23"/>
  <c r="U1045" i="23" s="1"/>
  <c r="S1046" i="23"/>
  <c r="U1046" i="23" s="1"/>
  <c r="S1047" i="23"/>
  <c r="U1047" i="23" s="1"/>
  <c r="S1048" i="23"/>
  <c r="U1048" i="23" s="1"/>
  <c r="S1049" i="23"/>
  <c r="U1049" i="23" s="1"/>
  <c r="S1050" i="23"/>
  <c r="U1050" i="23" s="1"/>
  <c r="S1051" i="23"/>
  <c r="U1051" i="23" s="1"/>
  <c r="S1052" i="23"/>
  <c r="U1052" i="23" s="1"/>
  <c r="S1053" i="23"/>
  <c r="U1053" i="23" s="1"/>
  <c r="S1054" i="23"/>
  <c r="U1054" i="23" s="1"/>
  <c r="S1055" i="23"/>
  <c r="U1055" i="23" s="1"/>
  <c r="S1056" i="23"/>
  <c r="U1056" i="23" s="1"/>
  <c r="S1057" i="23"/>
  <c r="U1057" i="23" s="1"/>
  <c r="S1058" i="23"/>
  <c r="U1058" i="23" s="1"/>
  <c r="S1059" i="23"/>
  <c r="U1059" i="23" s="1"/>
  <c r="S1060" i="23"/>
  <c r="U1060" i="23" s="1"/>
  <c r="S1061" i="23"/>
  <c r="U1061" i="23" s="1"/>
  <c r="S1062" i="23"/>
  <c r="U1062" i="23" s="1"/>
  <c r="S1063" i="23"/>
  <c r="U1063" i="23" s="1"/>
  <c r="S1064" i="23"/>
  <c r="U1064" i="23" s="1"/>
  <c r="S1065" i="23"/>
  <c r="U1065" i="23" s="1"/>
  <c r="S1066" i="23"/>
  <c r="U1066" i="23" s="1"/>
  <c r="S1067" i="23"/>
  <c r="U1067" i="23" s="1"/>
  <c r="S1068" i="23"/>
  <c r="U1068" i="23" s="1"/>
  <c r="S1069" i="23"/>
  <c r="U1069" i="23" s="1"/>
  <c r="S1070" i="23"/>
  <c r="U1070" i="23" s="1"/>
  <c r="S1071" i="23"/>
  <c r="U1071" i="23" s="1"/>
  <c r="S1072" i="23"/>
  <c r="U1072" i="23" s="1"/>
  <c r="S1073" i="23"/>
  <c r="U1073" i="23" s="1"/>
  <c r="S1074" i="23"/>
  <c r="U1074" i="23" s="1"/>
  <c r="S1075" i="23"/>
  <c r="U1075" i="23" s="1"/>
  <c r="S1076" i="23"/>
  <c r="U1076" i="23" s="1"/>
  <c r="S1077" i="23"/>
  <c r="U1077" i="23" s="1"/>
  <c r="S1078" i="23"/>
  <c r="U1078" i="23" s="1"/>
  <c r="S1079" i="23"/>
  <c r="U1079" i="23" s="1"/>
  <c r="S1080" i="23"/>
  <c r="U1080" i="23" s="1"/>
  <c r="S1081" i="23"/>
  <c r="U1081" i="23" s="1"/>
  <c r="S1082" i="23"/>
  <c r="U1082" i="23" s="1"/>
  <c r="S1083" i="23"/>
  <c r="U1083" i="23" s="1"/>
  <c r="S1084" i="23"/>
  <c r="U1084" i="23" s="1"/>
  <c r="S1087" i="23"/>
  <c r="U1087" i="23" s="1"/>
  <c r="S1092" i="23"/>
  <c r="U1092" i="23" s="1"/>
  <c r="S1097" i="23"/>
  <c r="U1097" i="23" s="1"/>
  <c r="S1103" i="23"/>
  <c r="U1103" i="23" s="1"/>
  <c r="S1110" i="23"/>
  <c r="U1110" i="23" s="1"/>
  <c r="S1118" i="23"/>
  <c r="U1118" i="23" s="1"/>
  <c r="S1125" i="23"/>
  <c r="U1125" i="23" s="1"/>
  <c r="S1130" i="23"/>
  <c r="U1130" i="23" s="1"/>
  <c r="S1139" i="23"/>
  <c r="U1139" i="23" s="1"/>
  <c r="S1144" i="23"/>
  <c r="U1144" i="23" s="1"/>
  <c r="S1151" i="23"/>
  <c r="U1151" i="23" s="1"/>
  <c r="S1155" i="23"/>
  <c r="U1155" i="23" s="1"/>
  <c r="S1168" i="23"/>
  <c r="U1168" i="23" s="1"/>
  <c r="S1173" i="23"/>
  <c r="U1173" i="23" s="1"/>
  <c r="S1179" i="23"/>
  <c r="U1179" i="23" s="1"/>
  <c r="S1183" i="23"/>
  <c r="U1183" i="23" s="1"/>
  <c r="S1189" i="23"/>
  <c r="U1189" i="23" s="1"/>
  <c r="S1199" i="23"/>
  <c r="U1199" i="23" s="1"/>
  <c r="S1205" i="23"/>
  <c r="U1205" i="23" s="1"/>
  <c r="S1221" i="23"/>
  <c r="U1221" i="23" s="1"/>
  <c r="S1231" i="23"/>
  <c r="U1231" i="23" s="1"/>
  <c r="S1238" i="23"/>
  <c r="U1238" i="23" s="1"/>
  <c r="S1244" i="23"/>
  <c r="U1244" i="23" s="1"/>
  <c r="S1248" i="23"/>
  <c r="U1248" i="23" s="1"/>
  <c r="S1254" i="23"/>
  <c r="U1254" i="23" s="1"/>
  <c r="S1264" i="23"/>
  <c r="U1264" i="23" s="1"/>
  <c r="S1270" i="23"/>
  <c r="U1270" i="23" s="1"/>
  <c r="S1287" i="23"/>
  <c r="U1287" i="23" s="1"/>
  <c r="S1292" i="23"/>
  <c r="U1292" i="23" s="1"/>
  <c r="S1300" i="23"/>
  <c r="U1300" i="23" s="1"/>
  <c r="S1309" i="23"/>
  <c r="U1309" i="23" s="1"/>
  <c r="S1318" i="23"/>
  <c r="U1318" i="23" s="1"/>
  <c r="S1322" i="23"/>
  <c r="U1322" i="23" s="1"/>
  <c r="S1333" i="23"/>
  <c r="U1333" i="23" s="1"/>
  <c r="S1338" i="23"/>
  <c r="U1338" i="23" s="1"/>
  <c r="S1345" i="23"/>
  <c r="U1345" i="23" s="1"/>
  <c r="S1348" i="23"/>
  <c r="U1348" i="23" s="1"/>
  <c r="S1359" i="23"/>
  <c r="U1359" i="23" s="1"/>
  <c r="S1366" i="23"/>
  <c r="U1366" i="23" s="1"/>
  <c r="S1371" i="23"/>
  <c r="U1371" i="23" s="1"/>
  <c r="S1379" i="23"/>
  <c r="U1379" i="23" s="1"/>
  <c r="S1384" i="23"/>
  <c r="U1384" i="23" s="1"/>
  <c r="S1391" i="23"/>
  <c r="U1391" i="23" s="1"/>
  <c r="S1397" i="23"/>
  <c r="U1397" i="23" s="1"/>
  <c r="S1404" i="23"/>
  <c r="U1404" i="23" s="1"/>
  <c r="S1410" i="23"/>
  <c r="U1410" i="23" s="1"/>
  <c r="S1418" i="23"/>
  <c r="U1418" i="23" s="1"/>
  <c r="S1423" i="23"/>
  <c r="U1423" i="23" s="1"/>
  <c r="S1431" i="23"/>
  <c r="U1431" i="23" s="1"/>
  <c r="S1446" i="23"/>
  <c r="U1446" i="23" s="1"/>
  <c r="S1484" i="23"/>
  <c r="U1484" i="23" s="1"/>
  <c r="S1488" i="23"/>
  <c r="U1488" i="23" s="1"/>
  <c r="S1496" i="23"/>
  <c r="U1496" i="23" s="1"/>
  <c r="S1503" i="23"/>
  <c r="U1503" i="23" s="1"/>
  <c r="S1510" i="23"/>
  <c r="U1510" i="23" s="1"/>
  <c r="S1523" i="23"/>
  <c r="U1523" i="23" s="1"/>
  <c r="S1528" i="23"/>
  <c r="U1528" i="23" s="1"/>
  <c r="S1533" i="23"/>
  <c r="U1533" i="23" s="1"/>
  <c r="S1542" i="23"/>
  <c r="U1542" i="23" s="1"/>
  <c r="S1555" i="23"/>
  <c r="U1555" i="23" s="1"/>
  <c r="S1563" i="23"/>
  <c r="U1563" i="23" s="1"/>
  <c r="S1566" i="23"/>
  <c r="U1566" i="23" s="1"/>
  <c r="S1570" i="23"/>
  <c r="U1570" i="23" s="1"/>
  <c r="S1579" i="23"/>
  <c r="U1579" i="23" s="1"/>
  <c r="S1584" i="23"/>
  <c r="U1584" i="23" s="1"/>
  <c r="S1592" i="23"/>
  <c r="U1592" i="23" s="1"/>
  <c r="S1602" i="23"/>
  <c r="U1602" i="23" s="1"/>
  <c r="S1608" i="23"/>
  <c r="U1608" i="23" s="1"/>
  <c r="S1621" i="23"/>
  <c r="U1621" i="23" s="1"/>
  <c r="S1631" i="23"/>
  <c r="U1631" i="23" s="1"/>
  <c r="S1639" i="23"/>
  <c r="U1639" i="23" s="1"/>
  <c r="S1648" i="23"/>
  <c r="U1648" i="23" s="1"/>
  <c r="S1664" i="23"/>
  <c r="U1664" i="23" s="1"/>
  <c r="S1669" i="23"/>
  <c r="U1669" i="23" s="1"/>
  <c r="S1677" i="23"/>
  <c r="U1677" i="23" s="1"/>
  <c r="S1690" i="23"/>
  <c r="U1690" i="23" s="1"/>
  <c r="S1703" i="23"/>
  <c r="U1703" i="23" s="1"/>
  <c r="S52" i="23"/>
  <c r="U52" i="23" s="1"/>
  <c r="S51" i="23"/>
  <c r="U51" i="23" s="1"/>
  <c r="S50" i="23"/>
  <c r="AG39" i="19"/>
  <c r="AD39" i="19"/>
  <c r="AE39" i="19" s="1"/>
  <c r="AC39" i="19"/>
  <c r="AF39" i="19"/>
  <c r="AC27" i="7"/>
  <c r="AF27" i="7"/>
  <c r="D39" i="19"/>
  <c r="F39" i="19"/>
  <c r="C39" i="19"/>
  <c r="E39" i="19"/>
  <c r="B40" i="19" a="1"/>
  <c r="B40" i="19" s="1"/>
  <c r="AB40" i="19" s="1"/>
  <c r="D28" i="7"/>
  <c r="E28" i="7"/>
  <c r="F28" i="7"/>
  <c r="T241" i="23" l="1"/>
  <c r="R48" i="23"/>
  <c r="X50" i="23"/>
  <c r="T50" i="23"/>
  <c r="T48" i="23" s="1"/>
  <c r="Y50" i="23"/>
  <c r="U50" i="23"/>
  <c r="U54" i="23"/>
  <c r="S48" i="23"/>
  <c r="AG40" i="19"/>
  <c r="AH40" i="19" s="1"/>
  <c r="AC40" i="19"/>
  <c r="AD40" i="19"/>
  <c r="AE40" i="19" s="1"/>
  <c r="AF40" i="19"/>
  <c r="AH39" i="19"/>
  <c r="AC28" i="7"/>
  <c r="AF28" i="7"/>
  <c r="AD28" i="7"/>
  <c r="AG28" i="7"/>
  <c r="B41" i="19" a="1"/>
  <c r="B41" i="19" s="1"/>
  <c r="AB41" i="19" s="1"/>
  <c r="C40" i="19"/>
  <c r="D40" i="19"/>
  <c r="E40" i="19"/>
  <c r="F40" i="19"/>
  <c r="F29" i="7"/>
  <c r="D29" i="7"/>
  <c r="G29" i="7"/>
  <c r="E29" i="7"/>
  <c r="AD29" i="7" s="1"/>
  <c r="AE29" i="7" s="1"/>
  <c r="U48" i="23" l="1"/>
  <c r="AC41" i="19"/>
  <c r="AD41" i="19"/>
  <c r="AE41" i="19" s="1"/>
  <c r="AF41" i="19"/>
  <c r="AG41" i="19"/>
  <c r="AH41" i="19" s="1"/>
  <c r="AF29" i="7"/>
  <c r="AC29" i="7"/>
  <c r="AG29" i="7"/>
  <c r="AH29" i="7" s="1"/>
  <c r="AH28" i="7"/>
  <c r="AE28" i="7"/>
  <c r="D41" i="19"/>
  <c r="C41" i="19"/>
  <c r="E41" i="19"/>
  <c r="F41" i="19"/>
  <c r="B42" i="19" a="1"/>
  <c r="B42" i="19" s="1"/>
  <c r="AB42" i="19" s="1"/>
  <c r="D30" i="7"/>
  <c r="AC35" i="7" s="1"/>
  <c r="F30" i="7"/>
  <c r="AF33" i="7" s="1"/>
  <c r="G30" i="7"/>
  <c r="AG36" i="7" s="1"/>
  <c r="AH36" i="7" s="1"/>
  <c r="E30" i="7"/>
  <c r="AD34" i="7" s="1"/>
  <c r="AE34" i="7" s="1"/>
  <c r="AC37" i="7" l="1"/>
  <c r="AD30" i="7"/>
  <c r="AE30" i="7" s="1"/>
  <c r="AG32" i="7"/>
  <c r="AH32" i="7" s="1"/>
  <c r="AC31" i="7"/>
  <c r="AD32" i="7"/>
  <c r="AE32" i="7" s="1"/>
  <c r="AF37" i="7"/>
  <c r="AG34" i="7"/>
  <c r="AH34" i="7" s="1"/>
  <c r="AG30" i="7"/>
  <c r="AH30" i="7" s="1"/>
  <c r="AF32" i="7"/>
  <c r="AF30" i="7"/>
  <c r="AC30" i="7"/>
  <c r="AD35" i="7"/>
  <c r="AE35" i="7" s="1"/>
  <c r="AC34" i="7"/>
  <c r="AC36" i="7"/>
  <c r="AF35" i="7"/>
  <c r="AC33" i="7"/>
  <c r="AC32" i="7"/>
  <c r="AD33" i="7"/>
  <c r="AE33" i="7" s="1"/>
  <c r="AF31" i="7"/>
  <c r="AG33" i="7"/>
  <c r="AH33" i="7" s="1"/>
  <c r="AD31" i="7"/>
  <c r="AE31" i="7" s="1"/>
  <c r="AG35" i="7"/>
  <c r="AH35" i="7" s="1"/>
  <c r="AD37" i="7"/>
  <c r="AE37" i="7" s="1"/>
  <c r="AG37" i="7"/>
  <c r="AH37" i="7" s="1"/>
  <c r="AG31" i="7"/>
  <c r="AH31" i="7" s="1"/>
  <c r="AF36" i="7"/>
  <c r="AF34" i="7"/>
  <c r="AD36" i="7"/>
  <c r="AE36" i="7" s="1"/>
  <c r="AG42" i="19"/>
  <c r="AH42" i="19" s="1"/>
  <c r="AD42" i="19"/>
  <c r="AE42" i="19" s="1"/>
  <c r="AC42" i="19"/>
  <c r="AF42" i="19"/>
  <c r="F42" i="19"/>
  <c r="E42" i="19"/>
  <c r="C42" i="19"/>
  <c r="D42" i="19"/>
  <c r="B43" i="19" a="1"/>
  <c r="B43" i="19" s="1"/>
  <c r="AB43" i="19" s="1"/>
  <c r="E31" i="7"/>
  <c r="F31" i="7"/>
  <c r="D31" i="7"/>
  <c r="G31" i="7"/>
  <c r="AF38" i="7" l="1"/>
  <c r="AH38" i="7"/>
  <c r="AE38" i="7"/>
  <c r="AC38" i="7"/>
  <c r="AD38" i="7"/>
  <c r="AG38" i="7"/>
  <c r="AG43" i="19"/>
  <c r="AC43" i="19"/>
  <c r="AC44" i="19" s="1"/>
  <c r="AD43" i="19"/>
  <c r="AF43" i="19"/>
  <c r="AF44" i="19" s="1"/>
  <c r="C43" i="19"/>
  <c r="C44" i="19" s="1"/>
  <c r="D43" i="19"/>
  <c r="D44" i="19" s="1"/>
  <c r="F43" i="19"/>
  <c r="E43" i="19"/>
  <c r="E44" i="19" s="1"/>
  <c r="E32" i="7"/>
  <c r="F32" i="7"/>
  <c r="G32" i="7"/>
  <c r="D32" i="7"/>
  <c r="AE43" i="19" l="1"/>
  <c r="AE44" i="19" s="1"/>
  <c r="AD44" i="19"/>
  <c r="AH43" i="19"/>
  <c r="AH44" i="19" s="1"/>
  <c r="AG44" i="19"/>
  <c r="F44" i="19"/>
  <c r="E33" i="7"/>
  <c r="F33" i="7"/>
  <c r="D33" i="7"/>
  <c r="G33" i="7"/>
  <c r="G34" i="7" l="1"/>
  <c r="E34" i="7"/>
  <c r="D34" i="7"/>
  <c r="F34" i="7"/>
  <c r="G36" i="7" l="1"/>
  <c r="D36" i="7"/>
  <c r="F36" i="7"/>
  <c r="E36" i="7"/>
  <c r="D35" i="7"/>
  <c r="G35" i="7"/>
  <c r="E35" i="7"/>
  <c r="F35" i="7"/>
  <c r="H41" i="22"/>
  <c r="H42" i="22" s="1"/>
  <c r="H31" i="22"/>
  <c r="H32" i="22" s="1"/>
  <c r="F37" i="7" l="1"/>
  <c r="D37" i="7"/>
  <c r="G37" i="7"/>
  <c r="E37" i="7"/>
  <c r="C40" i="23"/>
  <c r="D40" i="23"/>
  <c r="E40" i="23"/>
  <c r="F40" i="23"/>
  <c r="G38" i="7" l="1"/>
  <c r="W39" i="7" s="1"/>
  <c r="X39" i="7" s="1"/>
  <c r="W37" i="7"/>
  <c r="F38" i="7"/>
  <c r="V39" i="7" s="1"/>
  <c r="V37" i="7"/>
  <c r="G37" i="1"/>
  <c r="G30" i="1"/>
  <c r="G25" i="1"/>
  <c r="G31" i="1"/>
  <c r="G32" i="1"/>
  <c r="G33" i="1"/>
  <c r="G26" i="1"/>
  <c r="G35" i="1"/>
  <c r="G34" i="1"/>
  <c r="G27" i="1"/>
  <c r="G28" i="1"/>
  <c r="G36" i="1"/>
  <c r="J39" i="1"/>
  <c r="J41" i="1" s="1"/>
  <c r="AV27" i="1" l="1"/>
  <c r="AW27" i="1" s="1"/>
  <c r="AV34" i="1"/>
  <c r="AW34" i="1" s="1"/>
  <c r="AV32" i="1"/>
  <c r="AW32" i="1" s="1"/>
  <c r="AV26" i="1"/>
  <c r="AW26" i="1" s="1"/>
  <c r="AV24" i="1"/>
  <c r="AW24" i="1" s="1"/>
  <c r="AV22" i="1"/>
  <c r="AV33" i="1"/>
  <c r="AW33" i="1" s="1"/>
  <c r="AV30" i="1"/>
  <c r="AW30" i="1" s="1"/>
  <c r="AV29" i="1"/>
  <c r="AW29" i="1" s="1"/>
  <c r="AV31" i="1"/>
  <c r="AW31" i="1" s="1"/>
  <c r="AV28" i="1"/>
  <c r="AW28" i="1" s="1"/>
  <c r="AV23" i="1"/>
  <c r="AW23" i="1" s="1"/>
  <c r="AV25" i="1"/>
  <c r="AW25" i="1" s="1"/>
  <c r="V41" i="7"/>
  <c r="W41" i="7"/>
  <c r="X38" i="7"/>
  <c r="X41" i="7" s="1"/>
  <c r="K39" i="1"/>
  <c r="K41" i="1" s="1"/>
  <c r="AV35" i="1" l="1"/>
  <c r="AW22" i="1"/>
  <c r="AW35" i="1" s="1"/>
  <c r="I41" i="11"/>
  <c r="D18" i="11" s="1"/>
  <c r="I42" i="11"/>
  <c r="I43" i="11"/>
  <c r="I44" i="11"/>
  <c r="I45" i="11"/>
  <c r="I46" i="11"/>
  <c r="I47" i="11"/>
  <c r="I48" i="11"/>
  <c r="I49" i="11"/>
  <c r="I50" i="11"/>
  <c r="I51" i="11"/>
  <c r="M18" i="11" l="1"/>
  <c r="M20" i="11" s="1"/>
  <c r="M22" i="11" s="1"/>
  <c r="D25" i="11"/>
  <c r="D26" i="11"/>
  <c r="D21" i="11"/>
  <c r="D29" i="11"/>
  <c r="D24" i="11"/>
  <c r="D20" i="11"/>
  <c r="D27" i="11"/>
  <c r="D28" i="11"/>
  <c r="D30" i="11"/>
  <c r="D19" i="11"/>
  <c r="D22" i="11"/>
  <c r="D23" i="11"/>
  <c r="K41" i="11"/>
  <c r="K42" i="11"/>
  <c r="K44" i="11"/>
  <c r="K45" i="11"/>
  <c r="K46" i="11"/>
  <c r="K47" i="11"/>
  <c r="K48" i="11"/>
  <c r="K49" i="11"/>
  <c r="K50" i="11"/>
  <c r="K51" i="11"/>
  <c r="F18" i="11" l="1"/>
  <c r="F26" i="11"/>
  <c r="F27" i="11"/>
  <c r="F20" i="11"/>
  <c r="F19" i="11"/>
  <c r="F28" i="11"/>
  <c r="F24" i="11"/>
  <c r="F21" i="11"/>
  <c r="F29" i="11"/>
  <c r="F25" i="11"/>
  <c r="F22" i="11"/>
  <c r="F30" i="11"/>
  <c r="F23" i="11"/>
  <c r="D31" i="11"/>
  <c r="F31" i="11" l="1"/>
  <c r="R55" i="10"/>
  <c r="R54" i="10"/>
  <c r="R53" i="10"/>
  <c r="R52" i="10"/>
  <c r="R51" i="10"/>
  <c r="R50" i="10"/>
  <c r="R48" i="10"/>
  <c r="R47" i="10"/>
  <c r="U31" i="10" l="1"/>
  <c r="R49" i="10"/>
  <c r="O21" i="10"/>
  <c r="O19" i="10" s="1"/>
  <c r="O22" i="10" s="1"/>
  <c r="O24" i="10" s="1"/>
  <c r="E20" i="10"/>
  <c r="E21" i="10"/>
  <c r="E23" i="10"/>
  <c r="E22" i="10"/>
  <c r="E25" i="10"/>
  <c r="E24" i="10"/>
  <c r="E26" i="10"/>
  <c r="E27" i="10"/>
  <c r="E28" i="10"/>
  <c r="E29" i="10"/>
  <c r="E30" i="10"/>
  <c r="E19" i="10"/>
  <c r="U6" i="10"/>
  <c r="U8" i="10" s="1"/>
  <c r="U10" i="10" s="1"/>
  <c r="R44" i="10"/>
  <c r="D38" i="1"/>
  <c r="F38" i="1"/>
  <c r="G38" i="1"/>
  <c r="R46" i="10"/>
  <c r="K21" i="10" l="1"/>
  <c r="K23" i="10"/>
  <c r="K26" i="10"/>
  <c r="K28" i="10"/>
  <c r="K29" i="10"/>
  <c r="K24" i="10"/>
  <c r="K25" i="10"/>
  <c r="K27" i="10"/>
  <c r="K30" i="10"/>
  <c r="K18" i="10"/>
  <c r="U21" i="10"/>
  <c r="U32" i="10"/>
  <c r="U30" i="10" s="1"/>
  <c r="U33" i="10" s="1"/>
  <c r="U35" i="10" s="1"/>
  <c r="K22" i="10"/>
  <c r="K20" i="10"/>
  <c r="U20" i="10"/>
  <c r="K19" i="10"/>
  <c r="N24" i="10"/>
  <c r="J28" i="7"/>
  <c r="J30" i="7" s="1"/>
  <c r="U19" i="10" l="1"/>
  <c r="U22" i="10" s="1"/>
  <c r="U24" i="10" s="1"/>
  <c r="K31" i="10"/>
  <c r="E38" i="1"/>
  <c r="K28" i="7"/>
  <c r="K30" i="7" s="1"/>
  <c r="E38" i="7" l="1"/>
  <c r="D38" i="7"/>
  <c r="H31" i="20" l="1"/>
  <c r="H32" i="20" s="1"/>
  <c r="H41" i="20"/>
  <c r="H42" i="20" s="1"/>
  <c r="D40" i="20" l="1"/>
  <c r="K30" i="1"/>
  <c r="D29" i="34" l="1"/>
  <c r="E29" i="34"/>
  <c r="I31" i="10"/>
  <c r="E31" i="10"/>
  <c r="F31" i="10"/>
  <c r="H31" i="10"/>
  <c r="J31" i="10"/>
  <c r="G31" i="10"/>
  <c r="D31"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<sst xmlns="http://schemas.openxmlformats.org/spreadsheetml/2006/main" count="3251" uniqueCount="1205">
  <si>
    <t>INSTRUCTIONS</t>
  </si>
  <si>
    <r>
      <t xml:space="preserve">A roster is a planning document that lists the individuals served in an agency by the type of service activity code and by the frequency of services. The roster is used as a tool to reflect joint planning between the Provider and the Department. 
The roster is divided up into Unit Types - Daily, Monthly, Transportation, etc.  </t>
    </r>
    <r>
      <rPr>
        <b/>
        <i/>
        <sz val="11"/>
        <color theme="1"/>
        <rFont val="Calibri"/>
        <family val="2"/>
        <scheme val="minor"/>
      </rPr>
      <t xml:space="preserve">Hourly rosters are a standalone workbook set up with multiple tabs because hourly rates typically use different levels at a time.  </t>
    </r>
  </si>
  <si>
    <r>
      <t xml:space="preserve">It is important  that you fill out all the fields on the roster.  For each individual, identify the </t>
    </r>
    <r>
      <rPr>
        <strike/>
        <sz val="11"/>
        <color theme="1"/>
        <rFont val="Calibri"/>
        <family val="2"/>
        <scheme val="minor"/>
      </rPr>
      <t>negotiated</t>
    </r>
    <r>
      <rPr>
        <sz val="11"/>
        <color theme="1"/>
        <rFont val="Calibri"/>
        <family val="2"/>
        <scheme val="minor"/>
      </rPr>
      <t xml:space="preserve"> units and amount agreed to with the  Area Office.</t>
    </r>
  </si>
  <si>
    <t>Key notes:</t>
  </si>
  <si>
    <r>
      <rPr>
        <sz val="10"/>
        <color rgb="FFFF0000"/>
        <rFont val="Arial"/>
        <family val="2"/>
      </rPr>
      <t>Roster update</t>
    </r>
    <r>
      <rPr>
        <sz val="11"/>
        <color theme="1"/>
        <rFont val="Calibri"/>
        <family val="2"/>
        <scheme val="minor"/>
      </rPr>
      <t xml:space="preserve">: The roster should be updated </t>
    </r>
    <r>
      <rPr>
        <u/>
        <sz val="10"/>
        <rFont val="Arial"/>
        <family val="2"/>
      </rPr>
      <t>every time</t>
    </r>
    <r>
      <rPr>
        <sz val="11"/>
        <color theme="1"/>
        <rFont val="Calibri"/>
        <family val="2"/>
        <scheme val="minor"/>
      </rPr>
      <t xml:space="preserve"> you are submitting an amendment. Please email the Excel version to the Area Director and Regional Contracts Specialist.  </t>
    </r>
    <r>
      <rPr>
        <strike/>
        <sz val="11"/>
        <color theme="1"/>
        <rFont val="Calibri"/>
        <family val="2"/>
        <scheme val="minor"/>
      </rPr>
      <t>If there is no amendment to add or remove units and you are making a "name only" change, send an updated roster to the Area and Contract Specialist as requested.</t>
    </r>
    <r>
      <rPr>
        <sz val="11"/>
        <color theme="1"/>
        <rFont val="Calibri"/>
        <family val="2"/>
        <scheme val="minor"/>
      </rPr>
      <t xml:space="preserve">  </t>
    </r>
  </si>
  <si>
    <r>
      <rPr>
        <sz val="10"/>
        <color rgb="FFFF0000"/>
        <rFont val="Arial"/>
        <family val="2"/>
      </rPr>
      <t>Roster format</t>
    </r>
    <r>
      <rPr>
        <sz val="11"/>
        <color theme="1"/>
        <rFont val="Calibri"/>
        <family val="2"/>
        <scheme val="minor"/>
      </rPr>
      <t xml:space="preserve">: Sort the list  in Alphabetical order first by Area Office and then by Name.  For day codes such as CBDS with multiple rates, a separate roster is required for each rate.  </t>
    </r>
  </si>
  <si>
    <r>
      <rPr>
        <sz val="10"/>
        <color rgb="FFFF0000"/>
        <rFont val="Arial"/>
        <family val="2"/>
      </rPr>
      <t>Roster type</t>
    </r>
    <r>
      <rPr>
        <sz val="11"/>
        <color theme="1"/>
        <rFont val="Calibri"/>
        <family val="2"/>
        <scheme val="minor"/>
      </rPr>
      <t xml:space="preserve">: 1) Residential, 2) Shared Living, 3) Transportation; 4) Cost Reimbursement; 5) </t>
    </r>
    <r>
      <rPr>
        <strike/>
        <sz val="11"/>
        <color theme="1"/>
        <rFont val="Calibri"/>
        <family val="2"/>
        <scheme val="minor"/>
      </rPr>
      <t xml:space="preserve">CBDS &amp; SE </t>
    </r>
    <r>
      <rPr>
        <sz val="11"/>
        <color theme="1"/>
        <rFont val="Calibri"/>
        <family val="2"/>
        <scheme val="minor"/>
      </rPr>
      <t xml:space="preserve">Agency With Choice, 6) </t>
    </r>
    <r>
      <rPr>
        <strike/>
        <sz val="11"/>
        <color theme="1"/>
        <rFont val="Calibri"/>
        <family val="2"/>
        <scheme val="minor"/>
      </rPr>
      <t>Individual Supports</t>
    </r>
    <r>
      <rPr>
        <sz val="11"/>
        <color theme="1"/>
        <rFont val="Calibri"/>
        <family val="2"/>
        <scheme val="minor"/>
      </rPr>
      <t xml:space="preserve"> DESE, 7) </t>
    </r>
    <r>
      <rPr>
        <strike/>
        <sz val="11"/>
        <color theme="1"/>
        <rFont val="Calibri"/>
        <family val="2"/>
        <scheme val="minor"/>
      </rPr>
      <t>Agency with Choice</t>
    </r>
    <r>
      <rPr>
        <sz val="11"/>
        <color theme="1"/>
        <rFont val="Calibri"/>
        <family val="2"/>
        <scheme val="minor"/>
      </rPr>
      <t xml:space="preserve"> Daily, 8) </t>
    </r>
    <r>
      <rPr>
        <strike/>
        <sz val="11"/>
        <color theme="1"/>
        <rFont val="Calibri"/>
        <family val="2"/>
        <scheme val="minor"/>
      </rPr>
      <t>DESE</t>
    </r>
    <r>
      <rPr>
        <sz val="11"/>
        <color theme="1"/>
        <rFont val="Calibri"/>
        <family val="2"/>
        <scheme val="minor"/>
      </rPr>
      <t xml:space="preserve"> Monthly, 9) </t>
    </r>
    <r>
      <rPr>
        <strike/>
        <sz val="11"/>
        <color theme="1"/>
        <rFont val="Calibri"/>
        <family val="2"/>
        <scheme val="minor"/>
      </rPr>
      <t>Assistive Technology</t>
    </r>
    <r>
      <rPr>
        <sz val="11"/>
        <color theme="1"/>
        <rFont val="Calibri"/>
        <family val="2"/>
        <scheme val="minor"/>
      </rPr>
      <t xml:space="preserve"> Transportation, 10) </t>
    </r>
    <r>
      <rPr>
        <strike/>
        <sz val="11"/>
        <color theme="1"/>
        <rFont val="Calibri"/>
        <family val="2"/>
        <scheme val="minor"/>
      </rPr>
      <t>Remote Supports and Monitoring</t>
    </r>
    <r>
      <rPr>
        <sz val="11"/>
        <color theme="1"/>
        <rFont val="Calibri"/>
        <family val="2"/>
        <scheme val="minor"/>
      </rPr>
      <t xml:space="preserve"> Assistive Tech, and 11) Remote Supports and Monitoring. </t>
    </r>
  </si>
  <si>
    <t>Please refer to the reference table below to identify the type of roster to use by activity code.</t>
  </si>
  <si>
    <r>
      <rPr>
        <sz val="10"/>
        <color rgb="FFFF0000"/>
        <rFont val="Arial"/>
        <family val="2"/>
      </rPr>
      <t>Roster fields</t>
    </r>
    <r>
      <rPr>
        <sz val="11"/>
        <color theme="1"/>
        <rFont val="Calibri"/>
        <family val="2"/>
        <scheme val="minor"/>
      </rPr>
      <t>: Ensure that all the fields are complete. If you are not sure about something, please contact your Contract Specialist for help.</t>
    </r>
  </si>
  <si>
    <r>
      <t xml:space="preserve">1. </t>
    </r>
    <r>
      <rPr>
        <strike/>
        <sz val="11"/>
        <color theme="1"/>
        <rFont val="Calibri"/>
        <family val="2"/>
        <scheme val="minor"/>
      </rPr>
      <t xml:space="preserve">DDS Area Office : Select from the drop list the Region/Area where the individual is tied. See below to reference the DDS Area Office listing. </t>
    </r>
    <r>
      <rPr>
        <sz val="11"/>
        <color theme="1"/>
        <rFont val="Calibri"/>
        <family val="2"/>
        <scheme val="minor"/>
      </rPr>
      <t xml:space="preserve">Activity Code: Choose activity code from the drop down list. </t>
    </r>
  </si>
  <si>
    <r>
      <t xml:space="preserve">2. Amendment # :  For start of fiscal year, type "0" in amendment # field.  Type in the next sequential number if an amendment is made.  </t>
    </r>
    <r>
      <rPr>
        <strike/>
        <sz val="11"/>
        <color theme="1"/>
        <rFont val="Calibri"/>
        <family val="2"/>
        <scheme val="minor"/>
      </rPr>
      <t>In the event there is no amendment when you are sending a roster ("name only"), please indicate the last amendment number and the a, b, c sequence. Example : Initial-a (Initial roster for fiscal year- name only change) or 1-a (One amendment has been made and provider submitting "name only" change).</t>
    </r>
  </si>
  <si>
    <t>3. SSN - Please list only the last 4 digits of the SSN.</t>
  </si>
  <si>
    <t>4. ASD field - Identify the participants who are eligible for autism services (newly-eligible). Please indicate "ASD" in that column.  These individuals are only eligible for autism services and do not have an ID diagnosis</t>
  </si>
  <si>
    <t xml:space="preserve">5. T22 - Choose the T22 class year from the drop down list. </t>
  </si>
  <si>
    <r>
      <t xml:space="preserve">6. Comments - Please enter any information that could be useful in understanding the change in the roster such as </t>
    </r>
    <r>
      <rPr>
        <strike/>
        <sz val="11"/>
        <color theme="1"/>
        <rFont val="Calibri"/>
        <family val="2"/>
        <scheme val="minor"/>
      </rPr>
      <t xml:space="preserve">"name only" , </t>
    </r>
    <r>
      <rPr>
        <sz val="11"/>
        <color theme="1"/>
        <rFont val="Calibri"/>
        <family val="2"/>
        <scheme val="minor"/>
      </rPr>
      <t>death, start date, end date or any other information.</t>
    </r>
  </si>
  <si>
    <t>7. Activity Code - choose activity code from the drop down</t>
  </si>
  <si>
    <t>8. Regional Office Approval - To avoid the need for an SSF, regional offices will approve directly on the roster</t>
  </si>
  <si>
    <t xml:space="preserve">9. DDS Internal Use - Rollup of Current Fiscal Year and Annualized Fiscal Year by area office and unit type. </t>
  </si>
  <si>
    <t>Roster - Unique information</t>
  </si>
  <si>
    <r>
      <t xml:space="preserve">1. Utilization Adjustment - Current Fiscal year is set to 75% and Annualized is set to 95%.  </t>
    </r>
    <r>
      <rPr>
        <strike/>
        <sz val="11"/>
        <rFont val="Calibri"/>
        <family val="2"/>
        <scheme val="minor"/>
      </rPr>
      <t>To start the fiscal year rosters should be set with maximums of 50 weeks and 95% utilization for individual supports  services.</t>
    </r>
  </si>
  <si>
    <t>2. ALTRs roster : For the sites that are shared with  another state agency, please include that information in the roster by adding the name of agency in the last name section and the first initial of the person's first name. There is no need to include units and funding amounts. If that bed is vacant, please indicate that by the agency. Example "Vacant MCB", "Vacant DDS".</t>
  </si>
  <si>
    <t>3. Trip tab - To be completed for TU and TA contracts</t>
  </si>
  <si>
    <t>ROSTER - REFERENCE BY ACTIVITY CODE</t>
  </si>
  <si>
    <t>Activity</t>
  </si>
  <si>
    <t>Activity name</t>
  </si>
  <si>
    <t>Roster Type</t>
  </si>
  <si>
    <t>Unit type</t>
  </si>
  <si>
    <t xml:space="preserve">Special Instructions </t>
  </si>
  <si>
    <t>Placement Services</t>
  </si>
  <si>
    <t>Shared Living</t>
  </si>
  <si>
    <t>DAY</t>
  </si>
  <si>
    <t>Sort by Area Office then by individual</t>
  </si>
  <si>
    <t>24 Hour Residential Services</t>
  </si>
  <si>
    <t>Residential</t>
  </si>
  <si>
    <t>Sort individual by site address as noted in ICMS report</t>
  </si>
  <si>
    <t>Community Based Day Supports</t>
  </si>
  <si>
    <t>Hourly</t>
  </si>
  <si>
    <t>HOUR</t>
  </si>
  <si>
    <t>Adult Day Health Services</t>
  </si>
  <si>
    <t>Supported Employment Services</t>
  </si>
  <si>
    <t>Clinical Team</t>
  </si>
  <si>
    <t>N/A</t>
  </si>
  <si>
    <t>MONTH</t>
  </si>
  <si>
    <t>Group Supported Employment</t>
  </si>
  <si>
    <t>Emergency Stabilization Residence</t>
  </si>
  <si>
    <t>Transportation</t>
  </si>
  <si>
    <t>TRIP / MONTH</t>
  </si>
  <si>
    <t xml:space="preserve">Complete for both type of contracts - TA (accommodation rate) &amp; TU (trip); 
TU: Complete columns J-Q 
TA: Complete Columns R-S </t>
  </si>
  <si>
    <t xml:space="preserve">Vision and Mobility </t>
  </si>
  <si>
    <t>Corporate Representative Payee Services</t>
  </si>
  <si>
    <t>Monthly</t>
  </si>
  <si>
    <t>Only complete header and columns B-I</t>
  </si>
  <si>
    <t>Assistive Technology Devices</t>
  </si>
  <si>
    <t>AT_3282</t>
  </si>
  <si>
    <t>Assistive Techology Eval &amp; Training</t>
  </si>
  <si>
    <t>AT_3289</t>
  </si>
  <si>
    <t>Individualized Staffing Support</t>
  </si>
  <si>
    <t>Day Habilitation Services</t>
  </si>
  <si>
    <t>DDS/Group Supported Employment Partnership</t>
  </si>
  <si>
    <t>Cost Reimbursement</t>
  </si>
  <si>
    <t>COST</t>
  </si>
  <si>
    <t>Only complete header and columns A-D</t>
  </si>
  <si>
    <t>Family Support Navigation</t>
  </si>
  <si>
    <t>Hourly/DESE</t>
  </si>
  <si>
    <t>3700 contracts associated with DESE program use DESE roster. Otherwise use hOURLY roster</t>
  </si>
  <si>
    <t>Respite in Recipient’s Home</t>
  </si>
  <si>
    <t>Daily</t>
  </si>
  <si>
    <t>Respite In Care Giver's Home</t>
  </si>
  <si>
    <t>Individualized Home Supports</t>
  </si>
  <si>
    <t xml:space="preserve">Child Respite in Caregiver's Home </t>
  </si>
  <si>
    <t>Adult Companion</t>
  </si>
  <si>
    <t>Family Training</t>
  </si>
  <si>
    <t>Behavioral Supports and Consultation Family Training</t>
  </si>
  <si>
    <t xml:space="preserve">Emergency Stabilization in Caregiver's Home </t>
  </si>
  <si>
    <t>ABI Occupancy</t>
  </si>
  <si>
    <t>Community Peer Support/Residential Peer Support</t>
  </si>
  <si>
    <t>Respite in Recipient's Home-Hour</t>
  </si>
  <si>
    <t>DDS/DESE Direct Support Services</t>
  </si>
  <si>
    <t>DESE</t>
  </si>
  <si>
    <t>Combined roster for 3738 and 3700</t>
  </si>
  <si>
    <t>ABI Residential</t>
  </si>
  <si>
    <t>ABI - Shared Living</t>
  </si>
  <si>
    <t>Occupancy for Adult Long Term Residential Svs</t>
  </si>
  <si>
    <t>Adult Site Based Respite Facility</t>
  </si>
  <si>
    <t>Non-Waiver Services</t>
  </si>
  <si>
    <t>Facility Day Habilitation</t>
  </si>
  <si>
    <t>Family Support Centers</t>
  </si>
  <si>
    <t>By Area Office Request Only - Name Only:  Roster limited to individuals receiving extended service navigation</t>
  </si>
  <si>
    <t>Cultural Linguistic Family Support Centers</t>
  </si>
  <si>
    <t>Autism Support Centers</t>
  </si>
  <si>
    <t>Intensive Flexible Family Support Services</t>
  </si>
  <si>
    <t>Medically Complex Programs</t>
  </si>
  <si>
    <t>Planned Facility-Based Respite Programs for Children</t>
  </si>
  <si>
    <t>Nursing Facility Active Treatment</t>
  </si>
  <si>
    <t>Family Support Center Flexible Funding</t>
  </si>
  <si>
    <t>Financial Assistance</t>
  </si>
  <si>
    <t>Financial Assistance Administration</t>
  </si>
  <si>
    <t>TRANSACTION</t>
  </si>
  <si>
    <t>Remote Supports Specialized Devices</t>
  </si>
  <si>
    <t>RSM_3782</t>
  </si>
  <si>
    <t xml:space="preserve">Remote Supports and Monitoring </t>
  </si>
  <si>
    <t>RSM_3786</t>
  </si>
  <si>
    <t>Individual/Community Supports</t>
  </si>
  <si>
    <t>AWC-Individualized Home Supports</t>
  </si>
  <si>
    <t>Agency With Choice</t>
  </si>
  <si>
    <t>AWC-Individualized Day Supports</t>
  </si>
  <si>
    <t>Agency w/Choice Admin and Navigation</t>
  </si>
  <si>
    <t>Financial Assistance AWC</t>
  </si>
  <si>
    <t>Autism Coaching Support-Agency</t>
  </si>
  <si>
    <t>Adult Autism College Navigation - Agency</t>
  </si>
  <si>
    <t>DDS AREA OFFICES</t>
  </si>
  <si>
    <t xml:space="preserve">DDS Area </t>
  </si>
  <si>
    <t>DDS - REGIONAL OFFICES</t>
  </si>
  <si>
    <t>AREA OFFICES</t>
  </si>
  <si>
    <t>Area Office code</t>
  </si>
  <si>
    <t>ME-Reg</t>
  </si>
  <si>
    <t>Metro Region</t>
  </si>
  <si>
    <t>Regional</t>
  </si>
  <si>
    <t>ME-ABI</t>
  </si>
  <si>
    <t>Metro ABI</t>
  </si>
  <si>
    <t>MCRW</t>
  </si>
  <si>
    <t>Charles River West</t>
  </si>
  <si>
    <t>MGRB</t>
  </si>
  <si>
    <t>Greater Boston</t>
  </si>
  <si>
    <t>MMXW</t>
  </si>
  <si>
    <t>Middlesex West</t>
  </si>
  <si>
    <t>MNSN</t>
  </si>
  <si>
    <t>Newton/South Norfolk</t>
  </si>
  <si>
    <t>CW-Reg</t>
  </si>
  <si>
    <t>Central West Region</t>
  </si>
  <si>
    <t>CW-ABI</t>
  </si>
  <si>
    <t>Central West ABI</t>
  </si>
  <si>
    <t>CWBK</t>
  </si>
  <si>
    <t>Berkshire</t>
  </si>
  <si>
    <t>CWFH</t>
  </si>
  <si>
    <t>Franklin/Hampshire</t>
  </si>
  <si>
    <t>CWSW</t>
  </si>
  <si>
    <t>Springfield/Westfield</t>
  </si>
  <si>
    <t>CWHC</t>
  </si>
  <si>
    <t>Holyoke/Chicopee</t>
  </si>
  <si>
    <t>CWNC</t>
  </si>
  <si>
    <t>North Central</t>
  </si>
  <si>
    <t>CWSV</t>
  </si>
  <si>
    <t>South Valley - Southbridge/Milford</t>
  </si>
  <si>
    <t>CWWO</t>
  </si>
  <si>
    <t>Worcester</t>
  </si>
  <si>
    <t>NE-Reg</t>
  </si>
  <si>
    <t>Northeast Region</t>
  </si>
  <si>
    <t>NE-ABI</t>
  </si>
  <si>
    <t>Northeast ABI</t>
  </si>
  <si>
    <t>NECM</t>
  </si>
  <si>
    <t>Central Middlesex</t>
  </si>
  <si>
    <t>NEMN</t>
  </si>
  <si>
    <t>Metro North</t>
  </si>
  <si>
    <t>NEMV</t>
  </si>
  <si>
    <t>Merrimack Valley</t>
  </si>
  <si>
    <t>NENS</t>
  </si>
  <si>
    <t>North Shore</t>
  </si>
  <si>
    <t>NELO</t>
  </si>
  <si>
    <t>Lowell</t>
  </si>
  <si>
    <t>SE-Reg</t>
  </si>
  <si>
    <t>Southeast Region</t>
  </si>
  <si>
    <t>SE-ABI</t>
  </si>
  <si>
    <t>Southeast ABI</t>
  </si>
  <si>
    <t>SECI</t>
  </si>
  <si>
    <t>Cape Cod/Islands</t>
  </si>
  <si>
    <t>SEBR</t>
  </si>
  <si>
    <t>Brockton</t>
  </si>
  <si>
    <t>SEPL</t>
  </si>
  <si>
    <t>Plymouth</t>
  </si>
  <si>
    <t>SESC</t>
  </si>
  <si>
    <t>South Coastal</t>
  </si>
  <si>
    <t>SETA</t>
  </si>
  <si>
    <t>Taunton/Attleboro</t>
  </si>
  <si>
    <t>SEFR</t>
  </si>
  <si>
    <t>Fall River</t>
  </si>
  <si>
    <t>SENB</t>
  </si>
  <si>
    <t>New Bedford</t>
  </si>
  <si>
    <t>Adj Factor</t>
  </si>
  <si>
    <t>Behavioral Supports and Consultation</t>
  </si>
  <si>
    <t>ASD Pre-Engagement-Agency</t>
  </si>
  <si>
    <t>We took these out of our list</t>
  </si>
  <si>
    <t>Facility Day Hab</t>
  </si>
  <si>
    <t>Hourly workbook</t>
  </si>
  <si>
    <t>Other workbook</t>
  </si>
  <si>
    <t>Tab name</t>
  </si>
  <si>
    <t>Update made</t>
  </si>
  <si>
    <t>hourly 1</t>
  </si>
  <si>
    <t>added split rates when rates change mid-way through the year</t>
  </si>
  <si>
    <t>Instructions</t>
  </si>
  <si>
    <r>
      <rPr>
        <sz val="10"/>
        <color rgb="FFFF0000"/>
        <rFont val="Arial"/>
        <family val="2"/>
      </rPr>
      <t>Roster update</t>
    </r>
    <r>
      <rPr>
        <sz val="11"/>
        <color theme="1"/>
        <rFont val="Calibri"/>
        <family val="2"/>
        <scheme val="minor"/>
      </rPr>
      <t xml:space="preserve">: The roster should be updated </t>
    </r>
    <r>
      <rPr>
        <u/>
        <sz val="10"/>
        <rFont val="Arial"/>
        <family val="2"/>
      </rPr>
      <t>every time</t>
    </r>
    <r>
      <rPr>
        <sz val="11"/>
        <color theme="1"/>
        <rFont val="Calibri"/>
        <family val="2"/>
        <scheme val="minor"/>
      </rPr>
      <t xml:space="preserve"> you are requesting an amendment/update. </t>
    </r>
    <r>
      <rPr>
        <strike/>
        <sz val="11"/>
        <color theme="1"/>
        <rFont val="Calibri"/>
        <family val="2"/>
        <scheme val="minor"/>
      </rPr>
      <t xml:space="preserve">Please email the Excel version to the Area Director and Regional Contracts Specialist.  </t>
    </r>
    <r>
      <rPr>
        <sz val="11"/>
        <color theme="1"/>
        <rFont val="Calibri"/>
        <family val="2"/>
        <scheme val="minor"/>
      </rPr>
      <t xml:space="preserve">Applicable rosters will be updated by DDS Staff. </t>
    </r>
  </si>
  <si>
    <t>included calculation of the 15- min rate</t>
  </si>
  <si>
    <t>move to SSF instead?</t>
  </si>
  <si>
    <t>added additional rollups requested by Linda to the side</t>
  </si>
  <si>
    <t>In the DDS area, included total units and allocation for 1st half of the year, and 2nd half</t>
  </si>
  <si>
    <t xml:space="preserve">Cost Reimbursement </t>
  </si>
  <si>
    <t xml:space="preserve">Created 2 options of adding rollups to the tab; 1 is similar to other tabs and the other is off to the side.  Both options can hide the columns so it will look the same.  </t>
  </si>
  <si>
    <t>Either option can also be applied to AWC and DESE tabs once we decide which one we like</t>
  </si>
  <si>
    <t>Made the fiscal year a drop down</t>
  </si>
  <si>
    <t>AWC</t>
  </si>
  <si>
    <t>Added a line to show the amount held back after applying the 70%</t>
  </si>
  <si>
    <t>ASD formula update - applied to all tabs but here can see an example</t>
  </si>
  <si>
    <t>General</t>
  </si>
  <si>
    <t>ASD formulas</t>
  </si>
  <si>
    <t>In ASD calculations for annualized amounts in the DDS only area, the calculation wasn't correct.  I fixed it in all the tabs</t>
  </si>
  <si>
    <t>see Daily tab as an example</t>
  </si>
  <si>
    <t>Protection</t>
  </si>
  <si>
    <t>protections exist but no password, do we want to add a password shared by only CO and RCMs? If so, the password can be 2026</t>
  </si>
  <si>
    <t>Fiscal years</t>
  </si>
  <si>
    <t xml:space="preserve">Made these drop downs in all tabs </t>
  </si>
  <si>
    <t>Formulas</t>
  </si>
  <si>
    <t>In some of the tabs, formulas may have been deleted under fiscal year authorizations, so I just dragged it all the way through to the approrpirate cells</t>
  </si>
  <si>
    <t>create word doc summarizing changes (res and SL to SSF instead, split rates, etc) --&gt; updated ASD formula under annual authorization</t>
  </si>
  <si>
    <t>**right now protected but no password, do we want to protect it but just RCMs and team have password of 2026??</t>
  </si>
  <si>
    <t>**for hidden columns here, add Linda's extras after double checking that it all works out, and hide again</t>
  </si>
  <si>
    <t>A roster is a planning document that lists the individuals served in an agency by the type of service activity code and by the frequency of services. The roster is used as a tool to reflect joint planning between the Provider and the Department. 
The roster is divided up into Unit Types - Daily, Monthly, Transportation, etc.  Hourly Rosters are a standalone workbook set up with multiple tabs because hourly rates typically use different levels at a time.  Please see Hourly Roster for additional instructions.</t>
  </si>
  <si>
    <t xml:space="preserve"> </t>
  </si>
  <si>
    <t>It is important  that you fill out all the fields on the roster.  For each individual, identify the units and amount (where applicable) agreed to with the  Area Office.</t>
  </si>
  <si>
    <t xml:space="preserve">     </t>
  </si>
  <si>
    <r>
      <rPr>
        <sz val="10"/>
        <color rgb="FFFF0000"/>
        <rFont val="Arial"/>
        <family val="2"/>
      </rPr>
      <t>Roster update</t>
    </r>
    <r>
      <rPr>
        <sz val="11"/>
        <color theme="1"/>
        <rFont val="Calibri"/>
        <family val="2"/>
        <scheme val="minor"/>
      </rPr>
      <t xml:space="preserve">: The roster should be updated </t>
    </r>
    <r>
      <rPr>
        <u/>
        <sz val="10"/>
        <rFont val="Arial"/>
        <family val="2"/>
      </rPr>
      <t>every time</t>
    </r>
    <r>
      <rPr>
        <sz val="11"/>
        <color theme="1"/>
        <rFont val="Calibri"/>
        <family val="2"/>
        <scheme val="minor"/>
      </rPr>
      <t xml:space="preserve"> you are requesting an amendment/update. Applicable rosters will be updated by DDS Staff. </t>
    </r>
  </si>
  <si>
    <r>
      <rPr>
        <sz val="10"/>
        <color rgb="FFFF0000"/>
        <rFont val="Arial"/>
        <family val="2"/>
      </rPr>
      <t>Roster format</t>
    </r>
    <r>
      <rPr>
        <sz val="11"/>
        <color theme="1"/>
        <rFont val="Calibri"/>
        <family val="2"/>
        <scheme val="minor"/>
      </rPr>
      <t xml:space="preserve">: Sort the list  in Alphabetical order first by Area Office and then by Name.  For any codes with multiple rates, a separate roster is required for each rate.  </t>
    </r>
  </si>
  <si>
    <r>
      <rPr>
        <sz val="10"/>
        <color rgb="FFFF0000"/>
        <rFont val="Arial"/>
        <family val="2"/>
      </rPr>
      <t>Roster type</t>
    </r>
    <r>
      <rPr>
        <sz val="11"/>
        <color theme="1"/>
        <rFont val="Calibri"/>
        <family val="2"/>
        <scheme val="minor"/>
      </rPr>
      <t xml:space="preserve">: 1) Cost Reimbursement; 2) Agency With Choice (AWC), 3) DESE, 4) Daily, 5) Monthly, 6) Transportation; 7) Assistive Tech, and 8) Remote Supports and Monitoring. </t>
    </r>
  </si>
  <si>
    <r>
      <rPr>
        <sz val="11"/>
        <color rgb="FFFF0000"/>
        <rFont val="Calibri"/>
        <family val="2"/>
        <scheme val="minor"/>
      </rPr>
      <t>Roster fields</t>
    </r>
    <r>
      <rPr>
        <sz val="11"/>
        <color theme="1"/>
        <rFont val="Calibri"/>
        <family val="2"/>
        <scheme val="minor"/>
      </rPr>
      <t>: Ensure that all the fields are complete. If you are not sure about something, please contact your Contract Specialist for help.</t>
    </r>
  </si>
  <si>
    <t xml:space="preserve">1. Activity Code: Choose activity code from the drop down list. </t>
  </si>
  <si>
    <t xml:space="preserve">2. Amendment # :  For start of fiscal year, type "0" in amendment # field.  Type in the next sequential number if an amendment is made.  </t>
  </si>
  <si>
    <t>4. DDS Area Office - choose area office from the drop down</t>
  </si>
  <si>
    <t>5. ASD field - Identify the participants who are eligible for autism services (newly-eligible). Please indicate "ASD" in that column.  These individuals are only eligible for autism services and do not have an ID diagnosis</t>
  </si>
  <si>
    <t xml:space="preserve">6. T22 - Choose the T22 class year from the drop down list. </t>
  </si>
  <si>
    <r>
      <t>7. Comments - Please enter any information that could be useful in understanding the change in the roster such as</t>
    </r>
    <r>
      <rPr>
        <strike/>
        <sz val="11"/>
        <color theme="1"/>
        <rFont val="Calibri"/>
        <family val="2"/>
        <scheme val="minor"/>
      </rPr>
      <t xml:space="preserve"> </t>
    </r>
    <r>
      <rPr>
        <sz val="11"/>
        <color theme="1"/>
        <rFont val="Calibri"/>
        <family val="2"/>
        <scheme val="minor"/>
      </rPr>
      <t>death, start date, end date or any other information.</t>
    </r>
  </si>
  <si>
    <t xml:space="preserve">9. DDS Internal Use - Rollup of Current Fiscal Year and Annualized Fiscal Year by area office and funding type. </t>
  </si>
  <si>
    <t>1. Transportation tab - To be completed for TU and TA contracts</t>
  </si>
  <si>
    <t>2. Rate 1 and Rate 2 (if applicable): Enter the initial rate in Rate 1. If the service rate changes during the year, enter the updated rate in Rate 2. If there is no change, only complete Rate 1.</t>
  </si>
  <si>
    <t>3. Unit Rate – 15-minute (if applicable): Enter the 15-minute rate; the hourly rate will be calculated automatically.</t>
  </si>
  <si>
    <t xml:space="preserve">Sort individual by site address as noted in ICMS report; See roster in SSF excel </t>
  </si>
  <si>
    <t xml:space="preserve">See roster in SSF excel </t>
  </si>
  <si>
    <t xml:space="preserve">Sort by Area Office then by individual; See roster in SSF excel </t>
  </si>
  <si>
    <t xml:space="preserve">Standard DDS Roster  - Cost Reimbursement </t>
  </si>
  <si>
    <t xml:space="preserve">FISCAL YEAR </t>
  </si>
  <si>
    <t>Amendment #</t>
  </si>
  <si>
    <t>Provider Name:</t>
  </si>
  <si>
    <t>choose from drop down</t>
  </si>
  <si>
    <t>Doc ID:</t>
  </si>
  <si>
    <t>Enter manually</t>
  </si>
  <si>
    <t>Date:</t>
  </si>
  <si>
    <t>Activity code:</t>
  </si>
  <si>
    <t>For DDS Internal Use Only</t>
  </si>
  <si>
    <t>Fiscal Year</t>
  </si>
  <si>
    <t>Annualized Fiscal Year</t>
  </si>
  <si>
    <t>Fiscal Year Authorization</t>
  </si>
  <si>
    <t>Current Fiscal Year Encumbrance Summary</t>
  </si>
  <si>
    <t>Area</t>
  </si>
  <si>
    <t>Amount</t>
  </si>
  <si>
    <t>Total Allocation</t>
  </si>
  <si>
    <t>Date</t>
  </si>
  <si>
    <t>Encumbrance Change</t>
  </si>
  <si>
    <t>Encumbrance Total</t>
  </si>
  <si>
    <t>Base</t>
  </si>
  <si>
    <t>T22</t>
  </si>
  <si>
    <t>ASD</t>
  </si>
  <si>
    <t>Total</t>
  </si>
  <si>
    <t>Annualized Authorization</t>
  </si>
  <si>
    <t xml:space="preserve">Annualized Fiscal Year Encumbrance Summary </t>
  </si>
  <si>
    <t>Grand Total</t>
  </si>
  <si>
    <t>Not required for 3779</t>
  </si>
  <si>
    <t>Annualized Authorizaiton</t>
  </si>
  <si>
    <t>DDS Area Office</t>
  </si>
  <si>
    <t>Indicate if ASD eligible</t>
  </si>
  <si>
    <t>T22 Class Year</t>
  </si>
  <si>
    <t>Last Name</t>
  </si>
  <si>
    <t>First Name</t>
  </si>
  <si>
    <t>Reason for Expenditure</t>
  </si>
  <si>
    <t>Comments</t>
  </si>
  <si>
    <t xml:space="preserve"> Select from Drop Down</t>
  </si>
  <si>
    <t>Standard DDS Roster - Agency with Choice</t>
  </si>
  <si>
    <t>Provider:</t>
  </si>
  <si>
    <t>Rate 1</t>
  </si>
  <si>
    <t>Rate 2</t>
  </si>
  <si>
    <t>6753 Accomodation Rate:</t>
  </si>
  <si>
    <t>Service Navigation Rate (15-min):</t>
  </si>
  <si>
    <t>Lookup rates here</t>
  </si>
  <si>
    <t>Regulated Rate Table</t>
  </si>
  <si>
    <t>Total:</t>
  </si>
  <si>
    <t>white out the date</t>
  </si>
  <si>
    <t>Spent to Date:</t>
  </si>
  <si>
    <t>Service Navigation Rate (Hour):</t>
  </si>
  <si>
    <t>Remaining:</t>
  </si>
  <si>
    <t>Months Remaining:</t>
  </si>
  <si>
    <t>Administration Rate (Month):</t>
  </si>
  <si>
    <t>Accomodation Rate:</t>
  </si>
  <si>
    <t>Grand Total Allocation</t>
  </si>
  <si>
    <t>Hours</t>
  </si>
  <si>
    <t>Annualized Fiscal Year Encumbrance Summary</t>
  </si>
  <si>
    <r>
      <t xml:space="preserve">SSN </t>
    </r>
    <r>
      <rPr>
        <b/>
        <i/>
        <sz val="8"/>
        <rFont val="Arial"/>
        <family val="2"/>
      </rPr>
      <t>(last 4 digits)</t>
    </r>
  </si>
  <si>
    <t xml:space="preserve">Start Date </t>
  </si>
  <si>
    <t xml:space="preserve">End Date </t>
  </si>
  <si>
    <t>Srvc Nav Hrs</t>
  </si>
  <si>
    <t>Admin Mnths</t>
  </si>
  <si>
    <t>6753 - Navigation &amp; Admin Total</t>
  </si>
  <si>
    <t xml:space="preserve">6703 Ind Home Supp </t>
  </si>
  <si>
    <t>6704 Ind Day Supp</t>
  </si>
  <si>
    <t>6780 - Flexible Funding Allocation</t>
  </si>
  <si>
    <t>Do Not Annualize
Enter "X"</t>
  </si>
  <si>
    <t>Hrs</t>
  </si>
  <si>
    <t>Allocation</t>
  </si>
  <si>
    <t>Standard DDS Roster - DESE</t>
  </si>
  <si>
    <t>3700-Nav Amount</t>
  </si>
  <si>
    <t xml:space="preserve">3738-Direct Support Services </t>
  </si>
  <si>
    <t>Total  Units</t>
  </si>
  <si>
    <t>Annualized</t>
  </si>
  <si>
    <t>3700 - Navigation</t>
  </si>
  <si>
    <t>Standard DDS Roster  - Daily</t>
  </si>
  <si>
    <t>Unit Rate:</t>
  </si>
  <si>
    <t>Unit Type:</t>
  </si>
  <si>
    <t>Address:</t>
  </si>
  <si>
    <t>Amendment #:</t>
  </si>
  <si>
    <t>Authorization for Services</t>
  </si>
  <si>
    <t>**MAKE THE SIDE HIDDEN COLUMNS FOR LINDA LIKE THE HOURLY TABS - DAILY, MONTHLY, TRANSPORTATION -- see linda's spreadsheet notes she sent, can copy and paste here and check formulas</t>
  </si>
  <si>
    <t>Regional Office Approval:</t>
  </si>
  <si>
    <t>DDS approves the service authorizations for each individual named on this roster within the limits established in the Fiscal Year Authorization section of this roster. Individual service authorizations apply only to the individual named; authorized services cannot be shared or transfered between individuals.
All services provided within authorized service limits will be reimbursed by DDS. Throughout the fiscal year, DDS may establish and modify encumbrance levels for these authorized services based on DDS' review of service utilization and anticipated spending. 
Regardless of the specific encumbrance levels established at any particular time, DDS will reimburse providers for all authorized services that are delivered, provided that such services are delivered in accordance with standards established in the contract and DDS policy.</t>
  </si>
  <si>
    <t>Title:</t>
  </si>
  <si>
    <t>**see Hourly-1 tab, it has all the updates Linda wants in the hidden area**</t>
  </si>
  <si>
    <t>Units</t>
  </si>
  <si>
    <t>Total Units/Year</t>
  </si>
  <si>
    <t>MMARS Allocation</t>
  </si>
  <si>
    <t>Appropriation</t>
  </si>
  <si>
    <t>Fiscal Year Units</t>
  </si>
  <si>
    <t>Fiscal Year Amount</t>
  </si>
  <si>
    <t>Variance</t>
  </si>
  <si>
    <t>Annual Units</t>
  </si>
  <si>
    <t>Annual Amount</t>
  </si>
  <si>
    <t>Total Units</t>
  </si>
  <si>
    <t>If Start/End Date is not within fiscal year</t>
  </si>
  <si>
    <r>
      <t xml:space="preserve">SSN </t>
    </r>
    <r>
      <rPr>
        <b/>
        <i/>
        <sz val="10"/>
        <rFont val="Arial"/>
        <family val="2"/>
      </rPr>
      <t>(last 4 digits)</t>
    </r>
  </si>
  <si>
    <t>Start Date</t>
  </si>
  <si>
    <t>End Date</t>
  </si>
  <si>
    <t>Days per week</t>
  </si>
  <si>
    <t>Do not annualize
Enter "X"</t>
  </si>
  <si>
    <t>Utilization - Current Allocation</t>
  </si>
  <si>
    <t>Utilization - Annualized Allocation</t>
  </si>
  <si>
    <t>DO NOT ADD ENTRIES BELOW THIS LINE</t>
  </si>
  <si>
    <t>Standard DDS Roster  - Monthly</t>
  </si>
  <si>
    <t>CROSSWALK</t>
  </si>
  <si>
    <t>Unit Rate - 15-min:</t>
  </si>
  <si>
    <t>Ready Payment:</t>
  </si>
  <si>
    <t>Ready Payment Eligible:</t>
  </si>
  <si>
    <t>NO</t>
  </si>
  <si>
    <t>YES</t>
  </si>
  <si>
    <t>Unit Rate - hourly:</t>
  </si>
  <si>
    <t>Contract Area Host</t>
  </si>
  <si>
    <t>Submission Date:</t>
  </si>
  <si>
    <t>Contracts Specialists</t>
  </si>
  <si>
    <t>(Beg. Bal.)</t>
  </si>
  <si>
    <t xml:space="preserve">Amendment #: </t>
  </si>
  <si>
    <t>Amend #</t>
  </si>
  <si>
    <t>Amend 1</t>
  </si>
  <si>
    <t>Amend 2</t>
  </si>
  <si>
    <t>Amend 3</t>
  </si>
  <si>
    <t>MMARS ACCOUNTING LINE TOTALS</t>
  </si>
  <si>
    <t>HOLD BACK CALCULATION</t>
  </si>
  <si>
    <t>Amend 4</t>
  </si>
  <si>
    <t>Amend 5</t>
  </si>
  <si>
    <t>Amend 6</t>
  </si>
  <si>
    <t>Amend 7</t>
  </si>
  <si>
    <t>Amend 8</t>
  </si>
  <si>
    <t>Base SWAP</t>
  </si>
  <si>
    <t>Amend 9</t>
  </si>
  <si>
    <t>Amend 10</t>
  </si>
  <si>
    <t>Amend 11</t>
  </si>
  <si>
    <t>Amend 12</t>
  </si>
  <si>
    <t>Note</t>
  </si>
  <si>
    <t>Pending</t>
  </si>
  <si>
    <t>Draft</t>
  </si>
  <si>
    <t>Area Host</t>
  </si>
  <si>
    <t>ME-Reg 6601</t>
  </si>
  <si>
    <t>ME-ABI 6099</t>
  </si>
  <si>
    <t>MCRW 6610</t>
  </si>
  <si>
    <t>MGRB 6620</t>
  </si>
  <si>
    <t>MMXW 6660</t>
  </si>
  <si>
    <t>MNSN 6670</t>
  </si>
  <si>
    <t>AUTHORIZED AMENDED AMOUNT</t>
  </si>
  <si>
    <t xml:space="preserve">Total Units </t>
  </si>
  <si>
    <t>HOLD BACK- Current Allocation</t>
  </si>
  <si>
    <t>HOLD BACK - Annualized Allocation</t>
  </si>
  <si>
    <t>Current Fiscal Year Amend Total</t>
  </si>
  <si>
    <t>Annual Fiscal Year Amend Total</t>
  </si>
  <si>
    <t>Andrea Umpierre</t>
  </si>
  <si>
    <t>Karamoh Kaba</t>
  </si>
  <si>
    <t>Marjie Cordy</t>
  </si>
  <si>
    <t>Manish Sijapati</t>
  </si>
  <si>
    <t>Accomodation Rate Calculation</t>
  </si>
  <si>
    <t>Michelet Thompson</t>
  </si>
  <si>
    <t>Marc Vello</t>
  </si>
  <si>
    <t>Monthly Accomodation Rate:</t>
  </si>
  <si>
    <t>Parwaiz Ahmadzai</t>
  </si>
  <si>
    <t>Priya Kumar</t>
  </si>
  <si>
    <t>Accomodation Rate Calculation (Historical data)</t>
  </si>
  <si>
    <t>Effective Date</t>
  </si>
  <si>
    <t>Rate</t>
  </si>
  <si>
    <t>Standard DDS Roster  - Transportation</t>
  </si>
  <si>
    <t>TRIP</t>
  </si>
  <si>
    <t>Hold back</t>
  </si>
  <si>
    <t>MMARS ACCOUNTING LINE TOTALS - Transportation Unit Rate</t>
  </si>
  <si>
    <t xml:space="preserve">MMARS ACCOUNTING LINE TOTALS- Accomodation Rate Transportation </t>
  </si>
  <si>
    <t>Transportation Accomodation Rate (if applicable)</t>
  </si>
  <si>
    <t>Total  Trips/Year</t>
  </si>
  <si>
    <t>Current Total Allocation</t>
  </si>
  <si>
    <t>Annualized Total Allocation</t>
  </si>
  <si>
    <t>MMARS Current Allocation</t>
  </si>
  <si>
    <t>Base 1</t>
  </si>
  <si>
    <t xml:space="preserve">Base </t>
  </si>
  <si>
    <t>Transportation Unit Rate</t>
  </si>
  <si>
    <t>Transportation - Accomodation Rate</t>
  </si>
  <si>
    <t>If Weeks are over 52</t>
  </si>
  <si>
    <t>Trip Duration</t>
  </si>
  <si>
    <t>Trip Rate</t>
  </si>
  <si>
    <t>Trips/ Week</t>
  </si>
  <si>
    <t># of Weeks</t>
  </si>
  <si>
    <t xml:space="preserve">Trips/Year </t>
  </si>
  <si>
    <t>Total Annual Allocation $$</t>
  </si>
  <si>
    <t>Standard DDS Roster  - Assistive Technology</t>
  </si>
  <si>
    <t>Activity Code:</t>
  </si>
  <si>
    <t>MMARS BREAKDOWN</t>
  </si>
  <si>
    <t>Level</t>
  </si>
  <si>
    <t>T-22</t>
  </si>
  <si>
    <t>Grand Total:</t>
  </si>
  <si>
    <t>Devices &amp; Reoccuring cost amount</t>
  </si>
  <si>
    <t>Annualized Devices &amp; Reoccuring cost amount</t>
  </si>
  <si>
    <t>AT Evaluations and Case Management</t>
  </si>
  <si>
    <t>Evaluation &amp; Case Mgt Hours</t>
  </si>
  <si>
    <t>Total Calculation</t>
  </si>
  <si>
    <t>Standard DDS Roster  - Remote Supports Monitoring</t>
  </si>
  <si>
    <t>Remote Supports Monitoring</t>
  </si>
  <si>
    <t>Remote Supports Monitoring- DEVICES &amp; REOCURRING COSTS</t>
  </si>
  <si>
    <t>Devices &amp; Reoccuring costs</t>
  </si>
  <si>
    <t>Regional office</t>
  </si>
  <si>
    <t xml:space="preserve">Unit Code </t>
  </si>
  <si>
    <t>TRIP Rates</t>
  </si>
  <si>
    <t>Drop Down Choices</t>
  </si>
  <si>
    <t>Activity Code - Hourly
Drop Down</t>
  </si>
  <si>
    <t>Start</t>
  </si>
  <si>
    <t>End</t>
  </si>
  <si>
    <t>Halfway date</t>
  </si>
  <si>
    <t>T22 Current</t>
  </si>
  <si>
    <t>T22 Annualized</t>
  </si>
  <si>
    <t>Version:</t>
  </si>
  <si>
    <t>V5 2025.03.14</t>
  </si>
  <si>
    <t>Estimated percentages, created by Nita 2/23/2024</t>
  </si>
  <si>
    <t>ME</t>
  </si>
  <si>
    <t>Food</t>
  </si>
  <si>
    <t>21 &amp; 22</t>
  </si>
  <si>
    <t>22 &amp; 23</t>
  </si>
  <si>
    <t>Effective 5/2026</t>
  </si>
  <si>
    <t>Activity Code</t>
  </si>
  <si>
    <t>Line Total</t>
  </si>
  <si>
    <t>Expended Total as of 2/22/2024 (8 months)</t>
  </si>
  <si>
    <t>Full fiscal year estimate for 12 months</t>
  </si>
  <si>
    <t>Expected spending for FY24</t>
  </si>
  <si>
    <t>FY25 % expectation</t>
  </si>
  <si>
    <t>FY26 % expectation (annualization)</t>
  </si>
  <si>
    <t>Trip</t>
  </si>
  <si>
    <t xml:space="preserve">15 min </t>
  </si>
  <si>
    <t>Medical</t>
  </si>
  <si>
    <t>23 &amp; 24</t>
  </si>
  <si>
    <t>30 min</t>
  </si>
  <si>
    <t>Rent</t>
  </si>
  <si>
    <t>24 &amp; 25</t>
  </si>
  <si>
    <t xml:space="preserve">45 min </t>
  </si>
  <si>
    <t>Respite</t>
  </si>
  <si>
    <t>25 &amp; 26</t>
  </si>
  <si>
    <t xml:space="preserve">60 min </t>
  </si>
  <si>
    <t>Utilities</t>
  </si>
  <si>
    <t>26 &amp; 27</t>
  </si>
  <si>
    <t>27 &amp; 28</t>
  </si>
  <si>
    <t>CW</t>
  </si>
  <si>
    <t>Other: See Comments</t>
  </si>
  <si>
    <t>28 &amp; 29</t>
  </si>
  <si>
    <t>29 &amp; 30</t>
  </si>
  <si>
    <t>30 &amp; 31</t>
  </si>
  <si>
    <t>Enter X if not to annualize</t>
  </si>
  <si>
    <t>Months units</t>
  </si>
  <si>
    <t>X</t>
  </si>
  <si>
    <t>Unit Type Drop Down</t>
  </si>
  <si>
    <t>Base 2</t>
  </si>
  <si>
    <t>NE</t>
  </si>
  <si>
    <t>T22 &amp;ASD</t>
  </si>
  <si>
    <t>FHRC</t>
  </si>
  <si>
    <t>(Hogan)</t>
  </si>
  <si>
    <t>Activity Code - Monthly
Drop Down</t>
  </si>
  <si>
    <t>SE</t>
  </si>
  <si>
    <t>Activity Code - Daily
Drop Down</t>
  </si>
  <si>
    <t>Residential Codes</t>
  </si>
  <si>
    <t>Provider Lookup</t>
  </si>
  <si>
    <t>legal_name</t>
  </si>
  <si>
    <t>VC</t>
  </si>
  <si>
    <t>Not On List</t>
  </si>
  <si>
    <t>3LPLACE INC</t>
  </si>
  <si>
    <t>VC0000724835</t>
  </si>
  <si>
    <t>ABS BEHAVIORAL HEALTH SERVICES LLC</t>
  </si>
  <si>
    <t>VC0000792784</t>
  </si>
  <si>
    <t>ABS BEHAVIORAL HEALTH SRVCS LLC</t>
  </si>
  <si>
    <t>VC0000698578</t>
  </si>
  <si>
    <t>ACTIVE MA, INC</t>
  </si>
  <si>
    <t>VC6000185108</t>
  </si>
  <si>
    <t>ADAPTABLE PHYSICAL THERAPY &amp; CONSULTING</t>
  </si>
  <si>
    <t>VC0001484251</t>
  </si>
  <si>
    <t>ADITUS INC</t>
  </si>
  <si>
    <t>VC6000168770</t>
  </si>
  <si>
    <t>ADVOCATES INC</t>
  </si>
  <si>
    <t>VC6000230419</t>
  </si>
  <si>
    <t>AGING SERVICES OF N CENTRAL MASS INC</t>
  </si>
  <si>
    <t>VC6000163159</t>
  </si>
  <si>
    <t>ALMADAN INC</t>
  </si>
  <si>
    <t>VC6000200503</t>
  </si>
  <si>
    <t>ALTERNATIVE SUPPORTS INC</t>
  </si>
  <si>
    <t>VC6000163867</t>
  </si>
  <si>
    <t>AMEGO INC</t>
  </si>
  <si>
    <t>VC6000230109</t>
  </si>
  <si>
    <t>AMERICAN ASSOC ON INTEL &amp; DEVLP DISBTS</t>
  </si>
  <si>
    <t>VC6000199913</t>
  </si>
  <si>
    <t>AMERICAN TRAINING INC</t>
  </si>
  <si>
    <t>VC6000165526</t>
  </si>
  <si>
    <t>ANODYNE MEDICAL SERVICES CORP</t>
  </si>
  <si>
    <t>VC6000161971</t>
  </si>
  <si>
    <t>ARC MASSACHUSETTS INC</t>
  </si>
  <si>
    <t>VC6000158290</t>
  </si>
  <si>
    <t>ARCHWAY INC</t>
  </si>
  <si>
    <t>VC6000165033</t>
  </si>
  <si>
    <t>ASCENTRIA COMMUNITY SERVICES, INC</t>
  </si>
  <si>
    <t>VC6000190011</t>
  </si>
  <si>
    <t>ASPIRE LIVING &amp; LEARNING, INC.</t>
  </si>
  <si>
    <t>VC6000123425</t>
  </si>
  <si>
    <t>ASSABET VALLEY COLLABORATIVE</t>
  </si>
  <si>
    <t>VC6000174035</t>
  </si>
  <si>
    <t>ASSOCIATES FOR HUMAN SERVICES</t>
  </si>
  <si>
    <t>VC6000163237</t>
  </si>
  <si>
    <t>ASSOCIATION FOR AUTISM &amp; NEURODIVERSITY</t>
  </si>
  <si>
    <t>VC6000184684</t>
  </si>
  <si>
    <t>ATTLEBORO ENTERPRISES INC</t>
  </si>
  <si>
    <t>VC6000165472</t>
  </si>
  <si>
    <t>AUTISM SERVICES ASSOC INC</t>
  </si>
  <si>
    <t>VC6000161273</t>
  </si>
  <si>
    <t>BAROCO CORPORATION</t>
  </si>
  <si>
    <t>VC6000169186</t>
  </si>
  <si>
    <t>BARRY L PRICE REHAB</t>
  </si>
  <si>
    <t>VC6000164683</t>
  </si>
  <si>
    <t>BASS RIVER DAY ACTIVITY</t>
  </si>
  <si>
    <t>VC6000162346</t>
  </si>
  <si>
    <t>BAY COVE HUMAN SERVICES INC</t>
  </si>
  <si>
    <t>VC6000162461</t>
  </si>
  <si>
    <t>BAY STATE ABA LLC</t>
  </si>
  <si>
    <t>VC0001169582</t>
  </si>
  <si>
    <t>BAYSTATE INTERPRETERS INC</t>
  </si>
  <si>
    <t>VC0000251614</t>
  </si>
  <si>
    <t>BEAVERBROOK STEP INC</t>
  </si>
  <si>
    <t>VC6000162468</t>
  </si>
  <si>
    <t>BECKET ACADEMY</t>
  </si>
  <si>
    <t>VC6000065851</t>
  </si>
  <si>
    <t>BEHAVIORAL ASSOCIATES OF</t>
  </si>
  <si>
    <t>VC6000171482</t>
  </si>
  <si>
    <t>BEHAVIORAL HEALTH NETWORK INC</t>
  </si>
  <si>
    <t>VC6000156971</t>
  </si>
  <si>
    <t>BERKSHIRE COUNTY ARC INC</t>
  </si>
  <si>
    <t>VC6000158245</t>
  </si>
  <si>
    <t>BERKSHIRE FAMILY AND</t>
  </si>
  <si>
    <t>VC6000180596</t>
  </si>
  <si>
    <t>BERKSHIRE HILLS MUSIC ACADEMY</t>
  </si>
  <si>
    <t>VC6000187242</t>
  </si>
  <si>
    <t>BERKSHIRE REGIONAL TRANSIT AUTHORITY</t>
  </si>
  <si>
    <t>VC6000163357</t>
  </si>
  <si>
    <t>BEST BUDDIES INTERNATIONAL</t>
  </si>
  <si>
    <t>VC6000249399</t>
  </si>
  <si>
    <t>BETA COMMUNITY PARTNERSHIPS, INC.</t>
  </si>
  <si>
    <t>VC6000163563</t>
  </si>
  <si>
    <t>BETTER COMMUNITY LIVING INC</t>
  </si>
  <si>
    <t>VC6000174177</t>
  </si>
  <si>
    <t>BOSTON HIGASHI SCHOOL INC</t>
  </si>
  <si>
    <t>VC6000227423</t>
  </si>
  <si>
    <t>BRIDGES HOMEWARD, INC.</t>
  </si>
  <si>
    <t>VC6000157068</t>
  </si>
  <si>
    <t>BRIDGEWELL INC</t>
  </si>
  <si>
    <t>VC6000159058</t>
  </si>
  <si>
    <t>BRIDGING INDEPENDENT LIVING TOGETHER INC</t>
  </si>
  <si>
    <t>VC0001381946</t>
  </si>
  <si>
    <t>BROCKTON AREA ARC, INC.</t>
  </si>
  <si>
    <t>VC6000159523</t>
  </si>
  <si>
    <t>BROCKTON AREA MULTI-SERVS INC</t>
  </si>
  <si>
    <t>VC6000163361</t>
  </si>
  <si>
    <t>C L A S S INC</t>
  </si>
  <si>
    <t>VC6000164552</t>
  </si>
  <si>
    <t>CADMUS LIFESHARING ASSOC INC</t>
  </si>
  <si>
    <t>VC6000175154</t>
  </si>
  <si>
    <t>CAMBODIAN MUTUAL ASSISTANCE</t>
  </si>
  <si>
    <t>VC6000227132</t>
  </si>
  <si>
    <t>CAPE ANN TRANSPORT AUTHORITY</t>
  </si>
  <si>
    <t>VC6000163411</t>
  </si>
  <si>
    <t>CAPE COD REGIONAL</t>
  </si>
  <si>
    <t>VC6000165538</t>
  </si>
  <si>
    <t>CAPE COD VILLAGE</t>
  </si>
  <si>
    <t>VC0001493909</t>
  </si>
  <si>
    <t>CAPEABILITIES</t>
  </si>
  <si>
    <t>VC6000160849</t>
  </si>
  <si>
    <t>CARDINAL CUSHING CENTERS INC</t>
  </si>
  <si>
    <t>VC6000157246</t>
  </si>
  <si>
    <t>CARE.COACH CORPORATION</t>
  </si>
  <si>
    <t>VC0001127671</t>
  </si>
  <si>
    <t>CAREER RESOURCES CORPORATION</t>
  </si>
  <si>
    <t>VC6000162750</t>
  </si>
  <si>
    <t>CARING HEALTH CENTER INC</t>
  </si>
  <si>
    <t>VC6000164511</t>
  </si>
  <si>
    <t>CATHOLIC CHARITIES OF THE</t>
  </si>
  <si>
    <t>VC6000157048</t>
  </si>
  <si>
    <t>CENTER FOR HUMAN</t>
  </si>
  <si>
    <t>VC6000162125</t>
  </si>
  <si>
    <t>CENTER FOR INTEGRATIVE PSYCHOLOGICAL SER</t>
  </si>
  <si>
    <t>VC0000665578</t>
  </si>
  <si>
    <t>CENTER OF HOPE FOUNDATION, INCORPORATED</t>
  </si>
  <si>
    <t>VC6000159288</t>
  </si>
  <si>
    <t>CENTRO LAS AMERICAS INC</t>
  </si>
  <si>
    <t>VC6000166880</t>
  </si>
  <si>
    <t>CHARLES RIVER ASSOCIATION FOR</t>
  </si>
  <si>
    <t>VC6000160033</t>
  </si>
  <si>
    <t>CHOICE COMMUNITY SUPPORTS INC</t>
  </si>
  <si>
    <t>VC0000837290</t>
  </si>
  <si>
    <t>CITY OF WORCESTER</t>
  </si>
  <si>
    <t>VC6000192145</t>
  </si>
  <si>
    <t>COASTAL CONNECTIONS INC</t>
  </si>
  <si>
    <t>VC0000407324</t>
  </si>
  <si>
    <t>COLLABORATIVE FOR REG EDU SVCS &amp; TRNING</t>
  </si>
  <si>
    <t>VC6000164067</t>
  </si>
  <si>
    <t>COMMUNITAS, INC.</t>
  </si>
  <si>
    <t>VC6000158475</t>
  </si>
  <si>
    <t>COMMUNITY ACCESS TO THE ARTS</t>
  </si>
  <si>
    <t>VC6000179067</t>
  </si>
  <si>
    <t>COMMUNITY AUTISM RESOURCES INC</t>
  </si>
  <si>
    <t>VC6000243961</t>
  </si>
  <si>
    <t>COMMUNITY CONNECTIONS INC</t>
  </si>
  <si>
    <t>VC6000170681</t>
  </si>
  <si>
    <t>COMMUNITY HEALTHLINK INC</t>
  </si>
  <si>
    <t>VC6000164690</t>
  </si>
  <si>
    <t>COMMUNITY OPTIONS INC</t>
  </si>
  <si>
    <t>VC6000165825</t>
  </si>
  <si>
    <t>COMMUNITY PROVIDERS OF</t>
  </si>
  <si>
    <t>VC6000162887</t>
  </si>
  <si>
    <t>COMMUNITY REHAB CARE INC</t>
  </si>
  <si>
    <t>VC6000182355</t>
  </si>
  <si>
    <t>COMMUNITY RESOURCES</t>
  </si>
  <si>
    <t>VC6000187306</t>
  </si>
  <si>
    <t>COMMUNITY SERVICE CARE INC</t>
  </si>
  <si>
    <t>VC6000167949</t>
  </si>
  <si>
    <t>COMMUNITY SUPPORT ASSOC INC</t>
  </si>
  <si>
    <t>VC6000179608</t>
  </si>
  <si>
    <t>COMMUNITY SYSTEMS INC</t>
  </si>
  <si>
    <t>VC6000200604</t>
  </si>
  <si>
    <t>COMMUNITY WORKSHOPS INC</t>
  </si>
  <si>
    <t>VC6000156871</t>
  </si>
  <si>
    <t>COMPREHENSIVE MENTAL HEALTH</t>
  </si>
  <si>
    <t>VC6000166324</t>
  </si>
  <si>
    <t>COOPERATIVE HUMAN SERVICES INC</t>
  </si>
  <si>
    <t>VC6000167437</t>
  </si>
  <si>
    <t>COOPERATIVE PRODUCTION INC</t>
  </si>
  <si>
    <t>VC6000163831</t>
  </si>
  <si>
    <t>CROSSROADS CONTINUUM, INC</t>
  </si>
  <si>
    <t>VC0000403338</t>
  </si>
  <si>
    <t>CROTCHED MOUNTAIN REHAB CENTER INC</t>
  </si>
  <si>
    <t>VC6000227100</t>
  </si>
  <si>
    <t>CRYSTAL SPRINGS, INC.</t>
  </si>
  <si>
    <t>VC6000168199</t>
  </si>
  <si>
    <t>DELTA PROJECTS INC</t>
  </si>
  <si>
    <t>VC6000163776</t>
  </si>
  <si>
    <t>DIGESTIVE HEALTH ASSOCIATES PC</t>
  </si>
  <si>
    <t>VC6000184432</t>
  </si>
  <si>
    <t>DIMOCK COMMUNITY SERVICES CORP</t>
  </si>
  <si>
    <t>VC6000188043</t>
  </si>
  <si>
    <t>EASTER SEAL NH INC</t>
  </si>
  <si>
    <t>VC6000062334</t>
  </si>
  <si>
    <t>EASTER SEALS MASSACHUSETTS</t>
  </si>
  <si>
    <t>VC6000157011</t>
  </si>
  <si>
    <t>EDCO COLLABORATIVE</t>
  </si>
  <si>
    <t>VC6000227522</t>
  </si>
  <si>
    <t>EIKOS COMMUNITY SERVICES INC</t>
  </si>
  <si>
    <t>VC6000170033</t>
  </si>
  <si>
    <t>ELIOT COMMUNITY HUMAN SRVCS</t>
  </si>
  <si>
    <t>VC6000159380</t>
  </si>
  <si>
    <t>EMPOWER LGA, INC.</t>
  </si>
  <si>
    <t>VC6000167352</t>
  </si>
  <si>
    <t>ESPRIT_PARTNERSHIP FOR INDEPENDENCE INC</t>
  </si>
  <si>
    <t>VC0000843625</t>
  </si>
  <si>
    <t>EVERGREEN CENTER INC</t>
  </si>
  <si>
    <t>VC6000167931</t>
  </si>
  <si>
    <t>EXTRASPECIALTEAS INC</t>
  </si>
  <si>
    <t>VC0000755194</t>
  </si>
  <si>
    <t>FALL RIVER DEACONESS HOME</t>
  </si>
  <si>
    <t>VC6000156973</t>
  </si>
  <si>
    <t>FAMILY SERVICE ASSOCIATION OF</t>
  </si>
  <si>
    <t>VC6000157069</t>
  </si>
  <si>
    <t>FCP INC</t>
  </si>
  <si>
    <t>VC6000170599</t>
  </si>
  <si>
    <t>FIDELITY HOUSE INC</t>
  </si>
  <si>
    <t>VC6000162018</t>
  </si>
  <si>
    <t>FIRE PSYCH INC</t>
  </si>
  <si>
    <t>VC6000187201</t>
  </si>
  <si>
    <t>FRANCISCAN HOSPITAL FOR CHILDREN</t>
  </si>
  <si>
    <t>VC6000157752</t>
  </si>
  <si>
    <t>FRANKLIN REGIONAL TRANSIT AUTHORITY</t>
  </si>
  <si>
    <t>VC6000165953</t>
  </si>
  <si>
    <t>FRIENDSHIP HOME INC.</t>
  </si>
  <si>
    <t>VC0000177630</t>
  </si>
  <si>
    <t>GAAMHA INCORPORATED</t>
  </si>
  <si>
    <t>VC6000160504</t>
  </si>
  <si>
    <t>GAGNON &amp; SON SHOE REPAIR</t>
  </si>
  <si>
    <t>VC6000305981</t>
  </si>
  <si>
    <t>GANDARA MENTAL HEALTH CENTER INC</t>
  </si>
  <si>
    <t>VC6000164596</t>
  </si>
  <si>
    <t>GOODWILL INDUSTRIES</t>
  </si>
  <si>
    <t>VC6000158143</t>
  </si>
  <si>
    <t>GOODWILL INDUSTRIES OF THE</t>
  </si>
  <si>
    <t>VC6000157573</t>
  </si>
  <si>
    <t>GREATER ATTLEBORO TAUNTON REGIONAL</t>
  </si>
  <si>
    <t>VC6000165256</t>
  </si>
  <si>
    <t>GROW ASSOCIATES INC</t>
  </si>
  <si>
    <t>VC6000230343</t>
  </si>
  <si>
    <t>GROWTHWAYS INC</t>
  </si>
  <si>
    <t>VC6000167637</t>
  </si>
  <si>
    <t>GUIDEWIRE, INC.</t>
  </si>
  <si>
    <t>VC6000168871</t>
  </si>
  <si>
    <t>HABILITATION ASSIST CORP</t>
  </si>
  <si>
    <t>VC6000169036</t>
  </si>
  <si>
    <t>HAITIAN AMERICAN PUBLIC HEALTH</t>
  </si>
  <si>
    <t>VC6000174977</t>
  </si>
  <si>
    <t>HALYARD, LLC</t>
  </si>
  <si>
    <t>VC0000823998</t>
  </si>
  <si>
    <t>HEALTHCARE OPTIONS INC</t>
  </si>
  <si>
    <t>VC6000227105</t>
  </si>
  <si>
    <t>HELIX HUMAN SERVICES, INC.</t>
  </si>
  <si>
    <t>VC6000157317</t>
  </si>
  <si>
    <t>HIGH SPIRIT COMMUNITY FARM INC</t>
  </si>
  <si>
    <t>VC0000905706</t>
  </si>
  <si>
    <t>HILLCREST EDUCATIONAL CTRS INC</t>
  </si>
  <si>
    <t>VC6000170226</t>
  </si>
  <si>
    <t>HOPE CLINICAL CARE</t>
  </si>
  <si>
    <t>VC0001173084</t>
  </si>
  <si>
    <t>HOPEWELL INC</t>
  </si>
  <si>
    <t>VC6000160539</t>
  </si>
  <si>
    <t>HORACE MANN EDUCATIONAL</t>
  </si>
  <si>
    <t>VC6000159109</t>
  </si>
  <si>
    <t>HOUSE OF POSSIBILITIES INC</t>
  </si>
  <si>
    <t>VC0000455113</t>
  </si>
  <si>
    <t>HUMAN SERVICE OPTIONS INC</t>
  </si>
  <si>
    <t>VC6000170123</t>
  </si>
  <si>
    <t>HUMAN SERVICES RESEARCH INST</t>
  </si>
  <si>
    <t>VC6000248999</t>
  </si>
  <si>
    <t>INCOMPASS HUMAN SERVICES</t>
  </si>
  <si>
    <t>VC6000192523</t>
  </si>
  <si>
    <t>INDEPENDENCE FARM, INC</t>
  </si>
  <si>
    <t>VC0000673330</t>
  </si>
  <si>
    <t>INFINITEACH INC</t>
  </si>
  <si>
    <t>VC0001173323</t>
  </si>
  <si>
    <t>INSTITUTE FOR SEXUAL WELLNESS</t>
  </si>
  <si>
    <t>VC0000476362</t>
  </si>
  <si>
    <t>JEWISH FAMILY AND CHILDRENS</t>
  </si>
  <si>
    <t>VC6000157138</t>
  </si>
  <si>
    <t>JEWISH VOCATIONAL SERVICE INC</t>
  </si>
  <si>
    <t>VC6000157139</t>
  </si>
  <si>
    <t>JUDGE ROTENBERG EDUCATIONAL</t>
  </si>
  <si>
    <t>VC6000161823</t>
  </si>
  <si>
    <t>JUDITH WISNIA AND ASSOC INC</t>
  </si>
  <si>
    <t>VC6000179507</t>
  </si>
  <si>
    <t>JUSTICE RESOURCE INSTITUTE INC</t>
  </si>
  <si>
    <t>VC6000162625</t>
  </si>
  <si>
    <t>KENNEDY-DONOVAN CENTER INC</t>
  </si>
  <si>
    <t>VC6000162473</t>
  </si>
  <si>
    <t>KIDS ARE PEOPLE ELEMENTARY</t>
  </si>
  <si>
    <t>VC6000179207</t>
  </si>
  <si>
    <t>KINDLE BEHAVIOR CONSULTANTS INC</t>
  </si>
  <si>
    <t>VC0000796232</t>
  </si>
  <si>
    <t>L A B B B COLLABORATIVE PROGRAM</t>
  </si>
  <si>
    <t>VC0000217072</t>
  </si>
  <si>
    <t>L U K CRISIS CENTER INC</t>
  </si>
  <si>
    <t>VC6000161621</t>
  </si>
  <si>
    <t>L'ARCHE BOSTON NORTH, INC.</t>
  </si>
  <si>
    <t>VC6000168491</t>
  </si>
  <si>
    <t>LATHAM CENTERS INC</t>
  </si>
  <si>
    <t>VC6000161200</t>
  </si>
  <si>
    <t>LEAGUE SCHOOL OF GREATER</t>
  </si>
  <si>
    <t>VC6000192596</t>
  </si>
  <si>
    <t>LEANDER HOUSE, INC.</t>
  </si>
  <si>
    <t>VC0000196376</t>
  </si>
  <si>
    <t>LEDGES SCHOOL &amp; RESIDENT INC</t>
  </si>
  <si>
    <t>VC6000161106</t>
  </si>
  <si>
    <t>LIBERTY HEALTHCARE CO</t>
  </si>
  <si>
    <t>VC6000229459</t>
  </si>
  <si>
    <t>LIFE NEEDS CO-OP INC</t>
  </si>
  <si>
    <t>VC0000825904</t>
  </si>
  <si>
    <t>LIFE SKILLS INC</t>
  </si>
  <si>
    <t>VC6000161602</t>
  </si>
  <si>
    <t>LIFEPATH, INC.</t>
  </si>
  <si>
    <t>VC6000162947</t>
  </si>
  <si>
    <t>LIFESTREAM INCORPORATED</t>
  </si>
  <si>
    <t>VC6000167658</t>
  </si>
  <si>
    <t>LIFEWORKS INC</t>
  </si>
  <si>
    <t>VC6000227047</t>
  </si>
  <si>
    <t>LINDA M PALMER APRN BC LLC</t>
  </si>
  <si>
    <t>VC0000980798</t>
  </si>
  <si>
    <t>LIVING HOPE SERVICES, INC</t>
  </si>
  <si>
    <t>VC0000736527</t>
  </si>
  <si>
    <t>LIVING INDEPENDENTLY FOREVER</t>
  </si>
  <si>
    <t>VC6000227780</t>
  </si>
  <si>
    <t>M O L I F E INC</t>
  </si>
  <si>
    <t>VC6000181842</t>
  </si>
  <si>
    <t>MAB COMMUNITY SERVICES INC</t>
  </si>
  <si>
    <t>VC6000157424</t>
  </si>
  <si>
    <t>MAINSTAY SUPPORTIVE HOUSING &amp; HOME CARE</t>
  </si>
  <si>
    <t>VC6000188123</t>
  </si>
  <si>
    <t>MARTHA'S VINEYARD CENTER FOR LIVING</t>
  </si>
  <si>
    <t>VC6000163027</t>
  </si>
  <si>
    <t>MARTHAS VINEYARD COMMUNITY</t>
  </si>
  <si>
    <t>VC6000159128</t>
  </si>
  <si>
    <t>MASSACHUSETTS ADVOCATES</t>
  </si>
  <si>
    <t>VC6000186553</t>
  </si>
  <si>
    <t>MASSACHUSETTS DOWN SYNDROME CONGRESS</t>
  </si>
  <si>
    <t>VC0000353002</t>
  </si>
  <si>
    <t>MASSACHUSETTS FAMILIES</t>
  </si>
  <si>
    <t>VC6000227736</t>
  </si>
  <si>
    <t>MASSACHUSETTS MENTOR, LLC</t>
  </si>
  <si>
    <t>VC6000169060</t>
  </si>
  <si>
    <t>MELMARK NEW ENGLAND</t>
  </si>
  <si>
    <t>VC6000189945</t>
  </si>
  <si>
    <t>MENTAL HEALTH ASSOCIATION INC</t>
  </si>
  <si>
    <t>VC6000192686</t>
  </si>
  <si>
    <t>MENTOR ABI, LLC</t>
  </si>
  <si>
    <t>VC0000537957</t>
  </si>
  <si>
    <t>METROWEST NEUROPSYCHOLOGY LLC</t>
  </si>
  <si>
    <t>VC0000793218</t>
  </si>
  <si>
    <t>MICHAEL CARTER LISNOW RESPITE CTR.</t>
  </si>
  <si>
    <t>VC6000180269</t>
  </si>
  <si>
    <t>MICROTEK INC</t>
  </si>
  <si>
    <t>VC6000168531</t>
  </si>
  <si>
    <t>MINUTE MAN ARC FOR HUMAN</t>
  </si>
  <si>
    <t>VC6000158767</t>
  </si>
  <si>
    <t>MONTACHUSETT REGIONAL</t>
  </si>
  <si>
    <t>VC6000165834</t>
  </si>
  <si>
    <t>MORGAN MEMORIAL GOODWILL</t>
  </si>
  <si>
    <t>VC6000157396</t>
  </si>
  <si>
    <t>MOVING FORWARD INCORPORATED</t>
  </si>
  <si>
    <t>VC0001087763</t>
  </si>
  <si>
    <t>MULTICULTURAL COMMUNITY SERS</t>
  </si>
  <si>
    <t>VC6000165616</t>
  </si>
  <si>
    <t>MY CHOICE PROGRAMS, INC</t>
  </si>
  <si>
    <t>VC6000162736</t>
  </si>
  <si>
    <t>NASHOBA LEARNING GROUP INC</t>
  </si>
  <si>
    <t>VC0000568727</t>
  </si>
  <si>
    <t>NEMASKET GROUP</t>
  </si>
  <si>
    <t>VC6000227153</t>
  </si>
  <si>
    <t>NEURO REHAB MANAGEMENT INC .</t>
  </si>
  <si>
    <t>VC6000174080</t>
  </si>
  <si>
    <t>NEURONURTURE PSYCHOLOGY LLC</t>
  </si>
  <si>
    <t>VC0001532853</t>
  </si>
  <si>
    <t>NEW AGAIN INC</t>
  </si>
  <si>
    <t>VC0000687313</t>
  </si>
  <si>
    <t>NEW ENGLAND BUSINESS ASSOC</t>
  </si>
  <si>
    <t>VC6000168870</t>
  </si>
  <si>
    <t>NEW ENGLAND CENTER FOR CHILDREN INC</t>
  </si>
  <si>
    <t>VC6000166705</t>
  </si>
  <si>
    <t>NEW ENGLAND LONG-TERM CARE INC</t>
  </si>
  <si>
    <t>VC6000171483</t>
  </si>
  <si>
    <t>NEW ENGLAND VILLAGES INC</t>
  </si>
  <si>
    <t>VC6000192607</t>
  </si>
  <si>
    <t>NEW NORTH CITIZENS COUNCIL</t>
  </si>
  <si>
    <t>VC6000230331</t>
  </si>
  <si>
    <t>NEXUS INC</t>
  </si>
  <si>
    <t>VC6000230212</t>
  </si>
  <si>
    <t>NFI MASSACHUSETTS, INC.</t>
  </si>
  <si>
    <t>VC6000230345</t>
  </si>
  <si>
    <t>NONOTUCK RESOURCE ASSOCIATES INC</t>
  </si>
  <si>
    <t>VC6000162289</t>
  </si>
  <si>
    <t>NORTH SUFFOLK COMMUNITY SERVICES INC</t>
  </si>
  <si>
    <t>VC6000159388</t>
  </si>
  <si>
    <t>NORTHEAST ARC, INC.</t>
  </si>
  <si>
    <t>VC6000158389</t>
  </si>
  <si>
    <t>NORTHEAST HOSPITAL CORP</t>
  </si>
  <si>
    <t>VC6000157464</t>
  </si>
  <si>
    <t>NU PATH, INC</t>
  </si>
  <si>
    <t>VC6000160568</t>
  </si>
  <si>
    <t>OAKDALE FOUNDATION INC</t>
  </si>
  <si>
    <t>VC6000166953</t>
  </si>
  <si>
    <t>OPEN SKY COMMUNITY SERVICES INC</t>
  </si>
  <si>
    <t>VC6000163824</t>
  </si>
  <si>
    <t>OPPORTUNITIES FOR INCLUSION</t>
  </si>
  <si>
    <t>VC6000160603</t>
  </si>
  <si>
    <t>OPPORTUNITY WORKS INC</t>
  </si>
  <si>
    <t>VC6000230326</t>
  </si>
  <si>
    <t>PALAEMON INC</t>
  </si>
  <si>
    <t>VC0000845929</t>
  </si>
  <si>
    <t>PATHLIGHT, INC</t>
  </si>
  <si>
    <t>VC6000158164</t>
  </si>
  <si>
    <t>PATHWAY TO POSSIBLE, INC</t>
  </si>
  <si>
    <t>VC6000162345</t>
  </si>
  <si>
    <t>PEOPLE INCORPORATED</t>
  </si>
  <si>
    <t>VC6000160726</t>
  </si>
  <si>
    <t>PERKINS SCHOOL FOR THE BLIND</t>
  </si>
  <si>
    <t>VC6000156935</t>
  </si>
  <si>
    <t>PLYMOUTH COUNTY FAMILY SUPPORT</t>
  </si>
  <si>
    <t>VC0001201168</t>
  </si>
  <si>
    <t>PLYMOUTH MA SNF LLC</t>
  </si>
  <si>
    <t>VC0000647551</t>
  </si>
  <si>
    <t>PREPARATORY REHABFOR IND DEV A</t>
  </si>
  <si>
    <t>VC6000160746</t>
  </si>
  <si>
    <t>PROM ANGELS FOUNDATION, INC</t>
  </si>
  <si>
    <t>VC0001535971</t>
  </si>
  <si>
    <t>PROVEN BEHAVIOR SOLUTIONS, LLC</t>
  </si>
  <si>
    <t>VC0001044726</t>
  </si>
  <si>
    <t>PUBLIC PARTNERSHIPS LLC</t>
  </si>
  <si>
    <t>VC6000187539</t>
  </si>
  <si>
    <t>R&amp;G HEALTHCARE SERVICES</t>
  </si>
  <si>
    <t>VC0001373935</t>
  </si>
  <si>
    <t>RAISING HARTS CORPORATION</t>
  </si>
  <si>
    <t>VC0001542847</t>
  </si>
  <si>
    <t>RCS LEARNING CENTER INC</t>
  </si>
  <si>
    <t>VC0000839062</t>
  </si>
  <si>
    <t>REACH INC</t>
  </si>
  <si>
    <t>VC6000172991</t>
  </si>
  <si>
    <t>RESOURCES FOR HUMAN DEVELOPMNT</t>
  </si>
  <si>
    <t>VC6000229235</t>
  </si>
  <si>
    <t>RHEUMATOLOGY &amp; INTERNAL</t>
  </si>
  <si>
    <t>VC6000187814</t>
  </si>
  <si>
    <t>RIVERBROOK RESIDENCE INC</t>
  </si>
  <si>
    <t>VC6000183400</t>
  </si>
  <si>
    <t>RIVERSIDE COMMUNITY CARE INC</t>
  </si>
  <si>
    <t>VC6000175937</t>
  </si>
  <si>
    <t>RIVERSIDE INDUSTRIES INC</t>
  </si>
  <si>
    <t>VC6000160529</t>
  </si>
  <si>
    <t>RIVERVIEW SCHOOL INC</t>
  </si>
  <si>
    <t>VC6000158489</t>
  </si>
  <si>
    <t>ROAD TO RESPONSIBILITY INC</t>
  </si>
  <si>
    <t>VC6000174357</t>
  </si>
  <si>
    <t>ROBERT F KENNEDY COMMUNITY ALLIANCE</t>
  </si>
  <si>
    <t>VC6000156996</t>
  </si>
  <si>
    <t>ROMAN MUSIC THERAPY SERVICES LLC</t>
  </si>
  <si>
    <t>VC0001069447</t>
  </si>
  <si>
    <t>SECOND NATURE SOCIAL SKILLS LLC</t>
  </si>
  <si>
    <t>VC0000626733</t>
  </si>
  <si>
    <t>SERVICENET INC</t>
  </si>
  <si>
    <t>VC6000162622</t>
  </si>
  <si>
    <t>SEVEN HILLS ASPIRE, INC.</t>
  </si>
  <si>
    <t>VC6000158859</t>
  </si>
  <si>
    <t>SEVEN HILLS BEHAVIORAL HEALTH, INC.</t>
  </si>
  <si>
    <t>VC6000157894</t>
  </si>
  <si>
    <t>SEVEN HILLS COMM SVS INC</t>
  </si>
  <si>
    <t>VC6000176767</t>
  </si>
  <si>
    <t>SEVEN HILLS EXT CARE AT GROTON</t>
  </si>
  <si>
    <t>VC6000224194</t>
  </si>
  <si>
    <t>SEVEN HILLS FAMILY SRV INC</t>
  </si>
  <si>
    <t>VC6000182211</t>
  </si>
  <si>
    <t>SEVEN HILLS FOUNDATION</t>
  </si>
  <si>
    <t>VC6000182210</t>
  </si>
  <si>
    <t>SHORE EDUC COLLABORATIVE</t>
  </si>
  <si>
    <t>VC6000163588</t>
  </si>
  <si>
    <t>SHRIVER CLINICAL SERV CORP</t>
  </si>
  <si>
    <t>VC6000178433</t>
  </si>
  <si>
    <t>SIDDHARTH SERVICES, INC.</t>
  </si>
  <si>
    <t>VC0000353352</t>
  </si>
  <si>
    <t>SOCIAL SERVICE CENTERS</t>
  </si>
  <si>
    <t>VC6000170060</t>
  </si>
  <si>
    <t>SOUTH SHORE EDUCATIONAL</t>
  </si>
  <si>
    <t>VC6000163814</t>
  </si>
  <si>
    <t>SOUTH SHORE SUPPORT SERV INC</t>
  </si>
  <si>
    <t>VC6000181461</t>
  </si>
  <si>
    <t>SOUTHEASTERN MASSACHUSETTS EDU</t>
  </si>
  <si>
    <t>VC6000163454</t>
  </si>
  <si>
    <t>SPECIAL OLYMPICS MASSACHUSETTS</t>
  </si>
  <si>
    <t>VC6000230209</t>
  </si>
  <si>
    <t>SPEECH THERAPY GROUP,LLC</t>
  </si>
  <si>
    <t>VC0000176058</t>
  </si>
  <si>
    <t>SUNSHINE VILLAGE, INC.</t>
  </si>
  <si>
    <t>VC6000192676</t>
  </si>
  <si>
    <t>TATE BEHAVIORAL INC</t>
  </si>
  <si>
    <t>VC0001410996</t>
  </si>
  <si>
    <t>TECHNICAL ASSISTANCE</t>
  </si>
  <si>
    <t>VC6000227767</t>
  </si>
  <si>
    <t>TEMPUS UNLIMITED INC</t>
  </si>
  <si>
    <t>VC6000158472</t>
  </si>
  <si>
    <t>THE ARC OF BRISTOL COUNTY</t>
  </si>
  <si>
    <t>VC6000158956</t>
  </si>
  <si>
    <t>THE ARC OF CAPE COD INC</t>
  </si>
  <si>
    <t>VC6000159025</t>
  </si>
  <si>
    <t>THE ARC OF GREATER PLYMOUTH</t>
  </si>
  <si>
    <t>VC6000230366</t>
  </si>
  <si>
    <t>THE ARC OF GRETER HAVERHILL-NEWBURYPORT</t>
  </si>
  <si>
    <t>VC6000192624</t>
  </si>
  <si>
    <t>THE ARC OF OPPORTUNITY IN NO. CENT. MASS</t>
  </si>
  <si>
    <t>VC6000158324</t>
  </si>
  <si>
    <t>THE ARC OF SOUTH NORFOLK, INC</t>
  </si>
  <si>
    <t>VC6000159664</t>
  </si>
  <si>
    <t>THE ARC OF THE SOUTH SHORE, INC.</t>
  </si>
  <si>
    <t>VC6000159137</t>
  </si>
  <si>
    <t>THE BRIDGE OF CENTRAL MASS INC</t>
  </si>
  <si>
    <t>VC6000166455</t>
  </si>
  <si>
    <t>THE BRIEN CENTER FOR MENTAL HEALTH</t>
  </si>
  <si>
    <t>VC6000156807</t>
  </si>
  <si>
    <t>THE DEVEREUX FOUNDATION</t>
  </si>
  <si>
    <t>VC6000229118</t>
  </si>
  <si>
    <t>THE EDINBURG CENTER INC</t>
  </si>
  <si>
    <t>VC6000164360</t>
  </si>
  <si>
    <t>THE GUILD FOR HUMAN SERVICES INC</t>
  </si>
  <si>
    <t>VC6000157235</t>
  </si>
  <si>
    <t>THE LEARNING CENTER FOR THE DEAF INC</t>
  </si>
  <si>
    <t>VC6000230029</t>
  </si>
  <si>
    <t>THE LIFE EXPERIENCE SCHOOL</t>
  </si>
  <si>
    <t>VC6000162262</t>
  </si>
  <si>
    <t>THE MAY INSTITUTE INC</t>
  </si>
  <si>
    <t>VC6000158035</t>
  </si>
  <si>
    <t>THE NORTH EAST EDUCATIONAL DEVELOPMENTAL</t>
  </si>
  <si>
    <t>VC0000720344</t>
  </si>
  <si>
    <t>THE PLUS COMPANY INC</t>
  </si>
  <si>
    <t>VC6000063028</t>
  </si>
  <si>
    <t>THE SHARED LIVING COLLABORATIVE, INC.</t>
  </si>
  <si>
    <t>VC0000353588</t>
  </si>
  <si>
    <t>THE UNITED ARC INC</t>
  </si>
  <si>
    <t>VC6000158746</t>
  </si>
  <si>
    <t>THE VOCATIONAL ADVANCEMENT CENTER</t>
  </si>
  <si>
    <t>VC6000217553</t>
  </si>
  <si>
    <t>THE WHITNEY ACADEMY INC</t>
  </si>
  <si>
    <t>VC6000172110</t>
  </si>
  <si>
    <t>THRIVE SUPPORT &amp; ADVOCACY</t>
  </si>
  <si>
    <t>VC6000162773</t>
  </si>
  <si>
    <t>TOBIAS COMMUNITY INC</t>
  </si>
  <si>
    <t>VC6000063217</t>
  </si>
  <si>
    <t>TOWARD INDEPENDENT LIVING &amp;</t>
  </si>
  <si>
    <t>VC6000165702</t>
  </si>
  <si>
    <t>TOWN OF ANDOVER</t>
  </si>
  <si>
    <t>VC6000191696</t>
  </si>
  <si>
    <t>TOWN OF MIDDLEBOROUGH</t>
  </si>
  <si>
    <t>VC6000191882</t>
  </si>
  <si>
    <t>TOWN OF NATICK</t>
  </si>
  <si>
    <t>VC6000191900</t>
  </si>
  <si>
    <t>TRANSITIONS CENTERS INC</t>
  </si>
  <si>
    <t>VC0000408166</t>
  </si>
  <si>
    <t>TRIANGLE INC</t>
  </si>
  <si>
    <t>VC6000161720</t>
  </si>
  <si>
    <t>TRIFORM ENTERPRISES LTD</t>
  </si>
  <si>
    <t>VC6000226818</t>
  </si>
  <si>
    <t>TRUSTEES OF BOSTON COLLEGE</t>
  </si>
  <si>
    <t>VC6000156860</t>
  </si>
  <si>
    <t>TURNING POINT INC</t>
  </si>
  <si>
    <t>VC6000161496</t>
  </si>
  <si>
    <t>UCP OF WESTERN MASSACHUSETTS INC</t>
  </si>
  <si>
    <t>VC6000157896</t>
  </si>
  <si>
    <t>UHS OF FULLER</t>
  </si>
  <si>
    <t>VC6000229637</t>
  </si>
  <si>
    <t>UMASS MEMORIAL MEDICAL GROUP</t>
  </si>
  <si>
    <t>VC6000171453</t>
  </si>
  <si>
    <t>UNITED CEREBAL PALSEY ASSOC OF METROBOST</t>
  </si>
  <si>
    <t>VC6000165697</t>
  </si>
  <si>
    <t>UNITED CEREBRAL PALSY</t>
  </si>
  <si>
    <t>VC6000161391</t>
  </si>
  <si>
    <t>UNIVERSITY OF MASS</t>
  </si>
  <si>
    <t>VC0000444797</t>
  </si>
  <si>
    <t>VC6000178132</t>
  </si>
  <si>
    <t>UPWARD HEALTH NATIONAL LLC</t>
  </si>
  <si>
    <t>VC0001155796</t>
  </si>
  <si>
    <t>VALLEY COLLABORATIVE</t>
  </si>
  <si>
    <t>VC6000176637</t>
  </si>
  <si>
    <t>VALLEY EDUCATIONAL ASSOCIATES</t>
  </si>
  <si>
    <t>VC6000168184</t>
  </si>
  <si>
    <t>VANTAGE ENTERPRISE INC</t>
  </si>
  <si>
    <t>VC0001524055</t>
  </si>
  <si>
    <t>VENTURE COMMUNITY SERVICES, INC</t>
  </si>
  <si>
    <t>VC6000163957</t>
  </si>
  <si>
    <t>VIABILITY INC</t>
  </si>
  <si>
    <t>VC6000248268</t>
  </si>
  <si>
    <t>VICTORY HUMAN SERVICES INC</t>
  </si>
  <si>
    <t>VC6000189457</t>
  </si>
  <si>
    <t>VINFEN CORPORATION</t>
  </si>
  <si>
    <t>VC6000164821</t>
  </si>
  <si>
    <t>WALDEN BEHAVIORAL CARE LLC</t>
  </si>
  <si>
    <t>VC6000224157</t>
  </si>
  <si>
    <t>WALNUT STREET CENTER</t>
  </si>
  <si>
    <t>VC6000162381</t>
  </si>
  <si>
    <t>WESTERN MASSACHUSETTS TRAINING</t>
  </si>
  <si>
    <t>VC6000230418</t>
  </si>
  <si>
    <t>WESTPORT ASSOCIATES INC</t>
  </si>
  <si>
    <t>VC6000166665</t>
  </si>
  <si>
    <t>WORK COMMUNITY INDEPENDENCE INC</t>
  </si>
  <si>
    <t>VC6000230398</t>
  </si>
  <si>
    <t>WORK INC</t>
  </si>
  <si>
    <t>VC6000230082</t>
  </si>
  <si>
    <t>WORK OPPORTUNITIES UNLIMITED C</t>
  </si>
  <si>
    <t>VC6000065001</t>
  </si>
  <si>
    <t>WORK OPPORTUNITY CENTER INC</t>
  </si>
  <si>
    <t>VC6000161187</t>
  </si>
  <si>
    <t>WRAPAROUND FAMILY SERVICES INC.</t>
  </si>
  <si>
    <t>VC0000412456</t>
  </si>
  <si>
    <t>YOU'RE WITH US INC</t>
  </si>
  <si>
    <t>VC0000838961</t>
  </si>
  <si>
    <t>Code</t>
  </si>
  <si>
    <t>Description</t>
  </si>
  <si>
    <t>Type of Unit</t>
  </si>
  <si>
    <t>Hour</t>
  </si>
  <si>
    <t>Already moved to new roster</t>
  </si>
  <si>
    <t>Individual Supported Employment</t>
  </si>
  <si>
    <t>current and annualized on the same roster; Emp and Day already has it, but let's add more codes in the drop down for the hourly to make just one roster for the hourly rates</t>
  </si>
  <si>
    <t>Group Employment</t>
  </si>
  <si>
    <t>Individualized Staffing  Supports</t>
  </si>
  <si>
    <t xml:space="preserve">Family Support Navigation </t>
  </si>
  <si>
    <t>Respite In Care Giver’s Home</t>
  </si>
  <si>
    <t>Can we add these codes... becuase they are all hourly like the three codes we have</t>
  </si>
  <si>
    <t xml:space="preserve">already moved to the Day / Work roster </t>
  </si>
  <si>
    <t xml:space="preserve">Perhaps with a drop down to chose the code? and have the rate tie into that from </t>
  </si>
  <si>
    <t>Community Family Trng./Residential Family Trng.</t>
  </si>
  <si>
    <t xml:space="preserve">the table? </t>
  </si>
  <si>
    <t xml:space="preserve">Behavioral Supports and Consultation </t>
  </si>
  <si>
    <t>Community Peer Support/ Residential Peer Support</t>
  </si>
  <si>
    <t xml:space="preserve">and then apply the same way.. </t>
  </si>
  <si>
    <t>Respite In Recipient’s Home- Hourly</t>
  </si>
  <si>
    <t xml:space="preserve">but with the correcitons or edits we asked for to correct rounding? and the data below </t>
  </si>
  <si>
    <t>Children’s Respite In Care Giver’s Home-Hourly</t>
  </si>
  <si>
    <t>the line?</t>
  </si>
  <si>
    <t>In Home Supports</t>
  </si>
  <si>
    <t>Adult ASD Coaching - Agency</t>
  </si>
  <si>
    <t xml:space="preserve">Adult ASD College Navigation - Agency </t>
  </si>
  <si>
    <t>Transport to/from jobs</t>
  </si>
  <si>
    <t xml:space="preserve">TRIP </t>
  </si>
  <si>
    <t>PER PERSON</t>
  </si>
  <si>
    <t>MONTHLY</t>
  </si>
  <si>
    <t xml:space="preserve">This group.. we may need to address the </t>
  </si>
  <si>
    <t>Respite In Recipient’s Home-Day</t>
  </si>
  <si>
    <t>DAILY</t>
  </si>
  <si>
    <t>separately becuase of the added data to gather about the types of trips?</t>
  </si>
  <si>
    <t>Monthly.. grouped together to calculate the costs correctly?</t>
  </si>
  <si>
    <t>Children’s Respite In Care Giver’s Home-Day</t>
  </si>
  <si>
    <t xml:space="preserve">Daily ...  grouped together to calculate the costs correctly? </t>
  </si>
  <si>
    <t>Or if these was a way to chose at the top for the Daily or Monthly??  and Code..</t>
  </si>
  <si>
    <t xml:space="preserve">and then have rates feed in as well as calculating them as needed? </t>
  </si>
  <si>
    <t>Specialized Services for Vision and Rehab</t>
  </si>
  <si>
    <t>Not going to work, per linda</t>
  </si>
  <si>
    <t>This has been updated separately - add in as a separate tabs, Kerri sent it to me</t>
  </si>
  <si>
    <r>
      <t xml:space="preserve">For most up to date rate information, please download current rate information from (Under </t>
    </r>
    <r>
      <rPr>
        <b/>
        <i/>
        <sz val="11"/>
        <color theme="1"/>
        <rFont val="Calibri"/>
        <family val="2"/>
        <scheme val="minor"/>
      </rPr>
      <t>Instruction and Reference</t>
    </r>
    <r>
      <rPr>
        <sz val="11"/>
        <color theme="1"/>
        <rFont val="Calibri"/>
        <family val="2"/>
        <scheme val="minor"/>
      </rPr>
      <t>): http://tinyurl.com/58b5z5an</t>
    </r>
  </si>
  <si>
    <t>FY24 Rates</t>
  </si>
  <si>
    <t>Day &amp; Employment</t>
  </si>
  <si>
    <t>Individual Supports</t>
  </si>
  <si>
    <t>Family Supports</t>
  </si>
  <si>
    <t>ABI Visual</t>
  </si>
  <si>
    <t>Remote Supports and Monitoring</t>
  </si>
  <si>
    <t>Rates Effective 7/1/2023 through 6/30/2025</t>
  </si>
  <si>
    <t>Rates Effective 7/1/2022 through 6/30/2024</t>
  </si>
  <si>
    <t>Rates Effective 1/1/2022 through 12/31/2024</t>
  </si>
  <si>
    <t>Program Type</t>
  </si>
  <si>
    <t>Unit of Service</t>
  </si>
  <si>
    <t>Type</t>
  </si>
  <si>
    <t>Transportation (to/from job):  Trip Duration</t>
  </si>
  <si>
    <t>A</t>
  </si>
  <si>
    <t>-</t>
  </si>
  <si>
    <t>Level 1</t>
  </si>
  <si>
    <t>Day</t>
  </si>
  <si>
    <t>I</t>
  </si>
  <si>
    <t>B</t>
  </si>
  <si>
    <t>VRA</t>
  </si>
  <si>
    <t>3798 / 3703</t>
  </si>
  <si>
    <t>C</t>
  </si>
  <si>
    <t>Lvl 1</t>
  </si>
  <si>
    <t>D</t>
  </si>
  <si>
    <t>Lvl 2</t>
  </si>
  <si>
    <t>Active Treatment</t>
  </si>
  <si>
    <t>Corp Rep Payee</t>
  </si>
  <si>
    <t>E</t>
  </si>
  <si>
    <t>Lvl 3</t>
  </si>
  <si>
    <t>W</t>
  </si>
  <si>
    <t>3798 / 3703 / 7102</t>
  </si>
  <si>
    <t>F</t>
  </si>
  <si>
    <t>ISE: Initial</t>
  </si>
  <si>
    <t>3798 / 7102</t>
  </si>
  <si>
    <t>G</t>
  </si>
  <si>
    <t>1:1</t>
  </si>
  <si>
    <t>Adult</t>
  </si>
  <si>
    <t>Basic Intensity</t>
  </si>
  <si>
    <t>Month</t>
  </si>
  <si>
    <t>ISE: Ongoing</t>
  </si>
  <si>
    <t>H</t>
  </si>
  <si>
    <t>1:2</t>
  </si>
  <si>
    <t>Pediatric</t>
  </si>
  <si>
    <t>Moderate Intensity</t>
  </si>
  <si>
    <t>GSE: Standard</t>
  </si>
  <si>
    <t>1:3</t>
  </si>
  <si>
    <t>High Intensity</t>
  </si>
  <si>
    <t>GSE: High</t>
  </si>
  <si>
    <t>J</t>
  </si>
  <si>
    <t>GSE: 1:1</t>
  </si>
  <si>
    <t>3798 / 3289</t>
  </si>
  <si>
    <t>K</t>
  </si>
  <si>
    <t>Pre-Engagement Coaching</t>
  </si>
  <si>
    <t>GSE: 1:3</t>
  </si>
  <si>
    <t>1:5</t>
  </si>
  <si>
    <t>ISS Direct Care/Program Staff</t>
  </si>
  <si>
    <t>Bachelor</t>
  </si>
  <si>
    <t>ISS LPN</t>
  </si>
  <si>
    <t>Masters</t>
  </si>
  <si>
    <t xml:space="preserve">   Masters Level </t>
  </si>
  <si>
    <t>ISS RN</t>
  </si>
  <si>
    <t>PhD</t>
  </si>
  <si>
    <t xml:space="preserve">   Bachelors Level </t>
  </si>
  <si>
    <t>Low</t>
  </si>
  <si>
    <t>Moderate</t>
  </si>
  <si>
    <t>High</t>
  </si>
  <si>
    <t>Activity Name</t>
  </si>
  <si>
    <t>Special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</si>
</sst>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0.0"/>
    <numFmt numFmtId="165" formatCode="000\-00\-0000"/>
    <numFmt numFmtId="166" formatCode="#,##0.00\ ;\-#,##0.00\ ;&quot; -&quot;#\ ;@\ "/>
    <numFmt numFmtId="167" formatCode="&quot; $&quot;#,##0.00\ ;&quot;-$&quot;#,##0.00\ ;&quot; $-&quot;#\ ;@\ "/>
    <numFmt numFmtId="168" formatCode="&quot;$&quot;#,##0.00"/>
    <numFmt numFmtId="169" formatCode="_(* #,##0_);_(* \(#,##0\);_(* &quot;-&quot;??_);_(@_)"/>
  </numFmts>
  <fonts count="70" x14ac:knownFonts="1">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u/>
      <sz val="12"/>
      <name val="Arial"/>
      <family val="2"/>
    </font>
    <font>
      <b/>
      <sz val="12"/>
      <name val="Arial"/>
      <family val="2"/>
    </font>
    <font>
      <sz val="8"/>
      <name val="Arial"/>
      <family val="2"/>
    </font>
    <font>
      <sz val="12"/>
      <name val="Arial"/>
      <family val="2"/>
    </font>
    <font>
      <b/>
      <u/>
      <sz val="10"/>
      <name val="Arial"/>
      <family val="2"/>
    </font>
    <font>
      <b/>
      <i/>
      <sz val="8"/>
      <name val="Arial"/>
      <family val="2"/>
    </font>
    <font>
      <sz val="9"/>
      <name val="Arial"/>
      <family val="2"/>
    </font>
    <font>
      <b/>
      <sz val="9"/>
      <name val="Arial"/>
      <family val="2"/>
    </font>
    <font>
      <b/>
      <u/>
      <sz val="9"/>
      <name val="Arial"/>
      <family val="2"/>
    </font>
    <font>
      <i/>
      <sz val="9"/>
      <name val="Arial"/>
      <family val="2"/>
    </font>
    <font>
      <u/>
      <sz val="10"/>
      <color theme="10"/>
      <name val="Arial"/>
      <family val="2"/>
    </font>
    <font>
      <sz val="10"/>
      <color theme="1"/>
      <name val="Calibri"/>
      <family val="2"/>
      <scheme val="minor"/>
    </font>
    <font>
      <b/>
      <sz val="10"/>
      <color rgb="FF000000"/>
      <name val="Calibri"/>
      <family val="2"/>
    </font>
    <font>
      <b/>
      <sz val="11"/>
      <color theme="1"/>
      <name val="Calibri"/>
      <family val="2"/>
      <scheme val="minor"/>
    </font>
    <font>
      <i/>
      <sz val="10"/>
      <name val="Arial"/>
      <family val="2"/>
    </font>
    <font>
      <sz val="10"/>
      <color rgb="FFFF0000"/>
      <name val="Arial"/>
      <family val="2"/>
    </font>
    <font>
      <b/>
      <sz val="14"/>
      <color rgb="FFFF0000"/>
      <name val="Arial"/>
      <family val="2"/>
    </font>
    <font>
      <b/>
      <sz val="9"/>
      <color rgb="FF000000"/>
      <name val="Calibri"/>
      <family val="2"/>
    </font>
    <font>
      <sz val="11"/>
      <name val="Arial"/>
      <family val="2"/>
    </font>
    <font>
      <b/>
      <sz val="11"/>
      <name val="Arial"/>
      <family val="2"/>
    </font>
    <font>
      <b/>
      <u/>
      <sz val="11"/>
      <name val="Arial"/>
      <family val="2"/>
    </font>
    <font>
      <sz val="11"/>
      <name val="Times New Roman"/>
      <family val="1"/>
    </font>
    <font>
      <b/>
      <sz val="11"/>
      <color theme="1"/>
      <name val="Arial"/>
      <family val="2"/>
    </font>
    <font>
      <b/>
      <i/>
      <sz val="10"/>
      <color theme="1"/>
      <name val="Calibri"/>
      <family val="2"/>
      <scheme val="minor"/>
    </font>
    <font>
      <b/>
      <sz val="10"/>
      <color rgb="FFFF0000"/>
      <name val="Arial"/>
      <family val="2"/>
    </font>
    <font>
      <u/>
      <sz val="10"/>
      <name val="Arial"/>
      <family val="2"/>
    </font>
    <font>
      <sz val="11"/>
      <color theme="1"/>
      <name val="Arial"/>
      <family val="2"/>
    </font>
    <font>
      <b/>
      <u/>
      <sz val="11"/>
      <color theme="1"/>
      <name val="Calibri"/>
      <family val="2"/>
      <scheme val="minor"/>
    </font>
    <font>
      <b/>
      <i/>
      <sz val="10"/>
      <name val="Arial"/>
      <family val="2"/>
    </font>
    <font>
      <sz val="11"/>
      <color theme="1"/>
      <name val="Calibri"/>
      <family val="2"/>
    </font>
    <font>
      <b/>
      <sz val="11"/>
      <color rgb="FF000000"/>
      <name val="Calibri"/>
      <family val="2"/>
    </font>
    <font>
      <sz val="11"/>
      <color rgb="FF000000"/>
      <name val="Calibri"/>
      <family val="2"/>
    </font>
    <font>
      <b/>
      <sz val="11"/>
      <color rgb="FFFF0000"/>
      <name val="Calibri"/>
      <family val="2"/>
    </font>
    <font>
      <sz val="11"/>
      <name val="Calibri"/>
      <family val="2"/>
      <scheme val="minor"/>
    </font>
    <font>
      <b/>
      <sz val="14"/>
      <color theme="1"/>
      <name val="Calibri"/>
      <family val="2"/>
      <scheme val="minor"/>
    </font>
    <font>
      <b/>
      <i/>
      <sz val="11"/>
      <color theme="1"/>
      <name val="Calibri"/>
      <family val="2"/>
      <scheme val="minor"/>
    </font>
    <font>
      <b/>
      <i/>
      <sz val="11"/>
      <name val="Times New Roman"/>
      <family val="1"/>
    </font>
    <font>
      <sz val="14"/>
      <color rgb="FF000000"/>
      <name val="Times New Roman"/>
      <family val="1"/>
    </font>
    <font>
      <sz val="10"/>
      <color theme="1"/>
      <name val="Arial"/>
      <family val="2"/>
    </font>
    <font>
      <b/>
      <sz val="10"/>
      <color theme="1"/>
      <name val="Arial"/>
      <family val="2"/>
    </font>
    <font>
      <b/>
      <i/>
      <sz val="10"/>
      <color theme="1"/>
      <name val="Arial"/>
      <family val="2"/>
    </font>
    <font>
      <i/>
      <sz val="11"/>
      <color theme="1"/>
      <name val="Calibri"/>
      <family val="2"/>
      <scheme val="minor"/>
    </font>
    <font>
      <b/>
      <sz val="28"/>
      <color theme="2"/>
      <name val="Arial"/>
      <family val="2"/>
    </font>
    <font>
      <sz val="9"/>
      <color theme="1"/>
      <name val="Calibri"/>
      <family val="2"/>
      <scheme val="minor"/>
    </font>
    <font>
      <sz val="11"/>
      <color theme="1"/>
      <name val="Cambria"/>
      <family val="1"/>
      <scheme val="major"/>
    </font>
    <font>
      <sz val="11"/>
      <name val="Cambria"/>
      <family val="1"/>
      <scheme val="major"/>
    </font>
    <font>
      <b/>
      <sz val="26"/>
      <color theme="2"/>
      <name val="Arial"/>
      <family val="2"/>
    </font>
    <font>
      <b/>
      <sz val="24"/>
      <color theme="2"/>
      <name val="Arial"/>
      <family val="2"/>
    </font>
    <font>
      <sz val="8"/>
      <name val="Calibri"/>
      <family val="2"/>
      <scheme val="minor"/>
    </font>
    <font>
      <strike/>
      <sz val="11"/>
      <color theme="1"/>
      <name val="Calibri"/>
      <family val="2"/>
      <scheme val="minor"/>
    </font>
    <font>
      <strike/>
      <sz val="11"/>
      <name val="Calibri"/>
      <family val="2"/>
      <scheme val="minor"/>
    </font>
    <font>
      <b/>
      <i/>
      <sz val="14"/>
      <color theme="1"/>
      <name val="Calibri"/>
      <family val="2"/>
      <scheme val="minor"/>
    </font>
    <font>
      <b/>
      <sz val="16"/>
      <color theme="1"/>
      <name val="Calibri"/>
      <family val="2"/>
      <scheme val="minor"/>
    </font>
    <font>
      <u/>
      <sz val="12"/>
      <name val="Arial"/>
      <family val="2"/>
    </font>
    <font>
      <b/>
      <sz val="11"/>
      <color theme="0"/>
      <name val="Calibri"/>
      <family val="2"/>
      <scheme val="minor"/>
    </font>
    <font>
      <b/>
      <u/>
      <sz val="10"/>
      <color theme="0"/>
      <name val="Arial"/>
      <family val="2"/>
    </font>
    <font>
      <u/>
      <sz val="11"/>
      <color theme="1"/>
      <name val="Calibri"/>
      <family val="2"/>
      <scheme val="minor"/>
    </font>
    <font>
      <u/>
      <sz val="11"/>
      <color theme="10"/>
      <name val="Calibri"/>
      <family val="2"/>
      <scheme val="minor"/>
    </font>
    <font>
      <b/>
      <i/>
      <sz val="11"/>
      <color theme="1"/>
      <name val="Arial"/>
      <family val="2"/>
    </font>
    <font>
      <u/>
      <sz val="11"/>
      <color theme="10"/>
      <name val="Arial"/>
      <family val="2"/>
    </font>
    <font>
      <b/>
      <i/>
      <sz val="10"/>
      <color rgb="FFFF0000"/>
      <name val="Arial"/>
      <family val="2"/>
    </font>
    <font>
      <b/>
      <sz val="36"/>
      <color theme="2"/>
      <name val="Arial"/>
      <family val="2"/>
    </font>
    <font>
      <sz val="11"/>
      <color theme="0"/>
      <name val="Arial"/>
      <family val="2"/>
    </font>
    <font>
      <sz val="11"/>
      <color rgb="FFFF0000"/>
      <name val="Calibri"/>
      <family val="2"/>
      <scheme val="minor"/>
    </font>
    <font>
      <b/>
      <sz val="11"/>
      <color rgb="FFFF0000"/>
      <name val="Calibri"/>
      <family val="2"/>
      <scheme val="minor"/>
    </font>
  </fonts>
  <fills count="27">
    <fill>
      <patternFill patternType="none"/>
    </fill>
    <fill>
      <patternFill patternType="gray125"/>
    </fill>
    <fill>
      <patternFill patternType="solid">
        <fgColor theme="0" tint="-0.14999847407452621"/>
        <bgColor indexed="64"/>
      </patternFill>
    </fill>
    <fill>
      <patternFill patternType="solid">
        <fgColor rgb="FFC0C0C0"/>
        <bgColor rgb="FFC0C0C0"/>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rgb="FFFF0000"/>
        <bgColor indexed="64"/>
      </patternFill>
    </fill>
    <fill>
      <patternFill patternType="solid">
        <fgColor rgb="FFFFFFCC"/>
        <bgColor indexed="64"/>
      </patternFill>
    </fill>
    <fill>
      <patternFill patternType="solid">
        <fgColor theme="5" tint="0.59999389629810485"/>
        <bgColor indexed="64"/>
      </patternFill>
    </fill>
    <fill>
      <patternFill patternType="solid">
        <fgColor rgb="FFE6B8B7"/>
        <bgColor indexed="64"/>
      </patternFill>
    </fill>
    <fill>
      <patternFill patternType="solid">
        <fgColor theme="2"/>
        <bgColor indexed="64"/>
      </patternFill>
    </fill>
    <fill>
      <patternFill patternType="solid">
        <fgColor rgb="FFF7C7AC"/>
        <bgColor indexed="64"/>
      </patternFill>
    </fill>
  </fills>
  <borders count="67">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thick">
        <color indexed="64"/>
      </top>
      <bottom style="thick">
        <color indexed="64"/>
      </bottom>
      <diagonal/>
    </border>
    <border>
      <left/>
      <right/>
      <top/>
      <bottom style="thick">
        <color indexed="64"/>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s>
  <cellStyleXfs count="562">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applyBorder="0"/>
    <xf numFmtId="43" fontId="2" fillId="0" borderId="0" applyFont="0" applyFill="0" applyBorder="0" applyAlignment="0" applyProtection="0"/>
    <xf numFmtId="166" fontId="2" fillId="0" borderId="0"/>
    <xf numFmtId="167"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16" fillId="0" borderId="0"/>
    <xf numFmtId="0" fontId="1" fillId="0" borderId="0"/>
    <xf numFmtId="0" fontId="15"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2" fillId="0" borderId="0"/>
    <xf numFmtId="44" fontId="2" fillId="0" borderId="0" applyFont="0" applyFill="0" applyBorder="0" applyAlignment="0" applyProtection="0"/>
    <xf numFmtId="0" fontId="2" fillId="0" borderId="0" applyBorder="0"/>
    <xf numFmtId="0" fontId="2" fillId="0" borderId="0" applyBorder="0"/>
    <xf numFmtId="0" fontId="2" fillId="0" borderId="0"/>
    <xf numFmtId="44" fontId="1" fillId="0" borderId="0" applyFont="0" applyFill="0" applyBorder="0" applyAlignment="0" applyProtection="0"/>
    <xf numFmtId="0" fontId="1" fillId="0" borderId="0"/>
    <xf numFmtId="0" fontId="2"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44" fontId="2" fillId="0" borderId="0" applyFont="0" applyFill="0" applyBorder="0" applyAlignment="0" applyProtection="0"/>
    <xf numFmtId="0" fontId="2" fillId="0" borderId="0" applyBorder="0"/>
    <xf numFmtId="44" fontId="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4" fontId="1" fillId="0" borderId="0" applyFont="0" applyFill="0" applyBorder="0" applyAlignment="0" applyProtection="0"/>
    <xf numFmtId="0" fontId="16" fillId="0" borderId="0"/>
    <xf numFmtId="0" fontId="2" fillId="0" borderId="0"/>
    <xf numFmtId="0" fontId="2" fillId="0" borderId="0"/>
    <xf numFmtId="9" fontId="2"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cellStyleXfs>
  <cellXfs count="1380">
    <xf numFmtId="0" fontId="0" fillId="0" borderId="0" xfId="0"/>
    <xf numFmtId="0" fontId="4" fillId="0" borderId="0" xfId="557" applyFont="1" applyAlignment="1">
      <alignment vertical="top"/>
    </xf>
    <xf numFmtId="0" fontId="4" fillId="0" borderId="0" xfId="557" applyFont="1"/>
    <xf numFmtId="0" fontId="9" fillId="0" borderId="0" xfId="557" applyFont="1"/>
    <xf numFmtId="0" fontId="13" fillId="0" borderId="13" xfId="557" applyFont="1" applyBorder="1"/>
    <xf numFmtId="0" fontId="2" fillId="0" borderId="0" xfId="557"/>
    <xf numFmtId="0" fontId="4" fillId="0" borderId="0" xfId="557" applyFont="1" applyAlignment="1">
      <alignment horizontal="left"/>
    </xf>
    <xf numFmtId="165" fontId="9" fillId="0" borderId="0" xfId="557" applyNumberFormat="1" applyFont="1" applyAlignment="1">
      <alignment horizontal="left"/>
    </xf>
    <xf numFmtId="0" fontId="7" fillId="0" borderId="0" xfId="557" applyFont="1"/>
    <xf numFmtId="0" fontId="12" fillId="0" borderId="14" xfId="557" quotePrefix="1" applyFont="1" applyBorder="1" applyAlignment="1">
      <alignment horizontal="center"/>
    </xf>
    <xf numFmtId="165" fontId="13" fillId="0" borderId="14" xfId="557" applyNumberFormat="1" applyFont="1" applyBorder="1" applyAlignment="1">
      <alignment horizontal="left"/>
    </xf>
    <xf numFmtId="0" fontId="3" fillId="0" borderId="0" xfId="557" applyFont="1" applyAlignment="1">
      <alignment vertical="top"/>
    </xf>
    <xf numFmtId="44" fontId="4" fillId="0" borderId="0" xfId="2" applyFont="1" applyBorder="1" applyAlignment="1">
      <alignment horizontal="center"/>
    </xf>
    <xf numFmtId="0" fontId="3" fillId="0" borderId="0" xfId="557" applyFont="1"/>
    <xf numFmtId="0" fontId="13" fillId="0" borderId="14" xfId="557" applyFont="1" applyBorder="1" applyAlignment="1">
      <alignment horizontal="left"/>
    </xf>
    <xf numFmtId="165" fontId="2" fillId="0" borderId="0" xfId="557" applyNumberFormat="1"/>
    <xf numFmtId="0" fontId="0" fillId="0" borderId="0" xfId="0" applyAlignment="1">
      <alignment horizontal="left"/>
    </xf>
    <xf numFmtId="0" fontId="0" fillId="0" borderId="15" xfId="0" applyBorder="1"/>
    <xf numFmtId="0" fontId="0" fillId="0" borderId="12" xfId="0" applyBorder="1"/>
    <xf numFmtId="0" fontId="20" fillId="0" borderId="0" xfId="557" applyFont="1"/>
    <xf numFmtId="165" fontId="20" fillId="0" borderId="0" xfId="557" applyNumberFormat="1" applyFont="1"/>
    <xf numFmtId="0" fontId="21" fillId="0" borderId="0" xfId="557" applyFont="1" applyAlignment="1">
      <alignment vertical="top"/>
    </xf>
    <xf numFmtId="0" fontId="0" fillId="0" borderId="10" xfId="0" applyBorder="1"/>
    <xf numFmtId="0" fontId="17" fillId="3" borderId="2" xfId="6" applyFont="1" applyFill="1" applyBorder="1" applyAlignment="1">
      <alignment horizontal="center" vertical="center"/>
    </xf>
    <xf numFmtId="0" fontId="22" fillId="3" borderId="6" xfId="6" applyFont="1" applyFill="1" applyBorder="1" applyAlignment="1">
      <alignment horizontal="center" vertical="center"/>
    </xf>
    <xf numFmtId="0" fontId="2" fillId="0" borderId="0" xfId="51"/>
    <xf numFmtId="0" fontId="0" fillId="2" borderId="4" xfId="0" applyFill="1" applyBorder="1" applyAlignment="1">
      <alignment horizontal="center" wrapText="1"/>
    </xf>
    <xf numFmtId="0" fontId="23" fillId="0" borderId="0" xfId="557" applyFont="1"/>
    <xf numFmtId="0" fontId="24" fillId="0" borderId="0" xfId="557" applyFont="1"/>
    <xf numFmtId="0" fontId="24" fillId="0" borderId="14" xfId="557" quotePrefix="1" applyFont="1" applyBorder="1" applyAlignment="1">
      <alignment horizontal="center"/>
    </xf>
    <xf numFmtId="0" fontId="9" fillId="0" borderId="10" xfId="557" applyFont="1" applyBorder="1"/>
    <xf numFmtId="0" fontId="0" fillId="0" borderId="0" xfId="0" applyAlignment="1">
      <alignment horizontal="left" vertical="top" wrapText="1"/>
    </xf>
    <xf numFmtId="0" fontId="20" fillId="0" borderId="0" xfId="0" applyFont="1"/>
    <xf numFmtId="0" fontId="0" fillId="0" borderId="0" xfId="0" applyAlignment="1">
      <alignment vertical="center" wrapText="1"/>
    </xf>
    <xf numFmtId="0" fontId="2" fillId="0" borderId="0" xfId="557" applyAlignment="1">
      <alignment horizontal="center"/>
    </xf>
    <xf numFmtId="44" fontId="23" fillId="0" borderId="21" xfId="2" applyFont="1" applyFill="1" applyBorder="1"/>
    <xf numFmtId="0" fontId="23" fillId="0" borderId="6" xfId="557" applyFont="1" applyBorder="1" applyAlignment="1" applyProtection="1">
      <alignment horizontal="center" wrapText="1"/>
      <protection locked="0"/>
    </xf>
    <xf numFmtId="14" fontId="23" fillId="0" borderId="6" xfId="557" applyNumberFormat="1" applyFont="1" applyBorder="1" applyAlignment="1" applyProtection="1">
      <alignment horizontal="center" wrapText="1"/>
      <protection locked="0"/>
    </xf>
    <xf numFmtId="0" fontId="18" fillId="2" borderId="11" xfId="0" applyFont="1" applyFill="1" applyBorder="1" applyAlignment="1">
      <alignment vertical="center"/>
    </xf>
    <xf numFmtId="44" fontId="18" fillId="2" borderId="0" xfId="2" applyFont="1" applyFill="1" applyBorder="1" applyAlignment="1">
      <alignment vertical="center"/>
    </xf>
    <xf numFmtId="44" fontId="18" fillId="2" borderId="12" xfId="2" applyFont="1" applyFill="1" applyBorder="1" applyAlignment="1">
      <alignment vertical="center"/>
    </xf>
    <xf numFmtId="14" fontId="23" fillId="0" borderId="6" xfId="51" applyNumberFormat="1" applyFont="1" applyBorder="1" applyAlignment="1" applyProtection="1">
      <alignment horizontal="center" vertical="center" wrapText="1"/>
      <protection locked="0"/>
    </xf>
    <xf numFmtId="0" fontId="34" fillId="0" borderId="0" xfId="0" applyFont="1"/>
    <xf numFmtId="49" fontId="35" fillId="3" borderId="6" xfId="6" applyNumberFormat="1" applyFont="1" applyFill="1" applyBorder="1" applyAlignment="1">
      <alignment horizontal="center" vertical="center"/>
    </xf>
    <xf numFmtId="0" fontId="35" fillId="3" borderId="6" xfId="6" applyFont="1" applyFill="1" applyBorder="1" applyAlignment="1">
      <alignment horizontal="center" vertical="center"/>
    </xf>
    <xf numFmtId="0" fontId="0" fillId="0" borderId="5" xfId="0" applyBorder="1"/>
    <xf numFmtId="0" fontId="18" fillId="0" borderId="14" xfId="0" applyFont="1" applyBorder="1" applyAlignment="1">
      <alignment vertical="center"/>
    </xf>
    <xf numFmtId="0" fontId="0" fillId="0" borderId="0" xfId="0" applyAlignment="1">
      <alignment vertical="center"/>
    </xf>
    <xf numFmtId="0" fontId="18" fillId="2" borderId="2" xfId="0" applyFont="1" applyFill="1" applyBorder="1" applyAlignment="1">
      <alignment horizontal="center" vertical="center"/>
    </xf>
    <xf numFmtId="17" fontId="0" fillId="0" borderId="0" xfId="0" applyNumberFormat="1" applyProtection="1">
      <protection locked="0"/>
    </xf>
    <xf numFmtId="0" fontId="0" fillId="0" borderId="0" xfId="0" applyProtection="1">
      <protection locked="0"/>
    </xf>
    <xf numFmtId="0" fontId="3" fillId="0" borderId="0" xfId="51" applyFont="1" applyAlignment="1" applyProtection="1">
      <alignment vertical="top"/>
      <protection locked="0"/>
    </xf>
    <xf numFmtId="0" fontId="2" fillId="0" borderId="0" xfId="51" applyProtection="1">
      <protection locked="0"/>
    </xf>
    <xf numFmtId="165" fontId="2" fillId="0" borderId="0" xfId="51" applyNumberFormat="1" applyProtection="1">
      <protection locked="0"/>
    </xf>
    <xf numFmtId="0" fontId="4" fillId="0" borderId="0" xfId="51" applyFont="1" applyAlignment="1" applyProtection="1">
      <alignment vertical="top"/>
      <protection locked="0"/>
    </xf>
    <xf numFmtId="0" fontId="4" fillId="0" borderId="0" xfId="51" applyFont="1" applyProtection="1">
      <protection locked="0"/>
    </xf>
    <xf numFmtId="0" fontId="5" fillId="0" borderId="0" xfId="51" applyFont="1" applyAlignment="1" applyProtection="1">
      <alignment horizontal="right"/>
      <protection locked="0"/>
    </xf>
    <xf numFmtId="0" fontId="3" fillId="0" borderId="0" xfId="51" applyFont="1" applyProtection="1">
      <protection locked="0"/>
    </xf>
    <xf numFmtId="44" fontId="0" fillId="0" borderId="0" xfId="0" applyNumberFormat="1" applyProtection="1">
      <protection locked="0"/>
    </xf>
    <xf numFmtId="0" fontId="12" fillId="0" borderId="10" xfId="51" applyFont="1" applyBorder="1" applyProtection="1">
      <protection locked="0"/>
    </xf>
    <xf numFmtId="8" fontId="12" fillId="0" borderId="10" xfId="51" quotePrefix="1" applyNumberFormat="1" applyFont="1" applyBorder="1" applyAlignment="1" applyProtection="1">
      <alignment horizontal="center"/>
      <protection locked="0"/>
    </xf>
    <xf numFmtId="0" fontId="2" fillId="0" borderId="15" xfId="51" applyBorder="1" applyProtection="1">
      <protection locked="0"/>
    </xf>
    <xf numFmtId="0" fontId="9" fillId="0" borderId="11" xfId="51" applyFont="1" applyBorder="1" applyProtection="1">
      <protection locked="0"/>
    </xf>
    <xf numFmtId="0" fontId="12" fillId="0" borderId="0" xfId="51" applyFont="1" applyAlignment="1" applyProtection="1">
      <alignment horizontal="center"/>
      <protection locked="0"/>
    </xf>
    <xf numFmtId="165" fontId="12" fillId="0" borderId="0" xfId="51" applyNumberFormat="1" applyFont="1" applyAlignment="1" applyProtection="1">
      <alignment horizontal="center"/>
      <protection locked="0"/>
    </xf>
    <xf numFmtId="0" fontId="11" fillId="0" borderId="0" xfId="51" applyFont="1" applyProtection="1">
      <protection locked="0"/>
    </xf>
    <xf numFmtId="0" fontId="13" fillId="0" borderId="0" xfId="51" applyFont="1" applyAlignment="1" applyProtection="1">
      <alignment horizontal="right"/>
      <protection locked="0"/>
    </xf>
    <xf numFmtId="0" fontId="2" fillId="0" borderId="12" xfId="51" applyBorder="1" applyProtection="1">
      <protection locked="0"/>
    </xf>
    <xf numFmtId="0" fontId="12" fillId="0" borderId="0" xfId="51" applyFont="1" applyProtection="1">
      <protection locked="0"/>
    </xf>
    <xf numFmtId="8" fontId="12" fillId="0" borderId="0" xfId="51" quotePrefix="1" applyNumberFormat="1" applyFont="1" applyAlignment="1" applyProtection="1">
      <alignment horizontal="center"/>
      <protection locked="0"/>
    </xf>
    <xf numFmtId="168" fontId="4" fillId="4" borderId="1" xfId="15" quotePrefix="1" applyNumberFormat="1" applyFont="1" applyFill="1" applyBorder="1" applyAlignment="1" applyProtection="1">
      <alignment horizontal="center"/>
      <protection locked="0"/>
    </xf>
    <xf numFmtId="14" fontId="12" fillId="0" borderId="0" xfId="51" applyNumberFormat="1" applyFont="1" applyAlignment="1" applyProtection="1">
      <alignment horizontal="left"/>
      <protection locked="0"/>
    </xf>
    <xf numFmtId="14" fontId="4" fillId="4" borderId="1" xfId="51" applyNumberFormat="1" applyFont="1" applyFill="1" applyBorder="1" applyAlignment="1" applyProtection="1">
      <alignment horizontal="center"/>
      <protection locked="0"/>
    </xf>
    <xf numFmtId="0" fontId="9" fillId="0" borderId="0" xfId="51" applyFont="1" applyProtection="1">
      <protection locked="0"/>
    </xf>
    <xf numFmtId="165" fontId="13" fillId="0" borderId="0" xfId="51" applyNumberFormat="1" applyFont="1" applyAlignment="1" applyProtection="1">
      <alignment horizontal="left"/>
      <protection locked="0"/>
    </xf>
    <xf numFmtId="14" fontId="12" fillId="0" borderId="0" xfId="51" applyNumberFormat="1" applyFont="1" applyAlignment="1" applyProtection="1">
      <alignment horizontal="left" vertical="center"/>
      <protection locked="0"/>
    </xf>
    <xf numFmtId="14" fontId="12" fillId="0" borderId="14" xfId="51" applyNumberFormat="1" applyFont="1" applyBorder="1" applyAlignment="1" applyProtection="1">
      <alignment horizontal="left"/>
      <protection locked="0"/>
    </xf>
    <xf numFmtId="165" fontId="13" fillId="0" borderId="14" xfId="51" applyNumberFormat="1" applyFont="1" applyBorder="1" applyAlignment="1" applyProtection="1">
      <alignment horizontal="left"/>
      <protection locked="0"/>
    </xf>
    <xf numFmtId="0" fontId="11" fillId="0" borderId="14" xfId="51" applyFont="1" applyBorder="1" applyProtection="1">
      <protection locked="0"/>
    </xf>
    <xf numFmtId="0" fontId="2" fillId="0" borderId="5" xfId="51" applyBorder="1" applyProtection="1">
      <protection locked="0"/>
    </xf>
    <xf numFmtId="49" fontId="23" fillId="0" borderId="6" xfId="51" applyNumberFormat="1" applyFont="1" applyBorder="1" applyProtection="1">
      <protection locked="0"/>
    </xf>
    <xf numFmtId="165" fontId="23" fillId="0" borderId="6" xfId="51" applyNumberFormat="1" applyFont="1" applyBorder="1" applyAlignment="1" applyProtection="1">
      <alignment horizontal="center"/>
      <protection locked="0"/>
    </xf>
    <xf numFmtId="164" fontId="26" fillId="0" borderId="21" xfId="51" applyNumberFormat="1" applyFont="1" applyBorder="1" applyAlignment="1" applyProtection="1">
      <alignment horizontal="center"/>
      <protection locked="0"/>
    </xf>
    <xf numFmtId="0" fontId="23" fillId="0" borderId="6" xfId="51" applyFont="1" applyBorder="1" applyAlignment="1" applyProtection="1">
      <alignment horizontal="center" vertical="center"/>
      <protection locked="0"/>
    </xf>
    <xf numFmtId="165" fontId="23" fillId="0" borderId="6" xfId="51" applyNumberFormat="1" applyFont="1" applyBorder="1" applyProtection="1">
      <protection locked="0"/>
    </xf>
    <xf numFmtId="0" fontId="8" fillId="0" borderId="0" xfId="51" applyFont="1" applyProtection="1">
      <protection locked="0"/>
    </xf>
    <xf numFmtId="165" fontId="6" fillId="0" borderId="0" xfId="51" applyNumberFormat="1" applyFont="1" applyAlignment="1" applyProtection="1">
      <alignment horizontal="right"/>
      <protection locked="0"/>
    </xf>
    <xf numFmtId="0" fontId="4" fillId="0" borderId="0" xfId="51" applyFont="1" applyAlignment="1" applyProtection="1">
      <alignment vertical="center"/>
      <protection locked="0"/>
    </xf>
    <xf numFmtId="0" fontId="19" fillId="0" borderId="0" xfId="51" applyFont="1" applyProtection="1">
      <protection locked="0"/>
    </xf>
    <xf numFmtId="44" fontId="23" fillId="0" borderId="21" xfId="2" applyFont="1" applyFill="1" applyBorder="1" applyAlignment="1">
      <alignment vertical="center"/>
    </xf>
    <xf numFmtId="44" fontId="31" fillId="0" borderId="21" xfId="0" applyNumberFormat="1" applyFont="1" applyBorder="1" applyAlignment="1">
      <alignment vertical="center"/>
    </xf>
    <xf numFmtId="0" fontId="23" fillId="0" borderId="6" xfId="557" applyFont="1" applyBorder="1" applyAlignment="1" applyProtection="1">
      <alignment horizontal="center" vertical="center" wrapText="1"/>
      <protection locked="0"/>
    </xf>
    <xf numFmtId="14" fontId="23" fillId="0" borderId="6" xfId="557" applyNumberFormat="1" applyFont="1" applyBorder="1" applyAlignment="1" applyProtection="1">
      <alignment horizontal="center" vertical="center" wrapText="1"/>
      <protection locked="0"/>
    </xf>
    <xf numFmtId="44" fontId="0" fillId="0" borderId="0" xfId="2" applyFont="1"/>
    <xf numFmtId="0" fontId="0" fillId="0" borderId="10" xfId="0" applyBorder="1" applyProtection="1">
      <protection locked="0"/>
    </xf>
    <xf numFmtId="0" fontId="0" fillId="0" borderId="15" xfId="0" applyBorder="1" applyProtection="1">
      <protection locked="0"/>
    </xf>
    <xf numFmtId="0" fontId="0" fillId="0" borderId="12" xfId="0" applyBorder="1" applyProtection="1">
      <protection locked="0"/>
    </xf>
    <xf numFmtId="0" fontId="4" fillId="0" borderId="0" xfId="51" applyFont="1" applyAlignment="1" applyProtection="1">
      <alignment horizontal="center"/>
      <protection locked="0"/>
    </xf>
    <xf numFmtId="0" fontId="0" fillId="0" borderId="14" xfId="0" applyBorder="1" applyProtection="1">
      <protection locked="0"/>
    </xf>
    <xf numFmtId="9" fontId="4" fillId="0" borderId="14" xfId="559" applyFont="1" applyFill="1" applyBorder="1" applyAlignment="1" applyProtection="1">
      <alignment horizontal="center"/>
      <protection locked="0"/>
    </xf>
    <xf numFmtId="0" fontId="4" fillId="7" borderId="2" xfId="51" applyFont="1" applyFill="1" applyBorder="1" applyAlignment="1" applyProtection="1">
      <alignment horizontal="center" vertical="center" wrapText="1"/>
      <protection locked="0"/>
    </xf>
    <xf numFmtId="0" fontId="4" fillId="0" borderId="0" xfId="51" applyFont="1" applyAlignment="1" applyProtection="1">
      <alignment vertical="center" wrapText="1"/>
      <protection locked="0"/>
    </xf>
    <xf numFmtId="0" fontId="2" fillId="0" borderId="0" xfId="51" applyAlignment="1" applyProtection="1">
      <alignment vertical="center"/>
      <protection locked="0"/>
    </xf>
    <xf numFmtId="14" fontId="2" fillId="0" borderId="0" xfId="51" applyNumberFormat="1" applyAlignment="1" applyProtection="1">
      <alignment vertical="center"/>
      <protection locked="0"/>
    </xf>
    <xf numFmtId="165" fontId="4" fillId="0" borderId="24" xfId="51" applyNumberFormat="1" applyFont="1" applyBorder="1" applyAlignment="1" applyProtection="1">
      <alignment horizontal="center" vertical="center"/>
      <protection locked="0"/>
    </xf>
    <xf numFmtId="165" fontId="4" fillId="6" borderId="6" xfId="51" applyNumberFormat="1" applyFont="1" applyFill="1" applyBorder="1" applyAlignment="1" applyProtection="1">
      <alignment horizontal="center" vertical="center"/>
      <protection locked="0"/>
    </xf>
    <xf numFmtId="165" fontId="4" fillId="7" borderId="6" xfId="51" applyNumberFormat="1" applyFont="1" applyFill="1" applyBorder="1" applyAlignment="1" applyProtection="1">
      <alignment horizontal="center" vertical="center"/>
      <protection locked="0"/>
    </xf>
    <xf numFmtId="14" fontId="2" fillId="0" borderId="6" xfId="51" applyNumberFormat="1" applyBorder="1" applyAlignment="1" applyProtection="1">
      <alignment horizontal="center"/>
      <protection locked="0"/>
    </xf>
    <xf numFmtId="44" fontId="2" fillId="0" borderId="6" xfId="2" applyFont="1" applyBorder="1" applyAlignment="1" applyProtection="1">
      <alignment horizontal="center" vertical="center"/>
      <protection locked="0"/>
    </xf>
    <xf numFmtId="0" fontId="18" fillId="0" borderId="22" xfId="0" applyFont="1" applyBorder="1" applyAlignment="1">
      <alignment horizontal="center" vertical="center" wrapText="1"/>
    </xf>
    <xf numFmtId="0" fontId="0" fillId="0" borderId="0" xfId="0" applyAlignment="1">
      <alignment horizontal="center"/>
    </xf>
    <xf numFmtId="0" fontId="18" fillId="0" borderId="6" xfId="0" applyFont="1" applyBorder="1" applyAlignment="1">
      <alignment vertical="center"/>
    </xf>
    <xf numFmtId="0" fontId="18" fillId="0" borderId="6" xfId="0" applyFont="1" applyBorder="1" applyAlignment="1">
      <alignment horizontal="center" vertical="center"/>
    </xf>
    <xf numFmtId="44" fontId="18" fillId="0" borderId="6" xfId="2" applyFont="1" applyBorder="1" applyAlignment="1" applyProtection="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44" fontId="0" fillId="0" borderId="6" xfId="2" applyFont="1" applyBorder="1" applyAlignment="1" applyProtection="1">
      <alignment horizontal="center" vertical="center"/>
    </xf>
    <xf numFmtId="0" fontId="0" fillId="0" borderId="0" xfId="0" applyAlignment="1">
      <alignment horizontal="center" vertical="center"/>
    </xf>
    <xf numFmtId="44" fontId="0" fillId="0" borderId="0" xfId="2" applyFont="1" applyBorder="1" applyAlignment="1" applyProtection="1">
      <alignment horizontal="center" vertical="center"/>
    </xf>
    <xf numFmtId="0" fontId="23" fillId="0" borderId="6" xfId="51" applyFont="1" applyBorder="1" applyAlignment="1" applyProtection="1">
      <alignment horizontal="center"/>
      <protection locked="0"/>
    </xf>
    <xf numFmtId="0" fontId="23" fillId="0" borderId="6" xfId="51" applyFont="1" applyBorder="1" applyAlignment="1" applyProtection="1">
      <alignment horizontal="center" wrapText="1"/>
      <protection locked="0"/>
    </xf>
    <xf numFmtId="0" fontId="42" fillId="0" borderId="0" xfId="0" applyFont="1"/>
    <xf numFmtId="0" fontId="0" fillId="12" borderId="43" xfId="0" applyFill="1" applyBorder="1"/>
    <xf numFmtId="0" fontId="0" fillId="13" borderId="43" xfId="0" applyFill="1" applyBorder="1"/>
    <xf numFmtId="0" fontId="0" fillId="10" borderId="0" xfId="0" applyFill="1"/>
    <xf numFmtId="0" fontId="0" fillId="0" borderId="43" xfId="0" applyBorder="1"/>
    <xf numFmtId="0" fontId="0" fillId="12" borderId="0" xfId="0" applyFill="1"/>
    <xf numFmtId="0" fontId="0" fillId="9" borderId="43" xfId="0" applyFill="1" applyBorder="1"/>
    <xf numFmtId="0" fontId="0" fillId="9" borderId="0" xfId="0" applyFill="1"/>
    <xf numFmtId="0" fontId="0" fillId="10" borderId="43" xfId="0" applyFill="1" applyBorder="1"/>
    <xf numFmtId="0" fontId="4" fillId="2" borderId="9" xfId="51" applyFont="1" applyFill="1" applyBorder="1" applyAlignment="1" applyProtection="1">
      <alignment horizontal="center"/>
      <protection locked="0"/>
    </xf>
    <xf numFmtId="0" fontId="0" fillId="10" borderId="44" xfId="0" applyFill="1" applyBorder="1"/>
    <xf numFmtId="0" fontId="0" fillId="10" borderId="45" xfId="0" applyFill="1" applyBorder="1"/>
    <xf numFmtId="0" fontId="0" fillId="10" borderId="46" xfId="0" applyFill="1" applyBorder="1"/>
    <xf numFmtId="0" fontId="0" fillId="10" borderId="6" xfId="0" applyFill="1" applyBorder="1"/>
    <xf numFmtId="0" fontId="4" fillId="6" borderId="6" xfId="51" applyFont="1" applyFill="1" applyBorder="1" applyAlignment="1" applyProtection="1">
      <alignment vertical="center"/>
      <protection locked="0"/>
    </xf>
    <xf numFmtId="0" fontId="0" fillId="0" borderId="8" xfId="0" applyBorder="1" applyProtection="1">
      <protection locked="0"/>
    </xf>
    <xf numFmtId="0" fontId="0" fillId="0" borderId="11" xfId="0" applyBorder="1" applyProtection="1">
      <protection locked="0"/>
    </xf>
    <xf numFmtId="0" fontId="26" fillId="0" borderId="21" xfId="51" applyFont="1" applyBorder="1" applyAlignment="1" applyProtection="1">
      <alignment horizontal="center"/>
      <protection locked="0"/>
    </xf>
    <xf numFmtId="0" fontId="2" fillId="0" borderId="14" xfId="51" applyBorder="1" applyProtection="1">
      <protection locked="0"/>
    </xf>
    <xf numFmtId="14" fontId="23" fillId="0" borderId="21" xfId="51" applyNumberFormat="1" applyFont="1" applyBorder="1" applyAlignment="1" applyProtection="1">
      <alignment horizontal="center" vertical="center" wrapText="1"/>
      <protection locked="0"/>
    </xf>
    <xf numFmtId="0" fontId="2" fillId="0" borderId="10" xfId="51" applyBorder="1" applyProtection="1">
      <protection locked="0"/>
    </xf>
    <xf numFmtId="0" fontId="0" fillId="0" borderId="19" xfId="0" applyBorder="1" applyProtection="1">
      <protection locked="0"/>
    </xf>
    <xf numFmtId="8" fontId="23" fillId="0" borderId="6" xfId="51" applyNumberFormat="1" applyFont="1" applyBorder="1" applyAlignment="1" applyProtection="1">
      <alignment horizontal="center" vertical="center"/>
      <protection locked="0"/>
    </xf>
    <xf numFmtId="44" fontId="0" fillId="0" borderId="15" xfId="0" applyNumberFormat="1" applyBorder="1" applyProtection="1">
      <protection locked="0"/>
    </xf>
    <xf numFmtId="44" fontId="0" fillId="0" borderId="12" xfId="0" applyNumberFormat="1" applyBorder="1" applyProtection="1">
      <protection locked="0"/>
    </xf>
    <xf numFmtId="44" fontId="0" fillId="0" borderId="5" xfId="0" applyNumberFormat="1" applyBorder="1" applyProtection="1">
      <protection locked="0"/>
    </xf>
    <xf numFmtId="0" fontId="2" fillId="0" borderId="6" xfId="51" applyBorder="1" applyAlignment="1" applyProtection="1">
      <alignment horizontal="center"/>
      <protection locked="0"/>
    </xf>
    <xf numFmtId="14" fontId="2" fillId="0" borderId="6" xfId="51" applyNumberFormat="1" applyBorder="1" applyAlignment="1" applyProtection="1">
      <alignment horizontal="center" vertical="center" wrapText="1"/>
      <protection locked="0"/>
    </xf>
    <xf numFmtId="0" fontId="2" fillId="0" borderId="6" xfId="557" applyBorder="1" applyAlignment="1" applyProtection="1">
      <alignment horizontal="left" wrapText="1"/>
      <protection locked="0"/>
    </xf>
    <xf numFmtId="8" fontId="23" fillId="0" borderId="21" xfId="51" applyNumberFormat="1" applyFont="1" applyBorder="1" applyAlignment="1" applyProtection="1">
      <alignment horizontal="center" vertical="center"/>
      <protection locked="0"/>
    </xf>
    <xf numFmtId="0" fontId="17" fillId="3" borderId="18" xfId="6" applyFont="1" applyFill="1" applyBorder="1" applyAlignment="1">
      <alignment horizontal="center" vertical="center"/>
    </xf>
    <xf numFmtId="0" fontId="43" fillId="0" borderId="0" xfId="0" applyFont="1" applyProtection="1">
      <protection locked="0"/>
    </xf>
    <xf numFmtId="44" fontId="43" fillId="0" borderId="0" xfId="0" applyNumberFormat="1" applyFont="1" applyProtection="1">
      <protection locked="0"/>
    </xf>
    <xf numFmtId="0" fontId="17" fillId="3" borderId="19" xfId="6" applyFont="1" applyFill="1" applyBorder="1" applyAlignment="1">
      <alignment horizontal="center" vertical="center"/>
    </xf>
    <xf numFmtId="0" fontId="17" fillId="3" borderId="20" xfId="6" applyFont="1" applyFill="1" applyBorder="1" applyAlignment="1">
      <alignment horizontal="center" vertical="center"/>
    </xf>
    <xf numFmtId="44" fontId="2" fillId="0" borderId="6" xfId="2" applyFont="1" applyBorder="1" applyAlignment="1" applyProtection="1">
      <alignment horizontal="center"/>
      <protection locked="0"/>
    </xf>
    <xf numFmtId="165" fontId="4" fillId="0" borderId="0" xfId="51" applyNumberFormat="1" applyFont="1" applyAlignment="1" applyProtection="1">
      <alignment horizontal="left"/>
      <protection locked="0"/>
    </xf>
    <xf numFmtId="44" fontId="2" fillId="0" borderId="6" xfId="2" applyFont="1" applyBorder="1" applyAlignment="1" applyProtection="1">
      <protection locked="0"/>
    </xf>
    <xf numFmtId="0" fontId="0" fillId="0" borderId="25" xfId="0" applyBorder="1"/>
    <xf numFmtId="0" fontId="0" fillId="0" borderId="6" xfId="0" applyBorder="1" applyAlignment="1">
      <alignment horizontal="center"/>
    </xf>
    <xf numFmtId="0" fontId="7" fillId="0" borderId="6" xfId="0" applyFont="1" applyBorder="1"/>
    <xf numFmtId="9" fontId="4" fillId="0" borderId="10" xfId="559" applyFont="1" applyFill="1" applyBorder="1" applyAlignment="1" applyProtection="1">
      <alignment horizontal="center"/>
      <protection locked="0"/>
    </xf>
    <xf numFmtId="165" fontId="4" fillId="0" borderId="10" xfId="51" applyNumberFormat="1" applyFont="1" applyBorder="1" applyAlignment="1" applyProtection="1">
      <alignment horizontal="left"/>
      <protection locked="0"/>
    </xf>
    <xf numFmtId="9" fontId="2" fillId="0" borderId="10" xfId="559" applyFont="1" applyFill="1" applyBorder="1" applyAlignment="1" applyProtection="1">
      <alignment horizontal="left"/>
      <protection locked="0"/>
    </xf>
    <xf numFmtId="0" fontId="4" fillId="4" borderId="2" xfId="51" applyFont="1" applyFill="1" applyBorder="1" applyAlignment="1" applyProtection="1">
      <alignment horizontal="center" vertical="center"/>
      <protection locked="0"/>
    </xf>
    <xf numFmtId="0" fontId="4" fillId="2" borderId="2" xfId="51" applyFont="1" applyFill="1" applyBorder="1" applyAlignment="1" applyProtection="1">
      <alignment horizontal="center" vertical="center" wrapText="1"/>
      <protection locked="0"/>
    </xf>
    <xf numFmtId="165" fontId="4" fillId="4" borderId="2" xfId="51" applyNumberFormat="1" applyFont="1" applyFill="1" applyBorder="1" applyAlignment="1" applyProtection="1">
      <alignment horizontal="center" vertical="center" wrapText="1"/>
      <protection locked="0"/>
    </xf>
    <xf numFmtId="0" fontId="45" fillId="0" borderId="0" xfId="0" applyFont="1" applyAlignment="1">
      <alignment horizontal="right"/>
    </xf>
    <xf numFmtId="0" fontId="45" fillId="0" borderId="0" xfId="0" applyFont="1" applyProtection="1">
      <protection locked="0"/>
    </xf>
    <xf numFmtId="0" fontId="43" fillId="0" borderId="12" xfId="0" applyFont="1" applyBorder="1" applyProtection="1">
      <protection locked="0"/>
    </xf>
    <xf numFmtId="0" fontId="4" fillId="0" borderId="10" xfId="51" applyFont="1" applyBorder="1" applyAlignment="1" applyProtection="1">
      <alignment vertical="center"/>
      <protection locked="0"/>
    </xf>
    <xf numFmtId="0" fontId="43" fillId="0" borderId="11" xfId="0" applyFont="1" applyBorder="1" applyProtection="1">
      <protection locked="0"/>
    </xf>
    <xf numFmtId="0" fontId="43" fillId="0" borderId="14" xfId="0" applyFont="1" applyBorder="1" applyProtection="1">
      <protection locked="0"/>
    </xf>
    <xf numFmtId="49" fontId="2" fillId="0" borderId="21" xfId="51" applyNumberFormat="1" applyBorder="1" applyProtection="1">
      <protection locked="0"/>
    </xf>
    <xf numFmtId="0" fontId="2" fillId="0" borderId="21" xfId="51" applyBorder="1" applyAlignment="1" applyProtection="1">
      <alignment horizontal="center"/>
      <protection locked="0"/>
    </xf>
    <xf numFmtId="14" fontId="2" fillId="0" borderId="21" xfId="51" applyNumberFormat="1" applyBorder="1" applyAlignment="1" applyProtection="1">
      <alignment horizontal="center" vertical="center" wrapText="1"/>
      <protection locked="0"/>
    </xf>
    <xf numFmtId="0" fontId="2" fillId="0" borderId="21" xfId="51" applyBorder="1" applyAlignment="1" applyProtection="1">
      <alignment horizontal="center" vertical="center" wrapText="1"/>
      <protection locked="0"/>
    </xf>
    <xf numFmtId="49" fontId="2" fillId="0" borderId="6" xfId="51" applyNumberFormat="1" applyBorder="1" applyProtection="1">
      <protection locked="0"/>
    </xf>
    <xf numFmtId="44" fontId="2" fillId="0" borderId="6" xfId="2" applyFont="1" applyBorder="1" applyAlignment="1" applyProtection="1">
      <alignment vertical="center"/>
      <protection locked="0"/>
    </xf>
    <xf numFmtId="44" fontId="2" fillId="0" borderId="0" xfId="2" applyFont="1" applyFill="1" applyBorder="1" applyAlignment="1" applyProtection="1">
      <alignment vertical="center"/>
      <protection locked="0"/>
    </xf>
    <xf numFmtId="44" fontId="33" fillId="0" borderId="6" xfId="2" applyFont="1" applyFill="1" applyBorder="1" applyAlignment="1" applyProtection="1">
      <alignment horizontal="center" vertical="center"/>
      <protection locked="0"/>
    </xf>
    <xf numFmtId="0" fontId="4" fillId="2" borderId="4" xfId="51" applyFont="1" applyFill="1" applyBorder="1" applyAlignment="1" applyProtection="1">
      <alignment horizontal="center" vertical="center" wrapText="1"/>
      <protection locked="0"/>
    </xf>
    <xf numFmtId="165" fontId="4" fillId="2" borderId="4" xfId="51" applyNumberFormat="1" applyFont="1" applyFill="1" applyBorder="1" applyAlignment="1" applyProtection="1">
      <alignment horizontal="center" vertical="center" wrapText="1"/>
      <protection locked="0"/>
    </xf>
    <xf numFmtId="0" fontId="0" fillId="18" borderId="43" xfId="0" applyFill="1" applyBorder="1" applyAlignment="1">
      <alignment horizontal="center" vertical="center"/>
    </xf>
    <xf numFmtId="0" fontId="0" fillId="16" borderId="43" xfId="0" applyFill="1" applyBorder="1" applyAlignment="1">
      <alignment horizontal="center" vertical="center"/>
    </xf>
    <xf numFmtId="9" fontId="4" fillId="0" borderId="0" xfId="559" applyFont="1" applyFill="1" applyBorder="1" applyAlignment="1" applyProtection="1">
      <alignment horizontal="center"/>
      <protection locked="0"/>
    </xf>
    <xf numFmtId="14" fontId="2" fillId="0" borderId="0" xfId="51" applyNumberFormat="1" applyAlignment="1" applyProtection="1">
      <alignment horizontal="center"/>
      <protection locked="0"/>
    </xf>
    <xf numFmtId="0" fontId="45" fillId="0" borderId="6" xfId="0" applyFont="1" applyBorder="1" applyProtection="1">
      <protection locked="0"/>
    </xf>
    <xf numFmtId="165" fontId="4" fillId="0" borderId="14" xfId="51" applyNumberFormat="1" applyFont="1" applyBorder="1" applyAlignment="1" applyProtection="1">
      <alignment horizontal="left"/>
      <protection locked="0"/>
    </xf>
    <xf numFmtId="0" fontId="9" fillId="0" borderId="14" xfId="51" applyFont="1" applyBorder="1" applyProtection="1">
      <protection locked="0"/>
    </xf>
    <xf numFmtId="14" fontId="12" fillId="0" borderId="14" xfId="51" applyNumberFormat="1" applyFont="1" applyBorder="1" applyAlignment="1" applyProtection="1">
      <alignment horizontal="left" vertical="center"/>
      <protection locked="0"/>
    </xf>
    <xf numFmtId="165" fontId="4" fillId="0" borderId="10" xfId="51" applyNumberFormat="1" applyFont="1" applyBorder="1" applyAlignment="1" applyProtection="1">
      <alignment horizontal="right"/>
      <protection locked="0"/>
    </xf>
    <xf numFmtId="4" fontId="2" fillId="0" borderId="14" xfId="18" applyNumberFormat="1" applyFont="1" applyBorder="1" applyAlignment="1" applyProtection="1">
      <alignment horizontal="left" vertical="top" wrapText="1"/>
      <protection locked="0"/>
    </xf>
    <xf numFmtId="4" fontId="2" fillId="0" borderId="5" xfId="18" applyNumberFormat="1" applyFont="1" applyBorder="1" applyAlignment="1" applyProtection="1">
      <alignment horizontal="left" vertical="top" wrapText="1"/>
      <protection locked="0"/>
    </xf>
    <xf numFmtId="0" fontId="46" fillId="0" borderId="34" xfId="0" applyFont="1" applyBorder="1" applyAlignment="1" applyProtection="1">
      <alignment vertical="center"/>
      <protection locked="0"/>
    </xf>
    <xf numFmtId="0" fontId="0" fillId="0" borderId="34" xfId="0" applyBorder="1" applyAlignment="1" applyProtection="1">
      <alignment vertical="center"/>
      <protection locked="0"/>
    </xf>
    <xf numFmtId="0" fontId="0" fillId="0" borderId="0" xfId="0" applyAlignment="1" applyProtection="1">
      <alignment vertical="center"/>
      <protection locked="0"/>
    </xf>
    <xf numFmtId="0" fontId="13" fillId="0" borderId="0" xfId="51" applyFont="1" applyAlignment="1" applyProtection="1">
      <alignment horizontal="left"/>
      <protection locked="0"/>
    </xf>
    <xf numFmtId="0" fontId="12" fillId="0" borderId="0" xfId="51" quotePrefix="1" applyFont="1" applyAlignment="1" applyProtection="1">
      <alignment horizontal="center"/>
      <protection locked="0"/>
    </xf>
    <xf numFmtId="49" fontId="23" fillId="0" borderId="21" xfId="51" applyNumberFormat="1" applyFont="1" applyBorder="1" applyProtection="1">
      <protection locked="0"/>
    </xf>
    <xf numFmtId="0" fontId="23" fillId="0" borderId="21" xfId="51" applyFont="1" applyBorder="1" applyAlignment="1" applyProtection="1">
      <alignment horizontal="center"/>
      <protection locked="0"/>
    </xf>
    <xf numFmtId="165" fontId="23" fillId="0" borderId="21" xfId="51" applyNumberFormat="1" applyFont="1" applyBorder="1" applyAlignment="1" applyProtection="1">
      <alignment horizontal="center"/>
      <protection locked="0"/>
    </xf>
    <xf numFmtId="0" fontId="23" fillId="0" borderId="21" xfId="51" applyFont="1" applyBorder="1" applyAlignment="1" applyProtection="1">
      <alignment horizontal="center" wrapText="1"/>
      <protection locked="0"/>
    </xf>
    <xf numFmtId="0" fontId="13" fillId="0" borderId="10" xfId="51" applyFont="1" applyBorder="1" applyAlignment="1" applyProtection="1">
      <alignment horizontal="left"/>
      <protection locked="0"/>
    </xf>
    <xf numFmtId="0" fontId="12" fillId="0" borderId="10" xfId="51" quotePrefix="1" applyFont="1" applyBorder="1" applyAlignment="1" applyProtection="1">
      <alignment horizontal="center"/>
      <protection locked="0"/>
    </xf>
    <xf numFmtId="0" fontId="4" fillId="6" borderId="4" xfId="51" applyFont="1" applyFill="1" applyBorder="1" applyAlignment="1" applyProtection="1">
      <alignment horizontal="center" vertical="center" wrapText="1"/>
      <protection locked="0"/>
    </xf>
    <xf numFmtId="0" fontId="0" fillId="0" borderId="18" xfId="0" applyBorder="1" applyProtection="1">
      <protection locked="0"/>
    </xf>
    <xf numFmtId="0" fontId="0" fillId="0" borderId="20" xfId="0" applyBorder="1" applyProtection="1">
      <protection locked="0"/>
    </xf>
    <xf numFmtId="0" fontId="32" fillId="0" borderId="3" xfId="0" applyFont="1" applyBorder="1" applyAlignment="1">
      <alignment horizontal="center" vertical="center"/>
    </xf>
    <xf numFmtId="0" fontId="32" fillId="0" borderId="3" xfId="0" applyFont="1" applyBorder="1"/>
    <xf numFmtId="0" fontId="0" fillId="0" borderId="29" xfId="0" applyBorder="1" applyAlignment="1">
      <alignment horizontal="center"/>
    </xf>
    <xf numFmtId="164" fontId="26" fillId="0" borderId="16" xfId="51" applyNumberFormat="1" applyFont="1" applyBorder="1" applyAlignment="1" applyProtection="1">
      <alignment horizontal="center"/>
      <protection locked="0"/>
    </xf>
    <xf numFmtId="164" fontId="26" fillId="0" borderId="4" xfId="51" applyNumberFormat="1" applyFont="1" applyBorder="1" applyAlignment="1" applyProtection="1">
      <alignment horizontal="center"/>
      <protection locked="0"/>
    </xf>
    <xf numFmtId="164" fontId="26" fillId="0" borderId="55" xfId="51" applyNumberFormat="1" applyFont="1" applyBorder="1" applyAlignment="1" applyProtection="1">
      <alignment horizontal="center"/>
      <protection locked="0"/>
    </xf>
    <xf numFmtId="164" fontId="26" fillId="0" borderId="29" xfId="51" applyNumberFormat="1" applyFont="1" applyBorder="1" applyAlignment="1" applyProtection="1">
      <alignment horizontal="center"/>
      <protection locked="0"/>
    </xf>
    <xf numFmtId="0" fontId="40" fillId="0" borderId="0" xfId="0" applyFont="1" applyAlignment="1" applyProtection="1">
      <alignment vertical="center"/>
      <protection locked="0"/>
    </xf>
    <xf numFmtId="9" fontId="2" fillId="0" borderId="14" xfId="559" applyFont="1" applyFill="1" applyBorder="1" applyAlignment="1" applyProtection="1">
      <alignment horizontal="center"/>
      <protection locked="0"/>
    </xf>
    <xf numFmtId="14" fontId="11" fillId="0" borderId="14" xfId="51" applyNumberFormat="1" applyFont="1" applyBorder="1" applyAlignment="1" applyProtection="1">
      <alignment horizontal="left" vertical="center"/>
      <protection locked="0"/>
    </xf>
    <xf numFmtId="0" fontId="2" fillId="0" borderId="11" xfId="51" applyBorder="1" applyProtection="1">
      <protection locked="0"/>
    </xf>
    <xf numFmtId="0" fontId="4" fillId="0" borderId="11" xfId="51" applyFont="1" applyBorder="1" applyAlignment="1" applyProtection="1">
      <alignment vertical="center" wrapText="1"/>
      <protection locked="0"/>
    </xf>
    <xf numFmtId="0" fontId="0" fillId="0" borderId="13" xfId="0" applyBorder="1" applyProtection="1">
      <protection locked="0"/>
    </xf>
    <xf numFmtId="4" fontId="11" fillId="0" borderId="14" xfId="18" applyNumberFormat="1" applyFont="1" applyBorder="1" applyAlignment="1" applyProtection="1">
      <alignment horizontal="left" vertical="top" wrapText="1"/>
      <protection locked="0"/>
    </xf>
    <xf numFmtId="4" fontId="11" fillId="0" borderId="5" xfId="18" applyNumberFormat="1" applyFont="1" applyBorder="1" applyAlignment="1" applyProtection="1">
      <alignment horizontal="left" vertical="top" wrapText="1"/>
      <protection locked="0"/>
    </xf>
    <xf numFmtId="0" fontId="0" fillId="0" borderId="14" xfId="0" applyBorder="1"/>
    <xf numFmtId="0" fontId="2" fillId="0" borderId="8" xfId="51" applyBorder="1" applyProtection="1">
      <protection locked="0"/>
    </xf>
    <xf numFmtId="0" fontId="4" fillId="0" borderId="10" xfId="51" applyFont="1" applyBorder="1" applyAlignment="1" applyProtection="1">
      <alignment horizontal="center" vertical="center"/>
      <protection locked="0"/>
    </xf>
    <xf numFmtId="164" fontId="4" fillId="0" borderId="10" xfId="1" applyNumberFormat="1" applyFont="1" applyFill="1" applyBorder="1" applyAlignment="1" applyProtection="1">
      <alignment horizontal="center" vertical="center"/>
      <protection locked="0"/>
    </xf>
    <xf numFmtId="169" fontId="4" fillId="0" borderId="10" xfId="1" applyNumberFormat="1" applyFont="1" applyFill="1" applyBorder="1" applyAlignment="1" applyProtection="1">
      <alignment horizontal="center" vertical="center"/>
      <protection locked="0"/>
    </xf>
    <xf numFmtId="44" fontId="4" fillId="0" borderId="10" xfId="2" applyFont="1" applyFill="1" applyBorder="1" applyAlignment="1" applyProtection="1">
      <alignment horizontal="center" vertical="center"/>
      <protection locked="0"/>
    </xf>
    <xf numFmtId="4" fontId="11" fillId="0" borderId="14" xfId="18" applyNumberFormat="1" applyFont="1" applyBorder="1" applyAlignment="1" applyProtection="1">
      <alignment horizontal="center" vertical="top" wrapText="1"/>
      <protection locked="0"/>
    </xf>
    <xf numFmtId="0" fontId="0" fillId="0" borderId="5" xfId="0" applyBorder="1" applyProtection="1">
      <protection locked="0"/>
    </xf>
    <xf numFmtId="169" fontId="33" fillId="0" borderId="0" xfId="1" applyNumberFormat="1" applyFont="1" applyBorder="1" applyAlignment="1" applyProtection="1">
      <alignment horizontal="center"/>
      <protection locked="0"/>
    </xf>
    <xf numFmtId="44" fontId="33" fillId="0" borderId="0" xfId="2" applyFont="1" applyBorder="1" applyAlignment="1" applyProtection="1">
      <alignment horizontal="center"/>
      <protection locked="0"/>
    </xf>
    <xf numFmtId="0" fontId="13" fillId="0" borderId="0" xfId="51" applyFont="1" applyProtection="1">
      <protection locked="0"/>
    </xf>
    <xf numFmtId="0" fontId="16" fillId="0" borderId="34" xfId="0" applyFont="1" applyBorder="1" applyAlignment="1" applyProtection="1">
      <alignment vertical="center"/>
      <protection locked="0"/>
    </xf>
    <xf numFmtId="0" fontId="16" fillId="0" borderId="0" xfId="0" applyFont="1" applyAlignment="1" applyProtection="1">
      <alignment vertical="center"/>
      <protection locked="0"/>
    </xf>
    <xf numFmtId="4" fontId="4" fillId="0" borderId="0" xfId="18" applyNumberFormat="1" applyFont="1" applyFill="1" applyBorder="1" applyAlignment="1" applyProtection="1">
      <alignment vertical="center"/>
      <protection locked="0"/>
    </xf>
    <xf numFmtId="0" fontId="9" fillId="0" borderId="13" xfId="51" applyFont="1" applyBorder="1" applyProtection="1">
      <protection locked="0"/>
    </xf>
    <xf numFmtId="0" fontId="45" fillId="0" borderId="0" xfId="0" applyFont="1" applyAlignment="1" applyProtection="1">
      <alignment vertical="center"/>
      <protection locked="0"/>
    </xf>
    <xf numFmtId="0" fontId="23" fillId="0" borderId="0" xfId="51" applyFont="1" applyAlignment="1" applyProtection="1">
      <alignment horizontal="center" vertical="center"/>
      <protection locked="0"/>
    </xf>
    <xf numFmtId="4" fontId="12" fillId="0" borderId="0" xfId="18" applyNumberFormat="1" applyFont="1" applyFill="1" applyBorder="1" applyAlignment="1" applyProtection="1">
      <alignment vertical="center" wrapText="1"/>
      <protection locked="0"/>
    </xf>
    <xf numFmtId="0" fontId="40" fillId="0" borderId="34" xfId="0" applyFont="1" applyBorder="1" applyAlignment="1" applyProtection="1">
      <alignment vertical="center"/>
      <protection locked="0"/>
    </xf>
    <xf numFmtId="0" fontId="13" fillId="0" borderId="19" xfId="51" applyFont="1" applyBorder="1" applyAlignment="1" applyProtection="1">
      <alignment horizontal="left"/>
      <protection locked="0"/>
    </xf>
    <xf numFmtId="0" fontId="12" fillId="0" borderId="19" xfId="51" quotePrefix="1" applyFont="1" applyBorder="1" applyAlignment="1" applyProtection="1">
      <alignment horizontal="center"/>
      <protection locked="0"/>
    </xf>
    <xf numFmtId="0" fontId="2" fillId="0" borderId="20" xfId="51" applyBorder="1" applyProtection="1">
      <protection locked="0"/>
    </xf>
    <xf numFmtId="0" fontId="13" fillId="0" borderId="19" xfId="51" applyFont="1" applyBorder="1" applyAlignment="1" applyProtection="1">
      <alignment horizontal="right"/>
      <protection locked="0"/>
    </xf>
    <xf numFmtId="14" fontId="12" fillId="0" borderId="19" xfId="51" applyNumberFormat="1" applyFont="1" applyBorder="1" applyAlignment="1" applyProtection="1">
      <alignment horizontal="left"/>
      <protection locked="0"/>
    </xf>
    <xf numFmtId="9" fontId="4" fillId="0" borderId="15" xfId="559" applyFont="1" applyFill="1" applyBorder="1" applyAlignment="1" applyProtection="1">
      <alignment horizontal="center"/>
      <protection locked="0"/>
    </xf>
    <xf numFmtId="0" fontId="4" fillId="6" borderId="6" xfId="51" applyFont="1" applyFill="1" applyBorder="1" applyAlignment="1" applyProtection="1">
      <alignment horizontal="center" vertical="center"/>
      <protection locked="0"/>
    </xf>
    <xf numFmtId="0" fontId="0" fillId="0" borderId="34" xfId="0" applyBorder="1" applyAlignment="1" applyProtection="1">
      <alignment vertical="center" wrapText="1"/>
      <protection locked="0"/>
    </xf>
    <xf numFmtId="0" fontId="0" fillId="0" borderId="0" xfId="0" applyAlignment="1" applyProtection="1">
      <alignment vertical="center" wrapText="1"/>
      <protection locked="0"/>
    </xf>
    <xf numFmtId="49" fontId="23" fillId="0" borderId="0" xfId="51" applyNumberFormat="1" applyFont="1" applyProtection="1">
      <protection locked="0"/>
    </xf>
    <xf numFmtId="0" fontId="18" fillId="0" borderId="0" xfId="0" applyFont="1" applyProtection="1">
      <protection locked="0"/>
    </xf>
    <xf numFmtId="0" fontId="11" fillId="0" borderId="19" xfId="51" applyFont="1" applyBorder="1" applyAlignment="1" applyProtection="1">
      <alignment horizontal="left"/>
      <protection locked="0"/>
    </xf>
    <xf numFmtId="0" fontId="11" fillId="0" borderId="19" xfId="51" quotePrefix="1" applyFont="1" applyBorder="1" applyAlignment="1" applyProtection="1">
      <alignment horizontal="center"/>
      <protection locked="0"/>
    </xf>
    <xf numFmtId="0" fontId="14" fillId="0" borderId="19" xfId="51" applyFont="1" applyBorder="1" applyProtection="1">
      <protection locked="0"/>
    </xf>
    <xf numFmtId="0" fontId="18" fillId="0" borderId="6" xfId="0" applyFont="1" applyBorder="1" applyAlignment="1">
      <alignment horizontal="center" vertical="center" wrapText="1"/>
    </xf>
    <xf numFmtId="0" fontId="18" fillId="0" borderId="39" xfId="0" applyFont="1" applyBorder="1" applyAlignment="1">
      <alignment horizontal="center"/>
    </xf>
    <xf numFmtId="0" fontId="18" fillId="0" borderId="41" xfId="0" applyFont="1" applyBorder="1" applyAlignment="1">
      <alignment horizontal="center"/>
    </xf>
    <xf numFmtId="14" fontId="0" fillId="0" borderId="6" xfId="0" applyNumberFormat="1" applyBorder="1" applyAlignment="1">
      <alignment horizontal="center"/>
    </xf>
    <xf numFmtId="0" fontId="0" fillId="19" borderId="6" xfId="0" applyFill="1" applyBorder="1" applyAlignment="1">
      <alignment horizontal="center" vertical="center"/>
    </xf>
    <xf numFmtId="0" fontId="0" fillId="20" borderId="6" xfId="0" applyFill="1" applyBorder="1" applyAlignment="1">
      <alignment horizontal="center" vertical="center"/>
    </xf>
    <xf numFmtId="0" fontId="0" fillId="6" borderId="6" xfId="0" applyFill="1" applyBorder="1" applyAlignment="1">
      <alignment horizontal="center" vertical="center"/>
    </xf>
    <xf numFmtId="0" fontId="47" fillId="21" borderId="60" xfId="0" applyFont="1" applyFill="1" applyBorder="1" applyAlignment="1" applyProtection="1">
      <alignment horizontal="left" vertical="center"/>
      <protection locked="0"/>
    </xf>
    <xf numFmtId="0" fontId="47" fillId="21" borderId="60" xfId="51" applyFont="1" applyFill="1" applyBorder="1" applyAlignment="1" applyProtection="1">
      <alignment horizontal="left" vertical="center"/>
      <protection locked="0"/>
    </xf>
    <xf numFmtId="0" fontId="47" fillId="21" borderId="60" xfId="51" applyFont="1" applyFill="1" applyBorder="1" applyAlignment="1" applyProtection="1">
      <alignment horizontal="left" vertical="center" wrapText="1"/>
      <protection locked="0"/>
    </xf>
    <xf numFmtId="14" fontId="0" fillId="0" borderId="0" xfId="0" applyNumberFormat="1"/>
    <xf numFmtId="0" fontId="0" fillId="22" borderId="0" xfId="0" applyFill="1" applyAlignment="1">
      <alignment horizontal="left"/>
    </xf>
    <xf numFmtId="14" fontId="4" fillId="4" borderId="1" xfId="51" applyNumberFormat="1" applyFont="1" applyFill="1" applyBorder="1" applyProtection="1">
      <protection locked="0"/>
    </xf>
    <xf numFmtId="0" fontId="23" fillId="0" borderId="0" xfId="51" applyFont="1" applyAlignment="1" applyProtection="1">
      <alignment horizontal="center" wrapText="1"/>
      <protection locked="0"/>
    </xf>
    <xf numFmtId="14" fontId="23" fillId="0" borderId="0" xfId="51" applyNumberFormat="1" applyFont="1" applyAlignment="1" applyProtection="1">
      <alignment horizontal="center" vertical="center" wrapText="1"/>
      <protection locked="0"/>
    </xf>
    <xf numFmtId="164" fontId="26" fillId="0" borderId="0" xfId="51" applyNumberFormat="1" applyFont="1" applyAlignment="1" applyProtection="1">
      <alignment horizontal="center"/>
      <protection locked="0"/>
    </xf>
    <xf numFmtId="4" fontId="26" fillId="0" borderId="0" xfId="51" applyNumberFormat="1" applyFont="1" applyAlignment="1" applyProtection="1">
      <alignment horizontal="center"/>
      <protection locked="0"/>
    </xf>
    <xf numFmtId="44" fontId="26" fillId="0" borderId="0" xfId="15" applyFont="1" applyFill="1" applyBorder="1" applyProtection="1">
      <protection locked="0"/>
    </xf>
    <xf numFmtId="0" fontId="2" fillId="0" borderId="0" xfId="51" applyAlignment="1" applyProtection="1">
      <alignment horizontal="center" vertical="center" wrapText="1"/>
      <protection locked="0"/>
    </xf>
    <xf numFmtId="0" fontId="23" fillId="0" borderId="0" xfId="51" applyFont="1" applyAlignment="1" applyProtection="1">
      <alignment horizontal="center"/>
      <protection locked="0"/>
    </xf>
    <xf numFmtId="165" fontId="23" fillId="0" borderId="0" xfId="51" applyNumberFormat="1" applyFont="1" applyProtection="1">
      <protection locked="0"/>
    </xf>
    <xf numFmtId="0" fontId="47" fillId="21" borderId="18" xfId="0" applyFont="1" applyFill="1" applyBorder="1" applyAlignment="1" applyProtection="1">
      <alignment horizontal="left" vertical="center"/>
      <protection locked="0"/>
    </xf>
    <xf numFmtId="0" fontId="47" fillId="21" borderId="19" xfId="51" applyFont="1" applyFill="1" applyBorder="1" applyAlignment="1" applyProtection="1">
      <alignment horizontal="left" vertical="center"/>
      <protection locked="0"/>
    </xf>
    <xf numFmtId="0" fontId="47" fillId="21" borderId="19" xfId="51" applyFont="1" applyFill="1" applyBorder="1" applyAlignment="1" applyProtection="1">
      <alignment horizontal="left" vertical="center" wrapText="1"/>
      <protection locked="0"/>
    </xf>
    <xf numFmtId="0" fontId="47" fillId="21" borderId="19" xfId="0" applyFont="1" applyFill="1" applyBorder="1" applyAlignment="1" applyProtection="1">
      <alignment horizontal="left" vertical="center"/>
      <protection locked="0"/>
    </xf>
    <xf numFmtId="0" fontId="47" fillId="21" borderId="20" xfId="0" applyFont="1" applyFill="1" applyBorder="1" applyAlignment="1" applyProtection="1">
      <alignment horizontal="left" vertical="center"/>
      <protection locked="0"/>
    </xf>
    <xf numFmtId="3" fontId="26" fillId="0" borderId="0" xfId="51" applyNumberFormat="1" applyFont="1" applyAlignment="1" applyProtection="1">
      <alignment horizontal="center"/>
      <protection locked="0"/>
    </xf>
    <xf numFmtId="0" fontId="34" fillId="0" borderId="6" xfId="6" applyFont="1" applyBorder="1" applyAlignment="1">
      <alignment horizontal="center" vertical="center"/>
    </xf>
    <xf numFmtId="0" fontId="34" fillId="0" borderId="6" xfId="0" applyFont="1" applyBorder="1" applyAlignment="1">
      <alignment vertical="center" wrapText="1"/>
    </xf>
    <xf numFmtId="0" fontId="18" fillId="0" borderId="0" xfId="0" applyFont="1" applyAlignment="1">
      <alignment horizontal="center" vertical="center" wrapText="1"/>
    </xf>
    <xf numFmtId="0" fontId="28" fillId="0" borderId="0" xfId="0" applyFont="1" applyAlignment="1" applyProtection="1">
      <alignment horizontal="right"/>
      <protection locked="0"/>
    </xf>
    <xf numFmtId="0" fontId="4" fillId="0" borderId="0" xfId="51" quotePrefix="1" applyFont="1" applyAlignment="1" applyProtection="1">
      <alignment horizontal="right" indent="1"/>
      <protection locked="0"/>
    </xf>
    <xf numFmtId="0" fontId="4" fillId="0" borderId="0" xfId="51" quotePrefix="1" applyFont="1" applyAlignment="1" applyProtection="1">
      <alignment horizontal="left"/>
      <protection locked="0"/>
    </xf>
    <xf numFmtId="4" fontId="26" fillId="0" borderId="21" xfId="51" applyNumberFormat="1" applyFont="1" applyBorder="1" applyAlignment="1">
      <alignment horizontal="center"/>
    </xf>
    <xf numFmtId="44" fontId="26" fillId="0" borderId="21" xfId="15" applyFont="1" applyFill="1" applyBorder="1" applyProtection="1"/>
    <xf numFmtId="44" fontId="26" fillId="0" borderId="35" xfId="15" applyFont="1" applyFill="1" applyBorder="1" applyProtection="1"/>
    <xf numFmtId="3" fontId="26" fillId="0" borderId="21" xfId="51" applyNumberFormat="1" applyFont="1" applyBorder="1" applyAlignment="1">
      <alignment horizontal="center"/>
    </xf>
    <xf numFmtId="17" fontId="0" fillId="0" borderId="0" xfId="0" applyNumberFormat="1" applyAlignment="1" applyProtection="1">
      <alignment horizontal="left"/>
      <protection locked="0"/>
    </xf>
    <xf numFmtId="0" fontId="2" fillId="0" borderId="0" xfId="557" applyProtection="1">
      <protection locked="0"/>
    </xf>
    <xf numFmtId="165" fontId="2" fillId="0" borderId="0" xfId="557" applyNumberFormat="1" applyProtection="1">
      <protection locked="0"/>
    </xf>
    <xf numFmtId="0" fontId="4" fillId="0" borderId="0" xfId="557" applyFont="1" applyProtection="1">
      <protection locked="0"/>
    </xf>
    <xf numFmtId="0" fontId="5" fillId="0" borderId="0" xfId="557" applyFont="1" applyAlignment="1" applyProtection="1">
      <alignment horizontal="right"/>
      <protection locked="0"/>
    </xf>
    <xf numFmtId="0" fontId="3" fillId="0" borderId="0" xfId="557" applyFont="1" applyProtection="1">
      <protection locked="0"/>
    </xf>
    <xf numFmtId="8" fontId="12" fillId="0" borderId="10" xfId="557" quotePrefix="1" applyNumberFormat="1" applyFont="1" applyBorder="1" applyAlignment="1" applyProtection="1">
      <alignment horizontal="center"/>
      <protection locked="0"/>
    </xf>
    <xf numFmtId="0" fontId="12" fillId="0" borderId="10" xfId="557" applyFont="1" applyBorder="1" applyProtection="1">
      <protection locked="0"/>
    </xf>
    <xf numFmtId="0" fontId="24" fillId="0" borderId="0" xfId="557" applyFont="1" applyAlignment="1" applyProtection="1">
      <alignment horizontal="center"/>
      <protection locked="0"/>
    </xf>
    <xf numFmtId="8" fontId="12" fillId="0" borderId="0" xfId="557" quotePrefix="1" applyNumberFormat="1" applyFont="1" applyAlignment="1" applyProtection="1">
      <alignment horizontal="center"/>
      <protection locked="0"/>
    </xf>
    <xf numFmtId="0" fontId="11" fillId="0" borderId="0" xfId="557" applyFont="1" applyProtection="1">
      <protection locked="0"/>
    </xf>
    <xf numFmtId="0" fontId="13" fillId="0" borderId="0" xfId="557" applyFont="1" applyAlignment="1" applyProtection="1">
      <alignment horizontal="right"/>
      <protection locked="0"/>
    </xf>
    <xf numFmtId="14" fontId="12" fillId="0" borderId="14" xfId="557" applyNumberFormat="1" applyFont="1" applyBorder="1" applyAlignment="1" applyProtection="1">
      <alignment horizontal="left"/>
      <protection locked="0"/>
    </xf>
    <xf numFmtId="165" fontId="25" fillId="0" borderId="14" xfId="557" applyNumberFormat="1" applyFont="1" applyBorder="1" applyAlignment="1" applyProtection="1">
      <alignment horizontal="left"/>
      <protection locked="0"/>
    </xf>
    <xf numFmtId="0" fontId="11" fillId="0" borderId="14" xfId="557" applyFont="1" applyBorder="1" applyProtection="1">
      <protection locked="0"/>
    </xf>
    <xf numFmtId="0" fontId="9" fillId="0" borderId="8" xfId="557" applyFont="1" applyBorder="1" applyProtection="1">
      <protection locked="0"/>
    </xf>
    <xf numFmtId="14" fontId="12" fillId="0" borderId="10" xfId="557" applyNumberFormat="1" applyFont="1" applyBorder="1" applyAlignment="1" applyProtection="1">
      <alignment horizontal="left"/>
      <protection locked="0"/>
    </xf>
    <xf numFmtId="165" fontId="25" fillId="0" borderId="10" xfId="557" applyNumberFormat="1" applyFont="1" applyBorder="1" applyAlignment="1" applyProtection="1">
      <alignment horizontal="left"/>
      <protection locked="0"/>
    </xf>
    <xf numFmtId="0" fontId="11" fillId="0" borderId="10" xfId="557" applyFont="1" applyBorder="1" applyProtection="1">
      <protection locked="0"/>
    </xf>
    <xf numFmtId="0" fontId="24" fillId="4" borderId="2" xfId="557" applyFont="1" applyFill="1" applyBorder="1" applyAlignment="1" applyProtection="1">
      <alignment horizontal="center" vertical="center"/>
      <protection locked="0"/>
    </xf>
    <xf numFmtId="49" fontId="2" fillId="0" borderId="21" xfId="557" applyNumberFormat="1" applyBorder="1" applyProtection="1">
      <protection locked="0"/>
    </xf>
    <xf numFmtId="165" fontId="2" fillId="0" borderId="21" xfId="557" applyNumberFormat="1" applyBorder="1" applyProtection="1">
      <protection locked="0"/>
    </xf>
    <xf numFmtId="0" fontId="2" fillId="0" borderId="21" xfId="557" applyBorder="1" applyProtection="1">
      <protection locked="0"/>
    </xf>
    <xf numFmtId="0" fontId="2" fillId="0" borderId="21" xfId="557" applyBorder="1" applyAlignment="1" applyProtection="1">
      <alignment horizontal="center"/>
      <protection locked="0"/>
    </xf>
    <xf numFmtId="164" fontId="2" fillId="0" borderId="21" xfId="557" applyNumberFormat="1" applyBorder="1" applyAlignment="1" applyProtection="1">
      <alignment horizontal="center"/>
      <protection locked="0"/>
    </xf>
    <xf numFmtId="49" fontId="2" fillId="0" borderId="6" xfId="557" applyNumberFormat="1" applyBorder="1" applyProtection="1">
      <protection locked="0"/>
    </xf>
    <xf numFmtId="165" fontId="2" fillId="0" borderId="6" xfId="557" applyNumberFormat="1" applyBorder="1" applyProtection="1">
      <protection locked="0"/>
    </xf>
    <xf numFmtId="0" fontId="2" fillId="0" borderId="6" xfId="557" applyBorder="1" applyAlignment="1" applyProtection="1">
      <alignment horizontal="left"/>
      <protection locked="0"/>
    </xf>
    <xf numFmtId="0" fontId="2" fillId="0" borderId="6" xfId="557" applyBorder="1" applyAlignment="1" applyProtection="1">
      <alignment horizontal="center"/>
      <protection locked="0"/>
    </xf>
    <xf numFmtId="164" fontId="2" fillId="0" borderId="6" xfId="557" applyNumberFormat="1" applyBorder="1" applyAlignment="1" applyProtection="1">
      <alignment horizontal="center"/>
      <protection locked="0"/>
    </xf>
    <xf numFmtId="44" fontId="2" fillId="0" borderId="21" xfId="2" applyFont="1" applyFill="1" applyBorder="1" applyAlignment="1" applyProtection="1">
      <alignment horizontal="center"/>
    </xf>
    <xf numFmtId="44" fontId="2" fillId="0" borderId="21" xfId="2" applyFont="1" applyFill="1" applyBorder="1" applyProtection="1"/>
    <xf numFmtId="44" fontId="2" fillId="0" borderId="35" xfId="2" applyFont="1" applyFill="1" applyBorder="1" applyProtection="1"/>
    <xf numFmtId="0" fontId="26" fillId="0" borderId="21" xfId="51" applyFont="1" applyBorder="1" applyAlignment="1">
      <alignment horizontal="center"/>
    </xf>
    <xf numFmtId="0" fontId="24" fillId="4" borderId="7" xfId="557" applyFont="1" applyFill="1" applyBorder="1" applyAlignment="1" applyProtection="1">
      <alignment horizontal="center" vertical="center"/>
      <protection locked="0"/>
    </xf>
    <xf numFmtId="44" fontId="26" fillId="0" borderId="21" xfId="2" applyFont="1" applyBorder="1" applyAlignment="1" applyProtection="1">
      <alignment horizontal="center"/>
    </xf>
    <xf numFmtId="0" fontId="19" fillId="0" borderId="14" xfId="557" quotePrefix="1" applyFont="1" applyBorder="1" applyAlignment="1" applyProtection="1">
      <alignment vertical="center"/>
      <protection locked="0"/>
    </xf>
    <xf numFmtId="165" fontId="4" fillId="4" borderId="18" xfId="51" applyNumberFormat="1" applyFont="1" applyFill="1" applyBorder="1" applyAlignment="1" applyProtection="1">
      <alignment horizontal="center" vertical="center" wrapText="1"/>
      <protection locked="0"/>
    </xf>
    <xf numFmtId="0" fontId="26" fillId="0" borderId="6" xfId="51" applyFont="1" applyBorder="1" applyAlignment="1" applyProtection="1">
      <alignment horizontal="center" wrapText="1"/>
      <protection locked="0"/>
    </xf>
    <xf numFmtId="0" fontId="26" fillId="0" borderId="21" xfId="51" applyFont="1" applyBorder="1" applyAlignment="1" applyProtection="1">
      <alignment horizontal="center" wrapText="1"/>
      <protection locked="0"/>
    </xf>
    <xf numFmtId="0" fontId="26" fillId="0" borderId="0" xfId="51" applyFont="1" applyAlignment="1" applyProtection="1">
      <alignment horizontal="center" wrapText="1"/>
      <protection locked="0"/>
    </xf>
    <xf numFmtId="0" fontId="26" fillId="0" borderId="24" xfId="51" applyFont="1" applyBorder="1" applyAlignment="1" applyProtection="1">
      <alignment horizontal="center" wrapText="1"/>
      <protection locked="0"/>
    </xf>
    <xf numFmtId="0" fontId="26" fillId="0" borderId="35" xfId="51" applyFont="1" applyBorder="1" applyAlignment="1" applyProtection="1">
      <alignment horizontal="center" wrapText="1"/>
      <protection locked="0"/>
    </xf>
    <xf numFmtId="44" fontId="2" fillId="0" borderId="0" xfId="2" applyFont="1" applyFill="1" applyBorder="1" applyAlignment="1" applyProtection="1">
      <alignment horizontal="center"/>
      <protection locked="0"/>
    </xf>
    <xf numFmtId="0" fontId="18" fillId="0" borderId="0" xfId="0" applyFont="1" applyAlignment="1" applyProtection="1">
      <alignment wrapText="1"/>
      <protection locked="0"/>
    </xf>
    <xf numFmtId="10" fontId="33" fillId="8" borderId="6" xfId="51" applyNumberFormat="1" applyFont="1" applyFill="1" applyBorder="1" applyAlignment="1" applyProtection="1">
      <alignment horizontal="center" vertical="center"/>
      <protection locked="0"/>
    </xf>
    <xf numFmtId="0" fontId="49" fillId="0" borderId="6" xfId="0" applyFont="1" applyBorder="1" applyAlignment="1">
      <alignment horizontal="center"/>
    </xf>
    <xf numFmtId="0" fontId="49" fillId="0" borderId="6" xfId="0" applyFont="1" applyBorder="1" applyAlignment="1">
      <alignment horizontal="center" vertical="center"/>
    </xf>
    <xf numFmtId="0" fontId="50" fillId="0" borderId="6" xfId="0" applyFont="1" applyBorder="1" applyAlignment="1">
      <alignment horizontal="center" vertical="center" wrapText="1"/>
    </xf>
    <xf numFmtId="0" fontId="49" fillId="0" borderId="0" xfId="0" applyFont="1" applyAlignment="1">
      <alignment horizontal="center" vertical="center"/>
    </xf>
    <xf numFmtId="44" fontId="0" fillId="0" borderId="0" xfId="2" applyFont="1" applyFill="1" applyBorder="1" applyAlignment="1" applyProtection="1">
      <alignment vertical="center"/>
    </xf>
    <xf numFmtId="44" fontId="0" fillId="0" borderId="6" xfId="2" applyFont="1" applyFill="1" applyBorder="1" applyAlignment="1" applyProtection="1">
      <alignment vertical="center"/>
    </xf>
    <xf numFmtId="8" fontId="0" fillId="0" borderId="6" xfId="0" applyNumberFormat="1" applyBorder="1" applyAlignment="1">
      <alignment horizontal="center"/>
    </xf>
    <xf numFmtId="20" fontId="0" fillId="0" borderId="6" xfId="0" quotePrefix="1" applyNumberFormat="1" applyBorder="1" applyAlignment="1">
      <alignment horizontal="center" vertical="center"/>
    </xf>
    <xf numFmtId="0" fontId="0" fillId="0" borderId="6" xfId="0" quotePrefix="1" applyBorder="1" applyAlignment="1">
      <alignment horizontal="center" vertical="center"/>
    </xf>
    <xf numFmtId="8" fontId="0" fillId="0" borderId="21" xfId="0" applyNumberFormat="1" applyBorder="1" applyAlignment="1">
      <alignment horizontal="center"/>
    </xf>
    <xf numFmtId="0" fontId="38" fillId="0" borderId="6" xfId="0" applyFont="1" applyBorder="1" applyAlignment="1">
      <alignment horizontal="center" vertical="center"/>
    </xf>
    <xf numFmtId="44" fontId="0" fillId="0" borderId="0" xfId="2" applyFont="1" applyFill="1" applyAlignment="1" applyProtection="1">
      <alignment vertical="center"/>
    </xf>
    <xf numFmtId="44" fontId="0" fillId="0" borderId="6" xfId="2" applyFont="1" applyFill="1" applyBorder="1" applyAlignment="1" applyProtection="1">
      <alignment horizontal="center" vertical="center"/>
    </xf>
    <xf numFmtId="44" fontId="0" fillId="0" borderId="0" xfId="2" applyFont="1" applyFill="1" applyBorder="1" applyAlignment="1" applyProtection="1">
      <alignment horizontal="center" vertical="center"/>
    </xf>
    <xf numFmtId="0" fontId="38" fillId="0" borderId="22" xfId="0" applyFont="1" applyBorder="1" applyAlignment="1">
      <alignment horizontal="center" vertical="center"/>
    </xf>
    <xf numFmtId="0" fontId="0" fillId="0" borderId="22" xfId="0" applyBorder="1" applyAlignment="1">
      <alignment horizontal="center" vertical="center"/>
    </xf>
    <xf numFmtId="44" fontId="0" fillId="0" borderId="22" xfId="2" applyFont="1" applyFill="1" applyBorder="1" applyAlignment="1" applyProtection="1">
      <alignment vertical="center"/>
    </xf>
    <xf numFmtId="0" fontId="50" fillId="0" borderId="6" xfId="0" applyFont="1" applyBorder="1" applyAlignment="1">
      <alignment horizontal="center" vertical="center"/>
    </xf>
    <xf numFmtId="8" fontId="49" fillId="0" borderId="6" xfId="0" applyNumberFormat="1" applyFont="1" applyBorder="1" applyAlignment="1">
      <alignment horizontal="center" vertical="center" wrapText="1"/>
    </xf>
    <xf numFmtId="0" fontId="0" fillId="0" borderId="0" xfId="0" applyAlignment="1" applyProtection="1">
      <alignment wrapText="1"/>
      <protection locked="0"/>
    </xf>
    <xf numFmtId="0" fontId="40" fillId="19" borderId="6" xfId="0" applyFont="1" applyFill="1" applyBorder="1" applyAlignment="1">
      <alignment horizontal="center" vertical="center"/>
    </xf>
    <xf numFmtId="44" fontId="0" fillId="0" borderId="6" xfId="2" applyFont="1" applyBorder="1"/>
    <xf numFmtId="9" fontId="0" fillId="0" borderId="6" xfId="560" applyFont="1" applyBorder="1" applyAlignment="1">
      <alignment horizontal="center"/>
    </xf>
    <xf numFmtId="9" fontId="0" fillId="0" borderId="6" xfId="0" applyNumberFormat="1" applyBorder="1" applyAlignment="1">
      <alignment horizontal="center" vertical="center"/>
    </xf>
    <xf numFmtId="9" fontId="0" fillId="0" borderId="6" xfId="560" applyFont="1" applyBorder="1" applyAlignment="1">
      <alignment horizontal="center" vertical="center"/>
    </xf>
    <xf numFmtId="0" fontId="0" fillId="0" borderId="24" xfId="0" applyBorder="1" applyAlignment="1">
      <alignment horizontal="center" vertical="center"/>
    </xf>
    <xf numFmtId="0" fontId="0" fillId="0" borderId="62" xfId="0" applyBorder="1" applyAlignment="1">
      <alignment horizontal="center" vertical="center"/>
    </xf>
    <xf numFmtId="0" fontId="0" fillId="0" borderId="35" xfId="0" applyBorder="1" applyAlignment="1">
      <alignment horizontal="center" vertical="center"/>
    </xf>
    <xf numFmtId="0" fontId="18" fillId="0" borderId="38" xfId="0" applyFont="1" applyBorder="1" applyAlignment="1">
      <alignment horizontal="center" vertical="center" wrapText="1"/>
    </xf>
    <xf numFmtId="0" fontId="18" fillId="0" borderId="21" xfId="0" applyFont="1" applyBorder="1" applyAlignment="1">
      <alignment horizontal="center" vertical="center" wrapText="1"/>
    </xf>
    <xf numFmtId="0" fontId="26" fillId="0" borderId="24" xfId="51" applyFont="1" applyBorder="1" applyAlignment="1" applyProtection="1">
      <alignment horizontal="left" wrapText="1"/>
      <protection locked="0"/>
    </xf>
    <xf numFmtId="0" fontId="26" fillId="0" borderId="35" xfId="51" applyFont="1" applyBorder="1" applyAlignment="1" applyProtection="1">
      <alignment horizontal="left" wrapText="1"/>
      <protection locked="0"/>
    </xf>
    <xf numFmtId="0" fontId="26" fillId="0" borderId="23" xfId="51" applyFont="1" applyBorder="1" applyAlignment="1" applyProtection="1">
      <alignment horizontal="center" wrapText="1"/>
      <protection locked="0"/>
    </xf>
    <xf numFmtId="0" fontId="12" fillId="0" borderId="15" xfId="51" applyFont="1" applyBorder="1" applyProtection="1">
      <protection locked="0"/>
    </xf>
    <xf numFmtId="0" fontId="4" fillId="0" borderId="0" xfId="51" applyFont="1" applyAlignment="1" applyProtection="1">
      <alignment horizontal="left"/>
      <protection locked="0"/>
    </xf>
    <xf numFmtId="8" fontId="4" fillId="0" borderId="0" xfId="51" quotePrefix="1" applyNumberFormat="1" applyFont="1" applyAlignment="1">
      <alignment horizontal="right" indent="1"/>
    </xf>
    <xf numFmtId="8" fontId="4" fillId="0" borderId="0" xfId="51" quotePrefix="1" applyNumberFormat="1" applyFont="1" applyAlignment="1">
      <alignment horizontal="left"/>
    </xf>
    <xf numFmtId="0" fontId="12" fillId="0" borderId="12" xfId="51" applyFont="1" applyBorder="1" applyAlignment="1" applyProtection="1">
      <alignment horizontal="center"/>
      <protection locked="0"/>
    </xf>
    <xf numFmtId="0" fontId="12" fillId="0" borderId="12" xfId="51" applyFont="1" applyBorder="1" applyProtection="1">
      <protection locked="0"/>
    </xf>
    <xf numFmtId="14" fontId="11" fillId="0" borderId="0" xfId="51" applyNumberFormat="1" applyFont="1" applyAlignment="1" applyProtection="1">
      <alignment horizontal="left"/>
      <protection locked="0"/>
    </xf>
    <xf numFmtId="14" fontId="11" fillId="0" borderId="12" xfId="51" applyNumberFormat="1" applyFont="1" applyBorder="1" applyAlignment="1" applyProtection="1">
      <alignment horizontal="left"/>
      <protection locked="0"/>
    </xf>
    <xf numFmtId="14" fontId="11" fillId="0" borderId="5" xfId="51" applyNumberFormat="1" applyFont="1" applyBorder="1" applyAlignment="1" applyProtection="1">
      <alignment horizontal="left" vertical="center"/>
      <protection locked="0"/>
    </xf>
    <xf numFmtId="44" fontId="4" fillId="0" borderId="15" xfId="2" applyFont="1" applyFill="1" applyBorder="1" applyAlignment="1" applyProtection="1">
      <alignment horizontal="center" vertical="center"/>
      <protection locked="0"/>
    </xf>
    <xf numFmtId="165" fontId="4" fillId="0" borderId="0" xfId="51" applyNumberFormat="1" applyFont="1" applyAlignment="1" applyProtection="1">
      <alignment horizontal="right"/>
      <protection locked="0"/>
    </xf>
    <xf numFmtId="0" fontId="51" fillId="21" borderId="18" xfId="0" applyFont="1" applyFill="1" applyBorder="1" applyAlignment="1" applyProtection="1">
      <alignment horizontal="left" vertical="center"/>
      <protection locked="0"/>
    </xf>
    <xf numFmtId="0" fontId="51" fillId="21" borderId="19" xfId="0" applyFont="1" applyFill="1" applyBorder="1" applyAlignment="1" applyProtection="1">
      <alignment horizontal="left" vertical="center"/>
      <protection locked="0"/>
    </xf>
    <xf numFmtId="0" fontId="51" fillId="21" borderId="20" xfId="0" applyFont="1" applyFill="1" applyBorder="1" applyAlignment="1" applyProtection="1">
      <alignment horizontal="left" vertical="center"/>
      <protection locked="0"/>
    </xf>
    <xf numFmtId="165" fontId="2" fillId="0" borderId="24" xfId="557" applyNumberFormat="1" applyBorder="1" applyProtection="1">
      <protection locked="0"/>
    </xf>
    <xf numFmtId="14" fontId="2" fillId="0" borderId="25" xfId="51" applyNumberFormat="1" applyBorder="1" applyAlignment="1" applyProtection="1">
      <alignment horizontal="center" vertical="center" wrapText="1"/>
      <protection locked="0"/>
    </xf>
    <xf numFmtId="0" fontId="2" fillId="0" borderId="22" xfId="557" applyBorder="1" applyAlignment="1" applyProtection="1">
      <alignment horizontal="left"/>
      <protection locked="0"/>
    </xf>
    <xf numFmtId="0" fontId="2" fillId="0" borderId="22" xfId="557" applyBorder="1" applyAlignment="1" applyProtection="1">
      <alignment horizontal="left" wrapText="1"/>
      <protection locked="0"/>
    </xf>
    <xf numFmtId="0" fontId="26" fillId="0" borderId="6" xfId="51" applyFont="1" applyBorder="1" applyAlignment="1" applyProtection="1">
      <alignment wrapText="1"/>
      <protection locked="0"/>
    </xf>
    <xf numFmtId="0" fontId="4" fillId="0" borderId="0" xfId="51" applyFont="1" applyAlignment="1" applyProtection="1">
      <alignment horizontal="center" vertical="center" wrapText="1"/>
      <protection locked="0"/>
    </xf>
    <xf numFmtId="14" fontId="12" fillId="0" borderId="12" xfId="51" applyNumberFormat="1" applyFont="1" applyBorder="1" applyAlignment="1" applyProtection="1">
      <alignment horizontal="left" vertical="center"/>
      <protection locked="0"/>
    </xf>
    <xf numFmtId="14" fontId="12" fillId="0" borderId="5" xfId="51" applyNumberFormat="1" applyFont="1" applyBorder="1" applyAlignment="1" applyProtection="1">
      <alignment horizontal="left" vertical="center"/>
      <protection locked="0"/>
    </xf>
    <xf numFmtId="0" fontId="43" fillId="0" borderId="0" xfId="0" applyFont="1" applyAlignment="1" applyProtection="1">
      <alignment vertical="center"/>
      <protection locked="0"/>
    </xf>
    <xf numFmtId="0" fontId="2" fillId="0" borderId="0" xfId="51" applyAlignment="1" applyProtection="1">
      <alignment horizontal="center" vertical="center"/>
      <protection locked="0"/>
    </xf>
    <xf numFmtId="0" fontId="0" fillId="0" borderId="0" xfId="0" applyAlignment="1" applyProtection="1">
      <alignment horizontal="center" vertical="center"/>
      <protection locked="0"/>
    </xf>
    <xf numFmtId="14" fontId="12" fillId="0" borderId="18" xfId="51" applyNumberFormat="1" applyFont="1" applyBorder="1" applyAlignment="1" applyProtection="1">
      <alignment horizontal="left" vertical="center"/>
      <protection locked="0"/>
    </xf>
    <xf numFmtId="14" fontId="12" fillId="0" borderId="19" xfId="51" applyNumberFormat="1" applyFont="1" applyBorder="1" applyAlignment="1" applyProtection="1">
      <alignment horizontal="left" vertical="center"/>
      <protection locked="0"/>
    </xf>
    <xf numFmtId="14" fontId="12" fillId="0" borderId="20" xfId="51" applyNumberFormat="1" applyFont="1" applyBorder="1" applyAlignment="1" applyProtection="1">
      <alignment horizontal="left" vertical="center"/>
      <protection locked="0"/>
    </xf>
    <xf numFmtId="0" fontId="52" fillId="21" borderId="60" xfId="0" applyFont="1" applyFill="1" applyBorder="1" applyAlignment="1" applyProtection="1">
      <alignment horizontal="left" vertical="center"/>
      <protection locked="0"/>
    </xf>
    <xf numFmtId="0" fontId="52" fillId="21" borderId="60" xfId="51" applyFont="1" applyFill="1" applyBorder="1" applyAlignment="1" applyProtection="1">
      <alignment horizontal="left" vertical="center"/>
      <protection locked="0"/>
    </xf>
    <xf numFmtId="0" fontId="52" fillId="21" borderId="60" xfId="51" applyFont="1" applyFill="1" applyBorder="1" applyAlignment="1" applyProtection="1">
      <alignment horizontal="left" vertical="center" wrapText="1"/>
      <protection locked="0"/>
    </xf>
    <xf numFmtId="4" fontId="26" fillId="0" borderId="0" xfId="51" applyNumberFormat="1" applyFont="1" applyAlignment="1">
      <alignment horizontal="center"/>
    </xf>
    <xf numFmtId="44" fontId="26" fillId="0" borderId="0" xfId="15" applyFont="1" applyFill="1" applyBorder="1" applyProtection="1"/>
    <xf numFmtId="164" fontId="26" fillId="0" borderId="6" xfId="51" applyNumberFormat="1" applyFont="1" applyBorder="1" applyAlignment="1" applyProtection="1">
      <alignment horizontal="center"/>
      <protection locked="0"/>
    </xf>
    <xf numFmtId="4" fontId="26" fillId="0" borderId="6" xfId="51" applyNumberFormat="1" applyFont="1" applyBorder="1" applyAlignment="1">
      <alignment horizontal="center"/>
    </xf>
    <xf numFmtId="44" fontId="26" fillId="0" borderId="6" xfId="15" applyFont="1" applyFill="1" applyBorder="1" applyProtection="1"/>
    <xf numFmtId="0" fontId="2" fillId="0" borderId="6" xfId="51" applyBorder="1" applyAlignment="1" applyProtection="1">
      <alignment horizontal="center" vertical="center" wrapText="1"/>
      <protection locked="0"/>
    </xf>
    <xf numFmtId="3" fontId="26" fillId="0" borderId="0" xfId="51" applyNumberFormat="1" applyFont="1" applyAlignment="1">
      <alignment horizontal="center"/>
    </xf>
    <xf numFmtId="8" fontId="23" fillId="0" borderId="0" xfId="51" applyNumberFormat="1" applyFont="1" applyAlignment="1" applyProtection="1">
      <alignment horizontal="center" vertical="center"/>
      <protection locked="0"/>
    </xf>
    <xf numFmtId="49" fontId="2" fillId="0" borderId="0" xfId="557" applyNumberFormat="1" applyProtection="1">
      <protection locked="0"/>
    </xf>
    <xf numFmtId="0" fontId="2" fillId="0" borderId="0" xfId="51" applyAlignment="1" applyProtection="1">
      <alignment horizontal="center"/>
      <protection locked="0"/>
    </xf>
    <xf numFmtId="0" fontId="2" fillId="0" borderId="0" xfId="557" applyAlignment="1" applyProtection="1">
      <alignment horizontal="left"/>
      <protection locked="0"/>
    </xf>
    <xf numFmtId="0" fontId="2" fillId="0" borderId="0" xfId="557" applyAlignment="1" applyProtection="1">
      <alignment horizontal="left" wrapText="1"/>
      <protection locked="0"/>
    </xf>
    <xf numFmtId="14" fontId="2" fillId="0" borderId="0" xfId="51" applyNumberFormat="1" applyAlignment="1" applyProtection="1">
      <alignment horizontal="center" vertical="center" wrapText="1"/>
      <protection locked="0"/>
    </xf>
    <xf numFmtId="0" fontId="2" fillId="0" borderId="0" xfId="557" applyAlignment="1" applyProtection="1">
      <alignment horizontal="center"/>
      <protection locked="0"/>
    </xf>
    <xf numFmtId="44" fontId="2" fillId="0" borderId="0" xfId="2" applyFont="1" applyFill="1" applyBorder="1" applyAlignment="1" applyProtection="1">
      <alignment horizontal="center"/>
    </xf>
    <xf numFmtId="164" fontId="2" fillId="0" borderId="0" xfId="557" applyNumberFormat="1" applyAlignment="1" applyProtection="1">
      <alignment horizontal="center"/>
      <protection locked="0"/>
    </xf>
    <xf numFmtId="3" fontId="2" fillId="0" borderId="0" xfId="557" applyNumberFormat="1" applyAlignment="1">
      <alignment horizontal="center"/>
    </xf>
    <xf numFmtId="44" fontId="2" fillId="0" borderId="0" xfId="2" applyFont="1" applyFill="1" applyBorder="1" applyProtection="1"/>
    <xf numFmtId="0" fontId="2" fillId="0" borderId="61" xfId="557" applyBorder="1" applyAlignment="1" applyProtection="1">
      <alignment horizontal="center"/>
      <protection locked="0"/>
    </xf>
    <xf numFmtId="44" fontId="2" fillId="0" borderId="6" xfId="2" applyFont="1" applyFill="1" applyBorder="1" applyAlignment="1" applyProtection="1">
      <alignment horizontal="center"/>
    </xf>
    <xf numFmtId="44" fontId="2" fillId="0" borderId="6" xfId="2" applyFont="1" applyFill="1" applyBorder="1" applyProtection="1"/>
    <xf numFmtId="165" fontId="23" fillId="0" borderId="0" xfId="51" applyNumberFormat="1" applyFont="1" applyAlignment="1" applyProtection="1">
      <alignment horizontal="center"/>
      <protection locked="0"/>
    </xf>
    <xf numFmtId="0" fontId="26" fillId="0" borderId="0" xfId="51" applyFont="1" applyAlignment="1" applyProtection="1">
      <alignment horizontal="center"/>
      <protection locked="0"/>
    </xf>
    <xf numFmtId="0" fontId="26" fillId="0" borderId="0" xfId="51" applyFont="1" applyAlignment="1">
      <alignment horizontal="center"/>
    </xf>
    <xf numFmtId="0" fontId="26" fillId="0" borderId="0" xfId="51" applyFont="1" applyAlignment="1" applyProtection="1">
      <alignment horizontal="left" wrapText="1"/>
      <protection locked="0"/>
    </xf>
    <xf numFmtId="44" fontId="26" fillId="0" borderId="0" xfId="2" applyFont="1" applyBorder="1" applyAlignment="1" applyProtection="1">
      <alignment horizontal="center"/>
      <protection locked="0"/>
    </xf>
    <xf numFmtId="44" fontId="26" fillId="0" borderId="0" xfId="2" applyFont="1" applyBorder="1" applyAlignment="1" applyProtection="1">
      <alignment horizontal="center"/>
    </xf>
    <xf numFmtId="0" fontId="26" fillId="0" borderId="0" xfId="51" applyFont="1" applyAlignment="1" applyProtection="1">
      <alignment wrapText="1"/>
      <protection locked="0"/>
    </xf>
    <xf numFmtId="0" fontId="26" fillId="0" borderId="6" xfId="51" applyFont="1" applyBorder="1" applyAlignment="1" applyProtection="1">
      <alignment horizontal="left" wrapText="1"/>
      <protection locked="0"/>
    </xf>
    <xf numFmtId="0" fontId="0" fillId="16" borderId="63" xfId="0" applyFill="1" applyBorder="1" applyAlignment="1">
      <alignment horizontal="center" vertical="center"/>
    </xf>
    <xf numFmtId="0" fontId="0" fillId="16" borderId="6" xfId="0" applyFill="1" applyBorder="1" applyAlignment="1">
      <alignment horizontal="center" vertical="center"/>
    </xf>
    <xf numFmtId="0" fontId="0" fillId="13" borderId="6" xfId="0" applyFill="1" applyBorder="1" applyAlignment="1">
      <alignment horizontal="center" vertical="center"/>
    </xf>
    <xf numFmtId="0" fontId="0" fillId="18" borderId="6" xfId="0" applyFill="1" applyBorder="1" applyAlignment="1">
      <alignment horizontal="center" vertical="center"/>
    </xf>
    <xf numFmtId="0" fontId="0" fillId="11" borderId="6" xfId="0" applyFill="1" applyBorder="1" applyAlignment="1">
      <alignment horizontal="center" vertical="center"/>
    </xf>
    <xf numFmtId="0" fontId="18" fillId="13" borderId="6" xfId="0" applyFont="1" applyFill="1" applyBorder="1" applyAlignment="1">
      <alignment horizontal="center" vertical="center"/>
    </xf>
    <xf numFmtId="0" fontId="34" fillId="0" borderId="6" xfId="0" applyFont="1" applyBorder="1" applyAlignment="1">
      <alignment horizontal="center" vertical="center"/>
    </xf>
    <xf numFmtId="0" fontId="40" fillId="0" borderId="6" xfId="0" applyFont="1" applyBorder="1" applyAlignment="1">
      <alignment horizontal="center" vertical="center"/>
    </xf>
    <xf numFmtId="0" fontId="40" fillId="6" borderId="6" xfId="0" applyFont="1" applyFill="1" applyBorder="1" applyAlignment="1">
      <alignment horizontal="center" vertical="center"/>
    </xf>
    <xf numFmtId="0" fontId="40" fillId="0" borderId="0" xfId="0" applyFont="1" applyAlignment="1">
      <alignment horizontal="center" vertical="center"/>
    </xf>
    <xf numFmtId="0" fontId="35" fillId="3" borderId="6" xfId="6" applyFont="1" applyFill="1" applyBorder="1" applyAlignment="1">
      <alignment horizontal="center" vertical="center" wrapText="1"/>
    </xf>
    <xf numFmtId="0" fontId="0" fillId="0" borderId="6" xfId="0" applyBorder="1" applyAlignment="1">
      <alignment vertical="center" wrapText="1"/>
    </xf>
    <xf numFmtId="0" fontId="34" fillId="0" borderId="0" xfId="6" applyFont="1" applyAlignment="1">
      <alignment horizontal="center" vertical="center"/>
    </xf>
    <xf numFmtId="0" fontId="34" fillId="0" borderId="6" xfId="0" applyFont="1" applyBorder="1"/>
    <xf numFmtId="0" fontId="34" fillId="0" borderId="6" xfId="0" applyFont="1" applyBorder="1" applyAlignment="1">
      <alignment horizontal="center"/>
    </xf>
    <xf numFmtId="0" fontId="36" fillId="0" borderId="6" xfId="0" applyFont="1" applyBorder="1" applyAlignment="1">
      <alignment horizontal="center" vertical="center" wrapText="1"/>
    </xf>
    <xf numFmtId="44" fontId="2" fillId="0" borderId="0" xfId="2" applyFont="1" applyAlignment="1">
      <alignment horizontal="center"/>
    </xf>
    <xf numFmtId="0" fontId="0" fillId="0" borderId="0" xfId="0" applyAlignment="1" applyProtection="1">
      <alignment horizontal="right"/>
      <protection locked="0"/>
    </xf>
    <xf numFmtId="9" fontId="0" fillId="0" borderId="6" xfId="0" applyNumberFormat="1" applyBorder="1"/>
    <xf numFmtId="44" fontId="2" fillId="0" borderId="0" xfId="2" applyFont="1" applyBorder="1" applyAlignment="1" applyProtection="1">
      <alignment vertical="center"/>
      <protection locked="0"/>
    </xf>
    <xf numFmtId="0" fontId="0" fillId="0" borderId="6" xfId="0" applyBorder="1" applyProtection="1">
      <protection locked="0"/>
    </xf>
    <xf numFmtId="44" fontId="33" fillId="0" borderId="6" xfId="2" applyFont="1" applyBorder="1" applyAlignment="1" applyProtection="1">
      <alignment horizontal="center" vertical="center"/>
      <protection locked="0"/>
    </xf>
    <xf numFmtId="43" fontId="0" fillId="0" borderId="6" xfId="0" applyNumberFormat="1" applyBorder="1" applyProtection="1">
      <protection locked="0"/>
    </xf>
    <xf numFmtId="44" fontId="0" fillId="0" borderId="6" xfId="2" applyFont="1" applyBorder="1" applyProtection="1">
      <protection locked="0"/>
    </xf>
    <xf numFmtId="44" fontId="0" fillId="0" borderId="6" xfId="0" applyNumberFormat="1" applyBorder="1" applyProtection="1">
      <protection locked="0"/>
    </xf>
    <xf numFmtId="0" fontId="18" fillId="23" borderId="6" xfId="0" applyFont="1" applyFill="1" applyBorder="1" applyAlignment="1" applyProtection="1">
      <alignment horizontal="center" vertical="center" wrapText="1"/>
      <protection locked="0"/>
    </xf>
    <xf numFmtId="165" fontId="27" fillId="0" borderId="6" xfId="0" applyNumberFormat="1" applyFont="1" applyBorder="1" applyAlignment="1" applyProtection="1">
      <alignment horizontal="center" vertical="center"/>
      <protection locked="0"/>
    </xf>
    <xf numFmtId="165" fontId="27" fillId="7" borderId="6" xfId="0" applyNumberFormat="1" applyFont="1" applyFill="1" applyBorder="1" applyAlignment="1" applyProtection="1">
      <alignment horizontal="center" vertical="center" wrapText="1"/>
      <protection locked="0"/>
    </xf>
    <xf numFmtId="0" fontId="27" fillId="7" borderId="6" xfId="0" applyFont="1" applyFill="1" applyBorder="1" applyAlignment="1" applyProtection="1">
      <alignment horizontal="center" vertical="center" wrapText="1"/>
      <protection locked="0"/>
    </xf>
    <xf numFmtId="165" fontId="27" fillId="23" borderId="6" xfId="0" applyNumberFormat="1" applyFont="1" applyFill="1" applyBorder="1" applyAlignment="1" applyProtection="1">
      <alignment horizontal="center" vertical="center" wrapText="1"/>
      <protection locked="0"/>
    </xf>
    <xf numFmtId="0" fontId="27" fillId="23" borderId="6" xfId="0" applyFont="1" applyFill="1" applyBorder="1" applyAlignment="1" applyProtection="1">
      <alignment horizontal="center" vertical="center" wrapText="1"/>
      <protection locked="0"/>
    </xf>
    <xf numFmtId="43" fontId="18" fillId="0" borderId="6" xfId="0" applyNumberFormat="1" applyFont="1" applyBorder="1" applyProtection="1">
      <protection locked="0"/>
    </xf>
    <xf numFmtId="0" fontId="0" fillId="2" borderId="6" xfId="0" applyFill="1" applyBorder="1" applyProtection="1">
      <protection locked="0"/>
    </xf>
    <xf numFmtId="44" fontId="0" fillId="0" borderId="6" xfId="0" applyNumberFormat="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4" fillId="0" borderId="20" xfId="51" applyFont="1" applyBorder="1" applyAlignment="1" applyProtection="1">
      <alignment horizontal="center" vertical="center" wrapText="1"/>
      <protection locked="0"/>
    </xf>
    <xf numFmtId="44" fontId="0" fillId="0" borderId="21" xfId="0" applyNumberFormat="1" applyBorder="1" applyProtection="1">
      <protection locked="0"/>
    </xf>
    <xf numFmtId="0" fontId="4" fillId="0" borderId="2" xfId="51" applyFont="1" applyBorder="1" applyAlignment="1" applyProtection="1">
      <alignment horizontal="center" vertical="center" wrapText="1"/>
      <protection locked="0"/>
    </xf>
    <xf numFmtId="0" fontId="4" fillId="4" borderId="1" xfId="557" applyFont="1" applyFill="1" applyBorder="1" applyAlignment="1" applyProtection="1">
      <alignment horizontal="center"/>
      <protection locked="0"/>
    </xf>
    <xf numFmtId="14" fontId="4" fillId="4" borderId="1" xfId="557" applyNumberFormat="1" applyFont="1" applyFill="1" applyBorder="1" applyAlignment="1" applyProtection="1">
      <alignment horizontal="center"/>
      <protection locked="0"/>
    </xf>
    <xf numFmtId="44" fontId="4" fillId="4" borderId="1" xfId="2" applyFont="1" applyFill="1" applyBorder="1" applyAlignment="1" applyProtection="1">
      <alignment horizontal="center"/>
      <protection locked="0"/>
    </xf>
    <xf numFmtId="49" fontId="23" fillId="0" borderId="21" xfId="557" applyNumberFormat="1" applyFont="1" applyBorder="1" applyProtection="1">
      <protection locked="0"/>
    </xf>
    <xf numFmtId="0" fontId="23" fillId="0" borderId="21" xfId="557" applyFont="1" applyBorder="1" applyProtection="1">
      <protection locked="0"/>
    </xf>
    <xf numFmtId="165" fontId="23" fillId="0" borderId="6" xfId="557" applyNumberFormat="1" applyFont="1" applyBorder="1" applyProtection="1">
      <protection locked="0"/>
    </xf>
    <xf numFmtId="165" fontId="23" fillId="0" borderId="21" xfId="557" applyNumberFormat="1" applyFont="1" applyBorder="1" applyAlignment="1" applyProtection="1">
      <alignment horizontal="center"/>
      <protection locked="0"/>
    </xf>
    <xf numFmtId="0" fontId="23" fillId="0" borderId="21" xfId="557" applyFont="1" applyBorder="1" applyAlignment="1" applyProtection="1">
      <alignment horizontal="center"/>
      <protection locked="0"/>
    </xf>
    <xf numFmtId="14" fontId="23" fillId="0" borderId="21" xfId="557" applyNumberFormat="1" applyFont="1" applyBorder="1" applyAlignment="1" applyProtection="1">
      <alignment horizontal="center"/>
      <protection locked="0"/>
    </xf>
    <xf numFmtId="165" fontId="23" fillId="0" borderId="6" xfId="557" applyNumberFormat="1" applyFont="1" applyBorder="1" applyAlignment="1" applyProtection="1">
      <alignment horizontal="center"/>
      <protection locked="0"/>
    </xf>
    <xf numFmtId="0" fontId="23" fillId="0" borderId="6" xfId="557" applyFont="1" applyBorder="1" applyAlignment="1" applyProtection="1">
      <alignment horizontal="center"/>
      <protection locked="0"/>
    </xf>
    <xf numFmtId="0" fontId="23" fillId="0" borderId="21" xfId="1" applyNumberFormat="1" applyFont="1" applyFill="1" applyBorder="1" applyAlignment="1" applyProtection="1">
      <alignment horizontal="center" wrapText="1"/>
      <protection locked="0"/>
    </xf>
    <xf numFmtId="44" fontId="23" fillId="0" borderId="21" xfId="2" applyFont="1" applyFill="1" applyBorder="1" applyAlignment="1" applyProtection="1">
      <alignment wrapText="1"/>
      <protection locked="0"/>
    </xf>
    <xf numFmtId="0" fontId="31" fillId="0" borderId="21" xfId="1" applyNumberFormat="1" applyFont="1" applyBorder="1" applyAlignment="1" applyProtection="1">
      <alignment horizontal="center"/>
      <protection locked="0"/>
    </xf>
    <xf numFmtId="44" fontId="31" fillId="0" borderId="21" xfId="2" applyFont="1" applyBorder="1" applyProtection="1">
      <protection locked="0"/>
    </xf>
    <xf numFmtId="0" fontId="23" fillId="0" borderId="6" xfId="1" applyNumberFormat="1" applyFont="1" applyFill="1" applyBorder="1" applyAlignment="1" applyProtection="1">
      <alignment horizontal="center" wrapText="1"/>
      <protection locked="0"/>
    </xf>
    <xf numFmtId="44" fontId="23" fillId="0" borderId="6" xfId="2" applyFont="1" applyFill="1" applyBorder="1" applyAlignment="1" applyProtection="1">
      <alignment wrapText="1"/>
      <protection locked="0"/>
    </xf>
    <xf numFmtId="0" fontId="31" fillId="0" borderId="6" xfId="1" applyNumberFormat="1" applyFont="1" applyBorder="1" applyAlignment="1" applyProtection="1">
      <alignment horizontal="center"/>
      <protection locked="0"/>
    </xf>
    <xf numFmtId="44" fontId="31" fillId="0" borderId="6" xfId="2" applyFont="1" applyBorder="1" applyProtection="1">
      <protection locked="0"/>
    </xf>
    <xf numFmtId="49" fontId="23" fillId="0" borderId="21" xfId="557" applyNumberFormat="1" applyFont="1" applyBorder="1" applyAlignment="1" applyProtection="1">
      <alignment vertical="center"/>
      <protection locked="0"/>
    </xf>
    <xf numFmtId="165" fontId="23" fillId="0" borderId="21" xfId="557" applyNumberFormat="1" applyFont="1" applyBorder="1" applyAlignment="1" applyProtection="1">
      <alignment horizontal="center" vertical="center"/>
      <protection locked="0"/>
    </xf>
    <xf numFmtId="0" fontId="23" fillId="0" borderId="21" xfId="557" applyFont="1" applyBorder="1" applyAlignment="1" applyProtection="1">
      <alignment horizontal="center" vertical="center"/>
      <protection locked="0"/>
    </xf>
    <xf numFmtId="14" fontId="23" fillId="0" borderId="21" xfId="557" applyNumberFormat="1" applyFont="1" applyBorder="1" applyAlignment="1" applyProtection="1">
      <alignment horizontal="center" vertical="center"/>
      <protection locked="0"/>
    </xf>
    <xf numFmtId="49" fontId="23" fillId="0" borderId="6" xfId="557" applyNumberFormat="1" applyFont="1" applyBorder="1" applyAlignment="1" applyProtection="1">
      <alignment vertical="center"/>
      <protection locked="0"/>
    </xf>
    <xf numFmtId="165" fontId="23" fillId="0" borderId="6" xfId="557" applyNumberFormat="1" applyFont="1" applyBorder="1" applyAlignment="1" applyProtection="1">
      <alignment horizontal="center" vertical="center"/>
      <protection locked="0"/>
    </xf>
    <xf numFmtId="165" fontId="23" fillId="0" borderId="6" xfId="557" applyNumberFormat="1" applyFont="1" applyBorder="1" applyAlignment="1" applyProtection="1">
      <alignment vertical="center"/>
      <protection locked="0"/>
    </xf>
    <xf numFmtId="0" fontId="23" fillId="0" borderId="6" xfId="557" applyFont="1" applyBorder="1" applyAlignment="1" applyProtection="1">
      <alignment horizontal="center" vertical="center"/>
      <protection locked="0"/>
    </xf>
    <xf numFmtId="0" fontId="18" fillId="0" borderId="21" xfId="0" applyFont="1" applyBorder="1" applyAlignment="1">
      <alignment horizontal="center" vertical="center"/>
    </xf>
    <xf numFmtId="0" fontId="0" fillId="10" borderId="6" xfId="0" applyFill="1" applyBorder="1" applyAlignment="1">
      <alignment horizontal="center"/>
    </xf>
    <xf numFmtId="0" fontId="7" fillId="10" borderId="6" xfId="0" applyFont="1" applyFill="1" applyBorder="1"/>
    <xf numFmtId="0" fontId="18" fillId="10" borderId="0" xfId="0" applyFont="1" applyFill="1" applyProtection="1">
      <protection locked="0"/>
    </xf>
    <xf numFmtId="0" fontId="40" fillId="10" borderId="0" xfId="0" applyFont="1" applyFill="1" applyProtection="1">
      <protection locked="0"/>
    </xf>
    <xf numFmtId="0" fontId="56" fillId="10" borderId="0" xfId="0" applyFont="1" applyFill="1" applyProtection="1">
      <protection locked="0"/>
    </xf>
    <xf numFmtId="165" fontId="4" fillId="0" borderId="0" xfId="51" applyNumberFormat="1" applyFont="1" applyAlignment="1" applyProtection="1">
      <alignment horizontal="center" vertical="center"/>
      <protection locked="0"/>
    </xf>
    <xf numFmtId="0" fontId="4" fillId="7" borderId="6" xfId="51" applyFont="1" applyFill="1" applyBorder="1" applyAlignment="1" applyProtection="1">
      <alignment horizontal="center" wrapText="1"/>
      <protection locked="0"/>
    </xf>
    <xf numFmtId="0" fontId="18" fillId="0" borderId="14" xfId="0" applyFont="1" applyBorder="1"/>
    <xf numFmtId="0" fontId="9" fillId="0" borderId="8" xfId="51" applyFont="1" applyBorder="1" applyAlignment="1" applyProtection="1">
      <alignment horizontal="right"/>
      <protection locked="0"/>
    </xf>
    <xf numFmtId="0" fontId="4" fillId="23" borderId="6" xfId="51" applyFont="1" applyFill="1" applyBorder="1" applyAlignment="1" applyProtection="1">
      <alignment horizontal="center" vertical="center" wrapText="1"/>
      <protection locked="0"/>
    </xf>
    <xf numFmtId="0" fontId="4" fillId="23" borderId="6" xfId="51" applyFont="1" applyFill="1" applyBorder="1" applyAlignment="1" applyProtection="1">
      <alignment horizontal="center" vertical="center"/>
      <protection locked="0"/>
    </xf>
    <xf numFmtId="0" fontId="4" fillId="7" borderId="13" xfId="51" applyFont="1" applyFill="1" applyBorder="1" applyAlignment="1" applyProtection="1">
      <alignment horizontal="center" vertical="center" wrapText="1"/>
      <protection locked="0"/>
    </xf>
    <xf numFmtId="44" fontId="2" fillId="0" borderId="0" xfId="2" applyFont="1" applyFill="1" applyBorder="1" applyAlignment="1" applyProtection="1">
      <alignment horizontal="center" vertical="center"/>
      <protection locked="0"/>
    </xf>
    <xf numFmtId="0" fontId="6" fillId="0" borderId="0" xfId="558" applyFont="1"/>
    <xf numFmtId="49" fontId="23" fillId="0" borderId="6" xfId="557" applyNumberFormat="1" applyFont="1" applyBorder="1" applyProtection="1">
      <protection locked="0"/>
    </xf>
    <xf numFmtId="0" fontId="23" fillId="0" borderId="6" xfId="557" applyFont="1" applyBorder="1" applyProtection="1">
      <protection locked="0"/>
    </xf>
    <xf numFmtId="0" fontId="11" fillId="0" borderId="0" xfId="557" applyFont="1"/>
    <xf numFmtId="165" fontId="24" fillId="0" borderId="0" xfId="557" applyNumberFormat="1" applyFont="1" applyAlignment="1">
      <alignment horizontal="center"/>
    </xf>
    <xf numFmtId="165" fontId="12" fillId="0" borderId="0" xfId="557" applyNumberFormat="1" applyFont="1" applyAlignment="1">
      <alignment horizontal="center"/>
    </xf>
    <xf numFmtId="0" fontId="32" fillId="0" borderId="0" xfId="0" applyFont="1" applyAlignment="1">
      <alignment horizontal="center"/>
    </xf>
    <xf numFmtId="0" fontId="24" fillId="0" borderId="0" xfId="557" quotePrefix="1" applyFont="1" applyAlignment="1">
      <alignment horizontal="center"/>
    </xf>
    <xf numFmtId="0" fontId="24" fillId="0" borderId="0" xfId="557" applyFont="1" applyAlignment="1">
      <alignment horizontal="center"/>
    </xf>
    <xf numFmtId="14" fontId="23" fillId="0" borderId="6" xfId="557" applyNumberFormat="1" applyFont="1" applyBorder="1" applyAlignment="1" applyProtection="1">
      <alignment horizontal="center" vertical="center"/>
      <protection locked="0"/>
    </xf>
    <xf numFmtId="44" fontId="23" fillId="0" borderId="6" xfId="2" applyFont="1" applyFill="1" applyBorder="1" applyAlignment="1">
      <alignment vertical="center"/>
    </xf>
    <xf numFmtId="44" fontId="31" fillId="0" borderId="6" xfId="0" applyNumberFormat="1" applyFont="1" applyBorder="1" applyAlignment="1">
      <alignment vertical="center"/>
    </xf>
    <xf numFmtId="0" fontId="0" fillId="0" borderId="11" xfId="0" applyBorder="1"/>
    <xf numFmtId="44" fontId="4" fillId="4" borderId="0" xfId="2" applyFont="1" applyFill="1" applyBorder="1" applyAlignment="1" applyProtection="1">
      <protection locked="0"/>
    </xf>
    <xf numFmtId="14" fontId="23" fillId="0" borderId="0" xfId="557" applyNumberFormat="1" applyFont="1"/>
    <xf numFmtId="0" fontId="9" fillId="0" borderId="10" xfId="51" applyFont="1" applyBorder="1" applyAlignment="1" applyProtection="1">
      <alignment horizontal="center"/>
      <protection locked="0"/>
    </xf>
    <xf numFmtId="0" fontId="30" fillId="0" borderId="0" xfId="557" applyFont="1"/>
    <xf numFmtId="0" fontId="23" fillId="0" borderId="0" xfId="557" quotePrefix="1" applyFont="1" applyAlignment="1">
      <alignment horizontal="center"/>
    </xf>
    <xf numFmtId="0" fontId="61" fillId="0" borderId="0" xfId="0" applyFont="1" applyAlignment="1">
      <alignment horizontal="center"/>
    </xf>
    <xf numFmtId="0" fontId="64" fillId="0" borderId="0" xfId="561" applyFont="1" applyFill="1" applyBorder="1" applyProtection="1">
      <protection locked="0"/>
    </xf>
    <xf numFmtId="0" fontId="0" fillId="0" borderId="0" xfId="0" applyAlignment="1">
      <alignment horizontal="right"/>
    </xf>
    <xf numFmtId="0" fontId="18" fillId="0" borderId="0" xfId="0" applyFont="1" applyAlignment="1">
      <alignment wrapText="1"/>
    </xf>
    <xf numFmtId="44" fontId="2" fillId="0" borderId="56" xfId="2" applyFont="1" applyBorder="1" applyAlignment="1" applyProtection="1">
      <alignment vertical="center"/>
      <protection locked="0"/>
    </xf>
    <xf numFmtId="0" fontId="39" fillId="8" borderId="0" xfId="0" applyFont="1" applyFill="1" applyProtection="1">
      <protection locked="0"/>
    </xf>
    <xf numFmtId="44" fontId="0" fillId="0" borderId="0" xfId="0" applyNumberFormat="1" applyAlignment="1" applyProtection="1">
      <alignment vertical="center"/>
      <protection locked="0"/>
    </xf>
    <xf numFmtId="0" fontId="44" fillId="0" borderId="0" xfId="0" applyFont="1" applyAlignment="1" applyProtection="1">
      <alignment vertical="center"/>
      <protection locked="0"/>
    </xf>
    <xf numFmtId="44" fontId="43" fillId="0" borderId="1" xfId="2" applyFont="1" applyBorder="1" applyAlignment="1" applyProtection="1">
      <alignment vertical="center"/>
      <protection locked="0"/>
    </xf>
    <xf numFmtId="44" fontId="43" fillId="6" borderId="1" xfId="2" applyFont="1" applyFill="1" applyBorder="1" applyAlignment="1" applyProtection="1">
      <alignment vertical="center"/>
      <protection locked="0"/>
    </xf>
    <xf numFmtId="0" fontId="65" fillId="0" borderId="0" xfId="0" applyFont="1" applyAlignment="1" applyProtection="1">
      <alignment vertical="center"/>
      <protection locked="0"/>
    </xf>
    <xf numFmtId="0" fontId="43" fillId="14" borderId="37" xfId="0" applyFont="1" applyFill="1" applyBorder="1" applyAlignment="1" applyProtection="1">
      <alignment horizontal="center" vertical="center"/>
      <protection locked="0"/>
    </xf>
    <xf numFmtId="0" fontId="44" fillId="0" borderId="0" xfId="0" applyFont="1" applyAlignment="1" applyProtection="1">
      <alignment horizontal="left" vertical="center"/>
      <protection locked="0"/>
    </xf>
    <xf numFmtId="14" fontId="43" fillId="14" borderId="1" xfId="0" applyNumberFormat="1" applyFont="1" applyFill="1" applyBorder="1" applyAlignment="1" applyProtection="1">
      <alignment horizontal="center" vertical="center"/>
      <protection locked="0"/>
    </xf>
    <xf numFmtId="0" fontId="0" fillId="0" borderId="6" xfId="0" applyBorder="1" applyAlignment="1" applyProtection="1">
      <alignment vertical="center"/>
      <protection locked="0"/>
    </xf>
    <xf numFmtId="44" fontId="0" fillId="0" borderId="6" xfId="2" applyFont="1" applyBorder="1" applyAlignment="1" applyProtection="1">
      <alignment vertical="center"/>
      <protection locked="0"/>
    </xf>
    <xf numFmtId="44" fontId="0" fillId="0" borderId="6" xfId="2" applyFont="1" applyFill="1" applyBorder="1" applyAlignment="1" applyProtection="1">
      <alignment vertical="center"/>
      <protection locked="0"/>
    </xf>
    <xf numFmtId="0" fontId="0" fillId="2" borderId="6" xfId="0" applyFill="1" applyBorder="1" applyAlignment="1" applyProtection="1">
      <alignment horizontal="left" vertical="center"/>
      <protection locked="0"/>
    </xf>
    <xf numFmtId="44" fontId="0" fillId="22" borderId="6" xfId="0" applyNumberFormat="1" applyFill="1" applyBorder="1" applyAlignment="1" applyProtection="1">
      <alignment vertical="center"/>
      <protection locked="0"/>
    </xf>
    <xf numFmtId="44" fontId="0" fillId="0" borderId="6" xfId="0" applyNumberFormat="1" applyBorder="1" applyAlignment="1" applyProtection="1">
      <alignment vertical="center"/>
      <protection locked="0"/>
    </xf>
    <xf numFmtId="0" fontId="0" fillId="2" borderId="6" xfId="0" applyFill="1" applyBorder="1" applyAlignment="1" applyProtection="1">
      <alignment vertical="center"/>
      <protection locked="0"/>
    </xf>
    <xf numFmtId="0" fontId="44" fillId="0" borderId="0" xfId="0" applyFont="1" applyAlignment="1" applyProtection="1">
      <alignment horizontal="center" vertical="center"/>
      <protection locked="0"/>
    </xf>
    <xf numFmtId="44" fontId="44" fillId="0" borderId="0" xfId="0" applyNumberFormat="1" applyFont="1" applyAlignment="1" applyProtection="1">
      <alignment vertical="center"/>
      <protection locked="0"/>
    </xf>
    <xf numFmtId="0" fontId="43" fillId="0" borderId="0" xfId="0" applyFont="1" applyAlignment="1" applyProtection="1">
      <alignment horizontal="center" vertical="center"/>
      <protection locked="0"/>
    </xf>
    <xf numFmtId="0" fontId="4" fillId="0" borderId="7" xfId="51" applyFont="1" applyBorder="1" applyAlignment="1" applyProtection="1">
      <alignment horizontal="center" vertical="center" wrapText="1"/>
      <protection locked="0"/>
    </xf>
    <xf numFmtId="2" fontId="2" fillId="0" borderId="6" xfId="51" applyNumberFormat="1" applyBorder="1" applyAlignment="1" applyProtection="1">
      <alignment horizontal="center" vertical="center" wrapText="1"/>
      <protection locked="0"/>
    </xf>
    <xf numFmtId="44" fontId="0" fillId="0" borderId="21" xfId="0" applyNumberFormat="1" applyBorder="1" applyAlignment="1" applyProtection="1">
      <alignment vertical="center"/>
      <protection locked="0"/>
    </xf>
    <xf numFmtId="0" fontId="2" fillId="0" borderId="0" xfId="51" applyAlignment="1" applyProtection="1">
      <alignment vertical="center" wrapText="1"/>
      <protection locked="0"/>
    </xf>
    <xf numFmtId="0" fontId="19" fillId="0" borderId="0" xfId="51" applyFont="1" applyAlignment="1" applyProtection="1">
      <alignment vertical="center"/>
      <protection locked="0"/>
    </xf>
    <xf numFmtId="0" fontId="66" fillId="25" borderId="0" xfId="0" applyFont="1" applyFill="1" applyAlignment="1" applyProtection="1">
      <alignment horizontal="left" vertical="center"/>
      <protection locked="0"/>
    </xf>
    <xf numFmtId="44" fontId="43" fillId="0" borderId="0" xfId="0" applyNumberFormat="1" applyFont="1" applyAlignment="1" applyProtection="1">
      <alignment vertical="center"/>
      <protection locked="0"/>
    </xf>
    <xf numFmtId="4" fontId="2" fillId="0" borderId="0" xfId="18" applyNumberFormat="1" applyFont="1" applyBorder="1" applyAlignment="1" applyProtection="1">
      <alignment vertical="center" wrapText="1"/>
      <protection locked="0"/>
    </xf>
    <xf numFmtId="43" fontId="0" fillId="0" borderId="6" xfId="0" applyNumberFormat="1" applyBorder="1" applyAlignment="1">
      <alignment vertical="center"/>
    </xf>
    <xf numFmtId="44" fontId="0" fillId="0" borderId="6" xfId="2" applyFont="1" applyBorder="1" applyAlignment="1" applyProtection="1">
      <alignment vertical="center"/>
    </xf>
    <xf numFmtId="43" fontId="0" fillId="0" borderId="6" xfId="0" applyNumberFormat="1" applyBorder="1" applyAlignment="1" applyProtection="1">
      <alignment vertical="center"/>
      <protection locked="0"/>
    </xf>
    <xf numFmtId="43" fontId="18" fillId="0" borderId="6" xfId="0" applyNumberFormat="1" applyFont="1" applyBorder="1" applyAlignment="1">
      <alignment vertical="center"/>
    </xf>
    <xf numFmtId="44" fontId="33" fillId="0" borderId="6" xfId="2" applyFont="1" applyBorder="1" applyAlignment="1" applyProtection="1">
      <alignment horizontal="center" vertical="center"/>
    </xf>
    <xf numFmtId="44" fontId="0" fillId="0" borderId="21" xfId="0" applyNumberFormat="1" applyBorder="1" applyAlignment="1">
      <alignment vertical="center"/>
    </xf>
    <xf numFmtId="2" fontId="2" fillId="0" borderId="6" xfId="51" applyNumberFormat="1" applyBorder="1" applyAlignment="1" applyProtection="1">
      <alignment vertical="center" wrapText="1"/>
      <protection locked="0"/>
    </xf>
    <xf numFmtId="0" fontId="18" fillId="0" borderId="0" xfId="0" applyFont="1" applyAlignment="1" applyProtection="1">
      <alignment vertical="center"/>
      <protection locked="0"/>
    </xf>
    <xf numFmtId="165" fontId="27" fillId="6" borderId="6" xfId="0" applyNumberFormat="1" applyFont="1" applyFill="1" applyBorder="1" applyAlignment="1" applyProtection="1">
      <alignment horizontal="center" vertical="center" wrapText="1"/>
      <protection locked="0"/>
    </xf>
    <xf numFmtId="0" fontId="27" fillId="6" borderId="6" xfId="0" applyFont="1" applyFill="1" applyBorder="1" applyAlignment="1" applyProtection="1">
      <alignment horizontal="center" vertical="center" wrapText="1"/>
      <protection locked="0"/>
    </xf>
    <xf numFmtId="14" fontId="2" fillId="0" borderId="0" xfId="51" applyNumberFormat="1" applyAlignment="1" applyProtection="1">
      <alignment horizontal="center" vertical="center"/>
      <protection locked="0"/>
    </xf>
    <xf numFmtId="14" fontId="0" fillId="0" borderId="0" xfId="0" applyNumberFormat="1" applyAlignment="1" applyProtection="1">
      <alignment vertical="center"/>
      <protection locked="0"/>
    </xf>
    <xf numFmtId="2" fontId="0" fillId="0" borderId="0" xfId="0" applyNumberFormat="1" applyAlignment="1" applyProtection="1">
      <alignment vertical="center"/>
      <protection locked="0"/>
    </xf>
    <xf numFmtId="44" fontId="0" fillId="0" borderId="21" xfId="0" applyNumberFormat="1" applyBorder="1" applyAlignment="1">
      <alignment horizontal="center" vertical="center"/>
    </xf>
    <xf numFmtId="44" fontId="0" fillId="0" borderId="21" xfId="0" applyNumberFormat="1" applyBorder="1" applyAlignment="1" applyProtection="1">
      <alignment horizontal="center" vertical="center"/>
      <protection locked="0"/>
    </xf>
    <xf numFmtId="0" fontId="6" fillId="0" borderId="0" xfId="51" applyFont="1" applyAlignment="1" applyProtection="1">
      <alignment horizontal="center" vertical="center"/>
      <protection locked="0"/>
    </xf>
    <xf numFmtId="0" fontId="4" fillId="0" borderId="0" xfId="51" applyFont="1" applyAlignment="1" applyProtection="1">
      <alignment horizontal="center" vertical="center"/>
      <protection locked="0"/>
    </xf>
    <xf numFmtId="0" fontId="11" fillId="0" borderId="0" xfId="51" applyFont="1" applyAlignment="1" applyProtection="1">
      <alignment horizontal="center" vertical="center" wrapText="1"/>
      <protection locked="0"/>
    </xf>
    <xf numFmtId="44" fontId="0" fillId="0" borderId="0" xfId="0" applyNumberFormat="1" applyAlignment="1" applyProtection="1">
      <alignment horizontal="center" vertical="center"/>
      <protection locked="0"/>
    </xf>
    <xf numFmtId="44" fontId="23" fillId="0" borderId="6" xfId="2" applyFont="1" applyFill="1" applyBorder="1" applyAlignment="1" applyProtection="1">
      <alignment horizontal="center" vertical="center"/>
      <protection locked="0"/>
    </xf>
    <xf numFmtId="43" fontId="18" fillId="0" borderId="6" xfId="0" applyNumberFormat="1" applyFont="1" applyBorder="1" applyAlignment="1" applyProtection="1">
      <alignment vertical="center"/>
      <protection locked="0"/>
    </xf>
    <xf numFmtId="0" fontId="18" fillId="0" borderId="18" xfId="0" applyFont="1" applyBorder="1" applyAlignment="1" applyProtection="1">
      <alignment horizontal="left"/>
      <protection locked="0"/>
    </xf>
    <xf numFmtId="0" fontId="18" fillId="0" borderId="19" xfId="0" applyFont="1" applyBorder="1" applyAlignment="1" applyProtection="1">
      <alignment horizontal="center"/>
      <protection locked="0"/>
    </xf>
    <xf numFmtId="0" fontId="18" fillId="0" borderId="20" xfId="0" applyFont="1" applyBorder="1" applyAlignment="1" applyProtection="1">
      <alignment horizontal="center"/>
      <protection locked="0"/>
    </xf>
    <xf numFmtId="0" fontId="0" fillId="0" borderId="8" xfId="0" applyBorder="1" applyAlignment="1" applyProtection="1">
      <alignment horizontal="right"/>
      <protection locked="0"/>
    </xf>
    <xf numFmtId="0" fontId="0" fillId="0" borderId="10" xfId="0" applyBorder="1" applyAlignment="1" applyProtection="1">
      <alignment horizontal="right"/>
      <protection locked="0"/>
    </xf>
    <xf numFmtId="0" fontId="0" fillId="0" borderId="11" xfId="0" applyBorder="1" applyAlignment="1" applyProtection="1">
      <alignment horizontal="right"/>
      <protection locked="0"/>
    </xf>
    <xf numFmtId="14" fontId="0" fillId="0" borderId="21" xfId="0" applyNumberFormat="1" applyBorder="1" applyAlignment="1" applyProtection="1">
      <alignment horizontal="center" vertical="center"/>
      <protection locked="0"/>
    </xf>
    <xf numFmtId="0" fontId="0" fillId="0" borderId="13" xfId="0" applyBorder="1" applyAlignment="1" applyProtection="1">
      <alignment horizontal="left"/>
      <protection locked="0"/>
    </xf>
    <xf numFmtId="0" fontId="0" fillId="0" borderId="14" xfId="0" applyBorder="1" applyAlignment="1" applyProtection="1">
      <alignment horizontal="right"/>
      <protection locked="0"/>
    </xf>
    <xf numFmtId="0" fontId="18" fillId="0" borderId="8" xfId="0" applyFont="1" applyBorder="1" applyAlignment="1" applyProtection="1">
      <alignment horizontal="left" vertical="center"/>
      <protection locked="0"/>
    </xf>
    <xf numFmtId="0" fontId="18" fillId="0" borderId="10" xfId="0" applyFont="1" applyBorder="1" applyAlignment="1" applyProtection="1">
      <alignment horizontal="center" vertical="center"/>
      <protection locked="0"/>
    </xf>
    <xf numFmtId="44" fontId="18" fillId="26" borderId="15" xfId="2" applyFont="1" applyFill="1" applyBorder="1" applyAlignment="1" applyProtection="1">
      <alignment horizontal="center" vertical="center"/>
    </xf>
    <xf numFmtId="0" fontId="18" fillId="2" borderId="13" xfId="0" applyFont="1" applyFill="1" applyBorder="1" applyAlignment="1" applyProtection="1">
      <alignment vertical="center"/>
      <protection locked="0"/>
    </xf>
    <xf numFmtId="0" fontId="18" fillId="2" borderId="14" xfId="0" applyFont="1" applyFill="1" applyBorder="1" applyAlignment="1" applyProtection="1">
      <alignment vertical="center"/>
      <protection locked="0"/>
    </xf>
    <xf numFmtId="44" fontId="18" fillId="2" borderId="5" xfId="2" applyFont="1" applyFill="1" applyBorder="1" applyAlignment="1" applyProtection="1">
      <alignment vertical="center"/>
      <protection locked="0"/>
    </xf>
    <xf numFmtId="0" fontId="39" fillId="0" borderId="0" xfId="0" applyFont="1" applyAlignment="1" applyProtection="1">
      <alignment horizontal="center" vertical="center" wrapText="1"/>
      <protection locked="0"/>
    </xf>
    <xf numFmtId="44" fontId="44" fillId="0" borderId="0" xfId="0" applyNumberFormat="1" applyFont="1" applyAlignment="1" applyProtection="1">
      <alignment horizontal="center" vertical="center"/>
      <protection locked="0"/>
    </xf>
    <xf numFmtId="0" fontId="0" fillId="0" borderId="34" xfId="0" applyBorder="1" applyAlignment="1" applyProtection="1">
      <alignment horizontal="center" vertical="center"/>
      <protection locked="0"/>
    </xf>
    <xf numFmtId="0" fontId="44" fillId="0" borderId="0" xfId="0" applyFont="1" applyProtection="1">
      <protection locked="0"/>
    </xf>
    <xf numFmtId="0" fontId="18" fillId="0" borderId="0" xfId="0" applyFont="1" applyAlignment="1" applyProtection="1">
      <alignment horizontal="center" vertical="center"/>
      <protection locked="0"/>
    </xf>
    <xf numFmtId="0" fontId="0" fillId="0" borderId="13" xfId="0" applyBorder="1" applyAlignment="1" applyProtection="1">
      <alignment horizontal="right"/>
      <protection locked="0"/>
    </xf>
    <xf numFmtId="0" fontId="18" fillId="0" borderId="8" xfId="0" applyFont="1" applyBorder="1" applyAlignment="1" applyProtection="1">
      <alignment horizontal="center" vertical="center"/>
      <protection locked="0"/>
    </xf>
    <xf numFmtId="0" fontId="0" fillId="0" borderId="21" xfId="0" applyBorder="1" applyAlignment="1" applyProtection="1">
      <alignment horizontal="center" vertical="center"/>
      <protection locked="0"/>
    </xf>
    <xf numFmtId="165" fontId="12" fillId="7" borderId="2" xfId="557" applyNumberFormat="1" applyFont="1" applyFill="1" applyBorder="1" applyAlignment="1">
      <alignment horizontal="center" vertical="center" wrapText="1"/>
    </xf>
    <xf numFmtId="165" fontId="12" fillId="6" borderId="2" xfId="557" applyNumberFormat="1" applyFont="1" applyFill="1" applyBorder="1" applyAlignment="1">
      <alignment horizontal="center" vertical="center" wrapText="1"/>
    </xf>
    <xf numFmtId="0" fontId="45" fillId="0" borderId="0" xfId="0" applyFont="1" applyAlignment="1" applyProtection="1">
      <alignment horizontal="center" vertical="center"/>
      <protection locked="0"/>
    </xf>
    <xf numFmtId="14" fontId="67" fillId="0" borderId="0" xfId="557" applyNumberFormat="1" applyFont="1"/>
    <xf numFmtId="0" fontId="0" fillId="0" borderId="0" xfId="0" applyAlignment="1">
      <alignment horizontal="left" vertical="center" wrapText="1"/>
    </xf>
    <xf numFmtId="0" fontId="0" fillId="0" borderId="0" xfId="0" applyAlignment="1">
      <alignment wrapText="1"/>
    </xf>
    <xf numFmtId="0" fontId="4" fillId="7" borderId="6" xfId="51" applyFont="1" applyFill="1" applyBorder="1" applyAlignment="1" applyProtection="1">
      <alignment horizontal="center" vertical="center" wrapText="1"/>
      <protection locked="0"/>
    </xf>
    <xf numFmtId="0" fontId="4" fillId="7" borderId="24" xfId="51" applyFont="1" applyFill="1" applyBorder="1" applyAlignment="1" applyProtection="1">
      <alignment horizontal="center" vertical="center" wrapText="1"/>
      <protection locked="0"/>
    </xf>
    <xf numFmtId="0" fontId="4" fillId="7" borderId="25" xfId="51" applyFont="1" applyFill="1" applyBorder="1" applyAlignment="1" applyProtection="1">
      <alignment horizontal="center" vertical="center" wrapText="1"/>
      <protection locked="0"/>
    </xf>
    <xf numFmtId="0" fontId="4" fillId="6" borderId="6" xfId="51" applyFont="1" applyFill="1" applyBorder="1" applyAlignment="1" applyProtection="1">
      <alignment horizontal="center" vertical="center" wrapText="1"/>
      <protection locked="0"/>
    </xf>
    <xf numFmtId="44" fontId="2" fillId="0" borderId="0" xfId="2" applyFont="1" applyBorder="1" applyAlignment="1" applyProtection="1">
      <alignment horizontal="center"/>
      <protection locked="0"/>
    </xf>
    <xf numFmtId="0" fontId="0" fillId="4" borderId="5" xfId="0" applyFill="1" applyBorder="1" applyAlignment="1" applyProtection="1">
      <alignment horizontal="center"/>
      <protection locked="0"/>
    </xf>
    <xf numFmtId="44" fontId="0" fillId="0" borderId="12" xfId="0" applyNumberFormat="1" applyBorder="1" applyAlignment="1">
      <alignment horizontal="center"/>
    </xf>
    <xf numFmtId="44" fontId="0" fillId="0" borderId="15" xfId="0" applyNumberFormat="1" applyBorder="1" applyAlignment="1">
      <alignment horizontal="center"/>
    </xf>
    <xf numFmtId="44" fontId="0" fillId="4" borderId="12" xfId="2" applyFont="1" applyFill="1" applyBorder="1" applyAlignment="1" applyProtection="1">
      <alignment horizontal="center"/>
      <protection locked="0"/>
    </xf>
    <xf numFmtId="165" fontId="12" fillId="6" borderId="4" xfId="557" applyNumberFormat="1" applyFont="1" applyFill="1" applyBorder="1" applyAlignment="1">
      <alignment horizontal="center" vertical="center" wrapText="1"/>
    </xf>
    <xf numFmtId="165" fontId="12" fillId="7" borderId="4" xfId="557" applyNumberFormat="1" applyFont="1" applyFill="1" applyBorder="1" applyAlignment="1">
      <alignment horizontal="center" vertical="center" wrapText="1"/>
    </xf>
    <xf numFmtId="0" fontId="4" fillId="6" borderId="18" xfId="51" applyFont="1" applyFill="1" applyBorder="1" applyAlignment="1" applyProtection="1">
      <alignment horizontal="center" vertical="center" wrapText="1"/>
      <protection locked="0"/>
    </xf>
    <xf numFmtId="0" fontId="4" fillId="4" borderId="1" xfId="51" applyFont="1" applyFill="1" applyBorder="1" applyAlignment="1" applyProtection="1">
      <alignment horizontal="center"/>
      <protection locked="0"/>
    </xf>
    <xf numFmtId="0" fontId="9" fillId="0" borderId="10" xfId="51" applyFont="1" applyBorder="1" applyAlignment="1" applyProtection="1">
      <alignment horizontal="right"/>
      <protection locked="0"/>
    </xf>
    <xf numFmtId="165" fontId="4" fillId="0" borderId="0" xfId="51" applyNumberFormat="1" applyFont="1" applyAlignment="1" applyProtection="1">
      <alignment horizontal="center"/>
      <protection locked="0"/>
    </xf>
    <xf numFmtId="0" fontId="4" fillId="7" borderId="37" xfId="51" applyFont="1" applyFill="1" applyBorder="1" applyAlignment="1" applyProtection="1">
      <alignment horizontal="center" vertical="center" wrapText="1"/>
      <protection locked="0"/>
    </xf>
    <xf numFmtId="0" fontId="0" fillId="7" borderId="6" xfId="0" applyFill="1" applyBorder="1" applyAlignment="1" applyProtection="1">
      <alignment horizontal="center" vertical="center" wrapText="1"/>
      <protection locked="0"/>
    </xf>
    <xf numFmtId="0" fontId="43" fillId="0" borderId="1" xfId="0" applyFont="1" applyBorder="1" applyAlignment="1" applyProtection="1">
      <alignment horizontal="left" vertical="center"/>
      <protection locked="0"/>
    </xf>
    <xf numFmtId="0" fontId="43" fillId="0" borderId="37" xfId="0" applyFont="1" applyBorder="1" applyAlignment="1" applyProtection="1">
      <alignment horizontal="left" vertical="center"/>
      <protection locked="0"/>
    </xf>
    <xf numFmtId="0" fontId="44" fillId="17" borderId="1" xfId="0" applyFont="1" applyFill="1" applyBorder="1" applyAlignment="1" applyProtection="1">
      <alignment horizontal="left" vertical="center"/>
      <protection locked="0"/>
    </xf>
    <xf numFmtId="0" fontId="44" fillId="17" borderId="37" xfId="0" applyFont="1" applyFill="1" applyBorder="1" applyAlignment="1" applyProtection="1">
      <alignment horizontal="left" vertical="center"/>
      <protection locked="0"/>
    </xf>
    <xf numFmtId="0" fontId="2" fillId="0" borderId="24" xfId="51" applyBorder="1" applyAlignment="1" applyProtection="1">
      <alignment horizontal="left" wrapText="1"/>
      <protection locked="0"/>
    </xf>
    <xf numFmtId="0" fontId="2" fillId="0" borderId="37" xfId="51" applyBorder="1" applyAlignment="1" applyProtection="1">
      <alignment horizontal="left" wrapText="1"/>
      <protection locked="0"/>
    </xf>
    <xf numFmtId="0" fontId="2" fillId="0" borderId="25" xfId="51" applyBorder="1" applyAlignment="1" applyProtection="1">
      <alignment horizontal="left" wrapText="1"/>
      <protection locked="0"/>
    </xf>
    <xf numFmtId="0" fontId="68" fillId="0" borderId="0" xfId="0" applyFont="1"/>
    <xf numFmtId="168" fontId="4" fillId="4" borderId="1" xfId="15" applyNumberFormat="1" applyFont="1" applyFill="1" applyBorder="1" applyAlignment="1" applyProtection="1">
      <alignment horizontal="center"/>
      <protection locked="0"/>
    </xf>
    <xf numFmtId="44" fontId="2" fillId="0" borderId="6" xfId="2" applyFont="1" applyBorder="1" applyAlignment="1" applyProtection="1">
      <alignment horizontal="center"/>
    </xf>
    <xf numFmtId="44" fontId="33" fillId="0" borderId="6" xfId="2" applyFont="1" applyBorder="1" applyAlignment="1" applyProtection="1">
      <alignment horizontal="center"/>
    </xf>
    <xf numFmtId="44" fontId="2" fillId="0" borderId="6" xfId="2" applyFont="1" applyBorder="1" applyAlignment="1" applyProtection="1">
      <alignment horizontal="center" vertical="center"/>
    </xf>
    <xf numFmtId="44" fontId="2" fillId="0" borderId="6" xfId="2" applyFont="1" applyFill="1" applyBorder="1" applyAlignment="1" applyProtection="1">
      <alignment horizontal="center" vertical="center"/>
    </xf>
    <xf numFmtId="0" fontId="43" fillId="17" borderId="6" xfId="0" applyFont="1" applyFill="1" applyBorder="1" applyAlignment="1">
      <alignment vertical="center"/>
    </xf>
    <xf numFmtId="44" fontId="4" fillId="0" borderId="6" xfId="2" applyFont="1" applyBorder="1" applyAlignment="1" applyProtection="1">
      <alignment horizontal="center" vertical="center"/>
    </xf>
    <xf numFmtId="44" fontId="33" fillId="0" borderId="6" xfId="2" applyFont="1" applyFill="1" applyBorder="1" applyAlignment="1" applyProtection="1">
      <alignment horizontal="center" vertical="center"/>
    </xf>
    <xf numFmtId="0" fontId="4" fillId="6" borderId="6" xfId="51" applyFont="1" applyFill="1" applyBorder="1" applyAlignment="1">
      <alignment vertical="center"/>
    </xf>
    <xf numFmtId="0" fontId="4" fillId="6" borderId="6" xfId="51" applyFont="1" applyFill="1" applyBorder="1" applyAlignment="1">
      <alignment horizontal="center" vertical="center" wrapText="1"/>
    </xf>
    <xf numFmtId="0" fontId="4" fillId="7" borderId="6" xfId="51" applyFont="1" applyFill="1" applyBorder="1" applyAlignment="1">
      <alignment horizontal="center" vertical="center" wrapText="1"/>
    </xf>
    <xf numFmtId="0" fontId="43" fillId="2" borderId="0" xfId="0" applyFont="1" applyFill="1"/>
    <xf numFmtId="0" fontId="43" fillId="0" borderId="0" xfId="0" applyFont="1"/>
    <xf numFmtId="0" fontId="43" fillId="4" borderId="0" xfId="0" applyFont="1" applyFill="1"/>
    <xf numFmtId="44" fontId="31" fillId="0" borderId="21" xfId="0" applyNumberFormat="1" applyFont="1" applyBorder="1" applyAlignment="1" applyProtection="1">
      <alignment horizontal="center" vertical="center"/>
      <protection locked="0"/>
    </xf>
    <xf numFmtId="0" fontId="23" fillId="0" borderId="21" xfId="557" applyFont="1" applyBorder="1" applyAlignment="1">
      <alignment horizontal="center"/>
    </xf>
    <xf numFmtId="44" fontId="31" fillId="0" borderId="21" xfId="0" applyNumberFormat="1" applyFont="1" applyBorder="1"/>
    <xf numFmtId="0" fontId="23" fillId="0" borderId="21" xfId="1" applyNumberFormat="1" applyFont="1" applyFill="1" applyBorder="1" applyAlignment="1" applyProtection="1">
      <alignment horizontal="center" wrapText="1"/>
    </xf>
    <xf numFmtId="44" fontId="23" fillId="0" borderId="21" xfId="2" applyFont="1" applyFill="1" applyBorder="1" applyAlignment="1" applyProtection="1">
      <alignment wrapText="1"/>
    </xf>
    <xf numFmtId="0" fontId="31" fillId="0" borderId="21" xfId="1" applyNumberFormat="1" applyFont="1" applyBorder="1" applyAlignment="1" applyProtection="1">
      <alignment horizontal="center"/>
    </xf>
    <xf numFmtId="44" fontId="31" fillId="0" borderId="21" xfId="2" applyFont="1" applyBorder="1" applyProtection="1"/>
    <xf numFmtId="0" fontId="4" fillId="2" borderId="6" xfId="51" applyFont="1" applyFill="1" applyBorder="1" applyAlignment="1">
      <alignment horizontal="center" vertical="center"/>
    </xf>
    <xf numFmtId="165" fontId="4" fillId="2" borderId="6" xfId="51" applyNumberFormat="1" applyFont="1" applyFill="1" applyBorder="1" applyAlignment="1">
      <alignment horizontal="center" vertical="center" wrapText="1"/>
    </xf>
    <xf numFmtId="0" fontId="4" fillId="2" borderId="6" xfId="51" applyFont="1" applyFill="1" applyBorder="1" applyAlignment="1">
      <alignment horizontal="center" vertical="center" wrapText="1"/>
    </xf>
    <xf numFmtId="0" fontId="2" fillId="0" borderId="6" xfId="51" applyBorder="1" applyAlignment="1">
      <alignment horizontal="center"/>
    </xf>
    <xf numFmtId="169" fontId="2" fillId="0" borderId="35" xfId="1" applyNumberFormat="1" applyFont="1" applyFill="1" applyBorder="1" applyAlignment="1" applyProtection="1">
      <alignment horizontal="center"/>
    </xf>
    <xf numFmtId="44" fontId="2" fillId="0" borderId="35" xfId="2" applyFont="1" applyFill="1" applyBorder="1" applyAlignment="1" applyProtection="1">
      <alignment horizontal="center"/>
    </xf>
    <xf numFmtId="165" fontId="4" fillId="6" borderId="6" xfId="51" applyNumberFormat="1" applyFont="1" applyFill="1" applyBorder="1" applyAlignment="1">
      <alignment horizontal="center" vertical="center" wrapText="1"/>
    </xf>
    <xf numFmtId="43" fontId="2" fillId="0" borderId="6" xfId="51" applyNumberFormat="1" applyBorder="1" applyAlignment="1">
      <alignment horizontal="center" vertical="center"/>
    </xf>
    <xf numFmtId="43" fontId="33" fillId="0" borderId="42" xfId="51" applyNumberFormat="1" applyFont="1" applyBorder="1" applyAlignment="1">
      <alignment horizontal="center" vertical="center"/>
    </xf>
    <xf numFmtId="44" fontId="33" fillId="0" borderId="42" xfId="2" applyFont="1" applyBorder="1" applyAlignment="1" applyProtection="1">
      <alignment horizontal="center" vertical="center"/>
    </xf>
    <xf numFmtId="10" fontId="33" fillId="8" borderId="6" xfId="51" applyNumberFormat="1" applyFont="1" applyFill="1" applyBorder="1" applyAlignment="1">
      <alignment horizontal="center" vertical="center"/>
    </xf>
    <xf numFmtId="43" fontId="4" fillId="0" borderId="6" xfId="1" applyFont="1" applyBorder="1" applyAlignment="1" applyProtection="1">
      <alignment horizontal="center" vertical="center"/>
    </xf>
    <xf numFmtId="165" fontId="4" fillId="7" borderId="6" xfId="51" applyNumberFormat="1" applyFont="1" applyFill="1" applyBorder="1" applyAlignment="1">
      <alignment horizontal="center" vertical="center" wrapText="1"/>
    </xf>
    <xf numFmtId="0" fontId="45" fillId="0" borderId="6" xfId="0" applyFont="1" applyBorder="1"/>
    <xf numFmtId="169" fontId="33" fillId="0" borderId="6" xfId="1" applyNumberFormat="1" applyFont="1" applyBorder="1" applyAlignment="1" applyProtection="1">
      <alignment horizontal="center"/>
    </xf>
    <xf numFmtId="0" fontId="45" fillId="0" borderId="0" xfId="0" applyFont="1"/>
    <xf numFmtId="169" fontId="33" fillId="0" borderId="0" xfId="1" applyNumberFormat="1" applyFont="1" applyBorder="1" applyAlignment="1" applyProtection="1">
      <alignment horizontal="center"/>
    </xf>
    <xf numFmtId="44" fontId="33" fillId="0" borderId="0" xfId="2" applyFont="1" applyBorder="1" applyAlignment="1" applyProtection="1">
      <alignment horizontal="center"/>
    </xf>
    <xf numFmtId="168" fontId="0" fillId="0" borderId="0" xfId="0" applyNumberFormat="1"/>
    <xf numFmtId="0" fontId="43" fillId="2" borderId="10" xfId="0" applyFont="1" applyFill="1" applyBorder="1"/>
    <xf numFmtId="0" fontId="43" fillId="0" borderId="10" xfId="0" applyFont="1" applyBorder="1"/>
    <xf numFmtId="168" fontId="4" fillId="0" borderId="2" xfId="15" applyNumberFormat="1" applyFont="1" applyFill="1" applyBorder="1" applyAlignment="1" applyProtection="1">
      <alignment horizontal="center"/>
    </xf>
    <xf numFmtId="168" fontId="4" fillId="0" borderId="20" xfId="15" applyNumberFormat="1" applyFont="1" applyFill="1" applyBorder="1" applyAlignment="1" applyProtection="1">
      <alignment horizontal="center"/>
    </xf>
    <xf numFmtId="0" fontId="63" fillId="0" borderId="0" xfId="0" applyFont="1" applyAlignment="1">
      <alignment horizontal="right"/>
    </xf>
    <xf numFmtId="0" fontId="64" fillId="0" borderId="0" xfId="561" applyFont="1" applyFill="1" applyBorder="1" applyProtection="1"/>
    <xf numFmtId="0" fontId="9" fillId="0" borderId="8" xfId="557" applyFont="1" applyBorder="1"/>
    <xf numFmtId="8" fontId="12" fillId="0" borderId="10" xfId="557" quotePrefix="1" applyNumberFormat="1" applyFont="1" applyBorder="1" applyAlignment="1">
      <alignment horizontal="center"/>
    </xf>
    <xf numFmtId="0" fontId="9" fillId="0" borderId="11" xfId="557" applyFont="1" applyBorder="1"/>
    <xf numFmtId="0" fontId="9" fillId="0" borderId="11" xfId="557" applyFont="1" applyBorder="1" applyAlignment="1">
      <alignment horizontal="left"/>
    </xf>
    <xf numFmtId="8" fontId="12" fillId="0" borderId="0" xfId="557" quotePrefix="1" applyNumberFormat="1" applyFont="1" applyAlignment="1">
      <alignment horizontal="center"/>
    </xf>
    <xf numFmtId="0" fontId="59" fillId="0" borderId="0" xfId="0" applyFont="1"/>
    <xf numFmtId="0" fontId="13" fillId="0" borderId="0" xfId="557" applyFont="1" applyAlignment="1">
      <alignment horizontal="right"/>
    </xf>
    <xf numFmtId="14" fontId="60" fillId="0" borderId="0" xfId="51" applyNumberFormat="1" applyFont="1" applyAlignment="1" applyProtection="1">
      <alignment horizontal="center"/>
      <protection locked="0"/>
    </xf>
    <xf numFmtId="0" fontId="18" fillId="2" borderId="0" xfId="0" applyFont="1" applyFill="1" applyAlignment="1">
      <alignment vertical="center"/>
    </xf>
    <xf numFmtId="0" fontId="18" fillId="2" borderId="13" xfId="0" applyFont="1" applyFill="1" applyBorder="1" applyAlignment="1">
      <alignment vertical="center"/>
    </xf>
    <xf numFmtId="0" fontId="18" fillId="2" borderId="14" xfId="0" applyFont="1" applyFill="1" applyBorder="1" applyAlignment="1">
      <alignment vertical="center"/>
    </xf>
    <xf numFmtId="44" fontId="18" fillId="2" borderId="14" xfId="2" applyFont="1" applyFill="1" applyBorder="1" applyAlignment="1">
      <alignment vertical="center"/>
    </xf>
    <xf numFmtId="44" fontId="18" fillId="2" borderId="5" xfId="2" applyFont="1" applyFill="1" applyBorder="1" applyAlignment="1">
      <alignment vertical="center"/>
    </xf>
    <xf numFmtId="44" fontId="31" fillId="0" borderId="6" xfId="0" applyNumberFormat="1" applyFont="1" applyBorder="1" applyAlignment="1" applyProtection="1">
      <alignment horizontal="center" vertical="center"/>
      <protection locked="0"/>
    </xf>
    <xf numFmtId="0" fontId="43" fillId="0" borderId="8" xfId="0" applyFont="1" applyBorder="1"/>
    <xf numFmtId="0" fontId="43" fillId="0" borderId="15" xfId="0" applyFont="1" applyBorder="1"/>
    <xf numFmtId="0" fontId="4" fillId="6" borderId="6" xfId="51" applyFont="1" applyFill="1" applyBorder="1" applyAlignment="1">
      <alignment horizontal="center" vertical="center"/>
    </xf>
    <xf numFmtId="0" fontId="4" fillId="0" borderId="0" xfId="51" applyFont="1" applyAlignment="1">
      <alignment horizontal="center" vertical="center" wrapText="1"/>
    </xf>
    <xf numFmtId="44" fontId="2" fillId="0" borderId="0" xfId="2" applyFont="1" applyFill="1" applyBorder="1" applyAlignment="1" applyProtection="1">
      <alignment horizontal="center" vertical="center"/>
    </xf>
    <xf numFmtId="0" fontId="2" fillId="0" borderId="57" xfId="51" applyBorder="1" applyAlignment="1">
      <alignment horizontal="center"/>
    </xf>
    <xf numFmtId="43" fontId="2" fillId="0" borderId="21" xfId="1" applyFont="1" applyBorder="1" applyAlignment="1" applyProtection="1">
      <alignment horizontal="center"/>
    </xf>
    <xf numFmtId="44" fontId="2" fillId="0" borderId="21" xfId="2" applyFont="1" applyBorder="1" applyAlignment="1" applyProtection="1">
      <alignment horizontal="center"/>
    </xf>
    <xf numFmtId="0" fontId="2" fillId="0" borderId="6" xfId="2" applyNumberFormat="1" applyFont="1" applyFill="1" applyBorder="1" applyAlignment="1" applyProtection="1">
      <alignment horizontal="center"/>
    </xf>
    <xf numFmtId="14" fontId="2" fillId="0" borderId="6" xfId="51" applyNumberFormat="1" applyBorder="1" applyAlignment="1">
      <alignment horizontal="center"/>
    </xf>
    <xf numFmtId="44" fontId="2" fillId="0" borderId="6" xfId="2" applyFont="1" applyBorder="1" applyAlignment="1" applyProtection="1"/>
    <xf numFmtId="44" fontId="2" fillId="0" borderId="56" xfId="2" applyFont="1" applyBorder="1" applyAlignment="1" applyProtection="1">
      <alignment vertical="center"/>
    </xf>
    <xf numFmtId="43" fontId="2" fillId="2" borderId="6" xfId="51" applyNumberFormat="1" applyFill="1" applyBorder="1" applyAlignment="1">
      <alignment horizontal="center" vertical="center"/>
    </xf>
    <xf numFmtId="44" fontId="33" fillId="0" borderId="0" xfId="2" applyFont="1" applyFill="1" applyBorder="1" applyAlignment="1" applyProtection="1">
      <alignment horizontal="center" vertical="center"/>
    </xf>
    <xf numFmtId="0" fontId="43" fillId="0" borderId="0" xfId="0" applyFont="1" applyAlignment="1">
      <alignment vertical="center"/>
    </xf>
    <xf numFmtId="44" fontId="4" fillId="0" borderId="0" xfId="2" applyFont="1" applyFill="1" applyBorder="1" applyAlignment="1" applyProtection="1">
      <alignment horizontal="center" vertical="center"/>
    </xf>
    <xf numFmtId="0" fontId="4" fillId="7" borderId="6" xfId="51" applyFont="1" applyFill="1" applyBorder="1" applyAlignment="1">
      <alignment vertical="center"/>
    </xf>
    <xf numFmtId="0" fontId="45" fillId="0" borderId="57" xfId="0" applyFont="1" applyBorder="1"/>
    <xf numFmtId="43" fontId="33" fillId="0" borderId="6" xfId="1" applyFont="1" applyBorder="1" applyAlignment="1" applyProtection="1">
      <alignment horizontal="center"/>
    </xf>
    <xf numFmtId="10" fontId="33" fillId="0" borderId="0" xfId="51" applyNumberFormat="1" applyFont="1" applyAlignment="1">
      <alignment horizontal="center" vertical="center"/>
    </xf>
    <xf numFmtId="43" fontId="4" fillId="0" borderId="0" xfId="1" applyFont="1" applyFill="1" applyBorder="1" applyAlignment="1" applyProtection="1">
      <alignment horizontal="center" vertical="center"/>
    </xf>
    <xf numFmtId="9" fontId="4" fillId="0" borderId="0" xfId="559" applyFont="1" applyFill="1" applyBorder="1" applyAlignment="1" applyProtection="1">
      <alignment horizontal="center"/>
    </xf>
    <xf numFmtId="0" fontId="45" fillId="0" borderId="11" xfId="0" applyFont="1" applyBorder="1"/>
    <xf numFmtId="10" fontId="19" fillId="0" borderId="0" xfId="51" applyNumberFormat="1" applyFont="1" applyAlignment="1">
      <alignment horizontal="center" vertical="center"/>
    </xf>
    <xf numFmtId="43" fontId="2" fillId="0" borderId="0" xfId="1" applyFont="1" applyFill="1" applyBorder="1" applyAlignment="1" applyProtection="1">
      <alignment horizontal="center" vertical="center"/>
    </xf>
    <xf numFmtId="0" fontId="11" fillId="0" borderId="0" xfId="51" applyFont="1"/>
    <xf numFmtId="0" fontId="11" fillId="0" borderId="12" xfId="51" applyFont="1" applyBorder="1"/>
    <xf numFmtId="0" fontId="43" fillId="0" borderId="12" xfId="0" applyFont="1" applyBorder="1"/>
    <xf numFmtId="1" fontId="12" fillId="0" borderId="0" xfId="1" quotePrefix="1" applyNumberFormat="1" applyFont="1" applyBorder="1" applyAlignment="1" applyProtection="1">
      <alignment horizontal="center"/>
    </xf>
    <xf numFmtId="0" fontId="12" fillId="0" borderId="0" xfId="557" applyFont="1" applyAlignment="1">
      <alignment horizontal="center"/>
    </xf>
    <xf numFmtId="0" fontId="3" fillId="0" borderId="0" xfId="51" applyFont="1" applyAlignment="1">
      <alignment vertical="top"/>
    </xf>
    <xf numFmtId="165" fontId="2" fillId="0" borderId="0" xfId="51" applyNumberFormat="1"/>
    <xf numFmtId="0" fontId="9" fillId="0" borderId="11" xfId="51" applyFont="1" applyBorder="1" applyAlignment="1">
      <alignment horizontal="left"/>
    </xf>
    <xf numFmtId="0" fontId="12" fillId="0" borderId="0" xfId="51" applyFont="1" applyAlignment="1">
      <alignment horizontal="center"/>
    </xf>
    <xf numFmtId="0" fontId="13" fillId="0" borderId="13" xfId="51" applyFont="1" applyBorder="1"/>
    <xf numFmtId="14" fontId="12" fillId="0" borderId="14" xfId="51" applyNumberFormat="1" applyFont="1" applyBorder="1" applyAlignment="1">
      <alignment horizontal="left"/>
    </xf>
    <xf numFmtId="0" fontId="9" fillId="0" borderId="8" xfId="51" applyFont="1" applyBorder="1"/>
    <xf numFmtId="0" fontId="2" fillId="0" borderId="10" xfId="51" applyBorder="1"/>
    <xf numFmtId="0" fontId="9" fillId="0" borderId="11" xfId="51" applyFont="1" applyBorder="1"/>
    <xf numFmtId="0" fontId="43" fillId="0" borderId="11" xfId="0" applyFont="1" applyBorder="1"/>
    <xf numFmtId="0" fontId="43" fillId="0" borderId="13" xfId="0" applyFont="1" applyBorder="1"/>
    <xf numFmtId="0" fontId="43" fillId="0" borderId="14" xfId="0" applyFont="1" applyBorder="1"/>
    <xf numFmtId="44" fontId="43" fillId="0" borderId="15" xfId="0" applyNumberFormat="1" applyFont="1" applyBorder="1"/>
    <xf numFmtId="0" fontId="4" fillId="0" borderId="0" xfId="51" applyFont="1" applyAlignment="1">
      <alignment horizontal="center"/>
    </xf>
    <xf numFmtId="165" fontId="4" fillId="0" borderId="24" xfId="51" applyNumberFormat="1" applyFont="1" applyBorder="1" applyAlignment="1">
      <alignment horizontal="center" vertical="center"/>
    </xf>
    <xf numFmtId="165" fontId="4" fillId="6" borderId="6" xfId="51" applyNumberFormat="1" applyFont="1" applyFill="1" applyBorder="1" applyAlignment="1">
      <alignment horizontal="center" vertical="center"/>
    </xf>
    <xf numFmtId="165" fontId="4" fillId="7" borderId="6" xfId="51" applyNumberFormat="1" applyFont="1" applyFill="1" applyBorder="1" applyAlignment="1">
      <alignment horizontal="center" vertical="center"/>
    </xf>
    <xf numFmtId="165" fontId="4" fillId="0" borderId="0" xfId="51" applyNumberFormat="1" applyFont="1" applyAlignment="1">
      <alignment vertical="center"/>
    </xf>
    <xf numFmtId="169" fontId="2" fillId="0" borderId="35" xfId="1" applyNumberFormat="1" applyFont="1" applyBorder="1" applyAlignment="1" applyProtection="1">
      <alignment horizontal="center"/>
    </xf>
    <xf numFmtId="44" fontId="2" fillId="0" borderId="35" xfId="2" applyFont="1" applyBorder="1" applyAlignment="1" applyProtection="1">
      <alignment horizontal="center"/>
    </xf>
    <xf numFmtId="44" fontId="2" fillId="0" borderId="6" xfId="2" applyFont="1" applyBorder="1" applyAlignment="1" applyProtection="1">
      <alignment vertical="center"/>
    </xf>
    <xf numFmtId="0" fontId="4" fillId="7" borderId="6" xfId="51" applyFont="1" applyFill="1" applyBorder="1" applyAlignment="1">
      <alignment horizontal="center" vertical="center"/>
    </xf>
    <xf numFmtId="169" fontId="33" fillId="0" borderId="35" xfId="1" applyNumberFormat="1" applyFont="1" applyBorder="1" applyAlignment="1" applyProtection="1">
      <alignment horizontal="center"/>
    </xf>
    <xf numFmtId="44" fontId="33" fillId="0" borderId="35" xfId="2" applyFont="1" applyBorder="1" applyAlignment="1" applyProtection="1">
      <alignment horizontal="center"/>
    </xf>
    <xf numFmtId="0" fontId="13" fillId="0" borderId="0" xfId="51" applyFont="1"/>
    <xf numFmtId="14" fontId="12" fillId="0" borderId="0" xfId="51" applyNumberFormat="1" applyFont="1" applyAlignment="1">
      <alignment horizontal="left"/>
    </xf>
    <xf numFmtId="165" fontId="4" fillId="0" borderId="0" xfId="51" applyNumberFormat="1" applyFont="1" applyAlignment="1">
      <alignment horizontal="left"/>
    </xf>
    <xf numFmtId="0" fontId="9" fillId="0" borderId="0" xfId="51" applyFont="1"/>
    <xf numFmtId="14" fontId="2" fillId="0" borderId="0" xfId="51" applyNumberFormat="1" applyAlignment="1">
      <alignment horizontal="center"/>
    </xf>
    <xf numFmtId="0" fontId="24" fillId="0" borderId="2" xfId="557" applyFont="1" applyBorder="1" applyAlignment="1">
      <alignment horizontal="center"/>
    </xf>
    <xf numFmtId="0" fontId="12" fillId="0" borderId="0" xfId="51" applyFont="1"/>
    <xf numFmtId="0" fontId="13" fillId="0" borderId="0" xfId="51" applyFont="1" applyAlignment="1">
      <alignment horizontal="left"/>
    </xf>
    <xf numFmtId="0" fontId="12" fillId="0" borderId="0" xfId="51" quotePrefix="1" applyFont="1" applyAlignment="1">
      <alignment horizontal="center"/>
    </xf>
    <xf numFmtId="0" fontId="12" fillId="0" borderId="18" xfId="51" applyFont="1" applyBorder="1"/>
    <xf numFmtId="0" fontId="13" fillId="0" borderId="19" xfId="51" applyFont="1" applyBorder="1" applyAlignment="1">
      <alignment horizontal="right"/>
    </xf>
    <xf numFmtId="14" fontId="12" fillId="0" borderId="19" xfId="51" applyNumberFormat="1" applyFont="1" applyBorder="1" applyAlignment="1">
      <alignment horizontal="left"/>
    </xf>
    <xf numFmtId="14" fontId="12" fillId="0" borderId="20" xfId="51" applyNumberFormat="1" applyFont="1" applyBorder="1" applyAlignment="1">
      <alignment horizontal="left"/>
    </xf>
    <xf numFmtId="0" fontId="0" fillId="0" borderId="8" xfId="0" applyBorder="1"/>
    <xf numFmtId="0" fontId="4" fillId="0" borderId="10" xfId="51" applyFont="1" applyBorder="1" applyAlignment="1">
      <alignment vertical="center" wrapText="1"/>
    </xf>
    <xf numFmtId="0" fontId="4" fillId="2" borderId="2" xfId="51" applyFont="1" applyFill="1" applyBorder="1" applyAlignment="1">
      <alignment horizontal="center" vertical="center" wrapText="1"/>
    </xf>
    <xf numFmtId="165" fontId="4" fillId="2" borderId="2" xfId="51" applyNumberFormat="1" applyFont="1" applyFill="1" applyBorder="1" applyAlignment="1">
      <alignment horizontal="center" vertical="center" wrapText="1"/>
    </xf>
    <xf numFmtId="165" fontId="4" fillId="4" borderId="2" xfId="51" applyNumberFormat="1" applyFont="1" applyFill="1" applyBorder="1" applyAlignment="1">
      <alignment horizontal="center" vertical="center" wrapText="1"/>
    </xf>
    <xf numFmtId="0" fontId="4" fillId="6" borderId="2" xfId="51" applyFont="1" applyFill="1" applyBorder="1" applyAlignment="1">
      <alignment horizontal="center" vertical="center" wrapText="1"/>
    </xf>
    <xf numFmtId="0" fontId="4" fillId="7" borderId="2" xfId="51" applyFont="1" applyFill="1" applyBorder="1" applyAlignment="1">
      <alignment horizontal="center" vertical="center" wrapText="1"/>
    </xf>
    <xf numFmtId="165" fontId="4" fillId="4" borderId="18" xfId="51" applyNumberFormat="1" applyFont="1" applyFill="1" applyBorder="1" applyAlignment="1">
      <alignment horizontal="center" vertical="center" wrapText="1"/>
    </xf>
    <xf numFmtId="14" fontId="12" fillId="0" borderId="8" xfId="51" applyNumberFormat="1" applyFont="1" applyBorder="1" applyAlignment="1">
      <alignment horizontal="left"/>
    </xf>
    <xf numFmtId="165" fontId="4" fillId="0" borderId="10" xfId="51" applyNumberFormat="1" applyFont="1" applyBorder="1" applyAlignment="1">
      <alignment horizontal="left"/>
    </xf>
    <xf numFmtId="0" fontId="11" fillId="0" borderId="10" xfId="51" applyFont="1" applyBorder="1"/>
    <xf numFmtId="9" fontId="2" fillId="0" borderId="10" xfId="559" applyFont="1" applyFill="1" applyBorder="1" applyAlignment="1" applyProtection="1">
      <alignment horizontal="center"/>
    </xf>
    <xf numFmtId="14" fontId="11" fillId="0" borderId="10" xfId="51" applyNumberFormat="1" applyFont="1" applyBorder="1" applyAlignment="1">
      <alignment horizontal="left" vertical="center"/>
    </xf>
    <xf numFmtId="0" fontId="2" fillId="0" borderId="15" xfId="51" applyBorder="1"/>
    <xf numFmtId="0" fontId="2" fillId="0" borderId="11" xfId="51" applyBorder="1"/>
    <xf numFmtId="0" fontId="2" fillId="0" borderId="12" xfId="51" applyBorder="1" applyAlignment="1">
      <alignment vertical="center"/>
    </xf>
    <xf numFmtId="165" fontId="4" fillId="0" borderId="53" xfId="51" applyNumberFormat="1" applyFont="1" applyBorder="1" applyAlignment="1">
      <alignment horizontal="center" vertical="center"/>
    </xf>
    <xf numFmtId="0" fontId="2" fillId="0" borderId="12" xfId="557" applyBorder="1" applyAlignment="1">
      <alignment horizontal="center" vertical="center"/>
    </xf>
    <xf numFmtId="169" fontId="2" fillId="0" borderId="6" xfId="1" applyNumberFormat="1" applyFont="1" applyBorder="1" applyAlignment="1" applyProtection="1">
      <alignment horizontal="center"/>
    </xf>
    <xf numFmtId="44" fontId="2" fillId="0" borderId="12" xfId="2" applyFont="1" applyFill="1" applyBorder="1" applyAlignment="1" applyProtection="1">
      <alignment horizontal="center" vertical="center"/>
    </xf>
    <xf numFmtId="44" fontId="19" fillId="0" borderId="12" xfId="2" applyFont="1" applyFill="1" applyBorder="1" applyAlignment="1" applyProtection="1">
      <alignment horizontal="center" vertical="center"/>
    </xf>
    <xf numFmtId="9" fontId="33" fillId="0" borderId="0" xfId="51" applyNumberFormat="1" applyFont="1" applyAlignment="1">
      <alignment horizontal="center" vertical="center"/>
    </xf>
    <xf numFmtId="43" fontId="4" fillId="0" borderId="0" xfId="1" applyFont="1" applyBorder="1" applyAlignment="1" applyProtection="1">
      <alignment horizontal="center" vertical="center"/>
    </xf>
    <xf numFmtId="44" fontId="4" fillId="0" borderId="0" xfId="2" applyFont="1" applyBorder="1" applyAlignment="1" applyProtection="1">
      <alignment horizontal="center" vertical="center"/>
    </xf>
    <xf numFmtId="0" fontId="0" fillId="0" borderId="13" xfId="0" applyBorder="1"/>
    <xf numFmtId="0" fontId="44" fillId="0" borderId="14" xfId="0" applyFont="1" applyBorder="1"/>
    <xf numFmtId="14" fontId="2" fillId="0" borderId="14" xfId="51" applyNumberFormat="1" applyBorder="1" applyAlignment="1">
      <alignment horizontal="center"/>
    </xf>
    <xf numFmtId="14" fontId="2" fillId="0" borderId="5" xfId="51" applyNumberFormat="1" applyBorder="1" applyAlignment="1">
      <alignment horizontal="center"/>
    </xf>
    <xf numFmtId="0" fontId="9" fillId="0" borderId="11" xfId="51" applyFont="1" applyBorder="1" applyAlignment="1">
      <alignment horizontal="right"/>
    </xf>
    <xf numFmtId="0" fontId="9" fillId="0" borderId="0" xfId="51" applyFont="1" applyAlignment="1">
      <alignment horizontal="right"/>
    </xf>
    <xf numFmtId="0" fontId="4" fillId="0" borderId="0" xfId="51" applyFont="1"/>
    <xf numFmtId="0" fontId="2" fillId="0" borderId="14" xfId="51" applyBorder="1"/>
    <xf numFmtId="0" fontId="11" fillId="0" borderId="14" xfId="51" applyFont="1" applyBorder="1"/>
    <xf numFmtId="168" fontId="4" fillId="0" borderId="2" xfId="15" quotePrefix="1" applyNumberFormat="1" applyFont="1" applyFill="1" applyBorder="1" applyAlignment="1" applyProtection="1">
      <alignment horizontal="center"/>
    </xf>
    <xf numFmtId="0" fontId="4" fillId="0" borderId="0" xfId="51" applyFont="1" applyAlignment="1">
      <alignment vertical="top"/>
    </xf>
    <xf numFmtId="0" fontId="58" fillId="0" borderId="0" xfId="51" applyFont="1" applyAlignment="1">
      <alignment horizontal="right"/>
    </xf>
    <xf numFmtId="0" fontId="28" fillId="0" borderId="0" xfId="0" applyFont="1" applyAlignment="1">
      <alignment horizontal="right"/>
    </xf>
    <xf numFmtId="0" fontId="5" fillId="0" borderId="0" xfId="557" applyFont="1" applyAlignment="1">
      <alignment horizontal="right"/>
    </xf>
    <xf numFmtId="0" fontId="2" fillId="0" borderId="0" xfId="557" applyAlignment="1">
      <alignment horizontal="left" vertical="center" wrapText="1"/>
    </xf>
    <xf numFmtId="0" fontId="4" fillId="0" borderId="0" xfId="557" applyFont="1" applyAlignment="1">
      <alignment horizontal="left" vertical="center" wrapText="1"/>
    </xf>
    <xf numFmtId="0" fontId="9" fillId="0" borderId="13" xfId="557" applyFont="1" applyBorder="1"/>
    <xf numFmtId="14" fontId="12" fillId="0" borderId="14" xfId="557" applyNumberFormat="1" applyFont="1" applyBorder="1" applyAlignment="1">
      <alignment horizontal="left"/>
    </xf>
    <xf numFmtId="0" fontId="24" fillId="0" borderId="0" xfId="557" applyFont="1" applyAlignment="1">
      <alignment horizontal="center" vertical="center"/>
    </xf>
    <xf numFmtId="0" fontId="12" fillId="0" borderId="0" xfId="557" applyFont="1"/>
    <xf numFmtId="0" fontId="2" fillId="0" borderId="6" xfId="51" applyBorder="1"/>
    <xf numFmtId="0" fontId="2" fillId="0" borderId="0" xfId="51" applyAlignment="1">
      <alignment vertical="center"/>
    </xf>
    <xf numFmtId="0" fontId="23" fillId="0" borderId="6" xfId="51" applyFont="1" applyBorder="1" applyAlignment="1">
      <alignment horizontal="center"/>
    </xf>
    <xf numFmtId="169" fontId="26" fillId="0" borderId="35" xfId="1" applyNumberFormat="1" applyFont="1" applyBorder="1" applyAlignment="1" applyProtection="1">
      <alignment horizontal="center"/>
    </xf>
    <xf numFmtId="44" fontId="26" fillId="0" borderId="35" xfId="2" applyFont="1" applyBorder="1" applyAlignment="1" applyProtection="1">
      <alignment horizontal="center"/>
    </xf>
    <xf numFmtId="44" fontId="26" fillId="0" borderId="6" xfId="2" applyFont="1" applyBorder="1" applyAlignment="1" applyProtection="1">
      <alignment horizontal="center"/>
    </xf>
    <xf numFmtId="44" fontId="23" fillId="0" borderId="6" xfId="2" applyFont="1" applyFill="1" applyBorder="1" applyAlignment="1" applyProtection="1">
      <alignment horizontal="center"/>
    </xf>
    <xf numFmtId="4" fontId="2" fillId="0" borderId="0" xfId="18" applyNumberFormat="1" applyFont="1" applyFill="1" applyBorder="1" applyAlignment="1" applyProtection="1">
      <alignment vertical="center"/>
    </xf>
    <xf numFmtId="44" fontId="2" fillId="0" borderId="0" xfId="2" applyFont="1" applyFill="1" applyBorder="1" applyAlignment="1" applyProtection="1"/>
    <xf numFmtId="44" fontId="2" fillId="0" borderId="0" xfId="2" applyFont="1" applyFill="1" applyBorder="1" applyAlignment="1" applyProtection="1">
      <alignment vertical="center"/>
    </xf>
    <xf numFmtId="0" fontId="40" fillId="0" borderId="6" xfId="0" applyFont="1" applyBorder="1"/>
    <xf numFmtId="169" fontId="41" fillId="0" borderId="35" xfId="1" applyNumberFormat="1" applyFont="1" applyBorder="1" applyAlignment="1" applyProtection="1">
      <alignment horizontal="center"/>
    </xf>
    <xf numFmtId="44" fontId="41" fillId="0" borderId="35" xfId="2" applyFont="1" applyBorder="1" applyAlignment="1" applyProtection="1">
      <alignment horizontal="center"/>
    </xf>
    <xf numFmtId="44" fontId="41" fillId="0" borderId="6" xfId="2" applyFont="1" applyBorder="1" applyAlignment="1" applyProtection="1">
      <alignment horizontal="center"/>
    </xf>
    <xf numFmtId="44" fontId="2" fillId="0" borderId="0" xfId="2" applyFont="1" applyBorder="1" applyAlignment="1" applyProtection="1">
      <alignment horizontal="center"/>
    </xf>
    <xf numFmtId="44" fontId="2" fillId="0" borderId="0" xfId="2" applyFont="1" applyBorder="1" applyAlignment="1" applyProtection="1">
      <alignment vertical="center"/>
    </xf>
    <xf numFmtId="14" fontId="2" fillId="0" borderId="0" xfId="51" applyNumberFormat="1" applyAlignment="1">
      <alignment horizontal="center" wrapText="1"/>
    </xf>
    <xf numFmtId="44" fontId="0" fillId="0" borderId="15" xfId="0" applyNumberFormat="1" applyBorder="1" applyAlignment="1" applyProtection="1">
      <alignment horizontal="center"/>
      <protection locked="0"/>
    </xf>
    <xf numFmtId="44" fontId="0" fillId="0" borderId="12" xfId="0" applyNumberFormat="1" applyBorder="1" applyAlignment="1" applyProtection="1">
      <alignment horizontal="center"/>
      <protection locked="0"/>
    </xf>
    <xf numFmtId="44" fontId="18" fillId="26" borderId="15" xfId="2" applyFont="1" applyFill="1" applyBorder="1" applyAlignment="1" applyProtection="1">
      <alignment horizontal="center" vertical="center"/>
      <protection locked="0"/>
    </xf>
    <xf numFmtId="165" fontId="9" fillId="0" borderId="19" xfId="557" applyNumberFormat="1" applyFont="1" applyBorder="1" applyAlignment="1">
      <alignment horizontal="left"/>
    </xf>
    <xf numFmtId="0" fontId="4" fillId="0" borderId="19" xfId="557" applyFont="1" applyBorder="1" applyAlignment="1">
      <alignment horizontal="left"/>
    </xf>
    <xf numFmtId="44" fontId="4" fillId="0" borderId="19" xfId="2" applyFont="1" applyBorder="1" applyAlignment="1" applyProtection="1">
      <alignment horizontal="center"/>
    </xf>
    <xf numFmtId="0" fontId="0" fillId="0" borderId="19" xfId="0" applyBorder="1"/>
    <xf numFmtId="0" fontId="0" fillId="0" borderId="20" xfId="0" applyBorder="1"/>
    <xf numFmtId="0" fontId="33" fillId="11" borderId="13" xfId="51" applyFont="1" applyFill="1" applyBorder="1" applyAlignment="1">
      <alignment horizontal="center" vertical="center" wrapText="1"/>
    </xf>
    <xf numFmtId="0" fontId="4" fillId="2" borderId="2" xfId="557" applyFont="1" applyFill="1" applyBorder="1" applyAlignment="1">
      <alignment horizontal="center" vertical="center" wrapText="1"/>
    </xf>
    <xf numFmtId="0" fontId="4" fillId="4" borderId="2" xfId="51" applyFont="1" applyFill="1" applyBorder="1" applyAlignment="1">
      <alignment horizontal="center" vertical="center" wrapText="1"/>
    </xf>
    <xf numFmtId="0" fontId="4" fillId="2" borderId="18" xfId="557" applyFont="1" applyFill="1" applyBorder="1" applyAlignment="1">
      <alignment horizontal="center" vertical="center" wrapText="1"/>
    </xf>
    <xf numFmtId="0" fontId="4" fillId="11" borderId="40" xfId="557" applyFont="1" applyFill="1" applyBorder="1" applyAlignment="1">
      <alignment horizontal="center" vertical="center" wrapText="1"/>
    </xf>
    <xf numFmtId="0" fontId="4" fillId="4" borderId="20" xfId="557" applyFont="1" applyFill="1" applyBorder="1" applyAlignment="1">
      <alignment horizontal="center" vertical="center" wrapText="1"/>
    </xf>
    <xf numFmtId="0" fontId="4" fillId="4" borderId="2" xfId="557" applyFont="1" applyFill="1" applyBorder="1" applyAlignment="1">
      <alignment horizontal="center" vertical="center" wrapText="1"/>
    </xf>
    <xf numFmtId="0" fontId="4" fillId="6" borderId="2" xfId="557" applyFont="1" applyFill="1" applyBorder="1" applyAlignment="1">
      <alignment horizontal="center" vertical="center" wrapText="1"/>
    </xf>
    <xf numFmtId="0" fontId="4" fillId="7" borderId="2" xfId="557" applyFont="1" applyFill="1" applyBorder="1" applyAlignment="1">
      <alignment horizontal="center" vertical="center" wrapText="1"/>
    </xf>
    <xf numFmtId="0" fontId="4" fillId="7" borderId="18" xfId="557" applyFont="1" applyFill="1" applyBorder="1" applyAlignment="1">
      <alignment horizontal="center" vertical="center" wrapText="1"/>
    </xf>
    <xf numFmtId="0" fontId="4" fillId="23" borderId="18" xfId="557" applyFont="1" applyFill="1" applyBorder="1" applyAlignment="1">
      <alignment horizontal="center" vertical="center" wrapText="1"/>
    </xf>
    <xf numFmtId="0" fontId="4" fillId="24" borderId="8" xfId="557" applyFont="1" applyFill="1" applyBorder="1" applyAlignment="1">
      <alignment horizontal="center" vertical="center" wrapText="1"/>
    </xf>
    <xf numFmtId="0" fontId="4" fillId="4" borderId="8" xfId="51" applyFont="1" applyFill="1" applyBorder="1" applyAlignment="1">
      <alignment horizontal="center" vertical="center" wrapText="1"/>
    </xf>
    <xf numFmtId="3" fontId="2" fillId="0" borderId="21" xfId="557" applyNumberFormat="1" applyBorder="1" applyAlignment="1">
      <alignment horizontal="center"/>
    </xf>
    <xf numFmtId="0" fontId="2" fillId="0" borderId="21" xfId="557" applyBorder="1" applyAlignment="1">
      <alignment horizontal="center"/>
    </xf>
    <xf numFmtId="3" fontId="2" fillId="0" borderId="6" xfId="557" applyNumberFormat="1" applyBorder="1" applyAlignment="1">
      <alignment horizontal="center"/>
    </xf>
    <xf numFmtId="0" fontId="2" fillId="0" borderId="6" xfId="557" applyBorder="1" applyAlignment="1">
      <alignment horizontal="center"/>
    </xf>
    <xf numFmtId="0" fontId="5" fillId="0" borderId="0" xfId="51" applyFont="1" applyAlignment="1">
      <alignment horizontal="right"/>
    </xf>
    <xf numFmtId="0" fontId="12" fillId="0" borderId="10" xfId="51" applyFont="1" applyBorder="1"/>
    <xf numFmtId="0" fontId="45" fillId="17" borderId="20" xfId="0" applyFont="1" applyFill="1" applyBorder="1" applyAlignment="1">
      <alignment vertical="center"/>
    </xf>
    <xf numFmtId="0" fontId="9" fillId="0" borderId="8" xfId="51" applyFont="1" applyBorder="1" applyAlignment="1">
      <alignment horizontal="left"/>
    </xf>
    <xf numFmtId="0" fontId="12" fillId="0" borderId="10" xfId="51" applyFont="1" applyBorder="1" applyAlignment="1">
      <alignment horizontal="center"/>
    </xf>
    <xf numFmtId="165" fontId="12" fillId="0" borderId="10" xfId="51" applyNumberFormat="1" applyFont="1" applyBorder="1" applyAlignment="1">
      <alignment horizontal="center"/>
    </xf>
    <xf numFmtId="0" fontId="9" fillId="0" borderId="10" xfId="51" applyFont="1" applyBorder="1"/>
    <xf numFmtId="14" fontId="12" fillId="0" borderId="10" xfId="51" applyNumberFormat="1" applyFont="1" applyBorder="1" applyAlignment="1">
      <alignment horizontal="left" vertical="center"/>
    </xf>
    <xf numFmtId="14" fontId="12" fillId="0" borderId="15" xfId="51" applyNumberFormat="1" applyFont="1" applyBorder="1" applyAlignment="1">
      <alignment horizontal="left" vertical="center"/>
    </xf>
    <xf numFmtId="0" fontId="33" fillId="0" borderId="0" xfId="51" applyFont="1" applyAlignment="1">
      <alignment horizontal="center" vertical="center"/>
    </xf>
    <xf numFmtId="0" fontId="19" fillId="0" borderId="12" xfId="51" applyFont="1" applyBorder="1" applyAlignment="1">
      <alignment horizontal="center" vertical="center"/>
    </xf>
    <xf numFmtId="165" fontId="4" fillId="2" borderId="6" xfId="51" applyNumberFormat="1" applyFont="1" applyFill="1" applyBorder="1" applyAlignment="1">
      <alignment horizontal="center" vertical="center"/>
    </xf>
    <xf numFmtId="0" fontId="4" fillId="0" borderId="0" xfId="51" applyFont="1" applyAlignment="1">
      <alignment vertical="center" wrapText="1"/>
    </xf>
    <xf numFmtId="0" fontId="4" fillId="0" borderId="12" xfId="51" applyFont="1" applyBorder="1" applyAlignment="1">
      <alignment vertical="center"/>
    </xf>
    <xf numFmtId="0" fontId="23" fillId="0" borderId="6" xfId="51" applyFont="1" applyBorder="1" applyAlignment="1">
      <alignment horizontal="center" vertical="center"/>
    </xf>
    <xf numFmtId="44" fontId="23" fillId="0" borderId="6" xfId="15" applyFont="1" applyFill="1" applyBorder="1" applyAlignment="1" applyProtection="1">
      <alignment horizontal="center" vertical="center"/>
    </xf>
    <xf numFmtId="0" fontId="44" fillId="6" borderId="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19" fillId="0" borderId="21" xfId="51" applyFont="1" applyBorder="1"/>
    <xf numFmtId="44" fontId="43" fillId="0" borderId="38" xfId="2" applyFont="1" applyBorder="1" applyProtection="1"/>
    <xf numFmtId="0" fontId="43" fillId="0" borderId="6" xfId="0" applyFont="1" applyBorder="1"/>
    <xf numFmtId="44" fontId="43" fillId="0" borderId="6" xfId="0" applyNumberFormat="1" applyFont="1" applyBorder="1"/>
    <xf numFmtId="0" fontId="43" fillId="0" borderId="22" xfId="0" applyFont="1" applyBorder="1"/>
    <xf numFmtId="0" fontId="33" fillId="2" borderId="39" xfId="51" applyFont="1" applyFill="1" applyBorder="1"/>
    <xf numFmtId="44" fontId="33" fillId="2" borderId="47" xfId="51" applyNumberFormat="1" applyFont="1" applyFill="1" applyBorder="1"/>
    <xf numFmtId="44" fontId="23" fillId="0" borderId="0" xfId="15" applyFont="1" applyFill="1" applyBorder="1" applyAlignment="1" applyProtection="1">
      <alignment horizontal="center" vertical="center"/>
    </xf>
    <xf numFmtId="0" fontId="44" fillId="7" borderId="2" xfId="0" applyFont="1" applyFill="1" applyBorder="1" applyAlignment="1">
      <alignment horizontal="center" vertical="center" wrapText="1"/>
    </xf>
    <xf numFmtId="0" fontId="12" fillId="2" borderId="6" xfId="51" applyFont="1" applyFill="1" applyBorder="1" applyAlignment="1">
      <alignment horizontal="center" vertical="center"/>
    </xf>
    <xf numFmtId="44" fontId="24" fillId="2" borderId="6" xfId="15" applyFont="1" applyFill="1" applyBorder="1" applyAlignment="1" applyProtection="1">
      <alignment horizontal="center" vertical="center"/>
    </xf>
    <xf numFmtId="0" fontId="2" fillId="0" borderId="0" xfId="51" applyAlignment="1">
      <alignment horizontal="center" vertical="center"/>
    </xf>
    <xf numFmtId="0" fontId="4" fillId="0" borderId="12" xfId="51" applyFont="1" applyBorder="1" applyAlignment="1">
      <alignment horizontal="center"/>
    </xf>
    <xf numFmtId="165" fontId="6" fillId="0" borderId="0" xfId="51" applyNumberFormat="1" applyFont="1" applyAlignment="1">
      <alignment horizontal="center" vertical="center"/>
    </xf>
    <xf numFmtId="0" fontId="8" fillId="0" borderId="0" xfId="51" applyFont="1" applyAlignment="1">
      <alignment horizontal="center" vertical="center"/>
    </xf>
    <xf numFmtId="0" fontId="0" fillId="0" borderId="12" xfId="0" applyBorder="1" applyAlignment="1">
      <alignment horizontal="center" vertical="center"/>
    </xf>
    <xf numFmtId="0" fontId="9" fillId="0" borderId="13" xfId="51" applyFont="1" applyBorder="1" applyAlignment="1">
      <alignment horizontal="left"/>
    </xf>
    <xf numFmtId="0" fontId="12" fillId="0" borderId="14" xfId="51" applyFont="1" applyBorder="1" applyAlignment="1">
      <alignment horizontal="center"/>
    </xf>
    <xf numFmtId="165" fontId="12" fillId="0" borderId="14" xfId="51" applyNumberFormat="1" applyFont="1" applyBorder="1" applyAlignment="1">
      <alignment horizontal="center"/>
    </xf>
    <xf numFmtId="0" fontId="9" fillId="0" borderId="14" xfId="51" applyFont="1" applyBorder="1"/>
    <xf numFmtId="14" fontId="12" fillId="0" borderId="14" xfId="51" applyNumberFormat="1" applyFont="1" applyBorder="1" applyAlignment="1">
      <alignment horizontal="left" vertical="center"/>
    </xf>
    <xf numFmtId="14" fontId="12" fillId="0" borderId="5" xfId="51" applyNumberFormat="1" applyFont="1" applyBorder="1" applyAlignment="1">
      <alignment horizontal="left" vertical="center"/>
    </xf>
    <xf numFmtId="0" fontId="4" fillId="15" borderId="18" xfId="51" applyFont="1" applyFill="1" applyBorder="1" applyAlignment="1">
      <alignment horizontal="center" vertical="center" wrapText="1"/>
    </xf>
    <xf numFmtId="0" fontId="4" fillId="7" borderId="18" xfId="51" applyFont="1" applyFill="1" applyBorder="1" applyAlignment="1">
      <alignment horizontal="center" vertical="center" wrapText="1"/>
    </xf>
    <xf numFmtId="0" fontId="0" fillId="0" borderId="18" xfId="0" applyBorder="1"/>
    <xf numFmtId="0" fontId="4" fillId="0" borderId="20" xfId="51" applyFont="1" applyBorder="1" applyAlignment="1">
      <alignment vertical="center" wrapText="1"/>
    </xf>
    <xf numFmtId="0" fontId="4" fillId="15" borderId="2" xfId="51" applyFont="1" applyFill="1" applyBorder="1" applyAlignment="1">
      <alignment horizontal="center" vertical="center" wrapText="1"/>
    </xf>
    <xf numFmtId="0" fontId="4" fillId="4" borderId="11" xfId="51" applyFont="1" applyFill="1" applyBorder="1" applyAlignment="1">
      <alignment horizontal="center" vertical="center" wrapText="1"/>
    </xf>
    <xf numFmtId="0" fontId="4" fillId="4" borderId="4" xfId="51" applyFont="1" applyFill="1" applyBorder="1" applyAlignment="1">
      <alignment horizontal="center" vertical="center" wrapText="1"/>
    </xf>
    <xf numFmtId="0" fontId="9" fillId="0" borderId="0" xfId="51" applyFont="1" applyAlignment="1">
      <alignment horizontal="left"/>
    </xf>
    <xf numFmtId="0" fontId="2" fillId="0" borderId="12" xfId="51" applyBorder="1"/>
    <xf numFmtId="0" fontId="64" fillId="0" borderId="12" xfId="561" applyFont="1" applyFill="1" applyBorder="1" applyProtection="1"/>
    <xf numFmtId="14" fontId="4" fillId="0" borderId="10" xfId="51" applyNumberFormat="1" applyFont="1" applyBorder="1" applyAlignment="1">
      <alignment horizontal="left"/>
    </xf>
    <xf numFmtId="165" fontId="9" fillId="0" borderId="10" xfId="51" applyNumberFormat="1" applyFont="1" applyBorder="1" applyAlignment="1">
      <alignment horizontal="left"/>
    </xf>
    <xf numFmtId="14" fontId="4" fillId="0" borderId="10" xfId="51" applyNumberFormat="1" applyFont="1" applyBorder="1" applyAlignment="1">
      <alignment horizontal="left" vertical="center"/>
    </xf>
    <xf numFmtId="0" fontId="33" fillId="0" borderId="0" xfId="51" applyFont="1" applyAlignment="1">
      <alignment horizontal="center"/>
    </xf>
    <xf numFmtId="0" fontId="44" fillId="6" borderId="18" xfId="0" applyFont="1" applyFill="1" applyBorder="1" applyAlignment="1">
      <alignment horizontal="center" vertical="center" wrapText="1"/>
    </xf>
    <xf numFmtId="0" fontId="44" fillId="6" borderId="39" xfId="0" applyFont="1" applyFill="1" applyBorder="1" applyAlignment="1">
      <alignment horizontal="center" vertical="center" wrapText="1"/>
    </xf>
    <xf numFmtId="0" fontId="44" fillId="6" borderId="41" xfId="0" applyFont="1" applyFill="1" applyBorder="1" applyAlignment="1">
      <alignment horizontal="center" vertical="center" wrapText="1"/>
    </xf>
    <xf numFmtId="0" fontId="2" fillId="0" borderId="35" xfId="1" applyNumberFormat="1" applyFont="1" applyBorder="1" applyAlignment="1" applyProtection="1">
      <alignment horizontal="center"/>
    </xf>
    <xf numFmtId="44" fontId="2" fillId="0" borderId="35" xfId="15" applyFont="1" applyFill="1" applyBorder="1" applyProtection="1"/>
    <xf numFmtId="0" fontId="2" fillId="0" borderId="35" xfId="1" applyNumberFormat="1" applyFont="1" applyBorder="1" applyAlignment="1" applyProtection="1">
      <alignment horizontal="center" vertical="center"/>
    </xf>
    <xf numFmtId="44" fontId="2" fillId="0" borderId="21" xfId="15" applyFont="1" applyFill="1" applyBorder="1" applyProtection="1"/>
    <xf numFmtId="4" fontId="43" fillId="0" borderId="36" xfId="0" applyNumberFormat="1" applyFont="1" applyBorder="1" applyAlignment="1">
      <alignment horizontal="center"/>
    </xf>
    <xf numFmtId="0" fontId="19" fillId="0" borderId="0" xfId="51" applyFont="1"/>
    <xf numFmtId="4" fontId="33" fillId="2" borderId="48" xfId="51" applyNumberFormat="1" applyFont="1" applyFill="1" applyBorder="1" applyAlignment="1">
      <alignment horizontal="center"/>
    </xf>
    <xf numFmtId="4" fontId="4" fillId="0" borderId="6" xfId="1" applyNumberFormat="1" applyFont="1" applyBorder="1" applyAlignment="1" applyProtection="1">
      <alignment horizontal="center" vertical="center"/>
    </xf>
    <xf numFmtId="14" fontId="2" fillId="0" borderId="0" xfId="51" applyNumberFormat="1"/>
    <xf numFmtId="0" fontId="19" fillId="0" borderId="0" xfId="51" applyFont="1" applyAlignment="1">
      <alignment horizontal="center"/>
    </xf>
    <xf numFmtId="44" fontId="2" fillId="0" borderId="0" xfId="15" applyFont="1" applyFill="1" applyBorder="1" applyAlignment="1" applyProtection="1">
      <alignment wrapText="1"/>
    </xf>
    <xf numFmtId="0" fontId="44" fillId="7" borderId="18" xfId="0" applyFont="1" applyFill="1" applyBorder="1" applyAlignment="1">
      <alignment horizontal="center" vertical="center" wrapText="1"/>
    </xf>
    <xf numFmtId="0" fontId="44" fillId="7" borderId="39" xfId="0" applyFont="1" applyFill="1" applyBorder="1" applyAlignment="1">
      <alignment horizontal="center" vertical="center" wrapText="1"/>
    </xf>
    <xf numFmtId="0" fontId="44" fillId="7" borderId="41" xfId="0" applyFont="1" applyFill="1" applyBorder="1" applyAlignment="1">
      <alignment horizontal="center" vertical="center" wrapText="1"/>
    </xf>
    <xf numFmtId="0" fontId="33" fillId="2" borderId="57" xfId="51" applyFont="1" applyFill="1" applyBorder="1" applyAlignment="1">
      <alignment horizontal="center"/>
    </xf>
    <xf numFmtId="0" fontId="4" fillId="2" borderId="35" xfId="1" applyNumberFormat="1" applyFont="1" applyFill="1" applyBorder="1" applyAlignment="1" applyProtection="1">
      <alignment horizontal="center"/>
    </xf>
    <xf numFmtId="44" fontId="4" fillId="2" borderId="35" xfId="15" applyFont="1" applyFill="1" applyBorder="1" applyProtection="1"/>
    <xf numFmtId="0" fontId="9" fillId="0" borderId="13" xfId="51" applyFont="1" applyBorder="1"/>
    <xf numFmtId="165" fontId="13" fillId="0" borderId="14" xfId="51" applyNumberFormat="1" applyFont="1" applyBorder="1" applyAlignment="1">
      <alignment horizontal="left"/>
    </xf>
    <xf numFmtId="0" fontId="2" fillId="0" borderId="5" xfId="51" applyBorder="1"/>
    <xf numFmtId="0" fontId="4" fillId="0" borderId="18" xfId="51" applyFont="1" applyBorder="1" applyAlignment="1">
      <alignment horizontal="center" vertical="center" wrapText="1"/>
    </xf>
    <xf numFmtId="0" fontId="4" fillId="0" borderId="19" xfId="51" applyFont="1" applyBorder="1" applyAlignment="1">
      <alignment horizontal="center" vertical="center" wrapText="1"/>
    </xf>
    <xf numFmtId="0" fontId="24" fillId="0" borderId="19" xfId="557" applyFont="1" applyBorder="1" applyAlignment="1">
      <alignment horizontal="center" vertical="center"/>
    </xf>
    <xf numFmtId="0" fontId="13" fillId="0" borderId="19" xfId="51" applyFont="1" applyBorder="1" applyAlignment="1">
      <alignment horizontal="left"/>
    </xf>
    <xf numFmtId="0" fontId="12" fillId="0" borderId="19" xfId="51" quotePrefix="1" applyFont="1" applyBorder="1" applyAlignment="1">
      <alignment horizontal="center"/>
    </xf>
    <xf numFmtId="0" fontId="33" fillId="0" borderId="19" xfId="51" applyFont="1" applyBorder="1" applyAlignment="1">
      <alignment horizontal="center" vertical="center" wrapText="1"/>
    </xf>
    <xf numFmtId="0" fontId="33" fillId="0" borderId="20" xfId="51" applyFont="1" applyBorder="1" applyAlignment="1">
      <alignment horizontal="center" vertical="center" wrapText="1"/>
    </xf>
    <xf numFmtId="14" fontId="12" fillId="0" borderId="18" xfId="51" applyNumberFormat="1" applyFont="1" applyBorder="1" applyAlignment="1">
      <alignment horizontal="left"/>
    </xf>
    <xf numFmtId="0" fontId="2" fillId="0" borderId="20" xfId="51" applyBorder="1"/>
    <xf numFmtId="0" fontId="4" fillId="4" borderId="18" xfId="51" applyFont="1" applyFill="1" applyBorder="1" applyAlignment="1">
      <alignment horizontal="center" vertical="center" wrapText="1"/>
    </xf>
    <xf numFmtId="3" fontId="43" fillId="0" borderId="36" xfId="0" applyNumberFormat="1" applyFont="1" applyBorder="1" applyAlignment="1">
      <alignment horizontal="center"/>
    </xf>
    <xf numFmtId="1" fontId="43" fillId="0" borderId="36" xfId="0" applyNumberFormat="1" applyFont="1" applyBorder="1" applyAlignment="1">
      <alignment horizontal="center"/>
    </xf>
    <xf numFmtId="3" fontId="33" fillId="2" borderId="48" xfId="51" applyNumberFormat="1" applyFont="1" applyFill="1" applyBorder="1" applyAlignment="1">
      <alignment horizontal="center"/>
    </xf>
    <xf numFmtId="0" fontId="4" fillId="2" borderId="6" xfId="1" applyNumberFormat="1" applyFont="1" applyFill="1" applyBorder="1" applyAlignment="1" applyProtection="1">
      <alignment horizontal="center"/>
    </xf>
    <xf numFmtId="44" fontId="4" fillId="2" borderId="6" xfId="15" applyFont="1" applyFill="1" applyBorder="1" applyProtection="1"/>
    <xf numFmtId="0" fontId="2" fillId="0" borderId="14" xfId="51" applyBorder="1" applyAlignment="1">
      <alignment vertical="center"/>
    </xf>
    <xf numFmtId="0" fontId="2" fillId="0" borderId="5" xfId="51" applyBorder="1" applyAlignment="1">
      <alignment vertical="center"/>
    </xf>
    <xf numFmtId="1" fontId="0" fillId="0" borderId="35" xfId="0" applyNumberFormat="1" applyBorder="1" applyAlignment="1">
      <alignment horizontal="center"/>
    </xf>
    <xf numFmtId="0" fontId="26" fillId="0" borderId="6" xfId="51" applyFont="1" applyBorder="1" applyAlignment="1">
      <alignment horizontal="center"/>
    </xf>
    <xf numFmtId="1" fontId="18" fillId="0" borderId="0" xfId="0" applyNumberFormat="1" applyFont="1" applyAlignment="1">
      <alignment horizontal="center"/>
    </xf>
    <xf numFmtId="0" fontId="47" fillId="21" borderId="19" xfId="0" applyFont="1" applyFill="1" applyBorder="1" applyAlignment="1">
      <alignment horizontal="left" vertical="center"/>
    </xf>
    <xf numFmtId="0" fontId="4" fillId="0" borderId="0" xfId="51" applyFont="1" applyAlignment="1">
      <alignment vertical="center"/>
    </xf>
    <xf numFmtId="0" fontId="4" fillId="15" borderId="11" xfId="51" applyFont="1" applyFill="1" applyBorder="1" applyAlignment="1">
      <alignment horizontal="center" vertical="center" wrapText="1"/>
    </xf>
    <xf numFmtId="0" fontId="4" fillId="4" borderId="13" xfId="51" applyFont="1" applyFill="1" applyBorder="1" applyAlignment="1">
      <alignment horizontal="center" vertical="center"/>
    </xf>
    <xf numFmtId="17" fontId="2" fillId="0" borderId="0" xfId="558" applyNumberFormat="1" applyAlignment="1">
      <alignment horizontal="left"/>
    </xf>
    <xf numFmtId="0" fontId="2" fillId="0" borderId="0" xfId="558"/>
    <xf numFmtId="0" fontId="3" fillId="0" borderId="0" xfId="0" applyFont="1" applyAlignment="1">
      <alignment vertical="top"/>
    </xf>
    <xf numFmtId="0" fontId="4" fillId="0" borderId="0" xfId="0" applyFont="1" applyAlignment="1">
      <alignment vertical="top"/>
    </xf>
    <xf numFmtId="0" fontId="2" fillId="0" borderId="0" xfId="0" applyFont="1"/>
    <xf numFmtId="0" fontId="5" fillId="0" borderId="0" xfId="0" applyFont="1" applyAlignment="1">
      <alignment horizontal="right"/>
    </xf>
    <xf numFmtId="0" fontId="4" fillId="0" borderId="0" xfId="0" applyFont="1"/>
    <xf numFmtId="0" fontId="23" fillId="4" borderId="1" xfId="557" applyFont="1" applyFill="1" applyBorder="1" applyProtection="1">
      <protection locked="0"/>
    </xf>
    <xf numFmtId="0" fontId="23" fillId="0" borderId="0" xfId="557" applyFont="1" applyProtection="1">
      <protection locked="0"/>
    </xf>
    <xf numFmtId="0" fontId="3" fillId="0" borderId="0" xfId="0" applyFont="1"/>
    <xf numFmtId="0" fontId="9" fillId="0" borderId="8" xfId="0" applyFont="1" applyBorder="1"/>
    <xf numFmtId="0" fontId="12" fillId="0" borderId="10" xfId="0" applyFont="1" applyBorder="1"/>
    <xf numFmtId="0" fontId="13" fillId="0" borderId="10" xfId="0" applyFont="1" applyBorder="1" applyAlignment="1">
      <alignment horizontal="right"/>
    </xf>
    <xf numFmtId="0" fontId="9" fillId="0" borderId="11" xfId="0" applyFont="1" applyBorder="1"/>
    <xf numFmtId="165" fontId="12" fillId="0" borderId="0" xfId="0" applyNumberFormat="1" applyFont="1" applyAlignment="1">
      <alignment horizontal="center"/>
    </xf>
    <xf numFmtId="0" fontId="11" fillId="0" borderId="0" xfId="0" applyFont="1"/>
    <xf numFmtId="0" fontId="12" fillId="0" borderId="0" xfId="0" applyFont="1"/>
    <xf numFmtId="0" fontId="13" fillId="0" borderId="0" xfId="0" applyFont="1" applyAlignment="1">
      <alignment horizontal="right"/>
    </xf>
    <xf numFmtId="0" fontId="12" fillId="0" borderId="0" xfId="0" applyFont="1" applyAlignment="1">
      <alignment horizontal="center"/>
    </xf>
    <xf numFmtId="0" fontId="9" fillId="0" borderId="11" xfId="0" applyFont="1" applyBorder="1" applyAlignment="1">
      <alignment horizontal="left"/>
    </xf>
    <xf numFmtId="0" fontId="13" fillId="0" borderId="0" xfId="0" applyFont="1" applyAlignment="1">
      <alignment horizontal="left"/>
    </xf>
    <xf numFmtId="0" fontId="12" fillId="0" borderId="0" xfId="0" quotePrefix="1" applyFont="1" applyAlignment="1">
      <alignment horizontal="left"/>
    </xf>
    <xf numFmtId="0" fontId="9" fillId="0" borderId="0" xfId="0" applyFont="1"/>
    <xf numFmtId="0" fontId="25" fillId="4" borderId="1" xfId="0" applyFont="1" applyFill="1" applyBorder="1" applyAlignment="1" applyProtection="1">
      <alignment horizontal="right"/>
      <protection locked="0"/>
    </xf>
    <xf numFmtId="14" fontId="12" fillId="0" borderId="0" xfId="0" applyNumberFormat="1" applyFont="1" applyAlignment="1">
      <alignment horizontal="left"/>
    </xf>
    <xf numFmtId="0" fontId="13" fillId="0" borderId="11" xfId="0" applyFont="1" applyBorder="1"/>
    <xf numFmtId="0" fontId="13" fillId="0" borderId="13" xfId="0" applyFont="1" applyBorder="1"/>
    <xf numFmtId="0" fontId="13" fillId="0" borderId="14" xfId="0" applyFont="1" applyBorder="1" applyAlignment="1">
      <alignment horizontal="left"/>
    </xf>
    <xf numFmtId="0" fontId="12" fillId="0" borderId="14" xfId="0" applyFont="1" applyBorder="1" applyAlignment="1">
      <alignment horizontal="center"/>
    </xf>
    <xf numFmtId="0" fontId="11" fillId="0" borderId="14" xfId="0" applyFont="1" applyBorder="1"/>
    <xf numFmtId="0" fontId="13" fillId="0" borderId="14" xfId="0" applyFont="1" applyBorder="1" applyAlignment="1">
      <alignment horizontal="right"/>
    </xf>
    <xf numFmtId="14" fontId="12" fillId="0" borderId="14" xfId="0" applyNumberFormat="1" applyFont="1" applyBorder="1" applyAlignment="1">
      <alignment horizontal="left"/>
    </xf>
    <xf numFmtId="0" fontId="9" fillId="0" borderId="13" xfId="0" applyFont="1" applyBorder="1"/>
    <xf numFmtId="0" fontId="4" fillId="0" borderId="14" xfId="0" applyFont="1" applyBorder="1" applyAlignment="1">
      <alignment horizontal="left"/>
    </xf>
    <xf numFmtId="44" fontId="4" fillId="0" borderId="14" xfId="2" applyFont="1" applyBorder="1" applyAlignment="1">
      <alignment horizontal="center"/>
    </xf>
    <xf numFmtId="0" fontId="4" fillId="2" borderId="16" xfId="0" applyFont="1" applyFill="1" applyBorder="1" applyAlignment="1">
      <alignment horizontal="center" wrapText="1"/>
    </xf>
    <xf numFmtId="0" fontId="23" fillId="0" borderId="6" xfId="0" applyFont="1" applyBorder="1" applyProtection="1">
      <protection locked="0"/>
    </xf>
    <xf numFmtId="44" fontId="23" fillId="0" borderId="6" xfId="2" applyFont="1" applyBorder="1" applyProtection="1">
      <protection locked="0"/>
    </xf>
    <xf numFmtId="44" fontId="23" fillId="0" borderId="21" xfId="2" applyFont="1" applyBorder="1" applyProtection="1">
      <protection locked="0"/>
    </xf>
    <xf numFmtId="0" fontId="23" fillId="0" borderId="6" xfId="0" applyFont="1" applyBorder="1" applyAlignment="1" applyProtection="1">
      <alignment horizontal="left"/>
      <protection locked="0"/>
    </xf>
    <xf numFmtId="0" fontId="8" fillId="0" borderId="0" xfId="0" applyFont="1"/>
    <xf numFmtId="4" fontId="11" fillId="0" borderId="0" xfId="1" applyNumberFormat="1" applyFont="1" applyAlignment="1">
      <alignment horizontal="right"/>
    </xf>
    <xf numFmtId="44" fontId="4" fillId="0" borderId="0" xfId="2" applyFont="1" applyFill="1" applyBorder="1" applyAlignment="1">
      <alignment horizontal="left" wrapText="1"/>
    </xf>
    <xf numFmtId="0" fontId="29" fillId="0" borderId="0" xfId="0" applyFont="1" applyAlignment="1">
      <alignment horizontal="center"/>
    </xf>
    <xf numFmtId="0" fontId="0" fillId="0" borderId="0" xfId="0" applyAlignment="1">
      <alignment horizontal="left" vertical="center" wrapText="1"/>
    </xf>
    <xf numFmtId="0" fontId="29" fillId="0" borderId="1" xfId="0" applyFont="1" applyBorder="1" applyAlignment="1">
      <alignment horizontal="center"/>
    </xf>
    <xf numFmtId="0" fontId="37" fillId="0" borderId="1" xfId="0" applyFont="1" applyBorder="1" applyAlignment="1">
      <alignment horizontal="center"/>
    </xf>
    <xf numFmtId="0" fontId="38" fillId="0" borderId="0" xfId="0" applyFont="1" applyAlignment="1">
      <alignment horizontal="left" vertical="center" wrapText="1"/>
    </xf>
    <xf numFmtId="0" fontId="0" fillId="0" borderId="0" xfId="0" applyAlignment="1">
      <alignment wrapText="1"/>
    </xf>
    <xf numFmtId="0" fontId="0" fillId="0" borderId="0" xfId="0" applyAlignment="1">
      <alignment horizontal="left" wrapText="1"/>
    </xf>
    <xf numFmtId="0" fontId="40" fillId="0" borderId="0" xfId="0" applyFont="1" applyAlignment="1">
      <alignment horizontal="left" wrapText="1"/>
    </xf>
    <xf numFmtId="0" fontId="38" fillId="0" borderId="0" xfId="0" applyFont="1" applyAlignment="1">
      <alignment horizontal="left" wrapText="1"/>
    </xf>
    <xf numFmtId="0" fontId="18" fillId="21" borderId="6" xfId="0" applyFont="1" applyFill="1" applyBorder="1" applyAlignment="1">
      <alignment horizontal="center" wrapText="1"/>
    </xf>
    <xf numFmtId="0" fontId="0" fillId="10" borderId="0" xfId="0" applyFill="1" applyAlignment="1">
      <alignment horizontal="left" vertical="center" wrapText="1"/>
    </xf>
    <xf numFmtId="0" fontId="57" fillId="0" borderId="6" xfId="0" applyFont="1" applyBorder="1" applyAlignment="1">
      <alignment horizontal="center" vertical="center" wrapText="1"/>
    </xf>
    <xf numFmtId="0" fontId="69" fillId="0" borderId="1" xfId="0" applyFont="1" applyBorder="1" applyAlignment="1">
      <alignment horizontal="center"/>
    </xf>
    <xf numFmtId="0" fontId="69" fillId="0" borderId="0" xfId="0" applyFont="1" applyAlignment="1">
      <alignment horizontal="center"/>
    </xf>
    <xf numFmtId="0" fontId="23" fillId="0" borderId="21" xfId="0" applyFont="1" applyBorder="1" applyAlignment="1" applyProtection="1">
      <alignment horizontal="center"/>
      <protection locked="0"/>
    </xf>
    <xf numFmtId="4" fontId="4" fillId="7" borderId="6" xfId="18" applyNumberFormat="1" applyFont="1" applyFill="1" applyBorder="1" applyAlignment="1" applyProtection="1">
      <alignment horizontal="center" vertical="center" wrapText="1"/>
    </xf>
    <xf numFmtId="0" fontId="45" fillId="17" borderId="18" xfId="0" applyFont="1" applyFill="1" applyBorder="1" applyAlignment="1" applyProtection="1">
      <alignment horizontal="center" vertical="center"/>
      <protection locked="0"/>
    </xf>
    <xf numFmtId="0" fontId="45" fillId="17" borderId="19" xfId="0" applyFont="1" applyFill="1" applyBorder="1" applyAlignment="1" applyProtection="1">
      <alignment horizontal="center" vertical="center"/>
      <protection locked="0"/>
    </xf>
    <xf numFmtId="0" fontId="45" fillId="17" borderId="20" xfId="0" applyFont="1" applyFill="1" applyBorder="1" applyAlignment="1" applyProtection="1">
      <alignment horizontal="center" vertical="center"/>
      <protection locked="0"/>
    </xf>
    <xf numFmtId="165" fontId="12" fillId="2" borderId="8" xfId="0" applyNumberFormat="1" applyFont="1" applyFill="1" applyBorder="1" applyAlignment="1">
      <alignment horizontal="center" vertical="center" wrapText="1"/>
    </xf>
    <xf numFmtId="165" fontId="12" fillId="2" borderId="10" xfId="0" applyNumberFormat="1" applyFont="1" applyFill="1" applyBorder="1" applyAlignment="1">
      <alignment horizontal="center" vertical="center" wrapText="1"/>
    </xf>
    <xf numFmtId="165" fontId="12" fillId="2" borderId="15" xfId="0" applyNumberFormat="1" applyFont="1" applyFill="1" applyBorder="1" applyAlignment="1">
      <alignment horizontal="center" vertical="center" wrapText="1"/>
    </xf>
    <xf numFmtId="165" fontId="12" fillId="2" borderId="13" xfId="0" applyNumberFormat="1" applyFont="1" applyFill="1" applyBorder="1" applyAlignment="1">
      <alignment horizontal="center" vertical="center" wrapText="1"/>
    </xf>
    <xf numFmtId="165" fontId="12" fillId="2" borderId="14" xfId="0" applyNumberFormat="1" applyFont="1" applyFill="1" applyBorder="1" applyAlignment="1">
      <alignment horizontal="center" vertical="center" wrapText="1"/>
    </xf>
    <xf numFmtId="165" fontId="12" fillId="2" borderId="5" xfId="0" applyNumberFormat="1" applyFont="1" applyFill="1" applyBorder="1" applyAlignment="1">
      <alignment horizontal="center" vertical="center" wrapText="1"/>
    </xf>
    <xf numFmtId="0" fontId="12" fillId="2" borderId="3" xfId="557" applyFont="1" applyFill="1" applyBorder="1" applyAlignment="1">
      <alignment horizontal="center" vertical="center" wrapText="1"/>
    </xf>
    <xf numFmtId="0" fontId="12" fillId="2" borderId="29" xfId="557" applyFont="1" applyFill="1" applyBorder="1" applyAlignment="1">
      <alignment horizontal="center" vertical="center" wrapText="1"/>
    </xf>
    <xf numFmtId="0" fontId="4" fillId="2" borderId="17" xfId="0" applyFont="1" applyFill="1" applyBorder="1" applyAlignment="1">
      <alignment horizontal="center" vertical="center" wrapText="1"/>
    </xf>
    <xf numFmtId="0" fontId="0" fillId="2" borderId="4" xfId="0" applyFill="1" applyBorder="1" applyAlignment="1">
      <alignment horizontal="center" vertical="center" wrapText="1"/>
    </xf>
    <xf numFmtId="0" fontId="12" fillId="6" borderId="7"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0" fillId="7" borderId="4" xfId="0" applyFill="1" applyBorder="1" applyAlignment="1">
      <alignment horizontal="center" vertical="center" wrapText="1"/>
    </xf>
    <xf numFmtId="0" fontId="4" fillId="7" borderId="6" xfId="51" applyFont="1" applyFill="1" applyBorder="1" applyAlignment="1">
      <alignment horizontal="center" vertical="center" wrapText="1"/>
    </xf>
    <xf numFmtId="0" fontId="4" fillId="7" borderId="24" xfId="51" applyFont="1" applyFill="1" applyBorder="1" applyAlignment="1">
      <alignment horizontal="center" vertical="center" wrapText="1"/>
    </xf>
    <xf numFmtId="0" fontId="4" fillId="7" borderId="25" xfId="51" applyFont="1" applyFill="1" applyBorder="1" applyAlignment="1">
      <alignment horizontal="center" vertical="center" wrapText="1"/>
    </xf>
    <xf numFmtId="0" fontId="4" fillId="6" borderId="24" xfId="51" applyFont="1" applyFill="1" applyBorder="1" applyAlignment="1">
      <alignment horizontal="center" vertical="center" wrapText="1"/>
    </xf>
    <xf numFmtId="0" fontId="4" fillId="6" borderId="25" xfId="51" applyFont="1" applyFill="1" applyBorder="1" applyAlignment="1">
      <alignment horizontal="center" vertical="center" wrapText="1"/>
    </xf>
    <xf numFmtId="0" fontId="4" fillId="6" borderId="6" xfId="51" applyFont="1" applyFill="1" applyBorder="1" applyAlignment="1">
      <alignment horizontal="center" vertical="center" wrapText="1"/>
    </xf>
    <xf numFmtId="4" fontId="4" fillId="6" borderId="6" xfId="18" applyNumberFormat="1" applyFont="1" applyFill="1" applyBorder="1" applyAlignment="1" applyProtection="1">
      <alignment horizontal="center" vertical="center" wrapText="1"/>
    </xf>
    <xf numFmtId="0" fontId="45" fillId="17" borderId="13" xfId="0" applyFont="1" applyFill="1" applyBorder="1" applyAlignment="1" applyProtection="1">
      <alignment horizontal="center" vertical="center"/>
      <protection locked="0"/>
    </xf>
    <xf numFmtId="0" fontId="45" fillId="17" borderId="14" xfId="0" applyFont="1" applyFill="1" applyBorder="1" applyAlignment="1" applyProtection="1">
      <alignment horizontal="center" vertical="center"/>
      <protection locked="0"/>
    </xf>
    <xf numFmtId="0" fontId="45" fillId="17" borderId="5" xfId="0" applyFont="1" applyFill="1" applyBorder="1" applyAlignment="1" applyProtection="1">
      <alignment horizontal="center" vertical="center"/>
      <protection locked="0"/>
    </xf>
    <xf numFmtId="0" fontId="24" fillId="4" borderId="1" xfId="0" applyFont="1" applyFill="1" applyBorder="1" applyAlignment="1" applyProtection="1">
      <alignment horizontal="center"/>
      <protection locked="0"/>
    </xf>
    <xf numFmtId="0" fontId="24" fillId="4" borderId="9" xfId="0" applyFont="1" applyFill="1" applyBorder="1" applyAlignment="1" applyProtection="1">
      <alignment horizontal="center"/>
      <protection locked="0"/>
    </xf>
    <xf numFmtId="14" fontId="24" fillId="4" borderId="1"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4" fillId="7" borderId="9" xfId="557" applyFont="1" applyFill="1" applyBorder="1" applyAlignment="1">
      <alignment horizontal="center" vertical="center" wrapText="1"/>
    </xf>
    <xf numFmtId="0" fontId="0" fillId="7" borderId="26" xfId="0" applyFill="1" applyBorder="1" applyAlignment="1">
      <alignment horizontal="center" vertical="center" wrapText="1"/>
    </xf>
    <xf numFmtId="0" fontId="4" fillId="7" borderId="3" xfId="557" applyFont="1" applyFill="1" applyBorder="1" applyAlignment="1">
      <alignment horizontal="center" vertical="center" wrapText="1"/>
    </xf>
    <xf numFmtId="0" fontId="0" fillId="7" borderId="29" xfId="0" applyFill="1" applyBorder="1" applyAlignment="1">
      <alignment horizontal="center" vertical="center" wrapText="1"/>
    </xf>
    <xf numFmtId="165" fontId="12" fillId="7" borderId="18" xfId="557" applyNumberFormat="1" applyFont="1" applyFill="1" applyBorder="1" applyAlignment="1">
      <alignment horizontal="center" vertical="center" wrapText="1"/>
    </xf>
    <xf numFmtId="165" fontId="12" fillId="7" borderId="20" xfId="557" applyNumberFormat="1" applyFont="1" applyFill="1" applyBorder="1" applyAlignment="1">
      <alignment horizontal="center" vertical="center" wrapText="1"/>
    </xf>
    <xf numFmtId="165" fontId="12" fillId="7" borderId="8" xfId="557" applyNumberFormat="1" applyFont="1" applyFill="1" applyBorder="1" applyAlignment="1">
      <alignment horizontal="center" vertical="center" wrapText="1"/>
    </xf>
    <xf numFmtId="165" fontId="12" fillId="7" borderId="15" xfId="557" applyNumberFormat="1" applyFont="1" applyFill="1" applyBorder="1" applyAlignment="1">
      <alignment horizontal="center" vertical="center" wrapText="1"/>
    </xf>
    <xf numFmtId="0" fontId="4" fillId="2" borderId="6" xfId="51" applyFont="1" applyFill="1" applyBorder="1" applyAlignment="1">
      <alignment horizontal="center" vertical="center" wrapText="1"/>
    </xf>
    <xf numFmtId="0" fontId="4" fillId="6" borderId="24" xfId="51" applyFont="1" applyFill="1" applyBorder="1" applyAlignment="1">
      <alignment horizontal="center" vertical="center"/>
    </xf>
    <xf numFmtId="0" fontId="4" fillId="6" borderId="25" xfId="51" applyFont="1" applyFill="1" applyBorder="1" applyAlignment="1">
      <alignment horizontal="center" vertical="center"/>
    </xf>
    <xf numFmtId="165" fontId="4" fillId="4" borderId="7" xfId="51" applyNumberFormat="1" applyFont="1" applyFill="1" applyBorder="1" applyAlignment="1" applyProtection="1">
      <alignment horizontal="center" vertical="center" wrapText="1"/>
      <protection locked="0"/>
    </xf>
    <xf numFmtId="165" fontId="4" fillId="4" borderId="4" xfId="51" applyNumberFormat="1" applyFont="1" applyFill="1" applyBorder="1" applyAlignment="1" applyProtection="1">
      <alignment horizontal="center" vertical="center" wrapText="1"/>
      <protection locked="0"/>
    </xf>
    <xf numFmtId="0" fontId="0" fillId="7" borderId="6" xfId="0" applyFill="1" applyBorder="1" applyAlignment="1">
      <alignment horizontal="center"/>
    </xf>
    <xf numFmtId="0" fontId="4" fillId="7" borderId="24" xfId="51" applyFont="1" applyFill="1" applyBorder="1" applyAlignment="1">
      <alignment horizontal="center" vertical="center"/>
    </xf>
    <xf numFmtId="0" fontId="4" fillId="7" borderId="25" xfId="51" applyFont="1" applyFill="1" applyBorder="1" applyAlignment="1">
      <alignment horizontal="center" vertical="center"/>
    </xf>
    <xf numFmtId="0" fontId="4" fillId="7" borderId="37" xfId="51" applyFont="1" applyFill="1" applyBorder="1" applyAlignment="1">
      <alignment horizontal="center" vertical="center"/>
    </xf>
    <xf numFmtId="0" fontId="4" fillId="7" borderId="22" xfId="51" applyFont="1" applyFill="1" applyBorder="1" applyAlignment="1">
      <alignment horizontal="center" vertical="center" wrapText="1"/>
    </xf>
    <xf numFmtId="0" fontId="4" fillId="7" borderId="21" xfId="51" applyFont="1" applyFill="1" applyBorder="1" applyAlignment="1">
      <alignment horizontal="center" vertical="center" wrapText="1"/>
    </xf>
    <xf numFmtId="0" fontId="4" fillId="2" borderId="3" xfId="557" applyFont="1" applyFill="1" applyBorder="1" applyAlignment="1">
      <alignment horizontal="center" vertical="center" wrapText="1"/>
    </xf>
    <xf numFmtId="0" fontId="2" fillId="2" borderId="29" xfId="557" applyFill="1" applyBorder="1" applyAlignment="1">
      <alignment horizontal="center" vertical="center" wrapText="1"/>
    </xf>
    <xf numFmtId="0" fontId="4" fillId="4" borderId="1" xfId="557" applyFont="1" applyFill="1" applyBorder="1" applyAlignment="1" applyProtection="1">
      <alignment horizontal="left"/>
      <protection locked="0"/>
    </xf>
    <xf numFmtId="0" fontId="18" fillId="0" borderId="8" xfId="0" applyFont="1" applyBorder="1" applyAlignment="1">
      <alignment horizontal="center" vertical="center"/>
    </xf>
    <xf numFmtId="0" fontId="18" fillId="0" borderId="10"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44" fontId="2" fillId="0" borderId="0" xfId="2" applyFont="1" applyBorder="1" applyAlignment="1" applyProtection="1">
      <alignment horizontal="center"/>
      <protection locked="0"/>
    </xf>
    <xf numFmtId="0" fontId="0" fillId="0" borderId="21" xfId="0" applyBorder="1" applyAlignment="1" applyProtection="1">
      <alignment horizontal="center"/>
      <protection locked="0"/>
    </xf>
    <xf numFmtId="0" fontId="18" fillId="2" borderId="8"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45" fillId="0" borderId="18" xfId="0" applyFont="1" applyBorder="1" applyAlignment="1" applyProtection="1">
      <alignment horizontal="center" vertical="center"/>
      <protection locked="0"/>
    </xf>
    <xf numFmtId="0" fontId="45" fillId="0" borderId="19"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locked="0"/>
    </xf>
    <xf numFmtId="165" fontId="12" fillId="7" borderId="27" xfId="557" applyNumberFormat="1" applyFont="1" applyFill="1" applyBorder="1" applyAlignment="1">
      <alignment horizontal="center" vertical="center" wrapText="1"/>
    </xf>
    <xf numFmtId="0" fontId="0" fillId="7" borderId="28" xfId="0" applyFill="1" applyBorder="1" applyAlignment="1">
      <alignment horizontal="center" vertical="center" wrapText="1"/>
    </xf>
    <xf numFmtId="165" fontId="12" fillId="7" borderId="3" xfId="557" applyNumberFormat="1" applyFont="1" applyFill="1" applyBorder="1" applyAlignment="1">
      <alignment horizontal="center" vertical="center" wrapText="1"/>
    </xf>
    <xf numFmtId="0" fontId="45" fillId="6" borderId="39" xfId="0" applyFont="1" applyFill="1" applyBorder="1" applyAlignment="1" applyProtection="1">
      <alignment horizontal="center" vertical="center" wrapText="1"/>
      <protection locked="0"/>
    </xf>
    <xf numFmtId="0" fontId="45" fillId="6" borderId="40" xfId="0" applyFont="1" applyFill="1" applyBorder="1" applyAlignment="1" applyProtection="1">
      <alignment horizontal="center" vertical="center" wrapText="1"/>
      <protection locked="0"/>
    </xf>
    <xf numFmtId="0" fontId="45" fillId="6" borderId="41" xfId="0" applyFont="1" applyFill="1" applyBorder="1" applyAlignment="1" applyProtection="1">
      <alignment horizontal="center" vertical="center" wrapText="1"/>
      <protection locked="0"/>
    </xf>
    <xf numFmtId="0" fontId="45" fillId="7" borderId="39" xfId="0" applyFont="1" applyFill="1" applyBorder="1" applyAlignment="1" applyProtection="1">
      <alignment horizontal="center" vertical="center" wrapText="1"/>
      <protection locked="0"/>
    </xf>
    <xf numFmtId="0" fontId="45" fillId="7" borderId="40" xfId="0" applyFont="1" applyFill="1" applyBorder="1" applyAlignment="1" applyProtection="1">
      <alignment horizontal="center" vertical="center" wrapText="1"/>
      <protection locked="0"/>
    </xf>
    <xf numFmtId="0" fontId="45" fillId="7" borderId="41" xfId="0" applyFont="1" applyFill="1" applyBorder="1" applyAlignment="1" applyProtection="1">
      <alignment horizontal="center" vertical="center" wrapText="1"/>
      <protection locked="0"/>
    </xf>
    <xf numFmtId="0" fontId="4" fillId="0" borderId="0" xfId="557" applyFont="1" applyAlignment="1">
      <alignment horizontal="center"/>
    </xf>
    <xf numFmtId="0" fontId="4" fillId="4" borderId="9" xfId="557" applyFont="1" applyFill="1" applyBorder="1" applyAlignment="1" applyProtection="1">
      <alignment horizontal="left"/>
      <protection locked="0"/>
    </xf>
    <xf numFmtId="0" fontId="9" fillId="0" borderId="0" xfId="557" applyFont="1" applyAlignment="1">
      <alignment horizontal="center"/>
    </xf>
    <xf numFmtId="0" fontId="18" fillId="0" borderId="18" xfId="0" applyFont="1" applyBorder="1" applyAlignment="1">
      <alignment horizontal="center"/>
    </xf>
    <xf numFmtId="0" fontId="18" fillId="0" borderId="19" xfId="0" applyFont="1" applyBorder="1" applyAlignment="1">
      <alignment horizontal="center"/>
    </xf>
    <xf numFmtId="0" fontId="18" fillId="0" borderId="20" xfId="0" applyFont="1" applyBorder="1" applyAlignment="1">
      <alignment horizontal="center"/>
    </xf>
    <xf numFmtId="44" fontId="18" fillId="0" borderId="10" xfId="2" applyFont="1" applyBorder="1" applyAlignment="1">
      <alignment horizontal="center" vertical="center"/>
    </xf>
    <xf numFmtId="44" fontId="18" fillId="0" borderId="15" xfId="2" applyFont="1" applyBorder="1" applyAlignment="1">
      <alignment horizontal="center" vertical="center"/>
    </xf>
    <xf numFmtId="44" fontId="18" fillId="0" borderId="14" xfId="2" applyFont="1" applyBorder="1" applyAlignment="1">
      <alignment horizontal="center" vertical="center"/>
    </xf>
    <xf numFmtId="44" fontId="18" fillId="0" borderId="5" xfId="2" applyFont="1" applyBorder="1" applyAlignment="1">
      <alignment horizontal="center" vertical="center"/>
    </xf>
    <xf numFmtId="0" fontId="4" fillId="2" borderId="24" xfId="51" applyFont="1" applyFill="1" applyBorder="1" applyAlignment="1">
      <alignment horizontal="center" vertical="center"/>
    </xf>
    <xf numFmtId="0" fontId="4" fillId="2" borderId="25" xfId="51" applyFont="1" applyFill="1" applyBorder="1" applyAlignment="1">
      <alignment horizontal="center" vertical="center"/>
    </xf>
    <xf numFmtId="0" fontId="4" fillId="2" borderId="24" xfId="51" applyFont="1" applyFill="1" applyBorder="1" applyAlignment="1">
      <alignment horizontal="center"/>
    </xf>
    <xf numFmtId="0" fontId="4" fillId="2" borderId="25" xfId="51" applyFont="1" applyFill="1" applyBorder="1" applyAlignment="1">
      <alignment horizontal="center"/>
    </xf>
    <xf numFmtId="0" fontId="0" fillId="6" borderId="6" xfId="0" applyFill="1" applyBorder="1" applyAlignment="1">
      <alignment horizontal="center"/>
    </xf>
    <xf numFmtId="0" fontId="4" fillId="6" borderId="37" xfId="51" applyFont="1" applyFill="1" applyBorder="1" applyAlignment="1">
      <alignment horizontal="center" vertical="center"/>
    </xf>
    <xf numFmtId="0" fontId="0" fillId="0" borderId="11" xfId="0" applyBorder="1" applyAlignment="1">
      <alignment horizontal="right"/>
    </xf>
    <xf numFmtId="0" fontId="0" fillId="0" borderId="0" xfId="0" applyAlignment="1">
      <alignment horizontal="right"/>
    </xf>
    <xf numFmtId="165" fontId="4" fillId="2" borderId="3" xfId="557" applyNumberFormat="1" applyFont="1" applyFill="1" applyBorder="1" applyAlignment="1">
      <alignment horizontal="center" vertical="center" wrapText="1"/>
    </xf>
    <xf numFmtId="165" fontId="4" fillId="2" borderId="29" xfId="557" applyNumberFormat="1" applyFont="1" applyFill="1" applyBorder="1" applyAlignment="1">
      <alignment horizontal="center" vertical="center" wrapText="1"/>
    </xf>
    <xf numFmtId="0" fontId="4" fillId="2" borderId="3" xfId="557" applyFont="1" applyFill="1" applyBorder="1" applyAlignment="1">
      <alignment horizontal="center" vertical="center"/>
    </xf>
    <xf numFmtId="0" fontId="0" fillId="2" borderId="29" xfId="0" applyFill="1" applyBorder="1" applyAlignment="1">
      <alignment horizontal="center" vertical="center"/>
    </xf>
    <xf numFmtId="165" fontId="4" fillId="2" borderId="6" xfId="51" applyNumberFormat="1" applyFont="1" applyFill="1" applyBorder="1" applyAlignment="1">
      <alignment horizontal="center" vertical="center"/>
    </xf>
    <xf numFmtId="0" fontId="28" fillId="0" borderId="0" xfId="0" applyFont="1" applyAlignment="1">
      <alignment horizontal="right"/>
    </xf>
    <xf numFmtId="165" fontId="12" fillId="6" borderId="54" xfId="557" applyNumberFormat="1" applyFont="1" applyFill="1" applyBorder="1" applyAlignment="1">
      <alignment horizontal="center" vertical="center" wrapText="1"/>
    </xf>
    <xf numFmtId="0" fontId="0" fillId="6" borderId="28" xfId="0" applyFill="1" applyBorder="1" applyAlignment="1">
      <alignment horizontal="center" vertical="center" wrapText="1"/>
    </xf>
    <xf numFmtId="165" fontId="12" fillId="6" borderId="16" xfId="557" applyNumberFormat="1" applyFont="1" applyFill="1" applyBorder="1" applyAlignment="1">
      <alignment horizontal="center" vertical="center" wrapText="1"/>
    </xf>
    <xf numFmtId="0" fontId="0" fillId="6" borderId="29" xfId="0" applyFill="1" applyBorder="1" applyAlignment="1">
      <alignment horizontal="center" vertical="center" wrapText="1"/>
    </xf>
    <xf numFmtId="0" fontId="4" fillId="2" borderId="9" xfId="557" applyFont="1" applyFill="1" applyBorder="1" applyAlignment="1">
      <alignment horizontal="center" vertical="center" wrapText="1"/>
    </xf>
    <xf numFmtId="0" fontId="2" fillId="2" borderId="26" xfId="557" applyFill="1" applyBorder="1" applyAlignment="1">
      <alignment horizontal="center" vertical="center" wrapText="1"/>
    </xf>
    <xf numFmtId="0" fontId="4" fillId="6" borderId="16" xfId="557" applyFont="1" applyFill="1" applyBorder="1" applyAlignment="1">
      <alignment horizontal="center" vertical="center" wrapText="1"/>
    </xf>
    <xf numFmtId="0" fontId="4" fillId="6" borderId="29" xfId="557" applyFont="1" applyFill="1" applyBorder="1" applyAlignment="1">
      <alignment horizontal="center" vertical="center" wrapText="1"/>
    </xf>
    <xf numFmtId="0" fontId="4" fillId="6" borderId="1" xfId="557" applyFont="1" applyFill="1" applyBorder="1" applyAlignment="1">
      <alignment horizontal="center" vertical="center" wrapText="1"/>
    </xf>
    <xf numFmtId="0" fontId="0" fillId="6" borderId="26" xfId="0" applyFill="1" applyBorder="1" applyAlignment="1">
      <alignment horizontal="center" vertical="center" wrapText="1"/>
    </xf>
    <xf numFmtId="165" fontId="12" fillId="6" borderId="13" xfId="557" applyNumberFormat="1" applyFont="1" applyFill="1" applyBorder="1" applyAlignment="1">
      <alignment horizontal="center" vertical="center" wrapText="1"/>
    </xf>
    <xf numFmtId="165" fontId="12" fillId="6" borderId="5" xfId="557" applyNumberFormat="1" applyFont="1" applyFill="1" applyBorder="1" applyAlignment="1">
      <alignment horizontal="center" vertical="center" wrapText="1"/>
    </xf>
    <xf numFmtId="165" fontId="12" fillId="6" borderId="11" xfId="557" applyNumberFormat="1" applyFont="1" applyFill="1" applyBorder="1" applyAlignment="1">
      <alignment horizontal="center" vertical="center" wrapText="1"/>
    </xf>
    <xf numFmtId="165" fontId="12" fillId="6" borderId="12" xfId="557" applyNumberFormat="1" applyFont="1" applyFill="1" applyBorder="1" applyAlignment="1">
      <alignment horizontal="center" vertical="center" wrapText="1"/>
    </xf>
    <xf numFmtId="0" fontId="0" fillId="0" borderId="13" xfId="0" applyBorder="1" applyAlignment="1">
      <alignment horizontal="right"/>
    </xf>
    <xf numFmtId="0" fontId="0" fillId="0" borderId="14" xfId="0" applyBorder="1" applyAlignment="1">
      <alignment horizontal="right"/>
    </xf>
    <xf numFmtId="0" fontId="0" fillId="4" borderId="14" xfId="0" applyFill="1" applyBorder="1" applyAlignment="1" applyProtection="1">
      <alignment horizontal="center"/>
      <protection locked="0"/>
    </xf>
    <xf numFmtId="0" fontId="0" fillId="4" borderId="5" xfId="0" applyFill="1" applyBorder="1" applyAlignment="1" applyProtection="1">
      <alignment horizontal="center"/>
      <protection locked="0"/>
    </xf>
    <xf numFmtId="44" fontId="0" fillId="0" borderId="12" xfId="0" applyNumberFormat="1" applyBorder="1" applyAlignment="1">
      <alignment horizontal="center"/>
    </xf>
    <xf numFmtId="0" fontId="0" fillId="0" borderId="8" xfId="0" applyBorder="1" applyAlignment="1">
      <alignment horizontal="right"/>
    </xf>
    <xf numFmtId="0" fontId="0" fillId="0" borderId="10" xfId="0" applyBorder="1" applyAlignment="1">
      <alignment horizontal="right"/>
    </xf>
    <xf numFmtId="44" fontId="0" fillId="0" borderId="10" xfId="0" applyNumberFormat="1" applyBorder="1" applyAlignment="1">
      <alignment horizontal="center"/>
    </xf>
    <xf numFmtId="44" fontId="0" fillId="0" borderId="15" xfId="0" applyNumberFormat="1" applyBorder="1" applyAlignment="1">
      <alignment horizontal="center"/>
    </xf>
    <xf numFmtId="44" fontId="0" fillId="4" borderId="12" xfId="2" applyFont="1" applyFill="1" applyBorder="1" applyAlignment="1" applyProtection="1">
      <alignment horizontal="center"/>
      <protection locked="0"/>
    </xf>
    <xf numFmtId="0" fontId="4" fillId="6" borderId="22" xfId="51" applyFont="1" applyFill="1" applyBorder="1" applyAlignment="1">
      <alignment horizontal="center" vertical="center" wrapText="1"/>
    </xf>
    <xf numFmtId="0" fontId="4" fillId="6" borderId="21" xfId="51" applyFont="1" applyFill="1" applyBorder="1" applyAlignment="1">
      <alignment horizontal="center" vertical="center" wrapText="1"/>
    </xf>
    <xf numFmtId="0" fontId="12" fillId="2" borderId="7" xfId="557" applyFont="1" applyFill="1" applyBorder="1" applyAlignment="1">
      <alignment horizontal="center" vertical="center" wrapText="1"/>
    </xf>
    <xf numFmtId="0" fontId="12" fillId="2" borderId="4" xfId="557" applyFont="1" applyFill="1" applyBorder="1" applyAlignment="1">
      <alignment horizontal="center" vertical="center" wrapText="1"/>
    </xf>
    <xf numFmtId="165" fontId="4" fillId="2" borderId="7" xfId="557" applyNumberFormat="1" applyFont="1" applyFill="1" applyBorder="1" applyAlignment="1">
      <alignment horizontal="center" vertical="center" wrapText="1"/>
    </xf>
    <xf numFmtId="165" fontId="4" fillId="2" borderId="4" xfId="557" applyNumberFormat="1" applyFont="1" applyFill="1" applyBorder="1" applyAlignment="1">
      <alignment horizontal="center" vertical="center" wrapText="1"/>
    </xf>
    <xf numFmtId="0" fontId="4" fillId="2" borderId="7" xfId="557" applyFont="1" applyFill="1" applyBorder="1" applyAlignment="1">
      <alignment horizontal="center" vertical="center"/>
    </xf>
    <xf numFmtId="0" fontId="4" fillId="2" borderId="4" xfId="557" applyFont="1" applyFill="1" applyBorder="1" applyAlignment="1">
      <alignment horizontal="center" vertical="center"/>
    </xf>
    <xf numFmtId="0" fontId="4" fillId="2" borderId="7" xfId="557" applyFont="1" applyFill="1" applyBorder="1" applyAlignment="1">
      <alignment horizontal="center" vertical="center" wrapText="1"/>
    </xf>
    <xf numFmtId="0" fontId="4" fillId="2" borderId="4" xfId="557" applyFont="1" applyFill="1" applyBorder="1" applyAlignment="1">
      <alignment horizontal="center" vertical="center" wrapText="1"/>
    </xf>
    <xf numFmtId="0" fontId="4" fillId="4" borderId="37" xfId="557" applyFont="1" applyFill="1" applyBorder="1" applyAlignment="1" applyProtection="1">
      <alignment horizontal="left"/>
      <protection locked="0"/>
    </xf>
    <xf numFmtId="0" fontId="18" fillId="2" borderId="52" xfId="0" applyFont="1" applyFill="1" applyBorder="1" applyAlignment="1">
      <alignment horizontal="center" vertical="center" wrapText="1"/>
    </xf>
    <xf numFmtId="0" fontId="18" fillId="2" borderId="54" xfId="0" applyFont="1" applyFill="1" applyBorder="1" applyAlignment="1">
      <alignment horizontal="center" vertical="center" wrapText="1"/>
    </xf>
    <xf numFmtId="165" fontId="4" fillId="0" borderId="57" xfId="51" applyNumberFormat="1" applyFont="1" applyBorder="1" applyAlignment="1">
      <alignment horizontal="center" vertical="center"/>
    </xf>
    <xf numFmtId="165" fontId="12" fillId="6" borderId="7" xfId="557" applyNumberFormat="1" applyFont="1" applyFill="1" applyBorder="1" applyAlignment="1">
      <alignment horizontal="center" vertical="center" wrapText="1"/>
    </xf>
    <xf numFmtId="165" fontId="12" fillId="6" borderId="4" xfId="557" applyNumberFormat="1" applyFont="1" applyFill="1" applyBorder="1" applyAlignment="1">
      <alignment horizontal="center" vertical="center" wrapText="1"/>
    </xf>
    <xf numFmtId="0" fontId="4" fillId="0" borderId="10" xfId="557" applyFont="1" applyBorder="1" applyAlignment="1">
      <alignment horizontal="left"/>
    </xf>
    <xf numFmtId="0" fontId="4" fillId="6" borderId="7" xfId="557" applyFont="1" applyFill="1" applyBorder="1" applyAlignment="1">
      <alignment horizontal="center" vertical="center" wrapText="1"/>
    </xf>
    <xf numFmtId="0" fontId="4" fillId="6" borderId="4" xfId="557" applyFont="1" applyFill="1" applyBorder="1" applyAlignment="1">
      <alignment horizontal="center" vertical="center" wrapText="1"/>
    </xf>
    <xf numFmtId="165" fontId="12" fillId="6" borderId="17" xfId="557" applyNumberFormat="1" applyFont="1" applyFill="1" applyBorder="1" applyAlignment="1">
      <alignment horizontal="center" vertical="center" wrapText="1"/>
    </xf>
    <xf numFmtId="165" fontId="4" fillId="6" borderId="12" xfId="51" applyNumberFormat="1" applyFont="1" applyFill="1" applyBorder="1" applyAlignment="1">
      <alignment horizontal="center" vertical="center" wrapText="1"/>
    </xf>
    <xf numFmtId="165" fontId="4" fillId="6" borderId="5" xfId="51" applyNumberFormat="1" applyFont="1" applyFill="1" applyBorder="1" applyAlignment="1">
      <alignment horizontal="center" vertical="center" wrapText="1"/>
    </xf>
    <xf numFmtId="0" fontId="4" fillId="6" borderId="17" xfId="51" applyFont="1" applyFill="1" applyBorder="1" applyAlignment="1">
      <alignment horizontal="center" vertical="center" wrapText="1"/>
    </xf>
    <xf numFmtId="0" fontId="4" fillId="6" borderId="4" xfId="51" applyFont="1" applyFill="1" applyBorder="1" applyAlignment="1">
      <alignment horizontal="center" vertical="center" wrapText="1"/>
    </xf>
    <xf numFmtId="0" fontId="4" fillId="6" borderId="6" xfId="51" applyFont="1" applyFill="1" applyBorder="1" applyAlignment="1">
      <alignment horizontal="center" vertical="center"/>
    </xf>
    <xf numFmtId="0" fontId="4" fillId="7" borderId="6" xfId="51" applyFont="1" applyFill="1" applyBorder="1" applyAlignment="1">
      <alignment horizontal="center"/>
    </xf>
    <xf numFmtId="165" fontId="12" fillId="7" borderId="17" xfId="557" applyNumberFormat="1" applyFont="1" applyFill="1" applyBorder="1" applyAlignment="1">
      <alignment horizontal="center" vertical="center" wrapText="1"/>
    </xf>
    <xf numFmtId="165" fontId="12" fillId="7" borderId="4" xfId="557" applyNumberFormat="1" applyFont="1" applyFill="1" applyBorder="1" applyAlignment="1">
      <alignment horizontal="center" vertical="center" wrapText="1"/>
    </xf>
    <xf numFmtId="0" fontId="4" fillId="7" borderId="17" xfId="51" applyFont="1" applyFill="1" applyBorder="1" applyAlignment="1">
      <alignment horizontal="center" vertical="center" wrapText="1"/>
    </xf>
    <xf numFmtId="0" fontId="4" fillId="7" borderId="4" xfId="51" applyFont="1" applyFill="1" applyBorder="1" applyAlignment="1">
      <alignment horizontal="center" vertical="center" wrapText="1"/>
    </xf>
    <xf numFmtId="0" fontId="4" fillId="6" borderId="18" xfId="51" applyFont="1" applyFill="1" applyBorder="1" applyAlignment="1" applyProtection="1">
      <alignment horizontal="center" vertical="center" wrapText="1"/>
      <protection locked="0"/>
    </xf>
    <xf numFmtId="0" fontId="4" fillId="6" borderId="19" xfId="51" applyFont="1" applyFill="1" applyBorder="1" applyAlignment="1" applyProtection="1">
      <alignment horizontal="center" vertical="center" wrapText="1"/>
      <protection locked="0"/>
    </xf>
    <xf numFmtId="0" fontId="4" fillId="6" borderId="20" xfId="51" applyFont="1" applyFill="1" applyBorder="1" applyAlignment="1" applyProtection="1">
      <alignment horizontal="center" vertical="center" wrapText="1"/>
      <protection locked="0"/>
    </xf>
    <xf numFmtId="0" fontId="4" fillId="7" borderId="18" xfId="51" applyFont="1" applyFill="1" applyBorder="1" applyAlignment="1" applyProtection="1">
      <alignment horizontal="center" vertical="center" wrapText="1"/>
      <protection locked="0"/>
    </xf>
    <xf numFmtId="0" fontId="4" fillId="7" borderId="19" xfId="51" applyFont="1" applyFill="1" applyBorder="1" applyAlignment="1" applyProtection="1">
      <alignment horizontal="center" vertical="center" wrapText="1"/>
      <protection locked="0"/>
    </xf>
    <xf numFmtId="0" fontId="4" fillId="7" borderId="20" xfId="51" applyFont="1" applyFill="1" applyBorder="1" applyAlignment="1" applyProtection="1">
      <alignment horizontal="center" vertical="center" wrapText="1"/>
      <protection locked="0"/>
    </xf>
    <xf numFmtId="0" fontId="45" fillId="17" borderId="18" xfId="0" applyFont="1" applyFill="1" applyBorder="1" applyAlignment="1">
      <alignment horizontal="center" vertical="center"/>
    </xf>
    <xf numFmtId="0" fontId="45" fillId="17" borderId="19" xfId="0" applyFont="1" applyFill="1" applyBorder="1" applyAlignment="1">
      <alignment horizontal="center" vertical="center"/>
    </xf>
    <xf numFmtId="0" fontId="45" fillId="17" borderId="20" xfId="0" applyFont="1" applyFill="1" applyBorder="1" applyAlignment="1">
      <alignment horizontal="center" vertical="center"/>
    </xf>
    <xf numFmtId="44" fontId="4" fillId="0" borderId="19" xfId="2" applyFont="1" applyFill="1" applyBorder="1" applyAlignment="1">
      <alignment horizontal="left" wrapText="1"/>
    </xf>
    <xf numFmtId="0" fontId="4" fillId="7" borderId="7" xfId="557" applyFont="1" applyFill="1" applyBorder="1" applyAlignment="1">
      <alignment horizontal="center" vertical="center" wrapText="1"/>
    </xf>
    <xf numFmtId="0" fontId="4" fillId="7" borderId="4" xfId="557" applyFont="1" applyFill="1" applyBorder="1" applyAlignment="1">
      <alignment horizontal="center" vertical="center" wrapText="1"/>
    </xf>
    <xf numFmtId="165" fontId="12" fillId="7" borderId="7" xfId="557" applyNumberFormat="1" applyFont="1" applyFill="1" applyBorder="1" applyAlignment="1">
      <alignment horizontal="center" vertical="center" wrapText="1"/>
    </xf>
    <xf numFmtId="0" fontId="4" fillId="7" borderId="56" xfId="51" applyFont="1" applyFill="1" applyBorder="1" applyAlignment="1">
      <alignment horizontal="center" vertical="center" wrapText="1"/>
    </xf>
    <xf numFmtId="4" fontId="4" fillId="7" borderId="22" xfId="18" applyNumberFormat="1" applyFont="1" applyFill="1" applyBorder="1" applyAlignment="1" applyProtection="1">
      <alignment horizontal="center" vertical="center" wrapText="1"/>
    </xf>
    <xf numFmtId="4" fontId="4" fillId="7" borderId="21" xfId="18" applyNumberFormat="1" applyFont="1" applyFill="1" applyBorder="1" applyAlignment="1" applyProtection="1">
      <alignment horizontal="center" vertical="center" wrapText="1"/>
    </xf>
    <xf numFmtId="4" fontId="4" fillId="7" borderId="64" xfId="18" applyNumberFormat="1" applyFont="1" applyFill="1" applyBorder="1" applyAlignment="1" applyProtection="1">
      <alignment horizontal="center" vertical="center" wrapText="1"/>
    </xf>
    <xf numFmtId="4" fontId="4" fillId="7" borderId="65" xfId="18" applyNumberFormat="1" applyFont="1" applyFill="1" applyBorder="1" applyAlignment="1" applyProtection="1">
      <alignment horizontal="center" vertical="center" wrapText="1"/>
    </xf>
    <xf numFmtId="0" fontId="4" fillId="6" borderId="56" xfId="51" applyFont="1" applyFill="1" applyBorder="1" applyAlignment="1">
      <alignment horizontal="center" vertical="center" wrapText="1"/>
    </xf>
    <xf numFmtId="4" fontId="4" fillId="6" borderId="56" xfId="18" applyNumberFormat="1" applyFont="1" applyFill="1" applyBorder="1" applyAlignment="1" applyProtection="1">
      <alignment horizontal="center" vertical="center" wrapText="1"/>
    </xf>
    <xf numFmtId="0" fontId="33" fillId="5" borderId="8" xfId="51" applyFont="1" applyFill="1" applyBorder="1" applyAlignment="1" applyProtection="1">
      <alignment horizontal="center" vertical="center" wrapText="1"/>
      <protection locked="0"/>
    </xf>
    <xf numFmtId="0" fontId="33" fillId="5" borderId="15" xfId="51" applyFont="1" applyFill="1" applyBorder="1" applyAlignment="1" applyProtection="1">
      <alignment horizontal="center" vertical="center" wrapText="1"/>
      <protection locked="0"/>
    </xf>
    <xf numFmtId="0" fontId="4" fillId="4" borderId="9" xfId="51" applyFont="1" applyFill="1" applyBorder="1" applyAlignment="1" applyProtection="1">
      <alignment horizontal="center"/>
      <protection locked="0"/>
    </xf>
    <xf numFmtId="0" fontId="4" fillId="4" borderId="1" xfId="51" applyFont="1" applyFill="1" applyBorder="1" applyAlignment="1" applyProtection="1">
      <alignment horizontal="center"/>
      <protection locked="0"/>
    </xf>
    <xf numFmtId="0" fontId="9" fillId="0" borderId="8" xfId="51" applyFont="1" applyBorder="1" applyAlignment="1">
      <alignment horizontal="right"/>
    </xf>
    <xf numFmtId="0" fontId="9" fillId="0" borderId="10" xfId="51" applyFont="1" applyBorder="1" applyAlignment="1">
      <alignment horizontal="right"/>
    </xf>
    <xf numFmtId="0" fontId="9" fillId="0" borderId="11" xfId="51" applyFont="1" applyBorder="1" applyAlignment="1">
      <alignment horizontal="right"/>
    </xf>
    <xf numFmtId="0" fontId="9" fillId="0" borderId="0" xfId="51" applyFont="1" applyAlignment="1">
      <alignment horizontal="right"/>
    </xf>
    <xf numFmtId="0" fontId="9" fillId="0" borderId="10" xfId="51" applyFont="1" applyBorder="1" applyAlignment="1" applyProtection="1">
      <alignment horizontal="right"/>
      <protection locked="0"/>
    </xf>
    <xf numFmtId="0" fontId="9" fillId="0" borderId="0" xfId="51" applyFont="1" applyAlignment="1" applyProtection="1">
      <alignment horizontal="right"/>
      <protection locked="0"/>
    </xf>
    <xf numFmtId="0" fontId="4" fillId="7" borderId="24" xfId="51" applyFont="1" applyFill="1" applyBorder="1" applyAlignment="1">
      <alignment horizontal="center"/>
    </xf>
    <xf numFmtId="0" fontId="4" fillId="7" borderId="25" xfId="51" applyFont="1" applyFill="1" applyBorder="1" applyAlignment="1">
      <alignment horizontal="center"/>
    </xf>
    <xf numFmtId="44" fontId="2" fillId="0" borderId="0" xfId="2" applyFont="1" applyBorder="1" applyAlignment="1" applyProtection="1">
      <alignment horizontal="center"/>
    </xf>
    <xf numFmtId="0" fontId="4" fillId="7" borderId="6" xfId="51" applyFont="1" applyFill="1" applyBorder="1" applyAlignment="1">
      <alignment horizontal="center" vertical="center"/>
    </xf>
    <xf numFmtId="0" fontId="13" fillId="0" borderId="11" xfId="51" applyFont="1" applyBorder="1" applyAlignment="1">
      <alignment horizontal="left"/>
    </xf>
    <xf numFmtId="0" fontId="48" fillId="0" borderId="0" xfId="0" applyFont="1" applyAlignment="1">
      <alignment horizontal="left"/>
    </xf>
    <xf numFmtId="165" fontId="4" fillId="0" borderId="0" xfId="51" applyNumberFormat="1" applyFont="1" applyAlignment="1" applyProtection="1">
      <alignment horizontal="center"/>
      <protection locked="0"/>
    </xf>
    <xf numFmtId="0" fontId="0" fillId="0" borderId="0" xfId="0" applyProtection="1">
      <protection locked="0"/>
    </xf>
    <xf numFmtId="165" fontId="4" fillId="4" borderId="1" xfId="51" applyNumberFormat="1" applyFont="1" applyFill="1" applyBorder="1" applyAlignment="1" applyProtection="1">
      <alignment horizontal="left"/>
      <protection locked="0"/>
    </xf>
    <xf numFmtId="4" fontId="4" fillId="0" borderId="23" xfId="18" applyNumberFormat="1" applyFont="1" applyFill="1" applyBorder="1" applyAlignment="1" applyProtection="1">
      <alignment horizontal="center"/>
    </xf>
    <xf numFmtId="4" fontId="4" fillId="0" borderId="9" xfId="18" applyNumberFormat="1" applyFont="1" applyFill="1" applyBorder="1" applyAlignment="1" applyProtection="1">
      <alignment horizontal="center"/>
    </xf>
    <xf numFmtId="4" fontId="4" fillId="0" borderId="27" xfId="18" applyNumberFormat="1" applyFont="1" applyFill="1" applyBorder="1" applyAlignment="1" applyProtection="1">
      <alignment horizontal="center"/>
    </xf>
    <xf numFmtId="4" fontId="2" fillId="0" borderId="30" xfId="18" applyNumberFormat="1" applyFont="1" applyBorder="1" applyAlignment="1" applyProtection="1">
      <alignment horizontal="left" vertical="top" wrapText="1"/>
    </xf>
    <xf numFmtId="4" fontId="2" fillId="0" borderId="31" xfId="18" applyNumberFormat="1" applyFont="1" applyBorder="1" applyAlignment="1" applyProtection="1">
      <alignment horizontal="left" vertical="top" wrapText="1"/>
    </xf>
    <xf numFmtId="4" fontId="2" fillId="0" borderId="50" xfId="18" applyNumberFormat="1" applyFont="1" applyBorder="1" applyAlignment="1" applyProtection="1">
      <alignment horizontal="left" vertical="top" wrapText="1"/>
    </xf>
    <xf numFmtId="4" fontId="2" fillId="0" borderId="33" xfId="18" applyNumberFormat="1" applyFont="1" applyBorder="1" applyAlignment="1" applyProtection="1">
      <alignment horizontal="left" vertical="top" wrapText="1"/>
    </xf>
    <xf numFmtId="4" fontId="2" fillId="0" borderId="0" xfId="18" applyNumberFormat="1" applyFont="1" applyBorder="1" applyAlignment="1" applyProtection="1">
      <alignment horizontal="left" vertical="top" wrapText="1"/>
    </xf>
    <xf numFmtId="4" fontId="2" fillId="0" borderId="12" xfId="18" applyNumberFormat="1" applyFont="1" applyBorder="1" applyAlignment="1" applyProtection="1">
      <alignment horizontal="left" vertical="top" wrapText="1"/>
    </xf>
    <xf numFmtId="4" fontId="2" fillId="0" borderId="35" xfId="18" applyNumberFormat="1" applyFont="1" applyBorder="1" applyAlignment="1" applyProtection="1">
      <alignment horizontal="left" vertical="top" wrapText="1"/>
    </xf>
    <xf numFmtId="4" fontId="2" fillId="0" borderId="1" xfId="18" applyNumberFormat="1" applyFont="1" applyBorder="1" applyAlignment="1" applyProtection="1">
      <alignment horizontal="left" vertical="top" wrapText="1"/>
    </xf>
    <xf numFmtId="4" fontId="2" fillId="0" borderId="54" xfId="18" applyNumberFormat="1" applyFont="1" applyBorder="1" applyAlignment="1" applyProtection="1">
      <alignment horizontal="left" vertical="top" wrapText="1"/>
    </xf>
    <xf numFmtId="0" fontId="4" fillId="0" borderId="8" xfId="51" applyFont="1" applyBorder="1" applyAlignment="1" applyProtection="1">
      <alignment horizontal="center" vertical="center"/>
      <protection locked="0"/>
    </xf>
    <xf numFmtId="0" fontId="4" fillId="0" borderId="15" xfId="51" applyFont="1" applyBorder="1" applyAlignment="1" applyProtection="1">
      <alignment horizontal="center" vertical="center"/>
      <protection locked="0"/>
    </xf>
    <xf numFmtId="0" fontId="4" fillId="0" borderId="51" xfId="51" applyFont="1" applyBorder="1" applyAlignment="1">
      <alignment horizontal="center" vertical="center" wrapText="1"/>
    </xf>
    <xf numFmtId="0" fontId="4" fillId="0" borderId="32"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36" xfId="51" applyFont="1" applyBorder="1" applyAlignment="1">
      <alignment horizontal="center" vertical="center" wrapText="1"/>
    </xf>
    <xf numFmtId="0" fontId="4" fillId="0" borderId="22" xfId="51" applyFont="1" applyBorder="1" applyAlignment="1">
      <alignment horizontal="center" vertical="center"/>
    </xf>
    <xf numFmtId="0" fontId="4" fillId="0" borderId="38" xfId="51" applyFont="1" applyBorder="1" applyAlignment="1">
      <alignment horizontal="center" vertical="center"/>
    </xf>
    <xf numFmtId="0" fontId="4" fillId="0" borderId="21" xfId="51" applyFont="1" applyBorder="1" applyAlignment="1">
      <alignment horizontal="center" vertical="center"/>
    </xf>
    <xf numFmtId="14" fontId="2" fillId="0" borderId="22" xfId="51" applyNumberFormat="1" applyBorder="1" applyAlignment="1" applyProtection="1">
      <alignment horizontal="center" vertical="center"/>
      <protection locked="0"/>
    </xf>
    <xf numFmtId="14" fontId="2" fillId="0" borderId="38" xfId="51" applyNumberFormat="1" applyBorder="1" applyAlignment="1" applyProtection="1">
      <alignment horizontal="center" vertical="center"/>
      <protection locked="0"/>
    </xf>
    <xf numFmtId="14" fontId="2" fillId="0" borderId="21" xfId="51" applyNumberFormat="1" applyBorder="1" applyAlignment="1" applyProtection="1">
      <alignment horizontal="center" vertical="center"/>
      <protection locked="0"/>
    </xf>
    <xf numFmtId="0" fontId="4" fillId="0" borderId="53" xfId="51" applyFont="1" applyBorder="1" applyAlignment="1">
      <alignment horizontal="center"/>
    </xf>
    <xf numFmtId="0" fontId="4" fillId="0" borderId="25" xfId="51" applyFont="1" applyBorder="1" applyAlignment="1">
      <alignment horizontal="center"/>
    </xf>
    <xf numFmtId="0" fontId="2" fillId="0" borderId="30" xfId="51" applyBorder="1" applyAlignment="1" applyProtection="1">
      <alignment horizontal="center" vertical="center"/>
      <protection locked="0"/>
    </xf>
    <xf numFmtId="0" fontId="2" fillId="0" borderId="31" xfId="51" applyBorder="1" applyAlignment="1" applyProtection="1">
      <alignment horizontal="center" vertical="center"/>
      <protection locked="0"/>
    </xf>
    <xf numFmtId="0" fontId="2" fillId="0" borderId="32" xfId="51" applyBorder="1" applyAlignment="1" applyProtection="1">
      <alignment horizontal="center" vertical="center"/>
      <protection locked="0"/>
    </xf>
    <xf numFmtId="0" fontId="2" fillId="0" borderId="35" xfId="51" applyBorder="1" applyAlignment="1" applyProtection="1">
      <alignment horizontal="center" vertical="center"/>
      <protection locked="0"/>
    </xf>
    <xf numFmtId="0" fontId="2" fillId="0" borderId="1" xfId="51" applyBorder="1" applyAlignment="1" applyProtection="1">
      <alignment horizontal="center" vertical="center"/>
      <protection locked="0"/>
    </xf>
    <xf numFmtId="0" fontId="2" fillId="0" borderId="36" xfId="51" applyBorder="1" applyAlignment="1" applyProtection="1">
      <alignment horizontal="center" vertical="center"/>
      <protection locked="0"/>
    </xf>
    <xf numFmtId="0" fontId="2" fillId="0" borderId="24" xfId="51" applyBorder="1" applyAlignment="1" applyProtection="1">
      <alignment horizontal="center" vertical="center"/>
      <protection locked="0"/>
    </xf>
    <xf numFmtId="0" fontId="2" fillId="0" borderId="37" xfId="51" applyBorder="1" applyAlignment="1" applyProtection="1">
      <alignment horizontal="center" vertical="center"/>
      <protection locked="0"/>
    </xf>
    <xf numFmtId="0" fontId="2" fillId="0" borderId="25" xfId="51" applyBorder="1" applyAlignment="1" applyProtection="1">
      <alignment horizontal="center" vertical="center"/>
      <protection locked="0"/>
    </xf>
    <xf numFmtId="0" fontId="4" fillId="6" borderId="6" xfId="51" applyFont="1" applyFill="1" applyBorder="1" applyAlignment="1" applyProtection="1">
      <alignment horizontal="center" vertical="center" wrapText="1"/>
      <protection locked="0"/>
    </xf>
    <xf numFmtId="0" fontId="4" fillId="7" borderId="24" xfId="51" applyFont="1" applyFill="1" applyBorder="1" applyAlignment="1" applyProtection="1">
      <alignment horizontal="center" vertical="center" wrapText="1"/>
      <protection locked="0"/>
    </xf>
    <xf numFmtId="0" fontId="4" fillId="7" borderId="37" xfId="51" applyFont="1" applyFill="1" applyBorder="1" applyAlignment="1" applyProtection="1">
      <alignment horizontal="center" vertical="center" wrapText="1"/>
      <protection locked="0"/>
    </xf>
    <xf numFmtId="0" fontId="4" fillId="7" borderId="25" xfId="51" applyFont="1" applyFill="1" applyBorder="1" applyAlignment="1" applyProtection="1">
      <alignment horizontal="center" vertical="center" wrapText="1"/>
      <protection locked="0"/>
    </xf>
    <xf numFmtId="0" fontId="0" fillId="7" borderId="6" xfId="0" applyFill="1" applyBorder="1" applyAlignment="1" applyProtection="1">
      <alignment horizontal="center" vertical="center" wrapText="1"/>
      <protection locked="0"/>
    </xf>
    <xf numFmtId="0" fontId="4" fillId="7" borderId="6" xfId="51" applyFont="1" applyFill="1" applyBorder="1" applyAlignment="1" applyProtection="1">
      <alignment horizontal="center" vertical="center" wrapText="1"/>
      <protection locked="0"/>
    </xf>
    <xf numFmtId="4" fontId="2" fillId="0" borderId="6" xfId="18" applyNumberFormat="1" applyFont="1" applyBorder="1" applyAlignment="1" applyProtection="1">
      <alignment horizontal="left" vertical="top" wrapText="1"/>
    </xf>
    <xf numFmtId="4" fontId="2" fillId="0" borderId="56" xfId="18" applyNumberFormat="1" applyFont="1" applyBorder="1" applyAlignment="1" applyProtection="1">
      <alignment horizontal="left" vertical="top" wrapText="1"/>
    </xf>
    <xf numFmtId="0" fontId="2" fillId="0" borderId="6" xfId="51" applyBorder="1" applyAlignment="1" applyProtection="1">
      <alignment horizontal="center" vertical="center"/>
      <protection locked="0"/>
    </xf>
    <xf numFmtId="4" fontId="4" fillId="0" borderId="6" xfId="18" applyNumberFormat="1" applyFont="1" applyFill="1" applyBorder="1" applyAlignment="1" applyProtection="1">
      <alignment horizontal="center"/>
    </xf>
    <xf numFmtId="4" fontId="4" fillId="0" borderId="56" xfId="18" applyNumberFormat="1" applyFont="1" applyFill="1" applyBorder="1" applyAlignment="1" applyProtection="1">
      <alignment horizontal="center"/>
    </xf>
    <xf numFmtId="0" fontId="4" fillId="0" borderId="8" xfId="51" applyFont="1" applyBorder="1" applyAlignment="1">
      <alignment horizontal="center" vertical="center"/>
    </xf>
    <xf numFmtId="0" fontId="4" fillId="0" borderId="15" xfId="51" applyFont="1" applyBorder="1" applyAlignment="1">
      <alignment horizontal="center" vertical="center"/>
    </xf>
    <xf numFmtId="0" fontId="4" fillId="6" borderId="18" xfId="51" applyFont="1" applyFill="1" applyBorder="1" applyAlignment="1">
      <alignment horizontal="center" vertical="center" wrapText="1"/>
    </xf>
    <xf numFmtId="0" fontId="4" fillId="6" borderId="20" xfId="51" applyFont="1" applyFill="1" applyBorder="1" applyAlignment="1">
      <alignment horizontal="center" vertical="center" wrapText="1"/>
    </xf>
    <xf numFmtId="0" fontId="4" fillId="7" borderId="18" xfId="51" applyFont="1" applyFill="1" applyBorder="1" applyAlignment="1">
      <alignment horizontal="center" vertical="center" wrapText="1"/>
    </xf>
    <xf numFmtId="0" fontId="4" fillId="7" borderId="20" xfId="51" applyFont="1" applyFill="1" applyBorder="1" applyAlignment="1">
      <alignment horizontal="center" vertical="center" wrapText="1"/>
    </xf>
    <xf numFmtId="0" fontId="33" fillId="5" borderId="11" xfId="51" applyFont="1" applyFill="1" applyBorder="1" applyAlignment="1">
      <alignment horizontal="center" vertical="center" wrapText="1"/>
    </xf>
    <xf numFmtId="0" fontId="33" fillId="5" borderId="12" xfId="51" applyFont="1" applyFill="1" applyBorder="1" applyAlignment="1">
      <alignment horizontal="center" vertical="center" wrapText="1"/>
    </xf>
    <xf numFmtId="0" fontId="43" fillId="0" borderId="1" xfId="0" applyFont="1" applyBorder="1" applyAlignment="1" applyProtection="1">
      <alignment horizontal="left" vertical="center"/>
      <protection locked="0"/>
    </xf>
    <xf numFmtId="0" fontId="43" fillId="0" borderId="37" xfId="0" applyFont="1" applyBorder="1" applyAlignment="1" applyProtection="1">
      <alignment horizontal="left" vertical="center"/>
      <protection locked="0"/>
    </xf>
    <xf numFmtId="0" fontId="44" fillId="17" borderId="1" xfId="0" applyFont="1" applyFill="1" applyBorder="1" applyAlignment="1" applyProtection="1">
      <alignment horizontal="left" vertical="center"/>
      <protection locked="0"/>
    </xf>
    <xf numFmtId="0" fontId="44" fillId="17" borderId="37" xfId="0" applyFont="1" applyFill="1" applyBorder="1" applyAlignment="1" applyProtection="1">
      <alignment horizontal="left" vertical="center"/>
      <protection locked="0"/>
    </xf>
    <xf numFmtId="0" fontId="4" fillId="0" borderId="8" xfId="51" applyFont="1" applyBorder="1" applyAlignment="1" applyProtection="1">
      <alignment horizontal="center" vertical="center" wrapText="1"/>
      <protection locked="0"/>
    </xf>
    <xf numFmtId="0" fontId="4" fillId="0" borderId="10" xfId="51" applyFont="1" applyBorder="1" applyAlignment="1" applyProtection="1">
      <alignment horizontal="center" vertical="center" wrapText="1"/>
      <protection locked="0"/>
    </xf>
    <xf numFmtId="0" fontId="4" fillId="0" borderId="15" xfId="51" applyFont="1" applyBorder="1" applyAlignment="1" applyProtection="1">
      <alignment horizontal="center" vertical="center" wrapText="1"/>
      <protection locked="0"/>
    </xf>
    <xf numFmtId="0" fontId="2" fillId="0" borderId="24" xfId="51" applyBorder="1" applyAlignment="1" applyProtection="1">
      <alignment horizontal="left" wrapText="1"/>
      <protection locked="0"/>
    </xf>
    <xf numFmtId="0" fontId="2" fillId="0" borderId="37" xfId="51" applyBorder="1" applyAlignment="1" applyProtection="1">
      <alignment horizontal="left" wrapText="1"/>
      <protection locked="0"/>
    </xf>
    <xf numFmtId="0" fontId="2" fillId="0" borderId="25" xfId="51" applyBorder="1" applyAlignment="1" applyProtection="1">
      <alignment horizontal="left" wrapText="1"/>
      <protection locked="0"/>
    </xf>
    <xf numFmtId="0" fontId="4" fillId="0" borderId="13" xfId="51" applyFont="1" applyBorder="1" applyAlignment="1">
      <alignment horizontal="center" vertical="center" wrapText="1"/>
    </xf>
    <xf numFmtId="0" fontId="4" fillId="0" borderId="5" xfId="51" applyFont="1" applyBorder="1" applyAlignment="1">
      <alignment horizontal="center" vertical="center" wrapText="1"/>
    </xf>
    <xf numFmtId="0" fontId="9" fillId="0" borderId="11" xfId="557" applyFont="1" applyBorder="1" applyAlignment="1">
      <alignment horizontal="right"/>
    </xf>
    <xf numFmtId="0" fontId="9" fillId="0" borderId="0" xfId="557" applyFont="1" applyAlignment="1">
      <alignment horizontal="right"/>
    </xf>
    <xf numFmtId="0" fontId="24" fillId="4" borderId="9" xfId="557" applyFont="1" applyFill="1" applyBorder="1" applyAlignment="1" applyProtection="1">
      <alignment horizontal="center"/>
      <protection locked="0"/>
    </xf>
    <xf numFmtId="0" fontId="24" fillId="4" borderId="1" xfId="557" applyFont="1" applyFill="1" applyBorder="1" applyAlignment="1" applyProtection="1">
      <alignment horizontal="center"/>
      <protection locked="0"/>
    </xf>
    <xf numFmtId="0" fontId="4" fillId="6" borderId="11" xfId="51" applyFont="1" applyFill="1" applyBorder="1" applyAlignment="1">
      <alignment horizontal="center" vertical="center" wrapText="1"/>
    </xf>
    <xf numFmtId="0" fontId="4" fillId="6" borderId="12" xfId="51" applyFont="1" applyFill="1" applyBorder="1" applyAlignment="1">
      <alignment horizontal="center" vertical="center" wrapText="1"/>
    </xf>
    <xf numFmtId="0" fontId="4" fillId="7" borderId="11" xfId="51" applyFont="1" applyFill="1" applyBorder="1" applyAlignment="1">
      <alignment horizontal="center" vertical="center" wrapText="1"/>
    </xf>
    <xf numFmtId="0" fontId="4" fillId="7" borderId="12" xfId="51" applyFont="1" applyFill="1" applyBorder="1" applyAlignment="1">
      <alignment horizontal="center" vertical="center" wrapText="1"/>
    </xf>
    <xf numFmtId="0" fontId="4" fillId="0" borderId="18" xfId="557" applyFont="1" applyBorder="1" applyAlignment="1">
      <alignment horizontal="center" vertical="center"/>
    </xf>
    <xf numFmtId="0" fontId="4" fillId="0" borderId="20" xfId="557" applyFont="1" applyBorder="1" applyAlignment="1">
      <alignment horizontal="center" vertical="center"/>
    </xf>
    <xf numFmtId="0" fontId="33" fillId="5" borderId="18" xfId="51" applyFont="1" applyFill="1" applyBorder="1" applyAlignment="1">
      <alignment horizontal="center" vertical="center" wrapText="1"/>
    </xf>
    <xf numFmtId="0" fontId="33" fillId="5" borderId="19" xfId="51" applyFont="1" applyFill="1" applyBorder="1" applyAlignment="1">
      <alignment horizontal="center" vertical="center" wrapText="1"/>
    </xf>
    <xf numFmtId="4" fontId="4" fillId="0" borderId="24" xfId="18" applyNumberFormat="1" applyFont="1" applyFill="1" applyBorder="1" applyAlignment="1" applyProtection="1">
      <alignment horizontal="center" vertical="center"/>
    </xf>
    <xf numFmtId="4" fontId="4" fillId="0" borderId="37" xfId="18" applyNumberFormat="1" applyFont="1" applyFill="1" applyBorder="1" applyAlignment="1" applyProtection="1">
      <alignment horizontal="center" vertical="center"/>
    </xf>
    <xf numFmtId="4" fontId="4" fillId="0" borderId="49" xfId="18" applyNumberFormat="1" applyFont="1" applyFill="1" applyBorder="1" applyAlignment="1" applyProtection="1">
      <alignment horizontal="center" vertical="center"/>
    </xf>
    <xf numFmtId="0" fontId="2" fillId="0" borderId="30" xfId="51" applyBorder="1" applyAlignment="1" applyProtection="1">
      <alignment horizontal="left" vertical="center"/>
      <protection locked="0"/>
    </xf>
    <xf numFmtId="0" fontId="2" fillId="0" borderId="31" xfId="51" applyBorder="1" applyAlignment="1" applyProtection="1">
      <alignment horizontal="left" vertical="center"/>
      <protection locked="0"/>
    </xf>
    <xf numFmtId="0" fontId="2" fillId="0" borderId="32" xfId="51" applyBorder="1" applyAlignment="1" applyProtection="1">
      <alignment horizontal="left" vertical="center"/>
      <protection locked="0"/>
    </xf>
    <xf numFmtId="0" fontId="2" fillId="0" borderId="35" xfId="51" applyBorder="1" applyAlignment="1" applyProtection="1">
      <alignment horizontal="left" vertical="center"/>
      <protection locked="0"/>
    </xf>
    <xf numFmtId="0" fontId="2" fillId="0" borderId="1" xfId="51" applyBorder="1" applyAlignment="1" applyProtection="1">
      <alignment horizontal="left" vertical="center"/>
      <protection locked="0"/>
    </xf>
    <xf numFmtId="0" fontId="2" fillId="0" borderId="36" xfId="51" applyBorder="1" applyAlignment="1" applyProtection="1">
      <alignment horizontal="left" vertical="center"/>
      <protection locked="0"/>
    </xf>
    <xf numFmtId="0" fontId="4" fillId="7" borderId="22" xfId="51" applyFont="1" applyFill="1" applyBorder="1" applyAlignment="1">
      <alignment horizontal="center" vertical="center"/>
    </xf>
    <xf numFmtId="0" fontId="4" fillId="7" borderId="21" xfId="51" applyFont="1" applyFill="1" applyBorder="1" applyAlignment="1">
      <alignment horizontal="center" vertical="center"/>
    </xf>
    <xf numFmtId="0" fontId="4" fillId="23" borderId="6" xfId="51" applyFont="1" applyFill="1" applyBorder="1" applyAlignment="1">
      <alignment horizontal="center" vertical="center" wrapText="1"/>
    </xf>
    <xf numFmtId="0" fontId="2" fillId="0" borderId="24" xfId="51" applyBorder="1" applyAlignment="1" applyProtection="1">
      <alignment horizontal="left" vertical="center"/>
      <protection locked="0"/>
    </xf>
    <xf numFmtId="0" fontId="2" fillId="0" borderId="37" xfId="51" applyBorder="1" applyAlignment="1" applyProtection="1">
      <alignment horizontal="left" vertical="center"/>
      <protection locked="0"/>
    </xf>
    <xf numFmtId="0" fontId="2" fillId="0" borderId="25" xfId="51" applyBorder="1" applyAlignment="1" applyProtection="1">
      <alignment horizontal="left" vertical="center"/>
      <protection locked="0"/>
    </xf>
    <xf numFmtId="0" fontId="4" fillId="23" borderId="24" xfId="51" applyFont="1" applyFill="1" applyBorder="1" applyAlignment="1">
      <alignment horizontal="center" vertical="center" wrapText="1"/>
    </xf>
    <xf numFmtId="0" fontId="4" fillId="23" borderId="37" xfId="51" applyFont="1" applyFill="1" applyBorder="1" applyAlignment="1">
      <alignment horizontal="center" vertical="center" wrapText="1"/>
    </xf>
    <xf numFmtId="0" fontId="4" fillId="23" borderId="25" xfId="51" applyFont="1" applyFill="1" applyBorder="1" applyAlignment="1">
      <alignment horizontal="center" vertical="center" wrapText="1"/>
    </xf>
    <xf numFmtId="0" fontId="4" fillId="23" borderId="6" xfId="51" applyFont="1" applyFill="1" applyBorder="1" applyAlignment="1">
      <alignment horizontal="center" vertical="center"/>
    </xf>
    <xf numFmtId="0" fontId="39" fillId="2" borderId="39" xfId="0" applyFont="1" applyFill="1" applyBorder="1" applyAlignment="1">
      <alignment horizontal="center" vertical="center" wrapText="1"/>
    </xf>
    <xf numFmtId="0" fontId="39" fillId="2" borderId="40" xfId="0" applyFont="1" applyFill="1" applyBorder="1" applyAlignment="1">
      <alignment horizontal="center" vertical="center" wrapText="1"/>
    </xf>
    <xf numFmtId="0" fontId="39" fillId="2" borderId="41" xfId="0" applyFont="1" applyFill="1" applyBorder="1" applyAlignment="1">
      <alignment horizontal="center" vertical="center" wrapText="1"/>
    </xf>
    <xf numFmtId="0" fontId="39" fillId="23" borderId="18" xfId="0" applyFont="1" applyFill="1" applyBorder="1" applyAlignment="1">
      <alignment horizontal="center" vertical="center" wrapText="1"/>
    </xf>
    <xf numFmtId="0" fontId="39" fillId="23" borderId="20" xfId="0" applyFont="1" applyFill="1" applyBorder="1" applyAlignment="1">
      <alignment horizontal="center" vertical="center" wrapText="1"/>
    </xf>
    <xf numFmtId="0" fontId="45" fillId="17" borderId="10" xfId="0" applyFont="1" applyFill="1" applyBorder="1" applyAlignment="1">
      <alignment horizontal="center" vertical="center"/>
    </xf>
    <xf numFmtId="4" fontId="2" fillId="0" borderId="30" xfId="18" applyNumberFormat="1" applyFont="1" applyBorder="1" applyAlignment="1" applyProtection="1">
      <alignment horizontal="left" vertical="center" wrapText="1"/>
    </xf>
    <xf numFmtId="4" fontId="2" fillId="0" borderId="31" xfId="18" applyNumberFormat="1" applyFont="1" applyBorder="1" applyAlignment="1" applyProtection="1">
      <alignment horizontal="left" vertical="center" wrapText="1"/>
    </xf>
    <xf numFmtId="4" fontId="2" fillId="0" borderId="50" xfId="18" applyNumberFormat="1" applyFont="1" applyBorder="1" applyAlignment="1" applyProtection="1">
      <alignment horizontal="left" vertical="center" wrapText="1"/>
    </xf>
    <xf numFmtId="4" fontId="2" fillId="0" borderId="33" xfId="18" applyNumberFormat="1" applyFont="1" applyBorder="1" applyAlignment="1" applyProtection="1">
      <alignment horizontal="left" vertical="center" wrapText="1"/>
    </xf>
    <xf numFmtId="4" fontId="2" fillId="0" borderId="0" xfId="18" applyNumberFormat="1" applyFont="1" applyBorder="1" applyAlignment="1" applyProtection="1">
      <alignment horizontal="left" vertical="center" wrapText="1"/>
    </xf>
    <xf numFmtId="4" fontId="2" fillId="0" borderId="12" xfId="18" applyNumberFormat="1" applyFont="1" applyBorder="1" applyAlignment="1" applyProtection="1">
      <alignment horizontal="left" vertical="center" wrapText="1"/>
    </xf>
    <xf numFmtId="4" fontId="2" fillId="0" borderId="35" xfId="18" applyNumberFormat="1" applyFont="1" applyBorder="1" applyAlignment="1" applyProtection="1">
      <alignment horizontal="left" vertical="center" wrapText="1"/>
    </xf>
    <xf numFmtId="4" fontId="2" fillId="0" borderId="1" xfId="18" applyNumberFormat="1" applyFont="1" applyBorder="1" applyAlignment="1" applyProtection="1">
      <alignment horizontal="left" vertical="center" wrapText="1"/>
    </xf>
    <xf numFmtId="4" fontId="2" fillId="0" borderId="54" xfId="18" applyNumberFormat="1" applyFont="1" applyBorder="1" applyAlignment="1" applyProtection="1">
      <alignment horizontal="left" vertical="center" wrapText="1"/>
    </xf>
    <xf numFmtId="0" fontId="4" fillId="23" borderId="24" xfId="51" applyFont="1" applyFill="1" applyBorder="1" applyAlignment="1" applyProtection="1">
      <alignment horizontal="center" vertical="center" wrapText="1"/>
      <protection locked="0"/>
    </xf>
    <xf numFmtId="0" fontId="4" fillId="23" borderId="37" xfId="51" applyFont="1" applyFill="1" applyBorder="1" applyAlignment="1" applyProtection="1">
      <alignment horizontal="center" vertical="center" wrapText="1"/>
      <protection locked="0"/>
    </xf>
    <xf numFmtId="0" fontId="4" fillId="23" borderId="25" xfId="51" applyFont="1" applyFill="1" applyBorder="1" applyAlignment="1" applyProtection="1">
      <alignment horizontal="center" vertical="center" wrapText="1"/>
      <protection locked="0"/>
    </xf>
    <xf numFmtId="0" fontId="39" fillId="2" borderId="39" xfId="0" applyFont="1" applyFill="1" applyBorder="1" applyAlignment="1" applyProtection="1">
      <alignment horizontal="center" vertical="center" wrapText="1"/>
      <protection locked="0"/>
    </xf>
    <xf numFmtId="0" fontId="39" fillId="2" borderId="40" xfId="0" applyFont="1" applyFill="1" applyBorder="1" applyAlignment="1" applyProtection="1">
      <alignment horizontal="center" vertical="center" wrapText="1"/>
      <protection locked="0"/>
    </xf>
    <xf numFmtId="0" fontId="39" fillId="23" borderId="18" xfId="0" applyFont="1" applyFill="1" applyBorder="1" applyAlignment="1" applyProtection="1">
      <alignment horizontal="center" vertical="center" wrapText="1"/>
      <protection locked="0"/>
    </xf>
    <xf numFmtId="0" fontId="39" fillId="23" borderId="19" xfId="0" applyFont="1" applyFill="1" applyBorder="1" applyAlignment="1" applyProtection="1">
      <alignment horizontal="center" vertical="center" wrapText="1"/>
      <protection locked="0"/>
    </xf>
    <xf numFmtId="0" fontId="4" fillId="0" borderId="8" xfId="51" applyFont="1" applyBorder="1" applyAlignment="1">
      <alignment horizontal="center" vertical="center" wrapText="1"/>
    </xf>
    <xf numFmtId="0" fontId="4" fillId="0" borderId="15" xfId="51" applyFont="1" applyBorder="1" applyAlignment="1">
      <alignment horizontal="center" vertical="center" wrapText="1"/>
    </xf>
    <xf numFmtId="0" fontId="33" fillId="5" borderId="8" xfId="51" applyFont="1" applyFill="1" applyBorder="1" applyAlignment="1">
      <alignment horizontal="center" vertical="center" wrapText="1"/>
    </xf>
    <xf numFmtId="0" fontId="33" fillId="5" borderId="15" xfId="51" applyFont="1" applyFill="1" applyBorder="1" applyAlignment="1">
      <alignment horizontal="center" vertical="center" wrapText="1"/>
    </xf>
    <xf numFmtId="4" fontId="4" fillId="0" borderId="6" xfId="18" applyNumberFormat="1" applyFont="1" applyFill="1" applyBorder="1" applyAlignment="1" applyProtection="1">
      <alignment horizontal="center" vertical="center"/>
    </xf>
    <xf numFmtId="4" fontId="4" fillId="0" borderId="56" xfId="18" applyNumberFormat="1" applyFont="1" applyFill="1" applyBorder="1" applyAlignment="1" applyProtection="1">
      <alignment horizontal="center" vertical="center"/>
    </xf>
    <xf numFmtId="14" fontId="43" fillId="0" borderId="22" xfId="0" applyNumberFormat="1" applyFont="1" applyBorder="1" applyAlignment="1" applyProtection="1">
      <alignment horizontal="center"/>
      <protection locked="0"/>
    </xf>
    <xf numFmtId="0" fontId="43" fillId="0" borderId="38" xfId="0" applyFont="1" applyBorder="1" applyAlignment="1" applyProtection="1">
      <alignment horizontal="center"/>
      <protection locked="0"/>
    </xf>
    <xf numFmtId="0" fontId="43" fillId="0" borderId="21" xfId="0" applyFont="1" applyBorder="1" applyAlignment="1" applyProtection="1">
      <alignment horizontal="center"/>
      <protection locked="0"/>
    </xf>
    <xf numFmtId="0" fontId="4" fillId="6" borderId="22" xfId="51" applyFont="1" applyFill="1" applyBorder="1" applyAlignment="1" applyProtection="1">
      <alignment horizontal="center" vertical="center" wrapText="1"/>
      <protection locked="0"/>
    </xf>
    <xf numFmtId="0" fontId="4" fillId="6" borderId="21" xfId="51" applyFont="1" applyFill="1" applyBorder="1" applyAlignment="1" applyProtection="1">
      <alignment horizontal="center" vertical="center" wrapText="1"/>
      <protection locked="0"/>
    </xf>
    <xf numFmtId="0" fontId="4" fillId="0" borderId="66" xfId="51" applyFont="1" applyBorder="1" applyAlignment="1" applyProtection="1">
      <alignment horizontal="center" vertical="center" wrapText="1"/>
      <protection locked="0"/>
    </xf>
    <xf numFmtId="0" fontId="4" fillId="0" borderId="9" xfId="51" applyFont="1" applyBorder="1" applyAlignment="1" applyProtection="1">
      <alignment horizontal="center" vertical="center" wrapText="1"/>
      <protection locked="0"/>
    </xf>
    <xf numFmtId="0" fontId="4" fillId="0" borderId="27" xfId="51" applyFont="1" applyBorder="1" applyAlignment="1" applyProtection="1">
      <alignment horizontal="center" vertical="center" wrapText="1"/>
      <protection locked="0"/>
    </xf>
    <xf numFmtId="0" fontId="4" fillId="6" borderId="14" xfId="51" applyFont="1" applyFill="1" applyBorder="1" applyAlignment="1">
      <alignment horizontal="center" vertical="center" wrapText="1"/>
    </xf>
    <xf numFmtId="0" fontId="4" fillId="6" borderId="5" xfId="51" applyFont="1" applyFill="1" applyBorder="1" applyAlignment="1">
      <alignment horizontal="center" vertical="center" wrapText="1"/>
    </xf>
    <xf numFmtId="0" fontId="4" fillId="7" borderId="13" xfId="51" applyFont="1" applyFill="1" applyBorder="1" applyAlignment="1">
      <alignment horizontal="center" vertical="center" wrapText="1"/>
    </xf>
    <xf numFmtId="0" fontId="4" fillId="7" borderId="14" xfId="51" applyFont="1" applyFill="1" applyBorder="1" applyAlignment="1">
      <alignment horizontal="center" vertical="center" wrapText="1"/>
    </xf>
    <xf numFmtId="0" fontId="4" fillId="0" borderId="39" xfId="51" applyFont="1" applyBorder="1" applyAlignment="1">
      <alignment horizontal="center" vertical="center" wrapText="1"/>
    </xf>
    <xf numFmtId="0" fontId="4" fillId="0" borderId="41" xfId="51" applyFont="1" applyBorder="1" applyAlignment="1">
      <alignment horizontal="center" vertical="center" wrapText="1"/>
    </xf>
    <xf numFmtId="0" fontId="4" fillId="6" borderId="19" xfId="51" applyFont="1" applyFill="1" applyBorder="1" applyAlignment="1">
      <alignment horizontal="center" vertical="center" wrapText="1"/>
    </xf>
    <xf numFmtId="0" fontId="4" fillId="7" borderId="19" xfId="51" applyFont="1" applyFill="1" applyBorder="1" applyAlignment="1">
      <alignment horizontal="center" vertical="center" wrapText="1"/>
    </xf>
    <xf numFmtId="0" fontId="33" fillId="5" borderId="20" xfId="51" applyFont="1" applyFill="1" applyBorder="1" applyAlignment="1">
      <alignment horizontal="center" vertical="center" wrapText="1"/>
    </xf>
    <xf numFmtId="165" fontId="4" fillId="2" borderId="57" xfId="51" applyNumberFormat="1" applyFont="1" applyFill="1" applyBorder="1" applyAlignment="1">
      <alignment horizontal="center" vertical="center"/>
    </xf>
    <xf numFmtId="0" fontId="4" fillId="6" borderId="24" xfId="51" applyFont="1" applyFill="1" applyBorder="1" applyAlignment="1">
      <alignment horizontal="center"/>
    </xf>
    <xf numFmtId="0" fontId="4" fillId="6" borderId="25" xfId="51" applyFont="1" applyFill="1" applyBorder="1" applyAlignment="1">
      <alignment horizontal="center"/>
    </xf>
    <xf numFmtId="0" fontId="13" fillId="0" borderId="11" xfId="51" applyFont="1" applyBorder="1" applyAlignment="1" applyProtection="1">
      <alignment horizontal="left"/>
      <protection locked="0"/>
    </xf>
    <xf numFmtId="0" fontId="48" fillId="0" borderId="0" xfId="0" applyFont="1" applyAlignment="1" applyProtection="1">
      <alignment horizontal="left"/>
      <protection locked="0"/>
    </xf>
    <xf numFmtId="0" fontId="43" fillId="0" borderId="22" xfId="0" applyFont="1" applyBorder="1" applyAlignment="1" applyProtection="1">
      <alignment horizontal="center"/>
      <protection locked="0"/>
    </xf>
    <xf numFmtId="0" fontId="4" fillId="15" borderId="8" xfId="51" applyFont="1" applyFill="1" applyBorder="1" applyAlignment="1">
      <alignment horizontal="center" vertical="center" wrapText="1"/>
    </xf>
    <xf numFmtId="0" fontId="4" fillId="15" borderId="15" xfId="51" applyFont="1" applyFill="1" applyBorder="1" applyAlignment="1">
      <alignment horizontal="center" vertical="center" wrapText="1"/>
    </xf>
    <xf numFmtId="0" fontId="4" fillId="0" borderId="18" xfId="51" applyFont="1" applyBorder="1" applyAlignment="1">
      <alignment horizontal="center" vertical="center"/>
    </xf>
    <xf numFmtId="0" fontId="4" fillId="0" borderId="20" xfId="51" applyFont="1" applyBorder="1" applyAlignment="1">
      <alignment horizontal="center" vertical="center"/>
    </xf>
    <xf numFmtId="0" fontId="4" fillId="7" borderId="8" xfId="51" applyFont="1" applyFill="1" applyBorder="1" applyAlignment="1">
      <alignment horizontal="center" vertical="center" wrapText="1"/>
    </xf>
    <xf numFmtId="0" fontId="4" fillId="7" borderId="10" xfId="51" applyFont="1" applyFill="1" applyBorder="1" applyAlignment="1">
      <alignment horizontal="center" vertical="center" wrapText="1"/>
    </xf>
    <xf numFmtId="165" fontId="4" fillId="2" borderId="58" xfId="51" applyNumberFormat="1" applyFont="1" applyFill="1" applyBorder="1" applyAlignment="1">
      <alignment horizontal="center" vertical="center"/>
    </xf>
    <xf numFmtId="165" fontId="4" fillId="2" borderId="59" xfId="51" applyNumberFormat="1" applyFont="1" applyFill="1" applyBorder="1" applyAlignment="1">
      <alignment horizontal="center" vertical="center"/>
    </xf>
    <xf numFmtId="0" fontId="4" fillId="6" borderId="24" xfId="51" applyFont="1" applyFill="1" applyBorder="1" applyAlignment="1" applyProtection="1">
      <alignment horizontal="center" vertical="center" wrapText="1"/>
      <protection locked="0"/>
    </xf>
    <xf numFmtId="0" fontId="4" fillId="6" borderId="37" xfId="51" applyFont="1" applyFill="1" applyBorder="1" applyAlignment="1" applyProtection="1">
      <alignment horizontal="center" vertical="center" wrapText="1"/>
      <protection locked="0"/>
    </xf>
    <xf numFmtId="0" fontId="4" fillId="6" borderId="25" xfId="51" applyFont="1" applyFill="1" applyBorder="1" applyAlignment="1" applyProtection="1">
      <alignment horizontal="center" vertical="center" wrapText="1"/>
      <protection locked="0"/>
    </xf>
    <xf numFmtId="0" fontId="45" fillId="17" borderId="15" xfId="0" applyFont="1" applyFill="1" applyBorder="1" applyAlignment="1">
      <alignment horizontal="center" vertical="center"/>
    </xf>
    <xf numFmtId="0" fontId="18" fillId="7" borderId="18" xfId="0" applyFont="1" applyFill="1" applyBorder="1" applyAlignment="1">
      <alignment horizontal="center" vertical="center" wrapText="1"/>
    </xf>
    <xf numFmtId="0" fontId="18" fillId="7" borderId="19" xfId="0" applyFont="1" applyFill="1" applyBorder="1" applyAlignment="1">
      <alignment horizontal="center" vertical="center" wrapText="1"/>
    </xf>
    <xf numFmtId="0" fontId="18" fillId="7" borderId="20" xfId="0" applyFont="1" applyFill="1" applyBorder="1" applyAlignment="1">
      <alignment horizontal="center" vertical="center" wrapText="1"/>
    </xf>
    <xf numFmtId="0" fontId="39" fillId="0" borderId="24" xfId="0" applyFont="1" applyBorder="1" applyAlignment="1">
      <alignment horizontal="center" vertical="center"/>
    </xf>
    <xf numFmtId="0" fontId="39" fillId="0" borderId="37" xfId="0" applyFont="1" applyBorder="1" applyAlignment="1">
      <alignment horizontal="center" vertical="center"/>
    </xf>
    <xf numFmtId="0" fontId="39" fillId="0" borderId="25" xfId="0" applyFont="1" applyBorder="1" applyAlignment="1">
      <alignment horizontal="center" vertical="center"/>
    </xf>
    <xf numFmtId="0" fontId="40" fillId="0" borderId="24" xfId="0" applyFont="1" applyBorder="1" applyAlignment="1">
      <alignment horizontal="center" vertical="center" wrapText="1"/>
    </xf>
    <xf numFmtId="0" fontId="40" fillId="0" borderId="37" xfId="0" applyFont="1" applyBorder="1" applyAlignment="1">
      <alignment horizontal="center" vertical="center" wrapText="1"/>
    </xf>
    <xf numFmtId="0" fontId="40" fillId="0" borderId="25" xfId="0" applyFont="1" applyBorder="1" applyAlignment="1">
      <alignment horizontal="center" vertical="center" wrapText="1"/>
    </xf>
    <xf numFmtId="0" fontId="39" fillId="0" borderId="35" xfId="0" applyFont="1" applyBorder="1" applyAlignment="1">
      <alignment horizontal="center" vertical="center"/>
    </xf>
    <xf numFmtId="0" fontId="39" fillId="0" borderId="1" xfId="0" applyFont="1" applyBorder="1" applyAlignment="1">
      <alignment horizontal="center" vertical="center"/>
    </xf>
    <xf numFmtId="0" fontId="39" fillId="0" borderId="36" xfId="0" applyFont="1" applyBorder="1" applyAlignment="1">
      <alignment horizontal="center" vertical="center"/>
    </xf>
    <xf numFmtId="0" fontId="39" fillId="0" borderId="6" xfId="0" applyFont="1" applyBorder="1" applyAlignment="1">
      <alignment horizontal="center" vertical="center"/>
    </xf>
    <xf numFmtId="0" fontId="39" fillId="0" borderId="43" xfId="0" applyFont="1" applyBorder="1" applyAlignment="1">
      <alignment horizontal="center" vertical="center"/>
    </xf>
    <xf numFmtId="0" fontId="0" fillId="0" borderId="6" xfId="0" applyBorder="1" applyAlignment="1">
      <alignment horizontal="left" wrapText="1"/>
    </xf>
    <xf numFmtId="0" fontId="39" fillId="0" borderId="21" xfId="0" applyFont="1" applyBorder="1" applyAlignment="1">
      <alignment horizontal="center" vertical="center" wrapText="1"/>
    </xf>
  </cellXfs>
  <cellStyles count="562">
    <cellStyle name="Comma" xfId="1" builtinId="3"/>
    <cellStyle name="Comma 2" xfId="18" xr:uid="{00000000-0005-0000-0000-000001000000}"/>
    <cellStyle name="Comma 3" xfId="24" xr:uid="{00000000-0005-0000-0000-000002000000}"/>
    <cellStyle name="Comma 4" xfId="538" xr:uid="{00000000-0005-0000-0000-000003000000}"/>
    <cellStyle name="Comma 5" xfId="7" xr:uid="{00000000-0005-0000-0000-000004000000}"/>
    <cellStyle name="Comma 6" xfId="4" xr:uid="{00000000-0005-0000-0000-000005000000}"/>
    <cellStyle name="Currency" xfId="2" builtinId="4"/>
    <cellStyle name="Currency 2" xfId="9" xr:uid="{00000000-0005-0000-0000-000007000000}"/>
    <cellStyle name="Currency 2 10" xfId="288" xr:uid="{00000000-0005-0000-0000-000008000000}"/>
    <cellStyle name="Currency 2 11" xfId="540" xr:uid="{00000000-0005-0000-0000-000009000000}"/>
    <cellStyle name="Currency 2 2" xfId="15" xr:uid="{00000000-0005-0000-0000-00000A000000}"/>
    <cellStyle name="Currency 2 2 10" xfId="59" xr:uid="{00000000-0005-0000-0000-00000B000000}"/>
    <cellStyle name="Currency 2 2 2" xfId="16" xr:uid="{00000000-0005-0000-0000-00000C000000}"/>
    <cellStyle name="Currency 2 2 2 2" xfId="209" xr:uid="{00000000-0005-0000-0000-00000D000000}"/>
    <cellStyle name="Currency 2 2 2 2 2" xfId="451" xr:uid="{00000000-0005-0000-0000-00000E000000}"/>
    <cellStyle name="Currency 2 2 2 3" xfId="275" xr:uid="{00000000-0005-0000-0000-00000F000000}"/>
    <cellStyle name="Currency 2 2 2 3 2" xfId="517" xr:uid="{00000000-0005-0000-0000-000010000000}"/>
    <cellStyle name="Currency 2 2 2 4" xfId="143" xr:uid="{00000000-0005-0000-0000-000011000000}"/>
    <cellStyle name="Currency 2 2 2 4 2" xfId="385" xr:uid="{00000000-0005-0000-0000-000012000000}"/>
    <cellStyle name="Currency 2 2 2 5" xfId="343" xr:uid="{00000000-0005-0000-0000-000013000000}"/>
    <cellStyle name="Currency 2 2 2 6" xfId="546" xr:uid="{00000000-0005-0000-0000-000014000000}"/>
    <cellStyle name="Currency 2 2 2 7" xfId="101" xr:uid="{00000000-0005-0000-0000-000015000000}"/>
    <cellStyle name="Currency 2 2 3" xfId="77" xr:uid="{00000000-0005-0000-0000-000016000000}"/>
    <cellStyle name="Currency 2 2 3 2" xfId="251" xr:uid="{00000000-0005-0000-0000-000017000000}"/>
    <cellStyle name="Currency 2 2 3 2 2" xfId="493" xr:uid="{00000000-0005-0000-0000-000018000000}"/>
    <cellStyle name="Currency 2 2 3 3" xfId="185" xr:uid="{00000000-0005-0000-0000-000019000000}"/>
    <cellStyle name="Currency 2 2 3 3 2" xfId="427" xr:uid="{00000000-0005-0000-0000-00001A000000}"/>
    <cellStyle name="Currency 2 2 3 4" xfId="319" xr:uid="{00000000-0005-0000-0000-00001B000000}"/>
    <cellStyle name="Currency 2 2 4" xfId="167" xr:uid="{00000000-0005-0000-0000-00001C000000}"/>
    <cellStyle name="Currency 2 2 4 2" xfId="409" xr:uid="{00000000-0005-0000-0000-00001D000000}"/>
    <cellStyle name="Currency 2 2 5" xfId="233" xr:uid="{00000000-0005-0000-0000-00001E000000}"/>
    <cellStyle name="Currency 2 2 5 2" xfId="475" xr:uid="{00000000-0005-0000-0000-00001F000000}"/>
    <cellStyle name="Currency 2 2 6" xfId="119" xr:uid="{00000000-0005-0000-0000-000020000000}"/>
    <cellStyle name="Currency 2 2 6 2" xfId="361" xr:uid="{00000000-0005-0000-0000-000021000000}"/>
    <cellStyle name="Currency 2 2 7" xfId="301" xr:uid="{00000000-0005-0000-0000-000022000000}"/>
    <cellStyle name="Currency 2 2 8" xfId="534" xr:uid="{00000000-0005-0000-0000-000023000000}"/>
    <cellStyle name="Currency 2 2 9" xfId="530" xr:uid="{00000000-0005-0000-0000-000024000000}"/>
    <cellStyle name="Currency 2 3" xfId="65" xr:uid="{00000000-0005-0000-0000-000025000000}"/>
    <cellStyle name="Currency 2 3 2" xfId="107" xr:uid="{00000000-0005-0000-0000-000026000000}"/>
    <cellStyle name="Currency 2 3 2 2" xfId="215" xr:uid="{00000000-0005-0000-0000-000027000000}"/>
    <cellStyle name="Currency 2 3 2 2 2" xfId="457" xr:uid="{00000000-0005-0000-0000-000028000000}"/>
    <cellStyle name="Currency 2 3 2 3" xfId="281" xr:uid="{00000000-0005-0000-0000-000029000000}"/>
    <cellStyle name="Currency 2 3 2 3 2" xfId="523" xr:uid="{00000000-0005-0000-0000-00002A000000}"/>
    <cellStyle name="Currency 2 3 2 4" xfId="149" xr:uid="{00000000-0005-0000-0000-00002B000000}"/>
    <cellStyle name="Currency 2 3 2 4 2" xfId="391" xr:uid="{00000000-0005-0000-0000-00002C000000}"/>
    <cellStyle name="Currency 2 3 2 5" xfId="349" xr:uid="{00000000-0005-0000-0000-00002D000000}"/>
    <cellStyle name="Currency 2 3 3" xfId="83" xr:uid="{00000000-0005-0000-0000-00002E000000}"/>
    <cellStyle name="Currency 2 3 3 2" xfId="257" xr:uid="{00000000-0005-0000-0000-00002F000000}"/>
    <cellStyle name="Currency 2 3 3 2 2" xfId="499" xr:uid="{00000000-0005-0000-0000-000030000000}"/>
    <cellStyle name="Currency 2 3 3 3" xfId="191" xr:uid="{00000000-0005-0000-0000-000031000000}"/>
    <cellStyle name="Currency 2 3 3 3 2" xfId="433" xr:uid="{00000000-0005-0000-0000-000032000000}"/>
    <cellStyle name="Currency 2 3 3 4" xfId="325" xr:uid="{00000000-0005-0000-0000-000033000000}"/>
    <cellStyle name="Currency 2 3 4" xfId="173" xr:uid="{00000000-0005-0000-0000-000034000000}"/>
    <cellStyle name="Currency 2 3 4 2" xfId="415" xr:uid="{00000000-0005-0000-0000-000035000000}"/>
    <cellStyle name="Currency 2 3 5" xfId="239" xr:uid="{00000000-0005-0000-0000-000036000000}"/>
    <cellStyle name="Currency 2 3 5 2" xfId="481" xr:uid="{00000000-0005-0000-0000-000037000000}"/>
    <cellStyle name="Currency 2 3 6" xfId="125" xr:uid="{00000000-0005-0000-0000-000038000000}"/>
    <cellStyle name="Currency 2 3 6 2" xfId="367" xr:uid="{00000000-0005-0000-0000-000039000000}"/>
    <cellStyle name="Currency 2 3 7" xfId="307" xr:uid="{00000000-0005-0000-0000-00003A000000}"/>
    <cellStyle name="Currency 2 4" xfId="53" xr:uid="{00000000-0005-0000-0000-00003B000000}"/>
    <cellStyle name="Currency 2 4 2" xfId="95" xr:uid="{00000000-0005-0000-0000-00003C000000}"/>
    <cellStyle name="Currency 2 4 2 2" xfId="269" xr:uid="{00000000-0005-0000-0000-00003D000000}"/>
    <cellStyle name="Currency 2 4 2 2 2" xfId="511" xr:uid="{00000000-0005-0000-0000-00003E000000}"/>
    <cellStyle name="Currency 2 4 2 3" xfId="203" xr:uid="{00000000-0005-0000-0000-00003F000000}"/>
    <cellStyle name="Currency 2 4 2 3 2" xfId="445" xr:uid="{00000000-0005-0000-0000-000040000000}"/>
    <cellStyle name="Currency 2 4 2 4" xfId="337" xr:uid="{00000000-0005-0000-0000-000041000000}"/>
    <cellStyle name="Currency 2 4 3" xfId="161" xr:uid="{00000000-0005-0000-0000-000042000000}"/>
    <cellStyle name="Currency 2 4 3 2" xfId="403" xr:uid="{00000000-0005-0000-0000-000043000000}"/>
    <cellStyle name="Currency 2 4 4" xfId="227" xr:uid="{00000000-0005-0000-0000-000044000000}"/>
    <cellStyle name="Currency 2 4 4 2" xfId="469" xr:uid="{00000000-0005-0000-0000-000045000000}"/>
    <cellStyle name="Currency 2 4 5" xfId="137" xr:uid="{00000000-0005-0000-0000-000046000000}"/>
    <cellStyle name="Currency 2 4 5 2" xfId="379" xr:uid="{00000000-0005-0000-0000-000047000000}"/>
    <cellStyle name="Currency 2 4 6" xfId="295" xr:uid="{00000000-0005-0000-0000-000048000000}"/>
    <cellStyle name="Currency 2 5" xfId="89" xr:uid="{00000000-0005-0000-0000-000049000000}"/>
    <cellStyle name="Currency 2 5 2" xfId="197" xr:uid="{00000000-0005-0000-0000-00004A000000}"/>
    <cellStyle name="Currency 2 5 2 2" xfId="439" xr:uid="{00000000-0005-0000-0000-00004B000000}"/>
    <cellStyle name="Currency 2 5 3" xfId="263" xr:uid="{00000000-0005-0000-0000-00004C000000}"/>
    <cellStyle name="Currency 2 5 3 2" xfId="505" xr:uid="{00000000-0005-0000-0000-00004D000000}"/>
    <cellStyle name="Currency 2 5 4" xfId="131" xr:uid="{00000000-0005-0000-0000-00004E000000}"/>
    <cellStyle name="Currency 2 5 4 2" xfId="373" xr:uid="{00000000-0005-0000-0000-00004F000000}"/>
    <cellStyle name="Currency 2 5 5" xfId="331" xr:uid="{00000000-0005-0000-0000-000050000000}"/>
    <cellStyle name="Currency 2 6" xfId="71" xr:uid="{00000000-0005-0000-0000-000051000000}"/>
    <cellStyle name="Currency 2 6 2" xfId="245" xr:uid="{00000000-0005-0000-0000-000052000000}"/>
    <cellStyle name="Currency 2 6 2 2" xfId="487" xr:uid="{00000000-0005-0000-0000-000053000000}"/>
    <cellStyle name="Currency 2 6 3" xfId="179" xr:uid="{00000000-0005-0000-0000-000054000000}"/>
    <cellStyle name="Currency 2 6 3 2" xfId="421" xr:uid="{00000000-0005-0000-0000-000055000000}"/>
    <cellStyle name="Currency 2 6 4" xfId="313" xr:uid="{00000000-0005-0000-0000-000056000000}"/>
    <cellStyle name="Currency 2 7" xfId="155" xr:uid="{00000000-0005-0000-0000-000057000000}"/>
    <cellStyle name="Currency 2 7 2" xfId="397" xr:uid="{00000000-0005-0000-0000-000058000000}"/>
    <cellStyle name="Currency 2 8" xfId="221" xr:uid="{00000000-0005-0000-0000-000059000000}"/>
    <cellStyle name="Currency 2 8 2" xfId="463" xr:uid="{00000000-0005-0000-0000-00005A000000}"/>
    <cellStyle name="Currency 2 9" xfId="113" xr:uid="{00000000-0005-0000-0000-00005B000000}"/>
    <cellStyle name="Currency 2 9 2" xfId="355" xr:uid="{00000000-0005-0000-0000-00005C000000}"/>
    <cellStyle name="Currency 3" xfId="14" xr:uid="{00000000-0005-0000-0000-00005D000000}"/>
    <cellStyle name="Currency 4" xfId="23" xr:uid="{00000000-0005-0000-0000-00005E000000}"/>
    <cellStyle name="Currency 4 2" xfId="548" xr:uid="{00000000-0005-0000-0000-00005F000000}"/>
    <cellStyle name="Currency 4 3" xfId="528" xr:uid="{00000000-0005-0000-0000-000060000000}"/>
    <cellStyle name="Currency 5" xfId="555" xr:uid="{00000000-0005-0000-0000-000061000000}"/>
    <cellStyle name="Currency 6" xfId="8" xr:uid="{00000000-0005-0000-0000-000062000000}"/>
    <cellStyle name="Currency 7" xfId="5" xr:uid="{00000000-0005-0000-0000-000063000000}"/>
    <cellStyle name="Excel Built-in Comma" xfId="19" xr:uid="{00000000-0005-0000-0000-000064000000}"/>
    <cellStyle name="Excel Built-in Currency" xfId="20" xr:uid="{00000000-0005-0000-0000-000065000000}"/>
    <cellStyle name="Excel Built-in Normal" xfId="21" xr:uid="{00000000-0005-0000-0000-000066000000}"/>
    <cellStyle name="Hyperlink" xfId="561" builtinId="8"/>
    <cellStyle name="Hyperlink 2" xfId="27" xr:uid="{00000000-0005-0000-0000-000067000000}"/>
    <cellStyle name="Normal" xfId="0" builtinId="0"/>
    <cellStyle name="Normal 10" xfId="51" xr:uid="{00000000-0005-0000-0000-000069000000}"/>
    <cellStyle name="Normal 11" xfId="556" xr:uid="{00000000-0005-0000-0000-00006A000000}"/>
    <cellStyle name="Normal 12" xfId="6" xr:uid="{00000000-0005-0000-0000-00006B000000}"/>
    <cellStyle name="Normal 13" xfId="3" xr:uid="{00000000-0005-0000-0000-00006C000000}"/>
    <cellStyle name="Normal 2" xfId="10" xr:uid="{00000000-0005-0000-0000-00006D000000}"/>
    <cellStyle name="Normal 2 10" xfId="287" xr:uid="{00000000-0005-0000-0000-00006E000000}"/>
    <cellStyle name="Normal 2 11" xfId="539" xr:uid="{00000000-0005-0000-0000-00006F000000}"/>
    <cellStyle name="Normal 2 2" xfId="58" xr:uid="{00000000-0005-0000-0000-000070000000}"/>
    <cellStyle name="Normal 2 2 2" xfId="100" xr:uid="{00000000-0005-0000-0000-000071000000}"/>
    <cellStyle name="Normal 2 2 2 2" xfId="208" xr:uid="{00000000-0005-0000-0000-000072000000}"/>
    <cellStyle name="Normal 2 2 2 2 2" xfId="450" xr:uid="{00000000-0005-0000-0000-000073000000}"/>
    <cellStyle name="Normal 2 2 2 3" xfId="274" xr:uid="{00000000-0005-0000-0000-000074000000}"/>
    <cellStyle name="Normal 2 2 2 3 2" xfId="516" xr:uid="{00000000-0005-0000-0000-000075000000}"/>
    <cellStyle name="Normal 2 2 2 4" xfId="142" xr:uid="{00000000-0005-0000-0000-000076000000}"/>
    <cellStyle name="Normal 2 2 2 4 2" xfId="384" xr:uid="{00000000-0005-0000-0000-000077000000}"/>
    <cellStyle name="Normal 2 2 2 5" xfId="342" xr:uid="{00000000-0005-0000-0000-000078000000}"/>
    <cellStyle name="Normal 2 2 3" xfId="76" xr:uid="{00000000-0005-0000-0000-000079000000}"/>
    <cellStyle name="Normal 2 2 3 2" xfId="250" xr:uid="{00000000-0005-0000-0000-00007A000000}"/>
    <cellStyle name="Normal 2 2 3 2 2" xfId="492" xr:uid="{00000000-0005-0000-0000-00007B000000}"/>
    <cellStyle name="Normal 2 2 3 3" xfId="184" xr:uid="{00000000-0005-0000-0000-00007C000000}"/>
    <cellStyle name="Normal 2 2 3 3 2" xfId="426" xr:uid="{00000000-0005-0000-0000-00007D000000}"/>
    <cellStyle name="Normal 2 2 3 4" xfId="318" xr:uid="{00000000-0005-0000-0000-00007E000000}"/>
    <cellStyle name="Normal 2 2 4" xfId="166" xr:uid="{00000000-0005-0000-0000-00007F000000}"/>
    <cellStyle name="Normal 2 2 4 2" xfId="408" xr:uid="{00000000-0005-0000-0000-000080000000}"/>
    <cellStyle name="Normal 2 2 5" xfId="232" xr:uid="{00000000-0005-0000-0000-000081000000}"/>
    <cellStyle name="Normal 2 2 5 2" xfId="474" xr:uid="{00000000-0005-0000-0000-000082000000}"/>
    <cellStyle name="Normal 2 2 6" xfId="118" xr:uid="{00000000-0005-0000-0000-000083000000}"/>
    <cellStyle name="Normal 2 2 6 2" xfId="360" xr:uid="{00000000-0005-0000-0000-000084000000}"/>
    <cellStyle name="Normal 2 2 7" xfId="300" xr:uid="{00000000-0005-0000-0000-000085000000}"/>
    <cellStyle name="Normal 2 3" xfId="64" xr:uid="{00000000-0005-0000-0000-000086000000}"/>
    <cellStyle name="Normal 2 3 2" xfId="106" xr:uid="{00000000-0005-0000-0000-000087000000}"/>
    <cellStyle name="Normal 2 3 2 2" xfId="214" xr:uid="{00000000-0005-0000-0000-000088000000}"/>
    <cellStyle name="Normal 2 3 2 2 2" xfId="456" xr:uid="{00000000-0005-0000-0000-000089000000}"/>
    <cellStyle name="Normal 2 3 2 3" xfId="280" xr:uid="{00000000-0005-0000-0000-00008A000000}"/>
    <cellStyle name="Normal 2 3 2 3 2" xfId="522" xr:uid="{00000000-0005-0000-0000-00008B000000}"/>
    <cellStyle name="Normal 2 3 2 4" xfId="148" xr:uid="{00000000-0005-0000-0000-00008C000000}"/>
    <cellStyle name="Normal 2 3 2 4 2" xfId="390" xr:uid="{00000000-0005-0000-0000-00008D000000}"/>
    <cellStyle name="Normal 2 3 2 5" xfId="348" xr:uid="{00000000-0005-0000-0000-00008E000000}"/>
    <cellStyle name="Normal 2 3 3" xfId="82" xr:uid="{00000000-0005-0000-0000-00008F000000}"/>
    <cellStyle name="Normal 2 3 3 2" xfId="256" xr:uid="{00000000-0005-0000-0000-000090000000}"/>
    <cellStyle name="Normal 2 3 3 2 2" xfId="498" xr:uid="{00000000-0005-0000-0000-000091000000}"/>
    <cellStyle name="Normal 2 3 3 3" xfId="190" xr:uid="{00000000-0005-0000-0000-000092000000}"/>
    <cellStyle name="Normal 2 3 3 3 2" xfId="432" xr:uid="{00000000-0005-0000-0000-000093000000}"/>
    <cellStyle name="Normal 2 3 3 4" xfId="324" xr:uid="{00000000-0005-0000-0000-000094000000}"/>
    <cellStyle name="Normal 2 3 4" xfId="172" xr:uid="{00000000-0005-0000-0000-000095000000}"/>
    <cellStyle name="Normal 2 3 4 2" xfId="414" xr:uid="{00000000-0005-0000-0000-000096000000}"/>
    <cellStyle name="Normal 2 3 5" xfId="238" xr:uid="{00000000-0005-0000-0000-000097000000}"/>
    <cellStyle name="Normal 2 3 5 2" xfId="480" xr:uid="{00000000-0005-0000-0000-000098000000}"/>
    <cellStyle name="Normal 2 3 6" xfId="124" xr:uid="{00000000-0005-0000-0000-000099000000}"/>
    <cellStyle name="Normal 2 3 6 2" xfId="366" xr:uid="{00000000-0005-0000-0000-00009A000000}"/>
    <cellStyle name="Normal 2 3 7" xfId="306" xr:uid="{00000000-0005-0000-0000-00009B000000}"/>
    <cellStyle name="Normal 2 4" xfId="52" xr:uid="{00000000-0005-0000-0000-00009C000000}"/>
    <cellStyle name="Normal 2 4 2" xfId="94" xr:uid="{00000000-0005-0000-0000-00009D000000}"/>
    <cellStyle name="Normal 2 4 2 2" xfId="268" xr:uid="{00000000-0005-0000-0000-00009E000000}"/>
    <cellStyle name="Normal 2 4 2 2 2" xfId="510" xr:uid="{00000000-0005-0000-0000-00009F000000}"/>
    <cellStyle name="Normal 2 4 2 3" xfId="202" xr:uid="{00000000-0005-0000-0000-0000A0000000}"/>
    <cellStyle name="Normal 2 4 2 3 2" xfId="444" xr:uid="{00000000-0005-0000-0000-0000A1000000}"/>
    <cellStyle name="Normal 2 4 2 4" xfId="336" xr:uid="{00000000-0005-0000-0000-0000A2000000}"/>
    <cellStyle name="Normal 2 4 3" xfId="160" xr:uid="{00000000-0005-0000-0000-0000A3000000}"/>
    <cellStyle name="Normal 2 4 3 2" xfId="402" xr:uid="{00000000-0005-0000-0000-0000A4000000}"/>
    <cellStyle name="Normal 2 4 4" xfId="226" xr:uid="{00000000-0005-0000-0000-0000A5000000}"/>
    <cellStyle name="Normal 2 4 4 2" xfId="468" xr:uid="{00000000-0005-0000-0000-0000A6000000}"/>
    <cellStyle name="Normal 2 4 5" xfId="136" xr:uid="{00000000-0005-0000-0000-0000A7000000}"/>
    <cellStyle name="Normal 2 4 5 2" xfId="378" xr:uid="{00000000-0005-0000-0000-0000A8000000}"/>
    <cellStyle name="Normal 2 4 6" xfId="294" xr:uid="{00000000-0005-0000-0000-0000A9000000}"/>
    <cellStyle name="Normal 2 5" xfId="88" xr:uid="{00000000-0005-0000-0000-0000AA000000}"/>
    <cellStyle name="Normal 2 5 2" xfId="196" xr:uid="{00000000-0005-0000-0000-0000AB000000}"/>
    <cellStyle name="Normal 2 5 2 2" xfId="438" xr:uid="{00000000-0005-0000-0000-0000AC000000}"/>
    <cellStyle name="Normal 2 5 3" xfId="262" xr:uid="{00000000-0005-0000-0000-0000AD000000}"/>
    <cellStyle name="Normal 2 5 3 2" xfId="504" xr:uid="{00000000-0005-0000-0000-0000AE000000}"/>
    <cellStyle name="Normal 2 5 4" xfId="130" xr:uid="{00000000-0005-0000-0000-0000AF000000}"/>
    <cellStyle name="Normal 2 5 4 2" xfId="372" xr:uid="{00000000-0005-0000-0000-0000B0000000}"/>
    <cellStyle name="Normal 2 5 5" xfId="330" xr:uid="{00000000-0005-0000-0000-0000B1000000}"/>
    <cellStyle name="Normal 2 6" xfId="70" xr:uid="{00000000-0005-0000-0000-0000B2000000}"/>
    <cellStyle name="Normal 2 6 2" xfId="244" xr:uid="{00000000-0005-0000-0000-0000B3000000}"/>
    <cellStyle name="Normal 2 6 2 2" xfId="486" xr:uid="{00000000-0005-0000-0000-0000B4000000}"/>
    <cellStyle name="Normal 2 6 3" xfId="178" xr:uid="{00000000-0005-0000-0000-0000B5000000}"/>
    <cellStyle name="Normal 2 6 3 2" xfId="420" xr:uid="{00000000-0005-0000-0000-0000B6000000}"/>
    <cellStyle name="Normal 2 6 4" xfId="312" xr:uid="{00000000-0005-0000-0000-0000B7000000}"/>
    <cellStyle name="Normal 2 7" xfId="154" xr:uid="{00000000-0005-0000-0000-0000B8000000}"/>
    <cellStyle name="Normal 2 7 2" xfId="396" xr:uid="{00000000-0005-0000-0000-0000B9000000}"/>
    <cellStyle name="Normal 2 8" xfId="220" xr:uid="{00000000-0005-0000-0000-0000BA000000}"/>
    <cellStyle name="Normal 2 8 2" xfId="462" xr:uid="{00000000-0005-0000-0000-0000BB000000}"/>
    <cellStyle name="Normal 2 9" xfId="112" xr:uid="{00000000-0005-0000-0000-0000BC000000}"/>
    <cellStyle name="Normal 2 9 2" xfId="354" xr:uid="{00000000-0005-0000-0000-0000BD000000}"/>
    <cellStyle name="Normal 3" xfId="11" xr:uid="{00000000-0005-0000-0000-0000BE000000}"/>
    <cellStyle name="Normal 3 10" xfId="289" xr:uid="{00000000-0005-0000-0000-0000BF000000}"/>
    <cellStyle name="Normal 3 11" xfId="541" xr:uid="{00000000-0005-0000-0000-0000C0000000}"/>
    <cellStyle name="Normal 3 2" xfId="60" xr:uid="{00000000-0005-0000-0000-0000C1000000}"/>
    <cellStyle name="Normal 3 2 2" xfId="102" xr:uid="{00000000-0005-0000-0000-0000C2000000}"/>
    <cellStyle name="Normal 3 2 2 2" xfId="210" xr:uid="{00000000-0005-0000-0000-0000C3000000}"/>
    <cellStyle name="Normal 3 2 2 2 2" xfId="452" xr:uid="{00000000-0005-0000-0000-0000C4000000}"/>
    <cellStyle name="Normal 3 2 2 3" xfId="276" xr:uid="{00000000-0005-0000-0000-0000C5000000}"/>
    <cellStyle name="Normal 3 2 2 3 2" xfId="518" xr:uid="{00000000-0005-0000-0000-0000C6000000}"/>
    <cellStyle name="Normal 3 2 2 4" xfId="144" xr:uid="{00000000-0005-0000-0000-0000C7000000}"/>
    <cellStyle name="Normal 3 2 2 4 2" xfId="386" xr:uid="{00000000-0005-0000-0000-0000C8000000}"/>
    <cellStyle name="Normal 3 2 2 5" xfId="344" xr:uid="{00000000-0005-0000-0000-0000C9000000}"/>
    <cellStyle name="Normal 3 2 3" xfId="78" xr:uid="{00000000-0005-0000-0000-0000CA000000}"/>
    <cellStyle name="Normal 3 2 3 2" xfId="252" xr:uid="{00000000-0005-0000-0000-0000CB000000}"/>
    <cellStyle name="Normal 3 2 3 2 2" xfId="494" xr:uid="{00000000-0005-0000-0000-0000CC000000}"/>
    <cellStyle name="Normal 3 2 3 3" xfId="186" xr:uid="{00000000-0005-0000-0000-0000CD000000}"/>
    <cellStyle name="Normal 3 2 3 3 2" xfId="428" xr:uid="{00000000-0005-0000-0000-0000CE000000}"/>
    <cellStyle name="Normal 3 2 3 4" xfId="320" xr:uid="{00000000-0005-0000-0000-0000CF000000}"/>
    <cellStyle name="Normal 3 2 4" xfId="168" xr:uid="{00000000-0005-0000-0000-0000D0000000}"/>
    <cellStyle name="Normal 3 2 4 2" xfId="410" xr:uid="{00000000-0005-0000-0000-0000D1000000}"/>
    <cellStyle name="Normal 3 2 5" xfId="234" xr:uid="{00000000-0005-0000-0000-0000D2000000}"/>
    <cellStyle name="Normal 3 2 5 2" xfId="476" xr:uid="{00000000-0005-0000-0000-0000D3000000}"/>
    <cellStyle name="Normal 3 2 6" xfId="120" xr:uid="{00000000-0005-0000-0000-0000D4000000}"/>
    <cellStyle name="Normal 3 2 6 2" xfId="362" xr:uid="{00000000-0005-0000-0000-0000D5000000}"/>
    <cellStyle name="Normal 3 2 7" xfId="302" xr:uid="{00000000-0005-0000-0000-0000D6000000}"/>
    <cellStyle name="Normal 3 3" xfId="66" xr:uid="{00000000-0005-0000-0000-0000D7000000}"/>
    <cellStyle name="Normal 3 3 2" xfId="108" xr:uid="{00000000-0005-0000-0000-0000D8000000}"/>
    <cellStyle name="Normal 3 3 2 2" xfId="216" xr:uid="{00000000-0005-0000-0000-0000D9000000}"/>
    <cellStyle name="Normal 3 3 2 2 2" xfId="458" xr:uid="{00000000-0005-0000-0000-0000DA000000}"/>
    <cellStyle name="Normal 3 3 2 3" xfId="282" xr:uid="{00000000-0005-0000-0000-0000DB000000}"/>
    <cellStyle name="Normal 3 3 2 3 2" xfId="524" xr:uid="{00000000-0005-0000-0000-0000DC000000}"/>
    <cellStyle name="Normal 3 3 2 4" xfId="150" xr:uid="{00000000-0005-0000-0000-0000DD000000}"/>
    <cellStyle name="Normal 3 3 2 4 2" xfId="392" xr:uid="{00000000-0005-0000-0000-0000DE000000}"/>
    <cellStyle name="Normal 3 3 2 5" xfId="350" xr:uid="{00000000-0005-0000-0000-0000DF000000}"/>
    <cellStyle name="Normal 3 3 3" xfId="84" xr:uid="{00000000-0005-0000-0000-0000E0000000}"/>
    <cellStyle name="Normal 3 3 3 2" xfId="258" xr:uid="{00000000-0005-0000-0000-0000E1000000}"/>
    <cellStyle name="Normal 3 3 3 2 2" xfId="500" xr:uid="{00000000-0005-0000-0000-0000E2000000}"/>
    <cellStyle name="Normal 3 3 3 3" xfId="192" xr:uid="{00000000-0005-0000-0000-0000E3000000}"/>
    <cellStyle name="Normal 3 3 3 3 2" xfId="434" xr:uid="{00000000-0005-0000-0000-0000E4000000}"/>
    <cellStyle name="Normal 3 3 3 4" xfId="326" xr:uid="{00000000-0005-0000-0000-0000E5000000}"/>
    <cellStyle name="Normal 3 3 4" xfId="174" xr:uid="{00000000-0005-0000-0000-0000E6000000}"/>
    <cellStyle name="Normal 3 3 4 2" xfId="416" xr:uid="{00000000-0005-0000-0000-0000E7000000}"/>
    <cellStyle name="Normal 3 3 5" xfId="240" xr:uid="{00000000-0005-0000-0000-0000E8000000}"/>
    <cellStyle name="Normal 3 3 5 2" xfId="482" xr:uid="{00000000-0005-0000-0000-0000E9000000}"/>
    <cellStyle name="Normal 3 3 6" xfId="126" xr:uid="{00000000-0005-0000-0000-0000EA000000}"/>
    <cellStyle name="Normal 3 3 6 2" xfId="368" xr:uid="{00000000-0005-0000-0000-0000EB000000}"/>
    <cellStyle name="Normal 3 3 7" xfId="308" xr:uid="{00000000-0005-0000-0000-0000EC000000}"/>
    <cellStyle name="Normal 3 4" xfId="54" xr:uid="{00000000-0005-0000-0000-0000ED000000}"/>
    <cellStyle name="Normal 3 4 2" xfId="96" xr:uid="{00000000-0005-0000-0000-0000EE000000}"/>
    <cellStyle name="Normal 3 4 2 2" xfId="270" xr:uid="{00000000-0005-0000-0000-0000EF000000}"/>
    <cellStyle name="Normal 3 4 2 2 2" xfId="512" xr:uid="{00000000-0005-0000-0000-0000F0000000}"/>
    <cellStyle name="Normal 3 4 2 3" xfId="204" xr:uid="{00000000-0005-0000-0000-0000F1000000}"/>
    <cellStyle name="Normal 3 4 2 3 2" xfId="446" xr:uid="{00000000-0005-0000-0000-0000F2000000}"/>
    <cellStyle name="Normal 3 4 2 4" xfId="338" xr:uid="{00000000-0005-0000-0000-0000F3000000}"/>
    <cellStyle name="Normal 3 4 3" xfId="162" xr:uid="{00000000-0005-0000-0000-0000F4000000}"/>
    <cellStyle name="Normal 3 4 3 2" xfId="404" xr:uid="{00000000-0005-0000-0000-0000F5000000}"/>
    <cellStyle name="Normal 3 4 4" xfId="228" xr:uid="{00000000-0005-0000-0000-0000F6000000}"/>
    <cellStyle name="Normal 3 4 4 2" xfId="470" xr:uid="{00000000-0005-0000-0000-0000F7000000}"/>
    <cellStyle name="Normal 3 4 5" xfId="138" xr:uid="{00000000-0005-0000-0000-0000F8000000}"/>
    <cellStyle name="Normal 3 4 5 2" xfId="380" xr:uid="{00000000-0005-0000-0000-0000F9000000}"/>
    <cellStyle name="Normal 3 4 6" xfId="296" xr:uid="{00000000-0005-0000-0000-0000FA000000}"/>
    <cellStyle name="Normal 3 5" xfId="90" xr:uid="{00000000-0005-0000-0000-0000FB000000}"/>
    <cellStyle name="Normal 3 5 2" xfId="198" xr:uid="{00000000-0005-0000-0000-0000FC000000}"/>
    <cellStyle name="Normal 3 5 2 2" xfId="440" xr:uid="{00000000-0005-0000-0000-0000FD000000}"/>
    <cellStyle name="Normal 3 5 3" xfId="264" xr:uid="{00000000-0005-0000-0000-0000FE000000}"/>
    <cellStyle name="Normal 3 5 3 2" xfId="506" xr:uid="{00000000-0005-0000-0000-0000FF000000}"/>
    <cellStyle name="Normal 3 5 4" xfId="132" xr:uid="{00000000-0005-0000-0000-000000010000}"/>
    <cellStyle name="Normal 3 5 4 2" xfId="374" xr:uid="{00000000-0005-0000-0000-000001010000}"/>
    <cellStyle name="Normal 3 5 5" xfId="332" xr:uid="{00000000-0005-0000-0000-000002010000}"/>
    <cellStyle name="Normal 3 6" xfId="72" xr:uid="{00000000-0005-0000-0000-000003010000}"/>
    <cellStyle name="Normal 3 6 2" xfId="246" xr:uid="{00000000-0005-0000-0000-000004010000}"/>
    <cellStyle name="Normal 3 6 2 2" xfId="488" xr:uid="{00000000-0005-0000-0000-000005010000}"/>
    <cellStyle name="Normal 3 6 3" xfId="180" xr:uid="{00000000-0005-0000-0000-000006010000}"/>
    <cellStyle name="Normal 3 6 3 2" xfId="422" xr:uid="{00000000-0005-0000-0000-000007010000}"/>
    <cellStyle name="Normal 3 6 4" xfId="314" xr:uid="{00000000-0005-0000-0000-000008010000}"/>
    <cellStyle name="Normal 3 7" xfId="156" xr:uid="{00000000-0005-0000-0000-000009010000}"/>
    <cellStyle name="Normal 3 7 2" xfId="398" xr:uid="{00000000-0005-0000-0000-00000A010000}"/>
    <cellStyle name="Normal 3 8" xfId="222" xr:uid="{00000000-0005-0000-0000-00000B010000}"/>
    <cellStyle name="Normal 3 8 2" xfId="464" xr:uid="{00000000-0005-0000-0000-00000C010000}"/>
    <cellStyle name="Normal 3 9" xfId="114" xr:uid="{00000000-0005-0000-0000-00000D010000}"/>
    <cellStyle name="Normal 3 9 2" xfId="356" xr:uid="{00000000-0005-0000-0000-00000E010000}"/>
    <cellStyle name="Normal 4" xfId="12" xr:uid="{00000000-0005-0000-0000-00000F010000}"/>
    <cellStyle name="Normal 4 10" xfId="290" xr:uid="{00000000-0005-0000-0000-000010010000}"/>
    <cellStyle name="Normal 4 11" xfId="542" xr:uid="{00000000-0005-0000-0000-000011010000}"/>
    <cellStyle name="Normal 4 2" xfId="61" xr:uid="{00000000-0005-0000-0000-000012010000}"/>
    <cellStyle name="Normal 4 2 2" xfId="103" xr:uid="{00000000-0005-0000-0000-000013010000}"/>
    <cellStyle name="Normal 4 2 2 2" xfId="211" xr:uid="{00000000-0005-0000-0000-000014010000}"/>
    <cellStyle name="Normal 4 2 2 2 2" xfId="453" xr:uid="{00000000-0005-0000-0000-000015010000}"/>
    <cellStyle name="Normal 4 2 2 3" xfId="277" xr:uid="{00000000-0005-0000-0000-000016010000}"/>
    <cellStyle name="Normal 4 2 2 3 2" xfId="519" xr:uid="{00000000-0005-0000-0000-000017010000}"/>
    <cellStyle name="Normal 4 2 2 4" xfId="145" xr:uid="{00000000-0005-0000-0000-000018010000}"/>
    <cellStyle name="Normal 4 2 2 4 2" xfId="387" xr:uid="{00000000-0005-0000-0000-000019010000}"/>
    <cellStyle name="Normal 4 2 2 5" xfId="345" xr:uid="{00000000-0005-0000-0000-00001A010000}"/>
    <cellStyle name="Normal 4 2 3" xfId="79" xr:uid="{00000000-0005-0000-0000-00001B010000}"/>
    <cellStyle name="Normal 4 2 3 2" xfId="253" xr:uid="{00000000-0005-0000-0000-00001C010000}"/>
    <cellStyle name="Normal 4 2 3 2 2" xfId="495" xr:uid="{00000000-0005-0000-0000-00001D010000}"/>
    <cellStyle name="Normal 4 2 3 3" xfId="187" xr:uid="{00000000-0005-0000-0000-00001E010000}"/>
    <cellStyle name="Normal 4 2 3 3 2" xfId="429" xr:uid="{00000000-0005-0000-0000-00001F010000}"/>
    <cellStyle name="Normal 4 2 3 4" xfId="321" xr:uid="{00000000-0005-0000-0000-000020010000}"/>
    <cellStyle name="Normal 4 2 4" xfId="169" xr:uid="{00000000-0005-0000-0000-000021010000}"/>
    <cellStyle name="Normal 4 2 4 2" xfId="411" xr:uid="{00000000-0005-0000-0000-000022010000}"/>
    <cellStyle name="Normal 4 2 5" xfId="235" xr:uid="{00000000-0005-0000-0000-000023010000}"/>
    <cellStyle name="Normal 4 2 5 2" xfId="477" xr:uid="{00000000-0005-0000-0000-000024010000}"/>
    <cellStyle name="Normal 4 2 6" xfId="121" xr:uid="{00000000-0005-0000-0000-000025010000}"/>
    <cellStyle name="Normal 4 2 6 2" xfId="363" xr:uid="{00000000-0005-0000-0000-000026010000}"/>
    <cellStyle name="Normal 4 2 7" xfId="303" xr:uid="{00000000-0005-0000-0000-000027010000}"/>
    <cellStyle name="Normal 4 3" xfId="67" xr:uid="{00000000-0005-0000-0000-000028010000}"/>
    <cellStyle name="Normal 4 3 2" xfId="109" xr:uid="{00000000-0005-0000-0000-000029010000}"/>
    <cellStyle name="Normal 4 3 2 2" xfId="217" xr:uid="{00000000-0005-0000-0000-00002A010000}"/>
    <cellStyle name="Normal 4 3 2 2 2" xfId="459" xr:uid="{00000000-0005-0000-0000-00002B010000}"/>
    <cellStyle name="Normal 4 3 2 3" xfId="283" xr:uid="{00000000-0005-0000-0000-00002C010000}"/>
    <cellStyle name="Normal 4 3 2 3 2" xfId="525" xr:uid="{00000000-0005-0000-0000-00002D010000}"/>
    <cellStyle name="Normal 4 3 2 4" xfId="151" xr:uid="{00000000-0005-0000-0000-00002E010000}"/>
    <cellStyle name="Normal 4 3 2 4 2" xfId="393" xr:uid="{00000000-0005-0000-0000-00002F010000}"/>
    <cellStyle name="Normal 4 3 2 5" xfId="351" xr:uid="{00000000-0005-0000-0000-000030010000}"/>
    <cellStyle name="Normal 4 3 3" xfId="85" xr:uid="{00000000-0005-0000-0000-000031010000}"/>
    <cellStyle name="Normal 4 3 3 2" xfId="259" xr:uid="{00000000-0005-0000-0000-000032010000}"/>
    <cellStyle name="Normal 4 3 3 2 2" xfId="501" xr:uid="{00000000-0005-0000-0000-000033010000}"/>
    <cellStyle name="Normal 4 3 3 3" xfId="193" xr:uid="{00000000-0005-0000-0000-000034010000}"/>
    <cellStyle name="Normal 4 3 3 3 2" xfId="435" xr:uid="{00000000-0005-0000-0000-000035010000}"/>
    <cellStyle name="Normal 4 3 3 4" xfId="327" xr:uid="{00000000-0005-0000-0000-000036010000}"/>
    <cellStyle name="Normal 4 3 4" xfId="175" xr:uid="{00000000-0005-0000-0000-000037010000}"/>
    <cellStyle name="Normal 4 3 4 2" xfId="417" xr:uid="{00000000-0005-0000-0000-000038010000}"/>
    <cellStyle name="Normal 4 3 5" xfId="241" xr:uid="{00000000-0005-0000-0000-000039010000}"/>
    <cellStyle name="Normal 4 3 5 2" xfId="483" xr:uid="{00000000-0005-0000-0000-00003A010000}"/>
    <cellStyle name="Normal 4 3 6" xfId="127" xr:uid="{00000000-0005-0000-0000-00003B010000}"/>
    <cellStyle name="Normal 4 3 6 2" xfId="369" xr:uid="{00000000-0005-0000-0000-00003C010000}"/>
    <cellStyle name="Normal 4 3 7" xfId="309" xr:uid="{00000000-0005-0000-0000-00003D010000}"/>
    <cellStyle name="Normal 4 4" xfId="55" xr:uid="{00000000-0005-0000-0000-00003E010000}"/>
    <cellStyle name="Normal 4 4 2" xfId="97" xr:uid="{00000000-0005-0000-0000-00003F010000}"/>
    <cellStyle name="Normal 4 4 2 2" xfId="271" xr:uid="{00000000-0005-0000-0000-000040010000}"/>
    <cellStyle name="Normal 4 4 2 2 2" xfId="513" xr:uid="{00000000-0005-0000-0000-000041010000}"/>
    <cellStyle name="Normal 4 4 2 3" xfId="205" xr:uid="{00000000-0005-0000-0000-000042010000}"/>
    <cellStyle name="Normal 4 4 2 3 2" xfId="447" xr:uid="{00000000-0005-0000-0000-000043010000}"/>
    <cellStyle name="Normal 4 4 2 4" xfId="339" xr:uid="{00000000-0005-0000-0000-000044010000}"/>
    <cellStyle name="Normal 4 4 3" xfId="163" xr:uid="{00000000-0005-0000-0000-000045010000}"/>
    <cellStyle name="Normal 4 4 3 2" xfId="405" xr:uid="{00000000-0005-0000-0000-000046010000}"/>
    <cellStyle name="Normal 4 4 4" xfId="229" xr:uid="{00000000-0005-0000-0000-000047010000}"/>
    <cellStyle name="Normal 4 4 4 2" xfId="471" xr:uid="{00000000-0005-0000-0000-000048010000}"/>
    <cellStyle name="Normal 4 4 5" xfId="139" xr:uid="{00000000-0005-0000-0000-000049010000}"/>
    <cellStyle name="Normal 4 4 5 2" xfId="381" xr:uid="{00000000-0005-0000-0000-00004A010000}"/>
    <cellStyle name="Normal 4 4 6" xfId="297" xr:uid="{00000000-0005-0000-0000-00004B010000}"/>
    <cellStyle name="Normal 4 5" xfId="91" xr:uid="{00000000-0005-0000-0000-00004C010000}"/>
    <cellStyle name="Normal 4 5 2" xfId="199" xr:uid="{00000000-0005-0000-0000-00004D010000}"/>
    <cellStyle name="Normal 4 5 2 2" xfId="441" xr:uid="{00000000-0005-0000-0000-00004E010000}"/>
    <cellStyle name="Normal 4 5 3" xfId="265" xr:uid="{00000000-0005-0000-0000-00004F010000}"/>
    <cellStyle name="Normal 4 5 3 2" xfId="507" xr:uid="{00000000-0005-0000-0000-000050010000}"/>
    <cellStyle name="Normal 4 5 4" xfId="133" xr:uid="{00000000-0005-0000-0000-000051010000}"/>
    <cellStyle name="Normal 4 5 4 2" xfId="375" xr:uid="{00000000-0005-0000-0000-000052010000}"/>
    <cellStyle name="Normal 4 5 5" xfId="333" xr:uid="{00000000-0005-0000-0000-000053010000}"/>
    <cellStyle name="Normal 4 6" xfId="73" xr:uid="{00000000-0005-0000-0000-000054010000}"/>
    <cellStyle name="Normal 4 6 2" xfId="247" xr:uid="{00000000-0005-0000-0000-000055010000}"/>
    <cellStyle name="Normal 4 6 2 2" xfId="489" xr:uid="{00000000-0005-0000-0000-000056010000}"/>
    <cellStyle name="Normal 4 6 3" xfId="181" xr:uid="{00000000-0005-0000-0000-000057010000}"/>
    <cellStyle name="Normal 4 6 3 2" xfId="423" xr:uid="{00000000-0005-0000-0000-000058010000}"/>
    <cellStyle name="Normal 4 6 4" xfId="315" xr:uid="{00000000-0005-0000-0000-000059010000}"/>
    <cellStyle name="Normal 4 7" xfId="157" xr:uid="{00000000-0005-0000-0000-00005A010000}"/>
    <cellStyle name="Normal 4 7 2" xfId="399" xr:uid="{00000000-0005-0000-0000-00005B010000}"/>
    <cellStyle name="Normal 4 8" xfId="223" xr:uid="{00000000-0005-0000-0000-00005C010000}"/>
    <cellStyle name="Normal 4 8 2" xfId="465" xr:uid="{00000000-0005-0000-0000-00005D010000}"/>
    <cellStyle name="Normal 4 9" xfId="115" xr:uid="{00000000-0005-0000-0000-00005E010000}"/>
    <cellStyle name="Normal 4 9 2" xfId="357" xr:uid="{00000000-0005-0000-0000-00005F010000}"/>
    <cellStyle name="Normal 5" xfId="13" xr:uid="{00000000-0005-0000-0000-000060010000}"/>
    <cellStyle name="Normal 5 10" xfId="116" xr:uid="{00000000-0005-0000-0000-000061010000}"/>
    <cellStyle name="Normal 5 10 2" xfId="358" xr:uid="{00000000-0005-0000-0000-000062010000}"/>
    <cellStyle name="Normal 5 11" xfId="291" xr:uid="{00000000-0005-0000-0000-000063010000}"/>
    <cellStyle name="Normal 5 12" xfId="543" xr:uid="{00000000-0005-0000-0000-000064010000}"/>
    <cellStyle name="Normal 5 2" xfId="26" xr:uid="{00000000-0005-0000-0000-000065010000}"/>
    <cellStyle name="Normal 5 2 10" xfId="292" xr:uid="{00000000-0005-0000-0000-000066010000}"/>
    <cellStyle name="Normal 5 2 11" xfId="544" xr:uid="{00000000-0005-0000-0000-000067010000}"/>
    <cellStyle name="Normal 5 2 2" xfId="63" xr:uid="{00000000-0005-0000-0000-000068010000}"/>
    <cellStyle name="Normal 5 2 2 2" xfId="105" xr:uid="{00000000-0005-0000-0000-000069010000}"/>
    <cellStyle name="Normal 5 2 2 2 2" xfId="213" xr:uid="{00000000-0005-0000-0000-00006A010000}"/>
    <cellStyle name="Normal 5 2 2 2 2 2" xfId="455" xr:uid="{00000000-0005-0000-0000-00006B010000}"/>
    <cellStyle name="Normal 5 2 2 2 3" xfId="279" xr:uid="{00000000-0005-0000-0000-00006C010000}"/>
    <cellStyle name="Normal 5 2 2 2 3 2" xfId="521" xr:uid="{00000000-0005-0000-0000-00006D010000}"/>
    <cellStyle name="Normal 5 2 2 2 4" xfId="147" xr:uid="{00000000-0005-0000-0000-00006E010000}"/>
    <cellStyle name="Normal 5 2 2 2 4 2" xfId="389" xr:uid="{00000000-0005-0000-0000-00006F010000}"/>
    <cellStyle name="Normal 5 2 2 2 5" xfId="347" xr:uid="{00000000-0005-0000-0000-000070010000}"/>
    <cellStyle name="Normal 5 2 2 3" xfId="81" xr:uid="{00000000-0005-0000-0000-000071010000}"/>
    <cellStyle name="Normal 5 2 2 3 2" xfId="255" xr:uid="{00000000-0005-0000-0000-000072010000}"/>
    <cellStyle name="Normal 5 2 2 3 2 2" xfId="497" xr:uid="{00000000-0005-0000-0000-000073010000}"/>
    <cellStyle name="Normal 5 2 2 3 3" xfId="189" xr:uid="{00000000-0005-0000-0000-000074010000}"/>
    <cellStyle name="Normal 5 2 2 3 3 2" xfId="431" xr:uid="{00000000-0005-0000-0000-000075010000}"/>
    <cellStyle name="Normal 5 2 2 3 4" xfId="323" xr:uid="{00000000-0005-0000-0000-000076010000}"/>
    <cellStyle name="Normal 5 2 2 4" xfId="171" xr:uid="{00000000-0005-0000-0000-000077010000}"/>
    <cellStyle name="Normal 5 2 2 4 2" xfId="413" xr:uid="{00000000-0005-0000-0000-000078010000}"/>
    <cellStyle name="Normal 5 2 2 5" xfId="237" xr:uid="{00000000-0005-0000-0000-000079010000}"/>
    <cellStyle name="Normal 5 2 2 5 2" xfId="479" xr:uid="{00000000-0005-0000-0000-00007A010000}"/>
    <cellStyle name="Normal 5 2 2 6" xfId="123" xr:uid="{00000000-0005-0000-0000-00007B010000}"/>
    <cellStyle name="Normal 5 2 2 6 2" xfId="365" xr:uid="{00000000-0005-0000-0000-00007C010000}"/>
    <cellStyle name="Normal 5 2 2 7" xfId="305" xr:uid="{00000000-0005-0000-0000-00007D010000}"/>
    <cellStyle name="Normal 5 2 3" xfId="69" xr:uid="{00000000-0005-0000-0000-00007E010000}"/>
    <cellStyle name="Normal 5 2 3 2" xfId="111" xr:uid="{00000000-0005-0000-0000-00007F010000}"/>
    <cellStyle name="Normal 5 2 3 2 2" xfId="219" xr:uid="{00000000-0005-0000-0000-000080010000}"/>
    <cellStyle name="Normal 5 2 3 2 2 2" xfId="461" xr:uid="{00000000-0005-0000-0000-000081010000}"/>
    <cellStyle name="Normal 5 2 3 2 3" xfId="285" xr:uid="{00000000-0005-0000-0000-000082010000}"/>
    <cellStyle name="Normal 5 2 3 2 3 2" xfId="527" xr:uid="{00000000-0005-0000-0000-000083010000}"/>
    <cellStyle name="Normal 5 2 3 2 4" xfId="153" xr:uid="{00000000-0005-0000-0000-000084010000}"/>
    <cellStyle name="Normal 5 2 3 2 4 2" xfId="395" xr:uid="{00000000-0005-0000-0000-000085010000}"/>
    <cellStyle name="Normal 5 2 3 2 5" xfId="353" xr:uid="{00000000-0005-0000-0000-000086010000}"/>
    <cellStyle name="Normal 5 2 3 3" xfId="87" xr:uid="{00000000-0005-0000-0000-000087010000}"/>
    <cellStyle name="Normal 5 2 3 3 2" xfId="261" xr:uid="{00000000-0005-0000-0000-000088010000}"/>
    <cellStyle name="Normal 5 2 3 3 2 2" xfId="503" xr:uid="{00000000-0005-0000-0000-000089010000}"/>
    <cellStyle name="Normal 5 2 3 3 3" xfId="195" xr:uid="{00000000-0005-0000-0000-00008A010000}"/>
    <cellStyle name="Normal 5 2 3 3 3 2" xfId="437" xr:uid="{00000000-0005-0000-0000-00008B010000}"/>
    <cellStyle name="Normal 5 2 3 3 4" xfId="329" xr:uid="{00000000-0005-0000-0000-00008C010000}"/>
    <cellStyle name="Normal 5 2 3 4" xfId="177" xr:uid="{00000000-0005-0000-0000-00008D010000}"/>
    <cellStyle name="Normal 5 2 3 4 2" xfId="419" xr:uid="{00000000-0005-0000-0000-00008E010000}"/>
    <cellStyle name="Normal 5 2 3 5" xfId="243" xr:uid="{00000000-0005-0000-0000-00008F010000}"/>
    <cellStyle name="Normal 5 2 3 5 2" xfId="485" xr:uid="{00000000-0005-0000-0000-000090010000}"/>
    <cellStyle name="Normal 5 2 3 6" xfId="129" xr:uid="{00000000-0005-0000-0000-000091010000}"/>
    <cellStyle name="Normal 5 2 3 6 2" xfId="371" xr:uid="{00000000-0005-0000-0000-000092010000}"/>
    <cellStyle name="Normal 5 2 3 7" xfId="311" xr:uid="{00000000-0005-0000-0000-000093010000}"/>
    <cellStyle name="Normal 5 2 4" xfId="57" xr:uid="{00000000-0005-0000-0000-000094010000}"/>
    <cellStyle name="Normal 5 2 4 2" xfId="99" xr:uid="{00000000-0005-0000-0000-000095010000}"/>
    <cellStyle name="Normal 5 2 4 2 2" xfId="273" xr:uid="{00000000-0005-0000-0000-000096010000}"/>
    <cellStyle name="Normal 5 2 4 2 2 2" xfId="515" xr:uid="{00000000-0005-0000-0000-000097010000}"/>
    <cellStyle name="Normal 5 2 4 2 3" xfId="207" xr:uid="{00000000-0005-0000-0000-000098010000}"/>
    <cellStyle name="Normal 5 2 4 2 3 2" xfId="449" xr:uid="{00000000-0005-0000-0000-000099010000}"/>
    <cellStyle name="Normal 5 2 4 2 4" xfId="341" xr:uid="{00000000-0005-0000-0000-00009A010000}"/>
    <cellStyle name="Normal 5 2 4 3" xfId="165" xr:uid="{00000000-0005-0000-0000-00009B010000}"/>
    <cellStyle name="Normal 5 2 4 3 2" xfId="407" xr:uid="{00000000-0005-0000-0000-00009C010000}"/>
    <cellStyle name="Normal 5 2 4 4" xfId="231" xr:uid="{00000000-0005-0000-0000-00009D010000}"/>
    <cellStyle name="Normal 5 2 4 4 2" xfId="473" xr:uid="{00000000-0005-0000-0000-00009E010000}"/>
    <cellStyle name="Normal 5 2 4 5" xfId="141" xr:uid="{00000000-0005-0000-0000-00009F010000}"/>
    <cellStyle name="Normal 5 2 4 5 2" xfId="383" xr:uid="{00000000-0005-0000-0000-0000A0010000}"/>
    <cellStyle name="Normal 5 2 4 6" xfId="299" xr:uid="{00000000-0005-0000-0000-0000A1010000}"/>
    <cellStyle name="Normal 5 2 5" xfId="93" xr:uid="{00000000-0005-0000-0000-0000A2010000}"/>
    <cellStyle name="Normal 5 2 5 2" xfId="201" xr:uid="{00000000-0005-0000-0000-0000A3010000}"/>
    <cellStyle name="Normal 5 2 5 2 2" xfId="443" xr:uid="{00000000-0005-0000-0000-0000A4010000}"/>
    <cellStyle name="Normal 5 2 5 3" xfId="267" xr:uid="{00000000-0005-0000-0000-0000A5010000}"/>
    <cellStyle name="Normal 5 2 5 3 2" xfId="509" xr:uid="{00000000-0005-0000-0000-0000A6010000}"/>
    <cellStyle name="Normal 5 2 5 4" xfId="135" xr:uid="{00000000-0005-0000-0000-0000A7010000}"/>
    <cellStyle name="Normal 5 2 5 4 2" xfId="377" xr:uid="{00000000-0005-0000-0000-0000A8010000}"/>
    <cellStyle name="Normal 5 2 5 5" xfId="335" xr:uid="{00000000-0005-0000-0000-0000A9010000}"/>
    <cellStyle name="Normal 5 2 6" xfId="75" xr:uid="{00000000-0005-0000-0000-0000AA010000}"/>
    <cellStyle name="Normal 5 2 6 2" xfId="249" xr:uid="{00000000-0005-0000-0000-0000AB010000}"/>
    <cellStyle name="Normal 5 2 6 2 2" xfId="491" xr:uid="{00000000-0005-0000-0000-0000AC010000}"/>
    <cellStyle name="Normal 5 2 6 3" xfId="183" xr:uid="{00000000-0005-0000-0000-0000AD010000}"/>
    <cellStyle name="Normal 5 2 6 3 2" xfId="425" xr:uid="{00000000-0005-0000-0000-0000AE010000}"/>
    <cellStyle name="Normal 5 2 6 4" xfId="317" xr:uid="{00000000-0005-0000-0000-0000AF010000}"/>
    <cellStyle name="Normal 5 2 7" xfId="159" xr:uid="{00000000-0005-0000-0000-0000B0010000}"/>
    <cellStyle name="Normal 5 2 7 2" xfId="401" xr:uid="{00000000-0005-0000-0000-0000B1010000}"/>
    <cellStyle name="Normal 5 2 8" xfId="225" xr:uid="{00000000-0005-0000-0000-0000B2010000}"/>
    <cellStyle name="Normal 5 2 8 2" xfId="467" xr:uid="{00000000-0005-0000-0000-0000B3010000}"/>
    <cellStyle name="Normal 5 2 9" xfId="117" xr:uid="{00000000-0005-0000-0000-0000B4010000}"/>
    <cellStyle name="Normal 5 2 9 2" xfId="359" xr:uid="{00000000-0005-0000-0000-0000B5010000}"/>
    <cellStyle name="Normal 5 3" xfId="62" xr:uid="{00000000-0005-0000-0000-0000B6010000}"/>
    <cellStyle name="Normal 5 3 2" xfId="104" xr:uid="{00000000-0005-0000-0000-0000B7010000}"/>
    <cellStyle name="Normal 5 3 2 2" xfId="212" xr:uid="{00000000-0005-0000-0000-0000B8010000}"/>
    <cellStyle name="Normal 5 3 2 2 2" xfId="454" xr:uid="{00000000-0005-0000-0000-0000B9010000}"/>
    <cellStyle name="Normal 5 3 2 3" xfId="278" xr:uid="{00000000-0005-0000-0000-0000BA010000}"/>
    <cellStyle name="Normal 5 3 2 3 2" xfId="520" xr:uid="{00000000-0005-0000-0000-0000BB010000}"/>
    <cellStyle name="Normal 5 3 2 4" xfId="146" xr:uid="{00000000-0005-0000-0000-0000BC010000}"/>
    <cellStyle name="Normal 5 3 2 4 2" xfId="388" xr:uid="{00000000-0005-0000-0000-0000BD010000}"/>
    <cellStyle name="Normal 5 3 2 5" xfId="346" xr:uid="{00000000-0005-0000-0000-0000BE010000}"/>
    <cellStyle name="Normal 5 3 3" xfId="80" xr:uid="{00000000-0005-0000-0000-0000BF010000}"/>
    <cellStyle name="Normal 5 3 3 2" xfId="254" xr:uid="{00000000-0005-0000-0000-0000C0010000}"/>
    <cellStyle name="Normal 5 3 3 2 2" xfId="496" xr:uid="{00000000-0005-0000-0000-0000C1010000}"/>
    <cellStyle name="Normal 5 3 3 3" xfId="188" xr:uid="{00000000-0005-0000-0000-0000C2010000}"/>
    <cellStyle name="Normal 5 3 3 3 2" xfId="430" xr:uid="{00000000-0005-0000-0000-0000C3010000}"/>
    <cellStyle name="Normal 5 3 3 4" xfId="322" xr:uid="{00000000-0005-0000-0000-0000C4010000}"/>
    <cellStyle name="Normal 5 3 4" xfId="170" xr:uid="{00000000-0005-0000-0000-0000C5010000}"/>
    <cellStyle name="Normal 5 3 4 2" xfId="412" xr:uid="{00000000-0005-0000-0000-0000C6010000}"/>
    <cellStyle name="Normal 5 3 5" xfId="236" xr:uid="{00000000-0005-0000-0000-0000C7010000}"/>
    <cellStyle name="Normal 5 3 5 2" xfId="478" xr:uid="{00000000-0005-0000-0000-0000C8010000}"/>
    <cellStyle name="Normal 5 3 6" xfId="122" xr:uid="{00000000-0005-0000-0000-0000C9010000}"/>
    <cellStyle name="Normal 5 3 6 2" xfId="364" xr:uid="{00000000-0005-0000-0000-0000CA010000}"/>
    <cellStyle name="Normal 5 3 7" xfId="304" xr:uid="{00000000-0005-0000-0000-0000CB010000}"/>
    <cellStyle name="Normal 5 3 8" xfId="545" xr:uid="{00000000-0005-0000-0000-0000CC010000}"/>
    <cellStyle name="Normal 5 4" xfId="68" xr:uid="{00000000-0005-0000-0000-0000CD010000}"/>
    <cellStyle name="Normal 5 4 2" xfId="110" xr:uid="{00000000-0005-0000-0000-0000CE010000}"/>
    <cellStyle name="Normal 5 4 2 2" xfId="218" xr:uid="{00000000-0005-0000-0000-0000CF010000}"/>
    <cellStyle name="Normal 5 4 2 2 2" xfId="460" xr:uid="{00000000-0005-0000-0000-0000D0010000}"/>
    <cellStyle name="Normal 5 4 2 3" xfId="284" xr:uid="{00000000-0005-0000-0000-0000D1010000}"/>
    <cellStyle name="Normal 5 4 2 3 2" xfId="526" xr:uid="{00000000-0005-0000-0000-0000D2010000}"/>
    <cellStyle name="Normal 5 4 2 4" xfId="152" xr:uid="{00000000-0005-0000-0000-0000D3010000}"/>
    <cellStyle name="Normal 5 4 2 4 2" xfId="394" xr:uid="{00000000-0005-0000-0000-0000D4010000}"/>
    <cellStyle name="Normal 5 4 2 5" xfId="352" xr:uid="{00000000-0005-0000-0000-0000D5010000}"/>
    <cellStyle name="Normal 5 4 3" xfId="86" xr:uid="{00000000-0005-0000-0000-0000D6010000}"/>
    <cellStyle name="Normal 5 4 3 2" xfId="260" xr:uid="{00000000-0005-0000-0000-0000D7010000}"/>
    <cellStyle name="Normal 5 4 3 2 2" xfId="502" xr:uid="{00000000-0005-0000-0000-0000D8010000}"/>
    <cellStyle name="Normal 5 4 3 3" xfId="194" xr:uid="{00000000-0005-0000-0000-0000D9010000}"/>
    <cellStyle name="Normal 5 4 3 3 2" xfId="436" xr:uid="{00000000-0005-0000-0000-0000DA010000}"/>
    <cellStyle name="Normal 5 4 3 4" xfId="328" xr:uid="{00000000-0005-0000-0000-0000DB010000}"/>
    <cellStyle name="Normal 5 4 4" xfId="176" xr:uid="{00000000-0005-0000-0000-0000DC010000}"/>
    <cellStyle name="Normal 5 4 4 2" xfId="418" xr:uid="{00000000-0005-0000-0000-0000DD010000}"/>
    <cellStyle name="Normal 5 4 5" xfId="242" xr:uid="{00000000-0005-0000-0000-0000DE010000}"/>
    <cellStyle name="Normal 5 4 5 2" xfId="484" xr:uid="{00000000-0005-0000-0000-0000DF010000}"/>
    <cellStyle name="Normal 5 4 6" xfId="128" xr:uid="{00000000-0005-0000-0000-0000E0010000}"/>
    <cellStyle name="Normal 5 4 6 2" xfId="370" xr:uid="{00000000-0005-0000-0000-0000E1010000}"/>
    <cellStyle name="Normal 5 4 7" xfId="310" xr:uid="{00000000-0005-0000-0000-0000E2010000}"/>
    <cellStyle name="Normal 5 4 8" xfId="535" xr:uid="{00000000-0005-0000-0000-0000E3010000}"/>
    <cellStyle name="Normal 5 4 9" xfId="529" xr:uid="{00000000-0005-0000-0000-0000E4010000}"/>
    <cellStyle name="Normal 5 5" xfId="56" xr:uid="{00000000-0005-0000-0000-0000E5010000}"/>
    <cellStyle name="Normal 5 5 2" xfId="98" xr:uid="{00000000-0005-0000-0000-0000E6010000}"/>
    <cellStyle name="Normal 5 5 2 2" xfId="272" xr:uid="{00000000-0005-0000-0000-0000E7010000}"/>
    <cellStyle name="Normal 5 5 2 2 2" xfId="514" xr:uid="{00000000-0005-0000-0000-0000E8010000}"/>
    <cellStyle name="Normal 5 5 2 3" xfId="206" xr:uid="{00000000-0005-0000-0000-0000E9010000}"/>
    <cellStyle name="Normal 5 5 2 3 2" xfId="448" xr:uid="{00000000-0005-0000-0000-0000EA010000}"/>
    <cellStyle name="Normal 5 5 2 4" xfId="340" xr:uid="{00000000-0005-0000-0000-0000EB010000}"/>
    <cellStyle name="Normal 5 5 3" xfId="164" xr:uid="{00000000-0005-0000-0000-0000EC010000}"/>
    <cellStyle name="Normal 5 5 3 2" xfId="406" xr:uid="{00000000-0005-0000-0000-0000ED010000}"/>
    <cellStyle name="Normal 5 5 4" xfId="230" xr:uid="{00000000-0005-0000-0000-0000EE010000}"/>
    <cellStyle name="Normal 5 5 4 2" xfId="472" xr:uid="{00000000-0005-0000-0000-0000EF010000}"/>
    <cellStyle name="Normal 5 5 5" xfId="140" xr:uid="{00000000-0005-0000-0000-0000F0010000}"/>
    <cellStyle name="Normal 5 5 5 2" xfId="382" xr:uid="{00000000-0005-0000-0000-0000F1010000}"/>
    <cellStyle name="Normal 5 5 6" xfId="298" xr:uid="{00000000-0005-0000-0000-0000F2010000}"/>
    <cellStyle name="Normal 5 6" xfId="92" xr:uid="{00000000-0005-0000-0000-0000F3010000}"/>
    <cellStyle name="Normal 5 6 2" xfId="200" xr:uid="{00000000-0005-0000-0000-0000F4010000}"/>
    <cellStyle name="Normal 5 6 2 2" xfId="442" xr:uid="{00000000-0005-0000-0000-0000F5010000}"/>
    <cellStyle name="Normal 5 6 3" xfId="266" xr:uid="{00000000-0005-0000-0000-0000F6010000}"/>
    <cellStyle name="Normal 5 6 3 2" xfId="508" xr:uid="{00000000-0005-0000-0000-0000F7010000}"/>
    <cellStyle name="Normal 5 6 4" xfId="134" xr:uid="{00000000-0005-0000-0000-0000F8010000}"/>
    <cellStyle name="Normal 5 6 4 2" xfId="376" xr:uid="{00000000-0005-0000-0000-0000F9010000}"/>
    <cellStyle name="Normal 5 6 5" xfId="334" xr:uid="{00000000-0005-0000-0000-0000FA010000}"/>
    <cellStyle name="Normal 5 7" xfId="74" xr:uid="{00000000-0005-0000-0000-0000FB010000}"/>
    <cellStyle name="Normal 5 7 2" xfId="248" xr:uid="{00000000-0005-0000-0000-0000FC010000}"/>
    <cellStyle name="Normal 5 7 2 2" xfId="490" xr:uid="{00000000-0005-0000-0000-0000FD010000}"/>
    <cellStyle name="Normal 5 7 3" xfId="182" xr:uid="{00000000-0005-0000-0000-0000FE010000}"/>
    <cellStyle name="Normal 5 7 3 2" xfId="424" xr:uid="{00000000-0005-0000-0000-0000FF010000}"/>
    <cellStyle name="Normal 5 7 4" xfId="316" xr:uid="{00000000-0005-0000-0000-000000020000}"/>
    <cellStyle name="Normal 5 8" xfId="158" xr:uid="{00000000-0005-0000-0000-000001020000}"/>
    <cellStyle name="Normal 5 8 2" xfId="400" xr:uid="{00000000-0005-0000-0000-000002020000}"/>
    <cellStyle name="Normal 5 9" xfId="224" xr:uid="{00000000-0005-0000-0000-000003020000}"/>
    <cellStyle name="Normal 5 9 2" xfId="466" xr:uid="{00000000-0005-0000-0000-000004020000}"/>
    <cellStyle name="Normal 6" xfId="17" xr:uid="{00000000-0005-0000-0000-000005020000}"/>
    <cellStyle name="Normal 6 2" xfId="22" xr:uid="{00000000-0005-0000-0000-000006020000}"/>
    <cellStyle name="Normal 6 2 2" xfId="536" xr:uid="{00000000-0005-0000-0000-000007020000}"/>
    <cellStyle name="Normal 6 2 3" xfId="532" xr:uid="{00000000-0005-0000-0000-000008020000}"/>
    <cellStyle name="Normal 6 3" xfId="533" xr:uid="{00000000-0005-0000-0000-000009020000}"/>
    <cellStyle name="Normal 6 3 2" xfId="547" xr:uid="{00000000-0005-0000-0000-00000A020000}"/>
    <cellStyle name="Normal 6 4" xfId="531" xr:uid="{00000000-0005-0000-0000-00000B020000}"/>
    <cellStyle name="Normal 7" xfId="25" xr:uid="{00000000-0005-0000-0000-00000C020000}"/>
    <cellStyle name="Normal 7 2" xfId="29" xr:uid="{00000000-0005-0000-0000-00000D020000}"/>
    <cellStyle name="Normal 7 2 2" xfId="35" xr:uid="{00000000-0005-0000-0000-00000E020000}"/>
    <cellStyle name="Normal 7 2 2 2" xfId="47" xr:uid="{00000000-0005-0000-0000-00000F020000}"/>
    <cellStyle name="Normal 7 2 3" xfId="41" xr:uid="{00000000-0005-0000-0000-000010020000}"/>
    <cellStyle name="Normal 7 2 4" xfId="551" xr:uid="{00000000-0005-0000-0000-000011020000}"/>
    <cellStyle name="Normal 7 3" xfId="31" xr:uid="{00000000-0005-0000-0000-000012020000}"/>
    <cellStyle name="Normal 7 3 2" xfId="37" xr:uid="{00000000-0005-0000-0000-000013020000}"/>
    <cellStyle name="Normal 7 3 2 2" xfId="49" xr:uid="{00000000-0005-0000-0000-000014020000}"/>
    <cellStyle name="Normal 7 3 3" xfId="43" xr:uid="{00000000-0005-0000-0000-000015020000}"/>
    <cellStyle name="Normal 7 3 4" xfId="553" xr:uid="{00000000-0005-0000-0000-000016020000}"/>
    <cellStyle name="Normal 7 4" xfId="33" xr:uid="{00000000-0005-0000-0000-000017020000}"/>
    <cellStyle name="Normal 7 4 2" xfId="45" xr:uid="{00000000-0005-0000-0000-000018020000}"/>
    <cellStyle name="Normal 7 4 3" xfId="550" xr:uid="{00000000-0005-0000-0000-000019020000}"/>
    <cellStyle name="Normal 7 5" xfId="39" xr:uid="{00000000-0005-0000-0000-00001A020000}"/>
    <cellStyle name="Normal 7 6" xfId="293" xr:uid="{00000000-0005-0000-0000-00001B020000}"/>
    <cellStyle name="Normal 8" xfId="28" xr:uid="{00000000-0005-0000-0000-00001C020000}"/>
    <cellStyle name="Normal 8 2" xfId="30" xr:uid="{00000000-0005-0000-0000-00001D020000}"/>
    <cellStyle name="Normal 8 2 2" xfId="36" xr:uid="{00000000-0005-0000-0000-00001E020000}"/>
    <cellStyle name="Normal 8 2 2 2" xfId="48" xr:uid="{00000000-0005-0000-0000-00001F020000}"/>
    <cellStyle name="Normal 8 2 3" xfId="42" xr:uid="{00000000-0005-0000-0000-000020020000}"/>
    <cellStyle name="Normal 8 2 4" xfId="552" xr:uid="{00000000-0005-0000-0000-000021020000}"/>
    <cellStyle name="Normal 8 3" xfId="32" xr:uid="{00000000-0005-0000-0000-000022020000}"/>
    <cellStyle name="Normal 8 3 2" xfId="38" xr:uid="{00000000-0005-0000-0000-000023020000}"/>
    <cellStyle name="Normal 8 3 2 2" xfId="50" xr:uid="{00000000-0005-0000-0000-000024020000}"/>
    <cellStyle name="Normal 8 3 3" xfId="44" xr:uid="{00000000-0005-0000-0000-000025020000}"/>
    <cellStyle name="Normal 8 3 4" xfId="554" xr:uid="{00000000-0005-0000-0000-000026020000}"/>
    <cellStyle name="Normal 8 4" xfId="34" xr:uid="{00000000-0005-0000-0000-000027020000}"/>
    <cellStyle name="Normal 8 4 2" xfId="46" xr:uid="{00000000-0005-0000-0000-000028020000}"/>
    <cellStyle name="Normal 8 4 3" xfId="549" xr:uid="{00000000-0005-0000-0000-000029020000}"/>
    <cellStyle name="Normal 8 5" xfId="40" xr:uid="{00000000-0005-0000-0000-00002A020000}"/>
    <cellStyle name="Normal 8 6" xfId="286" xr:uid="{00000000-0005-0000-0000-00002B020000}"/>
    <cellStyle name="Normal 9" xfId="537" xr:uid="{00000000-0005-0000-0000-00002C020000}"/>
    <cellStyle name="Normal_Sheet1" xfId="557" xr:uid="{00000000-0005-0000-0000-00002D020000}"/>
    <cellStyle name="Normal_Sheet2" xfId="558" xr:uid="{00000000-0005-0000-0000-00002E020000}"/>
    <cellStyle name="Percent" xfId="560" builtinId="5"/>
    <cellStyle name="Percent 2" xfId="559" xr:uid="{00000000-0005-0000-0000-00002F020000}"/>
  </cellStyles>
  <dxfs count="51">
    <dxf>
      <fill>
        <patternFill>
          <bgColor theme="9" tint="0.39994506668294322"/>
        </patternFill>
      </fill>
    </dxf>
    <dxf>
      <fill>
        <patternFill>
          <bgColor theme="9" tint="0.59996337778862885"/>
        </patternFill>
      </fill>
    </dxf>
    <dxf>
      <fill>
        <patternFill>
          <bgColor theme="9" tint="0.59996337778862885"/>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7"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ECD6B2"/>
      <color rgb="FFE6BCBC"/>
      <color rgb="FFD17B79"/>
      <color rgb="FFFFFFCC"/>
      <color rgb="FFFFFFFF"/>
      <color rgb="FFF7C7AC"/>
      <color rgb="FFE6B8B7"/>
      <color rgb="FFCCC0DA"/>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oneCellAnchor>
    <xdr:from>
      <xdr:col>5</xdr:col>
      <xdr:colOff>400050</xdr:colOff>
      <xdr:row>1</xdr:row>
      <xdr:rowOff>9526</xdr:rowOff>
    </xdr:from>
    <xdr:ext cx="361950" cy="85724"/>
    <xdr:sp macro="" textlink="">
      <xdr:nvSpPr>
        <xdr:cNvPr id="2" name="TextBox 1">
          <a:extLst>
            <a:ext uri="{FF2B5EF4-FFF2-40B4-BE49-F238E27FC236}">
              <a16:creationId xmlns:a16="http://schemas.microsoft.com/office/drawing/2014/main" id="{00000000-0008-0000-0000-000002000000}"/>
            </a:ext>
          </a:extLst>
        </xdr:cNvPr>
        <xdr:cNvSpPr txBox="1"/>
      </xdr:nvSpPr>
      <xdr:spPr>
        <a:xfrm flipH="1">
          <a:off x="10953750" y="200026"/>
          <a:ext cx="361950" cy="85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400050</xdr:colOff>
      <xdr:row>1</xdr:row>
      <xdr:rowOff>9526</xdr:rowOff>
    </xdr:from>
    <xdr:ext cx="361950" cy="85724"/>
    <xdr:sp macro="" textlink="">
      <xdr:nvSpPr>
        <xdr:cNvPr id="2" name="TextBox 1">
          <a:extLst>
            <a:ext uri="{FF2B5EF4-FFF2-40B4-BE49-F238E27FC236}">
              <a16:creationId xmlns:a16="http://schemas.microsoft.com/office/drawing/2014/main" id="{7B71B346-53F9-4564-BDC7-906DFDEC7500}"/>
            </a:ext>
          </a:extLst>
        </xdr:cNvPr>
        <xdr:cNvSpPr txBox="1"/>
      </xdr:nvSpPr>
      <xdr:spPr>
        <a:xfrm flipH="1">
          <a:off x="12058650" y="187326"/>
          <a:ext cx="361950" cy="85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mass.gov/doc/fy26-regulated-rate-table-effective-july-1-2025/download"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mass.gov/doc/fy26-regulated-rate-table-effective-july-1-2025/downloa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mass.gov/doc/fy26-regulated-rate-table-effective-july-1-2025/download"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ass.gov/doc/fy26-regulated-rate-table-effective-july-1-2025/downloa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mass.gov/doc/fy26-regulated-rate-table-effective-july-1-2025/downloa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ass.gov/doc/fy26-regulated-rate-table-effective-july-1-2025/downloa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ass.gov/doc/fy26-regulated-rate-table-effective-july-1-2025/downlo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N122"/>
  <sheetViews>
    <sheetView zoomScaleNormal="100" workbookViewId="0">
      <selection activeCell="G25" sqref="G25"/>
    </sheetView>
  </sheetViews>
  <sheetFormatPr defaultRowHeight="14.5" x14ac:dyDescent="0.35"/>
  <cols>
    <col min="1" max="1" width="9.81640625" customWidth="1"/>
    <col min="2" max="2" width="43" customWidth="1"/>
    <col min="3" max="3" width="31.1796875" bestFit="1" customWidth="1"/>
    <col min="4" max="4" width="15.1796875" customWidth="1"/>
    <col min="5" max="5" width="67.81640625" customWidth="1"/>
  </cols>
  <sheetData>
    <row r="1" spans="1:5" x14ac:dyDescent="0.35">
      <c r="A1" s="994" t="s">
        <v>0</v>
      </c>
      <c r="B1" s="994"/>
      <c r="C1" s="994"/>
      <c r="D1" s="994"/>
      <c r="E1" s="994"/>
    </row>
    <row r="2" spans="1:5" ht="81" customHeight="1" x14ac:dyDescent="0.35">
      <c r="A2" s="995" t="s">
        <v>1</v>
      </c>
      <c r="B2" s="995"/>
      <c r="C2" s="995"/>
      <c r="D2" s="995"/>
      <c r="E2" s="995"/>
    </row>
    <row r="3" spans="1:5" x14ac:dyDescent="0.35">
      <c r="A3" s="31"/>
      <c r="B3" s="31"/>
      <c r="C3" s="31"/>
      <c r="D3" s="31"/>
      <c r="E3" s="31"/>
    </row>
    <row r="4" spans="1:5" ht="33" customHeight="1" x14ac:dyDescent="0.35">
      <c r="A4" s="995" t="s">
        <v>2</v>
      </c>
      <c r="B4" s="995"/>
      <c r="C4" s="995"/>
      <c r="D4" s="995"/>
      <c r="E4" s="995"/>
    </row>
    <row r="6" spans="1:5" x14ac:dyDescent="0.35">
      <c r="A6" t="s">
        <v>3</v>
      </c>
    </row>
    <row r="7" spans="1:5" ht="42.75" customHeight="1" x14ac:dyDescent="0.35">
      <c r="A7" s="995" t="s">
        <v>4</v>
      </c>
      <c r="B7" s="995"/>
      <c r="C7" s="995"/>
      <c r="D7" s="995"/>
      <c r="E7" s="995"/>
    </row>
    <row r="9" spans="1:5" ht="32.25" customHeight="1" x14ac:dyDescent="0.35">
      <c r="A9" s="995" t="s">
        <v>5</v>
      </c>
      <c r="B9" s="995"/>
      <c r="C9" s="995"/>
      <c r="D9" s="995"/>
      <c r="E9" s="995"/>
    </row>
    <row r="10" spans="1:5" ht="30" customHeight="1" x14ac:dyDescent="0.35">
      <c r="A10" s="995" t="s">
        <v>6</v>
      </c>
      <c r="B10" s="995"/>
      <c r="C10" s="995"/>
      <c r="D10" s="995"/>
      <c r="E10" s="995"/>
    </row>
    <row r="11" spans="1:5" ht="28.5" customHeight="1" x14ac:dyDescent="0.35">
      <c r="A11" s="998" t="s">
        <v>7</v>
      </c>
      <c r="B11" s="998"/>
      <c r="C11" s="998"/>
      <c r="D11" s="998"/>
      <c r="E11" s="998"/>
    </row>
    <row r="13" spans="1:5" x14ac:dyDescent="0.35">
      <c r="A13" t="s">
        <v>8</v>
      </c>
    </row>
    <row r="14" spans="1:5" ht="14.25" customHeight="1" x14ac:dyDescent="0.35">
      <c r="B14" t="s">
        <v>9</v>
      </c>
    </row>
    <row r="15" spans="1:5" ht="14.25" customHeight="1" x14ac:dyDescent="0.35"/>
    <row r="16" spans="1:5" ht="48" customHeight="1" x14ac:dyDescent="0.35">
      <c r="B16" s="995" t="s">
        <v>10</v>
      </c>
      <c r="C16" s="995"/>
      <c r="D16" s="995"/>
      <c r="E16" s="995"/>
    </row>
    <row r="17" spans="1:14" x14ac:dyDescent="0.35">
      <c r="B17" t="s">
        <v>11</v>
      </c>
    </row>
    <row r="18" spans="1:14" ht="32.25" customHeight="1" x14ac:dyDescent="0.35">
      <c r="B18" s="999" t="s">
        <v>12</v>
      </c>
      <c r="C18" s="999"/>
      <c r="D18" s="999"/>
      <c r="E18" s="999"/>
      <c r="F18" s="611"/>
      <c r="G18" s="611"/>
      <c r="H18" s="611"/>
      <c r="I18" s="611"/>
      <c r="J18" s="611"/>
      <c r="K18" s="611"/>
    </row>
    <row r="19" spans="1:14" x14ac:dyDescent="0.35">
      <c r="B19" s="1000" t="s">
        <v>13</v>
      </c>
      <c r="C19" s="1000"/>
      <c r="D19" s="1000"/>
      <c r="E19" s="1000"/>
      <c r="F19" s="611"/>
      <c r="G19" s="611"/>
      <c r="H19" s="611"/>
      <c r="I19" s="611"/>
      <c r="J19" s="611"/>
      <c r="K19" s="611"/>
    </row>
    <row r="20" spans="1:14" ht="27" customHeight="1" x14ac:dyDescent="0.35">
      <c r="B20" s="995" t="s">
        <v>14</v>
      </c>
      <c r="C20" s="995"/>
      <c r="D20" s="995"/>
      <c r="E20" s="995"/>
    </row>
    <row r="21" spans="1:14" x14ac:dyDescent="0.35">
      <c r="B21" s="1001" t="s">
        <v>15</v>
      </c>
      <c r="C21" s="1001"/>
      <c r="D21" s="1001"/>
      <c r="E21" s="1001"/>
    </row>
    <row r="22" spans="1:14" x14ac:dyDescent="0.35">
      <c r="B22" s="1001" t="s">
        <v>16</v>
      </c>
      <c r="C22" s="1001"/>
      <c r="D22" s="1001"/>
      <c r="E22" s="1001"/>
    </row>
    <row r="23" spans="1:14" x14ac:dyDescent="0.35">
      <c r="B23" s="1001" t="s">
        <v>17</v>
      </c>
      <c r="C23" s="1001"/>
      <c r="D23" s="1001"/>
      <c r="E23" s="1001"/>
    </row>
    <row r="24" spans="1:14" x14ac:dyDescent="0.35">
      <c r="B24" s="610"/>
      <c r="C24" s="610"/>
      <c r="D24" s="610"/>
      <c r="E24" s="610"/>
    </row>
    <row r="25" spans="1:14" x14ac:dyDescent="0.35">
      <c r="A25" s="32" t="s">
        <v>18</v>
      </c>
      <c r="B25" s="610"/>
      <c r="C25" s="610"/>
      <c r="D25" s="610"/>
      <c r="E25" s="610"/>
    </row>
    <row r="26" spans="1:14" ht="42" customHeight="1" x14ac:dyDescent="0.35">
      <c r="B26" s="1002" t="s">
        <v>19</v>
      </c>
      <c r="C26" s="1002"/>
      <c r="D26" s="1002"/>
      <c r="E26" s="1002"/>
    </row>
    <row r="27" spans="1:14" ht="51" customHeight="1" x14ac:dyDescent="0.35">
      <c r="B27" s="1000" t="s">
        <v>20</v>
      </c>
      <c r="C27" s="1000"/>
      <c r="D27" s="1000"/>
      <c r="E27" s="1000"/>
    </row>
    <row r="28" spans="1:14" x14ac:dyDescent="0.35">
      <c r="B28" s="1000" t="s">
        <v>21</v>
      </c>
      <c r="C28" s="1000"/>
      <c r="D28" s="1000"/>
      <c r="E28" s="1000"/>
    </row>
    <row r="30" spans="1:14" x14ac:dyDescent="0.35">
      <c r="A30" s="996" t="s">
        <v>22</v>
      </c>
      <c r="B30" s="996"/>
      <c r="C30" s="996"/>
      <c r="D30" s="996"/>
      <c r="E30" s="996"/>
    </row>
    <row r="31" spans="1:14" x14ac:dyDescent="0.35">
      <c r="A31" s="43" t="s">
        <v>23</v>
      </c>
      <c r="B31" s="44" t="s">
        <v>24</v>
      </c>
      <c r="C31" s="44" t="s">
        <v>25</v>
      </c>
      <c r="D31" s="44" t="s">
        <v>26</v>
      </c>
      <c r="E31" s="44" t="s">
        <v>27</v>
      </c>
      <c r="I31" s="286"/>
      <c r="J31" s="286"/>
      <c r="K31" s="286"/>
      <c r="L31" s="286"/>
      <c r="M31" s="286"/>
      <c r="N31" s="286"/>
    </row>
    <row r="32" spans="1:14" x14ac:dyDescent="0.35">
      <c r="A32" s="114">
        <v>3150</v>
      </c>
      <c r="B32" s="284" t="s">
        <v>28</v>
      </c>
      <c r="C32" s="160" t="s">
        <v>29</v>
      </c>
      <c r="D32" s="160" t="s">
        <v>30</v>
      </c>
      <c r="E32" s="444" t="s">
        <v>31</v>
      </c>
      <c r="I32" s="117"/>
      <c r="J32" s="117"/>
      <c r="K32" s="117"/>
      <c r="L32" s="117"/>
      <c r="M32" s="117"/>
      <c r="N32" s="117"/>
    </row>
    <row r="33" spans="1:14" x14ac:dyDescent="0.35">
      <c r="A33" s="114">
        <v>3153</v>
      </c>
      <c r="B33" s="284" t="s">
        <v>32</v>
      </c>
      <c r="C33" s="160" t="s">
        <v>33</v>
      </c>
      <c r="D33" s="160" t="s">
        <v>30</v>
      </c>
      <c r="E33" s="444" t="s">
        <v>34</v>
      </c>
      <c r="I33" s="117"/>
      <c r="J33" s="117"/>
      <c r="K33" s="117"/>
      <c r="L33" s="117"/>
      <c r="M33" s="117"/>
      <c r="N33" s="117"/>
    </row>
    <row r="34" spans="1:14" x14ac:dyDescent="0.35">
      <c r="A34" s="114">
        <v>3163</v>
      </c>
      <c r="B34" s="284" t="s">
        <v>35</v>
      </c>
      <c r="C34" s="114" t="s">
        <v>36</v>
      </c>
      <c r="D34" s="114" t="s">
        <v>37</v>
      </c>
      <c r="E34" s="444"/>
      <c r="I34" s="117"/>
      <c r="J34" s="117"/>
      <c r="K34" s="117"/>
      <c r="L34" s="117"/>
    </row>
    <row r="35" spans="1:14" x14ac:dyDescent="0.35">
      <c r="A35" s="114">
        <v>3165</v>
      </c>
      <c r="B35" s="284" t="s">
        <v>38</v>
      </c>
      <c r="C35" s="114" t="s">
        <v>36</v>
      </c>
      <c r="D35" s="114" t="s">
        <v>37</v>
      </c>
      <c r="E35" s="444"/>
      <c r="I35" s="117"/>
      <c r="K35" s="117"/>
      <c r="L35" s="117"/>
    </row>
    <row r="36" spans="1:14" ht="38.25" customHeight="1" x14ac:dyDescent="0.35">
      <c r="A36" s="114">
        <v>3168</v>
      </c>
      <c r="B36" s="284" t="s">
        <v>39</v>
      </c>
      <c r="C36" s="114" t="s">
        <v>36</v>
      </c>
      <c r="D36" s="114" t="s">
        <v>37</v>
      </c>
      <c r="E36" s="444"/>
      <c r="I36" s="117"/>
      <c r="L36" s="117"/>
    </row>
    <row r="37" spans="1:14" x14ac:dyDescent="0.35">
      <c r="A37" s="284">
        <v>3170</v>
      </c>
      <c r="B37" s="284" t="s">
        <v>40</v>
      </c>
      <c r="C37" s="439" t="s">
        <v>41</v>
      </c>
      <c r="D37" s="439" t="s">
        <v>42</v>
      </c>
      <c r="E37" s="285"/>
      <c r="I37" s="117"/>
    </row>
    <row r="38" spans="1:14" x14ac:dyDescent="0.35">
      <c r="A38" s="114">
        <v>3181</v>
      </c>
      <c r="B38" s="284" t="s">
        <v>43</v>
      </c>
      <c r="C38" s="114" t="s">
        <v>36</v>
      </c>
      <c r="D38" s="114" t="s">
        <v>37</v>
      </c>
      <c r="E38" s="444"/>
      <c r="I38" s="117"/>
    </row>
    <row r="39" spans="1:14" x14ac:dyDescent="0.35">
      <c r="A39" s="114">
        <v>3182</v>
      </c>
      <c r="B39" s="284" t="s">
        <v>44</v>
      </c>
      <c r="C39" s="160" t="s">
        <v>33</v>
      </c>
      <c r="D39" s="160" t="s">
        <v>42</v>
      </c>
      <c r="E39" s="444"/>
      <c r="I39" s="117"/>
    </row>
    <row r="40" spans="1:14" ht="43.5" x14ac:dyDescent="0.35">
      <c r="A40" s="114">
        <v>3196</v>
      </c>
      <c r="B40" s="284" t="s">
        <v>45</v>
      </c>
      <c r="C40" s="114" t="s">
        <v>45</v>
      </c>
      <c r="D40" s="160" t="s">
        <v>46</v>
      </c>
      <c r="E40" s="444" t="s">
        <v>47</v>
      </c>
      <c r="I40" s="117"/>
    </row>
    <row r="41" spans="1:14" x14ac:dyDescent="0.35">
      <c r="A41" s="114">
        <v>3253</v>
      </c>
      <c r="B41" s="284" t="s">
        <v>48</v>
      </c>
      <c r="C41" s="114" t="s">
        <v>36</v>
      </c>
      <c r="D41" s="114" t="s">
        <v>37</v>
      </c>
      <c r="E41" s="444"/>
      <c r="I41" s="117"/>
    </row>
    <row r="42" spans="1:14" x14ac:dyDescent="0.35">
      <c r="A42" s="114">
        <v>3274</v>
      </c>
      <c r="B42" s="284" t="s">
        <v>49</v>
      </c>
      <c r="C42" s="160" t="s">
        <v>50</v>
      </c>
      <c r="D42" s="160" t="s">
        <v>42</v>
      </c>
      <c r="E42" s="285" t="s">
        <v>51</v>
      </c>
      <c r="I42" s="117"/>
    </row>
    <row r="43" spans="1:14" x14ac:dyDescent="0.35">
      <c r="A43" s="114">
        <v>3282</v>
      </c>
      <c r="B43" s="284" t="s">
        <v>52</v>
      </c>
      <c r="C43" s="160" t="s">
        <v>53</v>
      </c>
      <c r="D43" s="160" t="s">
        <v>30</v>
      </c>
      <c r="E43" s="444"/>
      <c r="I43" s="117"/>
    </row>
    <row r="44" spans="1:14" x14ac:dyDescent="0.35">
      <c r="A44" s="114">
        <v>3289</v>
      </c>
      <c r="B44" s="284" t="s">
        <v>54</v>
      </c>
      <c r="C44" s="160" t="s">
        <v>55</v>
      </c>
      <c r="D44" s="160" t="s">
        <v>37</v>
      </c>
      <c r="E44" s="444"/>
      <c r="I44" s="117"/>
    </row>
    <row r="45" spans="1:14" x14ac:dyDescent="0.35">
      <c r="A45" s="114">
        <v>3291</v>
      </c>
      <c r="B45" s="284" t="s">
        <v>56</v>
      </c>
      <c r="C45" s="114" t="s">
        <v>36</v>
      </c>
      <c r="D45" s="114" t="s">
        <v>37</v>
      </c>
      <c r="E45" s="444"/>
      <c r="I45" s="117"/>
    </row>
    <row r="46" spans="1:14" x14ac:dyDescent="0.35">
      <c r="A46" s="114">
        <v>3664</v>
      </c>
      <c r="B46" s="284" t="s">
        <v>57</v>
      </c>
      <c r="C46" s="114" t="s">
        <v>36</v>
      </c>
      <c r="D46" s="114" t="s">
        <v>37</v>
      </c>
      <c r="E46" s="444"/>
      <c r="I46" s="117"/>
    </row>
    <row r="47" spans="1:14" x14ac:dyDescent="0.35">
      <c r="A47" s="114">
        <v>3681</v>
      </c>
      <c r="B47" s="284" t="s">
        <v>58</v>
      </c>
      <c r="C47" s="160" t="s">
        <v>59</v>
      </c>
      <c r="D47" s="160" t="s">
        <v>60</v>
      </c>
      <c r="E47" s="285" t="s">
        <v>61</v>
      </c>
      <c r="I47" s="117"/>
    </row>
    <row r="48" spans="1:14" s="47" customFormat="1" ht="29" x14ac:dyDescent="0.35">
      <c r="A48" s="114">
        <v>3700</v>
      </c>
      <c r="B48" s="284" t="s">
        <v>62</v>
      </c>
      <c r="C48" s="114" t="s">
        <v>63</v>
      </c>
      <c r="D48" s="114" t="s">
        <v>37</v>
      </c>
      <c r="E48" s="285" t="s">
        <v>64</v>
      </c>
      <c r="I48" s="117"/>
    </row>
    <row r="49" spans="1:9" s="47" customFormat="1" x14ac:dyDescent="0.35">
      <c r="A49" s="114">
        <v>3701</v>
      </c>
      <c r="B49" s="284" t="s">
        <v>65</v>
      </c>
      <c r="C49" s="160" t="s">
        <v>66</v>
      </c>
      <c r="D49" s="160" t="s">
        <v>30</v>
      </c>
      <c r="E49" s="444"/>
      <c r="I49" s="117"/>
    </row>
    <row r="50" spans="1:9" x14ac:dyDescent="0.35">
      <c r="A50" s="114">
        <v>3702</v>
      </c>
      <c r="B50" s="284" t="s">
        <v>67</v>
      </c>
      <c r="C50" s="160" t="s">
        <v>66</v>
      </c>
      <c r="D50" s="160" t="s">
        <v>30</v>
      </c>
      <c r="E50" s="444"/>
      <c r="I50" s="117"/>
    </row>
    <row r="51" spans="1:9" x14ac:dyDescent="0.35">
      <c r="A51" s="114">
        <v>3703</v>
      </c>
      <c r="B51" s="284" t="s">
        <v>68</v>
      </c>
      <c r="C51" s="114" t="s">
        <v>36</v>
      </c>
      <c r="D51" s="114" t="s">
        <v>37</v>
      </c>
      <c r="E51" s="444"/>
    </row>
    <row r="52" spans="1:9" x14ac:dyDescent="0.35">
      <c r="A52" s="114">
        <v>3705</v>
      </c>
      <c r="B52" s="284" t="s">
        <v>69</v>
      </c>
      <c r="C52" s="160" t="s">
        <v>66</v>
      </c>
      <c r="D52" s="160" t="s">
        <v>30</v>
      </c>
      <c r="E52" s="444"/>
    </row>
    <row r="53" spans="1:9" x14ac:dyDescent="0.35">
      <c r="A53" s="114">
        <v>3707</v>
      </c>
      <c r="B53" s="284" t="s">
        <v>70</v>
      </c>
      <c r="C53" s="114" t="s">
        <v>36</v>
      </c>
      <c r="D53" s="114" t="s">
        <v>37</v>
      </c>
      <c r="E53" s="444"/>
    </row>
    <row r="54" spans="1:9" x14ac:dyDescent="0.35">
      <c r="A54" s="114">
        <v>3709</v>
      </c>
      <c r="B54" s="284" t="s">
        <v>71</v>
      </c>
      <c r="C54" s="114" t="s">
        <v>36</v>
      </c>
      <c r="D54" s="114" t="s">
        <v>37</v>
      </c>
      <c r="E54" s="444"/>
      <c r="I54" s="117"/>
    </row>
    <row r="55" spans="1:9" x14ac:dyDescent="0.35">
      <c r="A55" s="114">
        <v>3710</v>
      </c>
      <c r="B55" s="284" t="s">
        <v>72</v>
      </c>
      <c r="C55" s="114" t="s">
        <v>36</v>
      </c>
      <c r="D55" s="114" t="s">
        <v>37</v>
      </c>
      <c r="E55" s="444"/>
    </row>
    <row r="56" spans="1:9" x14ac:dyDescent="0.35">
      <c r="A56" s="114">
        <v>3712</v>
      </c>
      <c r="B56" s="284" t="s">
        <v>73</v>
      </c>
      <c r="C56" s="160" t="s">
        <v>66</v>
      </c>
      <c r="D56" s="160" t="s">
        <v>30</v>
      </c>
      <c r="E56" s="444"/>
    </row>
    <row r="57" spans="1:9" x14ac:dyDescent="0.35">
      <c r="A57" s="112">
        <v>3713</v>
      </c>
      <c r="B57" s="284" t="s">
        <v>74</v>
      </c>
      <c r="C57" s="160" t="s">
        <v>41</v>
      </c>
      <c r="D57" s="160" t="s">
        <v>42</v>
      </c>
      <c r="E57" s="444"/>
    </row>
    <row r="58" spans="1:9" x14ac:dyDescent="0.35">
      <c r="A58" s="114">
        <v>3716</v>
      </c>
      <c r="B58" s="284" t="s">
        <v>75</v>
      </c>
      <c r="C58" s="114" t="s">
        <v>36</v>
      </c>
      <c r="D58" s="114" t="s">
        <v>37</v>
      </c>
      <c r="E58" s="444"/>
    </row>
    <row r="59" spans="1:9" x14ac:dyDescent="0.35">
      <c r="A59" s="114">
        <v>3731</v>
      </c>
      <c r="B59" s="284" t="s">
        <v>76</v>
      </c>
      <c r="C59" s="114" t="s">
        <v>36</v>
      </c>
      <c r="D59" s="114" t="s">
        <v>37</v>
      </c>
      <c r="E59" s="444"/>
    </row>
    <row r="60" spans="1:9" x14ac:dyDescent="0.35">
      <c r="A60" s="114">
        <v>3735</v>
      </c>
      <c r="B60" s="284" t="s">
        <v>69</v>
      </c>
      <c r="C60" s="114" t="s">
        <v>36</v>
      </c>
      <c r="D60" s="114" t="s">
        <v>37</v>
      </c>
      <c r="E60" s="444"/>
    </row>
    <row r="61" spans="1:9" x14ac:dyDescent="0.35">
      <c r="A61" s="284">
        <v>3738</v>
      </c>
      <c r="B61" s="284" t="s">
        <v>77</v>
      </c>
      <c r="C61" s="439" t="s">
        <v>78</v>
      </c>
      <c r="D61" s="439" t="s">
        <v>60</v>
      </c>
      <c r="E61" s="285" t="s">
        <v>79</v>
      </c>
    </row>
    <row r="62" spans="1:9" x14ac:dyDescent="0.35">
      <c r="A62" s="114">
        <v>3751</v>
      </c>
      <c r="B62" s="284" t="s">
        <v>80</v>
      </c>
      <c r="C62" s="160" t="s">
        <v>33</v>
      </c>
      <c r="D62" s="160" t="s">
        <v>30</v>
      </c>
      <c r="E62" s="444"/>
    </row>
    <row r="63" spans="1:9" x14ac:dyDescent="0.35">
      <c r="A63" s="114">
        <v>3752</v>
      </c>
      <c r="B63" s="284" t="s">
        <v>81</v>
      </c>
      <c r="C63" s="160" t="s">
        <v>29</v>
      </c>
      <c r="D63" s="160" t="s">
        <v>30</v>
      </c>
      <c r="E63" s="444"/>
    </row>
    <row r="64" spans="1:9" x14ac:dyDescent="0.35">
      <c r="A64" s="112">
        <v>3753</v>
      </c>
      <c r="B64" s="284" t="s">
        <v>82</v>
      </c>
      <c r="C64" s="160" t="s">
        <v>41</v>
      </c>
      <c r="D64" s="160" t="s">
        <v>42</v>
      </c>
      <c r="E64" s="444"/>
    </row>
    <row r="65" spans="1:5" x14ac:dyDescent="0.35">
      <c r="A65" s="114">
        <v>3759</v>
      </c>
      <c r="B65" s="284" t="s">
        <v>83</v>
      </c>
      <c r="C65" s="160" t="s">
        <v>33</v>
      </c>
      <c r="D65" s="160" t="s">
        <v>30</v>
      </c>
      <c r="E65" s="444"/>
    </row>
    <row r="66" spans="1:5" x14ac:dyDescent="0.35">
      <c r="A66" s="114">
        <v>3760</v>
      </c>
      <c r="B66" s="284" t="s">
        <v>84</v>
      </c>
      <c r="C66" s="160" t="s">
        <v>59</v>
      </c>
      <c r="D66" s="160" t="s">
        <v>60</v>
      </c>
      <c r="E66" s="444"/>
    </row>
    <row r="67" spans="1:5" ht="33.75" customHeight="1" x14ac:dyDescent="0.35">
      <c r="A67" s="114">
        <v>3764</v>
      </c>
      <c r="B67" s="284" t="s">
        <v>85</v>
      </c>
      <c r="C67" s="114" t="s">
        <v>36</v>
      </c>
      <c r="D67" s="160" t="s">
        <v>37</v>
      </c>
      <c r="E67" s="444"/>
    </row>
    <row r="68" spans="1:5" ht="32.25" customHeight="1" x14ac:dyDescent="0.35">
      <c r="A68" s="160">
        <v>3770</v>
      </c>
      <c r="B68" s="284" t="s">
        <v>86</v>
      </c>
      <c r="C68" s="160" t="s">
        <v>50</v>
      </c>
      <c r="D68" s="160" t="s">
        <v>42</v>
      </c>
      <c r="E68" s="444" t="s">
        <v>87</v>
      </c>
    </row>
    <row r="69" spans="1:5" ht="29" x14ac:dyDescent="0.35">
      <c r="A69" s="160">
        <v>3771</v>
      </c>
      <c r="B69" s="284" t="s">
        <v>88</v>
      </c>
      <c r="C69" s="160" t="s">
        <v>50</v>
      </c>
      <c r="D69" s="160" t="s">
        <v>42</v>
      </c>
      <c r="E69" s="444" t="s">
        <v>87</v>
      </c>
    </row>
    <row r="70" spans="1:5" ht="29" x14ac:dyDescent="0.35">
      <c r="A70" s="160">
        <v>3772</v>
      </c>
      <c r="B70" s="284" t="s">
        <v>89</v>
      </c>
      <c r="C70" s="160" t="s">
        <v>50</v>
      </c>
      <c r="D70" s="160" t="s">
        <v>42</v>
      </c>
      <c r="E70" s="444" t="s">
        <v>87</v>
      </c>
    </row>
    <row r="71" spans="1:5" x14ac:dyDescent="0.35">
      <c r="A71" s="114">
        <v>3773</v>
      </c>
      <c r="B71" s="284" t="s">
        <v>90</v>
      </c>
      <c r="C71" s="160" t="s">
        <v>66</v>
      </c>
      <c r="D71" s="160" t="s">
        <v>30</v>
      </c>
      <c r="E71" s="444"/>
    </row>
    <row r="72" spans="1:5" x14ac:dyDescent="0.35">
      <c r="A72" s="114">
        <v>3774</v>
      </c>
      <c r="B72" s="284" t="s">
        <v>91</v>
      </c>
      <c r="C72" s="160" t="s">
        <v>50</v>
      </c>
      <c r="D72" s="160" t="s">
        <v>42</v>
      </c>
      <c r="E72" s="285" t="s">
        <v>51</v>
      </c>
    </row>
    <row r="73" spans="1:5" x14ac:dyDescent="0.35">
      <c r="A73" s="114">
        <v>3775</v>
      </c>
      <c r="B73" s="284" t="s">
        <v>92</v>
      </c>
      <c r="C73" s="160" t="s">
        <v>66</v>
      </c>
      <c r="D73" s="160" t="s">
        <v>30</v>
      </c>
      <c r="E73" s="444"/>
    </row>
    <row r="74" spans="1:5" x14ac:dyDescent="0.35">
      <c r="A74" s="114">
        <v>3775</v>
      </c>
      <c r="B74" s="284" t="s">
        <v>92</v>
      </c>
      <c r="C74" s="160" t="s">
        <v>33</v>
      </c>
      <c r="D74" s="439" t="s">
        <v>30</v>
      </c>
      <c r="E74" s="285"/>
    </row>
    <row r="75" spans="1:5" x14ac:dyDescent="0.35">
      <c r="A75" s="114">
        <v>3777</v>
      </c>
      <c r="B75" s="284" t="s">
        <v>93</v>
      </c>
      <c r="C75" s="114" t="s">
        <v>36</v>
      </c>
      <c r="D75" s="114" t="s">
        <v>37</v>
      </c>
      <c r="E75" s="444"/>
    </row>
    <row r="76" spans="1:5" x14ac:dyDescent="0.35">
      <c r="A76" s="114">
        <v>3779</v>
      </c>
      <c r="B76" s="284" t="s">
        <v>94</v>
      </c>
      <c r="C76" s="160" t="s">
        <v>59</v>
      </c>
      <c r="D76" s="160" t="s">
        <v>60</v>
      </c>
      <c r="E76" s="444"/>
    </row>
    <row r="77" spans="1:5" x14ac:dyDescent="0.35">
      <c r="A77" s="114">
        <v>3780</v>
      </c>
      <c r="B77" s="284" t="s">
        <v>95</v>
      </c>
      <c r="C77" s="160" t="s">
        <v>59</v>
      </c>
      <c r="D77" s="160" t="s">
        <v>60</v>
      </c>
      <c r="E77" s="444"/>
    </row>
    <row r="78" spans="1:5" x14ac:dyDescent="0.35">
      <c r="A78" s="440">
        <v>3781</v>
      </c>
      <c r="B78" s="284" t="s">
        <v>96</v>
      </c>
      <c r="C78" s="160" t="s">
        <v>50</v>
      </c>
      <c r="D78" s="160" t="s">
        <v>97</v>
      </c>
      <c r="E78" s="285"/>
    </row>
    <row r="79" spans="1:5" x14ac:dyDescent="0.35">
      <c r="A79" s="114">
        <v>3782</v>
      </c>
      <c r="B79" s="284" t="s">
        <v>98</v>
      </c>
      <c r="C79" s="160" t="s">
        <v>99</v>
      </c>
      <c r="D79" s="160" t="s">
        <v>60</v>
      </c>
      <c r="E79" s="444"/>
    </row>
    <row r="80" spans="1:5" x14ac:dyDescent="0.35">
      <c r="A80" s="114">
        <v>3786</v>
      </c>
      <c r="B80" s="284" t="s">
        <v>100</v>
      </c>
      <c r="C80" s="160" t="s">
        <v>101</v>
      </c>
      <c r="D80" s="160" t="s">
        <v>30</v>
      </c>
      <c r="E80" s="444"/>
    </row>
    <row r="81" spans="1:5" x14ac:dyDescent="0.35">
      <c r="A81" s="114">
        <v>3798</v>
      </c>
      <c r="B81" s="284" t="s">
        <v>102</v>
      </c>
      <c r="C81" s="114" t="s">
        <v>36</v>
      </c>
      <c r="D81" s="114" t="s">
        <v>37</v>
      </c>
      <c r="E81" s="444"/>
    </row>
    <row r="82" spans="1:5" x14ac:dyDescent="0.35">
      <c r="A82" s="284">
        <v>6703</v>
      </c>
      <c r="B82" s="284" t="s">
        <v>103</v>
      </c>
      <c r="C82" s="439" t="s">
        <v>104</v>
      </c>
      <c r="D82" s="439" t="s">
        <v>60</v>
      </c>
      <c r="E82" s="285"/>
    </row>
    <row r="83" spans="1:5" x14ac:dyDescent="0.35">
      <c r="A83" s="284">
        <v>6704</v>
      </c>
      <c r="B83" s="284" t="s">
        <v>105</v>
      </c>
      <c r="C83" s="439" t="s">
        <v>104</v>
      </c>
      <c r="D83" s="439" t="s">
        <v>60</v>
      </c>
      <c r="E83" s="285"/>
    </row>
    <row r="84" spans="1:5" x14ac:dyDescent="0.35">
      <c r="A84" s="284">
        <v>6753</v>
      </c>
      <c r="B84" s="284" t="s">
        <v>106</v>
      </c>
      <c r="C84" s="439" t="s">
        <v>104</v>
      </c>
      <c r="D84" s="439" t="s">
        <v>42</v>
      </c>
      <c r="E84" s="285"/>
    </row>
    <row r="85" spans="1:5" x14ac:dyDescent="0.35">
      <c r="A85" s="284">
        <v>6780</v>
      </c>
      <c r="B85" s="284" t="s">
        <v>107</v>
      </c>
      <c r="C85" s="439" t="s">
        <v>104</v>
      </c>
      <c r="D85" s="439" t="s">
        <v>60</v>
      </c>
      <c r="E85" s="285"/>
    </row>
    <row r="86" spans="1:5" x14ac:dyDescent="0.35">
      <c r="A86" s="114">
        <v>7100</v>
      </c>
      <c r="B86" s="284" t="s">
        <v>108</v>
      </c>
      <c r="C86" s="114" t="s">
        <v>36</v>
      </c>
      <c r="D86" s="114" t="s">
        <v>37</v>
      </c>
      <c r="E86" s="444"/>
    </row>
    <row r="87" spans="1:5" x14ac:dyDescent="0.35">
      <c r="A87" s="114">
        <v>7102</v>
      </c>
      <c r="B87" s="284" t="s">
        <v>109</v>
      </c>
      <c r="C87" s="114" t="s">
        <v>36</v>
      </c>
      <c r="D87" s="114" t="s">
        <v>37</v>
      </c>
      <c r="E87" s="444"/>
    </row>
    <row r="88" spans="1:5" x14ac:dyDescent="0.35">
      <c r="A88" s="117"/>
      <c r="B88" s="445"/>
      <c r="C88" s="117"/>
      <c r="D88" s="110"/>
      <c r="E88" s="33"/>
    </row>
    <row r="89" spans="1:5" x14ac:dyDescent="0.35">
      <c r="A89" s="117"/>
      <c r="B89" s="445"/>
      <c r="C89" s="117"/>
      <c r="D89" s="110"/>
      <c r="E89" s="33"/>
    </row>
    <row r="90" spans="1:5" x14ac:dyDescent="0.35">
      <c r="A90" s="997" t="s">
        <v>110</v>
      </c>
      <c r="B90" s="997"/>
      <c r="C90" s="997"/>
      <c r="D90" s="997"/>
      <c r="E90" s="42"/>
    </row>
    <row r="91" spans="1:5" x14ac:dyDescent="0.35">
      <c r="A91" s="44" t="s">
        <v>111</v>
      </c>
      <c r="B91" s="44" t="s">
        <v>112</v>
      </c>
      <c r="C91" s="44" t="s">
        <v>113</v>
      </c>
      <c r="D91" s="44" t="s">
        <v>114</v>
      </c>
      <c r="E91" s="42"/>
    </row>
    <row r="92" spans="1:5" x14ac:dyDescent="0.35">
      <c r="A92" s="446" t="s">
        <v>115</v>
      </c>
      <c r="B92" s="446" t="s">
        <v>116</v>
      </c>
      <c r="C92" s="446" t="s">
        <v>117</v>
      </c>
      <c r="D92" s="447">
        <v>6601</v>
      </c>
      <c r="E92" s="42"/>
    </row>
    <row r="93" spans="1:5" x14ac:dyDescent="0.35">
      <c r="A93" s="446" t="s">
        <v>118</v>
      </c>
      <c r="B93" s="446" t="s">
        <v>116</v>
      </c>
      <c r="C93" s="446" t="s">
        <v>119</v>
      </c>
      <c r="D93" s="447">
        <v>6601</v>
      </c>
      <c r="E93" s="42"/>
    </row>
    <row r="94" spans="1:5" x14ac:dyDescent="0.35">
      <c r="A94" s="446" t="s">
        <v>120</v>
      </c>
      <c r="B94" s="446" t="s">
        <v>116</v>
      </c>
      <c r="C94" s="446" t="s">
        <v>121</v>
      </c>
      <c r="D94" s="447">
        <v>6610</v>
      </c>
      <c r="E94" s="42"/>
    </row>
    <row r="95" spans="1:5" x14ac:dyDescent="0.35">
      <c r="A95" s="446" t="s">
        <v>122</v>
      </c>
      <c r="B95" s="446" t="s">
        <v>116</v>
      </c>
      <c r="C95" s="446" t="s">
        <v>123</v>
      </c>
      <c r="D95" s="447">
        <v>6620</v>
      </c>
      <c r="E95" s="42"/>
    </row>
    <row r="96" spans="1:5" x14ac:dyDescent="0.35">
      <c r="A96" s="446" t="s">
        <v>124</v>
      </c>
      <c r="B96" s="446" t="s">
        <v>116</v>
      </c>
      <c r="C96" s="446" t="s">
        <v>125</v>
      </c>
      <c r="D96" s="447">
        <v>6660</v>
      </c>
      <c r="E96" s="42"/>
    </row>
    <row r="97" spans="1:5" x14ac:dyDescent="0.35">
      <c r="A97" s="446" t="s">
        <v>126</v>
      </c>
      <c r="B97" s="446" t="s">
        <v>116</v>
      </c>
      <c r="C97" s="446" t="s">
        <v>127</v>
      </c>
      <c r="D97" s="447">
        <v>6670</v>
      </c>
      <c r="E97" s="42"/>
    </row>
    <row r="98" spans="1:5" x14ac:dyDescent="0.35">
      <c r="A98" s="446" t="s">
        <v>128</v>
      </c>
      <c r="B98" s="446" t="s">
        <v>129</v>
      </c>
      <c r="C98" s="446" t="s">
        <v>117</v>
      </c>
      <c r="D98" s="447">
        <v>1103</v>
      </c>
      <c r="E98" s="42"/>
    </row>
    <row r="99" spans="1:5" x14ac:dyDescent="0.35">
      <c r="A99" s="446" t="s">
        <v>130</v>
      </c>
      <c r="B99" s="446" t="s">
        <v>129</v>
      </c>
      <c r="C99" s="446" t="s">
        <v>131</v>
      </c>
      <c r="D99" s="447">
        <v>1103</v>
      </c>
      <c r="E99" s="42"/>
    </row>
    <row r="100" spans="1:5" x14ac:dyDescent="0.35">
      <c r="A100" s="446" t="s">
        <v>132</v>
      </c>
      <c r="B100" s="446" t="s">
        <v>129</v>
      </c>
      <c r="C100" s="446" t="s">
        <v>133</v>
      </c>
      <c r="D100" s="447">
        <v>1110</v>
      </c>
      <c r="E100" s="42"/>
    </row>
    <row r="101" spans="1:5" x14ac:dyDescent="0.35">
      <c r="A101" s="446" t="s">
        <v>134</v>
      </c>
      <c r="B101" s="446" t="s">
        <v>129</v>
      </c>
      <c r="C101" s="446" t="s">
        <v>135</v>
      </c>
      <c r="D101" s="447">
        <v>1120</v>
      </c>
      <c r="E101" s="42"/>
    </row>
    <row r="102" spans="1:5" x14ac:dyDescent="0.35">
      <c r="A102" s="446" t="s">
        <v>136</v>
      </c>
      <c r="B102" s="446" t="s">
        <v>129</v>
      </c>
      <c r="C102" s="446" t="s">
        <v>137</v>
      </c>
      <c r="D102" s="447">
        <v>1140</v>
      </c>
      <c r="E102" s="42"/>
    </row>
    <row r="103" spans="1:5" x14ac:dyDescent="0.35">
      <c r="A103" s="446" t="s">
        <v>138</v>
      </c>
      <c r="B103" s="446" t="s">
        <v>129</v>
      </c>
      <c r="C103" s="446" t="s">
        <v>139</v>
      </c>
      <c r="D103" s="447">
        <v>1150</v>
      </c>
      <c r="E103" s="42"/>
    </row>
    <row r="104" spans="1:5" x14ac:dyDescent="0.35">
      <c r="A104" s="446" t="s">
        <v>140</v>
      </c>
      <c r="B104" s="446" t="s">
        <v>129</v>
      </c>
      <c r="C104" s="446" t="s">
        <v>141</v>
      </c>
      <c r="D104" s="447">
        <v>1170</v>
      </c>
      <c r="E104" s="42"/>
    </row>
    <row r="105" spans="1:5" x14ac:dyDescent="0.35">
      <c r="A105" s="446" t="s">
        <v>142</v>
      </c>
      <c r="B105" s="446" t="s">
        <v>129</v>
      </c>
      <c r="C105" s="446" t="s">
        <v>143</v>
      </c>
      <c r="D105" s="447">
        <v>1180</v>
      </c>
      <c r="E105" s="42"/>
    </row>
    <row r="106" spans="1:5" x14ac:dyDescent="0.35">
      <c r="A106" s="446" t="s">
        <v>144</v>
      </c>
      <c r="B106" s="446" t="s">
        <v>129</v>
      </c>
      <c r="C106" s="446" t="s">
        <v>145</v>
      </c>
      <c r="D106" s="447">
        <v>1190</v>
      </c>
      <c r="E106" s="42"/>
    </row>
    <row r="107" spans="1:5" x14ac:dyDescent="0.35">
      <c r="A107" s="446" t="s">
        <v>146</v>
      </c>
      <c r="B107" s="446" t="s">
        <v>147</v>
      </c>
      <c r="C107" s="446" t="s">
        <v>117</v>
      </c>
      <c r="D107" s="447">
        <v>3301</v>
      </c>
      <c r="E107" s="42"/>
    </row>
    <row r="108" spans="1:5" x14ac:dyDescent="0.35">
      <c r="A108" s="446" t="s">
        <v>148</v>
      </c>
      <c r="B108" s="446" t="s">
        <v>147</v>
      </c>
      <c r="C108" s="446" t="s">
        <v>149</v>
      </c>
      <c r="D108" s="447">
        <v>3301</v>
      </c>
      <c r="E108" s="42"/>
    </row>
    <row r="109" spans="1:5" x14ac:dyDescent="0.35">
      <c r="A109" s="446" t="s">
        <v>150</v>
      </c>
      <c r="B109" s="446" t="s">
        <v>147</v>
      </c>
      <c r="C109" s="446" t="s">
        <v>151</v>
      </c>
      <c r="D109" s="448">
        <v>3340</v>
      </c>
      <c r="E109" s="42"/>
    </row>
    <row r="110" spans="1:5" x14ac:dyDescent="0.35">
      <c r="A110" s="446" t="s">
        <v>152</v>
      </c>
      <c r="B110" s="446" t="s">
        <v>147</v>
      </c>
      <c r="C110" s="446" t="s">
        <v>153</v>
      </c>
      <c r="D110" s="448">
        <v>3380</v>
      </c>
      <c r="E110" s="42"/>
    </row>
    <row r="111" spans="1:5" x14ac:dyDescent="0.35">
      <c r="A111" s="446" t="s">
        <v>154</v>
      </c>
      <c r="B111" s="446" t="s">
        <v>147</v>
      </c>
      <c r="C111" s="446" t="s">
        <v>155</v>
      </c>
      <c r="D111" s="448">
        <v>3320</v>
      </c>
      <c r="E111" s="42"/>
    </row>
    <row r="112" spans="1:5" x14ac:dyDescent="0.35">
      <c r="A112" s="446" t="s">
        <v>156</v>
      </c>
      <c r="B112" s="446" t="s">
        <v>147</v>
      </c>
      <c r="C112" s="446" t="s">
        <v>157</v>
      </c>
      <c r="D112" s="448">
        <v>3350</v>
      </c>
      <c r="E112" s="42"/>
    </row>
    <row r="113" spans="1:5" x14ac:dyDescent="0.35">
      <c r="A113" s="446" t="s">
        <v>158</v>
      </c>
      <c r="B113" s="446" t="s">
        <v>147</v>
      </c>
      <c r="C113" s="446" t="s">
        <v>159</v>
      </c>
      <c r="D113" s="448">
        <v>3310</v>
      </c>
      <c r="E113" s="42"/>
    </row>
    <row r="114" spans="1:5" x14ac:dyDescent="0.35">
      <c r="A114" s="446" t="s">
        <v>160</v>
      </c>
      <c r="B114" s="446" t="s">
        <v>161</v>
      </c>
      <c r="C114" s="446" t="s">
        <v>117</v>
      </c>
      <c r="D114" s="447">
        <v>5501</v>
      </c>
      <c r="E114" s="42"/>
    </row>
    <row r="115" spans="1:5" x14ac:dyDescent="0.35">
      <c r="A115" s="446" t="s">
        <v>162</v>
      </c>
      <c r="B115" s="446" t="s">
        <v>161</v>
      </c>
      <c r="C115" s="446" t="s">
        <v>163</v>
      </c>
      <c r="D115" s="447">
        <v>5501</v>
      </c>
      <c r="E115" s="42"/>
    </row>
    <row r="116" spans="1:5" x14ac:dyDescent="0.35">
      <c r="A116" s="446" t="s">
        <v>164</v>
      </c>
      <c r="B116" s="446" t="s">
        <v>161</v>
      </c>
      <c r="C116" s="446" t="s">
        <v>165</v>
      </c>
      <c r="D116" s="447">
        <v>5570</v>
      </c>
      <c r="E116" s="42"/>
    </row>
    <row r="117" spans="1:5" x14ac:dyDescent="0.35">
      <c r="A117" s="446" t="s">
        <v>166</v>
      </c>
      <c r="B117" s="446" t="s">
        <v>161</v>
      </c>
      <c r="C117" s="446" t="s">
        <v>167</v>
      </c>
      <c r="D117" s="447">
        <v>5520</v>
      </c>
      <c r="E117" s="42"/>
    </row>
    <row r="118" spans="1:5" x14ac:dyDescent="0.35">
      <c r="A118" s="446" t="s">
        <v>168</v>
      </c>
      <c r="B118" s="446" t="s">
        <v>161</v>
      </c>
      <c r="C118" s="446" t="s">
        <v>169</v>
      </c>
      <c r="D118" s="447">
        <v>5580</v>
      </c>
      <c r="E118" s="42"/>
    </row>
    <row r="119" spans="1:5" x14ac:dyDescent="0.35">
      <c r="A119" s="446" t="s">
        <v>170</v>
      </c>
      <c r="B119" s="446" t="s">
        <v>161</v>
      </c>
      <c r="C119" s="446" t="s">
        <v>171</v>
      </c>
      <c r="D119" s="447">
        <v>5590</v>
      </c>
      <c r="E119" s="42"/>
    </row>
    <row r="120" spans="1:5" x14ac:dyDescent="0.35">
      <c r="A120" s="446" t="s">
        <v>172</v>
      </c>
      <c r="B120" s="446" t="s">
        <v>161</v>
      </c>
      <c r="C120" s="446" t="s">
        <v>173</v>
      </c>
      <c r="D120" s="447">
        <v>5540</v>
      </c>
      <c r="E120" s="42"/>
    </row>
    <row r="121" spans="1:5" x14ac:dyDescent="0.35">
      <c r="A121" s="446" t="s">
        <v>174</v>
      </c>
      <c r="B121" s="446" t="s">
        <v>161</v>
      </c>
      <c r="C121" s="446" t="s">
        <v>175</v>
      </c>
      <c r="D121" s="447">
        <v>5550</v>
      </c>
      <c r="E121" s="42"/>
    </row>
    <row r="122" spans="1:5" x14ac:dyDescent="0.35">
      <c r="A122" s="446" t="s">
        <v>176</v>
      </c>
      <c r="B122" s="446" t="s">
        <v>161</v>
      </c>
      <c r="C122" s="446" t="s">
        <v>177</v>
      </c>
      <c r="D122" s="447">
        <v>5560</v>
      </c>
      <c r="E122" s="42"/>
    </row>
  </sheetData>
  <autoFilter ref="A31:E86" xr:uid="{00000000-0001-0000-0000-000000000000}">
    <sortState xmlns:xlrd2="http://schemas.microsoft.com/office/spreadsheetml/2017/richdata2" ref="A32:E87">
      <sortCondition ref="A31:A86"/>
    </sortState>
  </autoFilter>
  <mergeCells count="19">
    <mergeCell ref="A30:E30"/>
    <mergeCell ref="A90:D90"/>
    <mergeCell ref="A10:E10"/>
    <mergeCell ref="A11:E11"/>
    <mergeCell ref="B16:E16"/>
    <mergeCell ref="B20:E20"/>
    <mergeCell ref="B18:E18"/>
    <mergeCell ref="B19:E19"/>
    <mergeCell ref="B22:E22"/>
    <mergeCell ref="B23:E23"/>
    <mergeCell ref="B21:E21"/>
    <mergeCell ref="B28:E28"/>
    <mergeCell ref="B27:E27"/>
    <mergeCell ref="B26:E26"/>
    <mergeCell ref="A1:E1"/>
    <mergeCell ref="A2:E2"/>
    <mergeCell ref="A4:E4"/>
    <mergeCell ref="A7:E7"/>
    <mergeCell ref="A9:E9"/>
  </mergeCells>
  <pageMargins left="0.7" right="0.7" top="0.75" bottom="0.75" header="0.3" footer="0.3"/>
  <pageSetup scale="6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H1708"/>
  <sheetViews>
    <sheetView showGridLines="0" zoomScale="80" zoomScaleNormal="80" workbookViewId="0">
      <selection activeCell="L27" sqref="L27:L31"/>
    </sheetView>
  </sheetViews>
  <sheetFormatPr defaultColWidth="8.81640625" defaultRowHeight="14.5" outlineLevelRow="1" x14ac:dyDescent="0.35"/>
  <cols>
    <col min="1" max="1" width="16.453125" style="50" customWidth="1"/>
    <col min="2" max="2" width="11.81640625" style="50" customWidth="1"/>
    <col min="3" max="3" width="12.1796875" style="50" bestFit="1" customWidth="1"/>
    <col min="4" max="4" width="13.81640625" style="50" bestFit="1" customWidth="1"/>
    <col min="5" max="5" width="12.453125" style="50" bestFit="1" customWidth="1"/>
    <col min="6" max="6" width="11" style="50" bestFit="1" customWidth="1"/>
    <col min="7" max="7" width="12.453125" style="50" bestFit="1" customWidth="1"/>
    <col min="8" max="8" width="14.81640625" style="50" customWidth="1"/>
    <col min="9" max="9" width="10" style="50" bestFit="1" customWidth="1"/>
    <col min="10" max="10" width="13.1796875" style="50" customWidth="1"/>
    <col min="11" max="11" width="15.54296875" style="50" bestFit="1" customWidth="1"/>
    <col min="12" max="12" width="13.1796875" style="50" customWidth="1"/>
    <col min="13" max="13" width="13.81640625" style="50" bestFit="1" customWidth="1"/>
    <col min="14" max="14" width="14.81640625" style="50" bestFit="1" customWidth="1"/>
    <col min="15" max="15" width="13.453125" style="50" bestFit="1" customWidth="1"/>
    <col min="16" max="16" width="12.1796875" style="50" customWidth="1"/>
    <col min="17" max="19" width="17.453125" style="50" customWidth="1"/>
    <col min="20" max="20" width="42.81640625" style="50" customWidth="1"/>
    <col min="21" max="21" width="15.81640625" style="50" customWidth="1"/>
    <col min="22" max="22" width="4" style="197" hidden="1" customWidth="1"/>
    <col min="23" max="23" width="10.453125" style="197" hidden="1" customWidth="1"/>
    <col min="24" max="27" width="18" style="197" hidden="1" customWidth="1"/>
    <col min="28" max="28" width="16.81640625" style="197" hidden="1" customWidth="1"/>
    <col min="29" max="29" width="24.26953125" style="197" hidden="1" customWidth="1"/>
    <col min="30" max="31" width="18.7265625" style="197" hidden="1" customWidth="1"/>
    <col min="32" max="32" width="10.54296875" style="197" hidden="1" customWidth="1"/>
    <col min="33" max="33" width="14.54296875" style="197" hidden="1" customWidth="1"/>
    <col min="34" max="34" width="13.453125" style="197" hidden="1" customWidth="1"/>
    <col min="35" max="35" width="16.81640625" style="197" hidden="1" customWidth="1"/>
    <col min="36" max="36" width="22" style="197" hidden="1" customWidth="1"/>
    <col min="37" max="37" width="23.26953125" style="197" hidden="1" customWidth="1"/>
    <col min="38" max="38" width="17.26953125" style="197" hidden="1" customWidth="1"/>
    <col min="39" max="39" width="18.7265625" style="197" hidden="1" customWidth="1"/>
    <col min="40" max="41" width="17.81640625" style="197" hidden="1" customWidth="1"/>
    <col min="42" max="42" width="16.54296875" style="197" hidden="1" customWidth="1"/>
    <col min="43" max="43" width="16.7265625" style="197" hidden="1" customWidth="1"/>
    <col min="44" max="44" width="14.54296875" style="197" hidden="1" customWidth="1"/>
    <col min="45" max="45" width="16.26953125" style="197" hidden="1" customWidth="1"/>
    <col min="46" max="46" width="11.453125" style="197" hidden="1" customWidth="1"/>
    <col min="47" max="47" width="15.7265625" style="197" hidden="1" customWidth="1"/>
    <col min="48" max="48" width="13.7265625" style="197" hidden="1" customWidth="1"/>
    <col min="49" max="49" width="13" style="197" hidden="1" customWidth="1"/>
    <col min="50" max="55" width="0" style="197" hidden="1" customWidth="1"/>
    <col min="56" max="56" width="17" style="395" hidden="1" customWidth="1"/>
    <col min="57" max="60" width="8.81640625" style="197"/>
    <col min="61" max="16384" width="8.81640625" style="50"/>
  </cols>
  <sheetData>
    <row r="1" spans="2:56" x14ac:dyDescent="0.35">
      <c r="B1" s="294"/>
    </row>
    <row r="2" spans="2:56" ht="18" x14ac:dyDescent="0.35">
      <c r="B2" s="11" t="s">
        <v>398</v>
      </c>
      <c r="C2" s="5"/>
      <c r="D2" s="15"/>
      <c r="E2" s="11"/>
      <c r="F2" s="1"/>
      <c r="G2" s="1"/>
      <c r="H2" s="1"/>
      <c r="I2" s="5"/>
      <c r="J2" s="2"/>
      <c r="K2" s="5"/>
      <c r="L2" s="801"/>
      <c r="M2"/>
      <c r="N2"/>
      <c r="O2"/>
      <c r="P2"/>
      <c r="Q2" s="802"/>
      <c r="R2" s="803"/>
      <c r="S2" s="803"/>
      <c r="T2"/>
      <c r="U2" s="168" t="str">
        <f>Lookup!$Z$2</f>
        <v>Effective 5/2026</v>
      </c>
    </row>
    <row r="3" spans="2:56" ht="18.5" thickBot="1" x14ac:dyDescent="0.45">
      <c r="B3" s="299"/>
      <c r="C3" s="295"/>
      <c r="D3" s="296"/>
      <c r="E3" s="295"/>
      <c r="F3" s="295"/>
      <c r="G3" s="295"/>
      <c r="H3" s="295"/>
      <c r="I3" s="295"/>
      <c r="J3" s="297"/>
      <c r="K3" s="295"/>
      <c r="L3" s="298"/>
      <c r="M3" s="295"/>
    </row>
    <row r="4" spans="2:56" ht="15" thickBot="1" x14ac:dyDescent="0.4">
      <c r="B4" s="1189" t="s">
        <v>239</v>
      </c>
      <c r="C4" s="1190"/>
      <c r="D4" s="1272"/>
      <c r="E4" s="1272"/>
      <c r="F4" s="1272"/>
      <c r="G4" s="1272"/>
      <c r="H4" s="94"/>
      <c r="I4" s="300"/>
      <c r="J4" s="1190" t="s">
        <v>244</v>
      </c>
      <c r="K4" s="1190"/>
      <c r="L4" s="756">
        <v>3196</v>
      </c>
      <c r="M4" s="301"/>
      <c r="N4" s="94"/>
      <c r="O4" s="94"/>
      <c r="P4" s="94"/>
      <c r="Q4" s="94"/>
      <c r="R4" s="94"/>
      <c r="S4" s="94"/>
      <c r="T4" s="94"/>
      <c r="U4" s="95"/>
      <c r="Y4" s="395"/>
      <c r="Z4" s="395"/>
      <c r="AA4" s="395"/>
      <c r="AB4" s="395"/>
      <c r="AC4" s="537" t="s">
        <v>341</v>
      </c>
      <c r="AD4" s="395"/>
      <c r="AE4" s="395"/>
      <c r="AF4" s="395"/>
      <c r="AG4" s="395"/>
      <c r="AH4" s="395"/>
      <c r="AI4" s="395"/>
      <c r="AJ4" s="395"/>
      <c r="AK4" s="395"/>
    </row>
    <row r="5" spans="2:56" ht="15" thickBot="1" x14ac:dyDescent="0.4">
      <c r="B5" s="735"/>
      <c r="C5" s="757"/>
      <c r="D5" s="302"/>
      <c r="E5" s="302"/>
      <c r="F5" s="302"/>
      <c r="G5" s="302"/>
      <c r="I5" s="303"/>
      <c r="J5" s="754"/>
      <c r="K5" s="722"/>
      <c r="L5" s="806"/>
      <c r="M5" s="807"/>
      <c r="N5" s="681" t="s">
        <v>279</v>
      </c>
      <c r="O5" s="682" t="s">
        <v>280</v>
      </c>
      <c r="P5"/>
      <c r="U5" s="96"/>
      <c r="Y5" s="395"/>
      <c r="Z5" s="395"/>
      <c r="AA5" s="395"/>
      <c r="AB5" s="395"/>
      <c r="AC5" s="395"/>
      <c r="AD5" s="395"/>
      <c r="AE5" s="395"/>
      <c r="AF5" s="395"/>
      <c r="AG5" s="395"/>
      <c r="AH5" s="395"/>
      <c r="AI5" s="395"/>
      <c r="AJ5" s="395"/>
      <c r="AK5" s="395"/>
    </row>
    <row r="6" spans="2:56" ht="15" thickBot="1" x14ac:dyDescent="0.4">
      <c r="B6" s="1191" t="s">
        <v>241</v>
      </c>
      <c r="C6" s="1192"/>
      <c r="D6" s="1273"/>
      <c r="E6" s="1273"/>
      <c r="F6" s="1273"/>
      <c r="G6" s="1273"/>
      <c r="I6" s="303"/>
      <c r="J6" s="1192" t="s">
        <v>312</v>
      </c>
      <c r="K6" s="1192"/>
      <c r="L6" s="756" t="s">
        <v>399</v>
      </c>
      <c r="M6" s="807"/>
      <c r="N6"/>
      <c r="O6"/>
      <c r="P6"/>
      <c r="U6" s="96"/>
      <c r="Y6" s="537" t="s">
        <v>239</v>
      </c>
      <c r="Z6" s="537"/>
      <c r="AA6" s="1258">
        <v>0</v>
      </c>
      <c r="AB6" s="1258"/>
      <c r="AC6" s="537" t="s">
        <v>343</v>
      </c>
      <c r="AD6" s="538">
        <f>IF(AD7="yes",AI6,0)</f>
        <v>0</v>
      </c>
      <c r="AE6" s="395"/>
      <c r="AF6" s="395"/>
      <c r="AG6" s="395"/>
      <c r="AH6" s="395"/>
      <c r="AI6" s="539">
        <f>ROUNDDOWN($O$26*0.6/24,2)</f>
        <v>0</v>
      </c>
      <c r="AJ6" s="540"/>
      <c r="AK6" s="395"/>
    </row>
    <row r="7" spans="2:56" x14ac:dyDescent="0.35">
      <c r="B7" s="1199"/>
      <c r="C7" s="1200"/>
      <c r="D7" s="1201"/>
      <c r="E7" s="1202"/>
      <c r="F7" s="1202"/>
      <c r="G7" s="1202"/>
      <c r="H7" s="304"/>
      <c r="I7" s="303"/>
      <c r="J7" s="794"/>
      <c r="K7" s="722"/>
      <c r="L7" s="305"/>
      <c r="M7" s="726"/>
      <c r="N7" s="648"/>
      <c r="O7" s="649" t="s">
        <v>240</v>
      </c>
      <c r="P7"/>
      <c r="U7" s="96"/>
      <c r="Y7" s="537" t="s">
        <v>241</v>
      </c>
      <c r="Z7" s="537"/>
      <c r="AA7" s="1259">
        <v>0</v>
      </c>
      <c r="AB7" s="1259"/>
      <c r="AC7" s="537" t="s">
        <v>344</v>
      </c>
      <c r="AD7" s="541" t="s">
        <v>345</v>
      </c>
      <c r="AE7" s="395"/>
      <c r="AF7" s="395"/>
      <c r="AG7" s="395"/>
      <c r="AH7" s="395"/>
      <c r="AI7" s="395"/>
      <c r="AJ7" s="395"/>
      <c r="AK7" s="395"/>
      <c r="BD7" s="395" t="s">
        <v>346</v>
      </c>
    </row>
    <row r="8" spans="2:56" x14ac:dyDescent="0.35">
      <c r="B8" s="1270" t="s">
        <v>243</v>
      </c>
      <c r="C8" s="1271"/>
      <c r="D8" s="72"/>
      <c r="H8" s="303"/>
      <c r="I8" s="303"/>
      <c r="J8" s="1192" t="s">
        <v>314</v>
      </c>
      <c r="K8" s="1192"/>
      <c r="L8" s="624">
        <v>0</v>
      </c>
      <c r="M8" s="807"/>
      <c r="N8" s="650"/>
      <c r="O8" s="649" t="s">
        <v>242</v>
      </c>
      <c r="P8"/>
      <c r="U8" s="96"/>
      <c r="Y8" s="542"/>
      <c r="Z8" s="537"/>
      <c r="AA8" s="537"/>
      <c r="AB8" s="395"/>
      <c r="AC8" s="395"/>
      <c r="AD8" s="553"/>
      <c r="AE8" s="395"/>
      <c r="AF8" s="395"/>
      <c r="AG8" s="395"/>
      <c r="AH8" s="395"/>
      <c r="AI8" s="395"/>
      <c r="AJ8" s="395"/>
      <c r="AK8" s="395"/>
      <c r="BD8" s="395" t="s">
        <v>345</v>
      </c>
    </row>
    <row r="9" spans="2:56" ht="15" thickBot="1" x14ac:dyDescent="0.4">
      <c r="B9" s="804"/>
      <c r="C9" s="805"/>
      <c r="D9" s="307"/>
      <c r="E9" s="308"/>
      <c r="F9" s="308"/>
      <c r="G9" s="308"/>
      <c r="H9" s="308"/>
      <c r="I9" s="308"/>
      <c r="J9" s="224"/>
      <c r="K9" s="224"/>
      <c r="L9" s="98"/>
      <c r="M9" s="306"/>
      <c r="N9" s="98"/>
      <c r="O9" s="98"/>
      <c r="P9" s="98"/>
      <c r="Q9" s="98"/>
      <c r="R9" s="98"/>
      <c r="S9" s="98"/>
      <c r="T9" s="98"/>
      <c r="U9" s="231"/>
      <c r="Y9" s="537" t="s">
        <v>348</v>
      </c>
      <c r="Z9" s="537"/>
      <c r="AA9" s="1260" t="s">
        <v>377</v>
      </c>
      <c r="AB9" s="1260"/>
      <c r="AC9" s="537" t="s">
        <v>349</v>
      </c>
      <c r="AD9" s="543">
        <v>45839</v>
      </c>
      <c r="AE9" s="395"/>
      <c r="AF9" s="395"/>
      <c r="AG9" s="395"/>
      <c r="AH9" s="395"/>
      <c r="AI9" s="395"/>
      <c r="AJ9" s="395"/>
      <c r="AK9" s="395"/>
    </row>
    <row r="10" spans="2:56" outlineLevel="1" x14ac:dyDescent="0.35">
      <c r="B10" s="309"/>
      <c r="C10" s="310"/>
      <c r="D10" s="311"/>
      <c r="E10" s="312"/>
      <c r="F10" s="312"/>
      <c r="G10" s="312"/>
      <c r="H10" s="312"/>
      <c r="I10" s="312"/>
      <c r="J10" s="94"/>
      <c r="K10" s="94"/>
      <c r="L10" s="94"/>
      <c r="M10" s="310"/>
      <c r="N10" s="94"/>
      <c r="O10" s="94"/>
      <c r="P10" s="94"/>
      <c r="Q10" s="94"/>
      <c r="R10" s="94"/>
      <c r="S10" s="94"/>
      <c r="T10" s="94"/>
      <c r="U10" s="95"/>
      <c r="Y10" s="537" t="s">
        <v>350</v>
      </c>
      <c r="Z10" s="537"/>
      <c r="AA10" s="1261" t="s">
        <v>394</v>
      </c>
      <c r="AB10" s="1261"/>
      <c r="AC10" s="537" t="s">
        <v>314</v>
      </c>
      <c r="AD10" s="541" t="s">
        <v>351</v>
      </c>
      <c r="AE10" s="395"/>
      <c r="AF10" s="395"/>
      <c r="AG10" s="395"/>
      <c r="AH10" s="395"/>
      <c r="AI10" s="395"/>
      <c r="AJ10" s="395"/>
      <c r="AK10" s="395"/>
    </row>
    <row r="11" spans="2:56" ht="15.5" outlineLevel="1" x14ac:dyDescent="0.35">
      <c r="B11" s="219"/>
      <c r="C11" s="52"/>
      <c r="D11" s="52"/>
      <c r="E11" s="86"/>
      <c r="F11" s="86"/>
      <c r="G11" s="85"/>
      <c r="H11" s="52"/>
      <c r="I11" s="52"/>
      <c r="J11" s="52"/>
      <c r="K11" s="1282" t="s">
        <v>315</v>
      </c>
      <c r="L11" s="1283"/>
      <c r="M11" s="1283"/>
      <c r="N11" s="1283"/>
      <c r="O11" s="1283"/>
      <c r="P11" s="1283"/>
      <c r="Q11" s="1283"/>
      <c r="R11" s="1283"/>
      <c r="S11" s="1283"/>
      <c r="T11" s="1283"/>
      <c r="U11" s="1284"/>
      <c r="Y11" s="395"/>
      <c r="Z11" s="395"/>
      <c r="AA11" s="395"/>
      <c r="AB11" s="395"/>
      <c r="AC11" s="395"/>
      <c r="AD11" s="395"/>
      <c r="AE11" s="395"/>
      <c r="AF11" s="395"/>
      <c r="AG11" s="395"/>
      <c r="AH11" s="395"/>
      <c r="AI11" s="395"/>
      <c r="AJ11" s="395"/>
      <c r="AK11" s="395"/>
    </row>
    <row r="12" spans="2:56" ht="14.5" customHeight="1" outlineLevel="1" x14ac:dyDescent="0.35">
      <c r="B12" s="220"/>
      <c r="C12" s="101"/>
      <c r="D12" s="102"/>
      <c r="E12" s="102"/>
      <c r="F12" s="102"/>
      <c r="G12" s="102"/>
      <c r="H12" s="87"/>
      <c r="I12" s="103"/>
      <c r="J12" s="103"/>
      <c r="K12" s="1307" t="s">
        <v>318</v>
      </c>
      <c r="L12" s="1308"/>
      <c r="M12" s="1308"/>
      <c r="N12" s="1308"/>
      <c r="O12" s="1308"/>
      <c r="P12" s="1308"/>
      <c r="Q12" s="1308"/>
      <c r="R12" s="1308"/>
      <c r="S12" s="1308"/>
      <c r="T12" s="1308"/>
      <c r="U12" s="1309"/>
      <c r="Y12" s="395"/>
      <c r="Z12" s="395"/>
      <c r="AA12" s="395"/>
      <c r="AB12" s="395"/>
      <c r="AC12" s="395"/>
      <c r="AD12" s="395"/>
      <c r="AE12" s="395"/>
      <c r="AF12" s="395"/>
      <c r="AG12" s="395"/>
      <c r="AH12" s="395"/>
      <c r="AI12" s="395"/>
      <c r="AJ12" s="395"/>
      <c r="AK12" s="395"/>
    </row>
    <row r="13" spans="2:56" outlineLevel="1" x14ac:dyDescent="0.35">
      <c r="B13" s="1218" t="s">
        <v>317</v>
      </c>
      <c r="C13" s="1219"/>
      <c r="D13" s="1285"/>
      <c r="E13" s="1286"/>
      <c r="F13" s="1286"/>
      <c r="G13" s="1287"/>
      <c r="H13" s="1222" t="s">
        <v>243</v>
      </c>
      <c r="I13" s="1225"/>
      <c r="J13" s="103"/>
      <c r="K13" s="1310"/>
      <c r="L13" s="1311"/>
      <c r="M13" s="1311"/>
      <c r="N13" s="1311"/>
      <c r="O13" s="1311"/>
      <c r="P13" s="1311"/>
      <c r="Q13" s="1311"/>
      <c r="R13" s="1311"/>
      <c r="S13" s="1311"/>
      <c r="T13" s="1311"/>
      <c r="U13" s="1312"/>
      <c r="Y13" s="395"/>
      <c r="Z13" s="395"/>
      <c r="AA13" s="395"/>
      <c r="AB13" s="395"/>
      <c r="AC13" s="395"/>
      <c r="AD13" s="395"/>
      <c r="AE13" s="395"/>
      <c r="AF13" s="395"/>
      <c r="AG13" s="395"/>
      <c r="AH13" s="395"/>
      <c r="AI13" s="395"/>
      <c r="AJ13" s="395"/>
      <c r="AK13" s="395"/>
    </row>
    <row r="14" spans="2:56" outlineLevel="1" x14ac:dyDescent="0.35">
      <c r="B14" s="1220"/>
      <c r="C14" s="1221"/>
      <c r="D14" s="1288"/>
      <c r="E14" s="1289"/>
      <c r="F14" s="1289"/>
      <c r="G14" s="1290"/>
      <c r="H14" s="1223"/>
      <c r="I14" s="1226"/>
      <c r="J14" s="52"/>
      <c r="K14" s="1310"/>
      <c r="L14" s="1311"/>
      <c r="M14" s="1311"/>
      <c r="N14" s="1311"/>
      <c r="O14" s="1311"/>
      <c r="P14" s="1311"/>
      <c r="Q14" s="1311"/>
      <c r="R14" s="1311"/>
      <c r="S14" s="1311"/>
      <c r="T14" s="1311"/>
      <c r="U14" s="1312"/>
      <c r="Z14" s="395"/>
      <c r="AA14" s="395"/>
      <c r="AB14" s="395"/>
      <c r="AC14" s="395"/>
      <c r="AD14" s="395"/>
      <c r="AE14" s="395"/>
      <c r="AF14" s="395"/>
      <c r="AG14" s="395"/>
      <c r="AH14" s="395"/>
      <c r="AI14" s="395"/>
      <c r="AK14" s="395"/>
    </row>
    <row r="15" spans="2:56" outlineLevel="1" x14ac:dyDescent="0.35">
      <c r="B15" s="1228" t="s">
        <v>319</v>
      </c>
      <c r="C15" s="1229"/>
      <c r="D15" s="1294"/>
      <c r="E15" s="1295"/>
      <c r="F15" s="1295"/>
      <c r="G15" s="1296"/>
      <c r="H15" s="1224"/>
      <c r="I15" s="1227"/>
      <c r="J15" s="52"/>
      <c r="K15" s="1310"/>
      <c r="L15" s="1311"/>
      <c r="M15" s="1311"/>
      <c r="N15" s="1311"/>
      <c r="O15" s="1311"/>
      <c r="P15" s="1311"/>
      <c r="Q15" s="1311"/>
      <c r="R15" s="1311"/>
      <c r="S15" s="1311"/>
      <c r="T15" s="1311"/>
      <c r="U15" s="1312"/>
      <c r="BD15" s="537" t="s">
        <v>353</v>
      </c>
    </row>
    <row r="16" spans="2:56" outlineLevel="1" x14ac:dyDescent="0.35">
      <c r="B16" s="137"/>
      <c r="J16" s="52"/>
      <c r="K16" s="1310"/>
      <c r="L16" s="1311"/>
      <c r="M16" s="1311"/>
      <c r="N16" s="1311"/>
      <c r="O16" s="1311"/>
      <c r="P16" s="1311"/>
      <c r="Q16" s="1311"/>
      <c r="R16" s="1311"/>
      <c r="S16" s="1311"/>
      <c r="T16" s="1311"/>
      <c r="U16" s="1312"/>
    </row>
    <row r="17" spans="2:56" outlineLevel="1" x14ac:dyDescent="0.35">
      <c r="B17" s="137"/>
      <c r="J17" s="52"/>
      <c r="K17" s="1310"/>
      <c r="L17" s="1311"/>
      <c r="M17" s="1311"/>
      <c r="N17" s="1311"/>
      <c r="O17" s="1311"/>
      <c r="P17" s="1311"/>
      <c r="Q17" s="1311"/>
      <c r="R17" s="1311"/>
      <c r="S17" s="1311"/>
      <c r="T17" s="1311"/>
      <c r="U17" s="1312"/>
      <c r="BD17" s="197" t="s">
        <v>351</v>
      </c>
    </row>
    <row r="18" spans="2:56" ht="29.5" customHeight="1" outlineLevel="1" x14ac:dyDescent="0.35">
      <c r="B18" s="137"/>
      <c r="J18" s="52"/>
      <c r="K18" s="1313"/>
      <c r="L18" s="1314"/>
      <c r="M18" s="1314"/>
      <c r="N18" s="1314"/>
      <c r="O18" s="1314"/>
      <c r="P18" s="1314"/>
      <c r="Q18" s="1314"/>
      <c r="R18" s="1314"/>
      <c r="S18" s="1314"/>
      <c r="T18" s="1314"/>
      <c r="U18" s="1315"/>
      <c r="BD18" s="197" t="s">
        <v>354</v>
      </c>
    </row>
    <row r="19" spans="2:56" ht="15" thickBot="1" x14ac:dyDescent="0.4">
      <c r="B19" s="221"/>
      <c r="C19" s="98"/>
      <c r="D19" s="98"/>
      <c r="E19" s="98"/>
      <c r="F19" s="98"/>
      <c r="G19" s="98"/>
      <c r="H19" s="98"/>
      <c r="I19" s="98"/>
      <c r="J19" s="98"/>
      <c r="K19" s="139"/>
      <c r="L19" s="230"/>
      <c r="M19" s="230"/>
      <c r="N19" s="230"/>
      <c r="O19" s="230"/>
      <c r="P19" s="230"/>
      <c r="Q19" s="230"/>
      <c r="R19" s="230"/>
      <c r="S19" s="230"/>
      <c r="T19" s="230"/>
      <c r="U19" s="231"/>
      <c r="AQ19" s="197" t="s">
        <v>400</v>
      </c>
      <c r="BD19" s="197" t="s">
        <v>355</v>
      </c>
    </row>
    <row r="20" spans="2:56" ht="15" outlineLevel="1" thickBot="1" x14ac:dyDescent="0.4">
      <c r="B20" s="1171" t="s">
        <v>245</v>
      </c>
      <c r="C20" s="1172"/>
      <c r="D20" s="1172"/>
      <c r="E20" s="1172"/>
      <c r="F20" s="1172"/>
      <c r="G20" s="1172"/>
      <c r="H20" s="1172"/>
      <c r="I20" s="1172"/>
      <c r="J20" s="1172"/>
      <c r="K20" s="1172"/>
      <c r="L20" s="1172"/>
      <c r="M20" s="1172"/>
      <c r="N20" s="1172"/>
      <c r="O20" s="1172"/>
      <c r="P20" s="1172"/>
      <c r="Q20" s="1172"/>
      <c r="R20" s="1172"/>
      <c r="S20" s="1172"/>
      <c r="T20" s="1172"/>
      <c r="U20" s="1173"/>
      <c r="Y20" s="537" t="s">
        <v>401</v>
      </c>
      <c r="AI20" s="537" t="s">
        <v>402</v>
      </c>
      <c r="BD20" s="197" t="s">
        <v>356</v>
      </c>
    </row>
    <row r="21" spans="2:56" ht="28" outlineLevel="1" x14ac:dyDescent="0.35">
      <c r="B21" s="764"/>
      <c r="C21" s="22"/>
      <c r="D21" s="22"/>
      <c r="E21" s="22"/>
      <c r="F21" s="22"/>
      <c r="G21" s="22"/>
      <c r="H21" s="22"/>
      <c r="I21" s="22"/>
      <c r="J21" s="22"/>
      <c r="K21" s="22"/>
      <c r="L21" s="22"/>
      <c r="M21" s="22"/>
      <c r="N21" s="22"/>
      <c r="O21" s="22"/>
      <c r="P21" s="22"/>
      <c r="Q21" s="22"/>
      <c r="R21" s="22"/>
      <c r="S21" s="22"/>
      <c r="T21" s="22"/>
      <c r="U21" s="17"/>
      <c r="V21" s="395"/>
      <c r="AQ21" s="459" t="s">
        <v>250</v>
      </c>
      <c r="AR21" s="460" t="s">
        <v>325</v>
      </c>
      <c r="AS21" s="460" t="s">
        <v>326</v>
      </c>
      <c r="AT21" s="461" t="s">
        <v>327</v>
      </c>
      <c r="AU21" s="462" t="s">
        <v>328</v>
      </c>
      <c r="AV21" s="462" t="s">
        <v>329</v>
      </c>
      <c r="AW21" s="463" t="s">
        <v>327</v>
      </c>
      <c r="BD21" s="197" t="s">
        <v>359</v>
      </c>
    </row>
    <row r="22" spans="2:56" ht="15" customHeight="1" outlineLevel="1" x14ac:dyDescent="0.35">
      <c r="B22" s="524"/>
      <c r="C22"/>
      <c r="D22"/>
      <c r="E22"/>
      <c r="F22"/>
      <c r="G22"/>
      <c r="H22"/>
      <c r="I22"/>
      <c r="J22"/>
      <c r="K22"/>
      <c r="L22"/>
      <c r="M22"/>
      <c r="N22"/>
      <c r="O22"/>
      <c r="P22"/>
      <c r="Q22"/>
      <c r="R22"/>
      <c r="S22"/>
      <c r="T22"/>
      <c r="U22" s="18"/>
      <c r="Y22" s="1239" t="s">
        <v>248</v>
      </c>
      <c r="Z22" s="1239"/>
      <c r="AA22" s="1239"/>
      <c r="AB22" s="1239"/>
      <c r="AC22" s="1239"/>
      <c r="AI22" s="1316" t="s">
        <v>403</v>
      </c>
      <c r="AJ22" s="1317"/>
      <c r="AK22" s="1318"/>
      <c r="AQ22" s="83" t="str">
        <f t="shared" ref="AQ22:AQ34" si="0">C25</f>
        <v/>
      </c>
      <c r="AR22" s="564">
        <f>$I$30*INDEX($D$25:$D$37,MATCH(AQ22,$C$25:$C$37,0))</f>
        <v>0</v>
      </c>
      <c r="AS22" s="545">
        <f>$I$30*INDEX($E$25:$E$37,MATCH(AQ22,$C$25:$C$37,0))</f>
        <v>0</v>
      </c>
      <c r="AT22" s="549">
        <f>AS22-(INDEX($E$25:$E$37,MATCH(AQ22,$C$25:$C$37,0)))</f>
        <v>0</v>
      </c>
      <c r="AU22" s="564">
        <f>$I$30*INDEX($F$25:$F$37,MATCH(AQ22,$C$25:$C$37,0))</f>
        <v>0</v>
      </c>
      <c r="AV22" s="545">
        <f>$I$30*INDEX($G$25:$G$37,MATCH(AQ22,$C$25:$C$37,0))</f>
        <v>0</v>
      </c>
      <c r="AW22" s="549">
        <f>AV22-(INDEX($G$25:$G$37,MATCH(AQ22,$C$25:$C$37,0)))</f>
        <v>0</v>
      </c>
      <c r="BD22" s="197" t="s">
        <v>360</v>
      </c>
    </row>
    <row r="23" spans="2:56" ht="27.65" customHeight="1" outlineLevel="1" x14ac:dyDescent="0.35">
      <c r="B23" s="524"/>
      <c r="C23" s="808"/>
      <c r="D23" s="1050" t="s">
        <v>246</v>
      </c>
      <c r="E23" s="1051"/>
      <c r="F23" s="1195" t="s">
        <v>247</v>
      </c>
      <c r="G23" s="1196"/>
      <c r="H23" s="740"/>
      <c r="I23" s="1032" t="s">
        <v>248</v>
      </c>
      <c r="J23" s="1032"/>
      <c r="K23" s="1032"/>
      <c r="L23"/>
      <c r="M23" s="1297" t="s">
        <v>403</v>
      </c>
      <c r="N23" s="1298"/>
      <c r="O23" s="1299"/>
      <c r="P23"/>
      <c r="Q23" s="1032" t="s">
        <v>249</v>
      </c>
      <c r="R23" s="1032"/>
      <c r="S23" s="1032"/>
      <c r="T23" s="809"/>
      <c r="U23" s="18"/>
      <c r="Y23" s="544"/>
      <c r="Z23" s="615" t="s">
        <v>404</v>
      </c>
      <c r="AA23" s="615" t="s">
        <v>252</v>
      </c>
      <c r="AB23" s="615" t="s">
        <v>323</v>
      </c>
      <c r="AC23" s="135" t="s">
        <v>324</v>
      </c>
      <c r="AI23" s="509"/>
      <c r="AJ23" s="508" t="s">
        <v>405</v>
      </c>
      <c r="AK23" s="508" t="s">
        <v>406</v>
      </c>
      <c r="AL23" s="508" t="s">
        <v>407</v>
      </c>
      <c r="AM23" s="458" t="s">
        <v>324</v>
      </c>
      <c r="AQ23" s="83" t="str">
        <f t="shared" si="0"/>
        <v/>
      </c>
      <c r="AR23" s="564">
        <f t="shared" ref="AR23:AR34" si="1">$I$30*INDEX($D$25:$D$37,MATCH(AQ23,$C$25:$C$37,0))</f>
        <v>0</v>
      </c>
      <c r="AS23" s="545">
        <f t="shared" ref="AS23:AS34" si="2">$I$30*INDEX($E$25:$E$37,MATCH(AQ23,$C$25:$C$37,0))</f>
        <v>0</v>
      </c>
      <c r="AT23" s="549">
        <f t="shared" ref="AT23:AT34" si="3">AS23-(INDEX($E$25:$E$37,MATCH(AQ23,$C$25:$C$37,0)))</f>
        <v>0</v>
      </c>
      <c r="AU23" s="564">
        <f t="shared" ref="AU23:AU34" si="4">$I$30*INDEX($F$25:$F$37,MATCH(AQ23,$C$25:$C$37,0))</f>
        <v>0</v>
      </c>
      <c r="AV23" s="545">
        <f t="shared" ref="AV23:AV34" si="5">$I$30*INDEX($G$25:$G$37,MATCH(AQ23,$C$25:$C$37,0))</f>
        <v>0</v>
      </c>
      <c r="AW23" s="549">
        <f t="shared" ref="AW23:AW34" si="6">AV23-(INDEX($G$25:$G$37,MATCH(AQ23,$C$25:$C$37,0)))</f>
        <v>0</v>
      </c>
      <c r="BD23" s="197" t="s">
        <v>361</v>
      </c>
    </row>
    <row r="24" spans="2:56" ht="29.5" customHeight="1" outlineLevel="1" x14ac:dyDescent="0.35">
      <c r="B24" s="524"/>
      <c r="C24" s="741" t="s">
        <v>250</v>
      </c>
      <c r="D24" s="742" t="s">
        <v>321</v>
      </c>
      <c r="E24" s="742" t="s">
        <v>251</v>
      </c>
      <c r="F24" s="743" t="s">
        <v>321</v>
      </c>
      <c r="G24" s="743" t="s">
        <v>251</v>
      </c>
      <c r="H24" s="744"/>
      <c r="I24" s="645"/>
      <c r="J24" s="646" t="s">
        <v>404</v>
      </c>
      <c r="K24" s="646" t="s">
        <v>252</v>
      </c>
      <c r="L24"/>
      <c r="M24" s="1300"/>
      <c r="N24" s="1293" t="s">
        <v>405</v>
      </c>
      <c r="O24" s="1293" t="s">
        <v>406</v>
      </c>
      <c r="P24" s="809"/>
      <c r="Q24" s="1032" t="s">
        <v>253</v>
      </c>
      <c r="R24" s="1033" t="s">
        <v>254</v>
      </c>
      <c r="S24" s="1033" t="s">
        <v>255</v>
      </c>
      <c r="T24" s="809"/>
      <c r="U24" s="18"/>
      <c r="Y24" s="544" t="s">
        <v>256</v>
      </c>
      <c r="Z24" s="564">
        <f>J25*$I$30</f>
        <v>0</v>
      </c>
      <c r="AA24" s="545">
        <f>K25*$I$30</f>
        <v>0</v>
      </c>
      <c r="AB24" s="546">
        <f>AA24-AB25</f>
        <v>0</v>
      </c>
      <c r="AC24" s="467">
        <v>59202025</v>
      </c>
      <c r="AI24" s="581" t="s">
        <v>408</v>
      </c>
      <c r="AJ24" s="108">
        <f>N26</f>
        <v>0</v>
      </c>
      <c r="AK24" s="108">
        <f>O26</f>
        <v>0</v>
      </c>
      <c r="AL24" s="546">
        <f>AJ24-AL25</f>
        <v>0</v>
      </c>
      <c r="AM24" s="547"/>
      <c r="AQ24" s="83" t="str">
        <f t="shared" si="0"/>
        <v/>
      </c>
      <c r="AR24" s="564">
        <f t="shared" si="1"/>
        <v>0</v>
      </c>
      <c r="AS24" s="545">
        <f t="shared" si="2"/>
        <v>0</v>
      </c>
      <c r="AT24" s="549">
        <f t="shared" si="3"/>
        <v>0</v>
      </c>
      <c r="AU24" s="564">
        <f t="shared" si="4"/>
        <v>0</v>
      </c>
      <c r="AV24" s="545">
        <f t="shared" si="5"/>
        <v>0</v>
      </c>
      <c r="AW24" s="549">
        <f t="shared" si="6"/>
        <v>0</v>
      </c>
      <c r="BD24" s="197" t="s">
        <v>362</v>
      </c>
    </row>
    <row r="25" spans="2:56" ht="14.5" customHeight="1" outlineLevel="1" x14ac:dyDescent="0.35">
      <c r="B25" s="524"/>
      <c r="C25" s="810" t="str" cm="1">
        <f t="array" ref="C25">IF(IFERROR(INDEX($B$51:$B$1705,MATCH(0,COUNTIF($C$24:C24,$B$51:$B$1705),0)),"")=0,"",IFERROR(INDEX($B$51:$B$1705,MATCH(0,COUNTIF($C$24:C24,$B$51:$B$1705),0)),""))</f>
        <v/>
      </c>
      <c r="D25" s="811">
        <f t="shared" ref="D25:D37" si="7">SUMIF($B$51:$B$1705,$C25,$N$51:$N$1705)</f>
        <v>0</v>
      </c>
      <c r="E25" s="812">
        <f t="shared" ref="E25:E37" si="8">SUMIF($B$51:$B$1705,$C25,$O$51:$O$1705)</f>
        <v>0</v>
      </c>
      <c r="F25" s="811">
        <f t="shared" ref="F25:F37" si="9">SUMIF($B$51:$B$1705,$C25,$P$51:$P$1705)</f>
        <v>0</v>
      </c>
      <c r="G25" s="813">
        <f t="shared" ref="G25:G37" si="10">SUMIF($B$51:$B$1705,$C25,$Q$51:$Q$1705)</f>
        <v>0</v>
      </c>
      <c r="H25"/>
      <c r="I25" s="814" t="s">
        <v>409</v>
      </c>
      <c r="J25" s="665">
        <f>SUM($N$51:$N$1705)-J26-J27</f>
        <v>0</v>
      </c>
      <c r="K25" s="640">
        <f>SUM($O$51:$O$1705)-K26-K27</f>
        <v>0</v>
      </c>
      <c r="L25"/>
      <c r="M25" s="1300"/>
      <c r="N25" s="1293"/>
      <c r="O25" s="1293"/>
      <c r="P25" s="815"/>
      <c r="Q25" s="1032"/>
      <c r="R25" s="1033"/>
      <c r="S25" s="1033"/>
      <c r="T25" s="815"/>
      <c r="U25" s="18"/>
      <c r="Y25" s="544"/>
      <c r="Z25" s="544"/>
      <c r="AA25" s="545"/>
      <c r="AB25" s="548">
        <v>0</v>
      </c>
      <c r="AC25" s="467"/>
      <c r="AI25" s="581"/>
      <c r="AJ25" s="108"/>
      <c r="AK25" s="108"/>
      <c r="AL25" s="548">
        <v>0</v>
      </c>
      <c r="AM25" s="547"/>
      <c r="AQ25" s="83" t="str">
        <f t="shared" si="0"/>
        <v/>
      </c>
      <c r="AR25" s="564">
        <f t="shared" si="1"/>
        <v>0</v>
      </c>
      <c r="AS25" s="545">
        <f t="shared" si="2"/>
        <v>0</v>
      </c>
      <c r="AT25" s="549">
        <f t="shared" si="3"/>
        <v>0</v>
      </c>
      <c r="AU25" s="564">
        <f t="shared" si="4"/>
        <v>0</v>
      </c>
      <c r="AV25" s="545">
        <f t="shared" si="5"/>
        <v>0</v>
      </c>
      <c r="AW25" s="549">
        <f t="shared" si="6"/>
        <v>0</v>
      </c>
      <c r="BD25" s="197" t="s">
        <v>363</v>
      </c>
    </row>
    <row r="26" spans="2:56" outlineLevel="1" x14ac:dyDescent="0.35">
      <c r="B26" s="524"/>
      <c r="C26" s="810" t="str" cm="1">
        <f t="array" ref="C26">IF(IFERROR(INDEX($B$51:$B$1705,MATCH(0,COUNTIF($C$24:C25,$B$51:$B$1705),0)),"")=0,"",IFERROR(INDEX($B$51:$B$1705,MATCH(0,COUNTIF($C$24:C25,$B$51:$B$1705),0)),""))</f>
        <v/>
      </c>
      <c r="D26" s="811">
        <f t="shared" si="7"/>
        <v>0</v>
      </c>
      <c r="E26" s="812">
        <f t="shared" si="8"/>
        <v>0</v>
      </c>
      <c r="F26" s="811">
        <f t="shared" si="9"/>
        <v>0</v>
      </c>
      <c r="G26" s="813">
        <f t="shared" si="10"/>
        <v>0</v>
      </c>
      <c r="H26"/>
      <c r="I26" s="814" t="s">
        <v>257</v>
      </c>
      <c r="J26" s="665">
        <f>SUMIFS($N$51:$N$1705,$D$51:$D$1705,$D$48)+SUMIFS($N$51:$N$1705,$D$51:$D$1705,$D$48-1)</f>
        <v>0</v>
      </c>
      <c r="K26" s="640">
        <f>SUMIFS($O$51:$O$1705,$D$51:$D$1705,$D$48)+SUMIFS($O$51:$O$1705,$D$51:$D$1705,$D$48-1)</f>
        <v>0</v>
      </c>
      <c r="L26"/>
      <c r="M26" s="814" t="s">
        <v>409</v>
      </c>
      <c r="N26" s="665">
        <f>SUM($R$51:$R$1705)-N27-N28</f>
        <v>0</v>
      </c>
      <c r="O26" s="640">
        <f>SUM($S$51:$S$1705)-O27-O28</f>
        <v>0</v>
      </c>
      <c r="P26" s="815"/>
      <c r="Q26" s="107"/>
      <c r="R26" s="158"/>
      <c r="S26" s="747">
        <f>R26</f>
        <v>0</v>
      </c>
      <c r="T26" s="815"/>
      <c r="U26" s="18"/>
      <c r="Y26" s="544" t="s">
        <v>257</v>
      </c>
      <c r="Z26" s="564">
        <f>J26*$I$30</f>
        <v>0</v>
      </c>
      <c r="AA26" s="545">
        <f>K26*$I$30</f>
        <v>0</v>
      </c>
      <c r="AB26" s="549">
        <f>AA26</f>
        <v>0</v>
      </c>
      <c r="AC26" s="467">
        <v>59205000</v>
      </c>
      <c r="AI26" s="581" t="s">
        <v>257</v>
      </c>
      <c r="AJ26" s="108">
        <f>N27</f>
        <v>0</v>
      </c>
      <c r="AK26" s="108">
        <f>O27</f>
        <v>0</v>
      </c>
      <c r="AL26" s="549">
        <f>AJ26</f>
        <v>0</v>
      </c>
      <c r="AM26" s="547">
        <v>59205000</v>
      </c>
      <c r="AQ26" s="83" t="str">
        <f t="shared" si="0"/>
        <v/>
      </c>
      <c r="AR26" s="564">
        <f t="shared" si="1"/>
        <v>0</v>
      </c>
      <c r="AS26" s="545">
        <f t="shared" si="2"/>
        <v>0</v>
      </c>
      <c r="AT26" s="549">
        <f t="shared" si="3"/>
        <v>0</v>
      </c>
      <c r="AU26" s="564">
        <f t="shared" si="4"/>
        <v>0</v>
      </c>
      <c r="AV26" s="545">
        <f t="shared" si="5"/>
        <v>0</v>
      </c>
      <c r="AW26" s="549">
        <f t="shared" si="6"/>
        <v>0</v>
      </c>
      <c r="BD26" s="197" t="s">
        <v>365</v>
      </c>
    </row>
    <row r="27" spans="2:56" outlineLevel="1" x14ac:dyDescent="0.35">
      <c r="B27" s="524"/>
      <c r="C27" s="810" t="str" cm="1">
        <f t="array" ref="C27">IF(IFERROR(INDEX($B$51:$B$1705,MATCH(0,COUNTIF($C$24:C26,$B$51:$B$1705),0)),"")=0,"",IFERROR(INDEX($B$51:$B$1705,MATCH(0,COUNTIF($C$24:C26,$B$51:$B$1705),0)),""))</f>
        <v/>
      </c>
      <c r="D27" s="811">
        <f t="shared" si="7"/>
        <v>0</v>
      </c>
      <c r="E27" s="812">
        <f t="shared" si="8"/>
        <v>0</v>
      </c>
      <c r="F27" s="811">
        <f t="shared" si="9"/>
        <v>0</v>
      </c>
      <c r="G27" s="813">
        <f t="shared" si="10"/>
        <v>0</v>
      </c>
      <c r="H27"/>
      <c r="I27" s="814" t="s">
        <v>258</v>
      </c>
      <c r="J27" s="665">
        <f>SUMIFS($N$51:$N$1705,$C$51:$C$1705,I27,$D$51:$D$1705,"")</f>
        <v>0</v>
      </c>
      <c r="K27" s="640">
        <f>SUMIFS($O$51:$O$1705,$C$51:$C$1705,I27,$D$51:$D$1705,"")</f>
        <v>0</v>
      </c>
      <c r="L27"/>
      <c r="M27" s="814" t="s">
        <v>257</v>
      </c>
      <c r="N27" s="665">
        <f>SUMIFS($R$51:$R$1705,$D$51:$D$1705,$D$48)+SUMIFS($R$51:$R$1705,$D$51:$D$1705,$D$48-1)</f>
        <v>0</v>
      </c>
      <c r="O27" s="641">
        <f>SUMIFS($S$51:$S$1705,$D$51:$D$1705,$D$48)+SUMIFS($S$51:$S$1705,$D$51:$D$1705,$D$48+1)</f>
        <v>0</v>
      </c>
      <c r="P27" s="816"/>
      <c r="Q27" s="107"/>
      <c r="R27" s="156"/>
      <c r="S27" s="747" t="str">
        <f>IF(ISBLANK(R27),"",S26+R27)</f>
        <v/>
      </c>
      <c r="T27" s="817"/>
      <c r="U27" s="18"/>
      <c r="Y27" s="544" t="s">
        <v>258</v>
      </c>
      <c r="Z27" s="564">
        <f>J27*$I$30</f>
        <v>0</v>
      </c>
      <c r="AA27" s="545">
        <f>K27*$I$30</f>
        <v>0</v>
      </c>
      <c r="AB27" s="549">
        <f>AA27</f>
        <v>0</v>
      </c>
      <c r="AC27" s="467">
        <v>59203020</v>
      </c>
      <c r="AI27" s="581" t="s">
        <v>258</v>
      </c>
      <c r="AJ27" s="108">
        <f>N28</f>
        <v>0</v>
      </c>
      <c r="AK27" s="108">
        <f>O28</f>
        <v>0</v>
      </c>
      <c r="AL27" s="549">
        <f>AJ27</f>
        <v>0</v>
      </c>
      <c r="AM27" s="547">
        <v>59203020</v>
      </c>
      <c r="AQ27" s="83" t="str">
        <f t="shared" si="0"/>
        <v/>
      </c>
      <c r="AR27" s="564">
        <f t="shared" si="1"/>
        <v>0</v>
      </c>
      <c r="AS27" s="545">
        <f t="shared" si="2"/>
        <v>0</v>
      </c>
      <c r="AT27" s="549">
        <f t="shared" si="3"/>
        <v>0</v>
      </c>
      <c r="AU27" s="564">
        <f t="shared" si="4"/>
        <v>0</v>
      </c>
      <c r="AV27" s="545">
        <f t="shared" si="5"/>
        <v>0</v>
      </c>
      <c r="AW27" s="549">
        <f t="shared" si="6"/>
        <v>0</v>
      </c>
      <c r="BD27" s="197" t="s">
        <v>366</v>
      </c>
    </row>
    <row r="28" spans="2:56" ht="15" outlineLevel="1" thickBot="1" x14ac:dyDescent="0.4">
      <c r="B28" s="524"/>
      <c r="C28" s="810" t="str" cm="1">
        <f t="array" ref="C28">IF(IFERROR(INDEX($B$51:$B$1705,MATCH(0,COUNTIF($C$24:C27,$B$51:$B$1705),0)),"")=0,"",IFERROR(INDEX($B$51:$B$1705,MATCH(0,COUNTIF($C$24:C27,$B$51:$B$1705),0)),""))</f>
        <v/>
      </c>
      <c r="D28" s="811">
        <f t="shared" si="7"/>
        <v>0</v>
      </c>
      <c r="E28" s="812">
        <f t="shared" si="8"/>
        <v>0</v>
      </c>
      <c r="F28" s="811">
        <f t="shared" si="9"/>
        <v>0</v>
      </c>
      <c r="G28" s="813">
        <f t="shared" si="10"/>
        <v>0</v>
      </c>
      <c r="H28"/>
      <c r="I28" s="644" t="s">
        <v>259</v>
      </c>
      <c r="J28" s="666">
        <f>SUM(J25:J27)</f>
        <v>0</v>
      </c>
      <c r="K28" s="667">
        <f>SUM(K25:K27)</f>
        <v>0</v>
      </c>
      <c r="L28"/>
      <c r="M28" s="814" t="s">
        <v>258</v>
      </c>
      <c r="N28" s="665">
        <f>SUMIFS($R$51:$R$1705,$C$51:$C$1705,M28,$D$51:$D$1705,"")</f>
        <v>0</v>
      </c>
      <c r="O28" s="641">
        <f>SUMIFS($S$51:$S$1705,$C$51:$C$1705,M28,$D$51:$D$1705,"")</f>
        <v>0</v>
      </c>
      <c r="P28" s="816"/>
      <c r="Q28" s="107"/>
      <c r="R28" s="156"/>
      <c r="S28" s="747" t="str">
        <f>IF(ISBLANK(R28),"",S27+R28)</f>
        <v/>
      </c>
      <c r="T28" s="817"/>
      <c r="U28" s="18"/>
      <c r="Y28" s="181" t="s">
        <v>259</v>
      </c>
      <c r="Z28" s="582">
        <f>SUM(Z24:Z27)</f>
        <v>0</v>
      </c>
      <c r="AA28" s="454">
        <f t="shared" ref="AA28:AB28" si="11">SUM(AA24:AA27)</f>
        <v>0</v>
      </c>
      <c r="AB28" s="454">
        <f t="shared" si="11"/>
        <v>0</v>
      </c>
      <c r="AC28" s="467"/>
      <c r="AI28" s="181" t="s">
        <v>259</v>
      </c>
      <c r="AJ28" s="454">
        <f>SUM(AJ24:AJ27)</f>
        <v>0</v>
      </c>
      <c r="AK28" s="454">
        <f>SUM(AK24:AK27)</f>
        <v>0</v>
      </c>
      <c r="AL28" s="454">
        <f>SUM(AL24:AL27)</f>
        <v>0</v>
      </c>
      <c r="AM28" s="467"/>
      <c r="AQ28" s="83" t="str">
        <f t="shared" si="0"/>
        <v/>
      </c>
      <c r="AR28" s="564">
        <f t="shared" si="1"/>
        <v>0</v>
      </c>
      <c r="AS28" s="545">
        <f t="shared" si="2"/>
        <v>0</v>
      </c>
      <c r="AT28" s="549">
        <f t="shared" si="3"/>
        <v>0</v>
      </c>
      <c r="AU28" s="564">
        <f t="shared" si="4"/>
        <v>0</v>
      </c>
      <c r="AV28" s="545">
        <f t="shared" si="5"/>
        <v>0</v>
      </c>
      <c r="AW28" s="549">
        <f t="shared" si="6"/>
        <v>0</v>
      </c>
      <c r="BD28" s="197" t="s">
        <v>367</v>
      </c>
    </row>
    <row r="29" spans="2:56" ht="15.5" outlineLevel="1" thickTop="1" thickBot="1" x14ac:dyDescent="0.4">
      <c r="B29" s="524"/>
      <c r="C29" s="810" t="str" cm="1">
        <f t="array" ref="C29">IF(IFERROR(INDEX($B$51:$B$1705,MATCH(0,COUNTIF($C$24:C28,$B$51:$B$1705),0)),"")=0,"",IFERROR(INDEX($B$51:$B$1705,MATCH(0,COUNTIF($C$24:C28,$B$51:$B$1705),0)),""))</f>
        <v/>
      </c>
      <c r="D29" s="811">
        <f t="shared" si="7"/>
        <v>0</v>
      </c>
      <c r="E29" s="812">
        <f t="shared" si="8"/>
        <v>0</v>
      </c>
      <c r="F29" s="811">
        <f t="shared" si="9"/>
        <v>0</v>
      </c>
      <c r="G29" s="813">
        <f>SUMIF($B$51:$B$1705,$C29,$Q$51:$Q$1705)</f>
        <v>0</v>
      </c>
      <c r="H29"/>
      <c r="I29" s="642"/>
      <c r="J29" s="642"/>
      <c r="K29" s="642"/>
      <c r="L29"/>
      <c r="M29" s="644" t="s">
        <v>259</v>
      </c>
      <c r="N29" s="666">
        <f>SUM(N26:N28)</f>
        <v>0</v>
      </c>
      <c r="O29" s="667">
        <f>SUM(O26:O28)</f>
        <v>0</v>
      </c>
      <c r="P29" s="816"/>
      <c r="Q29" s="107"/>
      <c r="R29" s="156"/>
      <c r="S29" s="747" t="str">
        <f>IF(ISBLANK(R29),"",S28+R29)</f>
        <v/>
      </c>
      <c r="T29" s="817"/>
      <c r="U29" s="18"/>
      <c r="AQ29" s="83" t="str">
        <f t="shared" si="0"/>
        <v/>
      </c>
      <c r="AR29" s="564">
        <f t="shared" si="1"/>
        <v>0</v>
      </c>
      <c r="AS29" s="545">
        <f t="shared" si="2"/>
        <v>0</v>
      </c>
      <c r="AT29" s="549">
        <f t="shared" si="3"/>
        <v>0</v>
      </c>
      <c r="AU29" s="564">
        <f t="shared" si="4"/>
        <v>0</v>
      </c>
      <c r="AV29" s="545">
        <f t="shared" si="5"/>
        <v>0</v>
      </c>
      <c r="AW29" s="549">
        <f t="shared" si="6"/>
        <v>0</v>
      </c>
      <c r="BD29" s="197" t="s">
        <v>368</v>
      </c>
    </row>
    <row r="30" spans="2:56" ht="15" outlineLevel="1" thickTop="1" x14ac:dyDescent="0.35">
      <c r="B30" s="524"/>
      <c r="C30" s="810" t="str" cm="1">
        <f t="array" ref="C30">IF(IFERROR(INDEX($B$51:$B$1705,MATCH(0,COUNTIF($C$24:C29,$B$51:$B$1705),0)),"")=0,"",IFERROR(INDEX($B$51:$B$1705,MATCH(0,COUNTIF($C$24:C29,$B$51:$B$1705),0)),""))</f>
        <v/>
      </c>
      <c r="D30" s="811">
        <f t="shared" si="7"/>
        <v>0</v>
      </c>
      <c r="E30" s="812">
        <f t="shared" si="8"/>
        <v>0</v>
      </c>
      <c r="F30" s="811">
        <f t="shared" si="9"/>
        <v>0</v>
      </c>
      <c r="G30" s="813">
        <f t="shared" si="10"/>
        <v>0</v>
      </c>
      <c r="H30"/>
      <c r="I30" s="339"/>
      <c r="J30" s="669">
        <f>ROUND(J28*$I$30,0)</f>
        <v>0</v>
      </c>
      <c r="K30" s="643">
        <f>ROUND(K28*$I$30,2)</f>
        <v>0</v>
      </c>
      <c r="L30"/>
      <c r="M30"/>
      <c r="N30"/>
      <c r="O30"/>
      <c r="P30" s="816"/>
      <c r="Q30" s="107"/>
      <c r="R30" s="156"/>
      <c r="S30" s="747" t="str">
        <f>IF(ISBLANK(R30),"",S29+R30)</f>
        <v/>
      </c>
      <c r="T30" s="817"/>
      <c r="U30" s="18"/>
      <c r="AI30" s="542" t="s">
        <v>389</v>
      </c>
      <c r="AJ30" s="553"/>
      <c r="AK30" s="397"/>
      <c r="AQ30" s="83" t="str">
        <f t="shared" si="0"/>
        <v/>
      </c>
      <c r="AR30" s="564">
        <f t="shared" si="1"/>
        <v>0</v>
      </c>
      <c r="AS30" s="545">
        <f t="shared" si="2"/>
        <v>0</v>
      </c>
      <c r="AT30" s="549">
        <f t="shared" si="3"/>
        <v>0</v>
      </c>
      <c r="AU30" s="564">
        <f t="shared" si="4"/>
        <v>0</v>
      </c>
      <c r="AV30" s="545">
        <f t="shared" si="5"/>
        <v>0</v>
      </c>
      <c r="AW30" s="549">
        <f t="shared" si="6"/>
        <v>0</v>
      </c>
      <c r="BD30" s="197" t="s">
        <v>366</v>
      </c>
    </row>
    <row r="31" spans="2:56" ht="15" outlineLevel="1" thickBot="1" x14ac:dyDescent="0.4">
      <c r="B31" s="524"/>
      <c r="C31" s="810" t="str" cm="1">
        <f t="array" ref="C31">IF(IFERROR(INDEX($B$51:$B$1705,MATCH(0,COUNTIF($C$24:C30,$B$51:$B$1705),0)),"")=0,"",IFERROR(INDEX($B$51:$B$1705,MATCH(0,COUNTIF($C$24:C30,$B$51:$B$1705),0)),""))</f>
        <v/>
      </c>
      <c r="D31" s="811">
        <f t="shared" si="7"/>
        <v>0</v>
      </c>
      <c r="E31" s="812">
        <f t="shared" si="8"/>
        <v>0</v>
      </c>
      <c r="F31" s="811">
        <f t="shared" si="9"/>
        <v>0</v>
      </c>
      <c r="G31" s="813">
        <f t="shared" si="10"/>
        <v>0</v>
      </c>
      <c r="H31"/>
      <c r="I31"/>
      <c r="J31"/>
      <c r="K31"/>
      <c r="L31"/>
      <c r="M31"/>
      <c r="N31"/>
      <c r="O31"/>
      <c r="P31" s="816"/>
      <c r="Q31" s="107"/>
      <c r="R31" s="156"/>
      <c r="S31" s="747" t="str">
        <f>IF(ISBLANK(R31),"",S30+R31)</f>
        <v/>
      </c>
      <c r="T31" s="817"/>
      <c r="U31" s="18"/>
      <c r="AI31" s="253"/>
      <c r="AJ31" s="50"/>
      <c r="AK31" s="50"/>
      <c r="AQ31" s="83" t="str">
        <f t="shared" si="0"/>
        <v/>
      </c>
      <c r="AR31" s="564">
        <f t="shared" si="1"/>
        <v>0</v>
      </c>
      <c r="AS31" s="545">
        <f t="shared" si="2"/>
        <v>0</v>
      </c>
      <c r="AT31" s="549">
        <f t="shared" si="3"/>
        <v>0</v>
      </c>
      <c r="AU31" s="564">
        <f t="shared" si="4"/>
        <v>0</v>
      </c>
      <c r="AV31" s="545">
        <f t="shared" si="5"/>
        <v>0</v>
      </c>
      <c r="AW31" s="549">
        <f t="shared" si="6"/>
        <v>0</v>
      </c>
      <c r="BD31" s="197" t="s">
        <v>367</v>
      </c>
    </row>
    <row r="32" spans="2:56" ht="15" outlineLevel="1" thickBot="1" x14ac:dyDescent="0.4">
      <c r="B32" s="524"/>
      <c r="C32" s="810" t="str" cm="1">
        <f t="array" ref="C32">IF(IFERROR(INDEX($B$51:$B$1705,MATCH(0,COUNTIF($C$24:C31,$B$51:$B$1705),0)),"")=0,"",IFERROR(INDEX($B$51:$B$1705,MATCH(0,COUNTIF($C$24:C31,$B$51:$B$1705),0)),""))</f>
        <v/>
      </c>
      <c r="D32" s="811">
        <f t="shared" si="7"/>
        <v>0</v>
      </c>
      <c r="E32" s="812">
        <f t="shared" si="8"/>
        <v>0</v>
      </c>
      <c r="F32" s="811">
        <f t="shared" si="9"/>
        <v>0</v>
      </c>
      <c r="G32" s="813">
        <f t="shared" si="10"/>
        <v>0</v>
      </c>
      <c r="H32"/>
      <c r="I32"/>
      <c r="J32"/>
      <c r="K32"/>
      <c r="L32"/>
      <c r="M32"/>
      <c r="N32"/>
      <c r="O32"/>
      <c r="P32" s="816"/>
      <c r="Q32"/>
      <c r="R32"/>
      <c r="S32"/>
      <c r="T32" s="817"/>
      <c r="U32" s="18"/>
      <c r="AI32" s="583" t="s">
        <v>392</v>
      </c>
      <c r="AJ32" s="584"/>
      <c r="AK32" s="585"/>
      <c r="AM32" s="542" t="s">
        <v>395</v>
      </c>
      <c r="AO32" s="397"/>
      <c r="AQ32" s="83" t="str">
        <f t="shared" si="0"/>
        <v/>
      </c>
      <c r="AR32" s="564">
        <f t="shared" si="1"/>
        <v>0</v>
      </c>
      <c r="AS32" s="545">
        <f t="shared" si="2"/>
        <v>0</v>
      </c>
      <c r="AT32" s="549">
        <f t="shared" si="3"/>
        <v>0</v>
      </c>
      <c r="AU32" s="564">
        <f t="shared" si="4"/>
        <v>0</v>
      </c>
      <c r="AV32" s="545">
        <f t="shared" si="5"/>
        <v>0</v>
      </c>
      <c r="AW32" s="549">
        <f t="shared" si="6"/>
        <v>0</v>
      </c>
      <c r="BD32" s="197" t="s">
        <v>368</v>
      </c>
    </row>
    <row r="33" spans="2:56" ht="28.75" customHeight="1" outlineLevel="1" x14ac:dyDescent="0.35">
      <c r="B33" s="524"/>
      <c r="C33" s="810" t="str" cm="1">
        <f t="array" ref="C33">IF(IFERROR(INDEX($B$51:$B$1705,MATCH(0,COUNTIF($C$24:C32,$B$51:$B$1705),0)),"")=0,"",IFERROR(INDEX($B$51:$B$1705,MATCH(0,COUNTIF($C$24:C32,$B$51:$B$1705),0)),""))</f>
        <v/>
      </c>
      <c r="D33" s="811">
        <f t="shared" si="7"/>
        <v>0</v>
      </c>
      <c r="E33" s="812">
        <f t="shared" si="8"/>
        <v>0</v>
      </c>
      <c r="F33" s="811">
        <f t="shared" si="9"/>
        <v>0</v>
      </c>
      <c r="G33" s="813">
        <f t="shared" si="10"/>
        <v>0</v>
      </c>
      <c r="H33"/>
      <c r="I33" s="1027" t="s">
        <v>260</v>
      </c>
      <c r="J33" s="1027"/>
      <c r="K33" s="1027"/>
      <c r="L33"/>
      <c r="M33"/>
      <c r="N33" s="649"/>
      <c r="O33" s="649"/>
      <c r="P33" s="649"/>
      <c r="Q33" s="1027" t="s">
        <v>261</v>
      </c>
      <c r="R33" s="1027"/>
      <c r="S33" s="1027"/>
      <c r="T33"/>
      <c r="U33" s="18"/>
      <c r="Y33" s="1240" t="s">
        <v>260</v>
      </c>
      <c r="Z33" s="1241"/>
      <c r="AA33" s="1241"/>
      <c r="AB33" s="1241"/>
      <c r="AC33" s="1242"/>
      <c r="AI33" s="586" t="s">
        <v>281</v>
      </c>
      <c r="AJ33" s="587"/>
      <c r="AK33" s="619">
        <f>+N29</f>
        <v>0</v>
      </c>
      <c r="AM33" s="466" t="s">
        <v>396</v>
      </c>
      <c r="AN33" s="466" t="s">
        <v>397</v>
      </c>
      <c r="AO33" s="397"/>
      <c r="AQ33" s="83" t="str">
        <f t="shared" si="0"/>
        <v/>
      </c>
      <c r="AR33" s="564">
        <f t="shared" si="1"/>
        <v>0</v>
      </c>
      <c r="AS33" s="545">
        <f t="shared" si="2"/>
        <v>0</v>
      </c>
      <c r="AT33" s="549">
        <f t="shared" si="3"/>
        <v>0</v>
      </c>
      <c r="AU33" s="564">
        <f t="shared" si="4"/>
        <v>0</v>
      </c>
      <c r="AV33" s="545">
        <f t="shared" si="5"/>
        <v>0</v>
      </c>
      <c r="AW33" s="549">
        <f t="shared" si="6"/>
        <v>0</v>
      </c>
      <c r="BD33" s="197" t="s">
        <v>370</v>
      </c>
    </row>
    <row r="34" spans="2:56" ht="26.5" customHeight="1" outlineLevel="1" x14ac:dyDescent="0.35">
      <c r="B34" s="524"/>
      <c r="C34" s="810" t="str" cm="1">
        <f t="array" ref="C34">IF(IFERROR(INDEX($B$51:$B$1705,MATCH(0,COUNTIF($C$24:C33,$B$51:$B$1705),0)),"")=0,"",IFERROR(INDEX($B$51:$B$1705,MATCH(0,COUNTIF($C$24:C33,$B$51:$B$1705),0)),""))</f>
        <v/>
      </c>
      <c r="D34" s="811">
        <f t="shared" si="7"/>
        <v>0</v>
      </c>
      <c r="E34" s="812">
        <f t="shared" si="8"/>
        <v>0</v>
      </c>
      <c r="F34" s="811">
        <f t="shared" si="9"/>
        <v>0</v>
      </c>
      <c r="G34" s="813">
        <f t="shared" si="10"/>
        <v>0</v>
      </c>
      <c r="H34"/>
      <c r="I34" s="1291"/>
      <c r="J34" s="1058" t="s">
        <v>404</v>
      </c>
      <c r="K34" s="1058" t="s">
        <v>252</v>
      </c>
      <c r="L34"/>
      <c r="M34"/>
      <c r="N34"/>
      <c r="O34"/>
      <c r="P34"/>
      <c r="Q34" s="1027" t="s">
        <v>253</v>
      </c>
      <c r="R34" s="1009" t="s">
        <v>254</v>
      </c>
      <c r="S34" s="1009" t="s">
        <v>255</v>
      </c>
      <c r="T34"/>
      <c r="U34" s="18"/>
      <c r="Y34" s="1243"/>
      <c r="Z34" s="1244" t="s">
        <v>404</v>
      </c>
      <c r="AA34" s="1244" t="s">
        <v>252</v>
      </c>
      <c r="AB34" s="1244" t="s">
        <v>323</v>
      </c>
      <c r="AC34" s="1244" t="s">
        <v>324</v>
      </c>
      <c r="AI34" s="588" t="s">
        <v>283</v>
      </c>
      <c r="AJ34" s="450"/>
      <c r="AK34" s="620">
        <v>0</v>
      </c>
      <c r="AM34" s="589">
        <f>+Q26</f>
        <v>0</v>
      </c>
      <c r="AN34" s="576">
        <f>S26/3</f>
        <v>0</v>
      </c>
      <c r="AO34" s="553"/>
      <c r="AQ34" s="83" t="str">
        <f t="shared" si="0"/>
        <v/>
      </c>
      <c r="AR34" s="564">
        <f t="shared" si="1"/>
        <v>0</v>
      </c>
      <c r="AS34" s="545">
        <f t="shared" si="2"/>
        <v>0</v>
      </c>
      <c r="AT34" s="549">
        <f t="shared" si="3"/>
        <v>0</v>
      </c>
      <c r="AU34" s="564">
        <f t="shared" si="4"/>
        <v>0</v>
      </c>
      <c r="AV34" s="545">
        <f t="shared" si="5"/>
        <v>0</v>
      </c>
      <c r="AW34" s="549">
        <f t="shared" si="6"/>
        <v>0</v>
      </c>
      <c r="BD34" s="395" t="s">
        <v>371</v>
      </c>
    </row>
    <row r="35" spans="2:56" ht="14.5" customHeight="1" outlineLevel="1" x14ac:dyDescent="0.35">
      <c r="B35" s="524"/>
      <c r="C35" s="810" t="str" cm="1">
        <f t="array" ref="C35">IF(IFERROR(INDEX($B$51:$B$1705,MATCH(0,COUNTIF($C$24:C34,$B$51:$B$1705),0)),"")=0,"",IFERROR(INDEX($B$51:$B$1705,MATCH(0,COUNTIF($C$24:C34,$B$51:$B$1705),0)),""))</f>
        <v/>
      </c>
      <c r="D35" s="811">
        <f t="shared" si="7"/>
        <v>0</v>
      </c>
      <c r="E35" s="812">
        <f t="shared" si="8"/>
        <v>0</v>
      </c>
      <c r="F35" s="811">
        <f t="shared" si="9"/>
        <v>0</v>
      </c>
      <c r="G35" s="813">
        <f t="shared" si="10"/>
        <v>0</v>
      </c>
      <c r="H35"/>
      <c r="I35" s="1292"/>
      <c r="J35" s="1059"/>
      <c r="K35" s="1059"/>
      <c r="L35"/>
      <c r="M35"/>
      <c r="N35"/>
      <c r="O35"/>
      <c r="P35" s="809"/>
      <c r="Q35" s="1027"/>
      <c r="R35" s="1009"/>
      <c r="S35" s="1009"/>
      <c r="T35" s="809"/>
      <c r="U35" s="18"/>
      <c r="Y35" s="1243"/>
      <c r="Z35" s="1244"/>
      <c r="AA35" s="1244"/>
      <c r="AB35" s="1244"/>
      <c r="AC35" s="1244"/>
      <c r="AI35" s="588" t="s">
        <v>285</v>
      </c>
      <c r="AJ35" s="450"/>
      <c r="AK35" s="618">
        <f>AK33-AK34</f>
        <v>0</v>
      </c>
      <c r="AM35" s="589">
        <f t="shared" ref="AM35:AM39" si="12">+Q27</f>
        <v>0</v>
      </c>
      <c r="AN35" s="576" t="e">
        <f t="shared" ref="AN35:AN39" si="13">S27/3</f>
        <v>#VALUE!</v>
      </c>
      <c r="AO35" s="553"/>
      <c r="AR35" s="564">
        <f>SUM(AR22:AR34)</f>
        <v>0</v>
      </c>
      <c r="AS35" s="545">
        <f t="shared" ref="AS35:AW35" si="14">SUM(AS22:AS34)</f>
        <v>0</v>
      </c>
      <c r="AT35" s="564">
        <f t="shared" si="14"/>
        <v>0</v>
      </c>
      <c r="AU35" s="564">
        <f t="shared" si="14"/>
        <v>0</v>
      </c>
      <c r="AV35" s="545">
        <f t="shared" si="14"/>
        <v>0</v>
      </c>
      <c r="AW35" s="564">
        <f t="shared" si="14"/>
        <v>0</v>
      </c>
    </row>
    <row r="36" spans="2:56" ht="14.5" customHeight="1" outlineLevel="1" thickBot="1" x14ac:dyDescent="0.4">
      <c r="B36" s="524"/>
      <c r="C36" s="810" t="str" cm="1">
        <f t="array" ref="C36">IF(IFERROR(INDEX($B$51:$B$1705,MATCH(0,COUNTIF($C$24:C35,$B$51:$B$1705),0)),"")=0,"",IFERROR(INDEX($B$51:$B$1705,MATCH(0,COUNTIF($C$24:C35,$B$51:$B$1705),0)),""))</f>
        <v/>
      </c>
      <c r="D36" s="811">
        <f t="shared" si="7"/>
        <v>0</v>
      </c>
      <c r="E36" s="812">
        <f t="shared" si="8"/>
        <v>0</v>
      </c>
      <c r="F36" s="811">
        <f t="shared" si="9"/>
        <v>0</v>
      </c>
      <c r="G36" s="813">
        <f t="shared" si="10"/>
        <v>0</v>
      </c>
      <c r="H36"/>
      <c r="I36" s="814" t="s">
        <v>409</v>
      </c>
      <c r="J36" s="665">
        <f>SUM($P$51:$P$1705)-J37-J38</f>
        <v>0</v>
      </c>
      <c r="K36" s="640">
        <f>SUM($Q$51:$Q$1705)-K37-K38</f>
        <v>0</v>
      </c>
      <c r="L36"/>
      <c r="M36"/>
      <c r="N36"/>
      <c r="O36"/>
      <c r="P36" s="815"/>
      <c r="Q36" s="107"/>
      <c r="R36" s="158"/>
      <c r="S36" s="747">
        <f>R36</f>
        <v>0</v>
      </c>
      <c r="T36" s="815"/>
      <c r="U36" s="18"/>
      <c r="Y36" s="544" t="s">
        <v>256</v>
      </c>
      <c r="Z36" s="564">
        <f>J36*$I$30</f>
        <v>0</v>
      </c>
      <c r="AA36" s="545">
        <f>K36*$I$30</f>
        <v>0</v>
      </c>
      <c r="AB36" s="546">
        <f>AA36-AB37</f>
        <v>0</v>
      </c>
      <c r="AC36" s="467">
        <v>59202025</v>
      </c>
      <c r="AI36" s="590" t="s">
        <v>286</v>
      </c>
      <c r="AJ36" s="591"/>
      <c r="AK36" s="617">
        <v>12</v>
      </c>
      <c r="AM36" s="589">
        <f t="shared" si="12"/>
        <v>0</v>
      </c>
      <c r="AN36" s="576" t="e">
        <f t="shared" si="13"/>
        <v>#VALUE!</v>
      </c>
      <c r="AO36" s="553"/>
      <c r="BD36" s="537" t="s">
        <v>372</v>
      </c>
    </row>
    <row r="37" spans="2:56" ht="14.5" customHeight="1" outlineLevel="1" x14ac:dyDescent="0.35">
      <c r="B37" s="524"/>
      <c r="C37" s="810" t="str" cm="1">
        <f t="array" ref="C37">IF(IFERROR(INDEX($B$51:$B$1705,MATCH(0,COUNTIF($C$24:C36,$B$51:$B$1705),0)),"")=0,"",IFERROR(INDEX($B$51:$B$1705,MATCH(0,COUNTIF($C$24:C36,$B$51:$B$1705),0)),""))</f>
        <v/>
      </c>
      <c r="D37" s="811">
        <f t="shared" si="7"/>
        <v>0</v>
      </c>
      <c r="E37" s="812">
        <f t="shared" si="8"/>
        <v>0</v>
      </c>
      <c r="F37" s="811">
        <f t="shared" si="9"/>
        <v>0</v>
      </c>
      <c r="G37" s="813">
        <f t="shared" si="10"/>
        <v>0</v>
      </c>
      <c r="H37"/>
      <c r="I37" s="814" t="s">
        <v>257</v>
      </c>
      <c r="J37" s="665">
        <f>SUMIFS($P$51:$P$1705,$D$51:$D$1705,$D$48)</f>
        <v>0</v>
      </c>
      <c r="K37" s="641">
        <f>SUMIFS($Q$51:$Q$1705,$D$51:$D$1705,$D$48)</f>
        <v>0</v>
      </c>
      <c r="L37"/>
      <c r="M37"/>
      <c r="N37"/>
      <c r="O37"/>
      <c r="P37" s="816"/>
      <c r="Q37" s="107"/>
      <c r="R37" s="156"/>
      <c r="S37" s="747" t="str">
        <f>IF(ISBLANK(R37),"",S36+R37)</f>
        <v/>
      </c>
      <c r="T37" s="816"/>
      <c r="U37" s="18"/>
      <c r="Y37" s="544"/>
      <c r="Z37" s="544"/>
      <c r="AA37" s="545"/>
      <c r="AB37" s="548">
        <v>0</v>
      </c>
      <c r="AC37" s="467"/>
      <c r="AI37" s="592" t="s">
        <v>288</v>
      </c>
      <c r="AJ37" s="593"/>
      <c r="AK37" s="594">
        <f>IFERROR(ROUND(AK35/AK36,2),"")</f>
        <v>0</v>
      </c>
      <c r="AM37" s="589">
        <f t="shared" si="12"/>
        <v>0</v>
      </c>
      <c r="AN37" s="576" t="e">
        <f t="shared" si="13"/>
        <v>#VALUE!</v>
      </c>
      <c r="AO37" s="553"/>
    </row>
    <row r="38" spans="2:56" ht="15" outlineLevel="1" thickBot="1" x14ac:dyDescent="0.4">
      <c r="B38" s="524"/>
      <c r="C38" s="818" t="s">
        <v>262</v>
      </c>
      <c r="D38" s="819">
        <f>SUM(D25:D37)</f>
        <v>0</v>
      </c>
      <c r="E38" s="820">
        <f>SUM(E25:E37)</f>
        <v>0</v>
      </c>
      <c r="F38" s="819">
        <f>SUM(F25:F37)</f>
        <v>0</v>
      </c>
      <c r="G38" s="821">
        <f>SUM(G25:G37)</f>
        <v>0</v>
      </c>
      <c r="H38"/>
      <c r="I38" s="814" t="s">
        <v>258</v>
      </c>
      <c r="J38" s="665">
        <f>SUMIFS($P$51:$P$1705,$C$51:$C$1705,I38,$D$51:$D$1705,"")</f>
        <v>0</v>
      </c>
      <c r="K38" s="641">
        <f>SUMIFS($Q$51:$Q$1705,$C$51:$C$1705,I38,$D$51:$D$1705,"")</f>
        <v>0</v>
      </c>
      <c r="L38"/>
      <c r="M38"/>
      <c r="N38"/>
      <c r="O38"/>
      <c r="P38"/>
      <c r="Q38" s="107"/>
      <c r="R38" s="156"/>
      <c r="S38" s="747" t="str">
        <f>IF(ISBLANK(R38),"",S37+R38)</f>
        <v/>
      </c>
      <c r="T38"/>
      <c r="U38" s="18"/>
      <c r="Y38" s="544" t="s">
        <v>257</v>
      </c>
      <c r="Z38" s="564">
        <f>J37*$I$30</f>
        <v>0</v>
      </c>
      <c r="AA38" s="545">
        <f>K37*$I$30</f>
        <v>0</v>
      </c>
      <c r="AB38" s="549">
        <f>AA38</f>
        <v>0</v>
      </c>
      <c r="AC38" s="467">
        <v>59205000</v>
      </c>
      <c r="AI38" s="595"/>
      <c r="AJ38" s="596"/>
      <c r="AK38" s="597"/>
      <c r="AM38" s="589">
        <f t="shared" si="12"/>
        <v>0</v>
      </c>
      <c r="AN38" s="576" t="e">
        <f t="shared" si="13"/>
        <v>#VALUE!</v>
      </c>
      <c r="AO38" s="553"/>
      <c r="BD38" s="395" t="s">
        <v>373</v>
      </c>
    </row>
    <row r="39" spans="2:56" ht="15" outlineLevel="1" thickBot="1" x14ac:dyDescent="0.4">
      <c r="B39" s="524"/>
      <c r="C39"/>
      <c r="D39"/>
      <c r="E39"/>
      <c r="F39"/>
      <c r="G39"/>
      <c r="H39"/>
      <c r="I39" s="644" t="s">
        <v>259</v>
      </c>
      <c r="J39" s="666">
        <f>SUM(J36:J38)</f>
        <v>0</v>
      </c>
      <c r="K39" s="667">
        <f>SUM(K36:K38)</f>
        <v>0</v>
      </c>
      <c r="L39"/>
      <c r="M39"/>
      <c r="N39"/>
      <c r="O39"/>
      <c r="P39"/>
      <c r="Q39" s="107"/>
      <c r="R39" s="156"/>
      <c r="S39" s="747" t="str">
        <f>IF(ISBLANK(R39),"",S38+R39)</f>
        <v/>
      </c>
      <c r="T39"/>
      <c r="U39" s="18"/>
      <c r="Y39" s="544" t="s">
        <v>258</v>
      </c>
      <c r="Z39" s="564">
        <f>J38*$I$30</f>
        <v>0</v>
      </c>
      <c r="AA39" s="545">
        <f>K38*$I$30</f>
        <v>0</v>
      </c>
      <c r="AB39" s="549">
        <f>AA39</f>
        <v>0</v>
      </c>
      <c r="AC39" s="467">
        <v>59203020</v>
      </c>
      <c r="AM39" s="589">
        <f t="shared" si="12"/>
        <v>0</v>
      </c>
      <c r="AN39" s="576" t="e">
        <f t="shared" si="13"/>
        <v>#VALUE!</v>
      </c>
      <c r="AO39" s="553"/>
      <c r="BD39" s="395" t="s">
        <v>374</v>
      </c>
    </row>
    <row r="40" spans="2:56" ht="15" outlineLevel="1" thickTop="1" x14ac:dyDescent="0.35">
      <c r="B40" s="524"/>
      <c r="C40"/>
      <c r="D40"/>
      <c r="E40"/>
      <c r="F40"/>
      <c r="G40"/>
      <c r="H40"/>
      <c r="I40" s="642"/>
      <c r="J40" s="642"/>
      <c r="K40" s="642"/>
      <c r="L40"/>
      <c r="M40"/>
      <c r="N40"/>
      <c r="O40"/>
      <c r="P40" s="816"/>
      <c r="Q40" s="107"/>
      <c r="R40" s="156"/>
      <c r="S40" s="747" t="str">
        <f>IF(ISBLANK(R40),"",S39+R40)</f>
        <v/>
      </c>
      <c r="T40" s="418"/>
      <c r="U40" s="18"/>
      <c r="Y40" s="181" t="s">
        <v>259</v>
      </c>
      <c r="Z40" s="582">
        <f>SUM(Z36:Z39)</f>
        <v>0</v>
      </c>
      <c r="AA40" s="454">
        <f>SUM(AA36:AA39)</f>
        <v>0</v>
      </c>
      <c r="AB40" s="454">
        <f t="shared" ref="AB40" si="15">SUM(AB36:AB39)</f>
        <v>0</v>
      </c>
      <c r="AC40" s="467"/>
      <c r="BD40" s="395" t="s">
        <v>375</v>
      </c>
    </row>
    <row r="41" spans="2:56" outlineLevel="1" x14ac:dyDescent="0.35">
      <c r="B41" s="524"/>
      <c r="C41"/>
      <c r="D41"/>
      <c r="E41"/>
      <c r="F41"/>
      <c r="G41"/>
      <c r="H41"/>
      <c r="I41" s="339"/>
      <c r="J41" s="669">
        <f>ROUND(J39*$I$30,0)</f>
        <v>0</v>
      </c>
      <c r="K41" s="643">
        <f>ROUND(K39*$I$30,2)</f>
        <v>0</v>
      </c>
      <c r="L41"/>
      <c r="M41"/>
      <c r="N41"/>
      <c r="O41"/>
      <c r="P41" s="816"/>
      <c r="Q41" s="755"/>
      <c r="R41" s="822"/>
      <c r="S41" s="823"/>
      <c r="T41" s="418"/>
      <c r="U41" s="18"/>
      <c r="BD41" s="395" t="s">
        <v>376</v>
      </c>
    </row>
    <row r="42" spans="2:56" outlineLevel="1" x14ac:dyDescent="0.35">
      <c r="B42" s="524"/>
      <c r="C42"/>
      <c r="D42"/>
      <c r="E42"/>
      <c r="F42"/>
      <c r="G42"/>
      <c r="H42"/>
      <c r="I42"/>
      <c r="J42"/>
      <c r="K42"/>
      <c r="L42"/>
      <c r="M42"/>
      <c r="N42"/>
      <c r="O42"/>
      <c r="P42" s="816"/>
      <c r="Q42" s="755"/>
      <c r="R42" s="822"/>
      <c r="S42" s="823"/>
      <c r="T42" s="418"/>
      <c r="U42" s="18"/>
      <c r="V42" s="395"/>
      <c r="BD42" s="395" t="s">
        <v>377</v>
      </c>
    </row>
    <row r="43" spans="2:56" outlineLevel="1" x14ac:dyDescent="0.35">
      <c r="B43" s="524"/>
      <c r="C43"/>
      <c r="D43"/>
      <c r="E43"/>
      <c r="F43"/>
      <c r="G43"/>
      <c r="H43"/>
      <c r="I43"/>
      <c r="J43"/>
      <c r="K43"/>
      <c r="L43"/>
      <c r="M43"/>
      <c r="N43"/>
      <c r="O43"/>
      <c r="P43" s="816"/>
      <c r="Q43" s="755"/>
      <c r="R43" s="822"/>
      <c r="S43" s="823"/>
      <c r="T43" s="418"/>
      <c r="U43" s="18"/>
      <c r="BD43" s="395" t="s">
        <v>378</v>
      </c>
    </row>
    <row r="44" spans="2:56" outlineLevel="1" x14ac:dyDescent="0.35">
      <c r="B44" s="524"/>
      <c r="C44"/>
      <c r="D44"/>
      <c r="E44"/>
      <c r="F44"/>
      <c r="G44"/>
      <c r="H44"/>
      <c r="I44"/>
      <c r="J44"/>
      <c r="K44" t="str">
        <f>IF(H51="","",H51&lt;INDEX(Lookup!$T$2:$T$10,MATCH($D$48,Lookup!$S$2:$S$10,0)))</f>
        <v/>
      </c>
      <c r="L44"/>
      <c r="M44"/>
      <c r="N44"/>
      <c r="O44"/>
      <c r="P44" s="816"/>
      <c r="Q44" s="755"/>
      <c r="R44" s="822"/>
      <c r="S44" s="823"/>
      <c r="T44" s="418"/>
      <c r="U44" s="18"/>
    </row>
    <row r="45" spans="2:56" outlineLevel="1" x14ac:dyDescent="0.35">
      <c r="B45" s="524"/>
      <c r="C45"/>
      <c r="D45"/>
      <c r="E45"/>
      <c r="F45"/>
      <c r="G45"/>
      <c r="H45"/>
      <c r="I45"/>
      <c r="J45"/>
      <c r="K45"/>
      <c r="L45"/>
      <c r="M45"/>
      <c r="N45" s="824"/>
      <c r="O45" s="824"/>
      <c r="P45" s="816"/>
      <c r="Q45" s="755"/>
      <c r="R45" s="822"/>
      <c r="S45" s="823"/>
      <c r="T45" s="418"/>
      <c r="U45" s="18"/>
    </row>
    <row r="46" spans="2:56" ht="15" outlineLevel="1" thickBot="1" x14ac:dyDescent="0.4">
      <c r="B46" s="788"/>
      <c r="C46" s="224"/>
      <c r="D46" s="224"/>
      <c r="E46" s="224"/>
      <c r="F46" s="224"/>
      <c r="G46" s="224"/>
      <c r="H46" s="224"/>
      <c r="I46" s="224"/>
      <c r="J46" s="224"/>
      <c r="K46" s="224"/>
      <c r="L46" s="224"/>
      <c r="M46" s="224"/>
      <c r="N46" s="224"/>
      <c r="O46" s="224"/>
      <c r="P46" s="224"/>
      <c r="Q46" s="224"/>
      <c r="R46" s="224"/>
      <c r="S46" s="224"/>
      <c r="T46" s="224"/>
      <c r="U46" s="45"/>
      <c r="V46" s="397"/>
      <c r="BD46" s="551" t="s">
        <v>324</v>
      </c>
    </row>
    <row r="47" spans="2:56" ht="15" thickBot="1" x14ac:dyDescent="0.4">
      <c r="B47" s="1171"/>
      <c r="C47" s="1172"/>
      <c r="D47" s="1172"/>
      <c r="E47" s="1172"/>
      <c r="F47" s="1172"/>
      <c r="G47" s="1172"/>
      <c r="H47" s="1172"/>
      <c r="I47" s="1172"/>
      <c r="J47" s="1306"/>
      <c r="K47" s="1306"/>
      <c r="L47" s="1306"/>
      <c r="M47" s="1306"/>
      <c r="N47" s="1306"/>
      <c r="O47" s="1306"/>
      <c r="P47" s="1306"/>
      <c r="Q47" s="1306"/>
      <c r="R47" s="1306"/>
      <c r="S47" s="1306"/>
      <c r="T47" s="1172"/>
      <c r="U47" s="1173"/>
      <c r="V47" s="397"/>
      <c r="BD47" s="553">
        <v>15992056</v>
      </c>
    </row>
    <row r="48" spans="2:56" ht="44.15" customHeight="1" thickBot="1" x14ac:dyDescent="0.4">
      <c r="B48" s="1278" t="s">
        <v>237</v>
      </c>
      <c r="C48" s="1279"/>
      <c r="D48" s="313">
        <v>2027</v>
      </c>
      <c r="E48" s="828"/>
      <c r="F48" s="829"/>
      <c r="G48" s="830"/>
      <c r="H48" s="1280" t="s">
        <v>331</v>
      </c>
      <c r="I48" s="1281"/>
      <c r="J48" s="1301" t="s">
        <v>410</v>
      </c>
      <c r="K48" s="1302"/>
      <c r="L48" s="1302"/>
      <c r="M48" s="1302"/>
      <c r="N48" s="1302"/>
      <c r="O48" s="1302"/>
      <c r="P48" s="1302"/>
      <c r="Q48" s="1303"/>
      <c r="R48" s="1304" t="s">
        <v>403</v>
      </c>
      <c r="S48" s="1305"/>
      <c r="T48" s="831"/>
      <c r="U48" s="832"/>
      <c r="V48" s="397"/>
      <c r="W48" s="1319" t="s">
        <v>410</v>
      </c>
      <c r="X48" s="1320"/>
      <c r="Y48" s="1320"/>
      <c r="Z48" s="1320"/>
      <c r="AA48" s="1320"/>
      <c r="AC48" s="1319" t="s">
        <v>410</v>
      </c>
      <c r="AD48" s="1320"/>
      <c r="AE48" s="1320"/>
      <c r="AF48" s="598"/>
      <c r="AG48" s="598"/>
      <c r="AH48" s="598"/>
      <c r="AI48" s="569"/>
      <c r="AJ48" s="1321" t="s">
        <v>411</v>
      </c>
      <c r="AK48" s="1322"/>
      <c r="AL48" s="1322"/>
      <c r="AM48" s="569"/>
      <c r="AN48" s="1321" t="s">
        <v>411</v>
      </c>
      <c r="AO48" s="1322"/>
      <c r="AP48" s="1322"/>
      <c r="BD48" s="553">
        <v>40001426</v>
      </c>
    </row>
    <row r="49" spans="1:60" ht="31" customHeight="1" thickBot="1" x14ac:dyDescent="0.4">
      <c r="B49" s="524"/>
      <c r="C49"/>
      <c r="D49"/>
      <c r="E49"/>
      <c r="F49"/>
      <c r="G49"/>
      <c r="H49"/>
      <c r="I49"/>
      <c r="J49"/>
      <c r="K49"/>
      <c r="L49"/>
      <c r="M49" s="833" t="s">
        <v>412</v>
      </c>
      <c r="N49" s="1274" t="s">
        <v>248</v>
      </c>
      <c r="O49" s="1275"/>
      <c r="P49" s="1276" t="s">
        <v>264</v>
      </c>
      <c r="Q49" s="1277"/>
      <c r="R49" s="1268"/>
      <c r="S49" s="1269"/>
      <c r="T49"/>
      <c r="U49" s="18"/>
      <c r="V49" s="397"/>
      <c r="W49" s="537" t="s">
        <v>259</v>
      </c>
      <c r="X49" s="552">
        <f>SUM(X51:X1701)</f>
        <v>0</v>
      </c>
      <c r="Y49" s="552">
        <f>SUM(Y51:Y1701)</f>
        <v>0</v>
      </c>
      <c r="Z49" s="552">
        <f>SUM(Z51:Z1701)</f>
        <v>0</v>
      </c>
      <c r="AA49" s="552">
        <f>SUM(AA51:AA1701)</f>
        <v>0</v>
      </c>
      <c r="AB49" s="395"/>
      <c r="AC49" s="395"/>
      <c r="AD49" s="395"/>
      <c r="AE49" s="395"/>
      <c r="AF49" s="395"/>
      <c r="AG49" s="395"/>
      <c r="AH49" s="395"/>
      <c r="AJ49" s="537" t="s">
        <v>259</v>
      </c>
      <c r="AK49" s="552">
        <f>SUM(AK51:AK1701)</f>
        <v>0</v>
      </c>
      <c r="AL49" s="552">
        <f>SUM(AL51:AL1701)</f>
        <v>0</v>
      </c>
      <c r="AM49" s="552"/>
      <c r="AN49" s="395"/>
      <c r="AO49" s="395"/>
      <c r="AP49" s="395"/>
      <c r="BD49" s="553">
        <v>41204000</v>
      </c>
    </row>
    <row r="50" spans="1:60" ht="39.5" thickBot="1" x14ac:dyDescent="0.4">
      <c r="B50" s="834" t="s">
        <v>265</v>
      </c>
      <c r="C50" s="767" t="s">
        <v>266</v>
      </c>
      <c r="D50" s="834" t="s">
        <v>267</v>
      </c>
      <c r="E50" s="835" t="s">
        <v>332</v>
      </c>
      <c r="F50" s="835" t="s">
        <v>268</v>
      </c>
      <c r="G50" s="835" t="s">
        <v>269</v>
      </c>
      <c r="H50" s="835" t="s">
        <v>333</v>
      </c>
      <c r="I50" s="835" t="s">
        <v>334</v>
      </c>
      <c r="J50" s="836" t="s">
        <v>413</v>
      </c>
      <c r="K50" s="837" t="s">
        <v>414</v>
      </c>
      <c r="L50" s="838" t="s">
        <v>415</v>
      </c>
      <c r="M50" s="839" t="s">
        <v>416</v>
      </c>
      <c r="N50" s="840" t="s">
        <v>417</v>
      </c>
      <c r="O50" s="840" t="s">
        <v>418</v>
      </c>
      <c r="P50" s="841" t="s">
        <v>417</v>
      </c>
      <c r="Q50" s="842" t="s">
        <v>264</v>
      </c>
      <c r="R50" s="843" t="s">
        <v>405</v>
      </c>
      <c r="S50" s="844" t="s">
        <v>406</v>
      </c>
      <c r="T50" s="845" t="s">
        <v>271</v>
      </c>
      <c r="U50" s="835" t="s">
        <v>336</v>
      </c>
      <c r="V50" s="397"/>
      <c r="W50" s="554" t="s">
        <v>353</v>
      </c>
      <c r="X50" s="470" t="s">
        <v>337</v>
      </c>
      <c r="Y50" s="470" t="s">
        <v>338</v>
      </c>
      <c r="Z50" s="470" t="s">
        <v>381</v>
      </c>
      <c r="AA50" s="470" t="s">
        <v>382</v>
      </c>
      <c r="AB50" s="395"/>
      <c r="AC50" s="470" t="s">
        <v>353</v>
      </c>
      <c r="AD50" s="470" t="s">
        <v>383</v>
      </c>
      <c r="AE50" s="470" t="s">
        <v>384</v>
      </c>
      <c r="AF50" s="1262" t="s">
        <v>271</v>
      </c>
      <c r="AG50" s="1263"/>
      <c r="AH50" s="1264"/>
      <c r="AJ50" s="554" t="s">
        <v>353</v>
      </c>
      <c r="AK50" s="470" t="s">
        <v>337</v>
      </c>
      <c r="AL50" s="470" t="s">
        <v>338</v>
      </c>
      <c r="AM50" s="552"/>
      <c r="AN50" s="470" t="s">
        <v>353</v>
      </c>
      <c r="AO50" s="470" t="s">
        <v>383</v>
      </c>
      <c r="AP50" s="470" t="s">
        <v>384</v>
      </c>
      <c r="AQ50" s="1262" t="s">
        <v>271</v>
      </c>
      <c r="AR50" s="1263"/>
      <c r="AS50" s="1264"/>
      <c r="BD50" s="553">
        <v>48000041</v>
      </c>
    </row>
    <row r="51" spans="1:60" x14ac:dyDescent="0.35">
      <c r="B51" s="314"/>
      <c r="C51" s="147"/>
      <c r="D51" s="175"/>
      <c r="E51" s="315"/>
      <c r="F51" s="316"/>
      <c r="G51" s="316"/>
      <c r="H51" s="176"/>
      <c r="I51" s="176"/>
      <c r="J51" s="317"/>
      <c r="K51" s="324" t="str">
        <f>IFERROR(INDEX(Lookup!$G$3:$G$6,MATCH(J51,Lookup!$F$3:$F$6,0)),"")</f>
        <v/>
      </c>
      <c r="L51" s="318"/>
      <c r="M51" s="317"/>
      <c r="N51" s="846">
        <f>L51*M51</f>
        <v>0</v>
      </c>
      <c r="O51" s="325">
        <f>IFERROR(ROUND((N51*K51),2),0)</f>
        <v>0</v>
      </c>
      <c r="P51" s="847">
        <f>IF(I51&lt;INDEX(Lookup!$U$2:$U$10,MATCH($D$48,Lookup!$S$2:$S$10,0)),0,IF(U51="X",0,IFERROR(L51*50,0)))</f>
        <v>0</v>
      </c>
      <c r="Q51" s="326">
        <f>IF(I51&lt;INDEX(Lookup!$U$2:$U$10,MATCH($D$48,Lookup!$S$2:$S$10,0)),0,IF(U51="X",0,IFERROR(P51*K51,0)))</f>
        <v>0</v>
      </c>
      <c r="R51" s="326">
        <v>0</v>
      </c>
      <c r="S51" s="424">
        <v>0</v>
      </c>
      <c r="T51" s="322"/>
      <c r="U51" s="150"/>
      <c r="V51" s="397"/>
      <c r="W51" s="555" t="s">
        <v>351</v>
      </c>
      <c r="X51" s="576">
        <f>Q51*$I$30</f>
        <v>0</v>
      </c>
      <c r="Y51" s="576">
        <f>S51*$I$40</f>
        <v>0</v>
      </c>
      <c r="Z51" s="576">
        <f>X51-Q51</f>
        <v>0</v>
      </c>
      <c r="AA51" s="576">
        <f>Y51-S51</f>
        <v>0</v>
      </c>
      <c r="AB51" s="275"/>
      <c r="AC51" s="576" t="s">
        <v>351</v>
      </c>
      <c r="AD51" s="576">
        <f>SUMIF($W$51:$W$1701,AC51,$X$51:$X$1701)</f>
        <v>0</v>
      </c>
      <c r="AE51" s="576">
        <f>SUMIF($W$51:$W$1701,AC51,$Y$51:$Y$1701)</f>
        <v>0</v>
      </c>
      <c r="AF51" s="1265"/>
      <c r="AG51" s="1266"/>
      <c r="AH51" s="1267"/>
      <c r="AI51" s="397"/>
      <c r="AJ51" s="555"/>
      <c r="AK51" s="576">
        <f>R51</f>
        <v>0</v>
      </c>
      <c r="AL51" s="576">
        <f>+S51</f>
        <v>0</v>
      </c>
      <c r="AM51" s="599"/>
      <c r="AN51" s="576" t="s">
        <v>351</v>
      </c>
      <c r="AO51" s="576">
        <f>SUMIF($AJ$51:$AJ$1701,AN51,$AK$51:$AK$1701)</f>
        <v>0</v>
      </c>
      <c r="AP51" s="576">
        <f>SUMIF($AJ$51:$AJ$1701,AN51,$AL$51:$AL$1701)</f>
        <v>0</v>
      </c>
      <c r="AQ51" s="1265"/>
      <c r="AR51" s="1266"/>
      <c r="AS51" s="1267"/>
      <c r="AT51" s="397"/>
      <c r="AU51" s="397"/>
      <c r="AV51" s="397"/>
      <c r="AW51" s="397"/>
      <c r="AX51" s="397"/>
      <c r="AY51" s="397"/>
      <c r="AZ51" s="397"/>
      <c r="BA51" s="397"/>
      <c r="BB51" s="397"/>
      <c r="BC51" s="397"/>
      <c r="BD51" s="553">
        <v>50460000</v>
      </c>
      <c r="BE51" s="397"/>
      <c r="BF51" s="397"/>
      <c r="BG51" s="397"/>
      <c r="BH51" s="397"/>
    </row>
    <row r="52" spans="1:60" x14ac:dyDescent="0.35">
      <c r="B52" s="319"/>
      <c r="C52" s="147"/>
      <c r="D52" s="147"/>
      <c r="E52" s="320"/>
      <c r="F52" s="321"/>
      <c r="G52" s="149"/>
      <c r="H52" s="176"/>
      <c r="I52" s="176"/>
      <c r="J52" s="317"/>
      <c r="K52" s="324" t="str">
        <f>IFERROR(INDEX(Lookup!$G$3:$G$6,MATCH(J52,Lookup!$F$3:$F$6,0)),"")</f>
        <v/>
      </c>
      <c r="L52" s="323"/>
      <c r="M52" s="317"/>
      <c r="N52" s="846">
        <f>L52*M52</f>
        <v>0</v>
      </c>
      <c r="O52" s="325">
        <f t="shared" ref="O52:O115" si="16">IFERROR(ROUND((N52*K52),2),0)</f>
        <v>0</v>
      </c>
      <c r="P52" s="847">
        <f>IF(I52&lt;INDEX(Lookup!$U$2:$U$10,MATCH($D$48,Lookup!$S$2:$S$10,0)),0,IF(U52="X",0,IFERROR(L52*50,0)))</f>
        <v>0</v>
      </c>
      <c r="Q52" s="326">
        <f>IF(I52&lt;INDEX(Lookup!$U$2:$U$10,MATCH($D$48,Lookup!$S$2:$S$10,0)),0,IF(U52="X",0,IFERROR(P52*K52,0)))</f>
        <v>0</v>
      </c>
      <c r="R52" s="326">
        <v>0</v>
      </c>
      <c r="S52" s="424">
        <v>0</v>
      </c>
      <c r="T52" s="322"/>
      <c r="U52" s="143"/>
      <c r="V52" s="397"/>
      <c r="W52" s="555" t="s">
        <v>351</v>
      </c>
      <c r="X52" s="576">
        <f t="shared" ref="X52:X115" si="17">Q52*$I$30</f>
        <v>0</v>
      </c>
      <c r="Y52" s="576">
        <f t="shared" ref="Y52:Y115" si="18">S52*$I$40</f>
        <v>0</v>
      </c>
      <c r="Z52" s="576">
        <f t="shared" ref="Z52:Z115" si="19">X52-Q52</f>
        <v>0</v>
      </c>
      <c r="AA52" s="576">
        <f t="shared" ref="AA52:AA115" si="20">Y52-S52</f>
        <v>0</v>
      </c>
      <c r="AB52" s="275"/>
      <c r="AC52" s="576" t="s">
        <v>354</v>
      </c>
      <c r="AD52" s="576">
        <f t="shared" ref="AD52:AD67" si="21">SUMIF($W$51:$W$1701,AC52,$X$51:$X$1701)</f>
        <v>0</v>
      </c>
      <c r="AE52" s="576">
        <f t="shared" ref="AE52:AE67" si="22">SUMIF($W$51:$W$1701,AC52,$Y$51:$Y$1701)</f>
        <v>0</v>
      </c>
      <c r="AF52" s="1265"/>
      <c r="AG52" s="1266"/>
      <c r="AH52" s="1267"/>
      <c r="AI52" s="397"/>
      <c r="AJ52" s="555"/>
      <c r="AK52" s="576">
        <f t="shared" ref="AK52:AK115" si="23">R52</f>
        <v>0</v>
      </c>
      <c r="AL52" s="576">
        <f t="shared" ref="AL52:AL115" si="24">+S52</f>
        <v>0</v>
      </c>
      <c r="AM52" s="599"/>
      <c r="AN52" s="576" t="s">
        <v>354</v>
      </c>
      <c r="AO52" s="576">
        <f t="shared" ref="AO52:AO67" si="25">SUMIF($AJ$51:$AJ$1701,AN52,$AK$51:$AK$1701)</f>
        <v>0</v>
      </c>
      <c r="AP52" s="576">
        <f t="shared" ref="AP52:AP67" si="26">SUMIF($S$50:$S$1700,AN52,$T$50:$T$1700)</f>
        <v>0</v>
      </c>
      <c r="AQ52" s="1265"/>
      <c r="AR52" s="1266"/>
      <c r="AS52" s="1267"/>
      <c r="AT52" s="397"/>
      <c r="AU52" s="397"/>
      <c r="AV52" s="397"/>
      <c r="AW52" s="397"/>
      <c r="AX52" s="397"/>
      <c r="AY52" s="397"/>
      <c r="AZ52" s="397"/>
      <c r="BA52" s="397"/>
      <c r="BB52" s="397"/>
      <c r="BC52" s="397"/>
      <c r="BD52" s="553">
        <v>59112000</v>
      </c>
      <c r="BE52" s="397"/>
      <c r="BF52" s="397"/>
      <c r="BG52" s="397"/>
      <c r="BH52" s="397"/>
    </row>
    <row r="53" spans="1:60" x14ac:dyDescent="0.35">
      <c r="B53" s="319"/>
      <c r="C53" s="147"/>
      <c r="D53" s="147"/>
      <c r="E53" s="320"/>
      <c r="F53" s="321"/>
      <c r="G53" s="149"/>
      <c r="H53" s="176"/>
      <c r="I53" s="176"/>
      <c r="J53" s="322"/>
      <c r="K53" s="324" t="str">
        <f>IFERROR(INDEX(Lookup!$G$3:$G$6,MATCH(J53,Lookup!$F$3:$F$6,0)),"")</f>
        <v/>
      </c>
      <c r="L53" s="323"/>
      <c r="M53" s="317"/>
      <c r="N53" s="846">
        <f t="shared" ref="N53:N114" si="27">L53*M53</f>
        <v>0</v>
      </c>
      <c r="O53" s="325">
        <f t="shared" si="16"/>
        <v>0</v>
      </c>
      <c r="P53" s="847">
        <f>IF(I53&lt;INDEX(Lookup!$U$2:$U$10,MATCH($D$48,Lookup!$S$2:$S$10,0)),0,IF(U53="X",0,IFERROR(L53*50,0)))</f>
        <v>0</v>
      </c>
      <c r="Q53" s="326">
        <f>IF(I53&lt;INDEX(Lookup!$U$2:$U$10,MATCH($D$48,Lookup!$S$2:$S$10,0)),0,IF(U53="X",0,IFERROR(P53*K53,0)))</f>
        <v>0</v>
      </c>
      <c r="R53" s="326">
        <v>0</v>
      </c>
      <c r="S53" s="424">
        <v>0</v>
      </c>
      <c r="T53" s="322"/>
      <c r="U53" s="143"/>
      <c r="V53" s="397"/>
      <c r="W53" s="555" t="s">
        <v>351</v>
      </c>
      <c r="X53" s="576">
        <f t="shared" si="17"/>
        <v>0</v>
      </c>
      <c r="Y53" s="576">
        <f t="shared" si="18"/>
        <v>0</v>
      </c>
      <c r="Z53" s="576">
        <f t="shared" si="19"/>
        <v>0</v>
      </c>
      <c r="AA53" s="576">
        <f t="shared" si="20"/>
        <v>0</v>
      </c>
      <c r="AB53" s="275"/>
      <c r="AC53" s="576" t="s">
        <v>355</v>
      </c>
      <c r="AD53" s="576">
        <f t="shared" si="21"/>
        <v>0</v>
      </c>
      <c r="AE53" s="576">
        <f t="shared" si="22"/>
        <v>0</v>
      </c>
      <c r="AF53" s="1265"/>
      <c r="AG53" s="1266"/>
      <c r="AH53" s="1267"/>
      <c r="AI53" s="397"/>
      <c r="AJ53" s="555"/>
      <c r="AK53" s="576">
        <f t="shared" si="23"/>
        <v>0</v>
      </c>
      <c r="AL53" s="576">
        <f t="shared" si="24"/>
        <v>0</v>
      </c>
      <c r="AM53" s="599"/>
      <c r="AN53" s="576" t="s">
        <v>355</v>
      </c>
      <c r="AO53" s="576">
        <f t="shared" si="25"/>
        <v>0</v>
      </c>
      <c r="AP53" s="576">
        <f t="shared" si="26"/>
        <v>0</v>
      </c>
      <c r="AQ53" s="1265"/>
      <c r="AR53" s="1266"/>
      <c r="AS53" s="1267"/>
      <c r="AT53" s="397"/>
      <c r="AU53" s="397"/>
      <c r="AV53" s="397"/>
      <c r="AW53" s="397"/>
      <c r="AX53" s="397"/>
      <c r="AY53" s="397"/>
      <c r="AZ53" s="397"/>
      <c r="BA53" s="397"/>
      <c r="BB53" s="397"/>
      <c r="BC53" s="397"/>
      <c r="BD53" s="553">
        <v>59202000</v>
      </c>
      <c r="BE53" s="397"/>
      <c r="BF53" s="397"/>
      <c r="BG53" s="397"/>
      <c r="BH53" s="397"/>
    </row>
    <row r="54" spans="1:60" x14ac:dyDescent="0.35">
      <c r="B54" s="319"/>
      <c r="C54" s="147"/>
      <c r="D54" s="147"/>
      <c r="E54" s="320"/>
      <c r="F54" s="321"/>
      <c r="G54" s="149"/>
      <c r="H54" s="176"/>
      <c r="I54" s="176"/>
      <c r="J54" s="322"/>
      <c r="K54" s="324" t="str">
        <f>IFERROR(INDEX(Lookup!$G$3:$G$6,MATCH(J54,Lookup!$F$3:$F$6,0)),"")</f>
        <v/>
      </c>
      <c r="L54" s="323"/>
      <c r="M54" s="317"/>
      <c r="N54" s="846">
        <f t="shared" si="27"/>
        <v>0</v>
      </c>
      <c r="O54" s="325">
        <f t="shared" si="16"/>
        <v>0</v>
      </c>
      <c r="P54" s="847">
        <f>IF(I54&lt;INDEX(Lookup!$U$2:$U$10,MATCH($D$48,Lookup!$S$2:$S$10,0)),0,IF(U54="X",0,IFERROR(L54*50,0)))</f>
        <v>0</v>
      </c>
      <c r="Q54" s="326">
        <f>IF(I54&lt;INDEX(Lookup!$U$2:$U$10,MATCH($D$48,Lookup!$S$2:$S$10,0)),0,IF(U54="X",0,IFERROR(P54*K54,0)))</f>
        <v>0</v>
      </c>
      <c r="R54" s="326">
        <v>0</v>
      </c>
      <c r="S54" s="424">
        <v>0</v>
      </c>
      <c r="T54" s="322"/>
      <c r="U54" s="143"/>
      <c r="V54" s="397"/>
      <c r="W54" s="555" t="s">
        <v>351</v>
      </c>
      <c r="X54" s="576">
        <f t="shared" si="17"/>
        <v>0</v>
      </c>
      <c r="Y54" s="576">
        <f t="shared" si="18"/>
        <v>0</v>
      </c>
      <c r="Z54" s="576">
        <f t="shared" si="19"/>
        <v>0</v>
      </c>
      <c r="AA54" s="576">
        <f t="shared" si="20"/>
        <v>0</v>
      </c>
      <c r="AB54" s="275"/>
      <c r="AC54" s="576" t="s">
        <v>356</v>
      </c>
      <c r="AD54" s="576">
        <f t="shared" si="21"/>
        <v>0</v>
      </c>
      <c r="AE54" s="576">
        <f t="shared" si="22"/>
        <v>0</v>
      </c>
      <c r="AF54" s="1265"/>
      <c r="AG54" s="1266"/>
      <c r="AH54" s="1267"/>
      <c r="AI54" s="397"/>
      <c r="AJ54" s="555"/>
      <c r="AK54" s="576">
        <f t="shared" si="23"/>
        <v>0</v>
      </c>
      <c r="AL54" s="576">
        <f t="shared" si="24"/>
        <v>0</v>
      </c>
      <c r="AM54" s="599"/>
      <c r="AN54" s="576" t="s">
        <v>356</v>
      </c>
      <c r="AO54" s="576">
        <f t="shared" si="25"/>
        <v>0</v>
      </c>
      <c r="AP54" s="576">
        <f t="shared" si="26"/>
        <v>0</v>
      </c>
      <c r="AQ54" s="1265"/>
      <c r="AR54" s="1266"/>
      <c r="AS54" s="1267"/>
      <c r="AT54" s="397"/>
      <c r="AU54" s="397"/>
      <c r="AV54" s="397"/>
      <c r="AW54" s="397"/>
      <c r="AX54" s="397"/>
      <c r="AY54" s="397"/>
      <c r="AZ54" s="397"/>
      <c r="BA54" s="397"/>
      <c r="BB54" s="397"/>
      <c r="BC54" s="397"/>
      <c r="BD54" s="553">
        <v>59202003</v>
      </c>
      <c r="BE54" s="397"/>
      <c r="BF54" s="397"/>
      <c r="BG54" s="397"/>
      <c r="BH54" s="397"/>
    </row>
    <row r="55" spans="1:60" x14ac:dyDescent="0.35">
      <c r="B55" s="319"/>
      <c r="C55" s="147"/>
      <c r="D55" s="175"/>
      <c r="E55" s="315"/>
      <c r="F55" s="316"/>
      <c r="G55" s="316"/>
      <c r="H55" s="176"/>
      <c r="I55" s="176"/>
      <c r="J55" s="322"/>
      <c r="K55" s="324" t="str">
        <f>IFERROR(INDEX(Lookup!$G$3:$G$6,MATCH(J55,Lookup!$F$3:$F$6,0)),"")</f>
        <v/>
      </c>
      <c r="L55" s="323"/>
      <c r="M55" s="322"/>
      <c r="N55" s="846">
        <f t="shared" si="27"/>
        <v>0</v>
      </c>
      <c r="O55" s="325">
        <f t="shared" si="16"/>
        <v>0</v>
      </c>
      <c r="P55" s="847">
        <f>IF(I55&lt;INDEX(Lookup!$U$2:$U$10,MATCH($D$48,Lookup!$S$2:$S$10,0)),0,IF(U55="X",0,IFERROR(L55*50,0)))</f>
        <v>0</v>
      </c>
      <c r="Q55" s="326">
        <f>IF(I55&lt;INDEX(Lookup!$U$2:$U$10,MATCH($D$48,Lookup!$S$2:$S$10,0)),0,IF(U55="X",0,IFERROR(P55*K55,0)))</f>
        <v>0</v>
      </c>
      <c r="R55" s="326">
        <v>0</v>
      </c>
      <c r="S55" s="424">
        <v>0</v>
      </c>
      <c r="T55" s="322"/>
      <c r="U55" s="143"/>
      <c r="V55" s="397"/>
      <c r="W55" s="555" t="s">
        <v>354</v>
      </c>
      <c r="X55" s="576">
        <f t="shared" si="17"/>
        <v>0</v>
      </c>
      <c r="Y55" s="576">
        <f t="shared" si="18"/>
        <v>0</v>
      </c>
      <c r="Z55" s="576">
        <f t="shared" si="19"/>
        <v>0</v>
      </c>
      <c r="AA55" s="576">
        <f t="shared" si="20"/>
        <v>0</v>
      </c>
      <c r="AB55" s="275"/>
      <c r="AC55" s="576" t="s">
        <v>359</v>
      </c>
      <c r="AD55" s="576">
        <f t="shared" si="21"/>
        <v>0</v>
      </c>
      <c r="AE55" s="576">
        <f t="shared" si="22"/>
        <v>0</v>
      </c>
      <c r="AF55" s="1265"/>
      <c r="AG55" s="1266"/>
      <c r="AH55" s="1267"/>
      <c r="AI55" s="397"/>
      <c r="AJ55" s="555"/>
      <c r="AK55" s="576">
        <f t="shared" si="23"/>
        <v>0</v>
      </c>
      <c r="AL55" s="576">
        <f t="shared" si="24"/>
        <v>0</v>
      </c>
      <c r="AM55" s="599"/>
      <c r="AN55" s="576" t="s">
        <v>359</v>
      </c>
      <c r="AO55" s="576">
        <f t="shared" si="25"/>
        <v>0</v>
      </c>
      <c r="AP55" s="576">
        <f t="shared" si="26"/>
        <v>0</v>
      </c>
      <c r="AQ55" s="1265"/>
      <c r="AR55" s="1266"/>
      <c r="AS55" s="1267"/>
      <c r="AT55" s="397"/>
      <c r="AU55" s="397"/>
      <c r="AV55" s="397"/>
      <c r="AW55" s="397"/>
      <c r="AX55" s="397"/>
      <c r="AY55" s="397"/>
      <c r="AZ55" s="397"/>
      <c r="BA55" s="397"/>
      <c r="BB55" s="397"/>
      <c r="BC55" s="397"/>
      <c r="BD55" s="553">
        <v>59202025</v>
      </c>
      <c r="BE55" s="397"/>
      <c r="BF55" s="397"/>
      <c r="BG55" s="397"/>
      <c r="BH55" s="397"/>
    </row>
    <row r="56" spans="1:60" x14ac:dyDescent="0.35">
      <c r="B56" s="314"/>
      <c r="C56" s="147"/>
      <c r="D56" s="147"/>
      <c r="E56" s="320"/>
      <c r="F56" s="321"/>
      <c r="G56" s="149"/>
      <c r="H56" s="176"/>
      <c r="I56" s="176"/>
      <c r="J56" s="322"/>
      <c r="K56" s="324" t="str">
        <f>IFERROR(INDEX(Lookup!$G$3:$G$6,MATCH(J56,Lookup!$F$3:$F$6,0)),"")</f>
        <v/>
      </c>
      <c r="L56" s="323"/>
      <c r="M56" s="322"/>
      <c r="N56" s="846">
        <f t="shared" si="27"/>
        <v>0</v>
      </c>
      <c r="O56" s="325">
        <f t="shared" si="16"/>
        <v>0</v>
      </c>
      <c r="P56" s="847">
        <f>IF(I56&lt;INDEX(Lookup!$U$2:$U$10,MATCH($D$48,Lookup!$S$2:$S$10,0)),0,IF(U56="X",0,IFERROR(L56*50,0)))</f>
        <v>0</v>
      </c>
      <c r="Q56" s="326">
        <f>IF(I56&lt;INDEX(Lookup!$U$2:$U$10,MATCH($D$48,Lookup!$S$2:$S$10,0)),0,IF(U56="X",0,IFERROR(P56*K56,0)))</f>
        <v>0</v>
      </c>
      <c r="R56" s="326">
        <v>0</v>
      </c>
      <c r="S56" s="424">
        <v>0</v>
      </c>
      <c r="T56" s="322"/>
      <c r="U56" s="143"/>
      <c r="V56" s="397"/>
      <c r="W56" s="555"/>
      <c r="X56" s="576">
        <f t="shared" si="17"/>
        <v>0</v>
      </c>
      <c r="Y56" s="576">
        <f t="shared" si="18"/>
        <v>0</v>
      </c>
      <c r="Z56" s="576">
        <f t="shared" si="19"/>
        <v>0</v>
      </c>
      <c r="AA56" s="576">
        <f t="shared" si="20"/>
        <v>0</v>
      </c>
      <c r="AB56" s="275"/>
      <c r="AC56" s="576" t="s">
        <v>360</v>
      </c>
      <c r="AD56" s="576">
        <f t="shared" si="21"/>
        <v>0</v>
      </c>
      <c r="AE56" s="576">
        <f t="shared" si="22"/>
        <v>0</v>
      </c>
      <c r="AF56" s="1265"/>
      <c r="AG56" s="1266"/>
      <c r="AH56" s="1267"/>
      <c r="AI56" s="397"/>
      <c r="AJ56" s="555"/>
      <c r="AK56" s="576">
        <f t="shared" si="23"/>
        <v>0</v>
      </c>
      <c r="AL56" s="576">
        <f t="shared" si="24"/>
        <v>0</v>
      </c>
      <c r="AM56" s="599"/>
      <c r="AN56" s="576" t="s">
        <v>360</v>
      </c>
      <c r="AO56" s="576">
        <f t="shared" si="25"/>
        <v>0</v>
      </c>
      <c r="AP56" s="576">
        <f t="shared" si="26"/>
        <v>0</v>
      </c>
      <c r="AQ56" s="1265"/>
      <c r="AR56" s="1266"/>
      <c r="AS56" s="1267"/>
      <c r="AT56" s="397"/>
      <c r="AU56" s="397"/>
      <c r="AV56" s="397"/>
      <c r="AW56" s="397"/>
      <c r="AX56" s="397"/>
      <c r="AY56" s="397"/>
      <c r="AZ56" s="397"/>
      <c r="BA56" s="397"/>
      <c r="BB56" s="397"/>
      <c r="BC56" s="397"/>
      <c r="BD56" s="553">
        <v>59203000</v>
      </c>
      <c r="BE56" s="397"/>
      <c r="BF56" s="397"/>
      <c r="BG56" s="397"/>
      <c r="BH56" s="397"/>
    </row>
    <row r="57" spans="1:60" x14ac:dyDescent="0.35">
      <c r="B57" s="319"/>
      <c r="C57" s="147"/>
      <c r="D57" s="147"/>
      <c r="E57" s="315"/>
      <c r="F57" s="316"/>
      <c r="G57" s="316"/>
      <c r="H57" s="176"/>
      <c r="I57" s="176"/>
      <c r="J57" s="322"/>
      <c r="K57" s="324" t="str">
        <f>IFERROR(INDEX(Lookup!$G$3:$G$6,MATCH(J57,Lookup!$F$3:$F$6,0)),"")</f>
        <v/>
      </c>
      <c r="L57" s="323"/>
      <c r="M57" s="322"/>
      <c r="N57" s="846">
        <f t="shared" si="27"/>
        <v>0</v>
      </c>
      <c r="O57" s="325">
        <f t="shared" si="16"/>
        <v>0</v>
      </c>
      <c r="P57" s="847">
        <f>IF(I57&lt;INDEX(Lookup!$U$2:$U$10,MATCH($D$48,Lookup!$S$2:$S$10,0)),0,IF(U57="X",0,IFERROR(L57*50,0)))</f>
        <v>0</v>
      </c>
      <c r="Q57" s="326">
        <f>IF(I57&lt;INDEX(Lookup!$U$2:$U$10,MATCH($D$48,Lookup!$S$2:$S$10,0)),0,IF(U57="X",0,IFERROR(P57*K57,0)))</f>
        <v>0</v>
      </c>
      <c r="R57" s="326">
        <v>0</v>
      </c>
      <c r="S57" s="424">
        <v>0</v>
      </c>
      <c r="T57" s="322"/>
      <c r="U57" s="143"/>
      <c r="V57" s="397"/>
      <c r="W57" s="555"/>
      <c r="X57" s="576">
        <f t="shared" si="17"/>
        <v>0</v>
      </c>
      <c r="Y57" s="576">
        <f t="shared" si="18"/>
        <v>0</v>
      </c>
      <c r="Z57" s="576">
        <f t="shared" si="19"/>
        <v>0</v>
      </c>
      <c r="AA57" s="576">
        <f t="shared" si="20"/>
        <v>0</v>
      </c>
      <c r="AB57" s="553"/>
      <c r="AC57" s="576" t="s">
        <v>361</v>
      </c>
      <c r="AD57" s="576">
        <f t="shared" si="21"/>
        <v>0</v>
      </c>
      <c r="AE57" s="576">
        <f t="shared" si="22"/>
        <v>0</v>
      </c>
      <c r="AF57" s="1265"/>
      <c r="AG57" s="1266"/>
      <c r="AH57" s="1267"/>
      <c r="AI57" s="397"/>
      <c r="AJ57" s="555"/>
      <c r="AK57" s="576">
        <f t="shared" si="23"/>
        <v>0</v>
      </c>
      <c r="AL57" s="576">
        <f t="shared" si="24"/>
        <v>0</v>
      </c>
      <c r="AM57" s="599"/>
      <c r="AN57" s="576" t="s">
        <v>361</v>
      </c>
      <c r="AO57" s="576">
        <f t="shared" si="25"/>
        <v>0</v>
      </c>
      <c r="AP57" s="576">
        <f t="shared" si="26"/>
        <v>0</v>
      </c>
      <c r="AQ57" s="1265"/>
      <c r="AR57" s="1266"/>
      <c r="AS57" s="1267"/>
      <c r="AT57" s="397"/>
      <c r="AU57" s="397"/>
      <c r="AV57" s="397"/>
      <c r="AW57" s="397"/>
      <c r="AX57" s="397"/>
      <c r="AY57" s="397"/>
      <c r="AZ57" s="397"/>
      <c r="BA57" s="397"/>
      <c r="BB57" s="397"/>
      <c r="BC57" s="397"/>
      <c r="BD57" s="553">
        <v>59203010</v>
      </c>
      <c r="BE57" s="397"/>
      <c r="BF57" s="397"/>
      <c r="BG57" s="397"/>
      <c r="BH57" s="397"/>
    </row>
    <row r="58" spans="1:60" ht="14.5" customHeight="1" x14ac:dyDescent="0.35">
      <c r="A58" s="235"/>
      <c r="B58" s="314"/>
      <c r="C58" s="147"/>
      <c r="D58" s="147"/>
      <c r="E58" s="320"/>
      <c r="F58" s="321"/>
      <c r="G58" s="149"/>
      <c r="H58" s="176"/>
      <c r="I58" s="176"/>
      <c r="J58" s="322"/>
      <c r="K58" s="324" t="str">
        <f>IFERROR(INDEX(Lookup!$G$3:$G$6,MATCH(J58,Lookup!$F$3:$F$6,0)),"")</f>
        <v/>
      </c>
      <c r="L58" s="323"/>
      <c r="M58" s="322"/>
      <c r="N58" s="846">
        <f t="shared" si="27"/>
        <v>0</v>
      </c>
      <c r="O58" s="325">
        <f t="shared" si="16"/>
        <v>0</v>
      </c>
      <c r="P58" s="847">
        <f>IF(I58&lt;INDEX(Lookup!$U$2:$U$10,MATCH($D$48,Lookup!$S$2:$S$10,0)),0,IF(U58="X",0,IFERROR(L58*50,0)))</f>
        <v>0</v>
      </c>
      <c r="Q58" s="326">
        <f>IF(I58&lt;INDEX(Lookup!$U$2:$U$10,MATCH($D$48,Lookup!$S$2:$S$10,0)),0,IF(U58="X",0,IFERROR(P58*K58,0)))</f>
        <v>0</v>
      </c>
      <c r="R58" s="326">
        <v>0</v>
      </c>
      <c r="S58" s="424">
        <v>0</v>
      </c>
      <c r="T58" s="322"/>
      <c r="U58" s="143"/>
      <c r="V58" s="397"/>
      <c r="W58" s="555"/>
      <c r="X58" s="576">
        <f t="shared" si="17"/>
        <v>0</v>
      </c>
      <c r="Y58" s="576">
        <f t="shared" si="18"/>
        <v>0</v>
      </c>
      <c r="Z58" s="576">
        <f t="shared" si="19"/>
        <v>0</v>
      </c>
      <c r="AA58" s="576">
        <f t="shared" si="20"/>
        <v>0</v>
      </c>
      <c r="AB58" s="553"/>
      <c r="AC58" s="576" t="s">
        <v>362</v>
      </c>
      <c r="AD58" s="576">
        <f t="shared" si="21"/>
        <v>0</v>
      </c>
      <c r="AE58" s="576">
        <f t="shared" si="22"/>
        <v>0</v>
      </c>
      <c r="AF58" s="1265"/>
      <c r="AG58" s="1266"/>
      <c r="AH58" s="1267"/>
      <c r="AI58" s="397"/>
      <c r="AJ58" s="555"/>
      <c r="AK58" s="576">
        <f t="shared" si="23"/>
        <v>0</v>
      </c>
      <c r="AL58" s="576">
        <f t="shared" si="24"/>
        <v>0</v>
      </c>
      <c r="AM58" s="599"/>
      <c r="AN58" s="576" t="s">
        <v>362</v>
      </c>
      <c r="AO58" s="576">
        <f t="shared" si="25"/>
        <v>0</v>
      </c>
      <c r="AP58" s="576">
        <f t="shared" si="26"/>
        <v>0</v>
      </c>
      <c r="AQ58" s="1265"/>
      <c r="AR58" s="1266"/>
      <c r="AS58" s="1267"/>
      <c r="AT58" s="397"/>
      <c r="AU58" s="397"/>
      <c r="AV58" s="397"/>
      <c r="AW58" s="397"/>
      <c r="AX58" s="397"/>
      <c r="AY58" s="397"/>
      <c r="AZ58" s="397"/>
      <c r="BA58" s="397"/>
      <c r="BB58" s="397"/>
      <c r="BC58" s="397"/>
      <c r="BD58" s="553">
        <v>59203020</v>
      </c>
      <c r="BE58" s="397"/>
      <c r="BF58" s="397"/>
      <c r="BG58" s="397"/>
      <c r="BH58" s="397"/>
    </row>
    <row r="59" spans="1:60" ht="14.5" customHeight="1" x14ac:dyDescent="0.35">
      <c r="A59" s="236"/>
      <c r="B59" s="314"/>
      <c r="C59" s="147"/>
      <c r="D59" s="147"/>
      <c r="E59" s="320"/>
      <c r="F59" s="321"/>
      <c r="G59" s="149"/>
      <c r="H59" s="176"/>
      <c r="I59" s="176"/>
      <c r="J59" s="322"/>
      <c r="K59" s="324" t="str">
        <f>IFERROR(INDEX(Lookup!$G$3:$G$6,MATCH(J59,Lookup!$F$3:$F$6,0)),"")</f>
        <v/>
      </c>
      <c r="L59" s="323"/>
      <c r="M59" s="322"/>
      <c r="N59" s="846">
        <f t="shared" si="27"/>
        <v>0</v>
      </c>
      <c r="O59" s="325">
        <f t="shared" si="16"/>
        <v>0</v>
      </c>
      <c r="P59" s="847">
        <f>IF(I59&lt;INDEX(Lookup!$U$2:$U$10,MATCH($D$48,Lookup!$S$2:$S$10,0)),0,IF(U59="X",0,IFERROR(L59*50,0)))</f>
        <v>0</v>
      </c>
      <c r="Q59" s="326">
        <f>IF(I59&lt;INDEX(Lookup!$U$2:$U$10,MATCH($D$48,Lookup!$S$2:$S$10,0)),0,IF(U59="X",0,IFERROR(P59*K59,0)))</f>
        <v>0</v>
      </c>
      <c r="R59" s="326">
        <v>0</v>
      </c>
      <c r="S59" s="424">
        <v>0</v>
      </c>
      <c r="T59" s="322"/>
      <c r="U59" s="143"/>
      <c r="V59" s="600"/>
      <c r="W59" s="555"/>
      <c r="X59" s="576">
        <f t="shared" si="17"/>
        <v>0</v>
      </c>
      <c r="Y59" s="576">
        <f t="shared" si="18"/>
        <v>0</v>
      </c>
      <c r="Z59" s="576">
        <f t="shared" si="19"/>
        <v>0</v>
      </c>
      <c r="AA59" s="576">
        <f t="shared" si="20"/>
        <v>0</v>
      </c>
      <c r="AB59" s="553"/>
      <c r="AC59" s="576" t="s">
        <v>363</v>
      </c>
      <c r="AD59" s="576">
        <f t="shared" si="21"/>
        <v>0</v>
      </c>
      <c r="AE59" s="576">
        <f t="shared" si="22"/>
        <v>0</v>
      </c>
      <c r="AF59" s="1265"/>
      <c r="AG59" s="1266"/>
      <c r="AH59" s="1267"/>
      <c r="AI59" s="397"/>
      <c r="AJ59" s="555"/>
      <c r="AK59" s="576">
        <f t="shared" si="23"/>
        <v>0</v>
      </c>
      <c r="AL59" s="576">
        <f t="shared" si="24"/>
        <v>0</v>
      </c>
      <c r="AM59" s="599"/>
      <c r="AN59" s="576" t="s">
        <v>363</v>
      </c>
      <c r="AO59" s="576">
        <f t="shared" si="25"/>
        <v>0</v>
      </c>
      <c r="AP59" s="576">
        <f t="shared" si="26"/>
        <v>0</v>
      </c>
      <c r="AQ59" s="1265"/>
      <c r="AR59" s="1266"/>
      <c r="AS59" s="1267"/>
      <c r="AT59" s="397"/>
      <c r="AU59" s="397"/>
      <c r="AV59" s="397"/>
      <c r="AW59" s="397"/>
      <c r="AX59" s="397"/>
      <c r="AY59" s="397"/>
      <c r="AZ59" s="397"/>
      <c r="BA59" s="397"/>
      <c r="BB59" s="397"/>
      <c r="BC59" s="397"/>
      <c r="BD59" s="553">
        <v>59205000</v>
      </c>
      <c r="BE59" s="397"/>
      <c r="BF59" s="397"/>
      <c r="BG59" s="397"/>
      <c r="BH59" s="397"/>
    </row>
    <row r="60" spans="1:60" x14ac:dyDescent="0.35">
      <c r="B60" s="319"/>
      <c r="C60" s="147"/>
      <c r="D60" s="147"/>
      <c r="E60" s="315"/>
      <c r="F60" s="316"/>
      <c r="G60" s="316"/>
      <c r="H60" s="176"/>
      <c r="I60" s="176"/>
      <c r="J60" s="322"/>
      <c r="K60" s="324" t="str">
        <f>IFERROR(INDEX(Lookup!$G$3:$G$6,MATCH(J60,Lookup!$F$3:$F$6,0)),"")</f>
        <v/>
      </c>
      <c r="L60" s="323"/>
      <c r="M60" s="322"/>
      <c r="N60" s="846">
        <f t="shared" si="27"/>
        <v>0</v>
      </c>
      <c r="O60" s="325">
        <f t="shared" si="16"/>
        <v>0</v>
      </c>
      <c r="P60" s="847">
        <f>IF(I60&lt;INDEX(Lookup!$U$2:$U$10,MATCH($D$48,Lookup!$S$2:$S$10,0)),0,IF(U60="X",0,IFERROR(L60*50,0)))</f>
        <v>0</v>
      </c>
      <c r="Q60" s="326">
        <f>IF(I60&lt;INDEX(Lookup!$U$2:$U$10,MATCH($D$48,Lookup!$S$2:$S$10,0)),0,IF(U60="X",0,IFERROR(P60*K60,0)))</f>
        <v>0</v>
      </c>
      <c r="R60" s="326">
        <v>0</v>
      </c>
      <c r="S60" s="424">
        <v>0</v>
      </c>
      <c r="T60" s="322"/>
      <c r="U60" s="143"/>
      <c r="V60" s="397"/>
      <c r="W60" s="555"/>
      <c r="X60" s="576">
        <f t="shared" si="17"/>
        <v>0</v>
      </c>
      <c r="Y60" s="576">
        <f t="shared" si="18"/>
        <v>0</v>
      </c>
      <c r="Z60" s="576">
        <f t="shared" si="19"/>
        <v>0</v>
      </c>
      <c r="AA60" s="576">
        <f t="shared" si="20"/>
        <v>0</v>
      </c>
      <c r="AB60" s="553"/>
      <c r="AC60" s="576" t="s">
        <v>365</v>
      </c>
      <c r="AD60" s="576">
        <f t="shared" si="21"/>
        <v>0</v>
      </c>
      <c r="AE60" s="576">
        <f t="shared" si="22"/>
        <v>0</v>
      </c>
      <c r="AF60" s="1265"/>
      <c r="AG60" s="1266"/>
      <c r="AH60" s="1267"/>
      <c r="AI60" s="397"/>
      <c r="AJ60" s="555"/>
      <c r="AK60" s="576">
        <f t="shared" si="23"/>
        <v>0</v>
      </c>
      <c r="AL60" s="576">
        <f t="shared" si="24"/>
        <v>0</v>
      </c>
      <c r="AM60" s="599"/>
      <c r="AN60" s="576" t="s">
        <v>365</v>
      </c>
      <c r="AO60" s="576">
        <f t="shared" si="25"/>
        <v>0</v>
      </c>
      <c r="AP60" s="576">
        <f t="shared" si="26"/>
        <v>0</v>
      </c>
      <c r="AQ60" s="1265"/>
      <c r="AR60" s="1266"/>
      <c r="AS60" s="1267"/>
      <c r="AT60" s="397"/>
      <c r="AU60" s="397"/>
      <c r="AV60" s="397"/>
      <c r="AW60" s="397"/>
      <c r="AX60" s="397"/>
      <c r="AY60" s="397"/>
      <c r="AZ60" s="397"/>
      <c r="BA60" s="397"/>
      <c r="BB60" s="397"/>
      <c r="BC60" s="397"/>
      <c r="BD60" s="553">
        <v>70610012</v>
      </c>
      <c r="BE60" s="397"/>
      <c r="BF60" s="397"/>
      <c r="BG60" s="397"/>
      <c r="BH60" s="397"/>
    </row>
    <row r="61" spans="1:60" x14ac:dyDescent="0.35">
      <c r="B61" s="319"/>
      <c r="C61" s="147"/>
      <c r="D61" s="147"/>
      <c r="E61" s="320"/>
      <c r="F61" s="321"/>
      <c r="G61" s="149"/>
      <c r="H61" s="148"/>
      <c r="I61" s="148"/>
      <c r="J61" s="322"/>
      <c r="K61" s="324" t="str">
        <f>IFERROR(INDEX(Lookup!$G$3:$G$6,MATCH(J61,Lookup!$F$3:$F$6,0)),"")</f>
        <v/>
      </c>
      <c r="L61" s="323"/>
      <c r="M61" s="322"/>
      <c r="N61" s="846">
        <f t="shared" si="27"/>
        <v>0</v>
      </c>
      <c r="O61" s="325">
        <f t="shared" si="16"/>
        <v>0</v>
      </c>
      <c r="P61" s="847">
        <f>IF(I61&lt;INDEX(Lookup!$U$2:$U$10,MATCH($D$48,Lookup!$S$2:$S$10,0)),0,IF(U61="X",0,IFERROR(L61*50,0)))</f>
        <v>0</v>
      </c>
      <c r="Q61" s="326">
        <f>IF(I61&lt;INDEX(Lookup!$U$2:$U$10,MATCH($D$48,Lookup!$S$2:$S$10,0)),0,IF(U61="X",0,IFERROR(P61*K61,0)))</f>
        <v>0</v>
      </c>
      <c r="R61" s="326">
        <v>0</v>
      </c>
      <c r="S61" s="424">
        <v>0</v>
      </c>
      <c r="T61" s="322"/>
      <c r="U61" s="143"/>
      <c r="V61" s="397"/>
      <c r="W61" s="555"/>
      <c r="X61" s="576">
        <f t="shared" si="17"/>
        <v>0</v>
      </c>
      <c r="Y61" s="576">
        <f t="shared" si="18"/>
        <v>0</v>
      </c>
      <c r="Z61" s="576">
        <f t="shared" si="19"/>
        <v>0</v>
      </c>
      <c r="AA61" s="576">
        <f t="shared" si="20"/>
        <v>0</v>
      </c>
      <c r="AB61" s="553"/>
      <c r="AC61" s="576" t="s">
        <v>366</v>
      </c>
      <c r="AD61" s="576">
        <f t="shared" si="21"/>
        <v>0</v>
      </c>
      <c r="AE61" s="576">
        <f t="shared" si="22"/>
        <v>0</v>
      </c>
      <c r="AF61" s="1265"/>
      <c r="AG61" s="1266"/>
      <c r="AH61" s="1267"/>
      <c r="AI61" s="397"/>
      <c r="AJ61" s="555"/>
      <c r="AK61" s="576">
        <f t="shared" si="23"/>
        <v>0</v>
      </c>
      <c r="AL61" s="576">
        <f t="shared" si="24"/>
        <v>0</v>
      </c>
      <c r="AM61" s="599"/>
      <c r="AN61" s="576" t="s">
        <v>366</v>
      </c>
      <c r="AO61" s="576">
        <f t="shared" si="25"/>
        <v>0</v>
      </c>
      <c r="AP61" s="576">
        <f t="shared" si="26"/>
        <v>0</v>
      </c>
      <c r="AQ61" s="1265"/>
      <c r="AR61" s="1266"/>
      <c r="AS61" s="1267"/>
      <c r="AT61" s="397"/>
      <c r="AU61" s="397"/>
      <c r="AV61" s="397"/>
      <c r="AW61" s="397"/>
      <c r="AX61" s="397"/>
      <c r="AY61" s="397"/>
      <c r="AZ61" s="397"/>
      <c r="BA61" s="397"/>
      <c r="BB61" s="397"/>
      <c r="BC61" s="397"/>
      <c r="BD61" s="553">
        <v>70437001</v>
      </c>
      <c r="BE61" s="397"/>
      <c r="BF61" s="397"/>
      <c r="BG61" s="397"/>
      <c r="BH61" s="397"/>
    </row>
    <row r="62" spans="1:60" x14ac:dyDescent="0.35">
      <c r="B62" s="319"/>
      <c r="C62" s="147"/>
      <c r="D62" s="147"/>
      <c r="E62" s="320"/>
      <c r="F62" s="321"/>
      <c r="G62" s="149"/>
      <c r="H62" s="148"/>
      <c r="I62" s="148"/>
      <c r="J62" s="322"/>
      <c r="K62" s="324" t="str">
        <f>IFERROR(INDEX(Lookup!$G$3:$G$6,MATCH(J62,Lookup!$F$3:$F$6,0)),"")</f>
        <v/>
      </c>
      <c r="L62" s="323"/>
      <c r="M62" s="322"/>
      <c r="N62" s="846">
        <f t="shared" si="27"/>
        <v>0</v>
      </c>
      <c r="O62" s="325">
        <f t="shared" si="16"/>
        <v>0</v>
      </c>
      <c r="P62" s="847">
        <f>IF(I62&lt;INDEX(Lookup!$U$2:$U$10,MATCH($D$48,Lookup!$S$2:$S$10,0)),0,IF(U62="X",0,IFERROR(L62*50,0)))</f>
        <v>0</v>
      </c>
      <c r="Q62" s="326">
        <f>IF(I62&lt;INDEX(Lookup!$U$2:$U$10,MATCH($D$48,Lookup!$S$2:$S$10,0)),0,IF(U62="X",0,IFERROR(P62*K62,0)))</f>
        <v>0</v>
      </c>
      <c r="R62" s="326">
        <v>0</v>
      </c>
      <c r="S62" s="424">
        <v>0</v>
      </c>
      <c r="T62" s="322"/>
      <c r="U62" s="143"/>
      <c r="V62" s="397"/>
      <c r="W62" s="555"/>
      <c r="X62" s="576">
        <f t="shared" si="17"/>
        <v>0</v>
      </c>
      <c r="Y62" s="576">
        <f t="shared" si="18"/>
        <v>0</v>
      </c>
      <c r="Z62" s="576">
        <f t="shared" si="19"/>
        <v>0</v>
      </c>
      <c r="AA62" s="576">
        <f t="shared" si="20"/>
        <v>0</v>
      </c>
      <c r="AB62" s="553"/>
      <c r="AC62" s="576" t="s">
        <v>367</v>
      </c>
      <c r="AD62" s="576">
        <f t="shared" si="21"/>
        <v>0</v>
      </c>
      <c r="AE62" s="576">
        <f t="shared" si="22"/>
        <v>0</v>
      </c>
      <c r="AF62" s="1265"/>
      <c r="AG62" s="1266"/>
      <c r="AH62" s="1267"/>
      <c r="AI62" s="397"/>
      <c r="AJ62" s="555"/>
      <c r="AK62" s="576">
        <f t="shared" si="23"/>
        <v>0</v>
      </c>
      <c r="AL62" s="576">
        <f t="shared" si="24"/>
        <v>0</v>
      </c>
      <c r="AM62" s="599"/>
      <c r="AN62" s="576" t="s">
        <v>367</v>
      </c>
      <c r="AO62" s="576">
        <f t="shared" si="25"/>
        <v>0</v>
      </c>
      <c r="AP62" s="576">
        <f t="shared" si="26"/>
        <v>0</v>
      </c>
      <c r="AQ62" s="1265"/>
      <c r="AR62" s="1266"/>
      <c r="AS62" s="1267"/>
      <c r="AT62" s="397"/>
      <c r="AU62" s="397"/>
      <c r="AV62" s="397"/>
      <c r="AW62" s="397"/>
      <c r="AX62" s="397"/>
      <c r="AY62" s="397"/>
      <c r="AZ62" s="397"/>
      <c r="BA62" s="397"/>
      <c r="BB62" s="397"/>
      <c r="BC62" s="397"/>
      <c r="BD62" s="553"/>
      <c r="BE62" s="397"/>
      <c r="BF62" s="397"/>
      <c r="BG62" s="397"/>
      <c r="BH62" s="397"/>
    </row>
    <row r="63" spans="1:60" x14ac:dyDescent="0.35">
      <c r="B63" s="319"/>
      <c r="C63" s="147"/>
      <c r="D63" s="147"/>
      <c r="E63" s="320"/>
      <c r="F63" s="321"/>
      <c r="G63" s="149"/>
      <c r="H63" s="148"/>
      <c r="I63" s="148"/>
      <c r="J63" s="322"/>
      <c r="K63" s="324" t="str">
        <f>IFERROR(INDEX(Lookup!$G$3:$G$6,MATCH(J63,Lookup!$F$3:$F$6,0)),"")</f>
        <v/>
      </c>
      <c r="L63" s="323"/>
      <c r="M63" s="322"/>
      <c r="N63" s="846">
        <f t="shared" si="27"/>
        <v>0</v>
      </c>
      <c r="O63" s="325">
        <f t="shared" si="16"/>
        <v>0</v>
      </c>
      <c r="P63" s="847">
        <f>IF(I63&lt;INDEX(Lookup!$U$2:$U$10,MATCH($D$48,Lookup!$S$2:$S$10,0)),0,IF(U63="X",0,IFERROR(L63*50,0)))</f>
        <v>0</v>
      </c>
      <c r="Q63" s="326">
        <f>IF(I63&lt;INDEX(Lookup!$U$2:$U$10,MATCH($D$48,Lookup!$S$2:$S$10,0)),0,IF(U63="X",0,IFERROR(P63*K63,0)))</f>
        <v>0</v>
      </c>
      <c r="R63" s="326">
        <v>0</v>
      </c>
      <c r="S63" s="424">
        <v>0</v>
      </c>
      <c r="T63" s="322"/>
      <c r="U63" s="143"/>
      <c r="V63" s="397"/>
      <c r="W63" s="555"/>
      <c r="X63" s="576">
        <f t="shared" si="17"/>
        <v>0</v>
      </c>
      <c r="Y63" s="576">
        <f t="shared" si="18"/>
        <v>0</v>
      </c>
      <c r="Z63" s="576">
        <f t="shared" si="19"/>
        <v>0</v>
      </c>
      <c r="AA63" s="576">
        <f t="shared" si="20"/>
        <v>0</v>
      </c>
      <c r="AB63" s="553"/>
      <c r="AC63" s="576" t="s">
        <v>368</v>
      </c>
      <c r="AD63" s="576">
        <f t="shared" si="21"/>
        <v>0</v>
      </c>
      <c r="AE63" s="576">
        <f t="shared" si="22"/>
        <v>0</v>
      </c>
      <c r="AF63" s="1265"/>
      <c r="AG63" s="1266"/>
      <c r="AH63" s="1267"/>
      <c r="AI63" s="397"/>
      <c r="AJ63" s="555"/>
      <c r="AK63" s="576">
        <f t="shared" si="23"/>
        <v>0</v>
      </c>
      <c r="AL63" s="576">
        <f t="shared" si="24"/>
        <v>0</v>
      </c>
      <c r="AM63" s="599"/>
      <c r="AN63" s="576" t="s">
        <v>368</v>
      </c>
      <c r="AO63" s="576">
        <f t="shared" si="25"/>
        <v>0</v>
      </c>
      <c r="AP63" s="576">
        <f t="shared" si="26"/>
        <v>0</v>
      </c>
      <c r="AQ63" s="1265"/>
      <c r="AR63" s="1266"/>
      <c r="AS63" s="1267"/>
      <c r="AT63" s="397"/>
      <c r="AU63" s="397"/>
      <c r="AV63" s="397"/>
      <c r="AW63" s="397"/>
      <c r="AX63" s="397"/>
      <c r="AY63" s="397"/>
      <c r="AZ63" s="397"/>
      <c r="BA63" s="397"/>
      <c r="BB63" s="397"/>
      <c r="BC63" s="397"/>
      <c r="BD63" s="553"/>
      <c r="BE63" s="397"/>
      <c r="BF63" s="397"/>
      <c r="BG63" s="397"/>
      <c r="BH63" s="397"/>
    </row>
    <row r="64" spans="1:60" ht="16.5" customHeight="1" x14ac:dyDescent="0.35">
      <c r="B64" s="319"/>
      <c r="C64" s="147"/>
      <c r="D64" s="147"/>
      <c r="E64" s="320"/>
      <c r="F64" s="321"/>
      <c r="G64" s="149"/>
      <c r="H64" s="148"/>
      <c r="I64" s="148"/>
      <c r="J64" s="322"/>
      <c r="K64" s="324" t="str">
        <f>IFERROR(INDEX(Lookup!$G$3:$G$6,MATCH(J64,Lookup!$F$3:$F$6,0)),"")</f>
        <v/>
      </c>
      <c r="L64" s="323"/>
      <c r="M64" s="322"/>
      <c r="N64" s="846">
        <f t="shared" si="27"/>
        <v>0</v>
      </c>
      <c r="O64" s="325">
        <f t="shared" si="16"/>
        <v>0</v>
      </c>
      <c r="P64" s="847">
        <f>IF(I64&lt;INDEX(Lookup!$U$2:$U$10,MATCH($D$48,Lookup!$S$2:$S$10,0)),0,IF(U64="X",0,IFERROR(L64*50,0)))</f>
        <v>0</v>
      </c>
      <c r="Q64" s="326">
        <f>IF(I64&lt;INDEX(Lookup!$U$2:$U$10,MATCH($D$48,Lookup!$S$2:$S$10,0)),0,IF(U64="X",0,IFERROR(P64*K64,0)))</f>
        <v>0</v>
      </c>
      <c r="R64" s="326">
        <v>0</v>
      </c>
      <c r="S64" s="424">
        <v>0</v>
      </c>
      <c r="T64" s="322"/>
      <c r="U64" s="143"/>
      <c r="V64" s="397"/>
      <c r="W64" s="555"/>
      <c r="X64" s="576">
        <f t="shared" si="17"/>
        <v>0</v>
      </c>
      <c r="Y64" s="576">
        <f t="shared" si="18"/>
        <v>0</v>
      </c>
      <c r="Z64" s="576">
        <f t="shared" si="19"/>
        <v>0</v>
      </c>
      <c r="AA64" s="576">
        <f t="shared" si="20"/>
        <v>0</v>
      </c>
      <c r="AB64" s="553"/>
      <c r="AC64" s="576" t="s">
        <v>366</v>
      </c>
      <c r="AD64" s="576">
        <f t="shared" si="21"/>
        <v>0</v>
      </c>
      <c r="AE64" s="576">
        <f t="shared" si="22"/>
        <v>0</v>
      </c>
      <c r="AF64" s="1265"/>
      <c r="AG64" s="1266"/>
      <c r="AH64" s="1267"/>
      <c r="AI64" s="397"/>
      <c r="AJ64" s="555"/>
      <c r="AK64" s="576">
        <f t="shared" si="23"/>
        <v>0</v>
      </c>
      <c r="AL64" s="576">
        <f t="shared" si="24"/>
        <v>0</v>
      </c>
      <c r="AM64" s="599"/>
      <c r="AN64" s="576" t="s">
        <v>366</v>
      </c>
      <c r="AO64" s="576">
        <f t="shared" si="25"/>
        <v>0</v>
      </c>
      <c r="AP64" s="576">
        <f t="shared" si="26"/>
        <v>0</v>
      </c>
      <c r="AQ64" s="1265"/>
      <c r="AR64" s="1266"/>
      <c r="AS64" s="1267"/>
      <c r="AT64" s="397"/>
      <c r="AU64" s="397"/>
      <c r="AV64" s="397"/>
      <c r="AW64" s="397"/>
      <c r="AX64" s="397"/>
      <c r="AY64" s="397"/>
      <c r="AZ64" s="397"/>
      <c r="BA64" s="397"/>
      <c r="BB64" s="397"/>
      <c r="BC64" s="397"/>
      <c r="BD64" s="553" t="s">
        <v>350</v>
      </c>
      <c r="BE64" s="397"/>
      <c r="BF64" s="397"/>
      <c r="BG64" s="397"/>
      <c r="BH64" s="397"/>
    </row>
    <row r="65" spans="2:60" ht="16.5" customHeight="1" x14ac:dyDescent="0.35">
      <c r="B65" s="319"/>
      <c r="C65" s="147"/>
      <c r="D65" s="147"/>
      <c r="E65" s="320"/>
      <c r="F65" s="321"/>
      <c r="G65" s="149"/>
      <c r="H65" s="148"/>
      <c r="I65" s="148"/>
      <c r="J65" s="322"/>
      <c r="K65" s="324" t="str">
        <f>IFERROR(INDEX(Lookup!$G$3:$G$6,MATCH(J65,Lookup!$F$3:$F$6,0)),"")</f>
        <v/>
      </c>
      <c r="L65" s="323"/>
      <c r="M65" s="322"/>
      <c r="N65" s="846">
        <f t="shared" si="27"/>
        <v>0</v>
      </c>
      <c r="O65" s="325">
        <f t="shared" si="16"/>
        <v>0</v>
      </c>
      <c r="P65" s="847">
        <f>IF(I65&lt;INDEX(Lookup!$U$2:$U$10,MATCH($D$48,Lookup!$S$2:$S$10,0)),0,IF(U65="X",0,IFERROR(L65*50,0)))</f>
        <v>0</v>
      </c>
      <c r="Q65" s="326">
        <f>IF(I65&lt;INDEX(Lookup!$U$2:$U$10,MATCH($D$48,Lookup!$S$2:$S$10,0)),0,IF(U65="X",0,IFERROR(P65*K65,0)))</f>
        <v>0</v>
      </c>
      <c r="R65" s="326">
        <v>0</v>
      </c>
      <c r="S65" s="424">
        <v>0</v>
      </c>
      <c r="T65" s="322"/>
      <c r="U65" s="143"/>
      <c r="V65" s="397"/>
      <c r="W65" s="555"/>
      <c r="X65" s="576">
        <f t="shared" si="17"/>
        <v>0</v>
      </c>
      <c r="Y65" s="576">
        <f t="shared" si="18"/>
        <v>0</v>
      </c>
      <c r="Z65" s="576">
        <f t="shared" si="19"/>
        <v>0</v>
      </c>
      <c r="AA65" s="576">
        <f t="shared" si="20"/>
        <v>0</v>
      </c>
      <c r="AB65" s="553"/>
      <c r="AC65" s="576" t="s">
        <v>367</v>
      </c>
      <c r="AD65" s="576">
        <f t="shared" si="21"/>
        <v>0</v>
      </c>
      <c r="AE65" s="576">
        <f t="shared" si="22"/>
        <v>0</v>
      </c>
      <c r="AF65" s="1265"/>
      <c r="AG65" s="1266"/>
      <c r="AH65" s="1267"/>
      <c r="AI65" s="397"/>
      <c r="AJ65" s="555"/>
      <c r="AK65" s="576">
        <f t="shared" si="23"/>
        <v>0</v>
      </c>
      <c r="AL65" s="576">
        <f t="shared" si="24"/>
        <v>0</v>
      </c>
      <c r="AM65" s="599"/>
      <c r="AN65" s="576" t="s">
        <v>367</v>
      </c>
      <c r="AO65" s="576">
        <f t="shared" si="25"/>
        <v>0</v>
      </c>
      <c r="AP65" s="576">
        <f t="shared" si="26"/>
        <v>0</v>
      </c>
      <c r="AQ65" s="1265"/>
      <c r="AR65" s="1266"/>
      <c r="AS65" s="1267"/>
      <c r="AT65" s="397"/>
      <c r="AU65" s="397"/>
      <c r="AV65" s="397"/>
      <c r="AW65" s="397"/>
      <c r="AX65" s="397"/>
      <c r="AY65" s="397"/>
      <c r="AZ65" s="397"/>
      <c r="BA65" s="397"/>
      <c r="BB65" s="397"/>
      <c r="BC65" s="397"/>
      <c r="BD65" s="553"/>
      <c r="BE65" s="397"/>
      <c r="BF65" s="397"/>
      <c r="BG65" s="397"/>
      <c r="BH65" s="397"/>
    </row>
    <row r="66" spans="2:60" ht="16.5" customHeight="1" x14ac:dyDescent="0.35">
      <c r="B66" s="319"/>
      <c r="C66" s="147"/>
      <c r="D66" s="147"/>
      <c r="E66" s="320"/>
      <c r="F66" s="321"/>
      <c r="G66" s="149"/>
      <c r="H66" s="148"/>
      <c r="I66" s="148"/>
      <c r="J66" s="322"/>
      <c r="K66" s="324" t="str">
        <f>IFERROR(INDEX(Lookup!$G$3:$G$6,MATCH(J66,Lookup!$F$3:$F$6,0)),"")</f>
        <v/>
      </c>
      <c r="L66" s="323"/>
      <c r="M66" s="322"/>
      <c r="N66" s="846">
        <f t="shared" si="27"/>
        <v>0</v>
      </c>
      <c r="O66" s="325">
        <f t="shared" si="16"/>
        <v>0</v>
      </c>
      <c r="P66" s="847">
        <f>IF(I66&lt;INDEX(Lookup!$U$2:$U$10,MATCH($D$48,Lookup!$S$2:$S$10,0)),0,IF(U66="X",0,IFERROR(L66*50,0)))</f>
        <v>0</v>
      </c>
      <c r="Q66" s="326">
        <f>IF(I66&lt;INDEX(Lookup!$U$2:$U$10,MATCH($D$48,Lookup!$S$2:$S$10,0)),0,IF(U66="X",0,IFERROR(P66*K66,0)))</f>
        <v>0</v>
      </c>
      <c r="R66" s="326">
        <v>0</v>
      </c>
      <c r="S66" s="424">
        <v>0</v>
      </c>
      <c r="T66" s="322"/>
      <c r="U66" s="143"/>
      <c r="V66" s="397"/>
      <c r="W66" s="555"/>
      <c r="X66" s="576">
        <f t="shared" si="17"/>
        <v>0</v>
      </c>
      <c r="Y66" s="576">
        <f t="shared" si="18"/>
        <v>0</v>
      </c>
      <c r="Z66" s="576">
        <f t="shared" si="19"/>
        <v>0</v>
      </c>
      <c r="AA66" s="576">
        <f t="shared" si="20"/>
        <v>0</v>
      </c>
      <c r="AB66" s="553"/>
      <c r="AC66" s="576" t="s">
        <v>368</v>
      </c>
      <c r="AD66" s="576">
        <f t="shared" si="21"/>
        <v>0</v>
      </c>
      <c r="AE66" s="576">
        <f t="shared" si="22"/>
        <v>0</v>
      </c>
      <c r="AF66" s="1265"/>
      <c r="AG66" s="1266"/>
      <c r="AH66" s="1267"/>
      <c r="AI66" s="397"/>
      <c r="AJ66" s="555"/>
      <c r="AK66" s="576">
        <f t="shared" si="23"/>
        <v>0</v>
      </c>
      <c r="AL66" s="576">
        <f t="shared" si="24"/>
        <v>0</v>
      </c>
      <c r="AM66" s="599"/>
      <c r="AN66" s="576" t="s">
        <v>368</v>
      </c>
      <c r="AO66" s="576">
        <f t="shared" si="25"/>
        <v>0</v>
      </c>
      <c r="AP66" s="576">
        <f t="shared" si="26"/>
        <v>0</v>
      </c>
      <c r="AQ66" s="1265"/>
      <c r="AR66" s="1266"/>
      <c r="AS66" s="1267"/>
      <c r="AT66" s="397"/>
      <c r="AU66" s="397"/>
      <c r="AV66" s="397"/>
      <c r="AW66" s="397"/>
      <c r="AX66" s="397"/>
      <c r="AY66" s="397"/>
      <c r="AZ66" s="397"/>
      <c r="BA66" s="397"/>
      <c r="BB66" s="397"/>
      <c r="BC66" s="397"/>
      <c r="BD66" s="117" t="s">
        <v>385</v>
      </c>
      <c r="BE66" s="397"/>
      <c r="BF66" s="397"/>
      <c r="BG66" s="397"/>
      <c r="BH66" s="397"/>
    </row>
    <row r="67" spans="2:60" ht="16.5" customHeight="1" x14ac:dyDescent="0.35">
      <c r="B67" s="319"/>
      <c r="C67" s="147"/>
      <c r="D67" s="147"/>
      <c r="E67" s="320"/>
      <c r="F67" s="321"/>
      <c r="G67" s="149"/>
      <c r="H67" s="148"/>
      <c r="I67" s="148"/>
      <c r="J67" s="322"/>
      <c r="K67" s="324" t="str">
        <f>IFERROR(INDEX(Lookup!$G$3:$G$6,MATCH(J67,Lookup!$F$3:$F$6,0)),"")</f>
        <v/>
      </c>
      <c r="L67" s="323"/>
      <c r="M67" s="322"/>
      <c r="N67" s="846">
        <f t="shared" si="27"/>
        <v>0</v>
      </c>
      <c r="O67" s="325">
        <f t="shared" si="16"/>
        <v>0</v>
      </c>
      <c r="P67" s="847">
        <f>IF(I67&lt;INDEX(Lookup!$U$2:$U$10,MATCH($D$48,Lookup!$S$2:$S$10,0)),0,IF(U67="X",0,IFERROR(L67*50,0)))</f>
        <v>0</v>
      </c>
      <c r="Q67" s="326">
        <f>IF(I67&lt;INDEX(Lookup!$U$2:$U$10,MATCH($D$48,Lookup!$S$2:$S$10,0)),0,IF(U67="X",0,IFERROR(P67*K67,0)))</f>
        <v>0</v>
      </c>
      <c r="R67" s="326">
        <v>0</v>
      </c>
      <c r="S67" s="424">
        <v>0</v>
      </c>
      <c r="T67" s="322"/>
      <c r="U67" s="143"/>
      <c r="V67" s="397"/>
      <c r="W67" s="555"/>
      <c r="X67" s="576">
        <f t="shared" si="17"/>
        <v>0</v>
      </c>
      <c r="Y67" s="576">
        <f t="shared" si="18"/>
        <v>0</v>
      </c>
      <c r="Z67" s="576">
        <f t="shared" si="19"/>
        <v>0</v>
      </c>
      <c r="AA67" s="576">
        <f t="shared" si="20"/>
        <v>0</v>
      </c>
      <c r="AB67" s="553"/>
      <c r="AC67" s="576" t="s">
        <v>370</v>
      </c>
      <c r="AD67" s="576">
        <f t="shared" si="21"/>
        <v>0</v>
      </c>
      <c r="AE67" s="576">
        <f t="shared" si="22"/>
        <v>0</v>
      </c>
      <c r="AF67" s="1265"/>
      <c r="AG67" s="1266"/>
      <c r="AH67" s="1267"/>
      <c r="AI67" s="397"/>
      <c r="AJ67" s="555"/>
      <c r="AK67" s="576">
        <f t="shared" si="23"/>
        <v>0</v>
      </c>
      <c r="AL67" s="576">
        <f t="shared" si="24"/>
        <v>0</v>
      </c>
      <c r="AM67" s="599"/>
      <c r="AN67" s="576" t="s">
        <v>370</v>
      </c>
      <c r="AO67" s="576">
        <f t="shared" si="25"/>
        <v>0</v>
      </c>
      <c r="AP67" s="576">
        <f t="shared" si="26"/>
        <v>0</v>
      </c>
      <c r="AQ67" s="1265"/>
      <c r="AR67" s="1266"/>
      <c r="AS67" s="1267"/>
      <c r="AT67" s="397"/>
      <c r="AU67" s="397"/>
      <c r="AV67" s="397"/>
      <c r="AW67" s="397"/>
      <c r="AX67" s="397"/>
      <c r="AY67" s="397"/>
      <c r="AZ67" s="397"/>
      <c r="BA67" s="397"/>
      <c r="BB67" s="397"/>
      <c r="BC67" s="397"/>
      <c r="BD67" s="117" t="s">
        <v>386</v>
      </c>
      <c r="BE67" s="397"/>
      <c r="BF67" s="397"/>
      <c r="BG67" s="397"/>
      <c r="BH67" s="397"/>
    </row>
    <row r="68" spans="2:60" ht="16.5" customHeight="1" x14ac:dyDescent="0.35">
      <c r="B68" s="319"/>
      <c r="C68" s="147"/>
      <c r="D68" s="147"/>
      <c r="E68" s="320"/>
      <c r="F68" s="321"/>
      <c r="G68" s="149"/>
      <c r="H68" s="148"/>
      <c r="I68" s="148"/>
      <c r="J68" s="322"/>
      <c r="K68" s="324" t="str">
        <f>IFERROR(INDEX(Lookup!$G$3:$G$6,MATCH(J68,Lookup!$F$3:$F$6,0)),"")</f>
        <v/>
      </c>
      <c r="L68" s="323"/>
      <c r="M68" s="322"/>
      <c r="N68" s="846">
        <f t="shared" si="27"/>
        <v>0</v>
      </c>
      <c r="O68" s="325">
        <f t="shared" si="16"/>
        <v>0</v>
      </c>
      <c r="P68" s="847">
        <f>IF(I68&lt;INDEX(Lookup!$U$2:$U$10,MATCH($D$48,Lookup!$S$2:$S$10,0)),0,IF(U68="X",0,IFERROR(L68*50,0)))</f>
        <v>0</v>
      </c>
      <c r="Q68" s="326">
        <f>IF(I68&lt;INDEX(Lookup!$U$2:$U$10,MATCH($D$48,Lookup!$S$2:$S$10,0)),0,IF(U68="X",0,IFERROR(P68*K68,0)))</f>
        <v>0</v>
      </c>
      <c r="R68" s="326">
        <v>0</v>
      </c>
      <c r="S68" s="424">
        <v>0</v>
      </c>
      <c r="T68" s="322"/>
      <c r="U68" s="143"/>
      <c r="V68" s="397"/>
      <c r="W68" s="555"/>
      <c r="X68" s="576">
        <f t="shared" si="17"/>
        <v>0</v>
      </c>
      <c r="Y68" s="576">
        <f t="shared" si="18"/>
        <v>0</v>
      </c>
      <c r="Z68" s="576">
        <f t="shared" si="19"/>
        <v>0</v>
      </c>
      <c r="AA68" s="576">
        <f t="shared" si="20"/>
        <v>0</v>
      </c>
      <c r="AB68" s="553"/>
      <c r="AC68" s="553"/>
      <c r="AD68" s="553"/>
      <c r="AE68" s="553"/>
      <c r="AF68" s="553"/>
      <c r="AG68" s="553"/>
      <c r="AH68" s="553"/>
      <c r="AI68" s="397"/>
      <c r="AJ68" s="555"/>
      <c r="AK68" s="576">
        <f t="shared" si="23"/>
        <v>0</v>
      </c>
      <c r="AL68" s="576">
        <f t="shared" si="24"/>
        <v>0</v>
      </c>
      <c r="AM68" s="599"/>
      <c r="AN68" s="599"/>
      <c r="AO68" s="553"/>
      <c r="AP68" s="553"/>
      <c r="AQ68" s="553"/>
      <c r="AR68" s="553"/>
      <c r="AS68" s="397"/>
      <c r="AT68" s="397"/>
      <c r="AU68" s="397"/>
      <c r="AV68" s="397"/>
      <c r="AW68" s="397"/>
      <c r="AX68" s="397"/>
      <c r="AY68" s="397"/>
      <c r="AZ68" s="397"/>
      <c r="BA68" s="397"/>
      <c r="BB68" s="397"/>
      <c r="BC68" s="397"/>
      <c r="BD68" s="117" t="s">
        <v>387</v>
      </c>
      <c r="BE68" s="397"/>
      <c r="BF68" s="397"/>
      <c r="BG68" s="397"/>
      <c r="BH68" s="397"/>
    </row>
    <row r="69" spans="2:60" ht="16.5" customHeight="1" x14ac:dyDescent="0.35">
      <c r="B69" s="319"/>
      <c r="C69" s="147"/>
      <c r="D69" s="147"/>
      <c r="E69" s="320"/>
      <c r="F69" s="321"/>
      <c r="G69" s="149"/>
      <c r="H69" s="148"/>
      <c r="I69" s="148"/>
      <c r="J69" s="322"/>
      <c r="K69" s="324" t="str">
        <f>IFERROR(INDEX(Lookup!$G$3:$G$6,MATCH(J69,Lookup!$F$3:$F$6,0)),"")</f>
        <v/>
      </c>
      <c r="L69" s="323"/>
      <c r="M69" s="322"/>
      <c r="N69" s="846">
        <f t="shared" si="27"/>
        <v>0</v>
      </c>
      <c r="O69" s="325">
        <f t="shared" si="16"/>
        <v>0</v>
      </c>
      <c r="P69" s="847">
        <f>IF(I69&lt;INDEX(Lookup!$U$2:$U$10,MATCH($D$48,Lookup!$S$2:$S$10,0)),0,IF(U69="X",0,IFERROR(L69*50,0)))</f>
        <v>0</v>
      </c>
      <c r="Q69" s="326">
        <f>IF(I69&lt;INDEX(Lookup!$U$2:$U$10,MATCH($D$48,Lookup!$S$2:$S$10,0)),0,IF(U69="X",0,IFERROR(P69*K69,0)))</f>
        <v>0</v>
      </c>
      <c r="R69" s="326">
        <v>0</v>
      </c>
      <c r="S69" s="424">
        <v>0</v>
      </c>
      <c r="T69" s="322"/>
      <c r="U69" s="143"/>
      <c r="V69" s="397"/>
      <c r="W69" s="555"/>
      <c r="X69" s="576">
        <f t="shared" si="17"/>
        <v>0</v>
      </c>
      <c r="Y69" s="576">
        <f t="shared" si="18"/>
        <v>0</v>
      </c>
      <c r="Z69" s="576">
        <f t="shared" si="19"/>
        <v>0</v>
      </c>
      <c r="AA69" s="576">
        <f t="shared" si="20"/>
        <v>0</v>
      </c>
      <c r="AB69" s="553"/>
      <c r="AC69" s="553"/>
      <c r="AD69" s="553"/>
      <c r="AE69" s="553"/>
      <c r="AF69" s="553"/>
      <c r="AG69" s="553"/>
      <c r="AH69" s="553"/>
      <c r="AI69" s="397"/>
      <c r="AJ69" s="555"/>
      <c r="AK69" s="576">
        <f t="shared" si="23"/>
        <v>0</v>
      </c>
      <c r="AL69" s="576">
        <f t="shared" si="24"/>
        <v>0</v>
      </c>
      <c r="AM69" s="599"/>
      <c r="AN69" s="599"/>
      <c r="AO69" s="553"/>
      <c r="AP69" s="553"/>
      <c r="AQ69" s="553"/>
      <c r="AR69" s="553"/>
      <c r="AS69" s="397"/>
      <c r="AT69" s="397"/>
      <c r="AU69" s="397"/>
      <c r="AV69" s="397"/>
      <c r="AW69" s="397"/>
      <c r="AX69" s="397"/>
      <c r="AY69" s="397"/>
      <c r="AZ69" s="397"/>
      <c r="BA69" s="397"/>
      <c r="BB69" s="397"/>
      <c r="BC69" s="397"/>
      <c r="BD69" s="117" t="s">
        <v>388</v>
      </c>
      <c r="BE69" s="397"/>
      <c r="BF69" s="397"/>
      <c r="BG69" s="397"/>
      <c r="BH69" s="397"/>
    </row>
    <row r="70" spans="2:60" ht="16.5" customHeight="1" x14ac:dyDescent="0.35">
      <c r="B70" s="319"/>
      <c r="C70" s="147"/>
      <c r="D70" s="147"/>
      <c r="E70" s="320"/>
      <c r="F70" s="321"/>
      <c r="G70" s="149"/>
      <c r="H70" s="148"/>
      <c r="I70" s="148"/>
      <c r="J70" s="322"/>
      <c r="K70" s="324" t="str">
        <f>IFERROR(INDEX(Lookup!$G$3:$G$6,MATCH(J70,Lookup!$F$3:$F$6,0)),"")</f>
        <v/>
      </c>
      <c r="L70" s="323"/>
      <c r="M70" s="322"/>
      <c r="N70" s="846">
        <f t="shared" si="27"/>
        <v>0</v>
      </c>
      <c r="O70" s="325">
        <f t="shared" si="16"/>
        <v>0</v>
      </c>
      <c r="P70" s="847">
        <f>IF(I70&lt;INDEX(Lookup!$U$2:$U$10,MATCH($D$48,Lookup!$S$2:$S$10,0)),0,IF(U70="X",0,IFERROR(L70*50,0)))</f>
        <v>0</v>
      </c>
      <c r="Q70" s="326">
        <f>IF(I70&lt;INDEX(Lookup!$U$2:$U$10,MATCH($D$48,Lookup!$S$2:$S$10,0)),0,IF(U70="X",0,IFERROR(P70*K70,0)))</f>
        <v>0</v>
      </c>
      <c r="R70" s="326">
        <v>0</v>
      </c>
      <c r="S70" s="424">
        <v>0</v>
      </c>
      <c r="T70" s="322"/>
      <c r="U70" s="143"/>
      <c r="V70" s="397"/>
      <c r="W70" s="555"/>
      <c r="X70" s="576">
        <f t="shared" si="17"/>
        <v>0</v>
      </c>
      <c r="Y70" s="576">
        <f t="shared" si="18"/>
        <v>0</v>
      </c>
      <c r="Z70" s="576">
        <f t="shared" si="19"/>
        <v>0</v>
      </c>
      <c r="AA70" s="576">
        <f t="shared" si="20"/>
        <v>0</v>
      </c>
      <c r="AB70" s="553"/>
      <c r="AC70" s="553"/>
      <c r="AD70" s="553"/>
      <c r="AE70" s="553"/>
      <c r="AF70" s="553"/>
      <c r="AG70" s="553"/>
      <c r="AH70" s="553"/>
      <c r="AI70" s="397"/>
      <c r="AJ70" s="555"/>
      <c r="AK70" s="576">
        <f t="shared" si="23"/>
        <v>0</v>
      </c>
      <c r="AL70" s="576">
        <f t="shared" si="24"/>
        <v>0</v>
      </c>
      <c r="AM70" s="599"/>
      <c r="AN70" s="599"/>
      <c r="AO70" s="553"/>
      <c r="AP70" s="553"/>
      <c r="AQ70" s="553"/>
      <c r="AR70" s="553"/>
      <c r="AS70" s="397"/>
      <c r="AT70" s="397"/>
      <c r="AU70" s="397"/>
      <c r="AV70" s="397"/>
      <c r="AW70" s="397"/>
      <c r="AX70" s="397"/>
      <c r="AY70" s="397"/>
      <c r="AZ70" s="397"/>
      <c r="BA70" s="397"/>
      <c r="BB70" s="397"/>
      <c r="BC70" s="397"/>
      <c r="BD70" s="117" t="s">
        <v>390</v>
      </c>
      <c r="BE70" s="397"/>
      <c r="BF70" s="397"/>
      <c r="BG70" s="397"/>
      <c r="BH70" s="397"/>
    </row>
    <row r="71" spans="2:60" ht="16.5" customHeight="1" x14ac:dyDescent="0.35">
      <c r="B71" s="319"/>
      <c r="C71" s="147"/>
      <c r="D71" s="147"/>
      <c r="E71" s="320"/>
      <c r="F71" s="321"/>
      <c r="G71" s="149"/>
      <c r="H71" s="148"/>
      <c r="I71" s="148"/>
      <c r="J71" s="322"/>
      <c r="K71" s="324" t="str">
        <f>IFERROR(INDEX(Lookup!$G$3:$G$6,MATCH(J71,Lookup!$F$3:$F$6,0)),"")</f>
        <v/>
      </c>
      <c r="L71" s="323"/>
      <c r="M71" s="322"/>
      <c r="N71" s="846">
        <f t="shared" si="27"/>
        <v>0</v>
      </c>
      <c r="O71" s="325">
        <f t="shared" si="16"/>
        <v>0</v>
      </c>
      <c r="P71" s="847">
        <f>IF(I71&lt;INDEX(Lookup!$U$2:$U$10,MATCH($D$48,Lookup!$S$2:$S$10,0)),0,IF(U71="X",0,IFERROR(L71*50,0)))</f>
        <v>0</v>
      </c>
      <c r="Q71" s="326">
        <f>IF(I71&lt;INDEX(Lookup!$U$2:$U$10,MATCH($D$48,Lookup!$S$2:$S$10,0)),0,IF(U71="X",0,IFERROR(P71*K71,0)))</f>
        <v>0</v>
      </c>
      <c r="R71" s="326">
        <v>0</v>
      </c>
      <c r="S71" s="424">
        <v>0</v>
      </c>
      <c r="T71" s="322"/>
      <c r="U71" s="143"/>
      <c r="V71" s="397"/>
      <c r="W71" s="555"/>
      <c r="X71" s="576">
        <f t="shared" si="17"/>
        <v>0</v>
      </c>
      <c r="Y71" s="576">
        <f t="shared" si="18"/>
        <v>0</v>
      </c>
      <c r="Z71" s="576">
        <f t="shared" si="19"/>
        <v>0</v>
      </c>
      <c r="AA71" s="576">
        <f t="shared" si="20"/>
        <v>0</v>
      </c>
      <c r="AB71" s="553"/>
      <c r="AC71" s="553"/>
      <c r="AD71" s="553"/>
      <c r="AE71" s="553"/>
      <c r="AF71" s="553"/>
      <c r="AG71" s="553"/>
      <c r="AH71" s="553"/>
      <c r="AI71" s="397"/>
      <c r="AJ71" s="555"/>
      <c r="AK71" s="576">
        <f t="shared" si="23"/>
        <v>0</v>
      </c>
      <c r="AL71" s="576">
        <f t="shared" si="24"/>
        <v>0</v>
      </c>
      <c r="AM71" s="599"/>
      <c r="AN71" s="599"/>
      <c r="AO71" s="553"/>
      <c r="AP71" s="553"/>
      <c r="AQ71" s="553"/>
      <c r="AR71" s="553"/>
      <c r="AS71" s="397"/>
      <c r="AT71" s="397"/>
      <c r="AU71" s="397"/>
      <c r="AV71" s="397"/>
      <c r="AW71" s="397"/>
      <c r="AX71" s="397"/>
      <c r="AY71" s="397"/>
      <c r="AZ71" s="397"/>
      <c r="BA71" s="397"/>
      <c r="BB71" s="397"/>
      <c r="BC71" s="397"/>
      <c r="BD71" s="117" t="s">
        <v>391</v>
      </c>
      <c r="BE71" s="397"/>
      <c r="BF71" s="397"/>
      <c r="BG71" s="397"/>
      <c r="BH71" s="397"/>
    </row>
    <row r="72" spans="2:60" ht="16.5" customHeight="1" x14ac:dyDescent="0.35">
      <c r="B72" s="319"/>
      <c r="C72" s="147"/>
      <c r="D72" s="147"/>
      <c r="E72" s="320"/>
      <c r="F72" s="321"/>
      <c r="G72" s="149"/>
      <c r="H72" s="148"/>
      <c r="I72" s="148"/>
      <c r="J72" s="322"/>
      <c r="K72" s="324" t="str">
        <f>IFERROR(INDEX(Lookup!$G$3:$G$6,MATCH(J72,Lookup!$F$3:$F$6,0)),"")</f>
        <v/>
      </c>
      <c r="L72" s="323"/>
      <c r="M72" s="322"/>
      <c r="N72" s="846">
        <f t="shared" si="27"/>
        <v>0</v>
      </c>
      <c r="O72" s="325">
        <f t="shared" si="16"/>
        <v>0</v>
      </c>
      <c r="P72" s="847">
        <f>IF(I72&lt;INDEX(Lookup!$U$2:$U$10,MATCH($D$48,Lookup!$S$2:$S$10,0)),0,IF(U72="X",0,IFERROR(L72*50,0)))</f>
        <v>0</v>
      </c>
      <c r="Q72" s="326">
        <f>IF(I72&lt;INDEX(Lookup!$U$2:$U$10,MATCH($D$48,Lookup!$S$2:$S$10,0)),0,IF(U72="X",0,IFERROR(P72*K72,0)))</f>
        <v>0</v>
      </c>
      <c r="R72" s="326">
        <v>0</v>
      </c>
      <c r="S72" s="424">
        <v>0</v>
      </c>
      <c r="T72" s="322"/>
      <c r="U72" s="143"/>
      <c r="V72" s="397"/>
      <c r="W72" s="555"/>
      <c r="X72" s="576">
        <f t="shared" si="17"/>
        <v>0</v>
      </c>
      <c r="Y72" s="576">
        <f t="shared" si="18"/>
        <v>0</v>
      </c>
      <c r="Z72" s="576">
        <f t="shared" si="19"/>
        <v>0</v>
      </c>
      <c r="AA72" s="576">
        <f t="shared" si="20"/>
        <v>0</v>
      </c>
      <c r="AB72" s="553"/>
      <c r="AC72" s="553"/>
      <c r="AD72" s="553"/>
      <c r="AE72" s="553"/>
      <c r="AF72" s="553"/>
      <c r="AG72" s="553"/>
      <c r="AH72" s="553"/>
      <c r="AI72" s="397"/>
      <c r="AJ72" s="555"/>
      <c r="AK72" s="576">
        <f t="shared" si="23"/>
        <v>0</v>
      </c>
      <c r="AL72" s="576">
        <f t="shared" si="24"/>
        <v>0</v>
      </c>
      <c r="AM72" s="599"/>
      <c r="AN72" s="599"/>
      <c r="AO72" s="553"/>
      <c r="AP72" s="553"/>
      <c r="AQ72" s="553"/>
      <c r="AR72" s="553"/>
      <c r="AS72" s="397"/>
      <c r="AT72" s="397"/>
      <c r="AU72" s="397"/>
      <c r="AV72" s="397"/>
      <c r="AW72" s="397"/>
      <c r="AX72" s="397"/>
      <c r="AY72" s="397"/>
      <c r="AZ72" s="397"/>
      <c r="BA72" s="397"/>
      <c r="BB72" s="397"/>
      <c r="BC72" s="397"/>
      <c r="BD72" s="117" t="s">
        <v>393</v>
      </c>
      <c r="BE72" s="397"/>
      <c r="BF72" s="397"/>
      <c r="BG72" s="397"/>
      <c r="BH72" s="397"/>
    </row>
    <row r="73" spans="2:60" ht="16.5" customHeight="1" x14ac:dyDescent="0.35">
      <c r="B73" s="319"/>
      <c r="C73" s="147"/>
      <c r="D73" s="147"/>
      <c r="E73" s="320"/>
      <c r="F73" s="321"/>
      <c r="G73" s="149"/>
      <c r="H73" s="148"/>
      <c r="I73" s="148"/>
      <c r="J73" s="322"/>
      <c r="K73" s="324" t="str">
        <f>IFERROR(INDEX(Lookup!$G$3:$G$6,MATCH(J73,Lookup!$F$3:$F$6,0)),"")</f>
        <v/>
      </c>
      <c r="L73" s="323"/>
      <c r="M73" s="322"/>
      <c r="N73" s="846">
        <f t="shared" si="27"/>
        <v>0</v>
      </c>
      <c r="O73" s="325">
        <f t="shared" si="16"/>
        <v>0</v>
      </c>
      <c r="P73" s="847">
        <f>IF(I73&lt;INDEX(Lookup!$U$2:$U$10,MATCH($D$48,Lookup!$S$2:$S$10,0)),0,IF(U73="X",0,IFERROR(L73*50,0)))</f>
        <v>0</v>
      </c>
      <c r="Q73" s="326">
        <f>IF(I73&lt;INDEX(Lookup!$U$2:$U$10,MATCH($D$48,Lookup!$S$2:$S$10,0)),0,IF(U73="X",0,IFERROR(P73*K73,0)))</f>
        <v>0</v>
      </c>
      <c r="R73" s="326">
        <v>0</v>
      </c>
      <c r="S73" s="424">
        <v>0</v>
      </c>
      <c r="T73" s="322"/>
      <c r="U73" s="143"/>
      <c r="V73" s="397"/>
      <c r="W73" s="555"/>
      <c r="X73" s="576">
        <f t="shared" si="17"/>
        <v>0</v>
      </c>
      <c r="Y73" s="576">
        <f t="shared" si="18"/>
        <v>0</v>
      </c>
      <c r="Z73" s="576">
        <f t="shared" si="19"/>
        <v>0</v>
      </c>
      <c r="AA73" s="576">
        <f t="shared" si="20"/>
        <v>0</v>
      </c>
      <c r="AB73" s="553"/>
      <c r="AC73" s="553"/>
      <c r="AD73" s="553"/>
      <c r="AE73" s="553"/>
      <c r="AF73" s="553"/>
      <c r="AG73" s="553"/>
      <c r="AH73" s="553"/>
      <c r="AI73" s="397"/>
      <c r="AJ73" s="555"/>
      <c r="AK73" s="576">
        <f t="shared" si="23"/>
        <v>0</v>
      </c>
      <c r="AL73" s="576">
        <f t="shared" si="24"/>
        <v>0</v>
      </c>
      <c r="AM73" s="599"/>
      <c r="AN73" s="599"/>
      <c r="AO73" s="553"/>
      <c r="AP73" s="553"/>
      <c r="AQ73" s="553"/>
      <c r="AR73" s="553"/>
      <c r="AS73" s="397"/>
      <c r="AT73" s="397"/>
      <c r="AU73" s="397"/>
      <c r="AV73" s="397"/>
      <c r="AW73" s="397"/>
      <c r="AX73" s="397"/>
      <c r="AY73" s="397"/>
      <c r="AZ73" s="397"/>
      <c r="BA73" s="397"/>
      <c r="BB73" s="397"/>
      <c r="BC73" s="397"/>
      <c r="BD73" s="117" t="s">
        <v>394</v>
      </c>
      <c r="BE73" s="397"/>
      <c r="BF73" s="397"/>
      <c r="BG73" s="397"/>
      <c r="BH73" s="397"/>
    </row>
    <row r="74" spans="2:60" ht="16.5" customHeight="1" x14ac:dyDescent="0.35">
      <c r="B74" s="319"/>
      <c r="C74" s="147"/>
      <c r="D74" s="147"/>
      <c r="E74" s="320"/>
      <c r="F74" s="321"/>
      <c r="G74" s="149"/>
      <c r="H74" s="148"/>
      <c r="I74" s="148"/>
      <c r="J74" s="322"/>
      <c r="K74" s="324" t="str">
        <f>IFERROR(INDEX(Lookup!$G$3:$G$6,MATCH(J74,Lookup!$F$3:$F$6,0)),"")</f>
        <v/>
      </c>
      <c r="L74" s="323"/>
      <c r="M74" s="322"/>
      <c r="N74" s="846">
        <f t="shared" si="27"/>
        <v>0</v>
      </c>
      <c r="O74" s="325">
        <f t="shared" si="16"/>
        <v>0</v>
      </c>
      <c r="P74" s="847">
        <f>IF(I74&lt;INDEX(Lookup!$U$2:$U$10,MATCH($D$48,Lookup!$S$2:$S$10,0)),0,IF(U74="X",0,IFERROR(L74*50,0)))</f>
        <v>0</v>
      </c>
      <c r="Q74" s="326">
        <f>IF(I74&lt;INDEX(Lookup!$U$2:$U$10,MATCH($D$48,Lookup!$S$2:$S$10,0)),0,IF(U74="X",0,IFERROR(P74*K74,0)))</f>
        <v>0</v>
      </c>
      <c r="R74" s="326">
        <v>0</v>
      </c>
      <c r="S74" s="424">
        <v>0</v>
      </c>
      <c r="T74" s="322"/>
      <c r="U74" s="143"/>
      <c r="V74" s="397"/>
      <c r="W74" s="555"/>
      <c r="X74" s="576">
        <f t="shared" si="17"/>
        <v>0</v>
      </c>
      <c r="Y74" s="576">
        <f t="shared" si="18"/>
        <v>0</v>
      </c>
      <c r="Z74" s="576">
        <f t="shared" si="19"/>
        <v>0</v>
      </c>
      <c r="AA74" s="576">
        <f t="shared" si="20"/>
        <v>0</v>
      </c>
      <c r="AB74" s="553"/>
      <c r="AC74" s="553"/>
      <c r="AD74" s="553"/>
      <c r="AE74" s="553"/>
      <c r="AF74" s="553"/>
      <c r="AG74" s="553"/>
      <c r="AH74" s="553"/>
      <c r="AI74" s="397"/>
      <c r="AJ74" s="555"/>
      <c r="AK74" s="576">
        <f t="shared" si="23"/>
        <v>0</v>
      </c>
      <c r="AL74" s="576">
        <f t="shared" si="24"/>
        <v>0</v>
      </c>
      <c r="AM74" s="599"/>
      <c r="AN74" s="599"/>
      <c r="AO74" s="553"/>
      <c r="AP74" s="553"/>
      <c r="AQ74" s="553"/>
      <c r="AR74" s="553"/>
      <c r="AS74" s="397"/>
      <c r="AT74" s="397"/>
      <c r="AU74" s="397"/>
      <c r="AV74" s="397"/>
      <c r="AW74" s="397"/>
      <c r="AX74" s="397"/>
      <c r="AY74" s="397"/>
      <c r="AZ74" s="397"/>
      <c r="BA74" s="397"/>
      <c r="BB74" s="397"/>
      <c r="BC74" s="397"/>
      <c r="BD74" s="553"/>
      <c r="BE74" s="397"/>
      <c r="BF74" s="397"/>
      <c r="BG74" s="397"/>
      <c r="BH74" s="397"/>
    </row>
    <row r="75" spans="2:60" x14ac:dyDescent="0.35">
      <c r="B75" s="319"/>
      <c r="C75" s="147"/>
      <c r="D75" s="147"/>
      <c r="E75" s="320"/>
      <c r="F75" s="321"/>
      <c r="G75" s="149"/>
      <c r="H75" s="148"/>
      <c r="I75" s="148"/>
      <c r="J75" s="322"/>
      <c r="K75" s="324" t="str">
        <f>IFERROR(INDEX(Lookup!$G$3:$G$6,MATCH(J75,Lookup!$F$3:$F$6,0)),"")</f>
        <v/>
      </c>
      <c r="L75" s="323"/>
      <c r="M75" s="322"/>
      <c r="N75" s="846">
        <f t="shared" si="27"/>
        <v>0</v>
      </c>
      <c r="O75" s="325">
        <f t="shared" si="16"/>
        <v>0</v>
      </c>
      <c r="P75" s="847">
        <f>IF(I75&lt;INDEX(Lookup!$U$2:$U$10,MATCH($D$48,Lookup!$S$2:$S$10,0)),0,IF(U75="X",0,IFERROR(L75*50,0)))</f>
        <v>0</v>
      </c>
      <c r="Q75" s="326">
        <f>IF(I75&lt;INDEX(Lookup!$U$2:$U$10,MATCH($D$48,Lookup!$S$2:$S$10,0)),0,IF(U75="X",0,IFERROR(P75*K75,0)))</f>
        <v>0</v>
      </c>
      <c r="R75" s="326">
        <v>0</v>
      </c>
      <c r="S75" s="424">
        <v>0</v>
      </c>
      <c r="T75" s="322"/>
      <c r="U75" s="143"/>
      <c r="V75" s="397"/>
      <c r="W75" s="555"/>
      <c r="X75" s="576">
        <f t="shared" si="17"/>
        <v>0</v>
      </c>
      <c r="Y75" s="576">
        <f t="shared" si="18"/>
        <v>0</v>
      </c>
      <c r="Z75" s="576">
        <f t="shared" si="19"/>
        <v>0</v>
      </c>
      <c r="AA75" s="576">
        <f t="shared" si="20"/>
        <v>0</v>
      </c>
      <c r="AB75" s="553"/>
      <c r="AC75" s="553"/>
      <c r="AD75" s="553"/>
      <c r="AE75" s="553"/>
      <c r="AF75" s="553"/>
      <c r="AG75" s="553"/>
      <c r="AH75" s="553"/>
      <c r="AI75" s="397"/>
      <c r="AJ75" s="555"/>
      <c r="AK75" s="576">
        <f t="shared" si="23"/>
        <v>0</v>
      </c>
      <c r="AL75" s="576">
        <f t="shared" si="24"/>
        <v>0</v>
      </c>
      <c r="AM75" s="599"/>
      <c r="AN75" s="599"/>
      <c r="AO75" s="553"/>
      <c r="AP75" s="553"/>
      <c r="AQ75" s="553"/>
      <c r="AR75" s="553"/>
      <c r="AS75" s="397"/>
      <c r="AT75" s="397"/>
      <c r="AU75" s="397"/>
      <c r="AV75" s="397"/>
      <c r="AW75" s="397"/>
      <c r="AX75" s="397"/>
      <c r="AY75" s="397"/>
      <c r="AZ75" s="397"/>
      <c r="BA75" s="397"/>
      <c r="BB75" s="397"/>
      <c r="BC75" s="397"/>
      <c r="BD75" s="553"/>
      <c r="BE75" s="397"/>
      <c r="BF75" s="397"/>
      <c r="BG75" s="397"/>
      <c r="BH75" s="397"/>
    </row>
    <row r="76" spans="2:60" x14ac:dyDescent="0.35">
      <c r="B76" s="319"/>
      <c r="C76" s="147"/>
      <c r="D76" s="147"/>
      <c r="E76" s="320"/>
      <c r="F76" s="321"/>
      <c r="G76" s="149"/>
      <c r="H76" s="148"/>
      <c r="I76" s="148"/>
      <c r="J76" s="322"/>
      <c r="K76" s="324" t="str">
        <f>IFERROR(INDEX(Lookup!$G$3:$G$6,MATCH(J76,Lookup!$F$3:$F$6,0)),"")</f>
        <v/>
      </c>
      <c r="L76" s="323"/>
      <c r="M76" s="322"/>
      <c r="N76" s="846">
        <f t="shared" si="27"/>
        <v>0</v>
      </c>
      <c r="O76" s="325">
        <f t="shared" si="16"/>
        <v>0</v>
      </c>
      <c r="P76" s="847">
        <f>IF(I76&lt;INDEX(Lookup!$U$2:$U$10,MATCH($D$48,Lookup!$S$2:$S$10,0)),0,IF(U76="X",0,IFERROR(L76*50,0)))</f>
        <v>0</v>
      </c>
      <c r="Q76" s="326">
        <f>IF(I76&lt;INDEX(Lookup!$U$2:$U$10,MATCH($D$48,Lookup!$S$2:$S$10,0)),0,IF(U76="X",0,IFERROR(P76*K76,0)))</f>
        <v>0</v>
      </c>
      <c r="R76" s="326">
        <v>0</v>
      </c>
      <c r="S76" s="424">
        <v>0</v>
      </c>
      <c r="T76" s="322"/>
      <c r="U76" s="143"/>
      <c r="V76" s="397"/>
      <c r="W76" s="555"/>
      <c r="X76" s="576">
        <f t="shared" si="17"/>
        <v>0</v>
      </c>
      <c r="Y76" s="576">
        <f t="shared" si="18"/>
        <v>0</v>
      </c>
      <c r="Z76" s="576">
        <f t="shared" si="19"/>
        <v>0</v>
      </c>
      <c r="AA76" s="576">
        <f t="shared" si="20"/>
        <v>0</v>
      </c>
      <c r="AB76" s="553"/>
      <c r="AC76" s="553"/>
      <c r="AD76" s="553"/>
      <c r="AE76" s="553"/>
      <c r="AF76" s="553"/>
      <c r="AG76" s="553"/>
      <c r="AH76" s="553"/>
      <c r="AI76" s="397"/>
      <c r="AJ76" s="555"/>
      <c r="AK76" s="576">
        <f t="shared" si="23"/>
        <v>0</v>
      </c>
      <c r="AL76" s="576">
        <f t="shared" si="24"/>
        <v>0</v>
      </c>
      <c r="AM76" s="599"/>
      <c r="AN76" s="599"/>
      <c r="AO76" s="553"/>
      <c r="AP76" s="553"/>
      <c r="AQ76" s="553"/>
      <c r="AR76" s="553"/>
      <c r="AS76" s="397"/>
      <c r="AT76" s="397"/>
      <c r="AU76" s="397"/>
      <c r="AV76" s="397"/>
      <c r="AW76" s="397"/>
      <c r="AX76" s="397"/>
      <c r="AY76" s="397"/>
      <c r="AZ76" s="397"/>
      <c r="BA76" s="397"/>
      <c r="BB76" s="397"/>
      <c r="BC76" s="397"/>
      <c r="BD76" s="553"/>
      <c r="BE76" s="397"/>
      <c r="BF76" s="397"/>
      <c r="BG76" s="397"/>
      <c r="BH76" s="397"/>
    </row>
    <row r="77" spans="2:60" ht="14.5" customHeight="1" x14ac:dyDescent="0.35">
      <c r="B77" s="319"/>
      <c r="C77" s="147"/>
      <c r="D77" s="147"/>
      <c r="E77" s="320"/>
      <c r="F77" s="321"/>
      <c r="G77" s="149"/>
      <c r="H77" s="148"/>
      <c r="I77" s="148"/>
      <c r="J77" s="322"/>
      <c r="K77" s="324" t="str">
        <f>IFERROR(INDEX(Lookup!$G$3:$G$6,MATCH(J77,Lookup!$F$3:$F$6,0)),"")</f>
        <v/>
      </c>
      <c r="L77" s="323"/>
      <c r="M77" s="322"/>
      <c r="N77" s="846">
        <f t="shared" si="27"/>
        <v>0</v>
      </c>
      <c r="O77" s="325">
        <f t="shared" si="16"/>
        <v>0</v>
      </c>
      <c r="P77" s="847">
        <f>IF(I77&lt;INDEX(Lookup!$U$2:$U$10,MATCH($D$48,Lookup!$S$2:$S$10,0)),0,IF(U77="X",0,IFERROR(L77*50,0)))</f>
        <v>0</v>
      </c>
      <c r="Q77" s="326">
        <f>IF(I77&lt;INDEX(Lookup!$U$2:$U$10,MATCH($D$48,Lookup!$S$2:$S$10,0)),0,IF(U77="X",0,IFERROR(P77*K77,0)))</f>
        <v>0</v>
      </c>
      <c r="R77" s="326">
        <v>0</v>
      </c>
      <c r="S77" s="424">
        <v>0</v>
      </c>
      <c r="T77" s="322"/>
      <c r="U77" s="143"/>
      <c r="V77" s="397"/>
      <c r="W77" s="555"/>
      <c r="X77" s="576">
        <f t="shared" si="17"/>
        <v>0</v>
      </c>
      <c r="Y77" s="576">
        <f t="shared" si="18"/>
        <v>0</v>
      </c>
      <c r="Z77" s="576">
        <f t="shared" si="19"/>
        <v>0</v>
      </c>
      <c r="AA77" s="576">
        <f t="shared" si="20"/>
        <v>0</v>
      </c>
      <c r="AB77" s="553"/>
      <c r="AC77" s="553"/>
      <c r="AD77" s="553"/>
      <c r="AE77" s="553"/>
      <c r="AF77" s="553"/>
      <c r="AG77" s="553"/>
      <c r="AH77" s="553"/>
      <c r="AI77" s="397"/>
      <c r="AJ77" s="555"/>
      <c r="AK77" s="576">
        <f t="shared" si="23"/>
        <v>0</v>
      </c>
      <c r="AL77" s="576">
        <f t="shared" si="24"/>
        <v>0</v>
      </c>
      <c r="AM77" s="599"/>
      <c r="AN77" s="599"/>
      <c r="AO77" s="553"/>
      <c r="AP77" s="553"/>
      <c r="AQ77" s="553"/>
      <c r="AR77" s="553"/>
      <c r="AS77" s="397"/>
      <c r="AT77" s="397"/>
      <c r="AU77" s="397"/>
      <c r="AV77" s="397"/>
      <c r="AW77" s="397"/>
      <c r="AX77" s="397"/>
      <c r="AY77" s="397"/>
      <c r="AZ77" s="397"/>
      <c r="BA77" s="397"/>
      <c r="BB77" s="397"/>
      <c r="BC77" s="397"/>
      <c r="BD77" s="553"/>
      <c r="BE77" s="397"/>
      <c r="BF77" s="397"/>
      <c r="BG77" s="397"/>
      <c r="BH77" s="397"/>
    </row>
    <row r="78" spans="2:60" x14ac:dyDescent="0.35">
      <c r="B78" s="319"/>
      <c r="C78" s="147"/>
      <c r="D78" s="147"/>
      <c r="E78" s="320"/>
      <c r="F78" s="321"/>
      <c r="G78" s="149"/>
      <c r="H78" s="148"/>
      <c r="I78" s="148"/>
      <c r="J78" s="322"/>
      <c r="K78" s="324" t="str">
        <f>IFERROR(INDEX(Lookup!$G$3:$G$6,MATCH(J78,Lookup!$F$3:$F$6,0)),"")</f>
        <v/>
      </c>
      <c r="L78" s="323"/>
      <c r="M78" s="322"/>
      <c r="N78" s="846">
        <f t="shared" si="27"/>
        <v>0</v>
      </c>
      <c r="O78" s="325">
        <f t="shared" si="16"/>
        <v>0</v>
      </c>
      <c r="P78" s="847">
        <f>IF(I78&lt;INDEX(Lookup!$U$2:$U$10,MATCH($D$48,Lookup!$S$2:$S$10,0)),0,IF(U78="X",0,IFERROR(L78*50,0)))</f>
        <v>0</v>
      </c>
      <c r="Q78" s="326">
        <f>IF(I78&lt;INDEX(Lookup!$U$2:$U$10,MATCH($D$48,Lookup!$S$2:$S$10,0)),0,IF(U78="X",0,IFERROR(P78*K78,0)))</f>
        <v>0</v>
      </c>
      <c r="R78" s="326">
        <v>0</v>
      </c>
      <c r="S78" s="424">
        <v>0</v>
      </c>
      <c r="T78" s="322"/>
      <c r="U78" s="143"/>
      <c r="V78" s="397"/>
      <c r="W78" s="555"/>
      <c r="X78" s="576">
        <f t="shared" si="17"/>
        <v>0</v>
      </c>
      <c r="Y78" s="576">
        <f t="shared" si="18"/>
        <v>0</v>
      </c>
      <c r="Z78" s="576">
        <f t="shared" si="19"/>
        <v>0</v>
      </c>
      <c r="AA78" s="576">
        <f t="shared" si="20"/>
        <v>0</v>
      </c>
      <c r="AB78" s="553"/>
      <c r="AC78" s="553"/>
      <c r="AD78" s="553"/>
      <c r="AE78" s="553"/>
      <c r="AF78" s="553"/>
      <c r="AG78" s="553"/>
      <c r="AH78" s="553"/>
      <c r="AI78" s="397"/>
      <c r="AJ78" s="555"/>
      <c r="AK78" s="576">
        <f t="shared" si="23"/>
        <v>0</v>
      </c>
      <c r="AL78" s="576">
        <f t="shared" si="24"/>
        <v>0</v>
      </c>
      <c r="AM78" s="599"/>
      <c r="AN78" s="599"/>
      <c r="AO78" s="553"/>
      <c r="AP78" s="553"/>
      <c r="AQ78" s="553"/>
      <c r="AR78" s="553"/>
      <c r="AS78" s="397"/>
      <c r="AT78" s="397"/>
      <c r="AU78" s="397"/>
      <c r="AV78" s="397"/>
      <c r="AW78" s="397"/>
      <c r="AX78" s="397"/>
      <c r="AY78" s="397"/>
      <c r="AZ78" s="397"/>
      <c r="BA78" s="397"/>
      <c r="BB78" s="397"/>
      <c r="BC78" s="397"/>
      <c r="BD78" s="553"/>
      <c r="BE78" s="397"/>
      <c r="BF78" s="397"/>
      <c r="BG78" s="397"/>
      <c r="BH78" s="397"/>
    </row>
    <row r="79" spans="2:60" x14ac:dyDescent="0.35">
      <c r="B79" s="319"/>
      <c r="C79" s="147"/>
      <c r="D79" s="147"/>
      <c r="E79" s="320"/>
      <c r="F79" s="321"/>
      <c r="G79" s="149"/>
      <c r="H79" s="148"/>
      <c r="I79" s="148"/>
      <c r="J79" s="322"/>
      <c r="K79" s="324" t="str">
        <f>IFERROR(INDEX(Lookup!$G$3:$G$6,MATCH(J79,Lookup!$F$3:$F$6,0)),"")</f>
        <v/>
      </c>
      <c r="L79" s="323"/>
      <c r="M79" s="322"/>
      <c r="N79" s="846">
        <f t="shared" si="27"/>
        <v>0</v>
      </c>
      <c r="O79" s="325">
        <f t="shared" si="16"/>
        <v>0</v>
      </c>
      <c r="P79" s="847">
        <f>IF(I79&lt;INDEX(Lookup!$U$2:$U$10,MATCH($D$48,Lookup!$S$2:$S$10,0)),0,IF(U79="X",0,IFERROR(L79*50,0)))</f>
        <v>0</v>
      </c>
      <c r="Q79" s="326">
        <f>IF(I79&lt;INDEX(Lookup!$U$2:$U$10,MATCH($D$48,Lookup!$S$2:$S$10,0)),0,IF(U79="X",0,IFERROR(P79*K79,0)))</f>
        <v>0</v>
      </c>
      <c r="R79" s="326">
        <v>0</v>
      </c>
      <c r="S79" s="424">
        <v>0</v>
      </c>
      <c r="T79" s="322"/>
      <c r="U79" s="143"/>
      <c r="V79" s="397"/>
      <c r="W79" s="555"/>
      <c r="X79" s="576">
        <f t="shared" si="17"/>
        <v>0</v>
      </c>
      <c r="Y79" s="576">
        <f t="shared" si="18"/>
        <v>0</v>
      </c>
      <c r="Z79" s="576">
        <f t="shared" si="19"/>
        <v>0</v>
      </c>
      <c r="AA79" s="576">
        <f t="shared" si="20"/>
        <v>0</v>
      </c>
      <c r="AB79" s="553"/>
      <c r="AC79" s="553"/>
      <c r="AD79" s="553"/>
      <c r="AE79" s="553"/>
      <c r="AF79" s="553"/>
      <c r="AG79" s="553"/>
      <c r="AH79" s="553"/>
      <c r="AI79" s="397"/>
      <c r="AJ79" s="555"/>
      <c r="AK79" s="576">
        <f t="shared" si="23"/>
        <v>0</v>
      </c>
      <c r="AL79" s="576">
        <f t="shared" si="24"/>
        <v>0</v>
      </c>
      <c r="AM79" s="599"/>
      <c r="AN79" s="599"/>
      <c r="AO79" s="553"/>
      <c r="AP79" s="553"/>
      <c r="AQ79" s="553"/>
      <c r="AR79" s="553"/>
      <c r="AS79" s="397"/>
      <c r="AT79" s="397"/>
      <c r="AU79" s="397"/>
      <c r="AV79" s="397"/>
      <c r="AW79" s="397"/>
      <c r="AX79" s="397"/>
      <c r="AY79" s="397"/>
      <c r="AZ79" s="397"/>
      <c r="BA79" s="397"/>
      <c r="BB79" s="397"/>
      <c r="BC79" s="397"/>
      <c r="BD79" s="553"/>
      <c r="BE79" s="397"/>
      <c r="BF79" s="397"/>
      <c r="BG79" s="397"/>
      <c r="BH79" s="397"/>
    </row>
    <row r="80" spans="2:60" x14ac:dyDescent="0.35">
      <c r="B80" s="319"/>
      <c r="C80" s="147"/>
      <c r="D80" s="147"/>
      <c r="E80" s="320"/>
      <c r="F80" s="321"/>
      <c r="G80" s="149"/>
      <c r="H80" s="148"/>
      <c r="I80" s="148"/>
      <c r="J80" s="322"/>
      <c r="K80" s="324" t="str">
        <f>IFERROR(INDEX(Lookup!$G$3:$G$6,MATCH(J80,Lookup!$F$3:$F$6,0)),"")</f>
        <v/>
      </c>
      <c r="L80" s="323"/>
      <c r="M80" s="322"/>
      <c r="N80" s="846">
        <f t="shared" si="27"/>
        <v>0</v>
      </c>
      <c r="O80" s="325">
        <f t="shared" si="16"/>
        <v>0</v>
      </c>
      <c r="P80" s="847">
        <f>IF(I80&lt;INDEX(Lookup!$U$2:$U$10,MATCH($D$48,Lookup!$S$2:$S$10,0)),0,IF(U80="X",0,IFERROR(L80*50,0)))</f>
        <v>0</v>
      </c>
      <c r="Q80" s="326">
        <f>IF(I80&lt;INDEX(Lookup!$U$2:$U$10,MATCH($D$48,Lookup!$S$2:$S$10,0)),0,IF(U80="X",0,IFERROR(P80*K80,0)))</f>
        <v>0</v>
      </c>
      <c r="R80" s="326">
        <v>0</v>
      </c>
      <c r="S80" s="424">
        <v>0</v>
      </c>
      <c r="T80" s="322"/>
      <c r="U80" s="143"/>
      <c r="V80" s="397"/>
      <c r="W80" s="555"/>
      <c r="X80" s="576">
        <f t="shared" si="17"/>
        <v>0</v>
      </c>
      <c r="Y80" s="576">
        <f t="shared" si="18"/>
        <v>0</v>
      </c>
      <c r="Z80" s="576">
        <f t="shared" si="19"/>
        <v>0</v>
      </c>
      <c r="AA80" s="576">
        <f t="shared" si="20"/>
        <v>0</v>
      </c>
      <c r="AB80" s="553"/>
      <c r="AC80" s="553"/>
      <c r="AD80" s="553"/>
      <c r="AE80" s="553"/>
      <c r="AF80" s="553"/>
      <c r="AG80" s="553"/>
      <c r="AH80" s="553"/>
      <c r="AI80" s="397"/>
      <c r="AJ80" s="555"/>
      <c r="AK80" s="576">
        <f t="shared" si="23"/>
        <v>0</v>
      </c>
      <c r="AL80" s="576">
        <f t="shared" si="24"/>
        <v>0</v>
      </c>
      <c r="AM80" s="599"/>
      <c r="AN80" s="599"/>
      <c r="AO80" s="553"/>
      <c r="AP80" s="553"/>
      <c r="AQ80" s="553"/>
      <c r="AR80" s="553"/>
      <c r="AS80" s="397"/>
      <c r="AT80" s="397"/>
      <c r="AU80" s="397"/>
      <c r="AV80" s="397"/>
      <c r="AW80" s="397"/>
      <c r="AX80" s="397"/>
      <c r="AY80" s="397"/>
      <c r="AZ80" s="397"/>
      <c r="BA80" s="397"/>
      <c r="BB80" s="397"/>
      <c r="BC80" s="397"/>
      <c r="BD80" s="553"/>
      <c r="BE80" s="397"/>
      <c r="BF80" s="397"/>
      <c r="BG80" s="397"/>
      <c r="BH80" s="397"/>
    </row>
    <row r="81" spans="2:60" x14ac:dyDescent="0.35">
      <c r="B81" s="319"/>
      <c r="C81" s="147"/>
      <c r="D81" s="147"/>
      <c r="E81" s="320"/>
      <c r="F81" s="321"/>
      <c r="G81" s="149"/>
      <c r="H81" s="148"/>
      <c r="I81" s="148"/>
      <c r="J81" s="322"/>
      <c r="K81" s="324" t="str">
        <f>IFERROR(INDEX(Lookup!$G$3:$G$6,MATCH(J81,Lookup!$F$3:$F$6,0)),"")</f>
        <v/>
      </c>
      <c r="L81" s="323"/>
      <c r="M81" s="322"/>
      <c r="N81" s="846">
        <f t="shared" si="27"/>
        <v>0</v>
      </c>
      <c r="O81" s="325">
        <f t="shared" si="16"/>
        <v>0</v>
      </c>
      <c r="P81" s="847">
        <f>IF(I81&lt;INDEX(Lookup!$U$2:$U$10,MATCH($D$48,Lookup!$S$2:$S$10,0)),0,IF(U81="X",0,IFERROR(L81*50,0)))</f>
        <v>0</v>
      </c>
      <c r="Q81" s="326">
        <f>IF(I81&lt;INDEX(Lookup!$U$2:$U$10,MATCH($D$48,Lookup!$S$2:$S$10,0)),0,IF(U81="X",0,IFERROR(P81*K81,0)))</f>
        <v>0</v>
      </c>
      <c r="R81" s="326">
        <v>0</v>
      </c>
      <c r="S81" s="424">
        <v>0</v>
      </c>
      <c r="T81" s="322"/>
      <c r="U81" s="143"/>
      <c r="V81" s="397"/>
      <c r="W81" s="555"/>
      <c r="X81" s="576">
        <f t="shared" si="17"/>
        <v>0</v>
      </c>
      <c r="Y81" s="576">
        <f t="shared" si="18"/>
        <v>0</v>
      </c>
      <c r="Z81" s="576">
        <f t="shared" si="19"/>
        <v>0</v>
      </c>
      <c r="AA81" s="576">
        <f t="shared" si="20"/>
        <v>0</v>
      </c>
      <c r="AB81" s="553"/>
      <c r="AC81" s="553"/>
      <c r="AD81" s="553"/>
      <c r="AE81" s="553"/>
      <c r="AF81" s="553"/>
      <c r="AG81" s="553"/>
      <c r="AH81" s="553"/>
      <c r="AI81" s="397"/>
      <c r="AJ81" s="555"/>
      <c r="AK81" s="576">
        <f t="shared" si="23"/>
        <v>0</v>
      </c>
      <c r="AL81" s="576">
        <f t="shared" si="24"/>
        <v>0</v>
      </c>
      <c r="AM81" s="599"/>
      <c r="AN81" s="599"/>
      <c r="AO81" s="553"/>
      <c r="AP81" s="553"/>
      <c r="AQ81" s="553"/>
      <c r="AR81" s="553"/>
      <c r="AS81" s="397"/>
      <c r="AT81" s="397"/>
      <c r="AU81" s="397"/>
      <c r="AV81" s="397"/>
      <c r="AW81" s="397"/>
      <c r="AX81" s="397"/>
      <c r="AY81" s="397"/>
      <c r="AZ81" s="397"/>
      <c r="BA81" s="397"/>
      <c r="BB81" s="397"/>
      <c r="BC81" s="397"/>
      <c r="BD81" s="553"/>
      <c r="BE81" s="397"/>
      <c r="BF81" s="397"/>
      <c r="BG81" s="397"/>
      <c r="BH81" s="397"/>
    </row>
    <row r="82" spans="2:60" x14ac:dyDescent="0.35">
      <c r="B82" s="319"/>
      <c r="C82" s="147"/>
      <c r="D82" s="147"/>
      <c r="E82" s="320"/>
      <c r="F82" s="321"/>
      <c r="G82" s="149"/>
      <c r="H82" s="148"/>
      <c r="I82" s="148"/>
      <c r="J82" s="322"/>
      <c r="K82" s="324" t="str">
        <f>IFERROR(INDEX(Lookup!$G$3:$G$6,MATCH(J82,Lookup!$F$3:$F$6,0)),"")</f>
        <v/>
      </c>
      <c r="L82" s="323"/>
      <c r="M82" s="322"/>
      <c r="N82" s="846">
        <f t="shared" si="27"/>
        <v>0</v>
      </c>
      <c r="O82" s="325">
        <f t="shared" si="16"/>
        <v>0</v>
      </c>
      <c r="P82" s="847">
        <f>IF(I82&lt;INDEX(Lookup!$U$2:$U$10,MATCH($D$48,Lookup!$S$2:$S$10,0)),0,IF(U82="X",0,IFERROR(L82*50,0)))</f>
        <v>0</v>
      </c>
      <c r="Q82" s="326">
        <f>IF(I82&lt;INDEX(Lookup!$U$2:$U$10,MATCH($D$48,Lookup!$S$2:$S$10,0)),0,IF(U82="X",0,IFERROR(P82*K82,0)))</f>
        <v>0</v>
      </c>
      <c r="R82" s="326">
        <v>0</v>
      </c>
      <c r="S82" s="424">
        <v>0</v>
      </c>
      <c r="T82" s="322"/>
      <c r="U82" s="143"/>
      <c r="V82" s="397"/>
      <c r="W82" s="555"/>
      <c r="X82" s="576">
        <f t="shared" si="17"/>
        <v>0</v>
      </c>
      <c r="Y82" s="576">
        <f t="shared" si="18"/>
        <v>0</v>
      </c>
      <c r="Z82" s="576">
        <f t="shared" si="19"/>
        <v>0</v>
      </c>
      <c r="AA82" s="576">
        <f t="shared" si="20"/>
        <v>0</v>
      </c>
      <c r="AB82" s="553"/>
      <c r="AC82" s="553"/>
      <c r="AD82" s="553"/>
      <c r="AE82" s="553"/>
      <c r="AF82" s="553"/>
      <c r="AG82" s="553"/>
      <c r="AH82" s="553"/>
      <c r="AI82" s="397"/>
      <c r="AJ82" s="555"/>
      <c r="AK82" s="576">
        <f t="shared" si="23"/>
        <v>0</v>
      </c>
      <c r="AL82" s="576">
        <f t="shared" si="24"/>
        <v>0</v>
      </c>
      <c r="AM82" s="599"/>
      <c r="AN82" s="599"/>
      <c r="AO82" s="553"/>
      <c r="AP82" s="553"/>
      <c r="AQ82" s="553"/>
      <c r="AR82" s="553"/>
      <c r="AS82" s="397"/>
      <c r="AT82" s="397"/>
      <c r="AU82" s="397"/>
      <c r="AV82" s="397"/>
      <c r="AW82" s="397"/>
      <c r="AX82" s="397"/>
      <c r="AY82" s="397"/>
      <c r="AZ82" s="397"/>
      <c r="BA82" s="397"/>
      <c r="BB82" s="397"/>
      <c r="BC82" s="397"/>
      <c r="BD82" s="553"/>
      <c r="BE82" s="397"/>
      <c r="BF82" s="397"/>
      <c r="BG82" s="397"/>
      <c r="BH82" s="397"/>
    </row>
    <row r="83" spans="2:60" x14ac:dyDescent="0.35">
      <c r="B83" s="319"/>
      <c r="C83" s="147"/>
      <c r="D83" s="147"/>
      <c r="E83" s="320"/>
      <c r="F83" s="321"/>
      <c r="G83" s="149"/>
      <c r="H83" s="148"/>
      <c r="I83" s="148"/>
      <c r="J83" s="322"/>
      <c r="K83" s="324" t="str">
        <f>IFERROR(INDEX(Lookup!$G$3:$G$6,MATCH(J83,Lookup!$F$3:$F$6,0)),"")</f>
        <v/>
      </c>
      <c r="L83" s="323"/>
      <c r="M83" s="322"/>
      <c r="N83" s="846">
        <f t="shared" si="27"/>
        <v>0</v>
      </c>
      <c r="O83" s="325">
        <f t="shared" si="16"/>
        <v>0</v>
      </c>
      <c r="P83" s="847">
        <f>IF(I83&lt;INDEX(Lookup!$U$2:$U$10,MATCH($D$48,Lookup!$S$2:$S$10,0)),0,IF(U83="X",0,IFERROR(L83*50,0)))</f>
        <v>0</v>
      </c>
      <c r="Q83" s="326">
        <f>IF(I83&lt;INDEX(Lookup!$U$2:$U$10,MATCH($D$48,Lookup!$S$2:$S$10,0)),0,IF(U83="X",0,IFERROR(P83*K83,0)))</f>
        <v>0</v>
      </c>
      <c r="R83" s="326">
        <v>0</v>
      </c>
      <c r="S83" s="424">
        <v>0</v>
      </c>
      <c r="T83" s="322"/>
      <c r="U83" s="143"/>
      <c r="V83" s="397"/>
      <c r="W83" s="555"/>
      <c r="X83" s="576">
        <f t="shared" si="17"/>
        <v>0</v>
      </c>
      <c r="Y83" s="576">
        <f t="shared" si="18"/>
        <v>0</v>
      </c>
      <c r="Z83" s="576">
        <f t="shared" si="19"/>
        <v>0</v>
      </c>
      <c r="AA83" s="576">
        <f t="shared" si="20"/>
        <v>0</v>
      </c>
      <c r="AB83" s="553"/>
      <c r="AC83" s="553"/>
      <c r="AD83" s="553"/>
      <c r="AE83" s="553"/>
      <c r="AF83" s="553"/>
      <c r="AG83" s="553"/>
      <c r="AH83" s="553"/>
      <c r="AI83" s="397"/>
      <c r="AJ83" s="555"/>
      <c r="AK83" s="576">
        <f t="shared" si="23"/>
        <v>0</v>
      </c>
      <c r="AL83" s="576">
        <f t="shared" si="24"/>
        <v>0</v>
      </c>
      <c r="AM83" s="599"/>
      <c r="AN83" s="599"/>
      <c r="AO83" s="553"/>
      <c r="AP83" s="553"/>
      <c r="AQ83" s="553"/>
      <c r="AR83" s="553"/>
      <c r="AS83" s="397"/>
      <c r="AT83" s="397"/>
      <c r="AU83" s="397"/>
      <c r="AV83" s="397"/>
      <c r="AW83" s="397"/>
      <c r="AX83" s="397"/>
      <c r="AY83" s="397"/>
      <c r="AZ83" s="397"/>
      <c r="BA83" s="397"/>
      <c r="BB83" s="397"/>
      <c r="BC83" s="397"/>
      <c r="BD83" s="553"/>
      <c r="BE83" s="397"/>
      <c r="BF83" s="397"/>
      <c r="BG83" s="397"/>
      <c r="BH83" s="397"/>
    </row>
    <row r="84" spans="2:60" x14ac:dyDescent="0.35">
      <c r="B84" s="319"/>
      <c r="C84" s="147"/>
      <c r="D84" s="147"/>
      <c r="E84" s="320"/>
      <c r="F84" s="321"/>
      <c r="G84" s="149"/>
      <c r="H84" s="148"/>
      <c r="I84" s="148"/>
      <c r="J84" s="322"/>
      <c r="K84" s="324" t="str">
        <f>IFERROR(INDEX(Lookup!$G$3:$G$6,MATCH(J84,Lookup!$F$3:$F$6,0)),"")</f>
        <v/>
      </c>
      <c r="L84" s="323"/>
      <c r="M84" s="322"/>
      <c r="N84" s="846">
        <f t="shared" si="27"/>
        <v>0</v>
      </c>
      <c r="O84" s="325">
        <f t="shared" si="16"/>
        <v>0</v>
      </c>
      <c r="P84" s="847">
        <f>IF(I84&lt;INDEX(Lookup!$U$2:$U$10,MATCH($D$48,Lookup!$S$2:$S$10,0)),0,IF(U84="X",0,IFERROR(L84*50,0)))</f>
        <v>0</v>
      </c>
      <c r="Q84" s="326">
        <f>IF(I84&lt;INDEX(Lookup!$U$2:$U$10,MATCH($D$48,Lookup!$S$2:$S$10,0)),0,IF(U84="X",0,IFERROR(P84*K84,0)))</f>
        <v>0</v>
      </c>
      <c r="R84" s="326">
        <v>0</v>
      </c>
      <c r="S84" s="424">
        <v>0</v>
      </c>
      <c r="T84" s="322"/>
      <c r="U84" s="143"/>
      <c r="V84" s="397"/>
      <c r="W84" s="555"/>
      <c r="X84" s="576">
        <f t="shared" si="17"/>
        <v>0</v>
      </c>
      <c r="Y84" s="576">
        <f t="shared" si="18"/>
        <v>0</v>
      </c>
      <c r="Z84" s="576">
        <f t="shared" si="19"/>
        <v>0</v>
      </c>
      <c r="AA84" s="576">
        <f t="shared" si="20"/>
        <v>0</v>
      </c>
      <c r="AB84" s="553"/>
      <c r="AC84" s="553"/>
      <c r="AD84" s="553"/>
      <c r="AE84" s="553"/>
      <c r="AF84" s="553"/>
      <c r="AG84" s="553"/>
      <c r="AH84" s="553"/>
      <c r="AI84" s="397"/>
      <c r="AJ84" s="555"/>
      <c r="AK84" s="576">
        <f t="shared" si="23"/>
        <v>0</v>
      </c>
      <c r="AL84" s="576">
        <f t="shared" si="24"/>
        <v>0</v>
      </c>
      <c r="AM84" s="599"/>
      <c r="AN84" s="599"/>
      <c r="AO84" s="553"/>
      <c r="AP84" s="553"/>
      <c r="AQ84" s="553"/>
      <c r="AR84" s="553"/>
      <c r="AS84" s="397"/>
      <c r="AT84" s="397"/>
      <c r="AU84" s="397"/>
      <c r="AV84" s="397"/>
      <c r="AW84" s="397"/>
      <c r="AX84" s="397"/>
      <c r="AY84" s="397"/>
      <c r="AZ84" s="397"/>
      <c r="BA84" s="397"/>
      <c r="BB84" s="397"/>
      <c r="BC84" s="397"/>
      <c r="BD84" s="553"/>
      <c r="BE84" s="397"/>
      <c r="BF84" s="397"/>
      <c r="BG84" s="397"/>
      <c r="BH84" s="397"/>
    </row>
    <row r="85" spans="2:60" x14ac:dyDescent="0.35">
      <c r="B85" s="319"/>
      <c r="C85" s="147"/>
      <c r="D85" s="147"/>
      <c r="E85" s="320"/>
      <c r="F85" s="321"/>
      <c r="G85" s="149"/>
      <c r="H85" s="148"/>
      <c r="I85" s="148"/>
      <c r="J85" s="322"/>
      <c r="K85" s="324" t="str">
        <f>IFERROR(INDEX(Lookup!$G$3:$G$6,MATCH(J85,Lookup!$F$3:$F$6,0)),"")</f>
        <v/>
      </c>
      <c r="L85" s="323"/>
      <c r="M85" s="322"/>
      <c r="N85" s="846">
        <f t="shared" si="27"/>
        <v>0</v>
      </c>
      <c r="O85" s="325">
        <f t="shared" si="16"/>
        <v>0</v>
      </c>
      <c r="P85" s="847">
        <f>IF(I85&lt;INDEX(Lookup!$U$2:$U$10,MATCH($D$48,Lookup!$S$2:$S$10,0)),0,IF(U85="X",0,IFERROR(L85*50,0)))</f>
        <v>0</v>
      </c>
      <c r="Q85" s="326">
        <f>IF(I85&lt;INDEX(Lookup!$U$2:$U$10,MATCH($D$48,Lookup!$S$2:$S$10,0)),0,IF(U85="X",0,IFERROR(P85*K85,0)))</f>
        <v>0</v>
      </c>
      <c r="R85" s="326">
        <v>0</v>
      </c>
      <c r="S85" s="424">
        <v>0</v>
      </c>
      <c r="T85" s="322"/>
      <c r="U85" s="143"/>
      <c r="V85" s="397"/>
      <c r="W85" s="555"/>
      <c r="X85" s="576">
        <f t="shared" si="17"/>
        <v>0</v>
      </c>
      <c r="Y85" s="576">
        <f t="shared" si="18"/>
        <v>0</v>
      </c>
      <c r="Z85" s="576">
        <f t="shared" si="19"/>
        <v>0</v>
      </c>
      <c r="AA85" s="576">
        <f t="shared" si="20"/>
        <v>0</v>
      </c>
      <c r="AB85" s="553"/>
      <c r="AC85" s="553"/>
      <c r="AD85" s="553"/>
      <c r="AE85" s="553"/>
      <c r="AF85" s="553"/>
      <c r="AG85" s="553"/>
      <c r="AH85" s="553"/>
      <c r="AI85" s="397"/>
      <c r="AJ85" s="555"/>
      <c r="AK85" s="576">
        <f t="shared" si="23"/>
        <v>0</v>
      </c>
      <c r="AL85" s="576">
        <f t="shared" si="24"/>
        <v>0</v>
      </c>
      <c r="AM85" s="599"/>
      <c r="AN85" s="599"/>
      <c r="AO85" s="553"/>
      <c r="AP85" s="553"/>
      <c r="AQ85" s="553"/>
      <c r="AR85" s="553"/>
      <c r="AS85" s="397"/>
      <c r="AT85" s="397"/>
      <c r="AU85" s="397"/>
      <c r="AV85" s="397"/>
      <c r="AW85" s="397"/>
      <c r="AX85" s="397"/>
      <c r="AY85" s="397"/>
      <c r="AZ85" s="397"/>
      <c r="BA85" s="397"/>
      <c r="BB85" s="397"/>
      <c r="BC85" s="397"/>
      <c r="BD85" s="553"/>
      <c r="BE85" s="397"/>
      <c r="BF85" s="397"/>
      <c r="BG85" s="397"/>
      <c r="BH85" s="397"/>
    </row>
    <row r="86" spans="2:60" ht="14.5" customHeight="1" x14ac:dyDescent="0.35">
      <c r="B86" s="319"/>
      <c r="C86" s="147"/>
      <c r="D86" s="147"/>
      <c r="E86" s="320"/>
      <c r="F86" s="321"/>
      <c r="G86" s="149"/>
      <c r="H86" s="148"/>
      <c r="I86" s="148"/>
      <c r="J86" s="322"/>
      <c r="K86" s="324" t="str">
        <f>IFERROR(INDEX(Lookup!$G$3:$G$6,MATCH(J86,Lookup!$F$3:$F$6,0)),"")</f>
        <v/>
      </c>
      <c r="L86" s="323"/>
      <c r="M86" s="322"/>
      <c r="N86" s="846">
        <f t="shared" si="27"/>
        <v>0</v>
      </c>
      <c r="O86" s="325">
        <f t="shared" si="16"/>
        <v>0</v>
      </c>
      <c r="P86" s="847">
        <f>IF(I86&lt;INDEX(Lookup!$U$2:$U$10,MATCH($D$48,Lookup!$S$2:$S$10,0)),0,IF(U86="X",0,IFERROR(L86*50,0)))</f>
        <v>0</v>
      </c>
      <c r="Q86" s="326">
        <f>IF(I86&lt;INDEX(Lookup!$U$2:$U$10,MATCH($D$48,Lookup!$S$2:$S$10,0)),0,IF(U86="X",0,IFERROR(P86*K86,0)))</f>
        <v>0</v>
      </c>
      <c r="R86" s="326">
        <v>0</v>
      </c>
      <c r="S86" s="424">
        <v>0</v>
      </c>
      <c r="T86" s="322"/>
      <c r="U86" s="143"/>
      <c r="V86" s="397"/>
      <c r="W86" s="555"/>
      <c r="X86" s="576">
        <f t="shared" si="17"/>
        <v>0</v>
      </c>
      <c r="Y86" s="576">
        <f t="shared" si="18"/>
        <v>0</v>
      </c>
      <c r="Z86" s="576">
        <f t="shared" si="19"/>
        <v>0</v>
      </c>
      <c r="AA86" s="576">
        <f t="shared" si="20"/>
        <v>0</v>
      </c>
      <c r="AB86" s="553"/>
      <c r="AC86" s="553"/>
      <c r="AD86" s="553"/>
      <c r="AE86" s="553"/>
      <c r="AF86" s="553"/>
      <c r="AG86" s="553"/>
      <c r="AH86" s="553"/>
      <c r="AI86" s="397"/>
      <c r="AJ86" s="555"/>
      <c r="AK86" s="576">
        <f t="shared" si="23"/>
        <v>0</v>
      </c>
      <c r="AL86" s="576">
        <f t="shared" si="24"/>
        <v>0</v>
      </c>
      <c r="AM86" s="599"/>
      <c r="AN86" s="599"/>
      <c r="AO86" s="553"/>
      <c r="AP86" s="553"/>
      <c r="AQ86" s="553"/>
      <c r="AR86" s="553"/>
      <c r="AS86" s="397"/>
      <c r="AT86" s="397"/>
      <c r="AU86" s="397"/>
      <c r="AV86" s="397"/>
      <c r="AW86" s="397"/>
      <c r="AX86" s="397"/>
      <c r="AY86" s="397"/>
      <c r="AZ86" s="397"/>
      <c r="BA86" s="397"/>
      <c r="BB86" s="397"/>
      <c r="BC86" s="397"/>
      <c r="BD86" s="553"/>
      <c r="BE86" s="397"/>
      <c r="BF86" s="397"/>
      <c r="BG86" s="397"/>
      <c r="BH86" s="397"/>
    </row>
    <row r="87" spans="2:60" x14ac:dyDescent="0.35">
      <c r="B87" s="319"/>
      <c r="C87" s="147"/>
      <c r="D87" s="147"/>
      <c r="E87" s="320"/>
      <c r="F87" s="321"/>
      <c r="G87" s="149"/>
      <c r="H87" s="148"/>
      <c r="I87" s="148"/>
      <c r="J87" s="322"/>
      <c r="K87" s="324" t="str">
        <f>IFERROR(INDEX(Lookup!$G$3:$G$6,MATCH(J87,Lookup!$F$3:$F$6,0)),"")</f>
        <v/>
      </c>
      <c r="L87" s="323"/>
      <c r="M87" s="322"/>
      <c r="N87" s="846">
        <f t="shared" si="27"/>
        <v>0</v>
      </c>
      <c r="O87" s="325">
        <f t="shared" si="16"/>
        <v>0</v>
      </c>
      <c r="P87" s="847">
        <f>IF(I87&lt;INDEX(Lookup!$U$2:$U$10,MATCH($D$48,Lookup!$S$2:$S$10,0)),0,IF(U87="X",0,IFERROR(L87*50,0)))</f>
        <v>0</v>
      </c>
      <c r="Q87" s="326">
        <f>IF(I87&lt;INDEX(Lookup!$U$2:$U$10,MATCH($D$48,Lookup!$S$2:$S$10,0)),0,IF(U87="X",0,IFERROR(P87*K87,0)))</f>
        <v>0</v>
      </c>
      <c r="R87" s="326">
        <v>0</v>
      </c>
      <c r="S87" s="424">
        <v>0</v>
      </c>
      <c r="T87" s="322"/>
      <c r="U87" s="143"/>
      <c r="V87" s="397"/>
      <c r="W87" s="555"/>
      <c r="X87" s="576">
        <f t="shared" si="17"/>
        <v>0</v>
      </c>
      <c r="Y87" s="576">
        <f t="shared" si="18"/>
        <v>0</v>
      </c>
      <c r="Z87" s="576">
        <f t="shared" si="19"/>
        <v>0</v>
      </c>
      <c r="AA87" s="576">
        <f t="shared" si="20"/>
        <v>0</v>
      </c>
      <c r="AB87" s="553"/>
      <c r="AC87" s="553"/>
      <c r="AD87" s="553"/>
      <c r="AE87" s="553"/>
      <c r="AF87" s="553"/>
      <c r="AG87" s="553"/>
      <c r="AH87" s="553"/>
      <c r="AI87" s="397"/>
      <c r="AJ87" s="555"/>
      <c r="AK87" s="576">
        <f t="shared" si="23"/>
        <v>0</v>
      </c>
      <c r="AL87" s="576">
        <f t="shared" si="24"/>
        <v>0</v>
      </c>
      <c r="AM87" s="599"/>
      <c r="AN87" s="599"/>
      <c r="AO87" s="553"/>
      <c r="AP87" s="553"/>
      <c r="AQ87" s="553"/>
      <c r="AR87" s="553"/>
      <c r="AS87" s="397"/>
      <c r="AT87" s="397"/>
      <c r="AU87" s="397"/>
      <c r="AV87" s="397"/>
      <c r="AW87" s="397"/>
      <c r="AX87" s="397"/>
      <c r="AY87" s="397"/>
      <c r="AZ87" s="397"/>
      <c r="BA87" s="397"/>
      <c r="BB87" s="397"/>
      <c r="BC87" s="397"/>
      <c r="BD87" s="553"/>
      <c r="BE87" s="397"/>
      <c r="BF87" s="397"/>
      <c r="BG87" s="397"/>
      <c r="BH87" s="397"/>
    </row>
    <row r="88" spans="2:60" x14ac:dyDescent="0.35">
      <c r="B88" s="319"/>
      <c r="C88" s="147"/>
      <c r="D88" s="147"/>
      <c r="E88" s="320"/>
      <c r="F88" s="321"/>
      <c r="G88" s="149"/>
      <c r="H88" s="148"/>
      <c r="I88" s="148"/>
      <c r="J88" s="322"/>
      <c r="K88" s="324" t="str">
        <f>IFERROR(INDEX(Lookup!$G$3:$G$6,MATCH(J88,Lookup!$F$3:$F$6,0)),"")</f>
        <v/>
      </c>
      <c r="L88" s="323"/>
      <c r="M88" s="322"/>
      <c r="N88" s="846">
        <f t="shared" si="27"/>
        <v>0</v>
      </c>
      <c r="O88" s="325">
        <f t="shared" si="16"/>
        <v>0</v>
      </c>
      <c r="P88" s="847">
        <f>IF(I88&lt;INDEX(Lookup!$U$2:$U$10,MATCH($D$48,Lookup!$S$2:$S$10,0)),0,IF(U88="X",0,IFERROR(L88*50,0)))</f>
        <v>0</v>
      </c>
      <c r="Q88" s="326">
        <f>IF(I88&lt;INDEX(Lookup!$U$2:$U$10,MATCH($D$48,Lookup!$S$2:$S$10,0)),0,IF(U88="X",0,IFERROR(P88*K88,0)))</f>
        <v>0</v>
      </c>
      <c r="R88" s="326">
        <v>0</v>
      </c>
      <c r="S88" s="424">
        <v>0</v>
      </c>
      <c r="T88" s="322"/>
      <c r="U88" s="143"/>
      <c r="V88" s="397"/>
      <c r="W88" s="555"/>
      <c r="X88" s="576">
        <f t="shared" si="17"/>
        <v>0</v>
      </c>
      <c r="Y88" s="576">
        <f t="shared" si="18"/>
        <v>0</v>
      </c>
      <c r="Z88" s="576">
        <f t="shared" si="19"/>
        <v>0</v>
      </c>
      <c r="AA88" s="576">
        <f t="shared" si="20"/>
        <v>0</v>
      </c>
      <c r="AB88" s="553"/>
      <c r="AC88" s="553"/>
      <c r="AD88" s="553"/>
      <c r="AE88" s="553"/>
      <c r="AF88" s="553"/>
      <c r="AG88" s="553"/>
      <c r="AH88" s="553"/>
      <c r="AI88" s="397"/>
      <c r="AJ88" s="555"/>
      <c r="AK88" s="576">
        <f t="shared" si="23"/>
        <v>0</v>
      </c>
      <c r="AL88" s="576">
        <f t="shared" si="24"/>
        <v>0</v>
      </c>
      <c r="AM88" s="599"/>
      <c r="AN88" s="599"/>
      <c r="AO88" s="553"/>
      <c r="AP88" s="553"/>
      <c r="AQ88" s="553"/>
      <c r="AR88" s="553"/>
      <c r="AS88" s="397"/>
      <c r="AT88" s="397"/>
      <c r="AU88" s="397"/>
      <c r="AV88" s="397"/>
      <c r="AW88" s="397"/>
      <c r="AX88" s="397"/>
      <c r="AY88" s="397"/>
      <c r="AZ88" s="397"/>
      <c r="BA88" s="397"/>
      <c r="BB88" s="397"/>
      <c r="BC88" s="397"/>
      <c r="BD88" s="553"/>
      <c r="BE88" s="397"/>
      <c r="BF88" s="397"/>
      <c r="BG88" s="397"/>
      <c r="BH88" s="397"/>
    </row>
    <row r="89" spans="2:60" ht="14.5" customHeight="1" x14ac:dyDescent="0.35">
      <c r="B89" s="319"/>
      <c r="C89" s="147"/>
      <c r="D89" s="147"/>
      <c r="E89" s="320"/>
      <c r="F89" s="321"/>
      <c r="G89" s="149"/>
      <c r="H89" s="148"/>
      <c r="I89" s="148"/>
      <c r="J89" s="322"/>
      <c r="K89" s="324" t="str">
        <f>IFERROR(INDEX(Lookup!$G$3:$G$6,MATCH(J89,Lookup!$F$3:$F$6,0)),"")</f>
        <v/>
      </c>
      <c r="L89" s="323"/>
      <c r="M89" s="322"/>
      <c r="N89" s="846">
        <f t="shared" si="27"/>
        <v>0</v>
      </c>
      <c r="O89" s="325">
        <f t="shared" si="16"/>
        <v>0</v>
      </c>
      <c r="P89" s="847">
        <f>IF(I89&lt;INDEX(Lookup!$U$2:$U$10,MATCH($D$48,Lookup!$S$2:$S$10,0)),0,IF(U89="X",0,IFERROR(L89*50,0)))</f>
        <v>0</v>
      </c>
      <c r="Q89" s="326">
        <f>IF(I89&lt;INDEX(Lookup!$U$2:$U$10,MATCH($D$48,Lookup!$S$2:$S$10,0)),0,IF(U89="X",0,IFERROR(P89*K89,0)))</f>
        <v>0</v>
      </c>
      <c r="R89" s="326">
        <v>0</v>
      </c>
      <c r="S89" s="424">
        <v>0</v>
      </c>
      <c r="T89" s="322"/>
      <c r="U89" s="143"/>
      <c r="V89" s="397"/>
      <c r="W89" s="555"/>
      <c r="X89" s="576">
        <f t="shared" si="17"/>
        <v>0</v>
      </c>
      <c r="Y89" s="576">
        <f t="shared" si="18"/>
        <v>0</v>
      </c>
      <c r="Z89" s="576">
        <f t="shared" si="19"/>
        <v>0</v>
      </c>
      <c r="AA89" s="576">
        <f t="shared" si="20"/>
        <v>0</v>
      </c>
      <c r="AB89" s="553"/>
      <c r="AC89" s="553"/>
      <c r="AD89" s="553"/>
      <c r="AE89" s="553"/>
      <c r="AF89" s="553"/>
      <c r="AG89" s="553"/>
      <c r="AH89" s="553"/>
      <c r="AI89" s="397"/>
      <c r="AJ89" s="555"/>
      <c r="AK89" s="576">
        <f t="shared" si="23"/>
        <v>0</v>
      </c>
      <c r="AL89" s="576">
        <f t="shared" si="24"/>
        <v>0</v>
      </c>
      <c r="AM89" s="599"/>
      <c r="AN89" s="599"/>
      <c r="AO89" s="553"/>
      <c r="AP89" s="553"/>
      <c r="AQ89" s="553"/>
      <c r="AR89" s="553"/>
      <c r="AS89" s="397"/>
      <c r="AT89" s="397"/>
      <c r="AU89" s="397"/>
      <c r="AV89" s="397"/>
      <c r="AW89" s="397"/>
      <c r="AX89" s="397"/>
      <c r="AY89" s="397"/>
      <c r="AZ89" s="397"/>
      <c r="BA89" s="397"/>
      <c r="BB89" s="397"/>
      <c r="BC89" s="397"/>
      <c r="BD89" s="553"/>
      <c r="BE89" s="397"/>
      <c r="BF89" s="397"/>
      <c r="BG89" s="397"/>
      <c r="BH89" s="397"/>
    </row>
    <row r="90" spans="2:60" x14ac:dyDescent="0.35">
      <c r="B90" s="319"/>
      <c r="C90" s="147"/>
      <c r="D90" s="147"/>
      <c r="E90" s="320"/>
      <c r="F90" s="321"/>
      <c r="G90" s="149"/>
      <c r="H90" s="148"/>
      <c r="I90" s="148"/>
      <c r="J90" s="322"/>
      <c r="K90" s="324" t="str">
        <f>IFERROR(INDEX(Lookup!$G$3:$G$6,MATCH(J90,Lookup!$F$3:$F$6,0)),"")</f>
        <v/>
      </c>
      <c r="L90" s="323"/>
      <c r="M90" s="322"/>
      <c r="N90" s="846">
        <f t="shared" si="27"/>
        <v>0</v>
      </c>
      <c r="O90" s="325">
        <f t="shared" si="16"/>
        <v>0</v>
      </c>
      <c r="P90" s="847">
        <f>IF(I90&lt;INDEX(Lookup!$U$2:$U$10,MATCH($D$48,Lookup!$S$2:$S$10,0)),0,IF(U90="X",0,IFERROR(L90*50,0)))</f>
        <v>0</v>
      </c>
      <c r="Q90" s="326">
        <f>IF(I90&lt;INDEX(Lookup!$U$2:$U$10,MATCH($D$48,Lookup!$S$2:$S$10,0)),0,IF(U90="X",0,IFERROR(P90*K90,0)))</f>
        <v>0</v>
      </c>
      <c r="R90" s="326">
        <v>0</v>
      </c>
      <c r="S90" s="424">
        <v>0</v>
      </c>
      <c r="T90" s="322"/>
      <c r="U90" s="143"/>
      <c r="V90" s="397"/>
      <c r="W90" s="555"/>
      <c r="X90" s="576">
        <f t="shared" si="17"/>
        <v>0</v>
      </c>
      <c r="Y90" s="576">
        <f t="shared" si="18"/>
        <v>0</v>
      </c>
      <c r="Z90" s="576">
        <f t="shared" si="19"/>
        <v>0</v>
      </c>
      <c r="AA90" s="576">
        <f t="shared" si="20"/>
        <v>0</v>
      </c>
      <c r="AB90" s="553"/>
      <c r="AC90" s="553"/>
      <c r="AD90" s="553"/>
      <c r="AE90" s="553"/>
      <c r="AF90" s="553"/>
      <c r="AG90" s="553"/>
      <c r="AH90" s="553"/>
      <c r="AI90" s="397"/>
      <c r="AJ90" s="555"/>
      <c r="AK90" s="576">
        <f t="shared" si="23"/>
        <v>0</v>
      </c>
      <c r="AL90" s="576">
        <f t="shared" si="24"/>
        <v>0</v>
      </c>
      <c r="AM90" s="599"/>
      <c r="AN90" s="599"/>
      <c r="AO90" s="553"/>
      <c r="AP90" s="553"/>
      <c r="AQ90" s="553"/>
      <c r="AR90" s="553"/>
      <c r="AS90" s="397"/>
      <c r="AT90" s="397"/>
      <c r="AU90" s="397"/>
      <c r="AV90" s="397"/>
      <c r="AW90" s="397"/>
      <c r="AX90" s="397"/>
      <c r="AY90" s="397"/>
      <c r="AZ90" s="397"/>
      <c r="BA90" s="397"/>
      <c r="BB90" s="397"/>
      <c r="BC90" s="397"/>
      <c r="BD90" s="553"/>
      <c r="BE90" s="397"/>
      <c r="BF90" s="397"/>
      <c r="BG90" s="397"/>
      <c r="BH90" s="397"/>
    </row>
    <row r="91" spans="2:60" x14ac:dyDescent="0.35">
      <c r="B91" s="319"/>
      <c r="C91" s="147"/>
      <c r="D91" s="147"/>
      <c r="E91" s="320"/>
      <c r="F91" s="321"/>
      <c r="G91" s="149"/>
      <c r="H91" s="148"/>
      <c r="I91" s="148"/>
      <c r="J91" s="322"/>
      <c r="K91" s="324" t="str">
        <f>IFERROR(INDEX(Lookup!$G$3:$G$6,MATCH(J91,Lookup!$F$3:$F$6,0)),"")</f>
        <v/>
      </c>
      <c r="L91" s="323"/>
      <c r="M91" s="322"/>
      <c r="N91" s="846">
        <f t="shared" si="27"/>
        <v>0</v>
      </c>
      <c r="O91" s="325">
        <f t="shared" si="16"/>
        <v>0</v>
      </c>
      <c r="P91" s="847">
        <f>IF(I91&lt;INDEX(Lookup!$U$2:$U$10,MATCH($D$48,Lookup!$S$2:$S$10,0)),0,IF(U91="X",0,IFERROR(L91*50,0)))</f>
        <v>0</v>
      </c>
      <c r="Q91" s="326">
        <f>IF(I91&lt;INDEX(Lookup!$U$2:$U$10,MATCH($D$48,Lookup!$S$2:$S$10,0)),0,IF(U91="X",0,IFERROR(P91*K91,0)))</f>
        <v>0</v>
      </c>
      <c r="R91" s="326">
        <v>0</v>
      </c>
      <c r="S91" s="424">
        <v>0</v>
      </c>
      <c r="T91" s="322"/>
      <c r="U91" s="143"/>
      <c r="V91" s="397"/>
      <c r="W91" s="555"/>
      <c r="X91" s="576">
        <f t="shared" si="17"/>
        <v>0</v>
      </c>
      <c r="Y91" s="576">
        <f t="shared" si="18"/>
        <v>0</v>
      </c>
      <c r="Z91" s="576">
        <f t="shared" si="19"/>
        <v>0</v>
      </c>
      <c r="AA91" s="576">
        <f t="shared" si="20"/>
        <v>0</v>
      </c>
      <c r="AB91" s="553"/>
      <c r="AC91" s="553"/>
      <c r="AD91" s="553"/>
      <c r="AE91" s="553"/>
      <c r="AF91" s="553"/>
      <c r="AG91" s="553"/>
      <c r="AH91" s="553"/>
      <c r="AI91" s="397"/>
      <c r="AJ91" s="555"/>
      <c r="AK91" s="576">
        <f t="shared" si="23"/>
        <v>0</v>
      </c>
      <c r="AL91" s="576">
        <f t="shared" si="24"/>
        <v>0</v>
      </c>
      <c r="AM91" s="599"/>
      <c r="AN91" s="599"/>
      <c r="AO91" s="553"/>
      <c r="AP91" s="553"/>
      <c r="AQ91" s="553"/>
      <c r="AR91" s="553"/>
      <c r="AS91" s="397"/>
      <c r="AT91" s="397"/>
      <c r="AU91" s="397"/>
      <c r="AV91" s="397"/>
      <c r="AW91" s="397"/>
      <c r="AX91" s="397"/>
      <c r="AY91" s="397"/>
      <c r="AZ91" s="397"/>
      <c r="BA91" s="397"/>
      <c r="BB91" s="397"/>
      <c r="BC91" s="397"/>
      <c r="BD91" s="553"/>
      <c r="BE91" s="397"/>
      <c r="BF91" s="397"/>
      <c r="BG91" s="397"/>
      <c r="BH91" s="397"/>
    </row>
    <row r="92" spans="2:60" x14ac:dyDescent="0.35">
      <c r="B92" s="319"/>
      <c r="C92" s="147"/>
      <c r="D92" s="147"/>
      <c r="E92" s="320"/>
      <c r="F92" s="321"/>
      <c r="G92" s="149"/>
      <c r="H92" s="148"/>
      <c r="I92" s="148"/>
      <c r="J92" s="322"/>
      <c r="K92" s="324" t="str">
        <f>IFERROR(INDEX(Lookup!$G$3:$G$6,MATCH(J92,Lookup!$F$3:$F$6,0)),"")</f>
        <v/>
      </c>
      <c r="L92" s="323"/>
      <c r="M92" s="322"/>
      <c r="N92" s="846">
        <f t="shared" si="27"/>
        <v>0</v>
      </c>
      <c r="O92" s="325">
        <f t="shared" si="16"/>
        <v>0</v>
      </c>
      <c r="P92" s="847">
        <f>IF(I92&lt;INDEX(Lookup!$U$2:$U$10,MATCH($D$48,Lookup!$S$2:$S$10,0)),0,IF(U92="X",0,IFERROR(L92*50,0)))</f>
        <v>0</v>
      </c>
      <c r="Q92" s="326">
        <f>IF(I92&lt;INDEX(Lookup!$U$2:$U$10,MATCH($D$48,Lookup!$S$2:$S$10,0)),0,IF(U92="X",0,IFERROR(P92*K92,0)))</f>
        <v>0</v>
      </c>
      <c r="R92" s="326">
        <v>0</v>
      </c>
      <c r="S92" s="424">
        <v>0</v>
      </c>
      <c r="T92" s="322"/>
      <c r="U92" s="143"/>
      <c r="V92" s="397"/>
      <c r="W92" s="555"/>
      <c r="X92" s="576">
        <f t="shared" si="17"/>
        <v>0</v>
      </c>
      <c r="Y92" s="576">
        <f t="shared" si="18"/>
        <v>0</v>
      </c>
      <c r="Z92" s="576">
        <f t="shared" si="19"/>
        <v>0</v>
      </c>
      <c r="AA92" s="576">
        <f t="shared" si="20"/>
        <v>0</v>
      </c>
      <c r="AB92" s="553"/>
      <c r="AC92" s="553"/>
      <c r="AD92" s="553"/>
      <c r="AE92" s="553"/>
      <c r="AF92" s="553"/>
      <c r="AG92" s="553"/>
      <c r="AH92" s="553"/>
      <c r="AI92" s="397"/>
      <c r="AJ92" s="555"/>
      <c r="AK92" s="576">
        <f t="shared" si="23"/>
        <v>0</v>
      </c>
      <c r="AL92" s="576">
        <f t="shared" si="24"/>
        <v>0</v>
      </c>
      <c r="AM92" s="599"/>
      <c r="AN92" s="599"/>
      <c r="AO92" s="553"/>
      <c r="AP92" s="553"/>
      <c r="AQ92" s="553"/>
      <c r="AR92" s="553"/>
      <c r="AS92" s="397"/>
      <c r="AT92" s="397"/>
      <c r="AU92" s="397"/>
      <c r="AV92" s="397"/>
      <c r="AW92" s="397"/>
      <c r="AX92" s="397"/>
      <c r="AY92" s="397"/>
      <c r="AZ92" s="397"/>
      <c r="BA92" s="397"/>
      <c r="BB92" s="397"/>
      <c r="BC92" s="397"/>
      <c r="BD92" s="553"/>
      <c r="BE92" s="397"/>
      <c r="BF92" s="397"/>
      <c r="BG92" s="397"/>
      <c r="BH92" s="397"/>
    </row>
    <row r="93" spans="2:60" x14ac:dyDescent="0.35">
      <c r="B93" s="319"/>
      <c r="C93" s="147"/>
      <c r="D93" s="147"/>
      <c r="E93" s="320"/>
      <c r="F93" s="321"/>
      <c r="G93" s="149"/>
      <c r="H93" s="148"/>
      <c r="I93" s="148"/>
      <c r="J93" s="322"/>
      <c r="K93" s="324" t="str">
        <f>IFERROR(INDEX(Lookup!$G$3:$G$6,MATCH(J93,Lookup!$F$3:$F$6,0)),"")</f>
        <v/>
      </c>
      <c r="L93" s="323"/>
      <c r="M93" s="322"/>
      <c r="N93" s="846">
        <f t="shared" si="27"/>
        <v>0</v>
      </c>
      <c r="O93" s="325">
        <f t="shared" si="16"/>
        <v>0</v>
      </c>
      <c r="P93" s="847">
        <f>IF(I93&lt;INDEX(Lookup!$U$2:$U$10,MATCH($D$48,Lookup!$S$2:$S$10,0)),0,IF(U93="X",0,IFERROR(L93*50,0)))</f>
        <v>0</v>
      </c>
      <c r="Q93" s="326">
        <f>IF(I93&lt;INDEX(Lookup!$U$2:$U$10,MATCH($D$48,Lookup!$S$2:$S$10,0)),0,IF(U93="X",0,IFERROR(P93*K93,0)))</f>
        <v>0</v>
      </c>
      <c r="R93" s="326">
        <v>0</v>
      </c>
      <c r="S93" s="424">
        <v>0</v>
      </c>
      <c r="T93" s="322"/>
      <c r="U93" s="143"/>
      <c r="V93" s="397"/>
      <c r="W93" s="555"/>
      <c r="X93" s="576">
        <f t="shared" si="17"/>
        <v>0</v>
      </c>
      <c r="Y93" s="576">
        <f t="shared" si="18"/>
        <v>0</v>
      </c>
      <c r="Z93" s="576">
        <f t="shared" si="19"/>
        <v>0</v>
      </c>
      <c r="AA93" s="576">
        <f t="shared" si="20"/>
        <v>0</v>
      </c>
      <c r="AB93" s="553"/>
      <c r="AC93" s="553"/>
      <c r="AD93" s="553"/>
      <c r="AE93" s="553"/>
      <c r="AF93" s="553"/>
      <c r="AG93" s="553"/>
      <c r="AH93" s="553"/>
      <c r="AI93" s="397"/>
      <c r="AJ93" s="555"/>
      <c r="AK93" s="576">
        <f t="shared" si="23"/>
        <v>0</v>
      </c>
      <c r="AL93" s="576">
        <f t="shared" si="24"/>
        <v>0</v>
      </c>
      <c r="AM93" s="599"/>
      <c r="AN93" s="599"/>
      <c r="AO93" s="553"/>
      <c r="AP93" s="553"/>
      <c r="AQ93" s="553"/>
      <c r="AR93" s="553"/>
      <c r="AS93" s="397"/>
      <c r="AT93" s="397"/>
      <c r="AU93" s="397"/>
      <c r="AV93" s="397"/>
      <c r="AW93" s="397"/>
      <c r="AX93" s="397"/>
      <c r="AY93" s="397"/>
      <c r="AZ93" s="397"/>
      <c r="BA93" s="397"/>
      <c r="BB93" s="397"/>
      <c r="BC93" s="397"/>
      <c r="BD93" s="553"/>
      <c r="BE93" s="397"/>
      <c r="BF93" s="397"/>
      <c r="BG93" s="397"/>
      <c r="BH93" s="397"/>
    </row>
    <row r="94" spans="2:60" x14ac:dyDescent="0.35">
      <c r="B94" s="319"/>
      <c r="C94" s="147"/>
      <c r="D94" s="147"/>
      <c r="E94" s="320"/>
      <c r="F94" s="321"/>
      <c r="G94" s="149"/>
      <c r="H94" s="148"/>
      <c r="I94" s="148"/>
      <c r="J94" s="322"/>
      <c r="K94" s="324" t="str">
        <f>IFERROR(INDEX(Lookup!$G$3:$G$6,MATCH(J94,Lookup!$F$3:$F$6,0)),"")</f>
        <v/>
      </c>
      <c r="L94" s="323"/>
      <c r="M94" s="322"/>
      <c r="N94" s="846">
        <f t="shared" si="27"/>
        <v>0</v>
      </c>
      <c r="O94" s="325">
        <f t="shared" si="16"/>
        <v>0</v>
      </c>
      <c r="P94" s="847">
        <f>IF(I94&lt;INDEX(Lookup!$U$2:$U$10,MATCH($D$48,Lookup!$S$2:$S$10,0)),0,IF(U94="X",0,IFERROR(L94*50,0)))</f>
        <v>0</v>
      </c>
      <c r="Q94" s="326">
        <f>IF(I94&lt;INDEX(Lookup!$U$2:$U$10,MATCH($D$48,Lookup!$S$2:$S$10,0)),0,IF(U94="X",0,IFERROR(P94*K94,0)))</f>
        <v>0</v>
      </c>
      <c r="R94" s="326">
        <v>0</v>
      </c>
      <c r="S94" s="424">
        <v>0</v>
      </c>
      <c r="T94" s="322"/>
      <c r="U94" s="143"/>
      <c r="V94" s="397"/>
      <c r="W94" s="555"/>
      <c r="X94" s="576">
        <f t="shared" si="17"/>
        <v>0</v>
      </c>
      <c r="Y94" s="576">
        <f t="shared" si="18"/>
        <v>0</v>
      </c>
      <c r="Z94" s="576">
        <f t="shared" si="19"/>
        <v>0</v>
      </c>
      <c r="AA94" s="576">
        <f t="shared" si="20"/>
        <v>0</v>
      </c>
      <c r="AB94" s="553"/>
      <c r="AC94" s="553"/>
      <c r="AD94" s="553"/>
      <c r="AE94" s="553"/>
      <c r="AF94" s="553"/>
      <c r="AG94" s="553"/>
      <c r="AH94" s="553"/>
      <c r="AI94" s="397"/>
      <c r="AJ94" s="555"/>
      <c r="AK94" s="576">
        <f t="shared" si="23"/>
        <v>0</v>
      </c>
      <c r="AL94" s="576">
        <f t="shared" si="24"/>
        <v>0</v>
      </c>
      <c r="AM94" s="599"/>
      <c r="AN94" s="599"/>
      <c r="AO94" s="553"/>
      <c r="AP94" s="553"/>
      <c r="AQ94" s="553"/>
      <c r="AR94" s="553"/>
      <c r="AS94" s="397"/>
      <c r="AT94" s="397"/>
      <c r="AU94" s="397"/>
      <c r="AV94" s="397"/>
      <c r="AW94" s="397"/>
      <c r="AX94" s="397"/>
      <c r="AY94" s="397"/>
      <c r="AZ94" s="397"/>
      <c r="BA94" s="397"/>
      <c r="BB94" s="397"/>
      <c r="BC94" s="397"/>
      <c r="BD94" s="553"/>
      <c r="BE94" s="397"/>
      <c r="BF94" s="397"/>
      <c r="BG94" s="397"/>
      <c r="BH94" s="397"/>
    </row>
    <row r="95" spans="2:60" x14ac:dyDescent="0.35">
      <c r="B95" s="319"/>
      <c r="C95" s="147"/>
      <c r="D95" s="147"/>
      <c r="E95" s="320"/>
      <c r="F95" s="321"/>
      <c r="G95" s="149"/>
      <c r="H95" s="148"/>
      <c r="I95" s="148"/>
      <c r="J95" s="322"/>
      <c r="K95" s="324" t="str">
        <f>IFERROR(INDEX(Lookup!$G$3:$G$6,MATCH(J95,Lookup!$F$3:$F$6,0)),"")</f>
        <v/>
      </c>
      <c r="L95" s="323"/>
      <c r="M95" s="322"/>
      <c r="N95" s="846">
        <f t="shared" si="27"/>
        <v>0</v>
      </c>
      <c r="O95" s="325">
        <f t="shared" si="16"/>
        <v>0</v>
      </c>
      <c r="P95" s="847">
        <f>IF(I95&lt;INDEX(Lookup!$U$2:$U$10,MATCH($D$48,Lookup!$S$2:$S$10,0)),0,IF(U95="X",0,IFERROR(L95*50,0)))</f>
        <v>0</v>
      </c>
      <c r="Q95" s="326">
        <f>IF(I95&lt;INDEX(Lookup!$U$2:$U$10,MATCH($D$48,Lookup!$S$2:$S$10,0)),0,IF(U95="X",0,IFERROR(P95*K95,0)))</f>
        <v>0</v>
      </c>
      <c r="R95" s="326">
        <v>0</v>
      </c>
      <c r="S95" s="424">
        <v>0</v>
      </c>
      <c r="T95" s="322"/>
      <c r="U95" s="143"/>
      <c r="V95" s="397"/>
      <c r="W95" s="555"/>
      <c r="X95" s="576">
        <f t="shared" si="17"/>
        <v>0</v>
      </c>
      <c r="Y95" s="576">
        <f t="shared" si="18"/>
        <v>0</v>
      </c>
      <c r="Z95" s="576">
        <f t="shared" si="19"/>
        <v>0</v>
      </c>
      <c r="AA95" s="576">
        <f t="shared" si="20"/>
        <v>0</v>
      </c>
      <c r="AB95" s="553"/>
      <c r="AC95" s="553"/>
      <c r="AD95" s="553"/>
      <c r="AE95" s="553"/>
      <c r="AF95" s="553"/>
      <c r="AG95" s="553"/>
      <c r="AH95" s="553"/>
      <c r="AI95" s="397"/>
      <c r="AJ95" s="555"/>
      <c r="AK95" s="576">
        <f t="shared" si="23"/>
        <v>0</v>
      </c>
      <c r="AL95" s="576">
        <f t="shared" si="24"/>
        <v>0</v>
      </c>
      <c r="AM95" s="599"/>
      <c r="AN95" s="599"/>
      <c r="AO95" s="553"/>
      <c r="AP95" s="553"/>
      <c r="AQ95" s="553"/>
      <c r="AR95" s="553"/>
      <c r="AS95" s="397"/>
      <c r="AT95" s="397"/>
      <c r="AU95" s="397"/>
      <c r="AV95" s="397"/>
      <c r="AW95" s="397"/>
      <c r="AX95" s="397"/>
      <c r="AY95" s="397"/>
      <c r="AZ95" s="397"/>
      <c r="BA95" s="397"/>
      <c r="BB95" s="397"/>
      <c r="BC95" s="397"/>
      <c r="BD95" s="553"/>
      <c r="BE95" s="397"/>
      <c r="BF95" s="397"/>
      <c r="BG95" s="397"/>
      <c r="BH95" s="397"/>
    </row>
    <row r="96" spans="2:60" x14ac:dyDescent="0.35">
      <c r="B96" s="319"/>
      <c r="C96" s="147"/>
      <c r="D96" s="147"/>
      <c r="E96" s="320"/>
      <c r="F96" s="321"/>
      <c r="G96" s="149"/>
      <c r="H96" s="148"/>
      <c r="I96" s="148"/>
      <c r="J96" s="322"/>
      <c r="K96" s="324" t="str">
        <f>IFERROR(INDEX(Lookup!$G$3:$G$6,MATCH(J96,Lookup!$F$3:$F$6,0)),"")</f>
        <v/>
      </c>
      <c r="L96" s="323"/>
      <c r="M96" s="322"/>
      <c r="N96" s="846">
        <f t="shared" si="27"/>
        <v>0</v>
      </c>
      <c r="O96" s="325">
        <f t="shared" si="16"/>
        <v>0</v>
      </c>
      <c r="P96" s="847">
        <f>IF(I96&lt;INDEX(Lookup!$U$2:$U$10,MATCH($D$48,Lookup!$S$2:$S$10,0)),0,IF(U96="X",0,IFERROR(L96*50,0)))</f>
        <v>0</v>
      </c>
      <c r="Q96" s="326">
        <f>IF(I96&lt;INDEX(Lookup!$U$2:$U$10,MATCH($D$48,Lookup!$S$2:$S$10,0)),0,IF(U96="X",0,IFERROR(P96*K96,0)))</f>
        <v>0</v>
      </c>
      <c r="R96" s="326">
        <v>0</v>
      </c>
      <c r="S96" s="424">
        <v>0</v>
      </c>
      <c r="T96" s="322"/>
      <c r="U96" s="143"/>
      <c r="V96" s="397"/>
      <c r="W96" s="555"/>
      <c r="X96" s="576">
        <f t="shared" si="17"/>
        <v>0</v>
      </c>
      <c r="Y96" s="576">
        <f t="shared" si="18"/>
        <v>0</v>
      </c>
      <c r="Z96" s="576">
        <f t="shared" si="19"/>
        <v>0</v>
      </c>
      <c r="AA96" s="576">
        <f t="shared" si="20"/>
        <v>0</v>
      </c>
      <c r="AB96" s="553"/>
      <c r="AC96" s="553"/>
      <c r="AD96" s="553"/>
      <c r="AE96" s="553"/>
      <c r="AF96" s="553"/>
      <c r="AG96" s="553"/>
      <c r="AH96" s="553"/>
      <c r="AI96" s="397"/>
      <c r="AJ96" s="555"/>
      <c r="AK96" s="576">
        <f t="shared" si="23"/>
        <v>0</v>
      </c>
      <c r="AL96" s="576">
        <f t="shared" si="24"/>
        <v>0</v>
      </c>
      <c r="AM96" s="599"/>
      <c r="AN96" s="599"/>
      <c r="AO96" s="553"/>
      <c r="AP96" s="553"/>
      <c r="AQ96" s="553"/>
      <c r="AR96" s="553"/>
      <c r="AS96" s="397"/>
      <c r="AT96" s="397"/>
      <c r="AU96" s="397"/>
      <c r="AV96" s="397"/>
      <c r="AW96" s="397"/>
      <c r="AX96" s="397"/>
      <c r="AY96" s="397"/>
      <c r="AZ96" s="397"/>
      <c r="BA96" s="397"/>
      <c r="BB96" s="397"/>
      <c r="BC96" s="397"/>
      <c r="BD96" s="553"/>
      <c r="BE96" s="397"/>
      <c r="BF96" s="397"/>
      <c r="BG96" s="397"/>
      <c r="BH96" s="397"/>
    </row>
    <row r="97" spans="2:60" x14ac:dyDescent="0.35">
      <c r="B97" s="319"/>
      <c r="C97" s="147"/>
      <c r="D97" s="147"/>
      <c r="E97" s="320"/>
      <c r="F97" s="321"/>
      <c r="G97" s="149"/>
      <c r="H97" s="148"/>
      <c r="I97" s="148"/>
      <c r="J97" s="322"/>
      <c r="K97" s="324" t="str">
        <f>IFERROR(INDEX(Lookup!$G$3:$G$6,MATCH(J97,Lookup!$F$3:$F$6,0)),"")</f>
        <v/>
      </c>
      <c r="L97" s="323"/>
      <c r="M97" s="322"/>
      <c r="N97" s="846">
        <f t="shared" si="27"/>
        <v>0</v>
      </c>
      <c r="O97" s="325">
        <f t="shared" si="16"/>
        <v>0</v>
      </c>
      <c r="P97" s="847">
        <f>IF(I97&lt;INDEX(Lookup!$U$2:$U$10,MATCH($D$48,Lookup!$S$2:$S$10,0)),0,IF(U97="X",0,IFERROR(L97*50,0)))</f>
        <v>0</v>
      </c>
      <c r="Q97" s="326">
        <f>IF(I97&lt;INDEX(Lookup!$U$2:$U$10,MATCH($D$48,Lookup!$S$2:$S$10,0)),0,IF(U97="X",0,IFERROR(P97*K97,0)))</f>
        <v>0</v>
      </c>
      <c r="R97" s="326">
        <v>0</v>
      </c>
      <c r="S97" s="424">
        <v>0</v>
      </c>
      <c r="T97" s="322"/>
      <c r="U97" s="143"/>
      <c r="V97" s="397"/>
      <c r="W97" s="555"/>
      <c r="X97" s="576">
        <f t="shared" si="17"/>
        <v>0</v>
      </c>
      <c r="Y97" s="576">
        <f t="shared" si="18"/>
        <v>0</v>
      </c>
      <c r="Z97" s="576">
        <f t="shared" si="19"/>
        <v>0</v>
      </c>
      <c r="AA97" s="576">
        <f t="shared" si="20"/>
        <v>0</v>
      </c>
      <c r="AB97" s="553"/>
      <c r="AC97" s="553"/>
      <c r="AD97" s="553"/>
      <c r="AE97" s="553"/>
      <c r="AF97" s="553"/>
      <c r="AG97" s="553"/>
      <c r="AH97" s="553"/>
      <c r="AI97" s="397"/>
      <c r="AJ97" s="555"/>
      <c r="AK97" s="576">
        <f t="shared" si="23"/>
        <v>0</v>
      </c>
      <c r="AL97" s="576">
        <f t="shared" si="24"/>
        <v>0</v>
      </c>
      <c r="AM97" s="599"/>
      <c r="AN97" s="599"/>
      <c r="AO97" s="553"/>
      <c r="AP97" s="553"/>
      <c r="AQ97" s="553"/>
      <c r="AR97" s="553"/>
      <c r="AS97" s="397"/>
      <c r="AT97" s="397"/>
      <c r="AU97" s="397"/>
      <c r="AV97" s="397"/>
      <c r="AW97" s="397"/>
      <c r="AX97" s="397"/>
      <c r="AY97" s="397"/>
      <c r="AZ97" s="397"/>
      <c r="BA97" s="397"/>
      <c r="BB97" s="397"/>
      <c r="BC97" s="397"/>
      <c r="BD97" s="553"/>
      <c r="BE97" s="397"/>
      <c r="BF97" s="397"/>
      <c r="BG97" s="397"/>
      <c r="BH97" s="397"/>
    </row>
    <row r="98" spans="2:60" x14ac:dyDescent="0.35">
      <c r="B98" s="319"/>
      <c r="C98" s="147"/>
      <c r="D98" s="147"/>
      <c r="E98" s="320"/>
      <c r="F98" s="321"/>
      <c r="G98" s="149"/>
      <c r="H98" s="148"/>
      <c r="I98" s="148"/>
      <c r="J98" s="322"/>
      <c r="K98" s="324" t="str">
        <f>IFERROR(INDEX(Lookup!$G$3:$G$6,MATCH(J98,Lookup!$F$3:$F$6,0)),"")</f>
        <v/>
      </c>
      <c r="L98" s="323"/>
      <c r="M98" s="322"/>
      <c r="N98" s="846">
        <f t="shared" si="27"/>
        <v>0</v>
      </c>
      <c r="O98" s="325">
        <f t="shared" si="16"/>
        <v>0</v>
      </c>
      <c r="P98" s="847">
        <f>IF(I98&lt;INDEX(Lookup!$U$2:$U$10,MATCH($D$48,Lookup!$S$2:$S$10,0)),0,IF(U98="X",0,IFERROR(L98*50,0)))</f>
        <v>0</v>
      </c>
      <c r="Q98" s="326">
        <f>IF(I98&lt;INDEX(Lookup!$U$2:$U$10,MATCH($D$48,Lookup!$S$2:$S$10,0)),0,IF(U98="X",0,IFERROR(P98*K98,0)))</f>
        <v>0</v>
      </c>
      <c r="R98" s="326">
        <v>0</v>
      </c>
      <c r="S98" s="424">
        <v>0</v>
      </c>
      <c r="T98" s="322"/>
      <c r="U98" s="143"/>
      <c r="V98" s="397"/>
      <c r="W98" s="555"/>
      <c r="X98" s="576">
        <f t="shared" si="17"/>
        <v>0</v>
      </c>
      <c r="Y98" s="576">
        <f t="shared" si="18"/>
        <v>0</v>
      </c>
      <c r="Z98" s="576">
        <f t="shared" si="19"/>
        <v>0</v>
      </c>
      <c r="AA98" s="576">
        <f t="shared" si="20"/>
        <v>0</v>
      </c>
      <c r="AB98" s="553"/>
      <c r="AC98" s="553"/>
      <c r="AD98" s="553"/>
      <c r="AE98" s="553"/>
      <c r="AF98" s="553"/>
      <c r="AG98" s="553"/>
      <c r="AH98" s="553"/>
      <c r="AI98" s="397"/>
      <c r="AJ98" s="555"/>
      <c r="AK98" s="576">
        <f t="shared" si="23"/>
        <v>0</v>
      </c>
      <c r="AL98" s="576">
        <f t="shared" si="24"/>
        <v>0</v>
      </c>
      <c r="AM98" s="599"/>
      <c r="AN98" s="599"/>
      <c r="AO98" s="553"/>
      <c r="AP98" s="553"/>
      <c r="AQ98" s="553"/>
      <c r="AR98" s="553"/>
      <c r="AS98" s="397"/>
      <c r="AT98" s="397"/>
      <c r="AU98" s="397"/>
      <c r="AV98" s="397"/>
      <c r="AW98" s="397"/>
      <c r="AX98" s="397"/>
      <c r="AY98" s="397"/>
      <c r="AZ98" s="397"/>
      <c r="BA98" s="397"/>
      <c r="BB98" s="397"/>
      <c r="BC98" s="397"/>
      <c r="BD98" s="553"/>
      <c r="BE98" s="397"/>
      <c r="BF98" s="397"/>
      <c r="BG98" s="397"/>
      <c r="BH98" s="397"/>
    </row>
    <row r="99" spans="2:60" x14ac:dyDescent="0.35">
      <c r="B99" s="319"/>
      <c r="C99" s="147"/>
      <c r="D99" s="147"/>
      <c r="E99" s="320"/>
      <c r="F99" s="321"/>
      <c r="G99" s="149"/>
      <c r="H99" s="148"/>
      <c r="I99" s="148"/>
      <c r="J99" s="322"/>
      <c r="K99" s="324" t="str">
        <f>IFERROR(INDEX(Lookup!$G$3:$G$6,MATCH(J99,Lookup!$F$3:$F$6,0)),"")</f>
        <v/>
      </c>
      <c r="L99" s="323"/>
      <c r="M99" s="322"/>
      <c r="N99" s="846">
        <f t="shared" si="27"/>
        <v>0</v>
      </c>
      <c r="O99" s="325">
        <f t="shared" si="16"/>
        <v>0</v>
      </c>
      <c r="P99" s="847">
        <f>IF(I99&lt;INDEX(Lookup!$U$2:$U$10,MATCH($D$48,Lookup!$S$2:$S$10,0)),0,IF(U99="X",0,IFERROR(L99*50,0)))</f>
        <v>0</v>
      </c>
      <c r="Q99" s="326">
        <f>IF(I99&lt;INDEX(Lookup!$U$2:$U$10,MATCH($D$48,Lookup!$S$2:$S$10,0)),0,IF(U99="X",0,IFERROR(P99*K99,0)))</f>
        <v>0</v>
      </c>
      <c r="R99" s="326">
        <v>0</v>
      </c>
      <c r="S99" s="424">
        <v>0</v>
      </c>
      <c r="T99" s="322"/>
      <c r="U99" s="143"/>
      <c r="V99" s="397"/>
      <c r="W99" s="555"/>
      <c r="X99" s="576">
        <f t="shared" si="17"/>
        <v>0</v>
      </c>
      <c r="Y99" s="576">
        <f t="shared" si="18"/>
        <v>0</v>
      </c>
      <c r="Z99" s="576">
        <f t="shared" si="19"/>
        <v>0</v>
      </c>
      <c r="AA99" s="576">
        <f t="shared" si="20"/>
        <v>0</v>
      </c>
      <c r="AB99" s="553"/>
      <c r="AC99" s="553"/>
      <c r="AD99" s="553"/>
      <c r="AE99" s="553"/>
      <c r="AF99" s="553"/>
      <c r="AG99" s="553"/>
      <c r="AH99" s="553"/>
      <c r="AI99" s="397"/>
      <c r="AJ99" s="555"/>
      <c r="AK99" s="576">
        <f t="shared" si="23"/>
        <v>0</v>
      </c>
      <c r="AL99" s="576">
        <f t="shared" si="24"/>
        <v>0</v>
      </c>
      <c r="AM99" s="599"/>
      <c r="AN99" s="599"/>
      <c r="AO99" s="553"/>
      <c r="AP99" s="553"/>
      <c r="AQ99" s="553"/>
      <c r="AR99" s="553"/>
      <c r="AS99" s="397"/>
      <c r="AT99" s="397"/>
      <c r="AU99" s="397"/>
      <c r="AV99" s="397"/>
      <c r="AW99" s="397"/>
      <c r="AX99" s="397"/>
      <c r="AY99" s="397"/>
      <c r="AZ99" s="397"/>
      <c r="BA99" s="397"/>
      <c r="BB99" s="397"/>
      <c r="BC99" s="397"/>
      <c r="BD99" s="553"/>
      <c r="BE99" s="397"/>
      <c r="BF99" s="397"/>
      <c r="BG99" s="397"/>
      <c r="BH99" s="397"/>
    </row>
    <row r="100" spans="2:60" x14ac:dyDescent="0.35">
      <c r="B100" s="319"/>
      <c r="C100" s="147"/>
      <c r="D100" s="147"/>
      <c r="E100" s="320"/>
      <c r="F100" s="321"/>
      <c r="G100" s="149"/>
      <c r="H100" s="148"/>
      <c r="I100" s="148"/>
      <c r="J100" s="322"/>
      <c r="K100" s="324" t="str">
        <f>IFERROR(INDEX(Lookup!$G$3:$G$6,MATCH(J100,Lookup!$F$3:$F$6,0)),"")</f>
        <v/>
      </c>
      <c r="L100" s="323"/>
      <c r="M100" s="322"/>
      <c r="N100" s="846">
        <f t="shared" si="27"/>
        <v>0</v>
      </c>
      <c r="O100" s="325">
        <f t="shared" si="16"/>
        <v>0</v>
      </c>
      <c r="P100" s="847">
        <f>IF(I100&lt;INDEX(Lookup!$U$2:$U$10,MATCH($D$48,Lookup!$S$2:$S$10,0)),0,IF(U100="X",0,IFERROR(L100*50,0)))</f>
        <v>0</v>
      </c>
      <c r="Q100" s="326">
        <f>IF(I100&lt;INDEX(Lookup!$U$2:$U$10,MATCH($D$48,Lookup!$S$2:$S$10,0)),0,IF(U100="X",0,IFERROR(P100*K100,0)))</f>
        <v>0</v>
      </c>
      <c r="R100" s="326">
        <v>0</v>
      </c>
      <c r="S100" s="424">
        <v>0</v>
      </c>
      <c r="T100" s="322"/>
      <c r="U100" s="143"/>
      <c r="V100" s="397"/>
      <c r="W100" s="555"/>
      <c r="X100" s="576">
        <f t="shared" si="17"/>
        <v>0</v>
      </c>
      <c r="Y100" s="576">
        <f t="shared" si="18"/>
        <v>0</v>
      </c>
      <c r="Z100" s="576">
        <f t="shared" si="19"/>
        <v>0</v>
      </c>
      <c r="AA100" s="576">
        <f t="shared" si="20"/>
        <v>0</v>
      </c>
      <c r="AB100" s="553"/>
      <c r="AC100" s="553"/>
      <c r="AD100" s="553"/>
      <c r="AE100" s="553"/>
      <c r="AF100" s="553"/>
      <c r="AG100" s="553"/>
      <c r="AH100" s="553"/>
      <c r="AI100" s="397"/>
      <c r="AJ100" s="555"/>
      <c r="AK100" s="576">
        <f t="shared" si="23"/>
        <v>0</v>
      </c>
      <c r="AL100" s="576">
        <f t="shared" si="24"/>
        <v>0</v>
      </c>
      <c r="AM100" s="599"/>
      <c r="AN100" s="599"/>
      <c r="AO100" s="553"/>
      <c r="AP100" s="553"/>
      <c r="AQ100" s="553"/>
      <c r="AR100" s="553"/>
      <c r="AS100" s="397"/>
      <c r="AT100" s="397"/>
      <c r="AU100" s="397"/>
      <c r="AV100" s="397"/>
      <c r="AW100" s="397"/>
      <c r="AX100" s="397"/>
      <c r="AY100" s="397"/>
      <c r="AZ100" s="397"/>
      <c r="BA100" s="397"/>
      <c r="BB100" s="397"/>
      <c r="BC100" s="397"/>
      <c r="BD100" s="553"/>
      <c r="BE100" s="397"/>
      <c r="BF100" s="397"/>
      <c r="BG100" s="397"/>
      <c r="BH100" s="397"/>
    </row>
    <row r="101" spans="2:60" x14ac:dyDescent="0.35">
      <c r="B101" s="319"/>
      <c r="C101" s="147"/>
      <c r="D101" s="147"/>
      <c r="E101" s="320"/>
      <c r="F101" s="321"/>
      <c r="G101" s="149"/>
      <c r="H101" s="148"/>
      <c r="I101" s="148"/>
      <c r="J101" s="322"/>
      <c r="K101" s="324" t="str">
        <f>IFERROR(INDEX(Lookup!$G$3:$G$6,MATCH(J101,Lookup!$F$3:$F$6,0)),"")</f>
        <v/>
      </c>
      <c r="L101" s="323"/>
      <c r="M101" s="322"/>
      <c r="N101" s="846">
        <f t="shared" si="27"/>
        <v>0</v>
      </c>
      <c r="O101" s="325">
        <f t="shared" si="16"/>
        <v>0</v>
      </c>
      <c r="P101" s="847">
        <f>IF(I101&lt;INDEX(Lookup!$U$2:$U$10,MATCH($D$48,Lookup!$S$2:$S$10,0)),0,IF(U101="X",0,IFERROR(L101*50,0)))</f>
        <v>0</v>
      </c>
      <c r="Q101" s="326">
        <f>IF(I101&lt;INDEX(Lookup!$U$2:$U$10,MATCH($D$48,Lookup!$S$2:$S$10,0)),0,IF(U101="X",0,IFERROR(P101*K101,0)))</f>
        <v>0</v>
      </c>
      <c r="R101" s="326">
        <v>0</v>
      </c>
      <c r="S101" s="424">
        <v>0</v>
      </c>
      <c r="T101" s="322"/>
      <c r="U101" s="143"/>
      <c r="V101" s="397"/>
      <c r="W101" s="555"/>
      <c r="X101" s="576">
        <f t="shared" si="17"/>
        <v>0</v>
      </c>
      <c r="Y101" s="576">
        <f t="shared" si="18"/>
        <v>0</v>
      </c>
      <c r="Z101" s="576">
        <f t="shared" si="19"/>
        <v>0</v>
      </c>
      <c r="AA101" s="576">
        <f t="shared" si="20"/>
        <v>0</v>
      </c>
      <c r="AB101" s="553"/>
      <c r="AC101" s="553"/>
      <c r="AD101" s="553"/>
      <c r="AE101" s="553"/>
      <c r="AF101" s="553"/>
      <c r="AG101" s="553"/>
      <c r="AH101" s="553"/>
      <c r="AI101" s="397"/>
      <c r="AJ101" s="555"/>
      <c r="AK101" s="576">
        <f t="shared" si="23"/>
        <v>0</v>
      </c>
      <c r="AL101" s="576">
        <f t="shared" si="24"/>
        <v>0</v>
      </c>
      <c r="AM101" s="599"/>
      <c r="AN101" s="599"/>
      <c r="AO101" s="553"/>
      <c r="AP101" s="553"/>
      <c r="AQ101" s="553"/>
      <c r="AR101" s="553"/>
      <c r="AS101" s="397"/>
      <c r="AT101" s="397"/>
      <c r="AU101" s="397"/>
      <c r="AV101" s="397"/>
      <c r="AW101" s="397"/>
      <c r="AX101" s="397"/>
      <c r="AY101" s="397"/>
      <c r="AZ101" s="397"/>
      <c r="BA101" s="397"/>
      <c r="BB101" s="397"/>
      <c r="BC101" s="397"/>
      <c r="BD101" s="553"/>
      <c r="BE101" s="397"/>
      <c r="BF101" s="397"/>
      <c r="BG101" s="397"/>
      <c r="BH101" s="397"/>
    </row>
    <row r="102" spans="2:60" x14ac:dyDescent="0.35">
      <c r="B102" s="319"/>
      <c r="C102" s="147"/>
      <c r="D102" s="147"/>
      <c r="E102" s="320"/>
      <c r="F102" s="321"/>
      <c r="G102" s="149"/>
      <c r="H102" s="148"/>
      <c r="I102" s="148"/>
      <c r="J102" s="322"/>
      <c r="K102" s="324" t="str">
        <f>IFERROR(INDEX(Lookup!$G$3:$G$6,MATCH(J102,Lookup!$F$3:$F$6,0)),"")</f>
        <v/>
      </c>
      <c r="L102" s="323"/>
      <c r="M102" s="322"/>
      <c r="N102" s="846">
        <f t="shared" si="27"/>
        <v>0</v>
      </c>
      <c r="O102" s="325">
        <f t="shared" si="16"/>
        <v>0</v>
      </c>
      <c r="P102" s="847">
        <f>IF(I102&lt;INDEX(Lookup!$U$2:$U$10,MATCH($D$48,Lookup!$S$2:$S$10,0)),0,IF(U102="X",0,IFERROR(L102*50,0)))</f>
        <v>0</v>
      </c>
      <c r="Q102" s="326">
        <f>IF(I102&lt;INDEX(Lookup!$U$2:$U$10,MATCH($D$48,Lookup!$S$2:$S$10,0)),0,IF(U102="X",0,IFERROR(P102*K102,0)))</f>
        <v>0</v>
      </c>
      <c r="R102" s="326">
        <v>0</v>
      </c>
      <c r="S102" s="424">
        <v>0</v>
      </c>
      <c r="T102" s="322"/>
      <c r="U102" s="143"/>
      <c r="V102" s="397"/>
      <c r="W102" s="555"/>
      <c r="X102" s="576">
        <f t="shared" si="17"/>
        <v>0</v>
      </c>
      <c r="Y102" s="576">
        <f t="shared" si="18"/>
        <v>0</v>
      </c>
      <c r="Z102" s="576">
        <f t="shared" si="19"/>
        <v>0</v>
      </c>
      <c r="AA102" s="576">
        <f t="shared" si="20"/>
        <v>0</v>
      </c>
      <c r="AB102" s="553"/>
      <c r="AC102" s="553"/>
      <c r="AD102" s="553"/>
      <c r="AE102" s="553"/>
      <c r="AF102" s="553"/>
      <c r="AG102" s="553"/>
      <c r="AH102" s="553"/>
      <c r="AI102" s="397"/>
      <c r="AJ102" s="555"/>
      <c r="AK102" s="576">
        <f t="shared" si="23"/>
        <v>0</v>
      </c>
      <c r="AL102" s="576">
        <f t="shared" si="24"/>
        <v>0</v>
      </c>
      <c r="AM102" s="599"/>
      <c r="AN102" s="599"/>
      <c r="AO102" s="553"/>
      <c r="AP102" s="553"/>
      <c r="AQ102" s="553"/>
      <c r="AR102" s="553"/>
      <c r="AS102" s="397"/>
      <c r="AT102" s="397"/>
      <c r="AU102" s="397"/>
      <c r="AV102" s="397"/>
      <c r="AW102" s="397"/>
      <c r="AX102" s="397"/>
      <c r="AY102" s="397"/>
      <c r="AZ102" s="397"/>
      <c r="BA102" s="397"/>
      <c r="BB102" s="397"/>
      <c r="BC102" s="397"/>
      <c r="BD102" s="553"/>
      <c r="BE102" s="397"/>
      <c r="BF102" s="397"/>
      <c r="BG102" s="397"/>
      <c r="BH102" s="397"/>
    </row>
    <row r="103" spans="2:60" x14ac:dyDescent="0.35">
      <c r="B103" s="319"/>
      <c r="C103" s="147"/>
      <c r="D103" s="147"/>
      <c r="E103" s="320"/>
      <c r="F103" s="321"/>
      <c r="G103" s="149"/>
      <c r="H103" s="148"/>
      <c r="I103" s="148"/>
      <c r="J103" s="322"/>
      <c r="K103" s="324" t="str">
        <f>IFERROR(INDEX(Lookup!$G$3:$G$6,MATCH(J103,Lookup!$F$3:$F$6,0)),"")</f>
        <v/>
      </c>
      <c r="L103" s="323"/>
      <c r="M103" s="322"/>
      <c r="N103" s="846">
        <f t="shared" si="27"/>
        <v>0</v>
      </c>
      <c r="O103" s="325">
        <f t="shared" si="16"/>
        <v>0</v>
      </c>
      <c r="P103" s="847">
        <f>IF(I103&lt;INDEX(Lookup!$U$2:$U$10,MATCH($D$48,Lookup!$S$2:$S$10,0)),0,IF(U103="X",0,IFERROR(L103*50,0)))</f>
        <v>0</v>
      </c>
      <c r="Q103" s="326">
        <f>IF(I103&lt;INDEX(Lookup!$U$2:$U$10,MATCH($D$48,Lookup!$S$2:$S$10,0)),0,IF(U103="X",0,IFERROR(P103*K103,0)))</f>
        <v>0</v>
      </c>
      <c r="R103" s="326">
        <v>0</v>
      </c>
      <c r="S103" s="424">
        <v>0</v>
      </c>
      <c r="T103" s="322"/>
      <c r="U103" s="143"/>
      <c r="V103" s="397"/>
      <c r="W103" s="555"/>
      <c r="X103" s="576">
        <f t="shared" si="17"/>
        <v>0</v>
      </c>
      <c r="Y103" s="576">
        <f t="shared" si="18"/>
        <v>0</v>
      </c>
      <c r="Z103" s="576">
        <f t="shared" si="19"/>
        <v>0</v>
      </c>
      <c r="AA103" s="576">
        <f t="shared" si="20"/>
        <v>0</v>
      </c>
      <c r="AB103" s="553"/>
      <c r="AC103" s="553"/>
      <c r="AD103" s="553"/>
      <c r="AE103" s="553"/>
      <c r="AF103" s="553"/>
      <c r="AG103" s="553"/>
      <c r="AH103" s="553"/>
      <c r="AI103" s="397"/>
      <c r="AJ103" s="555"/>
      <c r="AK103" s="576">
        <f t="shared" si="23"/>
        <v>0</v>
      </c>
      <c r="AL103" s="576">
        <f t="shared" si="24"/>
        <v>0</v>
      </c>
      <c r="AM103" s="599"/>
      <c r="AN103" s="599"/>
      <c r="AO103" s="553"/>
      <c r="AP103" s="553"/>
      <c r="AQ103" s="553"/>
      <c r="AR103" s="553"/>
      <c r="AS103" s="397"/>
      <c r="AT103" s="397"/>
      <c r="AU103" s="397"/>
      <c r="AV103" s="397"/>
      <c r="AW103" s="397"/>
      <c r="AX103" s="397"/>
      <c r="AY103" s="397"/>
      <c r="AZ103" s="397"/>
      <c r="BA103" s="397"/>
      <c r="BB103" s="397"/>
      <c r="BC103" s="397"/>
      <c r="BD103" s="553"/>
      <c r="BE103" s="397"/>
      <c r="BF103" s="397"/>
      <c r="BG103" s="397"/>
      <c r="BH103" s="397"/>
    </row>
    <row r="104" spans="2:60" x14ac:dyDescent="0.35">
      <c r="B104" s="319"/>
      <c r="C104" s="147"/>
      <c r="D104" s="147"/>
      <c r="E104" s="320"/>
      <c r="F104" s="321"/>
      <c r="G104" s="149"/>
      <c r="H104" s="148"/>
      <c r="I104" s="148"/>
      <c r="J104" s="322"/>
      <c r="K104" s="324" t="str">
        <f>IFERROR(INDEX(Lookup!$G$3:$G$6,MATCH(J104,Lookup!$F$3:$F$6,0)),"")</f>
        <v/>
      </c>
      <c r="L104" s="323"/>
      <c r="M104" s="322"/>
      <c r="N104" s="846">
        <f t="shared" si="27"/>
        <v>0</v>
      </c>
      <c r="O104" s="325">
        <f t="shared" si="16"/>
        <v>0</v>
      </c>
      <c r="P104" s="847">
        <f>IF(I104&lt;INDEX(Lookup!$U$2:$U$10,MATCH($D$48,Lookup!$S$2:$S$10,0)),0,IF(U104="X",0,IFERROR(L104*50,0)))</f>
        <v>0</v>
      </c>
      <c r="Q104" s="326">
        <f>IF(I104&lt;INDEX(Lookup!$U$2:$U$10,MATCH($D$48,Lookup!$S$2:$S$10,0)),0,IF(U104="X",0,IFERROR(P104*K104,0)))</f>
        <v>0</v>
      </c>
      <c r="R104" s="326">
        <v>0</v>
      </c>
      <c r="S104" s="424">
        <v>0</v>
      </c>
      <c r="T104" s="322"/>
      <c r="U104" s="143"/>
      <c r="V104" s="397"/>
      <c r="W104" s="555"/>
      <c r="X104" s="576">
        <f t="shared" si="17"/>
        <v>0</v>
      </c>
      <c r="Y104" s="576">
        <f t="shared" si="18"/>
        <v>0</v>
      </c>
      <c r="Z104" s="576">
        <f t="shared" si="19"/>
        <v>0</v>
      </c>
      <c r="AA104" s="576">
        <f t="shared" si="20"/>
        <v>0</v>
      </c>
      <c r="AB104" s="553"/>
      <c r="AC104" s="553"/>
      <c r="AD104" s="553"/>
      <c r="AE104" s="553"/>
      <c r="AF104" s="553"/>
      <c r="AG104" s="553"/>
      <c r="AH104" s="553"/>
      <c r="AI104" s="397"/>
      <c r="AJ104" s="555"/>
      <c r="AK104" s="576">
        <f t="shared" si="23"/>
        <v>0</v>
      </c>
      <c r="AL104" s="576">
        <f t="shared" si="24"/>
        <v>0</v>
      </c>
      <c r="AM104" s="599"/>
      <c r="AN104" s="599"/>
      <c r="AO104" s="553"/>
      <c r="AP104" s="553"/>
      <c r="AQ104" s="553"/>
      <c r="AR104" s="553"/>
      <c r="AS104" s="397"/>
      <c r="AT104" s="397"/>
      <c r="AU104" s="397"/>
      <c r="AV104" s="397"/>
      <c r="AW104" s="397"/>
      <c r="AX104" s="397"/>
      <c r="AY104" s="397"/>
      <c r="AZ104" s="397"/>
      <c r="BA104" s="397"/>
      <c r="BB104" s="397"/>
      <c r="BC104" s="397"/>
      <c r="BD104" s="553"/>
      <c r="BE104" s="397"/>
      <c r="BF104" s="397"/>
      <c r="BG104" s="397"/>
      <c r="BH104" s="397"/>
    </row>
    <row r="105" spans="2:60" x14ac:dyDescent="0.35">
      <c r="B105" s="319"/>
      <c r="C105" s="147"/>
      <c r="D105" s="147"/>
      <c r="E105" s="320"/>
      <c r="F105" s="321"/>
      <c r="G105" s="149"/>
      <c r="H105" s="148"/>
      <c r="I105" s="148"/>
      <c r="J105" s="322"/>
      <c r="K105" s="324" t="str">
        <f>IFERROR(INDEX(Lookup!$G$3:$G$6,MATCH(J105,Lookup!$F$3:$F$6,0)),"")</f>
        <v/>
      </c>
      <c r="L105" s="323"/>
      <c r="M105" s="322"/>
      <c r="N105" s="846">
        <f t="shared" si="27"/>
        <v>0</v>
      </c>
      <c r="O105" s="325">
        <f t="shared" si="16"/>
        <v>0</v>
      </c>
      <c r="P105" s="847">
        <f>IF(I105&lt;INDEX(Lookup!$U$2:$U$10,MATCH($D$48,Lookup!$S$2:$S$10,0)),0,IF(U105="X",0,IFERROR(L105*50,0)))</f>
        <v>0</v>
      </c>
      <c r="Q105" s="326">
        <f>IF(I105&lt;INDEX(Lookup!$U$2:$U$10,MATCH($D$48,Lookup!$S$2:$S$10,0)),0,IF(U105="X",0,IFERROR(P105*K105,0)))</f>
        <v>0</v>
      </c>
      <c r="R105" s="326">
        <v>0</v>
      </c>
      <c r="S105" s="424">
        <v>0</v>
      </c>
      <c r="T105" s="322"/>
      <c r="U105" s="143"/>
      <c r="V105" s="397"/>
      <c r="W105" s="555"/>
      <c r="X105" s="576">
        <f t="shared" si="17"/>
        <v>0</v>
      </c>
      <c r="Y105" s="576">
        <f t="shared" si="18"/>
        <v>0</v>
      </c>
      <c r="Z105" s="576">
        <f t="shared" si="19"/>
        <v>0</v>
      </c>
      <c r="AA105" s="576">
        <f t="shared" si="20"/>
        <v>0</v>
      </c>
      <c r="AB105" s="553"/>
      <c r="AC105" s="553"/>
      <c r="AD105" s="553"/>
      <c r="AE105" s="553"/>
      <c r="AF105" s="553"/>
      <c r="AG105" s="553"/>
      <c r="AH105" s="553"/>
      <c r="AI105" s="397"/>
      <c r="AJ105" s="555"/>
      <c r="AK105" s="576">
        <f t="shared" si="23"/>
        <v>0</v>
      </c>
      <c r="AL105" s="576">
        <f t="shared" si="24"/>
        <v>0</v>
      </c>
      <c r="AM105" s="599"/>
      <c r="AN105" s="599"/>
      <c r="AO105" s="553"/>
      <c r="AP105" s="553"/>
      <c r="AQ105" s="553"/>
      <c r="AR105" s="553"/>
      <c r="AS105" s="397"/>
      <c r="AT105" s="397"/>
      <c r="AU105" s="397"/>
      <c r="AV105" s="397"/>
      <c r="AW105" s="397"/>
      <c r="AX105" s="397"/>
      <c r="AY105" s="397"/>
      <c r="AZ105" s="397"/>
      <c r="BA105" s="397"/>
      <c r="BB105" s="397"/>
      <c r="BC105" s="397"/>
      <c r="BD105" s="553"/>
      <c r="BE105" s="397"/>
      <c r="BF105" s="397"/>
      <c r="BG105" s="397"/>
      <c r="BH105" s="397"/>
    </row>
    <row r="106" spans="2:60" x14ac:dyDescent="0.35">
      <c r="B106" s="319"/>
      <c r="C106" s="147"/>
      <c r="D106" s="147"/>
      <c r="E106" s="320"/>
      <c r="F106" s="321"/>
      <c r="G106" s="149"/>
      <c r="H106" s="148"/>
      <c r="I106" s="148"/>
      <c r="J106" s="322"/>
      <c r="K106" s="324" t="str">
        <f>IFERROR(INDEX(Lookup!$G$3:$G$6,MATCH(J106,Lookup!$F$3:$F$6,0)),"")</f>
        <v/>
      </c>
      <c r="L106" s="323"/>
      <c r="M106" s="322"/>
      <c r="N106" s="846">
        <f t="shared" si="27"/>
        <v>0</v>
      </c>
      <c r="O106" s="325">
        <f t="shared" si="16"/>
        <v>0</v>
      </c>
      <c r="P106" s="847">
        <f>IF(I106&lt;INDEX(Lookup!$U$2:$U$10,MATCH($D$48,Lookup!$S$2:$S$10,0)),0,IF(U106="X",0,IFERROR(L106*50,0)))</f>
        <v>0</v>
      </c>
      <c r="Q106" s="326">
        <f>IF(I106&lt;INDEX(Lookup!$U$2:$U$10,MATCH($D$48,Lookup!$S$2:$S$10,0)),0,IF(U106="X",0,IFERROR(P106*K106,0)))</f>
        <v>0</v>
      </c>
      <c r="R106" s="326">
        <v>0</v>
      </c>
      <c r="S106" s="424">
        <v>0</v>
      </c>
      <c r="T106" s="322"/>
      <c r="U106" s="143"/>
      <c r="V106" s="397"/>
      <c r="W106" s="555"/>
      <c r="X106" s="576">
        <f t="shared" si="17"/>
        <v>0</v>
      </c>
      <c r="Y106" s="576">
        <f t="shared" si="18"/>
        <v>0</v>
      </c>
      <c r="Z106" s="576">
        <f t="shared" si="19"/>
        <v>0</v>
      </c>
      <c r="AA106" s="576">
        <f t="shared" si="20"/>
        <v>0</v>
      </c>
      <c r="AB106" s="553"/>
      <c r="AC106" s="553"/>
      <c r="AD106" s="553"/>
      <c r="AE106" s="553"/>
      <c r="AF106" s="553"/>
      <c r="AG106" s="553"/>
      <c r="AH106" s="553"/>
      <c r="AI106" s="397"/>
      <c r="AJ106" s="555"/>
      <c r="AK106" s="576">
        <f t="shared" si="23"/>
        <v>0</v>
      </c>
      <c r="AL106" s="576">
        <f t="shared" si="24"/>
        <v>0</v>
      </c>
      <c r="AM106" s="599"/>
      <c r="AN106" s="599"/>
      <c r="AO106" s="553"/>
      <c r="AP106" s="553"/>
      <c r="AQ106" s="553"/>
      <c r="AR106" s="553"/>
      <c r="AS106" s="397"/>
      <c r="AT106" s="397"/>
      <c r="AU106" s="397"/>
      <c r="AV106" s="397"/>
      <c r="AW106" s="397"/>
      <c r="AX106" s="397"/>
      <c r="AY106" s="397"/>
      <c r="AZ106" s="397"/>
      <c r="BA106" s="397"/>
      <c r="BB106" s="397"/>
      <c r="BC106" s="397"/>
      <c r="BD106" s="553"/>
      <c r="BE106" s="397"/>
      <c r="BF106" s="397"/>
      <c r="BG106" s="397"/>
      <c r="BH106" s="397"/>
    </row>
    <row r="107" spans="2:60" x14ac:dyDescent="0.35">
      <c r="B107" s="319"/>
      <c r="C107" s="147"/>
      <c r="D107" s="147"/>
      <c r="E107" s="320"/>
      <c r="F107" s="321"/>
      <c r="G107" s="149"/>
      <c r="H107" s="148"/>
      <c r="I107" s="148"/>
      <c r="J107" s="322"/>
      <c r="K107" s="324" t="str">
        <f>IFERROR(INDEX(Lookup!$G$3:$G$6,MATCH(J107,Lookup!$F$3:$F$6,0)),"")</f>
        <v/>
      </c>
      <c r="L107" s="323"/>
      <c r="M107" s="322"/>
      <c r="N107" s="846">
        <f t="shared" si="27"/>
        <v>0</v>
      </c>
      <c r="O107" s="325">
        <f t="shared" si="16"/>
        <v>0</v>
      </c>
      <c r="P107" s="847">
        <f>IF(I107&lt;INDEX(Lookup!$U$2:$U$10,MATCH($D$48,Lookup!$S$2:$S$10,0)),0,IF(U107="X",0,IFERROR(L107*50,0)))</f>
        <v>0</v>
      </c>
      <c r="Q107" s="326">
        <f>IF(I107&lt;INDEX(Lookup!$U$2:$U$10,MATCH($D$48,Lookup!$S$2:$S$10,0)),0,IF(U107="X",0,IFERROR(P107*K107,0)))</f>
        <v>0</v>
      </c>
      <c r="R107" s="326">
        <v>0</v>
      </c>
      <c r="S107" s="424">
        <v>0</v>
      </c>
      <c r="T107" s="322"/>
      <c r="U107" s="143"/>
      <c r="V107" s="397"/>
      <c r="W107" s="555"/>
      <c r="X107" s="576">
        <f t="shared" si="17"/>
        <v>0</v>
      </c>
      <c r="Y107" s="576">
        <f t="shared" si="18"/>
        <v>0</v>
      </c>
      <c r="Z107" s="576">
        <f t="shared" si="19"/>
        <v>0</v>
      </c>
      <c r="AA107" s="576">
        <f t="shared" si="20"/>
        <v>0</v>
      </c>
      <c r="AB107" s="553"/>
      <c r="AC107" s="553"/>
      <c r="AD107" s="553"/>
      <c r="AE107" s="553"/>
      <c r="AF107" s="553"/>
      <c r="AG107" s="553"/>
      <c r="AH107" s="553"/>
      <c r="AI107" s="397"/>
      <c r="AJ107" s="555"/>
      <c r="AK107" s="576">
        <f t="shared" si="23"/>
        <v>0</v>
      </c>
      <c r="AL107" s="576">
        <f t="shared" si="24"/>
        <v>0</v>
      </c>
      <c r="AM107" s="599"/>
      <c r="AN107" s="599"/>
      <c r="AO107" s="553"/>
      <c r="AP107" s="553"/>
      <c r="AQ107" s="553"/>
      <c r="AR107" s="553"/>
      <c r="AS107" s="397"/>
      <c r="AT107" s="397"/>
      <c r="AU107" s="397"/>
      <c r="AV107" s="397"/>
      <c r="AW107" s="397"/>
      <c r="AX107" s="397"/>
      <c r="AY107" s="397"/>
      <c r="AZ107" s="397"/>
      <c r="BA107" s="397"/>
      <c r="BB107" s="397"/>
      <c r="BC107" s="397"/>
      <c r="BD107" s="553"/>
      <c r="BE107" s="397"/>
      <c r="BF107" s="397"/>
      <c r="BG107" s="397"/>
      <c r="BH107" s="397"/>
    </row>
    <row r="108" spans="2:60" x14ac:dyDescent="0.35">
      <c r="B108" s="319"/>
      <c r="C108" s="147"/>
      <c r="D108" s="147"/>
      <c r="E108" s="320"/>
      <c r="F108" s="321"/>
      <c r="G108" s="149"/>
      <c r="H108" s="148"/>
      <c r="I108" s="148"/>
      <c r="J108" s="322"/>
      <c r="K108" s="324" t="str">
        <f>IFERROR(INDEX(Lookup!$G$3:$G$6,MATCH(J108,Lookup!$F$3:$F$6,0)),"")</f>
        <v/>
      </c>
      <c r="L108" s="323"/>
      <c r="M108" s="322"/>
      <c r="N108" s="846">
        <f t="shared" si="27"/>
        <v>0</v>
      </c>
      <c r="O108" s="325">
        <f t="shared" si="16"/>
        <v>0</v>
      </c>
      <c r="P108" s="847">
        <f>IF(I108&lt;INDEX(Lookup!$U$2:$U$10,MATCH($D$48,Lookup!$S$2:$S$10,0)),0,IF(U108="X",0,IFERROR(L108*50,0)))</f>
        <v>0</v>
      </c>
      <c r="Q108" s="326">
        <f>IF(I108&lt;INDEX(Lookup!$U$2:$U$10,MATCH($D$48,Lookup!$S$2:$S$10,0)),0,IF(U108="X",0,IFERROR(P108*K108,0)))</f>
        <v>0</v>
      </c>
      <c r="R108" s="326">
        <v>0</v>
      </c>
      <c r="S108" s="424">
        <v>0</v>
      </c>
      <c r="T108" s="322"/>
      <c r="U108" s="143"/>
      <c r="V108" s="397"/>
      <c r="W108" s="555"/>
      <c r="X108" s="576">
        <f t="shared" si="17"/>
        <v>0</v>
      </c>
      <c r="Y108" s="576">
        <f t="shared" si="18"/>
        <v>0</v>
      </c>
      <c r="Z108" s="576">
        <f t="shared" si="19"/>
        <v>0</v>
      </c>
      <c r="AA108" s="576">
        <f t="shared" si="20"/>
        <v>0</v>
      </c>
      <c r="AB108" s="553"/>
      <c r="AC108" s="553"/>
      <c r="AD108" s="553"/>
      <c r="AE108" s="553"/>
      <c r="AF108" s="553"/>
      <c r="AG108" s="553"/>
      <c r="AH108" s="553"/>
      <c r="AI108" s="397"/>
      <c r="AJ108" s="555"/>
      <c r="AK108" s="576">
        <f t="shared" si="23"/>
        <v>0</v>
      </c>
      <c r="AL108" s="576">
        <f t="shared" si="24"/>
        <v>0</v>
      </c>
      <c r="AM108" s="599"/>
      <c r="AN108" s="599"/>
      <c r="AO108" s="553"/>
      <c r="AP108" s="553"/>
      <c r="AQ108" s="553"/>
      <c r="AR108" s="553"/>
      <c r="AS108" s="397"/>
      <c r="AT108" s="397"/>
      <c r="AU108" s="397"/>
      <c r="AV108" s="397"/>
      <c r="AW108" s="397"/>
      <c r="AX108" s="397"/>
      <c r="AY108" s="397"/>
      <c r="AZ108" s="397"/>
      <c r="BA108" s="397"/>
      <c r="BB108" s="397"/>
      <c r="BC108" s="397"/>
      <c r="BD108" s="553"/>
      <c r="BE108" s="397"/>
      <c r="BF108" s="397"/>
      <c r="BG108" s="397"/>
      <c r="BH108" s="397"/>
    </row>
    <row r="109" spans="2:60" x14ac:dyDescent="0.35">
      <c r="B109" s="319"/>
      <c r="C109" s="147"/>
      <c r="D109" s="147"/>
      <c r="E109" s="320"/>
      <c r="F109" s="321"/>
      <c r="G109" s="149"/>
      <c r="H109" s="148"/>
      <c r="I109" s="148"/>
      <c r="J109" s="322"/>
      <c r="K109" s="324" t="str">
        <f>IFERROR(INDEX(Lookup!$G$3:$G$6,MATCH(J109,Lookup!$F$3:$F$6,0)),"")</f>
        <v/>
      </c>
      <c r="L109" s="323"/>
      <c r="M109" s="322"/>
      <c r="N109" s="846">
        <f t="shared" si="27"/>
        <v>0</v>
      </c>
      <c r="O109" s="325">
        <f t="shared" si="16"/>
        <v>0</v>
      </c>
      <c r="P109" s="847">
        <f>IF(I109&lt;INDEX(Lookup!$U$2:$U$10,MATCH($D$48,Lookup!$S$2:$S$10,0)),0,IF(U109="X",0,IFERROR(L109*50,0)))</f>
        <v>0</v>
      </c>
      <c r="Q109" s="326">
        <f>IF(I109&lt;INDEX(Lookup!$U$2:$U$10,MATCH($D$48,Lookup!$S$2:$S$10,0)),0,IF(U109="X",0,IFERROR(P109*K109,0)))</f>
        <v>0</v>
      </c>
      <c r="R109" s="326">
        <v>0</v>
      </c>
      <c r="S109" s="424">
        <v>0</v>
      </c>
      <c r="T109" s="322"/>
      <c r="U109" s="143"/>
      <c r="V109" s="397"/>
      <c r="W109" s="555"/>
      <c r="X109" s="576">
        <f t="shared" si="17"/>
        <v>0</v>
      </c>
      <c r="Y109" s="576">
        <f t="shared" si="18"/>
        <v>0</v>
      </c>
      <c r="Z109" s="576">
        <f t="shared" si="19"/>
        <v>0</v>
      </c>
      <c r="AA109" s="576">
        <f t="shared" si="20"/>
        <v>0</v>
      </c>
      <c r="AB109" s="553"/>
      <c r="AC109" s="553"/>
      <c r="AD109" s="553"/>
      <c r="AE109" s="553"/>
      <c r="AF109" s="553"/>
      <c r="AG109" s="553"/>
      <c r="AH109" s="553"/>
      <c r="AI109" s="397"/>
      <c r="AJ109" s="555"/>
      <c r="AK109" s="576">
        <f t="shared" si="23"/>
        <v>0</v>
      </c>
      <c r="AL109" s="576">
        <f t="shared" si="24"/>
        <v>0</v>
      </c>
      <c r="AM109" s="599"/>
      <c r="AN109" s="599"/>
      <c r="AO109" s="553"/>
      <c r="AP109" s="553"/>
      <c r="AQ109" s="553"/>
      <c r="AR109" s="553"/>
      <c r="AS109" s="397"/>
      <c r="AT109" s="397"/>
      <c r="AU109" s="397"/>
      <c r="AV109" s="397"/>
      <c r="AW109" s="397"/>
      <c r="AX109" s="397"/>
      <c r="AY109" s="397"/>
      <c r="AZ109" s="397"/>
      <c r="BA109" s="397"/>
      <c r="BB109" s="397"/>
      <c r="BC109" s="397"/>
      <c r="BD109" s="553"/>
      <c r="BE109" s="397"/>
      <c r="BF109" s="397"/>
      <c r="BG109" s="397"/>
      <c r="BH109" s="397"/>
    </row>
    <row r="110" spans="2:60" x14ac:dyDescent="0.35">
      <c r="B110" s="319"/>
      <c r="C110" s="147"/>
      <c r="D110" s="147"/>
      <c r="E110" s="320"/>
      <c r="F110" s="321"/>
      <c r="G110" s="149"/>
      <c r="H110" s="148"/>
      <c r="I110" s="148"/>
      <c r="J110" s="322"/>
      <c r="K110" s="324" t="str">
        <f>IFERROR(INDEX(Lookup!$G$3:$G$6,MATCH(J110,Lookup!$F$3:$F$6,0)),"")</f>
        <v/>
      </c>
      <c r="L110" s="323"/>
      <c r="M110" s="322"/>
      <c r="N110" s="846">
        <f t="shared" si="27"/>
        <v>0</v>
      </c>
      <c r="O110" s="325">
        <f t="shared" si="16"/>
        <v>0</v>
      </c>
      <c r="P110" s="847">
        <f>IF(I110&lt;INDEX(Lookup!$U$2:$U$10,MATCH($D$48,Lookup!$S$2:$S$10,0)),0,IF(U110="X",0,IFERROR(L110*50,0)))</f>
        <v>0</v>
      </c>
      <c r="Q110" s="326">
        <f>IF(I110&lt;INDEX(Lookup!$U$2:$U$10,MATCH($D$48,Lookup!$S$2:$S$10,0)),0,IF(U110="X",0,IFERROR(P110*K110,0)))</f>
        <v>0</v>
      </c>
      <c r="R110" s="326">
        <v>0</v>
      </c>
      <c r="S110" s="424">
        <v>0</v>
      </c>
      <c r="T110" s="322"/>
      <c r="U110" s="143"/>
      <c r="V110" s="397"/>
      <c r="W110" s="555"/>
      <c r="X110" s="576">
        <f t="shared" si="17"/>
        <v>0</v>
      </c>
      <c r="Y110" s="576">
        <f t="shared" si="18"/>
        <v>0</v>
      </c>
      <c r="Z110" s="576">
        <f t="shared" si="19"/>
        <v>0</v>
      </c>
      <c r="AA110" s="576">
        <f t="shared" si="20"/>
        <v>0</v>
      </c>
      <c r="AB110" s="553"/>
      <c r="AC110" s="553"/>
      <c r="AD110" s="553"/>
      <c r="AE110" s="553"/>
      <c r="AF110" s="553"/>
      <c r="AG110" s="553"/>
      <c r="AH110" s="553"/>
      <c r="AI110" s="397"/>
      <c r="AJ110" s="555"/>
      <c r="AK110" s="576">
        <f t="shared" si="23"/>
        <v>0</v>
      </c>
      <c r="AL110" s="576">
        <f t="shared" si="24"/>
        <v>0</v>
      </c>
      <c r="AM110" s="599"/>
      <c r="AN110" s="599"/>
      <c r="AO110" s="553"/>
      <c r="AP110" s="553"/>
      <c r="AQ110" s="553"/>
      <c r="AR110" s="553"/>
      <c r="AS110" s="397"/>
      <c r="AT110" s="397"/>
      <c r="AU110" s="397"/>
      <c r="AV110" s="397"/>
      <c r="AW110" s="397"/>
      <c r="AX110" s="397"/>
      <c r="AY110" s="397"/>
      <c r="AZ110" s="397"/>
      <c r="BA110" s="397"/>
      <c r="BB110" s="397"/>
      <c r="BC110" s="397"/>
      <c r="BD110" s="553"/>
      <c r="BE110" s="397"/>
      <c r="BF110" s="397"/>
      <c r="BG110" s="397"/>
      <c r="BH110" s="397"/>
    </row>
    <row r="111" spans="2:60" x14ac:dyDescent="0.35">
      <c r="B111" s="319"/>
      <c r="C111" s="147"/>
      <c r="D111" s="147"/>
      <c r="E111" s="320"/>
      <c r="F111" s="321"/>
      <c r="G111" s="149"/>
      <c r="H111" s="148"/>
      <c r="I111" s="148"/>
      <c r="J111" s="322"/>
      <c r="K111" s="324" t="str">
        <f>IFERROR(INDEX(Lookup!$G$3:$G$6,MATCH(J111,Lookup!$F$3:$F$6,0)),"")</f>
        <v/>
      </c>
      <c r="L111" s="323"/>
      <c r="M111" s="322"/>
      <c r="N111" s="846">
        <f t="shared" si="27"/>
        <v>0</v>
      </c>
      <c r="O111" s="325">
        <f t="shared" si="16"/>
        <v>0</v>
      </c>
      <c r="P111" s="847">
        <f>IF(I111&lt;INDEX(Lookup!$U$2:$U$10,MATCH($D$48,Lookup!$S$2:$S$10,0)),0,IF(U111="X",0,IFERROR(L111*50,0)))</f>
        <v>0</v>
      </c>
      <c r="Q111" s="326">
        <f>IF(I111&lt;INDEX(Lookup!$U$2:$U$10,MATCH($D$48,Lookup!$S$2:$S$10,0)),0,IF(U111="X",0,IFERROR(P111*K111,0)))</f>
        <v>0</v>
      </c>
      <c r="R111" s="326">
        <v>0</v>
      </c>
      <c r="S111" s="424">
        <v>0</v>
      </c>
      <c r="T111" s="322"/>
      <c r="U111" s="143"/>
      <c r="V111" s="397"/>
      <c r="W111" s="555"/>
      <c r="X111" s="576">
        <f t="shared" si="17"/>
        <v>0</v>
      </c>
      <c r="Y111" s="576">
        <f t="shared" si="18"/>
        <v>0</v>
      </c>
      <c r="Z111" s="576">
        <f t="shared" si="19"/>
        <v>0</v>
      </c>
      <c r="AA111" s="576">
        <f t="shared" si="20"/>
        <v>0</v>
      </c>
      <c r="AB111" s="553"/>
      <c r="AC111" s="553"/>
      <c r="AD111" s="553"/>
      <c r="AE111" s="553"/>
      <c r="AF111" s="553"/>
      <c r="AG111" s="553"/>
      <c r="AH111" s="553"/>
      <c r="AI111" s="397"/>
      <c r="AJ111" s="555"/>
      <c r="AK111" s="576">
        <f t="shared" si="23"/>
        <v>0</v>
      </c>
      <c r="AL111" s="576">
        <f t="shared" si="24"/>
        <v>0</v>
      </c>
      <c r="AM111" s="599"/>
      <c r="AN111" s="599"/>
      <c r="AO111" s="553"/>
      <c r="AP111" s="553"/>
      <c r="AQ111" s="553"/>
      <c r="AR111" s="553"/>
      <c r="AS111" s="397"/>
      <c r="AT111" s="397"/>
      <c r="AU111" s="397"/>
      <c r="AV111" s="397"/>
      <c r="AW111" s="397"/>
      <c r="AX111" s="397"/>
      <c r="AY111" s="397"/>
      <c r="AZ111" s="397"/>
      <c r="BA111" s="397"/>
      <c r="BB111" s="397"/>
      <c r="BC111" s="397"/>
      <c r="BD111" s="553"/>
      <c r="BE111" s="397"/>
      <c r="BF111" s="397"/>
      <c r="BG111" s="397"/>
      <c r="BH111" s="397"/>
    </row>
    <row r="112" spans="2:60" x14ac:dyDescent="0.35">
      <c r="B112" s="319"/>
      <c r="C112" s="147"/>
      <c r="D112" s="147"/>
      <c r="E112" s="320"/>
      <c r="F112" s="321"/>
      <c r="G112" s="149"/>
      <c r="H112" s="148"/>
      <c r="I112" s="148"/>
      <c r="J112" s="322"/>
      <c r="K112" s="324" t="str">
        <f>IFERROR(INDEX(Lookup!$G$3:$G$6,MATCH(J112,Lookup!$F$3:$F$6,0)),"")</f>
        <v/>
      </c>
      <c r="L112" s="323"/>
      <c r="M112" s="322"/>
      <c r="N112" s="846">
        <f t="shared" si="27"/>
        <v>0</v>
      </c>
      <c r="O112" s="325">
        <f t="shared" si="16"/>
        <v>0</v>
      </c>
      <c r="P112" s="847">
        <f>IF(I112&lt;INDEX(Lookup!$U$2:$U$10,MATCH($D$48,Lookup!$S$2:$S$10,0)),0,IF(U112="X",0,IFERROR(L112*50,0)))</f>
        <v>0</v>
      </c>
      <c r="Q112" s="326">
        <f>IF(I112&lt;INDEX(Lookup!$U$2:$U$10,MATCH($D$48,Lookup!$S$2:$S$10,0)),0,IF(U112="X",0,IFERROR(P112*K112,0)))</f>
        <v>0</v>
      </c>
      <c r="R112" s="326">
        <v>0</v>
      </c>
      <c r="S112" s="424">
        <v>0</v>
      </c>
      <c r="T112" s="322"/>
      <c r="U112" s="143"/>
      <c r="V112" s="397"/>
      <c r="W112" s="555"/>
      <c r="X112" s="576">
        <f t="shared" si="17"/>
        <v>0</v>
      </c>
      <c r="Y112" s="576">
        <f t="shared" si="18"/>
        <v>0</v>
      </c>
      <c r="Z112" s="576">
        <f t="shared" si="19"/>
        <v>0</v>
      </c>
      <c r="AA112" s="576">
        <f t="shared" si="20"/>
        <v>0</v>
      </c>
      <c r="AB112" s="553"/>
      <c r="AC112" s="553"/>
      <c r="AD112" s="553"/>
      <c r="AE112" s="553"/>
      <c r="AF112" s="553"/>
      <c r="AG112" s="553"/>
      <c r="AH112" s="553"/>
      <c r="AI112" s="397"/>
      <c r="AJ112" s="555"/>
      <c r="AK112" s="576">
        <f t="shared" si="23"/>
        <v>0</v>
      </c>
      <c r="AL112" s="576">
        <f t="shared" si="24"/>
        <v>0</v>
      </c>
      <c r="AM112" s="599"/>
      <c r="AN112" s="599"/>
      <c r="AO112" s="553"/>
      <c r="AP112" s="553"/>
      <c r="AQ112" s="553"/>
      <c r="AR112" s="553"/>
      <c r="AS112" s="397"/>
      <c r="AT112" s="397"/>
      <c r="AU112" s="397"/>
      <c r="AV112" s="397"/>
      <c r="AW112" s="397"/>
      <c r="AX112" s="397"/>
      <c r="AY112" s="397"/>
      <c r="AZ112" s="397"/>
      <c r="BA112" s="397"/>
      <c r="BB112" s="397"/>
      <c r="BC112" s="397"/>
      <c r="BD112" s="553"/>
      <c r="BE112" s="397"/>
      <c r="BF112" s="397"/>
      <c r="BG112" s="397"/>
      <c r="BH112" s="397"/>
    </row>
    <row r="113" spans="2:60" x14ac:dyDescent="0.35">
      <c r="B113" s="319"/>
      <c r="C113" s="147"/>
      <c r="D113" s="147"/>
      <c r="E113" s="320"/>
      <c r="F113" s="321"/>
      <c r="G113" s="149"/>
      <c r="H113" s="148"/>
      <c r="I113" s="148"/>
      <c r="J113" s="322"/>
      <c r="K113" s="324" t="str">
        <f>IFERROR(INDEX(Lookup!$G$3:$G$6,MATCH(J113,Lookup!$F$3:$F$6,0)),"")</f>
        <v/>
      </c>
      <c r="L113" s="323"/>
      <c r="M113" s="322"/>
      <c r="N113" s="846">
        <f t="shared" si="27"/>
        <v>0</v>
      </c>
      <c r="O113" s="325">
        <f t="shared" si="16"/>
        <v>0</v>
      </c>
      <c r="P113" s="847">
        <f>IF(I113&lt;INDEX(Lookup!$U$2:$U$10,MATCH($D$48,Lookup!$S$2:$S$10,0)),0,IF(U113="X",0,IFERROR(L113*50,0)))</f>
        <v>0</v>
      </c>
      <c r="Q113" s="326">
        <f>IF(I113&lt;INDEX(Lookup!$U$2:$U$10,MATCH($D$48,Lookup!$S$2:$S$10,0)),0,IF(U113="X",0,IFERROR(P113*K113,0)))</f>
        <v>0</v>
      </c>
      <c r="R113" s="326">
        <v>0</v>
      </c>
      <c r="S113" s="424">
        <v>0</v>
      </c>
      <c r="T113" s="322"/>
      <c r="U113" s="143"/>
      <c r="V113" s="397"/>
      <c r="W113" s="555"/>
      <c r="X113" s="576">
        <f t="shared" si="17"/>
        <v>0</v>
      </c>
      <c r="Y113" s="576">
        <f t="shared" si="18"/>
        <v>0</v>
      </c>
      <c r="Z113" s="576">
        <f t="shared" si="19"/>
        <v>0</v>
      </c>
      <c r="AA113" s="576">
        <f t="shared" si="20"/>
        <v>0</v>
      </c>
      <c r="AB113" s="553"/>
      <c r="AC113" s="553"/>
      <c r="AD113" s="553"/>
      <c r="AE113" s="553"/>
      <c r="AF113" s="553"/>
      <c r="AG113" s="553"/>
      <c r="AH113" s="553"/>
      <c r="AI113" s="397"/>
      <c r="AJ113" s="555"/>
      <c r="AK113" s="576">
        <f t="shared" si="23"/>
        <v>0</v>
      </c>
      <c r="AL113" s="576">
        <f t="shared" si="24"/>
        <v>0</v>
      </c>
      <c r="AM113" s="599"/>
      <c r="AN113" s="599"/>
      <c r="AO113" s="553"/>
      <c r="AP113" s="553"/>
      <c r="AQ113" s="553"/>
      <c r="AR113" s="553"/>
      <c r="AS113" s="397"/>
      <c r="AT113" s="397"/>
      <c r="AU113" s="397"/>
      <c r="AV113" s="397"/>
      <c r="AW113" s="397"/>
      <c r="AX113" s="397"/>
      <c r="AY113" s="397"/>
      <c r="AZ113" s="397"/>
      <c r="BA113" s="397"/>
      <c r="BB113" s="397"/>
      <c r="BC113" s="397"/>
      <c r="BD113" s="553"/>
      <c r="BE113" s="397"/>
      <c r="BF113" s="397"/>
      <c r="BG113" s="397"/>
      <c r="BH113" s="397"/>
    </row>
    <row r="114" spans="2:60" x14ac:dyDescent="0.35">
      <c r="B114" s="319"/>
      <c r="C114" s="147"/>
      <c r="D114" s="147"/>
      <c r="E114" s="320"/>
      <c r="F114" s="321"/>
      <c r="G114" s="149"/>
      <c r="H114" s="148"/>
      <c r="I114" s="148"/>
      <c r="J114" s="322"/>
      <c r="K114" s="324" t="str">
        <f>IFERROR(INDEX(Lookup!$G$3:$G$6,MATCH(J114,Lookup!$F$3:$F$6,0)),"")</f>
        <v/>
      </c>
      <c r="L114" s="323"/>
      <c r="M114" s="322"/>
      <c r="N114" s="846">
        <f t="shared" si="27"/>
        <v>0</v>
      </c>
      <c r="O114" s="325">
        <f t="shared" si="16"/>
        <v>0</v>
      </c>
      <c r="P114" s="847">
        <f>IF(I114&lt;INDEX(Lookup!$U$2:$U$10,MATCH($D$48,Lookup!$S$2:$S$10,0)),0,IF(U114="X",0,IFERROR(L114*50,0)))</f>
        <v>0</v>
      </c>
      <c r="Q114" s="326">
        <f>IF(I114&lt;INDEX(Lookup!$U$2:$U$10,MATCH($D$48,Lookup!$S$2:$S$10,0)),0,IF(U114="X",0,IFERROR(P114*K114,0)))</f>
        <v>0</v>
      </c>
      <c r="R114" s="326">
        <v>0</v>
      </c>
      <c r="S114" s="424">
        <v>0</v>
      </c>
      <c r="T114" s="322"/>
      <c r="U114" s="143"/>
      <c r="V114" s="397"/>
      <c r="W114" s="555"/>
      <c r="X114" s="576">
        <f t="shared" si="17"/>
        <v>0</v>
      </c>
      <c r="Y114" s="576">
        <f t="shared" si="18"/>
        <v>0</v>
      </c>
      <c r="Z114" s="576">
        <f t="shared" si="19"/>
        <v>0</v>
      </c>
      <c r="AA114" s="576">
        <f t="shared" si="20"/>
        <v>0</v>
      </c>
      <c r="AB114" s="553"/>
      <c r="AC114" s="553"/>
      <c r="AD114" s="553"/>
      <c r="AE114" s="553"/>
      <c r="AF114" s="553"/>
      <c r="AG114" s="553"/>
      <c r="AH114" s="553"/>
      <c r="AI114" s="397"/>
      <c r="AJ114" s="555"/>
      <c r="AK114" s="576">
        <f t="shared" si="23"/>
        <v>0</v>
      </c>
      <c r="AL114" s="576">
        <f t="shared" si="24"/>
        <v>0</v>
      </c>
      <c r="AM114" s="599"/>
      <c r="AN114" s="599"/>
      <c r="AO114" s="553"/>
      <c r="AP114" s="553"/>
      <c r="AQ114" s="553"/>
      <c r="AR114" s="553"/>
      <c r="AS114" s="397"/>
      <c r="AT114" s="397"/>
      <c r="AU114" s="397"/>
      <c r="AV114" s="397"/>
      <c r="AW114" s="397"/>
      <c r="AX114" s="397"/>
      <c r="AY114" s="397"/>
      <c r="AZ114" s="397"/>
      <c r="BA114" s="397"/>
      <c r="BB114" s="397"/>
      <c r="BC114" s="397"/>
      <c r="BD114" s="553"/>
      <c r="BE114" s="397"/>
      <c r="BF114" s="397"/>
      <c r="BG114" s="397"/>
      <c r="BH114" s="397"/>
    </row>
    <row r="115" spans="2:60" x14ac:dyDescent="0.35">
      <c r="B115" s="319"/>
      <c r="C115" s="147"/>
      <c r="D115" s="147"/>
      <c r="E115" s="320"/>
      <c r="F115" s="321"/>
      <c r="G115" s="149"/>
      <c r="H115" s="148"/>
      <c r="I115" s="148"/>
      <c r="J115" s="322"/>
      <c r="K115" s="324" t="str">
        <f>IFERROR(INDEX(Lookup!$G$3:$G$6,MATCH(J115,Lookup!$F$3:$F$6,0)),"")</f>
        <v/>
      </c>
      <c r="L115" s="323"/>
      <c r="M115" s="322"/>
      <c r="N115" s="846">
        <f t="shared" ref="N115:N178" si="28">L115*M115</f>
        <v>0</v>
      </c>
      <c r="O115" s="325">
        <f t="shared" si="16"/>
        <v>0</v>
      </c>
      <c r="P115" s="847">
        <f>IF(I115&lt;INDEX(Lookup!$U$2:$U$10,MATCH($D$48,Lookup!$S$2:$S$10,0)),0,IF(U115="X",0,IFERROR(L115*50,0)))</f>
        <v>0</v>
      </c>
      <c r="Q115" s="326">
        <f>IF(I115&lt;INDEX(Lookup!$U$2:$U$10,MATCH($D$48,Lookup!$S$2:$S$10,0)),0,IF(U115="X",0,IFERROR(P115*K115,0)))</f>
        <v>0</v>
      </c>
      <c r="R115" s="326">
        <v>0</v>
      </c>
      <c r="S115" s="424">
        <v>0</v>
      </c>
      <c r="T115" s="322"/>
      <c r="U115" s="143"/>
      <c r="V115" s="397"/>
      <c r="W115" s="555"/>
      <c r="X115" s="576">
        <f t="shared" si="17"/>
        <v>0</v>
      </c>
      <c r="Y115" s="576">
        <f t="shared" si="18"/>
        <v>0</v>
      </c>
      <c r="Z115" s="576">
        <f t="shared" si="19"/>
        <v>0</v>
      </c>
      <c r="AA115" s="576">
        <f t="shared" si="20"/>
        <v>0</v>
      </c>
      <c r="AB115" s="553"/>
      <c r="AC115" s="553"/>
      <c r="AD115" s="553"/>
      <c r="AE115" s="553"/>
      <c r="AF115" s="553"/>
      <c r="AG115" s="553"/>
      <c r="AH115" s="553"/>
      <c r="AI115" s="397"/>
      <c r="AJ115" s="555"/>
      <c r="AK115" s="576">
        <f t="shared" si="23"/>
        <v>0</v>
      </c>
      <c r="AL115" s="576">
        <f t="shared" si="24"/>
        <v>0</v>
      </c>
      <c r="AM115" s="599"/>
      <c r="AN115" s="599"/>
      <c r="AO115" s="553"/>
      <c r="AP115" s="553"/>
      <c r="AQ115" s="553"/>
      <c r="AR115" s="553"/>
      <c r="AS115" s="397"/>
      <c r="AT115" s="397"/>
      <c r="AU115" s="397"/>
      <c r="AV115" s="397"/>
      <c r="AW115" s="397"/>
      <c r="AX115" s="397"/>
      <c r="AY115" s="397"/>
      <c r="AZ115" s="397"/>
      <c r="BA115" s="397"/>
      <c r="BB115" s="397"/>
      <c r="BC115" s="397"/>
      <c r="BD115" s="553"/>
      <c r="BE115" s="397"/>
      <c r="BF115" s="397"/>
      <c r="BG115" s="397"/>
      <c r="BH115" s="397"/>
    </row>
    <row r="116" spans="2:60" x14ac:dyDescent="0.35">
      <c r="B116" s="319"/>
      <c r="C116" s="147"/>
      <c r="D116" s="147"/>
      <c r="E116" s="320"/>
      <c r="F116" s="321"/>
      <c r="G116" s="149"/>
      <c r="H116" s="148"/>
      <c r="I116" s="148"/>
      <c r="J116" s="322"/>
      <c r="K116" s="324" t="str">
        <f>IFERROR(INDEX(Lookup!$G$3:$G$6,MATCH(J116,Lookup!$F$3:$F$6,0)),"")</f>
        <v/>
      </c>
      <c r="L116" s="323"/>
      <c r="M116" s="322"/>
      <c r="N116" s="846">
        <f t="shared" si="28"/>
        <v>0</v>
      </c>
      <c r="O116" s="325">
        <f t="shared" ref="O116:O179" si="29">IFERROR(ROUND((N116*K116),2),0)</f>
        <v>0</v>
      </c>
      <c r="P116" s="847">
        <f>IF(I116&lt;INDEX(Lookup!$U$2:$U$10,MATCH($D$48,Lookup!$S$2:$S$10,0)),0,IF(U116="X",0,IFERROR(L116*50,0)))</f>
        <v>0</v>
      </c>
      <c r="Q116" s="326">
        <f>IF(I116&lt;INDEX(Lookup!$U$2:$U$10,MATCH($D$48,Lookup!$S$2:$S$10,0)),0,IF(U116="X",0,IFERROR(P116*K116,0)))</f>
        <v>0</v>
      </c>
      <c r="R116" s="326">
        <v>0</v>
      </c>
      <c r="S116" s="424">
        <v>0</v>
      </c>
      <c r="T116" s="322"/>
      <c r="U116" s="143"/>
      <c r="V116" s="397"/>
      <c r="W116" s="555"/>
      <c r="X116" s="576">
        <f t="shared" ref="X116:X179" si="30">Q116*$I$30</f>
        <v>0</v>
      </c>
      <c r="Y116" s="576">
        <f t="shared" ref="Y116:Y179" si="31">S116*$I$40</f>
        <v>0</v>
      </c>
      <c r="Z116" s="576">
        <f t="shared" ref="Z116:Z179" si="32">X116-Q116</f>
        <v>0</v>
      </c>
      <c r="AA116" s="576">
        <f t="shared" ref="AA116:AA179" si="33">Y116-S116</f>
        <v>0</v>
      </c>
      <c r="AB116" s="553"/>
      <c r="AC116" s="553"/>
      <c r="AD116" s="553"/>
      <c r="AE116" s="553"/>
      <c r="AF116" s="553"/>
      <c r="AG116" s="553"/>
      <c r="AH116" s="553"/>
      <c r="AI116" s="397"/>
      <c r="AJ116" s="555"/>
      <c r="AK116" s="576">
        <f t="shared" ref="AK116:AK179" si="34">R116</f>
        <v>0</v>
      </c>
      <c r="AL116" s="576">
        <f t="shared" ref="AL116:AL179" si="35">+S116</f>
        <v>0</v>
      </c>
      <c r="AM116" s="599"/>
      <c r="AN116" s="599"/>
      <c r="AO116" s="553"/>
      <c r="AP116" s="553"/>
      <c r="AQ116" s="553"/>
      <c r="AR116" s="553"/>
      <c r="AS116" s="397"/>
      <c r="AT116" s="397"/>
      <c r="AU116" s="397"/>
      <c r="AV116" s="397"/>
      <c r="AW116" s="397"/>
      <c r="AX116" s="397"/>
      <c r="AY116" s="397"/>
      <c r="AZ116" s="397"/>
      <c r="BA116" s="397"/>
      <c r="BB116" s="397"/>
      <c r="BC116" s="397"/>
      <c r="BD116" s="553"/>
      <c r="BE116" s="397"/>
      <c r="BF116" s="397"/>
      <c r="BG116" s="397"/>
      <c r="BH116" s="397"/>
    </row>
    <row r="117" spans="2:60" x14ac:dyDescent="0.35">
      <c r="B117" s="319"/>
      <c r="C117" s="147"/>
      <c r="D117" s="147"/>
      <c r="E117" s="320"/>
      <c r="F117" s="321"/>
      <c r="G117" s="149"/>
      <c r="H117" s="148"/>
      <c r="I117" s="148"/>
      <c r="J117" s="322"/>
      <c r="K117" s="324" t="str">
        <f>IFERROR(INDEX(Lookup!$G$3:$G$6,MATCH(J117,Lookup!$F$3:$F$6,0)),"")</f>
        <v/>
      </c>
      <c r="L117" s="323"/>
      <c r="M117" s="322"/>
      <c r="N117" s="846">
        <f t="shared" si="28"/>
        <v>0</v>
      </c>
      <c r="O117" s="325">
        <f t="shared" si="29"/>
        <v>0</v>
      </c>
      <c r="P117" s="847">
        <f>IF(I117&lt;INDEX(Lookup!$U$2:$U$10,MATCH($D$48,Lookup!$S$2:$S$10,0)),0,IF(U117="X",0,IFERROR(L117*50,0)))</f>
        <v>0</v>
      </c>
      <c r="Q117" s="326">
        <f>IF(I117&lt;INDEX(Lookup!$U$2:$U$10,MATCH($D$48,Lookup!$S$2:$S$10,0)),0,IF(U117="X",0,IFERROR(P117*K117,0)))</f>
        <v>0</v>
      </c>
      <c r="R117" s="326">
        <v>0</v>
      </c>
      <c r="S117" s="424">
        <v>0</v>
      </c>
      <c r="T117" s="322"/>
      <c r="U117" s="143"/>
      <c r="V117" s="397"/>
      <c r="W117" s="555"/>
      <c r="X117" s="576">
        <f t="shared" si="30"/>
        <v>0</v>
      </c>
      <c r="Y117" s="576">
        <f t="shared" si="31"/>
        <v>0</v>
      </c>
      <c r="Z117" s="576">
        <f t="shared" si="32"/>
        <v>0</v>
      </c>
      <c r="AA117" s="576">
        <f t="shared" si="33"/>
        <v>0</v>
      </c>
      <c r="AB117" s="553"/>
      <c r="AC117" s="553"/>
      <c r="AD117" s="553"/>
      <c r="AE117" s="553"/>
      <c r="AF117" s="553"/>
      <c r="AG117" s="553"/>
      <c r="AH117" s="553"/>
      <c r="AI117" s="397"/>
      <c r="AJ117" s="555"/>
      <c r="AK117" s="576">
        <f t="shared" si="34"/>
        <v>0</v>
      </c>
      <c r="AL117" s="576">
        <f t="shared" si="35"/>
        <v>0</v>
      </c>
      <c r="AM117" s="599"/>
      <c r="AN117" s="599"/>
      <c r="AO117" s="553"/>
      <c r="AP117" s="553"/>
      <c r="AQ117" s="553"/>
      <c r="AR117" s="553"/>
      <c r="AS117" s="397"/>
      <c r="AT117" s="397"/>
      <c r="AU117" s="397"/>
      <c r="AV117" s="397"/>
      <c r="AW117" s="397"/>
      <c r="AX117" s="397"/>
      <c r="AY117" s="397"/>
      <c r="AZ117" s="397"/>
      <c r="BA117" s="397"/>
      <c r="BB117" s="397"/>
      <c r="BC117" s="397"/>
      <c r="BD117" s="553"/>
      <c r="BE117" s="397"/>
      <c r="BF117" s="397"/>
      <c r="BG117" s="397"/>
      <c r="BH117" s="397"/>
    </row>
    <row r="118" spans="2:60" x14ac:dyDescent="0.35">
      <c r="B118" s="319"/>
      <c r="C118" s="147"/>
      <c r="D118" s="147"/>
      <c r="E118" s="320"/>
      <c r="F118" s="321"/>
      <c r="G118" s="149"/>
      <c r="H118" s="148"/>
      <c r="I118" s="148"/>
      <c r="J118" s="322"/>
      <c r="K118" s="324" t="str">
        <f>IFERROR(INDEX(Lookup!$G$3:$G$6,MATCH(J118,Lookup!$F$3:$F$6,0)),"")</f>
        <v/>
      </c>
      <c r="L118" s="323"/>
      <c r="M118" s="322"/>
      <c r="N118" s="846">
        <f t="shared" si="28"/>
        <v>0</v>
      </c>
      <c r="O118" s="325">
        <f t="shared" si="29"/>
        <v>0</v>
      </c>
      <c r="P118" s="847">
        <f>IF(I118&lt;INDEX(Lookup!$U$2:$U$10,MATCH($D$48,Lookup!$S$2:$S$10,0)),0,IF(U118="X",0,IFERROR(L118*50,0)))</f>
        <v>0</v>
      </c>
      <c r="Q118" s="326">
        <f>IF(I118&lt;INDEX(Lookup!$U$2:$U$10,MATCH($D$48,Lookup!$S$2:$S$10,0)),0,IF(U118="X",0,IFERROR(P118*K118,0)))</f>
        <v>0</v>
      </c>
      <c r="R118" s="326">
        <v>0</v>
      </c>
      <c r="S118" s="424">
        <v>0</v>
      </c>
      <c r="T118" s="322"/>
      <c r="U118" s="143"/>
      <c r="V118" s="397"/>
      <c r="W118" s="555"/>
      <c r="X118" s="576">
        <f t="shared" si="30"/>
        <v>0</v>
      </c>
      <c r="Y118" s="576">
        <f t="shared" si="31"/>
        <v>0</v>
      </c>
      <c r="Z118" s="576">
        <f t="shared" si="32"/>
        <v>0</v>
      </c>
      <c r="AA118" s="576">
        <f t="shared" si="33"/>
        <v>0</v>
      </c>
      <c r="AB118" s="553"/>
      <c r="AC118" s="553"/>
      <c r="AD118" s="553"/>
      <c r="AE118" s="553"/>
      <c r="AF118" s="553"/>
      <c r="AG118" s="553"/>
      <c r="AH118" s="553"/>
      <c r="AI118" s="397"/>
      <c r="AJ118" s="555"/>
      <c r="AK118" s="576">
        <f t="shared" si="34"/>
        <v>0</v>
      </c>
      <c r="AL118" s="576">
        <f t="shared" si="35"/>
        <v>0</v>
      </c>
      <c r="AM118" s="599"/>
      <c r="AN118" s="599"/>
      <c r="AO118" s="553"/>
      <c r="AP118" s="553"/>
      <c r="AQ118" s="553"/>
      <c r="AR118" s="553"/>
      <c r="AS118" s="397"/>
      <c r="AT118" s="397"/>
      <c r="AU118" s="397"/>
      <c r="AV118" s="397"/>
      <c r="AW118" s="397"/>
      <c r="AX118" s="397"/>
      <c r="AY118" s="397"/>
      <c r="AZ118" s="397"/>
      <c r="BA118" s="397"/>
      <c r="BB118" s="397"/>
      <c r="BC118" s="397"/>
      <c r="BD118" s="553"/>
      <c r="BE118" s="397"/>
      <c r="BF118" s="397"/>
      <c r="BG118" s="397"/>
      <c r="BH118" s="397"/>
    </row>
    <row r="119" spans="2:60" x14ac:dyDescent="0.35">
      <c r="B119" s="319"/>
      <c r="C119" s="147"/>
      <c r="D119" s="147"/>
      <c r="E119" s="320"/>
      <c r="F119" s="321"/>
      <c r="G119" s="149"/>
      <c r="H119" s="148"/>
      <c r="I119" s="148"/>
      <c r="J119" s="322"/>
      <c r="K119" s="324" t="str">
        <f>IFERROR(INDEX(Lookup!$G$3:$G$6,MATCH(J119,Lookup!$F$3:$F$6,0)),"")</f>
        <v/>
      </c>
      <c r="L119" s="323"/>
      <c r="M119" s="322"/>
      <c r="N119" s="846">
        <f t="shared" si="28"/>
        <v>0</v>
      </c>
      <c r="O119" s="325">
        <f t="shared" si="29"/>
        <v>0</v>
      </c>
      <c r="P119" s="847">
        <f>IF(I119&lt;INDEX(Lookup!$U$2:$U$10,MATCH($D$48,Lookup!$S$2:$S$10,0)),0,IF(U119="X",0,IFERROR(L119*50,0)))</f>
        <v>0</v>
      </c>
      <c r="Q119" s="326">
        <f>IF(I119&lt;INDEX(Lookup!$U$2:$U$10,MATCH($D$48,Lookup!$S$2:$S$10,0)),0,IF(U119="X",0,IFERROR(P119*K119,0)))</f>
        <v>0</v>
      </c>
      <c r="R119" s="326">
        <v>0</v>
      </c>
      <c r="S119" s="424">
        <v>0</v>
      </c>
      <c r="T119" s="322"/>
      <c r="U119" s="143"/>
      <c r="V119" s="397"/>
      <c r="W119" s="555"/>
      <c r="X119" s="576">
        <f t="shared" si="30"/>
        <v>0</v>
      </c>
      <c r="Y119" s="576">
        <f t="shared" si="31"/>
        <v>0</v>
      </c>
      <c r="Z119" s="576">
        <f t="shared" si="32"/>
        <v>0</v>
      </c>
      <c r="AA119" s="576">
        <f t="shared" si="33"/>
        <v>0</v>
      </c>
      <c r="AB119" s="553"/>
      <c r="AC119" s="553"/>
      <c r="AD119" s="553"/>
      <c r="AE119" s="553"/>
      <c r="AF119" s="553"/>
      <c r="AG119" s="553"/>
      <c r="AH119" s="553"/>
      <c r="AI119" s="397"/>
      <c r="AJ119" s="555"/>
      <c r="AK119" s="576">
        <f t="shared" si="34"/>
        <v>0</v>
      </c>
      <c r="AL119" s="576">
        <f t="shared" si="35"/>
        <v>0</v>
      </c>
      <c r="AM119" s="599"/>
      <c r="AN119" s="599"/>
      <c r="AO119" s="553"/>
      <c r="AP119" s="553"/>
      <c r="AQ119" s="553"/>
      <c r="AR119" s="553"/>
      <c r="AS119" s="397"/>
      <c r="AT119" s="397"/>
      <c r="AU119" s="397"/>
      <c r="AV119" s="397"/>
      <c r="AW119" s="397"/>
      <c r="AX119" s="397"/>
      <c r="AY119" s="397"/>
      <c r="AZ119" s="397"/>
      <c r="BA119" s="397"/>
      <c r="BB119" s="397"/>
      <c r="BC119" s="397"/>
      <c r="BD119" s="553"/>
      <c r="BE119" s="397"/>
      <c r="BF119" s="397"/>
      <c r="BG119" s="397"/>
      <c r="BH119" s="397"/>
    </row>
    <row r="120" spans="2:60" x14ac:dyDescent="0.35">
      <c r="B120" s="319"/>
      <c r="C120" s="147"/>
      <c r="D120" s="147"/>
      <c r="E120" s="320"/>
      <c r="F120" s="321"/>
      <c r="G120" s="149"/>
      <c r="H120" s="148"/>
      <c r="I120" s="148"/>
      <c r="J120" s="322"/>
      <c r="K120" s="324" t="str">
        <f>IFERROR(INDEX(Lookup!$G$3:$G$6,MATCH(J120,Lookup!$F$3:$F$6,0)),"")</f>
        <v/>
      </c>
      <c r="L120" s="323"/>
      <c r="M120" s="322"/>
      <c r="N120" s="846">
        <f t="shared" si="28"/>
        <v>0</v>
      </c>
      <c r="O120" s="325">
        <f t="shared" si="29"/>
        <v>0</v>
      </c>
      <c r="P120" s="847">
        <f>IF(I120&lt;INDEX(Lookup!$U$2:$U$10,MATCH($D$48,Lookup!$S$2:$S$10,0)),0,IF(U120="X",0,IFERROR(L120*50,0)))</f>
        <v>0</v>
      </c>
      <c r="Q120" s="326">
        <f>IF(I120&lt;INDEX(Lookup!$U$2:$U$10,MATCH($D$48,Lookup!$S$2:$S$10,0)),0,IF(U120="X",0,IFERROR(P120*K120,0)))</f>
        <v>0</v>
      </c>
      <c r="R120" s="326">
        <v>0</v>
      </c>
      <c r="S120" s="424">
        <v>0</v>
      </c>
      <c r="T120" s="322"/>
      <c r="U120" s="143"/>
      <c r="V120" s="397"/>
      <c r="W120" s="555"/>
      <c r="X120" s="576">
        <f t="shared" si="30"/>
        <v>0</v>
      </c>
      <c r="Y120" s="576">
        <f t="shared" si="31"/>
        <v>0</v>
      </c>
      <c r="Z120" s="576">
        <f t="shared" si="32"/>
        <v>0</v>
      </c>
      <c r="AA120" s="576">
        <f t="shared" si="33"/>
        <v>0</v>
      </c>
      <c r="AB120" s="553"/>
      <c r="AC120" s="553"/>
      <c r="AD120" s="553"/>
      <c r="AE120" s="553"/>
      <c r="AF120" s="553"/>
      <c r="AG120" s="553"/>
      <c r="AH120" s="553"/>
      <c r="AI120" s="397"/>
      <c r="AJ120" s="555"/>
      <c r="AK120" s="576">
        <f t="shared" si="34"/>
        <v>0</v>
      </c>
      <c r="AL120" s="576">
        <f t="shared" si="35"/>
        <v>0</v>
      </c>
      <c r="AM120" s="599"/>
      <c r="AN120" s="599"/>
      <c r="AO120" s="553"/>
      <c r="AP120" s="553"/>
      <c r="AQ120" s="553"/>
      <c r="AR120" s="553"/>
      <c r="AS120" s="397"/>
      <c r="AT120" s="397"/>
      <c r="AU120" s="397"/>
      <c r="AV120" s="397"/>
      <c r="AW120" s="397"/>
      <c r="AX120" s="397"/>
      <c r="AY120" s="397"/>
      <c r="AZ120" s="397"/>
      <c r="BA120" s="397"/>
      <c r="BB120" s="397"/>
      <c r="BC120" s="397"/>
      <c r="BD120" s="553"/>
      <c r="BE120" s="397"/>
      <c r="BF120" s="397"/>
      <c r="BG120" s="397"/>
      <c r="BH120" s="397"/>
    </row>
    <row r="121" spans="2:60" x14ac:dyDescent="0.35">
      <c r="B121" s="319"/>
      <c r="C121" s="147"/>
      <c r="D121" s="147"/>
      <c r="E121" s="320"/>
      <c r="F121" s="321"/>
      <c r="G121" s="149"/>
      <c r="H121" s="148"/>
      <c r="I121" s="148"/>
      <c r="J121" s="322"/>
      <c r="K121" s="324" t="str">
        <f>IFERROR(INDEX(Lookup!$G$3:$G$6,MATCH(J121,Lookup!$F$3:$F$6,0)),"")</f>
        <v/>
      </c>
      <c r="L121" s="323"/>
      <c r="M121" s="322"/>
      <c r="N121" s="846">
        <f t="shared" si="28"/>
        <v>0</v>
      </c>
      <c r="O121" s="325">
        <f t="shared" si="29"/>
        <v>0</v>
      </c>
      <c r="P121" s="847">
        <f>IF(I121&lt;INDEX(Lookup!$U$2:$U$10,MATCH($D$48,Lookup!$S$2:$S$10,0)),0,IF(U121="X",0,IFERROR(L121*50,0)))</f>
        <v>0</v>
      </c>
      <c r="Q121" s="326">
        <f>IF(I121&lt;INDEX(Lookup!$U$2:$U$10,MATCH($D$48,Lookup!$S$2:$S$10,0)),0,IF(U121="X",0,IFERROR(P121*K121,0)))</f>
        <v>0</v>
      </c>
      <c r="R121" s="326">
        <v>0</v>
      </c>
      <c r="S121" s="424">
        <v>0</v>
      </c>
      <c r="T121" s="322"/>
      <c r="U121" s="143"/>
      <c r="V121" s="397"/>
      <c r="W121" s="555"/>
      <c r="X121" s="576">
        <f t="shared" si="30"/>
        <v>0</v>
      </c>
      <c r="Y121" s="576">
        <f t="shared" si="31"/>
        <v>0</v>
      </c>
      <c r="Z121" s="576">
        <f t="shared" si="32"/>
        <v>0</v>
      </c>
      <c r="AA121" s="576">
        <f t="shared" si="33"/>
        <v>0</v>
      </c>
      <c r="AB121" s="553"/>
      <c r="AC121" s="553"/>
      <c r="AD121" s="553"/>
      <c r="AE121" s="553"/>
      <c r="AF121" s="553"/>
      <c r="AG121" s="553"/>
      <c r="AH121" s="553"/>
      <c r="AI121" s="397"/>
      <c r="AJ121" s="555"/>
      <c r="AK121" s="576">
        <f t="shared" si="34"/>
        <v>0</v>
      </c>
      <c r="AL121" s="576">
        <f t="shared" si="35"/>
        <v>0</v>
      </c>
      <c r="AM121" s="599"/>
      <c r="AN121" s="599"/>
      <c r="AO121" s="553"/>
      <c r="AP121" s="553"/>
      <c r="AQ121" s="553"/>
      <c r="AR121" s="553"/>
      <c r="AS121" s="397"/>
      <c r="AT121" s="397"/>
      <c r="AU121" s="397"/>
      <c r="AV121" s="397"/>
      <c r="AW121" s="397"/>
      <c r="AX121" s="397"/>
      <c r="AY121" s="397"/>
      <c r="AZ121" s="397"/>
      <c r="BA121" s="397"/>
      <c r="BB121" s="397"/>
      <c r="BC121" s="397"/>
      <c r="BD121" s="553"/>
      <c r="BE121" s="397"/>
      <c r="BF121" s="397"/>
      <c r="BG121" s="397"/>
      <c r="BH121" s="397"/>
    </row>
    <row r="122" spans="2:60" x14ac:dyDescent="0.35">
      <c r="B122" s="319"/>
      <c r="C122" s="147"/>
      <c r="D122" s="147"/>
      <c r="E122" s="320"/>
      <c r="F122" s="321"/>
      <c r="G122" s="149"/>
      <c r="H122" s="148"/>
      <c r="I122" s="148"/>
      <c r="J122" s="322"/>
      <c r="K122" s="324" t="str">
        <f>IFERROR(INDEX(Lookup!$G$3:$G$6,MATCH(J122,Lookup!$F$3:$F$6,0)),"")</f>
        <v/>
      </c>
      <c r="L122" s="323"/>
      <c r="M122" s="322"/>
      <c r="N122" s="846">
        <f t="shared" si="28"/>
        <v>0</v>
      </c>
      <c r="O122" s="325">
        <f t="shared" si="29"/>
        <v>0</v>
      </c>
      <c r="P122" s="847">
        <f>IF(I122&lt;INDEX(Lookup!$U$2:$U$10,MATCH($D$48,Lookup!$S$2:$S$10,0)),0,IF(U122="X",0,IFERROR(L122*50,0)))</f>
        <v>0</v>
      </c>
      <c r="Q122" s="326">
        <f>IF(I122&lt;INDEX(Lookup!$U$2:$U$10,MATCH($D$48,Lookup!$S$2:$S$10,0)),0,IF(U122="X",0,IFERROR(P122*K122,0)))</f>
        <v>0</v>
      </c>
      <c r="R122" s="326">
        <v>0</v>
      </c>
      <c r="S122" s="424">
        <v>0</v>
      </c>
      <c r="T122" s="322"/>
      <c r="U122" s="143"/>
      <c r="V122" s="397"/>
      <c r="W122" s="555"/>
      <c r="X122" s="576">
        <f t="shared" si="30"/>
        <v>0</v>
      </c>
      <c r="Y122" s="576">
        <f t="shared" si="31"/>
        <v>0</v>
      </c>
      <c r="Z122" s="576">
        <f t="shared" si="32"/>
        <v>0</v>
      </c>
      <c r="AA122" s="576">
        <f t="shared" si="33"/>
        <v>0</v>
      </c>
      <c r="AB122" s="553"/>
      <c r="AC122" s="553"/>
      <c r="AD122" s="553"/>
      <c r="AE122" s="553"/>
      <c r="AF122" s="553"/>
      <c r="AG122" s="553"/>
      <c r="AH122" s="553"/>
      <c r="AI122" s="397"/>
      <c r="AJ122" s="555"/>
      <c r="AK122" s="576">
        <f t="shared" si="34"/>
        <v>0</v>
      </c>
      <c r="AL122" s="576">
        <f t="shared" si="35"/>
        <v>0</v>
      </c>
      <c r="AM122" s="599"/>
      <c r="AN122" s="599"/>
      <c r="AO122" s="553"/>
      <c r="AP122" s="553"/>
      <c r="AQ122" s="553"/>
      <c r="AR122" s="553"/>
      <c r="AS122" s="397"/>
      <c r="AT122" s="397"/>
      <c r="AU122" s="397"/>
      <c r="AV122" s="397"/>
      <c r="AW122" s="397"/>
      <c r="AX122" s="397"/>
      <c r="AY122" s="397"/>
      <c r="AZ122" s="397"/>
      <c r="BA122" s="397"/>
      <c r="BB122" s="397"/>
      <c r="BC122" s="397"/>
      <c r="BD122" s="553"/>
      <c r="BE122" s="397"/>
      <c r="BF122" s="397"/>
      <c r="BG122" s="397"/>
      <c r="BH122" s="397"/>
    </row>
    <row r="123" spans="2:60" x14ac:dyDescent="0.35">
      <c r="B123" s="319"/>
      <c r="C123" s="147"/>
      <c r="D123" s="147"/>
      <c r="E123" s="320"/>
      <c r="F123" s="321"/>
      <c r="G123" s="149"/>
      <c r="H123" s="148"/>
      <c r="I123" s="148"/>
      <c r="J123" s="322"/>
      <c r="K123" s="324" t="str">
        <f>IFERROR(INDEX(Lookup!$G$3:$G$6,MATCH(J123,Lookup!$F$3:$F$6,0)),"")</f>
        <v/>
      </c>
      <c r="L123" s="323"/>
      <c r="M123" s="322"/>
      <c r="N123" s="846">
        <f t="shared" si="28"/>
        <v>0</v>
      </c>
      <c r="O123" s="325">
        <f t="shared" si="29"/>
        <v>0</v>
      </c>
      <c r="P123" s="847">
        <f>IF(I123&lt;INDEX(Lookup!$U$2:$U$10,MATCH($D$48,Lookup!$S$2:$S$10,0)),0,IF(U123="X",0,IFERROR(L123*50,0)))</f>
        <v>0</v>
      </c>
      <c r="Q123" s="326">
        <f>IF(I123&lt;INDEX(Lookup!$U$2:$U$10,MATCH($D$48,Lookup!$S$2:$S$10,0)),0,IF(U123="X",0,IFERROR(P123*K123,0)))</f>
        <v>0</v>
      </c>
      <c r="R123" s="326">
        <v>0</v>
      </c>
      <c r="S123" s="424">
        <v>0</v>
      </c>
      <c r="T123" s="322"/>
      <c r="U123" s="143"/>
      <c r="V123" s="397"/>
      <c r="W123" s="555"/>
      <c r="X123" s="576">
        <f t="shared" si="30"/>
        <v>0</v>
      </c>
      <c r="Y123" s="576">
        <f t="shared" si="31"/>
        <v>0</v>
      </c>
      <c r="Z123" s="576">
        <f t="shared" si="32"/>
        <v>0</v>
      </c>
      <c r="AA123" s="576">
        <f t="shared" si="33"/>
        <v>0</v>
      </c>
      <c r="AB123" s="553"/>
      <c r="AC123" s="553"/>
      <c r="AD123" s="553"/>
      <c r="AE123" s="553"/>
      <c r="AF123" s="553"/>
      <c r="AG123" s="553"/>
      <c r="AH123" s="553"/>
      <c r="AI123" s="397"/>
      <c r="AJ123" s="555"/>
      <c r="AK123" s="576">
        <f t="shared" si="34"/>
        <v>0</v>
      </c>
      <c r="AL123" s="576">
        <f t="shared" si="35"/>
        <v>0</v>
      </c>
      <c r="AM123" s="599"/>
      <c r="AN123" s="599"/>
      <c r="AO123" s="553"/>
      <c r="AP123" s="553"/>
      <c r="AQ123" s="553"/>
      <c r="AR123" s="553"/>
      <c r="AS123" s="397"/>
      <c r="AT123" s="397"/>
      <c r="AU123" s="397"/>
      <c r="AV123" s="397"/>
      <c r="AW123" s="397"/>
      <c r="AX123" s="397"/>
      <c r="AY123" s="397"/>
      <c r="AZ123" s="397"/>
      <c r="BA123" s="397"/>
      <c r="BB123" s="397"/>
      <c r="BC123" s="397"/>
      <c r="BD123" s="553"/>
      <c r="BE123" s="397"/>
      <c r="BF123" s="397"/>
      <c r="BG123" s="397"/>
      <c r="BH123" s="397"/>
    </row>
    <row r="124" spans="2:60" x14ac:dyDescent="0.35">
      <c r="B124" s="319"/>
      <c r="C124" s="147"/>
      <c r="D124" s="147"/>
      <c r="E124" s="320"/>
      <c r="F124" s="321"/>
      <c r="G124" s="149"/>
      <c r="H124" s="148"/>
      <c r="I124" s="148"/>
      <c r="J124" s="322"/>
      <c r="K124" s="324" t="str">
        <f>IFERROR(INDEX(Lookup!$G$3:$G$6,MATCH(J124,Lookup!$F$3:$F$6,0)),"")</f>
        <v/>
      </c>
      <c r="L124" s="323"/>
      <c r="M124" s="322"/>
      <c r="N124" s="846">
        <f t="shared" si="28"/>
        <v>0</v>
      </c>
      <c r="O124" s="325">
        <f t="shared" si="29"/>
        <v>0</v>
      </c>
      <c r="P124" s="847">
        <f>IF(I124&lt;INDEX(Lookup!$U$2:$U$10,MATCH($D$48,Lookup!$S$2:$S$10,0)),0,IF(U124="X",0,IFERROR(L124*50,0)))</f>
        <v>0</v>
      </c>
      <c r="Q124" s="326">
        <f>IF(I124&lt;INDEX(Lookup!$U$2:$U$10,MATCH($D$48,Lookup!$S$2:$S$10,0)),0,IF(U124="X",0,IFERROR(P124*K124,0)))</f>
        <v>0</v>
      </c>
      <c r="R124" s="326">
        <v>0</v>
      </c>
      <c r="S124" s="424">
        <v>0</v>
      </c>
      <c r="T124" s="322"/>
      <c r="U124" s="143"/>
      <c r="V124" s="397"/>
      <c r="W124" s="555"/>
      <c r="X124" s="576">
        <f t="shared" si="30"/>
        <v>0</v>
      </c>
      <c r="Y124" s="576">
        <f t="shared" si="31"/>
        <v>0</v>
      </c>
      <c r="Z124" s="576">
        <f t="shared" si="32"/>
        <v>0</v>
      </c>
      <c r="AA124" s="576">
        <f t="shared" si="33"/>
        <v>0</v>
      </c>
      <c r="AB124" s="553"/>
      <c r="AC124" s="553"/>
      <c r="AD124" s="553"/>
      <c r="AE124" s="553"/>
      <c r="AF124" s="553"/>
      <c r="AG124" s="553"/>
      <c r="AH124" s="553"/>
      <c r="AI124" s="397"/>
      <c r="AJ124" s="555"/>
      <c r="AK124" s="576">
        <f t="shared" si="34"/>
        <v>0</v>
      </c>
      <c r="AL124" s="576">
        <f t="shared" si="35"/>
        <v>0</v>
      </c>
      <c r="AM124" s="599"/>
      <c r="AN124" s="599"/>
      <c r="AO124" s="553"/>
      <c r="AP124" s="553"/>
      <c r="AQ124" s="553"/>
      <c r="AR124" s="553"/>
      <c r="AS124" s="397"/>
      <c r="AT124" s="397"/>
      <c r="AU124" s="397"/>
      <c r="AV124" s="397"/>
      <c r="AW124" s="397"/>
      <c r="AX124" s="397"/>
      <c r="AY124" s="397"/>
      <c r="AZ124" s="397"/>
      <c r="BA124" s="397"/>
      <c r="BB124" s="397"/>
      <c r="BC124" s="397"/>
      <c r="BD124" s="553"/>
      <c r="BE124" s="397"/>
      <c r="BF124" s="397"/>
      <c r="BG124" s="397"/>
      <c r="BH124" s="397"/>
    </row>
    <row r="125" spans="2:60" x14ac:dyDescent="0.35">
      <c r="B125" s="319"/>
      <c r="C125" s="147"/>
      <c r="D125" s="147"/>
      <c r="E125" s="320"/>
      <c r="F125" s="321"/>
      <c r="G125" s="149"/>
      <c r="H125" s="148"/>
      <c r="I125" s="148"/>
      <c r="J125" s="322"/>
      <c r="K125" s="324" t="str">
        <f>IFERROR(INDEX(Lookup!$G$3:$G$6,MATCH(J125,Lookup!$F$3:$F$6,0)),"")</f>
        <v/>
      </c>
      <c r="L125" s="323"/>
      <c r="M125" s="322"/>
      <c r="N125" s="846">
        <f t="shared" si="28"/>
        <v>0</v>
      </c>
      <c r="O125" s="325">
        <f t="shared" si="29"/>
        <v>0</v>
      </c>
      <c r="P125" s="847">
        <f>IF(I125&lt;INDEX(Lookup!$U$2:$U$10,MATCH($D$48,Lookup!$S$2:$S$10,0)),0,IF(U125="X",0,IFERROR(L125*50,0)))</f>
        <v>0</v>
      </c>
      <c r="Q125" s="326">
        <f>IF(I125&lt;INDEX(Lookup!$U$2:$U$10,MATCH($D$48,Lookup!$S$2:$S$10,0)),0,IF(U125="X",0,IFERROR(P125*K125,0)))</f>
        <v>0</v>
      </c>
      <c r="R125" s="326">
        <v>0</v>
      </c>
      <c r="S125" s="424">
        <v>0</v>
      </c>
      <c r="T125" s="322"/>
      <c r="U125" s="143"/>
      <c r="V125" s="397"/>
      <c r="W125" s="555"/>
      <c r="X125" s="576">
        <f t="shared" si="30"/>
        <v>0</v>
      </c>
      <c r="Y125" s="576">
        <f t="shared" si="31"/>
        <v>0</v>
      </c>
      <c r="Z125" s="576">
        <f t="shared" si="32"/>
        <v>0</v>
      </c>
      <c r="AA125" s="576">
        <f t="shared" si="33"/>
        <v>0</v>
      </c>
      <c r="AB125" s="553"/>
      <c r="AC125" s="553"/>
      <c r="AD125" s="553"/>
      <c r="AE125" s="553"/>
      <c r="AF125" s="553"/>
      <c r="AG125" s="553"/>
      <c r="AH125" s="553"/>
      <c r="AI125" s="397"/>
      <c r="AJ125" s="555"/>
      <c r="AK125" s="576">
        <f t="shared" si="34"/>
        <v>0</v>
      </c>
      <c r="AL125" s="576">
        <f t="shared" si="35"/>
        <v>0</v>
      </c>
      <c r="AM125" s="599"/>
      <c r="AN125" s="599"/>
      <c r="AO125" s="553"/>
      <c r="AP125" s="553"/>
      <c r="AQ125" s="553"/>
      <c r="AR125" s="553"/>
      <c r="AS125" s="397"/>
      <c r="AT125" s="397"/>
      <c r="AU125" s="397"/>
      <c r="AV125" s="397"/>
      <c r="AW125" s="397"/>
      <c r="AX125" s="397"/>
      <c r="AY125" s="397"/>
      <c r="AZ125" s="397"/>
      <c r="BA125" s="397"/>
      <c r="BB125" s="397"/>
      <c r="BC125" s="397"/>
      <c r="BD125" s="553"/>
      <c r="BE125" s="397"/>
      <c r="BF125" s="397"/>
      <c r="BG125" s="397"/>
      <c r="BH125" s="397"/>
    </row>
    <row r="126" spans="2:60" x14ac:dyDescent="0.35">
      <c r="B126" s="319"/>
      <c r="C126" s="147"/>
      <c r="D126" s="147"/>
      <c r="E126" s="320"/>
      <c r="F126" s="321"/>
      <c r="G126" s="149"/>
      <c r="H126" s="148"/>
      <c r="I126" s="148"/>
      <c r="J126" s="322"/>
      <c r="K126" s="324" t="str">
        <f>IFERROR(INDEX(Lookup!$G$3:$G$6,MATCH(J126,Lookup!$F$3:$F$6,0)),"")</f>
        <v/>
      </c>
      <c r="L126" s="323"/>
      <c r="M126" s="322"/>
      <c r="N126" s="846">
        <f t="shared" si="28"/>
        <v>0</v>
      </c>
      <c r="O126" s="325">
        <f t="shared" si="29"/>
        <v>0</v>
      </c>
      <c r="P126" s="847">
        <f>IF(I126&lt;INDEX(Lookup!$U$2:$U$10,MATCH($D$48,Lookup!$S$2:$S$10,0)),0,IF(U126="X",0,IFERROR(L126*50,0)))</f>
        <v>0</v>
      </c>
      <c r="Q126" s="326">
        <f>IF(I126&lt;INDEX(Lookup!$U$2:$U$10,MATCH($D$48,Lookup!$S$2:$S$10,0)),0,IF(U126="X",0,IFERROR(P126*K126,0)))</f>
        <v>0</v>
      </c>
      <c r="R126" s="326">
        <v>0</v>
      </c>
      <c r="S126" s="424">
        <v>0</v>
      </c>
      <c r="T126" s="322"/>
      <c r="U126" s="143"/>
      <c r="V126" s="397"/>
      <c r="W126" s="555"/>
      <c r="X126" s="576">
        <f t="shared" si="30"/>
        <v>0</v>
      </c>
      <c r="Y126" s="576">
        <f t="shared" si="31"/>
        <v>0</v>
      </c>
      <c r="Z126" s="576">
        <f t="shared" si="32"/>
        <v>0</v>
      </c>
      <c r="AA126" s="576">
        <f t="shared" si="33"/>
        <v>0</v>
      </c>
      <c r="AB126" s="553"/>
      <c r="AC126" s="553"/>
      <c r="AD126" s="553"/>
      <c r="AE126" s="553"/>
      <c r="AF126" s="553"/>
      <c r="AG126" s="553"/>
      <c r="AH126" s="553"/>
      <c r="AI126" s="397"/>
      <c r="AJ126" s="555"/>
      <c r="AK126" s="576">
        <f t="shared" si="34"/>
        <v>0</v>
      </c>
      <c r="AL126" s="576">
        <f t="shared" si="35"/>
        <v>0</v>
      </c>
      <c r="AM126" s="599"/>
      <c r="AN126" s="599"/>
      <c r="AO126" s="553"/>
      <c r="AP126" s="553"/>
      <c r="AQ126" s="553"/>
      <c r="AR126" s="553"/>
      <c r="AS126" s="397"/>
      <c r="AT126" s="397"/>
      <c r="AU126" s="397"/>
      <c r="AV126" s="397"/>
      <c r="AW126" s="397"/>
      <c r="AX126" s="397"/>
      <c r="AY126" s="397"/>
      <c r="AZ126" s="397"/>
      <c r="BA126" s="397"/>
      <c r="BB126" s="397"/>
      <c r="BC126" s="397"/>
      <c r="BD126" s="553"/>
      <c r="BE126" s="397"/>
      <c r="BF126" s="397"/>
      <c r="BG126" s="397"/>
      <c r="BH126" s="397"/>
    </row>
    <row r="127" spans="2:60" x14ac:dyDescent="0.35">
      <c r="B127" s="319"/>
      <c r="C127" s="147"/>
      <c r="D127" s="147"/>
      <c r="E127" s="320"/>
      <c r="F127" s="321"/>
      <c r="G127" s="149"/>
      <c r="H127" s="148"/>
      <c r="I127" s="148"/>
      <c r="J127" s="322"/>
      <c r="K127" s="324" t="str">
        <f>IFERROR(INDEX(Lookup!$G$3:$G$6,MATCH(J127,Lookup!$F$3:$F$6,0)),"")</f>
        <v/>
      </c>
      <c r="L127" s="323"/>
      <c r="M127" s="322"/>
      <c r="N127" s="846">
        <f t="shared" si="28"/>
        <v>0</v>
      </c>
      <c r="O127" s="325">
        <f t="shared" si="29"/>
        <v>0</v>
      </c>
      <c r="P127" s="847">
        <f>IF(I127&lt;INDEX(Lookup!$U$2:$U$10,MATCH($D$48,Lookup!$S$2:$S$10,0)),0,IF(U127="X",0,IFERROR(L127*50,0)))</f>
        <v>0</v>
      </c>
      <c r="Q127" s="326">
        <f>IF(I127&lt;INDEX(Lookup!$U$2:$U$10,MATCH($D$48,Lookup!$S$2:$S$10,0)),0,IF(U127="X",0,IFERROR(P127*K127,0)))</f>
        <v>0</v>
      </c>
      <c r="R127" s="326">
        <v>0</v>
      </c>
      <c r="S127" s="424">
        <v>0</v>
      </c>
      <c r="T127" s="322"/>
      <c r="U127" s="143"/>
      <c r="V127" s="397"/>
      <c r="W127" s="555"/>
      <c r="X127" s="576">
        <f t="shared" si="30"/>
        <v>0</v>
      </c>
      <c r="Y127" s="576">
        <f t="shared" si="31"/>
        <v>0</v>
      </c>
      <c r="Z127" s="576">
        <f t="shared" si="32"/>
        <v>0</v>
      </c>
      <c r="AA127" s="576">
        <f t="shared" si="33"/>
        <v>0</v>
      </c>
      <c r="AB127" s="553"/>
      <c r="AC127" s="553"/>
      <c r="AD127" s="553"/>
      <c r="AE127" s="553"/>
      <c r="AF127" s="553"/>
      <c r="AG127" s="553"/>
      <c r="AH127" s="553"/>
      <c r="AI127" s="397"/>
      <c r="AJ127" s="555"/>
      <c r="AK127" s="576">
        <f t="shared" si="34"/>
        <v>0</v>
      </c>
      <c r="AL127" s="576">
        <f t="shared" si="35"/>
        <v>0</v>
      </c>
      <c r="AM127" s="599"/>
      <c r="AN127" s="599"/>
      <c r="AO127" s="553"/>
      <c r="AP127" s="553"/>
      <c r="AQ127" s="553"/>
      <c r="AR127" s="553"/>
      <c r="AS127" s="397"/>
      <c r="AT127" s="397"/>
      <c r="AU127" s="397"/>
      <c r="AV127" s="397"/>
      <c r="AW127" s="397"/>
      <c r="AX127" s="397"/>
      <c r="AY127" s="397"/>
      <c r="AZ127" s="397"/>
      <c r="BA127" s="397"/>
      <c r="BB127" s="397"/>
      <c r="BC127" s="397"/>
      <c r="BD127" s="553"/>
      <c r="BE127" s="397"/>
      <c r="BF127" s="397"/>
      <c r="BG127" s="397"/>
      <c r="BH127" s="397"/>
    </row>
    <row r="128" spans="2:60" x14ac:dyDescent="0.35">
      <c r="B128" s="319"/>
      <c r="C128" s="147"/>
      <c r="D128" s="147"/>
      <c r="E128" s="320"/>
      <c r="F128" s="321"/>
      <c r="G128" s="149"/>
      <c r="H128" s="148"/>
      <c r="I128" s="148"/>
      <c r="J128" s="322"/>
      <c r="K128" s="324" t="str">
        <f>IFERROR(INDEX(Lookup!$G$3:$G$6,MATCH(J128,Lookup!$F$3:$F$6,0)),"")</f>
        <v/>
      </c>
      <c r="L128" s="323"/>
      <c r="M128" s="322"/>
      <c r="N128" s="846">
        <f t="shared" si="28"/>
        <v>0</v>
      </c>
      <c r="O128" s="325">
        <f t="shared" si="29"/>
        <v>0</v>
      </c>
      <c r="P128" s="847">
        <f>IF(I128&lt;INDEX(Lookup!$U$2:$U$10,MATCH($D$48,Lookup!$S$2:$S$10,0)),0,IF(U128="X",0,IFERROR(L128*50,0)))</f>
        <v>0</v>
      </c>
      <c r="Q128" s="326">
        <f>IF(I128&lt;INDEX(Lookup!$U$2:$U$10,MATCH($D$48,Lookup!$S$2:$S$10,0)),0,IF(U128="X",0,IFERROR(P128*K128,0)))</f>
        <v>0</v>
      </c>
      <c r="R128" s="326">
        <v>0</v>
      </c>
      <c r="S128" s="424">
        <v>0</v>
      </c>
      <c r="T128" s="322"/>
      <c r="U128" s="143"/>
      <c r="V128" s="397"/>
      <c r="W128" s="555"/>
      <c r="X128" s="576">
        <f t="shared" si="30"/>
        <v>0</v>
      </c>
      <c r="Y128" s="576">
        <f t="shared" si="31"/>
        <v>0</v>
      </c>
      <c r="Z128" s="576">
        <f t="shared" si="32"/>
        <v>0</v>
      </c>
      <c r="AA128" s="576">
        <f t="shared" si="33"/>
        <v>0</v>
      </c>
      <c r="AB128" s="553"/>
      <c r="AC128" s="553"/>
      <c r="AD128" s="553"/>
      <c r="AE128" s="553"/>
      <c r="AF128" s="553"/>
      <c r="AG128" s="553"/>
      <c r="AH128" s="553"/>
      <c r="AI128" s="397"/>
      <c r="AJ128" s="555"/>
      <c r="AK128" s="576">
        <f t="shared" si="34"/>
        <v>0</v>
      </c>
      <c r="AL128" s="576">
        <f t="shared" si="35"/>
        <v>0</v>
      </c>
      <c r="AM128" s="599"/>
      <c r="AN128" s="599"/>
      <c r="AO128" s="553"/>
      <c r="AP128" s="553"/>
      <c r="AQ128" s="553"/>
      <c r="AR128" s="553"/>
      <c r="AS128" s="397"/>
      <c r="AT128" s="397"/>
      <c r="AU128" s="397"/>
      <c r="AV128" s="397"/>
      <c r="AW128" s="397"/>
      <c r="AX128" s="397"/>
      <c r="AY128" s="397"/>
      <c r="AZ128" s="397"/>
      <c r="BA128" s="397"/>
      <c r="BB128" s="397"/>
      <c r="BC128" s="397"/>
      <c r="BD128" s="553"/>
      <c r="BE128" s="397"/>
      <c r="BF128" s="397"/>
      <c r="BG128" s="397"/>
      <c r="BH128" s="397"/>
    </row>
    <row r="129" spans="2:60" x14ac:dyDescent="0.35">
      <c r="B129" s="319"/>
      <c r="C129" s="147"/>
      <c r="D129" s="147"/>
      <c r="E129" s="320"/>
      <c r="F129" s="321"/>
      <c r="G129" s="149"/>
      <c r="H129" s="148"/>
      <c r="I129" s="148"/>
      <c r="J129" s="322"/>
      <c r="K129" s="324" t="str">
        <f>IFERROR(INDEX(Lookup!$G$3:$G$6,MATCH(J129,Lookup!$F$3:$F$6,0)),"")</f>
        <v/>
      </c>
      <c r="L129" s="323"/>
      <c r="M129" s="322"/>
      <c r="N129" s="846">
        <f t="shared" si="28"/>
        <v>0</v>
      </c>
      <c r="O129" s="325">
        <f t="shared" si="29"/>
        <v>0</v>
      </c>
      <c r="P129" s="847">
        <f>IF(I129&lt;INDEX(Lookup!$U$2:$U$10,MATCH($D$48,Lookup!$S$2:$S$10,0)),0,IF(U129="X",0,IFERROR(L129*50,0)))</f>
        <v>0</v>
      </c>
      <c r="Q129" s="326">
        <f>IF(I129&lt;INDEX(Lookup!$U$2:$U$10,MATCH($D$48,Lookup!$S$2:$S$10,0)),0,IF(U129="X",0,IFERROR(P129*K129,0)))</f>
        <v>0</v>
      </c>
      <c r="R129" s="326">
        <v>0</v>
      </c>
      <c r="S129" s="424">
        <v>0</v>
      </c>
      <c r="T129" s="322"/>
      <c r="U129" s="143"/>
      <c r="V129" s="397"/>
      <c r="W129" s="555"/>
      <c r="X129" s="576">
        <f t="shared" si="30"/>
        <v>0</v>
      </c>
      <c r="Y129" s="576">
        <f t="shared" si="31"/>
        <v>0</v>
      </c>
      <c r="Z129" s="576">
        <f t="shared" si="32"/>
        <v>0</v>
      </c>
      <c r="AA129" s="576">
        <f t="shared" si="33"/>
        <v>0</v>
      </c>
      <c r="AB129" s="553"/>
      <c r="AC129" s="553"/>
      <c r="AD129" s="553"/>
      <c r="AE129" s="553"/>
      <c r="AF129" s="553"/>
      <c r="AG129" s="553"/>
      <c r="AH129" s="553"/>
      <c r="AI129" s="397"/>
      <c r="AJ129" s="555"/>
      <c r="AK129" s="576">
        <f t="shared" si="34"/>
        <v>0</v>
      </c>
      <c r="AL129" s="576">
        <f t="shared" si="35"/>
        <v>0</v>
      </c>
      <c r="AM129" s="599"/>
      <c r="AN129" s="599"/>
      <c r="AO129" s="553"/>
      <c r="AP129" s="553"/>
      <c r="AQ129" s="553"/>
      <c r="AR129" s="553"/>
      <c r="AS129" s="397"/>
      <c r="AT129" s="397"/>
      <c r="AU129" s="397"/>
      <c r="AV129" s="397"/>
      <c r="AW129" s="397"/>
      <c r="AX129" s="397"/>
      <c r="AY129" s="397"/>
      <c r="AZ129" s="397"/>
      <c r="BA129" s="397"/>
      <c r="BB129" s="397"/>
      <c r="BC129" s="397"/>
      <c r="BD129" s="553"/>
      <c r="BE129" s="397"/>
      <c r="BF129" s="397"/>
      <c r="BG129" s="397"/>
      <c r="BH129" s="397"/>
    </row>
    <row r="130" spans="2:60" x14ac:dyDescent="0.35">
      <c r="B130" s="319"/>
      <c r="C130" s="147"/>
      <c r="D130" s="147"/>
      <c r="E130" s="320"/>
      <c r="F130" s="321"/>
      <c r="G130" s="149"/>
      <c r="H130" s="148"/>
      <c r="I130" s="148"/>
      <c r="J130" s="322"/>
      <c r="K130" s="324" t="str">
        <f>IFERROR(INDEX(Lookup!$G$3:$G$6,MATCH(J130,Lookup!$F$3:$F$6,0)),"")</f>
        <v/>
      </c>
      <c r="L130" s="323"/>
      <c r="M130" s="322"/>
      <c r="N130" s="846">
        <f t="shared" si="28"/>
        <v>0</v>
      </c>
      <c r="O130" s="325">
        <f t="shared" si="29"/>
        <v>0</v>
      </c>
      <c r="P130" s="847">
        <f>IF(I130&lt;INDEX(Lookup!$U$2:$U$10,MATCH($D$48,Lookup!$S$2:$S$10,0)),0,IF(U130="X",0,IFERROR(L130*50,0)))</f>
        <v>0</v>
      </c>
      <c r="Q130" s="326">
        <f>IF(I130&lt;INDEX(Lookup!$U$2:$U$10,MATCH($D$48,Lookup!$S$2:$S$10,0)),0,IF(U130="X",0,IFERROR(P130*K130,0)))</f>
        <v>0</v>
      </c>
      <c r="R130" s="326">
        <v>0</v>
      </c>
      <c r="S130" s="424">
        <v>0</v>
      </c>
      <c r="T130" s="322"/>
      <c r="U130" s="143"/>
      <c r="V130" s="397"/>
      <c r="W130" s="555"/>
      <c r="X130" s="576">
        <f t="shared" si="30"/>
        <v>0</v>
      </c>
      <c r="Y130" s="576">
        <f t="shared" si="31"/>
        <v>0</v>
      </c>
      <c r="Z130" s="576">
        <f t="shared" si="32"/>
        <v>0</v>
      </c>
      <c r="AA130" s="576">
        <f t="shared" si="33"/>
        <v>0</v>
      </c>
      <c r="AB130" s="553"/>
      <c r="AC130" s="553"/>
      <c r="AD130" s="553"/>
      <c r="AE130" s="553"/>
      <c r="AF130" s="553"/>
      <c r="AG130" s="553"/>
      <c r="AH130" s="553"/>
      <c r="AI130" s="397"/>
      <c r="AJ130" s="555"/>
      <c r="AK130" s="576">
        <f t="shared" si="34"/>
        <v>0</v>
      </c>
      <c r="AL130" s="576">
        <f t="shared" si="35"/>
        <v>0</v>
      </c>
      <c r="AM130" s="599"/>
      <c r="AN130" s="599"/>
      <c r="AO130" s="553"/>
      <c r="AP130" s="553"/>
      <c r="AQ130" s="553"/>
      <c r="AR130" s="553"/>
      <c r="AS130" s="397"/>
      <c r="AT130" s="397"/>
      <c r="AU130" s="397"/>
      <c r="AV130" s="397"/>
      <c r="AW130" s="397"/>
      <c r="AX130" s="397"/>
      <c r="AY130" s="397"/>
      <c r="AZ130" s="397"/>
      <c r="BA130" s="397"/>
      <c r="BB130" s="397"/>
      <c r="BC130" s="397"/>
      <c r="BD130" s="553"/>
      <c r="BE130" s="397"/>
      <c r="BF130" s="397"/>
      <c r="BG130" s="397"/>
      <c r="BH130" s="397"/>
    </row>
    <row r="131" spans="2:60" x14ac:dyDescent="0.35">
      <c r="B131" s="319"/>
      <c r="C131" s="147"/>
      <c r="D131" s="147"/>
      <c r="E131" s="320"/>
      <c r="F131" s="321"/>
      <c r="G131" s="149"/>
      <c r="H131" s="148"/>
      <c r="I131" s="148"/>
      <c r="J131" s="322"/>
      <c r="K131" s="324" t="str">
        <f>IFERROR(INDEX(Lookup!$G$3:$G$6,MATCH(J131,Lookup!$F$3:$F$6,0)),"")</f>
        <v/>
      </c>
      <c r="L131" s="323"/>
      <c r="M131" s="322"/>
      <c r="N131" s="846">
        <f t="shared" si="28"/>
        <v>0</v>
      </c>
      <c r="O131" s="325">
        <f t="shared" si="29"/>
        <v>0</v>
      </c>
      <c r="P131" s="847">
        <f>IF(I131&lt;INDEX(Lookup!$U$2:$U$10,MATCH($D$48,Lookup!$S$2:$S$10,0)),0,IF(U131="X",0,IFERROR(L131*50,0)))</f>
        <v>0</v>
      </c>
      <c r="Q131" s="326">
        <f>IF(I131&lt;INDEX(Lookup!$U$2:$U$10,MATCH($D$48,Lookup!$S$2:$S$10,0)),0,IF(U131="X",0,IFERROR(P131*K131,0)))</f>
        <v>0</v>
      </c>
      <c r="R131" s="326">
        <v>0</v>
      </c>
      <c r="S131" s="424">
        <v>0</v>
      </c>
      <c r="T131" s="322"/>
      <c r="U131" s="143"/>
      <c r="V131" s="397"/>
      <c r="W131" s="555"/>
      <c r="X131" s="576">
        <f t="shared" si="30"/>
        <v>0</v>
      </c>
      <c r="Y131" s="576">
        <f t="shared" si="31"/>
        <v>0</v>
      </c>
      <c r="Z131" s="576">
        <f t="shared" si="32"/>
        <v>0</v>
      </c>
      <c r="AA131" s="576">
        <f t="shared" si="33"/>
        <v>0</v>
      </c>
      <c r="AB131" s="553"/>
      <c r="AC131" s="553"/>
      <c r="AD131" s="553"/>
      <c r="AE131" s="553"/>
      <c r="AF131" s="553"/>
      <c r="AG131" s="553"/>
      <c r="AH131" s="553"/>
      <c r="AI131" s="397"/>
      <c r="AJ131" s="555"/>
      <c r="AK131" s="576">
        <f t="shared" si="34"/>
        <v>0</v>
      </c>
      <c r="AL131" s="576">
        <f t="shared" si="35"/>
        <v>0</v>
      </c>
      <c r="AM131" s="599"/>
      <c r="AN131" s="599"/>
      <c r="AO131" s="553"/>
      <c r="AP131" s="553"/>
      <c r="AQ131" s="553"/>
      <c r="AR131" s="553"/>
      <c r="AS131" s="397"/>
      <c r="AT131" s="397"/>
      <c r="AU131" s="397"/>
      <c r="AV131" s="397"/>
      <c r="AW131" s="397"/>
      <c r="AX131" s="397"/>
      <c r="AY131" s="397"/>
      <c r="AZ131" s="397"/>
      <c r="BA131" s="397"/>
      <c r="BB131" s="397"/>
      <c r="BC131" s="397"/>
      <c r="BD131" s="553"/>
      <c r="BE131" s="397"/>
      <c r="BF131" s="397"/>
      <c r="BG131" s="397"/>
      <c r="BH131" s="397"/>
    </row>
    <row r="132" spans="2:60" x14ac:dyDescent="0.35">
      <c r="B132" s="319"/>
      <c r="C132" s="147"/>
      <c r="D132" s="147"/>
      <c r="E132" s="320"/>
      <c r="F132" s="321"/>
      <c r="G132" s="149"/>
      <c r="H132" s="148"/>
      <c r="I132" s="148"/>
      <c r="J132" s="322"/>
      <c r="K132" s="324" t="str">
        <f>IFERROR(INDEX(Lookup!$G$3:$G$6,MATCH(J132,Lookup!$F$3:$F$6,0)),"")</f>
        <v/>
      </c>
      <c r="L132" s="323"/>
      <c r="M132" s="322"/>
      <c r="N132" s="846">
        <f t="shared" si="28"/>
        <v>0</v>
      </c>
      <c r="O132" s="325">
        <f t="shared" si="29"/>
        <v>0</v>
      </c>
      <c r="P132" s="847">
        <f>IF(I132&lt;INDEX(Lookup!$U$2:$U$10,MATCH($D$48,Lookup!$S$2:$S$10,0)),0,IF(U132="X",0,IFERROR(L132*50,0)))</f>
        <v>0</v>
      </c>
      <c r="Q132" s="326">
        <f>IF(I132&lt;INDEX(Lookup!$U$2:$U$10,MATCH($D$48,Lookup!$S$2:$S$10,0)),0,IF(U132="X",0,IFERROR(P132*K132,0)))</f>
        <v>0</v>
      </c>
      <c r="R132" s="326">
        <v>0</v>
      </c>
      <c r="S132" s="424">
        <v>0</v>
      </c>
      <c r="T132" s="322"/>
      <c r="U132" s="143"/>
      <c r="V132" s="397"/>
      <c r="W132" s="555"/>
      <c r="X132" s="576">
        <f t="shared" si="30"/>
        <v>0</v>
      </c>
      <c r="Y132" s="576">
        <f t="shared" si="31"/>
        <v>0</v>
      </c>
      <c r="Z132" s="576">
        <f t="shared" si="32"/>
        <v>0</v>
      </c>
      <c r="AA132" s="576">
        <f t="shared" si="33"/>
        <v>0</v>
      </c>
      <c r="AB132" s="553"/>
      <c r="AC132" s="553"/>
      <c r="AD132" s="553"/>
      <c r="AE132" s="553"/>
      <c r="AF132" s="553"/>
      <c r="AG132" s="553"/>
      <c r="AH132" s="553"/>
      <c r="AI132" s="397"/>
      <c r="AJ132" s="555"/>
      <c r="AK132" s="576">
        <f t="shared" si="34"/>
        <v>0</v>
      </c>
      <c r="AL132" s="576">
        <f t="shared" si="35"/>
        <v>0</v>
      </c>
      <c r="AM132" s="599"/>
      <c r="AN132" s="599"/>
      <c r="AO132" s="553"/>
      <c r="AP132" s="553"/>
      <c r="AQ132" s="553"/>
      <c r="AR132" s="553"/>
      <c r="AS132" s="397"/>
      <c r="AT132" s="397"/>
      <c r="AU132" s="397"/>
      <c r="AV132" s="397"/>
      <c r="AW132" s="397"/>
      <c r="AX132" s="397"/>
      <c r="AY132" s="397"/>
      <c r="AZ132" s="397"/>
      <c r="BA132" s="397"/>
      <c r="BB132" s="397"/>
      <c r="BC132" s="397"/>
      <c r="BD132" s="553"/>
      <c r="BE132" s="397"/>
      <c r="BF132" s="397"/>
      <c r="BG132" s="397"/>
      <c r="BH132" s="397"/>
    </row>
    <row r="133" spans="2:60" x14ac:dyDescent="0.35">
      <c r="B133" s="319"/>
      <c r="C133" s="147"/>
      <c r="D133" s="147"/>
      <c r="E133" s="320"/>
      <c r="F133" s="321"/>
      <c r="G133" s="149"/>
      <c r="H133" s="148"/>
      <c r="I133" s="148"/>
      <c r="J133" s="322"/>
      <c r="K133" s="324" t="str">
        <f>IFERROR(INDEX(Lookup!$G$3:$G$6,MATCH(J133,Lookup!$F$3:$F$6,0)),"")</f>
        <v/>
      </c>
      <c r="L133" s="323"/>
      <c r="M133" s="322"/>
      <c r="N133" s="846">
        <f t="shared" si="28"/>
        <v>0</v>
      </c>
      <c r="O133" s="325">
        <f t="shared" si="29"/>
        <v>0</v>
      </c>
      <c r="P133" s="847">
        <f>IF(I133&lt;INDEX(Lookup!$U$2:$U$10,MATCH($D$48,Lookup!$S$2:$S$10,0)),0,IF(U133="X",0,IFERROR(L133*50,0)))</f>
        <v>0</v>
      </c>
      <c r="Q133" s="326">
        <f>IF(I133&lt;INDEX(Lookup!$U$2:$U$10,MATCH($D$48,Lookup!$S$2:$S$10,0)),0,IF(U133="X",0,IFERROR(P133*K133,0)))</f>
        <v>0</v>
      </c>
      <c r="R133" s="326">
        <v>0</v>
      </c>
      <c r="S133" s="424">
        <v>0</v>
      </c>
      <c r="T133" s="322"/>
      <c r="U133" s="143"/>
      <c r="V133" s="397"/>
      <c r="W133" s="555"/>
      <c r="X133" s="576">
        <f t="shared" si="30"/>
        <v>0</v>
      </c>
      <c r="Y133" s="576">
        <f t="shared" si="31"/>
        <v>0</v>
      </c>
      <c r="Z133" s="576">
        <f t="shared" si="32"/>
        <v>0</v>
      </c>
      <c r="AA133" s="576">
        <f t="shared" si="33"/>
        <v>0</v>
      </c>
      <c r="AB133" s="553"/>
      <c r="AC133" s="553"/>
      <c r="AD133" s="553"/>
      <c r="AE133" s="553"/>
      <c r="AF133" s="553"/>
      <c r="AG133" s="553"/>
      <c r="AH133" s="553"/>
      <c r="AI133" s="397"/>
      <c r="AJ133" s="555"/>
      <c r="AK133" s="576">
        <f t="shared" si="34"/>
        <v>0</v>
      </c>
      <c r="AL133" s="576">
        <f t="shared" si="35"/>
        <v>0</v>
      </c>
      <c r="AM133" s="599"/>
      <c r="AN133" s="599"/>
      <c r="AO133" s="553"/>
      <c r="AP133" s="553"/>
      <c r="AQ133" s="553"/>
      <c r="AR133" s="553"/>
      <c r="AS133" s="397"/>
      <c r="AT133" s="397"/>
      <c r="AU133" s="397"/>
      <c r="AV133" s="397"/>
      <c r="AW133" s="397"/>
      <c r="AX133" s="397"/>
      <c r="AY133" s="397"/>
      <c r="AZ133" s="397"/>
      <c r="BA133" s="397"/>
      <c r="BB133" s="397"/>
      <c r="BC133" s="397"/>
      <c r="BD133" s="553"/>
      <c r="BE133" s="397"/>
      <c r="BF133" s="397"/>
      <c r="BG133" s="397"/>
      <c r="BH133" s="397"/>
    </row>
    <row r="134" spans="2:60" x14ac:dyDescent="0.35">
      <c r="B134" s="319"/>
      <c r="C134" s="147"/>
      <c r="D134" s="147"/>
      <c r="E134" s="320"/>
      <c r="F134" s="321"/>
      <c r="G134" s="149"/>
      <c r="H134" s="148"/>
      <c r="I134" s="148"/>
      <c r="J134" s="322"/>
      <c r="K134" s="324" t="str">
        <f>IFERROR(INDEX(Lookup!$G$3:$G$6,MATCH(J134,Lookup!$F$3:$F$6,0)),"")</f>
        <v/>
      </c>
      <c r="L134" s="323"/>
      <c r="M134" s="322"/>
      <c r="N134" s="846">
        <f t="shared" si="28"/>
        <v>0</v>
      </c>
      <c r="O134" s="325">
        <f t="shared" si="29"/>
        <v>0</v>
      </c>
      <c r="P134" s="847">
        <f>IF(I134&lt;INDEX(Lookup!$U$2:$U$10,MATCH($D$48,Lookup!$S$2:$S$10,0)),0,IF(U134="X",0,IFERROR(L134*50,0)))</f>
        <v>0</v>
      </c>
      <c r="Q134" s="326">
        <f>IF(I134&lt;INDEX(Lookup!$U$2:$U$10,MATCH($D$48,Lookup!$S$2:$S$10,0)),0,IF(U134="X",0,IFERROR(P134*K134,0)))</f>
        <v>0</v>
      </c>
      <c r="R134" s="326">
        <v>0</v>
      </c>
      <c r="S134" s="424">
        <v>0</v>
      </c>
      <c r="T134" s="322"/>
      <c r="U134" s="143"/>
      <c r="V134" s="397"/>
      <c r="W134" s="555"/>
      <c r="X134" s="576">
        <f t="shared" si="30"/>
        <v>0</v>
      </c>
      <c r="Y134" s="576">
        <f t="shared" si="31"/>
        <v>0</v>
      </c>
      <c r="Z134" s="576">
        <f t="shared" si="32"/>
        <v>0</v>
      </c>
      <c r="AA134" s="576">
        <f t="shared" si="33"/>
        <v>0</v>
      </c>
      <c r="AB134" s="553"/>
      <c r="AC134" s="553"/>
      <c r="AD134" s="553"/>
      <c r="AE134" s="553"/>
      <c r="AF134" s="553"/>
      <c r="AG134" s="553"/>
      <c r="AH134" s="553"/>
      <c r="AI134" s="397"/>
      <c r="AJ134" s="555"/>
      <c r="AK134" s="576">
        <f t="shared" si="34"/>
        <v>0</v>
      </c>
      <c r="AL134" s="576">
        <f t="shared" si="35"/>
        <v>0</v>
      </c>
      <c r="AM134" s="599"/>
      <c r="AN134" s="599"/>
      <c r="AO134" s="553"/>
      <c r="AP134" s="553"/>
      <c r="AQ134" s="553"/>
      <c r="AR134" s="553"/>
      <c r="AS134" s="397"/>
      <c r="AT134" s="397"/>
      <c r="AU134" s="397"/>
      <c r="AV134" s="397"/>
      <c r="AW134" s="397"/>
      <c r="AX134" s="397"/>
      <c r="AY134" s="397"/>
      <c r="AZ134" s="397"/>
      <c r="BA134" s="397"/>
      <c r="BB134" s="397"/>
      <c r="BC134" s="397"/>
      <c r="BD134" s="553"/>
      <c r="BE134" s="397"/>
      <c r="BF134" s="397"/>
      <c r="BG134" s="397"/>
      <c r="BH134" s="397"/>
    </row>
    <row r="135" spans="2:60" x14ac:dyDescent="0.35">
      <c r="B135" s="319"/>
      <c r="C135" s="147"/>
      <c r="D135" s="147"/>
      <c r="E135" s="320"/>
      <c r="F135" s="321"/>
      <c r="G135" s="149"/>
      <c r="H135" s="148"/>
      <c r="I135" s="148"/>
      <c r="J135" s="322"/>
      <c r="K135" s="324" t="str">
        <f>IFERROR(INDEX(Lookup!$G$3:$G$6,MATCH(J135,Lookup!$F$3:$F$6,0)),"")</f>
        <v/>
      </c>
      <c r="L135" s="323"/>
      <c r="M135" s="322"/>
      <c r="N135" s="846">
        <f t="shared" si="28"/>
        <v>0</v>
      </c>
      <c r="O135" s="325">
        <f t="shared" si="29"/>
        <v>0</v>
      </c>
      <c r="P135" s="847">
        <f>IF(I135&lt;INDEX(Lookup!$U$2:$U$10,MATCH($D$48,Lookup!$S$2:$S$10,0)),0,IF(U135="X",0,IFERROR(L135*50,0)))</f>
        <v>0</v>
      </c>
      <c r="Q135" s="326">
        <f>IF(I135&lt;INDEX(Lookup!$U$2:$U$10,MATCH($D$48,Lookup!$S$2:$S$10,0)),0,IF(U135="X",0,IFERROR(P135*K135,0)))</f>
        <v>0</v>
      </c>
      <c r="R135" s="326">
        <v>0</v>
      </c>
      <c r="S135" s="424">
        <v>0</v>
      </c>
      <c r="T135" s="322"/>
      <c r="U135" s="143"/>
      <c r="V135" s="397"/>
      <c r="W135" s="555"/>
      <c r="X135" s="576">
        <f t="shared" si="30"/>
        <v>0</v>
      </c>
      <c r="Y135" s="576">
        <f t="shared" si="31"/>
        <v>0</v>
      </c>
      <c r="Z135" s="576">
        <f t="shared" si="32"/>
        <v>0</v>
      </c>
      <c r="AA135" s="576">
        <f t="shared" si="33"/>
        <v>0</v>
      </c>
      <c r="AB135" s="553"/>
      <c r="AC135" s="553"/>
      <c r="AD135" s="553"/>
      <c r="AE135" s="553"/>
      <c r="AF135" s="553"/>
      <c r="AG135" s="553"/>
      <c r="AH135" s="553"/>
      <c r="AI135" s="397"/>
      <c r="AJ135" s="555"/>
      <c r="AK135" s="576">
        <f t="shared" si="34"/>
        <v>0</v>
      </c>
      <c r="AL135" s="576">
        <f t="shared" si="35"/>
        <v>0</v>
      </c>
      <c r="AM135" s="599"/>
      <c r="AN135" s="599"/>
      <c r="AO135" s="553"/>
      <c r="AP135" s="553"/>
      <c r="AQ135" s="553"/>
      <c r="AR135" s="553"/>
      <c r="AS135" s="397"/>
      <c r="AT135" s="397"/>
      <c r="AU135" s="397"/>
      <c r="AV135" s="397"/>
      <c r="AW135" s="397"/>
      <c r="AX135" s="397"/>
      <c r="AY135" s="397"/>
      <c r="AZ135" s="397"/>
      <c r="BA135" s="397"/>
      <c r="BB135" s="397"/>
      <c r="BC135" s="397"/>
      <c r="BD135" s="553"/>
      <c r="BE135" s="397"/>
      <c r="BF135" s="397"/>
      <c r="BG135" s="397"/>
      <c r="BH135" s="397"/>
    </row>
    <row r="136" spans="2:60" x14ac:dyDescent="0.35">
      <c r="B136" s="319"/>
      <c r="C136" s="147"/>
      <c r="D136" s="147"/>
      <c r="E136" s="320"/>
      <c r="F136" s="321"/>
      <c r="G136" s="149"/>
      <c r="H136" s="148"/>
      <c r="I136" s="148"/>
      <c r="J136" s="322"/>
      <c r="K136" s="324" t="str">
        <f>IFERROR(INDEX(Lookup!$G$3:$G$6,MATCH(J136,Lookup!$F$3:$F$6,0)),"")</f>
        <v/>
      </c>
      <c r="L136" s="323"/>
      <c r="M136" s="322"/>
      <c r="N136" s="846">
        <f t="shared" si="28"/>
        <v>0</v>
      </c>
      <c r="O136" s="325">
        <f t="shared" si="29"/>
        <v>0</v>
      </c>
      <c r="P136" s="847">
        <f>IF(I136&lt;INDEX(Lookup!$U$2:$U$10,MATCH($D$48,Lookup!$S$2:$S$10,0)),0,IF(U136="X",0,IFERROR(L136*50,0)))</f>
        <v>0</v>
      </c>
      <c r="Q136" s="326">
        <f>IF(I136&lt;INDEX(Lookup!$U$2:$U$10,MATCH($D$48,Lookup!$S$2:$S$10,0)),0,IF(U136="X",0,IFERROR(P136*K136,0)))</f>
        <v>0</v>
      </c>
      <c r="R136" s="326">
        <v>0</v>
      </c>
      <c r="S136" s="424">
        <v>0</v>
      </c>
      <c r="T136" s="322"/>
      <c r="U136" s="143"/>
      <c r="V136" s="397"/>
      <c r="W136" s="555"/>
      <c r="X136" s="576">
        <f t="shared" si="30"/>
        <v>0</v>
      </c>
      <c r="Y136" s="576">
        <f t="shared" si="31"/>
        <v>0</v>
      </c>
      <c r="Z136" s="576">
        <f t="shared" si="32"/>
        <v>0</v>
      </c>
      <c r="AA136" s="576">
        <f t="shared" si="33"/>
        <v>0</v>
      </c>
      <c r="AB136" s="553"/>
      <c r="AC136" s="553"/>
      <c r="AD136" s="553"/>
      <c r="AE136" s="553"/>
      <c r="AF136" s="553"/>
      <c r="AG136" s="553"/>
      <c r="AH136" s="553"/>
      <c r="AI136" s="397"/>
      <c r="AJ136" s="555"/>
      <c r="AK136" s="576">
        <f t="shared" si="34"/>
        <v>0</v>
      </c>
      <c r="AL136" s="576">
        <f t="shared" si="35"/>
        <v>0</v>
      </c>
      <c r="AM136" s="599"/>
      <c r="AN136" s="599"/>
      <c r="AO136" s="553"/>
      <c r="AP136" s="553"/>
      <c r="AQ136" s="553"/>
      <c r="AR136" s="553"/>
      <c r="AS136" s="397"/>
      <c r="AT136" s="397"/>
      <c r="AU136" s="397"/>
      <c r="AV136" s="397"/>
      <c r="AW136" s="397"/>
      <c r="AX136" s="397"/>
      <c r="AY136" s="397"/>
      <c r="AZ136" s="397"/>
      <c r="BA136" s="397"/>
      <c r="BB136" s="397"/>
      <c r="BC136" s="397"/>
      <c r="BD136" s="553"/>
      <c r="BE136" s="397"/>
      <c r="BF136" s="397"/>
      <c r="BG136" s="397"/>
      <c r="BH136" s="397"/>
    </row>
    <row r="137" spans="2:60" x14ac:dyDescent="0.35">
      <c r="B137" s="319"/>
      <c r="C137" s="147"/>
      <c r="D137" s="147"/>
      <c r="E137" s="320"/>
      <c r="F137" s="321"/>
      <c r="G137" s="149"/>
      <c r="H137" s="148"/>
      <c r="I137" s="148"/>
      <c r="J137" s="322"/>
      <c r="K137" s="324" t="str">
        <f>IFERROR(INDEX(Lookup!$G$3:$G$6,MATCH(J137,Lookup!$F$3:$F$6,0)),"")</f>
        <v/>
      </c>
      <c r="L137" s="323"/>
      <c r="M137" s="322"/>
      <c r="N137" s="846">
        <f t="shared" si="28"/>
        <v>0</v>
      </c>
      <c r="O137" s="325">
        <f t="shared" si="29"/>
        <v>0</v>
      </c>
      <c r="P137" s="847">
        <f>IF(I137&lt;INDEX(Lookup!$U$2:$U$10,MATCH($D$48,Lookup!$S$2:$S$10,0)),0,IF(U137="X",0,IFERROR(L137*50,0)))</f>
        <v>0</v>
      </c>
      <c r="Q137" s="326">
        <f>IF(I137&lt;INDEX(Lookup!$U$2:$U$10,MATCH($D$48,Lookup!$S$2:$S$10,0)),0,IF(U137="X",0,IFERROR(P137*K137,0)))</f>
        <v>0</v>
      </c>
      <c r="R137" s="326">
        <v>0</v>
      </c>
      <c r="S137" s="424">
        <v>0</v>
      </c>
      <c r="T137" s="322"/>
      <c r="U137" s="143"/>
      <c r="V137" s="397"/>
      <c r="W137" s="555"/>
      <c r="X137" s="576">
        <f t="shared" si="30"/>
        <v>0</v>
      </c>
      <c r="Y137" s="576">
        <f t="shared" si="31"/>
        <v>0</v>
      </c>
      <c r="Z137" s="576">
        <f t="shared" si="32"/>
        <v>0</v>
      </c>
      <c r="AA137" s="576">
        <f t="shared" si="33"/>
        <v>0</v>
      </c>
      <c r="AB137" s="553"/>
      <c r="AC137" s="553"/>
      <c r="AD137" s="553"/>
      <c r="AE137" s="553"/>
      <c r="AF137" s="553"/>
      <c r="AG137" s="553"/>
      <c r="AH137" s="553"/>
      <c r="AI137" s="397"/>
      <c r="AJ137" s="555"/>
      <c r="AK137" s="576">
        <f t="shared" si="34"/>
        <v>0</v>
      </c>
      <c r="AL137" s="576">
        <f t="shared" si="35"/>
        <v>0</v>
      </c>
      <c r="AM137" s="599"/>
      <c r="AN137" s="599"/>
      <c r="AO137" s="553"/>
      <c r="AP137" s="553"/>
      <c r="AQ137" s="553"/>
      <c r="AR137" s="553"/>
      <c r="AS137" s="397"/>
      <c r="AT137" s="397"/>
      <c r="AU137" s="397"/>
      <c r="AV137" s="397"/>
      <c r="AW137" s="397"/>
      <c r="AX137" s="397"/>
      <c r="AY137" s="397"/>
      <c r="AZ137" s="397"/>
      <c r="BA137" s="397"/>
      <c r="BB137" s="397"/>
      <c r="BC137" s="397"/>
      <c r="BD137" s="553"/>
      <c r="BE137" s="397"/>
      <c r="BF137" s="397"/>
      <c r="BG137" s="397"/>
      <c r="BH137" s="397"/>
    </row>
    <row r="138" spans="2:60" x14ac:dyDescent="0.35">
      <c r="B138" s="319"/>
      <c r="C138" s="147"/>
      <c r="D138" s="147"/>
      <c r="E138" s="320"/>
      <c r="F138" s="321"/>
      <c r="G138" s="149"/>
      <c r="H138" s="148"/>
      <c r="I138" s="148"/>
      <c r="J138" s="322"/>
      <c r="K138" s="324" t="str">
        <f>IFERROR(INDEX(Lookup!$G$3:$G$6,MATCH(J138,Lookup!$F$3:$F$6,0)),"")</f>
        <v/>
      </c>
      <c r="L138" s="323"/>
      <c r="M138" s="322"/>
      <c r="N138" s="846">
        <f t="shared" si="28"/>
        <v>0</v>
      </c>
      <c r="O138" s="325">
        <f t="shared" si="29"/>
        <v>0</v>
      </c>
      <c r="P138" s="847">
        <f>IF(I138&lt;INDEX(Lookup!$U$2:$U$10,MATCH($D$48,Lookup!$S$2:$S$10,0)),0,IF(U138="X",0,IFERROR(L138*50,0)))</f>
        <v>0</v>
      </c>
      <c r="Q138" s="326">
        <f>IF(I138&lt;INDEX(Lookup!$U$2:$U$10,MATCH($D$48,Lookup!$S$2:$S$10,0)),0,IF(U138="X",0,IFERROR(P138*K138,0)))</f>
        <v>0</v>
      </c>
      <c r="R138" s="326">
        <v>0</v>
      </c>
      <c r="S138" s="424">
        <v>0</v>
      </c>
      <c r="T138" s="322"/>
      <c r="U138" s="143"/>
      <c r="V138" s="397"/>
      <c r="W138" s="555"/>
      <c r="X138" s="576">
        <f t="shared" si="30"/>
        <v>0</v>
      </c>
      <c r="Y138" s="576">
        <f t="shared" si="31"/>
        <v>0</v>
      </c>
      <c r="Z138" s="576">
        <f t="shared" si="32"/>
        <v>0</v>
      </c>
      <c r="AA138" s="576">
        <f t="shared" si="33"/>
        <v>0</v>
      </c>
      <c r="AB138" s="553"/>
      <c r="AC138" s="553"/>
      <c r="AD138" s="553"/>
      <c r="AE138" s="553"/>
      <c r="AF138" s="553"/>
      <c r="AG138" s="553"/>
      <c r="AH138" s="553"/>
      <c r="AI138" s="397"/>
      <c r="AJ138" s="555"/>
      <c r="AK138" s="576">
        <f t="shared" si="34"/>
        <v>0</v>
      </c>
      <c r="AL138" s="576">
        <f t="shared" si="35"/>
        <v>0</v>
      </c>
      <c r="AM138" s="599"/>
      <c r="AN138" s="599"/>
      <c r="AO138" s="553"/>
      <c r="AP138" s="553"/>
      <c r="AQ138" s="553"/>
      <c r="AR138" s="553"/>
      <c r="AS138" s="397"/>
      <c r="AT138" s="397"/>
      <c r="AU138" s="397"/>
      <c r="AV138" s="397"/>
      <c r="AW138" s="397"/>
      <c r="AX138" s="397"/>
      <c r="AY138" s="397"/>
      <c r="AZ138" s="397"/>
      <c r="BA138" s="397"/>
      <c r="BB138" s="397"/>
      <c r="BC138" s="397"/>
      <c r="BD138" s="553"/>
      <c r="BE138" s="397"/>
      <c r="BF138" s="397"/>
      <c r="BG138" s="397"/>
      <c r="BH138" s="397"/>
    </row>
    <row r="139" spans="2:60" x14ac:dyDescent="0.35">
      <c r="B139" s="319"/>
      <c r="C139" s="147"/>
      <c r="D139" s="147"/>
      <c r="E139" s="320"/>
      <c r="F139" s="321"/>
      <c r="G139" s="149"/>
      <c r="H139" s="148"/>
      <c r="I139" s="148"/>
      <c r="J139" s="322"/>
      <c r="K139" s="324" t="str">
        <f>IFERROR(INDEX(Lookup!$G$3:$G$6,MATCH(J139,Lookup!$F$3:$F$6,0)),"")</f>
        <v/>
      </c>
      <c r="L139" s="323"/>
      <c r="M139" s="322"/>
      <c r="N139" s="846">
        <f t="shared" si="28"/>
        <v>0</v>
      </c>
      <c r="O139" s="325">
        <f t="shared" si="29"/>
        <v>0</v>
      </c>
      <c r="P139" s="847">
        <f>IF(I139&lt;INDEX(Lookup!$U$2:$U$10,MATCH($D$48,Lookup!$S$2:$S$10,0)),0,IF(U139="X",0,IFERROR(L139*50,0)))</f>
        <v>0</v>
      </c>
      <c r="Q139" s="326">
        <f>IF(I139&lt;INDEX(Lookup!$U$2:$U$10,MATCH($D$48,Lookup!$S$2:$S$10,0)),0,IF(U139="X",0,IFERROR(P139*K139,0)))</f>
        <v>0</v>
      </c>
      <c r="R139" s="326">
        <v>0</v>
      </c>
      <c r="S139" s="424">
        <v>0</v>
      </c>
      <c r="T139" s="322"/>
      <c r="U139" s="143"/>
      <c r="V139" s="397"/>
      <c r="W139" s="555"/>
      <c r="X139" s="576">
        <f t="shared" si="30"/>
        <v>0</v>
      </c>
      <c r="Y139" s="576">
        <f t="shared" si="31"/>
        <v>0</v>
      </c>
      <c r="Z139" s="576">
        <f t="shared" si="32"/>
        <v>0</v>
      </c>
      <c r="AA139" s="576">
        <f t="shared" si="33"/>
        <v>0</v>
      </c>
      <c r="AB139" s="553"/>
      <c r="AC139" s="553"/>
      <c r="AD139" s="553"/>
      <c r="AE139" s="553"/>
      <c r="AF139" s="553"/>
      <c r="AG139" s="553"/>
      <c r="AH139" s="553"/>
      <c r="AI139" s="397"/>
      <c r="AJ139" s="555"/>
      <c r="AK139" s="576">
        <f t="shared" si="34"/>
        <v>0</v>
      </c>
      <c r="AL139" s="576">
        <f t="shared" si="35"/>
        <v>0</v>
      </c>
      <c r="AM139" s="599"/>
      <c r="AN139" s="599"/>
      <c r="AO139" s="553"/>
      <c r="AP139" s="553"/>
      <c r="AQ139" s="553"/>
      <c r="AR139" s="553"/>
      <c r="AS139" s="397"/>
      <c r="AT139" s="397"/>
      <c r="AU139" s="397"/>
      <c r="AV139" s="397"/>
      <c r="AW139" s="397"/>
      <c r="AX139" s="397"/>
      <c r="AY139" s="397"/>
      <c r="AZ139" s="397"/>
      <c r="BA139" s="397"/>
      <c r="BB139" s="397"/>
      <c r="BC139" s="397"/>
      <c r="BD139" s="553"/>
      <c r="BE139" s="397"/>
      <c r="BF139" s="397"/>
      <c r="BG139" s="397"/>
      <c r="BH139" s="397"/>
    </row>
    <row r="140" spans="2:60" x14ac:dyDescent="0.35">
      <c r="B140" s="319"/>
      <c r="C140" s="147"/>
      <c r="D140" s="147"/>
      <c r="E140" s="320"/>
      <c r="F140" s="321"/>
      <c r="G140" s="149"/>
      <c r="H140" s="148"/>
      <c r="I140" s="148"/>
      <c r="J140" s="322"/>
      <c r="K140" s="324" t="str">
        <f>IFERROR(INDEX(Lookup!$G$3:$G$6,MATCH(J140,Lookup!$F$3:$F$6,0)),"")</f>
        <v/>
      </c>
      <c r="L140" s="323"/>
      <c r="M140" s="322"/>
      <c r="N140" s="846">
        <f t="shared" si="28"/>
        <v>0</v>
      </c>
      <c r="O140" s="325">
        <f t="shared" si="29"/>
        <v>0</v>
      </c>
      <c r="P140" s="847">
        <f>IF(I140&lt;INDEX(Lookup!$U$2:$U$10,MATCH($D$48,Lookup!$S$2:$S$10,0)),0,IF(U140="X",0,IFERROR(L140*50,0)))</f>
        <v>0</v>
      </c>
      <c r="Q140" s="326">
        <f>IF(I140&lt;INDEX(Lookup!$U$2:$U$10,MATCH($D$48,Lookup!$S$2:$S$10,0)),0,IF(U140="X",0,IFERROR(P140*K140,0)))</f>
        <v>0</v>
      </c>
      <c r="R140" s="326">
        <v>0</v>
      </c>
      <c r="S140" s="424">
        <v>0</v>
      </c>
      <c r="T140" s="322"/>
      <c r="U140" s="143"/>
      <c r="V140" s="397"/>
      <c r="W140" s="555"/>
      <c r="X140" s="576">
        <f t="shared" si="30"/>
        <v>0</v>
      </c>
      <c r="Y140" s="576">
        <f t="shared" si="31"/>
        <v>0</v>
      </c>
      <c r="Z140" s="576">
        <f t="shared" si="32"/>
        <v>0</v>
      </c>
      <c r="AA140" s="576">
        <f t="shared" si="33"/>
        <v>0</v>
      </c>
      <c r="AB140" s="553"/>
      <c r="AC140" s="553"/>
      <c r="AD140" s="553"/>
      <c r="AE140" s="553"/>
      <c r="AF140" s="553"/>
      <c r="AG140" s="553"/>
      <c r="AH140" s="553"/>
      <c r="AI140" s="397"/>
      <c r="AJ140" s="555"/>
      <c r="AK140" s="576">
        <f t="shared" si="34"/>
        <v>0</v>
      </c>
      <c r="AL140" s="576">
        <f t="shared" si="35"/>
        <v>0</v>
      </c>
      <c r="AM140" s="599"/>
      <c r="AN140" s="599"/>
      <c r="AO140" s="553"/>
      <c r="AP140" s="553"/>
      <c r="AQ140" s="553"/>
      <c r="AR140" s="553"/>
      <c r="AS140" s="397"/>
      <c r="AT140" s="397"/>
      <c r="AU140" s="397"/>
      <c r="AV140" s="397"/>
      <c r="AW140" s="397"/>
      <c r="AX140" s="397"/>
      <c r="AY140" s="397"/>
      <c r="AZ140" s="397"/>
      <c r="BA140" s="397"/>
      <c r="BB140" s="397"/>
      <c r="BC140" s="397"/>
      <c r="BD140" s="553"/>
      <c r="BE140" s="397"/>
      <c r="BF140" s="397"/>
      <c r="BG140" s="397"/>
      <c r="BH140" s="397"/>
    </row>
    <row r="141" spans="2:60" x14ac:dyDescent="0.35">
      <c r="B141" s="319"/>
      <c r="C141" s="147"/>
      <c r="D141" s="147"/>
      <c r="E141" s="320"/>
      <c r="F141" s="321"/>
      <c r="G141" s="149"/>
      <c r="H141" s="148"/>
      <c r="I141" s="148"/>
      <c r="J141" s="322"/>
      <c r="K141" s="324" t="str">
        <f>IFERROR(INDEX(Lookup!$G$3:$G$6,MATCH(J141,Lookup!$F$3:$F$6,0)),"")</f>
        <v/>
      </c>
      <c r="L141" s="323"/>
      <c r="M141" s="322"/>
      <c r="N141" s="846">
        <f t="shared" si="28"/>
        <v>0</v>
      </c>
      <c r="O141" s="325">
        <f t="shared" si="29"/>
        <v>0</v>
      </c>
      <c r="P141" s="847">
        <f>IF(I141&lt;INDEX(Lookup!$U$2:$U$10,MATCH($D$48,Lookup!$S$2:$S$10,0)),0,IF(U141="X",0,IFERROR(L141*50,0)))</f>
        <v>0</v>
      </c>
      <c r="Q141" s="326">
        <f>IF(I141&lt;INDEX(Lookup!$U$2:$U$10,MATCH($D$48,Lookup!$S$2:$S$10,0)),0,IF(U141="X",0,IFERROR(P141*K141,0)))</f>
        <v>0</v>
      </c>
      <c r="R141" s="326">
        <v>0</v>
      </c>
      <c r="S141" s="424">
        <v>0</v>
      </c>
      <c r="T141" s="322"/>
      <c r="U141" s="143"/>
      <c r="V141" s="397"/>
      <c r="W141" s="555"/>
      <c r="X141" s="576">
        <f t="shared" si="30"/>
        <v>0</v>
      </c>
      <c r="Y141" s="576">
        <f t="shared" si="31"/>
        <v>0</v>
      </c>
      <c r="Z141" s="576">
        <f t="shared" si="32"/>
        <v>0</v>
      </c>
      <c r="AA141" s="576">
        <f t="shared" si="33"/>
        <v>0</v>
      </c>
      <c r="AB141" s="553"/>
      <c r="AC141" s="553"/>
      <c r="AD141" s="553"/>
      <c r="AE141" s="553"/>
      <c r="AF141" s="553"/>
      <c r="AG141" s="553"/>
      <c r="AH141" s="553"/>
      <c r="AI141" s="397"/>
      <c r="AJ141" s="555"/>
      <c r="AK141" s="576">
        <f t="shared" si="34"/>
        <v>0</v>
      </c>
      <c r="AL141" s="576">
        <f t="shared" si="35"/>
        <v>0</v>
      </c>
      <c r="AM141" s="599"/>
      <c r="AN141" s="599"/>
      <c r="AO141" s="553"/>
      <c r="AP141" s="553"/>
      <c r="AQ141" s="553"/>
      <c r="AR141" s="553"/>
      <c r="AS141" s="397"/>
      <c r="AT141" s="397"/>
      <c r="AU141" s="397"/>
      <c r="AV141" s="397"/>
      <c r="AW141" s="397"/>
      <c r="AX141" s="397"/>
      <c r="AY141" s="397"/>
      <c r="AZ141" s="397"/>
      <c r="BA141" s="397"/>
      <c r="BB141" s="397"/>
      <c r="BC141" s="397"/>
      <c r="BD141" s="553"/>
      <c r="BE141" s="397"/>
      <c r="BF141" s="397"/>
      <c r="BG141" s="397"/>
      <c r="BH141" s="397"/>
    </row>
    <row r="142" spans="2:60" x14ac:dyDescent="0.35">
      <c r="B142" s="319"/>
      <c r="C142" s="147"/>
      <c r="D142" s="147"/>
      <c r="E142" s="320"/>
      <c r="F142" s="321"/>
      <c r="G142" s="149"/>
      <c r="H142" s="148"/>
      <c r="I142" s="148"/>
      <c r="J142" s="322"/>
      <c r="K142" s="324" t="str">
        <f>IFERROR(INDEX(Lookup!$G$3:$G$6,MATCH(J142,Lookup!$F$3:$F$6,0)),"")</f>
        <v/>
      </c>
      <c r="L142" s="323"/>
      <c r="M142" s="322"/>
      <c r="N142" s="846">
        <f t="shared" si="28"/>
        <v>0</v>
      </c>
      <c r="O142" s="325">
        <f t="shared" si="29"/>
        <v>0</v>
      </c>
      <c r="P142" s="847">
        <f>IF(I142&lt;INDEX(Lookup!$U$2:$U$10,MATCH($D$48,Lookup!$S$2:$S$10,0)),0,IF(U142="X",0,IFERROR(L142*50,0)))</f>
        <v>0</v>
      </c>
      <c r="Q142" s="326">
        <f>IF(I142&lt;INDEX(Lookup!$U$2:$U$10,MATCH($D$48,Lookup!$S$2:$S$10,0)),0,IF(U142="X",0,IFERROR(P142*K142,0)))</f>
        <v>0</v>
      </c>
      <c r="R142" s="326">
        <v>0</v>
      </c>
      <c r="S142" s="424">
        <v>0</v>
      </c>
      <c r="T142" s="322"/>
      <c r="U142" s="143"/>
      <c r="V142" s="397"/>
      <c r="W142" s="555"/>
      <c r="X142" s="576">
        <f t="shared" si="30"/>
        <v>0</v>
      </c>
      <c r="Y142" s="576">
        <f t="shared" si="31"/>
        <v>0</v>
      </c>
      <c r="Z142" s="576">
        <f t="shared" si="32"/>
        <v>0</v>
      </c>
      <c r="AA142" s="576">
        <f t="shared" si="33"/>
        <v>0</v>
      </c>
      <c r="AB142" s="553"/>
      <c r="AC142" s="553"/>
      <c r="AD142" s="553"/>
      <c r="AE142" s="553"/>
      <c r="AF142" s="553"/>
      <c r="AG142" s="553"/>
      <c r="AH142" s="553"/>
      <c r="AI142" s="397"/>
      <c r="AJ142" s="555"/>
      <c r="AK142" s="576">
        <f t="shared" si="34"/>
        <v>0</v>
      </c>
      <c r="AL142" s="576">
        <f t="shared" si="35"/>
        <v>0</v>
      </c>
      <c r="AM142" s="599"/>
      <c r="AN142" s="599"/>
      <c r="AO142" s="553"/>
      <c r="AP142" s="553"/>
      <c r="AQ142" s="553"/>
      <c r="AR142" s="553"/>
      <c r="AS142" s="397"/>
      <c r="AT142" s="397"/>
      <c r="AU142" s="397"/>
      <c r="AV142" s="397"/>
      <c r="AW142" s="397"/>
      <c r="AX142" s="397"/>
      <c r="AY142" s="397"/>
      <c r="AZ142" s="397"/>
      <c r="BA142" s="397"/>
      <c r="BB142" s="397"/>
      <c r="BC142" s="397"/>
      <c r="BD142" s="553"/>
      <c r="BE142" s="397"/>
      <c r="BF142" s="397"/>
      <c r="BG142" s="397"/>
      <c r="BH142" s="397"/>
    </row>
    <row r="143" spans="2:60" x14ac:dyDescent="0.35">
      <c r="B143" s="319"/>
      <c r="C143" s="147"/>
      <c r="D143" s="147"/>
      <c r="E143" s="320"/>
      <c r="F143" s="321"/>
      <c r="G143" s="149"/>
      <c r="H143" s="148"/>
      <c r="I143" s="148"/>
      <c r="J143" s="322"/>
      <c r="K143" s="324" t="str">
        <f>IFERROR(INDEX(Lookup!$G$3:$G$6,MATCH(J143,Lookup!$F$3:$F$6,0)),"")</f>
        <v/>
      </c>
      <c r="L143" s="323"/>
      <c r="M143" s="322"/>
      <c r="N143" s="846">
        <f t="shared" si="28"/>
        <v>0</v>
      </c>
      <c r="O143" s="325">
        <f t="shared" si="29"/>
        <v>0</v>
      </c>
      <c r="P143" s="847">
        <f>IF(I143&lt;INDEX(Lookup!$U$2:$U$10,MATCH($D$48,Lookup!$S$2:$S$10,0)),0,IF(U143="X",0,IFERROR(L143*50,0)))</f>
        <v>0</v>
      </c>
      <c r="Q143" s="326">
        <f>IF(I143&lt;INDEX(Lookup!$U$2:$U$10,MATCH($D$48,Lookup!$S$2:$S$10,0)),0,IF(U143="X",0,IFERROR(P143*K143,0)))</f>
        <v>0</v>
      </c>
      <c r="R143" s="326">
        <v>0</v>
      </c>
      <c r="S143" s="424">
        <v>0</v>
      </c>
      <c r="T143" s="322"/>
      <c r="U143" s="143"/>
      <c r="V143" s="397"/>
      <c r="W143" s="555"/>
      <c r="X143" s="576">
        <f t="shared" si="30"/>
        <v>0</v>
      </c>
      <c r="Y143" s="576">
        <f t="shared" si="31"/>
        <v>0</v>
      </c>
      <c r="Z143" s="576">
        <f t="shared" si="32"/>
        <v>0</v>
      </c>
      <c r="AA143" s="576">
        <f t="shared" si="33"/>
        <v>0</v>
      </c>
      <c r="AB143" s="553"/>
      <c r="AC143" s="553"/>
      <c r="AD143" s="553"/>
      <c r="AE143" s="553"/>
      <c r="AF143" s="553"/>
      <c r="AG143" s="553"/>
      <c r="AH143" s="553"/>
      <c r="AI143" s="397"/>
      <c r="AJ143" s="555"/>
      <c r="AK143" s="576">
        <f t="shared" si="34"/>
        <v>0</v>
      </c>
      <c r="AL143" s="576">
        <f t="shared" si="35"/>
        <v>0</v>
      </c>
      <c r="AM143" s="599"/>
      <c r="AN143" s="599"/>
      <c r="AO143" s="553"/>
      <c r="AP143" s="553"/>
      <c r="AQ143" s="553"/>
      <c r="AR143" s="553"/>
      <c r="AS143" s="397"/>
      <c r="AT143" s="397"/>
      <c r="AU143" s="397"/>
      <c r="AV143" s="397"/>
      <c r="AW143" s="397"/>
      <c r="AX143" s="397"/>
      <c r="AY143" s="397"/>
      <c r="AZ143" s="397"/>
      <c r="BA143" s="397"/>
      <c r="BB143" s="397"/>
      <c r="BC143" s="397"/>
      <c r="BD143" s="553"/>
      <c r="BE143" s="397"/>
      <c r="BF143" s="397"/>
      <c r="BG143" s="397"/>
      <c r="BH143" s="397"/>
    </row>
    <row r="144" spans="2:60" x14ac:dyDescent="0.35">
      <c r="B144" s="319"/>
      <c r="C144" s="147"/>
      <c r="D144" s="147"/>
      <c r="E144" s="320"/>
      <c r="F144" s="321"/>
      <c r="G144" s="149"/>
      <c r="H144" s="148"/>
      <c r="I144" s="148"/>
      <c r="J144" s="322"/>
      <c r="K144" s="324" t="str">
        <f>IFERROR(INDEX(Lookup!$G$3:$G$6,MATCH(J144,Lookup!$F$3:$F$6,0)),"")</f>
        <v/>
      </c>
      <c r="L144" s="323"/>
      <c r="M144" s="322"/>
      <c r="N144" s="846">
        <f t="shared" si="28"/>
        <v>0</v>
      </c>
      <c r="O144" s="325">
        <f t="shared" si="29"/>
        <v>0</v>
      </c>
      <c r="P144" s="847">
        <f>IF(I144&lt;INDEX(Lookup!$U$2:$U$10,MATCH($D$48,Lookup!$S$2:$S$10,0)),0,IF(U144="X",0,IFERROR(L144*50,0)))</f>
        <v>0</v>
      </c>
      <c r="Q144" s="326">
        <f>IF(I144&lt;INDEX(Lookup!$U$2:$U$10,MATCH($D$48,Lookup!$S$2:$S$10,0)),0,IF(U144="X",0,IFERROR(P144*K144,0)))</f>
        <v>0</v>
      </c>
      <c r="R144" s="326">
        <v>0</v>
      </c>
      <c r="S144" s="424">
        <v>0</v>
      </c>
      <c r="T144" s="322"/>
      <c r="U144" s="143"/>
      <c r="V144" s="397"/>
      <c r="W144" s="555"/>
      <c r="X144" s="576">
        <f t="shared" si="30"/>
        <v>0</v>
      </c>
      <c r="Y144" s="576">
        <f t="shared" si="31"/>
        <v>0</v>
      </c>
      <c r="Z144" s="576">
        <f t="shared" si="32"/>
        <v>0</v>
      </c>
      <c r="AA144" s="576">
        <f t="shared" si="33"/>
        <v>0</v>
      </c>
      <c r="AB144" s="553"/>
      <c r="AC144" s="553"/>
      <c r="AD144" s="553"/>
      <c r="AE144" s="553"/>
      <c r="AF144" s="553"/>
      <c r="AG144" s="553"/>
      <c r="AH144" s="553"/>
      <c r="AI144" s="397"/>
      <c r="AJ144" s="555"/>
      <c r="AK144" s="576">
        <f t="shared" si="34"/>
        <v>0</v>
      </c>
      <c r="AL144" s="576">
        <f t="shared" si="35"/>
        <v>0</v>
      </c>
      <c r="AM144" s="599"/>
      <c r="AN144" s="599"/>
      <c r="AO144" s="553"/>
      <c r="AP144" s="553"/>
      <c r="AQ144" s="553"/>
      <c r="AR144" s="553"/>
      <c r="AS144" s="397"/>
      <c r="AT144" s="397"/>
      <c r="AU144" s="397"/>
      <c r="AV144" s="397"/>
      <c r="AW144" s="397"/>
      <c r="AX144" s="397"/>
      <c r="AY144" s="397"/>
      <c r="AZ144" s="397"/>
      <c r="BA144" s="397"/>
      <c r="BB144" s="397"/>
      <c r="BC144" s="397"/>
      <c r="BD144" s="553"/>
      <c r="BE144" s="397"/>
      <c r="BF144" s="397"/>
      <c r="BG144" s="397"/>
      <c r="BH144" s="397"/>
    </row>
    <row r="145" spans="2:60" x14ac:dyDescent="0.35">
      <c r="B145" s="319"/>
      <c r="C145" s="147"/>
      <c r="D145" s="147"/>
      <c r="E145" s="320"/>
      <c r="F145" s="321"/>
      <c r="G145" s="149"/>
      <c r="H145" s="148"/>
      <c r="I145" s="148"/>
      <c r="J145" s="322"/>
      <c r="K145" s="324" t="str">
        <f>IFERROR(INDEX(Lookup!$G$3:$G$6,MATCH(J145,Lookup!$F$3:$F$6,0)),"")</f>
        <v/>
      </c>
      <c r="L145" s="323"/>
      <c r="M145" s="322"/>
      <c r="N145" s="846">
        <f t="shared" si="28"/>
        <v>0</v>
      </c>
      <c r="O145" s="325">
        <f t="shared" si="29"/>
        <v>0</v>
      </c>
      <c r="P145" s="847">
        <f>IF(I145&lt;INDEX(Lookup!$U$2:$U$10,MATCH($D$48,Lookup!$S$2:$S$10,0)),0,IF(U145="X",0,IFERROR(L145*50,0)))</f>
        <v>0</v>
      </c>
      <c r="Q145" s="326">
        <f>IF(I145&lt;INDEX(Lookup!$U$2:$U$10,MATCH($D$48,Lookup!$S$2:$S$10,0)),0,IF(U145="X",0,IFERROR(P145*K145,0)))</f>
        <v>0</v>
      </c>
      <c r="R145" s="326">
        <v>0</v>
      </c>
      <c r="S145" s="424">
        <v>0</v>
      </c>
      <c r="T145" s="322"/>
      <c r="U145" s="143"/>
      <c r="V145" s="397"/>
      <c r="W145" s="555"/>
      <c r="X145" s="576">
        <f t="shared" si="30"/>
        <v>0</v>
      </c>
      <c r="Y145" s="576">
        <f t="shared" si="31"/>
        <v>0</v>
      </c>
      <c r="Z145" s="576">
        <f t="shared" si="32"/>
        <v>0</v>
      </c>
      <c r="AA145" s="576">
        <f t="shared" si="33"/>
        <v>0</v>
      </c>
      <c r="AB145" s="553"/>
      <c r="AC145" s="553"/>
      <c r="AD145" s="553"/>
      <c r="AE145" s="553"/>
      <c r="AF145" s="553"/>
      <c r="AG145" s="553"/>
      <c r="AH145" s="553"/>
      <c r="AI145" s="397"/>
      <c r="AJ145" s="555"/>
      <c r="AK145" s="576">
        <f t="shared" si="34"/>
        <v>0</v>
      </c>
      <c r="AL145" s="576">
        <f t="shared" si="35"/>
        <v>0</v>
      </c>
      <c r="AM145" s="599"/>
      <c r="AN145" s="599"/>
      <c r="AO145" s="553"/>
      <c r="AP145" s="553"/>
      <c r="AQ145" s="553"/>
      <c r="AR145" s="553"/>
      <c r="AS145" s="397"/>
      <c r="AT145" s="397"/>
      <c r="AU145" s="397"/>
      <c r="AV145" s="397"/>
      <c r="AW145" s="397"/>
      <c r="AX145" s="397"/>
      <c r="AY145" s="397"/>
      <c r="AZ145" s="397"/>
      <c r="BA145" s="397"/>
      <c r="BB145" s="397"/>
      <c r="BC145" s="397"/>
      <c r="BD145" s="553"/>
      <c r="BE145" s="397"/>
      <c r="BF145" s="397"/>
      <c r="BG145" s="397"/>
      <c r="BH145" s="397"/>
    </row>
    <row r="146" spans="2:60" x14ac:dyDescent="0.35">
      <c r="B146" s="319"/>
      <c r="C146" s="147"/>
      <c r="D146" s="147"/>
      <c r="E146" s="320"/>
      <c r="F146" s="321"/>
      <c r="G146" s="149"/>
      <c r="H146" s="148"/>
      <c r="I146" s="148"/>
      <c r="J146" s="322"/>
      <c r="K146" s="324" t="str">
        <f>IFERROR(INDEX(Lookup!$G$3:$G$6,MATCH(J146,Lookup!$F$3:$F$6,0)),"")</f>
        <v/>
      </c>
      <c r="L146" s="323"/>
      <c r="M146" s="322"/>
      <c r="N146" s="846">
        <f t="shared" si="28"/>
        <v>0</v>
      </c>
      <c r="O146" s="325">
        <f t="shared" si="29"/>
        <v>0</v>
      </c>
      <c r="P146" s="847">
        <f>IF(I146&lt;INDEX(Lookup!$U$2:$U$10,MATCH($D$48,Lookup!$S$2:$S$10,0)),0,IF(U146="X",0,IFERROR(L146*50,0)))</f>
        <v>0</v>
      </c>
      <c r="Q146" s="326">
        <f>IF(I146&lt;INDEX(Lookup!$U$2:$U$10,MATCH($D$48,Lookup!$S$2:$S$10,0)),0,IF(U146="X",0,IFERROR(P146*K146,0)))</f>
        <v>0</v>
      </c>
      <c r="R146" s="326">
        <v>0</v>
      </c>
      <c r="S146" s="424">
        <v>0</v>
      </c>
      <c r="T146" s="322"/>
      <c r="U146" s="143"/>
      <c r="V146" s="397"/>
      <c r="W146" s="555"/>
      <c r="X146" s="576">
        <f t="shared" si="30"/>
        <v>0</v>
      </c>
      <c r="Y146" s="576">
        <f t="shared" si="31"/>
        <v>0</v>
      </c>
      <c r="Z146" s="576">
        <f t="shared" si="32"/>
        <v>0</v>
      </c>
      <c r="AA146" s="576">
        <f t="shared" si="33"/>
        <v>0</v>
      </c>
      <c r="AB146" s="553"/>
      <c r="AC146" s="553"/>
      <c r="AD146" s="553"/>
      <c r="AE146" s="553"/>
      <c r="AF146" s="553"/>
      <c r="AG146" s="553"/>
      <c r="AH146" s="553"/>
      <c r="AI146" s="397"/>
      <c r="AJ146" s="555"/>
      <c r="AK146" s="576">
        <f t="shared" si="34"/>
        <v>0</v>
      </c>
      <c r="AL146" s="576">
        <f t="shared" si="35"/>
        <v>0</v>
      </c>
      <c r="AM146" s="599"/>
      <c r="AN146" s="599"/>
      <c r="AO146" s="553"/>
      <c r="AP146" s="553"/>
      <c r="AQ146" s="553"/>
      <c r="AR146" s="553"/>
      <c r="AS146" s="397"/>
      <c r="AT146" s="397"/>
      <c r="AU146" s="397"/>
      <c r="AV146" s="397"/>
      <c r="AW146" s="397"/>
      <c r="AX146" s="397"/>
      <c r="AY146" s="397"/>
      <c r="AZ146" s="397"/>
      <c r="BA146" s="397"/>
      <c r="BB146" s="397"/>
      <c r="BC146" s="397"/>
      <c r="BD146" s="553"/>
      <c r="BE146" s="397"/>
      <c r="BF146" s="397"/>
      <c r="BG146" s="397"/>
      <c r="BH146" s="397"/>
    </row>
    <row r="147" spans="2:60" x14ac:dyDescent="0.35">
      <c r="B147" s="319"/>
      <c r="C147" s="147"/>
      <c r="D147" s="147"/>
      <c r="E147" s="320"/>
      <c r="F147" s="321"/>
      <c r="G147" s="149"/>
      <c r="H147" s="148"/>
      <c r="I147" s="148"/>
      <c r="J147" s="322"/>
      <c r="K147" s="324" t="str">
        <f>IFERROR(INDEX(Lookup!$G$3:$G$6,MATCH(J147,Lookup!$F$3:$F$6,0)),"")</f>
        <v/>
      </c>
      <c r="L147" s="323"/>
      <c r="M147" s="322"/>
      <c r="N147" s="846">
        <f t="shared" si="28"/>
        <v>0</v>
      </c>
      <c r="O147" s="325">
        <f t="shared" si="29"/>
        <v>0</v>
      </c>
      <c r="P147" s="847">
        <f>IF(I147&lt;INDEX(Lookup!$U$2:$U$10,MATCH($D$48,Lookup!$S$2:$S$10,0)),0,IF(U147="X",0,IFERROR(L147*50,0)))</f>
        <v>0</v>
      </c>
      <c r="Q147" s="326">
        <f>IF(I147&lt;INDEX(Lookup!$U$2:$U$10,MATCH($D$48,Lookup!$S$2:$S$10,0)),0,IF(U147="X",0,IFERROR(P147*K147,0)))</f>
        <v>0</v>
      </c>
      <c r="R147" s="326">
        <v>0</v>
      </c>
      <c r="S147" s="424">
        <v>0</v>
      </c>
      <c r="T147" s="322"/>
      <c r="U147" s="143"/>
      <c r="V147" s="397"/>
      <c r="W147" s="555"/>
      <c r="X147" s="576">
        <f t="shared" si="30"/>
        <v>0</v>
      </c>
      <c r="Y147" s="576">
        <f t="shared" si="31"/>
        <v>0</v>
      </c>
      <c r="Z147" s="576">
        <f t="shared" si="32"/>
        <v>0</v>
      </c>
      <c r="AA147" s="576">
        <f t="shared" si="33"/>
        <v>0</v>
      </c>
      <c r="AB147" s="553"/>
      <c r="AC147" s="553"/>
      <c r="AD147" s="553"/>
      <c r="AE147" s="553"/>
      <c r="AF147" s="553"/>
      <c r="AG147" s="553"/>
      <c r="AH147" s="553"/>
      <c r="AI147" s="397"/>
      <c r="AJ147" s="555"/>
      <c r="AK147" s="576">
        <f t="shared" si="34"/>
        <v>0</v>
      </c>
      <c r="AL147" s="576">
        <f t="shared" si="35"/>
        <v>0</v>
      </c>
      <c r="AM147" s="599"/>
      <c r="AN147" s="599"/>
      <c r="AO147" s="553"/>
      <c r="AP147" s="553"/>
      <c r="AQ147" s="553"/>
      <c r="AR147" s="553"/>
      <c r="AS147" s="397"/>
      <c r="AT147" s="397"/>
      <c r="AU147" s="397"/>
      <c r="AV147" s="397"/>
      <c r="AW147" s="397"/>
      <c r="AX147" s="397"/>
      <c r="AY147" s="397"/>
      <c r="AZ147" s="397"/>
      <c r="BA147" s="397"/>
      <c r="BB147" s="397"/>
      <c r="BC147" s="397"/>
      <c r="BD147" s="553"/>
      <c r="BE147" s="397"/>
      <c r="BF147" s="397"/>
      <c r="BG147" s="397"/>
      <c r="BH147" s="397"/>
    </row>
    <row r="148" spans="2:60" x14ac:dyDescent="0.35">
      <c r="B148" s="319"/>
      <c r="C148" s="147"/>
      <c r="D148" s="147"/>
      <c r="E148" s="320"/>
      <c r="F148" s="321"/>
      <c r="G148" s="149"/>
      <c r="H148" s="148"/>
      <c r="I148" s="148"/>
      <c r="J148" s="322"/>
      <c r="K148" s="324" t="str">
        <f>IFERROR(INDEX(Lookup!$G$3:$G$6,MATCH(J148,Lookup!$F$3:$F$6,0)),"")</f>
        <v/>
      </c>
      <c r="L148" s="323"/>
      <c r="M148" s="322"/>
      <c r="N148" s="846">
        <f t="shared" si="28"/>
        <v>0</v>
      </c>
      <c r="O148" s="325">
        <f t="shared" si="29"/>
        <v>0</v>
      </c>
      <c r="P148" s="847">
        <f>IF(I148&lt;INDEX(Lookup!$U$2:$U$10,MATCH($D$48,Lookup!$S$2:$S$10,0)),0,IF(U148="X",0,IFERROR(L148*50,0)))</f>
        <v>0</v>
      </c>
      <c r="Q148" s="326">
        <f>IF(I148&lt;INDEX(Lookup!$U$2:$U$10,MATCH($D$48,Lookup!$S$2:$S$10,0)),0,IF(U148="X",0,IFERROR(P148*K148,0)))</f>
        <v>0</v>
      </c>
      <c r="R148" s="326">
        <v>0</v>
      </c>
      <c r="S148" s="424">
        <v>0</v>
      </c>
      <c r="T148" s="322"/>
      <c r="U148" s="143"/>
      <c r="V148" s="397"/>
      <c r="W148" s="555"/>
      <c r="X148" s="576">
        <f t="shared" si="30"/>
        <v>0</v>
      </c>
      <c r="Y148" s="576">
        <f t="shared" si="31"/>
        <v>0</v>
      </c>
      <c r="Z148" s="576">
        <f t="shared" si="32"/>
        <v>0</v>
      </c>
      <c r="AA148" s="576">
        <f t="shared" si="33"/>
        <v>0</v>
      </c>
      <c r="AB148" s="553"/>
      <c r="AC148" s="553"/>
      <c r="AD148" s="553"/>
      <c r="AE148" s="553"/>
      <c r="AF148" s="553"/>
      <c r="AG148" s="553"/>
      <c r="AH148" s="553"/>
      <c r="AI148" s="397"/>
      <c r="AJ148" s="555"/>
      <c r="AK148" s="576">
        <f t="shared" si="34"/>
        <v>0</v>
      </c>
      <c r="AL148" s="576">
        <f t="shared" si="35"/>
        <v>0</v>
      </c>
      <c r="AM148" s="599"/>
      <c r="AN148" s="599"/>
      <c r="AO148" s="553"/>
      <c r="AP148" s="553"/>
      <c r="AQ148" s="553"/>
      <c r="AR148" s="553"/>
      <c r="AS148" s="397"/>
      <c r="AT148" s="397"/>
      <c r="AU148" s="397"/>
      <c r="AV148" s="397"/>
      <c r="AW148" s="397"/>
      <c r="AX148" s="397"/>
      <c r="AY148" s="397"/>
      <c r="AZ148" s="397"/>
      <c r="BA148" s="397"/>
      <c r="BB148" s="397"/>
      <c r="BC148" s="397"/>
      <c r="BD148" s="553"/>
      <c r="BE148" s="397"/>
      <c r="BF148" s="397"/>
      <c r="BG148" s="397"/>
      <c r="BH148" s="397"/>
    </row>
    <row r="149" spans="2:60" x14ac:dyDescent="0.35">
      <c r="B149" s="319"/>
      <c r="C149" s="147"/>
      <c r="D149" s="147"/>
      <c r="E149" s="320"/>
      <c r="F149" s="321"/>
      <c r="G149" s="149"/>
      <c r="H149" s="148"/>
      <c r="I149" s="148"/>
      <c r="J149" s="322"/>
      <c r="K149" s="324" t="str">
        <f>IFERROR(INDEX(Lookup!$G$3:$G$6,MATCH(J149,Lookup!$F$3:$F$6,0)),"")</f>
        <v/>
      </c>
      <c r="L149" s="323"/>
      <c r="M149" s="322"/>
      <c r="N149" s="846">
        <f t="shared" si="28"/>
        <v>0</v>
      </c>
      <c r="O149" s="325">
        <f t="shared" si="29"/>
        <v>0</v>
      </c>
      <c r="P149" s="847">
        <f>IF(I149&lt;INDEX(Lookup!$U$2:$U$10,MATCH($D$48,Lookup!$S$2:$S$10,0)),0,IF(U149="X",0,IFERROR(L149*50,0)))</f>
        <v>0</v>
      </c>
      <c r="Q149" s="326">
        <f>IF(I149&lt;INDEX(Lookup!$U$2:$U$10,MATCH($D$48,Lookup!$S$2:$S$10,0)),0,IF(U149="X",0,IFERROR(P149*K149,0)))</f>
        <v>0</v>
      </c>
      <c r="R149" s="326">
        <v>0</v>
      </c>
      <c r="S149" s="424">
        <v>0</v>
      </c>
      <c r="T149" s="322"/>
      <c r="U149" s="143"/>
      <c r="V149" s="397"/>
      <c r="W149" s="555"/>
      <c r="X149" s="576">
        <f t="shared" si="30"/>
        <v>0</v>
      </c>
      <c r="Y149" s="576">
        <f t="shared" si="31"/>
        <v>0</v>
      </c>
      <c r="Z149" s="576">
        <f t="shared" si="32"/>
        <v>0</v>
      </c>
      <c r="AA149" s="576">
        <f t="shared" si="33"/>
        <v>0</v>
      </c>
      <c r="AB149" s="553"/>
      <c r="AC149" s="553"/>
      <c r="AD149" s="553"/>
      <c r="AE149" s="553"/>
      <c r="AF149" s="553"/>
      <c r="AG149" s="553"/>
      <c r="AH149" s="553"/>
      <c r="AI149" s="397"/>
      <c r="AJ149" s="555"/>
      <c r="AK149" s="576">
        <f t="shared" si="34"/>
        <v>0</v>
      </c>
      <c r="AL149" s="576">
        <f t="shared" si="35"/>
        <v>0</v>
      </c>
      <c r="AM149" s="599"/>
      <c r="AN149" s="599"/>
      <c r="AO149" s="553"/>
      <c r="AP149" s="553"/>
      <c r="AQ149" s="553"/>
      <c r="AR149" s="553"/>
      <c r="AS149" s="397"/>
      <c r="AT149" s="397"/>
      <c r="AU149" s="397"/>
      <c r="AV149" s="397"/>
      <c r="AW149" s="397"/>
      <c r="AX149" s="397"/>
      <c r="AY149" s="397"/>
      <c r="AZ149" s="397"/>
      <c r="BA149" s="397"/>
      <c r="BB149" s="397"/>
      <c r="BC149" s="397"/>
      <c r="BD149" s="553"/>
      <c r="BE149" s="397"/>
      <c r="BF149" s="397"/>
      <c r="BG149" s="397"/>
      <c r="BH149" s="397"/>
    </row>
    <row r="150" spans="2:60" x14ac:dyDescent="0.35">
      <c r="B150" s="319"/>
      <c r="C150" s="147"/>
      <c r="D150" s="147"/>
      <c r="E150" s="320"/>
      <c r="F150" s="321"/>
      <c r="G150" s="149"/>
      <c r="H150" s="148"/>
      <c r="I150" s="148"/>
      <c r="J150" s="322"/>
      <c r="K150" s="324" t="str">
        <f>IFERROR(INDEX(Lookup!$G$3:$G$6,MATCH(J150,Lookup!$F$3:$F$6,0)),"")</f>
        <v/>
      </c>
      <c r="L150" s="323"/>
      <c r="M150" s="322"/>
      <c r="N150" s="846">
        <f t="shared" si="28"/>
        <v>0</v>
      </c>
      <c r="O150" s="325">
        <f t="shared" si="29"/>
        <v>0</v>
      </c>
      <c r="P150" s="847">
        <f>IF(I150&lt;INDEX(Lookup!$U$2:$U$10,MATCH($D$48,Lookup!$S$2:$S$10,0)),0,IF(U150="X",0,IFERROR(L150*50,0)))</f>
        <v>0</v>
      </c>
      <c r="Q150" s="326">
        <f>IF(I150&lt;INDEX(Lookup!$U$2:$U$10,MATCH($D$48,Lookup!$S$2:$S$10,0)),0,IF(U150="X",0,IFERROR(P150*K150,0)))</f>
        <v>0</v>
      </c>
      <c r="R150" s="326">
        <v>0</v>
      </c>
      <c r="S150" s="424">
        <v>0</v>
      </c>
      <c r="T150" s="322"/>
      <c r="U150" s="143"/>
      <c r="V150" s="397"/>
      <c r="W150" s="555"/>
      <c r="X150" s="576">
        <f t="shared" si="30"/>
        <v>0</v>
      </c>
      <c r="Y150" s="576">
        <f t="shared" si="31"/>
        <v>0</v>
      </c>
      <c r="Z150" s="576">
        <f t="shared" si="32"/>
        <v>0</v>
      </c>
      <c r="AA150" s="576">
        <f t="shared" si="33"/>
        <v>0</v>
      </c>
      <c r="AB150" s="553"/>
      <c r="AC150" s="553"/>
      <c r="AD150" s="553"/>
      <c r="AE150" s="553"/>
      <c r="AF150" s="553"/>
      <c r="AG150" s="553"/>
      <c r="AH150" s="553"/>
      <c r="AI150" s="397"/>
      <c r="AJ150" s="555"/>
      <c r="AK150" s="576">
        <f t="shared" si="34"/>
        <v>0</v>
      </c>
      <c r="AL150" s="576">
        <f t="shared" si="35"/>
        <v>0</v>
      </c>
      <c r="AM150" s="599"/>
      <c r="AN150" s="599"/>
      <c r="AO150" s="553"/>
      <c r="AP150" s="553"/>
      <c r="AQ150" s="553"/>
      <c r="AR150" s="553"/>
      <c r="AS150" s="397"/>
      <c r="AT150" s="397"/>
      <c r="AU150" s="397"/>
      <c r="AV150" s="397"/>
      <c r="AW150" s="397"/>
      <c r="AX150" s="397"/>
      <c r="AY150" s="397"/>
      <c r="AZ150" s="397"/>
      <c r="BA150" s="397"/>
      <c r="BB150" s="397"/>
      <c r="BC150" s="397"/>
      <c r="BD150" s="553"/>
      <c r="BE150" s="397"/>
      <c r="BF150" s="397"/>
      <c r="BG150" s="397"/>
      <c r="BH150" s="397"/>
    </row>
    <row r="151" spans="2:60" x14ac:dyDescent="0.35">
      <c r="B151" s="319"/>
      <c r="C151" s="147"/>
      <c r="D151" s="147"/>
      <c r="E151" s="320"/>
      <c r="F151" s="321"/>
      <c r="G151" s="149"/>
      <c r="H151" s="148"/>
      <c r="I151" s="148"/>
      <c r="J151" s="322"/>
      <c r="K151" s="324" t="str">
        <f>IFERROR(INDEX(Lookup!$G$3:$G$6,MATCH(J151,Lookup!$F$3:$F$6,0)),"")</f>
        <v/>
      </c>
      <c r="L151" s="323"/>
      <c r="M151" s="322"/>
      <c r="N151" s="846">
        <f t="shared" si="28"/>
        <v>0</v>
      </c>
      <c r="O151" s="325">
        <f t="shared" si="29"/>
        <v>0</v>
      </c>
      <c r="P151" s="847">
        <f>IF(I151&lt;INDEX(Lookup!$U$2:$U$10,MATCH($D$48,Lookup!$S$2:$S$10,0)),0,IF(U151="X",0,IFERROR(L151*50,0)))</f>
        <v>0</v>
      </c>
      <c r="Q151" s="326">
        <f>IF(I151&lt;INDEX(Lookup!$U$2:$U$10,MATCH($D$48,Lookup!$S$2:$S$10,0)),0,IF(U151="X",0,IFERROR(P151*K151,0)))</f>
        <v>0</v>
      </c>
      <c r="R151" s="326">
        <v>0</v>
      </c>
      <c r="S151" s="424">
        <v>0</v>
      </c>
      <c r="T151" s="322"/>
      <c r="U151" s="143"/>
      <c r="V151" s="397"/>
      <c r="W151" s="555"/>
      <c r="X151" s="576">
        <f t="shared" si="30"/>
        <v>0</v>
      </c>
      <c r="Y151" s="576">
        <f t="shared" si="31"/>
        <v>0</v>
      </c>
      <c r="Z151" s="576">
        <f t="shared" si="32"/>
        <v>0</v>
      </c>
      <c r="AA151" s="576">
        <f t="shared" si="33"/>
        <v>0</v>
      </c>
      <c r="AB151" s="553"/>
      <c r="AC151" s="553"/>
      <c r="AD151" s="553"/>
      <c r="AE151" s="553"/>
      <c r="AF151" s="553"/>
      <c r="AG151" s="553"/>
      <c r="AH151" s="553"/>
      <c r="AI151" s="397"/>
      <c r="AJ151" s="555"/>
      <c r="AK151" s="576">
        <f t="shared" si="34"/>
        <v>0</v>
      </c>
      <c r="AL151" s="576">
        <f t="shared" si="35"/>
        <v>0</v>
      </c>
      <c r="AM151" s="599"/>
      <c r="AN151" s="599"/>
      <c r="AO151" s="553"/>
      <c r="AP151" s="553"/>
      <c r="AQ151" s="553"/>
      <c r="AR151" s="553"/>
      <c r="AS151" s="397"/>
      <c r="AT151" s="397"/>
      <c r="AU151" s="397"/>
      <c r="AV151" s="397"/>
      <c r="AW151" s="397"/>
      <c r="AX151" s="397"/>
      <c r="AY151" s="397"/>
      <c r="AZ151" s="397"/>
      <c r="BA151" s="397"/>
      <c r="BB151" s="397"/>
      <c r="BC151" s="397"/>
      <c r="BD151" s="553"/>
      <c r="BE151" s="397"/>
      <c r="BF151" s="397"/>
      <c r="BG151" s="397"/>
      <c r="BH151" s="397"/>
    </row>
    <row r="152" spans="2:60" x14ac:dyDescent="0.35">
      <c r="B152" s="319"/>
      <c r="C152" s="147"/>
      <c r="D152" s="147"/>
      <c r="E152" s="320"/>
      <c r="F152" s="321"/>
      <c r="G152" s="149"/>
      <c r="H152" s="148"/>
      <c r="I152" s="148"/>
      <c r="J152" s="322"/>
      <c r="K152" s="324" t="str">
        <f>IFERROR(INDEX(Lookup!$G$3:$G$6,MATCH(J152,Lookup!$F$3:$F$6,0)),"")</f>
        <v/>
      </c>
      <c r="L152" s="323"/>
      <c r="M152" s="322"/>
      <c r="N152" s="846">
        <f t="shared" si="28"/>
        <v>0</v>
      </c>
      <c r="O152" s="325">
        <f t="shared" si="29"/>
        <v>0</v>
      </c>
      <c r="P152" s="847">
        <f>IF(I152&lt;INDEX(Lookup!$U$2:$U$10,MATCH($D$48,Lookup!$S$2:$S$10,0)),0,IF(U152="X",0,IFERROR(L152*50,0)))</f>
        <v>0</v>
      </c>
      <c r="Q152" s="326">
        <f>IF(I152&lt;INDEX(Lookup!$U$2:$U$10,MATCH($D$48,Lookup!$S$2:$S$10,0)),0,IF(U152="X",0,IFERROR(P152*K152,0)))</f>
        <v>0</v>
      </c>
      <c r="R152" s="326">
        <v>0</v>
      </c>
      <c r="S152" s="424">
        <v>0</v>
      </c>
      <c r="T152" s="322"/>
      <c r="U152" s="143"/>
      <c r="V152" s="397"/>
      <c r="W152" s="555"/>
      <c r="X152" s="576">
        <f t="shared" si="30"/>
        <v>0</v>
      </c>
      <c r="Y152" s="576">
        <f t="shared" si="31"/>
        <v>0</v>
      </c>
      <c r="Z152" s="576">
        <f t="shared" si="32"/>
        <v>0</v>
      </c>
      <c r="AA152" s="576">
        <f t="shared" si="33"/>
        <v>0</v>
      </c>
      <c r="AB152" s="553"/>
      <c r="AC152" s="553"/>
      <c r="AD152" s="553"/>
      <c r="AE152" s="553"/>
      <c r="AF152" s="553"/>
      <c r="AG152" s="553"/>
      <c r="AH152" s="553"/>
      <c r="AI152" s="397"/>
      <c r="AJ152" s="555"/>
      <c r="AK152" s="576">
        <f t="shared" si="34"/>
        <v>0</v>
      </c>
      <c r="AL152" s="576">
        <f t="shared" si="35"/>
        <v>0</v>
      </c>
      <c r="AM152" s="599"/>
      <c r="AN152" s="599"/>
      <c r="AO152" s="553"/>
      <c r="AP152" s="553"/>
      <c r="AQ152" s="553"/>
      <c r="AR152" s="553"/>
      <c r="AS152" s="397"/>
      <c r="AT152" s="397"/>
      <c r="AU152" s="397"/>
      <c r="AV152" s="397"/>
      <c r="AW152" s="397"/>
      <c r="AX152" s="397"/>
      <c r="AY152" s="397"/>
      <c r="AZ152" s="397"/>
      <c r="BA152" s="397"/>
      <c r="BB152" s="397"/>
      <c r="BC152" s="397"/>
      <c r="BD152" s="553"/>
      <c r="BE152" s="397"/>
      <c r="BF152" s="397"/>
      <c r="BG152" s="397"/>
      <c r="BH152" s="397"/>
    </row>
    <row r="153" spans="2:60" x14ac:dyDescent="0.35">
      <c r="B153" s="319"/>
      <c r="C153" s="147"/>
      <c r="D153" s="147"/>
      <c r="E153" s="320"/>
      <c r="F153" s="321"/>
      <c r="G153" s="149"/>
      <c r="H153" s="148"/>
      <c r="I153" s="148"/>
      <c r="J153" s="322"/>
      <c r="K153" s="324" t="str">
        <f>IFERROR(INDEX(Lookup!$G$3:$G$6,MATCH(J153,Lookup!$F$3:$F$6,0)),"")</f>
        <v/>
      </c>
      <c r="L153" s="323"/>
      <c r="M153" s="322"/>
      <c r="N153" s="846">
        <f t="shared" si="28"/>
        <v>0</v>
      </c>
      <c r="O153" s="325">
        <f t="shared" si="29"/>
        <v>0</v>
      </c>
      <c r="P153" s="847">
        <f>IF(I153&lt;INDEX(Lookup!$U$2:$U$10,MATCH($D$48,Lookup!$S$2:$S$10,0)),0,IF(U153="X",0,IFERROR(L153*50,0)))</f>
        <v>0</v>
      </c>
      <c r="Q153" s="326">
        <f>IF(I153&lt;INDEX(Lookup!$U$2:$U$10,MATCH($D$48,Lookup!$S$2:$S$10,0)),0,IF(U153="X",0,IFERROR(P153*K153,0)))</f>
        <v>0</v>
      </c>
      <c r="R153" s="326">
        <v>0</v>
      </c>
      <c r="S153" s="424">
        <v>0</v>
      </c>
      <c r="T153" s="322"/>
      <c r="U153" s="143"/>
      <c r="V153" s="397"/>
      <c r="W153" s="555"/>
      <c r="X153" s="576">
        <f t="shared" si="30"/>
        <v>0</v>
      </c>
      <c r="Y153" s="576">
        <f t="shared" si="31"/>
        <v>0</v>
      </c>
      <c r="Z153" s="576">
        <f t="shared" si="32"/>
        <v>0</v>
      </c>
      <c r="AA153" s="576">
        <f t="shared" si="33"/>
        <v>0</v>
      </c>
      <c r="AB153" s="553"/>
      <c r="AC153" s="553"/>
      <c r="AD153" s="553"/>
      <c r="AE153" s="553"/>
      <c r="AF153" s="553"/>
      <c r="AG153" s="553"/>
      <c r="AH153" s="553"/>
      <c r="AI153" s="397"/>
      <c r="AJ153" s="555"/>
      <c r="AK153" s="576">
        <f t="shared" si="34"/>
        <v>0</v>
      </c>
      <c r="AL153" s="576">
        <f t="shared" si="35"/>
        <v>0</v>
      </c>
      <c r="AM153" s="599"/>
      <c r="AN153" s="599"/>
      <c r="AO153" s="553"/>
      <c r="AP153" s="553"/>
      <c r="AQ153" s="553"/>
      <c r="AR153" s="553"/>
      <c r="AS153" s="397"/>
      <c r="AT153" s="397"/>
      <c r="AU153" s="397"/>
      <c r="AV153" s="397"/>
      <c r="AW153" s="397"/>
      <c r="AX153" s="397"/>
      <c r="AY153" s="397"/>
      <c r="AZ153" s="397"/>
      <c r="BA153" s="397"/>
      <c r="BB153" s="397"/>
      <c r="BC153" s="397"/>
      <c r="BD153" s="553"/>
      <c r="BE153" s="397"/>
      <c r="BF153" s="397"/>
      <c r="BG153" s="397"/>
      <c r="BH153" s="397"/>
    </row>
    <row r="154" spans="2:60" x14ac:dyDescent="0.35">
      <c r="B154" s="319"/>
      <c r="C154" s="147"/>
      <c r="D154" s="147"/>
      <c r="E154" s="320"/>
      <c r="F154" s="321"/>
      <c r="G154" s="149"/>
      <c r="H154" s="148"/>
      <c r="I154" s="148"/>
      <c r="J154" s="322"/>
      <c r="K154" s="324" t="str">
        <f>IFERROR(INDEX(Lookup!$G$3:$G$6,MATCH(J154,Lookup!$F$3:$F$6,0)),"")</f>
        <v/>
      </c>
      <c r="L154" s="323"/>
      <c r="M154" s="322"/>
      <c r="N154" s="846">
        <f t="shared" si="28"/>
        <v>0</v>
      </c>
      <c r="O154" s="325">
        <f t="shared" si="29"/>
        <v>0</v>
      </c>
      <c r="P154" s="847">
        <f>IF(I154&lt;INDEX(Lookup!$U$2:$U$10,MATCH($D$48,Lookup!$S$2:$S$10,0)),0,IF(U154="X",0,IFERROR(L154*50,0)))</f>
        <v>0</v>
      </c>
      <c r="Q154" s="326">
        <f>IF(I154&lt;INDEX(Lookup!$U$2:$U$10,MATCH($D$48,Lookup!$S$2:$S$10,0)),0,IF(U154="X",0,IFERROR(P154*K154,0)))</f>
        <v>0</v>
      </c>
      <c r="R154" s="326">
        <v>0</v>
      </c>
      <c r="S154" s="424">
        <v>0</v>
      </c>
      <c r="T154" s="322"/>
      <c r="U154" s="143"/>
      <c r="V154" s="397"/>
      <c r="W154" s="555"/>
      <c r="X154" s="576">
        <f t="shared" si="30"/>
        <v>0</v>
      </c>
      <c r="Y154" s="576">
        <f t="shared" si="31"/>
        <v>0</v>
      </c>
      <c r="Z154" s="576">
        <f t="shared" si="32"/>
        <v>0</v>
      </c>
      <c r="AA154" s="576">
        <f t="shared" si="33"/>
        <v>0</v>
      </c>
      <c r="AB154" s="553"/>
      <c r="AC154" s="553"/>
      <c r="AD154" s="553"/>
      <c r="AE154" s="553"/>
      <c r="AF154" s="553"/>
      <c r="AG154" s="553"/>
      <c r="AH154" s="553"/>
      <c r="AI154" s="397"/>
      <c r="AJ154" s="555"/>
      <c r="AK154" s="576">
        <f t="shared" si="34"/>
        <v>0</v>
      </c>
      <c r="AL154" s="576">
        <f t="shared" si="35"/>
        <v>0</v>
      </c>
      <c r="AM154" s="599"/>
      <c r="AN154" s="599"/>
      <c r="AO154" s="553"/>
      <c r="AP154" s="553"/>
      <c r="AQ154" s="553"/>
      <c r="AR154" s="553"/>
      <c r="AS154" s="397"/>
      <c r="AT154" s="397"/>
      <c r="AU154" s="397"/>
      <c r="AV154" s="397"/>
      <c r="AW154" s="397"/>
      <c r="AX154" s="397"/>
      <c r="AY154" s="397"/>
      <c r="AZ154" s="397"/>
      <c r="BA154" s="397"/>
      <c r="BB154" s="397"/>
      <c r="BC154" s="397"/>
      <c r="BD154" s="553"/>
      <c r="BE154" s="397"/>
      <c r="BF154" s="397"/>
      <c r="BG154" s="397"/>
      <c r="BH154" s="397"/>
    </row>
    <row r="155" spans="2:60" x14ac:dyDescent="0.35">
      <c r="B155" s="319"/>
      <c r="C155" s="147"/>
      <c r="D155" s="147"/>
      <c r="E155" s="320"/>
      <c r="F155" s="321"/>
      <c r="G155" s="149"/>
      <c r="H155" s="148"/>
      <c r="I155" s="148"/>
      <c r="J155" s="322"/>
      <c r="K155" s="324" t="str">
        <f>IFERROR(INDEX(Lookup!$G$3:$G$6,MATCH(J155,Lookup!$F$3:$F$6,0)),"")</f>
        <v/>
      </c>
      <c r="L155" s="323"/>
      <c r="M155" s="322"/>
      <c r="N155" s="846">
        <f t="shared" si="28"/>
        <v>0</v>
      </c>
      <c r="O155" s="325">
        <f t="shared" si="29"/>
        <v>0</v>
      </c>
      <c r="P155" s="847">
        <f>IF(I155&lt;INDEX(Lookup!$U$2:$U$10,MATCH($D$48,Lookup!$S$2:$S$10,0)),0,IF(U155="X",0,IFERROR(L155*50,0)))</f>
        <v>0</v>
      </c>
      <c r="Q155" s="326">
        <f>IF(I155&lt;INDEX(Lookup!$U$2:$U$10,MATCH($D$48,Lookup!$S$2:$S$10,0)),0,IF(U155="X",0,IFERROR(P155*K155,0)))</f>
        <v>0</v>
      </c>
      <c r="R155" s="326">
        <v>0</v>
      </c>
      <c r="S155" s="424">
        <v>0</v>
      </c>
      <c r="T155" s="322"/>
      <c r="U155" s="143"/>
      <c r="V155" s="397"/>
      <c r="W155" s="555"/>
      <c r="X155" s="576">
        <f t="shared" si="30"/>
        <v>0</v>
      </c>
      <c r="Y155" s="576">
        <f t="shared" si="31"/>
        <v>0</v>
      </c>
      <c r="Z155" s="576">
        <f t="shared" si="32"/>
        <v>0</v>
      </c>
      <c r="AA155" s="576">
        <f t="shared" si="33"/>
        <v>0</v>
      </c>
      <c r="AB155" s="553"/>
      <c r="AC155" s="553"/>
      <c r="AD155" s="553"/>
      <c r="AE155" s="553"/>
      <c r="AF155" s="553"/>
      <c r="AG155" s="553"/>
      <c r="AH155" s="553"/>
      <c r="AI155" s="397"/>
      <c r="AJ155" s="555"/>
      <c r="AK155" s="576">
        <f t="shared" si="34"/>
        <v>0</v>
      </c>
      <c r="AL155" s="576">
        <f t="shared" si="35"/>
        <v>0</v>
      </c>
      <c r="AM155" s="599"/>
      <c r="AN155" s="599"/>
      <c r="AO155" s="553"/>
      <c r="AP155" s="553"/>
      <c r="AQ155" s="553"/>
      <c r="AR155" s="553"/>
      <c r="AS155" s="397"/>
      <c r="AT155" s="397"/>
      <c r="AU155" s="397"/>
      <c r="AV155" s="397"/>
      <c r="AW155" s="397"/>
      <c r="AX155" s="397"/>
      <c r="AY155" s="397"/>
      <c r="AZ155" s="397"/>
      <c r="BA155" s="397"/>
      <c r="BB155" s="397"/>
      <c r="BC155" s="397"/>
      <c r="BD155" s="553"/>
      <c r="BE155" s="397"/>
      <c r="BF155" s="397"/>
      <c r="BG155" s="397"/>
      <c r="BH155" s="397"/>
    </row>
    <row r="156" spans="2:60" x14ac:dyDescent="0.35">
      <c r="B156" s="319"/>
      <c r="C156" s="147"/>
      <c r="D156" s="147"/>
      <c r="E156" s="320"/>
      <c r="F156" s="321"/>
      <c r="G156" s="149"/>
      <c r="H156" s="148"/>
      <c r="I156" s="148"/>
      <c r="J156" s="322"/>
      <c r="K156" s="324" t="str">
        <f>IFERROR(INDEX(Lookup!$G$3:$G$6,MATCH(J156,Lookup!$F$3:$F$6,0)),"")</f>
        <v/>
      </c>
      <c r="L156" s="323"/>
      <c r="M156" s="322"/>
      <c r="N156" s="846">
        <f t="shared" si="28"/>
        <v>0</v>
      </c>
      <c r="O156" s="325">
        <f t="shared" si="29"/>
        <v>0</v>
      </c>
      <c r="P156" s="847">
        <f>IF(I156&lt;INDEX(Lookup!$U$2:$U$10,MATCH($D$48,Lookup!$S$2:$S$10,0)),0,IF(U156="X",0,IFERROR(L156*50,0)))</f>
        <v>0</v>
      </c>
      <c r="Q156" s="326">
        <f>IF(I156&lt;INDEX(Lookup!$U$2:$U$10,MATCH($D$48,Lookup!$S$2:$S$10,0)),0,IF(U156="X",0,IFERROR(P156*K156,0)))</f>
        <v>0</v>
      </c>
      <c r="R156" s="326">
        <v>0</v>
      </c>
      <c r="S156" s="424">
        <v>0</v>
      </c>
      <c r="T156" s="322"/>
      <c r="U156" s="143"/>
      <c r="V156" s="397"/>
      <c r="W156" s="555"/>
      <c r="X156" s="576">
        <f t="shared" si="30"/>
        <v>0</v>
      </c>
      <c r="Y156" s="576">
        <f t="shared" si="31"/>
        <v>0</v>
      </c>
      <c r="Z156" s="576">
        <f t="shared" si="32"/>
        <v>0</v>
      </c>
      <c r="AA156" s="576">
        <f t="shared" si="33"/>
        <v>0</v>
      </c>
      <c r="AB156" s="553"/>
      <c r="AC156" s="553"/>
      <c r="AD156" s="553"/>
      <c r="AE156" s="553"/>
      <c r="AF156" s="553"/>
      <c r="AG156" s="553"/>
      <c r="AH156" s="553"/>
      <c r="AI156" s="397"/>
      <c r="AJ156" s="555"/>
      <c r="AK156" s="576">
        <f t="shared" si="34"/>
        <v>0</v>
      </c>
      <c r="AL156" s="576">
        <f t="shared" si="35"/>
        <v>0</v>
      </c>
      <c r="AM156" s="599"/>
      <c r="AN156" s="599"/>
      <c r="AO156" s="553"/>
      <c r="AP156" s="553"/>
      <c r="AQ156" s="553"/>
      <c r="AR156" s="553"/>
      <c r="AS156" s="397"/>
      <c r="AT156" s="397"/>
      <c r="AU156" s="397"/>
      <c r="AV156" s="397"/>
      <c r="AW156" s="397"/>
      <c r="AX156" s="397"/>
      <c r="AY156" s="397"/>
      <c r="AZ156" s="397"/>
      <c r="BA156" s="397"/>
      <c r="BB156" s="397"/>
      <c r="BC156" s="397"/>
      <c r="BD156" s="553"/>
      <c r="BE156" s="397"/>
      <c r="BF156" s="397"/>
      <c r="BG156" s="397"/>
      <c r="BH156" s="397"/>
    </row>
    <row r="157" spans="2:60" x14ac:dyDescent="0.35">
      <c r="B157" s="319"/>
      <c r="C157" s="147"/>
      <c r="D157" s="147"/>
      <c r="E157" s="320"/>
      <c r="F157" s="321"/>
      <c r="G157" s="149"/>
      <c r="H157" s="148"/>
      <c r="I157" s="148"/>
      <c r="J157" s="322"/>
      <c r="K157" s="324" t="str">
        <f>IFERROR(INDEX(Lookup!$G$3:$G$6,MATCH(J157,Lookup!$F$3:$F$6,0)),"")</f>
        <v/>
      </c>
      <c r="L157" s="323"/>
      <c r="M157" s="322"/>
      <c r="N157" s="846">
        <f t="shared" si="28"/>
        <v>0</v>
      </c>
      <c r="O157" s="325">
        <f t="shared" si="29"/>
        <v>0</v>
      </c>
      <c r="P157" s="847">
        <f>IF(I157&lt;INDEX(Lookup!$U$2:$U$10,MATCH($D$48,Lookup!$S$2:$S$10,0)),0,IF(U157="X",0,IFERROR(L157*50,0)))</f>
        <v>0</v>
      </c>
      <c r="Q157" s="326">
        <f>IF(I157&lt;INDEX(Lookup!$U$2:$U$10,MATCH($D$48,Lookup!$S$2:$S$10,0)),0,IF(U157="X",0,IFERROR(P157*K157,0)))</f>
        <v>0</v>
      </c>
      <c r="R157" s="326">
        <v>0</v>
      </c>
      <c r="S157" s="424">
        <v>0</v>
      </c>
      <c r="T157" s="322"/>
      <c r="U157" s="143"/>
      <c r="V157" s="397"/>
      <c r="W157" s="555"/>
      <c r="X157" s="576">
        <f t="shared" si="30"/>
        <v>0</v>
      </c>
      <c r="Y157" s="576">
        <f t="shared" si="31"/>
        <v>0</v>
      </c>
      <c r="Z157" s="576">
        <f t="shared" si="32"/>
        <v>0</v>
      </c>
      <c r="AA157" s="576">
        <f t="shared" si="33"/>
        <v>0</v>
      </c>
      <c r="AB157" s="553"/>
      <c r="AC157" s="553"/>
      <c r="AD157" s="553"/>
      <c r="AE157" s="553"/>
      <c r="AF157" s="553"/>
      <c r="AG157" s="553"/>
      <c r="AH157" s="553"/>
      <c r="AI157" s="397"/>
      <c r="AJ157" s="555"/>
      <c r="AK157" s="576">
        <f t="shared" si="34"/>
        <v>0</v>
      </c>
      <c r="AL157" s="576">
        <f t="shared" si="35"/>
        <v>0</v>
      </c>
      <c r="AM157" s="599"/>
      <c r="AN157" s="599"/>
      <c r="AO157" s="553"/>
      <c r="AP157" s="553"/>
      <c r="AQ157" s="553"/>
      <c r="AR157" s="553"/>
      <c r="AS157" s="397"/>
      <c r="AT157" s="397"/>
      <c r="AU157" s="397"/>
      <c r="AV157" s="397"/>
      <c r="AW157" s="397"/>
      <c r="AX157" s="397"/>
      <c r="AY157" s="397"/>
      <c r="AZ157" s="397"/>
      <c r="BA157" s="397"/>
      <c r="BB157" s="397"/>
      <c r="BC157" s="397"/>
      <c r="BD157" s="553"/>
      <c r="BE157" s="397"/>
      <c r="BF157" s="397"/>
      <c r="BG157" s="397"/>
      <c r="BH157" s="397"/>
    </row>
    <row r="158" spans="2:60" x14ac:dyDescent="0.35">
      <c r="B158" s="319"/>
      <c r="C158" s="147"/>
      <c r="D158" s="147"/>
      <c r="E158" s="320"/>
      <c r="F158" s="321"/>
      <c r="G158" s="149"/>
      <c r="H158" s="148"/>
      <c r="I158" s="148"/>
      <c r="J158" s="322"/>
      <c r="K158" s="324" t="str">
        <f>IFERROR(INDEX(Lookup!$G$3:$G$6,MATCH(J158,Lookup!$F$3:$F$6,0)),"")</f>
        <v/>
      </c>
      <c r="L158" s="323"/>
      <c r="M158" s="322"/>
      <c r="N158" s="846">
        <f t="shared" si="28"/>
        <v>0</v>
      </c>
      <c r="O158" s="325">
        <f t="shared" si="29"/>
        <v>0</v>
      </c>
      <c r="P158" s="847">
        <f>IF(I158&lt;INDEX(Lookup!$U$2:$U$10,MATCH($D$48,Lookup!$S$2:$S$10,0)),0,IF(U158="X",0,IFERROR(L158*50,0)))</f>
        <v>0</v>
      </c>
      <c r="Q158" s="326">
        <f>IF(I158&lt;INDEX(Lookup!$U$2:$U$10,MATCH($D$48,Lookup!$S$2:$S$10,0)),0,IF(U158="X",0,IFERROR(P158*K158,0)))</f>
        <v>0</v>
      </c>
      <c r="R158" s="326">
        <v>0</v>
      </c>
      <c r="S158" s="424">
        <v>0</v>
      </c>
      <c r="T158" s="322"/>
      <c r="U158" s="143"/>
      <c r="V158" s="397"/>
      <c r="W158" s="555"/>
      <c r="X158" s="576">
        <f t="shared" si="30"/>
        <v>0</v>
      </c>
      <c r="Y158" s="576">
        <f t="shared" si="31"/>
        <v>0</v>
      </c>
      <c r="Z158" s="576">
        <f t="shared" si="32"/>
        <v>0</v>
      </c>
      <c r="AA158" s="576">
        <f t="shared" si="33"/>
        <v>0</v>
      </c>
      <c r="AB158" s="553"/>
      <c r="AC158" s="553"/>
      <c r="AD158" s="553"/>
      <c r="AE158" s="553"/>
      <c r="AF158" s="553"/>
      <c r="AG158" s="553"/>
      <c r="AH158" s="553"/>
      <c r="AI158" s="397"/>
      <c r="AJ158" s="555"/>
      <c r="AK158" s="576">
        <f t="shared" si="34"/>
        <v>0</v>
      </c>
      <c r="AL158" s="576">
        <f t="shared" si="35"/>
        <v>0</v>
      </c>
      <c r="AM158" s="599"/>
      <c r="AN158" s="599"/>
      <c r="AO158" s="553"/>
      <c r="AP158" s="553"/>
      <c r="AQ158" s="553"/>
      <c r="AR158" s="553"/>
      <c r="AS158" s="397"/>
      <c r="AT158" s="397"/>
      <c r="AU158" s="397"/>
      <c r="AV158" s="397"/>
      <c r="AW158" s="397"/>
      <c r="AX158" s="397"/>
      <c r="AY158" s="397"/>
      <c r="AZ158" s="397"/>
      <c r="BA158" s="397"/>
      <c r="BB158" s="397"/>
      <c r="BC158" s="397"/>
      <c r="BD158" s="553"/>
      <c r="BE158" s="397"/>
      <c r="BF158" s="397"/>
      <c r="BG158" s="397"/>
      <c r="BH158" s="397"/>
    </row>
    <row r="159" spans="2:60" x14ac:dyDescent="0.35">
      <c r="B159" s="319"/>
      <c r="C159" s="147"/>
      <c r="D159" s="147"/>
      <c r="E159" s="320"/>
      <c r="F159" s="321"/>
      <c r="G159" s="149"/>
      <c r="H159" s="148"/>
      <c r="I159" s="148"/>
      <c r="J159" s="322"/>
      <c r="K159" s="324" t="str">
        <f>IFERROR(INDEX(Lookup!$G$3:$G$6,MATCH(J159,Lookup!$F$3:$F$6,0)),"")</f>
        <v/>
      </c>
      <c r="L159" s="323"/>
      <c r="M159" s="322"/>
      <c r="N159" s="846">
        <f t="shared" si="28"/>
        <v>0</v>
      </c>
      <c r="O159" s="325">
        <f t="shared" si="29"/>
        <v>0</v>
      </c>
      <c r="P159" s="847">
        <f>IF(I159&lt;INDEX(Lookup!$U$2:$U$10,MATCH($D$48,Lookup!$S$2:$S$10,0)),0,IF(U159="X",0,IFERROR(L159*50,0)))</f>
        <v>0</v>
      </c>
      <c r="Q159" s="326">
        <f>IF(I159&lt;INDEX(Lookup!$U$2:$U$10,MATCH($D$48,Lookup!$S$2:$S$10,0)),0,IF(U159="X",0,IFERROR(P159*K159,0)))</f>
        <v>0</v>
      </c>
      <c r="R159" s="326">
        <v>0</v>
      </c>
      <c r="S159" s="424">
        <v>0</v>
      </c>
      <c r="T159" s="322"/>
      <c r="U159" s="143"/>
      <c r="V159" s="397"/>
      <c r="W159" s="555"/>
      <c r="X159" s="576">
        <f t="shared" si="30"/>
        <v>0</v>
      </c>
      <c r="Y159" s="576">
        <f t="shared" si="31"/>
        <v>0</v>
      </c>
      <c r="Z159" s="576">
        <f t="shared" si="32"/>
        <v>0</v>
      </c>
      <c r="AA159" s="576">
        <f t="shared" si="33"/>
        <v>0</v>
      </c>
      <c r="AB159" s="553"/>
      <c r="AC159" s="553"/>
      <c r="AD159" s="553"/>
      <c r="AE159" s="553"/>
      <c r="AF159" s="553"/>
      <c r="AG159" s="553"/>
      <c r="AH159" s="553"/>
      <c r="AI159" s="397"/>
      <c r="AJ159" s="555"/>
      <c r="AK159" s="576">
        <f t="shared" si="34"/>
        <v>0</v>
      </c>
      <c r="AL159" s="576">
        <f t="shared" si="35"/>
        <v>0</v>
      </c>
      <c r="AM159" s="599"/>
      <c r="AN159" s="599"/>
      <c r="AO159" s="553"/>
      <c r="AP159" s="553"/>
      <c r="AQ159" s="553"/>
      <c r="AR159" s="553"/>
      <c r="AS159" s="397"/>
      <c r="AT159" s="397"/>
      <c r="AU159" s="397"/>
      <c r="AV159" s="397"/>
      <c r="AW159" s="397"/>
      <c r="AX159" s="397"/>
      <c r="AY159" s="397"/>
      <c r="AZ159" s="397"/>
      <c r="BA159" s="397"/>
      <c r="BB159" s="397"/>
      <c r="BC159" s="397"/>
      <c r="BD159" s="553"/>
      <c r="BE159" s="397"/>
      <c r="BF159" s="397"/>
      <c r="BG159" s="397"/>
      <c r="BH159" s="397"/>
    </row>
    <row r="160" spans="2:60" x14ac:dyDescent="0.35">
      <c r="B160" s="319"/>
      <c r="C160" s="147"/>
      <c r="D160" s="147"/>
      <c r="E160" s="320"/>
      <c r="F160" s="321"/>
      <c r="G160" s="149"/>
      <c r="H160" s="148"/>
      <c r="I160" s="148"/>
      <c r="J160" s="322"/>
      <c r="K160" s="324" t="str">
        <f>IFERROR(INDEX(Lookup!$G$3:$G$6,MATCH(J160,Lookup!$F$3:$F$6,0)),"")</f>
        <v/>
      </c>
      <c r="L160" s="323"/>
      <c r="M160" s="322"/>
      <c r="N160" s="846">
        <f t="shared" si="28"/>
        <v>0</v>
      </c>
      <c r="O160" s="325">
        <f t="shared" si="29"/>
        <v>0</v>
      </c>
      <c r="P160" s="847">
        <f>IF(I160&lt;INDEX(Lookup!$U$2:$U$10,MATCH($D$48,Lookup!$S$2:$S$10,0)),0,IF(U160="X",0,IFERROR(L160*50,0)))</f>
        <v>0</v>
      </c>
      <c r="Q160" s="326">
        <f>IF(I160&lt;INDEX(Lookup!$U$2:$U$10,MATCH($D$48,Lookup!$S$2:$S$10,0)),0,IF(U160="X",0,IFERROR(P160*K160,0)))</f>
        <v>0</v>
      </c>
      <c r="R160" s="326">
        <v>0</v>
      </c>
      <c r="S160" s="424">
        <v>0</v>
      </c>
      <c r="T160" s="322"/>
      <c r="U160" s="143"/>
      <c r="V160" s="397"/>
      <c r="W160" s="555"/>
      <c r="X160" s="576">
        <f t="shared" si="30"/>
        <v>0</v>
      </c>
      <c r="Y160" s="576">
        <f t="shared" si="31"/>
        <v>0</v>
      </c>
      <c r="Z160" s="576">
        <f t="shared" si="32"/>
        <v>0</v>
      </c>
      <c r="AA160" s="576">
        <f t="shared" si="33"/>
        <v>0</v>
      </c>
      <c r="AB160" s="553"/>
      <c r="AC160" s="553"/>
      <c r="AD160" s="553"/>
      <c r="AE160" s="553"/>
      <c r="AF160" s="553"/>
      <c r="AG160" s="553"/>
      <c r="AH160" s="553"/>
      <c r="AI160" s="397"/>
      <c r="AJ160" s="555"/>
      <c r="AK160" s="576">
        <f t="shared" si="34"/>
        <v>0</v>
      </c>
      <c r="AL160" s="576">
        <f t="shared" si="35"/>
        <v>0</v>
      </c>
      <c r="AM160" s="599"/>
      <c r="AN160" s="599"/>
      <c r="AO160" s="553"/>
      <c r="AP160" s="553"/>
      <c r="AQ160" s="553"/>
      <c r="AR160" s="553"/>
      <c r="AS160" s="397"/>
      <c r="AT160" s="397"/>
      <c r="AU160" s="397"/>
      <c r="AV160" s="397"/>
      <c r="AW160" s="397"/>
      <c r="AX160" s="397"/>
      <c r="AY160" s="397"/>
      <c r="AZ160" s="397"/>
      <c r="BA160" s="397"/>
      <c r="BB160" s="397"/>
      <c r="BC160" s="397"/>
      <c r="BD160" s="553"/>
      <c r="BE160" s="397"/>
      <c r="BF160" s="397"/>
      <c r="BG160" s="397"/>
      <c r="BH160" s="397"/>
    </row>
    <row r="161" spans="2:60" x14ac:dyDescent="0.35">
      <c r="B161" s="319"/>
      <c r="C161" s="147"/>
      <c r="D161" s="147"/>
      <c r="E161" s="320"/>
      <c r="F161" s="321"/>
      <c r="G161" s="149"/>
      <c r="H161" s="148"/>
      <c r="I161" s="148"/>
      <c r="J161" s="322"/>
      <c r="K161" s="324" t="str">
        <f>IFERROR(INDEX(Lookup!$G$3:$G$6,MATCH(J161,Lookup!$F$3:$F$6,0)),"")</f>
        <v/>
      </c>
      <c r="L161" s="323"/>
      <c r="M161" s="322"/>
      <c r="N161" s="846">
        <f t="shared" si="28"/>
        <v>0</v>
      </c>
      <c r="O161" s="325">
        <f t="shared" si="29"/>
        <v>0</v>
      </c>
      <c r="P161" s="847">
        <f>IF(I161&lt;INDEX(Lookup!$U$2:$U$10,MATCH($D$48,Lookup!$S$2:$S$10,0)),0,IF(U161="X",0,IFERROR(L161*50,0)))</f>
        <v>0</v>
      </c>
      <c r="Q161" s="326">
        <f>IF(I161&lt;INDEX(Lookup!$U$2:$U$10,MATCH($D$48,Lookup!$S$2:$S$10,0)),0,IF(U161="X",0,IFERROR(P161*K161,0)))</f>
        <v>0</v>
      </c>
      <c r="R161" s="326">
        <v>0</v>
      </c>
      <c r="S161" s="424">
        <v>0</v>
      </c>
      <c r="T161" s="322"/>
      <c r="U161" s="143"/>
      <c r="V161" s="397"/>
      <c r="W161" s="555"/>
      <c r="X161" s="576">
        <f t="shared" si="30"/>
        <v>0</v>
      </c>
      <c r="Y161" s="576">
        <f t="shared" si="31"/>
        <v>0</v>
      </c>
      <c r="Z161" s="576">
        <f t="shared" si="32"/>
        <v>0</v>
      </c>
      <c r="AA161" s="576">
        <f t="shared" si="33"/>
        <v>0</v>
      </c>
      <c r="AB161" s="553"/>
      <c r="AC161" s="553"/>
      <c r="AD161" s="553"/>
      <c r="AE161" s="553"/>
      <c r="AF161" s="553"/>
      <c r="AG161" s="553"/>
      <c r="AH161" s="553"/>
      <c r="AI161" s="397"/>
      <c r="AJ161" s="555"/>
      <c r="AK161" s="576">
        <f t="shared" si="34"/>
        <v>0</v>
      </c>
      <c r="AL161" s="576">
        <f t="shared" si="35"/>
        <v>0</v>
      </c>
      <c r="AM161" s="599"/>
      <c r="AN161" s="599"/>
      <c r="AO161" s="553"/>
      <c r="AP161" s="553"/>
      <c r="AQ161" s="553"/>
      <c r="AR161" s="553"/>
      <c r="AS161" s="397"/>
      <c r="AT161" s="397"/>
      <c r="AU161" s="397"/>
      <c r="AV161" s="397"/>
      <c r="AW161" s="397"/>
      <c r="AX161" s="397"/>
      <c r="AY161" s="397"/>
      <c r="AZ161" s="397"/>
      <c r="BA161" s="397"/>
      <c r="BB161" s="397"/>
      <c r="BC161" s="397"/>
      <c r="BD161" s="553"/>
      <c r="BE161" s="397"/>
      <c r="BF161" s="397"/>
      <c r="BG161" s="397"/>
      <c r="BH161" s="397"/>
    </row>
    <row r="162" spans="2:60" x14ac:dyDescent="0.35">
      <c r="B162" s="319"/>
      <c r="C162" s="147"/>
      <c r="D162" s="147"/>
      <c r="E162" s="320"/>
      <c r="F162" s="321"/>
      <c r="G162" s="149"/>
      <c r="H162" s="148"/>
      <c r="I162" s="148"/>
      <c r="J162" s="322"/>
      <c r="K162" s="324" t="str">
        <f>IFERROR(INDEX(Lookup!$G$3:$G$6,MATCH(J162,Lookup!$F$3:$F$6,0)),"")</f>
        <v/>
      </c>
      <c r="L162" s="323"/>
      <c r="M162" s="322"/>
      <c r="N162" s="846">
        <f t="shared" si="28"/>
        <v>0</v>
      </c>
      <c r="O162" s="325">
        <f t="shared" si="29"/>
        <v>0</v>
      </c>
      <c r="P162" s="847">
        <f>IF(I162&lt;INDEX(Lookup!$U$2:$U$10,MATCH($D$48,Lookup!$S$2:$S$10,0)),0,IF(U162="X",0,IFERROR(L162*50,0)))</f>
        <v>0</v>
      </c>
      <c r="Q162" s="326">
        <f>IF(I162&lt;INDEX(Lookup!$U$2:$U$10,MATCH($D$48,Lookup!$S$2:$S$10,0)),0,IF(U162="X",0,IFERROR(P162*K162,0)))</f>
        <v>0</v>
      </c>
      <c r="R162" s="326">
        <v>0</v>
      </c>
      <c r="S162" s="424">
        <v>0</v>
      </c>
      <c r="T162" s="322"/>
      <c r="U162" s="143"/>
      <c r="V162" s="397"/>
      <c r="W162" s="555"/>
      <c r="X162" s="576">
        <f t="shared" si="30"/>
        <v>0</v>
      </c>
      <c r="Y162" s="576">
        <f t="shared" si="31"/>
        <v>0</v>
      </c>
      <c r="Z162" s="576">
        <f t="shared" si="32"/>
        <v>0</v>
      </c>
      <c r="AA162" s="576">
        <f t="shared" si="33"/>
        <v>0</v>
      </c>
      <c r="AB162" s="553"/>
      <c r="AC162" s="553"/>
      <c r="AD162" s="553"/>
      <c r="AE162" s="553"/>
      <c r="AF162" s="553"/>
      <c r="AG162" s="553"/>
      <c r="AH162" s="553"/>
      <c r="AI162" s="397"/>
      <c r="AJ162" s="555"/>
      <c r="AK162" s="576">
        <f t="shared" si="34"/>
        <v>0</v>
      </c>
      <c r="AL162" s="576">
        <f t="shared" si="35"/>
        <v>0</v>
      </c>
      <c r="AM162" s="599"/>
      <c r="AN162" s="599"/>
      <c r="AO162" s="553"/>
      <c r="AP162" s="553"/>
      <c r="AQ162" s="553"/>
      <c r="AR162" s="553"/>
      <c r="AS162" s="397"/>
      <c r="AT162" s="397"/>
      <c r="AU162" s="397"/>
      <c r="AV162" s="397"/>
      <c r="AW162" s="397"/>
      <c r="AX162" s="397"/>
      <c r="AY162" s="397"/>
      <c r="AZ162" s="397"/>
      <c r="BA162" s="397"/>
      <c r="BB162" s="397"/>
      <c r="BC162" s="397"/>
      <c r="BD162" s="553"/>
      <c r="BE162" s="397"/>
      <c r="BF162" s="397"/>
      <c r="BG162" s="397"/>
      <c r="BH162" s="397"/>
    </row>
    <row r="163" spans="2:60" x14ac:dyDescent="0.35">
      <c r="B163" s="319"/>
      <c r="C163" s="147"/>
      <c r="D163" s="147"/>
      <c r="E163" s="320"/>
      <c r="F163" s="321"/>
      <c r="G163" s="149"/>
      <c r="H163" s="148"/>
      <c r="I163" s="148"/>
      <c r="J163" s="322"/>
      <c r="K163" s="324" t="str">
        <f>IFERROR(INDEX(Lookup!$G$3:$G$6,MATCH(J163,Lookup!$F$3:$F$6,0)),"")</f>
        <v/>
      </c>
      <c r="L163" s="323"/>
      <c r="M163" s="322"/>
      <c r="N163" s="846">
        <f t="shared" si="28"/>
        <v>0</v>
      </c>
      <c r="O163" s="325">
        <f t="shared" si="29"/>
        <v>0</v>
      </c>
      <c r="P163" s="847">
        <f>IF(I163&lt;INDEX(Lookup!$U$2:$U$10,MATCH($D$48,Lookup!$S$2:$S$10,0)),0,IF(U163="X",0,IFERROR(L163*50,0)))</f>
        <v>0</v>
      </c>
      <c r="Q163" s="326">
        <f>IF(I163&lt;INDEX(Lookup!$U$2:$U$10,MATCH($D$48,Lookup!$S$2:$S$10,0)),0,IF(U163="X",0,IFERROR(P163*K163,0)))</f>
        <v>0</v>
      </c>
      <c r="R163" s="326">
        <v>0</v>
      </c>
      <c r="S163" s="424">
        <v>0</v>
      </c>
      <c r="T163" s="322"/>
      <c r="U163" s="143"/>
      <c r="V163" s="397"/>
      <c r="W163" s="555"/>
      <c r="X163" s="576">
        <f t="shared" si="30"/>
        <v>0</v>
      </c>
      <c r="Y163" s="576">
        <f t="shared" si="31"/>
        <v>0</v>
      </c>
      <c r="Z163" s="576">
        <f t="shared" si="32"/>
        <v>0</v>
      </c>
      <c r="AA163" s="576">
        <f t="shared" si="33"/>
        <v>0</v>
      </c>
      <c r="AB163" s="553"/>
      <c r="AC163" s="553"/>
      <c r="AD163" s="553"/>
      <c r="AE163" s="553"/>
      <c r="AF163" s="553"/>
      <c r="AG163" s="553"/>
      <c r="AH163" s="553"/>
      <c r="AI163" s="397"/>
      <c r="AJ163" s="555"/>
      <c r="AK163" s="576">
        <f t="shared" si="34"/>
        <v>0</v>
      </c>
      <c r="AL163" s="576">
        <f t="shared" si="35"/>
        <v>0</v>
      </c>
      <c r="AM163" s="599"/>
      <c r="AN163" s="599"/>
      <c r="AO163" s="553"/>
      <c r="AP163" s="553"/>
      <c r="AQ163" s="553"/>
      <c r="AR163" s="553"/>
      <c r="AS163" s="397"/>
      <c r="AT163" s="397"/>
      <c r="AU163" s="397"/>
      <c r="AV163" s="397"/>
      <c r="AW163" s="397"/>
      <c r="AX163" s="397"/>
      <c r="AY163" s="397"/>
      <c r="AZ163" s="397"/>
      <c r="BA163" s="397"/>
      <c r="BB163" s="397"/>
      <c r="BC163" s="397"/>
      <c r="BD163" s="553"/>
      <c r="BE163" s="397"/>
      <c r="BF163" s="397"/>
      <c r="BG163" s="397"/>
      <c r="BH163" s="397"/>
    </row>
    <row r="164" spans="2:60" x14ac:dyDescent="0.35">
      <c r="B164" s="319"/>
      <c r="C164" s="147"/>
      <c r="D164" s="147"/>
      <c r="E164" s="320"/>
      <c r="F164" s="321"/>
      <c r="G164" s="149"/>
      <c r="H164" s="148"/>
      <c r="I164" s="148"/>
      <c r="J164" s="322"/>
      <c r="K164" s="324" t="str">
        <f>IFERROR(INDEX(Lookup!$G$3:$G$6,MATCH(J164,Lookup!$F$3:$F$6,0)),"")</f>
        <v/>
      </c>
      <c r="L164" s="323"/>
      <c r="M164" s="322"/>
      <c r="N164" s="846">
        <f t="shared" si="28"/>
        <v>0</v>
      </c>
      <c r="O164" s="325">
        <f t="shared" si="29"/>
        <v>0</v>
      </c>
      <c r="P164" s="847">
        <f>IF(I164&lt;INDEX(Lookup!$U$2:$U$10,MATCH($D$48,Lookup!$S$2:$S$10,0)),0,IF(U164="X",0,IFERROR(L164*50,0)))</f>
        <v>0</v>
      </c>
      <c r="Q164" s="326">
        <f>IF(I164&lt;INDEX(Lookup!$U$2:$U$10,MATCH($D$48,Lookup!$S$2:$S$10,0)),0,IF(U164="X",0,IFERROR(P164*K164,0)))</f>
        <v>0</v>
      </c>
      <c r="R164" s="326">
        <v>0</v>
      </c>
      <c r="S164" s="424">
        <v>0</v>
      </c>
      <c r="T164" s="322"/>
      <c r="U164" s="143"/>
      <c r="V164" s="397"/>
      <c r="W164" s="555"/>
      <c r="X164" s="576">
        <f t="shared" si="30"/>
        <v>0</v>
      </c>
      <c r="Y164" s="576">
        <f t="shared" si="31"/>
        <v>0</v>
      </c>
      <c r="Z164" s="576">
        <f t="shared" si="32"/>
        <v>0</v>
      </c>
      <c r="AA164" s="576">
        <f t="shared" si="33"/>
        <v>0</v>
      </c>
      <c r="AB164" s="553"/>
      <c r="AC164" s="553"/>
      <c r="AD164" s="553"/>
      <c r="AE164" s="553"/>
      <c r="AF164" s="553"/>
      <c r="AG164" s="553"/>
      <c r="AH164" s="553"/>
      <c r="AI164" s="397"/>
      <c r="AJ164" s="555"/>
      <c r="AK164" s="576">
        <f t="shared" si="34"/>
        <v>0</v>
      </c>
      <c r="AL164" s="576">
        <f t="shared" si="35"/>
        <v>0</v>
      </c>
      <c r="AM164" s="599"/>
      <c r="AN164" s="599"/>
      <c r="AO164" s="553"/>
      <c r="AP164" s="553"/>
      <c r="AQ164" s="553"/>
      <c r="AR164" s="553"/>
      <c r="AS164" s="397"/>
      <c r="AT164" s="397"/>
      <c r="AU164" s="397"/>
      <c r="AV164" s="397"/>
      <c r="AW164" s="397"/>
      <c r="AX164" s="397"/>
      <c r="AY164" s="397"/>
      <c r="AZ164" s="397"/>
      <c r="BA164" s="397"/>
      <c r="BB164" s="397"/>
      <c r="BC164" s="397"/>
      <c r="BD164" s="553"/>
      <c r="BE164" s="397"/>
      <c r="BF164" s="397"/>
      <c r="BG164" s="397"/>
      <c r="BH164" s="397"/>
    </row>
    <row r="165" spans="2:60" x14ac:dyDescent="0.35">
      <c r="B165" s="319"/>
      <c r="C165" s="147"/>
      <c r="D165" s="147"/>
      <c r="E165" s="320"/>
      <c r="F165" s="321"/>
      <c r="G165" s="149"/>
      <c r="H165" s="148"/>
      <c r="I165" s="148"/>
      <c r="J165" s="322"/>
      <c r="K165" s="324" t="str">
        <f>IFERROR(INDEX(Lookup!$G$3:$G$6,MATCH(J165,Lookup!$F$3:$F$6,0)),"")</f>
        <v/>
      </c>
      <c r="L165" s="323"/>
      <c r="M165" s="322"/>
      <c r="N165" s="846">
        <f t="shared" si="28"/>
        <v>0</v>
      </c>
      <c r="O165" s="325">
        <f t="shared" si="29"/>
        <v>0</v>
      </c>
      <c r="P165" s="847">
        <f>IF(I165&lt;INDEX(Lookup!$U$2:$U$10,MATCH($D$48,Lookup!$S$2:$S$10,0)),0,IF(U165="X",0,IFERROR(L165*50,0)))</f>
        <v>0</v>
      </c>
      <c r="Q165" s="326">
        <f>IF(I165&lt;INDEX(Lookup!$U$2:$U$10,MATCH($D$48,Lookup!$S$2:$S$10,0)),0,IF(U165="X",0,IFERROR(P165*K165,0)))</f>
        <v>0</v>
      </c>
      <c r="R165" s="326">
        <v>0</v>
      </c>
      <c r="S165" s="424">
        <v>0</v>
      </c>
      <c r="T165" s="322"/>
      <c r="U165" s="143"/>
      <c r="V165" s="397"/>
      <c r="W165" s="555"/>
      <c r="X165" s="576">
        <f t="shared" si="30"/>
        <v>0</v>
      </c>
      <c r="Y165" s="576">
        <f t="shared" si="31"/>
        <v>0</v>
      </c>
      <c r="Z165" s="576">
        <f t="shared" si="32"/>
        <v>0</v>
      </c>
      <c r="AA165" s="576">
        <f t="shared" si="33"/>
        <v>0</v>
      </c>
      <c r="AB165" s="553"/>
      <c r="AC165" s="553"/>
      <c r="AD165" s="553"/>
      <c r="AE165" s="553"/>
      <c r="AF165" s="553"/>
      <c r="AG165" s="553"/>
      <c r="AH165" s="553"/>
      <c r="AI165" s="397"/>
      <c r="AJ165" s="555"/>
      <c r="AK165" s="576">
        <f t="shared" si="34"/>
        <v>0</v>
      </c>
      <c r="AL165" s="576">
        <f t="shared" si="35"/>
        <v>0</v>
      </c>
      <c r="AM165" s="599"/>
      <c r="AN165" s="599"/>
      <c r="AO165" s="553"/>
      <c r="AP165" s="553"/>
      <c r="AQ165" s="553"/>
      <c r="AR165" s="553"/>
      <c r="AS165" s="397"/>
      <c r="AT165" s="397"/>
      <c r="AU165" s="397"/>
      <c r="AV165" s="397"/>
      <c r="AW165" s="397"/>
      <c r="AX165" s="397"/>
      <c r="AY165" s="397"/>
      <c r="AZ165" s="397"/>
      <c r="BA165" s="397"/>
      <c r="BB165" s="397"/>
      <c r="BC165" s="397"/>
      <c r="BD165" s="553"/>
      <c r="BE165" s="397"/>
      <c r="BF165" s="397"/>
      <c r="BG165" s="397"/>
      <c r="BH165" s="397"/>
    </row>
    <row r="166" spans="2:60" x14ac:dyDescent="0.35">
      <c r="B166" s="319"/>
      <c r="C166" s="147"/>
      <c r="D166" s="147"/>
      <c r="E166" s="320"/>
      <c r="F166" s="321"/>
      <c r="G166" s="149"/>
      <c r="H166" s="148"/>
      <c r="I166" s="148"/>
      <c r="J166" s="322"/>
      <c r="K166" s="324" t="str">
        <f>IFERROR(INDEX(Lookup!$G$3:$G$6,MATCH(J166,Lookup!$F$3:$F$6,0)),"")</f>
        <v/>
      </c>
      <c r="L166" s="323"/>
      <c r="M166" s="322"/>
      <c r="N166" s="846">
        <f t="shared" si="28"/>
        <v>0</v>
      </c>
      <c r="O166" s="325">
        <f t="shared" si="29"/>
        <v>0</v>
      </c>
      <c r="P166" s="847">
        <f>IF(I166&lt;INDEX(Lookup!$U$2:$U$10,MATCH($D$48,Lookup!$S$2:$S$10,0)),0,IF(U166="X",0,IFERROR(L166*50,0)))</f>
        <v>0</v>
      </c>
      <c r="Q166" s="326">
        <f>IF(I166&lt;INDEX(Lookup!$U$2:$U$10,MATCH($D$48,Lookup!$S$2:$S$10,0)),0,IF(U166="X",0,IFERROR(P166*K166,0)))</f>
        <v>0</v>
      </c>
      <c r="R166" s="326">
        <v>0</v>
      </c>
      <c r="S166" s="424">
        <v>0</v>
      </c>
      <c r="T166" s="322"/>
      <c r="U166" s="143"/>
      <c r="V166" s="397"/>
      <c r="W166" s="555"/>
      <c r="X166" s="576">
        <f t="shared" si="30"/>
        <v>0</v>
      </c>
      <c r="Y166" s="576">
        <f t="shared" si="31"/>
        <v>0</v>
      </c>
      <c r="Z166" s="576">
        <f t="shared" si="32"/>
        <v>0</v>
      </c>
      <c r="AA166" s="576">
        <f t="shared" si="33"/>
        <v>0</v>
      </c>
      <c r="AB166" s="553"/>
      <c r="AC166" s="553"/>
      <c r="AD166" s="553"/>
      <c r="AE166" s="553"/>
      <c r="AF166" s="553"/>
      <c r="AG166" s="553"/>
      <c r="AH166" s="553"/>
      <c r="AI166" s="397"/>
      <c r="AJ166" s="555"/>
      <c r="AK166" s="576">
        <f t="shared" si="34"/>
        <v>0</v>
      </c>
      <c r="AL166" s="576">
        <f t="shared" si="35"/>
        <v>0</v>
      </c>
      <c r="AM166" s="599"/>
      <c r="AN166" s="599"/>
      <c r="AO166" s="553"/>
      <c r="AP166" s="553"/>
      <c r="AQ166" s="553"/>
      <c r="AR166" s="553"/>
      <c r="AS166" s="397"/>
      <c r="AT166" s="397"/>
      <c r="AU166" s="397"/>
      <c r="AV166" s="397"/>
      <c r="AW166" s="397"/>
      <c r="AX166" s="397"/>
      <c r="AY166" s="397"/>
      <c r="AZ166" s="397"/>
      <c r="BA166" s="397"/>
      <c r="BB166" s="397"/>
      <c r="BC166" s="397"/>
      <c r="BD166" s="553"/>
      <c r="BE166" s="397"/>
      <c r="BF166" s="397"/>
      <c r="BG166" s="397"/>
      <c r="BH166" s="397"/>
    </row>
    <row r="167" spans="2:60" x14ac:dyDescent="0.35">
      <c r="B167" s="319"/>
      <c r="C167" s="147"/>
      <c r="D167" s="147"/>
      <c r="E167" s="320"/>
      <c r="F167" s="321"/>
      <c r="G167" s="149"/>
      <c r="H167" s="148"/>
      <c r="I167" s="148"/>
      <c r="J167" s="322"/>
      <c r="K167" s="324" t="str">
        <f>IFERROR(INDEX(Lookup!$G$3:$G$6,MATCH(J167,Lookup!$F$3:$F$6,0)),"")</f>
        <v/>
      </c>
      <c r="L167" s="323"/>
      <c r="M167" s="322"/>
      <c r="N167" s="846">
        <f t="shared" si="28"/>
        <v>0</v>
      </c>
      <c r="O167" s="325">
        <f t="shared" si="29"/>
        <v>0</v>
      </c>
      <c r="P167" s="847">
        <f>IF(I167&lt;INDEX(Lookup!$U$2:$U$10,MATCH($D$48,Lookup!$S$2:$S$10,0)),0,IF(U167="X",0,IFERROR(L167*50,0)))</f>
        <v>0</v>
      </c>
      <c r="Q167" s="326">
        <f>IF(I167&lt;INDEX(Lookup!$U$2:$U$10,MATCH($D$48,Lookup!$S$2:$S$10,0)),0,IF(U167="X",0,IFERROR(P167*K167,0)))</f>
        <v>0</v>
      </c>
      <c r="R167" s="326">
        <v>0</v>
      </c>
      <c r="S167" s="424">
        <v>0</v>
      </c>
      <c r="T167" s="322"/>
      <c r="U167" s="143"/>
      <c r="V167" s="397"/>
      <c r="W167" s="555"/>
      <c r="X167" s="576">
        <f t="shared" si="30"/>
        <v>0</v>
      </c>
      <c r="Y167" s="576">
        <f t="shared" si="31"/>
        <v>0</v>
      </c>
      <c r="Z167" s="576">
        <f t="shared" si="32"/>
        <v>0</v>
      </c>
      <c r="AA167" s="576">
        <f t="shared" si="33"/>
        <v>0</v>
      </c>
      <c r="AB167" s="553"/>
      <c r="AC167" s="553"/>
      <c r="AD167" s="553"/>
      <c r="AE167" s="553"/>
      <c r="AF167" s="553"/>
      <c r="AG167" s="553"/>
      <c r="AH167" s="553"/>
      <c r="AI167" s="397"/>
      <c r="AJ167" s="555"/>
      <c r="AK167" s="576">
        <f t="shared" si="34"/>
        <v>0</v>
      </c>
      <c r="AL167" s="576">
        <f t="shared" si="35"/>
        <v>0</v>
      </c>
      <c r="AM167" s="599"/>
      <c r="AN167" s="599"/>
      <c r="AO167" s="553"/>
      <c r="AP167" s="553"/>
      <c r="AQ167" s="553"/>
      <c r="AR167" s="553"/>
      <c r="AS167" s="397"/>
      <c r="AT167" s="397"/>
      <c r="AU167" s="397"/>
      <c r="AV167" s="397"/>
      <c r="AW167" s="397"/>
      <c r="AX167" s="397"/>
      <c r="AY167" s="397"/>
      <c r="AZ167" s="397"/>
      <c r="BA167" s="397"/>
      <c r="BB167" s="397"/>
      <c r="BC167" s="397"/>
      <c r="BD167" s="553"/>
      <c r="BE167" s="397"/>
      <c r="BF167" s="397"/>
      <c r="BG167" s="397"/>
      <c r="BH167" s="397"/>
    </row>
    <row r="168" spans="2:60" x14ac:dyDescent="0.35">
      <c r="B168" s="319"/>
      <c r="C168" s="147"/>
      <c r="D168" s="147"/>
      <c r="E168" s="320"/>
      <c r="F168" s="321"/>
      <c r="G168" s="149"/>
      <c r="H168" s="148"/>
      <c r="I168" s="148"/>
      <c r="J168" s="322"/>
      <c r="K168" s="324" t="str">
        <f>IFERROR(INDEX(Lookup!$G$3:$G$6,MATCH(J168,Lookup!$F$3:$F$6,0)),"")</f>
        <v/>
      </c>
      <c r="L168" s="323"/>
      <c r="M168" s="322"/>
      <c r="N168" s="846">
        <f t="shared" si="28"/>
        <v>0</v>
      </c>
      <c r="O168" s="325">
        <f t="shared" si="29"/>
        <v>0</v>
      </c>
      <c r="P168" s="847">
        <f>IF(I168&lt;INDEX(Lookup!$U$2:$U$10,MATCH($D$48,Lookup!$S$2:$S$10,0)),0,IF(U168="X",0,IFERROR(L168*50,0)))</f>
        <v>0</v>
      </c>
      <c r="Q168" s="326">
        <f>IF(I168&lt;INDEX(Lookup!$U$2:$U$10,MATCH($D$48,Lookup!$S$2:$S$10,0)),0,IF(U168="X",0,IFERROR(P168*K168,0)))</f>
        <v>0</v>
      </c>
      <c r="R168" s="326">
        <v>0</v>
      </c>
      <c r="S168" s="424">
        <v>0</v>
      </c>
      <c r="T168" s="322"/>
      <c r="U168" s="143"/>
      <c r="V168" s="397"/>
      <c r="W168" s="555"/>
      <c r="X168" s="576">
        <f t="shared" si="30"/>
        <v>0</v>
      </c>
      <c r="Y168" s="576">
        <f t="shared" si="31"/>
        <v>0</v>
      </c>
      <c r="Z168" s="576">
        <f t="shared" si="32"/>
        <v>0</v>
      </c>
      <c r="AA168" s="576">
        <f t="shared" si="33"/>
        <v>0</v>
      </c>
      <c r="AB168" s="553"/>
      <c r="AC168" s="553"/>
      <c r="AD168" s="553"/>
      <c r="AE168" s="553"/>
      <c r="AF168" s="553"/>
      <c r="AG168" s="553"/>
      <c r="AH168" s="553"/>
      <c r="AI168" s="397"/>
      <c r="AJ168" s="555"/>
      <c r="AK168" s="576">
        <f t="shared" si="34"/>
        <v>0</v>
      </c>
      <c r="AL168" s="576">
        <f t="shared" si="35"/>
        <v>0</v>
      </c>
      <c r="AM168" s="599"/>
      <c r="AN168" s="599"/>
      <c r="AO168" s="553"/>
      <c r="AP168" s="553"/>
      <c r="AQ168" s="553"/>
      <c r="AR168" s="553"/>
      <c r="AS168" s="397"/>
      <c r="AT168" s="397"/>
      <c r="AU168" s="397"/>
      <c r="AV168" s="397"/>
      <c r="AW168" s="397"/>
      <c r="AX168" s="397"/>
      <c r="AY168" s="397"/>
      <c r="AZ168" s="397"/>
      <c r="BA168" s="397"/>
      <c r="BB168" s="397"/>
      <c r="BC168" s="397"/>
      <c r="BD168" s="553"/>
      <c r="BE168" s="397"/>
      <c r="BF168" s="397"/>
      <c r="BG168" s="397"/>
      <c r="BH168" s="397"/>
    </row>
    <row r="169" spans="2:60" x14ac:dyDescent="0.35">
      <c r="B169" s="319"/>
      <c r="C169" s="147"/>
      <c r="D169" s="147"/>
      <c r="E169" s="320"/>
      <c r="F169" s="321"/>
      <c r="G169" s="149"/>
      <c r="H169" s="148"/>
      <c r="I169" s="148"/>
      <c r="J169" s="322"/>
      <c r="K169" s="324" t="str">
        <f>IFERROR(INDEX(Lookup!$G$3:$G$6,MATCH(J169,Lookup!$F$3:$F$6,0)),"")</f>
        <v/>
      </c>
      <c r="L169" s="323"/>
      <c r="M169" s="322"/>
      <c r="N169" s="846">
        <f t="shared" si="28"/>
        <v>0</v>
      </c>
      <c r="O169" s="325">
        <f t="shared" si="29"/>
        <v>0</v>
      </c>
      <c r="P169" s="847">
        <f>IF(I169&lt;INDEX(Lookup!$U$2:$U$10,MATCH($D$48,Lookup!$S$2:$S$10,0)),0,IF(U169="X",0,IFERROR(L169*50,0)))</f>
        <v>0</v>
      </c>
      <c r="Q169" s="326">
        <f>IF(I169&lt;INDEX(Lookup!$U$2:$U$10,MATCH($D$48,Lookup!$S$2:$S$10,0)),0,IF(U169="X",0,IFERROR(P169*K169,0)))</f>
        <v>0</v>
      </c>
      <c r="R169" s="326">
        <v>0</v>
      </c>
      <c r="S169" s="424">
        <v>0</v>
      </c>
      <c r="T169" s="322"/>
      <c r="U169" s="143"/>
      <c r="V169" s="397"/>
      <c r="W169" s="555"/>
      <c r="X169" s="576">
        <f t="shared" si="30"/>
        <v>0</v>
      </c>
      <c r="Y169" s="576">
        <f t="shared" si="31"/>
        <v>0</v>
      </c>
      <c r="Z169" s="576">
        <f t="shared" si="32"/>
        <v>0</v>
      </c>
      <c r="AA169" s="576">
        <f t="shared" si="33"/>
        <v>0</v>
      </c>
      <c r="AB169" s="553"/>
      <c r="AC169" s="553"/>
      <c r="AD169" s="553"/>
      <c r="AE169" s="553"/>
      <c r="AF169" s="553"/>
      <c r="AG169" s="553"/>
      <c r="AH169" s="553"/>
      <c r="AI169" s="397"/>
      <c r="AJ169" s="555"/>
      <c r="AK169" s="576">
        <f t="shared" si="34"/>
        <v>0</v>
      </c>
      <c r="AL169" s="576">
        <f t="shared" si="35"/>
        <v>0</v>
      </c>
      <c r="AM169" s="599"/>
      <c r="AN169" s="599"/>
      <c r="AO169" s="553"/>
      <c r="AP169" s="553"/>
      <c r="AQ169" s="553"/>
      <c r="AR169" s="553"/>
      <c r="AS169" s="397"/>
      <c r="AT169" s="397"/>
      <c r="AU169" s="397"/>
      <c r="AV169" s="397"/>
      <c r="AW169" s="397"/>
      <c r="AX169" s="397"/>
      <c r="AY169" s="397"/>
      <c r="AZ169" s="397"/>
      <c r="BA169" s="397"/>
      <c r="BB169" s="397"/>
      <c r="BC169" s="397"/>
      <c r="BD169" s="553"/>
      <c r="BE169" s="397"/>
      <c r="BF169" s="397"/>
      <c r="BG169" s="397"/>
      <c r="BH169" s="397"/>
    </row>
    <row r="170" spans="2:60" x14ac:dyDescent="0.35">
      <c r="B170" s="319"/>
      <c r="C170" s="147"/>
      <c r="D170" s="147"/>
      <c r="E170" s="320"/>
      <c r="F170" s="321"/>
      <c r="G170" s="149"/>
      <c r="H170" s="148"/>
      <c r="I170" s="148"/>
      <c r="J170" s="322"/>
      <c r="K170" s="324" t="str">
        <f>IFERROR(INDEX(Lookup!$G$3:$G$6,MATCH(J170,Lookup!$F$3:$F$6,0)),"")</f>
        <v/>
      </c>
      <c r="L170" s="323"/>
      <c r="M170" s="322"/>
      <c r="N170" s="846">
        <f t="shared" si="28"/>
        <v>0</v>
      </c>
      <c r="O170" s="325">
        <f t="shared" si="29"/>
        <v>0</v>
      </c>
      <c r="P170" s="847">
        <f>IF(I170&lt;INDEX(Lookup!$U$2:$U$10,MATCH($D$48,Lookup!$S$2:$S$10,0)),0,IF(U170="X",0,IFERROR(L170*50,0)))</f>
        <v>0</v>
      </c>
      <c r="Q170" s="326">
        <f>IF(I170&lt;INDEX(Lookup!$U$2:$U$10,MATCH($D$48,Lookup!$S$2:$S$10,0)),0,IF(U170="X",0,IFERROR(P170*K170,0)))</f>
        <v>0</v>
      </c>
      <c r="R170" s="326">
        <v>0</v>
      </c>
      <c r="S170" s="424">
        <v>0</v>
      </c>
      <c r="T170" s="322"/>
      <c r="U170" s="143"/>
      <c r="V170" s="397"/>
      <c r="W170" s="555"/>
      <c r="X170" s="576">
        <f t="shared" si="30"/>
        <v>0</v>
      </c>
      <c r="Y170" s="576">
        <f t="shared" si="31"/>
        <v>0</v>
      </c>
      <c r="Z170" s="576">
        <f t="shared" si="32"/>
        <v>0</v>
      </c>
      <c r="AA170" s="576">
        <f t="shared" si="33"/>
        <v>0</v>
      </c>
      <c r="AB170" s="553"/>
      <c r="AC170" s="553"/>
      <c r="AD170" s="553"/>
      <c r="AE170" s="553"/>
      <c r="AF170" s="553"/>
      <c r="AG170" s="553"/>
      <c r="AH170" s="553"/>
      <c r="AI170" s="397"/>
      <c r="AJ170" s="555"/>
      <c r="AK170" s="576">
        <f t="shared" si="34"/>
        <v>0</v>
      </c>
      <c r="AL170" s="576">
        <f t="shared" si="35"/>
        <v>0</v>
      </c>
      <c r="AM170" s="599"/>
      <c r="AN170" s="599"/>
      <c r="AO170" s="553"/>
      <c r="AP170" s="553"/>
      <c r="AQ170" s="553"/>
      <c r="AR170" s="553"/>
      <c r="AS170" s="397"/>
      <c r="AT170" s="397"/>
      <c r="AU170" s="397"/>
      <c r="AV170" s="397"/>
      <c r="AW170" s="397"/>
      <c r="AX170" s="397"/>
      <c r="AY170" s="397"/>
      <c r="AZ170" s="397"/>
      <c r="BA170" s="397"/>
      <c r="BB170" s="397"/>
      <c r="BC170" s="397"/>
      <c r="BD170" s="553"/>
      <c r="BE170" s="397"/>
      <c r="BF170" s="397"/>
      <c r="BG170" s="397"/>
      <c r="BH170" s="397"/>
    </row>
    <row r="171" spans="2:60" x14ac:dyDescent="0.35">
      <c r="B171" s="319"/>
      <c r="C171" s="147"/>
      <c r="D171" s="147"/>
      <c r="E171" s="320"/>
      <c r="F171" s="321"/>
      <c r="G171" s="149"/>
      <c r="H171" s="148"/>
      <c r="I171" s="148"/>
      <c r="J171" s="322"/>
      <c r="K171" s="324" t="str">
        <f>IFERROR(INDEX(Lookup!$G$3:$G$6,MATCH(J171,Lookup!$F$3:$F$6,0)),"")</f>
        <v/>
      </c>
      <c r="L171" s="323"/>
      <c r="M171" s="322"/>
      <c r="N171" s="846">
        <f t="shared" si="28"/>
        <v>0</v>
      </c>
      <c r="O171" s="325">
        <f t="shared" si="29"/>
        <v>0</v>
      </c>
      <c r="P171" s="847">
        <f>IF(I171&lt;INDEX(Lookup!$U$2:$U$10,MATCH($D$48,Lookup!$S$2:$S$10,0)),0,IF(U171="X",0,IFERROR(L171*50,0)))</f>
        <v>0</v>
      </c>
      <c r="Q171" s="326">
        <f>IF(I171&lt;INDEX(Lookup!$U$2:$U$10,MATCH($D$48,Lookup!$S$2:$S$10,0)),0,IF(U171="X",0,IFERROR(P171*K171,0)))</f>
        <v>0</v>
      </c>
      <c r="R171" s="326">
        <v>0</v>
      </c>
      <c r="S171" s="424">
        <v>0</v>
      </c>
      <c r="T171" s="322"/>
      <c r="U171" s="143"/>
      <c r="V171" s="397"/>
      <c r="W171" s="555"/>
      <c r="X171" s="576">
        <f t="shared" si="30"/>
        <v>0</v>
      </c>
      <c r="Y171" s="576">
        <f t="shared" si="31"/>
        <v>0</v>
      </c>
      <c r="Z171" s="576">
        <f t="shared" si="32"/>
        <v>0</v>
      </c>
      <c r="AA171" s="576">
        <f t="shared" si="33"/>
        <v>0</v>
      </c>
      <c r="AB171" s="553"/>
      <c r="AC171" s="553"/>
      <c r="AD171" s="553"/>
      <c r="AE171" s="553"/>
      <c r="AF171" s="553"/>
      <c r="AG171" s="553"/>
      <c r="AH171" s="553"/>
      <c r="AI171" s="397"/>
      <c r="AJ171" s="555"/>
      <c r="AK171" s="576">
        <f t="shared" si="34"/>
        <v>0</v>
      </c>
      <c r="AL171" s="576">
        <f t="shared" si="35"/>
        <v>0</v>
      </c>
      <c r="AM171" s="599"/>
      <c r="AN171" s="599"/>
      <c r="AO171" s="553"/>
      <c r="AP171" s="553"/>
      <c r="AQ171" s="553"/>
      <c r="AR171" s="553"/>
      <c r="AS171" s="397"/>
      <c r="AT171" s="397"/>
      <c r="AU171" s="397"/>
      <c r="AV171" s="397"/>
      <c r="AW171" s="397"/>
      <c r="AX171" s="397"/>
      <c r="AY171" s="397"/>
      <c r="AZ171" s="397"/>
      <c r="BA171" s="397"/>
      <c r="BB171" s="397"/>
      <c r="BC171" s="397"/>
      <c r="BD171" s="553"/>
      <c r="BE171" s="397"/>
      <c r="BF171" s="397"/>
      <c r="BG171" s="397"/>
      <c r="BH171" s="397"/>
    </row>
    <row r="172" spans="2:60" x14ac:dyDescent="0.35">
      <c r="B172" s="319"/>
      <c r="C172" s="147"/>
      <c r="D172" s="147"/>
      <c r="E172" s="320"/>
      <c r="F172" s="321"/>
      <c r="G172" s="149"/>
      <c r="H172" s="148"/>
      <c r="I172" s="148"/>
      <c r="J172" s="322"/>
      <c r="K172" s="324" t="str">
        <f>IFERROR(INDEX(Lookup!$G$3:$G$6,MATCH(J172,Lookup!$F$3:$F$6,0)),"")</f>
        <v/>
      </c>
      <c r="L172" s="323"/>
      <c r="M172" s="322"/>
      <c r="N172" s="846">
        <f t="shared" si="28"/>
        <v>0</v>
      </c>
      <c r="O172" s="325">
        <f t="shared" si="29"/>
        <v>0</v>
      </c>
      <c r="P172" s="847">
        <f>IF(I172&lt;INDEX(Lookup!$U$2:$U$10,MATCH($D$48,Lookup!$S$2:$S$10,0)),0,IF(U172="X",0,IFERROR(L172*50,0)))</f>
        <v>0</v>
      </c>
      <c r="Q172" s="326">
        <f>IF(I172&lt;INDEX(Lookup!$U$2:$U$10,MATCH($D$48,Lookup!$S$2:$S$10,0)),0,IF(U172="X",0,IFERROR(P172*K172,0)))</f>
        <v>0</v>
      </c>
      <c r="R172" s="326">
        <v>0</v>
      </c>
      <c r="S172" s="424">
        <v>0</v>
      </c>
      <c r="T172" s="322"/>
      <c r="U172" s="143"/>
      <c r="V172" s="397"/>
      <c r="W172" s="555"/>
      <c r="X172" s="576">
        <f t="shared" si="30"/>
        <v>0</v>
      </c>
      <c r="Y172" s="576">
        <f t="shared" si="31"/>
        <v>0</v>
      </c>
      <c r="Z172" s="576">
        <f t="shared" si="32"/>
        <v>0</v>
      </c>
      <c r="AA172" s="576">
        <f t="shared" si="33"/>
        <v>0</v>
      </c>
      <c r="AB172" s="553"/>
      <c r="AC172" s="553"/>
      <c r="AD172" s="553"/>
      <c r="AE172" s="553"/>
      <c r="AF172" s="553"/>
      <c r="AG172" s="553"/>
      <c r="AH172" s="553"/>
      <c r="AI172" s="397"/>
      <c r="AJ172" s="555"/>
      <c r="AK172" s="576">
        <f t="shared" si="34"/>
        <v>0</v>
      </c>
      <c r="AL172" s="576">
        <f t="shared" si="35"/>
        <v>0</v>
      </c>
      <c r="AM172" s="599"/>
      <c r="AN172" s="599"/>
      <c r="AO172" s="553"/>
      <c r="AP172" s="553"/>
      <c r="AQ172" s="553"/>
      <c r="AR172" s="553"/>
      <c r="AS172" s="397"/>
      <c r="AT172" s="397"/>
      <c r="AU172" s="397"/>
      <c r="AV172" s="397"/>
      <c r="AW172" s="397"/>
      <c r="AX172" s="397"/>
      <c r="AY172" s="397"/>
      <c r="AZ172" s="397"/>
      <c r="BA172" s="397"/>
      <c r="BB172" s="397"/>
      <c r="BC172" s="397"/>
      <c r="BD172" s="553"/>
      <c r="BE172" s="397"/>
      <c r="BF172" s="397"/>
      <c r="BG172" s="397"/>
      <c r="BH172" s="397"/>
    </row>
    <row r="173" spans="2:60" x14ac:dyDescent="0.35">
      <c r="B173" s="319"/>
      <c r="C173" s="147"/>
      <c r="D173" s="147"/>
      <c r="E173" s="320"/>
      <c r="F173" s="321"/>
      <c r="G173" s="149"/>
      <c r="H173" s="148"/>
      <c r="I173" s="148"/>
      <c r="J173" s="322"/>
      <c r="K173" s="324" t="str">
        <f>IFERROR(INDEX(Lookup!$G$3:$G$6,MATCH(J173,Lookup!$F$3:$F$6,0)),"")</f>
        <v/>
      </c>
      <c r="L173" s="323"/>
      <c r="M173" s="322"/>
      <c r="N173" s="846">
        <f t="shared" si="28"/>
        <v>0</v>
      </c>
      <c r="O173" s="325">
        <f t="shared" si="29"/>
        <v>0</v>
      </c>
      <c r="P173" s="847">
        <f>IF(I173&lt;INDEX(Lookup!$U$2:$U$10,MATCH($D$48,Lookup!$S$2:$S$10,0)),0,IF(U173="X",0,IFERROR(L173*50,0)))</f>
        <v>0</v>
      </c>
      <c r="Q173" s="326">
        <f>IF(I173&lt;INDEX(Lookup!$U$2:$U$10,MATCH($D$48,Lookup!$S$2:$S$10,0)),0,IF(U173="X",0,IFERROR(P173*K173,0)))</f>
        <v>0</v>
      </c>
      <c r="R173" s="326">
        <v>0</v>
      </c>
      <c r="S173" s="424">
        <v>0</v>
      </c>
      <c r="T173" s="322"/>
      <c r="U173" s="143"/>
      <c r="V173" s="397"/>
      <c r="W173" s="555"/>
      <c r="X173" s="576">
        <f t="shared" si="30"/>
        <v>0</v>
      </c>
      <c r="Y173" s="576">
        <f t="shared" si="31"/>
        <v>0</v>
      </c>
      <c r="Z173" s="576">
        <f t="shared" si="32"/>
        <v>0</v>
      </c>
      <c r="AA173" s="576">
        <f t="shared" si="33"/>
        <v>0</v>
      </c>
      <c r="AB173" s="553"/>
      <c r="AC173" s="553"/>
      <c r="AD173" s="553"/>
      <c r="AE173" s="553"/>
      <c r="AF173" s="553"/>
      <c r="AG173" s="553"/>
      <c r="AH173" s="553"/>
      <c r="AI173" s="397"/>
      <c r="AJ173" s="555"/>
      <c r="AK173" s="576">
        <f t="shared" si="34"/>
        <v>0</v>
      </c>
      <c r="AL173" s="576">
        <f t="shared" si="35"/>
        <v>0</v>
      </c>
      <c r="AM173" s="599"/>
      <c r="AN173" s="599"/>
      <c r="AO173" s="553"/>
      <c r="AP173" s="553"/>
      <c r="AQ173" s="553"/>
      <c r="AR173" s="553"/>
      <c r="AS173" s="397"/>
      <c r="AT173" s="397"/>
      <c r="AU173" s="397"/>
      <c r="AV173" s="397"/>
      <c r="AW173" s="397"/>
      <c r="AX173" s="397"/>
      <c r="AY173" s="397"/>
      <c r="AZ173" s="397"/>
      <c r="BA173" s="397"/>
      <c r="BB173" s="397"/>
      <c r="BC173" s="397"/>
      <c r="BD173" s="553"/>
      <c r="BE173" s="397"/>
      <c r="BF173" s="397"/>
      <c r="BG173" s="397"/>
      <c r="BH173" s="397"/>
    </row>
    <row r="174" spans="2:60" x14ac:dyDescent="0.35">
      <c r="B174" s="319"/>
      <c r="C174" s="147"/>
      <c r="D174" s="147"/>
      <c r="E174" s="320"/>
      <c r="F174" s="321"/>
      <c r="G174" s="149"/>
      <c r="H174" s="148"/>
      <c r="I174" s="148"/>
      <c r="J174" s="322"/>
      <c r="K174" s="324" t="str">
        <f>IFERROR(INDEX(Lookup!$G$3:$G$6,MATCH(J174,Lookup!$F$3:$F$6,0)),"")</f>
        <v/>
      </c>
      <c r="L174" s="323"/>
      <c r="M174" s="322"/>
      <c r="N174" s="846">
        <f t="shared" si="28"/>
        <v>0</v>
      </c>
      <c r="O174" s="325">
        <f t="shared" si="29"/>
        <v>0</v>
      </c>
      <c r="P174" s="847">
        <f>IF(I174&lt;INDEX(Lookup!$U$2:$U$10,MATCH($D$48,Lookup!$S$2:$S$10,0)),0,IF(U174="X",0,IFERROR(L174*50,0)))</f>
        <v>0</v>
      </c>
      <c r="Q174" s="326">
        <f>IF(I174&lt;INDEX(Lookup!$U$2:$U$10,MATCH($D$48,Lookup!$S$2:$S$10,0)),0,IF(U174="X",0,IFERROR(P174*K174,0)))</f>
        <v>0</v>
      </c>
      <c r="R174" s="326">
        <v>0</v>
      </c>
      <c r="S174" s="424">
        <v>0</v>
      </c>
      <c r="T174" s="322"/>
      <c r="U174" s="143"/>
      <c r="V174" s="397"/>
      <c r="W174" s="555"/>
      <c r="X174" s="576">
        <f t="shared" si="30"/>
        <v>0</v>
      </c>
      <c r="Y174" s="576">
        <f t="shared" si="31"/>
        <v>0</v>
      </c>
      <c r="Z174" s="576">
        <f t="shared" si="32"/>
        <v>0</v>
      </c>
      <c r="AA174" s="576">
        <f t="shared" si="33"/>
        <v>0</v>
      </c>
      <c r="AB174" s="553"/>
      <c r="AC174" s="553"/>
      <c r="AD174" s="553"/>
      <c r="AE174" s="553"/>
      <c r="AF174" s="553"/>
      <c r="AG174" s="553"/>
      <c r="AH174" s="553"/>
      <c r="AI174" s="397"/>
      <c r="AJ174" s="555"/>
      <c r="AK174" s="576">
        <f t="shared" si="34"/>
        <v>0</v>
      </c>
      <c r="AL174" s="576">
        <f t="shared" si="35"/>
        <v>0</v>
      </c>
      <c r="AM174" s="599"/>
      <c r="AN174" s="599"/>
      <c r="AO174" s="553"/>
      <c r="AP174" s="553"/>
      <c r="AQ174" s="553"/>
      <c r="AR174" s="553"/>
      <c r="AS174" s="397"/>
      <c r="AT174" s="397"/>
      <c r="AU174" s="397"/>
      <c r="AV174" s="397"/>
      <c r="AW174" s="397"/>
      <c r="AX174" s="397"/>
      <c r="AY174" s="397"/>
      <c r="AZ174" s="397"/>
      <c r="BA174" s="397"/>
      <c r="BB174" s="397"/>
      <c r="BC174" s="397"/>
      <c r="BD174" s="553"/>
      <c r="BE174" s="397"/>
      <c r="BF174" s="397"/>
      <c r="BG174" s="397"/>
      <c r="BH174" s="397"/>
    </row>
    <row r="175" spans="2:60" x14ac:dyDescent="0.35">
      <c r="B175" s="319"/>
      <c r="C175" s="147"/>
      <c r="D175" s="147"/>
      <c r="E175" s="320"/>
      <c r="F175" s="321"/>
      <c r="G175" s="149"/>
      <c r="H175" s="148"/>
      <c r="I175" s="148"/>
      <c r="J175" s="322"/>
      <c r="K175" s="324" t="str">
        <f>IFERROR(INDEX(Lookup!$G$3:$G$6,MATCH(J175,Lookup!$F$3:$F$6,0)),"")</f>
        <v/>
      </c>
      <c r="L175" s="323"/>
      <c r="M175" s="322"/>
      <c r="N175" s="846">
        <f t="shared" si="28"/>
        <v>0</v>
      </c>
      <c r="O175" s="325">
        <f t="shared" si="29"/>
        <v>0</v>
      </c>
      <c r="P175" s="847">
        <f>IF(I175&lt;INDEX(Lookup!$U$2:$U$10,MATCH($D$48,Lookup!$S$2:$S$10,0)),0,IF(U175="X",0,IFERROR(L175*50,0)))</f>
        <v>0</v>
      </c>
      <c r="Q175" s="326">
        <f>IF(I175&lt;INDEX(Lookup!$U$2:$U$10,MATCH($D$48,Lookup!$S$2:$S$10,0)),0,IF(U175="X",0,IFERROR(P175*K175,0)))</f>
        <v>0</v>
      </c>
      <c r="R175" s="326">
        <v>0</v>
      </c>
      <c r="S175" s="424">
        <v>0</v>
      </c>
      <c r="T175" s="322"/>
      <c r="U175" s="143"/>
      <c r="V175" s="397"/>
      <c r="W175" s="555"/>
      <c r="X175" s="576">
        <f t="shared" si="30"/>
        <v>0</v>
      </c>
      <c r="Y175" s="576">
        <f t="shared" si="31"/>
        <v>0</v>
      </c>
      <c r="Z175" s="576">
        <f t="shared" si="32"/>
        <v>0</v>
      </c>
      <c r="AA175" s="576">
        <f t="shared" si="33"/>
        <v>0</v>
      </c>
      <c r="AB175" s="553"/>
      <c r="AC175" s="553"/>
      <c r="AD175" s="553"/>
      <c r="AE175" s="553"/>
      <c r="AF175" s="553"/>
      <c r="AG175" s="553"/>
      <c r="AH175" s="553"/>
      <c r="AI175" s="397"/>
      <c r="AJ175" s="555"/>
      <c r="AK175" s="576">
        <f t="shared" si="34"/>
        <v>0</v>
      </c>
      <c r="AL175" s="576">
        <f t="shared" si="35"/>
        <v>0</v>
      </c>
      <c r="AM175" s="599"/>
      <c r="AN175" s="599"/>
      <c r="AO175" s="553"/>
      <c r="AP175" s="553"/>
      <c r="AQ175" s="553"/>
      <c r="AR175" s="553"/>
      <c r="AS175" s="397"/>
      <c r="AT175" s="397"/>
      <c r="AU175" s="397"/>
      <c r="AV175" s="397"/>
      <c r="AW175" s="397"/>
      <c r="AX175" s="397"/>
      <c r="AY175" s="397"/>
      <c r="AZ175" s="397"/>
      <c r="BA175" s="397"/>
      <c r="BB175" s="397"/>
      <c r="BC175" s="397"/>
      <c r="BD175" s="553"/>
      <c r="BE175" s="397"/>
      <c r="BF175" s="397"/>
      <c r="BG175" s="397"/>
      <c r="BH175" s="397"/>
    </row>
    <row r="176" spans="2:60" x14ac:dyDescent="0.35">
      <c r="B176" s="319"/>
      <c r="C176" s="147"/>
      <c r="D176" s="147"/>
      <c r="E176" s="320"/>
      <c r="F176" s="321"/>
      <c r="G176" s="149"/>
      <c r="H176" s="148"/>
      <c r="I176" s="148"/>
      <c r="J176" s="322"/>
      <c r="K176" s="324" t="str">
        <f>IFERROR(INDEX(Lookup!$G$3:$G$6,MATCH(J176,Lookup!$F$3:$F$6,0)),"")</f>
        <v/>
      </c>
      <c r="L176" s="323"/>
      <c r="M176" s="322"/>
      <c r="N176" s="846">
        <f t="shared" si="28"/>
        <v>0</v>
      </c>
      <c r="O176" s="325">
        <f t="shared" si="29"/>
        <v>0</v>
      </c>
      <c r="P176" s="847">
        <f>IF(I176&lt;INDEX(Lookup!$U$2:$U$10,MATCH($D$48,Lookup!$S$2:$S$10,0)),0,IF(U176="X",0,IFERROR(L176*50,0)))</f>
        <v>0</v>
      </c>
      <c r="Q176" s="326">
        <f>IF(I176&lt;INDEX(Lookup!$U$2:$U$10,MATCH($D$48,Lookup!$S$2:$S$10,0)),0,IF(U176="X",0,IFERROR(P176*K176,0)))</f>
        <v>0</v>
      </c>
      <c r="R176" s="326">
        <v>0</v>
      </c>
      <c r="S176" s="424">
        <v>0</v>
      </c>
      <c r="T176" s="322"/>
      <c r="U176" s="143"/>
      <c r="V176" s="397"/>
      <c r="W176" s="555"/>
      <c r="X176" s="576">
        <f t="shared" si="30"/>
        <v>0</v>
      </c>
      <c r="Y176" s="576">
        <f t="shared" si="31"/>
        <v>0</v>
      </c>
      <c r="Z176" s="576">
        <f t="shared" si="32"/>
        <v>0</v>
      </c>
      <c r="AA176" s="576">
        <f t="shared" si="33"/>
        <v>0</v>
      </c>
      <c r="AB176" s="553"/>
      <c r="AC176" s="553"/>
      <c r="AD176" s="553"/>
      <c r="AE176" s="553"/>
      <c r="AF176" s="553"/>
      <c r="AG176" s="553"/>
      <c r="AH176" s="553"/>
      <c r="AI176" s="397"/>
      <c r="AJ176" s="555"/>
      <c r="AK176" s="576">
        <f t="shared" si="34"/>
        <v>0</v>
      </c>
      <c r="AL176" s="576">
        <f t="shared" si="35"/>
        <v>0</v>
      </c>
      <c r="AM176" s="599"/>
      <c r="AN176" s="599"/>
      <c r="AO176" s="553"/>
      <c r="AP176" s="553"/>
      <c r="AQ176" s="553"/>
      <c r="AR176" s="553"/>
      <c r="AS176" s="397"/>
      <c r="AT176" s="397"/>
      <c r="AU176" s="397"/>
      <c r="AV176" s="397"/>
      <c r="AW176" s="397"/>
      <c r="AX176" s="397"/>
      <c r="AY176" s="397"/>
      <c r="AZ176" s="397"/>
      <c r="BA176" s="397"/>
      <c r="BB176" s="397"/>
      <c r="BC176" s="397"/>
      <c r="BD176" s="553"/>
      <c r="BE176" s="397"/>
      <c r="BF176" s="397"/>
      <c r="BG176" s="397"/>
      <c r="BH176" s="397"/>
    </row>
    <row r="177" spans="2:60" x14ac:dyDescent="0.35">
      <c r="B177" s="319"/>
      <c r="C177" s="147"/>
      <c r="D177" s="147"/>
      <c r="E177" s="320"/>
      <c r="F177" s="321"/>
      <c r="G177" s="149"/>
      <c r="H177" s="148"/>
      <c r="I177" s="148"/>
      <c r="J177" s="322"/>
      <c r="K177" s="324" t="str">
        <f>IFERROR(INDEX(Lookup!$G$3:$G$6,MATCH(J177,Lookup!$F$3:$F$6,0)),"")</f>
        <v/>
      </c>
      <c r="L177" s="323"/>
      <c r="M177" s="322"/>
      <c r="N177" s="846">
        <f t="shared" si="28"/>
        <v>0</v>
      </c>
      <c r="O177" s="325">
        <f t="shared" si="29"/>
        <v>0</v>
      </c>
      <c r="P177" s="847">
        <f>IF(I177&lt;INDEX(Lookup!$U$2:$U$10,MATCH($D$48,Lookup!$S$2:$S$10,0)),0,IF(U177="X",0,IFERROR(L177*50,0)))</f>
        <v>0</v>
      </c>
      <c r="Q177" s="326">
        <f>IF(I177&lt;INDEX(Lookup!$U$2:$U$10,MATCH($D$48,Lookup!$S$2:$S$10,0)),0,IF(U177="X",0,IFERROR(P177*K177,0)))</f>
        <v>0</v>
      </c>
      <c r="R177" s="326">
        <v>0</v>
      </c>
      <c r="S177" s="424">
        <v>0</v>
      </c>
      <c r="T177" s="322"/>
      <c r="U177" s="143"/>
      <c r="V177" s="397"/>
      <c r="W177" s="555"/>
      <c r="X177" s="576">
        <f t="shared" si="30"/>
        <v>0</v>
      </c>
      <c r="Y177" s="576">
        <f t="shared" si="31"/>
        <v>0</v>
      </c>
      <c r="Z177" s="576">
        <f t="shared" si="32"/>
        <v>0</v>
      </c>
      <c r="AA177" s="576">
        <f t="shared" si="33"/>
        <v>0</v>
      </c>
      <c r="AB177" s="553"/>
      <c r="AC177" s="553"/>
      <c r="AD177" s="553"/>
      <c r="AE177" s="553"/>
      <c r="AF177" s="553"/>
      <c r="AG177" s="553"/>
      <c r="AH177" s="553"/>
      <c r="AI177" s="397"/>
      <c r="AJ177" s="555"/>
      <c r="AK177" s="576">
        <f t="shared" si="34"/>
        <v>0</v>
      </c>
      <c r="AL177" s="576">
        <f t="shared" si="35"/>
        <v>0</v>
      </c>
      <c r="AM177" s="599"/>
      <c r="AN177" s="599"/>
      <c r="AO177" s="553"/>
      <c r="AP177" s="553"/>
      <c r="AQ177" s="553"/>
      <c r="AR177" s="553"/>
      <c r="AS177" s="397"/>
      <c r="AT177" s="397"/>
      <c r="AU177" s="397"/>
      <c r="AV177" s="397"/>
      <c r="AW177" s="397"/>
      <c r="AX177" s="397"/>
      <c r="AY177" s="397"/>
      <c r="AZ177" s="397"/>
      <c r="BA177" s="397"/>
      <c r="BB177" s="397"/>
      <c r="BC177" s="397"/>
      <c r="BD177" s="553"/>
      <c r="BE177" s="397"/>
      <c r="BF177" s="397"/>
      <c r="BG177" s="397"/>
      <c r="BH177" s="397"/>
    </row>
    <row r="178" spans="2:60" x14ac:dyDescent="0.35">
      <c r="B178" s="319"/>
      <c r="C178" s="147"/>
      <c r="D178" s="147"/>
      <c r="E178" s="320"/>
      <c r="F178" s="321"/>
      <c r="G178" s="149"/>
      <c r="H178" s="148"/>
      <c r="I178" s="148"/>
      <c r="J178" s="322"/>
      <c r="K178" s="324" t="str">
        <f>IFERROR(INDEX(Lookup!$G$3:$G$6,MATCH(J178,Lookup!$F$3:$F$6,0)),"")</f>
        <v/>
      </c>
      <c r="L178" s="323"/>
      <c r="M178" s="322"/>
      <c r="N178" s="846">
        <f t="shared" si="28"/>
        <v>0</v>
      </c>
      <c r="O178" s="325">
        <f t="shared" si="29"/>
        <v>0</v>
      </c>
      <c r="P178" s="847">
        <f>IF(I178&lt;INDEX(Lookup!$U$2:$U$10,MATCH($D$48,Lookup!$S$2:$S$10,0)),0,IF(U178="X",0,IFERROR(L178*50,0)))</f>
        <v>0</v>
      </c>
      <c r="Q178" s="326">
        <f>IF(I178&lt;INDEX(Lookup!$U$2:$U$10,MATCH($D$48,Lookup!$S$2:$S$10,0)),0,IF(U178="X",0,IFERROR(P178*K178,0)))</f>
        <v>0</v>
      </c>
      <c r="R178" s="326">
        <v>0</v>
      </c>
      <c r="S178" s="424">
        <v>0</v>
      </c>
      <c r="T178" s="322"/>
      <c r="U178" s="143"/>
      <c r="V178" s="397"/>
      <c r="W178" s="555"/>
      <c r="X178" s="576">
        <f t="shared" si="30"/>
        <v>0</v>
      </c>
      <c r="Y178" s="576">
        <f t="shared" si="31"/>
        <v>0</v>
      </c>
      <c r="Z178" s="576">
        <f t="shared" si="32"/>
        <v>0</v>
      </c>
      <c r="AA178" s="576">
        <f t="shared" si="33"/>
        <v>0</v>
      </c>
      <c r="AB178" s="553"/>
      <c r="AC178" s="553"/>
      <c r="AD178" s="553"/>
      <c r="AE178" s="553"/>
      <c r="AF178" s="553"/>
      <c r="AG178" s="553"/>
      <c r="AH178" s="553"/>
      <c r="AI178" s="397"/>
      <c r="AJ178" s="555"/>
      <c r="AK178" s="576">
        <f t="shared" si="34"/>
        <v>0</v>
      </c>
      <c r="AL178" s="576">
        <f t="shared" si="35"/>
        <v>0</v>
      </c>
      <c r="AM178" s="599"/>
      <c r="AN178" s="599"/>
      <c r="AO178" s="553"/>
      <c r="AP178" s="553"/>
      <c r="AQ178" s="553"/>
      <c r="AR178" s="553"/>
      <c r="AS178" s="397"/>
      <c r="AT178" s="397"/>
      <c r="AU178" s="397"/>
      <c r="AV178" s="397"/>
      <c r="AW178" s="397"/>
      <c r="AX178" s="397"/>
      <c r="AY178" s="397"/>
      <c r="AZ178" s="397"/>
      <c r="BA178" s="397"/>
      <c r="BB178" s="397"/>
      <c r="BC178" s="397"/>
      <c r="BD178" s="553"/>
      <c r="BE178" s="397"/>
      <c r="BF178" s="397"/>
      <c r="BG178" s="397"/>
      <c r="BH178" s="397"/>
    </row>
    <row r="179" spans="2:60" x14ac:dyDescent="0.35">
      <c r="B179" s="319"/>
      <c r="C179" s="147"/>
      <c r="D179" s="147"/>
      <c r="E179" s="320"/>
      <c r="F179" s="321"/>
      <c r="G179" s="149"/>
      <c r="H179" s="148"/>
      <c r="I179" s="148"/>
      <c r="J179" s="322"/>
      <c r="K179" s="324" t="str">
        <f>IFERROR(INDEX(Lookup!$G$3:$G$6,MATCH(J179,Lookup!$F$3:$F$6,0)),"")</f>
        <v/>
      </c>
      <c r="L179" s="323"/>
      <c r="M179" s="322"/>
      <c r="N179" s="846">
        <f t="shared" ref="N179:N242" si="36">L179*M179</f>
        <v>0</v>
      </c>
      <c r="O179" s="325">
        <f t="shared" si="29"/>
        <v>0</v>
      </c>
      <c r="P179" s="847">
        <f>IF(I179&lt;INDEX(Lookup!$U$2:$U$10,MATCH($D$48,Lookup!$S$2:$S$10,0)),0,IF(U179="X",0,IFERROR(L179*50,0)))</f>
        <v>0</v>
      </c>
      <c r="Q179" s="326">
        <f>IF(I179&lt;INDEX(Lookup!$U$2:$U$10,MATCH($D$48,Lookup!$S$2:$S$10,0)),0,IF(U179="X",0,IFERROR(P179*K179,0)))</f>
        <v>0</v>
      </c>
      <c r="R179" s="326">
        <v>0</v>
      </c>
      <c r="S179" s="424">
        <v>0</v>
      </c>
      <c r="T179" s="322"/>
      <c r="U179" s="143"/>
      <c r="V179" s="397"/>
      <c r="W179" s="555"/>
      <c r="X179" s="576">
        <f t="shared" si="30"/>
        <v>0</v>
      </c>
      <c r="Y179" s="576">
        <f t="shared" si="31"/>
        <v>0</v>
      </c>
      <c r="Z179" s="576">
        <f t="shared" si="32"/>
        <v>0</v>
      </c>
      <c r="AA179" s="576">
        <f t="shared" si="33"/>
        <v>0</v>
      </c>
      <c r="AB179" s="553"/>
      <c r="AC179" s="553"/>
      <c r="AD179" s="553"/>
      <c r="AE179" s="553"/>
      <c r="AF179" s="553"/>
      <c r="AG179" s="553"/>
      <c r="AH179" s="553"/>
      <c r="AI179" s="397"/>
      <c r="AJ179" s="555"/>
      <c r="AK179" s="576">
        <f t="shared" si="34"/>
        <v>0</v>
      </c>
      <c r="AL179" s="576">
        <f t="shared" si="35"/>
        <v>0</v>
      </c>
      <c r="AM179" s="599"/>
      <c r="AN179" s="599"/>
      <c r="AO179" s="553"/>
      <c r="AP179" s="553"/>
      <c r="AQ179" s="553"/>
      <c r="AR179" s="553"/>
      <c r="AS179" s="397"/>
      <c r="AT179" s="397"/>
      <c r="AU179" s="397"/>
      <c r="AV179" s="397"/>
      <c r="AW179" s="397"/>
      <c r="AX179" s="397"/>
      <c r="AY179" s="397"/>
      <c r="AZ179" s="397"/>
      <c r="BA179" s="397"/>
      <c r="BB179" s="397"/>
      <c r="BC179" s="397"/>
      <c r="BD179" s="553"/>
      <c r="BE179" s="397"/>
      <c r="BF179" s="397"/>
      <c r="BG179" s="397"/>
      <c r="BH179" s="397"/>
    </row>
    <row r="180" spans="2:60" x14ac:dyDescent="0.35">
      <c r="B180" s="319"/>
      <c r="C180" s="147"/>
      <c r="D180" s="147"/>
      <c r="E180" s="320"/>
      <c r="F180" s="321"/>
      <c r="G180" s="149"/>
      <c r="H180" s="148"/>
      <c r="I180" s="148"/>
      <c r="J180" s="322"/>
      <c r="K180" s="324" t="str">
        <f>IFERROR(INDEX(Lookup!$G$3:$G$6,MATCH(J180,Lookup!$F$3:$F$6,0)),"")</f>
        <v/>
      </c>
      <c r="L180" s="323"/>
      <c r="M180" s="322"/>
      <c r="N180" s="846">
        <f t="shared" si="36"/>
        <v>0</v>
      </c>
      <c r="O180" s="325">
        <f t="shared" ref="O180:O243" si="37">IFERROR(ROUND((N180*K180),2),0)</f>
        <v>0</v>
      </c>
      <c r="P180" s="847">
        <f>IF(I180&lt;INDEX(Lookup!$U$2:$U$10,MATCH($D$48,Lookup!$S$2:$S$10,0)),0,IF(U180="X",0,IFERROR(L180*50,0)))</f>
        <v>0</v>
      </c>
      <c r="Q180" s="326">
        <f>IF(I180&lt;INDEX(Lookup!$U$2:$U$10,MATCH($D$48,Lookup!$S$2:$S$10,0)),0,IF(U180="X",0,IFERROR(P180*K180,0)))</f>
        <v>0</v>
      </c>
      <c r="R180" s="326">
        <v>0</v>
      </c>
      <c r="S180" s="424">
        <v>0</v>
      </c>
      <c r="T180" s="322"/>
      <c r="U180" s="143"/>
      <c r="V180" s="397"/>
      <c r="W180" s="555"/>
      <c r="X180" s="576">
        <f t="shared" ref="X180:X243" si="38">Q180*$I$30</f>
        <v>0</v>
      </c>
      <c r="Y180" s="576">
        <f t="shared" ref="Y180:Y243" si="39">S180*$I$40</f>
        <v>0</v>
      </c>
      <c r="Z180" s="576">
        <f t="shared" ref="Z180:Z243" si="40">X180-Q180</f>
        <v>0</v>
      </c>
      <c r="AA180" s="576">
        <f t="shared" ref="AA180:AA243" si="41">Y180-S180</f>
        <v>0</v>
      </c>
      <c r="AB180" s="553"/>
      <c r="AC180" s="553"/>
      <c r="AD180" s="553"/>
      <c r="AE180" s="553"/>
      <c r="AF180" s="553"/>
      <c r="AG180" s="553"/>
      <c r="AH180" s="553"/>
      <c r="AI180" s="397"/>
      <c r="AJ180" s="555"/>
      <c r="AK180" s="576">
        <f t="shared" ref="AK180:AK243" si="42">R180</f>
        <v>0</v>
      </c>
      <c r="AL180" s="576">
        <f t="shared" ref="AL180:AL243" si="43">+S180</f>
        <v>0</v>
      </c>
      <c r="AM180" s="599"/>
      <c r="AN180" s="599"/>
      <c r="AO180" s="553"/>
      <c r="AP180" s="553"/>
      <c r="AQ180" s="553"/>
      <c r="AR180" s="553"/>
      <c r="AS180" s="397"/>
      <c r="AT180" s="397"/>
      <c r="AU180" s="397"/>
      <c r="AV180" s="397"/>
      <c r="AW180" s="397"/>
      <c r="AX180" s="397"/>
      <c r="AY180" s="397"/>
      <c r="AZ180" s="397"/>
      <c r="BA180" s="397"/>
      <c r="BB180" s="397"/>
      <c r="BC180" s="397"/>
      <c r="BD180" s="553"/>
      <c r="BE180" s="397"/>
      <c r="BF180" s="397"/>
      <c r="BG180" s="397"/>
      <c r="BH180" s="397"/>
    </row>
    <row r="181" spans="2:60" x14ac:dyDescent="0.35">
      <c r="B181" s="319"/>
      <c r="C181" s="147"/>
      <c r="D181" s="147"/>
      <c r="E181" s="320"/>
      <c r="F181" s="321"/>
      <c r="G181" s="149"/>
      <c r="H181" s="148"/>
      <c r="I181" s="148"/>
      <c r="J181" s="322"/>
      <c r="K181" s="324" t="str">
        <f>IFERROR(INDEX(Lookup!$G$3:$G$6,MATCH(J181,Lookup!$F$3:$F$6,0)),"")</f>
        <v/>
      </c>
      <c r="L181" s="323"/>
      <c r="M181" s="322"/>
      <c r="N181" s="846">
        <f t="shared" si="36"/>
        <v>0</v>
      </c>
      <c r="O181" s="325">
        <f t="shared" si="37"/>
        <v>0</v>
      </c>
      <c r="P181" s="847">
        <f>IF(I181&lt;INDEX(Lookup!$U$2:$U$10,MATCH($D$48,Lookup!$S$2:$S$10,0)),0,IF(U181="X",0,IFERROR(L181*50,0)))</f>
        <v>0</v>
      </c>
      <c r="Q181" s="326">
        <f>IF(I181&lt;INDEX(Lookup!$U$2:$U$10,MATCH($D$48,Lookup!$S$2:$S$10,0)),0,IF(U181="X",0,IFERROR(P181*K181,0)))</f>
        <v>0</v>
      </c>
      <c r="R181" s="326">
        <v>0</v>
      </c>
      <c r="S181" s="424">
        <v>0</v>
      </c>
      <c r="T181" s="322"/>
      <c r="U181" s="143"/>
      <c r="V181" s="397"/>
      <c r="W181" s="555"/>
      <c r="X181" s="576">
        <f t="shared" si="38"/>
        <v>0</v>
      </c>
      <c r="Y181" s="576">
        <f t="shared" si="39"/>
        <v>0</v>
      </c>
      <c r="Z181" s="576">
        <f t="shared" si="40"/>
        <v>0</v>
      </c>
      <c r="AA181" s="576">
        <f t="shared" si="41"/>
        <v>0</v>
      </c>
      <c r="AB181" s="553"/>
      <c r="AC181" s="553"/>
      <c r="AD181" s="553"/>
      <c r="AE181" s="553"/>
      <c r="AF181" s="553"/>
      <c r="AG181" s="553"/>
      <c r="AH181" s="553"/>
      <c r="AI181" s="397"/>
      <c r="AJ181" s="555"/>
      <c r="AK181" s="576">
        <f t="shared" si="42"/>
        <v>0</v>
      </c>
      <c r="AL181" s="576">
        <f t="shared" si="43"/>
        <v>0</v>
      </c>
      <c r="AM181" s="599"/>
      <c r="AN181" s="599"/>
      <c r="AO181" s="553"/>
      <c r="AP181" s="553"/>
      <c r="AQ181" s="553"/>
      <c r="AR181" s="553"/>
      <c r="AS181" s="397"/>
      <c r="AT181" s="397"/>
      <c r="AU181" s="397"/>
      <c r="AV181" s="397"/>
      <c r="AW181" s="397"/>
      <c r="AX181" s="397"/>
      <c r="AY181" s="397"/>
      <c r="AZ181" s="397"/>
      <c r="BA181" s="397"/>
      <c r="BB181" s="397"/>
      <c r="BC181" s="397"/>
      <c r="BD181" s="553"/>
      <c r="BE181" s="397"/>
      <c r="BF181" s="397"/>
      <c r="BG181" s="397"/>
      <c r="BH181" s="397"/>
    </row>
    <row r="182" spans="2:60" x14ac:dyDescent="0.35">
      <c r="B182" s="319"/>
      <c r="C182" s="147"/>
      <c r="D182" s="147"/>
      <c r="E182" s="320"/>
      <c r="F182" s="321"/>
      <c r="G182" s="149"/>
      <c r="H182" s="148"/>
      <c r="I182" s="148"/>
      <c r="J182" s="322"/>
      <c r="K182" s="324" t="str">
        <f>IFERROR(INDEX(Lookup!$G$3:$G$6,MATCH(J182,Lookup!$F$3:$F$6,0)),"")</f>
        <v/>
      </c>
      <c r="L182" s="323"/>
      <c r="M182" s="322"/>
      <c r="N182" s="846">
        <f t="shared" si="36"/>
        <v>0</v>
      </c>
      <c r="O182" s="325">
        <f t="shared" si="37"/>
        <v>0</v>
      </c>
      <c r="P182" s="847">
        <f>IF(I182&lt;INDEX(Lookup!$U$2:$U$10,MATCH($D$48,Lookup!$S$2:$S$10,0)),0,IF(U182="X",0,IFERROR(L182*50,0)))</f>
        <v>0</v>
      </c>
      <c r="Q182" s="326">
        <f>IF(I182&lt;INDEX(Lookup!$U$2:$U$10,MATCH($D$48,Lookup!$S$2:$S$10,0)),0,IF(U182="X",0,IFERROR(P182*K182,0)))</f>
        <v>0</v>
      </c>
      <c r="R182" s="326">
        <v>0</v>
      </c>
      <c r="S182" s="424">
        <v>0</v>
      </c>
      <c r="T182" s="322"/>
      <c r="U182" s="143"/>
      <c r="V182" s="397"/>
      <c r="W182" s="555"/>
      <c r="X182" s="576">
        <f t="shared" si="38"/>
        <v>0</v>
      </c>
      <c r="Y182" s="576">
        <f t="shared" si="39"/>
        <v>0</v>
      </c>
      <c r="Z182" s="576">
        <f t="shared" si="40"/>
        <v>0</v>
      </c>
      <c r="AA182" s="576">
        <f t="shared" si="41"/>
        <v>0</v>
      </c>
      <c r="AB182" s="553"/>
      <c r="AC182" s="553"/>
      <c r="AD182" s="553"/>
      <c r="AE182" s="553"/>
      <c r="AF182" s="553"/>
      <c r="AG182" s="553"/>
      <c r="AH182" s="553"/>
      <c r="AI182" s="397"/>
      <c r="AJ182" s="555"/>
      <c r="AK182" s="576">
        <f t="shared" si="42"/>
        <v>0</v>
      </c>
      <c r="AL182" s="576">
        <f t="shared" si="43"/>
        <v>0</v>
      </c>
      <c r="AM182" s="599"/>
      <c r="AN182" s="599"/>
      <c r="AO182" s="553"/>
      <c r="AP182" s="553"/>
      <c r="AQ182" s="553"/>
      <c r="AR182" s="553"/>
      <c r="AS182" s="397"/>
      <c r="AT182" s="397"/>
      <c r="AU182" s="397"/>
      <c r="AV182" s="397"/>
      <c r="AW182" s="397"/>
      <c r="AX182" s="397"/>
      <c r="AY182" s="397"/>
      <c r="AZ182" s="397"/>
      <c r="BA182" s="397"/>
      <c r="BB182" s="397"/>
      <c r="BC182" s="397"/>
      <c r="BD182" s="553"/>
      <c r="BE182" s="397"/>
      <c r="BF182" s="397"/>
      <c r="BG182" s="397"/>
      <c r="BH182" s="397"/>
    </row>
    <row r="183" spans="2:60" x14ac:dyDescent="0.35">
      <c r="B183" s="319"/>
      <c r="C183" s="147"/>
      <c r="D183" s="147"/>
      <c r="E183" s="320"/>
      <c r="F183" s="321"/>
      <c r="G183" s="149"/>
      <c r="H183" s="148"/>
      <c r="I183" s="148"/>
      <c r="J183" s="322"/>
      <c r="K183" s="324" t="str">
        <f>IFERROR(INDEX(Lookup!$G$3:$G$6,MATCH(J183,Lookup!$F$3:$F$6,0)),"")</f>
        <v/>
      </c>
      <c r="L183" s="323"/>
      <c r="M183" s="322"/>
      <c r="N183" s="846">
        <f t="shared" si="36"/>
        <v>0</v>
      </c>
      <c r="O183" s="325">
        <f t="shared" si="37"/>
        <v>0</v>
      </c>
      <c r="P183" s="847">
        <f>IF(I183&lt;INDEX(Lookup!$U$2:$U$10,MATCH($D$48,Lookup!$S$2:$S$10,0)),0,IF(U183="X",0,IFERROR(L183*50,0)))</f>
        <v>0</v>
      </c>
      <c r="Q183" s="326">
        <f>IF(I183&lt;INDEX(Lookup!$U$2:$U$10,MATCH($D$48,Lookup!$S$2:$S$10,0)),0,IF(U183="X",0,IFERROR(P183*K183,0)))</f>
        <v>0</v>
      </c>
      <c r="R183" s="326">
        <v>0</v>
      </c>
      <c r="S183" s="424">
        <v>0</v>
      </c>
      <c r="T183" s="322"/>
      <c r="U183" s="143"/>
      <c r="V183" s="397"/>
      <c r="W183" s="555"/>
      <c r="X183" s="576">
        <f t="shared" si="38"/>
        <v>0</v>
      </c>
      <c r="Y183" s="576">
        <f t="shared" si="39"/>
        <v>0</v>
      </c>
      <c r="Z183" s="576">
        <f t="shared" si="40"/>
        <v>0</v>
      </c>
      <c r="AA183" s="576">
        <f t="shared" si="41"/>
        <v>0</v>
      </c>
      <c r="AB183" s="553"/>
      <c r="AC183" s="553"/>
      <c r="AD183" s="553"/>
      <c r="AE183" s="553"/>
      <c r="AF183" s="553"/>
      <c r="AG183" s="553"/>
      <c r="AH183" s="553"/>
      <c r="AI183" s="397"/>
      <c r="AJ183" s="555"/>
      <c r="AK183" s="576">
        <f t="shared" si="42"/>
        <v>0</v>
      </c>
      <c r="AL183" s="576">
        <f t="shared" si="43"/>
        <v>0</v>
      </c>
      <c r="AM183" s="599"/>
      <c r="AN183" s="599"/>
      <c r="AO183" s="553"/>
      <c r="AP183" s="553"/>
      <c r="AQ183" s="553"/>
      <c r="AR183" s="553"/>
      <c r="AS183" s="397"/>
      <c r="AT183" s="397"/>
      <c r="AU183" s="397"/>
      <c r="AV183" s="397"/>
      <c r="AW183" s="397"/>
      <c r="AX183" s="397"/>
      <c r="AY183" s="397"/>
      <c r="AZ183" s="397"/>
      <c r="BA183" s="397"/>
      <c r="BB183" s="397"/>
      <c r="BC183" s="397"/>
      <c r="BD183" s="553"/>
      <c r="BE183" s="397"/>
      <c r="BF183" s="397"/>
      <c r="BG183" s="397"/>
      <c r="BH183" s="397"/>
    </row>
    <row r="184" spans="2:60" x14ac:dyDescent="0.35">
      <c r="B184" s="319"/>
      <c r="C184" s="147"/>
      <c r="D184" s="147"/>
      <c r="E184" s="320"/>
      <c r="F184" s="321"/>
      <c r="G184" s="149"/>
      <c r="H184" s="148"/>
      <c r="I184" s="148"/>
      <c r="J184" s="322"/>
      <c r="K184" s="324" t="str">
        <f>IFERROR(INDEX(Lookup!$G$3:$G$6,MATCH(J184,Lookup!$F$3:$F$6,0)),"")</f>
        <v/>
      </c>
      <c r="L184" s="323"/>
      <c r="M184" s="322"/>
      <c r="N184" s="846">
        <f t="shared" si="36"/>
        <v>0</v>
      </c>
      <c r="O184" s="325">
        <f t="shared" si="37"/>
        <v>0</v>
      </c>
      <c r="P184" s="847">
        <f>IF(I184&lt;INDEX(Lookup!$U$2:$U$10,MATCH($D$48,Lookup!$S$2:$S$10,0)),0,IF(U184="X",0,IFERROR(L184*50,0)))</f>
        <v>0</v>
      </c>
      <c r="Q184" s="326">
        <f>IF(I184&lt;INDEX(Lookup!$U$2:$U$10,MATCH($D$48,Lookup!$S$2:$S$10,0)),0,IF(U184="X",0,IFERROR(P184*K184,0)))</f>
        <v>0</v>
      </c>
      <c r="R184" s="326">
        <v>0</v>
      </c>
      <c r="S184" s="424">
        <v>0</v>
      </c>
      <c r="T184" s="322"/>
      <c r="U184" s="143"/>
      <c r="V184" s="397"/>
      <c r="W184" s="555"/>
      <c r="X184" s="576">
        <f t="shared" si="38"/>
        <v>0</v>
      </c>
      <c r="Y184" s="576">
        <f t="shared" si="39"/>
        <v>0</v>
      </c>
      <c r="Z184" s="576">
        <f t="shared" si="40"/>
        <v>0</v>
      </c>
      <c r="AA184" s="576">
        <f t="shared" si="41"/>
        <v>0</v>
      </c>
      <c r="AB184" s="553"/>
      <c r="AC184" s="553"/>
      <c r="AD184" s="553"/>
      <c r="AE184" s="553"/>
      <c r="AF184" s="553"/>
      <c r="AG184" s="553"/>
      <c r="AH184" s="553"/>
      <c r="AI184" s="397"/>
      <c r="AJ184" s="555"/>
      <c r="AK184" s="576">
        <f t="shared" si="42"/>
        <v>0</v>
      </c>
      <c r="AL184" s="576">
        <f t="shared" si="43"/>
        <v>0</v>
      </c>
      <c r="AM184" s="599"/>
      <c r="AN184" s="599"/>
      <c r="AO184" s="553"/>
      <c r="AP184" s="553"/>
      <c r="AQ184" s="553"/>
      <c r="AR184" s="553"/>
      <c r="AS184" s="397"/>
      <c r="AT184" s="397"/>
      <c r="AU184" s="397"/>
      <c r="AV184" s="397"/>
      <c r="AW184" s="397"/>
      <c r="AX184" s="397"/>
      <c r="AY184" s="397"/>
      <c r="AZ184" s="397"/>
      <c r="BA184" s="397"/>
      <c r="BB184" s="397"/>
      <c r="BC184" s="397"/>
      <c r="BD184" s="553"/>
      <c r="BE184" s="397"/>
      <c r="BF184" s="397"/>
      <c r="BG184" s="397"/>
      <c r="BH184" s="397"/>
    </row>
    <row r="185" spans="2:60" x14ac:dyDescent="0.35">
      <c r="B185" s="319"/>
      <c r="C185" s="147"/>
      <c r="D185" s="147"/>
      <c r="E185" s="320"/>
      <c r="F185" s="321"/>
      <c r="G185" s="149"/>
      <c r="H185" s="148"/>
      <c r="I185" s="148"/>
      <c r="J185" s="322"/>
      <c r="K185" s="324" t="str">
        <f>IFERROR(INDEX(Lookup!$G$3:$G$6,MATCH(J185,Lookup!$F$3:$F$6,0)),"")</f>
        <v/>
      </c>
      <c r="L185" s="323"/>
      <c r="M185" s="322"/>
      <c r="N185" s="846">
        <f t="shared" si="36"/>
        <v>0</v>
      </c>
      <c r="O185" s="325">
        <f t="shared" si="37"/>
        <v>0</v>
      </c>
      <c r="P185" s="847">
        <f>IF(I185&lt;INDEX(Lookup!$U$2:$U$10,MATCH($D$48,Lookup!$S$2:$S$10,0)),0,IF(U185="X",0,IFERROR(L185*50,0)))</f>
        <v>0</v>
      </c>
      <c r="Q185" s="326">
        <f>IF(I185&lt;INDEX(Lookup!$U$2:$U$10,MATCH($D$48,Lookup!$S$2:$S$10,0)),0,IF(U185="X",0,IFERROR(P185*K185,0)))</f>
        <v>0</v>
      </c>
      <c r="R185" s="326">
        <v>0</v>
      </c>
      <c r="S185" s="424">
        <v>0</v>
      </c>
      <c r="T185" s="322"/>
      <c r="U185" s="143"/>
      <c r="V185" s="397"/>
      <c r="W185" s="555"/>
      <c r="X185" s="576">
        <f t="shared" si="38"/>
        <v>0</v>
      </c>
      <c r="Y185" s="576">
        <f t="shared" si="39"/>
        <v>0</v>
      </c>
      <c r="Z185" s="576">
        <f t="shared" si="40"/>
        <v>0</v>
      </c>
      <c r="AA185" s="576">
        <f t="shared" si="41"/>
        <v>0</v>
      </c>
      <c r="AB185" s="553"/>
      <c r="AC185" s="553"/>
      <c r="AD185" s="553"/>
      <c r="AE185" s="553"/>
      <c r="AF185" s="553"/>
      <c r="AG185" s="553"/>
      <c r="AH185" s="553"/>
      <c r="AI185" s="397"/>
      <c r="AJ185" s="555"/>
      <c r="AK185" s="576">
        <f t="shared" si="42"/>
        <v>0</v>
      </c>
      <c r="AL185" s="576">
        <f t="shared" si="43"/>
        <v>0</v>
      </c>
      <c r="AM185" s="599"/>
      <c r="AN185" s="599"/>
      <c r="AO185" s="553"/>
      <c r="AP185" s="553"/>
      <c r="AQ185" s="553"/>
      <c r="AR185" s="553"/>
      <c r="AS185" s="397"/>
      <c r="AT185" s="397"/>
      <c r="AU185" s="397"/>
      <c r="AV185" s="397"/>
      <c r="AW185" s="397"/>
      <c r="AX185" s="397"/>
      <c r="AY185" s="397"/>
      <c r="AZ185" s="397"/>
      <c r="BA185" s="397"/>
      <c r="BB185" s="397"/>
      <c r="BC185" s="397"/>
      <c r="BD185" s="553"/>
      <c r="BE185" s="397"/>
      <c r="BF185" s="397"/>
      <c r="BG185" s="397"/>
      <c r="BH185" s="397"/>
    </row>
    <row r="186" spans="2:60" x14ac:dyDescent="0.35">
      <c r="B186" s="319"/>
      <c r="C186" s="147"/>
      <c r="D186" s="147"/>
      <c r="E186" s="320"/>
      <c r="F186" s="321"/>
      <c r="G186" s="149"/>
      <c r="H186" s="148"/>
      <c r="I186" s="148"/>
      <c r="J186" s="322"/>
      <c r="K186" s="324" t="str">
        <f>IFERROR(INDEX(Lookup!$G$3:$G$6,MATCH(J186,Lookup!$F$3:$F$6,0)),"")</f>
        <v/>
      </c>
      <c r="L186" s="323"/>
      <c r="M186" s="322"/>
      <c r="N186" s="846">
        <f t="shared" si="36"/>
        <v>0</v>
      </c>
      <c r="O186" s="325">
        <f t="shared" si="37"/>
        <v>0</v>
      </c>
      <c r="P186" s="847">
        <f>IF(I186&lt;INDEX(Lookup!$U$2:$U$10,MATCH($D$48,Lookup!$S$2:$S$10,0)),0,IF(U186="X",0,IFERROR(L186*50,0)))</f>
        <v>0</v>
      </c>
      <c r="Q186" s="326">
        <f>IF(I186&lt;INDEX(Lookup!$U$2:$U$10,MATCH($D$48,Lookup!$S$2:$S$10,0)),0,IF(U186="X",0,IFERROR(P186*K186,0)))</f>
        <v>0</v>
      </c>
      <c r="R186" s="326">
        <v>0</v>
      </c>
      <c r="S186" s="424">
        <v>0</v>
      </c>
      <c r="T186" s="322"/>
      <c r="U186" s="143"/>
      <c r="V186" s="397"/>
      <c r="W186" s="555"/>
      <c r="X186" s="576">
        <f t="shared" si="38"/>
        <v>0</v>
      </c>
      <c r="Y186" s="576">
        <f t="shared" si="39"/>
        <v>0</v>
      </c>
      <c r="Z186" s="576">
        <f t="shared" si="40"/>
        <v>0</v>
      </c>
      <c r="AA186" s="576">
        <f t="shared" si="41"/>
        <v>0</v>
      </c>
      <c r="AB186" s="553"/>
      <c r="AC186" s="553"/>
      <c r="AD186" s="553"/>
      <c r="AE186" s="553"/>
      <c r="AF186" s="553"/>
      <c r="AG186" s="553"/>
      <c r="AH186" s="553"/>
      <c r="AI186" s="397"/>
      <c r="AJ186" s="555"/>
      <c r="AK186" s="576">
        <f t="shared" si="42"/>
        <v>0</v>
      </c>
      <c r="AL186" s="576">
        <f t="shared" si="43"/>
        <v>0</v>
      </c>
      <c r="AM186" s="599"/>
      <c r="AN186" s="599"/>
      <c r="AO186" s="553"/>
      <c r="AP186" s="553"/>
      <c r="AQ186" s="553"/>
      <c r="AR186" s="553"/>
      <c r="AS186" s="397"/>
      <c r="AT186" s="397"/>
      <c r="AU186" s="397"/>
      <c r="AV186" s="397"/>
      <c r="AW186" s="397"/>
      <c r="AX186" s="397"/>
      <c r="AY186" s="397"/>
      <c r="AZ186" s="397"/>
      <c r="BA186" s="397"/>
      <c r="BB186" s="397"/>
      <c r="BC186" s="397"/>
      <c r="BD186" s="553"/>
      <c r="BE186" s="397"/>
      <c r="BF186" s="397"/>
      <c r="BG186" s="397"/>
      <c r="BH186" s="397"/>
    </row>
    <row r="187" spans="2:60" x14ac:dyDescent="0.35">
      <c r="B187" s="319"/>
      <c r="C187" s="147"/>
      <c r="D187" s="147"/>
      <c r="E187" s="320"/>
      <c r="F187" s="321"/>
      <c r="G187" s="149"/>
      <c r="H187" s="148"/>
      <c r="I187" s="148"/>
      <c r="J187" s="322"/>
      <c r="K187" s="324" t="str">
        <f>IFERROR(INDEX(Lookup!$G$3:$G$6,MATCH(J187,Lookup!$F$3:$F$6,0)),"")</f>
        <v/>
      </c>
      <c r="L187" s="323"/>
      <c r="M187" s="322"/>
      <c r="N187" s="846">
        <f t="shared" si="36"/>
        <v>0</v>
      </c>
      <c r="O187" s="325">
        <f t="shared" si="37"/>
        <v>0</v>
      </c>
      <c r="P187" s="847">
        <f>IF(I187&lt;INDEX(Lookup!$U$2:$U$10,MATCH($D$48,Lookup!$S$2:$S$10,0)),0,IF(U187="X",0,IFERROR(L187*50,0)))</f>
        <v>0</v>
      </c>
      <c r="Q187" s="326">
        <f>IF(I187&lt;INDEX(Lookup!$U$2:$U$10,MATCH($D$48,Lookup!$S$2:$S$10,0)),0,IF(U187="X",0,IFERROR(P187*K187,0)))</f>
        <v>0</v>
      </c>
      <c r="R187" s="326">
        <v>0</v>
      </c>
      <c r="S187" s="424">
        <v>0</v>
      </c>
      <c r="T187" s="322"/>
      <c r="U187" s="143"/>
      <c r="V187" s="397"/>
      <c r="W187" s="555"/>
      <c r="X187" s="576">
        <f t="shared" si="38"/>
        <v>0</v>
      </c>
      <c r="Y187" s="576">
        <f t="shared" si="39"/>
        <v>0</v>
      </c>
      <c r="Z187" s="576">
        <f t="shared" si="40"/>
        <v>0</v>
      </c>
      <c r="AA187" s="576">
        <f t="shared" si="41"/>
        <v>0</v>
      </c>
      <c r="AB187" s="553"/>
      <c r="AC187" s="553"/>
      <c r="AD187" s="553"/>
      <c r="AE187" s="553"/>
      <c r="AF187" s="553"/>
      <c r="AG187" s="553"/>
      <c r="AH187" s="553"/>
      <c r="AI187" s="397"/>
      <c r="AJ187" s="555"/>
      <c r="AK187" s="576">
        <f t="shared" si="42"/>
        <v>0</v>
      </c>
      <c r="AL187" s="576">
        <f t="shared" si="43"/>
        <v>0</v>
      </c>
      <c r="AM187" s="599"/>
      <c r="AN187" s="599"/>
      <c r="AO187" s="553"/>
      <c r="AP187" s="553"/>
      <c r="AQ187" s="553"/>
      <c r="AR187" s="553"/>
      <c r="AS187" s="397"/>
      <c r="AT187" s="397"/>
      <c r="AU187" s="397"/>
      <c r="AV187" s="397"/>
      <c r="AW187" s="397"/>
      <c r="AX187" s="397"/>
      <c r="AY187" s="397"/>
      <c r="AZ187" s="397"/>
      <c r="BA187" s="397"/>
      <c r="BB187" s="397"/>
      <c r="BC187" s="397"/>
      <c r="BD187" s="553"/>
      <c r="BE187" s="397"/>
      <c r="BF187" s="397"/>
      <c r="BG187" s="397"/>
      <c r="BH187" s="397"/>
    </row>
    <row r="188" spans="2:60" x14ac:dyDescent="0.35">
      <c r="B188" s="319"/>
      <c r="C188" s="147"/>
      <c r="D188" s="147"/>
      <c r="E188" s="320"/>
      <c r="F188" s="321"/>
      <c r="G188" s="149"/>
      <c r="H188" s="148"/>
      <c r="I188" s="148"/>
      <c r="J188" s="322"/>
      <c r="K188" s="324" t="str">
        <f>IFERROR(INDEX(Lookup!$G$3:$G$6,MATCH(J188,Lookup!$F$3:$F$6,0)),"")</f>
        <v/>
      </c>
      <c r="L188" s="323"/>
      <c r="M188" s="322"/>
      <c r="N188" s="846">
        <f t="shared" si="36"/>
        <v>0</v>
      </c>
      <c r="O188" s="325">
        <f t="shared" si="37"/>
        <v>0</v>
      </c>
      <c r="P188" s="847">
        <f>IF(I188&lt;INDEX(Lookup!$U$2:$U$10,MATCH($D$48,Lookup!$S$2:$S$10,0)),0,IF(U188="X",0,IFERROR(L188*50,0)))</f>
        <v>0</v>
      </c>
      <c r="Q188" s="326">
        <f>IF(I188&lt;INDEX(Lookup!$U$2:$U$10,MATCH($D$48,Lookup!$S$2:$S$10,0)),0,IF(U188="X",0,IFERROR(P188*K188,0)))</f>
        <v>0</v>
      </c>
      <c r="R188" s="326">
        <v>0</v>
      </c>
      <c r="S188" s="424">
        <v>0</v>
      </c>
      <c r="T188" s="322"/>
      <c r="U188" s="143"/>
      <c r="V188" s="397"/>
      <c r="W188" s="555"/>
      <c r="X188" s="576">
        <f t="shared" si="38"/>
        <v>0</v>
      </c>
      <c r="Y188" s="576">
        <f t="shared" si="39"/>
        <v>0</v>
      </c>
      <c r="Z188" s="576">
        <f t="shared" si="40"/>
        <v>0</v>
      </c>
      <c r="AA188" s="576">
        <f t="shared" si="41"/>
        <v>0</v>
      </c>
      <c r="AB188" s="553"/>
      <c r="AC188" s="553"/>
      <c r="AD188" s="553"/>
      <c r="AE188" s="553"/>
      <c r="AF188" s="553"/>
      <c r="AG188" s="553"/>
      <c r="AH188" s="553"/>
      <c r="AI188" s="397"/>
      <c r="AJ188" s="555"/>
      <c r="AK188" s="576">
        <f t="shared" si="42"/>
        <v>0</v>
      </c>
      <c r="AL188" s="576">
        <f t="shared" si="43"/>
        <v>0</v>
      </c>
      <c r="AM188" s="599"/>
      <c r="AN188" s="599"/>
      <c r="AO188" s="553"/>
      <c r="AP188" s="553"/>
      <c r="AQ188" s="553"/>
      <c r="AR188" s="553"/>
      <c r="AS188" s="397"/>
      <c r="AT188" s="397"/>
      <c r="AU188" s="397"/>
      <c r="AV188" s="397"/>
      <c r="AW188" s="397"/>
      <c r="AX188" s="397"/>
      <c r="AY188" s="397"/>
      <c r="AZ188" s="397"/>
      <c r="BA188" s="397"/>
      <c r="BB188" s="397"/>
      <c r="BC188" s="397"/>
      <c r="BD188" s="553"/>
      <c r="BE188" s="397"/>
      <c r="BF188" s="397"/>
      <c r="BG188" s="397"/>
      <c r="BH188" s="397"/>
    </row>
    <row r="189" spans="2:60" x14ac:dyDescent="0.35">
      <c r="B189" s="319"/>
      <c r="C189" s="147"/>
      <c r="D189" s="147"/>
      <c r="E189" s="320"/>
      <c r="F189" s="321"/>
      <c r="G189" s="149"/>
      <c r="H189" s="148"/>
      <c r="I189" s="148"/>
      <c r="J189" s="322"/>
      <c r="K189" s="324" t="str">
        <f>IFERROR(INDEX(Lookup!$G$3:$G$6,MATCH(J189,Lookup!$F$3:$F$6,0)),"")</f>
        <v/>
      </c>
      <c r="L189" s="323"/>
      <c r="M189" s="322"/>
      <c r="N189" s="846">
        <f t="shared" si="36"/>
        <v>0</v>
      </c>
      <c r="O189" s="325">
        <f t="shared" si="37"/>
        <v>0</v>
      </c>
      <c r="P189" s="847">
        <f>IF(I189&lt;INDEX(Lookup!$U$2:$U$10,MATCH($D$48,Lookup!$S$2:$S$10,0)),0,IF(U189="X",0,IFERROR(L189*50,0)))</f>
        <v>0</v>
      </c>
      <c r="Q189" s="326">
        <f>IF(I189&lt;INDEX(Lookup!$U$2:$U$10,MATCH($D$48,Lookup!$S$2:$S$10,0)),0,IF(U189="X",0,IFERROR(P189*K189,0)))</f>
        <v>0</v>
      </c>
      <c r="R189" s="326">
        <v>0</v>
      </c>
      <c r="S189" s="424">
        <v>0</v>
      </c>
      <c r="T189" s="322"/>
      <c r="U189" s="143"/>
      <c r="V189" s="397"/>
      <c r="W189" s="555"/>
      <c r="X189" s="576">
        <f t="shared" si="38"/>
        <v>0</v>
      </c>
      <c r="Y189" s="576">
        <f t="shared" si="39"/>
        <v>0</v>
      </c>
      <c r="Z189" s="576">
        <f t="shared" si="40"/>
        <v>0</v>
      </c>
      <c r="AA189" s="576">
        <f t="shared" si="41"/>
        <v>0</v>
      </c>
      <c r="AB189" s="553"/>
      <c r="AC189" s="553"/>
      <c r="AD189" s="553"/>
      <c r="AE189" s="553"/>
      <c r="AF189" s="553"/>
      <c r="AG189" s="553"/>
      <c r="AH189" s="553"/>
      <c r="AI189" s="397"/>
      <c r="AJ189" s="555"/>
      <c r="AK189" s="576">
        <f t="shared" si="42"/>
        <v>0</v>
      </c>
      <c r="AL189" s="576">
        <f t="shared" si="43"/>
        <v>0</v>
      </c>
      <c r="AM189" s="599"/>
      <c r="AN189" s="599"/>
      <c r="AO189" s="553"/>
      <c r="AP189" s="553"/>
      <c r="AQ189" s="553"/>
      <c r="AR189" s="553"/>
      <c r="AS189" s="397"/>
      <c r="AT189" s="397"/>
      <c r="AU189" s="397"/>
      <c r="AV189" s="397"/>
      <c r="AW189" s="397"/>
      <c r="AX189" s="397"/>
      <c r="AY189" s="397"/>
      <c r="AZ189" s="397"/>
      <c r="BA189" s="397"/>
      <c r="BB189" s="397"/>
      <c r="BC189" s="397"/>
      <c r="BD189" s="553"/>
      <c r="BE189" s="397"/>
      <c r="BF189" s="397"/>
      <c r="BG189" s="397"/>
      <c r="BH189" s="397"/>
    </row>
    <row r="190" spans="2:60" x14ac:dyDescent="0.35">
      <c r="B190" s="319"/>
      <c r="C190" s="147"/>
      <c r="D190" s="147"/>
      <c r="E190" s="320"/>
      <c r="F190" s="321"/>
      <c r="G190" s="149"/>
      <c r="H190" s="148"/>
      <c r="I190" s="148"/>
      <c r="J190" s="322"/>
      <c r="K190" s="324" t="str">
        <f>IFERROR(INDEX(Lookup!$G$3:$G$6,MATCH(J190,Lookup!$F$3:$F$6,0)),"")</f>
        <v/>
      </c>
      <c r="L190" s="323"/>
      <c r="M190" s="322"/>
      <c r="N190" s="846">
        <f t="shared" si="36"/>
        <v>0</v>
      </c>
      <c r="O190" s="325">
        <f t="shared" si="37"/>
        <v>0</v>
      </c>
      <c r="P190" s="847">
        <f>IF(I190&lt;INDEX(Lookup!$U$2:$U$10,MATCH($D$48,Lookup!$S$2:$S$10,0)),0,IF(U190="X",0,IFERROR(L190*50,0)))</f>
        <v>0</v>
      </c>
      <c r="Q190" s="326">
        <f>IF(I190&lt;INDEX(Lookup!$U$2:$U$10,MATCH($D$48,Lookup!$S$2:$S$10,0)),0,IF(U190="X",0,IFERROR(P190*K190,0)))</f>
        <v>0</v>
      </c>
      <c r="R190" s="326">
        <v>0</v>
      </c>
      <c r="S190" s="424">
        <v>0</v>
      </c>
      <c r="T190" s="322"/>
      <c r="U190" s="143"/>
      <c r="V190" s="397"/>
      <c r="W190" s="555"/>
      <c r="X190" s="576">
        <f t="shared" si="38"/>
        <v>0</v>
      </c>
      <c r="Y190" s="576">
        <f t="shared" si="39"/>
        <v>0</v>
      </c>
      <c r="Z190" s="576">
        <f t="shared" si="40"/>
        <v>0</v>
      </c>
      <c r="AA190" s="576">
        <f t="shared" si="41"/>
        <v>0</v>
      </c>
      <c r="AB190" s="553"/>
      <c r="AC190" s="553"/>
      <c r="AD190" s="553"/>
      <c r="AE190" s="553"/>
      <c r="AF190" s="553"/>
      <c r="AG190" s="553"/>
      <c r="AH190" s="553"/>
      <c r="AI190" s="397"/>
      <c r="AJ190" s="555"/>
      <c r="AK190" s="576">
        <f t="shared" si="42"/>
        <v>0</v>
      </c>
      <c r="AL190" s="576">
        <f t="shared" si="43"/>
        <v>0</v>
      </c>
      <c r="AM190" s="599"/>
      <c r="AN190" s="599"/>
      <c r="AO190" s="553"/>
      <c r="AP190" s="553"/>
      <c r="AQ190" s="553"/>
      <c r="AR190" s="553"/>
      <c r="AS190" s="397"/>
      <c r="AT190" s="397"/>
      <c r="AU190" s="397"/>
      <c r="AV190" s="397"/>
      <c r="AW190" s="397"/>
      <c r="AX190" s="397"/>
      <c r="AY190" s="397"/>
      <c r="AZ190" s="397"/>
      <c r="BA190" s="397"/>
      <c r="BB190" s="397"/>
      <c r="BC190" s="397"/>
      <c r="BD190" s="553"/>
      <c r="BE190" s="397"/>
      <c r="BF190" s="397"/>
      <c r="BG190" s="397"/>
      <c r="BH190" s="397"/>
    </row>
    <row r="191" spans="2:60" x14ac:dyDescent="0.35">
      <c r="B191" s="319"/>
      <c r="C191" s="147"/>
      <c r="D191" s="147"/>
      <c r="E191" s="320"/>
      <c r="F191" s="321"/>
      <c r="G191" s="149"/>
      <c r="H191" s="148"/>
      <c r="I191" s="148"/>
      <c r="J191" s="322"/>
      <c r="K191" s="324" t="str">
        <f>IFERROR(INDEX(Lookup!$G$3:$G$6,MATCH(J191,Lookup!$F$3:$F$6,0)),"")</f>
        <v/>
      </c>
      <c r="L191" s="323"/>
      <c r="M191" s="322"/>
      <c r="N191" s="846">
        <f t="shared" si="36"/>
        <v>0</v>
      </c>
      <c r="O191" s="325">
        <f t="shared" si="37"/>
        <v>0</v>
      </c>
      <c r="P191" s="847">
        <f>IF(I191&lt;INDEX(Lookup!$U$2:$U$10,MATCH($D$48,Lookup!$S$2:$S$10,0)),0,IF(U191="X",0,IFERROR(L191*50,0)))</f>
        <v>0</v>
      </c>
      <c r="Q191" s="326">
        <f>IF(I191&lt;INDEX(Lookup!$U$2:$U$10,MATCH($D$48,Lookup!$S$2:$S$10,0)),0,IF(U191="X",0,IFERROR(P191*K191,0)))</f>
        <v>0</v>
      </c>
      <c r="R191" s="326">
        <v>0</v>
      </c>
      <c r="S191" s="424">
        <v>0</v>
      </c>
      <c r="T191" s="322"/>
      <c r="U191" s="143"/>
      <c r="V191" s="397"/>
      <c r="W191" s="555"/>
      <c r="X191" s="576">
        <f t="shared" si="38"/>
        <v>0</v>
      </c>
      <c r="Y191" s="576">
        <f t="shared" si="39"/>
        <v>0</v>
      </c>
      <c r="Z191" s="576">
        <f t="shared" si="40"/>
        <v>0</v>
      </c>
      <c r="AA191" s="576">
        <f t="shared" si="41"/>
        <v>0</v>
      </c>
      <c r="AB191" s="553"/>
      <c r="AC191" s="553"/>
      <c r="AD191" s="553"/>
      <c r="AE191" s="553"/>
      <c r="AF191" s="553"/>
      <c r="AG191" s="553"/>
      <c r="AH191" s="553"/>
      <c r="AI191" s="397"/>
      <c r="AJ191" s="555"/>
      <c r="AK191" s="576">
        <f t="shared" si="42"/>
        <v>0</v>
      </c>
      <c r="AL191" s="576">
        <f t="shared" si="43"/>
        <v>0</v>
      </c>
      <c r="AM191" s="599"/>
      <c r="AN191" s="599"/>
      <c r="AO191" s="553"/>
      <c r="AP191" s="553"/>
      <c r="AQ191" s="553"/>
      <c r="AR191" s="553"/>
      <c r="AS191" s="397"/>
      <c r="AT191" s="397"/>
      <c r="AU191" s="397"/>
      <c r="AV191" s="397"/>
      <c r="AW191" s="397"/>
      <c r="AX191" s="397"/>
      <c r="AY191" s="397"/>
      <c r="AZ191" s="397"/>
      <c r="BA191" s="397"/>
      <c r="BB191" s="397"/>
      <c r="BC191" s="397"/>
      <c r="BD191" s="553"/>
      <c r="BE191" s="397"/>
      <c r="BF191" s="397"/>
      <c r="BG191" s="397"/>
      <c r="BH191" s="397"/>
    </row>
    <row r="192" spans="2:60" x14ac:dyDescent="0.35">
      <c r="B192" s="319"/>
      <c r="C192" s="147"/>
      <c r="D192" s="147"/>
      <c r="E192" s="320"/>
      <c r="F192" s="321"/>
      <c r="G192" s="149"/>
      <c r="H192" s="148"/>
      <c r="I192" s="148"/>
      <c r="J192" s="322"/>
      <c r="K192" s="324" t="str">
        <f>IFERROR(INDEX(Lookup!$G$3:$G$6,MATCH(J192,Lookup!$F$3:$F$6,0)),"")</f>
        <v/>
      </c>
      <c r="L192" s="323"/>
      <c r="M192" s="322"/>
      <c r="N192" s="846">
        <f t="shared" si="36"/>
        <v>0</v>
      </c>
      <c r="O192" s="325">
        <f t="shared" si="37"/>
        <v>0</v>
      </c>
      <c r="P192" s="847">
        <f>IF(I192&lt;INDEX(Lookup!$U$2:$U$10,MATCH($D$48,Lookup!$S$2:$S$10,0)),0,IF(U192="X",0,IFERROR(L192*50,0)))</f>
        <v>0</v>
      </c>
      <c r="Q192" s="326">
        <f>IF(I192&lt;INDEX(Lookup!$U$2:$U$10,MATCH($D$48,Lookup!$S$2:$S$10,0)),0,IF(U192="X",0,IFERROR(P192*K192,0)))</f>
        <v>0</v>
      </c>
      <c r="R192" s="326">
        <v>0</v>
      </c>
      <c r="S192" s="424">
        <v>0</v>
      </c>
      <c r="T192" s="322"/>
      <c r="U192" s="143"/>
      <c r="V192" s="397"/>
      <c r="W192" s="555"/>
      <c r="X192" s="576">
        <f t="shared" si="38"/>
        <v>0</v>
      </c>
      <c r="Y192" s="576">
        <f t="shared" si="39"/>
        <v>0</v>
      </c>
      <c r="Z192" s="576">
        <f t="shared" si="40"/>
        <v>0</v>
      </c>
      <c r="AA192" s="576">
        <f t="shared" si="41"/>
        <v>0</v>
      </c>
      <c r="AB192" s="553"/>
      <c r="AC192" s="553"/>
      <c r="AD192" s="553"/>
      <c r="AE192" s="553"/>
      <c r="AF192" s="553"/>
      <c r="AG192" s="553"/>
      <c r="AH192" s="553"/>
      <c r="AI192" s="397"/>
      <c r="AJ192" s="555"/>
      <c r="AK192" s="576">
        <f t="shared" si="42"/>
        <v>0</v>
      </c>
      <c r="AL192" s="576">
        <f t="shared" si="43"/>
        <v>0</v>
      </c>
      <c r="AM192" s="599"/>
      <c r="AN192" s="599"/>
      <c r="AO192" s="553"/>
      <c r="AP192" s="553"/>
      <c r="AQ192" s="553"/>
      <c r="AR192" s="553"/>
      <c r="AS192" s="397"/>
      <c r="AT192" s="397"/>
      <c r="AU192" s="397"/>
      <c r="AV192" s="397"/>
      <c r="AW192" s="397"/>
      <c r="AX192" s="397"/>
      <c r="AY192" s="397"/>
      <c r="AZ192" s="397"/>
      <c r="BA192" s="397"/>
      <c r="BB192" s="397"/>
      <c r="BC192" s="397"/>
      <c r="BD192" s="553"/>
      <c r="BE192" s="397"/>
      <c r="BF192" s="397"/>
      <c r="BG192" s="397"/>
      <c r="BH192" s="397"/>
    </row>
    <row r="193" spans="2:60" x14ac:dyDescent="0.35">
      <c r="B193" s="319"/>
      <c r="C193" s="147"/>
      <c r="D193" s="147"/>
      <c r="E193" s="320"/>
      <c r="F193" s="321"/>
      <c r="G193" s="149"/>
      <c r="H193" s="148"/>
      <c r="I193" s="148"/>
      <c r="J193" s="322"/>
      <c r="K193" s="324" t="str">
        <f>IFERROR(INDEX(Lookup!$G$3:$G$6,MATCH(J193,Lookup!$F$3:$F$6,0)),"")</f>
        <v/>
      </c>
      <c r="L193" s="323"/>
      <c r="M193" s="322"/>
      <c r="N193" s="846">
        <f t="shared" si="36"/>
        <v>0</v>
      </c>
      <c r="O193" s="325">
        <f t="shared" si="37"/>
        <v>0</v>
      </c>
      <c r="P193" s="847">
        <f>IF(I193&lt;INDEX(Lookup!$U$2:$U$10,MATCH($D$48,Lookup!$S$2:$S$10,0)),0,IF(U193="X",0,IFERROR(L193*50,0)))</f>
        <v>0</v>
      </c>
      <c r="Q193" s="326">
        <f>IF(I193&lt;INDEX(Lookup!$U$2:$U$10,MATCH($D$48,Lookup!$S$2:$S$10,0)),0,IF(U193="X",0,IFERROR(P193*K193,0)))</f>
        <v>0</v>
      </c>
      <c r="R193" s="326">
        <v>0</v>
      </c>
      <c r="S193" s="424">
        <v>0</v>
      </c>
      <c r="T193" s="322"/>
      <c r="U193" s="143"/>
      <c r="V193" s="397"/>
      <c r="W193" s="555"/>
      <c r="X193" s="576">
        <f t="shared" si="38"/>
        <v>0</v>
      </c>
      <c r="Y193" s="576">
        <f t="shared" si="39"/>
        <v>0</v>
      </c>
      <c r="Z193" s="576">
        <f t="shared" si="40"/>
        <v>0</v>
      </c>
      <c r="AA193" s="576">
        <f t="shared" si="41"/>
        <v>0</v>
      </c>
      <c r="AB193" s="553"/>
      <c r="AC193" s="553"/>
      <c r="AD193" s="553"/>
      <c r="AE193" s="553"/>
      <c r="AF193" s="553"/>
      <c r="AG193" s="553"/>
      <c r="AH193" s="553"/>
      <c r="AI193" s="397"/>
      <c r="AJ193" s="555"/>
      <c r="AK193" s="576">
        <f t="shared" si="42"/>
        <v>0</v>
      </c>
      <c r="AL193" s="576">
        <f t="shared" si="43"/>
        <v>0</v>
      </c>
      <c r="AM193" s="599"/>
      <c r="AN193" s="599"/>
      <c r="AO193" s="553"/>
      <c r="AP193" s="553"/>
      <c r="AQ193" s="553"/>
      <c r="AR193" s="553"/>
      <c r="AS193" s="397"/>
      <c r="AT193" s="397"/>
      <c r="AU193" s="397"/>
      <c r="AV193" s="397"/>
      <c r="AW193" s="397"/>
      <c r="AX193" s="397"/>
      <c r="AY193" s="397"/>
      <c r="AZ193" s="397"/>
      <c r="BA193" s="397"/>
      <c r="BB193" s="397"/>
      <c r="BC193" s="397"/>
      <c r="BD193" s="553"/>
      <c r="BE193" s="397"/>
      <c r="BF193" s="397"/>
      <c r="BG193" s="397"/>
      <c r="BH193" s="397"/>
    </row>
    <row r="194" spans="2:60" x14ac:dyDescent="0.35">
      <c r="B194" s="319"/>
      <c r="C194" s="147"/>
      <c r="D194" s="147"/>
      <c r="E194" s="320"/>
      <c r="F194" s="321"/>
      <c r="G194" s="149"/>
      <c r="H194" s="148"/>
      <c r="I194" s="148"/>
      <c r="J194" s="322"/>
      <c r="K194" s="324" t="str">
        <f>IFERROR(INDEX(Lookup!$G$3:$G$6,MATCH(J194,Lookup!$F$3:$F$6,0)),"")</f>
        <v/>
      </c>
      <c r="L194" s="323"/>
      <c r="M194" s="322"/>
      <c r="N194" s="846">
        <f t="shared" si="36"/>
        <v>0</v>
      </c>
      <c r="O194" s="325">
        <f t="shared" si="37"/>
        <v>0</v>
      </c>
      <c r="P194" s="847">
        <f>IF(I194&lt;INDEX(Lookup!$U$2:$U$10,MATCH($D$48,Lookup!$S$2:$S$10,0)),0,IF(U194="X",0,IFERROR(L194*50,0)))</f>
        <v>0</v>
      </c>
      <c r="Q194" s="326">
        <f>IF(I194&lt;INDEX(Lookup!$U$2:$U$10,MATCH($D$48,Lookup!$S$2:$S$10,0)),0,IF(U194="X",0,IFERROR(P194*K194,0)))</f>
        <v>0</v>
      </c>
      <c r="R194" s="326">
        <v>0</v>
      </c>
      <c r="S194" s="424">
        <v>0</v>
      </c>
      <c r="T194" s="322"/>
      <c r="U194" s="143"/>
      <c r="V194" s="397"/>
      <c r="W194" s="555"/>
      <c r="X194" s="576">
        <f t="shared" si="38"/>
        <v>0</v>
      </c>
      <c r="Y194" s="576">
        <f t="shared" si="39"/>
        <v>0</v>
      </c>
      <c r="Z194" s="576">
        <f t="shared" si="40"/>
        <v>0</v>
      </c>
      <c r="AA194" s="576">
        <f t="shared" si="41"/>
        <v>0</v>
      </c>
      <c r="AB194" s="553"/>
      <c r="AC194" s="553"/>
      <c r="AD194" s="553"/>
      <c r="AE194" s="553"/>
      <c r="AF194" s="553"/>
      <c r="AG194" s="553"/>
      <c r="AH194" s="553"/>
      <c r="AI194" s="397"/>
      <c r="AJ194" s="555"/>
      <c r="AK194" s="576">
        <f t="shared" si="42"/>
        <v>0</v>
      </c>
      <c r="AL194" s="576">
        <f t="shared" si="43"/>
        <v>0</v>
      </c>
      <c r="AM194" s="599"/>
      <c r="AN194" s="599"/>
      <c r="AO194" s="553"/>
      <c r="AP194" s="553"/>
      <c r="AQ194" s="553"/>
      <c r="AR194" s="553"/>
      <c r="AS194" s="397"/>
      <c r="AT194" s="397"/>
      <c r="AU194" s="397"/>
      <c r="AV194" s="397"/>
      <c r="AW194" s="397"/>
      <c r="AX194" s="397"/>
      <c r="AY194" s="397"/>
      <c r="AZ194" s="397"/>
      <c r="BA194" s="397"/>
      <c r="BB194" s="397"/>
      <c r="BC194" s="397"/>
      <c r="BD194" s="553"/>
      <c r="BE194" s="397"/>
      <c r="BF194" s="397"/>
      <c r="BG194" s="397"/>
      <c r="BH194" s="397"/>
    </row>
    <row r="195" spans="2:60" x14ac:dyDescent="0.35">
      <c r="B195" s="319"/>
      <c r="C195" s="147"/>
      <c r="D195" s="147"/>
      <c r="E195" s="320"/>
      <c r="F195" s="321"/>
      <c r="G195" s="149"/>
      <c r="H195" s="148"/>
      <c r="I195" s="148"/>
      <c r="J195" s="322"/>
      <c r="K195" s="324" t="str">
        <f>IFERROR(INDEX(Lookup!$G$3:$G$6,MATCH(J195,Lookup!$F$3:$F$6,0)),"")</f>
        <v/>
      </c>
      <c r="L195" s="323"/>
      <c r="M195" s="322"/>
      <c r="N195" s="846">
        <f t="shared" si="36"/>
        <v>0</v>
      </c>
      <c r="O195" s="325">
        <f t="shared" si="37"/>
        <v>0</v>
      </c>
      <c r="P195" s="847">
        <f>IF(I195&lt;INDEX(Lookup!$U$2:$U$10,MATCH($D$48,Lookup!$S$2:$S$10,0)),0,IF(U195="X",0,IFERROR(L195*50,0)))</f>
        <v>0</v>
      </c>
      <c r="Q195" s="326">
        <f>IF(I195&lt;INDEX(Lookup!$U$2:$U$10,MATCH($D$48,Lookup!$S$2:$S$10,0)),0,IF(U195="X",0,IFERROR(P195*K195,0)))</f>
        <v>0</v>
      </c>
      <c r="R195" s="326">
        <v>0</v>
      </c>
      <c r="S195" s="424">
        <v>0</v>
      </c>
      <c r="T195" s="322"/>
      <c r="U195" s="143"/>
      <c r="V195" s="397"/>
      <c r="W195" s="555"/>
      <c r="X195" s="576">
        <f t="shared" si="38"/>
        <v>0</v>
      </c>
      <c r="Y195" s="576">
        <f t="shared" si="39"/>
        <v>0</v>
      </c>
      <c r="Z195" s="576">
        <f t="shared" si="40"/>
        <v>0</v>
      </c>
      <c r="AA195" s="576">
        <f t="shared" si="41"/>
        <v>0</v>
      </c>
      <c r="AB195" s="553"/>
      <c r="AC195" s="553"/>
      <c r="AD195" s="553"/>
      <c r="AE195" s="553"/>
      <c r="AF195" s="553"/>
      <c r="AG195" s="553"/>
      <c r="AH195" s="553"/>
      <c r="AI195" s="397"/>
      <c r="AJ195" s="555"/>
      <c r="AK195" s="576">
        <f t="shared" si="42"/>
        <v>0</v>
      </c>
      <c r="AL195" s="576">
        <f t="shared" si="43"/>
        <v>0</v>
      </c>
      <c r="AM195" s="599"/>
      <c r="AN195" s="599"/>
      <c r="AO195" s="553"/>
      <c r="AP195" s="553"/>
      <c r="AQ195" s="553"/>
      <c r="AR195" s="553"/>
      <c r="AS195" s="397"/>
      <c r="AT195" s="397"/>
      <c r="AU195" s="397"/>
      <c r="AV195" s="397"/>
      <c r="AW195" s="397"/>
      <c r="AX195" s="397"/>
      <c r="AY195" s="397"/>
      <c r="AZ195" s="397"/>
      <c r="BA195" s="397"/>
      <c r="BB195" s="397"/>
      <c r="BC195" s="397"/>
      <c r="BD195" s="553"/>
      <c r="BE195" s="397"/>
      <c r="BF195" s="397"/>
      <c r="BG195" s="397"/>
      <c r="BH195" s="397"/>
    </row>
    <row r="196" spans="2:60" x14ac:dyDescent="0.35">
      <c r="B196" s="319"/>
      <c r="C196" s="147"/>
      <c r="D196" s="147"/>
      <c r="E196" s="320"/>
      <c r="F196" s="321"/>
      <c r="G196" s="149"/>
      <c r="H196" s="148"/>
      <c r="I196" s="148"/>
      <c r="J196" s="322"/>
      <c r="K196" s="324" t="str">
        <f>IFERROR(INDEX(Lookup!$G$3:$G$6,MATCH(J196,Lookup!$F$3:$F$6,0)),"")</f>
        <v/>
      </c>
      <c r="L196" s="323"/>
      <c r="M196" s="322"/>
      <c r="N196" s="846">
        <f t="shared" si="36"/>
        <v>0</v>
      </c>
      <c r="O196" s="325">
        <f t="shared" si="37"/>
        <v>0</v>
      </c>
      <c r="P196" s="847">
        <f>IF(I196&lt;INDEX(Lookup!$U$2:$U$10,MATCH($D$48,Lookup!$S$2:$S$10,0)),0,IF(U196="X",0,IFERROR(L196*50,0)))</f>
        <v>0</v>
      </c>
      <c r="Q196" s="326">
        <f>IF(I196&lt;INDEX(Lookup!$U$2:$U$10,MATCH($D$48,Lookup!$S$2:$S$10,0)),0,IF(U196="X",0,IFERROR(P196*K196,0)))</f>
        <v>0</v>
      </c>
      <c r="R196" s="326">
        <v>0</v>
      </c>
      <c r="S196" s="424">
        <v>0</v>
      </c>
      <c r="T196" s="322"/>
      <c r="U196" s="143"/>
      <c r="V196" s="397"/>
      <c r="W196" s="555"/>
      <c r="X196" s="576">
        <f t="shared" si="38"/>
        <v>0</v>
      </c>
      <c r="Y196" s="576">
        <f t="shared" si="39"/>
        <v>0</v>
      </c>
      <c r="Z196" s="576">
        <f t="shared" si="40"/>
        <v>0</v>
      </c>
      <c r="AA196" s="576">
        <f t="shared" si="41"/>
        <v>0</v>
      </c>
      <c r="AB196" s="553"/>
      <c r="AC196" s="553"/>
      <c r="AD196" s="553"/>
      <c r="AE196" s="553"/>
      <c r="AF196" s="553"/>
      <c r="AG196" s="553"/>
      <c r="AH196" s="553"/>
      <c r="AI196" s="397"/>
      <c r="AJ196" s="555"/>
      <c r="AK196" s="576">
        <f t="shared" si="42"/>
        <v>0</v>
      </c>
      <c r="AL196" s="576">
        <f t="shared" si="43"/>
        <v>0</v>
      </c>
      <c r="AM196" s="599"/>
      <c r="AN196" s="599"/>
      <c r="AO196" s="553"/>
      <c r="AP196" s="553"/>
      <c r="AQ196" s="553"/>
      <c r="AR196" s="553"/>
      <c r="AS196" s="397"/>
      <c r="AT196" s="397"/>
      <c r="AU196" s="397"/>
      <c r="AV196" s="397"/>
      <c r="AW196" s="397"/>
      <c r="AX196" s="397"/>
      <c r="AY196" s="397"/>
      <c r="AZ196" s="397"/>
      <c r="BA196" s="397"/>
      <c r="BB196" s="397"/>
      <c r="BC196" s="397"/>
      <c r="BD196" s="553"/>
      <c r="BE196" s="397"/>
      <c r="BF196" s="397"/>
      <c r="BG196" s="397"/>
      <c r="BH196" s="397"/>
    </row>
    <row r="197" spans="2:60" x14ac:dyDescent="0.35">
      <c r="B197" s="319"/>
      <c r="C197" s="147"/>
      <c r="D197" s="147"/>
      <c r="E197" s="320"/>
      <c r="F197" s="321"/>
      <c r="G197" s="149"/>
      <c r="H197" s="148"/>
      <c r="I197" s="148"/>
      <c r="J197" s="322"/>
      <c r="K197" s="324" t="str">
        <f>IFERROR(INDEX(Lookup!$G$3:$G$6,MATCH(J197,Lookup!$F$3:$F$6,0)),"")</f>
        <v/>
      </c>
      <c r="L197" s="323"/>
      <c r="M197" s="322"/>
      <c r="N197" s="846">
        <f t="shared" si="36"/>
        <v>0</v>
      </c>
      <c r="O197" s="325">
        <f t="shared" si="37"/>
        <v>0</v>
      </c>
      <c r="P197" s="847">
        <f>IF(I197&lt;INDEX(Lookup!$U$2:$U$10,MATCH($D$48,Lookup!$S$2:$S$10,0)),0,IF(U197="X",0,IFERROR(L197*50,0)))</f>
        <v>0</v>
      </c>
      <c r="Q197" s="326">
        <f>IF(I197&lt;INDEX(Lookup!$U$2:$U$10,MATCH($D$48,Lookup!$S$2:$S$10,0)),0,IF(U197="X",0,IFERROR(P197*K197,0)))</f>
        <v>0</v>
      </c>
      <c r="R197" s="326">
        <v>0</v>
      </c>
      <c r="S197" s="424">
        <v>0</v>
      </c>
      <c r="T197" s="322"/>
      <c r="U197" s="143"/>
      <c r="V197" s="397"/>
      <c r="W197" s="555"/>
      <c r="X197" s="576">
        <f t="shared" si="38"/>
        <v>0</v>
      </c>
      <c r="Y197" s="576">
        <f t="shared" si="39"/>
        <v>0</v>
      </c>
      <c r="Z197" s="576">
        <f t="shared" si="40"/>
        <v>0</v>
      </c>
      <c r="AA197" s="576">
        <f t="shared" si="41"/>
        <v>0</v>
      </c>
      <c r="AB197" s="553"/>
      <c r="AC197" s="553"/>
      <c r="AD197" s="553"/>
      <c r="AE197" s="553"/>
      <c r="AF197" s="553"/>
      <c r="AG197" s="553"/>
      <c r="AH197" s="553"/>
      <c r="AI197" s="397"/>
      <c r="AJ197" s="555"/>
      <c r="AK197" s="576">
        <f t="shared" si="42"/>
        <v>0</v>
      </c>
      <c r="AL197" s="576">
        <f t="shared" si="43"/>
        <v>0</v>
      </c>
      <c r="AM197" s="599"/>
      <c r="AN197" s="599"/>
      <c r="AO197" s="553"/>
      <c r="AP197" s="553"/>
      <c r="AQ197" s="553"/>
      <c r="AR197" s="553"/>
      <c r="AS197" s="397"/>
      <c r="AT197" s="397"/>
      <c r="AU197" s="397"/>
      <c r="AV197" s="397"/>
      <c r="AW197" s="397"/>
      <c r="AX197" s="397"/>
      <c r="AY197" s="397"/>
      <c r="AZ197" s="397"/>
      <c r="BA197" s="397"/>
      <c r="BB197" s="397"/>
      <c r="BC197" s="397"/>
      <c r="BD197" s="553"/>
      <c r="BE197" s="397"/>
      <c r="BF197" s="397"/>
      <c r="BG197" s="397"/>
      <c r="BH197" s="397"/>
    </row>
    <row r="198" spans="2:60" x14ac:dyDescent="0.35">
      <c r="B198" s="319"/>
      <c r="C198" s="147"/>
      <c r="D198" s="147"/>
      <c r="E198" s="320"/>
      <c r="F198" s="321"/>
      <c r="G198" s="149"/>
      <c r="H198" s="148"/>
      <c r="I198" s="148"/>
      <c r="J198" s="322"/>
      <c r="K198" s="324" t="str">
        <f>IFERROR(INDEX(Lookup!$G$3:$G$6,MATCH(J198,Lookup!$F$3:$F$6,0)),"")</f>
        <v/>
      </c>
      <c r="L198" s="323"/>
      <c r="M198" s="322"/>
      <c r="N198" s="846">
        <f t="shared" si="36"/>
        <v>0</v>
      </c>
      <c r="O198" s="325">
        <f t="shared" si="37"/>
        <v>0</v>
      </c>
      <c r="P198" s="847">
        <f>IF(I198&lt;INDEX(Lookup!$U$2:$U$10,MATCH($D$48,Lookup!$S$2:$S$10,0)),0,IF(U198="X",0,IFERROR(L198*50,0)))</f>
        <v>0</v>
      </c>
      <c r="Q198" s="326">
        <f>IF(I198&lt;INDEX(Lookup!$U$2:$U$10,MATCH($D$48,Lookup!$S$2:$S$10,0)),0,IF(U198="X",0,IFERROR(P198*K198,0)))</f>
        <v>0</v>
      </c>
      <c r="R198" s="326">
        <v>0</v>
      </c>
      <c r="S198" s="424">
        <v>0</v>
      </c>
      <c r="T198" s="322"/>
      <c r="U198" s="143"/>
      <c r="V198" s="397"/>
      <c r="W198" s="555"/>
      <c r="X198" s="576">
        <f t="shared" si="38"/>
        <v>0</v>
      </c>
      <c r="Y198" s="576">
        <f t="shared" si="39"/>
        <v>0</v>
      </c>
      <c r="Z198" s="576">
        <f t="shared" si="40"/>
        <v>0</v>
      </c>
      <c r="AA198" s="576">
        <f t="shared" si="41"/>
        <v>0</v>
      </c>
      <c r="AB198" s="553"/>
      <c r="AC198" s="553"/>
      <c r="AD198" s="553"/>
      <c r="AE198" s="553"/>
      <c r="AF198" s="553"/>
      <c r="AG198" s="553"/>
      <c r="AH198" s="553"/>
      <c r="AI198" s="397"/>
      <c r="AJ198" s="555"/>
      <c r="AK198" s="576">
        <f t="shared" si="42"/>
        <v>0</v>
      </c>
      <c r="AL198" s="576">
        <f t="shared" si="43"/>
        <v>0</v>
      </c>
      <c r="AM198" s="599"/>
      <c r="AN198" s="599"/>
      <c r="AO198" s="553"/>
      <c r="AP198" s="553"/>
      <c r="AQ198" s="553"/>
      <c r="AR198" s="553"/>
      <c r="AS198" s="397"/>
      <c r="AT198" s="397"/>
      <c r="AU198" s="397"/>
      <c r="AV198" s="397"/>
      <c r="AW198" s="397"/>
      <c r="AX198" s="397"/>
      <c r="AY198" s="397"/>
      <c r="AZ198" s="397"/>
      <c r="BA198" s="397"/>
      <c r="BB198" s="397"/>
      <c r="BC198" s="397"/>
      <c r="BD198" s="553"/>
      <c r="BE198" s="397"/>
      <c r="BF198" s="397"/>
      <c r="BG198" s="397"/>
      <c r="BH198" s="397"/>
    </row>
    <row r="199" spans="2:60" x14ac:dyDescent="0.35">
      <c r="B199" s="319"/>
      <c r="C199" s="147"/>
      <c r="D199" s="147"/>
      <c r="E199" s="320"/>
      <c r="F199" s="321"/>
      <c r="G199" s="149"/>
      <c r="H199" s="148"/>
      <c r="I199" s="148"/>
      <c r="J199" s="322"/>
      <c r="K199" s="324" t="str">
        <f>IFERROR(INDEX(Lookup!$G$3:$G$6,MATCH(J199,Lookup!$F$3:$F$6,0)),"")</f>
        <v/>
      </c>
      <c r="L199" s="323"/>
      <c r="M199" s="322"/>
      <c r="N199" s="846">
        <f t="shared" si="36"/>
        <v>0</v>
      </c>
      <c r="O199" s="325">
        <f t="shared" si="37"/>
        <v>0</v>
      </c>
      <c r="P199" s="847">
        <f>IF(I199&lt;INDEX(Lookup!$U$2:$U$10,MATCH($D$48,Lookup!$S$2:$S$10,0)),0,IF(U199="X",0,IFERROR(L199*50,0)))</f>
        <v>0</v>
      </c>
      <c r="Q199" s="326">
        <f>IF(I199&lt;INDEX(Lookup!$U$2:$U$10,MATCH($D$48,Lookup!$S$2:$S$10,0)),0,IF(U199="X",0,IFERROR(P199*K199,0)))</f>
        <v>0</v>
      </c>
      <c r="R199" s="326">
        <v>0</v>
      </c>
      <c r="S199" s="424">
        <v>0</v>
      </c>
      <c r="T199" s="322"/>
      <c r="U199" s="143"/>
      <c r="V199" s="397"/>
      <c r="W199" s="555"/>
      <c r="X199" s="576">
        <f t="shared" si="38"/>
        <v>0</v>
      </c>
      <c r="Y199" s="576">
        <f t="shared" si="39"/>
        <v>0</v>
      </c>
      <c r="Z199" s="576">
        <f t="shared" si="40"/>
        <v>0</v>
      </c>
      <c r="AA199" s="576">
        <f t="shared" si="41"/>
        <v>0</v>
      </c>
      <c r="AB199" s="553"/>
      <c r="AC199" s="553"/>
      <c r="AD199" s="553"/>
      <c r="AE199" s="553"/>
      <c r="AF199" s="553"/>
      <c r="AG199" s="553"/>
      <c r="AH199" s="553"/>
      <c r="AI199" s="397"/>
      <c r="AJ199" s="555"/>
      <c r="AK199" s="576">
        <f t="shared" si="42"/>
        <v>0</v>
      </c>
      <c r="AL199" s="576">
        <f t="shared" si="43"/>
        <v>0</v>
      </c>
      <c r="AM199" s="599"/>
      <c r="AN199" s="599"/>
      <c r="AO199" s="553"/>
      <c r="AP199" s="553"/>
      <c r="AQ199" s="553"/>
      <c r="AR199" s="553"/>
      <c r="AS199" s="397"/>
      <c r="AT199" s="397"/>
      <c r="AU199" s="397"/>
      <c r="AV199" s="397"/>
      <c r="AW199" s="397"/>
      <c r="AX199" s="397"/>
      <c r="AY199" s="397"/>
      <c r="AZ199" s="397"/>
      <c r="BA199" s="397"/>
      <c r="BB199" s="397"/>
      <c r="BC199" s="397"/>
      <c r="BD199" s="553"/>
      <c r="BE199" s="397"/>
      <c r="BF199" s="397"/>
      <c r="BG199" s="397"/>
      <c r="BH199" s="397"/>
    </row>
    <row r="200" spans="2:60" x14ac:dyDescent="0.35">
      <c r="B200" s="319"/>
      <c r="C200" s="147"/>
      <c r="D200" s="147"/>
      <c r="E200" s="320"/>
      <c r="F200" s="321"/>
      <c r="G200" s="149"/>
      <c r="H200" s="148"/>
      <c r="I200" s="148"/>
      <c r="J200" s="322"/>
      <c r="K200" s="324" t="str">
        <f>IFERROR(INDEX(Lookup!$G$3:$G$6,MATCH(J200,Lookup!$F$3:$F$6,0)),"")</f>
        <v/>
      </c>
      <c r="L200" s="323"/>
      <c r="M200" s="322"/>
      <c r="N200" s="846">
        <f t="shared" si="36"/>
        <v>0</v>
      </c>
      <c r="O200" s="325">
        <f t="shared" si="37"/>
        <v>0</v>
      </c>
      <c r="P200" s="847">
        <f>IF(I200&lt;INDEX(Lookup!$U$2:$U$10,MATCH($D$48,Lookup!$S$2:$S$10,0)),0,IF(U200="X",0,IFERROR(L200*50,0)))</f>
        <v>0</v>
      </c>
      <c r="Q200" s="326">
        <f>IF(I200&lt;INDEX(Lookup!$U$2:$U$10,MATCH($D$48,Lookup!$S$2:$S$10,0)),0,IF(U200="X",0,IFERROR(P200*K200,0)))</f>
        <v>0</v>
      </c>
      <c r="R200" s="326">
        <v>0</v>
      </c>
      <c r="S200" s="424">
        <v>0</v>
      </c>
      <c r="T200" s="322"/>
      <c r="U200" s="143"/>
      <c r="V200" s="397"/>
      <c r="W200" s="555"/>
      <c r="X200" s="576">
        <f t="shared" si="38"/>
        <v>0</v>
      </c>
      <c r="Y200" s="576">
        <f t="shared" si="39"/>
        <v>0</v>
      </c>
      <c r="Z200" s="576">
        <f t="shared" si="40"/>
        <v>0</v>
      </c>
      <c r="AA200" s="576">
        <f t="shared" si="41"/>
        <v>0</v>
      </c>
      <c r="AB200" s="553"/>
      <c r="AC200" s="553"/>
      <c r="AD200" s="553"/>
      <c r="AE200" s="553"/>
      <c r="AF200" s="553"/>
      <c r="AG200" s="553"/>
      <c r="AH200" s="553"/>
      <c r="AI200" s="397"/>
      <c r="AJ200" s="555"/>
      <c r="AK200" s="576">
        <f t="shared" si="42"/>
        <v>0</v>
      </c>
      <c r="AL200" s="576">
        <f t="shared" si="43"/>
        <v>0</v>
      </c>
      <c r="AM200" s="599"/>
      <c r="AN200" s="599"/>
      <c r="AO200" s="553"/>
      <c r="AP200" s="553"/>
      <c r="AQ200" s="553"/>
      <c r="AR200" s="553"/>
      <c r="AS200" s="397"/>
      <c r="AT200" s="397"/>
      <c r="AU200" s="397"/>
      <c r="AV200" s="397"/>
      <c r="AW200" s="397"/>
      <c r="AX200" s="397"/>
      <c r="AY200" s="397"/>
      <c r="AZ200" s="397"/>
      <c r="BA200" s="397"/>
      <c r="BB200" s="397"/>
      <c r="BC200" s="397"/>
      <c r="BD200" s="553"/>
      <c r="BE200" s="397"/>
      <c r="BF200" s="397"/>
      <c r="BG200" s="397"/>
      <c r="BH200" s="397"/>
    </row>
    <row r="201" spans="2:60" x14ac:dyDescent="0.35">
      <c r="B201" s="319"/>
      <c r="C201" s="147"/>
      <c r="D201" s="147"/>
      <c r="E201" s="320"/>
      <c r="F201" s="321"/>
      <c r="G201" s="149"/>
      <c r="H201" s="148"/>
      <c r="I201" s="148"/>
      <c r="J201" s="322"/>
      <c r="K201" s="324" t="str">
        <f>IFERROR(INDEX(Lookup!$G$3:$G$6,MATCH(J201,Lookup!$F$3:$F$6,0)),"")</f>
        <v/>
      </c>
      <c r="L201" s="323"/>
      <c r="M201" s="322"/>
      <c r="N201" s="846">
        <f t="shared" si="36"/>
        <v>0</v>
      </c>
      <c r="O201" s="325">
        <f t="shared" si="37"/>
        <v>0</v>
      </c>
      <c r="P201" s="847">
        <f>IF(I201&lt;INDEX(Lookup!$U$2:$U$10,MATCH($D$48,Lookup!$S$2:$S$10,0)),0,IF(U201="X",0,IFERROR(L201*50,0)))</f>
        <v>0</v>
      </c>
      <c r="Q201" s="326">
        <f>IF(I201&lt;INDEX(Lookup!$U$2:$U$10,MATCH($D$48,Lookup!$S$2:$S$10,0)),0,IF(U201="X",0,IFERROR(P201*K201,0)))</f>
        <v>0</v>
      </c>
      <c r="R201" s="326">
        <v>0</v>
      </c>
      <c r="S201" s="424">
        <v>0</v>
      </c>
      <c r="T201" s="322"/>
      <c r="U201" s="143"/>
      <c r="V201" s="397"/>
      <c r="W201" s="555"/>
      <c r="X201" s="576">
        <f t="shared" si="38"/>
        <v>0</v>
      </c>
      <c r="Y201" s="576">
        <f t="shared" si="39"/>
        <v>0</v>
      </c>
      <c r="Z201" s="576">
        <f t="shared" si="40"/>
        <v>0</v>
      </c>
      <c r="AA201" s="576">
        <f t="shared" si="41"/>
        <v>0</v>
      </c>
      <c r="AB201" s="553"/>
      <c r="AC201" s="553"/>
      <c r="AD201" s="553"/>
      <c r="AE201" s="553"/>
      <c r="AF201" s="553"/>
      <c r="AG201" s="553"/>
      <c r="AH201" s="553"/>
      <c r="AI201" s="397"/>
      <c r="AJ201" s="555"/>
      <c r="AK201" s="576">
        <f t="shared" si="42"/>
        <v>0</v>
      </c>
      <c r="AL201" s="576">
        <f t="shared" si="43"/>
        <v>0</v>
      </c>
      <c r="AM201" s="599"/>
      <c r="AN201" s="599"/>
      <c r="AO201" s="553"/>
      <c r="AP201" s="553"/>
      <c r="AQ201" s="553"/>
      <c r="AR201" s="553"/>
      <c r="AS201" s="397"/>
      <c r="AT201" s="397"/>
      <c r="AU201" s="397"/>
      <c r="AV201" s="397"/>
      <c r="AW201" s="397"/>
      <c r="AX201" s="397"/>
      <c r="AY201" s="397"/>
      <c r="AZ201" s="397"/>
      <c r="BA201" s="397"/>
      <c r="BB201" s="397"/>
      <c r="BC201" s="397"/>
      <c r="BD201" s="553"/>
      <c r="BE201" s="397"/>
      <c r="BF201" s="397"/>
      <c r="BG201" s="397"/>
      <c r="BH201" s="397"/>
    </row>
    <row r="202" spans="2:60" x14ac:dyDescent="0.35">
      <c r="B202" s="319"/>
      <c r="C202" s="147"/>
      <c r="D202" s="147"/>
      <c r="E202" s="320"/>
      <c r="F202" s="321"/>
      <c r="G202" s="149"/>
      <c r="H202" s="148"/>
      <c r="I202" s="148"/>
      <c r="J202" s="322"/>
      <c r="K202" s="324" t="str">
        <f>IFERROR(INDEX(Lookup!$G$3:$G$6,MATCH(J202,Lookup!$F$3:$F$6,0)),"")</f>
        <v/>
      </c>
      <c r="L202" s="323"/>
      <c r="M202" s="322"/>
      <c r="N202" s="846">
        <f t="shared" si="36"/>
        <v>0</v>
      </c>
      <c r="O202" s="325">
        <f t="shared" si="37"/>
        <v>0</v>
      </c>
      <c r="P202" s="847">
        <f>IF(I202&lt;INDEX(Lookup!$U$2:$U$10,MATCH($D$48,Lookup!$S$2:$S$10,0)),0,IF(U202="X",0,IFERROR(L202*50,0)))</f>
        <v>0</v>
      </c>
      <c r="Q202" s="326">
        <f>IF(I202&lt;INDEX(Lookup!$U$2:$U$10,MATCH($D$48,Lookup!$S$2:$S$10,0)),0,IF(U202="X",0,IFERROR(P202*K202,0)))</f>
        <v>0</v>
      </c>
      <c r="R202" s="326">
        <v>0</v>
      </c>
      <c r="S202" s="424">
        <v>0</v>
      </c>
      <c r="T202" s="322"/>
      <c r="U202" s="143"/>
      <c r="V202" s="397"/>
      <c r="W202" s="555"/>
      <c r="X202" s="576">
        <f t="shared" si="38"/>
        <v>0</v>
      </c>
      <c r="Y202" s="576">
        <f t="shared" si="39"/>
        <v>0</v>
      </c>
      <c r="Z202" s="576">
        <f t="shared" si="40"/>
        <v>0</v>
      </c>
      <c r="AA202" s="576">
        <f t="shared" si="41"/>
        <v>0</v>
      </c>
      <c r="AB202" s="553"/>
      <c r="AC202" s="553"/>
      <c r="AD202" s="553"/>
      <c r="AE202" s="553"/>
      <c r="AF202" s="553"/>
      <c r="AG202" s="553"/>
      <c r="AH202" s="553"/>
      <c r="AI202" s="397"/>
      <c r="AJ202" s="555"/>
      <c r="AK202" s="576">
        <f t="shared" si="42"/>
        <v>0</v>
      </c>
      <c r="AL202" s="576">
        <f t="shared" si="43"/>
        <v>0</v>
      </c>
      <c r="AM202" s="599"/>
      <c r="AN202" s="599"/>
      <c r="AO202" s="553"/>
      <c r="AP202" s="553"/>
      <c r="AQ202" s="553"/>
      <c r="AR202" s="553"/>
      <c r="AS202" s="397"/>
      <c r="AT202" s="397"/>
      <c r="AU202" s="397"/>
      <c r="AV202" s="397"/>
      <c r="AW202" s="397"/>
      <c r="AX202" s="397"/>
      <c r="AY202" s="397"/>
      <c r="AZ202" s="397"/>
      <c r="BA202" s="397"/>
      <c r="BB202" s="397"/>
      <c r="BC202" s="397"/>
      <c r="BD202" s="553"/>
      <c r="BE202" s="397"/>
      <c r="BF202" s="397"/>
      <c r="BG202" s="397"/>
      <c r="BH202" s="397"/>
    </row>
    <row r="203" spans="2:60" x14ac:dyDescent="0.35">
      <c r="B203" s="319"/>
      <c r="C203" s="147"/>
      <c r="D203" s="147"/>
      <c r="E203" s="320"/>
      <c r="F203" s="321"/>
      <c r="G203" s="149"/>
      <c r="H203" s="148"/>
      <c r="I203" s="148"/>
      <c r="J203" s="322"/>
      <c r="K203" s="324" t="str">
        <f>IFERROR(INDEX(Lookup!$G$3:$G$6,MATCH(J203,Lookup!$F$3:$F$6,0)),"")</f>
        <v/>
      </c>
      <c r="L203" s="323"/>
      <c r="M203" s="322"/>
      <c r="N203" s="846">
        <f t="shared" si="36"/>
        <v>0</v>
      </c>
      <c r="O203" s="325">
        <f t="shared" si="37"/>
        <v>0</v>
      </c>
      <c r="P203" s="847">
        <f>IF(I203&lt;INDEX(Lookup!$U$2:$U$10,MATCH($D$48,Lookup!$S$2:$S$10,0)),0,IF(U203="X",0,IFERROR(L203*50,0)))</f>
        <v>0</v>
      </c>
      <c r="Q203" s="326">
        <f>IF(I203&lt;INDEX(Lookup!$U$2:$U$10,MATCH($D$48,Lookup!$S$2:$S$10,0)),0,IF(U203="X",0,IFERROR(P203*K203,0)))</f>
        <v>0</v>
      </c>
      <c r="R203" s="326">
        <v>0</v>
      </c>
      <c r="S203" s="424">
        <v>0</v>
      </c>
      <c r="T203" s="322"/>
      <c r="U203" s="143"/>
      <c r="V203" s="397"/>
      <c r="W203" s="555"/>
      <c r="X203" s="576">
        <f t="shared" si="38"/>
        <v>0</v>
      </c>
      <c r="Y203" s="576">
        <f t="shared" si="39"/>
        <v>0</v>
      </c>
      <c r="Z203" s="576">
        <f t="shared" si="40"/>
        <v>0</v>
      </c>
      <c r="AA203" s="576">
        <f t="shared" si="41"/>
        <v>0</v>
      </c>
      <c r="AB203" s="553"/>
      <c r="AC203" s="553"/>
      <c r="AD203" s="553"/>
      <c r="AE203" s="553"/>
      <c r="AF203" s="553"/>
      <c r="AG203" s="553"/>
      <c r="AH203" s="553"/>
      <c r="AI203" s="397"/>
      <c r="AJ203" s="555"/>
      <c r="AK203" s="576">
        <f t="shared" si="42"/>
        <v>0</v>
      </c>
      <c r="AL203" s="576">
        <f t="shared" si="43"/>
        <v>0</v>
      </c>
      <c r="AM203" s="599"/>
      <c r="AN203" s="599"/>
      <c r="AO203" s="553"/>
      <c r="AP203" s="553"/>
      <c r="AQ203" s="553"/>
      <c r="AR203" s="553"/>
      <c r="AS203" s="397"/>
      <c r="AT203" s="397"/>
      <c r="AU203" s="397"/>
      <c r="AV203" s="397"/>
      <c r="AW203" s="397"/>
      <c r="AX203" s="397"/>
      <c r="AY203" s="397"/>
      <c r="AZ203" s="397"/>
      <c r="BA203" s="397"/>
      <c r="BB203" s="397"/>
      <c r="BC203" s="397"/>
      <c r="BD203" s="553"/>
      <c r="BE203" s="397"/>
      <c r="BF203" s="397"/>
      <c r="BG203" s="397"/>
      <c r="BH203" s="397"/>
    </row>
    <row r="204" spans="2:60" x14ac:dyDescent="0.35">
      <c r="B204" s="319"/>
      <c r="C204" s="147"/>
      <c r="D204" s="147"/>
      <c r="E204" s="320"/>
      <c r="F204" s="321"/>
      <c r="G204" s="149"/>
      <c r="H204" s="148"/>
      <c r="I204" s="148"/>
      <c r="J204" s="322"/>
      <c r="K204" s="324" t="str">
        <f>IFERROR(INDEX(Lookup!$G$3:$G$6,MATCH(J204,Lookup!$F$3:$F$6,0)),"")</f>
        <v/>
      </c>
      <c r="L204" s="323"/>
      <c r="M204" s="322"/>
      <c r="N204" s="846">
        <f t="shared" si="36"/>
        <v>0</v>
      </c>
      <c r="O204" s="325">
        <f t="shared" si="37"/>
        <v>0</v>
      </c>
      <c r="P204" s="847">
        <f>IF(I204&lt;INDEX(Lookup!$U$2:$U$10,MATCH($D$48,Lookup!$S$2:$S$10,0)),0,IF(U204="X",0,IFERROR(L204*50,0)))</f>
        <v>0</v>
      </c>
      <c r="Q204" s="326">
        <f>IF(I204&lt;INDEX(Lookup!$U$2:$U$10,MATCH($D$48,Lookup!$S$2:$S$10,0)),0,IF(U204="X",0,IFERROR(P204*K204,0)))</f>
        <v>0</v>
      </c>
      <c r="R204" s="326">
        <v>0</v>
      </c>
      <c r="S204" s="424">
        <v>0</v>
      </c>
      <c r="T204" s="322"/>
      <c r="U204" s="143"/>
      <c r="V204" s="397"/>
      <c r="W204" s="555"/>
      <c r="X204" s="576">
        <f t="shared" si="38"/>
        <v>0</v>
      </c>
      <c r="Y204" s="576">
        <f t="shared" si="39"/>
        <v>0</v>
      </c>
      <c r="Z204" s="576">
        <f t="shared" si="40"/>
        <v>0</v>
      </c>
      <c r="AA204" s="576">
        <f t="shared" si="41"/>
        <v>0</v>
      </c>
      <c r="AB204" s="553"/>
      <c r="AC204" s="553"/>
      <c r="AD204" s="553"/>
      <c r="AE204" s="553"/>
      <c r="AF204" s="553"/>
      <c r="AG204" s="553"/>
      <c r="AH204" s="553"/>
      <c r="AI204" s="397"/>
      <c r="AJ204" s="555"/>
      <c r="AK204" s="576">
        <f t="shared" si="42"/>
        <v>0</v>
      </c>
      <c r="AL204" s="576">
        <f t="shared" si="43"/>
        <v>0</v>
      </c>
      <c r="AM204" s="599"/>
      <c r="AN204" s="599"/>
      <c r="AO204" s="553"/>
      <c r="AP204" s="553"/>
      <c r="AQ204" s="553"/>
      <c r="AR204" s="553"/>
      <c r="AS204" s="397"/>
      <c r="AT204" s="397"/>
      <c r="AU204" s="397"/>
      <c r="AV204" s="397"/>
      <c r="AW204" s="397"/>
      <c r="AX204" s="397"/>
      <c r="AY204" s="397"/>
      <c r="AZ204" s="397"/>
      <c r="BA204" s="397"/>
      <c r="BB204" s="397"/>
      <c r="BC204" s="397"/>
      <c r="BD204" s="553"/>
      <c r="BE204" s="397"/>
      <c r="BF204" s="397"/>
      <c r="BG204" s="397"/>
      <c r="BH204" s="397"/>
    </row>
    <row r="205" spans="2:60" x14ac:dyDescent="0.35">
      <c r="B205" s="319"/>
      <c r="C205" s="147"/>
      <c r="D205" s="147"/>
      <c r="E205" s="320"/>
      <c r="F205" s="321"/>
      <c r="G205" s="149"/>
      <c r="H205" s="148"/>
      <c r="I205" s="148"/>
      <c r="J205" s="322"/>
      <c r="K205" s="324" t="str">
        <f>IFERROR(INDEX(Lookup!$G$3:$G$6,MATCH(J205,Lookup!$F$3:$F$6,0)),"")</f>
        <v/>
      </c>
      <c r="L205" s="323"/>
      <c r="M205" s="322"/>
      <c r="N205" s="846">
        <f t="shared" si="36"/>
        <v>0</v>
      </c>
      <c r="O205" s="325">
        <f t="shared" si="37"/>
        <v>0</v>
      </c>
      <c r="P205" s="847">
        <f>IF(I205&lt;INDEX(Lookup!$U$2:$U$10,MATCH($D$48,Lookup!$S$2:$S$10,0)),0,IF(U205="X",0,IFERROR(L205*50,0)))</f>
        <v>0</v>
      </c>
      <c r="Q205" s="326">
        <f>IF(I205&lt;INDEX(Lookup!$U$2:$U$10,MATCH($D$48,Lookup!$S$2:$S$10,0)),0,IF(U205="X",0,IFERROR(P205*K205,0)))</f>
        <v>0</v>
      </c>
      <c r="R205" s="326">
        <v>0</v>
      </c>
      <c r="S205" s="424">
        <v>0</v>
      </c>
      <c r="T205" s="322"/>
      <c r="U205" s="143"/>
      <c r="V205" s="397"/>
      <c r="W205" s="555"/>
      <c r="X205" s="576">
        <f t="shared" si="38"/>
        <v>0</v>
      </c>
      <c r="Y205" s="576">
        <f t="shared" si="39"/>
        <v>0</v>
      </c>
      <c r="Z205" s="576">
        <f t="shared" si="40"/>
        <v>0</v>
      </c>
      <c r="AA205" s="576">
        <f t="shared" si="41"/>
        <v>0</v>
      </c>
      <c r="AB205" s="553"/>
      <c r="AC205" s="553"/>
      <c r="AD205" s="553"/>
      <c r="AE205" s="553"/>
      <c r="AF205" s="553"/>
      <c r="AG205" s="553"/>
      <c r="AH205" s="553"/>
      <c r="AI205" s="397"/>
      <c r="AJ205" s="555"/>
      <c r="AK205" s="576">
        <f t="shared" si="42"/>
        <v>0</v>
      </c>
      <c r="AL205" s="576">
        <f t="shared" si="43"/>
        <v>0</v>
      </c>
      <c r="AM205" s="599"/>
      <c r="AN205" s="599"/>
      <c r="AO205" s="553"/>
      <c r="AP205" s="553"/>
      <c r="AQ205" s="553"/>
      <c r="AR205" s="553"/>
      <c r="AS205" s="397"/>
      <c r="AT205" s="397"/>
      <c r="AU205" s="397"/>
      <c r="AV205" s="397"/>
      <c r="AW205" s="397"/>
      <c r="AX205" s="397"/>
      <c r="AY205" s="397"/>
      <c r="AZ205" s="397"/>
      <c r="BA205" s="397"/>
      <c r="BB205" s="397"/>
      <c r="BC205" s="397"/>
      <c r="BD205" s="553"/>
      <c r="BE205" s="397"/>
      <c r="BF205" s="397"/>
      <c r="BG205" s="397"/>
      <c r="BH205" s="397"/>
    </row>
    <row r="206" spans="2:60" x14ac:dyDescent="0.35">
      <c r="B206" s="319"/>
      <c r="C206" s="147"/>
      <c r="D206" s="147"/>
      <c r="E206" s="320"/>
      <c r="F206" s="321"/>
      <c r="G206" s="149"/>
      <c r="H206" s="148"/>
      <c r="I206" s="148"/>
      <c r="J206" s="322"/>
      <c r="K206" s="324" t="str">
        <f>IFERROR(INDEX(Lookup!$G$3:$G$6,MATCH(J206,Lookup!$F$3:$F$6,0)),"")</f>
        <v/>
      </c>
      <c r="L206" s="323"/>
      <c r="M206" s="322"/>
      <c r="N206" s="846">
        <f t="shared" si="36"/>
        <v>0</v>
      </c>
      <c r="O206" s="325">
        <f t="shared" si="37"/>
        <v>0</v>
      </c>
      <c r="P206" s="847">
        <f>IF(I206&lt;INDEX(Lookup!$U$2:$U$10,MATCH($D$48,Lookup!$S$2:$S$10,0)),0,IF(U206="X",0,IFERROR(L206*50,0)))</f>
        <v>0</v>
      </c>
      <c r="Q206" s="326">
        <f>IF(I206&lt;INDEX(Lookup!$U$2:$U$10,MATCH($D$48,Lookup!$S$2:$S$10,0)),0,IF(U206="X",0,IFERROR(P206*K206,0)))</f>
        <v>0</v>
      </c>
      <c r="R206" s="326">
        <v>0</v>
      </c>
      <c r="S206" s="424">
        <v>0</v>
      </c>
      <c r="T206" s="322"/>
      <c r="U206" s="143"/>
      <c r="V206" s="397"/>
      <c r="W206" s="555"/>
      <c r="X206" s="576">
        <f t="shared" si="38"/>
        <v>0</v>
      </c>
      <c r="Y206" s="576">
        <f t="shared" si="39"/>
        <v>0</v>
      </c>
      <c r="Z206" s="576">
        <f t="shared" si="40"/>
        <v>0</v>
      </c>
      <c r="AA206" s="576">
        <f t="shared" si="41"/>
        <v>0</v>
      </c>
      <c r="AB206" s="553"/>
      <c r="AC206" s="553"/>
      <c r="AD206" s="553"/>
      <c r="AE206" s="553"/>
      <c r="AF206" s="553"/>
      <c r="AG206" s="553"/>
      <c r="AH206" s="553"/>
      <c r="AI206" s="397"/>
      <c r="AJ206" s="555"/>
      <c r="AK206" s="576">
        <f t="shared" si="42"/>
        <v>0</v>
      </c>
      <c r="AL206" s="576">
        <f t="shared" si="43"/>
        <v>0</v>
      </c>
      <c r="AM206" s="599"/>
      <c r="AN206" s="599"/>
      <c r="AO206" s="553"/>
      <c r="AP206" s="553"/>
      <c r="AQ206" s="553"/>
      <c r="AR206" s="553"/>
      <c r="AS206" s="397"/>
      <c r="AT206" s="397"/>
      <c r="AU206" s="397"/>
      <c r="AV206" s="397"/>
      <c r="AW206" s="397"/>
      <c r="AX206" s="397"/>
      <c r="AY206" s="397"/>
      <c r="AZ206" s="397"/>
      <c r="BA206" s="397"/>
      <c r="BB206" s="397"/>
      <c r="BC206" s="397"/>
      <c r="BD206" s="553"/>
      <c r="BE206" s="397"/>
      <c r="BF206" s="397"/>
      <c r="BG206" s="397"/>
      <c r="BH206" s="397"/>
    </row>
    <row r="207" spans="2:60" x14ac:dyDescent="0.35">
      <c r="B207" s="319"/>
      <c r="C207" s="147"/>
      <c r="D207" s="147"/>
      <c r="E207" s="320"/>
      <c r="F207" s="321"/>
      <c r="G207" s="149"/>
      <c r="H207" s="148"/>
      <c r="I207" s="148"/>
      <c r="J207" s="322"/>
      <c r="K207" s="324" t="str">
        <f>IFERROR(INDEX(Lookup!$G$3:$G$6,MATCH(J207,Lookup!$F$3:$F$6,0)),"")</f>
        <v/>
      </c>
      <c r="L207" s="323"/>
      <c r="M207" s="322"/>
      <c r="N207" s="846">
        <f t="shared" si="36"/>
        <v>0</v>
      </c>
      <c r="O207" s="325">
        <f t="shared" si="37"/>
        <v>0</v>
      </c>
      <c r="P207" s="847">
        <f>IF(I207&lt;INDEX(Lookup!$U$2:$U$10,MATCH($D$48,Lookup!$S$2:$S$10,0)),0,IF(U207="X",0,IFERROR(L207*50,0)))</f>
        <v>0</v>
      </c>
      <c r="Q207" s="326">
        <f>IF(I207&lt;INDEX(Lookup!$U$2:$U$10,MATCH($D$48,Lookup!$S$2:$S$10,0)),0,IF(U207="X",0,IFERROR(P207*K207,0)))</f>
        <v>0</v>
      </c>
      <c r="R207" s="326">
        <v>0</v>
      </c>
      <c r="S207" s="424">
        <v>0</v>
      </c>
      <c r="T207" s="322"/>
      <c r="U207" s="143"/>
      <c r="V207" s="397"/>
      <c r="W207" s="555"/>
      <c r="X207" s="576">
        <f t="shared" si="38"/>
        <v>0</v>
      </c>
      <c r="Y207" s="576">
        <f t="shared" si="39"/>
        <v>0</v>
      </c>
      <c r="Z207" s="576">
        <f t="shared" si="40"/>
        <v>0</v>
      </c>
      <c r="AA207" s="576">
        <f t="shared" si="41"/>
        <v>0</v>
      </c>
      <c r="AB207" s="553"/>
      <c r="AC207" s="553"/>
      <c r="AD207" s="553"/>
      <c r="AE207" s="553"/>
      <c r="AF207" s="553"/>
      <c r="AG207" s="553"/>
      <c r="AH207" s="553"/>
      <c r="AI207" s="397"/>
      <c r="AJ207" s="555"/>
      <c r="AK207" s="576">
        <f t="shared" si="42"/>
        <v>0</v>
      </c>
      <c r="AL207" s="576">
        <f t="shared" si="43"/>
        <v>0</v>
      </c>
      <c r="AM207" s="599"/>
      <c r="AN207" s="599"/>
      <c r="AO207" s="553"/>
      <c r="AP207" s="553"/>
      <c r="AQ207" s="553"/>
      <c r="AR207" s="553"/>
      <c r="AS207" s="397"/>
      <c r="AT207" s="397"/>
      <c r="AU207" s="397"/>
      <c r="AV207" s="397"/>
      <c r="AW207" s="397"/>
      <c r="AX207" s="397"/>
      <c r="AY207" s="397"/>
      <c r="AZ207" s="397"/>
      <c r="BA207" s="397"/>
      <c r="BB207" s="397"/>
      <c r="BC207" s="397"/>
      <c r="BD207" s="553"/>
      <c r="BE207" s="397"/>
      <c r="BF207" s="397"/>
      <c r="BG207" s="397"/>
      <c r="BH207" s="397"/>
    </row>
    <row r="208" spans="2:60" x14ac:dyDescent="0.35">
      <c r="B208" s="319"/>
      <c r="C208" s="147"/>
      <c r="D208" s="147"/>
      <c r="E208" s="320"/>
      <c r="F208" s="321"/>
      <c r="G208" s="149"/>
      <c r="H208" s="148"/>
      <c r="I208" s="148"/>
      <c r="J208" s="322"/>
      <c r="K208" s="324" t="str">
        <f>IFERROR(INDEX(Lookup!$G$3:$G$6,MATCH(J208,Lookup!$F$3:$F$6,0)),"")</f>
        <v/>
      </c>
      <c r="L208" s="323"/>
      <c r="M208" s="322"/>
      <c r="N208" s="846">
        <f t="shared" si="36"/>
        <v>0</v>
      </c>
      <c r="O208" s="325">
        <f t="shared" si="37"/>
        <v>0</v>
      </c>
      <c r="P208" s="847">
        <f>IF(I208&lt;INDEX(Lookup!$U$2:$U$10,MATCH($D$48,Lookup!$S$2:$S$10,0)),0,IF(U208="X",0,IFERROR(L208*50,0)))</f>
        <v>0</v>
      </c>
      <c r="Q208" s="326">
        <f>IF(I208&lt;INDEX(Lookup!$U$2:$U$10,MATCH($D$48,Lookup!$S$2:$S$10,0)),0,IF(U208="X",0,IFERROR(P208*K208,0)))</f>
        <v>0</v>
      </c>
      <c r="R208" s="326">
        <v>0</v>
      </c>
      <c r="S208" s="424">
        <v>0</v>
      </c>
      <c r="T208" s="322"/>
      <c r="U208" s="143"/>
      <c r="V208" s="397"/>
      <c r="W208" s="555"/>
      <c r="X208" s="576">
        <f t="shared" si="38"/>
        <v>0</v>
      </c>
      <c r="Y208" s="576">
        <f t="shared" si="39"/>
        <v>0</v>
      </c>
      <c r="Z208" s="576">
        <f t="shared" si="40"/>
        <v>0</v>
      </c>
      <c r="AA208" s="576">
        <f t="shared" si="41"/>
        <v>0</v>
      </c>
      <c r="AB208" s="553"/>
      <c r="AC208" s="553"/>
      <c r="AD208" s="553"/>
      <c r="AE208" s="553"/>
      <c r="AF208" s="553"/>
      <c r="AG208" s="553"/>
      <c r="AH208" s="553"/>
      <c r="AI208" s="397"/>
      <c r="AJ208" s="555"/>
      <c r="AK208" s="576">
        <f t="shared" si="42"/>
        <v>0</v>
      </c>
      <c r="AL208" s="576">
        <f t="shared" si="43"/>
        <v>0</v>
      </c>
      <c r="AM208" s="599"/>
      <c r="AN208" s="599"/>
      <c r="AO208" s="553"/>
      <c r="AP208" s="553"/>
      <c r="AQ208" s="553"/>
      <c r="AR208" s="553"/>
      <c r="AS208" s="397"/>
      <c r="AT208" s="397"/>
      <c r="AU208" s="397"/>
      <c r="AV208" s="397"/>
      <c r="AW208" s="397"/>
      <c r="AX208" s="397"/>
      <c r="AY208" s="397"/>
      <c r="AZ208" s="397"/>
      <c r="BA208" s="397"/>
      <c r="BB208" s="397"/>
      <c r="BC208" s="397"/>
      <c r="BD208" s="553"/>
      <c r="BE208" s="397"/>
      <c r="BF208" s="397"/>
      <c r="BG208" s="397"/>
      <c r="BH208" s="397"/>
    </row>
    <row r="209" spans="2:60" x14ac:dyDescent="0.35">
      <c r="B209" s="319"/>
      <c r="C209" s="147"/>
      <c r="D209" s="147"/>
      <c r="E209" s="320"/>
      <c r="F209" s="321"/>
      <c r="G209" s="149"/>
      <c r="H209" s="148"/>
      <c r="I209" s="148"/>
      <c r="J209" s="322"/>
      <c r="K209" s="324" t="str">
        <f>IFERROR(INDEX(Lookup!$G$3:$G$6,MATCH(J209,Lookup!$F$3:$F$6,0)),"")</f>
        <v/>
      </c>
      <c r="L209" s="323"/>
      <c r="M209" s="322"/>
      <c r="N209" s="846">
        <f t="shared" si="36"/>
        <v>0</v>
      </c>
      <c r="O209" s="325">
        <f t="shared" si="37"/>
        <v>0</v>
      </c>
      <c r="P209" s="847">
        <f>IF(I209&lt;INDEX(Lookup!$U$2:$U$10,MATCH($D$48,Lookup!$S$2:$S$10,0)),0,IF(U209="X",0,IFERROR(L209*50,0)))</f>
        <v>0</v>
      </c>
      <c r="Q209" s="326">
        <f>IF(I209&lt;INDEX(Lookup!$U$2:$U$10,MATCH($D$48,Lookup!$S$2:$S$10,0)),0,IF(U209="X",0,IFERROR(P209*K209,0)))</f>
        <v>0</v>
      </c>
      <c r="R209" s="326">
        <v>0</v>
      </c>
      <c r="S209" s="424">
        <v>0</v>
      </c>
      <c r="T209" s="322"/>
      <c r="U209" s="143"/>
      <c r="V209" s="397"/>
      <c r="W209" s="555"/>
      <c r="X209" s="576">
        <f t="shared" si="38"/>
        <v>0</v>
      </c>
      <c r="Y209" s="576">
        <f t="shared" si="39"/>
        <v>0</v>
      </c>
      <c r="Z209" s="576">
        <f t="shared" si="40"/>
        <v>0</v>
      </c>
      <c r="AA209" s="576">
        <f t="shared" si="41"/>
        <v>0</v>
      </c>
      <c r="AB209" s="553"/>
      <c r="AC209" s="553"/>
      <c r="AD209" s="553"/>
      <c r="AE209" s="553"/>
      <c r="AF209" s="553"/>
      <c r="AG209" s="553"/>
      <c r="AH209" s="553"/>
      <c r="AI209" s="397"/>
      <c r="AJ209" s="555"/>
      <c r="AK209" s="576">
        <f t="shared" si="42"/>
        <v>0</v>
      </c>
      <c r="AL209" s="576">
        <f t="shared" si="43"/>
        <v>0</v>
      </c>
      <c r="AM209" s="599"/>
      <c r="AN209" s="599"/>
      <c r="AO209" s="553"/>
      <c r="AP209" s="553"/>
      <c r="AQ209" s="553"/>
      <c r="AR209" s="553"/>
      <c r="AS209" s="397"/>
      <c r="AT209" s="397"/>
      <c r="AU209" s="397"/>
      <c r="AV209" s="397"/>
      <c r="AW209" s="397"/>
      <c r="AX209" s="397"/>
      <c r="AY209" s="397"/>
      <c r="AZ209" s="397"/>
      <c r="BA209" s="397"/>
      <c r="BB209" s="397"/>
      <c r="BC209" s="397"/>
      <c r="BD209" s="553"/>
      <c r="BE209" s="397"/>
      <c r="BF209" s="397"/>
      <c r="BG209" s="397"/>
      <c r="BH209" s="397"/>
    </row>
    <row r="210" spans="2:60" x14ac:dyDescent="0.35">
      <c r="B210" s="319"/>
      <c r="C210" s="147"/>
      <c r="D210" s="147"/>
      <c r="E210" s="320"/>
      <c r="F210" s="321"/>
      <c r="G210" s="149"/>
      <c r="H210" s="148"/>
      <c r="I210" s="148"/>
      <c r="J210" s="322"/>
      <c r="K210" s="324" t="str">
        <f>IFERROR(INDEX(Lookup!$G$3:$G$6,MATCH(J210,Lookup!$F$3:$F$6,0)),"")</f>
        <v/>
      </c>
      <c r="L210" s="323"/>
      <c r="M210" s="322"/>
      <c r="N210" s="846">
        <f t="shared" si="36"/>
        <v>0</v>
      </c>
      <c r="O210" s="325">
        <f t="shared" si="37"/>
        <v>0</v>
      </c>
      <c r="P210" s="847">
        <f>IF(I210&lt;INDEX(Lookup!$U$2:$U$10,MATCH($D$48,Lookup!$S$2:$S$10,0)),0,IF(U210="X",0,IFERROR(L210*50,0)))</f>
        <v>0</v>
      </c>
      <c r="Q210" s="326">
        <f>IF(I210&lt;INDEX(Lookup!$U$2:$U$10,MATCH($D$48,Lookup!$S$2:$S$10,0)),0,IF(U210="X",0,IFERROR(P210*K210,0)))</f>
        <v>0</v>
      </c>
      <c r="R210" s="326">
        <v>0</v>
      </c>
      <c r="S210" s="424">
        <v>0</v>
      </c>
      <c r="T210" s="322"/>
      <c r="U210" s="143"/>
      <c r="V210" s="397"/>
      <c r="W210" s="555"/>
      <c r="X210" s="576">
        <f t="shared" si="38"/>
        <v>0</v>
      </c>
      <c r="Y210" s="576">
        <f t="shared" si="39"/>
        <v>0</v>
      </c>
      <c r="Z210" s="576">
        <f t="shared" si="40"/>
        <v>0</v>
      </c>
      <c r="AA210" s="576">
        <f t="shared" si="41"/>
        <v>0</v>
      </c>
      <c r="AB210" s="553"/>
      <c r="AC210" s="553"/>
      <c r="AD210" s="553"/>
      <c r="AE210" s="553"/>
      <c r="AF210" s="553"/>
      <c r="AG210" s="553"/>
      <c r="AH210" s="553"/>
      <c r="AI210" s="397"/>
      <c r="AJ210" s="555"/>
      <c r="AK210" s="576">
        <f t="shared" si="42"/>
        <v>0</v>
      </c>
      <c r="AL210" s="576">
        <f t="shared" si="43"/>
        <v>0</v>
      </c>
      <c r="AM210" s="599"/>
      <c r="AN210" s="599"/>
      <c r="AO210" s="553"/>
      <c r="AP210" s="553"/>
      <c r="AQ210" s="553"/>
      <c r="AR210" s="553"/>
      <c r="AS210" s="397"/>
      <c r="AT210" s="397"/>
      <c r="AU210" s="397"/>
      <c r="AV210" s="397"/>
      <c r="AW210" s="397"/>
      <c r="AX210" s="397"/>
      <c r="AY210" s="397"/>
      <c r="AZ210" s="397"/>
      <c r="BA210" s="397"/>
      <c r="BB210" s="397"/>
      <c r="BC210" s="397"/>
      <c r="BD210" s="553"/>
      <c r="BE210" s="397"/>
      <c r="BF210" s="397"/>
      <c r="BG210" s="397"/>
      <c r="BH210" s="397"/>
    </row>
    <row r="211" spans="2:60" x14ac:dyDescent="0.35">
      <c r="B211" s="319"/>
      <c r="C211" s="147"/>
      <c r="D211" s="147"/>
      <c r="E211" s="320"/>
      <c r="F211" s="321"/>
      <c r="G211" s="149"/>
      <c r="H211" s="148"/>
      <c r="I211" s="148"/>
      <c r="J211" s="322"/>
      <c r="K211" s="324" t="str">
        <f>IFERROR(INDEX(Lookup!$G$3:$G$6,MATCH(J211,Lookup!$F$3:$F$6,0)),"")</f>
        <v/>
      </c>
      <c r="L211" s="323"/>
      <c r="M211" s="322"/>
      <c r="N211" s="846">
        <f t="shared" si="36"/>
        <v>0</v>
      </c>
      <c r="O211" s="325">
        <f t="shared" si="37"/>
        <v>0</v>
      </c>
      <c r="P211" s="847">
        <f>IF(I211&lt;INDEX(Lookup!$U$2:$U$10,MATCH($D$48,Lookup!$S$2:$S$10,0)),0,IF(U211="X",0,IFERROR(L211*50,0)))</f>
        <v>0</v>
      </c>
      <c r="Q211" s="326">
        <f>IF(I211&lt;INDEX(Lookup!$U$2:$U$10,MATCH($D$48,Lookup!$S$2:$S$10,0)),0,IF(U211="X",0,IFERROR(P211*K211,0)))</f>
        <v>0</v>
      </c>
      <c r="R211" s="326">
        <v>0</v>
      </c>
      <c r="S211" s="424">
        <v>0</v>
      </c>
      <c r="T211" s="322"/>
      <c r="U211" s="143"/>
      <c r="V211" s="397"/>
      <c r="W211" s="555"/>
      <c r="X211" s="576">
        <f t="shared" si="38"/>
        <v>0</v>
      </c>
      <c r="Y211" s="576">
        <f t="shared" si="39"/>
        <v>0</v>
      </c>
      <c r="Z211" s="576">
        <f t="shared" si="40"/>
        <v>0</v>
      </c>
      <c r="AA211" s="576">
        <f t="shared" si="41"/>
        <v>0</v>
      </c>
      <c r="AB211" s="553"/>
      <c r="AC211" s="553"/>
      <c r="AD211" s="553"/>
      <c r="AE211" s="553"/>
      <c r="AF211" s="553"/>
      <c r="AG211" s="553"/>
      <c r="AH211" s="553"/>
      <c r="AI211" s="397"/>
      <c r="AJ211" s="555"/>
      <c r="AK211" s="576">
        <f t="shared" si="42"/>
        <v>0</v>
      </c>
      <c r="AL211" s="576">
        <f t="shared" si="43"/>
        <v>0</v>
      </c>
      <c r="AM211" s="599"/>
      <c r="AN211" s="599"/>
      <c r="AO211" s="553"/>
      <c r="AP211" s="553"/>
      <c r="AQ211" s="553"/>
      <c r="AR211" s="553"/>
      <c r="AS211" s="397"/>
      <c r="AT211" s="397"/>
      <c r="AU211" s="397"/>
      <c r="AV211" s="397"/>
      <c r="AW211" s="397"/>
      <c r="AX211" s="397"/>
      <c r="AY211" s="397"/>
      <c r="AZ211" s="397"/>
      <c r="BA211" s="397"/>
      <c r="BB211" s="397"/>
      <c r="BC211" s="397"/>
      <c r="BD211" s="553"/>
      <c r="BE211" s="397"/>
      <c r="BF211" s="397"/>
      <c r="BG211" s="397"/>
      <c r="BH211" s="397"/>
    </row>
    <row r="212" spans="2:60" x14ac:dyDescent="0.35">
      <c r="B212" s="319"/>
      <c r="C212" s="147"/>
      <c r="D212" s="147"/>
      <c r="E212" s="320"/>
      <c r="F212" s="321"/>
      <c r="G212" s="149"/>
      <c r="H212" s="148"/>
      <c r="I212" s="148"/>
      <c r="J212" s="322"/>
      <c r="K212" s="324" t="str">
        <f>IFERROR(INDEX(Lookup!$G$3:$G$6,MATCH(J212,Lookup!$F$3:$F$6,0)),"")</f>
        <v/>
      </c>
      <c r="L212" s="323"/>
      <c r="M212" s="322"/>
      <c r="N212" s="846">
        <f t="shared" si="36"/>
        <v>0</v>
      </c>
      <c r="O212" s="325">
        <f t="shared" si="37"/>
        <v>0</v>
      </c>
      <c r="P212" s="847">
        <f>IF(I212&lt;INDEX(Lookup!$U$2:$U$10,MATCH($D$48,Lookup!$S$2:$S$10,0)),0,IF(U212="X",0,IFERROR(L212*50,0)))</f>
        <v>0</v>
      </c>
      <c r="Q212" s="326">
        <f>IF(I212&lt;INDEX(Lookup!$U$2:$U$10,MATCH($D$48,Lookup!$S$2:$S$10,0)),0,IF(U212="X",0,IFERROR(P212*K212,0)))</f>
        <v>0</v>
      </c>
      <c r="R212" s="326">
        <v>0</v>
      </c>
      <c r="S212" s="424">
        <v>0</v>
      </c>
      <c r="T212" s="322"/>
      <c r="U212" s="143"/>
      <c r="V212" s="397"/>
      <c r="W212" s="555"/>
      <c r="X212" s="576">
        <f t="shared" si="38"/>
        <v>0</v>
      </c>
      <c r="Y212" s="576">
        <f t="shared" si="39"/>
        <v>0</v>
      </c>
      <c r="Z212" s="576">
        <f t="shared" si="40"/>
        <v>0</v>
      </c>
      <c r="AA212" s="576">
        <f t="shared" si="41"/>
        <v>0</v>
      </c>
      <c r="AB212" s="553"/>
      <c r="AC212" s="553"/>
      <c r="AD212" s="553"/>
      <c r="AE212" s="553"/>
      <c r="AF212" s="553"/>
      <c r="AG212" s="553"/>
      <c r="AH212" s="553"/>
      <c r="AI212" s="397"/>
      <c r="AJ212" s="555"/>
      <c r="AK212" s="576">
        <f t="shared" si="42"/>
        <v>0</v>
      </c>
      <c r="AL212" s="576">
        <f t="shared" si="43"/>
        <v>0</v>
      </c>
      <c r="AM212" s="599"/>
      <c r="AN212" s="599"/>
      <c r="AO212" s="553"/>
      <c r="AP212" s="553"/>
      <c r="AQ212" s="553"/>
      <c r="AR212" s="553"/>
      <c r="AS212" s="397"/>
      <c r="AT212" s="397"/>
      <c r="AU212" s="397"/>
      <c r="AV212" s="397"/>
      <c r="AW212" s="397"/>
      <c r="AX212" s="397"/>
      <c r="AY212" s="397"/>
      <c r="AZ212" s="397"/>
      <c r="BA212" s="397"/>
      <c r="BB212" s="397"/>
      <c r="BC212" s="397"/>
      <c r="BD212" s="553"/>
      <c r="BE212" s="397"/>
      <c r="BF212" s="397"/>
      <c r="BG212" s="397"/>
      <c r="BH212" s="397"/>
    </row>
    <row r="213" spans="2:60" x14ac:dyDescent="0.35">
      <c r="B213" s="319"/>
      <c r="C213" s="147"/>
      <c r="D213" s="147"/>
      <c r="E213" s="320"/>
      <c r="F213" s="321"/>
      <c r="G213" s="149"/>
      <c r="H213" s="148"/>
      <c r="I213" s="148"/>
      <c r="J213" s="322"/>
      <c r="K213" s="324" t="str">
        <f>IFERROR(INDEX(Lookup!$G$3:$G$6,MATCH(J213,Lookup!$F$3:$F$6,0)),"")</f>
        <v/>
      </c>
      <c r="L213" s="323"/>
      <c r="M213" s="322"/>
      <c r="N213" s="846">
        <f t="shared" si="36"/>
        <v>0</v>
      </c>
      <c r="O213" s="325">
        <f t="shared" si="37"/>
        <v>0</v>
      </c>
      <c r="P213" s="847">
        <f>IF(I213&lt;INDEX(Lookup!$U$2:$U$10,MATCH($D$48,Lookup!$S$2:$S$10,0)),0,IF(U213="X",0,IFERROR(L213*50,0)))</f>
        <v>0</v>
      </c>
      <c r="Q213" s="326">
        <f>IF(I213&lt;INDEX(Lookup!$U$2:$U$10,MATCH($D$48,Lookup!$S$2:$S$10,0)),0,IF(U213="X",0,IFERROR(P213*K213,0)))</f>
        <v>0</v>
      </c>
      <c r="R213" s="326">
        <v>0</v>
      </c>
      <c r="S213" s="424">
        <v>0</v>
      </c>
      <c r="T213" s="322"/>
      <c r="U213" s="143"/>
      <c r="V213" s="397"/>
      <c r="W213" s="555"/>
      <c r="X213" s="576">
        <f t="shared" si="38"/>
        <v>0</v>
      </c>
      <c r="Y213" s="576">
        <f t="shared" si="39"/>
        <v>0</v>
      </c>
      <c r="Z213" s="576">
        <f t="shared" si="40"/>
        <v>0</v>
      </c>
      <c r="AA213" s="576">
        <f t="shared" si="41"/>
        <v>0</v>
      </c>
      <c r="AB213" s="553"/>
      <c r="AC213" s="553"/>
      <c r="AD213" s="553"/>
      <c r="AE213" s="553"/>
      <c r="AF213" s="553"/>
      <c r="AG213" s="553"/>
      <c r="AH213" s="553"/>
      <c r="AI213" s="397"/>
      <c r="AJ213" s="555"/>
      <c r="AK213" s="576">
        <f t="shared" si="42"/>
        <v>0</v>
      </c>
      <c r="AL213" s="576">
        <f t="shared" si="43"/>
        <v>0</v>
      </c>
      <c r="AM213" s="599"/>
      <c r="AN213" s="599"/>
      <c r="AO213" s="553"/>
      <c r="AP213" s="553"/>
      <c r="AQ213" s="553"/>
      <c r="AR213" s="553"/>
      <c r="AS213" s="397"/>
      <c r="AT213" s="397"/>
      <c r="AU213" s="397"/>
      <c r="AV213" s="397"/>
      <c r="AW213" s="397"/>
      <c r="AX213" s="397"/>
      <c r="AY213" s="397"/>
      <c r="AZ213" s="397"/>
      <c r="BA213" s="397"/>
      <c r="BB213" s="397"/>
      <c r="BC213" s="397"/>
      <c r="BD213" s="553"/>
      <c r="BE213" s="397"/>
      <c r="BF213" s="397"/>
      <c r="BG213" s="397"/>
      <c r="BH213" s="397"/>
    </row>
    <row r="214" spans="2:60" x14ac:dyDescent="0.35">
      <c r="B214" s="319"/>
      <c r="C214" s="147"/>
      <c r="D214" s="147"/>
      <c r="E214" s="320"/>
      <c r="F214" s="321"/>
      <c r="G214" s="149"/>
      <c r="H214" s="148"/>
      <c r="I214" s="148"/>
      <c r="J214" s="322"/>
      <c r="K214" s="324" t="str">
        <f>IFERROR(INDEX(Lookup!$G$3:$G$6,MATCH(J214,Lookup!$F$3:$F$6,0)),"")</f>
        <v/>
      </c>
      <c r="L214" s="323"/>
      <c r="M214" s="322"/>
      <c r="N214" s="846">
        <f t="shared" si="36"/>
        <v>0</v>
      </c>
      <c r="O214" s="325">
        <f t="shared" si="37"/>
        <v>0</v>
      </c>
      <c r="P214" s="847">
        <f>IF(I214&lt;INDEX(Lookup!$U$2:$U$10,MATCH($D$48,Lookup!$S$2:$S$10,0)),0,IF(U214="X",0,IFERROR(L214*50,0)))</f>
        <v>0</v>
      </c>
      <c r="Q214" s="326">
        <f>IF(I214&lt;INDEX(Lookup!$U$2:$U$10,MATCH($D$48,Lookup!$S$2:$S$10,0)),0,IF(U214="X",0,IFERROR(P214*K214,0)))</f>
        <v>0</v>
      </c>
      <c r="R214" s="326">
        <v>0</v>
      </c>
      <c r="S214" s="424">
        <v>0</v>
      </c>
      <c r="T214" s="322"/>
      <c r="U214" s="143"/>
      <c r="V214" s="397"/>
      <c r="W214" s="555"/>
      <c r="X214" s="576">
        <f t="shared" si="38"/>
        <v>0</v>
      </c>
      <c r="Y214" s="576">
        <f t="shared" si="39"/>
        <v>0</v>
      </c>
      <c r="Z214" s="576">
        <f t="shared" si="40"/>
        <v>0</v>
      </c>
      <c r="AA214" s="576">
        <f t="shared" si="41"/>
        <v>0</v>
      </c>
      <c r="AB214" s="553"/>
      <c r="AC214" s="553"/>
      <c r="AD214" s="553"/>
      <c r="AE214" s="553"/>
      <c r="AF214" s="553"/>
      <c r="AG214" s="553"/>
      <c r="AH214" s="553"/>
      <c r="AI214" s="397"/>
      <c r="AJ214" s="555"/>
      <c r="AK214" s="576">
        <f t="shared" si="42"/>
        <v>0</v>
      </c>
      <c r="AL214" s="576">
        <f t="shared" si="43"/>
        <v>0</v>
      </c>
      <c r="AM214" s="599"/>
      <c r="AN214" s="599"/>
      <c r="AO214" s="553"/>
      <c r="AP214" s="553"/>
      <c r="AQ214" s="553"/>
      <c r="AR214" s="553"/>
      <c r="AS214" s="397"/>
      <c r="AT214" s="397"/>
      <c r="AU214" s="397"/>
      <c r="AV214" s="397"/>
      <c r="AW214" s="397"/>
      <c r="AX214" s="397"/>
      <c r="AY214" s="397"/>
      <c r="AZ214" s="397"/>
      <c r="BA214" s="397"/>
      <c r="BB214" s="397"/>
      <c r="BC214" s="397"/>
      <c r="BD214" s="553"/>
      <c r="BE214" s="397"/>
      <c r="BF214" s="397"/>
      <c r="BG214" s="397"/>
      <c r="BH214" s="397"/>
    </row>
    <row r="215" spans="2:60" x14ac:dyDescent="0.35">
      <c r="B215" s="319"/>
      <c r="C215" s="147"/>
      <c r="D215" s="147"/>
      <c r="E215" s="320"/>
      <c r="F215" s="321"/>
      <c r="G215" s="149"/>
      <c r="H215" s="148"/>
      <c r="I215" s="148"/>
      <c r="J215" s="322"/>
      <c r="K215" s="324" t="str">
        <f>IFERROR(INDEX(Lookup!$G$3:$G$6,MATCH(J215,Lookup!$F$3:$F$6,0)),"")</f>
        <v/>
      </c>
      <c r="L215" s="323"/>
      <c r="M215" s="322"/>
      <c r="N215" s="846">
        <f t="shared" si="36"/>
        <v>0</v>
      </c>
      <c r="O215" s="325">
        <f t="shared" si="37"/>
        <v>0</v>
      </c>
      <c r="P215" s="847">
        <f>IF(I215&lt;INDEX(Lookup!$U$2:$U$10,MATCH($D$48,Lookup!$S$2:$S$10,0)),0,IF(U215="X",0,IFERROR(L215*50,0)))</f>
        <v>0</v>
      </c>
      <c r="Q215" s="326">
        <f>IF(I215&lt;INDEX(Lookup!$U$2:$U$10,MATCH($D$48,Lookup!$S$2:$S$10,0)),0,IF(U215="X",0,IFERROR(P215*K215,0)))</f>
        <v>0</v>
      </c>
      <c r="R215" s="326">
        <v>0</v>
      </c>
      <c r="S215" s="424">
        <v>0</v>
      </c>
      <c r="T215" s="322"/>
      <c r="U215" s="143"/>
      <c r="V215" s="397"/>
      <c r="W215" s="555"/>
      <c r="X215" s="576">
        <f t="shared" si="38"/>
        <v>0</v>
      </c>
      <c r="Y215" s="576">
        <f t="shared" si="39"/>
        <v>0</v>
      </c>
      <c r="Z215" s="576">
        <f t="shared" si="40"/>
        <v>0</v>
      </c>
      <c r="AA215" s="576">
        <f t="shared" si="41"/>
        <v>0</v>
      </c>
      <c r="AB215" s="553"/>
      <c r="AC215" s="553"/>
      <c r="AD215" s="553"/>
      <c r="AE215" s="553"/>
      <c r="AF215" s="553"/>
      <c r="AG215" s="553"/>
      <c r="AH215" s="553"/>
      <c r="AI215" s="397"/>
      <c r="AJ215" s="555"/>
      <c r="AK215" s="576">
        <f t="shared" si="42"/>
        <v>0</v>
      </c>
      <c r="AL215" s="576">
        <f t="shared" si="43"/>
        <v>0</v>
      </c>
      <c r="AM215" s="599"/>
      <c r="AN215" s="599"/>
      <c r="AO215" s="553"/>
      <c r="AP215" s="553"/>
      <c r="AQ215" s="553"/>
      <c r="AR215" s="553"/>
      <c r="AS215" s="397"/>
      <c r="AT215" s="397"/>
      <c r="AU215" s="397"/>
      <c r="AV215" s="397"/>
      <c r="AW215" s="397"/>
      <c r="AX215" s="397"/>
      <c r="AY215" s="397"/>
      <c r="AZ215" s="397"/>
      <c r="BA215" s="397"/>
      <c r="BB215" s="397"/>
      <c r="BC215" s="397"/>
      <c r="BD215" s="553"/>
      <c r="BE215" s="397"/>
      <c r="BF215" s="397"/>
      <c r="BG215" s="397"/>
      <c r="BH215" s="397"/>
    </row>
    <row r="216" spans="2:60" x14ac:dyDescent="0.35">
      <c r="B216" s="319"/>
      <c r="C216" s="147"/>
      <c r="D216" s="147"/>
      <c r="E216" s="320"/>
      <c r="F216" s="321"/>
      <c r="G216" s="149"/>
      <c r="H216" s="148"/>
      <c r="I216" s="148"/>
      <c r="J216" s="322"/>
      <c r="K216" s="324" t="str">
        <f>IFERROR(INDEX(Lookup!$G$3:$G$6,MATCH(J216,Lookup!$F$3:$F$6,0)),"")</f>
        <v/>
      </c>
      <c r="L216" s="323"/>
      <c r="M216" s="322"/>
      <c r="N216" s="846">
        <f t="shared" si="36"/>
        <v>0</v>
      </c>
      <c r="O216" s="325">
        <f t="shared" si="37"/>
        <v>0</v>
      </c>
      <c r="P216" s="847">
        <f>IF(I216&lt;INDEX(Lookup!$U$2:$U$10,MATCH($D$48,Lookup!$S$2:$S$10,0)),0,IF(U216="X",0,IFERROR(L216*50,0)))</f>
        <v>0</v>
      </c>
      <c r="Q216" s="326">
        <f>IF(I216&lt;INDEX(Lookup!$U$2:$U$10,MATCH($D$48,Lookup!$S$2:$S$10,0)),0,IF(U216="X",0,IFERROR(P216*K216,0)))</f>
        <v>0</v>
      </c>
      <c r="R216" s="326">
        <v>0</v>
      </c>
      <c r="S216" s="424">
        <v>0</v>
      </c>
      <c r="T216" s="322"/>
      <c r="U216" s="143"/>
      <c r="V216" s="397"/>
      <c r="W216" s="555"/>
      <c r="X216" s="576">
        <f t="shared" si="38"/>
        <v>0</v>
      </c>
      <c r="Y216" s="576">
        <f t="shared" si="39"/>
        <v>0</v>
      </c>
      <c r="Z216" s="576">
        <f t="shared" si="40"/>
        <v>0</v>
      </c>
      <c r="AA216" s="576">
        <f t="shared" si="41"/>
        <v>0</v>
      </c>
      <c r="AB216" s="553"/>
      <c r="AC216" s="553"/>
      <c r="AD216" s="553"/>
      <c r="AE216" s="553"/>
      <c r="AF216" s="553"/>
      <c r="AG216" s="553"/>
      <c r="AH216" s="553"/>
      <c r="AI216" s="397"/>
      <c r="AJ216" s="555"/>
      <c r="AK216" s="576">
        <f t="shared" si="42"/>
        <v>0</v>
      </c>
      <c r="AL216" s="576">
        <f t="shared" si="43"/>
        <v>0</v>
      </c>
      <c r="AM216" s="599"/>
      <c r="AN216" s="599"/>
      <c r="AO216" s="553"/>
      <c r="AP216" s="553"/>
      <c r="AQ216" s="553"/>
      <c r="AR216" s="553"/>
      <c r="AS216" s="397"/>
      <c r="AT216" s="397"/>
      <c r="AU216" s="397"/>
      <c r="AV216" s="397"/>
      <c r="AW216" s="397"/>
      <c r="AX216" s="397"/>
      <c r="AY216" s="397"/>
      <c r="AZ216" s="397"/>
      <c r="BA216" s="397"/>
      <c r="BB216" s="397"/>
      <c r="BC216" s="397"/>
      <c r="BD216" s="553"/>
      <c r="BE216" s="397"/>
      <c r="BF216" s="397"/>
      <c r="BG216" s="397"/>
      <c r="BH216" s="397"/>
    </row>
    <row r="217" spans="2:60" x14ac:dyDescent="0.35">
      <c r="B217" s="319"/>
      <c r="C217" s="147"/>
      <c r="D217" s="147"/>
      <c r="E217" s="320"/>
      <c r="F217" s="321"/>
      <c r="G217" s="149"/>
      <c r="H217" s="148"/>
      <c r="I217" s="148"/>
      <c r="J217" s="322"/>
      <c r="K217" s="324" t="str">
        <f>IFERROR(INDEX(Lookup!$G$3:$G$6,MATCH(J217,Lookup!$F$3:$F$6,0)),"")</f>
        <v/>
      </c>
      <c r="L217" s="323"/>
      <c r="M217" s="322"/>
      <c r="N217" s="846">
        <f t="shared" si="36"/>
        <v>0</v>
      </c>
      <c r="O217" s="325">
        <f t="shared" si="37"/>
        <v>0</v>
      </c>
      <c r="P217" s="847">
        <f>IF(I217&lt;INDEX(Lookup!$U$2:$U$10,MATCH($D$48,Lookup!$S$2:$S$10,0)),0,IF(U217="X",0,IFERROR(L217*50,0)))</f>
        <v>0</v>
      </c>
      <c r="Q217" s="326">
        <f>IF(I217&lt;INDEX(Lookup!$U$2:$U$10,MATCH($D$48,Lookup!$S$2:$S$10,0)),0,IF(U217="X",0,IFERROR(P217*K217,0)))</f>
        <v>0</v>
      </c>
      <c r="R217" s="326">
        <v>0</v>
      </c>
      <c r="S217" s="424">
        <v>0</v>
      </c>
      <c r="T217" s="322"/>
      <c r="U217" s="143"/>
      <c r="V217" s="397"/>
      <c r="W217" s="555"/>
      <c r="X217" s="576">
        <f t="shared" si="38"/>
        <v>0</v>
      </c>
      <c r="Y217" s="576">
        <f t="shared" si="39"/>
        <v>0</v>
      </c>
      <c r="Z217" s="576">
        <f t="shared" si="40"/>
        <v>0</v>
      </c>
      <c r="AA217" s="576">
        <f t="shared" si="41"/>
        <v>0</v>
      </c>
      <c r="AB217" s="553"/>
      <c r="AC217" s="553"/>
      <c r="AD217" s="553"/>
      <c r="AE217" s="553"/>
      <c r="AF217" s="553"/>
      <c r="AG217" s="553"/>
      <c r="AH217" s="553"/>
      <c r="AI217" s="397"/>
      <c r="AJ217" s="555"/>
      <c r="AK217" s="576">
        <f t="shared" si="42"/>
        <v>0</v>
      </c>
      <c r="AL217" s="576">
        <f t="shared" si="43"/>
        <v>0</v>
      </c>
      <c r="AM217" s="599"/>
      <c r="AN217" s="599"/>
      <c r="AO217" s="553"/>
      <c r="AP217" s="553"/>
      <c r="AQ217" s="553"/>
      <c r="AR217" s="553"/>
      <c r="AS217" s="397"/>
      <c r="AT217" s="397"/>
      <c r="AU217" s="397"/>
      <c r="AV217" s="397"/>
      <c r="AW217" s="397"/>
      <c r="AX217" s="397"/>
      <c r="AY217" s="397"/>
      <c r="AZ217" s="397"/>
      <c r="BA217" s="397"/>
      <c r="BB217" s="397"/>
      <c r="BC217" s="397"/>
      <c r="BD217" s="553"/>
      <c r="BE217" s="397"/>
      <c r="BF217" s="397"/>
      <c r="BG217" s="397"/>
      <c r="BH217" s="397"/>
    </row>
    <row r="218" spans="2:60" x14ac:dyDescent="0.35">
      <c r="B218" s="319"/>
      <c r="C218" s="147"/>
      <c r="D218" s="147"/>
      <c r="E218" s="320"/>
      <c r="F218" s="321"/>
      <c r="G218" s="149"/>
      <c r="H218" s="148"/>
      <c r="I218" s="148"/>
      <c r="J218" s="322"/>
      <c r="K218" s="324" t="str">
        <f>IFERROR(INDEX(Lookup!$G$3:$G$6,MATCH(J218,Lookup!$F$3:$F$6,0)),"")</f>
        <v/>
      </c>
      <c r="L218" s="323"/>
      <c r="M218" s="322"/>
      <c r="N218" s="846">
        <f t="shared" si="36"/>
        <v>0</v>
      </c>
      <c r="O218" s="325">
        <f t="shared" si="37"/>
        <v>0</v>
      </c>
      <c r="P218" s="847">
        <f>IF(I218&lt;INDEX(Lookup!$U$2:$U$10,MATCH($D$48,Lookup!$S$2:$S$10,0)),0,IF(U218="X",0,IFERROR(L218*50,0)))</f>
        <v>0</v>
      </c>
      <c r="Q218" s="326">
        <f>IF(I218&lt;INDEX(Lookup!$U$2:$U$10,MATCH($D$48,Lookup!$S$2:$S$10,0)),0,IF(U218="X",0,IFERROR(P218*K218,0)))</f>
        <v>0</v>
      </c>
      <c r="R218" s="326">
        <v>0</v>
      </c>
      <c r="S218" s="424">
        <v>0</v>
      </c>
      <c r="T218" s="322"/>
      <c r="U218" s="143"/>
      <c r="V218" s="397"/>
      <c r="W218" s="555"/>
      <c r="X218" s="576">
        <f t="shared" si="38"/>
        <v>0</v>
      </c>
      <c r="Y218" s="576">
        <f t="shared" si="39"/>
        <v>0</v>
      </c>
      <c r="Z218" s="576">
        <f t="shared" si="40"/>
        <v>0</v>
      </c>
      <c r="AA218" s="576">
        <f t="shared" si="41"/>
        <v>0</v>
      </c>
      <c r="AB218" s="553"/>
      <c r="AC218" s="553"/>
      <c r="AD218" s="553"/>
      <c r="AE218" s="553"/>
      <c r="AF218" s="553"/>
      <c r="AG218" s="553"/>
      <c r="AH218" s="553"/>
      <c r="AI218" s="397"/>
      <c r="AJ218" s="555"/>
      <c r="AK218" s="576">
        <f t="shared" si="42"/>
        <v>0</v>
      </c>
      <c r="AL218" s="576">
        <f t="shared" si="43"/>
        <v>0</v>
      </c>
      <c r="AM218" s="599"/>
      <c r="AN218" s="599"/>
      <c r="AO218" s="553"/>
      <c r="AP218" s="553"/>
      <c r="AQ218" s="553"/>
      <c r="AR218" s="553"/>
      <c r="AS218" s="397"/>
      <c r="AT218" s="397"/>
      <c r="AU218" s="397"/>
      <c r="AV218" s="397"/>
      <c r="AW218" s="397"/>
      <c r="AX218" s="397"/>
      <c r="AY218" s="397"/>
      <c r="AZ218" s="397"/>
      <c r="BA218" s="397"/>
      <c r="BB218" s="397"/>
      <c r="BC218" s="397"/>
      <c r="BD218" s="553"/>
      <c r="BE218" s="397"/>
      <c r="BF218" s="397"/>
      <c r="BG218" s="397"/>
      <c r="BH218" s="397"/>
    </row>
    <row r="219" spans="2:60" x14ac:dyDescent="0.35">
      <c r="B219" s="319"/>
      <c r="C219" s="147"/>
      <c r="D219" s="147"/>
      <c r="E219" s="320"/>
      <c r="F219" s="321"/>
      <c r="G219" s="149"/>
      <c r="H219" s="148"/>
      <c r="I219" s="148"/>
      <c r="J219" s="322"/>
      <c r="K219" s="324" t="str">
        <f>IFERROR(INDEX(Lookup!$G$3:$G$6,MATCH(J219,Lookup!$F$3:$F$6,0)),"")</f>
        <v/>
      </c>
      <c r="L219" s="323"/>
      <c r="M219" s="322"/>
      <c r="N219" s="846">
        <f t="shared" si="36"/>
        <v>0</v>
      </c>
      <c r="O219" s="325">
        <f t="shared" si="37"/>
        <v>0</v>
      </c>
      <c r="P219" s="847">
        <f>IF(I219&lt;INDEX(Lookup!$U$2:$U$10,MATCH($D$48,Lookup!$S$2:$S$10,0)),0,IF(U219="X",0,IFERROR(L219*50,0)))</f>
        <v>0</v>
      </c>
      <c r="Q219" s="326">
        <f>IF(I219&lt;INDEX(Lookup!$U$2:$U$10,MATCH($D$48,Lookup!$S$2:$S$10,0)),0,IF(U219="X",0,IFERROR(P219*K219,0)))</f>
        <v>0</v>
      </c>
      <c r="R219" s="326">
        <v>0</v>
      </c>
      <c r="S219" s="424">
        <v>0</v>
      </c>
      <c r="T219" s="322"/>
      <c r="U219" s="143"/>
      <c r="V219" s="397"/>
      <c r="W219" s="555"/>
      <c r="X219" s="576">
        <f t="shared" si="38"/>
        <v>0</v>
      </c>
      <c r="Y219" s="576">
        <f t="shared" si="39"/>
        <v>0</v>
      </c>
      <c r="Z219" s="576">
        <f t="shared" si="40"/>
        <v>0</v>
      </c>
      <c r="AA219" s="576">
        <f t="shared" si="41"/>
        <v>0</v>
      </c>
      <c r="AB219" s="553"/>
      <c r="AC219" s="553"/>
      <c r="AD219" s="553"/>
      <c r="AE219" s="553"/>
      <c r="AF219" s="553"/>
      <c r="AG219" s="553"/>
      <c r="AH219" s="553"/>
      <c r="AI219" s="397"/>
      <c r="AJ219" s="555"/>
      <c r="AK219" s="576">
        <f t="shared" si="42"/>
        <v>0</v>
      </c>
      <c r="AL219" s="576">
        <f t="shared" si="43"/>
        <v>0</v>
      </c>
      <c r="AM219" s="599"/>
      <c r="AN219" s="599"/>
      <c r="AO219" s="553"/>
      <c r="AP219" s="553"/>
      <c r="AQ219" s="553"/>
      <c r="AR219" s="553"/>
      <c r="AS219" s="397"/>
      <c r="AT219" s="397"/>
      <c r="AU219" s="397"/>
      <c r="AV219" s="397"/>
      <c r="AW219" s="397"/>
      <c r="AX219" s="397"/>
      <c r="AY219" s="397"/>
      <c r="AZ219" s="397"/>
      <c r="BA219" s="397"/>
      <c r="BB219" s="397"/>
      <c r="BC219" s="397"/>
      <c r="BD219" s="553"/>
      <c r="BE219" s="397"/>
      <c r="BF219" s="397"/>
      <c r="BG219" s="397"/>
      <c r="BH219" s="397"/>
    </row>
    <row r="220" spans="2:60" x14ac:dyDescent="0.35">
      <c r="B220" s="319"/>
      <c r="C220" s="147"/>
      <c r="D220" s="147"/>
      <c r="E220" s="320"/>
      <c r="F220" s="321"/>
      <c r="G220" s="149"/>
      <c r="H220" s="148"/>
      <c r="I220" s="148"/>
      <c r="J220" s="322"/>
      <c r="K220" s="324" t="str">
        <f>IFERROR(INDEX(Lookup!$G$3:$G$6,MATCH(J220,Lookup!$F$3:$F$6,0)),"")</f>
        <v/>
      </c>
      <c r="L220" s="323"/>
      <c r="M220" s="322"/>
      <c r="N220" s="846">
        <f t="shared" si="36"/>
        <v>0</v>
      </c>
      <c r="O220" s="325">
        <f t="shared" si="37"/>
        <v>0</v>
      </c>
      <c r="P220" s="847">
        <f>IF(I220&lt;INDEX(Lookup!$U$2:$U$10,MATCH($D$48,Lookup!$S$2:$S$10,0)),0,IF(U220="X",0,IFERROR(L220*50,0)))</f>
        <v>0</v>
      </c>
      <c r="Q220" s="326">
        <f>IF(I220&lt;INDEX(Lookup!$U$2:$U$10,MATCH($D$48,Lookup!$S$2:$S$10,0)),0,IF(U220="X",0,IFERROR(P220*K220,0)))</f>
        <v>0</v>
      </c>
      <c r="R220" s="326">
        <v>0</v>
      </c>
      <c r="S220" s="424">
        <v>0</v>
      </c>
      <c r="T220" s="322"/>
      <c r="U220" s="143"/>
      <c r="V220" s="397"/>
      <c r="W220" s="555"/>
      <c r="X220" s="576">
        <f t="shared" si="38"/>
        <v>0</v>
      </c>
      <c r="Y220" s="576">
        <f t="shared" si="39"/>
        <v>0</v>
      </c>
      <c r="Z220" s="576">
        <f t="shared" si="40"/>
        <v>0</v>
      </c>
      <c r="AA220" s="576">
        <f t="shared" si="41"/>
        <v>0</v>
      </c>
      <c r="AB220" s="553"/>
      <c r="AC220" s="553"/>
      <c r="AD220" s="553"/>
      <c r="AE220" s="553"/>
      <c r="AF220" s="553"/>
      <c r="AG220" s="553"/>
      <c r="AH220" s="553"/>
      <c r="AI220" s="397"/>
      <c r="AJ220" s="555"/>
      <c r="AK220" s="576">
        <f t="shared" si="42"/>
        <v>0</v>
      </c>
      <c r="AL220" s="576">
        <f t="shared" si="43"/>
        <v>0</v>
      </c>
      <c r="AM220" s="599"/>
      <c r="AN220" s="599"/>
      <c r="AO220" s="553"/>
      <c r="AP220" s="553"/>
      <c r="AQ220" s="553"/>
      <c r="AR220" s="553"/>
      <c r="AS220" s="397"/>
      <c r="AT220" s="397"/>
      <c r="AU220" s="397"/>
      <c r="AV220" s="397"/>
      <c r="AW220" s="397"/>
      <c r="AX220" s="397"/>
      <c r="AY220" s="397"/>
      <c r="AZ220" s="397"/>
      <c r="BA220" s="397"/>
      <c r="BB220" s="397"/>
      <c r="BC220" s="397"/>
      <c r="BD220" s="553"/>
      <c r="BE220" s="397"/>
      <c r="BF220" s="397"/>
      <c r="BG220" s="397"/>
      <c r="BH220" s="397"/>
    </row>
    <row r="221" spans="2:60" x14ac:dyDescent="0.35">
      <c r="B221" s="319"/>
      <c r="C221" s="147"/>
      <c r="D221" s="147"/>
      <c r="E221" s="320"/>
      <c r="F221" s="321"/>
      <c r="G221" s="149"/>
      <c r="H221" s="148"/>
      <c r="I221" s="148"/>
      <c r="J221" s="322"/>
      <c r="K221" s="324" t="str">
        <f>IFERROR(INDEX(Lookup!$G$3:$G$6,MATCH(J221,Lookup!$F$3:$F$6,0)),"")</f>
        <v/>
      </c>
      <c r="L221" s="323"/>
      <c r="M221" s="322"/>
      <c r="N221" s="846">
        <f t="shared" si="36"/>
        <v>0</v>
      </c>
      <c r="O221" s="325">
        <f t="shared" si="37"/>
        <v>0</v>
      </c>
      <c r="P221" s="847">
        <f>IF(I221&lt;INDEX(Lookup!$U$2:$U$10,MATCH($D$48,Lookup!$S$2:$S$10,0)),0,IF(U221="X",0,IFERROR(L221*50,0)))</f>
        <v>0</v>
      </c>
      <c r="Q221" s="326">
        <f>IF(I221&lt;INDEX(Lookup!$U$2:$U$10,MATCH($D$48,Lookup!$S$2:$S$10,0)),0,IF(U221="X",0,IFERROR(P221*K221,0)))</f>
        <v>0</v>
      </c>
      <c r="R221" s="326">
        <v>0</v>
      </c>
      <c r="S221" s="424">
        <v>0</v>
      </c>
      <c r="T221" s="322"/>
      <c r="U221" s="143"/>
      <c r="V221" s="397"/>
      <c r="W221" s="555"/>
      <c r="X221" s="576">
        <f t="shared" si="38"/>
        <v>0</v>
      </c>
      <c r="Y221" s="576">
        <f t="shared" si="39"/>
        <v>0</v>
      </c>
      <c r="Z221" s="576">
        <f t="shared" si="40"/>
        <v>0</v>
      </c>
      <c r="AA221" s="576">
        <f t="shared" si="41"/>
        <v>0</v>
      </c>
      <c r="AB221" s="553"/>
      <c r="AC221" s="553"/>
      <c r="AD221" s="553"/>
      <c r="AE221" s="553"/>
      <c r="AF221" s="553"/>
      <c r="AG221" s="553"/>
      <c r="AH221" s="553"/>
      <c r="AI221" s="397"/>
      <c r="AJ221" s="555"/>
      <c r="AK221" s="576">
        <f t="shared" si="42"/>
        <v>0</v>
      </c>
      <c r="AL221" s="576">
        <f t="shared" si="43"/>
        <v>0</v>
      </c>
      <c r="AM221" s="599"/>
      <c r="AN221" s="599"/>
      <c r="AO221" s="553"/>
      <c r="AP221" s="553"/>
      <c r="AQ221" s="553"/>
      <c r="AR221" s="553"/>
      <c r="AS221" s="397"/>
      <c r="AT221" s="397"/>
      <c r="AU221" s="397"/>
      <c r="AV221" s="397"/>
      <c r="AW221" s="397"/>
      <c r="AX221" s="397"/>
      <c r="AY221" s="397"/>
      <c r="AZ221" s="397"/>
      <c r="BA221" s="397"/>
      <c r="BB221" s="397"/>
      <c r="BC221" s="397"/>
      <c r="BD221" s="553"/>
      <c r="BE221" s="397"/>
      <c r="BF221" s="397"/>
      <c r="BG221" s="397"/>
      <c r="BH221" s="397"/>
    </row>
    <row r="222" spans="2:60" x14ac:dyDescent="0.35">
      <c r="B222" s="319"/>
      <c r="C222" s="147"/>
      <c r="D222" s="147"/>
      <c r="E222" s="320"/>
      <c r="F222" s="321"/>
      <c r="G222" s="149"/>
      <c r="H222" s="148"/>
      <c r="I222" s="148"/>
      <c r="J222" s="322"/>
      <c r="K222" s="324" t="str">
        <f>IFERROR(INDEX(Lookup!$G$3:$G$6,MATCH(J222,Lookup!$F$3:$F$6,0)),"")</f>
        <v/>
      </c>
      <c r="L222" s="323"/>
      <c r="M222" s="322"/>
      <c r="N222" s="846">
        <f t="shared" si="36"/>
        <v>0</v>
      </c>
      <c r="O222" s="325">
        <f t="shared" si="37"/>
        <v>0</v>
      </c>
      <c r="P222" s="847">
        <f>IF(I222&lt;INDEX(Lookup!$U$2:$U$10,MATCH($D$48,Lookup!$S$2:$S$10,0)),0,IF(U222="X",0,IFERROR(L222*50,0)))</f>
        <v>0</v>
      </c>
      <c r="Q222" s="326">
        <f>IF(I222&lt;INDEX(Lookup!$U$2:$U$10,MATCH($D$48,Lookup!$S$2:$S$10,0)),0,IF(U222="X",0,IFERROR(P222*K222,0)))</f>
        <v>0</v>
      </c>
      <c r="R222" s="326">
        <v>0</v>
      </c>
      <c r="S222" s="424">
        <v>0</v>
      </c>
      <c r="T222" s="322"/>
      <c r="U222" s="143"/>
      <c r="V222" s="397"/>
      <c r="W222" s="555"/>
      <c r="X222" s="576">
        <f t="shared" si="38"/>
        <v>0</v>
      </c>
      <c r="Y222" s="576">
        <f t="shared" si="39"/>
        <v>0</v>
      </c>
      <c r="Z222" s="576">
        <f t="shared" si="40"/>
        <v>0</v>
      </c>
      <c r="AA222" s="576">
        <f t="shared" si="41"/>
        <v>0</v>
      </c>
      <c r="AB222" s="553"/>
      <c r="AC222" s="553"/>
      <c r="AD222" s="553"/>
      <c r="AE222" s="553"/>
      <c r="AF222" s="553"/>
      <c r="AG222" s="553"/>
      <c r="AH222" s="553"/>
      <c r="AI222" s="397"/>
      <c r="AJ222" s="555"/>
      <c r="AK222" s="576">
        <f t="shared" si="42"/>
        <v>0</v>
      </c>
      <c r="AL222" s="576">
        <f t="shared" si="43"/>
        <v>0</v>
      </c>
      <c r="AM222" s="599"/>
      <c r="AN222" s="599"/>
      <c r="AO222" s="553"/>
      <c r="AP222" s="553"/>
      <c r="AQ222" s="553"/>
      <c r="AR222" s="553"/>
      <c r="AS222" s="397"/>
      <c r="AT222" s="397"/>
      <c r="AU222" s="397"/>
      <c r="AV222" s="397"/>
      <c r="AW222" s="397"/>
      <c r="AX222" s="397"/>
      <c r="AY222" s="397"/>
      <c r="AZ222" s="397"/>
      <c r="BA222" s="397"/>
      <c r="BB222" s="397"/>
      <c r="BC222" s="397"/>
      <c r="BD222" s="553"/>
      <c r="BE222" s="397"/>
      <c r="BF222" s="397"/>
      <c r="BG222" s="397"/>
      <c r="BH222" s="397"/>
    </row>
    <row r="223" spans="2:60" x14ac:dyDescent="0.35">
      <c r="B223" s="319"/>
      <c r="C223" s="147"/>
      <c r="D223" s="147"/>
      <c r="E223" s="320"/>
      <c r="F223" s="321"/>
      <c r="G223" s="149"/>
      <c r="H223" s="148"/>
      <c r="I223" s="148"/>
      <c r="J223" s="322"/>
      <c r="K223" s="324" t="str">
        <f>IFERROR(INDEX(Lookup!$G$3:$G$6,MATCH(J223,Lookup!$F$3:$F$6,0)),"")</f>
        <v/>
      </c>
      <c r="L223" s="323"/>
      <c r="M223" s="322"/>
      <c r="N223" s="846">
        <f t="shared" si="36"/>
        <v>0</v>
      </c>
      <c r="O223" s="325">
        <f t="shared" si="37"/>
        <v>0</v>
      </c>
      <c r="P223" s="847">
        <f>IF(I223&lt;INDEX(Lookup!$U$2:$U$10,MATCH($D$48,Lookup!$S$2:$S$10,0)),0,IF(U223="X",0,IFERROR(L223*50,0)))</f>
        <v>0</v>
      </c>
      <c r="Q223" s="326">
        <f>IF(I223&lt;INDEX(Lookup!$U$2:$U$10,MATCH($D$48,Lookup!$S$2:$S$10,0)),0,IF(U223="X",0,IFERROR(P223*K223,0)))</f>
        <v>0</v>
      </c>
      <c r="R223" s="326">
        <v>0</v>
      </c>
      <c r="S223" s="424">
        <v>0</v>
      </c>
      <c r="T223" s="322"/>
      <c r="U223" s="143"/>
      <c r="V223" s="397"/>
      <c r="W223" s="555"/>
      <c r="X223" s="576">
        <f t="shared" si="38"/>
        <v>0</v>
      </c>
      <c r="Y223" s="576">
        <f t="shared" si="39"/>
        <v>0</v>
      </c>
      <c r="Z223" s="576">
        <f t="shared" si="40"/>
        <v>0</v>
      </c>
      <c r="AA223" s="576">
        <f t="shared" si="41"/>
        <v>0</v>
      </c>
      <c r="AB223" s="553"/>
      <c r="AC223" s="553"/>
      <c r="AD223" s="553"/>
      <c r="AE223" s="553"/>
      <c r="AF223" s="553"/>
      <c r="AG223" s="553"/>
      <c r="AH223" s="553"/>
      <c r="AI223" s="397"/>
      <c r="AJ223" s="555"/>
      <c r="AK223" s="576">
        <f t="shared" si="42"/>
        <v>0</v>
      </c>
      <c r="AL223" s="576">
        <f t="shared" si="43"/>
        <v>0</v>
      </c>
      <c r="AM223" s="599"/>
      <c r="AN223" s="599"/>
      <c r="AO223" s="553"/>
      <c r="AP223" s="553"/>
      <c r="AQ223" s="553"/>
      <c r="AR223" s="553"/>
      <c r="AS223" s="397"/>
      <c r="AT223" s="397"/>
      <c r="AU223" s="397"/>
      <c r="AV223" s="397"/>
      <c r="AW223" s="397"/>
      <c r="AX223" s="397"/>
      <c r="AY223" s="397"/>
      <c r="AZ223" s="397"/>
      <c r="BA223" s="397"/>
      <c r="BB223" s="397"/>
      <c r="BC223" s="397"/>
      <c r="BD223" s="553"/>
      <c r="BE223" s="397"/>
      <c r="BF223" s="397"/>
      <c r="BG223" s="397"/>
      <c r="BH223" s="397"/>
    </row>
    <row r="224" spans="2:60" x14ac:dyDescent="0.35">
      <c r="B224" s="319"/>
      <c r="C224" s="147"/>
      <c r="D224" s="147"/>
      <c r="E224" s="320"/>
      <c r="F224" s="321"/>
      <c r="G224" s="149"/>
      <c r="H224" s="148"/>
      <c r="I224" s="148"/>
      <c r="J224" s="322"/>
      <c r="K224" s="324" t="str">
        <f>IFERROR(INDEX(Lookup!$G$3:$G$6,MATCH(J224,Lookup!$F$3:$F$6,0)),"")</f>
        <v/>
      </c>
      <c r="L224" s="323"/>
      <c r="M224" s="322"/>
      <c r="N224" s="846">
        <f t="shared" si="36"/>
        <v>0</v>
      </c>
      <c r="O224" s="325">
        <f t="shared" si="37"/>
        <v>0</v>
      </c>
      <c r="P224" s="847">
        <f>IF(I224&lt;INDEX(Lookup!$U$2:$U$10,MATCH($D$48,Lookup!$S$2:$S$10,0)),0,IF(U224="X",0,IFERROR(L224*50,0)))</f>
        <v>0</v>
      </c>
      <c r="Q224" s="326">
        <f>IF(I224&lt;INDEX(Lookup!$U$2:$U$10,MATCH($D$48,Lookup!$S$2:$S$10,0)),0,IF(U224="X",0,IFERROR(P224*K224,0)))</f>
        <v>0</v>
      </c>
      <c r="R224" s="326">
        <v>0</v>
      </c>
      <c r="S224" s="424">
        <v>0</v>
      </c>
      <c r="T224" s="322"/>
      <c r="U224" s="143"/>
      <c r="V224" s="397"/>
      <c r="W224" s="555"/>
      <c r="X224" s="576">
        <f t="shared" si="38"/>
        <v>0</v>
      </c>
      <c r="Y224" s="576">
        <f t="shared" si="39"/>
        <v>0</v>
      </c>
      <c r="Z224" s="576">
        <f t="shared" si="40"/>
        <v>0</v>
      </c>
      <c r="AA224" s="576">
        <f t="shared" si="41"/>
        <v>0</v>
      </c>
      <c r="AB224" s="553"/>
      <c r="AC224" s="553"/>
      <c r="AD224" s="553"/>
      <c r="AE224" s="553"/>
      <c r="AF224" s="553"/>
      <c r="AG224" s="553"/>
      <c r="AH224" s="553"/>
      <c r="AI224" s="397"/>
      <c r="AJ224" s="555"/>
      <c r="AK224" s="576">
        <f t="shared" si="42"/>
        <v>0</v>
      </c>
      <c r="AL224" s="576">
        <f t="shared" si="43"/>
        <v>0</v>
      </c>
      <c r="AM224" s="599"/>
      <c r="AN224" s="599"/>
      <c r="AO224" s="553"/>
      <c r="AP224" s="553"/>
      <c r="AQ224" s="553"/>
      <c r="AR224" s="553"/>
      <c r="AS224" s="397"/>
      <c r="AT224" s="397"/>
      <c r="AU224" s="397"/>
      <c r="AV224" s="397"/>
      <c r="AW224" s="397"/>
      <c r="AX224" s="397"/>
      <c r="AY224" s="397"/>
      <c r="AZ224" s="397"/>
      <c r="BA224" s="397"/>
      <c r="BB224" s="397"/>
      <c r="BC224" s="397"/>
      <c r="BD224" s="553"/>
      <c r="BE224" s="397"/>
      <c r="BF224" s="397"/>
      <c r="BG224" s="397"/>
      <c r="BH224" s="397"/>
    </row>
    <row r="225" spans="2:60" x14ac:dyDescent="0.35">
      <c r="B225" s="319"/>
      <c r="C225" s="147"/>
      <c r="D225" s="147"/>
      <c r="E225" s="320"/>
      <c r="F225" s="321"/>
      <c r="G225" s="149"/>
      <c r="H225" s="148"/>
      <c r="I225" s="148"/>
      <c r="J225" s="322"/>
      <c r="K225" s="324" t="str">
        <f>IFERROR(INDEX(Lookup!$G$3:$G$6,MATCH(J225,Lookup!$F$3:$F$6,0)),"")</f>
        <v/>
      </c>
      <c r="L225" s="323"/>
      <c r="M225" s="322"/>
      <c r="N225" s="846">
        <f t="shared" si="36"/>
        <v>0</v>
      </c>
      <c r="O225" s="325">
        <f t="shared" si="37"/>
        <v>0</v>
      </c>
      <c r="P225" s="847">
        <f>IF(I225&lt;INDEX(Lookup!$U$2:$U$10,MATCH($D$48,Lookup!$S$2:$S$10,0)),0,IF(U225="X",0,IFERROR(L225*50,0)))</f>
        <v>0</v>
      </c>
      <c r="Q225" s="326">
        <f>IF(I225&lt;INDEX(Lookup!$U$2:$U$10,MATCH($D$48,Lookup!$S$2:$S$10,0)),0,IF(U225="X",0,IFERROR(P225*K225,0)))</f>
        <v>0</v>
      </c>
      <c r="R225" s="326">
        <v>0</v>
      </c>
      <c r="S225" s="424">
        <v>0</v>
      </c>
      <c r="T225" s="322"/>
      <c r="U225" s="143"/>
      <c r="V225" s="397"/>
      <c r="W225" s="555"/>
      <c r="X225" s="576">
        <f t="shared" si="38"/>
        <v>0</v>
      </c>
      <c r="Y225" s="576">
        <f t="shared" si="39"/>
        <v>0</v>
      </c>
      <c r="Z225" s="576">
        <f t="shared" si="40"/>
        <v>0</v>
      </c>
      <c r="AA225" s="576">
        <f t="shared" si="41"/>
        <v>0</v>
      </c>
      <c r="AB225" s="553"/>
      <c r="AC225" s="553"/>
      <c r="AD225" s="553"/>
      <c r="AE225" s="553"/>
      <c r="AF225" s="553"/>
      <c r="AG225" s="553"/>
      <c r="AH225" s="553"/>
      <c r="AI225" s="397"/>
      <c r="AJ225" s="555"/>
      <c r="AK225" s="576">
        <f t="shared" si="42"/>
        <v>0</v>
      </c>
      <c r="AL225" s="576">
        <f t="shared" si="43"/>
        <v>0</v>
      </c>
      <c r="AM225" s="599"/>
      <c r="AN225" s="599"/>
      <c r="AO225" s="553"/>
      <c r="AP225" s="553"/>
      <c r="AQ225" s="553"/>
      <c r="AR225" s="553"/>
      <c r="AS225" s="397"/>
      <c r="AT225" s="397"/>
      <c r="AU225" s="397"/>
      <c r="AV225" s="397"/>
      <c r="AW225" s="397"/>
      <c r="AX225" s="397"/>
      <c r="AY225" s="397"/>
      <c r="AZ225" s="397"/>
      <c r="BA225" s="397"/>
      <c r="BB225" s="397"/>
      <c r="BC225" s="397"/>
      <c r="BD225" s="553"/>
      <c r="BE225" s="397"/>
      <c r="BF225" s="397"/>
      <c r="BG225" s="397"/>
      <c r="BH225" s="397"/>
    </row>
    <row r="226" spans="2:60" x14ac:dyDescent="0.35">
      <c r="B226" s="319"/>
      <c r="C226" s="147"/>
      <c r="D226" s="147"/>
      <c r="E226" s="320"/>
      <c r="F226" s="321"/>
      <c r="G226" s="149"/>
      <c r="H226" s="148"/>
      <c r="I226" s="148"/>
      <c r="J226" s="322"/>
      <c r="K226" s="324" t="str">
        <f>IFERROR(INDEX(Lookup!$G$3:$G$6,MATCH(J226,Lookup!$F$3:$F$6,0)),"")</f>
        <v/>
      </c>
      <c r="L226" s="323"/>
      <c r="M226" s="322"/>
      <c r="N226" s="846">
        <f t="shared" si="36"/>
        <v>0</v>
      </c>
      <c r="O226" s="325">
        <f t="shared" si="37"/>
        <v>0</v>
      </c>
      <c r="P226" s="847">
        <f>IF(I226&lt;INDEX(Lookup!$U$2:$U$10,MATCH($D$48,Lookup!$S$2:$S$10,0)),0,IF(U226="X",0,IFERROR(L226*50,0)))</f>
        <v>0</v>
      </c>
      <c r="Q226" s="326">
        <f>IF(I226&lt;INDEX(Lookup!$U$2:$U$10,MATCH($D$48,Lookup!$S$2:$S$10,0)),0,IF(U226="X",0,IFERROR(P226*K226,0)))</f>
        <v>0</v>
      </c>
      <c r="R226" s="326">
        <v>0</v>
      </c>
      <c r="S226" s="424">
        <v>0</v>
      </c>
      <c r="T226" s="322"/>
      <c r="U226" s="143"/>
      <c r="V226" s="397"/>
      <c r="W226" s="555"/>
      <c r="X226" s="576">
        <f t="shared" si="38"/>
        <v>0</v>
      </c>
      <c r="Y226" s="576">
        <f t="shared" si="39"/>
        <v>0</v>
      </c>
      <c r="Z226" s="576">
        <f t="shared" si="40"/>
        <v>0</v>
      </c>
      <c r="AA226" s="576">
        <f t="shared" si="41"/>
        <v>0</v>
      </c>
      <c r="AB226" s="553"/>
      <c r="AC226" s="553"/>
      <c r="AD226" s="553"/>
      <c r="AE226" s="553"/>
      <c r="AF226" s="553"/>
      <c r="AG226" s="553"/>
      <c r="AH226" s="553"/>
      <c r="AI226" s="397"/>
      <c r="AJ226" s="555"/>
      <c r="AK226" s="576">
        <f t="shared" si="42"/>
        <v>0</v>
      </c>
      <c r="AL226" s="576">
        <f t="shared" si="43"/>
        <v>0</v>
      </c>
      <c r="AM226" s="599"/>
      <c r="AN226" s="599"/>
      <c r="AO226" s="553"/>
      <c r="AP226" s="553"/>
      <c r="AQ226" s="553"/>
      <c r="AR226" s="553"/>
      <c r="AS226" s="397"/>
      <c r="AT226" s="397"/>
      <c r="AU226" s="397"/>
      <c r="AV226" s="397"/>
      <c r="AW226" s="397"/>
      <c r="AX226" s="397"/>
      <c r="AY226" s="397"/>
      <c r="AZ226" s="397"/>
      <c r="BA226" s="397"/>
      <c r="BB226" s="397"/>
      <c r="BC226" s="397"/>
      <c r="BD226" s="553"/>
      <c r="BE226" s="397"/>
      <c r="BF226" s="397"/>
      <c r="BG226" s="397"/>
      <c r="BH226" s="397"/>
    </row>
    <row r="227" spans="2:60" x14ac:dyDescent="0.35">
      <c r="B227" s="319"/>
      <c r="C227" s="147"/>
      <c r="D227" s="147"/>
      <c r="E227" s="320"/>
      <c r="F227" s="321"/>
      <c r="G227" s="149"/>
      <c r="H227" s="148"/>
      <c r="I227" s="148"/>
      <c r="J227" s="322"/>
      <c r="K227" s="324" t="str">
        <f>IFERROR(INDEX(Lookup!$G$3:$G$6,MATCH(J227,Lookup!$F$3:$F$6,0)),"")</f>
        <v/>
      </c>
      <c r="L227" s="323"/>
      <c r="M227" s="322"/>
      <c r="N227" s="846">
        <f t="shared" si="36"/>
        <v>0</v>
      </c>
      <c r="O227" s="325">
        <f t="shared" si="37"/>
        <v>0</v>
      </c>
      <c r="P227" s="847">
        <f>IF(I227&lt;INDEX(Lookup!$U$2:$U$10,MATCH($D$48,Lookup!$S$2:$S$10,0)),0,IF(U227="X",0,IFERROR(L227*50,0)))</f>
        <v>0</v>
      </c>
      <c r="Q227" s="326">
        <f>IF(I227&lt;INDEX(Lookup!$U$2:$U$10,MATCH($D$48,Lookup!$S$2:$S$10,0)),0,IF(U227="X",0,IFERROR(P227*K227,0)))</f>
        <v>0</v>
      </c>
      <c r="R227" s="326">
        <v>0</v>
      </c>
      <c r="S227" s="424">
        <v>0</v>
      </c>
      <c r="T227" s="322"/>
      <c r="U227" s="143"/>
      <c r="V227" s="397"/>
      <c r="W227" s="555"/>
      <c r="X227" s="576">
        <f t="shared" si="38"/>
        <v>0</v>
      </c>
      <c r="Y227" s="576">
        <f t="shared" si="39"/>
        <v>0</v>
      </c>
      <c r="Z227" s="576">
        <f t="shared" si="40"/>
        <v>0</v>
      </c>
      <c r="AA227" s="576">
        <f t="shared" si="41"/>
        <v>0</v>
      </c>
      <c r="AB227" s="553"/>
      <c r="AC227" s="553"/>
      <c r="AD227" s="553"/>
      <c r="AE227" s="553"/>
      <c r="AF227" s="553"/>
      <c r="AG227" s="553"/>
      <c r="AH227" s="553"/>
      <c r="AI227" s="397"/>
      <c r="AJ227" s="555"/>
      <c r="AK227" s="576">
        <f t="shared" si="42"/>
        <v>0</v>
      </c>
      <c r="AL227" s="576">
        <f t="shared" si="43"/>
        <v>0</v>
      </c>
      <c r="AM227" s="599"/>
      <c r="AN227" s="599"/>
      <c r="AO227" s="553"/>
      <c r="AP227" s="553"/>
      <c r="AQ227" s="553"/>
      <c r="AR227" s="553"/>
      <c r="AS227" s="397"/>
      <c r="AT227" s="397"/>
      <c r="AU227" s="397"/>
      <c r="AV227" s="397"/>
      <c r="AW227" s="397"/>
      <c r="AX227" s="397"/>
      <c r="AY227" s="397"/>
      <c r="AZ227" s="397"/>
      <c r="BA227" s="397"/>
      <c r="BB227" s="397"/>
      <c r="BC227" s="397"/>
      <c r="BD227" s="553"/>
      <c r="BE227" s="397"/>
      <c r="BF227" s="397"/>
      <c r="BG227" s="397"/>
      <c r="BH227" s="397"/>
    </row>
    <row r="228" spans="2:60" x14ac:dyDescent="0.35">
      <c r="B228" s="319"/>
      <c r="C228" s="147"/>
      <c r="D228" s="147"/>
      <c r="E228" s="320"/>
      <c r="F228" s="321"/>
      <c r="G228" s="149"/>
      <c r="H228" s="148"/>
      <c r="I228" s="148"/>
      <c r="J228" s="322"/>
      <c r="K228" s="324" t="str">
        <f>IFERROR(INDEX(Lookup!$G$3:$G$6,MATCH(J228,Lookup!$F$3:$F$6,0)),"")</f>
        <v/>
      </c>
      <c r="L228" s="323"/>
      <c r="M228" s="322"/>
      <c r="N228" s="846">
        <f t="shared" si="36"/>
        <v>0</v>
      </c>
      <c r="O228" s="325">
        <f t="shared" si="37"/>
        <v>0</v>
      </c>
      <c r="P228" s="847">
        <f>IF(I228&lt;INDEX(Lookup!$U$2:$U$10,MATCH($D$48,Lookup!$S$2:$S$10,0)),0,IF(U228="X",0,IFERROR(L228*50,0)))</f>
        <v>0</v>
      </c>
      <c r="Q228" s="326">
        <f>IF(I228&lt;INDEX(Lookup!$U$2:$U$10,MATCH($D$48,Lookup!$S$2:$S$10,0)),0,IF(U228="X",0,IFERROR(P228*K228,0)))</f>
        <v>0</v>
      </c>
      <c r="R228" s="326">
        <v>0</v>
      </c>
      <c r="S228" s="424">
        <v>0</v>
      </c>
      <c r="T228" s="322"/>
      <c r="U228" s="143"/>
      <c r="V228" s="397"/>
      <c r="W228" s="555"/>
      <c r="X228" s="576">
        <f t="shared" si="38"/>
        <v>0</v>
      </c>
      <c r="Y228" s="576">
        <f t="shared" si="39"/>
        <v>0</v>
      </c>
      <c r="Z228" s="576">
        <f t="shared" si="40"/>
        <v>0</v>
      </c>
      <c r="AA228" s="576">
        <f t="shared" si="41"/>
        <v>0</v>
      </c>
      <c r="AB228" s="553"/>
      <c r="AC228" s="553"/>
      <c r="AD228" s="553"/>
      <c r="AE228" s="553"/>
      <c r="AF228" s="553"/>
      <c r="AG228" s="553"/>
      <c r="AH228" s="553"/>
      <c r="AI228" s="397"/>
      <c r="AJ228" s="555"/>
      <c r="AK228" s="576">
        <f t="shared" si="42"/>
        <v>0</v>
      </c>
      <c r="AL228" s="576">
        <f t="shared" si="43"/>
        <v>0</v>
      </c>
      <c r="AM228" s="599"/>
      <c r="AN228" s="599"/>
      <c r="AO228" s="553"/>
      <c r="AP228" s="553"/>
      <c r="AQ228" s="553"/>
      <c r="AR228" s="553"/>
      <c r="AS228" s="397"/>
      <c r="AT228" s="397"/>
      <c r="AU228" s="397"/>
      <c r="AV228" s="397"/>
      <c r="AW228" s="397"/>
      <c r="AX228" s="397"/>
      <c r="AY228" s="397"/>
      <c r="AZ228" s="397"/>
      <c r="BA228" s="397"/>
      <c r="BB228" s="397"/>
      <c r="BC228" s="397"/>
      <c r="BD228" s="553"/>
      <c r="BE228" s="397"/>
      <c r="BF228" s="397"/>
      <c r="BG228" s="397"/>
      <c r="BH228" s="397"/>
    </row>
    <row r="229" spans="2:60" x14ac:dyDescent="0.35">
      <c r="B229" s="319"/>
      <c r="C229" s="147"/>
      <c r="D229" s="147"/>
      <c r="E229" s="320"/>
      <c r="F229" s="321"/>
      <c r="G229" s="149"/>
      <c r="H229" s="148"/>
      <c r="I229" s="148"/>
      <c r="J229" s="322"/>
      <c r="K229" s="324" t="str">
        <f>IFERROR(INDEX(Lookup!$G$3:$G$6,MATCH(J229,Lookup!$F$3:$F$6,0)),"")</f>
        <v/>
      </c>
      <c r="L229" s="323"/>
      <c r="M229" s="322"/>
      <c r="N229" s="846">
        <f t="shared" si="36"/>
        <v>0</v>
      </c>
      <c r="O229" s="325">
        <f t="shared" si="37"/>
        <v>0</v>
      </c>
      <c r="P229" s="847">
        <f>IF(I229&lt;INDEX(Lookup!$U$2:$U$10,MATCH($D$48,Lookup!$S$2:$S$10,0)),0,IF(U229="X",0,IFERROR(L229*50,0)))</f>
        <v>0</v>
      </c>
      <c r="Q229" s="326">
        <f>IF(I229&lt;INDEX(Lookup!$U$2:$U$10,MATCH($D$48,Lookup!$S$2:$S$10,0)),0,IF(U229="X",0,IFERROR(P229*K229,0)))</f>
        <v>0</v>
      </c>
      <c r="R229" s="326">
        <v>0</v>
      </c>
      <c r="S229" s="424">
        <v>0</v>
      </c>
      <c r="T229" s="322"/>
      <c r="U229" s="143"/>
      <c r="V229" s="397"/>
      <c r="W229" s="555"/>
      <c r="X229" s="576">
        <f t="shared" si="38"/>
        <v>0</v>
      </c>
      <c r="Y229" s="576">
        <f t="shared" si="39"/>
        <v>0</v>
      </c>
      <c r="Z229" s="576">
        <f t="shared" si="40"/>
        <v>0</v>
      </c>
      <c r="AA229" s="576">
        <f t="shared" si="41"/>
        <v>0</v>
      </c>
      <c r="AB229" s="553"/>
      <c r="AC229" s="553"/>
      <c r="AD229" s="553"/>
      <c r="AE229" s="553"/>
      <c r="AF229" s="553"/>
      <c r="AG229" s="553"/>
      <c r="AH229" s="553"/>
      <c r="AI229" s="397"/>
      <c r="AJ229" s="555"/>
      <c r="AK229" s="576">
        <f t="shared" si="42"/>
        <v>0</v>
      </c>
      <c r="AL229" s="576">
        <f t="shared" si="43"/>
        <v>0</v>
      </c>
      <c r="AM229" s="599"/>
      <c r="AN229" s="599"/>
      <c r="AO229" s="553"/>
      <c r="AP229" s="553"/>
      <c r="AQ229" s="553"/>
      <c r="AR229" s="553"/>
      <c r="AS229" s="397"/>
      <c r="AT229" s="397"/>
      <c r="AU229" s="397"/>
      <c r="AV229" s="397"/>
      <c r="AW229" s="397"/>
      <c r="AX229" s="397"/>
      <c r="AY229" s="397"/>
      <c r="AZ229" s="397"/>
      <c r="BA229" s="397"/>
      <c r="BB229" s="397"/>
      <c r="BC229" s="397"/>
      <c r="BD229" s="553"/>
      <c r="BE229" s="397"/>
      <c r="BF229" s="397"/>
      <c r="BG229" s="397"/>
      <c r="BH229" s="397"/>
    </row>
    <row r="230" spans="2:60" x14ac:dyDescent="0.35">
      <c r="B230" s="319"/>
      <c r="C230" s="147"/>
      <c r="D230" s="147"/>
      <c r="E230" s="320"/>
      <c r="F230" s="321"/>
      <c r="G230" s="149"/>
      <c r="H230" s="148"/>
      <c r="I230" s="148"/>
      <c r="J230" s="322"/>
      <c r="K230" s="324" t="str">
        <f>IFERROR(INDEX(Lookup!$G$3:$G$6,MATCH(J230,Lookup!$F$3:$F$6,0)),"")</f>
        <v/>
      </c>
      <c r="L230" s="323"/>
      <c r="M230" s="322"/>
      <c r="N230" s="846">
        <f t="shared" si="36"/>
        <v>0</v>
      </c>
      <c r="O230" s="325">
        <f t="shared" si="37"/>
        <v>0</v>
      </c>
      <c r="P230" s="847">
        <f>IF(I230&lt;INDEX(Lookup!$U$2:$U$10,MATCH($D$48,Lookup!$S$2:$S$10,0)),0,IF(U230="X",0,IFERROR(L230*50,0)))</f>
        <v>0</v>
      </c>
      <c r="Q230" s="326">
        <f>IF(I230&lt;INDEX(Lookup!$U$2:$U$10,MATCH($D$48,Lookup!$S$2:$S$10,0)),0,IF(U230="X",0,IFERROR(P230*K230,0)))</f>
        <v>0</v>
      </c>
      <c r="R230" s="326">
        <v>0</v>
      </c>
      <c r="S230" s="424">
        <v>0</v>
      </c>
      <c r="T230" s="322"/>
      <c r="U230" s="143"/>
      <c r="V230" s="397"/>
      <c r="W230" s="555"/>
      <c r="X230" s="576">
        <f t="shared" si="38"/>
        <v>0</v>
      </c>
      <c r="Y230" s="576">
        <f t="shared" si="39"/>
        <v>0</v>
      </c>
      <c r="Z230" s="576">
        <f t="shared" si="40"/>
        <v>0</v>
      </c>
      <c r="AA230" s="576">
        <f t="shared" si="41"/>
        <v>0</v>
      </c>
      <c r="AB230" s="553"/>
      <c r="AC230" s="553"/>
      <c r="AD230" s="553"/>
      <c r="AE230" s="553"/>
      <c r="AF230" s="553"/>
      <c r="AG230" s="553"/>
      <c r="AH230" s="553"/>
      <c r="AI230" s="397"/>
      <c r="AJ230" s="555"/>
      <c r="AK230" s="576">
        <f t="shared" si="42"/>
        <v>0</v>
      </c>
      <c r="AL230" s="576">
        <f t="shared" si="43"/>
        <v>0</v>
      </c>
      <c r="AM230" s="599"/>
      <c r="AN230" s="599"/>
      <c r="AO230" s="553"/>
      <c r="AP230" s="553"/>
      <c r="AQ230" s="553"/>
      <c r="AR230" s="553"/>
      <c r="AS230" s="397"/>
      <c r="AT230" s="397"/>
      <c r="AU230" s="397"/>
      <c r="AV230" s="397"/>
      <c r="AW230" s="397"/>
      <c r="AX230" s="397"/>
      <c r="AY230" s="397"/>
      <c r="AZ230" s="397"/>
      <c r="BA230" s="397"/>
      <c r="BB230" s="397"/>
      <c r="BC230" s="397"/>
      <c r="BD230" s="553"/>
      <c r="BE230" s="397"/>
      <c r="BF230" s="397"/>
      <c r="BG230" s="397"/>
      <c r="BH230" s="397"/>
    </row>
    <row r="231" spans="2:60" x14ac:dyDescent="0.35">
      <c r="B231" s="319"/>
      <c r="C231" s="147"/>
      <c r="D231" s="147"/>
      <c r="E231" s="320"/>
      <c r="F231" s="321"/>
      <c r="G231" s="149"/>
      <c r="H231" s="148"/>
      <c r="I231" s="148"/>
      <c r="J231" s="322"/>
      <c r="K231" s="324" t="str">
        <f>IFERROR(INDEX(Lookup!$G$3:$G$6,MATCH(J231,Lookup!$F$3:$F$6,0)),"")</f>
        <v/>
      </c>
      <c r="L231" s="323"/>
      <c r="M231" s="322"/>
      <c r="N231" s="846">
        <f t="shared" si="36"/>
        <v>0</v>
      </c>
      <c r="O231" s="325">
        <f t="shared" si="37"/>
        <v>0</v>
      </c>
      <c r="P231" s="847">
        <f>IF(I231&lt;INDEX(Lookup!$U$2:$U$10,MATCH($D$48,Lookup!$S$2:$S$10,0)),0,IF(U231="X",0,IFERROR(L231*50,0)))</f>
        <v>0</v>
      </c>
      <c r="Q231" s="326">
        <f>IF(I231&lt;INDEX(Lookup!$U$2:$U$10,MATCH($D$48,Lookup!$S$2:$S$10,0)),0,IF(U231="X",0,IFERROR(P231*K231,0)))</f>
        <v>0</v>
      </c>
      <c r="R231" s="326">
        <v>0</v>
      </c>
      <c r="S231" s="424">
        <v>0</v>
      </c>
      <c r="T231" s="322"/>
      <c r="U231" s="143"/>
      <c r="V231" s="397"/>
      <c r="W231" s="555"/>
      <c r="X231" s="576">
        <f t="shared" si="38"/>
        <v>0</v>
      </c>
      <c r="Y231" s="576">
        <f t="shared" si="39"/>
        <v>0</v>
      </c>
      <c r="Z231" s="576">
        <f t="shared" si="40"/>
        <v>0</v>
      </c>
      <c r="AA231" s="576">
        <f t="shared" si="41"/>
        <v>0</v>
      </c>
      <c r="AB231" s="553"/>
      <c r="AC231" s="553"/>
      <c r="AD231" s="553"/>
      <c r="AE231" s="553"/>
      <c r="AF231" s="553"/>
      <c r="AG231" s="553"/>
      <c r="AH231" s="553"/>
      <c r="AI231" s="397"/>
      <c r="AJ231" s="555"/>
      <c r="AK231" s="576">
        <f t="shared" si="42"/>
        <v>0</v>
      </c>
      <c r="AL231" s="576">
        <f t="shared" si="43"/>
        <v>0</v>
      </c>
      <c r="AM231" s="599"/>
      <c r="AN231" s="599"/>
      <c r="AO231" s="553"/>
      <c r="AP231" s="553"/>
      <c r="AQ231" s="553"/>
      <c r="AR231" s="553"/>
      <c r="AS231" s="397"/>
      <c r="AT231" s="397"/>
      <c r="AU231" s="397"/>
      <c r="AV231" s="397"/>
      <c r="AW231" s="397"/>
      <c r="AX231" s="397"/>
      <c r="AY231" s="397"/>
      <c r="AZ231" s="397"/>
      <c r="BA231" s="397"/>
      <c r="BB231" s="397"/>
      <c r="BC231" s="397"/>
      <c r="BD231" s="553"/>
      <c r="BE231" s="397"/>
      <c r="BF231" s="397"/>
      <c r="BG231" s="397"/>
      <c r="BH231" s="397"/>
    </row>
    <row r="232" spans="2:60" x14ac:dyDescent="0.35">
      <c r="B232" s="319"/>
      <c r="C232" s="147"/>
      <c r="D232" s="147"/>
      <c r="E232" s="320"/>
      <c r="F232" s="321"/>
      <c r="G232" s="149"/>
      <c r="H232" s="148"/>
      <c r="I232" s="148"/>
      <c r="J232" s="322"/>
      <c r="K232" s="324" t="str">
        <f>IFERROR(INDEX(Lookup!$G$3:$G$6,MATCH(J232,Lookup!$F$3:$F$6,0)),"")</f>
        <v/>
      </c>
      <c r="L232" s="323"/>
      <c r="M232" s="322"/>
      <c r="N232" s="846">
        <f t="shared" si="36"/>
        <v>0</v>
      </c>
      <c r="O232" s="325">
        <f t="shared" si="37"/>
        <v>0</v>
      </c>
      <c r="P232" s="847">
        <f>IF(I232&lt;INDEX(Lookup!$U$2:$U$10,MATCH($D$48,Lookup!$S$2:$S$10,0)),0,IF(U232="X",0,IFERROR(L232*50,0)))</f>
        <v>0</v>
      </c>
      <c r="Q232" s="326">
        <f>IF(I232&lt;INDEX(Lookup!$U$2:$U$10,MATCH($D$48,Lookup!$S$2:$S$10,0)),0,IF(U232="X",0,IFERROR(P232*K232,0)))</f>
        <v>0</v>
      </c>
      <c r="R232" s="326">
        <v>0</v>
      </c>
      <c r="S232" s="424">
        <v>0</v>
      </c>
      <c r="T232" s="322"/>
      <c r="U232" s="143"/>
      <c r="V232" s="397"/>
      <c r="W232" s="555"/>
      <c r="X232" s="576">
        <f t="shared" si="38"/>
        <v>0</v>
      </c>
      <c r="Y232" s="576">
        <f t="shared" si="39"/>
        <v>0</v>
      </c>
      <c r="Z232" s="576">
        <f t="shared" si="40"/>
        <v>0</v>
      </c>
      <c r="AA232" s="576">
        <f t="shared" si="41"/>
        <v>0</v>
      </c>
      <c r="AB232" s="553"/>
      <c r="AC232" s="553"/>
      <c r="AD232" s="553"/>
      <c r="AE232" s="553"/>
      <c r="AF232" s="553"/>
      <c r="AG232" s="553"/>
      <c r="AH232" s="553"/>
      <c r="AI232" s="397"/>
      <c r="AJ232" s="555"/>
      <c r="AK232" s="576">
        <f t="shared" si="42"/>
        <v>0</v>
      </c>
      <c r="AL232" s="576">
        <f t="shared" si="43"/>
        <v>0</v>
      </c>
      <c r="AM232" s="599"/>
      <c r="AN232" s="599"/>
      <c r="AO232" s="553"/>
      <c r="AP232" s="553"/>
      <c r="AQ232" s="553"/>
      <c r="AR232" s="553"/>
      <c r="AS232" s="397"/>
      <c r="AT232" s="397"/>
      <c r="AU232" s="397"/>
      <c r="AV232" s="397"/>
      <c r="AW232" s="397"/>
      <c r="AX232" s="397"/>
      <c r="AY232" s="397"/>
      <c r="AZ232" s="397"/>
      <c r="BA232" s="397"/>
      <c r="BB232" s="397"/>
      <c r="BC232" s="397"/>
      <c r="BD232" s="553"/>
      <c r="BE232" s="397"/>
      <c r="BF232" s="397"/>
      <c r="BG232" s="397"/>
      <c r="BH232" s="397"/>
    </row>
    <row r="233" spans="2:60" x14ac:dyDescent="0.35">
      <c r="B233" s="319"/>
      <c r="C233" s="147"/>
      <c r="D233" s="147"/>
      <c r="E233" s="320"/>
      <c r="F233" s="321"/>
      <c r="G233" s="149"/>
      <c r="H233" s="148"/>
      <c r="I233" s="148"/>
      <c r="J233" s="322"/>
      <c r="K233" s="324" t="str">
        <f>IFERROR(INDEX(Lookup!$G$3:$G$6,MATCH(J233,Lookup!$F$3:$F$6,0)),"")</f>
        <v/>
      </c>
      <c r="L233" s="323"/>
      <c r="M233" s="322"/>
      <c r="N233" s="846">
        <f t="shared" si="36"/>
        <v>0</v>
      </c>
      <c r="O233" s="325">
        <f t="shared" si="37"/>
        <v>0</v>
      </c>
      <c r="P233" s="847">
        <f>IF(I233&lt;INDEX(Lookup!$U$2:$U$10,MATCH($D$48,Lookup!$S$2:$S$10,0)),0,IF(U233="X",0,IFERROR(L233*50,0)))</f>
        <v>0</v>
      </c>
      <c r="Q233" s="326">
        <f>IF(I233&lt;INDEX(Lookup!$U$2:$U$10,MATCH($D$48,Lookup!$S$2:$S$10,0)),0,IF(U233="X",0,IFERROR(P233*K233,0)))</f>
        <v>0</v>
      </c>
      <c r="R233" s="326">
        <v>0</v>
      </c>
      <c r="S233" s="424">
        <v>0</v>
      </c>
      <c r="T233" s="322"/>
      <c r="U233" s="143"/>
      <c r="V233" s="397"/>
      <c r="W233" s="555"/>
      <c r="X233" s="576">
        <f t="shared" si="38"/>
        <v>0</v>
      </c>
      <c r="Y233" s="576">
        <f t="shared" si="39"/>
        <v>0</v>
      </c>
      <c r="Z233" s="576">
        <f t="shared" si="40"/>
        <v>0</v>
      </c>
      <c r="AA233" s="576">
        <f t="shared" si="41"/>
        <v>0</v>
      </c>
      <c r="AB233" s="553"/>
      <c r="AC233" s="553"/>
      <c r="AD233" s="553"/>
      <c r="AE233" s="553"/>
      <c r="AF233" s="553"/>
      <c r="AG233" s="553"/>
      <c r="AH233" s="553"/>
      <c r="AI233" s="397"/>
      <c r="AJ233" s="555"/>
      <c r="AK233" s="576">
        <f t="shared" si="42"/>
        <v>0</v>
      </c>
      <c r="AL233" s="576">
        <f t="shared" si="43"/>
        <v>0</v>
      </c>
      <c r="AM233" s="599"/>
      <c r="AN233" s="599"/>
      <c r="AO233" s="553"/>
      <c r="AP233" s="553"/>
      <c r="AQ233" s="553"/>
      <c r="AR233" s="553"/>
      <c r="AS233" s="397"/>
      <c r="AT233" s="397"/>
      <c r="AU233" s="397"/>
      <c r="AV233" s="397"/>
      <c r="AW233" s="397"/>
      <c r="AX233" s="397"/>
      <c r="AY233" s="397"/>
      <c r="AZ233" s="397"/>
      <c r="BA233" s="397"/>
      <c r="BB233" s="397"/>
      <c r="BC233" s="397"/>
      <c r="BD233" s="553"/>
      <c r="BE233" s="397"/>
      <c r="BF233" s="397"/>
      <c r="BG233" s="397"/>
      <c r="BH233" s="397"/>
    </row>
    <row r="234" spans="2:60" x14ac:dyDescent="0.35">
      <c r="B234" s="319"/>
      <c r="C234" s="147"/>
      <c r="D234" s="147"/>
      <c r="E234" s="320"/>
      <c r="F234" s="321"/>
      <c r="G234" s="149"/>
      <c r="H234" s="148"/>
      <c r="I234" s="148"/>
      <c r="J234" s="322"/>
      <c r="K234" s="324" t="str">
        <f>IFERROR(INDEX(Lookup!$G$3:$G$6,MATCH(J234,Lookup!$F$3:$F$6,0)),"")</f>
        <v/>
      </c>
      <c r="L234" s="323"/>
      <c r="M234" s="322"/>
      <c r="N234" s="846">
        <f t="shared" si="36"/>
        <v>0</v>
      </c>
      <c r="O234" s="325">
        <f t="shared" si="37"/>
        <v>0</v>
      </c>
      <c r="P234" s="847">
        <f>IF(I234&lt;INDEX(Lookup!$U$2:$U$10,MATCH($D$48,Lookup!$S$2:$S$10,0)),0,IF(U234="X",0,IFERROR(L234*50,0)))</f>
        <v>0</v>
      </c>
      <c r="Q234" s="326">
        <f>IF(I234&lt;INDEX(Lookup!$U$2:$U$10,MATCH($D$48,Lookup!$S$2:$S$10,0)),0,IF(U234="X",0,IFERROR(P234*K234,0)))</f>
        <v>0</v>
      </c>
      <c r="R234" s="326">
        <v>0</v>
      </c>
      <c r="S234" s="424">
        <v>0</v>
      </c>
      <c r="T234" s="322"/>
      <c r="U234" s="143"/>
      <c r="V234" s="397"/>
      <c r="W234" s="555"/>
      <c r="X234" s="576">
        <f t="shared" si="38"/>
        <v>0</v>
      </c>
      <c r="Y234" s="576">
        <f t="shared" si="39"/>
        <v>0</v>
      </c>
      <c r="Z234" s="576">
        <f t="shared" si="40"/>
        <v>0</v>
      </c>
      <c r="AA234" s="576">
        <f t="shared" si="41"/>
        <v>0</v>
      </c>
      <c r="AB234" s="553"/>
      <c r="AC234" s="553"/>
      <c r="AD234" s="553"/>
      <c r="AE234" s="553"/>
      <c r="AF234" s="553"/>
      <c r="AG234" s="553"/>
      <c r="AH234" s="553"/>
      <c r="AI234" s="397"/>
      <c r="AJ234" s="555"/>
      <c r="AK234" s="576">
        <f t="shared" si="42"/>
        <v>0</v>
      </c>
      <c r="AL234" s="576">
        <f t="shared" si="43"/>
        <v>0</v>
      </c>
      <c r="AM234" s="599"/>
      <c r="AN234" s="599"/>
      <c r="AO234" s="553"/>
      <c r="AP234" s="553"/>
      <c r="AQ234" s="553"/>
      <c r="AR234" s="553"/>
      <c r="AS234" s="397"/>
      <c r="AT234" s="397"/>
      <c r="AU234" s="397"/>
      <c r="AV234" s="397"/>
      <c r="AW234" s="397"/>
      <c r="AX234" s="397"/>
      <c r="AY234" s="397"/>
      <c r="AZ234" s="397"/>
      <c r="BA234" s="397"/>
      <c r="BB234" s="397"/>
      <c r="BC234" s="397"/>
      <c r="BD234" s="553"/>
      <c r="BE234" s="397"/>
      <c r="BF234" s="397"/>
      <c r="BG234" s="397"/>
      <c r="BH234" s="397"/>
    </row>
    <row r="235" spans="2:60" x14ac:dyDescent="0.35">
      <c r="B235" s="319"/>
      <c r="C235" s="147"/>
      <c r="D235" s="147"/>
      <c r="E235" s="320"/>
      <c r="F235" s="321"/>
      <c r="G235" s="149"/>
      <c r="H235" s="148"/>
      <c r="I235" s="148"/>
      <c r="J235" s="322"/>
      <c r="K235" s="324" t="str">
        <f>IFERROR(INDEX(Lookup!$G$3:$G$6,MATCH(J235,Lookup!$F$3:$F$6,0)),"")</f>
        <v/>
      </c>
      <c r="L235" s="323"/>
      <c r="M235" s="322"/>
      <c r="N235" s="846">
        <f t="shared" si="36"/>
        <v>0</v>
      </c>
      <c r="O235" s="325">
        <f t="shared" si="37"/>
        <v>0</v>
      </c>
      <c r="P235" s="847">
        <f>IF(I235&lt;INDEX(Lookup!$U$2:$U$10,MATCH($D$48,Lookup!$S$2:$S$10,0)),0,IF(U235="X",0,IFERROR(L235*50,0)))</f>
        <v>0</v>
      </c>
      <c r="Q235" s="326">
        <f>IF(I235&lt;INDEX(Lookup!$U$2:$U$10,MATCH($D$48,Lookup!$S$2:$S$10,0)),0,IF(U235="X",0,IFERROR(P235*K235,0)))</f>
        <v>0</v>
      </c>
      <c r="R235" s="326">
        <v>0</v>
      </c>
      <c r="S235" s="424">
        <v>0</v>
      </c>
      <c r="T235" s="322"/>
      <c r="U235" s="143"/>
      <c r="V235" s="397"/>
      <c r="W235" s="555"/>
      <c r="X235" s="576">
        <f t="shared" si="38"/>
        <v>0</v>
      </c>
      <c r="Y235" s="576">
        <f t="shared" si="39"/>
        <v>0</v>
      </c>
      <c r="Z235" s="576">
        <f t="shared" si="40"/>
        <v>0</v>
      </c>
      <c r="AA235" s="576">
        <f t="shared" si="41"/>
        <v>0</v>
      </c>
      <c r="AB235" s="553"/>
      <c r="AC235" s="553"/>
      <c r="AD235" s="553"/>
      <c r="AE235" s="553"/>
      <c r="AF235" s="553"/>
      <c r="AG235" s="553"/>
      <c r="AH235" s="553"/>
      <c r="AI235" s="397"/>
      <c r="AJ235" s="555"/>
      <c r="AK235" s="576">
        <f t="shared" si="42"/>
        <v>0</v>
      </c>
      <c r="AL235" s="576">
        <f t="shared" si="43"/>
        <v>0</v>
      </c>
      <c r="AM235" s="599"/>
      <c r="AN235" s="599"/>
      <c r="AO235" s="553"/>
      <c r="AP235" s="553"/>
      <c r="AQ235" s="553"/>
      <c r="AR235" s="553"/>
      <c r="AS235" s="397"/>
      <c r="AT235" s="397"/>
      <c r="AU235" s="397"/>
      <c r="AV235" s="397"/>
      <c r="AW235" s="397"/>
      <c r="AX235" s="397"/>
      <c r="AY235" s="397"/>
      <c r="AZ235" s="397"/>
      <c r="BA235" s="397"/>
      <c r="BB235" s="397"/>
      <c r="BC235" s="397"/>
      <c r="BD235" s="553"/>
      <c r="BE235" s="397"/>
      <c r="BF235" s="397"/>
      <c r="BG235" s="397"/>
      <c r="BH235" s="397"/>
    </row>
    <row r="236" spans="2:60" x14ac:dyDescent="0.35">
      <c r="B236" s="319"/>
      <c r="C236" s="147"/>
      <c r="D236" s="147"/>
      <c r="E236" s="320"/>
      <c r="F236" s="321"/>
      <c r="G236" s="149"/>
      <c r="H236" s="148"/>
      <c r="I236" s="148"/>
      <c r="J236" s="322"/>
      <c r="K236" s="324" t="str">
        <f>IFERROR(INDEX(Lookup!$G$3:$G$6,MATCH(J236,Lookup!$F$3:$F$6,0)),"")</f>
        <v/>
      </c>
      <c r="L236" s="323"/>
      <c r="M236" s="322"/>
      <c r="N236" s="846">
        <f t="shared" si="36"/>
        <v>0</v>
      </c>
      <c r="O236" s="325">
        <f t="shared" si="37"/>
        <v>0</v>
      </c>
      <c r="P236" s="847">
        <f>IF(I236&lt;INDEX(Lookup!$U$2:$U$10,MATCH($D$48,Lookup!$S$2:$S$10,0)),0,IF(U236="X",0,IFERROR(L236*50,0)))</f>
        <v>0</v>
      </c>
      <c r="Q236" s="326">
        <f>IF(I236&lt;INDEX(Lookup!$U$2:$U$10,MATCH($D$48,Lookup!$S$2:$S$10,0)),0,IF(U236="X",0,IFERROR(P236*K236,0)))</f>
        <v>0</v>
      </c>
      <c r="R236" s="326">
        <v>0</v>
      </c>
      <c r="S236" s="424">
        <v>0</v>
      </c>
      <c r="T236" s="322"/>
      <c r="U236" s="143"/>
      <c r="V236" s="397"/>
      <c r="W236" s="555"/>
      <c r="X236" s="576">
        <f t="shared" si="38"/>
        <v>0</v>
      </c>
      <c r="Y236" s="576">
        <f t="shared" si="39"/>
        <v>0</v>
      </c>
      <c r="Z236" s="576">
        <f t="shared" si="40"/>
        <v>0</v>
      </c>
      <c r="AA236" s="576">
        <f t="shared" si="41"/>
        <v>0</v>
      </c>
      <c r="AB236" s="553"/>
      <c r="AC236" s="553"/>
      <c r="AD236" s="553"/>
      <c r="AE236" s="553"/>
      <c r="AF236" s="553"/>
      <c r="AG236" s="553"/>
      <c r="AH236" s="553"/>
      <c r="AI236" s="397"/>
      <c r="AJ236" s="555"/>
      <c r="AK236" s="576">
        <f t="shared" si="42"/>
        <v>0</v>
      </c>
      <c r="AL236" s="576">
        <f t="shared" si="43"/>
        <v>0</v>
      </c>
      <c r="AM236" s="599"/>
      <c r="AN236" s="599"/>
      <c r="AO236" s="553"/>
      <c r="AP236" s="553"/>
      <c r="AQ236" s="553"/>
      <c r="AR236" s="553"/>
      <c r="AS236" s="397"/>
      <c r="AT236" s="397"/>
      <c r="AU236" s="397"/>
      <c r="AV236" s="397"/>
      <c r="AW236" s="397"/>
      <c r="AX236" s="397"/>
      <c r="AY236" s="397"/>
      <c r="AZ236" s="397"/>
      <c r="BA236" s="397"/>
      <c r="BB236" s="397"/>
      <c r="BC236" s="397"/>
      <c r="BD236" s="553"/>
      <c r="BE236" s="397"/>
      <c r="BF236" s="397"/>
      <c r="BG236" s="397"/>
      <c r="BH236" s="397"/>
    </row>
    <row r="237" spans="2:60" x14ac:dyDescent="0.35">
      <c r="B237" s="319"/>
      <c r="C237" s="147"/>
      <c r="D237" s="147"/>
      <c r="E237" s="320"/>
      <c r="F237" s="321"/>
      <c r="G237" s="149"/>
      <c r="H237" s="148"/>
      <c r="I237" s="148"/>
      <c r="J237" s="322"/>
      <c r="K237" s="324" t="str">
        <f>IFERROR(INDEX(Lookup!$G$3:$G$6,MATCH(J237,Lookup!$F$3:$F$6,0)),"")</f>
        <v/>
      </c>
      <c r="L237" s="323"/>
      <c r="M237" s="322"/>
      <c r="N237" s="846">
        <f t="shared" si="36"/>
        <v>0</v>
      </c>
      <c r="O237" s="325">
        <f t="shared" si="37"/>
        <v>0</v>
      </c>
      <c r="P237" s="847">
        <f>IF(I237&lt;INDEX(Lookup!$U$2:$U$10,MATCH($D$48,Lookup!$S$2:$S$10,0)),0,IF(U237="X",0,IFERROR(L237*50,0)))</f>
        <v>0</v>
      </c>
      <c r="Q237" s="326">
        <f>IF(I237&lt;INDEX(Lookup!$U$2:$U$10,MATCH($D$48,Lookup!$S$2:$S$10,0)),0,IF(U237="X",0,IFERROR(P237*K237,0)))</f>
        <v>0</v>
      </c>
      <c r="R237" s="326">
        <v>0</v>
      </c>
      <c r="S237" s="424">
        <v>0</v>
      </c>
      <c r="T237" s="322"/>
      <c r="U237" s="143"/>
      <c r="V237" s="397"/>
      <c r="W237" s="555"/>
      <c r="X237" s="576">
        <f t="shared" si="38"/>
        <v>0</v>
      </c>
      <c r="Y237" s="576">
        <f t="shared" si="39"/>
        <v>0</v>
      </c>
      <c r="Z237" s="576">
        <f t="shared" si="40"/>
        <v>0</v>
      </c>
      <c r="AA237" s="576">
        <f t="shared" si="41"/>
        <v>0</v>
      </c>
      <c r="AB237" s="553"/>
      <c r="AC237" s="553"/>
      <c r="AD237" s="553"/>
      <c r="AE237" s="553"/>
      <c r="AF237" s="553"/>
      <c r="AG237" s="553"/>
      <c r="AH237" s="553"/>
      <c r="AI237" s="397"/>
      <c r="AJ237" s="555"/>
      <c r="AK237" s="576">
        <f t="shared" si="42"/>
        <v>0</v>
      </c>
      <c r="AL237" s="576">
        <f t="shared" si="43"/>
        <v>0</v>
      </c>
      <c r="AM237" s="599"/>
      <c r="AN237" s="599"/>
      <c r="AO237" s="553"/>
      <c r="AP237" s="553"/>
      <c r="AQ237" s="553"/>
      <c r="AR237" s="553"/>
      <c r="AS237" s="397"/>
      <c r="AT237" s="397"/>
      <c r="AU237" s="397"/>
      <c r="AV237" s="397"/>
      <c r="AW237" s="397"/>
      <c r="AX237" s="397"/>
      <c r="AY237" s="397"/>
      <c r="AZ237" s="397"/>
      <c r="BA237" s="397"/>
      <c r="BB237" s="397"/>
      <c r="BC237" s="397"/>
      <c r="BD237" s="553"/>
      <c r="BE237" s="397"/>
      <c r="BF237" s="397"/>
      <c r="BG237" s="397"/>
      <c r="BH237" s="397"/>
    </row>
    <row r="238" spans="2:60" x14ac:dyDescent="0.35">
      <c r="B238" s="319"/>
      <c r="C238" s="147"/>
      <c r="D238" s="147"/>
      <c r="E238" s="320"/>
      <c r="F238" s="321"/>
      <c r="G238" s="149"/>
      <c r="H238" s="148"/>
      <c r="I238" s="148"/>
      <c r="J238" s="322"/>
      <c r="K238" s="324" t="str">
        <f>IFERROR(INDEX(Lookup!$G$3:$G$6,MATCH(J238,Lookup!$F$3:$F$6,0)),"")</f>
        <v/>
      </c>
      <c r="L238" s="323"/>
      <c r="M238" s="322"/>
      <c r="N238" s="846">
        <f t="shared" si="36"/>
        <v>0</v>
      </c>
      <c r="O238" s="325">
        <f t="shared" si="37"/>
        <v>0</v>
      </c>
      <c r="P238" s="847">
        <f>IF(I238&lt;INDEX(Lookup!$U$2:$U$10,MATCH($D$48,Lookup!$S$2:$S$10,0)),0,IF(U238="X",0,IFERROR(L238*50,0)))</f>
        <v>0</v>
      </c>
      <c r="Q238" s="326">
        <f>IF(I238&lt;INDEX(Lookup!$U$2:$U$10,MATCH($D$48,Lookup!$S$2:$S$10,0)),0,IF(U238="X",0,IFERROR(P238*K238,0)))</f>
        <v>0</v>
      </c>
      <c r="R238" s="326">
        <v>0</v>
      </c>
      <c r="S238" s="424">
        <v>0</v>
      </c>
      <c r="T238" s="322"/>
      <c r="U238" s="143"/>
      <c r="V238" s="397"/>
      <c r="W238" s="555"/>
      <c r="X238" s="576">
        <f t="shared" si="38"/>
        <v>0</v>
      </c>
      <c r="Y238" s="576">
        <f t="shared" si="39"/>
        <v>0</v>
      </c>
      <c r="Z238" s="576">
        <f t="shared" si="40"/>
        <v>0</v>
      </c>
      <c r="AA238" s="576">
        <f t="shared" si="41"/>
        <v>0</v>
      </c>
      <c r="AB238" s="553"/>
      <c r="AC238" s="553"/>
      <c r="AD238" s="553"/>
      <c r="AE238" s="553"/>
      <c r="AF238" s="553"/>
      <c r="AG238" s="553"/>
      <c r="AH238" s="553"/>
      <c r="AI238" s="397"/>
      <c r="AJ238" s="555"/>
      <c r="AK238" s="576">
        <f t="shared" si="42"/>
        <v>0</v>
      </c>
      <c r="AL238" s="576">
        <f t="shared" si="43"/>
        <v>0</v>
      </c>
      <c r="AM238" s="599"/>
      <c r="AN238" s="599"/>
      <c r="AO238" s="553"/>
      <c r="AP238" s="553"/>
      <c r="AQ238" s="553"/>
      <c r="AR238" s="553"/>
      <c r="AS238" s="397"/>
      <c r="AT238" s="397"/>
      <c r="AU238" s="397"/>
      <c r="AV238" s="397"/>
      <c r="AW238" s="397"/>
      <c r="AX238" s="397"/>
      <c r="AY238" s="397"/>
      <c r="AZ238" s="397"/>
      <c r="BA238" s="397"/>
      <c r="BB238" s="397"/>
      <c r="BC238" s="397"/>
      <c r="BD238" s="553"/>
      <c r="BE238" s="397"/>
      <c r="BF238" s="397"/>
      <c r="BG238" s="397"/>
      <c r="BH238" s="397"/>
    </row>
    <row r="239" spans="2:60" x14ac:dyDescent="0.35">
      <c r="B239" s="319"/>
      <c r="C239" s="147"/>
      <c r="D239" s="147"/>
      <c r="E239" s="320"/>
      <c r="F239" s="321"/>
      <c r="G239" s="149"/>
      <c r="H239" s="148"/>
      <c r="I239" s="148"/>
      <c r="J239" s="322"/>
      <c r="K239" s="324" t="str">
        <f>IFERROR(INDEX(Lookup!$G$3:$G$6,MATCH(J239,Lookup!$F$3:$F$6,0)),"")</f>
        <v/>
      </c>
      <c r="L239" s="323"/>
      <c r="M239" s="322"/>
      <c r="N239" s="846">
        <f t="shared" si="36"/>
        <v>0</v>
      </c>
      <c r="O239" s="325">
        <f t="shared" si="37"/>
        <v>0</v>
      </c>
      <c r="P239" s="847">
        <f>IF(I239&lt;INDEX(Lookup!$U$2:$U$10,MATCH($D$48,Lookup!$S$2:$S$10,0)),0,IF(U239="X",0,IFERROR(L239*50,0)))</f>
        <v>0</v>
      </c>
      <c r="Q239" s="326">
        <f>IF(I239&lt;INDEX(Lookup!$U$2:$U$10,MATCH($D$48,Lookup!$S$2:$S$10,0)),0,IF(U239="X",0,IFERROR(P239*K239,0)))</f>
        <v>0</v>
      </c>
      <c r="R239" s="326">
        <v>0</v>
      </c>
      <c r="S239" s="424">
        <v>0</v>
      </c>
      <c r="T239" s="322"/>
      <c r="U239" s="143"/>
      <c r="V239" s="397"/>
      <c r="W239" s="555"/>
      <c r="X239" s="576">
        <f t="shared" si="38"/>
        <v>0</v>
      </c>
      <c r="Y239" s="576">
        <f t="shared" si="39"/>
        <v>0</v>
      </c>
      <c r="Z239" s="576">
        <f t="shared" si="40"/>
        <v>0</v>
      </c>
      <c r="AA239" s="576">
        <f t="shared" si="41"/>
        <v>0</v>
      </c>
      <c r="AB239" s="553"/>
      <c r="AC239" s="553"/>
      <c r="AD239" s="553"/>
      <c r="AE239" s="553"/>
      <c r="AF239" s="553"/>
      <c r="AG239" s="553"/>
      <c r="AH239" s="553"/>
      <c r="AI239" s="397"/>
      <c r="AJ239" s="555"/>
      <c r="AK239" s="576">
        <f t="shared" si="42"/>
        <v>0</v>
      </c>
      <c r="AL239" s="576">
        <f t="shared" si="43"/>
        <v>0</v>
      </c>
      <c r="AM239" s="599"/>
      <c r="AN239" s="599"/>
      <c r="AO239" s="553"/>
      <c r="AP239" s="553"/>
      <c r="AQ239" s="553"/>
      <c r="AR239" s="553"/>
      <c r="AS239" s="397"/>
      <c r="AT239" s="397"/>
      <c r="AU239" s="397"/>
      <c r="AV239" s="397"/>
      <c r="AW239" s="397"/>
      <c r="AX239" s="397"/>
      <c r="AY239" s="397"/>
      <c r="AZ239" s="397"/>
      <c r="BA239" s="397"/>
      <c r="BB239" s="397"/>
      <c r="BC239" s="397"/>
      <c r="BD239" s="553"/>
      <c r="BE239" s="397"/>
      <c r="BF239" s="397"/>
      <c r="BG239" s="397"/>
      <c r="BH239" s="397"/>
    </row>
    <row r="240" spans="2:60" x14ac:dyDescent="0.35">
      <c r="B240" s="319"/>
      <c r="C240" s="147"/>
      <c r="D240" s="147"/>
      <c r="E240" s="320"/>
      <c r="F240" s="321"/>
      <c r="G240" s="149"/>
      <c r="H240" s="148"/>
      <c r="I240" s="148"/>
      <c r="J240" s="322"/>
      <c r="K240" s="324" t="str">
        <f>IFERROR(INDEX(Lookup!$G$3:$G$6,MATCH(J240,Lookup!$F$3:$F$6,0)),"")</f>
        <v/>
      </c>
      <c r="L240" s="323"/>
      <c r="M240" s="322"/>
      <c r="N240" s="846">
        <f t="shared" si="36"/>
        <v>0</v>
      </c>
      <c r="O240" s="325">
        <f t="shared" si="37"/>
        <v>0</v>
      </c>
      <c r="P240" s="847">
        <f>IF(I240&lt;INDEX(Lookup!$U$2:$U$10,MATCH($D$48,Lookup!$S$2:$S$10,0)),0,IF(U240="X",0,IFERROR(L240*50,0)))</f>
        <v>0</v>
      </c>
      <c r="Q240" s="326">
        <f>IF(I240&lt;INDEX(Lookup!$U$2:$U$10,MATCH($D$48,Lookup!$S$2:$S$10,0)),0,IF(U240="X",0,IFERROR(P240*K240,0)))</f>
        <v>0</v>
      </c>
      <c r="R240" s="326">
        <v>0</v>
      </c>
      <c r="S240" s="424">
        <v>0</v>
      </c>
      <c r="T240" s="322"/>
      <c r="U240" s="143"/>
      <c r="V240" s="397"/>
      <c r="W240" s="555"/>
      <c r="X240" s="576">
        <f t="shared" si="38"/>
        <v>0</v>
      </c>
      <c r="Y240" s="576">
        <f t="shared" si="39"/>
        <v>0</v>
      </c>
      <c r="Z240" s="576">
        <f t="shared" si="40"/>
        <v>0</v>
      </c>
      <c r="AA240" s="576">
        <f t="shared" si="41"/>
        <v>0</v>
      </c>
      <c r="AB240" s="553"/>
      <c r="AC240" s="553"/>
      <c r="AD240" s="553"/>
      <c r="AE240" s="553"/>
      <c r="AF240" s="553"/>
      <c r="AG240" s="553"/>
      <c r="AH240" s="553"/>
      <c r="AI240" s="397"/>
      <c r="AJ240" s="555"/>
      <c r="AK240" s="576">
        <f t="shared" si="42"/>
        <v>0</v>
      </c>
      <c r="AL240" s="576">
        <f t="shared" si="43"/>
        <v>0</v>
      </c>
      <c r="AM240" s="599"/>
      <c r="AN240" s="599"/>
      <c r="AO240" s="553"/>
      <c r="AP240" s="553"/>
      <c r="AQ240" s="553"/>
      <c r="AR240" s="553"/>
      <c r="AS240" s="397"/>
      <c r="AT240" s="397"/>
      <c r="AU240" s="397"/>
      <c r="AV240" s="397"/>
      <c r="AW240" s="397"/>
      <c r="AX240" s="397"/>
      <c r="AY240" s="397"/>
      <c r="AZ240" s="397"/>
      <c r="BA240" s="397"/>
      <c r="BB240" s="397"/>
      <c r="BC240" s="397"/>
      <c r="BD240" s="553"/>
      <c r="BE240" s="397"/>
      <c r="BF240" s="397"/>
      <c r="BG240" s="397"/>
      <c r="BH240" s="397"/>
    </row>
    <row r="241" spans="2:60" x14ac:dyDescent="0.35">
      <c r="B241" s="319"/>
      <c r="C241" s="147"/>
      <c r="D241" s="147"/>
      <c r="E241" s="320"/>
      <c r="F241" s="321"/>
      <c r="G241" s="149"/>
      <c r="H241" s="148"/>
      <c r="I241" s="148"/>
      <c r="J241" s="322"/>
      <c r="K241" s="324" t="str">
        <f>IFERROR(INDEX(Lookup!$G$3:$G$6,MATCH(J241,Lookup!$F$3:$F$6,0)),"")</f>
        <v/>
      </c>
      <c r="L241" s="323"/>
      <c r="M241" s="322"/>
      <c r="N241" s="846">
        <f t="shared" si="36"/>
        <v>0</v>
      </c>
      <c r="O241" s="325">
        <f t="shared" si="37"/>
        <v>0</v>
      </c>
      <c r="P241" s="847">
        <f>IF(I241&lt;INDEX(Lookup!$U$2:$U$10,MATCH($D$48,Lookup!$S$2:$S$10,0)),0,IF(U241="X",0,IFERROR(L241*50,0)))</f>
        <v>0</v>
      </c>
      <c r="Q241" s="326">
        <f>IF(I241&lt;INDEX(Lookup!$U$2:$U$10,MATCH($D$48,Lookup!$S$2:$S$10,0)),0,IF(U241="X",0,IFERROR(P241*K241,0)))</f>
        <v>0</v>
      </c>
      <c r="R241" s="326">
        <v>0</v>
      </c>
      <c r="S241" s="424">
        <v>0</v>
      </c>
      <c r="T241" s="322"/>
      <c r="U241" s="143"/>
      <c r="V241" s="397"/>
      <c r="W241" s="555"/>
      <c r="X241" s="576">
        <f t="shared" si="38"/>
        <v>0</v>
      </c>
      <c r="Y241" s="576">
        <f t="shared" si="39"/>
        <v>0</v>
      </c>
      <c r="Z241" s="576">
        <f t="shared" si="40"/>
        <v>0</v>
      </c>
      <c r="AA241" s="576">
        <f t="shared" si="41"/>
        <v>0</v>
      </c>
      <c r="AB241" s="553"/>
      <c r="AC241" s="553"/>
      <c r="AD241" s="553"/>
      <c r="AE241" s="553"/>
      <c r="AF241" s="553"/>
      <c r="AG241" s="553"/>
      <c r="AH241" s="553"/>
      <c r="AI241" s="397"/>
      <c r="AJ241" s="555"/>
      <c r="AK241" s="576">
        <f t="shared" si="42"/>
        <v>0</v>
      </c>
      <c r="AL241" s="576">
        <f t="shared" si="43"/>
        <v>0</v>
      </c>
      <c r="AM241" s="599"/>
      <c r="AN241" s="599"/>
      <c r="AO241" s="553"/>
      <c r="AP241" s="553"/>
      <c r="AQ241" s="553"/>
      <c r="AR241" s="553"/>
      <c r="AS241" s="397"/>
      <c r="AT241" s="397"/>
      <c r="AU241" s="397"/>
      <c r="AV241" s="397"/>
      <c r="AW241" s="397"/>
      <c r="AX241" s="397"/>
      <c r="AY241" s="397"/>
      <c r="AZ241" s="397"/>
      <c r="BA241" s="397"/>
      <c r="BB241" s="397"/>
      <c r="BC241" s="397"/>
      <c r="BD241" s="553"/>
      <c r="BE241" s="397"/>
      <c r="BF241" s="397"/>
      <c r="BG241" s="397"/>
      <c r="BH241" s="397"/>
    </row>
    <row r="242" spans="2:60" x14ac:dyDescent="0.35">
      <c r="B242" s="319"/>
      <c r="C242" s="147"/>
      <c r="D242" s="147"/>
      <c r="E242" s="320"/>
      <c r="F242" s="321"/>
      <c r="G242" s="149"/>
      <c r="H242" s="148"/>
      <c r="I242" s="148"/>
      <c r="J242" s="322"/>
      <c r="K242" s="324" t="str">
        <f>IFERROR(INDEX(Lookup!$G$3:$G$6,MATCH(J242,Lookup!$F$3:$F$6,0)),"")</f>
        <v/>
      </c>
      <c r="L242" s="323"/>
      <c r="M242" s="322"/>
      <c r="N242" s="846">
        <f t="shared" si="36"/>
        <v>0</v>
      </c>
      <c r="O242" s="325">
        <f t="shared" si="37"/>
        <v>0</v>
      </c>
      <c r="P242" s="847">
        <f>IF(I242&lt;INDEX(Lookup!$U$2:$U$10,MATCH($D$48,Lookup!$S$2:$S$10,0)),0,IF(U242="X",0,IFERROR(L242*50,0)))</f>
        <v>0</v>
      </c>
      <c r="Q242" s="326">
        <f>IF(I242&lt;INDEX(Lookup!$U$2:$U$10,MATCH($D$48,Lookup!$S$2:$S$10,0)),0,IF(U242="X",0,IFERROR(P242*K242,0)))</f>
        <v>0</v>
      </c>
      <c r="R242" s="326">
        <v>0</v>
      </c>
      <c r="S242" s="424">
        <v>0</v>
      </c>
      <c r="T242" s="322"/>
      <c r="U242" s="143"/>
      <c r="V242" s="397"/>
      <c r="W242" s="555"/>
      <c r="X242" s="576">
        <f t="shared" si="38"/>
        <v>0</v>
      </c>
      <c r="Y242" s="576">
        <f t="shared" si="39"/>
        <v>0</v>
      </c>
      <c r="Z242" s="576">
        <f t="shared" si="40"/>
        <v>0</v>
      </c>
      <c r="AA242" s="576">
        <f t="shared" si="41"/>
        <v>0</v>
      </c>
      <c r="AB242" s="553"/>
      <c r="AC242" s="553"/>
      <c r="AD242" s="553"/>
      <c r="AE242" s="553"/>
      <c r="AF242" s="553"/>
      <c r="AG242" s="553"/>
      <c r="AH242" s="553"/>
      <c r="AI242" s="397"/>
      <c r="AJ242" s="555"/>
      <c r="AK242" s="576">
        <f t="shared" si="42"/>
        <v>0</v>
      </c>
      <c r="AL242" s="576">
        <f t="shared" si="43"/>
        <v>0</v>
      </c>
      <c r="AM242" s="599"/>
      <c r="AN242" s="599"/>
      <c r="AO242" s="553"/>
      <c r="AP242" s="553"/>
      <c r="AQ242" s="553"/>
      <c r="AR242" s="553"/>
      <c r="AS242" s="397"/>
      <c r="AT242" s="397"/>
      <c r="AU242" s="397"/>
      <c r="AV242" s="397"/>
      <c r="AW242" s="397"/>
      <c r="AX242" s="397"/>
      <c r="AY242" s="397"/>
      <c r="AZ242" s="397"/>
      <c r="BA242" s="397"/>
      <c r="BB242" s="397"/>
      <c r="BC242" s="397"/>
      <c r="BD242" s="553"/>
      <c r="BE242" s="397"/>
      <c r="BF242" s="397"/>
      <c r="BG242" s="397"/>
      <c r="BH242" s="397"/>
    </row>
    <row r="243" spans="2:60" x14ac:dyDescent="0.35">
      <c r="B243" s="319"/>
      <c r="C243" s="147"/>
      <c r="D243" s="147"/>
      <c r="E243" s="320"/>
      <c r="F243" s="321"/>
      <c r="G243" s="149"/>
      <c r="H243" s="148"/>
      <c r="I243" s="148"/>
      <c r="J243" s="322"/>
      <c r="K243" s="324" t="str">
        <f>IFERROR(INDEX(Lookup!$G$3:$G$6,MATCH(J243,Lookup!$F$3:$F$6,0)),"")</f>
        <v/>
      </c>
      <c r="L243" s="323"/>
      <c r="M243" s="322"/>
      <c r="N243" s="846">
        <f t="shared" ref="N243:N306" si="44">L243*M243</f>
        <v>0</v>
      </c>
      <c r="O243" s="325">
        <f t="shared" si="37"/>
        <v>0</v>
      </c>
      <c r="P243" s="847">
        <f>IF(I243&lt;INDEX(Lookup!$U$2:$U$10,MATCH($D$48,Lookup!$S$2:$S$10,0)),0,IF(U243="X",0,IFERROR(L243*50,0)))</f>
        <v>0</v>
      </c>
      <c r="Q243" s="326">
        <f>IF(I243&lt;INDEX(Lookup!$U$2:$U$10,MATCH($D$48,Lookup!$S$2:$S$10,0)),0,IF(U243="X",0,IFERROR(P243*K243,0)))</f>
        <v>0</v>
      </c>
      <c r="R243" s="326">
        <v>0</v>
      </c>
      <c r="S243" s="424">
        <v>0</v>
      </c>
      <c r="T243" s="322"/>
      <c r="U243" s="143"/>
      <c r="V243" s="397"/>
      <c r="W243" s="555"/>
      <c r="X243" s="576">
        <f t="shared" si="38"/>
        <v>0</v>
      </c>
      <c r="Y243" s="576">
        <f t="shared" si="39"/>
        <v>0</v>
      </c>
      <c r="Z243" s="576">
        <f t="shared" si="40"/>
        <v>0</v>
      </c>
      <c r="AA243" s="576">
        <f t="shared" si="41"/>
        <v>0</v>
      </c>
      <c r="AB243" s="553"/>
      <c r="AC243" s="553"/>
      <c r="AD243" s="553"/>
      <c r="AE243" s="553"/>
      <c r="AF243" s="553"/>
      <c r="AG243" s="553"/>
      <c r="AH243" s="553"/>
      <c r="AI243" s="397"/>
      <c r="AJ243" s="555"/>
      <c r="AK243" s="576">
        <f t="shared" si="42"/>
        <v>0</v>
      </c>
      <c r="AL243" s="576">
        <f t="shared" si="43"/>
        <v>0</v>
      </c>
      <c r="AM243" s="599"/>
      <c r="AN243" s="599"/>
      <c r="AO243" s="553"/>
      <c r="AP243" s="553"/>
      <c r="AQ243" s="553"/>
      <c r="AR243" s="553"/>
      <c r="AS243" s="397"/>
      <c r="AT243" s="397"/>
      <c r="AU243" s="397"/>
      <c r="AV243" s="397"/>
      <c r="AW243" s="397"/>
      <c r="AX243" s="397"/>
      <c r="AY243" s="397"/>
      <c r="AZ243" s="397"/>
      <c r="BA243" s="397"/>
      <c r="BB243" s="397"/>
      <c r="BC243" s="397"/>
      <c r="BD243" s="553"/>
      <c r="BE243" s="397"/>
      <c r="BF243" s="397"/>
      <c r="BG243" s="397"/>
      <c r="BH243" s="397"/>
    </row>
    <row r="244" spans="2:60" x14ac:dyDescent="0.35">
      <c r="B244" s="319"/>
      <c r="C244" s="147"/>
      <c r="D244" s="147"/>
      <c r="E244" s="320"/>
      <c r="F244" s="321"/>
      <c r="G244" s="149"/>
      <c r="H244" s="148"/>
      <c r="I244" s="148"/>
      <c r="J244" s="322"/>
      <c r="K244" s="324" t="str">
        <f>IFERROR(INDEX(Lookup!$G$3:$G$6,MATCH(J244,Lookup!$F$3:$F$6,0)),"")</f>
        <v/>
      </c>
      <c r="L244" s="323"/>
      <c r="M244" s="322"/>
      <c r="N244" s="846">
        <f t="shared" si="44"/>
        <v>0</v>
      </c>
      <c r="O244" s="325">
        <f t="shared" ref="O244:O307" si="45">IFERROR(ROUND((N244*K244),2),0)</f>
        <v>0</v>
      </c>
      <c r="P244" s="847">
        <f>IF(I244&lt;INDEX(Lookup!$U$2:$U$10,MATCH($D$48,Lookup!$S$2:$S$10,0)),0,IF(U244="X",0,IFERROR(L244*50,0)))</f>
        <v>0</v>
      </c>
      <c r="Q244" s="326">
        <f>IF(I244&lt;INDEX(Lookup!$U$2:$U$10,MATCH($D$48,Lookup!$S$2:$S$10,0)),0,IF(U244="X",0,IFERROR(P244*K244,0)))</f>
        <v>0</v>
      </c>
      <c r="R244" s="326">
        <v>0</v>
      </c>
      <c r="S244" s="424">
        <v>0</v>
      </c>
      <c r="T244" s="322"/>
      <c r="U244" s="143"/>
      <c r="V244" s="397"/>
      <c r="W244" s="555"/>
      <c r="X244" s="576">
        <f t="shared" ref="X244:X307" si="46">Q244*$I$30</f>
        <v>0</v>
      </c>
      <c r="Y244" s="576">
        <f t="shared" ref="Y244:Y307" si="47">S244*$I$40</f>
        <v>0</v>
      </c>
      <c r="Z244" s="576">
        <f t="shared" ref="Z244:Z307" si="48">X244-Q244</f>
        <v>0</v>
      </c>
      <c r="AA244" s="576">
        <f t="shared" ref="AA244:AA307" si="49">Y244-S244</f>
        <v>0</v>
      </c>
      <c r="AB244" s="553"/>
      <c r="AC244" s="553"/>
      <c r="AD244" s="553"/>
      <c r="AE244" s="553"/>
      <c r="AF244" s="553"/>
      <c r="AG244" s="553"/>
      <c r="AH244" s="553"/>
      <c r="AI244" s="397"/>
      <c r="AJ244" s="555"/>
      <c r="AK244" s="576">
        <f t="shared" ref="AK244:AK307" si="50">R244</f>
        <v>0</v>
      </c>
      <c r="AL244" s="576">
        <f t="shared" ref="AL244:AL307" si="51">+S244</f>
        <v>0</v>
      </c>
      <c r="AM244" s="599"/>
      <c r="AN244" s="599"/>
      <c r="AO244" s="553"/>
      <c r="AP244" s="553"/>
      <c r="AQ244" s="553"/>
      <c r="AR244" s="553"/>
      <c r="AS244" s="397"/>
      <c r="AT244" s="397"/>
      <c r="AU244" s="397"/>
      <c r="AV244" s="397"/>
      <c r="AW244" s="397"/>
      <c r="AX244" s="397"/>
      <c r="AY244" s="397"/>
      <c r="AZ244" s="397"/>
      <c r="BA244" s="397"/>
      <c r="BB244" s="397"/>
      <c r="BC244" s="397"/>
      <c r="BD244" s="553"/>
      <c r="BE244" s="397"/>
      <c r="BF244" s="397"/>
      <c r="BG244" s="397"/>
      <c r="BH244" s="397"/>
    </row>
    <row r="245" spans="2:60" x14ac:dyDescent="0.35">
      <c r="B245" s="319"/>
      <c r="C245" s="147"/>
      <c r="D245" s="147"/>
      <c r="E245" s="320"/>
      <c r="F245" s="321"/>
      <c r="G245" s="149"/>
      <c r="H245" s="148"/>
      <c r="I245" s="148"/>
      <c r="J245" s="322"/>
      <c r="K245" s="324" t="str">
        <f>IFERROR(INDEX(Lookup!$G$3:$G$6,MATCH(J245,Lookup!$F$3:$F$6,0)),"")</f>
        <v/>
      </c>
      <c r="L245" s="323"/>
      <c r="M245" s="322"/>
      <c r="N245" s="846">
        <f t="shared" si="44"/>
        <v>0</v>
      </c>
      <c r="O245" s="325">
        <f t="shared" si="45"/>
        <v>0</v>
      </c>
      <c r="P245" s="847">
        <f>IF(I245&lt;INDEX(Lookup!$U$2:$U$10,MATCH($D$48,Lookup!$S$2:$S$10,0)),0,IF(U245="X",0,IFERROR(L245*50,0)))</f>
        <v>0</v>
      </c>
      <c r="Q245" s="326">
        <f>IF(I245&lt;INDEX(Lookup!$U$2:$U$10,MATCH($D$48,Lookup!$S$2:$S$10,0)),0,IF(U245="X",0,IFERROR(P245*K245,0)))</f>
        <v>0</v>
      </c>
      <c r="R245" s="326">
        <v>0</v>
      </c>
      <c r="S245" s="424">
        <v>0</v>
      </c>
      <c r="T245" s="322"/>
      <c r="U245" s="143"/>
      <c r="V245" s="397"/>
      <c r="W245" s="555"/>
      <c r="X245" s="576">
        <f t="shared" si="46"/>
        <v>0</v>
      </c>
      <c r="Y245" s="576">
        <f t="shared" si="47"/>
        <v>0</v>
      </c>
      <c r="Z245" s="576">
        <f t="shared" si="48"/>
        <v>0</v>
      </c>
      <c r="AA245" s="576">
        <f t="shared" si="49"/>
        <v>0</v>
      </c>
      <c r="AB245" s="553"/>
      <c r="AC245" s="553"/>
      <c r="AD245" s="553"/>
      <c r="AE245" s="553"/>
      <c r="AF245" s="553"/>
      <c r="AG245" s="553"/>
      <c r="AH245" s="553"/>
      <c r="AI245" s="397"/>
      <c r="AJ245" s="555"/>
      <c r="AK245" s="576">
        <f t="shared" si="50"/>
        <v>0</v>
      </c>
      <c r="AL245" s="576">
        <f t="shared" si="51"/>
        <v>0</v>
      </c>
      <c r="AM245" s="599"/>
      <c r="AN245" s="599"/>
      <c r="AO245" s="553"/>
      <c r="AP245" s="553"/>
      <c r="AQ245" s="553"/>
      <c r="AR245" s="553"/>
      <c r="AS245" s="397"/>
      <c r="AT245" s="397"/>
      <c r="AU245" s="397"/>
      <c r="AV245" s="397"/>
      <c r="AW245" s="397"/>
      <c r="AX245" s="397"/>
      <c r="AY245" s="397"/>
      <c r="AZ245" s="397"/>
      <c r="BA245" s="397"/>
      <c r="BB245" s="397"/>
      <c r="BC245" s="397"/>
      <c r="BD245" s="553"/>
      <c r="BE245" s="397"/>
      <c r="BF245" s="397"/>
      <c r="BG245" s="397"/>
      <c r="BH245" s="397"/>
    </row>
    <row r="246" spans="2:60" x14ac:dyDescent="0.35">
      <c r="B246" s="319"/>
      <c r="C246" s="147"/>
      <c r="D246" s="147"/>
      <c r="E246" s="320"/>
      <c r="F246" s="321"/>
      <c r="G246" s="149"/>
      <c r="H246" s="148"/>
      <c r="I246" s="148"/>
      <c r="J246" s="322"/>
      <c r="K246" s="324" t="str">
        <f>IFERROR(INDEX(Lookup!$G$3:$G$6,MATCH(J246,Lookup!$F$3:$F$6,0)),"")</f>
        <v/>
      </c>
      <c r="L246" s="323"/>
      <c r="M246" s="322"/>
      <c r="N246" s="846">
        <f t="shared" si="44"/>
        <v>0</v>
      </c>
      <c r="O246" s="325">
        <f t="shared" si="45"/>
        <v>0</v>
      </c>
      <c r="P246" s="847">
        <f>IF(I246&lt;INDEX(Lookup!$U$2:$U$10,MATCH($D$48,Lookup!$S$2:$S$10,0)),0,IF(U246="X",0,IFERROR(L246*50,0)))</f>
        <v>0</v>
      </c>
      <c r="Q246" s="326">
        <f>IF(I246&lt;INDEX(Lookup!$U$2:$U$10,MATCH($D$48,Lookup!$S$2:$S$10,0)),0,IF(U246="X",0,IFERROR(P246*K246,0)))</f>
        <v>0</v>
      </c>
      <c r="R246" s="326">
        <v>0</v>
      </c>
      <c r="S246" s="424">
        <v>0</v>
      </c>
      <c r="T246" s="322"/>
      <c r="U246" s="143"/>
      <c r="V246" s="397"/>
      <c r="W246" s="555"/>
      <c r="X246" s="576">
        <f t="shared" si="46"/>
        <v>0</v>
      </c>
      <c r="Y246" s="576">
        <f t="shared" si="47"/>
        <v>0</v>
      </c>
      <c r="Z246" s="576">
        <f t="shared" si="48"/>
        <v>0</v>
      </c>
      <c r="AA246" s="576">
        <f t="shared" si="49"/>
        <v>0</v>
      </c>
      <c r="AB246" s="553"/>
      <c r="AC246" s="553"/>
      <c r="AD246" s="553"/>
      <c r="AE246" s="553"/>
      <c r="AF246" s="553"/>
      <c r="AG246" s="553"/>
      <c r="AH246" s="553"/>
      <c r="AI246" s="397"/>
      <c r="AJ246" s="555"/>
      <c r="AK246" s="576">
        <f t="shared" si="50"/>
        <v>0</v>
      </c>
      <c r="AL246" s="576">
        <f t="shared" si="51"/>
        <v>0</v>
      </c>
      <c r="AM246" s="599"/>
      <c r="AN246" s="599"/>
      <c r="AO246" s="553"/>
      <c r="AP246" s="553"/>
      <c r="AQ246" s="553"/>
      <c r="AR246" s="553"/>
      <c r="AS246" s="397"/>
      <c r="AT246" s="397"/>
      <c r="AU246" s="397"/>
      <c r="AV246" s="397"/>
      <c r="AW246" s="397"/>
      <c r="AX246" s="397"/>
      <c r="AY246" s="397"/>
      <c r="AZ246" s="397"/>
      <c r="BA246" s="397"/>
      <c r="BB246" s="397"/>
      <c r="BC246" s="397"/>
      <c r="BD246" s="553"/>
      <c r="BE246" s="397"/>
      <c r="BF246" s="397"/>
      <c r="BG246" s="397"/>
      <c r="BH246" s="397"/>
    </row>
    <row r="247" spans="2:60" x14ac:dyDescent="0.35">
      <c r="B247" s="319"/>
      <c r="C247" s="147"/>
      <c r="D247" s="147"/>
      <c r="E247" s="320"/>
      <c r="F247" s="321"/>
      <c r="G247" s="149"/>
      <c r="H247" s="148"/>
      <c r="I247" s="148"/>
      <c r="J247" s="322"/>
      <c r="K247" s="324" t="str">
        <f>IFERROR(INDEX(Lookup!$G$3:$G$6,MATCH(J247,Lookup!$F$3:$F$6,0)),"")</f>
        <v/>
      </c>
      <c r="L247" s="323"/>
      <c r="M247" s="322"/>
      <c r="N247" s="846">
        <f t="shared" si="44"/>
        <v>0</v>
      </c>
      <c r="O247" s="325">
        <f t="shared" si="45"/>
        <v>0</v>
      </c>
      <c r="P247" s="847">
        <f>IF(I247&lt;INDEX(Lookup!$U$2:$U$10,MATCH($D$48,Lookup!$S$2:$S$10,0)),0,IF(U247="X",0,IFERROR(L247*50,0)))</f>
        <v>0</v>
      </c>
      <c r="Q247" s="326">
        <f>IF(I247&lt;INDEX(Lookup!$U$2:$U$10,MATCH($D$48,Lookup!$S$2:$S$10,0)),0,IF(U247="X",0,IFERROR(P247*K247,0)))</f>
        <v>0</v>
      </c>
      <c r="R247" s="326">
        <v>0</v>
      </c>
      <c r="S247" s="424">
        <v>0</v>
      </c>
      <c r="T247" s="322"/>
      <c r="U247" s="143"/>
      <c r="V247" s="397"/>
      <c r="W247" s="555"/>
      <c r="X247" s="576">
        <f t="shared" si="46"/>
        <v>0</v>
      </c>
      <c r="Y247" s="576">
        <f t="shared" si="47"/>
        <v>0</v>
      </c>
      <c r="Z247" s="576">
        <f t="shared" si="48"/>
        <v>0</v>
      </c>
      <c r="AA247" s="576">
        <f t="shared" si="49"/>
        <v>0</v>
      </c>
      <c r="AB247" s="553"/>
      <c r="AC247" s="553"/>
      <c r="AD247" s="553"/>
      <c r="AE247" s="553"/>
      <c r="AF247" s="553"/>
      <c r="AG247" s="553"/>
      <c r="AH247" s="553"/>
      <c r="AI247" s="397"/>
      <c r="AJ247" s="555"/>
      <c r="AK247" s="576">
        <f t="shared" si="50"/>
        <v>0</v>
      </c>
      <c r="AL247" s="576">
        <f t="shared" si="51"/>
        <v>0</v>
      </c>
      <c r="AM247" s="599"/>
      <c r="AN247" s="599"/>
      <c r="AO247" s="553"/>
      <c r="AP247" s="553"/>
      <c r="AQ247" s="553"/>
      <c r="AR247" s="553"/>
      <c r="AS247" s="397"/>
      <c r="AT247" s="397"/>
      <c r="AU247" s="397"/>
      <c r="AV247" s="397"/>
      <c r="AW247" s="397"/>
      <c r="AX247" s="397"/>
      <c r="AY247" s="397"/>
      <c r="AZ247" s="397"/>
      <c r="BA247" s="397"/>
      <c r="BB247" s="397"/>
      <c r="BC247" s="397"/>
      <c r="BD247" s="553"/>
      <c r="BE247" s="397"/>
      <c r="BF247" s="397"/>
      <c r="BG247" s="397"/>
      <c r="BH247" s="397"/>
    </row>
    <row r="248" spans="2:60" x14ac:dyDescent="0.35">
      <c r="B248" s="319"/>
      <c r="C248" s="147"/>
      <c r="D248" s="147"/>
      <c r="E248" s="320"/>
      <c r="F248" s="321"/>
      <c r="G248" s="149"/>
      <c r="H248" s="148"/>
      <c r="I248" s="148"/>
      <c r="J248" s="322"/>
      <c r="K248" s="324" t="str">
        <f>IFERROR(INDEX(Lookup!$G$3:$G$6,MATCH(J248,Lookup!$F$3:$F$6,0)),"")</f>
        <v/>
      </c>
      <c r="L248" s="323"/>
      <c r="M248" s="322"/>
      <c r="N248" s="846">
        <f t="shared" si="44"/>
        <v>0</v>
      </c>
      <c r="O248" s="325">
        <f t="shared" si="45"/>
        <v>0</v>
      </c>
      <c r="P248" s="847">
        <f>IF(I248&lt;INDEX(Lookup!$U$2:$U$10,MATCH($D$48,Lookup!$S$2:$S$10,0)),0,IF(U248="X",0,IFERROR(L248*50,0)))</f>
        <v>0</v>
      </c>
      <c r="Q248" s="326">
        <f>IF(I248&lt;INDEX(Lookup!$U$2:$U$10,MATCH($D$48,Lookup!$S$2:$S$10,0)),0,IF(U248="X",0,IFERROR(P248*K248,0)))</f>
        <v>0</v>
      </c>
      <c r="R248" s="326">
        <v>0</v>
      </c>
      <c r="S248" s="424">
        <v>0</v>
      </c>
      <c r="T248" s="322"/>
      <c r="U248" s="143"/>
      <c r="V248" s="397"/>
      <c r="W248" s="555"/>
      <c r="X248" s="576">
        <f t="shared" si="46"/>
        <v>0</v>
      </c>
      <c r="Y248" s="576">
        <f t="shared" si="47"/>
        <v>0</v>
      </c>
      <c r="Z248" s="576">
        <f t="shared" si="48"/>
        <v>0</v>
      </c>
      <c r="AA248" s="576">
        <f t="shared" si="49"/>
        <v>0</v>
      </c>
      <c r="AB248" s="553"/>
      <c r="AC248" s="553"/>
      <c r="AD248" s="553"/>
      <c r="AE248" s="553"/>
      <c r="AF248" s="553"/>
      <c r="AG248" s="553"/>
      <c r="AH248" s="553"/>
      <c r="AI248" s="397"/>
      <c r="AJ248" s="555"/>
      <c r="AK248" s="576">
        <f t="shared" si="50"/>
        <v>0</v>
      </c>
      <c r="AL248" s="576">
        <f t="shared" si="51"/>
        <v>0</v>
      </c>
      <c r="AM248" s="599"/>
      <c r="AN248" s="599"/>
      <c r="AO248" s="553"/>
      <c r="AP248" s="553"/>
      <c r="AQ248" s="553"/>
      <c r="AR248" s="553"/>
      <c r="AS248" s="397"/>
      <c r="AT248" s="397"/>
      <c r="AU248" s="397"/>
      <c r="AV248" s="397"/>
      <c r="AW248" s="397"/>
      <c r="AX248" s="397"/>
      <c r="AY248" s="397"/>
      <c r="AZ248" s="397"/>
      <c r="BA248" s="397"/>
      <c r="BB248" s="397"/>
      <c r="BC248" s="397"/>
      <c r="BD248" s="553"/>
      <c r="BE248" s="397"/>
      <c r="BF248" s="397"/>
      <c r="BG248" s="397"/>
      <c r="BH248" s="397"/>
    </row>
    <row r="249" spans="2:60" x14ac:dyDescent="0.35">
      <c r="B249" s="319"/>
      <c r="C249" s="147"/>
      <c r="D249" s="147"/>
      <c r="E249" s="320"/>
      <c r="F249" s="321"/>
      <c r="G249" s="149"/>
      <c r="H249" s="148"/>
      <c r="I249" s="148"/>
      <c r="J249" s="322"/>
      <c r="K249" s="324" t="str">
        <f>IFERROR(INDEX(Lookup!$G$3:$G$6,MATCH(J249,Lookup!$F$3:$F$6,0)),"")</f>
        <v/>
      </c>
      <c r="L249" s="323"/>
      <c r="M249" s="322"/>
      <c r="N249" s="846">
        <f t="shared" si="44"/>
        <v>0</v>
      </c>
      <c r="O249" s="325">
        <f t="shared" si="45"/>
        <v>0</v>
      </c>
      <c r="P249" s="847">
        <f>IF(I249&lt;INDEX(Lookup!$U$2:$U$10,MATCH($D$48,Lookup!$S$2:$S$10,0)),0,IF(U249="X",0,IFERROR(L249*50,0)))</f>
        <v>0</v>
      </c>
      <c r="Q249" s="326">
        <f>IF(I249&lt;INDEX(Lookup!$U$2:$U$10,MATCH($D$48,Lookup!$S$2:$S$10,0)),0,IF(U249="X",0,IFERROR(P249*K249,0)))</f>
        <v>0</v>
      </c>
      <c r="R249" s="326">
        <v>0</v>
      </c>
      <c r="S249" s="424">
        <v>0</v>
      </c>
      <c r="T249" s="322"/>
      <c r="U249" s="143"/>
      <c r="V249" s="397"/>
      <c r="W249" s="555"/>
      <c r="X249" s="576">
        <f t="shared" si="46"/>
        <v>0</v>
      </c>
      <c r="Y249" s="576">
        <f t="shared" si="47"/>
        <v>0</v>
      </c>
      <c r="Z249" s="576">
        <f t="shared" si="48"/>
        <v>0</v>
      </c>
      <c r="AA249" s="576">
        <f t="shared" si="49"/>
        <v>0</v>
      </c>
      <c r="AB249" s="553"/>
      <c r="AC249" s="553"/>
      <c r="AD249" s="553"/>
      <c r="AE249" s="553"/>
      <c r="AF249" s="553"/>
      <c r="AG249" s="553"/>
      <c r="AH249" s="553"/>
      <c r="AI249" s="397"/>
      <c r="AJ249" s="555"/>
      <c r="AK249" s="576">
        <f t="shared" si="50"/>
        <v>0</v>
      </c>
      <c r="AL249" s="576">
        <f t="shared" si="51"/>
        <v>0</v>
      </c>
      <c r="AM249" s="599"/>
      <c r="AN249" s="599"/>
      <c r="AO249" s="553"/>
      <c r="AP249" s="553"/>
      <c r="AQ249" s="553"/>
      <c r="AR249" s="553"/>
      <c r="AS249" s="397"/>
      <c r="AT249" s="397"/>
      <c r="AU249" s="397"/>
      <c r="AV249" s="397"/>
      <c r="AW249" s="397"/>
      <c r="AX249" s="397"/>
      <c r="AY249" s="397"/>
      <c r="AZ249" s="397"/>
      <c r="BA249" s="397"/>
      <c r="BB249" s="397"/>
      <c r="BC249" s="397"/>
      <c r="BD249" s="553"/>
      <c r="BE249" s="397"/>
      <c r="BF249" s="397"/>
      <c r="BG249" s="397"/>
      <c r="BH249" s="397"/>
    </row>
    <row r="250" spans="2:60" x14ac:dyDescent="0.35">
      <c r="B250" s="319"/>
      <c r="C250" s="147"/>
      <c r="D250" s="147"/>
      <c r="E250" s="320"/>
      <c r="F250" s="321"/>
      <c r="G250" s="149"/>
      <c r="H250" s="148"/>
      <c r="I250" s="148"/>
      <c r="J250" s="322"/>
      <c r="K250" s="324" t="str">
        <f>IFERROR(INDEX(Lookup!$G$3:$G$6,MATCH(J250,Lookup!$F$3:$F$6,0)),"")</f>
        <v/>
      </c>
      <c r="L250" s="323"/>
      <c r="M250" s="322"/>
      <c r="N250" s="846">
        <f t="shared" si="44"/>
        <v>0</v>
      </c>
      <c r="O250" s="325">
        <f t="shared" si="45"/>
        <v>0</v>
      </c>
      <c r="P250" s="847">
        <f>IF(I250&lt;INDEX(Lookup!$U$2:$U$10,MATCH($D$48,Lookup!$S$2:$S$10,0)),0,IF(U250="X",0,IFERROR(L250*50,0)))</f>
        <v>0</v>
      </c>
      <c r="Q250" s="326">
        <f>IF(I250&lt;INDEX(Lookup!$U$2:$U$10,MATCH($D$48,Lookup!$S$2:$S$10,0)),0,IF(U250="X",0,IFERROR(P250*K250,0)))</f>
        <v>0</v>
      </c>
      <c r="R250" s="326">
        <v>0</v>
      </c>
      <c r="S250" s="424">
        <v>0</v>
      </c>
      <c r="T250" s="322"/>
      <c r="U250" s="143"/>
      <c r="V250" s="397"/>
      <c r="W250" s="555"/>
      <c r="X250" s="576">
        <f t="shared" si="46"/>
        <v>0</v>
      </c>
      <c r="Y250" s="576">
        <f t="shared" si="47"/>
        <v>0</v>
      </c>
      <c r="Z250" s="576">
        <f t="shared" si="48"/>
        <v>0</v>
      </c>
      <c r="AA250" s="576">
        <f t="shared" si="49"/>
        <v>0</v>
      </c>
      <c r="AB250" s="553"/>
      <c r="AC250" s="553"/>
      <c r="AD250" s="553"/>
      <c r="AE250" s="553"/>
      <c r="AF250" s="553"/>
      <c r="AG250" s="553"/>
      <c r="AH250" s="553"/>
      <c r="AI250" s="397"/>
      <c r="AJ250" s="555"/>
      <c r="AK250" s="576">
        <f t="shared" si="50"/>
        <v>0</v>
      </c>
      <c r="AL250" s="576">
        <f t="shared" si="51"/>
        <v>0</v>
      </c>
      <c r="AM250" s="599"/>
      <c r="AN250" s="599"/>
      <c r="AO250" s="553"/>
      <c r="AP250" s="553"/>
      <c r="AQ250" s="553"/>
      <c r="AR250" s="553"/>
      <c r="AS250" s="397"/>
      <c r="AT250" s="397"/>
      <c r="AU250" s="397"/>
      <c r="AV250" s="397"/>
      <c r="AW250" s="397"/>
      <c r="AX250" s="397"/>
      <c r="AY250" s="397"/>
      <c r="AZ250" s="397"/>
      <c r="BA250" s="397"/>
      <c r="BB250" s="397"/>
      <c r="BC250" s="397"/>
      <c r="BD250" s="553"/>
      <c r="BE250" s="397"/>
      <c r="BF250" s="397"/>
      <c r="BG250" s="397"/>
      <c r="BH250" s="397"/>
    </row>
    <row r="251" spans="2:60" x14ac:dyDescent="0.35">
      <c r="B251" s="319"/>
      <c r="C251" s="147"/>
      <c r="D251" s="147"/>
      <c r="E251" s="320"/>
      <c r="F251" s="321"/>
      <c r="G251" s="149"/>
      <c r="H251" s="148"/>
      <c r="I251" s="148"/>
      <c r="J251" s="322"/>
      <c r="K251" s="324" t="str">
        <f>IFERROR(INDEX(Lookup!$G$3:$G$6,MATCH(J251,Lookup!$F$3:$F$6,0)),"")</f>
        <v/>
      </c>
      <c r="L251" s="323"/>
      <c r="M251" s="322"/>
      <c r="N251" s="846">
        <f t="shared" si="44"/>
        <v>0</v>
      </c>
      <c r="O251" s="325">
        <f t="shared" si="45"/>
        <v>0</v>
      </c>
      <c r="P251" s="847">
        <f>IF(I251&lt;INDEX(Lookup!$U$2:$U$10,MATCH($D$48,Lookup!$S$2:$S$10,0)),0,IF(U251="X",0,IFERROR(L251*50,0)))</f>
        <v>0</v>
      </c>
      <c r="Q251" s="326">
        <f>IF(I251&lt;INDEX(Lookup!$U$2:$U$10,MATCH($D$48,Lookup!$S$2:$S$10,0)),0,IF(U251="X",0,IFERROR(P251*K251,0)))</f>
        <v>0</v>
      </c>
      <c r="R251" s="326">
        <v>0</v>
      </c>
      <c r="S251" s="424">
        <v>0</v>
      </c>
      <c r="T251" s="322"/>
      <c r="U251" s="143"/>
      <c r="V251" s="397"/>
      <c r="W251" s="555"/>
      <c r="X251" s="576">
        <f t="shared" si="46"/>
        <v>0</v>
      </c>
      <c r="Y251" s="576">
        <f t="shared" si="47"/>
        <v>0</v>
      </c>
      <c r="Z251" s="576">
        <f t="shared" si="48"/>
        <v>0</v>
      </c>
      <c r="AA251" s="576">
        <f t="shared" si="49"/>
        <v>0</v>
      </c>
      <c r="AB251" s="553"/>
      <c r="AC251" s="553"/>
      <c r="AD251" s="553"/>
      <c r="AE251" s="553"/>
      <c r="AF251" s="553"/>
      <c r="AG251" s="553"/>
      <c r="AH251" s="553"/>
      <c r="AI251" s="397"/>
      <c r="AJ251" s="555"/>
      <c r="AK251" s="576">
        <f t="shared" si="50"/>
        <v>0</v>
      </c>
      <c r="AL251" s="576">
        <f t="shared" si="51"/>
        <v>0</v>
      </c>
      <c r="AM251" s="599"/>
      <c r="AN251" s="599"/>
      <c r="AO251" s="553"/>
      <c r="AP251" s="553"/>
      <c r="AQ251" s="553"/>
      <c r="AR251" s="553"/>
      <c r="AS251" s="397"/>
      <c r="AT251" s="397"/>
      <c r="AU251" s="397"/>
      <c r="AV251" s="397"/>
      <c r="AW251" s="397"/>
      <c r="AX251" s="397"/>
      <c r="AY251" s="397"/>
      <c r="AZ251" s="397"/>
      <c r="BA251" s="397"/>
      <c r="BB251" s="397"/>
      <c r="BC251" s="397"/>
      <c r="BD251" s="553"/>
      <c r="BE251" s="397"/>
      <c r="BF251" s="397"/>
      <c r="BG251" s="397"/>
      <c r="BH251" s="397"/>
    </row>
    <row r="252" spans="2:60" x14ac:dyDescent="0.35">
      <c r="B252" s="319"/>
      <c r="C252" s="147"/>
      <c r="D252" s="147"/>
      <c r="E252" s="320"/>
      <c r="F252" s="321"/>
      <c r="G252" s="149"/>
      <c r="H252" s="148"/>
      <c r="I252" s="148"/>
      <c r="J252" s="322"/>
      <c r="K252" s="324" t="str">
        <f>IFERROR(INDEX(Lookup!$G$3:$G$6,MATCH(J252,Lookup!$F$3:$F$6,0)),"")</f>
        <v/>
      </c>
      <c r="L252" s="323"/>
      <c r="M252" s="322"/>
      <c r="N252" s="846">
        <f t="shared" si="44"/>
        <v>0</v>
      </c>
      <c r="O252" s="325">
        <f t="shared" si="45"/>
        <v>0</v>
      </c>
      <c r="P252" s="847">
        <f>IF(I252&lt;INDEX(Lookup!$U$2:$U$10,MATCH($D$48,Lookup!$S$2:$S$10,0)),0,IF(U252="X",0,IFERROR(L252*50,0)))</f>
        <v>0</v>
      </c>
      <c r="Q252" s="326">
        <f>IF(I252&lt;INDEX(Lookup!$U$2:$U$10,MATCH($D$48,Lookup!$S$2:$S$10,0)),0,IF(U252="X",0,IFERROR(P252*K252,0)))</f>
        <v>0</v>
      </c>
      <c r="R252" s="326">
        <v>0</v>
      </c>
      <c r="S252" s="424">
        <v>0</v>
      </c>
      <c r="T252" s="322"/>
      <c r="U252" s="143"/>
      <c r="V252" s="397"/>
      <c r="W252" s="555"/>
      <c r="X252" s="576">
        <f t="shared" si="46"/>
        <v>0</v>
      </c>
      <c r="Y252" s="576">
        <f t="shared" si="47"/>
        <v>0</v>
      </c>
      <c r="Z252" s="576">
        <f t="shared" si="48"/>
        <v>0</v>
      </c>
      <c r="AA252" s="576">
        <f t="shared" si="49"/>
        <v>0</v>
      </c>
      <c r="AB252" s="553"/>
      <c r="AC252" s="553"/>
      <c r="AD252" s="553"/>
      <c r="AE252" s="553"/>
      <c r="AF252" s="553"/>
      <c r="AG252" s="553"/>
      <c r="AH252" s="553"/>
      <c r="AI252" s="397"/>
      <c r="AJ252" s="555"/>
      <c r="AK252" s="576">
        <f t="shared" si="50"/>
        <v>0</v>
      </c>
      <c r="AL252" s="576">
        <f t="shared" si="51"/>
        <v>0</v>
      </c>
      <c r="AM252" s="599"/>
      <c r="AN252" s="599"/>
      <c r="AO252" s="553"/>
      <c r="AP252" s="553"/>
      <c r="AQ252" s="553"/>
      <c r="AR252" s="553"/>
      <c r="AS252" s="397"/>
      <c r="AT252" s="397"/>
      <c r="AU252" s="397"/>
      <c r="AV252" s="397"/>
      <c r="AW252" s="397"/>
      <c r="AX252" s="397"/>
      <c r="AY252" s="397"/>
      <c r="AZ252" s="397"/>
      <c r="BA252" s="397"/>
      <c r="BB252" s="397"/>
      <c r="BC252" s="397"/>
      <c r="BD252" s="553"/>
      <c r="BE252" s="397"/>
      <c r="BF252" s="397"/>
      <c r="BG252" s="397"/>
      <c r="BH252" s="397"/>
    </row>
    <row r="253" spans="2:60" x14ac:dyDescent="0.35">
      <c r="B253" s="319"/>
      <c r="C253" s="147"/>
      <c r="D253" s="147"/>
      <c r="E253" s="320"/>
      <c r="F253" s="321"/>
      <c r="G253" s="149"/>
      <c r="H253" s="148"/>
      <c r="I253" s="148"/>
      <c r="J253" s="322"/>
      <c r="K253" s="324" t="str">
        <f>IFERROR(INDEX(Lookup!$G$3:$G$6,MATCH(J253,Lookup!$F$3:$F$6,0)),"")</f>
        <v/>
      </c>
      <c r="L253" s="323"/>
      <c r="M253" s="322"/>
      <c r="N253" s="846">
        <f t="shared" si="44"/>
        <v>0</v>
      </c>
      <c r="O253" s="325">
        <f t="shared" si="45"/>
        <v>0</v>
      </c>
      <c r="P253" s="847">
        <f>IF(I253&lt;INDEX(Lookup!$U$2:$U$10,MATCH($D$48,Lookup!$S$2:$S$10,0)),0,IF(U253="X",0,IFERROR(L253*50,0)))</f>
        <v>0</v>
      </c>
      <c r="Q253" s="326">
        <f>IF(I253&lt;INDEX(Lookup!$U$2:$U$10,MATCH($D$48,Lookup!$S$2:$S$10,0)),0,IF(U253="X",0,IFERROR(P253*K253,0)))</f>
        <v>0</v>
      </c>
      <c r="R253" s="326">
        <v>0</v>
      </c>
      <c r="S253" s="424">
        <v>0</v>
      </c>
      <c r="T253" s="322"/>
      <c r="U253" s="143"/>
      <c r="V253" s="397"/>
      <c r="W253" s="555"/>
      <c r="X253" s="576">
        <f t="shared" si="46"/>
        <v>0</v>
      </c>
      <c r="Y253" s="576">
        <f t="shared" si="47"/>
        <v>0</v>
      </c>
      <c r="Z253" s="576">
        <f t="shared" si="48"/>
        <v>0</v>
      </c>
      <c r="AA253" s="576">
        <f t="shared" si="49"/>
        <v>0</v>
      </c>
      <c r="AB253" s="553"/>
      <c r="AC253" s="553"/>
      <c r="AD253" s="553"/>
      <c r="AE253" s="553"/>
      <c r="AF253" s="553"/>
      <c r="AG253" s="553"/>
      <c r="AH253" s="553"/>
      <c r="AI253" s="397"/>
      <c r="AJ253" s="555"/>
      <c r="AK253" s="576">
        <f t="shared" si="50"/>
        <v>0</v>
      </c>
      <c r="AL253" s="576">
        <f t="shared" si="51"/>
        <v>0</v>
      </c>
      <c r="AM253" s="599"/>
      <c r="AN253" s="599"/>
      <c r="AO253" s="553"/>
      <c r="AP253" s="553"/>
      <c r="AQ253" s="553"/>
      <c r="AR253" s="553"/>
      <c r="AS253" s="397"/>
      <c r="AT253" s="397"/>
      <c r="AU253" s="397"/>
      <c r="AV253" s="397"/>
      <c r="AW253" s="397"/>
      <c r="AX253" s="397"/>
      <c r="AY253" s="397"/>
      <c r="AZ253" s="397"/>
      <c r="BA253" s="397"/>
      <c r="BB253" s="397"/>
      <c r="BC253" s="397"/>
      <c r="BD253" s="553"/>
      <c r="BE253" s="397"/>
      <c r="BF253" s="397"/>
      <c r="BG253" s="397"/>
      <c r="BH253" s="397"/>
    </row>
    <row r="254" spans="2:60" x14ac:dyDescent="0.35">
      <c r="B254" s="319"/>
      <c r="C254" s="147"/>
      <c r="D254" s="147"/>
      <c r="E254" s="320"/>
      <c r="F254" s="321"/>
      <c r="G254" s="149"/>
      <c r="H254" s="148"/>
      <c r="I254" s="148"/>
      <c r="J254" s="322"/>
      <c r="K254" s="324" t="str">
        <f>IFERROR(INDEX(Lookup!$G$3:$G$6,MATCH(J254,Lookup!$F$3:$F$6,0)),"")</f>
        <v/>
      </c>
      <c r="L254" s="323"/>
      <c r="M254" s="322"/>
      <c r="N254" s="846">
        <f t="shared" si="44"/>
        <v>0</v>
      </c>
      <c r="O254" s="325">
        <f t="shared" si="45"/>
        <v>0</v>
      </c>
      <c r="P254" s="847">
        <f>IF(I254&lt;INDEX(Lookup!$U$2:$U$10,MATCH($D$48,Lookup!$S$2:$S$10,0)),0,IF(U254="X",0,IFERROR(L254*50,0)))</f>
        <v>0</v>
      </c>
      <c r="Q254" s="326">
        <f>IF(I254&lt;INDEX(Lookup!$U$2:$U$10,MATCH($D$48,Lookup!$S$2:$S$10,0)),0,IF(U254="X",0,IFERROR(P254*K254,0)))</f>
        <v>0</v>
      </c>
      <c r="R254" s="326">
        <v>0</v>
      </c>
      <c r="S254" s="424">
        <v>0</v>
      </c>
      <c r="T254" s="322"/>
      <c r="U254" s="143"/>
      <c r="V254" s="397"/>
      <c r="W254" s="555"/>
      <c r="X254" s="576">
        <f t="shared" si="46"/>
        <v>0</v>
      </c>
      <c r="Y254" s="576">
        <f t="shared" si="47"/>
        <v>0</v>
      </c>
      <c r="Z254" s="576">
        <f t="shared" si="48"/>
        <v>0</v>
      </c>
      <c r="AA254" s="576">
        <f t="shared" si="49"/>
        <v>0</v>
      </c>
      <c r="AB254" s="553"/>
      <c r="AC254" s="553"/>
      <c r="AD254" s="553"/>
      <c r="AE254" s="553"/>
      <c r="AF254" s="553"/>
      <c r="AG254" s="553"/>
      <c r="AH254" s="553"/>
      <c r="AI254" s="397"/>
      <c r="AJ254" s="555"/>
      <c r="AK254" s="576">
        <f t="shared" si="50"/>
        <v>0</v>
      </c>
      <c r="AL254" s="576">
        <f t="shared" si="51"/>
        <v>0</v>
      </c>
      <c r="AM254" s="599"/>
      <c r="AN254" s="599"/>
      <c r="AO254" s="553"/>
      <c r="AP254" s="553"/>
      <c r="AQ254" s="553"/>
      <c r="AR254" s="553"/>
      <c r="AS254" s="397"/>
      <c r="AT254" s="397"/>
      <c r="AU254" s="397"/>
      <c r="AV254" s="397"/>
      <c r="AW254" s="397"/>
      <c r="AX254" s="397"/>
      <c r="AY254" s="397"/>
      <c r="AZ254" s="397"/>
      <c r="BA254" s="397"/>
      <c r="BB254" s="397"/>
      <c r="BC254" s="397"/>
      <c r="BD254" s="553"/>
      <c r="BE254" s="397"/>
      <c r="BF254" s="397"/>
      <c r="BG254" s="397"/>
      <c r="BH254" s="397"/>
    </row>
    <row r="255" spans="2:60" x14ac:dyDescent="0.35">
      <c r="B255" s="319"/>
      <c r="C255" s="147"/>
      <c r="D255" s="147"/>
      <c r="E255" s="320"/>
      <c r="F255" s="321"/>
      <c r="G255" s="149"/>
      <c r="H255" s="148"/>
      <c r="I255" s="148"/>
      <c r="J255" s="322"/>
      <c r="K255" s="324" t="str">
        <f>IFERROR(INDEX(Lookup!$G$3:$G$6,MATCH(J255,Lookup!$F$3:$F$6,0)),"")</f>
        <v/>
      </c>
      <c r="L255" s="323"/>
      <c r="M255" s="322"/>
      <c r="N255" s="846">
        <f t="shared" si="44"/>
        <v>0</v>
      </c>
      <c r="O255" s="325">
        <f t="shared" si="45"/>
        <v>0</v>
      </c>
      <c r="P255" s="847">
        <f>IF(I255&lt;INDEX(Lookup!$U$2:$U$10,MATCH($D$48,Lookup!$S$2:$S$10,0)),0,IF(U255="X",0,IFERROR(L255*50,0)))</f>
        <v>0</v>
      </c>
      <c r="Q255" s="326">
        <f>IF(I255&lt;INDEX(Lookup!$U$2:$U$10,MATCH($D$48,Lookup!$S$2:$S$10,0)),0,IF(U255="X",0,IFERROR(P255*K255,0)))</f>
        <v>0</v>
      </c>
      <c r="R255" s="326">
        <v>0</v>
      </c>
      <c r="S255" s="424">
        <v>0</v>
      </c>
      <c r="T255" s="322"/>
      <c r="U255" s="143"/>
      <c r="V255" s="397"/>
      <c r="W255" s="555"/>
      <c r="X255" s="576">
        <f t="shared" si="46"/>
        <v>0</v>
      </c>
      <c r="Y255" s="576">
        <f t="shared" si="47"/>
        <v>0</v>
      </c>
      <c r="Z255" s="576">
        <f t="shared" si="48"/>
        <v>0</v>
      </c>
      <c r="AA255" s="576">
        <f t="shared" si="49"/>
        <v>0</v>
      </c>
      <c r="AB255" s="553"/>
      <c r="AC255" s="553"/>
      <c r="AD255" s="553"/>
      <c r="AE255" s="553"/>
      <c r="AF255" s="553"/>
      <c r="AG255" s="553"/>
      <c r="AH255" s="553"/>
      <c r="AI255" s="397"/>
      <c r="AJ255" s="555"/>
      <c r="AK255" s="576">
        <f t="shared" si="50"/>
        <v>0</v>
      </c>
      <c r="AL255" s="576">
        <f t="shared" si="51"/>
        <v>0</v>
      </c>
      <c r="AM255" s="599"/>
      <c r="AN255" s="599"/>
      <c r="AO255" s="553"/>
      <c r="AP255" s="553"/>
      <c r="AQ255" s="553"/>
      <c r="AR255" s="553"/>
      <c r="AS255" s="397"/>
      <c r="AT255" s="397"/>
      <c r="AU255" s="397"/>
      <c r="AV255" s="397"/>
      <c r="AW255" s="397"/>
      <c r="AX255" s="397"/>
      <c r="AY255" s="397"/>
      <c r="AZ255" s="397"/>
      <c r="BA255" s="397"/>
      <c r="BB255" s="397"/>
      <c r="BC255" s="397"/>
      <c r="BD255" s="553"/>
      <c r="BE255" s="397"/>
      <c r="BF255" s="397"/>
      <c r="BG255" s="397"/>
      <c r="BH255" s="397"/>
    </row>
    <row r="256" spans="2:60" x14ac:dyDescent="0.35">
      <c r="B256" s="319"/>
      <c r="C256" s="147"/>
      <c r="D256" s="147"/>
      <c r="E256" s="320"/>
      <c r="F256" s="321"/>
      <c r="G256" s="149"/>
      <c r="H256" s="148"/>
      <c r="I256" s="148"/>
      <c r="J256" s="322"/>
      <c r="K256" s="324" t="str">
        <f>IFERROR(INDEX(Lookup!$G$3:$G$6,MATCH(J256,Lookup!$F$3:$F$6,0)),"")</f>
        <v/>
      </c>
      <c r="L256" s="323"/>
      <c r="M256" s="322"/>
      <c r="N256" s="846">
        <f t="shared" si="44"/>
        <v>0</v>
      </c>
      <c r="O256" s="325">
        <f t="shared" si="45"/>
        <v>0</v>
      </c>
      <c r="P256" s="847">
        <f>IF(I256&lt;INDEX(Lookup!$U$2:$U$10,MATCH($D$48,Lookup!$S$2:$S$10,0)),0,IF(U256="X",0,IFERROR(L256*50,0)))</f>
        <v>0</v>
      </c>
      <c r="Q256" s="326">
        <f>IF(I256&lt;INDEX(Lookup!$U$2:$U$10,MATCH($D$48,Lookup!$S$2:$S$10,0)),0,IF(U256="X",0,IFERROR(P256*K256,0)))</f>
        <v>0</v>
      </c>
      <c r="R256" s="326">
        <v>0</v>
      </c>
      <c r="S256" s="424">
        <v>0</v>
      </c>
      <c r="T256" s="322"/>
      <c r="U256" s="143"/>
      <c r="V256" s="397"/>
      <c r="W256" s="555"/>
      <c r="X256" s="576">
        <f t="shared" si="46"/>
        <v>0</v>
      </c>
      <c r="Y256" s="576">
        <f t="shared" si="47"/>
        <v>0</v>
      </c>
      <c r="Z256" s="576">
        <f t="shared" si="48"/>
        <v>0</v>
      </c>
      <c r="AA256" s="576">
        <f t="shared" si="49"/>
        <v>0</v>
      </c>
      <c r="AB256" s="553"/>
      <c r="AC256" s="553"/>
      <c r="AD256" s="553"/>
      <c r="AE256" s="553"/>
      <c r="AF256" s="553"/>
      <c r="AG256" s="553"/>
      <c r="AH256" s="553"/>
      <c r="AI256" s="397"/>
      <c r="AJ256" s="555"/>
      <c r="AK256" s="576">
        <f t="shared" si="50"/>
        <v>0</v>
      </c>
      <c r="AL256" s="576">
        <f t="shared" si="51"/>
        <v>0</v>
      </c>
      <c r="AM256" s="599"/>
      <c r="AN256" s="599"/>
      <c r="AO256" s="553"/>
      <c r="AP256" s="553"/>
      <c r="AQ256" s="553"/>
      <c r="AR256" s="553"/>
      <c r="AS256" s="397"/>
      <c r="AT256" s="397"/>
      <c r="AU256" s="397"/>
      <c r="AV256" s="397"/>
      <c r="AW256" s="397"/>
      <c r="AX256" s="397"/>
      <c r="AY256" s="397"/>
      <c r="AZ256" s="397"/>
      <c r="BA256" s="397"/>
      <c r="BB256" s="397"/>
      <c r="BC256" s="397"/>
      <c r="BD256" s="553"/>
      <c r="BE256" s="397"/>
      <c r="BF256" s="397"/>
      <c r="BG256" s="397"/>
      <c r="BH256" s="397"/>
    </row>
    <row r="257" spans="2:60" x14ac:dyDescent="0.35">
      <c r="B257" s="319"/>
      <c r="C257" s="147"/>
      <c r="D257" s="147"/>
      <c r="E257" s="320"/>
      <c r="F257" s="321"/>
      <c r="G257" s="149"/>
      <c r="H257" s="148"/>
      <c r="I257" s="148"/>
      <c r="J257" s="322"/>
      <c r="K257" s="324" t="str">
        <f>IFERROR(INDEX(Lookup!$G$3:$G$6,MATCH(J257,Lookup!$F$3:$F$6,0)),"")</f>
        <v/>
      </c>
      <c r="L257" s="323"/>
      <c r="M257" s="322"/>
      <c r="N257" s="846">
        <f t="shared" si="44"/>
        <v>0</v>
      </c>
      <c r="O257" s="325">
        <f t="shared" si="45"/>
        <v>0</v>
      </c>
      <c r="P257" s="847">
        <f>IF(I257&lt;INDEX(Lookup!$U$2:$U$10,MATCH($D$48,Lookup!$S$2:$S$10,0)),0,IF(U257="X",0,IFERROR(L257*50,0)))</f>
        <v>0</v>
      </c>
      <c r="Q257" s="326">
        <f>IF(I257&lt;INDEX(Lookup!$U$2:$U$10,MATCH($D$48,Lookup!$S$2:$S$10,0)),0,IF(U257="X",0,IFERROR(P257*K257,0)))</f>
        <v>0</v>
      </c>
      <c r="R257" s="326">
        <v>0</v>
      </c>
      <c r="S257" s="424">
        <v>0</v>
      </c>
      <c r="T257" s="322"/>
      <c r="U257" s="143"/>
      <c r="V257" s="397"/>
      <c r="W257" s="555"/>
      <c r="X257" s="576">
        <f t="shared" si="46"/>
        <v>0</v>
      </c>
      <c r="Y257" s="576">
        <f t="shared" si="47"/>
        <v>0</v>
      </c>
      <c r="Z257" s="576">
        <f t="shared" si="48"/>
        <v>0</v>
      </c>
      <c r="AA257" s="576">
        <f t="shared" si="49"/>
        <v>0</v>
      </c>
      <c r="AB257" s="553"/>
      <c r="AC257" s="553"/>
      <c r="AD257" s="553"/>
      <c r="AE257" s="553"/>
      <c r="AF257" s="553"/>
      <c r="AG257" s="553"/>
      <c r="AH257" s="553"/>
      <c r="AI257" s="397"/>
      <c r="AJ257" s="555"/>
      <c r="AK257" s="576">
        <f t="shared" si="50"/>
        <v>0</v>
      </c>
      <c r="AL257" s="576">
        <f t="shared" si="51"/>
        <v>0</v>
      </c>
      <c r="AM257" s="599"/>
      <c r="AN257" s="599"/>
      <c r="AO257" s="553"/>
      <c r="AP257" s="553"/>
      <c r="AQ257" s="553"/>
      <c r="AR257" s="553"/>
      <c r="AS257" s="397"/>
      <c r="AT257" s="397"/>
      <c r="AU257" s="397"/>
      <c r="AV257" s="397"/>
      <c r="AW257" s="397"/>
      <c r="AX257" s="397"/>
      <c r="AY257" s="397"/>
      <c r="AZ257" s="397"/>
      <c r="BA257" s="397"/>
      <c r="BB257" s="397"/>
      <c r="BC257" s="397"/>
      <c r="BD257" s="553"/>
      <c r="BE257" s="397"/>
      <c r="BF257" s="397"/>
      <c r="BG257" s="397"/>
      <c r="BH257" s="397"/>
    </row>
    <row r="258" spans="2:60" x14ac:dyDescent="0.35">
      <c r="B258" s="319"/>
      <c r="C258" s="147"/>
      <c r="D258" s="147"/>
      <c r="E258" s="320"/>
      <c r="F258" s="321"/>
      <c r="G258" s="149"/>
      <c r="H258" s="148"/>
      <c r="I258" s="148"/>
      <c r="J258" s="322"/>
      <c r="K258" s="324" t="str">
        <f>IFERROR(INDEX(Lookup!$G$3:$G$6,MATCH(J258,Lookup!$F$3:$F$6,0)),"")</f>
        <v/>
      </c>
      <c r="L258" s="323"/>
      <c r="M258" s="322"/>
      <c r="N258" s="846">
        <f t="shared" si="44"/>
        <v>0</v>
      </c>
      <c r="O258" s="325">
        <f t="shared" si="45"/>
        <v>0</v>
      </c>
      <c r="P258" s="847">
        <f>IF(I258&lt;INDEX(Lookup!$U$2:$U$10,MATCH($D$48,Lookup!$S$2:$S$10,0)),0,IF(U258="X",0,IFERROR(L258*50,0)))</f>
        <v>0</v>
      </c>
      <c r="Q258" s="326">
        <f>IF(I258&lt;INDEX(Lookup!$U$2:$U$10,MATCH($D$48,Lookup!$S$2:$S$10,0)),0,IF(U258="X",0,IFERROR(P258*K258,0)))</f>
        <v>0</v>
      </c>
      <c r="R258" s="326">
        <v>0</v>
      </c>
      <c r="S258" s="424">
        <v>0</v>
      </c>
      <c r="T258" s="322"/>
      <c r="U258" s="143"/>
      <c r="V258" s="397"/>
      <c r="W258" s="555"/>
      <c r="X258" s="576">
        <f t="shared" si="46"/>
        <v>0</v>
      </c>
      <c r="Y258" s="576">
        <f t="shared" si="47"/>
        <v>0</v>
      </c>
      <c r="Z258" s="576">
        <f t="shared" si="48"/>
        <v>0</v>
      </c>
      <c r="AA258" s="576">
        <f t="shared" si="49"/>
        <v>0</v>
      </c>
      <c r="AB258" s="553"/>
      <c r="AC258" s="553"/>
      <c r="AD258" s="553"/>
      <c r="AE258" s="553"/>
      <c r="AF258" s="553"/>
      <c r="AG258" s="553"/>
      <c r="AH258" s="553"/>
      <c r="AI258" s="397"/>
      <c r="AJ258" s="555"/>
      <c r="AK258" s="576">
        <f t="shared" si="50"/>
        <v>0</v>
      </c>
      <c r="AL258" s="576">
        <f t="shared" si="51"/>
        <v>0</v>
      </c>
      <c r="AM258" s="599"/>
      <c r="AN258" s="599"/>
      <c r="AO258" s="553"/>
      <c r="AP258" s="553"/>
      <c r="AQ258" s="553"/>
      <c r="AR258" s="553"/>
      <c r="AS258" s="397"/>
      <c r="AT258" s="397"/>
      <c r="AU258" s="397"/>
      <c r="AV258" s="397"/>
      <c r="AW258" s="397"/>
      <c r="AX258" s="397"/>
      <c r="AY258" s="397"/>
      <c r="AZ258" s="397"/>
      <c r="BA258" s="397"/>
      <c r="BB258" s="397"/>
      <c r="BC258" s="397"/>
      <c r="BD258" s="553"/>
      <c r="BE258" s="397"/>
      <c r="BF258" s="397"/>
      <c r="BG258" s="397"/>
      <c r="BH258" s="397"/>
    </row>
    <row r="259" spans="2:60" x14ac:dyDescent="0.35">
      <c r="B259" s="319"/>
      <c r="C259" s="147"/>
      <c r="D259" s="147"/>
      <c r="E259" s="320"/>
      <c r="F259" s="321"/>
      <c r="G259" s="149"/>
      <c r="H259" s="148"/>
      <c r="I259" s="148"/>
      <c r="J259" s="322"/>
      <c r="K259" s="324" t="str">
        <f>IFERROR(INDEX(Lookup!$G$3:$G$6,MATCH(J259,Lookup!$F$3:$F$6,0)),"")</f>
        <v/>
      </c>
      <c r="L259" s="323"/>
      <c r="M259" s="322"/>
      <c r="N259" s="846">
        <f t="shared" si="44"/>
        <v>0</v>
      </c>
      <c r="O259" s="325">
        <f t="shared" si="45"/>
        <v>0</v>
      </c>
      <c r="P259" s="847">
        <f>IF(I259&lt;INDEX(Lookup!$U$2:$U$10,MATCH($D$48,Lookup!$S$2:$S$10,0)),0,IF(U259="X",0,IFERROR(L259*50,0)))</f>
        <v>0</v>
      </c>
      <c r="Q259" s="326">
        <f>IF(I259&lt;INDEX(Lookup!$U$2:$U$10,MATCH($D$48,Lookup!$S$2:$S$10,0)),0,IF(U259="X",0,IFERROR(P259*K259,0)))</f>
        <v>0</v>
      </c>
      <c r="R259" s="326">
        <v>0</v>
      </c>
      <c r="S259" s="424">
        <v>0</v>
      </c>
      <c r="T259" s="322"/>
      <c r="U259" s="143"/>
      <c r="V259" s="397"/>
      <c r="W259" s="555"/>
      <c r="X259" s="576">
        <f t="shared" si="46"/>
        <v>0</v>
      </c>
      <c r="Y259" s="576">
        <f t="shared" si="47"/>
        <v>0</v>
      </c>
      <c r="Z259" s="576">
        <f t="shared" si="48"/>
        <v>0</v>
      </c>
      <c r="AA259" s="576">
        <f t="shared" si="49"/>
        <v>0</v>
      </c>
      <c r="AB259" s="553"/>
      <c r="AC259" s="553"/>
      <c r="AD259" s="553"/>
      <c r="AE259" s="553"/>
      <c r="AF259" s="553"/>
      <c r="AG259" s="553"/>
      <c r="AH259" s="553"/>
      <c r="AI259" s="397"/>
      <c r="AJ259" s="555"/>
      <c r="AK259" s="576">
        <f t="shared" si="50"/>
        <v>0</v>
      </c>
      <c r="AL259" s="576">
        <f t="shared" si="51"/>
        <v>0</v>
      </c>
      <c r="AM259" s="599"/>
      <c r="AN259" s="599"/>
      <c r="AO259" s="553"/>
      <c r="AP259" s="553"/>
      <c r="AQ259" s="553"/>
      <c r="AR259" s="553"/>
      <c r="AS259" s="397"/>
      <c r="AT259" s="397"/>
      <c r="AU259" s="397"/>
      <c r="AV259" s="397"/>
      <c r="AW259" s="397"/>
      <c r="AX259" s="397"/>
      <c r="AY259" s="397"/>
      <c r="AZ259" s="397"/>
      <c r="BA259" s="397"/>
      <c r="BB259" s="397"/>
      <c r="BC259" s="397"/>
      <c r="BD259" s="553"/>
      <c r="BE259" s="397"/>
      <c r="BF259" s="397"/>
      <c r="BG259" s="397"/>
      <c r="BH259" s="397"/>
    </row>
    <row r="260" spans="2:60" x14ac:dyDescent="0.35">
      <c r="B260" s="319"/>
      <c r="C260" s="147"/>
      <c r="D260" s="147"/>
      <c r="E260" s="320"/>
      <c r="F260" s="321"/>
      <c r="G260" s="149"/>
      <c r="H260" s="148"/>
      <c r="I260" s="148"/>
      <c r="J260" s="322"/>
      <c r="K260" s="324" t="str">
        <f>IFERROR(INDEX(Lookup!$G$3:$G$6,MATCH(J260,Lookup!$F$3:$F$6,0)),"")</f>
        <v/>
      </c>
      <c r="L260" s="323"/>
      <c r="M260" s="322"/>
      <c r="N260" s="846">
        <f t="shared" si="44"/>
        <v>0</v>
      </c>
      <c r="O260" s="325">
        <f t="shared" si="45"/>
        <v>0</v>
      </c>
      <c r="P260" s="847">
        <f>IF(I260&lt;INDEX(Lookup!$U$2:$U$10,MATCH($D$48,Lookup!$S$2:$S$10,0)),0,IF(U260="X",0,IFERROR(L260*50,0)))</f>
        <v>0</v>
      </c>
      <c r="Q260" s="326">
        <f>IF(I260&lt;INDEX(Lookup!$U$2:$U$10,MATCH($D$48,Lookup!$S$2:$S$10,0)),0,IF(U260="X",0,IFERROR(P260*K260,0)))</f>
        <v>0</v>
      </c>
      <c r="R260" s="326">
        <v>0</v>
      </c>
      <c r="S260" s="424">
        <v>0</v>
      </c>
      <c r="T260" s="322"/>
      <c r="U260" s="143"/>
      <c r="V260" s="397"/>
      <c r="W260" s="555"/>
      <c r="X260" s="576">
        <f t="shared" si="46"/>
        <v>0</v>
      </c>
      <c r="Y260" s="576">
        <f t="shared" si="47"/>
        <v>0</v>
      </c>
      <c r="Z260" s="576">
        <f t="shared" si="48"/>
        <v>0</v>
      </c>
      <c r="AA260" s="576">
        <f t="shared" si="49"/>
        <v>0</v>
      </c>
      <c r="AB260" s="553"/>
      <c r="AC260" s="553"/>
      <c r="AD260" s="553"/>
      <c r="AE260" s="553"/>
      <c r="AF260" s="553"/>
      <c r="AG260" s="553"/>
      <c r="AH260" s="553"/>
      <c r="AI260" s="397"/>
      <c r="AJ260" s="555"/>
      <c r="AK260" s="576">
        <f t="shared" si="50"/>
        <v>0</v>
      </c>
      <c r="AL260" s="576">
        <f t="shared" si="51"/>
        <v>0</v>
      </c>
      <c r="AM260" s="599"/>
      <c r="AN260" s="599"/>
      <c r="AO260" s="553"/>
      <c r="AP260" s="553"/>
      <c r="AQ260" s="553"/>
      <c r="AR260" s="553"/>
      <c r="AS260" s="397"/>
      <c r="AT260" s="397"/>
      <c r="AU260" s="397"/>
      <c r="AV260" s="397"/>
      <c r="AW260" s="397"/>
      <c r="AX260" s="397"/>
      <c r="AY260" s="397"/>
      <c r="AZ260" s="397"/>
      <c r="BA260" s="397"/>
      <c r="BB260" s="397"/>
      <c r="BC260" s="397"/>
      <c r="BD260" s="553"/>
      <c r="BE260" s="397"/>
      <c r="BF260" s="397"/>
      <c r="BG260" s="397"/>
      <c r="BH260" s="397"/>
    </row>
    <row r="261" spans="2:60" x14ac:dyDescent="0.35">
      <c r="B261" s="319"/>
      <c r="C261" s="147"/>
      <c r="D261" s="147"/>
      <c r="E261" s="320"/>
      <c r="F261" s="321"/>
      <c r="G261" s="149"/>
      <c r="H261" s="148"/>
      <c r="I261" s="148"/>
      <c r="J261" s="322"/>
      <c r="K261" s="324" t="str">
        <f>IFERROR(INDEX(Lookup!$G$3:$G$6,MATCH(J261,Lookup!$F$3:$F$6,0)),"")</f>
        <v/>
      </c>
      <c r="L261" s="323"/>
      <c r="M261" s="322"/>
      <c r="N261" s="846">
        <f t="shared" si="44"/>
        <v>0</v>
      </c>
      <c r="O261" s="325">
        <f t="shared" si="45"/>
        <v>0</v>
      </c>
      <c r="P261" s="847">
        <f>IF(I261&lt;INDEX(Lookup!$U$2:$U$10,MATCH($D$48,Lookup!$S$2:$S$10,0)),0,IF(U261="X",0,IFERROR(L261*50,0)))</f>
        <v>0</v>
      </c>
      <c r="Q261" s="326">
        <f>IF(I261&lt;INDEX(Lookup!$U$2:$U$10,MATCH($D$48,Lookup!$S$2:$S$10,0)),0,IF(U261="X",0,IFERROR(P261*K261,0)))</f>
        <v>0</v>
      </c>
      <c r="R261" s="326">
        <v>0</v>
      </c>
      <c r="S261" s="424">
        <v>0</v>
      </c>
      <c r="T261" s="322"/>
      <c r="U261" s="143"/>
      <c r="V261" s="397"/>
      <c r="W261" s="555"/>
      <c r="X261" s="576">
        <f t="shared" si="46"/>
        <v>0</v>
      </c>
      <c r="Y261" s="576">
        <f t="shared" si="47"/>
        <v>0</v>
      </c>
      <c r="Z261" s="576">
        <f t="shared" si="48"/>
        <v>0</v>
      </c>
      <c r="AA261" s="576">
        <f t="shared" si="49"/>
        <v>0</v>
      </c>
      <c r="AB261" s="553"/>
      <c r="AC261" s="553"/>
      <c r="AD261" s="553"/>
      <c r="AE261" s="553"/>
      <c r="AF261" s="553"/>
      <c r="AG261" s="553"/>
      <c r="AH261" s="553"/>
      <c r="AI261" s="397"/>
      <c r="AJ261" s="555"/>
      <c r="AK261" s="576">
        <f t="shared" si="50"/>
        <v>0</v>
      </c>
      <c r="AL261" s="576">
        <f t="shared" si="51"/>
        <v>0</v>
      </c>
      <c r="AM261" s="599"/>
      <c r="AN261" s="599"/>
      <c r="AO261" s="553"/>
      <c r="AP261" s="553"/>
      <c r="AQ261" s="553"/>
      <c r="AR261" s="553"/>
      <c r="AS261" s="397"/>
      <c r="AT261" s="397"/>
      <c r="AU261" s="397"/>
      <c r="AV261" s="397"/>
      <c r="AW261" s="397"/>
      <c r="AX261" s="397"/>
      <c r="AY261" s="397"/>
      <c r="AZ261" s="397"/>
      <c r="BA261" s="397"/>
      <c r="BB261" s="397"/>
      <c r="BC261" s="397"/>
      <c r="BD261" s="553"/>
      <c r="BE261" s="397"/>
      <c r="BF261" s="397"/>
      <c r="BG261" s="397"/>
      <c r="BH261" s="397"/>
    </row>
    <row r="262" spans="2:60" x14ac:dyDescent="0.35">
      <c r="B262" s="319"/>
      <c r="C262" s="147"/>
      <c r="D262" s="147"/>
      <c r="E262" s="320"/>
      <c r="F262" s="321"/>
      <c r="G262" s="149"/>
      <c r="H262" s="148"/>
      <c r="I262" s="148"/>
      <c r="J262" s="322"/>
      <c r="K262" s="324" t="str">
        <f>IFERROR(INDEX(Lookup!$G$3:$G$6,MATCH(J262,Lookup!$F$3:$F$6,0)),"")</f>
        <v/>
      </c>
      <c r="L262" s="323"/>
      <c r="M262" s="322"/>
      <c r="N262" s="846">
        <f t="shared" si="44"/>
        <v>0</v>
      </c>
      <c r="O262" s="325">
        <f t="shared" si="45"/>
        <v>0</v>
      </c>
      <c r="P262" s="847">
        <f>IF(I262&lt;INDEX(Lookup!$U$2:$U$10,MATCH($D$48,Lookup!$S$2:$S$10,0)),0,IF(U262="X",0,IFERROR(L262*50,0)))</f>
        <v>0</v>
      </c>
      <c r="Q262" s="326">
        <f>IF(I262&lt;INDEX(Lookup!$U$2:$U$10,MATCH($D$48,Lookup!$S$2:$S$10,0)),0,IF(U262="X",0,IFERROR(P262*K262,0)))</f>
        <v>0</v>
      </c>
      <c r="R262" s="326">
        <v>0</v>
      </c>
      <c r="S262" s="424">
        <v>0</v>
      </c>
      <c r="T262" s="322"/>
      <c r="U262" s="143"/>
      <c r="V262" s="397"/>
      <c r="W262" s="555"/>
      <c r="X262" s="576">
        <f t="shared" si="46"/>
        <v>0</v>
      </c>
      <c r="Y262" s="576">
        <f t="shared" si="47"/>
        <v>0</v>
      </c>
      <c r="Z262" s="576">
        <f t="shared" si="48"/>
        <v>0</v>
      </c>
      <c r="AA262" s="576">
        <f t="shared" si="49"/>
        <v>0</v>
      </c>
      <c r="AB262" s="553"/>
      <c r="AC262" s="553"/>
      <c r="AD262" s="553"/>
      <c r="AE262" s="553"/>
      <c r="AF262" s="553"/>
      <c r="AG262" s="553"/>
      <c r="AH262" s="553"/>
      <c r="AI262" s="397"/>
      <c r="AJ262" s="555"/>
      <c r="AK262" s="576">
        <f t="shared" si="50"/>
        <v>0</v>
      </c>
      <c r="AL262" s="576">
        <f t="shared" si="51"/>
        <v>0</v>
      </c>
      <c r="AM262" s="599"/>
      <c r="AN262" s="599"/>
      <c r="AO262" s="553"/>
      <c r="AP262" s="553"/>
      <c r="AQ262" s="553"/>
      <c r="AR262" s="553"/>
      <c r="AS262" s="397"/>
      <c r="AT262" s="397"/>
      <c r="AU262" s="397"/>
      <c r="AV262" s="397"/>
      <c r="AW262" s="397"/>
      <c r="AX262" s="397"/>
      <c r="AY262" s="397"/>
      <c r="AZ262" s="397"/>
      <c r="BA262" s="397"/>
      <c r="BB262" s="397"/>
      <c r="BC262" s="397"/>
      <c r="BD262" s="553"/>
      <c r="BE262" s="397"/>
      <c r="BF262" s="397"/>
      <c r="BG262" s="397"/>
      <c r="BH262" s="397"/>
    </row>
    <row r="263" spans="2:60" x14ac:dyDescent="0.35">
      <c r="B263" s="319"/>
      <c r="C263" s="147"/>
      <c r="D263" s="147"/>
      <c r="E263" s="320"/>
      <c r="F263" s="321"/>
      <c r="G263" s="149"/>
      <c r="H263" s="148"/>
      <c r="I263" s="148"/>
      <c r="J263" s="322"/>
      <c r="K263" s="324" t="str">
        <f>IFERROR(INDEX(Lookup!$G$3:$G$6,MATCH(J263,Lookup!$F$3:$F$6,0)),"")</f>
        <v/>
      </c>
      <c r="L263" s="323"/>
      <c r="M263" s="322"/>
      <c r="N263" s="846">
        <f t="shared" si="44"/>
        <v>0</v>
      </c>
      <c r="O263" s="325">
        <f t="shared" si="45"/>
        <v>0</v>
      </c>
      <c r="P263" s="847">
        <f>IF(I263&lt;INDEX(Lookup!$U$2:$U$10,MATCH($D$48,Lookup!$S$2:$S$10,0)),0,IF(U263="X",0,IFERROR(L263*50,0)))</f>
        <v>0</v>
      </c>
      <c r="Q263" s="326">
        <f>IF(I263&lt;INDEX(Lookup!$U$2:$U$10,MATCH($D$48,Lookup!$S$2:$S$10,0)),0,IF(U263="X",0,IFERROR(P263*K263,0)))</f>
        <v>0</v>
      </c>
      <c r="R263" s="326">
        <v>0</v>
      </c>
      <c r="S263" s="424">
        <v>0</v>
      </c>
      <c r="T263" s="322"/>
      <c r="U263" s="143"/>
      <c r="V263" s="397"/>
      <c r="W263" s="555"/>
      <c r="X263" s="576">
        <f t="shared" si="46"/>
        <v>0</v>
      </c>
      <c r="Y263" s="576">
        <f t="shared" si="47"/>
        <v>0</v>
      </c>
      <c r="Z263" s="576">
        <f t="shared" si="48"/>
        <v>0</v>
      </c>
      <c r="AA263" s="576">
        <f t="shared" si="49"/>
        <v>0</v>
      </c>
      <c r="AB263" s="553"/>
      <c r="AC263" s="553"/>
      <c r="AD263" s="553"/>
      <c r="AE263" s="553"/>
      <c r="AF263" s="553"/>
      <c r="AG263" s="553"/>
      <c r="AH263" s="553"/>
      <c r="AI263" s="397"/>
      <c r="AJ263" s="555"/>
      <c r="AK263" s="576">
        <f t="shared" si="50"/>
        <v>0</v>
      </c>
      <c r="AL263" s="576">
        <f t="shared" si="51"/>
        <v>0</v>
      </c>
      <c r="AM263" s="599"/>
      <c r="AN263" s="599"/>
      <c r="AO263" s="553"/>
      <c r="AP263" s="553"/>
      <c r="AQ263" s="553"/>
      <c r="AR263" s="553"/>
      <c r="AS263" s="397"/>
      <c r="AT263" s="397"/>
      <c r="AU263" s="397"/>
      <c r="AV263" s="397"/>
      <c r="AW263" s="397"/>
      <c r="AX263" s="397"/>
      <c r="AY263" s="397"/>
      <c r="AZ263" s="397"/>
      <c r="BA263" s="397"/>
      <c r="BB263" s="397"/>
      <c r="BC263" s="397"/>
      <c r="BD263" s="553"/>
      <c r="BE263" s="397"/>
      <c r="BF263" s="397"/>
      <c r="BG263" s="397"/>
      <c r="BH263" s="397"/>
    </row>
    <row r="264" spans="2:60" x14ac:dyDescent="0.35">
      <c r="B264" s="319"/>
      <c r="C264" s="147"/>
      <c r="D264" s="147"/>
      <c r="E264" s="320"/>
      <c r="F264" s="321"/>
      <c r="G264" s="149"/>
      <c r="H264" s="148"/>
      <c r="I264" s="148"/>
      <c r="J264" s="322"/>
      <c r="K264" s="324" t="str">
        <f>IFERROR(INDEX(Lookup!$G$3:$G$6,MATCH(J264,Lookup!$F$3:$F$6,0)),"")</f>
        <v/>
      </c>
      <c r="L264" s="323"/>
      <c r="M264" s="322"/>
      <c r="N264" s="846">
        <f t="shared" si="44"/>
        <v>0</v>
      </c>
      <c r="O264" s="325">
        <f t="shared" si="45"/>
        <v>0</v>
      </c>
      <c r="P264" s="847">
        <f>IF(I264&lt;INDEX(Lookup!$U$2:$U$10,MATCH($D$48,Lookup!$S$2:$S$10,0)),0,IF(U264="X",0,IFERROR(L264*50,0)))</f>
        <v>0</v>
      </c>
      <c r="Q264" s="326">
        <f>IF(I264&lt;INDEX(Lookup!$U$2:$U$10,MATCH($D$48,Lookup!$S$2:$S$10,0)),0,IF(U264="X",0,IFERROR(P264*K264,0)))</f>
        <v>0</v>
      </c>
      <c r="R264" s="326">
        <v>0</v>
      </c>
      <c r="S264" s="424">
        <v>0</v>
      </c>
      <c r="T264" s="322"/>
      <c r="U264" s="143"/>
      <c r="V264" s="397"/>
      <c r="W264" s="555"/>
      <c r="X264" s="576">
        <f t="shared" si="46"/>
        <v>0</v>
      </c>
      <c r="Y264" s="576">
        <f t="shared" si="47"/>
        <v>0</v>
      </c>
      <c r="Z264" s="576">
        <f t="shared" si="48"/>
        <v>0</v>
      </c>
      <c r="AA264" s="576">
        <f t="shared" si="49"/>
        <v>0</v>
      </c>
      <c r="AB264" s="553"/>
      <c r="AC264" s="553"/>
      <c r="AD264" s="553"/>
      <c r="AE264" s="553"/>
      <c r="AF264" s="553"/>
      <c r="AG264" s="553"/>
      <c r="AH264" s="553"/>
      <c r="AI264" s="397"/>
      <c r="AJ264" s="555"/>
      <c r="AK264" s="576">
        <f t="shared" si="50"/>
        <v>0</v>
      </c>
      <c r="AL264" s="576">
        <f t="shared" si="51"/>
        <v>0</v>
      </c>
      <c r="AM264" s="599"/>
      <c r="AN264" s="599"/>
      <c r="AO264" s="553"/>
      <c r="AP264" s="553"/>
      <c r="AQ264" s="553"/>
      <c r="AR264" s="553"/>
      <c r="AS264" s="397"/>
      <c r="AT264" s="397"/>
      <c r="AU264" s="397"/>
      <c r="AV264" s="397"/>
      <c r="AW264" s="397"/>
      <c r="AX264" s="397"/>
      <c r="AY264" s="397"/>
      <c r="AZ264" s="397"/>
      <c r="BA264" s="397"/>
      <c r="BB264" s="397"/>
      <c r="BC264" s="397"/>
      <c r="BD264" s="553"/>
      <c r="BE264" s="397"/>
      <c r="BF264" s="397"/>
      <c r="BG264" s="397"/>
      <c r="BH264" s="397"/>
    </row>
    <row r="265" spans="2:60" x14ac:dyDescent="0.35">
      <c r="B265" s="319"/>
      <c r="C265" s="147"/>
      <c r="D265" s="147"/>
      <c r="E265" s="320"/>
      <c r="F265" s="321"/>
      <c r="G265" s="149"/>
      <c r="H265" s="148"/>
      <c r="I265" s="148"/>
      <c r="J265" s="322"/>
      <c r="K265" s="324" t="str">
        <f>IFERROR(INDEX(Lookup!$G$3:$G$6,MATCH(J265,Lookup!$F$3:$F$6,0)),"")</f>
        <v/>
      </c>
      <c r="L265" s="323"/>
      <c r="M265" s="322"/>
      <c r="N265" s="846">
        <f t="shared" si="44"/>
        <v>0</v>
      </c>
      <c r="O265" s="325">
        <f t="shared" si="45"/>
        <v>0</v>
      </c>
      <c r="P265" s="847">
        <f>IF(I265&lt;INDEX(Lookup!$U$2:$U$10,MATCH($D$48,Lookup!$S$2:$S$10,0)),0,IF(U265="X",0,IFERROR(L265*50,0)))</f>
        <v>0</v>
      </c>
      <c r="Q265" s="326">
        <f>IF(I265&lt;INDEX(Lookup!$U$2:$U$10,MATCH($D$48,Lookup!$S$2:$S$10,0)),0,IF(U265="X",0,IFERROR(P265*K265,0)))</f>
        <v>0</v>
      </c>
      <c r="R265" s="326">
        <v>0</v>
      </c>
      <c r="S265" s="424">
        <v>0</v>
      </c>
      <c r="T265" s="322"/>
      <c r="U265" s="143"/>
      <c r="V265" s="397"/>
      <c r="W265" s="555"/>
      <c r="X265" s="576">
        <f t="shared" si="46"/>
        <v>0</v>
      </c>
      <c r="Y265" s="576">
        <f t="shared" si="47"/>
        <v>0</v>
      </c>
      <c r="Z265" s="576">
        <f t="shared" si="48"/>
        <v>0</v>
      </c>
      <c r="AA265" s="576">
        <f t="shared" si="49"/>
        <v>0</v>
      </c>
      <c r="AB265" s="553"/>
      <c r="AC265" s="553"/>
      <c r="AD265" s="553"/>
      <c r="AE265" s="553"/>
      <c r="AF265" s="553"/>
      <c r="AG265" s="553"/>
      <c r="AH265" s="553"/>
      <c r="AI265" s="397"/>
      <c r="AJ265" s="555"/>
      <c r="AK265" s="576">
        <f t="shared" si="50"/>
        <v>0</v>
      </c>
      <c r="AL265" s="576">
        <f t="shared" si="51"/>
        <v>0</v>
      </c>
      <c r="AM265" s="599"/>
      <c r="AN265" s="599"/>
      <c r="AO265" s="553"/>
      <c r="AP265" s="553"/>
      <c r="AQ265" s="553"/>
      <c r="AR265" s="553"/>
      <c r="AS265" s="397"/>
      <c r="AT265" s="397"/>
      <c r="AU265" s="397"/>
      <c r="AV265" s="397"/>
      <c r="AW265" s="397"/>
      <c r="AX265" s="397"/>
      <c r="AY265" s="397"/>
      <c r="AZ265" s="397"/>
      <c r="BA265" s="397"/>
      <c r="BB265" s="397"/>
      <c r="BC265" s="397"/>
      <c r="BD265" s="553"/>
      <c r="BE265" s="397"/>
      <c r="BF265" s="397"/>
      <c r="BG265" s="397"/>
      <c r="BH265" s="397"/>
    </row>
    <row r="266" spans="2:60" x14ac:dyDescent="0.35">
      <c r="B266" s="319"/>
      <c r="C266" s="147"/>
      <c r="D266" s="147"/>
      <c r="E266" s="320"/>
      <c r="F266" s="321"/>
      <c r="G266" s="149"/>
      <c r="H266" s="148"/>
      <c r="I266" s="148"/>
      <c r="J266" s="322"/>
      <c r="K266" s="324" t="str">
        <f>IFERROR(INDEX(Lookup!$G$3:$G$6,MATCH(J266,Lookup!$F$3:$F$6,0)),"")</f>
        <v/>
      </c>
      <c r="L266" s="323"/>
      <c r="M266" s="322"/>
      <c r="N266" s="846">
        <f t="shared" si="44"/>
        <v>0</v>
      </c>
      <c r="O266" s="325">
        <f t="shared" si="45"/>
        <v>0</v>
      </c>
      <c r="P266" s="847">
        <f>IF(I266&lt;INDEX(Lookup!$U$2:$U$10,MATCH($D$48,Lookup!$S$2:$S$10,0)),0,IF(U266="X",0,IFERROR(L266*50,0)))</f>
        <v>0</v>
      </c>
      <c r="Q266" s="326">
        <f>IF(I266&lt;INDEX(Lookup!$U$2:$U$10,MATCH($D$48,Lookup!$S$2:$S$10,0)),0,IF(U266="X",0,IFERROR(P266*K266,0)))</f>
        <v>0</v>
      </c>
      <c r="R266" s="326">
        <v>0</v>
      </c>
      <c r="S266" s="424">
        <v>0</v>
      </c>
      <c r="T266" s="322"/>
      <c r="U266" s="143"/>
      <c r="V266" s="397"/>
      <c r="W266" s="555"/>
      <c r="X266" s="576">
        <f t="shared" si="46"/>
        <v>0</v>
      </c>
      <c r="Y266" s="576">
        <f t="shared" si="47"/>
        <v>0</v>
      </c>
      <c r="Z266" s="576">
        <f t="shared" si="48"/>
        <v>0</v>
      </c>
      <c r="AA266" s="576">
        <f t="shared" si="49"/>
        <v>0</v>
      </c>
      <c r="AB266" s="553"/>
      <c r="AC266" s="553"/>
      <c r="AD266" s="553"/>
      <c r="AE266" s="553"/>
      <c r="AF266" s="553"/>
      <c r="AG266" s="553"/>
      <c r="AH266" s="553"/>
      <c r="AI266" s="397"/>
      <c r="AJ266" s="555"/>
      <c r="AK266" s="576">
        <f t="shared" si="50"/>
        <v>0</v>
      </c>
      <c r="AL266" s="576">
        <f t="shared" si="51"/>
        <v>0</v>
      </c>
      <c r="AM266" s="599"/>
      <c r="AN266" s="599"/>
      <c r="AO266" s="553"/>
      <c r="AP266" s="553"/>
      <c r="AQ266" s="553"/>
      <c r="AR266" s="553"/>
      <c r="AS266" s="397"/>
      <c r="AT266" s="397"/>
      <c r="AU266" s="397"/>
      <c r="AV266" s="397"/>
      <c r="AW266" s="397"/>
      <c r="AX266" s="397"/>
      <c r="AY266" s="397"/>
      <c r="AZ266" s="397"/>
      <c r="BA266" s="397"/>
      <c r="BB266" s="397"/>
      <c r="BC266" s="397"/>
      <c r="BD266" s="553"/>
      <c r="BE266" s="397"/>
      <c r="BF266" s="397"/>
      <c r="BG266" s="397"/>
      <c r="BH266" s="397"/>
    </row>
    <row r="267" spans="2:60" x14ac:dyDescent="0.35">
      <c r="B267" s="319"/>
      <c r="C267" s="147"/>
      <c r="D267" s="147"/>
      <c r="E267" s="320"/>
      <c r="F267" s="321"/>
      <c r="G267" s="149"/>
      <c r="H267" s="148"/>
      <c r="I267" s="148"/>
      <c r="J267" s="322"/>
      <c r="K267" s="324" t="str">
        <f>IFERROR(INDEX(Lookup!$G$3:$G$6,MATCH(J267,Lookup!$F$3:$F$6,0)),"")</f>
        <v/>
      </c>
      <c r="L267" s="323"/>
      <c r="M267" s="322"/>
      <c r="N267" s="846">
        <f t="shared" si="44"/>
        <v>0</v>
      </c>
      <c r="O267" s="325">
        <f t="shared" si="45"/>
        <v>0</v>
      </c>
      <c r="P267" s="847">
        <f>IF(I267&lt;INDEX(Lookup!$U$2:$U$10,MATCH($D$48,Lookup!$S$2:$S$10,0)),0,IF(U267="X",0,IFERROR(L267*50,0)))</f>
        <v>0</v>
      </c>
      <c r="Q267" s="326">
        <f>IF(I267&lt;INDEX(Lookup!$U$2:$U$10,MATCH($D$48,Lookup!$S$2:$S$10,0)),0,IF(U267="X",0,IFERROR(P267*K267,0)))</f>
        <v>0</v>
      </c>
      <c r="R267" s="326">
        <v>0</v>
      </c>
      <c r="S267" s="424">
        <v>0</v>
      </c>
      <c r="T267" s="322"/>
      <c r="U267" s="143"/>
      <c r="V267" s="397"/>
      <c r="W267" s="555"/>
      <c r="X267" s="576">
        <f t="shared" si="46"/>
        <v>0</v>
      </c>
      <c r="Y267" s="576">
        <f t="shared" si="47"/>
        <v>0</v>
      </c>
      <c r="Z267" s="576">
        <f t="shared" si="48"/>
        <v>0</v>
      </c>
      <c r="AA267" s="576">
        <f t="shared" si="49"/>
        <v>0</v>
      </c>
      <c r="AB267" s="553"/>
      <c r="AC267" s="553"/>
      <c r="AD267" s="553"/>
      <c r="AE267" s="553"/>
      <c r="AF267" s="553"/>
      <c r="AG267" s="553"/>
      <c r="AH267" s="553"/>
      <c r="AI267" s="397"/>
      <c r="AJ267" s="555"/>
      <c r="AK267" s="576">
        <f t="shared" si="50"/>
        <v>0</v>
      </c>
      <c r="AL267" s="576">
        <f t="shared" si="51"/>
        <v>0</v>
      </c>
      <c r="AM267" s="599"/>
      <c r="AN267" s="599"/>
      <c r="AO267" s="553"/>
      <c r="AP267" s="553"/>
      <c r="AQ267" s="553"/>
      <c r="AR267" s="553"/>
      <c r="AS267" s="397"/>
      <c r="AT267" s="397"/>
      <c r="AU267" s="397"/>
      <c r="AV267" s="397"/>
      <c r="AW267" s="397"/>
      <c r="AX267" s="397"/>
      <c r="AY267" s="397"/>
      <c r="AZ267" s="397"/>
      <c r="BA267" s="397"/>
      <c r="BB267" s="397"/>
      <c r="BC267" s="397"/>
      <c r="BD267" s="553"/>
      <c r="BE267" s="397"/>
      <c r="BF267" s="397"/>
      <c r="BG267" s="397"/>
      <c r="BH267" s="397"/>
    </row>
    <row r="268" spans="2:60" x14ac:dyDescent="0.35">
      <c r="B268" s="319"/>
      <c r="C268" s="147"/>
      <c r="D268" s="147"/>
      <c r="E268" s="320"/>
      <c r="F268" s="321"/>
      <c r="G268" s="149"/>
      <c r="H268" s="148"/>
      <c r="I268" s="148"/>
      <c r="J268" s="322"/>
      <c r="K268" s="324" t="str">
        <f>IFERROR(INDEX(Lookup!$G$3:$G$6,MATCH(J268,Lookup!$F$3:$F$6,0)),"")</f>
        <v/>
      </c>
      <c r="L268" s="323"/>
      <c r="M268" s="322"/>
      <c r="N268" s="846">
        <f t="shared" si="44"/>
        <v>0</v>
      </c>
      <c r="O268" s="325">
        <f t="shared" si="45"/>
        <v>0</v>
      </c>
      <c r="P268" s="847">
        <f>IF(I268&lt;INDEX(Lookup!$U$2:$U$10,MATCH($D$48,Lookup!$S$2:$S$10,0)),0,IF(U268="X",0,IFERROR(L268*50,0)))</f>
        <v>0</v>
      </c>
      <c r="Q268" s="326">
        <f>IF(I268&lt;INDEX(Lookup!$U$2:$U$10,MATCH($D$48,Lookup!$S$2:$S$10,0)),0,IF(U268="X",0,IFERROR(P268*K268,0)))</f>
        <v>0</v>
      </c>
      <c r="R268" s="326">
        <v>0</v>
      </c>
      <c r="S268" s="424">
        <v>0</v>
      </c>
      <c r="T268" s="322"/>
      <c r="U268" s="143"/>
      <c r="V268" s="397"/>
      <c r="W268" s="555"/>
      <c r="X268" s="576">
        <f t="shared" si="46"/>
        <v>0</v>
      </c>
      <c r="Y268" s="576">
        <f t="shared" si="47"/>
        <v>0</v>
      </c>
      <c r="Z268" s="576">
        <f t="shared" si="48"/>
        <v>0</v>
      </c>
      <c r="AA268" s="576">
        <f t="shared" si="49"/>
        <v>0</v>
      </c>
      <c r="AB268" s="553"/>
      <c r="AC268" s="553"/>
      <c r="AD268" s="553"/>
      <c r="AE268" s="553"/>
      <c r="AF268" s="553"/>
      <c r="AG268" s="553"/>
      <c r="AH268" s="553"/>
      <c r="AI268" s="397"/>
      <c r="AJ268" s="555"/>
      <c r="AK268" s="576">
        <f t="shared" si="50"/>
        <v>0</v>
      </c>
      <c r="AL268" s="576">
        <f t="shared" si="51"/>
        <v>0</v>
      </c>
      <c r="AM268" s="599"/>
      <c r="AN268" s="599"/>
      <c r="AO268" s="553"/>
      <c r="AP268" s="553"/>
      <c r="AQ268" s="553"/>
      <c r="AR268" s="553"/>
      <c r="AS268" s="397"/>
      <c r="AT268" s="397"/>
      <c r="AU268" s="397"/>
      <c r="AV268" s="397"/>
      <c r="AW268" s="397"/>
      <c r="AX268" s="397"/>
      <c r="AY268" s="397"/>
      <c r="AZ268" s="397"/>
      <c r="BA268" s="397"/>
      <c r="BB268" s="397"/>
      <c r="BC268" s="397"/>
      <c r="BD268" s="553"/>
      <c r="BE268" s="397"/>
      <c r="BF268" s="397"/>
      <c r="BG268" s="397"/>
      <c r="BH268" s="397"/>
    </row>
    <row r="269" spans="2:60" x14ac:dyDescent="0.35">
      <c r="B269" s="319"/>
      <c r="C269" s="147"/>
      <c r="D269" s="147"/>
      <c r="E269" s="320"/>
      <c r="F269" s="321"/>
      <c r="G269" s="149"/>
      <c r="H269" s="148"/>
      <c r="I269" s="148"/>
      <c r="J269" s="322"/>
      <c r="K269" s="324" t="str">
        <f>IFERROR(INDEX(Lookup!$G$3:$G$6,MATCH(J269,Lookup!$F$3:$F$6,0)),"")</f>
        <v/>
      </c>
      <c r="L269" s="323"/>
      <c r="M269" s="322"/>
      <c r="N269" s="846">
        <f t="shared" si="44"/>
        <v>0</v>
      </c>
      <c r="O269" s="325">
        <f t="shared" si="45"/>
        <v>0</v>
      </c>
      <c r="P269" s="847">
        <f>IF(I269&lt;INDEX(Lookup!$U$2:$U$10,MATCH($D$48,Lookup!$S$2:$S$10,0)),0,IF(U269="X",0,IFERROR(L269*50,0)))</f>
        <v>0</v>
      </c>
      <c r="Q269" s="326">
        <f>IF(I269&lt;INDEX(Lookup!$U$2:$U$10,MATCH($D$48,Lookup!$S$2:$S$10,0)),0,IF(U269="X",0,IFERROR(P269*K269,0)))</f>
        <v>0</v>
      </c>
      <c r="R269" s="326">
        <v>0</v>
      </c>
      <c r="S269" s="424">
        <v>0</v>
      </c>
      <c r="T269" s="322"/>
      <c r="U269" s="143"/>
      <c r="V269" s="397"/>
      <c r="W269" s="555"/>
      <c r="X269" s="576">
        <f t="shared" si="46"/>
        <v>0</v>
      </c>
      <c r="Y269" s="576">
        <f t="shared" si="47"/>
        <v>0</v>
      </c>
      <c r="Z269" s="576">
        <f t="shared" si="48"/>
        <v>0</v>
      </c>
      <c r="AA269" s="576">
        <f t="shared" si="49"/>
        <v>0</v>
      </c>
      <c r="AB269" s="553"/>
      <c r="AC269" s="553"/>
      <c r="AD269" s="553"/>
      <c r="AE269" s="553"/>
      <c r="AF269" s="553"/>
      <c r="AG269" s="553"/>
      <c r="AH269" s="553"/>
      <c r="AI269" s="397"/>
      <c r="AJ269" s="555"/>
      <c r="AK269" s="576">
        <f t="shared" si="50"/>
        <v>0</v>
      </c>
      <c r="AL269" s="576">
        <f t="shared" si="51"/>
        <v>0</v>
      </c>
      <c r="AM269" s="599"/>
      <c r="AN269" s="599"/>
      <c r="AO269" s="553"/>
      <c r="AP269" s="553"/>
      <c r="AQ269" s="553"/>
      <c r="AR269" s="553"/>
      <c r="AS269" s="397"/>
      <c r="AT269" s="397"/>
      <c r="AU269" s="397"/>
      <c r="AV269" s="397"/>
      <c r="AW269" s="397"/>
      <c r="AX269" s="397"/>
      <c r="AY269" s="397"/>
      <c r="AZ269" s="397"/>
      <c r="BA269" s="397"/>
      <c r="BB269" s="397"/>
      <c r="BC269" s="397"/>
      <c r="BD269" s="553"/>
      <c r="BE269" s="397"/>
      <c r="BF269" s="397"/>
      <c r="BG269" s="397"/>
      <c r="BH269" s="397"/>
    </row>
    <row r="270" spans="2:60" x14ac:dyDescent="0.35">
      <c r="B270" s="319"/>
      <c r="C270" s="147"/>
      <c r="D270" s="147"/>
      <c r="E270" s="320"/>
      <c r="F270" s="321"/>
      <c r="G270" s="149"/>
      <c r="H270" s="148"/>
      <c r="I270" s="148"/>
      <c r="J270" s="322"/>
      <c r="K270" s="324" t="str">
        <f>IFERROR(INDEX(Lookup!$G$3:$G$6,MATCH(J270,Lookup!$F$3:$F$6,0)),"")</f>
        <v/>
      </c>
      <c r="L270" s="323"/>
      <c r="M270" s="322"/>
      <c r="N270" s="846">
        <f t="shared" si="44"/>
        <v>0</v>
      </c>
      <c r="O270" s="325">
        <f t="shared" si="45"/>
        <v>0</v>
      </c>
      <c r="P270" s="847">
        <f>IF(I270&lt;INDEX(Lookup!$U$2:$U$10,MATCH($D$48,Lookup!$S$2:$S$10,0)),0,IF(U270="X",0,IFERROR(L270*50,0)))</f>
        <v>0</v>
      </c>
      <c r="Q270" s="326">
        <f>IF(I270&lt;INDEX(Lookup!$U$2:$U$10,MATCH($D$48,Lookup!$S$2:$S$10,0)),0,IF(U270="X",0,IFERROR(P270*K270,0)))</f>
        <v>0</v>
      </c>
      <c r="R270" s="326">
        <v>0</v>
      </c>
      <c r="S270" s="424">
        <v>0</v>
      </c>
      <c r="T270" s="322"/>
      <c r="U270" s="143"/>
      <c r="V270" s="397"/>
      <c r="W270" s="555"/>
      <c r="X270" s="576">
        <f t="shared" si="46"/>
        <v>0</v>
      </c>
      <c r="Y270" s="576">
        <f t="shared" si="47"/>
        <v>0</v>
      </c>
      <c r="Z270" s="576">
        <f t="shared" si="48"/>
        <v>0</v>
      </c>
      <c r="AA270" s="576">
        <f t="shared" si="49"/>
        <v>0</v>
      </c>
      <c r="AB270" s="553"/>
      <c r="AC270" s="553"/>
      <c r="AD270" s="553"/>
      <c r="AE270" s="553"/>
      <c r="AF270" s="553"/>
      <c r="AG270" s="553"/>
      <c r="AH270" s="553"/>
      <c r="AI270" s="397"/>
      <c r="AJ270" s="555"/>
      <c r="AK270" s="576">
        <f t="shared" si="50"/>
        <v>0</v>
      </c>
      <c r="AL270" s="576">
        <f t="shared" si="51"/>
        <v>0</v>
      </c>
      <c r="AM270" s="599"/>
      <c r="AN270" s="599"/>
      <c r="AO270" s="553"/>
      <c r="AP270" s="553"/>
      <c r="AQ270" s="553"/>
      <c r="AR270" s="553"/>
      <c r="AS270" s="397"/>
      <c r="AT270" s="397"/>
      <c r="AU270" s="397"/>
      <c r="AV270" s="397"/>
      <c r="AW270" s="397"/>
      <c r="AX270" s="397"/>
      <c r="AY270" s="397"/>
      <c r="AZ270" s="397"/>
      <c r="BA270" s="397"/>
      <c r="BB270" s="397"/>
      <c r="BC270" s="397"/>
      <c r="BD270" s="553"/>
      <c r="BE270" s="397"/>
      <c r="BF270" s="397"/>
      <c r="BG270" s="397"/>
      <c r="BH270" s="397"/>
    </row>
    <row r="271" spans="2:60" x14ac:dyDescent="0.35">
      <c r="B271" s="319"/>
      <c r="C271" s="147"/>
      <c r="D271" s="147"/>
      <c r="E271" s="320"/>
      <c r="F271" s="321"/>
      <c r="G271" s="149"/>
      <c r="H271" s="148"/>
      <c r="I271" s="148"/>
      <c r="J271" s="322"/>
      <c r="K271" s="324" t="str">
        <f>IFERROR(INDEX(Lookup!$G$3:$G$6,MATCH(J271,Lookup!$F$3:$F$6,0)),"")</f>
        <v/>
      </c>
      <c r="L271" s="323"/>
      <c r="M271" s="322"/>
      <c r="N271" s="846">
        <f t="shared" si="44"/>
        <v>0</v>
      </c>
      <c r="O271" s="325">
        <f t="shared" si="45"/>
        <v>0</v>
      </c>
      <c r="P271" s="847">
        <f>IF(I271&lt;INDEX(Lookup!$U$2:$U$10,MATCH($D$48,Lookup!$S$2:$S$10,0)),0,IF(U271="X",0,IFERROR(L271*50,0)))</f>
        <v>0</v>
      </c>
      <c r="Q271" s="326">
        <f>IF(I271&lt;INDEX(Lookup!$U$2:$U$10,MATCH($D$48,Lookup!$S$2:$S$10,0)),0,IF(U271="X",0,IFERROR(P271*K271,0)))</f>
        <v>0</v>
      </c>
      <c r="R271" s="326">
        <v>0</v>
      </c>
      <c r="S271" s="424">
        <v>0</v>
      </c>
      <c r="T271" s="322"/>
      <c r="U271" s="143"/>
      <c r="V271" s="397"/>
      <c r="W271" s="555"/>
      <c r="X271" s="576">
        <f t="shared" si="46"/>
        <v>0</v>
      </c>
      <c r="Y271" s="576">
        <f t="shared" si="47"/>
        <v>0</v>
      </c>
      <c r="Z271" s="576">
        <f t="shared" si="48"/>
        <v>0</v>
      </c>
      <c r="AA271" s="576">
        <f t="shared" si="49"/>
        <v>0</v>
      </c>
      <c r="AB271" s="553"/>
      <c r="AC271" s="553"/>
      <c r="AD271" s="553"/>
      <c r="AE271" s="553"/>
      <c r="AF271" s="553"/>
      <c r="AG271" s="553"/>
      <c r="AH271" s="553"/>
      <c r="AI271" s="397"/>
      <c r="AJ271" s="555"/>
      <c r="AK271" s="576">
        <f t="shared" si="50"/>
        <v>0</v>
      </c>
      <c r="AL271" s="576">
        <f t="shared" si="51"/>
        <v>0</v>
      </c>
      <c r="AM271" s="599"/>
      <c r="AN271" s="599"/>
      <c r="AO271" s="553"/>
      <c r="AP271" s="553"/>
      <c r="AQ271" s="553"/>
      <c r="AR271" s="553"/>
      <c r="AS271" s="397"/>
      <c r="AT271" s="397"/>
      <c r="AU271" s="397"/>
      <c r="AV271" s="397"/>
      <c r="AW271" s="397"/>
      <c r="AX271" s="397"/>
      <c r="AY271" s="397"/>
      <c r="AZ271" s="397"/>
      <c r="BA271" s="397"/>
      <c r="BB271" s="397"/>
      <c r="BC271" s="397"/>
      <c r="BD271" s="553"/>
      <c r="BE271" s="397"/>
      <c r="BF271" s="397"/>
      <c r="BG271" s="397"/>
      <c r="BH271" s="397"/>
    </row>
    <row r="272" spans="2:60" x14ac:dyDescent="0.35">
      <c r="B272" s="319"/>
      <c r="C272" s="147"/>
      <c r="D272" s="147"/>
      <c r="E272" s="320"/>
      <c r="F272" s="321"/>
      <c r="G272" s="149"/>
      <c r="H272" s="148"/>
      <c r="I272" s="148"/>
      <c r="J272" s="322"/>
      <c r="K272" s="324" t="str">
        <f>IFERROR(INDEX(Lookup!$G$3:$G$6,MATCH(J272,Lookup!$F$3:$F$6,0)),"")</f>
        <v/>
      </c>
      <c r="L272" s="323"/>
      <c r="M272" s="322"/>
      <c r="N272" s="846">
        <f t="shared" si="44"/>
        <v>0</v>
      </c>
      <c r="O272" s="325">
        <f t="shared" si="45"/>
        <v>0</v>
      </c>
      <c r="P272" s="847">
        <f>IF(I272&lt;INDEX(Lookup!$U$2:$U$10,MATCH($D$48,Lookup!$S$2:$S$10,0)),0,IF(U272="X",0,IFERROR(L272*50,0)))</f>
        <v>0</v>
      </c>
      <c r="Q272" s="326">
        <f>IF(I272&lt;INDEX(Lookup!$U$2:$U$10,MATCH($D$48,Lookup!$S$2:$S$10,0)),0,IF(U272="X",0,IFERROR(P272*K272,0)))</f>
        <v>0</v>
      </c>
      <c r="R272" s="326">
        <v>0</v>
      </c>
      <c r="S272" s="424">
        <v>0</v>
      </c>
      <c r="T272" s="322"/>
      <c r="U272" s="143"/>
      <c r="V272" s="397"/>
      <c r="W272" s="555"/>
      <c r="X272" s="576">
        <f t="shared" si="46"/>
        <v>0</v>
      </c>
      <c r="Y272" s="576">
        <f t="shared" si="47"/>
        <v>0</v>
      </c>
      <c r="Z272" s="576">
        <f t="shared" si="48"/>
        <v>0</v>
      </c>
      <c r="AA272" s="576">
        <f t="shared" si="49"/>
        <v>0</v>
      </c>
      <c r="AB272" s="553"/>
      <c r="AC272" s="553"/>
      <c r="AD272" s="553"/>
      <c r="AE272" s="553"/>
      <c r="AF272" s="553"/>
      <c r="AG272" s="553"/>
      <c r="AH272" s="553"/>
      <c r="AI272" s="397"/>
      <c r="AJ272" s="555"/>
      <c r="AK272" s="576">
        <f t="shared" si="50"/>
        <v>0</v>
      </c>
      <c r="AL272" s="576">
        <f t="shared" si="51"/>
        <v>0</v>
      </c>
      <c r="AM272" s="599"/>
      <c r="AN272" s="599"/>
      <c r="AO272" s="553"/>
      <c r="AP272" s="553"/>
      <c r="AQ272" s="553"/>
      <c r="AR272" s="553"/>
      <c r="AS272" s="397"/>
      <c r="AT272" s="397"/>
      <c r="AU272" s="397"/>
      <c r="AV272" s="397"/>
      <c r="AW272" s="397"/>
      <c r="AX272" s="397"/>
      <c r="AY272" s="397"/>
      <c r="AZ272" s="397"/>
      <c r="BA272" s="397"/>
      <c r="BB272" s="397"/>
      <c r="BC272" s="397"/>
      <c r="BD272" s="553"/>
      <c r="BE272" s="397"/>
      <c r="BF272" s="397"/>
      <c r="BG272" s="397"/>
      <c r="BH272" s="397"/>
    </row>
    <row r="273" spans="2:60" x14ac:dyDescent="0.35">
      <c r="B273" s="319"/>
      <c r="C273" s="147"/>
      <c r="D273" s="147"/>
      <c r="E273" s="320"/>
      <c r="F273" s="321"/>
      <c r="G273" s="149"/>
      <c r="H273" s="148"/>
      <c r="I273" s="148"/>
      <c r="J273" s="322"/>
      <c r="K273" s="324" t="str">
        <f>IFERROR(INDEX(Lookup!$G$3:$G$6,MATCH(J273,Lookup!$F$3:$F$6,0)),"")</f>
        <v/>
      </c>
      <c r="L273" s="323"/>
      <c r="M273" s="322"/>
      <c r="N273" s="846">
        <f t="shared" si="44"/>
        <v>0</v>
      </c>
      <c r="O273" s="325">
        <f t="shared" si="45"/>
        <v>0</v>
      </c>
      <c r="P273" s="847">
        <f>IF(I273&lt;INDEX(Lookup!$U$2:$U$10,MATCH($D$48,Lookup!$S$2:$S$10,0)),0,IF(U273="X",0,IFERROR(L273*50,0)))</f>
        <v>0</v>
      </c>
      <c r="Q273" s="326">
        <f>IF(I273&lt;INDEX(Lookup!$U$2:$U$10,MATCH($D$48,Lookup!$S$2:$S$10,0)),0,IF(U273="X",0,IFERROR(P273*K273,0)))</f>
        <v>0</v>
      </c>
      <c r="R273" s="326">
        <v>0</v>
      </c>
      <c r="S273" s="424">
        <v>0</v>
      </c>
      <c r="T273" s="322"/>
      <c r="U273" s="143"/>
      <c r="V273" s="397"/>
      <c r="W273" s="555"/>
      <c r="X273" s="576">
        <f t="shared" si="46"/>
        <v>0</v>
      </c>
      <c r="Y273" s="576">
        <f t="shared" si="47"/>
        <v>0</v>
      </c>
      <c r="Z273" s="576">
        <f t="shared" si="48"/>
        <v>0</v>
      </c>
      <c r="AA273" s="576">
        <f t="shared" si="49"/>
        <v>0</v>
      </c>
      <c r="AB273" s="553"/>
      <c r="AC273" s="553"/>
      <c r="AD273" s="553"/>
      <c r="AE273" s="553"/>
      <c r="AF273" s="553"/>
      <c r="AG273" s="553"/>
      <c r="AH273" s="553"/>
      <c r="AI273" s="397"/>
      <c r="AJ273" s="555"/>
      <c r="AK273" s="576">
        <f t="shared" si="50"/>
        <v>0</v>
      </c>
      <c r="AL273" s="576">
        <f t="shared" si="51"/>
        <v>0</v>
      </c>
      <c r="AM273" s="599"/>
      <c r="AN273" s="599"/>
      <c r="AO273" s="553"/>
      <c r="AP273" s="553"/>
      <c r="AQ273" s="553"/>
      <c r="AR273" s="553"/>
      <c r="AS273" s="397"/>
      <c r="AT273" s="397"/>
      <c r="AU273" s="397"/>
      <c r="AV273" s="397"/>
      <c r="AW273" s="397"/>
      <c r="AX273" s="397"/>
      <c r="AY273" s="397"/>
      <c r="AZ273" s="397"/>
      <c r="BA273" s="397"/>
      <c r="BB273" s="397"/>
      <c r="BC273" s="397"/>
      <c r="BD273" s="553"/>
      <c r="BE273" s="397"/>
      <c r="BF273" s="397"/>
      <c r="BG273" s="397"/>
      <c r="BH273" s="397"/>
    </row>
    <row r="274" spans="2:60" x14ac:dyDescent="0.35">
      <c r="B274" s="319"/>
      <c r="C274" s="147"/>
      <c r="D274" s="147"/>
      <c r="E274" s="320"/>
      <c r="F274" s="321"/>
      <c r="G274" s="149"/>
      <c r="H274" s="148"/>
      <c r="I274" s="148"/>
      <c r="J274" s="322"/>
      <c r="K274" s="324" t="str">
        <f>IFERROR(INDEX(Lookup!$G$3:$G$6,MATCH(J274,Lookup!$F$3:$F$6,0)),"")</f>
        <v/>
      </c>
      <c r="L274" s="323"/>
      <c r="M274" s="322"/>
      <c r="N274" s="846">
        <f t="shared" si="44"/>
        <v>0</v>
      </c>
      <c r="O274" s="325">
        <f t="shared" si="45"/>
        <v>0</v>
      </c>
      <c r="P274" s="847">
        <f>IF(I274&lt;INDEX(Lookup!$U$2:$U$10,MATCH($D$48,Lookup!$S$2:$S$10,0)),0,IF(U274="X",0,IFERROR(L274*50,0)))</f>
        <v>0</v>
      </c>
      <c r="Q274" s="326">
        <f>IF(I274&lt;INDEX(Lookup!$U$2:$U$10,MATCH($D$48,Lookup!$S$2:$S$10,0)),0,IF(U274="X",0,IFERROR(P274*K274,0)))</f>
        <v>0</v>
      </c>
      <c r="R274" s="326">
        <v>0</v>
      </c>
      <c r="S274" s="424">
        <v>0</v>
      </c>
      <c r="T274" s="322"/>
      <c r="U274" s="143"/>
      <c r="V274" s="397"/>
      <c r="W274" s="555"/>
      <c r="X274" s="576">
        <f t="shared" si="46"/>
        <v>0</v>
      </c>
      <c r="Y274" s="576">
        <f t="shared" si="47"/>
        <v>0</v>
      </c>
      <c r="Z274" s="576">
        <f t="shared" si="48"/>
        <v>0</v>
      </c>
      <c r="AA274" s="576">
        <f t="shared" si="49"/>
        <v>0</v>
      </c>
      <c r="AB274" s="553"/>
      <c r="AC274" s="553"/>
      <c r="AD274" s="553"/>
      <c r="AE274" s="553"/>
      <c r="AF274" s="553"/>
      <c r="AG274" s="553"/>
      <c r="AH274" s="553"/>
      <c r="AI274" s="397"/>
      <c r="AJ274" s="555"/>
      <c r="AK274" s="576">
        <f t="shared" si="50"/>
        <v>0</v>
      </c>
      <c r="AL274" s="576">
        <f t="shared" si="51"/>
        <v>0</v>
      </c>
      <c r="AM274" s="599"/>
      <c r="AN274" s="599"/>
      <c r="AO274" s="553"/>
      <c r="AP274" s="553"/>
      <c r="AQ274" s="553"/>
      <c r="AR274" s="553"/>
      <c r="AS274" s="397"/>
      <c r="AT274" s="397"/>
      <c r="AU274" s="397"/>
      <c r="AV274" s="397"/>
      <c r="AW274" s="397"/>
      <c r="AX274" s="397"/>
      <c r="AY274" s="397"/>
      <c r="AZ274" s="397"/>
      <c r="BA274" s="397"/>
      <c r="BB274" s="397"/>
      <c r="BC274" s="397"/>
      <c r="BD274" s="553"/>
      <c r="BE274" s="397"/>
      <c r="BF274" s="397"/>
      <c r="BG274" s="397"/>
      <c r="BH274" s="397"/>
    </row>
    <row r="275" spans="2:60" x14ac:dyDescent="0.35">
      <c r="B275" s="319"/>
      <c r="C275" s="147"/>
      <c r="D275" s="147"/>
      <c r="E275" s="320"/>
      <c r="F275" s="321"/>
      <c r="G275" s="149"/>
      <c r="H275" s="148"/>
      <c r="I275" s="148"/>
      <c r="J275" s="322"/>
      <c r="K275" s="324" t="str">
        <f>IFERROR(INDEX(Lookup!$G$3:$G$6,MATCH(J275,Lookup!$F$3:$F$6,0)),"")</f>
        <v/>
      </c>
      <c r="L275" s="323"/>
      <c r="M275" s="322"/>
      <c r="N275" s="846">
        <f t="shared" si="44"/>
        <v>0</v>
      </c>
      <c r="O275" s="325">
        <f t="shared" si="45"/>
        <v>0</v>
      </c>
      <c r="P275" s="847">
        <f>IF(I275&lt;INDEX(Lookup!$U$2:$U$10,MATCH($D$48,Lookup!$S$2:$S$10,0)),0,IF(U275="X",0,IFERROR(L275*50,0)))</f>
        <v>0</v>
      </c>
      <c r="Q275" s="326">
        <f>IF(I275&lt;INDEX(Lookup!$U$2:$U$10,MATCH($D$48,Lookup!$S$2:$S$10,0)),0,IF(U275="X",0,IFERROR(P275*K275,0)))</f>
        <v>0</v>
      </c>
      <c r="R275" s="326">
        <v>0</v>
      </c>
      <c r="S275" s="424">
        <v>0</v>
      </c>
      <c r="T275" s="322"/>
      <c r="U275" s="143"/>
      <c r="V275" s="397"/>
      <c r="W275" s="555"/>
      <c r="X275" s="576">
        <f t="shared" si="46"/>
        <v>0</v>
      </c>
      <c r="Y275" s="576">
        <f t="shared" si="47"/>
        <v>0</v>
      </c>
      <c r="Z275" s="576">
        <f t="shared" si="48"/>
        <v>0</v>
      </c>
      <c r="AA275" s="576">
        <f t="shared" si="49"/>
        <v>0</v>
      </c>
      <c r="AB275" s="553"/>
      <c r="AC275" s="553"/>
      <c r="AD275" s="553"/>
      <c r="AE275" s="553"/>
      <c r="AF275" s="553"/>
      <c r="AG275" s="553"/>
      <c r="AH275" s="553"/>
      <c r="AI275" s="397"/>
      <c r="AJ275" s="555"/>
      <c r="AK275" s="576">
        <f t="shared" si="50"/>
        <v>0</v>
      </c>
      <c r="AL275" s="576">
        <f t="shared" si="51"/>
        <v>0</v>
      </c>
      <c r="AM275" s="599"/>
      <c r="AN275" s="599"/>
      <c r="AO275" s="553"/>
      <c r="AP275" s="553"/>
      <c r="AQ275" s="553"/>
      <c r="AR275" s="553"/>
      <c r="AS275" s="397"/>
      <c r="AT275" s="397"/>
      <c r="AU275" s="397"/>
      <c r="AV275" s="397"/>
      <c r="AW275" s="397"/>
      <c r="AX275" s="397"/>
      <c r="AY275" s="397"/>
      <c r="AZ275" s="397"/>
      <c r="BA275" s="397"/>
      <c r="BB275" s="397"/>
      <c r="BC275" s="397"/>
      <c r="BD275" s="553"/>
      <c r="BE275" s="397"/>
      <c r="BF275" s="397"/>
      <c r="BG275" s="397"/>
      <c r="BH275" s="397"/>
    </row>
    <row r="276" spans="2:60" x14ac:dyDescent="0.35">
      <c r="B276" s="319"/>
      <c r="C276" s="147"/>
      <c r="D276" s="147"/>
      <c r="E276" s="320"/>
      <c r="F276" s="321"/>
      <c r="G276" s="149"/>
      <c r="H276" s="148"/>
      <c r="I276" s="148"/>
      <c r="J276" s="322"/>
      <c r="K276" s="324" t="str">
        <f>IFERROR(INDEX(Lookup!$G$3:$G$6,MATCH(J276,Lookup!$F$3:$F$6,0)),"")</f>
        <v/>
      </c>
      <c r="L276" s="323"/>
      <c r="M276" s="322"/>
      <c r="N276" s="846">
        <f t="shared" si="44"/>
        <v>0</v>
      </c>
      <c r="O276" s="325">
        <f t="shared" si="45"/>
        <v>0</v>
      </c>
      <c r="P276" s="847">
        <f>IF(I276&lt;INDEX(Lookup!$U$2:$U$10,MATCH($D$48,Lookup!$S$2:$S$10,0)),0,IF(U276="X",0,IFERROR(L276*50,0)))</f>
        <v>0</v>
      </c>
      <c r="Q276" s="326">
        <f>IF(I276&lt;INDEX(Lookup!$U$2:$U$10,MATCH($D$48,Lookup!$S$2:$S$10,0)),0,IF(U276="X",0,IFERROR(P276*K276,0)))</f>
        <v>0</v>
      </c>
      <c r="R276" s="326">
        <v>0</v>
      </c>
      <c r="S276" s="424">
        <v>0</v>
      </c>
      <c r="T276" s="322"/>
      <c r="U276" s="143"/>
      <c r="V276" s="397"/>
      <c r="W276" s="555"/>
      <c r="X276" s="576">
        <f t="shared" si="46"/>
        <v>0</v>
      </c>
      <c r="Y276" s="576">
        <f t="shared" si="47"/>
        <v>0</v>
      </c>
      <c r="Z276" s="576">
        <f t="shared" si="48"/>
        <v>0</v>
      </c>
      <c r="AA276" s="576">
        <f t="shared" si="49"/>
        <v>0</v>
      </c>
      <c r="AB276" s="553"/>
      <c r="AC276" s="553"/>
      <c r="AD276" s="553"/>
      <c r="AE276" s="553"/>
      <c r="AF276" s="553"/>
      <c r="AG276" s="553"/>
      <c r="AH276" s="553"/>
      <c r="AI276" s="397"/>
      <c r="AJ276" s="555"/>
      <c r="AK276" s="576">
        <f t="shared" si="50"/>
        <v>0</v>
      </c>
      <c r="AL276" s="576">
        <f t="shared" si="51"/>
        <v>0</v>
      </c>
      <c r="AM276" s="599"/>
      <c r="AN276" s="599"/>
      <c r="AO276" s="553"/>
      <c r="AP276" s="553"/>
      <c r="AQ276" s="553"/>
      <c r="AR276" s="553"/>
      <c r="AS276" s="397"/>
      <c r="AT276" s="397"/>
      <c r="AU276" s="397"/>
      <c r="AV276" s="397"/>
      <c r="AW276" s="397"/>
      <c r="AX276" s="397"/>
      <c r="AY276" s="397"/>
      <c r="AZ276" s="397"/>
      <c r="BA276" s="397"/>
      <c r="BB276" s="397"/>
      <c r="BC276" s="397"/>
      <c r="BD276" s="553"/>
      <c r="BE276" s="397"/>
      <c r="BF276" s="397"/>
      <c r="BG276" s="397"/>
      <c r="BH276" s="397"/>
    </row>
    <row r="277" spans="2:60" x14ac:dyDescent="0.35">
      <c r="B277" s="319"/>
      <c r="C277" s="147"/>
      <c r="D277" s="147"/>
      <c r="E277" s="320"/>
      <c r="F277" s="321"/>
      <c r="G277" s="149"/>
      <c r="H277" s="148"/>
      <c r="I277" s="148"/>
      <c r="J277" s="322"/>
      <c r="K277" s="324" t="str">
        <f>IFERROR(INDEX(Lookup!$G$3:$G$6,MATCH(J277,Lookup!$F$3:$F$6,0)),"")</f>
        <v/>
      </c>
      <c r="L277" s="323"/>
      <c r="M277" s="322"/>
      <c r="N277" s="846">
        <f t="shared" si="44"/>
        <v>0</v>
      </c>
      <c r="O277" s="325">
        <f t="shared" si="45"/>
        <v>0</v>
      </c>
      <c r="P277" s="847">
        <f>IF(I277&lt;INDEX(Lookup!$U$2:$U$10,MATCH($D$48,Lookup!$S$2:$S$10,0)),0,IF(U277="X",0,IFERROR(L277*50,0)))</f>
        <v>0</v>
      </c>
      <c r="Q277" s="326">
        <f>IF(I277&lt;INDEX(Lookup!$U$2:$U$10,MATCH($D$48,Lookup!$S$2:$S$10,0)),0,IF(U277="X",0,IFERROR(P277*K277,0)))</f>
        <v>0</v>
      </c>
      <c r="R277" s="326">
        <v>0</v>
      </c>
      <c r="S277" s="424">
        <v>0</v>
      </c>
      <c r="T277" s="322"/>
      <c r="U277" s="143"/>
      <c r="V277" s="397"/>
      <c r="W277" s="555"/>
      <c r="X277" s="576">
        <f t="shared" si="46"/>
        <v>0</v>
      </c>
      <c r="Y277" s="576">
        <f t="shared" si="47"/>
        <v>0</v>
      </c>
      <c r="Z277" s="576">
        <f t="shared" si="48"/>
        <v>0</v>
      </c>
      <c r="AA277" s="576">
        <f t="shared" si="49"/>
        <v>0</v>
      </c>
      <c r="AB277" s="553"/>
      <c r="AC277" s="553"/>
      <c r="AD277" s="553"/>
      <c r="AE277" s="553"/>
      <c r="AF277" s="553"/>
      <c r="AG277" s="553"/>
      <c r="AH277" s="553"/>
      <c r="AI277" s="397"/>
      <c r="AJ277" s="555"/>
      <c r="AK277" s="576">
        <f t="shared" si="50"/>
        <v>0</v>
      </c>
      <c r="AL277" s="576">
        <f t="shared" si="51"/>
        <v>0</v>
      </c>
      <c r="AM277" s="599"/>
      <c r="AN277" s="599"/>
      <c r="AO277" s="553"/>
      <c r="AP277" s="553"/>
      <c r="AQ277" s="553"/>
      <c r="AR277" s="553"/>
      <c r="AS277" s="397"/>
      <c r="AT277" s="397"/>
      <c r="AU277" s="397"/>
      <c r="AV277" s="397"/>
      <c r="AW277" s="397"/>
      <c r="AX277" s="397"/>
      <c r="AY277" s="397"/>
      <c r="AZ277" s="397"/>
      <c r="BA277" s="397"/>
      <c r="BB277" s="397"/>
      <c r="BC277" s="397"/>
      <c r="BD277" s="553"/>
      <c r="BE277" s="397"/>
      <c r="BF277" s="397"/>
      <c r="BG277" s="397"/>
      <c r="BH277" s="397"/>
    </row>
    <row r="278" spans="2:60" x14ac:dyDescent="0.35">
      <c r="B278" s="319"/>
      <c r="C278" s="147"/>
      <c r="D278" s="147"/>
      <c r="E278" s="320"/>
      <c r="F278" s="321"/>
      <c r="G278" s="149"/>
      <c r="H278" s="148"/>
      <c r="I278" s="148"/>
      <c r="J278" s="322"/>
      <c r="K278" s="324" t="str">
        <f>IFERROR(INDEX(Lookup!$G$3:$G$6,MATCH(J278,Lookup!$F$3:$F$6,0)),"")</f>
        <v/>
      </c>
      <c r="L278" s="323"/>
      <c r="M278" s="322"/>
      <c r="N278" s="846">
        <f t="shared" si="44"/>
        <v>0</v>
      </c>
      <c r="O278" s="325">
        <f t="shared" si="45"/>
        <v>0</v>
      </c>
      <c r="P278" s="847">
        <f>IF(I278&lt;INDEX(Lookup!$U$2:$U$10,MATCH($D$48,Lookup!$S$2:$S$10,0)),0,IF(U278="X",0,IFERROR(L278*50,0)))</f>
        <v>0</v>
      </c>
      <c r="Q278" s="326">
        <f>IF(I278&lt;INDEX(Lookup!$U$2:$U$10,MATCH($D$48,Lookup!$S$2:$S$10,0)),0,IF(U278="X",0,IFERROR(P278*K278,0)))</f>
        <v>0</v>
      </c>
      <c r="R278" s="326">
        <v>0</v>
      </c>
      <c r="S278" s="424">
        <v>0</v>
      </c>
      <c r="T278" s="322"/>
      <c r="U278" s="143"/>
      <c r="V278" s="397"/>
      <c r="W278" s="555"/>
      <c r="X278" s="576">
        <f t="shared" si="46"/>
        <v>0</v>
      </c>
      <c r="Y278" s="576">
        <f t="shared" si="47"/>
        <v>0</v>
      </c>
      <c r="Z278" s="576">
        <f t="shared" si="48"/>
        <v>0</v>
      </c>
      <c r="AA278" s="576">
        <f t="shared" si="49"/>
        <v>0</v>
      </c>
      <c r="AB278" s="553"/>
      <c r="AC278" s="553"/>
      <c r="AD278" s="553"/>
      <c r="AE278" s="553"/>
      <c r="AF278" s="553"/>
      <c r="AG278" s="553"/>
      <c r="AH278" s="553"/>
      <c r="AI278" s="397"/>
      <c r="AJ278" s="555"/>
      <c r="AK278" s="576">
        <f t="shared" si="50"/>
        <v>0</v>
      </c>
      <c r="AL278" s="576">
        <f t="shared" si="51"/>
        <v>0</v>
      </c>
      <c r="AM278" s="599"/>
      <c r="AN278" s="599"/>
      <c r="AO278" s="553"/>
      <c r="AP278" s="553"/>
      <c r="AQ278" s="553"/>
      <c r="AR278" s="553"/>
      <c r="AS278" s="397"/>
      <c r="AT278" s="397"/>
      <c r="AU278" s="397"/>
      <c r="AV278" s="397"/>
      <c r="AW278" s="397"/>
      <c r="AX278" s="397"/>
      <c r="AY278" s="397"/>
      <c r="AZ278" s="397"/>
      <c r="BA278" s="397"/>
      <c r="BB278" s="397"/>
      <c r="BC278" s="397"/>
      <c r="BD278" s="553"/>
      <c r="BE278" s="397"/>
      <c r="BF278" s="397"/>
      <c r="BG278" s="397"/>
      <c r="BH278" s="397"/>
    </row>
    <row r="279" spans="2:60" x14ac:dyDescent="0.35">
      <c r="B279" s="319"/>
      <c r="C279" s="147"/>
      <c r="D279" s="147"/>
      <c r="E279" s="320"/>
      <c r="F279" s="321"/>
      <c r="G279" s="149"/>
      <c r="H279" s="148"/>
      <c r="I279" s="148"/>
      <c r="J279" s="322"/>
      <c r="K279" s="324" t="str">
        <f>IFERROR(INDEX(Lookup!$G$3:$G$6,MATCH(J279,Lookup!$F$3:$F$6,0)),"")</f>
        <v/>
      </c>
      <c r="L279" s="323"/>
      <c r="M279" s="322"/>
      <c r="N279" s="846">
        <f t="shared" si="44"/>
        <v>0</v>
      </c>
      <c r="O279" s="325">
        <f t="shared" si="45"/>
        <v>0</v>
      </c>
      <c r="P279" s="847">
        <f>IF(I279&lt;INDEX(Lookup!$U$2:$U$10,MATCH($D$48,Lookup!$S$2:$S$10,0)),0,IF(U279="X",0,IFERROR(L279*50,0)))</f>
        <v>0</v>
      </c>
      <c r="Q279" s="326">
        <f>IF(I279&lt;INDEX(Lookup!$U$2:$U$10,MATCH($D$48,Lookup!$S$2:$S$10,0)),0,IF(U279="X",0,IFERROR(P279*K279,0)))</f>
        <v>0</v>
      </c>
      <c r="R279" s="326">
        <v>0</v>
      </c>
      <c r="S279" s="424">
        <v>0</v>
      </c>
      <c r="T279" s="322"/>
      <c r="U279" s="143"/>
      <c r="V279" s="397"/>
      <c r="W279" s="555"/>
      <c r="X279" s="576">
        <f t="shared" si="46"/>
        <v>0</v>
      </c>
      <c r="Y279" s="576">
        <f t="shared" si="47"/>
        <v>0</v>
      </c>
      <c r="Z279" s="576">
        <f t="shared" si="48"/>
        <v>0</v>
      </c>
      <c r="AA279" s="576">
        <f t="shared" si="49"/>
        <v>0</v>
      </c>
      <c r="AB279" s="553"/>
      <c r="AC279" s="553"/>
      <c r="AD279" s="553"/>
      <c r="AE279" s="553"/>
      <c r="AF279" s="553"/>
      <c r="AG279" s="553"/>
      <c r="AH279" s="553"/>
      <c r="AI279" s="397"/>
      <c r="AJ279" s="555"/>
      <c r="AK279" s="576">
        <f t="shared" si="50"/>
        <v>0</v>
      </c>
      <c r="AL279" s="576">
        <f t="shared" si="51"/>
        <v>0</v>
      </c>
      <c r="AM279" s="599"/>
      <c r="AN279" s="599"/>
      <c r="AO279" s="553"/>
      <c r="AP279" s="553"/>
      <c r="AQ279" s="553"/>
      <c r="AR279" s="553"/>
      <c r="AS279" s="397"/>
      <c r="AT279" s="397"/>
      <c r="AU279" s="397"/>
      <c r="AV279" s="397"/>
      <c r="AW279" s="397"/>
      <c r="AX279" s="397"/>
      <c r="AY279" s="397"/>
      <c r="AZ279" s="397"/>
      <c r="BA279" s="397"/>
      <c r="BB279" s="397"/>
      <c r="BC279" s="397"/>
      <c r="BD279" s="553"/>
      <c r="BE279" s="397"/>
      <c r="BF279" s="397"/>
      <c r="BG279" s="397"/>
      <c r="BH279" s="397"/>
    </row>
    <row r="280" spans="2:60" x14ac:dyDescent="0.35">
      <c r="B280" s="319"/>
      <c r="C280" s="147"/>
      <c r="D280" s="147"/>
      <c r="E280" s="320"/>
      <c r="F280" s="321"/>
      <c r="G280" s="149"/>
      <c r="H280" s="148"/>
      <c r="I280" s="148"/>
      <c r="J280" s="322"/>
      <c r="K280" s="324" t="str">
        <f>IFERROR(INDEX(Lookup!$G$3:$G$6,MATCH(J280,Lookup!$F$3:$F$6,0)),"")</f>
        <v/>
      </c>
      <c r="L280" s="323"/>
      <c r="M280" s="322"/>
      <c r="N280" s="846">
        <f t="shared" si="44"/>
        <v>0</v>
      </c>
      <c r="O280" s="325">
        <f t="shared" si="45"/>
        <v>0</v>
      </c>
      <c r="P280" s="847">
        <f>IF(I280&lt;INDEX(Lookup!$U$2:$U$10,MATCH($D$48,Lookup!$S$2:$S$10,0)),0,IF(U280="X",0,IFERROR(L280*50,0)))</f>
        <v>0</v>
      </c>
      <c r="Q280" s="326">
        <f>IF(I280&lt;INDEX(Lookup!$U$2:$U$10,MATCH($D$48,Lookup!$S$2:$S$10,0)),0,IF(U280="X",0,IFERROR(P280*K280,0)))</f>
        <v>0</v>
      </c>
      <c r="R280" s="326">
        <v>0</v>
      </c>
      <c r="S280" s="424">
        <v>0</v>
      </c>
      <c r="T280" s="322"/>
      <c r="U280" s="143"/>
      <c r="V280" s="397"/>
      <c r="W280" s="555"/>
      <c r="X280" s="576">
        <f t="shared" si="46"/>
        <v>0</v>
      </c>
      <c r="Y280" s="576">
        <f t="shared" si="47"/>
        <v>0</v>
      </c>
      <c r="Z280" s="576">
        <f t="shared" si="48"/>
        <v>0</v>
      </c>
      <c r="AA280" s="576">
        <f t="shared" si="49"/>
        <v>0</v>
      </c>
      <c r="AB280" s="553"/>
      <c r="AC280" s="553"/>
      <c r="AD280" s="553"/>
      <c r="AE280" s="553"/>
      <c r="AF280" s="553"/>
      <c r="AG280" s="553"/>
      <c r="AH280" s="553"/>
      <c r="AI280" s="397"/>
      <c r="AJ280" s="555"/>
      <c r="AK280" s="576">
        <f t="shared" si="50"/>
        <v>0</v>
      </c>
      <c r="AL280" s="576">
        <f t="shared" si="51"/>
        <v>0</v>
      </c>
      <c r="AM280" s="599"/>
      <c r="AN280" s="599"/>
      <c r="AO280" s="553"/>
      <c r="AP280" s="553"/>
      <c r="AQ280" s="553"/>
      <c r="AR280" s="553"/>
      <c r="AS280" s="397"/>
      <c r="AT280" s="397"/>
      <c r="AU280" s="397"/>
      <c r="AV280" s="397"/>
      <c r="AW280" s="397"/>
      <c r="AX280" s="397"/>
      <c r="AY280" s="397"/>
      <c r="AZ280" s="397"/>
      <c r="BA280" s="397"/>
      <c r="BB280" s="397"/>
      <c r="BC280" s="397"/>
      <c r="BD280" s="553"/>
      <c r="BE280" s="397"/>
      <c r="BF280" s="397"/>
      <c r="BG280" s="397"/>
      <c r="BH280" s="397"/>
    </row>
    <row r="281" spans="2:60" x14ac:dyDescent="0.35">
      <c r="B281" s="319"/>
      <c r="C281" s="147"/>
      <c r="D281" s="147"/>
      <c r="E281" s="320"/>
      <c r="F281" s="321"/>
      <c r="G281" s="149"/>
      <c r="H281" s="148"/>
      <c r="I281" s="148"/>
      <c r="J281" s="322"/>
      <c r="K281" s="324" t="str">
        <f>IFERROR(INDEX(Lookup!$G$3:$G$6,MATCH(J281,Lookup!$F$3:$F$6,0)),"")</f>
        <v/>
      </c>
      <c r="L281" s="323"/>
      <c r="M281" s="322"/>
      <c r="N281" s="846">
        <f t="shared" si="44"/>
        <v>0</v>
      </c>
      <c r="O281" s="325">
        <f t="shared" si="45"/>
        <v>0</v>
      </c>
      <c r="P281" s="847">
        <f>IF(I281&lt;INDEX(Lookup!$U$2:$U$10,MATCH($D$48,Lookup!$S$2:$S$10,0)),0,IF(U281="X",0,IFERROR(L281*50,0)))</f>
        <v>0</v>
      </c>
      <c r="Q281" s="326">
        <f>IF(I281&lt;INDEX(Lookup!$U$2:$U$10,MATCH($D$48,Lookup!$S$2:$S$10,0)),0,IF(U281="X",0,IFERROR(P281*K281,0)))</f>
        <v>0</v>
      </c>
      <c r="R281" s="326">
        <v>0</v>
      </c>
      <c r="S281" s="424">
        <v>0</v>
      </c>
      <c r="T281" s="322"/>
      <c r="U281" s="143"/>
      <c r="V281" s="397"/>
      <c r="W281" s="555"/>
      <c r="X281" s="576">
        <f t="shared" si="46"/>
        <v>0</v>
      </c>
      <c r="Y281" s="576">
        <f t="shared" si="47"/>
        <v>0</v>
      </c>
      <c r="Z281" s="576">
        <f t="shared" si="48"/>
        <v>0</v>
      </c>
      <c r="AA281" s="576">
        <f t="shared" si="49"/>
        <v>0</v>
      </c>
      <c r="AB281" s="553"/>
      <c r="AC281" s="553"/>
      <c r="AD281" s="553"/>
      <c r="AE281" s="553"/>
      <c r="AF281" s="553"/>
      <c r="AG281" s="553"/>
      <c r="AH281" s="553"/>
      <c r="AI281" s="397"/>
      <c r="AJ281" s="555"/>
      <c r="AK281" s="576">
        <f t="shared" si="50"/>
        <v>0</v>
      </c>
      <c r="AL281" s="576">
        <f t="shared" si="51"/>
        <v>0</v>
      </c>
      <c r="AM281" s="599"/>
      <c r="AN281" s="599"/>
      <c r="AO281" s="553"/>
      <c r="AP281" s="553"/>
      <c r="AQ281" s="553"/>
      <c r="AR281" s="553"/>
      <c r="AS281" s="397"/>
      <c r="AT281" s="397"/>
      <c r="AU281" s="397"/>
      <c r="AV281" s="397"/>
      <c r="AW281" s="397"/>
      <c r="AX281" s="397"/>
      <c r="AY281" s="397"/>
      <c r="AZ281" s="397"/>
      <c r="BA281" s="397"/>
      <c r="BB281" s="397"/>
      <c r="BC281" s="397"/>
      <c r="BD281" s="553"/>
      <c r="BE281" s="397"/>
      <c r="BF281" s="397"/>
      <c r="BG281" s="397"/>
      <c r="BH281" s="397"/>
    </row>
    <row r="282" spans="2:60" x14ac:dyDescent="0.35">
      <c r="B282" s="319"/>
      <c r="C282" s="147"/>
      <c r="D282" s="147"/>
      <c r="E282" s="320"/>
      <c r="F282" s="321"/>
      <c r="G282" s="149"/>
      <c r="H282" s="148"/>
      <c r="I282" s="148"/>
      <c r="J282" s="322"/>
      <c r="K282" s="324" t="str">
        <f>IFERROR(INDEX(Lookup!$G$3:$G$6,MATCH(J282,Lookup!$F$3:$F$6,0)),"")</f>
        <v/>
      </c>
      <c r="L282" s="323"/>
      <c r="M282" s="322"/>
      <c r="N282" s="846">
        <f t="shared" si="44"/>
        <v>0</v>
      </c>
      <c r="O282" s="325">
        <f t="shared" si="45"/>
        <v>0</v>
      </c>
      <c r="P282" s="847">
        <f>IF(I282&lt;INDEX(Lookup!$U$2:$U$10,MATCH($D$48,Lookup!$S$2:$S$10,0)),0,IF(U282="X",0,IFERROR(L282*50,0)))</f>
        <v>0</v>
      </c>
      <c r="Q282" s="326">
        <f>IF(I282&lt;INDEX(Lookup!$U$2:$U$10,MATCH($D$48,Lookup!$S$2:$S$10,0)),0,IF(U282="X",0,IFERROR(P282*K282,0)))</f>
        <v>0</v>
      </c>
      <c r="R282" s="326">
        <v>0</v>
      </c>
      <c r="S282" s="424">
        <v>0</v>
      </c>
      <c r="T282" s="322"/>
      <c r="U282" s="143"/>
      <c r="V282" s="397"/>
      <c r="W282" s="555"/>
      <c r="X282" s="576">
        <f t="shared" si="46"/>
        <v>0</v>
      </c>
      <c r="Y282" s="576">
        <f t="shared" si="47"/>
        <v>0</v>
      </c>
      <c r="Z282" s="576">
        <f t="shared" si="48"/>
        <v>0</v>
      </c>
      <c r="AA282" s="576">
        <f t="shared" si="49"/>
        <v>0</v>
      </c>
      <c r="AB282" s="553"/>
      <c r="AC282" s="553"/>
      <c r="AD282" s="553"/>
      <c r="AE282" s="553"/>
      <c r="AF282" s="553"/>
      <c r="AG282" s="553"/>
      <c r="AH282" s="553"/>
      <c r="AI282" s="397"/>
      <c r="AJ282" s="555"/>
      <c r="AK282" s="576">
        <f t="shared" si="50"/>
        <v>0</v>
      </c>
      <c r="AL282" s="576">
        <f t="shared" si="51"/>
        <v>0</v>
      </c>
      <c r="AM282" s="599"/>
      <c r="AN282" s="599"/>
      <c r="AO282" s="553"/>
      <c r="AP282" s="553"/>
      <c r="AQ282" s="553"/>
      <c r="AR282" s="553"/>
      <c r="AS282" s="397"/>
      <c r="AT282" s="397"/>
      <c r="AU282" s="397"/>
      <c r="AV282" s="397"/>
      <c r="AW282" s="397"/>
      <c r="AX282" s="397"/>
      <c r="AY282" s="397"/>
      <c r="AZ282" s="397"/>
      <c r="BA282" s="397"/>
      <c r="BB282" s="397"/>
      <c r="BC282" s="397"/>
      <c r="BD282" s="553"/>
      <c r="BE282" s="397"/>
      <c r="BF282" s="397"/>
      <c r="BG282" s="397"/>
      <c r="BH282" s="397"/>
    </row>
    <row r="283" spans="2:60" x14ac:dyDescent="0.35">
      <c r="B283" s="319"/>
      <c r="C283" s="147"/>
      <c r="D283" s="147"/>
      <c r="E283" s="320"/>
      <c r="F283" s="321"/>
      <c r="G283" s="149"/>
      <c r="H283" s="148"/>
      <c r="I283" s="148"/>
      <c r="J283" s="322"/>
      <c r="K283" s="324" t="str">
        <f>IFERROR(INDEX(Lookup!$G$3:$G$6,MATCH(J283,Lookup!$F$3:$F$6,0)),"")</f>
        <v/>
      </c>
      <c r="L283" s="323"/>
      <c r="M283" s="322"/>
      <c r="N283" s="846">
        <f t="shared" si="44"/>
        <v>0</v>
      </c>
      <c r="O283" s="325">
        <f t="shared" si="45"/>
        <v>0</v>
      </c>
      <c r="P283" s="847">
        <f>IF(I283&lt;INDEX(Lookup!$U$2:$U$10,MATCH($D$48,Lookup!$S$2:$S$10,0)),0,IF(U283="X",0,IFERROR(L283*50,0)))</f>
        <v>0</v>
      </c>
      <c r="Q283" s="326">
        <f>IF(I283&lt;INDEX(Lookup!$U$2:$U$10,MATCH($D$48,Lookup!$S$2:$S$10,0)),0,IF(U283="X",0,IFERROR(P283*K283,0)))</f>
        <v>0</v>
      </c>
      <c r="R283" s="326">
        <v>0</v>
      </c>
      <c r="S283" s="424">
        <v>0</v>
      </c>
      <c r="T283" s="322"/>
      <c r="U283" s="143"/>
      <c r="V283" s="397"/>
      <c r="W283" s="555"/>
      <c r="X283" s="576">
        <f t="shared" si="46"/>
        <v>0</v>
      </c>
      <c r="Y283" s="576">
        <f t="shared" si="47"/>
        <v>0</v>
      </c>
      <c r="Z283" s="576">
        <f t="shared" si="48"/>
        <v>0</v>
      </c>
      <c r="AA283" s="576">
        <f t="shared" si="49"/>
        <v>0</v>
      </c>
      <c r="AB283" s="553"/>
      <c r="AC283" s="553"/>
      <c r="AD283" s="553"/>
      <c r="AE283" s="553"/>
      <c r="AF283" s="553"/>
      <c r="AG283" s="553"/>
      <c r="AH283" s="553"/>
      <c r="AI283" s="397"/>
      <c r="AJ283" s="555"/>
      <c r="AK283" s="576">
        <f t="shared" si="50"/>
        <v>0</v>
      </c>
      <c r="AL283" s="576">
        <f t="shared" si="51"/>
        <v>0</v>
      </c>
      <c r="AM283" s="599"/>
      <c r="AN283" s="599"/>
      <c r="AO283" s="553"/>
      <c r="AP283" s="553"/>
      <c r="AQ283" s="553"/>
      <c r="AR283" s="553"/>
      <c r="AS283" s="397"/>
      <c r="AT283" s="397"/>
      <c r="AU283" s="397"/>
      <c r="AV283" s="397"/>
      <c r="AW283" s="397"/>
      <c r="AX283" s="397"/>
      <c r="AY283" s="397"/>
      <c r="AZ283" s="397"/>
      <c r="BA283" s="397"/>
      <c r="BB283" s="397"/>
      <c r="BC283" s="397"/>
      <c r="BD283" s="553"/>
      <c r="BE283" s="397"/>
      <c r="BF283" s="397"/>
      <c r="BG283" s="397"/>
      <c r="BH283" s="397"/>
    </row>
    <row r="284" spans="2:60" x14ac:dyDescent="0.35">
      <c r="B284" s="319"/>
      <c r="C284" s="147"/>
      <c r="D284" s="147"/>
      <c r="E284" s="320"/>
      <c r="F284" s="321"/>
      <c r="G284" s="149"/>
      <c r="H284" s="148"/>
      <c r="I284" s="148"/>
      <c r="J284" s="322"/>
      <c r="K284" s="324" t="str">
        <f>IFERROR(INDEX(Lookup!$G$3:$G$6,MATCH(J284,Lookup!$F$3:$F$6,0)),"")</f>
        <v/>
      </c>
      <c r="L284" s="323"/>
      <c r="M284" s="322"/>
      <c r="N284" s="846">
        <f t="shared" si="44"/>
        <v>0</v>
      </c>
      <c r="O284" s="325">
        <f t="shared" si="45"/>
        <v>0</v>
      </c>
      <c r="P284" s="847">
        <f>IF(I284&lt;INDEX(Lookup!$U$2:$U$10,MATCH($D$48,Lookup!$S$2:$S$10,0)),0,IF(U284="X",0,IFERROR(L284*50,0)))</f>
        <v>0</v>
      </c>
      <c r="Q284" s="326">
        <f>IF(I284&lt;INDEX(Lookup!$U$2:$U$10,MATCH($D$48,Lookup!$S$2:$S$10,0)),0,IF(U284="X",0,IFERROR(P284*K284,0)))</f>
        <v>0</v>
      </c>
      <c r="R284" s="326">
        <v>0</v>
      </c>
      <c r="S284" s="424">
        <v>0</v>
      </c>
      <c r="T284" s="322"/>
      <c r="U284" s="143"/>
      <c r="V284" s="397"/>
      <c r="W284" s="555"/>
      <c r="X284" s="576">
        <f t="shared" si="46"/>
        <v>0</v>
      </c>
      <c r="Y284" s="576">
        <f t="shared" si="47"/>
        <v>0</v>
      </c>
      <c r="Z284" s="576">
        <f t="shared" si="48"/>
        <v>0</v>
      </c>
      <c r="AA284" s="576">
        <f t="shared" si="49"/>
        <v>0</v>
      </c>
      <c r="AB284" s="553"/>
      <c r="AC284" s="553"/>
      <c r="AD284" s="553"/>
      <c r="AE284" s="553"/>
      <c r="AF284" s="553"/>
      <c r="AG284" s="553"/>
      <c r="AH284" s="553"/>
      <c r="AI284" s="397"/>
      <c r="AJ284" s="555"/>
      <c r="AK284" s="576">
        <f t="shared" si="50"/>
        <v>0</v>
      </c>
      <c r="AL284" s="576">
        <f t="shared" si="51"/>
        <v>0</v>
      </c>
      <c r="AM284" s="599"/>
      <c r="AN284" s="599"/>
      <c r="AO284" s="553"/>
      <c r="AP284" s="553"/>
      <c r="AQ284" s="553"/>
      <c r="AR284" s="553"/>
      <c r="AS284" s="397"/>
      <c r="AT284" s="397"/>
      <c r="AU284" s="397"/>
      <c r="AV284" s="397"/>
      <c r="AW284" s="397"/>
      <c r="AX284" s="397"/>
      <c r="AY284" s="397"/>
      <c r="AZ284" s="397"/>
      <c r="BA284" s="397"/>
      <c r="BB284" s="397"/>
      <c r="BC284" s="397"/>
      <c r="BD284" s="553"/>
      <c r="BE284" s="397"/>
      <c r="BF284" s="397"/>
      <c r="BG284" s="397"/>
      <c r="BH284" s="397"/>
    </row>
    <row r="285" spans="2:60" x14ac:dyDescent="0.35">
      <c r="B285" s="319"/>
      <c r="C285" s="147"/>
      <c r="D285" s="147"/>
      <c r="E285" s="320"/>
      <c r="F285" s="321"/>
      <c r="G285" s="149"/>
      <c r="H285" s="148"/>
      <c r="I285" s="148"/>
      <c r="J285" s="322"/>
      <c r="K285" s="324" t="str">
        <f>IFERROR(INDEX(Lookup!$G$3:$G$6,MATCH(J285,Lookup!$F$3:$F$6,0)),"")</f>
        <v/>
      </c>
      <c r="L285" s="323"/>
      <c r="M285" s="322"/>
      <c r="N285" s="846">
        <f t="shared" si="44"/>
        <v>0</v>
      </c>
      <c r="O285" s="325">
        <f t="shared" si="45"/>
        <v>0</v>
      </c>
      <c r="P285" s="847">
        <f>IF(I285&lt;INDEX(Lookup!$U$2:$U$10,MATCH($D$48,Lookup!$S$2:$S$10,0)),0,IF(U285="X",0,IFERROR(L285*50,0)))</f>
        <v>0</v>
      </c>
      <c r="Q285" s="326">
        <f>IF(I285&lt;INDEX(Lookup!$U$2:$U$10,MATCH($D$48,Lookup!$S$2:$S$10,0)),0,IF(U285="X",0,IFERROR(P285*K285,0)))</f>
        <v>0</v>
      </c>
      <c r="R285" s="326">
        <v>0</v>
      </c>
      <c r="S285" s="424">
        <v>0</v>
      </c>
      <c r="T285" s="322"/>
      <c r="U285" s="143"/>
      <c r="V285" s="397"/>
      <c r="W285" s="555"/>
      <c r="X285" s="576">
        <f t="shared" si="46"/>
        <v>0</v>
      </c>
      <c r="Y285" s="576">
        <f t="shared" si="47"/>
        <v>0</v>
      </c>
      <c r="Z285" s="576">
        <f t="shared" si="48"/>
        <v>0</v>
      </c>
      <c r="AA285" s="576">
        <f t="shared" si="49"/>
        <v>0</v>
      </c>
      <c r="AB285" s="553"/>
      <c r="AC285" s="553"/>
      <c r="AD285" s="553"/>
      <c r="AE285" s="553"/>
      <c r="AF285" s="553"/>
      <c r="AG285" s="553"/>
      <c r="AH285" s="553"/>
      <c r="AI285" s="397"/>
      <c r="AJ285" s="555"/>
      <c r="AK285" s="576">
        <f t="shared" si="50"/>
        <v>0</v>
      </c>
      <c r="AL285" s="576">
        <f t="shared" si="51"/>
        <v>0</v>
      </c>
      <c r="AM285" s="599"/>
      <c r="AN285" s="599"/>
      <c r="AO285" s="553"/>
      <c r="AP285" s="553"/>
      <c r="AQ285" s="553"/>
      <c r="AR285" s="553"/>
      <c r="AS285" s="397"/>
      <c r="AT285" s="397"/>
      <c r="AU285" s="397"/>
      <c r="AV285" s="397"/>
      <c r="AW285" s="397"/>
      <c r="AX285" s="397"/>
      <c r="AY285" s="397"/>
      <c r="AZ285" s="397"/>
      <c r="BA285" s="397"/>
      <c r="BB285" s="397"/>
      <c r="BC285" s="397"/>
      <c r="BD285" s="553"/>
      <c r="BE285" s="397"/>
      <c r="BF285" s="397"/>
      <c r="BG285" s="397"/>
      <c r="BH285" s="397"/>
    </row>
    <row r="286" spans="2:60" x14ac:dyDescent="0.35">
      <c r="B286" s="319"/>
      <c r="C286" s="147"/>
      <c r="D286" s="147"/>
      <c r="E286" s="320"/>
      <c r="F286" s="321"/>
      <c r="G286" s="149"/>
      <c r="H286" s="148"/>
      <c r="I286" s="148"/>
      <c r="J286" s="322"/>
      <c r="K286" s="324" t="str">
        <f>IFERROR(INDEX(Lookup!$G$3:$G$6,MATCH(J286,Lookup!$F$3:$F$6,0)),"")</f>
        <v/>
      </c>
      <c r="L286" s="323"/>
      <c r="M286" s="322"/>
      <c r="N286" s="846">
        <f t="shared" si="44"/>
        <v>0</v>
      </c>
      <c r="O286" s="325">
        <f t="shared" si="45"/>
        <v>0</v>
      </c>
      <c r="P286" s="847">
        <f>IF(I286&lt;INDEX(Lookup!$U$2:$U$10,MATCH($D$48,Lookup!$S$2:$S$10,0)),0,IF(U286="X",0,IFERROR(L286*50,0)))</f>
        <v>0</v>
      </c>
      <c r="Q286" s="326">
        <f>IF(I286&lt;INDEX(Lookup!$U$2:$U$10,MATCH($D$48,Lookup!$S$2:$S$10,0)),0,IF(U286="X",0,IFERROR(P286*K286,0)))</f>
        <v>0</v>
      </c>
      <c r="R286" s="326">
        <v>0</v>
      </c>
      <c r="S286" s="424">
        <v>0</v>
      </c>
      <c r="T286" s="322"/>
      <c r="U286" s="143"/>
      <c r="V286" s="397"/>
      <c r="W286" s="555"/>
      <c r="X286" s="576">
        <f t="shared" si="46"/>
        <v>0</v>
      </c>
      <c r="Y286" s="576">
        <f t="shared" si="47"/>
        <v>0</v>
      </c>
      <c r="Z286" s="576">
        <f t="shared" si="48"/>
        <v>0</v>
      </c>
      <c r="AA286" s="576">
        <f t="shared" si="49"/>
        <v>0</v>
      </c>
      <c r="AB286" s="553"/>
      <c r="AC286" s="553"/>
      <c r="AD286" s="553"/>
      <c r="AE286" s="553"/>
      <c r="AF286" s="553"/>
      <c r="AG286" s="553"/>
      <c r="AH286" s="553"/>
      <c r="AI286" s="397"/>
      <c r="AJ286" s="555"/>
      <c r="AK286" s="576">
        <f t="shared" si="50"/>
        <v>0</v>
      </c>
      <c r="AL286" s="576">
        <f t="shared" si="51"/>
        <v>0</v>
      </c>
      <c r="AM286" s="599"/>
      <c r="AN286" s="599"/>
      <c r="AO286" s="553"/>
      <c r="AP286" s="553"/>
      <c r="AQ286" s="553"/>
      <c r="AR286" s="553"/>
      <c r="AS286" s="397"/>
      <c r="AT286" s="397"/>
      <c r="AU286" s="397"/>
      <c r="AV286" s="397"/>
      <c r="AW286" s="397"/>
      <c r="AX286" s="397"/>
      <c r="AY286" s="397"/>
      <c r="AZ286" s="397"/>
      <c r="BA286" s="397"/>
      <c r="BB286" s="397"/>
      <c r="BC286" s="397"/>
      <c r="BD286" s="553"/>
      <c r="BE286" s="397"/>
      <c r="BF286" s="397"/>
      <c r="BG286" s="397"/>
      <c r="BH286" s="397"/>
    </row>
    <row r="287" spans="2:60" x14ac:dyDescent="0.35">
      <c r="B287" s="319"/>
      <c r="C287" s="147"/>
      <c r="D287" s="147"/>
      <c r="E287" s="320"/>
      <c r="F287" s="321"/>
      <c r="G287" s="149"/>
      <c r="H287" s="148"/>
      <c r="I287" s="148"/>
      <c r="J287" s="322"/>
      <c r="K287" s="324" t="str">
        <f>IFERROR(INDEX(Lookup!$G$3:$G$6,MATCH(J287,Lookup!$F$3:$F$6,0)),"")</f>
        <v/>
      </c>
      <c r="L287" s="323"/>
      <c r="M287" s="322"/>
      <c r="N287" s="846">
        <f t="shared" si="44"/>
        <v>0</v>
      </c>
      <c r="O287" s="325">
        <f t="shared" si="45"/>
        <v>0</v>
      </c>
      <c r="P287" s="847">
        <f>IF(I287&lt;INDEX(Lookup!$U$2:$U$10,MATCH($D$48,Lookup!$S$2:$S$10,0)),0,IF(U287="X",0,IFERROR(L287*50,0)))</f>
        <v>0</v>
      </c>
      <c r="Q287" s="326">
        <f>IF(I287&lt;INDEX(Lookup!$U$2:$U$10,MATCH($D$48,Lookup!$S$2:$S$10,0)),0,IF(U287="X",0,IFERROR(P287*K287,0)))</f>
        <v>0</v>
      </c>
      <c r="R287" s="326">
        <v>0</v>
      </c>
      <c r="S287" s="424">
        <v>0</v>
      </c>
      <c r="T287" s="322"/>
      <c r="U287" s="143"/>
      <c r="V287" s="397"/>
      <c r="W287" s="555"/>
      <c r="X287" s="576">
        <f t="shared" si="46"/>
        <v>0</v>
      </c>
      <c r="Y287" s="576">
        <f t="shared" si="47"/>
        <v>0</v>
      </c>
      <c r="Z287" s="576">
        <f t="shared" si="48"/>
        <v>0</v>
      </c>
      <c r="AA287" s="576">
        <f t="shared" si="49"/>
        <v>0</v>
      </c>
      <c r="AB287" s="553"/>
      <c r="AC287" s="553"/>
      <c r="AD287" s="553"/>
      <c r="AE287" s="553"/>
      <c r="AF287" s="553"/>
      <c r="AG287" s="553"/>
      <c r="AH287" s="553"/>
      <c r="AI287" s="397"/>
      <c r="AJ287" s="555"/>
      <c r="AK287" s="576">
        <f t="shared" si="50"/>
        <v>0</v>
      </c>
      <c r="AL287" s="576">
        <f t="shared" si="51"/>
        <v>0</v>
      </c>
      <c r="AM287" s="599"/>
      <c r="AN287" s="599"/>
      <c r="AO287" s="553"/>
      <c r="AP287" s="553"/>
      <c r="AQ287" s="553"/>
      <c r="AR287" s="553"/>
      <c r="AS287" s="397"/>
      <c r="AT287" s="397"/>
      <c r="AU287" s="397"/>
      <c r="AV287" s="397"/>
      <c r="AW287" s="397"/>
      <c r="AX287" s="397"/>
      <c r="AY287" s="397"/>
      <c r="AZ287" s="397"/>
      <c r="BA287" s="397"/>
      <c r="BB287" s="397"/>
      <c r="BC287" s="397"/>
      <c r="BD287" s="553"/>
      <c r="BE287" s="397"/>
      <c r="BF287" s="397"/>
      <c r="BG287" s="397"/>
      <c r="BH287" s="397"/>
    </row>
    <row r="288" spans="2:60" x14ac:dyDescent="0.35">
      <c r="B288" s="319"/>
      <c r="C288" s="147"/>
      <c r="D288" s="147"/>
      <c r="E288" s="320"/>
      <c r="F288" s="321"/>
      <c r="G288" s="149"/>
      <c r="H288" s="148"/>
      <c r="I288" s="148"/>
      <c r="J288" s="322"/>
      <c r="K288" s="324" t="str">
        <f>IFERROR(INDEX(Lookup!$G$3:$G$6,MATCH(J288,Lookup!$F$3:$F$6,0)),"")</f>
        <v/>
      </c>
      <c r="L288" s="323"/>
      <c r="M288" s="322"/>
      <c r="N288" s="846">
        <f t="shared" si="44"/>
        <v>0</v>
      </c>
      <c r="O288" s="325">
        <f t="shared" si="45"/>
        <v>0</v>
      </c>
      <c r="P288" s="847">
        <f>IF(I288&lt;INDEX(Lookup!$U$2:$U$10,MATCH($D$48,Lookup!$S$2:$S$10,0)),0,IF(U288="X",0,IFERROR(L288*50,0)))</f>
        <v>0</v>
      </c>
      <c r="Q288" s="326">
        <f>IF(I288&lt;INDEX(Lookup!$U$2:$U$10,MATCH($D$48,Lookup!$S$2:$S$10,0)),0,IF(U288="X",0,IFERROR(P288*K288,0)))</f>
        <v>0</v>
      </c>
      <c r="R288" s="326">
        <v>0</v>
      </c>
      <c r="S288" s="424">
        <v>0</v>
      </c>
      <c r="T288" s="322"/>
      <c r="U288" s="143"/>
      <c r="V288" s="397"/>
      <c r="W288" s="555"/>
      <c r="X288" s="576">
        <f t="shared" si="46"/>
        <v>0</v>
      </c>
      <c r="Y288" s="576">
        <f t="shared" si="47"/>
        <v>0</v>
      </c>
      <c r="Z288" s="576">
        <f t="shared" si="48"/>
        <v>0</v>
      </c>
      <c r="AA288" s="576">
        <f t="shared" si="49"/>
        <v>0</v>
      </c>
      <c r="AB288" s="553"/>
      <c r="AC288" s="553"/>
      <c r="AD288" s="553"/>
      <c r="AE288" s="553"/>
      <c r="AF288" s="553"/>
      <c r="AG288" s="553"/>
      <c r="AH288" s="553"/>
      <c r="AI288" s="397"/>
      <c r="AJ288" s="555"/>
      <c r="AK288" s="576">
        <f t="shared" si="50"/>
        <v>0</v>
      </c>
      <c r="AL288" s="576">
        <f t="shared" si="51"/>
        <v>0</v>
      </c>
      <c r="AM288" s="599"/>
      <c r="AN288" s="599"/>
      <c r="AO288" s="553"/>
      <c r="AP288" s="553"/>
      <c r="AQ288" s="553"/>
      <c r="AR288" s="553"/>
      <c r="AS288" s="397"/>
      <c r="AT288" s="397"/>
      <c r="AU288" s="397"/>
      <c r="AV288" s="397"/>
      <c r="AW288" s="397"/>
      <c r="AX288" s="397"/>
      <c r="AY288" s="397"/>
      <c r="AZ288" s="397"/>
      <c r="BA288" s="397"/>
      <c r="BB288" s="397"/>
      <c r="BC288" s="397"/>
      <c r="BD288" s="553"/>
      <c r="BE288" s="397"/>
      <c r="BF288" s="397"/>
      <c r="BG288" s="397"/>
      <c r="BH288" s="397"/>
    </row>
    <row r="289" spans="2:60" x14ac:dyDescent="0.35">
      <c r="B289" s="319"/>
      <c r="C289" s="147"/>
      <c r="D289" s="147"/>
      <c r="E289" s="320"/>
      <c r="F289" s="321"/>
      <c r="G289" s="149"/>
      <c r="H289" s="148"/>
      <c r="I289" s="148"/>
      <c r="J289" s="322"/>
      <c r="K289" s="324" t="str">
        <f>IFERROR(INDEX(Lookup!$G$3:$G$6,MATCH(J289,Lookup!$F$3:$F$6,0)),"")</f>
        <v/>
      </c>
      <c r="L289" s="323"/>
      <c r="M289" s="322"/>
      <c r="N289" s="846">
        <f t="shared" si="44"/>
        <v>0</v>
      </c>
      <c r="O289" s="325">
        <f t="shared" si="45"/>
        <v>0</v>
      </c>
      <c r="P289" s="847">
        <f>IF(I289&lt;INDEX(Lookup!$U$2:$U$10,MATCH($D$48,Lookup!$S$2:$S$10,0)),0,IF(U289="X",0,IFERROR(L289*50,0)))</f>
        <v>0</v>
      </c>
      <c r="Q289" s="326">
        <f>IF(I289&lt;INDEX(Lookup!$U$2:$U$10,MATCH($D$48,Lookup!$S$2:$S$10,0)),0,IF(U289="X",0,IFERROR(P289*K289,0)))</f>
        <v>0</v>
      </c>
      <c r="R289" s="326">
        <v>0</v>
      </c>
      <c r="S289" s="424">
        <v>0</v>
      </c>
      <c r="T289" s="322"/>
      <c r="U289" s="143"/>
      <c r="V289" s="397"/>
      <c r="W289" s="555"/>
      <c r="X289" s="576">
        <f t="shared" si="46"/>
        <v>0</v>
      </c>
      <c r="Y289" s="576">
        <f t="shared" si="47"/>
        <v>0</v>
      </c>
      <c r="Z289" s="576">
        <f t="shared" si="48"/>
        <v>0</v>
      </c>
      <c r="AA289" s="576">
        <f t="shared" si="49"/>
        <v>0</v>
      </c>
      <c r="AB289" s="553"/>
      <c r="AC289" s="553"/>
      <c r="AD289" s="553"/>
      <c r="AE289" s="553"/>
      <c r="AF289" s="553"/>
      <c r="AG289" s="553"/>
      <c r="AH289" s="553"/>
      <c r="AI289" s="397"/>
      <c r="AJ289" s="555"/>
      <c r="AK289" s="576">
        <f t="shared" si="50"/>
        <v>0</v>
      </c>
      <c r="AL289" s="576">
        <f t="shared" si="51"/>
        <v>0</v>
      </c>
      <c r="AM289" s="599"/>
      <c r="AN289" s="599"/>
      <c r="AO289" s="553"/>
      <c r="AP289" s="553"/>
      <c r="AQ289" s="553"/>
      <c r="AR289" s="553"/>
      <c r="AS289" s="397"/>
      <c r="AT289" s="397"/>
      <c r="AU289" s="397"/>
      <c r="AV289" s="397"/>
      <c r="AW289" s="397"/>
      <c r="AX289" s="397"/>
      <c r="AY289" s="397"/>
      <c r="AZ289" s="397"/>
      <c r="BA289" s="397"/>
      <c r="BB289" s="397"/>
      <c r="BC289" s="397"/>
      <c r="BD289" s="553"/>
      <c r="BE289" s="397"/>
      <c r="BF289" s="397"/>
      <c r="BG289" s="397"/>
      <c r="BH289" s="397"/>
    </row>
    <row r="290" spans="2:60" x14ac:dyDescent="0.35">
      <c r="B290" s="319"/>
      <c r="C290" s="147"/>
      <c r="D290" s="147"/>
      <c r="E290" s="320"/>
      <c r="F290" s="321"/>
      <c r="G290" s="149"/>
      <c r="H290" s="148"/>
      <c r="I290" s="148"/>
      <c r="J290" s="322"/>
      <c r="K290" s="324" t="str">
        <f>IFERROR(INDEX(Lookup!$G$3:$G$6,MATCH(J290,Lookup!$F$3:$F$6,0)),"")</f>
        <v/>
      </c>
      <c r="L290" s="323"/>
      <c r="M290" s="322"/>
      <c r="N290" s="846">
        <f t="shared" si="44"/>
        <v>0</v>
      </c>
      <c r="O290" s="325">
        <f t="shared" si="45"/>
        <v>0</v>
      </c>
      <c r="P290" s="847">
        <f>IF(I290&lt;INDEX(Lookup!$U$2:$U$10,MATCH($D$48,Lookup!$S$2:$S$10,0)),0,IF(U290="X",0,IFERROR(L290*50,0)))</f>
        <v>0</v>
      </c>
      <c r="Q290" s="326">
        <f>IF(I290&lt;INDEX(Lookup!$U$2:$U$10,MATCH($D$48,Lookup!$S$2:$S$10,0)),0,IF(U290="X",0,IFERROR(P290*K290,0)))</f>
        <v>0</v>
      </c>
      <c r="R290" s="326">
        <v>0</v>
      </c>
      <c r="S290" s="424">
        <v>0</v>
      </c>
      <c r="T290" s="322"/>
      <c r="U290" s="143"/>
      <c r="V290" s="397"/>
      <c r="W290" s="555"/>
      <c r="X290" s="576">
        <f t="shared" si="46"/>
        <v>0</v>
      </c>
      <c r="Y290" s="576">
        <f t="shared" si="47"/>
        <v>0</v>
      </c>
      <c r="Z290" s="576">
        <f t="shared" si="48"/>
        <v>0</v>
      </c>
      <c r="AA290" s="576">
        <f t="shared" si="49"/>
        <v>0</v>
      </c>
      <c r="AB290" s="553"/>
      <c r="AC290" s="553"/>
      <c r="AD290" s="553"/>
      <c r="AE290" s="553"/>
      <c r="AF290" s="553"/>
      <c r="AG290" s="553"/>
      <c r="AH290" s="553"/>
      <c r="AI290" s="397"/>
      <c r="AJ290" s="555"/>
      <c r="AK290" s="576">
        <f t="shared" si="50"/>
        <v>0</v>
      </c>
      <c r="AL290" s="576">
        <f t="shared" si="51"/>
        <v>0</v>
      </c>
      <c r="AM290" s="599"/>
      <c r="AN290" s="599"/>
      <c r="AO290" s="553"/>
      <c r="AP290" s="553"/>
      <c r="AQ290" s="553"/>
      <c r="AR290" s="553"/>
      <c r="AS290" s="397"/>
      <c r="AT290" s="397"/>
      <c r="AU290" s="397"/>
      <c r="AV290" s="397"/>
      <c r="AW290" s="397"/>
      <c r="AX290" s="397"/>
      <c r="AY290" s="397"/>
      <c r="AZ290" s="397"/>
      <c r="BA290" s="397"/>
      <c r="BB290" s="397"/>
      <c r="BC290" s="397"/>
      <c r="BD290" s="553"/>
      <c r="BE290" s="397"/>
      <c r="BF290" s="397"/>
      <c r="BG290" s="397"/>
      <c r="BH290" s="397"/>
    </row>
    <row r="291" spans="2:60" x14ac:dyDescent="0.35">
      <c r="B291" s="319"/>
      <c r="C291" s="147"/>
      <c r="D291" s="147"/>
      <c r="E291" s="320"/>
      <c r="F291" s="321"/>
      <c r="G291" s="149"/>
      <c r="H291" s="148"/>
      <c r="I291" s="148"/>
      <c r="J291" s="322"/>
      <c r="K291" s="324" t="str">
        <f>IFERROR(INDEX(Lookup!$G$3:$G$6,MATCH(J291,Lookup!$F$3:$F$6,0)),"")</f>
        <v/>
      </c>
      <c r="L291" s="323"/>
      <c r="M291" s="322"/>
      <c r="N291" s="846">
        <f t="shared" si="44"/>
        <v>0</v>
      </c>
      <c r="O291" s="325">
        <f t="shared" si="45"/>
        <v>0</v>
      </c>
      <c r="P291" s="847">
        <f>IF(I291&lt;INDEX(Lookup!$U$2:$U$10,MATCH($D$48,Lookup!$S$2:$S$10,0)),0,IF(U291="X",0,IFERROR(L291*50,0)))</f>
        <v>0</v>
      </c>
      <c r="Q291" s="326">
        <f>IF(I291&lt;INDEX(Lookup!$U$2:$U$10,MATCH($D$48,Lookup!$S$2:$S$10,0)),0,IF(U291="X",0,IFERROR(P291*K291,0)))</f>
        <v>0</v>
      </c>
      <c r="R291" s="326">
        <v>0</v>
      </c>
      <c r="S291" s="424">
        <v>0</v>
      </c>
      <c r="T291" s="322"/>
      <c r="U291" s="143"/>
      <c r="V291" s="397"/>
      <c r="W291" s="555"/>
      <c r="X291" s="576">
        <f t="shared" si="46"/>
        <v>0</v>
      </c>
      <c r="Y291" s="576">
        <f t="shared" si="47"/>
        <v>0</v>
      </c>
      <c r="Z291" s="576">
        <f t="shared" si="48"/>
        <v>0</v>
      </c>
      <c r="AA291" s="576">
        <f t="shared" si="49"/>
        <v>0</v>
      </c>
      <c r="AB291" s="553"/>
      <c r="AC291" s="553"/>
      <c r="AD291" s="553"/>
      <c r="AE291" s="553"/>
      <c r="AF291" s="553"/>
      <c r="AG291" s="553"/>
      <c r="AH291" s="553"/>
      <c r="AI291" s="397"/>
      <c r="AJ291" s="555"/>
      <c r="AK291" s="576">
        <f t="shared" si="50"/>
        <v>0</v>
      </c>
      <c r="AL291" s="576">
        <f t="shared" si="51"/>
        <v>0</v>
      </c>
      <c r="AM291" s="599"/>
      <c r="AN291" s="599"/>
      <c r="AO291" s="553"/>
      <c r="AP291" s="553"/>
      <c r="AQ291" s="553"/>
      <c r="AR291" s="553"/>
      <c r="AS291" s="397"/>
      <c r="AT291" s="397"/>
      <c r="AU291" s="397"/>
      <c r="AV291" s="397"/>
      <c r="AW291" s="397"/>
      <c r="AX291" s="397"/>
      <c r="AY291" s="397"/>
      <c r="AZ291" s="397"/>
      <c r="BA291" s="397"/>
      <c r="BB291" s="397"/>
      <c r="BC291" s="397"/>
      <c r="BD291" s="553"/>
      <c r="BE291" s="397"/>
      <c r="BF291" s="397"/>
      <c r="BG291" s="397"/>
      <c r="BH291" s="397"/>
    </row>
    <row r="292" spans="2:60" x14ac:dyDescent="0.35">
      <c r="B292" s="319"/>
      <c r="C292" s="147"/>
      <c r="D292" s="147"/>
      <c r="E292" s="320"/>
      <c r="F292" s="321"/>
      <c r="G292" s="149"/>
      <c r="H292" s="148"/>
      <c r="I292" s="148"/>
      <c r="J292" s="322"/>
      <c r="K292" s="324" t="str">
        <f>IFERROR(INDEX(Lookup!$G$3:$G$6,MATCH(J292,Lookup!$F$3:$F$6,0)),"")</f>
        <v/>
      </c>
      <c r="L292" s="323"/>
      <c r="M292" s="322"/>
      <c r="N292" s="846">
        <f t="shared" si="44"/>
        <v>0</v>
      </c>
      <c r="O292" s="325">
        <f t="shared" si="45"/>
        <v>0</v>
      </c>
      <c r="P292" s="847">
        <f>IF(I292&lt;INDEX(Lookup!$U$2:$U$10,MATCH($D$48,Lookup!$S$2:$S$10,0)),0,IF(U292="X",0,IFERROR(L292*50,0)))</f>
        <v>0</v>
      </c>
      <c r="Q292" s="326">
        <f>IF(I292&lt;INDEX(Lookup!$U$2:$U$10,MATCH($D$48,Lookup!$S$2:$S$10,0)),0,IF(U292="X",0,IFERROR(P292*K292,0)))</f>
        <v>0</v>
      </c>
      <c r="R292" s="326">
        <v>0</v>
      </c>
      <c r="S292" s="424">
        <v>0</v>
      </c>
      <c r="T292" s="322"/>
      <c r="U292" s="143"/>
      <c r="V292" s="397"/>
      <c r="W292" s="555"/>
      <c r="X292" s="576">
        <f t="shared" si="46"/>
        <v>0</v>
      </c>
      <c r="Y292" s="576">
        <f t="shared" si="47"/>
        <v>0</v>
      </c>
      <c r="Z292" s="576">
        <f t="shared" si="48"/>
        <v>0</v>
      </c>
      <c r="AA292" s="576">
        <f t="shared" si="49"/>
        <v>0</v>
      </c>
      <c r="AB292" s="553"/>
      <c r="AC292" s="553"/>
      <c r="AD292" s="553"/>
      <c r="AE292" s="553"/>
      <c r="AF292" s="553"/>
      <c r="AG292" s="553"/>
      <c r="AH292" s="553"/>
      <c r="AI292" s="397"/>
      <c r="AJ292" s="555"/>
      <c r="AK292" s="576">
        <f t="shared" si="50"/>
        <v>0</v>
      </c>
      <c r="AL292" s="576">
        <f t="shared" si="51"/>
        <v>0</v>
      </c>
      <c r="AM292" s="599"/>
      <c r="AN292" s="599"/>
      <c r="AO292" s="553"/>
      <c r="AP292" s="553"/>
      <c r="AQ292" s="553"/>
      <c r="AR292" s="553"/>
      <c r="AS292" s="397"/>
      <c r="AT292" s="397"/>
      <c r="AU292" s="397"/>
      <c r="AV292" s="397"/>
      <c r="AW292" s="397"/>
      <c r="AX292" s="397"/>
      <c r="AY292" s="397"/>
      <c r="AZ292" s="397"/>
      <c r="BA292" s="397"/>
      <c r="BB292" s="397"/>
      <c r="BC292" s="397"/>
      <c r="BD292" s="553"/>
      <c r="BE292" s="397"/>
      <c r="BF292" s="397"/>
      <c r="BG292" s="397"/>
      <c r="BH292" s="397"/>
    </row>
    <row r="293" spans="2:60" x14ac:dyDescent="0.35">
      <c r="B293" s="319"/>
      <c r="C293" s="147"/>
      <c r="D293" s="147"/>
      <c r="E293" s="320"/>
      <c r="F293" s="321"/>
      <c r="G293" s="149"/>
      <c r="H293" s="148"/>
      <c r="I293" s="148"/>
      <c r="J293" s="322"/>
      <c r="K293" s="324" t="str">
        <f>IFERROR(INDEX(Lookup!$G$3:$G$6,MATCH(J293,Lookup!$F$3:$F$6,0)),"")</f>
        <v/>
      </c>
      <c r="L293" s="323"/>
      <c r="M293" s="322"/>
      <c r="N293" s="846">
        <f t="shared" si="44"/>
        <v>0</v>
      </c>
      <c r="O293" s="325">
        <f t="shared" si="45"/>
        <v>0</v>
      </c>
      <c r="P293" s="847">
        <f>IF(I293&lt;INDEX(Lookup!$U$2:$U$10,MATCH($D$48,Lookup!$S$2:$S$10,0)),0,IF(U293="X",0,IFERROR(L293*50,0)))</f>
        <v>0</v>
      </c>
      <c r="Q293" s="326">
        <f>IF(I293&lt;INDEX(Lookup!$U$2:$U$10,MATCH($D$48,Lookup!$S$2:$S$10,0)),0,IF(U293="X",0,IFERROR(P293*K293,0)))</f>
        <v>0</v>
      </c>
      <c r="R293" s="326">
        <v>0</v>
      </c>
      <c r="S293" s="424">
        <v>0</v>
      </c>
      <c r="T293" s="322"/>
      <c r="U293" s="143"/>
      <c r="V293" s="397"/>
      <c r="W293" s="555"/>
      <c r="X293" s="576">
        <f t="shared" si="46"/>
        <v>0</v>
      </c>
      <c r="Y293" s="576">
        <f t="shared" si="47"/>
        <v>0</v>
      </c>
      <c r="Z293" s="576">
        <f t="shared" si="48"/>
        <v>0</v>
      </c>
      <c r="AA293" s="576">
        <f t="shared" si="49"/>
        <v>0</v>
      </c>
      <c r="AB293" s="553"/>
      <c r="AC293" s="553"/>
      <c r="AD293" s="553"/>
      <c r="AE293" s="553"/>
      <c r="AF293" s="553"/>
      <c r="AG293" s="553"/>
      <c r="AH293" s="553"/>
      <c r="AI293" s="397"/>
      <c r="AJ293" s="555"/>
      <c r="AK293" s="576">
        <f t="shared" si="50"/>
        <v>0</v>
      </c>
      <c r="AL293" s="576">
        <f t="shared" si="51"/>
        <v>0</v>
      </c>
      <c r="AM293" s="599"/>
      <c r="AN293" s="599"/>
      <c r="AO293" s="553"/>
      <c r="AP293" s="553"/>
      <c r="AQ293" s="553"/>
      <c r="AR293" s="553"/>
      <c r="AS293" s="397"/>
      <c r="AT293" s="397"/>
      <c r="AU293" s="397"/>
      <c r="AV293" s="397"/>
      <c r="AW293" s="397"/>
      <c r="AX293" s="397"/>
      <c r="AY293" s="397"/>
      <c r="AZ293" s="397"/>
      <c r="BA293" s="397"/>
      <c r="BB293" s="397"/>
      <c r="BC293" s="397"/>
      <c r="BD293" s="553"/>
      <c r="BE293" s="397"/>
      <c r="BF293" s="397"/>
      <c r="BG293" s="397"/>
      <c r="BH293" s="397"/>
    </row>
    <row r="294" spans="2:60" x14ac:dyDescent="0.35">
      <c r="B294" s="319"/>
      <c r="C294" s="147"/>
      <c r="D294" s="147"/>
      <c r="E294" s="320"/>
      <c r="F294" s="321"/>
      <c r="G294" s="149"/>
      <c r="H294" s="148"/>
      <c r="I294" s="148"/>
      <c r="J294" s="322"/>
      <c r="K294" s="324" t="str">
        <f>IFERROR(INDEX(Lookup!$G$3:$G$6,MATCH(J294,Lookup!$F$3:$F$6,0)),"")</f>
        <v/>
      </c>
      <c r="L294" s="323"/>
      <c r="M294" s="322"/>
      <c r="N294" s="846">
        <f t="shared" si="44"/>
        <v>0</v>
      </c>
      <c r="O294" s="325">
        <f t="shared" si="45"/>
        <v>0</v>
      </c>
      <c r="P294" s="847">
        <f>IF(I294&lt;INDEX(Lookup!$U$2:$U$10,MATCH($D$48,Lookup!$S$2:$S$10,0)),0,IF(U294="X",0,IFERROR(L294*50,0)))</f>
        <v>0</v>
      </c>
      <c r="Q294" s="326">
        <f>IF(I294&lt;INDEX(Lookup!$U$2:$U$10,MATCH($D$48,Lookup!$S$2:$S$10,0)),0,IF(U294="X",0,IFERROR(P294*K294,0)))</f>
        <v>0</v>
      </c>
      <c r="R294" s="326">
        <v>0</v>
      </c>
      <c r="S294" s="424">
        <v>0</v>
      </c>
      <c r="T294" s="322"/>
      <c r="U294" s="143"/>
      <c r="V294" s="397"/>
      <c r="W294" s="555"/>
      <c r="X294" s="576">
        <f t="shared" si="46"/>
        <v>0</v>
      </c>
      <c r="Y294" s="576">
        <f t="shared" si="47"/>
        <v>0</v>
      </c>
      <c r="Z294" s="576">
        <f t="shared" si="48"/>
        <v>0</v>
      </c>
      <c r="AA294" s="576">
        <f t="shared" si="49"/>
        <v>0</v>
      </c>
      <c r="AB294" s="553"/>
      <c r="AC294" s="553"/>
      <c r="AD294" s="553"/>
      <c r="AE294" s="553"/>
      <c r="AF294" s="553"/>
      <c r="AG294" s="553"/>
      <c r="AH294" s="553"/>
      <c r="AI294" s="397"/>
      <c r="AJ294" s="555"/>
      <c r="AK294" s="576">
        <f t="shared" si="50"/>
        <v>0</v>
      </c>
      <c r="AL294" s="576">
        <f t="shared" si="51"/>
        <v>0</v>
      </c>
      <c r="AM294" s="599"/>
      <c r="AN294" s="599"/>
      <c r="AO294" s="553"/>
      <c r="AP294" s="553"/>
      <c r="AQ294" s="553"/>
      <c r="AR294" s="553"/>
      <c r="AS294" s="397"/>
      <c r="AT294" s="397"/>
      <c r="AU294" s="397"/>
      <c r="AV294" s="397"/>
      <c r="AW294" s="397"/>
      <c r="AX294" s="397"/>
      <c r="AY294" s="397"/>
      <c r="AZ294" s="397"/>
      <c r="BA294" s="397"/>
      <c r="BB294" s="397"/>
      <c r="BC294" s="397"/>
      <c r="BD294" s="553"/>
      <c r="BE294" s="397"/>
      <c r="BF294" s="397"/>
      <c r="BG294" s="397"/>
      <c r="BH294" s="397"/>
    </row>
    <row r="295" spans="2:60" x14ac:dyDescent="0.35">
      <c r="B295" s="319"/>
      <c r="C295" s="147"/>
      <c r="D295" s="147"/>
      <c r="E295" s="320"/>
      <c r="F295" s="321"/>
      <c r="G295" s="149"/>
      <c r="H295" s="148"/>
      <c r="I295" s="148"/>
      <c r="J295" s="322"/>
      <c r="K295" s="324" t="str">
        <f>IFERROR(INDEX(Lookup!$G$3:$G$6,MATCH(J295,Lookup!$F$3:$F$6,0)),"")</f>
        <v/>
      </c>
      <c r="L295" s="323"/>
      <c r="M295" s="322"/>
      <c r="N295" s="846">
        <f t="shared" si="44"/>
        <v>0</v>
      </c>
      <c r="O295" s="325">
        <f t="shared" si="45"/>
        <v>0</v>
      </c>
      <c r="P295" s="847">
        <f>IF(I295&lt;INDEX(Lookup!$U$2:$U$10,MATCH($D$48,Lookup!$S$2:$S$10,0)),0,IF(U295="X",0,IFERROR(L295*50,0)))</f>
        <v>0</v>
      </c>
      <c r="Q295" s="326">
        <f>IF(I295&lt;INDEX(Lookup!$U$2:$U$10,MATCH($D$48,Lookup!$S$2:$S$10,0)),0,IF(U295="X",0,IFERROR(P295*K295,0)))</f>
        <v>0</v>
      </c>
      <c r="R295" s="326">
        <v>0</v>
      </c>
      <c r="S295" s="424">
        <v>0</v>
      </c>
      <c r="T295" s="322"/>
      <c r="U295" s="143"/>
      <c r="V295" s="397"/>
      <c r="W295" s="555"/>
      <c r="X295" s="576">
        <f t="shared" si="46"/>
        <v>0</v>
      </c>
      <c r="Y295" s="576">
        <f t="shared" si="47"/>
        <v>0</v>
      </c>
      <c r="Z295" s="576">
        <f t="shared" si="48"/>
        <v>0</v>
      </c>
      <c r="AA295" s="576">
        <f t="shared" si="49"/>
        <v>0</v>
      </c>
      <c r="AB295" s="553"/>
      <c r="AC295" s="553"/>
      <c r="AD295" s="553"/>
      <c r="AE295" s="553"/>
      <c r="AF295" s="553"/>
      <c r="AG295" s="553"/>
      <c r="AH295" s="553"/>
      <c r="AI295" s="397"/>
      <c r="AJ295" s="555"/>
      <c r="AK295" s="576">
        <f t="shared" si="50"/>
        <v>0</v>
      </c>
      <c r="AL295" s="576">
        <f t="shared" si="51"/>
        <v>0</v>
      </c>
      <c r="AM295" s="599"/>
      <c r="AN295" s="599"/>
      <c r="AO295" s="553"/>
      <c r="AP295" s="553"/>
      <c r="AQ295" s="553"/>
      <c r="AR295" s="553"/>
      <c r="AS295" s="397"/>
      <c r="AT295" s="397"/>
      <c r="AU295" s="397"/>
      <c r="AV295" s="397"/>
      <c r="AW295" s="397"/>
      <c r="AX295" s="397"/>
      <c r="AY295" s="397"/>
      <c r="AZ295" s="397"/>
      <c r="BA295" s="397"/>
      <c r="BB295" s="397"/>
      <c r="BC295" s="397"/>
      <c r="BD295" s="553"/>
      <c r="BE295" s="397"/>
      <c r="BF295" s="397"/>
      <c r="BG295" s="397"/>
      <c r="BH295" s="397"/>
    </row>
    <row r="296" spans="2:60" x14ac:dyDescent="0.35">
      <c r="B296" s="319"/>
      <c r="C296" s="147"/>
      <c r="D296" s="147"/>
      <c r="E296" s="320"/>
      <c r="F296" s="321"/>
      <c r="G296" s="149"/>
      <c r="H296" s="148"/>
      <c r="I296" s="148"/>
      <c r="J296" s="322"/>
      <c r="K296" s="324" t="str">
        <f>IFERROR(INDEX(Lookup!$G$3:$G$6,MATCH(J296,Lookup!$F$3:$F$6,0)),"")</f>
        <v/>
      </c>
      <c r="L296" s="323"/>
      <c r="M296" s="322"/>
      <c r="N296" s="846">
        <f t="shared" si="44"/>
        <v>0</v>
      </c>
      <c r="O296" s="325">
        <f t="shared" si="45"/>
        <v>0</v>
      </c>
      <c r="P296" s="847">
        <f>IF(I296&lt;INDEX(Lookup!$U$2:$U$10,MATCH($D$48,Lookup!$S$2:$S$10,0)),0,IF(U296="X",0,IFERROR(L296*50,0)))</f>
        <v>0</v>
      </c>
      <c r="Q296" s="326">
        <f>IF(I296&lt;INDEX(Lookup!$U$2:$U$10,MATCH($D$48,Lookup!$S$2:$S$10,0)),0,IF(U296="X",0,IFERROR(P296*K296,0)))</f>
        <v>0</v>
      </c>
      <c r="R296" s="326">
        <v>0</v>
      </c>
      <c r="S296" s="424">
        <v>0</v>
      </c>
      <c r="T296" s="322"/>
      <c r="U296" s="143"/>
      <c r="V296" s="397"/>
      <c r="W296" s="555"/>
      <c r="X296" s="576">
        <f t="shared" si="46"/>
        <v>0</v>
      </c>
      <c r="Y296" s="576">
        <f t="shared" si="47"/>
        <v>0</v>
      </c>
      <c r="Z296" s="576">
        <f t="shared" si="48"/>
        <v>0</v>
      </c>
      <c r="AA296" s="576">
        <f t="shared" si="49"/>
        <v>0</v>
      </c>
      <c r="AB296" s="553"/>
      <c r="AC296" s="553"/>
      <c r="AD296" s="553"/>
      <c r="AE296" s="553"/>
      <c r="AF296" s="553"/>
      <c r="AG296" s="553"/>
      <c r="AH296" s="553"/>
      <c r="AI296" s="397"/>
      <c r="AJ296" s="555"/>
      <c r="AK296" s="576">
        <f t="shared" si="50"/>
        <v>0</v>
      </c>
      <c r="AL296" s="576">
        <f t="shared" si="51"/>
        <v>0</v>
      </c>
      <c r="AM296" s="599"/>
      <c r="AN296" s="599"/>
      <c r="AO296" s="553"/>
      <c r="AP296" s="553"/>
      <c r="AQ296" s="553"/>
      <c r="AR296" s="553"/>
      <c r="AS296" s="397"/>
      <c r="AT296" s="397"/>
      <c r="AU296" s="397"/>
      <c r="AV296" s="397"/>
      <c r="AW296" s="397"/>
      <c r="AX296" s="397"/>
      <c r="AY296" s="397"/>
      <c r="AZ296" s="397"/>
      <c r="BA296" s="397"/>
      <c r="BB296" s="397"/>
      <c r="BC296" s="397"/>
      <c r="BD296" s="553"/>
      <c r="BE296" s="397"/>
      <c r="BF296" s="397"/>
      <c r="BG296" s="397"/>
      <c r="BH296" s="397"/>
    </row>
    <row r="297" spans="2:60" x14ac:dyDescent="0.35">
      <c r="B297" s="319"/>
      <c r="C297" s="147"/>
      <c r="D297" s="147"/>
      <c r="E297" s="320"/>
      <c r="F297" s="321"/>
      <c r="G297" s="149"/>
      <c r="H297" s="148"/>
      <c r="I297" s="148"/>
      <c r="J297" s="322"/>
      <c r="K297" s="324" t="str">
        <f>IFERROR(INDEX(Lookup!$G$3:$G$6,MATCH(J297,Lookup!$F$3:$F$6,0)),"")</f>
        <v/>
      </c>
      <c r="L297" s="323"/>
      <c r="M297" s="322"/>
      <c r="N297" s="846">
        <f t="shared" si="44"/>
        <v>0</v>
      </c>
      <c r="O297" s="325">
        <f t="shared" si="45"/>
        <v>0</v>
      </c>
      <c r="P297" s="847">
        <f>IF(I297&lt;INDEX(Lookup!$U$2:$U$10,MATCH($D$48,Lookup!$S$2:$S$10,0)),0,IF(U297="X",0,IFERROR(L297*50,0)))</f>
        <v>0</v>
      </c>
      <c r="Q297" s="326">
        <f>IF(I297&lt;INDEX(Lookup!$U$2:$U$10,MATCH($D$48,Lookup!$S$2:$S$10,0)),0,IF(U297="X",0,IFERROR(P297*K297,0)))</f>
        <v>0</v>
      </c>
      <c r="R297" s="326">
        <v>0</v>
      </c>
      <c r="S297" s="424">
        <v>0</v>
      </c>
      <c r="T297" s="322"/>
      <c r="U297" s="143"/>
      <c r="V297" s="397"/>
      <c r="W297" s="555"/>
      <c r="X297" s="576">
        <f t="shared" si="46"/>
        <v>0</v>
      </c>
      <c r="Y297" s="576">
        <f t="shared" si="47"/>
        <v>0</v>
      </c>
      <c r="Z297" s="576">
        <f t="shared" si="48"/>
        <v>0</v>
      </c>
      <c r="AA297" s="576">
        <f t="shared" si="49"/>
        <v>0</v>
      </c>
      <c r="AB297" s="553"/>
      <c r="AC297" s="553"/>
      <c r="AD297" s="553"/>
      <c r="AE297" s="553"/>
      <c r="AF297" s="553"/>
      <c r="AG297" s="553"/>
      <c r="AH297" s="553"/>
      <c r="AI297" s="397"/>
      <c r="AJ297" s="555"/>
      <c r="AK297" s="576">
        <f t="shared" si="50"/>
        <v>0</v>
      </c>
      <c r="AL297" s="576">
        <f t="shared" si="51"/>
        <v>0</v>
      </c>
      <c r="AM297" s="599"/>
      <c r="AN297" s="599"/>
      <c r="AO297" s="553"/>
      <c r="AP297" s="553"/>
      <c r="AQ297" s="553"/>
      <c r="AR297" s="553"/>
      <c r="AS297" s="397"/>
      <c r="AT297" s="397"/>
      <c r="AU297" s="397"/>
      <c r="AV297" s="397"/>
      <c r="AW297" s="397"/>
      <c r="AX297" s="397"/>
      <c r="AY297" s="397"/>
      <c r="AZ297" s="397"/>
      <c r="BA297" s="397"/>
      <c r="BB297" s="397"/>
      <c r="BC297" s="397"/>
      <c r="BD297" s="553"/>
      <c r="BE297" s="397"/>
      <c r="BF297" s="397"/>
      <c r="BG297" s="397"/>
      <c r="BH297" s="397"/>
    </row>
    <row r="298" spans="2:60" x14ac:dyDescent="0.35">
      <c r="B298" s="319"/>
      <c r="C298" s="147"/>
      <c r="D298" s="147"/>
      <c r="E298" s="320"/>
      <c r="F298" s="321"/>
      <c r="G298" s="149"/>
      <c r="H298" s="148"/>
      <c r="I298" s="148"/>
      <c r="J298" s="322"/>
      <c r="K298" s="324" t="str">
        <f>IFERROR(INDEX(Lookup!$G$3:$G$6,MATCH(J298,Lookup!$F$3:$F$6,0)),"")</f>
        <v/>
      </c>
      <c r="L298" s="323"/>
      <c r="M298" s="322"/>
      <c r="N298" s="846">
        <f t="shared" si="44"/>
        <v>0</v>
      </c>
      <c r="O298" s="325">
        <f t="shared" si="45"/>
        <v>0</v>
      </c>
      <c r="P298" s="847">
        <f>IF(I298&lt;INDEX(Lookup!$U$2:$U$10,MATCH($D$48,Lookup!$S$2:$S$10,0)),0,IF(U298="X",0,IFERROR(L298*50,0)))</f>
        <v>0</v>
      </c>
      <c r="Q298" s="326">
        <f>IF(I298&lt;INDEX(Lookup!$U$2:$U$10,MATCH($D$48,Lookup!$S$2:$S$10,0)),0,IF(U298="X",0,IFERROR(P298*K298,0)))</f>
        <v>0</v>
      </c>
      <c r="R298" s="326">
        <v>0</v>
      </c>
      <c r="S298" s="424">
        <v>0</v>
      </c>
      <c r="T298" s="322"/>
      <c r="U298" s="143"/>
      <c r="V298" s="397"/>
      <c r="W298" s="555"/>
      <c r="X298" s="576">
        <f t="shared" si="46"/>
        <v>0</v>
      </c>
      <c r="Y298" s="576">
        <f t="shared" si="47"/>
        <v>0</v>
      </c>
      <c r="Z298" s="576">
        <f t="shared" si="48"/>
        <v>0</v>
      </c>
      <c r="AA298" s="576">
        <f t="shared" si="49"/>
        <v>0</v>
      </c>
      <c r="AB298" s="553"/>
      <c r="AC298" s="553"/>
      <c r="AD298" s="553"/>
      <c r="AE298" s="553"/>
      <c r="AF298" s="553"/>
      <c r="AG298" s="553"/>
      <c r="AH298" s="553"/>
      <c r="AI298" s="397"/>
      <c r="AJ298" s="555"/>
      <c r="AK298" s="576">
        <f t="shared" si="50"/>
        <v>0</v>
      </c>
      <c r="AL298" s="576">
        <f t="shared" si="51"/>
        <v>0</v>
      </c>
      <c r="AM298" s="599"/>
      <c r="AN298" s="599"/>
      <c r="AO298" s="553"/>
      <c r="AP298" s="553"/>
      <c r="AQ298" s="553"/>
      <c r="AR298" s="553"/>
      <c r="AS298" s="397"/>
      <c r="AT298" s="397"/>
      <c r="AU298" s="397"/>
      <c r="AV298" s="397"/>
      <c r="AW298" s="397"/>
      <c r="AX298" s="397"/>
      <c r="AY298" s="397"/>
      <c r="AZ298" s="397"/>
      <c r="BA298" s="397"/>
      <c r="BB298" s="397"/>
      <c r="BC298" s="397"/>
      <c r="BD298" s="553"/>
      <c r="BE298" s="397"/>
      <c r="BF298" s="397"/>
      <c r="BG298" s="397"/>
      <c r="BH298" s="397"/>
    </row>
    <row r="299" spans="2:60" x14ac:dyDescent="0.35">
      <c r="B299" s="319"/>
      <c r="C299" s="147"/>
      <c r="D299" s="147"/>
      <c r="E299" s="320"/>
      <c r="F299" s="321"/>
      <c r="G299" s="149"/>
      <c r="H299" s="148"/>
      <c r="I299" s="148"/>
      <c r="J299" s="322"/>
      <c r="K299" s="324" t="str">
        <f>IFERROR(INDEX(Lookup!$G$3:$G$6,MATCH(J299,Lookup!$F$3:$F$6,0)),"")</f>
        <v/>
      </c>
      <c r="L299" s="323"/>
      <c r="M299" s="322"/>
      <c r="N299" s="846">
        <f t="shared" si="44"/>
        <v>0</v>
      </c>
      <c r="O299" s="325">
        <f t="shared" si="45"/>
        <v>0</v>
      </c>
      <c r="P299" s="847">
        <f>IF(I299&lt;INDEX(Lookup!$U$2:$U$10,MATCH($D$48,Lookup!$S$2:$S$10,0)),0,IF(U299="X",0,IFERROR(L299*50,0)))</f>
        <v>0</v>
      </c>
      <c r="Q299" s="326">
        <f>IF(I299&lt;INDEX(Lookup!$U$2:$U$10,MATCH($D$48,Lookup!$S$2:$S$10,0)),0,IF(U299="X",0,IFERROR(P299*K299,0)))</f>
        <v>0</v>
      </c>
      <c r="R299" s="326">
        <v>0</v>
      </c>
      <c r="S299" s="424">
        <v>0</v>
      </c>
      <c r="T299" s="322"/>
      <c r="U299" s="143"/>
      <c r="V299" s="397"/>
      <c r="W299" s="555"/>
      <c r="X299" s="576">
        <f t="shared" si="46"/>
        <v>0</v>
      </c>
      <c r="Y299" s="576">
        <f t="shared" si="47"/>
        <v>0</v>
      </c>
      <c r="Z299" s="576">
        <f t="shared" si="48"/>
        <v>0</v>
      </c>
      <c r="AA299" s="576">
        <f t="shared" si="49"/>
        <v>0</v>
      </c>
      <c r="AB299" s="553"/>
      <c r="AC299" s="553"/>
      <c r="AD299" s="553"/>
      <c r="AE299" s="553"/>
      <c r="AF299" s="553"/>
      <c r="AG299" s="553"/>
      <c r="AH299" s="553"/>
      <c r="AI299" s="397"/>
      <c r="AJ299" s="555"/>
      <c r="AK299" s="576">
        <f t="shared" si="50"/>
        <v>0</v>
      </c>
      <c r="AL299" s="576">
        <f t="shared" si="51"/>
        <v>0</v>
      </c>
      <c r="AM299" s="599"/>
      <c r="AN299" s="599"/>
      <c r="AO299" s="553"/>
      <c r="AP299" s="553"/>
      <c r="AQ299" s="553"/>
      <c r="AR299" s="553"/>
      <c r="AS299" s="397"/>
      <c r="AT299" s="397"/>
      <c r="AU299" s="397"/>
      <c r="AV299" s="397"/>
      <c r="AW299" s="397"/>
      <c r="AX299" s="397"/>
      <c r="AY299" s="397"/>
      <c r="AZ299" s="397"/>
      <c r="BA299" s="397"/>
      <c r="BB299" s="397"/>
      <c r="BC299" s="397"/>
      <c r="BD299" s="553"/>
      <c r="BE299" s="397"/>
      <c r="BF299" s="397"/>
      <c r="BG299" s="397"/>
      <c r="BH299" s="397"/>
    </row>
    <row r="300" spans="2:60" x14ac:dyDescent="0.35">
      <c r="B300" s="319"/>
      <c r="C300" s="147"/>
      <c r="D300" s="147"/>
      <c r="E300" s="320"/>
      <c r="F300" s="321"/>
      <c r="G300" s="149"/>
      <c r="H300" s="148"/>
      <c r="I300" s="148"/>
      <c r="J300" s="322"/>
      <c r="K300" s="324" t="str">
        <f>IFERROR(INDEX(Lookup!$G$3:$G$6,MATCH(J300,Lookup!$F$3:$F$6,0)),"")</f>
        <v/>
      </c>
      <c r="L300" s="323"/>
      <c r="M300" s="322"/>
      <c r="N300" s="846">
        <f t="shared" si="44"/>
        <v>0</v>
      </c>
      <c r="O300" s="325">
        <f t="shared" si="45"/>
        <v>0</v>
      </c>
      <c r="P300" s="847">
        <f>IF(I300&lt;INDEX(Lookup!$U$2:$U$10,MATCH($D$48,Lookup!$S$2:$S$10,0)),0,IF(U300="X",0,IFERROR(L300*50,0)))</f>
        <v>0</v>
      </c>
      <c r="Q300" s="326">
        <f>IF(I300&lt;INDEX(Lookup!$U$2:$U$10,MATCH($D$48,Lookup!$S$2:$S$10,0)),0,IF(U300="X",0,IFERROR(P300*K300,0)))</f>
        <v>0</v>
      </c>
      <c r="R300" s="326">
        <v>0</v>
      </c>
      <c r="S300" s="424">
        <v>0</v>
      </c>
      <c r="T300" s="322"/>
      <c r="U300" s="143"/>
      <c r="V300" s="397"/>
      <c r="W300" s="555"/>
      <c r="X300" s="576">
        <f t="shared" si="46"/>
        <v>0</v>
      </c>
      <c r="Y300" s="576">
        <f t="shared" si="47"/>
        <v>0</v>
      </c>
      <c r="Z300" s="576">
        <f t="shared" si="48"/>
        <v>0</v>
      </c>
      <c r="AA300" s="576">
        <f t="shared" si="49"/>
        <v>0</v>
      </c>
      <c r="AB300" s="553"/>
      <c r="AC300" s="553"/>
      <c r="AD300" s="553"/>
      <c r="AE300" s="553"/>
      <c r="AF300" s="553"/>
      <c r="AG300" s="553"/>
      <c r="AH300" s="553"/>
      <c r="AI300" s="397"/>
      <c r="AJ300" s="555"/>
      <c r="AK300" s="576">
        <f t="shared" si="50"/>
        <v>0</v>
      </c>
      <c r="AL300" s="576">
        <f t="shared" si="51"/>
        <v>0</v>
      </c>
      <c r="AM300" s="599"/>
      <c r="AN300" s="599"/>
      <c r="AO300" s="553"/>
      <c r="AP300" s="553"/>
      <c r="AQ300" s="553"/>
      <c r="AR300" s="553"/>
      <c r="AS300" s="397"/>
      <c r="AT300" s="397"/>
      <c r="AU300" s="397"/>
      <c r="AV300" s="397"/>
      <c r="AW300" s="397"/>
      <c r="AX300" s="397"/>
      <c r="AY300" s="397"/>
      <c r="AZ300" s="397"/>
      <c r="BA300" s="397"/>
      <c r="BB300" s="397"/>
      <c r="BC300" s="397"/>
      <c r="BD300" s="553"/>
      <c r="BE300" s="397"/>
      <c r="BF300" s="397"/>
      <c r="BG300" s="397"/>
      <c r="BH300" s="397"/>
    </row>
    <row r="301" spans="2:60" x14ac:dyDescent="0.35">
      <c r="B301" s="319"/>
      <c r="C301" s="147"/>
      <c r="D301" s="147"/>
      <c r="E301" s="320"/>
      <c r="F301" s="321"/>
      <c r="G301" s="149"/>
      <c r="H301" s="148"/>
      <c r="I301" s="148"/>
      <c r="J301" s="322"/>
      <c r="K301" s="324" t="str">
        <f>IFERROR(INDEX(Lookup!$G$3:$G$6,MATCH(J301,Lookup!$F$3:$F$6,0)),"")</f>
        <v/>
      </c>
      <c r="L301" s="323"/>
      <c r="M301" s="322"/>
      <c r="N301" s="846">
        <f t="shared" si="44"/>
        <v>0</v>
      </c>
      <c r="O301" s="325">
        <f t="shared" si="45"/>
        <v>0</v>
      </c>
      <c r="P301" s="847">
        <f>IF(I301&lt;INDEX(Lookup!$U$2:$U$10,MATCH($D$48,Lookup!$S$2:$S$10,0)),0,IF(U301="X",0,IFERROR(L301*50,0)))</f>
        <v>0</v>
      </c>
      <c r="Q301" s="326">
        <f>IF(I301&lt;INDEX(Lookup!$U$2:$U$10,MATCH($D$48,Lookup!$S$2:$S$10,0)),0,IF(U301="X",0,IFERROR(P301*K301,0)))</f>
        <v>0</v>
      </c>
      <c r="R301" s="326">
        <v>0</v>
      </c>
      <c r="S301" s="424">
        <v>0</v>
      </c>
      <c r="T301" s="322"/>
      <c r="U301" s="143"/>
      <c r="V301" s="397"/>
      <c r="W301" s="555"/>
      <c r="X301" s="576">
        <f t="shared" si="46"/>
        <v>0</v>
      </c>
      <c r="Y301" s="576">
        <f t="shared" si="47"/>
        <v>0</v>
      </c>
      <c r="Z301" s="576">
        <f t="shared" si="48"/>
        <v>0</v>
      </c>
      <c r="AA301" s="576">
        <f t="shared" si="49"/>
        <v>0</v>
      </c>
      <c r="AB301" s="553"/>
      <c r="AC301" s="553"/>
      <c r="AD301" s="553"/>
      <c r="AE301" s="553"/>
      <c r="AF301" s="553"/>
      <c r="AG301" s="553"/>
      <c r="AH301" s="553"/>
      <c r="AI301" s="397"/>
      <c r="AJ301" s="555"/>
      <c r="AK301" s="576">
        <f t="shared" si="50"/>
        <v>0</v>
      </c>
      <c r="AL301" s="576">
        <f t="shared" si="51"/>
        <v>0</v>
      </c>
      <c r="AM301" s="599"/>
      <c r="AN301" s="599"/>
      <c r="AO301" s="553"/>
      <c r="AP301" s="553"/>
      <c r="AQ301" s="553"/>
      <c r="AR301" s="553"/>
      <c r="AS301" s="397"/>
      <c r="AT301" s="397"/>
      <c r="AU301" s="397"/>
      <c r="AV301" s="397"/>
      <c r="AW301" s="397"/>
      <c r="AX301" s="397"/>
      <c r="AY301" s="397"/>
      <c r="AZ301" s="397"/>
      <c r="BA301" s="397"/>
      <c r="BB301" s="397"/>
      <c r="BC301" s="397"/>
      <c r="BD301" s="553"/>
      <c r="BE301" s="397"/>
      <c r="BF301" s="397"/>
      <c r="BG301" s="397"/>
      <c r="BH301" s="397"/>
    </row>
    <row r="302" spans="2:60" x14ac:dyDescent="0.35">
      <c r="B302" s="319"/>
      <c r="C302" s="147"/>
      <c r="D302" s="147"/>
      <c r="E302" s="320"/>
      <c r="F302" s="321"/>
      <c r="G302" s="149"/>
      <c r="H302" s="148"/>
      <c r="I302" s="148"/>
      <c r="J302" s="322"/>
      <c r="K302" s="324" t="str">
        <f>IFERROR(INDEX(Lookup!$G$3:$G$6,MATCH(J302,Lookup!$F$3:$F$6,0)),"")</f>
        <v/>
      </c>
      <c r="L302" s="323"/>
      <c r="M302" s="322"/>
      <c r="N302" s="846">
        <f t="shared" si="44"/>
        <v>0</v>
      </c>
      <c r="O302" s="325">
        <f t="shared" si="45"/>
        <v>0</v>
      </c>
      <c r="P302" s="847">
        <f>IF(I302&lt;INDEX(Lookup!$U$2:$U$10,MATCH($D$48,Lookup!$S$2:$S$10,0)),0,IF(U302="X",0,IFERROR(L302*50,0)))</f>
        <v>0</v>
      </c>
      <c r="Q302" s="326">
        <f>IF(I302&lt;INDEX(Lookup!$U$2:$U$10,MATCH($D$48,Lookup!$S$2:$S$10,0)),0,IF(U302="X",0,IFERROR(P302*K302,0)))</f>
        <v>0</v>
      </c>
      <c r="R302" s="326">
        <v>0</v>
      </c>
      <c r="S302" s="424">
        <v>0</v>
      </c>
      <c r="T302" s="322"/>
      <c r="U302" s="143"/>
      <c r="V302" s="397"/>
      <c r="W302" s="555"/>
      <c r="X302" s="576">
        <f t="shared" si="46"/>
        <v>0</v>
      </c>
      <c r="Y302" s="576">
        <f t="shared" si="47"/>
        <v>0</v>
      </c>
      <c r="Z302" s="576">
        <f t="shared" si="48"/>
        <v>0</v>
      </c>
      <c r="AA302" s="576">
        <f t="shared" si="49"/>
        <v>0</v>
      </c>
      <c r="AB302" s="553"/>
      <c r="AC302" s="553"/>
      <c r="AD302" s="553"/>
      <c r="AE302" s="553"/>
      <c r="AF302" s="553"/>
      <c r="AG302" s="553"/>
      <c r="AH302" s="553"/>
      <c r="AI302" s="397"/>
      <c r="AJ302" s="555"/>
      <c r="AK302" s="576">
        <f t="shared" si="50"/>
        <v>0</v>
      </c>
      <c r="AL302" s="576">
        <f t="shared" si="51"/>
        <v>0</v>
      </c>
      <c r="AM302" s="599"/>
      <c r="AN302" s="599"/>
      <c r="AO302" s="553"/>
      <c r="AP302" s="553"/>
      <c r="AQ302" s="553"/>
      <c r="AR302" s="553"/>
      <c r="AS302" s="397"/>
      <c r="AT302" s="397"/>
      <c r="AU302" s="397"/>
      <c r="AV302" s="397"/>
      <c r="AW302" s="397"/>
      <c r="AX302" s="397"/>
      <c r="AY302" s="397"/>
      <c r="AZ302" s="397"/>
      <c r="BA302" s="397"/>
      <c r="BB302" s="397"/>
      <c r="BC302" s="397"/>
      <c r="BD302" s="553"/>
      <c r="BE302" s="397"/>
      <c r="BF302" s="397"/>
      <c r="BG302" s="397"/>
      <c r="BH302" s="397"/>
    </row>
    <row r="303" spans="2:60" x14ac:dyDescent="0.35">
      <c r="B303" s="319"/>
      <c r="C303" s="147"/>
      <c r="D303" s="147"/>
      <c r="E303" s="320"/>
      <c r="F303" s="321"/>
      <c r="G303" s="149"/>
      <c r="H303" s="148"/>
      <c r="I303" s="148"/>
      <c r="J303" s="322"/>
      <c r="K303" s="324" t="str">
        <f>IFERROR(INDEX(Lookup!$G$3:$G$6,MATCH(J303,Lookup!$F$3:$F$6,0)),"")</f>
        <v/>
      </c>
      <c r="L303" s="323"/>
      <c r="M303" s="322"/>
      <c r="N303" s="846">
        <f t="shared" si="44"/>
        <v>0</v>
      </c>
      <c r="O303" s="325">
        <f t="shared" si="45"/>
        <v>0</v>
      </c>
      <c r="P303" s="847">
        <f>IF(I303&lt;INDEX(Lookup!$U$2:$U$10,MATCH($D$48,Lookup!$S$2:$S$10,0)),0,IF(U303="X",0,IFERROR(L303*50,0)))</f>
        <v>0</v>
      </c>
      <c r="Q303" s="326">
        <f>IF(I303&lt;INDEX(Lookup!$U$2:$U$10,MATCH($D$48,Lookup!$S$2:$S$10,0)),0,IF(U303="X",0,IFERROR(P303*K303,0)))</f>
        <v>0</v>
      </c>
      <c r="R303" s="326">
        <v>0</v>
      </c>
      <c r="S303" s="424">
        <v>0</v>
      </c>
      <c r="T303" s="322"/>
      <c r="U303" s="143"/>
      <c r="V303" s="397"/>
      <c r="W303" s="555"/>
      <c r="X303" s="576">
        <f t="shared" si="46"/>
        <v>0</v>
      </c>
      <c r="Y303" s="576">
        <f t="shared" si="47"/>
        <v>0</v>
      </c>
      <c r="Z303" s="576">
        <f t="shared" si="48"/>
        <v>0</v>
      </c>
      <c r="AA303" s="576">
        <f t="shared" si="49"/>
        <v>0</v>
      </c>
      <c r="AB303" s="553"/>
      <c r="AC303" s="553"/>
      <c r="AD303" s="553"/>
      <c r="AE303" s="553"/>
      <c r="AF303" s="553"/>
      <c r="AG303" s="553"/>
      <c r="AH303" s="553"/>
      <c r="AI303" s="397"/>
      <c r="AJ303" s="555"/>
      <c r="AK303" s="576">
        <f t="shared" si="50"/>
        <v>0</v>
      </c>
      <c r="AL303" s="576">
        <f t="shared" si="51"/>
        <v>0</v>
      </c>
      <c r="AM303" s="599"/>
      <c r="AN303" s="599"/>
      <c r="AO303" s="553"/>
      <c r="AP303" s="553"/>
      <c r="AQ303" s="553"/>
      <c r="AR303" s="553"/>
      <c r="AS303" s="397"/>
      <c r="AT303" s="397"/>
      <c r="AU303" s="397"/>
      <c r="AV303" s="397"/>
      <c r="AW303" s="397"/>
      <c r="AX303" s="397"/>
      <c r="AY303" s="397"/>
      <c r="AZ303" s="397"/>
      <c r="BA303" s="397"/>
      <c r="BB303" s="397"/>
      <c r="BC303" s="397"/>
      <c r="BD303" s="553"/>
      <c r="BE303" s="397"/>
      <c r="BF303" s="397"/>
      <c r="BG303" s="397"/>
      <c r="BH303" s="397"/>
    </row>
    <row r="304" spans="2:60" x14ac:dyDescent="0.35">
      <c r="B304" s="319"/>
      <c r="C304" s="147"/>
      <c r="D304" s="147"/>
      <c r="E304" s="320"/>
      <c r="F304" s="321"/>
      <c r="G304" s="149"/>
      <c r="H304" s="148"/>
      <c r="I304" s="148"/>
      <c r="J304" s="322"/>
      <c r="K304" s="324" t="str">
        <f>IFERROR(INDEX(Lookup!$G$3:$G$6,MATCH(J304,Lookup!$F$3:$F$6,0)),"")</f>
        <v/>
      </c>
      <c r="L304" s="323"/>
      <c r="M304" s="322"/>
      <c r="N304" s="846">
        <f t="shared" si="44"/>
        <v>0</v>
      </c>
      <c r="O304" s="325">
        <f t="shared" si="45"/>
        <v>0</v>
      </c>
      <c r="P304" s="847">
        <f>IF(I304&lt;INDEX(Lookup!$U$2:$U$10,MATCH($D$48,Lookup!$S$2:$S$10,0)),0,IF(U304="X",0,IFERROR(L304*50,0)))</f>
        <v>0</v>
      </c>
      <c r="Q304" s="326">
        <f>IF(I304&lt;INDEX(Lookup!$U$2:$U$10,MATCH($D$48,Lookup!$S$2:$S$10,0)),0,IF(U304="X",0,IFERROR(P304*K304,0)))</f>
        <v>0</v>
      </c>
      <c r="R304" s="326">
        <v>0</v>
      </c>
      <c r="S304" s="424">
        <v>0</v>
      </c>
      <c r="T304" s="322"/>
      <c r="U304" s="143"/>
      <c r="V304" s="397"/>
      <c r="W304" s="555"/>
      <c r="X304" s="576">
        <f t="shared" si="46"/>
        <v>0</v>
      </c>
      <c r="Y304" s="576">
        <f t="shared" si="47"/>
        <v>0</v>
      </c>
      <c r="Z304" s="576">
        <f t="shared" si="48"/>
        <v>0</v>
      </c>
      <c r="AA304" s="576">
        <f t="shared" si="49"/>
        <v>0</v>
      </c>
      <c r="AB304" s="553"/>
      <c r="AC304" s="553"/>
      <c r="AD304" s="553"/>
      <c r="AE304" s="553"/>
      <c r="AF304" s="553"/>
      <c r="AG304" s="553"/>
      <c r="AH304" s="553"/>
      <c r="AI304" s="397"/>
      <c r="AJ304" s="555"/>
      <c r="AK304" s="576">
        <f t="shared" si="50"/>
        <v>0</v>
      </c>
      <c r="AL304" s="576">
        <f t="shared" si="51"/>
        <v>0</v>
      </c>
      <c r="AM304" s="599"/>
      <c r="AN304" s="599"/>
      <c r="AO304" s="553"/>
      <c r="AP304" s="553"/>
      <c r="AQ304" s="553"/>
      <c r="AR304" s="553"/>
      <c r="AS304" s="397"/>
      <c r="AT304" s="397"/>
      <c r="AU304" s="397"/>
      <c r="AV304" s="397"/>
      <c r="AW304" s="397"/>
      <c r="AX304" s="397"/>
      <c r="AY304" s="397"/>
      <c r="AZ304" s="397"/>
      <c r="BA304" s="397"/>
      <c r="BB304" s="397"/>
      <c r="BC304" s="397"/>
      <c r="BD304" s="553"/>
      <c r="BE304" s="397"/>
      <c r="BF304" s="397"/>
      <c r="BG304" s="397"/>
      <c r="BH304" s="397"/>
    </row>
    <row r="305" spans="2:60" x14ac:dyDescent="0.35">
      <c r="B305" s="319"/>
      <c r="C305" s="147"/>
      <c r="D305" s="147"/>
      <c r="E305" s="320"/>
      <c r="F305" s="321"/>
      <c r="G305" s="149"/>
      <c r="H305" s="148"/>
      <c r="I305" s="148"/>
      <c r="J305" s="322"/>
      <c r="K305" s="324" t="str">
        <f>IFERROR(INDEX(Lookup!$G$3:$G$6,MATCH(J305,Lookup!$F$3:$F$6,0)),"")</f>
        <v/>
      </c>
      <c r="L305" s="323"/>
      <c r="M305" s="322"/>
      <c r="N305" s="846">
        <f t="shared" si="44"/>
        <v>0</v>
      </c>
      <c r="O305" s="325">
        <f t="shared" si="45"/>
        <v>0</v>
      </c>
      <c r="P305" s="847">
        <f>IF(I305&lt;INDEX(Lookup!$U$2:$U$10,MATCH($D$48,Lookup!$S$2:$S$10,0)),0,IF(U305="X",0,IFERROR(L305*50,0)))</f>
        <v>0</v>
      </c>
      <c r="Q305" s="326">
        <f>IF(I305&lt;INDEX(Lookup!$U$2:$U$10,MATCH($D$48,Lookup!$S$2:$S$10,0)),0,IF(U305="X",0,IFERROR(P305*K305,0)))</f>
        <v>0</v>
      </c>
      <c r="R305" s="326">
        <v>0</v>
      </c>
      <c r="S305" s="424">
        <v>0</v>
      </c>
      <c r="T305" s="322"/>
      <c r="U305" s="143"/>
      <c r="V305" s="397"/>
      <c r="W305" s="555"/>
      <c r="X305" s="576">
        <f t="shared" si="46"/>
        <v>0</v>
      </c>
      <c r="Y305" s="576">
        <f t="shared" si="47"/>
        <v>0</v>
      </c>
      <c r="Z305" s="576">
        <f t="shared" si="48"/>
        <v>0</v>
      </c>
      <c r="AA305" s="576">
        <f t="shared" si="49"/>
        <v>0</v>
      </c>
      <c r="AB305" s="553"/>
      <c r="AC305" s="553"/>
      <c r="AD305" s="553"/>
      <c r="AE305" s="553"/>
      <c r="AF305" s="553"/>
      <c r="AG305" s="553"/>
      <c r="AH305" s="553"/>
      <c r="AI305" s="397"/>
      <c r="AJ305" s="555"/>
      <c r="AK305" s="576">
        <f t="shared" si="50"/>
        <v>0</v>
      </c>
      <c r="AL305" s="576">
        <f t="shared" si="51"/>
        <v>0</v>
      </c>
      <c r="AM305" s="599"/>
      <c r="AN305" s="599"/>
      <c r="AO305" s="553"/>
      <c r="AP305" s="553"/>
      <c r="AQ305" s="553"/>
      <c r="AR305" s="553"/>
      <c r="AS305" s="397"/>
      <c r="AT305" s="397"/>
      <c r="AU305" s="397"/>
      <c r="AV305" s="397"/>
      <c r="AW305" s="397"/>
      <c r="AX305" s="397"/>
      <c r="AY305" s="397"/>
      <c r="AZ305" s="397"/>
      <c r="BA305" s="397"/>
      <c r="BB305" s="397"/>
      <c r="BC305" s="397"/>
      <c r="BD305" s="553"/>
      <c r="BE305" s="397"/>
      <c r="BF305" s="397"/>
      <c r="BG305" s="397"/>
      <c r="BH305" s="397"/>
    </row>
    <row r="306" spans="2:60" x14ac:dyDescent="0.35">
      <c r="B306" s="319"/>
      <c r="C306" s="147"/>
      <c r="D306" s="147"/>
      <c r="E306" s="320"/>
      <c r="F306" s="321"/>
      <c r="G306" s="149"/>
      <c r="H306" s="148"/>
      <c r="I306" s="148"/>
      <c r="J306" s="322"/>
      <c r="K306" s="324" t="str">
        <f>IFERROR(INDEX(Lookup!$G$3:$G$6,MATCH(J306,Lookup!$F$3:$F$6,0)),"")</f>
        <v/>
      </c>
      <c r="L306" s="323"/>
      <c r="M306" s="322"/>
      <c r="N306" s="846">
        <f t="shared" si="44"/>
        <v>0</v>
      </c>
      <c r="O306" s="325">
        <f t="shared" si="45"/>
        <v>0</v>
      </c>
      <c r="P306" s="847">
        <f>IF(I306&lt;INDEX(Lookup!$U$2:$U$10,MATCH($D$48,Lookup!$S$2:$S$10,0)),0,IF(U306="X",0,IFERROR(L306*50,0)))</f>
        <v>0</v>
      </c>
      <c r="Q306" s="326">
        <f>IF(I306&lt;INDEX(Lookup!$U$2:$U$10,MATCH($D$48,Lookup!$S$2:$S$10,0)),0,IF(U306="X",0,IFERROR(P306*K306,0)))</f>
        <v>0</v>
      </c>
      <c r="R306" s="326">
        <v>0</v>
      </c>
      <c r="S306" s="424">
        <v>0</v>
      </c>
      <c r="T306" s="322"/>
      <c r="U306" s="143"/>
      <c r="V306" s="397"/>
      <c r="W306" s="555"/>
      <c r="X306" s="576">
        <f t="shared" si="46"/>
        <v>0</v>
      </c>
      <c r="Y306" s="576">
        <f t="shared" si="47"/>
        <v>0</v>
      </c>
      <c r="Z306" s="576">
        <f t="shared" si="48"/>
        <v>0</v>
      </c>
      <c r="AA306" s="576">
        <f t="shared" si="49"/>
        <v>0</v>
      </c>
      <c r="AB306" s="553"/>
      <c r="AC306" s="553"/>
      <c r="AD306" s="553"/>
      <c r="AE306" s="553"/>
      <c r="AF306" s="553"/>
      <c r="AG306" s="553"/>
      <c r="AH306" s="553"/>
      <c r="AI306" s="397"/>
      <c r="AJ306" s="555"/>
      <c r="AK306" s="576">
        <f t="shared" si="50"/>
        <v>0</v>
      </c>
      <c r="AL306" s="576">
        <f t="shared" si="51"/>
        <v>0</v>
      </c>
      <c r="AM306" s="599"/>
      <c r="AN306" s="599"/>
      <c r="AO306" s="553"/>
      <c r="AP306" s="553"/>
      <c r="AQ306" s="553"/>
      <c r="AR306" s="553"/>
      <c r="AS306" s="397"/>
      <c r="AT306" s="397"/>
      <c r="AU306" s="397"/>
      <c r="AV306" s="397"/>
      <c r="AW306" s="397"/>
      <c r="AX306" s="397"/>
      <c r="AY306" s="397"/>
      <c r="AZ306" s="397"/>
      <c r="BA306" s="397"/>
      <c r="BB306" s="397"/>
      <c r="BC306" s="397"/>
      <c r="BD306" s="553"/>
      <c r="BE306" s="397"/>
      <c r="BF306" s="397"/>
      <c r="BG306" s="397"/>
      <c r="BH306" s="397"/>
    </row>
    <row r="307" spans="2:60" x14ac:dyDescent="0.35">
      <c r="B307" s="319"/>
      <c r="C307" s="147"/>
      <c r="D307" s="147"/>
      <c r="E307" s="320"/>
      <c r="F307" s="321"/>
      <c r="G307" s="149"/>
      <c r="H307" s="148"/>
      <c r="I307" s="148"/>
      <c r="J307" s="322"/>
      <c r="K307" s="324" t="str">
        <f>IFERROR(INDEX(Lookup!$G$3:$G$6,MATCH(J307,Lookup!$F$3:$F$6,0)),"")</f>
        <v/>
      </c>
      <c r="L307" s="323"/>
      <c r="M307" s="322"/>
      <c r="N307" s="846">
        <f t="shared" ref="N307:N370" si="52">L307*M307</f>
        <v>0</v>
      </c>
      <c r="O307" s="325">
        <f t="shared" si="45"/>
        <v>0</v>
      </c>
      <c r="P307" s="847">
        <f>IF(I307&lt;INDEX(Lookup!$U$2:$U$10,MATCH($D$48,Lookup!$S$2:$S$10,0)),0,IF(U307="X",0,IFERROR(L307*50,0)))</f>
        <v>0</v>
      </c>
      <c r="Q307" s="326">
        <f>IF(I307&lt;INDEX(Lookup!$U$2:$U$10,MATCH($D$48,Lookup!$S$2:$S$10,0)),0,IF(U307="X",0,IFERROR(P307*K307,0)))</f>
        <v>0</v>
      </c>
      <c r="R307" s="326">
        <v>0</v>
      </c>
      <c r="S307" s="424">
        <v>0</v>
      </c>
      <c r="T307" s="322"/>
      <c r="U307" s="143"/>
      <c r="V307" s="397"/>
      <c r="W307" s="555"/>
      <c r="X307" s="576">
        <f t="shared" si="46"/>
        <v>0</v>
      </c>
      <c r="Y307" s="576">
        <f t="shared" si="47"/>
        <v>0</v>
      </c>
      <c r="Z307" s="576">
        <f t="shared" si="48"/>
        <v>0</v>
      </c>
      <c r="AA307" s="576">
        <f t="shared" si="49"/>
        <v>0</v>
      </c>
      <c r="AB307" s="553"/>
      <c r="AC307" s="553"/>
      <c r="AD307" s="553"/>
      <c r="AE307" s="553"/>
      <c r="AF307" s="553"/>
      <c r="AG307" s="553"/>
      <c r="AH307" s="553"/>
      <c r="AI307" s="397"/>
      <c r="AJ307" s="555"/>
      <c r="AK307" s="576">
        <f t="shared" si="50"/>
        <v>0</v>
      </c>
      <c r="AL307" s="576">
        <f t="shared" si="51"/>
        <v>0</v>
      </c>
      <c r="AM307" s="599"/>
      <c r="AN307" s="599"/>
      <c r="AO307" s="553"/>
      <c r="AP307" s="553"/>
      <c r="AQ307" s="553"/>
      <c r="AR307" s="553"/>
      <c r="AS307" s="397"/>
      <c r="AT307" s="397"/>
      <c r="AU307" s="397"/>
      <c r="AV307" s="397"/>
      <c r="AW307" s="397"/>
      <c r="AX307" s="397"/>
      <c r="AY307" s="397"/>
      <c r="AZ307" s="397"/>
      <c r="BA307" s="397"/>
      <c r="BB307" s="397"/>
      <c r="BC307" s="397"/>
      <c r="BD307" s="553"/>
      <c r="BE307" s="397"/>
      <c r="BF307" s="397"/>
      <c r="BG307" s="397"/>
      <c r="BH307" s="397"/>
    </row>
    <row r="308" spans="2:60" x14ac:dyDescent="0.35">
      <c r="B308" s="319"/>
      <c r="C308" s="147"/>
      <c r="D308" s="147"/>
      <c r="E308" s="320"/>
      <c r="F308" s="321"/>
      <c r="G308" s="149"/>
      <c r="H308" s="148"/>
      <c r="I308" s="148"/>
      <c r="J308" s="322"/>
      <c r="K308" s="324" t="str">
        <f>IFERROR(INDEX(Lookup!$G$3:$G$6,MATCH(J308,Lookup!$F$3:$F$6,0)),"")</f>
        <v/>
      </c>
      <c r="L308" s="323"/>
      <c r="M308" s="322"/>
      <c r="N308" s="846">
        <f t="shared" si="52"/>
        <v>0</v>
      </c>
      <c r="O308" s="325">
        <f t="shared" ref="O308:O371" si="53">IFERROR(ROUND((N308*K308),2),0)</f>
        <v>0</v>
      </c>
      <c r="P308" s="847">
        <f>IF(I308&lt;INDEX(Lookup!$U$2:$U$10,MATCH($D$48,Lookup!$S$2:$S$10,0)),0,IF(U308="X",0,IFERROR(L308*50,0)))</f>
        <v>0</v>
      </c>
      <c r="Q308" s="326">
        <f>IF(I308&lt;INDEX(Lookup!$U$2:$U$10,MATCH($D$48,Lookup!$S$2:$S$10,0)),0,IF(U308="X",0,IFERROR(P308*K308,0)))</f>
        <v>0</v>
      </c>
      <c r="R308" s="326">
        <v>0</v>
      </c>
      <c r="S308" s="424">
        <v>0</v>
      </c>
      <c r="T308" s="322"/>
      <c r="U308" s="143"/>
      <c r="V308" s="397"/>
      <c r="W308" s="555"/>
      <c r="X308" s="576">
        <f t="shared" ref="X308:X371" si="54">Q308*$I$30</f>
        <v>0</v>
      </c>
      <c r="Y308" s="576">
        <f t="shared" ref="Y308:Y371" si="55">S308*$I$40</f>
        <v>0</v>
      </c>
      <c r="Z308" s="576">
        <f t="shared" ref="Z308:Z371" si="56">X308-Q308</f>
        <v>0</v>
      </c>
      <c r="AA308" s="576">
        <f t="shared" ref="AA308:AA371" si="57">Y308-S308</f>
        <v>0</v>
      </c>
      <c r="AB308" s="553"/>
      <c r="AC308" s="553"/>
      <c r="AD308" s="553"/>
      <c r="AE308" s="553"/>
      <c r="AF308" s="553"/>
      <c r="AG308" s="553"/>
      <c r="AH308" s="553"/>
      <c r="AI308" s="397"/>
      <c r="AJ308" s="555"/>
      <c r="AK308" s="576">
        <f t="shared" ref="AK308:AK371" si="58">R308</f>
        <v>0</v>
      </c>
      <c r="AL308" s="576">
        <f t="shared" ref="AL308:AL371" si="59">+S308</f>
        <v>0</v>
      </c>
      <c r="AM308" s="599"/>
      <c r="AN308" s="599"/>
      <c r="AO308" s="553"/>
      <c r="AP308" s="553"/>
      <c r="AQ308" s="553"/>
      <c r="AR308" s="553"/>
      <c r="AS308" s="397"/>
      <c r="AT308" s="397"/>
      <c r="AU308" s="397"/>
      <c r="AV308" s="397"/>
      <c r="AW308" s="397"/>
      <c r="AX308" s="397"/>
      <c r="AY308" s="397"/>
      <c r="AZ308" s="397"/>
      <c r="BA308" s="397"/>
      <c r="BB308" s="397"/>
      <c r="BC308" s="397"/>
      <c r="BD308" s="553"/>
      <c r="BE308" s="397"/>
      <c r="BF308" s="397"/>
      <c r="BG308" s="397"/>
      <c r="BH308" s="397"/>
    </row>
    <row r="309" spans="2:60" x14ac:dyDescent="0.35">
      <c r="B309" s="319"/>
      <c r="C309" s="147"/>
      <c r="D309" s="147"/>
      <c r="E309" s="320"/>
      <c r="F309" s="321"/>
      <c r="G309" s="149"/>
      <c r="H309" s="148"/>
      <c r="I309" s="148"/>
      <c r="J309" s="322"/>
      <c r="K309" s="324" t="str">
        <f>IFERROR(INDEX(Lookup!$G$3:$G$6,MATCH(J309,Lookup!$F$3:$F$6,0)),"")</f>
        <v/>
      </c>
      <c r="L309" s="323"/>
      <c r="M309" s="322"/>
      <c r="N309" s="846">
        <f t="shared" si="52"/>
        <v>0</v>
      </c>
      <c r="O309" s="325">
        <f t="shared" si="53"/>
        <v>0</v>
      </c>
      <c r="P309" s="847">
        <f>IF(I309&lt;INDEX(Lookup!$U$2:$U$10,MATCH($D$48,Lookup!$S$2:$S$10,0)),0,IF(U309="X",0,IFERROR(L309*50,0)))</f>
        <v>0</v>
      </c>
      <c r="Q309" s="326">
        <f>IF(I309&lt;INDEX(Lookup!$U$2:$U$10,MATCH($D$48,Lookup!$S$2:$S$10,0)),0,IF(U309="X",0,IFERROR(P309*K309,0)))</f>
        <v>0</v>
      </c>
      <c r="R309" s="326">
        <v>0</v>
      </c>
      <c r="S309" s="424">
        <v>0</v>
      </c>
      <c r="T309" s="322"/>
      <c r="U309" s="143"/>
      <c r="V309" s="397"/>
      <c r="W309" s="555"/>
      <c r="X309" s="576">
        <f t="shared" si="54"/>
        <v>0</v>
      </c>
      <c r="Y309" s="576">
        <f t="shared" si="55"/>
        <v>0</v>
      </c>
      <c r="Z309" s="576">
        <f t="shared" si="56"/>
        <v>0</v>
      </c>
      <c r="AA309" s="576">
        <f t="shared" si="57"/>
        <v>0</v>
      </c>
      <c r="AB309" s="553"/>
      <c r="AC309" s="553"/>
      <c r="AD309" s="553"/>
      <c r="AE309" s="553"/>
      <c r="AF309" s="553"/>
      <c r="AG309" s="553"/>
      <c r="AH309" s="553"/>
      <c r="AI309" s="397"/>
      <c r="AJ309" s="555"/>
      <c r="AK309" s="576">
        <f t="shared" si="58"/>
        <v>0</v>
      </c>
      <c r="AL309" s="576">
        <f t="shared" si="59"/>
        <v>0</v>
      </c>
      <c r="AM309" s="599"/>
      <c r="AN309" s="599"/>
      <c r="AO309" s="553"/>
      <c r="AP309" s="553"/>
      <c r="AQ309" s="553"/>
      <c r="AR309" s="553"/>
      <c r="AS309" s="397"/>
      <c r="AT309" s="397"/>
      <c r="AU309" s="397"/>
      <c r="AV309" s="397"/>
      <c r="AW309" s="397"/>
      <c r="AX309" s="397"/>
      <c r="AY309" s="397"/>
      <c r="AZ309" s="397"/>
      <c r="BA309" s="397"/>
      <c r="BB309" s="397"/>
      <c r="BC309" s="397"/>
      <c r="BD309" s="553"/>
      <c r="BE309" s="397"/>
      <c r="BF309" s="397"/>
      <c r="BG309" s="397"/>
      <c r="BH309" s="397"/>
    </row>
    <row r="310" spans="2:60" x14ac:dyDescent="0.35">
      <c r="B310" s="319"/>
      <c r="C310" s="147"/>
      <c r="D310" s="147"/>
      <c r="E310" s="320"/>
      <c r="F310" s="321"/>
      <c r="G310" s="149"/>
      <c r="H310" s="148"/>
      <c r="I310" s="148"/>
      <c r="J310" s="322"/>
      <c r="K310" s="324" t="str">
        <f>IFERROR(INDEX(Lookup!$G$3:$G$6,MATCH(J310,Lookup!$F$3:$F$6,0)),"")</f>
        <v/>
      </c>
      <c r="L310" s="323"/>
      <c r="M310" s="322"/>
      <c r="N310" s="846">
        <f t="shared" si="52"/>
        <v>0</v>
      </c>
      <c r="O310" s="325">
        <f t="shared" si="53"/>
        <v>0</v>
      </c>
      <c r="P310" s="847">
        <f>IF(I310&lt;INDEX(Lookup!$U$2:$U$10,MATCH($D$48,Lookup!$S$2:$S$10,0)),0,IF(U310="X",0,IFERROR(L310*50,0)))</f>
        <v>0</v>
      </c>
      <c r="Q310" s="326">
        <f>IF(I310&lt;INDEX(Lookup!$U$2:$U$10,MATCH($D$48,Lookup!$S$2:$S$10,0)),0,IF(U310="X",0,IFERROR(P310*K310,0)))</f>
        <v>0</v>
      </c>
      <c r="R310" s="326">
        <v>0</v>
      </c>
      <c r="S310" s="424">
        <v>0</v>
      </c>
      <c r="T310" s="322"/>
      <c r="U310" s="143"/>
      <c r="V310" s="397"/>
      <c r="W310" s="555"/>
      <c r="X310" s="576">
        <f t="shared" si="54"/>
        <v>0</v>
      </c>
      <c r="Y310" s="576">
        <f t="shared" si="55"/>
        <v>0</v>
      </c>
      <c r="Z310" s="576">
        <f t="shared" si="56"/>
        <v>0</v>
      </c>
      <c r="AA310" s="576">
        <f t="shared" si="57"/>
        <v>0</v>
      </c>
      <c r="AB310" s="553"/>
      <c r="AC310" s="553"/>
      <c r="AD310" s="553"/>
      <c r="AE310" s="553"/>
      <c r="AF310" s="553"/>
      <c r="AG310" s="553"/>
      <c r="AH310" s="553"/>
      <c r="AI310" s="397"/>
      <c r="AJ310" s="555"/>
      <c r="AK310" s="576">
        <f t="shared" si="58"/>
        <v>0</v>
      </c>
      <c r="AL310" s="576">
        <f t="shared" si="59"/>
        <v>0</v>
      </c>
      <c r="AM310" s="599"/>
      <c r="AN310" s="599"/>
      <c r="AO310" s="553"/>
      <c r="AP310" s="553"/>
      <c r="AQ310" s="553"/>
      <c r="AR310" s="553"/>
      <c r="AS310" s="397"/>
      <c r="AT310" s="397"/>
      <c r="AU310" s="397"/>
      <c r="AV310" s="397"/>
      <c r="AW310" s="397"/>
      <c r="AX310" s="397"/>
      <c r="AY310" s="397"/>
      <c r="AZ310" s="397"/>
      <c r="BA310" s="397"/>
      <c r="BB310" s="397"/>
      <c r="BC310" s="397"/>
      <c r="BD310" s="553"/>
      <c r="BE310" s="397"/>
      <c r="BF310" s="397"/>
      <c r="BG310" s="397"/>
      <c r="BH310" s="397"/>
    </row>
    <row r="311" spans="2:60" x14ac:dyDescent="0.35">
      <c r="B311" s="319"/>
      <c r="C311" s="147"/>
      <c r="D311" s="147"/>
      <c r="E311" s="320"/>
      <c r="F311" s="321"/>
      <c r="G311" s="149"/>
      <c r="H311" s="148"/>
      <c r="I311" s="148"/>
      <c r="J311" s="322"/>
      <c r="K311" s="324" t="str">
        <f>IFERROR(INDEX(Lookup!$G$3:$G$6,MATCH(J311,Lookup!$F$3:$F$6,0)),"")</f>
        <v/>
      </c>
      <c r="L311" s="323"/>
      <c r="M311" s="322"/>
      <c r="N311" s="846">
        <f t="shared" si="52"/>
        <v>0</v>
      </c>
      <c r="O311" s="325">
        <f t="shared" si="53"/>
        <v>0</v>
      </c>
      <c r="P311" s="847">
        <f>IF(I311&lt;INDEX(Lookup!$U$2:$U$10,MATCH($D$48,Lookup!$S$2:$S$10,0)),0,IF(U311="X",0,IFERROR(L311*50,0)))</f>
        <v>0</v>
      </c>
      <c r="Q311" s="326">
        <f>IF(I311&lt;INDEX(Lookup!$U$2:$U$10,MATCH($D$48,Lookup!$S$2:$S$10,0)),0,IF(U311="X",0,IFERROR(P311*K311,0)))</f>
        <v>0</v>
      </c>
      <c r="R311" s="326">
        <v>0</v>
      </c>
      <c r="S311" s="424">
        <v>0</v>
      </c>
      <c r="T311" s="322"/>
      <c r="U311" s="143"/>
      <c r="V311" s="397"/>
      <c r="W311" s="555"/>
      <c r="X311" s="576">
        <f t="shared" si="54"/>
        <v>0</v>
      </c>
      <c r="Y311" s="576">
        <f t="shared" si="55"/>
        <v>0</v>
      </c>
      <c r="Z311" s="576">
        <f t="shared" si="56"/>
        <v>0</v>
      </c>
      <c r="AA311" s="576">
        <f t="shared" si="57"/>
        <v>0</v>
      </c>
      <c r="AB311" s="553"/>
      <c r="AC311" s="553"/>
      <c r="AD311" s="553"/>
      <c r="AE311" s="553"/>
      <c r="AF311" s="553"/>
      <c r="AG311" s="553"/>
      <c r="AH311" s="553"/>
      <c r="AI311" s="397"/>
      <c r="AJ311" s="555"/>
      <c r="AK311" s="576">
        <f t="shared" si="58"/>
        <v>0</v>
      </c>
      <c r="AL311" s="576">
        <f t="shared" si="59"/>
        <v>0</v>
      </c>
      <c r="AM311" s="599"/>
      <c r="AN311" s="599"/>
      <c r="AO311" s="553"/>
      <c r="AP311" s="553"/>
      <c r="AQ311" s="553"/>
      <c r="AR311" s="553"/>
      <c r="AS311" s="397"/>
      <c r="AT311" s="397"/>
      <c r="AU311" s="397"/>
      <c r="AV311" s="397"/>
      <c r="AW311" s="397"/>
      <c r="AX311" s="397"/>
      <c r="AY311" s="397"/>
      <c r="AZ311" s="397"/>
      <c r="BA311" s="397"/>
      <c r="BB311" s="397"/>
      <c r="BC311" s="397"/>
      <c r="BD311" s="553"/>
      <c r="BE311" s="397"/>
      <c r="BF311" s="397"/>
      <c r="BG311" s="397"/>
      <c r="BH311" s="397"/>
    </row>
    <row r="312" spans="2:60" x14ac:dyDescent="0.35">
      <c r="B312" s="319"/>
      <c r="C312" s="147"/>
      <c r="D312" s="147"/>
      <c r="E312" s="320"/>
      <c r="F312" s="321"/>
      <c r="G312" s="149"/>
      <c r="H312" s="148"/>
      <c r="I312" s="148"/>
      <c r="J312" s="322"/>
      <c r="K312" s="324" t="str">
        <f>IFERROR(INDEX(Lookup!$G$3:$G$6,MATCH(J312,Lookup!$F$3:$F$6,0)),"")</f>
        <v/>
      </c>
      <c r="L312" s="323"/>
      <c r="M312" s="322"/>
      <c r="N312" s="846">
        <f t="shared" si="52"/>
        <v>0</v>
      </c>
      <c r="O312" s="325">
        <f t="shared" si="53"/>
        <v>0</v>
      </c>
      <c r="P312" s="847">
        <f>IF(I312&lt;INDEX(Lookup!$U$2:$U$10,MATCH($D$48,Lookup!$S$2:$S$10,0)),0,IF(U312="X",0,IFERROR(L312*50,0)))</f>
        <v>0</v>
      </c>
      <c r="Q312" s="326">
        <f>IF(I312&lt;INDEX(Lookup!$U$2:$U$10,MATCH($D$48,Lookup!$S$2:$S$10,0)),0,IF(U312="X",0,IFERROR(P312*K312,0)))</f>
        <v>0</v>
      </c>
      <c r="R312" s="326">
        <v>0</v>
      </c>
      <c r="S312" s="424">
        <v>0</v>
      </c>
      <c r="T312" s="322"/>
      <c r="U312" s="143"/>
      <c r="V312" s="397"/>
      <c r="W312" s="555"/>
      <c r="X312" s="576">
        <f t="shared" si="54"/>
        <v>0</v>
      </c>
      <c r="Y312" s="576">
        <f t="shared" si="55"/>
        <v>0</v>
      </c>
      <c r="Z312" s="576">
        <f t="shared" si="56"/>
        <v>0</v>
      </c>
      <c r="AA312" s="576">
        <f t="shared" si="57"/>
        <v>0</v>
      </c>
      <c r="AB312" s="553"/>
      <c r="AC312" s="553"/>
      <c r="AD312" s="553"/>
      <c r="AE312" s="553"/>
      <c r="AF312" s="553"/>
      <c r="AG312" s="553"/>
      <c r="AH312" s="553"/>
      <c r="AI312" s="397"/>
      <c r="AJ312" s="555"/>
      <c r="AK312" s="576">
        <f t="shared" si="58"/>
        <v>0</v>
      </c>
      <c r="AL312" s="576">
        <f t="shared" si="59"/>
        <v>0</v>
      </c>
      <c r="AM312" s="599"/>
      <c r="AN312" s="599"/>
      <c r="AO312" s="553"/>
      <c r="AP312" s="553"/>
      <c r="AQ312" s="553"/>
      <c r="AR312" s="553"/>
      <c r="AS312" s="397"/>
      <c r="AT312" s="397"/>
      <c r="AU312" s="397"/>
      <c r="AV312" s="397"/>
      <c r="AW312" s="397"/>
      <c r="AX312" s="397"/>
      <c r="AY312" s="397"/>
      <c r="AZ312" s="397"/>
      <c r="BA312" s="397"/>
      <c r="BB312" s="397"/>
      <c r="BC312" s="397"/>
      <c r="BD312" s="553"/>
      <c r="BE312" s="397"/>
      <c r="BF312" s="397"/>
      <c r="BG312" s="397"/>
      <c r="BH312" s="397"/>
    </row>
    <row r="313" spans="2:60" x14ac:dyDescent="0.35">
      <c r="B313" s="319"/>
      <c r="C313" s="147"/>
      <c r="D313" s="147"/>
      <c r="E313" s="320"/>
      <c r="F313" s="321"/>
      <c r="G313" s="149"/>
      <c r="H313" s="148"/>
      <c r="I313" s="148"/>
      <c r="J313" s="322"/>
      <c r="K313" s="324" t="str">
        <f>IFERROR(INDEX(Lookup!$G$3:$G$6,MATCH(J313,Lookup!$F$3:$F$6,0)),"")</f>
        <v/>
      </c>
      <c r="L313" s="323"/>
      <c r="M313" s="322"/>
      <c r="N313" s="846">
        <f t="shared" si="52"/>
        <v>0</v>
      </c>
      <c r="O313" s="325">
        <f t="shared" si="53"/>
        <v>0</v>
      </c>
      <c r="P313" s="847">
        <f>IF(I313&lt;INDEX(Lookup!$U$2:$U$10,MATCH($D$48,Lookup!$S$2:$S$10,0)),0,IF(U313="X",0,IFERROR(L313*50,0)))</f>
        <v>0</v>
      </c>
      <c r="Q313" s="326">
        <f>IF(I313&lt;INDEX(Lookup!$U$2:$U$10,MATCH($D$48,Lookup!$S$2:$S$10,0)),0,IF(U313="X",0,IFERROR(P313*K313,0)))</f>
        <v>0</v>
      </c>
      <c r="R313" s="326">
        <v>0</v>
      </c>
      <c r="S313" s="424">
        <v>0</v>
      </c>
      <c r="T313" s="322"/>
      <c r="U313" s="143"/>
      <c r="V313" s="397"/>
      <c r="W313" s="555"/>
      <c r="X313" s="576">
        <f t="shared" si="54"/>
        <v>0</v>
      </c>
      <c r="Y313" s="576">
        <f t="shared" si="55"/>
        <v>0</v>
      </c>
      <c r="Z313" s="576">
        <f t="shared" si="56"/>
        <v>0</v>
      </c>
      <c r="AA313" s="576">
        <f t="shared" si="57"/>
        <v>0</v>
      </c>
      <c r="AB313" s="553"/>
      <c r="AC313" s="553"/>
      <c r="AD313" s="553"/>
      <c r="AE313" s="553"/>
      <c r="AF313" s="553"/>
      <c r="AG313" s="553"/>
      <c r="AH313" s="553"/>
      <c r="AI313" s="397"/>
      <c r="AJ313" s="555"/>
      <c r="AK313" s="576">
        <f t="shared" si="58"/>
        <v>0</v>
      </c>
      <c r="AL313" s="576">
        <f t="shared" si="59"/>
        <v>0</v>
      </c>
      <c r="AM313" s="599"/>
      <c r="AN313" s="599"/>
      <c r="AO313" s="553"/>
      <c r="AP313" s="553"/>
      <c r="AQ313" s="553"/>
      <c r="AR313" s="553"/>
      <c r="AS313" s="397"/>
      <c r="AT313" s="397"/>
      <c r="AU313" s="397"/>
      <c r="AV313" s="397"/>
      <c r="AW313" s="397"/>
      <c r="AX313" s="397"/>
      <c r="AY313" s="397"/>
      <c r="AZ313" s="397"/>
      <c r="BA313" s="397"/>
      <c r="BB313" s="397"/>
      <c r="BC313" s="397"/>
      <c r="BD313" s="553"/>
      <c r="BE313" s="397"/>
      <c r="BF313" s="397"/>
      <c r="BG313" s="397"/>
      <c r="BH313" s="397"/>
    </row>
    <row r="314" spans="2:60" x14ac:dyDescent="0.35">
      <c r="B314" s="319"/>
      <c r="C314" s="147"/>
      <c r="D314" s="147"/>
      <c r="E314" s="320"/>
      <c r="F314" s="321"/>
      <c r="G314" s="149"/>
      <c r="H314" s="148"/>
      <c r="I314" s="148"/>
      <c r="J314" s="322"/>
      <c r="K314" s="324" t="str">
        <f>IFERROR(INDEX(Lookup!$G$3:$G$6,MATCH(J314,Lookup!$F$3:$F$6,0)),"")</f>
        <v/>
      </c>
      <c r="L314" s="323"/>
      <c r="M314" s="322"/>
      <c r="N314" s="846">
        <f t="shared" si="52"/>
        <v>0</v>
      </c>
      <c r="O314" s="325">
        <f t="shared" si="53"/>
        <v>0</v>
      </c>
      <c r="P314" s="847">
        <f>IF(I314&lt;INDEX(Lookup!$U$2:$U$10,MATCH($D$48,Lookup!$S$2:$S$10,0)),0,IF(U314="X",0,IFERROR(L314*50,0)))</f>
        <v>0</v>
      </c>
      <c r="Q314" s="326">
        <f>IF(I314&lt;INDEX(Lookup!$U$2:$U$10,MATCH($D$48,Lookup!$S$2:$S$10,0)),0,IF(U314="X",0,IFERROR(P314*K314,0)))</f>
        <v>0</v>
      </c>
      <c r="R314" s="326">
        <v>0</v>
      </c>
      <c r="S314" s="424">
        <v>0</v>
      </c>
      <c r="T314" s="322"/>
      <c r="U314" s="143"/>
      <c r="V314" s="397"/>
      <c r="W314" s="555"/>
      <c r="X314" s="576">
        <f t="shared" si="54"/>
        <v>0</v>
      </c>
      <c r="Y314" s="576">
        <f t="shared" si="55"/>
        <v>0</v>
      </c>
      <c r="Z314" s="576">
        <f t="shared" si="56"/>
        <v>0</v>
      </c>
      <c r="AA314" s="576">
        <f t="shared" si="57"/>
        <v>0</v>
      </c>
      <c r="AB314" s="553"/>
      <c r="AC314" s="553"/>
      <c r="AD314" s="553"/>
      <c r="AE314" s="553"/>
      <c r="AF314" s="553"/>
      <c r="AG314" s="553"/>
      <c r="AH314" s="553"/>
      <c r="AI314" s="397"/>
      <c r="AJ314" s="555"/>
      <c r="AK314" s="576">
        <f t="shared" si="58"/>
        <v>0</v>
      </c>
      <c r="AL314" s="576">
        <f t="shared" si="59"/>
        <v>0</v>
      </c>
      <c r="AM314" s="599"/>
      <c r="AN314" s="599"/>
      <c r="AO314" s="553"/>
      <c r="AP314" s="553"/>
      <c r="AQ314" s="553"/>
      <c r="AR314" s="553"/>
      <c r="AS314" s="397"/>
      <c r="AT314" s="397"/>
      <c r="AU314" s="397"/>
      <c r="AV314" s="397"/>
      <c r="AW314" s="397"/>
      <c r="AX314" s="397"/>
      <c r="AY314" s="397"/>
      <c r="AZ314" s="397"/>
      <c r="BA314" s="397"/>
      <c r="BB314" s="397"/>
      <c r="BC314" s="397"/>
      <c r="BD314" s="553"/>
      <c r="BE314" s="397"/>
      <c r="BF314" s="397"/>
      <c r="BG314" s="397"/>
      <c r="BH314" s="397"/>
    </row>
    <row r="315" spans="2:60" x14ac:dyDescent="0.35">
      <c r="B315" s="319"/>
      <c r="C315" s="147"/>
      <c r="D315" s="147"/>
      <c r="E315" s="320"/>
      <c r="F315" s="321"/>
      <c r="G315" s="149"/>
      <c r="H315" s="148"/>
      <c r="I315" s="148"/>
      <c r="J315" s="322"/>
      <c r="K315" s="324" t="str">
        <f>IFERROR(INDEX(Lookup!$G$3:$G$6,MATCH(J315,Lookup!$F$3:$F$6,0)),"")</f>
        <v/>
      </c>
      <c r="L315" s="323"/>
      <c r="M315" s="322"/>
      <c r="N315" s="846">
        <f t="shared" si="52"/>
        <v>0</v>
      </c>
      <c r="O315" s="325">
        <f t="shared" si="53"/>
        <v>0</v>
      </c>
      <c r="P315" s="847">
        <f>IF(I315&lt;INDEX(Lookup!$U$2:$U$10,MATCH($D$48,Lookup!$S$2:$S$10,0)),0,IF(U315="X",0,IFERROR(L315*50,0)))</f>
        <v>0</v>
      </c>
      <c r="Q315" s="326">
        <f>IF(I315&lt;INDEX(Lookup!$U$2:$U$10,MATCH($D$48,Lookup!$S$2:$S$10,0)),0,IF(U315="X",0,IFERROR(P315*K315,0)))</f>
        <v>0</v>
      </c>
      <c r="R315" s="326">
        <v>0</v>
      </c>
      <c r="S315" s="424">
        <v>0</v>
      </c>
      <c r="T315" s="322"/>
      <c r="U315" s="143"/>
      <c r="V315" s="397"/>
      <c r="W315" s="555"/>
      <c r="X315" s="576">
        <f t="shared" si="54"/>
        <v>0</v>
      </c>
      <c r="Y315" s="576">
        <f t="shared" si="55"/>
        <v>0</v>
      </c>
      <c r="Z315" s="576">
        <f t="shared" si="56"/>
        <v>0</v>
      </c>
      <c r="AA315" s="576">
        <f t="shared" si="57"/>
        <v>0</v>
      </c>
      <c r="AB315" s="553"/>
      <c r="AC315" s="553"/>
      <c r="AD315" s="553"/>
      <c r="AE315" s="553"/>
      <c r="AF315" s="553"/>
      <c r="AG315" s="553"/>
      <c r="AH315" s="553"/>
      <c r="AI315" s="397"/>
      <c r="AJ315" s="555"/>
      <c r="AK315" s="576">
        <f t="shared" si="58"/>
        <v>0</v>
      </c>
      <c r="AL315" s="576">
        <f t="shared" si="59"/>
        <v>0</v>
      </c>
      <c r="AM315" s="599"/>
      <c r="AN315" s="599"/>
      <c r="AO315" s="553"/>
      <c r="AP315" s="553"/>
      <c r="AQ315" s="553"/>
      <c r="AR315" s="553"/>
      <c r="AS315" s="397"/>
      <c r="AT315" s="397"/>
      <c r="AU315" s="397"/>
      <c r="AV315" s="397"/>
      <c r="AW315" s="397"/>
      <c r="AX315" s="397"/>
      <c r="AY315" s="397"/>
      <c r="AZ315" s="397"/>
      <c r="BA315" s="397"/>
      <c r="BB315" s="397"/>
      <c r="BC315" s="397"/>
      <c r="BD315" s="553"/>
      <c r="BE315" s="397"/>
      <c r="BF315" s="397"/>
      <c r="BG315" s="397"/>
      <c r="BH315" s="397"/>
    </row>
    <row r="316" spans="2:60" x14ac:dyDescent="0.35">
      <c r="B316" s="319"/>
      <c r="C316" s="147"/>
      <c r="D316" s="147"/>
      <c r="E316" s="320"/>
      <c r="F316" s="321"/>
      <c r="G316" s="149"/>
      <c r="H316" s="148"/>
      <c r="I316" s="148"/>
      <c r="J316" s="322"/>
      <c r="K316" s="324" t="str">
        <f>IFERROR(INDEX(Lookup!$G$3:$G$6,MATCH(J316,Lookup!$F$3:$F$6,0)),"")</f>
        <v/>
      </c>
      <c r="L316" s="323"/>
      <c r="M316" s="322"/>
      <c r="N316" s="846">
        <f t="shared" si="52"/>
        <v>0</v>
      </c>
      <c r="O316" s="325">
        <f t="shared" si="53"/>
        <v>0</v>
      </c>
      <c r="P316" s="847">
        <f>IF(I316&lt;INDEX(Lookup!$U$2:$U$10,MATCH($D$48,Lookup!$S$2:$S$10,0)),0,IF(U316="X",0,IFERROR(L316*50,0)))</f>
        <v>0</v>
      </c>
      <c r="Q316" s="326">
        <f>IF(I316&lt;INDEX(Lookup!$U$2:$U$10,MATCH($D$48,Lookup!$S$2:$S$10,0)),0,IF(U316="X",0,IFERROR(P316*K316,0)))</f>
        <v>0</v>
      </c>
      <c r="R316" s="326">
        <v>0</v>
      </c>
      <c r="S316" s="424">
        <v>0</v>
      </c>
      <c r="T316" s="322"/>
      <c r="U316" s="143"/>
      <c r="V316" s="397"/>
      <c r="W316" s="555"/>
      <c r="X316" s="576">
        <f t="shared" si="54"/>
        <v>0</v>
      </c>
      <c r="Y316" s="576">
        <f t="shared" si="55"/>
        <v>0</v>
      </c>
      <c r="Z316" s="576">
        <f t="shared" si="56"/>
        <v>0</v>
      </c>
      <c r="AA316" s="576">
        <f t="shared" si="57"/>
        <v>0</v>
      </c>
      <c r="AB316" s="553"/>
      <c r="AC316" s="553"/>
      <c r="AD316" s="553"/>
      <c r="AE316" s="553"/>
      <c r="AF316" s="553"/>
      <c r="AG316" s="553"/>
      <c r="AH316" s="553"/>
      <c r="AI316" s="397"/>
      <c r="AJ316" s="555"/>
      <c r="AK316" s="576">
        <f t="shared" si="58"/>
        <v>0</v>
      </c>
      <c r="AL316" s="576">
        <f t="shared" si="59"/>
        <v>0</v>
      </c>
      <c r="AM316" s="599"/>
      <c r="AN316" s="599"/>
      <c r="AO316" s="553"/>
      <c r="AP316" s="553"/>
      <c r="AQ316" s="553"/>
      <c r="AR316" s="553"/>
      <c r="AS316" s="397"/>
      <c r="AT316" s="397"/>
      <c r="AU316" s="397"/>
      <c r="AV316" s="397"/>
      <c r="AW316" s="397"/>
      <c r="AX316" s="397"/>
      <c r="AY316" s="397"/>
      <c r="AZ316" s="397"/>
      <c r="BA316" s="397"/>
      <c r="BB316" s="397"/>
      <c r="BC316" s="397"/>
      <c r="BD316" s="553"/>
      <c r="BE316" s="397"/>
      <c r="BF316" s="397"/>
      <c r="BG316" s="397"/>
      <c r="BH316" s="397"/>
    </row>
    <row r="317" spans="2:60" x14ac:dyDescent="0.35">
      <c r="B317" s="319"/>
      <c r="C317" s="147"/>
      <c r="D317" s="147"/>
      <c r="E317" s="320"/>
      <c r="F317" s="321"/>
      <c r="G317" s="149"/>
      <c r="H317" s="148"/>
      <c r="I317" s="148"/>
      <c r="J317" s="322"/>
      <c r="K317" s="324" t="str">
        <f>IFERROR(INDEX(Lookup!$G$3:$G$6,MATCH(J317,Lookup!$F$3:$F$6,0)),"")</f>
        <v/>
      </c>
      <c r="L317" s="323"/>
      <c r="M317" s="322"/>
      <c r="N317" s="846">
        <f t="shared" si="52"/>
        <v>0</v>
      </c>
      <c r="O317" s="325">
        <f t="shared" si="53"/>
        <v>0</v>
      </c>
      <c r="P317" s="847">
        <f>IF(I317&lt;INDEX(Lookup!$U$2:$U$10,MATCH($D$48,Lookup!$S$2:$S$10,0)),0,IF(U317="X",0,IFERROR(L317*50,0)))</f>
        <v>0</v>
      </c>
      <c r="Q317" s="326">
        <f>IF(I317&lt;INDEX(Lookup!$U$2:$U$10,MATCH($D$48,Lookup!$S$2:$S$10,0)),0,IF(U317="X",0,IFERROR(P317*K317,0)))</f>
        <v>0</v>
      </c>
      <c r="R317" s="326">
        <v>0</v>
      </c>
      <c r="S317" s="424">
        <v>0</v>
      </c>
      <c r="T317" s="322"/>
      <c r="U317" s="143"/>
      <c r="V317" s="397"/>
      <c r="W317" s="555"/>
      <c r="X317" s="576">
        <f t="shared" si="54"/>
        <v>0</v>
      </c>
      <c r="Y317" s="576">
        <f t="shared" si="55"/>
        <v>0</v>
      </c>
      <c r="Z317" s="576">
        <f t="shared" si="56"/>
        <v>0</v>
      </c>
      <c r="AA317" s="576">
        <f t="shared" si="57"/>
        <v>0</v>
      </c>
      <c r="AB317" s="553"/>
      <c r="AC317" s="553"/>
      <c r="AD317" s="553"/>
      <c r="AE317" s="553"/>
      <c r="AF317" s="553"/>
      <c r="AG317" s="553"/>
      <c r="AH317" s="553"/>
      <c r="AI317" s="397"/>
      <c r="AJ317" s="555"/>
      <c r="AK317" s="576">
        <f t="shared" si="58"/>
        <v>0</v>
      </c>
      <c r="AL317" s="576">
        <f t="shared" si="59"/>
        <v>0</v>
      </c>
      <c r="AM317" s="599"/>
      <c r="AN317" s="599"/>
      <c r="AO317" s="553"/>
      <c r="AP317" s="553"/>
      <c r="AQ317" s="553"/>
      <c r="AR317" s="553"/>
      <c r="AS317" s="397"/>
      <c r="AT317" s="397"/>
      <c r="AU317" s="397"/>
      <c r="AV317" s="397"/>
      <c r="AW317" s="397"/>
      <c r="AX317" s="397"/>
      <c r="AY317" s="397"/>
      <c r="AZ317" s="397"/>
      <c r="BA317" s="397"/>
      <c r="BB317" s="397"/>
      <c r="BC317" s="397"/>
      <c r="BD317" s="553"/>
      <c r="BE317" s="397"/>
      <c r="BF317" s="397"/>
      <c r="BG317" s="397"/>
      <c r="BH317" s="397"/>
    </row>
    <row r="318" spans="2:60" x14ac:dyDescent="0.35">
      <c r="B318" s="319"/>
      <c r="C318" s="147"/>
      <c r="D318" s="147"/>
      <c r="E318" s="320"/>
      <c r="F318" s="321"/>
      <c r="G318" s="149"/>
      <c r="H318" s="148"/>
      <c r="I318" s="148"/>
      <c r="J318" s="322"/>
      <c r="K318" s="324" t="str">
        <f>IFERROR(INDEX(Lookup!$G$3:$G$6,MATCH(J318,Lookup!$F$3:$F$6,0)),"")</f>
        <v/>
      </c>
      <c r="L318" s="323"/>
      <c r="M318" s="322"/>
      <c r="N318" s="846">
        <f t="shared" si="52"/>
        <v>0</v>
      </c>
      <c r="O318" s="325">
        <f t="shared" si="53"/>
        <v>0</v>
      </c>
      <c r="P318" s="847">
        <f>IF(I318&lt;INDEX(Lookup!$U$2:$U$10,MATCH($D$48,Lookup!$S$2:$S$10,0)),0,IF(U318="X",0,IFERROR(L318*50,0)))</f>
        <v>0</v>
      </c>
      <c r="Q318" s="326">
        <f>IF(I318&lt;INDEX(Lookup!$U$2:$U$10,MATCH($D$48,Lookup!$S$2:$S$10,0)),0,IF(U318="X",0,IFERROR(P318*K318,0)))</f>
        <v>0</v>
      </c>
      <c r="R318" s="326">
        <v>0</v>
      </c>
      <c r="S318" s="424">
        <v>0</v>
      </c>
      <c r="T318" s="322"/>
      <c r="U318" s="143"/>
      <c r="V318" s="397"/>
      <c r="W318" s="555"/>
      <c r="X318" s="576">
        <f t="shared" si="54"/>
        <v>0</v>
      </c>
      <c r="Y318" s="576">
        <f t="shared" si="55"/>
        <v>0</v>
      </c>
      <c r="Z318" s="576">
        <f t="shared" si="56"/>
        <v>0</v>
      </c>
      <c r="AA318" s="576">
        <f t="shared" si="57"/>
        <v>0</v>
      </c>
      <c r="AB318" s="553"/>
      <c r="AC318" s="553"/>
      <c r="AD318" s="553"/>
      <c r="AE318" s="553"/>
      <c r="AF318" s="553"/>
      <c r="AG318" s="553"/>
      <c r="AH318" s="553"/>
      <c r="AI318" s="397"/>
      <c r="AJ318" s="555"/>
      <c r="AK318" s="576">
        <f t="shared" si="58"/>
        <v>0</v>
      </c>
      <c r="AL318" s="576">
        <f t="shared" si="59"/>
        <v>0</v>
      </c>
      <c r="AM318" s="599"/>
      <c r="AN318" s="599"/>
      <c r="AO318" s="553"/>
      <c r="AP318" s="553"/>
      <c r="AQ318" s="553"/>
      <c r="AR318" s="553"/>
      <c r="AS318" s="397"/>
      <c r="AT318" s="397"/>
      <c r="AU318" s="397"/>
      <c r="AV318" s="397"/>
      <c r="AW318" s="397"/>
      <c r="AX318" s="397"/>
      <c r="AY318" s="397"/>
      <c r="AZ318" s="397"/>
      <c r="BA318" s="397"/>
      <c r="BB318" s="397"/>
      <c r="BC318" s="397"/>
      <c r="BD318" s="553"/>
      <c r="BE318" s="397"/>
      <c r="BF318" s="397"/>
      <c r="BG318" s="397"/>
      <c r="BH318" s="397"/>
    </row>
    <row r="319" spans="2:60" x14ac:dyDescent="0.35">
      <c r="B319" s="319"/>
      <c r="C319" s="147"/>
      <c r="D319" s="147"/>
      <c r="E319" s="320"/>
      <c r="F319" s="321"/>
      <c r="G319" s="149"/>
      <c r="H319" s="148"/>
      <c r="I319" s="148"/>
      <c r="J319" s="322"/>
      <c r="K319" s="324" t="str">
        <f>IFERROR(INDEX(Lookup!$G$3:$G$6,MATCH(J319,Lookup!$F$3:$F$6,0)),"")</f>
        <v/>
      </c>
      <c r="L319" s="323"/>
      <c r="M319" s="322"/>
      <c r="N319" s="846">
        <f t="shared" si="52"/>
        <v>0</v>
      </c>
      <c r="O319" s="325">
        <f t="shared" si="53"/>
        <v>0</v>
      </c>
      <c r="P319" s="847">
        <f>IF(I319&lt;INDEX(Lookup!$U$2:$U$10,MATCH($D$48,Lookup!$S$2:$S$10,0)),0,IF(U319="X",0,IFERROR(L319*50,0)))</f>
        <v>0</v>
      </c>
      <c r="Q319" s="326">
        <f>IF(I319&lt;INDEX(Lookup!$U$2:$U$10,MATCH($D$48,Lookup!$S$2:$S$10,0)),0,IF(U319="X",0,IFERROR(P319*K319,0)))</f>
        <v>0</v>
      </c>
      <c r="R319" s="326">
        <v>0</v>
      </c>
      <c r="S319" s="424">
        <v>0</v>
      </c>
      <c r="T319" s="322"/>
      <c r="U319" s="143"/>
      <c r="V319" s="397"/>
      <c r="W319" s="555"/>
      <c r="X319" s="576">
        <f t="shared" si="54"/>
        <v>0</v>
      </c>
      <c r="Y319" s="576">
        <f t="shared" si="55"/>
        <v>0</v>
      </c>
      <c r="Z319" s="576">
        <f t="shared" si="56"/>
        <v>0</v>
      </c>
      <c r="AA319" s="576">
        <f t="shared" si="57"/>
        <v>0</v>
      </c>
      <c r="AB319" s="553"/>
      <c r="AC319" s="553"/>
      <c r="AD319" s="553"/>
      <c r="AE319" s="553"/>
      <c r="AF319" s="553"/>
      <c r="AG319" s="553"/>
      <c r="AH319" s="553"/>
      <c r="AI319" s="397"/>
      <c r="AJ319" s="555"/>
      <c r="AK319" s="576">
        <f t="shared" si="58"/>
        <v>0</v>
      </c>
      <c r="AL319" s="576">
        <f t="shared" si="59"/>
        <v>0</v>
      </c>
      <c r="AM319" s="599"/>
      <c r="AN319" s="599"/>
      <c r="AO319" s="553"/>
      <c r="AP319" s="553"/>
      <c r="AQ319" s="553"/>
      <c r="AR319" s="553"/>
      <c r="AS319" s="397"/>
      <c r="AT319" s="397"/>
      <c r="AU319" s="397"/>
      <c r="AV319" s="397"/>
      <c r="AW319" s="397"/>
      <c r="AX319" s="397"/>
      <c r="AY319" s="397"/>
      <c r="AZ319" s="397"/>
      <c r="BA319" s="397"/>
      <c r="BB319" s="397"/>
      <c r="BC319" s="397"/>
      <c r="BD319" s="553"/>
      <c r="BE319" s="397"/>
      <c r="BF319" s="397"/>
      <c r="BG319" s="397"/>
      <c r="BH319" s="397"/>
    </row>
    <row r="320" spans="2:60" x14ac:dyDescent="0.35">
      <c r="B320" s="319"/>
      <c r="C320" s="147"/>
      <c r="D320" s="147"/>
      <c r="E320" s="320"/>
      <c r="F320" s="321"/>
      <c r="G320" s="149"/>
      <c r="H320" s="148"/>
      <c r="I320" s="148"/>
      <c r="J320" s="322"/>
      <c r="K320" s="324" t="str">
        <f>IFERROR(INDEX(Lookup!$G$3:$G$6,MATCH(J320,Lookup!$F$3:$F$6,0)),"")</f>
        <v/>
      </c>
      <c r="L320" s="323"/>
      <c r="M320" s="322"/>
      <c r="N320" s="846">
        <f t="shared" si="52"/>
        <v>0</v>
      </c>
      <c r="O320" s="325">
        <f t="shared" si="53"/>
        <v>0</v>
      </c>
      <c r="P320" s="847">
        <f>IF(I320&lt;INDEX(Lookup!$U$2:$U$10,MATCH($D$48,Lookup!$S$2:$S$10,0)),0,IF(U320="X",0,IFERROR(L320*50,0)))</f>
        <v>0</v>
      </c>
      <c r="Q320" s="326">
        <f>IF(I320&lt;INDEX(Lookup!$U$2:$U$10,MATCH($D$48,Lookup!$S$2:$S$10,0)),0,IF(U320="X",0,IFERROR(P320*K320,0)))</f>
        <v>0</v>
      </c>
      <c r="R320" s="326">
        <v>0</v>
      </c>
      <c r="S320" s="424">
        <v>0</v>
      </c>
      <c r="T320" s="322"/>
      <c r="U320" s="143"/>
      <c r="V320" s="397"/>
      <c r="W320" s="555"/>
      <c r="X320" s="576">
        <f t="shared" si="54"/>
        <v>0</v>
      </c>
      <c r="Y320" s="576">
        <f t="shared" si="55"/>
        <v>0</v>
      </c>
      <c r="Z320" s="576">
        <f t="shared" si="56"/>
        <v>0</v>
      </c>
      <c r="AA320" s="576">
        <f t="shared" si="57"/>
        <v>0</v>
      </c>
      <c r="AB320" s="553"/>
      <c r="AC320" s="553"/>
      <c r="AD320" s="553"/>
      <c r="AE320" s="553"/>
      <c r="AF320" s="553"/>
      <c r="AG320" s="553"/>
      <c r="AH320" s="553"/>
      <c r="AI320" s="397"/>
      <c r="AJ320" s="555"/>
      <c r="AK320" s="576">
        <f t="shared" si="58"/>
        <v>0</v>
      </c>
      <c r="AL320" s="576">
        <f t="shared" si="59"/>
        <v>0</v>
      </c>
      <c r="AM320" s="599"/>
      <c r="AN320" s="599"/>
      <c r="AO320" s="553"/>
      <c r="AP320" s="553"/>
      <c r="AQ320" s="553"/>
      <c r="AR320" s="553"/>
      <c r="AS320" s="397"/>
      <c r="AT320" s="397"/>
      <c r="AU320" s="397"/>
      <c r="AV320" s="397"/>
      <c r="AW320" s="397"/>
      <c r="AX320" s="397"/>
      <c r="AY320" s="397"/>
      <c r="AZ320" s="397"/>
      <c r="BA320" s="397"/>
      <c r="BB320" s="397"/>
      <c r="BC320" s="397"/>
      <c r="BD320" s="553"/>
      <c r="BE320" s="397"/>
      <c r="BF320" s="397"/>
      <c r="BG320" s="397"/>
      <c r="BH320" s="397"/>
    </row>
    <row r="321" spans="2:60" x14ac:dyDescent="0.35">
      <c r="B321" s="319"/>
      <c r="C321" s="147"/>
      <c r="D321" s="147"/>
      <c r="E321" s="320"/>
      <c r="F321" s="321"/>
      <c r="G321" s="149"/>
      <c r="H321" s="148"/>
      <c r="I321" s="148"/>
      <c r="J321" s="322"/>
      <c r="K321" s="324" t="str">
        <f>IFERROR(INDEX(Lookup!$G$3:$G$6,MATCH(J321,Lookup!$F$3:$F$6,0)),"")</f>
        <v/>
      </c>
      <c r="L321" s="323"/>
      <c r="M321" s="322"/>
      <c r="N321" s="846">
        <f t="shared" si="52"/>
        <v>0</v>
      </c>
      <c r="O321" s="325">
        <f t="shared" si="53"/>
        <v>0</v>
      </c>
      <c r="P321" s="847">
        <f>IF(I321&lt;INDEX(Lookup!$U$2:$U$10,MATCH($D$48,Lookup!$S$2:$S$10,0)),0,IF(U321="X",0,IFERROR(L321*50,0)))</f>
        <v>0</v>
      </c>
      <c r="Q321" s="326">
        <f>IF(I321&lt;INDEX(Lookup!$U$2:$U$10,MATCH($D$48,Lookup!$S$2:$S$10,0)),0,IF(U321="X",0,IFERROR(P321*K321,0)))</f>
        <v>0</v>
      </c>
      <c r="R321" s="326">
        <v>0</v>
      </c>
      <c r="S321" s="424">
        <v>0</v>
      </c>
      <c r="T321" s="322"/>
      <c r="U321" s="143"/>
      <c r="V321" s="397"/>
      <c r="W321" s="555"/>
      <c r="X321" s="576">
        <f t="shared" si="54"/>
        <v>0</v>
      </c>
      <c r="Y321" s="576">
        <f t="shared" si="55"/>
        <v>0</v>
      </c>
      <c r="Z321" s="576">
        <f t="shared" si="56"/>
        <v>0</v>
      </c>
      <c r="AA321" s="576">
        <f t="shared" si="57"/>
        <v>0</v>
      </c>
      <c r="AB321" s="553"/>
      <c r="AC321" s="553"/>
      <c r="AD321" s="553"/>
      <c r="AE321" s="553"/>
      <c r="AF321" s="553"/>
      <c r="AG321" s="553"/>
      <c r="AH321" s="553"/>
      <c r="AI321" s="397"/>
      <c r="AJ321" s="555"/>
      <c r="AK321" s="576">
        <f t="shared" si="58"/>
        <v>0</v>
      </c>
      <c r="AL321" s="576">
        <f t="shared" si="59"/>
        <v>0</v>
      </c>
      <c r="AM321" s="599"/>
      <c r="AN321" s="599"/>
      <c r="AO321" s="553"/>
      <c r="AP321" s="553"/>
      <c r="AQ321" s="553"/>
      <c r="AR321" s="553"/>
      <c r="AS321" s="397"/>
      <c r="AT321" s="397"/>
      <c r="AU321" s="397"/>
      <c r="AV321" s="397"/>
      <c r="AW321" s="397"/>
      <c r="AX321" s="397"/>
      <c r="AY321" s="397"/>
      <c r="AZ321" s="397"/>
      <c r="BA321" s="397"/>
      <c r="BB321" s="397"/>
      <c r="BC321" s="397"/>
      <c r="BD321" s="553"/>
      <c r="BE321" s="397"/>
      <c r="BF321" s="397"/>
      <c r="BG321" s="397"/>
      <c r="BH321" s="397"/>
    </row>
    <row r="322" spans="2:60" x14ac:dyDescent="0.35">
      <c r="B322" s="319"/>
      <c r="C322" s="147"/>
      <c r="D322" s="147"/>
      <c r="E322" s="320"/>
      <c r="F322" s="321"/>
      <c r="G322" s="149"/>
      <c r="H322" s="148"/>
      <c r="I322" s="148"/>
      <c r="J322" s="322"/>
      <c r="K322" s="324" t="str">
        <f>IFERROR(INDEX(Lookup!$G$3:$G$6,MATCH(J322,Lookup!$F$3:$F$6,0)),"")</f>
        <v/>
      </c>
      <c r="L322" s="323"/>
      <c r="M322" s="322"/>
      <c r="N322" s="846">
        <f t="shared" si="52"/>
        <v>0</v>
      </c>
      <c r="O322" s="325">
        <f t="shared" si="53"/>
        <v>0</v>
      </c>
      <c r="P322" s="847">
        <f>IF(I322&lt;INDEX(Lookup!$U$2:$U$10,MATCH($D$48,Lookup!$S$2:$S$10,0)),0,IF(U322="X",0,IFERROR(L322*50,0)))</f>
        <v>0</v>
      </c>
      <c r="Q322" s="326">
        <f>IF(I322&lt;INDEX(Lookup!$U$2:$U$10,MATCH($D$48,Lookup!$S$2:$S$10,0)),0,IF(U322="X",0,IFERROR(P322*K322,0)))</f>
        <v>0</v>
      </c>
      <c r="R322" s="326">
        <v>0</v>
      </c>
      <c r="S322" s="424">
        <v>0</v>
      </c>
      <c r="T322" s="322"/>
      <c r="U322" s="143"/>
      <c r="V322" s="397"/>
      <c r="W322" s="555"/>
      <c r="X322" s="576">
        <f t="shared" si="54"/>
        <v>0</v>
      </c>
      <c r="Y322" s="576">
        <f t="shared" si="55"/>
        <v>0</v>
      </c>
      <c r="Z322" s="576">
        <f t="shared" si="56"/>
        <v>0</v>
      </c>
      <c r="AA322" s="576">
        <f t="shared" si="57"/>
        <v>0</v>
      </c>
      <c r="AB322" s="553"/>
      <c r="AC322" s="553"/>
      <c r="AD322" s="553"/>
      <c r="AE322" s="553"/>
      <c r="AF322" s="553"/>
      <c r="AG322" s="553"/>
      <c r="AH322" s="553"/>
      <c r="AI322" s="397"/>
      <c r="AJ322" s="555"/>
      <c r="AK322" s="576">
        <f t="shared" si="58"/>
        <v>0</v>
      </c>
      <c r="AL322" s="576">
        <f t="shared" si="59"/>
        <v>0</v>
      </c>
      <c r="AM322" s="599"/>
      <c r="AN322" s="599"/>
      <c r="AO322" s="553"/>
      <c r="AP322" s="553"/>
      <c r="AQ322" s="553"/>
      <c r="AR322" s="553"/>
      <c r="AS322" s="397"/>
      <c r="AT322" s="397"/>
      <c r="AU322" s="397"/>
      <c r="AV322" s="397"/>
      <c r="AW322" s="397"/>
      <c r="AX322" s="397"/>
      <c r="AY322" s="397"/>
      <c r="AZ322" s="397"/>
      <c r="BA322" s="397"/>
      <c r="BB322" s="397"/>
      <c r="BC322" s="397"/>
      <c r="BD322" s="553"/>
      <c r="BE322" s="397"/>
      <c r="BF322" s="397"/>
      <c r="BG322" s="397"/>
      <c r="BH322" s="397"/>
    </row>
    <row r="323" spans="2:60" x14ac:dyDescent="0.35">
      <c r="B323" s="319"/>
      <c r="C323" s="147"/>
      <c r="D323" s="147"/>
      <c r="E323" s="320"/>
      <c r="F323" s="321"/>
      <c r="G323" s="149"/>
      <c r="H323" s="148"/>
      <c r="I323" s="148"/>
      <c r="J323" s="322"/>
      <c r="K323" s="324" t="str">
        <f>IFERROR(INDEX(Lookup!$G$3:$G$6,MATCH(J323,Lookup!$F$3:$F$6,0)),"")</f>
        <v/>
      </c>
      <c r="L323" s="323"/>
      <c r="M323" s="322"/>
      <c r="N323" s="846">
        <f t="shared" si="52"/>
        <v>0</v>
      </c>
      <c r="O323" s="325">
        <f t="shared" si="53"/>
        <v>0</v>
      </c>
      <c r="P323" s="847">
        <f>IF(I323&lt;INDEX(Lookup!$U$2:$U$10,MATCH($D$48,Lookup!$S$2:$S$10,0)),0,IF(U323="X",0,IFERROR(L323*50,0)))</f>
        <v>0</v>
      </c>
      <c r="Q323" s="326">
        <f>IF(I323&lt;INDEX(Lookup!$U$2:$U$10,MATCH($D$48,Lookup!$S$2:$S$10,0)),0,IF(U323="X",0,IFERROR(P323*K323,0)))</f>
        <v>0</v>
      </c>
      <c r="R323" s="326">
        <v>0</v>
      </c>
      <c r="S323" s="424">
        <v>0</v>
      </c>
      <c r="T323" s="322"/>
      <c r="U323" s="143"/>
      <c r="V323" s="397"/>
      <c r="W323" s="555"/>
      <c r="X323" s="576">
        <f t="shared" si="54"/>
        <v>0</v>
      </c>
      <c r="Y323" s="576">
        <f t="shared" si="55"/>
        <v>0</v>
      </c>
      <c r="Z323" s="576">
        <f t="shared" si="56"/>
        <v>0</v>
      </c>
      <c r="AA323" s="576">
        <f t="shared" si="57"/>
        <v>0</v>
      </c>
      <c r="AB323" s="553"/>
      <c r="AC323" s="553"/>
      <c r="AD323" s="553"/>
      <c r="AE323" s="553"/>
      <c r="AF323" s="553"/>
      <c r="AG323" s="553"/>
      <c r="AH323" s="553"/>
      <c r="AI323" s="397"/>
      <c r="AJ323" s="555"/>
      <c r="AK323" s="576">
        <f t="shared" si="58"/>
        <v>0</v>
      </c>
      <c r="AL323" s="576">
        <f t="shared" si="59"/>
        <v>0</v>
      </c>
      <c r="AM323" s="599"/>
      <c r="AN323" s="599"/>
      <c r="AO323" s="553"/>
      <c r="AP323" s="553"/>
      <c r="AQ323" s="553"/>
      <c r="AR323" s="553"/>
      <c r="AS323" s="397"/>
      <c r="AT323" s="397"/>
      <c r="AU323" s="397"/>
      <c r="AV323" s="397"/>
      <c r="AW323" s="397"/>
      <c r="AX323" s="397"/>
      <c r="AY323" s="397"/>
      <c r="AZ323" s="397"/>
      <c r="BA323" s="397"/>
      <c r="BB323" s="397"/>
      <c r="BC323" s="397"/>
      <c r="BD323" s="553"/>
      <c r="BE323" s="397"/>
      <c r="BF323" s="397"/>
      <c r="BG323" s="397"/>
      <c r="BH323" s="397"/>
    </row>
    <row r="324" spans="2:60" x14ac:dyDescent="0.35">
      <c r="B324" s="319"/>
      <c r="C324" s="147"/>
      <c r="D324" s="147"/>
      <c r="E324" s="320"/>
      <c r="F324" s="321"/>
      <c r="G324" s="149"/>
      <c r="H324" s="148"/>
      <c r="I324" s="148"/>
      <c r="J324" s="322"/>
      <c r="K324" s="324" t="str">
        <f>IFERROR(INDEX(Lookup!$G$3:$G$6,MATCH(J324,Lookup!$F$3:$F$6,0)),"")</f>
        <v/>
      </c>
      <c r="L324" s="323"/>
      <c r="M324" s="322"/>
      <c r="N324" s="846">
        <f t="shared" si="52"/>
        <v>0</v>
      </c>
      <c r="O324" s="325">
        <f t="shared" si="53"/>
        <v>0</v>
      </c>
      <c r="P324" s="847">
        <f>IF(I324&lt;INDEX(Lookup!$U$2:$U$10,MATCH($D$48,Lookup!$S$2:$S$10,0)),0,IF(U324="X",0,IFERROR(L324*50,0)))</f>
        <v>0</v>
      </c>
      <c r="Q324" s="326">
        <f>IF(I324&lt;INDEX(Lookup!$U$2:$U$10,MATCH($D$48,Lookup!$S$2:$S$10,0)),0,IF(U324="X",0,IFERROR(P324*K324,0)))</f>
        <v>0</v>
      </c>
      <c r="R324" s="326">
        <v>0</v>
      </c>
      <c r="S324" s="424">
        <v>0</v>
      </c>
      <c r="T324" s="322"/>
      <c r="U324" s="143"/>
      <c r="V324" s="397"/>
      <c r="W324" s="555"/>
      <c r="X324" s="576">
        <f t="shared" si="54"/>
        <v>0</v>
      </c>
      <c r="Y324" s="576">
        <f t="shared" si="55"/>
        <v>0</v>
      </c>
      <c r="Z324" s="576">
        <f t="shared" si="56"/>
        <v>0</v>
      </c>
      <c r="AA324" s="576">
        <f t="shared" si="57"/>
        <v>0</v>
      </c>
      <c r="AB324" s="553"/>
      <c r="AC324" s="553"/>
      <c r="AD324" s="553"/>
      <c r="AE324" s="553"/>
      <c r="AF324" s="553"/>
      <c r="AG324" s="553"/>
      <c r="AH324" s="553"/>
      <c r="AI324" s="397"/>
      <c r="AJ324" s="555"/>
      <c r="AK324" s="576">
        <f t="shared" si="58"/>
        <v>0</v>
      </c>
      <c r="AL324" s="576">
        <f t="shared" si="59"/>
        <v>0</v>
      </c>
      <c r="AM324" s="599"/>
      <c r="AN324" s="599"/>
      <c r="AO324" s="553"/>
      <c r="AP324" s="553"/>
      <c r="AQ324" s="553"/>
      <c r="AR324" s="553"/>
      <c r="AS324" s="397"/>
      <c r="AT324" s="397"/>
      <c r="AU324" s="397"/>
      <c r="AV324" s="397"/>
      <c r="AW324" s="397"/>
      <c r="AX324" s="397"/>
      <c r="AY324" s="397"/>
      <c r="AZ324" s="397"/>
      <c r="BA324" s="397"/>
      <c r="BB324" s="397"/>
      <c r="BC324" s="397"/>
      <c r="BD324" s="553"/>
      <c r="BE324" s="397"/>
      <c r="BF324" s="397"/>
      <c r="BG324" s="397"/>
      <c r="BH324" s="397"/>
    </row>
    <row r="325" spans="2:60" x14ac:dyDescent="0.35">
      <c r="B325" s="319"/>
      <c r="C325" s="147"/>
      <c r="D325" s="147"/>
      <c r="E325" s="320"/>
      <c r="F325" s="321"/>
      <c r="G325" s="149"/>
      <c r="H325" s="148"/>
      <c r="I325" s="148"/>
      <c r="J325" s="322"/>
      <c r="K325" s="324" t="str">
        <f>IFERROR(INDEX(Lookup!$G$3:$G$6,MATCH(J325,Lookup!$F$3:$F$6,0)),"")</f>
        <v/>
      </c>
      <c r="L325" s="323"/>
      <c r="M325" s="322"/>
      <c r="N325" s="846">
        <f t="shared" si="52"/>
        <v>0</v>
      </c>
      <c r="O325" s="325">
        <f t="shared" si="53"/>
        <v>0</v>
      </c>
      <c r="P325" s="847">
        <f>IF(I325&lt;INDEX(Lookup!$U$2:$U$10,MATCH($D$48,Lookup!$S$2:$S$10,0)),0,IF(U325="X",0,IFERROR(L325*50,0)))</f>
        <v>0</v>
      </c>
      <c r="Q325" s="326">
        <f>IF(I325&lt;INDEX(Lookup!$U$2:$U$10,MATCH($D$48,Lookup!$S$2:$S$10,0)),0,IF(U325="X",0,IFERROR(P325*K325,0)))</f>
        <v>0</v>
      </c>
      <c r="R325" s="326">
        <v>0</v>
      </c>
      <c r="S325" s="424">
        <v>0</v>
      </c>
      <c r="T325" s="322"/>
      <c r="U325" s="143"/>
      <c r="V325" s="397"/>
      <c r="W325" s="555"/>
      <c r="X325" s="576">
        <f t="shared" si="54"/>
        <v>0</v>
      </c>
      <c r="Y325" s="576">
        <f t="shared" si="55"/>
        <v>0</v>
      </c>
      <c r="Z325" s="576">
        <f t="shared" si="56"/>
        <v>0</v>
      </c>
      <c r="AA325" s="576">
        <f t="shared" si="57"/>
        <v>0</v>
      </c>
      <c r="AB325" s="553"/>
      <c r="AC325" s="553"/>
      <c r="AD325" s="553"/>
      <c r="AE325" s="553"/>
      <c r="AF325" s="553"/>
      <c r="AG325" s="553"/>
      <c r="AH325" s="553"/>
      <c r="AI325" s="397"/>
      <c r="AJ325" s="555"/>
      <c r="AK325" s="576">
        <f t="shared" si="58"/>
        <v>0</v>
      </c>
      <c r="AL325" s="576">
        <f t="shared" si="59"/>
        <v>0</v>
      </c>
      <c r="AM325" s="599"/>
      <c r="AN325" s="599"/>
      <c r="AO325" s="553"/>
      <c r="AP325" s="553"/>
      <c r="AQ325" s="553"/>
      <c r="AR325" s="553"/>
      <c r="AS325" s="397"/>
      <c r="AT325" s="397"/>
      <c r="AU325" s="397"/>
      <c r="AV325" s="397"/>
      <c r="AW325" s="397"/>
      <c r="AX325" s="397"/>
      <c r="AY325" s="397"/>
      <c r="AZ325" s="397"/>
      <c r="BA325" s="397"/>
      <c r="BB325" s="397"/>
      <c r="BC325" s="397"/>
      <c r="BD325" s="553"/>
      <c r="BE325" s="397"/>
      <c r="BF325" s="397"/>
      <c r="BG325" s="397"/>
      <c r="BH325" s="397"/>
    </row>
    <row r="326" spans="2:60" x14ac:dyDescent="0.35">
      <c r="B326" s="319"/>
      <c r="C326" s="147"/>
      <c r="D326" s="147"/>
      <c r="E326" s="320"/>
      <c r="F326" s="321"/>
      <c r="G326" s="149"/>
      <c r="H326" s="148"/>
      <c r="I326" s="148"/>
      <c r="J326" s="322"/>
      <c r="K326" s="324" t="str">
        <f>IFERROR(INDEX(Lookup!$G$3:$G$6,MATCH(J326,Lookup!$F$3:$F$6,0)),"")</f>
        <v/>
      </c>
      <c r="L326" s="323"/>
      <c r="M326" s="322"/>
      <c r="N326" s="846">
        <f t="shared" si="52"/>
        <v>0</v>
      </c>
      <c r="O326" s="325">
        <f t="shared" si="53"/>
        <v>0</v>
      </c>
      <c r="P326" s="847">
        <f>IF(I326&lt;INDEX(Lookup!$U$2:$U$10,MATCH($D$48,Lookup!$S$2:$S$10,0)),0,IF(U326="X",0,IFERROR(L326*50,0)))</f>
        <v>0</v>
      </c>
      <c r="Q326" s="326">
        <f>IF(I326&lt;INDEX(Lookup!$U$2:$U$10,MATCH($D$48,Lookup!$S$2:$S$10,0)),0,IF(U326="X",0,IFERROR(P326*K326,0)))</f>
        <v>0</v>
      </c>
      <c r="R326" s="326">
        <v>0</v>
      </c>
      <c r="S326" s="424">
        <v>0</v>
      </c>
      <c r="T326" s="322"/>
      <c r="U326" s="143"/>
      <c r="V326" s="397"/>
      <c r="W326" s="555"/>
      <c r="X326" s="576">
        <f t="shared" si="54"/>
        <v>0</v>
      </c>
      <c r="Y326" s="576">
        <f t="shared" si="55"/>
        <v>0</v>
      </c>
      <c r="Z326" s="576">
        <f t="shared" si="56"/>
        <v>0</v>
      </c>
      <c r="AA326" s="576">
        <f t="shared" si="57"/>
        <v>0</v>
      </c>
      <c r="AB326" s="553"/>
      <c r="AC326" s="553"/>
      <c r="AD326" s="553"/>
      <c r="AE326" s="553"/>
      <c r="AF326" s="553"/>
      <c r="AG326" s="553"/>
      <c r="AH326" s="553"/>
      <c r="AI326" s="397"/>
      <c r="AJ326" s="555"/>
      <c r="AK326" s="576">
        <f t="shared" si="58"/>
        <v>0</v>
      </c>
      <c r="AL326" s="576">
        <f t="shared" si="59"/>
        <v>0</v>
      </c>
      <c r="AM326" s="599"/>
      <c r="AN326" s="599"/>
      <c r="AO326" s="553"/>
      <c r="AP326" s="553"/>
      <c r="AQ326" s="553"/>
      <c r="AR326" s="553"/>
      <c r="AS326" s="397"/>
      <c r="AT326" s="397"/>
      <c r="AU326" s="397"/>
      <c r="AV326" s="397"/>
      <c r="AW326" s="397"/>
      <c r="AX326" s="397"/>
      <c r="AY326" s="397"/>
      <c r="AZ326" s="397"/>
      <c r="BA326" s="397"/>
      <c r="BB326" s="397"/>
      <c r="BC326" s="397"/>
      <c r="BD326" s="553"/>
      <c r="BE326" s="397"/>
      <c r="BF326" s="397"/>
      <c r="BG326" s="397"/>
      <c r="BH326" s="397"/>
    </row>
    <row r="327" spans="2:60" x14ac:dyDescent="0.35">
      <c r="B327" s="319"/>
      <c r="C327" s="147"/>
      <c r="D327" s="147"/>
      <c r="E327" s="320"/>
      <c r="F327" s="321"/>
      <c r="G327" s="149"/>
      <c r="H327" s="148"/>
      <c r="I327" s="148"/>
      <c r="J327" s="322"/>
      <c r="K327" s="324" t="str">
        <f>IFERROR(INDEX(Lookup!$G$3:$G$6,MATCH(J327,Lookup!$F$3:$F$6,0)),"")</f>
        <v/>
      </c>
      <c r="L327" s="323"/>
      <c r="M327" s="322"/>
      <c r="N327" s="846">
        <f t="shared" si="52"/>
        <v>0</v>
      </c>
      <c r="O327" s="325">
        <f t="shared" si="53"/>
        <v>0</v>
      </c>
      <c r="P327" s="847">
        <f>IF(I327&lt;INDEX(Lookup!$U$2:$U$10,MATCH($D$48,Lookup!$S$2:$S$10,0)),0,IF(U327="X",0,IFERROR(L327*50,0)))</f>
        <v>0</v>
      </c>
      <c r="Q327" s="326">
        <f>IF(I327&lt;INDEX(Lookup!$U$2:$U$10,MATCH($D$48,Lookup!$S$2:$S$10,0)),0,IF(U327="X",0,IFERROR(P327*K327,0)))</f>
        <v>0</v>
      </c>
      <c r="R327" s="326">
        <v>0</v>
      </c>
      <c r="S327" s="424">
        <v>0</v>
      </c>
      <c r="T327" s="322"/>
      <c r="U327" s="143"/>
      <c r="V327" s="397"/>
      <c r="W327" s="555"/>
      <c r="X327" s="576">
        <f t="shared" si="54"/>
        <v>0</v>
      </c>
      <c r="Y327" s="576">
        <f t="shared" si="55"/>
        <v>0</v>
      </c>
      <c r="Z327" s="576">
        <f t="shared" si="56"/>
        <v>0</v>
      </c>
      <c r="AA327" s="576">
        <f t="shared" si="57"/>
        <v>0</v>
      </c>
      <c r="AB327" s="553"/>
      <c r="AC327" s="553"/>
      <c r="AD327" s="553"/>
      <c r="AE327" s="553"/>
      <c r="AF327" s="553"/>
      <c r="AG327" s="553"/>
      <c r="AH327" s="553"/>
      <c r="AI327" s="397"/>
      <c r="AJ327" s="555"/>
      <c r="AK327" s="576">
        <f t="shared" si="58"/>
        <v>0</v>
      </c>
      <c r="AL327" s="576">
        <f t="shared" si="59"/>
        <v>0</v>
      </c>
      <c r="AM327" s="599"/>
      <c r="AN327" s="599"/>
      <c r="AO327" s="553"/>
      <c r="AP327" s="553"/>
      <c r="AQ327" s="553"/>
      <c r="AR327" s="553"/>
      <c r="AS327" s="397"/>
      <c r="AT327" s="397"/>
      <c r="AU327" s="397"/>
      <c r="AV327" s="397"/>
      <c r="AW327" s="397"/>
      <c r="AX327" s="397"/>
      <c r="AY327" s="397"/>
      <c r="AZ327" s="397"/>
      <c r="BA327" s="397"/>
      <c r="BB327" s="397"/>
      <c r="BC327" s="397"/>
      <c r="BD327" s="553"/>
      <c r="BE327" s="397"/>
      <c r="BF327" s="397"/>
      <c r="BG327" s="397"/>
      <c r="BH327" s="397"/>
    </row>
    <row r="328" spans="2:60" x14ac:dyDescent="0.35">
      <c r="B328" s="319"/>
      <c r="C328" s="147"/>
      <c r="D328" s="147"/>
      <c r="E328" s="320"/>
      <c r="F328" s="321"/>
      <c r="G328" s="149"/>
      <c r="H328" s="148"/>
      <c r="I328" s="148"/>
      <c r="J328" s="322"/>
      <c r="K328" s="324" t="str">
        <f>IFERROR(INDEX(Lookup!$G$3:$G$6,MATCH(J328,Lookup!$F$3:$F$6,0)),"")</f>
        <v/>
      </c>
      <c r="L328" s="323"/>
      <c r="M328" s="322"/>
      <c r="N328" s="846">
        <f t="shared" si="52"/>
        <v>0</v>
      </c>
      <c r="O328" s="325">
        <f t="shared" si="53"/>
        <v>0</v>
      </c>
      <c r="P328" s="847">
        <f>IF(I328&lt;INDEX(Lookup!$U$2:$U$10,MATCH($D$48,Lookup!$S$2:$S$10,0)),0,IF(U328="X",0,IFERROR(L328*50,0)))</f>
        <v>0</v>
      </c>
      <c r="Q328" s="326">
        <f>IF(I328&lt;INDEX(Lookup!$U$2:$U$10,MATCH($D$48,Lookup!$S$2:$S$10,0)),0,IF(U328="X",0,IFERROR(P328*K328,0)))</f>
        <v>0</v>
      </c>
      <c r="R328" s="326">
        <v>0</v>
      </c>
      <c r="S328" s="424">
        <v>0</v>
      </c>
      <c r="T328" s="322"/>
      <c r="U328" s="143"/>
      <c r="V328" s="397"/>
      <c r="W328" s="555"/>
      <c r="X328" s="576">
        <f t="shared" si="54"/>
        <v>0</v>
      </c>
      <c r="Y328" s="576">
        <f t="shared" si="55"/>
        <v>0</v>
      </c>
      <c r="Z328" s="576">
        <f t="shared" si="56"/>
        <v>0</v>
      </c>
      <c r="AA328" s="576">
        <f t="shared" si="57"/>
        <v>0</v>
      </c>
      <c r="AB328" s="553"/>
      <c r="AC328" s="553"/>
      <c r="AD328" s="553"/>
      <c r="AE328" s="553"/>
      <c r="AF328" s="553"/>
      <c r="AG328" s="553"/>
      <c r="AH328" s="553"/>
      <c r="AI328" s="397"/>
      <c r="AJ328" s="555"/>
      <c r="AK328" s="576">
        <f t="shared" si="58"/>
        <v>0</v>
      </c>
      <c r="AL328" s="576">
        <f t="shared" si="59"/>
        <v>0</v>
      </c>
      <c r="AM328" s="599"/>
      <c r="AN328" s="599"/>
      <c r="AO328" s="553"/>
      <c r="AP328" s="553"/>
      <c r="AQ328" s="553"/>
      <c r="AR328" s="553"/>
      <c r="AS328" s="397"/>
      <c r="AT328" s="397"/>
      <c r="AU328" s="397"/>
      <c r="AV328" s="397"/>
      <c r="AW328" s="397"/>
      <c r="AX328" s="397"/>
      <c r="AY328" s="397"/>
      <c r="AZ328" s="397"/>
      <c r="BA328" s="397"/>
      <c r="BB328" s="397"/>
      <c r="BC328" s="397"/>
      <c r="BD328" s="553"/>
      <c r="BE328" s="397"/>
      <c r="BF328" s="397"/>
      <c r="BG328" s="397"/>
      <c r="BH328" s="397"/>
    </row>
    <row r="329" spans="2:60" x14ac:dyDescent="0.35">
      <c r="B329" s="319"/>
      <c r="C329" s="147"/>
      <c r="D329" s="147"/>
      <c r="E329" s="320"/>
      <c r="F329" s="321"/>
      <c r="G329" s="149"/>
      <c r="H329" s="148"/>
      <c r="I329" s="148"/>
      <c r="J329" s="322"/>
      <c r="K329" s="324" t="str">
        <f>IFERROR(INDEX(Lookup!$G$3:$G$6,MATCH(J329,Lookup!$F$3:$F$6,0)),"")</f>
        <v/>
      </c>
      <c r="L329" s="323"/>
      <c r="M329" s="322"/>
      <c r="N329" s="846">
        <f t="shared" si="52"/>
        <v>0</v>
      </c>
      <c r="O329" s="325">
        <f t="shared" si="53"/>
        <v>0</v>
      </c>
      <c r="P329" s="847">
        <f>IF(I329&lt;INDEX(Lookup!$U$2:$U$10,MATCH($D$48,Lookup!$S$2:$S$10,0)),0,IF(U329="X",0,IFERROR(L329*50,0)))</f>
        <v>0</v>
      </c>
      <c r="Q329" s="326">
        <f>IF(I329&lt;INDEX(Lookup!$U$2:$U$10,MATCH($D$48,Lookup!$S$2:$S$10,0)),0,IF(U329="X",0,IFERROR(P329*K329,0)))</f>
        <v>0</v>
      </c>
      <c r="R329" s="326">
        <v>0</v>
      </c>
      <c r="S329" s="424">
        <v>0</v>
      </c>
      <c r="T329" s="322"/>
      <c r="U329" s="143"/>
      <c r="V329" s="397"/>
      <c r="W329" s="555"/>
      <c r="X329" s="576">
        <f t="shared" si="54"/>
        <v>0</v>
      </c>
      <c r="Y329" s="576">
        <f t="shared" si="55"/>
        <v>0</v>
      </c>
      <c r="Z329" s="576">
        <f t="shared" si="56"/>
        <v>0</v>
      </c>
      <c r="AA329" s="576">
        <f t="shared" si="57"/>
        <v>0</v>
      </c>
      <c r="AB329" s="553"/>
      <c r="AC329" s="553"/>
      <c r="AD329" s="553"/>
      <c r="AE329" s="553"/>
      <c r="AF329" s="553"/>
      <c r="AG329" s="553"/>
      <c r="AH329" s="553"/>
      <c r="AI329" s="397"/>
      <c r="AJ329" s="555"/>
      <c r="AK329" s="576">
        <f t="shared" si="58"/>
        <v>0</v>
      </c>
      <c r="AL329" s="576">
        <f t="shared" si="59"/>
        <v>0</v>
      </c>
      <c r="AM329" s="599"/>
      <c r="AN329" s="599"/>
      <c r="AO329" s="553"/>
      <c r="AP329" s="553"/>
      <c r="AQ329" s="553"/>
      <c r="AR329" s="553"/>
      <c r="AS329" s="397"/>
      <c r="AT329" s="397"/>
      <c r="AU329" s="397"/>
      <c r="AV329" s="397"/>
      <c r="AW329" s="397"/>
      <c r="AX329" s="397"/>
      <c r="AY329" s="397"/>
      <c r="AZ329" s="397"/>
      <c r="BA329" s="397"/>
      <c r="BB329" s="397"/>
      <c r="BC329" s="397"/>
      <c r="BD329" s="553"/>
      <c r="BE329" s="397"/>
      <c r="BF329" s="397"/>
      <c r="BG329" s="397"/>
      <c r="BH329" s="397"/>
    </row>
    <row r="330" spans="2:60" x14ac:dyDescent="0.35">
      <c r="B330" s="319"/>
      <c r="C330" s="147"/>
      <c r="D330" s="147"/>
      <c r="E330" s="320"/>
      <c r="F330" s="321"/>
      <c r="G330" s="149"/>
      <c r="H330" s="148"/>
      <c r="I330" s="148"/>
      <c r="J330" s="322"/>
      <c r="K330" s="324" t="str">
        <f>IFERROR(INDEX(Lookup!$G$3:$G$6,MATCH(J330,Lookup!$F$3:$F$6,0)),"")</f>
        <v/>
      </c>
      <c r="L330" s="323"/>
      <c r="M330" s="322"/>
      <c r="N330" s="846">
        <f t="shared" si="52"/>
        <v>0</v>
      </c>
      <c r="O330" s="325">
        <f t="shared" si="53"/>
        <v>0</v>
      </c>
      <c r="P330" s="847">
        <f>IF(I330&lt;INDEX(Lookup!$U$2:$U$10,MATCH($D$48,Lookup!$S$2:$S$10,0)),0,IF(U330="X",0,IFERROR(L330*50,0)))</f>
        <v>0</v>
      </c>
      <c r="Q330" s="326">
        <f>IF(I330&lt;INDEX(Lookup!$U$2:$U$10,MATCH($D$48,Lookup!$S$2:$S$10,0)),0,IF(U330="X",0,IFERROR(P330*K330,0)))</f>
        <v>0</v>
      </c>
      <c r="R330" s="326">
        <v>0</v>
      </c>
      <c r="S330" s="424">
        <v>0</v>
      </c>
      <c r="T330" s="322"/>
      <c r="U330" s="143"/>
      <c r="V330" s="397"/>
      <c r="W330" s="555"/>
      <c r="X330" s="576">
        <f t="shared" si="54"/>
        <v>0</v>
      </c>
      <c r="Y330" s="576">
        <f t="shared" si="55"/>
        <v>0</v>
      </c>
      <c r="Z330" s="576">
        <f t="shared" si="56"/>
        <v>0</v>
      </c>
      <c r="AA330" s="576">
        <f t="shared" si="57"/>
        <v>0</v>
      </c>
      <c r="AB330" s="553"/>
      <c r="AC330" s="553"/>
      <c r="AD330" s="553"/>
      <c r="AE330" s="553"/>
      <c r="AF330" s="553"/>
      <c r="AG330" s="553"/>
      <c r="AH330" s="553"/>
      <c r="AI330" s="397"/>
      <c r="AJ330" s="555"/>
      <c r="AK330" s="576">
        <f t="shared" si="58"/>
        <v>0</v>
      </c>
      <c r="AL330" s="576">
        <f t="shared" si="59"/>
        <v>0</v>
      </c>
      <c r="AM330" s="599"/>
      <c r="AN330" s="599"/>
      <c r="AO330" s="553"/>
      <c r="AP330" s="553"/>
      <c r="AQ330" s="553"/>
      <c r="AR330" s="553"/>
      <c r="AS330" s="397"/>
      <c r="AT330" s="397"/>
      <c r="AU330" s="397"/>
      <c r="AV330" s="397"/>
      <c r="AW330" s="397"/>
      <c r="AX330" s="397"/>
      <c r="AY330" s="397"/>
      <c r="AZ330" s="397"/>
      <c r="BA330" s="397"/>
      <c r="BB330" s="397"/>
      <c r="BC330" s="397"/>
      <c r="BD330" s="553"/>
      <c r="BE330" s="397"/>
      <c r="BF330" s="397"/>
      <c r="BG330" s="397"/>
      <c r="BH330" s="397"/>
    </row>
    <row r="331" spans="2:60" x14ac:dyDescent="0.35">
      <c r="B331" s="319"/>
      <c r="C331" s="147"/>
      <c r="D331" s="147"/>
      <c r="E331" s="320"/>
      <c r="F331" s="321"/>
      <c r="G331" s="149"/>
      <c r="H331" s="148"/>
      <c r="I331" s="148"/>
      <c r="J331" s="322"/>
      <c r="K331" s="324" t="str">
        <f>IFERROR(INDEX(Lookup!$G$3:$G$6,MATCH(J331,Lookup!$F$3:$F$6,0)),"")</f>
        <v/>
      </c>
      <c r="L331" s="323"/>
      <c r="M331" s="322"/>
      <c r="N331" s="846">
        <f t="shared" si="52"/>
        <v>0</v>
      </c>
      <c r="O331" s="325">
        <f t="shared" si="53"/>
        <v>0</v>
      </c>
      <c r="P331" s="847">
        <f>IF(I331&lt;INDEX(Lookup!$U$2:$U$10,MATCH($D$48,Lookup!$S$2:$S$10,0)),0,IF(U331="X",0,IFERROR(L331*50,0)))</f>
        <v>0</v>
      </c>
      <c r="Q331" s="326">
        <f>IF(I331&lt;INDEX(Lookup!$U$2:$U$10,MATCH($D$48,Lookup!$S$2:$S$10,0)),0,IF(U331="X",0,IFERROR(P331*K331,0)))</f>
        <v>0</v>
      </c>
      <c r="R331" s="326">
        <v>0</v>
      </c>
      <c r="S331" s="424">
        <v>0</v>
      </c>
      <c r="T331" s="322"/>
      <c r="U331" s="143"/>
      <c r="V331" s="397"/>
      <c r="W331" s="555"/>
      <c r="X331" s="576">
        <f t="shared" si="54"/>
        <v>0</v>
      </c>
      <c r="Y331" s="576">
        <f t="shared" si="55"/>
        <v>0</v>
      </c>
      <c r="Z331" s="576">
        <f t="shared" si="56"/>
        <v>0</v>
      </c>
      <c r="AA331" s="576">
        <f t="shared" si="57"/>
        <v>0</v>
      </c>
      <c r="AB331" s="553"/>
      <c r="AC331" s="553"/>
      <c r="AD331" s="553"/>
      <c r="AE331" s="553"/>
      <c r="AF331" s="553"/>
      <c r="AG331" s="553"/>
      <c r="AH331" s="553"/>
      <c r="AI331" s="397"/>
      <c r="AJ331" s="555"/>
      <c r="AK331" s="576">
        <f t="shared" si="58"/>
        <v>0</v>
      </c>
      <c r="AL331" s="576">
        <f t="shared" si="59"/>
        <v>0</v>
      </c>
      <c r="AM331" s="599"/>
      <c r="AN331" s="599"/>
      <c r="AO331" s="553"/>
      <c r="AP331" s="553"/>
      <c r="AQ331" s="553"/>
      <c r="AR331" s="553"/>
      <c r="AS331" s="397"/>
      <c r="AT331" s="397"/>
      <c r="AU331" s="397"/>
      <c r="AV331" s="397"/>
      <c r="AW331" s="397"/>
      <c r="AX331" s="397"/>
      <c r="AY331" s="397"/>
      <c r="AZ331" s="397"/>
      <c r="BA331" s="397"/>
      <c r="BB331" s="397"/>
      <c r="BC331" s="397"/>
      <c r="BD331" s="553"/>
      <c r="BE331" s="397"/>
      <c r="BF331" s="397"/>
      <c r="BG331" s="397"/>
      <c r="BH331" s="397"/>
    </row>
    <row r="332" spans="2:60" x14ac:dyDescent="0.35">
      <c r="B332" s="319"/>
      <c r="C332" s="147"/>
      <c r="D332" s="147"/>
      <c r="E332" s="320"/>
      <c r="F332" s="321"/>
      <c r="G332" s="149"/>
      <c r="H332" s="148"/>
      <c r="I332" s="148"/>
      <c r="J332" s="322"/>
      <c r="K332" s="324" t="str">
        <f>IFERROR(INDEX(Lookup!$G$3:$G$6,MATCH(J332,Lookup!$F$3:$F$6,0)),"")</f>
        <v/>
      </c>
      <c r="L332" s="323"/>
      <c r="M332" s="322"/>
      <c r="N332" s="846">
        <f t="shared" si="52"/>
        <v>0</v>
      </c>
      <c r="O332" s="325">
        <f t="shared" si="53"/>
        <v>0</v>
      </c>
      <c r="P332" s="847">
        <f>IF(I332&lt;INDEX(Lookup!$U$2:$U$10,MATCH($D$48,Lookup!$S$2:$S$10,0)),0,IF(U332="X",0,IFERROR(L332*50,0)))</f>
        <v>0</v>
      </c>
      <c r="Q332" s="326">
        <f>IF(I332&lt;INDEX(Lookup!$U$2:$U$10,MATCH($D$48,Lookup!$S$2:$S$10,0)),0,IF(U332="X",0,IFERROR(P332*K332,0)))</f>
        <v>0</v>
      </c>
      <c r="R332" s="326">
        <v>0</v>
      </c>
      <c r="S332" s="424">
        <v>0</v>
      </c>
      <c r="T332" s="322"/>
      <c r="U332" s="143"/>
      <c r="V332" s="397"/>
      <c r="W332" s="555"/>
      <c r="X332" s="576">
        <f t="shared" si="54"/>
        <v>0</v>
      </c>
      <c r="Y332" s="576">
        <f t="shared" si="55"/>
        <v>0</v>
      </c>
      <c r="Z332" s="576">
        <f t="shared" si="56"/>
        <v>0</v>
      </c>
      <c r="AA332" s="576">
        <f t="shared" si="57"/>
        <v>0</v>
      </c>
      <c r="AB332" s="553"/>
      <c r="AC332" s="553"/>
      <c r="AD332" s="553"/>
      <c r="AE332" s="553"/>
      <c r="AF332" s="553"/>
      <c r="AG332" s="553"/>
      <c r="AH332" s="553"/>
      <c r="AI332" s="397"/>
      <c r="AJ332" s="555"/>
      <c r="AK332" s="576">
        <f t="shared" si="58"/>
        <v>0</v>
      </c>
      <c r="AL332" s="576">
        <f t="shared" si="59"/>
        <v>0</v>
      </c>
      <c r="AM332" s="599"/>
      <c r="AN332" s="599"/>
      <c r="AO332" s="553"/>
      <c r="AP332" s="553"/>
      <c r="AQ332" s="553"/>
      <c r="AR332" s="553"/>
      <c r="AS332" s="397"/>
      <c r="AT332" s="397"/>
      <c r="AU332" s="397"/>
      <c r="AV332" s="397"/>
      <c r="AW332" s="397"/>
      <c r="AX332" s="397"/>
      <c r="AY332" s="397"/>
      <c r="AZ332" s="397"/>
      <c r="BA332" s="397"/>
      <c r="BB332" s="397"/>
      <c r="BC332" s="397"/>
      <c r="BD332" s="553"/>
      <c r="BE332" s="397"/>
      <c r="BF332" s="397"/>
      <c r="BG332" s="397"/>
      <c r="BH332" s="397"/>
    </row>
    <row r="333" spans="2:60" x14ac:dyDescent="0.35">
      <c r="B333" s="319"/>
      <c r="C333" s="147"/>
      <c r="D333" s="147"/>
      <c r="E333" s="320"/>
      <c r="F333" s="321"/>
      <c r="G333" s="149"/>
      <c r="H333" s="148"/>
      <c r="I333" s="148"/>
      <c r="J333" s="322"/>
      <c r="K333" s="324" t="str">
        <f>IFERROR(INDEX(Lookup!$G$3:$G$6,MATCH(J333,Lookup!$F$3:$F$6,0)),"")</f>
        <v/>
      </c>
      <c r="L333" s="323"/>
      <c r="M333" s="322"/>
      <c r="N333" s="846">
        <f t="shared" si="52"/>
        <v>0</v>
      </c>
      <c r="O333" s="325">
        <f t="shared" si="53"/>
        <v>0</v>
      </c>
      <c r="P333" s="847">
        <f>IF(I333&lt;INDEX(Lookup!$U$2:$U$10,MATCH($D$48,Lookup!$S$2:$S$10,0)),0,IF(U333="X",0,IFERROR(L333*50,0)))</f>
        <v>0</v>
      </c>
      <c r="Q333" s="326">
        <f>IF(I333&lt;INDEX(Lookup!$U$2:$U$10,MATCH($D$48,Lookup!$S$2:$S$10,0)),0,IF(U333="X",0,IFERROR(P333*K333,0)))</f>
        <v>0</v>
      </c>
      <c r="R333" s="326">
        <v>0</v>
      </c>
      <c r="S333" s="424">
        <v>0</v>
      </c>
      <c r="T333" s="322"/>
      <c r="U333" s="143"/>
      <c r="V333" s="397"/>
      <c r="W333" s="555"/>
      <c r="X333" s="576">
        <f t="shared" si="54"/>
        <v>0</v>
      </c>
      <c r="Y333" s="576">
        <f t="shared" si="55"/>
        <v>0</v>
      </c>
      <c r="Z333" s="576">
        <f t="shared" si="56"/>
        <v>0</v>
      </c>
      <c r="AA333" s="576">
        <f t="shared" si="57"/>
        <v>0</v>
      </c>
      <c r="AB333" s="553"/>
      <c r="AC333" s="553"/>
      <c r="AD333" s="553"/>
      <c r="AE333" s="553"/>
      <c r="AF333" s="553"/>
      <c r="AG333" s="553"/>
      <c r="AH333" s="553"/>
      <c r="AI333" s="397"/>
      <c r="AJ333" s="555"/>
      <c r="AK333" s="576">
        <f t="shared" si="58"/>
        <v>0</v>
      </c>
      <c r="AL333" s="576">
        <f t="shared" si="59"/>
        <v>0</v>
      </c>
      <c r="AM333" s="599"/>
      <c r="AN333" s="599"/>
      <c r="AO333" s="553"/>
      <c r="AP333" s="553"/>
      <c r="AQ333" s="553"/>
      <c r="AR333" s="553"/>
      <c r="AS333" s="397"/>
      <c r="AT333" s="397"/>
      <c r="AU333" s="397"/>
      <c r="AV333" s="397"/>
      <c r="AW333" s="397"/>
      <c r="AX333" s="397"/>
      <c r="AY333" s="397"/>
      <c r="AZ333" s="397"/>
      <c r="BA333" s="397"/>
      <c r="BB333" s="397"/>
      <c r="BC333" s="397"/>
      <c r="BD333" s="553"/>
      <c r="BE333" s="397"/>
      <c r="BF333" s="397"/>
      <c r="BG333" s="397"/>
      <c r="BH333" s="397"/>
    </row>
    <row r="334" spans="2:60" x14ac:dyDescent="0.35">
      <c r="B334" s="319"/>
      <c r="C334" s="147"/>
      <c r="D334" s="147"/>
      <c r="E334" s="320"/>
      <c r="F334" s="321"/>
      <c r="G334" s="149"/>
      <c r="H334" s="148"/>
      <c r="I334" s="148"/>
      <c r="J334" s="322"/>
      <c r="K334" s="324" t="str">
        <f>IFERROR(INDEX(Lookup!$G$3:$G$6,MATCH(J334,Lookup!$F$3:$F$6,0)),"")</f>
        <v/>
      </c>
      <c r="L334" s="323"/>
      <c r="M334" s="322"/>
      <c r="N334" s="846">
        <f t="shared" si="52"/>
        <v>0</v>
      </c>
      <c r="O334" s="325">
        <f t="shared" si="53"/>
        <v>0</v>
      </c>
      <c r="P334" s="847">
        <f>IF(I334&lt;INDEX(Lookup!$U$2:$U$10,MATCH($D$48,Lookup!$S$2:$S$10,0)),0,IF(U334="X",0,IFERROR(L334*50,0)))</f>
        <v>0</v>
      </c>
      <c r="Q334" s="326">
        <f>IF(I334&lt;INDEX(Lookup!$U$2:$U$10,MATCH($D$48,Lookup!$S$2:$S$10,0)),0,IF(U334="X",0,IFERROR(P334*K334,0)))</f>
        <v>0</v>
      </c>
      <c r="R334" s="326">
        <v>0</v>
      </c>
      <c r="S334" s="424">
        <v>0</v>
      </c>
      <c r="T334" s="322"/>
      <c r="U334" s="143"/>
      <c r="V334" s="397"/>
      <c r="W334" s="555"/>
      <c r="X334" s="576">
        <f t="shared" si="54"/>
        <v>0</v>
      </c>
      <c r="Y334" s="576">
        <f t="shared" si="55"/>
        <v>0</v>
      </c>
      <c r="Z334" s="576">
        <f t="shared" si="56"/>
        <v>0</v>
      </c>
      <c r="AA334" s="576">
        <f t="shared" si="57"/>
        <v>0</v>
      </c>
      <c r="AB334" s="553"/>
      <c r="AC334" s="553"/>
      <c r="AD334" s="553"/>
      <c r="AE334" s="553"/>
      <c r="AF334" s="553"/>
      <c r="AG334" s="553"/>
      <c r="AH334" s="553"/>
      <c r="AI334" s="397"/>
      <c r="AJ334" s="555"/>
      <c r="AK334" s="576">
        <f t="shared" si="58"/>
        <v>0</v>
      </c>
      <c r="AL334" s="576">
        <f t="shared" si="59"/>
        <v>0</v>
      </c>
      <c r="AM334" s="599"/>
      <c r="AN334" s="599"/>
      <c r="AO334" s="553"/>
      <c r="AP334" s="553"/>
      <c r="AQ334" s="553"/>
      <c r="AR334" s="553"/>
      <c r="AS334" s="397"/>
      <c r="AT334" s="397"/>
      <c r="AU334" s="397"/>
      <c r="AV334" s="397"/>
      <c r="AW334" s="397"/>
      <c r="AX334" s="397"/>
      <c r="AY334" s="397"/>
      <c r="AZ334" s="397"/>
      <c r="BA334" s="397"/>
      <c r="BB334" s="397"/>
      <c r="BC334" s="397"/>
      <c r="BD334" s="553"/>
      <c r="BE334" s="397"/>
      <c r="BF334" s="397"/>
      <c r="BG334" s="397"/>
      <c r="BH334" s="397"/>
    </row>
    <row r="335" spans="2:60" x14ac:dyDescent="0.35">
      <c r="B335" s="319"/>
      <c r="C335" s="147"/>
      <c r="D335" s="147"/>
      <c r="E335" s="320"/>
      <c r="F335" s="321"/>
      <c r="G335" s="149"/>
      <c r="H335" s="148"/>
      <c r="I335" s="148"/>
      <c r="J335" s="322"/>
      <c r="K335" s="324" t="str">
        <f>IFERROR(INDEX(Lookup!$G$3:$G$6,MATCH(J335,Lookup!$F$3:$F$6,0)),"")</f>
        <v/>
      </c>
      <c r="L335" s="323"/>
      <c r="M335" s="322"/>
      <c r="N335" s="846">
        <f t="shared" si="52"/>
        <v>0</v>
      </c>
      <c r="O335" s="325">
        <f t="shared" si="53"/>
        <v>0</v>
      </c>
      <c r="P335" s="847">
        <f>IF(I335&lt;INDEX(Lookup!$U$2:$U$10,MATCH($D$48,Lookup!$S$2:$S$10,0)),0,IF(U335="X",0,IFERROR(L335*50,0)))</f>
        <v>0</v>
      </c>
      <c r="Q335" s="326">
        <f>IF(I335&lt;INDEX(Lookup!$U$2:$U$10,MATCH($D$48,Lookup!$S$2:$S$10,0)),0,IF(U335="X",0,IFERROR(P335*K335,0)))</f>
        <v>0</v>
      </c>
      <c r="R335" s="326">
        <v>0</v>
      </c>
      <c r="S335" s="424">
        <v>0</v>
      </c>
      <c r="T335" s="322"/>
      <c r="U335" s="143"/>
      <c r="V335" s="397"/>
      <c r="W335" s="555"/>
      <c r="X335" s="576">
        <f t="shared" si="54"/>
        <v>0</v>
      </c>
      <c r="Y335" s="576">
        <f t="shared" si="55"/>
        <v>0</v>
      </c>
      <c r="Z335" s="576">
        <f t="shared" si="56"/>
        <v>0</v>
      </c>
      <c r="AA335" s="576">
        <f t="shared" si="57"/>
        <v>0</v>
      </c>
      <c r="AB335" s="553"/>
      <c r="AC335" s="553"/>
      <c r="AD335" s="553"/>
      <c r="AE335" s="553"/>
      <c r="AF335" s="553"/>
      <c r="AG335" s="553"/>
      <c r="AH335" s="553"/>
      <c r="AI335" s="397"/>
      <c r="AJ335" s="555"/>
      <c r="AK335" s="576">
        <f t="shared" si="58"/>
        <v>0</v>
      </c>
      <c r="AL335" s="576">
        <f t="shared" si="59"/>
        <v>0</v>
      </c>
      <c r="AM335" s="599"/>
      <c r="AN335" s="599"/>
      <c r="AO335" s="553"/>
      <c r="AP335" s="553"/>
      <c r="AQ335" s="553"/>
      <c r="AR335" s="553"/>
      <c r="AS335" s="397"/>
      <c r="AT335" s="397"/>
      <c r="AU335" s="397"/>
      <c r="AV335" s="397"/>
      <c r="AW335" s="397"/>
      <c r="AX335" s="397"/>
      <c r="AY335" s="397"/>
      <c r="AZ335" s="397"/>
      <c r="BA335" s="397"/>
      <c r="BB335" s="397"/>
      <c r="BC335" s="397"/>
      <c r="BD335" s="553"/>
      <c r="BE335" s="397"/>
      <c r="BF335" s="397"/>
      <c r="BG335" s="397"/>
      <c r="BH335" s="397"/>
    </row>
    <row r="336" spans="2:60" x14ac:dyDescent="0.35">
      <c r="B336" s="319"/>
      <c r="C336" s="147"/>
      <c r="D336" s="147"/>
      <c r="E336" s="320"/>
      <c r="F336" s="321"/>
      <c r="G336" s="149"/>
      <c r="H336" s="148"/>
      <c r="I336" s="148"/>
      <c r="J336" s="322"/>
      <c r="K336" s="324" t="str">
        <f>IFERROR(INDEX(Lookup!$G$3:$G$6,MATCH(J336,Lookup!$F$3:$F$6,0)),"")</f>
        <v/>
      </c>
      <c r="L336" s="323"/>
      <c r="M336" s="322"/>
      <c r="N336" s="846">
        <f t="shared" si="52"/>
        <v>0</v>
      </c>
      <c r="O336" s="325">
        <f t="shared" si="53"/>
        <v>0</v>
      </c>
      <c r="P336" s="847">
        <f>IF(I336&lt;INDEX(Lookup!$U$2:$U$10,MATCH($D$48,Lookup!$S$2:$S$10,0)),0,IF(U336="X",0,IFERROR(L336*50,0)))</f>
        <v>0</v>
      </c>
      <c r="Q336" s="326">
        <f>IF(I336&lt;INDEX(Lookup!$U$2:$U$10,MATCH($D$48,Lookup!$S$2:$S$10,0)),0,IF(U336="X",0,IFERROR(P336*K336,0)))</f>
        <v>0</v>
      </c>
      <c r="R336" s="326">
        <v>0</v>
      </c>
      <c r="S336" s="424">
        <v>0</v>
      </c>
      <c r="T336" s="322"/>
      <c r="U336" s="143"/>
      <c r="V336" s="397"/>
      <c r="W336" s="555"/>
      <c r="X336" s="576">
        <f t="shared" si="54"/>
        <v>0</v>
      </c>
      <c r="Y336" s="576">
        <f t="shared" si="55"/>
        <v>0</v>
      </c>
      <c r="Z336" s="576">
        <f t="shared" si="56"/>
        <v>0</v>
      </c>
      <c r="AA336" s="576">
        <f t="shared" si="57"/>
        <v>0</v>
      </c>
      <c r="AB336" s="553"/>
      <c r="AC336" s="553"/>
      <c r="AD336" s="553"/>
      <c r="AE336" s="553"/>
      <c r="AF336" s="553"/>
      <c r="AG336" s="553"/>
      <c r="AH336" s="553"/>
      <c r="AI336" s="397"/>
      <c r="AJ336" s="555"/>
      <c r="AK336" s="576">
        <f t="shared" si="58"/>
        <v>0</v>
      </c>
      <c r="AL336" s="576">
        <f t="shared" si="59"/>
        <v>0</v>
      </c>
      <c r="AM336" s="599"/>
      <c r="AN336" s="599"/>
      <c r="AO336" s="553"/>
      <c r="AP336" s="553"/>
      <c r="AQ336" s="553"/>
      <c r="AR336" s="553"/>
      <c r="AS336" s="397"/>
      <c r="AT336" s="397"/>
      <c r="AU336" s="397"/>
      <c r="AV336" s="397"/>
      <c r="AW336" s="397"/>
      <c r="AX336" s="397"/>
      <c r="AY336" s="397"/>
      <c r="AZ336" s="397"/>
      <c r="BA336" s="397"/>
      <c r="BB336" s="397"/>
      <c r="BC336" s="397"/>
      <c r="BD336" s="553"/>
      <c r="BE336" s="397"/>
      <c r="BF336" s="397"/>
      <c r="BG336" s="397"/>
      <c r="BH336" s="397"/>
    </row>
    <row r="337" spans="2:60" x14ac:dyDescent="0.35">
      <c r="B337" s="319"/>
      <c r="C337" s="147"/>
      <c r="D337" s="147"/>
      <c r="E337" s="320"/>
      <c r="F337" s="321"/>
      <c r="G337" s="149"/>
      <c r="H337" s="148"/>
      <c r="I337" s="148"/>
      <c r="J337" s="322"/>
      <c r="K337" s="324" t="str">
        <f>IFERROR(INDEX(Lookup!$G$3:$G$6,MATCH(J337,Lookup!$F$3:$F$6,0)),"")</f>
        <v/>
      </c>
      <c r="L337" s="323"/>
      <c r="M337" s="322"/>
      <c r="N337" s="846">
        <f t="shared" si="52"/>
        <v>0</v>
      </c>
      <c r="O337" s="325">
        <f t="shared" si="53"/>
        <v>0</v>
      </c>
      <c r="P337" s="847">
        <f>IF(I337&lt;INDEX(Lookup!$U$2:$U$10,MATCH($D$48,Lookup!$S$2:$S$10,0)),0,IF(U337="X",0,IFERROR(L337*50,0)))</f>
        <v>0</v>
      </c>
      <c r="Q337" s="326">
        <f>IF(I337&lt;INDEX(Lookup!$U$2:$U$10,MATCH($D$48,Lookup!$S$2:$S$10,0)),0,IF(U337="X",0,IFERROR(P337*K337,0)))</f>
        <v>0</v>
      </c>
      <c r="R337" s="326">
        <v>0</v>
      </c>
      <c r="S337" s="424">
        <v>0</v>
      </c>
      <c r="T337" s="322"/>
      <c r="U337" s="143"/>
      <c r="V337" s="397"/>
      <c r="W337" s="555"/>
      <c r="X337" s="576">
        <f t="shared" si="54"/>
        <v>0</v>
      </c>
      <c r="Y337" s="576">
        <f t="shared" si="55"/>
        <v>0</v>
      </c>
      <c r="Z337" s="576">
        <f t="shared" si="56"/>
        <v>0</v>
      </c>
      <c r="AA337" s="576">
        <f t="shared" si="57"/>
        <v>0</v>
      </c>
      <c r="AB337" s="553"/>
      <c r="AC337" s="553"/>
      <c r="AD337" s="553"/>
      <c r="AE337" s="553"/>
      <c r="AF337" s="553"/>
      <c r="AG337" s="553"/>
      <c r="AH337" s="553"/>
      <c r="AI337" s="397"/>
      <c r="AJ337" s="555"/>
      <c r="AK337" s="576">
        <f t="shared" si="58"/>
        <v>0</v>
      </c>
      <c r="AL337" s="576">
        <f t="shared" si="59"/>
        <v>0</v>
      </c>
      <c r="AM337" s="599"/>
      <c r="AN337" s="599"/>
      <c r="AO337" s="553"/>
      <c r="AP337" s="553"/>
      <c r="AQ337" s="553"/>
      <c r="AR337" s="553"/>
      <c r="AS337" s="397"/>
      <c r="AT337" s="397"/>
      <c r="AU337" s="397"/>
      <c r="AV337" s="397"/>
      <c r="AW337" s="397"/>
      <c r="AX337" s="397"/>
      <c r="AY337" s="397"/>
      <c r="AZ337" s="397"/>
      <c r="BA337" s="397"/>
      <c r="BB337" s="397"/>
      <c r="BC337" s="397"/>
      <c r="BD337" s="553"/>
      <c r="BE337" s="397"/>
      <c r="BF337" s="397"/>
      <c r="BG337" s="397"/>
      <c r="BH337" s="397"/>
    </row>
    <row r="338" spans="2:60" x14ac:dyDescent="0.35">
      <c r="B338" s="319"/>
      <c r="C338" s="147"/>
      <c r="D338" s="147"/>
      <c r="E338" s="320"/>
      <c r="F338" s="321"/>
      <c r="G338" s="149"/>
      <c r="H338" s="148"/>
      <c r="I338" s="148"/>
      <c r="J338" s="322"/>
      <c r="K338" s="324" t="str">
        <f>IFERROR(INDEX(Lookup!$G$3:$G$6,MATCH(J338,Lookup!$F$3:$F$6,0)),"")</f>
        <v/>
      </c>
      <c r="L338" s="323"/>
      <c r="M338" s="322"/>
      <c r="N338" s="846">
        <f t="shared" si="52"/>
        <v>0</v>
      </c>
      <c r="O338" s="325">
        <f t="shared" si="53"/>
        <v>0</v>
      </c>
      <c r="P338" s="847">
        <f>IF(I338&lt;INDEX(Lookup!$U$2:$U$10,MATCH($D$48,Lookup!$S$2:$S$10,0)),0,IF(U338="X",0,IFERROR(L338*50,0)))</f>
        <v>0</v>
      </c>
      <c r="Q338" s="326">
        <f>IF(I338&lt;INDEX(Lookup!$U$2:$U$10,MATCH($D$48,Lookup!$S$2:$S$10,0)),0,IF(U338="X",0,IFERROR(P338*K338,0)))</f>
        <v>0</v>
      </c>
      <c r="R338" s="326">
        <v>0</v>
      </c>
      <c r="S338" s="424">
        <v>0</v>
      </c>
      <c r="T338" s="322"/>
      <c r="U338" s="143"/>
      <c r="V338" s="397"/>
      <c r="W338" s="555"/>
      <c r="X338" s="576">
        <f t="shared" si="54"/>
        <v>0</v>
      </c>
      <c r="Y338" s="576">
        <f t="shared" si="55"/>
        <v>0</v>
      </c>
      <c r="Z338" s="576">
        <f t="shared" si="56"/>
        <v>0</v>
      </c>
      <c r="AA338" s="576">
        <f t="shared" si="57"/>
        <v>0</v>
      </c>
      <c r="AB338" s="553"/>
      <c r="AC338" s="553"/>
      <c r="AD338" s="553"/>
      <c r="AE338" s="553"/>
      <c r="AF338" s="553"/>
      <c r="AG338" s="553"/>
      <c r="AH338" s="553"/>
      <c r="AI338" s="397"/>
      <c r="AJ338" s="555"/>
      <c r="AK338" s="576">
        <f t="shared" si="58"/>
        <v>0</v>
      </c>
      <c r="AL338" s="576">
        <f t="shared" si="59"/>
        <v>0</v>
      </c>
      <c r="AM338" s="599"/>
      <c r="AN338" s="599"/>
      <c r="AO338" s="553"/>
      <c r="AP338" s="553"/>
      <c r="AQ338" s="553"/>
      <c r="AR338" s="553"/>
      <c r="AS338" s="397"/>
      <c r="AT338" s="397"/>
      <c r="AU338" s="397"/>
      <c r="AV338" s="397"/>
      <c r="AW338" s="397"/>
      <c r="AX338" s="397"/>
      <c r="AY338" s="397"/>
      <c r="AZ338" s="397"/>
      <c r="BA338" s="397"/>
      <c r="BB338" s="397"/>
      <c r="BC338" s="397"/>
      <c r="BD338" s="553"/>
      <c r="BE338" s="397"/>
      <c r="BF338" s="397"/>
      <c r="BG338" s="397"/>
      <c r="BH338" s="397"/>
    </row>
    <row r="339" spans="2:60" x14ac:dyDescent="0.35">
      <c r="B339" s="319"/>
      <c r="C339" s="147"/>
      <c r="D339" s="147"/>
      <c r="E339" s="320"/>
      <c r="F339" s="321"/>
      <c r="G339" s="149"/>
      <c r="H339" s="148"/>
      <c r="I339" s="148"/>
      <c r="J339" s="322"/>
      <c r="K339" s="324" t="str">
        <f>IFERROR(INDEX(Lookup!$G$3:$G$6,MATCH(J339,Lookup!$F$3:$F$6,0)),"")</f>
        <v/>
      </c>
      <c r="L339" s="323"/>
      <c r="M339" s="322"/>
      <c r="N339" s="846">
        <f t="shared" si="52"/>
        <v>0</v>
      </c>
      <c r="O339" s="325">
        <f t="shared" si="53"/>
        <v>0</v>
      </c>
      <c r="P339" s="847">
        <f>IF(I339&lt;INDEX(Lookup!$U$2:$U$10,MATCH($D$48,Lookup!$S$2:$S$10,0)),0,IF(U339="X",0,IFERROR(L339*50,0)))</f>
        <v>0</v>
      </c>
      <c r="Q339" s="326">
        <f>IF(I339&lt;INDEX(Lookup!$U$2:$U$10,MATCH($D$48,Lookup!$S$2:$S$10,0)),0,IF(U339="X",0,IFERROR(P339*K339,0)))</f>
        <v>0</v>
      </c>
      <c r="R339" s="326">
        <v>0</v>
      </c>
      <c r="S339" s="424">
        <v>0</v>
      </c>
      <c r="T339" s="322"/>
      <c r="U339" s="143"/>
      <c r="V339" s="397"/>
      <c r="W339" s="555"/>
      <c r="X339" s="576">
        <f t="shared" si="54"/>
        <v>0</v>
      </c>
      <c r="Y339" s="576">
        <f t="shared" si="55"/>
        <v>0</v>
      </c>
      <c r="Z339" s="576">
        <f t="shared" si="56"/>
        <v>0</v>
      </c>
      <c r="AA339" s="576">
        <f t="shared" si="57"/>
        <v>0</v>
      </c>
      <c r="AB339" s="553"/>
      <c r="AC339" s="553"/>
      <c r="AD339" s="553"/>
      <c r="AE339" s="553"/>
      <c r="AF339" s="553"/>
      <c r="AG339" s="553"/>
      <c r="AH339" s="553"/>
      <c r="AI339" s="397"/>
      <c r="AJ339" s="555"/>
      <c r="AK339" s="576">
        <f t="shared" si="58"/>
        <v>0</v>
      </c>
      <c r="AL339" s="576">
        <f t="shared" si="59"/>
        <v>0</v>
      </c>
      <c r="AM339" s="599"/>
      <c r="AN339" s="599"/>
      <c r="AO339" s="553"/>
      <c r="AP339" s="553"/>
      <c r="AQ339" s="553"/>
      <c r="AR339" s="553"/>
      <c r="AS339" s="397"/>
      <c r="AT339" s="397"/>
      <c r="AU339" s="397"/>
      <c r="AV339" s="397"/>
      <c r="AW339" s="397"/>
      <c r="AX339" s="397"/>
      <c r="AY339" s="397"/>
      <c r="AZ339" s="397"/>
      <c r="BA339" s="397"/>
      <c r="BB339" s="397"/>
      <c r="BC339" s="397"/>
      <c r="BD339" s="553"/>
      <c r="BE339" s="397"/>
      <c r="BF339" s="397"/>
      <c r="BG339" s="397"/>
      <c r="BH339" s="397"/>
    </row>
    <row r="340" spans="2:60" x14ac:dyDescent="0.35">
      <c r="B340" s="319"/>
      <c r="C340" s="147"/>
      <c r="D340" s="147"/>
      <c r="E340" s="320"/>
      <c r="F340" s="321"/>
      <c r="G340" s="149"/>
      <c r="H340" s="148"/>
      <c r="I340" s="148"/>
      <c r="J340" s="322"/>
      <c r="K340" s="324" t="str">
        <f>IFERROR(INDEX(Lookup!$G$3:$G$6,MATCH(J340,Lookup!$F$3:$F$6,0)),"")</f>
        <v/>
      </c>
      <c r="L340" s="323"/>
      <c r="M340" s="322"/>
      <c r="N340" s="846">
        <f t="shared" si="52"/>
        <v>0</v>
      </c>
      <c r="O340" s="325">
        <f t="shared" si="53"/>
        <v>0</v>
      </c>
      <c r="P340" s="847">
        <f>IF(I340&lt;INDEX(Lookup!$U$2:$U$10,MATCH($D$48,Lookup!$S$2:$S$10,0)),0,IF(U340="X",0,IFERROR(L340*50,0)))</f>
        <v>0</v>
      </c>
      <c r="Q340" s="326">
        <f>IF(I340&lt;INDEX(Lookup!$U$2:$U$10,MATCH($D$48,Lookup!$S$2:$S$10,0)),0,IF(U340="X",0,IFERROR(P340*K340,0)))</f>
        <v>0</v>
      </c>
      <c r="R340" s="326">
        <v>0</v>
      </c>
      <c r="S340" s="424">
        <v>0</v>
      </c>
      <c r="T340" s="322"/>
      <c r="U340" s="143"/>
      <c r="V340" s="397"/>
      <c r="W340" s="555"/>
      <c r="X340" s="576">
        <f t="shared" si="54"/>
        <v>0</v>
      </c>
      <c r="Y340" s="576">
        <f t="shared" si="55"/>
        <v>0</v>
      </c>
      <c r="Z340" s="576">
        <f t="shared" si="56"/>
        <v>0</v>
      </c>
      <c r="AA340" s="576">
        <f t="shared" si="57"/>
        <v>0</v>
      </c>
      <c r="AB340" s="553"/>
      <c r="AC340" s="553"/>
      <c r="AD340" s="553"/>
      <c r="AE340" s="553"/>
      <c r="AF340" s="553"/>
      <c r="AG340" s="553"/>
      <c r="AH340" s="553"/>
      <c r="AI340" s="397"/>
      <c r="AJ340" s="555"/>
      <c r="AK340" s="576">
        <f t="shared" si="58"/>
        <v>0</v>
      </c>
      <c r="AL340" s="576">
        <f t="shared" si="59"/>
        <v>0</v>
      </c>
      <c r="AM340" s="599"/>
      <c r="AN340" s="599"/>
      <c r="AO340" s="553"/>
      <c r="AP340" s="553"/>
      <c r="AQ340" s="553"/>
      <c r="AR340" s="553"/>
      <c r="AS340" s="397"/>
      <c r="AT340" s="397"/>
      <c r="AU340" s="397"/>
      <c r="AV340" s="397"/>
      <c r="AW340" s="397"/>
      <c r="AX340" s="397"/>
      <c r="AY340" s="397"/>
      <c r="AZ340" s="397"/>
      <c r="BA340" s="397"/>
      <c r="BB340" s="397"/>
      <c r="BC340" s="397"/>
      <c r="BD340" s="553"/>
      <c r="BE340" s="397"/>
      <c r="BF340" s="397"/>
      <c r="BG340" s="397"/>
      <c r="BH340" s="397"/>
    </row>
    <row r="341" spans="2:60" x14ac:dyDescent="0.35">
      <c r="B341" s="319"/>
      <c r="C341" s="147"/>
      <c r="D341" s="147"/>
      <c r="E341" s="320"/>
      <c r="F341" s="321"/>
      <c r="G341" s="149"/>
      <c r="H341" s="148"/>
      <c r="I341" s="148"/>
      <c r="J341" s="322"/>
      <c r="K341" s="324" t="str">
        <f>IFERROR(INDEX(Lookup!$G$3:$G$6,MATCH(J341,Lookup!$F$3:$F$6,0)),"")</f>
        <v/>
      </c>
      <c r="L341" s="323"/>
      <c r="M341" s="322"/>
      <c r="N341" s="846">
        <f t="shared" si="52"/>
        <v>0</v>
      </c>
      <c r="O341" s="325">
        <f t="shared" si="53"/>
        <v>0</v>
      </c>
      <c r="P341" s="847">
        <f>IF(I341&lt;INDEX(Lookup!$U$2:$U$10,MATCH($D$48,Lookup!$S$2:$S$10,0)),0,IF(U341="X",0,IFERROR(L341*50,0)))</f>
        <v>0</v>
      </c>
      <c r="Q341" s="326">
        <f>IF(I341&lt;INDEX(Lookup!$U$2:$U$10,MATCH($D$48,Lookup!$S$2:$S$10,0)),0,IF(U341="X",0,IFERROR(P341*K341,0)))</f>
        <v>0</v>
      </c>
      <c r="R341" s="326">
        <v>0</v>
      </c>
      <c r="S341" s="424">
        <v>0</v>
      </c>
      <c r="T341" s="322"/>
      <c r="U341" s="143"/>
      <c r="V341" s="397"/>
      <c r="W341" s="555"/>
      <c r="X341" s="576">
        <f t="shared" si="54"/>
        <v>0</v>
      </c>
      <c r="Y341" s="576">
        <f t="shared" si="55"/>
        <v>0</v>
      </c>
      <c r="Z341" s="576">
        <f t="shared" si="56"/>
        <v>0</v>
      </c>
      <c r="AA341" s="576">
        <f t="shared" si="57"/>
        <v>0</v>
      </c>
      <c r="AB341" s="553"/>
      <c r="AC341" s="553"/>
      <c r="AD341" s="553"/>
      <c r="AE341" s="553"/>
      <c r="AF341" s="553"/>
      <c r="AG341" s="553"/>
      <c r="AH341" s="553"/>
      <c r="AI341" s="397"/>
      <c r="AJ341" s="555"/>
      <c r="AK341" s="576">
        <f t="shared" si="58"/>
        <v>0</v>
      </c>
      <c r="AL341" s="576">
        <f t="shared" si="59"/>
        <v>0</v>
      </c>
      <c r="AM341" s="599"/>
      <c r="AN341" s="599"/>
      <c r="AO341" s="553"/>
      <c r="AP341" s="553"/>
      <c r="AQ341" s="553"/>
      <c r="AR341" s="553"/>
      <c r="AS341" s="397"/>
      <c r="AT341" s="397"/>
      <c r="AU341" s="397"/>
      <c r="AV341" s="397"/>
      <c r="AW341" s="397"/>
      <c r="AX341" s="397"/>
      <c r="AY341" s="397"/>
      <c r="AZ341" s="397"/>
      <c r="BA341" s="397"/>
      <c r="BB341" s="397"/>
      <c r="BC341" s="397"/>
      <c r="BD341" s="553"/>
      <c r="BE341" s="397"/>
      <c r="BF341" s="397"/>
      <c r="BG341" s="397"/>
      <c r="BH341" s="397"/>
    </row>
    <row r="342" spans="2:60" x14ac:dyDescent="0.35">
      <c r="B342" s="319"/>
      <c r="C342" s="147"/>
      <c r="D342" s="147"/>
      <c r="E342" s="320"/>
      <c r="F342" s="321"/>
      <c r="G342" s="149"/>
      <c r="H342" s="148"/>
      <c r="I342" s="148"/>
      <c r="J342" s="322"/>
      <c r="K342" s="324" t="str">
        <f>IFERROR(INDEX(Lookup!$G$3:$G$6,MATCH(J342,Lookup!$F$3:$F$6,0)),"")</f>
        <v/>
      </c>
      <c r="L342" s="323"/>
      <c r="M342" s="322"/>
      <c r="N342" s="846">
        <f t="shared" si="52"/>
        <v>0</v>
      </c>
      <c r="O342" s="325">
        <f t="shared" si="53"/>
        <v>0</v>
      </c>
      <c r="P342" s="847">
        <f>IF(I342&lt;INDEX(Lookup!$U$2:$U$10,MATCH($D$48,Lookup!$S$2:$S$10,0)),0,IF(U342="X",0,IFERROR(L342*50,0)))</f>
        <v>0</v>
      </c>
      <c r="Q342" s="326">
        <f>IF(I342&lt;INDEX(Lookup!$U$2:$U$10,MATCH($D$48,Lookup!$S$2:$S$10,0)),0,IF(U342="X",0,IFERROR(P342*K342,0)))</f>
        <v>0</v>
      </c>
      <c r="R342" s="326">
        <v>0</v>
      </c>
      <c r="S342" s="424">
        <v>0</v>
      </c>
      <c r="T342" s="322"/>
      <c r="U342" s="143"/>
      <c r="V342" s="397"/>
      <c r="W342" s="555"/>
      <c r="X342" s="576">
        <f t="shared" si="54"/>
        <v>0</v>
      </c>
      <c r="Y342" s="576">
        <f t="shared" si="55"/>
        <v>0</v>
      </c>
      <c r="Z342" s="576">
        <f t="shared" si="56"/>
        <v>0</v>
      </c>
      <c r="AA342" s="576">
        <f t="shared" si="57"/>
        <v>0</v>
      </c>
      <c r="AB342" s="553"/>
      <c r="AC342" s="553"/>
      <c r="AD342" s="553"/>
      <c r="AE342" s="553"/>
      <c r="AF342" s="553"/>
      <c r="AG342" s="553"/>
      <c r="AH342" s="553"/>
      <c r="AI342" s="397"/>
      <c r="AJ342" s="555"/>
      <c r="AK342" s="576">
        <f t="shared" si="58"/>
        <v>0</v>
      </c>
      <c r="AL342" s="576">
        <f t="shared" si="59"/>
        <v>0</v>
      </c>
      <c r="AM342" s="599"/>
      <c r="AN342" s="599"/>
      <c r="AO342" s="553"/>
      <c r="AP342" s="553"/>
      <c r="AQ342" s="553"/>
      <c r="AR342" s="553"/>
      <c r="AS342" s="397"/>
      <c r="AT342" s="397"/>
      <c r="AU342" s="397"/>
      <c r="AV342" s="397"/>
      <c r="AW342" s="397"/>
      <c r="AX342" s="397"/>
      <c r="AY342" s="397"/>
      <c r="AZ342" s="397"/>
      <c r="BA342" s="397"/>
      <c r="BB342" s="397"/>
      <c r="BC342" s="397"/>
      <c r="BD342" s="553"/>
      <c r="BE342" s="397"/>
      <c r="BF342" s="397"/>
      <c r="BG342" s="397"/>
      <c r="BH342" s="397"/>
    </row>
    <row r="343" spans="2:60" x14ac:dyDescent="0.35">
      <c r="B343" s="319"/>
      <c r="C343" s="147"/>
      <c r="D343" s="147"/>
      <c r="E343" s="320"/>
      <c r="F343" s="321"/>
      <c r="G343" s="149"/>
      <c r="H343" s="148"/>
      <c r="I343" s="148"/>
      <c r="J343" s="322"/>
      <c r="K343" s="324" t="str">
        <f>IFERROR(INDEX(Lookup!$G$3:$G$6,MATCH(J343,Lookup!$F$3:$F$6,0)),"")</f>
        <v/>
      </c>
      <c r="L343" s="323"/>
      <c r="M343" s="322"/>
      <c r="N343" s="846">
        <f t="shared" si="52"/>
        <v>0</v>
      </c>
      <c r="O343" s="325">
        <f t="shared" si="53"/>
        <v>0</v>
      </c>
      <c r="P343" s="847">
        <f>IF(I343&lt;INDEX(Lookup!$U$2:$U$10,MATCH($D$48,Lookup!$S$2:$S$10,0)),0,IF(U343="X",0,IFERROR(L343*50,0)))</f>
        <v>0</v>
      </c>
      <c r="Q343" s="326">
        <f>IF(I343&lt;INDEX(Lookup!$U$2:$U$10,MATCH($D$48,Lookup!$S$2:$S$10,0)),0,IF(U343="X",0,IFERROR(P343*K343,0)))</f>
        <v>0</v>
      </c>
      <c r="R343" s="326">
        <v>0</v>
      </c>
      <c r="S343" s="424">
        <v>0</v>
      </c>
      <c r="T343" s="322"/>
      <c r="U343" s="143"/>
      <c r="V343" s="397"/>
      <c r="W343" s="555"/>
      <c r="X343" s="576">
        <f t="shared" si="54"/>
        <v>0</v>
      </c>
      <c r="Y343" s="576">
        <f t="shared" si="55"/>
        <v>0</v>
      </c>
      <c r="Z343" s="576">
        <f t="shared" si="56"/>
        <v>0</v>
      </c>
      <c r="AA343" s="576">
        <f t="shared" si="57"/>
        <v>0</v>
      </c>
      <c r="AB343" s="553"/>
      <c r="AC343" s="553"/>
      <c r="AD343" s="553"/>
      <c r="AE343" s="553"/>
      <c r="AF343" s="553"/>
      <c r="AG343" s="553"/>
      <c r="AH343" s="553"/>
      <c r="AI343" s="397"/>
      <c r="AJ343" s="555"/>
      <c r="AK343" s="576">
        <f t="shared" si="58"/>
        <v>0</v>
      </c>
      <c r="AL343" s="576">
        <f t="shared" si="59"/>
        <v>0</v>
      </c>
      <c r="AM343" s="599"/>
      <c r="AN343" s="599"/>
      <c r="AO343" s="553"/>
      <c r="AP343" s="553"/>
      <c r="AQ343" s="553"/>
      <c r="AR343" s="553"/>
      <c r="AS343" s="397"/>
      <c r="AT343" s="397"/>
      <c r="AU343" s="397"/>
      <c r="AV343" s="397"/>
      <c r="AW343" s="397"/>
      <c r="AX343" s="397"/>
      <c r="AY343" s="397"/>
      <c r="AZ343" s="397"/>
      <c r="BA343" s="397"/>
      <c r="BB343" s="397"/>
      <c r="BC343" s="397"/>
      <c r="BD343" s="553"/>
      <c r="BE343" s="397"/>
      <c r="BF343" s="397"/>
      <c r="BG343" s="397"/>
      <c r="BH343" s="397"/>
    </row>
    <row r="344" spans="2:60" x14ac:dyDescent="0.35">
      <c r="B344" s="319"/>
      <c r="C344" s="147"/>
      <c r="D344" s="147"/>
      <c r="E344" s="320"/>
      <c r="F344" s="321"/>
      <c r="G344" s="149"/>
      <c r="H344" s="148"/>
      <c r="I344" s="148"/>
      <c r="J344" s="322"/>
      <c r="K344" s="324" t="str">
        <f>IFERROR(INDEX(Lookup!$G$3:$G$6,MATCH(J344,Lookup!$F$3:$F$6,0)),"")</f>
        <v/>
      </c>
      <c r="L344" s="323"/>
      <c r="M344" s="322"/>
      <c r="N344" s="846">
        <f t="shared" si="52"/>
        <v>0</v>
      </c>
      <c r="O344" s="325">
        <f t="shared" si="53"/>
        <v>0</v>
      </c>
      <c r="P344" s="847">
        <f>IF(I344&lt;INDEX(Lookup!$U$2:$U$10,MATCH($D$48,Lookup!$S$2:$S$10,0)),0,IF(U344="X",0,IFERROR(L344*50,0)))</f>
        <v>0</v>
      </c>
      <c r="Q344" s="326">
        <f>IF(I344&lt;INDEX(Lookup!$U$2:$U$10,MATCH($D$48,Lookup!$S$2:$S$10,0)),0,IF(U344="X",0,IFERROR(P344*K344,0)))</f>
        <v>0</v>
      </c>
      <c r="R344" s="326">
        <v>0</v>
      </c>
      <c r="S344" s="424">
        <v>0</v>
      </c>
      <c r="T344" s="322"/>
      <c r="U344" s="143"/>
      <c r="V344" s="397"/>
      <c r="W344" s="555"/>
      <c r="X344" s="576">
        <f t="shared" si="54"/>
        <v>0</v>
      </c>
      <c r="Y344" s="576">
        <f t="shared" si="55"/>
        <v>0</v>
      </c>
      <c r="Z344" s="576">
        <f t="shared" si="56"/>
        <v>0</v>
      </c>
      <c r="AA344" s="576">
        <f t="shared" si="57"/>
        <v>0</v>
      </c>
      <c r="AB344" s="553"/>
      <c r="AC344" s="553"/>
      <c r="AD344" s="553"/>
      <c r="AE344" s="553"/>
      <c r="AF344" s="553"/>
      <c r="AG344" s="553"/>
      <c r="AH344" s="553"/>
      <c r="AI344" s="397"/>
      <c r="AJ344" s="555"/>
      <c r="AK344" s="576">
        <f t="shared" si="58"/>
        <v>0</v>
      </c>
      <c r="AL344" s="576">
        <f t="shared" si="59"/>
        <v>0</v>
      </c>
      <c r="AM344" s="599"/>
      <c r="AN344" s="599"/>
      <c r="AO344" s="553"/>
      <c r="AP344" s="553"/>
      <c r="AQ344" s="553"/>
      <c r="AR344" s="553"/>
      <c r="AS344" s="397"/>
      <c r="AT344" s="397"/>
      <c r="AU344" s="397"/>
      <c r="AV344" s="397"/>
      <c r="AW344" s="397"/>
      <c r="AX344" s="397"/>
      <c r="AY344" s="397"/>
      <c r="AZ344" s="397"/>
      <c r="BA344" s="397"/>
      <c r="BB344" s="397"/>
      <c r="BC344" s="397"/>
      <c r="BD344" s="553"/>
      <c r="BE344" s="397"/>
      <c r="BF344" s="397"/>
      <c r="BG344" s="397"/>
      <c r="BH344" s="397"/>
    </row>
    <row r="345" spans="2:60" x14ac:dyDescent="0.35">
      <c r="B345" s="319"/>
      <c r="C345" s="147"/>
      <c r="D345" s="147"/>
      <c r="E345" s="320"/>
      <c r="F345" s="321"/>
      <c r="G345" s="149"/>
      <c r="H345" s="148"/>
      <c r="I345" s="148"/>
      <c r="J345" s="322"/>
      <c r="K345" s="324" t="str">
        <f>IFERROR(INDEX(Lookup!$G$3:$G$6,MATCH(J345,Lookup!$F$3:$F$6,0)),"")</f>
        <v/>
      </c>
      <c r="L345" s="323"/>
      <c r="M345" s="322"/>
      <c r="N345" s="846">
        <f t="shared" si="52"/>
        <v>0</v>
      </c>
      <c r="O345" s="325">
        <f t="shared" si="53"/>
        <v>0</v>
      </c>
      <c r="P345" s="847">
        <f>IF(I345&lt;INDEX(Lookup!$U$2:$U$10,MATCH($D$48,Lookup!$S$2:$S$10,0)),0,IF(U345="X",0,IFERROR(L345*50,0)))</f>
        <v>0</v>
      </c>
      <c r="Q345" s="326">
        <f>IF(I345&lt;INDEX(Lookup!$U$2:$U$10,MATCH($D$48,Lookup!$S$2:$S$10,0)),0,IF(U345="X",0,IFERROR(P345*K345,0)))</f>
        <v>0</v>
      </c>
      <c r="R345" s="326">
        <v>0</v>
      </c>
      <c r="S345" s="424">
        <v>0</v>
      </c>
      <c r="T345" s="322"/>
      <c r="U345" s="143"/>
      <c r="V345" s="397"/>
      <c r="W345" s="555"/>
      <c r="X345" s="576">
        <f t="shared" si="54"/>
        <v>0</v>
      </c>
      <c r="Y345" s="576">
        <f t="shared" si="55"/>
        <v>0</v>
      </c>
      <c r="Z345" s="576">
        <f t="shared" si="56"/>
        <v>0</v>
      </c>
      <c r="AA345" s="576">
        <f t="shared" si="57"/>
        <v>0</v>
      </c>
      <c r="AB345" s="553"/>
      <c r="AC345" s="553"/>
      <c r="AD345" s="553"/>
      <c r="AE345" s="553"/>
      <c r="AF345" s="553"/>
      <c r="AG345" s="553"/>
      <c r="AH345" s="553"/>
      <c r="AI345" s="397"/>
      <c r="AJ345" s="555"/>
      <c r="AK345" s="576">
        <f t="shared" si="58"/>
        <v>0</v>
      </c>
      <c r="AL345" s="576">
        <f t="shared" si="59"/>
        <v>0</v>
      </c>
      <c r="AM345" s="599"/>
      <c r="AN345" s="599"/>
      <c r="AO345" s="553"/>
      <c r="AP345" s="553"/>
      <c r="AQ345" s="553"/>
      <c r="AR345" s="553"/>
      <c r="AS345" s="397"/>
      <c r="AT345" s="397"/>
      <c r="AU345" s="397"/>
      <c r="AV345" s="397"/>
      <c r="AW345" s="397"/>
      <c r="AX345" s="397"/>
      <c r="AY345" s="397"/>
      <c r="AZ345" s="397"/>
      <c r="BA345" s="397"/>
      <c r="BB345" s="397"/>
      <c r="BC345" s="397"/>
      <c r="BD345" s="553"/>
      <c r="BE345" s="397"/>
      <c r="BF345" s="397"/>
      <c r="BG345" s="397"/>
      <c r="BH345" s="397"/>
    </row>
    <row r="346" spans="2:60" x14ac:dyDescent="0.35">
      <c r="B346" s="319"/>
      <c r="C346" s="147"/>
      <c r="D346" s="147"/>
      <c r="E346" s="320"/>
      <c r="F346" s="321"/>
      <c r="G346" s="149"/>
      <c r="H346" s="148"/>
      <c r="I346" s="148"/>
      <c r="J346" s="322"/>
      <c r="K346" s="324" t="str">
        <f>IFERROR(INDEX(Lookup!$G$3:$G$6,MATCH(J346,Lookup!$F$3:$F$6,0)),"")</f>
        <v/>
      </c>
      <c r="L346" s="323"/>
      <c r="M346" s="322"/>
      <c r="N346" s="846">
        <f t="shared" si="52"/>
        <v>0</v>
      </c>
      <c r="O346" s="325">
        <f t="shared" si="53"/>
        <v>0</v>
      </c>
      <c r="P346" s="847">
        <f>IF(I346&lt;INDEX(Lookup!$U$2:$U$10,MATCH($D$48,Lookup!$S$2:$S$10,0)),0,IF(U346="X",0,IFERROR(L346*50,0)))</f>
        <v>0</v>
      </c>
      <c r="Q346" s="326">
        <f>IF(I346&lt;INDEX(Lookup!$U$2:$U$10,MATCH($D$48,Lookup!$S$2:$S$10,0)),0,IF(U346="X",0,IFERROR(P346*K346,0)))</f>
        <v>0</v>
      </c>
      <c r="R346" s="326">
        <v>0</v>
      </c>
      <c r="S346" s="424">
        <v>0</v>
      </c>
      <c r="T346" s="322"/>
      <c r="U346" s="143"/>
      <c r="V346" s="397"/>
      <c r="W346" s="555"/>
      <c r="X346" s="576">
        <f t="shared" si="54"/>
        <v>0</v>
      </c>
      <c r="Y346" s="576">
        <f t="shared" si="55"/>
        <v>0</v>
      </c>
      <c r="Z346" s="576">
        <f t="shared" si="56"/>
        <v>0</v>
      </c>
      <c r="AA346" s="576">
        <f t="shared" si="57"/>
        <v>0</v>
      </c>
      <c r="AB346" s="553"/>
      <c r="AC346" s="553"/>
      <c r="AD346" s="553"/>
      <c r="AE346" s="553"/>
      <c r="AF346" s="553"/>
      <c r="AG346" s="553"/>
      <c r="AH346" s="553"/>
      <c r="AI346" s="397"/>
      <c r="AJ346" s="555"/>
      <c r="AK346" s="576">
        <f t="shared" si="58"/>
        <v>0</v>
      </c>
      <c r="AL346" s="576">
        <f t="shared" si="59"/>
        <v>0</v>
      </c>
      <c r="AM346" s="599"/>
      <c r="AN346" s="599"/>
      <c r="AO346" s="553"/>
      <c r="AP346" s="553"/>
      <c r="AQ346" s="553"/>
      <c r="AR346" s="553"/>
      <c r="AS346" s="397"/>
      <c r="AT346" s="397"/>
      <c r="AU346" s="397"/>
      <c r="AV346" s="397"/>
      <c r="AW346" s="397"/>
      <c r="AX346" s="397"/>
      <c r="AY346" s="397"/>
      <c r="AZ346" s="397"/>
      <c r="BA346" s="397"/>
      <c r="BB346" s="397"/>
      <c r="BC346" s="397"/>
      <c r="BD346" s="553"/>
      <c r="BE346" s="397"/>
      <c r="BF346" s="397"/>
      <c r="BG346" s="397"/>
      <c r="BH346" s="397"/>
    </row>
    <row r="347" spans="2:60" x14ac:dyDescent="0.35">
      <c r="B347" s="319"/>
      <c r="C347" s="147"/>
      <c r="D347" s="147"/>
      <c r="E347" s="320"/>
      <c r="F347" s="321"/>
      <c r="G347" s="149"/>
      <c r="H347" s="148"/>
      <c r="I347" s="148"/>
      <c r="J347" s="322"/>
      <c r="K347" s="324" t="str">
        <f>IFERROR(INDEX(Lookup!$G$3:$G$6,MATCH(J347,Lookup!$F$3:$F$6,0)),"")</f>
        <v/>
      </c>
      <c r="L347" s="323"/>
      <c r="M347" s="322"/>
      <c r="N347" s="846">
        <f t="shared" si="52"/>
        <v>0</v>
      </c>
      <c r="O347" s="325">
        <f t="shared" si="53"/>
        <v>0</v>
      </c>
      <c r="P347" s="847">
        <f>IF(I347&lt;INDEX(Lookup!$U$2:$U$10,MATCH($D$48,Lookup!$S$2:$S$10,0)),0,IF(U347="X",0,IFERROR(L347*50,0)))</f>
        <v>0</v>
      </c>
      <c r="Q347" s="326">
        <f>IF(I347&lt;INDEX(Lookup!$U$2:$U$10,MATCH($D$48,Lookup!$S$2:$S$10,0)),0,IF(U347="X",0,IFERROR(P347*K347,0)))</f>
        <v>0</v>
      </c>
      <c r="R347" s="326">
        <v>0</v>
      </c>
      <c r="S347" s="424">
        <v>0</v>
      </c>
      <c r="T347" s="322"/>
      <c r="U347" s="143"/>
      <c r="V347" s="397"/>
      <c r="W347" s="555"/>
      <c r="X347" s="576">
        <f t="shared" si="54"/>
        <v>0</v>
      </c>
      <c r="Y347" s="576">
        <f t="shared" si="55"/>
        <v>0</v>
      </c>
      <c r="Z347" s="576">
        <f t="shared" si="56"/>
        <v>0</v>
      </c>
      <c r="AA347" s="576">
        <f t="shared" si="57"/>
        <v>0</v>
      </c>
      <c r="AB347" s="553"/>
      <c r="AC347" s="553"/>
      <c r="AD347" s="553"/>
      <c r="AE347" s="553"/>
      <c r="AF347" s="553"/>
      <c r="AG347" s="553"/>
      <c r="AH347" s="553"/>
      <c r="AI347" s="397"/>
      <c r="AJ347" s="555"/>
      <c r="AK347" s="576">
        <f t="shared" si="58"/>
        <v>0</v>
      </c>
      <c r="AL347" s="576">
        <f t="shared" si="59"/>
        <v>0</v>
      </c>
      <c r="AM347" s="599"/>
      <c r="AN347" s="599"/>
      <c r="AO347" s="553"/>
      <c r="AP347" s="553"/>
      <c r="AQ347" s="553"/>
      <c r="AR347" s="553"/>
      <c r="AS347" s="397"/>
      <c r="AT347" s="397"/>
      <c r="AU347" s="397"/>
      <c r="AV347" s="397"/>
      <c r="AW347" s="397"/>
      <c r="AX347" s="397"/>
      <c r="AY347" s="397"/>
      <c r="AZ347" s="397"/>
      <c r="BA347" s="397"/>
      <c r="BB347" s="397"/>
      <c r="BC347" s="397"/>
      <c r="BD347" s="553"/>
      <c r="BE347" s="397"/>
      <c r="BF347" s="397"/>
      <c r="BG347" s="397"/>
      <c r="BH347" s="397"/>
    </row>
    <row r="348" spans="2:60" x14ac:dyDescent="0.35">
      <c r="B348" s="319"/>
      <c r="C348" s="147"/>
      <c r="D348" s="147"/>
      <c r="E348" s="320"/>
      <c r="F348" s="321"/>
      <c r="G348" s="149"/>
      <c r="H348" s="148"/>
      <c r="I348" s="148"/>
      <c r="J348" s="322"/>
      <c r="K348" s="324" t="str">
        <f>IFERROR(INDEX(Lookup!$G$3:$G$6,MATCH(J348,Lookup!$F$3:$F$6,0)),"")</f>
        <v/>
      </c>
      <c r="L348" s="323"/>
      <c r="M348" s="322"/>
      <c r="N348" s="846">
        <f t="shared" si="52"/>
        <v>0</v>
      </c>
      <c r="O348" s="325">
        <f t="shared" si="53"/>
        <v>0</v>
      </c>
      <c r="P348" s="847">
        <f>IF(I348&lt;INDEX(Lookup!$U$2:$U$10,MATCH($D$48,Lookup!$S$2:$S$10,0)),0,IF(U348="X",0,IFERROR(L348*50,0)))</f>
        <v>0</v>
      </c>
      <c r="Q348" s="326">
        <f>IF(I348&lt;INDEX(Lookup!$U$2:$U$10,MATCH($D$48,Lookup!$S$2:$S$10,0)),0,IF(U348="X",0,IFERROR(P348*K348,0)))</f>
        <v>0</v>
      </c>
      <c r="R348" s="326">
        <v>0</v>
      </c>
      <c r="S348" s="424">
        <v>0</v>
      </c>
      <c r="T348" s="322"/>
      <c r="U348" s="143"/>
      <c r="V348" s="397"/>
      <c r="W348" s="555"/>
      <c r="X348" s="576">
        <f t="shared" si="54"/>
        <v>0</v>
      </c>
      <c r="Y348" s="576">
        <f t="shared" si="55"/>
        <v>0</v>
      </c>
      <c r="Z348" s="576">
        <f t="shared" si="56"/>
        <v>0</v>
      </c>
      <c r="AA348" s="576">
        <f t="shared" si="57"/>
        <v>0</v>
      </c>
      <c r="AB348" s="553"/>
      <c r="AC348" s="553"/>
      <c r="AD348" s="553"/>
      <c r="AE348" s="553"/>
      <c r="AF348" s="553"/>
      <c r="AG348" s="553"/>
      <c r="AH348" s="553"/>
      <c r="AI348" s="397"/>
      <c r="AJ348" s="555"/>
      <c r="AK348" s="576">
        <f t="shared" si="58"/>
        <v>0</v>
      </c>
      <c r="AL348" s="576">
        <f t="shared" si="59"/>
        <v>0</v>
      </c>
      <c r="AM348" s="599"/>
      <c r="AN348" s="599"/>
      <c r="AO348" s="553"/>
      <c r="AP348" s="553"/>
      <c r="AQ348" s="553"/>
      <c r="AR348" s="553"/>
      <c r="AS348" s="397"/>
      <c r="AT348" s="397"/>
      <c r="AU348" s="397"/>
      <c r="AV348" s="397"/>
      <c r="AW348" s="397"/>
      <c r="AX348" s="397"/>
      <c r="AY348" s="397"/>
      <c r="AZ348" s="397"/>
      <c r="BA348" s="397"/>
      <c r="BB348" s="397"/>
      <c r="BC348" s="397"/>
      <c r="BD348" s="553"/>
      <c r="BE348" s="397"/>
      <c r="BF348" s="397"/>
      <c r="BG348" s="397"/>
      <c r="BH348" s="397"/>
    </row>
    <row r="349" spans="2:60" x14ac:dyDescent="0.35">
      <c r="B349" s="319"/>
      <c r="C349" s="147"/>
      <c r="D349" s="147"/>
      <c r="E349" s="320"/>
      <c r="F349" s="321"/>
      <c r="G349" s="149"/>
      <c r="H349" s="148"/>
      <c r="I349" s="148"/>
      <c r="J349" s="322"/>
      <c r="K349" s="324" t="str">
        <f>IFERROR(INDEX(Lookup!$G$3:$G$6,MATCH(J349,Lookup!$F$3:$F$6,0)),"")</f>
        <v/>
      </c>
      <c r="L349" s="323"/>
      <c r="M349" s="322"/>
      <c r="N349" s="846">
        <f t="shared" si="52"/>
        <v>0</v>
      </c>
      <c r="O349" s="325">
        <f t="shared" si="53"/>
        <v>0</v>
      </c>
      <c r="P349" s="847">
        <f>IF(I349&lt;INDEX(Lookup!$U$2:$U$10,MATCH($D$48,Lookup!$S$2:$S$10,0)),0,IF(U349="X",0,IFERROR(L349*50,0)))</f>
        <v>0</v>
      </c>
      <c r="Q349" s="326">
        <f>IF(I349&lt;INDEX(Lookup!$U$2:$U$10,MATCH($D$48,Lookup!$S$2:$S$10,0)),0,IF(U349="X",0,IFERROR(P349*K349,0)))</f>
        <v>0</v>
      </c>
      <c r="R349" s="326">
        <v>0</v>
      </c>
      <c r="S349" s="424">
        <v>0</v>
      </c>
      <c r="T349" s="322"/>
      <c r="U349" s="143"/>
      <c r="V349" s="397"/>
      <c r="W349" s="555"/>
      <c r="X349" s="576">
        <f t="shared" si="54"/>
        <v>0</v>
      </c>
      <c r="Y349" s="576">
        <f t="shared" si="55"/>
        <v>0</v>
      </c>
      <c r="Z349" s="576">
        <f t="shared" si="56"/>
        <v>0</v>
      </c>
      <c r="AA349" s="576">
        <f t="shared" si="57"/>
        <v>0</v>
      </c>
      <c r="AB349" s="553"/>
      <c r="AC349" s="553"/>
      <c r="AD349" s="553"/>
      <c r="AE349" s="553"/>
      <c r="AF349" s="553"/>
      <c r="AG349" s="553"/>
      <c r="AH349" s="553"/>
      <c r="AI349" s="397"/>
      <c r="AJ349" s="555"/>
      <c r="AK349" s="576">
        <f t="shared" si="58"/>
        <v>0</v>
      </c>
      <c r="AL349" s="576">
        <f t="shared" si="59"/>
        <v>0</v>
      </c>
      <c r="AM349" s="599"/>
      <c r="AN349" s="599"/>
      <c r="AO349" s="553"/>
      <c r="AP349" s="553"/>
      <c r="AQ349" s="553"/>
      <c r="AR349" s="553"/>
      <c r="AS349" s="397"/>
      <c r="AT349" s="397"/>
      <c r="AU349" s="397"/>
      <c r="AV349" s="397"/>
      <c r="AW349" s="397"/>
      <c r="AX349" s="397"/>
      <c r="AY349" s="397"/>
      <c r="AZ349" s="397"/>
      <c r="BA349" s="397"/>
      <c r="BB349" s="397"/>
      <c r="BC349" s="397"/>
      <c r="BD349" s="553"/>
      <c r="BE349" s="397"/>
      <c r="BF349" s="397"/>
      <c r="BG349" s="397"/>
      <c r="BH349" s="397"/>
    </row>
    <row r="350" spans="2:60" x14ac:dyDescent="0.35">
      <c r="B350" s="319"/>
      <c r="C350" s="147"/>
      <c r="D350" s="147"/>
      <c r="E350" s="320"/>
      <c r="F350" s="321"/>
      <c r="G350" s="149"/>
      <c r="H350" s="148"/>
      <c r="I350" s="148"/>
      <c r="J350" s="322"/>
      <c r="K350" s="324" t="str">
        <f>IFERROR(INDEX(Lookup!$G$3:$G$6,MATCH(J350,Lookup!$F$3:$F$6,0)),"")</f>
        <v/>
      </c>
      <c r="L350" s="323"/>
      <c r="M350" s="322"/>
      <c r="N350" s="846">
        <f t="shared" si="52"/>
        <v>0</v>
      </c>
      <c r="O350" s="325">
        <f t="shared" si="53"/>
        <v>0</v>
      </c>
      <c r="P350" s="847">
        <f>IF(I350&lt;INDEX(Lookup!$U$2:$U$10,MATCH($D$48,Lookup!$S$2:$S$10,0)),0,IF(U350="X",0,IFERROR(L350*50,0)))</f>
        <v>0</v>
      </c>
      <c r="Q350" s="326">
        <f>IF(I350&lt;INDEX(Lookup!$U$2:$U$10,MATCH($D$48,Lookup!$S$2:$S$10,0)),0,IF(U350="X",0,IFERROR(P350*K350,0)))</f>
        <v>0</v>
      </c>
      <c r="R350" s="326">
        <v>0</v>
      </c>
      <c r="S350" s="424">
        <v>0</v>
      </c>
      <c r="T350" s="322"/>
      <c r="U350" s="143"/>
      <c r="V350" s="397"/>
      <c r="W350" s="555"/>
      <c r="X350" s="576">
        <f t="shared" si="54"/>
        <v>0</v>
      </c>
      <c r="Y350" s="576">
        <f t="shared" si="55"/>
        <v>0</v>
      </c>
      <c r="Z350" s="576">
        <f t="shared" si="56"/>
        <v>0</v>
      </c>
      <c r="AA350" s="576">
        <f t="shared" si="57"/>
        <v>0</v>
      </c>
      <c r="AB350" s="553"/>
      <c r="AC350" s="553"/>
      <c r="AD350" s="553"/>
      <c r="AE350" s="553"/>
      <c r="AF350" s="553"/>
      <c r="AG350" s="553"/>
      <c r="AH350" s="553"/>
      <c r="AI350" s="397"/>
      <c r="AJ350" s="555"/>
      <c r="AK350" s="576">
        <f t="shared" si="58"/>
        <v>0</v>
      </c>
      <c r="AL350" s="576">
        <f t="shared" si="59"/>
        <v>0</v>
      </c>
      <c r="AM350" s="599"/>
      <c r="AN350" s="599"/>
      <c r="AO350" s="553"/>
      <c r="AP350" s="553"/>
      <c r="AQ350" s="553"/>
      <c r="AR350" s="553"/>
      <c r="AS350" s="397"/>
      <c r="AT350" s="397"/>
      <c r="AU350" s="397"/>
      <c r="AV350" s="397"/>
      <c r="AW350" s="397"/>
      <c r="AX350" s="397"/>
      <c r="AY350" s="397"/>
      <c r="AZ350" s="397"/>
      <c r="BA350" s="397"/>
      <c r="BB350" s="397"/>
      <c r="BC350" s="397"/>
      <c r="BD350" s="553"/>
      <c r="BE350" s="397"/>
      <c r="BF350" s="397"/>
      <c r="BG350" s="397"/>
      <c r="BH350" s="397"/>
    </row>
    <row r="351" spans="2:60" x14ac:dyDescent="0.35">
      <c r="B351" s="319"/>
      <c r="C351" s="147"/>
      <c r="D351" s="147"/>
      <c r="E351" s="320"/>
      <c r="F351" s="321"/>
      <c r="G351" s="149"/>
      <c r="H351" s="148"/>
      <c r="I351" s="148"/>
      <c r="J351" s="322"/>
      <c r="K351" s="324" t="str">
        <f>IFERROR(INDEX(Lookup!$G$3:$G$6,MATCH(J351,Lookup!$F$3:$F$6,0)),"")</f>
        <v/>
      </c>
      <c r="L351" s="323"/>
      <c r="M351" s="322"/>
      <c r="N351" s="846">
        <f t="shared" si="52"/>
        <v>0</v>
      </c>
      <c r="O351" s="325">
        <f t="shared" si="53"/>
        <v>0</v>
      </c>
      <c r="P351" s="847">
        <f>IF(I351&lt;INDEX(Lookup!$U$2:$U$10,MATCH($D$48,Lookup!$S$2:$S$10,0)),0,IF(U351="X",0,IFERROR(L351*50,0)))</f>
        <v>0</v>
      </c>
      <c r="Q351" s="326">
        <f>IF(I351&lt;INDEX(Lookup!$U$2:$U$10,MATCH($D$48,Lookup!$S$2:$S$10,0)),0,IF(U351="X",0,IFERROR(P351*K351,0)))</f>
        <v>0</v>
      </c>
      <c r="R351" s="326">
        <v>0</v>
      </c>
      <c r="S351" s="424">
        <v>0</v>
      </c>
      <c r="T351" s="322"/>
      <c r="U351" s="143"/>
      <c r="V351" s="397"/>
      <c r="W351" s="555"/>
      <c r="X351" s="576">
        <f t="shared" si="54"/>
        <v>0</v>
      </c>
      <c r="Y351" s="576">
        <f t="shared" si="55"/>
        <v>0</v>
      </c>
      <c r="Z351" s="576">
        <f t="shared" si="56"/>
        <v>0</v>
      </c>
      <c r="AA351" s="576">
        <f t="shared" si="57"/>
        <v>0</v>
      </c>
      <c r="AB351" s="553"/>
      <c r="AC351" s="553"/>
      <c r="AD351" s="553"/>
      <c r="AE351" s="553"/>
      <c r="AF351" s="553"/>
      <c r="AG351" s="553"/>
      <c r="AH351" s="553"/>
      <c r="AI351" s="397"/>
      <c r="AJ351" s="555"/>
      <c r="AK351" s="576">
        <f t="shared" si="58"/>
        <v>0</v>
      </c>
      <c r="AL351" s="576">
        <f t="shared" si="59"/>
        <v>0</v>
      </c>
      <c r="AM351" s="599"/>
      <c r="AN351" s="599"/>
      <c r="AO351" s="553"/>
      <c r="AP351" s="553"/>
      <c r="AQ351" s="553"/>
      <c r="AR351" s="553"/>
      <c r="AS351" s="397"/>
      <c r="AT351" s="397"/>
      <c r="AU351" s="397"/>
      <c r="AV351" s="397"/>
      <c r="AW351" s="397"/>
      <c r="AX351" s="397"/>
      <c r="AY351" s="397"/>
      <c r="AZ351" s="397"/>
      <c r="BA351" s="397"/>
      <c r="BB351" s="397"/>
      <c r="BC351" s="397"/>
      <c r="BD351" s="553"/>
      <c r="BE351" s="397"/>
      <c r="BF351" s="397"/>
      <c r="BG351" s="397"/>
      <c r="BH351" s="397"/>
    </row>
    <row r="352" spans="2:60" x14ac:dyDescent="0.35">
      <c r="B352" s="319"/>
      <c r="C352" s="147"/>
      <c r="D352" s="147"/>
      <c r="E352" s="320"/>
      <c r="F352" s="321"/>
      <c r="G352" s="149"/>
      <c r="H352" s="148"/>
      <c r="I352" s="148"/>
      <c r="J352" s="322"/>
      <c r="K352" s="324" t="str">
        <f>IFERROR(INDEX(Lookup!$G$3:$G$6,MATCH(J352,Lookup!$F$3:$F$6,0)),"")</f>
        <v/>
      </c>
      <c r="L352" s="323"/>
      <c r="M352" s="322"/>
      <c r="N352" s="846">
        <f t="shared" si="52"/>
        <v>0</v>
      </c>
      <c r="O352" s="325">
        <f t="shared" si="53"/>
        <v>0</v>
      </c>
      <c r="P352" s="847">
        <f>IF(I352&lt;INDEX(Lookup!$U$2:$U$10,MATCH($D$48,Lookup!$S$2:$S$10,0)),0,IF(U352="X",0,IFERROR(L352*50,0)))</f>
        <v>0</v>
      </c>
      <c r="Q352" s="326">
        <f>IF(I352&lt;INDEX(Lookup!$U$2:$U$10,MATCH($D$48,Lookup!$S$2:$S$10,0)),0,IF(U352="X",0,IFERROR(P352*K352,0)))</f>
        <v>0</v>
      </c>
      <c r="R352" s="326">
        <v>0</v>
      </c>
      <c r="S352" s="424">
        <v>0</v>
      </c>
      <c r="T352" s="322"/>
      <c r="U352" s="143"/>
      <c r="V352" s="397"/>
      <c r="W352" s="555"/>
      <c r="X352" s="576">
        <f t="shared" si="54"/>
        <v>0</v>
      </c>
      <c r="Y352" s="576">
        <f t="shared" si="55"/>
        <v>0</v>
      </c>
      <c r="Z352" s="576">
        <f t="shared" si="56"/>
        <v>0</v>
      </c>
      <c r="AA352" s="576">
        <f t="shared" si="57"/>
        <v>0</v>
      </c>
      <c r="AB352" s="553"/>
      <c r="AC352" s="553"/>
      <c r="AD352" s="553"/>
      <c r="AE352" s="553"/>
      <c r="AF352" s="553"/>
      <c r="AG352" s="553"/>
      <c r="AH352" s="553"/>
      <c r="AI352" s="397"/>
      <c r="AJ352" s="555"/>
      <c r="AK352" s="576">
        <f t="shared" si="58"/>
        <v>0</v>
      </c>
      <c r="AL352" s="576">
        <f t="shared" si="59"/>
        <v>0</v>
      </c>
      <c r="AM352" s="599"/>
      <c r="AN352" s="599"/>
      <c r="AO352" s="553"/>
      <c r="AP352" s="553"/>
      <c r="AQ352" s="553"/>
      <c r="AR352" s="553"/>
      <c r="AS352" s="397"/>
      <c r="AT352" s="397"/>
      <c r="AU352" s="397"/>
      <c r="AV352" s="397"/>
      <c r="AW352" s="397"/>
      <c r="AX352" s="397"/>
      <c r="AY352" s="397"/>
      <c r="AZ352" s="397"/>
      <c r="BA352" s="397"/>
      <c r="BB352" s="397"/>
      <c r="BC352" s="397"/>
      <c r="BD352" s="553"/>
      <c r="BE352" s="397"/>
      <c r="BF352" s="397"/>
      <c r="BG352" s="397"/>
      <c r="BH352" s="397"/>
    </row>
    <row r="353" spans="2:60" x14ac:dyDescent="0.35">
      <c r="B353" s="319"/>
      <c r="C353" s="147"/>
      <c r="D353" s="147"/>
      <c r="E353" s="320"/>
      <c r="F353" s="321"/>
      <c r="G353" s="149"/>
      <c r="H353" s="148"/>
      <c r="I353" s="148"/>
      <c r="J353" s="322"/>
      <c r="K353" s="324" t="str">
        <f>IFERROR(INDEX(Lookup!$G$3:$G$6,MATCH(J353,Lookup!$F$3:$F$6,0)),"")</f>
        <v/>
      </c>
      <c r="L353" s="323"/>
      <c r="M353" s="322"/>
      <c r="N353" s="846">
        <f t="shared" si="52"/>
        <v>0</v>
      </c>
      <c r="O353" s="325">
        <f t="shared" si="53"/>
        <v>0</v>
      </c>
      <c r="P353" s="847">
        <f>IF(I353&lt;INDEX(Lookup!$U$2:$U$10,MATCH($D$48,Lookup!$S$2:$S$10,0)),0,IF(U353="X",0,IFERROR(L353*50,0)))</f>
        <v>0</v>
      </c>
      <c r="Q353" s="326">
        <f>IF(I353&lt;INDEX(Lookup!$U$2:$U$10,MATCH($D$48,Lookup!$S$2:$S$10,0)),0,IF(U353="X",0,IFERROR(P353*K353,0)))</f>
        <v>0</v>
      </c>
      <c r="R353" s="326">
        <v>0</v>
      </c>
      <c r="S353" s="424">
        <v>0</v>
      </c>
      <c r="T353" s="322"/>
      <c r="U353" s="143"/>
      <c r="V353" s="397"/>
      <c r="W353" s="555"/>
      <c r="X353" s="576">
        <f t="shared" si="54"/>
        <v>0</v>
      </c>
      <c r="Y353" s="576">
        <f t="shared" si="55"/>
        <v>0</v>
      </c>
      <c r="Z353" s="576">
        <f t="shared" si="56"/>
        <v>0</v>
      </c>
      <c r="AA353" s="576">
        <f t="shared" si="57"/>
        <v>0</v>
      </c>
      <c r="AB353" s="553"/>
      <c r="AC353" s="553"/>
      <c r="AD353" s="553"/>
      <c r="AE353" s="553"/>
      <c r="AF353" s="553"/>
      <c r="AG353" s="553"/>
      <c r="AH353" s="553"/>
      <c r="AI353" s="397"/>
      <c r="AJ353" s="555"/>
      <c r="AK353" s="576">
        <f t="shared" si="58"/>
        <v>0</v>
      </c>
      <c r="AL353" s="576">
        <f t="shared" si="59"/>
        <v>0</v>
      </c>
      <c r="AM353" s="599"/>
      <c r="AN353" s="599"/>
      <c r="AO353" s="553"/>
      <c r="AP353" s="553"/>
      <c r="AQ353" s="553"/>
      <c r="AR353" s="553"/>
      <c r="AS353" s="397"/>
      <c r="AT353" s="397"/>
      <c r="AU353" s="397"/>
      <c r="AV353" s="397"/>
      <c r="AW353" s="397"/>
      <c r="AX353" s="397"/>
      <c r="AY353" s="397"/>
      <c r="AZ353" s="397"/>
      <c r="BA353" s="397"/>
      <c r="BB353" s="397"/>
      <c r="BC353" s="397"/>
      <c r="BD353" s="553"/>
      <c r="BE353" s="397"/>
      <c r="BF353" s="397"/>
      <c r="BG353" s="397"/>
      <c r="BH353" s="397"/>
    </row>
    <row r="354" spans="2:60" x14ac:dyDescent="0.35">
      <c r="B354" s="319"/>
      <c r="C354" s="147"/>
      <c r="D354" s="147"/>
      <c r="E354" s="320"/>
      <c r="F354" s="321"/>
      <c r="G354" s="149"/>
      <c r="H354" s="148"/>
      <c r="I354" s="148"/>
      <c r="J354" s="322"/>
      <c r="K354" s="324" t="str">
        <f>IFERROR(INDEX(Lookup!$G$3:$G$6,MATCH(J354,Lookup!$F$3:$F$6,0)),"")</f>
        <v/>
      </c>
      <c r="L354" s="323"/>
      <c r="M354" s="322"/>
      <c r="N354" s="846">
        <f t="shared" si="52"/>
        <v>0</v>
      </c>
      <c r="O354" s="325">
        <f t="shared" si="53"/>
        <v>0</v>
      </c>
      <c r="P354" s="847">
        <f>IF(I354&lt;INDEX(Lookup!$U$2:$U$10,MATCH($D$48,Lookup!$S$2:$S$10,0)),0,IF(U354="X",0,IFERROR(L354*50,0)))</f>
        <v>0</v>
      </c>
      <c r="Q354" s="326">
        <f>IF(I354&lt;INDEX(Lookup!$U$2:$U$10,MATCH($D$48,Lookup!$S$2:$S$10,0)),0,IF(U354="X",0,IFERROR(P354*K354,0)))</f>
        <v>0</v>
      </c>
      <c r="R354" s="326">
        <v>0</v>
      </c>
      <c r="S354" s="424">
        <v>0</v>
      </c>
      <c r="T354" s="322"/>
      <c r="U354" s="143"/>
      <c r="V354" s="397"/>
      <c r="W354" s="555"/>
      <c r="X354" s="576">
        <f t="shared" si="54"/>
        <v>0</v>
      </c>
      <c r="Y354" s="576">
        <f t="shared" si="55"/>
        <v>0</v>
      </c>
      <c r="Z354" s="576">
        <f t="shared" si="56"/>
        <v>0</v>
      </c>
      <c r="AA354" s="576">
        <f t="shared" si="57"/>
        <v>0</v>
      </c>
      <c r="AB354" s="553"/>
      <c r="AC354" s="553"/>
      <c r="AD354" s="553"/>
      <c r="AE354" s="553"/>
      <c r="AF354" s="553"/>
      <c r="AG354" s="553"/>
      <c r="AH354" s="553"/>
      <c r="AI354" s="397"/>
      <c r="AJ354" s="555"/>
      <c r="AK354" s="576">
        <f t="shared" si="58"/>
        <v>0</v>
      </c>
      <c r="AL354" s="576">
        <f t="shared" si="59"/>
        <v>0</v>
      </c>
      <c r="AM354" s="599"/>
      <c r="AN354" s="599"/>
      <c r="AO354" s="553"/>
      <c r="AP354" s="553"/>
      <c r="AQ354" s="553"/>
      <c r="AR354" s="553"/>
      <c r="AS354" s="397"/>
      <c r="AT354" s="397"/>
      <c r="AU354" s="397"/>
      <c r="AV354" s="397"/>
      <c r="AW354" s="397"/>
      <c r="AX354" s="397"/>
      <c r="AY354" s="397"/>
      <c r="AZ354" s="397"/>
      <c r="BA354" s="397"/>
      <c r="BB354" s="397"/>
      <c r="BC354" s="397"/>
      <c r="BD354" s="553"/>
      <c r="BE354" s="397"/>
      <c r="BF354" s="397"/>
      <c r="BG354" s="397"/>
      <c r="BH354" s="397"/>
    </row>
    <row r="355" spans="2:60" x14ac:dyDescent="0.35">
      <c r="B355" s="319"/>
      <c r="C355" s="147"/>
      <c r="D355" s="147"/>
      <c r="E355" s="320"/>
      <c r="F355" s="321"/>
      <c r="G355" s="149"/>
      <c r="H355" s="148"/>
      <c r="I355" s="148"/>
      <c r="J355" s="322"/>
      <c r="K355" s="324" t="str">
        <f>IFERROR(INDEX(Lookup!$G$3:$G$6,MATCH(J355,Lookup!$F$3:$F$6,0)),"")</f>
        <v/>
      </c>
      <c r="L355" s="323"/>
      <c r="M355" s="322"/>
      <c r="N355" s="846">
        <f t="shared" si="52"/>
        <v>0</v>
      </c>
      <c r="O355" s="325">
        <f t="shared" si="53"/>
        <v>0</v>
      </c>
      <c r="P355" s="847">
        <f>IF(I355&lt;INDEX(Lookup!$U$2:$U$10,MATCH($D$48,Lookup!$S$2:$S$10,0)),0,IF(U355="X",0,IFERROR(L355*50,0)))</f>
        <v>0</v>
      </c>
      <c r="Q355" s="326">
        <f>IF(I355&lt;INDEX(Lookup!$U$2:$U$10,MATCH($D$48,Lookup!$S$2:$S$10,0)),0,IF(U355="X",0,IFERROR(P355*K355,0)))</f>
        <v>0</v>
      </c>
      <c r="R355" s="326">
        <v>0</v>
      </c>
      <c r="S355" s="424">
        <v>0</v>
      </c>
      <c r="T355" s="322"/>
      <c r="U355" s="143"/>
      <c r="V355" s="397"/>
      <c r="W355" s="555"/>
      <c r="X355" s="576">
        <f t="shared" si="54"/>
        <v>0</v>
      </c>
      <c r="Y355" s="576">
        <f t="shared" si="55"/>
        <v>0</v>
      </c>
      <c r="Z355" s="576">
        <f t="shared" si="56"/>
        <v>0</v>
      </c>
      <c r="AA355" s="576">
        <f t="shared" si="57"/>
        <v>0</v>
      </c>
      <c r="AB355" s="553"/>
      <c r="AC355" s="553"/>
      <c r="AD355" s="553"/>
      <c r="AE355" s="553"/>
      <c r="AF355" s="553"/>
      <c r="AG355" s="553"/>
      <c r="AH355" s="553"/>
      <c r="AI355" s="397"/>
      <c r="AJ355" s="555"/>
      <c r="AK355" s="576">
        <f t="shared" si="58"/>
        <v>0</v>
      </c>
      <c r="AL355" s="576">
        <f t="shared" si="59"/>
        <v>0</v>
      </c>
      <c r="AM355" s="599"/>
      <c r="AN355" s="599"/>
      <c r="AO355" s="553"/>
      <c r="AP355" s="553"/>
      <c r="AQ355" s="553"/>
      <c r="AR355" s="553"/>
      <c r="AS355" s="397"/>
      <c r="AT355" s="397"/>
      <c r="AU355" s="397"/>
      <c r="AV355" s="397"/>
      <c r="AW355" s="397"/>
      <c r="AX355" s="397"/>
      <c r="AY355" s="397"/>
      <c r="AZ355" s="397"/>
      <c r="BA355" s="397"/>
      <c r="BB355" s="397"/>
      <c r="BC355" s="397"/>
      <c r="BD355" s="553"/>
      <c r="BE355" s="397"/>
      <c r="BF355" s="397"/>
      <c r="BG355" s="397"/>
      <c r="BH355" s="397"/>
    </row>
    <row r="356" spans="2:60" x14ac:dyDescent="0.35">
      <c r="B356" s="319"/>
      <c r="C356" s="147"/>
      <c r="D356" s="147"/>
      <c r="E356" s="320"/>
      <c r="F356" s="321"/>
      <c r="G356" s="149"/>
      <c r="H356" s="148"/>
      <c r="I356" s="148"/>
      <c r="J356" s="322"/>
      <c r="K356" s="324" t="str">
        <f>IFERROR(INDEX(Lookup!$G$3:$G$6,MATCH(J356,Lookup!$F$3:$F$6,0)),"")</f>
        <v/>
      </c>
      <c r="L356" s="323"/>
      <c r="M356" s="322"/>
      <c r="N356" s="846">
        <f t="shared" si="52"/>
        <v>0</v>
      </c>
      <c r="O356" s="325">
        <f t="shared" si="53"/>
        <v>0</v>
      </c>
      <c r="P356" s="847">
        <f>IF(I356&lt;INDEX(Lookup!$U$2:$U$10,MATCH($D$48,Lookup!$S$2:$S$10,0)),0,IF(U356="X",0,IFERROR(L356*50,0)))</f>
        <v>0</v>
      </c>
      <c r="Q356" s="326">
        <f>IF(I356&lt;INDEX(Lookup!$U$2:$U$10,MATCH($D$48,Lookup!$S$2:$S$10,0)),0,IF(U356="X",0,IFERROR(P356*K356,0)))</f>
        <v>0</v>
      </c>
      <c r="R356" s="326">
        <v>0</v>
      </c>
      <c r="S356" s="424">
        <v>0</v>
      </c>
      <c r="T356" s="322"/>
      <c r="U356" s="143"/>
      <c r="V356" s="397"/>
      <c r="W356" s="555"/>
      <c r="X356" s="576">
        <f t="shared" si="54"/>
        <v>0</v>
      </c>
      <c r="Y356" s="576">
        <f t="shared" si="55"/>
        <v>0</v>
      </c>
      <c r="Z356" s="576">
        <f t="shared" si="56"/>
        <v>0</v>
      </c>
      <c r="AA356" s="576">
        <f t="shared" si="57"/>
        <v>0</v>
      </c>
      <c r="AB356" s="553"/>
      <c r="AC356" s="553"/>
      <c r="AD356" s="553"/>
      <c r="AE356" s="553"/>
      <c r="AF356" s="553"/>
      <c r="AG356" s="553"/>
      <c r="AH356" s="553"/>
      <c r="AI356" s="397"/>
      <c r="AJ356" s="555"/>
      <c r="AK356" s="576">
        <f t="shared" si="58"/>
        <v>0</v>
      </c>
      <c r="AL356" s="576">
        <f t="shared" si="59"/>
        <v>0</v>
      </c>
      <c r="AM356" s="599"/>
      <c r="AN356" s="599"/>
      <c r="AO356" s="553"/>
      <c r="AP356" s="553"/>
      <c r="AQ356" s="553"/>
      <c r="AR356" s="553"/>
      <c r="AS356" s="397"/>
      <c r="AT356" s="397"/>
      <c r="AU356" s="397"/>
      <c r="AV356" s="397"/>
      <c r="AW356" s="397"/>
      <c r="AX356" s="397"/>
      <c r="AY356" s="397"/>
      <c r="AZ356" s="397"/>
      <c r="BA356" s="397"/>
      <c r="BB356" s="397"/>
      <c r="BC356" s="397"/>
      <c r="BD356" s="553"/>
      <c r="BE356" s="397"/>
      <c r="BF356" s="397"/>
      <c r="BG356" s="397"/>
      <c r="BH356" s="397"/>
    </row>
    <row r="357" spans="2:60" x14ac:dyDescent="0.35">
      <c r="B357" s="319"/>
      <c r="C357" s="147"/>
      <c r="D357" s="147"/>
      <c r="E357" s="320"/>
      <c r="F357" s="321"/>
      <c r="G357" s="149"/>
      <c r="H357" s="148"/>
      <c r="I357" s="148"/>
      <c r="J357" s="322"/>
      <c r="K357" s="324" t="str">
        <f>IFERROR(INDEX(Lookup!$G$3:$G$6,MATCH(J357,Lookup!$F$3:$F$6,0)),"")</f>
        <v/>
      </c>
      <c r="L357" s="323"/>
      <c r="M357" s="322"/>
      <c r="N357" s="846">
        <f t="shared" si="52"/>
        <v>0</v>
      </c>
      <c r="O357" s="325">
        <f t="shared" si="53"/>
        <v>0</v>
      </c>
      <c r="P357" s="847">
        <f>IF(I357&lt;INDEX(Lookup!$U$2:$U$10,MATCH($D$48,Lookup!$S$2:$S$10,0)),0,IF(U357="X",0,IFERROR(L357*50,0)))</f>
        <v>0</v>
      </c>
      <c r="Q357" s="326">
        <f>IF(I357&lt;INDEX(Lookup!$U$2:$U$10,MATCH($D$48,Lookup!$S$2:$S$10,0)),0,IF(U357="X",0,IFERROR(P357*K357,0)))</f>
        <v>0</v>
      </c>
      <c r="R357" s="326">
        <v>0</v>
      </c>
      <c r="S357" s="424">
        <v>0</v>
      </c>
      <c r="T357" s="322"/>
      <c r="U357" s="143"/>
      <c r="V357" s="397"/>
      <c r="W357" s="555"/>
      <c r="X357" s="576">
        <f t="shared" si="54"/>
        <v>0</v>
      </c>
      <c r="Y357" s="576">
        <f t="shared" si="55"/>
        <v>0</v>
      </c>
      <c r="Z357" s="576">
        <f t="shared" si="56"/>
        <v>0</v>
      </c>
      <c r="AA357" s="576">
        <f t="shared" si="57"/>
        <v>0</v>
      </c>
      <c r="AB357" s="553"/>
      <c r="AC357" s="553"/>
      <c r="AD357" s="553"/>
      <c r="AE357" s="553"/>
      <c r="AF357" s="553"/>
      <c r="AG357" s="553"/>
      <c r="AH357" s="553"/>
      <c r="AI357" s="397"/>
      <c r="AJ357" s="555"/>
      <c r="AK357" s="576">
        <f t="shared" si="58"/>
        <v>0</v>
      </c>
      <c r="AL357" s="576">
        <f t="shared" si="59"/>
        <v>0</v>
      </c>
      <c r="AM357" s="599"/>
      <c r="AN357" s="599"/>
      <c r="AO357" s="553"/>
      <c r="AP357" s="553"/>
      <c r="AQ357" s="553"/>
      <c r="AR357" s="553"/>
      <c r="AS357" s="397"/>
      <c r="AT357" s="397"/>
      <c r="AU357" s="397"/>
      <c r="AV357" s="397"/>
      <c r="AW357" s="397"/>
      <c r="AX357" s="397"/>
      <c r="AY357" s="397"/>
      <c r="AZ357" s="397"/>
      <c r="BA357" s="397"/>
      <c r="BB357" s="397"/>
      <c r="BC357" s="397"/>
      <c r="BD357" s="553"/>
      <c r="BE357" s="397"/>
      <c r="BF357" s="397"/>
      <c r="BG357" s="397"/>
      <c r="BH357" s="397"/>
    </row>
    <row r="358" spans="2:60" x14ac:dyDescent="0.35">
      <c r="B358" s="319"/>
      <c r="C358" s="147"/>
      <c r="D358" s="147"/>
      <c r="E358" s="320"/>
      <c r="F358" s="321"/>
      <c r="G358" s="149"/>
      <c r="H358" s="148"/>
      <c r="I358" s="148"/>
      <c r="J358" s="322"/>
      <c r="K358" s="324" t="str">
        <f>IFERROR(INDEX(Lookup!$G$3:$G$6,MATCH(J358,Lookup!$F$3:$F$6,0)),"")</f>
        <v/>
      </c>
      <c r="L358" s="323"/>
      <c r="M358" s="322"/>
      <c r="N358" s="846">
        <f t="shared" si="52"/>
        <v>0</v>
      </c>
      <c r="O358" s="325">
        <f t="shared" si="53"/>
        <v>0</v>
      </c>
      <c r="P358" s="847">
        <f>IF(I358&lt;INDEX(Lookup!$U$2:$U$10,MATCH($D$48,Lookup!$S$2:$S$10,0)),0,IF(U358="X",0,IFERROR(L358*50,0)))</f>
        <v>0</v>
      </c>
      <c r="Q358" s="326">
        <f>IF(I358&lt;INDEX(Lookup!$U$2:$U$10,MATCH($D$48,Lookup!$S$2:$S$10,0)),0,IF(U358="X",0,IFERROR(P358*K358,0)))</f>
        <v>0</v>
      </c>
      <c r="R358" s="326">
        <v>0</v>
      </c>
      <c r="S358" s="424">
        <v>0</v>
      </c>
      <c r="T358" s="322"/>
      <c r="U358" s="143"/>
      <c r="V358" s="397"/>
      <c r="W358" s="555"/>
      <c r="X358" s="576">
        <f t="shared" si="54"/>
        <v>0</v>
      </c>
      <c r="Y358" s="576">
        <f t="shared" si="55"/>
        <v>0</v>
      </c>
      <c r="Z358" s="576">
        <f t="shared" si="56"/>
        <v>0</v>
      </c>
      <c r="AA358" s="576">
        <f t="shared" si="57"/>
        <v>0</v>
      </c>
      <c r="AB358" s="553"/>
      <c r="AC358" s="553"/>
      <c r="AD358" s="553"/>
      <c r="AE358" s="553"/>
      <c r="AF358" s="553"/>
      <c r="AG358" s="553"/>
      <c r="AH358" s="553"/>
      <c r="AI358" s="397"/>
      <c r="AJ358" s="555"/>
      <c r="AK358" s="576">
        <f t="shared" si="58"/>
        <v>0</v>
      </c>
      <c r="AL358" s="576">
        <f t="shared" si="59"/>
        <v>0</v>
      </c>
      <c r="AM358" s="599"/>
      <c r="AN358" s="599"/>
      <c r="AO358" s="553"/>
      <c r="AP358" s="553"/>
      <c r="AQ358" s="553"/>
      <c r="AR358" s="553"/>
      <c r="AS358" s="397"/>
      <c r="AT358" s="397"/>
      <c r="AU358" s="397"/>
      <c r="AV358" s="397"/>
      <c r="AW358" s="397"/>
      <c r="AX358" s="397"/>
      <c r="AY358" s="397"/>
      <c r="AZ358" s="397"/>
      <c r="BA358" s="397"/>
      <c r="BB358" s="397"/>
      <c r="BC358" s="397"/>
      <c r="BD358" s="553"/>
      <c r="BE358" s="397"/>
      <c r="BF358" s="397"/>
      <c r="BG358" s="397"/>
      <c r="BH358" s="397"/>
    </row>
    <row r="359" spans="2:60" x14ac:dyDescent="0.35">
      <c r="B359" s="319"/>
      <c r="C359" s="147"/>
      <c r="D359" s="147"/>
      <c r="E359" s="320"/>
      <c r="F359" s="321"/>
      <c r="G359" s="149"/>
      <c r="H359" s="148"/>
      <c r="I359" s="148"/>
      <c r="J359" s="322"/>
      <c r="K359" s="324" t="str">
        <f>IFERROR(INDEX(Lookup!$G$3:$G$6,MATCH(J359,Lookup!$F$3:$F$6,0)),"")</f>
        <v/>
      </c>
      <c r="L359" s="323"/>
      <c r="M359" s="322"/>
      <c r="N359" s="846">
        <f t="shared" si="52"/>
        <v>0</v>
      </c>
      <c r="O359" s="325">
        <f t="shared" si="53"/>
        <v>0</v>
      </c>
      <c r="P359" s="847">
        <f>IF(I359&lt;INDEX(Lookup!$U$2:$U$10,MATCH($D$48,Lookup!$S$2:$S$10,0)),0,IF(U359="X",0,IFERROR(L359*50,0)))</f>
        <v>0</v>
      </c>
      <c r="Q359" s="326">
        <f>IF(I359&lt;INDEX(Lookup!$U$2:$U$10,MATCH($D$48,Lookup!$S$2:$S$10,0)),0,IF(U359="X",0,IFERROR(P359*K359,0)))</f>
        <v>0</v>
      </c>
      <c r="R359" s="326">
        <v>0</v>
      </c>
      <c r="S359" s="424">
        <v>0</v>
      </c>
      <c r="T359" s="322"/>
      <c r="U359" s="143"/>
      <c r="V359" s="397"/>
      <c r="W359" s="555"/>
      <c r="X359" s="576">
        <f t="shared" si="54"/>
        <v>0</v>
      </c>
      <c r="Y359" s="576">
        <f t="shared" si="55"/>
        <v>0</v>
      </c>
      <c r="Z359" s="576">
        <f t="shared" si="56"/>
        <v>0</v>
      </c>
      <c r="AA359" s="576">
        <f t="shared" si="57"/>
        <v>0</v>
      </c>
      <c r="AB359" s="553"/>
      <c r="AC359" s="553"/>
      <c r="AD359" s="553"/>
      <c r="AE359" s="553"/>
      <c r="AF359" s="553"/>
      <c r="AG359" s="553"/>
      <c r="AH359" s="553"/>
      <c r="AI359" s="397"/>
      <c r="AJ359" s="555"/>
      <c r="AK359" s="576">
        <f t="shared" si="58"/>
        <v>0</v>
      </c>
      <c r="AL359" s="576">
        <f t="shared" si="59"/>
        <v>0</v>
      </c>
      <c r="AM359" s="599"/>
      <c r="AN359" s="599"/>
      <c r="AO359" s="553"/>
      <c r="AP359" s="553"/>
      <c r="AQ359" s="553"/>
      <c r="AR359" s="553"/>
      <c r="AS359" s="397"/>
      <c r="AT359" s="397"/>
      <c r="AU359" s="397"/>
      <c r="AV359" s="397"/>
      <c r="AW359" s="397"/>
      <c r="AX359" s="397"/>
      <c r="AY359" s="397"/>
      <c r="AZ359" s="397"/>
      <c r="BA359" s="397"/>
      <c r="BB359" s="397"/>
      <c r="BC359" s="397"/>
      <c r="BD359" s="553"/>
      <c r="BE359" s="397"/>
      <c r="BF359" s="397"/>
      <c r="BG359" s="397"/>
      <c r="BH359" s="397"/>
    </row>
    <row r="360" spans="2:60" x14ac:dyDescent="0.35">
      <c r="B360" s="319"/>
      <c r="C360" s="147"/>
      <c r="D360" s="147"/>
      <c r="E360" s="320"/>
      <c r="F360" s="321"/>
      <c r="G360" s="149"/>
      <c r="H360" s="148"/>
      <c r="I360" s="148"/>
      <c r="J360" s="322"/>
      <c r="K360" s="324" t="str">
        <f>IFERROR(INDEX(Lookup!$G$3:$G$6,MATCH(J360,Lookup!$F$3:$F$6,0)),"")</f>
        <v/>
      </c>
      <c r="L360" s="323"/>
      <c r="M360" s="322"/>
      <c r="N360" s="846">
        <f t="shared" si="52"/>
        <v>0</v>
      </c>
      <c r="O360" s="325">
        <f t="shared" si="53"/>
        <v>0</v>
      </c>
      <c r="P360" s="847">
        <f>IF(I360&lt;INDEX(Lookup!$U$2:$U$10,MATCH($D$48,Lookup!$S$2:$S$10,0)),0,IF(U360="X",0,IFERROR(L360*50,0)))</f>
        <v>0</v>
      </c>
      <c r="Q360" s="326">
        <f>IF(I360&lt;INDEX(Lookup!$U$2:$U$10,MATCH($D$48,Lookup!$S$2:$S$10,0)),0,IF(U360="X",0,IFERROR(P360*K360,0)))</f>
        <v>0</v>
      </c>
      <c r="R360" s="326">
        <v>0</v>
      </c>
      <c r="S360" s="424">
        <v>0</v>
      </c>
      <c r="T360" s="322"/>
      <c r="U360" s="143"/>
      <c r="V360" s="397"/>
      <c r="W360" s="555"/>
      <c r="X360" s="576">
        <f t="shared" si="54"/>
        <v>0</v>
      </c>
      <c r="Y360" s="576">
        <f t="shared" si="55"/>
        <v>0</v>
      </c>
      <c r="Z360" s="576">
        <f t="shared" si="56"/>
        <v>0</v>
      </c>
      <c r="AA360" s="576">
        <f t="shared" si="57"/>
        <v>0</v>
      </c>
      <c r="AB360" s="553"/>
      <c r="AC360" s="553"/>
      <c r="AD360" s="553"/>
      <c r="AE360" s="553"/>
      <c r="AF360" s="553"/>
      <c r="AG360" s="553"/>
      <c r="AH360" s="553"/>
      <c r="AI360" s="397"/>
      <c r="AJ360" s="555"/>
      <c r="AK360" s="576">
        <f t="shared" si="58"/>
        <v>0</v>
      </c>
      <c r="AL360" s="576">
        <f t="shared" si="59"/>
        <v>0</v>
      </c>
      <c r="AM360" s="599"/>
      <c r="AN360" s="599"/>
      <c r="AO360" s="553"/>
      <c r="AP360" s="553"/>
      <c r="AQ360" s="553"/>
      <c r="AR360" s="553"/>
      <c r="AS360" s="397"/>
      <c r="AT360" s="397"/>
      <c r="AU360" s="397"/>
      <c r="AV360" s="397"/>
      <c r="AW360" s="397"/>
      <c r="AX360" s="397"/>
      <c r="AY360" s="397"/>
      <c r="AZ360" s="397"/>
      <c r="BA360" s="397"/>
      <c r="BB360" s="397"/>
      <c r="BC360" s="397"/>
      <c r="BD360" s="553"/>
      <c r="BE360" s="397"/>
      <c r="BF360" s="397"/>
      <c r="BG360" s="397"/>
      <c r="BH360" s="397"/>
    </row>
    <row r="361" spans="2:60" x14ac:dyDescent="0.35">
      <c r="B361" s="319"/>
      <c r="C361" s="147"/>
      <c r="D361" s="147"/>
      <c r="E361" s="320"/>
      <c r="F361" s="321"/>
      <c r="G361" s="149"/>
      <c r="H361" s="148"/>
      <c r="I361" s="148"/>
      <c r="J361" s="322"/>
      <c r="K361" s="324" t="str">
        <f>IFERROR(INDEX(Lookup!$G$3:$G$6,MATCH(J361,Lookup!$F$3:$F$6,0)),"")</f>
        <v/>
      </c>
      <c r="L361" s="323"/>
      <c r="M361" s="322"/>
      <c r="N361" s="846">
        <f t="shared" si="52"/>
        <v>0</v>
      </c>
      <c r="O361" s="325">
        <f t="shared" si="53"/>
        <v>0</v>
      </c>
      <c r="P361" s="847">
        <f>IF(I361&lt;INDEX(Lookup!$U$2:$U$10,MATCH($D$48,Lookup!$S$2:$S$10,0)),0,IF(U361="X",0,IFERROR(L361*50,0)))</f>
        <v>0</v>
      </c>
      <c r="Q361" s="326">
        <f>IF(I361&lt;INDEX(Lookup!$U$2:$U$10,MATCH($D$48,Lookup!$S$2:$S$10,0)),0,IF(U361="X",0,IFERROR(P361*K361,0)))</f>
        <v>0</v>
      </c>
      <c r="R361" s="326">
        <v>0</v>
      </c>
      <c r="S361" s="424">
        <v>0</v>
      </c>
      <c r="T361" s="322"/>
      <c r="U361" s="143"/>
      <c r="V361" s="397"/>
      <c r="W361" s="555"/>
      <c r="X361" s="576">
        <f t="shared" si="54"/>
        <v>0</v>
      </c>
      <c r="Y361" s="576">
        <f t="shared" si="55"/>
        <v>0</v>
      </c>
      <c r="Z361" s="576">
        <f t="shared" si="56"/>
        <v>0</v>
      </c>
      <c r="AA361" s="576">
        <f t="shared" si="57"/>
        <v>0</v>
      </c>
      <c r="AB361" s="553"/>
      <c r="AC361" s="553"/>
      <c r="AD361" s="553"/>
      <c r="AE361" s="553"/>
      <c r="AF361" s="553"/>
      <c r="AG361" s="553"/>
      <c r="AH361" s="553"/>
      <c r="AI361" s="397"/>
      <c r="AJ361" s="555"/>
      <c r="AK361" s="576">
        <f t="shared" si="58"/>
        <v>0</v>
      </c>
      <c r="AL361" s="576">
        <f t="shared" si="59"/>
        <v>0</v>
      </c>
      <c r="AM361" s="599"/>
      <c r="AN361" s="599"/>
      <c r="AO361" s="553"/>
      <c r="AP361" s="553"/>
      <c r="AQ361" s="553"/>
      <c r="AR361" s="553"/>
      <c r="AS361" s="397"/>
      <c r="AT361" s="397"/>
      <c r="AU361" s="397"/>
      <c r="AV361" s="397"/>
      <c r="AW361" s="397"/>
      <c r="AX361" s="397"/>
      <c r="AY361" s="397"/>
      <c r="AZ361" s="397"/>
      <c r="BA361" s="397"/>
      <c r="BB361" s="397"/>
      <c r="BC361" s="397"/>
      <c r="BD361" s="553"/>
      <c r="BE361" s="397"/>
      <c r="BF361" s="397"/>
      <c r="BG361" s="397"/>
      <c r="BH361" s="397"/>
    </row>
    <row r="362" spans="2:60" x14ac:dyDescent="0.35">
      <c r="B362" s="319"/>
      <c r="C362" s="147"/>
      <c r="D362" s="147"/>
      <c r="E362" s="320"/>
      <c r="F362" s="321"/>
      <c r="G362" s="149"/>
      <c r="H362" s="148"/>
      <c r="I362" s="148"/>
      <c r="J362" s="322"/>
      <c r="K362" s="324" t="str">
        <f>IFERROR(INDEX(Lookup!$G$3:$G$6,MATCH(J362,Lookup!$F$3:$F$6,0)),"")</f>
        <v/>
      </c>
      <c r="L362" s="323"/>
      <c r="M362" s="322"/>
      <c r="N362" s="846">
        <f t="shared" si="52"/>
        <v>0</v>
      </c>
      <c r="O362" s="325">
        <f t="shared" si="53"/>
        <v>0</v>
      </c>
      <c r="P362" s="847">
        <f>IF(I362&lt;INDEX(Lookup!$U$2:$U$10,MATCH($D$48,Lookup!$S$2:$S$10,0)),0,IF(U362="X",0,IFERROR(L362*50,0)))</f>
        <v>0</v>
      </c>
      <c r="Q362" s="326">
        <f>IF(I362&lt;INDEX(Lookup!$U$2:$U$10,MATCH($D$48,Lookup!$S$2:$S$10,0)),0,IF(U362="X",0,IFERROR(P362*K362,0)))</f>
        <v>0</v>
      </c>
      <c r="R362" s="326">
        <v>0</v>
      </c>
      <c r="S362" s="424">
        <v>0</v>
      </c>
      <c r="T362" s="322"/>
      <c r="U362" s="143"/>
      <c r="V362" s="397"/>
      <c r="W362" s="555"/>
      <c r="X362" s="576">
        <f t="shared" si="54"/>
        <v>0</v>
      </c>
      <c r="Y362" s="576">
        <f t="shared" si="55"/>
        <v>0</v>
      </c>
      <c r="Z362" s="576">
        <f t="shared" si="56"/>
        <v>0</v>
      </c>
      <c r="AA362" s="576">
        <f t="shared" si="57"/>
        <v>0</v>
      </c>
      <c r="AB362" s="553"/>
      <c r="AC362" s="553"/>
      <c r="AD362" s="553"/>
      <c r="AE362" s="553"/>
      <c r="AF362" s="553"/>
      <c r="AG362" s="553"/>
      <c r="AH362" s="553"/>
      <c r="AI362" s="397"/>
      <c r="AJ362" s="555"/>
      <c r="AK362" s="576">
        <f t="shared" si="58"/>
        <v>0</v>
      </c>
      <c r="AL362" s="576">
        <f t="shared" si="59"/>
        <v>0</v>
      </c>
      <c r="AM362" s="599"/>
      <c r="AN362" s="599"/>
      <c r="AO362" s="553"/>
      <c r="AP362" s="553"/>
      <c r="AQ362" s="553"/>
      <c r="AR362" s="553"/>
      <c r="AS362" s="397"/>
      <c r="AT362" s="397"/>
      <c r="AU362" s="397"/>
      <c r="AV362" s="397"/>
      <c r="AW362" s="397"/>
      <c r="AX362" s="397"/>
      <c r="AY362" s="397"/>
      <c r="AZ362" s="397"/>
      <c r="BA362" s="397"/>
      <c r="BB362" s="397"/>
      <c r="BC362" s="397"/>
      <c r="BD362" s="553"/>
      <c r="BE362" s="397"/>
      <c r="BF362" s="397"/>
      <c r="BG362" s="397"/>
      <c r="BH362" s="397"/>
    </row>
    <row r="363" spans="2:60" x14ac:dyDescent="0.35">
      <c r="B363" s="319"/>
      <c r="C363" s="147"/>
      <c r="D363" s="147"/>
      <c r="E363" s="320"/>
      <c r="F363" s="321"/>
      <c r="G363" s="149"/>
      <c r="H363" s="148"/>
      <c r="I363" s="148"/>
      <c r="J363" s="322"/>
      <c r="K363" s="324" t="str">
        <f>IFERROR(INDEX(Lookup!$G$3:$G$6,MATCH(J363,Lookup!$F$3:$F$6,0)),"")</f>
        <v/>
      </c>
      <c r="L363" s="323"/>
      <c r="M363" s="322"/>
      <c r="N363" s="846">
        <f t="shared" si="52"/>
        <v>0</v>
      </c>
      <c r="O363" s="325">
        <f t="shared" si="53"/>
        <v>0</v>
      </c>
      <c r="P363" s="847">
        <f>IF(I363&lt;INDEX(Lookup!$U$2:$U$10,MATCH($D$48,Lookup!$S$2:$S$10,0)),0,IF(U363="X",0,IFERROR(L363*50,0)))</f>
        <v>0</v>
      </c>
      <c r="Q363" s="326">
        <f>IF(I363&lt;INDEX(Lookup!$U$2:$U$10,MATCH($D$48,Lookup!$S$2:$S$10,0)),0,IF(U363="X",0,IFERROR(P363*K363,0)))</f>
        <v>0</v>
      </c>
      <c r="R363" s="326">
        <v>0</v>
      </c>
      <c r="S363" s="424">
        <v>0</v>
      </c>
      <c r="T363" s="322"/>
      <c r="U363" s="143"/>
      <c r="V363" s="397"/>
      <c r="W363" s="555"/>
      <c r="X363" s="576">
        <f t="shared" si="54"/>
        <v>0</v>
      </c>
      <c r="Y363" s="576">
        <f t="shared" si="55"/>
        <v>0</v>
      </c>
      <c r="Z363" s="576">
        <f t="shared" si="56"/>
        <v>0</v>
      </c>
      <c r="AA363" s="576">
        <f t="shared" si="57"/>
        <v>0</v>
      </c>
      <c r="AB363" s="553"/>
      <c r="AC363" s="553"/>
      <c r="AD363" s="553"/>
      <c r="AE363" s="553"/>
      <c r="AF363" s="553"/>
      <c r="AG363" s="553"/>
      <c r="AH363" s="553"/>
      <c r="AI363" s="397"/>
      <c r="AJ363" s="555"/>
      <c r="AK363" s="576">
        <f t="shared" si="58"/>
        <v>0</v>
      </c>
      <c r="AL363" s="576">
        <f t="shared" si="59"/>
        <v>0</v>
      </c>
      <c r="AM363" s="599"/>
      <c r="AN363" s="599"/>
      <c r="AO363" s="553"/>
      <c r="AP363" s="553"/>
      <c r="AQ363" s="553"/>
      <c r="AR363" s="553"/>
      <c r="AS363" s="397"/>
      <c r="AT363" s="397"/>
      <c r="AU363" s="397"/>
      <c r="AV363" s="397"/>
      <c r="AW363" s="397"/>
      <c r="AX363" s="397"/>
      <c r="AY363" s="397"/>
      <c r="AZ363" s="397"/>
      <c r="BA363" s="397"/>
      <c r="BB363" s="397"/>
      <c r="BC363" s="397"/>
      <c r="BD363" s="553"/>
      <c r="BE363" s="397"/>
      <c r="BF363" s="397"/>
      <c r="BG363" s="397"/>
      <c r="BH363" s="397"/>
    </row>
    <row r="364" spans="2:60" x14ac:dyDescent="0.35">
      <c r="B364" s="319"/>
      <c r="C364" s="147"/>
      <c r="D364" s="147"/>
      <c r="E364" s="320"/>
      <c r="F364" s="321"/>
      <c r="G364" s="149"/>
      <c r="H364" s="148"/>
      <c r="I364" s="148"/>
      <c r="J364" s="322"/>
      <c r="K364" s="324" t="str">
        <f>IFERROR(INDEX(Lookup!$G$3:$G$6,MATCH(J364,Lookup!$F$3:$F$6,0)),"")</f>
        <v/>
      </c>
      <c r="L364" s="323"/>
      <c r="M364" s="322"/>
      <c r="N364" s="846">
        <f t="shared" si="52"/>
        <v>0</v>
      </c>
      <c r="O364" s="325">
        <f t="shared" si="53"/>
        <v>0</v>
      </c>
      <c r="P364" s="847">
        <f>IF(I364&lt;INDEX(Lookup!$U$2:$U$10,MATCH($D$48,Lookup!$S$2:$S$10,0)),0,IF(U364="X",0,IFERROR(L364*50,0)))</f>
        <v>0</v>
      </c>
      <c r="Q364" s="326">
        <f>IF(I364&lt;INDEX(Lookup!$U$2:$U$10,MATCH($D$48,Lookup!$S$2:$S$10,0)),0,IF(U364="X",0,IFERROR(P364*K364,0)))</f>
        <v>0</v>
      </c>
      <c r="R364" s="326">
        <v>0</v>
      </c>
      <c r="S364" s="424">
        <v>0</v>
      </c>
      <c r="T364" s="322"/>
      <c r="U364" s="143"/>
      <c r="V364" s="397"/>
      <c r="W364" s="555"/>
      <c r="X364" s="576">
        <f t="shared" si="54"/>
        <v>0</v>
      </c>
      <c r="Y364" s="576">
        <f t="shared" si="55"/>
        <v>0</v>
      </c>
      <c r="Z364" s="576">
        <f t="shared" si="56"/>
        <v>0</v>
      </c>
      <c r="AA364" s="576">
        <f t="shared" si="57"/>
        <v>0</v>
      </c>
      <c r="AB364" s="553"/>
      <c r="AC364" s="553"/>
      <c r="AD364" s="553"/>
      <c r="AE364" s="553"/>
      <c r="AF364" s="553"/>
      <c r="AG364" s="553"/>
      <c r="AH364" s="553"/>
      <c r="AI364" s="397"/>
      <c r="AJ364" s="555"/>
      <c r="AK364" s="576">
        <f t="shared" si="58"/>
        <v>0</v>
      </c>
      <c r="AL364" s="576">
        <f t="shared" si="59"/>
        <v>0</v>
      </c>
      <c r="AM364" s="599"/>
      <c r="AN364" s="599"/>
      <c r="AO364" s="553"/>
      <c r="AP364" s="553"/>
      <c r="AQ364" s="553"/>
      <c r="AR364" s="553"/>
      <c r="AS364" s="397"/>
      <c r="AT364" s="397"/>
      <c r="AU364" s="397"/>
      <c r="AV364" s="397"/>
      <c r="AW364" s="397"/>
      <c r="AX364" s="397"/>
      <c r="AY364" s="397"/>
      <c r="AZ364" s="397"/>
      <c r="BA364" s="397"/>
      <c r="BB364" s="397"/>
      <c r="BC364" s="397"/>
      <c r="BD364" s="553"/>
      <c r="BE364" s="397"/>
      <c r="BF364" s="397"/>
      <c r="BG364" s="397"/>
      <c r="BH364" s="397"/>
    </row>
    <row r="365" spans="2:60" x14ac:dyDescent="0.35">
      <c r="B365" s="319"/>
      <c r="C365" s="147"/>
      <c r="D365" s="147"/>
      <c r="E365" s="320"/>
      <c r="F365" s="321"/>
      <c r="G365" s="149"/>
      <c r="H365" s="148"/>
      <c r="I365" s="148"/>
      <c r="J365" s="322"/>
      <c r="K365" s="324" t="str">
        <f>IFERROR(INDEX(Lookup!$G$3:$G$6,MATCH(J365,Lookup!$F$3:$F$6,0)),"")</f>
        <v/>
      </c>
      <c r="L365" s="323"/>
      <c r="M365" s="322"/>
      <c r="N365" s="846">
        <f t="shared" si="52"/>
        <v>0</v>
      </c>
      <c r="O365" s="325">
        <f t="shared" si="53"/>
        <v>0</v>
      </c>
      <c r="P365" s="847">
        <f>IF(I365&lt;INDEX(Lookup!$U$2:$U$10,MATCH($D$48,Lookup!$S$2:$S$10,0)),0,IF(U365="X",0,IFERROR(L365*50,0)))</f>
        <v>0</v>
      </c>
      <c r="Q365" s="326">
        <f>IF(I365&lt;INDEX(Lookup!$U$2:$U$10,MATCH($D$48,Lookup!$S$2:$S$10,0)),0,IF(U365="X",0,IFERROR(P365*K365,0)))</f>
        <v>0</v>
      </c>
      <c r="R365" s="326">
        <v>0</v>
      </c>
      <c r="S365" s="424">
        <v>0</v>
      </c>
      <c r="T365" s="322"/>
      <c r="U365" s="143"/>
      <c r="V365" s="397"/>
      <c r="W365" s="555"/>
      <c r="X365" s="576">
        <f t="shared" si="54"/>
        <v>0</v>
      </c>
      <c r="Y365" s="576">
        <f t="shared" si="55"/>
        <v>0</v>
      </c>
      <c r="Z365" s="576">
        <f t="shared" si="56"/>
        <v>0</v>
      </c>
      <c r="AA365" s="576">
        <f t="shared" si="57"/>
        <v>0</v>
      </c>
      <c r="AB365" s="553"/>
      <c r="AC365" s="553"/>
      <c r="AD365" s="553"/>
      <c r="AE365" s="553"/>
      <c r="AF365" s="553"/>
      <c r="AG365" s="553"/>
      <c r="AH365" s="553"/>
      <c r="AI365" s="397"/>
      <c r="AJ365" s="555"/>
      <c r="AK365" s="576">
        <f t="shared" si="58"/>
        <v>0</v>
      </c>
      <c r="AL365" s="576">
        <f t="shared" si="59"/>
        <v>0</v>
      </c>
      <c r="AM365" s="599"/>
      <c r="AN365" s="599"/>
      <c r="AO365" s="553"/>
      <c r="AP365" s="553"/>
      <c r="AQ365" s="553"/>
      <c r="AR365" s="553"/>
      <c r="AS365" s="397"/>
      <c r="AT365" s="397"/>
      <c r="AU365" s="397"/>
      <c r="AV365" s="397"/>
      <c r="AW365" s="397"/>
      <c r="AX365" s="397"/>
      <c r="AY365" s="397"/>
      <c r="AZ365" s="397"/>
      <c r="BA365" s="397"/>
      <c r="BB365" s="397"/>
      <c r="BC365" s="397"/>
      <c r="BD365" s="553"/>
      <c r="BE365" s="397"/>
      <c r="BF365" s="397"/>
      <c r="BG365" s="397"/>
      <c r="BH365" s="397"/>
    </row>
    <row r="366" spans="2:60" x14ac:dyDescent="0.35">
      <c r="B366" s="319"/>
      <c r="C366" s="147"/>
      <c r="D366" s="147"/>
      <c r="E366" s="320"/>
      <c r="F366" s="321"/>
      <c r="G366" s="149"/>
      <c r="H366" s="148"/>
      <c r="I366" s="148"/>
      <c r="J366" s="322"/>
      <c r="K366" s="324" t="str">
        <f>IFERROR(INDEX(Lookup!$G$3:$G$6,MATCH(J366,Lookup!$F$3:$F$6,0)),"")</f>
        <v/>
      </c>
      <c r="L366" s="323"/>
      <c r="M366" s="322"/>
      <c r="N366" s="846">
        <f t="shared" si="52"/>
        <v>0</v>
      </c>
      <c r="O366" s="325">
        <f t="shared" si="53"/>
        <v>0</v>
      </c>
      <c r="P366" s="847">
        <f>IF(I366&lt;INDEX(Lookup!$U$2:$U$10,MATCH($D$48,Lookup!$S$2:$S$10,0)),0,IF(U366="X",0,IFERROR(L366*50,0)))</f>
        <v>0</v>
      </c>
      <c r="Q366" s="326">
        <f>IF(I366&lt;INDEX(Lookup!$U$2:$U$10,MATCH($D$48,Lookup!$S$2:$S$10,0)),0,IF(U366="X",0,IFERROR(P366*K366,0)))</f>
        <v>0</v>
      </c>
      <c r="R366" s="326">
        <v>0</v>
      </c>
      <c r="S366" s="424">
        <v>0</v>
      </c>
      <c r="T366" s="322"/>
      <c r="U366" s="143"/>
      <c r="V366" s="397"/>
      <c r="W366" s="555"/>
      <c r="X366" s="576">
        <f t="shared" si="54"/>
        <v>0</v>
      </c>
      <c r="Y366" s="576">
        <f t="shared" si="55"/>
        <v>0</v>
      </c>
      <c r="Z366" s="576">
        <f t="shared" si="56"/>
        <v>0</v>
      </c>
      <c r="AA366" s="576">
        <f t="shared" si="57"/>
        <v>0</v>
      </c>
      <c r="AB366" s="553"/>
      <c r="AC366" s="553"/>
      <c r="AD366" s="553"/>
      <c r="AE366" s="553"/>
      <c r="AF366" s="553"/>
      <c r="AG366" s="553"/>
      <c r="AH366" s="553"/>
      <c r="AI366" s="397"/>
      <c r="AJ366" s="555"/>
      <c r="AK366" s="576">
        <f t="shared" si="58"/>
        <v>0</v>
      </c>
      <c r="AL366" s="576">
        <f t="shared" si="59"/>
        <v>0</v>
      </c>
      <c r="AM366" s="599"/>
      <c r="AN366" s="599"/>
      <c r="AO366" s="553"/>
      <c r="AP366" s="553"/>
      <c r="AQ366" s="553"/>
      <c r="AR366" s="553"/>
      <c r="AS366" s="397"/>
      <c r="AT366" s="397"/>
      <c r="AU366" s="397"/>
      <c r="AV366" s="397"/>
      <c r="AW366" s="397"/>
      <c r="AX366" s="397"/>
      <c r="AY366" s="397"/>
      <c r="AZ366" s="397"/>
      <c r="BA366" s="397"/>
      <c r="BB366" s="397"/>
      <c r="BC366" s="397"/>
      <c r="BD366" s="553"/>
      <c r="BE366" s="397"/>
      <c r="BF366" s="397"/>
      <c r="BG366" s="397"/>
      <c r="BH366" s="397"/>
    </row>
    <row r="367" spans="2:60" x14ac:dyDescent="0.35">
      <c r="B367" s="319"/>
      <c r="C367" s="147"/>
      <c r="D367" s="147"/>
      <c r="E367" s="320"/>
      <c r="F367" s="321"/>
      <c r="G367" s="149"/>
      <c r="H367" s="148"/>
      <c r="I367" s="148"/>
      <c r="J367" s="322"/>
      <c r="K367" s="324" t="str">
        <f>IFERROR(INDEX(Lookup!$G$3:$G$6,MATCH(J367,Lookup!$F$3:$F$6,0)),"")</f>
        <v/>
      </c>
      <c r="L367" s="323"/>
      <c r="M367" s="322"/>
      <c r="N367" s="846">
        <f t="shared" si="52"/>
        <v>0</v>
      </c>
      <c r="O367" s="325">
        <f t="shared" si="53"/>
        <v>0</v>
      </c>
      <c r="P367" s="847">
        <f>IF(I367&lt;INDEX(Lookup!$U$2:$U$10,MATCH($D$48,Lookup!$S$2:$S$10,0)),0,IF(U367="X",0,IFERROR(L367*50,0)))</f>
        <v>0</v>
      </c>
      <c r="Q367" s="326">
        <f>IF(I367&lt;INDEX(Lookup!$U$2:$U$10,MATCH($D$48,Lookup!$S$2:$S$10,0)),0,IF(U367="X",0,IFERROR(P367*K367,0)))</f>
        <v>0</v>
      </c>
      <c r="R367" s="326">
        <v>0</v>
      </c>
      <c r="S367" s="424">
        <v>0</v>
      </c>
      <c r="T367" s="322"/>
      <c r="U367" s="143"/>
      <c r="V367" s="397"/>
      <c r="W367" s="555"/>
      <c r="X367" s="576">
        <f t="shared" si="54"/>
        <v>0</v>
      </c>
      <c r="Y367" s="576">
        <f t="shared" si="55"/>
        <v>0</v>
      </c>
      <c r="Z367" s="576">
        <f t="shared" si="56"/>
        <v>0</v>
      </c>
      <c r="AA367" s="576">
        <f t="shared" si="57"/>
        <v>0</v>
      </c>
      <c r="AB367" s="553"/>
      <c r="AC367" s="553"/>
      <c r="AD367" s="553"/>
      <c r="AE367" s="553"/>
      <c r="AF367" s="553"/>
      <c r="AG367" s="553"/>
      <c r="AH367" s="553"/>
      <c r="AI367" s="397"/>
      <c r="AJ367" s="555"/>
      <c r="AK367" s="576">
        <f t="shared" si="58"/>
        <v>0</v>
      </c>
      <c r="AL367" s="576">
        <f t="shared" si="59"/>
        <v>0</v>
      </c>
      <c r="AM367" s="599"/>
      <c r="AN367" s="599"/>
      <c r="AO367" s="553"/>
      <c r="AP367" s="553"/>
      <c r="AQ367" s="553"/>
      <c r="AR367" s="553"/>
      <c r="AS367" s="397"/>
      <c r="AT367" s="397"/>
      <c r="AU367" s="397"/>
      <c r="AV367" s="397"/>
      <c r="AW367" s="397"/>
      <c r="AX367" s="397"/>
      <c r="AY367" s="397"/>
      <c r="AZ367" s="397"/>
      <c r="BA367" s="397"/>
      <c r="BB367" s="397"/>
      <c r="BC367" s="397"/>
      <c r="BD367" s="553"/>
      <c r="BE367" s="397"/>
      <c r="BF367" s="397"/>
      <c r="BG367" s="397"/>
      <c r="BH367" s="397"/>
    </row>
    <row r="368" spans="2:60" x14ac:dyDescent="0.35">
      <c r="B368" s="319"/>
      <c r="C368" s="147"/>
      <c r="D368" s="147"/>
      <c r="E368" s="320"/>
      <c r="F368" s="321"/>
      <c r="G368" s="149"/>
      <c r="H368" s="148"/>
      <c r="I368" s="148"/>
      <c r="J368" s="322"/>
      <c r="K368" s="324" t="str">
        <f>IFERROR(INDEX(Lookup!$G$3:$G$6,MATCH(J368,Lookup!$F$3:$F$6,0)),"")</f>
        <v/>
      </c>
      <c r="L368" s="323"/>
      <c r="M368" s="322"/>
      <c r="N368" s="846">
        <f t="shared" si="52"/>
        <v>0</v>
      </c>
      <c r="O368" s="325">
        <f t="shared" si="53"/>
        <v>0</v>
      </c>
      <c r="P368" s="847">
        <f>IF(I368&lt;INDEX(Lookup!$U$2:$U$10,MATCH($D$48,Lookup!$S$2:$S$10,0)),0,IF(U368="X",0,IFERROR(L368*50,0)))</f>
        <v>0</v>
      </c>
      <c r="Q368" s="326">
        <f>IF(I368&lt;INDEX(Lookup!$U$2:$U$10,MATCH($D$48,Lookup!$S$2:$S$10,0)),0,IF(U368="X",0,IFERROR(P368*K368,0)))</f>
        <v>0</v>
      </c>
      <c r="R368" s="326">
        <v>0</v>
      </c>
      <c r="S368" s="424">
        <v>0</v>
      </c>
      <c r="T368" s="322"/>
      <c r="U368" s="143"/>
      <c r="V368" s="397"/>
      <c r="W368" s="555"/>
      <c r="X368" s="576">
        <f t="shared" si="54"/>
        <v>0</v>
      </c>
      <c r="Y368" s="576">
        <f t="shared" si="55"/>
        <v>0</v>
      </c>
      <c r="Z368" s="576">
        <f t="shared" si="56"/>
        <v>0</v>
      </c>
      <c r="AA368" s="576">
        <f t="shared" si="57"/>
        <v>0</v>
      </c>
      <c r="AB368" s="553"/>
      <c r="AC368" s="553"/>
      <c r="AD368" s="553"/>
      <c r="AE368" s="553"/>
      <c r="AF368" s="553"/>
      <c r="AG368" s="553"/>
      <c r="AH368" s="553"/>
      <c r="AI368" s="397"/>
      <c r="AJ368" s="555"/>
      <c r="AK368" s="576">
        <f t="shared" si="58"/>
        <v>0</v>
      </c>
      <c r="AL368" s="576">
        <f t="shared" si="59"/>
        <v>0</v>
      </c>
      <c r="AM368" s="599"/>
      <c r="AN368" s="599"/>
      <c r="AO368" s="553"/>
      <c r="AP368" s="553"/>
      <c r="AQ368" s="553"/>
      <c r="AR368" s="553"/>
      <c r="AS368" s="397"/>
      <c r="AT368" s="397"/>
      <c r="AU368" s="397"/>
      <c r="AV368" s="397"/>
      <c r="AW368" s="397"/>
      <c r="AX368" s="397"/>
      <c r="AY368" s="397"/>
      <c r="AZ368" s="397"/>
      <c r="BA368" s="397"/>
      <c r="BB368" s="397"/>
      <c r="BC368" s="397"/>
      <c r="BD368" s="553"/>
      <c r="BE368" s="397"/>
      <c r="BF368" s="397"/>
      <c r="BG368" s="397"/>
      <c r="BH368" s="397"/>
    </row>
    <row r="369" spans="2:60" x14ac:dyDescent="0.35">
      <c r="B369" s="319"/>
      <c r="C369" s="147"/>
      <c r="D369" s="147"/>
      <c r="E369" s="320"/>
      <c r="F369" s="321"/>
      <c r="G369" s="149"/>
      <c r="H369" s="148"/>
      <c r="I369" s="148"/>
      <c r="J369" s="322"/>
      <c r="K369" s="324" t="str">
        <f>IFERROR(INDEX(Lookup!$G$3:$G$6,MATCH(J369,Lookup!$F$3:$F$6,0)),"")</f>
        <v/>
      </c>
      <c r="L369" s="323"/>
      <c r="M369" s="322"/>
      <c r="N369" s="846">
        <f t="shared" si="52"/>
        <v>0</v>
      </c>
      <c r="O369" s="325">
        <f t="shared" si="53"/>
        <v>0</v>
      </c>
      <c r="P369" s="847">
        <f>IF(I369&lt;INDEX(Lookup!$U$2:$U$10,MATCH($D$48,Lookup!$S$2:$S$10,0)),0,IF(U369="X",0,IFERROR(L369*50,0)))</f>
        <v>0</v>
      </c>
      <c r="Q369" s="326">
        <f>IF(I369&lt;INDEX(Lookup!$U$2:$U$10,MATCH($D$48,Lookup!$S$2:$S$10,0)),0,IF(U369="X",0,IFERROR(P369*K369,0)))</f>
        <v>0</v>
      </c>
      <c r="R369" s="326">
        <v>0</v>
      </c>
      <c r="S369" s="424">
        <v>0</v>
      </c>
      <c r="T369" s="322"/>
      <c r="U369" s="143"/>
      <c r="V369" s="397"/>
      <c r="W369" s="555"/>
      <c r="X369" s="576">
        <f t="shared" si="54"/>
        <v>0</v>
      </c>
      <c r="Y369" s="576">
        <f t="shared" si="55"/>
        <v>0</v>
      </c>
      <c r="Z369" s="576">
        <f t="shared" si="56"/>
        <v>0</v>
      </c>
      <c r="AA369" s="576">
        <f t="shared" si="57"/>
        <v>0</v>
      </c>
      <c r="AB369" s="553"/>
      <c r="AC369" s="553"/>
      <c r="AD369" s="553"/>
      <c r="AE369" s="553"/>
      <c r="AF369" s="553"/>
      <c r="AG369" s="553"/>
      <c r="AH369" s="553"/>
      <c r="AI369" s="397"/>
      <c r="AJ369" s="555"/>
      <c r="AK369" s="576">
        <f t="shared" si="58"/>
        <v>0</v>
      </c>
      <c r="AL369" s="576">
        <f t="shared" si="59"/>
        <v>0</v>
      </c>
      <c r="AM369" s="599"/>
      <c r="AN369" s="599"/>
      <c r="AO369" s="553"/>
      <c r="AP369" s="553"/>
      <c r="AQ369" s="553"/>
      <c r="AR369" s="553"/>
      <c r="AS369" s="397"/>
      <c r="AT369" s="397"/>
      <c r="AU369" s="397"/>
      <c r="AV369" s="397"/>
      <c r="AW369" s="397"/>
      <c r="AX369" s="397"/>
      <c r="AY369" s="397"/>
      <c r="AZ369" s="397"/>
      <c r="BA369" s="397"/>
      <c r="BB369" s="397"/>
      <c r="BC369" s="397"/>
      <c r="BD369" s="553"/>
      <c r="BE369" s="397"/>
      <c r="BF369" s="397"/>
      <c r="BG369" s="397"/>
      <c r="BH369" s="397"/>
    </row>
    <row r="370" spans="2:60" x14ac:dyDescent="0.35">
      <c r="B370" s="319"/>
      <c r="C370" s="147"/>
      <c r="D370" s="147"/>
      <c r="E370" s="320"/>
      <c r="F370" s="321"/>
      <c r="G370" s="149"/>
      <c r="H370" s="148"/>
      <c r="I370" s="148"/>
      <c r="J370" s="322"/>
      <c r="K370" s="324" t="str">
        <f>IFERROR(INDEX(Lookup!$G$3:$G$6,MATCH(J370,Lookup!$F$3:$F$6,0)),"")</f>
        <v/>
      </c>
      <c r="L370" s="323"/>
      <c r="M370" s="322"/>
      <c r="N370" s="846">
        <f t="shared" si="52"/>
        <v>0</v>
      </c>
      <c r="O370" s="325">
        <f t="shared" si="53"/>
        <v>0</v>
      </c>
      <c r="P370" s="847">
        <f>IF(I370&lt;INDEX(Lookup!$U$2:$U$10,MATCH($D$48,Lookup!$S$2:$S$10,0)),0,IF(U370="X",0,IFERROR(L370*50,0)))</f>
        <v>0</v>
      </c>
      <c r="Q370" s="326">
        <f>IF(I370&lt;INDEX(Lookup!$U$2:$U$10,MATCH($D$48,Lookup!$S$2:$S$10,0)),0,IF(U370="X",0,IFERROR(P370*K370,0)))</f>
        <v>0</v>
      </c>
      <c r="R370" s="326">
        <v>0</v>
      </c>
      <c r="S370" s="424">
        <v>0</v>
      </c>
      <c r="T370" s="322"/>
      <c r="U370" s="143"/>
      <c r="V370" s="397"/>
      <c r="W370" s="555"/>
      <c r="X370" s="576">
        <f t="shared" si="54"/>
        <v>0</v>
      </c>
      <c r="Y370" s="576">
        <f t="shared" si="55"/>
        <v>0</v>
      </c>
      <c r="Z370" s="576">
        <f t="shared" si="56"/>
        <v>0</v>
      </c>
      <c r="AA370" s="576">
        <f t="shared" si="57"/>
        <v>0</v>
      </c>
      <c r="AB370" s="553"/>
      <c r="AC370" s="553"/>
      <c r="AD370" s="553"/>
      <c r="AE370" s="553"/>
      <c r="AF370" s="553"/>
      <c r="AG370" s="553"/>
      <c r="AH370" s="553"/>
      <c r="AI370" s="397"/>
      <c r="AJ370" s="555"/>
      <c r="AK370" s="576">
        <f t="shared" si="58"/>
        <v>0</v>
      </c>
      <c r="AL370" s="576">
        <f t="shared" si="59"/>
        <v>0</v>
      </c>
      <c r="AM370" s="599"/>
      <c r="AN370" s="599"/>
      <c r="AO370" s="553"/>
      <c r="AP370" s="553"/>
      <c r="AQ370" s="553"/>
      <c r="AR370" s="553"/>
      <c r="AS370" s="397"/>
      <c r="AT370" s="397"/>
      <c r="AU370" s="397"/>
      <c r="AV370" s="397"/>
      <c r="AW370" s="397"/>
      <c r="AX370" s="397"/>
      <c r="AY370" s="397"/>
      <c r="AZ370" s="397"/>
      <c r="BA370" s="397"/>
      <c r="BB370" s="397"/>
      <c r="BC370" s="397"/>
      <c r="BD370" s="553"/>
      <c r="BE370" s="397"/>
      <c r="BF370" s="397"/>
      <c r="BG370" s="397"/>
      <c r="BH370" s="397"/>
    </row>
    <row r="371" spans="2:60" x14ac:dyDescent="0.35">
      <c r="B371" s="319"/>
      <c r="C371" s="147"/>
      <c r="D371" s="147"/>
      <c r="E371" s="320"/>
      <c r="F371" s="321"/>
      <c r="G371" s="149"/>
      <c r="H371" s="148"/>
      <c r="I371" s="148"/>
      <c r="J371" s="322"/>
      <c r="K371" s="324" t="str">
        <f>IFERROR(INDEX(Lookup!$G$3:$G$6,MATCH(J371,Lookup!$F$3:$F$6,0)),"")</f>
        <v/>
      </c>
      <c r="L371" s="323"/>
      <c r="M371" s="322"/>
      <c r="N371" s="846">
        <f t="shared" ref="N371:N434" si="60">L371*M371</f>
        <v>0</v>
      </c>
      <c r="O371" s="325">
        <f t="shared" si="53"/>
        <v>0</v>
      </c>
      <c r="P371" s="847">
        <f>IF(I371&lt;INDEX(Lookup!$U$2:$U$10,MATCH($D$48,Lookup!$S$2:$S$10,0)),0,IF(U371="X",0,IFERROR(L371*50,0)))</f>
        <v>0</v>
      </c>
      <c r="Q371" s="326">
        <f>IF(I371&lt;INDEX(Lookup!$U$2:$U$10,MATCH($D$48,Lookup!$S$2:$S$10,0)),0,IF(U371="X",0,IFERROR(P371*K371,0)))</f>
        <v>0</v>
      </c>
      <c r="R371" s="326">
        <v>0</v>
      </c>
      <c r="S371" s="424">
        <v>0</v>
      </c>
      <c r="T371" s="322"/>
      <c r="U371" s="143"/>
      <c r="V371" s="397"/>
      <c r="W371" s="555"/>
      <c r="X371" s="576">
        <f t="shared" si="54"/>
        <v>0</v>
      </c>
      <c r="Y371" s="576">
        <f t="shared" si="55"/>
        <v>0</v>
      </c>
      <c r="Z371" s="576">
        <f t="shared" si="56"/>
        <v>0</v>
      </c>
      <c r="AA371" s="576">
        <f t="shared" si="57"/>
        <v>0</v>
      </c>
      <c r="AB371" s="553"/>
      <c r="AC371" s="553"/>
      <c r="AD371" s="553"/>
      <c r="AE371" s="553"/>
      <c r="AF371" s="553"/>
      <c r="AG371" s="553"/>
      <c r="AH371" s="553"/>
      <c r="AI371" s="397"/>
      <c r="AJ371" s="555"/>
      <c r="AK371" s="576">
        <f t="shared" si="58"/>
        <v>0</v>
      </c>
      <c r="AL371" s="576">
        <f t="shared" si="59"/>
        <v>0</v>
      </c>
      <c r="AM371" s="599"/>
      <c r="AN371" s="599"/>
      <c r="AO371" s="553"/>
      <c r="AP371" s="553"/>
      <c r="AQ371" s="553"/>
      <c r="AR371" s="553"/>
      <c r="AS371" s="397"/>
      <c r="AT371" s="397"/>
      <c r="AU371" s="397"/>
      <c r="AV371" s="397"/>
      <c r="AW371" s="397"/>
      <c r="AX371" s="397"/>
      <c r="AY371" s="397"/>
      <c r="AZ371" s="397"/>
      <c r="BA371" s="397"/>
      <c r="BB371" s="397"/>
      <c r="BC371" s="397"/>
      <c r="BD371" s="553"/>
      <c r="BE371" s="397"/>
      <c r="BF371" s="397"/>
      <c r="BG371" s="397"/>
      <c r="BH371" s="397"/>
    </row>
    <row r="372" spans="2:60" x14ac:dyDescent="0.35">
      <c r="B372" s="319"/>
      <c r="C372" s="147"/>
      <c r="D372" s="147"/>
      <c r="E372" s="320"/>
      <c r="F372" s="321"/>
      <c r="G372" s="149"/>
      <c r="H372" s="148"/>
      <c r="I372" s="148"/>
      <c r="J372" s="322"/>
      <c r="K372" s="324" t="str">
        <f>IFERROR(INDEX(Lookup!$G$3:$G$6,MATCH(J372,Lookup!$F$3:$F$6,0)),"")</f>
        <v/>
      </c>
      <c r="L372" s="323"/>
      <c r="M372" s="322"/>
      <c r="N372" s="846">
        <f t="shared" si="60"/>
        <v>0</v>
      </c>
      <c r="O372" s="325">
        <f t="shared" ref="O372:O435" si="61">IFERROR(ROUND((N372*K372),2),0)</f>
        <v>0</v>
      </c>
      <c r="P372" s="847">
        <f>IF(I372&lt;INDEX(Lookup!$U$2:$U$10,MATCH($D$48,Lookup!$S$2:$S$10,0)),0,IF(U372="X",0,IFERROR(L372*50,0)))</f>
        <v>0</v>
      </c>
      <c r="Q372" s="326">
        <f>IF(I372&lt;INDEX(Lookup!$U$2:$U$10,MATCH($D$48,Lookup!$S$2:$S$10,0)),0,IF(U372="X",0,IFERROR(P372*K372,0)))</f>
        <v>0</v>
      </c>
      <c r="R372" s="326">
        <v>0</v>
      </c>
      <c r="S372" s="424">
        <v>0</v>
      </c>
      <c r="T372" s="322"/>
      <c r="U372" s="143"/>
      <c r="V372" s="397"/>
      <c r="W372" s="555"/>
      <c r="X372" s="576">
        <f t="shared" ref="X372:X435" si="62">Q372*$I$30</f>
        <v>0</v>
      </c>
      <c r="Y372" s="576">
        <f t="shared" ref="Y372:Y435" si="63">S372*$I$40</f>
        <v>0</v>
      </c>
      <c r="Z372" s="576">
        <f t="shared" ref="Z372:Z435" si="64">X372-Q372</f>
        <v>0</v>
      </c>
      <c r="AA372" s="576">
        <f t="shared" ref="AA372:AA435" si="65">Y372-S372</f>
        <v>0</v>
      </c>
      <c r="AB372" s="553"/>
      <c r="AC372" s="553"/>
      <c r="AD372" s="553"/>
      <c r="AE372" s="553"/>
      <c r="AF372" s="553"/>
      <c r="AG372" s="553"/>
      <c r="AH372" s="553"/>
      <c r="AI372" s="397"/>
      <c r="AJ372" s="555"/>
      <c r="AK372" s="576">
        <f t="shared" ref="AK372:AK435" si="66">R372</f>
        <v>0</v>
      </c>
      <c r="AL372" s="576">
        <f t="shared" ref="AL372:AL435" si="67">+S372</f>
        <v>0</v>
      </c>
      <c r="AM372" s="599"/>
      <c r="AN372" s="599"/>
      <c r="AO372" s="553"/>
      <c r="AP372" s="553"/>
      <c r="AQ372" s="553"/>
      <c r="AR372" s="553"/>
      <c r="AS372" s="397"/>
      <c r="AT372" s="397"/>
      <c r="AU372" s="397"/>
      <c r="AV372" s="397"/>
      <c r="AW372" s="397"/>
      <c r="AX372" s="397"/>
      <c r="AY372" s="397"/>
      <c r="AZ372" s="397"/>
      <c r="BA372" s="397"/>
      <c r="BB372" s="397"/>
      <c r="BC372" s="397"/>
      <c r="BD372" s="553"/>
      <c r="BE372" s="397"/>
      <c r="BF372" s="397"/>
      <c r="BG372" s="397"/>
      <c r="BH372" s="397"/>
    </row>
    <row r="373" spans="2:60" x14ac:dyDescent="0.35">
      <c r="B373" s="319"/>
      <c r="C373" s="147"/>
      <c r="D373" s="147"/>
      <c r="E373" s="320"/>
      <c r="F373" s="321"/>
      <c r="G373" s="149"/>
      <c r="H373" s="148"/>
      <c r="I373" s="148"/>
      <c r="J373" s="322"/>
      <c r="K373" s="324" t="str">
        <f>IFERROR(INDEX(Lookup!$G$3:$G$6,MATCH(J373,Lookup!$F$3:$F$6,0)),"")</f>
        <v/>
      </c>
      <c r="L373" s="323"/>
      <c r="M373" s="322"/>
      <c r="N373" s="846">
        <f t="shared" si="60"/>
        <v>0</v>
      </c>
      <c r="O373" s="325">
        <f t="shared" si="61"/>
        <v>0</v>
      </c>
      <c r="P373" s="847">
        <f>IF(I373&lt;INDEX(Lookup!$U$2:$U$10,MATCH($D$48,Lookup!$S$2:$S$10,0)),0,IF(U373="X",0,IFERROR(L373*50,0)))</f>
        <v>0</v>
      </c>
      <c r="Q373" s="326">
        <f>IF(I373&lt;INDEX(Lookup!$U$2:$U$10,MATCH($D$48,Lookup!$S$2:$S$10,0)),0,IF(U373="X",0,IFERROR(P373*K373,0)))</f>
        <v>0</v>
      </c>
      <c r="R373" s="326">
        <v>0</v>
      </c>
      <c r="S373" s="424">
        <v>0</v>
      </c>
      <c r="T373" s="322"/>
      <c r="U373" s="143"/>
      <c r="V373" s="397"/>
      <c r="W373" s="555"/>
      <c r="X373" s="576">
        <f t="shared" si="62"/>
        <v>0</v>
      </c>
      <c r="Y373" s="576">
        <f t="shared" si="63"/>
        <v>0</v>
      </c>
      <c r="Z373" s="576">
        <f t="shared" si="64"/>
        <v>0</v>
      </c>
      <c r="AA373" s="576">
        <f t="shared" si="65"/>
        <v>0</v>
      </c>
      <c r="AB373" s="553"/>
      <c r="AC373" s="553"/>
      <c r="AD373" s="553"/>
      <c r="AE373" s="553"/>
      <c r="AF373" s="553"/>
      <c r="AG373" s="553"/>
      <c r="AH373" s="553"/>
      <c r="AI373" s="397"/>
      <c r="AJ373" s="555"/>
      <c r="AK373" s="576">
        <f t="shared" si="66"/>
        <v>0</v>
      </c>
      <c r="AL373" s="576">
        <f t="shared" si="67"/>
        <v>0</v>
      </c>
      <c r="AM373" s="599"/>
      <c r="AN373" s="599"/>
      <c r="AO373" s="553"/>
      <c r="AP373" s="553"/>
      <c r="AQ373" s="553"/>
      <c r="AR373" s="553"/>
      <c r="AS373" s="397"/>
      <c r="AT373" s="397"/>
      <c r="AU373" s="397"/>
      <c r="AV373" s="397"/>
      <c r="AW373" s="397"/>
      <c r="AX373" s="397"/>
      <c r="AY373" s="397"/>
      <c r="AZ373" s="397"/>
      <c r="BA373" s="397"/>
      <c r="BB373" s="397"/>
      <c r="BC373" s="397"/>
      <c r="BD373" s="553"/>
      <c r="BE373" s="397"/>
      <c r="BF373" s="397"/>
      <c r="BG373" s="397"/>
      <c r="BH373" s="397"/>
    </row>
    <row r="374" spans="2:60" x14ac:dyDescent="0.35">
      <c r="B374" s="319"/>
      <c r="C374" s="147"/>
      <c r="D374" s="147"/>
      <c r="E374" s="320"/>
      <c r="F374" s="321"/>
      <c r="G374" s="149"/>
      <c r="H374" s="148"/>
      <c r="I374" s="148"/>
      <c r="J374" s="322"/>
      <c r="K374" s="324" t="str">
        <f>IFERROR(INDEX(Lookup!$G$3:$G$6,MATCH(J374,Lookup!$F$3:$F$6,0)),"")</f>
        <v/>
      </c>
      <c r="L374" s="323"/>
      <c r="M374" s="322"/>
      <c r="N374" s="846">
        <f t="shared" si="60"/>
        <v>0</v>
      </c>
      <c r="O374" s="325">
        <f t="shared" si="61"/>
        <v>0</v>
      </c>
      <c r="P374" s="847">
        <f>IF(I374&lt;INDEX(Lookup!$U$2:$U$10,MATCH($D$48,Lookup!$S$2:$S$10,0)),0,IF(U374="X",0,IFERROR(L374*50,0)))</f>
        <v>0</v>
      </c>
      <c r="Q374" s="326">
        <f>IF(I374&lt;INDEX(Lookup!$U$2:$U$10,MATCH($D$48,Lookup!$S$2:$S$10,0)),0,IF(U374="X",0,IFERROR(P374*K374,0)))</f>
        <v>0</v>
      </c>
      <c r="R374" s="326">
        <v>0</v>
      </c>
      <c r="S374" s="424">
        <v>0</v>
      </c>
      <c r="T374" s="322"/>
      <c r="U374" s="143"/>
      <c r="V374" s="397"/>
      <c r="W374" s="555"/>
      <c r="X374" s="576">
        <f t="shared" si="62"/>
        <v>0</v>
      </c>
      <c r="Y374" s="576">
        <f t="shared" si="63"/>
        <v>0</v>
      </c>
      <c r="Z374" s="576">
        <f t="shared" si="64"/>
        <v>0</v>
      </c>
      <c r="AA374" s="576">
        <f t="shared" si="65"/>
        <v>0</v>
      </c>
      <c r="AB374" s="553"/>
      <c r="AC374" s="553"/>
      <c r="AD374" s="553"/>
      <c r="AE374" s="553"/>
      <c r="AF374" s="553"/>
      <c r="AG374" s="553"/>
      <c r="AH374" s="553"/>
      <c r="AI374" s="397"/>
      <c r="AJ374" s="555"/>
      <c r="AK374" s="576">
        <f t="shared" si="66"/>
        <v>0</v>
      </c>
      <c r="AL374" s="576">
        <f t="shared" si="67"/>
        <v>0</v>
      </c>
      <c r="AM374" s="599"/>
      <c r="AN374" s="599"/>
      <c r="AO374" s="553"/>
      <c r="AP374" s="553"/>
      <c r="AQ374" s="553"/>
      <c r="AR374" s="553"/>
      <c r="AS374" s="397"/>
      <c r="AT374" s="397"/>
      <c r="AU374" s="397"/>
      <c r="AV374" s="397"/>
      <c r="AW374" s="397"/>
      <c r="AX374" s="397"/>
      <c r="AY374" s="397"/>
      <c r="AZ374" s="397"/>
      <c r="BA374" s="397"/>
      <c r="BB374" s="397"/>
      <c r="BC374" s="397"/>
      <c r="BD374" s="553"/>
      <c r="BE374" s="397"/>
      <c r="BF374" s="397"/>
      <c r="BG374" s="397"/>
      <c r="BH374" s="397"/>
    </row>
    <row r="375" spans="2:60" x14ac:dyDescent="0.35">
      <c r="B375" s="319"/>
      <c r="C375" s="147"/>
      <c r="D375" s="147"/>
      <c r="E375" s="320"/>
      <c r="F375" s="321"/>
      <c r="G375" s="149"/>
      <c r="H375" s="148"/>
      <c r="I375" s="148"/>
      <c r="J375" s="322"/>
      <c r="K375" s="324" t="str">
        <f>IFERROR(INDEX(Lookup!$G$3:$G$6,MATCH(J375,Lookup!$F$3:$F$6,0)),"")</f>
        <v/>
      </c>
      <c r="L375" s="323"/>
      <c r="M375" s="322"/>
      <c r="N375" s="846">
        <f t="shared" si="60"/>
        <v>0</v>
      </c>
      <c r="O375" s="325">
        <f t="shared" si="61"/>
        <v>0</v>
      </c>
      <c r="P375" s="847">
        <f>IF(I375&lt;INDEX(Lookup!$U$2:$U$10,MATCH($D$48,Lookup!$S$2:$S$10,0)),0,IF(U375="X",0,IFERROR(L375*50,0)))</f>
        <v>0</v>
      </c>
      <c r="Q375" s="326">
        <f>IF(I375&lt;INDEX(Lookup!$U$2:$U$10,MATCH($D$48,Lookup!$S$2:$S$10,0)),0,IF(U375="X",0,IFERROR(P375*K375,0)))</f>
        <v>0</v>
      </c>
      <c r="R375" s="326">
        <v>0</v>
      </c>
      <c r="S375" s="424">
        <v>0</v>
      </c>
      <c r="T375" s="322"/>
      <c r="U375" s="143"/>
      <c r="V375" s="397"/>
      <c r="W375" s="555"/>
      <c r="X375" s="576">
        <f t="shared" si="62"/>
        <v>0</v>
      </c>
      <c r="Y375" s="576">
        <f t="shared" si="63"/>
        <v>0</v>
      </c>
      <c r="Z375" s="576">
        <f t="shared" si="64"/>
        <v>0</v>
      </c>
      <c r="AA375" s="576">
        <f t="shared" si="65"/>
        <v>0</v>
      </c>
      <c r="AB375" s="553"/>
      <c r="AC375" s="553"/>
      <c r="AD375" s="553"/>
      <c r="AE375" s="553"/>
      <c r="AF375" s="553"/>
      <c r="AG375" s="553"/>
      <c r="AH375" s="553"/>
      <c r="AI375" s="397"/>
      <c r="AJ375" s="555"/>
      <c r="AK375" s="576">
        <f t="shared" si="66"/>
        <v>0</v>
      </c>
      <c r="AL375" s="576">
        <f t="shared" si="67"/>
        <v>0</v>
      </c>
      <c r="AM375" s="599"/>
      <c r="AN375" s="599"/>
      <c r="AO375" s="553"/>
      <c r="AP375" s="553"/>
      <c r="AQ375" s="553"/>
      <c r="AR375" s="553"/>
      <c r="AS375" s="397"/>
      <c r="AT375" s="397"/>
      <c r="AU375" s="397"/>
      <c r="AV375" s="397"/>
      <c r="AW375" s="397"/>
      <c r="AX375" s="397"/>
      <c r="AY375" s="397"/>
      <c r="AZ375" s="397"/>
      <c r="BA375" s="397"/>
      <c r="BB375" s="397"/>
      <c r="BC375" s="397"/>
      <c r="BD375" s="553"/>
      <c r="BE375" s="397"/>
      <c r="BF375" s="397"/>
      <c r="BG375" s="397"/>
      <c r="BH375" s="397"/>
    </row>
    <row r="376" spans="2:60" x14ac:dyDescent="0.35">
      <c r="B376" s="319"/>
      <c r="C376" s="147"/>
      <c r="D376" s="147"/>
      <c r="E376" s="320"/>
      <c r="F376" s="321"/>
      <c r="G376" s="149"/>
      <c r="H376" s="148"/>
      <c r="I376" s="148"/>
      <c r="J376" s="322"/>
      <c r="K376" s="324" t="str">
        <f>IFERROR(INDEX(Lookup!$G$3:$G$6,MATCH(J376,Lookup!$F$3:$F$6,0)),"")</f>
        <v/>
      </c>
      <c r="L376" s="323"/>
      <c r="M376" s="322"/>
      <c r="N376" s="846">
        <f t="shared" si="60"/>
        <v>0</v>
      </c>
      <c r="O376" s="325">
        <f t="shared" si="61"/>
        <v>0</v>
      </c>
      <c r="P376" s="847">
        <f>IF(I376&lt;INDEX(Lookup!$U$2:$U$10,MATCH($D$48,Lookup!$S$2:$S$10,0)),0,IF(U376="X",0,IFERROR(L376*50,0)))</f>
        <v>0</v>
      </c>
      <c r="Q376" s="326">
        <f>IF(I376&lt;INDEX(Lookup!$U$2:$U$10,MATCH($D$48,Lookup!$S$2:$S$10,0)),0,IF(U376="X",0,IFERROR(P376*K376,0)))</f>
        <v>0</v>
      </c>
      <c r="R376" s="326">
        <v>0</v>
      </c>
      <c r="S376" s="424">
        <v>0</v>
      </c>
      <c r="T376" s="322"/>
      <c r="U376" s="143"/>
      <c r="V376" s="397"/>
      <c r="W376" s="555"/>
      <c r="X376" s="576">
        <f t="shared" si="62"/>
        <v>0</v>
      </c>
      <c r="Y376" s="576">
        <f t="shared" si="63"/>
        <v>0</v>
      </c>
      <c r="Z376" s="576">
        <f t="shared" si="64"/>
        <v>0</v>
      </c>
      <c r="AA376" s="576">
        <f t="shared" si="65"/>
        <v>0</v>
      </c>
      <c r="AB376" s="553"/>
      <c r="AC376" s="553"/>
      <c r="AD376" s="553"/>
      <c r="AE376" s="553"/>
      <c r="AF376" s="553"/>
      <c r="AG376" s="553"/>
      <c r="AH376" s="553"/>
      <c r="AI376" s="397"/>
      <c r="AJ376" s="555"/>
      <c r="AK376" s="576">
        <f t="shared" si="66"/>
        <v>0</v>
      </c>
      <c r="AL376" s="576">
        <f t="shared" si="67"/>
        <v>0</v>
      </c>
      <c r="AM376" s="599"/>
      <c r="AN376" s="599"/>
      <c r="AO376" s="553"/>
      <c r="AP376" s="553"/>
      <c r="AQ376" s="553"/>
      <c r="AR376" s="553"/>
      <c r="AS376" s="397"/>
      <c r="AT376" s="397"/>
      <c r="AU376" s="397"/>
      <c r="AV376" s="397"/>
      <c r="AW376" s="397"/>
      <c r="AX376" s="397"/>
      <c r="AY376" s="397"/>
      <c r="AZ376" s="397"/>
      <c r="BA376" s="397"/>
      <c r="BB376" s="397"/>
      <c r="BC376" s="397"/>
      <c r="BD376" s="553"/>
      <c r="BE376" s="397"/>
      <c r="BF376" s="397"/>
      <c r="BG376" s="397"/>
      <c r="BH376" s="397"/>
    </row>
    <row r="377" spans="2:60" x14ac:dyDescent="0.35">
      <c r="B377" s="319"/>
      <c r="C377" s="147"/>
      <c r="D377" s="147"/>
      <c r="E377" s="320"/>
      <c r="F377" s="321"/>
      <c r="G377" s="149"/>
      <c r="H377" s="148"/>
      <c r="I377" s="148"/>
      <c r="J377" s="322"/>
      <c r="K377" s="324" t="str">
        <f>IFERROR(INDEX(Lookup!$G$3:$G$6,MATCH(J377,Lookup!$F$3:$F$6,0)),"")</f>
        <v/>
      </c>
      <c r="L377" s="323"/>
      <c r="M377" s="322"/>
      <c r="N377" s="846">
        <f t="shared" si="60"/>
        <v>0</v>
      </c>
      <c r="O377" s="325">
        <f t="shared" si="61"/>
        <v>0</v>
      </c>
      <c r="P377" s="847">
        <f>IF(I377&lt;INDEX(Lookup!$U$2:$U$10,MATCH($D$48,Lookup!$S$2:$S$10,0)),0,IF(U377="X",0,IFERROR(L377*50,0)))</f>
        <v>0</v>
      </c>
      <c r="Q377" s="326">
        <f>IF(I377&lt;INDEX(Lookup!$U$2:$U$10,MATCH($D$48,Lookup!$S$2:$S$10,0)),0,IF(U377="X",0,IFERROR(P377*K377,0)))</f>
        <v>0</v>
      </c>
      <c r="R377" s="326">
        <v>0</v>
      </c>
      <c r="S377" s="424">
        <v>0</v>
      </c>
      <c r="T377" s="322"/>
      <c r="U377" s="143"/>
      <c r="V377" s="397"/>
      <c r="W377" s="555"/>
      <c r="X377" s="576">
        <f t="shared" si="62"/>
        <v>0</v>
      </c>
      <c r="Y377" s="576">
        <f t="shared" si="63"/>
        <v>0</v>
      </c>
      <c r="Z377" s="576">
        <f t="shared" si="64"/>
        <v>0</v>
      </c>
      <c r="AA377" s="576">
        <f t="shared" si="65"/>
        <v>0</v>
      </c>
      <c r="AB377" s="553"/>
      <c r="AC377" s="553"/>
      <c r="AD377" s="553"/>
      <c r="AE377" s="553"/>
      <c r="AF377" s="553"/>
      <c r="AG377" s="553"/>
      <c r="AH377" s="553"/>
      <c r="AI377" s="397"/>
      <c r="AJ377" s="555"/>
      <c r="AK377" s="576">
        <f t="shared" si="66"/>
        <v>0</v>
      </c>
      <c r="AL377" s="576">
        <f t="shared" si="67"/>
        <v>0</v>
      </c>
      <c r="AM377" s="599"/>
      <c r="AN377" s="599"/>
      <c r="AO377" s="553"/>
      <c r="AP377" s="553"/>
      <c r="AQ377" s="553"/>
      <c r="AR377" s="553"/>
      <c r="AS377" s="397"/>
      <c r="AT377" s="397"/>
      <c r="AU377" s="397"/>
      <c r="AV377" s="397"/>
      <c r="AW377" s="397"/>
      <c r="AX377" s="397"/>
      <c r="AY377" s="397"/>
      <c r="AZ377" s="397"/>
      <c r="BA377" s="397"/>
      <c r="BB377" s="397"/>
      <c r="BC377" s="397"/>
      <c r="BD377" s="553"/>
      <c r="BE377" s="397"/>
      <c r="BF377" s="397"/>
      <c r="BG377" s="397"/>
      <c r="BH377" s="397"/>
    </row>
    <row r="378" spans="2:60" x14ac:dyDescent="0.35">
      <c r="B378" s="319"/>
      <c r="C378" s="147"/>
      <c r="D378" s="147"/>
      <c r="E378" s="320"/>
      <c r="F378" s="321"/>
      <c r="G378" s="149"/>
      <c r="H378" s="148"/>
      <c r="I378" s="148"/>
      <c r="J378" s="322"/>
      <c r="K378" s="324" t="str">
        <f>IFERROR(INDEX(Lookup!$G$3:$G$6,MATCH(J378,Lookup!$F$3:$F$6,0)),"")</f>
        <v/>
      </c>
      <c r="L378" s="323"/>
      <c r="M378" s="322"/>
      <c r="N378" s="846">
        <f t="shared" si="60"/>
        <v>0</v>
      </c>
      <c r="O378" s="325">
        <f t="shared" si="61"/>
        <v>0</v>
      </c>
      <c r="P378" s="847">
        <f>IF(I378&lt;INDEX(Lookup!$U$2:$U$10,MATCH($D$48,Lookup!$S$2:$S$10,0)),0,IF(U378="X",0,IFERROR(L378*50,0)))</f>
        <v>0</v>
      </c>
      <c r="Q378" s="326">
        <f>IF(I378&lt;INDEX(Lookup!$U$2:$U$10,MATCH($D$48,Lookup!$S$2:$S$10,0)),0,IF(U378="X",0,IFERROR(P378*K378,0)))</f>
        <v>0</v>
      </c>
      <c r="R378" s="326">
        <v>0</v>
      </c>
      <c r="S378" s="424">
        <v>0</v>
      </c>
      <c r="T378" s="322"/>
      <c r="U378" s="143"/>
      <c r="V378" s="397"/>
      <c r="W378" s="555"/>
      <c r="X378" s="576">
        <f t="shared" si="62"/>
        <v>0</v>
      </c>
      <c r="Y378" s="576">
        <f t="shared" si="63"/>
        <v>0</v>
      </c>
      <c r="Z378" s="576">
        <f t="shared" si="64"/>
        <v>0</v>
      </c>
      <c r="AA378" s="576">
        <f t="shared" si="65"/>
        <v>0</v>
      </c>
      <c r="AB378" s="553"/>
      <c r="AC378" s="553"/>
      <c r="AD378" s="553"/>
      <c r="AE378" s="553"/>
      <c r="AF378" s="553"/>
      <c r="AG378" s="553"/>
      <c r="AH378" s="553"/>
      <c r="AI378" s="397"/>
      <c r="AJ378" s="555"/>
      <c r="AK378" s="576">
        <f t="shared" si="66"/>
        <v>0</v>
      </c>
      <c r="AL378" s="576">
        <f t="shared" si="67"/>
        <v>0</v>
      </c>
      <c r="AM378" s="599"/>
      <c r="AN378" s="599"/>
      <c r="AO378" s="553"/>
      <c r="AP378" s="553"/>
      <c r="AQ378" s="553"/>
      <c r="AR378" s="553"/>
      <c r="AS378" s="397"/>
      <c r="AT378" s="397"/>
      <c r="AU378" s="397"/>
      <c r="AV378" s="397"/>
      <c r="AW378" s="397"/>
      <c r="AX378" s="397"/>
      <c r="AY378" s="397"/>
      <c r="AZ378" s="397"/>
      <c r="BA378" s="397"/>
      <c r="BB378" s="397"/>
      <c r="BC378" s="397"/>
      <c r="BD378" s="553"/>
      <c r="BE378" s="397"/>
      <c r="BF378" s="397"/>
      <c r="BG378" s="397"/>
      <c r="BH378" s="397"/>
    </row>
    <row r="379" spans="2:60" x14ac:dyDescent="0.35">
      <c r="B379" s="319"/>
      <c r="C379" s="147"/>
      <c r="D379" s="147"/>
      <c r="E379" s="320"/>
      <c r="F379" s="321"/>
      <c r="G379" s="149"/>
      <c r="H379" s="148"/>
      <c r="I379" s="148"/>
      <c r="J379" s="322"/>
      <c r="K379" s="324" t="str">
        <f>IFERROR(INDEX(Lookup!$G$3:$G$6,MATCH(J379,Lookup!$F$3:$F$6,0)),"")</f>
        <v/>
      </c>
      <c r="L379" s="323"/>
      <c r="M379" s="322"/>
      <c r="N379" s="846">
        <f t="shared" si="60"/>
        <v>0</v>
      </c>
      <c r="O379" s="325">
        <f t="shared" si="61"/>
        <v>0</v>
      </c>
      <c r="P379" s="847">
        <f>IF(I379&lt;INDEX(Lookup!$U$2:$U$10,MATCH($D$48,Lookup!$S$2:$S$10,0)),0,IF(U379="X",0,IFERROR(L379*50,0)))</f>
        <v>0</v>
      </c>
      <c r="Q379" s="326">
        <f>IF(I379&lt;INDEX(Lookup!$U$2:$U$10,MATCH($D$48,Lookup!$S$2:$S$10,0)),0,IF(U379="X",0,IFERROR(P379*K379,0)))</f>
        <v>0</v>
      </c>
      <c r="R379" s="326">
        <v>0</v>
      </c>
      <c r="S379" s="424">
        <v>0</v>
      </c>
      <c r="T379" s="322"/>
      <c r="U379" s="143"/>
      <c r="V379" s="397"/>
      <c r="W379" s="555"/>
      <c r="X379" s="576">
        <f t="shared" si="62"/>
        <v>0</v>
      </c>
      <c r="Y379" s="576">
        <f t="shared" si="63"/>
        <v>0</v>
      </c>
      <c r="Z379" s="576">
        <f t="shared" si="64"/>
        <v>0</v>
      </c>
      <c r="AA379" s="576">
        <f t="shared" si="65"/>
        <v>0</v>
      </c>
      <c r="AB379" s="553"/>
      <c r="AC379" s="553"/>
      <c r="AD379" s="553"/>
      <c r="AE379" s="553"/>
      <c r="AF379" s="553"/>
      <c r="AG379" s="553"/>
      <c r="AH379" s="553"/>
      <c r="AI379" s="397"/>
      <c r="AJ379" s="555"/>
      <c r="AK379" s="576">
        <f t="shared" si="66"/>
        <v>0</v>
      </c>
      <c r="AL379" s="576">
        <f t="shared" si="67"/>
        <v>0</v>
      </c>
      <c r="AM379" s="599"/>
      <c r="AN379" s="599"/>
      <c r="AO379" s="553"/>
      <c r="AP379" s="553"/>
      <c r="AQ379" s="553"/>
      <c r="AR379" s="553"/>
      <c r="AS379" s="397"/>
      <c r="AT379" s="397"/>
      <c r="AU379" s="397"/>
      <c r="AV379" s="397"/>
      <c r="AW379" s="397"/>
      <c r="AX379" s="397"/>
      <c r="AY379" s="397"/>
      <c r="AZ379" s="397"/>
      <c r="BA379" s="397"/>
      <c r="BB379" s="397"/>
      <c r="BC379" s="397"/>
      <c r="BD379" s="553"/>
      <c r="BE379" s="397"/>
      <c r="BF379" s="397"/>
      <c r="BG379" s="397"/>
      <c r="BH379" s="397"/>
    </row>
    <row r="380" spans="2:60" x14ac:dyDescent="0.35">
      <c r="B380" s="319"/>
      <c r="C380" s="147"/>
      <c r="D380" s="147"/>
      <c r="E380" s="320"/>
      <c r="F380" s="321"/>
      <c r="G380" s="149"/>
      <c r="H380" s="148"/>
      <c r="I380" s="148"/>
      <c r="J380" s="322"/>
      <c r="K380" s="324" t="str">
        <f>IFERROR(INDEX(Lookup!$G$3:$G$6,MATCH(J380,Lookup!$F$3:$F$6,0)),"")</f>
        <v/>
      </c>
      <c r="L380" s="323"/>
      <c r="M380" s="322"/>
      <c r="N380" s="846">
        <f t="shared" si="60"/>
        <v>0</v>
      </c>
      <c r="O380" s="325">
        <f t="shared" si="61"/>
        <v>0</v>
      </c>
      <c r="P380" s="847">
        <f>IF(I380&lt;INDEX(Lookup!$U$2:$U$10,MATCH($D$48,Lookup!$S$2:$S$10,0)),0,IF(U380="X",0,IFERROR(L380*50,0)))</f>
        <v>0</v>
      </c>
      <c r="Q380" s="326">
        <f>IF(I380&lt;INDEX(Lookup!$U$2:$U$10,MATCH($D$48,Lookup!$S$2:$S$10,0)),0,IF(U380="X",0,IFERROR(P380*K380,0)))</f>
        <v>0</v>
      </c>
      <c r="R380" s="326">
        <v>0</v>
      </c>
      <c r="S380" s="424">
        <v>0</v>
      </c>
      <c r="T380" s="322"/>
      <c r="U380" s="143"/>
      <c r="V380" s="397"/>
      <c r="W380" s="555"/>
      <c r="X380" s="576">
        <f t="shared" si="62"/>
        <v>0</v>
      </c>
      <c r="Y380" s="576">
        <f t="shared" si="63"/>
        <v>0</v>
      </c>
      <c r="Z380" s="576">
        <f t="shared" si="64"/>
        <v>0</v>
      </c>
      <c r="AA380" s="576">
        <f t="shared" si="65"/>
        <v>0</v>
      </c>
      <c r="AB380" s="553"/>
      <c r="AC380" s="553"/>
      <c r="AD380" s="553"/>
      <c r="AE380" s="553"/>
      <c r="AF380" s="553"/>
      <c r="AG380" s="553"/>
      <c r="AH380" s="553"/>
      <c r="AI380" s="397"/>
      <c r="AJ380" s="555"/>
      <c r="AK380" s="576">
        <f t="shared" si="66"/>
        <v>0</v>
      </c>
      <c r="AL380" s="576">
        <f t="shared" si="67"/>
        <v>0</v>
      </c>
      <c r="AM380" s="599"/>
      <c r="AN380" s="599"/>
      <c r="AO380" s="553"/>
      <c r="AP380" s="553"/>
      <c r="AQ380" s="553"/>
      <c r="AR380" s="553"/>
      <c r="AS380" s="397"/>
      <c r="AT380" s="397"/>
      <c r="AU380" s="397"/>
      <c r="AV380" s="397"/>
      <c r="AW380" s="397"/>
      <c r="AX380" s="397"/>
      <c r="AY380" s="397"/>
      <c r="AZ380" s="397"/>
      <c r="BA380" s="397"/>
      <c r="BB380" s="397"/>
      <c r="BC380" s="397"/>
      <c r="BD380" s="553"/>
      <c r="BE380" s="397"/>
      <c r="BF380" s="397"/>
      <c r="BG380" s="397"/>
      <c r="BH380" s="397"/>
    </row>
    <row r="381" spans="2:60" x14ac:dyDescent="0.35">
      <c r="B381" s="319"/>
      <c r="C381" s="147"/>
      <c r="D381" s="147"/>
      <c r="E381" s="320"/>
      <c r="F381" s="321"/>
      <c r="G381" s="149"/>
      <c r="H381" s="148"/>
      <c r="I381" s="148"/>
      <c r="J381" s="322"/>
      <c r="K381" s="324" t="str">
        <f>IFERROR(INDEX(Lookup!$G$3:$G$6,MATCH(J381,Lookup!$F$3:$F$6,0)),"")</f>
        <v/>
      </c>
      <c r="L381" s="323"/>
      <c r="M381" s="322"/>
      <c r="N381" s="846">
        <f t="shared" si="60"/>
        <v>0</v>
      </c>
      <c r="O381" s="325">
        <f t="shared" si="61"/>
        <v>0</v>
      </c>
      <c r="P381" s="847">
        <f>IF(I381&lt;INDEX(Lookup!$U$2:$U$10,MATCH($D$48,Lookup!$S$2:$S$10,0)),0,IF(U381="X",0,IFERROR(L381*50,0)))</f>
        <v>0</v>
      </c>
      <c r="Q381" s="326">
        <f>IF(I381&lt;INDEX(Lookup!$U$2:$U$10,MATCH($D$48,Lookup!$S$2:$S$10,0)),0,IF(U381="X",0,IFERROR(P381*K381,0)))</f>
        <v>0</v>
      </c>
      <c r="R381" s="326">
        <v>0</v>
      </c>
      <c r="S381" s="424">
        <v>0</v>
      </c>
      <c r="T381" s="322"/>
      <c r="U381" s="143"/>
      <c r="V381" s="397"/>
      <c r="W381" s="555"/>
      <c r="X381" s="576">
        <f t="shared" si="62"/>
        <v>0</v>
      </c>
      <c r="Y381" s="576">
        <f t="shared" si="63"/>
        <v>0</v>
      </c>
      <c r="Z381" s="576">
        <f t="shared" si="64"/>
        <v>0</v>
      </c>
      <c r="AA381" s="576">
        <f t="shared" si="65"/>
        <v>0</v>
      </c>
      <c r="AB381" s="553"/>
      <c r="AC381" s="553"/>
      <c r="AD381" s="553"/>
      <c r="AE381" s="553"/>
      <c r="AF381" s="553"/>
      <c r="AG381" s="553"/>
      <c r="AH381" s="553"/>
      <c r="AI381" s="397"/>
      <c r="AJ381" s="555"/>
      <c r="AK381" s="576">
        <f t="shared" si="66"/>
        <v>0</v>
      </c>
      <c r="AL381" s="576">
        <f t="shared" si="67"/>
        <v>0</v>
      </c>
      <c r="AM381" s="599"/>
      <c r="AN381" s="599"/>
      <c r="AO381" s="553"/>
      <c r="AP381" s="553"/>
      <c r="AQ381" s="553"/>
      <c r="AR381" s="553"/>
      <c r="AS381" s="397"/>
      <c r="AT381" s="397"/>
      <c r="AU381" s="397"/>
      <c r="AV381" s="397"/>
      <c r="AW381" s="397"/>
      <c r="AX381" s="397"/>
      <c r="AY381" s="397"/>
      <c r="AZ381" s="397"/>
      <c r="BA381" s="397"/>
      <c r="BB381" s="397"/>
      <c r="BC381" s="397"/>
      <c r="BD381" s="553"/>
      <c r="BE381" s="397"/>
      <c r="BF381" s="397"/>
      <c r="BG381" s="397"/>
      <c r="BH381" s="397"/>
    </row>
    <row r="382" spans="2:60" x14ac:dyDescent="0.35">
      <c r="B382" s="319"/>
      <c r="C382" s="147"/>
      <c r="D382" s="147"/>
      <c r="E382" s="320"/>
      <c r="F382" s="321"/>
      <c r="G382" s="149"/>
      <c r="H382" s="148"/>
      <c r="I382" s="148"/>
      <c r="J382" s="322"/>
      <c r="K382" s="324" t="str">
        <f>IFERROR(INDEX(Lookup!$G$3:$G$6,MATCH(J382,Lookup!$F$3:$F$6,0)),"")</f>
        <v/>
      </c>
      <c r="L382" s="323"/>
      <c r="M382" s="322"/>
      <c r="N382" s="846">
        <f t="shared" si="60"/>
        <v>0</v>
      </c>
      <c r="O382" s="325">
        <f t="shared" si="61"/>
        <v>0</v>
      </c>
      <c r="P382" s="847">
        <f>IF(I382&lt;INDEX(Lookup!$U$2:$U$10,MATCH($D$48,Lookup!$S$2:$S$10,0)),0,IF(U382="X",0,IFERROR(L382*50,0)))</f>
        <v>0</v>
      </c>
      <c r="Q382" s="326">
        <f>IF(I382&lt;INDEX(Lookup!$U$2:$U$10,MATCH($D$48,Lookup!$S$2:$S$10,0)),0,IF(U382="X",0,IFERROR(P382*K382,0)))</f>
        <v>0</v>
      </c>
      <c r="R382" s="326">
        <v>0</v>
      </c>
      <c r="S382" s="424">
        <v>0</v>
      </c>
      <c r="T382" s="322"/>
      <c r="U382" s="143"/>
      <c r="V382" s="397"/>
      <c r="W382" s="555"/>
      <c r="X382" s="576">
        <f t="shared" si="62"/>
        <v>0</v>
      </c>
      <c r="Y382" s="576">
        <f t="shared" si="63"/>
        <v>0</v>
      </c>
      <c r="Z382" s="576">
        <f t="shared" si="64"/>
        <v>0</v>
      </c>
      <c r="AA382" s="576">
        <f t="shared" si="65"/>
        <v>0</v>
      </c>
      <c r="AB382" s="553"/>
      <c r="AC382" s="553"/>
      <c r="AD382" s="553"/>
      <c r="AE382" s="553"/>
      <c r="AF382" s="553"/>
      <c r="AG382" s="553"/>
      <c r="AH382" s="553"/>
      <c r="AI382" s="397"/>
      <c r="AJ382" s="555"/>
      <c r="AK382" s="576">
        <f t="shared" si="66"/>
        <v>0</v>
      </c>
      <c r="AL382" s="576">
        <f t="shared" si="67"/>
        <v>0</v>
      </c>
      <c r="AM382" s="599"/>
      <c r="AN382" s="599"/>
      <c r="AO382" s="553"/>
      <c r="AP382" s="553"/>
      <c r="AQ382" s="553"/>
      <c r="AR382" s="553"/>
      <c r="AS382" s="397"/>
      <c r="AT382" s="397"/>
      <c r="AU382" s="397"/>
      <c r="AV382" s="397"/>
      <c r="AW382" s="397"/>
      <c r="AX382" s="397"/>
      <c r="AY382" s="397"/>
      <c r="AZ382" s="397"/>
      <c r="BA382" s="397"/>
      <c r="BB382" s="397"/>
      <c r="BC382" s="397"/>
      <c r="BD382" s="553"/>
      <c r="BE382" s="397"/>
      <c r="BF382" s="397"/>
      <c r="BG382" s="397"/>
      <c r="BH382" s="397"/>
    </row>
    <row r="383" spans="2:60" x14ac:dyDescent="0.35">
      <c r="B383" s="319"/>
      <c r="C383" s="147"/>
      <c r="D383" s="147"/>
      <c r="E383" s="320"/>
      <c r="F383" s="321"/>
      <c r="G383" s="149"/>
      <c r="H383" s="148"/>
      <c r="I383" s="148"/>
      <c r="J383" s="322"/>
      <c r="K383" s="324" t="str">
        <f>IFERROR(INDEX(Lookup!$G$3:$G$6,MATCH(J383,Lookup!$F$3:$F$6,0)),"")</f>
        <v/>
      </c>
      <c r="L383" s="323"/>
      <c r="M383" s="322"/>
      <c r="N383" s="846">
        <f t="shared" si="60"/>
        <v>0</v>
      </c>
      <c r="O383" s="325">
        <f t="shared" si="61"/>
        <v>0</v>
      </c>
      <c r="P383" s="847">
        <f>IF(I383&lt;INDEX(Lookup!$U$2:$U$10,MATCH($D$48,Lookup!$S$2:$S$10,0)),0,IF(U383="X",0,IFERROR(L383*50,0)))</f>
        <v>0</v>
      </c>
      <c r="Q383" s="326">
        <f>IF(I383&lt;INDEX(Lookup!$U$2:$U$10,MATCH($D$48,Lookup!$S$2:$S$10,0)),0,IF(U383="X",0,IFERROR(P383*K383,0)))</f>
        <v>0</v>
      </c>
      <c r="R383" s="326">
        <v>0</v>
      </c>
      <c r="S383" s="424">
        <v>0</v>
      </c>
      <c r="T383" s="322"/>
      <c r="U383" s="143"/>
      <c r="V383" s="397"/>
      <c r="W383" s="555"/>
      <c r="X383" s="576">
        <f t="shared" si="62"/>
        <v>0</v>
      </c>
      <c r="Y383" s="576">
        <f t="shared" si="63"/>
        <v>0</v>
      </c>
      <c r="Z383" s="576">
        <f t="shared" si="64"/>
        <v>0</v>
      </c>
      <c r="AA383" s="576">
        <f t="shared" si="65"/>
        <v>0</v>
      </c>
      <c r="AB383" s="553"/>
      <c r="AC383" s="553"/>
      <c r="AD383" s="553"/>
      <c r="AE383" s="553"/>
      <c r="AF383" s="553"/>
      <c r="AG383" s="553"/>
      <c r="AH383" s="553"/>
      <c r="AI383" s="397"/>
      <c r="AJ383" s="555"/>
      <c r="AK383" s="576">
        <f t="shared" si="66"/>
        <v>0</v>
      </c>
      <c r="AL383" s="576">
        <f t="shared" si="67"/>
        <v>0</v>
      </c>
      <c r="AM383" s="599"/>
      <c r="AN383" s="599"/>
      <c r="AO383" s="553"/>
      <c r="AP383" s="553"/>
      <c r="AQ383" s="553"/>
      <c r="AR383" s="553"/>
      <c r="AS383" s="397"/>
      <c r="AT383" s="397"/>
      <c r="AU383" s="397"/>
      <c r="AV383" s="397"/>
      <c r="AW383" s="397"/>
      <c r="AX383" s="397"/>
      <c r="AY383" s="397"/>
      <c r="AZ383" s="397"/>
      <c r="BA383" s="397"/>
      <c r="BB383" s="397"/>
      <c r="BC383" s="397"/>
      <c r="BD383" s="553"/>
      <c r="BE383" s="397"/>
      <c r="BF383" s="397"/>
      <c r="BG383" s="397"/>
      <c r="BH383" s="397"/>
    </row>
    <row r="384" spans="2:60" x14ac:dyDescent="0.35">
      <c r="B384" s="319"/>
      <c r="C384" s="147"/>
      <c r="D384" s="147"/>
      <c r="E384" s="320"/>
      <c r="F384" s="321"/>
      <c r="G384" s="149"/>
      <c r="H384" s="148"/>
      <c r="I384" s="148"/>
      <c r="J384" s="322"/>
      <c r="K384" s="324" t="str">
        <f>IFERROR(INDEX(Lookup!$G$3:$G$6,MATCH(J384,Lookup!$F$3:$F$6,0)),"")</f>
        <v/>
      </c>
      <c r="L384" s="323"/>
      <c r="M384" s="322"/>
      <c r="N384" s="846">
        <f t="shared" si="60"/>
        <v>0</v>
      </c>
      <c r="O384" s="325">
        <f t="shared" si="61"/>
        <v>0</v>
      </c>
      <c r="P384" s="847">
        <f>IF(I384&lt;INDEX(Lookup!$U$2:$U$10,MATCH($D$48,Lookup!$S$2:$S$10,0)),0,IF(U384="X",0,IFERROR(L384*50,0)))</f>
        <v>0</v>
      </c>
      <c r="Q384" s="326">
        <f>IF(I384&lt;INDEX(Lookup!$U$2:$U$10,MATCH($D$48,Lookup!$S$2:$S$10,0)),0,IF(U384="X",0,IFERROR(P384*K384,0)))</f>
        <v>0</v>
      </c>
      <c r="R384" s="326">
        <v>0</v>
      </c>
      <c r="S384" s="424">
        <v>0</v>
      </c>
      <c r="T384" s="322"/>
      <c r="U384" s="143"/>
      <c r="V384" s="397"/>
      <c r="W384" s="555"/>
      <c r="X384" s="576">
        <f t="shared" si="62"/>
        <v>0</v>
      </c>
      <c r="Y384" s="576">
        <f t="shared" si="63"/>
        <v>0</v>
      </c>
      <c r="Z384" s="576">
        <f t="shared" si="64"/>
        <v>0</v>
      </c>
      <c r="AA384" s="576">
        <f t="shared" si="65"/>
        <v>0</v>
      </c>
      <c r="AB384" s="553"/>
      <c r="AC384" s="553"/>
      <c r="AD384" s="553"/>
      <c r="AE384" s="553"/>
      <c r="AF384" s="553"/>
      <c r="AG384" s="553"/>
      <c r="AH384" s="553"/>
      <c r="AI384" s="397"/>
      <c r="AJ384" s="555"/>
      <c r="AK384" s="576">
        <f t="shared" si="66"/>
        <v>0</v>
      </c>
      <c r="AL384" s="576">
        <f t="shared" si="67"/>
        <v>0</v>
      </c>
      <c r="AM384" s="599"/>
      <c r="AN384" s="599"/>
      <c r="AO384" s="553"/>
      <c r="AP384" s="553"/>
      <c r="AQ384" s="553"/>
      <c r="AR384" s="553"/>
      <c r="AS384" s="397"/>
      <c r="AT384" s="397"/>
      <c r="AU384" s="397"/>
      <c r="AV384" s="397"/>
      <c r="AW384" s="397"/>
      <c r="AX384" s="397"/>
      <c r="AY384" s="397"/>
      <c r="AZ384" s="397"/>
      <c r="BA384" s="397"/>
      <c r="BB384" s="397"/>
      <c r="BC384" s="397"/>
      <c r="BD384" s="553"/>
      <c r="BE384" s="397"/>
      <c r="BF384" s="397"/>
      <c r="BG384" s="397"/>
      <c r="BH384" s="397"/>
    </row>
    <row r="385" spans="2:60" x14ac:dyDescent="0.35">
      <c r="B385" s="319"/>
      <c r="C385" s="147"/>
      <c r="D385" s="147"/>
      <c r="E385" s="320"/>
      <c r="F385" s="321"/>
      <c r="G385" s="149"/>
      <c r="H385" s="148"/>
      <c r="I385" s="148"/>
      <c r="J385" s="322"/>
      <c r="K385" s="324" t="str">
        <f>IFERROR(INDEX(Lookup!$G$3:$G$6,MATCH(J385,Lookup!$F$3:$F$6,0)),"")</f>
        <v/>
      </c>
      <c r="L385" s="323"/>
      <c r="M385" s="322"/>
      <c r="N385" s="846">
        <f t="shared" si="60"/>
        <v>0</v>
      </c>
      <c r="O385" s="325">
        <f t="shared" si="61"/>
        <v>0</v>
      </c>
      <c r="P385" s="847">
        <f>IF(I385&lt;INDEX(Lookup!$U$2:$U$10,MATCH($D$48,Lookup!$S$2:$S$10,0)),0,IF(U385="X",0,IFERROR(L385*50,0)))</f>
        <v>0</v>
      </c>
      <c r="Q385" s="326">
        <f>IF(I385&lt;INDEX(Lookup!$U$2:$U$10,MATCH($D$48,Lookup!$S$2:$S$10,0)),0,IF(U385="X",0,IFERROR(P385*K385,0)))</f>
        <v>0</v>
      </c>
      <c r="R385" s="326">
        <v>0</v>
      </c>
      <c r="S385" s="424">
        <v>0</v>
      </c>
      <c r="T385" s="322"/>
      <c r="U385" s="143"/>
      <c r="V385" s="397"/>
      <c r="W385" s="555"/>
      <c r="X385" s="576">
        <f t="shared" si="62"/>
        <v>0</v>
      </c>
      <c r="Y385" s="576">
        <f t="shared" si="63"/>
        <v>0</v>
      </c>
      <c r="Z385" s="576">
        <f t="shared" si="64"/>
        <v>0</v>
      </c>
      <c r="AA385" s="576">
        <f t="shared" si="65"/>
        <v>0</v>
      </c>
      <c r="AB385" s="553"/>
      <c r="AC385" s="553"/>
      <c r="AD385" s="553"/>
      <c r="AE385" s="553"/>
      <c r="AF385" s="553"/>
      <c r="AG385" s="553"/>
      <c r="AH385" s="553"/>
      <c r="AI385" s="397"/>
      <c r="AJ385" s="555"/>
      <c r="AK385" s="576">
        <f t="shared" si="66"/>
        <v>0</v>
      </c>
      <c r="AL385" s="576">
        <f t="shared" si="67"/>
        <v>0</v>
      </c>
      <c r="AM385" s="599"/>
      <c r="AN385" s="599"/>
      <c r="AO385" s="553"/>
      <c r="AP385" s="553"/>
      <c r="AQ385" s="553"/>
      <c r="AR385" s="553"/>
      <c r="AS385" s="397"/>
      <c r="AT385" s="397"/>
      <c r="AU385" s="397"/>
      <c r="AV385" s="397"/>
      <c r="AW385" s="397"/>
      <c r="AX385" s="397"/>
      <c r="AY385" s="397"/>
      <c r="AZ385" s="397"/>
      <c r="BA385" s="397"/>
      <c r="BB385" s="397"/>
      <c r="BC385" s="397"/>
      <c r="BD385" s="553"/>
      <c r="BE385" s="397"/>
      <c r="BF385" s="397"/>
      <c r="BG385" s="397"/>
      <c r="BH385" s="397"/>
    </row>
    <row r="386" spans="2:60" x14ac:dyDescent="0.35">
      <c r="B386" s="319"/>
      <c r="C386" s="147"/>
      <c r="D386" s="147"/>
      <c r="E386" s="320"/>
      <c r="F386" s="321"/>
      <c r="G386" s="149"/>
      <c r="H386" s="148"/>
      <c r="I386" s="148"/>
      <c r="J386" s="322"/>
      <c r="K386" s="324" t="str">
        <f>IFERROR(INDEX(Lookup!$G$3:$G$6,MATCH(J386,Lookup!$F$3:$F$6,0)),"")</f>
        <v/>
      </c>
      <c r="L386" s="323"/>
      <c r="M386" s="322"/>
      <c r="N386" s="846">
        <f t="shared" si="60"/>
        <v>0</v>
      </c>
      <c r="O386" s="325">
        <f t="shared" si="61"/>
        <v>0</v>
      </c>
      <c r="P386" s="847">
        <f>IF(I386&lt;INDEX(Lookup!$U$2:$U$10,MATCH($D$48,Lookup!$S$2:$S$10,0)),0,IF(U386="X",0,IFERROR(L386*50,0)))</f>
        <v>0</v>
      </c>
      <c r="Q386" s="326">
        <f>IF(I386&lt;INDEX(Lookup!$U$2:$U$10,MATCH($D$48,Lookup!$S$2:$S$10,0)),0,IF(U386="X",0,IFERROR(P386*K386,0)))</f>
        <v>0</v>
      </c>
      <c r="R386" s="326">
        <v>0</v>
      </c>
      <c r="S386" s="424">
        <v>0</v>
      </c>
      <c r="T386" s="322"/>
      <c r="U386" s="143"/>
      <c r="V386" s="397"/>
      <c r="W386" s="555"/>
      <c r="X386" s="576">
        <f t="shared" si="62"/>
        <v>0</v>
      </c>
      <c r="Y386" s="576">
        <f t="shared" si="63"/>
        <v>0</v>
      </c>
      <c r="Z386" s="576">
        <f t="shared" si="64"/>
        <v>0</v>
      </c>
      <c r="AA386" s="576">
        <f t="shared" si="65"/>
        <v>0</v>
      </c>
      <c r="AB386" s="553"/>
      <c r="AC386" s="553"/>
      <c r="AD386" s="553"/>
      <c r="AE386" s="553"/>
      <c r="AF386" s="553"/>
      <c r="AG386" s="553"/>
      <c r="AH386" s="553"/>
      <c r="AI386" s="397"/>
      <c r="AJ386" s="555"/>
      <c r="AK386" s="576">
        <f t="shared" si="66"/>
        <v>0</v>
      </c>
      <c r="AL386" s="576">
        <f t="shared" si="67"/>
        <v>0</v>
      </c>
      <c r="AM386" s="599"/>
      <c r="AN386" s="599"/>
      <c r="AO386" s="553"/>
      <c r="AP386" s="553"/>
      <c r="AQ386" s="553"/>
      <c r="AR386" s="553"/>
      <c r="AS386" s="397"/>
      <c r="AT386" s="397"/>
      <c r="AU386" s="397"/>
      <c r="AV386" s="397"/>
      <c r="AW386" s="397"/>
      <c r="AX386" s="397"/>
      <c r="AY386" s="397"/>
      <c r="AZ386" s="397"/>
      <c r="BA386" s="397"/>
      <c r="BB386" s="397"/>
      <c r="BC386" s="397"/>
      <c r="BD386" s="553"/>
      <c r="BE386" s="397"/>
      <c r="BF386" s="397"/>
      <c r="BG386" s="397"/>
      <c r="BH386" s="397"/>
    </row>
    <row r="387" spans="2:60" x14ac:dyDescent="0.35">
      <c r="B387" s="319"/>
      <c r="C387" s="147"/>
      <c r="D387" s="147"/>
      <c r="E387" s="320"/>
      <c r="F387" s="321"/>
      <c r="G387" s="149"/>
      <c r="H387" s="148"/>
      <c r="I387" s="148"/>
      <c r="J387" s="322"/>
      <c r="K387" s="324" t="str">
        <f>IFERROR(INDEX(Lookup!$G$3:$G$6,MATCH(J387,Lookup!$F$3:$F$6,0)),"")</f>
        <v/>
      </c>
      <c r="L387" s="323"/>
      <c r="M387" s="322"/>
      <c r="N387" s="846">
        <f t="shared" si="60"/>
        <v>0</v>
      </c>
      <c r="O387" s="325">
        <f t="shared" si="61"/>
        <v>0</v>
      </c>
      <c r="P387" s="847">
        <f>IF(I387&lt;INDEX(Lookup!$U$2:$U$10,MATCH($D$48,Lookup!$S$2:$S$10,0)),0,IF(U387="X",0,IFERROR(L387*50,0)))</f>
        <v>0</v>
      </c>
      <c r="Q387" s="326">
        <f>IF(I387&lt;INDEX(Lookup!$U$2:$U$10,MATCH($D$48,Lookup!$S$2:$S$10,0)),0,IF(U387="X",0,IFERROR(P387*K387,0)))</f>
        <v>0</v>
      </c>
      <c r="R387" s="326">
        <v>0</v>
      </c>
      <c r="S387" s="424">
        <v>0</v>
      </c>
      <c r="T387" s="322"/>
      <c r="U387" s="143"/>
      <c r="V387" s="397"/>
      <c r="W387" s="555"/>
      <c r="X387" s="576">
        <f t="shared" si="62"/>
        <v>0</v>
      </c>
      <c r="Y387" s="576">
        <f t="shared" si="63"/>
        <v>0</v>
      </c>
      <c r="Z387" s="576">
        <f t="shared" si="64"/>
        <v>0</v>
      </c>
      <c r="AA387" s="576">
        <f t="shared" si="65"/>
        <v>0</v>
      </c>
      <c r="AB387" s="553"/>
      <c r="AC387" s="553"/>
      <c r="AD387" s="553"/>
      <c r="AE387" s="553"/>
      <c r="AF387" s="553"/>
      <c r="AG387" s="553"/>
      <c r="AH387" s="553"/>
      <c r="AI387" s="397"/>
      <c r="AJ387" s="555"/>
      <c r="AK387" s="576">
        <f t="shared" si="66"/>
        <v>0</v>
      </c>
      <c r="AL387" s="576">
        <f t="shared" si="67"/>
        <v>0</v>
      </c>
      <c r="AM387" s="599"/>
      <c r="AN387" s="599"/>
      <c r="AO387" s="553"/>
      <c r="AP387" s="553"/>
      <c r="AQ387" s="553"/>
      <c r="AR387" s="553"/>
      <c r="AS387" s="397"/>
      <c r="AT387" s="397"/>
      <c r="AU387" s="397"/>
      <c r="AV387" s="397"/>
      <c r="AW387" s="397"/>
      <c r="AX387" s="397"/>
      <c r="AY387" s="397"/>
      <c r="AZ387" s="397"/>
      <c r="BA387" s="397"/>
      <c r="BB387" s="397"/>
      <c r="BC387" s="397"/>
      <c r="BD387" s="553"/>
      <c r="BE387" s="397"/>
      <c r="BF387" s="397"/>
      <c r="BG387" s="397"/>
      <c r="BH387" s="397"/>
    </row>
    <row r="388" spans="2:60" x14ac:dyDescent="0.35">
      <c r="B388" s="319"/>
      <c r="C388" s="147"/>
      <c r="D388" s="147"/>
      <c r="E388" s="320"/>
      <c r="F388" s="321"/>
      <c r="G388" s="149"/>
      <c r="H388" s="148"/>
      <c r="I388" s="148"/>
      <c r="J388" s="322"/>
      <c r="K388" s="324" t="str">
        <f>IFERROR(INDEX(Lookup!$G$3:$G$6,MATCH(J388,Lookup!$F$3:$F$6,0)),"")</f>
        <v/>
      </c>
      <c r="L388" s="323"/>
      <c r="M388" s="322"/>
      <c r="N388" s="846">
        <f t="shared" si="60"/>
        <v>0</v>
      </c>
      <c r="O388" s="325">
        <f t="shared" si="61"/>
        <v>0</v>
      </c>
      <c r="P388" s="847">
        <f>IF(I388&lt;INDEX(Lookup!$U$2:$U$10,MATCH($D$48,Lookup!$S$2:$S$10,0)),0,IF(U388="X",0,IFERROR(L388*50,0)))</f>
        <v>0</v>
      </c>
      <c r="Q388" s="326">
        <f>IF(I388&lt;INDEX(Lookup!$U$2:$U$10,MATCH($D$48,Lookup!$S$2:$S$10,0)),0,IF(U388="X",0,IFERROR(P388*K388,0)))</f>
        <v>0</v>
      </c>
      <c r="R388" s="326">
        <v>0</v>
      </c>
      <c r="S388" s="424">
        <v>0</v>
      </c>
      <c r="T388" s="322"/>
      <c r="U388" s="143"/>
      <c r="V388" s="397"/>
      <c r="W388" s="555"/>
      <c r="X388" s="576">
        <f t="shared" si="62"/>
        <v>0</v>
      </c>
      <c r="Y388" s="576">
        <f t="shared" si="63"/>
        <v>0</v>
      </c>
      <c r="Z388" s="576">
        <f t="shared" si="64"/>
        <v>0</v>
      </c>
      <c r="AA388" s="576">
        <f t="shared" si="65"/>
        <v>0</v>
      </c>
      <c r="AB388" s="553"/>
      <c r="AC388" s="553"/>
      <c r="AD388" s="553"/>
      <c r="AE388" s="553"/>
      <c r="AF388" s="553"/>
      <c r="AG388" s="553"/>
      <c r="AH388" s="553"/>
      <c r="AI388" s="397"/>
      <c r="AJ388" s="555"/>
      <c r="AK388" s="576">
        <f t="shared" si="66"/>
        <v>0</v>
      </c>
      <c r="AL388" s="576">
        <f t="shared" si="67"/>
        <v>0</v>
      </c>
      <c r="AM388" s="599"/>
      <c r="AN388" s="599"/>
      <c r="AO388" s="553"/>
      <c r="AP388" s="553"/>
      <c r="AQ388" s="553"/>
      <c r="AR388" s="553"/>
      <c r="AS388" s="397"/>
      <c r="AT388" s="397"/>
      <c r="AU388" s="397"/>
      <c r="AV388" s="397"/>
      <c r="AW388" s="397"/>
      <c r="AX388" s="397"/>
      <c r="AY388" s="397"/>
      <c r="AZ388" s="397"/>
      <c r="BA388" s="397"/>
      <c r="BB388" s="397"/>
      <c r="BC388" s="397"/>
      <c r="BD388" s="553"/>
      <c r="BE388" s="397"/>
      <c r="BF388" s="397"/>
      <c r="BG388" s="397"/>
      <c r="BH388" s="397"/>
    </row>
    <row r="389" spans="2:60" x14ac:dyDescent="0.35">
      <c r="B389" s="319"/>
      <c r="C389" s="147"/>
      <c r="D389" s="147"/>
      <c r="E389" s="320"/>
      <c r="F389" s="321"/>
      <c r="G389" s="149"/>
      <c r="H389" s="148"/>
      <c r="I389" s="148"/>
      <c r="J389" s="322"/>
      <c r="K389" s="324" t="str">
        <f>IFERROR(INDEX(Lookup!$G$3:$G$6,MATCH(J389,Lookup!$F$3:$F$6,0)),"")</f>
        <v/>
      </c>
      <c r="L389" s="323"/>
      <c r="M389" s="322"/>
      <c r="N389" s="846">
        <f t="shared" si="60"/>
        <v>0</v>
      </c>
      <c r="O389" s="325">
        <f t="shared" si="61"/>
        <v>0</v>
      </c>
      <c r="P389" s="847">
        <f>IF(I389&lt;INDEX(Lookup!$U$2:$U$10,MATCH($D$48,Lookup!$S$2:$S$10,0)),0,IF(U389="X",0,IFERROR(L389*50,0)))</f>
        <v>0</v>
      </c>
      <c r="Q389" s="326">
        <f>IF(I389&lt;INDEX(Lookup!$U$2:$U$10,MATCH($D$48,Lookup!$S$2:$S$10,0)),0,IF(U389="X",0,IFERROR(P389*K389,0)))</f>
        <v>0</v>
      </c>
      <c r="R389" s="326">
        <v>0</v>
      </c>
      <c r="S389" s="424">
        <v>0</v>
      </c>
      <c r="T389" s="322"/>
      <c r="U389" s="143"/>
      <c r="V389" s="397"/>
      <c r="W389" s="555"/>
      <c r="X389" s="576">
        <f t="shared" si="62"/>
        <v>0</v>
      </c>
      <c r="Y389" s="576">
        <f t="shared" si="63"/>
        <v>0</v>
      </c>
      <c r="Z389" s="576">
        <f t="shared" si="64"/>
        <v>0</v>
      </c>
      <c r="AA389" s="576">
        <f t="shared" si="65"/>
        <v>0</v>
      </c>
      <c r="AB389" s="553"/>
      <c r="AC389" s="553"/>
      <c r="AD389" s="553"/>
      <c r="AE389" s="553"/>
      <c r="AF389" s="553"/>
      <c r="AG389" s="553"/>
      <c r="AH389" s="553"/>
      <c r="AI389" s="397"/>
      <c r="AJ389" s="555"/>
      <c r="AK389" s="576">
        <f t="shared" si="66"/>
        <v>0</v>
      </c>
      <c r="AL389" s="576">
        <f t="shared" si="67"/>
        <v>0</v>
      </c>
      <c r="AM389" s="599"/>
      <c r="AN389" s="599"/>
      <c r="AO389" s="553"/>
      <c r="AP389" s="553"/>
      <c r="AQ389" s="553"/>
      <c r="AR389" s="553"/>
      <c r="AS389" s="397"/>
      <c r="AT389" s="397"/>
      <c r="AU389" s="397"/>
      <c r="AV389" s="397"/>
      <c r="AW389" s="397"/>
      <c r="AX389" s="397"/>
      <c r="AY389" s="397"/>
      <c r="AZ389" s="397"/>
      <c r="BA389" s="397"/>
      <c r="BB389" s="397"/>
      <c r="BC389" s="397"/>
      <c r="BD389" s="553"/>
      <c r="BE389" s="397"/>
      <c r="BF389" s="397"/>
      <c r="BG389" s="397"/>
      <c r="BH389" s="397"/>
    </row>
    <row r="390" spans="2:60" x14ac:dyDescent="0.35">
      <c r="B390" s="319"/>
      <c r="C390" s="147"/>
      <c r="D390" s="147"/>
      <c r="E390" s="320"/>
      <c r="F390" s="321"/>
      <c r="G390" s="149"/>
      <c r="H390" s="148"/>
      <c r="I390" s="148"/>
      <c r="J390" s="322"/>
      <c r="K390" s="324" t="str">
        <f>IFERROR(INDEX(Lookup!$G$3:$G$6,MATCH(J390,Lookup!$F$3:$F$6,0)),"")</f>
        <v/>
      </c>
      <c r="L390" s="323"/>
      <c r="M390" s="322"/>
      <c r="N390" s="846">
        <f t="shared" si="60"/>
        <v>0</v>
      </c>
      <c r="O390" s="325">
        <f t="shared" si="61"/>
        <v>0</v>
      </c>
      <c r="P390" s="847">
        <f>IF(I390&lt;INDEX(Lookup!$U$2:$U$10,MATCH($D$48,Lookup!$S$2:$S$10,0)),0,IF(U390="X",0,IFERROR(L390*50,0)))</f>
        <v>0</v>
      </c>
      <c r="Q390" s="326">
        <f>IF(I390&lt;INDEX(Lookup!$U$2:$U$10,MATCH($D$48,Lookup!$S$2:$S$10,0)),0,IF(U390="X",0,IFERROR(P390*K390,0)))</f>
        <v>0</v>
      </c>
      <c r="R390" s="326">
        <v>0</v>
      </c>
      <c r="S390" s="424">
        <v>0</v>
      </c>
      <c r="T390" s="322"/>
      <c r="U390" s="143"/>
      <c r="V390" s="397"/>
      <c r="W390" s="555"/>
      <c r="X390" s="576">
        <f t="shared" si="62"/>
        <v>0</v>
      </c>
      <c r="Y390" s="576">
        <f t="shared" si="63"/>
        <v>0</v>
      </c>
      <c r="Z390" s="576">
        <f t="shared" si="64"/>
        <v>0</v>
      </c>
      <c r="AA390" s="576">
        <f t="shared" si="65"/>
        <v>0</v>
      </c>
      <c r="AB390" s="553"/>
      <c r="AC390" s="553"/>
      <c r="AD390" s="553"/>
      <c r="AE390" s="553"/>
      <c r="AF390" s="553"/>
      <c r="AG390" s="553"/>
      <c r="AH390" s="553"/>
      <c r="AI390" s="397"/>
      <c r="AJ390" s="555"/>
      <c r="AK390" s="576">
        <f t="shared" si="66"/>
        <v>0</v>
      </c>
      <c r="AL390" s="576">
        <f t="shared" si="67"/>
        <v>0</v>
      </c>
      <c r="AM390" s="599"/>
      <c r="AN390" s="599"/>
      <c r="AO390" s="553"/>
      <c r="AP390" s="553"/>
      <c r="AQ390" s="553"/>
      <c r="AR390" s="553"/>
      <c r="AS390" s="397"/>
      <c r="AT390" s="397"/>
      <c r="AU390" s="397"/>
      <c r="AV390" s="397"/>
      <c r="AW390" s="397"/>
      <c r="AX390" s="397"/>
      <c r="AY390" s="397"/>
      <c r="AZ390" s="397"/>
      <c r="BA390" s="397"/>
      <c r="BB390" s="397"/>
      <c r="BC390" s="397"/>
      <c r="BD390" s="553"/>
      <c r="BE390" s="397"/>
      <c r="BF390" s="397"/>
      <c r="BG390" s="397"/>
      <c r="BH390" s="397"/>
    </row>
    <row r="391" spans="2:60" x14ac:dyDescent="0.35">
      <c r="B391" s="319"/>
      <c r="C391" s="147"/>
      <c r="D391" s="147"/>
      <c r="E391" s="320"/>
      <c r="F391" s="321"/>
      <c r="G391" s="149"/>
      <c r="H391" s="148"/>
      <c r="I391" s="148"/>
      <c r="J391" s="322"/>
      <c r="K391" s="324" t="str">
        <f>IFERROR(INDEX(Lookup!$G$3:$G$6,MATCH(J391,Lookup!$F$3:$F$6,0)),"")</f>
        <v/>
      </c>
      <c r="L391" s="323"/>
      <c r="M391" s="322"/>
      <c r="N391" s="846">
        <f t="shared" si="60"/>
        <v>0</v>
      </c>
      <c r="O391" s="325">
        <f t="shared" si="61"/>
        <v>0</v>
      </c>
      <c r="P391" s="847">
        <f>IF(I391&lt;INDEX(Lookup!$U$2:$U$10,MATCH($D$48,Lookup!$S$2:$S$10,0)),0,IF(U391="X",0,IFERROR(L391*50,0)))</f>
        <v>0</v>
      </c>
      <c r="Q391" s="326">
        <f>IF(I391&lt;INDEX(Lookup!$U$2:$U$10,MATCH($D$48,Lookup!$S$2:$S$10,0)),0,IF(U391="X",0,IFERROR(P391*K391,0)))</f>
        <v>0</v>
      </c>
      <c r="R391" s="326">
        <v>0</v>
      </c>
      <c r="S391" s="424">
        <v>0</v>
      </c>
      <c r="T391" s="322"/>
      <c r="U391" s="143"/>
      <c r="V391" s="397"/>
      <c r="W391" s="555"/>
      <c r="X391" s="576">
        <f t="shared" si="62"/>
        <v>0</v>
      </c>
      <c r="Y391" s="576">
        <f t="shared" si="63"/>
        <v>0</v>
      </c>
      <c r="Z391" s="576">
        <f t="shared" si="64"/>
        <v>0</v>
      </c>
      <c r="AA391" s="576">
        <f t="shared" si="65"/>
        <v>0</v>
      </c>
      <c r="AB391" s="553"/>
      <c r="AC391" s="553"/>
      <c r="AD391" s="553"/>
      <c r="AE391" s="553"/>
      <c r="AF391" s="553"/>
      <c r="AG391" s="553"/>
      <c r="AH391" s="553"/>
      <c r="AI391" s="397"/>
      <c r="AJ391" s="555"/>
      <c r="AK391" s="576">
        <f t="shared" si="66"/>
        <v>0</v>
      </c>
      <c r="AL391" s="576">
        <f t="shared" si="67"/>
        <v>0</v>
      </c>
      <c r="AM391" s="599"/>
      <c r="AN391" s="599"/>
      <c r="AO391" s="553"/>
      <c r="AP391" s="553"/>
      <c r="AQ391" s="553"/>
      <c r="AR391" s="553"/>
      <c r="AS391" s="397"/>
      <c r="AT391" s="397"/>
      <c r="AU391" s="397"/>
      <c r="AV391" s="397"/>
      <c r="AW391" s="397"/>
      <c r="AX391" s="397"/>
      <c r="AY391" s="397"/>
      <c r="AZ391" s="397"/>
      <c r="BA391" s="397"/>
      <c r="BB391" s="397"/>
      <c r="BC391" s="397"/>
      <c r="BD391" s="553"/>
      <c r="BE391" s="397"/>
      <c r="BF391" s="397"/>
      <c r="BG391" s="397"/>
      <c r="BH391" s="397"/>
    </row>
    <row r="392" spans="2:60" x14ac:dyDescent="0.35">
      <c r="B392" s="319"/>
      <c r="C392" s="147"/>
      <c r="D392" s="147"/>
      <c r="E392" s="320"/>
      <c r="F392" s="321"/>
      <c r="G392" s="149"/>
      <c r="H392" s="148"/>
      <c r="I392" s="148"/>
      <c r="J392" s="322"/>
      <c r="K392" s="324" t="str">
        <f>IFERROR(INDEX(Lookup!$G$3:$G$6,MATCH(J392,Lookup!$F$3:$F$6,0)),"")</f>
        <v/>
      </c>
      <c r="L392" s="323"/>
      <c r="M392" s="322"/>
      <c r="N392" s="846">
        <f t="shared" si="60"/>
        <v>0</v>
      </c>
      <c r="O392" s="325">
        <f t="shared" si="61"/>
        <v>0</v>
      </c>
      <c r="P392" s="847">
        <f>IF(I392&lt;INDEX(Lookup!$U$2:$U$10,MATCH($D$48,Lookup!$S$2:$S$10,0)),0,IF(U392="X",0,IFERROR(L392*50,0)))</f>
        <v>0</v>
      </c>
      <c r="Q392" s="326">
        <f>IF(I392&lt;INDEX(Lookup!$U$2:$U$10,MATCH($D$48,Lookup!$S$2:$S$10,0)),0,IF(U392="X",0,IFERROR(P392*K392,0)))</f>
        <v>0</v>
      </c>
      <c r="R392" s="326">
        <v>0</v>
      </c>
      <c r="S392" s="424">
        <v>0</v>
      </c>
      <c r="T392" s="322"/>
      <c r="U392" s="143"/>
      <c r="V392" s="397"/>
      <c r="W392" s="555"/>
      <c r="X392" s="576">
        <f t="shared" si="62"/>
        <v>0</v>
      </c>
      <c r="Y392" s="576">
        <f t="shared" si="63"/>
        <v>0</v>
      </c>
      <c r="Z392" s="576">
        <f t="shared" si="64"/>
        <v>0</v>
      </c>
      <c r="AA392" s="576">
        <f t="shared" si="65"/>
        <v>0</v>
      </c>
      <c r="AB392" s="553"/>
      <c r="AC392" s="553"/>
      <c r="AD392" s="553"/>
      <c r="AE392" s="553"/>
      <c r="AF392" s="553"/>
      <c r="AG392" s="553"/>
      <c r="AH392" s="553"/>
      <c r="AI392" s="397"/>
      <c r="AJ392" s="555"/>
      <c r="AK392" s="576">
        <f t="shared" si="66"/>
        <v>0</v>
      </c>
      <c r="AL392" s="576">
        <f t="shared" si="67"/>
        <v>0</v>
      </c>
      <c r="AM392" s="599"/>
      <c r="AN392" s="599"/>
      <c r="AO392" s="553"/>
      <c r="AP392" s="553"/>
      <c r="AQ392" s="553"/>
      <c r="AR392" s="553"/>
      <c r="AS392" s="397"/>
      <c r="AT392" s="397"/>
      <c r="AU392" s="397"/>
      <c r="AV392" s="397"/>
      <c r="AW392" s="397"/>
      <c r="AX392" s="397"/>
      <c r="AY392" s="397"/>
      <c r="AZ392" s="397"/>
      <c r="BA392" s="397"/>
      <c r="BB392" s="397"/>
      <c r="BC392" s="397"/>
      <c r="BD392" s="553"/>
      <c r="BE392" s="397"/>
      <c r="BF392" s="397"/>
      <c r="BG392" s="397"/>
      <c r="BH392" s="397"/>
    </row>
    <row r="393" spans="2:60" x14ac:dyDescent="0.35">
      <c r="B393" s="319"/>
      <c r="C393" s="147"/>
      <c r="D393" s="147"/>
      <c r="E393" s="320"/>
      <c r="F393" s="321"/>
      <c r="G393" s="149"/>
      <c r="H393" s="148"/>
      <c r="I393" s="148"/>
      <c r="J393" s="322"/>
      <c r="K393" s="324" t="str">
        <f>IFERROR(INDEX(Lookup!$G$3:$G$6,MATCH(J393,Lookup!$F$3:$F$6,0)),"")</f>
        <v/>
      </c>
      <c r="L393" s="323"/>
      <c r="M393" s="322"/>
      <c r="N393" s="846">
        <f t="shared" si="60"/>
        <v>0</v>
      </c>
      <c r="O393" s="325">
        <f t="shared" si="61"/>
        <v>0</v>
      </c>
      <c r="P393" s="847">
        <f>IF(I393&lt;INDEX(Lookup!$U$2:$U$10,MATCH($D$48,Lookup!$S$2:$S$10,0)),0,IF(U393="X",0,IFERROR(L393*50,0)))</f>
        <v>0</v>
      </c>
      <c r="Q393" s="326">
        <f>IF(I393&lt;INDEX(Lookup!$U$2:$U$10,MATCH($D$48,Lookup!$S$2:$S$10,0)),0,IF(U393="X",0,IFERROR(P393*K393,0)))</f>
        <v>0</v>
      </c>
      <c r="R393" s="326">
        <v>0</v>
      </c>
      <c r="S393" s="424">
        <v>0</v>
      </c>
      <c r="T393" s="322"/>
      <c r="U393" s="143"/>
      <c r="V393" s="397"/>
      <c r="W393" s="555"/>
      <c r="X393" s="576">
        <f t="shared" si="62"/>
        <v>0</v>
      </c>
      <c r="Y393" s="576">
        <f t="shared" si="63"/>
        <v>0</v>
      </c>
      <c r="Z393" s="576">
        <f t="shared" si="64"/>
        <v>0</v>
      </c>
      <c r="AA393" s="576">
        <f t="shared" si="65"/>
        <v>0</v>
      </c>
      <c r="AB393" s="553"/>
      <c r="AC393" s="553"/>
      <c r="AD393" s="553"/>
      <c r="AE393" s="553"/>
      <c r="AF393" s="553"/>
      <c r="AG393" s="553"/>
      <c r="AH393" s="553"/>
      <c r="AI393" s="397"/>
      <c r="AJ393" s="555"/>
      <c r="AK393" s="576">
        <f t="shared" si="66"/>
        <v>0</v>
      </c>
      <c r="AL393" s="576">
        <f t="shared" si="67"/>
        <v>0</v>
      </c>
      <c r="AM393" s="599"/>
      <c r="AN393" s="599"/>
      <c r="AO393" s="553"/>
      <c r="AP393" s="553"/>
      <c r="AQ393" s="553"/>
      <c r="AR393" s="553"/>
      <c r="AS393" s="397"/>
      <c r="AT393" s="397"/>
      <c r="AU393" s="397"/>
      <c r="AV393" s="397"/>
      <c r="AW393" s="397"/>
      <c r="AX393" s="397"/>
      <c r="AY393" s="397"/>
      <c r="AZ393" s="397"/>
      <c r="BA393" s="397"/>
      <c r="BB393" s="397"/>
      <c r="BC393" s="397"/>
      <c r="BD393" s="553"/>
      <c r="BE393" s="397"/>
      <c r="BF393" s="397"/>
      <c r="BG393" s="397"/>
      <c r="BH393" s="397"/>
    </row>
    <row r="394" spans="2:60" x14ac:dyDescent="0.35">
      <c r="B394" s="319"/>
      <c r="C394" s="147"/>
      <c r="D394" s="147"/>
      <c r="E394" s="320"/>
      <c r="F394" s="321"/>
      <c r="G394" s="149"/>
      <c r="H394" s="148"/>
      <c r="I394" s="148"/>
      <c r="J394" s="322"/>
      <c r="K394" s="324" t="str">
        <f>IFERROR(INDEX(Lookup!$G$3:$G$6,MATCH(J394,Lookup!$F$3:$F$6,0)),"")</f>
        <v/>
      </c>
      <c r="L394" s="323"/>
      <c r="M394" s="322"/>
      <c r="N394" s="846">
        <f t="shared" si="60"/>
        <v>0</v>
      </c>
      <c r="O394" s="325">
        <f t="shared" si="61"/>
        <v>0</v>
      </c>
      <c r="P394" s="847">
        <f>IF(I394&lt;INDEX(Lookup!$U$2:$U$10,MATCH($D$48,Lookup!$S$2:$S$10,0)),0,IF(U394="X",0,IFERROR(L394*50,0)))</f>
        <v>0</v>
      </c>
      <c r="Q394" s="326">
        <f>IF(I394&lt;INDEX(Lookup!$U$2:$U$10,MATCH($D$48,Lookup!$S$2:$S$10,0)),0,IF(U394="X",0,IFERROR(P394*K394,0)))</f>
        <v>0</v>
      </c>
      <c r="R394" s="326">
        <v>0</v>
      </c>
      <c r="S394" s="424">
        <v>0</v>
      </c>
      <c r="T394" s="322"/>
      <c r="U394" s="143"/>
      <c r="V394" s="397"/>
      <c r="W394" s="555"/>
      <c r="X394" s="576">
        <f t="shared" si="62"/>
        <v>0</v>
      </c>
      <c r="Y394" s="576">
        <f t="shared" si="63"/>
        <v>0</v>
      </c>
      <c r="Z394" s="576">
        <f t="shared" si="64"/>
        <v>0</v>
      </c>
      <c r="AA394" s="576">
        <f t="shared" si="65"/>
        <v>0</v>
      </c>
      <c r="AB394" s="553"/>
      <c r="AC394" s="553"/>
      <c r="AD394" s="553"/>
      <c r="AE394" s="553"/>
      <c r="AF394" s="553"/>
      <c r="AG394" s="553"/>
      <c r="AH394" s="553"/>
      <c r="AI394" s="397"/>
      <c r="AJ394" s="555"/>
      <c r="AK394" s="576">
        <f t="shared" si="66"/>
        <v>0</v>
      </c>
      <c r="AL394" s="576">
        <f t="shared" si="67"/>
        <v>0</v>
      </c>
      <c r="AM394" s="599"/>
      <c r="AN394" s="599"/>
      <c r="AO394" s="553"/>
      <c r="AP394" s="553"/>
      <c r="AQ394" s="553"/>
      <c r="AR394" s="553"/>
      <c r="AS394" s="397"/>
      <c r="AT394" s="397"/>
      <c r="AU394" s="397"/>
      <c r="AV394" s="397"/>
      <c r="AW394" s="397"/>
      <c r="AX394" s="397"/>
      <c r="AY394" s="397"/>
      <c r="AZ394" s="397"/>
      <c r="BA394" s="397"/>
      <c r="BB394" s="397"/>
      <c r="BC394" s="397"/>
      <c r="BD394" s="553"/>
      <c r="BE394" s="397"/>
      <c r="BF394" s="397"/>
      <c r="BG394" s="397"/>
      <c r="BH394" s="397"/>
    </row>
    <row r="395" spans="2:60" x14ac:dyDescent="0.35">
      <c r="B395" s="319"/>
      <c r="C395" s="147"/>
      <c r="D395" s="147"/>
      <c r="E395" s="320"/>
      <c r="F395" s="321"/>
      <c r="G395" s="149"/>
      <c r="H395" s="148"/>
      <c r="I395" s="148"/>
      <c r="J395" s="322"/>
      <c r="K395" s="324" t="str">
        <f>IFERROR(INDEX(Lookup!$G$3:$G$6,MATCH(J395,Lookup!$F$3:$F$6,0)),"")</f>
        <v/>
      </c>
      <c r="L395" s="323"/>
      <c r="M395" s="322"/>
      <c r="N395" s="846">
        <f t="shared" si="60"/>
        <v>0</v>
      </c>
      <c r="O395" s="325">
        <f t="shared" si="61"/>
        <v>0</v>
      </c>
      <c r="P395" s="847">
        <f>IF(I395&lt;INDEX(Lookup!$U$2:$U$10,MATCH($D$48,Lookup!$S$2:$S$10,0)),0,IF(U395="X",0,IFERROR(L395*50,0)))</f>
        <v>0</v>
      </c>
      <c r="Q395" s="326">
        <f>IF(I395&lt;INDEX(Lookup!$U$2:$U$10,MATCH($D$48,Lookup!$S$2:$S$10,0)),0,IF(U395="X",0,IFERROR(P395*K395,0)))</f>
        <v>0</v>
      </c>
      <c r="R395" s="326">
        <v>0</v>
      </c>
      <c r="S395" s="424">
        <v>0</v>
      </c>
      <c r="T395" s="322"/>
      <c r="U395" s="143"/>
      <c r="V395" s="397"/>
      <c r="W395" s="555"/>
      <c r="X395" s="576">
        <f t="shared" si="62"/>
        <v>0</v>
      </c>
      <c r="Y395" s="576">
        <f t="shared" si="63"/>
        <v>0</v>
      </c>
      <c r="Z395" s="576">
        <f t="shared" si="64"/>
        <v>0</v>
      </c>
      <c r="AA395" s="576">
        <f t="shared" si="65"/>
        <v>0</v>
      </c>
      <c r="AB395" s="553"/>
      <c r="AC395" s="553"/>
      <c r="AD395" s="553"/>
      <c r="AE395" s="553"/>
      <c r="AF395" s="553"/>
      <c r="AG395" s="553"/>
      <c r="AH395" s="553"/>
      <c r="AI395" s="397"/>
      <c r="AJ395" s="555"/>
      <c r="AK395" s="576">
        <f t="shared" si="66"/>
        <v>0</v>
      </c>
      <c r="AL395" s="576">
        <f t="shared" si="67"/>
        <v>0</v>
      </c>
      <c r="AM395" s="599"/>
      <c r="AN395" s="599"/>
      <c r="AO395" s="553"/>
      <c r="AP395" s="553"/>
      <c r="AQ395" s="553"/>
      <c r="AR395" s="553"/>
      <c r="AS395" s="397"/>
      <c r="AT395" s="397"/>
      <c r="AU395" s="397"/>
      <c r="AV395" s="397"/>
      <c r="AW395" s="397"/>
      <c r="AX395" s="397"/>
      <c r="AY395" s="397"/>
      <c r="AZ395" s="397"/>
      <c r="BA395" s="397"/>
      <c r="BB395" s="397"/>
      <c r="BC395" s="397"/>
      <c r="BD395" s="553"/>
      <c r="BE395" s="397"/>
      <c r="BF395" s="397"/>
      <c r="BG395" s="397"/>
      <c r="BH395" s="397"/>
    </row>
    <row r="396" spans="2:60" x14ac:dyDescent="0.35">
      <c r="B396" s="319"/>
      <c r="C396" s="147"/>
      <c r="D396" s="147"/>
      <c r="E396" s="320"/>
      <c r="F396" s="321"/>
      <c r="G396" s="149"/>
      <c r="H396" s="148"/>
      <c r="I396" s="148"/>
      <c r="J396" s="322"/>
      <c r="K396" s="324" t="str">
        <f>IFERROR(INDEX(Lookup!$G$3:$G$6,MATCH(J396,Lookup!$F$3:$F$6,0)),"")</f>
        <v/>
      </c>
      <c r="L396" s="323"/>
      <c r="M396" s="322"/>
      <c r="N396" s="846">
        <f t="shared" si="60"/>
        <v>0</v>
      </c>
      <c r="O396" s="325">
        <f t="shared" si="61"/>
        <v>0</v>
      </c>
      <c r="P396" s="847">
        <f>IF(I396&lt;INDEX(Lookup!$U$2:$U$10,MATCH($D$48,Lookup!$S$2:$S$10,0)),0,IF(U396="X",0,IFERROR(L396*50,0)))</f>
        <v>0</v>
      </c>
      <c r="Q396" s="326">
        <f>IF(I396&lt;INDEX(Lookup!$U$2:$U$10,MATCH($D$48,Lookup!$S$2:$S$10,0)),0,IF(U396="X",0,IFERROR(P396*K396,0)))</f>
        <v>0</v>
      </c>
      <c r="R396" s="326">
        <v>0</v>
      </c>
      <c r="S396" s="424">
        <v>0</v>
      </c>
      <c r="T396" s="322"/>
      <c r="U396" s="143"/>
      <c r="V396" s="397"/>
      <c r="W396" s="555"/>
      <c r="X396" s="576">
        <f t="shared" si="62"/>
        <v>0</v>
      </c>
      <c r="Y396" s="576">
        <f t="shared" si="63"/>
        <v>0</v>
      </c>
      <c r="Z396" s="576">
        <f t="shared" si="64"/>
        <v>0</v>
      </c>
      <c r="AA396" s="576">
        <f t="shared" si="65"/>
        <v>0</v>
      </c>
      <c r="AB396" s="553"/>
      <c r="AC396" s="553"/>
      <c r="AD396" s="553"/>
      <c r="AE396" s="553"/>
      <c r="AF396" s="553"/>
      <c r="AG396" s="553"/>
      <c r="AH396" s="553"/>
      <c r="AI396" s="397"/>
      <c r="AJ396" s="555"/>
      <c r="AK396" s="576">
        <f t="shared" si="66"/>
        <v>0</v>
      </c>
      <c r="AL396" s="576">
        <f t="shared" si="67"/>
        <v>0</v>
      </c>
      <c r="AM396" s="599"/>
      <c r="AN396" s="599"/>
      <c r="AO396" s="553"/>
      <c r="AP396" s="553"/>
      <c r="AQ396" s="553"/>
      <c r="AR396" s="553"/>
      <c r="AS396" s="397"/>
      <c r="AT396" s="397"/>
      <c r="AU396" s="397"/>
      <c r="AV396" s="397"/>
      <c r="AW396" s="397"/>
      <c r="AX396" s="397"/>
      <c r="AY396" s="397"/>
      <c r="AZ396" s="397"/>
      <c r="BA396" s="397"/>
      <c r="BB396" s="397"/>
      <c r="BC396" s="397"/>
      <c r="BD396" s="553"/>
      <c r="BE396" s="397"/>
      <c r="BF396" s="397"/>
      <c r="BG396" s="397"/>
      <c r="BH396" s="397"/>
    </row>
    <row r="397" spans="2:60" x14ac:dyDescent="0.35">
      <c r="B397" s="319"/>
      <c r="C397" s="147"/>
      <c r="D397" s="147"/>
      <c r="E397" s="320"/>
      <c r="F397" s="321"/>
      <c r="G397" s="149"/>
      <c r="H397" s="148"/>
      <c r="I397" s="148"/>
      <c r="J397" s="322"/>
      <c r="K397" s="324" t="str">
        <f>IFERROR(INDEX(Lookup!$G$3:$G$6,MATCH(J397,Lookup!$F$3:$F$6,0)),"")</f>
        <v/>
      </c>
      <c r="L397" s="323"/>
      <c r="M397" s="322"/>
      <c r="N397" s="846">
        <f t="shared" si="60"/>
        <v>0</v>
      </c>
      <c r="O397" s="325">
        <f t="shared" si="61"/>
        <v>0</v>
      </c>
      <c r="P397" s="847">
        <f>IF(I397&lt;INDEX(Lookup!$U$2:$U$10,MATCH($D$48,Lookup!$S$2:$S$10,0)),0,IF(U397="X",0,IFERROR(L397*50,0)))</f>
        <v>0</v>
      </c>
      <c r="Q397" s="326">
        <f>IF(I397&lt;INDEX(Lookup!$U$2:$U$10,MATCH($D$48,Lookup!$S$2:$S$10,0)),0,IF(U397="X",0,IFERROR(P397*K397,0)))</f>
        <v>0</v>
      </c>
      <c r="R397" s="326">
        <v>0</v>
      </c>
      <c r="S397" s="424">
        <v>0</v>
      </c>
      <c r="T397" s="322"/>
      <c r="U397" s="143"/>
      <c r="V397" s="397"/>
      <c r="W397" s="555"/>
      <c r="X397" s="576">
        <f t="shared" si="62"/>
        <v>0</v>
      </c>
      <c r="Y397" s="576">
        <f t="shared" si="63"/>
        <v>0</v>
      </c>
      <c r="Z397" s="576">
        <f t="shared" si="64"/>
        <v>0</v>
      </c>
      <c r="AA397" s="576">
        <f t="shared" si="65"/>
        <v>0</v>
      </c>
      <c r="AB397" s="553"/>
      <c r="AC397" s="553"/>
      <c r="AD397" s="553"/>
      <c r="AE397" s="553"/>
      <c r="AF397" s="553"/>
      <c r="AG397" s="553"/>
      <c r="AH397" s="553"/>
      <c r="AI397" s="397"/>
      <c r="AJ397" s="555"/>
      <c r="AK397" s="576">
        <f t="shared" si="66"/>
        <v>0</v>
      </c>
      <c r="AL397" s="576">
        <f t="shared" si="67"/>
        <v>0</v>
      </c>
      <c r="AM397" s="599"/>
      <c r="AN397" s="599"/>
      <c r="AO397" s="553"/>
      <c r="AP397" s="553"/>
      <c r="AQ397" s="553"/>
      <c r="AR397" s="553"/>
      <c r="AS397" s="397"/>
      <c r="AT397" s="397"/>
      <c r="AU397" s="397"/>
      <c r="AV397" s="397"/>
      <c r="AW397" s="397"/>
      <c r="AX397" s="397"/>
      <c r="AY397" s="397"/>
      <c r="AZ397" s="397"/>
      <c r="BA397" s="397"/>
      <c r="BB397" s="397"/>
      <c r="BC397" s="397"/>
      <c r="BD397" s="553"/>
      <c r="BE397" s="397"/>
      <c r="BF397" s="397"/>
      <c r="BG397" s="397"/>
      <c r="BH397" s="397"/>
    </row>
    <row r="398" spans="2:60" x14ac:dyDescent="0.35">
      <c r="B398" s="319"/>
      <c r="C398" s="147"/>
      <c r="D398" s="147"/>
      <c r="E398" s="320"/>
      <c r="F398" s="321"/>
      <c r="G398" s="149"/>
      <c r="H398" s="148"/>
      <c r="I398" s="148"/>
      <c r="J398" s="322"/>
      <c r="K398" s="324" t="str">
        <f>IFERROR(INDEX(Lookup!$G$3:$G$6,MATCH(J398,Lookup!$F$3:$F$6,0)),"")</f>
        <v/>
      </c>
      <c r="L398" s="323"/>
      <c r="M398" s="322"/>
      <c r="N398" s="846">
        <f t="shared" si="60"/>
        <v>0</v>
      </c>
      <c r="O398" s="325">
        <f t="shared" si="61"/>
        <v>0</v>
      </c>
      <c r="P398" s="847">
        <f>IF(I398&lt;INDEX(Lookup!$U$2:$U$10,MATCH($D$48,Lookup!$S$2:$S$10,0)),0,IF(U398="X",0,IFERROR(L398*50,0)))</f>
        <v>0</v>
      </c>
      <c r="Q398" s="326">
        <f>IF(I398&lt;INDEX(Lookup!$U$2:$U$10,MATCH($D$48,Lookup!$S$2:$S$10,0)),0,IF(U398="X",0,IFERROR(P398*K398,0)))</f>
        <v>0</v>
      </c>
      <c r="R398" s="326">
        <v>0</v>
      </c>
      <c r="S398" s="424">
        <v>0</v>
      </c>
      <c r="T398" s="322"/>
      <c r="U398" s="143"/>
      <c r="V398" s="397"/>
      <c r="W398" s="555"/>
      <c r="X398" s="576">
        <f t="shared" si="62"/>
        <v>0</v>
      </c>
      <c r="Y398" s="576">
        <f t="shared" si="63"/>
        <v>0</v>
      </c>
      <c r="Z398" s="576">
        <f t="shared" si="64"/>
        <v>0</v>
      </c>
      <c r="AA398" s="576">
        <f t="shared" si="65"/>
        <v>0</v>
      </c>
      <c r="AB398" s="553"/>
      <c r="AC398" s="553"/>
      <c r="AD398" s="553"/>
      <c r="AE398" s="553"/>
      <c r="AF398" s="553"/>
      <c r="AG398" s="553"/>
      <c r="AH398" s="553"/>
      <c r="AI398" s="397"/>
      <c r="AJ398" s="555"/>
      <c r="AK398" s="576">
        <f t="shared" si="66"/>
        <v>0</v>
      </c>
      <c r="AL398" s="576">
        <f t="shared" si="67"/>
        <v>0</v>
      </c>
      <c r="AM398" s="599"/>
      <c r="AN398" s="599"/>
      <c r="AO398" s="553"/>
      <c r="AP398" s="553"/>
      <c r="AQ398" s="553"/>
      <c r="AR398" s="553"/>
      <c r="AS398" s="397"/>
      <c r="AT398" s="397"/>
      <c r="AU398" s="397"/>
      <c r="AV398" s="397"/>
      <c r="AW398" s="397"/>
      <c r="AX398" s="397"/>
      <c r="AY398" s="397"/>
      <c r="AZ398" s="397"/>
      <c r="BA398" s="397"/>
      <c r="BB398" s="397"/>
      <c r="BC398" s="397"/>
      <c r="BD398" s="553"/>
      <c r="BE398" s="397"/>
      <c r="BF398" s="397"/>
      <c r="BG398" s="397"/>
      <c r="BH398" s="397"/>
    </row>
    <row r="399" spans="2:60" x14ac:dyDescent="0.35">
      <c r="B399" s="319"/>
      <c r="C399" s="147"/>
      <c r="D399" s="147"/>
      <c r="E399" s="320"/>
      <c r="F399" s="321"/>
      <c r="G399" s="149"/>
      <c r="H399" s="148"/>
      <c r="I399" s="148"/>
      <c r="J399" s="322"/>
      <c r="K399" s="324" t="str">
        <f>IFERROR(INDEX(Lookup!$G$3:$G$6,MATCH(J399,Lookup!$F$3:$F$6,0)),"")</f>
        <v/>
      </c>
      <c r="L399" s="323"/>
      <c r="M399" s="322"/>
      <c r="N399" s="846">
        <f t="shared" si="60"/>
        <v>0</v>
      </c>
      <c r="O399" s="325">
        <f t="shared" si="61"/>
        <v>0</v>
      </c>
      <c r="P399" s="847">
        <f>IF(I399&lt;INDEX(Lookup!$U$2:$U$10,MATCH($D$48,Lookup!$S$2:$S$10,0)),0,IF(U399="X",0,IFERROR(L399*50,0)))</f>
        <v>0</v>
      </c>
      <c r="Q399" s="326">
        <f>IF(I399&lt;INDEX(Lookup!$U$2:$U$10,MATCH($D$48,Lookup!$S$2:$S$10,0)),0,IF(U399="X",0,IFERROR(P399*K399,0)))</f>
        <v>0</v>
      </c>
      <c r="R399" s="326">
        <v>0</v>
      </c>
      <c r="S399" s="424">
        <v>0</v>
      </c>
      <c r="T399" s="322"/>
      <c r="U399" s="143"/>
      <c r="V399" s="397"/>
      <c r="W399" s="555"/>
      <c r="X399" s="576">
        <f t="shared" si="62"/>
        <v>0</v>
      </c>
      <c r="Y399" s="576">
        <f t="shared" si="63"/>
        <v>0</v>
      </c>
      <c r="Z399" s="576">
        <f t="shared" si="64"/>
        <v>0</v>
      </c>
      <c r="AA399" s="576">
        <f t="shared" si="65"/>
        <v>0</v>
      </c>
      <c r="AB399" s="553"/>
      <c r="AC399" s="553"/>
      <c r="AD399" s="553"/>
      <c r="AE399" s="553"/>
      <c r="AF399" s="553"/>
      <c r="AG399" s="553"/>
      <c r="AH399" s="553"/>
      <c r="AI399" s="397"/>
      <c r="AJ399" s="555"/>
      <c r="AK399" s="576">
        <f t="shared" si="66"/>
        <v>0</v>
      </c>
      <c r="AL399" s="576">
        <f t="shared" si="67"/>
        <v>0</v>
      </c>
      <c r="AM399" s="599"/>
      <c r="AN399" s="599"/>
      <c r="AO399" s="553"/>
      <c r="AP399" s="553"/>
      <c r="AQ399" s="553"/>
      <c r="AR399" s="553"/>
      <c r="AS399" s="397"/>
      <c r="AT399" s="397"/>
      <c r="AU399" s="397"/>
      <c r="AV399" s="397"/>
      <c r="AW399" s="397"/>
      <c r="AX399" s="397"/>
      <c r="AY399" s="397"/>
      <c r="AZ399" s="397"/>
      <c r="BA399" s="397"/>
      <c r="BB399" s="397"/>
      <c r="BC399" s="397"/>
      <c r="BD399" s="553"/>
      <c r="BE399" s="397"/>
      <c r="BF399" s="397"/>
      <c r="BG399" s="397"/>
      <c r="BH399" s="397"/>
    </row>
    <row r="400" spans="2:60" x14ac:dyDescent="0.35">
      <c r="B400" s="319"/>
      <c r="C400" s="147"/>
      <c r="D400" s="147"/>
      <c r="E400" s="320"/>
      <c r="F400" s="321"/>
      <c r="G400" s="149"/>
      <c r="H400" s="148"/>
      <c r="I400" s="148"/>
      <c r="J400" s="322"/>
      <c r="K400" s="324" t="str">
        <f>IFERROR(INDEX(Lookup!$G$3:$G$6,MATCH(J400,Lookup!$F$3:$F$6,0)),"")</f>
        <v/>
      </c>
      <c r="L400" s="323"/>
      <c r="M400" s="322"/>
      <c r="N400" s="846">
        <f t="shared" si="60"/>
        <v>0</v>
      </c>
      <c r="O400" s="325">
        <f t="shared" si="61"/>
        <v>0</v>
      </c>
      <c r="P400" s="847">
        <f>IF(I400&lt;INDEX(Lookup!$U$2:$U$10,MATCH($D$48,Lookup!$S$2:$S$10,0)),0,IF(U400="X",0,IFERROR(L400*50,0)))</f>
        <v>0</v>
      </c>
      <c r="Q400" s="326">
        <f>IF(I400&lt;INDEX(Lookup!$U$2:$U$10,MATCH($D$48,Lookup!$S$2:$S$10,0)),0,IF(U400="X",0,IFERROR(P400*K400,0)))</f>
        <v>0</v>
      </c>
      <c r="R400" s="326">
        <v>0</v>
      </c>
      <c r="S400" s="424">
        <v>0</v>
      </c>
      <c r="T400" s="322"/>
      <c r="U400" s="143"/>
      <c r="V400" s="397"/>
      <c r="W400" s="555"/>
      <c r="X400" s="576">
        <f t="shared" si="62"/>
        <v>0</v>
      </c>
      <c r="Y400" s="576">
        <f t="shared" si="63"/>
        <v>0</v>
      </c>
      <c r="Z400" s="576">
        <f t="shared" si="64"/>
        <v>0</v>
      </c>
      <c r="AA400" s="576">
        <f t="shared" si="65"/>
        <v>0</v>
      </c>
      <c r="AB400" s="553"/>
      <c r="AC400" s="553"/>
      <c r="AD400" s="553"/>
      <c r="AE400" s="553"/>
      <c r="AF400" s="553"/>
      <c r="AG400" s="553"/>
      <c r="AH400" s="553"/>
      <c r="AI400" s="397"/>
      <c r="AJ400" s="555"/>
      <c r="AK400" s="576">
        <f t="shared" si="66"/>
        <v>0</v>
      </c>
      <c r="AL400" s="576">
        <f t="shared" si="67"/>
        <v>0</v>
      </c>
      <c r="AM400" s="599"/>
      <c r="AN400" s="599"/>
      <c r="AO400" s="553"/>
      <c r="AP400" s="553"/>
      <c r="AQ400" s="553"/>
      <c r="AR400" s="553"/>
      <c r="AS400" s="397"/>
      <c r="AT400" s="397"/>
      <c r="AU400" s="397"/>
      <c r="AV400" s="397"/>
      <c r="AW400" s="397"/>
      <c r="AX400" s="397"/>
      <c r="AY400" s="397"/>
      <c r="AZ400" s="397"/>
      <c r="BA400" s="397"/>
      <c r="BB400" s="397"/>
      <c r="BC400" s="397"/>
      <c r="BD400" s="553"/>
      <c r="BE400" s="397"/>
      <c r="BF400" s="397"/>
      <c r="BG400" s="397"/>
      <c r="BH400" s="397"/>
    </row>
    <row r="401" spans="2:60" x14ac:dyDescent="0.35">
      <c r="B401" s="319"/>
      <c r="C401" s="147"/>
      <c r="D401" s="147"/>
      <c r="E401" s="320"/>
      <c r="F401" s="321"/>
      <c r="G401" s="149"/>
      <c r="H401" s="148"/>
      <c r="I401" s="148"/>
      <c r="J401" s="322"/>
      <c r="K401" s="324" t="str">
        <f>IFERROR(INDEX(Lookup!$G$3:$G$6,MATCH(J401,Lookup!$F$3:$F$6,0)),"")</f>
        <v/>
      </c>
      <c r="L401" s="323"/>
      <c r="M401" s="322"/>
      <c r="N401" s="846">
        <f t="shared" si="60"/>
        <v>0</v>
      </c>
      <c r="O401" s="325">
        <f t="shared" si="61"/>
        <v>0</v>
      </c>
      <c r="P401" s="847">
        <f>IF(I401&lt;INDEX(Lookup!$U$2:$U$10,MATCH($D$48,Lookup!$S$2:$S$10,0)),0,IF(U401="X",0,IFERROR(L401*50,0)))</f>
        <v>0</v>
      </c>
      <c r="Q401" s="326">
        <f>IF(I401&lt;INDEX(Lookup!$U$2:$U$10,MATCH($D$48,Lookup!$S$2:$S$10,0)),0,IF(U401="X",0,IFERROR(P401*K401,0)))</f>
        <v>0</v>
      </c>
      <c r="R401" s="326">
        <v>0</v>
      </c>
      <c r="S401" s="424">
        <v>0</v>
      </c>
      <c r="T401" s="322"/>
      <c r="U401" s="143"/>
      <c r="V401" s="397"/>
      <c r="W401" s="555"/>
      <c r="X401" s="576">
        <f t="shared" si="62"/>
        <v>0</v>
      </c>
      <c r="Y401" s="576">
        <f t="shared" si="63"/>
        <v>0</v>
      </c>
      <c r="Z401" s="576">
        <f t="shared" si="64"/>
        <v>0</v>
      </c>
      <c r="AA401" s="576">
        <f t="shared" si="65"/>
        <v>0</v>
      </c>
      <c r="AB401" s="553"/>
      <c r="AC401" s="553"/>
      <c r="AD401" s="553"/>
      <c r="AE401" s="553"/>
      <c r="AF401" s="553"/>
      <c r="AG401" s="553"/>
      <c r="AH401" s="553"/>
      <c r="AI401" s="397"/>
      <c r="AJ401" s="555"/>
      <c r="AK401" s="576">
        <f t="shared" si="66"/>
        <v>0</v>
      </c>
      <c r="AL401" s="576">
        <f t="shared" si="67"/>
        <v>0</v>
      </c>
      <c r="AM401" s="599"/>
      <c r="AN401" s="599"/>
      <c r="AO401" s="553"/>
      <c r="AP401" s="553"/>
      <c r="AQ401" s="553"/>
      <c r="AR401" s="553"/>
      <c r="AS401" s="397"/>
      <c r="AT401" s="397"/>
      <c r="AU401" s="397"/>
      <c r="AV401" s="397"/>
      <c r="AW401" s="397"/>
      <c r="AX401" s="397"/>
      <c r="AY401" s="397"/>
      <c r="AZ401" s="397"/>
      <c r="BA401" s="397"/>
      <c r="BB401" s="397"/>
      <c r="BC401" s="397"/>
      <c r="BD401" s="553"/>
      <c r="BE401" s="397"/>
      <c r="BF401" s="397"/>
      <c r="BG401" s="397"/>
      <c r="BH401" s="397"/>
    </row>
    <row r="402" spans="2:60" x14ac:dyDescent="0.35">
      <c r="B402" s="319"/>
      <c r="C402" s="147"/>
      <c r="D402" s="147"/>
      <c r="E402" s="320"/>
      <c r="F402" s="321"/>
      <c r="G402" s="149"/>
      <c r="H402" s="148"/>
      <c r="I402" s="148"/>
      <c r="J402" s="322"/>
      <c r="K402" s="324" t="str">
        <f>IFERROR(INDEX(Lookup!$G$3:$G$6,MATCH(J402,Lookup!$F$3:$F$6,0)),"")</f>
        <v/>
      </c>
      <c r="L402" s="323"/>
      <c r="M402" s="322"/>
      <c r="N402" s="846">
        <f t="shared" si="60"/>
        <v>0</v>
      </c>
      <c r="O402" s="325">
        <f t="shared" si="61"/>
        <v>0</v>
      </c>
      <c r="P402" s="847">
        <f>IF(I402&lt;INDEX(Lookup!$U$2:$U$10,MATCH($D$48,Lookup!$S$2:$S$10,0)),0,IF(U402="X",0,IFERROR(L402*50,0)))</f>
        <v>0</v>
      </c>
      <c r="Q402" s="326">
        <f>IF(I402&lt;INDEX(Lookup!$U$2:$U$10,MATCH($D$48,Lookup!$S$2:$S$10,0)),0,IF(U402="X",0,IFERROR(P402*K402,0)))</f>
        <v>0</v>
      </c>
      <c r="R402" s="326">
        <v>0</v>
      </c>
      <c r="S402" s="424">
        <v>0</v>
      </c>
      <c r="T402" s="322"/>
      <c r="U402" s="143"/>
      <c r="V402" s="397"/>
      <c r="W402" s="555"/>
      <c r="X402" s="576">
        <f t="shared" si="62"/>
        <v>0</v>
      </c>
      <c r="Y402" s="576">
        <f t="shared" si="63"/>
        <v>0</v>
      </c>
      <c r="Z402" s="576">
        <f t="shared" si="64"/>
        <v>0</v>
      </c>
      <c r="AA402" s="576">
        <f t="shared" si="65"/>
        <v>0</v>
      </c>
      <c r="AB402" s="553"/>
      <c r="AC402" s="553"/>
      <c r="AD402" s="553"/>
      <c r="AE402" s="553"/>
      <c r="AF402" s="553"/>
      <c r="AG402" s="553"/>
      <c r="AH402" s="553"/>
      <c r="AI402" s="397"/>
      <c r="AJ402" s="555"/>
      <c r="AK402" s="576">
        <f t="shared" si="66"/>
        <v>0</v>
      </c>
      <c r="AL402" s="576">
        <f t="shared" si="67"/>
        <v>0</v>
      </c>
      <c r="AM402" s="599"/>
      <c r="AN402" s="599"/>
      <c r="AO402" s="553"/>
      <c r="AP402" s="553"/>
      <c r="AQ402" s="553"/>
      <c r="AR402" s="553"/>
      <c r="AS402" s="397"/>
      <c r="AT402" s="397"/>
      <c r="AU402" s="397"/>
      <c r="AV402" s="397"/>
      <c r="AW402" s="397"/>
      <c r="AX402" s="397"/>
      <c r="AY402" s="397"/>
      <c r="AZ402" s="397"/>
      <c r="BA402" s="397"/>
      <c r="BB402" s="397"/>
      <c r="BC402" s="397"/>
      <c r="BD402" s="553"/>
      <c r="BE402" s="397"/>
      <c r="BF402" s="397"/>
      <c r="BG402" s="397"/>
      <c r="BH402" s="397"/>
    </row>
    <row r="403" spans="2:60" x14ac:dyDescent="0.35">
      <c r="B403" s="319"/>
      <c r="C403" s="147"/>
      <c r="D403" s="147"/>
      <c r="E403" s="320"/>
      <c r="F403" s="321"/>
      <c r="G403" s="149"/>
      <c r="H403" s="148"/>
      <c r="I403" s="148"/>
      <c r="J403" s="322"/>
      <c r="K403" s="324" t="str">
        <f>IFERROR(INDEX(Lookup!$G$3:$G$6,MATCH(J403,Lookup!$F$3:$F$6,0)),"")</f>
        <v/>
      </c>
      <c r="L403" s="323"/>
      <c r="M403" s="322"/>
      <c r="N403" s="846">
        <f t="shared" si="60"/>
        <v>0</v>
      </c>
      <c r="O403" s="325">
        <f t="shared" si="61"/>
        <v>0</v>
      </c>
      <c r="P403" s="847">
        <f>IF(I403&lt;INDEX(Lookup!$U$2:$U$10,MATCH($D$48,Lookup!$S$2:$S$10,0)),0,IF(U403="X",0,IFERROR(L403*50,0)))</f>
        <v>0</v>
      </c>
      <c r="Q403" s="326">
        <f>IF(I403&lt;INDEX(Lookup!$U$2:$U$10,MATCH($D$48,Lookup!$S$2:$S$10,0)),0,IF(U403="X",0,IFERROR(P403*K403,0)))</f>
        <v>0</v>
      </c>
      <c r="R403" s="326">
        <v>0</v>
      </c>
      <c r="S403" s="424">
        <v>0</v>
      </c>
      <c r="T403" s="322"/>
      <c r="U403" s="143"/>
      <c r="V403" s="397"/>
      <c r="W403" s="555"/>
      <c r="X403" s="576">
        <f t="shared" si="62"/>
        <v>0</v>
      </c>
      <c r="Y403" s="576">
        <f t="shared" si="63"/>
        <v>0</v>
      </c>
      <c r="Z403" s="576">
        <f t="shared" si="64"/>
        <v>0</v>
      </c>
      <c r="AA403" s="576">
        <f t="shared" si="65"/>
        <v>0</v>
      </c>
      <c r="AB403" s="553"/>
      <c r="AC403" s="553"/>
      <c r="AD403" s="553"/>
      <c r="AE403" s="553"/>
      <c r="AF403" s="553"/>
      <c r="AG403" s="553"/>
      <c r="AH403" s="553"/>
      <c r="AI403" s="397"/>
      <c r="AJ403" s="555"/>
      <c r="AK403" s="576">
        <f t="shared" si="66"/>
        <v>0</v>
      </c>
      <c r="AL403" s="576">
        <f t="shared" si="67"/>
        <v>0</v>
      </c>
      <c r="AM403" s="599"/>
      <c r="AN403" s="599"/>
      <c r="AO403" s="553"/>
      <c r="AP403" s="553"/>
      <c r="AQ403" s="553"/>
      <c r="AR403" s="553"/>
      <c r="AS403" s="397"/>
      <c r="AT403" s="397"/>
      <c r="AU403" s="397"/>
      <c r="AV403" s="397"/>
      <c r="AW403" s="397"/>
      <c r="AX403" s="397"/>
      <c r="AY403" s="397"/>
      <c r="AZ403" s="397"/>
      <c r="BA403" s="397"/>
      <c r="BB403" s="397"/>
      <c r="BC403" s="397"/>
      <c r="BD403" s="553"/>
      <c r="BE403" s="397"/>
      <c r="BF403" s="397"/>
      <c r="BG403" s="397"/>
      <c r="BH403" s="397"/>
    </row>
    <row r="404" spans="2:60" x14ac:dyDescent="0.35">
      <c r="B404" s="319"/>
      <c r="C404" s="147"/>
      <c r="D404" s="147"/>
      <c r="E404" s="320"/>
      <c r="F404" s="321"/>
      <c r="G404" s="149"/>
      <c r="H404" s="148"/>
      <c r="I404" s="148"/>
      <c r="J404" s="322"/>
      <c r="K404" s="324" t="str">
        <f>IFERROR(INDEX(Lookup!$G$3:$G$6,MATCH(J404,Lookup!$F$3:$F$6,0)),"")</f>
        <v/>
      </c>
      <c r="L404" s="323"/>
      <c r="M404" s="322"/>
      <c r="N404" s="846">
        <f t="shared" si="60"/>
        <v>0</v>
      </c>
      <c r="O404" s="325">
        <f t="shared" si="61"/>
        <v>0</v>
      </c>
      <c r="P404" s="847">
        <f>IF(I404&lt;INDEX(Lookup!$U$2:$U$10,MATCH($D$48,Lookup!$S$2:$S$10,0)),0,IF(U404="X",0,IFERROR(L404*50,0)))</f>
        <v>0</v>
      </c>
      <c r="Q404" s="326">
        <f>IF(I404&lt;INDEX(Lookup!$U$2:$U$10,MATCH($D$48,Lookup!$S$2:$S$10,0)),0,IF(U404="X",0,IFERROR(P404*K404,0)))</f>
        <v>0</v>
      </c>
      <c r="R404" s="326">
        <v>0</v>
      </c>
      <c r="S404" s="424">
        <v>0</v>
      </c>
      <c r="T404" s="322"/>
      <c r="U404" s="143"/>
      <c r="V404" s="397"/>
      <c r="W404" s="555"/>
      <c r="X404" s="576">
        <f t="shared" si="62"/>
        <v>0</v>
      </c>
      <c r="Y404" s="576">
        <f t="shared" si="63"/>
        <v>0</v>
      </c>
      <c r="Z404" s="576">
        <f t="shared" si="64"/>
        <v>0</v>
      </c>
      <c r="AA404" s="576">
        <f t="shared" si="65"/>
        <v>0</v>
      </c>
      <c r="AB404" s="553"/>
      <c r="AC404" s="553"/>
      <c r="AD404" s="553"/>
      <c r="AE404" s="553"/>
      <c r="AF404" s="553"/>
      <c r="AG404" s="553"/>
      <c r="AH404" s="553"/>
      <c r="AI404" s="397"/>
      <c r="AJ404" s="555"/>
      <c r="AK404" s="576">
        <f t="shared" si="66"/>
        <v>0</v>
      </c>
      <c r="AL404" s="576">
        <f t="shared" si="67"/>
        <v>0</v>
      </c>
      <c r="AM404" s="599"/>
      <c r="AN404" s="599"/>
      <c r="AO404" s="553"/>
      <c r="AP404" s="553"/>
      <c r="AQ404" s="553"/>
      <c r="AR404" s="553"/>
      <c r="AS404" s="397"/>
      <c r="AT404" s="397"/>
      <c r="AU404" s="397"/>
      <c r="AV404" s="397"/>
      <c r="AW404" s="397"/>
      <c r="AX404" s="397"/>
      <c r="AY404" s="397"/>
      <c r="AZ404" s="397"/>
      <c r="BA404" s="397"/>
      <c r="BB404" s="397"/>
      <c r="BC404" s="397"/>
      <c r="BD404" s="553"/>
      <c r="BE404" s="397"/>
      <c r="BF404" s="397"/>
      <c r="BG404" s="397"/>
      <c r="BH404" s="397"/>
    </row>
    <row r="405" spans="2:60" x14ac:dyDescent="0.35">
      <c r="B405" s="319"/>
      <c r="C405" s="147"/>
      <c r="D405" s="147"/>
      <c r="E405" s="320"/>
      <c r="F405" s="321"/>
      <c r="G405" s="149"/>
      <c r="H405" s="148"/>
      <c r="I405" s="148"/>
      <c r="J405" s="322"/>
      <c r="K405" s="324" t="str">
        <f>IFERROR(INDEX(Lookup!$G$3:$G$6,MATCH(J405,Lookup!$F$3:$F$6,0)),"")</f>
        <v/>
      </c>
      <c r="L405" s="323"/>
      <c r="M405" s="322"/>
      <c r="N405" s="846">
        <f t="shared" si="60"/>
        <v>0</v>
      </c>
      <c r="O405" s="325">
        <f t="shared" si="61"/>
        <v>0</v>
      </c>
      <c r="P405" s="847">
        <f>IF(I405&lt;INDEX(Lookup!$U$2:$U$10,MATCH($D$48,Lookup!$S$2:$S$10,0)),0,IF(U405="X",0,IFERROR(L405*50,0)))</f>
        <v>0</v>
      </c>
      <c r="Q405" s="326">
        <f>IF(I405&lt;INDEX(Lookup!$U$2:$U$10,MATCH($D$48,Lookup!$S$2:$S$10,0)),0,IF(U405="X",0,IFERROR(P405*K405,0)))</f>
        <v>0</v>
      </c>
      <c r="R405" s="326">
        <v>0</v>
      </c>
      <c r="S405" s="424">
        <v>0</v>
      </c>
      <c r="T405" s="322"/>
      <c r="U405" s="143"/>
      <c r="V405" s="397"/>
      <c r="W405" s="555"/>
      <c r="X405" s="576">
        <f t="shared" si="62"/>
        <v>0</v>
      </c>
      <c r="Y405" s="576">
        <f t="shared" si="63"/>
        <v>0</v>
      </c>
      <c r="Z405" s="576">
        <f t="shared" si="64"/>
        <v>0</v>
      </c>
      <c r="AA405" s="576">
        <f t="shared" si="65"/>
        <v>0</v>
      </c>
      <c r="AB405" s="553"/>
      <c r="AC405" s="553"/>
      <c r="AD405" s="553"/>
      <c r="AE405" s="553"/>
      <c r="AF405" s="553"/>
      <c r="AG405" s="553"/>
      <c r="AH405" s="553"/>
      <c r="AI405" s="397"/>
      <c r="AJ405" s="555"/>
      <c r="AK405" s="576">
        <f t="shared" si="66"/>
        <v>0</v>
      </c>
      <c r="AL405" s="576">
        <f t="shared" si="67"/>
        <v>0</v>
      </c>
      <c r="AM405" s="599"/>
      <c r="AN405" s="599"/>
      <c r="AO405" s="553"/>
      <c r="AP405" s="553"/>
      <c r="AQ405" s="553"/>
      <c r="AR405" s="553"/>
      <c r="AS405" s="397"/>
      <c r="AT405" s="397"/>
      <c r="AU405" s="397"/>
      <c r="AV405" s="397"/>
      <c r="AW405" s="397"/>
      <c r="AX405" s="397"/>
      <c r="AY405" s="397"/>
      <c r="AZ405" s="397"/>
      <c r="BA405" s="397"/>
      <c r="BB405" s="397"/>
      <c r="BC405" s="397"/>
      <c r="BD405" s="553"/>
      <c r="BE405" s="397"/>
      <c r="BF405" s="397"/>
      <c r="BG405" s="397"/>
      <c r="BH405" s="397"/>
    </row>
    <row r="406" spans="2:60" x14ac:dyDescent="0.35">
      <c r="B406" s="319"/>
      <c r="C406" s="147"/>
      <c r="D406" s="147"/>
      <c r="E406" s="320"/>
      <c r="F406" s="321"/>
      <c r="G406" s="149"/>
      <c r="H406" s="148"/>
      <c r="I406" s="148"/>
      <c r="J406" s="322"/>
      <c r="K406" s="324" t="str">
        <f>IFERROR(INDEX(Lookup!$G$3:$G$6,MATCH(J406,Lookup!$F$3:$F$6,0)),"")</f>
        <v/>
      </c>
      <c r="L406" s="323"/>
      <c r="M406" s="322"/>
      <c r="N406" s="846">
        <f t="shared" si="60"/>
        <v>0</v>
      </c>
      <c r="O406" s="325">
        <f t="shared" si="61"/>
        <v>0</v>
      </c>
      <c r="P406" s="847">
        <f>IF(I406&lt;INDEX(Lookup!$U$2:$U$10,MATCH($D$48,Lookup!$S$2:$S$10,0)),0,IF(U406="X",0,IFERROR(L406*50,0)))</f>
        <v>0</v>
      </c>
      <c r="Q406" s="326">
        <f>IF(I406&lt;INDEX(Lookup!$U$2:$U$10,MATCH($D$48,Lookup!$S$2:$S$10,0)),0,IF(U406="X",0,IFERROR(P406*K406,0)))</f>
        <v>0</v>
      </c>
      <c r="R406" s="326">
        <v>0</v>
      </c>
      <c r="S406" s="424">
        <v>0</v>
      </c>
      <c r="T406" s="322"/>
      <c r="U406" s="143"/>
      <c r="V406" s="397"/>
      <c r="W406" s="555"/>
      <c r="X406" s="576">
        <f t="shared" si="62"/>
        <v>0</v>
      </c>
      <c r="Y406" s="576">
        <f t="shared" si="63"/>
        <v>0</v>
      </c>
      <c r="Z406" s="576">
        <f t="shared" si="64"/>
        <v>0</v>
      </c>
      <c r="AA406" s="576">
        <f t="shared" si="65"/>
        <v>0</v>
      </c>
      <c r="AB406" s="553"/>
      <c r="AC406" s="553"/>
      <c r="AD406" s="553"/>
      <c r="AE406" s="553"/>
      <c r="AF406" s="553"/>
      <c r="AG406" s="553"/>
      <c r="AH406" s="553"/>
      <c r="AI406" s="397"/>
      <c r="AJ406" s="555"/>
      <c r="AK406" s="576">
        <f t="shared" si="66"/>
        <v>0</v>
      </c>
      <c r="AL406" s="576">
        <f t="shared" si="67"/>
        <v>0</v>
      </c>
      <c r="AM406" s="599"/>
      <c r="AN406" s="599"/>
      <c r="AO406" s="553"/>
      <c r="AP406" s="553"/>
      <c r="AQ406" s="553"/>
      <c r="AR406" s="553"/>
      <c r="AS406" s="397"/>
      <c r="AT406" s="397"/>
      <c r="AU406" s="397"/>
      <c r="AV406" s="397"/>
      <c r="AW406" s="397"/>
      <c r="AX406" s="397"/>
      <c r="AY406" s="397"/>
      <c r="AZ406" s="397"/>
      <c r="BA406" s="397"/>
      <c r="BB406" s="397"/>
      <c r="BC406" s="397"/>
      <c r="BD406" s="553"/>
      <c r="BE406" s="397"/>
      <c r="BF406" s="397"/>
      <c r="BG406" s="397"/>
      <c r="BH406" s="397"/>
    </row>
    <row r="407" spans="2:60" x14ac:dyDescent="0.35">
      <c r="B407" s="319"/>
      <c r="C407" s="147"/>
      <c r="D407" s="147"/>
      <c r="E407" s="320"/>
      <c r="F407" s="321"/>
      <c r="G407" s="149"/>
      <c r="H407" s="148"/>
      <c r="I407" s="148"/>
      <c r="J407" s="322"/>
      <c r="K407" s="324" t="str">
        <f>IFERROR(INDEX(Lookup!$G$3:$G$6,MATCH(J407,Lookup!$F$3:$F$6,0)),"")</f>
        <v/>
      </c>
      <c r="L407" s="323"/>
      <c r="M407" s="322"/>
      <c r="N407" s="846">
        <f t="shared" si="60"/>
        <v>0</v>
      </c>
      <c r="O407" s="325">
        <f t="shared" si="61"/>
        <v>0</v>
      </c>
      <c r="P407" s="847">
        <f>IF(I407&lt;INDEX(Lookup!$U$2:$U$10,MATCH($D$48,Lookup!$S$2:$S$10,0)),0,IF(U407="X",0,IFERROR(L407*50,0)))</f>
        <v>0</v>
      </c>
      <c r="Q407" s="326">
        <f>IF(I407&lt;INDEX(Lookup!$U$2:$U$10,MATCH($D$48,Lookup!$S$2:$S$10,0)),0,IF(U407="X",0,IFERROR(P407*K407,0)))</f>
        <v>0</v>
      </c>
      <c r="R407" s="326">
        <v>0</v>
      </c>
      <c r="S407" s="424">
        <v>0</v>
      </c>
      <c r="T407" s="322"/>
      <c r="U407" s="143"/>
      <c r="V407" s="397"/>
      <c r="W407" s="555"/>
      <c r="X407" s="576">
        <f t="shared" si="62"/>
        <v>0</v>
      </c>
      <c r="Y407" s="576">
        <f t="shared" si="63"/>
        <v>0</v>
      </c>
      <c r="Z407" s="576">
        <f t="shared" si="64"/>
        <v>0</v>
      </c>
      <c r="AA407" s="576">
        <f t="shared" si="65"/>
        <v>0</v>
      </c>
      <c r="AB407" s="553"/>
      <c r="AC407" s="553"/>
      <c r="AD407" s="553"/>
      <c r="AE407" s="553"/>
      <c r="AF407" s="553"/>
      <c r="AG407" s="553"/>
      <c r="AH407" s="553"/>
      <c r="AI407" s="397"/>
      <c r="AJ407" s="555"/>
      <c r="AK407" s="576">
        <f t="shared" si="66"/>
        <v>0</v>
      </c>
      <c r="AL407" s="576">
        <f t="shared" si="67"/>
        <v>0</v>
      </c>
      <c r="AM407" s="599"/>
      <c r="AN407" s="599"/>
      <c r="AO407" s="553"/>
      <c r="AP407" s="553"/>
      <c r="AQ407" s="553"/>
      <c r="AR407" s="553"/>
      <c r="AS407" s="397"/>
      <c r="AT407" s="397"/>
      <c r="AU407" s="397"/>
      <c r="AV407" s="397"/>
      <c r="AW407" s="397"/>
      <c r="AX407" s="397"/>
      <c r="AY407" s="397"/>
      <c r="AZ407" s="397"/>
      <c r="BA407" s="397"/>
      <c r="BB407" s="397"/>
      <c r="BC407" s="397"/>
      <c r="BD407" s="553"/>
      <c r="BE407" s="397"/>
      <c r="BF407" s="397"/>
      <c r="BG407" s="397"/>
      <c r="BH407" s="397"/>
    </row>
    <row r="408" spans="2:60" x14ac:dyDescent="0.35">
      <c r="B408" s="319"/>
      <c r="C408" s="147"/>
      <c r="D408" s="147"/>
      <c r="E408" s="320"/>
      <c r="F408" s="321"/>
      <c r="G408" s="149"/>
      <c r="H408" s="148"/>
      <c r="I408" s="148"/>
      <c r="J408" s="322"/>
      <c r="K408" s="324" t="str">
        <f>IFERROR(INDEX(Lookup!$G$3:$G$6,MATCH(J408,Lookup!$F$3:$F$6,0)),"")</f>
        <v/>
      </c>
      <c r="L408" s="323"/>
      <c r="M408" s="322"/>
      <c r="N408" s="846">
        <f t="shared" si="60"/>
        <v>0</v>
      </c>
      <c r="O408" s="325">
        <f t="shared" si="61"/>
        <v>0</v>
      </c>
      <c r="P408" s="847">
        <f>IF(I408&lt;INDEX(Lookup!$U$2:$U$10,MATCH($D$48,Lookup!$S$2:$S$10,0)),0,IF(U408="X",0,IFERROR(L408*50,0)))</f>
        <v>0</v>
      </c>
      <c r="Q408" s="326">
        <f>IF(I408&lt;INDEX(Lookup!$U$2:$U$10,MATCH($D$48,Lookup!$S$2:$S$10,0)),0,IF(U408="X",0,IFERROR(P408*K408,0)))</f>
        <v>0</v>
      </c>
      <c r="R408" s="326">
        <v>0</v>
      </c>
      <c r="S408" s="424">
        <v>0</v>
      </c>
      <c r="T408" s="322"/>
      <c r="U408" s="143"/>
      <c r="V408" s="397"/>
      <c r="W408" s="555"/>
      <c r="X408" s="576">
        <f t="shared" si="62"/>
        <v>0</v>
      </c>
      <c r="Y408" s="576">
        <f t="shared" si="63"/>
        <v>0</v>
      </c>
      <c r="Z408" s="576">
        <f t="shared" si="64"/>
        <v>0</v>
      </c>
      <c r="AA408" s="576">
        <f t="shared" si="65"/>
        <v>0</v>
      </c>
      <c r="AB408" s="553"/>
      <c r="AC408" s="553"/>
      <c r="AD408" s="553"/>
      <c r="AE408" s="553"/>
      <c r="AF408" s="553"/>
      <c r="AG408" s="553"/>
      <c r="AH408" s="553"/>
      <c r="AI408" s="397"/>
      <c r="AJ408" s="555"/>
      <c r="AK408" s="576">
        <f t="shared" si="66"/>
        <v>0</v>
      </c>
      <c r="AL408" s="576">
        <f t="shared" si="67"/>
        <v>0</v>
      </c>
      <c r="AM408" s="599"/>
      <c r="AN408" s="599"/>
      <c r="AO408" s="553"/>
      <c r="AP408" s="553"/>
      <c r="AQ408" s="553"/>
      <c r="AR408" s="553"/>
      <c r="AS408" s="397"/>
      <c r="AT408" s="397"/>
      <c r="AU408" s="397"/>
      <c r="AV408" s="397"/>
      <c r="AW408" s="397"/>
      <c r="AX408" s="397"/>
      <c r="AY408" s="397"/>
      <c r="AZ408" s="397"/>
      <c r="BA408" s="397"/>
      <c r="BB408" s="397"/>
      <c r="BC408" s="397"/>
      <c r="BD408" s="553"/>
      <c r="BE408" s="397"/>
      <c r="BF408" s="397"/>
      <c r="BG408" s="397"/>
      <c r="BH408" s="397"/>
    </row>
    <row r="409" spans="2:60" x14ac:dyDescent="0.35">
      <c r="B409" s="319"/>
      <c r="C409" s="147"/>
      <c r="D409" s="147"/>
      <c r="E409" s="320"/>
      <c r="F409" s="321"/>
      <c r="G409" s="149"/>
      <c r="H409" s="148"/>
      <c r="I409" s="148"/>
      <c r="J409" s="322"/>
      <c r="K409" s="324" t="str">
        <f>IFERROR(INDEX(Lookup!$G$3:$G$6,MATCH(J409,Lookup!$F$3:$F$6,0)),"")</f>
        <v/>
      </c>
      <c r="L409" s="323"/>
      <c r="M409" s="322"/>
      <c r="N409" s="846">
        <f t="shared" si="60"/>
        <v>0</v>
      </c>
      <c r="O409" s="325">
        <f t="shared" si="61"/>
        <v>0</v>
      </c>
      <c r="P409" s="847">
        <f>IF(I409&lt;INDEX(Lookup!$U$2:$U$10,MATCH($D$48,Lookup!$S$2:$S$10,0)),0,IF(U409="X",0,IFERROR(L409*50,0)))</f>
        <v>0</v>
      </c>
      <c r="Q409" s="326">
        <f>IF(I409&lt;INDEX(Lookup!$U$2:$U$10,MATCH($D$48,Lookup!$S$2:$S$10,0)),0,IF(U409="X",0,IFERROR(P409*K409,0)))</f>
        <v>0</v>
      </c>
      <c r="R409" s="326">
        <v>0</v>
      </c>
      <c r="S409" s="424">
        <v>0</v>
      </c>
      <c r="T409" s="322"/>
      <c r="U409" s="143"/>
      <c r="V409" s="397"/>
      <c r="W409" s="555"/>
      <c r="X409" s="576">
        <f t="shared" si="62"/>
        <v>0</v>
      </c>
      <c r="Y409" s="576">
        <f t="shared" si="63"/>
        <v>0</v>
      </c>
      <c r="Z409" s="576">
        <f t="shared" si="64"/>
        <v>0</v>
      </c>
      <c r="AA409" s="576">
        <f t="shared" si="65"/>
        <v>0</v>
      </c>
      <c r="AB409" s="553"/>
      <c r="AC409" s="553"/>
      <c r="AD409" s="553"/>
      <c r="AE409" s="553"/>
      <c r="AF409" s="553"/>
      <c r="AG409" s="553"/>
      <c r="AH409" s="553"/>
      <c r="AI409" s="397"/>
      <c r="AJ409" s="555"/>
      <c r="AK409" s="576">
        <f t="shared" si="66"/>
        <v>0</v>
      </c>
      <c r="AL409" s="576">
        <f t="shared" si="67"/>
        <v>0</v>
      </c>
      <c r="AM409" s="599"/>
      <c r="AN409" s="599"/>
      <c r="AO409" s="553"/>
      <c r="AP409" s="553"/>
      <c r="AQ409" s="553"/>
      <c r="AR409" s="553"/>
      <c r="AS409" s="397"/>
      <c r="AT409" s="397"/>
      <c r="AU409" s="397"/>
      <c r="AV409" s="397"/>
      <c r="AW409" s="397"/>
      <c r="AX409" s="397"/>
      <c r="AY409" s="397"/>
      <c r="AZ409" s="397"/>
      <c r="BA409" s="397"/>
      <c r="BB409" s="397"/>
      <c r="BC409" s="397"/>
      <c r="BD409" s="553"/>
      <c r="BE409" s="397"/>
      <c r="BF409" s="397"/>
      <c r="BG409" s="397"/>
      <c r="BH409" s="397"/>
    </row>
    <row r="410" spans="2:60" x14ac:dyDescent="0.35">
      <c r="B410" s="319"/>
      <c r="C410" s="147"/>
      <c r="D410" s="147"/>
      <c r="E410" s="320"/>
      <c r="F410" s="321"/>
      <c r="G410" s="149"/>
      <c r="H410" s="148"/>
      <c r="I410" s="148"/>
      <c r="J410" s="322"/>
      <c r="K410" s="324" t="str">
        <f>IFERROR(INDEX(Lookup!$G$3:$G$6,MATCH(J410,Lookup!$F$3:$F$6,0)),"")</f>
        <v/>
      </c>
      <c r="L410" s="323"/>
      <c r="M410" s="322"/>
      <c r="N410" s="846">
        <f t="shared" si="60"/>
        <v>0</v>
      </c>
      <c r="O410" s="325">
        <f t="shared" si="61"/>
        <v>0</v>
      </c>
      <c r="P410" s="847">
        <f>IF(I410&lt;INDEX(Lookup!$U$2:$U$10,MATCH($D$48,Lookup!$S$2:$S$10,0)),0,IF(U410="X",0,IFERROR(L410*50,0)))</f>
        <v>0</v>
      </c>
      <c r="Q410" s="326">
        <f>IF(I410&lt;INDEX(Lookup!$U$2:$U$10,MATCH($D$48,Lookup!$S$2:$S$10,0)),0,IF(U410="X",0,IFERROR(P410*K410,0)))</f>
        <v>0</v>
      </c>
      <c r="R410" s="326">
        <v>0</v>
      </c>
      <c r="S410" s="424">
        <v>0</v>
      </c>
      <c r="T410" s="322"/>
      <c r="U410" s="143"/>
      <c r="V410" s="397"/>
      <c r="W410" s="555"/>
      <c r="X410" s="576">
        <f t="shared" si="62"/>
        <v>0</v>
      </c>
      <c r="Y410" s="576">
        <f t="shared" si="63"/>
        <v>0</v>
      </c>
      <c r="Z410" s="576">
        <f t="shared" si="64"/>
        <v>0</v>
      </c>
      <c r="AA410" s="576">
        <f t="shared" si="65"/>
        <v>0</v>
      </c>
      <c r="AB410" s="553"/>
      <c r="AC410" s="553"/>
      <c r="AD410" s="553"/>
      <c r="AE410" s="553"/>
      <c r="AF410" s="553"/>
      <c r="AG410" s="553"/>
      <c r="AH410" s="553"/>
      <c r="AI410" s="397"/>
      <c r="AJ410" s="555"/>
      <c r="AK410" s="576">
        <f t="shared" si="66"/>
        <v>0</v>
      </c>
      <c r="AL410" s="576">
        <f t="shared" si="67"/>
        <v>0</v>
      </c>
      <c r="AM410" s="599"/>
      <c r="AN410" s="599"/>
      <c r="AO410" s="553"/>
      <c r="AP410" s="553"/>
      <c r="AQ410" s="553"/>
      <c r="AR410" s="553"/>
      <c r="AS410" s="397"/>
      <c r="AT410" s="397"/>
      <c r="AU410" s="397"/>
      <c r="AV410" s="397"/>
      <c r="AW410" s="397"/>
      <c r="AX410" s="397"/>
      <c r="AY410" s="397"/>
      <c r="AZ410" s="397"/>
      <c r="BA410" s="397"/>
      <c r="BB410" s="397"/>
      <c r="BC410" s="397"/>
      <c r="BD410" s="553"/>
      <c r="BE410" s="397"/>
      <c r="BF410" s="397"/>
      <c r="BG410" s="397"/>
      <c r="BH410" s="397"/>
    </row>
    <row r="411" spans="2:60" x14ac:dyDescent="0.35">
      <c r="B411" s="319"/>
      <c r="C411" s="147"/>
      <c r="D411" s="147"/>
      <c r="E411" s="320"/>
      <c r="F411" s="321"/>
      <c r="G411" s="149"/>
      <c r="H411" s="148"/>
      <c r="I411" s="148"/>
      <c r="J411" s="322"/>
      <c r="K411" s="324" t="str">
        <f>IFERROR(INDEX(Lookup!$G$3:$G$6,MATCH(J411,Lookup!$F$3:$F$6,0)),"")</f>
        <v/>
      </c>
      <c r="L411" s="323"/>
      <c r="M411" s="322"/>
      <c r="N411" s="846">
        <f t="shared" si="60"/>
        <v>0</v>
      </c>
      <c r="O411" s="325">
        <f t="shared" si="61"/>
        <v>0</v>
      </c>
      <c r="P411" s="847">
        <f>IF(I411&lt;INDEX(Lookup!$U$2:$U$10,MATCH($D$48,Lookup!$S$2:$S$10,0)),0,IF(U411="X",0,IFERROR(L411*50,0)))</f>
        <v>0</v>
      </c>
      <c r="Q411" s="326">
        <f>IF(I411&lt;INDEX(Lookup!$U$2:$U$10,MATCH($D$48,Lookup!$S$2:$S$10,0)),0,IF(U411="X",0,IFERROR(P411*K411,0)))</f>
        <v>0</v>
      </c>
      <c r="R411" s="326">
        <v>0</v>
      </c>
      <c r="S411" s="424">
        <v>0</v>
      </c>
      <c r="T411" s="322"/>
      <c r="U411" s="143"/>
      <c r="V411" s="397"/>
      <c r="W411" s="555"/>
      <c r="X411" s="576">
        <f t="shared" si="62"/>
        <v>0</v>
      </c>
      <c r="Y411" s="576">
        <f t="shared" si="63"/>
        <v>0</v>
      </c>
      <c r="Z411" s="576">
        <f t="shared" si="64"/>
        <v>0</v>
      </c>
      <c r="AA411" s="576">
        <f t="shared" si="65"/>
        <v>0</v>
      </c>
      <c r="AB411" s="553"/>
      <c r="AC411" s="553"/>
      <c r="AD411" s="553"/>
      <c r="AE411" s="553"/>
      <c r="AF411" s="553"/>
      <c r="AG411" s="553"/>
      <c r="AH411" s="553"/>
      <c r="AI411" s="397"/>
      <c r="AJ411" s="555"/>
      <c r="AK411" s="576">
        <f t="shared" si="66"/>
        <v>0</v>
      </c>
      <c r="AL411" s="576">
        <f t="shared" si="67"/>
        <v>0</v>
      </c>
      <c r="AM411" s="599"/>
      <c r="AN411" s="599"/>
      <c r="AO411" s="553"/>
      <c r="AP411" s="553"/>
      <c r="AQ411" s="553"/>
      <c r="AR411" s="553"/>
      <c r="AS411" s="397"/>
      <c r="AT411" s="397"/>
      <c r="AU411" s="397"/>
      <c r="AV411" s="397"/>
      <c r="AW411" s="397"/>
      <c r="AX411" s="397"/>
      <c r="AY411" s="397"/>
      <c r="AZ411" s="397"/>
      <c r="BA411" s="397"/>
      <c r="BB411" s="397"/>
      <c r="BC411" s="397"/>
      <c r="BD411" s="553"/>
      <c r="BE411" s="397"/>
      <c r="BF411" s="397"/>
      <c r="BG411" s="397"/>
      <c r="BH411" s="397"/>
    </row>
    <row r="412" spans="2:60" x14ac:dyDescent="0.35">
      <c r="B412" s="319"/>
      <c r="C412" s="147"/>
      <c r="D412" s="147"/>
      <c r="E412" s="320"/>
      <c r="F412" s="321"/>
      <c r="G412" s="149"/>
      <c r="H412" s="148"/>
      <c r="I412" s="148"/>
      <c r="J412" s="322"/>
      <c r="K412" s="324" t="str">
        <f>IFERROR(INDEX(Lookup!$G$3:$G$6,MATCH(J412,Lookup!$F$3:$F$6,0)),"")</f>
        <v/>
      </c>
      <c r="L412" s="323"/>
      <c r="M412" s="322"/>
      <c r="N412" s="846">
        <f t="shared" si="60"/>
        <v>0</v>
      </c>
      <c r="O412" s="325">
        <f t="shared" si="61"/>
        <v>0</v>
      </c>
      <c r="P412" s="847">
        <f>IF(I412&lt;INDEX(Lookup!$U$2:$U$10,MATCH($D$48,Lookup!$S$2:$S$10,0)),0,IF(U412="X",0,IFERROR(L412*50,0)))</f>
        <v>0</v>
      </c>
      <c r="Q412" s="326">
        <f>IF(I412&lt;INDEX(Lookup!$U$2:$U$10,MATCH($D$48,Lookup!$S$2:$S$10,0)),0,IF(U412="X",0,IFERROR(P412*K412,0)))</f>
        <v>0</v>
      </c>
      <c r="R412" s="326">
        <v>0</v>
      </c>
      <c r="S412" s="424">
        <v>0</v>
      </c>
      <c r="T412" s="322"/>
      <c r="U412" s="143"/>
      <c r="V412" s="397"/>
      <c r="W412" s="555"/>
      <c r="X412" s="576">
        <f t="shared" si="62"/>
        <v>0</v>
      </c>
      <c r="Y412" s="576">
        <f t="shared" si="63"/>
        <v>0</v>
      </c>
      <c r="Z412" s="576">
        <f t="shared" si="64"/>
        <v>0</v>
      </c>
      <c r="AA412" s="576">
        <f t="shared" si="65"/>
        <v>0</v>
      </c>
      <c r="AB412" s="553"/>
      <c r="AC412" s="553"/>
      <c r="AD412" s="553"/>
      <c r="AE412" s="553"/>
      <c r="AF412" s="553"/>
      <c r="AG412" s="553"/>
      <c r="AH412" s="553"/>
      <c r="AI412" s="397"/>
      <c r="AJ412" s="555"/>
      <c r="AK412" s="576">
        <f t="shared" si="66"/>
        <v>0</v>
      </c>
      <c r="AL412" s="576">
        <f t="shared" si="67"/>
        <v>0</v>
      </c>
      <c r="AM412" s="599"/>
      <c r="AN412" s="599"/>
      <c r="AO412" s="553"/>
      <c r="AP412" s="553"/>
      <c r="AQ412" s="553"/>
      <c r="AR412" s="553"/>
      <c r="AS412" s="397"/>
      <c r="AT412" s="397"/>
      <c r="AU412" s="397"/>
      <c r="AV412" s="397"/>
      <c r="AW412" s="397"/>
      <c r="AX412" s="397"/>
      <c r="AY412" s="397"/>
      <c r="AZ412" s="397"/>
      <c r="BA412" s="397"/>
      <c r="BB412" s="397"/>
      <c r="BC412" s="397"/>
      <c r="BD412" s="553"/>
      <c r="BE412" s="397"/>
      <c r="BF412" s="397"/>
      <c r="BG412" s="397"/>
      <c r="BH412" s="397"/>
    </row>
    <row r="413" spans="2:60" x14ac:dyDescent="0.35">
      <c r="B413" s="319"/>
      <c r="C413" s="147"/>
      <c r="D413" s="147"/>
      <c r="E413" s="320"/>
      <c r="F413" s="321"/>
      <c r="G413" s="149"/>
      <c r="H413" s="148"/>
      <c r="I413" s="148"/>
      <c r="J413" s="322"/>
      <c r="K413" s="324" t="str">
        <f>IFERROR(INDEX(Lookup!$G$3:$G$6,MATCH(J413,Lookup!$F$3:$F$6,0)),"")</f>
        <v/>
      </c>
      <c r="L413" s="323"/>
      <c r="M413" s="322"/>
      <c r="N413" s="846">
        <f t="shared" si="60"/>
        <v>0</v>
      </c>
      <c r="O413" s="325">
        <f t="shared" si="61"/>
        <v>0</v>
      </c>
      <c r="P413" s="847">
        <f>IF(I413&lt;INDEX(Lookup!$U$2:$U$10,MATCH($D$48,Lookup!$S$2:$S$10,0)),0,IF(U413="X",0,IFERROR(L413*50,0)))</f>
        <v>0</v>
      </c>
      <c r="Q413" s="326">
        <f>IF(I413&lt;INDEX(Lookup!$U$2:$U$10,MATCH($D$48,Lookup!$S$2:$S$10,0)),0,IF(U413="X",0,IFERROR(P413*K413,0)))</f>
        <v>0</v>
      </c>
      <c r="R413" s="326">
        <v>0</v>
      </c>
      <c r="S413" s="424">
        <v>0</v>
      </c>
      <c r="T413" s="322"/>
      <c r="U413" s="143"/>
      <c r="V413" s="397"/>
      <c r="W413" s="555"/>
      <c r="X413" s="576">
        <f t="shared" si="62"/>
        <v>0</v>
      </c>
      <c r="Y413" s="576">
        <f t="shared" si="63"/>
        <v>0</v>
      </c>
      <c r="Z413" s="576">
        <f t="shared" si="64"/>
        <v>0</v>
      </c>
      <c r="AA413" s="576">
        <f t="shared" si="65"/>
        <v>0</v>
      </c>
      <c r="AB413" s="553"/>
      <c r="AC413" s="553"/>
      <c r="AD413" s="553"/>
      <c r="AE413" s="553"/>
      <c r="AF413" s="553"/>
      <c r="AG413" s="553"/>
      <c r="AH413" s="553"/>
      <c r="AI413" s="397"/>
      <c r="AJ413" s="555"/>
      <c r="AK413" s="576">
        <f t="shared" si="66"/>
        <v>0</v>
      </c>
      <c r="AL413" s="576">
        <f t="shared" si="67"/>
        <v>0</v>
      </c>
      <c r="AM413" s="599"/>
      <c r="AN413" s="599"/>
      <c r="AO413" s="553"/>
      <c r="AP413" s="553"/>
      <c r="AQ413" s="553"/>
      <c r="AR413" s="553"/>
      <c r="AS413" s="397"/>
      <c r="AT413" s="397"/>
      <c r="AU413" s="397"/>
      <c r="AV413" s="397"/>
      <c r="AW413" s="397"/>
      <c r="AX413" s="397"/>
      <c r="AY413" s="397"/>
      <c r="AZ413" s="397"/>
      <c r="BA413" s="397"/>
      <c r="BB413" s="397"/>
      <c r="BC413" s="397"/>
      <c r="BD413" s="553"/>
      <c r="BE413" s="397"/>
      <c r="BF413" s="397"/>
      <c r="BG413" s="397"/>
      <c r="BH413" s="397"/>
    </row>
    <row r="414" spans="2:60" x14ac:dyDescent="0.35">
      <c r="B414" s="319"/>
      <c r="C414" s="147"/>
      <c r="D414" s="147"/>
      <c r="E414" s="320"/>
      <c r="F414" s="321"/>
      <c r="G414" s="149"/>
      <c r="H414" s="148"/>
      <c r="I414" s="148"/>
      <c r="J414" s="322"/>
      <c r="K414" s="324" t="str">
        <f>IFERROR(INDEX(Lookup!$G$3:$G$6,MATCH(J414,Lookup!$F$3:$F$6,0)),"")</f>
        <v/>
      </c>
      <c r="L414" s="323"/>
      <c r="M414" s="322"/>
      <c r="N414" s="846">
        <f t="shared" si="60"/>
        <v>0</v>
      </c>
      <c r="O414" s="325">
        <f t="shared" si="61"/>
        <v>0</v>
      </c>
      <c r="P414" s="847">
        <f>IF(I414&lt;INDEX(Lookup!$U$2:$U$10,MATCH($D$48,Lookup!$S$2:$S$10,0)),0,IF(U414="X",0,IFERROR(L414*50,0)))</f>
        <v>0</v>
      </c>
      <c r="Q414" s="326">
        <f>IF(I414&lt;INDEX(Lookup!$U$2:$U$10,MATCH($D$48,Lookup!$S$2:$S$10,0)),0,IF(U414="X",0,IFERROR(P414*K414,0)))</f>
        <v>0</v>
      </c>
      <c r="R414" s="326">
        <v>0</v>
      </c>
      <c r="S414" s="424">
        <v>0</v>
      </c>
      <c r="T414" s="322"/>
      <c r="U414" s="143"/>
      <c r="V414" s="397"/>
      <c r="W414" s="555"/>
      <c r="X414" s="576">
        <f t="shared" si="62"/>
        <v>0</v>
      </c>
      <c r="Y414" s="576">
        <f t="shared" si="63"/>
        <v>0</v>
      </c>
      <c r="Z414" s="576">
        <f t="shared" si="64"/>
        <v>0</v>
      </c>
      <c r="AA414" s="576">
        <f t="shared" si="65"/>
        <v>0</v>
      </c>
      <c r="AB414" s="553"/>
      <c r="AC414" s="553"/>
      <c r="AD414" s="553"/>
      <c r="AE414" s="553"/>
      <c r="AF414" s="553"/>
      <c r="AG414" s="553"/>
      <c r="AH414" s="553"/>
      <c r="AI414" s="397"/>
      <c r="AJ414" s="555"/>
      <c r="AK414" s="576">
        <f t="shared" si="66"/>
        <v>0</v>
      </c>
      <c r="AL414" s="576">
        <f t="shared" si="67"/>
        <v>0</v>
      </c>
      <c r="AM414" s="599"/>
      <c r="AN414" s="599"/>
      <c r="AO414" s="553"/>
      <c r="AP414" s="553"/>
      <c r="AQ414" s="553"/>
      <c r="AR414" s="553"/>
      <c r="AS414" s="397"/>
      <c r="AT414" s="397"/>
      <c r="AU414" s="397"/>
      <c r="AV414" s="397"/>
      <c r="AW414" s="397"/>
      <c r="AX414" s="397"/>
      <c r="AY414" s="397"/>
      <c r="AZ414" s="397"/>
      <c r="BA414" s="397"/>
      <c r="BB414" s="397"/>
      <c r="BC414" s="397"/>
      <c r="BD414" s="553"/>
      <c r="BE414" s="397"/>
      <c r="BF414" s="397"/>
      <c r="BG414" s="397"/>
      <c r="BH414" s="397"/>
    </row>
    <row r="415" spans="2:60" x14ac:dyDescent="0.35">
      <c r="B415" s="319"/>
      <c r="C415" s="147"/>
      <c r="D415" s="147"/>
      <c r="E415" s="320"/>
      <c r="F415" s="321"/>
      <c r="G415" s="149"/>
      <c r="H415" s="148"/>
      <c r="I415" s="148"/>
      <c r="J415" s="322"/>
      <c r="K415" s="324" t="str">
        <f>IFERROR(INDEX(Lookup!$G$3:$G$6,MATCH(J415,Lookup!$F$3:$F$6,0)),"")</f>
        <v/>
      </c>
      <c r="L415" s="323"/>
      <c r="M415" s="322"/>
      <c r="N415" s="846">
        <f t="shared" si="60"/>
        <v>0</v>
      </c>
      <c r="O415" s="325">
        <f t="shared" si="61"/>
        <v>0</v>
      </c>
      <c r="P415" s="847">
        <f>IF(I415&lt;INDEX(Lookup!$U$2:$U$10,MATCH($D$48,Lookup!$S$2:$S$10,0)),0,IF(U415="X",0,IFERROR(L415*50,0)))</f>
        <v>0</v>
      </c>
      <c r="Q415" s="326">
        <f>IF(I415&lt;INDEX(Lookup!$U$2:$U$10,MATCH($D$48,Lookup!$S$2:$S$10,0)),0,IF(U415="X",0,IFERROR(P415*K415,0)))</f>
        <v>0</v>
      </c>
      <c r="R415" s="326">
        <v>0</v>
      </c>
      <c r="S415" s="424">
        <v>0</v>
      </c>
      <c r="T415" s="322"/>
      <c r="U415" s="143"/>
      <c r="V415" s="397"/>
      <c r="W415" s="555"/>
      <c r="X415" s="576">
        <f t="shared" si="62"/>
        <v>0</v>
      </c>
      <c r="Y415" s="576">
        <f t="shared" si="63"/>
        <v>0</v>
      </c>
      <c r="Z415" s="576">
        <f t="shared" si="64"/>
        <v>0</v>
      </c>
      <c r="AA415" s="576">
        <f t="shared" si="65"/>
        <v>0</v>
      </c>
      <c r="AB415" s="553"/>
      <c r="AC415" s="553"/>
      <c r="AD415" s="553"/>
      <c r="AE415" s="553"/>
      <c r="AF415" s="553"/>
      <c r="AG415" s="553"/>
      <c r="AH415" s="553"/>
      <c r="AI415" s="397"/>
      <c r="AJ415" s="555"/>
      <c r="AK415" s="576">
        <f t="shared" si="66"/>
        <v>0</v>
      </c>
      <c r="AL415" s="576">
        <f t="shared" si="67"/>
        <v>0</v>
      </c>
      <c r="AM415" s="599"/>
      <c r="AN415" s="599"/>
      <c r="AO415" s="553"/>
      <c r="AP415" s="553"/>
      <c r="AQ415" s="553"/>
      <c r="AR415" s="553"/>
      <c r="AS415" s="397"/>
      <c r="AT415" s="397"/>
      <c r="AU415" s="397"/>
      <c r="AV415" s="397"/>
      <c r="AW415" s="397"/>
      <c r="AX415" s="397"/>
      <c r="AY415" s="397"/>
      <c r="AZ415" s="397"/>
      <c r="BA415" s="397"/>
      <c r="BB415" s="397"/>
      <c r="BC415" s="397"/>
      <c r="BD415" s="553"/>
      <c r="BE415" s="397"/>
      <c r="BF415" s="397"/>
      <c r="BG415" s="397"/>
      <c r="BH415" s="397"/>
    </row>
    <row r="416" spans="2:60" x14ac:dyDescent="0.35">
      <c r="B416" s="319"/>
      <c r="C416" s="147"/>
      <c r="D416" s="147"/>
      <c r="E416" s="320"/>
      <c r="F416" s="321"/>
      <c r="G416" s="149"/>
      <c r="H416" s="148"/>
      <c r="I416" s="148"/>
      <c r="J416" s="322"/>
      <c r="K416" s="324" t="str">
        <f>IFERROR(INDEX(Lookup!$G$3:$G$6,MATCH(J416,Lookup!$F$3:$F$6,0)),"")</f>
        <v/>
      </c>
      <c r="L416" s="323"/>
      <c r="M416" s="322"/>
      <c r="N416" s="846">
        <f t="shared" si="60"/>
        <v>0</v>
      </c>
      <c r="O416" s="325">
        <f t="shared" si="61"/>
        <v>0</v>
      </c>
      <c r="P416" s="847">
        <f>IF(I416&lt;INDEX(Lookup!$U$2:$U$10,MATCH($D$48,Lookup!$S$2:$S$10,0)),0,IF(U416="X",0,IFERROR(L416*50,0)))</f>
        <v>0</v>
      </c>
      <c r="Q416" s="326">
        <f>IF(I416&lt;INDEX(Lookup!$U$2:$U$10,MATCH($D$48,Lookup!$S$2:$S$10,0)),0,IF(U416="X",0,IFERROR(P416*K416,0)))</f>
        <v>0</v>
      </c>
      <c r="R416" s="326">
        <v>0</v>
      </c>
      <c r="S416" s="424">
        <v>0</v>
      </c>
      <c r="T416" s="322"/>
      <c r="U416" s="143"/>
      <c r="V416" s="397"/>
      <c r="W416" s="555"/>
      <c r="X416" s="576">
        <f t="shared" si="62"/>
        <v>0</v>
      </c>
      <c r="Y416" s="576">
        <f t="shared" si="63"/>
        <v>0</v>
      </c>
      <c r="Z416" s="576">
        <f t="shared" si="64"/>
        <v>0</v>
      </c>
      <c r="AA416" s="576">
        <f t="shared" si="65"/>
        <v>0</v>
      </c>
      <c r="AB416" s="553"/>
      <c r="AC416" s="553"/>
      <c r="AD416" s="553"/>
      <c r="AE416" s="553"/>
      <c r="AF416" s="553"/>
      <c r="AG416" s="553"/>
      <c r="AH416" s="553"/>
      <c r="AI416" s="397"/>
      <c r="AJ416" s="555"/>
      <c r="AK416" s="576">
        <f t="shared" si="66"/>
        <v>0</v>
      </c>
      <c r="AL416" s="576">
        <f t="shared" si="67"/>
        <v>0</v>
      </c>
      <c r="AM416" s="599"/>
      <c r="AN416" s="599"/>
      <c r="AO416" s="553"/>
      <c r="AP416" s="553"/>
      <c r="AQ416" s="553"/>
      <c r="AR416" s="553"/>
      <c r="AS416" s="397"/>
      <c r="AT416" s="397"/>
      <c r="AU416" s="397"/>
      <c r="AV416" s="397"/>
      <c r="AW416" s="397"/>
      <c r="AX416" s="397"/>
      <c r="AY416" s="397"/>
      <c r="AZ416" s="397"/>
      <c r="BA416" s="397"/>
      <c r="BB416" s="397"/>
      <c r="BC416" s="397"/>
      <c r="BD416" s="553"/>
      <c r="BE416" s="397"/>
      <c r="BF416" s="397"/>
      <c r="BG416" s="397"/>
      <c r="BH416" s="397"/>
    </row>
    <row r="417" spans="2:60" x14ac:dyDescent="0.35">
      <c r="B417" s="319"/>
      <c r="C417" s="147"/>
      <c r="D417" s="147"/>
      <c r="E417" s="320"/>
      <c r="F417" s="321"/>
      <c r="G417" s="149"/>
      <c r="H417" s="148"/>
      <c r="I417" s="148"/>
      <c r="J417" s="322"/>
      <c r="K417" s="324" t="str">
        <f>IFERROR(INDEX(Lookup!$G$3:$G$6,MATCH(J417,Lookup!$F$3:$F$6,0)),"")</f>
        <v/>
      </c>
      <c r="L417" s="323"/>
      <c r="M417" s="322"/>
      <c r="N417" s="846">
        <f t="shared" si="60"/>
        <v>0</v>
      </c>
      <c r="O417" s="325">
        <f t="shared" si="61"/>
        <v>0</v>
      </c>
      <c r="P417" s="847">
        <f>IF(I417&lt;INDEX(Lookup!$U$2:$U$10,MATCH($D$48,Lookup!$S$2:$S$10,0)),0,IF(U417="X",0,IFERROR(L417*50,0)))</f>
        <v>0</v>
      </c>
      <c r="Q417" s="326">
        <f>IF(I417&lt;INDEX(Lookup!$U$2:$U$10,MATCH($D$48,Lookup!$S$2:$S$10,0)),0,IF(U417="X",0,IFERROR(P417*K417,0)))</f>
        <v>0</v>
      </c>
      <c r="R417" s="326">
        <v>0</v>
      </c>
      <c r="S417" s="424">
        <v>0</v>
      </c>
      <c r="T417" s="322"/>
      <c r="U417" s="143"/>
      <c r="V417" s="397"/>
      <c r="W417" s="555"/>
      <c r="X417" s="576">
        <f t="shared" si="62"/>
        <v>0</v>
      </c>
      <c r="Y417" s="576">
        <f t="shared" si="63"/>
        <v>0</v>
      </c>
      <c r="Z417" s="576">
        <f t="shared" si="64"/>
        <v>0</v>
      </c>
      <c r="AA417" s="576">
        <f t="shared" si="65"/>
        <v>0</v>
      </c>
      <c r="AB417" s="553"/>
      <c r="AC417" s="553"/>
      <c r="AD417" s="553"/>
      <c r="AE417" s="553"/>
      <c r="AF417" s="553"/>
      <c r="AG417" s="553"/>
      <c r="AH417" s="553"/>
      <c r="AI417" s="397"/>
      <c r="AJ417" s="555"/>
      <c r="AK417" s="576">
        <f t="shared" si="66"/>
        <v>0</v>
      </c>
      <c r="AL417" s="576">
        <f t="shared" si="67"/>
        <v>0</v>
      </c>
      <c r="AM417" s="599"/>
      <c r="AN417" s="599"/>
      <c r="AO417" s="553"/>
      <c r="AP417" s="553"/>
      <c r="AQ417" s="553"/>
      <c r="AR417" s="553"/>
      <c r="AS417" s="397"/>
      <c r="AT417" s="397"/>
      <c r="AU417" s="397"/>
      <c r="AV417" s="397"/>
      <c r="AW417" s="397"/>
      <c r="AX417" s="397"/>
      <c r="AY417" s="397"/>
      <c r="AZ417" s="397"/>
      <c r="BA417" s="397"/>
      <c r="BB417" s="397"/>
      <c r="BC417" s="397"/>
      <c r="BD417" s="553"/>
      <c r="BE417" s="397"/>
      <c r="BF417" s="397"/>
      <c r="BG417" s="397"/>
      <c r="BH417" s="397"/>
    </row>
    <row r="418" spans="2:60" x14ac:dyDescent="0.35">
      <c r="B418" s="319"/>
      <c r="C418" s="147"/>
      <c r="D418" s="147"/>
      <c r="E418" s="320"/>
      <c r="F418" s="321"/>
      <c r="G418" s="149"/>
      <c r="H418" s="148"/>
      <c r="I418" s="148"/>
      <c r="J418" s="322"/>
      <c r="K418" s="324" t="str">
        <f>IFERROR(INDEX(Lookup!$G$3:$G$6,MATCH(J418,Lookup!$F$3:$F$6,0)),"")</f>
        <v/>
      </c>
      <c r="L418" s="323"/>
      <c r="M418" s="322"/>
      <c r="N418" s="846">
        <f t="shared" si="60"/>
        <v>0</v>
      </c>
      <c r="O418" s="325">
        <f t="shared" si="61"/>
        <v>0</v>
      </c>
      <c r="P418" s="847">
        <f>IF(I418&lt;INDEX(Lookup!$U$2:$U$10,MATCH($D$48,Lookup!$S$2:$S$10,0)),0,IF(U418="X",0,IFERROR(L418*50,0)))</f>
        <v>0</v>
      </c>
      <c r="Q418" s="326">
        <f>IF(I418&lt;INDEX(Lookup!$U$2:$U$10,MATCH($D$48,Lookup!$S$2:$S$10,0)),0,IF(U418="X",0,IFERROR(P418*K418,0)))</f>
        <v>0</v>
      </c>
      <c r="R418" s="326">
        <v>0</v>
      </c>
      <c r="S418" s="424">
        <v>0</v>
      </c>
      <c r="T418" s="322"/>
      <c r="U418" s="143"/>
      <c r="V418" s="397"/>
      <c r="W418" s="555"/>
      <c r="X418" s="576">
        <f t="shared" si="62"/>
        <v>0</v>
      </c>
      <c r="Y418" s="576">
        <f t="shared" si="63"/>
        <v>0</v>
      </c>
      <c r="Z418" s="576">
        <f t="shared" si="64"/>
        <v>0</v>
      </c>
      <c r="AA418" s="576">
        <f t="shared" si="65"/>
        <v>0</v>
      </c>
      <c r="AB418" s="553"/>
      <c r="AC418" s="553"/>
      <c r="AD418" s="553"/>
      <c r="AE418" s="553"/>
      <c r="AF418" s="553"/>
      <c r="AG418" s="553"/>
      <c r="AH418" s="553"/>
      <c r="AI418" s="397"/>
      <c r="AJ418" s="555"/>
      <c r="AK418" s="576">
        <f t="shared" si="66"/>
        <v>0</v>
      </c>
      <c r="AL418" s="576">
        <f t="shared" si="67"/>
        <v>0</v>
      </c>
      <c r="AM418" s="599"/>
      <c r="AN418" s="599"/>
      <c r="AO418" s="553"/>
      <c r="AP418" s="553"/>
      <c r="AQ418" s="553"/>
      <c r="AR418" s="553"/>
      <c r="AS418" s="397"/>
      <c r="AT418" s="397"/>
      <c r="AU418" s="397"/>
      <c r="AV418" s="397"/>
      <c r="AW418" s="397"/>
      <c r="AX418" s="397"/>
      <c r="AY418" s="397"/>
      <c r="AZ418" s="397"/>
      <c r="BA418" s="397"/>
      <c r="BB418" s="397"/>
      <c r="BC418" s="397"/>
      <c r="BD418" s="553"/>
      <c r="BE418" s="397"/>
      <c r="BF418" s="397"/>
      <c r="BG418" s="397"/>
      <c r="BH418" s="397"/>
    </row>
    <row r="419" spans="2:60" x14ac:dyDescent="0.35">
      <c r="B419" s="319"/>
      <c r="C419" s="147"/>
      <c r="D419" s="147"/>
      <c r="E419" s="320"/>
      <c r="F419" s="321"/>
      <c r="G419" s="149"/>
      <c r="H419" s="148"/>
      <c r="I419" s="148"/>
      <c r="J419" s="322"/>
      <c r="K419" s="324" t="str">
        <f>IFERROR(INDEX(Lookup!$G$3:$G$6,MATCH(J419,Lookup!$F$3:$F$6,0)),"")</f>
        <v/>
      </c>
      <c r="L419" s="323"/>
      <c r="M419" s="322"/>
      <c r="N419" s="846">
        <f t="shared" si="60"/>
        <v>0</v>
      </c>
      <c r="O419" s="325">
        <f t="shared" si="61"/>
        <v>0</v>
      </c>
      <c r="P419" s="847">
        <f>IF(I419&lt;INDEX(Lookup!$U$2:$U$10,MATCH($D$48,Lookup!$S$2:$S$10,0)),0,IF(U419="X",0,IFERROR(L419*50,0)))</f>
        <v>0</v>
      </c>
      <c r="Q419" s="326">
        <f>IF(I419&lt;INDEX(Lookup!$U$2:$U$10,MATCH($D$48,Lookup!$S$2:$S$10,0)),0,IF(U419="X",0,IFERROR(P419*K419,0)))</f>
        <v>0</v>
      </c>
      <c r="R419" s="326">
        <v>0</v>
      </c>
      <c r="S419" s="424">
        <v>0</v>
      </c>
      <c r="T419" s="322"/>
      <c r="U419" s="143"/>
      <c r="V419" s="397"/>
      <c r="W419" s="555"/>
      <c r="X419" s="576">
        <f t="shared" si="62"/>
        <v>0</v>
      </c>
      <c r="Y419" s="576">
        <f t="shared" si="63"/>
        <v>0</v>
      </c>
      <c r="Z419" s="576">
        <f t="shared" si="64"/>
        <v>0</v>
      </c>
      <c r="AA419" s="576">
        <f t="shared" si="65"/>
        <v>0</v>
      </c>
      <c r="AB419" s="553"/>
      <c r="AC419" s="553"/>
      <c r="AD419" s="553"/>
      <c r="AE419" s="553"/>
      <c r="AF419" s="553"/>
      <c r="AG419" s="553"/>
      <c r="AH419" s="553"/>
      <c r="AI419" s="397"/>
      <c r="AJ419" s="555"/>
      <c r="AK419" s="576">
        <f t="shared" si="66"/>
        <v>0</v>
      </c>
      <c r="AL419" s="576">
        <f t="shared" si="67"/>
        <v>0</v>
      </c>
      <c r="AM419" s="599"/>
      <c r="AN419" s="599"/>
      <c r="AO419" s="553"/>
      <c r="AP419" s="553"/>
      <c r="AQ419" s="553"/>
      <c r="AR419" s="553"/>
      <c r="AS419" s="397"/>
      <c r="AT419" s="397"/>
      <c r="AU419" s="397"/>
      <c r="AV419" s="397"/>
      <c r="AW419" s="397"/>
      <c r="AX419" s="397"/>
      <c r="AY419" s="397"/>
      <c r="AZ419" s="397"/>
      <c r="BA419" s="397"/>
      <c r="BB419" s="397"/>
      <c r="BC419" s="397"/>
      <c r="BD419" s="553"/>
      <c r="BE419" s="397"/>
      <c r="BF419" s="397"/>
      <c r="BG419" s="397"/>
      <c r="BH419" s="397"/>
    </row>
    <row r="420" spans="2:60" x14ac:dyDescent="0.35">
      <c r="B420" s="319"/>
      <c r="C420" s="147"/>
      <c r="D420" s="147"/>
      <c r="E420" s="320"/>
      <c r="F420" s="321"/>
      <c r="G420" s="149"/>
      <c r="H420" s="148"/>
      <c r="I420" s="148"/>
      <c r="J420" s="322"/>
      <c r="K420" s="324" t="str">
        <f>IFERROR(INDEX(Lookup!$G$3:$G$6,MATCH(J420,Lookup!$F$3:$F$6,0)),"")</f>
        <v/>
      </c>
      <c r="L420" s="323"/>
      <c r="M420" s="322"/>
      <c r="N420" s="846">
        <f t="shared" si="60"/>
        <v>0</v>
      </c>
      <c r="O420" s="325">
        <f t="shared" si="61"/>
        <v>0</v>
      </c>
      <c r="P420" s="847">
        <f>IF(I420&lt;INDEX(Lookup!$U$2:$U$10,MATCH($D$48,Lookup!$S$2:$S$10,0)),0,IF(U420="X",0,IFERROR(L420*50,0)))</f>
        <v>0</v>
      </c>
      <c r="Q420" s="326">
        <f>IF(I420&lt;INDEX(Lookup!$U$2:$U$10,MATCH($D$48,Lookup!$S$2:$S$10,0)),0,IF(U420="X",0,IFERROR(P420*K420,0)))</f>
        <v>0</v>
      </c>
      <c r="R420" s="326">
        <v>0</v>
      </c>
      <c r="S420" s="424">
        <v>0</v>
      </c>
      <c r="T420" s="322"/>
      <c r="U420" s="143"/>
      <c r="V420" s="397"/>
      <c r="W420" s="555"/>
      <c r="X420" s="576">
        <f t="shared" si="62"/>
        <v>0</v>
      </c>
      <c r="Y420" s="576">
        <f t="shared" si="63"/>
        <v>0</v>
      </c>
      <c r="Z420" s="576">
        <f t="shared" si="64"/>
        <v>0</v>
      </c>
      <c r="AA420" s="576">
        <f t="shared" si="65"/>
        <v>0</v>
      </c>
      <c r="AB420" s="553"/>
      <c r="AC420" s="553"/>
      <c r="AD420" s="553"/>
      <c r="AE420" s="553"/>
      <c r="AF420" s="553"/>
      <c r="AG420" s="553"/>
      <c r="AH420" s="553"/>
      <c r="AI420" s="397"/>
      <c r="AJ420" s="555"/>
      <c r="AK420" s="576">
        <f t="shared" si="66"/>
        <v>0</v>
      </c>
      <c r="AL420" s="576">
        <f t="shared" si="67"/>
        <v>0</v>
      </c>
      <c r="AM420" s="599"/>
      <c r="AN420" s="599"/>
      <c r="AO420" s="553"/>
      <c r="AP420" s="553"/>
      <c r="AQ420" s="553"/>
      <c r="AR420" s="553"/>
      <c r="AS420" s="397"/>
      <c r="AT420" s="397"/>
      <c r="AU420" s="397"/>
      <c r="AV420" s="397"/>
      <c r="AW420" s="397"/>
      <c r="AX420" s="397"/>
      <c r="AY420" s="397"/>
      <c r="AZ420" s="397"/>
      <c r="BA420" s="397"/>
      <c r="BB420" s="397"/>
      <c r="BC420" s="397"/>
      <c r="BD420" s="553"/>
      <c r="BE420" s="397"/>
      <c r="BF420" s="397"/>
      <c r="BG420" s="397"/>
      <c r="BH420" s="397"/>
    </row>
    <row r="421" spans="2:60" x14ac:dyDescent="0.35">
      <c r="B421" s="319"/>
      <c r="C421" s="147"/>
      <c r="D421" s="147"/>
      <c r="E421" s="320"/>
      <c r="F421" s="321"/>
      <c r="G421" s="149"/>
      <c r="H421" s="148"/>
      <c r="I421" s="148"/>
      <c r="J421" s="322"/>
      <c r="K421" s="324" t="str">
        <f>IFERROR(INDEX(Lookup!$G$3:$G$6,MATCH(J421,Lookup!$F$3:$F$6,0)),"")</f>
        <v/>
      </c>
      <c r="L421" s="323"/>
      <c r="M421" s="322"/>
      <c r="N421" s="846">
        <f t="shared" si="60"/>
        <v>0</v>
      </c>
      <c r="O421" s="325">
        <f t="shared" si="61"/>
        <v>0</v>
      </c>
      <c r="P421" s="847">
        <f>IF(I421&lt;INDEX(Lookup!$U$2:$U$10,MATCH($D$48,Lookup!$S$2:$S$10,0)),0,IF(U421="X",0,IFERROR(L421*50,0)))</f>
        <v>0</v>
      </c>
      <c r="Q421" s="326">
        <f>IF(I421&lt;INDEX(Lookup!$U$2:$U$10,MATCH($D$48,Lookup!$S$2:$S$10,0)),0,IF(U421="X",0,IFERROR(P421*K421,0)))</f>
        <v>0</v>
      </c>
      <c r="R421" s="326">
        <v>0</v>
      </c>
      <c r="S421" s="424">
        <v>0</v>
      </c>
      <c r="T421" s="322"/>
      <c r="U421" s="143"/>
      <c r="V421" s="397"/>
      <c r="W421" s="555"/>
      <c r="X421" s="576">
        <f t="shared" si="62"/>
        <v>0</v>
      </c>
      <c r="Y421" s="576">
        <f t="shared" si="63"/>
        <v>0</v>
      </c>
      <c r="Z421" s="576">
        <f t="shared" si="64"/>
        <v>0</v>
      </c>
      <c r="AA421" s="576">
        <f t="shared" si="65"/>
        <v>0</v>
      </c>
      <c r="AB421" s="553"/>
      <c r="AC421" s="553"/>
      <c r="AD421" s="553"/>
      <c r="AE421" s="553"/>
      <c r="AF421" s="553"/>
      <c r="AG421" s="553"/>
      <c r="AH421" s="553"/>
      <c r="AI421" s="397"/>
      <c r="AJ421" s="555"/>
      <c r="AK421" s="576">
        <f t="shared" si="66"/>
        <v>0</v>
      </c>
      <c r="AL421" s="576">
        <f t="shared" si="67"/>
        <v>0</v>
      </c>
      <c r="AM421" s="599"/>
      <c r="AN421" s="599"/>
      <c r="AO421" s="553"/>
      <c r="AP421" s="553"/>
      <c r="AQ421" s="553"/>
      <c r="AR421" s="553"/>
      <c r="AS421" s="397"/>
      <c r="AT421" s="397"/>
      <c r="AU421" s="397"/>
      <c r="AV421" s="397"/>
      <c r="AW421" s="397"/>
      <c r="AX421" s="397"/>
      <c r="AY421" s="397"/>
      <c r="AZ421" s="397"/>
      <c r="BA421" s="397"/>
      <c r="BB421" s="397"/>
      <c r="BC421" s="397"/>
      <c r="BD421" s="553"/>
      <c r="BE421" s="397"/>
      <c r="BF421" s="397"/>
      <c r="BG421" s="397"/>
      <c r="BH421" s="397"/>
    </row>
    <row r="422" spans="2:60" x14ac:dyDescent="0.35">
      <c r="B422" s="319"/>
      <c r="C422" s="147"/>
      <c r="D422" s="147"/>
      <c r="E422" s="320"/>
      <c r="F422" s="321"/>
      <c r="G422" s="149"/>
      <c r="H422" s="148"/>
      <c r="I422" s="148"/>
      <c r="J422" s="322"/>
      <c r="K422" s="324" t="str">
        <f>IFERROR(INDEX(Lookup!$G$3:$G$6,MATCH(J422,Lookup!$F$3:$F$6,0)),"")</f>
        <v/>
      </c>
      <c r="L422" s="323"/>
      <c r="M422" s="322"/>
      <c r="N422" s="846">
        <f t="shared" si="60"/>
        <v>0</v>
      </c>
      <c r="O422" s="325">
        <f t="shared" si="61"/>
        <v>0</v>
      </c>
      <c r="P422" s="847">
        <f>IF(I422&lt;INDEX(Lookup!$U$2:$U$10,MATCH($D$48,Lookup!$S$2:$S$10,0)),0,IF(U422="X",0,IFERROR(L422*50,0)))</f>
        <v>0</v>
      </c>
      <c r="Q422" s="326">
        <f>IF(I422&lt;INDEX(Lookup!$U$2:$U$10,MATCH($D$48,Lookup!$S$2:$S$10,0)),0,IF(U422="X",0,IFERROR(P422*K422,0)))</f>
        <v>0</v>
      </c>
      <c r="R422" s="326">
        <v>0</v>
      </c>
      <c r="S422" s="424">
        <v>0</v>
      </c>
      <c r="T422" s="322"/>
      <c r="U422" s="143"/>
      <c r="V422" s="397"/>
      <c r="W422" s="555"/>
      <c r="X422" s="576">
        <f t="shared" si="62"/>
        <v>0</v>
      </c>
      <c r="Y422" s="576">
        <f t="shared" si="63"/>
        <v>0</v>
      </c>
      <c r="Z422" s="576">
        <f t="shared" si="64"/>
        <v>0</v>
      </c>
      <c r="AA422" s="576">
        <f t="shared" si="65"/>
        <v>0</v>
      </c>
      <c r="AB422" s="553"/>
      <c r="AC422" s="553"/>
      <c r="AD422" s="553"/>
      <c r="AE422" s="553"/>
      <c r="AF422" s="553"/>
      <c r="AG422" s="553"/>
      <c r="AH422" s="553"/>
      <c r="AI422" s="397"/>
      <c r="AJ422" s="555"/>
      <c r="AK422" s="576">
        <f t="shared" si="66"/>
        <v>0</v>
      </c>
      <c r="AL422" s="576">
        <f t="shared" si="67"/>
        <v>0</v>
      </c>
      <c r="AM422" s="599"/>
      <c r="AN422" s="599"/>
      <c r="AO422" s="553"/>
      <c r="AP422" s="553"/>
      <c r="AQ422" s="553"/>
      <c r="AR422" s="553"/>
      <c r="AS422" s="397"/>
      <c r="AT422" s="397"/>
      <c r="AU422" s="397"/>
      <c r="AV422" s="397"/>
      <c r="AW422" s="397"/>
      <c r="AX422" s="397"/>
      <c r="AY422" s="397"/>
      <c r="AZ422" s="397"/>
      <c r="BA422" s="397"/>
      <c r="BB422" s="397"/>
      <c r="BC422" s="397"/>
      <c r="BD422" s="553"/>
      <c r="BE422" s="397"/>
      <c r="BF422" s="397"/>
      <c r="BG422" s="397"/>
      <c r="BH422" s="397"/>
    </row>
    <row r="423" spans="2:60" x14ac:dyDescent="0.35">
      <c r="B423" s="319"/>
      <c r="C423" s="147"/>
      <c r="D423" s="147"/>
      <c r="E423" s="320"/>
      <c r="F423" s="321"/>
      <c r="G423" s="149"/>
      <c r="H423" s="148"/>
      <c r="I423" s="148"/>
      <c r="J423" s="322"/>
      <c r="K423" s="324" t="str">
        <f>IFERROR(INDEX(Lookup!$G$3:$G$6,MATCH(J423,Lookup!$F$3:$F$6,0)),"")</f>
        <v/>
      </c>
      <c r="L423" s="323"/>
      <c r="M423" s="322"/>
      <c r="N423" s="846">
        <f t="shared" si="60"/>
        <v>0</v>
      </c>
      <c r="O423" s="325">
        <f t="shared" si="61"/>
        <v>0</v>
      </c>
      <c r="P423" s="847">
        <f>IF(I423&lt;INDEX(Lookup!$U$2:$U$10,MATCH($D$48,Lookup!$S$2:$S$10,0)),0,IF(U423="X",0,IFERROR(L423*50,0)))</f>
        <v>0</v>
      </c>
      <c r="Q423" s="326">
        <f>IF(I423&lt;INDEX(Lookup!$U$2:$U$10,MATCH($D$48,Lookup!$S$2:$S$10,0)),0,IF(U423="X",0,IFERROR(P423*K423,0)))</f>
        <v>0</v>
      </c>
      <c r="R423" s="326">
        <v>0</v>
      </c>
      <c r="S423" s="424">
        <v>0</v>
      </c>
      <c r="T423" s="322"/>
      <c r="U423" s="143"/>
      <c r="V423" s="397"/>
      <c r="W423" s="555"/>
      <c r="X423" s="576">
        <f t="shared" si="62"/>
        <v>0</v>
      </c>
      <c r="Y423" s="576">
        <f t="shared" si="63"/>
        <v>0</v>
      </c>
      <c r="Z423" s="576">
        <f t="shared" si="64"/>
        <v>0</v>
      </c>
      <c r="AA423" s="576">
        <f t="shared" si="65"/>
        <v>0</v>
      </c>
      <c r="AB423" s="553"/>
      <c r="AC423" s="553"/>
      <c r="AD423" s="553"/>
      <c r="AE423" s="553"/>
      <c r="AF423" s="553"/>
      <c r="AG423" s="553"/>
      <c r="AH423" s="553"/>
      <c r="AI423" s="397"/>
      <c r="AJ423" s="555"/>
      <c r="AK423" s="576">
        <f t="shared" si="66"/>
        <v>0</v>
      </c>
      <c r="AL423" s="576">
        <f t="shared" si="67"/>
        <v>0</v>
      </c>
      <c r="AM423" s="599"/>
      <c r="AN423" s="599"/>
      <c r="AO423" s="553"/>
      <c r="AP423" s="553"/>
      <c r="AQ423" s="553"/>
      <c r="AR423" s="553"/>
      <c r="AS423" s="397"/>
      <c r="AT423" s="397"/>
      <c r="AU423" s="397"/>
      <c r="AV423" s="397"/>
      <c r="AW423" s="397"/>
      <c r="AX423" s="397"/>
      <c r="AY423" s="397"/>
      <c r="AZ423" s="397"/>
      <c r="BA423" s="397"/>
      <c r="BB423" s="397"/>
      <c r="BC423" s="397"/>
      <c r="BD423" s="553"/>
      <c r="BE423" s="397"/>
      <c r="BF423" s="397"/>
      <c r="BG423" s="397"/>
      <c r="BH423" s="397"/>
    </row>
    <row r="424" spans="2:60" x14ac:dyDescent="0.35">
      <c r="B424" s="319"/>
      <c r="C424" s="147"/>
      <c r="D424" s="147"/>
      <c r="E424" s="320"/>
      <c r="F424" s="321"/>
      <c r="G424" s="149"/>
      <c r="H424" s="148"/>
      <c r="I424" s="148"/>
      <c r="J424" s="322"/>
      <c r="K424" s="324" t="str">
        <f>IFERROR(INDEX(Lookup!$G$3:$G$6,MATCH(J424,Lookup!$F$3:$F$6,0)),"")</f>
        <v/>
      </c>
      <c r="L424" s="323"/>
      <c r="M424" s="322"/>
      <c r="N424" s="846">
        <f t="shared" si="60"/>
        <v>0</v>
      </c>
      <c r="O424" s="325">
        <f t="shared" si="61"/>
        <v>0</v>
      </c>
      <c r="P424" s="847">
        <f>IF(I424&lt;INDEX(Lookup!$U$2:$U$10,MATCH($D$48,Lookup!$S$2:$S$10,0)),0,IF(U424="X",0,IFERROR(L424*50,0)))</f>
        <v>0</v>
      </c>
      <c r="Q424" s="326">
        <f>IF(I424&lt;INDEX(Lookup!$U$2:$U$10,MATCH($D$48,Lookup!$S$2:$S$10,0)),0,IF(U424="X",0,IFERROR(P424*K424,0)))</f>
        <v>0</v>
      </c>
      <c r="R424" s="326">
        <v>0</v>
      </c>
      <c r="S424" s="424">
        <v>0</v>
      </c>
      <c r="T424" s="322"/>
      <c r="U424" s="143"/>
      <c r="V424" s="397"/>
      <c r="W424" s="555"/>
      <c r="X424" s="576">
        <f t="shared" si="62"/>
        <v>0</v>
      </c>
      <c r="Y424" s="576">
        <f t="shared" si="63"/>
        <v>0</v>
      </c>
      <c r="Z424" s="576">
        <f t="shared" si="64"/>
        <v>0</v>
      </c>
      <c r="AA424" s="576">
        <f t="shared" si="65"/>
        <v>0</v>
      </c>
      <c r="AB424" s="553"/>
      <c r="AC424" s="553"/>
      <c r="AD424" s="553"/>
      <c r="AE424" s="553"/>
      <c r="AF424" s="553"/>
      <c r="AG424" s="553"/>
      <c r="AH424" s="553"/>
      <c r="AI424" s="397"/>
      <c r="AJ424" s="555"/>
      <c r="AK424" s="576">
        <f t="shared" si="66"/>
        <v>0</v>
      </c>
      <c r="AL424" s="576">
        <f t="shared" si="67"/>
        <v>0</v>
      </c>
      <c r="AM424" s="599"/>
      <c r="AN424" s="599"/>
      <c r="AO424" s="553"/>
      <c r="AP424" s="553"/>
      <c r="AQ424" s="553"/>
      <c r="AR424" s="553"/>
      <c r="AS424" s="397"/>
      <c r="AT424" s="397"/>
      <c r="AU424" s="397"/>
      <c r="AV424" s="397"/>
      <c r="AW424" s="397"/>
      <c r="AX424" s="397"/>
      <c r="AY424" s="397"/>
      <c r="AZ424" s="397"/>
      <c r="BA424" s="397"/>
      <c r="BB424" s="397"/>
      <c r="BC424" s="397"/>
      <c r="BD424" s="553"/>
      <c r="BE424" s="397"/>
      <c r="BF424" s="397"/>
      <c r="BG424" s="397"/>
      <c r="BH424" s="397"/>
    </row>
    <row r="425" spans="2:60" x14ac:dyDescent="0.35">
      <c r="B425" s="319"/>
      <c r="C425" s="147"/>
      <c r="D425" s="147"/>
      <c r="E425" s="320"/>
      <c r="F425" s="321"/>
      <c r="G425" s="149"/>
      <c r="H425" s="148"/>
      <c r="I425" s="148"/>
      <c r="J425" s="322"/>
      <c r="K425" s="324" t="str">
        <f>IFERROR(INDEX(Lookup!$G$3:$G$6,MATCH(J425,Lookup!$F$3:$F$6,0)),"")</f>
        <v/>
      </c>
      <c r="L425" s="323"/>
      <c r="M425" s="322"/>
      <c r="N425" s="846">
        <f t="shared" si="60"/>
        <v>0</v>
      </c>
      <c r="O425" s="325">
        <f t="shared" si="61"/>
        <v>0</v>
      </c>
      <c r="P425" s="847">
        <f>IF(I425&lt;INDEX(Lookup!$U$2:$U$10,MATCH($D$48,Lookup!$S$2:$S$10,0)),0,IF(U425="X",0,IFERROR(L425*50,0)))</f>
        <v>0</v>
      </c>
      <c r="Q425" s="326">
        <f>IF(I425&lt;INDEX(Lookup!$U$2:$U$10,MATCH($D$48,Lookup!$S$2:$S$10,0)),0,IF(U425="X",0,IFERROR(P425*K425,0)))</f>
        <v>0</v>
      </c>
      <c r="R425" s="326">
        <v>0</v>
      </c>
      <c r="S425" s="424">
        <v>0</v>
      </c>
      <c r="T425" s="322"/>
      <c r="U425" s="143"/>
      <c r="V425" s="397"/>
      <c r="W425" s="555"/>
      <c r="X425" s="576">
        <f t="shared" si="62"/>
        <v>0</v>
      </c>
      <c r="Y425" s="576">
        <f t="shared" si="63"/>
        <v>0</v>
      </c>
      <c r="Z425" s="576">
        <f t="shared" si="64"/>
        <v>0</v>
      </c>
      <c r="AA425" s="576">
        <f t="shared" si="65"/>
        <v>0</v>
      </c>
      <c r="AB425" s="553"/>
      <c r="AC425" s="553"/>
      <c r="AD425" s="553"/>
      <c r="AE425" s="553"/>
      <c r="AF425" s="553"/>
      <c r="AG425" s="553"/>
      <c r="AH425" s="553"/>
      <c r="AI425" s="397"/>
      <c r="AJ425" s="555"/>
      <c r="AK425" s="576">
        <f t="shared" si="66"/>
        <v>0</v>
      </c>
      <c r="AL425" s="576">
        <f t="shared" si="67"/>
        <v>0</v>
      </c>
      <c r="AM425" s="599"/>
      <c r="AN425" s="599"/>
      <c r="AO425" s="553"/>
      <c r="AP425" s="553"/>
      <c r="AQ425" s="553"/>
      <c r="AR425" s="553"/>
      <c r="AS425" s="397"/>
      <c r="AT425" s="397"/>
      <c r="AU425" s="397"/>
      <c r="AV425" s="397"/>
      <c r="AW425" s="397"/>
      <c r="AX425" s="397"/>
      <c r="AY425" s="397"/>
      <c r="AZ425" s="397"/>
      <c r="BA425" s="397"/>
      <c r="BB425" s="397"/>
      <c r="BC425" s="397"/>
      <c r="BD425" s="553"/>
      <c r="BE425" s="397"/>
      <c r="BF425" s="397"/>
      <c r="BG425" s="397"/>
      <c r="BH425" s="397"/>
    </row>
    <row r="426" spans="2:60" x14ac:dyDescent="0.35">
      <c r="B426" s="319"/>
      <c r="C426" s="147"/>
      <c r="D426" s="147"/>
      <c r="E426" s="320"/>
      <c r="F426" s="321"/>
      <c r="G426" s="149"/>
      <c r="H426" s="148"/>
      <c r="I426" s="148"/>
      <c r="J426" s="322"/>
      <c r="K426" s="324" t="str">
        <f>IFERROR(INDEX(Lookup!$G$3:$G$6,MATCH(J426,Lookup!$F$3:$F$6,0)),"")</f>
        <v/>
      </c>
      <c r="L426" s="323"/>
      <c r="M426" s="322"/>
      <c r="N426" s="846">
        <f t="shared" si="60"/>
        <v>0</v>
      </c>
      <c r="O426" s="325">
        <f t="shared" si="61"/>
        <v>0</v>
      </c>
      <c r="P426" s="847">
        <f>IF(I426&lt;INDEX(Lookup!$U$2:$U$10,MATCH($D$48,Lookup!$S$2:$S$10,0)),0,IF(U426="X",0,IFERROR(L426*50,0)))</f>
        <v>0</v>
      </c>
      <c r="Q426" s="326">
        <f>IF(I426&lt;INDEX(Lookup!$U$2:$U$10,MATCH($D$48,Lookup!$S$2:$S$10,0)),0,IF(U426="X",0,IFERROR(P426*K426,0)))</f>
        <v>0</v>
      </c>
      <c r="R426" s="326">
        <v>0</v>
      </c>
      <c r="S426" s="424">
        <v>0</v>
      </c>
      <c r="T426" s="322"/>
      <c r="U426" s="143"/>
      <c r="V426" s="397"/>
      <c r="W426" s="555"/>
      <c r="X426" s="576">
        <f t="shared" si="62"/>
        <v>0</v>
      </c>
      <c r="Y426" s="576">
        <f t="shared" si="63"/>
        <v>0</v>
      </c>
      <c r="Z426" s="576">
        <f t="shared" si="64"/>
        <v>0</v>
      </c>
      <c r="AA426" s="576">
        <f t="shared" si="65"/>
        <v>0</v>
      </c>
      <c r="AB426" s="553"/>
      <c r="AC426" s="553"/>
      <c r="AD426" s="553"/>
      <c r="AE426" s="553"/>
      <c r="AF426" s="553"/>
      <c r="AG426" s="553"/>
      <c r="AH426" s="553"/>
      <c r="AI426" s="397"/>
      <c r="AJ426" s="555"/>
      <c r="AK426" s="576">
        <f t="shared" si="66"/>
        <v>0</v>
      </c>
      <c r="AL426" s="576">
        <f t="shared" si="67"/>
        <v>0</v>
      </c>
      <c r="AM426" s="599"/>
      <c r="AN426" s="599"/>
      <c r="AO426" s="553"/>
      <c r="AP426" s="553"/>
      <c r="AQ426" s="553"/>
      <c r="AR426" s="553"/>
      <c r="AS426" s="397"/>
      <c r="AT426" s="397"/>
      <c r="AU426" s="397"/>
      <c r="AV426" s="397"/>
      <c r="AW426" s="397"/>
      <c r="AX426" s="397"/>
      <c r="AY426" s="397"/>
      <c r="AZ426" s="397"/>
      <c r="BA426" s="397"/>
      <c r="BB426" s="397"/>
      <c r="BC426" s="397"/>
      <c r="BD426" s="553"/>
      <c r="BE426" s="397"/>
      <c r="BF426" s="397"/>
      <c r="BG426" s="397"/>
      <c r="BH426" s="397"/>
    </row>
    <row r="427" spans="2:60" x14ac:dyDescent="0.35">
      <c r="B427" s="319"/>
      <c r="C427" s="147"/>
      <c r="D427" s="147"/>
      <c r="E427" s="320"/>
      <c r="F427" s="321"/>
      <c r="G427" s="149"/>
      <c r="H427" s="148"/>
      <c r="I427" s="148"/>
      <c r="J427" s="322"/>
      <c r="K427" s="324" t="str">
        <f>IFERROR(INDEX(Lookup!$G$3:$G$6,MATCH(J427,Lookup!$F$3:$F$6,0)),"")</f>
        <v/>
      </c>
      <c r="L427" s="323"/>
      <c r="M427" s="322"/>
      <c r="N427" s="846">
        <f t="shared" si="60"/>
        <v>0</v>
      </c>
      <c r="O427" s="325">
        <f t="shared" si="61"/>
        <v>0</v>
      </c>
      <c r="P427" s="847">
        <f>IF(I427&lt;INDEX(Lookup!$U$2:$U$10,MATCH($D$48,Lookup!$S$2:$S$10,0)),0,IF(U427="X",0,IFERROR(L427*50,0)))</f>
        <v>0</v>
      </c>
      <c r="Q427" s="326">
        <f>IF(I427&lt;INDEX(Lookup!$U$2:$U$10,MATCH($D$48,Lookup!$S$2:$S$10,0)),0,IF(U427="X",0,IFERROR(P427*K427,0)))</f>
        <v>0</v>
      </c>
      <c r="R427" s="326">
        <v>0</v>
      </c>
      <c r="S427" s="424">
        <v>0</v>
      </c>
      <c r="T427" s="322"/>
      <c r="U427" s="143"/>
      <c r="V427" s="397"/>
      <c r="W427" s="555"/>
      <c r="X427" s="576">
        <f t="shared" si="62"/>
        <v>0</v>
      </c>
      <c r="Y427" s="576">
        <f t="shared" si="63"/>
        <v>0</v>
      </c>
      <c r="Z427" s="576">
        <f t="shared" si="64"/>
        <v>0</v>
      </c>
      <c r="AA427" s="576">
        <f t="shared" si="65"/>
        <v>0</v>
      </c>
      <c r="AB427" s="553"/>
      <c r="AC427" s="553"/>
      <c r="AD427" s="553"/>
      <c r="AE427" s="553"/>
      <c r="AF427" s="553"/>
      <c r="AG427" s="553"/>
      <c r="AH427" s="553"/>
      <c r="AI427" s="397"/>
      <c r="AJ427" s="555"/>
      <c r="AK427" s="576">
        <f t="shared" si="66"/>
        <v>0</v>
      </c>
      <c r="AL427" s="576">
        <f t="shared" si="67"/>
        <v>0</v>
      </c>
      <c r="AM427" s="599"/>
      <c r="AN427" s="599"/>
      <c r="AO427" s="553"/>
      <c r="AP427" s="553"/>
      <c r="AQ427" s="553"/>
      <c r="AR427" s="553"/>
      <c r="AS427" s="397"/>
      <c r="AT427" s="397"/>
      <c r="AU427" s="397"/>
      <c r="AV427" s="397"/>
      <c r="AW427" s="397"/>
      <c r="AX427" s="397"/>
      <c r="AY427" s="397"/>
      <c r="AZ427" s="397"/>
      <c r="BA427" s="397"/>
      <c r="BB427" s="397"/>
      <c r="BC427" s="397"/>
      <c r="BD427" s="553"/>
      <c r="BE427" s="397"/>
      <c r="BF427" s="397"/>
      <c r="BG427" s="397"/>
      <c r="BH427" s="397"/>
    </row>
    <row r="428" spans="2:60" x14ac:dyDescent="0.35">
      <c r="B428" s="319"/>
      <c r="C428" s="147"/>
      <c r="D428" s="147"/>
      <c r="E428" s="320"/>
      <c r="F428" s="321"/>
      <c r="G428" s="149"/>
      <c r="H428" s="148"/>
      <c r="I428" s="148"/>
      <c r="J428" s="322"/>
      <c r="K428" s="324" t="str">
        <f>IFERROR(INDEX(Lookup!$G$3:$G$6,MATCH(J428,Lookup!$F$3:$F$6,0)),"")</f>
        <v/>
      </c>
      <c r="L428" s="323"/>
      <c r="M428" s="322"/>
      <c r="N428" s="846">
        <f t="shared" si="60"/>
        <v>0</v>
      </c>
      <c r="O428" s="325">
        <f t="shared" si="61"/>
        <v>0</v>
      </c>
      <c r="P428" s="847">
        <f>IF(I428&lt;INDEX(Lookup!$U$2:$U$10,MATCH($D$48,Lookup!$S$2:$S$10,0)),0,IF(U428="X",0,IFERROR(L428*50,0)))</f>
        <v>0</v>
      </c>
      <c r="Q428" s="326">
        <f>IF(I428&lt;INDEX(Lookup!$U$2:$U$10,MATCH($D$48,Lookup!$S$2:$S$10,0)),0,IF(U428="X",0,IFERROR(P428*K428,0)))</f>
        <v>0</v>
      </c>
      <c r="R428" s="326">
        <v>0</v>
      </c>
      <c r="S428" s="424">
        <v>0</v>
      </c>
      <c r="T428" s="322"/>
      <c r="U428" s="143"/>
      <c r="V428" s="397"/>
      <c r="W428" s="555"/>
      <c r="X428" s="576">
        <f t="shared" si="62"/>
        <v>0</v>
      </c>
      <c r="Y428" s="576">
        <f t="shared" si="63"/>
        <v>0</v>
      </c>
      <c r="Z428" s="576">
        <f t="shared" si="64"/>
        <v>0</v>
      </c>
      <c r="AA428" s="576">
        <f t="shared" si="65"/>
        <v>0</v>
      </c>
      <c r="AB428" s="553"/>
      <c r="AC428" s="553"/>
      <c r="AD428" s="553"/>
      <c r="AE428" s="553"/>
      <c r="AF428" s="553"/>
      <c r="AG428" s="553"/>
      <c r="AH428" s="553"/>
      <c r="AI428" s="397"/>
      <c r="AJ428" s="555"/>
      <c r="AK428" s="576">
        <f t="shared" si="66"/>
        <v>0</v>
      </c>
      <c r="AL428" s="576">
        <f t="shared" si="67"/>
        <v>0</v>
      </c>
      <c r="AM428" s="599"/>
      <c r="AN428" s="599"/>
      <c r="AO428" s="553"/>
      <c r="AP428" s="553"/>
      <c r="AQ428" s="553"/>
      <c r="AR428" s="553"/>
      <c r="AS428" s="397"/>
      <c r="AT428" s="397"/>
      <c r="AU428" s="397"/>
      <c r="AV428" s="397"/>
      <c r="AW428" s="397"/>
      <c r="AX428" s="397"/>
      <c r="AY428" s="397"/>
      <c r="AZ428" s="397"/>
      <c r="BA428" s="397"/>
      <c r="BB428" s="397"/>
      <c r="BC428" s="397"/>
      <c r="BD428" s="553"/>
      <c r="BE428" s="397"/>
      <c r="BF428" s="397"/>
      <c r="BG428" s="397"/>
      <c r="BH428" s="397"/>
    </row>
    <row r="429" spans="2:60" x14ac:dyDescent="0.35">
      <c r="B429" s="319"/>
      <c r="C429" s="147"/>
      <c r="D429" s="147"/>
      <c r="E429" s="320"/>
      <c r="F429" s="321"/>
      <c r="G429" s="149"/>
      <c r="H429" s="148"/>
      <c r="I429" s="148"/>
      <c r="J429" s="322"/>
      <c r="K429" s="324" t="str">
        <f>IFERROR(INDEX(Lookup!$G$3:$G$6,MATCH(J429,Lookup!$F$3:$F$6,0)),"")</f>
        <v/>
      </c>
      <c r="L429" s="323"/>
      <c r="M429" s="322"/>
      <c r="N429" s="846">
        <f t="shared" si="60"/>
        <v>0</v>
      </c>
      <c r="O429" s="325">
        <f t="shared" si="61"/>
        <v>0</v>
      </c>
      <c r="P429" s="847">
        <f>IF(I429&lt;INDEX(Lookup!$U$2:$U$10,MATCH($D$48,Lookup!$S$2:$S$10,0)),0,IF(U429="X",0,IFERROR(L429*50,0)))</f>
        <v>0</v>
      </c>
      <c r="Q429" s="326">
        <f>IF(I429&lt;INDEX(Lookup!$U$2:$U$10,MATCH($D$48,Lookup!$S$2:$S$10,0)),0,IF(U429="X",0,IFERROR(P429*K429,0)))</f>
        <v>0</v>
      </c>
      <c r="R429" s="326">
        <v>0</v>
      </c>
      <c r="S429" s="424">
        <v>0</v>
      </c>
      <c r="T429" s="322"/>
      <c r="U429" s="143"/>
      <c r="V429" s="397"/>
      <c r="W429" s="555"/>
      <c r="X429" s="576">
        <f t="shared" si="62"/>
        <v>0</v>
      </c>
      <c r="Y429" s="576">
        <f t="shared" si="63"/>
        <v>0</v>
      </c>
      <c r="Z429" s="576">
        <f t="shared" si="64"/>
        <v>0</v>
      </c>
      <c r="AA429" s="576">
        <f t="shared" si="65"/>
        <v>0</v>
      </c>
      <c r="AB429" s="553"/>
      <c r="AC429" s="553"/>
      <c r="AD429" s="553"/>
      <c r="AE429" s="553"/>
      <c r="AF429" s="553"/>
      <c r="AG429" s="553"/>
      <c r="AH429" s="553"/>
      <c r="AI429" s="397"/>
      <c r="AJ429" s="555"/>
      <c r="AK429" s="576">
        <f t="shared" si="66"/>
        <v>0</v>
      </c>
      <c r="AL429" s="576">
        <f t="shared" si="67"/>
        <v>0</v>
      </c>
      <c r="AM429" s="599"/>
      <c r="AN429" s="599"/>
      <c r="AO429" s="553"/>
      <c r="AP429" s="553"/>
      <c r="AQ429" s="553"/>
      <c r="AR429" s="553"/>
      <c r="AS429" s="397"/>
      <c r="AT429" s="397"/>
      <c r="AU429" s="397"/>
      <c r="AV429" s="397"/>
      <c r="AW429" s="397"/>
      <c r="AX429" s="397"/>
      <c r="AY429" s="397"/>
      <c r="AZ429" s="397"/>
      <c r="BA429" s="397"/>
      <c r="BB429" s="397"/>
      <c r="BC429" s="397"/>
      <c r="BD429" s="553"/>
      <c r="BE429" s="397"/>
      <c r="BF429" s="397"/>
      <c r="BG429" s="397"/>
      <c r="BH429" s="397"/>
    </row>
    <row r="430" spans="2:60" x14ac:dyDescent="0.35">
      <c r="B430" s="319"/>
      <c r="C430" s="147"/>
      <c r="D430" s="147"/>
      <c r="E430" s="320"/>
      <c r="F430" s="321"/>
      <c r="G430" s="149"/>
      <c r="H430" s="148"/>
      <c r="I430" s="148"/>
      <c r="J430" s="322"/>
      <c r="K430" s="324" t="str">
        <f>IFERROR(INDEX(Lookup!$G$3:$G$6,MATCH(J430,Lookup!$F$3:$F$6,0)),"")</f>
        <v/>
      </c>
      <c r="L430" s="323"/>
      <c r="M430" s="322"/>
      <c r="N430" s="846">
        <f t="shared" si="60"/>
        <v>0</v>
      </c>
      <c r="O430" s="325">
        <f t="shared" si="61"/>
        <v>0</v>
      </c>
      <c r="P430" s="847">
        <f>IF(I430&lt;INDEX(Lookup!$U$2:$U$10,MATCH($D$48,Lookup!$S$2:$S$10,0)),0,IF(U430="X",0,IFERROR(L430*50,0)))</f>
        <v>0</v>
      </c>
      <c r="Q430" s="326">
        <f>IF(I430&lt;INDEX(Lookup!$U$2:$U$10,MATCH($D$48,Lookup!$S$2:$S$10,0)),0,IF(U430="X",0,IFERROR(P430*K430,0)))</f>
        <v>0</v>
      </c>
      <c r="R430" s="326">
        <v>0</v>
      </c>
      <c r="S430" s="424">
        <v>0</v>
      </c>
      <c r="T430" s="322"/>
      <c r="U430" s="143"/>
      <c r="V430" s="397"/>
      <c r="W430" s="555"/>
      <c r="X430" s="576">
        <f t="shared" si="62"/>
        <v>0</v>
      </c>
      <c r="Y430" s="576">
        <f t="shared" si="63"/>
        <v>0</v>
      </c>
      <c r="Z430" s="576">
        <f t="shared" si="64"/>
        <v>0</v>
      </c>
      <c r="AA430" s="576">
        <f t="shared" si="65"/>
        <v>0</v>
      </c>
      <c r="AB430" s="553"/>
      <c r="AC430" s="553"/>
      <c r="AD430" s="553"/>
      <c r="AE430" s="553"/>
      <c r="AF430" s="553"/>
      <c r="AG430" s="553"/>
      <c r="AH430" s="553"/>
      <c r="AI430" s="397"/>
      <c r="AJ430" s="555"/>
      <c r="AK430" s="576">
        <f t="shared" si="66"/>
        <v>0</v>
      </c>
      <c r="AL430" s="576">
        <f t="shared" si="67"/>
        <v>0</v>
      </c>
      <c r="AM430" s="599"/>
      <c r="AN430" s="599"/>
      <c r="AO430" s="553"/>
      <c r="AP430" s="553"/>
      <c r="AQ430" s="553"/>
      <c r="AR430" s="553"/>
      <c r="AS430" s="397"/>
      <c r="AT430" s="397"/>
      <c r="AU430" s="397"/>
      <c r="AV430" s="397"/>
      <c r="AW430" s="397"/>
      <c r="AX430" s="397"/>
      <c r="AY430" s="397"/>
      <c r="AZ430" s="397"/>
      <c r="BA430" s="397"/>
      <c r="BB430" s="397"/>
      <c r="BC430" s="397"/>
      <c r="BD430" s="553"/>
      <c r="BE430" s="397"/>
      <c r="BF430" s="397"/>
      <c r="BG430" s="397"/>
      <c r="BH430" s="397"/>
    </row>
    <row r="431" spans="2:60" x14ac:dyDescent="0.35">
      <c r="B431" s="319"/>
      <c r="C431" s="147"/>
      <c r="D431" s="147"/>
      <c r="E431" s="320"/>
      <c r="F431" s="321"/>
      <c r="G431" s="149"/>
      <c r="H431" s="148"/>
      <c r="I431" s="148"/>
      <c r="J431" s="322"/>
      <c r="K431" s="324" t="str">
        <f>IFERROR(INDEX(Lookup!$G$3:$G$6,MATCH(J431,Lookup!$F$3:$F$6,0)),"")</f>
        <v/>
      </c>
      <c r="L431" s="323"/>
      <c r="M431" s="322"/>
      <c r="N431" s="846">
        <f t="shared" si="60"/>
        <v>0</v>
      </c>
      <c r="O431" s="325">
        <f t="shared" si="61"/>
        <v>0</v>
      </c>
      <c r="P431" s="847">
        <f>IF(I431&lt;INDEX(Lookup!$U$2:$U$10,MATCH($D$48,Lookup!$S$2:$S$10,0)),0,IF(U431="X",0,IFERROR(L431*50,0)))</f>
        <v>0</v>
      </c>
      <c r="Q431" s="326">
        <f>IF(I431&lt;INDEX(Lookup!$U$2:$U$10,MATCH($D$48,Lookup!$S$2:$S$10,0)),0,IF(U431="X",0,IFERROR(P431*K431,0)))</f>
        <v>0</v>
      </c>
      <c r="R431" s="326">
        <v>0</v>
      </c>
      <c r="S431" s="424">
        <v>0</v>
      </c>
      <c r="T431" s="322"/>
      <c r="U431" s="143"/>
      <c r="V431" s="397"/>
      <c r="W431" s="555"/>
      <c r="X431" s="576">
        <f t="shared" si="62"/>
        <v>0</v>
      </c>
      <c r="Y431" s="576">
        <f t="shared" si="63"/>
        <v>0</v>
      </c>
      <c r="Z431" s="576">
        <f t="shared" si="64"/>
        <v>0</v>
      </c>
      <c r="AA431" s="576">
        <f t="shared" si="65"/>
        <v>0</v>
      </c>
      <c r="AB431" s="553"/>
      <c r="AC431" s="553"/>
      <c r="AD431" s="553"/>
      <c r="AE431" s="553"/>
      <c r="AF431" s="553"/>
      <c r="AG431" s="553"/>
      <c r="AH431" s="553"/>
      <c r="AI431" s="397"/>
      <c r="AJ431" s="555"/>
      <c r="AK431" s="576">
        <f t="shared" si="66"/>
        <v>0</v>
      </c>
      <c r="AL431" s="576">
        <f t="shared" si="67"/>
        <v>0</v>
      </c>
      <c r="AM431" s="599"/>
      <c r="AN431" s="599"/>
      <c r="AO431" s="553"/>
      <c r="AP431" s="553"/>
      <c r="AQ431" s="553"/>
      <c r="AR431" s="553"/>
      <c r="AS431" s="397"/>
      <c r="AT431" s="397"/>
      <c r="AU431" s="397"/>
      <c r="AV431" s="397"/>
      <c r="AW431" s="397"/>
      <c r="AX431" s="397"/>
      <c r="AY431" s="397"/>
      <c r="AZ431" s="397"/>
      <c r="BA431" s="397"/>
      <c r="BB431" s="397"/>
      <c r="BC431" s="397"/>
      <c r="BD431" s="553"/>
      <c r="BE431" s="397"/>
      <c r="BF431" s="397"/>
      <c r="BG431" s="397"/>
      <c r="BH431" s="397"/>
    </row>
    <row r="432" spans="2:60" x14ac:dyDescent="0.35">
      <c r="B432" s="319"/>
      <c r="C432" s="147"/>
      <c r="D432" s="147"/>
      <c r="E432" s="320"/>
      <c r="F432" s="321"/>
      <c r="G432" s="149"/>
      <c r="H432" s="148"/>
      <c r="I432" s="148"/>
      <c r="J432" s="322"/>
      <c r="K432" s="324" t="str">
        <f>IFERROR(INDEX(Lookup!$G$3:$G$6,MATCH(J432,Lookup!$F$3:$F$6,0)),"")</f>
        <v/>
      </c>
      <c r="L432" s="323"/>
      <c r="M432" s="322"/>
      <c r="N432" s="846">
        <f t="shared" si="60"/>
        <v>0</v>
      </c>
      <c r="O432" s="325">
        <f t="shared" si="61"/>
        <v>0</v>
      </c>
      <c r="P432" s="847">
        <f>IF(I432&lt;INDEX(Lookup!$U$2:$U$10,MATCH($D$48,Lookup!$S$2:$S$10,0)),0,IF(U432="X",0,IFERROR(L432*50,0)))</f>
        <v>0</v>
      </c>
      <c r="Q432" s="326">
        <f>IF(I432&lt;INDEX(Lookup!$U$2:$U$10,MATCH($D$48,Lookup!$S$2:$S$10,0)),0,IF(U432="X",0,IFERROR(P432*K432,0)))</f>
        <v>0</v>
      </c>
      <c r="R432" s="326">
        <v>0</v>
      </c>
      <c r="S432" s="424">
        <v>0</v>
      </c>
      <c r="T432" s="322"/>
      <c r="U432" s="143"/>
      <c r="V432" s="397"/>
      <c r="W432" s="555"/>
      <c r="X432" s="576">
        <f t="shared" si="62"/>
        <v>0</v>
      </c>
      <c r="Y432" s="576">
        <f t="shared" si="63"/>
        <v>0</v>
      </c>
      <c r="Z432" s="576">
        <f t="shared" si="64"/>
        <v>0</v>
      </c>
      <c r="AA432" s="576">
        <f t="shared" si="65"/>
        <v>0</v>
      </c>
      <c r="AB432" s="553"/>
      <c r="AC432" s="553"/>
      <c r="AD432" s="553"/>
      <c r="AE432" s="553"/>
      <c r="AF432" s="553"/>
      <c r="AG432" s="553"/>
      <c r="AH432" s="553"/>
      <c r="AI432" s="397"/>
      <c r="AJ432" s="555"/>
      <c r="AK432" s="576">
        <f t="shared" si="66"/>
        <v>0</v>
      </c>
      <c r="AL432" s="576">
        <f t="shared" si="67"/>
        <v>0</v>
      </c>
      <c r="AM432" s="599"/>
      <c r="AN432" s="599"/>
      <c r="AO432" s="553"/>
      <c r="AP432" s="553"/>
      <c r="AQ432" s="553"/>
      <c r="AR432" s="553"/>
      <c r="AS432" s="397"/>
      <c r="AT432" s="397"/>
      <c r="AU432" s="397"/>
      <c r="AV432" s="397"/>
      <c r="AW432" s="397"/>
      <c r="AX432" s="397"/>
      <c r="AY432" s="397"/>
      <c r="AZ432" s="397"/>
      <c r="BA432" s="397"/>
      <c r="BB432" s="397"/>
      <c r="BC432" s="397"/>
      <c r="BD432" s="553"/>
      <c r="BE432" s="397"/>
      <c r="BF432" s="397"/>
      <c r="BG432" s="397"/>
      <c r="BH432" s="397"/>
    </row>
    <row r="433" spans="2:60" x14ac:dyDescent="0.35">
      <c r="B433" s="319"/>
      <c r="C433" s="147"/>
      <c r="D433" s="147"/>
      <c r="E433" s="320"/>
      <c r="F433" s="321"/>
      <c r="G433" s="149"/>
      <c r="H433" s="148"/>
      <c r="I433" s="148"/>
      <c r="J433" s="322"/>
      <c r="K433" s="324" t="str">
        <f>IFERROR(INDEX(Lookup!$G$3:$G$6,MATCH(J433,Lookup!$F$3:$F$6,0)),"")</f>
        <v/>
      </c>
      <c r="L433" s="323"/>
      <c r="M433" s="322"/>
      <c r="N433" s="846">
        <f t="shared" si="60"/>
        <v>0</v>
      </c>
      <c r="O433" s="325">
        <f t="shared" si="61"/>
        <v>0</v>
      </c>
      <c r="P433" s="847">
        <f>IF(I433&lt;INDEX(Lookup!$U$2:$U$10,MATCH($D$48,Lookup!$S$2:$S$10,0)),0,IF(U433="X",0,IFERROR(L433*50,0)))</f>
        <v>0</v>
      </c>
      <c r="Q433" s="326">
        <f>IF(I433&lt;INDEX(Lookup!$U$2:$U$10,MATCH($D$48,Lookup!$S$2:$S$10,0)),0,IF(U433="X",0,IFERROR(P433*K433,0)))</f>
        <v>0</v>
      </c>
      <c r="R433" s="326">
        <v>0</v>
      </c>
      <c r="S433" s="424">
        <v>0</v>
      </c>
      <c r="T433" s="322"/>
      <c r="U433" s="143"/>
      <c r="V433" s="397"/>
      <c r="W433" s="555"/>
      <c r="X433" s="576">
        <f t="shared" si="62"/>
        <v>0</v>
      </c>
      <c r="Y433" s="576">
        <f t="shared" si="63"/>
        <v>0</v>
      </c>
      <c r="Z433" s="576">
        <f t="shared" si="64"/>
        <v>0</v>
      </c>
      <c r="AA433" s="576">
        <f t="shared" si="65"/>
        <v>0</v>
      </c>
      <c r="AB433" s="553"/>
      <c r="AC433" s="553"/>
      <c r="AD433" s="553"/>
      <c r="AE433" s="553"/>
      <c r="AF433" s="553"/>
      <c r="AG433" s="553"/>
      <c r="AH433" s="553"/>
      <c r="AI433" s="397"/>
      <c r="AJ433" s="555"/>
      <c r="AK433" s="576">
        <f t="shared" si="66"/>
        <v>0</v>
      </c>
      <c r="AL433" s="576">
        <f t="shared" si="67"/>
        <v>0</v>
      </c>
      <c r="AM433" s="599"/>
      <c r="AN433" s="599"/>
      <c r="AO433" s="553"/>
      <c r="AP433" s="553"/>
      <c r="AQ433" s="553"/>
      <c r="AR433" s="553"/>
      <c r="AS433" s="397"/>
      <c r="AT433" s="397"/>
      <c r="AU433" s="397"/>
      <c r="AV433" s="397"/>
      <c r="AW433" s="397"/>
      <c r="AX433" s="397"/>
      <c r="AY433" s="397"/>
      <c r="AZ433" s="397"/>
      <c r="BA433" s="397"/>
      <c r="BB433" s="397"/>
      <c r="BC433" s="397"/>
      <c r="BD433" s="553"/>
      <c r="BE433" s="397"/>
      <c r="BF433" s="397"/>
      <c r="BG433" s="397"/>
      <c r="BH433" s="397"/>
    </row>
    <row r="434" spans="2:60" x14ac:dyDescent="0.35">
      <c r="B434" s="319"/>
      <c r="C434" s="147"/>
      <c r="D434" s="147"/>
      <c r="E434" s="320"/>
      <c r="F434" s="321"/>
      <c r="G434" s="149"/>
      <c r="H434" s="148"/>
      <c r="I434" s="148"/>
      <c r="J434" s="322"/>
      <c r="K434" s="324" t="str">
        <f>IFERROR(INDEX(Lookup!$G$3:$G$6,MATCH(J434,Lookup!$F$3:$F$6,0)),"")</f>
        <v/>
      </c>
      <c r="L434" s="323"/>
      <c r="M434" s="322"/>
      <c r="N434" s="846">
        <f t="shared" si="60"/>
        <v>0</v>
      </c>
      <c r="O434" s="325">
        <f t="shared" si="61"/>
        <v>0</v>
      </c>
      <c r="P434" s="847">
        <f>IF(I434&lt;INDEX(Lookup!$U$2:$U$10,MATCH($D$48,Lookup!$S$2:$S$10,0)),0,IF(U434="X",0,IFERROR(L434*50,0)))</f>
        <v>0</v>
      </c>
      <c r="Q434" s="326">
        <f>IF(I434&lt;INDEX(Lookup!$U$2:$U$10,MATCH($D$48,Lookup!$S$2:$S$10,0)),0,IF(U434="X",0,IFERROR(P434*K434,0)))</f>
        <v>0</v>
      </c>
      <c r="R434" s="326">
        <v>0</v>
      </c>
      <c r="S434" s="424">
        <v>0</v>
      </c>
      <c r="T434" s="322"/>
      <c r="U434" s="143"/>
      <c r="V434" s="397"/>
      <c r="W434" s="555"/>
      <c r="X434" s="576">
        <f t="shared" si="62"/>
        <v>0</v>
      </c>
      <c r="Y434" s="576">
        <f t="shared" si="63"/>
        <v>0</v>
      </c>
      <c r="Z434" s="576">
        <f t="shared" si="64"/>
        <v>0</v>
      </c>
      <c r="AA434" s="576">
        <f t="shared" si="65"/>
        <v>0</v>
      </c>
      <c r="AB434" s="553"/>
      <c r="AC434" s="553"/>
      <c r="AD434" s="553"/>
      <c r="AE434" s="553"/>
      <c r="AF434" s="553"/>
      <c r="AG434" s="553"/>
      <c r="AH434" s="553"/>
      <c r="AI434" s="397"/>
      <c r="AJ434" s="555"/>
      <c r="AK434" s="576">
        <f t="shared" si="66"/>
        <v>0</v>
      </c>
      <c r="AL434" s="576">
        <f t="shared" si="67"/>
        <v>0</v>
      </c>
      <c r="AM434" s="599"/>
      <c r="AN434" s="599"/>
      <c r="AO434" s="553"/>
      <c r="AP434" s="553"/>
      <c r="AQ434" s="553"/>
      <c r="AR434" s="553"/>
      <c r="AS434" s="397"/>
      <c r="AT434" s="397"/>
      <c r="AU434" s="397"/>
      <c r="AV434" s="397"/>
      <c r="AW434" s="397"/>
      <c r="AX434" s="397"/>
      <c r="AY434" s="397"/>
      <c r="AZ434" s="397"/>
      <c r="BA434" s="397"/>
      <c r="BB434" s="397"/>
      <c r="BC434" s="397"/>
      <c r="BD434" s="553"/>
      <c r="BE434" s="397"/>
      <c r="BF434" s="397"/>
      <c r="BG434" s="397"/>
      <c r="BH434" s="397"/>
    </row>
    <row r="435" spans="2:60" x14ac:dyDescent="0.35">
      <c r="B435" s="319"/>
      <c r="C435" s="147"/>
      <c r="D435" s="147"/>
      <c r="E435" s="320"/>
      <c r="F435" s="321"/>
      <c r="G435" s="149"/>
      <c r="H435" s="148"/>
      <c r="I435" s="148"/>
      <c r="J435" s="322"/>
      <c r="K435" s="324" t="str">
        <f>IFERROR(INDEX(Lookup!$G$3:$G$6,MATCH(J435,Lookup!$F$3:$F$6,0)),"")</f>
        <v/>
      </c>
      <c r="L435" s="323"/>
      <c r="M435" s="322"/>
      <c r="N435" s="846">
        <f t="shared" ref="N435:N498" si="68">L435*M435</f>
        <v>0</v>
      </c>
      <c r="O435" s="325">
        <f t="shared" si="61"/>
        <v>0</v>
      </c>
      <c r="P435" s="847">
        <f>IF(I435&lt;INDEX(Lookup!$U$2:$U$10,MATCH($D$48,Lookup!$S$2:$S$10,0)),0,IF(U435="X",0,IFERROR(L435*50,0)))</f>
        <v>0</v>
      </c>
      <c r="Q435" s="326">
        <f>IF(I435&lt;INDEX(Lookup!$U$2:$U$10,MATCH($D$48,Lookup!$S$2:$S$10,0)),0,IF(U435="X",0,IFERROR(P435*K435,0)))</f>
        <v>0</v>
      </c>
      <c r="R435" s="326">
        <v>0</v>
      </c>
      <c r="S435" s="424">
        <v>0</v>
      </c>
      <c r="T435" s="322"/>
      <c r="U435" s="143"/>
      <c r="V435" s="397"/>
      <c r="W435" s="555"/>
      <c r="X435" s="576">
        <f t="shared" si="62"/>
        <v>0</v>
      </c>
      <c r="Y435" s="576">
        <f t="shared" si="63"/>
        <v>0</v>
      </c>
      <c r="Z435" s="576">
        <f t="shared" si="64"/>
        <v>0</v>
      </c>
      <c r="AA435" s="576">
        <f t="shared" si="65"/>
        <v>0</v>
      </c>
      <c r="AB435" s="553"/>
      <c r="AC435" s="553"/>
      <c r="AD435" s="553"/>
      <c r="AE435" s="553"/>
      <c r="AF435" s="553"/>
      <c r="AG435" s="553"/>
      <c r="AH435" s="553"/>
      <c r="AI435" s="397"/>
      <c r="AJ435" s="555"/>
      <c r="AK435" s="576">
        <f t="shared" si="66"/>
        <v>0</v>
      </c>
      <c r="AL435" s="576">
        <f t="shared" si="67"/>
        <v>0</v>
      </c>
      <c r="AM435" s="599"/>
      <c r="AN435" s="599"/>
      <c r="AO435" s="553"/>
      <c r="AP435" s="553"/>
      <c r="AQ435" s="553"/>
      <c r="AR435" s="553"/>
      <c r="AS435" s="397"/>
      <c r="AT435" s="397"/>
      <c r="AU435" s="397"/>
      <c r="AV435" s="397"/>
      <c r="AW435" s="397"/>
      <c r="AX435" s="397"/>
      <c r="AY435" s="397"/>
      <c r="AZ435" s="397"/>
      <c r="BA435" s="397"/>
      <c r="BB435" s="397"/>
      <c r="BC435" s="397"/>
      <c r="BD435" s="553"/>
      <c r="BE435" s="397"/>
      <c r="BF435" s="397"/>
      <c r="BG435" s="397"/>
      <c r="BH435" s="397"/>
    </row>
    <row r="436" spans="2:60" x14ac:dyDescent="0.35">
      <c r="B436" s="319"/>
      <c r="C436" s="147"/>
      <c r="D436" s="147"/>
      <c r="E436" s="320"/>
      <c r="F436" s="321"/>
      <c r="G436" s="149"/>
      <c r="H436" s="148"/>
      <c r="I436" s="148"/>
      <c r="J436" s="322"/>
      <c r="K436" s="324" t="str">
        <f>IFERROR(INDEX(Lookup!$G$3:$G$6,MATCH(J436,Lookup!$F$3:$F$6,0)),"")</f>
        <v/>
      </c>
      <c r="L436" s="323"/>
      <c r="M436" s="322"/>
      <c r="N436" s="846">
        <f t="shared" si="68"/>
        <v>0</v>
      </c>
      <c r="O436" s="325">
        <f t="shared" ref="O436:O499" si="69">IFERROR(ROUND((N436*K436),2),0)</f>
        <v>0</v>
      </c>
      <c r="P436" s="847">
        <f>IF(I436&lt;INDEX(Lookup!$U$2:$U$10,MATCH($D$48,Lookup!$S$2:$S$10,0)),0,IF(U436="X",0,IFERROR(L436*50,0)))</f>
        <v>0</v>
      </c>
      <c r="Q436" s="326">
        <f>IF(I436&lt;INDEX(Lookup!$U$2:$U$10,MATCH($D$48,Lookup!$S$2:$S$10,0)),0,IF(U436="X",0,IFERROR(P436*K436,0)))</f>
        <v>0</v>
      </c>
      <c r="R436" s="326">
        <v>0</v>
      </c>
      <c r="S436" s="424">
        <v>0</v>
      </c>
      <c r="T436" s="322"/>
      <c r="U436" s="143"/>
      <c r="V436" s="397"/>
      <c r="W436" s="555"/>
      <c r="X436" s="576">
        <f t="shared" ref="X436:X499" si="70">Q436*$I$30</f>
        <v>0</v>
      </c>
      <c r="Y436" s="576">
        <f t="shared" ref="Y436:Y499" si="71">S436*$I$40</f>
        <v>0</v>
      </c>
      <c r="Z436" s="576">
        <f t="shared" ref="Z436:Z499" si="72">X436-Q436</f>
        <v>0</v>
      </c>
      <c r="AA436" s="576">
        <f t="shared" ref="AA436:AA499" si="73">Y436-S436</f>
        <v>0</v>
      </c>
      <c r="AB436" s="553"/>
      <c r="AC436" s="553"/>
      <c r="AD436" s="553"/>
      <c r="AE436" s="553"/>
      <c r="AF436" s="553"/>
      <c r="AG436" s="553"/>
      <c r="AH436" s="553"/>
      <c r="AI436" s="397"/>
      <c r="AJ436" s="555"/>
      <c r="AK436" s="576">
        <f t="shared" ref="AK436:AK499" si="74">R436</f>
        <v>0</v>
      </c>
      <c r="AL436" s="576">
        <f t="shared" ref="AL436:AL499" si="75">+S436</f>
        <v>0</v>
      </c>
      <c r="AM436" s="599"/>
      <c r="AN436" s="599"/>
      <c r="AO436" s="553"/>
      <c r="AP436" s="553"/>
      <c r="AQ436" s="553"/>
      <c r="AR436" s="553"/>
      <c r="AS436" s="397"/>
      <c r="AT436" s="397"/>
      <c r="AU436" s="397"/>
      <c r="AV436" s="397"/>
      <c r="AW436" s="397"/>
      <c r="AX436" s="397"/>
      <c r="AY436" s="397"/>
      <c r="AZ436" s="397"/>
      <c r="BA436" s="397"/>
      <c r="BB436" s="397"/>
      <c r="BC436" s="397"/>
      <c r="BD436" s="553"/>
      <c r="BE436" s="397"/>
      <c r="BF436" s="397"/>
      <c r="BG436" s="397"/>
      <c r="BH436" s="397"/>
    </row>
    <row r="437" spans="2:60" x14ac:dyDescent="0.35">
      <c r="B437" s="319"/>
      <c r="C437" s="147"/>
      <c r="D437" s="147"/>
      <c r="E437" s="320"/>
      <c r="F437" s="321"/>
      <c r="G437" s="149"/>
      <c r="H437" s="148"/>
      <c r="I437" s="148"/>
      <c r="J437" s="322"/>
      <c r="K437" s="324" t="str">
        <f>IFERROR(INDEX(Lookup!$G$3:$G$6,MATCH(J437,Lookup!$F$3:$F$6,0)),"")</f>
        <v/>
      </c>
      <c r="L437" s="323"/>
      <c r="M437" s="322"/>
      <c r="N437" s="846">
        <f t="shared" si="68"/>
        <v>0</v>
      </c>
      <c r="O437" s="325">
        <f t="shared" si="69"/>
        <v>0</v>
      </c>
      <c r="P437" s="847">
        <f>IF(I437&lt;INDEX(Lookup!$U$2:$U$10,MATCH($D$48,Lookup!$S$2:$S$10,0)),0,IF(U437="X",0,IFERROR(L437*50,0)))</f>
        <v>0</v>
      </c>
      <c r="Q437" s="326">
        <f>IF(I437&lt;INDEX(Lookup!$U$2:$U$10,MATCH($D$48,Lookup!$S$2:$S$10,0)),0,IF(U437="X",0,IFERROR(P437*K437,0)))</f>
        <v>0</v>
      </c>
      <c r="R437" s="326">
        <v>0</v>
      </c>
      <c r="S437" s="424">
        <v>0</v>
      </c>
      <c r="T437" s="322"/>
      <c r="U437" s="143"/>
      <c r="V437" s="397"/>
      <c r="W437" s="555"/>
      <c r="X437" s="576">
        <f t="shared" si="70"/>
        <v>0</v>
      </c>
      <c r="Y437" s="576">
        <f t="shared" si="71"/>
        <v>0</v>
      </c>
      <c r="Z437" s="576">
        <f t="shared" si="72"/>
        <v>0</v>
      </c>
      <c r="AA437" s="576">
        <f t="shared" si="73"/>
        <v>0</v>
      </c>
      <c r="AB437" s="553"/>
      <c r="AC437" s="553"/>
      <c r="AD437" s="553"/>
      <c r="AE437" s="553"/>
      <c r="AF437" s="553"/>
      <c r="AG437" s="553"/>
      <c r="AH437" s="553"/>
      <c r="AI437" s="397"/>
      <c r="AJ437" s="555"/>
      <c r="AK437" s="576">
        <f t="shared" si="74"/>
        <v>0</v>
      </c>
      <c r="AL437" s="576">
        <f t="shared" si="75"/>
        <v>0</v>
      </c>
      <c r="AM437" s="599"/>
      <c r="AN437" s="599"/>
      <c r="AO437" s="553"/>
      <c r="AP437" s="553"/>
      <c r="AQ437" s="553"/>
      <c r="AR437" s="553"/>
      <c r="AS437" s="397"/>
      <c r="AT437" s="397"/>
      <c r="AU437" s="397"/>
      <c r="AV437" s="397"/>
      <c r="AW437" s="397"/>
      <c r="AX437" s="397"/>
      <c r="AY437" s="397"/>
      <c r="AZ437" s="397"/>
      <c r="BA437" s="397"/>
      <c r="BB437" s="397"/>
      <c r="BC437" s="397"/>
      <c r="BD437" s="553"/>
      <c r="BE437" s="397"/>
      <c r="BF437" s="397"/>
      <c r="BG437" s="397"/>
      <c r="BH437" s="397"/>
    </row>
    <row r="438" spans="2:60" x14ac:dyDescent="0.35">
      <c r="B438" s="319"/>
      <c r="C438" s="147"/>
      <c r="D438" s="147"/>
      <c r="E438" s="320"/>
      <c r="F438" s="321"/>
      <c r="G438" s="149"/>
      <c r="H438" s="148"/>
      <c r="I438" s="148"/>
      <c r="J438" s="322"/>
      <c r="K438" s="324" t="str">
        <f>IFERROR(INDEX(Lookup!$G$3:$G$6,MATCH(J438,Lookup!$F$3:$F$6,0)),"")</f>
        <v/>
      </c>
      <c r="L438" s="323"/>
      <c r="M438" s="322"/>
      <c r="N438" s="846">
        <f t="shared" si="68"/>
        <v>0</v>
      </c>
      <c r="O438" s="325">
        <f t="shared" si="69"/>
        <v>0</v>
      </c>
      <c r="P438" s="847">
        <f>IF(I438&lt;INDEX(Lookup!$U$2:$U$10,MATCH($D$48,Lookup!$S$2:$S$10,0)),0,IF(U438="X",0,IFERROR(L438*50,0)))</f>
        <v>0</v>
      </c>
      <c r="Q438" s="326">
        <f>IF(I438&lt;INDEX(Lookup!$U$2:$U$10,MATCH($D$48,Lookup!$S$2:$S$10,0)),0,IF(U438="X",0,IFERROR(P438*K438,0)))</f>
        <v>0</v>
      </c>
      <c r="R438" s="326">
        <v>0</v>
      </c>
      <c r="S438" s="424">
        <v>0</v>
      </c>
      <c r="T438" s="322"/>
      <c r="U438" s="143"/>
      <c r="V438" s="397"/>
      <c r="W438" s="555"/>
      <c r="X438" s="576">
        <f t="shared" si="70"/>
        <v>0</v>
      </c>
      <c r="Y438" s="576">
        <f t="shared" si="71"/>
        <v>0</v>
      </c>
      <c r="Z438" s="576">
        <f t="shared" si="72"/>
        <v>0</v>
      </c>
      <c r="AA438" s="576">
        <f t="shared" si="73"/>
        <v>0</v>
      </c>
      <c r="AB438" s="553"/>
      <c r="AC438" s="553"/>
      <c r="AD438" s="553"/>
      <c r="AE438" s="553"/>
      <c r="AF438" s="553"/>
      <c r="AG438" s="553"/>
      <c r="AH438" s="553"/>
      <c r="AI438" s="397"/>
      <c r="AJ438" s="555"/>
      <c r="AK438" s="576">
        <f t="shared" si="74"/>
        <v>0</v>
      </c>
      <c r="AL438" s="576">
        <f t="shared" si="75"/>
        <v>0</v>
      </c>
      <c r="AM438" s="599"/>
      <c r="AN438" s="599"/>
      <c r="AO438" s="553"/>
      <c r="AP438" s="553"/>
      <c r="AQ438" s="553"/>
      <c r="AR438" s="553"/>
      <c r="AS438" s="397"/>
      <c r="AT438" s="397"/>
      <c r="AU438" s="397"/>
      <c r="AV438" s="397"/>
      <c r="AW438" s="397"/>
      <c r="AX438" s="397"/>
      <c r="AY438" s="397"/>
      <c r="AZ438" s="397"/>
      <c r="BA438" s="397"/>
      <c r="BB438" s="397"/>
      <c r="BC438" s="397"/>
      <c r="BD438" s="553"/>
      <c r="BE438" s="397"/>
      <c r="BF438" s="397"/>
      <c r="BG438" s="397"/>
      <c r="BH438" s="397"/>
    </row>
    <row r="439" spans="2:60" x14ac:dyDescent="0.35">
      <c r="B439" s="319"/>
      <c r="C439" s="147"/>
      <c r="D439" s="147"/>
      <c r="E439" s="320"/>
      <c r="F439" s="321"/>
      <c r="G439" s="149"/>
      <c r="H439" s="148"/>
      <c r="I439" s="148"/>
      <c r="J439" s="322"/>
      <c r="K439" s="324" t="str">
        <f>IFERROR(INDEX(Lookup!$G$3:$G$6,MATCH(J439,Lookup!$F$3:$F$6,0)),"")</f>
        <v/>
      </c>
      <c r="L439" s="323"/>
      <c r="M439" s="322"/>
      <c r="N439" s="846">
        <f t="shared" si="68"/>
        <v>0</v>
      </c>
      <c r="O439" s="325">
        <f t="shared" si="69"/>
        <v>0</v>
      </c>
      <c r="P439" s="847">
        <f>IF(I439&lt;INDEX(Lookup!$U$2:$U$10,MATCH($D$48,Lookup!$S$2:$S$10,0)),0,IF(U439="X",0,IFERROR(L439*50,0)))</f>
        <v>0</v>
      </c>
      <c r="Q439" s="326">
        <f>IF(I439&lt;INDEX(Lookup!$U$2:$U$10,MATCH($D$48,Lookup!$S$2:$S$10,0)),0,IF(U439="X",0,IFERROR(P439*K439,0)))</f>
        <v>0</v>
      </c>
      <c r="R439" s="326">
        <v>0</v>
      </c>
      <c r="S439" s="424">
        <v>0</v>
      </c>
      <c r="T439" s="322"/>
      <c r="U439" s="143"/>
      <c r="V439" s="397"/>
      <c r="W439" s="555"/>
      <c r="X439" s="576">
        <f t="shared" si="70"/>
        <v>0</v>
      </c>
      <c r="Y439" s="576">
        <f t="shared" si="71"/>
        <v>0</v>
      </c>
      <c r="Z439" s="576">
        <f t="shared" si="72"/>
        <v>0</v>
      </c>
      <c r="AA439" s="576">
        <f t="shared" si="73"/>
        <v>0</v>
      </c>
      <c r="AB439" s="553"/>
      <c r="AC439" s="553"/>
      <c r="AD439" s="553"/>
      <c r="AE439" s="553"/>
      <c r="AF439" s="553"/>
      <c r="AG439" s="553"/>
      <c r="AH439" s="553"/>
      <c r="AI439" s="397"/>
      <c r="AJ439" s="555"/>
      <c r="AK439" s="576">
        <f t="shared" si="74"/>
        <v>0</v>
      </c>
      <c r="AL439" s="576">
        <f t="shared" si="75"/>
        <v>0</v>
      </c>
      <c r="AM439" s="599"/>
      <c r="AN439" s="599"/>
      <c r="AO439" s="553"/>
      <c r="AP439" s="553"/>
      <c r="AQ439" s="553"/>
      <c r="AR439" s="553"/>
      <c r="AS439" s="397"/>
      <c r="AT439" s="397"/>
      <c r="AU439" s="397"/>
      <c r="AV439" s="397"/>
      <c r="AW439" s="397"/>
      <c r="AX439" s="397"/>
      <c r="AY439" s="397"/>
      <c r="AZ439" s="397"/>
      <c r="BA439" s="397"/>
      <c r="BB439" s="397"/>
      <c r="BC439" s="397"/>
      <c r="BD439" s="553"/>
      <c r="BE439" s="397"/>
      <c r="BF439" s="397"/>
      <c r="BG439" s="397"/>
      <c r="BH439" s="397"/>
    </row>
    <row r="440" spans="2:60" x14ac:dyDescent="0.35">
      <c r="B440" s="319"/>
      <c r="C440" s="147"/>
      <c r="D440" s="147"/>
      <c r="E440" s="320"/>
      <c r="F440" s="321"/>
      <c r="G440" s="149"/>
      <c r="H440" s="148"/>
      <c r="I440" s="148"/>
      <c r="J440" s="322"/>
      <c r="K440" s="324" t="str">
        <f>IFERROR(INDEX(Lookup!$G$3:$G$6,MATCH(J440,Lookup!$F$3:$F$6,0)),"")</f>
        <v/>
      </c>
      <c r="L440" s="323"/>
      <c r="M440" s="322"/>
      <c r="N440" s="846">
        <f t="shared" si="68"/>
        <v>0</v>
      </c>
      <c r="O440" s="325">
        <f t="shared" si="69"/>
        <v>0</v>
      </c>
      <c r="P440" s="847">
        <f>IF(I440&lt;INDEX(Lookup!$U$2:$U$10,MATCH($D$48,Lookup!$S$2:$S$10,0)),0,IF(U440="X",0,IFERROR(L440*50,0)))</f>
        <v>0</v>
      </c>
      <c r="Q440" s="326">
        <f>IF(I440&lt;INDEX(Lookup!$U$2:$U$10,MATCH($D$48,Lookup!$S$2:$S$10,0)),0,IF(U440="X",0,IFERROR(P440*K440,0)))</f>
        <v>0</v>
      </c>
      <c r="R440" s="326">
        <v>0</v>
      </c>
      <c r="S440" s="424">
        <v>0</v>
      </c>
      <c r="T440" s="322"/>
      <c r="U440" s="143"/>
      <c r="V440" s="397"/>
      <c r="W440" s="555"/>
      <c r="X440" s="576">
        <f t="shared" si="70"/>
        <v>0</v>
      </c>
      <c r="Y440" s="576">
        <f t="shared" si="71"/>
        <v>0</v>
      </c>
      <c r="Z440" s="576">
        <f t="shared" si="72"/>
        <v>0</v>
      </c>
      <c r="AA440" s="576">
        <f t="shared" si="73"/>
        <v>0</v>
      </c>
      <c r="AB440" s="553"/>
      <c r="AC440" s="553"/>
      <c r="AD440" s="553"/>
      <c r="AE440" s="553"/>
      <c r="AF440" s="553"/>
      <c r="AG440" s="553"/>
      <c r="AH440" s="553"/>
      <c r="AI440" s="397"/>
      <c r="AJ440" s="555"/>
      <c r="AK440" s="576">
        <f t="shared" si="74"/>
        <v>0</v>
      </c>
      <c r="AL440" s="576">
        <f t="shared" si="75"/>
        <v>0</v>
      </c>
      <c r="AM440" s="599"/>
      <c r="AN440" s="599"/>
      <c r="AO440" s="553"/>
      <c r="AP440" s="553"/>
      <c r="AQ440" s="553"/>
      <c r="AR440" s="553"/>
      <c r="AS440" s="397"/>
      <c r="AT440" s="397"/>
      <c r="AU440" s="397"/>
      <c r="AV440" s="397"/>
      <c r="AW440" s="397"/>
      <c r="AX440" s="397"/>
      <c r="AY440" s="397"/>
      <c r="AZ440" s="397"/>
      <c r="BA440" s="397"/>
      <c r="BB440" s="397"/>
      <c r="BC440" s="397"/>
      <c r="BD440" s="553"/>
      <c r="BE440" s="397"/>
      <c r="BF440" s="397"/>
      <c r="BG440" s="397"/>
      <c r="BH440" s="397"/>
    </row>
    <row r="441" spans="2:60" x14ac:dyDescent="0.35">
      <c r="B441" s="319"/>
      <c r="C441" s="147"/>
      <c r="D441" s="147"/>
      <c r="E441" s="320"/>
      <c r="F441" s="321"/>
      <c r="G441" s="149"/>
      <c r="H441" s="148"/>
      <c r="I441" s="148"/>
      <c r="J441" s="322"/>
      <c r="K441" s="324" t="str">
        <f>IFERROR(INDEX(Lookup!$G$3:$G$6,MATCH(J441,Lookup!$F$3:$F$6,0)),"")</f>
        <v/>
      </c>
      <c r="L441" s="323"/>
      <c r="M441" s="322"/>
      <c r="N441" s="846">
        <f t="shared" si="68"/>
        <v>0</v>
      </c>
      <c r="O441" s="325">
        <f t="shared" si="69"/>
        <v>0</v>
      </c>
      <c r="P441" s="847">
        <f>IF(I441&lt;INDEX(Lookup!$U$2:$U$10,MATCH($D$48,Lookup!$S$2:$S$10,0)),0,IF(U441="X",0,IFERROR(L441*50,0)))</f>
        <v>0</v>
      </c>
      <c r="Q441" s="326">
        <f>IF(I441&lt;INDEX(Lookup!$U$2:$U$10,MATCH($D$48,Lookup!$S$2:$S$10,0)),0,IF(U441="X",0,IFERROR(P441*K441,0)))</f>
        <v>0</v>
      </c>
      <c r="R441" s="326">
        <v>0</v>
      </c>
      <c r="S441" s="424">
        <v>0</v>
      </c>
      <c r="T441" s="322"/>
      <c r="U441" s="143"/>
      <c r="V441" s="397"/>
      <c r="W441" s="555"/>
      <c r="X441" s="576">
        <f t="shared" si="70"/>
        <v>0</v>
      </c>
      <c r="Y441" s="576">
        <f t="shared" si="71"/>
        <v>0</v>
      </c>
      <c r="Z441" s="576">
        <f t="shared" si="72"/>
        <v>0</v>
      </c>
      <c r="AA441" s="576">
        <f t="shared" si="73"/>
        <v>0</v>
      </c>
      <c r="AB441" s="553"/>
      <c r="AC441" s="553"/>
      <c r="AD441" s="553"/>
      <c r="AE441" s="553"/>
      <c r="AF441" s="553"/>
      <c r="AG441" s="553"/>
      <c r="AH441" s="553"/>
      <c r="AI441" s="397"/>
      <c r="AJ441" s="555"/>
      <c r="AK441" s="576">
        <f t="shared" si="74"/>
        <v>0</v>
      </c>
      <c r="AL441" s="576">
        <f t="shared" si="75"/>
        <v>0</v>
      </c>
      <c r="AM441" s="599"/>
      <c r="AN441" s="599"/>
      <c r="AO441" s="553"/>
      <c r="AP441" s="553"/>
      <c r="AQ441" s="553"/>
      <c r="AR441" s="553"/>
      <c r="AS441" s="397"/>
      <c r="AT441" s="397"/>
      <c r="AU441" s="397"/>
      <c r="AV441" s="397"/>
      <c r="AW441" s="397"/>
      <c r="AX441" s="397"/>
      <c r="AY441" s="397"/>
      <c r="AZ441" s="397"/>
      <c r="BA441" s="397"/>
      <c r="BB441" s="397"/>
      <c r="BC441" s="397"/>
      <c r="BD441" s="553"/>
      <c r="BE441" s="397"/>
      <c r="BF441" s="397"/>
      <c r="BG441" s="397"/>
      <c r="BH441" s="397"/>
    </row>
    <row r="442" spans="2:60" x14ac:dyDescent="0.35">
      <c r="B442" s="319"/>
      <c r="C442" s="147"/>
      <c r="D442" s="147"/>
      <c r="E442" s="320"/>
      <c r="F442" s="321"/>
      <c r="G442" s="149"/>
      <c r="H442" s="148"/>
      <c r="I442" s="148"/>
      <c r="J442" s="322"/>
      <c r="K442" s="324" t="str">
        <f>IFERROR(INDEX(Lookup!$G$3:$G$6,MATCH(J442,Lookup!$F$3:$F$6,0)),"")</f>
        <v/>
      </c>
      <c r="L442" s="323"/>
      <c r="M442" s="322"/>
      <c r="N442" s="846">
        <f t="shared" si="68"/>
        <v>0</v>
      </c>
      <c r="O442" s="325">
        <f t="shared" si="69"/>
        <v>0</v>
      </c>
      <c r="P442" s="847">
        <f>IF(I442&lt;INDEX(Lookup!$U$2:$U$10,MATCH($D$48,Lookup!$S$2:$S$10,0)),0,IF(U442="X",0,IFERROR(L442*50,0)))</f>
        <v>0</v>
      </c>
      <c r="Q442" s="326">
        <f>IF(I442&lt;INDEX(Lookup!$U$2:$U$10,MATCH($D$48,Lookup!$S$2:$S$10,0)),0,IF(U442="X",0,IFERROR(P442*K442,0)))</f>
        <v>0</v>
      </c>
      <c r="R442" s="326">
        <v>0</v>
      </c>
      <c r="S442" s="424">
        <v>0</v>
      </c>
      <c r="T442" s="322"/>
      <c r="U442" s="143"/>
      <c r="V442" s="397"/>
      <c r="W442" s="555"/>
      <c r="X442" s="576">
        <f t="shared" si="70"/>
        <v>0</v>
      </c>
      <c r="Y442" s="576">
        <f t="shared" si="71"/>
        <v>0</v>
      </c>
      <c r="Z442" s="576">
        <f t="shared" si="72"/>
        <v>0</v>
      </c>
      <c r="AA442" s="576">
        <f t="shared" si="73"/>
        <v>0</v>
      </c>
      <c r="AB442" s="553"/>
      <c r="AC442" s="553"/>
      <c r="AD442" s="553"/>
      <c r="AE442" s="553"/>
      <c r="AF442" s="553"/>
      <c r="AG442" s="553"/>
      <c r="AH442" s="553"/>
      <c r="AI442" s="397"/>
      <c r="AJ442" s="555"/>
      <c r="AK442" s="576">
        <f t="shared" si="74"/>
        <v>0</v>
      </c>
      <c r="AL442" s="576">
        <f t="shared" si="75"/>
        <v>0</v>
      </c>
      <c r="AM442" s="599"/>
      <c r="AN442" s="599"/>
      <c r="AO442" s="553"/>
      <c r="AP442" s="553"/>
      <c r="AQ442" s="553"/>
      <c r="AR442" s="553"/>
      <c r="AS442" s="397"/>
      <c r="AT442" s="397"/>
      <c r="AU442" s="397"/>
      <c r="AV442" s="397"/>
      <c r="AW442" s="397"/>
      <c r="AX442" s="397"/>
      <c r="AY442" s="397"/>
      <c r="AZ442" s="397"/>
      <c r="BA442" s="397"/>
      <c r="BB442" s="397"/>
      <c r="BC442" s="397"/>
      <c r="BD442" s="553"/>
      <c r="BE442" s="397"/>
      <c r="BF442" s="397"/>
      <c r="BG442" s="397"/>
      <c r="BH442" s="397"/>
    </row>
    <row r="443" spans="2:60" x14ac:dyDescent="0.35">
      <c r="B443" s="319"/>
      <c r="C443" s="147"/>
      <c r="D443" s="147"/>
      <c r="E443" s="320"/>
      <c r="F443" s="321"/>
      <c r="G443" s="149"/>
      <c r="H443" s="148"/>
      <c r="I443" s="148"/>
      <c r="J443" s="322"/>
      <c r="K443" s="324" t="str">
        <f>IFERROR(INDEX(Lookup!$G$3:$G$6,MATCH(J443,Lookup!$F$3:$F$6,0)),"")</f>
        <v/>
      </c>
      <c r="L443" s="323"/>
      <c r="M443" s="322"/>
      <c r="N443" s="846">
        <f t="shared" si="68"/>
        <v>0</v>
      </c>
      <c r="O443" s="325">
        <f t="shared" si="69"/>
        <v>0</v>
      </c>
      <c r="P443" s="847">
        <f>IF(I443&lt;INDEX(Lookup!$U$2:$U$10,MATCH($D$48,Lookup!$S$2:$S$10,0)),0,IF(U443="X",0,IFERROR(L443*50,0)))</f>
        <v>0</v>
      </c>
      <c r="Q443" s="326">
        <f>IF(I443&lt;INDEX(Lookup!$U$2:$U$10,MATCH($D$48,Lookup!$S$2:$S$10,0)),0,IF(U443="X",0,IFERROR(P443*K443,0)))</f>
        <v>0</v>
      </c>
      <c r="R443" s="326">
        <v>0</v>
      </c>
      <c r="S443" s="424">
        <v>0</v>
      </c>
      <c r="T443" s="322"/>
      <c r="U443" s="143"/>
      <c r="V443" s="397"/>
      <c r="W443" s="555"/>
      <c r="X443" s="576">
        <f t="shared" si="70"/>
        <v>0</v>
      </c>
      <c r="Y443" s="576">
        <f t="shared" si="71"/>
        <v>0</v>
      </c>
      <c r="Z443" s="576">
        <f t="shared" si="72"/>
        <v>0</v>
      </c>
      <c r="AA443" s="576">
        <f t="shared" si="73"/>
        <v>0</v>
      </c>
      <c r="AB443" s="553"/>
      <c r="AC443" s="553"/>
      <c r="AD443" s="553"/>
      <c r="AE443" s="553"/>
      <c r="AF443" s="553"/>
      <c r="AG443" s="553"/>
      <c r="AH443" s="553"/>
      <c r="AI443" s="397"/>
      <c r="AJ443" s="555"/>
      <c r="AK443" s="576">
        <f t="shared" si="74"/>
        <v>0</v>
      </c>
      <c r="AL443" s="576">
        <f t="shared" si="75"/>
        <v>0</v>
      </c>
      <c r="AM443" s="599"/>
      <c r="AN443" s="599"/>
      <c r="AO443" s="553"/>
      <c r="AP443" s="553"/>
      <c r="AQ443" s="553"/>
      <c r="AR443" s="553"/>
      <c r="AS443" s="397"/>
      <c r="AT443" s="397"/>
      <c r="AU443" s="397"/>
      <c r="AV443" s="397"/>
      <c r="AW443" s="397"/>
      <c r="AX443" s="397"/>
      <c r="AY443" s="397"/>
      <c r="AZ443" s="397"/>
      <c r="BA443" s="397"/>
      <c r="BB443" s="397"/>
      <c r="BC443" s="397"/>
      <c r="BD443" s="553"/>
      <c r="BE443" s="397"/>
      <c r="BF443" s="397"/>
      <c r="BG443" s="397"/>
      <c r="BH443" s="397"/>
    </row>
    <row r="444" spans="2:60" x14ac:dyDescent="0.35">
      <c r="B444" s="319"/>
      <c r="C444" s="147"/>
      <c r="D444" s="147"/>
      <c r="E444" s="320"/>
      <c r="F444" s="321"/>
      <c r="G444" s="149"/>
      <c r="H444" s="148"/>
      <c r="I444" s="148"/>
      <c r="J444" s="322"/>
      <c r="K444" s="324" t="str">
        <f>IFERROR(INDEX(Lookup!$G$3:$G$6,MATCH(J444,Lookup!$F$3:$F$6,0)),"")</f>
        <v/>
      </c>
      <c r="L444" s="323"/>
      <c r="M444" s="322"/>
      <c r="N444" s="846">
        <f t="shared" si="68"/>
        <v>0</v>
      </c>
      <c r="O444" s="325">
        <f t="shared" si="69"/>
        <v>0</v>
      </c>
      <c r="P444" s="847">
        <f>IF(I444&lt;INDEX(Lookup!$U$2:$U$10,MATCH($D$48,Lookup!$S$2:$S$10,0)),0,IF(U444="X",0,IFERROR(L444*50,0)))</f>
        <v>0</v>
      </c>
      <c r="Q444" s="326">
        <f>IF(I444&lt;INDEX(Lookup!$U$2:$U$10,MATCH($D$48,Lookup!$S$2:$S$10,0)),0,IF(U444="X",0,IFERROR(P444*K444,0)))</f>
        <v>0</v>
      </c>
      <c r="R444" s="326">
        <v>0</v>
      </c>
      <c r="S444" s="424">
        <v>0</v>
      </c>
      <c r="T444" s="322"/>
      <c r="U444" s="143"/>
      <c r="V444" s="397"/>
      <c r="W444" s="555"/>
      <c r="X444" s="576">
        <f t="shared" si="70"/>
        <v>0</v>
      </c>
      <c r="Y444" s="576">
        <f t="shared" si="71"/>
        <v>0</v>
      </c>
      <c r="Z444" s="576">
        <f t="shared" si="72"/>
        <v>0</v>
      </c>
      <c r="AA444" s="576">
        <f t="shared" si="73"/>
        <v>0</v>
      </c>
      <c r="AB444" s="553"/>
      <c r="AC444" s="553"/>
      <c r="AD444" s="553"/>
      <c r="AE444" s="553"/>
      <c r="AF444" s="553"/>
      <c r="AG444" s="553"/>
      <c r="AH444" s="553"/>
      <c r="AI444" s="397"/>
      <c r="AJ444" s="555"/>
      <c r="AK444" s="576">
        <f t="shared" si="74"/>
        <v>0</v>
      </c>
      <c r="AL444" s="576">
        <f t="shared" si="75"/>
        <v>0</v>
      </c>
      <c r="AM444" s="599"/>
      <c r="AN444" s="599"/>
      <c r="AO444" s="553"/>
      <c r="AP444" s="553"/>
      <c r="AQ444" s="553"/>
      <c r="AR444" s="553"/>
      <c r="AS444" s="397"/>
      <c r="AT444" s="397"/>
      <c r="AU444" s="397"/>
      <c r="AV444" s="397"/>
      <c r="AW444" s="397"/>
      <c r="AX444" s="397"/>
      <c r="AY444" s="397"/>
      <c r="AZ444" s="397"/>
      <c r="BA444" s="397"/>
      <c r="BB444" s="397"/>
      <c r="BC444" s="397"/>
      <c r="BD444" s="553"/>
      <c r="BE444" s="397"/>
      <c r="BF444" s="397"/>
      <c r="BG444" s="397"/>
      <c r="BH444" s="397"/>
    </row>
    <row r="445" spans="2:60" x14ac:dyDescent="0.35">
      <c r="B445" s="319"/>
      <c r="C445" s="147"/>
      <c r="D445" s="147"/>
      <c r="E445" s="320"/>
      <c r="F445" s="321"/>
      <c r="G445" s="149"/>
      <c r="H445" s="148"/>
      <c r="I445" s="148"/>
      <c r="J445" s="322"/>
      <c r="K445" s="324" t="str">
        <f>IFERROR(INDEX(Lookup!$G$3:$G$6,MATCH(J445,Lookup!$F$3:$F$6,0)),"")</f>
        <v/>
      </c>
      <c r="L445" s="323"/>
      <c r="M445" s="322"/>
      <c r="N445" s="846">
        <f t="shared" si="68"/>
        <v>0</v>
      </c>
      <c r="O445" s="325">
        <f t="shared" si="69"/>
        <v>0</v>
      </c>
      <c r="P445" s="847">
        <f>IF(I445&lt;INDEX(Lookup!$U$2:$U$10,MATCH($D$48,Lookup!$S$2:$S$10,0)),0,IF(U445="X",0,IFERROR(L445*50,0)))</f>
        <v>0</v>
      </c>
      <c r="Q445" s="326">
        <f>IF(I445&lt;INDEX(Lookup!$U$2:$U$10,MATCH($D$48,Lookup!$S$2:$S$10,0)),0,IF(U445="X",0,IFERROR(P445*K445,0)))</f>
        <v>0</v>
      </c>
      <c r="R445" s="326">
        <v>0</v>
      </c>
      <c r="S445" s="424">
        <v>0</v>
      </c>
      <c r="T445" s="322"/>
      <c r="U445" s="143"/>
      <c r="V445" s="397"/>
      <c r="W445" s="555"/>
      <c r="X445" s="576">
        <f t="shared" si="70"/>
        <v>0</v>
      </c>
      <c r="Y445" s="576">
        <f t="shared" si="71"/>
        <v>0</v>
      </c>
      <c r="Z445" s="576">
        <f t="shared" si="72"/>
        <v>0</v>
      </c>
      <c r="AA445" s="576">
        <f t="shared" si="73"/>
        <v>0</v>
      </c>
      <c r="AB445" s="553"/>
      <c r="AC445" s="553"/>
      <c r="AD445" s="553"/>
      <c r="AE445" s="553"/>
      <c r="AF445" s="553"/>
      <c r="AG445" s="553"/>
      <c r="AH445" s="553"/>
      <c r="AI445" s="397"/>
      <c r="AJ445" s="555"/>
      <c r="AK445" s="576">
        <f t="shared" si="74"/>
        <v>0</v>
      </c>
      <c r="AL445" s="576">
        <f t="shared" si="75"/>
        <v>0</v>
      </c>
      <c r="AM445" s="599"/>
      <c r="AN445" s="599"/>
      <c r="AO445" s="553"/>
      <c r="AP445" s="553"/>
      <c r="AQ445" s="553"/>
      <c r="AR445" s="553"/>
      <c r="AS445" s="397"/>
      <c r="AT445" s="397"/>
      <c r="AU445" s="397"/>
      <c r="AV445" s="397"/>
      <c r="AW445" s="397"/>
      <c r="AX445" s="397"/>
      <c r="AY445" s="397"/>
      <c r="AZ445" s="397"/>
      <c r="BA445" s="397"/>
      <c r="BB445" s="397"/>
      <c r="BC445" s="397"/>
      <c r="BD445" s="553"/>
      <c r="BE445" s="397"/>
      <c r="BF445" s="397"/>
      <c r="BG445" s="397"/>
      <c r="BH445" s="397"/>
    </row>
    <row r="446" spans="2:60" x14ac:dyDescent="0.35">
      <c r="B446" s="319"/>
      <c r="C446" s="147"/>
      <c r="D446" s="147"/>
      <c r="E446" s="320"/>
      <c r="F446" s="321"/>
      <c r="G446" s="149"/>
      <c r="H446" s="148"/>
      <c r="I446" s="148"/>
      <c r="J446" s="322"/>
      <c r="K446" s="324" t="str">
        <f>IFERROR(INDEX(Lookup!$G$3:$G$6,MATCH(J446,Lookup!$F$3:$F$6,0)),"")</f>
        <v/>
      </c>
      <c r="L446" s="323"/>
      <c r="M446" s="322"/>
      <c r="N446" s="846">
        <f t="shared" si="68"/>
        <v>0</v>
      </c>
      <c r="O446" s="325">
        <f t="shared" si="69"/>
        <v>0</v>
      </c>
      <c r="P446" s="847">
        <f>IF(I446&lt;INDEX(Lookup!$U$2:$U$10,MATCH($D$48,Lookup!$S$2:$S$10,0)),0,IF(U446="X",0,IFERROR(L446*50,0)))</f>
        <v>0</v>
      </c>
      <c r="Q446" s="326">
        <f>IF(I446&lt;INDEX(Lookup!$U$2:$U$10,MATCH($D$48,Lookup!$S$2:$S$10,0)),0,IF(U446="X",0,IFERROR(P446*K446,0)))</f>
        <v>0</v>
      </c>
      <c r="R446" s="326">
        <v>0</v>
      </c>
      <c r="S446" s="424">
        <v>0</v>
      </c>
      <c r="T446" s="322"/>
      <c r="U446" s="143"/>
      <c r="V446" s="397"/>
      <c r="W446" s="555"/>
      <c r="X446" s="576">
        <f t="shared" si="70"/>
        <v>0</v>
      </c>
      <c r="Y446" s="576">
        <f t="shared" si="71"/>
        <v>0</v>
      </c>
      <c r="Z446" s="576">
        <f t="shared" si="72"/>
        <v>0</v>
      </c>
      <c r="AA446" s="576">
        <f t="shared" si="73"/>
        <v>0</v>
      </c>
      <c r="AB446" s="553"/>
      <c r="AC446" s="553"/>
      <c r="AD446" s="553"/>
      <c r="AE446" s="553"/>
      <c r="AF446" s="553"/>
      <c r="AG446" s="553"/>
      <c r="AH446" s="553"/>
      <c r="AI446" s="397"/>
      <c r="AJ446" s="555"/>
      <c r="AK446" s="576">
        <f t="shared" si="74"/>
        <v>0</v>
      </c>
      <c r="AL446" s="576">
        <f t="shared" si="75"/>
        <v>0</v>
      </c>
      <c r="AM446" s="599"/>
      <c r="AN446" s="599"/>
      <c r="AO446" s="553"/>
      <c r="AP446" s="553"/>
      <c r="AQ446" s="553"/>
      <c r="AR446" s="553"/>
      <c r="AS446" s="397"/>
      <c r="AT446" s="397"/>
      <c r="AU446" s="397"/>
      <c r="AV446" s="397"/>
      <c r="AW446" s="397"/>
      <c r="AX446" s="397"/>
      <c r="AY446" s="397"/>
      <c r="AZ446" s="397"/>
      <c r="BA446" s="397"/>
      <c r="BB446" s="397"/>
      <c r="BC446" s="397"/>
      <c r="BD446" s="553"/>
      <c r="BE446" s="397"/>
      <c r="BF446" s="397"/>
      <c r="BG446" s="397"/>
      <c r="BH446" s="397"/>
    </row>
    <row r="447" spans="2:60" x14ac:dyDescent="0.35">
      <c r="B447" s="319"/>
      <c r="C447" s="147"/>
      <c r="D447" s="147"/>
      <c r="E447" s="320"/>
      <c r="F447" s="321"/>
      <c r="G447" s="149"/>
      <c r="H447" s="148"/>
      <c r="I447" s="148"/>
      <c r="J447" s="322"/>
      <c r="K447" s="324" t="str">
        <f>IFERROR(INDEX(Lookup!$G$3:$G$6,MATCH(J447,Lookup!$F$3:$F$6,0)),"")</f>
        <v/>
      </c>
      <c r="L447" s="323"/>
      <c r="M447" s="322"/>
      <c r="N447" s="846">
        <f t="shared" si="68"/>
        <v>0</v>
      </c>
      <c r="O447" s="325">
        <f t="shared" si="69"/>
        <v>0</v>
      </c>
      <c r="P447" s="847">
        <f>IF(I447&lt;INDEX(Lookup!$U$2:$U$10,MATCH($D$48,Lookup!$S$2:$S$10,0)),0,IF(U447="X",0,IFERROR(L447*50,0)))</f>
        <v>0</v>
      </c>
      <c r="Q447" s="326">
        <f>IF(I447&lt;INDEX(Lookup!$U$2:$U$10,MATCH($D$48,Lookup!$S$2:$S$10,0)),0,IF(U447="X",0,IFERROR(P447*K447,0)))</f>
        <v>0</v>
      </c>
      <c r="R447" s="326">
        <v>0</v>
      </c>
      <c r="S447" s="424">
        <v>0</v>
      </c>
      <c r="T447" s="322"/>
      <c r="U447" s="143"/>
      <c r="V447" s="397"/>
      <c r="W447" s="555"/>
      <c r="X447" s="576">
        <f t="shared" si="70"/>
        <v>0</v>
      </c>
      <c r="Y447" s="576">
        <f t="shared" si="71"/>
        <v>0</v>
      </c>
      <c r="Z447" s="576">
        <f t="shared" si="72"/>
        <v>0</v>
      </c>
      <c r="AA447" s="576">
        <f t="shared" si="73"/>
        <v>0</v>
      </c>
      <c r="AB447" s="553"/>
      <c r="AC447" s="553"/>
      <c r="AD447" s="553"/>
      <c r="AE447" s="553"/>
      <c r="AF447" s="553"/>
      <c r="AG447" s="553"/>
      <c r="AH447" s="553"/>
      <c r="AI447" s="397"/>
      <c r="AJ447" s="555"/>
      <c r="AK447" s="576">
        <f t="shared" si="74"/>
        <v>0</v>
      </c>
      <c r="AL447" s="576">
        <f t="shared" si="75"/>
        <v>0</v>
      </c>
      <c r="AM447" s="599"/>
      <c r="AN447" s="599"/>
      <c r="AO447" s="553"/>
      <c r="AP447" s="553"/>
      <c r="AQ447" s="553"/>
      <c r="AR447" s="553"/>
      <c r="AS447" s="397"/>
      <c r="AT447" s="397"/>
      <c r="AU447" s="397"/>
      <c r="AV447" s="397"/>
      <c r="AW447" s="397"/>
      <c r="AX447" s="397"/>
      <c r="AY447" s="397"/>
      <c r="AZ447" s="397"/>
      <c r="BA447" s="397"/>
      <c r="BB447" s="397"/>
      <c r="BC447" s="397"/>
      <c r="BD447" s="553"/>
      <c r="BE447" s="397"/>
      <c r="BF447" s="397"/>
      <c r="BG447" s="397"/>
      <c r="BH447" s="397"/>
    </row>
    <row r="448" spans="2:60" x14ac:dyDescent="0.35">
      <c r="B448" s="319"/>
      <c r="C448" s="147"/>
      <c r="D448" s="147"/>
      <c r="E448" s="320"/>
      <c r="F448" s="321"/>
      <c r="G448" s="149"/>
      <c r="H448" s="148"/>
      <c r="I448" s="148"/>
      <c r="J448" s="322"/>
      <c r="K448" s="324" t="str">
        <f>IFERROR(INDEX(Lookup!$G$3:$G$6,MATCH(J448,Lookup!$F$3:$F$6,0)),"")</f>
        <v/>
      </c>
      <c r="L448" s="323"/>
      <c r="M448" s="322"/>
      <c r="N448" s="846">
        <f t="shared" si="68"/>
        <v>0</v>
      </c>
      <c r="O448" s="325">
        <f t="shared" si="69"/>
        <v>0</v>
      </c>
      <c r="P448" s="847">
        <f>IF(I448&lt;INDEX(Lookup!$U$2:$U$10,MATCH($D$48,Lookup!$S$2:$S$10,0)),0,IF(U448="X",0,IFERROR(L448*50,0)))</f>
        <v>0</v>
      </c>
      <c r="Q448" s="326">
        <f>IF(I448&lt;INDEX(Lookup!$U$2:$U$10,MATCH($D$48,Lookup!$S$2:$S$10,0)),0,IF(U448="X",0,IFERROR(P448*K448,0)))</f>
        <v>0</v>
      </c>
      <c r="R448" s="326">
        <v>0</v>
      </c>
      <c r="S448" s="424">
        <v>0</v>
      </c>
      <c r="T448" s="322"/>
      <c r="U448" s="143"/>
      <c r="V448" s="397"/>
      <c r="W448" s="555"/>
      <c r="X448" s="576">
        <f t="shared" si="70"/>
        <v>0</v>
      </c>
      <c r="Y448" s="576">
        <f t="shared" si="71"/>
        <v>0</v>
      </c>
      <c r="Z448" s="576">
        <f t="shared" si="72"/>
        <v>0</v>
      </c>
      <c r="AA448" s="576">
        <f t="shared" si="73"/>
        <v>0</v>
      </c>
      <c r="AB448" s="553"/>
      <c r="AC448" s="553"/>
      <c r="AD448" s="553"/>
      <c r="AE448" s="553"/>
      <c r="AF448" s="553"/>
      <c r="AG448" s="553"/>
      <c r="AH448" s="553"/>
      <c r="AI448" s="397"/>
      <c r="AJ448" s="555"/>
      <c r="AK448" s="576">
        <f t="shared" si="74"/>
        <v>0</v>
      </c>
      <c r="AL448" s="576">
        <f t="shared" si="75"/>
        <v>0</v>
      </c>
      <c r="AM448" s="599"/>
      <c r="AN448" s="599"/>
      <c r="AO448" s="553"/>
      <c r="AP448" s="553"/>
      <c r="AQ448" s="553"/>
      <c r="AR448" s="553"/>
      <c r="AS448" s="397"/>
      <c r="AT448" s="397"/>
      <c r="AU448" s="397"/>
      <c r="AV448" s="397"/>
      <c r="AW448" s="397"/>
      <c r="AX448" s="397"/>
      <c r="AY448" s="397"/>
      <c r="AZ448" s="397"/>
      <c r="BA448" s="397"/>
      <c r="BB448" s="397"/>
      <c r="BC448" s="397"/>
      <c r="BD448" s="553"/>
      <c r="BE448" s="397"/>
      <c r="BF448" s="397"/>
      <c r="BG448" s="397"/>
      <c r="BH448" s="397"/>
    </row>
    <row r="449" spans="2:60" x14ac:dyDescent="0.35">
      <c r="B449" s="319"/>
      <c r="C449" s="147"/>
      <c r="D449" s="147"/>
      <c r="E449" s="320"/>
      <c r="F449" s="321"/>
      <c r="G449" s="149"/>
      <c r="H449" s="148"/>
      <c r="I449" s="148"/>
      <c r="J449" s="322"/>
      <c r="K449" s="324" t="str">
        <f>IFERROR(INDEX(Lookup!$G$3:$G$6,MATCH(J449,Lookup!$F$3:$F$6,0)),"")</f>
        <v/>
      </c>
      <c r="L449" s="323"/>
      <c r="M449" s="322"/>
      <c r="N449" s="846">
        <f t="shared" si="68"/>
        <v>0</v>
      </c>
      <c r="O449" s="325">
        <f t="shared" si="69"/>
        <v>0</v>
      </c>
      <c r="P449" s="847">
        <f>IF(I449&lt;INDEX(Lookup!$U$2:$U$10,MATCH($D$48,Lookup!$S$2:$S$10,0)),0,IF(U449="X",0,IFERROR(L449*50,0)))</f>
        <v>0</v>
      </c>
      <c r="Q449" s="326">
        <f>IF(I449&lt;INDEX(Lookup!$U$2:$U$10,MATCH($D$48,Lookup!$S$2:$S$10,0)),0,IF(U449="X",0,IFERROR(P449*K449,0)))</f>
        <v>0</v>
      </c>
      <c r="R449" s="326">
        <v>0</v>
      </c>
      <c r="S449" s="424">
        <v>0</v>
      </c>
      <c r="T449" s="322"/>
      <c r="U449" s="143"/>
      <c r="V449" s="397"/>
      <c r="W449" s="555"/>
      <c r="X449" s="576">
        <f t="shared" si="70"/>
        <v>0</v>
      </c>
      <c r="Y449" s="576">
        <f t="shared" si="71"/>
        <v>0</v>
      </c>
      <c r="Z449" s="576">
        <f t="shared" si="72"/>
        <v>0</v>
      </c>
      <c r="AA449" s="576">
        <f t="shared" si="73"/>
        <v>0</v>
      </c>
      <c r="AB449" s="553"/>
      <c r="AC449" s="553"/>
      <c r="AD449" s="553"/>
      <c r="AE449" s="553"/>
      <c r="AF449" s="553"/>
      <c r="AG449" s="553"/>
      <c r="AH449" s="553"/>
      <c r="AI449" s="397"/>
      <c r="AJ449" s="555"/>
      <c r="AK449" s="576">
        <f t="shared" si="74"/>
        <v>0</v>
      </c>
      <c r="AL449" s="576">
        <f t="shared" si="75"/>
        <v>0</v>
      </c>
      <c r="AM449" s="599"/>
      <c r="AN449" s="599"/>
      <c r="AO449" s="553"/>
      <c r="AP449" s="553"/>
      <c r="AQ449" s="553"/>
      <c r="AR449" s="553"/>
      <c r="AS449" s="397"/>
      <c r="AT449" s="397"/>
      <c r="AU449" s="397"/>
      <c r="AV449" s="397"/>
      <c r="AW449" s="397"/>
      <c r="AX449" s="397"/>
      <c r="AY449" s="397"/>
      <c r="AZ449" s="397"/>
      <c r="BA449" s="397"/>
      <c r="BB449" s="397"/>
      <c r="BC449" s="397"/>
      <c r="BD449" s="553"/>
      <c r="BE449" s="397"/>
      <c r="BF449" s="397"/>
      <c r="BG449" s="397"/>
      <c r="BH449" s="397"/>
    </row>
    <row r="450" spans="2:60" x14ac:dyDescent="0.35">
      <c r="B450" s="319"/>
      <c r="C450" s="147"/>
      <c r="D450" s="147"/>
      <c r="E450" s="320"/>
      <c r="F450" s="321"/>
      <c r="G450" s="149"/>
      <c r="H450" s="148"/>
      <c r="I450" s="148"/>
      <c r="J450" s="322"/>
      <c r="K450" s="324" t="str">
        <f>IFERROR(INDEX(Lookup!$G$3:$G$6,MATCH(J450,Lookup!$F$3:$F$6,0)),"")</f>
        <v/>
      </c>
      <c r="L450" s="323"/>
      <c r="M450" s="322"/>
      <c r="N450" s="846">
        <f t="shared" si="68"/>
        <v>0</v>
      </c>
      <c r="O450" s="325">
        <f t="shared" si="69"/>
        <v>0</v>
      </c>
      <c r="P450" s="847">
        <f>IF(I450&lt;INDEX(Lookup!$U$2:$U$10,MATCH($D$48,Lookup!$S$2:$S$10,0)),0,IF(U450="X",0,IFERROR(L450*50,0)))</f>
        <v>0</v>
      </c>
      <c r="Q450" s="326">
        <f>IF(I450&lt;INDEX(Lookup!$U$2:$U$10,MATCH($D$48,Lookup!$S$2:$S$10,0)),0,IF(U450="X",0,IFERROR(P450*K450,0)))</f>
        <v>0</v>
      </c>
      <c r="R450" s="326">
        <v>0</v>
      </c>
      <c r="S450" s="424">
        <v>0</v>
      </c>
      <c r="T450" s="322"/>
      <c r="U450" s="143"/>
      <c r="V450" s="397"/>
      <c r="W450" s="555"/>
      <c r="X450" s="576">
        <f t="shared" si="70"/>
        <v>0</v>
      </c>
      <c r="Y450" s="576">
        <f t="shared" si="71"/>
        <v>0</v>
      </c>
      <c r="Z450" s="576">
        <f t="shared" si="72"/>
        <v>0</v>
      </c>
      <c r="AA450" s="576">
        <f t="shared" si="73"/>
        <v>0</v>
      </c>
      <c r="AB450" s="553"/>
      <c r="AC450" s="553"/>
      <c r="AD450" s="553"/>
      <c r="AE450" s="553"/>
      <c r="AF450" s="553"/>
      <c r="AG450" s="553"/>
      <c r="AH450" s="553"/>
      <c r="AI450" s="397"/>
      <c r="AJ450" s="555"/>
      <c r="AK450" s="576">
        <f t="shared" si="74"/>
        <v>0</v>
      </c>
      <c r="AL450" s="576">
        <f t="shared" si="75"/>
        <v>0</v>
      </c>
      <c r="AM450" s="599"/>
      <c r="AN450" s="599"/>
      <c r="AO450" s="553"/>
      <c r="AP450" s="553"/>
      <c r="AQ450" s="553"/>
      <c r="AR450" s="553"/>
      <c r="AS450" s="397"/>
      <c r="AT450" s="397"/>
      <c r="AU450" s="397"/>
      <c r="AV450" s="397"/>
      <c r="AW450" s="397"/>
      <c r="AX450" s="397"/>
      <c r="AY450" s="397"/>
      <c r="AZ450" s="397"/>
      <c r="BA450" s="397"/>
      <c r="BB450" s="397"/>
      <c r="BC450" s="397"/>
      <c r="BD450" s="553"/>
      <c r="BE450" s="397"/>
      <c r="BF450" s="397"/>
      <c r="BG450" s="397"/>
      <c r="BH450" s="397"/>
    </row>
    <row r="451" spans="2:60" x14ac:dyDescent="0.35">
      <c r="B451" s="319"/>
      <c r="C451" s="147"/>
      <c r="D451" s="147"/>
      <c r="E451" s="320"/>
      <c r="F451" s="321"/>
      <c r="G451" s="149"/>
      <c r="H451" s="148"/>
      <c r="I451" s="148"/>
      <c r="J451" s="322"/>
      <c r="K451" s="324" t="str">
        <f>IFERROR(INDEX(Lookup!$G$3:$G$6,MATCH(J451,Lookup!$F$3:$F$6,0)),"")</f>
        <v/>
      </c>
      <c r="L451" s="323"/>
      <c r="M451" s="322"/>
      <c r="N451" s="846">
        <f t="shared" si="68"/>
        <v>0</v>
      </c>
      <c r="O451" s="325">
        <f t="shared" si="69"/>
        <v>0</v>
      </c>
      <c r="P451" s="847">
        <f>IF(I451&lt;INDEX(Lookup!$U$2:$U$10,MATCH($D$48,Lookup!$S$2:$S$10,0)),0,IF(U451="X",0,IFERROR(L451*50,0)))</f>
        <v>0</v>
      </c>
      <c r="Q451" s="326">
        <f>IF(I451&lt;INDEX(Lookup!$U$2:$U$10,MATCH($D$48,Lookup!$S$2:$S$10,0)),0,IF(U451="X",0,IFERROR(P451*K451,0)))</f>
        <v>0</v>
      </c>
      <c r="R451" s="326">
        <v>0</v>
      </c>
      <c r="S451" s="424">
        <v>0</v>
      </c>
      <c r="T451" s="322"/>
      <c r="U451" s="143"/>
      <c r="V451" s="397"/>
      <c r="W451" s="555"/>
      <c r="X451" s="576">
        <f t="shared" si="70"/>
        <v>0</v>
      </c>
      <c r="Y451" s="576">
        <f t="shared" si="71"/>
        <v>0</v>
      </c>
      <c r="Z451" s="576">
        <f t="shared" si="72"/>
        <v>0</v>
      </c>
      <c r="AA451" s="576">
        <f t="shared" si="73"/>
        <v>0</v>
      </c>
      <c r="AB451" s="553"/>
      <c r="AC451" s="553"/>
      <c r="AD451" s="553"/>
      <c r="AE451" s="553"/>
      <c r="AF451" s="553"/>
      <c r="AG451" s="553"/>
      <c r="AH451" s="553"/>
      <c r="AI451" s="397"/>
      <c r="AJ451" s="555"/>
      <c r="AK451" s="576">
        <f t="shared" si="74"/>
        <v>0</v>
      </c>
      <c r="AL451" s="576">
        <f t="shared" si="75"/>
        <v>0</v>
      </c>
      <c r="AM451" s="599"/>
      <c r="AN451" s="599"/>
      <c r="AO451" s="553"/>
      <c r="AP451" s="553"/>
      <c r="AQ451" s="553"/>
      <c r="AR451" s="553"/>
      <c r="AS451" s="397"/>
      <c r="AT451" s="397"/>
      <c r="AU451" s="397"/>
      <c r="AV451" s="397"/>
      <c r="AW451" s="397"/>
      <c r="AX451" s="397"/>
      <c r="AY451" s="397"/>
      <c r="AZ451" s="397"/>
      <c r="BA451" s="397"/>
      <c r="BB451" s="397"/>
      <c r="BC451" s="397"/>
      <c r="BD451" s="553"/>
      <c r="BE451" s="397"/>
      <c r="BF451" s="397"/>
      <c r="BG451" s="397"/>
      <c r="BH451" s="397"/>
    </row>
    <row r="452" spans="2:60" x14ac:dyDescent="0.35">
      <c r="B452" s="319"/>
      <c r="C452" s="147"/>
      <c r="D452" s="147"/>
      <c r="E452" s="320"/>
      <c r="F452" s="321"/>
      <c r="G452" s="149"/>
      <c r="H452" s="148"/>
      <c r="I452" s="148"/>
      <c r="J452" s="322"/>
      <c r="K452" s="324" t="str">
        <f>IFERROR(INDEX(Lookup!$G$3:$G$6,MATCH(J452,Lookup!$F$3:$F$6,0)),"")</f>
        <v/>
      </c>
      <c r="L452" s="323"/>
      <c r="M452" s="322"/>
      <c r="N452" s="846">
        <f t="shared" si="68"/>
        <v>0</v>
      </c>
      <c r="O452" s="325">
        <f t="shared" si="69"/>
        <v>0</v>
      </c>
      <c r="P452" s="847">
        <f>IF(I452&lt;INDEX(Lookup!$U$2:$U$10,MATCH($D$48,Lookup!$S$2:$S$10,0)),0,IF(U452="X",0,IFERROR(L452*50,0)))</f>
        <v>0</v>
      </c>
      <c r="Q452" s="326">
        <f>IF(I452&lt;INDEX(Lookup!$U$2:$U$10,MATCH($D$48,Lookup!$S$2:$S$10,0)),0,IF(U452="X",0,IFERROR(P452*K452,0)))</f>
        <v>0</v>
      </c>
      <c r="R452" s="326">
        <v>0</v>
      </c>
      <c r="S452" s="424">
        <v>0</v>
      </c>
      <c r="T452" s="322"/>
      <c r="U452" s="143"/>
      <c r="V452" s="397"/>
      <c r="W452" s="555"/>
      <c r="X452" s="576">
        <f t="shared" si="70"/>
        <v>0</v>
      </c>
      <c r="Y452" s="576">
        <f t="shared" si="71"/>
        <v>0</v>
      </c>
      <c r="Z452" s="576">
        <f t="shared" si="72"/>
        <v>0</v>
      </c>
      <c r="AA452" s="576">
        <f t="shared" si="73"/>
        <v>0</v>
      </c>
      <c r="AB452" s="553"/>
      <c r="AC452" s="553"/>
      <c r="AD452" s="553"/>
      <c r="AE452" s="553"/>
      <c r="AF452" s="553"/>
      <c r="AG452" s="553"/>
      <c r="AH452" s="553"/>
      <c r="AI452" s="397"/>
      <c r="AJ452" s="555"/>
      <c r="AK452" s="576">
        <f t="shared" si="74"/>
        <v>0</v>
      </c>
      <c r="AL452" s="576">
        <f t="shared" si="75"/>
        <v>0</v>
      </c>
      <c r="AM452" s="599"/>
      <c r="AN452" s="599"/>
      <c r="AO452" s="553"/>
      <c r="AP452" s="553"/>
      <c r="AQ452" s="553"/>
      <c r="AR452" s="553"/>
      <c r="AS452" s="397"/>
      <c r="AT452" s="397"/>
      <c r="AU452" s="397"/>
      <c r="AV452" s="397"/>
      <c r="AW452" s="397"/>
      <c r="AX452" s="397"/>
      <c r="AY452" s="397"/>
      <c r="AZ452" s="397"/>
      <c r="BA452" s="397"/>
      <c r="BB452" s="397"/>
      <c r="BC452" s="397"/>
      <c r="BD452" s="553"/>
      <c r="BE452" s="397"/>
      <c r="BF452" s="397"/>
      <c r="BG452" s="397"/>
      <c r="BH452" s="397"/>
    </row>
    <row r="453" spans="2:60" x14ac:dyDescent="0.35">
      <c r="B453" s="319"/>
      <c r="C453" s="147"/>
      <c r="D453" s="147"/>
      <c r="E453" s="320"/>
      <c r="F453" s="321"/>
      <c r="G453" s="149"/>
      <c r="H453" s="148"/>
      <c r="I453" s="148"/>
      <c r="J453" s="322"/>
      <c r="K453" s="324" t="str">
        <f>IFERROR(INDEX(Lookup!$G$3:$G$6,MATCH(J453,Lookup!$F$3:$F$6,0)),"")</f>
        <v/>
      </c>
      <c r="L453" s="323"/>
      <c r="M453" s="322"/>
      <c r="N453" s="846">
        <f t="shared" si="68"/>
        <v>0</v>
      </c>
      <c r="O453" s="325">
        <f t="shared" si="69"/>
        <v>0</v>
      </c>
      <c r="P453" s="847">
        <f>IF(I453&lt;INDEX(Lookup!$U$2:$U$10,MATCH($D$48,Lookup!$S$2:$S$10,0)),0,IF(U453="X",0,IFERROR(L453*50,0)))</f>
        <v>0</v>
      </c>
      <c r="Q453" s="326">
        <f>IF(I453&lt;INDEX(Lookup!$U$2:$U$10,MATCH($D$48,Lookup!$S$2:$S$10,0)),0,IF(U453="X",0,IFERROR(P453*K453,0)))</f>
        <v>0</v>
      </c>
      <c r="R453" s="326">
        <v>0</v>
      </c>
      <c r="S453" s="424">
        <v>0</v>
      </c>
      <c r="T453" s="322"/>
      <c r="U453" s="143"/>
      <c r="V453" s="397"/>
      <c r="W453" s="555"/>
      <c r="X453" s="576">
        <f t="shared" si="70"/>
        <v>0</v>
      </c>
      <c r="Y453" s="576">
        <f t="shared" si="71"/>
        <v>0</v>
      </c>
      <c r="Z453" s="576">
        <f t="shared" si="72"/>
        <v>0</v>
      </c>
      <c r="AA453" s="576">
        <f t="shared" si="73"/>
        <v>0</v>
      </c>
      <c r="AB453" s="553"/>
      <c r="AC453" s="553"/>
      <c r="AD453" s="553"/>
      <c r="AE453" s="553"/>
      <c r="AF453" s="553"/>
      <c r="AG453" s="553"/>
      <c r="AH453" s="553"/>
      <c r="AI453" s="397"/>
      <c r="AJ453" s="555"/>
      <c r="AK453" s="576">
        <f t="shared" si="74"/>
        <v>0</v>
      </c>
      <c r="AL453" s="576">
        <f t="shared" si="75"/>
        <v>0</v>
      </c>
      <c r="AM453" s="599"/>
      <c r="AN453" s="599"/>
      <c r="AO453" s="553"/>
      <c r="AP453" s="553"/>
      <c r="AQ453" s="553"/>
      <c r="AR453" s="553"/>
      <c r="AS453" s="397"/>
      <c r="AT453" s="397"/>
      <c r="AU453" s="397"/>
      <c r="AV453" s="397"/>
      <c r="AW453" s="397"/>
      <c r="AX453" s="397"/>
      <c r="AY453" s="397"/>
      <c r="AZ453" s="397"/>
      <c r="BA453" s="397"/>
      <c r="BB453" s="397"/>
      <c r="BC453" s="397"/>
      <c r="BD453" s="553"/>
      <c r="BE453" s="397"/>
      <c r="BF453" s="397"/>
      <c r="BG453" s="397"/>
      <c r="BH453" s="397"/>
    </row>
    <row r="454" spans="2:60" x14ac:dyDescent="0.35">
      <c r="B454" s="319"/>
      <c r="C454" s="147"/>
      <c r="D454" s="147"/>
      <c r="E454" s="320"/>
      <c r="F454" s="321"/>
      <c r="G454" s="149"/>
      <c r="H454" s="148"/>
      <c r="I454" s="148"/>
      <c r="J454" s="322"/>
      <c r="K454" s="324" t="str">
        <f>IFERROR(INDEX(Lookup!$G$3:$G$6,MATCH(J454,Lookup!$F$3:$F$6,0)),"")</f>
        <v/>
      </c>
      <c r="L454" s="323"/>
      <c r="M454" s="322"/>
      <c r="N454" s="846">
        <f t="shared" si="68"/>
        <v>0</v>
      </c>
      <c r="O454" s="325">
        <f t="shared" si="69"/>
        <v>0</v>
      </c>
      <c r="P454" s="847">
        <f>IF(I454&lt;INDEX(Lookup!$U$2:$U$10,MATCH($D$48,Lookup!$S$2:$S$10,0)),0,IF(U454="X",0,IFERROR(L454*50,0)))</f>
        <v>0</v>
      </c>
      <c r="Q454" s="326">
        <f>IF(I454&lt;INDEX(Lookup!$U$2:$U$10,MATCH($D$48,Lookup!$S$2:$S$10,0)),0,IF(U454="X",0,IFERROR(P454*K454,0)))</f>
        <v>0</v>
      </c>
      <c r="R454" s="326">
        <v>0</v>
      </c>
      <c r="S454" s="424">
        <v>0</v>
      </c>
      <c r="T454" s="322"/>
      <c r="U454" s="143"/>
      <c r="V454" s="397"/>
      <c r="W454" s="555"/>
      <c r="X454" s="576">
        <f t="shared" si="70"/>
        <v>0</v>
      </c>
      <c r="Y454" s="576">
        <f t="shared" si="71"/>
        <v>0</v>
      </c>
      <c r="Z454" s="576">
        <f t="shared" si="72"/>
        <v>0</v>
      </c>
      <c r="AA454" s="576">
        <f t="shared" si="73"/>
        <v>0</v>
      </c>
      <c r="AB454" s="553"/>
      <c r="AC454" s="553"/>
      <c r="AD454" s="553"/>
      <c r="AE454" s="553"/>
      <c r="AF454" s="553"/>
      <c r="AG454" s="553"/>
      <c r="AH454" s="553"/>
      <c r="AI454" s="397"/>
      <c r="AJ454" s="555"/>
      <c r="AK454" s="576">
        <f t="shared" si="74"/>
        <v>0</v>
      </c>
      <c r="AL454" s="576">
        <f t="shared" si="75"/>
        <v>0</v>
      </c>
      <c r="AM454" s="599"/>
      <c r="AN454" s="599"/>
      <c r="AO454" s="553"/>
      <c r="AP454" s="553"/>
      <c r="AQ454" s="553"/>
      <c r="AR454" s="553"/>
      <c r="AS454" s="397"/>
      <c r="AT454" s="397"/>
      <c r="AU454" s="397"/>
      <c r="AV454" s="397"/>
      <c r="AW454" s="397"/>
      <c r="AX454" s="397"/>
      <c r="AY454" s="397"/>
      <c r="AZ454" s="397"/>
      <c r="BA454" s="397"/>
      <c r="BB454" s="397"/>
      <c r="BC454" s="397"/>
      <c r="BD454" s="553"/>
      <c r="BE454" s="397"/>
      <c r="BF454" s="397"/>
      <c r="BG454" s="397"/>
      <c r="BH454" s="397"/>
    </row>
    <row r="455" spans="2:60" x14ac:dyDescent="0.35">
      <c r="B455" s="319"/>
      <c r="C455" s="147"/>
      <c r="D455" s="147"/>
      <c r="E455" s="320"/>
      <c r="F455" s="321"/>
      <c r="G455" s="149"/>
      <c r="H455" s="148"/>
      <c r="I455" s="148"/>
      <c r="J455" s="322"/>
      <c r="K455" s="324" t="str">
        <f>IFERROR(INDEX(Lookup!$G$3:$G$6,MATCH(J455,Lookup!$F$3:$F$6,0)),"")</f>
        <v/>
      </c>
      <c r="L455" s="323"/>
      <c r="M455" s="322"/>
      <c r="N455" s="846">
        <f t="shared" si="68"/>
        <v>0</v>
      </c>
      <c r="O455" s="325">
        <f t="shared" si="69"/>
        <v>0</v>
      </c>
      <c r="P455" s="847">
        <f>IF(I455&lt;INDEX(Lookup!$U$2:$U$10,MATCH($D$48,Lookup!$S$2:$S$10,0)),0,IF(U455="X",0,IFERROR(L455*50,0)))</f>
        <v>0</v>
      </c>
      <c r="Q455" s="326">
        <f>IF(I455&lt;INDEX(Lookup!$U$2:$U$10,MATCH($D$48,Lookup!$S$2:$S$10,0)),0,IF(U455="X",0,IFERROR(P455*K455,0)))</f>
        <v>0</v>
      </c>
      <c r="R455" s="326">
        <v>0</v>
      </c>
      <c r="S455" s="424">
        <v>0</v>
      </c>
      <c r="T455" s="322"/>
      <c r="U455" s="143"/>
      <c r="V455" s="397"/>
      <c r="W455" s="555"/>
      <c r="X455" s="576">
        <f t="shared" si="70"/>
        <v>0</v>
      </c>
      <c r="Y455" s="576">
        <f t="shared" si="71"/>
        <v>0</v>
      </c>
      <c r="Z455" s="576">
        <f t="shared" si="72"/>
        <v>0</v>
      </c>
      <c r="AA455" s="576">
        <f t="shared" si="73"/>
        <v>0</v>
      </c>
      <c r="AB455" s="553"/>
      <c r="AC455" s="553"/>
      <c r="AD455" s="553"/>
      <c r="AE455" s="553"/>
      <c r="AF455" s="553"/>
      <c r="AG455" s="553"/>
      <c r="AH455" s="553"/>
      <c r="AI455" s="397"/>
      <c r="AJ455" s="555"/>
      <c r="AK455" s="576">
        <f t="shared" si="74"/>
        <v>0</v>
      </c>
      <c r="AL455" s="576">
        <f t="shared" si="75"/>
        <v>0</v>
      </c>
      <c r="AM455" s="599"/>
      <c r="AN455" s="599"/>
      <c r="AO455" s="553"/>
      <c r="AP455" s="553"/>
      <c r="AQ455" s="553"/>
      <c r="AR455" s="553"/>
      <c r="AS455" s="397"/>
      <c r="AT455" s="397"/>
      <c r="AU455" s="397"/>
      <c r="AV455" s="397"/>
      <c r="AW455" s="397"/>
      <c r="AX455" s="397"/>
      <c r="AY455" s="397"/>
      <c r="AZ455" s="397"/>
      <c r="BA455" s="397"/>
      <c r="BB455" s="397"/>
      <c r="BC455" s="397"/>
      <c r="BD455" s="553"/>
      <c r="BE455" s="397"/>
      <c r="BF455" s="397"/>
      <c r="BG455" s="397"/>
      <c r="BH455" s="397"/>
    </row>
    <row r="456" spans="2:60" x14ac:dyDescent="0.35">
      <c r="B456" s="319"/>
      <c r="C456" s="147"/>
      <c r="D456" s="147"/>
      <c r="E456" s="320"/>
      <c r="F456" s="321"/>
      <c r="G456" s="149"/>
      <c r="H456" s="148"/>
      <c r="I456" s="148"/>
      <c r="J456" s="322"/>
      <c r="K456" s="324" t="str">
        <f>IFERROR(INDEX(Lookup!$G$3:$G$6,MATCH(J456,Lookup!$F$3:$F$6,0)),"")</f>
        <v/>
      </c>
      <c r="L456" s="323"/>
      <c r="M456" s="322"/>
      <c r="N456" s="846">
        <f t="shared" si="68"/>
        <v>0</v>
      </c>
      <c r="O456" s="325">
        <f t="shared" si="69"/>
        <v>0</v>
      </c>
      <c r="P456" s="847">
        <f>IF(I456&lt;INDEX(Lookup!$U$2:$U$10,MATCH($D$48,Lookup!$S$2:$S$10,0)),0,IF(U456="X",0,IFERROR(L456*50,0)))</f>
        <v>0</v>
      </c>
      <c r="Q456" s="326">
        <f>IF(I456&lt;INDEX(Lookup!$U$2:$U$10,MATCH($D$48,Lookup!$S$2:$S$10,0)),0,IF(U456="X",0,IFERROR(P456*K456,0)))</f>
        <v>0</v>
      </c>
      <c r="R456" s="326">
        <v>0</v>
      </c>
      <c r="S456" s="424">
        <v>0</v>
      </c>
      <c r="T456" s="322"/>
      <c r="U456" s="143"/>
      <c r="V456" s="397"/>
      <c r="W456" s="555"/>
      <c r="X456" s="576">
        <f t="shared" si="70"/>
        <v>0</v>
      </c>
      <c r="Y456" s="576">
        <f t="shared" si="71"/>
        <v>0</v>
      </c>
      <c r="Z456" s="576">
        <f t="shared" si="72"/>
        <v>0</v>
      </c>
      <c r="AA456" s="576">
        <f t="shared" si="73"/>
        <v>0</v>
      </c>
      <c r="AB456" s="553"/>
      <c r="AC456" s="553"/>
      <c r="AD456" s="553"/>
      <c r="AE456" s="553"/>
      <c r="AF456" s="553"/>
      <c r="AG456" s="553"/>
      <c r="AH456" s="553"/>
      <c r="AI456" s="397"/>
      <c r="AJ456" s="555"/>
      <c r="AK456" s="576">
        <f t="shared" si="74"/>
        <v>0</v>
      </c>
      <c r="AL456" s="576">
        <f t="shared" si="75"/>
        <v>0</v>
      </c>
      <c r="AM456" s="599"/>
      <c r="AN456" s="599"/>
      <c r="AO456" s="553"/>
      <c r="AP456" s="553"/>
      <c r="AQ456" s="553"/>
      <c r="AR456" s="553"/>
      <c r="AS456" s="397"/>
      <c r="AT456" s="397"/>
      <c r="AU456" s="397"/>
      <c r="AV456" s="397"/>
      <c r="AW456" s="397"/>
      <c r="AX456" s="397"/>
      <c r="AY456" s="397"/>
      <c r="AZ456" s="397"/>
      <c r="BA456" s="397"/>
      <c r="BB456" s="397"/>
      <c r="BC456" s="397"/>
      <c r="BD456" s="553"/>
      <c r="BE456" s="397"/>
      <c r="BF456" s="397"/>
      <c r="BG456" s="397"/>
      <c r="BH456" s="397"/>
    </row>
    <row r="457" spans="2:60" x14ac:dyDescent="0.35">
      <c r="B457" s="319"/>
      <c r="C457" s="147"/>
      <c r="D457" s="147"/>
      <c r="E457" s="320"/>
      <c r="F457" s="321"/>
      <c r="G457" s="149"/>
      <c r="H457" s="148"/>
      <c r="I457" s="148"/>
      <c r="J457" s="322"/>
      <c r="K457" s="324" t="str">
        <f>IFERROR(INDEX(Lookup!$G$3:$G$6,MATCH(J457,Lookup!$F$3:$F$6,0)),"")</f>
        <v/>
      </c>
      <c r="L457" s="323"/>
      <c r="M457" s="322"/>
      <c r="N457" s="846">
        <f t="shared" si="68"/>
        <v>0</v>
      </c>
      <c r="O457" s="325">
        <f t="shared" si="69"/>
        <v>0</v>
      </c>
      <c r="P457" s="847">
        <f>IF(I457&lt;INDEX(Lookup!$U$2:$U$10,MATCH($D$48,Lookup!$S$2:$S$10,0)),0,IF(U457="X",0,IFERROR(L457*50,0)))</f>
        <v>0</v>
      </c>
      <c r="Q457" s="326">
        <f>IF(I457&lt;INDEX(Lookup!$U$2:$U$10,MATCH($D$48,Lookup!$S$2:$S$10,0)),0,IF(U457="X",0,IFERROR(P457*K457,0)))</f>
        <v>0</v>
      </c>
      <c r="R457" s="326">
        <v>0</v>
      </c>
      <c r="S457" s="424">
        <v>0</v>
      </c>
      <c r="T457" s="322"/>
      <c r="U457" s="143"/>
      <c r="V457" s="397"/>
      <c r="W457" s="555"/>
      <c r="X457" s="576">
        <f t="shared" si="70"/>
        <v>0</v>
      </c>
      <c r="Y457" s="576">
        <f t="shared" si="71"/>
        <v>0</v>
      </c>
      <c r="Z457" s="576">
        <f t="shared" si="72"/>
        <v>0</v>
      </c>
      <c r="AA457" s="576">
        <f t="shared" si="73"/>
        <v>0</v>
      </c>
      <c r="AB457" s="553"/>
      <c r="AC457" s="553"/>
      <c r="AD457" s="553"/>
      <c r="AE457" s="553"/>
      <c r="AF457" s="553"/>
      <c r="AG457" s="553"/>
      <c r="AH457" s="553"/>
      <c r="AI457" s="397"/>
      <c r="AJ457" s="555"/>
      <c r="AK457" s="576">
        <f t="shared" si="74"/>
        <v>0</v>
      </c>
      <c r="AL457" s="576">
        <f t="shared" si="75"/>
        <v>0</v>
      </c>
      <c r="AM457" s="599"/>
      <c r="AN457" s="599"/>
      <c r="AO457" s="553"/>
      <c r="AP457" s="553"/>
      <c r="AQ457" s="553"/>
      <c r="AR457" s="553"/>
      <c r="AS457" s="397"/>
      <c r="AT457" s="397"/>
      <c r="AU457" s="397"/>
      <c r="AV457" s="397"/>
      <c r="AW457" s="397"/>
      <c r="AX457" s="397"/>
      <c r="AY457" s="397"/>
      <c r="AZ457" s="397"/>
      <c r="BA457" s="397"/>
      <c r="BB457" s="397"/>
      <c r="BC457" s="397"/>
      <c r="BD457" s="553"/>
      <c r="BE457" s="397"/>
      <c r="BF457" s="397"/>
      <c r="BG457" s="397"/>
      <c r="BH457" s="397"/>
    </row>
    <row r="458" spans="2:60" x14ac:dyDescent="0.35">
      <c r="B458" s="319"/>
      <c r="C458" s="147"/>
      <c r="D458" s="147"/>
      <c r="E458" s="320"/>
      <c r="F458" s="321"/>
      <c r="G458" s="149"/>
      <c r="H458" s="148"/>
      <c r="I458" s="148"/>
      <c r="J458" s="322"/>
      <c r="K458" s="324" t="str">
        <f>IFERROR(INDEX(Lookup!$G$3:$G$6,MATCH(J458,Lookup!$F$3:$F$6,0)),"")</f>
        <v/>
      </c>
      <c r="L458" s="323"/>
      <c r="M458" s="322"/>
      <c r="N458" s="846">
        <f t="shared" si="68"/>
        <v>0</v>
      </c>
      <c r="O458" s="325">
        <f t="shared" si="69"/>
        <v>0</v>
      </c>
      <c r="P458" s="847">
        <f>IF(I458&lt;INDEX(Lookup!$U$2:$U$10,MATCH($D$48,Lookup!$S$2:$S$10,0)),0,IF(U458="X",0,IFERROR(L458*50,0)))</f>
        <v>0</v>
      </c>
      <c r="Q458" s="326">
        <f>IF(I458&lt;INDEX(Lookup!$U$2:$U$10,MATCH($D$48,Lookup!$S$2:$S$10,0)),0,IF(U458="X",0,IFERROR(P458*K458,0)))</f>
        <v>0</v>
      </c>
      <c r="R458" s="326">
        <v>0</v>
      </c>
      <c r="S458" s="424">
        <v>0</v>
      </c>
      <c r="T458" s="322"/>
      <c r="U458" s="143"/>
      <c r="V458" s="397"/>
      <c r="W458" s="555"/>
      <c r="X458" s="576">
        <f t="shared" si="70"/>
        <v>0</v>
      </c>
      <c r="Y458" s="576">
        <f t="shared" si="71"/>
        <v>0</v>
      </c>
      <c r="Z458" s="576">
        <f t="shared" si="72"/>
        <v>0</v>
      </c>
      <c r="AA458" s="576">
        <f t="shared" si="73"/>
        <v>0</v>
      </c>
      <c r="AB458" s="553"/>
      <c r="AC458" s="553"/>
      <c r="AD458" s="553"/>
      <c r="AE458" s="553"/>
      <c r="AF458" s="553"/>
      <c r="AG458" s="553"/>
      <c r="AH458" s="553"/>
      <c r="AI458" s="397"/>
      <c r="AJ458" s="555"/>
      <c r="AK458" s="576">
        <f t="shared" si="74"/>
        <v>0</v>
      </c>
      <c r="AL458" s="576">
        <f t="shared" si="75"/>
        <v>0</v>
      </c>
      <c r="AM458" s="599"/>
      <c r="AN458" s="599"/>
      <c r="AO458" s="553"/>
      <c r="AP458" s="553"/>
      <c r="AQ458" s="553"/>
      <c r="AR458" s="553"/>
      <c r="AS458" s="397"/>
      <c r="AT458" s="397"/>
      <c r="AU458" s="397"/>
      <c r="AV458" s="397"/>
      <c r="AW458" s="397"/>
      <c r="AX458" s="397"/>
      <c r="AY458" s="397"/>
      <c r="AZ458" s="397"/>
      <c r="BA458" s="397"/>
      <c r="BB458" s="397"/>
      <c r="BC458" s="397"/>
      <c r="BD458" s="553"/>
      <c r="BE458" s="397"/>
      <c r="BF458" s="397"/>
      <c r="BG458" s="397"/>
      <c r="BH458" s="397"/>
    </row>
    <row r="459" spans="2:60" x14ac:dyDescent="0.35">
      <c r="B459" s="319"/>
      <c r="C459" s="147"/>
      <c r="D459" s="147"/>
      <c r="E459" s="320"/>
      <c r="F459" s="321"/>
      <c r="G459" s="149"/>
      <c r="H459" s="148"/>
      <c r="I459" s="148"/>
      <c r="J459" s="322"/>
      <c r="K459" s="324" t="str">
        <f>IFERROR(INDEX(Lookup!$G$3:$G$6,MATCH(J459,Lookup!$F$3:$F$6,0)),"")</f>
        <v/>
      </c>
      <c r="L459" s="323"/>
      <c r="M459" s="322"/>
      <c r="N459" s="846">
        <f t="shared" si="68"/>
        <v>0</v>
      </c>
      <c r="O459" s="325">
        <f t="shared" si="69"/>
        <v>0</v>
      </c>
      <c r="P459" s="847">
        <f>IF(I459&lt;INDEX(Lookup!$U$2:$U$10,MATCH($D$48,Lookup!$S$2:$S$10,0)),0,IF(U459="X",0,IFERROR(L459*50,0)))</f>
        <v>0</v>
      </c>
      <c r="Q459" s="326">
        <f>IF(I459&lt;INDEX(Lookup!$U$2:$U$10,MATCH($D$48,Lookup!$S$2:$S$10,0)),0,IF(U459="X",0,IFERROR(P459*K459,0)))</f>
        <v>0</v>
      </c>
      <c r="R459" s="326">
        <v>0</v>
      </c>
      <c r="S459" s="424">
        <v>0</v>
      </c>
      <c r="T459" s="322"/>
      <c r="U459" s="143"/>
      <c r="V459" s="397"/>
      <c r="W459" s="555"/>
      <c r="X459" s="576">
        <f t="shared" si="70"/>
        <v>0</v>
      </c>
      <c r="Y459" s="576">
        <f t="shared" si="71"/>
        <v>0</v>
      </c>
      <c r="Z459" s="576">
        <f t="shared" si="72"/>
        <v>0</v>
      </c>
      <c r="AA459" s="576">
        <f t="shared" si="73"/>
        <v>0</v>
      </c>
      <c r="AB459" s="553"/>
      <c r="AC459" s="553"/>
      <c r="AD459" s="553"/>
      <c r="AE459" s="553"/>
      <c r="AF459" s="553"/>
      <c r="AG459" s="553"/>
      <c r="AH459" s="553"/>
      <c r="AI459" s="397"/>
      <c r="AJ459" s="555"/>
      <c r="AK459" s="576">
        <f t="shared" si="74"/>
        <v>0</v>
      </c>
      <c r="AL459" s="576">
        <f t="shared" si="75"/>
        <v>0</v>
      </c>
      <c r="AM459" s="599"/>
      <c r="AN459" s="599"/>
      <c r="AO459" s="553"/>
      <c r="AP459" s="553"/>
      <c r="AQ459" s="553"/>
      <c r="AR459" s="553"/>
      <c r="AS459" s="397"/>
      <c r="AT459" s="397"/>
      <c r="AU459" s="397"/>
      <c r="AV459" s="397"/>
      <c r="AW459" s="397"/>
      <c r="AX459" s="397"/>
      <c r="AY459" s="397"/>
      <c r="AZ459" s="397"/>
      <c r="BA459" s="397"/>
      <c r="BB459" s="397"/>
      <c r="BC459" s="397"/>
      <c r="BD459" s="553"/>
      <c r="BE459" s="397"/>
      <c r="BF459" s="397"/>
      <c r="BG459" s="397"/>
      <c r="BH459" s="397"/>
    </row>
    <row r="460" spans="2:60" x14ac:dyDescent="0.35">
      <c r="B460" s="319"/>
      <c r="C460" s="147"/>
      <c r="D460" s="147"/>
      <c r="E460" s="320"/>
      <c r="F460" s="321"/>
      <c r="G460" s="149"/>
      <c r="H460" s="148"/>
      <c r="I460" s="148"/>
      <c r="J460" s="322"/>
      <c r="K460" s="324" t="str">
        <f>IFERROR(INDEX(Lookup!$G$3:$G$6,MATCH(J460,Lookup!$F$3:$F$6,0)),"")</f>
        <v/>
      </c>
      <c r="L460" s="323"/>
      <c r="M460" s="322"/>
      <c r="N460" s="846">
        <f t="shared" si="68"/>
        <v>0</v>
      </c>
      <c r="O460" s="325">
        <f t="shared" si="69"/>
        <v>0</v>
      </c>
      <c r="P460" s="847">
        <f>IF(I460&lt;INDEX(Lookup!$U$2:$U$10,MATCH($D$48,Lookup!$S$2:$S$10,0)),0,IF(U460="X",0,IFERROR(L460*50,0)))</f>
        <v>0</v>
      </c>
      <c r="Q460" s="326">
        <f>IF(I460&lt;INDEX(Lookup!$U$2:$U$10,MATCH($D$48,Lookup!$S$2:$S$10,0)),0,IF(U460="X",0,IFERROR(P460*K460,0)))</f>
        <v>0</v>
      </c>
      <c r="R460" s="326">
        <v>0</v>
      </c>
      <c r="S460" s="424">
        <v>0</v>
      </c>
      <c r="T460" s="322"/>
      <c r="U460" s="143"/>
      <c r="V460" s="397"/>
      <c r="W460" s="555"/>
      <c r="X460" s="576">
        <f t="shared" si="70"/>
        <v>0</v>
      </c>
      <c r="Y460" s="576">
        <f t="shared" si="71"/>
        <v>0</v>
      </c>
      <c r="Z460" s="576">
        <f t="shared" si="72"/>
        <v>0</v>
      </c>
      <c r="AA460" s="576">
        <f t="shared" si="73"/>
        <v>0</v>
      </c>
      <c r="AB460" s="553"/>
      <c r="AC460" s="553"/>
      <c r="AD460" s="553"/>
      <c r="AE460" s="553"/>
      <c r="AF460" s="553"/>
      <c r="AG460" s="553"/>
      <c r="AH460" s="553"/>
      <c r="AI460" s="397"/>
      <c r="AJ460" s="555"/>
      <c r="AK460" s="576">
        <f t="shared" si="74"/>
        <v>0</v>
      </c>
      <c r="AL460" s="576">
        <f t="shared" si="75"/>
        <v>0</v>
      </c>
      <c r="AM460" s="599"/>
      <c r="AN460" s="599"/>
      <c r="AO460" s="553"/>
      <c r="AP460" s="553"/>
      <c r="AQ460" s="553"/>
      <c r="AR460" s="553"/>
      <c r="AS460" s="397"/>
      <c r="AT460" s="397"/>
      <c r="AU460" s="397"/>
      <c r="AV460" s="397"/>
      <c r="AW460" s="397"/>
      <c r="AX460" s="397"/>
      <c r="AY460" s="397"/>
      <c r="AZ460" s="397"/>
      <c r="BA460" s="397"/>
      <c r="BB460" s="397"/>
      <c r="BC460" s="397"/>
      <c r="BD460" s="553"/>
      <c r="BE460" s="397"/>
      <c r="BF460" s="397"/>
      <c r="BG460" s="397"/>
      <c r="BH460" s="397"/>
    </row>
    <row r="461" spans="2:60" x14ac:dyDescent="0.35">
      <c r="B461" s="319"/>
      <c r="C461" s="147"/>
      <c r="D461" s="147"/>
      <c r="E461" s="320"/>
      <c r="F461" s="321"/>
      <c r="G461" s="149"/>
      <c r="H461" s="148"/>
      <c r="I461" s="148"/>
      <c r="J461" s="322"/>
      <c r="K461" s="324" t="str">
        <f>IFERROR(INDEX(Lookup!$G$3:$G$6,MATCH(J461,Lookup!$F$3:$F$6,0)),"")</f>
        <v/>
      </c>
      <c r="L461" s="323"/>
      <c r="M461" s="322"/>
      <c r="N461" s="846">
        <f t="shared" si="68"/>
        <v>0</v>
      </c>
      <c r="O461" s="325">
        <f t="shared" si="69"/>
        <v>0</v>
      </c>
      <c r="P461" s="847">
        <f>IF(I461&lt;INDEX(Lookup!$U$2:$U$10,MATCH($D$48,Lookup!$S$2:$S$10,0)),0,IF(U461="X",0,IFERROR(L461*50,0)))</f>
        <v>0</v>
      </c>
      <c r="Q461" s="326">
        <f>IF(I461&lt;INDEX(Lookup!$U$2:$U$10,MATCH($D$48,Lookup!$S$2:$S$10,0)),0,IF(U461="X",0,IFERROR(P461*K461,0)))</f>
        <v>0</v>
      </c>
      <c r="R461" s="326">
        <v>0</v>
      </c>
      <c r="S461" s="424">
        <v>0</v>
      </c>
      <c r="T461" s="322"/>
      <c r="U461" s="143"/>
      <c r="V461" s="397"/>
      <c r="W461" s="555"/>
      <c r="X461" s="576">
        <f t="shared" si="70"/>
        <v>0</v>
      </c>
      <c r="Y461" s="576">
        <f t="shared" si="71"/>
        <v>0</v>
      </c>
      <c r="Z461" s="576">
        <f t="shared" si="72"/>
        <v>0</v>
      </c>
      <c r="AA461" s="576">
        <f t="shared" si="73"/>
        <v>0</v>
      </c>
      <c r="AB461" s="553"/>
      <c r="AC461" s="553"/>
      <c r="AD461" s="553"/>
      <c r="AE461" s="553"/>
      <c r="AF461" s="553"/>
      <c r="AG461" s="553"/>
      <c r="AH461" s="553"/>
      <c r="AI461" s="397"/>
      <c r="AJ461" s="555"/>
      <c r="AK461" s="576">
        <f t="shared" si="74"/>
        <v>0</v>
      </c>
      <c r="AL461" s="576">
        <f t="shared" si="75"/>
        <v>0</v>
      </c>
      <c r="AM461" s="599"/>
      <c r="AN461" s="599"/>
      <c r="AO461" s="553"/>
      <c r="AP461" s="553"/>
      <c r="AQ461" s="553"/>
      <c r="AR461" s="553"/>
      <c r="AS461" s="397"/>
      <c r="AT461" s="397"/>
      <c r="AU461" s="397"/>
      <c r="AV461" s="397"/>
      <c r="AW461" s="397"/>
      <c r="AX461" s="397"/>
      <c r="AY461" s="397"/>
      <c r="AZ461" s="397"/>
      <c r="BA461" s="397"/>
      <c r="BB461" s="397"/>
      <c r="BC461" s="397"/>
      <c r="BD461" s="553"/>
      <c r="BE461" s="397"/>
      <c r="BF461" s="397"/>
      <c r="BG461" s="397"/>
      <c r="BH461" s="397"/>
    </row>
    <row r="462" spans="2:60" x14ac:dyDescent="0.35">
      <c r="B462" s="319"/>
      <c r="C462" s="147"/>
      <c r="D462" s="147"/>
      <c r="E462" s="320"/>
      <c r="F462" s="321"/>
      <c r="G462" s="149"/>
      <c r="H462" s="148"/>
      <c r="I462" s="148"/>
      <c r="J462" s="322"/>
      <c r="K462" s="324" t="str">
        <f>IFERROR(INDEX(Lookup!$G$3:$G$6,MATCH(J462,Lookup!$F$3:$F$6,0)),"")</f>
        <v/>
      </c>
      <c r="L462" s="323"/>
      <c r="M462" s="322"/>
      <c r="N462" s="846">
        <f t="shared" si="68"/>
        <v>0</v>
      </c>
      <c r="O462" s="325">
        <f t="shared" si="69"/>
        <v>0</v>
      </c>
      <c r="P462" s="847">
        <f>IF(I462&lt;INDEX(Lookup!$U$2:$U$10,MATCH($D$48,Lookup!$S$2:$S$10,0)),0,IF(U462="X",0,IFERROR(L462*50,0)))</f>
        <v>0</v>
      </c>
      <c r="Q462" s="326">
        <f>IF(I462&lt;INDEX(Lookup!$U$2:$U$10,MATCH($D$48,Lookup!$S$2:$S$10,0)),0,IF(U462="X",0,IFERROR(P462*K462,0)))</f>
        <v>0</v>
      </c>
      <c r="R462" s="326">
        <v>0</v>
      </c>
      <c r="S462" s="424">
        <v>0</v>
      </c>
      <c r="T462" s="322"/>
      <c r="U462" s="143"/>
      <c r="V462" s="397"/>
      <c r="W462" s="555"/>
      <c r="X462" s="576">
        <f t="shared" si="70"/>
        <v>0</v>
      </c>
      <c r="Y462" s="576">
        <f t="shared" si="71"/>
        <v>0</v>
      </c>
      <c r="Z462" s="576">
        <f t="shared" si="72"/>
        <v>0</v>
      </c>
      <c r="AA462" s="576">
        <f t="shared" si="73"/>
        <v>0</v>
      </c>
      <c r="AB462" s="553"/>
      <c r="AC462" s="553"/>
      <c r="AD462" s="553"/>
      <c r="AE462" s="553"/>
      <c r="AF462" s="553"/>
      <c r="AG462" s="553"/>
      <c r="AH462" s="553"/>
      <c r="AI462" s="397"/>
      <c r="AJ462" s="555"/>
      <c r="AK462" s="576">
        <f t="shared" si="74"/>
        <v>0</v>
      </c>
      <c r="AL462" s="576">
        <f t="shared" si="75"/>
        <v>0</v>
      </c>
      <c r="AM462" s="599"/>
      <c r="AN462" s="599"/>
      <c r="AO462" s="553"/>
      <c r="AP462" s="553"/>
      <c r="AQ462" s="553"/>
      <c r="AR462" s="553"/>
      <c r="AS462" s="397"/>
      <c r="AT462" s="397"/>
      <c r="AU462" s="397"/>
      <c r="AV462" s="397"/>
      <c r="AW462" s="397"/>
      <c r="AX462" s="397"/>
      <c r="AY462" s="397"/>
      <c r="AZ462" s="397"/>
      <c r="BA462" s="397"/>
      <c r="BB462" s="397"/>
      <c r="BC462" s="397"/>
      <c r="BD462" s="553"/>
      <c r="BE462" s="397"/>
      <c r="BF462" s="397"/>
      <c r="BG462" s="397"/>
      <c r="BH462" s="397"/>
    </row>
    <row r="463" spans="2:60" x14ac:dyDescent="0.35">
      <c r="B463" s="319"/>
      <c r="C463" s="147"/>
      <c r="D463" s="147"/>
      <c r="E463" s="320"/>
      <c r="F463" s="321"/>
      <c r="G463" s="149"/>
      <c r="H463" s="148"/>
      <c r="I463" s="148"/>
      <c r="J463" s="322"/>
      <c r="K463" s="324" t="str">
        <f>IFERROR(INDEX(Lookup!$G$3:$G$6,MATCH(J463,Lookup!$F$3:$F$6,0)),"")</f>
        <v/>
      </c>
      <c r="L463" s="323"/>
      <c r="M463" s="322"/>
      <c r="N463" s="846">
        <f t="shared" si="68"/>
        <v>0</v>
      </c>
      <c r="O463" s="325">
        <f t="shared" si="69"/>
        <v>0</v>
      </c>
      <c r="P463" s="847">
        <f>IF(I463&lt;INDEX(Lookup!$U$2:$U$10,MATCH($D$48,Lookup!$S$2:$S$10,0)),0,IF(U463="X",0,IFERROR(L463*50,0)))</f>
        <v>0</v>
      </c>
      <c r="Q463" s="326">
        <f>IF(I463&lt;INDEX(Lookup!$U$2:$U$10,MATCH($D$48,Lookup!$S$2:$S$10,0)),0,IF(U463="X",0,IFERROR(P463*K463,0)))</f>
        <v>0</v>
      </c>
      <c r="R463" s="326">
        <v>0</v>
      </c>
      <c r="S463" s="424">
        <v>0</v>
      </c>
      <c r="T463" s="322"/>
      <c r="U463" s="143"/>
      <c r="V463" s="397"/>
      <c r="W463" s="555"/>
      <c r="X463" s="576">
        <f t="shared" si="70"/>
        <v>0</v>
      </c>
      <c r="Y463" s="576">
        <f t="shared" si="71"/>
        <v>0</v>
      </c>
      <c r="Z463" s="576">
        <f t="shared" si="72"/>
        <v>0</v>
      </c>
      <c r="AA463" s="576">
        <f t="shared" si="73"/>
        <v>0</v>
      </c>
      <c r="AB463" s="553"/>
      <c r="AC463" s="553"/>
      <c r="AD463" s="553"/>
      <c r="AE463" s="553"/>
      <c r="AF463" s="553"/>
      <c r="AG463" s="553"/>
      <c r="AH463" s="553"/>
      <c r="AI463" s="397"/>
      <c r="AJ463" s="555"/>
      <c r="AK463" s="576">
        <f t="shared" si="74"/>
        <v>0</v>
      </c>
      <c r="AL463" s="576">
        <f t="shared" si="75"/>
        <v>0</v>
      </c>
      <c r="AM463" s="599"/>
      <c r="AN463" s="599"/>
      <c r="AO463" s="553"/>
      <c r="AP463" s="553"/>
      <c r="AQ463" s="553"/>
      <c r="AR463" s="553"/>
      <c r="AS463" s="397"/>
      <c r="AT463" s="397"/>
      <c r="AU463" s="397"/>
      <c r="AV463" s="397"/>
      <c r="AW463" s="397"/>
      <c r="AX463" s="397"/>
      <c r="AY463" s="397"/>
      <c r="AZ463" s="397"/>
      <c r="BA463" s="397"/>
      <c r="BB463" s="397"/>
      <c r="BC463" s="397"/>
      <c r="BD463" s="553"/>
      <c r="BE463" s="397"/>
      <c r="BF463" s="397"/>
      <c r="BG463" s="397"/>
      <c r="BH463" s="397"/>
    </row>
    <row r="464" spans="2:60" x14ac:dyDescent="0.35">
      <c r="B464" s="319"/>
      <c r="C464" s="147"/>
      <c r="D464" s="147"/>
      <c r="E464" s="320"/>
      <c r="F464" s="321"/>
      <c r="G464" s="149"/>
      <c r="H464" s="148"/>
      <c r="I464" s="148"/>
      <c r="J464" s="322"/>
      <c r="K464" s="324" t="str">
        <f>IFERROR(INDEX(Lookup!$G$3:$G$6,MATCH(J464,Lookup!$F$3:$F$6,0)),"")</f>
        <v/>
      </c>
      <c r="L464" s="323"/>
      <c r="M464" s="322"/>
      <c r="N464" s="846">
        <f t="shared" si="68"/>
        <v>0</v>
      </c>
      <c r="O464" s="325">
        <f t="shared" si="69"/>
        <v>0</v>
      </c>
      <c r="P464" s="847">
        <f>IF(I464&lt;INDEX(Lookup!$U$2:$U$10,MATCH($D$48,Lookup!$S$2:$S$10,0)),0,IF(U464="X",0,IFERROR(L464*50,0)))</f>
        <v>0</v>
      </c>
      <c r="Q464" s="326">
        <f>IF(I464&lt;INDEX(Lookup!$U$2:$U$10,MATCH($D$48,Lookup!$S$2:$S$10,0)),0,IF(U464="X",0,IFERROR(P464*K464,0)))</f>
        <v>0</v>
      </c>
      <c r="R464" s="326">
        <v>0</v>
      </c>
      <c r="S464" s="424">
        <v>0</v>
      </c>
      <c r="T464" s="322"/>
      <c r="U464" s="143"/>
      <c r="V464" s="397"/>
      <c r="W464" s="555"/>
      <c r="X464" s="576">
        <f t="shared" si="70"/>
        <v>0</v>
      </c>
      <c r="Y464" s="576">
        <f t="shared" si="71"/>
        <v>0</v>
      </c>
      <c r="Z464" s="576">
        <f t="shared" si="72"/>
        <v>0</v>
      </c>
      <c r="AA464" s="576">
        <f t="shared" si="73"/>
        <v>0</v>
      </c>
      <c r="AB464" s="553"/>
      <c r="AC464" s="553"/>
      <c r="AD464" s="553"/>
      <c r="AE464" s="553"/>
      <c r="AF464" s="553"/>
      <c r="AG464" s="553"/>
      <c r="AH464" s="553"/>
      <c r="AI464" s="397"/>
      <c r="AJ464" s="555"/>
      <c r="AK464" s="576">
        <f t="shared" si="74"/>
        <v>0</v>
      </c>
      <c r="AL464" s="576">
        <f t="shared" si="75"/>
        <v>0</v>
      </c>
      <c r="AM464" s="599"/>
      <c r="AN464" s="599"/>
      <c r="AO464" s="553"/>
      <c r="AP464" s="553"/>
      <c r="AQ464" s="553"/>
      <c r="AR464" s="553"/>
      <c r="AS464" s="397"/>
      <c r="AT464" s="397"/>
      <c r="AU464" s="397"/>
      <c r="AV464" s="397"/>
      <c r="AW464" s="397"/>
      <c r="AX464" s="397"/>
      <c r="AY464" s="397"/>
      <c r="AZ464" s="397"/>
      <c r="BA464" s="397"/>
      <c r="BB464" s="397"/>
      <c r="BC464" s="397"/>
      <c r="BD464" s="553"/>
      <c r="BE464" s="397"/>
      <c r="BF464" s="397"/>
      <c r="BG464" s="397"/>
      <c r="BH464" s="397"/>
    </row>
    <row r="465" spans="2:60" x14ac:dyDescent="0.35">
      <c r="B465" s="319"/>
      <c r="C465" s="147"/>
      <c r="D465" s="147"/>
      <c r="E465" s="320"/>
      <c r="F465" s="321"/>
      <c r="G465" s="149"/>
      <c r="H465" s="148"/>
      <c r="I465" s="148"/>
      <c r="J465" s="322"/>
      <c r="K465" s="324" t="str">
        <f>IFERROR(INDEX(Lookup!$G$3:$G$6,MATCH(J465,Lookup!$F$3:$F$6,0)),"")</f>
        <v/>
      </c>
      <c r="L465" s="323"/>
      <c r="M465" s="322"/>
      <c r="N465" s="846">
        <f t="shared" si="68"/>
        <v>0</v>
      </c>
      <c r="O465" s="325">
        <f t="shared" si="69"/>
        <v>0</v>
      </c>
      <c r="P465" s="847">
        <f>IF(I465&lt;INDEX(Lookup!$U$2:$U$10,MATCH($D$48,Lookup!$S$2:$S$10,0)),0,IF(U465="X",0,IFERROR(L465*50,0)))</f>
        <v>0</v>
      </c>
      <c r="Q465" s="326">
        <f>IF(I465&lt;INDEX(Lookup!$U$2:$U$10,MATCH($D$48,Lookup!$S$2:$S$10,0)),0,IF(U465="X",0,IFERROR(P465*K465,0)))</f>
        <v>0</v>
      </c>
      <c r="R465" s="326">
        <v>0</v>
      </c>
      <c r="S465" s="424">
        <v>0</v>
      </c>
      <c r="T465" s="322"/>
      <c r="U465" s="143"/>
      <c r="V465" s="397"/>
      <c r="W465" s="555"/>
      <c r="X465" s="576">
        <f t="shared" si="70"/>
        <v>0</v>
      </c>
      <c r="Y465" s="576">
        <f t="shared" si="71"/>
        <v>0</v>
      </c>
      <c r="Z465" s="576">
        <f t="shared" si="72"/>
        <v>0</v>
      </c>
      <c r="AA465" s="576">
        <f t="shared" si="73"/>
        <v>0</v>
      </c>
      <c r="AB465" s="553"/>
      <c r="AC465" s="553"/>
      <c r="AD465" s="553"/>
      <c r="AE465" s="553"/>
      <c r="AF465" s="553"/>
      <c r="AG465" s="553"/>
      <c r="AH465" s="553"/>
      <c r="AI465" s="397"/>
      <c r="AJ465" s="555"/>
      <c r="AK465" s="576">
        <f t="shared" si="74"/>
        <v>0</v>
      </c>
      <c r="AL465" s="576">
        <f t="shared" si="75"/>
        <v>0</v>
      </c>
      <c r="AM465" s="599"/>
      <c r="AN465" s="599"/>
      <c r="AO465" s="553"/>
      <c r="AP465" s="553"/>
      <c r="AQ465" s="553"/>
      <c r="AR465" s="553"/>
      <c r="AS465" s="397"/>
      <c r="AT465" s="397"/>
      <c r="AU465" s="397"/>
      <c r="AV465" s="397"/>
      <c r="AW465" s="397"/>
      <c r="AX465" s="397"/>
      <c r="AY465" s="397"/>
      <c r="AZ465" s="397"/>
      <c r="BA465" s="397"/>
      <c r="BB465" s="397"/>
      <c r="BC465" s="397"/>
      <c r="BD465" s="553"/>
      <c r="BE465" s="397"/>
      <c r="BF465" s="397"/>
      <c r="BG465" s="397"/>
      <c r="BH465" s="397"/>
    </row>
    <row r="466" spans="2:60" x14ac:dyDescent="0.35">
      <c r="B466" s="319"/>
      <c r="C466" s="147"/>
      <c r="D466" s="147"/>
      <c r="E466" s="320"/>
      <c r="F466" s="321"/>
      <c r="G466" s="149"/>
      <c r="H466" s="148"/>
      <c r="I466" s="148"/>
      <c r="J466" s="322"/>
      <c r="K466" s="324" t="str">
        <f>IFERROR(INDEX(Lookup!$G$3:$G$6,MATCH(J466,Lookup!$F$3:$F$6,0)),"")</f>
        <v/>
      </c>
      <c r="L466" s="323"/>
      <c r="M466" s="322"/>
      <c r="N466" s="846">
        <f t="shared" si="68"/>
        <v>0</v>
      </c>
      <c r="O466" s="325">
        <f t="shared" si="69"/>
        <v>0</v>
      </c>
      <c r="P466" s="847">
        <f>IF(I466&lt;INDEX(Lookup!$U$2:$U$10,MATCH($D$48,Lookup!$S$2:$S$10,0)),0,IF(U466="X",0,IFERROR(L466*50,0)))</f>
        <v>0</v>
      </c>
      <c r="Q466" s="326">
        <f>IF(I466&lt;INDEX(Lookup!$U$2:$U$10,MATCH($D$48,Lookup!$S$2:$S$10,0)),0,IF(U466="X",0,IFERROR(P466*K466,0)))</f>
        <v>0</v>
      </c>
      <c r="R466" s="326">
        <v>0</v>
      </c>
      <c r="S466" s="424">
        <v>0</v>
      </c>
      <c r="T466" s="322"/>
      <c r="U466" s="143"/>
      <c r="V466" s="397"/>
      <c r="W466" s="555"/>
      <c r="X466" s="576">
        <f t="shared" si="70"/>
        <v>0</v>
      </c>
      <c r="Y466" s="576">
        <f t="shared" si="71"/>
        <v>0</v>
      </c>
      <c r="Z466" s="576">
        <f t="shared" si="72"/>
        <v>0</v>
      </c>
      <c r="AA466" s="576">
        <f t="shared" si="73"/>
        <v>0</v>
      </c>
      <c r="AB466" s="553"/>
      <c r="AC466" s="553"/>
      <c r="AD466" s="553"/>
      <c r="AE466" s="553"/>
      <c r="AF466" s="553"/>
      <c r="AG466" s="553"/>
      <c r="AH466" s="553"/>
      <c r="AI466" s="397"/>
      <c r="AJ466" s="555"/>
      <c r="AK466" s="576">
        <f t="shared" si="74"/>
        <v>0</v>
      </c>
      <c r="AL466" s="576">
        <f t="shared" si="75"/>
        <v>0</v>
      </c>
      <c r="AM466" s="599"/>
      <c r="AN466" s="599"/>
      <c r="AO466" s="553"/>
      <c r="AP466" s="553"/>
      <c r="AQ466" s="553"/>
      <c r="AR466" s="553"/>
      <c r="AS466" s="397"/>
      <c r="AT466" s="397"/>
      <c r="AU466" s="397"/>
      <c r="AV466" s="397"/>
      <c r="AW466" s="397"/>
      <c r="AX466" s="397"/>
      <c r="AY466" s="397"/>
      <c r="AZ466" s="397"/>
      <c r="BA466" s="397"/>
      <c r="BB466" s="397"/>
      <c r="BC466" s="397"/>
      <c r="BD466" s="553"/>
      <c r="BE466" s="397"/>
      <c r="BF466" s="397"/>
      <c r="BG466" s="397"/>
      <c r="BH466" s="397"/>
    </row>
    <row r="467" spans="2:60" x14ac:dyDescent="0.35">
      <c r="B467" s="319"/>
      <c r="C467" s="147"/>
      <c r="D467" s="147"/>
      <c r="E467" s="320"/>
      <c r="F467" s="321"/>
      <c r="G467" s="149"/>
      <c r="H467" s="148"/>
      <c r="I467" s="148"/>
      <c r="J467" s="322"/>
      <c r="K467" s="324" t="str">
        <f>IFERROR(INDEX(Lookup!$G$3:$G$6,MATCH(J467,Lookup!$F$3:$F$6,0)),"")</f>
        <v/>
      </c>
      <c r="L467" s="323"/>
      <c r="M467" s="322"/>
      <c r="N467" s="846">
        <f t="shared" si="68"/>
        <v>0</v>
      </c>
      <c r="O467" s="325">
        <f t="shared" si="69"/>
        <v>0</v>
      </c>
      <c r="P467" s="847">
        <f>IF(I467&lt;INDEX(Lookup!$U$2:$U$10,MATCH($D$48,Lookup!$S$2:$S$10,0)),0,IF(U467="X",0,IFERROR(L467*50,0)))</f>
        <v>0</v>
      </c>
      <c r="Q467" s="326">
        <f>IF(I467&lt;INDEX(Lookup!$U$2:$U$10,MATCH($D$48,Lookup!$S$2:$S$10,0)),0,IF(U467="X",0,IFERROR(P467*K467,0)))</f>
        <v>0</v>
      </c>
      <c r="R467" s="326">
        <v>0</v>
      </c>
      <c r="S467" s="424">
        <v>0</v>
      </c>
      <c r="T467" s="322"/>
      <c r="U467" s="143"/>
      <c r="V467" s="397"/>
      <c r="W467" s="555"/>
      <c r="X467" s="576">
        <f t="shared" si="70"/>
        <v>0</v>
      </c>
      <c r="Y467" s="576">
        <f t="shared" si="71"/>
        <v>0</v>
      </c>
      <c r="Z467" s="576">
        <f t="shared" si="72"/>
        <v>0</v>
      </c>
      <c r="AA467" s="576">
        <f t="shared" si="73"/>
        <v>0</v>
      </c>
      <c r="AB467" s="553"/>
      <c r="AC467" s="553"/>
      <c r="AD467" s="553"/>
      <c r="AE467" s="553"/>
      <c r="AF467" s="553"/>
      <c r="AG467" s="553"/>
      <c r="AH467" s="553"/>
      <c r="AI467" s="397"/>
      <c r="AJ467" s="555"/>
      <c r="AK467" s="576">
        <f t="shared" si="74"/>
        <v>0</v>
      </c>
      <c r="AL467" s="576">
        <f t="shared" si="75"/>
        <v>0</v>
      </c>
      <c r="AM467" s="599"/>
      <c r="AN467" s="599"/>
      <c r="AO467" s="553"/>
      <c r="AP467" s="553"/>
      <c r="AQ467" s="553"/>
      <c r="AR467" s="553"/>
      <c r="AS467" s="397"/>
      <c r="AT467" s="397"/>
      <c r="AU467" s="397"/>
      <c r="AV467" s="397"/>
      <c r="AW467" s="397"/>
      <c r="AX467" s="397"/>
      <c r="AY467" s="397"/>
      <c r="AZ467" s="397"/>
      <c r="BA467" s="397"/>
      <c r="BB467" s="397"/>
      <c r="BC467" s="397"/>
      <c r="BD467" s="553"/>
      <c r="BE467" s="397"/>
      <c r="BF467" s="397"/>
      <c r="BG467" s="397"/>
      <c r="BH467" s="397"/>
    </row>
    <row r="468" spans="2:60" x14ac:dyDescent="0.35">
      <c r="B468" s="319"/>
      <c r="C468" s="147"/>
      <c r="D468" s="147"/>
      <c r="E468" s="320"/>
      <c r="F468" s="321"/>
      <c r="G468" s="149"/>
      <c r="H468" s="148"/>
      <c r="I468" s="148"/>
      <c r="J468" s="322"/>
      <c r="K468" s="324" t="str">
        <f>IFERROR(INDEX(Lookup!$G$3:$G$6,MATCH(J468,Lookup!$F$3:$F$6,0)),"")</f>
        <v/>
      </c>
      <c r="L468" s="323"/>
      <c r="M468" s="322"/>
      <c r="N468" s="846">
        <f t="shared" si="68"/>
        <v>0</v>
      </c>
      <c r="O468" s="325">
        <f t="shared" si="69"/>
        <v>0</v>
      </c>
      <c r="P468" s="847">
        <f>IF(I468&lt;INDEX(Lookup!$U$2:$U$10,MATCH($D$48,Lookup!$S$2:$S$10,0)),0,IF(U468="X",0,IFERROR(L468*50,0)))</f>
        <v>0</v>
      </c>
      <c r="Q468" s="326">
        <f>IF(I468&lt;INDEX(Lookup!$U$2:$U$10,MATCH($D$48,Lookup!$S$2:$S$10,0)),0,IF(U468="X",0,IFERROR(P468*K468,0)))</f>
        <v>0</v>
      </c>
      <c r="R468" s="326">
        <v>0</v>
      </c>
      <c r="S468" s="424">
        <v>0</v>
      </c>
      <c r="T468" s="322"/>
      <c r="U468" s="143"/>
      <c r="V468" s="397"/>
      <c r="W468" s="555"/>
      <c r="X468" s="576">
        <f t="shared" si="70"/>
        <v>0</v>
      </c>
      <c r="Y468" s="576">
        <f t="shared" si="71"/>
        <v>0</v>
      </c>
      <c r="Z468" s="576">
        <f t="shared" si="72"/>
        <v>0</v>
      </c>
      <c r="AA468" s="576">
        <f t="shared" si="73"/>
        <v>0</v>
      </c>
      <c r="AB468" s="553"/>
      <c r="AC468" s="553"/>
      <c r="AD468" s="553"/>
      <c r="AE468" s="553"/>
      <c r="AF468" s="553"/>
      <c r="AG468" s="553"/>
      <c r="AH468" s="553"/>
      <c r="AI468" s="397"/>
      <c r="AJ468" s="555"/>
      <c r="AK468" s="576">
        <f t="shared" si="74"/>
        <v>0</v>
      </c>
      <c r="AL468" s="576">
        <f t="shared" si="75"/>
        <v>0</v>
      </c>
      <c r="AM468" s="599"/>
      <c r="AN468" s="599"/>
      <c r="AO468" s="553"/>
      <c r="AP468" s="553"/>
      <c r="AQ468" s="553"/>
      <c r="AR468" s="553"/>
      <c r="AS468" s="397"/>
      <c r="AT468" s="397"/>
      <c r="AU468" s="397"/>
      <c r="AV468" s="397"/>
      <c r="AW468" s="397"/>
      <c r="AX468" s="397"/>
      <c r="AY468" s="397"/>
      <c r="AZ468" s="397"/>
      <c r="BA468" s="397"/>
      <c r="BB468" s="397"/>
      <c r="BC468" s="397"/>
      <c r="BD468" s="553"/>
      <c r="BE468" s="397"/>
      <c r="BF468" s="397"/>
      <c r="BG468" s="397"/>
      <c r="BH468" s="397"/>
    </row>
    <row r="469" spans="2:60" x14ac:dyDescent="0.35">
      <c r="B469" s="319"/>
      <c r="C469" s="147"/>
      <c r="D469" s="147"/>
      <c r="E469" s="320"/>
      <c r="F469" s="321"/>
      <c r="G469" s="149"/>
      <c r="H469" s="148"/>
      <c r="I469" s="148"/>
      <c r="J469" s="322"/>
      <c r="K469" s="324" t="str">
        <f>IFERROR(INDEX(Lookup!$G$3:$G$6,MATCH(J469,Lookup!$F$3:$F$6,0)),"")</f>
        <v/>
      </c>
      <c r="L469" s="323"/>
      <c r="M469" s="322"/>
      <c r="N469" s="846">
        <f t="shared" si="68"/>
        <v>0</v>
      </c>
      <c r="O469" s="325">
        <f t="shared" si="69"/>
        <v>0</v>
      </c>
      <c r="P469" s="847">
        <f>IF(I469&lt;INDEX(Lookup!$U$2:$U$10,MATCH($D$48,Lookup!$S$2:$S$10,0)),0,IF(U469="X",0,IFERROR(L469*50,0)))</f>
        <v>0</v>
      </c>
      <c r="Q469" s="326">
        <f>IF(I469&lt;INDEX(Lookup!$U$2:$U$10,MATCH($D$48,Lookup!$S$2:$S$10,0)),0,IF(U469="X",0,IFERROR(P469*K469,0)))</f>
        <v>0</v>
      </c>
      <c r="R469" s="326">
        <v>0</v>
      </c>
      <c r="S469" s="424">
        <v>0</v>
      </c>
      <c r="T469" s="322"/>
      <c r="U469" s="143"/>
      <c r="V469" s="397"/>
      <c r="W469" s="555"/>
      <c r="X469" s="576">
        <f t="shared" si="70"/>
        <v>0</v>
      </c>
      <c r="Y469" s="576">
        <f t="shared" si="71"/>
        <v>0</v>
      </c>
      <c r="Z469" s="576">
        <f t="shared" si="72"/>
        <v>0</v>
      </c>
      <c r="AA469" s="576">
        <f t="shared" si="73"/>
        <v>0</v>
      </c>
      <c r="AB469" s="553"/>
      <c r="AC469" s="553"/>
      <c r="AD469" s="553"/>
      <c r="AE469" s="553"/>
      <c r="AF469" s="553"/>
      <c r="AG469" s="553"/>
      <c r="AH469" s="553"/>
      <c r="AI469" s="397"/>
      <c r="AJ469" s="555"/>
      <c r="AK469" s="576">
        <f t="shared" si="74"/>
        <v>0</v>
      </c>
      <c r="AL469" s="576">
        <f t="shared" si="75"/>
        <v>0</v>
      </c>
      <c r="AM469" s="599"/>
      <c r="AN469" s="599"/>
      <c r="AO469" s="553"/>
      <c r="AP469" s="553"/>
      <c r="AQ469" s="553"/>
      <c r="AR469" s="553"/>
      <c r="AS469" s="397"/>
      <c r="AT469" s="397"/>
      <c r="AU469" s="397"/>
      <c r="AV469" s="397"/>
      <c r="AW469" s="397"/>
      <c r="AX469" s="397"/>
      <c r="AY469" s="397"/>
      <c r="AZ469" s="397"/>
      <c r="BA469" s="397"/>
      <c r="BB469" s="397"/>
      <c r="BC469" s="397"/>
      <c r="BD469" s="553"/>
      <c r="BE469" s="397"/>
      <c r="BF469" s="397"/>
      <c r="BG469" s="397"/>
      <c r="BH469" s="397"/>
    </row>
    <row r="470" spans="2:60" x14ac:dyDescent="0.35">
      <c r="B470" s="319"/>
      <c r="C470" s="147"/>
      <c r="D470" s="147"/>
      <c r="E470" s="320"/>
      <c r="F470" s="321"/>
      <c r="G470" s="149"/>
      <c r="H470" s="148"/>
      <c r="I470" s="148"/>
      <c r="J470" s="322"/>
      <c r="K470" s="324" t="str">
        <f>IFERROR(INDEX(Lookup!$G$3:$G$6,MATCH(J470,Lookup!$F$3:$F$6,0)),"")</f>
        <v/>
      </c>
      <c r="L470" s="323"/>
      <c r="M470" s="322"/>
      <c r="N470" s="846">
        <f t="shared" si="68"/>
        <v>0</v>
      </c>
      <c r="O470" s="325">
        <f t="shared" si="69"/>
        <v>0</v>
      </c>
      <c r="P470" s="847">
        <f>IF(I470&lt;INDEX(Lookup!$U$2:$U$10,MATCH($D$48,Lookup!$S$2:$S$10,0)),0,IF(U470="X",0,IFERROR(L470*50,0)))</f>
        <v>0</v>
      </c>
      <c r="Q470" s="326">
        <f>IF(I470&lt;INDEX(Lookup!$U$2:$U$10,MATCH($D$48,Lookup!$S$2:$S$10,0)),0,IF(U470="X",0,IFERROR(P470*K470,0)))</f>
        <v>0</v>
      </c>
      <c r="R470" s="326">
        <v>0</v>
      </c>
      <c r="S470" s="424">
        <v>0</v>
      </c>
      <c r="T470" s="322"/>
      <c r="U470" s="143"/>
      <c r="V470" s="397"/>
      <c r="W470" s="555"/>
      <c r="X470" s="576">
        <f t="shared" si="70"/>
        <v>0</v>
      </c>
      <c r="Y470" s="576">
        <f t="shared" si="71"/>
        <v>0</v>
      </c>
      <c r="Z470" s="576">
        <f t="shared" si="72"/>
        <v>0</v>
      </c>
      <c r="AA470" s="576">
        <f t="shared" si="73"/>
        <v>0</v>
      </c>
      <c r="AB470" s="553"/>
      <c r="AC470" s="553"/>
      <c r="AD470" s="553"/>
      <c r="AE470" s="553"/>
      <c r="AF470" s="553"/>
      <c r="AG470" s="553"/>
      <c r="AH470" s="553"/>
      <c r="AI470" s="397"/>
      <c r="AJ470" s="555"/>
      <c r="AK470" s="576">
        <f t="shared" si="74"/>
        <v>0</v>
      </c>
      <c r="AL470" s="576">
        <f t="shared" si="75"/>
        <v>0</v>
      </c>
      <c r="AM470" s="599"/>
      <c r="AN470" s="599"/>
      <c r="AO470" s="553"/>
      <c r="AP470" s="553"/>
      <c r="AQ470" s="553"/>
      <c r="AR470" s="553"/>
      <c r="AS470" s="397"/>
      <c r="AT470" s="397"/>
      <c r="AU470" s="397"/>
      <c r="AV470" s="397"/>
      <c r="AW470" s="397"/>
      <c r="AX470" s="397"/>
      <c r="AY470" s="397"/>
      <c r="AZ470" s="397"/>
      <c r="BA470" s="397"/>
      <c r="BB470" s="397"/>
      <c r="BC470" s="397"/>
      <c r="BD470" s="553"/>
      <c r="BE470" s="397"/>
      <c r="BF470" s="397"/>
      <c r="BG470" s="397"/>
      <c r="BH470" s="397"/>
    </row>
    <row r="471" spans="2:60" x14ac:dyDescent="0.35">
      <c r="B471" s="319"/>
      <c r="C471" s="147"/>
      <c r="D471" s="147"/>
      <c r="E471" s="320"/>
      <c r="F471" s="321"/>
      <c r="G471" s="149"/>
      <c r="H471" s="148"/>
      <c r="I471" s="148"/>
      <c r="J471" s="322"/>
      <c r="K471" s="324" t="str">
        <f>IFERROR(INDEX(Lookup!$G$3:$G$6,MATCH(J471,Lookup!$F$3:$F$6,0)),"")</f>
        <v/>
      </c>
      <c r="L471" s="323"/>
      <c r="M471" s="322"/>
      <c r="N471" s="846">
        <f t="shared" si="68"/>
        <v>0</v>
      </c>
      <c r="O471" s="325">
        <f t="shared" si="69"/>
        <v>0</v>
      </c>
      <c r="P471" s="847">
        <f>IF(I471&lt;INDEX(Lookup!$U$2:$U$10,MATCH($D$48,Lookup!$S$2:$S$10,0)),0,IF(U471="X",0,IFERROR(L471*50,0)))</f>
        <v>0</v>
      </c>
      <c r="Q471" s="326">
        <f>IF(I471&lt;INDEX(Lookup!$U$2:$U$10,MATCH($D$48,Lookup!$S$2:$S$10,0)),0,IF(U471="X",0,IFERROR(P471*K471,0)))</f>
        <v>0</v>
      </c>
      <c r="R471" s="326">
        <v>0</v>
      </c>
      <c r="S471" s="424">
        <v>0</v>
      </c>
      <c r="T471" s="322"/>
      <c r="U471" s="143"/>
      <c r="V471" s="397"/>
      <c r="W471" s="555"/>
      <c r="X471" s="576">
        <f t="shared" si="70"/>
        <v>0</v>
      </c>
      <c r="Y471" s="576">
        <f t="shared" si="71"/>
        <v>0</v>
      </c>
      <c r="Z471" s="576">
        <f t="shared" si="72"/>
        <v>0</v>
      </c>
      <c r="AA471" s="576">
        <f t="shared" si="73"/>
        <v>0</v>
      </c>
      <c r="AB471" s="553"/>
      <c r="AC471" s="553"/>
      <c r="AD471" s="553"/>
      <c r="AE471" s="553"/>
      <c r="AF471" s="553"/>
      <c r="AG471" s="553"/>
      <c r="AH471" s="553"/>
      <c r="AI471" s="397"/>
      <c r="AJ471" s="555"/>
      <c r="AK471" s="576">
        <f t="shared" si="74"/>
        <v>0</v>
      </c>
      <c r="AL471" s="576">
        <f t="shared" si="75"/>
        <v>0</v>
      </c>
      <c r="AM471" s="599"/>
      <c r="AN471" s="599"/>
      <c r="AO471" s="553"/>
      <c r="AP471" s="553"/>
      <c r="AQ471" s="553"/>
      <c r="AR471" s="553"/>
      <c r="AS471" s="397"/>
      <c r="AT471" s="397"/>
      <c r="AU471" s="397"/>
      <c r="AV471" s="397"/>
      <c r="AW471" s="397"/>
      <c r="AX471" s="397"/>
      <c r="AY471" s="397"/>
      <c r="AZ471" s="397"/>
      <c r="BA471" s="397"/>
      <c r="BB471" s="397"/>
      <c r="BC471" s="397"/>
      <c r="BD471" s="553"/>
      <c r="BE471" s="397"/>
      <c r="BF471" s="397"/>
      <c r="BG471" s="397"/>
      <c r="BH471" s="397"/>
    </row>
    <row r="472" spans="2:60" x14ac:dyDescent="0.35">
      <c r="B472" s="319"/>
      <c r="C472" s="147"/>
      <c r="D472" s="147"/>
      <c r="E472" s="320"/>
      <c r="F472" s="321"/>
      <c r="G472" s="149"/>
      <c r="H472" s="148"/>
      <c r="I472" s="148"/>
      <c r="J472" s="322"/>
      <c r="K472" s="324" t="str">
        <f>IFERROR(INDEX(Lookup!$G$3:$G$6,MATCH(J472,Lookup!$F$3:$F$6,0)),"")</f>
        <v/>
      </c>
      <c r="L472" s="323"/>
      <c r="M472" s="322"/>
      <c r="N472" s="846">
        <f t="shared" si="68"/>
        <v>0</v>
      </c>
      <c r="O472" s="325">
        <f t="shared" si="69"/>
        <v>0</v>
      </c>
      <c r="P472" s="847">
        <f>IF(I472&lt;INDEX(Lookup!$U$2:$U$10,MATCH($D$48,Lookup!$S$2:$S$10,0)),0,IF(U472="X",0,IFERROR(L472*50,0)))</f>
        <v>0</v>
      </c>
      <c r="Q472" s="326">
        <f>IF(I472&lt;INDEX(Lookup!$U$2:$U$10,MATCH($D$48,Lookup!$S$2:$S$10,0)),0,IF(U472="X",0,IFERROR(P472*K472,0)))</f>
        <v>0</v>
      </c>
      <c r="R472" s="326">
        <v>0</v>
      </c>
      <c r="S472" s="424">
        <v>0</v>
      </c>
      <c r="T472" s="322"/>
      <c r="U472" s="143"/>
      <c r="V472" s="397"/>
      <c r="W472" s="555"/>
      <c r="X472" s="576">
        <f t="shared" si="70"/>
        <v>0</v>
      </c>
      <c r="Y472" s="576">
        <f t="shared" si="71"/>
        <v>0</v>
      </c>
      <c r="Z472" s="576">
        <f t="shared" si="72"/>
        <v>0</v>
      </c>
      <c r="AA472" s="576">
        <f t="shared" si="73"/>
        <v>0</v>
      </c>
      <c r="AB472" s="553"/>
      <c r="AC472" s="553"/>
      <c r="AD472" s="553"/>
      <c r="AE472" s="553"/>
      <c r="AF472" s="553"/>
      <c r="AG472" s="553"/>
      <c r="AH472" s="553"/>
      <c r="AI472" s="397"/>
      <c r="AJ472" s="555"/>
      <c r="AK472" s="576">
        <f t="shared" si="74"/>
        <v>0</v>
      </c>
      <c r="AL472" s="576">
        <f t="shared" si="75"/>
        <v>0</v>
      </c>
      <c r="AM472" s="599"/>
      <c r="AN472" s="599"/>
      <c r="AO472" s="553"/>
      <c r="AP472" s="553"/>
      <c r="AQ472" s="553"/>
      <c r="AR472" s="553"/>
      <c r="AS472" s="397"/>
      <c r="AT472" s="397"/>
      <c r="AU472" s="397"/>
      <c r="AV472" s="397"/>
      <c r="AW472" s="397"/>
      <c r="AX472" s="397"/>
      <c r="AY472" s="397"/>
      <c r="AZ472" s="397"/>
      <c r="BA472" s="397"/>
      <c r="BB472" s="397"/>
      <c r="BC472" s="397"/>
      <c r="BD472" s="553"/>
      <c r="BE472" s="397"/>
      <c r="BF472" s="397"/>
      <c r="BG472" s="397"/>
      <c r="BH472" s="397"/>
    </row>
    <row r="473" spans="2:60" x14ac:dyDescent="0.35">
      <c r="B473" s="319"/>
      <c r="C473" s="147"/>
      <c r="D473" s="147"/>
      <c r="E473" s="320"/>
      <c r="F473" s="321"/>
      <c r="G473" s="149"/>
      <c r="H473" s="148"/>
      <c r="I473" s="148"/>
      <c r="J473" s="322"/>
      <c r="K473" s="324" t="str">
        <f>IFERROR(INDEX(Lookup!$G$3:$G$6,MATCH(J473,Lookup!$F$3:$F$6,0)),"")</f>
        <v/>
      </c>
      <c r="L473" s="323"/>
      <c r="M473" s="322"/>
      <c r="N473" s="846">
        <f t="shared" si="68"/>
        <v>0</v>
      </c>
      <c r="O473" s="325">
        <f t="shared" si="69"/>
        <v>0</v>
      </c>
      <c r="P473" s="847">
        <f>IF(I473&lt;INDEX(Lookup!$U$2:$U$10,MATCH($D$48,Lookup!$S$2:$S$10,0)),0,IF(U473="X",0,IFERROR(L473*50,0)))</f>
        <v>0</v>
      </c>
      <c r="Q473" s="326">
        <f>IF(I473&lt;INDEX(Lookup!$U$2:$U$10,MATCH($D$48,Lookup!$S$2:$S$10,0)),0,IF(U473="X",0,IFERROR(P473*K473,0)))</f>
        <v>0</v>
      </c>
      <c r="R473" s="326">
        <v>0</v>
      </c>
      <c r="S473" s="424">
        <v>0</v>
      </c>
      <c r="T473" s="322"/>
      <c r="U473" s="143"/>
      <c r="V473" s="397"/>
      <c r="W473" s="555"/>
      <c r="X473" s="576">
        <f t="shared" si="70"/>
        <v>0</v>
      </c>
      <c r="Y473" s="576">
        <f t="shared" si="71"/>
        <v>0</v>
      </c>
      <c r="Z473" s="576">
        <f t="shared" si="72"/>
        <v>0</v>
      </c>
      <c r="AA473" s="576">
        <f t="shared" si="73"/>
        <v>0</v>
      </c>
      <c r="AB473" s="553"/>
      <c r="AC473" s="553"/>
      <c r="AD473" s="553"/>
      <c r="AE473" s="553"/>
      <c r="AF473" s="553"/>
      <c r="AG473" s="553"/>
      <c r="AH473" s="553"/>
      <c r="AI473" s="397"/>
      <c r="AJ473" s="555"/>
      <c r="AK473" s="576">
        <f t="shared" si="74"/>
        <v>0</v>
      </c>
      <c r="AL473" s="576">
        <f t="shared" si="75"/>
        <v>0</v>
      </c>
      <c r="AM473" s="599"/>
      <c r="AN473" s="599"/>
      <c r="AO473" s="553"/>
      <c r="AP473" s="553"/>
      <c r="AQ473" s="553"/>
      <c r="AR473" s="553"/>
      <c r="AS473" s="397"/>
      <c r="AT473" s="397"/>
      <c r="AU473" s="397"/>
      <c r="AV473" s="397"/>
      <c r="AW473" s="397"/>
      <c r="AX473" s="397"/>
      <c r="AY473" s="397"/>
      <c r="AZ473" s="397"/>
      <c r="BA473" s="397"/>
      <c r="BB473" s="397"/>
      <c r="BC473" s="397"/>
      <c r="BD473" s="553"/>
      <c r="BE473" s="397"/>
      <c r="BF473" s="397"/>
      <c r="BG473" s="397"/>
      <c r="BH473" s="397"/>
    </row>
    <row r="474" spans="2:60" x14ac:dyDescent="0.35">
      <c r="B474" s="319"/>
      <c r="C474" s="147"/>
      <c r="D474" s="147"/>
      <c r="E474" s="320"/>
      <c r="F474" s="321"/>
      <c r="G474" s="149"/>
      <c r="H474" s="148"/>
      <c r="I474" s="148"/>
      <c r="J474" s="322"/>
      <c r="K474" s="324" t="str">
        <f>IFERROR(INDEX(Lookup!$G$3:$G$6,MATCH(J474,Lookup!$F$3:$F$6,0)),"")</f>
        <v/>
      </c>
      <c r="L474" s="323"/>
      <c r="M474" s="322"/>
      <c r="N474" s="846">
        <f t="shared" si="68"/>
        <v>0</v>
      </c>
      <c r="O474" s="325">
        <f t="shared" si="69"/>
        <v>0</v>
      </c>
      <c r="P474" s="847">
        <f>IF(I474&lt;INDEX(Lookup!$U$2:$U$10,MATCH($D$48,Lookup!$S$2:$S$10,0)),0,IF(U474="X",0,IFERROR(L474*50,0)))</f>
        <v>0</v>
      </c>
      <c r="Q474" s="326">
        <f>IF(I474&lt;INDEX(Lookup!$U$2:$U$10,MATCH($D$48,Lookup!$S$2:$S$10,0)),0,IF(U474="X",0,IFERROR(P474*K474,0)))</f>
        <v>0</v>
      </c>
      <c r="R474" s="326">
        <v>0</v>
      </c>
      <c r="S474" s="424">
        <v>0</v>
      </c>
      <c r="T474" s="322"/>
      <c r="U474" s="143"/>
      <c r="V474" s="397"/>
      <c r="W474" s="555"/>
      <c r="X474" s="576">
        <f t="shared" si="70"/>
        <v>0</v>
      </c>
      <c r="Y474" s="576">
        <f t="shared" si="71"/>
        <v>0</v>
      </c>
      <c r="Z474" s="576">
        <f t="shared" si="72"/>
        <v>0</v>
      </c>
      <c r="AA474" s="576">
        <f t="shared" si="73"/>
        <v>0</v>
      </c>
      <c r="AB474" s="553"/>
      <c r="AC474" s="553"/>
      <c r="AD474" s="553"/>
      <c r="AE474" s="553"/>
      <c r="AF474" s="553"/>
      <c r="AG474" s="553"/>
      <c r="AH474" s="553"/>
      <c r="AI474" s="397"/>
      <c r="AJ474" s="555"/>
      <c r="AK474" s="576">
        <f t="shared" si="74"/>
        <v>0</v>
      </c>
      <c r="AL474" s="576">
        <f t="shared" si="75"/>
        <v>0</v>
      </c>
      <c r="AM474" s="599"/>
      <c r="AN474" s="599"/>
      <c r="AO474" s="553"/>
      <c r="AP474" s="553"/>
      <c r="AQ474" s="553"/>
      <c r="AR474" s="553"/>
      <c r="AS474" s="397"/>
      <c r="AT474" s="397"/>
      <c r="AU474" s="397"/>
      <c r="AV474" s="397"/>
      <c r="AW474" s="397"/>
      <c r="AX474" s="397"/>
      <c r="AY474" s="397"/>
      <c r="AZ474" s="397"/>
      <c r="BA474" s="397"/>
      <c r="BB474" s="397"/>
      <c r="BC474" s="397"/>
      <c r="BD474" s="553"/>
      <c r="BE474" s="397"/>
      <c r="BF474" s="397"/>
      <c r="BG474" s="397"/>
      <c r="BH474" s="397"/>
    </row>
    <row r="475" spans="2:60" x14ac:dyDescent="0.35">
      <c r="B475" s="319"/>
      <c r="C475" s="147"/>
      <c r="D475" s="147"/>
      <c r="E475" s="320"/>
      <c r="F475" s="321"/>
      <c r="G475" s="149"/>
      <c r="H475" s="148"/>
      <c r="I475" s="148"/>
      <c r="J475" s="322"/>
      <c r="K475" s="324" t="str">
        <f>IFERROR(INDEX(Lookup!$G$3:$G$6,MATCH(J475,Lookup!$F$3:$F$6,0)),"")</f>
        <v/>
      </c>
      <c r="L475" s="323"/>
      <c r="M475" s="322"/>
      <c r="N475" s="846">
        <f t="shared" si="68"/>
        <v>0</v>
      </c>
      <c r="O475" s="325">
        <f t="shared" si="69"/>
        <v>0</v>
      </c>
      <c r="P475" s="847">
        <f>IF(I475&lt;INDEX(Lookup!$U$2:$U$10,MATCH($D$48,Lookup!$S$2:$S$10,0)),0,IF(U475="X",0,IFERROR(L475*50,0)))</f>
        <v>0</v>
      </c>
      <c r="Q475" s="326">
        <f>IF(I475&lt;INDEX(Lookup!$U$2:$U$10,MATCH($D$48,Lookup!$S$2:$S$10,0)),0,IF(U475="X",0,IFERROR(P475*K475,0)))</f>
        <v>0</v>
      </c>
      <c r="R475" s="326">
        <v>0</v>
      </c>
      <c r="S475" s="424">
        <v>0</v>
      </c>
      <c r="T475" s="322"/>
      <c r="U475" s="143"/>
      <c r="V475" s="397"/>
      <c r="W475" s="555"/>
      <c r="X475" s="576">
        <f t="shared" si="70"/>
        <v>0</v>
      </c>
      <c r="Y475" s="576">
        <f t="shared" si="71"/>
        <v>0</v>
      </c>
      <c r="Z475" s="576">
        <f t="shared" si="72"/>
        <v>0</v>
      </c>
      <c r="AA475" s="576">
        <f t="shared" si="73"/>
        <v>0</v>
      </c>
      <c r="AB475" s="553"/>
      <c r="AC475" s="553"/>
      <c r="AD475" s="553"/>
      <c r="AE475" s="553"/>
      <c r="AF475" s="553"/>
      <c r="AG475" s="553"/>
      <c r="AH475" s="553"/>
      <c r="AI475" s="397"/>
      <c r="AJ475" s="555"/>
      <c r="AK475" s="576">
        <f t="shared" si="74"/>
        <v>0</v>
      </c>
      <c r="AL475" s="576">
        <f t="shared" si="75"/>
        <v>0</v>
      </c>
      <c r="AM475" s="599"/>
      <c r="AN475" s="599"/>
      <c r="AO475" s="553"/>
      <c r="AP475" s="553"/>
      <c r="AQ475" s="553"/>
      <c r="AR475" s="553"/>
      <c r="AS475" s="397"/>
      <c r="AT475" s="397"/>
      <c r="AU475" s="397"/>
      <c r="AV475" s="397"/>
      <c r="AW475" s="397"/>
      <c r="AX475" s="397"/>
      <c r="AY475" s="397"/>
      <c r="AZ475" s="397"/>
      <c r="BA475" s="397"/>
      <c r="BB475" s="397"/>
      <c r="BC475" s="397"/>
      <c r="BD475" s="553"/>
      <c r="BE475" s="397"/>
      <c r="BF475" s="397"/>
      <c r="BG475" s="397"/>
      <c r="BH475" s="397"/>
    </row>
    <row r="476" spans="2:60" x14ac:dyDescent="0.35">
      <c r="B476" s="319"/>
      <c r="C476" s="147"/>
      <c r="D476" s="147"/>
      <c r="E476" s="320"/>
      <c r="F476" s="321"/>
      <c r="G476" s="149"/>
      <c r="H476" s="148"/>
      <c r="I476" s="148"/>
      <c r="J476" s="322"/>
      <c r="K476" s="324" t="str">
        <f>IFERROR(INDEX(Lookup!$G$3:$G$6,MATCH(J476,Lookup!$F$3:$F$6,0)),"")</f>
        <v/>
      </c>
      <c r="L476" s="323"/>
      <c r="M476" s="322"/>
      <c r="N476" s="846">
        <f t="shared" si="68"/>
        <v>0</v>
      </c>
      <c r="O476" s="325">
        <f t="shared" si="69"/>
        <v>0</v>
      </c>
      <c r="P476" s="847">
        <f>IF(I476&lt;INDEX(Lookup!$U$2:$U$10,MATCH($D$48,Lookup!$S$2:$S$10,0)),0,IF(U476="X",0,IFERROR(L476*50,0)))</f>
        <v>0</v>
      </c>
      <c r="Q476" s="326">
        <f>IF(I476&lt;INDEX(Lookup!$U$2:$U$10,MATCH($D$48,Lookup!$S$2:$S$10,0)),0,IF(U476="X",0,IFERROR(P476*K476,0)))</f>
        <v>0</v>
      </c>
      <c r="R476" s="326">
        <v>0</v>
      </c>
      <c r="S476" s="424">
        <v>0</v>
      </c>
      <c r="T476" s="322"/>
      <c r="U476" s="143"/>
      <c r="V476" s="397"/>
      <c r="W476" s="555"/>
      <c r="X476" s="576">
        <f t="shared" si="70"/>
        <v>0</v>
      </c>
      <c r="Y476" s="576">
        <f t="shared" si="71"/>
        <v>0</v>
      </c>
      <c r="Z476" s="576">
        <f t="shared" si="72"/>
        <v>0</v>
      </c>
      <c r="AA476" s="576">
        <f t="shared" si="73"/>
        <v>0</v>
      </c>
      <c r="AB476" s="553"/>
      <c r="AC476" s="553"/>
      <c r="AD476" s="553"/>
      <c r="AE476" s="553"/>
      <c r="AF476" s="553"/>
      <c r="AG476" s="553"/>
      <c r="AH476" s="553"/>
      <c r="AI476" s="397"/>
      <c r="AJ476" s="555"/>
      <c r="AK476" s="576">
        <f t="shared" si="74"/>
        <v>0</v>
      </c>
      <c r="AL476" s="576">
        <f t="shared" si="75"/>
        <v>0</v>
      </c>
      <c r="AM476" s="599"/>
      <c r="AN476" s="599"/>
      <c r="AO476" s="553"/>
      <c r="AP476" s="553"/>
      <c r="AQ476" s="553"/>
      <c r="AR476" s="553"/>
      <c r="AS476" s="397"/>
      <c r="AT476" s="397"/>
      <c r="AU476" s="397"/>
      <c r="AV476" s="397"/>
      <c r="AW476" s="397"/>
      <c r="AX476" s="397"/>
      <c r="AY476" s="397"/>
      <c r="AZ476" s="397"/>
      <c r="BA476" s="397"/>
      <c r="BB476" s="397"/>
      <c r="BC476" s="397"/>
      <c r="BD476" s="553"/>
      <c r="BE476" s="397"/>
      <c r="BF476" s="397"/>
      <c r="BG476" s="397"/>
      <c r="BH476" s="397"/>
    </row>
    <row r="477" spans="2:60" x14ac:dyDescent="0.35">
      <c r="B477" s="319"/>
      <c r="C477" s="147"/>
      <c r="D477" s="147"/>
      <c r="E477" s="320"/>
      <c r="F477" s="321"/>
      <c r="G477" s="149"/>
      <c r="H477" s="148"/>
      <c r="I477" s="148"/>
      <c r="J477" s="322"/>
      <c r="K477" s="324" t="str">
        <f>IFERROR(INDEX(Lookup!$G$3:$G$6,MATCH(J477,Lookup!$F$3:$F$6,0)),"")</f>
        <v/>
      </c>
      <c r="L477" s="323"/>
      <c r="M477" s="322"/>
      <c r="N477" s="846">
        <f t="shared" si="68"/>
        <v>0</v>
      </c>
      <c r="O477" s="325">
        <f t="shared" si="69"/>
        <v>0</v>
      </c>
      <c r="P477" s="847">
        <f>IF(I477&lt;INDEX(Lookup!$U$2:$U$10,MATCH($D$48,Lookup!$S$2:$S$10,0)),0,IF(U477="X",0,IFERROR(L477*50,0)))</f>
        <v>0</v>
      </c>
      <c r="Q477" s="326">
        <f>IF(I477&lt;INDEX(Lookup!$U$2:$U$10,MATCH($D$48,Lookup!$S$2:$S$10,0)),0,IF(U477="X",0,IFERROR(P477*K477,0)))</f>
        <v>0</v>
      </c>
      <c r="R477" s="326">
        <v>0</v>
      </c>
      <c r="S477" s="424">
        <v>0</v>
      </c>
      <c r="T477" s="322"/>
      <c r="U477" s="143"/>
      <c r="V477" s="397"/>
      <c r="W477" s="555"/>
      <c r="X477" s="576">
        <f t="shared" si="70"/>
        <v>0</v>
      </c>
      <c r="Y477" s="576">
        <f t="shared" si="71"/>
        <v>0</v>
      </c>
      <c r="Z477" s="576">
        <f t="shared" si="72"/>
        <v>0</v>
      </c>
      <c r="AA477" s="576">
        <f t="shared" si="73"/>
        <v>0</v>
      </c>
      <c r="AB477" s="553"/>
      <c r="AC477" s="553"/>
      <c r="AD477" s="553"/>
      <c r="AE477" s="553"/>
      <c r="AF477" s="553"/>
      <c r="AG477" s="553"/>
      <c r="AH477" s="553"/>
      <c r="AI477" s="397"/>
      <c r="AJ477" s="555"/>
      <c r="AK477" s="576">
        <f t="shared" si="74"/>
        <v>0</v>
      </c>
      <c r="AL477" s="576">
        <f t="shared" si="75"/>
        <v>0</v>
      </c>
      <c r="AM477" s="599"/>
      <c r="AN477" s="599"/>
      <c r="AO477" s="553"/>
      <c r="AP477" s="553"/>
      <c r="AQ477" s="553"/>
      <c r="AR477" s="553"/>
      <c r="AS477" s="397"/>
      <c r="AT477" s="397"/>
      <c r="AU477" s="397"/>
      <c r="AV477" s="397"/>
      <c r="AW477" s="397"/>
      <c r="AX477" s="397"/>
      <c r="AY477" s="397"/>
      <c r="AZ477" s="397"/>
      <c r="BA477" s="397"/>
      <c r="BB477" s="397"/>
      <c r="BC477" s="397"/>
      <c r="BD477" s="553"/>
      <c r="BE477" s="397"/>
      <c r="BF477" s="397"/>
      <c r="BG477" s="397"/>
      <c r="BH477" s="397"/>
    </row>
    <row r="478" spans="2:60" x14ac:dyDescent="0.35">
      <c r="B478" s="319"/>
      <c r="C478" s="147"/>
      <c r="D478" s="147"/>
      <c r="E478" s="320"/>
      <c r="F478" s="321"/>
      <c r="G478" s="149"/>
      <c r="H478" s="148"/>
      <c r="I478" s="148"/>
      <c r="J478" s="322"/>
      <c r="K478" s="324" t="str">
        <f>IFERROR(INDEX(Lookup!$G$3:$G$6,MATCH(J478,Lookup!$F$3:$F$6,0)),"")</f>
        <v/>
      </c>
      <c r="L478" s="323"/>
      <c r="M478" s="322"/>
      <c r="N478" s="846">
        <f t="shared" si="68"/>
        <v>0</v>
      </c>
      <c r="O478" s="325">
        <f t="shared" si="69"/>
        <v>0</v>
      </c>
      <c r="P478" s="847">
        <f>IF(I478&lt;INDEX(Lookup!$U$2:$U$10,MATCH($D$48,Lookup!$S$2:$S$10,0)),0,IF(U478="X",0,IFERROR(L478*50,0)))</f>
        <v>0</v>
      </c>
      <c r="Q478" s="326">
        <f>IF(I478&lt;INDEX(Lookup!$U$2:$U$10,MATCH($D$48,Lookup!$S$2:$S$10,0)),0,IF(U478="X",0,IFERROR(P478*K478,0)))</f>
        <v>0</v>
      </c>
      <c r="R478" s="326">
        <v>0</v>
      </c>
      <c r="S478" s="424">
        <v>0</v>
      </c>
      <c r="T478" s="322"/>
      <c r="U478" s="143"/>
      <c r="V478" s="397"/>
      <c r="W478" s="555"/>
      <c r="X478" s="576">
        <f t="shared" si="70"/>
        <v>0</v>
      </c>
      <c r="Y478" s="576">
        <f t="shared" si="71"/>
        <v>0</v>
      </c>
      <c r="Z478" s="576">
        <f t="shared" si="72"/>
        <v>0</v>
      </c>
      <c r="AA478" s="576">
        <f t="shared" si="73"/>
        <v>0</v>
      </c>
      <c r="AB478" s="553"/>
      <c r="AC478" s="553"/>
      <c r="AD478" s="553"/>
      <c r="AE478" s="553"/>
      <c r="AF478" s="553"/>
      <c r="AG478" s="553"/>
      <c r="AH478" s="553"/>
      <c r="AI478" s="397"/>
      <c r="AJ478" s="555"/>
      <c r="AK478" s="576">
        <f t="shared" si="74"/>
        <v>0</v>
      </c>
      <c r="AL478" s="576">
        <f t="shared" si="75"/>
        <v>0</v>
      </c>
      <c r="AM478" s="599"/>
      <c r="AN478" s="599"/>
      <c r="AO478" s="553"/>
      <c r="AP478" s="553"/>
      <c r="AQ478" s="553"/>
      <c r="AR478" s="553"/>
      <c r="AS478" s="397"/>
      <c r="AT478" s="397"/>
      <c r="AU478" s="397"/>
      <c r="AV478" s="397"/>
      <c r="AW478" s="397"/>
      <c r="AX478" s="397"/>
      <c r="AY478" s="397"/>
      <c r="AZ478" s="397"/>
      <c r="BA478" s="397"/>
      <c r="BB478" s="397"/>
      <c r="BC478" s="397"/>
      <c r="BD478" s="553"/>
      <c r="BE478" s="397"/>
      <c r="BF478" s="397"/>
      <c r="BG478" s="397"/>
      <c r="BH478" s="397"/>
    </row>
    <row r="479" spans="2:60" x14ac:dyDescent="0.35">
      <c r="B479" s="319"/>
      <c r="C479" s="147"/>
      <c r="D479" s="147"/>
      <c r="E479" s="320"/>
      <c r="F479" s="321"/>
      <c r="G479" s="149"/>
      <c r="H479" s="148"/>
      <c r="I479" s="148"/>
      <c r="J479" s="322"/>
      <c r="K479" s="324" t="str">
        <f>IFERROR(INDEX(Lookup!$G$3:$G$6,MATCH(J479,Lookup!$F$3:$F$6,0)),"")</f>
        <v/>
      </c>
      <c r="L479" s="323"/>
      <c r="M479" s="322"/>
      <c r="N479" s="846">
        <f t="shared" si="68"/>
        <v>0</v>
      </c>
      <c r="O479" s="325">
        <f t="shared" si="69"/>
        <v>0</v>
      </c>
      <c r="P479" s="847">
        <f>IF(I479&lt;INDEX(Lookup!$U$2:$U$10,MATCH($D$48,Lookup!$S$2:$S$10,0)),0,IF(U479="X",0,IFERROR(L479*50,0)))</f>
        <v>0</v>
      </c>
      <c r="Q479" s="326">
        <f>IF(I479&lt;INDEX(Lookup!$U$2:$U$10,MATCH($D$48,Lookup!$S$2:$S$10,0)),0,IF(U479="X",0,IFERROR(P479*K479,0)))</f>
        <v>0</v>
      </c>
      <c r="R479" s="326">
        <v>0</v>
      </c>
      <c r="S479" s="424">
        <v>0</v>
      </c>
      <c r="T479" s="322"/>
      <c r="U479" s="143"/>
      <c r="V479" s="397"/>
      <c r="W479" s="555"/>
      <c r="X479" s="576">
        <f t="shared" si="70"/>
        <v>0</v>
      </c>
      <c r="Y479" s="576">
        <f t="shared" si="71"/>
        <v>0</v>
      </c>
      <c r="Z479" s="576">
        <f t="shared" si="72"/>
        <v>0</v>
      </c>
      <c r="AA479" s="576">
        <f t="shared" si="73"/>
        <v>0</v>
      </c>
      <c r="AB479" s="553"/>
      <c r="AC479" s="553"/>
      <c r="AD479" s="553"/>
      <c r="AE479" s="553"/>
      <c r="AF479" s="553"/>
      <c r="AG479" s="553"/>
      <c r="AH479" s="553"/>
      <c r="AI479" s="397"/>
      <c r="AJ479" s="555"/>
      <c r="AK479" s="576">
        <f t="shared" si="74"/>
        <v>0</v>
      </c>
      <c r="AL479" s="576">
        <f t="shared" si="75"/>
        <v>0</v>
      </c>
      <c r="AM479" s="599"/>
      <c r="AN479" s="599"/>
      <c r="AO479" s="553"/>
      <c r="AP479" s="553"/>
      <c r="AQ479" s="553"/>
      <c r="AR479" s="553"/>
      <c r="AS479" s="397"/>
      <c r="AT479" s="397"/>
      <c r="AU479" s="397"/>
      <c r="AV479" s="397"/>
      <c r="AW479" s="397"/>
      <c r="AX479" s="397"/>
      <c r="AY479" s="397"/>
      <c r="AZ479" s="397"/>
      <c r="BA479" s="397"/>
      <c r="BB479" s="397"/>
      <c r="BC479" s="397"/>
      <c r="BD479" s="553"/>
      <c r="BE479" s="397"/>
      <c r="BF479" s="397"/>
      <c r="BG479" s="397"/>
      <c r="BH479" s="397"/>
    </row>
    <row r="480" spans="2:60" x14ac:dyDescent="0.35">
      <c r="B480" s="319"/>
      <c r="C480" s="147"/>
      <c r="D480" s="147"/>
      <c r="E480" s="320"/>
      <c r="F480" s="321"/>
      <c r="G480" s="149"/>
      <c r="H480" s="148"/>
      <c r="I480" s="148"/>
      <c r="J480" s="322"/>
      <c r="K480" s="324" t="str">
        <f>IFERROR(INDEX(Lookup!$G$3:$G$6,MATCH(J480,Lookup!$F$3:$F$6,0)),"")</f>
        <v/>
      </c>
      <c r="L480" s="323"/>
      <c r="M480" s="322"/>
      <c r="N480" s="846">
        <f t="shared" si="68"/>
        <v>0</v>
      </c>
      <c r="O480" s="325">
        <f t="shared" si="69"/>
        <v>0</v>
      </c>
      <c r="P480" s="847">
        <f>IF(I480&lt;INDEX(Lookup!$U$2:$U$10,MATCH($D$48,Lookup!$S$2:$S$10,0)),0,IF(U480="X",0,IFERROR(L480*50,0)))</f>
        <v>0</v>
      </c>
      <c r="Q480" s="326">
        <f>IF(I480&lt;INDEX(Lookup!$U$2:$U$10,MATCH($D$48,Lookup!$S$2:$S$10,0)),0,IF(U480="X",0,IFERROR(P480*K480,0)))</f>
        <v>0</v>
      </c>
      <c r="R480" s="326">
        <v>0</v>
      </c>
      <c r="S480" s="424">
        <v>0</v>
      </c>
      <c r="T480" s="322"/>
      <c r="U480" s="143"/>
      <c r="V480" s="397"/>
      <c r="W480" s="555"/>
      <c r="X480" s="576">
        <f t="shared" si="70"/>
        <v>0</v>
      </c>
      <c r="Y480" s="576">
        <f t="shared" si="71"/>
        <v>0</v>
      </c>
      <c r="Z480" s="576">
        <f t="shared" si="72"/>
        <v>0</v>
      </c>
      <c r="AA480" s="576">
        <f t="shared" si="73"/>
        <v>0</v>
      </c>
      <c r="AB480" s="553"/>
      <c r="AC480" s="553"/>
      <c r="AD480" s="553"/>
      <c r="AE480" s="553"/>
      <c r="AF480" s="553"/>
      <c r="AG480" s="553"/>
      <c r="AH480" s="553"/>
      <c r="AI480" s="397"/>
      <c r="AJ480" s="555"/>
      <c r="AK480" s="576">
        <f t="shared" si="74"/>
        <v>0</v>
      </c>
      <c r="AL480" s="576">
        <f t="shared" si="75"/>
        <v>0</v>
      </c>
      <c r="AM480" s="599"/>
      <c r="AN480" s="599"/>
      <c r="AO480" s="553"/>
      <c r="AP480" s="553"/>
      <c r="AQ480" s="553"/>
      <c r="AR480" s="553"/>
      <c r="AS480" s="397"/>
      <c r="AT480" s="397"/>
      <c r="AU480" s="397"/>
      <c r="AV480" s="397"/>
      <c r="AW480" s="397"/>
      <c r="AX480" s="397"/>
      <c r="AY480" s="397"/>
      <c r="AZ480" s="397"/>
      <c r="BA480" s="397"/>
      <c r="BB480" s="397"/>
      <c r="BC480" s="397"/>
      <c r="BD480" s="553"/>
      <c r="BE480" s="397"/>
      <c r="BF480" s="397"/>
      <c r="BG480" s="397"/>
      <c r="BH480" s="397"/>
    </row>
    <row r="481" spans="2:60" x14ac:dyDescent="0.35">
      <c r="B481" s="319"/>
      <c r="C481" s="147"/>
      <c r="D481" s="147"/>
      <c r="E481" s="320"/>
      <c r="F481" s="321"/>
      <c r="G481" s="149"/>
      <c r="H481" s="148"/>
      <c r="I481" s="148"/>
      <c r="J481" s="322"/>
      <c r="K481" s="324" t="str">
        <f>IFERROR(INDEX(Lookup!$G$3:$G$6,MATCH(J481,Lookup!$F$3:$F$6,0)),"")</f>
        <v/>
      </c>
      <c r="L481" s="323"/>
      <c r="M481" s="322"/>
      <c r="N481" s="846">
        <f t="shared" si="68"/>
        <v>0</v>
      </c>
      <c r="O481" s="325">
        <f t="shared" si="69"/>
        <v>0</v>
      </c>
      <c r="P481" s="847">
        <f>IF(I481&lt;INDEX(Lookup!$U$2:$U$10,MATCH($D$48,Lookup!$S$2:$S$10,0)),0,IF(U481="X",0,IFERROR(L481*50,0)))</f>
        <v>0</v>
      </c>
      <c r="Q481" s="326">
        <f>IF(I481&lt;INDEX(Lookup!$U$2:$U$10,MATCH($D$48,Lookup!$S$2:$S$10,0)),0,IF(U481="X",0,IFERROR(P481*K481,0)))</f>
        <v>0</v>
      </c>
      <c r="R481" s="326">
        <v>0</v>
      </c>
      <c r="S481" s="424">
        <v>0</v>
      </c>
      <c r="T481" s="322"/>
      <c r="U481" s="143"/>
      <c r="V481" s="397"/>
      <c r="W481" s="555"/>
      <c r="X481" s="576">
        <f t="shared" si="70"/>
        <v>0</v>
      </c>
      <c r="Y481" s="576">
        <f t="shared" si="71"/>
        <v>0</v>
      </c>
      <c r="Z481" s="576">
        <f t="shared" si="72"/>
        <v>0</v>
      </c>
      <c r="AA481" s="576">
        <f t="shared" si="73"/>
        <v>0</v>
      </c>
      <c r="AB481" s="553"/>
      <c r="AC481" s="553"/>
      <c r="AD481" s="553"/>
      <c r="AE481" s="553"/>
      <c r="AF481" s="553"/>
      <c r="AG481" s="553"/>
      <c r="AH481" s="553"/>
      <c r="AI481" s="397"/>
      <c r="AJ481" s="555"/>
      <c r="AK481" s="576">
        <f t="shared" si="74"/>
        <v>0</v>
      </c>
      <c r="AL481" s="576">
        <f t="shared" si="75"/>
        <v>0</v>
      </c>
      <c r="AM481" s="599"/>
      <c r="AN481" s="599"/>
      <c r="AO481" s="553"/>
      <c r="AP481" s="553"/>
      <c r="AQ481" s="553"/>
      <c r="AR481" s="553"/>
      <c r="AS481" s="397"/>
      <c r="AT481" s="397"/>
      <c r="AU481" s="397"/>
      <c r="AV481" s="397"/>
      <c r="AW481" s="397"/>
      <c r="AX481" s="397"/>
      <c r="AY481" s="397"/>
      <c r="AZ481" s="397"/>
      <c r="BA481" s="397"/>
      <c r="BB481" s="397"/>
      <c r="BC481" s="397"/>
      <c r="BD481" s="553"/>
      <c r="BE481" s="397"/>
      <c r="BF481" s="397"/>
      <c r="BG481" s="397"/>
      <c r="BH481" s="397"/>
    </row>
    <row r="482" spans="2:60" x14ac:dyDescent="0.35">
      <c r="B482" s="319"/>
      <c r="C482" s="147"/>
      <c r="D482" s="147"/>
      <c r="E482" s="320"/>
      <c r="F482" s="321"/>
      <c r="G482" s="149"/>
      <c r="H482" s="148"/>
      <c r="I482" s="148"/>
      <c r="J482" s="322"/>
      <c r="K482" s="324" t="str">
        <f>IFERROR(INDEX(Lookup!$G$3:$G$6,MATCH(J482,Lookup!$F$3:$F$6,0)),"")</f>
        <v/>
      </c>
      <c r="L482" s="323"/>
      <c r="M482" s="322"/>
      <c r="N482" s="846">
        <f t="shared" si="68"/>
        <v>0</v>
      </c>
      <c r="O482" s="325">
        <f t="shared" si="69"/>
        <v>0</v>
      </c>
      <c r="P482" s="847">
        <f>IF(I482&lt;INDEX(Lookup!$U$2:$U$10,MATCH($D$48,Lookup!$S$2:$S$10,0)),0,IF(U482="X",0,IFERROR(L482*50,0)))</f>
        <v>0</v>
      </c>
      <c r="Q482" s="326">
        <f>IF(I482&lt;INDEX(Lookup!$U$2:$U$10,MATCH($D$48,Lookup!$S$2:$S$10,0)),0,IF(U482="X",0,IFERROR(P482*K482,0)))</f>
        <v>0</v>
      </c>
      <c r="R482" s="326">
        <v>0</v>
      </c>
      <c r="S482" s="424">
        <v>0</v>
      </c>
      <c r="T482" s="322"/>
      <c r="U482" s="143"/>
      <c r="V482" s="397"/>
      <c r="W482" s="555"/>
      <c r="X482" s="576">
        <f t="shared" si="70"/>
        <v>0</v>
      </c>
      <c r="Y482" s="576">
        <f t="shared" si="71"/>
        <v>0</v>
      </c>
      <c r="Z482" s="576">
        <f t="shared" si="72"/>
        <v>0</v>
      </c>
      <c r="AA482" s="576">
        <f t="shared" si="73"/>
        <v>0</v>
      </c>
      <c r="AB482" s="553"/>
      <c r="AC482" s="553"/>
      <c r="AD482" s="553"/>
      <c r="AE482" s="553"/>
      <c r="AF482" s="553"/>
      <c r="AG482" s="553"/>
      <c r="AH482" s="553"/>
      <c r="AI482" s="397"/>
      <c r="AJ482" s="555"/>
      <c r="AK482" s="576">
        <f t="shared" si="74"/>
        <v>0</v>
      </c>
      <c r="AL482" s="576">
        <f t="shared" si="75"/>
        <v>0</v>
      </c>
      <c r="AM482" s="599"/>
      <c r="AN482" s="599"/>
      <c r="AO482" s="553"/>
      <c r="AP482" s="553"/>
      <c r="AQ482" s="553"/>
      <c r="AR482" s="553"/>
      <c r="AS482" s="397"/>
      <c r="AT482" s="397"/>
      <c r="AU482" s="397"/>
      <c r="AV482" s="397"/>
      <c r="AW482" s="397"/>
      <c r="AX482" s="397"/>
      <c r="AY482" s="397"/>
      <c r="AZ482" s="397"/>
      <c r="BA482" s="397"/>
      <c r="BB482" s="397"/>
      <c r="BC482" s="397"/>
      <c r="BD482" s="553"/>
      <c r="BE482" s="397"/>
      <c r="BF482" s="397"/>
      <c r="BG482" s="397"/>
      <c r="BH482" s="397"/>
    </row>
    <row r="483" spans="2:60" x14ac:dyDescent="0.35">
      <c r="B483" s="319"/>
      <c r="C483" s="147"/>
      <c r="D483" s="147"/>
      <c r="E483" s="320"/>
      <c r="F483" s="321"/>
      <c r="G483" s="149"/>
      <c r="H483" s="148"/>
      <c r="I483" s="148"/>
      <c r="J483" s="322"/>
      <c r="K483" s="324" t="str">
        <f>IFERROR(INDEX(Lookup!$G$3:$G$6,MATCH(J483,Lookup!$F$3:$F$6,0)),"")</f>
        <v/>
      </c>
      <c r="L483" s="323"/>
      <c r="M483" s="322"/>
      <c r="N483" s="846">
        <f t="shared" si="68"/>
        <v>0</v>
      </c>
      <c r="O483" s="325">
        <f t="shared" si="69"/>
        <v>0</v>
      </c>
      <c r="P483" s="847">
        <f>IF(I483&lt;INDEX(Lookup!$U$2:$U$10,MATCH($D$48,Lookup!$S$2:$S$10,0)),0,IF(U483="X",0,IFERROR(L483*50,0)))</f>
        <v>0</v>
      </c>
      <c r="Q483" s="326">
        <f>IF(I483&lt;INDEX(Lookup!$U$2:$U$10,MATCH($D$48,Lookup!$S$2:$S$10,0)),0,IF(U483="X",0,IFERROR(P483*K483,0)))</f>
        <v>0</v>
      </c>
      <c r="R483" s="326">
        <v>0</v>
      </c>
      <c r="S483" s="424">
        <v>0</v>
      </c>
      <c r="T483" s="322"/>
      <c r="U483" s="143"/>
      <c r="V483" s="397"/>
      <c r="W483" s="555"/>
      <c r="X483" s="576">
        <f t="shared" si="70"/>
        <v>0</v>
      </c>
      <c r="Y483" s="576">
        <f t="shared" si="71"/>
        <v>0</v>
      </c>
      <c r="Z483" s="576">
        <f t="shared" si="72"/>
        <v>0</v>
      </c>
      <c r="AA483" s="576">
        <f t="shared" si="73"/>
        <v>0</v>
      </c>
      <c r="AB483" s="553"/>
      <c r="AC483" s="553"/>
      <c r="AD483" s="553"/>
      <c r="AE483" s="553"/>
      <c r="AF483" s="553"/>
      <c r="AG483" s="553"/>
      <c r="AH483" s="553"/>
      <c r="AI483" s="397"/>
      <c r="AJ483" s="555"/>
      <c r="AK483" s="576">
        <f t="shared" si="74"/>
        <v>0</v>
      </c>
      <c r="AL483" s="576">
        <f t="shared" si="75"/>
        <v>0</v>
      </c>
      <c r="AM483" s="599"/>
      <c r="AN483" s="599"/>
      <c r="AO483" s="553"/>
      <c r="AP483" s="553"/>
      <c r="AQ483" s="553"/>
      <c r="AR483" s="553"/>
      <c r="AS483" s="397"/>
      <c r="AT483" s="397"/>
      <c r="AU483" s="397"/>
      <c r="AV483" s="397"/>
      <c r="AW483" s="397"/>
      <c r="AX483" s="397"/>
      <c r="AY483" s="397"/>
      <c r="AZ483" s="397"/>
      <c r="BA483" s="397"/>
      <c r="BB483" s="397"/>
      <c r="BC483" s="397"/>
      <c r="BD483" s="553"/>
      <c r="BE483" s="397"/>
      <c r="BF483" s="397"/>
      <c r="BG483" s="397"/>
      <c r="BH483" s="397"/>
    </row>
    <row r="484" spans="2:60" x14ac:dyDescent="0.35">
      <c r="B484" s="319"/>
      <c r="C484" s="147"/>
      <c r="D484" s="147"/>
      <c r="E484" s="320"/>
      <c r="F484" s="321"/>
      <c r="G484" s="149"/>
      <c r="H484" s="148"/>
      <c r="I484" s="148"/>
      <c r="J484" s="322"/>
      <c r="K484" s="324" t="str">
        <f>IFERROR(INDEX(Lookup!$G$3:$G$6,MATCH(J484,Lookup!$F$3:$F$6,0)),"")</f>
        <v/>
      </c>
      <c r="L484" s="323"/>
      <c r="M484" s="322"/>
      <c r="N484" s="846">
        <f t="shared" si="68"/>
        <v>0</v>
      </c>
      <c r="O484" s="325">
        <f t="shared" si="69"/>
        <v>0</v>
      </c>
      <c r="P484" s="847">
        <f>IF(I484&lt;INDEX(Lookup!$U$2:$U$10,MATCH($D$48,Lookup!$S$2:$S$10,0)),0,IF(U484="X",0,IFERROR(L484*50,0)))</f>
        <v>0</v>
      </c>
      <c r="Q484" s="326">
        <f>IF(I484&lt;INDEX(Lookup!$U$2:$U$10,MATCH($D$48,Lookup!$S$2:$S$10,0)),0,IF(U484="X",0,IFERROR(P484*K484,0)))</f>
        <v>0</v>
      </c>
      <c r="R484" s="326">
        <v>0</v>
      </c>
      <c r="S484" s="424">
        <v>0</v>
      </c>
      <c r="T484" s="322"/>
      <c r="U484" s="143"/>
      <c r="V484" s="397"/>
      <c r="W484" s="555"/>
      <c r="X484" s="576">
        <f t="shared" si="70"/>
        <v>0</v>
      </c>
      <c r="Y484" s="576">
        <f t="shared" si="71"/>
        <v>0</v>
      </c>
      <c r="Z484" s="576">
        <f t="shared" si="72"/>
        <v>0</v>
      </c>
      <c r="AA484" s="576">
        <f t="shared" si="73"/>
        <v>0</v>
      </c>
      <c r="AB484" s="553"/>
      <c r="AC484" s="553"/>
      <c r="AD484" s="553"/>
      <c r="AE484" s="553"/>
      <c r="AF484" s="553"/>
      <c r="AG484" s="553"/>
      <c r="AH484" s="553"/>
      <c r="AI484" s="397"/>
      <c r="AJ484" s="555"/>
      <c r="AK484" s="576">
        <f t="shared" si="74"/>
        <v>0</v>
      </c>
      <c r="AL484" s="576">
        <f t="shared" si="75"/>
        <v>0</v>
      </c>
      <c r="AM484" s="599"/>
      <c r="AN484" s="599"/>
      <c r="AO484" s="553"/>
      <c r="AP484" s="553"/>
      <c r="AQ484" s="553"/>
      <c r="AR484" s="553"/>
      <c r="AS484" s="397"/>
      <c r="AT484" s="397"/>
      <c r="AU484" s="397"/>
      <c r="AV484" s="397"/>
      <c r="AW484" s="397"/>
      <c r="AX484" s="397"/>
      <c r="AY484" s="397"/>
      <c r="AZ484" s="397"/>
      <c r="BA484" s="397"/>
      <c r="BB484" s="397"/>
      <c r="BC484" s="397"/>
      <c r="BD484" s="553"/>
      <c r="BE484" s="397"/>
      <c r="BF484" s="397"/>
      <c r="BG484" s="397"/>
      <c r="BH484" s="397"/>
    </row>
    <row r="485" spans="2:60" x14ac:dyDescent="0.35">
      <c r="B485" s="319"/>
      <c r="C485" s="147"/>
      <c r="D485" s="147"/>
      <c r="E485" s="320"/>
      <c r="F485" s="321"/>
      <c r="G485" s="149"/>
      <c r="H485" s="148"/>
      <c r="I485" s="148"/>
      <c r="J485" s="322"/>
      <c r="K485" s="324" t="str">
        <f>IFERROR(INDEX(Lookup!$G$3:$G$6,MATCH(J485,Lookup!$F$3:$F$6,0)),"")</f>
        <v/>
      </c>
      <c r="L485" s="323"/>
      <c r="M485" s="322"/>
      <c r="N485" s="846">
        <f t="shared" si="68"/>
        <v>0</v>
      </c>
      <c r="O485" s="325">
        <f t="shared" si="69"/>
        <v>0</v>
      </c>
      <c r="P485" s="847">
        <f>IF(I485&lt;INDEX(Lookup!$U$2:$U$10,MATCH($D$48,Lookup!$S$2:$S$10,0)),0,IF(U485="X",0,IFERROR(L485*50,0)))</f>
        <v>0</v>
      </c>
      <c r="Q485" s="326">
        <f>IF(I485&lt;INDEX(Lookup!$U$2:$U$10,MATCH($D$48,Lookup!$S$2:$S$10,0)),0,IF(U485="X",0,IFERROR(P485*K485,0)))</f>
        <v>0</v>
      </c>
      <c r="R485" s="326">
        <v>0</v>
      </c>
      <c r="S485" s="424">
        <v>0</v>
      </c>
      <c r="T485" s="322"/>
      <c r="U485" s="143"/>
      <c r="V485" s="397"/>
      <c r="W485" s="555"/>
      <c r="X485" s="576">
        <f t="shared" si="70"/>
        <v>0</v>
      </c>
      <c r="Y485" s="576">
        <f t="shared" si="71"/>
        <v>0</v>
      </c>
      <c r="Z485" s="576">
        <f t="shared" si="72"/>
        <v>0</v>
      </c>
      <c r="AA485" s="576">
        <f t="shared" si="73"/>
        <v>0</v>
      </c>
      <c r="AB485" s="553"/>
      <c r="AC485" s="553"/>
      <c r="AD485" s="553"/>
      <c r="AE485" s="553"/>
      <c r="AF485" s="553"/>
      <c r="AG485" s="553"/>
      <c r="AH485" s="553"/>
      <c r="AI485" s="397"/>
      <c r="AJ485" s="555"/>
      <c r="AK485" s="576">
        <f t="shared" si="74"/>
        <v>0</v>
      </c>
      <c r="AL485" s="576">
        <f t="shared" si="75"/>
        <v>0</v>
      </c>
      <c r="AM485" s="599"/>
      <c r="AN485" s="599"/>
      <c r="AO485" s="553"/>
      <c r="AP485" s="553"/>
      <c r="AQ485" s="553"/>
      <c r="AR485" s="553"/>
      <c r="AS485" s="397"/>
      <c r="AT485" s="397"/>
      <c r="AU485" s="397"/>
      <c r="AV485" s="397"/>
      <c r="AW485" s="397"/>
      <c r="AX485" s="397"/>
      <c r="AY485" s="397"/>
      <c r="AZ485" s="397"/>
      <c r="BA485" s="397"/>
      <c r="BB485" s="397"/>
      <c r="BC485" s="397"/>
      <c r="BD485" s="553"/>
      <c r="BE485" s="397"/>
      <c r="BF485" s="397"/>
      <c r="BG485" s="397"/>
      <c r="BH485" s="397"/>
    </row>
    <row r="486" spans="2:60" x14ac:dyDescent="0.35">
      <c r="B486" s="319"/>
      <c r="C486" s="147"/>
      <c r="D486" s="147"/>
      <c r="E486" s="320"/>
      <c r="F486" s="321"/>
      <c r="G486" s="149"/>
      <c r="H486" s="148"/>
      <c r="I486" s="148"/>
      <c r="J486" s="322"/>
      <c r="K486" s="324" t="str">
        <f>IFERROR(INDEX(Lookup!$G$3:$G$6,MATCH(J486,Lookup!$F$3:$F$6,0)),"")</f>
        <v/>
      </c>
      <c r="L486" s="323"/>
      <c r="M486" s="322"/>
      <c r="N486" s="846">
        <f t="shared" si="68"/>
        <v>0</v>
      </c>
      <c r="O486" s="325">
        <f t="shared" si="69"/>
        <v>0</v>
      </c>
      <c r="P486" s="847">
        <f>IF(I486&lt;INDEX(Lookup!$U$2:$U$10,MATCH($D$48,Lookup!$S$2:$S$10,0)),0,IF(U486="X",0,IFERROR(L486*50,0)))</f>
        <v>0</v>
      </c>
      <c r="Q486" s="326">
        <f>IF(I486&lt;INDEX(Lookup!$U$2:$U$10,MATCH($D$48,Lookup!$S$2:$S$10,0)),0,IF(U486="X",0,IFERROR(P486*K486,0)))</f>
        <v>0</v>
      </c>
      <c r="R486" s="326">
        <v>0</v>
      </c>
      <c r="S486" s="424">
        <v>0</v>
      </c>
      <c r="T486" s="322"/>
      <c r="U486" s="143"/>
      <c r="V486" s="397"/>
      <c r="W486" s="555"/>
      <c r="X486" s="576">
        <f t="shared" si="70"/>
        <v>0</v>
      </c>
      <c r="Y486" s="576">
        <f t="shared" si="71"/>
        <v>0</v>
      </c>
      <c r="Z486" s="576">
        <f t="shared" si="72"/>
        <v>0</v>
      </c>
      <c r="AA486" s="576">
        <f t="shared" si="73"/>
        <v>0</v>
      </c>
      <c r="AB486" s="553"/>
      <c r="AC486" s="553"/>
      <c r="AD486" s="553"/>
      <c r="AE486" s="553"/>
      <c r="AF486" s="553"/>
      <c r="AG486" s="553"/>
      <c r="AH486" s="553"/>
      <c r="AI486" s="397"/>
      <c r="AJ486" s="555"/>
      <c r="AK486" s="576">
        <f t="shared" si="74"/>
        <v>0</v>
      </c>
      <c r="AL486" s="576">
        <f t="shared" si="75"/>
        <v>0</v>
      </c>
      <c r="AM486" s="599"/>
      <c r="AN486" s="599"/>
      <c r="AO486" s="553"/>
      <c r="AP486" s="553"/>
      <c r="AQ486" s="553"/>
      <c r="AR486" s="553"/>
      <c r="AS486" s="397"/>
      <c r="AT486" s="397"/>
      <c r="AU486" s="397"/>
      <c r="AV486" s="397"/>
      <c r="AW486" s="397"/>
      <c r="AX486" s="397"/>
      <c r="AY486" s="397"/>
      <c r="AZ486" s="397"/>
      <c r="BA486" s="397"/>
      <c r="BB486" s="397"/>
      <c r="BC486" s="397"/>
      <c r="BD486" s="553"/>
      <c r="BE486" s="397"/>
      <c r="BF486" s="397"/>
      <c r="BG486" s="397"/>
      <c r="BH486" s="397"/>
    </row>
    <row r="487" spans="2:60" x14ac:dyDescent="0.35">
      <c r="B487" s="319"/>
      <c r="C487" s="147"/>
      <c r="D487" s="147"/>
      <c r="E487" s="320"/>
      <c r="F487" s="321"/>
      <c r="G487" s="149"/>
      <c r="H487" s="148"/>
      <c r="I487" s="148"/>
      <c r="J487" s="322"/>
      <c r="K487" s="324" t="str">
        <f>IFERROR(INDEX(Lookup!$G$3:$G$6,MATCH(J487,Lookup!$F$3:$F$6,0)),"")</f>
        <v/>
      </c>
      <c r="L487" s="323"/>
      <c r="M487" s="322"/>
      <c r="N487" s="846">
        <f t="shared" si="68"/>
        <v>0</v>
      </c>
      <c r="O487" s="325">
        <f t="shared" si="69"/>
        <v>0</v>
      </c>
      <c r="P487" s="847">
        <f>IF(I487&lt;INDEX(Lookup!$U$2:$U$10,MATCH($D$48,Lookup!$S$2:$S$10,0)),0,IF(U487="X",0,IFERROR(L487*50,0)))</f>
        <v>0</v>
      </c>
      <c r="Q487" s="326">
        <f>IF(I487&lt;INDEX(Lookup!$U$2:$U$10,MATCH($D$48,Lookup!$S$2:$S$10,0)),0,IF(U487="X",0,IFERROR(P487*K487,0)))</f>
        <v>0</v>
      </c>
      <c r="R487" s="326">
        <v>0</v>
      </c>
      <c r="S487" s="424">
        <v>0</v>
      </c>
      <c r="T487" s="322"/>
      <c r="U487" s="143"/>
      <c r="V487" s="397"/>
      <c r="W487" s="555"/>
      <c r="X487" s="576">
        <f t="shared" si="70"/>
        <v>0</v>
      </c>
      <c r="Y487" s="576">
        <f t="shared" si="71"/>
        <v>0</v>
      </c>
      <c r="Z487" s="576">
        <f t="shared" si="72"/>
        <v>0</v>
      </c>
      <c r="AA487" s="576">
        <f t="shared" si="73"/>
        <v>0</v>
      </c>
      <c r="AB487" s="553"/>
      <c r="AC487" s="553"/>
      <c r="AD487" s="553"/>
      <c r="AE487" s="553"/>
      <c r="AF487" s="553"/>
      <c r="AG487" s="553"/>
      <c r="AH487" s="553"/>
      <c r="AI487" s="397"/>
      <c r="AJ487" s="555"/>
      <c r="AK487" s="576">
        <f t="shared" si="74"/>
        <v>0</v>
      </c>
      <c r="AL487" s="576">
        <f t="shared" si="75"/>
        <v>0</v>
      </c>
      <c r="AM487" s="599"/>
      <c r="AN487" s="599"/>
      <c r="AO487" s="553"/>
      <c r="AP487" s="553"/>
      <c r="AQ487" s="553"/>
      <c r="AR487" s="553"/>
      <c r="AS487" s="397"/>
      <c r="AT487" s="397"/>
      <c r="AU487" s="397"/>
      <c r="AV487" s="397"/>
      <c r="AW487" s="397"/>
      <c r="AX487" s="397"/>
      <c r="AY487" s="397"/>
      <c r="AZ487" s="397"/>
      <c r="BA487" s="397"/>
      <c r="BB487" s="397"/>
      <c r="BC487" s="397"/>
      <c r="BD487" s="553"/>
      <c r="BE487" s="397"/>
      <c r="BF487" s="397"/>
      <c r="BG487" s="397"/>
      <c r="BH487" s="397"/>
    </row>
    <row r="488" spans="2:60" x14ac:dyDescent="0.35">
      <c r="B488" s="319"/>
      <c r="C488" s="147"/>
      <c r="D488" s="147"/>
      <c r="E488" s="320"/>
      <c r="F488" s="321"/>
      <c r="G488" s="149"/>
      <c r="H488" s="148"/>
      <c r="I488" s="148"/>
      <c r="J488" s="322"/>
      <c r="K488" s="324" t="str">
        <f>IFERROR(INDEX(Lookup!$G$3:$G$6,MATCH(J488,Lookup!$F$3:$F$6,0)),"")</f>
        <v/>
      </c>
      <c r="L488" s="323"/>
      <c r="M488" s="322"/>
      <c r="N488" s="846">
        <f t="shared" si="68"/>
        <v>0</v>
      </c>
      <c r="O488" s="325">
        <f t="shared" si="69"/>
        <v>0</v>
      </c>
      <c r="P488" s="847">
        <f>IF(I488&lt;INDEX(Lookup!$U$2:$U$10,MATCH($D$48,Lookup!$S$2:$S$10,0)),0,IF(U488="X",0,IFERROR(L488*50,0)))</f>
        <v>0</v>
      </c>
      <c r="Q488" s="326">
        <f>IF(I488&lt;INDEX(Lookup!$U$2:$U$10,MATCH($D$48,Lookup!$S$2:$S$10,0)),0,IF(U488="X",0,IFERROR(P488*K488,0)))</f>
        <v>0</v>
      </c>
      <c r="R488" s="326">
        <v>0</v>
      </c>
      <c r="S488" s="424">
        <v>0</v>
      </c>
      <c r="T488" s="322"/>
      <c r="U488" s="143"/>
      <c r="V488" s="397"/>
      <c r="W488" s="555"/>
      <c r="X488" s="576">
        <f t="shared" si="70"/>
        <v>0</v>
      </c>
      <c r="Y488" s="576">
        <f t="shared" si="71"/>
        <v>0</v>
      </c>
      <c r="Z488" s="576">
        <f t="shared" si="72"/>
        <v>0</v>
      </c>
      <c r="AA488" s="576">
        <f t="shared" si="73"/>
        <v>0</v>
      </c>
      <c r="AB488" s="553"/>
      <c r="AC488" s="553"/>
      <c r="AD488" s="553"/>
      <c r="AE488" s="553"/>
      <c r="AF488" s="553"/>
      <c r="AG488" s="553"/>
      <c r="AH488" s="553"/>
      <c r="AI488" s="397"/>
      <c r="AJ488" s="555"/>
      <c r="AK488" s="576">
        <f t="shared" si="74"/>
        <v>0</v>
      </c>
      <c r="AL488" s="576">
        <f t="shared" si="75"/>
        <v>0</v>
      </c>
      <c r="AM488" s="599"/>
      <c r="AN488" s="599"/>
      <c r="AO488" s="553"/>
      <c r="AP488" s="553"/>
      <c r="AQ488" s="553"/>
      <c r="AR488" s="553"/>
      <c r="AS488" s="397"/>
      <c r="AT488" s="397"/>
      <c r="AU488" s="397"/>
      <c r="AV488" s="397"/>
      <c r="AW488" s="397"/>
      <c r="AX488" s="397"/>
      <c r="AY488" s="397"/>
      <c r="AZ488" s="397"/>
      <c r="BA488" s="397"/>
      <c r="BB488" s="397"/>
      <c r="BC488" s="397"/>
      <c r="BD488" s="553"/>
      <c r="BE488" s="397"/>
      <c r="BF488" s="397"/>
      <c r="BG488" s="397"/>
      <c r="BH488" s="397"/>
    </row>
    <row r="489" spans="2:60" x14ac:dyDescent="0.35">
      <c r="B489" s="319"/>
      <c r="C489" s="147"/>
      <c r="D489" s="147"/>
      <c r="E489" s="320"/>
      <c r="F489" s="321"/>
      <c r="G489" s="149"/>
      <c r="H489" s="148"/>
      <c r="I489" s="148"/>
      <c r="J489" s="322"/>
      <c r="K489" s="324" t="str">
        <f>IFERROR(INDEX(Lookup!$G$3:$G$6,MATCH(J489,Lookup!$F$3:$F$6,0)),"")</f>
        <v/>
      </c>
      <c r="L489" s="323"/>
      <c r="M489" s="322"/>
      <c r="N489" s="846">
        <f t="shared" si="68"/>
        <v>0</v>
      </c>
      <c r="O489" s="325">
        <f t="shared" si="69"/>
        <v>0</v>
      </c>
      <c r="P489" s="847">
        <f>IF(I489&lt;INDEX(Lookup!$U$2:$U$10,MATCH($D$48,Lookup!$S$2:$S$10,0)),0,IF(U489="X",0,IFERROR(L489*50,0)))</f>
        <v>0</v>
      </c>
      <c r="Q489" s="326">
        <f>IF(I489&lt;INDEX(Lookup!$U$2:$U$10,MATCH($D$48,Lookup!$S$2:$S$10,0)),0,IF(U489="X",0,IFERROR(P489*K489,0)))</f>
        <v>0</v>
      </c>
      <c r="R489" s="326">
        <v>0</v>
      </c>
      <c r="S489" s="424">
        <v>0</v>
      </c>
      <c r="T489" s="322"/>
      <c r="U489" s="143"/>
      <c r="V489" s="397"/>
      <c r="W489" s="555"/>
      <c r="X489" s="576">
        <f t="shared" si="70"/>
        <v>0</v>
      </c>
      <c r="Y489" s="576">
        <f t="shared" si="71"/>
        <v>0</v>
      </c>
      <c r="Z489" s="576">
        <f t="shared" si="72"/>
        <v>0</v>
      </c>
      <c r="AA489" s="576">
        <f t="shared" si="73"/>
        <v>0</v>
      </c>
      <c r="AB489" s="553"/>
      <c r="AC489" s="553"/>
      <c r="AD489" s="553"/>
      <c r="AE489" s="553"/>
      <c r="AF489" s="553"/>
      <c r="AG489" s="553"/>
      <c r="AH489" s="553"/>
      <c r="AI489" s="397"/>
      <c r="AJ489" s="555"/>
      <c r="AK489" s="576">
        <f t="shared" si="74"/>
        <v>0</v>
      </c>
      <c r="AL489" s="576">
        <f t="shared" si="75"/>
        <v>0</v>
      </c>
      <c r="AM489" s="599"/>
      <c r="AN489" s="599"/>
      <c r="AO489" s="553"/>
      <c r="AP489" s="553"/>
      <c r="AQ489" s="553"/>
      <c r="AR489" s="553"/>
      <c r="AS489" s="397"/>
      <c r="AT489" s="397"/>
      <c r="AU489" s="397"/>
      <c r="AV489" s="397"/>
      <c r="AW489" s="397"/>
      <c r="AX489" s="397"/>
      <c r="AY489" s="397"/>
      <c r="AZ489" s="397"/>
      <c r="BA489" s="397"/>
      <c r="BB489" s="397"/>
      <c r="BC489" s="397"/>
      <c r="BD489" s="553"/>
      <c r="BE489" s="397"/>
      <c r="BF489" s="397"/>
      <c r="BG489" s="397"/>
      <c r="BH489" s="397"/>
    </row>
    <row r="490" spans="2:60" x14ac:dyDescent="0.35">
      <c r="B490" s="319"/>
      <c r="C490" s="147"/>
      <c r="D490" s="147"/>
      <c r="E490" s="320"/>
      <c r="F490" s="321"/>
      <c r="G490" s="149"/>
      <c r="H490" s="148"/>
      <c r="I490" s="148"/>
      <c r="J490" s="322"/>
      <c r="K490" s="324" t="str">
        <f>IFERROR(INDEX(Lookup!$G$3:$G$6,MATCH(J490,Lookup!$F$3:$F$6,0)),"")</f>
        <v/>
      </c>
      <c r="L490" s="323"/>
      <c r="M490" s="322"/>
      <c r="N490" s="846">
        <f t="shared" si="68"/>
        <v>0</v>
      </c>
      <c r="O490" s="325">
        <f t="shared" si="69"/>
        <v>0</v>
      </c>
      <c r="P490" s="847">
        <f>IF(I490&lt;INDEX(Lookup!$U$2:$U$10,MATCH($D$48,Lookup!$S$2:$S$10,0)),0,IF(U490="X",0,IFERROR(L490*50,0)))</f>
        <v>0</v>
      </c>
      <c r="Q490" s="326">
        <f>IF(I490&lt;INDEX(Lookup!$U$2:$U$10,MATCH($D$48,Lookup!$S$2:$S$10,0)),0,IF(U490="X",0,IFERROR(P490*K490,0)))</f>
        <v>0</v>
      </c>
      <c r="R490" s="326">
        <v>0</v>
      </c>
      <c r="S490" s="424">
        <v>0</v>
      </c>
      <c r="T490" s="322"/>
      <c r="U490" s="143"/>
      <c r="V490" s="397"/>
      <c r="W490" s="555"/>
      <c r="X490" s="576">
        <f t="shared" si="70"/>
        <v>0</v>
      </c>
      <c r="Y490" s="576">
        <f t="shared" si="71"/>
        <v>0</v>
      </c>
      <c r="Z490" s="576">
        <f t="shared" si="72"/>
        <v>0</v>
      </c>
      <c r="AA490" s="576">
        <f t="shared" si="73"/>
        <v>0</v>
      </c>
      <c r="AB490" s="553"/>
      <c r="AC490" s="553"/>
      <c r="AD490" s="553"/>
      <c r="AE490" s="553"/>
      <c r="AF490" s="553"/>
      <c r="AG490" s="553"/>
      <c r="AH490" s="553"/>
      <c r="AI490" s="397"/>
      <c r="AJ490" s="555"/>
      <c r="AK490" s="576">
        <f t="shared" si="74"/>
        <v>0</v>
      </c>
      <c r="AL490" s="576">
        <f t="shared" si="75"/>
        <v>0</v>
      </c>
      <c r="AM490" s="599"/>
      <c r="AN490" s="599"/>
      <c r="AO490" s="553"/>
      <c r="AP490" s="553"/>
      <c r="AQ490" s="553"/>
      <c r="AR490" s="553"/>
      <c r="AS490" s="397"/>
      <c r="AT490" s="397"/>
      <c r="AU490" s="397"/>
      <c r="AV490" s="397"/>
      <c r="AW490" s="397"/>
      <c r="AX490" s="397"/>
      <c r="AY490" s="397"/>
      <c r="AZ490" s="397"/>
      <c r="BA490" s="397"/>
      <c r="BB490" s="397"/>
      <c r="BC490" s="397"/>
      <c r="BD490" s="553"/>
      <c r="BE490" s="397"/>
      <c r="BF490" s="397"/>
      <c r="BG490" s="397"/>
      <c r="BH490" s="397"/>
    </row>
    <row r="491" spans="2:60" x14ac:dyDescent="0.35">
      <c r="B491" s="319"/>
      <c r="C491" s="147"/>
      <c r="D491" s="147"/>
      <c r="E491" s="320"/>
      <c r="F491" s="321"/>
      <c r="G491" s="149"/>
      <c r="H491" s="148"/>
      <c r="I491" s="148"/>
      <c r="J491" s="322"/>
      <c r="K491" s="324" t="str">
        <f>IFERROR(INDEX(Lookup!$G$3:$G$6,MATCH(J491,Lookup!$F$3:$F$6,0)),"")</f>
        <v/>
      </c>
      <c r="L491" s="323"/>
      <c r="M491" s="322"/>
      <c r="N491" s="846">
        <f t="shared" si="68"/>
        <v>0</v>
      </c>
      <c r="O491" s="325">
        <f t="shared" si="69"/>
        <v>0</v>
      </c>
      <c r="P491" s="847">
        <f>IF(I491&lt;INDEX(Lookup!$U$2:$U$10,MATCH($D$48,Lookup!$S$2:$S$10,0)),0,IF(U491="X",0,IFERROR(L491*50,0)))</f>
        <v>0</v>
      </c>
      <c r="Q491" s="326">
        <f>IF(I491&lt;INDEX(Lookup!$U$2:$U$10,MATCH($D$48,Lookup!$S$2:$S$10,0)),0,IF(U491="X",0,IFERROR(P491*K491,0)))</f>
        <v>0</v>
      </c>
      <c r="R491" s="326">
        <v>0</v>
      </c>
      <c r="S491" s="424">
        <v>0</v>
      </c>
      <c r="T491" s="322"/>
      <c r="U491" s="143"/>
      <c r="V491" s="397"/>
      <c r="W491" s="555"/>
      <c r="X491" s="576">
        <f t="shared" si="70"/>
        <v>0</v>
      </c>
      <c r="Y491" s="576">
        <f t="shared" si="71"/>
        <v>0</v>
      </c>
      <c r="Z491" s="576">
        <f t="shared" si="72"/>
        <v>0</v>
      </c>
      <c r="AA491" s="576">
        <f t="shared" si="73"/>
        <v>0</v>
      </c>
      <c r="AB491" s="553"/>
      <c r="AC491" s="553"/>
      <c r="AD491" s="553"/>
      <c r="AE491" s="553"/>
      <c r="AF491" s="553"/>
      <c r="AG491" s="553"/>
      <c r="AH491" s="553"/>
      <c r="AI491" s="397"/>
      <c r="AJ491" s="555"/>
      <c r="AK491" s="576">
        <f t="shared" si="74"/>
        <v>0</v>
      </c>
      <c r="AL491" s="576">
        <f t="shared" si="75"/>
        <v>0</v>
      </c>
      <c r="AM491" s="599"/>
      <c r="AN491" s="599"/>
      <c r="AO491" s="553"/>
      <c r="AP491" s="553"/>
      <c r="AQ491" s="553"/>
      <c r="AR491" s="553"/>
      <c r="AS491" s="397"/>
      <c r="AT491" s="397"/>
      <c r="AU491" s="397"/>
      <c r="AV491" s="397"/>
      <c r="AW491" s="397"/>
      <c r="AX491" s="397"/>
      <c r="AY491" s="397"/>
      <c r="AZ491" s="397"/>
      <c r="BA491" s="397"/>
      <c r="BB491" s="397"/>
      <c r="BC491" s="397"/>
      <c r="BD491" s="553"/>
      <c r="BE491" s="397"/>
      <c r="BF491" s="397"/>
      <c r="BG491" s="397"/>
      <c r="BH491" s="397"/>
    </row>
    <row r="492" spans="2:60" x14ac:dyDescent="0.35">
      <c r="B492" s="319"/>
      <c r="C492" s="147"/>
      <c r="D492" s="147"/>
      <c r="E492" s="320"/>
      <c r="F492" s="321"/>
      <c r="G492" s="149"/>
      <c r="H492" s="148"/>
      <c r="I492" s="148"/>
      <c r="J492" s="322"/>
      <c r="K492" s="324" t="str">
        <f>IFERROR(INDEX(Lookup!$G$3:$G$6,MATCH(J492,Lookup!$F$3:$F$6,0)),"")</f>
        <v/>
      </c>
      <c r="L492" s="323"/>
      <c r="M492" s="322"/>
      <c r="N492" s="846">
        <f t="shared" si="68"/>
        <v>0</v>
      </c>
      <c r="O492" s="325">
        <f t="shared" si="69"/>
        <v>0</v>
      </c>
      <c r="P492" s="847">
        <f>IF(I492&lt;INDEX(Lookup!$U$2:$U$10,MATCH($D$48,Lookup!$S$2:$S$10,0)),0,IF(U492="X",0,IFERROR(L492*50,0)))</f>
        <v>0</v>
      </c>
      <c r="Q492" s="326">
        <f>IF(I492&lt;INDEX(Lookup!$U$2:$U$10,MATCH($D$48,Lookup!$S$2:$S$10,0)),0,IF(U492="X",0,IFERROR(P492*K492,0)))</f>
        <v>0</v>
      </c>
      <c r="R492" s="326">
        <v>0</v>
      </c>
      <c r="S492" s="424">
        <v>0</v>
      </c>
      <c r="T492" s="322"/>
      <c r="U492" s="143"/>
      <c r="V492" s="397"/>
      <c r="W492" s="555"/>
      <c r="X492" s="576">
        <f t="shared" si="70"/>
        <v>0</v>
      </c>
      <c r="Y492" s="576">
        <f t="shared" si="71"/>
        <v>0</v>
      </c>
      <c r="Z492" s="576">
        <f t="shared" si="72"/>
        <v>0</v>
      </c>
      <c r="AA492" s="576">
        <f t="shared" si="73"/>
        <v>0</v>
      </c>
      <c r="AB492" s="553"/>
      <c r="AC492" s="553"/>
      <c r="AD492" s="553"/>
      <c r="AE492" s="553"/>
      <c r="AF492" s="553"/>
      <c r="AG492" s="553"/>
      <c r="AH492" s="553"/>
      <c r="AI492" s="397"/>
      <c r="AJ492" s="555"/>
      <c r="AK492" s="576">
        <f t="shared" si="74"/>
        <v>0</v>
      </c>
      <c r="AL492" s="576">
        <f t="shared" si="75"/>
        <v>0</v>
      </c>
      <c r="AM492" s="599"/>
      <c r="AN492" s="599"/>
      <c r="AO492" s="553"/>
      <c r="AP492" s="553"/>
      <c r="AQ492" s="553"/>
      <c r="AR492" s="553"/>
      <c r="AS492" s="397"/>
      <c r="AT492" s="397"/>
      <c r="AU492" s="397"/>
      <c r="AV492" s="397"/>
      <c r="AW492" s="397"/>
      <c r="AX492" s="397"/>
      <c r="AY492" s="397"/>
      <c r="AZ492" s="397"/>
      <c r="BA492" s="397"/>
      <c r="BB492" s="397"/>
      <c r="BC492" s="397"/>
      <c r="BD492" s="553"/>
      <c r="BE492" s="397"/>
      <c r="BF492" s="397"/>
      <c r="BG492" s="397"/>
      <c r="BH492" s="397"/>
    </row>
    <row r="493" spans="2:60" x14ac:dyDescent="0.35">
      <c r="B493" s="319"/>
      <c r="C493" s="147"/>
      <c r="D493" s="147"/>
      <c r="E493" s="320"/>
      <c r="F493" s="321"/>
      <c r="G493" s="149"/>
      <c r="H493" s="148"/>
      <c r="I493" s="148"/>
      <c r="J493" s="322"/>
      <c r="K493" s="324" t="str">
        <f>IFERROR(INDEX(Lookup!$G$3:$G$6,MATCH(J493,Lookup!$F$3:$F$6,0)),"")</f>
        <v/>
      </c>
      <c r="L493" s="323"/>
      <c r="M493" s="322"/>
      <c r="N493" s="846">
        <f t="shared" si="68"/>
        <v>0</v>
      </c>
      <c r="O493" s="325">
        <f t="shared" si="69"/>
        <v>0</v>
      </c>
      <c r="P493" s="847">
        <f>IF(I493&lt;INDEX(Lookup!$U$2:$U$10,MATCH($D$48,Lookup!$S$2:$S$10,0)),0,IF(U493="X",0,IFERROR(L493*50,0)))</f>
        <v>0</v>
      </c>
      <c r="Q493" s="326">
        <f>IF(I493&lt;INDEX(Lookup!$U$2:$U$10,MATCH($D$48,Lookup!$S$2:$S$10,0)),0,IF(U493="X",0,IFERROR(P493*K493,0)))</f>
        <v>0</v>
      </c>
      <c r="R493" s="326">
        <v>0</v>
      </c>
      <c r="S493" s="424">
        <v>0</v>
      </c>
      <c r="T493" s="322"/>
      <c r="U493" s="143"/>
      <c r="V493" s="397"/>
      <c r="W493" s="555"/>
      <c r="X493" s="576">
        <f t="shared" si="70"/>
        <v>0</v>
      </c>
      <c r="Y493" s="576">
        <f t="shared" si="71"/>
        <v>0</v>
      </c>
      <c r="Z493" s="576">
        <f t="shared" si="72"/>
        <v>0</v>
      </c>
      <c r="AA493" s="576">
        <f t="shared" si="73"/>
        <v>0</v>
      </c>
      <c r="AB493" s="553"/>
      <c r="AC493" s="553"/>
      <c r="AD493" s="553"/>
      <c r="AE493" s="553"/>
      <c r="AF493" s="553"/>
      <c r="AG493" s="553"/>
      <c r="AH493" s="553"/>
      <c r="AI493" s="397"/>
      <c r="AJ493" s="555"/>
      <c r="AK493" s="576">
        <f t="shared" si="74"/>
        <v>0</v>
      </c>
      <c r="AL493" s="576">
        <f t="shared" si="75"/>
        <v>0</v>
      </c>
      <c r="AM493" s="599"/>
      <c r="AN493" s="599"/>
      <c r="AO493" s="553"/>
      <c r="AP493" s="553"/>
      <c r="AQ493" s="553"/>
      <c r="AR493" s="553"/>
      <c r="AS493" s="397"/>
      <c r="AT493" s="397"/>
      <c r="AU493" s="397"/>
      <c r="AV493" s="397"/>
      <c r="AW493" s="397"/>
      <c r="AX493" s="397"/>
      <c r="AY493" s="397"/>
      <c r="AZ493" s="397"/>
      <c r="BA493" s="397"/>
      <c r="BB493" s="397"/>
      <c r="BC493" s="397"/>
      <c r="BD493" s="553"/>
      <c r="BE493" s="397"/>
      <c r="BF493" s="397"/>
      <c r="BG493" s="397"/>
      <c r="BH493" s="397"/>
    </row>
    <row r="494" spans="2:60" x14ac:dyDescent="0.35">
      <c r="B494" s="319"/>
      <c r="C494" s="147"/>
      <c r="D494" s="147"/>
      <c r="E494" s="320"/>
      <c r="F494" s="321"/>
      <c r="G494" s="149"/>
      <c r="H494" s="148"/>
      <c r="I494" s="148"/>
      <c r="J494" s="322"/>
      <c r="K494" s="324" t="str">
        <f>IFERROR(INDEX(Lookup!$G$3:$G$6,MATCH(J494,Lookup!$F$3:$F$6,0)),"")</f>
        <v/>
      </c>
      <c r="L494" s="323"/>
      <c r="M494" s="322"/>
      <c r="N494" s="846">
        <f t="shared" si="68"/>
        <v>0</v>
      </c>
      <c r="O494" s="325">
        <f t="shared" si="69"/>
        <v>0</v>
      </c>
      <c r="P494" s="847">
        <f>IF(I494&lt;INDEX(Lookup!$U$2:$U$10,MATCH($D$48,Lookup!$S$2:$S$10,0)),0,IF(U494="X",0,IFERROR(L494*50,0)))</f>
        <v>0</v>
      </c>
      <c r="Q494" s="326">
        <f>IF(I494&lt;INDEX(Lookup!$U$2:$U$10,MATCH($D$48,Lookup!$S$2:$S$10,0)),0,IF(U494="X",0,IFERROR(P494*K494,0)))</f>
        <v>0</v>
      </c>
      <c r="R494" s="326">
        <v>0</v>
      </c>
      <c r="S494" s="424">
        <v>0</v>
      </c>
      <c r="T494" s="322"/>
      <c r="U494" s="143"/>
      <c r="V494" s="397"/>
      <c r="W494" s="555"/>
      <c r="X494" s="576">
        <f t="shared" si="70"/>
        <v>0</v>
      </c>
      <c r="Y494" s="576">
        <f t="shared" si="71"/>
        <v>0</v>
      </c>
      <c r="Z494" s="576">
        <f t="shared" si="72"/>
        <v>0</v>
      </c>
      <c r="AA494" s="576">
        <f t="shared" si="73"/>
        <v>0</v>
      </c>
      <c r="AB494" s="553"/>
      <c r="AC494" s="553"/>
      <c r="AD494" s="553"/>
      <c r="AE494" s="553"/>
      <c r="AF494" s="553"/>
      <c r="AG494" s="553"/>
      <c r="AH494" s="553"/>
      <c r="AI494" s="397"/>
      <c r="AJ494" s="555"/>
      <c r="AK494" s="576">
        <f t="shared" si="74"/>
        <v>0</v>
      </c>
      <c r="AL494" s="576">
        <f t="shared" si="75"/>
        <v>0</v>
      </c>
      <c r="AM494" s="599"/>
      <c r="AN494" s="599"/>
      <c r="AO494" s="553"/>
      <c r="AP494" s="553"/>
      <c r="AQ494" s="553"/>
      <c r="AR494" s="553"/>
      <c r="AS494" s="397"/>
      <c r="AT494" s="397"/>
      <c r="AU494" s="397"/>
      <c r="AV494" s="397"/>
      <c r="AW494" s="397"/>
      <c r="AX494" s="397"/>
      <c r="AY494" s="397"/>
      <c r="AZ494" s="397"/>
      <c r="BA494" s="397"/>
      <c r="BB494" s="397"/>
      <c r="BC494" s="397"/>
      <c r="BD494" s="553"/>
      <c r="BE494" s="397"/>
      <c r="BF494" s="397"/>
      <c r="BG494" s="397"/>
      <c r="BH494" s="397"/>
    </row>
    <row r="495" spans="2:60" x14ac:dyDescent="0.35">
      <c r="B495" s="319"/>
      <c r="C495" s="147"/>
      <c r="D495" s="147"/>
      <c r="E495" s="320"/>
      <c r="F495" s="321"/>
      <c r="G495" s="149"/>
      <c r="H495" s="148"/>
      <c r="I495" s="148"/>
      <c r="J495" s="322"/>
      <c r="K495" s="324" t="str">
        <f>IFERROR(INDEX(Lookup!$G$3:$G$6,MATCH(J495,Lookup!$F$3:$F$6,0)),"")</f>
        <v/>
      </c>
      <c r="L495" s="323"/>
      <c r="M495" s="322"/>
      <c r="N495" s="846">
        <f t="shared" si="68"/>
        <v>0</v>
      </c>
      <c r="O495" s="325">
        <f t="shared" si="69"/>
        <v>0</v>
      </c>
      <c r="P495" s="847">
        <f>IF(I495&lt;INDEX(Lookup!$U$2:$U$10,MATCH($D$48,Lookup!$S$2:$S$10,0)),0,IF(U495="X",0,IFERROR(L495*50,0)))</f>
        <v>0</v>
      </c>
      <c r="Q495" s="326">
        <f>IF(I495&lt;INDEX(Lookup!$U$2:$U$10,MATCH($D$48,Lookup!$S$2:$S$10,0)),0,IF(U495="X",0,IFERROR(P495*K495,0)))</f>
        <v>0</v>
      </c>
      <c r="R495" s="326">
        <v>0</v>
      </c>
      <c r="S495" s="424">
        <v>0</v>
      </c>
      <c r="T495" s="322"/>
      <c r="U495" s="143"/>
      <c r="V495" s="397"/>
      <c r="W495" s="555"/>
      <c r="X495" s="576">
        <f t="shared" si="70"/>
        <v>0</v>
      </c>
      <c r="Y495" s="576">
        <f t="shared" si="71"/>
        <v>0</v>
      </c>
      <c r="Z495" s="576">
        <f t="shared" si="72"/>
        <v>0</v>
      </c>
      <c r="AA495" s="576">
        <f t="shared" si="73"/>
        <v>0</v>
      </c>
      <c r="AB495" s="553"/>
      <c r="AC495" s="553"/>
      <c r="AD495" s="553"/>
      <c r="AE495" s="553"/>
      <c r="AF495" s="553"/>
      <c r="AG495" s="553"/>
      <c r="AH495" s="553"/>
      <c r="AI495" s="397"/>
      <c r="AJ495" s="555"/>
      <c r="AK495" s="576">
        <f t="shared" si="74"/>
        <v>0</v>
      </c>
      <c r="AL495" s="576">
        <f t="shared" si="75"/>
        <v>0</v>
      </c>
      <c r="AM495" s="599"/>
      <c r="AN495" s="599"/>
      <c r="AO495" s="553"/>
      <c r="AP495" s="553"/>
      <c r="AQ495" s="553"/>
      <c r="AR495" s="553"/>
      <c r="AS495" s="397"/>
      <c r="AT495" s="397"/>
      <c r="AU495" s="397"/>
      <c r="AV495" s="397"/>
      <c r="AW495" s="397"/>
      <c r="AX495" s="397"/>
      <c r="AY495" s="397"/>
      <c r="AZ495" s="397"/>
      <c r="BA495" s="397"/>
      <c r="BB495" s="397"/>
      <c r="BC495" s="397"/>
      <c r="BD495" s="553"/>
      <c r="BE495" s="397"/>
      <c r="BF495" s="397"/>
      <c r="BG495" s="397"/>
      <c r="BH495" s="397"/>
    </row>
    <row r="496" spans="2:60" x14ac:dyDescent="0.35">
      <c r="B496" s="319"/>
      <c r="C496" s="147"/>
      <c r="D496" s="147"/>
      <c r="E496" s="320"/>
      <c r="F496" s="321"/>
      <c r="G496" s="149"/>
      <c r="H496" s="148"/>
      <c r="I496" s="148"/>
      <c r="J496" s="322"/>
      <c r="K496" s="324" t="str">
        <f>IFERROR(INDEX(Lookup!$G$3:$G$6,MATCH(J496,Lookup!$F$3:$F$6,0)),"")</f>
        <v/>
      </c>
      <c r="L496" s="323"/>
      <c r="M496" s="322"/>
      <c r="N496" s="846">
        <f t="shared" si="68"/>
        <v>0</v>
      </c>
      <c r="O496" s="325">
        <f t="shared" si="69"/>
        <v>0</v>
      </c>
      <c r="P496" s="847">
        <f>IF(I496&lt;INDEX(Lookup!$U$2:$U$10,MATCH($D$48,Lookup!$S$2:$S$10,0)),0,IF(U496="X",0,IFERROR(L496*50,0)))</f>
        <v>0</v>
      </c>
      <c r="Q496" s="326">
        <f>IF(I496&lt;INDEX(Lookup!$U$2:$U$10,MATCH($D$48,Lookup!$S$2:$S$10,0)),0,IF(U496="X",0,IFERROR(P496*K496,0)))</f>
        <v>0</v>
      </c>
      <c r="R496" s="326">
        <v>0</v>
      </c>
      <c r="S496" s="424">
        <v>0</v>
      </c>
      <c r="T496" s="322"/>
      <c r="U496" s="143"/>
      <c r="V496" s="397"/>
      <c r="W496" s="555"/>
      <c r="X496" s="576">
        <f t="shared" si="70"/>
        <v>0</v>
      </c>
      <c r="Y496" s="576">
        <f t="shared" si="71"/>
        <v>0</v>
      </c>
      <c r="Z496" s="576">
        <f t="shared" si="72"/>
        <v>0</v>
      </c>
      <c r="AA496" s="576">
        <f t="shared" si="73"/>
        <v>0</v>
      </c>
      <c r="AB496" s="553"/>
      <c r="AC496" s="553"/>
      <c r="AD496" s="553"/>
      <c r="AE496" s="553"/>
      <c r="AF496" s="553"/>
      <c r="AG496" s="553"/>
      <c r="AH496" s="553"/>
      <c r="AI496" s="397"/>
      <c r="AJ496" s="555"/>
      <c r="AK496" s="576">
        <f t="shared" si="74"/>
        <v>0</v>
      </c>
      <c r="AL496" s="576">
        <f t="shared" si="75"/>
        <v>0</v>
      </c>
      <c r="AM496" s="599"/>
      <c r="AN496" s="599"/>
      <c r="AO496" s="553"/>
      <c r="AP496" s="553"/>
      <c r="AQ496" s="553"/>
      <c r="AR496" s="553"/>
      <c r="AS496" s="397"/>
      <c r="AT496" s="397"/>
      <c r="AU496" s="397"/>
      <c r="AV496" s="397"/>
      <c r="AW496" s="397"/>
      <c r="AX496" s="397"/>
      <c r="AY496" s="397"/>
      <c r="AZ496" s="397"/>
      <c r="BA496" s="397"/>
      <c r="BB496" s="397"/>
      <c r="BC496" s="397"/>
      <c r="BD496" s="553"/>
      <c r="BE496" s="397"/>
      <c r="BF496" s="397"/>
      <c r="BG496" s="397"/>
      <c r="BH496" s="397"/>
    </row>
    <row r="497" spans="2:60" x14ac:dyDescent="0.35">
      <c r="B497" s="319"/>
      <c r="C497" s="147"/>
      <c r="D497" s="147"/>
      <c r="E497" s="320"/>
      <c r="F497" s="321"/>
      <c r="G497" s="149"/>
      <c r="H497" s="148"/>
      <c r="I497" s="148"/>
      <c r="J497" s="322"/>
      <c r="K497" s="324" t="str">
        <f>IFERROR(INDEX(Lookup!$G$3:$G$6,MATCH(J497,Lookup!$F$3:$F$6,0)),"")</f>
        <v/>
      </c>
      <c r="L497" s="323"/>
      <c r="M497" s="322"/>
      <c r="N497" s="846">
        <f t="shared" si="68"/>
        <v>0</v>
      </c>
      <c r="O497" s="325">
        <f t="shared" si="69"/>
        <v>0</v>
      </c>
      <c r="P497" s="847">
        <f>IF(I497&lt;INDEX(Lookup!$U$2:$U$10,MATCH($D$48,Lookup!$S$2:$S$10,0)),0,IF(U497="X",0,IFERROR(L497*50,0)))</f>
        <v>0</v>
      </c>
      <c r="Q497" s="326">
        <f>IF(I497&lt;INDEX(Lookup!$U$2:$U$10,MATCH($D$48,Lookup!$S$2:$S$10,0)),0,IF(U497="X",0,IFERROR(P497*K497,0)))</f>
        <v>0</v>
      </c>
      <c r="R497" s="326">
        <v>0</v>
      </c>
      <c r="S497" s="424">
        <v>0</v>
      </c>
      <c r="T497" s="322"/>
      <c r="U497" s="143"/>
      <c r="V497" s="397"/>
      <c r="W497" s="555"/>
      <c r="X497" s="576">
        <f t="shared" si="70"/>
        <v>0</v>
      </c>
      <c r="Y497" s="576">
        <f t="shared" si="71"/>
        <v>0</v>
      </c>
      <c r="Z497" s="576">
        <f t="shared" si="72"/>
        <v>0</v>
      </c>
      <c r="AA497" s="576">
        <f t="shared" si="73"/>
        <v>0</v>
      </c>
      <c r="AB497" s="553"/>
      <c r="AC497" s="553"/>
      <c r="AD497" s="553"/>
      <c r="AE497" s="553"/>
      <c r="AF497" s="553"/>
      <c r="AG497" s="553"/>
      <c r="AH497" s="553"/>
      <c r="AI497" s="397"/>
      <c r="AJ497" s="555"/>
      <c r="AK497" s="576">
        <f t="shared" si="74"/>
        <v>0</v>
      </c>
      <c r="AL497" s="576">
        <f t="shared" si="75"/>
        <v>0</v>
      </c>
      <c r="AM497" s="599"/>
      <c r="AN497" s="599"/>
      <c r="AO497" s="553"/>
      <c r="AP497" s="553"/>
      <c r="AQ497" s="553"/>
      <c r="AR497" s="553"/>
      <c r="AS497" s="397"/>
      <c r="AT497" s="397"/>
      <c r="AU497" s="397"/>
      <c r="AV497" s="397"/>
      <c r="AW497" s="397"/>
      <c r="AX497" s="397"/>
      <c r="AY497" s="397"/>
      <c r="AZ497" s="397"/>
      <c r="BA497" s="397"/>
      <c r="BB497" s="397"/>
      <c r="BC497" s="397"/>
      <c r="BD497" s="553"/>
      <c r="BE497" s="397"/>
      <c r="BF497" s="397"/>
      <c r="BG497" s="397"/>
      <c r="BH497" s="397"/>
    </row>
    <row r="498" spans="2:60" x14ac:dyDescent="0.35">
      <c r="B498" s="319"/>
      <c r="C498" s="147"/>
      <c r="D498" s="147"/>
      <c r="E498" s="320"/>
      <c r="F498" s="321"/>
      <c r="G498" s="149"/>
      <c r="H498" s="148"/>
      <c r="I498" s="148"/>
      <c r="J498" s="322"/>
      <c r="K498" s="324" t="str">
        <f>IFERROR(INDEX(Lookup!$G$3:$G$6,MATCH(J498,Lookup!$F$3:$F$6,0)),"")</f>
        <v/>
      </c>
      <c r="L498" s="323"/>
      <c r="M498" s="322"/>
      <c r="N498" s="846">
        <f t="shared" si="68"/>
        <v>0</v>
      </c>
      <c r="O498" s="325">
        <f t="shared" si="69"/>
        <v>0</v>
      </c>
      <c r="P498" s="847">
        <f>IF(I498&lt;INDEX(Lookup!$U$2:$U$10,MATCH($D$48,Lookup!$S$2:$S$10,0)),0,IF(U498="X",0,IFERROR(L498*50,0)))</f>
        <v>0</v>
      </c>
      <c r="Q498" s="326">
        <f>IF(I498&lt;INDEX(Lookup!$U$2:$U$10,MATCH($D$48,Lookup!$S$2:$S$10,0)),0,IF(U498="X",0,IFERROR(P498*K498,0)))</f>
        <v>0</v>
      </c>
      <c r="R498" s="326">
        <v>0</v>
      </c>
      <c r="S498" s="424">
        <v>0</v>
      </c>
      <c r="T498" s="322"/>
      <c r="U498" s="143"/>
      <c r="V498" s="397"/>
      <c r="W498" s="555"/>
      <c r="X498" s="576">
        <f t="shared" si="70"/>
        <v>0</v>
      </c>
      <c r="Y498" s="576">
        <f t="shared" si="71"/>
        <v>0</v>
      </c>
      <c r="Z498" s="576">
        <f t="shared" si="72"/>
        <v>0</v>
      </c>
      <c r="AA498" s="576">
        <f t="shared" si="73"/>
        <v>0</v>
      </c>
      <c r="AB498" s="553"/>
      <c r="AC498" s="553"/>
      <c r="AD498" s="553"/>
      <c r="AE498" s="553"/>
      <c r="AF498" s="553"/>
      <c r="AG498" s="553"/>
      <c r="AH498" s="553"/>
      <c r="AI498" s="397"/>
      <c r="AJ498" s="555"/>
      <c r="AK498" s="576">
        <f t="shared" si="74"/>
        <v>0</v>
      </c>
      <c r="AL498" s="576">
        <f t="shared" si="75"/>
        <v>0</v>
      </c>
      <c r="AM498" s="599"/>
      <c r="AN498" s="599"/>
      <c r="AO498" s="553"/>
      <c r="AP498" s="553"/>
      <c r="AQ498" s="553"/>
      <c r="AR498" s="553"/>
      <c r="AS498" s="397"/>
      <c r="AT498" s="397"/>
      <c r="AU498" s="397"/>
      <c r="AV498" s="397"/>
      <c r="AW498" s="397"/>
      <c r="AX498" s="397"/>
      <c r="AY498" s="397"/>
      <c r="AZ498" s="397"/>
      <c r="BA498" s="397"/>
      <c r="BB498" s="397"/>
      <c r="BC498" s="397"/>
      <c r="BD498" s="553"/>
      <c r="BE498" s="397"/>
      <c r="BF498" s="397"/>
      <c r="BG498" s="397"/>
      <c r="BH498" s="397"/>
    </row>
    <row r="499" spans="2:60" x14ac:dyDescent="0.35">
      <c r="B499" s="319"/>
      <c r="C499" s="147"/>
      <c r="D499" s="147"/>
      <c r="E499" s="320"/>
      <c r="F499" s="321"/>
      <c r="G499" s="149"/>
      <c r="H499" s="148"/>
      <c r="I499" s="148"/>
      <c r="J499" s="322"/>
      <c r="K499" s="324" t="str">
        <f>IFERROR(INDEX(Lookup!$G$3:$G$6,MATCH(J499,Lookup!$F$3:$F$6,0)),"")</f>
        <v/>
      </c>
      <c r="L499" s="323"/>
      <c r="M499" s="322"/>
      <c r="N499" s="846">
        <f t="shared" ref="N499:N562" si="76">L499*M499</f>
        <v>0</v>
      </c>
      <c r="O499" s="325">
        <f t="shared" si="69"/>
        <v>0</v>
      </c>
      <c r="P499" s="847">
        <f>IF(I499&lt;INDEX(Lookup!$U$2:$U$10,MATCH($D$48,Lookup!$S$2:$S$10,0)),0,IF(U499="X",0,IFERROR(L499*50,0)))</f>
        <v>0</v>
      </c>
      <c r="Q499" s="326">
        <f>IF(I499&lt;INDEX(Lookup!$U$2:$U$10,MATCH($D$48,Lookup!$S$2:$S$10,0)),0,IF(U499="X",0,IFERROR(P499*K499,0)))</f>
        <v>0</v>
      </c>
      <c r="R499" s="326">
        <v>0</v>
      </c>
      <c r="S499" s="424">
        <v>0</v>
      </c>
      <c r="T499" s="322"/>
      <c r="U499" s="143"/>
      <c r="V499" s="397"/>
      <c r="W499" s="555"/>
      <c r="X499" s="576">
        <f t="shared" si="70"/>
        <v>0</v>
      </c>
      <c r="Y499" s="576">
        <f t="shared" si="71"/>
        <v>0</v>
      </c>
      <c r="Z499" s="576">
        <f t="shared" si="72"/>
        <v>0</v>
      </c>
      <c r="AA499" s="576">
        <f t="shared" si="73"/>
        <v>0</v>
      </c>
      <c r="AB499" s="553"/>
      <c r="AC499" s="553"/>
      <c r="AD499" s="553"/>
      <c r="AE499" s="553"/>
      <c r="AF499" s="553"/>
      <c r="AG499" s="553"/>
      <c r="AH499" s="553"/>
      <c r="AI499" s="397"/>
      <c r="AJ499" s="555"/>
      <c r="AK499" s="576">
        <f t="shared" si="74"/>
        <v>0</v>
      </c>
      <c r="AL499" s="576">
        <f t="shared" si="75"/>
        <v>0</v>
      </c>
      <c r="AM499" s="599"/>
      <c r="AN499" s="599"/>
      <c r="AO499" s="553"/>
      <c r="AP499" s="553"/>
      <c r="AQ499" s="553"/>
      <c r="AR499" s="553"/>
      <c r="AS499" s="397"/>
      <c r="AT499" s="397"/>
      <c r="AU499" s="397"/>
      <c r="AV499" s="397"/>
      <c r="AW499" s="397"/>
      <c r="AX499" s="397"/>
      <c r="AY499" s="397"/>
      <c r="AZ499" s="397"/>
      <c r="BA499" s="397"/>
      <c r="BB499" s="397"/>
      <c r="BC499" s="397"/>
      <c r="BD499" s="553"/>
      <c r="BE499" s="397"/>
      <c r="BF499" s="397"/>
      <c r="BG499" s="397"/>
      <c r="BH499" s="397"/>
    </row>
    <row r="500" spans="2:60" x14ac:dyDescent="0.35">
      <c r="B500" s="319"/>
      <c r="C500" s="147"/>
      <c r="D500" s="147"/>
      <c r="E500" s="320"/>
      <c r="F500" s="321"/>
      <c r="G500" s="149"/>
      <c r="H500" s="148"/>
      <c r="I500" s="148"/>
      <c r="J500" s="322"/>
      <c r="K500" s="324" t="str">
        <f>IFERROR(INDEX(Lookup!$G$3:$G$6,MATCH(J500,Lookup!$F$3:$F$6,0)),"")</f>
        <v/>
      </c>
      <c r="L500" s="323"/>
      <c r="M500" s="322"/>
      <c r="N500" s="846">
        <f t="shared" si="76"/>
        <v>0</v>
      </c>
      <c r="O500" s="325">
        <f t="shared" ref="O500:O563" si="77">IFERROR(ROUND((N500*K500),2),0)</f>
        <v>0</v>
      </c>
      <c r="P500" s="847">
        <f>IF(I500&lt;INDEX(Lookup!$U$2:$U$10,MATCH($D$48,Lookup!$S$2:$S$10,0)),0,IF(U500="X",0,IFERROR(L500*50,0)))</f>
        <v>0</v>
      </c>
      <c r="Q500" s="326">
        <f>IF(I500&lt;INDEX(Lookup!$U$2:$U$10,MATCH($D$48,Lookup!$S$2:$S$10,0)),0,IF(U500="X",0,IFERROR(P500*K500,0)))</f>
        <v>0</v>
      </c>
      <c r="R500" s="326">
        <v>0</v>
      </c>
      <c r="S500" s="424">
        <v>0</v>
      </c>
      <c r="T500" s="322"/>
      <c r="U500" s="143"/>
      <c r="V500" s="397"/>
      <c r="W500" s="555"/>
      <c r="X500" s="576">
        <f t="shared" ref="X500:X563" si="78">Q500*$I$30</f>
        <v>0</v>
      </c>
      <c r="Y500" s="576">
        <f t="shared" ref="Y500:Y563" si="79">S500*$I$40</f>
        <v>0</v>
      </c>
      <c r="Z500" s="576">
        <f t="shared" ref="Z500:Z563" si="80">X500-Q500</f>
        <v>0</v>
      </c>
      <c r="AA500" s="576">
        <f t="shared" ref="AA500:AA563" si="81">Y500-S500</f>
        <v>0</v>
      </c>
      <c r="AB500" s="553"/>
      <c r="AC500" s="553"/>
      <c r="AD500" s="553"/>
      <c r="AE500" s="553"/>
      <c r="AF500" s="553"/>
      <c r="AG500" s="553"/>
      <c r="AH500" s="553"/>
      <c r="AI500" s="397"/>
      <c r="AJ500" s="555"/>
      <c r="AK500" s="576">
        <f t="shared" ref="AK500:AK563" si="82">R500</f>
        <v>0</v>
      </c>
      <c r="AL500" s="576">
        <f t="shared" ref="AL500:AL563" si="83">+S500</f>
        <v>0</v>
      </c>
      <c r="AM500" s="599"/>
      <c r="AN500" s="599"/>
      <c r="AO500" s="553"/>
      <c r="AP500" s="553"/>
      <c r="AQ500" s="553"/>
      <c r="AR500" s="553"/>
      <c r="AS500" s="397"/>
      <c r="AT500" s="397"/>
      <c r="AU500" s="397"/>
      <c r="AV500" s="397"/>
      <c r="AW500" s="397"/>
      <c r="AX500" s="397"/>
      <c r="AY500" s="397"/>
      <c r="AZ500" s="397"/>
      <c r="BA500" s="397"/>
      <c r="BB500" s="397"/>
      <c r="BC500" s="397"/>
      <c r="BD500" s="553"/>
      <c r="BE500" s="397"/>
      <c r="BF500" s="397"/>
      <c r="BG500" s="397"/>
      <c r="BH500" s="397"/>
    </row>
    <row r="501" spans="2:60" x14ac:dyDescent="0.35">
      <c r="B501" s="319"/>
      <c r="C501" s="147"/>
      <c r="D501" s="147"/>
      <c r="E501" s="320"/>
      <c r="F501" s="321"/>
      <c r="G501" s="149"/>
      <c r="H501" s="148"/>
      <c r="I501" s="148"/>
      <c r="J501" s="322"/>
      <c r="K501" s="324" t="str">
        <f>IFERROR(INDEX(Lookup!$G$3:$G$6,MATCH(J501,Lookup!$F$3:$F$6,0)),"")</f>
        <v/>
      </c>
      <c r="L501" s="323"/>
      <c r="M501" s="322"/>
      <c r="N501" s="846">
        <f t="shared" si="76"/>
        <v>0</v>
      </c>
      <c r="O501" s="325">
        <f t="shared" si="77"/>
        <v>0</v>
      </c>
      <c r="P501" s="847">
        <f>IF(I501&lt;INDEX(Lookup!$U$2:$U$10,MATCH($D$48,Lookup!$S$2:$S$10,0)),0,IF(U501="X",0,IFERROR(L501*50,0)))</f>
        <v>0</v>
      </c>
      <c r="Q501" s="326">
        <f>IF(I501&lt;INDEX(Lookup!$U$2:$U$10,MATCH($D$48,Lookup!$S$2:$S$10,0)),0,IF(U501="X",0,IFERROR(P501*K501,0)))</f>
        <v>0</v>
      </c>
      <c r="R501" s="326">
        <v>0</v>
      </c>
      <c r="S501" s="424">
        <v>0</v>
      </c>
      <c r="T501" s="322"/>
      <c r="U501" s="143"/>
      <c r="V501" s="397"/>
      <c r="W501" s="555"/>
      <c r="X501" s="576">
        <f t="shared" si="78"/>
        <v>0</v>
      </c>
      <c r="Y501" s="576">
        <f t="shared" si="79"/>
        <v>0</v>
      </c>
      <c r="Z501" s="576">
        <f t="shared" si="80"/>
        <v>0</v>
      </c>
      <c r="AA501" s="576">
        <f t="shared" si="81"/>
        <v>0</v>
      </c>
      <c r="AB501" s="553"/>
      <c r="AC501" s="553"/>
      <c r="AD501" s="553"/>
      <c r="AE501" s="553"/>
      <c r="AF501" s="553"/>
      <c r="AG501" s="553"/>
      <c r="AH501" s="553"/>
      <c r="AI501" s="397"/>
      <c r="AJ501" s="555"/>
      <c r="AK501" s="576">
        <f t="shared" si="82"/>
        <v>0</v>
      </c>
      <c r="AL501" s="576">
        <f t="shared" si="83"/>
        <v>0</v>
      </c>
      <c r="AM501" s="599"/>
      <c r="AN501" s="599"/>
      <c r="AO501" s="553"/>
      <c r="AP501" s="553"/>
      <c r="AQ501" s="553"/>
      <c r="AR501" s="553"/>
      <c r="AS501" s="397"/>
      <c r="AT501" s="397"/>
      <c r="AU501" s="397"/>
      <c r="AV501" s="397"/>
      <c r="AW501" s="397"/>
      <c r="AX501" s="397"/>
      <c r="AY501" s="397"/>
      <c r="AZ501" s="397"/>
      <c r="BA501" s="397"/>
      <c r="BB501" s="397"/>
      <c r="BC501" s="397"/>
      <c r="BD501" s="553"/>
      <c r="BE501" s="397"/>
      <c r="BF501" s="397"/>
      <c r="BG501" s="397"/>
      <c r="BH501" s="397"/>
    </row>
    <row r="502" spans="2:60" x14ac:dyDescent="0.35">
      <c r="B502" s="319"/>
      <c r="C502" s="147"/>
      <c r="D502" s="147"/>
      <c r="E502" s="320"/>
      <c r="F502" s="321"/>
      <c r="G502" s="149"/>
      <c r="H502" s="148"/>
      <c r="I502" s="148"/>
      <c r="J502" s="322"/>
      <c r="K502" s="324" t="str">
        <f>IFERROR(INDEX(Lookup!$G$3:$G$6,MATCH(J502,Lookup!$F$3:$F$6,0)),"")</f>
        <v/>
      </c>
      <c r="L502" s="323"/>
      <c r="M502" s="322"/>
      <c r="N502" s="846">
        <f t="shared" si="76"/>
        <v>0</v>
      </c>
      <c r="O502" s="325">
        <f t="shared" si="77"/>
        <v>0</v>
      </c>
      <c r="P502" s="847">
        <f>IF(I502&lt;INDEX(Lookup!$U$2:$U$10,MATCH($D$48,Lookup!$S$2:$S$10,0)),0,IF(U502="X",0,IFERROR(L502*50,0)))</f>
        <v>0</v>
      </c>
      <c r="Q502" s="326">
        <f>IF(I502&lt;INDEX(Lookup!$U$2:$U$10,MATCH($D$48,Lookup!$S$2:$S$10,0)),0,IF(U502="X",0,IFERROR(P502*K502,0)))</f>
        <v>0</v>
      </c>
      <c r="R502" s="326">
        <v>0</v>
      </c>
      <c r="S502" s="424">
        <v>0</v>
      </c>
      <c r="T502" s="322"/>
      <c r="U502" s="143"/>
      <c r="V502" s="397"/>
      <c r="W502" s="555"/>
      <c r="X502" s="576">
        <f t="shared" si="78"/>
        <v>0</v>
      </c>
      <c r="Y502" s="576">
        <f t="shared" si="79"/>
        <v>0</v>
      </c>
      <c r="Z502" s="576">
        <f t="shared" si="80"/>
        <v>0</v>
      </c>
      <c r="AA502" s="576">
        <f t="shared" si="81"/>
        <v>0</v>
      </c>
      <c r="AB502" s="553"/>
      <c r="AC502" s="553"/>
      <c r="AD502" s="553"/>
      <c r="AE502" s="553"/>
      <c r="AF502" s="553"/>
      <c r="AG502" s="553"/>
      <c r="AH502" s="553"/>
      <c r="AI502" s="397"/>
      <c r="AJ502" s="555"/>
      <c r="AK502" s="576">
        <f t="shared" si="82"/>
        <v>0</v>
      </c>
      <c r="AL502" s="576">
        <f t="shared" si="83"/>
        <v>0</v>
      </c>
      <c r="AM502" s="599"/>
      <c r="AN502" s="599"/>
      <c r="AO502" s="553"/>
      <c r="AP502" s="553"/>
      <c r="AQ502" s="553"/>
      <c r="AR502" s="553"/>
      <c r="AS502" s="397"/>
      <c r="AT502" s="397"/>
      <c r="AU502" s="397"/>
      <c r="AV502" s="397"/>
      <c r="AW502" s="397"/>
      <c r="AX502" s="397"/>
      <c r="AY502" s="397"/>
      <c r="AZ502" s="397"/>
      <c r="BA502" s="397"/>
      <c r="BB502" s="397"/>
      <c r="BC502" s="397"/>
      <c r="BD502" s="553"/>
      <c r="BE502" s="397"/>
      <c r="BF502" s="397"/>
      <c r="BG502" s="397"/>
      <c r="BH502" s="397"/>
    </row>
    <row r="503" spans="2:60" x14ac:dyDescent="0.35">
      <c r="B503" s="319"/>
      <c r="C503" s="147"/>
      <c r="D503" s="147"/>
      <c r="E503" s="320"/>
      <c r="F503" s="321"/>
      <c r="G503" s="149"/>
      <c r="H503" s="148"/>
      <c r="I503" s="148"/>
      <c r="J503" s="322"/>
      <c r="K503" s="324" t="str">
        <f>IFERROR(INDEX(Lookup!$G$3:$G$6,MATCH(J503,Lookup!$F$3:$F$6,0)),"")</f>
        <v/>
      </c>
      <c r="L503" s="323"/>
      <c r="M503" s="322"/>
      <c r="N503" s="846">
        <f t="shared" si="76"/>
        <v>0</v>
      </c>
      <c r="O503" s="325">
        <f t="shared" si="77"/>
        <v>0</v>
      </c>
      <c r="P503" s="847">
        <f>IF(I503&lt;INDEX(Lookup!$U$2:$U$10,MATCH($D$48,Lookup!$S$2:$S$10,0)),0,IF(U503="X",0,IFERROR(L503*50,0)))</f>
        <v>0</v>
      </c>
      <c r="Q503" s="326">
        <f>IF(I503&lt;INDEX(Lookup!$U$2:$U$10,MATCH($D$48,Lookup!$S$2:$S$10,0)),0,IF(U503="X",0,IFERROR(P503*K503,0)))</f>
        <v>0</v>
      </c>
      <c r="R503" s="326">
        <v>0</v>
      </c>
      <c r="S503" s="424">
        <v>0</v>
      </c>
      <c r="T503" s="322"/>
      <c r="U503" s="143"/>
      <c r="V503" s="397"/>
      <c r="W503" s="555"/>
      <c r="X503" s="576">
        <f t="shared" si="78"/>
        <v>0</v>
      </c>
      <c r="Y503" s="576">
        <f t="shared" si="79"/>
        <v>0</v>
      </c>
      <c r="Z503" s="576">
        <f t="shared" si="80"/>
        <v>0</v>
      </c>
      <c r="AA503" s="576">
        <f t="shared" si="81"/>
        <v>0</v>
      </c>
      <c r="AB503" s="553"/>
      <c r="AC503" s="553"/>
      <c r="AD503" s="553"/>
      <c r="AE503" s="553"/>
      <c r="AF503" s="553"/>
      <c r="AG503" s="553"/>
      <c r="AH503" s="553"/>
      <c r="AI503" s="397"/>
      <c r="AJ503" s="555"/>
      <c r="AK503" s="576">
        <f t="shared" si="82"/>
        <v>0</v>
      </c>
      <c r="AL503" s="576">
        <f t="shared" si="83"/>
        <v>0</v>
      </c>
      <c r="AM503" s="599"/>
      <c r="AN503" s="599"/>
      <c r="AO503" s="553"/>
      <c r="AP503" s="553"/>
      <c r="AQ503" s="553"/>
      <c r="AR503" s="553"/>
      <c r="AS503" s="397"/>
      <c r="AT503" s="397"/>
      <c r="AU503" s="397"/>
      <c r="AV503" s="397"/>
      <c r="AW503" s="397"/>
      <c r="AX503" s="397"/>
      <c r="AY503" s="397"/>
      <c r="AZ503" s="397"/>
      <c r="BA503" s="397"/>
      <c r="BB503" s="397"/>
      <c r="BC503" s="397"/>
      <c r="BD503" s="553"/>
      <c r="BE503" s="397"/>
      <c r="BF503" s="397"/>
      <c r="BG503" s="397"/>
      <c r="BH503" s="397"/>
    </row>
    <row r="504" spans="2:60" x14ac:dyDescent="0.35">
      <c r="B504" s="319"/>
      <c r="C504" s="147"/>
      <c r="D504" s="147"/>
      <c r="E504" s="320"/>
      <c r="F504" s="321"/>
      <c r="G504" s="149"/>
      <c r="H504" s="148"/>
      <c r="I504" s="148"/>
      <c r="J504" s="322"/>
      <c r="K504" s="324" t="str">
        <f>IFERROR(INDEX(Lookup!$G$3:$G$6,MATCH(J504,Lookup!$F$3:$F$6,0)),"")</f>
        <v/>
      </c>
      <c r="L504" s="323"/>
      <c r="M504" s="322"/>
      <c r="N504" s="846">
        <f t="shared" si="76"/>
        <v>0</v>
      </c>
      <c r="O504" s="325">
        <f t="shared" si="77"/>
        <v>0</v>
      </c>
      <c r="P504" s="847">
        <f>IF(I504&lt;INDEX(Lookup!$U$2:$U$10,MATCH($D$48,Lookup!$S$2:$S$10,0)),0,IF(U504="X",0,IFERROR(L504*50,0)))</f>
        <v>0</v>
      </c>
      <c r="Q504" s="326">
        <f>IF(I504&lt;INDEX(Lookup!$U$2:$U$10,MATCH($D$48,Lookup!$S$2:$S$10,0)),0,IF(U504="X",0,IFERROR(P504*K504,0)))</f>
        <v>0</v>
      </c>
      <c r="R504" s="326">
        <v>0</v>
      </c>
      <c r="S504" s="424">
        <v>0</v>
      </c>
      <c r="T504" s="322"/>
      <c r="U504" s="143"/>
      <c r="V504" s="397"/>
      <c r="W504" s="555"/>
      <c r="X504" s="576">
        <f t="shared" si="78"/>
        <v>0</v>
      </c>
      <c r="Y504" s="576">
        <f t="shared" si="79"/>
        <v>0</v>
      </c>
      <c r="Z504" s="576">
        <f t="shared" si="80"/>
        <v>0</v>
      </c>
      <c r="AA504" s="576">
        <f t="shared" si="81"/>
        <v>0</v>
      </c>
      <c r="AB504" s="553"/>
      <c r="AC504" s="553"/>
      <c r="AD504" s="553"/>
      <c r="AE504" s="553"/>
      <c r="AF504" s="553"/>
      <c r="AG504" s="553"/>
      <c r="AH504" s="553"/>
      <c r="AI504" s="397"/>
      <c r="AJ504" s="555"/>
      <c r="AK504" s="576">
        <f t="shared" si="82"/>
        <v>0</v>
      </c>
      <c r="AL504" s="576">
        <f t="shared" si="83"/>
        <v>0</v>
      </c>
      <c r="AM504" s="599"/>
      <c r="AN504" s="599"/>
      <c r="AO504" s="553"/>
      <c r="AP504" s="553"/>
      <c r="AQ504" s="553"/>
      <c r="AR504" s="553"/>
      <c r="AS504" s="397"/>
      <c r="AT504" s="397"/>
      <c r="AU504" s="397"/>
      <c r="AV504" s="397"/>
      <c r="AW504" s="397"/>
      <c r="AX504" s="397"/>
      <c r="AY504" s="397"/>
      <c r="AZ504" s="397"/>
      <c r="BA504" s="397"/>
      <c r="BB504" s="397"/>
      <c r="BC504" s="397"/>
      <c r="BD504" s="553"/>
      <c r="BE504" s="397"/>
      <c r="BF504" s="397"/>
      <c r="BG504" s="397"/>
      <c r="BH504" s="397"/>
    </row>
    <row r="505" spans="2:60" x14ac:dyDescent="0.35">
      <c r="B505" s="319"/>
      <c r="C505" s="147"/>
      <c r="D505" s="147"/>
      <c r="E505" s="320"/>
      <c r="F505" s="321"/>
      <c r="G505" s="149"/>
      <c r="H505" s="148"/>
      <c r="I505" s="148"/>
      <c r="J505" s="322"/>
      <c r="K505" s="324" t="str">
        <f>IFERROR(INDEX(Lookup!$G$3:$G$6,MATCH(J505,Lookup!$F$3:$F$6,0)),"")</f>
        <v/>
      </c>
      <c r="L505" s="323"/>
      <c r="M505" s="322"/>
      <c r="N505" s="846">
        <f t="shared" si="76"/>
        <v>0</v>
      </c>
      <c r="O505" s="325">
        <f t="shared" si="77"/>
        <v>0</v>
      </c>
      <c r="P505" s="847">
        <f>IF(I505&lt;INDEX(Lookup!$U$2:$U$10,MATCH($D$48,Lookup!$S$2:$S$10,0)),0,IF(U505="X",0,IFERROR(L505*50,0)))</f>
        <v>0</v>
      </c>
      <c r="Q505" s="326">
        <f>IF(I505&lt;INDEX(Lookup!$U$2:$U$10,MATCH($D$48,Lookup!$S$2:$S$10,0)),0,IF(U505="X",0,IFERROR(P505*K505,0)))</f>
        <v>0</v>
      </c>
      <c r="R505" s="326">
        <v>0</v>
      </c>
      <c r="S505" s="424">
        <v>0</v>
      </c>
      <c r="T505" s="322"/>
      <c r="U505" s="143"/>
      <c r="V505" s="397"/>
      <c r="W505" s="555"/>
      <c r="X505" s="576">
        <f t="shared" si="78"/>
        <v>0</v>
      </c>
      <c r="Y505" s="576">
        <f t="shared" si="79"/>
        <v>0</v>
      </c>
      <c r="Z505" s="576">
        <f t="shared" si="80"/>
        <v>0</v>
      </c>
      <c r="AA505" s="576">
        <f t="shared" si="81"/>
        <v>0</v>
      </c>
      <c r="AB505" s="553"/>
      <c r="AC505" s="553"/>
      <c r="AD505" s="553"/>
      <c r="AE505" s="553"/>
      <c r="AF505" s="553"/>
      <c r="AG505" s="553"/>
      <c r="AH505" s="553"/>
      <c r="AI505" s="397"/>
      <c r="AJ505" s="555"/>
      <c r="AK505" s="576">
        <f t="shared" si="82"/>
        <v>0</v>
      </c>
      <c r="AL505" s="576">
        <f t="shared" si="83"/>
        <v>0</v>
      </c>
      <c r="AM505" s="599"/>
      <c r="AN505" s="599"/>
      <c r="AO505" s="553"/>
      <c r="AP505" s="553"/>
      <c r="AQ505" s="553"/>
      <c r="AR505" s="553"/>
      <c r="AS505" s="397"/>
      <c r="AT505" s="397"/>
      <c r="AU505" s="397"/>
      <c r="AV505" s="397"/>
      <c r="AW505" s="397"/>
      <c r="AX505" s="397"/>
      <c r="AY505" s="397"/>
      <c r="AZ505" s="397"/>
      <c r="BA505" s="397"/>
      <c r="BB505" s="397"/>
      <c r="BC505" s="397"/>
      <c r="BD505" s="553"/>
      <c r="BE505" s="397"/>
      <c r="BF505" s="397"/>
      <c r="BG505" s="397"/>
      <c r="BH505" s="397"/>
    </row>
    <row r="506" spans="2:60" x14ac:dyDescent="0.35">
      <c r="B506" s="319"/>
      <c r="C506" s="147"/>
      <c r="D506" s="147"/>
      <c r="E506" s="320"/>
      <c r="F506" s="321"/>
      <c r="G506" s="149"/>
      <c r="H506" s="148"/>
      <c r="I506" s="148"/>
      <c r="J506" s="322"/>
      <c r="K506" s="324" t="str">
        <f>IFERROR(INDEX(Lookup!$G$3:$G$6,MATCH(J506,Lookup!$F$3:$F$6,0)),"")</f>
        <v/>
      </c>
      <c r="L506" s="323"/>
      <c r="M506" s="322"/>
      <c r="N506" s="846">
        <f t="shared" si="76"/>
        <v>0</v>
      </c>
      <c r="O506" s="325">
        <f t="shared" si="77"/>
        <v>0</v>
      </c>
      <c r="P506" s="847">
        <f>IF(I506&lt;INDEX(Lookup!$U$2:$U$10,MATCH($D$48,Lookup!$S$2:$S$10,0)),0,IF(U506="X",0,IFERROR(L506*50,0)))</f>
        <v>0</v>
      </c>
      <c r="Q506" s="326">
        <f>IF(I506&lt;INDEX(Lookup!$U$2:$U$10,MATCH($D$48,Lookup!$S$2:$S$10,0)),0,IF(U506="X",0,IFERROR(P506*K506,0)))</f>
        <v>0</v>
      </c>
      <c r="R506" s="326">
        <v>0</v>
      </c>
      <c r="S506" s="424">
        <v>0</v>
      </c>
      <c r="T506" s="322"/>
      <c r="U506" s="143"/>
      <c r="V506" s="397"/>
      <c r="W506" s="555"/>
      <c r="X506" s="576">
        <f t="shared" si="78"/>
        <v>0</v>
      </c>
      <c r="Y506" s="576">
        <f t="shared" si="79"/>
        <v>0</v>
      </c>
      <c r="Z506" s="576">
        <f t="shared" si="80"/>
        <v>0</v>
      </c>
      <c r="AA506" s="576">
        <f t="shared" si="81"/>
        <v>0</v>
      </c>
      <c r="AB506" s="553"/>
      <c r="AC506" s="553"/>
      <c r="AD506" s="553"/>
      <c r="AE506" s="553"/>
      <c r="AF506" s="553"/>
      <c r="AG506" s="553"/>
      <c r="AH506" s="553"/>
      <c r="AI506" s="397"/>
      <c r="AJ506" s="555"/>
      <c r="AK506" s="576">
        <f t="shared" si="82"/>
        <v>0</v>
      </c>
      <c r="AL506" s="576">
        <f t="shared" si="83"/>
        <v>0</v>
      </c>
      <c r="AM506" s="599"/>
      <c r="AN506" s="599"/>
      <c r="AO506" s="553"/>
      <c r="AP506" s="553"/>
      <c r="AQ506" s="553"/>
      <c r="AR506" s="553"/>
      <c r="AS506" s="397"/>
      <c r="AT506" s="397"/>
      <c r="AU506" s="397"/>
      <c r="AV506" s="397"/>
      <c r="AW506" s="397"/>
      <c r="AX506" s="397"/>
      <c r="AY506" s="397"/>
      <c r="AZ506" s="397"/>
      <c r="BA506" s="397"/>
      <c r="BB506" s="397"/>
      <c r="BC506" s="397"/>
      <c r="BD506" s="553"/>
      <c r="BE506" s="397"/>
      <c r="BF506" s="397"/>
      <c r="BG506" s="397"/>
      <c r="BH506" s="397"/>
    </row>
    <row r="507" spans="2:60" x14ac:dyDescent="0.35">
      <c r="B507" s="319"/>
      <c r="C507" s="147"/>
      <c r="D507" s="147"/>
      <c r="E507" s="320"/>
      <c r="F507" s="321"/>
      <c r="G507" s="149"/>
      <c r="H507" s="148"/>
      <c r="I507" s="148"/>
      <c r="J507" s="322"/>
      <c r="K507" s="324" t="str">
        <f>IFERROR(INDEX(Lookup!$G$3:$G$6,MATCH(J507,Lookup!$F$3:$F$6,0)),"")</f>
        <v/>
      </c>
      <c r="L507" s="323"/>
      <c r="M507" s="322"/>
      <c r="N507" s="846">
        <f t="shared" si="76"/>
        <v>0</v>
      </c>
      <c r="O507" s="325">
        <f t="shared" si="77"/>
        <v>0</v>
      </c>
      <c r="P507" s="847">
        <f>IF(I507&lt;INDEX(Lookup!$U$2:$U$10,MATCH($D$48,Lookup!$S$2:$S$10,0)),0,IF(U507="X",0,IFERROR(L507*50,0)))</f>
        <v>0</v>
      </c>
      <c r="Q507" s="326">
        <f>IF(I507&lt;INDEX(Lookup!$U$2:$U$10,MATCH($D$48,Lookup!$S$2:$S$10,0)),0,IF(U507="X",0,IFERROR(P507*K507,0)))</f>
        <v>0</v>
      </c>
      <c r="R507" s="326">
        <v>0</v>
      </c>
      <c r="S507" s="424">
        <v>0</v>
      </c>
      <c r="T507" s="322"/>
      <c r="U507" s="143"/>
      <c r="V507" s="397"/>
      <c r="W507" s="555"/>
      <c r="X507" s="576">
        <f t="shared" si="78"/>
        <v>0</v>
      </c>
      <c r="Y507" s="576">
        <f t="shared" si="79"/>
        <v>0</v>
      </c>
      <c r="Z507" s="576">
        <f t="shared" si="80"/>
        <v>0</v>
      </c>
      <c r="AA507" s="576">
        <f t="shared" si="81"/>
        <v>0</v>
      </c>
      <c r="AB507" s="553"/>
      <c r="AC507" s="553"/>
      <c r="AD507" s="553"/>
      <c r="AE507" s="553"/>
      <c r="AF507" s="553"/>
      <c r="AG507" s="553"/>
      <c r="AH507" s="553"/>
      <c r="AI507" s="397"/>
      <c r="AJ507" s="555"/>
      <c r="AK507" s="576">
        <f t="shared" si="82"/>
        <v>0</v>
      </c>
      <c r="AL507" s="576">
        <f t="shared" si="83"/>
        <v>0</v>
      </c>
      <c r="AM507" s="599"/>
      <c r="AN507" s="599"/>
      <c r="AO507" s="553"/>
      <c r="AP507" s="553"/>
      <c r="AQ507" s="553"/>
      <c r="AR507" s="553"/>
      <c r="AS507" s="397"/>
      <c r="AT507" s="397"/>
      <c r="AU507" s="397"/>
      <c r="AV507" s="397"/>
      <c r="AW507" s="397"/>
      <c r="AX507" s="397"/>
      <c r="AY507" s="397"/>
      <c r="AZ507" s="397"/>
      <c r="BA507" s="397"/>
      <c r="BB507" s="397"/>
      <c r="BC507" s="397"/>
      <c r="BD507" s="553"/>
      <c r="BE507" s="397"/>
      <c r="BF507" s="397"/>
      <c r="BG507" s="397"/>
      <c r="BH507" s="397"/>
    </row>
    <row r="508" spans="2:60" x14ac:dyDescent="0.35">
      <c r="B508" s="319"/>
      <c r="C508" s="147"/>
      <c r="D508" s="147"/>
      <c r="E508" s="320"/>
      <c r="F508" s="321"/>
      <c r="G508" s="149"/>
      <c r="H508" s="148"/>
      <c r="I508" s="148"/>
      <c r="J508" s="322"/>
      <c r="K508" s="324" t="str">
        <f>IFERROR(INDEX(Lookup!$G$3:$G$6,MATCH(J508,Lookup!$F$3:$F$6,0)),"")</f>
        <v/>
      </c>
      <c r="L508" s="323"/>
      <c r="M508" s="322"/>
      <c r="N508" s="846">
        <f t="shared" si="76"/>
        <v>0</v>
      </c>
      <c r="O508" s="325">
        <f t="shared" si="77"/>
        <v>0</v>
      </c>
      <c r="P508" s="847">
        <f>IF(I508&lt;INDEX(Lookup!$U$2:$U$10,MATCH($D$48,Lookup!$S$2:$S$10,0)),0,IF(U508="X",0,IFERROR(L508*50,0)))</f>
        <v>0</v>
      </c>
      <c r="Q508" s="326">
        <f>IF(I508&lt;INDEX(Lookup!$U$2:$U$10,MATCH($D$48,Lookup!$S$2:$S$10,0)),0,IF(U508="X",0,IFERROR(P508*K508,0)))</f>
        <v>0</v>
      </c>
      <c r="R508" s="326">
        <v>0</v>
      </c>
      <c r="S508" s="424">
        <v>0</v>
      </c>
      <c r="T508" s="322"/>
      <c r="U508" s="143"/>
      <c r="V508" s="397"/>
      <c r="W508" s="555"/>
      <c r="X508" s="576">
        <f t="shared" si="78"/>
        <v>0</v>
      </c>
      <c r="Y508" s="576">
        <f t="shared" si="79"/>
        <v>0</v>
      </c>
      <c r="Z508" s="576">
        <f t="shared" si="80"/>
        <v>0</v>
      </c>
      <c r="AA508" s="576">
        <f t="shared" si="81"/>
        <v>0</v>
      </c>
      <c r="AB508" s="553"/>
      <c r="AC508" s="553"/>
      <c r="AD508" s="553"/>
      <c r="AE508" s="553"/>
      <c r="AF508" s="553"/>
      <c r="AG508" s="553"/>
      <c r="AH508" s="553"/>
      <c r="AI508" s="397"/>
      <c r="AJ508" s="555"/>
      <c r="AK508" s="576">
        <f t="shared" si="82"/>
        <v>0</v>
      </c>
      <c r="AL508" s="576">
        <f t="shared" si="83"/>
        <v>0</v>
      </c>
      <c r="AM508" s="599"/>
      <c r="AN508" s="599"/>
      <c r="AO508" s="553"/>
      <c r="AP508" s="553"/>
      <c r="AQ508" s="553"/>
      <c r="AR508" s="553"/>
      <c r="AS508" s="397"/>
      <c r="AT508" s="397"/>
      <c r="AU508" s="397"/>
      <c r="AV508" s="397"/>
      <c r="AW508" s="397"/>
      <c r="AX508" s="397"/>
      <c r="AY508" s="397"/>
      <c r="AZ508" s="397"/>
      <c r="BA508" s="397"/>
      <c r="BB508" s="397"/>
      <c r="BC508" s="397"/>
      <c r="BD508" s="553"/>
      <c r="BE508" s="397"/>
      <c r="BF508" s="397"/>
      <c r="BG508" s="397"/>
      <c r="BH508" s="397"/>
    </row>
    <row r="509" spans="2:60" x14ac:dyDescent="0.35">
      <c r="B509" s="319"/>
      <c r="C509" s="147"/>
      <c r="D509" s="147"/>
      <c r="E509" s="320"/>
      <c r="F509" s="321"/>
      <c r="G509" s="149"/>
      <c r="H509" s="148"/>
      <c r="I509" s="148"/>
      <c r="J509" s="322"/>
      <c r="K509" s="324" t="str">
        <f>IFERROR(INDEX(Lookup!$G$3:$G$6,MATCH(J509,Lookup!$F$3:$F$6,0)),"")</f>
        <v/>
      </c>
      <c r="L509" s="323"/>
      <c r="M509" s="322"/>
      <c r="N509" s="846">
        <f t="shared" si="76"/>
        <v>0</v>
      </c>
      <c r="O509" s="325">
        <f t="shared" si="77"/>
        <v>0</v>
      </c>
      <c r="P509" s="847">
        <f>IF(I509&lt;INDEX(Lookup!$U$2:$U$10,MATCH($D$48,Lookup!$S$2:$S$10,0)),0,IF(U509="X",0,IFERROR(L509*50,0)))</f>
        <v>0</v>
      </c>
      <c r="Q509" s="326">
        <f>IF(I509&lt;INDEX(Lookup!$U$2:$U$10,MATCH($D$48,Lookup!$S$2:$S$10,0)),0,IF(U509="X",0,IFERROR(P509*K509,0)))</f>
        <v>0</v>
      </c>
      <c r="R509" s="326">
        <v>0</v>
      </c>
      <c r="S509" s="424">
        <v>0</v>
      </c>
      <c r="T509" s="322"/>
      <c r="U509" s="143"/>
      <c r="V509" s="397"/>
      <c r="W509" s="555"/>
      <c r="X509" s="576">
        <f t="shared" si="78"/>
        <v>0</v>
      </c>
      <c r="Y509" s="576">
        <f t="shared" si="79"/>
        <v>0</v>
      </c>
      <c r="Z509" s="576">
        <f t="shared" si="80"/>
        <v>0</v>
      </c>
      <c r="AA509" s="576">
        <f t="shared" si="81"/>
        <v>0</v>
      </c>
      <c r="AB509" s="553"/>
      <c r="AC509" s="553"/>
      <c r="AD509" s="553"/>
      <c r="AE509" s="553"/>
      <c r="AF509" s="553"/>
      <c r="AG509" s="553"/>
      <c r="AH509" s="553"/>
      <c r="AI509" s="397"/>
      <c r="AJ509" s="555"/>
      <c r="AK509" s="576">
        <f t="shared" si="82"/>
        <v>0</v>
      </c>
      <c r="AL509" s="576">
        <f t="shared" si="83"/>
        <v>0</v>
      </c>
      <c r="AM509" s="599"/>
      <c r="AN509" s="599"/>
      <c r="AO509" s="553"/>
      <c r="AP509" s="553"/>
      <c r="AQ509" s="553"/>
      <c r="AR509" s="553"/>
      <c r="AS509" s="397"/>
      <c r="AT509" s="397"/>
      <c r="AU509" s="397"/>
      <c r="AV509" s="397"/>
      <c r="AW509" s="397"/>
      <c r="AX509" s="397"/>
      <c r="AY509" s="397"/>
      <c r="AZ509" s="397"/>
      <c r="BA509" s="397"/>
      <c r="BB509" s="397"/>
      <c r="BC509" s="397"/>
      <c r="BD509" s="553"/>
      <c r="BE509" s="397"/>
      <c r="BF509" s="397"/>
      <c r="BG509" s="397"/>
      <c r="BH509" s="397"/>
    </row>
    <row r="510" spans="2:60" x14ac:dyDescent="0.35">
      <c r="B510" s="319"/>
      <c r="C510" s="147"/>
      <c r="D510" s="147"/>
      <c r="E510" s="320"/>
      <c r="F510" s="321"/>
      <c r="G510" s="149"/>
      <c r="H510" s="148"/>
      <c r="I510" s="148"/>
      <c r="J510" s="322"/>
      <c r="K510" s="324" t="str">
        <f>IFERROR(INDEX(Lookup!$G$3:$G$6,MATCH(J510,Lookup!$F$3:$F$6,0)),"")</f>
        <v/>
      </c>
      <c r="L510" s="323"/>
      <c r="M510" s="322"/>
      <c r="N510" s="846">
        <f t="shared" si="76"/>
        <v>0</v>
      </c>
      <c r="O510" s="325">
        <f t="shared" si="77"/>
        <v>0</v>
      </c>
      <c r="P510" s="847">
        <f>IF(I510&lt;INDEX(Lookup!$U$2:$U$10,MATCH($D$48,Lookup!$S$2:$S$10,0)),0,IF(U510="X",0,IFERROR(L510*50,0)))</f>
        <v>0</v>
      </c>
      <c r="Q510" s="326">
        <f>IF(I510&lt;INDEX(Lookup!$U$2:$U$10,MATCH($D$48,Lookup!$S$2:$S$10,0)),0,IF(U510="X",0,IFERROR(P510*K510,0)))</f>
        <v>0</v>
      </c>
      <c r="R510" s="326">
        <v>0</v>
      </c>
      <c r="S510" s="424">
        <v>0</v>
      </c>
      <c r="T510" s="322"/>
      <c r="U510" s="143"/>
      <c r="V510" s="397"/>
      <c r="W510" s="555"/>
      <c r="X510" s="576">
        <f t="shared" si="78"/>
        <v>0</v>
      </c>
      <c r="Y510" s="576">
        <f t="shared" si="79"/>
        <v>0</v>
      </c>
      <c r="Z510" s="576">
        <f t="shared" si="80"/>
        <v>0</v>
      </c>
      <c r="AA510" s="576">
        <f t="shared" si="81"/>
        <v>0</v>
      </c>
      <c r="AB510" s="553"/>
      <c r="AC510" s="553"/>
      <c r="AD510" s="553"/>
      <c r="AE510" s="553"/>
      <c r="AF510" s="553"/>
      <c r="AG510" s="553"/>
      <c r="AH510" s="553"/>
      <c r="AI510" s="397"/>
      <c r="AJ510" s="555"/>
      <c r="AK510" s="576">
        <f t="shared" si="82"/>
        <v>0</v>
      </c>
      <c r="AL510" s="576">
        <f t="shared" si="83"/>
        <v>0</v>
      </c>
      <c r="AM510" s="599"/>
      <c r="AN510" s="599"/>
      <c r="AO510" s="553"/>
      <c r="AP510" s="553"/>
      <c r="AQ510" s="553"/>
      <c r="AR510" s="553"/>
      <c r="AS510" s="397"/>
      <c r="AT510" s="397"/>
      <c r="AU510" s="397"/>
      <c r="AV510" s="397"/>
      <c r="AW510" s="397"/>
      <c r="AX510" s="397"/>
      <c r="AY510" s="397"/>
      <c r="AZ510" s="397"/>
      <c r="BA510" s="397"/>
      <c r="BB510" s="397"/>
      <c r="BC510" s="397"/>
      <c r="BD510" s="553"/>
      <c r="BE510" s="397"/>
      <c r="BF510" s="397"/>
      <c r="BG510" s="397"/>
      <c r="BH510" s="397"/>
    </row>
    <row r="511" spans="2:60" x14ac:dyDescent="0.35">
      <c r="B511" s="319"/>
      <c r="C511" s="147"/>
      <c r="D511" s="147"/>
      <c r="E511" s="320"/>
      <c r="F511" s="321"/>
      <c r="G511" s="149"/>
      <c r="H511" s="148"/>
      <c r="I511" s="148"/>
      <c r="J511" s="322"/>
      <c r="K511" s="324" t="str">
        <f>IFERROR(INDEX(Lookup!$G$3:$G$6,MATCH(J511,Lookup!$F$3:$F$6,0)),"")</f>
        <v/>
      </c>
      <c r="L511" s="323"/>
      <c r="M511" s="322"/>
      <c r="N511" s="846">
        <f t="shared" si="76"/>
        <v>0</v>
      </c>
      <c r="O511" s="325">
        <f t="shared" si="77"/>
        <v>0</v>
      </c>
      <c r="P511" s="847">
        <f>IF(I511&lt;INDEX(Lookup!$U$2:$U$10,MATCH($D$48,Lookup!$S$2:$S$10,0)),0,IF(U511="X",0,IFERROR(L511*50,0)))</f>
        <v>0</v>
      </c>
      <c r="Q511" s="326">
        <f>IF(I511&lt;INDEX(Lookup!$U$2:$U$10,MATCH($D$48,Lookup!$S$2:$S$10,0)),0,IF(U511="X",0,IFERROR(P511*K511,0)))</f>
        <v>0</v>
      </c>
      <c r="R511" s="326">
        <v>0</v>
      </c>
      <c r="S511" s="424">
        <v>0</v>
      </c>
      <c r="T511" s="322"/>
      <c r="U511" s="143"/>
      <c r="V511" s="397"/>
      <c r="W511" s="555"/>
      <c r="X511" s="576">
        <f t="shared" si="78"/>
        <v>0</v>
      </c>
      <c r="Y511" s="576">
        <f t="shared" si="79"/>
        <v>0</v>
      </c>
      <c r="Z511" s="576">
        <f t="shared" si="80"/>
        <v>0</v>
      </c>
      <c r="AA511" s="576">
        <f t="shared" si="81"/>
        <v>0</v>
      </c>
      <c r="AB511" s="553"/>
      <c r="AC511" s="553"/>
      <c r="AD511" s="553"/>
      <c r="AE511" s="553"/>
      <c r="AF511" s="553"/>
      <c r="AG511" s="553"/>
      <c r="AH511" s="553"/>
      <c r="AI511" s="397"/>
      <c r="AJ511" s="555"/>
      <c r="AK511" s="576">
        <f t="shared" si="82"/>
        <v>0</v>
      </c>
      <c r="AL511" s="576">
        <f t="shared" si="83"/>
        <v>0</v>
      </c>
      <c r="AM511" s="599"/>
      <c r="AN511" s="599"/>
      <c r="AO511" s="553"/>
      <c r="AP511" s="553"/>
      <c r="AQ511" s="553"/>
      <c r="AR511" s="553"/>
      <c r="AS511" s="397"/>
      <c r="AT511" s="397"/>
      <c r="AU511" s="397"/>
      <c r="AV511" s="397"/>
      <c r="AW511" s="397"/>
      <c r="AX511" s="397"/>
      <c r="AY511" s="397"/>
      <c r="AZ511" s="397"/>
      <c r="BA511" s="397"/>
      <c r="BB511" s="397"/>
      <c r="BC511" s="397"/>
      <c r="BD511" s="553"/>
      <c r="BE511" s="397"/>
      <c r="BF511" s="397"/>
      <c r="BG511" s="397"/>
      <c r="BH511" s="397"/>
    </row>
    <row r="512" spans="2:60" x14ac:dyDescent="0.35">
      <c r="B512" s="319"/>
      <c r="C512" s="147"/>
      <c r="D512" s="147"/>
      <c r="E512" s="320"/>
      <c r="F512" s="321"/>
      <c r="G512" s="149"/>
      <c r="H512" s="148"/>
      <c r="I512" s="148"/>
      <c r="J512" s="322"/>
      <c r="K512" s="324" t="str">
        <f>IFERROR(INDEX(Lookup!$G$3:$G$6,MATCH(J512,Lookup!$F$3:$F$6,0)),"")</f>
        <v/>
      </c>
      <c r="L512" s="323"/>
      <c r="M512" s="322"/>
      <c r="N512" s="846">
        <f t="shared" si="76"/>
        <v>0</v>
      </c>
      <c r="O512" s="325">
        <f t="shared" si="77"/>
        <v>0</v>
      </c>
      <c r="P512" s="847">
        <f>IF(I512&lt;INDEX(Lookup!$U$2:$U$10,MATCH($D$48,Lookup!$S$2:$S$10,0)),0,IF(U512="X",0,IFERROR(L512*50,0)))</f>
        <v>0</v>
      </c>
      <c r="Q512" s="326">
        <f>IF(I512&lt;INDEX(Lookup!$U$2:$U$10,MATCH($D$48,Lookup!$S$2:$S$10,0)),0,IF(U512="X",0,IFERROR(P512*K512,0)))</f>
        <v>0</v>
      </c>
      <c r="R512" s="326">
        <v>0</v>
      </c>
      <c r="S512" s="424">
        <v>0</v>
      </c>
      <c r="T512" s="322"/>
      <c r="U512" s="143"/>
      <c r="V512" s="397"/>
      <c r="W512" s="555"/>
      <c r="X512" s="576">
        <f t="shared" si="78"/>
        <v>0</v>
      </c>
      <c r="Y512" s="576">
        <f t="shared" si="79"/>
        <v>0</v>
      </c>
      <c r="Z512" s="576">
        <f t="shared" si="80"/>
        <v>0</v>
      </c>
      <c r="AA512" s="576">
        <f t="shared" si="81"/>
        <v>0</v>
      </c>
      <c r="AB512" s="553"/>
      <c r="AC512" s="553"/>
      <c r="AD512" s="553"/>
      <c r="AE512" s="553"/>
      <c r="AF512" s="553"/>
      <c r="AG512" s="553"/>
      <c r="AH512" s="553"/>
      <c r="AI512" s="397"/>
      <c r="AJ512" s="555"/>
      <c r="AK512" s="576">
        <f t="shared" si="82"/>
        <v>0</v>
      </c>
      <c r="AL512" s="576">
        <f t="shared" si="83"/>
        <v>0</v>
      </c>
      <c r="AM512" s="599"/>
      <c r="AN512" s="599"/>
      <c r="AO512" s="553"/>
      <c r="AP512" s="553"/>
      <c r="AQ512" s="553"/>
      <c r="AR512" s="553"/>
      <c r="AS512" s="397"/>
      <c r="AT512" s="397"/>
      <c r="AU512" s="397"/>
      <c r="AV512" s="397"/>
      <c r="AW512" s="397"/>
      <c r="AX512" s="397"/>
      <c r="AY512" s="397"/>
      <c r="AZ512" s="397"/>
      <c r="BA512" s="397"/>
      <c r="BB512" s="397"/>
      <c r="BC512" s="397"/>
      <c r="BD512" s="553"/>
      <c r="BE512" s="397"/>
      <c r="BF512" s="397"/>
      <c r="BG512" s="397"/>
      <c r="BH512" s="397"/>
    </row>
    <row r="513" spans="2:60" x14ac:dyDescent="0.35">
      <c r="B513" s="319"/>
      <c r="C513" s="147"/>
      <c r="D513" s="147"/>
      <c r="E513" s="320"/>
      <c r="F513" s="321"/>
      <c r="G513" s="149"/>
      <c r="H513" s="148"/>
      <c r="I513" s="148"/>
      <c r="J513" s="322"/>
      <c r="K513" s="324" t="str">
        <f>IFERROR(INDEX(Lookup!$G$3:$G$6,MATCH(J513,Lookup!$F$3:$F$6,0)),"")</f>
        <v/>
      </c>
      <c r="L513" s="323"/>
      <c r="M513" s="322"/>
      <c r="N513" s="846">
        <f t="shared" si="76"/>
        <v>0</v>
      </c>
      <c r="O513" s="325">
        <f t="shared" si="77"/>
        <v>0</v>
      </c>
      <c r="P513" s="847">
        <f>IF(I513&lt;INDEX(Lookup!$U$2:$U$10,MATCH($D$48,Lookup!$S$2:$S$10,0)),0,IF(U513="X",0,IFERROR(L513*50,0)))</f>
        <v>0</v>
      </c>
      <c r="Q513" s="326">
        <f>IF(I513&lt;INDEX(Lookup!$U$2:$U$10,MATCH($D$48,Lookup!$S$2:$S$10,0)),0,IF(U513="X",0,IFERROR(P513*K513,0)))</f>
        <v>0</v>
      </c>
      <c r="R513" s="326">
        <v>0</v>
      </c>
      <c r="S513" s="424">
        <v>0</v>
      </c>
      <c r="T513" s="322"/>
      <c r="U513" s="143"/>
      <c r="V513" s="397"/>
      <c r="W513" s="555"/>
      <c r="X513" s="576">
        <f t="shared" si="78"/>
        <v>0</v>
      </c>
      <c r="Y513" s="576">
        <f t="shared" si="79"/>
        <v>0</v>
      </c>
      <c r="Z513" s="576">
        <f t="shared" si="80"/>
        <v>0</v>
      </c>
      <c r="AA513" s="576">
        <f t="shared" si="81"/>
        <v>0</v>
      </c>
      <c r="AB513" s="553"/>
      <c r="AC513" s="553"/>
      <c r="AD513" s="553"/>
      <c r="AE513" s="553"/>
      <c r="AF513" s="553"/>
      <c r="AG513" s="553"/>
      <c r="AH513" s="553"/>
      <c r="AI513" s="397"/>
      <c r="AJ513" s="555"/>
      <c r="AK513" s="576">
        <f t="shared" si="82"/>
        <v>0</v>
      </c>
      <c r="AL513" s="576">
        <f t="shared" si="83"/>
        <v>0</v>
      </c>
      <c r="AM513" s="599"/>
      <c r="AN513" s="599"/>
      <c r="AO513" s="553"/>
      <c r="AP513" s="553"/>
      <c r="AQ513" s="553"/>
      <c r="AR513" s="553"/>
      <c r="AS513" s="397"/>
      <c r="AT513" s="397"/>
      <c r="AU513" s="397"/>
      <c r="AV513" s="397"/>
      <c r="AW513" s="397"/>
      <c r="AX513" s="397"/>
      <c r="AY513" s="397"/>
      <c r="AZ513" s="397"/>
      <c r="BA513" s="397"/>
      <c r="BB513" s="397"/>
      <c r="BC513" s="397"/>
      <c r="BD513" s="553"/>
      <c r="BE513" s="397"/>
      <c r="BF513" s="397"/>
      <c r="BG513" s="397"/>
      <c r="BH513" s="397"/>
    </row>
    <row r="514" spans="2:60" x14ac:dyDescent="0.35">
      <c r="B514" s="319"/>
      <c r="C514" s="147"/>
      <c r="D514" s="147"/>
      <c r="E514" s="320"/>
      <c r="F514" s="321"/>
      <c r="G514" s="149"/>
      <c r="H514" s="148"/>
      <c r="I514" s="148"/>
      <c r="J514" s="322"/>
      <c r="K514" s="324" t="str">
        <f>IFERROR(INDEX(Lookup!$G$3:$G$6,MATCH(J514,Lookup!$F$3:$F$6,0)),"")</f>
        <v/>
      </c>
      <c r="L514" s="323"/>
      <c r="M514" s="322"/>
      <c r="N514" s="846">
        <f t="shared" si="76"/>
        <v>0</v>
      </c>
      <c r="O514" s="325">
        <f t="shared" si="77"/>
        <v>0</v>
      </c>
      <c r="P514" s="847">
        <f>IF(I514&lt;INDEX(Lookup!$U$2:$U$10,MATCH($D$48,Lookup!$S$2:$S$10,0)),0,IF(U514="X",0,IFERROR(L514*50,0)))</f>
        <v>0</v>
      </c>
      <c r="Q514" s="326">
        <f>IF(I514&lt;INDEX(Lookup!$U$2:$U$10,MATCH($D$48,Lookup!$S$2:$S$10,0)),0,IF(U514="X",0,IFERROR(P514*K514,0)))</f>
        <v>0</v>
      </c>
      <c r="R514" s="326">
        <v>0</v>
      </c>
      <c r="S514" s="424">
        <v>0</v>
      </c>
      <c r="T514" s="322"/>
      <c r="U514" s="143"/>
      <c r="V514" s="397"/>
      <c r="W514" s="555"/>
      <c r="X514" s="576">
        <f t="shared" si="78"/>
        <v>0</v>
      </c>
      <c r="Y514" s="576">
        <f t="shared" si="79"/>
        <v>0</v>
      </c>
      <c r="Z514" s="576">
        <f t="shared" si="80"/>
        <v>0</v>
      </c>
      <c r="AA514" s="576">
        <f t="shared" si="81"/>
        <v>0</v>
      </c>
      <c r="AB514" s="553"/>
      <c r="AC514" s="553"/>
      <c r="AD514" s="553"/>
      <c r="AE514" s="553"/>
      <c r="AF514" s="553"/>
      <c r="AG514" s="553"/>
      <c r="AH514" s="553"/>
      <c r="AI514" s="397"/>
      <c r="AJ514" s="555"/>
      <c r="AK514" s="576">
        <f t="shared" si="82"/>
        <v>0</v>
      </c>
      <c r="AL514" s="576">
        <f t="shared" si="83"/>
        <v>0</v>
      </c>
      <c r="AM514" s="599"/>
      <c r="AN514" s="599"/>
      <c r="AO514" s="553"/>
      <c r="AP514" s="553"/>
      <c r="AQ514" s="553"/>
      <c r="AR514" s="553"/>
      <c r="AS514" s="397"/>
      <c r="AT514" s="397"/>
      <c r="AU514" s="397"/>
      <c r="AV514" s="397"/>
      <c r="AW514" s="397"/>
      <c r="AX514" s="397"/>
      <c r="AY514" s="397"/>
      <c r="AZ514" s="397"/>
      <c r="BA514" s="397"/>
      <c r="BB514" s="397"/>
      <c r="BC514" s="397"/>
      <c r="BD514" s="553"/>
      <c r="BE514" s="397"/>
      <c r="BF514" s="397"/>
      <c r="BG514" s="397"/>
      <c r="BH514" s="397"/>
    </row>
    <row r="515" spans="2:60" x14ac:dyDescent="0.35">
      <c r="B515" s="319"/>
      <c r="C515" s="147"/>
      <c r="D515" s="147"/>
      <c r="E515" s="320"/>
      <c r="F515" s="321"/>
      <c r="G515" s="149"/>
      <c r="H515" s="148"/>
      <c r="I515" s="148"/>
      <c r="J515" s="322"/>
      <c r="K515" s="324" t="str">
        <f>IFERROR(INDEX(Lookup!$G$3:$G$6,MATCH(J515,Lookup!$F$3:$F$6,0)),"")</f>
        <v/>
      </c>
      <c r="L515" s="323"/>
      <c r="M515" s="322"/>
      <c r="N515" s="846">
        <f t="shared" si="76"/>
        <v>0</v>
      </c>
      <c r="O515" s="325">
        <f t="shared" si="77"/>
        <v>0</v>
      </c>
      <c r="P515" s="847">
        <f>IF(I515&lt;INDEX(Lookup!$U$2:$U$10,MATCH($D$48,Lookup!$S$2:$S$10,0)),0,IF(U515="X",0,IFERROR(L515*50,0)))</f>
        <v>0</v>
      </c>
      <c r="Q515" s="326">
        <f>IF(I515&lt;INDEX(Lookup!$U$2:$U$10,MATCH($D$48,Lookup!$S$2:$S$10,0)),0,IF(U515="X",0,IFERROR(P515*K515,0)))</f>
        <v>0</v>
      </c>
      <c r="R515" s="326">
        <v>0</v>
      </c>
      <c r="S515" s="424">
        <v>0</v>
      </c>
      <c r="T515" s="322"/>
      <c r="U515" s="143"/>
      <c r="V515" s="397"/>
      <c r="W515" s="555"/>
      <c r="X515" s="576">
        <f t="shared" si="78"/>
        <v>0</v>
      </c>
      <c r="Y515" s="576">
        <f t="shared" si="79"/>
        <v>0</v>
      </c>
      <c r="Z515" s="576">
        <f t="shared" si="80"/>
        <v>0</v>
      </c>
      <c r="AA515" s="576">
        <f t="shared" si="81"/>
        <v>0</v>
      </c>
      <c r="AB515" s="553"/>
      <c r="AC515" s="553"/>
      <c r="AD515" s="553"/>
      <c r="AE515" s="553"/>
      <c r="AF515" s="553"/>
      <c r="AG515" s="553"/>
      <c r="AH515" s="553"/>
      <c r="AI515" s="397"/>
      <c r="AJ515" s="555"/>
      <c r="AK515" s="576">
        <f t="shared" si="82"/>
        <v>0</v>
      </c>
      <c r="AL515" s="576">
        <f t="shared" si="83"/>
        <v>0</v>
      </c>
      <c r="AM515" s="599"/>
      <c r="AN515" s="599"/>
      <c r="AO515" s="553"/>
      <c r="AP515" s="553"/>
      <c r="AQ515" s="553"/>
      <c r="AR515" s="553"/>
      <c r="AS515" s="397"/>
      <c r="AT515" s="397"/>
      <c r="AU515" s="397"/>
      <c r="AV515" s="397"/>
      <c r="AW515" s="397"/>
      <c r="AX515" s="397"/>
      <c r="AY515" s="397"/>
      <c r="AZ515" s="397"/>
      <c r="BA515" s="397"/>
      <c r="BB515" s="397"/>
      <c r="BC515" s="397"/>
      <c r="BD515" s="553"/>
      <c r="BE515" s="397"/>
      <c r="BF515" s="397"/>
      <c r="BG515" s="397"/>
      <c r="BH515" s="397"/>
    </row>
    <row r="516" spans="2:60" x14ac:dyDescent="0.35">
      <c r="B516" s="319"/>
      <c r="C516" s="147"/>
      <c r="D516" s="147"/>
      <c r="E516" s="320"/>
      <c r="F516" s="321"/>
      <c r="G516" s="149"/>
      <c r="H516" s="148"/>
      <c r="I516" s="148"/>
      <c r="J516" s="322"/>
      <c r="K516" s="324" t="str">
        <f>IFERROR(INDEX(Lookup!$G$3:$G$6,MATCH(J516,Lookup!$F$3:$F$6,0)),"")</f>
        <v/>
      </c>
      <c r="L516" s="323"/>
      <c r="M516" s="322"/>
      <c r="N516" s="846">
        <f t="shared" si="76"/>
        <v>0</v>
      </c>
      <c r="O516" s="325">
        <f t="shared" si="77"/>
        <v>0</v>
      </c>
      <c r="P516" s="847">
        <f>IF(I516&lt;INDEX(Lookup!$U$2:$U$10,MATCH($D$48,Lookup!$S$2:$S$10,0)),0,IF(U516="X",0,IFERROR(L516*50,0)))</f>
        <v>0</v>
      </c>
      <c r="Q516" s="326">
        <f>IF(I516&lt;INDEX(Lookup!$U$2:$U$10,MATCH($D$48,Lookup!$S$2:$S$10,0)),0,IF(U516="X",0,IFERROR(P516*K516,0)))</f>
        <v>0</v>
      </c>
      <c r="R516" s="326">
        <v>0</v>
      </c>
      <c r="S516" s="424">
        <v>0</v>
      </c>
      <c r="T516" s="322"/>
      <c r="U516" s="143"/>
      <c r="V516" s="397"/>
      <c r="W516" s="555"/>
      <c r="X516" s="576">
        <f t="shared" si="78"/>
        <v>0</v>
      </c>
      <c r="Y516" s="576">
        <f t="shared" si="79"/>
        <v>0</v>
      </c>
      <c r="Z516" s="576">
        <f t="shared" si="80"/>
        <v>0</v>
      </c>
      <c r="AA516" s="576">
        <f t="shared" si="81"/>
        <v>0</v>
      </c>
      <c r="AB516" s="553"/>
      <c r="AC516" s="553"/>
      <c r="AD516" s="553"/>
      <c r="AE516" s="553"/>
      <c r="AF516" s="553"/>
      <c r="AG516" s="553"/>
      <c r="AH516" s="553"/>
      <c r="AI516" s="397"/>
      <c r="AJ516" s="555"/>
      <c r="AK516" s="576">
        <f t="shared" si="82"/>
        <v>0</v>
      </c>
      <c r="AL516" s="576">
        <f t="shared" si="83"/>
        <v>0</v>
      </c>
      <c r="AM516" s="599"/>
      <c r="AN516" s="599"/>
      <c r="AO516" s="553"/>
      <c r="AP516" s="553"/>
      <c r="AQ516" s="553"/>
      <c r="AR516" s="553"/>
      <c r="AS516" s="397"/>
      <c r="AT516" s="397"/>
      <c r="AU516" s="397"/>
      <c r="AV516" s="397"/>
      <c r="AW516" s="397"/>
      <c r="AX516" s="397"/>
      <c r="AY516" s="397"/>
      <c r="AZ516" s="397"/>
      <c r="BA516" s="397"/>
      <c r="BB516" s="397"/>
      <c r="BC516" s="397"/>
      <c r="BD516" s="553"/>
      <c r="BE516" s="397"/>
      <c r="BF516" s="397"/>
      <c r="BG516" s="397"/>
      <c r="BH516" s="397"/>
    </row>
    <row r="517" spans="2:60" x14ac:dyDescent="0.35">
      <c r="B517" s="319"/>
      <c r="C517" s="147"/>
      <c r="D517" s="147"/>
      <c r="E517" s="320"/>
      <c r="F517" s="321"/>
      <c r="G517" s="149"/>
      <c r="H517" s="148"/>
      <c r="I517" s="148"/>
      <c r="J517" s="322"/>
      <c r="K517" s="324" t="str">
        <f>IFERROR(INDEX(Lookup!$G$3:$G$6,MATCH(J517,Lookup!$F$3:$F$6,0)),"")</f>
        <v/>
      </c>
      <c r="L517" s="323"/>
      <c r="M517" s="322"/>
      <c r="N517" s="846">
        <f t="shared" si="76"/>
        <v>0</v>
      </c>
      <c r="O517" s="325">
        <f t="shared" si="77"/>
        <v>0</v>
      </c>
      <c r="P517" s="847">
        <f>IF(I517&lt;INDEX(Lookup!$U$2:$U$10,MATCH($D$48,Lookup!$S$2:$S$10,0)),0,IF(U517="X",0,IFERROR(L517*50,0)))</f>
        <v>0</v>
      </c>
      <c r="Q517" s="326">
        <f>IF(I517&lt;INDEX(Lookup!$U$2:$U$10,MATCH($D$48,Lookup!$S$2:$S$10,0)),0,IF(U517="X",0,IFERROR(P517*K517,0)))</f>
        <v>0</v>
      </c>
      <c r="R517" s="326">
        <v>0</v>
      </c>
      <c r="S517" s="424">
        <v>0</v>
      </c>
      <c r="T517" s="322"/>
      <c r="U517" s="143"/>
      <c r="V517" s="397"/>
      <c r="W517" s="555"/>
      <c r="X517" s="576">
        <f t="shared" si="78"/>
        <v>0</v>
      </c>
      <c r="Y517" s="576">
        <f t="shared" si="79"/>
        <v>0</v>
      </c>
      <c r="Z517" s="576">
        <f t="shared" si="80"/>
        <v>0</v>
      </c>
      <c r="AA517" s="576">
        <f t="shared" si="81"/>
        <v>0</v>
      </c>
      <c r="AB517" s="553"/>
      <c r="AC517" s="553"/>
      <c r="AD517" s="553"/>
      <c r="AE517" s="553"/>
      <c r="AF517" s="553"/>
      <c r="AG517" s="553"/>
      <c r="AH517" s="553"/>
      <c r="AI517" s="397"/>
      <c r="AJ517" s="555"/>
      <c r="AK517" s="576">
        <f t="shared" si="82"/>
        <v>0</v>
      </c>
      <c r="AL517" s="576">
        <f t="shared" si="83"/>
        <v>0</v>
      </c>
      <c r="AM517" s="599"/>
      <c r="AN517" s="599"/>
      <c r="AO517" s="553"/>
      <c r="AP517" s="553"/>
      <c r="AQ517" s="553"/>
      <c r="AR517" s="553"/>
      <c r="AS517" s="397"/>
      <c r="AT517" s="397"/>
      <c r="AU517" s="397"/>
      <c r="AV517" s="397"/>
      <c r="AW517" s="397"/>
      <c r="AX517" s="397"/>
      <c r="AY517" s="397"/>
      <c r="AZ517" s="397"/>
      <c r="BA517" s="397"/>
      <c r="BB517" s="397"/>
      <c r="BC517" s="397"/>
      <c r="BD517" s="553"/>
      <c r="BE517" s="397"/>
      <c r="BF517" s="397"/>
      <c r="BG517" s="397"/>
      <c r="BH517" s="397"/>
    </row>
    <row r="518" spans="2:60" x14ac:dyDescent="0.35">
      <c r="B518" s="319"/>
      <c r="C518" s="147"/>
      <c r="D518" s="147"/>
      <c r="E518" s="320"/>
      <c r="F518" s="321"/>
      <c r="G518" s="149"/>
      <c r="H518" s="148"/>
      <c r="I518" s="148"/>
      <c r="J518" s="322"/>
      <c r="K518" s="324" t="str">
        <f>IFERROR(INDEX(Lookup!$G$3:$G$6,MATCH(J518,Lookup!$F$3:$F$6,0)),"")</f>
        <v/>
      </c>
      <c r="L518" s="323"/>
      <c r="M518" s="322"/>
      <c r="N518" s="846">
        <f t="shared" si="76"/>
        <v>0</v>
      </c>
      <c r="O518" s="325">
        <f t="shared" si="77"/>
        <v>0</v>
      </c>
      <c r="P518" s="847">
        <f>IF(I518&lt;INDEX(Lookup!$U$2:$U$10,MATCH($D$48,Lookup!$S$2:$S$10,0)),0,IF(U518="X",0,IFERROR(L518*50,0)))</f>
        <v>0</v>
      </c>
      <c r="Q518" s="326">
        <f>IF(I518&lt;INDEX(Lookup!$U$2:$U$10,MATCH($D$48,Lookup!$S$2:$S$10,0)),0,IF(U518="X",0,IFERROR(P518*K518,0)))</f>
        <v>0</v>
      </c>
      <c r="R518" s="326">
        <v>0</v>
      </c>
      <c r="S518" s="424">
        <v>0</v>
      </c>
      <c r="T518" s="322"/>
      <c r="U518" s="143"/>
      <c r="V518" s="397"/>
      <c r="W518" s="555"/>
      <c r="X518" s="576">
        <f t="shared" si="78"/>
        <v>0</v>
      </c>
      <c r="Y518" s="576">
        <f t="shared" si="79"/>
        <v>0</v>
      </c>
      <c r="Z518" s="576">
        <f t="shared" si="80"/>
        <v>0</v>
      </c>
      <c r="AA518" s="576">
        <f t="shared" si="81"/>
        <v>0</v>
      </c>
      <c r="AB518" s="553"/>
      <c r="AC518" s="553"/>
      <c r="AD518" s="553"/>
      <c r="AE518" s="553"/>
      <c r="AF518" s="553"/>
      <c r="AG518" s="553"/>
      <c r="AH518" s="553"/>
      <c r="AI518" s="397"/>
      <c r="AJ518" s="555"/>
      <c r="AK518" s="576">
        <f t="shared" si="82"/>
        <v>0</v>
      </c>
      <c r="AL518" s="576">
        <f t="shared" si="83"/>
        <v>0</v>
      </c>
      <c r="AM518" s="599"/>
      <c r="AN518" s="599"/>
      <c r="AO518" s="553"/>
      <c r="AP518" s="553"/>
      <c r="AQ518" s="553"/>
      <c r="AR518" s="553"/>
      <c r="AS518" s="397"/>
      <c r="AT518" s="397"/>
      <c r="AU518" s="397"/>
      <c r="AV518" s="397"/>
      <c r="AW518" s="397"/>
      <c r="AX518" s="397"/>
      <c r="AY518" s="397"/>
      <c r="AZ518" s="397"/>
      <c r="BA518" s="397"/>
      <c r="BB518" s="397"/>
      <c r="BC518" s="397"/>
      <c r="BD518" s="553"/>
      <c r="BE518" s="397"/>
      <c r="BF518" s="397"/>
      <c r="BG518" s="397"/>
      <c r="BH518" s="397"/>
    </row>
    <row r="519" spans="2:60" x14ac:dyDescent="0.35">
      <c r="B519" s="319"/>
      <c r="C519" s="147"/>
      <c r="D519" s="147"/>
      <c r="E519" s="320"/>
      <c r="F519" s="321"/>
      <c r="G519" s="149"/>
      <c r="H519" s="148"/>
      <c r="I519" s="148"/>
      <c r="J519" s="322"/>
      <c r="K519" s="324" t="str">
        <f>IFERROR(INDEX(Lookup!$G$3:$G$6,MATCH(J519,Lookup!$F$3:$F$6,0)),"")</f>
        <v/>
      </c>
      <c r="L519" s="323"/>
      <c r="M519" s="322"/>
      <c r="N519" s="846">
        <f t="shared" si="76"/>
        <v>0</v>
      </c>
      <c r="O519" s="325">
        <f t="shared" si="77"/>
        <v>0</v>
      </c>
      <c r="P519" s="847">
        <f>IF(I519&lt;INDEX(Lookup!$U$2:$U$10,MATCH($D$48,Lookup!$S$2:$S$10,0)),0,IF(U519="X",0,IFERROR(L519*50,0)))</f>
        <v>0</v>
      </c>
      <c r="Q519" s="326">
        <f>IF(I519&lt;INDEX(Lookup!$U$2:$U$10,MATCH($D$48,Lookup!$S$2:$S$10,0)),0,IF(U519="X",0,IFERROR(P519*K519,0)))</f>
        <v>0</v>
      </c>
      <c r="R519" s="326">
        <v>0</v>
      </c>
      <c r="S519" s="424">
        <v>0</v>
      </c>
      <c r="T519" s="322"/>
      <c r="U519" s="143"/>
      <c r="V519" s="397"/>
      <c r="W519" s="555"/>
      <c r="X519" s="576">
        <f t="shared" si="78"/>
        <v>0</v>
      </c>
      <c r="Y519" s="576">
        <f t="shared" si="79"/>
        <v>0</v>
      </c>
      <c r="Z519" s="576">
        <f t="shared" si="80"/>
        <v>0</v>
      </c>
      <c r="AA519" s="576">
        <f t="shared" si="81"/>
        <v>0</v>
      </c>
      <c r="AB519" s="553"/>
      <c r="AC519" s="553"/>
      <c r="AD519" s="553"/>
      <c r="AE519" s="553"/>
      <c r="AF519" s="553"/>
      <c r="AG519" s="553"/>
      <c r="AH519" s="553"/>
      <c r="AI519" s="397"/>
      <c r="AJ519" s="555"/>
      <c r="AK519" s="576">
        <f t="shared" si="82"/>
        <v>0</v>
      </c>
      <c r="AL519" s="576">
        <f t="shared" si="83"/>
        <v>0</v>
      </c>
      <c r="AM519" s="599"/>
      <c r="AN519" s="599"/>
      <c r="AO519" s="553"/>
      <c r="AP519" s="553"/>
      <c r="AQ519" s="553"/>
      <c r="AR519" s="553"/>
      <c r="AS519" s="397"/>
      <c r="AT519" s="397"/>
      <c r="AU519" s="397"/>
      <c r="AV519" s="397"/>
      <c r="AW519" s="397"/>
      <c r="AX519" s="397"/>
      <c r="AY519" s="397"/>
      <c r="AZ519" s="397"/>
      <c r="BA519" s="397"/>
      <c r="BB519" s="397"/>
      <c r="BC519" s="397"/>
      <c r="BD519" s="553"/>
      <c r="BE519" s="397"/>
      <c r="BF519" s="397"/>
      <c r="BG519" s="397"/>
      <c r="BH519" s="397"/>
    </row>
    <row r="520" spans="2:60" x14ac:dyDescent="0.35">
      <c r="B520" s="319"/>
      <c r="C520" s="147"/>
      <c r="D520" s="147"/>
      <c r="E520" s="320"/>
      <c r="F520" s="321"/>
      <c r="G520" s="149"/>
      <c r="H520" s="148"/>
      <c r="I520" s="148"/>
      <c r="J520" s="322"/>
      <c r="K520" s="324" t="str">
        <f>IFERROR(INDEX(Lookup!$G$3:$G$6,MATCH(J520,Lookup!$F$3:$F$6,0)),"")</f>
        <v/>
      </c>
      <c r="L520" s="323"/>
      <c r="M520" s="322"/>
      <c r="N520" s="846">
        <f t="shared" si="76"/>
        <v>0</v>
      </c>
      <c r="O520" s="325">
        <f t="shared" si="77"/>
        <v>0</v>
      </c>
      <c r="P520" s="847">
        <f>IF(I520&lt;INDEX(Lookup!$U$2:$U$10,MATCH($D$48,Lookup!$S$2:$S$10,0)),0,IF(U520="X",0,IFERROR(L520*50,0)))</f>
        <v>0</v>
      </c>
      <c r="Q520" s="326">
        <f>IF(I520&lt;INDEX(Lookup!$U$2:$U$10,MATCH($D$48,Lookup!$S$2:$S$10,0)),0,IF(U520="X",0,IFERROR(P520*K520,0)))</f>
        <v>0</v>
      </c>
      <c r="R520" s="326">
        <v>0</v>
      </c>
      <c r="S520" s="424">
        <v>0</v>
      </c>
      <c r="T520" s="322"/>
      <c r="U520" s="143"/>
      <c r="V520" s="397"/>
      <c r="W520" s="555"/>
      <c r="X520" s="576">
        <f t="shared" si="78"/>
        <v>0</v>
      </c>
      <c r="Y520" s="576">
        <f t="shared" si="79"/>
        <v>0</v>
      </c>
      <c r="Z520" s="576">
        <f t="shared" si="80"/>
        <v>0</v>
      </c>
      <c r="AA520" s="576">
        <f t="shared" si="81"/>
        <v>0</v>
      </c>
      <c r="AB520" s="553"/>
      <c r="AC520" s="553"/>
      <c r="AD520" s="553"/>
      <c r="AE520" s="553"/>
      <c r="AF520" s="553"/>
      <c r="AG520" s="553"/>
      <c r="AH520" s="553"/>
      <c r="AI520" s="397"/>
      <c r="AJ520" s="555"/>
      <c r="AK520" s="576">
        <f t="shared" si="82"/>
        <v>0</v>
      </c>
      <c r="AL520" s="576">
        <f t="shared" si="83"/>
        <v>0</v>
      </c>
      <c r="AM520" s="599"/>
      <c r="AN520" s="599"/>
      <c r="AO520" s="553"/>
      <c r="AP520" s="553"/>
      <c r="AQ520" s="553"/>
      <c r="AR520" s="553"/>
      <c r="AS520" s="397"/>
      <c r="AT520" s="397"/>
      <c r="AU520" s="397"/>
      <c r="AV520" s="397"/>
      <c r="AW520" s="397"/>
      <c r="AX520" s="397"/>
      <c r="AY520" s="397"/>
      <c r="AZ520" s="397"/>
      <c r="BA520" s="397"/>
      <c r="BB520" s="397"/>
      <c r="BC520" s="397"/>
      <c r="BD520" s="553"/>
      <c r="BE520" s="397"/>
      <c r="BF520" s="397"/>
      <c r="BG520" s="397"/>
      <c r="BH520" s="397"/>
    </row>
    <row r="521" spans="2:60" x14ac:dyDescent="0.35">
      <c r="B521" s="319"/>
      <c r="C521" s="147"/>
      <c r="D521" s="147"/>
      <c r="E521" s="320"/>
      <c r="F521" s="321"/>
      <c r="G521" s="149"/>
      <c r="H521" s="148"/>
      <c r="I521" s="148"/>
      <c r="J521" s="322"/>
      <c r="K521" s="324" t="str">
        <f>IFERROR(INDEX(Lookup!$G$3:$G$6,MATCH(J521,Lookup!$F$3:$F$6,0)),"")</f>
        <v/>
      </c>
      <c r="L521" s="323"/>
      <c r="M521" s="322"/>
      <c r="N521" s="846">
        <f t="shared" si="76"/>
        <v>0</v>
      </c>
      <c r="O521" s="325">
        <f t="shared" si="77"/>
        <v>0</v>
      </c>
      <c r="P521" s="847">
        <f>IF(I521&lt;INDEX(Lookup!$U$2:$U$10,MATCH($D$48,Lookup!$S$2:$S$10,0)),0,IF(U521="X",0,IFERROR(L521*50,0)))</f>
        <v>0</v>
      </c>
      <c r="Q521" s="326">
        <f>IF(I521&lt;INDEX(Lookup!$U$2:$U$10,MATCH($D$48,Lookup!$S$2:$S$10,0)),0,IF(U521="X",0,IFERROR(P521*K521,0)))</f>
        <v>0</v>
      </c>
      <c r="R521" s="326">
        <v>0</v>
      </c>
      <c r="S521" s="424">
        <v>0</v>
      </c>
      <c r="T521" s="322"/>
      <c r="U521" s="143"/>
      <c r="V521" s="397"/>
      <c r="W521" s="555"/>
      <c r="X521" s="576">
        <f t="shared" si="78"/>
        <v>0</v>
      </c>
      <c r="Y521" s="576">
        <f t="shared" si="79"/>
        <v>0</v>
      </c>
      <c r="Z521" s="576">
        <f t="shared" si="80"/>
        <v>0</v>
      </c>
      <c r="AA521" s="576">
        <f t="shared" si="81"/>
        <v>0</v>
      </c>
      <c r="AB521" s="553"/>
      <c r="AC521" s="553"/>
      <c r="AD521" s="553"/>
      <c r="AE521" s="553"/>
      <c r="AF521" s="553"/>
      <c r="AG521" s="553"/>
      <c r="AH521" s="553"/>
      <c r="AI521" s="397"/>
      <c r="AJ521" s="555"/>
      <c r="AK521" s="576">
        <f t="shared" si="82"/>
        <v>0</v>
      </c>
      <c r="AL521" s="576">
        <f t="shared" si="83"/>
        <v>0</v>
      </c>
      <c r="AM521" s="599"/>
      <c r="AN521" s="599"/>
      <c r="AO521" s="553"/>
      <c r="AP521" s="553"/>
      <c r="AQ521" s="553"/>
      <c r="AR521" s="553"/>
      <c r="AS521" s="397"/>
      <c r="AT521" s="397"/>
      <c r="AU521" s="397"/>
      <c r="AV521" s="397"/>
      <c r="AW521" s="397"/>
      <c r="AX521" s="397"/>
      <c r="AY521" s="397"/>
      <c r="AZ521" s="397"/>
      <c r="BA521" s="397"/>
      <c r="BB521" s="397"/>
      <c r="BC521" s="397"/>
      <c r="BD521" s="553"/>
      <c r="BE521" s="397"/>
      <c r="BF521" s="397"/>
      <c r="BG521" s="397"/>
      <c r="BH521" s="397"/>
    </row>
    <row r="522" spans="2:60" x14ac:dyDescent="0.35">
      <c r="B522" s="319"/>
      <c r="C522" s="147"/>
      <c r="D522" s="147"/>
      <c r="E522" s="320"/>
      <c r="F522" s="321"/>
      <c r="G522" s="149"/>
      <c r="H522" s="148"/>
      <c r="I522" s="148"/>
      <c r="J522" s="322"/>
      <c r="K522" s="324" t="str">
        <f>IFERROR(INDEX(Lookup!$G$3:$G$6,MATCH(J522,Lookup!$F$3:$F$6,0)),"")</f>
        <v/>
      </c>
      <c r="L522" s="323"/>
      <c r="M522" s="322"/>
      <c r="N522" s="846">
        <f t="shared" si="76"/>
        <v>0</v>
      </c>
      <c r="O522" s="325">
        <f t="shared" si="77"/>
        <v>0</v>
      </c>
      <c r="P522" s="847">
        <f>IF(I522&lt;INDEX(Lookup!$U$2:$U$10,MATCH($D$48,Lookup!$S$2:$S$10,0)),0,IF(U522="X",0,IFERROR(L522*50,0)))</f>
        <v>0</v>
      </c>
      <c r="Q522" s="326">
        <f>IF(I522&lt;INDEX(Lookup!$U$2:$U$10,MATCH($D$48,Lookup!$S$2:$S$10,0)),0,IF(U522="X",0,IFERROR(P522*K522,0)))</f>
        <v>0</v>
      </c>
      <c r="R522" s="326">
        <v>0</v>
      </c>
      <c r="S522" s="424">
        <v>0</v>
      </c>
      <c r="T522" s="322"/>
      <c r="U522" s="143"/>
      <c r="V522" s="397"/>
      <c r="W522" s="555"/>
      <c r="X522" s="576">
        <f t="shared" si="78"/>
        <v>0</v>
      </c>
      <c r="Y522" s="576">
        <f t="shared" si="79"/>
        <v>0</v>
      </c>
      <c r="Z522" s="576">
        <f t="shared" si="80"/>
        <v>0</v>
      </c>
      <c r="AA522" s="576">
        <f t="shared" si="81"/>
        <v>0</v>
      </c>
      <c r="AB522" s="553"/>
      <c r="AC522" s="553"/>
      <c r="AD522" s="553"/>
      <c r="AE522" s="553"/>
      <c r="AF522" s="553"/>
      <c r="AG522" s="553"/>
      <c r="AH522" s="553"/>
      <c r="AI522" s="397"/>
      <c r="AJ522" s="555"/>
      <c r="AK522" s="576">
        <f t="shared" si="82"/>
        <v>0</v>
      </c>
      <c r="AL522" s="576">
        <f t="shared" si="83"/>
        <v>0</v>
      </c>
      <c r="AM522" s="599"/>
      <c r="AN522" s="599"/>
      <c r="AO522" s="553"/>
      <c r="AP522" s="553"/>
      <c r="AQ522" s="553"/>
      <c r="AR522" s="553"/>
      <c r="AS522" s="397"/>
      <c r="AT522" s="397"/>
      <c r="AU522" s="397"/>
      <c r="AV522" s="397"/>
      <c r="AW522" s="397"/>
      <c r="AX522" s="397"/>
      <c r="AY522" s="397"/>
      <c r="AZ522" s="397"/>
      <c r="BA522" s="397"/>
      <c r="BB522" s="397"/>
      <c r="BC522" s="397"/>
      <c r="BD522" s="553"/>
      <c r="BE522" s="397"/>
      <c r="BF522" s="397"/>
      <c r="BG522" s="397"/>
      <c r="BH522" s="397"/>
    </row>
    <row r="523" spans="2:60" x14ac:dyDescent="0.35">
      <c r="B523" s="319"/>
      <c r="C523" s="147"/>
      <c r="D523" s="147"/>
      <c r="E523" s="320"/>
      <c r="F523" s="321"/>
      <c r="G523" s="149"/>
      <c r="H523" s="148"/>
      <c r="I523" s="148"/>
      <c r="J523" s="322"/>
      <c r="K523" s="324" t="str">
        <f>IFERROR(INDEX(Lookup!$G$3:$G$6,MATCH(J523,Lookup!$F$3:$F$6,0)),"")</f>
        <v/>
      </c>
      <c r="L523" s="323"/>
      <c r="M523" s="322"/>
      <c r="N523" s="846">
        <f t="shared" si="76"/>
        <v>0</v>
      </c>
      <c r="O523" s="325">
        <f t="shared" si="77"/>
        <v>0</v>
      </c>
      <c r="P523" s="847">
        <f>IF(I523&lt;INDEX(Lookup!$U$2:$U$10,MATCH($D$48,Lookup!$S$2:$S$10,0)),0,IF(U523="X",0,IFERROR(L523*50,0)))</f>
        <v>0</v>
      </c>
      <c r="Q523" s="326">
        <f>IF(I523&lt;INDEX(Lookup!$U$2:$U$10,MATCH($D$48,Lookup!$S$2:$S$10,0)),0,IF(U523="X",0,IFERROR(P523*K523,0)))</f>
        <v>0</v>
      </c>
      <c r="R523" s="326">
        <v>0</v>
      </c>
      <c r="S523" s="424">
        <v>0</v>
      </c>
      <c r="T523" s="322"/>
      <c r="U523" s="143"/>
      <c r="V523" s="397"/>
      <c r="W523" s="555"/>
      <c r="X523" s="576">
        <f t="shared" si="78"/>
        <v>0</v>
      </c>
      <c r="Y523" s="576">
        <f t="shared" si="79"/>
        <v>0</v>
      </c>
      <c r="Z523" s="576">
        <f t="shared" si="80"/>
        <v>0</v>
      </c>
      <c r="AA523" s="576">
        <f t="shared" si="81"/>
        <v>0</v>
      </c>
      <c r="AB523" s="553"/>
      <c r="AC523" s="553"/>
      <c r="AD523" s="553"/>
      <c r="AE523" s="553"/>
      <c r="AF523" s="553"/>
      <c r="AG523" s="553"/>
      <c r="AH523" s="553"/>
      <c r="AI523" s="397"/>
      <c r="AJ523" s="555"/>
      <c r="AK523" s="576">
        <f t="shared" si="82"/>
        <v>0</v>
      </c>
      <c r="AL523" s="576">
        <f t="shared" si="83"/>
        <v>0</v>
      </c>
      <c r="AM523" s="599"/>
      <c r="AN523" s="599"/>
      <c r="AO523" s="553"/>
      <c r="AP523" s="553"/>
      <c r="AQ523" s="553"/>
      <c r="AR523" s="553"/>
      <c r="AS523" s="397"/>
      <c r="AT523" s="397"/>
      <c r="AU523" s="397"/>
      <c r="AV523" s="397"/>
      <c r="AW523" s="397"/>
      <c r="AX523" s="397"/>
      <c r="AY523" s="397"/>
      <c r="AZ523" s="397"/>
      <c r="BA523" s="397"/>
      <c r="BB523" s="397"/>
      <c r="BC523" s="397"/>
      <c r="BD523" s="553"/>
      <c r="BE523" s="397"/>
      <c r="BF523" s="397"/>
      <c r="BG523" s="397"/>
      <c r="BH523" s="397"/>
    </row>
    <row r="524" spans="2:60" x14ac:dyDescent="0.35">
      <c r="B524" s="319"/>
      <c r="C524" s="147"/>
      <c r="D524" s="147"/>
      <c r="E524" s="320"/>
      <c r="F524" s="321"/>
      <c r="G524" s="149"/>
      <c r="H524" s="148"/>
      <c r="I524" s="148"/>
      <c r="J524" s="322"/>
      <c r="K524" s="324" t="str">
        <f>IFERROR(INDEX(Lookup!$G$3:$G$6,MATCH(J524,Lookup!$F$3:$F$6,0)),"")</f>
        <v/>
      </c>
      <c r="L524" s="323"/>
      <c r="M524" s="322"/>
      <c r="N524" s="846">
        <f t="shared" si="76"/>
        <v>0</v>
      </c>
      <c r="O524" s="325">
        <f t="shared" si="77"/>
        <v>0</v>
      </c>
      <c r="P524" s="847">
        <f>IF(I524&lt;INDEX(Lookup!$U$2:$U$10,MATCH($D$48,Lookup!$S$2:$S$10,0)),0,IF(U524="X",0,IFERROR(L524*50,0)))</f>
        <v>0</v>
      </c>
      <c r="Q524" s="326">
        <f>IF(I524&lt;INDEX(Lookup!$U$2:$U$10,MATCH($D$48,Lookup!$S$2:$S$10,0)),0,IF(U524="X",0,IFERROR(P524*K524,0)))</f>
        <v>0</v>
      </c>
      <c r="R524" s="326">
        <v>0</v>
      </c>
      <c r="S524" s="424">
        <v>0</v>
      </c>
      <c r="T524" s="322"/>
      <c r="U524" s="143"/>
      <c r="V524" s="397"/>
      <c r="W524" s="555"/>
      <c r="X524" s="576">
        <f t="shared" si="78"/>
        <v>0</v>
      </c>
      <c r="Y524" s="576">
        <f t="shared" si="79"/>
        <v>0</v>
      </c>
      <c r="Z524" s="576">
        <f t="shared" si="80"/>
        <v>0</v>
      </c>
      <c r="AA524" s="576">
        <f t="shared" si="81"/>
        <v>0</v>
      </c>
      <c r="AB524" s="553"/>
      <c r="AC524" s="553"/>
      <c r="AD524" s="553"/>
      <c r="AE524" s="553"/>
      <c r="AF524" s="553"/>
      <c r="AG524" s="553"/>
      <c r="AH524" s="553"/>
      <c r="AI524" s="397"/>
      <c r="AJ524" s="555"/>
      <c r="AK524" s="576">
        <f t="shared" si="82"/>
        <v>0</v>
      </c>
      <c r="AL524" s="576">
        <f t="shared" si="83"/>
        <v>0</v>
      </c>
      <c r="AM524" s="599"/>
      <c r="AN524" s="599"/>
      <c r="AO524" s="553"/>
      <c r="AP524" s="553"/>
      <c r="AQ524" s="553"/>
      <c r="AR524" s="553"/>
      <c r="AS524" s="397"/>
      <c r="AT524" s="397"/>
      <c r="AU524" s="397"/>
      <c r="AV524" s="397"/>
      <c r="AW524" s="397"/>
      <c r="AX524" s="397"/>
      <c r="AY524" s="397"/>
      <c r="AZ524" s="397"/>
      <c r="BA524" s="397"/>
      <c r="BB524" s="397"/>
      <c r="BC524" s="397"/>
      <c r="BD524" s="553"/>
      <c r="BE524" s="397"/>
      <c r="BF524" s="397"/>
      <c r="BG524" s="397"/>
      <c r="BH524" s="397"/>
    </row>
    <row r="525" spans="2:60" x14ac:dyDescent="0.35">
      <c r="B525" s="319"/>
      <c r="C525" s="147"/>
      <c r="D525" s="147"/>
      <c r="E525" s="320"/>
      <c r="F525" s="321"/>
      <c r="G525" s="149"/>
      <c r="H525" s="148"/>
      <c r="I525" s="148"/>
      <c r="J525" s="322"/>
      <c r="K525" s="324" t="str">
        <f>IFERROR(INDEX(Lookup!$G$3:$G$6,MATCH(J525,Lookup!$F$3:$F$6,0)),"")</f>
        <v/>
      </c>
      <c r="L525" s="323"/>
      <c r="M525" s="322"/>
      <c r="N525" s="846">
        <f t="shared" si="76"/>
        <v>0</v>
      </c>
      <c r="O525" s="325">
        <f t="shared" si="77"/>
        <v>0</v>
      </c>
      <c r="P525" s="847">
        <f>IF(I525&lt;INDEX(Lookup!$U$2:$U$10,MATCH($D$48,Lookup!$S$2:$S$10,0)),0,IF(U525="X",0,IFERROR(L525*50,0)))</f>
        <v>0</v>
      </c>
      <c r="Q525" s="326">
        <f>IF(I525&lt;INDEX(Lookup!$U$2:$U$10,MATCH($D$48,Lookup!$S$2:$S$10,0)),0,IF(U525="X",0,IFERROR(P525*K525,0)))</f>
        <v>0</v>
      </c>
      <c r="R525" s="326">
        <v>0</v>
      </c>
      <c r="S525" s="424">
        <v>0</v>
      </c>
      <c r="T525" s="322"/>
      <c r="U525" s="143"/>
      <c r="V525" s="397"/>
      <c r="W525" s="555"/>
      <c r="X525" s="576">
        <f t="shared" si="78"/>
        <v>0</v>
      </c>
      <c r="Y525" s="576">
        <f t="shared" si="79"/>
        <v>0</v>
      </c>
      <c r="Z525" s="576">
        <f t="shared" si="80"/>
        <v>0</v>
      </c>
      <c r="AA525" s="576">
        <f t="shared" si="81"/>
        <v>0</v>
      </c>
      <c r="AB525" s="553"/>
      <c r="AC525" s="553"/>
      <c r="AD525" s="553"/>
      <c r="AE525" s="553"/>
      <c r="AF525" s="553"/>
      <c r="AG525" s="553"/>
      <c r="AH525" s="553"/>
      <c r="AI525" s="397"/>
      <c r="AJ525" s="555"/>
      <c r="AK525" s="576">
        <f t="shared" si="82"/>
        <v>0</v>
      </c>
      <c r="AL525" s="576">
        <f t="shared" si="83"/>
        <v>0</v>
      </c>
      <c r="AM525" s="599"/>
      <c r="AN525" s="599"/>
      <c r="AO525" s="553"/>
      <c r="AP525" s="553"/>
      <c r="AQ525" s="553"/>
      <c r="AR525" s="553"/>
      <c r="AS525" s="397"/>
      <c r="AT525" s="397"/>
      <c r="AU525" s="397"/>
      <c r="AV525" s="397"/>
      <c r="AW525" s="397"/>
      <c r="AX525" s="397"/>
      <c r="AY525" s="397"/>
      <c r="AZ525" s="397"/>
      <c r="BA525" s="397"/>
      <c r="BB525" s="397"/>
      <c r="BC525" s="397"/>
      <c r="BD525" s="553"/>
      <c r="BE525" s="397"/>
      <c r="BF525" s="397"/>
      <c r="BG525" s="397"/>
      <c r="BH525" s="397"/>
    </row>
    <row r="526" spans="2:60" x14ac:dyDescent="0.35">
      <c r="B526" s="319"/>
      <c r="C526" s="147"/>
      <c r="D526" s="147"/>
      <c r="E526" s="320"/>
      <c r="F526" s="321"/>
      <c r="G526" s="149"/>
      <c r="H526" s="148"/>
      <c r="I526" s="148"/>
      <c r="J526" s="322"/>
      <c r="K526" s="324" t="str">
        <f>IFERROR(INDEX(Lookup!$G$3:$G$6,MATCH(J526,Lookup!$F$3:$F$6,0)),"")</f>
        <v/>
      </c>
      <c r="L526" s="323"/>
      <c r="M526" s="322"/>
      <c r="N526" s="846">
        <f t="shared" si="76"/>
        <v>0</v>
      </c>
      <c r="O526" s="325">
        <f t="shared" si="77"/>
        <v>0</v>
      </c>
      <c r="P526" s="847">
        <f>IF(I526&lt;INDEX(Lookup!$U$2:$U$10,MATCH($D$48,Lookup!$S$2:$S$10,0)),0,IF(U526="X",0,IFERROR(L526*50,0)))</f>
        <v>0</v>
      </c>
      <c r="Q526" s="326">
        <f>IF(I526&lt;INDEX(Lookup!$U$2:$U$10,MATCH($D$48,Lookup!$S$2:$S$10,0)),0,IF(U526="X",0,IFERROR(P526*K526,0)))</f>
        <v>0</v>
      </c>
      <c r="R526" s="326">
        <v>0</v>
      </c>
      <c r="S526" s="424">
        <v>0</v>
      </c>
      <c r="T526" s="322"/>
      <c r="U526" s="143"/>
      <c r="V526" s="397"/>
      <c r="W526" s="555"/>
      <c r="X526" s="576">
        <f t="shared" si="78"/>
        <v>0</v>
      </c>
      <c r="Y526" s="576">
        <f t="shared" si="79"/>
        <v>0</v>
      </c>
      <c r="Z526" s="576">
        <f t="shared" si="80"/>
        <v>0</v>
      </c>
      <c r="AA526" s="576">
        <f t="shared" si="81"/>
        <v>0</v>
      </c>
      <c r="AB526" s="553"/>
      <c r="AC526" s="553"/>
      <c r="AD526" s="553"/>
      <c r="AE526" s="553"/>
      <c r="AF526" s="553"/>
      <c r="AG526" s="553"/>
      <c r="AH526" s="553"/>
      <c r="AI526" s="397"/>
      <c r="AJ526" s="555"/>
      <c r="AK526" s="576">
        <f t="shared" si="82"/>
        <v>0</v>
      </c>
      <c r="AL526" s="576">
        <f t="shared" si="83"/>
        <v>0</v>
      </c>
      <c r="AM526" s="599"/>
      <c r="AN526" s="599"/>
      <c r="AO526" s="553"/>
      <c r="AP526" s="553"/>
      <c r="AQ526" s="553"/>
      <c r="AR526" s="553"/>
      <c r="AS526" s="397"/>
      <c r="AT526" s="397"/>
      <c r="AU526" s="397"/>
      <c r="AV526" s="397"/>
      <c r="AW526" s="397"/>
      <c r="AX526" s="397"/>
      <c r="AY526" s="397"/>
      <c r="AZ526" s="397"/>
      <c r="BA526" s="397"/>
      <c r="BB526" s="397"/>
      <c r="BC526" s="397"/>
      <c r="BD526" s="553"/>
      <c r="BE526" s="397"/>
      <c r="BF526" s="397"/>
      <c r="BG526" s="397"/>
      <c r="BH526" s="397"/>
    </row>
    <row r="527" spans="2:60" x14ac:dyDescent="0.35">
      <c r="B527" s="319"/>
      <c r="C527" s="147"/>
      <c r="D527" s="147"/>
      <c r="E527" s="320"/>
      <c r="F527" s="321"/>
      <c r="G527" s="149"/>
      <c r="H527" s="148"/>
      <c r="I527" s="148"/>
      <c r="J527" s="322"/>
      <c r="K527" s="324" t="str">
        <f>IFERROR(INDEX(Lookup!$G$3:$G$6,MATCH(J527,Lookup!$F$3:$F$6,0)),"")</f>
        <v/>
      </c>
      <c r="L527" s="323"/>
      <c r="M527" s="322"/>
      <c r="N527" s="846">
        <f t="shared" si="76"/>
        <v>0</v>
      </c>
      <c r="O527" s="325">
        <f t="shared" si="77"/>
        <v>0</v>
      </c>
      <c r="P527" s="847">
        <f>IF(I527&lt;INDEX(Lookup!$U$2:$U$10,MATCH($D$48,Lookup!$S$2:$S$10,0)),0,IF(U527="X",0,IFERROR(L527*50,0)))</f>
        <v>0</v>
      </c>
      <c r="Q527" s="326">
        <f>IF(I527&lt;INDEX(Lookup!$U$2:$U$10,MATCH($D$48,Lookup!$S$2:$S$10,0)),0,IF(U527="X",0,IFERROR(P527*K527,0)))</f>
        <v>0</v>
      </c>
      <c r="R527" s="326">
        <v>0</v>
      </c>
      <c r="S527" s="424">
        <v>0</v>
      </c>
      <c r="T527" s="322"/>
      <c r="U527" s="143"/>
      <c r="V527" s="397"/>
      <c r="W527" s="555"/>
      <c r="X527" s="576">
        <f t="shared" si="78"/>
        <v>0</v>
      </c>
      <c r="Y527" s="576">
        <f t="shared" si="79"/>
        <v>0</v>
      </c>
      <c r="Z527" s="576">
        <f t="shared" si="80"/>
        <v>0</v>
      </c>
      <c r="AA527" s="576">
        <f t="shared" si="81"/>
        <v>0</v>
      </c>
      <c r="AB527" s="553"/>
      <c r="AC527" s="553"/>
      <c r="AD527" s="553"/>
      <c r="AE527" s="553"/>
      <c r="AF527" s="553"/>
      <c r="AG527" s="553"/>
      <c r="AH527" s="553"/>
      <c r="AI527" s="397"/>
      <c r="AJ527" s="555"/>
      <c r="AK527" s="576">
        <f t="shared" si="82"/>
        <v>0</v>
      </c>
      <c r="AL527" s="576">
        <f t="shared" si="83"/>
        <v>0</v>
      </c>
      <c r="AM527" s="599"/>
      <c r="AN527" s="599"/>
      <c r="AO527" s="553"/>
      <c r="AP527" s="553"/>
      <c r="AQ527" s="553"/>
      <c r="AR527" s="553"/>
      <c r="AS527" s="397"/>
      <c r="AT527" s="397"/>
      <c r="AU527" s="397"/>
      <c r="AV527" s="397"/>
      <c r="AW527" s="397"/>
      <c r="AX527" s="397"/>
      <c r="AY527" s="397"/>
      <c r="AZ527" s="397"/>
      <c r="BA527" s="397"/>
      <c r="BB527" s="397"/>
      <c r="BC527" s="397"/>
      <c r="BD527" s="553"/>
      <c r="BE527" s="397"/>
      <c r="BF527" s="397"/>
      <c r="BG527" s="397"/>
      <c r="BH527" s="397"/>
    </row>
    <row r="528" spans="2:60" x14ac:dyDescent="0.35">
      <c r="B528" s="319"/>
      <c r="C528" s="147"/>
      <c r="D528" s="147"/>
      <c r="E528" s="320"/>
      <c r="F528" s="321"/>
      <c r="G528" s="149"/>
      <c r="H528" s="148"/>
      <c r="I528" s="148"/>
      <c r="J528" s="322"/>
      <c r="K528" s="324" t="str">
        <f>IFERROR(INDEX(Lookup!$G$3:$G$6,MATCH(J528,Lookup!$F$3:$F$6,0)),"")</f>
        <v/>
      </c>
      <c r="L528" s="323"/>
      <c r="M528" s="322"/>
      <c r="N528" s="846">
        <f t="shared" si="76"/>
        <v>0</v>
      </c>
      <c r="O528" s="325">
        <f t="shared" si="77"/>
        <v>0</v>
      </c>
      <c r="P528" s="847">
        <f>IF(I528&lt;INDEX(Lookup!$U$2:$U$10,MATCH($D$48,Lookup!$S$2:$S$10,0)),0,IF(U528="X",0,IFERROR(L528*50,0)))</f>
        <v>0</v>
      </c>
      <c r="Q528" s="326">
        <f>IF(I528&lt;INDEX(Lookup!$U$2:$U$10,MATCH($D$48,Lookup!$S$2:$S$10,0)),0,IF(U528="X",0,IFERROR(P528*K528,0)))</f>
        <v>0</v>
      </c>
      <c r="R528" s="326">
        <v>0</v>
      </c>
      <c r="S528" s="424">
        <v>0</v>
      </c>
      <c r="T528" s="322"/>
      <c r="U528" s="143"/>
      <c r="V528" s="397"/>
      <c r="W528" s="555"/>
      <c r="X528" s="576">
        <f t="shared" si="78"/>
        <v>0</v>
      </c>
      <c r="Y528" s="576">
        <f t="shared" si="79"/>
        <v>0</v>
      </c>
      <c r="Z528" s="576">
        <f t="shared" si="80"/>
        <v>0</v>
      </c>
      <c r="AA528" s="576">
        <f t="shared" si="81"/>
        <v>0</v>
      </c>
      <c r="AB528" s="553"/>
      <c r="AC528" s="553"/>
      <c r="AD528" s="553"/>
      <c r="AE528" s="553"/>
      <c r="AF528" s="553"/>
      <c r="AG528" s="553"/>
      <c r="AH528" s="553"/>
      <c r="AI528" s="397"/>
      <c r="AJ528" s="555"/>
      <c r="AK528" s="576">
        <f t="shared" si="82"/>
        <v>0</v>
      </c>
      <c r="AL528" s="576">
        <f t="shared" si="83"/>
        <v>0</v>
      </c>
      <c r="AM528" s="599"/>
      <c r="AN528" s="599"/>
      <c r="AO528" s="553"/>
      <c r="AP528" s="553"/>
      <c r="AQ528" s="553"/>
      <c r="AR528" s="553"/>
      <c r="AS528" s="397"/>
      <c r="AT528" s="397"/>
      <c r="AU528" s="397"/>
      <c r="AV528" s="397"/>
      <c r="AW528" s="397"/>
      <c r="AX528" s="397"/>
      <c r="AY528" s="397"/>
      <c r="AZ528" s="397"/>
      <c r="BA528" s="397"/>
      <c r="BB528" s="397"/>
      <c r="BC528" s="397"/>
      <c r="BD528" s="553"/>
      <c r="BE528" s="397"/>
      <c r="BF528" s="397"/>
      <c r="BG528" s="397"/>
      <c r="BH528" s="397"/>
    </row>
    <row r="529" spans="2:60" x14ac:dyDescent="0.35">
      <c r="B529" s="319"/>
      <c r="C529" s="147"/>
      <c r="D529" s="147"/>
      <c r="E529" s="320"/>
      <c r="F529" s="321"/>
      <c r="G529" s="149"/>
      <c r="H529" s="148"/>
      <c r="I529" s="148"/>
      <c r="J529" s="322"/>
      <c r="K529" s="324" t="str">
        <f>IFERROR(INDEX(Lookup!$G$3:$G$6,MATCH(J529,Lookup!$F$3:$F$6,0)),"")</f>
        <v/>
      </c>
      <c r="L529" s="323"/>
      <c r="M529" s="322"/>
      <c r="N529" s="846">
        <f t="shared" si="76"/>
        <v>0</v>
      </c>
      <c r="O529" s="325">
        <f t="shared" si="77"/>
        <v>0</v>
      </c>
      <c r="P529" s="847">
        <f>IF(I529&lt;INDEX(Lookup!$U$2:$U$10,MATCH($D$48,Lookup!$S$2:$S$10,0)),0,IF(U529="X",0,IFERROR(L529*50,0)))</f>
        <v>0</v>
      </c>
      <c r="Q529" s="326">
        <f>IF(I529&lt;INDEX(Lookup!$U$2:$U$10,MATCH($D$48,Lookup!$S$2:$S$10,0)),0,IF(U529="X",0,IFERROR(P529*K529,0)))</f>
        <v>0</v>
      </c>
      <c r="R529" s="326">
        <v>0</v>
      </c>
      <c r="S529" s="424">
        <v>0</v>
      </c>
      <c r="T529" s="322"/>
      <c r="U529" s="143"/>
      <c r="V529" s="397"/>
      <c r="W529" s="555"/>
      <c r="X529" s="576">
        <f t="shared" si="78"/>
        <v>0</v>
      </c>
      <c r="Y529" s="576">
        <f t="shared" si="79"/>
        <v>0</v>
      </c>
      <c r="Z529" s="576">
        <f t="shared" si="80"/>
        <v>0</v>
      </c>
      <c r="AA529" s="576">
        <f t="shared" si="81"/>
        <v>0</v>
      </c>
      <c r="AB529" s="553"/>
      <c r="AC529" s="553"/>
      <c r="AD529" s="553"/>
      <c r="AE529" s="553"/>
      <c r="AF529" s="553"/>
      <c r="AG529" s="553"/>
      <c r="AH529" s="553"/>
      <c r="AI529" s="397"/>
      <c r="AJ529" s="555"/>
      <c r="AK529" s="576">
        <f t="shared" si="82"/>
        <v>0</v>
      </c>
      <c r="AL529" s="576">
        <f t="shared" si="83"/>
        <v>0</v>
      </c>
      <c r="AM529" s="599"/>
      <c r="AN529" s="599"/>
      <c r="AO529" s="553"/>
      <c r="AP529" s="553"/>
      <c r="AQ529" s="553"/>
      <c r="AR529" s="553"/>
      <c r="AS529" s="397"/>
      <c r="AT529" s="397"/>
      <c r="AU529" s="397"/>
      <c r="AV529" s="397"/>
      <c r="AW529" s="397"/>
      <c r="AX529" s="397"/>
      <c r="AY529" s="397"/>
      <c r="AZ529" s="397"/>
      <c r="BA529" s="397"/>
      <c r="BB529" s="397"/>
      <c r="BC529" s="397"/>
      <c r="BD529" s="553"/>
      <c r="BE529" s="397"/>
      <c r="BF529" s="397"/>
      <c r="BG529" s="397"/>
      <c r="BH529" s="397"/>
    </row>
    <row r="530" spans="2:60" x14ac:dyDescent="0.35">
      <c r="B530" s="319"/>
      <c r="C530" s="147"/>
      <c r="D530" s="147"/>
      <c r="E530" s="320"/>
      <c r="F530" s="321"/>
      <c r="G530" s="149"/>
      <c r="H530" s="148"/>
      <c r="I530" s="148"/>
      <c r="J530" s="322"/>
      <c r="K530" s="324" t="str">
        <f>IFERROR(INDEX(Lookup!$G$3:$G$6,MATCH(J530,Lookup!$F$3:$F$6,0)),"")</f>
        <v/>
      </c>
      <c r="L530" s="323"/>
      <c r="M530" s="322"/>
      <c r="N530" s="846">
        <f t="shared" si="76"/>
        <v>0</v>
      </c>
      <c r="O530" s="325">
        <f t="shared" si="77"/>
        <v>0</v>
      </c>
      <c r="P530" s="847">
        <f>IF(I530&lt;INDEX(Lookup!$U$2:$U$10,MATCH($D$48,Lookup!$S$2:$S$10,0)),0,IF(U530="X",0,IFERROR(L530*50,0)))</f>
        <v>0</v>
      </c>
      <c r="Q530" s="326">
        <f>IF(I530&lt;INDEX(Lookup!$U$2:$U$10,MATCH($D$48,Lookup!$S$2:$S$10,0)),0,IF(U530="X",0,IFERROR(P530*K530,0)))</f>
        <v>0</v>
      </c>
      <c r="R530" s="326">
        <v>0</v>
      </c>
      <c r="S530" s="424">
        <v>0</v>
      </c>
      <c r="T530" s="322"/>
      <c r="U530" s="143"/>
      <c r="V530" s="397"/>
      <c r="W530" s="555"/>
      <c r="X530" s="576">
        <f t="shared" si="78"/>
        <v>0</v>
      </c>
      <c r="Y530" s="576">
        <f t="shared" si="79"/>
        <v>0</v>
      </c>
      <c r="Z530" s="576">
        <f t="shared" si="80"/>
        <v>0</v>
      </c>
      <c r="AA530" s="576">
        <f t="shared" si="81"/>
        <v>0</v>
      </c>
      <c r="AB530" s="553"/>
      <c r="AC530" s="553"/>
      <c r="AD530" s="553"/>
      <c r="AE530" s="553"/>
      <c r="AF530" s="553"/>
      <c r="AG530" s="553"/>
      <c r="AH530" s="553"/>
      <c r="AI530" s="397"/>
      <c r="AJ530" s="555"/>
      <c r="AK530" s="576">
        <f t="shared" si="82"/>
        <v>0</v>
      </c>
      <c r="AL530" s="576">
        <f t="shared" si="83"/>
        <v>0</v>
      </c>
      <c r="AM530" s="599"/>
      <c r="AN530" s="599"/>
      <c r="AO530" s="553"/>
      <c r="AP530" s="553"/>
      <c r="AQ530" s="553"/>
      <c r="AR530" s="553"/>
      <c r="AS530" s="397"/>
      <c r="AT530" s="397"/>
      <c r="AU530" s="397"/>
      <c r="AV530" s="397"/>
      <c r="AW530" s="397"/>
      <c r="AX530" s="397"/>
      <c r="AY530" s="397"/>
      <c r="AZ530" s="397"/>
      <c r="BA530" s="397"/>
      <c r="BB530" s="397"/>
      <c r="BC530" s="397"/>
      <c r="BD530" s="553"/>
      <c r="BE530" s="397"/>
      <c r="BF530" s="397"/>
      <c r="BG530" s="397"/>
      <c r="BH530" s="397"/>
    </row>
    <row r="531" spans="2:60" x14ac:dyDescent="0.35">
      <c r="B531" s="319"/>
      <c r="C531" s="147"/>
      <c r="D531" s="147"/>
      <c r="E531" s="320"/>
      <c r="F531" s="321"/>
      <c r="G531" s="149"/>
      <c r="H531" s="148"/>
      <c r="I531" s="148"/>
      <c r="J531" s="322"/>
      <c r="K531" s="324" t="str">
        <f>IFERROR(INDEX(Lookup!$G$3:$G$6,MATCH(J531,Lookup!$F$3:$F$6,0)),"")</f>
        <v/>
      </c>
      <c r="L531" s="323"/>
      <c r="M531" s="322"/>
      <c r="N531" s="846">
        <f t="shared" si="76"/>
        <v>0</v>
      </c>
      <c r="O531" s="325">
        <f t="shared" si="77"/>
        <v>0</v>
      </c>
      <c r="P531" s="847">
        <f>IF(I531&lt;INDEX(Lookup!$U$2:$U$10,MATCH($D$48,Lookup!$S$2:$S$10,0)),0,IF(U531="X",0,IFERROR(L531*50,0)))</f>
        <v>0</v>
      </c>
      <c r="Q531" s="326">
        <f>IF(I531&lt;INDEX(Lookup!$U$2:$U$10,MATCH($D$48,Lookup!$S$2:$S$10,0)),0,IF(U531="X",0,IFERROR(P531*K531,0)))</f>
        <v>0</v>
      </c>
      <c r="R531" s="326">
        <v>0</v>
      </c>
      <c r="S531" s="424">
        <v>0</v>
      </c>
      <c r="T531" s="322"/>
      <c r="U531" s="143"/>
      <c r="V531" s="397"/>
      <c r="W531" s="555"/>
      <c r="X531" s="576">
        <f t="shared" si="78"/>
        <v>0</v>
      </c>
      <c r="Y531" s="576">
        <f t="shared" si="79"/>
        <v>0</v>
      </c>
      <c r="Z531" s="576">
        <f t="shared" si="80"/>
        <v>0</v>
      </c>
      <c r="AA531" s="576">
        <f t="shared" si="81"/>
        <v>0</v>
      </c>
      <c r="AB531" s="553"/>
      <c r="AC531" s="553"/>
      <c r="AD531" s="553"/>
      <c r="AE531" s="553"/>
      <c r="AF531" s="553"/>
      <c r="AG531" s="553"/>
      <c r="AH531" s="553"/>
      <c r="AI531" s="397"/>
      <c r="AJ531" s="555"/>
      <c r="AK531" s="576">
        <f t="shared" si="82"/>
        <v>0</v>
      </c>
      <c r="AL531" s="576">
        <f t="shared" si="83"/>
        <v>0</v>
      </c>
      <c r="AM531" s="599"/>
      <c r="AN531" s="599"/>
      <c r="AO531" s="553"/>
      <c r="AP531" s="553"/>
      <c r="AQ531" s="553"/>
      <c r="AR531" s="553"/>
      <c r="AS531" s="397"/>
      <c r="AT531" s="397"/>
      <c r="AU531" s="397"/>
      <c r="AV531" s="397"/>
      <c r="AW531" s="397"/>
      <c r="AX531" s="397"/>
      <c r="AY531" s="397"/>
      <c r="AZ531" s="397"/>
      <c r="BA531" s="397"/>
      <c r="BB531" s="397"/>
      <c r="BC531" s="397"/>
      <c r="BD531" s="553"/>
      <c r="BE531" s="397"/>
      <c r="BF531" s="397"/>
      <c r="BG531" s="397"/>
      <c r="BH531" s="397"/>
    </row>
    <row r="532" spans="2:60" x14ac:dyDescent="0.35">
      <c r="B532" s="319"/>
      <c r="C532" s="147"/>
      <c r="D532" s="147"/>
      <c r="E532" s="320"/>
      <c r="F532" s="321"/>
      <c r="G532" s="149"/>
      <c r="H532" s="148"/>
      <c r="I532" s="148"/>
      <c r="J532" s="322"/>
      <c r="K532" s="324" t="str">
        <f>IFERROR(INDEX(Lookup!$G$3:$G$6,MATCH(J532,Lookup!$F$3:$F$6,0)),"")</f>
        <v/>
      </c>
      <c r="L532" s="323"/>
      <c r="M532" s="322"/>
      <c r="N532" s="846">
        <f t="shared" si="76"/>
        <v>0</v>
      </c>
      <c r="O532" s="325">
        <f t="shared" si="77"/>
        <v>0</v>
      </c>
      <c r="P532" s="847">
        <f>IF(I532&lt;INDEX(Lookup!$U$2:$U$10,MATCH($D$48,Lookup!$S$2:$S$10,0)),0,IF(U532="X",0,IFERROR(L532*50,0)))</f>
        <v>0</v>
      </c>
      <c r="Q532" s="326">
        <f>IF(I532&lt;INDEX(Lookup!$U$2:$U$10,MATCH($D$48,Lookup!$S$2:$S$10,0)),0,IF(U532="X",0,IFERROR(P532*K532,0)))</f>
        <v>0</v>
      </c>
      <c r="R532" s="326">
        <v>0</v>
      </c>
      <c r="S532" s="424">
        <v>0</v>
      </c>
      <c r="T532" s="322"/>
      <c r="U532" s="143"/>
      <c r="V532" s="397"/>
      <c r="W532" s="555"/>
      <c r="X532" s="576">
        <f t="shared" si="78"/>
        <v>0</v>
      </c>
      <c r="Y532" s="576">
        <f t="shared" si="79"/>
        <v>0</v>
      </c>
      <c r="Z532" s="576">
        <f t="shared" si="80"/>
        <v>0</v>
      </c>
      <c r="AA532" s="576">
        <f t="shared" si="81"/>
        <v>0</v>
      </c>
      <c r="AB532" s="553"/>
      <c r="AC532" s="553"/>
      <c r="AD532" s="553"/>
      <c r="AE532" s="553"/>
      <c r="AF532" s="553"/>
      <c r="AG532" s="553"/>
      <c r="AH532" s="553"/>
      <c r="AI532" s="397"/>
      <c r="AJ532" s="555"/>
      <c r="AK532" s="576">
        <f t="shared" si="82"/>
        <v>0</v>
      </c>
      <c r="AL532" s="576">
        <f t="shared" si="83"/>
        <v>0</v>
      </c>
      <c r="AM532" s="599"/>
      <c r="AN532" s="599"/>
      <c r="AO532" s="553"/>
      <c r="AP532" s="553"/>
      <c r="AQ532" s="553"/>
      <c r="AR532" s="553"/>
      <c r="AS532" s="397"/>
      <c r="AT532" s="397"/>
      <c r="AU532" s="397"/>
      <c r="AV532" s="397"/>
      <c r="AW532" s="397"/>
      <c r="AX532" s="397"/>
      <c r="AY532" s="397"/>
      <c r="AZ532" s="397"/>
      <c r="BA532" s="397"/>
      <c r="BB532" s="397"/>
      <c r="BC532" s="397"/>
      <c r="BD532" s="553"/>
      <c r="BE532" s="397"/>
      <c r="BF532" s="397"/>
      <c r="BG532" s="397"/>
      <c r="BH532" s="397"/>
    </row>
    <row r="533" spans="2:60" x14ac:dyDescent="0.35">
      <c r="B533" s="319"/>
      <c r="C533" s="147"/>
      <c r="D533" s="147"/>
      <c r="E533" s="320"/>
      <c r="F533" s="321"/>
      <c r="G533" s="149"/>
      <c r="H533" s="148"/>
      <c r="I533" s="148"/>
      <c r="J533" s="322"/>
      <c r="K533" s="324" t="str">
        <f>IFERROR(INDEX(Lookup!$G$3:$G$6,MATCH(J533,Lookup!$F$3:$F$6,0)),"")</f>
        <v/>
      </c>
      <c r="L533" s="323"/>
      <c r="M533" s="322"/>
      <c r="N533" s="846">
        <f t="shared" si="76"/>
        <v>0</v>
      </c>
      <c r="O533" s="325">
        <f t="shared" si="77"/>
        <v>0</v>
      </c>
      <c r="P533" s="847">
        <f>IF(I533&lt;INDEX(Lookup!$U$2:$U$10,MATCH($D$48,Lookup!$S$2:$S$10,0)),0,IF(U533="X",0,IFERROR(L533*50,0)))</f>
        <v>0</v>
      </c>
      <c r="Q533" s="326">
        <f>IF(I533&lt;INDEX(Lookup!$U$2:$U$10,MATCH($D$48,Lookup!$S$2:$S$10,0)),0,IF(U533="X",0,IFERROR(P533*K533,0)))</f>
        <v>0</v>
      </c>
      <c r="R533" s="326">
        <v>0</v>
      </c>
      <c r="S533" s="424">
        <v>0</v>
      </c>
      <c r="T533" s="322"/>
      <c r="U533" s="143"/>
      <c r="V533" s="397"/>
      <c r="W533" s="555"/>
      <c r="X533" s="576">
        <f t="shared" si="78"/>
        <v>0</v>
      </c>
      <c r="Y533" s="576">
        <f t="shared" si="79"/>
        <v>0</v>
      </c>
      <c r="Z533" s="576">
        <f t="shared" si="80"/>
        <v>0</v>
      </c>
      <c r="AA533" s="576">
        <f t="shared" si="81"/>
        <v>0</v>
      </c>
      <c r="AB533" s="553"/>
      <c r="AC533" s="553"/>
      <c r="AD533" s="553"/>
      <c r="AE533" s="553"/>
      <c r="AF533" s="553"/>
      <c r="AG533" s="553"/>
      <c r="AH533" s="553"/>
      <c r="AI533" s="397"/>
      <c r="AJ533" s="555"/>
      <c r="AK533" s="576">
        <f t="shared" si="82"/>
        <v>0</v>
      </c>
      <c r="AL533" s="576">
        <f t="shared" si="83"/>
        <v>0</v>
      </c>
      <c r="AM533" s="599"/>
      <c r="AN533" s="599"/>
      <c r="AO533" s="553"/>
      <c r="AP533" s="553"/>
      <c r="AQ533" s="553"/>
      <c r="AR533" s="553"/>
      <c r="AS533" s="397"/>
      <c r="AT533" s="397"/>
      <c r="AU533" s="397"/>
      <c r="AV533" s="397"/>
      <c r="AW533" s="397"/>
      <c r="AX533" s="397"/>
      <c r="AY533" s="397"/>
      <c r="AZ533" s="397"/>
      <c r="BA533" s="397"/>
      <c r="BB533" s="397"/>
      <c r="BC533" s="397"/>
      <c r="BD533" s="553"/>
      <c r="BE533" s="397"/>
      <c r="BF533" s="397"/>
      <c r="BG533" s="397"/>
      <c r="BH533" s="397"/>
    </row>
    <row r="534" spans="2:60" x14ac:dyDescent="0.35">
      <c r="B534" s="319"/>
      <c r="C534" s="147"/>
      <c r="D534" s="147"/>
      <c r="E534" s="320"/>
      <c r="F534" s="321"/>
      <c r="G534" s="149"/>
      <c r="H534" s="148"/>
      <c r="I534" s="148"/>
      <c r="J534" s="322"/>
      <c r="K534" s="324" t="str">
        <f>IFERROR(INDEX(Lookup!$G$3:$G$6,MATCH(J534,Lookup!$F$3:$F$6,0)),"")</f>
        <v/>
      </c>
      <c r="L534" s="323"/>
      <c r="M534" s="322"/>
      <c r="N534" s="846">
        <f t="shared" si="76"/>
        <v>0</v>
      </c>
      <c r="O534" s="325">
        <f t="shared" si="77"/>
        <v>0</v>
      </c>
      <c r="P534" s="847">
        <f>IF(I534&lt;INDEX(Lookup!$U$2:$U$10,MATCH($D$48,Lookup!$S$2:$S$10,0)),0,IF(U534="X",0,IFERROR(L534*50,0)))</f>
        <v>0</v>
      </c>
      <c r="Q534" s="326">
        <f>IF(I534&lt;INDEX(Lookup!$U$2:$U$10,MATCH($D$48,Lookup!$S$2:$S$10,0)),0,IF(U534="X",0,IFERROR(P534*K534,0)))</f>
        <v>0</v>
      </c>
      <c r="R534" s="326">
        <v>0</v>
      </c>
      <c r="S534" s="424">
        <v>0</v>
      </c>
      <c r="T534" s="322"/>
      <c r="U534" s="143"/>
      <c r="V534" s="397"/>
      <c r="W534" s="555"/>
      <c r="X534" s="576">
        <f t="shared" si="78"/>
        <v>0</v>
      </c>
      <c r="Y534" s="576">
        <f t="shared" si="79"/>
        <v>0</v>
      </c>
      <c r="Z534" s="576">
        <f t="shared" si="80"/>
        <v>0</v>
      </c>
      <c r="AA534" s="576">
        <f t="shared" si="81"/>
        <v>0</v>
      </c>
      <c r="AB534" s="553"/>
      <c r="AC534" s="553"/>
      <c r="AD534" s="553"/>
      <c r="AE534" s="553"/>
      <c r="AF534" s="553"/>
      <c r="AG534" s="553"/>
      <c r="AH534" s="553"/>
      <c r="AI534" s="397"/>
      <c r="AJ534" s="555"/>
      <c r="AK534" s="576">
        <f t="shared" si="82"/>
        <v>0</v>
      </c>
      <c r="AL534" s="576">
        <f t="shared" si="83"/>
        <v>0</v>
      </c>
      <c r="AM534" s="599"/>
      <c r="AN534" s="599"/>
      <c r="AO534" s="553"/>
      <c r="AP534" s="553"/>
      <c r="AQ534" s="553"/>
      <c r="AR534" s="553"/>
      <c r="AS534" s="397"/>
      <c r="AT534" s="397"/>
      <c r="AU534" s="397"/>
      <c r="AV534" s="397"/>
      <c r="AW534" s="397"/>
      <c r="AX534" s="397"/>
      <c r="AY534" s="397"/>
      <c r="AZ534" s="397"/>
      <c r="BA534" s="397"/>
      <c r="BB534" s="397"/>
      <c r="BC534" s="397"/>
      <c r="BD534" s="553"/>
      <c r="BE534" s="397"/>
      <c r="BF534" s="397"/>
      <c r="BG534" s="397"/>
      <c r="BH534" s="397"/>
    </row>
    <row r="535" spans="2:60" x14ac:dyDescent="0.35">
      <c r="B535" s="319"/>
      <c r="C535" s="147"/>
      <c r="D535" s="147"/>
      <c r="E535" s="320"/>
      <c r="F535" s="321"/>
      <c r="G535" s="149"/>
      <c r="H535" s="148"/>
      <c r="I535" s="148"/>
      <c r="J535" s="322"/>
      <c r="K535" s="324" t="str">
        <f>IFERROR(INDEX(Lookup!$G$3:$G$6,MATCH(J535,Lookup!$F$3:$F$6,0)),"")</f>
        <v/>
      </c>
      <c r="L535" s="323"/>
      <c r="M535" s="322"/>
      <c r="N535" s="846">
        <f t="shared" si="76"/>
        <v>0</v>
      </c>
      <c r="O535" s="325">
        <f t="shared" si="77"/>
        <v>0</v>
      </c>
      <c r="P535" s="847">
        <f>IF(I535&lt;INDEX(Lookup!$U$2:$U$10,MATCH($D$48,Lookup!$S$2:$S$10,0)),0,IF(U535="X",0,IFERROR(L535*50,0)))</f>
        <v>0</v>
      </c>
      <c r="Q535" s="326">
        <f>IF(I535&lt;INDEX(Lookup!$U$2:$U$10,MATCH($D$48,Lookup!$S$2:$S$10,0)),0,IF(U535="X",0,IFERROR(P535*K535,0)))</f>
        <v>0</v>
      </c>
      <c r="R535" s="326">
        <v>0</v>
      </c>
      <c r="S535" s="424">
        <v>0</v>
      </c>
      <c r="T535" s="322"/>
      <c r="U535" s="143"/>
      <c r="V535" s="397"/>
      <c r="W535" s="555"/>
      <c r="X535" s="576">
        <f t="shared" si="78"/>
        <v>0</v>
      </c>
      <c r="Y535" s="576">
        <f t="shared" si="79"/>
        <v>0</v>
      </c>
      <c r="Z535" s="576">
        <f t="shared" si="80"/>
        <v>0</v>
      </c>
      <c r="AA535" s="576">
        <f t="shared" si="81"/>
        <v>0</v>
      </c>
      <c r="AB535" s="553"/>
      <c r="AC535" s="553"/>
      <c r="AD535" s="553"/>
      <c r="AE535" s="553"/>
      <c r="AF535" s="553"/>
      <c r="AG535" s="553"/>
      <c r="AH535" s="553"/>
      <c r="AI535" s="397"/>
      <c r="AJ535" s="555"/>
      <c r="AK535" s="576">
        <f t="shared" si="82"/>
        <v>0</v>
      </c>
      <c r="AL535" s="576">
        <f t="shared" si="83"/>
        <v>0</v>
      </c>
      <c r="AM535" s="599"/>
      <c r="AN535" s="599"/>
      <c r="AO535" s="553"/>
      <c r="AP535" s="553"/>
      <c r="AQ535" s="553"/>
      <c r="AR535" s="553"/>
      <c r="AS535" s="397"/>
      <c r="AT535" s="397"/>
      <c r="AU535" s="397"/>
      <c r="AV535" s="397"/>
      <c r="AW535" s="397"/>
      <c r="AX535" s="397"/>
      <c r="AY535" s="397"/>
      <c r="AZ535" s="397"/>
      <c r="BA535" s="397"/>
      <c r="BB535" s="397"/>
      <c r="BC535" s="397"/>
      <c r="BD535" s="553"/>
      <c r="BE535" s="397"/>
      <c r="BF535" s="397"/>
      <c r="BG535" s="397"/>
      <c r="BH535" s="397"/>
    </row>
    <row r="536" spans="2:60" x14ac:dyDescent="0.35">
      <c r="B536" s="319"/>
      <c r="C536" s="147"/>
      <c r="D536" s="147"/>
      <c r="E536" s="320"/>
      <c r="F536" s="321"/>
      <c r="G536" s="149"/>
      <c r="H536" s="148"/>
      <c r="I536" s="148"/>
      <c r="J536" s="322"/>
      <c r="K536" s="324" t="str">
        <f>IFERROR(INDEX(Lookup!$G$3:$G$6,MATCH(J536,Lookup!$F$3:$F$6,0)),"")</f>
        <v/>
      </c>
      <c r="L536" s="323"/>
      <c r="M536" s="322"/>
      <c r="N536" s="846">
        <f t="shared" si="76"/>
        <v>0</v>
      </c>
      <c r="O536" s="325">
        <f t="shared" si="77"/>
        <v>0</v>
      </c>
      <c r="P536" s="847">
        <f>IF(I536&lt;INDEX(Lookup!$U$2:$U$10,MATCH($D$48,Lookup!$S$2:$S$10,0)),0,IF(U536="X",0,IFERROR(L536*50,0)))</f>
        <v>0</v>
      </c>
      <c r="Q536" s="326">
        <f>IF(I536&lt;INDEX(Lookup!$U$2:$U$10,MATCH($D$48,Lookup!$S$2:$S$10,0)),0,IF(U536="X",0,IFERROR(P536*K536,0)))</f>
        <v>0</v>
      </c>
      <c r="R536" s="326">
        <v>0</v>
      </c>
      <c r="S536" s="424">
        <v>0</v>
      </c>
      <c r="T536" s="322"/>
      <c r="U536" s="143"/>
      <c r="V536" s="397"/>
      <c r="W536" s="555"/>
      <c r="X536" s="576">
        <f t="shared" si="78"/>
        <v>0</v>
      </c>
      <c r="Y536" s="576">
        <f t="shared" si="79"/>
        <v>0</v>
      </c>
      <c r="Z536" s="576">
        <f t="shared" si="80"/>
        <v>0</v>
      </c>
      <c r="AA536" s="576">
        <f t="shared" si="81"/>
        <v>0</v>
      </c>
      <c r="AB536" s="553"/>
      <c r="AC536" s="553"/>
      <c r="AD536" s="553"/>
      <c r="AE536" s="553"/>
      <c r="AF536" s="553"/>
      <c r="AG536" s="553"/>
      <c r="AH536" s="553"/>
      <c r="AI536" s="397"/>
      <c r="AJ536" s="555"/>
      <c r="AK536" s="576">
        <f t="shared" si="82"/>
        <v>0</v>
      </c>
      <c r="AL536" s="576">
        <f t="shared" si="83"/>
        <v>0</v>
      </c>
      <c r="AM536" s="599"/>
      <c r="AN536" s="599"/>
      <c r="AO536" s="553"/>
      <c r="AP536" s="553"/>
      <c r="AQ536" s="553"/>
      <c r="AR536" s="553"/>
      <c r="AS536" s="397"/>
      <c r="AT536" s="397"/>
      <c r="AU536" s="397"/>
      <c r="AV536" s="397"/>
      <c r="AW536" s="397"/>
      <c r="AX536" s="397"/>
      <c r="AY536" s="397"/>
      <c r="AZ536" s="397"/>
      <c r="BA536" s="397"/>
      <c r="BB536" s="397"/>
      <c r="BC536" s="397"/>
      <c r="BD536" s="553"/>
      <c r="BE536" s="397"/>
      <c r="BF536" s="397"/>
      <c r="BG536" s="397"/>
      <c r="BH536" s="397"/>
    </row>
    <row r="537" spans="2:60" x14ac:dyDescent="0.35">
      <c r="B537" s="319"/>
      <c r="C537" s="147"/>
      <c r="D537" s="147"/>
      <c r="E537" s="320"/>
      <c r="F537" s="321"/>
      <c r="G537" s="149"/>
      <c r="H537" s="148"/>
      <c r="I537" s="148"/>
      <c r="J537" s="322"/>
      <c r="K537" s="324" t="str">
        <f>IFERROR(INDEX(Lookup!$G$3:$G$6,MATCH(J537,Lookup!$F$3:$F$6,0)),"")</f>
        <v/>
      </c>
      <c r="L537" s="323"/>
      <c r="M537" s="322"/>
      <c r="N537" s="846">
        <f t="shared" si="76"/>
        <v>0</v>
      </c>
      <c r="O537" s="325">
        <f t="shared" si="77"/>
        <v>0</v>
      </c>
      <c r="P537" s="847">
        <f>IF(I537&lt;INDEX(Lookup!$U$2:$U$10,MATCH($D$48,Lookup!$S$2:$S$10,0)),0,IF(U537="X",0,IFERROR(L537*50,0)))</f>
        <v>0</v>
      </c>
      <c r="Q537" s="326">
        <f>IF(I537&lt;INDEX(Lookup!$U$2:$U$10,MATCH($D$48,Lookup!$S$2:$S$10,0)),0,IF(U537="X",0,IFERROR(P537*K537,0)))</f>
        <v>0</v>
      </c>
      <c r="R537" s="326">
        <v>0</v>
      </c>
      <c r="S537" s="424">
        <v>0</v>
      </c>
      <c r="T537" s="322"/>
      <c r="U537" s="143"/>
      <c r="V537" s="397"/>
      <c r="W537" s="555"/>
      <c r="X537" s="576">
        <f t="shared" si="78"/>
        <v>0</v>
      </c>
      <c r="Y537" s="576">
        <f t="shared" si="79"/>
        <v>0</v>
      </c>
      <c r="Z537" s="576">
        <f t="shared" si="80"/>
        <v>0</v>
      </c>
      <c r="AA537" s="576">
        <f t="shared" si="81"/>
        <v>0</v>
      </c>
      <c r="AB537" s="553"/>
      <c r="AC537" s="553"/>
      <c r="AD537" s="553"/>
      <c r="AE537" s="553"/>
      <c r="AF537" s="553"/>
      <c r="AG537" s="553"/>
      <c r="AH537" s="553"/>
      <c r="AI537" s="397"/>
      <c r="AJ537" s="555"/>
      <c r="AK537" s="576">
        <f t="shared" si="82"/>
        <v>0</v>
      </c>
      <c r="AL537" s="576">
        <f t="shared" si="83"/>
        <v>0</v>
      </c>
      <c r="AM537" s="599"/>
      <c r="AN537" s="599"/>
      <c r="AO537" s="553"/>
      <c r="AP537" s="553"/>
      <c r="AQ537" s="553"/>
      <c r="AR537" s="553"/>
      <c r="AS537" s="397"/>
      <c r="AT537" s="397"/>
      <c r="AU537" s="397"/>
      <c r="AV537" s="397"/>
      <c r="AW537" s="397"/>
      <c r="AX537" s="397"/>
      <c r="AY537" s="397"/>
      <c r="AZ537" s="397"/>
      <c r="BA537" s="397"/>
      <c r="BB537" s="397"/>
      <c r="BC537" s="397"/>
      <c r="BD537" s="553"/>
      <c r="BE537" s="397"/>
      <c r="BF537" s="397"/>
      <c r="BG537" s="397"/>
      <c r="BH537" s="397"/>
    </row>
    <row r="538" spans="2:60" x14ac:dyDescent="0.35">
      <c r="B538" s="319"/>
      <c r="C538" s="147"/>
      <c r="D538" s="147"/>
      <c r="E538" s="320"/>
      <c r="F538" s="321"/>
      <c r="G538" s="149"/>
      <c r="H538" s="148"/>
      <c r="I538" s="148"/>
      <c r="J538" s="322"/>
      <c r="K538" s="324" t="str">
        <f>IFERROR(INDEX(Lookup!$G$3:$G$6,MATCH(J538,Lookup!$F$3:$F$6,0)),"")</f>
        <v/>
      </c>
      <c r="L538" s="323"/>
      <c r="M538" s="322"/>
      <c r="N538" s="846">
        <f t="shared" si="76"/>
        <v>0</v>
      </c>
      <c r="O538" s="325">
        <f t="shared" si="77"/>
        <v>0</v>
      </c>
      <c r="P538" s="847">
        <f>IF(I538&lt;INDEX(Lookup!$U$2:$U$10,MATCH($D$48,Lookup!$S$2:$S$10,0)),0,IF(U538="X",0,IFERROR(L538*50,0)))</f>
        <v>0</v>
      </c>
      <c r="Q538" s="326">
        <f>IF(I538&lt;INDEX(Lookup!$U$2:$U$10,MATCH($D$48,Lookup!$S$2:$S$10,0)),0,IF(U538="X",0,IFERROR(P538*K538,0)))</f>
        <v>0</v>
      </c>
      <c r="R538" s="326">
        <v>0</v>
      </c>
      <c r="S538" s="424">
        <v>0</v>
      </c>
      <c r="T538" s="322"/>
      <c r="U538" s="143"/>
      <c r="V538" s="397"/>
      <c r="W538" s="555"/>
      <c r="X538" s="576">
        <f t="shared" si="78"/>
        <v>0</v>
      </c>
      <c r="Y538" s="576">
        <f t="shared" si="79"/>
        <v>0</v>
      </c>
      <c r="Z538" s="576">
        <f t="shared" si="80"/>
        <v>0</v>
      </c>
      <c r="AA538" s="576">
        <f t="shared" si="81"/>
        <v>0</v>
      </c>
      <c r="AB538" s="553"/>
      <c r="AC538" s="553"/>
      <c r="AD538" s="553"/>
      <c r="AE538" s="553"/>
      <c r="AF538" s="553"/>
      <c r="AG538" s="553"/>
      <c r="AH538" s="553"/>
      <c r="AI538" s="397"/>
      <c r="AJ538" s="555"/>
      <c r="AK538" s="576">
        <f t="shared" si="82"/>
        <v>0</v>
      </c>
      <c r="AL538" s="576">
        <f t="shared" si="83"/>
        <v>0</v>
      </c>
      <c r="AM538" s="599"/>
      <c r="AN538" s="599"/>
      <c r="AO538" s="553"/>
      <c r="AP538" s="553"/>
      <c r="AQ538" s="553"/>
      <c r="AR538" s="553"/>
      <c r="AS538" s="397"/>
      <c r="AT538" s="397"/>
      <c r="AU538" s="397"/>
      <c r="AV538" s="397"/>
      <c r="AW538" s="397"/>
      <c r="AX538" s="397"/>
      <c r="AY538" s="397"/>
      <c r="AZ538" s="397"/>
      <c r="BA538" s="397"/>
      <c r="BB538" s="397"/>
      <c r="BC538" s="397"/>
      <c r="BD538" s="553"/>
      <c r="BE538" s="397"/>
      <c r="BF538" s="397"/>
      <c r="BG538" s="397"/>
      <c r="BH538" s="397"/>
    </row>
    <row r="539" spans="2:60" x14ac:dyDescent="0.35">
      <c r="B539" s="319"/>
      <c r="C539" s="147"/>
      <c r="D539" s="147"/>
      <c r="E539" s="320"/>
      <c r="F539" s="321"/>
      <c r="G539" s="149"/>
      <c r="H539" s="148"/>
      <c r="I539" s="148"/>
      <c r="J539" s="322"/>
      <c r="K539" s="324" t="str">
        <f>IFERROR(INDEX(Lookup!$G$3:$G$6,MATCH(J539,Lookup!$F$3:$F$6,0)),"")</f>
        <v/>
      </c>
      <c r="L539" s="323"/>
      <c r="M539" s="322"/>
      <c r="N539" s="846">
        <f t="shared" si="76"/>
        <v>0</v>
      </c>
      <c r="O539" s="325">
        <f t="shared" si="77"/>
        <v>0</v>
      </c>
      <c r="P539" s="847">
        <f>IF(I539&lt;INDEX(Lookup!$U$2:$U$10,MATCH($D$48,Lookup!$S$2:$S$10,0)),0,IF(U539="X",0,IFERROR(L539*50,0)))</f>
        <v>0</v>
      </c>
      <c r="Q539" s="326">
        <f>IF(I539&lt;INDEX(Lookup!$U$2:$U$10,MATCH($D$48,Lookup!$S$2:$S$10,0)),0,IF(U539="X",0,IFERROR(P539*K539,0)))</f>
        <v>0</v>
      </c>
      <c r="R539" s="326">
        <v>0</v>
      </c>
      <c r="S539" s="424">
        <v>0</v>
      </c>
      <c r="T539" s="322"/>
      <c r="U539" s="143"/>
      <c r="V539" s="397"/>
      <c r="W539" s="555"/>
      <c r="X539" s="576">
        <f t="shared" si="78"/>
        <v>0</v>
      </c>
      <c r="Y539" s="576">
        <f t="shared" si="79"/>
        <v>0</v>
      </c>
      <c r="Z539" s="576">
        <f t="shared" si="80"/>
        <v>0</v>
      </c>
      <c r="AA539" s="576">
        <f t="shared" si="81"/>
        <v>0</v>
      </c>
      <c r="AB539" s="553"/>
      <c r="AC539" s="553"/>
      <c r="AD539" s="553"/>
      <c r="AE539" s="553"/>
      <c r="AF539" s="553"/>
      <c r="AG539" s="553"/>
      <c r="AH539" s="553"/>
      <c r="AI539" s="397"/>
      <c r="AJ539" s="555"/>
      <c r="AK539" s="576">
        <f t="shared" si="82"/>
        <v>0</v>
      </c>
      <c r="AL539" s="576">
        <f t="shared" si="83"/>
        <v>0</v>
      </c>
      <c r="AM539" s="599"/>
      <c r="AN539" s="599"/>
      <c r="AO539" s="553"/>
      <c r="AP539" s="553"/>
      <c r="AQ539" s="553"/>
      <c r="AR539" s="553"/>
      <c r="AS539" s="397"/>
      <c r="AT539" s="397"/>
      <c r="AU539" s="397"/>
      <c r="AV539" s="397"/>
      <c r="AW539" s="397"/>
      <c r="AX539" s="397"/>
      <c r="AY539" s="397"/>
      <c r="AZ539" s="397"/>
      <c r="BA539" s="397"/>
      <c r="BB539" s="397"/>
      <c r="BC539" s="397"/>
      <c r="BD539" s="553"/>
      <c r="BE539" s="397"/>
      <c r="BF539" s="397"/>
      <c r="BG539" s="397"/>
      <c r="BH539" s="397"/>
    </row>
    <row r="540" spans="2:60" x14ac:dyDescent="0.35">
      <c r="B540" s="319"/>
      <c r="C540" s="147"/>
      <c r="D540" s="147"/>
      <c r="E540" s="320"/>
      <c r="F540" s="321"/>
      <c r="G540" s="149"/>
      <c r="H540" s="148"/>
      <c r="I540" s="148"/>
      <c r="J540" s="322"/>
      <c r="K540" s="324" t="str">
        <f>IFERROR(INDEX(Lookup!$G$3:$G$6,MATCH(J540,Lookup!$F$3:$F$6,0)),"")</f>
        <v/>
      </c>
      <c r="L540" s="323"/>
      <c r="M540" s="322"/>
      <c r="N540" s="846">
        <f t="shared" si="76"/>
        <v>0</v>
      </c>
      <c r="O540" s="325">
        <f t="shared" si="77"/>
        <v>0</v>
      </c>
      <c r="P540" s="847">
        <f>IF(I540&lt;INDEX(Lookup!$U$2:$U$10,MATCH($D$48,Lookup!$S$2:$S$10,0)),0,IF(U540="X",0,IFERROR(L540*50,0)))</f>
        <v>0</v>
      </c>
      <c r="Q540" s="326">
        <f>IF(I540&lt;INDEX(Lookup!$U$2:$U$10,MATCH($D$48,Lookup!$S$2:$S$10,0)),0,IF(U540="X",0,IFERROR(P540*K540,0)))</f>
        <v>0</v>
      </c>
      <c r="R540" s="326">
        <v>0</v>
      </c>
      <c r="S540" s="424">
        <v>0</v>
      </c>
      <c r="T540" s="322"/>
      <c r="U540" s="143"/>
      <c r="V540" s="397"/>
      <c r="W540" s="555"/>
      <c r="X540" s="576">
        <f t="shared" si="78"/>
        <v>0</v>
      </c>
      <c r="Y540" s="576">
        <f t="shared" si="79"/>
        <v>0</v>
      </c>
      <c r="Z540" s="576">
        <f t="shared" si="80"/>
        <v>0</v>
      </c>
      <c r="AA540" s="576">
        <f t="shared" si="81"/>
        <v>0</v>
      </c>
      <c r="AB540" s="553"/>
      <c r="AC540" s="553"/>
      <c r="AD540" s="553"/>
      <c r="AE540" s="553"/>
      <c r="AF540" s="553"/>
      <c r="AG540" s="553"/>
      <c r="AH540" s="553"/>
      <c r="AI540" s="397"/>
      <c r="AJ540" s="555"/>
      <c r="AK540" s="576">
        <f t="shared" si="82"/>
        <v>0</v>
      </c>
      <c r="AL540" s="576">
        <f t="shared" si="83"/>
        <v>0</v>
      </c>
      <c r="AM540" s="599"/>
      <c r="AN540" s="599"/>
      <c r="AO540" s="553"/>
      <c r="AP540" s="553"/>
      <c r="AQ540" s="553"/>
      <c r="AR540" s="553"/>
      <c r="AS540" s="397"/>
      <c r="AT540" s="397"/>
      <c r="AU540" s="397"/>
      <c r="AV540" s="397"/>
      <c r="AW540" s="397"/>
      <c r="AX540" s="397"/>
      <c r="AY540" s="397"/>
      <c r="AZ540" s="397"/>
      <c r="BA540" s="397"/>
      <c r="BB540" s="397"/>
      <c r="BC540" s="397"/>
      <c r="BD540" s="553"/>
      <c r="BE540" s="397"/>
      <c r="BF540" s="397"/>
      <c r="BG540" s="397"/>
      <c r="BH540" s="397"/>
    </row>
    <row r="541" spans="2:60" x14ac:dyDescent="0.35">
      <c r="B541" s="319"/>
      <c r="C541" s="147"/>
      <c r="D541" s="147"/>
      <c r="E541" s="320"/>
      <c r="F541" s="321"/>
      <c r="G541" s="149"/>
      <c r="H541" s="148"/>
      <c r="I541" s="148"/>
      <c r="J541" s="322"/>
      <c r="K541" s="324" t="str">
        <f>IFERROR(INDEX(Lookup!$G$3:$G$6,MATCH(J541,Lookup!$F$3:$F$6,0)),"")</f>
        <v/>
      </c>
      <c r="L541" s="323"/>
      <c r="M541" s="322"/>
      <c r="N541" s="846">
        <f t="shared" si="76"/>
        <v>0</v>
      </c>
      <c r="O541" s="325">
        <f t="shared" si="77"/>
        <v>0</v>
      </c>
      <c r="P541" s="847">
        <f>IF(I541&lt;INDEX(Lookup!$U$2:$U$10,MATCH($D$48,Lookup!$S$2:$S$10,0)),0,IF(U541="X",0,IFERROR(L541*50,0)))</f>
        <v>0</v>
      </c>
      <c r="Q541" s="326">
        <f>IF(I541&lt;INDEX(Lookup!$U$2:$U$10,MATCH($D$48,Lookup!$S$2:$S$10,0)),0,IF(U541="X",0,IFERROR(P541*K541,0)))</f>
        <v>0</v>
      </c>
      <c r="R541" s="326">
        <v>0</v>
      </c>
      <c r="S541" s="424">
        <v>0</v>
      </c>
      <c r="T541" s="322"/>
      <c r="U541" s="143"/>
      <c r="V541" s="397"/>
      <c r="W541" s="555"/>
      <c r="X541" s="576">
        <f t="shared" si="78"/>
        <v>0</v>
      </c>
      <c r="Y541" s="576">
        <f t="shared" si="79"/>
        <v>0</v>
      </c>
      <c r="Z541" s="576">
        <f t="shared" si="80"/>
        <v>0</v>
      </c>
      <c r="AA541" s="576">
        <f t="shared" si="81"/>
        <v>0</v>
      </c>
      <c r="AB541" s="553"/>
      <c r="AC541" s="553"/>
      <c r="AD541" s="553"/>
      <c r="AE541" s="553"/>
      <c r="AF541" s="553"/>
      <c r="AG541" s="553"/>
      <c r="AH541" s="553"/>
      <c r="AI541" s="397"/>
      <c r="AJ541" s="555"/>
      <c r="AK541" s="576">
        <f t="shared" si="82"/>
        <v>0</v>
      </c>
      <c r="AL541" s="576">
        <f t="shared" si="83"/>
        <v>0</v>
      </c>
      <c r="AM541" s="599"/>
      <c r="AN541" s="599"/>
      <c r="AO541" s="553"/>
      <c r="AP541" s="553"/>
      <c r="AQ541" s="553"/>
      <c r="AR541" s="553"/>
      <c r="AS541" s="397"/>
      <c r="AT541" s="397"/>
      <c r="AU541" s="397"/>
      <c r="AV541" s="397"/>
      <c r="AW541" s="397"/>
      <c r="AX541" s="397"/>
      <c r="AY541" s="397"/>
      <c r="AZ541" s="397"/>
      <c r="BA541" s="397"/>
      <c r="BB541" s="397"/>
      <c r="BC541" s="397"/>
      <c r="BD541" s="553"/>
      <c r="BE541" s="397"/>
      <c r="BF541" s="397"/>
      <c r="BG541" s="397"/>
      <c r="BH541" s="397"/>
    </row>
    <row r="542" spans="2:60" x14ac:dyDescent="0.35">
      <c r="B542" s="319"/>
      <c r="C542" s="147"/>
      <c r="D542" s="147"/>
      <c r="E542" s="320"/>
      <c r="F542" s="321"/>
      <c r="G542" s="149"/>
      <c r="H542" s="148"/>
      <c r="I542" s="148"/>
      <c r="J542" s="322"/>
      <c r="K542" s="324" t="str">
        <f>IFERROR(INDEX(Lookup!$G$3:$G$6,MATCH(J542,Lookup!$F$3:$F$6,0)),"")</f>
        <v/>
      </c>
      <c r="L542" s="323"/>
      <c r="M542" s="322"/>
      <c r="N542" s="846">
        <f t="shared" si="76"/>
        <v>0</v>
      </c>
      <c r="O542" s="325">
        <f t="shared" si="77"/>
        <v>0</v>
      </c>
      <c r="P542" s="847">
        <f>IF(I542&lt;INDEX(Lookup!$U$2:$U$10,MATCH($D$48,Lookup!$S$2:$S$10,0)),0,IF(U542="X",0,IFERROR(L542*50,0)))</f>
        <v>0</v>
      </c>
      <c r="Q542" s="326">
        <f>IF(I542&lt;INDEX(Lookup!$U$2:$U$10,MATCH($D$48,Lookup!$S$2:$S$10,0)),0,IF(U542="X",0,IFERROR(P542*K542,0)))</f>
        <v>0</v>
      </c>
      <c r="R542" s="326">
        <v>0</v>
      </c>
      <c r="S542" s="424">
        <v>0</v>
      </c>
      <c r="T542" s="322"/>
      <c r="U542" s="143"/>
      <c r="V542" s="397"/>
      <c r="W542" s="555"/>
      <c r="X542" s="576">
        <f t="shared" si="78"/>
        <v>0</v>
      </c>
      <c r="Y542" s="576">
        <f t="shared" si="79"/>
        <v>0</v>
      </c>
      <c r="Z542" s="576">
        <f t="shared" si="80"/>
        <v>0</v>
      </c>
      <c r="AA542" s="576">
        <f t="shared" si="81"/>
        <v>0</v>
      </c>
      <c r="AB542" s="553"/>
      <c r="AC542" s="553"/>
      <c r="AD542" s="553"/>
      <c r="AE542" s="553"/>
      <c r="AF542" s="553"/>
      <c r="AG542" s="553"/>
      <c r="AH542" s="553"/>
      <c r="AI542" s="397"/>
      <c r="AJ542" s="555"/>
      <c r="AK542" s="576">
        <f t="shared" si="82"/>
        <v>0</v>
      </c>
      <c r="AL542" s="576">
        <f t="shared" si="83"/>
        <v>0</v>
      </c>
      <c r="AM542" s="599"/>
      <c r="AN542" s="599"/>
      <c r="AO542" s="553"/>
      <c r="AP542" s="553"/>
      <c r="AQ542" s="553"/>
      <c r="AR542" s="553"/>
      <c r="AS542" s="397"/>
      <c r="AT542" s="397"/>
      <c r="AU542" s="397"/>
      <c r="AV542" s="397"/>
      <c r="AW542" s="397"/>
      <c r="AX542" s="397"/>
      <c r="AY542" s="397"/>
      <c r="AZ542" s="397"/>
      <c r="BA542" s="397"/>
      <c r="BB542" s="397"/>
      <c r="BC542" s="397"/>
      <c r="BD542" s="553"/>
      <c r="BE542" s="397"/>
      <c r="BF542" s="397"/>
      <c r="BG542" s="397"/>
      <c r="BH542" s="397"/>
    </row>
    <row r="543" spans="2:60" x14ac:dyDescent="0.35">
      <c r="B543" s="319"/>
      <c r="C543" s="147"/>
      <c r="D543" s="147"/>
      <c r="E543" s="320"/>
      <c r="F543" s="321"/>
      <c r="G543" s="149"/>
      <c r="H543" s="148"/>
      <c r="I543" s="148"/>
      <c r="J543" s="322"/>
      <c r="K543" s="324" t="str">
        <f>IFERROR(INDEX(Lookup!$G$3:$G$6,MATCH(J543,Lookup!$F$3:$F$6,0)),"")</f>
        <v/>
      </c>
      <c r="L543" s="323"/>
      <c r="M543" s="322"/>
      <c r="N543" s="846">
        <f t="shared" si="76"/>
        <v>0</v>
      </c>
      <c r="O543" s="325">
        <f t="shared" si="77"/>
        <v>0</v>
      </c>
      <c r="P543" s="847">
        <f>IF(I543&lt;INDEX(Lookup!$U$2:$U$10,MATCH($D$48,Lookup!$S$2:$S$10,0)),0,IF(U543="X",0,IFERROR(L543*50,0)))</f>
        <v>0</v>
      </c>
      <c r="Q543" s="326">
        <f>IF(I543&lt;INDEX(Lookup!$U$2:$U$10,MATCH($D$48,Lookup!$S$2:$S$10,0)),0,IF(U543="X",0,IFERROR(P543*K543,0)))</f>
        <v>0</v>
      </c>
      <c r="R543" s="326">
        <v>0</v>
      </c>
      <c r="S543" s="424">
        <v>0</v>
      </c>
      <c r="T543" s="322"/>
      <c r="U543" s="143"/>
      <c r="V543" s="397"/>
      <c r="W543" s="555"/>
      <c r="X543" s="576">
        <f t="shared" si="78"/>
        <v>0</v>
      </c>
      <c r="Y543" s="576">
        <f t="shared" si="79"/>
        <v>0</v>
      </c>
      <c r="Z543" s="576">
        <f t="shared" si="80"/>
        <v>0</v>
      </c>
      <c r="AA543" s="576">
        <f t="shared" si="81"/>
        <v>0</v>
      </c>
      <c r="AB543" s="553"/>
      <c r="AC543" s="553"/>
      <c r="AD543" s="553"/>
      <c r="AE543" s="553"/>
      <c r="AF543" s="553"/>
      <c r="AG543" s="553"/>
      <c r="AH543" s="553"/>
      <c r="AI543" s="397"/>
      <c r="AJ543" s="555"/>
      <c r="AK543" s="576">
        <f t="shared" si="82"/>
        <v>0</v>
      </c>
      <c r="AL543" s="576">
        <f t="shared" si="83"/>
        <v>0</v>
      </c>
      <c r="AM543" s="599"/>
      <c r="AN543" s="599"/>
      <c r="AO543" s="553"/>
      <c r="AP543" s="553"/>
      <c r="AQ543" s="553"/>
      <c r="AR543" s="553"/>
      <c r="AS543" s="397"/>
      <c r="AT543" s="397"/>
      <c r="AU543" s="397"/>
      <c r="AV543" s="397"/>
      <c r="AW543" s="397"/>
      <c r="AX543" s="397"/>
      <c r="AY543" s="397"/>
      <c r="AZ543" s="397"/>
      <c r="BA543" s="397"/>
      <c r="BB543" s="397"/>
      <c r="BC543" s="397"/>
      <c r="BD543" s="553"/>
      <c r="BE543" s="397"/>
      <c r="BF543" s="397"/>
      <c r="BG543" s="397"/>
      <c r="BH543" s="397"/>
    </row>
    <row r="544" spans="2:60" x14ac:dyDescent="0.35">
      <c r="B544" s="319"/>
      <c r="C544" s="147"/>
      <c r="D544" s="147"/>
      <c r="E544" s="320"/>
      <c r="F544" s="321"/>
      <c r="G544" s="149"/>
      <c r="H544" s="148"/>
      <c r="I544" s="148"/>
      <c r="J544" s="322"/>
      <c r="K544" s="324" t="str">
        <f>IFERROR(INDEX(Lookup!$G$3:$G$6,MATCH(J544,Lookup!$F$3:$F$6,0)),"")</f>
        <v/>
      </c>
      <c r="L544" s="323"/>
      <c r="M544" s="322"/>
      <c r="N544" s="846">
        <f t="shared" si="76"/>
        <v>0</v>
      </c>
      <c r="O544" s="325">
        <f t="shared" si="77"/>
        <v>0</v>
      </c>
      <c r="P544" s="847">
        <f>IF(I544&lt;INDEX(Lookup!$U$2:$U$10,MATCH($D$48,Lookup!$S$2:$S$10,0)),0,IF(U544="X",0,IFERROR(L544*50,0)))</f>
        <v>0</v>
      </c>
      <c r="Q544" s="326">
        <f>IF(I544&lt;INDEX(Lookup!$U$2:$U$10,MATCH($D$48,Lookup!$S$2:$S$10,0)),0,IF(U544="X",0,IFERROR(P544*K544,0)))</f>
        <v>0</v>
      </c>
      <c r="R544" s="326">
        <v>0</v>
      </c>
      <c r="S544" s="424">
        <v>0</v>
      </c>
      <c r="T544" s="322"/>
      <c r="U544" s="143"/>
      <c r="V544" s="397"/>
      <c r="W544" s="555"/>
      <c r="X544" s="576">
        <f t="shared" si="78"/>
        <v>0</v>
      </c>
      <c r="Y544" s="576">
        <f t="shared" si="79"/>
        <v>0</v>
      </c>
      <c r="Z544" s="576">
        <f t="shared" si="80"/>
        <v>0</v>
      </c>
      <c r="AA544" s="576">
        <f t="shared" si="81"/>
        <v>0</v>
      </c>
      <c r="AB544" s="553"/>
      <c r="AC544" s="553"/>
      <c r="AD544" s="553"/>
      <c r="AE544" s="553"/>
      <c r="AF544" s="553"/>
      <c r="AG544" s="553"/>
      <c r="AH544" s="553"/>
      <c r="AI544" s="397"/>
      <c r="AJ544" s="555"/>
      <c r="AK544" s="576">
        <f t="shared" si="82"/>
        <v>0</v>
      </c>
      <c r="AL544" s="576">
        <f t="shared" si="83"/>
        <v>0</v>
      </c>
      <c r="AM544" s="599"/>
      <c r="AN544" s="599"/>
      <c r="AO544" s="553"/>
      <c r="AP544" s="553"/>
      <c r="AQ544" s="553"/>
      <c r="AR544" s="553"/>
      <c r="AS544" s="397"/>
      <c r="AT544" s="397"/>
      <c r="AU544" s="397"/>
      <c r="AV544" s="397"/>
      <c r="AW544" s="397"/>
      <c r="AX544" s="397"/>
      <c r="AY544" s="397"/>
      <c r="AZ544" s="397"/>
      <c r="BA544" s="397"/>
      <c r="BB544" s="397"/>
      <c r="BC544" s="397"/>
      <c r="BD544" s="553"/>
      <c r="BE544" s="397"/>
      <c r="BF544" s="397"/>
      <c r="BG544" s="397"/>
      <c r="BH544" s="397"/>
    </row>
    <row r="545" spans="2:60" x14ac:dyDescent="0.35">
      <c r="B545" s="319"/>
      <c r="C545" s="147"/>
      <c r="D545" s="147"/>
      <c r="E545" s="320"/>
      <c r="F545" s="321"/>
      <c r="G545" s="149"/>
      <c r="H545" s="148"/>
      <c r="I545" s="148"/>
      <c r="J545" s="322"/>
      <c r="K545" s="324" t="str">
        <f>IFERROR(INDEX(Lookup!$G$3:$G$6,MATCH(J545,Lookup!$F$3:$F$6,0)),"")</f>
        <v/>
      </c>
      <c r="L545" s="323"/>
      <c r="M545" s="322"/>
      <c r="N545" s="846">
        <f t="shared" si="76"/>
        <v>0</v>
      </c>
      <c r="O545" s="325">
        <f t="shared" si="77"/>
        <v>0</v>
      </c>
      <c r="P545" s="847">
        <f>IF(I545&lt;INDEX(Lookup!$U$2:$U$10,MATCH($D$48,Lookup!$S$2:$S$10,0)),0,IF(U545="X",0,IFERROR(L545*50,0)))</f>
        <v>0</v>
      </c>
      <c r="Q545" s="326">
        <f>IF(I545&lt;INDEX(Lookup!$U$2:$U$10,MATCH($D$48,Lookup!$S$2:$S$10,0)),0,IF(U545="X",0,IFERROR(P545*K545,0)))</f>
        <v>0</v>
      </c>
      <c r="R545" s="326">
        <v>0</v>
      </c>
      <c r="S545" s="424">
        <v>0</v>
      </c>
      <c r="T545" s="322"/>
      <c r="U545" s="143"/>
      <c r="V545" s="397"/>
      <c r="W545" s="555"/>
      <c r="X545" s="576">
        <f t="shared" si="78"/>
        <v>0</v>
      </c>
      <c r="Y545" s="576">
        <f t="shared" si="79"/>
        <v>0</v>
      </c>
      <c r="Z545" s="576">
        <f t="shared" si="80"/>
        <v>0</v>
      </c>
      <c r="AA545" s="576">
        <f t="shared" si="81"/>
        <v>0</v>
      </c>
      <c r="AB545" s="553"/>
      <c r="AC545" s="553"/>
      <c r="AD545" s="553"/>
      <c r="AE545" s="553"/>
      <c r="AF545" s="553"/>
      <c r="AG545" s="553"/>
      <c r="AH545" s="553"/>
      <c r="AI545" s="397"/>
      <c r="AJ545" s="555"/>
      <c r="AK545" s="576">
        <f t="shared" si="82"/>
        <v>0</v>
      </c>
      <c r="AL545" s="576">
        <f t="shared" si="83"/>
        <v>0</v>
      </c>
      <c r="AM545" s="599"/>
      <c r="AN545" s="599"/>
      <c r="AO545" s="553"/>
      <c r="AP545" s="553"/>
      <c r="AQ545" s="553"/>
      <c r="AR545" s="553"/>
      <c r="AS545" s="397"/>
      <c r="AT545" s="397"/>
      <c r="AU545" s="397"/>
      <c r="AV545" s="397"/>
      <c r="AW545" s="397"/>
      <c r="AX545" s="397"/>
      <c r="AY545" s="397"/>
      <c r="AZ545" s="397"/>
      <c r="BA545" s="397"/>
      <c r="BB545" s="397"/>
      <c r="BC545" s="397"/>
      <c r="BD545" s="553"/>
      <c r="BE545" s="397"/>
      <c r="BF545" s="397"/>
      <c r="BG545" s="397"/>
      <c r="BH545" s="397"/>
    </row>
    <row r="546" spans="2:60" x14ac:dyDescent="0.35">
      <c r="B546" s="319"/>
      <c r="C546" s="147"/>
      <c r="D546" s="147"/>
      <c r="E546" s="320"/>
      <c r="F546" s="321"/>
      <c r="G546" s="149"/>
      <c r="H546" s="148"/>
      <c r="I546" s="148"/>
      <c r="J546" s="322"/>
      <c r="K546" s="324" t="str">
        <f>IFERROR(INDEX(Lookup!$G$3:$G$6,MATCH(J546,Lookup!$F$3:$F$6,0)),"")</f>
        <v/>
      </c>
      <c r="L546" s="323"/>
      <c r="M546" s="322"/>
      <c r="N546" s="846">
        <f t="shared" si="76"/>
        <v>0</v>
      </c>
      <c r="O546" s="325">
        <f t="shared" si="77"/>
        <v>0</v>
      </c>
      <c r="P546" s="847">
        <f>IF(I546&lt;INDEX(Lookup!$U$2:$U$10,MATCH($D$48,Lookup!$S$2:$S$10,0)),0,IF(U546="X",0,IFERROR(L546*50,0)))</f>
        <v>0</v>
      </c>
      <c r="Q546" s="326">
        <f>IF(I546&lt;INDEX(Lookup!$U$2:$U$10,MATCH($D$48,Lookup!$S$2:$S$10,0)),0,IF(U546="X",0,IFERROR(P546*K546,0)))</f>
        <v>0</v>
      </c>
      <c r="R546" s="326">
        <v>0</v>
      </c>
      <c r="S546" s="424">
        <v>0</v>
      </c>
      <c r="T546" s="322"/>
      <c r="U546" s="143"/>
      <c r="V546" s="397"/>
      <c r="W546" s="555"/>
      <c r="X546" s="576">
        <f t="shared" si="78"/>
        <v>0</v>
      </c>
      <c r="Y546" s="576">
        <f t="shared" si="79"/>
        <v>0</v>
      </c>
      <c r="Z546" s="576">
        <f t="shared" si="80"/>
        <v>0</v>
      </c>
      <c r="AA546" s="576">
        <f t="shared" si="81"/>
        <v>0</v>
      </c>
      <c r="AB546" s="553"/>
      <c r="AC546" s="553"/>
      <c r="AD546" s="553"/>
      <c r="AE546" s="553"/>
      <c r="AF546" s="553"/>
      <c r="AG546" s="553"/>
      <c r="AH546" s="553"/>
      <c r="AI546" s="397"/>
      <c r="AJ546" s="555"/>
      <c r="AK546" s="576">
        <f t="shared" si="82"/>
        <v>0</v>
      </c>
      <c r="AL546" s="576">
        <f t="shared" si="83"/>
        <v>0</v>
      </c>
      <c r="AM546" s="599"/>
      <c r="AN546" s="599"/>
      <c r="AO546" s="553"/>
      <c r="AP546" s="553"/>
      <c r="AQ546" s="553"/>
      <c r="AR546" s="553"/>
      <c r="AS546" s="397"/>
      <c r="AT546" s="397"/>
      <c r="AU546" s="397"/>
      <c r="AV546" s="397"/>
      <c r="AW546" s="397"/>
      <c r="AX546" s="397"/>
      <c r="AY546" s="397"/>
      <c r="AZ546" s="397"/>
      <c r="BA546" s="397"/>
      <c r="BB546" s="397"/>
      <c r="BC546" s="397"/>
      <c r="BD546" s="553"/>
      <c r="BE546" s="397"/>
      <c r="BF546" s="397"/>
      <c r="BG546" s="397"/>
      <c r="BH546" s="397"/>
    </row>
    <row r="547" spans="2:60" x14ac:dyDescent="0.35">
      <c r="B547" s="319"/>
      <c r="C547" s="147"/>
      <c r="D547" s="147"/>
      <c r="E547" s="320"/>
      <c r="F547" s="321"/>
      <c r="G547" s="149"/>
      <c r="H547" s="148"/>
      <c r="I547" s="148"/>
      <c r="J547" s="322"/>
      <c r="K547" s="324" t="str">
        <f>IFERROR(INDEX(Lookup!$G$3:$G$6,MATCH(J547,Lookup!$F$3:$F$6,0)),"")</f>
        <v/>
      </c>
      <c r="L547" s="323"/>
      <c r="M547" s="322"/>
      <c r="N547" s="846">
        <f t="shared" si="76"/>
        <v>0</v>
      </c>
      <c r="O547" s="325">
        <f t="shared" si="77"/>
        <v>0</v>
      </c>
      <c r="P547" s="847">
        <f>IF(I547&lt;INDEX(Lookup!$U$2:$U$10,MATCH($D$48,Lookup!$S$2:$S$10,0)),0,IF(U547="X",0,IFERROR(L547*50,0)))</f>
        <v>0</v>
      </c>
      <c r="Q547" s="326">
        <f>IF(I547&lt;INDEX(Lookup!$U$2:$U$10,MATCH($D$48,Lookup!$S$2:$S$10,0)),0,IF(U547="X",0,IFERROR(P547*K547,0)))</f>
        <v>0</v>
      </c>
      <c r="R547" s="326">
        <v>0</v>
      </c>
      <c r="S547" s="424">
        <v>0</v>
      </c>
      <c r="T547" s="322"/>
      <c r="U547" s="143"/>
      <c r="V547" s="397"/>
      <c r="W547" s="555"/>
      <c r="X547" s="576">
        <f t="shared" si="78"/>
        <v>0</v>
      </c>
      <c r="Y547" s="576">
        <f t="shared" si="79"/>
        <v>0</v>
      </c>
      <c r="Z547" s="576">
        <f t="shared" si="80"/>
        <v>0</v>
      </c>
      <c r="AA547" s="576">
        <f t="shared" si="81"/>
        <v>0</v>
      </c>
      <c r="AB547" s="553"/>
      <c r="AC547" s="553"/>
      <c r="AD547" s="553"/>
      <c r="AE547" s="553"/>
      <c r="AF547" s="553"/>
      <c r="AG547" s="553"/>
      <c r="AH547" s="553"/>
      <c r="AI547" s="397"/>
      <c r="AJ547" s="555"/>
      <c r="AK547" s="576">
        <f t="shared" si="82"/>
        <v>0</v>
      </c>
      <c r="AL547" s="576">
        <f t="shared" si="83"/>
        <v>0</v>
      </c>
      <c r="AM547" s="599"/>
      <c r="AN547" s="599"/>
      <c r="AO547" s="553"/>
      <c r="AP547" s="553"/>
      <c r="AQ547" s="553"/>
      <c r="AR547" s="553"/>
      <c r="AS547" s="397"/>
      <c r="AT547" s="397"/>
      <c r="AU547" s="397"/>
      <c r="AV547" s="397"/>
      <c r="AW547" s="397"/>
      <c r="AX547" s="397"/>
      <c r="AY547" s="397"/>
      <c r="AZ547" s="397"/>
      <c r="BA547" s="397"/>
      <c r="BB547" s="397"/>
      <c r="BC547" s="397"/>
      <c r="BD547" s="553"/>
      <c r="BE547" s="397"/>
      <c r="BF547" s="397"/>
      <c r="BG547" s="397"/>
      <c r="BH547" s="397"/>
    </row>
    <row r="548" spans="2:60" x14ac:dyDescent="0.35">
      <c r="B548" s="319"/>
      <c r="C548" s="147"/>
      <c r="D548" s="147"/>
      <c r="E548" s="320"/>
      <c r="F548" s="321"/>
      <c r="G548" s="149"/>
      <c r="H548" s="148"/>
      <c r="I548" s="148"/>
      <c r="J548" s="322"/>
      <c r="K548" s="324" t="str">
        <f>IFERROR(INDEX(Lookup!$G$3:$G$6,MATCH(J548,Lookup!$F$3:$F$6,0)),"")</f>
        <v/>
      </c>
      <c r="L548" s="323"/>
      <c r="M548" s="322"/>
      <c r="N548" s="846">
        <f t="shared" si="76"/>
        <v>0</v>
      </c>
      <c r="O548" s="325">
        <f t="shared" si="77"/>
        <v>0</v>
      </c>
      <c r="P548" s="847">
        <f>IF(I548&lt;INDEX(Lookup!$U$2:$U$10,MATCH($D$48,Lookup!$S$2:$S$10,0)),0,IF(U548="X",0,IFERROR(L548*50,0)))</f>
        <v>0</v>
      </c>
      <c r="Q548" s="326">
        <f>IF(I548&lt;INDEX(Lookup!$U$2:$U$10,MATCH($D$48,Lookup!$S$2:$S$10,0)),0,IF(U548="X",0,IFERROR(P548*K548,0)))</f>
        <v>0</v>
      </c>
      <c r="R548" s="326">
        <v>0</v>
      </c>
      <c r="S548" s="424">
        <v>0</v>
      </c>
      <c r="T548" s="322"/>
      <c r="U548" s="143"/>
      <c r="V548" s="397"/>
      <c r="W548" s="555"/>
      <c r="X548" s="576">
        <f t="shared" si="78"/>
        <v>0</v>
      </c>
      <c r="Y548" s="576">
        <f t="shared" si="79"/>
        <v>0</v>
      </c>
      <c r="Z548" s="576">
        <f t="shared" si="80"/>
        <v>0</v>
      </c>
      <c r="AA548" s="576">
        <f t="shared" si="81"/>
        <v>0</v>
      </c>
      <c r="AB548" s="553"/>
      <c r="AC548" s="553"/>
      <c r="AD548" s="553"/>
      <c r="AE548" s="553"/>
      <c r="AF548" s="553"/>
      <c r="AG548" s="553"/>
      <c r="AH548" s="553"/>
      <c r="AI548" s="397"/>
      <c r="AJ548" s="555"/>
      <c r="AK548" s="576">
        <f t="shared" si="82"/>
        <v>0</v>
      </c>
      <c r="AL548" s="576">
        <f t="shared" si="83"/>
        <v>0</v>
      </c>
      <c r="AM548" s="599"/>
      <c r="AN548" s="599"/>
      <c r="AO548" s="553"/>
      <c r="AP548" s="553"/>
      <c r="AQ548" s="553"/>
      <c r="AR548" s="553"/>
      <c r="AS548" s="397"/>
      <c r="AT548" s="397"/>
      <c r="AU548" s="397"/>
      <c r="AV548" s="397"/>
      <c r="AW548" s="397"/>
      <c r="AX548" s="397"/>
      <c r="AY548" s="397"/>
      <c r="AZ548" s="397"/>
      <c r="BA548" s="397"/>
      <c r="BB548" s="397"/>
      <c r="BC548" s="397"/>
      <c r="BD548" s="553"/>
      <c r="BE548" s="397"/>
      <c r="BF548" s="397"/>
      <c r="BG548" s="397"/>
      <c r="BH548" s="397"/>
    </row>
    <row r="549" spans="2:60" x14ac:dyDescent="0.35">
      <c r="B549" s="319"/>
      <c r="C549" s="147"/>
      <c r="D549" s="147"/>
      <c r="E549" s="320"/>
      <c r="F549" s="321"/>
      <c r="G549" s="149"/>
      <c r="H549" s="148"/>
      <c r="I549" s="148"/>
      <c r="J549" s="322"/>
      <c r="K549" s="324" t="str">
        <f>IFERROR(INDEX(Lookup!$G$3:$G$6,MATCH(J549,Lookup!$F$3:$F$6,0)),"")</f>
        <v/>
      </c>
      <c r="L549" s="323"/>
      <c r="M549" s="322"/>
      <c r="N549" s="846">
        <f t="shared" si="76"/>
        <v>0</v>
      </c>
      <c r="O549" s="325">
        <f t="shared" si="77"/>
        <v>0</v>
      </c>
      <c r="P549" s="847">
        <f>IF(I549&lt;INDEX(Lookup!$U$2:$U$10,MATCH($D$48,Lookup!$S$2:$S$10,0)),0,IF(U549="X",0,IFERROR(L549*50,0)))</f>
        <v>0</v>
      </c>
      <c r="Q549" s="326">
        <f>IF(I549&lt;INDEX(Lookup!$U$2:$U$10,MATCH($D$48,Lookup!$S$2:$S$10,0)),0,IF(U549="X",0,IFERROR(P549*K549,0)))</f>
        <v>0</v>
      </c>
      <c r="R549" s="326">
        <v>0</v>
      </c>
      <c r="S549" s="424">
        <v>0</v>
      </c>
      <c r="T549" s="322"/>
      <c r="U549" s="143"/>
      <c r="V549" s="397"/>
      <c r="W549" s="555"/>
      <c r="X549" s="576">
        <f t="shared" si="78"/>
        <v>0</v>
      </c>
      <c r="Y549" s="576">
        <f t="shared" si="79"/>
        <v>0</v>
      </c>
      <c r="Z549" s="576">
        <f t="shared" si="80"/>
        <v>0</v>
      </c>
      <c r="AA549" s="576">
        <f t="shared" si="81"/>
        <v>0</v>
      </c>
      <c r="AB549" s="553"/>
      <c r="AC549" s="553"/>
      <c r="AD549" s="553"/>
      <c r="AE549" s="553"/>
      <c r="AF549" s="553"/>
      <c r="AG549" s="553"/>
      <c r="AH549" s="553"/>
      <c r="AI549" s="397"/>
      <c r="AJ549" s="555"/>
      <c r="AK549" s="576">
        <f t="shared" si="82"/>
        <v>0</v>
      </c>
      <c r="AL549" s="576">
        <f t="shared" si="83"/>
        <v>0</v>
      </c>
      <c r="AM549" s="599"/>
      <c r="AN549" s="599"/>
      <c r="AO549" s="553"/>
      <c r="AP549" s="553"/>
      <c r="AQ549" s="553"/>
      <c r="AR549" s="553"/>
      <c r="AS549" s="397"/>
      <c r="AT549" s="397"/>
      <c r="AU549" s="397"/>
      <c r="AV549" s="397"/>
      <c r="AW549" s="397"/>
      <c r="AX549" s="397"/>
      <c r="AY549" s="397"/>
      <c r="AZ549" s="397"/>
      <c r="BA549" s="397"/>
      <c r="BB549" s="397"/>
      <c r="BC549" s="397"/>
      <c r="BD549" s="553"/>
      <c r="BE549" s="397"/>
      <c r="BF549" s="397"/>
      <c r="BG549" s="397"/>
      <c r="BH549" s="397"/>
    </row>
    <row r="550" spans="2:60" x14ac:dyDescent="0.35">
      <c r="B550" s="319"/>
      <c r="C550" s="147"/>
      <c r="D550" s="147"/>
      <c r="E550" s="320"/>
      <c r="F550" s="321"/>
      <c r="G550" s="149"/>
      <c r="H550" s="148"/>
      <c r="I550" s="148"/>
      <c r="J550" s="322"/>
      <c r="K550" s="324" t="str">
        <f>IFERROR(INDEX(Lookup!$G$3:$G$6,MATCH(J550,Lookup!$F$3:$F$6,0)),"")</f>
        <v/>
      </c>
      <c r="L550" s="323"/>
      <c r="M550" s="322"/>
      <c r="N550" s="846">
        <f t="shared" si="76"/>
        <v>0</v>
      </c>
      <c r="O550" s="325">
        <f t="shared" si="77"/>
        <v>0</v>
      </c>
      <c r="P550" s="847">
        <f>IF(I550&lt;INDEX(Lookup!$U$2:$U$10,MATCH($D$48,Lookup!$S$2:$S$10,0)),0,IF(U550="X",0,IFERROR(L550*50,0)))</f>
        <v>0</v>
      </c>
      <c r="Q550" s="326">
        <f>IF(I550&lt;INDEX(Lookup!$U$2:$U$10,MATCH($D$48,Lookup!$S$2:$S$10,0)),0,IF(U550="X",0,IFERROR(P550*K550,0)))</f>
        <v>0</v>
      </c>
      <c r="R550" s="326">
        <v>0</v>
      </c>
      <c r="S550" s="424">
        <v>0</v>
      </c>
      <c r="T550" s="322"/>
      <c r="U550" s="143"/>
      <c r="V550" s="397"/>
      <c r="W550" s="555"/>
      <c r="X550" s="576">
        <f t="shared" si="78"/>
        <v>0</v>
      </c>
      <c r="Y550" s="576">
        <f t="shared" si="79"/>
        <v>0</v>
      </c>
      <c r="Z550" s="576">
        <f t="shared" si="80"/>
        <v>0</v>
      </c>
      <c r="AA550" s="576">
        <f t="shared" si="81"/>
        <v>0</v>
      </c>
      <c r="AB550" s="553"/>
      <c r="AC550" s="553"/>
      <c r="AD550" s="553"/>
      <c r="AE550" s="553"/>
      <c r="AF550" s="553"/>
      <c r="AG550" s="553"/>
      <c r="AH550" s="553"/>
      <c r="AI550" s="397"/>
      <c r="AJ550" s="555"/>
      <c r="AK550" s="576">
        <f t="shared" si="82"/>
        <v>0</v>
      </c>
      <c r="AL550" s="576">
        <f t="shared" si="83"/>
        <v>0</v>
      </c>
      <c r="AM550" s="599"/>
      <c r="AN550" s="599"/>
      <c r="AO550" s="553"/>
      <c r="AP550" s="553"/>
      <c r="AQ550" s="553"/>
      <c r="AR550" s="553"/>
      <c r="AS550" s="397"/>
      <c r="AT550" s="397"/>
      <c r="AU550" s="397"/>
      <c r="AV550" s="397"/>
      <c r="AW550" s="397"/>
      <c r="AX550" s="397"/>
      <c r="AY550" s="397"/>
      <c r="AZ550" s="397"/>
      <c r="BA550" s="397"/>
      <c r="BB550" s="397"/>
      <c r="BC550" s="397"/>
      <c r="BD550" s="553"/>
      <c r="BE550" s="397"/>
      <c r="BF550" s="397"/>
      <c r="BG550" s="397"/>
      <c r="BH550" s="397"/>
    </row>
    <row r="551" spans="2:60" x14ac:dyDescent="0.35">
      <c r="B551" s="319"/>
      <c r="C551" s="147"/>
      <c r="D551" s="147"/>
      <c r="E551" s="320"/>
      <c r="F551" s="321"/>
      <c r="G551" s="149"/>
      <c r="H551" s="148"/>
      <c r="I551" s="148"/>
      <c r="J551" s="322"/>
      <c r="K551" s="324" t="str">
        <f>IFERROR(INDEX(Lookup!$G$3:$G$6,MATCH(J551,Lookup!$F$3:$F$6,0)),"")</f>
        <v/>
      </c>
      <c r="L551" s="323"/>
      <c r="M551" s="322"/>
      <c r="N551" s="846">
        <f t="shared" si="76"/>
        <v>0</v>
      </c>
      <c r="O551" s="325">
        <f t="shared" si="77"/>
        <v>0</v>
      </c>
      <c r="P551" s="847">
        <f>IF(I551&lt;INDEX(Lookup!$U$2:$U$10,MATCH($D$48,Lookup!$S$2:$S$10,0)),0,IF(U551="X",0,IFERROR(L551*50,0)))</f>
        <v>0</v>
      </c>
      <c r="Q551" s="326">
        <f>IF(I551&lt;INDEX(Lookup!$U$2:$U$10,MATCH($D$48,Lookup!$S$2:$S$10,0)),0,IF(U551="X",0,IFERROR(P551*K551,0)))</f>
        <v>0</v>
      </c>
      <c r="R551" s="326">
        <v>0</v>
      </c>
      <c r="S551" s="424">
        <v>0</v>
      </c>
      <c r="T551" s="322"/>
      <c r="U551" s="143"/>
      <c r="V551" s="397"/>
      <c r="W551" s="555"/>
      <c r="X551" s="576">
        <f t="shared" si="78"/>
        <v>0</v>
      </c>
      <c r="Y551" s="576">
        <f t="shared" si="79"/>
        <v>0</v>
      </c>
      <c r="Z551" s="576">
        <f t="shared" si="80"/>
        <v>0</v>
      </c>
      <c r="AA551" s="576">
        <f t="shared" si="81"/>
        <v>0</v>
      </c>
      <c r="AB551" s="553"/>
      <c r="AC551" s="553"/>
      <c r="AD551" s="553"/>
      <c r="AE551" s="553"/>
      <c r="AF551" s="553"/>
      <c r="AG551" s="553"/>
      <c r="AH551" s="553"/>
      <c r="AI551" s="397"/>
      <c r="AJ551" s="555"/>
      <c r="AK551" s="576">
        <f t="shared" si="82"/>
        <v>0</v>
      </c>
      <c r="AL551" s="576">
        <f t="shared" si="83"/>
        <v>0</v>
      </c>
      <c r="AM551" s="599"/>
      <c r="AN551" s="599"/>
      <c r="AO551" s="553"/>
      <c r="AP551" s="553"/>
      <c r="AQ551" s="553"/>
      <c r="AR551" s="553"/>
      <c r="AS551" s="397"/>
      <c r="AT551" s="397"/>
      <c r="AU551" s="397"/>
      <c r="AV551" s="397"/>
      <c r="AW551" s="397"/>
      <c r="AX551" s="397"/>
      <c r="AY551" s="397"/>
      <c r="AZ551" s="397"/>
      <c r="BA551" s="397"/>
      <c r="BB551" s="397"/>
      <c r="BC551" s="397"/>
      <c r="BD551" s="553"/>
      <c r="BE551" s="397"/>
      <c r="BF551" s="397"/>
      <c r="BG551" s="397"/>
      <c r="BH551" s="397"/>
    </row>
    <row r="552" spans="2:60" x14ac:dyDescent="0.35">
      <c r="B552" s="319"/>
      <c r="C552" s="147"/>
      <c r="D552" s="147"/>
      <c r="E552" s="320"/>
      <c r="F552" s="321"/>
      <c r="G552" s="149"/>
      <c r="H552" s="148"/>
      <c r="I552" s="148"/>
      <c r="J552" s="322"/>
      <c r="K552" s="324" t="str">
        <f>IFERROR(INDEX(Lookup!$G$3:$G$6,MATCH(J552,Lookup!$F$3:$F$6,0)),"")</f>
        <v/>
      </c>
      <c r="L552" s="323"/>
      <c r="M552" s="322"/>
      <c r="N552" s="846">
        <f t="shared" si="76"/>
        <v>0</v>
      </c>
      <c r="O552" s="325">
        <f t="shared" si="77"/>
        <v>0</v>
      </c>
      <c r="P552" s="847">
        <f>IF(I552&lt;INDEX(Lookup!$U$2:$U$10,MATCH($D$48,Lookup!$S$2:$S$10,0)),0,IF(U552="X",0,IFERROR(L552*50,0)))</f>
        <v>0</v>
      </c>
      <c r="Q552" s="326">
        <f>IF(I552&lt;INDEX(Lookup!$U$2:$U$10,MATCH($D$48,Lookup!$S$2:$S$10,0)),0,IF(U552="X",0,IFERROR(P552*K552,0)))</f>
        <v>0</v>
      </c>
      <c r="R552" s="326">
        <v>0</v>
      </c>
      <c r="S552" s="424">
        <v>0</v>
      </c>
      <c r="T552" s="322"/>
      <c r="U552" s="143"/>
      <c r="V552" s="397"/>
      <c r="W552" s="555"/>
      <c r="X552" s="576">
        <f t="shared" si="78"/>
        <v>0</v>
      </c>
      <c r="Y552" s="576">
        <f t="shared" si="79"/>
        <v>0</v>
      </c>
      <c r="Z552" s="576">
        <f t="shared" si="80"/>
        <v>0</v>
      </c>
      <c r="AA552" s="576">
        <f t="shared" si="81"/>
        <v>0</v>
      </c>
      <c r="AB552" s="553"/>
      <c r="AC552" s="553"/>
      <c r="AD552" s="553"/>
      <c r="AE552" s="553"/>
      <c r="AF552" s="553"/>
      <c r="AG552" s="553"/>
      <c r="AH552" s="553"/>
      <c r="AI552" s="397"/>
      <c r="AJ552" s="555"/>
      <c r="AK552" s="576">
        <f t="shared" si="82"/>
        <v>0</v>
      </c>
      <c r="AL552" s="576">
        <f t="shared" si="83"/>
        <v>0</v>
      </c>
      <c r="AM552" s="599"/>
      <c r="AN552" s="599"/>
      <c r="AO552" s="553"/>
      <c r="AP552" s="553"/>
      <c r="AQ552" s="553"/>
      <c r="AR552" s="553"/>
      <c r="AS552" s="397"/>
      <c r="AT552" s="397"/>
      <c r="AU552" s="397"/>
      <c r="AV552" s="397"/>
      <c r="AW552" s="397"/>
      <c r="AX552" s="397"/>
      <c r="AY552" s="397"/>
      <c r="AZ552" s="397"/>
      <c r="BA552" s="397"/>
      <c r="BB552" s="397"/>
      <c r="BC552" s="397"/>
      <c r="BD552" s="553"/>
      <c r="BE552" s="397"/>
      <c r="BF552" s="397"/>
      <c r="BG552" s="397"/>
      <c r="BH552" s="397"/>
    </row>
    <row r="553" spans="2:60" x14ac:dyDescent="0.35">
      <c r="B553" s="319"/>
      <c r="C553" s="147"/>
      <c r="D553" s="147"/>
      <c r="E553" s="320"/>
      <c r="F553" s="321"/>
      <c r="G553" s="149"/>
      <c r="H553" s="148"/>
      <c r="I553" s="148"/>
      <c r="J553" s="322"/>
      <c r="K553" s="324" t="str">
        <f>IFERROR(INDEX(Lookup!$G$3:$G$6,MATCH(J553,Lookup!$F$3:$F$6,0)),"")</f>
        <v/>
      </c>
      <c r="L553" s="323"/>
      <c r="M553" s="322"/>
      <c r="N553" s="846">
        <f t="shared" si="76"/>
        <v>0</v>
      </c>
      <c r="O553" s="325">
        <f t="shared" si="77"/>
        <v>0</v>
      </c>
      <c r="P553" s="847">
        <f>IF(I553&lt;INDEX(Lookup!$U$2:$U$10,MATCH($D$48,Lookup!$S$2:$S$10,0)),0,IF(U553="X",0,IFERROR(L553*50,0)))</f>
        <v>0</v>
      </c>
      <c r="Q553" s="326">
        <f>IF(I553&lt;INDEX(Lookup!$U$2:$U$10,MATCH($D$48,Lookup!$S$2:$S$10,0)),0,IF(U553="X",0,IFERROR(P553*K553,0)))</f>
        <v>0</v>
      </c>
      <c r="R553" s="326">
        <v>0</v>
      </c>
      <c r="S553" s="424">
        <v>0</v>
      </c>
      <c r="T553" s="322"/>
      <c r="U553" s="143"/>
      <c r="V553" s="397"/>
      <c r="W553" s="555"/>
      <c r="X553" s="576">
        <f t="shared" si="78"/>
        <v>0</v>
      </c>
      <c r="Y553" s="576">
        <f t="shared" si="79"/>
        <v>0</v>
      </c>
      <c r="Z553" s="576">
        <f t="shared" si="80"/>
        <v>0</v>
      </c>
      <c r="AA553" s="576">
        <f t="shared" si="81"/>
        <v>0</v>
      </c>
      <c r="AB553" s="553"/>
      <c r="AC553" s="553"/>
      <c r="AD553" s="553"/>
      <c r="AE553" s="553"/>
      <c r="AF553" s="553"/>
      <c r="AG553" s="553"/>
      <c r="AH553" s="553"/>
      <c r="AI553" s="397"/>
      <c r="AJ553" s="555"/>
      <c r="AK553" s="576">
        <f t="shared" si="82"/>
        <v>0</v>
      </c>
      <c r="AL553" s="576">
        <f t="shared" si="83"/>
        <v>0</v>
      </c>
      <c r="AM553" s="599"/>
      <c r="AN553" s="599"/>
      <c r="AO553" s="553"/>
      <c r="AP553" s="553"/>
      <c r="AQ553" s="553"/>
      <c r="AR553" s="553"/>
      <c r="AS553" s="397"/>
      <c r="AT553" s="397"/>
      <c r="AU553" s="397"/>
      <c r="AV553" s="397"/>
      <c r="AW553" s="397"/>
      <c r="AX553" s="397"/>
      <c r="AY553" s="397"/>
      <c r="AZ553" s="397"/>
      <c r="BA553" s="397"/>
      <c r="BB553" s="397"/>
      <c r="BC553" s="397"/>
      <c r="BD553" s="553"/>
      <c r="BE553" s="397"/>
      <c r="BF553" s="397"/>
      <c r="BG553" s="397"/>
      <c r="BH553" s="397"/>
    </row>
    <row r="554" spans="2:60" x14ac:dyDescent="0.35">
      <c r="B554" s="319"/>
      <c r="C554" s="147"/>
      <c r="D554" s="147"/>
      <c r="E554" s="320"/>
      <c r="F554" s="321"/>
      <c r="G554" s="149"/>
      <c r="H554" s="148"/>
      <c r="I554" s="148"/>
      <c r="J554" s="322"/>
      <c r="K554" s="324" t="str">
        <f>IFERROR(INDEX(Lookup!$G$3:$G$6,MATCH(J554,Lookup!$F$3:$F$6,0)),"")</f>
        <v/>
      </c>
      <c r="L554" s="323"/>
      <c r="M554" s="322"/>
      <c r="N554" s="846">
        <f t="shared" si="76"/>
        <v>0</v>
      </c>
      <c r="O554" s="325">
        <f t="shared" si="77"/>
        <v>0</v>
      </c>
      <c r="P554" s="847">
        <f>IF(I554&lt;INDEX(Lookup!$U$2:$U$10,MATCH($D$48,Lookup!$S$2:$S$10,0)),0,IF(U554="X",0,IFERROR(L554*50,0)))</f>
        <v>0</v>
      </c>
      <c r="Q554" s="326">
        <f>IF(I554&lt;INDEX(Lookup!$U$2:$U$10,MATCH($D$48,Lookup!$S$2:$S$10,0)),0,IF(U554="X",0,IFERROR(P554*K554,0)))</f>
        <v>0</v>
      </c>
      <c r="R554" s="326">
        <v>0</v>
      </c>
      <c r="S554" s="424">
        <v>0</v>
      </c>
      <c r="T554" s="322"/>
      <c r="U554" s="143"/>
      <c r="V554" s="397"/>
      <c r="W554" s="555"/>
      <c r="X554" s="576">
        <f t="shared" si="78"/>
        <v>0</v>
      </c>
      <c r="Y554" s="576">
        <f t="shared" si="79"/>
        <v>0</v>
      </c>
      <c r="Z554" s="576">
        <f t="shared" si="80"/>
        <v>0</v>
      </c>
      <c r="AA554" s="576">
        <f t="shared" si="81"/>
        <v>0</v>
      </c>
      <c r="AB554" s="553"/>
      <c r="AC554" s="553"/>
      <c r="AD554" s="553"/>
      <c r="AE554" s="553"/>
      <c r="AF554" s="553"/>
      <c r="AG554" s="553"/>
      <c r="AH554" s="553"/>
      <c r="AI554" s="397"/>
      <c r="AJ554" s="555"/>
      <c r="AK554" s="576">
        <f t="shared" si="82"/>
        <v>0</v>
      </c>
      <c r="AL554" s="576">
        <f t="shared" si="83"/>
        <v>0</v>
      </c>
      <c r="AM554" s="599"/>
      <c r="AN554" s="599"/>
      <c r="AO554" s="553"/>
      <c r="AP554" s="553"/>
      <c r="AQ554" s="553"/>
      <c r="AR554" s="553"/>
      <c r="AS554" s="397"/>
      <c r="AT554" s="397"/>
      <c r="AU554" s="397"/>
      <c r="AV554" s="397"/>
      <c r="AW554" s="397"/>
      <c r="AX554" s="397"/>
      <c r="AY554" s="397"/>
      <c r="AZ554" s="397"/>
      <c r="BA554" s="397"/>
      <c r="BB554" s="397"/>
      <c r="BC554" s="397"/>
      <c r="BD554" s="553"/>
      <c r="BE554" s="397"/>
      <c r="BF554" s="397"/>
      <c r="BG554" s="397"/>
      <c r="BH554" s="397"/>
    </row>
    <row r="555" spans="2:60" x14ac:dyDescent="0.35">
      <c r="B555" s="319"/>
      <c r="C555" s="147"/>
      <c r="D555" s="147"/>
      <c r="E555" s="320"/>
      <c r="F555" s="321"/>
      <c r="G555" s="149"/>
      <c r="H555" s="148"/>
      <c r="I555" s="148"/>
      <c r="J555" s="322"/>
      <c r="K555" s="324" t="str">
        <f>IFERROR(INDEX(Lookup!$G$3:$G$6,MATCH(J555,Lookup!$F$3:$F$6,0)),"")</f>
        <v/>
      </c>
      <c r="L555" s="323"/>
      <c r="M555" s="322"/>
      <c r="N555" s="846">
        <f t="shared" si="76"/>
        <v>0</v>
      </c>
      <c r="O555" s="325">
        <f t="shared" si="77"/>
        <v>0</v>
      </c>
      <c r="P555" s="847">
        <f>IF(I555&lt;INDEX(Lookup!$U$2:$U$10,MATCH($D$48,Lookup!$S$2:$S$10,0)),0,IF(U555="X",0,IFERROR(L555*50,0)))</f>
        <v>0</v>
      </c>
      <c r="Q555" s="326">
        <f>IF(I555&lt;INDEX(Lookup!$U$2:$U$10,MATCH($D$48,Lookup!$S$2:$S$10,0)),0,IF(U555="X",0,IFERROR(P555*K555,0)))</f>
        <v>0</v>
      </c>
      <c r="R555" s="326">
        <v>0</v>
      </c>
      <c r="S555" s="424">
        <v>0</v>
      </c>
      <c r="T555" s="322"/>
      <c r="U555" s="143"/>
      <c r="V555" s="397"/>
      <c r="W555" s="555"/>
      <c r="X555" s="576">
        <f t="shared" si="78"/>
        <v>0</v>
      </c>
      <c r="Y555" s="576">
        <f t="shared" si="79"/>
        <v>0</v>
      </c>
      <c r="Z555" s="576">
        <f t="shared" si="80"/>
        <v>0</v>
      </c>
      <c r="AA555" s="576">
        <f t="shared" si="81"/>
        <v>0</v>
      </c>
      <c r="AB555" s="553"/>
      <c r="AC555" s="553"/>
      <c r="AD555" s="553"/>
      <c r="AE555" s="553"/>
      <c r="AF555" s="553"/>
      <c r="AG555" s="553"/>
      <c r="AH555" s="553"/>
      <c r="AI555" s="397"/>
      <c r="AJ555" s="555"/>
      <c r="AK555" s="576">
        <f t="shared" si="82"/>
        <v>0</v>
      </c>
      <c r="AL555" s="576">
        <f t="shared" si="83"/>
        <v>0</v>
      </c>
      <c r="AM555" s="599"/>
      <c r="AN555" s="599"/>
      <c r="AO555" s="553"/>
      <c r="AP555" s="553"/>
      <c r="AQ555" s="553"/>
      <c r="AR555" s="553"/>
      <c r="AS555" s="397"/>
      <c r="AT555" s="397"/>
      <c r="AU555" s="397"/>
      <c r="AV555" s="397"/>
      <c r="AW555" s="397"/>
      <c r="AX555" s="397"/>
      <c r="AY555" s="397"/>
      <c r="AZ555" s="397"/>
      <c r="BA555" s="397"/>
      <c r="BB555" s="397"/>
      <c r="BC555" s="397"/>
      <c r="BD555" s="553"/>
      <c r="BE555" s="397"/>
      <c r="BF555" s="397"/>
      <c r="BG555" s="397"/>
      <c r="BH555" s="397"/>
    </row>
    <row r="556" spans="2:60" x14ac:dyDescent="0.35">
      <c r="B556" s="319"/>
      <c r="C556" s="147"/>
      <c r="D556" s="147"/>
      <c r="E556" s="320"/>
      <c r="F556" s="321"/>
      <c r="G556" s="149"/>
      <c r="H556" s="148"/>
      <c r="I556" s="148"/>
      <c r="J556" s="322"/>
      <c r="K556" s="324" t="str">
        <f>IFERROR(INDEX(Lookup!$G$3:$G$6,MATCH(J556,Lookup!$F$3:$F$6,0)),"")</f>
        <v/>
      </c>
      <c r="L556" s="323"/>
      <c r="M556" s="322"/>
      <c r="N556" s="846">
        <f t="shared" si="76"/>
        <v>0</v>
      </c>
      <c r="O556" s="325">
        <f t="shared" si="77"/>
        <v>0</v>
      </c>
      <c r="P556" s="847">
        <f>IF(I556&lt;INDEX(Lookup!$U$2:$U$10,MATCH($D$48,Lookup!$S$2:$S$10,0)),0,IF(U556="X",0,IFERROR(L556*50,0)))</f>
        <v>0</v>
      </c>
      <c r="Q556" s="326">
        <f>IF(I556&lt;INDEX(Lookup!$U$2:$U$10,MATCH($D$48,Lookup!$S$2:$S$10,0)),0,IF(U556="X",0,IFERROR(P556*K556,0)))</f>
        <v>0</v>
      </c>
      <c r="R556" s="326">
        <v>0</v>
      </c>
      <c r="S556" s="424">
        <v>0</v>
      </c>
      <c r="T556" s="322"/>
      <c r="U556" s="143"/>
      <c r="V556" s="397"/>
      <c r="W556" s="555"/>
      <c r="X556" s="576">
        <f t="shared" si="78"/>
        <v>0</v>
      </c>
      <c r="Y556" s="576">
        <f t="shared" si="79"/>
        <v>0</v>
      </c>
      <c r="Z556" s="576">
        <f t="shared" si="80"/>
        <v>0</v>
      </c>
      <c r="AA556" s="576">
        <f t="shared" si="81"/>
        <v>0</v>
      </c>
      <c r="AB556" s="553"/>
      <c r="AC556" s="553"/>
      <c r="AD556" s="553"/>
      <c r="AE556" s="553"/>
      <c r="AF556" s="553"/>
      <c r="AG556" s="553"/>
      <c r="AH556" s="553"/>
      <c r="AI556" s="397"/>
      <c r="AJ556" s="555"/>
      <c r="AK556" s="576">
        <f t="shared" si="82"/>
        <v>0</v>
      </c>
      <c r="AL556" s="576">
        <f t="shared" si="83"/>
        <v>0</v>
      </c>
      <c r="AM556" s="599"/>
      <c r="AN556" s="599"/>
      <c r="AO556" s="553"/>
      <c r="AP556" s="553"/>
      <c r="AQ556" s="553"/>
      <c r="AR556" s="553"/>
      <c r="AS556" s="397"/>
      <c r="AT556" s="397"/>
      <c r="AU556" s="397"/>
      <c r="AV556" s="397"/>
      <c r="AW556" s="397"/>
      <c r="AX556" s="397"/>
      <c r="AY556" s="397"/>
      <c r="AZ556" s="397"/>
      <c r="BA556" s="397"/>
      <c r="BB556" s="397"/>
      <c r="BC556" s="397"/>
      <c r="BD556" s="553"/>
      <c r="BE556" s="397"/>
      <c r="BF556" s="397"/>
      <c r="BG556" s="397"/>
      <c r="BH556" s="397"/>
    </row>
    <row r="557" spans="2:60" x14ac:dyDescent="0.35">
      <c r="B557" s="319"/>
      <c r="C557" s="147"/>
      <c r="D557" s="147"/>
      <c r="E557" s="320"/>
      <c r="F557" s="321"/>
      <c r="G557" s="149"/>
      <c r="H557" s="148"/>
      <c r="I557" s="148"/>
      <c r="J557" s="322"/>
      <c r="K557" s="324" t="str">
        <f>IFERROR(INDEX(Lookup!$G$3:$G$6,MATCH(J557,Lookup!$F$3:$F$6,0)),"")</f>
        <v/>
      </c>
      <c r="L557" s="323"/>
      <c r="M557" s="322"/>
      <c r="N557" s="846">
        <f t="shared" si="76"/>
        <v>0</v>
      </c>
      <c r="O557" s="325">
        <f t="shared" si="77"/>
        <v>0</v>
      </c>
      <c r="P557" s="847">
        <f>IF(I557&lt;INDEX(Lookup!$U$2:$U$10,MATCH($D$48,Lookup!$S$2:$S$10,0)),0,IF(U557="X",0,IFERROR(L557*50,0)))</f>
        <v>0</v>
      </c>
      <c r="Q557" s="326">
        <f>IF(I557&lt;INDEX(Lookup!$U$2:$U$10,MATCH($D$48,Lookup!$S$2:$S$10,0)),0,IF(U557="X",0,IFERROR(P557*K557,0)))</f>
        <v>0</v>
      </c>
      <c r="R557" s="326">
        <v>0</v>
      </c>
      <c r="S557" s="424">
        <v>0</v>
      </c>
      <c r="T557" s="322"/>
      <c r="U557" s="143"/>
      <c r="V557" s="397"/>
      <c r="W557" s="555"/>
      <c r="X557" s="576">
        <f t="shared" si="78"/>
        <v>0</v>
      </c>
      <c r="Y557" s="576">
        <f t="shared" si="79"/>
        <v>0</v>
      </c>
      <c r="Z557" s="576">
        <f t="shared" si="80"/>
        <v>0</v>
      </c>
      <c r="AA557" s="576">
        <f t="shared" si="81"/>
        <v>0</v>
      </c>
      <c r="AB557" s="553"/>
      <c r="AC557" s="553"/>
      <c r="AD557" s="553"/>
      <c r="AE557" s="553"/>
      <c r="AF557" s="553"/>
      <c r="AG557" s="553"/>
      <c r="AH557" s="553"/>
      <c r="AI557" s="397"/>
      <c r="AJ557" s="555"/>
      <c r="AK557" s="576">
        <f t="shared" si="82"/>
        <v>0</v>
      </c>
      <c r="AL557" s="576">
        <f t="shared" si="83"/>
        <v>0</v>
      </c>
      <c r="AM557" s="599"/>
      <c r="AN557" s="599"/>
      <c r="AO557" s="553"/>
      <c r="AP557" s="553"/>
      <c r="AQ557" s="553"/>
      <c r="AR557" s="553"/>
      <c r="AS557" s="397"/>
      <c r="AT557" s="397"/>
      <c r="AU557" s="397"/>
      <c r="AV557" s="397"/>
      <c r="AW557" s="397"/>
      <c r="AX557" s="397"/>
      <c r="AY557" s="397"/>
      <c r="AZ557" s="397"/>
      <c r="BA557" s="397"/>
      <c r="BB557" s="397"/>
      <c r="BC557" s="397"/>
      <c r="BD557" s="553"/>
      <c r="BE557" s="397"/>
      <c r="BF557" s="397"/>
      <c r="BG557" s="397"/>
      <c r="BH557" s="397"/>
    </row>
    <row r="558" spans="2:60" x14ac:dyDescent="0.35">
      <c r="B558" s="319"/>
      <c r="C558" s="147"/>
      <c r="D558" s="147"/>
      <c r="E558" s="320"/>
      <c r="F558" s="321"/>
      <c r="G558" s="149"/>
      <c r="H558" s="148"/>
      <c r="I558" s="148"/>
      <c r="J558" s="322"/>
      <c r="K558" s="324" t="str">
        <f>IFERROR(INDEX(Lookup!$G$3:$G$6,MATCH(J558,Lookup!$F$3:$F$6,0)),"")</f>
        <v/>
      </c>
      <c r="L558" s="323"/>
      <c r="M558" s="322"/>
      <c r="N558" s="846">
        <f t="shared" si="76"/>
        <v>0</v>
      </c>
      <c r="O558" s="325">
        <f t="shared" si="77"/>
        <v>0</v>
      </c>
      <c r="P558" s="847">
        <f>IF(I558&lt;INDEX(Lookup!$U$2:$U$10,MATCH($D$48,Lookup!$S$2:$S$10,0)),0,IF(U558="X",0,IFERROR(L558*50,0)))</f>
        <v>0</v>
      </c>
      <c r="Q558" s="326">
        <f>IF(I558&lt;INDEX(Lookup!$U$2:$U$10,MATCH($D$48,Lookup!$S$2:$S$10,0)),0,IF(U558="X",0,IFERROR(P558*K558,0)))</f>
        <v>0</v>
      </c>
      <c r="R558" s="326">
        <v>0</v>
      </c>
      <c r="S558" s="424">
        <v>0</v>
      </c>
      <c r="T558" s="322"/>
      <c r="U558" s="143"/>
      <c r="V558" s="397"/>
      <c r="W558" s="555"/>
      <c r="X558" s="576">
        <f t="shared" si="78"/>
        <v>0</v>
      </c>
      <c r="Y558" s="576">
        <f t="shared" si="79"/>
        <v>0</v>
      </c>
      <c r="Z558" s="576">
        <f t="shared" si="80"/>
        <v>0</v>
      </c>
      <c r="AA558" s="576">
        <f t="shared" si="81"/>
        <v>0</v>
      </c>
      <c r="AB558" s="553"/>
      <c r="AC558" s="553"/>
      <c r="AD558" s="553"/>
      <c r="AE558" s="553"/>
      <c r="AF558" s="553"/>
      <c r="AG558" s="553"/>
      <c r="AH558" s="553"/>
      <c r="AI558" s="397"/>
      <c r="AJ558" s="555"/>
      <c r="AK558" s="576">
        <f t="shared" si="82"/>
        <v>0</v>
      </c>
      <c r="AL558" s="576">
        <f t="shared" si="83"/>
        <v>0</v>
      </c>
      <c r="AM558" s="599"/>
      <c r="AN558" s="599"/>
      <c r="AO558" s="553"/>
      <c r="AP558" s="553"/>
      <c r="AQ558" s="553"/>
      <c r="AR558" s="553"/>
      <c r="AS558" s="397"/>
      <c r="AT558" s="397"/>
      <c r="AU558" s="397"/>
      <c r="AV558" s="397"/>
      <c r="AW558" s="397"/>
      <c r="AX558" s="397"/>
      <c r="AY558" s="397"/>
      <c r="AZ558" s="397"/>
      <c r="BA558" s="397"/>
      <c r="BB558" s="397"/>
      <c r="BC558" s="397"/>
      <c r="BD558" s="553"/>
      <c r="BE558" s="397"/>
      <c r="BF558" s="397"/>
      <c r="BG558" s="397"/>
      <c r="BH558" s="397"/>
    </row>
    <row r="559" spans="2:60" x14ac:dyDescent="0.35">
      <c r="B559" s="319"/>
      <c r="C559" s="147"/>
      <c r="D559" s="147"/>
      <c r="E559" s="320"/>
      <c r="F559" s="321"/>
      <c r="G559" s="149"/>
      <c r="H559" s="148"/>
      <c r="I559" s="148"/>
      <c r="J559" s="322"/>
      <c r="K559" s="324" t="str">
        <f>IFERROR(INDEX(Lookup!$G$3:$G$6,MATCH(J559,Lookup!$F$3:$F$6,0)),"")</f>
        <v/>
      </c>
      <c r="L559" s="323"/>
      <c r="M559" s="322"/>
      <c r="N559" s="846">
        <f t="shared" si="76"/>
        <v>0</v>
      </c>
      <c r="O559" s="325">
        <f t="shared" si="77"/>
        <v>0</v>
      </c>
      <c r="P559" s="847">
        <f>IF(I559&lt;INDEX(Lookup!$U$2:$U$10,MATCH($D$48,Lookup!$S$2:$S$10,0)),0,IF(U559="X",0,IFERROR(L559*50,0)))</f>
        <v>0</v>
      </c>
      <c r="Q559" s="326">
        <f>IF(I559&lt;INDEX(Lookup!$U$2:$U$10,MATCH($D$48,Lookup!$S$2:$S$10,0)),0,IF(U559="X",0,IFERROR(P559*K559,0)))</f>
        <v>0</v>
      </c>
      <c r="R559" s="326">
        <v>0</v>
      </c>
      <c r="S559" s="424">
        <v>0</v>
      </c>
      <c r="T559" s="322"/>
      <c r="U559" s="143"/>
      <c r="V559" s="397"/>
      <c r="W559" s="555"/>
      <c r="X559" s="576">
        <f t="shared" si="78"/>
        <v>0</v>
      </c>
      <c r="Y559" s="576">
        <f t="shared" si="79"/>
        <v>0</v>
      </c>
      <c r="Z559" s="576">
        <f t="shared" si="80"/>
        <v>0</v>
      </c>
      <c r="AA559" s="576">
        <f t="shared" si="81"/>
        <v>0</v>
      </c>
      <c r="AB559" s="553"/>
      <c r="AC559" s="553"/>
      <c r="AD559" s="553"/>
      <c r="AE559" s="553"/>
      <c r="AF559" s="553"/>
      <c r="AG559" s="553"/>
      <c r="AH559" s="553"/>
      <c r="AI559" s="397"/>
      <c r="AJ559" s="555"/>
      <c r="AK559" s="576">
        <f t="shared" si="82"/>
        <v>0</v>
      </c>
      <c r="AL559" s="576">
        <f t="shared" si="83"/>
        <v>0</v>
      </c>
      <c r="AM559" s="599"/>
      <c r="AN559" s="599"/>
      <c r="AO559" s="553"/>
      <c r="AP559" s="553"/>
      <c r="AQ559" s="553"/>
      <c r="AR559" s="553"/>
      <c r="AS559" s="397"/>
      <c r="AT559" s="397"/>
      <c r="AU559" s="397"/>
      <c r="AV559" s="397"/>
      <c r="AW559" s="397"/>
      <c r="AX559" s="397"/>
      <c r="AY559" s="397"/>
      <c r="AZ559" s="397"/>
      <c r="BA559" s="397"/>
      <c r="BB559" s="397"/>
      <c r="BC559" s="397"/>
      <c r="BD559" s="553"/>
      <c r="BE559" s="397"/>
      <c r="BF559" s="397"/>
      <c r="BG559" s="397"/>
      <c r="BH559" s="397"/>
    </row>
    <row r="560" spans="2:60" x14ac:dyDescent="0.35">
      <c r="B560" s="319"/>
      <c r="C560" s="147"/>
      <c r="D560" s="147"/>
      <c r="E560" s="320"/>
      <c r="F560" s="321"/>
      <c r="G560" s="149"/>
      <c r="H560" s="148"/>
      <c r="I560" s="148"/>
      <c r="J560" s="322"/>
      <c r="K560" s="324" t="str">
        <f>IFERROR(INDEX(Lookup!$G$3:$G$6,MATCH(J560,Lookup!$F$3:$F$6,0)),"")</f>
        <v/>
      </c>
      <c r="L560" s="323"/>
      <c r="M560" s="322"/>
      <c r="N560" s="846">
        <f t="shared" si="76"/>
        <v>0</v>
      </c>
      <c r="O560" s="325">
        <f t="shared" si="77"/>
        <v>0</v>
      </c>
      <c r="P560" s="847">
        <f>IF(I560&lt;INDEX(Lookup!$U$2:$U$10,MATCH($D$48,Lookup!$S$2:$S$10,0)),0,IF(U560="X",0,IFERROR(L560*50,0)))</f>
        <v>0</v>
      </c>
      <c r="Q560" s="326">
        <f>IF(I560&lt;INDEX(Lookup!$U$2:$U$10,MATCH($D$48,Lookup!$S$2:$S$10,0)),0,IF(U560="X",0,IFERROR(P560*K560,0)))</f>
        <v>0</v>
      </c>
      <c r="R560" s="326">
        <v>0</v>
      </c>
      <c r="S560" s="424">
        <v>0</v>
      </c>
      <c r="T560" s="322"/>
      <c r="U560" s="143"/>
      <c r="V560" s="397"/>
      <c r="W560" s="555"/>
      <c r="X560" s="576">
        <f t="shared" si="78"/>
        <v>0</v>
      </c>
      <c r="Y560" s="576">
        <f t="shared" si="79"/>
        <v>0</v>
      </c>
      <c r="Z560" s="576">
        <f t="shared" si="80"/>
        <v>0</v>
      </c>
      <c r="AA560" s="576">
        <f t="shared" si="81"/>
        <v>0</v>
      </c>
      <c r="AB560" s="553"/>
      <c r="AC560" s="553"/>
      <c r="AD560" s="553"/>
      <c r="AE560" s="553"/>
      <c r="AF560" s="553"/>
      <c r="AG560" s="553"/>
      <c r="AH560" s="553"/>
      <c r="AI560" s="397"/>
      <c r="AJ560" s="555"/>
      <c r="AK560" s="576">
        <f t="shared" si="82"/>
        <v>0</v>
      </c>
      <c r="AL560" s="576">
        <f t="shared" si="83"/>
        <v>0</v>
      </c>
      <c r="AM560" s="599"/>
      <c r="AN560" s="599"/>
      <c r="AO560" s="553"/>
      <c r="AP560" s="553"/>
      <c r="AQ560" s="553"/>
      <c r="AR560" s="553"/>
      <c r="AS560" s="397"/>
      <c r="AT560" s="397"/>
      <c r="AU560" s="397"/>
      <c r="AV560" s="397"/>
      <c r="AW560" s="397"/>
      <c r="AX560" s="397"/>
      <c r="AY560" s="397"/>
      <c r="AZ560" s="397"/>
      <c r="BA560" s="397"/>
      <c r="BB560" s="397"/>
      <c r="BC560" s="397"/>
      <c r="BD560" s="553"/>
      <c r="BE560" s="397"/>
      <c r="BF560" s="397"/>
      <c r="BG560" s="397"/>
      <c r="BH560" s="397"/>
    </row>
    <row r="561" spans="2:60" x14ac:dyDescent="0.35">
      <c r="B561" s="319"/>
      <c r="C561" s="147"/>
      <c r="D561" s="147"/>
      <c r="E561" s="320"/>
      <c r="F561" s="321"/>
      <c r="G561" s="149"/>
      <c r="H561" s="148"/>
      <c r="I561" s="148"/>
      <c r="J561" s="322"/>
      <c r="K561" s="324" t="str">
        <f>IFERROR(INDEX(Lookup!$G$3:$G$6,MATCH(J561,Lookup!$F$3:$F$6,0)),"")</f>
        <v/>
      </c>
      <c r="L561" s="323"/>
      <c r="M561" s="322"/>
      <c r="N561" s="846">
        <f t="shared" si="76"/>
        <v>0</v>
      </c>
      <c r="O561" s="325">
        <f t="shared" si="77"/>
        <v>0</v>
      </c>
      <c r="P561" s="847">
        <f>IF(I561&lt;INDEX(Lookup!$U$2:$U$10,MATCH($D$48,Lookup!$S$2:$S$10,0)),0,IF(U561="X",0,IFERROR(L561*50,0)))</f>
        <v>0</v>
      </c>
      <c r="Q561" s="326">
        <f>IF(I561&lt;INDEX(Lookup!$U$2:$U$10,MATCH($D$48,Lookup!$S$2:$S$10,0)),0,IF(U561="X",0,IFERROR(P561*K561,0)))</f>
        <v>0</v>
      </c>
      <c r="R561" s="326">
        <v>0</v>
      </c>
      <c r="S561" s="424">
        <v>0</v>
      </c>
      <c r="T561" s="322"/>
      <c r="U561" s="143"/>
      <c r="V561" s="397"/>
      <c r="W561" s="555"/>
      <c r="X561" s="576">
        <f t="shared" si="78"/>
        <v>0</v>
      </c>
      <c r="Y561" s="576">
        <f t="shared" si="79"/>
        <v>0</v>
      </c>
      <c r="Z561" s="576">
        <f t="shared" si="80"/>
        <v>0</v>
      </c>
      <c r="AA561" s="576">
        <f t="shared" si="81"/>
        <v>0</v>
      </c>
      <c r="AB561" s="553"/>
      <c r="AC561" s="553"/>
      <c r="AD561" s="553"/>
      <c r="AE561" s="553"/>
      <c r="AF561" s="553"/>
      <c r="AG561" s="553"/>
      <c r="AH561" s="553"/>
      <c r="AI561" s="397"/>
      <c r="AJ561" s="555"/>
      <c r="AK561" s="576">
        <f t="shared" si="82"/>
        <v>0</v>
      </c>
      <c r="AL561" s="576">
        <f t="shared" si="83"/>
        <v>0</v>
      </c>
      <c r="AM561" s="599"/>
      <c r="AN561" s="599"/>
      <c r="AO561" s="553"/>
      <c r="AP561" s="553"/>
      <c r="AQ561" s="553"/>
      <c r="AR561" s="553"/>
      <c r="AS561" s="397"/>
      <c r="AT561" s="397"/>
      <c r="AU561" s="397"/>
      <c r="AV561" s="397"/>
      <c r="AW561" s="397"/>
      <c r="AX561" s="397"/>
      <c r="AY561" s="397"/>
      <c r="AZ561" s="397"/>
      <c r="BA561" s="397"/>
      <c r="BB561" s="397"/>
      <c r="BC561" s="397"/>
      <c r="BD561" s="553"/>
      <c r="BE561" s="397"/>
      <c r="BF561" s="397"/>
      <c r="BG561" s="397"/>
      <c r="BH561" s="397"/>
    </row>
    <row r="562" spans="2:60" x14ac:dyDescent="0.35">
      <c r="B562" s="319"/>
      <c r="C562" s="147"/>
      <c r="D562" s="147"/>
      <c r="E562" s="320"/>
      <c r="F562" s="321"/>
      <c r="G562" s="149"/>
      <c r="H562" s="148"/>
      <c r="I562" s="148"/>
      <c r="J562" s="322"/>
      <c r="K562" s="324" t="str">
        <f>IFERROR(INDEX(Lookup!$G$3:$G$6,MATCH(J562,Lookup!$F$3:$F$6,0)),"")</f>
        <v/>
      </c>
      <c r="L562" s="323"/>
      <c r="M562" s="322"/>
      <c r="N562" s="846">
        <f t="shared" si="76"/>
        <v>0</v>
      </c>
      <c r="O562" s="325">
        <f t="shared" si="77"/>
        <v>0</v>
      </c>
      <c r="P562" s="847">
        <f>IF(I562&lt;INDEX(Lookup!$U$2:$U$10,MATCH($D$48,Lookup!$S$2:$S$10,0)),0,IF(U562="X",0,IFERROR(L562*50,0)))</f>
        <v>0</v>
      </c>
      <c r="Q562" s="326">
        <f>IF(I562&lt;INDEX(Lookup!$U$2:$U$10,MATCH($D$48,Lookup!$S$2:$S$10,0)),0,IF(U562="X",0,IFERROR(P562*K562,0)))</f>
        <v>0</v>
      </c>
      <c r="R562" s="326">
        <v>0</v>
      </c>
      <c r="S562" s="424">
        <v>0</v>
      </c>
      <c r="T562" s="322"/>
      <c r="U562" s="143"/>
      <c r="V562" s="397"/>
      <c r="W562" s="555"/>
      <c r="X562" s="576">
        <f t="shared" si="78"/>
        <v>0</v>
      </c>
      <c r="Y562" s="576">
        <f t="shared" si="79"/>
        <v>0</v>
      </c>
      <c r="Z562" s="576">
        <f t="shared" si="80"/>
        <v>0</v>
      </c>
      <c r="AA562" s="576">
        <f t="shared" si="81"/>
        <v>0</v>
      </c>
      <c r="AB562" s="553"/>
      <c r="AC562" s="553"/>
      <c r="AD562" s="553"/>
      <c r="AE562" s="553"/>
      <c r="AF562" s="553"/>
      <c r="AG562" s="553"/>
      <c r="AH562" s="553"/>
      <c r="AI562" s="397"/>
      <c r="AJ562" s="555"/>
      <c r="AK562" s="576">
        <f t="shared" si="82"/>
        <v>0</v>
      </c>
      <c r="AL562" s="576">
        <f t="shared" si="83"/>
        <v>0</v>
      </c>
      <c r="AM562" s="599"/>
      <c r="AN562" s="599"/>
      <c r="AO562" s="553"/>
      <c r="AP562" s="553"/>
      <c r="AQ562" s="553"/>
      <c r="AR562" s="553"/>
      <c r="AS562" s="397"/>
      <c r="AT562" s="397"/>
      <c r="AU562" s="397"/>
      <c r="AV562" s="397"/>
      <c r="AW562" s="397"/>
      <c r="AX562" s="397"/>
      <c r="AY562" s="397"/>
      <c r="AZ562" s="397"/>
      <c r="BA562" s="397"/>
      <c r="BB562" s="397"/>
      <c r="BC562" s="397"/>
      <c r="BD562" s="553"/>
      <c r="BE562" s="397"/>
      <c r="BF562" s="397"/>
      <c r="BG562" s="397"/>
      <c r="BH562" s="397"/>
    </row>
    <row r="563" spans="2:60" x14ac:dyDescent="0.35">
      <c r="B563" s="319"/>
      <c r="C563" s="147"/>
      <c r="D563" s="147"/>
      <c r="E563" s="320"/>
      <c r="F563" s="321"/>
      <c r="G563" s="149"/>
      <c r="H563" s="148"/>
      <c r="I563" s="148"/>
      <c r="J563" s="322"/>
      <c r="K563" s="324" t="str">
        <f>IFERROR(INDEX(Lookup!$G$3:$G$6,MATCH(J563,Lookup!$F$3:$F$6,0)),"")</f>
        <v/>
      </c>
      <c r="L563" s="323"/>
      <c r="M563" s="322"/>
      <c r="N563" s="846">
        <f t="shared" ref="N563:N626" si="84">L563*M563</f>
        <v>0</v>
      </c>
      <c r="O563" s="325">
        <f t="shared" si="77"/>
        <v>0</v>
      </c>
      <c r="P563" s="847">
        <f>IF(I563&lt;INDEX(Lookup!$U$2:$U$10,MATCH($D$48,Lookup!$S$2:$S$10,0)),0,IF(U563="X",0,IFERROR(L563*50,0)))</f>
        <v>0</v>
      </c>
      <c r="Q563" s="326">
        <f>IF(I563&lt;INDEX(Lookup!$U$2:$U$10,MATCH($D$48,Lookup!$S$2:$S$10,0)),0,IF(U563="X",0,IFERROR(P563*K563,0)))</f>
        <v>0</v>
      </c>
      <c r="R563" s="326">
        <v>0</v>
      </c>
      <c r="S563" s="424">
        <v>0</v>
      </c>
      <c r="T563" s="322"/>
      <c r="U563" s="143"/>
      <c r="V563" s="397"/>
      <c r="W563" s="555"/>
      <c r="X563" s="576">
        <f t="shared" si="78"/>
        <v>0</v>
      </c>
      <c r="Y563" s="576">
        <f t="shared" si="79"/>
        <v>0</v>
      </c>
      <c r="Z563" s="576">
        <f t="shared" si="80"/>
        <v>0</v>
      </c>
      <c r="AA563" s="576">
        <f t="shared" si="81"/>
        <v>0</v>
      </c>
      <c r="AB563" s="553"/>
      <c r="AC563" s="553"/>
      <c r="AD563" s="553"/>
      <c r="AE563" s="553"/>
      <c r="AF563" s="553"/>
      <c r="AG563" s="553"/>
      <c r="AH563" s="553"/>
      <c r="AI563" s="397"/>
      <c r="AJ563" s="555"/>
      <c r="AK563" s="576">
        <f t="shared" si="82"/>
        <v>0</v>
      </c>
      <c r="AL563" s="576">
        <f t="shared" si="83"/>
        <v>0</v>
      </c>
      <c r="AM563" s="599"/>
      <c r="AN563" s="599"/>
      <c r="AO563" s="553"/>
      <c r="AP563" s="553"/>
      <c r="AQ563" s="553"/>
      <c r="AR563" s="553"/>
      <c r="AS563" s="397"/>
      <c r="AT563" s="397"/>
      <c r="AU563" s="397"/>
      <c r="AV563" s="397"/>
      <c r="AW563" s="397"/>
      <c r="AX563" s="397"/>
      <c r="AY563" s="397"/>
      <c r="AZ563" s="397"/>
      <c r="BA563" s="397"/>
      <c r="BB563" s="397"/>
      <c r="BC563" s="397"/>
      <c r="BD563" s="553"/>
      <c r="BE563" s="397"/>
      <c r="BF563" s="397"/>
      <c r="BG563" s="397"/>
      <c r="BH563" s="397"/>
    </row>
    <row r="564" spans="2:60" x14ac:dyDescent="0.35">
      <c r="B564" s="319"/>
      <c r="C564" s="147"/>
      <c r="D564" s="147"/>
      <c r="E564" s="320"/>
      <c r="F564" s="321"/>
      <c r="G564" s="149"/>
      <c r="H564" s="148"/>
      <c r="I564" s="148"/>
      <c r="J564" s="322"/>
      <c r="K564" s="324" t="str">
        <f>IFERROR(INDEX(Lookup!$G$3:$G$6,MATCH(J564,Lookup!$F$3:$F$6,0)),"")</f>
        <v/>
      </c>
      <c r="L564" s="323"/>
      <c r="M564" s="322"/>
      <c r="N564" s="846">
        <f t="shared" si="84"/>
        <v>0</v>
      </c>
      <c r="O564" s="325">
        <f t="shared" ref="O564:O627" si="85">IFERROR(ROUND((N564*K564),2),0)</f>
        <v>0</v>
      </c>
      <c r="P564" s="847">
        <f>IF(I564&lt;INDEX(Lookup!$U$2:$U$10,MATCH($D$48,Lookup!$S$2:$S$10,0)),0,IF(U564="X",0,IFERROR(L564*50,0)))</f>
        <v>0</v>
      </c>
      <c r="Q564" s="326">
        <f>IF(I564&lt;INDEX(Lookup!$U$2:$U$10,MATCH($D$48,Lookup!$S$2:$S$10,0)),0,IF(U564="X",0,IFERROR(P564*K564,0)))</f>
        <v>0</v>
      </c>
      <c r="R564" s="326">
        <v>0</v>
      </c>
      <c r="S564" s="424">
        <v>0</v>
      </c>
      <c r="T564" s="322"/>
      <c r="U564" s="143"/>
      <c r="V564" s="397"/>
      <c r="W564" s="555"/>
      <c r="X564" s="576">
        <f t="shared" ref="X564:X627" si="86">Q564*$I$30</f>
        <v>0</v>
      </c>
      <c r="Y564" s="576">
        <f t="shared" ref="Y564:Y627" si="87">S564*$I$40</f>
        <v>0</v>
      </c>
      <c r="Z564" s="576">
        <f t="shared" ref="Z564:Z627" si="88">X564-Q564</f>
        <v>0</v>
      </c>
      <c r="AA564" s="576">
        <f t="shared" ref="AA564:AA627" si="89">Y564-S564</f>
        <v>0</v>
      </c>
      <c r="AB564" s="553"/>
      <c r="AC564" s="553"/>
      <c r="AD564" s="553"/>
      <c r="AE564" s="553"/>
      <c r="AF564" s="553"/>
      <c r="AG564" s="553"/>
      <c r="AH564" s="553"/>
      <c r="AI564" s="397"/>
      <c r="AJ564" s="555"/>
      <c r="AK564" s="576">
        <f t="shared" ref="AK564:AK627" si="90">R564</f>
        <v>0</v>
      </c>
      <c r="AL564" s="576">
        <f t="shared" ref="AL564:AL627" si="91">+S564</f>
        <v>0</v>
      </c>
      <c r="AM564" s="599"/>
      <c r="AN564" s="599"/>
      <c r="AO564" s="553"/>
      <c r="AP564" s="553"/>
      <c r="AQ564" s="553"/>
      <c r="AR564" s="553"/>
      <c r="AS564" s="397"/>
      <c r="AT564" s="397"/>
      <c r="AU564" s="397"/>
      <c r="AV564" s="397"/>
      <c r="AW564" s="397"/>
      <c r="AX564" s="397"/>
      <c r="AY564" s="397"/>
      <c r="AZ564" s="397"/>
      <c r="BA564" s="397"/>
      <c r="BB564" s="397"/>
      <c r="BC564" s="397"/>
      <c r="BD564" s="553"/>
      <c r="BE564" s="397"/>
      <c r="BF564" s="397"/>
      <c r="BG564" s="397"/>
      <c r="BH564" s="397"/>
    </row>
    <row r="565" spans="2:60" x14ac:dyDescent="0.35">
      <c r="B565" s="319"/>
      <c r="C565" s="147"/>
      <c r="D565" s="147"/>
      <c r="E565" s="320"/>
      <c r="F565" s="321"/>
      <c r="G565" s="149"/>
      <c r="H565" s="148"/>
      <c r="I565" s="148"/>
      <c r="J565" s="322"/>
      <c r="K565" s="324" t="str">
        <f>IFERROR(INDEX(Lookup!$G$3:$G$6,MATCH(J565,Lookup!$F$3:$F$6,0)),"")</f>
        <v/>
      </c>
      <c r="L565" s="323"/>
      <c r="M565" s="322"/>
      <c r="N565" s="846">
        <f t="shared" si="84"/>
        <v>0</v>
      </c>
      <c r="O565" s="325">
        <f t="shared" si="85"/>
        <v>0</v>
      </c>
      <c r="P565" s="847">
        <f>IF(I565&lt;INDEX(Lookup!$U$2:$U$10,MATCH($D$48,Lookup!$S$2:$S$10,0)),0,IF(U565="X",0,IFERROR(L565*50,0)))</f>
        <v>0</v>
      </c>
      <c r="Q565" s="326">
        <f>IF(I565&lt;INDEX(Lookup!$U$2:$U$10,MATCH($D$48,Lookup!$S$2:$S$10,0)),0,IF(U565="X",0,IFERROR(P565*K565,0)))</f>
        <v>0</v>
      </c>
      <c r="R565" s="326">
        <v>0</v>
      </c>
      <c r="S565" s="424">
        <v>0</v>
      </c>
      <c r="T565" s="322"/>
      <c r="U565" s="143"/>
      <c r="V565" s="397"/>
      <c r="W565" s="555"/>
      <c r="X565" s="576">
        <f t="shared" si="86"/>
        <v>0</v>
      </c>
      <c r="Y565" s="576">
        <f t="shared" si="87"/>
        <v>0</v>
      </c>
      <c r="Z565" s="576">
        <f t="shared" si="88"/>
        <v>0</v>
      </c>
      <c r="AA565" s="576">
        <f t="shared" si="89"/>
        <v>0</v>
      </c>
      <c r="AB565" s="553"/>
      <c r="AC565" s="553"/>
      <c r="AD565" s="553"/>
      <c r="AE565" s="553"/>
      <c r="AF565" s="553"/>
      <c r="AG565" s="553"/>
      <c r="AH565" s="553"/>
      <c r="AI565" s="397"/>
      <c r="AJ565" s="555"/>
      <c r="AK565" s="576">
        <f t="shared" si="90"/>
        <v>0</v>
      </c>
      <c r="AL565" s="576">
        <f t="shared" si="91"/>
        <v>0</v>
      </c>
      <c r="AM565" s="599"/>
      <c r="AN565" s="599"/>
      <c r="AO565" s="553"/>
      <c r="AP565" s="553"/>
      <c r="AQ565" s="553"/>
      <c r="AR565" s="553"/>
      <c r="AS565" s="397"/>
      <c r="AT565" s="397"/>
      <c r="AU565" s="397"/>
      <c r="AV565" s="397"/>
      <c r="AW565" s="397"/>
      <c r="AX565" s="397"/>
      <c r="AY565" s="397"/>
      <c r="AZ565" s="397"/>
      <c r="BA565" s="397"/>
      <c r="BB565" s="397"/>
      <c r="BC565" s="397"/>
      <c r="BD565" s="553"/>
      <c r="BE565" s="397"/>
      <c r="BF565" s="397"/>
      <c r="BG565" s="397"/>
      <c r="BH565" s="397"/>
    </row>
    <row r="566" spans="2:60" x14ac:dyDescent="0.35">
      <c r="B566" s="319"/>
      <c r="C566" s="147"/>
      <c r="D566" s="147"/>
      <c r="E566" s="320"/>
      <c r="F566" s="321"/>
      <c r="G566" s="149"/>
      <c r="H566" s="148"/>
      <c r="I566" s="148"/>
      <c r="J566" s="322"/>
      <c r="K566" s="324" t="str">
        <f>IFERROR(INDEX(Lookup!$G$3:$G$6,MATCH(J566,Lookup!$F$3:$F$6,0)),"")</f>
        <v/>
      </c>
      <c r="L566" s="323"/>
      <c r="M566" s="322"/>
      <c r="N566" s="846">
        <f t="shared" si="84"/>
        <v>0</v>
      </c>
      <c r="O566" s="325">
        <f t="shared" si="85"/>
        <v>0</v>
      </c>
      <c r="P566" s="847">
        <f>IF(I566&lt;INDEX(Lookup!$U$2:$U$10,MATCH($D$48,Lookup!$S$2:$S$10,0)),0,IF(U566="X",0,IFERROR(L566*50,0)))</f>
        <v>0</v>
      </c>
      <c r="Q566" s="326">
        <f>IF(I566&lt;INDEX(Lookup!$U$2:$U$10,MATCH($D$48,Lookup!$S$2:$S$10,0)),0,IF(U566="X",0,IFERROR(P566*K566,0)))</f>
        <v>0</v>
      </c>
      <c r="R566" s="326">
        <v>0</v>
      </c>
      <c r="S566" s="424">
        <v>0</v>
      </c>
      <c r="T566" s="322"/>
      <c r="U566" s="143"/>
      <c r="V566" s="397"/>
      <c r="W566" s="555"/>
      <c r="X566" s="576">
        <f t="shared" si="86"/>
        <v>0</v>
      </c>
      <c r="Y566" s="576">
        <f t="shared" si="87"/>
        <v>0</v>
      </c>
      <c r="Z566" s="576">
        <f t="shared" si="88"/>
        <v>0</v>
      </c>
      <c r="AA566" s="576">
        <f t="shared" si="89"/>
        <v>0</v>
      </c>
      <c r="AB566" s="553"/>
      <c r="AC566" s="553"/>
      <c r="AD566" s="553"/>
      <c r="AE566" s="553"/>
      <c r="AF566" s="553"/>
      <c r="AG566" s="553"/>
      <c r="AH566" s="553"/>
      <c r="AI566" s="397"/>
      <c r="AJ566" s="555"/>
      <c r="AK566" s="576">
        <f t="shared" si="90"/>
        <v>0</v>
      </c>
      <c r="AL566" s="576">
        <f t="shared" si="91"/>
        <v>0</v>
      </c>
      <c r="AM566" s="599"/>
      <c r="AN566" s="599"/>
      <c r="AO566" s="553"/>
      <c r="AP566" s="553"/>
      <c r="AQ566" s="553"/>
      <c r="AR566" s="553"/>
      <c r="AS566" s="397"/>
      <c r="AT566" s="397"/>
      <c r="AU566" s="397"/>
      <c r="AV566" s="397"/>
      <c r="AW566" s="397"/>
      <c r="AX566" s="397"/>
      <c r="AY566" s="397"/>
      <c r="AZ566" s="397"/>
      <c r="BA566" s="397"/>
      <c r="BB566" s="397"/>
      <c r="BC566" s="397"/>
      <c r="BD566" s="553"/>
      <c r="BE566" s="397"/>
      <c r="BF566" s="397"/>
      <c r="BG566" s="397"/>
      <c r="BH566" s="397"/>
    </row>
    <row r="567" spans="2:60" x14ac:dyDescent="0.35">
      <c r="B567" s="319"/>
      <c r="C567" s="147"/>
      <c r="D567" s="147"/>
      <c r="E567" s="320"/>
      <c r="F567" s="321"/>
      <c r="G567" s="149"/>
      <c r="H567" s="148"/>
      <c r="I567" s="148"/>
      <c r="J567" s="322"/>
      <c r="K567" s="324" t="str">
        <f>IFERROR(INDEX(Lookup!$G$3:$G$6,MATCH(J567,Lookup!$F$3:$F$6,0)),"")</f>
        <v/>
      </c>
      <c r="L567" s="323"/>
      <c r="M567" s="322"/>
      <c r="N567" s="846">
        <f t="shared" si="84"/>
        <v>0</v>
      </c>
      <c r="O567" s="325">
        <f t="shared" si="85"/>
        <v>0</v>
      </c>
      <c r="P567" s="847">
        <f>IF(I567&lt;INDEX(Lookup!$U$2:$U$10,MATCH($D$48,Lookup!$S$2:$S$10,0)),0,IF(U567="X",0,IFERROR(L567*50,0)))</f>
        <v>0</v>
      </c>
      <c r="Q567" s="326">
        <f>IF(I567&lt;INDEX(Lookup!$U$2:$U$10,MATCH($D$48,Lookup!$S$2:$S$10,0)),0,IF(U567="X",0,IFERROR(P567*K567,0)))</f>
        <v>0</v>
      </c>
      <c r="R567" s="326">
        <v>0</v>
      </c>
      <c r="S567" s="424">
        <v>0</v>
      </c>
      <c r="T567" s="322"/>
      <c r="U567" s="143"/>
      <c r="V567" s="397"/>
      <c r="W567" s="555"/>
      <c r="X567" s="576">
        <f t="shared" si="86"/>
        <v>0</v>
      </c>
      <c r="Y567" s="576">
        <f t="shared" si="87"/>
        <v>0</v>
      </c>
      <c r="Z567" s="576">
        <f t="shared" si="88"/>
        <v>0</v>
      </c>
      <c r="AA567" s="576">
        <f t="shared" si="89"/>
        <v>0</v>
      </c>
      <c r="AB567" s="553"/>
      <c r="AC567" s="553"/>
      <c r="AD567" s="553"/>
      <c r="AE567" s="553"/>
      <c r="AF567" s="553"/>
      <c r="AG567" s="553"/>
      <c r="AH567" s="553"/>
      <c r="AI567" s="397"/>
      <c r="AJ567" s="555"/>
      <c r="AK567" s="576">
        <f t="shared" si="90"/>
        <v>0</v>
      </c>
      <c r="AL567" s="576">
        <f t="shared" si="91"/>
        <v>0</v>
      </c>
      <c r="AM567" s="599"/>
      <c r="AN567" s="599"/>
      <c r="AO567" s="553"/>
      <c r="AP567" s="553"/>
      <c r="AQ567" s="553"/>
      <c r="AR567" s="553"/>
      <c r="AS567" s="397"/>
      <c r="AT567" s="397"/>
      <c r="AU567" s="397"/>
      <c r="AV567" s="397"/>
      <c r="AW567" s="397"/>
      <c r="AX567" s="397"/>
      <c r="AY567" s="397"/>
      <c r="AZ567" s="397"/>
      <c r="BA567" s="397"/>
      <c r="BB567" s="397"/>
      <c r="BC567" s="397"/>
      <c r="BD567" s="553"/>
      <c r="BE567" s="397"/>
      <c r="BF567" s="397"/>
      <c r="BG567" s="397"/>
      <c r="BH567" s="397"/>
    </row>
    <row r="568" spans="2:60" x14ac:dyDescent="0.35">
      <c r="B568" s="319"/>
      <c r="C568" s="147"/>
      <c r="D568" s="147"/>
      <c r="E568" s="320"/>
      <c r="F568" s="321"/>
      <c r="G568" s="149"/>
      <c r="H568" s="148"/>
      <c r="I568" s="148"/>
      <c r="J568" s="322"/>
      <c r="K568" s="324" t="str">
        <f>IFERROR(INDEX(Lookup!$G$3:$G$6,MATCH(J568,Lookup!$F$3:$F$6,0)),"")</f>
        <v/>
      </c>
      <c r="L568" s="323"/>
      <c r="M568" s="322"/>
      <c r="N568" s="846">
        <f t="shared" si="84"/>
        <v>0</v>
      </c>
      <c r="O568" s="325">
        <f t="shared" si="85"/>
        <v>0</v>
      </c>
      <c r="P568" s="847">
        <f>IF(I568&lt;INDEX(Lookup!$U$2:$U$10,MATCH($D$48,Lookup!$S$2:$S$10,0)),0,IF(U568="X",0,IFERROR(L568*50,0)))</f>
        <v>0</v>
      </c>
      <c r="Q568" s="326">
        <f>IF(I568&lt;INDEX(Lookup!$U$2:$U$10,MATCH($D$48,Lookup!$S$2:$S$10,0)),0,IF(U568="X",0,IFERROR(P568*K568,0)))</f>
        <v>0</v>
      </c>
      <c r="R568" s="326">
        <v>0</v>
      </c>
      <c r="S568" s="424">
        <v>0</v>
      </c>
      <c r="T568" s="322"/>
      <c r="U568" s="143"/>
      <c r="V568" s="397"/>
      <c r="W568" s="555"/>
      <c r="X568" s="576">
        <f t="shared" si="86"/>
        <v>0</v>
      </c>
      <c r="Y568" s="576">
        <f t="shared" si="87"/>
        <v>0</v>
      </c>
      <c r="Z568" s="576">
        <f t="shared" si="88"/>
        <v>0</v>
      </c>
      <c r="AA568" s="576">
        <f t="shared" si="89"/>
        <v>0</v>
      </c>
      <c r="AB568" s="553"/>
      <c r="AC568" s="553"/>
      <c r="AD568" s="553"/>
      <c r="AE568" s="553"/>
      <c r="AF568" s="553"/>
      <c r="AG568" s="553"/>
      <c r="AH568" s="553"/>
      <c r="AI568" s="397"/>
      <c r="AJ568" s="555"/>
      <c r="AK568" s="576">
        <f t="shared" si="90"/>
        <v>0</v>
      </c>
      <c r="AL568" s="576">
        <f t="shared" si="91"/>
        <v>0</v>
      </c>
      <c r="AM568" s="599"/>
      <c r="AN568" s="599"/>
      <c r="AO568" s="553"/>
      <c r="AP568" s="553"/>
      <c r="AQ568" s="553"/>
      <c r="AR568" s="553"/>
      <c r="AS568" s="397"/>
      <c r="AT568" s="397"/>
      <c r="AU568" s="397"/>
      <c r="AV568" s="397"/>
      <c r="AW568" s="397"/>
      <c r="AX568" s="397"/>
      <c r="AY568" s="397"/>
      <c r="AZ568" s="397"/>
      <c r="BA568" s="397"/>
      <c r="BB568" s="397"/>
      <c r="BC568" s="397"/>
      <c r="BD568" s="553"/>
      <c r="BE568" s="397"/>
      <c r="BF568" s="397"/>
      <c r="BG568" s="397"/>
      <c r="BH568" s="397"/>
    </row>
    <row r="569" spans="2:60" x14ac:dyDescent="0.35">
      <c r="B569" s="319"/>
      <c r="C569" s="147"/>
      <c r="D569" s="147"/>
      <c r="E569" s="320"/>
      <c r="F569" s="321"/>
      <c r="G569" s="149"/>
      <c r="H569" s="148"/>
      <c r="I569" s="148"/>
      <c r="J569" s="322"/>
      <c r="K569" s="324" t="str">
        <f>IFERROR(INDEX(Lookup!$G$3:$G$6,MATCH(J569,Lookup!$F$3:$F$6,0)),"")</f>
        <v/>
      </c>
      <c r="L569" s="323"/>
      <c r="M569" s="322"/>
      <c r="N569" s="846">
        <f t="shared" si="84"/>
        <v>0</v>
      </c>
      <c r="O569" s="325">
        <f t="shared" si="85"/>
        <v>0</v>
      </c>
      <c r="P569" s="847">
        <f>IF(I569&lt;INDEX(Lookup!$U$2:$U$10,MATCH($D$48,Lookup!$S$2:$S$10,0)),0,IF(U569="X",0,IFERROR(L569*50,0)))</f>
        <v>0</v>
      </c>
      <c r="Q569" s="326">
        <f>IF(I569&lt;INDEX(Lookup!$U$2:$U$10,MATCH($D$48,Lookup!$S$2:$S$10,0)),0,IF(U569="X",0,IFERROR(P569*K569,0)))</f>
        <v>0</v>
      </c>
      <c r="R569" s="326">
        <v>0</v>
      </c>
      <c r="S569" s="424">
        <v>0</v>
      </c>
      <c r="T569" s="322"/>
      <c r="U569" s="143"/>
      <c r="V569" s="397"/>
      <c r="W569" s="555"/>
      <c r="X569" s="576">
        <f t="shared" si="86"/>
        <v>0</v>
      </c>
      <c r="Y569" s="576">
        <f t="shared" si="87"/>
        <v>0</v>
      </c>
      <c r="Z569" s="576">
        <f t="shared" si="88"/>
        <v>0</v>
      </c>
      <c r="AA569" s="576">
        <f t="shared" si="89"/>
        <v>0</v>
      </c>
      <c r="AB569" s="553"/>
      <c r="AC569" s="553"/>
      <c r="AD569" s="553"/>
      <c r="AE569" s="553"/>
      <c r="AF569" s="553"/>
      <c r="AG569" s="553"/>
      <c r="AH569" s="553"/>
      <c r="AI569" s="397"/>
      <c r="AJ569" s="555"/>
      <c r="AK569" s="576">
        <f t="shared" si="90"/>
        <v>0</v>
      </c>
      <c r="AL569" s="576">
        <f t="shared" si="91"/>
        <v>0</v>
      </c>
      <c r="AM569" s="599"/>
      <c r="AN569" s="599"/>
      <c r="AO569" s="553"/>
      <c r="AP569" s="553"/>
      <c r="AQ569" s="553"/>
      <c r="AR569" s="553"/>
      <c r="AS569" s="397"/>
      <c r="AT569" s="397"/>
      <c r="AU569" s="397"/>
      <c r="AV569" s="397"/>
      <c r="AW569" s="397"/>
      <c r="AX569" s="397"/>
      <c r="AY569" s="397"/>
      <c r="AZ569" s="397"/>
      <c r="BA569" s="397"/>
      <c r="BB569" s="397"/>
      <c r="BC569" s="397"/>
      <c r="BD569" s="553"/>
      <c r="BE569" s="397"/>
      <c r="BF569" s="397"/>
      <c r="BG569" s="397"/>
      <c r="BH569" s="397"/>
    </row>
    <row r="570" spans="2:60" x14ac:dyDescent="0.35">
      <c r="B570" s="319"/>
      <c r="C570" s="147"/>
      <c r="D570" s="147"/>
      <c r="E570" s="320"/>
      <c r="F570" s="321"/>
      <c r="G570" s="149"/>
      <c r="H570" s="148"/>
      <c r="I570" s="148"/>
      <c r="J570" s="322"/>
      <c r="K570" s="324" t="str">
        <f>IFERROR(INDEX(Lookup!$G$3:$G$6,MATCH(J570,Lookup!$F$3:$F$6,0)),"")</f>
        <v/>
      </c>
      <c r="L570" s="323"/>
      <c r="M570" s="322"/>
      <c r="N570" s="846">
        <f t="shared" si="84"/>
        <v>0</v>
      </c>
      <c r="O570" s="325">
        <f t="shared" si="85"/>
        <v>0</v>
      </c>
      <c r="P570" s="847">
        <f>IF(I570&lt;INDEX(Lookup!$U$2:$U$10,MATCH($D$48,Lookup!$S$2:$S$10,0)),0,IF(U570="X",0,IFERROR(L570*50,0)))</f>
        <v>0</v>
      </c>
      <c r="Q570" s="326">
        <f>IF(I570&lt;INDEX(Lookup!$U$2:$U$10,MATCH($D$48,Lookup!$S$2:$S$10,0)),0,IF(U570="X",0,IFERROR(P570*K570,0)))</f>
        <v>0</v>
      </c>
      <c r="R570" s="326">
        <v>0</v>
      </c>
      <c r="S570" s="424">
        <v>0</v>
      </c>
      <c r="T570" s="322"/>
      <c r="U570" s="143"/>
      <c r="V570" s="397"/>
      <c r="W570" s="555"/>
      <c r="X570" s="576">
        <f t="shared" si="86"/>
        <v>0</v>
      </c>
      <c r="Y570" s="576">
        <f t="shared" si="87"/>
        <v>0</v>
      </c>
      <c r="Z570" s="576">
        <f t="shared" si="88"/>
        <v>0</v>
      </c>
      <c r="AA570" s="576">
        <f t="shared" si="89"/>
        <v>0</v>
      </c>
      <c r="AB570" s="553"/>
      <c r="AC570" s="553"/>
      <c r="AD570" s="553"/>
      <c r="AE570" s="553"/>
      <c r="AF570" s="553"/>
      <c r="AG570" s="553"/>
      <c r="AH570" s="553"/>
      <c r="AI570" s="397"/>
      <c r="AJ570" s="555"/>
      <c r="AK570" s="576">
        <f t="shared" si="90"/>
        <v>0</v>
      </c>
      <c r="AL570" s="576">
        <f t="shared" si="91"/>
        <v>0</v>
      </c>
      <c r="AM570" s="599"/>
      <c r="AN570" s="599"/>
      <c r="AO570" s="553"/>
      <c r="AP570" s="553"/>
      <c r="AQ570" s="553"/>
      <c r="AR570" s="553"/>
      <c r="AS570" s="397"/>
      <c r="AT570" s="397"/>
      <c r="AU570" s="397"/>
      <c r="AV570" s="397"/>
      <c r="AW570" s="397"/>
      <c r="AX570" s="397"/>
      <c r="AY570" s="397"/>
      <c r="AZ570" s="397"/>
      <c r="BA570" s="397"/>
      <c r="BB570" s="397"/>
      <c r="BC570" s="397"/>
      <c r="BD570" s="553"/>
      <c r="BE570" s="397"/>
      <c r="BF570" s="397"/>
      <c r="BG570" s="397"/>
      <c r="BH570" s="397"/>
    </row>
    <row r="571" spans="2:60" x14ac:dyDescent="0.35">
      <c r="B571" s="319"/>
      <c r="C571" s="147"/>
      <c r="D571" s="147"/>
      <c r="E571" s="320"/>
      <c r="F571" s="321"/>
      <c r="G571" s="149"/>
      <c r="H571" s="148"/>
      <c r="I571" s="148"/>
      <c r="J571" s="322"/>
      <c r="K571" s="324" t="str">
        <f>IFERROR(INDEX(Lookup!$G$3:$G$6,MATCH(J571,Lookup!$F$3:$F$6,0)),"")</f>
        <v/>
      </c>
      <c r="L571" s="323"/>
      <c r="M571" s="322"/>
      <c r="N571" s="846">
        <f t="shared" si="84"/>
        <v>0</v>
      </c>
      <c r="O571" s="325">
        <f t="shared" si="85"/>
        <v>0</v>
      </c>
      <c r="P571" s="847">
        <f>IF(I571&lt;INDEX(Lookup!$U$2:$U$10,MATCH($D$48,Lookup!$S$2:$S$10,0)),0,IF(U571="X",0,IFERROR(L571*50,0)))</f>
        <v>0</v>
      </c>
      <c r="Q571" s="326">
        <f>IF(I571&lt;INDEX(Lookup!$U$2:$U$10,MATCH($D$48,Lookup!$S$2:$S$10,0)),0,IF(U571="X",0,IFERROR(P571*K571,0)))</f>
        <v>0</v>
      </c>
      <c r="R571" s="326">
        <v>0</v>
      </c>
      <c r="S571" s="424">
        <v>0</v>
      </c>
      <c r="T571" s="322"/>
      <c r="U571" s="143"/>
      <c r="V571" s="397"/>
      <c r="W571" s="555"/>
      <c r="X571" s="576">
        <f t="shared" si="86"/>
        <v>0</v>
      </c>
      <c r="Y571" s="576">
        <f t="shared" si="87"/>
        <v>0</v>
      </c>
      <c r="Z571" s="576">
        <f t="shared" si="88"/>
        <v>0</v>
      </c>
      <c r="AA571" s="576">
        <f t="shared" si="89"/>
        <v>0</v>
      </c>
      <c r="AB571" s="553"/>
      <c r="AC571" s="553"/>
      <c r="AD571" s="553"/>
      <c r="AE571" s="553"/>
      <c r="AF571" s="553"/>
      <c r="AG571" s="553"/>
      <c r="AH571" s="553"/>
      <c r="AI571" s="397"/>
      <c r="AJ571" s="555"/>
      <c r="AK571" s="576">
        <f t="shared" si="90"/>
        <v>0</v>
      </c>
      <c r="AL571" s="576">
        <f t="shared" si="91"/>
        <v>0</v>
      </c>
      <c r="AM571" s="599"/>
      <c r="AN571" s="599"/>
      <c r="AO571" s="553"/>
      <c r="AP571" s="553"/>
      <c r="AQ571" s="553"/>
      <c r="AR571" s="553"/>
      <c r="AS571" s="397"/>
      <c r="AT571" s="397"/>
      <c r="AU571" s="397"/>
      <c r="AV571" s="397"/>
      <c r="AW571" s="397"/>
      <c r="AX571" s="397"/>
      <c r="AY571" s="397"/>
      <c r="AZ571" s="397"/>
      <c r="BA571" s="397"/>
      <c r="BB571" s="397"/>
      <c r="BC571" s="397"/>
      <c r="BD571" s="553"/>
      <c r="BE571" s="397"/>
      <c r="BF571" s="397"/>
      <c r="BG571" s="397"/>
      <c r="BH571" s="397"/>
    </row>
    <row r="572" spans="2:60" x14ac:dyDescent="0.35">
      <c r="B572" s="319"/>
      <c r="C572" s="147"/>
      <c r="D572" s="147"/>
      <c r="E572" s="320"/>
      <c r="F572" s="321"/>
      <c r="G572" s="149"/>
      <c r="H572" s="148"/>
      <c r="I572" s="148"/>
      <c r="J572" s="322"/>
      <c r="K572" s="324" t="str">
        <f>IFERROR(INDEX(Lookup!$G$3:$G$6,MATCH(J572,Lookup!$F$3:$F$6,0)),"")</f>
        <v/>
      </c>
      <c r="L572" s="323"/>
      <c r="M572" s="322"/>
      <c r="N572" s="846">
        <f t="shared" si="84"/>
        <v>0</v>
      </c>
      <c r="O572" s="325">
        <f t="shared" si="85"/>
        <v>0</v>
      </c>
      <c r="P572" s="847">
        <f>IF(I572&lt;INDEX(Lookup!$U$2:$U$10,MATCH($D$48,Lookup!$S$2:$S$10,0)),0,IF(U572="X",0,IFERROR(L572*50,0)))</f>
        <v>0</v>
      </c>
      <c r="Q572" s="326">
        <f>IF(I572&lt;INDEX(Lookup!$U$2:$U$10,MATCH($D$48,Lookup!$S$2:$S$10,0)),0,IF(U572="X",0,IFERROR(P572*K572,0)))</f>
        <v>0</v>
      </c>
      <c r="R572" s="326">
        <v>0</v>
      </c>
      <c r="S572" s="424">
        <v>0</v>
      </c>
      <c r="T572" s="322"/>
      <c r="U572" s="143"/>
      <c r="V572" s="397"/>
      <c r="W572" s="555"/>
      <c r="X572" s="576">
        <f t="shared" si="86"/>
        <v>0</v>
      </c>
      <c r="Y572" s="576">
        <f t="shared" si="87"/>
        <v>0</v>
      </c>
      <c r="Z572" s="576">
        <f t="shared" si="88"/>
        <v>0</v>
      </c>
      <c r="AA572" s="576">
        <f t="shared" si="89"/>
        <v>0</v>
      </c>
      <c r="AB572" s="553"/>
      <c r="AC572" s="553"/>
      <c r="AD572" s="553"/>
      <c r="AE572" s="553"/>
      <c r="AF572" s="553"/>
      <c r="AG572" s="553"/>
      <c r="AH572" s="553"/>
      <c r="AI572" s="397"/>
      <c r="AJ572" s="555"/>
      <c r="AK572" s="576">
        <f t="shared" si="90"/>
        <v>0</v>
      </c>
      <c r="AL572" s="576">
        <f t="shared" si="91"/>
        <v>0</v>
      </c>
      <c r="AM572" s="599"/>
      <c r="AN572" s="599"/>
      <c r="AO572" s="553"/>
      <c r="AP572" s="553"/>
      <c r="AQ572" s="553"/>
      <c r="AR572" s="553"/>
      <c r="AS572" s="397"/>
      <c r="AT572" s="397"/>
      <c r="AU572" s="397"/>
      <c r="AV572" s="397"/>
      <c r="AW572" s="397"/>
      <c r="AX572" s="397"/>
      <c r="AY572" s="397"/>
      <c r="AZ572" s="397"/>
      <c r="BA572" s="397"/>
      <c r="BB572" s="397"/>
      <c r="BC572" s="397"/>
      <c r="BD572" s="553"/>
      <c r="BE572" s="397"/>
      <c r="BF572" s="397"/>
      <c r="BG572" s="397"/>
      <c r="BH572" s="397"/>
    </row>
    <row r="573" spans="2:60" x14ac:dyDescent="0.35">
      <c r="B573" s="319"/>
      <c r="C573" s="147"/>
      <c r="D573" s="147"/>
      <c r="E573" s="320"/>
      <c r="F573" s="321"/>
      <c r="G573" s="149"/>
      <c r="H573" s="148"/>
      <c r="I573" s="148"/>
      <c r="J573" s="322"/>
      <c r="K573" s="324" t="str">
        <f>IFERROR(INDEX(Lookup!$G$3:$G$6,MATCH(J573,Lookup!$F$3:$F$6,0)),"")</f>
        <v/>
      </c>
      <c r="L573" s="323"/>
      <c r="M573" s="322"/>
      <c r="N573" s="846">
        <f t="shared" si="84"/>
        <v>0</v>
      </c>
      <c r="O573" s="325">
        <f t="shared" si="85"/>
        <v>0</v>
      </c>
      <c r="P573" s="847">
        <f>IF(I573&lt;INDEX(Lookup!$U$2:$U$10,MATCH($D$48,Lookup!$S$2:$S$10,0)),0,IF(U573="X",0,IFERROR(L573*50,0)))</f>
        <v>0</v>
      </c>
      <c r="Q573" s="326">
        <f>IF(I573&lt;INDEX(Lookup!$U$2:$U$10,MATCH($D$48,Lookup!$S$2:$S$10,0)),0,IF(U573="X",0,IFERROR(P573*K573,0)))</f>
        <v>0</v>
      </c>
      <c r="R573" s="326">
        <v>0</v>
      </c>
      <c r="S573" s="424">
        <v>0</v>
      </c>
      <c r="T573" s="322"/>
      <c r="U573" s="143"/>
      <c r="V573" s="397"/>
      <c r="W573" s="555"/>
      <c r="X573" s="576">
        <f t="shared" si="86"/>
        <v>0</v>
      </c>
      <c r="Y573" s="576">
        <f t="shared" si="87"/>
        <v>0</v>
      </c>
      <c r="Z573" s="576">
        <f t="shared" si="88"/>
        <v>0</v>
      </c>
      <c r="AA573" s="576">
        <f t="shared" si="89"/>
        <v>0</v>
      </c>
      <c r="AB573" s="553"/>
      <c r="AC573" s="553"/>
      <c r="AD573" s="553"/>
      <c r="AE573" s="553"/>
      <c r="AF573" s="553"/>
      <c r="AG573" s="553"/>
      <c r="AH573" s="553"/>
      <c r="AI573" s="397"/>
      <c r="AJ573" s="555"/>
      <c r="AK573" s="576">
        <f t="shared" si="90"/>
        <v>0</v>
      </c>
      <c r="AL573" s="576">
        <f t="shared" si="91"/>
        <v>0</v>
      </c>
      <c r="AM573" s="599"/>
      <c r="AN573" s="599"/>
      <c r="AO573" s="553"/>
      <c r="AP573" s="553"/>
      <c r="AQ573" s="553"/>
      <c r="AR573" s="553"/>
      <c r="AS573" s="397"/>
      <c r="AT573" s="397"/>
      <c r="AU573" s="397"/>
      <c r="AV573" s="397"/>
      <c r="AW573" s="397"/>
      <c r="AX573" s="397"/>
      <c r="AY573" s="397"/>
      <c r="AZ573" s="397"/>
      <c r="BA573" s="397"/>
      <c r="BB573" s="397"/>
      <c r="BC573" s="397"/>
      <c r="BD573" s="553"/>
      <c r="BE573" s="397"/>
      <c r="BF573" s="397"/>
      <c r="BG573" s="397"/>
      <c r="BH573" s="397"/>
    </row>
    <row r="574" spans="2:60" x14ac:dyDescent="0.35">
      <c r="B574" s="319"/>
      <c r="C574" s="147"/>
      <c r="D574" s="147"/>
      <c r="E574" s="320"/>
      <c r="F574" s="321"/>
      <c r="G574" s="149"/>
      <c r="H574" s="148"/>
      <c r="I574" s="148"/>
      <c r="J574" s="322"/>
      <c r="K574" s="324" t="str">
        <f>IFERROR(INDEX(Lookup!$G$3:$G$6,MATCH(J574,Lookup!$F$3:$F$6,0)),"")</f>
        <v/>
      </c>
      <c r="L574" s="323"/>
      <c r="M574" s="322"/>
      <c r="N574" s="846">
        <f t="shared" si="84"/>
        <v>0</v>
      </c>
      <c r="O574" s="325">
        <f t="shared" si="85"/>
        <v>0</v>
      </c>
      <c r="P574" s="847">
        <f>IF(I574&lt;INDEX(Lookup!$U$2:$U$10,MATCH($D$48,Lookup!$S$2:$S$10,0)),0,IF(U574="X",0,IFERROR(L574*50,0)))</f>
        <v>0</v>
      </c>
      <c r="Q574" s="326">
        <f>IF(I574&lt;INDEX(Lookup!$U$2:$U$10,MATCH($D$48,Lookup!$S$2:$S$10,0)),0,IF(U574="X",0,IFERROR(P574*K574,0)))</f>
        <v>0</v>
      </c>
      <c r="R574" s="326">
        <v>0</v>
      </c>
      <c r="S574" s="424">
        <v>0</v>
      </c>
      <c r="T574" s="322"/>
      <c r="U574" s="143"/>
      <c r="V574" s="397"/>
      <c r="W574" s="555"/>
      <c r="X574" s="576">
        <f t="shared" si="86"/>
        <v>0</v>
      </c>
      <c r="Y574" s="576">
        <f t="shared" si="87"/>
        <v>0</v>
      </c>
      <c r="Z574" s="576">
        <f t="shared" si="88"/>
        <v>0</v>
      </c>
      <c r="AA574" s="576">
        <f t="shared" si="89"/>
        <v>0</v>
      </c>
      <c r="AB574" s="553"/>
      <c r="AC574" s="553"/>
      <c r="AD574" s="553"/>
      <c r="AE574" s="553"/>
      <c r="AF574" s="553"/>
      <c r="AG574" s="553"/>
      <c r="AH574" s="553"/>
      <c r="AI574" s="397"/>
      <c r="AJ574" s="555"/>
      <c r="AK574" s="576">
        <f t="shared" si="90"/>
        <v>0</v>
      </c>
      <c r="AL574" s="576">
        <f t="shared" si="91"/>
        <v>0</v>
      </c>
      <c r="AM574" s="599"/>
      <c r="AN574" s="599"/>
      <c r="AO574" s="553"/>
      <c r="AP574" s="553"/>
      <c r="AQ574" s="553"/>
      <c r="AR574" s="553"/>
      <c r="AS574" s="397"/>
      <c r="AT574" s="397"/>
      <c r="AU574" s="397"/>
      <c r="AV574" s="397"/>
      <c r="AW574" s="397"/>
      <c r="AX574" s="397"/>
      <c r="AY574" s="397"/>
      <c r="AZ574" s="397"/>
      <c r="BA574" s="397"/>
      <c r="BB574" s="397"/>
      <c r="BC574" s="397"/>
      <c r="BD574" s="553"/>
      <c r="BE574" s="397"/>
      <c r="BF574" s="397"/>
      <c r="BG574" s="397"/>
      <c r="BH574" s="397"/>
    </row>
    <row r="575" spans="2:60" x14ac:dyDescent="0.35">
      <c r="B575" s="319"/>
      <c r="C575" s="147"/>
      <c r="D575" s="147"/>
      <c r="E575" s="320"/>
      <c r="F575" s="321"/>
      <c r="G575" s="149"/>
      <c r="H575" s="148"/>
      <c r="I575" s="148"/>
      <c r="J575" s="322"/>
      <c r="K575" s="324" t="str">
        <f>IFERROR(INDEX(Lookup!$G$3:$G$6,MATCH(J575,Lookup!$F$3:$F$6,0)),"")</f>
        <v/>
      </c>
      <c r="L575" s="323"/>
      <c r="M575" s="322"/>
      <c r="N575" s="846">
        <f t="shared" si="84"/>
        <v>0</v>
      </c>
      <c r="O575" s="325">
        <f t="shared" si="85"/>
        <v>0</v>
      </c>
      <c r="P575" s="847">
        <f>IF(I575&lt;INDEX(Lookup!$U$2:$U$10,MATCH($D$48,Lookup!$S$2:$S$10,0)),0,IF(U575="X",0,IFERROR(L575*50,0)))</f>
        <v>0</v>
      </c>
      <c r="Q575" s="326">
        <f>IF(I575&lt;INDEX(Lookup!$U$2:$U$10,MATCH($D$48,Lookup!$S$2:$S$10,0)),0,IF(U575="X",0,IFERROR(P575*K575,0)))</f>
        <v>0</v>
      </c>
      <c r="R575" s="326">
        <v>0</v>
      </c>
      <c r="S575" s="424">
        <v>0</v>
      </c>
      <c r="T575" s="322"/>
      <c r="U575" s="143"/>
      <c r="V575" s="397"/>
      <c r="W575" s="555"/>
      <c r="X575" s="576">
        <f t="shared" si="86"/>
        <v>0</v>
      </c>
      <c r="Y575" s="576">
        <f t="shared" si="87"/>
        <v>0</v>
      </c>
      <c r="Z575" s="576">
        <f t="shared" si="88"/>
        <v>0</v>
      </c>
      <c r="AA575" s="576">
        <f t="shared" si="89"/>
        <v>0</v>
      </c>
      <c r="AB575" s="553"/>
      <c r="AC575" s="553"/>
      <c r="AD575" s="553"/>
      <c r="AE575" s="553"/>
      <c r="AF575" s="553"/>
      <c r="AG575" s="553"/>
      <c r="AH575" s="553"/>
      <c r="AI575" s="397"/>
      <c r="AJ575" s="555"/>
      <c r="AK575" s="576">
        <f t="shared" si="90"/>
        <v>0</v>
      </c>
      <c r="AL575" s="576">
        <f t="shared" si="91"/>
        <v>0</v>
      </c>
      <c r="AM575" s="599"/>
      <c r="AN575" s="599"/>
      <c r="AO575" s="553"/>
      <c r="AP575" s="553"/>
      <c r="AQ575" s="553"/>
      <c r="AR575" s="553"/>
      <c r="AS575" s="397"/>
      <c r="AT575" s="397"/>
      <c r="AU575" s="397"/>
      <c r="AV575" s="397"/>
      <c r="AW575" s="397"/>
      <c r="AX575" s="397"/>
      <c r="AY575" s="397"/>
      <c r="AZ575" s="397"/>
      <c r="BA575" s="397"/>
      <c r="BB575" s="397"/>
      <c r="BC575" s="397"/>
      <c r="BD575" s="553"/>
      <c r="BE575" s="397"/>
      <c r="BF575" s="397"/>
      <c r="BG575" s="397"/>
      <c r="BH575" s="397"/>
    </row>
    <row r="576" spans="2:60" x14ac:dyDescent="0.35">
      <c r="B576" s="319"/>
      <c r="C576" s="147"/>
      <c r="D576" s="147"/>
      <c r="E576" s="320"/>
      <c r="F576" s="321"/>
      <c r="G576" s="149"/>
      <c r="H576" s="148"/>
      <c r="I576" s="148"/>
      <c r="J576" s="322"/>
      <c r="K576" s="324" t="str">
        <f>IFERROR(INDEX(Lookup!$G$3:$G$6,MATCH(J576,Lookup!$F$3:$F$6,0)),"")</f>
        <v/>
      </c>
      <c r="L576" s="323"/>
      <c r="M576" s="322"/>
      <c r="N576" s="846">
        <f t="shared" si="84"/>
        <v>0</v>
      </c>
      <c r="O576" s="325">
        <f t="shared" si="85"/>
        <v>0</v>
      </c>
      <c r="P576" s="847">
        <f>IF(I576&lt;INDEX(Lookup!$U$2:$U$10,MATCH($D$48,Lookup!$S$2:$S$10,0)),0,IF(U576="X",0,IFERROR(L576*50,0)))</f>
        <v>0</v>
      </c>
      <c r="Q576" s="326">
        <f>IF(I576&lt;INDEX(Lookup!$U$2:$U$10,MATCH($D$48,Lookup!$S$2:$S$10,0)),0,IF(U576="X",0,IFERROR(P576*K576,0)))</f>
        <v>0</v>
      </c>
      <c r="R576" s="326">
        <v>0</v>
      </c>
      <c r="S576" s="424">
        <v>0</v>
      </c>
      <c r="T576" s="322"/>
      <c r="U576" s="143"/>
      <c r="V576" s="397"/>
      <c r="W576" s="555"/>
      <c r="X576" s="576">
        <f t="shared" si="86"/>
        <v>0</v>
      </c>
      <c r="Y576" s="576">
        <f t="shared" si="87"/>
        <v>0</v>
      </c>
      <c r="Z576" s="576">
        <f t="shared" si="88"/>
        <v>0</v>
      </c>
      <c r="AA576" s="576">
        <f t="shared" si="89"/>
        <v>0</v>
      </c>
      <c r="AB576" s="553"/>
      <c r="AC576" s="553"/>
      <c r="AD576" s="553"/>
      <c r="AE576" s="553"/>
      <c r="AF576" s="553"/>
      <c r="AG576" s="553"/>
      <c r="AH576" s="553"/>
      <c r="AI576" s="397"/>
      <c r="AJ576" s="555"/>
      <c r="AK576" s="576">
        <f t="shared" si="90"/>
        <v>0</v>
      </c>
      <c r="AL576" s="576">
        <f t="shared" si="91"/>
        <v>0</v>
      </c>
      <c r="AM576" s="599"/>
      <c r="AN576" s="599"/>
      <c r="AO576" s="553"/>
      <c r="AP576" s="553"/>
      <c r="AQ576" s="553"/>
      <c r="AR576" s="553"/>
      <c r="AS576" s="397"/>
      <c r="AT576" s="397"/>
      <c r="AU576" s="397"/>
      <c r="AV576" s="397"/>
      <c r="AW576" s="397"/>
      <c r="AX576" s="397"/>
      <c r="AY576" s="397"/>
      <c r="AZ576" s="397"/>
      <c r="BA576" s="397"/>
      <c r="BB576" s="397"/>
      <c r="BC576" s="397"/>
      <c r="BD576" s="553"/>
      <c r="BE576" s="397"/>
      <c r="BF576" s="397"/>
      <c r="BG576" s="397"/>
      <c r="BH576" s="397"/>
    </row>
    <row r="577" spans="2:60" x14ac:dyDescent="0.35">
      <c r="B577" s="319"/>
      <c r="C577" s="147"/>
      <c r="D577" s="147"/>
      <c r="E577" s="320"/>
      <c r="F577" s="321"/>
      <c r="G577" s="149"/>
      <c r="H577" s="148"/>
      <c r="I577" s="148"/>
      <c r="J577" s="322"/>
      <c r="K577" s="324" t="str">
        <f>IFERROR(INDEX(Lookup!$G$3:$G$6,MATCH(J577,Lookup!$F$3:$F$6,0)),"")</f>
        <v/>
      </c>
      <c r="L577" s="323"/>
      <c r="M577" s="322"/>
      <c r="N577" s="846">
        <f t="shared" si="84"/>
        <v>0</v>
      </c>
      <c r="O577" s="325">
        <f t="shared" si="85"/>
        <v>0</v>
      </c>
      <c r="P577" s="847">
        <f>IF(I577&lt;INDEX(Lookup!$U$2:$U$10,MATCH($D$48,Lookup!$S$2:$S$10,0)),0,IF(U577="X",0,IFERROR(L577*50,0)))</f>
        <v>0</v>
      </c>
      <c r="Q577" s="326">
        <f>IF(I577&lt;INDEX(Lookup!$U$2:$U$10,MATCH($D$48,Lookup!$S$2:$S$10,0)),0,IF(U577="X",0,IFERROR(P577*K577,0)))</f>
        <v>0</v>
      </c>
      <c r="R577" s="326">
        <v>0</v>
      </c>
      <c r="S577" s="424">
        <v>0</v>
      </c>
      <c r="T577" s="322"/>
      <c r="U577" s="143"/>
      <c r="V577" s="397"/>
      <c r="W577" s="555"/>
      <c r="X577" s="576">
        <f t="shared" si="86"/>
        <v>0</v>
      </c>
      <c r="Y577" s="576">
        <f t="shared" si="87"/>
        <v>0</v>
      </c>
      <c r="Z577" s="576">
        <f t="shared" si="88"/>
        <v>0</v>
      </c>
      <c r="AA577" s="576">
        <f t="shared" si="89"/>
        <v>0</v>
      </c>
      <c r="AB577" s="553"/>
      <c r="AC577" s="553"/>
      <c r="AD577" s="553"/>
      <c r="AE577" s="553"/>
      <c r="AF577" s="553"/>
      <c r="AG577" s="553"/>
      <c r="AH577" s="553"/>
      <c r="AI577" s="397"/>
      <c r="AJ577" s="555"/>
      <c r="AK577" s="576">
        <f t="shared" si="90"/>
        <v>0</v>
      </c>
      <c r="AL577" s="576">
        <f t="shared" si="91"/>
        <v>0</v>
      </c>
      <c r="AM577" s="599"/>
      <c r="AN577" s="599"/>
      <c r="AO577" s="553"/>
      <c r="AP577" s="553"/>
      <c r="AQ577" s="553"/>
      <c r="AR577" s="553"/>
      <c r="AS577" s="397"/>
      <c r="AT577" s="397"/>
      <c r="AU577" s="397"/>
      <c r="AV577" s="397"/>
      <c r="AW577" s="397"/>
      <c r="AX577" s="397"/>
      <c r="AY577" s="397"/>
      <c r="AZ577" s="397"/>
      <c r="BA577" s="397"/>
      <c r="BB577" s="397"/>
      <c r="BC577" s="397"/>
      <c r="BD577" s="553"/>
      <c r="BE577" s="397"/>
      <c r="BF577" s="397"/>
      <c r="BG577" s="397"/>
      <c r="BH577" s="397"/>
    </row>
    <row r="578" spans="2:60" x14ac:dyDescent="0.35">
      <c r="B578" s="319"/>
      <c r="C578" s="147"/>
      <c r="D578" s="147"/>
      <c r="E578" s="320"/>
      <c r="F578" s="321"/>
      <c r="G578" s="149"/>
      <c r="H578" s="148"/>
      <c r="I578" s="148"/>
      <c r="J578" s="322"/>
      <c r="K578" s="324" t="str">
        <f>IFERROR(INDEX(Lookup!$G$3:$G$6,MATCH(J578,Lookup!$F$3:$F$6,0)),"")</f>
        <v/>
      </c>
      <c r="L578" s="323"/>
      <c r="M578" s="322"/>
      <c r="N578" s="846">
        <f t="shared" si="84"/>
        <v>0</v>
      </c>
      <c r="O578" s="325">
        <f t="shared" si="85"/>
        <v>0</v>
      </c>
      <c r="P578" s="847">
        <f>IF(I578&lt;INDEX(Lookup!$U$2:$U$10,MATCH($D$48,Lookup!$S$2:$S$10,0)),0,IF(U578="X",0,IFERROR(L578*50,0)))</f>
        <v>0</v>
      </c>
      <c r="Q578" s="326">
        <f>IF(I578&lt;INDEX(Lookup!$U$2:$U$10,MATCH($D$48,Lookup!$S$2:$S$10,0)),0,IF(U578="X",0,IFERROR(P578*K578,0)))</f>
        <v>0</v>
      </c>
      <c r="R578" s="326">
        <v>0</v>
      </c>
      <c r="S578" s="424">
        <v>0</v>
      </c>
      <c r="T578" s="322"/>
      <c r="U578" s="143"/>
      <c r="V578" s="397"/>
      <c r="W578" s="555"/>
      <c r="X578" s="576">
        <f t="shared" si="86"/>
        <v>0</v>
      </c>
      <c r="Y578" s="576">
        <f t="shared" si="87"/>
        <v>0</v>
      </c>
      <c r="Z578" s="576">
        <f t="shared" si="88"/>
        <v>0</v>
      </c>
      <c r="AA578" s="576">
        <f t="shared" si="89"/>
        <v>0</v>
      </c>
      <c r="AB578" s="553"/>
      <c r="AC578" s="553"/>
      <c r="AD578" s="553"/>
      <c r="AE578" s="553"/>
      <c r="AF578" s="553"/>
      <c r="AG578" s="553"/>
      <c r="AH578" s="553"/>
      <c r="AI578" s="397"/>
      <c r="AJ578" s="555"/>
      <c r="AK578" s="576">
        <f t="shared" si="90"/>
        <v>0</v>
      </c>
      <c r="AL578" s="576">
        <f t="shared" si="91"/>
        <v>0</v>
      </c>
      <c r="AM578" s="599"/>
      <c r="AN578" s="599"/>
      <c r="AO578" s="553"/>
      <c r="AP578" s="553"/>
      <c r="AQ578" s="553"/>
      <c r="AR578" s="553"/>
      <c r="AS578" s="397"/>
      <c r="AT578" s="397"/>
      <c r="AU578" s="397"/>
      <c r="AV578" s="397"/>
      <c r="AW578" s="397"/>
      <c r="AX578" s="397"/>
      <c r="AY578" s="397"/>
      <c r="AZ578" s="397"/>
      <c r="BA578" s="397"/>
      <c r="BB578" s="397"/>
      <c r="BC578" s="397"/>
      <c r="BD578" s="553"/>
      <c r="BE578" s="397"/>
      <c r="BF578" s="397"/>
      <c r="BG578" s="397"/>
      <c r="BH578" s="397"/>
    </row>
    <row r="579" spans="2:60" x14ac:dyDescent="0.35">
      <c r="B579" s="319"/>
      <c r="C579" s="147"/>
      <c r="D579" s="147"/>
      <c r="E579" s="320"/>
      <c r="F579" s="321"/>
      <c r="G579" s="149"/>
      <c r="H579" s="148"/>
      <c r="I579" s="148"/>
      <c r="J579" s="322"/>
      <c r="K579" s="324" t="str">
        <f>IFERROR(INDEX(Lookup!$G$3:$G$6,MATCH(J579,Lookup!$F$3:$F$6,0)),"")</f>
        <v/>
      </c>
      <c r="L579" s="323"/>
      <c r="M579" s="322"/>
      <c r="N579" s="846">
        <f t="shared" si="84"/>
        <v>0</v>
      </c>
      <c r="O579" s="325">
        <f t="shared" si="85"/>
        <v>0</v>
      </c>
      <c r="P579" s="847">
        <f>IF(I579&lt;INDEX(Lookup!$U$2:$U$10,MATCH($D$48,Lookup!$S$2:$S$10,0)),0,IF(U579="X",0,IFERROR(L579*50,0)))</f>
        <v>0</v>
      </c>
      <c r="Q579" s="326">
        <f>IF(I579&lt;INDEX(Lookup!$U$2:$U$10,MATCH($D$48,Lookup!$S$2:$S$10,0)),0,IF(U579="X",0,IFERROR(P579*K579,0)))</f>
        <v>0</v>
      </c>
      <c r="R579" s="326">
        <v>0</v>
      </c>
      <c r="S579" s="424">
        <v>0</v>
      </c>
      <c r="T579" s="322"/>
      <c r="U579" s="143"/>
      <c r="V579" s="397"/>
      <c r="W579" s="555"/>
      <c r="X579" s="576">
        <f t="shared" si="86"/>
        <v>0</v>
      </c>
      <c r="Y579" s="576">
        <f t="shared" si="87"/>
        <v>0</v>
      </c>
      <c r="Z579" s="576">
        <f t="shared" si="88"/>
        <v>0</v>
      </c>
      <c r="AA579" s="576">
        <f t="shared" si="89"/>
        <v>0</v>
      </c>
      <c r="AB579" s="553"/>
      <c r="AC579" s="553"/>
      <c r="AD579" s="553"/>
      <c r="AE579" s="553"/>
      <c r="AF579" s="553"/>
      <c r="AG579" s="553"/>
      <c r="AH579" s="553"/>
      <c r="AI579" s="397"/>
      <c r="AJ579" s="555"/>
      <c r="AK579" s="576">
        <f t="shared" si="90"/>
        <v>0</v>
      </c>
      <c r="AL579" s="576">
        <f t="shared" si="91"/>
        <v>0</v>
      </c>
      <c r="AM579" s="599"/>
      <c r="AN579" s="599"/>
      <c r="AO579" s="553"/>
      <c r="AP579" s="553"/>
      <c r="AQ579" s="553"/>
      <c r="AR579" s="553"/>
      <c r="AS579" s="397"/>
      <c r="AT579" s="397"/>
      <c r="AU579" s="397"/>
      <c r="AV579" s="397"/>
      <c r="AW579" s="397"/>
      <c r="AX579" s="397"/>
      <c r="AY579" s="397"/>
      <c r="AZ579" s="397"/>
      <c r="BA579" s="397"/>
      <c r="BB579" s="397"/>
      <c r="BC579" s="397"/>
      <c r="BD579" s="553"/>
      <c r="BE579" s="397"/>
      <c r="BF579" s="397"/>
      <c r="BG579" s="397"/>
      <c r="BH579" s="397"/>
    </row>
    <row r="580" spans="2:60" x14ac:dyDescent="0.35">
      <c r="B580" s="319"/>
      <c r="C580" s="147"/>
      <c r="D580" s="147"/>
      <c r="E580" s="320"/>
      <c r="F580" s="321"/>
      <c r="G580" s="149"/>
      <c r="H580" s="148"/>
      <c r="I580" s="148"/>
      <c r="J580" s="322"/>
      <c r="K580" s="324" t="str">
        <f>IFERROR(INDEX(Lookup!$G$3:$G$6,MATCH(J580,Lookup!$F$3:$F$6,0)),"")</f>
        <v/>
      </c>
      <c r="L580" s="323"/>
      <c r="M580" s="322"/>
      <c r="N580" s="846">
        <f t="shared" si="84"/>
        <v>0</v>
      </c>
      <c r="O580" s="325">
        <f t="shared" si="85"/>
        <v>0</v>
      </c>
      <c r="P580" s="847">
        <f>IF(I580&lt;INDEX(Lookup!$U$2:$U$10,MATCH($D$48,Lookup!$S$2:$S$10,0)),0,IF(U580="X",0,IFERROR(L580*50,0)))</f>
        <v>0</v>
      </c>
      <c r="Q580" s="326">
        <f>IF(I580&lt;INDEX(Lookup!$U$2:$U$10,MATCH($D$48,Lookup!$S$2:$S$10,0)),0,IF(U580="X",0,IFERROR(P580*K580,0)))</f>
        <v>0</v>
      </c>
      <c r="R580" s="326">
        <v>0</v>
      </c>
      <c r="S580" s="424">
        <v>0</v>
      </c>
      <c r="T580" s="322"/>
      <c r="U580" s="143"/>
      <c r="V580" s="397"/>
      <c r="W580" s="555"/>
      <c r="X580" s="576">
        <f t="shared" si="86"/>
        <v>0</v>
      </c>
      <c r="Y580" s="576">
        <f t="shared" si="87"/>
        <v>0</v>
      </c>
      <c r="Z580" s="576">
        <f t="shared" si="88"/>
        <v>0</v>
      </c>
      <c r="AA580" s="576">
        <f t="shared" si="89"/>
        <v>0</v>
      </c>
      <c r="AB580" s="553"/>
      <c r="AC580" s="553"/>
      <c r="AD580" s="553"/>
      <c r="AE580" s="553"/>
      <c r="AF580" s="553"/>
      <c r="AG580" s="553"/>
      <c r="AH580" s="553"/>
      <c r="AI580" s="397"/>
      <c r="AJ580" s="555"/>
      <c r="AK580" s="576">
        <f t="shared" si="90"/>
        <v>0</v>
      </c>
      <c r="AL580" s="576">
        <f t="shared" si="91"/>
        <v>0</v>
      </c>
      <c r="AM580" s="599"/>
      <c r="AN580" s="599"/>
      <c r="AO580" s="553"/>
      <c r="AP580" s="553"/>
      <c r="AQ580" s="553"/>
      <c r="AR580" s="553"/>
      <c r="AS580" s="397"/>
      <c r="AT580" s="397"/>
      <c r="AU580" s="397"/>
      <c r="AV580" s="397"/>
      <c r="AW580" s="397"/>
      <c r="AX580" s="397"/>
      <c r="AY580" s="397"/>
      <c r="AZ580" s="397"/>
      <c r="BA580" s="397"/>
      <c r="BB580" s="397"/>
      <c r="BC580" s="397"/>
      <c r="BD580" s="553"/>
      <c r="BE580" s="397"/>
      <c r="BF580" s="397"/>
      <c r="BG580" s="397"/>
      <c r="BH580" s="397"/>
    </row>
    <row r="581" spans="2:60" x14ac:dyDescent="0.35">
      <c r="B581" s="319"/>
      <c r="C581" s="147"/>
      <c r="D581" s="147"/>
      <c r="E581" s="320"/>
      <c r="F581" s="321"/>
      <c r="G581" s="149"/>
      <c r="H581" s="148"/>
      <c r="I581" s="148"/>
      <c r="J581" s="322"/>
      <c r="K581" s="324" t="str">
        <f>IFERROR(INDEX(Lookup!$G$3:$G$6,MATCH(J581,Lookup!$F$3:$F$6,0)),"")</f>
        <v/>
      </c>
      <c r="L581" s="323"/>
      <c r="M581" s="322"/>
      <c r="N581" s="846">
        <f t="shared" si="84"/>
        <v>0</v>
      </c>
      <c r="O581" s="325">
        <f t="shared" si="85"/>
        <v>0</v>
      </c>
      <c r="P581" s="847">
        <f>IF(I581&lt;INDEX(Lookup!$U$2:$U$10,MATCH($D$48,Lookup!$S$2:$S$10,0)),0,IF(U581="X",0,IFERROR(L581*50,0)))</f>
        <v>0</v>
      </c>
      <c r="Q581" s="326">
        <f>IF(I581&lt;INDEX(Lookup!$U$2:$U$10,MATCH($D$48,Lookup!$S$2:$S$10,0)),0,IF(U581="X",0,IFERROR(P581*K581,0)))</f>
        <v>0</v>
      </c>
      <c r="R581" s="326">
        <v>0</v>
      </c>
      <c r="S581" s="424">
        <v>0</v>
      </c>
      <c r="T581" s="322"/>
      <c r="U581" s="143"/>
      <c r="V581" s="397"/>
      <c r="W581" s="555"/>
      <c r="X581" s="576">
        <f t="shared" si="86"/>
        <v>0</v>
      </c>
      <c r="Y581" s="576">
        <f t="shared" si="87"/>
        <v>0</v>
      </c>
      <c r="Z581" s="576">
        <f t="shared" si="88"/>
        <v>0</v>
      </c>
      <c r="AA581" s="576">
        <f t="shared" si="89"/>
        <v>0</v>
      </c>
      <c r="AB581" s="553"/>
      <c r="AC581" s="553"/>
      <c r="AD581" s="553"/>
      <c r="AE581" s="553"/>
      <c r="AF581" s="553"/>
      <c r="AG581" s="553"/>
      <c r="AH581" s="553"/>
      <c r="AI581" s="397"/>
      <c r="AJ581" s="555"/>
      <c r="AK581" s="576">
        <f t="shared" si="90"/>
        <v>0</v>
      </c>
      <c r="AL581" s="576">
        <f t="shared" si="91"/>
        <v>0</v>
      </c>
      <c r="AM581" s="599"/>
      <c r="AN581" s="599"/>
      <c r="AO581" s="553"/>
      <c r="AP581" s="553"/>
      <c r="AQ581" s="553"/>
      <c r="AR581" s="553"/>
      <c r="AS581" s="397"/>
      <c r="AT581" s="397"/>
      <c r="AU581" s="397"/>
      <c r="AV581" s="397"/>
      <c r="AW581" s="397"/>
      <c r="AX581" s="397"/>
      <c r="AY581" s="397"/>
      <c r="AZ581" s="397"/>
      <c r="BA581" s="397"/>
      <c r="BB581" s="397"/>
      <c r="BC581" s="397"/>
      <c r="BD581" s="553"/>
      <c r="BE581" s="397"/>
      <c r="BF581" s="397"/>
      <c r="BG581" s="397"/>
      <c r="BH581" s="397"/>
    </row>
    <row r="582" spans="2:60" x14ac:dyDescent="0.35">
      <c r="B582" s="319"/>
      <c r="C582" s="147"/>
      <c r="D582" s="147"/>
      <c r="E582" s="320"/>
      <c r="F582" s="321"/>
      <c r="G582" s="149"/>
      <c r="H582" s="148"/>
      <c r="I582" s="148"/>
      <c r="J582" s="322"/>
      <c r="K582" s="324" t="str">
        <f>IFERROR(INDEX(Lookup!$G$3:$G$6,MATCH(J582,Lookup!$F$3:$F$6,0)),"")</f>
        <v/>
      </c>
      <c r="L582" s="323"/>
      <c r="M582" s="322"/>
      <c r="N582" s="846">
        <f t="shared" si="84"/>
        <v>0</v>
      </c>
      <c r="O582" s="325">
        <f t="shared" si="85"/>
        <v>0</v>
      </c>
      <c r="P582" s="847">
        <f>IF(I582&lt;INDEX(Lookup!$U$2:$U$10,MATCH($D$48,Lookup!$S$2:$S$10,0)),0,IF(U582="X",0,IFERROR(L582*50,0)))</f>
        <v>0</v>
      </c>
      <c r="Q582" s="326">
        <f>IF(I582&lt;INDEX(Lookup!$U$2:$U$10,MATCH($D$48,Lookup!$S$2:$S$10,0)),0,IF(U582="X",0,IFERROR(P582*K582,0)))</f>
        <v>0</v>
      </c>
      <c r="R582" s="326">
        <v>0</v>
      </c>
      <c r="S582" s="424">
        <v>0</v>
      </c>
      <c r="T582" s="322"/>
      <c r="U582" s="143"/>
      <c r="V582" s="397"/>
      <c r="W582" s="555"/>
      <c r="X582" s="576">
        <f t="shared" si="86"/>
        <v>0</v>
      </c>
      <c r="Y582" s="576">
        <f t="shared" si="87"/>
        <v>0</v>
      </c>
      <c r="Z582" s="576">
        <f t="shared" si="88"/>
        <v>0</v>
      </c>
      <c r="AA582" s="576">
        <f t="shared" si="89"/>
        <v>0</v>
      </c>
      <c r="AB582" s="553"/>
      <c r="AC582" s="553"/>
      <c r="AD582" s="553"/>
      <c r="AE582" s="553"/>
      <c r="AF582" s="553"/>
      <c r="AG582" s="553"/>
      <c r="AH582" s="553"/>
      <c r="AI582" s="397"/>
      <c r="AJ582" s="555"/>
      <c r="AK582" s="576">
        <f t="shared" si="90"/>
        <v>0</v>
      </c>
      <c r="AL582" s="576">
        <f t="shared" si="91"/>
        <v>0</v>
      </c>
      <c r="AM582" s="599"/>
      <c r="AN582" s="599"/>
      <c r="AO582" s="553"/>
      <c r="AP582" s="553"/>
      <c r="AQ582" s="553"/>
      <c r="AR582" s="553"/>
      <c r="AS582" s="397"/>
      <c r="AT582" s="397"/>
      <c r="AU582" s="397"/>
      <c r="AV582" s="397"/>
      <c r="AW582" s="397"/>
      <c r="AX582" s="397"/>
      <c r="AY582" s="397"/>
      <c r="AZ582" s="397"/>
      <c r="BA582" s="397"/>
      <c r="BB582" s="397"/>
      <c r="BC582" s="397"/>
      <c r="BD582" s="553"/>
      <c r="BE582" s="397"/>
      <c r="BF582" s="397"/>
      <c r="BG582" s="397"/>
      <c r="BH582" s="397"/>
    </row>
    <row r="583" spans="2:60" x14ac:dyDescent="0.35">
      <c r="B583" s="319"/>
      <c r="C583" s="147"/>
      <c r="D583" s="147"/>
      <c r="E583" s="320"/>
      <c r="F583" s="321"/>
      <c r="G583" s="149"/>
      <c r="H583" s="148"/>
      <c r="I583" s="148"/>
      <c r="J583" s="322"/>
      <c r="K583" s="324" t="str">
        <f>IFERROR(INDEX(Lookup!$G$3:$G$6,MATCH(J583,Lookup!$F$3:$F$6,0)),"")</f>
        <v/>
      </c>
      <c r="L583" s="323"/>
      <c r="M583" s="322"/>
      <c r="N583" s="846">
        <f t="shared" si="84"/>
        <v>0</v>
      </c>
      <c r="O583" s="325">
        <f t="shared" si="85"/>
        <v>0</v>
      </c>
      <c r="P583" s="847">
        <f>IF(I583&lt;INDEX(Lookup!$U$2:$U$10,MATCH($D$48,Lookup!$S$2:$S$10,0)),0,IF(U583="X",0,IFERROR(L583*50,0)))</f>
        <v>0</v>
      </c>
      <c r="Q583" s="326">
        <f>IF(I583&lt;INDEX(Lookup!$U$2:$U$10,MATCH($D$48,Lookup!$S$2:$S$10,0)),0,IF(U583="X",0,IFERROR(P583*K583,0)))</f>
        <v>0</v>
      </c>
      <c r="R583" s="326">
        <v>0</v>
      </c>
      <c r="S583" s="424">
        <v>0</v>
      </c>
      <c r="T583" s="322"/>
      <c r="U583" s="143"/>
      <c r="V583" s="397"/>
      <c r="W583" s="555"/>
      <c r="X583" s="576">
        <f t="shared" si="86"/>
        <v>0</v>
      </c>
      <c r="Y583" s="576">
        <f t="shared" si="87"/>
        <v>0</v>
      </c>
      <c r="Z583" s="576">
        <f t="shared" si="88"/>
        <v>0</v>
      </c>
      <c r="AA583" s="576">
        <f t="shared" si="89"/>
        <v>0</v>
      </c>
      <c r="AB583" s="553"/>
      <c r="AC583" s="553"/>
      <c r="AD583" s="553"/>
      <c r="AE583" s="553"/>
      <c r="AF583" s="553"/>
      <c r="AG583" s="553"/>
      <c r="AH583" s="553"/>
      <c r="AI583" s="397"/>
      <c r="AJ583" s="555"/>
      <c r="AK583" s="576">
        <f t="shared" si="90"/>
        <v>0</v>
      </c>
      <c r="AL583" s="576">
        <f t="shared" si="91"/>
        <v>0</v>
      </c>
      <c r="AM583" s="599"/>
      <c r="AN583" s="599"/>
      <c r="AO583" s="553"/>
      <c r="AP583" s="553"/>
      <c r="AQ583" s="553"/>
      <c r="AR583" s="553"/>
      <c r="AS583" s="397"/>
      <c r="AT583" s="397"/>
      <c r="AU583" s="397"/>
      <c r="AV583" s="397"/>
      <c r="AW583" s="397"/>
      <c r="AX583" s="397"/>
      <c r="AY583" s="397"/>
      <c r="AZ583" s="397"/>
      <c r="BA583" s="397"/>
      <c r="BB583" s="397"/>
      <c r="BC583" s="397"/>
      <c r="BD583" s="553"/>
      <c r="BE583" s="397"/>
      <c r="BF583" s="397"/>
      <c r="BG583" s="397"/>
      <c r="BH583" s="397"/>
    </row>
    <row r="584" spans="2:60" x14ac:dyDescent="0.35">
      <c r="B584" s="319"/>
      <c r="C584" s="147"/>
      <c r="D584" s="147"/>
      <c r="E584" s="320"/>
      <c r="F584" s="321"/>
      <c r="G584" s="149"/>
      <c r="H584" s="148"/>
      <c r="I584" s="148"/>
      <c r="J584" s="322"/>
      <c r="K584" s="324" t="str">
        <f>IFERROR(INDEX(Lookup!$G$3:$G$6,MATCH(J584,Lookup!$F$3:$F$6,0)),"")</f>
        <v/>
      </c>
      <c r="L584" s="323"/>
      <c r="M584" s="322"/>
      <c r="N584" s="846">
        <f t="shared" si="84"/>
        <v>0</v>
      </c>
      <c r="O584" s="325">
        <f t="shared" si="85"/>
        <v>0</v>
      </c>
      <c r="P584" s="847">
        <f>IF(I584&lt;INDEX(Lookup!$U$2:$U$10,MATCH($D$48,Lookup!$S$2:$S$10,0)),0,IF(U584="X",0,IFERROR(L584*50,0)))</f>
        <v>0</v>
      </c>
      <c r="Q584" s="326">
        <f>IF(I584&lt;INDEX(Lookup!$U$2:$U$10,MATCH($D$48,Lookup!$S$2:$S$10,0)),0,IF(U584="X",0,IFERROR(P584*K584,0)))</f>
        <v>0</v>
      </c>
      <c r="R584" s="326">
        <v>0</v>
      </c>
      <c r="S584" s="424">
        <v>0</v>
      </c>
      <c r="T584" s="322"/>
      <c r="U584" s="143"/>
      <c r="V584" s="397"/>
      <c r="W584" s="555"/>
      <c r="X584" s="576">
        <f t="shared" si="86"/>
        <v>0</v>
      </c>
      <c r="Y584" s="576">
        <f t="shared" si="87"/>
        <v>0</v>
      </c>
      <c r="Z584" s="576">
        <f t="shared" si="88"/>
        <v>0</v>
      </c>
      <c r="AA584" s="576">
        <f t="shared" si="89"/>
        <v>0</v>
      </c>
      <c r="AB584" s="553"/>
      <c r="AC584" s="553"/>
      <c r="AD584" s="553"/>
      <c r="AE584" s="553"/>
      <c r="AF584" s="553"/>
      <c r="AG584" s="553"/>
      <c r="AH584" s="553"/>
      <c r="AI584" s="397"/>
      <c r="AJ584" s="555"/>
      <c r="AK584" s="576">
        <f t="shared" si="90"/>
        <v>0</v>
      </c>
      <c r="AL584" s="576">
        <f t="shared" si="91"/>
        <v>0</v>
      </c>
      <c r="AM584" s="599"/>
      <c r="AN584" s="599"/>
      <c r="AO584" s="553"/>
      <c r="AP584" s="553"/>
      <c r="AQ584" s="553"/>
      <c r="AR584" s="553"/>
      <c r="AS584" s="397"/>
      <c r="AT584" s="397"/>
      <c r="AU584" s="397"/>
      <c r="AV584" s="397"/>
      <c r="AW584" s="397"/>
      <c r="AX584" s="397"/>
      <c r="AY584" s="397"/>
      <c r="AZ584" s="397"/>
      <c r="BA584" s="397"/>
      <c r="BB584" s="397"/>
      <c r="BC584" s="397"/>
      <c r="BD584" s="553"/>
      <c r="BE584" s="397"/>
      <c r="BF584" s="397"/>
      <c r="BG584" s="397"/>
      <c r="BH584" s="397"/>
    </row>
    <row r="585" spans="2:60" x14ac:dyDescent="0.35">
      <c r="B585" s="319"/>
      <c r="C585" s="147"/>
      <c r="D585" s="147"/>
      <c r="E585" s="320"/>
      <c r="F585" s="321"/>
      <c r="G585" s="149"/>
      <c r="H585" s="148"/>
      <c r="I585" s="148"/>
      <c r="J585" s="322"/>
      <c r="K585" s="324" t="str">
        <f>IFERROR(INDEX(Lookup!$G$3:$G$6,MATCH(J585,Lookup!$F$3:$F$6,0)),"")</f>
        <v/>
      </c>
      <c r="L585" s="323"/>
      <c r="M585" s="322"/>
      <c r="N585" s="846">
        <f t="shared" si="84"/>
        <v>0</v>
      </c>
      <c r="O585" s="325">
        <f t="shared" si="85"/>
        <v>0</v>
      </c>
      <c r="P585" s="847">
        <f>IF(I585&lt;INDEX(Lookup!$U$2:$U$10,MATCH($D$48,Lookup!$S$2:$S$10,0)),0,IF(U585="X",0,IFERROR(L585*50,0)))</f>
        <v>0</v>
      </c>
      <c r="Q585" s="326">
        <f>IF(I585&lt;INDEX(Lookup!$U$2:$U$10,MATCH($D$48,Lookup!$S$2:$S$10,0)),0,IF(U585="X",0,IFERROR(P585*K585,0)))</f>
        <v>0</v>
      </c>
      <c r="R585" s="326">
        <v>0</v>
      </c>
      <c r="S585" s="424">
        <v>0</v>
      </c>
      <c r="T585" s="322"/>
      <c r="U585" s="143"/>
      <c r="V585" s="397"/>
      <c r="W585" s="555"/>
      <c r="X585" s="576">
        <f t="shared" si="86"/>
        <v>0</v>
      </c>
      <c r="Y585" s="576">
        <f t="shared" si="87"/>
        <v>0</v>
      </c>
      <c r="Z585" s="576">
        <f t="shared" si="88"/>
        <v>0</v>
      </c>
      <c r="AA585" s="576">
        <f t="shared" si="89"/>
        <v>0</v>
      </c>
      <c r="AB585" s="553"/>
      <c r="AC585" s="553"/>
      <c r="AD585" s="553"/>
      <c r="AE585" s="553"/>
      <c r="AF585" s="553"/>
      <c r="AG585" s="553"/>
      <c r="AH585" s="553"/>
      <c r="AI585" s="397"/>
      <c r="AJ585" s="555"/>
      <c r="AK585" s="576">
        <f t="shared" si="90"/>
        <v>0</v>
      </c>
      <c r="AL585" s="576">
        <f t="shared" si="91"/>
        <v>0</v>
      </c>
      <c r="AM585" s="599"/>
      <c r="AN585" s="599"/>
      <c r="AO585" s="553"/>
      <c r="AP585" s="553"/>
      <c r="AQ585" s="553"/>
      <c r="AR585" s="553"/>
      <c r="AS585" s="397"/>
      <c r="AT585" s="397"/>
      <c r="AU585" s="397"/>
      <c r="AV585" s="397"/>
      <c r="AW585" s="397"/>
      <c r="AX585" s="397"/>
      <c r="AY585" s="397"/>
      <c r="AZ585" s="397"/>
      <c r="BA585" s="397"/>
      <c r="BB585" s="397"/>
      <c r="BC585" s="397"/>
      <c r="BD585" s="553"/>
      <c r="BE585" s="397"/>
      <c r="BF585" s="397"/>
      <c r="BG585" s="397"/>
      <c r="BH585" s="397"/>
    </row>
    <row r="586" spans="2:60" x14ac:dyDescent="0.35">
      <c r="B586" s="319"/>
      <c r="C586" s="147"/>
      <c r="D586" s="147"/>
      <c r="E586" s="320"/>
      <c r="F586" s="321"/>
      <c r="G586" s="149"/>
      <c r="H586" s="148"/>
      <c r="I586" s="148"/>
      <c r="J586" s="322"/>
      <c r="K586" s="324" t="str">
        <f>IFERROR(INDEX(Lookup!$G$3:$G$6,MATCH(J586,Lookup!$F$3:$F$6,0)),"")</f>
        <v/>
      </c>
      <c r="L586" s="323"/>
      <c r="M586" s="322"/>
      <c r="N586" s="846">
        <f t="shared" si="84"/>
        <v>0</v>
      </c>
      <c r="O586" s="325">
        <f t="shared" si="85"/>
        <v>0</v>
      </c>
      <c r="P586" s="847">
        <f>IF(I586&lt;INDEX(Lookup!$U$2:$U$10,MATCH($D$48,Lookup!$S$2:$S$10,0)),0,IF(U586="X",0,IFERROR(L586*50,0)))</f>
        <v>0</v>
      </c>
      <c r="Q586" s="326">
        <f>IF(I586&lt;INDEX(Lookup!$U$2:$U$10,MATCH($D$48,Lookup!$S$2:$S$10,0)),0,IF(U586="X",0,IFERROR(P586*K586,0)))</f>
        <v>0</v>
      </c>
      <c r="R586" s="326">
        <v>0</v>
      </c>
      <c r="S586" s="424">
        <v>0</v>
      </c>
      <c r="T586" s="322"/>
      <c r="U586" s="143"/>
      <c r="V586" s="397"/>
      <c r="W586" s="555"/>
      <c r="X586" s="576">
        <f t="shared" si="86"/>
        <v>0</v>
      </c>
      <c r="Y586" s="576">
        <f t="shared" si="87"/>
        <v>0</v>
      </c>
      <c r="Z586" s="576">
        <f t="shared" si="88"/>
        <v>0</v>
      </c>
      <c r="AA586" s="576">
        <f t="shared" si="89"/>
        <v>0</v>
      </c>
      <c r="AB586" s="553"/>
      <c r="AC586" s="553"/>
      <c r="AD586" s="553"/>
      <c r="AE586" s="553"/>
      <c r="AF586" s="553"/>
      <c r="AG586" s="553"/>
      <c r="AH586" s="553"/>
      <c r="AI586" s="397"/>
      <c r="AJ586" s="555"/>
      <c r="AK586" s="576">
        <f t="shared" si="90"/>
        <v>0</v>
      </c>
      <c r="AL586" s="576">
        <f t="shared" si="91"/>
        <v>0</v>
      </c>
      <c r="AM586" s="599"/>
      <c r="AN586" s="599"/>
      <c r="AO586" s="553"/>
      <c r="AP586" s="553"/>
      <c r="AQ586" s="553"/>
      <c r="AR586" s="553"/>
      <c r="AS586" s="397"/>
      <c r="AT586" s="397"/>
      <c r="AU586" s="397"/>
      <c r="AV586" s="397"/>
      <c r="AW586" s="397"/>
      <c r="AX586" s="397"/>
      <c r="AY586" s="397"/>
      <c r="AZ586" s="397"/>
      <c r="BA586" s="397"/>
      <c r="BB586" s="397"/>
      <c r="BC586" s="397"/>
      <c r="BD586" s="553"/>
      <c r="BE586" s="397"/>
      <c r="BF586" s="397"/>
      <c r="BG586" s="397"/>
      <c r="BH586" s="397"/>
    </row>
    <row r="587" spans="2:60" x14ac:dyDescent="0.35">
      <c r="B587" s="319"/>
      <c r="C587" s="147"/>
      <c r="D587" s="147"/>
      <c r="E587" s="320"/>
      <c r="F587" s="321"/>
      <c r="G587" s="149"/>
      <c r="H587" s="148"/>
      <c r="I587" s="148"/>
      <c r="J587" s="322"/>
      <c r="K587" s="324" t="str">
        <f>IFERROR(INDEX(Lookup!$G$3:$G$6,MATCH(J587,Lookup!$F$3:$F$6,0)),"")</f>
        <v/>
      </c>
      <c r="L587" s="323"/>
      <c r="M587" s="322"/>
      <c r="N587" s="846">
        <f t="shared" si="84"/>
        <v>0</v>
      </c>
      <c r="O587" s="325">
        <f t="shared" si="85"/>
        <v>0</v>
      </c>
      <c r="P587" s="847">
        <f>IF(I587&lt;INDEX(Lookup!$U$2:$U$10,MATCH($D$48,Lookup!$S$2:$S$10,0)),0,IF(U587="X",0,IFERROR(L587*50,0)))</f>
        <v>0</v>
      </c>
      <c r="Q587" s="326">
        <f>IF(I587&lt;INDEX(Lookup!$U$2:$U$10,MATCH($D$48,Lookup!$S$2:$S$10,0)),0,IF(U587="X",0,IFERROR(P587*K587,0)))</f>
        <v>0</v>
      </c>
      <c r="R587" s="326">
        <v>0</v>
      </c>
      <c r="S587" s="424">
        <v>0</v>
      </c>
      <c r="T587" s="322"/>
      <c r="U587" s="143"/>
      <c r="V587" s="397"/>
      <c r="W587" s="555"/>
      <c r="X587" s="576">
        <f t="shared" si="86"/>
        <v>0</v>
      </c>
      <c r="Y587" s="576">
        <f t="shared" si="87"/>
        <v>0</v>
      </c>
      <c r="Z587" s="576">
        <f t="shared" si="88"/>
        <v>0</v>
      </c>
      <c r="AA587" s="576">
        <f t="shared" si="89"/>
        <v>0</v>
      </c>
      <c r="AB587" s="553"/>
      <c r="AC587" s="553"/>
      <c r="AD587" s="553"/>
      <c r="AE587" s="553"/>
      <c r="AF587" s="553"/>
      <c r="AG587" s="553"/>
      <c r="AH587" s="553"/>
      <c r="AI587" s="397"/>
      <c r="AJ587" s="555"/>
      <c r="AK587" s="576">
        <f t="shared" si="90"/>
        <v>0</v>
      </c>
      <c r="AL587" s="576">
        <f t="shared" si="91"/>
        <v>0</v>
      </c>
      <c r="AM587" s="599"/>
      <c r="AN587" s="599"/>
      <c r="AO587" s="553"/>
      <c r="AP587" s="553"/>
      <c r="AQ587" s="553"/>
      <c r="AR587" s="553"/>
      <c r="AS587" s="397"/>
      <c r="AT587" s="397"/>
      <c r="AU587" s="397"/>
      <c r="AV587" s="397"/>
      <c r="AW587" s="397"/>
      <c r="AX587" s="397"/>
      <c r="AY587" s="397"/>
      <c r="AZ587" s="397"/>
      <c r="BA587" s="397"/>
      <c r="BB587" s="397"/>
      <c r="BC587" s="397"/>
      <c r="BD587" s="553"/>
      <c r="BE587" s="397"/>
      <c r="BF587" s="397"/>
      <c r="BG587" s="397"/>
      <c r="BH587" s="397"/>
    </row>
    <row r="588" spans="2:60" x14ac:dyDescent="0.35">
      <c r="B588" s="319"/>
      <c r="C588" s="147"/>
      <c r="D588" s="147"/>
      <c r="E588" s="320"/>
      <c r="F588" s="321"/>
      <c r="G588" s="149"/>
      <c r="H588" s="148"/>
      <c r="I588" s="148"/>
      <c r="J588" s="322"/>
      <c r="K588" s="324" t="str">
        <f>IFERROR(INDEX(Lookup!$G$3:$G$6,MATCH(J588,Lookup!$F$3:$F$6,0)),"")</f>
        <v/>
      </c>
      <c r="L588" s="323"/>
      <c r="M588" s="322"/>
      <c r="N588" s="846">
        <f t="shared" si="84"/>
        <v>0</v>
      </c>
      <c r="O588" s="325">
        <f t="shared" si="85"/>
        <v>0</v>
      </c>
      <c r="P588" s="847">
        <f>IF(I588&lt;INDEX(Lookup!$U$2:$U$10,MATCH($D$48,Lookup!$S$2:$S$10,0)),0,IF(U588="X",0,IFERROR(L588*50,0)))</f>
        <v>0</v>
      </c>
      <c r="Q588" s="326">
        <f>IF(I588&lt;INDEX(Lookup!$U$2:$U$10,MATCH($D$48,Lookup!$S$2:$S$10,0)),0,IF(U588="X",0,IFERROR(P588*K588,0)))</f>
        <v>0</v>
      </c>
      <c r="R588" s="326">
        <v>0</v>
      </c>
      <c r="S588" s="424">
        <v>0</v>
      </c>
      <c r="T588" s="322"/>
      <c r="U588" s="143"/>
      <c r="V588" s="397"/>
      <c r="W588" s="555"/>
      <c r="X588" s="576">
        <f t="shared" si="86"/>
        <v>0</v>
      </c>
      <c r="Y588" s="576">
        <f t="shared" si="87"/>
        <v>0</v>
      </c>
      <c r="Z588" s="576">
        <f t="shared" si="88"/>
        <v>0</v>
      </c>
      <c r="AA588" s="576">
        <f t="shared" si="89"/>
        <v>0</v>
      </c>
      <c r="AB588" s="553"/>
      <c r="AC588" s="553"/>
      <c r="AD588" s="553"/>
      <c r="AE588" s="553"/>
      <c r="AF588" s="553"/>
      <c r="AG588" s="553"/>
      <c r="AH588" s="553"/>
      <c r="AI588" s="397"/>
      <c r="AJ588" s="555"/>
      <c r="AK588" s="576">
        <f t="shared" si="90"/>
        <v>0</v>
      </c>
      <c r="AL588" s="576">
        <f t="shared" si="91"/>
        <v>0</v>
      </c>
      <c r="AM588" s="599"/>
      <c r="AN588" s="599"/>
      <c r="AO588" s="553"/>
      <c r="AP588" s="553"/>
      <c r="AQ588" s="553"/>
      <c r="AR588" s="553"/>
      <c r="AS588" s="397"/>
      <c r="AT588" s="397"/>
      <c r="AU588" s="397"/>
      <c r="AV588" s="397"/>
      <c r="AW588" s="397"/>
      <c r="AX588" s="397"/>
      <c r="AY588" s="397"/>
      <c r="AZ588" s="397"/>
      <c r="BA588" s="397"/>
      <c r="BB588" s="397"/>
      <c r="BC588" s="397"/>
      <c r="BD588" s="553"/>
      <c r="BE588" s="397"/>
      <c r="BF588" s="397"/>
      <c r="BG588" s="397"/>
      <c r="BH588" s="397"/>
    </row>
    <row r="589" spans="2:60" x14ac:dyDescent="0.35">
      <c r="B589" s="319"/>
      <c r="C589" s="147"/>
      <c r="D589" s="147"/>
      <c r="E589" s="320"/>
      <c r="F589" s="321"/>
      <c r="G589" s="149"/>
      <c r="H589" s="148"/>
      <c r="I589" s="148"/>
      <c r="J589" s="322"/>
      <c r="K589" s="324" t="str">
        <f>IFERROR(INDEX(Lookup!$G$3:$G$6,MATCH(J589,Lookup!$F$3:$F$6,0)),"")</f>
        <v/>
      </c>
      <c r="L589" s="323"/>
      <c r="M589" s="322"/>
      <c r="N589" s="846">
        <f t="shared" si="84"/>
        <v>0</v>
      </c>
      <c r="O589" s="325">
        <f t="shared" si="85"/>
        <v>0</v>
      </c>
      <c r="P589" s="847">
        <f>IF(I589&lt;INDEX(Lookup!$U$2:$U$10,MATCH($D$48,Lookup!$S$2:$S$10,0)),0,IF(U589="X",0,IFERROR(L589*50,0)))</f>
        <v>0</v>
      </c>
      <c r="Q589" s="326">
        <f>IF(I589&lt;INDEX(Lookup!$U$2:$U$10,MATCH($D$48,Lookup!$S$2:$S$10,0)),0,IF(U589="X",0,IFERROR(P589*K589,0)))</f>
        <v>0</v>
      </c>
      <c r="R589" s="326">
        <v>0</v>
      </c>
      <c r="S589" s="424">
        <v>0</v>
      </c>
      <c r="T589" s="322"/>
      <c r="U589" s="143"/>
      <c r="V589" s="397"/>
      <c r="W589" s="555"/>
      <c r="X589" s="576">
        <f t="shared" si="86"/>
        <v>0</v>
      </c>
      <c r="Y589" s="576">
        <f t="shared" si="87"/>
        <v>0</v>
      </c>
      <c r="Z589" s="576">
        <f t="shared" si="88"/>
        <v>0</v>
      </c>
      <c r="AA589" s="576">
        <f t="shared" si="89"/>
        <v>0</v>
      </c>
      <c r="AB589" s="553"/>
      <c r="AC589" s="553"/>
      <c r="AD589" s="553"/>
      <c r="AE589" s="553"/>
      <c r="AF589" s="553"/>
      <c r="AG589" s="553"/>
      <c r="AH589" s="553"/>
      <c r="AI589" s="397"/>
      <c r="AJ589" s="555"/>
      <c r="AK589" s="576">
        <f t="shared" si="90"/>
        <v>0</v>
      </c>
      <c r="AL589" s="576">
        <f t="shared" si="91"/>
        <v>0</v>
      </c>
      <c r="AM589" s="599"/>
      <c r="AN589" s="599"/>
      <c r="AO589" s="553"/>
      <c r="AP589" s="553"/>
      <c r="AQ589" s="553"/>
      <c r="AR589" s="553"/>
      <c r="AS589" s="397"/>
      <c r="AT589" s="397"/>
      <c r="AU589" s="397"/>
      <c r="AV589" s="397"/>
      <c r="AW589" s="397"/>
      <c r="AX589" s="397"/>
      <c r="AY589" s="397"/>
      <c r="AZ589" s="397"/>
      <c r="BA589" s="397"/>
      <c r="BB589" s="397"/>
      <c r="BC589" s="397"/>
      <c r="BD589" s="553"/>
      <c r="BE589" s="397"/>
      <c r="BF589" s="397"/>
      <c r="BG589" s="397"/>
      <c r="BH589" s="397"/>
    </row>
    <row r="590" spans="2:60" x14ac:dyDescent="0.35">
      <c r="B590" s="319"/>
      <c r="C590" s="147"/>
      <c r="D590" s="147"/>
      <c r="E590" s="320"/>
      <c r="F590" s="321"/>
      <c r="G590" s="149"/>
      <c r="H590" s="148"/>
      <c r="I590" s="148"/>
      <c r="J590" s="322"/>
      <c r="K590" s="324" t="str">
        <f>IFERROR(INDEX(Lookup!$G$3:$G$6,MATCH(J590,Lookup!$F$3:$F$6,0)),"")</f>
        <v/>
      </c>
      <c r="L590" s="323"/>
      <c r="M590" s="322"/>
      <c r="N590" s="846">
        <f t="shared" si="84"/>
        <v>0</v>
      </c>
      <c r="O590" s="325">
        <f t="shared" si="85"/>
        <v>0</v>
      </c>
      <c r="P590" s="847">
        <f>IF(I590&lt;INDEX(Lookup!$U$2:$U$10,MATCH($D$48,Lookup!$S$2:$S$10,0)),0,IF(U590="X",0,IFERROR(L590*50,0)))</f>
        <v>0</v>
      </c>
      <c r="Q590" s="326">
        <f>IF(I590&lt;INDEX(Lookup!$U$2:$U$10,MATCH($D$48,Lookup!$S$2:$S$10,0)),0,IF(U590="X",0,IFERROR(P590*K590,0)))</f>
        <v>0</v>
      </c>
      <c r="R590" s="326">
        <v>0</v>
      </c>
      <c r="S590" s="424">
        <v>0</v>
      </c>
      <c r="T590" s="322"/>
      <c r="U590" s="143"/>
      <c r="V590" s="397"/>
      <c r="W590" s="555"/>
      <c r="X590" s="576">
        <f t="shared" si="86"/>
        <v>0</v>
      </c>
      <c r="Y590" s="576">
        <f t="shared" si="87"/>
        <v>0</v>
      </c>
      <c r="Z590" s="576">
        <f t="shared" si="88"/>
        <v>0</v>
      </c>
      <c r="AA590" s="576">
        <f t="shared" si="89"/>
        <v>0</v>
      </c>
      <c r="AB590" s="553"/>
      <c r="AC590" s="553"/>
      <c r="AD590" s="553"/>
      <c r="AE590" s="553"/>
      <c r="AF590" s="553"/>
      <c r="AG590" s="553"/>
      <c r="AH590" s="553"/>
      <c r="AI590" s="397"/>
      <c r="AJ590" s="555"/>
      <c r="AK590" s="576">
        <f t="shared" si="90"/>
        <v>0</v>
      </c>
      <c r="AL590" s="576">
        <f t="shared" si="91"/>
        <v>0</v>
      </c>
      <c r="AM590" s="599"/>
      <c r="AN590" s="599"/>
      <c r="AO590" s="553"/>
      <c r="AP590" s="553"/>
      <c r="AQ590" s="553"/>
      <c r="AR590" s="553"/>
      <c r="AS590" s="397"/>
      <c r="AT590" s="397"/>
      <c r="AU590" s="397"/>
      <c r="AV590" s="397"/>
      <c r="AW590" s="397"/>
      <c r="AX590" s="397"/>
      <c r="AY590" s="397"/>
      <c r="AZ590" s="397"/>
      <c r="BA590" s="397"/>
      <c r="BB590" s="397"/>
      <c r="BC590" s="397"/>
      <c r="BD590" s="553"/>
      <c r="BE590" s="397"/>
      <c r="BF590" s="397"/>
      <c r="BG590" s="397"/>
      <c r="BH590" s="397"/>
    </row>
    <row r="591" spans="2:60" x14ac:dyDescent="0.35">
      <c r="B591" s="319"/>
      <c r="C591" s="147"/>
      <c r="D591" s="147"/>
      <c r="E591" s="320"/>
      <c r="F591" s="321"/>
      <c r="G591" s="149"/>
      <c r="H591" s="148"/>
      <c r="I591" s="148"/>
      <c r="J591" s="322"/>
      <c r="K591" s="324" t="str">
        <f>IFERROR(INDEX(Lookup!$G$3:$G$6,MATCH(J591,Lookup!$F$3:$F$6,0)),"")</f>
        <v/>
      </c>
      <c r="L591" s="323"/>
      <c r="M591" s="322"/>
      <c r="N591" s="846">
        <f t="shared" si="84"/>
        <v>0</v>
      </c>
      <c r="O591" s="325">
        <f t="shared" si="85"/>
        <v>0</v>
      </c>
      <c r="P591" s="847">
        <f>IF(I591&lt;INDEX(Lookup!$U$2:$U$10,MATCH($D$48,Lookup!$S$2:$S$10,0)),0,IF(U591="X",0,IFERROR(L591*50,0)))</f>
        <v>0</v>
      </c>
      <c r="Q591" s="326">
        <f>IF(I591&lt;INDEX(Lookup!$U$2:$U$10,MATCH($D$48,Lookup!$S$2:$S$10,0)),0,IF(U591="X",0,IFERROR(P591*K591,0)))</f>
        <v>0</v>
      </c>
      <c r="R591" s="326">
        <v>0</v>
      </c>
      <c r="S591" s="424">
        <v>0</v>
      </c>
      <c r="T591" s="322"/>
      <c r="U591" s="143"/>
      <c r="V591" s="397"/>
      <c r="W591" s="555"/>
      <c r="X591" s="576">
        <f t="shared" si="86"/>
        <v>0</v>
      </c>
      <c r="Y591" s="576">
        <f t="shared" si="87"/>
        <v>0</v>
      </c>
      <c r="Z591" s="576">
        <f t="shared" si="88"/>
        <v>0</v>
      </c>
      <c r="AA591" s="576">
        <f t="shared" si="89"/>
        <v>0</v>
      </c>
      <c r="AB591" s="553"/>
      <c r="AC591" s="553"/>
      <c r="AD591" s="553"/>
      <c r="AE591" s="553"/>
      <c r="AF591" s="553"/>
      <c r="AG591" s="553"/>
      <c r="AH591" s="553"/>
      <c r="AI591" s="397"/>
      <c r="AJ591" s="555"/>
      <c r="AK591" s="576">
        <f t="shared" si="90"/>
        <v>0</v>
      </c>
      <c r="AL591" s="576">
        <f t="shared" si="91"/>
        <v>0</v>
      </c>
      <c r="AM591" s="599"/>
      <c r="AN591" s="599"/>
      <c r="AO591" s="553"/>
      <c r="AP591" s="553"/>
      <c r="AQ591" s="553"/>
      <c r="AR591" s="553"/>
      <c r="AS591" s="397"/>
      <c r="AT591" s="397"/>
      <c r="AU591" s="397"/>
      <c r="AV591" s="397"/>
      <c r="AW591" s="397"/>
      <c r="AX591" s="397"/>
      <c r="AY591" s="397"/>
      <c r="AZ591" s="397"/>
      <c r="BA591" s="397"/>
      <c r="BB591" s="397"/>
      <c r="BC591" s="397"/>
      <c r="BD591" s="553"/>
      <c r="BE591" s="397"/>
      <c r="BF591" s="397"/>
      <c r="BG591" s="397"/>
      <c r="BH591" s="397"/>
    </row>
    <row r="592" spans="2:60" x14ac:dyDescent="0.35">
      <c r="B592" s="319"/>
      <c r="C592" s="147"/>
      <c r="D592" s="147"/>
      <c r="E592" s="320"/>
      <c r="F592" s="321"/>
      <c r="G592" s="149"/>
      <c r="H592" s="148"/>
      <c r="I592" s="148"/>
      <c r="J592" s="322"/>
      <c r="K592" s="324" t="str">
        <f>IFERROR(INDEX(Lookup!$G$3:$G$6,MATCH(J592,Lookup!$F$3:$F$6,0)),"")</f>
        <v/>
      </c>
      <c r="L592" s="323"/>
      <c r="M592" s="322"/>
      <c r="N592" s="846">
        <f t="shared" si="84"/>
        <v>0</v>
      </c>
      <c r="O592" s="325">
        <f t="shared" si="85"/>
        <v>0</v>
      </c>
      <c r="P592" s="847">
        <f>IF(I592&lt;INDEX(Lookup!$U$2:$U$10,MATCH($D$48,Lookup!$S$2:$S$10,0)),0,IF(U592="X",0,IFERROR(L592*50,0)))</f>
        <v>0</v>
      </c>
      <c r="Q592" s="326">
        <f>IF(I592&lt;INDEX(Lookup!$U$2:$U$10,MATCH($D$48,Lookup!$S$2:$S$10,0)),0,IF(U592="X",0,IFERROR(P592*K592,0)))</f>
        <v>0</v>
      </c>
      <c r="R592" s="326">
        <v>0</v>
      </c>
      <c r="S592" s="424">
        <v>0</v>
      </c>
      <c r="T592" s="322"/>
      <c r="U592" s="143"/>
      <c r="V592" s="397"/>
      <c r="W592" s="555"/>
      <c r="X592" s="576">
        <f t="shared" si="86"/>
        <v>0</v>
      </c>
      <c r="Y592" s="576">
        <f t="shared" si="87"/>
        <v>0</v>
      </c>
      <c r="Z592" s="576">
        <f t="shared" si="88"/>
        <v>0</v>
      </c>
      <c r="AA592" s="576">
        <f t="shared" si="89"/>
        <v>0</v>
      </c>
      <c r="AB592" s="553"/>
      <c r="AC592" s="553"/>
      <c r="AD592" s="553"/>
      <c r="AE592" s="553"/>
      <c r="AF592" s="553"/>
      <c r="AG592" s="553"/>
      <c r="AH592" s="553"/>
      <c r="AI592" s="397"/>
      <c r="AJ592" s="555"/>
      <c r="AK592" s="576">
        <f t="shared" si="90"/>
        <v>0</v>
      </c>
      <c r="AL592" s="576">
        <f t="shared" si="91"/>
        <v>0</v>
      </c>
      <c r="AM592" s="599"/>
      <c r="AN592" s="599"/>
      <c r="AO592" s="553"/>
      <c r="AP592" s="553"/>
      <c r="AQ592" s="553"/>
      <c r="AR592" s="553"/>
      <c r="AS592" s="397"/>
      <c r="AT592" s="397"/>
      <c r="AU592" s="397"/>
      <c r="AV592" s="397"/>
      <c r="AW592" s="397"/>
      <c r="AX592" s="397"/>
      <c r="AY592" s="397"/>
      <c r="AZ592" s="397"/>
      <c r="BA592" s="397"/>
      <c r="BB592" s="397"/>
      <c r="BC592" s="397"/>
      <c r="BD592" s="553"/>
      <c r="BE592" s="397"/>
      <c r="BF592" s="397"/>
      <c r="BG592" s="397"/>
      <c r="BH592" s="397"/>
    </row>
    <row r="593" spans="2:60" x14ac:dyDescent="0.35">
      <c r="B593" s="319"/>
      <c r="C593" s="147"/>
      <c r="D593" s="147"/>
      <c r="E593" s="320"/>
      <c r="F593" s="321"/>
      <c r="G593" s="149"/>
      <c r="H593" s="148"/>
      <c r="I593" s="148"/>
      <c r="J593" s="322"/>
      <c r="K593" s="324" t="str">
        <f>IFERROR(INDEX(Lookup!$G$3:$G$6,MATCH(J593,Lookup!$F$3:$F$6,0)),"")</f>
        <v/>
      </c>
      <c r="L593" s="323"/>
      <c r="M593" s="322"/>
      <c r="N593" s="846">
        <f t="shared" si="84"/>
        <v>0</v>
      </c>
      <c r="O593" s="325">
        <f t="shared" si="85"/>
        <v>0</v>
      </c>
      <c r="P593" s="847">
        <f>IF(I593&lt;INDEX(Lookup!$U$2:$U$10,MATCH($D$48,Lookup!$S$2:$S$10,0)),0,IF(U593="X",0,IFERROR(L593*50,0)))</f>
        <v>0</v>
      </c>
      <c r="Q593" s="326">
        <f>IF(I593&lt;INDEX(Lookup!$U$2:$U$10,MATCH($D$48,Lookup!$S$2:$S$10,0)),0,IF(U593="X",0,IFERROR(P593*K593,0)))</f>
        <v>0</v>
      </c>
      <c r="R593" s="326">
        <v>0</v>
      </c>
      <c r="S593" s="424">
        <v>0</v>
      </c>
      <c r="T593" s="322"/>
      <c r="U593" s="143"/>
      <c r="V593" s="397"/>
      <c r="W593" s="555"/>
      <c r="X593" s="576">
        <f t="shared" si="86"/>
        <v>0</v>
      </c>
      <c r="Y593" s="576">
        <f t="shared" si="87"/>
        <v>0</v>
      </c>
      <c r="Z593" s="576">
        <f t="shared" si="88"/>
        <v>0</v>
      </c>
      <c r="AA593" s="576">
        <f t="shared" si="89"/>
        <v>0</v>
      </c>
      <c r="AB593" s="553"/>
      <c r="AC593" s="553"/>
      <c r="AD593" s="553"/>
      <c r="AE593" s="553"/>
      <c r="AF593" s="553"/>
      <c r="AG593" s="553"/>
      <c r="AH593" s="553"/>
      <c r="AI593" s="397"/>
      <c r="AJ593" s="555"/>
      <c r="AK593" s="576">
        <f t="shared" si="90"/>
        <v>0</v>
      </c>
      <c r="AL593" s="576">
        <f t="shared" si="91"/>
        <v>0</v>
      </c>
      <c r="AM593" s="599"/>
      <c r="AN593" s="599"/>
      <c r="AO593" s="553"/>
      <c r="AP593" s="553"/>
      <c r="AQ593" s="553"/>
      <c r="AR593" s="553"/>
      <c r="AS593" s="397"/>
      <c r="AT593" s="397"/>
      <c r="AU593" s="397"/>
      <c r="AV593" s="397"/>
      <c r="AW593" s="397"/>
      <c r="AX593" s="397"/>
      <c r="AY593" s="397"/>
      <c r="AZ593" s="397"/>
      <c r="BA593" s="397"/>
      <c r="BB593" s="397"/>
      <c r="BC593" s="397"/>
      <c r="BD593" s="553"/>
      <c r="BE593" s="397"/>
      <c r="BF593" s="397"/>
      <c r="BG593" s="397"/>
      <c r="BH593" s="397"/>
    </row>
    <row r="594" spans="2:60" x14ac:dyDescent="0.35">
      <c r="B594" s="319"/>
      <c r="C594" s="147"/>
      <c r="D594" s="147"/>
      <c r="E594" s="320"/>
      <c r="F594" s="321"/>
      <c r="G594" s="149"/>
      <c r="H594" s="148"/>
      <c r="I594" s="148"/>
      <c r="J594" s="322"/>
      <c r="K594" s="324" t="str">
        <f>IFERROR(INDEX(Lookup!$G$3:$G$6,MATCH(J594,Lookup!$F$3:$F$6,0)),"")</f>
        <v/>
      </c>
      <c r="L594" s="323"/>
      <c r="M594" s="322"/>
      <c r="N594" s="846">
        <f t="shared" si="84"/>
        <v>0</v>
      </c>
      <c r="O594" s="325">
        <f t="shared" si="85"/>
        <v>0</v>
      </c>
      <c r="P594" s="847">
        <f>IF(I594&lt;INDEX(Lookup!$U$2:$U$10,MATCH($D$48,Lookup!$S$2:$S$10,0)),0,IF(U594="X",0,IFERROR(L594*50,0)))</f>
        <v>0</v>
      </c>
      <c r="Q594" s="326">
        <f>IF(I594&lt;INDEX(Lookup!$U$2:$U$10,MATCH($D$48,Lookup!$S$2:$S$10,0)),0,IF(U594="X",0,IFERROR(P594*K594,0)))</f>
        <v>0</v>
      </c>
      <c r="R594" s="326">
        <v>0</v>
      </c>
      <c r="S594" s="424">
        <v>0</v>
      </c>
      <c r="T594" s="322"/>
      <c r="U594" s="143"/>
      <c r="V594" s="397"/>
      <c r="W594" s="555"/>
      <c r="X594" s="576">
        <f t="shared" si="86"/>
        <v>0</v>
      </c>
      <c r="Y594" s="576">
        <f t="shared" si="87"/>
        <v>0</v>
      </c>
      <c r="Z594" s="576">
        <f t="shared" si="88"/>
        <v>0</v>
      </c>
      <c r="AA594" s="576">
        <f t="shared" si="89"/>
        <v>0</v>
      </c>
      <c r="AB594" s="553"/>
      <c r="AC594" s="553"/>
      <c r="AD594" s="553"/>
      <c r="AE594" s="553"/>
      <c r="AF594" s="553"/>
      <c r="AG594" s="553"/>
      <c r="AH594" s="553"/>
      <c r="AI594" s="397"/>
      <c r="AJ594" s="555"/>
      <c r="AK594" s="576">
        <f t="shared" si="90"/>
        <v>0</v>
      </c>
      <c r="AL594" s="576">
        <f t="shared" si="91"/>
        <v>0</v>
      </c>
      <c r="AM594" s="599"/>
      <c r="AN594" s="599"/>
      <c r="AO594" s="553"/>
      <c r="AP594" s="553"/>
      <c r="AQ594" s="553"/>
      <c r="AR594" s="553"/>
      <c r="AS594" s="397"/>
      <c r="AT594" s="397"/>
      <c r="AU594" s="397"/>
      <c r="AV594" s="397"/>
      <c r="AW594" s="397"/>
      <c r="AX594" s="397"/>
      <c r="AY594" s="397"/>
      <c r="AZ594" s="397"/>
      <c r="BA594" s="397"/>
      <c r="BB594" s="397"/>
      <c r="BC594" s="397"/>
      <c r="BD594" s="553"/>
      <c r="BE594" s="397"/>
      <c r="BF594" s="397"/>
      <c r="BG594" s="397"/>
      <c r="BH594" s="397"/>
    </row>
    <row r="595" spans="2:60" x14ac:dyDescent="0.35">
      <c r="B595" s="319"/>
      <c r="C595" s="147"/>
      <c r="D595" s="147"/>
      <c r="E595" s="320"/>
      <c r="F595" s="321"/>
      <c r="G595" s="149"/>
      <c r="H595" s="148"/>
      <c r="I595" s="148"/>
      <c r="J595" s="322"/>
      <c r="K595" s="324" t="str">
        <f>IFERROR(INDEX(Lookup!$G$3:$G$6,MATCH(J595,Lookup!$F$3:$F$6,0)),"")</f>
        <v/>
      </c>
      <c r="L595" s="323"/>
      <c r="M595" s="322"/>
      <c r="N595" s="846">
        <f t="shared" si="84"/>
        <v>0</v>
      </c>
      <c r="O595" s="325">
        <f t="shared" si="85"/>
        <v>0</v>
      </c>
      <c r="P595" s="847">
        <f>IF(I595&lt;INDEX(Lookup!$U$2:$U$10,MATCH($D$48,Lookup!$S$2:$S$10,0)),0,IF(U595="X",0,IFERROR(L595*50,0)))</f>
        <v>0</v>
      </c>
      <c r="Q595" s="326">
        <f>IF(I595&lt;INDEX(Lookup!$U$2:$U$10,MATCH($D$48,Lookup!$S$2:$S$10,0)),0,IF(U595="X",0,IFERROR(P595*K595,0)))</f>
        <v>0</v>
      </c>
      <c r="R595" s="326">
        <v>0</v>
      </c>
      <c r="S595" s="424">
        <v>0</v>
      </c>
      <c r="T595" s="322"/>
      <c r="U595" s="143"/>
      <c r="V595" s="397"/>
      <c r="W595" s="555"/>
      <c r="X595" s="576">
        <f t="shared" si="86"/>
        <v>0</v>
      </c>
      <c r="Y595" s="576">
        <f t="shared" si="87"/>
        <v>0</v>
      </c>
      <c r="Z595" s="576">
        <f t="shared" si="88"/>
        <v>0</v>
      </c>
      <c r="AA595" s="576">
        <f t="shared" si="89"/>
        <v>0</v>
      </c>
      <c r="AB595" s="553"/>
      <c r="AC595" s="553"/>
      <c r="AD595" s="553"/>
      <c r="AE595" s="553"/>
      <c r="AF595" s="553"/>
      <c r="AG595" s="553"/>
      <c r="AH595" s="553"/>
      <c r="AI595" s="397"/>
      <c r="AJ595" s="555"/>
      <c r="AK595" s="576">
        <f t="shared" si="90"/>
        <v>0</v>
      </c>
      <c r="AL595" s="576">
        <f t="shared" si="91"/>
        <v>0</v>
      </c>
      <c r="AM595" s="599"/>
      <c r="AN595" s="599"/>
      <c r="AO595" s="553"/>
      <c r="AP595" s="553"/>
      <c r="AQ595" s="553"/>
      <c r="AR595" s="553"/>
      <c r="AS595" s="397"/>
      <c r="AT595" s="397"/>
      <c r="AU595" s="397"/>
      <c r="AV595" s="397"/>
      <c r="AW595" s="397"/>
      <c r="AX595" s="397"/>
      <c r="AY595" s="397"/>
      <c r="AZ595" s="397"/>
      <c r="BA595" s="397"/>
      <c r="BB595" s="397"/>
      <c r="BC595" s="397"/>
      <c r="BD595" s="553"/>
      <c r="BE595" s="397"/>
      <c r="BF595" s="397"/>
      <c r="BG595" s="397"/>
      <c r="BH595" s="397"/>
    </row>
    <row r="596" spans="2:60" x14ac:dyDescent="0.35">
      <c r="B596" s="319"/>
      <c r="C596" s="147"/>
      <c r="D596" s="147"/>
      <c r="E596" s="320"/>
      <c r="F596" s="321"/>
      <c r="G596" s="149"/>
      <c r="H596" s="148"/>
      <c r="I596" s="148"/>
      <c r="J596" s="322"/>
      <c r="K596" s="324" t="str">
        <f>IFERROR(INDEX(Lookup!$G$3:$G$6,MATCH(J596,Lookup!$F$3:$F$6,0)),"")</f>
        <v/>
      </c>
      <c r="L596" s="323"/>
      <c r="M596" s="322"/>
      <c r="N596" s="846">
        <f t="shared" si="84"/>
        <v>0</v>
      </c>
      <c r="O596" s="325">
        <f t="shared" si="85"/>
        <v>0</v>
      </c>
      <c r="P596" s="847">
        <f>IF(I596&lt;INDEX(Lookup!$U$2:$U$10,MATCH($D$48,Lookup!$S$2:$S$10,0)),0,IF(U596="X",0,IFERROR(L596*50,0)))</f>
        <v>0</v>
      </c>
      <c r="Q596" s="326">
        <f>IF(I596&lt;INDEX(Lookup!$U$2:$U$10,MATCH($D$48,Lookup!$S$2:$S$10,0)),0,IF(U596="X",0,IFERROR(P596*K596,0)))</f>
        <v>0</v>
      </c>
      <c r="R596" s="326">
        <v>0</v>
      </c>
      <c r="S596" s="424">
        <v>0</v>
      </c>
      <c r="T596" s="322"/>
      <c r="U596" s="143"/>
      <c r="V596" s="397"/>
      <c r="W596" s="555"/>
      <c r="X596" s="576">
        <f t="shared" si="86"/>
        <v>0</v>
      </c>
      <c r="Y596" s="576">
        <f t="shared" si="87"/>
        <v>0</v>
      </c>
      <c r="Z596" s="576">
        <f t="shared" si="88"/>
        <v>0</v>
      </c>
      <c r="AA596" s="576">
        <f t="shared" si="89"/>
        <v>0</v>
      </c>
      <c r="AB596" s="553"/>
      <c r="AC596" s="553"/>
      <c r="AD596" s="553"/>
      <c r="AE596" s="553"/>
      <c r="AF596" s="553"/>
      <c r="AG596" s="553"/>
      <c r="AH596" s="553"/>
      <c r="AI596" s="397"/>
      <c r="AJ596" s="555"/>
      <c r="AK596" s="576">
        <f t="shared" si="90"/>
        <v>0</v>
      </c>
      <c r="AL596" s="576">
        <f t="shared" si="91"/>
        <v>0</v>
      </c>
      <c r="AM596" s="599"/>
      <c r="AN596" s="599"/>
      <c r="AO596" s="553"/>
      <c r="AP596" s="553"/>
      <c r="AQ596" s="553"/>
      <c r="AR596" s="553"/>
      <c r="AS596" s="397"/>
      <c r="AT596" s="397"/>
      <c r="AU596" s="397"/>
      <c r="AV596" s="397"/>
      <c r="AW596" s="397"/>
      <c r="AX596" s="397"/>
      <c r="AY596" s="397"/>
      <c r="AZ596" s="397"/>
      <c r="BA596" s="397"/>
      <c r="BB596" s="397"/>
      <c r="BC596" s="397"/>
      <c r="BD596" s="553"/>
      <c r="BE596" s="397"/>
      <c r="BF596" s="397"/>
      <c r="BG596" s="397"/>
      <c r="BH596" s="397"/>
    </row>
    <row r="597" spans="2:60" x14ac:dyDescent="0.35">
      <c r="B597" s="319"/>
      <c r="C597" s="147"/>
      <c r="D597" s="147"/>
      <c r="E597" s="320"/>
      <c r="F597" s="321"/>
      <c r="G597" s="149"/>
      <c r="H597" s="148"/>
      <c r="I597" s="148"/>
      <c r="J597" s="322"/>
      <c r="K597" s="324" t="str">
        <f>IFERROR(INDEX(Lookup!$G$3:$G$6,MATCH(J597,Lookup!$F$3:$F$6,0)),"")</f>
        <v/>
      </c>
      <c r="L597" s="323"/>
      <c r="M597" s="322"/>
      <c r="N597" s="846">
        <f t="shared" si="84"/>
        <v>0</v>
      </c>
      <c r="O597" s="325">
        <f t="shared" si="85"/>
        <v>0</v>
      </c>
      <c r="P597" s="847">
        <f>IF(I597&lt;INDEX(Lookup!$U$2:$U$10,MATCH($D$48,Lookup!$S$2:$S$10,0)),0,IF(U597="X",0,IFERROR(L597*50,0)))</f>
        <v>0</v>
      </c>
      <c r="Q597" s="326">
        <f>IF(I597&lt;INDEX(Lookup!$U$2:$U$10,MATCH($D$48,Lookup!$S$2:$S$10,0)),0,IF(U597="X",0,IFERROR(P597*K597,0)))</f>
        <v>0</v>
      </c>
      <c r="R597" s="326">
        <v>0</v>
      </c>
      <c r="S597" s="424">
        <v>0</v>
      </c>
      <c r="T597" s="322"/>
      <c r="U597" s="143"/>
      <c r="V597" s="397"/>
      <c r="W597" s="555"/>
      <c r="X597" s="576">
        <f t="shared" si="86"/>
        <v>0</v>
      </c>
      <c r="Y597" s="576">
        <f t="shared" si="87"/>
        <v>0</v>
      </c>
      <c r="Z597" s="576">
        <f t="shared" si="88"/>
        <v>0</v>
      </c>
      <c r="AA597" s="576">
        <f t="shared" si="89"/>
        <v>0</v>
      </c>
      <c r="AB597" s="553"/>
      <c r="AC597" s="553"/>
      <c r="AD597" s="553"/>
      <c r="AE597" s="553"/>
      <c r="AF597" s="553"/>
      <c r="AG597" s="553"/>
      <c r="AH597" s="553"/>
      <c r="AI597" s="397"/>
      <c r="AJ597" s="555"/>
      <c r="AK597" s="576">
        <f t="shared" si="90"/>
        <v>0</v>
      </c>
      <c r="AL597" s="576">
        <f t="shared" si="91"/>
        <v>0</v>
      </c>
      <c r="AM597" s="599"/>
      <c r="AN597" s="599"/>
      <c r="AO597" s="553"/>
      <c r="AP597" s="553"/>
      <c r="AQ597" s="553"/>
      <c r="AR597" s="553"/>
      <c r="AS597" s="397"/>
      <c r="AT597" s="397"/>
      <c r="AU597" s="397"/>
      <c r="AV597" s="397"/>
      <c r="AW597" s="397"/>
      <c r="AX597" s="397"/>
      <c r="AY597" s="397"/>
      <c r="AZ597" s="397"/>
      <c r="BA597" s="397"/>
      <c r="BB597" s="397"/>
      <c r="BC597" s="397"/>
      <c r="BD597" s="553"/>
      <c r="BE597" s="397"/>
      <c r="BF597" s="397"/>
      <c r="BG597" s="397"/>
      <c r="BH597" s="397"/>
    </row>
    <row r="598" spans="2:60" x14ac:dyDescent="0.35">
      <c r="B598" s="319"/>
      <c r="C598" s="147"/>
      <c r="D598" s="147"/>
      <c r="E598" s="320"/>
      <c r="F598" s="321"/>
      <c r="G598" s="149"/>
      <c r="H598" s="148"/>
      <c r="I598" s="148"/>
      <c r="J598" s="322"/>
      <c r="K598" s="324" t="str">
        <f>IFERROR(INDEX(Lookup!$G$3:$G$6,MATCH(J598,Lookup!$F$3:$F$6,0)),"")</f>
        <v/>
      </c>
      <c r="L598" s="323"/>
      <c r="M598" s="322"/>
      <c r="N598" s="846">
        <f t="shared" si="84"/>
        <v>0</v>
      </c>
      <c r="O598" s="325">
        <f t="shared" si="85"/>
        <v>0</v>
      </c>
      <c r="P598" s="847">
        <f>IF(I598&lt;INDEX(Lookup!$U$2:$U$10,MATCH($D$48,Lookup!$S$2:$S$10,0)),0,IF(U598="X",0,IFERROR(L598*50,0)))</f>
        <v>0</v>
      </c>
      <c r="Q598" s="326">
        <f>IF(I598&lt;INDEX(Lookup!$U$2:$U$10,MATCH($D$48,Lookup!$S$2:$S$10,0)),0,IF(U598="X",0,IFERROR(P598*K598,0)))</f>
        <v>0</v>
      </c>
      <c r="R598" s="326">
        <v>0</v>
      </c>
      <c r="S598" s="424">
        <v>0</v>
      </c>
      <c r="T598" s="322"/>
      <c r="U598" s="143"/>
      <c r="V598" s="397"/>
      <c r="W598" s="555"/>
      <c r="X598" s="576">
        <f t="shared" si="86"/>
        <v>0</v>
      </c>
      <c r="Y598" s="576">
        <f t="shared" si="87"/>
        <v>0</v>
      </c>
      <c r="Z598" s="576">
        <f t="shared" si="88"/>
        <v>0</v>
      </c>
      <c r="AA598" s="576">
        <f t="shared" si="89"/>
        <v>0</v>
      </c>
      <c r="AB598" s="553"/>
      <c r="AC598" s="553"/>
      <c r="AD598" s="553"/>
      <c r="AE598" s="553"/>
      <c r="AF598" s="553"/>
      <c r="AG598" s="553"/>
      <c r="AH598" s="553"/>
      <c r="AI598" s="397"/>
      <c r="AJ598" s="555"/>
      <c r="AK598" s="576">
        <f t="shared" si="90"/>
        <v>0</v>
      </c>
      <c r="AL598" s="576">
        <f t="shared" si="91"/>
        <v>0</v>
      </c>
      <c r="AM598" s="599"/>
      <c r="AN598" s="599"/>
      <c r="AO598" s="553"/>
      <c r="AP598" s="553"/>
      <c r="AQ598" s="553"/>
      <c r="AR598" s="553"/>
      <c r="AS598" s="397"/>
      <c r="AT598" s="397"/>
      <c r="AU598" s="397"/>
      <c r="AV598" s="397"/>
      <c r="AW598" s="397"/>
      <c r="AX598" s="397"/>
      <c r="AY598" s="397"/>
      <c r="AZ598" s="397"/>
      <c r="BA598" s="397"/>
      <c r="BB598" s="397"/>
      <c r="BC598" s="397"/>
      <c r="BD598" s="553"/>
      <c r="BE598" s="397"/>
      <c r="BF598" s="397"/>
      <c r="BG598" s="397"/>
      <c r="BH598" s="397"/>
    </row>
    <row r="599" spans="2:60" x14ac:dyDescent="0.35">
      <c r="B599" s="319"/>
      <c r="C599" s="147"/>
      <c r="D599" s="147"/>
      <c r="E599" s="320"/>
      <c r="F599" s="321"/>
      <c r="G599" s="149"/>
      <c r="H599" s="148"/>
      <c r="I599" s="148"/>
      <c r="J599" s="322"/>
      <c r="K599" s="324" t="str">
        <f>IFERROR(INDEX(Lookup!$G$3:$G$6,MATCH(J599,Lookup!$F$3:$F$6,0)),"")</f>
        <v/>
      </c>
      <c r="L599" s="323"/>
      <c r="M599" s="322"/>
      <c r="N599" s="846">
        <f t="shared" si="84"/>
        <v>0</v>
      </c>
      <c r="O599" s="325">
        <f t="shared" si="85"/>
        <v>0</v>
      </c>
      <c r="P599" s="847">
        <f>IF(I599&lt;INDEX(Lookup!$U$2:$U$10,MATCH($D$48,Lookup!$S$2:$S$10,0)),0,IF(U599="X",0,IFERROR(L599*50,0)))</f>
        <v>0</v>
      </c>
      <c r="Q599" s="326">
        <f>IF(I599&lt;INDEX(Lookup!$U$2:$U$10,MATCH($D$48,Lookup!$S$2:$S$10,0)),0,IF(U599="X",0,IFERROR(P599*K599,0)))</f>
        <v>0</v>
      </c>
      <c r="R599" s="326">
        <v>0</v>
      </c>
      <c r="S599" s="424">
        <v>0</v>
      </c>
      <c r="T599" s="322"/>
      <c r="U599" s="143"/>
      <c r="V599" s="397"/>
      <c r="W599" s="555"/>
      <c r="X599" s="576">
        <f t="shared" si="86"/>
        <v>0</v>
      </c>
      <c r="Y599" s="576">
        <f t="shared" si="87"/>
        <v>0</v>
      </c>
      <c r="Z599" s="576">
        <f t="shared" si="88"/>
        <v>0</v>
      </c>
      <c r="AA599" s="576">
        <f t="shared" si="89"/>
        <v>0</v>
      </c>
      <c r="AB599" s="553"/>
      <c r="AC599" s="553"/>
      <c r="AD599" s="553"/>
      <c r="AE599" s="553"/>
      <c r="AF599" s="553"/>
      <c r="AG599" s="553"/>
      <c r="AH599" s="553"/>
      <c r="AI599" s="397"/>
      <c r="AJ599" s="555"/>
      <c r="AK599" s="576">
        <f t="shared" si="90"/>
        <v>0</v>
      </c>
      <c r="AL599" s="576">
        <f t="shared" si="91"/>
        <v>0</v>
      </c>
      <c r="AM599" s="599"/>
      <c r="AN599" s="599"/>
      <c r="AO599" s="553"/>
      <c r="AP599" s="553"/>
      <c r="AQ599" s="553"/>
      <c r="AR599" s="553"/>
      <c r="AS599" s="397"/>
      <c r="AT599" s="397"/>
      <c r="AU599" s="397"/>
      <c r="AV599" s="397"/>
      <c r="AW599" s="397"/>
      <c r="AX599" s="397"/>
      <c r="AY599" s="397"/>
      <c r="AZ599" s="397"/>
      <c r="BA599" s="397"/>
      <c r="BB599" s="397"/>
      <c r="BC599" s="397"/>
      <c r="BD599" s="553"/>
      <c r="BE599" s="397"/>
      <c r="BF599" s="397"/>
      <c r="BG599" s="397"/>
      <c r="BH599" s="397"/>
    </row>
    <row r="600" spans="2:60" x14ac:dyDescent="0.35">
      <c r="B600" s="319"/>
      <c r="C600" s="147"/>
      <c r="D600" s="147"/>
      <c r="E600" s="320"/>
      <c r="F600" s="321"/>
      <c r="G600" s="149"/>
      <c r="H600" s="148"/>
      <c r="I600" s="148"/>
      <c r="J600" s="322"/>
      <c r="K600" s="324" t="str">
        <f>IFERROR(INDEX(Lookup!$G$3:$G$6,MATCH(J600,Lookup!$F$3:$F$6,0)),"")</f>
        <v/>
      </c>
      <c r="L600" s="323"/>
      <c r="M600" s="322"/>
      <c r="N600" s="846">
        <f t="shared" si="84"/>
        <v>0</v>
      </c>
      <c r="O600" s="325">
        <f t="shared" si="85"/>
        <v>0</v>
      </c>
      <c r="P600" s="847">
        <f>IF(I600&lt;INDEX(Lookup!$U$2:$U$10,MATCH($D$48,Lookup!$S$2:$S$10,0)),0,IF(U600="X",0,IFERROR(L600*50,0)))</f>
        <v>0</v>
      </c>
      <c r="Q600" s="326">
        <f>IF(I600&lt;INDEX(Lookup!$U$2:$U$10,MATCH($D$48,Lookup!$S$2:$S$10,0)),0,IF(U600="X",0,IFERROR(P600*K600,0)))</f>
        <v>0</v>
      </c>
      <c r="R600" s="326">
        <v>0</v>
      </c>
      <c r="S600" s="424">
        <v>0</v>
      </c>
      <c r="T600" s="322"/>
      <c r="U600" s="143"/>
      <c r="V600" s="397"/>
      <c r="W600" s="555"/>
      <c r="X600" s="576">
        <f t="shared" si="86"/>
        <v>0</v>
      </c>
      <c r="Y600" s="576">
        <f t="shared" si="87"/>
        <v>0</v>
      </c>
      <c r="Z600" s="576">
        <f t="shared" si="88"/>
        <v>0</v>
      </c>
      <c r="AA600" s="576">
        <f t="shared" si="89"/>
        <v>0</v>
      </c>
      <c r="AB600" s="553"/>
      <c r="AC600" s="553"/>
      <c r="AD600" s="553"/>
      <c r="AE600" s="553"/>
      <c r="AF600" s="553"/>
      <c r="AG600" s="553"/>
      <c r="AH600" s="553"/>
      <c r="AI600" s="397"/>
      <c r="AJ600" s="555"/>
      <c r="AK600" s="576">
        <f t="shared" si="90"/>
        <v>0</v>
      </c>
      <c r="AL600" s="576">
        <f t="shared" si="91"/>
        <v>0</v>
      </c>
      <c r="AM600" s="599"/>
      <c r="AN600" s="599"/>
      <c r="AO600" s="553"/>
      <c r="AP600" s="553"/>
      <c r="AQ600" s="553"/>
      <c r="AR600" s="553"/>
      <c r="AS600" s="397"/>
      <c r="AT600" s="397"/>
      <c r="AU600" s="397"/>
      <c r="AV600" s="397"/>
      <c r="AW600" s="397"/>
      <c r="AX600" s="397"/>
      <c r="AY600" s="397"/>
      <c r="AZ600" s="397"/>
      <c r="BA600" s="397"/>
      <c r="BB600" s="397"/>
      <c r="BC600" s="397"/>
      <c r="BD600" s="553"/>
      <c r="BE600" s="397"/>
      <c r="BF600" s="397"/>
      <c r="BG600" s="397"/>
      <c r="BH600" s="397"/>
    </row>
    <row r="601" spans="2:60" x14ac:dyDescent="0.35">
      <c r="B601" s="319"/>
      <c r="C601" s="147"/>
      <c r="D601" s="147"/>
      <c r="E601" s="320"/>
      <c r="F601" s="321"/>
      <c r="G601" s="149"/>
      <c r="H601" s="148"/>
      <c r="I601" s="148"/>
      <c r="J601" s="322"/>
      <c r="K601" s="324" t="str">
        <f>IFERROR(INDEX(Lookup!$G$3:$G$6,MATCH(J601,Lookup!$F$3:$F$6,0)),"")</f>
        <v/>
      </c>
      <c r="L601" s="323"/>
      <c r="M601" s="322"/>
      <c r="N601" s="846">
        <f t="shared" si="84"/>
        <v>0</v>
      </c>
      <c r="O601" s="325">
        <f t="shared" si="85"/>
        <v>0</v>
      </c>
      <c r="P601" s="847">
        <f>IF(I601&lt;INDEX(Lookup!$U$2:$U$10,MATCH($D$48,Lookup!$S$2:$S$10,0)),0,IF(U601="X",0,IFERROR(L601*50,0)))</f>
        <v>0</v>
      </c>
      <c r="Q601" s="326">
        <f>IF(I601&lt;INDEX(Lookup!$U$2:$U$10,MATCH($D$48,Lookup!$S$2:$S$10,0)),0,IF(U601="X",0,IFERROR(P601*K601,0)))</f>
        <v>0</v>
      </c>
      <c r="R601" s="326">
        <v>0</v>
      </c>
      <c r="S601" s="424">
        <v>0</v>
      </c>
      <c r="T601" s="322"/>
      <c r="U601" s="143"/>
      <c r="V601" s="397"/>
      <c r="W601" s="555"/>
      <c r="X601" s="576">
        <f t="shared" si="86"/>
        <v>0</v>
      </c>
      <c r="Y601" s="576">
        <f t="shared" si="87"/>
        <v>0</v>
      </c>
      <c r="Z601" s="576">
        <f t="shared" si="88"/>
        <v>0</v>
      </c>
      <c r="AA601" s="576">
        <f t="shared" si="89"/>
        <v>0</v>
      </c>
      <c r="AB601" s="553"/>
      <c r="AC601" s="553"/>
      <c r="AD601" s="553"/>
      <c r="AE601" s="553"/>
      <c r="AF601" s="553"/>
      <c r="AG601" s="553"/>
      <c r="AH601" s="553"/>
      <c r="AI601" s="397"/>
      <c r="AJ601" s="555"/>
      <c r="AK601" s="576">
        <f t="shared" si="90"/>
        <v>0</v>
      </c>
      <c r="AL601" s="576">
        <f t="shared" si="91"/>
        <v>0</v>
      </c>
      <c r="AM601" s="599"/>
      <c r="AN601" s="599"/>
      <c r="AO601" s="553"/>
      <c r="AP601" s="553"/>
      <c r="AQ601" s="553"/>
      <c r="AR601" s="553"/>
      <c r="AS601" s="397"/>
      <c r="AT601" s="397"/>
      <c r="AU601" s="397"/>
      <c r="AV601" s="397"/>
      <c r="AW601" s="397"/>
      <c r="AX601" s="397"/>
      <c r="AY601" s="397"/>
      <c r="AZ601" s="397"/>
      <c r="BA601" s="397"/>
      <c r="BB601" s="397"/>
      <c r="BC601" s="397"/>
      <c r="BD601" s="553"/>
      <c r="BE601" s="397"/>
      <c r="BF601" s="397"/>
      <c r="BG601" s="397"/>
      <c r="BH601" s="397"/>
    </row>
    <row r="602" spans="2:60" x14ac:dyDescent="0.35">
      <c r="B602" s="319"/>
      <c r="C602" s="147"/>
      <c r="D602" s="147"/>
      <c r="E602" s="320"/>
      <c r="F602" s="321"/>
      <c r="G602" s="149"/>
      <c r="H602" s="148"/>
      <c r="I602" s="148"/>
      <c r="J602" s="322"/>
      <c r="K602" s="324" t="str">
        <f>IFERROR(INDEX(Lookup!$G$3:$G$6,MATCH(J602,Lookup!$F$3:$F$6,0)),"")</f>
        <v/>
      </c>
      <c r="L602" s="323"/>
      <c r="M602" s="322"/>
      <c r="N602" s="846">
        <f t="shared" si="84"/>
        <v>0</v>
      </c>
      <c r="O602" s="325">
        <f t="shared" si="85"/>
        <v>0</v>
      </c>
      <c r="P602" s="847">
        <f>IF(I602&lt;INDEX(Lookup!$U$2:$U$10,MATCH($D$48,Lookup!$S$2:$S$10,0)),0,IF(U602="X",0,IFERROR(L602*50,0)))</f>
        <v>0</v>
      </c>
      <c r="Q602" s="326">
        <f>IF(I602&lt;INDEX(Lookup!$U$2:$U$10,MATCH($D$48,Lookup!$S$2:$S$10,0)),0,IF(U602="X",0,IFERROR(P602*K602,0)))</f>
        <v>0</v>
      </c>
      <c r="R602" s="326">
        <v>0</v>
      </c>
      <c r="S602" s="424">
        <v>0</v>
      </c>
      <c r="T602" s="322"/>
      <c r="U602" s="143"/>
      <c r="V602" s="397"/>
      <c r="W602" s="555"/>
      <c r="X602" s="576">
        <f t="shared" si="86"/>
        <v>0</v>
      </c>
      <c r="Y602" s="576">
        <f t="shared" si="87"/>
        <v>0</v>
      </c>
      <c r="Z602" s="576">
        <f t="shared" si="88"/>
        <v>0</v>
      </c>
      <c r="AA602" s="576">
        <f t="shared" si="89"/>
        <v>0</v>
      </c>
      <c r="AB602" s="553"/>
      <c r="AC602" s="553"/>
      <c r="AD602" s="553"/>
      <c r="AE602" s="553"/>
      <c r="AF602" s="553"/>
      <c r="AG602" s="553"/>
      <c r="AH602" s="553"/>
      <c r="AI602" s="397"/>
      <c r="AJ602" s="555"/>
      <c r="AK602" s="576">
        <f t="shared" si="90"/>
        <v>0</v>
      </c>
      <c r="AL602" s="576">
        <f t="shared" si="91"/>
        <v>0</v>
      </c>
      <c r="AM602" s="599"/>
      <c r="AN602" s="599"/>
      <c r="AO602" s="553"/>
      <c r="AP602" s="553"/>
      <c r="AQ602" s="553"/>
      <c r="AR602" s="553"/>
      <c r="AS602" s="397"/>
      <c r="AT602" s="397"/>
      <c r="AU602" s="397"/>
      <c r="AV602" s="397"/>
      <c r="AW602" s="397"/>
      <c r="AX602" s="397"/>
      <c r="AY602" s="397"/>
      <c r="AZ602" s="397"/>
      <c r="BA602" s="397"/>
      <c r="BB602" s="397"/>
      <c r="BC602" s="397"/>
      <c r="BD602" s="553"/>
      <c r="BE602" s="397"/>
      <c r="BF602" s="397"/>
      <c r="BG602" s="397"/>
      <c r="BH602" s="397"/>
    </row>
    <row r="603" spans="2:60" x14ac:dyDescent="0.35">
      <c r="B603" s="319"/>
      <c r="C603" s="147"/>
      <c r="D603" s="147"/>
      <c r="E603" s="320"/>
      <c r="F603" s="321"/>
      <c r="G603" s="149"/>
      <c r="H603" s="148"/>
      <c r="I603" s="148"/>
      <c r="J603" s="322"/>
      <c r="K603" s="324" t="str">
        <f>IFERROR(INDEX(Lookup!$G$3:$G$6,MATCH(J603,Lookup!$F$3:$F$6,0)),"")</f>
        <v/>
      </c>
      <c r="L603" s="323"/>
      <c r="M603" s="322"/>
      <c r="N603" s="846">
        <f t="shared" si="84"/>
        <v>0</v>
      </c>
      <c r="O603" s="325">
        <f t="shared" si="85"/>
        <v>0</v>
      </c>
      <c r="P603" s="847">
        <f>IF(I603&lt;INDEX(Lookup!$U$2:$U$10,MATCH($D$48,Lookup!$S$2:$S$10,0)),0,IF(U603="X",0,IFERROR(L603*50,0)))</f>
        <v>0</v>
      </c>
      <c r="Q603" s="326">
        <f>IF(I603&lt;INDEX(Lookup!$U$2:$U$10,MATCH($D$48,Lookup!$S$2:$S$10,0)),0,IF(U603="X",0,IFERROR(P603*K603,0)))</f>
        <v>0</v>
      </c>
      <c r="R603" s="326">
        <v>0</v>
      </c>
      <c r="S603" s="424">
        <v>0</v>
      </c>
      <c r="T603" s="322"/>
      <c r="U603" s="143"/>
      <c r="V603" s="397"/>
      <c r="W603" s="555"/>
      <c r="X603" s="576">
        <f t="shared" si="86"/>
        <v>0</v>
      </c>
      <c r="Y603" s="576">
        <f t="shared" si="87"/>
        <v>0</v>
      </c>
      <c r="Z603" s="576">
        <f t="shared" si="88"/>
        <v>0</v>
      </c>
      <c r="AA603" s="576">
        <f t="shared" si="89"/>
        <v>0</v>
      </c>
      <c r="AB603" s="553"/>
      <c r="AC603" s="553"/>
      <c r="AD603" s="553"/>
      <c r="AE603" s="553"/>
      <c r="AF603" s="553"/>
      <c r="AG603" s="553"/>
      <c r="AH603" s="553"/>
      <c r="AI603" s="397"/>
      <c r="AJ603" s="555"/>
      <c r="AK603" s="576">
        <f t="shared" si="90"/>
        <v>0</v>
      </c>
      <c r="AL603" s="576">
        <f t="shared" si="91"/>
        <v>0</v>
      </c>
      <c r="AM603" s="599"/>
      <c r="AN603" s="599"/>
      <c r="AO603" s="553"/>
      <c r="AP603" s="553"/>
      <c r="AQ603" s="553"/>
      <c r="AR603" s="553"/>
      <c r="AS603" s="397"/>
      <c r="AT603" s="397"/>
      <c r="AU603" s="397"/>
      <c r="AV603" s="397"/>
      <c r="AW603" s="397"/>
      <c r="AX603" s="397"/>
      <c r="AY603" s="397"/>
      <c r="AZ603" s="397"/>
      <c r="BA603" s="397"/>
      <c r="BB603" s="397"/>
      <c r="BC603" s="397"/>
      <c r="BD603" s="553"/>
      <c r="BE603" s="397"/>
      <c r="BF603" s="397"/>
      <c r="BG603" s="397"/>
      <c r="BH603" s="397"/>
    </row>
    <row r="604" spans="2:60" x14ac:dyDescent="0.35">
      <c r="B604" s="319"/>
      <c r="C604" s="147"/>
      <c r="D604" s="147"/>
      <c r="E604" s="320"/>
      <c r="F604" s="321"/>
      <c r="G604" s="149"/>
      <c r="H604" s="148"/>
      <c r="I604" s="148"/>
      <c r="J604" s="322"/>
      <c r="K604" s="324" t="str">
        <f>IFERROR(INDEX(Lookup!$G$3:$G$6,MATCH(J604,Lookup!$F$3:$F$6,0)),"")</f>
        <v/>
      </c>
      <c r="L604" s="323"/>
      <c r="M604" s="322"/>
      <c r="N604" s="846">
        <f t="shared" si="84"/>
        <v>0</v>
      </c>
      <c r="O604" s="325">
        <f t="shared" si="85"/>
        <v>0</v>
      </c>
      <c r="P604" s="847">
        <f>IF(I604&lt;INDEX(Lookup!$U$2:$U$10,MATCH($D$48,Lookup!$S$2:$S$10,0)),0,IF(U604="X",0,IFERROR(L604*50,0)))</f>
        <v>0</v>
      </c>
      <c r="Q604" s="326">
        <f>IF(I604&lt;INDEX(Lookup!$U$2:$U$10,MATCH($D$48,Lookup!$S$2:$S$10,0)),0,IF(U604="X",0,IFERROR(P604*K604,0)))</f>
        <v>0</v>
      </c>
      <c r="R604" s="326">
        <v>0</v>
      </c>
      <c r="S604" s="424">
        <v>0</v>
      </c>
      <c r="T604" s="322"/>
      <c r="U604" s="143"/>
      <c r="V604" s="397"/>
      <c r="W604" s="555"/>
      <c r="X604" s="576">
        <f t="shared" si="86"/>
        <v>0</v>
      </c>
      <c r="Y604" s="576">
        <f t="shared" si="87"/>
        <v>0</v>
      </c>
      <c r="Z604" s="576">
        <f t="shared" si="88"/>
        <v>0</v>
      </c>
      <c r="AA604" s="576">
        <f t="shared" si="89"/>
        <v>0</v>
      </c>
      <c r="AB604" s="553"/>
      <c r="AC604" s="553"/>
      <c r="AD604" s="553"/>
      <c r="AE604" s="553"/>
      <c r="AF604" s="553"/>
      <c r="AG604" s="553"/>
      <c r="AH604" s="553"/>
      <c r="AI604" s="397"/>
      <c r="AJ604" s="555"/>
      <c r="AK604" s="576">
        <f t="shared" si="90"/>
        <v>0</v>
      </c>
      <c r="AL604" s="576">
        <f t="shared" si="91"/>
        <v>0</v>
      </c>
      <c r="AM604" s="599"/>
      <c r="AN604" s="599"/>
      <c r="AO604" s="553"/>
      <c r="AP604" s="553"/>
      <c r="AQ604" s="553"/>
      <c r="AR604" s="553"/>
      <c r="AS604" s="397"/>
      <c r="AT604" s="397"/>
      <c r="AU604" s="397"/>
      <c r="AV604" s="397"/>
      <c r="AW604" s="397"/>
      <c r="AX604" s="397"/>
      <c r="AY604" s="397"/>
      <c r="AZ604" s="397"/>
      <c r="BA604" s="397"/>
      <c r="BB604" s="397"/>
      <c r="BC604" s="397"/>
      <c r="BD604" s="553"/>
      <c r="BE604" s="397"/>
      <c r="BF604" s="397"/>
      <c r="BG604" s="397"/>
      <c r="BH604" s="397"/>
    </row>
    <row r="605" spans="2:60" x14ac:dyDescent="0.35">
      <c r="B605" s="319"/>
      <c r="C605" s="147"/>
      <c r="D605" s="147"/>
      <c r="E605" s="320"/>
      <c r="F605" s="321"/>
      <c r="G605" s="149"/>
      <c r="H605" s="148"/>
      <c r="I605" s="148"/>
      <c r="J605" s="322"/>
      <c r="K605" s="324" t="str">
        <f>IFERROR(INDEX(Lookup!$G$3:$G$6,MATCH(J605,Lookup!$F$3:$F$6,0)),"")</f>
        <v/>
      </c>
      <c r="L605" s="323"/>
      <c r="M605" s="322"/>
      <c r="N605" s="846">
        <f t="shared" si="84"/>
        <v>0</v>
      </c>
      <c r="O605" s="325">
        <f t="shared" si="85"/>
        <v>0</v>
      </c>
      <c r="P605" s="847">
        <f>IF(I605&lt;INDEX(Lookup!$U$2:$U$10,MATCH($D$48,Lookup!$S$2:$S$10,0)),0,IF(U605="X",0,IFERROR(L605*50,0)))</f>
        <v>0</v>
      </c>
      <c r="Q605" s="326">
        <f>IF(I605&lt;INDEX(Lookup!$U$2:$U$10,MATCH($D$48,Lookup!$S$2:$S$10,0)),0,IF(U605="X",0,IFERROR(P605*K605,0)))</f>
        <v>0</v>
      </c>
      <c r="R605" s="326">
        <v>0</v>
      </c>
      <c r="S605" s="424">
        <v>0</v>
      </c>
      <c r="T605" s="322"/>
      <c r="U605" s="143"/>
      <c r="V605" s="397"/>
      <c r="W605" s="555"/>
      <c r="X605" s="576">
        <f t="shared" si="86"/>
        <v>0</v>
      </c>
      <c r="Y605" s="576">
        <f t="shared" si="87"/>
        <v>0</v>
      </c>
      <c r="Z605" s="576">
        <f t="shared" si="88"/>
        <v>0</v>
      </c>
      <c r="AA605" s="576">
        <f t="shared" si="89"/>
        <v>0</v>
      </c>
      <c r="AB605" s="553"/>
      <c r="AC605" s="553"/>
      <c r="AD605" s="553"/>
      <c r="AE605" s="553"/>
      <c r="AF605" s="553"/>
      <c r="AG605" s="553"/>
      <c r="AH605" s="553"/>
      <c r="AI605" s="397"/>
      <c r="AJ605" s="555"/>
      <c r="AK605" s="576">
        <f t="shared" si="90"/>
        <v>0</v>
      </c>
      <c r="AL605" s="576">
        <f t="shared" si="91"/>
        <v>0</v>
      </c>
      <c r="AM605" s="599"/>
      <c r="AN605" s="599"/>
      <c r="AO605" s="553"/>
      <c r="AP605" s="553"/>
      <c r="AQ605" s="553"/>
      <c r="AR605" s="553"/>
      <c r="AS605" s="397"/>
      <c r="AT605" s="397"/>
      <c r="AU605" s="397"/>
      <c r="AV605" s="397"/>
      <c r="AW605" s="397"/>
      <c r="AX605" s="397"/>
      <c r="AY605" s="397"/>
      <c r="AZ605" s="397"/>
      <c r="BA605" s="397"/>
      <c r="BB605" s="397"/>
      <c r="BC605" s="397"/>
      <c r="BD605" s="553"/>
      <c r="BE605" s="397"/>
      <c r="BF605" s="397"/>
      <c r="BG605" s="397"/>
      <c r="BH605" s="397"/>
    </row>
    <row r="606" spans="2:60" x14ac:dyDescent="0.35">
      <c r="B606" s="319"/>
      <c r="C606" s="147"/>
      <c r="D606" s="147"/>
      <c r="E606" s="320"/>
      <c r="F606" s="321"/>
      <c r="G606" s="149"/>
      <c r="H606" s="148"/>
      <c r="I606" s="148"/>
      <c r="J606" s="322"/>
      <c r="K606" s="324" t="str">
        <f>IFERROR(INDEX(Lookup!$G$3:$G$6,MATCH(J606,Lookup!$F$3:$F$6,0)),"")</f>
        <v/>
      </c>
      <c r="L606" s="323"/>
      <c r="M606" s="322"/>
      <c r="N606" s="846">
        <f t="shared" si="84"/>
        <v>0</v>
      </c>
      <c r="O606" s="325">
        <f t="shared" si="85"/>
        <v>0</v>
      </c>
      <c r="P606" s="847">
        <f>IF(I606&lt;INDEX(Lookup!$U$2:$U$10,MATCH($D$48,Lookup!$S$2:$S$10,0)),0,IF(U606="X",0,IFERROR(L606*50,0)))</f>
        <v>0</v>
      </c>
      <c r="Q606" s="326">
        <f>IF(I606&lt;INDEX(Lookup!$U$2:$U$10,MATCH($D$48,Lookup!$S$2:$S$10,0)),0,IF(U606="X",0,IFERROR(P606*K606,0)))</f>
        <v>0</v>
      </c>
      <c r="R606" s="326">
        <v>0</v>
      </c>
      <c r="S606" s="424">
        <v>0</v>
      </c>
      <c r="T606" s="322"/>
      <c r="U606" s="143"/>
      <c r="V606" s="397"/>
      <c r="W606" s="555"/>
      <c r="X606" s="576">
        <f t="shared" si="86"/>
        <v>0</v>
      </c>
      <c r="Y606" s="576">
        <f t="shared" si="87"/>
        <v>0</v>
      </c>
      <c r="Z606" s="576">
        <f t="shared" si="88"/>
        <v>0</v>
      </c>
      <c r="AA606" s="576">
        <f t="shared" si="89"/>
        <v>0</v>
      </c>
      <c r="AB606" s="553"/>
      <c r="AC606" s="553"/>
      <c r="AD606" s="553"/>
      <c r="AE606" s="553"/>
      <c r="AF606" s="553"/>
      <c r="AG606" s="553"/>
      <c r="AH606" s="553"/>
      <c r="AI606" s="397"/>
      <c r="AJ606" s="555"/>
      <c r="AK606" s="576">
        <f t="shared" si="90"/>
        <v>0</v>
      </c>
      <c r="AL606" s="576">
        <f t="shared" si="91"/>
        <v>0</v>
      </c>
      <c r="AM606" s="599"/>
      <c r="AN606" s="599"/>
      <c r="AO606" s="553"/>
      <c r="AP606" s="553"/>
      <c r="AQ606" s="553"/>
      <c r="AR606" s="553"/>
      <c r="AS606" s="397"/>
      <c r="AT606" s="397"/>
      <c r="AU606" s="397"/>
      <c r="AV606" s="397"/>
      <c r="AW606" s="397"/>
      <c r="AX606" s="397"/>
      <c r="AY606" s="397"/>
      <c r="AZ606" s="397"/>
      <c r="BA606" s="397"/>
      <c r="BB606" s="397"/>
      <c r="BC606" s="397"/>
      <c r="BD606" s="553"/>
      <c r="BE606" s="397"/>
      <c r="BF606" s="397"/>
      <c r="BG606" s="397"/>
      <c r="BH606" s="397"/>
    </row>
    <row r="607" spans="2:60" x14ac:dyDescent="0.35">
      <c r="B607" s="319"/>
      <c r="C607" s="147"/>
      <c r="D607" s="147"/>
      <c r="E607" s="320"/>
      <c r="F607" s="321"/>
      <c r="G607" s="149"/>
      <c r="H607" s="148"/>
      <c r="I607" s="148"/>
      <c r="J607" s="322"/>
      <c r="K607" s="324" t="str">
        <f>IFERROR(INDEX(Lookup!$G$3:$G$6,MATCH(J607,Lookup!$F$3:$F$6,0)),"")</f>
        <v/>
      </c>
      <c r="L607" s="323"/>
      <c r="M607" s="322"/>
      <c r="N607" s="846">
        <f t="shared" si="84"/>
        <v>0</v>
      </c>
      <c r="O607" s="325">
        <f t="shared" si="85"/>
        <v>0</v>
      </c>
      <c r="P607" s="847">
        <f>IF(I607&lt;INDEX(Lookup!$U$2:$U$10,MATCH($D$48,Lookup!$S$2:$S$10,0)),0,IF(U607="X",0,IFERROR(L607*50,0)))</f>
        <v>0</v>
      </c>
      <c r="Q607" s="326">
        <f>IF(I607&lt;INDEX(Lookup!$U$2:$U$10,MATCH($D$48,Lookup!$S$2:$S$10,0)),0,IF(U607="X",0,IFERROR(P607*K607,0)))</f>
        <v>0</v>
      </c>
      <c r="R607" s="326">
        <v>0</v>
      </c>
      <c r="S607" s="424">
        <v>0</v>
      </c>
      <c r="T607" s="322"/>
      <c r="U607" s="143"/>
      <c r="V607" s="397"/>
      <c r="W607" s="555"/>
      <c r="X607" s="576">
        <f t="shared" si="86"/>
        <v>0</v>
      </c>
      <c r="Y607" s="576">
        <f t="shared" si="87"/>
        <v>0</v>
      </c>
      <c r="Z607" s="576">
        <f t="shared" si="88"/>
        <v>0</v>
      </c>
      <c r="AA607" s="576">
        <f t="shared" si="89"/>
        <v>0</v>
      </c>
      <c r="AB607" s="553"/>
      <c r="AC607" s="553"/>
      <c r="AD607" s="553"/>
      <c r="AE607" s="553"/>
      <c r="AF607" s="553"/>
      <c r="AG607" s="553"/>
      <c r="AH607" s="553"/>
      <c r="AI607" s="397"/>
      <c r="AJ607" s="555"/>
      <c r="AK607" s="576">
        <f t="shared" si="90"/>
        <v>0</v>
      </c>
      <c r="AL607" s="576">
        <f t="shared" si="91"/>
        <v>0</v>
      </c>
      <c r="AM607" s="599"/>
      <c r="AN607" s="599"/>
      <c r="AO607" s="553"/>
      <c r="AP607" s="553"/>
      <c r="AQ607" s="553"/>
      <c r="AR607" s="553"/>
      <c r="AS607" s="397"/>
      <c r="AT607" s="397"/>
      <c r="AU607" s="397"/>
      <c r="AV607" s="397"/>
      <c r="AW607" s="397"/>
      <c r="AX607" s="397"/>
      <c r="AY607" s="397"/>
      <c r="AZ607" s="397"/>
      <c r="BA607" s="397"/>
      <c r="BB607" s="397"/>
      <c r="BC607" s="397"/>
      <c r="BD607" s="553"/>
      <c r="BE607" s="397"/>
      <c r="BF607" s="397"/>
      <c r="BG607" s="397"/>
      <c r="BH607" s="397"/>
    </row>
    <row r="608" spans="2:60" x14ac:dyDescent="0.35">
      <c r="B608" s="319"/>
      <c r="C608" s="147"/>
      <c r="D608" s="147"/>
      <c r="E608" s="320"/>
      <c r="F608" s="321"/>
      <c r="G608" s="149"/>
      <c r="H608" s="148"/>
      <c r="I608" s="148"/>
      <c r="J608" s="322"/>
      <c r="K608" s="324" t="str">
        <f>IFERROR(INDEX(Lookup!$G$3:$G$6,MATCH(J608,Lookup!$F$3:$F$6,0)),"")</f>
        <v/>
      </c>
      <c r="L608" s="323"/>
      <c r="M608" s="322"/>
      <c r="N608" s="846">
        <f t="shared" si="84"/>
        <v>0</v>
      </c>
      <c r="O608" s="325">
        <f t="shared" si="85"/>
        <v>0</v>
      </c>
      <c r="P608" s="847">
        <f>IF(I608&lt;INDEX(Lookup!$U$2:$U$10,MATCH($D$48,Lookup!$S$2:$S$10,0)),0,IF(U608="X",0,IFERROR(L608*50,0)))</f>
        <v>0</v>
      </c>
      <c r="Q608" s="326">
        <f>IF(I608&lt;INDEX(Lookup!$U$2:$U$10,MATCH($D$48,Lookup!$S$2:$S$10,0)),0,IF(U608="X",0,IFERROR(P608*K608,0)))</f>
        <v>0</v>
      </c>
      <c r="R608" s="326">
        <v>0</v>
      </c>
      <c r="S608" s="424">
        <v>0</v>
      </c>
      <c r="T608" s="322"/>
      <c r="U608" s="143"/>
      <c r="V608" s="397"/>
      <c r="W608" s="555"/>
      <c r="X608" s="576">
        <f t="shared" si="86"/>
        <v>0</v>
      </c>
      <c r="Y608" s="576">
        <f t="shared" si="87"/>
        <v>0</v>
      </c>
      <c r="Z608" s="576">
        <f t="shared" si="88"/>
        <v>0</v>
      </c>
      <c r="AA608" s="576">
        <f t="shared" si="89"/>
        <v>0</v>
      </c>
      <c r="AB608" s="553"/>
      <c r="AC608" s="553"/>
      <c r="AD608" s="553"/>
      <c r="AE608" s="553"/>
      <c r="AF608" s="553"/>
      <c r="AG608" s="553"/>
      <c r="AH608" s="553"/>
      <c r="AI608" s="397"/>
      <c r="AJ608" s="555"/>
      <c r="AK608" s="576">
        <f t="shared" si="90"/>
        <v>0</v>
      </c>
      <c r="AL608" s="576">
        <f t="shared" si="91"/>
        <v>0</v>
      </c>
      <c r="AM608" s="599"/>
      <c r="AN608" s="599"/>
      <c r="AO608" s="553"/>
      <c r="AP608" s="553"/>
      <c r="AQ608" s="553"/>
      <c r="AR608" s="553"/>
      <c r="AS608" s="397"/>
      <c r="AT608" s="397"/>
      <c r="AU608" s="397"/>
      <c r="AV608" s="397"/>
      <c r="AW608" s="397"/>
      <c r="AX608" s="397"/>
      <c r="AY608" s="397"/>
      <c r="AZ608" s="397"/>
      <c r="BA608" s="397"/>
      <c r="BB608" s="397"/>
      <c r="BC608" s="397"/>
      <c r="BD608" s="553"/>
      <c r="BE608" s="397"/>
      <c r="BF608" s="397"/>
      <c r="BG608" s="397"/>
      <c r="BH608" s="397"/>
    </row>
    <row r="609" spans="2:60" x14ac:dyDescent="0.35">
      <c r="B609" s="319"/>
      <c r="C609" s="147"/>
      <c r="D609" s="147"/>
      <c r="E609" s="320"/>
      <c r="F609" s="321"/>
      <c r="G609" s="149"/>
      <c r="H609" s="148"/>
      <c r="I609" s="148"/>
      <c r="J609" s="322"/>
      <c r="K609" s="324" t="str">
        <f>IFERROR(INDEX(Lookup!$G$3:$G$6,MATCH(J609,Lookup!$F$3:$F$6,0)),"")</f>
        <v/>
      </c>
      <c r="L609" s="323"/>
      <c r="M609" s="322"/>
      <c r="N609" s="846">
        <f t="shared" si="84"/>
        <v>0</v>
      </c>
      <c r="O609" s="325">
        <f t="shared" si="85"/>
        <v>0</v>
      </c>
      <c r="P609" s="847">
        <f>IF(I609&lt;INDEX(Lookup!$U$2:$U$10,MATCH($D$48,Lookup!$S$2:$S$10,0)),0,IF(U609="X",0,IFERROR(L609*50,0)))</f>
        <v>0</v>
      </c>
      <c r="Q609" s="326">
        <f>IF(I609&lt;INDEX(Lookup!$U$2:$U$10,MATCH($D$48,Lookup!$S$2:$S$10,0)),0,IF(U609="X",0,IFERROR(P609*K609,0)))</f>
        <v>0</v>
      </c>
      <c r="R609" s="326">
        <v>0</v>
      </c>
      <c r="S609" s="424">
        <v>0</v>
      </c>
      <c r="T609" s="322"/>
      <c r="U609" s="143"/>
      <c r="V609" s="397"/>
      <c r="W609" s="555"/>
      <c r="X609" s="576">
        <f t="shared" si="86"/>
        <v>0</v>
      </c>
      <c r="Y609" s="576">
        <f t="shared" si="87"/>
        <v>0</v>
      </c>
      <c r="Z609" s="576">
        <f t="shared" si="88"/>
        <v>0</v>
      </c>
      <c r="AA609" s="576">
        <f t="shared" si="89"/>
        <v>0</v>
      </c>
      <c r="AB609" s="553"/>
      <c r="AC609" s="553"/>
      <c r="AD609" s="553"/>
      <c r="AE609" s="553"/>
      <c r="AF609" s="553"/>
      <c r="AG609" s="553"/>
      <c r="AH609" s="553"/>
      <c r="AI609" s="397"/>
      <c r="AJ609" s="555"/>
      <c r="AK609" s="576">
        <f t="shared" si="90"/>
        <v>0</v>
      </c>
      <c r="AL609" s="576">
        <f t="shared" si="91"/>
        <v>0</v>
      </c>
      <c r="AM609" s="599"/>
      <c r="AN609" s="599"/>
      <c r="AO609" s="553"/>
      <c r="AP609" s="553"/>
      <c r="AQ609" s="553"/>
      <c r="AR609" s="553"/>
      <c r="AS609" s="397"/>
      <c r="AT609" s="397"/>
      <c r="AU609" s="397"/>
      <c r="AV609" s="397"/>
      <c r="AW609" s="397"/>
      <c r="AX609" s="397"/>
      <c r="AY609" s="397"/>
      <c r="AZ609" s="397"/>
      <c r="BA609" s="397"/>
      <c r="BB609" s="397"/>
      <c r="BC609" s="397"/>
      <c r="BD609" s="553"/>
      <c r="BE609" s="397"/>
      <c r="BF609" s="397"/>
      <c r="BG609" s="397"/>
      <c r="BH609" s="397"/>
    </row>
    <row r="610" spans="2:60" x14ac:dyDescent="0.35">
      <c r="B610" s="319"/>
      <c r="C610" s="147"/>
      <c r="D610" s="147"/>
      <c r="E610" s="320"/>
      <c r="F610" s="321"/>
      <c r="G610" s="149"/>
      <c r="H610" s="148"/>
      <c r="I610" s="148"/>
      <c r="J610" s="322"/>
      <c r="K610" s="324" t="str">
        <f>IFERROR(INDEX(Lookup!$G$3:$G$6,MATCH(J610,Lookup!$F$3:$F$6,0)),"")</f>
        <v/>
      </c>
      <c r="L610" s="323"/>
      <c r="M610" s="322"/>
      <c r="N610" s="846">
        <f t="shared" si="84"/>
        <v>0</v>
      </c>
      <c r="O610" s="325">
        <f t="shared" si="85"/>
        <v>0</v>
      </c>
      <c r="P610" s="847">
        <f>IF(I610&lt;INDEX(Lookup!$U$2:$U$10,MATCH($D$48,Lookup!$S$2:$S$10,0)),0,IF(U610="X",0,IFERROR(L610*50,0)))</f>
        <v>0</v>
      </c>
      <c r="Q610" s="326">
        <f>IF(I610&lt;INDEX(Lookup!$U$2:$U$10,MATCH($D$48,Lookup!$S$2:$S$10,0)),0,IF(U610="X",0,IFERROR(P610*K610,0)))</f>
        <v>0</v>
      </c>
      <c r="R610" s="326">
        <v>0</v>
      </c>
      <c r="S610" s="424">
        <v>0</v>
      </c>
      <c r="T610" s="322"/>
      <c r="U610" s="143"/>
      <c r="V610" s="397"/>
      <c r="W610" s="555"/>
      <c r="X610" s="576">
        <f t="shared" si="86"/>
        <v>0</v>
      </c>
      <c r="Y610" s="576">
        <f t="shared" si="87"/>
        <v>0</v>
      </c>
      <c r="Z610" s="576">
        <f t="shared" si="88"/>
        <v>0</v>
      </c>
      <c r="AA610" s="576">
        <f t="shared" si="89"/>
        <v>0</v>
      </c>
      <c r="AB610" s="553"/>
      <c r="AC610" s="553"/>
      <c r="AD610" s="553"/>
      <c r="AE610" s="553"/>
      <c r="AF610" s="553"/>
      <c r="AG610" s="553"/>
      <c r="AH610" s="553"/>
      <c r="AI610" s="397"/>
      <c r="AJ610" s="555"/>
      <c r="AK610" s="576">
        <f t="shared" si="90"/>
        <v>0</v>
      </c>
      <c r="AL610" s="576">
        <f t="shared" si="91"/>
        <v>0</v>
      </c>
      <c r="AM610" s="599"/>
      <c r="AN610" s="599"/>
      <c r="AO610" s="553"/>
      <c r="AP610" s="553"/>
      <c r="AQ610" s="553"/>
      <c r="AR610" s="553"/>
      <c r="AS610" s="397"/>
      <c r="AT610" s="397"/>
      <c r="AU610" s="397"/>
      <c r="AV610" s="397"/>
      <c r="AW610" s="397"/>
      <c r="AX610" s="397"/>
      <c r="AY610" s="397"/>
      <c r="AZ610" s="397"/>
      <c r="BA610" s="397"/>
      <c r="BB610" s="397"/>
      <c r="BC610" s="397"/>
      <c r="BD610" s="553"/>
      <c r="BE610" s="397"/>
      <c r="BF610" s="397"/>
      <c r="BG610" s="397"/>
      <c r="BH610" s="397"/>
    </row>
    <row r="611" spans="2:60" x14ac:dyDescent="0.35">
      <c r="B611" s="319"/>
      <c r="C611" s="147"/>
      <c r="D611" s="147"/>
      <c r="E611" s="320"/>
      <c r="F611" s="321"/>
      <c r="G611" s="149"/>
      <c r="H611" s="148"/>
      <c r="I611" s="148"/>
      <c r="J611" s="322"/>
      <c r="K611" s="324" t="str">
        <f>IFERROR(INDEX(Lookup!$G$3:$G$6,MATCH(J611,Lookup!$F$3:$F$6,0)),"")</f>
        <v/>
      </c>
      <c r="L611" s="323"/>
      <c r="M611" s="322"/>
      <c r="N611" s="846">
        <f t="shared" si="84"/>
        <v>0</v>
      </c>
      <c r="O611" s="325">
        <f t="shared" si="85"/>
        <v>0</v>
      </c>
      <c r="P611" s="847">
        <f>IF(I611&lt;INDEX(Lookup!$U$2:$U$10,MATCH($D$48,Lookup!$S$2:$S$10,0)),0,IF(U611="X",0,IFERROR(L611*50,0)))</f>
        <v>0</v>
      </c>
      <c r="Q611" s="326">
        <f>IF(I611&lt;INDEX(Lookup!$U$2:$U$10,MATCH($D$48,Lookup!$S$2:$S$10,0)),0,IF(U611="X",0,IFERROR(P611*K611,0)))</f>
        <v>0</v>
      </c>
      <c r="R611" s="326">
        <v>0</v>
      </c>
      <c r="S611" s="424">
        <v>0</v>
      </c>
      <c r="T611" s="322"/>
      <c r="U611" s="143"/>
      <c r="V611" s="397"/>
      <c r="W611" s="555"/>
      <c r="X611" s="576">
        <f t="shared" si="86"/>
        <v>0</v>
      </c>
      <c r="Y611" s="576">
        <f t="shared" si="87"/>
        <v>0</v>
      </c>
      <c r="Z611" s="576">
        <f t="shared" si="88"/>
        <v>0</v>
      </c>
      <c r="AA611" s="576">
        <f t="shared" si="89"/>
        <v>0</v>
      </c>
      <c r="AB611" s="553"/>
      <c r="AC611" s="553"/>
      <c r="AD611" s="553"/>
      <c r="AE611" s="553"/>
      <c r="AF611" s="553"/>
      <c r="AG611" s="553"/>
      <c r="AH611" s="553"/>
      <c r="AI611" s="397"/>
      <c r="AJ611" s="555"/>
      <c r="AK611" s="576">
        <f t="shared" si="90"/>
        <v>0</v>
      </c>
      <c r="AL611" s="576">
        <f t="shared" si="91"/>
        <v>0</v>
      </c>
      <c r="AM611" s="599"/>
      <c r="AN611" s="599"/>
      <c r="AO611" s="553"/>
      <c r="AP611" s="553"/>
      <c r="AQ611" s="553"/>
      <c r="AR611" s="553"/>
      <c r="AS611" s="397"/>
      <c r="AT611" s="397"/>
      <c r="AU611" s="397"/>
      <c r="AV611" s="397"/>
      <c r="AW611" s="397"/>
      <c r="AX611" s="397"/>
      <c r="AY611" s="397"/>
      <c r="AZ611" s="397"/>
      <c r="BA611" s="397"/>
      <c r="BB611" s="397"/>
      <c r="BC611" s="397"/>
      <c r="BD611" s="553"/>
      <c r="BE611" s="397"/>
      <c r="BF611" s="397"/>
      <c r="BG611" s="397"/>
      <c r="BH611" s="397"/>
    </row>
    <row r="612" spans="2:60" x14ac:dyDescent="0.35">
      <c r="B612" s="319"/>
      <c r="C612" s="147"/>
      <c r="D612" s="147"/>
      <c r="E612" s="320"/>
      <c r="F612" s="321"/>
      <c r="G612" s="149"/>
      <c r="H612" s="148"/>
      <c r="I612" s="148"/>
      <c r="J612" s="322"/>
      <c r="K612" s="324" t="str">
        <f>IFERROR(INDEX(Lookup!$G$3:$G$6,MATCH(J612,Lookup!$F$3:$F$6,0)),"")</f>
        <v/>
      </c>
      <c r="L612" s="323"/>
      <c r="M612" s="322"/>
      <c r="N612" s="846">
        <f t="shared" si="84"/>
        <v>0</v>
      </c>
      <c r="O612" s="325">
        <f t="shared" si="85"/>
        <v>0</v>
      </c>
      <c r="P612" s="847">
        <f>IF(I612&lt;INDEX(Lookup!$U$2:$U$10,MATCH($D$48,Lookup!$S$2:$S$10,0)),0,IF(U612="X",0,IFERROR(L612*50,0)))</f>
        <v>0</v>
      </c>
      <c r="Q612" s="326">
        <f>IF(I612&lt;INDEX(Lookup!$U$2:$U$10,MATCH($D$48,Lookup!$S$2:$S$10,0)),0,IF(U612="X",0,IFERROR(P612*K612,0)))</f>
        <v>0</v>
      </c>
      <c r="R612" s="326">
        <v>0</v>
      </c>
      <c r="S612" s="424">
        <v>0</v>
      </c>
      <c r="T612" s="322"/>
      <c r="U612" s="143"/>
      <c r="V612" s="397"/>
      <c r="W612" s="555"/>
      <c r="X612" s="576">
        <f t="shared" si="86"/>
        <v>0</v>
      </c>
      <c r="Y612" s="576">
        <f t="shared" si="87"/>
        <v>0</v>
      </c>
      <c r="Z612" s="576">
        <f t="shared" si="88"/>
        <v>0</v>
      </c>
      <c r="AA612" s="576">
        <f t="shared" si="89"/>
        <v>0</v>
      </c>
      <c r="AB612" s="553"/>
      <c r="AC612" s="553"/>
      <c r="AD612" s="553"/>
      <c r="AE612" s="553"/>
      <c r="AF612" s="553"/>
      <c r="AG612" s="553"/>
      <c r="AH612" s="553"/>
      <c r="AI612" s="397"/>
      <c r="AJ612" s="555"/>
      <c r="AK612" s="576">
        <f t="shared" si="90"/>
        <v>0</v>
      </c>
      <c r="AL612" s="576">
        <f t="shared" si="91"/>
        <v>0</v>
      </c>
      <c r="AM612" s="599"/>
      <c r="AN612" s="599"/>
      <c r="AO612" s="553"/>
      <c r="AP612" s="553"/>
      <c r="AQ612" s="553"/>
      <c r="AR612" s="553"/>
      <c r="AS612" s="397"/>
      <c r="AT612" s="397"/>
      <c r="AU612" s="397"/>
      <c r="AV612" s="397"/>
      <c r="AW612" s="397"/>
      <c r="AX612" s="397"/>
      <c r="AY612" s="397"/>
      <c r="AZ612" s="397"/>
      <c r="BA612" s="397"/>
      <c r="BB612" s="397"/>
      <c r="BC612" s="397"/>
      <c r="BD612" s="553"/>
      <c r="BE612" s="397"/>
      <c r="BF612" s="397"/>
      <c r="BG612" s="397"/>
      <c r="BH612" s="397"/>
    </row>
    <row r="613" spans="2:60" x14ac:dyDescent="0.35">
      <c r="B613" s="319"/>
      <c r="C613" s="147"/>
      <c r="D613" s="147"/>
      <c r="E613" s="320"/>
      <c r="F613" s="321"/>
      <c r="G613" s="149"/>
      <c r="H613" s="148"/>
      <c r="I613" s="148"/>
      <c r="J613" s="322"/>
      <c r="K613" s="324" t="str">
        <f>IFERROR(INDEX(Lookup!$G$3:$G$6,MATCH(J613,Lookup!$F$3:$F$6,0)),"")</f>
        <v/>
      </c>
      <c r="L613" s="323"/>
      <c r="M613" s="322"/>
      <c r="N613" s="846">
        <f t="shared" si="84"/>
        <v>0</v>
      </c>
      <c r="O613" s="325">
        <f t="shared" si="85"/>
        <v>0</v>
      </c>
      <c r="P613" s="847">
        <f>IF(I613&lt;INDEX(Lookup!$U$2:$U$10,MATCH($D$48,Lookup!$S$2:$S$10,0)),0,IF(U613="X",0,IFERROR(L613*50,0)))</f>
        <v>0</v>
      </c>
      <c r="Q613" s="326">
        <f>IF(I613&lt;INDEX(Lookup!$U$2:$U$10,MATCH($D$48,Lookup!$S$2:$S$10,0)),0,IF(U613="X",0,IFERROR(P613*K613,0)))</f>
        <v>0</v>
      </c>
      <c r="R613" s="326">
        <v>0</v>
      </c>
      <c r="S613" s="424">
        <v>0</v>
      </c>
      <c r="T613" s="322"/>
      <c r="U613" s="143"/>
      <c r="V613" s="397"/>
      <c r="W613" s="555"/>
      <c r="X613" s="576">
        <f t="shared" si="86"/>
        <v>0</v>
      </c>
      <c r="Y613" s="576">
        <f t="shared" si="87"/>
        <v>0</v>
      </c>
      <c r="Z613" s="576">
        <f t="shared" si="88"/>
        <v>0</v>
      </c>
      <c r="AA613" s="576">
        <f t="shared" si="89"/>
        <v>0</v>
      </c>
      <c r="AB613" s="553"/>
      <c r="AC613" s="553"/>
      <c r="AD613" s="553"/>
      <c r="AE613" s="553"/>
      <c r="AF613" s="553"/>
      <c r="AG613" s="553"/>
      <c r="AH613" s="553"/>
      <c r="AI613" s="397"/>
      <c r="AJ613" s="555"/>
      <c r="AK613" s="576">
        <f t="shared" si="90"/>
        <v>0</v>
      </c>
      <c r="AL613" s="576">
        <f t="shared" si="91"/>
        <v>0</v>
      </c>
      <c r="AM613" s="599"/>
      <c r="AN613" s="599"/>
      <c r="AO613" s="553"/>
      <c r="AP613" s="553"/>
      <c r="AQ613" s="553"/>
      <c r="AR613" s="553"/>
      <c r="AS613" s="397"/>
      <c r="AT613" s="397"/>
      <c r="AU613" s="397"/>
      <c r="AV613" s="397"/>
      <c r="AW613" s="397"/>
      <c r="AX613" s="397"/>
      <c r="AY613" s="397"/>
      <c r="AZ613" s="397"/>
      <c r="BA613" s="397"/>
      <c r="BB613" s="397"/>
      <c r="BC613" s="397"/>
      <c r="BD613" s="553"/>
      <c r="BE613" s="397"/>
      <c r="BF613" s="397"/>
      <c r="BG613" s="397"/>
      <c r="BH613" s="397"/>
    </row>
    <row r="614" spans="2:60" x14ac:dyDescent="0.35">
      <c r="B614" s="319"/>
      <c r="C614" s="147"/>
      <c r="D614" s="147"/>
      <c r="E614" s="320"/>
      <c r="F614" s="321"/>
      <c r="G614" s="149"/>
      <c r="H614" s="148"/>
      <c r="I614" s="148"/>
      <c r="J614" s="322"/>
      <c r="K614" s="324" t="str">
        <f>IFERROR(INDEX(Lookup!$G$3:$G$6,MATCH(J614,Lookup!$F$3:$F$6,0)),"")</f>
        <v/>
      </c>
      <c r="L614" s="323"/>
      <c r="M614" s="322"/>
      <c r="N614" s="846">
        <f t="shared" si="84"/>
        <v>0</v>
      </c>
      <c r="O614" s="325">
        <f t="shared" si="85"/>
        <v>0</v>
      </c>
      <c r="P614" s="847">
        <f>IF(I614&lt;INDEX(Lookup!$U$2:$U$10,MATCH($D$48,Lookup!$S$2:$S$10,0)),0,IF(U614="X",0,IFERROR(L614*50,0)))</f>
        <v>0</v>
      </c>
      <c r="Q614" s="326">
        <f>IF(I614&lt;INDEX(Lookup!$U$2:$U$10,MATCH($D$48,Lookup!$S$2:$S$10,0)),0,IF(U614="X",0,IFERROR(P614*K614,0)))</f>
        <v>0</v>
      </c>
      <c r="R614" s="326">
        <v>0</v>
      </c>
      <c r="S614" s="424">
        <v>0</v>
      </c>
      <c r="T614" s="322"/>
      <c r="U614" s="143"/>
      <c r="V614" s="397"/>
      <c r="W614" s="555"/>
      <c r="X614" s="576">
        <f t="shared" si="86"/>
        <v>0</v>
      </c>
      <c r="Y614" s="576">
        <f t="shared" si="87"/>
        <v>0</v>
      </c>
      <c r="Z614" s="576">
        <f t="shared" si="88"/>
        <v>0</v>
      </c>
      <c r="AA614" s="576">
        <f t="shared" si="89"/>
        <v>0</v>
      </c>
      <c r="AB614" s="553"/>
      <c r="AC614" s="553"/>
      <c r="AD614" s="553"/>
      <c r="AE614" s="553"/>
      <c r="AF614" s="553"/>
      <c r="AG614" s="553"/>
      <c r="AH614" s="553"/>
      <c r="AI614" s="397"/>
      <c r="AJ614" s="555"/>
      <c r="AK614" s="576">
        <f t="shared" si="90"/>
        <v>0</v>
      </c>
      <c r="AL614" s="576">
        <f t="shared" si="91"/>
        <v>0</v>
      </c>
      <c r="AM614" s="599"/>
      <c r="AN614" s="599"/>
      <c r="AO614" s="553"/>
      <c r="AP614" s="553"/>
      <c r="AQ614" s="553"/>
      <c r="AR614" s="553"/>
      <c r="AS614" s="397"/>
      <c r="AT614" s="397"/>
      <c r="AU614" s="397"/>
      <c r="AV614" s="397"/>
      <c r="AW614" s="397"/>
      <c r="AX614" s="397"/>
      <c r="AY614" s="397"/>
      <c r="AZ614" s="397"/>
      <c r="BA614" s="397"/>
      <c r="BB614" s="397"/>
      <c r="BC614" s="397"/>
      <c r="BD614" s="553"/>
      <c r="BE614" s="397"/>
      <c r="BF614" s="397"/>
      <c r="BG614" s="397"/>
      <c r="BH614" s="397"/>
    </row>
    <row r="615" spans="2:60" x14ac:dyDescent="0.35">
      <c r="B615" s="319"/>
      <c r="C615" s="147"/>
      <c r="D615" s="147"/>
      <c r="E615" s="320"/>
      <c r="F615" s="321"/>
      <c r="G615" s="149"/>
      <c r="H615" s="148"/>
      <c r="I615" s="148"/>
      <c r="J615" s="322"/>
      <c r="K615" s="324" t="str">
        <f>IFERROR(INDEX(Lookup!$G$3:$G$6,MATCH(J615,Lookup!$F$3:$F$6,0)),"")</f>
        <v/>
      </c>
      <c r="L615" s="323"/>
      <c r="M615" s="322"/>
      <c r="N615" s="846">
        <f t="shared" si="84"/>
        <v>0</v>
      </c>
      <c r="O615" s="325">
        <f t="shared" si="85"/>
        <v>0</v>
      </c>
      <c r="P615" s="847">
        <f>IF(I615&lt;INDEX(Lookup!$U$2:$U$10,MATCH($D$48,Lookup!$S$2:$S$10,0)),0,IF(U615="X",0,IFERROR(L615*50,0)))</f>
        <v>0</v>
      </c>
      <c r="Q615" s="326">
        <f>IF(I615&lt;INDEX(Lookup!$U$2:$U$10,MATCH($D$48,Lookup!$S$2:$S$10,0)),0,IF(U615="X",0,IFERROR(P615*K615,0)))</f>
        <v>0</v>
      </c>
      <c r="R615" s="326">
        <v>0</v>
      </c>
      <c r="S615" s="424">
        <v>0</v>
      </c>
      <c r="T615" s="322"/>
      <c r="U615" s="143"/>
      <c r="V615" s="397"/>
      <c r="W615" s="555"/>
      <c r="X615" s="576">
        <f t="shared" si="86"/>
        <v>0</v>
      </c>
      <c r="Y615" s="576">
        <f t="shared" si="87"/>
        <v>0</v>
      </c>
      <c r="Z615" s="576">
        <f t="shared" si="88"/>
        <v>0</v>
      </c>
      <c r="AA615" s="576">
        <f t="shared" si="89"/>
        <v>0</v>
      </c>
      <c r="AB615" s="553"/>
      <c r="AC615" s="553"/>
      <c r="AD615" s="553"/>
      <c r="AE615" s="553"/>
      <c r="AF615" s="553"/>
      <c r="AG615" s="553"/>
      <c r="AH615" s="553"/>
      <c r="AI615" s="397"/>
      <c r="AJ615" s="555"/>
      <c r="AK615" s="576">
        <f t="shared" si="90"/>
        <v>0</v>
      </c>
      <c r="AL615" s="576">
        <f t="shared" si="91"/>
        <v>0</v>
      </c>
      <c r="AM615" s="599"/>
      <c r="AN615" s="599"/>
      <c r="AO615" s="553"/>
      <c r="AP615" s="553"/>
      <c r="AQ615" s="553"/>
      <c r="AR615" s="553"/>
      <c r="AS615" s="397"/>
      <c r="AT615" s="397"/>
      <c r="AU615" s="397"/>
      <c r="AV615" s="397"/>
      <c r="AW615" s="397"/>
      <c r="AX615" s="397"/>
      <c r="AY615" s="397"/>
      <c r="AZ615" s="397"/>
      <c r="BA615" s="397"/>
      <c r="BB615" s="397"/>
      <c r="BC615" s="397"/>
      <c r="BD615" s="553"/>
      <c r="BE615" s="397"/>
      <c r="BF615" s="397"/>
      <c r="BG615" s="397"/>
      <c r="BH615" s="397"/>
    </row>
    <row r="616" spans="2:60" x14ac:dyDescent="0.35">
      <c r="B616" s="319"/>
      <c r="C616" s="147"/>
      <c r="D616" s="147"/>
      <c r="E616" s="320"/>
      <c r="F616" s="321"/>
      <c r="G616" s="149"/>
      <c r="H616" s="148"/>
      <c r="I616" s="148"/>
      <c r="J616" s="322"/>
      <c r="K616" s="324" t="str">
        <f>IFERROR(INDEX(Lookup!$G$3:$G$6,MATCH(J616,Lookup!$F$3:$F$6,0)),"")</f>
        <v/>
      </c>
      <c r="L616" s="323"/>
      <c r="M616" s="322"/>
      <c r="N616" s="846">
        <f t="shared" si="84"/>
        <v>0</v>
      </c>
      <c r="O616" s="325">
        <f t="shared" si="85"/>
        <v>0</v>
      </c>
      <c r="P616" s="847">
        <f>IF(I616&lt;INDEX(Lookup!$U$2:$U$10,MATCH($D$48,Lookup!$S$2:$S$10,0)),0,IF(U616="X",0,IFERROR(L616*50,0)))</f>
        <v>0</v>
      </c>
      <c r="Q616" s="326">
        <f>IF(I616&lt;INDEX(Lookup!$U$2:$U$10,MATCH($D$48,Lookup!$S$2:$S$10,0)),0,IF(U616="X",0,IFERROR(P616*K616,0)))</f>
        <v>0</v>
      </c>
      <c r="R616" s="326">
        <v>0</v>
      </c>
      <c r="S616" s="424">
        <v>0</v>
      </c>
      <c r="T616" s="322"/>
      <c r="U616" s="143"/>
      <c r="V616" s="397"/>
      <c r="W616" s="555"/>
      <c r="X616" s="576">
        <f t="shared" si="86"/>
        <v>0</v>
      </c>
      <c r="Y616" s="576">
        <f t="shared" si="87"/>
        <v>0</v>
      </c>
      <c r="Z616" s="576">
        <f t="shared" si="88"/>
        <v>0</v>
      </c>
      <c r="AA616" s="576">
        <f t="shared" si="89"/>
        <v>0</v>
      </c>
      <c r="AB616" s="553"/>
      <c r="AC616" s="553"/>
      <c r="AD616" s="553"/>
      <c r="AE616" s="553"/>
      <c r="AF616" s="553"/>
      <c r="AG616" s="553"/>
      <c r="AH616" s="553"/>
      <c r="AI616" s="397"/>
      <c r="AJ616" s="555"/>
      <c r="AK616" s="576">
        <f t="shared" si="90"/>
        <v>0</v>
      </c>
      <c r="AL616" s="576">
        <f t="shared" si="91"/>
        <v>0</v>
      </c>
      <c r="AM616" s="599"/>
      <c r="AN616" s="599"/>
      <c r="AO616" s="553"/>
      <c r="AP616" s="553"/>
      <c r="AQ616" s="553"/>
      <c r="AR616" s="553"/>
      <c r="AS616" s="397"/>
      <c r="AT616" s="397"/>
      <c r="AU616" s="397"/>
      <c r="AV616" s="397"/>
      <c r="AW616" s="397"/>
      <c r="AX616" s="397"/>
      <c r="AY616" s="397"/>
      <c r="AZ616" s="397"/>
      <c r="BA616" s="397"/>
      <c r="BB616" s="397"/>
      <c r="BC616" s="397"/>
      <c r="BD616" s="553"/>
      <c r="BE616" s="397"/>
      <c r="BF616" s="397"/>
      <c r="BG616" s="397"/>
      <c r="BH616" s="397"/>
    </row>
    <row r="617" spans="2:60" x14ac:dyDescent="0.35">
      <c r="B617" s="319"/>
      <c r="C617" s="147"/>
      <c r="D617" s="147"/>
      <c r="E617" s="320"/>
      <c r="F617" s="321"/>
      <c r="G617" s="149"/>
      <c r="H617" s="148"/>
      <c r="I617" s="148"/>
      <c r="J617" s="322"/>
      <c r="K617" s="324" t="str">
        <f>IFERROR(INDEX(Lookup!$G$3:$G$6,MATCH(J617,Lookup!$F$3:$F$6,0)),"")</f>
        <v/>
      </c>
      <c r="L617" s="323"/>
      <c r="M617" s="322"/>
      <c r="N617" s="846">
        <f t="shared" si="84"/>
        <v>0</v>
      </c>
      <c r="O617" s="325">
        <f t="shared" si="85"/>
        <v>0</v>
      </c>
      <c r="P617" s="847">
        <f>IF(I617&lt;INDEX(Lookup!$U$2:$U$10,MATCH($D$48,Lookup!$S$2:$S$10,0)),0,IF(U617="X",0,IFERROR(L617*50,0)))</f>
        <v>0</v>
      </c>
      <c r="Q617" s="326">
        <f>IF(I617&lt;INDEX(Lookup!$U$2:$U$10,MATCH($D$48,Lookup!$S$2:$S$10,0)),0,IF(U617="X",0,IFERROR(P617*K617,0)))</f>
        <v>0</v>
      </c>
      <c r="R617" s="326">
        <v>0</v>
      </c>
      <c r="S617" s="424">
        <v>0</v>
      </c>
      <c r="T617" s="322"/>
      <c r="U617" s="143"/>
      <c r="V617" s="397"/>
      <c r="W617" s="555"/>
      <c r="X617" s="576">
        <f t="shared" si="86"/>
        <v>0</v>
      </c>
      <c r="Y617" s="576">
        <f t="shared" si="87"/>
        <v>0</v>
      </c>
      <c r="Z617" s="576">
        <f t="shared" si="88"/>
        <v>0</v>
      </c>
      <c r="AA617" s="576">
        <f t="shared" si="89"/>
        <v>0</v>
      </c>
      <c r="AB617" s="553"/>
      <c r="AC617" s="553"/>
      <c r="AD617" s="553"/>
      <c r="AE617" s="553"/>
      <c r="AF617" s="553"/>
      <c r="AG617" s="553"/>
      <c r="AH617" s="553"/>
      <c r="AI617" s="397"/>
      <c r="AJ617" s="555"/>
      <c r="AK617" s="576">
        <f t="shared" si="90"/>
        <v>0</v>
      </c>
      <c r="AL617" s="576">
        <f t="shared" si="91"/>
        <v>0</v>
      </c>
      <c r="AM617" s="599"/>
      <c r="AN617" s="599"/>
      <c r="AO617" s="553"/>
      <c r="AP617" s="553"/>
      <c r="AQ617" s="553"/>
      <c r="AR617" s="553"/>
      <c r="AS617" s="397"/>
      <c r="AT617" s="397"/>
      <c r="AU617" s="397"/>
      <c r="AV617" s="397"/>
      <c r="AW617" s="397"/>
      <c r="AX617" s="397"/>
      <c r="AY617" s="397"/>
      <c r="AZ617" s="397"/>
      <c r="BA617" s="397"/>
      <c r="BB617" s="397"/>
      <c r="BC617" s="397"/>
      <c r="BD617" s="553"/>
      <c r="BE617" s="397"/>
      <c r="BF617" s="397"/>
      <c r="BG617" s="397"/>
      <c r="BH617" s="397"/>
    </row>
    <row r="618" spans="2:60" x14ac:dyDescent="0.35">
      <c r="B618" s="319"/>
      <c r="C618" s="147"/>
      <c r="D618" s="147"/>
      <c r="E618" s="320"/>
      <c r="F618" s="321"/>
      <c r="G618" s="149"/>
      <c r="H618" s="148"/>
      <c r="I618" s="148"/>
      <c r="J618" s="322"/>
      <c r="K618" s="324" t="str">
        <f>IFERROR(INDEX(Lookup!$G$3:$G$6,MATCH(J618,Lookup!$F$3:$F$6,0)),"")</f>
        <v/>
      </c>
      <c r="L618" s="323"/>
      <c r="M618" s="322"/>
      <c r="N618" s="846">
        <f t="shared" si="84"/>
        <v>0</v>
      </c>
      <c r="O618" s="325">
        <f t="shared" si="85"/>
        <v>0</v>
      </c>
      <c r="P618" s="847">
        <f>IF(I618&lt;INDEX(Lookup!$U$2:$U$10,MATCH($D$48,Lookup!$S$2:$S$10,0)),0,IF(U618="X",0,IFERROR(L618*50,0)))</f>
        <v>0</v>
      </c>
      <c r="Q618" s="326">
        <f>IF(I618&lt;INDEX(Lookup!$U$2:$U$10,MATCH($D$48,Lookup!$S$2:$S$10,0)),0,IF(U618="X",0,IFERROR(P618*K618,0)))</f>
        <v>0</v>
      </c>
      <c r="R618" s="326">
        <v>0</v>
      </c>
      <c r="S618" s="424">
        <v>0</v>
      </c>
      <c r="T618" s="322"/>
      <c r="U618" s="143"/>
      <c r="V618" s="397"/>
      <c r="W618" s="555"/>
      <c r="X618" s="576">
        <f t="shared" si="86"/>
        <v>0</v>
      </c>
      <c r="Y618" s="576">
        <f t="shared" si="87"/>
        <v>0</v>
      </c>
      <c r="Z618" s="576">
        <f t="shared" si="88"/>
        <v>0</v>
      </c>
      <c r="AA618" s="576">
        <f t="shared" si="89"/>
        <v>0</v>
      </c>
      <c r="AB618" s="553"/>
      <c r="AC618" s="553"/>
      <c r="AD618" s="553"/>
      <c r="AE618" s="553"/>
      <c r="AF618" s="553"/>
      <c r="AG618" s="553"/>
      <c r="AH618" s="553"/>
      <c r="AI618" s="397"/>
      <c r="AJ618" s="555"/>
      <c r="AK618" s="576">
        <f t="shared" si="90"/>
        <v>0</v>
      </c>
      <c r="AL618" s="576">
        <f t="shared" si="91"/>
        <v>0</v>
      </c>
      <c r="AM618" s="599"/>
      <c r="AN618" s="599"/>
      <c r="AO618" s="553"/>
      <c r="AP618" s="553"/>
      <c r="AQ618" s="553"/>
      <c r="AR618" s="553"/>
      <c r="AS618" s="397"/>
      <c r="AT618" s="397"/>
      <c r="AU618" s="397"/>
      <c r="AV618" s="397"/>
      <c r="AW618" s="397"/>
      <c r="AX618" s="397"/>
      <c r="AY618" s="397"/>
      <c r="AZ618" s="397"/>
      <c r="BA618" s="397"/>
      <c r="BB618" s="397"/>
      <c r="BC618" s="397"/>
      <c r="BD618" s="553"/>
      <c r="BE618" s="397"/>
      <c r="BF618" s="397"/>
      <c r="BG618" s="397"/>
      <c r="BH618" s="397"/>
    </row>
    <row r="619" spans="2:60" x14ac:dyDescent="0.35">
      <c r="B619" s="319"/>
      <c r="C619" s="147"/>
      <c r="D619" s="147"/>
      <c r="E619" s="320"/>
      <c r="F619" s="321"/>
      <c r="G619" s="149"/>
      <c r="H619" s="148"/>
      <c r="I619" s="148"/>
      <c r="J619" s="322"/>
      <c r="K619" s="324" t="str">
        <f>IFERROR(INDEX(Lookup!$G$3:$G$6,MATCH(J619,Lookup!$F$3:$F$6,0)),"")</f>
        <v/>
      </c>
      <c r="L619" s="323"/>
      <c r="M619" s="322"/>
      <c r="N619" s="846">
        <f t="shared" si="84"/>
        <v>0</v>
      </c>
      <c r="O619" s="325">
        <f t="shared" si="85"/>
        <v>0</v>
      </c>
      <c r="P619" s="847">
        <f>IF(I619&lt;INDEX(Lookup!$U$2:$U$10,MATCH($D$48,Lookup!$S$2:$S$10,0)),0,IF(U619="X",0,IFERROR(L619*50,0)))</f>
        <v>0</v>
      </c>
      <c r="Q619" s="326">
        <f>IF(I619&lt;INDEX(Lookup!$U$2:$U$10,MATCH($D$48,Lookup!$S$2:$S$10,0)),0,IF(U619="X",0,IFERROR(P619*K619,0)))</f>
        <v>0</v>
      </c>
      <c r="R619" s="326">
        <v>0</v>
      </c>
      <c r="S619" s="424">
        <v>0</v>
      </c>
      <c r="T619" s="322"/>
      <c r="U619" s="143"/>
      <c r="V619" s="397"/>
      <c r="W619" s="555"/>
      <c r="X619" s="576">
        <f t="shared" si="86"/>
        <v>0</v>
      </c>
      <c r="Y619" s="576">
        <f t="shared" si="87"/>
        <v>0</v>
      </c>
      <c r="Z619" s="576">
        <f t="shared" si="88"/>
        <v>0</v>
      </c>
      <c r="AA619" s="576">
        <f t="shared" si="89"/>
        <v>0</v>
      </c>
      <c r="AB619" s="553"/>
      <c r="AC619" s="553"/>
      <c r="AD619" s="553"/>
      <c r="AE619" s="553"/>
      <c r="AF619" s="553"/>
      <c r="AG619" s="553"/>
      <c r="AH619" s="553"/>
      <c r="AI619" s="397"/>
      <c r="AJ619" s="555"/>
      <c r="AK619" s="576">
        <f t="shared" si="90"/>
        <v>0</v>
      </c>
      <c r="AL619" s="576">
        <f t="shared" si="91"/>
        <v>0</v>
      </c>
      <c r="AM619" s="599"/>
      <c r="AN619" s="599"/>
      <c r="AO619" s="553"/>
      <c r="AP619" s="553"/>
      <c r="AQ619" s="553"/>
      <c r="AR619" s="553"/>
      <c r="AS619" s="397"/>
      <c r="AT619" s="397"/>
      <c r="AU619" s="397"/>
      <c r="AV619" s="397"/>
      <c r="AW619" s="397"/>
      <c r="AX619" s="397"/>
      <c r="AY619" s="397"/>
      <c r="AZ619" s="397"/>
      <c r="BA619" s="397"/>
      <c r="BB619" s="397"/>
      <c r="BC619" s="397"/>
      <c r="BD619" s="553"/>
      <c r="BE619" s="397"/>
      <c r="BF619" s="397"/>
      <c r="BG619" s="397"/>
      <c r="BH619" s="397"/>
    </row>
    <row r="620" spans="2:60" x14ac:dyDescent="0.35">
      <c r="B620" s="319"/>
      <c r="C620" s="147"/>
      <c r="D620" s="147"/>
      <c r="E620" s="320"/>
      <c r="F620" s="321"/>
      <c r="G620" s="149"/>
      <c r="H620" s="148"/>
      <c r="I620" s="148"/>
      <c r="J620" s="322"/>
      <c r="K620" s="324" t="str">
        <f>IFERROR(INDEX(Lookup!$G$3:$G$6,MATCH(J620,Lookup!$F$3:$F$6,0)),"")</f>
        <v/>
      </c>
      <c r="L620" s="323"/>
      <c r="M620" s="322"/>
      <c r="N620" s="846">
        <f t="shared" si="84"/>
        <v>0</v>
      </c>
      <c r="O620" s="325">
        <f t="shared" si="85"/>
        <v>0</v>
      </c>
      <c r="P620" s="847">
        <f>IF(I620&lt;INDEX(Lookup!$U$2:$U$10,MATCH($D$48,Lookup!$S$2:$S$10,0)),0,IF(U620="X",0,IFERROR(L620*50,0)))</f>
        <v>0</v>
      </c>
      <c r="Q620" s="326">
        <f>IF(I620&lt;INDEX(Lookup!$U$2:$U$10,MATCH($D$48,Lookup!$S$2:$S$10,0)),0,IF(U620="X",0,IFERROR(P620*K620,0)))</f>
        <v>0</v>
      </c>
      <c r="R620" s="326">
        <v>0</v>
      </c>
      <c r="S620" s="424">
        <v>0</v>
      </c>
      <c r="T620" s="322"/>
      <c r="U620" s="143"/>
      <c r="V620" s="397"/>
      <c r="W620" s="555"/>
      <c r="X620" s="576">
        <f t="shared" si="86"/>
        <v>0</v>
      </c>
      <c r="Y620" s="576">
        <f t="shared" si="87"/>
        <v>0</v>
      </c>
      <c r="Z620" s="576">
        <f t="shared" si="88"/>
        <v>0</v>
      </c>
      <c r="AA620" s="576">
        <f t="shared" si="89"/>
        <v>0</v>
      </c>
      <c r="AB620" s="553"/>
      <c r="AC620" s="553"/>
      <c r="AD620" s="553"/>
      <c r="AE620" s="553"/>
      <c r="AF620" s="553"/>
      <c r="AG620" s="553"/>
      <c r="AH620" s="553"/>
      <c r="AI620" s="397"/>
      <c r="AJ620" s="555"/>
      <c r="AK620" s="576">
        <f t="shared" si="90"/>
        <v>0</v>
      </c>
      <c r="AL620" s="576">
        <f t="shared" si="91"/>
        <v>0</v>
      </c>
      <c r="AM620" s="599"/>
      <c r="AN620" s="599"/>
      <c r="AO620" s="553"/>
      <c r="AP620" s="553"/>
      <c r="AQ620" s="553"/>
      <c r="AR620" s="553"/>
      <c r="AS620" s="397"/>
      <c r="AT620" s="397"/>
      <c r="AU620" s="397"/>
      <c r="AV620" s="397"/>
      <c r="AW620" s="397"/>
      <c r="AX620" s="397"/>
      <c r="AY620" s="397"/>
      <c r="AZ620" s="397"/>
      <c r="BA620" s="397"/>
      <c r="BB620" s="397"/>
      <c r="BC620" s="397"/>
      <c r="BD620" s="553"/>
      <c r="BE620" s="397"/>
      <c r="BF620" s="397"/>
      <c r="BG620" s="397"/>
      <c r="BH620" s="397"/>
    </row>
    <row r="621" spans="2:60" x14ac:dyDescent="0.35">
      <c r="B621" s="319"/>
      <c r="C621" s="147"/>
      <c r="D621" s="147"/>
      <c r="E621" s="320"/>
      <c r="F621" s="321"/>
      <c r="G621" s="149"/>
      <c r="H621" s="148"/>
      <c r="I621" s="148"/>
      <c r="J621" s="322"/>
      <c r="K621" s="324" t="str">
        <f>IFERROR(INDEX(Lookup!$G$3:$G$6,MATCH(J621,Lookup!$F$3:$F$6,0)),"")</f>
        <v/>
      </c>
      <c r="L621" s="323"/>
      <c r="M621" s="322"/>
      <c r="N621" s="846">
        <f t="shared" si="84"/>
        <v>0</v>
      </c>
      <c r="O621" s="325">
        <f t="shared" si="85"/>
        <v>0</v>
      </c>
      <c r="P621" s="847">
        <f>IF(I621&lt;INDEX(Lookup!$U$2:$U$10,MATCH($D$48,Lookup!$S$2:$S$10,0)),0,IF(U621="X",0,IFERROR(L621*50,0)))</f>
        <v>0</v>
      </c>
      <c r="Q621" s="326">
        <f>IF(I621&lt;INDEX(Lookup!$U$2:$U$10,MATCH($D$48,Lookup!$S$2:$S$10,0)),0,IF(U621="X",0,IFERROR(P621*K621,0)))</f>
        <v>0</v>
      </c>
      <c r="R621" s="326">
        <v>0</v>
      </c>
      <c r="S621" s="424">
        <v>0</v>
      </c>
      <c r="T621" s="322"/>
      <c r="U621" s="143"/>
      <c r="V621" s="397"/>
      <c r="W621" s="555"/>
      <c r="X621" s="576">
        <f t="shared" si="86"/>
        <v>0</v>
      </c>
      <c r="Y621" s="576">
        <f t="shared" si="87"/>
        <v>0</v>
      </c>
      <c r="Z621" s="576">
        <f t="shared" si="88"/>
        <v>0</v>
      </c>
      <c r="AA621" s="576">
        <f t="shared" si="89"/>
        <v>0</v>
      </c>
      <c r="AB621" s="553"/>
      <c r="AC621" s="553"/>
      <c r="AD621" s="553"/>
      <c r="AE621" s="553"/>
      <c r="AF621" s="553"/>
      <c r="AG621" s="553"/>
      <c r="AH621" s="553"/>
      <c r="AI621" s="397"/>
      <c r="AJ621" s="555"/>
      <c r="AK621" s="576">
        <f t="shared" si="90"/>
        <v>0</v>
      </c>
      <c r="AL621" s="576">
        <f t="shared" si="91"/>
        <v>0</v>
      </c>
      <c r="AM621" s="599"/>
      <c r="AN621" s="599"/>
      <c r="AO621" s="553"/>
      <c r="AP621" s="553"/>
      <c r="AQ621" s="553"/>
      <c r="AR621" s="553"/>
      <c r="AS621" s="397"/>
      <c r="AT621" s="397"/>
      <c r="AU621" s="397"/>
      <c r="AV621" s="397"/>
      <c r="AW621" s="397"/>
      <c r="AX621" s="397"/>
      <c r="AY621" s="397"/>
      <c r="AZ621" s="397"/>
      <c r="BA621" s="397"/>
      <c r="BB621" s="397"/>
      <c r="BC621" s="397"/>
      <c r="BD621" s="553"/>
      <c r="BE621" s="397"/>
      <c r="BF621" s="397"/>
      <c r="BG621" s="397"/>
      <c r="BH621" s="397"/>
    </row>
    <row r="622" spans="2:60" x14ac:dyDescent="0.35">
      <c r="B622" s="319"/>
      <c r="C622" s="147"/>
      <c r="D622" s="147"/>
      <c r="E622" s="320"/>
      <c r="F622" s="321"/>
      <c r="G622" s="149"/>
      <c r="H622" s="148"/>
      <c r="I622" s="148"/>
      <c r="J622" s="322"/>
      <c r="K622" s="324" t="str">
        <f>IFERROR(INDEX(Lookup!$G$3:$G$6,MATCH(J622,Lookup!$F$3:$F$6,0)),"")</f>
        <v/>
      </c>
      <c r="L622" s="323"/>
      <c r="M622" s="322"/>
      <c r="N622" s="846">
        <f t="shared" si="84"/>
        <v>0</v>
      </c>
      <c r="O622" s="325">
        <f t="shared" si="85"/>
        <v>0</v>
      </c>
      <c r="P622" s="847">
        <f>IF(I622&lt;INDEX(Lookup!$U$2:$U$10,MATCH($D$48,Lookup!$S$2:$S$10,0)),0,IF(U622="X",0,IFERROR(L622*50,0)))</f>
        <v>0</v>
      </c>
      <c r="Q622" s="326">
        <f>IF(I622&lt;INDEX(Lookup!$U$2:$U$10,MATCH($D$48,Lookup!$S$2:$S$10,0)),0,IF(U622="X",0,IFERROR(P622*K622,0)))</f>
        <v>0</v>
      </c>
      <c r="R622" s="326">
        <v>0</v>
      </c>
      <c r="S622" s="424">
        <v>0</v>
      </c>
      <c r="T622" s="322"/>
      <c r="U622" s="143"/>
      <c r="V622" s="397"/>
      <c r="W622" s="555"/>
      <c r="X622" s="576">
        <f t="shared" si="86"/>
        <v>0</v>
      </c>
      <c r="Y622" s="576">
        <f t="shared" si="87"/>
        <v>0</v>
      </c>
      <c r="Z622" s="576">
        <f t="shared" si="88"/>
        <v>0</v>
      </c>
      <c r="AA622" s="576">
        <f t="shared" si="89"/>
        <v>0</v>
      </c>
      <c r="AB622" s="553"/>
      <c r="AC622" s="553"/>
      <c r="AD622" s="553"/>
      <c r="AE622" s="553"/>
      <c r="AF622" s="553"/>
      <c r="AG622" s="553"/>
      <c r="AH622" s="553"/>
      <c r="AI622" s="397"/>
      <c r="AJ622" s="555"/>
      <c r="AK622" s="576">
        <f t="shared" si="90"/>
        <v>0</v>
      </c>
      <c r="AL622" s="576">
        <f t="shared" si="91"/>
        <v>0</v>
      </c>
      <c r="AM622" s="599"/>
      <c r="AN622" s="599"/>
      <c r="AO622" s="553"/>
      <c r="AP622" s="553"/>
      <c r="AQ622" s="553"/>
      <c r="AR622" s="553"/>
      <c r="AS622" s="397"/>
      <c r="AT622" s="397"/>
      <c r="AU622" s="397"/>
      <c r="AV622" s="397"/>
      <c r="AW622" s="397"/>
      <c r="AX622" s="397"/>
      <c r="AY622" s="397"/>
      <c r="AZ622" s="397"/>
      <c r="BA622" s="397"/>
      <c r="BB622" s="397"/>
      <c r="BC622" s="397"/>
      <c r="BD622" s="553"/>
      <c r="BE622" s="397"/>
      <c r="BF622" s="397"/>
      <c r="BG622" s="397"/>
      <c r="BH622" s="397"/>
    </row>
    <row r="623" spans="2:60" x14ac:dyDescent="0.35">
      <c r="B623" s="319"/>
      <c r="C623" s="147"/>
      <c r="D623" s="147"/>
      <c r="E623" s="320"/>
      <c r="F623" s="321"/>
      <c r="G623" s="149"/>
      <c r="H623" s="148"/>
      <c r="I623" s="148"/>
      <c r="J623" s="322"/>
      <c r="K623" s="324" t="str">
        <f>IFERROR(INDEX(Lookup!$G$3:$G$6,MATCH(J623,Lookup!$F$3:$F$6,0)),"")</f>
        <v/>
      </c>
      <c r="L623" s="323"/>
      <c r="M623" s="322"/>
      <c r="N623" s="846">
        <f t="shared" si="84"/>
        <v>0</v>
      </c>
      <c r="O623" s="325">
        <f t="shared" si="85"/>
        <v>0</v>
      </c>
      <c r="P623" s="847">
        <f>IF(I623&lt;INDEX(Lookup!$U$2:$U$10,MATCH($D$48,Lookup!$S$2:$S$10,0)),0,IF(U623="X",0,IFERROR(L623*50,0)))</f>
        <v>0</v>
      </c>
      <c r="Q623" s="326">
        <f>IF(I623&lt;INDEX(Lookup!$U$2:$U$10,MATCH($D$48,Lookup!$S$2:$S$10,0)),0,IF(U623="X",0,IFERROR(P623*K623,0)))</f>
        <v>0</v>
      </c>
      <c r="R623" s="326">
        <v>0</v>
      </c>
      <c r="S623" s="424">
        <v>0</v>
      </c>
      <c r="T623" s="322"/>
      <c r="U623" s="143"/>
      <c r="V623" s="397"/>
      <c r="W623" s="555"/>
      <c r="X623" s="576">
        <f t="shared" si="86"/>
        <v>0</v>
      </c>
      <c r="Y623" s="576">
        <f t="shared" si="87"/>
        <v>0</v>
      </c>
      <c r="Z623" s="576">
        <f t="shared" si="88"/>
        <v>0</v>
      </c>
      <c r="AA623" s="576">
        <f t="shared" si="89"/>
        <v>0</v>
      </c>
      <c r="AB623" s="553"/>
      <c r="AC623" s="553"/>
      <c r="AD623" s="553"/>
      <c r="AE623" s="553"/>
      <c r="AF623" s="553"/>
      <c r="AG623" s="553"/>
      <c r="AH623" s="553"/>
      <c r="AI623" s="397"/>
      <c r="AJ623" s="555"/>
      <c r="AK623" s="576">
        <f t="shared" si="90"/>
        <v>0</v>
      </c>
      <c r="AL623" s="576">
        <f t="shared" si="91"/>
        <v>0</v>
      </c>
      <c r="AM623" s="599"/>
      <c r="AN623" s="599"/>
      <c r="AO623" s="553"/>
      <c r="AP623" s="553"/>
      <c r="AQ623" s="553"/>
      <c r="AR623" s="553"/>
      <c r="AS623" s="397"/>
      <c r="AT623" s="397"/>
      <c r="AU623" s="397"/>
      <c r="AV623" s="397"/>
      <c r="AW623" s="397"/>
      <c r="AX623" s="397"/>
      <c r="AY623" s="397"/>
      <c r="AZ623" s="397"/>
      <c r="BA623" s="397"/>
      <c r="BB623" s="397"/>
      <c r="BC623" s="397"/>
      <c r="BD623" s="553"/>
      <c r="BE623" s="397"/>
      <c r="BF623" s="397"/>
      <c r="BG623" s="397"/>
      <c r="BH623" s="397"/>
    </row>
    <row r="624" spans="2:60" x14ac:dyDescent="0.35">
      <c r="B624" s="319"/>
      <c r="C624" s="147"/>
      <c r="D624" s="147"/>
      <c r="E624" s="320"/>
      <c r="F624" s="321"/>
      <c r="G624" s="149"/>
      <c r="H624" s="148"/>
      <c r="I624" s="148"/>
      <c r="J624" s="322"/>
      <c r="K624" s="324" t="str">
        <f>IFERROR(INDEX(Lookup!$G$3:$G$6,MATCH(J624,Lookup!$F$3:$F$6,0)),"")</f>
        <v/>
      </c>
      <c r="L624" s="323"/>
      <c r="M624" s="322"/>
      <c r="N624" s="846">
        <f t="shared" si="84"/>
        <v>0</v>
      </c>
      <c r="O624" s="325">
        <f t="shared" si="85"/>
        <v>0</v>
      </c>
      <c r="P624" s="847">
        <f>IF(I624&lt;INDEX(Lookup!$U$2:$U$10,MATCH($D$48,Lookup!$S$2:$S$10,0)),0,IF(U624="X",0,IFERROR(L624*50,0)))</f>
        <v>0</v>
      </c>
      <c r="Q624" s="326">
        <f>IF(I624&lt;INDEX(Lookup!$U$2:$U$10,MATCH($D$48,Lookup!$S$2:$S$10,0)),0,IF(U624="X",0,IFERROR(P624*K624,0)))</f>
        <v>0</v>
      </c>
      <c r="R624" s="326">
        <v>0</v>
      </c>
      <c r="S624" s="424">
        <v>0</v>
      </c>
      <c r="T624" s="322"/>
      <c r="U624" s="143"/>
      <c r="V624" s="397"/>
      <c r="W624" s="555"/>
      <c r="X624" s="576">
        <f t="shared" si="86"/>
        <v>0</v>
      </c>
      <c r="Y624" s="576">
        <f t="shared" si="87"/>
        <v>0</v>
      </c>
      <c r="Z624" s="576">
        <f t="shared" si="88"/>
        <v>0</v>
      </c>
      <c r="AA624" s="576">
        <f t="shared" si="89"/>
        <v>0</v>
      </c>
      <c r="AB624" s="553"/>
      <c r="AC624" s="553"/>
      <c r="AD624" s="553"/>
      <c r="AE624" s="553"/>
      <c r="AF624" s="553"/>
      <c r="AG624" s="553"/>
      <c r="AH624" s="553"/>
      <c r="AI624" s="397"/>
      <c r="AJ624" s="555"/>
      <c r="AK624" s="576">
        <f t="shared" si="90"/>
        <v>0</v>
      </c>
      <c r="AL624" s="576">
        <f t="shared" si="91"/>
        <v>0</v>
      </c>
      <c r="AM624" s="599"/>
      <c r="AN624" s="599"/>
      <c r="AO624" s="553"/>
      <c r="AP624" s="553"/>
      <c r="AQ624" s="553"/>
      <c r="AR624" s="553"/>
      <c r="AS624" s="397"/>
      <c r="AT624" s="397"/>
      <c r="AU624" s="397"/>
      <c r="AV624" s="397"/>
      <c r="AW624" s="397"/>
      <c r="AX624" s="397"/>
      <c r="AY624" s="397"/>
      <c r="AZ624" s="397"/>
      <c r="BA624" s="397"/>
      <c r="BB624" s="397"/>
      <c r="BC624" s="397"/>
      <c r="BD624" s="553"/>
      <c r="BE624" s="397"/>
      <c r="BF624" s="397"/>
      <c r="BG624" s="397"/>
      <c r="BH624" s="397"/>
    </row>
    <row r="625" spans="2:60" x14ac:dyDescent="0.35">
      <c r="B625" s="319"/>
      <c r="C625" s="147"/>
      <c r="D625" s="147"/>
      <c r="E625" s="320"/>
      <c r="F625" s="321"/>
      <c r="G625" s="149"/>
      <c r="H625" s="148"/>
      <c r="I625" s="148"/>
      <c r="J625" s="322"/>
      <c r="K625" s="324" t="str">
        <f>IFERROR(INDEX(Lookup!$G$3:$G$6,MATCH(J625,Lookup!$F$3:$F$6,0)),"")</f>
        <v/>
      </c>
      <c r="L625" s="323"/>
      <c r="M625" s="322"/>
      <c r="N625" s="846">
        <f t="shared" si="84"/>
        <v>0</v>
      </c>
      <c r="O625" s="325">
        <f t="shared" si="85"/>
        <v>0</v>
      </c>
      <c r="P625" s="847">
        <f>IF(I625&lt;INDEX(Lookup!$U$2:$U$10,MATCH($D$48,Lookup!$S$2:$S$10,0)),0,IF(U625="X",0,IFERROR(L625*50,0)))</f>
        <v>0</v>
      </c>
      <c r="Q625" s="326">
        <f>IF(I625&lt;INDEX(Lookup!$U$2:$U$10,MATCH($D$48,Lookup!$S$2:$S$10,0)),0,IF(U625="X",0,IFERROR(P625*K625,0)))</f>
        <v>0</v>
      </c>
      <c r="R625" s="326">
        <v>0</v>
      </c>
      <c r="S625" s="424">
        <v>0</v>
      </c>
      <c r="T625" s="322"/>
      <c r="U625" s="143"/>
      <c r="V625" s="397"/>
      <c r="W625" s="555"/>
      <c r="X625" s="576">
        <f t="shared" si="86"/>
        <v>0</v>
      </c>
      <c r="Y625" s="576">
        <f t="shared" si="87"/>
        <v>0</v>
      </c>
      <c r="Z625" s="576">
        <f t="shared" si="88"/>
        <v>0</v>
      </c>
      <c r="AA625" s="576">
        <f t="shared" si="89"/>
        <v>0</v>
      </c>
      <c r="AB625" s="553"/>
      <c r="AC625" s="553"/>
      <c r="AD625" s="553"/>
      <c r="AE625" s="553"/>
      <c r="AF625" s="553"/>
      <c r="AG625" s="553"/>
      <c r="AH625" s="553"/>
      <c r="AI625" s="397"/>
      <c r="AJ625" s="555"/>
      <c r="AK625" s="576">
        <f t="shared" si="90"/>
        <v>0</v>
      </c>
      <c r="AL625" s="576">
        <f t="shared" si="91"/>
        <v>0</v>
      </c>
      <c r="AM625" s="599"/>
      <c r="AN625" s="599"/>
      <c r="AO625" s="553"/>
      <c r="AP625" s="553"/>
      <c r="AQ625" s="553"/>
      <c r="AR625" s="553"/>
      <c r="AS625" s="397"/>
      <c r="AT625" s="397"/>
      <c r="AU625" s="397"/>
      <c r="AV625" s="397"/>
      <c r="AW625" s="397"/>
      <c r="AX625" s="397"/>
      <c r="AY625" s="397"/>
      <c r="AZ625" s="397"/>
      <c r="BA625" s="397"/>
      <c r="BB625" s="397"/>
      <c r="BC625" s="397"/>
      <c r="BD625" s="553"/>
      <c r="BE625" s="397"/>
      <c r="BF625" s="397"/>
      <c r="BG625" s="397"/>
      <c r="BH625" s="397"/>
    </row>
    <row r="626" spans="2:60" x14ac:dyDescent="0.35">
      <c r="B626" s="319"/>
      <c r="C626" s="147"/>
      <c r="D626" s="147"/>
      <c r="E626" s="320"/>
      <c r="F626" s="321"/>
      <c r="G626" s="149"/>
      <c r="H626" s="148"/>
      <c r="I626" s="148"/>
      <c r="J626" s="322"/>
      <c r="K626" s="324" t="str">
        <f>IFERROR(INDEX(Lookup!$G$3:$G$6,MATCH(J626,Lookup!$F$3:$F$6,0)),"")</f>
        <v/>
      </c>
      <c r="L626" s="323"/>
      <c r="M626" s="322"/>
      <c r="N626" s="846">
        <f t="shared" si="84"/>
        <v>0</v>
      </c>
      <c r="O626" s="325">
        <f t="shared" si="85"/>
        <v>0</v>
      </c>
      <c r="P626" s="847">
        <f>IF(I626&lt;INDEX(Lookup!$U$2:$U$10,MATCH($D$48,Lookup!$S$2:$S$10,0)),0,IF(U626="X",0,IFERROR(L626*50,0)))</f>
        <v>0</v>
      </c>
      <c r="Q626" s="326">
        <f>IF(I626&lt;INDEX(Lookup!$U$2:$U$10,MATCH($D$48,Lookup!$S$2:$S$10,0)),0,IF(U626="X",0,IFERROR(P626*K626,0)))</f>
        <v>0</v>
      </c>
      <c r="R626" s="326">
        <v>0</v>
      </c>
      <c r="S626" s="424">
        <v>0</v>
      </c>
      <c r="T626" s="322"/>
      <c r="U626" s="143"/>
      <c r="V626" s="397"/>
      <c r="W626" s="555"/>
      <c r="X626" s="576">
        <f t="shared" si="86"/>
        <v>0</v>
      </c>
      <c r="Y626" s="576">
        <f t="shared" si="87"/>
        <v>0</v>
      </c>
      <c r="Z626" s="576">
        <f t="shared" si="88"/>
        <v>0</v>
      </c>
      <c r="AA626" s="576">
        <f t="shared" si="89"/>
        <v>0</v>
      </c>
      <c r="AB626" s="553"/>
      <c r="AC626" s="553"/>
      <c r="AD626" s="553"/>
      <c r="AE626" s="553"/>
      <c r="AF626" s="553"/>
      <c r="AG626" s="553"/>
      <c r="AH626" s="553"/>
      <c r="AI626" s="397"/>
      <c r="AJ626" s="555"/>
      <c r="AK626" s="576">
        <f t="shared" si="90"/>
        <v>0</v>
      </c>
      <c r="AL626" s="576">
        <f t="shared" si="91"/>
        <v>0</v>
      </c>
      <c r="AM626" s="599"/>
      <c r="AN626" s="599"/>
      <c r="AO626" s="553"/>
      <c r="AP626" s="553"/>
      <c r="AQ626" s="553"/>
      <c r="AR626" s="553"/>
      <c r="AS626" s="397"/>
      <c r="AT626" s="397"/>
      <c r="AU626" s="397"/>
      <c r="AV626" s="397"/>
      <c r="AW626" s="397"/>
      <c r="AX626" s="397"/>
      <c r="AY626" s="397"/>
      <c r="AZ626" s="397"/>
      <c r="BA626" s="397"/>
      <c r="BB626" s="397"/>
      <c r="BC626" s="397"/>
      <c r="BD626" s="553"/>
      <c r="BE626" s="397"/>
      <c r="BF626" s="397"/>
      <c r="BG626" s="397"/>
      <c r="BH626" s="397"/>
    </row>
    <row r="627" spans="2:60" x14ac:dyDescent="0.35">
      <c r="B627" s="319"/>
      <c r="C627" s="147"/>
      <c r="D627" s="147"/>
      <c r="E627" s="320"/>
      <c r="F627" s="321"/>
      <c r="G627" s="149"/>
      <c r="H627" s="148"/>
      <c r="I627" s="148"/>
      <c r="J627" s="322"/>
      <c r="K627" s="324" t="str">
        <f>IFERROR(INDEX(Lookup!$G$3:$G$6,MATCH(J627,Lookup!$F$3:$F$6,0)),"")</f>
        <v/>
      </c>
      <c r="L627" s="323"/>
      <c r="M627" s="322"/>
      <c r="N627" s="846">
        <f t="shared" ref="N627:N690" si="92">L627*M627</f>
        <v>0</v>
      </c>
      <c r="O627" s="325">
        <f t="shared" si="85"/>
        <v>0</v>
      </c>
      <c r="P627" s="847">
        <f>IF(I627&lt;INDEX(Lookup!$U$2:$U$10,MATCH($D$48,Lookup!$S$2:$S$10,0)),0,IF(U627="X",0,IFERROR(L627*50,0)))</f>
        <v>0</v>
      </c>
      <c r="Q627" s="326">
        <f>IF(I627&lt;INDEX(Lookup!$U$2:$U$10,MATCH($D$48,Lookup!$S$2:$S$10,0)),0,IF(U627="X",0,IFERROR(P627*K627,0)))</f>
        <v>0</v>
      </c>
      <c r="R627" s="326">
        <v>0</v>
      </c>
      <c r="S627" s="424">
        <v>0</v>
      </c>
      <c r="T627" s="322"/>
      <c r="U627" s="143"/>
      <c r="V627" s="397"/>
      <c r="W627" s="555"/>
      <c r="X627" s="576">
        <f t="shared" si="86"/>
        <v>0</v>
      </c>
      <c r="Y627" s="576">
        <f t="shared" si="87"/>
        <v>0</v>
      </c>
      <c r="Z627" s="576">
        <f t="shared" si="88"/>
        <v>0</v>
      </c>
      <c r="AA627" s="576">
        <f t="shared" si="89"/>
        <v>0</v>
      </c>
      <c r="AB627" s="553"/>
      <c r="AC627" s="553"/>
      <c r="AD627" s="553"/>
      <c r="AE627" s="553"/>
      <c r="AF627" s="553"/>
      <c r="AG627" s="553"/>
      <c r="AH627" s="553"/>
      <c r="AI627" s="397"/>
      <c r="AJ627" s="555"/>
      <c r="AK627" s="576">
        <f t="shared" si="90"/>
        <v>0</v>
      </c>
      <c r="AL627" s="576">
        <f t="shared" si="91"/>
        <v>0</v>
      </c>
      <c r="AM627" s="599"/>
      <c r="AN627" s="599"/>
      <c r="AO627" s="553"/>
      <c r="AP627" s="553"/>
      <c r="AQ627" s="553"/>
      <c r="AR627" s="553"/>
      <c r="AS627" s="397"/>
      <c r="AT627" s="397"/>
      <c r="AU627" s="397"/>
      <c r="AV627" s="397"/>
      <c r="AW627" s="397"/>
      <c r="AX627" s="397"/>
      <c r="AY627" s="397"/>
      <c r="AZ627" s="397"/>
      <c r="BA627" s="397"/>
      <c r="BB627" s="397"/>
      <c r="BC627" s="397"/>
      <c r="BD627" s="553"/>
      <c r="BE627" s="397"/>
      <c r="BF627" s="397"/>
      <c r="BG627" s="397"/>
      <c r="BH627" s="397"/>
    </row>
    <row r="628" spans="2:60" x14ac:dyDescent="0.35">
      <c r="B628" s="319"/>
      <c r="C628" s="147"/>
      <c r="D628" s="147"/>
      <c r="E628" s="320"/>
      <c r="F628" s="321"/>
      <c r="G628" s="149"/>
      <c r="H628" s="148"/>
      <c r="I628" s="148"/>
      <c r="J628" s="322"/>
      <c r="K628" s="324" t="str">
        <f>IFERROR(INDEX(Lookup!$G$3:$G$6,MATCH(J628,Lookup!$F$3:$F$6,0)),"")</f>
        <v/>
      </c>
      <c r="L628" s="323"/>
      <c r="M628" s="322"/>
      <c r="N628" s="846">
        <f t="shared" si="92"/>
        <v>0</v>
      </c>
      <c r="O628" s="325">
        <f t="shared" ref="O628:O691" si="93">IFERROR(ROUND((N628*K628),2),0)</f>
        <v>0</v>
      </c>
      <c r="P628" s="847">
        <f>IF(I628&lt;INDEX(Lookup!$U$2:$U$10,MATCH($D$48,Lookup!$S$2:$S$10,0)),0,IF(U628="X",0,IFERROR(L628*50,0)))</f>
        <v>0</v>
      </c>
      <c r="Q628" s="326">
        <f>IF(I628&lt;INDEX(Lookup!$U$2:$U$10,MATCH($D$48,Lookup!$S$2:$S$10,0)),0,IF(U628="X",0,IFERROR(P628*K628,0)))</f>
        <v>0</v>
      </c>
      <c r="R628" s="326">
        <v>0</v>
      </c>
      <c r="S628" s="424">
        <v>0</v>
      </c>
      <c r="T628" s="322"/>
      <c r="U628" s="143"/>
      <c r="V628" s="397"/>
      <c r="W628" s="555"/>
      <c r="X628" s="576">
        <f t="shared" ref="X628:X691" si="94">Q628*$I$30</f>
        <v>0</v>
      </c>
      <c r="Y628" s="576">
        <f t="shared" ref="Y628:Y691" si="95">S628*$I$40</f>
        <v>0</v>
      </c>
      <c r="Z628" s="576">
        <f t="shared" ref="Z628:Z691" si="96">X628-Q628</f>
        <v>0</v>
      </c>
      <c r="AA628" s="576">
        <f t="shared" ref="AA628:AA691" si="97">Y628-S628</f>
        <v>0</v>
      </c>
      <c r="AB628" s="553"/>
      <c r="AC628" s="553"/>
      <c r="AD628" s="553"/>
      <c r="AE628" s="553"/>
      <c r="AF628" s="553"/>
      <c r="AG628" s="553"/>
      <c r="AH628" s="553"/>
      <c r="AI628" s="397"/>
      <c r="AJ628" s="555"/>
      <c r="AK628" s="576">
        <f t="shared" ref="AK628:AK691" si="98">R628</f>
        <v>0</v>
      </c>
      <c r="AL628" s="576">
        <f t="shared" ref="AL628:AL691" si="99">+S628</f>
        <v>0</v>
      </c>
      <c r="AM628" s="599"/>
      <c r="AN628" s="599"/>
      <c r="AO628" s="553"/>
      <c r="AP628" s="553"/>
      <c r="AQ628" s="553"/>
      <c r="AR628" s="553"/>
      <c r="AS628" s="397"/>
      <c r="AT628" s="397"/>
      <c r="AU628" s="397"/>
      <c r="AV628" s="397"/>
      <c r="AW628" s="397"/>
      <c r="AX628" s="397"/>
      <c r="AY628" s="397"/>
      <c r="AZ628" s="397"/>
      <c r="BA628" s="397"/>
      <c r="BB628" s="397"/>
      <c r="BC628" s="397"/>
      <c r="BD628" s="553"/>
      <c r="BE628" s="397"/>
      <c r="BF628" s="397"/>
      <c r="BG628" s="397"/>
      <c r="BH628" s="397"/>
    </row>
    <row r="629" spans="2:60" x14ac:dyDescent="0.35">
      <c r="B629" s="319"/>
      <c r="C629" s="147"/>
      <c r="D629" s="147"/>
      <c r="E629" s="320"/>
      <c r="F629" s="321"/>
      <c r="G629" s="149"/>
      <c r="H629" s="148"/>
      <c r="I629" s="148"/>
      <c r="J629" s="322"/>
      <c r="K629" s="324" t="str">
        <f>IFERROR(INDEX(Lookup!$G$3:$G$6,MATCH(J629,Lookup!$F$3:$F$6,0)),"")</f>
        <v/>
      </c>
      <c r="L629" s="323"/>
      <c r="M629" s="322"/>
      <c r="N629" s="846">
        <f t="shared" si="92"/>
        <v>0</v>
      </c>
      <c r="O629" s="325">
        <f t="shared" si="93"/>
        <v>0</v>
      </c>
      <c r="P629" s="847">
        <f>IF(I629&lt;INDEX(Lookup!$U$2:$U$10,MATCH($D$48,Lookup!$S$2:$S$10,0)),0,IF(U629="X",0,IFERROR(L629*50,0)))</f>
        <v>0</v>
      </c>
      <c r="Q629" s="326">
        <f>IF(I629&lt;INDEX(Lookup!$U$2:$U$10,MATCH($D$48,Lookup!$S$2:$S$10,0)),0,IF(U629="X",0,IFERROR(P629*K629,0)))</f>
        <v>0</v>
      </c>
      <c r="R629" s="326">
        <v>0</v>
      </c>
      <c r="S629" s="424">
        <v>0</v>
      </c>
      <c r="T629" s="322"/>
      <c r="U629" s="143"/>
      <c r="V629" s="397"/>
      <c r="W629" s="555"/>
      <c r="X629" s="576">
        <f t="shared" si="94"/>
        <v>0</v>
      </c>
      <c r="Y629" s="576">
        <f t="shared" si="95"/>
        <v>0</v>
      </c>
      <c r="Z629" s="576">
        <f t="shared" si="96"/>
        <v>0</v>
      </c>
      <c r="AA629" s="576">
        <f t="shared" si="97"/>
        <v>0</v>
      </c>
      <c r="AB629" s="553"/>
      <c r="AC629" s="553"/>
      <c r="AD629" s="553"/>
      <c r="AE629" s="553"/>
      <c r="AF629" s="553"/>
      <c r="AG629" s="553"/>
      <c r="AH629" s="553"/>
      <c r="AI629" s="397"/>
      <c r="AJ629" s="555"/>
      <c r="AK629" s="576">
        <f t="shared" si="98"/>
        <v>0</v>
      </c>
      <c r="AL629" s="576">
        <f t="shared" si="99"/>
        <v>0</v>
      </c>
      <c r="AM629" s="599"/>
      <c r="AN629" s="599"/>
      <c r="AO629" s="553"/>
      <c r="AP629" s="553"/>
      <c r="AQ629" s="553"/>
      <c r="AR629" s="553"/>
      <c r="AS629" s="397"/>
      <c r="AT629" s="397"/>
      <c r="AU629" s="397"/>
      <c r="AV629" s="397"/>
      <c r="AW629" s="397"/>
      <c r="AX629" s="397"/>
      <c r="AY629" s="397"/>
      <c r="AZ629" s="397"/>
      <c r="BA629" s="397"/>
      <c r="BB629" s="397"/>
      <c r="BC629" s="397"/>
      <c r="BD629" s="553"/>
      <c r="BE629" s="397"/>
      <c r="BF629" s="397"/>
      <c r="BG629" s="397"/>
      <c r="BH629" s="397"/>
    </row>
    <row r="630" spans="2:60" x14ac:dyDescent="0.35">
      <c r="B630" s="319"/>
      <c r="C630" s="147"/>
      <c r="D630" s="147"/>
      <c r="E630" s="320"/>
      <c r="F630" s="321"/>
      <c r="G630" s="149"/>
      <c r="H630" s="148"/>
      <c r="I630" s="148"/>
      <c r="J630" s="322"/>
      <c r="K630" s="324" t="str">
        <f>IFERROR(INDEX(Lookup!$G$3:$G$6,MATCH(J630,Lookup!$F$3:$F$6,0)),"")</f>
        <v/>
      </c>
      <c r="L630" s="323"/>
      <c r="M630" s="322"/>
      <c r="N630" s="846">
        <f t="shared" si="92"/>
        <v>0</v>
      </c>
      <c r="O630" s="325">
        <f t="shared" si="93"/>
        <v>0</v>
      </c>
      <c r="P630" s="847">
        <f>IF(I630&lt;INDEX(Lookup!$U$2:$U$10,MATCH($D$48,Lookup!$S$2:$S$10,0)),0,IF(U630="X",0,IFERROR(L630*50,0)))</f>
        <v>0</v>
      </c>
      <c r="Q630" s="326">
        <f>IF(I630&lt;INDEX(Lookup!$U$2:$U$10,MATCH($D$48,Lookup!$S$2:$S$10,0)),0,IF(U630="X",0,IFERROR(P630*K630,0)))</f>
        <v>0</v>
      </c>
      <c r="R630" s="326">
        <v>0</v>
      </c>
      <c r="S630" s="424">
        <v>0</v>
      </c>
      <c r="T630" s="322"/>
      <c r="U630" s="143"/>
      <c r="V630" s="397"/>
      <c r="W630" s="555"/>
      <c r="X630" s="576">
        <f t="shared" si="94"/>
        <v>0</v>
      </c>
      <c r="Y630" s="576">
        <f t="shared" si="95"/>
        <v>0</v>
      </c>
      <c r="Z630" s="576">
        <f t="shared" si="96"/>
        <v>0</v>
      </c>
      <c r="AA630" s="576">
        <f t="shared" si="97"/>
        <v>0</v>
      </c>
      <c r="AB630" s="553"/>
      <c r="AC630" s="553"/>
      <c r="AD630" s="553"/>
      <c r="AE630" s="553"/>
      <c r="AF630" s="553"/>
      <c r="AG630" s="553"/>
      <c r="AH630" s="553"/>
      <c r="AI630" s="397"/>
      <c r="AJ630" s="555"/>
      <c r="AK630" s="576">
        <f t="shared" si="98"/>
        <v>0</v>
      </c>
      <c r="AL630" s="576">
        <f t="shared" si="99"/>
        <v>0</v>
      </c>
      <c r="AM630" s="599"/>
      <c r="AN630" s="599"/>
      <c r="AO630" s="553"/>
      <c r="AP630" s="553"/>
      <c r="AQ630" s="553"/>
      <c r="AR630" s="553"/>
      <c r="AS630" s="397"/>
      <c r="AT630" s="397"/>
      <c r="AU630" s="397"/>
      <c r="AV630" s="397"/>
      <c r="AW630" s="397"/>
      <c r="AX630" s="397"/>
      <c r="AY630" s="397"/>
      <c r="AZ630" s="397"/>
      <c r="BA630" s="397"/>
      <c r="BB630" s="397"/>
      <c r="BC630" s="397"/>
      <c r="BD630" s="553"/>
      <c r="BE630" s="397"/>
      <c r="BF630" s="397"/>
      <c r="BG630" s="397"/>
      <c r="BH630" s="397"/>
    </row>
    <row r="631" spans="2:60" x14ac:dyDescent="0.35">
      <c r="B631" s="319"/>
      <c r="C631" s="147"/>
      <c r="D631" s="147"/>
      <c r="E631" s="320"/>
      <c r="F631" s="321"/>
      <c r="G631" s="149"/>
      <c r="H631" s="148"/>
      <c r="I631" s="148"/>
      <c r="J631" s="322"/>
      <c r="K631" s="324" t="str">
        <f>IFERROR(INDEX(Lookup!$G$3:$G$6,MATCH(J631,Lookup!$F$3:$F$6,0)),"")</f>
        <v/>
      </c>
      <c r="L631" s="323"/>
      <c r="M631" s="322"/>
      <c r="N631" s="846">
        <f t="shared" si="92"/>
        <v>0</v>
      </c>
      <c r="O631" s="325">
        <f t="shared" si="93"/>
        <v>0</v>
      </c>
      <c r="P631" s="847">
        <f>IF(I631&lt;INDEX(Lookup!$U$2:$U$10,MATCH($D$48,Lookup!$S$2:$S$10,0)),0,IF(U631="X",0,IFERROR(L631*50,0)))</f>
        <v>0</v>
      </c>
      <c r="Q631" s="326">
        <f>IF(I631&lt;INDEX(Lookup!$U$2:$U$10,MATCH($D$48,Lookup!$S$2:$S$10,0)),0,IF(U631="X",0,IFERROR(P631*K631,0)))</f>
        <v>0</v>
      </c>
      <c r="R631" s="326">
        <v>0</v>
      </c>
      <c r="S631" s="424">
        <v>0</v>
      </c>
      <c r="T631" s="322"/>
      <c r="U631" s="143"/>
      <c r="V631" s="397"/>
      <c r="W631" s="555"/>
      <c r="X631" s="576">
        <f t="shared" si="94"/>
        <v>0</v>
      </c>
      <c r="Y631" s="576">
        <f t="shared" si="95"/>
        <v>0</v>
      </c>
      <c r="Z631" s="576">
        <f t="shared" si="96"/>
        <v>0</v>
      </c>
      <c r="AA631" s="576">
        <f t="shared" si="97"/>
        <v>0</v>
      </c>
      <c r="AB631" s="553"/>
      <c r="AC631" s="553"/>
      <c r="AD631" s="553"/>
      <c r="AE631" s="553"/>
      <c r="AF631" s="553"/>
      <c r="AG631" s="553"/>
      <c r="AH631" s="553"/>
      <c r="AI631" s="397"/>
      <c r="AJ631" s="555"/>
      <c r="AK631" s="576">
        <f t="shared" si="98"/>
        <v>0</v>
      </c>
      <c r="AL631" s="576">
        <f t="shared" si="99"/>
        <v>0</v>
      </c>
      <c r="AM631" s="599"/>
      <c r="AN631" s="599"/>
      <c r="AO631" s="553"/>
      <c r="AP631" s="553"/>
      <c r="AQ631" s="553"/>
      <c r="AR631" s="553"/>
      <c r="AS631" s="397"/>
      <c r="AT631" s="397"/>
      <c r="AU631" s="397"/>
      <c r="AV631" s="397"/>
      <c r="AW631" s="397"/>
      <c r="AX631" s="397"/>
      <c r="AY631" s="397"/>
      <c r="AZ631" s="397"/>
      <c r="BA631" s="397"/>
      <c r="BB631" s="397"/>
      <c r="BC631" s="397"/>
      <c r="BD631" s="553"/>
      <c r="BE631" s="397"/>
      <c r="BF631" s="397"/>
      <c r="BG631" s="397"/>
      <c r="BH631" s="397"/>
    </row>
    <row r="632" spans="2:60" x14ac:dyDescent="0.35">
      <c r="B632" s="319"/>
      <c r="C632" s="147"/>
      <c r="D632" s="147"/>
      <c r="E632" s="320"/>
      <c r="F632" s="321"/>
      <c r="G632" s="149"/>
      <c r="H632" s="148"/>
      <c r="I632" s="148"/>
      <c r="J632" s="322"/>
      <c r="K632" s="324" t="str">
        <f>IFERROR(INDEX(Lookup!$G$3:$G$6,MATCH(J632,Lookup!$F$3:$F$6,0)),"")</f>
        <v/>
      </c>
      <c r="L632" s="323"/>
      <c r="M632" s="322"/>
      <c r="N632" s="846">
        <f t="shared" si="92"/>
        <v>0</v>
      </c>
      <c r="O632" s="325">
        <f t="shared" si="93"/>
        <v>0</v>
      </c>
      <c r="P632" s="847">
        <f>IF(I632&lt;INDEX(Lookup!$U$2:$U$10,MATCH($D$48,Lookup!$S$2:$S$10,0)),0,IF(U632="X",0,IFERROR(L632*50,0)))</f>
        <v>0</v>
      </c>
      <c r="Q632" s="326">
        <f>IF(I632&lt;INDEX(Lookup!$U$2:$U$10,MATCH($D$48,Lookup!$S$2:$S$10,0)),0,IF(U632="X",0,IFERROR(P632*K632,0)))</f>
        <v>0</v>
      </c>
      <c r="R632" s="326">
        <v>0</v>
      </c>
      <c r="S632" s="424">
        <v>0</v>
      </c>
      <c r="T632" s="322"/>
      <c r="U632" s="143"/>
      <c r="V632" s="397"/>
      <c r="W632" s="555"/>
      <c r="X632" s="576">
        <f t="shared" si="94"/>
        <v>0</v>
      </c>
      <c r="Y632" s="576">
        <f t="shared" si="95"/>
        <v>0</v>
      </c>
      <c r="Z632" s="576">
        <f t="shared" si="96"/>
        <v>0</v>
      </c>
      <c r="AA632" s="576">
        <f t="shared" si="97"/>
        <v>0</v>
      </c>
      <c r="AB632" s="553"/>
      <c r="AC632" s="553"/>
      <c r="AD632" s="553"/>
      <c r="AE632" s="553"/>
      <c r="AF632" s="553"/>
      <c r="AG632" s="553"/>
      <c r="AH632" s="553"/>
      <c r="AI632" s="397"/>
      <c r="AJ632" s="555"/>
      <c r="AK632" s="576">
        <f t="shared" si="98"/>
        <v>0</v>
      </c>
      <c r="AL632" s="576">
        <f t="shared" si="99"/>
        <v>0</v>
      </c>
      <c r="AM632" s="599"/>
      <c r="AN632" s="599"/>
      <c r="AO632" s="553"/>
      <c r="AP632" s="553"/>
      <c r="AQ632" s="553"/>
      <c r="AR632" s="553"/>
      <c r="AS632" s="397"/>
      <c r="AT632" s="397"/>
      <c r="AU632" s="397"/>
      <c r="AV632" s="397"/>
      <c r="AW632" s="397"/>
      <c r="AX632" s="397"/>
      <c r="AY632" s="397"/>
      <c r="AZ632" s="397"/>
      <c r="BA632" s="397"/>
      <c r="BB632" s="397"/>
      <c r="BC632" s="397"/>
      <c r="BD632" s="553"/>
      <c r="BE632" s="397"/>
      <c r="BF632" s="397"/>
      <c r="BG632" s="397"/>
      <c r="BH632" s="397"/>
    </row>
    <row r="633" spans="2:60" x14ac:dyDescent="0.35">
      <c r="B633" s="319"/>
      <c r="C633" s="147"/>
      <c r="D633" s="147"/>
      <c r="E633" s="320"/>
      <c r="F633" s="321"/>
      <c r="G633" s="149"/>
      <c r="H633" s="148"/>
      <c r="I633" s="148"/>
      <c r="J633" s="322"/>
      <c r="K633" s="324" t="str">
        <f>IFERROR(INDEX(Lookup!$G$3:$G$6,MATCH(J633,Lookup!$F$3:$F$6,0)),"")</f>
        <v/>
      </c>
      <c r="L633" s="323"/>
      <c r="M633" s="322"/>
      <c r="N633" s="846">
        <f t="shared" si="92"/>
        <v>0</v>
      </c>
      <c r="O633" s="325">
        <f t="shared" si="93"/>
        <v>0</v>
      </c>
      <c r="P633" s="847">
        <f>IF(I633&lt;INDEX(Lookup!$U$2:$U$10,MATCH($D$48,Lookup!$S$2:$S$10,0)),0,IF(U633="X",0,IFERROR(L633*50,0)))</f>
        <v>0</v>
      </c>
      <c r="Q633" s="326">
        <f>IF(I633&lt;INDEX(Lookup!$U$2:$U$10,MATCH($D$48,Lookup!$S$2:$S$10,0)),0,IF(U633="X",0,IFERROR(P633*K633,0)))</f>
        <v>0</v>
      </c>
      <c r="R633" s="326">
        <v>0</v>
      </c>
      <c r="S633" s="424">
        <v>0</v>
      </c>
      <c r="T633" s="322"/>
      <c r="U633" s="143"/>
      <c r="V633" s="397"/>
      <c r="W633" s="555"/>
      <c r="X633" s="576">
        <f t="shared" si="94"/>
        <v>0</v>
      </c>
      <c r="Y633" s="576">
        <f t="shared" si="95"/>
        <v>0</v>
      </c>
      <c r="Z633" s="576">
        <f t="shared" si="96"/>
        <v>0</v>
      </c>
      <c r="AA633" s="576">
        <f t="shared" si="97"/>
        <v>0</v>
      </c>
      <c r="AB633" s="553"/>
      <c r="AC633" s="553"/>
      <c r="AD633" s="553"/>
      <c r="AE633" s="553"/>
      <c r="AF633" s="553"/>
      <c r="AG633" s="553"/>
      <c r="AH633" s="553"/>
      <c r="AI633" s="397"/>
      <c r="AJ633" s="555"/>
      <c r="AK633" s="576">
        <f t="shared" si="98"/>
        <v>0</v>
      </c>
      <c r="AL633" s="576">
        <f t="shared" si="99"/>
        <v>0</v>
      </c>
      <c r="AM633" s="599"/>
      <c r="AN633" s="599"/>
      <c r="AO633" s="553"/>
      <c r="AP633" s="553"/>
      <c r="AQ633" s="553"/>
      <c r="AR633" s="553"/>
      <c r="AS633" s="397"/>
      <c r="AT633" s="397"/>
      <c r="AU633" s="397"/>
      <c r="AV633" s="397"/>
      <c r="AW633" s="397"/>
      <c r="AX633" s="397"/>
      <c r="AY633" s="397"/>
      <c r="AZ633" s="397"/>
      <c r="BA633" s="397"/>
      <c r="BB633" s="397"/>
      <c r="BC633" s="397"/>
      <c r="BD633" s="553"/>
      <c r="BE633" s="397"/>
      <c r="BF633" s="397"/>
      <c r="BG633" s="397"/>
      <c r="BH633" s="397"/>
    </row>
    <row r="634" spans="2:60" x14ac:dyDescent="0.35">
      <c r="B634" s="319"/>
      <c r="C634" s="147"/>
      <c r="D634" s="147"/>
      <c r="E634" s="320"/>
      <c r="F634" s="321"/>
      <c r="G634" s="149"/>
      <c r="H634" s="148"/>
      <c r="I634" s="148"/>
      <c r="J634" s="322"/>
      <c r="K634" s="324" t="str">
        <f>IFERROR(INDEX(Lookup!$G$3:$G$6,MATCH(J634,Lookup!$F$3:$F$6,0)),"")</f>
        <v/>
      </c>
      <c r="L634" s="323"/>
      <c r="M634" s="322"/>
      <c r="N634" s="846">
        <f t="shared" si="92"/>
        <v>0</v>
      </c>
      <c r="O634" s="325">
        <f t="shared" si="93"/>
        <v>0</v>
      </c>
      <c r="P634" s="847">
        <f>IF(I634&lt;INDEX(Lookup!$U$2:$U$10,MATCH($D$48,Lookup!$S$2:$S$10,0)),0,IF(U634="X",0,IFERROR(L634*50,0)))</f>
        <v>0</v>
      </c>
      <c r="Q634" s="326">
        <f>IF(I634&lt;INDEX(Lookup!$U$2:$U$10,MATCH($D$48,Lookup!$S$2:$S$10,0)),0,IF(U634="X",0,IFERROR(P634*K634,0)))</f>
        <v>0</v>
      </c>
      <c r="R634" s="326">
        <v>0</v>
      </c>
      <c r="S634" s="424">
        <v>0</v>
      </c>
      <c r="T634" s="322"/>
      <c r="U634" s="143"/>
      <c r="V634" s="397"/>
      <c r="W634" s="555"/>
      <c r="X634" s="576">
        <f t="shared" si="94"/>
        <v>0</v>
      </c>
      <c r="Y634" s="576">
        <f t="shared" si="95"/>
        <v>0</v>
      </c>
      <c r="Z634" s="576">
        <f t="shared" si="96"/>
        <v>0</v>
      </c>
      <c r="AA634" s="576">
        <f t="shared" si="97"/>
        <v>0</v>
      </c>
      <c r="AB634" s="553"/>
      <c r="AC634" s="553"/>
      <c r="AD634" s="553"/>
      <c r="AE634" s="553"/>
      <c r="AF634" s="553"/>
      <c r="AG634" s="553"/>
      <c r="AH634" s="553"/>
      <c r="AI634" s="397"/>
      <c r="AJ634" s="555"/>
      <c r="AK634" s="576">
        <f t="shared" si="98"/>
        <v>0</v>
      </c>
      <c r="AL634" s="576">
        <f t="shared" si="99"/>
        <v>0</v>
      </c>
      <c r="AM634" s="599"/>
      <c r="AN634" s="599"/>
      <c r="AO634" s="553"/>
      <c r="AP634" s="553"/>
      <c r="AQ634" s="553"/>
      <c r="AR634" s="553"/>
      <c r="AS634" s="397"/>
      <c r="AT634" s="397"/>
      <c r="AU634" s="397"/>
      <c r="AV634" s="397"/>
      <c r="AW634" s="397"/>
      <c r="AX634" s="397"/>
      <c r="AY634" s="397"/>
      <c r="AZ634" s="397"/>
      <c r="BA634" s="397"/>
      <c r="BB634" s="397"/>
      <c r="BC634" s="397"/>
      <c r="BD634" s="553"/>
      <c r="BE634" s="397"/>
      <c r="BF634" s="397"/>
      <c r="BG634" s="397"/>
      <c r="BH634" s="397"/>
    </row>
    <row r="635" spans="2:60" x14ac:dyDescent="0.35">
      <c r="B635" s="319"/>
      <c r="C635" s="147"/>
      <c r="D635" s="147"/>
      <c r="E635" s="320"/>
      <c r="F635" s="321"/>
      <c r="G635" s="149"/>
      <c r="H635" s="148"/>
      <c r="I635" s="148"/>
      <c r="J635" s="322"/>
      <c r="K635" s="324" t="str">
        <f>IFERROR(INDEX(Lookup!$G$3:$G$6,MATCH(J635,Lookup!$F$3:$F$6,0)),"")</f>
        <v/>
      </c>
      <c r="L635" s="323"/>
      <c r="M635" s="322"/>
      <c r="N635" s="846">
        <f t="shared" si="92"/>
        <v>0</v>
      </c>
      <c r="O635" s="325">
        <f t="shared" si="93"/>
        <v>0</v>
      </c>
      <c r="P635" s="847">
        <f>IF(I635&lt;INDEX(Lookup!$U$2:$U$10,MATCH($D$48,Lookup!$S$2:$S$10,0)),0,IF(U635="X",0,IFERROR(L635*50,0)))</f>
        <v>0</v>
      </c>
      <c r="Q635" s="326">
        <f>IF(I635&lt;INDEX(Lookup!$U$2:$U$10,MATCH($D$48,Lookup!$S$2:$S$10,0)),0,IF(U635="X",0,IFERROR(P635*K635,0)))</f>
        <v>0</v>
      </c>
      <c r="R635" s="326">
        <v>0</v>
      </c>
      <c r="S635" s="424">
        <v>0</v>
      </c>
      <c r="T635" s="322"/>
      <c r="U635" s="143"/>
      <c r="V635" s="397"/>
      <c r="W635" s="555"/>
      <c r="X635" s="576">
        <f t="shared" si="94"/>
        <v>0</v>
      </c>
      <c r="Y635" s="576">
        <f t="shared" si="95"/>
        <v>0</v>
      </c>
      <c r="Z635" s="576">
        <f t="shared" si="96"/>
        <v>0</v>
      </c>
      <c r="AA635" s="576">
        <f t="shared" si="97"/>
        <v>0</v>
      </c>
      <c r="AB635" s="553"/>
      <c r="AC635" s="553"/>
      <c r="AD635" s="553"/>
      <c r="AE635" s="553"/>
      <c r="AF635" s="553"/>
      <c r="AG635" s="553"/>
      <c r="AH635" s="553"/>
      <c r="AI635" s="397"/>
      <c r="AJ635" s="555"/>
      <c r="AK635" s="576">
        <f t="shared" si="98"/>
        <v>0</v>
      </c>
      <c r="AL635" s="576">
        <f t="shared" si="99"/>
        <v>0</v>
      </c>
      <c r="AM635" s="599"/>
      <c r="AN635" s="599"/>
      <c r="AO635" s="553"/>
      <c r="AP635" s="553"/>
      <c r="AQ635" s="553"/>
      <c r="AR635" s="553"/>
      <c r="AS635" s="397"/>
      <c r="AT635" s="397"/>
      <c r="AU635" s="397"/>
      <c r="AV635" s="397"/>
      <c r="AW635" s="397"/>
      <c r="AX635" s="397"/>
      <c r="AY635" s="397"/>
      <c r="AZ635" s="397"/>
      <c r="BA635" s="397"/>
      <c r="BB635" s="397"/>
      <c r="BC635" s="397"/>
      <c r="BD635" s="553"/>
      <c r="BE635" s="397"/>
      <c r="BF635" s="397"/>
      <c r="BG635" s="397"/>
      <c r="BH635" s="397"/>
    </row>
    <row r="636" spans="2:60" x14ac:dyDescent="0.35">
      <c r="B636" s="319"/>
      <c r="C636" s="147"/>
      <c r="D636" s="147"/>
      <c r="E636" s="320"/>
      <c r="F636" s="321"/>
      <c r="G636" s="149"/>
      <c r="H636" s="148"/>
      <c r="I636" s="148"/>
      <c r="J636" s="322"/>
      <c r="K636" s="324" t="str">
        <f>IFERROR(INDEX(Lookup!$G$3:$G$6,MATCH(J636,Lookup!$F$3:$F$6,0)),"")</f>
        <v/>
      </c>
      <c r="L636" s="323"/>
      <c r="M636" s="322"/>
      <c r="N636" s="846">
        <f t="shared" si="92"/>
        <v>0</v>
      </c>
      <c r="O636" s="325">
        <f t="shared" si="93"/>
        <v>0</v>
      </c>
      <c r="P636" s="847">
        <f>IF(I636&lt;INDEX(Lookup!$U$2:$U$10,MATCH($D$48,Lookup!$S$2:$S$10,0)),0,IF(U636="X",0,IFERROR(L636*50,0)))</f>
        <v>0</v>
      </c>
      <c r="Q636" s="326">
        <f>IF(I636&lt;INDEX(Lookup!$U$2:$U$10,MATCH($D$48,Lookup!$S$2:$S$10,0)),0,IF(U636="X",0,IFERROR(P636*K636,0)))</f>
        <v>0</v>
      </c>
      <c r="R636" s="326">
        <v>0</v>
      </c>
      <c r="S636" s="424">
        <v>0</v>
      </c>
      <c r="T636" s="322"/>
      <c r="U636" s="143"/>
      <c r="V636" s="397"/>
      <c r="W636" s="555"/>
      <c r="X636" s="576">
        <f t="shared" si="94"/>
        <v>0</v>
      </c>
      <c r="Y636" s="576">
        <f t="shared" si="95"/>
        <v>0</v>
      </c>
      <c r="Z636" s="576">
        <f t="shared" si="96"/>
        <v>0</v>
      </c>
      <c r="AA636" s="576">
        <f t="shared" si="97"/>
        <v>0</v>
      </c>
      <c r="AB636" s="553"/>
      <c r="AC636" s="553"/>
      <c r="AD636" s="553"/>
      <c r="AE636" s="553"/>
      <c r="AF636" s="553"/>
      <c r="AG636" s="553"/>
      <c r="AH636" s="553"/>
      <c r="AI636" s="397"/>
      <c r="AJ636" s="555"/>
      <c r="AK636" s="576">
        <f t="shared" si="98"/>
        <v>0</v>
      </c>
      <c r="AL636" s="576">
        <f t="shared" si="99"/>
        <v>0</v>
      </c>
      <c r="AM636" s="599"/>
      <c r="AN636" s="599"/>
      <c r="AO636" s="553"/>
      <c r="AP636" s="553"/>
      <c r="AQ636" s="553"/>
      <c r="AR636" s="553"/>
      <c r="AS636" s="397"/>
      <c r="AT636" s="397"/>
      <c r="AU636" s="397"/>
      <c r="AV636" s="397"/>
      <c r="AW636" s="397"/>
      <c r="AX636" s="397"/>
      <c r="AY636" s="397"/>
      <c r="AZ636" s="397"/>
      <c r="BA636" s="397"/>
      <c r="BB636" s="397"/>
      <c r="BC636" s="397"/>
      <c r="BD636" s="553"/>
      <c r="BE636" s="397"/>
      <c r="BF636" s="397"/>
      <c r="BG636" s="397"/>
      <c r="BH636" s="397"/>
    </row>
    <row r="637" spans="2:60" x14ac:dyDescent="0.35">
      <c r="B637" s="319"/>
      <c r="C637" s="147"/>
      <c r="D637" s="147"/>
      <c r="E637" s="320"/>
      <c r="F637" s="321"/>
      <c r="G637" s="149"/>
      <c r="H637" s="148"/>
      <c r="I637" s="148"/>
      <c r="J637" s="322"/>
      <c r="K637" s="324" t="str">
        <f>IFERROR(INDEX(Lookup!$G$3:$G$6,MATCH(J637,Lookup!$F$3:$F$6,0)),"")</f>
        <v/>
      </c>
      <c r="L637" s="323"/>
      <c r="M637" s="322"/>
      <c r="N637" s="846">
        <f t="shared" si="92"/>
        <v>0</v>
      </c>
      <c r="O637" s="325">
        <f t="shared" si="93"/>
        <v>0</v>
      </c>
      <c r="P637" s="847">
        <f>IF(I637&lt;INDEX(Lookup!$U$2:$U$10,MATCH($D$48,Lookup!$S$2:$S$10,0)),0,IF(U637="X",0,IFERROR(L637*50,0)))</f>
        <v>0</v>
      </c>
      <c r="Q637" s="326">
        <f>IF(I637&lt;INDEX(Lookup!$U$2:$U$10,MATCH($D$48,Lookup!$S$2:$S$10,0)),0,IF(U637="X",0,IFERROR(P637*K637,0)))</f>
        <v>0</v>
      </c>
      <c r="R637" s="326">
        <v>0</v>
      </c>
      <c r="S637" s="424">
        <v>0</v>
      </c>
      <c r="T637" s="322"/>
      <c r="U637" s="143"/>
      <c r="V637" s="397"/>
      <c r="W637" s="555"/>
      <c r="X637" s="576">
        <f t="shared" si="94"/>
        <v>0</v>
      </c>
      <c r="Y637" s="576">
        <f t="shared" si="95"/>
        <v>0</v>
      </c>
      <c r="Z637" s="576">
        <f t="shared" si="96"/>
        <v>0</v>
      </c>
      <c r="AA637" s="576">
        <f t="shared" si="97"/>
        <v>0</v>
      </c>
      <c r="AB637" s="553"/>
      <c r="AC637" s="553"/>
      <c r="AD637" s="553"/>
      <c r="AE637" s="553"/>
      <c r="AF637" s="553"/>
      <c r="AG637" s="553"/>
      <c r="AH637" s="553"/>
      <c r="AI637" s="397"/>
      <c r="AJ637" s="555"/>
      <c r="AK637" s="576">
        <f t="shared" si="98"/>
        <v>0</v>
      </c>
      <c r="AL637" s="576">
        <f t="shared" si="99"/>
        <v>0</v>
      </c>
      <c r="AM637" s="599"/>
      <c r="AN637" s="599"/>
      <c r="AO637" s="553"/>
      <c r="AP637" s="553"/>
      <c r="AQ637" s="553"/>
      <c r="AR637" s="553"/>
      <c r="AS637" s="397"/>
      <c r="AT637" s="397"/>
      <c r="AU637" s="397"/>
      <c r="AV637" s="397"/>
      <c r="AW637" s="397"/>
      <c r="AX637" s="397"/>
      <c r="AY637" s="397"/>
      <c r="AZ637" s="397"/>
      <c r="BA637" s="397"/>
      <c r="BB637" s="397"/>
      <c r="BC637" s="397"/>
      <c r="BD637" s="553"/>
      <c r="BE637" s="397"/>
      <c r="BF637" s="397"/>
      <c r="BG637" s="397"/>
      <c r="BH637" s="397"/>
    </row>
    <row r="638" spans="2:60" x14ac:dyDescent="0.35">
      <c r="B638" s="319"/>
      <c r="C638" s="147"/>
      <c r="D638" s="147"/>
      <c r="E638" s="320"/>
      <c r="F638" s="321"/>
      <c r="G638" s="149"/>
      <c r="H638" s="148"/>
      <c r="I638" s="148"/>
      <c r="J638" s="322"/>
      <c r="K638" s="324" t="str">
        <f>IFERROR(INDEX(Lookup!$G$3:$G$6,MATCH(J638,Lookup!$F$3:$F$6,0)),"")</f>
        <v/>
      </c>
      <c r="L638" s="323"/>
      <c r="M638" s="322"/>
      <c r="N638" s="846">
        <f t="shared" si="92"/>
        <v>0</v>
      </c>
      <c r="O638" s="325">
        <f t="shared" si="93"/>
        <v>0</v>
      </c>
      <c r="P638" s="847">
        <f>IF(I638&lt;INDEX(Lookup!$U$2:$U$10,MATCH($D$48,Lookup!$S$2:$S$10,0)),0,IF(U638="X",0,IFERROR(L638*50,0)))</f>
        <v>0</v>
      </c>
      <c r="Q638" s="326">
        <f>IF(I638&lt;INDEX(Lookup!$U$2:$U$10,MATCH($D$48,Lookup!$S$2:$S$10,0)),0,IF(U638="X",0,IFERROR(P638*K638,0)))</f>
        <v>0</v>
      </c>
      <c r="R638" s="326">
        <v>0</v>
      </c>
      <c r="S638" s="424">
        <v>0</v>
      </c>
      <c r="T638" s="322"/>
      <c r="U638" s="143"/>
      <c r="V638" s="397"/>
      <c r="W638" s="555"/>
      <c r="X638" s="576">
        <f t="shared" si="94"/>
        <v>0</v>
      </c>
      <c r="Y638" s="576">
        <f t="shared" si="95"/>
        <v>0</v>
      </c>
      <c r="Z638" s="576">
        <f t="shared" si="96"/>
        <v>0</v>
      </c>
      <c r="AA638" s="576">
        <f t="shared" si="97"/>
        <v>0</v>
      </c>
      <c r="AB638" s="553"/>
      <c r="AC638" s="553"/>
      <c r="AD638" s="553"/>
      <c r="AE638" s="553"/>
      <c r="AF638" s="553"/>
      <c r="AG638" s="553"/>
      <c r="AH638" s="553"/>
      <c r="AI638" s="397"/>
      <c r="AJ638" s="555"/>
      <c r="AK638" s="576">
        <f t="shared" si="98"/>
        <v>0</v>
      </c>
      <c r="AL638" s="576">
        <f t="shared" si="99"/>
        <v>0</v>
      </c>
      <c r="AM638" s="599"/>
      <c r="AN638" s="599"/>
      <c r="AO638" s="553"/>
      <c r="AP638" s="553"/>
      <c r="AQ638" s="553"/>
      <c r="AR638" s="553"/>
      <c r="AS638" s="397"/>
      <c r="AT638" s="397"/>
      <c r="AU638" s="397"/>
      <c r="AV638" s="397"/>
      <c r="AW638" s="397"/>
      <c r="AX638" s="397"/>
      <c r="AY638" s="397"/>
      <c r="AZ638" s="397"/>
      <c r="BA638" s="397"/>
      <c r="BB638" s="397"/>
      <c r="BC638" s="397"/>
      <c r="BD638" s="553"/>
      <c r="BE638" s="397"/>
      <c r="BF638" s="397"/>
      <c r="BG638" s="397"/>
      <c r="BH638" s="397"/>
    </row>
    <row r="639" spans="2:60" x14ac:dyDescent="0.35">
      <c r="B639" s="319"/>
      <c r="C639" s="147"/>
      <c r="D639" s="147"/>
      <c r="E639" s="320"/>
      <c r="F639" s="321"/>
      <c r="G639" s="149"/>
      <c r="H639" s="148"/>
      <c r="I639" s="148"/>
      <c r="J639" s="322"/>
      <c r="K639" s="324" t="str">
        <f>IFERROR(INDEX(Lookup!$G$3:$G$6,MATCH(J639,Lookup!$F$3:$F$6,0)),"")</f>
        <v/>
      </c>
      <c r="L639" s="323"/>
      <c r="M639" s="322"/>
      <c r="N639" s="846">
        <f t="shared" si="92"/>
        <v>0</v>
      </c>
      <c r="O639" s="325">
        <f t="shared" si="93"/>
        <v>0</v>
      </c>
      <c r="P639" s="847">
        <f>IF(I639&lt;INDEX(Lookup!$U$2:$U$10,MATCH($D$48,Lookup!$S$2:$S$10,0)),0,IF(U639="X",0,IFERROR(L639*50,0)))</f>
        <v>0</v>
      </c>
      <c r="Q639" s="326">
        <f>IF(I639&lt;INDEX(Lookup!$U$2:$U$10,MATCH($D$48,Lookup!$S$2:$S$10,0)),0,IF(U639="X",0,IFERROR(P639*K639,0)))</f>
        <v>0</v>
      </c>
      <c r="R639" s="326">
        <v>0</v>
      </c>
      <c r="S639" s="424">
        <v>0</v>
      </c>
      <c r="T639" s="322"/>
      <c r="U639" s="143"/>
      <c r="V639" s="397"/>
      <c r="W639" s="555"/>
      <c r="X639" s="576">
        <f t="shared" si="94"/>
        <v>0</v>
      </c>
      <c r="Y639" s="576">
        <f t="shared" si="95"/>
        <v>0</v>
      </c>
      <c r="Z639" s="576">
        <f t="shared" si="96"/>
        <v>0</v>
      </c>
      <c r="AA639" s="576">
        <f t="shared" si="97"/>
        <v>0</v>
      </c>
      <c r="AB639" s="553"/>
      <c r="AC639" s="553"/>
      <c r="AD639" s="553"/>
      <c r="AE639" s="553"/>
      <c r="AF639" s="553"/>
      <c r="AG639" s="553"/>
      <c r="AH639" s="553"/>
      <c r="AI639" s="397"/>
      <c r="AJ639" s="555"/>
      <c r="AK639" s="576">
        <f t="shared" si="98"/>
        <v>0</v>
      </c>
      <c r="AL639" s="576">
        <f t="shared" si="99"/>
        <v>0</v>
      </c>
      <c r="AM639" s="599"/>
      <c r="AN639" s="599"/>
      <c r="AO639" s="553"/>
      <c r="AP639" s="553"/>
      <c r="AQ639" s="553"/>
      <c r="AR639" s="553"/>
      <c r="AS639" s="397"/>
      <c r="AT639" s="397"/>
      <c r="AU639" s="397"/>
      <c r="AV639" s="397"/>
      <c r="AW639" s="397"/>
      <c r="AX639" s="397"/>
      <c r="AY639" s="397"/>
      <c r="AZ639" s="397"/>
      <c r="BA639" s="397"/>
      <c r="BB639" s="397"/>
      <c r="BC639" s="397"/>
      <c r="BD639" s="553"/>
      <c r="BE639" s="397"/>
      <c r="BF639" s="397"/>
      <c r="BG639" s="397"/>
      <c r="BH639" s="397"/>
    </row>
    <row r="640" spans="2:60" x14ac:dyDescent="0.35">
      <c r="B640" s="319"/>
      <c r="C640" s="147"/>
      <c r="D640" s="147"/>
      <c r="E640" s="320"/>
      <c r="F640" s="321"/>
      <c r="G640" s="149"/>
      <c r="H640" s="148"/>
      <c r="I640" s="148"/>
      <c r="J640" s="322"/>
      <c r="K640" s="324" t="str">
        <f>IFERROR(INDEX(Lookup!$G$3:$G$6,MATCH(J640,Lookup!$F$3:$F$6,0)),"")</f>
        <v/>
      </c>
      <c r="L640" s="323"/>
      <c r="M640" s="322"/>
      <c r="N640" s="846">
        <f t="shared" si="92"/>
        <v>0</v>
      </c>
      <c r="O640" s="325">
        <f t="shared" si="93"/>
        <v>0</v>
      </c>
      <c r="P640" s="847">
        <f>IF(I640&lt;INDEX(Lookup!$U$2:$U$10,MATCH($D$48,Lookup!$S$2:$S$10,0)),0,IF(U640="X",0,IFERROR(L640*50,0)))</f>
        <v>0</v>
      </c>
      <c r="Q640" s="326">
        <f>IF(I640&lt;INDEX(Lookup!$U$2:$U$10,MATCH($D$48,Lookup!$S$2:$S$10,0)),0,IF(U640="X",0,IFERROR(P640*K640,0)))</f>
        <v>0</v>
      </c>
      <c r="R640" s="326">
        <v>0</v>
      </c>
      <c r="S640" s="424">
        <v>0</v>
      </c>
      <c r="T640" s="322"/>
      <c r="U640" s="143"/>
      <c r="V640" s="397"/>
      <c r="W640" s="555"/>
      <c r="X640" s="576">
        <f t="shared" si="94"/>
        <v>0</v>
      </c>
      <c r="Y640" s="576">
        <f t="shared" si="95"/>
        <v>0</v>
      </c>
      <c r="Z640" s="576">
        <f t="shared" si="96"/>
        <v>0</v>
      </c>
      <c r="AA640" s="576">
        <f t="shared" si="97"/>
        <v>0</v>
      </c>
      <c r="AB640" s="553"/>
      <c r="AC640" s="553"/>
      <c r="AD640" s="553"/>
      <c r="AE640" s="553"/>
      <c r="AF640" s="553"/>
      <c r="AG640" s="553"/>
      <c r="AH640" s="553"/>
      <c r="AI640" s="397"/>
      <c r="AJ640" s="555"/>
      <c r="AK640" s="576">
        <f t="shared" si="98"/>
        <v>0</v>
      </c>
      <c r="AL640" s="576">
        <f t="shared" si="99"/>
        <v>0</v>
      </c>
      <c r="AM640" s="599"/>
      <c r="AN640" s="599"/>
      <c r="AO640" s="553"/>
      <c r="AP640" s="553"/>
      <c r="AQ640" s="553"/>
      <c r="AR640" s="553"/>
      <c r="AS640" s="397"/>
      <c r="AT640" s="397"/>
      <c r="AU640" s="397"/>
      <c r="AV640" s="397"/>
      <c r="AW640" s="397"/>
      <c r="AX640" s="397"/>
      <c r="AY640" s="397"/>
      <c r="AZ640" s="397"/>
      <c r="BA640" s="397"/>
      <c r="BB640" s="397"/>
      <c r="BC640" s="397"/>
      <c r="BD640" s="553"/>
      <c r="BE640" s="397"/>
      <c r="BF640" s="397"/>
      <c r="BG640" s="397"/>
      <c r="BH640" s="397"/>
    </row>
    <row r="641" spans="2:60" x14ac:dyDescent="0.35">
      <c r="B641" s="319"/>
      <c r="C641" s="147"/>
      <c r="D641" s="147"/>
      <c r="E641" s="320"/>
      <c r="F641" s="321"/>
      <c r="G641" s="149"/>
      <c r="H641" s="148"/>
      <c r="I641" s="148"/>
      <c r="J641" s="322"/>
      <c r="K641" s="324" t="str">
        <f>IFERROR(INDEX(Lookup!$G$3:$G$6,MATCH(J641,Lookup!$F$3:$F$6,0)),"")</f>
        <v/>
      </c>
      <c r="L641" s="323"/>
      <c r="M641" s="322"/>
      <c r="N641" s="846">
        <f t="shared" si="92"/>
        <v>0</v>
      </c>
      <c r="O641" s="325">
        <f t="shared" si="93"/>
        <v>0</v>
      </c>
      <c r="P641" s="847">
        <f>IF(I641&lt;INDEX(Lookup!$U$2:$U$10,MATCH($D$48,Lookup!$S$2:$S$10,0)),0,IF(U641="X",0,IFERROR(L641*50,0)))</f>
        <v>0</v>
      </c>
      <c r="Q641" s="326">
        <f>IF(I641&lt;INDEX(Lookup!$U$2:$U$10,MATCH($D$48,Lookup!$S$2:$S$10,0)),0,IF(U641="X",0,IFERROR(P641*K641,0)))</f>
        <v>0</v>
      </c>
      <c r="R641" s="326">
        <v>0</v>
      </c>
      <c r="S641" s="424">
        <v>0</v>
      </c>
      <c r="T641" s="322"/>
      <c r="U641" s="143"/>
      <c r="V641" s="397"/>
      <c r="W641" s="555"/>
      <c r="X641" s="576">
        <f t="shared" si="94"/>
        <v>0</v>
      </c>
      <c r="Y641" s="576">
        <f t="shared" si="95"/>
        <v>0</v>
      </c>
      <c r="Z641" s="576">
        <f t="shared" si="96"/>
        <v>0</v>
      </c>
      <c r="AA641" s="576">
        <f t="shared" si="97"/>
        <v>0</v>
      </c>
      <c r="AB641" s="553"/>
      <c r="AC641" s="553"/>
      <c r="AD641" s="553"/>
      <c r="AE641" s="553"/>
      <c r="AF641" s="553"/>
      <c r="AG641" s="553"/>
      <c r="AH641" s="553"/>
      <c r="AI641" s="397"/>
      <c r="AJ641" s="555"/>
      <c r="AK641" s="576">
        <f t="shared" si="98"/>
        <v>0</v>
      </c>
      <c r="AL641" s="576">
        <f t="shared" si="99"/>
        <v>0</v>
      </c>
      <c r="AM641" s="599"/>
      <c r="AN641" s="599"/>
      <c r="AO641" s="553"/>
      <c r="AP641" s="553"/>
      <c r="AQ641" s="553"/>
      <c r="AR641" s="553"/>
      <c r="AS641" s="397"/>
      <c r="AT641" s="397"/>
      <c r="AU641" s="397"/>
      <c r="AV641" s="397"/>
      <c r="AW641" s="397"/>
      <c r="AX641" s="397"/>
      <c r="AY641" s="397"/>
      <c r="AZ641" s="397"/>
      <c r="BA641" s="397"/>
      <c r="BB641" s="397"/>
      <c r="BC641" s="397"/>
      <c r="BD641" s="553"/>
      <c r="BE641" s="397"/>
      <c r="BF641" s="397"/>
      <c r="BG641" s="397"/>
      <c r="BH641" s="397"/>
    </row>
    <row r="642" spans="2:60" x14ac:dyDescent="0.35">
      <c r="B642" s="319"/>
      <c r="C642" s="147"/>
      <c r="D642" s="147"/>
      <c r="E642" s="320"/>
      <c r="F642" s="321"/>
      <c r="G642" s="149"/>
      <c r="H642" s="148"/>
      <c r="I642" s="148"/>
      <c r="J642" s="322"/>
      <c r="K642" s="324" t="str">
        <f>IFERROR(INDEX(Lookup!$G$3:$G$6,MATCH(J642,Lookup!$F$3:$F$6,0)),"")</f>
        <v/>
      </c>
      <c r="L642" s="323"/>
      <c r="M642" s="322"/>
      <c r="N642" s="846">
        <f t="shared" si="92"/>
        <v>0</v>
      </c>
      <c r="O642" s="325">
        <f t="shared" si="93"/>
        <v>0</v>
      </c>
      <c r="P642" s="847">
        <f>IF(I642&lt;INDEX(Lookup!$U$2:$U$10,MATCH($D$48,Lookup!$S$2:$S$10,0)),0,IF(U642="X",0,IFERROR(L642*50,0)))</f>
        <v>0</v>
      </c>
      <c r="Q642" s="326">
        <f>IF(I642&lt;INDEX(Lookup!$U$2:$U$10,MATCH($D$48,Lookup!$S$2:$S$10,0)),0,IF(U642="X",0,IFERROR(P642*K642,0)))</f>
        <v>0</v>
      </c>
      <c r="R642" s="326">
        <v>0</v>
      </c>
      <c r="S642" s="424">
        <v>0</v>
      </c>
      <c r="T642" s="322"/>
      <c r="U642" s="143"/>
      <c r="V642" s="397"/>
      <c r="W642" s="555"/>
      <c r="X642" s="576">
        <f t="shared" si="94"/>
        <v>0</v>
      </c>
      <c r="Y642" s="576">
        <f t="shared" si="95"/>
        <v>0</v>
      </c>
      <c r="Z642" s="576">
        <f t="shared" si="96"/>
        <v>0</v>
      </c>
      <c r="AA642" s="576">
        <f t="shared" si="97"/>
        <v>0</v>
      </c>
      <c r="AB642" s="553"/>
      <c r="AC642" s="553"/>
      <c r="AD642" s="553"/>
      <c r="AE642" s="553"/>
      <c r="AF642" s="553"/>
      <c r="AG642" s="553"/>
      <c r="AH642" s="553"/>
      <c r="AI642" s="397"/>
      <c r="AJ642" s="555"/>
      <c r="AK642" s="576">
        <f t="shared" si="98"/>
        <v>0</v>
      </c>
      <c r="AL642" s="576">
        <f t="shared" si="99"/>
        <v>0</v>
      </c>
      <c r="AM642" s="599"/>
      <c r="AN642" s="599"/>
      <c r="AO642" s="553"/>
      <c r="AP642" s="553"/>
      <c r="AQ642" s="553"/>
      <c r="AR642" s="553"/>
      <c r="AS642" s="397"/>
      <c r="AT642" s="397"/>
      <c r="AU642" s="397"/>
      <c r="AV642" s="397"/>
      <c r="AW642" s="397"/>
      <c r="AX642" s="397"/>
      <c r="AY642" s="397"/>
      <c r="AZ642" s="397"/>
      <c r="BA642" s="397"/>
      <c r="BB642" s="397"/>
      <c r="BC642" s="397"/>
      <c r="BD642" s="553"/>
      <c r="BE642" s="397"/>
      <c r="BF642" s="397"/>
      <c r="BG642" s="397"/>
      <c r="BH642" s="397"/>
    </row>
    <row r="643" spans="2:60" x14ac:dyDescent="0.35">
      <c r="B643" s="319"/>
      <c r="C643" s="147"/>
      <c r="D643" s="147"/>
      <c r="E643" s="320"/>
      <c r="F643" s="321"/>
      <c r="G643" s="149"/>
      <c r="H643" s="148"/>
      <c r="I643" s="148"/>
      <c r="J643" s="322"/>
      <c r="K643" s="324" t="str">
        <f>IFERROR(INDEX(Lookup!$G$3:$G$6,MATCH(J643,Lookup!$F$3:$F$6,0)),"")</f>
        <v/>
      </c>
      <c r="L643" s="323"/>
      <c r="M643" s="322"/>
      <c r="N643" s="846">
        <f t="shared" si="92"/>
        <v>0</v>
      </c>
      <c r="O643" s="325">
        <f t="shared" si="93"/>
        <v>0</v>
      </c>
      <c r="P643" s="847">
        <f>IF(I643&lt;INDEX(Lookup!$U$2:$U$10,MATCH($D$48,Lookup!$S$2:$S$10,0)),0,IF(U643="X",0,IFERROR(L643*50,0)))</f>
        <v>0</v>
      </c>
      <c r="Q643" s="326">
        <f>IF(I643&lt;INDEX(Lookup!$U$2:$U$10,MATCH($D$48,Lookup!$S$2:$S$10,0)),0,IF(U643="X",0,IFERROR(P643*K643,0)))</f>
        <v>0</v>
      </c>
      <c r="R643" s="326">
        <v>0</v>
      </c>
      <c r="S643" s="424">
        <v>0</v>
      </c>
      <c r="T643" s="322"/>
      <c r="U643" s="143"/>
      <c r="V643" s="397"/>
      <c r="W643" s="555"/>
      <c r="X643" s="576">
        <f t="shared" si="94"/>
        <v>0</v>
      </c>
      <c r="Y643" s="576">
        <f t="shared" si="95"/>
        <v>0</v>
      </c>
      <c r="Z643" s="576">
        <f t="shared" si="96"/>
        <v>0</v>
      </c>
      <c r="AA643" s="576">
        <f t="shared" si="97"/>
        <v>0</v>
      </c>
      <c r="AB643" s="553"/>
      <c r="AC643" s="553"/>
      <c r="AD643" s="553"/>
      <c r="AE643" s="553"/>
      <c r="AF643" s="553"/>
      <c r="AG643" s="553"/>
      <c r="AH643" s="553"/>
      <c r="AI643" s="397"/>
      <c r="AJ643" s="555"/>
      <c r="AK643" s="576">
        <f t="shared" si="98"/>
        <v>0</v>
      </c>
      <c r="AL643" s="576">
        <f t="shared" si="99"/>
        <v>0</v>
      </c>
      <c r="AM643" s="599"/>
      <c r="AN643" s="599"/>
      <c r="AO643" s="553"/>
      <c r="AP643" s="553"/>
      <c r="AQ643" s="553"/>
      <c r="AR643" s="553"/>
      <c r="AS643" s="397"/>
      <c r="AT643" s="397"/>
      <c r="AU643" s="397"/>
      <c r="AV643" s="397"/>
      <c r="AW643" s="397"/>
      <c r="AX643" s="397"/>
      <c r="AY643" s="397"/>
      <c r="AZ643" s="397"/>
      <c r="BA643" s="397"/>
      <c r="BB643" s="397"/>
      <c r="BC643" s="397"/>
      <c r="BD643" s="553"/>
      <c r="BE643" s="397"/>
      <c r="BF643" s="397"/>
      <c r="BG643" s="397"/>
      <c r="BH643" s="397"/>
    </row>
    <row r="644" spans="2:60" x14ac:dyDescent="0.35">
      <c r="B644" s="319"/>
      <c r="C644" s="147"/>
      <c r="D644" s="147"/>
      <c r="E644" s="320"/>
      <c r="F644" s="321"/>
      <c r="G644" s="149"/>
      <c r="H644" s="148"/>
      <c r="I644" s="148"/>
      <c r="J644" s="322"/>
      <c r="K644" s="324" t="str">
        <f>IFERROR(INDEX(Lookup!$G$3:$G$6,MATCH(J644,Lookup!$F$3:$F$6,0)),"")</f>
        <v/>
      </c>
      <c r="L644" s="323"/>
      <c r="M644" s="322"/>
      <c r="N644" s="846">
        <f t="shared" si="92"/>
        <v>0</v>
      </c>
      <c r="O644" s="325">
        <f t="shared" si="93"/>
        <v>0</v>
      </c>
      <c r="P644" s="847">
        <f>IF(I644&lt;INDEX(Lookup!$U$2:$U$10,MATCH($D$48,Lookup!$S$2:$S$10,0)),0,IF(U644="X",0,IFERROR(L644*50,0)))</f>
        <v>0</v>
      </c>
      <c r="Q644" s="326">
        <f>IF(I644&lt;INDEX(Lookup!$U$2:$U$10,MATCH($D$48,Lookup!$S$2:$S$10,0)),0,IF(U644="X",0,IFERROR(P644*K644,0)))</f>
        <v>0</v>
      </c>
      <c r="R644" s="326">
        <v>0</v>
      </c>
      <c r="S644" s="424">
        <v>0</v>
      </c>
      <c r="T644" s="322"/>
      <c r="U644" s="143"/>
      <c r="V644" s="397"/>
      <c r="W644" s="555"/>
      <c r="X644" s="576">
        <f t="shared" si="94"/>
        <v>0</v>
      </c>
      <c r="Y644" s="576">
        <f t="shared" si="95"/>
        <v>0</v>
      </c>
      <c r="Z644" s="576">
        <f t="shared" si="96"/>
        <v>0</v>
      </c>
      <c r="AA644" s="576">
        <f t="shared" si="97"/>
        <v>0</v>
      </c>
      <c r="AB644" s="553"/>
      <c r="AC644" s="553"/>
      <c r="AD644" s="553"/>
      <c r="AE644" s="553"/>
      <c r="AF644" s="553"/>
      <c r="AG644" s="553"/>
      <c r="AH644" s="553"/>
      <c r="AI644" s="397"/>
      <c r="AJ644" s="555"/>
      <c r="AK644" s="576">
        <f t="shared" si="98"/>
        <v>0</v>
      </c>
      <c r="AL644" s="576">
        <f t="shared" si="99"/>
        <v>0</v>
      </c>
      <c r="AM644" s="599"/>
      <c r="AN644" s="599"/>
      <c r="AO644" s="553"/>
      <c r="AP644" s="553"/>
      <c r="AQ644" s="553"/>
      <c r="AR644" s="553"/>
      <c r="AS644" s="397"/>
      <c r="AT644" s="397"/>
      <c r="AU644" s="397"/>
      <c r="AV644" s="397"/>
      <c r="AW644" s="397"/>
      <c r="AX644" s="397"/>
      <c r="AY644" s="397"/>
      <c r="AZ644" s="397"/>
      <c r="BA644" s="397"/>
      <c r="BB644" s="397"/>
      <c r="BC644" s="397"/>
      <c r="BD644" s="553"/>
      <c r="BE644" s="397"/>
      <c r="BF644" s="397"/>
      <c r="BG644" s="397"/>
      <c r="BH644" s="397"/>
    </row>
    <row r="645" spans="2:60" x14ac:dyDescent="0.35">
      <c r="B645" s="319"/>
      <c r="C645" s="147"/>
      <c r="D645" s="147"/>
      <c r="E645" s="320"/>
      <c r="F645" s="321"/>
      <c r="G645" s="149"/>
      <c r="H645" s="148"/>
      <c r="I645" s="148"/>
      <c r="J645" s="322"/>
      <c r="K645" s="324" t="str">
        <f>IFERROR(INDEX(Lookup!$G$3:$G$6,MATCH(J645,Lookup!$F$3:$F$6,0)),"")</f>
        <v/>
      </c>
      <c r="L645" s="323"/>
      <c r="M645" s="322"/>
      <c r="N645" s="846">
        <f t="shared" si="92"/>
        <v>0</v>
      </c>
      <c r="O645" s="325">
        <f t="shared" si="93"/>
        <v>0</v>
      </c>
      <c r="P645" s="847">
        <f>IF(I645&lt;INDEX(Lookup!$U$2:$U$10,MATCH($D$48,Lookup!$S$2:$S$10,0)),0,IF(U645="X",0,IFERROR(L645*50,0)))</f>
        <v>0</v>
      </c>
      <c r="Q645" s="326">
        <f>IF(I645&lt;INDEX(Lookup!$U$2:$U$10,MATCH($D$48,Lookup!$S$2:$S$10,0)),0,IF(U645="X",0,IFERROR(P645*K645,0)))</f>
        <v>0</v>
      </c>
      <c r="R645" s="326">
        <v>0</v>
      </c>
      <c r="S645" s="424">
        <v>0</v>
      </c>
      <c r="T645" s="322"/>
      <c r="U645" s="143"/>
      <c r="V645" s="397"/>
      <c r="W645" s="555"/>
      <c r="X645" s="576">
        <f t="shared" si="94"/>
        <v>0</v>
      </c>
      <c r="Y645" s="576">
        <f t="shared" si="95"/>
        <v>0</v>
      </c>
      <c r="Z645" s="576">
        <f t="shared" si="96"/>
        <v>0</v>
      </c>
      <c r="AA645" s="576">
        <f t="shared" si="97"/>
        <v>0</v>
      </c>
      <c r="AB645" s="553"/>
      <c r="AC645" s="553"/>
      <c r="AD645" s="553"/>
      <c r="AE645" s="553"/>
      <c r="AF645" s="553"/>
      <c r="AG645" s="553"/>
      <c r="AH645" s="553"/>
      <c r="AI645" s="397"/>
      <c r="AJ645" s="555"/>
      <c r="AK645" s="576">
        <f t="shared" si="98"/>
        <v>0</v>
      </c>
      <c r="AL645" s="576">
        <f t="shared" si="99"/>
        <v>0</v>
      </c>
      <c r="AM645" s="599"/>
      <c r="AN645" s="599"/>
      <c r="AO645" s="553"/>
      <c r="AP645" s="553"/>
      <c r="AQ645" s="553"/>
      <c r="AR645" s="553"/>
      <c r="AS645" s="397"/>
      <c r="AT645" s="397"/>
      <c r="AU645" s="397"/>
      <c r="AV645" s="397"/>
      <c r="AW645" s="397"/>
      <c r="AX645" s="397"/>
      <c r="AY645" s="397"/>
      <c r="AZ645" s="397"/>
      <c r="BA645" s="397"/>
      <c r="BB645" s="397"/>
      <c r="BC645" s="397"/>
      <c r="BD645" s="553"/>
      <c r="BE645" s="397"/>
      <c r="BF645" s="397"/>
      <c r="BG645" s="397"/>
      <c r="BH645" s="397"/>
    </row>
    <row r="646" spans="2:60" x14ac:dyDescent="0.35">
      <c r="B646" s="319"/>
      <c r="C646" s="147"/>
      <c r="D646" s="147"/>
      <c r="E646" s="320"/>
      <c r="F646" s="321"/>
      <c r="G646" s="149"/>
      <c r="H646" s="148"/>
      <c r="I646" s="148"/>
      <c r="J646" s="322"/>
      <c r="K646" s="324" t="str">
        <f>IFERROR(INDEX(Lookup!$G$3:$G$6,MATCH(J646,Lookup!$F$3:$F$6,0)),"")</f>
        <v/>
      </c>
      <c r="L646" s="323"/>
      <c r="M646" s="322"/>
      <c r="N646" s="846">
        <f t="shared" si="92"/>
        <v>0</v>
      </c>
      <c r="O646" s="325">
        <f t="shared" si="93"/>
        <v>0</v>
      </c>
      <c r="P646" s="847">
        <f>IF(I646&lt;INDEX(Lookup!$U$2:$U$10,MATCH($D$48,Lookup!$S$2:$S$10,0)),0,IF(U646="X",0,IFERROR(L646*50,0)))</f>
        <v>0</v>
      </c>
      <c r="Q646" s="326">
        <f>IF(I646&lt;INDEX(Lookup!$U$2:$U$10,MATCH($D$48,Lookup!$S$2:$S$10,0)),0,IF(U646="X",0,IFERROR(P646*K646,0)))</f>
        <v>0</v>
      </c>
      <c r="R646" s="326">
        <v>0</v>
      </c>
      <c r="S646" s="424">
        <v>0</v>
      </c>
      <c r="T646" s="322"/>
      <c r="U646" s="143"/>
      <c r="V646" s="397"/>
      <c r="W646" s="555"/>
      <c r="X646" s="576">
        <f t="shared" si="94"/>
        <v>0</v>
      </c>
      <c r="Y646" s="576">
        <f t="shared" si="95"/>
        <v>0</v>
      </c>
      <c r="Z646" s="576">
        <f t="shared" si="96"/>
        <v>0</v>
      </c>
      <c r="AA646" s="576">
        <f t="shared" si="97"/>
        <v>0</v>
      </c>
      <c r="AB646" s="553"/>
      <c r="AC646" s="553"/>
      <c r="AD646" s="553"/>
      <c r="AE646" s="553"/>
      <c r="AF646" s="553"/>
      <c r="AG646" s="553"/>
      <c r="AH646" s="553"/>
      <c r="AI646" s="397"/>
      <c r="AJ646" s="555"/>
      <c r="AK646" s="576">
        <f t="shared" si="98"/>
        <v>0</v>
      </c>
      <c r="AL646" s="576">
        <f t="shared" si="99"/>
        <v>0</v>
      </c>
      <c r="AM646" s="599"/>
      <c r="AN646" s="599"/>
      <c r="AO646" s="553"/>
      <c r="AP646" s="553"/>
      <c r="AQ646" s="553"/>
      <c r="AR646" s="553"/>
      <c r="AS646" s="397"/>
      <c r="AT646" s="397"/>
      <c r="AU646" s="397"/>
      <c r="AV646" s="397"/>
      <c r="AW646" s="397"/>
      <c r="AX646" s="397"/>
      <c r="AY646" s="397"/>
      <c r="AZ646" s="397"/>
      <c r="BA646" s="397"/>
      <c r="BB646" s="397"/>
      <c r="BC646" s="397"/>
      <c r="BD646" s="553"/>
      <c r="BE646" s="397"/>
      <c r="BF646" s="397"/>
      <c r="BG646" s="397"/>
      <c r="BH646" s="397"/>
    </row>
    <row r="647" spans="2:60" x14ac:dyDescent="0.35">
      <c r="B647" s="319"/>
      <c r="C647" s="147"/>
      <c r="D647" s="147"/>
      <c r="E647" s="320"/>
      <c r="F647" s="321"/>
      <c r="G647" s="149"/>
      <c r="H647" s="148"/>
      <c r="I647" s="148"/>
      <c r="J647" s="322"/>
      <c r="K647" s="324" t="str">
        <f>IFERROR(INDEX(Lookup!$G$3:$G$6,MATCH(J647,Lookup!$F$3:$F$6,0)),"")</f>
        <v/>
      </c>
      <c r="L647" s="323"/>
      <c r="M647" s="322"/>
      <c r="N647" s="846">
        <f t="shared" si="92"/>
        <v>0</v>
      </c>
      <c r="O647" s="325">
        <f t="shared" si="93"/>
        <v>0</v>
      </c>
      <c r="P647" s="847">
        <f>IF(I647&lt;INDEX(Lookup!$U$2:$U$10,MATCH($D$48,Lookup!$S$2:$S$10,0)),0,IF(U647="X",0,IFERROR(L647*50,0)))</f>
        <v>0</v>
      </c>
      <c r="Q647" s="326">
        <f>IF(I647&lt;INDEX(Lookup!$U$2:$U$10,MATCH($D$48,Lookup!$S$2:$S$10,0)),0,IF(U647="X",0,IFERROR(P647*K647,0)))</f>
        <v>0</v>
      </c>
      <c r="R647" s="326">
        <v>0</v>
      </c>
      <c r="S647" s="424">
        <v>0</v>
      </c>
      <c r="T647" s="322"/>
      <c r="U647" s="143"/>
      <c r="V647" s="397"/>
      <c r="W647" s="555"/>
      <c r="X647" s="576">
        <f t="shared" si="94"/>
        <v>0</v>
      </c>
      <c r="Y647" s="576">
        <f t="shared" si="95"/>
        <v>0</v>
      </c>
      <c r="Z647" s="576">
        <f t="shared" si="96"/>
        <v>0</v>
      </c>
      <c r="AA647" s="576">
        <f t="shared" si="97"/>
        <v>0</v>
      </c>
      <c r="AB647" s="553"/>
      <c r="AC647" s="553"/>
      <c r="AD647" s="553"/>
      <c r="AE647" s="553"/>
      <c r="AF647" s="553"/>
      <c r="AG647" s="553"/>
      <c r="AH647" s="553"/>
      <c r="AI647" s="397"/>
      <c r="AJ647" s="555"/>
      <c r="AK647" s="576">
        <f t="shared" si="98"/>
        <v>0</v>
      </c>
      <c r="AL647" s="576">
        <f t="shared" si="99"/>
        <v>0</v>
      </c>
      <c r="AM647" s="599"/>
      <c r="AN647" s="599"/>
      <c r="AO647" s="553"/>
      <c r="AP647" s="553"/>
      <c r="AQ647" s="553"/>
      <c r="AR647" s="553"/>
      <c r="AS647" s="397"/>
      <c r="AT647" s="397"/>
      <c r="AU647" s="397"/>
      <c r="AV647" s="397"/>
      <c r="AW647" s="397"/>
      <c r="AX647" s="397"/>
      <c r="AY647" s="397"/>
      <c r="AZ647" s="397"/>
      <c r="BA647" s="397"/>
      <c r="BB647" s="397"/>
      <c r="BC647" s="397"/>
      <c r="BD647" s="553"/>
      <c r="BE647" s="397"/>
      <c r="BF647" s="397"/>
      <c r="BG647" s="397"/>
      <c r="BH647" s="397"/>
    </row>
    <row r="648" spans="2:60" x14ac:dyDescent="0.35">
      <c r="B648" s="319"/>
      <c r="C648" s="147"/>
      <c r="D648" s="147"/>
      <c r="E648" s="320"/>
      <c r="F648" s="321"/>
      <c r="G648" s="149"/>
      <c r="H648" s="148"/>
      <c r="I648" s="148"/>
      <c r="J648" s="322"/>
      <c r="K648" s="324" t="str">
        <f>IFERROR(INDEX(Lookup!$G$3:$G$6,MATCH(J648,Lookup!$F$3:$F$6,0)),"")</f>
        <v/>
      </c>
      <c r="L648" s="323"/>
      <c r="M648" s="322"/>
      <c r="N648" s="846">
        <f t="shared" si="92"/>
        <v>0</v>
      </c>
      <c r="O648" s="325">
        <f t="shared" si="93"/>
        <v>0</v>
      </c>
      <c r="P648" s="847">
        <f>IF(I648&lt;INDEX(Lookup!$U$2:$U$10,MATCH($D$48,Lookup!$S$2:$S$10,0)),0,IF(U648="X",0,IFERROR(L648*50,0)))</f>
        <v>0</v>
      </c>
      <c r="Q648" s="326">
        <f>IF(I648&lt;INDEX(Lookup!$U$2:$U$10,MATCH($D$48,Lookup!$S$2:$S$10,0)),0,IF(U648="X",0,IFERROR(P648*K648,0)))</f>
        <v>0</v>
      </c>
      <c r="R648" s="326">
        <v>0</v>
      </c>
      <c r="S648" s="424">
        <v>0</v>
      </c>
      <c r="T648" s="322"/>
      <c r="U648" s="143"/>
      <c r="V648" s="397"/>
      <c r="W648" s="555"/>
      <c r="X648" s="576">
        <f t="shared" si="94"/>
        <v>0</v>
      </c>
      <c r="Y648" s="576">
        <f t="shared" si="95"/>
        <v>0</v>
      </c>
      <c r="Z648" s="576">
        <f t="shared" si="96"/>
        <v>0</v>
      </c>
      <c r="AA648" s="576">
        <f t="shared" si="97"/>
        <v>0</v>
      </c>
      <c r="AB648" s="553"/>
      <c r="AC648" s="553"/>
      <c r="AD648" s="553"/>
      <c r="AE648" s="553"/>
      <c r="AF648" s="553"/>
      <c r="AG648" s="553"/>
      <c r="AH648" s="553"/>
      <c r="AI648" s="397"/>
      <c r="AJ648" s="555"/>
      <c r="AK648" s="576">
        <f t="shared" si="98"/>
        <v>0</v>
      </c>
      <c r="AL648" s="576">
        <f t="shared" si="99"/>
        <v>0</v>
      </c>
      <c r="AM648" s="599"/>
      <c r="AN648" s="599"/>
      <c r="AO648" s="553"/>
      <c r="AP648" s="553"/>
      <c r="AQ648" s="553"/>
      <c r="AR648" s="553"/>
      <c r="AS648" s="397"/>
      <c r="AT648" s="397"/>
      <c r="AU648" s="397"/>
      <c r="AV648" s="397"/>
      <c r="AW648" s="397"/>
      <c r="AX648" s="397"/>
      <c r="AY648" s="397"/>
      <c r="AZ648" s="397"/>
      <c r="BA648" s="397"/>
      <c r="BB648" s="397"/>
      <c r="BC648" s="397"/>
      <c r="BD648" s="553"/>
      <c r="BE648" s="397"/>
      <c r="BF648" s="397"/>
      <c r="BG648" s="397"/>
      <c r="BH648" s="397"/>
    </row>
    <row r="649" spans="2:60" x14ac:dyDescent="0.35">
      <c r="B649" s="319"/>
      <c r="C649" s="147"/>
      <c r="D649" s="147"/>
      <c r="E649" s="320"/>
      <c r="F649" s="321"/>
      <c r="G649" s="149"/>
      <c r="H649" s="148"/>
      <c r="I649" s="148"/>
      <c r="J649" s="322"/>
      <c r="K649" s="324" t="str">
        <f>IFERROR(INDEX(Lookup!$G$3:$G$6,MATCH(J649,Lookup!$F$3:$F$6,0)),"")</f>
        <v/>
      </c>
      <c r="L649" s="323"/>
      <c r="M649" s="322"/>
      <c r="N649" s="846">
        <f t="shared" si="92"/>
        <v>0</v>
      </c>
      <c r="O649" s="325">
        <f t="shared" si="93"/>
        <v>0</v>
      </c>
      <c r="P649" s="847">
        <f>IF(I649&lt;INDEX(Lookup!$U$2:$U$10,MATCH($D$48,Lookup!$S$2:$S$10,0)),0,IF(U649="X",0,IFERROR(L649*50,0)))</f>
        <v>0</v>
      </c>
      <c r="Q649" s="326">
        <f>IF(I649&lt;INDEX(Lookup!$U$2:$U$10,MATCH($D$48,Lookup!$S$2:$S$10,0)),0,IF(U649="X",0,IFERROR(P649*K649,0)))</f>
        <v>0</v>
      </c>
      <c r="R649" s="326">
        <v>0</v>
      </c>
      <c r="S649" s="424">
        <v>0</v>
      </c>
      <c r="T649" s="322"/>
      <c r="U649" s="143"/>
      <c r="V649" s="397"/>
      <c r="W649" s="555"/>
      <c r="X649" s="576">
        <f t="shared" si="94"/>
        <v>0</v>
      </c>
      <c r="Y649" s="576">
        <f t="shared" si="95"/>
        <v>0</v>
      </c>
      <c r="Z649" s="576">
        <f t="shared" si="96"/>
        <v>0</v>
      </c>
      <c r="AA649" s="576">
        <f t="shared" si="97"/>
        <v>0</v>
      </c>
      <c r="AB649" s="553"/>
      <c r="AC649" s="553"/>
      <c r="AD649" s="553"/>
      <c r="AE649" s="553"/>
      <c r="AF649" s="553"/>
      <c r="AG649" s="553"/>
      <c r="AH649" s="553"/>
      <c r="AI649" s="397"/>
      <c r="AJ649" s="555"/>
      <c r="AK649" s="576">
        <f t="shared" si="98"/>
        <v>0</v>
      </c>
      <c r="AL649" s="576">
        <f t="shared" si="99"/>
        <v>0</v>
      </c>
      <c r="AM649" s="599"/>
      <c r="AN649" s="599"/>
      <c r="AO649" s="553"/>
      <c r="AP649" s="553"/>
      <c r="AQ649" s="553"/>
      <c r="AR649" s="553"/>
      <c r="AS649" s="397"/>
      <c r="AT649" s="397"/>
      <c r="AU649" s="397"/>
      <c r="AV649" s="397"/>
      <c r="AW649" s="397"/>
      <c r="AX649" s="397"/>
      <c r="AY649" s="397"/>
      <c r="AZ649" s="397"/>
      <c r="BA649" s="397"/>
      <c r="BB649" s="397"/>
      <c r="BC649" s="397"/>
      <c r="BD649" s="553"/>
      <c r="BE649" s="397"/>
      <c r="BF649" s="397"/>
      <c r="BG649" s="397"/>
      <c r="BH649" s="397"/>
    </row>
    <row r="650" spans="2:60" x14ac:dyDescent="0.35">
      <c r="B650" s="319"/>
      <c r="C650" s="147"/>
      <c r="D650" s="147"/>
      <c r="E650" s="320"/>
      <c r="F650" s="321"/>
      <c r="G650" s="149"/>
      <c r="H650" s="148"/>
      <c r="I650" s="148"/>
      <c r="J650" s="322"/>
      <c r="K650" s="324" t="str">
        <f>IFERROR(INDEX(Lookup!$G$3:$G$6,MATCH(J650,Lookup!$F$3:$F$6,0)),"")</f>
        <v/>
      </c>
      <c r="L650" s="323"/>
      <c r="M650" s="322"/>
      <c r="N650" s="846">
        <f t="shared" si="92"/>
        <v>0</v>
      </c>
      <c r="O650" s="325">
        <f t="shared" si="93"/>
        <v>0</v>
      </c>
      <c r="P650" s="847">
        <f>IF(I650&lt;INDEX(Lookup!$U$2:$U$10,MATCH($D$48,Lookup!$S$2:$S$10,0)),0,IF(U650="X",0,IFERROR(L650*50,0)))</f>
        <v>0</v>
      </c>
      <c r="Q650" s="326">
        <f>IF(I650&lt;INDEX(Lookup!$U$2:$U$10,MATCH($D$48,Lookup!$S$2:$S$10,0)),0,IF(U650="X",0,IFERROR(P650*K650,0)))</f>
        <v>0</v>
      </c>
      <c r="R650" s="326">
        <v>0</v>
      </c>
      <c r="S650" s="424">
        <v>0</v>
      </c>
      <c r="T650" s="322"/>
      <c r="U650" s="143"/>
      <c r="V650" s="397"/>
      <c r="W650" s="555"/>
      <c r="X650" s="576">
        <f t="shared" si="94"/>
        <v>0</v>
      </c>
      <c r="Y650" s="576">
        <f t="shared" si="95"/>
        <v>0</v>
      </c>
      <c r="Z650" s="576">
        <f t="shared" si="96"/>
        <v>0</v>
      </c>
      <c r="AA650" s="576">
        <f t="shared" si="97"/>
        <v>0</v>
      </c>
      <c r="AB650" s="553"/>
      <c r="AC650" s="553"/>
      <c r="AD650" s="553"/>
      <c r="AE650" s="553"/>
      <c r="AF650" s="553"/>
      <c r="AG650" s="553"/>
      <c r="AH650" s="553"/>
      <c r="AI650" s="397"/>
      <c r="AJ650" s="555"/>
      <c r="AK650" s="576">
        <f t="shared" si="98"/>
        <v>0</v>
      </c>
      <c r="AL650" s="576">
        <f t="shared" si="99"/>
        <v>0</v>
      </c>
      <c r="AM650" s="599"/>
      <c r="AN650" s="599"/>
      <c r="AO650" s="553"/>
      <c r="AP650" s="553"/>
      <c r="AQ650" s="553"/>
      <c r="AR650" s="553"/>
      <c r="AS650" s="397"/>
      <c r="AT650" s="397"/>
      <c r="AU650" s="397"/>
      <c r="AV650" s="397"/>
      <c r="AW650" s="397"/>
      <c r="AX650" s="397"/>
      <c r="AY650" s="397"/>
      <c r="AZ650" s="397"/>
      <c r="BA650" s="397"/>
      <c r="BB650" s="397"/>
      <c r="BC650" s="397"/>
      <c r="BD650" s="553"/>
      <c r="BE650" s="397"/>
      <c r="BF650" s="397"/>
      <c r="BG650" s="397"/>
      <c r="BH650" s="397"/>
    </row>
    <row r="651" spans="2:60" x14ac:dyDescent="0.35">
      <c r="B651" s="319"/>
      <c r="C651" s="147"/>
      <c r="D651" s="147"/>
      <c r="E651" s="320"/>
      <c r="F651" s="321"/>
      <c r="G651" s="149"/>
      <c r="H651" s="148"/>
      <c r="I651" s="148"/>
      <c r="J651" s="322"/>
      <c r="K651" s="324" t="str">
        <f>IFERROR(INDEX(Lookup!$G$3:$G$6,MATCH(J651,Lookup!$F$3:$F$6,0)),"")</f>
        <v/>
      </c>
      <c r="L651" s="323"/>
      <c r="M651" s="322"/>
      <c r="N651" s="846">
        <f t="shared" si="92"/>
        <v>0</v>
      </c>
      <c r="O651" s="325">
        <f t="shared" si="93"/>
        <v>0</v>
      </c>
      <c r="P651" s="847">
        <f>IF(I651&lt;INDEX(Lookup!$U$2:$U$10,MATCH($D$48,Lookup!$S$2:$S$10,0)),0,IF(U651="X",0,IFERROR(L651*50,0)))</f>
        <v>0</v>
      </c>
      <c r="Q651" s="326">
        <f>IF(I651&lt;INDEX(Lookup!$U$2:$U$10,MATCH($D$48,Lookup!$S$2:$S$10,0)),0,IF(U651="X",0,IFERROR(P651*K651,0)))</f>
        <v>0</v>
      </c>
      <c r="R651" s="326">
        <v>0</v>
      </c>
      <c r="S651" s="424">
        <v>0</v>
      </c>
      <c r="T651" s="322"/>
      <c r="U651" s="143"/>
      <c r="V651" s="397"/>
      <c r="W651" s="555"/>
      <c r="X651" s="576">
        <f t="shared" si="94"/>
        <v>0</v>
      </c>
      <c r="Y651" s="576">
        <f t="shared" si="95"/>
        <v>0</v>
      </c>
      <c r="Z651" s="576">
        <f t="shared" si="96"/>
        <v>0</v>
      </c>
      <c r="AA651" s="576">
        <f t="shared" si="97"/>
        <v>0</v>
      </c>
      <c r="AB651" s="553"/>
      <c r="AC651" s="553"/>
      <c r="AD651" s="553"/>
      <c r="AE651" s="553"/>
      <c r="AF651" s="553"/>
      <c r="AG651" s="553"/>
      <c r="AH651" s="553"/>
      <c r="AI651" s="397"/>
      <c r="AJ651" s="555"/>
      <c r="AK651" s="576">
        <f t="shared" si="98"/>
        <v>0</v>
      </c>
      <c r="AL651" s="576">
        <f t="shared" si="99"/>
        <v>0</v>
      </c>
      <c r="AM651" s="599"/>
      <c r="AN651" s="599"/>
      <c r="AO651" s="553"/>
      <c r="AP651" s="553"/>
      <c r="AQ651" s="553"/>
      <c r="AR651" s="553"/>
      <c r="AS651" s="397"/>
      <c r="AT651" s="397"/>
      <c r="AU651" s="397"/>
      <c r="AV651" s="397"/>
      <c r="AW651" s="397"/>
      <c r="AX651" s="397"/>
      <c r="AY651" s="397"/>
      <c r="AZ651" s="397"/>
      <c r="BA651" s="397"/>
      <c r="BB651" s="397"/>
      <c r="BC651" s="397"/>
      <c r="BD651" s="553"/>
      <c r="BE651" s="397"/>
      <c r="BF651" s="397"/>
      <c r="BG651" s="397"/>
      <c r="BH651" s="397"/>
    </row>
    <row r="652" spans="2:60" x14ac:dyDescent="0.35">
      <c r="B652" s="319"/>
      <c r="C652" s="147"/>
      <c r="D652" s="147"/>
      <c r="E652" s="320"/>
      <c r="F652" s="321"/>
      <c r="G652" s="149"/>
      <c r="H652" s="148"/>
      <c r="I652" s="148"/>
      <c r="J652" s="322"/>
      <c r="K652" s="324" t="str">
        <f>IFERROR(INDEX(Lookup!$G$3:$G$6,MATCH(J652,Lookup!$F$3:$F$6,0)),"")</f>
        <v/>
      </c>
      <c r="L652" s="323"/>
      <c r="M652" s="322"/>
      <c r="N652" s="846">
        <f t="shared" si="92"/>
        <v>0</v>
      </c>
      <c r="O652" s="325">
        <f t="shared" si="93"/>
        <v>0</v>
      </c>
      <c r="P652" s="847">
        <f>IF(I652&lt;INDEX(Lookup!$U$2:$U$10,MATCH($D$48,Lookup!$S$2:$S$10,0)),0,IF(U652="X",0,IFERROR(L652*50,0)))</f>
        <v>0</v>
      </c>
      <c r="Q652" s="326">
        <f>IF(I652&lt;INDEX(Lookup!$U$2:$U$10,MATCH($D$48,Lookup!$S$2:$S$10,0)),0,IF(U652="X",0,IFERROR(P652*K652,0)))</f>
        <v>0</v>
      </c>
      <c r="R652" s="326">
        <v>0</v>
      </c>
      <c r="S652" s="424">
        <v>0</v>
      </c>
      <c r="T652" s="322"/>
      <c r="U652" s="143"/>
      <c r="V652" s="397"/>
      <c r="W652" s="555"/>
      <c r="X652" s="576">
        <f t="shared" si="94"/>
        <v>0</v>
      </c>
      <c r="Y652" s="576">
        <f t="shared" si="95"/>
        <v>0</v>
      </c>
      <c r="Z652" s="576">
        <f t="shared" si="96"/>
        <v>0</v>
      </c>
      <c r="AA652" s="576">
        <f t="shared" si="97"/>
        <v>0</v>
      </c>
      <c r="AB652" s="553"/>
      <c r="AC652" s="553"/>
      <c r="AD652" s="553"/>
      <c r="AE652" s="553"/>
      <c r="AF652" s="553"/>
      <c r="AG652" s="553"/>
      <c r="AH652" s="553"/>
      <c r="AI652" s="397"/>
      <c r="AJ652" s="555"/>
      <c r="AK652" s="576">
        <f t="shared" si="98"/>
        <v>0</v>
      </c>
      <c r="AL652" s="576">
        <f t="shared" si="99"/>
        <v>0</v>
      </c>
      <c r="AM652" s="599"/>
      <c r="AN652" s="599"/>
      <c r="AO652" s="553"/>
      <c r="AP652" s="553"/>
      <c r="AQ652" s="553"/>
      <c r="AR652" s="553"/>
      <c r="AS652" s="397"/>
      <c r="AT652" s="397"/>
      <c r="AU652" s="397"/>
      <c r="AV652" s="397"/>
      <c r="AW652" s="397"/>
      <c r="AX652" s="397"/>
      <c r="AY652" s="397"/>
      <c r="AZ652" s="397"/>
      <c r="BA652" s="397"/>
      <c r="BB652" s="397"/>
      <c r="BC652" s="397"/>
      <c r="BD652" s="553"/>
      <c r="BE652" s="397"/>
      <c r="BF652" s="397"/>
      <c r="BG652" s="397"/>
      <c r="BH652" s="397"/>
    </row>
    <row r="653" spans="2:60" x14ac:dyDescent="0.35">
      <c r="B653" s="319"/>
      <c r="C653" s="147"/>
      <c r="D653" s="147"/>
      <c r="E653" s="320"/>
      <c r="F653" s="321"/>
      <c r="G653" s="149"/>
      <c r="H653" s="148"/>
      <c r="I653" s="148"/>
      <c r="J653" s="322"/>
      <c r="K653" s="324" t="str">
        <f>IFERROR(INDEX(Lookup!$G$3:$G$6,MATCH(J653,Lookup!$F$3:$F$6,0)),"")</f>
        <v/>
      </c>
      <c r="L653" s="323"/>
      <c r="M653" s="322"/>
      <c r="N653" s="846">
        <f t="shared" si="92"/>
        <v>0</v>
      </c>
      <c r="O653" s="325">
        <f t="shared" si="93"/>
        <v>0</v>
      </c>
      <c r="P653" s="847">
        <f>IF(I653&lt;INDEX(Lookup!$U$2:$U$10,MATCH($D$48,Lookup!$S$2:$S$10,0)),0,IF(U653="X",0,IFERROR(L653*50,0)))</f>
        <v>0</v>
      </c>
      <c r="Q653" s="326">
        <f>IF(I653&lt;INDEX(Lookup!$U$2:$U$10,MATCH($D$48,Lookup!$S$2:$S$10,0)),0,IF(U653="X",0,IFERROR(P653*K653,0)))</f>
        <v>0</v>
      </c>
      <c r="R653" s="326">
        <v>0</v>
      </c>
      <c r="S653" s="424">
        <v>0</v>
      </c>
      <c r="T653" s="322"/>
      <c r="U653" s="143"/>
      <c r="V653" s="397"/>
      <c r="W653" s="555"/>
      <c r="X653" s="576">
        <f t="shared" si="94"/>
        <v>0</v>
      </c>
      <c r="Y653" s="576">
        <f t="shared" si="95"/>
        <v>0</v>
      </c>
      <c r="Z653" s="576">
        <f t="shared" si="96"/>
        <v>0</v>
      </c>
      <c r="AA653" s="576">
        <f t="shared" si="97"/>
        <v>0</v>
      </c>
      <c r="AB653" s="553"/>
      <c r="AC653" s="553"/>
      <c r="AD653" s="553"/>
      <c r="AE653" s="553"/>
      <c r="AF653" s="553"/>
      <c r="AG653" s="553"/>
      <c r="AH653" s="553"/>
      <c r="AI653" s="397"/>
      <c r="AJ653" s="555"/>
      <c r="AK653" s="576">
        <f t="shared" si="98"/>
        <v>0</v>
      </c>
      <c r="AL653" s="576">
        <f t="shared" si="99"/>
        <v>0</v>
      </c>
      <c r="AM653" s="599"/>
      <c r="AN653" s="599"/>
      <c r="AO653" s="553"/>
      <c r="AP653" s="553"/>
      <c r="AQ653" s="553"/>
      <c r="AR653" s="553"/>
      <c r="AS653" s="397"/>
      <c r="AT653" s="397"/>
      <c r="AU653" s="397"/>
      <c r="AV653" s="397"/>
      <c r="AW653" s="397"/>
      <c r="AX653" s="397"/>
      <c r="AY653" s="397"/>
      <c r="AZ653" s="397"/>
      <c r="BA653" s="397"/>
      <c r="BB653" s="397"/>
      <c r="BC653" s="397"/>
      <c r="BD653" s="553"/>
      <c r="BE653" s="397"/>
      <c r="BF653" s="397"/>
      <c r="BG653" s="397"/>
      <c r="BH653" s="397"/>
    </row>
    <row r="654" spans="2:60" x14ac:dyDescent="0.35">
      <c r="B654" s="319"/>
      <c r="C654" s="147"/>
      <c r="D654" s="147"/>
      <c r="E654" s="320"/>
      <c r="F654" s="321"/>
      <c r="G654" s="149"/>
      <c r="H654" s="148"/>
      <c r="I654" s="148"/>
      <c r="J654" s="322"/>
      <c r="K654" s="324" t="str">
        <f>IFERROR(INDEX(Lookup!$G$3:$G$6,MATCH(J654,Lookup!$F$3:$F$6,0)),"")</f>
        <v/>
      </c>
      <c r="L654" s="323"/>
      <c r="M654" s="322"/>
      <c r="N654" s="846">
        <f t="shared" si="92"/>
        <v>0</v>
      </c>
      <c r="O654" s="325">
        <f t="shared" si="93"/>
        <v>0</v>
      </c>
      <c r="P654" s="847">
        <f>IF(I654&lt;INDEX(Lookup!$U$2:$U$10,MATCH($D$48,Lookup!$S$2:$S$10,0)),0,IF(U654="X",0,IFERROR(L654*50,0)))</f>
        <v>0</v>
      </c>
      <c r="Q654" s="326">
        <f>IF(I654&lt;INDEX(Lookup!$U$2:$U$10,MATCH($D$48,Lookup!$S$2:$S$10,0)),0,IF(U654="X",0,IFERROR(P654*K654,0)))</f>
        <v>0</v>
      </c>
      <c r="R654" s="326">
        <v>0</v>
      </c>
      <c r="S654" s="424">
        <v>0</v>
      </c>
      <c r="T654" s="322"/>
      <c r="U654" s="143"/>
      <c r="V654" s="397"/>
      <c r="W654" s="555"/>
      <c r="X654" s="576">
        <f t="shared" si="94"/>
        <v>0</v>
      </c>
      <c r="Y654" s="576">
        <f t="shared" si="95"/>
        <v>0</v>
      </c>
      <c r="Z654" s="576">
        <f t="shared" si="96"/>
        <v>0</v>
      </c>
      <c r="AA654" s="576">
        <f t="shared" si="97"/>
        <v>0</v>
      </c>
      <c r="AB654" s="553"/>
      <c r="AC654" s="553"/>
      <c r="AD654" s="553"/>
      <c r="AE654" s="553"/>
      <c r="AF654" s="553"/>
      <c r="AG654" s="553"/>
      <c r="AH654" s="553"/>
      <c r="AI654" s="397"/>
      <c r="AJ654" s="555"/>
      <c r="AK654" s="576">
        <f t="shared" si="98"/>
        <v>0</v>
      </c>
      <c r="AL654" s="576">
        <f t="shared" si="99"/>
        <v>0</v>
      </c>
      <c r="AM654" s="599"/>
      <c r="AN654" s="599"/>
      <c r="AO654" s="553"/>
      <c r="AP654" s="553"/>
      <c r="AQ654" s="553"/>
      <c r="AR654" s="553"/>
      <c r="AS654" s="397"/>
      <c r="AT654" s="397"/>
      <c r="AU654" s="397"/>
      <c r="AV654" s="397"/>
      <c r="AW654" s="397"/>
      <c r="AX654" s="397"/>
      <c r="AY654" s="397"/>
      <c r="AZ654" s="397"/>
      <c r="BA654" s="397"/>
      <c r="BB654" s="397"/>
      <c r="BC654" s="397"/>
      <c r="BD654" s="553"/>
      <c r="BE654" s="397"/>
      <c r="BF654" s="397"/>
      <c r="BG654" s="397"/>
      <c r="BH654" s="397"/>
    </row>
    <row r="655" spans="2:60" x14ac:dyDescent="0.35">
      <c r="B655" s="319"/>
      <c r="C655" s="147"/>
      <c r="D655" s="147"/>
      <c r="E655" s="320"/>
      <c r="F655" s="321"/>
      <c r="G655" s="149"/>
      <c r="H655" s="148"/>
      <c r="I655" s="148"/>
      <c r="J655" s="322"/>
      <c r="K655" s="324" t="str">
        <f>IFERROR(INDEX(Lookup!$G$3:$G$6,MATCH(J655,Lookup!$F$3:$F$6,0)),"")</f>
        <v/>
      </c>
      <c r="L655" s="323"/>
      <c r="M655" s="322"/>
      <c r="N655" s="846">
        <f t="shared" si="92"/>
        <v>0</v>
      </c>
      <c r="O655" s="325">
        <f t="shared" si="93"/>
        <v>0</v>
      </c>
      <c r="P655" s="847">
        <f>IF(I655&lt;INDEX(Lookup!$U$2:$U$10,MATCH($D$48,Lookup!$S$2:$S$10,0)),0,IF(U655="X",0,IFERROR(L655*50,0)))</f>
        <v>0</v>
      </c>
      <c r="Q655" s="326">
        <f>IF(I655&lt;INDEX(Lookup!$U$2:$U$10,MATCH($D$48,Lookup!$S$2:$S$10,0)),0,IF(U655="X",0,IFERROR(P655*K655,0)))</f>
        <v>0</v>
      </c>
      <c r="R655" s="326">
        <v>0</v>
      </c>
      <c r="S655" s="424">
        <v>0</v>
      </c>
      <c r="T655" s="322"/>
      <c r="U655" s="143"/>
      <c r="V655" s="397"/>
      <c r="W655" s="555"/>
      <c r="X655" s="576">
        <f t="shared" si="94"/>
        <v>0</v>
      </c>
      <c r="Y655" s="576">
        <f t="shared" si="95"/>
        <v>0</v>
      </c>
      <c r="Z655" s="576">
        <f t="shared" si="96"/>
        <v>0</v>
      </c>
      <c r="AA655" s="576">
        <f t="shared" si="97"/>
        <v>0</v>
      </c>
      <c r="AB655" s="553"/>
      <c r="AC655" s="553"/>
      <c r="AD655" s="553"/>
      <c r="AE655" s="553"/>
      <c r="AF655" s="553"/>
      <c r="AG655" s="553"/>
      <c r="AH655" s="553"/>
      <c r="AI655" s="397"/>
      <c r="AJ655" s="555"/>
      <c r="AK655" s="576">
        <f t="shared" si="98"/>
        <v>0</v>
      </c>
      <c r="AL655" s="576">
        <f t="shared" si="99"/>
        <v>0</v>
      </c>
      <c r="AM655" s="599"/>
      <c r="AN655" s="599"/>
      <c r="AO655" s="553"/>
      <c r="AP655" s="553"/>
      <c r="AQ655" s="553"/>
      <c r="AR655" s="553"/>
      <c r="AS655" s="397"/>
      <c r="AT655" s="397"/>
      <c r="AU655" s="397"/>
      <c r="AV655" s="397"/>
      <c r="AW655" s="397"/>
      <c r="AX655" s="397"/>
      <c r="AY655" s="397"/>
      <c r="AZ655" s="397"/>
      <c r="BA655" s="397"/>
      <c r="BB655" s="397"/>
      <c r="BC655" s="397"/>
      <c r="BD655" s="553"/>
      <c r="BE655" s="397"/>
      <c r="BF655" s="397"/>
      <c r="BG655" s="397"/>
      <c r="BH655" s="397"/>
    </row>
    <row r="656" spans="2:60" x14ac:dyDescent="0.35">
      <c r="B656" s="319"/>
      <c r="C656" s="147"/>
      <c r="D656" s="147"/>
      <c r="E656" s="320"/>
      <c r="F656" s="321"/>
      <c r="G656" s="149"/>
      <c r="H656" s="148"/>
      <c r="I656" s="148"/>
      <c r="J656" s="322"/>
      <c r="K656" s="324" t="str">
        <f>IFERROR(INDEX(Lookup!$G$3:$G$6,MATCH(J656,Lookup!$F$3:$F$6,0)),"")</f>
        <v/>
      </c>
      <c r="L656" s="323"/>
      <c r="M656" s="322"/>
      <c r="N656" s="846">
        <f t="shared" si="92"/>
        <v>0</v>
      </c>
      <c r="O656" s="325">
        <f t="shared" si="93"/>
        <v>0</v>
      </c>
      <c r="P656" s="847">
        <f>IF(I656&lt;INDEX(Lookup!$U$2:$U$10,MATCH($D$48,Lookup!$S$2:$S$10,0)),0,IF(U656="X",0,IFERROR(L656*50,0)))</f>
        <v>0</v>
      </c>
      <c r="Q656" s="326">
        <f>IF(I656&lt;INDEX(Lookup!$U$2:$U$10,MATCH($D$48,Lookup!$S$2:$S$10,0)),0,IF(U656="X",0,IFERROR(P656*K656,0)))</f>
        <v>0</v>
      </c>
      <c r="R656" s="326">
        <v>0</v>
      </c>
      <c r="S656" s="424">
        <v>0</v>
      </c>
      <c r="T656" s="322"/>
      <c r="U656" s="143"/>
      <c r="V656" s="397"/>
      <c r="W656" s="555"/>
      <c r="X656" s="576">
        <f t="shared" si="94"/>
        <v>0</v>
      </c>
      <c r="Y656" s="576">
        <f t="shared" si="95"/>
        <v>0</v>
      </c>
      <c r="Z656" s="576">
        <f t="shared" si="96"/>
        <v>0</v>
      </c>
      <c r="AA656" s="576">
        <f t="shared" si="97"/>
        <v>0</v>
      </c>
      <c r="AB656" s="553"/>
      <c r="AC656" s="553"/>
      <c r="AD656" s="553"/>
      <c r="AE656" s="553"/>
      <c r="AF656" s="553"/>
      <c r="AG656" s="553"/>
      <c r="AH656" s="553"/>
      <c r="AI656" s="397"/>
      <c r="AJ656" s="555"/>
      <c r="AK656" s="576">
        <f t="shared" si="98"/>
        <v>0</v>
      </c>
      <c r="AL656" s="576">
        <f t="shared" si="99"/>
        <v>0</v>
      </c>
      <c r="AM656" s="599"/>
      <c r="AN656" s="599"/>
      <c r="AO656" s="553"/>
      <c r="AP656" s="553"/>
      <c r="AQ656" s="553"/>
      <c r="AR656" s="553"/>
      <c r="AS656" s="397"/>
      <c r="AT656" s="397"/>
      <c r="AU656" s="397"/>
      <c r="AV656" s="397"/>
      <c r="AW656" s="397"/>
      <c r="AX656" s="397"/>
      <c r="AY656" s="397"/>
      <c r="AZ656" s="397"/>
      <c r="BA656" s="397"/>
      <c r="BB656" s="397"/>
      <c r="BC656" s="397"/>
      <c r="BD656" s="553"/>
      <c r="BE656" s="397"/>
      <c r="BF656" s="397"/>
      <c r="BG656" s="397"/>
      <c r="BH656" s="397"/>
    </row>
    <row r="657" spans="2:60" x14ac:dyDescent="0.35">
      <c r="B657" s="319"/>
      <c r="C657" s="147"/>
      <c r="D657" s="147"/>
      <c r="E657" s="320"/>
      <c r="F657" s="321"/>
      <c r="G657" s="149"/>
      <c r="H657" s="148"/>
      <c r="I657" s="148"/>
      <c r="J657" s="322"/>
      <c r="K657" s="324" t="str">
        <f>IFERROR(INDEX(Lookup!$G$3:$G$6,MATCH(J657,Lookup!$F$3:$F$6,0)),"")</f>
        <v/>
      </c>
      <c r="L657" s="323"/>
      <c r="M657" s="322"/>
      <c r="N657" s="846">
        <f t="shared" si="92"/>
        <v>0</v>
      </c>
      <c r="O657" s="325">
        <f t="shared" si="93"/>
        <v>0</v>
      </c>
      <c r="P657" s="847">
        <f>IF(I657&lt;INDEX(Lookup!$U$2:$U$10,MATCH($D$48,Lookup!$S$2:$S$10,0)),0,IF(U657="X",0,IFERROR(L657*50,0)))</f>
        <v>0</v>
      </c>
      <c r="Q657" s="326">
        <f>IF(I657&lt;INDEX(Lookup!$U$2:$U$10,MATCH($D$48,Lookup!$S$2:$S$10,0)),0,IF(U657="X",0,IFERROR(P657*K657,0)))</f>
        <v>0</v>
      </c>
      <c r="R657" s="326">
        <v>0</v>
      </c>
      <c r="S657" s="424">
        <v>0</v>
      </c>
      <c r="T657" s="322"/>
      <c r="U657" s="143"/>
      <c r="V657" s="397"/>
      <c r="W657" s="555"/>
      <c r="X657" s="576">
        <f t="shared" si="94"/>
        <v>0</v>
      </c>
      <c r="Y657" s="576">
        <f t="shared" si="95"/>
        <v>0</v>
      </c>
      <c r="Z657" s="576">
        <f t="shared" si="96"/>
        <v>0</v>
      </c>
      <c r="AA657" s="576">
        <f t="shared" si="97"/>
        <v>0</v>
      </c>
      <c r="AB657" s="553"/>
      <c r="AC657" s="553"/>
      <c r="AD657" s="553"/>
      <c r="AE657" s="553"/>
      <c r="AF657" s="553"/>
      <c r="AG657" s="553"/>
      <c r="AH657" s="553"/>
      <c r="AI657" s="397"/>
      <c r="AJ657" s="555"/>
      <c r="AK657" s="576">
        <f t="shared" si="98"/>
        <v>0</v>
      </c>
      <c r="AL657" s="576">
        <f t="shared" si="99"/>
        <v>0</v>
      </c>
      <c r="AM657" s="599"/>
      <c r="AN657" s="599"/>
      <c r="AO657" s="553"/>
      <c r="AP657" s="553"/>
      <c r="AQ657" s="553"/>
      <c r="AR657" s="553"/>
      <c r="AS657" s="397"/>
      <c r="AT657" s="397"/>
      <c r="AU657" s="397"/>
      <c r="AV657" s="397"/>
      <c r="AW657" s="397"/>
      <c r="AX657" s="397"/>
      <c r="AY657" s="397"/>
      <c r="AZ657" s="397"/>
      <c r="BA657" s="397"/>
      <c r="BB657" s="397"/>
      <c r="BC657" s="397"/>
      <c r="BD657" s="553"/>
      <c r="BE657" s="397"/>
      <c r="BF657" s="397"/>
      <c r="BG657" s="397"/>
      <c r="BH657" s="397"/>
    </row>
    <row r="658" spans="2:60" x14ac:dyDescent="0.35">
      <c r="B658" s="319"/>
      <c r="C658" s="147"/>
      <c r="D658" s="147"/>
      <c r="E658" s="320"/>
      <c r="F658" s="321"/>
      <c r="G658" s="149"/>
      <c r="H658" s="148"/>
      <c r="I658" s="148"/>
      <c r="J658" s="322"/>
      <c r="K658" s="324" t="str">
        <f>IFERROR(INDEX(Lookup!$G$3:$G$6,MATCH(J658,Lookup!$F$3:$F$6,0)),"")</f>
        <v/>
      </c>
      <c r="L658" s="323"/>
      <c r="M658" s="322"/>
      <c r="N658" s="846">
        <f t="shared" si="92"/>
        <v>0</v>
      </c>
      <c r="O658" s="325">
        <f t="shared" si="93"/>
        <v>0</v>
      </c>
      <c r="P658" s="847">
        <f>IF(I658&lt;INDEX(Lookup!$U$2:$U$10,MATCH($D$48,Lookup!$S$2:$S$10,0)),0,IF(U658="X",0,IFERROR(L658*50,0)))</f>
        <v>0</v>
      </c>
      <c r="Q658" s="326">
        <f>IF(I658&lt;INDEX(Lookup!$U$2:$U$10,MATCH($D$48,Lookup!$S$2:$S$10,0)),0,IF(U658="X",0,IFERROR(P658*K658,0)))</f>
        <v>0</v>
      </c>
      <c r="R658" s="326">
        <v>0</v>
      </c>
      <c r="S658" s="424">
        <v>0</v>
      </c>
      <c r="T658" s="322"/>
      <c r="U658" s="143"/>
      <c r="V658" s="397"/>
      <c r="W658" s="555"/>
      <c r="X658" s="576">
        <f t="shared" si="94"/>
        <v>0</v>
      </c>
      <c r="Y658" s="576">
        <f t="shared" si="95"/>
        <v>0</v>
      </c>
      <c r="Z658" s="576">
        <f t="shared" si="96"/>
        <v>0</v>
      </c>
      <c r="AA658" s="576">
        <f t="shared" si="97"/>
        <v>0</v>
      </c>
      <c r="AB658" s="553"/>
      <c r="AC658" s="553"/>
      <c r="AD658" s="553"/>
      <c r="AE658" s="553"/>
      <c r="AF658" s="553"/>
      <c r="AG658" s="553"/>
      <c r="AH658" s="553"/>
      <c r="AI658" s="397"/>
      <c r="AJ658" s="555"/>
      <c r="AK658" s="576">
        <f t="shared" si="98"/>
        <v>0</v>
      </c>
      <c r="AL658" s="576">
        <f t="shared" si="99"/>
        <v>0</v>
      </c>
      <c r="AM658" s="599"/>
      <c r="AN658" s="599"/>
      <c r="AO658" s="553"/>
      <c r="AP658" s="553"/>
      <c r="AQ658" s="553"/>
      <c r="AR658" s="553"/>
      <c r="AS658" s="397"/>
      <c r="AT658" s="397"/>
      <c r="AU658" s="397"/>
      <c r="AV658" s="397"/>
      <c r="AW658" s="397"/>
      <c r="AX658" s="397"/>
      <c r="AY658" s="397"/>
      <c r="AZ658" s="397"/>
      <c r="BA658" s="397"/>
      <c r="BB658" s="397"/>
      <c r="BC658" s="397"/>
      <c r="BD658" s="553"/>
      <c r="BE658" s="397"/>
      <c r="BF658" s="397"/>
      <c r="BG658" s="397"/>
      <c r="BH658" s="397"/>
    </row>
    <row r="659" spans="2:60" x14ac:dyDescent="0.35">
      <c r="B659" s="319"/>
      <c r="C659" s="147"/>
      <c r="D659" s="147"/>
      <c r="E659" s="320"/>
      <c r="F659" s="321"/>
      <c r="G659" s="149"/>
      <c r="H659" s="148"/>
      <c r="I659" s="148"/>
      <c r="J659" s="322"/>
      <c r="K659" s="324" t="str">
        <f>IFERROR(INDEX(Lookup!$G$3:$G$6,MATCH(J659,Lookup!$F$3:$F$6,0)),"")</f>
        <v/>
      </c>
      <c r="L659" s="323"/>
      <c r="M659" s="322"/>
      <c r="N659" s="846">
        <f t="shared" si="92"/>
        <v>0</v>
      </c>
      <c r="O659" s="325">
        <f t="shared" si="93"/>
        <v>0</v>
      </c>
      <c r="P659" s="847">
        <f>IF(I659&lt;INDEX(Lookup!$U$2:$U$10,MATCH($D$48,Lookup!$S$2:$S$10,0)),0,IF(U659="X",0,IFERROR(L659*50,0)))</f>
        <v>0</v>
      </c>
      <c r="Q659" s="326">
        <f>IF(I659&lt;INDEX(Lookup!$U$2:$U$10,MATCH($D$48,Lookup!$S$2:$S$10,0)),0,IF(U659="X",0,IFERROR(P659*K659,0)))</f>
        <v>0</v>
      </c>
      <c r="R659" s="326">
        <v>0</v>
      </c>
      <c r="S659" s="424">
        <v>0</v>
      </c>
      <c r="T659" s="322"/>
      <c r="U659" s="143"/>
      <c r="V659" s="397"/>
      <c r="W659" s="555"/>
      <c r="X659" s="576">
        <f t="shared" si="94"/>
        <v>0</v>
      </c>
      <c r="Y659" s="576">
        <f t="shared" si="95"/>
        <v>0</v>
      </c>
      <c r="Z659" s="576">
        <f t="shared" si="96"/>
        <v>0</v>
      </c>
      <c r="AA659" s="576">
        <f t="shared" si="97"/>
        <v>0</v>
      </c>
      <c r="AB659" s="553"/>
      <c r="AC659" s="553"/>
      <c r="AD659" s="553"/>
      <c r="AE659" s="553"/>
      <c r="AF659" s="553"/>
      <c r="AG659" s="553"/>
      <c r="AH659" s="553"/>
      <c r="AI659" s="397"/>
      <c r="AJ659" s="555"/>
      <c r="AK659" s="576">
        <f t="shared" si="98"/>
        <v>0</v>
      </c>
      <c r="AL659" s="576">
        <f t="shared" si="99"/>
        <v>0</v>
      </c>
      <c r="AM659" s="599"/>
      <c r="AN659" s="599"/>
      <c r="AO659" s="553"/>
      <c r="AP659" s="553"/>
      <c r="AQ659" s="553"/>
      <c r="AR659" s="553"/>
      <c r="AS659" s="397"/>
      <c r="AT659" s="397"/>
      <c r="AU659" s="397"/>
      <c r="AV659" s="397"/>
      <c r="AW659" s="397"/>
      <c r="AX659" s="397"/>
      <c r="AY659" s="397"/>
      <c r="AZ659" s="397"/>
      <c r="BA659" s="397"/>
      <c r="BB659" s="397"/>
      <c r="BC659" s="397"/>
      <c r="BD659" s="553"/>
      <c r="BE659" s="397"/>
      <c r="BF659" s="397"/>
      <c r="BG659" s="397"/>
      <c r="BH659" s="397"/>
    </row>
    <row r="660" spans="2:60" x14ac:dyDescent="0.35">
      <c r="B660" s="319"/>
      <c r="C660" s="147"/>
      <c r="D660" s="147"/>
      <c r="E660" s="320"/>
      <c r="F660" s="321"/>
      <c r="G660" s="149"/>
      <c r="H660" s="148"/>
      <c r="I660" s="148"/>
      <c r="J660" s="322"/>
      <c r="K660" s="324" t="str">
        <f>IFERROR(INDEX(Lookup!$G$3:$G$6,MATCH(J660,Lookup!$F$3:$F$6,0)),"")</f>
        <v/>
      </c>
      <c r="L660" s="323"/>
      <c r="M660" s="322"/>
      <c r="N660" s="846">
        <f t="shared" si="92"/>
        <v>0</v>
      </c>
      <c r="O660" s="325">
        <f t="shared" si="93"/>
        <v>0</v>
      </c>
      <c r="P660" s="847">
        <f>IF(I660&lt;INDEX(Lookup!$U$2:$U$10,MATCH($D$48,Lookup!$S$2:$S$10,0)),0,IF(U660="X",0,IFERROR(L660*50,0)))</f>
        <v>0</v>
      </c>
      <c r="Q660" s="326">
        <f>IF(I660&lt;INDEX(Lookup!$U$2:$U$10,MATCH($D$48,Lookup!$S$2:$S$10,0)),0,IF(U660="X",0,IFERROR(P660*K660,0)))</f>
        <v>0</v>
      </c>
      <c r="R660" s="326">
        <v>0</v>
      </c>
      <c r="S660" s="424">
        <v>0</v>
      </c>
      <c r="T660" s="322"/>
      <c r="U660" s="143"/>
      <c r="V660" s="397"/>
      <c r="W660" s="555"/>
      <c r="X660" s="576">
        <f t="shared" si="94"/>
        <v>0</v>
      </c>
      <c r="Y660" s="576">
        <f t="shared" si="95"/>
        <v>0</v>
      </c>
      <c r="Z660" s="576">
        <f t="shared" si="96"/>
        <v>0</v>
      </c>
      <c r="AA660" s="576">
        <f t="shared" si="97"/>
        <v>0</v>
      </c>
      <c r="AB660" s="553"/>
      <c r="AC660" s="553"/>
      <c r="AD660" s="553"/>
      <c r="AE660" s="553"/>
      <c r="AF660" s="553"/>
      <c r="AG660" s="553"/>
      <c r="AH660" s="553"/>
      <c r="AI660" s="397"/>
      <c r="AJ660" s="555"/>
      <c r="AK660" s="576">
        <f t="shared" si="98"/>
        <v>0</v>
      </c>
      <c r="AL660" s="576">
        <f t="shared" si="99"/>
        <v>0</v>
      </c>
      <c r="AM660" s="599"/>
      <c r="AN660" s="599"/>
      <c r="AO660" s="553"/>
      <c r="AP660" s="553"/>
      <c r="AQ660" s="553"/>
      <c r="AR660" s="553"/>
      <c r="AS660" s="397"/>
      <c r="AT660" s="397"/>
      <c r="AU660" s="397"/>
      <c r="AV660" s="397"/>
      <c r="AW660" s="397"/>
      <c r="AX660" s="397"/>
      <c r="AY660" s="397"/>
      <c r="AZ660" s="397"/>
      <c r="BA660" s="397"/>
      <c r="BB660" s="397"/>
      <c r="BC660" s="397"/>
      <c r="BD660" s="553"/>
      <c r="BE660" s="397"/>
      <c r="BF660" s="397"/>
      <c r="BG660" s="397"/>
      <c r="BH660" s="397"/>
    </row>
    <row r="661" spans="2:60" x14ac:dyDescent="0.35">
      <c r="B661" s="319"/>
      <c r="C661" s="147"/>
      <c r="D661" s="147"/>
      <c r="E661" s="320"/>
      <c r="F661" s="321"/>
      <c r="G661" s="149"/>
      <c r="H661" s="148"/>
      <c r="I661" s="148"/>
      <c r="J661" s="322"/>
      <c r="K661" s="324" t="str">
        <f>IFERROR(INDEX(Lookup!$G$3:$G$6,MATCH(J661,Lookup!$F$3:$F$6,0)),"")</f>
        <v/>
      </c>
      <c r="L661" s="323"/>
      <c r="M661" s="322"/>
      <c r="N661" s="846">
        <f t="shared" si="92"/>
        <v>0</v>
      </c>
      <c r="O661" s="325">
        <f t="shared" si="93"/>
        <v>0</v>
      </c>
      <c r="P661" s="847">
        <f>IF(I661&lt;INDEX(Lookup!$U$2:$U$10,MATCH($D$48,Lookup!$S$2:$S$10,0)),0,IF(U661="X",0,IFERROR(L661*50,0)))</f>
        <v>0</v>
      </c>
      <c r="Q661" s="326">
        <f>IF(I661&lt;INDEX(Lookup!$U$2:$U$10,MATCH($D$48,Lookup!$S$2:$S$10,0)),0,IF(U661="X",0,IFERROR(P661*K661,0)))</f>
        <v>0</v>
      </c>
      <c r="R661" s="326">
        <v>0</v>
      </c>
      <c r="S661" s="424">
        <v>0</v>
      </c>
      <c r="T661" s="322"/>
      <c r="U661" s="143"/>
      <c r="V661" s="397"/>
      <c r="W661" s="555"/>
      <c r="X661" s="576">
        <f t="shared" si="94"/>
        <v>0</v>
      </c>
      <c r="Y661" s="576">
        <f t="shared" si="95"/>
        <v>0</v>
      </c>
      <c r="Z661" s="576">
        <f t="shared" si="96"/>
        <v>0</v>
      </c>
      <c r="AA661" s="576">
        <f t="shared" si="97"/>
        <v>0</v>
      </c>
      <c r="AB661" s="553"/>
      <c r="AC661" s="553"/>
      <c r="AD661" s="553"/>
      <c r="AE661" s="553"/>
      <c r="AF661" s="553"/>
      <c r="AG661" s="553"/>
      <c r="AH661" s="553"/>
      <c r="AI661" s="397"/>
      <c r="AJ661" s="555"/>
      <c r="AK661" s="576">
        <f t="shared" si="98"/>
        <v>0</v>
      </c>
      <c r="AL661" s="576">
        <f t="shared" si="99"/>
        <v>0</v>
      </c>
      <c r="AM661" s="599"/>
      <c r="AN661" s="599"/>
      <c r="AO661" s="553"/>
      <c r="AP661" s="553"/>
      <c r="AQ661" s="553"/>
      <c r="AR661" s="553"/>
      <c r="AS661" s="397"/>
      <c r="AT661" s="397"/>
      <c r="AU661" s="397"/>
      <c r="AV661" s="397"/>
      <c r="AW661" s="397"/>
      <c r="AX661" s="397"/>
      <c r="AY661" s="397"/>
      <c r="AZ661" s="397"/>
      <c r="BA661" s="397"/>
      <c r="BB661" s="397"/>
      <c r="BC661" s="397"/>
      <c r="BD661" s="553"/>
      <c r="BE661" s="397"/>
      <c r="BF661" s="397"/>
      <c r="BG661" s="397"/>
      <c r="BH661" s="397"/>
    </row>
    <row r="662" spans="2:60" x14ac:dyDescent="0.35">
      <c r="B662" s="319"/>
      <c r="C662" s="147"/>
      <c r="D662" s="147"/>
      <c r="E662" s="320"/>
      <c r="F662" s="321"/>
      <c r="G662" s="149"/>
      <c r="H662" s="148"/>
      <c r="I662" s="148"/>
      <c r="J662" s="322"/>
      <c r="K662" s="324" t="str">
        <f>IFERROR(INDEX(Lookup!$G$3:$G$6,MATCH(J662,Lookup!$F$3:$F$6,0)),"")</f>
        <v/>
      </c>
      <c r="L662" s="323"/>
      <c r="M662" s="322"/>
      <c r="N662" s="846">
        <f t="shared" si="92"/>
        <v>0</v>
      </c>
      <c r="O662" s="325">
        <f t="shared" si="93"/>
        <v>0</v>
      </c>
      <c r="P662" s="847">
        <f>IF(I662&lt;INDEX(Lookup!$U$2:$U$10,MATCH($D$48,Lookup!$S$2:$S$10,0)),0,IF(U662="X",0,IFERROR(L662*50,0)))</f>
        <v>0</v>
      </c>
      <c r="Q662" s="326">
        <f>IF(I662&lt;INDEX(Lookup!$U$2:$U$10,MATCH($D$48,Lookup!$S$2:$S$10,0)),0,IF(U662="X",0,IFERROR(P662*K662,0)))</f>
        <v>0</v>
      </c>
      <c r="R662" s="326">
        <v>0</v>
      </c>
      <c r="S662" s="424">
        <v>0</v>
      </c>
      <c r="T662" s="322"/>
      <c r="U662" s="143"/>
      <c r="V662" s="397"/>
      <c r="W662" s="555"/>
      <c r="X662" s="576">
        <f t="shared" si="94"/>
        <v>0</v>
      </c>
      <c r="Y662" s="576">
        <f t="shared" si="95"/>
        <v>0</v>
      </c>
      <c r="Z662" s="576">
        <f t="shared" si="96"/>
        <v>0</v>
      </c>
      <c r="AA662" s="576">
        <f t="shared" si="97"/>
        <v>0</v>
      </c>
      <c r="AB662" s="553"/>
      <c r="AC662" s="553"/>
      <c r="AD662" s="553"/>
      <c r="AE662" s="553"/>
      <c r="AF662" s="553"/>
      <c r="AG662" s="553"/>
      <c r="AH662" s="553"/>
      <c r="AI662" s="397"/>
      <c r="AJ662" s="555"/>
      <c r="AK662" s="576">
        <f t="shared" si="98"/>
        <v>0</v>
      </c>
      <c r="AL662" s="576">
        <f t="shared" si="99"/>
        <v>0</v>
      </c>
      <c r="AM662" s="599"/>
      <c r="AN662" s="599"/>
      <c r="AO662" s="553"/>
      <c r="AP662" s="553"/>
      <c r="AQ662" s="553"/>
      <c r="AR662" s="553"/>
      <c r="AS662" s="397"/>
      <c r="AT662" s="397"/>
      <c r="AU662" s="397"/>
      <c r="AV662" s="397"/>
      <c r="AW662" s="397"/>
      <c r="AX662" s="397"/>
      <c r="AY662" s="397"/>
      <c r="AZ662" s="397"/>
      <c r="BA662" s="397"/>
      <c r="BB662" s="397"/>
      <c r="BC662" s="397"/>
      <c r="BD662" s="553"/>
      <c r="BE662" s="397"/>
      <c r="BF662" s="397"/>
      <c r="BG662" s="397"/>
      <c r="BH662" s="397"/>
    </row>
    <row r="663" spans="2:60" x14ac:dyDescent="0.35">
      <c r="B663" s="319"/>
      <c r="C663" s="147"/>
      <c r="D663" s="147"/>
      <c r="E663" s="320"/>
      <c r="F663" s="321"/>
      <c r="G663" s="149"/>
      <c r="H663" s="148"/>
      <c r="I663" s="148"/>
      <c r="J663" s="322"/>
      <c r="K663" s="324" t="str">
        <f>IFERROR(INDEX(Lookup!$G$3:$G$6,MATCH(J663,Lookup!$F$3:$F$6,0)),"")</f>
        <v/>
      </c>
      <c r="L663" s="323"/>
      <c r="M663" s="322"/>
      <c r="N663" s="846">
        <f t="shared" si="92"/>
        <v>0</v>
      </c>
      <c r="O663" s="325">
        <f t="shared" si="93"/>
        <v>0</v>
      </c>
      <c r="P663" s="847">
        <f>IF(I663&lt;INDEX(Lookup!$U$2:$U$10,MATCH($D$48,Lookup!$S$2:$S$10,0)),0,IF(U663="X",0,IFERROR(L663*50,0)))</f>
        <v>0</v>
      </c>
      <c r="Q663" s="326">
        <f>IF(I663&lt;INDEX(Lookup!$U$2:$U$10,MATCH($D$48,Lookup!$S$2:$S$10,0)),0,IF(U663="X",0,IFERROR(P663*K663,0)))</f>
        <v>0</v>
      </c>
      <c r="R663" s="326">
        <v>0</v>
      </c>
      <c r="S663" s="424">
        <v>0</v>
      </c>
      <c r="T663" s="322"/>
      <c r="U663" s="143"/>
      <c r="V663" s="397"/>
      <c r="W663" s="555"/>
      <c r="X663" s="576">
        <f t="shared" si="94"/>
        <v>0</v>
      </c>
      <c r="Y663" s="576">
        <f t="shared" si="95"/>
        <v>0</v>
      </c>
      <c r="Z663" s="576">
        <f t="shared" si="96"/>
        <v>0</v>
      </c>
      <c r="AA663" s="576">
        <f t="shared" si="97"/>
        <v>0</v>
      </c>
      <c r="AB663" s="553"/>
      <c r="AC663" s="553"/>
      <c r="AD663" s="553"/>
      <c r="AE663" s="553"/>
      <c r="AF663" s="553"/>
      <c r="AG663" s="553"/>
      <c r="AH663" s="553"/>
      <c r="AI663" s="397"/>
      <c r="AJ663" s="555"/>
      <c r="AK663" s="576">
        <f t="shared" si="98"/>
        <v>0</v>
      </c>
      <c r="AL663" s="576">
        <f t="shared" si="99"/>
        <v>0</v>
      </c>
      <c r="AM663" s="599"/>
      <c r="AN663" s="599"/>
      <c r="AO663" s="553"/>
      <c r="AP663" s="553"/>
      <c r="AQ663" s="553"/>
      <c r="AR663" s="553"/>
      <c r="AS663" s="397"/>
      <c r="AT663" s="397"/>
      <c r="AU663" s="397"/>
      <c r="AV663" s="397"/>
      <c r="AW663" s="397"/>
      <c r="AX663" s="397"/>
      <c r="AY663" s="397"/>
      <c r="AZ663" s="397"/>
      <c r="BA663" s="397"/>
      <c r="BB663" s="397"/>
      <c r="BC663" s="397"/>
      <c r="BD663" s="553"/>
      <c r="BE663" s="397"/>
      <c r="BF663" s="397"/>
      <c r="BG663" s="397"/>
      <c r="BH663" s="397"/>
    </row>
    <row r="664" spans="2:60" x14ac:dyDescent="0.35">
      <c r="B664" s="319"/>
      <c r="C664" s="147"/>
      <c r="D664" s="147"/>
      <c r="E664" s="320"/>
      <c r="F664" s="321"/>
      <c r="G664" s="149"/>
      <c r="H664" s="148"/>
      <c r="I664" s="148"/>
      <c r="J664" s="322"/>
      <c r="K664" s="324" t="str">
        <f>IFERROR(INDEX(Lookup!$G$3:$G$6,MATCH(J664,Lookup!$F$3:$F$6,0)),"")</f>
        <v/>
      </c>
      <c r="L664" s="323"/>
      <c r="M664" s="322"/>
      <c r="N664" s="846">
        <f t="shared" si="92"/>
        <v>0</v>
      </c>
      <c r="O664" s="325">
        <f t="shared" si="93"/>
        <v>0</v>
      </c>
      <c r="P664" s="847">
        <f>IF(I664&lt;INDEX(Lookup!$U$2:$U$10,MATCH($D$48,Lookup!$S$2:$S$10,0)),0,IF(U664="X",0,IFERROR(L664*50,0)))</f>
        <v>0</v>
      </c>
      <c r="Q664" s="326">
        <f>IF(I664&lt;INDEX(Lookup!$U$2:$U$10,MATCH($D$48,Lookup!$S$2:$S$10,0)),0,IF(U664="X",0,IFERROR(P664*K664,0)))</f>
        <v>0</v>
      </c>
      <c r="R664" s="326">
        <v>0</v>
      </c>
      <c r="S664" s="424">
        <v>0</v>
      </c>
      <c r="T664" s="322"/>
      <c r="U664" s="143"/>
      <c r="V664" s="397"/>
      <c r="W664" s="555"/>
      <c r="X664" s="576">
        <f t="shared" si="94"/>
        <v>0</v>
      </c>
      <c r="Y664" s="576">
        <f t="shared" si="95"/>
        <v>0</v>
      </c>
      <c r="Z664" s="576">
        <f t="shared" si="96"/>
        <v>0</v>
      </c>
      <c r="AA664" s="576">
        <f t="shared" si="97"/>
        <v>0</v>
      </c>
      <c r="AB664" s="553"/>
      <c r="AC664" s="553"/>
      <c r="AD664" s="553"/>
      <c r="AE664" s="553"/>
      <c r="AF664" s="553"/>
      <c r="AG664" s="553"/>
      <c r="AH664" s="553"/>
      <c r="AI664" s="397"/>
      <c r="AJ664" s="555"/>
      <c r="AK664" s="576">
        <f t="shared" si="98"/>
        <v>0</v>
      </c>
      <c r="AL664" s="576">
        <f t="shared" si="99"/>
        <v>0</v>
      </c>
      <c r="AM664" s="599"/>
      <c r="AN664" s="599"/>
      <c r="AO664" s="553"/>
      <c r="AP664" s="553"/>
      <c r="AQ664" s="553"/>
      <c r="AR664" s="553"/>
      <c r="AS664" s="397"/>
      <c r="AT664" s="397"/>
      <c r="AU664" s="397"/>
      <c r="AV664" s="397"/>
      <c r="AW664" s="397"/>
      <c r="AX664" s="397"/>
      <c r="AY664" s="397"/>
      <c r="AZ664" s="397"/>
      <c r="BA664" s="397"/>
      <c r="BB664" s="397"/>
      <c r="BC664" s="397"/>
      <c r="BD664" s="553"/>
      <c r="BE664" s="397"/>
      <c r="BF664" s="397"/>
      <c r="BG664" s="397"/>
      <c r="BH664" s="397"/>
    </row>
    <row r="665" spans="2:60" x14ac:dyDescent="0.35">
      <c r="B665" s="319"/>
      <c r="C665" s="147"/>
      <c r="D665" s="147"/>
      <c r="E665" s="320"/>
      <c r="F665" s="321"/>
      <c r="G665" s="149"/>
      <c r="H665" s="148"/>
      <c r="I665" s="148"/>
      <c r="J665" s="322"/>
      <c r="K665" s="324" t="str">
        <f>IFERROR(INDEX(Lookup!$G$3:$G$6,MATCH(J665,Lookup!$F$3:$F$6,0)),"")</f>
        <v/>
      </c>
      <c r="L665" s="323"/>
      <c r="M665" s="322"/>
      <c r="N665" s="846">
        <f t="shared" si="92"/>
        <v>0</v>
      </c>
      <c r="O665" s="325">
        <f t="shared" si="93"/>
        <v>0</v>
      </c>
      <c r="P665" s="847">
        <f>IF(I665&lt;INDEX(Lookup!$U$2:$U$10,MATCH($D$48,Lookup!$S$2:$S$10,0)),0,IF(U665="X",0,IFERROR(L665*50,0)))</f>
        <v>0</v>
      </c>
      <c r="Q665" s="326">
        <f>IF(I665&lt;INDEX(Lookup!$U$2:$U$10,MATCH($D$48,Lookup!$S$2:$S$10,0)),0,IF(U665="X",0,IFERROR(P665*K665,0)))</f>
        <v>0</v>
      </c>
      <c r="R665" s="326">
        <v>0</v>
      </c>
      <c r="S665" s="424">
        <v>0</v>
      </c>
      <c r="T665" s="322"/>
      <c r="U665" s="143"/>
      <c r="V665" s="397"/>
      <c r="W665" s="555"/>
      <c r="X665" s="576">
        <f t="shared" si="94"/>
        <v>0</v>
      </c>
      <c r="Y665" s="576">
        <f t="shared" si="95"/>
        <v>0</v>
      </c>
      <c r="Z665" s="576">
        <f t="shared" si="96"/>
        <v>0</v>
      </c>
      <c r="AA665" s="576">
        <f t="shared" si="97"/>
        <v>0</v>
      </c>
      <c r="AB665" s="553"/>
      <c r="AC665" s="553"/>
      <c r="AD665" s="553"/>
      <c r="AE665" s="553"/>
      <c r="AF665" s="553"/>
      <c r="AG665" s="553"/>
      <c r="AH665" s="553"/>
      <c r="AI665" s="397"/>
      <c r="AJ665" s="555"/>
      <c r="AK665" s="576">
        <f t="shared" si="98"/>
        <v>0</v>
      </c>
      <c r="AL665" s="576">
        <f t="shared" si="99"/>
        <v>0</v>
      </c>
      <c r="AM665" s="599"/>
      <c r="AN665" s="599"/>
      <c r="AO665" s="553"/>
      <c r="AP665" s="553"/>
      <c r="AQ665" s="553"/>
      <c r="AR665" s="553"/>
      <c r="AS665" s="397"/>
      <c r="AT665" s="397"/>
      <c r="AU665" s="397"/>
      <c r="AV665" s="397"/>
      <c r="AW665" s="397"/>
      <c r="AX665" s="397"/>
      <c r="AY665" s="397"/>
      <c r="AZ665" s="397"/>
      <c r="BA665" s="397"/>
      <c r="BB665" s="397"/>
      <c r="BC665" s="397"/>
      <c r="BD665" s="553"/>
      <c r="BE665" s="397"/>
      <c r="BF665" s="397"/>
      <c r="BG665" s="397"/>
      <c r="BH665" s="397"/>
    </row>
    <row r="666" spans="2:60" x14ac:dyDescent="0.35">
      <c r="B666" s="319"/>
      <c r="C666" s="147"/>
      <c r="D666" s="147"/>
      <c r="E666" s="320"/>
      <c r="F666" s="321"/>
      <c r="G666" s="149"/>
      <c r="H666" s="148"/>
      <c r="I666" s="148"/>
      <c r="J666" s="322"/>
      <c r="K666" s="324" t="str">
        <f>IFERROR(INDEX(Lookup!$G$3:$G$6,MATCH(J666,Lookup!$F$3:$F$6,0)),"")</f>
        <v/>
      </c>
      <c r="L666" s="323"/>
      <c r="M666" s="322"/>
      <c r="N666" s="846">
        <f t="shared" si="92"/>
        <v>0</v>
      </c>
      <c r="O666" s="325">
        <f t="shared" si="93"/>
        <v>0</v>
      </c>
      <c r="P666" s="847">
        <f>IF(I666&lt;INDEX(Lookup!$U$2:$U$10,MATCH($D$48,Lookup!$S$2:$S$10,0)),0,IF(U666="X",0,IFERROR(L666*50,0)))</f>
        <v>0</v>
      </c>
      <c r="Q666" s="326">
        <f>IF(I666&lt;INDEX(Lookup!$U$2:$U$10,MATCH($D$48,Lookup!$S$2:$S$10,0)),0,IF(U666="X",0,IFERROR(P666*K666,0)))</f>
        <v>0</v>
      </c>
      <c r="R666" s="326">
        <v>0</v>
      </c>
      <c r="S666" s="424">
        <v>0</v>
      </c>
      <c r="T666" s="322"/>
      <c r="U666" s="143"/>
      <c r="V666" s="397"/>
      <c r="W666" s="555"/>
      <c r="X666" s="576">
        <f t="shared" si="94"/>
        <v>0</v>
      </c>
      <c r="Y666" s="576">
        <f t="shared" si="95"/>
        <v>0</v>
      </c>
      <c r="Z666" s="576">
        <f t="shared" si="96"/>
        <v>0</v>
      </c>
      <c r="AA666" s="576">
        <f t="shared" si="97"/>
        <v>0</v>
      </c>
      <c r="AB666" s="553"/>
      <c r="AC666" s="553"/>
      <c r="AD666" s="553"/>
      <c r="AE666" s="553"/>
      <c r="AF666" s="553"/>
      <c r="AG666" s="553"/>
      <c r="AH666" s="553"/>
      <c r="AI666" s="397"/>
      <c r="AJ666" s="555"/>
      <c r="AK666" s="576">
        <f t="shared" si="98"/>
        <v>0</v>
      </c>
      <c r="AL666" s="576">
        <f t="shared" si="99"/>
        <v>0</v>
      </c>
      <c r="AM666" s="599"/>
      <c r="AN666" s="599"/>
      <c r="AO666" s="553"/>
      <c r="AP666" s="553"/>
      <c r="AQ666" s="553"/>
      <c r="AR666" s="553"/>
      <c r="AS666" s="397"/>
      <c r="AT666" s="397"/>
      <c r="AU666" s="397"/>
      <c r="AV666" s="397"/>
      <c r="AW666" s="397"/>
      <c r="AX666" s="397"/>
      <c r="AY666" s="397"/>
      <c r="AZ666" s="397"/>
      <c r="BA666" s="397"/>
      <c r="BB666" s="397"/>
      <c r="BC666" s="397"/>
      <c r="BD666" s="553"/>
      <c r="BE666" s="397"/>
      <c r="BF666" s="397"/>
      <c r="BG666" s="397"/>
      <c r="BH666" s="397"/>
    </row>
    <row r="667" spans="2:60" x14ac:dyDescent="0.35">
      <c r="B667" s="319"/>
      <c r="C667" s="147"/>
      <c r="D667" s="147"/>
      <c r="E667" s="320"/>
      <c r="F667" s="321"/>
      <c r="G667" s="149"/>
      <c r="H667" s="148"/>
      <c r="I667" s="148"/>
      <c r="J667" s="322"/>
      <c r="K667" s="324" t="str">
        <f>IFERROR(INDEX(Lookup!$G$3:$G$6,MATCH(J667,Lookup!$F$3:$F$6,0)),"")</f>
        <v/>
      </c>
      <c r="L667" s="323"/>
      <c r="M667" s="322"/>
      <c r="N667" s="846">
        <f t="shared" si="92"/>
        <v>0</v>
      </c>
      <c r="O667" s="325">
        <f t="shared" si="93"/>
        <v>0</v>
      </c>
      <c r="P667" s="847">
        <f>IF(I667&lt;INDEX(Lookup!$U$2:$U$10,MATCH($D$48,Lookup!$S$2:$S$10,0)),0,IF(U667="X",0,IFERROR(L667*50,0)))</f>
        <v>0</v>
      </c>
      <c r="Q667" s="326">
        <f>IF(I667&lt;INDEX(Lookup!$U$2:$U$10,MATCH($D$48,Lookup!$S$2:$S$10,0)),0,IF(U667="X",0,IFERROR(P667*K667,0)))</f>
        <v>0</v>
      </c>
      <c r="R667" s="326">
        <v>0</v>
      </c>
      <c r="S667" s="424">
        <v>0</v>
      </c>
      <c r="T667" s="322"/>
      <c r="U667" s="143"/>
      <c r="V667" s="397"/>
      <c r="W667" s="555"/>
      <c r="X667" s="576">
        <f t="shared" si="94"/>
        <v>0</v>
      </c>
      <c r="Y667" s="576">
        <f t="shared" si="95"/>
        <v>0</v>
      </c>
      <c r="Z667" s="576">
        <f t="shared" si="96"/>
        <v>0</v>
      </c>
      <c r="AA667" s="576">
        <f t="shared" si="97"/>
        <v>0</v>
      </c>
      <c r="AB667" s="553"/>
      <c r="AC667" s="553"/>
      <c r="AD667" s="553"/>
      <c r="AE667" s="553"/>
      <c r="AF667" s="553"/>
      <c r="AG667" s="553"/>
      <c r="AH667" s="553"/>
      <c r="AI667" s="397"/>
      <c r="AJ667" s="555"/>
      <c r="AK667" s="576">
        <f t="shared" si="98"/>
        <v>0</v>
      </c>
      <c r="AL667" s="576">
        <f t="shared" si="99"/>
        <v>0</v>
      </c>
      <c r="AM667" s="599"/>
      <c r="AN667" s="599"/>
      <c r="AO667" s="553"/>
      <c r="AP667" s="553"/>
      <c r="AQ667" s="553"/>
      <c r="AR667" s="553"/>
      <c r="AS667" s="397"/>
      <c r="AT667" s="397"/>
      <c r="AU667" s="397"/>
      <c r="AV667" s="397"/>
      <c r="AW667" s="397"/>
      <c r="AX667" s="397"/>
      <c r="AY667" s="397"/>
      <c r="AZ667" s="397"/>
      <c r="BA667" s="397"/>
      <c r="BB667" s="397"/>
      <c r="BC667" s="397"/>
      <c r="BD667" s="553"/>
      <c r="BE667" s="397"/>
      <c r="BF667" s="397"/>
      <c r="BG667" s="397"/>
      <c r="BH667" s="397"/>
    </row>
    <row r="668" spans="2:60" x14ac:dyDescent="0.35">
      <c r="B668" s="319"/>
      <c r="C668" s="147"/>
      <c r="D668" s="147"/>
      <c r="E668" s="320"/>
      <c r="F668" s="321"/>
      <c r="G668" s="149"/>
      <c r="H668" s="148"/>
      <c r="I668" s="148"/>
      <c r="J668" s="322"/>
      <c r="K668" s="324" t="str">
        <f>IFERROR(INDEX(Lookup!$G$3:$G$6,MATCH(J668,Lookup!$F$3:$F$6,0)),"")</f>
        <v/>
      </c>
      <c r="L668" s="323"/>
      <c r="M668" s="322"/>
      <c r="N668" s="846">
        <f t="shared" si="92"/>
        <v>0</v>
      </c>
      <c r="O668" s="325">
        <f t="shared" si="93"/>
        <v>0</v>
      </c>
      <c r="P668" s="847">
        <f>IF(I668&lt;INDEX(Lookup!$U$2:$U$10,MATCH($D$48,Lookup!$S$2:$S$10,0)),0,IF(U668="X",0,IFERROR(L668*50,0)))</f>
        <v>0</v>
      </c>
      <c r="Q668" s="326">
        <f>IF(I668&lt;INDEX(Lookup!$U$2:$U$10,MATCH($D$48,Lookup!$S$2:$S$10,0)),0,IF(U668="X",0,IFERROR(P668*K668,0)))</f>
        <v>0</v>
      </c>
      <c r="R668" s="326">
        <v>0</v>
      </c>
      <c r="S668" s="424">
        <v>0</v>
      </c>
      <c r="T668" s="322"/>
      <c r="U668" s="143"/>
      <c r="V668" s="397"/>
      <c r="W668" s="555"/>
      <c r="X668" s="576">
        <f t="shared" si="94"/>
        <v>0</v>
      </c>
      <c r="Y668" s="576">
        <f t="shared" si="95"/>
        <v>0</v>
      </c>
      <c r="Z668" s="576">
        <f t="shared" si="96"/>
        <v>0</v>
      </c>
      <c r="AA668" s="576">
        <f t="shared" si="97"/>
        <v>0</v>
      </c>
      <c r="AB668" s="553"/>
      <c r="AC668" s="553"/>
      <c r="AD668" s="553"/>
      <c r="AE668" s="553"/>
      <c r="AF668" s="553"/>
      <c r="AG668" s="553"/>
      <c r="AH668" s="553"/>
      <c r="AI668" s="397"/>
      <c r="AJ668" s="555"/>
      <c r="AK668" s="576">
        <f t="shared" si="98"/>
        <v>0</v>
      </c>
      <c r="AL668" s="576">
        <f t="shared" si="99"/>
        <v>0</v>
      </c>
      <c r="AM668" s="599"/>
      <c r="AN668" s="599"/>
      <c r="AO668" s="553"/>
      <c r="AP668" s="553"/>
      <c r="AQ668" s="553"/>
      <c r="AR668" s="553"/>
      <c r="AS668" s="397"/>
      <c r="AT668" s="397"/>
      <c r="AU668" s="397"/>
      <c r="AV668" s="397"/>
      <c r="AW668" s="397"/>
      <c r="AX668" s="397"/>
      <c r="AY668" s="397"/>
      <c r="AZ668" s="397"/>
      <c r="BA668" s="397"/>
      <c r="BB668" s="397"/>
      <c r="BC668" s="397"/>
      <c r="BD668" s="553"/>
      <c r="BE668" s="397"/>
      <c r="BF668" s="397"/>
      <c r="BG668" s="397"/>
      <c r="BH668" s="397"/>
    </row>
    <row r="669" spans="2:60" x14ac:dyDescent="0.35">
      <c r="B669" s="319"/>
      <c r="C669" s="147"/>
      <c r="D669" s="147"/>
      <c r="E669" s="320"/>
      <c r="F669" s="321"/>
      <c r="G669" s="149"/>
      <c r="H669" s="148"/>
      <c r="I669" s="148"/>
      <c r="J669" s="322"/>
      <c r="K669" s="324" t="str">
        <f>IFERROR(INDEX(Lookup!$G$3:$G$6,MATCH(J669,Lookup!$F$3:$F$6,0)),"")</f>
        <v/>
      </c>
      <c r="L669" s="323"/>
      <c r="M669" s="322"/>
      <c r="N669" s="846">
        <f t="shared" si="92"/>
        <v>0</v>
      </c>
      <c r="O669" s="325">
        <f t="shared" si="93"/>
        <v>0</v>
      </c>
      <c r="P669" s="847">
        <f>IF(I669&lt;INDEX(Lookup!$U$2:$U$10,MATCH($D$48,Lookup!$S$2:$S$10,0)),0,IF(U669="X",0,IFERROR(L669*50,0)))</f>
        <v>0</v>
      </c>
      <c r="Q669" s="326">
        <f>IF(I669&lt;INDEX(Lookup!$U$2:$U$10,MATCH($D$48,Lookup!$S$2:$S$10,0)),0,IF(U669="X",0,IFERROR(P669*K669,0)))</f>
        <v>0</v>
      </c>
      <c r="R669" s="326">
        <v>0</v>
      </c>
      <c r="S669" s="424">
        <v>0</v>
      </c>
      <c r="T669" s="322"/>
      <c r="U669" s="143"/>
      <c r="V669" s="397"/>
      <c r="W669" s="555"/>
      <c r="X669" s="576">
        <f t="shared" si="94"/>
        <v>0</v>
      </c>
      <c r="Y669" s="576">
        <f t="shared" si="95"/>
        <v>0</v>
      </c>
      <c r="Z669" s="576">
        <f t="shared" si="96"/>
        <v>0</v>
      </c>
      <c r="AA669" s="576">
        <f t="shared" si="97"/>
        <v>0</v>
      </c>
      <c r="AB669" s="553"/>
      <c r="AC669" s="553"/>
      <c r="AD669" s="553"/>
      <c r="AE669" s="553"/>
      <c r="AF669" s="553"/>
      <c r="AG669" s="553"/>
      <c r="AH669" s="553"/>
      <c r="AI669" s="397"/>
      <c r="AJ669" s="555"/>
      <c r="AK669" s="576">
        <f t="shared" si="98"/>
        <v>0</v>
      </c>
      <c r="AL669" s="576">
        <f t="shared" si="99"/>
        <v>0</v>
      </c>
      <c r="AM669" s="599"/>
      <c r="AN669" s="599"/>
      <c r="AO669" s="553"/>
      <c r="AP669" s="553"/>
      <c r="AQ669" s="553"/>
      <c r="AR669" s="553"/>
      <c r="AS669" s="397"/>
      <c r="AT669" s="397"/>
      <c r="AU669" s="397"/>
      <c r="AV669" s="397"/>
      <c r="AW669" s="397"/>
      <c r="AX669" s="397"/>
      <c r="AY669" s="397"/>
      <c r="AZ669" s="397"/>
      <c r="BA669" s="397"/>
      <c r="BB669" s="397"/>
      <c r="BC669" s="397"/>
      <c r="BD669" s="553"/>
      <c r="BE669" s="397"/>
      <c r="BF669" s="397"/>
      <c r="BG669" s="397"/>
      <c r="BH669" s="397"/>
    </row>
    <row r="670" spans="2:60" x14ac:dyDescent="0.35">
      <c r="B670" s="319"/>
      <c r="C670" s="147"/>
      <c r="D670" s="147"/>
      <c r="E670" s="320"/>
      <c r="F670" s="321"/>
      <c r="G670" s="149"/>
      <c r="H670" s="148"/>
      <c r="I670" s="148"/>
      <c r="J670" s="322"/>
      <c r="K670" s="324" t="str">
        <f>IFERROR(INDEX(Lookup!$G$3:$G$6,MATCH(J670,Lookup!$F$3:$F$6,0)),"")</f>
        <v/>
      </c>
      <c r="L670" s="323"/>
      <c r="M670" s="322"/>
      <c r="N670" s="846">
        <f t="shared" si="92"/>
        <v>0</v>
      </c>
      <c r="O670" s="325">
        <f t="shared" si="93"/>
        <v>0</v>
      </c>
      <c r="P670" s="847">
        <f>IF(I670&lt;INDEX(Lookup!$U$2:$U$10,MATCH($D$48,Lookup!$S$2:$S$10,0)),0,IF(U670="X",0,IFERROR(L670*50,0)))</f>
        <v>0</v>
      </c>
      <c r="Q670" s="326">
        <f>IF(I670&lt;INDEX(Lookup!$U$2:$U$10,MATCH($D$48,Lookup!$S$2:$S$10,0)),0,IF(U670="X",0,IFERROR(P670*K670,0)))</f>
        <v>0</v>
      </c>
      <c r="R670" s="326">
        <v>0</v>
      </c>
      <c r="S670" s="424">
        <v>0</v>
      </c>
      <c r="T670" s="322"/>
      <c r="U670" s="143"/>
      <c r="V670" s="397"/>
      <c r="W670" s="555"/>
      <c r="X670" s="576">
        <f t="shared" si="94"/>
        <v>0</v>
      </c>
      <c r="Y670" s="576">
        <f t="shared" si="95"/>
        <v>0</v>
      </c>
      <c r="Z670" s="576">
        <f t="shared" si="96"/>
        <v>0</v>
      </c>
      <c r="AA670" s="576">
        <f t="shared" si="97"/>
        <v>0</v>
      </c>
      <c r="AB670" s="553"/>
      <c r="AC670" s="553"/>
      <c r="AD670" s="553"/>
      <c r="AE670" s="553"/>
      <c r="AF670" s="553"/>
      <c r="AG670" s="553"/>
      <c r="AH670" s="553"/>
      <c r="AI670" s="397"/>
      <c r="AJ670" s="555"/>
      <c r="AK670" s="576">
        <f t="shared" si="98"/>
        <v>0</v>
      </c>
      <c r="AL670" s="576">
        <f t="shared" si="99"/>
        <v>0</v>
      </c>
      <c r="AM670" s="599"/>
      <c r="AN670" s="599"/>
      <c r="AO670" s="553"/>
      <c r="AP670" s="553"/>
      <c r="AQ670" s="553"/>
      <c r="AR670" s="553"/>
      <c r="AS670" s="397"/>
      <c r="AT670" s="397"/>
      <c r="AU670" s="397"/>
      <c r="AV670" s="397"/>
      <c r="AW670" s="397"/>
      <c r="AX670" s="397"/>
      <c r="AY670" s="397"/>
      <c r="AZ670" s="397"/>
      <c r="BA670" s="397"/>
      <c r="BB670" s="397"/>
      <c r="BC670" s="397"/>
      <c r="BD670" s="553"/>
      <c r="BE670" s="397"/>
      <c r="BF670" s="397"/>
      <c r="BG670" s="397"/>
      <c r="BH670" s="397"/>
    </row>
    <row r="671" spans="2:60" x14ac:dyDescent="0.35">
      <c r="B671" s="319"/>
      <c r="C671" s="147"/>
      <c r="D671" s="147"/>
      <c r="E671" s="320"/>
      <c r="F671" s="321"/>
      <c r="G671" s="149"/>
      <c r="H671" s="148"/>
      <c r="I671" s="148"/>
      <c r="J671" s="322"/>
      <c r="K671" s="324" t="str">
        <f>IFERROR(INDEX(Lookup!$G$3:$G$6,MATCH(J671,Lookup!$F$3:$F$6,0)),"")</f>
        <v/>
      </c>
      <c r="L671" s="323"/>
      <c r="M671" s="322"/>
      <c r="N671" s="846">
        <f t="shared" si="92"/>
        <v>0</v>
      </c>
      <c r="O671" s="325">
        <f t="shared" si="93"/>
        <v>0</v>
      </c>
      <c r="P671" s="847">
        <f>IF(I671&lt;INDEX(Lookup!$U$2:$U$10,MATCH($D$48,Lookup!$S$2:$S$10,0)),0,IF(U671="X",0,IFERROR(L671*50,0)))</f>
        <v>0</v>
      </c>
      <c r="Q671" s="326">
        <f>IF(I671&lt;INDEX(Lookup!$U$2:$U$10,MATCH($D$48,Lookup!$S$2:$S$10,0)),0,IF(U671="X",0,IFERROR(P671*K671,0)))</f>
        <v>0</v>
      </c>
      <c r="R671" s="326">
        <v>0</v>
      </c>
      <c r="S671" s="424">
        <v>0</v>
      </c>
      <c r="T671" s="322"/>
      <c r="U671" s="143"/>
      <c r="V671" s="397"/>
      <c r="W671" s="555"/>
      <c r="X671" s="576">
        <f t="shared" si="94"/>
        <v>0</v>
      </c>
      <c r="Y671" s="576">
        <f t="shared" si="95"/>
        <v>0</v>
      </c>
      <c r="Z671" s="576">
        <f t="shared" si="96"/>
        <v>0</v>
      </c>
      <c r="AA671" s="576">
        <f t="shared" si="97"/>
        <v>0</v>
      </c>
      <c r="AB671" s="553"/>
      <c r="AC671" s="553"/>
      <c r="AD671" s="553"/>
      <c r="AE671" s="553"/>
      <c r="AF671" s="553"/>
      <c r="AG671" s="553"/>
      <c r="AH671" s="553"/>
      <c r="AI671" s="397"/>
      <c r="AJ671" s="555"/>
      <c r="AK671" s="576">
        <f t="shared" si="98"/>
        <v>0</v>
      </c>
      <c r="AL671" s="576">
        <f t="shared" si="99"/>
        <v>0</v>
      </c>
      <c r="AM671" s="599"/>
      <c r="AN671" s="599"/>
      <c r="AO671" s="553"/>
      <c r="AP671" s="553"/>
      <c r="AQ671" s="553"/>
      <c r="AR671" s="553"/>
      <c r="AS671" s="397"/>
      <c r="AT671" s="397"/>
      <c r="AU671" s="397"/>
      <c r="AV671" s="397"/>
      <c r="AW671" s="397"/>
      <c r="AX671" s="397"/>
      <c r="AY671" s="397"/>
      <c r="AZ671" s="397"/>
      <c r="BA671" s="397"/>
      <c r="BB671" s="397"/>
      <c r="BC671" s="397"/>
      <c r="BD671" s="553"/>
      <c r="BE671" s="397"/>
      <c r="BF671" s="397"/>
      <c r="BG671" s="397"/>
      <c r="BH671" s="397"/>
    </row>
    <row r="672" spans="2:60" x14ac:dyDescent="0.35">
      <c r="B672" s="319"/>
      <c r="C672" s="147"/>
      <c r="D672" s="147"/>
      <c r="E672" s="320"/>
      <c r="F672" s="321"/>
      <c r="G672" s="149"/>
      <c r="H672" s="148"/>
      <c r="I672" s="148"/>
      <c r="J672" s="322"/>
      <c r="K672" s="324" t="str">
        <f>IFERROR(INDEX(Lookup!$G$3:$G$6,MATCH(J672,Lookup!$F$3:$F$6,0)),"")</f>
        <v/>
      </c>
      <c r="L672" s="323"/>
      <c r="M672" s="322"/>
      <c r="N672" s="846">
        <f t="shared" si="92"/>
        <v>0</v>
      </c>
      <c r="O672" s="325">
        <f t="shared" si="93"/>
        <v>0</v>
      </c>
      <c r="P672" s="847">
        <f>IF(I672&lt;INDEX(Lookup!$U$2:$U$10,MATCH($D$48,Lookup!$S$2:$S$10,0)),0,IF(U672="X",0,IFERROR(L672*50,0)))</f>
        <v>0</v>
      </c>
      <c r="Q672" s="326">
        <f>IF(I672&lt;INDEX(Lookup!$U$2:$U$10,MATCH($D$48,Lookup!$S$2:$S$10,0)),0,IF(U672="X",0,IFERROR(P672*K672,0)))</f>
        <v>0</v>
      </c>
      <c r="R672" s="326">
        <v>0</v>
      </c>
      <c r="S672" s="424">
        <v>0</v>
      </c>
      <c r="T672" s="322"/>
      <c r="U672" s="143"/>
      <c r="V672" s="397"/>
      <c r="W672" s="555"/>
      <c r="X672" s="576">
        <f t="shared" si="94"/>
        <v>0</v>
      </c>
      <c r="Y672" s="576">
        <f t="shared" si="95"/>
        <v>0</v>
      </c>
      <c r="Z672" s="576">
        <f t="shared" si="96"/>
        <v>0</v>
      </c>
      <c r="AA672" s="576">
        <f t="shared" si="97"/>
        <v>0</v>
      </c>
      <c r="AB672" s="553"/>
      <c r="AC672" s="553"/>
      <c r="AD672" s="553"/>
      <c r="AE672" s="553"/>
      <c r="AF672" s="553"/>
      <c r="AG672" s="553"/>
      <c r="AH672" s="553"/>
      <c r="AI672" s="397"/>
      <c r="AJ672" s="555"/>
      <c r="AK672" s="576">
        <f t="shared" si="98"/>
        <v>0</v>
      </c>
      <c r="AL672" s="576">
        <f t="shared" si="99"/>
        <v>0</v>
      </c>
      <c r="AM672" s="599"/>
      <c r="AN672" s="599"/>
      <c r="AO672" s="553"/>
      <c r="AP672" s="553"/>
      <c r="AQ672" s="553"/>
      <c r="AR672" s="553"/>
      <c r="AS672" s="397"/>
      <c r="AT672" s="397"/>
      <c r="AU672" s="397"/>
      <c r="AV672" s="397"/>
      <c r="AW672" s="397"/>
      <c r="AX672" s="397"/>
      <c r="AY672" s="397"/>
      <c r="AZ672" s="397"/>
      <c r="BA672" s="397"/>
      <c r="BB672" s="397"/>
      <c r="BC672" s="397"/>
      <c r="BD672" s="553"/>
      <c r="BE672" s="397"/>
      <c r="BF672" s="397"/>
      <c r="BG672" s="397"/>
      <c r="BH672" s="397"/>
    </row>
    <row r="673" spans="2:60" x14ac:dyDescent="0.35">
      <c r="B673" s="319"/>
      <c r="C673" s="147"/>
      <c r="D673" s="147"/>
      <c r="E673" s="320"/>
      <c r="F673" s="321"/>
      <c r="G673" s="149"/>
      <c r="H673" s="148"/>
      <c r="I673" s="148"/>
      <c r="J673" s="322"/>
      <c r="K673" s="324" t="str">
        <f>IFERROR(INDEX(Lookup!$G$3:$G$6,MATCH(J673,Lookup!$F$3:$F$6,0)),"")</f>
        <v/>
      </c>
      <c r="L673" s="323"/>
      <c r="M673" s="322"/>
      <c r="N673" s="846">
        <f t="shared" si="92"/>
        <v>0</v>
      </c>
      <c r="O673" s="325">
        <f t="shared" si="93"/>
        <v>0</v>
      </c>
      <c r="P673" s="847">
        <f>IF(I673&lt;INDEX(Lookup!$U$2:$U$10,MATCH($D$48,Lookup!$S$2:$S$10,0)),0,IF(U673="X",0,IFERROR(L673*50,0)))</f>
        <v>0</v>
      </c>
      <c r="Q673" s="326">
        <f>IF(I673&lt;INDEX(Lookup!$U$2:$U$10,MATCH($D$48,Lookup!$S$2:$S$10,0)),0,IF(U673="X",0,IFERROR(P673*K673,0)))</f>
        <v>0</v>
      </c>
      <c r="R673" s="326">
        <v>0</v>
      </c>
      <c r="S673" s="424">
        <v>0</v>
      </c>
      <c r="T673" s="322"/>
      <c r="U673" s="143"/>
      <c r="V673" s="397"/>
      <c r="W673" s="555"/>
      <c r="X673" s="576">
        <f t="shared" si="94"/>
        <v>0</v>
      </c>
      <c r="Y673" s="576">
        <f t="shared" si="95"/>
        <v>0</v>
      </c>
      <c r="Z673" s="576">
        <f t="shared" si="96"/>
        <v>0</v>
      </c>
      <c r="AA673" s="576">
        <f t="shared" si="97"/>
        <v>0</v>
      </c>
      <c r="AB673" s="553"/>
      <c r="AC673" s="553"/>
      <c r="AD673" s="553"/>
      <c r="AE673" s="553"/>
      <c r="AF673" s="553"/>
      <c r="AG673" s="553"/>
      <c r="AH673" s="553"/>
      <c r="AI673" s="397"/>
      <c r="AJ673" s="555"/>
      <c r="AK673" s="576">
        <f t="shared" si="98"/>
        <v>0</v>
      </c>
      <c r="AL673" s="576">
        <f t="shared" si="99"/>
        <v>0</v>
      </c>
      <c r="AM673" s="599"/>
      <c r="AN673" s="599"/>
      <c r="AO673" s="553"/>
      <c r="AP673" s="553"/>
      <c r="AQ673" s="553"/>
      <c r="AR673" s="553"/>
      <c r="AS673" s="397"/>
      <c r="AT673" s="397"/>
      <c r="AU673" s="397"/>
      <c r="AV673" s="397"/>
      <c r="AW673" s="397"/>
      <c r="AX673" s="397"/>
      <c r="AY673" s="397"/>
      <c r="AZ673" s="397"/>
      <c r="BA673" s="397"/>
      <c r="BB673" s="397"/>
      <c r="BC673" s="397"/>
      <c r="BD673" s="553"/>
      <c r="BE673" s="397"/>
      <c r="BF673" s="397"/>
      <c r="BG673" s="397"/>
      <c r="BH673" s="397"/>
    </row>
    <row r="674" spans="2:60" x14ac:dyDescent="0.35">
      <c r="B674" s="319"/>
      <c r="C674" s="147"/>
      <c r="D674" s="147"/>
      <c r="E674" s="320"/>
      <c r="F674" s="321"/>
      <c r="G674" s="149"/>
      <c r="H674" s="148"/>
      <c r="I674" s="148"/>
      <c r="J674" s="322"/>
      <c r="K674" s="324" t="str">
        <f>IFERROR(INDEX(Lookup!$G$3:$G$6,MATCH(J674,Lookup!$F$3:$F$6,0)),"")</f>
        <v/>
      </c>
      <c r="L674" s="323"/>
      <c r="M674" s="322"/>
      <c r="N674" s="846">
        <f t="shared" si="92"/>
        <v>0</v>
      </c>
      <c r="O674" s="325">
        <f t="shared" si="93"/>
        <v>0</v>
      </c>
      <c r="P674" s="847">
        <f>IF(I674&lt;INDEX(Lookup!$U$2:$U$10,MATCH($D$48,Lookup!$S$2:$S$10,0)),0,IF(U674="X",0,IFERROR(L674*50,0)))</f>
        <v>0</v>
      </c>
      <c r="Q674" s="326">
        <f>IF(I674&lt;INDEX(Lookup!$U$2:$U$10,MATCH($D$48,Lookup!$S$2:$S$10,0)),0,IF(U674="X",0,IFERROR(P674*K674,0)))</f>
        <v>0</v>
      </c>
      <c r="R674" s="326">
        <v>0</v>
      </c>
      <c r="S674" s="424">
        <v>0</v>
      </c>
      <c r="T674" s="322"/>
      <c r="U674" s="143"/>
      <c r="V674" s="397"/>
      <c r="W674" s="555"/>
      <c r="X674" s="576">
        <f t="shared" si="94"/>
        <v>0</v>
      </c>
      <c r="Y674" s="576">
        <f t="shared" si="95"/>
        <v>0</v>
      </c>
      <c r="Z674" s="576">
        <f t="shared" si="96"/>
        <v>0</v>
      </c>
      <c r="AA674" s="576">
        <f t="shared" si="97"/>
        <v>0</v>
      </c>
      <c r="AB674" s="553"/>
      <c r="AC674" s="553"/>
      <c r="AD674" s="553"/>
      <c r="AE674" s="553"/>
      <c r="AF674" s="553"/>
      <c r="AG674" s="553"/>
      <c r="AH674" s="553"/>
      <c r="AI674" s="397"/>
      <c r="AJ674" s="555"/>
      <c r="AK674" s="576">
        <f t="shared" si="98"/>
        <v>0</v>
      </c>
      <c r="AL674" s="576">
        <f t="shared" si="99"/>
        <v>0</v>
      </c>
      <c r="AM674" s="599"/>
      <c r="AN674" s="599"/>
      <c r="AO674" s="553"/>
      <c r="AP674" s="553"/>
      <c r="AQ674" s="553"/>
      <c r="AR674" s="553"/>
      <c r="AS674" s="397"/>
      <c r="AT674" s="397"/>
      <c r="AU674" s="397"/>
      <c r="AV674" s="397"/>
      <c r="AW674" s="397"/>
      <c r="AX674" s="397"/>
      <c r="AY674" s="397"/>
      <c r="AZ674" s="397"/>
      <c r="BA674" s="397"/>
      <c r="BB674" s="397"/>
      <c r="BC674" s="397"/>
      <c r="BD674" s="553"/>
      <c r="BE674" s="397"/>
      <c r="BF674" s="397"/>
      <c r="BG674" s="397"/>
      <c r="BH674" s="397"/>
    </row>
    <row r="675" spans="2:60" x14ac:dyDescent="0.35">
      <c r="B675" s="319"/>
      <c r="C675" s="147"/>
      <c r="D675" s="147"/>
      <c r="E675" s="320"/>
      <c r="F675" s="321"/>
      <c r="G675" s="149"/>
      <c r="H675" s="148"/>
      <c r="I675" s="148"/>
      <c r="J675" s="322"/>
      <c r="K675" s="324" t="str">
        <f>IFERROR(INDEX(Lookup!$G$3:$G$6,MATCH(J675,Lookup!$F$3:$F$6,0)),"")</f>
        <v/>
      </c>
      <c r="L675" s="323"/>
      <c r="M675" s="322"/>
      <c r="N675" s="846">
        <f t="shared" si="92"/>
        <v>0</v>
      </c>
      <c r="O675" s="325">
        <f t="shared" si="93"/>
        <v>0</v>
      </c>
      <c r="P675" s="847">
        <f>IF(I675&lt;INDEX(Lookup!$U$2:$U$10,MATCH($D$48,Lookup!$S$2:$S$10,0)),0,IF(U675="X",0,IFERROR(L675*50,0)))</f>
        <v>0</v>
      </c>
      <c r="Q675" s="326">
        <f>IF(I675&lt;INDEX(Lookup!$U$2:$U$10,MATCH($D$48,Lookup!$S$2:$S$10,0)),0,IF(U675="X",0,IFERROR(P675*K675,0)))</f>
        <v>0</v>
      </c>
      <c r="R675" s="326">
        <v>0</v>
      </c>
      <c r="S675" s="424">
        <v>0</v>
      </c>
      <c r="T675" s="322"/>
      <c r="U675" s="143"/>
      <c r="V675" s="397"/>
      <c r="W675" s="555"/>
      <c r="X675" s="576">
        <f t="shared" si="94"/>
        <v>0</v>
      </c>
      <c r="Y675" s="576">
        <f t="shared" si="95"/>
        <v>0</v>
      </c>
      <c r="Z675" s="576">
        <f t="shared" si="96"/>
        <v>0</v>
      </c>
      <c r="AA675" s="576">
        <f t="shared" si="97"/>
        <v>0</v>
      </c>
      <c r="AB675" s="553"/>
      <c r="AC675" s="553"/>
      <c r="AD675" s="553"/>
      <c r="AE675" s="553"/>
      <c r="AF675" s="553"/>
      <c r="AG675" s="553"/>
      <c r="AH675" s="553"/>
      <c r="AI675" s="397"/>
      <c r="AJ675" s="555"/>
      <c r="AK675" s="576">
        <f t="shared" si="98"/>
        <v>0</v>
      </c>
      <c r="AL675" s="576">
        <f t="shared" si="99"/>
        <v>0</v>
      </c>
      <c r="AM675" s="599"/>
      <c r="AN675" s="599"/>
      <c r="AO675" s="553"/>
      <c r="AP675" s="553"/>
      <c r="AQ675" s="553"/>
      <c r="AR675" s="553"/>
      <c r="AS675" s="397"/>
      <c r="AT675" s="397"/>
      <c r="AU675" s="397"/>
      <c r="AV675" s="397"/>
      <c r="AW675" s="397"/>
      <c r="AX675" s="397"/>
      <c r="AY675" s="397"/>
      <c r="AZ675" s="397"/>
      <c r="BA675" s="397"/>
      <c r="BB675" s="397"/>
      <c r="BC675" s="397"/>
      <c r="BD675" s="553"/>
      <c r="BE675" s="397"/>
      <c r="BF675" s="397"/>
      <c r="BG675" s="397"/>
      <c r="BH675" s="397"/>
    </row>
    <row r="676" spans="2:60" x14ac:dyDescent="0.35">
      <c r="B676" s="319"/>
      <c r="C676" s="147"/>
      <c r="D676" s="147"/>
      <c r="E676" s="320"/>
      <c r="F676" s="321"/>
      <c r="G676" s="149"/>
      <c r="H676" s="148"/>
      <c r="I676" s="148"/>
      <c r="J676" s="322"/>
      <c r="K676" s="324" t="str">
        <f>IFERROR(INDEX(Lookup!$G$3:$G$6,MATCH(J676,Lookup!$F$3:$F$6,0)),"")</f>
        <v/>
      </c>
      <c r="L676" s="323"/>
      <c r="M676" s="322"/>
      <c r="N676" s="846">
        <f t="shared" si="92"/>
        <v>0</v>
      </c>
      <c r="O676" s="325">
        <f t="shared" si="93"/>
        <v>0</v>
      </c>
      <c r="P676" s="847">
        <f>IF(I676&lt;INDEX(Lookup!$U$2:$U$10,MATCH($D$48,Lookup!$S$2:$S$10,0)),0,IF(U676="X",0,IFERROR(L676*50,0)))</f>
        <v>0</v>
      </c>
      <c r="Q676" s="326">
        <f>IF(I676&lt;INDEX(Lookup!$U$2:$U$10,MATCH($D$48,Lookup!$S$2:$S$10,0)),0,IF(U676="X",0,IFERROR(P676*K676,0)))</f>
        <v>0</v>
      </c>
      <c r="R676" s="326">
        <v>0</v>
      </c>
      <c r="S676" s="424">
        <v>0</v>
      </c>
      <c r="T676" s="322"/>
      <c r="U676" s="143"/>
      <c r="V676" s="397"/>
      <c r="W676" s="555"/>
      <c r="X676" s="576">
        <f t="shared" si="94"/>
        <v>0</v>
      </c>
      <c r="Y676" s="576">
        <f t="shared" si="95"/>
        <v>0</v>
      </c>
      <c r="Z676" s="576">
        <f t="shared" si="96"/>
        <v>0</v>
      </c>
      <c r="AA676" s="576">
        <f t="shared" si="97"/>
        <v>0</v>
      </c>
      <c r="AB676" s="553"/>
      <c r="AC676" s="553"/>
      <c r="AD676" s="553"/>
      <c r="AE676" s="553"/>
      <c r="AF676" s="553"/>
      <c r="AG676" s="553"/>
      <c r="AH676" s="553"/>
      <c r="AI676" s="397"/>
      <c r="AJ676" s="555"/>
      <c r="AK676" s="576">
        <f t="shared" si="98"/>
        <v>0</v>
      </c>
      <c r="AL676" s="576">
        <f t="shared" si="99"/>
        <v>0</v>
      </c>
      <c r="AM676" s="599"/>
      <c r="AN676" s="599"/>
      <c r="AO676" s="553"/>
      <c r="AP676" s="553"/>
      <c r="AQ676" s="553"/>
      <c r="AR676" s="553"/>
      <c r="AS676" s="397"/>
      <c r="AT676" s="397"/>
      <c r="AU676" s="397"/>
      <c r="AV676" s="397"/>
      <c r="AW676" s="397"/>
      <c r="AX676" s="397"/>
      <c r="AY676" s="397"/>
      <c r="AZ676" s="397"/>
      <c r="BA676" s="397"/>
      <c r="BB676" s="397"/>
      <c r="BC676" s="397"/>
      <c r="BD676" s="553"/>
      <c r="BE676" s="397"/>
      <c r="BF676" s="397"/>
      <c r="BG676" s="397"/>
      <c r="BH676" s="397"/>
    </row>
    <row r="677" spans="2:60" x14ac:dyDescent="0.35">
      <c r="B677" s="319"/>
      <c r="C677" s="147"/>
      <c r="D677" s="147"/>
      <c r="E677" s="320"/>
      <c r="F677" s="321"/>
      <c r="G677" s="149"/>
      <c r="H677" s="148"/>
      <c r="I677" s="148"/>
      <c r="J677" s="322"/>
      <c r="K677" s="324" t="str">
        <f>IFERROR(INDEX(Lookup!$G$3:$G$6,MATCH(J677,Lookup!$F$3:$F$6,0)),"")</f>
        <v/>
      </c>
      <c r="L677" s="323"/>
      <c r="M677" s="322"/>
      <c r="N677" s="846">
        <f t="shared" si="92"/>
        <v>0</v>
      </c>
      <c r="O677" s="325">
        <f t="shared" si="93"/>
        <v>0</v>
      </c>
      <c r="P677" s="847">
        <f>IF(I677&lt;INDEX(Lookup!$U$2:$U$10,MATCH($D$48,Lookup!$S$2:$S$10,0)),0,IF(U677="X",0,IFERROR(L677*50,0)))</f>
        <v>0</v>
      </c>
      <c r="Q677" s="326">
        <f>IF(I677&lt;INDEX(Lookup!$U$2:$U$10,MATCH($D$48,Lookup!$S$2:$S$10,0)),0,IF(U677="X",0,IFERROR(P677*K677,0)))</f>
        <v>0</v>
      </c>
      <c r="R677" s="326">
        <v>0</v>
      </c>
      <c r="S677" s="424">
        <v>0</v>
      </c>
      <c r="T677" s="322"/>
      <c r="U677" s="143"/>
      <c r="V677" s="397"/>
      <c r="W677" s="555"/>
      <c r="X677" s="576">
        <f t="shared" si="94"/>
        <v>0</v>
      </c>
      <c r="Y677" s="576">
        <f t="shared" si="95"/>
        <v>0</v>
      </c>
      <c r="Z677" s="576">
        <f t="shared" si="96"/>
        <v>0</v>
      </c>
      <c r="AA677" s="576">
        <f t="shared" si="97"/>
        <v>0</v>
      </c>
      <c r="AB677" s="553"/>
      <c r="AC677" s="553"/>
      <c r="AD677" s="553"/>
      <c r="AE677" s="553"/>
      <c r="AF677" s="553"/>
      <c r="AG677" s="553"/>
      <c r="AH677" s="553"/>
      <c r="AI677" s="397"/>
      <c r="AJ677" s="555"/>
      <c r="AK677" s="576">
        <f t="shared" si="98"/>
        <v>0</v>
      </c>
      <c r="AL677" s="576">
        <f t="shared" si="99"/>
        <v>0</v>
      </c>
      <c r="AM677" s="599"/>
      <c r="AN677" s="599"/>
      <c r="AO677" s="553"/>
      <c r="AP677" s="553"/>
      <c r="AQ677" s="553"/>
      <c r="AR677" s="553"/>
      <c r="AS677" s="397"/>
      <c r="AT677" s="397"/>
      <c r="AU677" s="397"/>
      <c r="AV677" s="397"/>
      <c r="AW677" s="397"/>
      <c r="AX677" s="397"/>
      <c r="AY677" s="397"/>
      <c r="AZ677" s="397"/>
      <c r="BA677" s="397"/>
      <c r="BB677" s="397"/>
      <c r="BC677" s="397"/>
      <c r="BD677" s="553"/>
      <c r="BE677" s="397"/>
      <c r="BF677" s="397"/>
      <c r="BG677" s="397"/>
      <c r="BH677" s="397"/>
    </row>
    <row r="678" spans="2:60" x14ac:dyDescent="0.35">
      <c r="B678" s="319"/>
      <c r="C678" s="147"/>
      <c r="D678" s="147"/>
      <c r="E678" s="320"/>
      <c r="F678" s="321"/>
      <c r="G678" s="149"/>
      <c r="H678" s="148"/>
      <c r="I678" s="148"/>
      <c r="J678" s="322"/>
      <c r="K678" s="324" t="str">
        <f>IFERROR(INDEX(Lookup!$G$3:$G$6,MATCH(J678,Lookup!$F$3:$F$6,0)),"")</f>
        <v/>
      </c>
      <c r="L678" s="323"/>
      <c r="M678" s="322"/>
      <c r="N678" s="846">
        <f t="shared" si="92"/>
        <v>0</v>
      </c>
      <c r="O678" s="325">
        <f t="shared" si="93"/>
        <v>0</v>
      </c>
      <c r="P678" s="847">
        <f>IF(I678&lt;INDEX(Lookup!$U$2:$U$10,MATCH($D$48,Lookup!$S$2:$S$10,0)),0,IF(U678="X",0,IFERROR(L678*50,0)))</f>
        <v>0</v>
      </c>
      <c r="Q678" s="326">
        <f>IF(I678&lt;INDEX(Lookup!$U$2:$U$10,MATCH($D$48,Lookup!$S$2:$S$10,0)),0,IF(U678="X",0,IFERROR(P678*K678,0)))</f>
        <v>0</v>
      </c>
      <c r="R678" s="326">
        <v>0</v>
      </c>
      <c r="S678" s="424">
        <v>0</v>
      </c>
      <c r="T678" s="322"/>
      <c r="U678" s="143"/>
      <c r="V678" s="397"/>
      <c r="W678" s="555"/>
      <c r="X678" s="576">
        <f t="shared" si="94"/>
        <v>0</v>
      </c>
      <c r="Y678" s="576">
        <f t="shared" si="95"/>
        <v>0</v>
      </c>
      <c r="Z678" s="576">
        <f t="shared" si="96"/>
        <v>0</v>
      </c>
      <c r="AA678" s="576">
        <f t="shared" si="97"/>
        <v>0</v>
      </c>
      <c r="AB678" s="553"/>
      <c r="AC678" s="553"/>
      <c r="AD678" s="553"/>
      <c r="AE678" s="553"/>
      <c r="AF678" s="553"/>
      <c r="AG678" s="553"/>
      <c r="AH678" s="553"/>
      <c r="AI678" s="397"/>
      <c r="AJ678" s="555"/>
      <c r="AK678" s="576">
        <f t="shared" si="98"/>
        <v>0</v>
      </c>
      <c r="AL678" s="576">
        <f t="shared" si="99"/>
        <v>0</v>
      </c>
      <c r="AM678" s="599"/>
      <c r="AN678" s="599"/>
      <c r="AO678" s="553"/>
      <c r="AP678" s="553"/>
      <c r="AQ678" s="553"/>
      <c r="AR678" s="553"/>
      <c r="AS678" s="397"/>
      <c r="AT678" s="397"/>
      <c r="AU678" s="397"/>
      <c r="AV678" s="397"/>
      <c r="AW678" s="397"/>
      <c r="AX678" s="397"/>
      <c r="AY678" s="397"/>
      <c r="AZ678" s="397"/>
      <c r="BA678" s="397"/>
      <c r="BB678" s="397"/>
      <c r="BC678" s="397"/>
      <c r="BD678" s="553"/>
      <c r="BE678" s="397"/>
      <c r="BF678" s="397"/>
      <c r="BG678" s="397"/>
      <c r="BH678" s="397"/>
    </row>
    <row r="679" spans="2:60" x14ac:dyDescent="0.35">
      <c r="B679" s="319"/>
      <c r="C679" s="147"/>
      <c r="D679" s="147"/>
      <c r="E679" s="320"/>
      <c r="F679" s="321"/>
      <c r="G679" s="149"/>
      <c r="H679" s="148"/>
      <c r="I679" s="148"/>
      <c r="J679" s="322"/>
      <c r="K679" s="324" t="str">
        <f>IFERROR(INDEX(Lookup!$G$3:$G$6,MATCH(J679,Lookup!$F$3:$F$6,0)),"")</f>
        <v/>
      </c>
      <c r="L679" s="323"/>
      <c r="M679" s="322"/>
      <c r="N679" s="846">
        <f t="shared" si="92"/>
        <v>0</v>
      </c>
      <c r="O679" s="325">
        <f t="shared" si="93"/>
        <v>0</v>
      </c>
      <c r="P679" s="847">
        <f>IF(I679&lt;INDEX(Lookup!$U$2:$U$10,MATCH($D$48,Lookup!$S$2:$S$10,0)),0,IF(U679="X",0,IFERROR(L679*50,0)))</f>
        <v>0</v>
      </c>
      <c r="Q679" s="326">
        <f>IF(I679&lt;INDEX(Lookup!$U$2:$U$10,MATCH($D$48,Lookup!$S$2:$S$10,0)),0,IF(U679="X",0,IFERROR(P679*K679,0)))</f>
        <v>0</v>
      </c>
      <c r="R679" s="326">
        <v>0</v>
      </c>
      <c r="S679" s="424">
        <v>0</v>
      </c>
      <c r="T679" s="322"/>
      <c r="U679" s="143"/>
      <c r="V679" s="397"/>
      <c r="W679" s="555"/>
      <c r="X679" s="576">
        <f t="shared" si="94"/>
        <v>0</v>
      </c>
      <c r="Y679" s="576">
        <f t="shared" si="95"/>
        <v>0</v>
      </c>
      <c r="Z679" s="576">
        <f t="shared" si="96"/>
        <v>0</v>
      </c>
      <c r="AA679" s="576">
        <f t="shared" si="97"/>
        <v>0</v>
      </c>
      <c r="AB679" s="553"/>
      <c r="AC679" s="553"/>
      <c r="AD679" s="553"/>
      <c r="AE679" s="553"/>
      <c r="AF679" s="553"/>
      <c r="AG679" s="553"/>
      <c r="AH679" s="553"/>
      <c r="AI679" s="397"/>
      <c r="AJ679" s="555"/>
      <c r="AK679" s="576">
        <f t="shared" si="98"/>
        <v>0</v>
      </c>
      <c r="AL679" s="576">
        <f t="shared" si="99"/>
        <v>0</v>
      </c>
      <c r="AM679" s="599"/>
      <c r="AN679" s="599"/>
      <c r="AO679" s="553"/>
      <c r="AP679" s="553"/>
      <c r="AQ679" s="553"/>
      <c r="AR679" s="553"/>
      <c r="AS679" s="397"/>
      <c r="AT679" s="397"/>
      <c r="AU679" s="397"/>
      <c r="AV679" s="397"/>
      <c r="AW679" s="397"/>
      <c r="AX679" s="397"/>
      <c r="AY679" s="397"/>
      <c r="AZ679" s="397"/>
      <c r="BA679" s="397"/>
      <c r="BB679" s="397"/>
      <c r="BC679" s="397"/>
      <c r="BD679" s="553"/>
      <c r="BE679" s="397"/>
      <c r="BF679" s="397"/>
      <c r="BG679" s="397"/>
      <c r="BH679" s="397"/>
    </row>
    <row r="680" spans="2:60" x14ac:dyDescent="0.35">
      <c r="B680" s="319"/>
      <c r="C680" s="147"/>
      <c r="D680" s="147"/>
      <c r="E680" s="320"/>
      <c r="F680" s="321"/>
      <c r="G680" s="149"/>
      <c r="H680" s="148"/>
      <c r="I680" s="148"/>
      <c r="J680" s="322"/>
      <c r="K680" s="324" t="str">
        <f>IFERROR(INDEX(Lookup!$G$3:$G$6,MATCH(J680,Lookup!$F$3:$F$6,0)),"")</f>
        <v/>
      </c>
      <c r="L680" s="323"/>
      <c r="M680" s="322"/>
      <c r="N680" s="846">
        <f t="shared" si="92"/>
        <v>0</v>
      </c>
      <c r="O680" s="325">
        <f t="shared" si="93"/>
        <v>0</v>
      </c>
      <c r="P680" s="847">
        <f>IF(I680&lt;INDEX(Lookup!$U$2:$U$10,MATCH($D$48,Lookup!$S$2:$S$10,0)),0,IF(U680="X",0,IFERROR(L680*50,0)))</f>
        <v>0</v>
      </c>
      <c r="Q680" s="326">
        <f>IF(I680&lt;INDEX(Lookup!$U$2:$U$10,MATCH($D$48,Lookup!$S$2:$S$10,0)),0,IF(U680="X",0,IFERROR(P680*K680,0)))</f>
        <v>0</v>
      </c>
      <c r="R680" s="326">
        <v>0</v>
      </c>
      <c r="S680" s="424">
        <v>0</v>
      </c>
      <c r="T680" s="322"/>
      <c r="U680" s="143"/>
      <c r="V680" s="397"/>
      <c r="W680" s="555"/>
      <c r="X680" s="576">
        <f t="shared" si="94"/>
        <v>0</v>
      </c>
      <c r="Y680" s="576">
        <f t="shared" si="95"/>
        <v>0</v>
      </c>
      <c r="Z680" s="576">
        <f t="shared" si="96"/>
        <v>0</v>
      </c>
      <c r="AA680" s="576">
        <f t="shared" si="97"/>
        <v>0</v>
      </c>
      <c r="AB680" s="553"/>
      <c r="AC680" s="553"/>
      <c r="AD680" s="553"/>
      <c r="AE680" s="553"/>
      <c r="AF680" s="553"/>
      <c r="AG680" s="553"/>
      <c r="AH680" s="553"/>
      <c r="AI680" s="397"/>
      <c r="AJ680" s="555"/>
      <c r="AK680" s="576">
        <f t="shared" si="98"/>
        <v>0</v>
      </c>
      <c r="AL680" s="576">
        <f t="shared" si="99"/>
        <v>0</v>
      </c>
      <c r="AM680" s="599"/>
      <c r="AN680" s="599"/>
      <c r="AO680" s="553"/>
      <c r="AP680" s="553"/>
      <c r="AQ680" s="553"/>
      <c r="AR680" s="553"/>
      <c r="AS680" s="397"/>
      <c r="AT680" s="397"/>
      <c r="AU680" s="397"/>
      <c r="AV680" s="397"/>
      <c r="AW680" s="397"/>
      <c r="AX680" s="397"/>
      <c r="AY680" s="397"/>
      <c r="AZ680" s="397"/>
      <c r="BA680" s="397"/>
      <c r="BB680" s="397"/>
      <c r="BC680" s="397"/>
      <c r="BD680" s="553"/>
      <c r="BE680" s="397"/>
      <c r="BF680" s="397"/>
      <c r="BG680" s="397"/>
      <c r="BH680" s="397"/>
    </row>
    <row r="681" spans="2:60" x14ac:dyDescent="0.35">
      <c r="B681" s="319"/>
      <c r="C681" s="147"/>
      <c r="D681" s="147"/>
      <c r="E681" s="320"/>
      <c r="F681" s="321"/>
      <c r="G681" s="149"/>
      <c r="H681" s="148"/>
      <c r="I681" s="148"/>
      <c r="J681" s="322"/>
      <c r="K681" s="324" t="str">
        <f>IFERROR(INDEX(Lookup!$G$3:$G$6,MATCH(J681,Lookup!$F$3:$F$6,0)),"")</f>
        <v/>
      </c>
      <c r="L681" s="323"/>
      <c r="M681" s="322"/>
      <c r="N681" s="846">
        <f t="shared" si="92"/>
        <v>0</v>
      </c>
      <c r="O681" s="325">
        <f t="shared" si="93"/>
        <v>0</v>
      </c>
      <c r="P681" s="847">
        <f>IF(I681&lt;INDEX(Lookup!$U$2:$U$10,MATCH($D$48,Lookup!$S$2:$S$10,0)),0,IF(U681="X",0,IFERROR(L681*50,0)))</f>
        <v>0</v>
      </c>
      <c r="Q681" s="326">
        <f>IF(I681&lt;INDEX(Lookup!$U$2:$U$10,MATCH($D$48,Lookup!$S$2:$S$10,0)),0,IF(U681="X",0,IFERROR(P681*K681,0)))</f>
        <v>0</v>
      </c>
      <c r="R681" s="326">
        <v>0</v>
      </c>
      <c r="S681" s="424">
        <v>0</v>
      </c>
      <c r="T681" s="322"/>
      <c r="U681" s="143"/>
      <c r="V681" s="397"/>
      <c r="W681" s="555"/>
      <c r="X681" s="576">
        <f t="shared" si="94"/>
        <v>0</v>
      </c>
      <c r="Y681" s="576">
        <f t="shared" si="95"/>
        <v>0</v>
      </c>
      <c r="Z681" s="576">
        <f t="shared" si="96"/>
        <v>0</v>
      </c>
      <c r="AA681" s="576">
        <f t="shared" si="97"/>
        <v>0</v>
      </c>
      <c r="AB681" s="553"/>
      <c r="AC681" s="553"/>
      <c r="AD681" s="553"/>
      <c r="AE681" s="553"/>
      <c r="AF681" s="553"/>
      <c r="AG681" s="553"/>
      <c r="AH681" s="553"/>
      <c r="AI681" s="397"/>
      <c r="AJ681" s="555"/>
      <c r="AK681" s="576">
        <f t="shared" si="98"/>
        <v>0</v>
      </c>
      <c r="AL681" s="576">
        <f t="shared" si="99"/>
        <v>0</v>
      </c>
      <c r="AM681" s="599"/>
      <c r="AN681" s="599"/>
      <c r="AO681" s="553"/>
      <c r="AP681" s="553"/>
      <c r="AQ681" s="553"/>
      <c r="AR681" s="553"/>
      <c r="AS681" s="397"/>
      <c r="AT681" s="397"/>
      <c r="AU681" s="397"/>
      <c r="AV681" s="397"/>
      <c r="AW681" s="397"/>
      <c r="AX681" s="397"/>
      <c r="AY681" s="397"/>
      <c r="AZ681" s="397"/>
      <c r="BA681" s="397"/>
      <c r="BB681" s="397"/>
      <c r="BC681" s="397"/>
      <c r="BD681" s="553"/>
      <c r="BE681" s="397"/>
      <c r="BF681" s="397"/>
      <c r="BG681" s="397"/>
      <c r="BH681" s="397"/>
    </row>
    <row r="682" spans="2:60" x14ac:dyDescent="0.35">
      <c r="B682" s="319"/>
      <c r="C682" s="147"/>
      <c r="D682" s="147"/>
      <c r="E682" s="320"/>
      <c r="F682" s="321"/>
      <c r="G682" s="149"/>
      <c r="H682" s="148"/>
      <c r="I682" s="148"/>
      <c r="J682" s="322"/>
      <c r="K682" s="324" t="str">
        <f>IFERROR(INDEX(Lookup!$G$3:$G$6,MATCH(J682,Lookup!$F$3:$F$6,0)),"")</f>
        <v/>
      </c>
      <c r="L682" s="323"/>
      <c r="M682" s="322"/>
      <c r="N682" s="846">
        <f t="shared" si="92"/>
        <v>0</v>
      </c>
      <c r="O682" s="325">
        <f t="shared" si="93"/>
        <v>0</v>
      </c>
      <c r="P682" s="847">
        <f>IF(I682&lt;INDEX(Lookup!$U$2:$U$10,MATCH($D$48,Lookup!$S$2:$S$10,0)),0,IF(U682="X",0,IFERROR(L682*50,0)))</f>
        <v>0</v>
      </c>
      <c r="Q682" s="326">
        <f>IF(I682&lt;INDEX(Lookup!$U$2:$U$10,MATCH($D$48,Lookup!$S$2:$S$10,0)),0,IF(U682="X",0,IFERROR(P682*K682,0)))</f>
        <v>0</v>
      </c>
      <c r="R682" s="326">
        <v>0</v>
      </c>
      <c r="S682" s="424">
        <v>0</v>
      </c>
      <c r="T682" s="322"/>
      <c r="U682" s="143"/>
      <c r="V682" s="397"/>
      <c r="W682" s="555"/>
      <c r="X682" s="576">
        <f t="shared" si="94"/>
        <v>0</v>
      </c>
      <c r="Y682" s="576">
        <f t="shared" si="95"/>
        <v>0</v>
      </c>
      <c r="Z682" s="576">
        <f t="shared" si="96"/>
        <v>0</v>
      </c>
      <c r="AA682" s="576">
        <f t="shared" si="97"/>
        <v>0</v>
      </c>
      <c r="AB682" s="553"/>
      <c r="AC682" s="553"/>
      <c r="AD682" s="553"/>
      <c r="AE682" s="553"/>
      <c r="AF682" s="553"/>
      <c r="AG682" s="553"/>
      <c r="AH682" s="553"/>
      <c r="AI682" s="397"/>
      <c r="AJ682" s="555"/>
      <c r="AK682" s="576">
        <f t="shared" si="98"/>
        <v>0</v>
      </c>
      <c r="AL682" s="576">
        <f t="shared" si="99"/>
        <v>0</v>
      </c>
      <c r="AM682" s="599"/>
      <c r="AN682" s="599"/>
      <c r="AO682" s="553"/>
      <c r="AP682" s="553"/>
      <c r="AQ682" s="553"/>
      <c r="AR682" s="553"/>
      <c r="AS682" s="397"/>
      <c r="AT682" s="397"/>
      <c r="AU682" s="397"/>
      <c r="AV682" s="397"/>
      <c r="AW682" s="397"/>
      <c r="AX682" s="397"/>
      <c r="AY682" s="397"/>
      <c r="AZ682" s="397"/>
      <c r="BA682" s="397"/>
      <c r="BB682" s="397"/>
      <c r="BC682" s="397"/>
      <c r="BD682" s="553"/>
      <c r="BE682" s="397"/>
      <c r="BF682" s="397"/>
      <c r="BG682" s="397"/>
      <c r="BH682" s="397"/>
    </row>
    <row r="683" spans="2:60" x14ac:dyDescent="0.35">
      <c r="B683" s="319"/>
      <c r="C683" s="147"/>
      <c r="D683" s="147"/>
      <c r="E683" s="320"/>
      <c r="F683" s="321"/>
      <c r="G683" s="149"/>
      <c r="H683" s="148"/>
      <c r="I683" s="148"/>
      <c r="J683" s="322"/>
      <c r="K683" s="324" t="str">
        <f>IFERROR(INDEX(Lookup!$G$3:$G$6,MATCH(J683,Lookup!$F$3:$F$6,0)),"")</f>
        <v/>
      </c>
      <c r="L683" s="323"/>
      <c r="M683" s="322"/>
      <c r="N683" s="846">
        <f t="shared" si="92"/>
        <v>0</v>
      </c>
      <c r="O683" s="325">
        <f t="shared" si="93"/>
        <v>0</v>
      </c>
      <c r="P683" s="847">
        <f>IF(I683&lt;INDEX(Lookup!$U$2:$U$10,MATCH($D$48,Lookup!$S$2:$S$10,0)),0,IF(U683="X",0,IFERROR(L683*50,0)))</f>
        <v>0</v>
      </c>
      <c r="Q683" s="326">
        <f>IF(I683&lt;INDEX(Lookup!$U$2:$U$10,MATCH($D$48,Lookup!$S$2:$S$10,0)),0,IF(U683="X",0,IFERROR(P683*K683,0)))</f>
        <v>0</v>
      </c>
      <c r="R683" s="326">
        <v>0</v>
      </c>
      <c r="S683" s="424">
        <v>0</v>
      </c>
      <c r="T683" s="322"/>
      <c r="U683" s="143"/>
      <c r="V683" s="397"/>
      <c r="W683" s="555"/>
      <c r="X683" s="576">
        <f t="shared" si="94"/>
        <v>0</v>
      </c>
      <c r="Y683" s="576">
        <f t="shared" si="95"/>
        <v>0</v>
      </c>
      <c r="Z683" s="576">
        <f t="shared" si="96"/>
        <v>0</v>
      </c>
      <c r="AA683" s="576">
        <f t="shared" si="97"/>
        <v>0</v>
      </c>
      <c r="AB683" s="553"/>
      <c r="AC683" s="553"/>
      <c r="AD683" s="553"/>
      <c r="AE683" s="553"/>
      <c r="AF683" s="553"/>
      <c r="AG683" s="553"/>
      <c r="AH683" s="553"/>
      <c r="AI683" s="397"/>
      <c r="AJ683" s="555"/>
      <c r="AK683" s="576">
        <f t="shared" si="98"/>
        <v>0</v>
      </c>
      <c r="AL683" s="576">
        <f t="shared" si="99"/>
        <v>0</v>
      </c>
      <c r="AM683" s="599"/>
      <c r="AN683" s="599"/>
      <c r="AO683" s="553"/>
      <c r="AP683" s="553"/>
      <c r="AQ683" s="553"/>
      <c r="AR683" s="553"/>
      <c r="AS683" s="397"/>
      <c r="AT683" s="397"/>
      <c r="AU683" s="397"/>
      <c r="AV683" s="397"/>
      <c r="AW683" s="397"/>
      <c r="AX683" s="397"/>
      <c r="AY683" s="397"/>
      <c r="AZ683" s="397"/>
      <c r="BA683" s="397"/>
      <c r="BB683" s="397"/>
      <c r="BC683" s="397"/>
      <c r="BD683" s="553"/>
      <c r="BE683" s="397"/>
      <c r="BF683" s="397"/>
      <c r="BG683" s="397"/>
      <c r="BH683" s="397"/>
    </row>
    <row r="684" spans="2:60" x14ac:dyDescent="0.35">
      <c r="B684" s="319"/>
      <c r="C684" s="147"/>
      <c r="D684" s="147"/>
      <c r="E684" s="320"/>
      <c r="F684" s="321"/>
      <c r="G684" s="149"/>
      <c r="H684" s="148"/>
      <c r="I684" s="148"/>
      <c r="J684" s="322"/>
      <c r="K684" s="324" t="str">
        <f>IFERROR(INDEX(Lookup!$G$3:$G$6,MATCH(J684,Lookup!$F$3:$F$6,0)),"")</f>
        <v/>
      </c>
      <c r="L684" s="323"/>
      <c r="M684" s="322"/>
      <c r="N684" s="846">
        <f t="shared" si="92"/>
        <v>0</v>
      </c>
      <c r="O684" s="325">
        <f t="shared" si="93"/>
        <v>0</v>
      </c>
      <c r="P684" s="847">
        <f>IF(I684&lt;INDEX(Lookup!$U$2:$U$10,MATCH($D$48,Lookup!$S$2:$S$10,0)),0,IF(U684="X",0,IFERROR(L684*50,0)))</f>
        <v>0</v>
      </c>
      <c r="Q684" s="326">
        <f>IF(I684&lt;INDEX(Lookup!$U$2:$U$10,MATCH($D$48,Lookup!$S$2:$S$10,0)),0,IF(U684="X",0,IFERROR(P684*K684,0)))</f>
        <v>0</v>
      </c>
      <c r="R684" s="326">
        <v>0</v>
      </c>
      <c r="S684" s="424">
        <v>0</v>
      </c>
      <c r="T684" s="322"/>
      <c r="U684" s="143"/>
      <c r="V684" s="397"/>
      <c r="W684" s="555"/>
      <c r="X684" s="576">
        <f t="shared" si="94"/>
        <v>0</v>
      </c>
      <c r="Y684" s="576">
        <f t="shared" si="95"/>
        <v>0</v>
      </c>
      <c r="Z684" s="576">
        <f t="shared" si="96"/>
        <v>0</v>
      </c>
      <c r="AA684" s="576">
        <f t="shared" si="97"/>
        <v>0</v>
      </c>
      <c r="AB684" s="553"/>
      <c r="AC684" s="553"/>
      <c r="AD684" s="553"/>
      <c r="AE684" s="553"/>
      <c r="AF684" s="553"/>
      <c r="AG684" s="553"/>
      <c r="AH684" s="553"/>
      <c r="AI684" s="397"/>
      <c r="AJ684" s="555"/>
      <c r="AK684" s="576">
        <f t="shared" si="98"/>
        <v>0</v>
      </c>
      <c r="AL684" s="576">
        <f t="shared" si="99"/>
        <v>0</v>
      </c>
      <c r="AM684" s="599"/>
      <c r="AN684" s="599"/>
      <c r="AO684" s="553"/>
      <c r="AP684" s="553"/>
      <c r="AQ684" s="553"/>
      <c r="AR684" s="553"/>
      <c r="AS684" s="397"/>
      <c r="AT684" s="397"/>
      <c r="AU684" s="397"/>
      <c r="AV684" s="397"/>
      <c r="AW684" s="397"/>
      <c r="AX684" s="397"/>
      <c r="AY684" s="397"/>
      <c r="AZ684" s="397"/>
      <c r="BA684" s="397"/>
      <c r="BB684" s="397"/>
      <c r="BC684" s="397"/>
      <c r="BD684" s="553"/>
      <c r="BE684" s="397"/>
      <c r="BF684" s="397"/>
      <c r="BG684" s="397"/>
      <c r="BH684" s="397"/>
    </row>
    <row r="685" spans="2:60" x14ac:dyDescent="0.35">
      <c r="B685" s="319"/>
      <c r="C685" s="147"/>
      <c r="D685" s="147"/>
      <c r="E685" s="320"/>
      <c r="F685" s="321"/>
      <c r="G685" s="149"/>
      <c r="H685" s="148"/>
      <c r="I685" s="148"/>
      <c r="J685" s="322"/>
      <c r="K685" s="324" t="str">
        <f>IFERROR(INDEX(Lookup!$G$3:$G$6,MATCH(J685,Lookup!$F$3:$F$6,0)),"")</f>
        <v/>
      </c>
      <c r="L685" s="323"/>
      <c r="M685" s="322"/>
      <c r="N685" s="846">
        <f t="shared" si="92"/>
        <v>0</v>
      </c>
      <c r="O685" s="325">
        <f t="shared" si="93"/>
        <v>0</v>
      </c>
      <c r="P685" s="847">
        <f>IF(I685&lt;INDEX(Lookup!$U$2:$U$10,MATCH($D$48,Lookup!$S$2:$S$10,0)),0,IF(U685="X",0,IFERROR(L685*50,0)))</f>
        <v>0</v>
      </c>
      <c r="Q685" s="326">
        <f>IF(I685&lt;INDEX(Lookup!$U$2:$U$10,MATCH($D$48,Lookup!$S$2:$S$10,0)),0,IF(U685="X",0,IFERROR(P685*K685,0)))</f>
        <v>0</v>
      </c>
      <c r="R685" s="326">
        <v>0</v>
      </c>
      <c r="S685" s="424">
        <v>0</v>
      </c>
      <c r="T685" s="322"/>
      <c r="U685" s="143"/>
      <c r="V685" s="397"/>
      <c r="W685" s="555"/>
      <c r="X685" s="576">
        <f t="shared" si="94"/>
        <v>0</v>
      </c>
      <c r="Y685" s="576">
        <f t="shared" si="95"/>
        <v>0</v>
      </c>
      <c r="Z685" s="576">
        <f t="shared" si="96"/>
        <v>0</v>
      </c>
      <c r="AA685" s="576">
        <f t="shared" si="97"/>
        <v>0</v>
      </c>
      <c r="AB685" s="553"/>
      <c r="AC685" s="553"/>
      <c r="AD685" s="553"/>
      <c r="AE685" s="553"/>
      <c r="AF685" s="553"/>
      <c r="AG685" s="553"/>
      <c r="AH685" s="553"/>
      <c r="AI685" s="397"/>
      <c r="AJ685" s="555"/>
      <c r="AK685" s="576">
        <f t="shared" si="98"/>
        <v>0</v>
      </c>
      <c r="AL685" s="576">
        <f t="shared" si="99"/>
        <v>0</v>
      </c>
      <c r="AM685" s="599"/>
      <c r="AN685" s="599"/>
      <c r="AO685" s="553"/>
      <c r="AP685" s="553"/>
      <c r="AQ685" s="553"/>
      <c r="AR685" s="553"/>
      <c r="AS685" s="397"/>
      <c r="AT685" s="397"/>
      <c r="AU685" s="397"/>
      <c r="AV685" s="397"/>
      <c r="AW685" s="397"/>
      <c r="AX685" s="397"/>
      <c r="AY685" s="397"/>
      <c r="AZ685" s="397"/>
      <c r="BA685" s="397"/>
      <c r="BB685" s="397"/>
      <c r="BC685" s="397"/>
      <c r="BD685" s="553"/>
      <c r="BE685" s="397"/>
      <c r="BF685" s="397"/>
      <c r="BG685" s="397"/>
      <c r="BH685" s="397"/>
    </row>
    <row r="686" spans="2:60" x14ac:dyDescent="0.35">
      <c r="B686" s="319"/>
      <c r="C686" s="147"/>
      <c r="D686" s="147"/>
      <c r="E686" s="320"/>
      <c r="F686" s="321"/>
      <c r="G686" s="149"/>
      <c r="H686" s="148"/>
      <c r="I686" s="148"/>
      <c r="J686" s="322"/>
      <c r="K686" s="324" t="str">
        <f>IFERROR(INDEX(Lookup!$G$3:$G$6,MATCH(J686,Lookup!$F$3:$F$6,0)),"")</f>
        <v/>
      </c>
      <c r="L686" s="323"/>
      <c r="M686" s="322"/>
      <c r="N686" s="846">
        <f t="shared" si="92"/>
        <v>0</v>
      </c>
      <c r="O686" s="325">
        <f t="shared" si="93"/>
        <v>0</v>
      </c>
      <c r="P686" s="847">
        <f>IF(I686&lt;INDEX(Lookup!$U$2:$U$10,MATCH($D$48,Lookup!$S$2:$S$10,0)),0,IF(U686="X",0,IFERROR(L686*50,0)))</f>
        <v>0</v>
      </c>
      <c r="Q686" s="326">
        <f>IF(I686&lt;INDEX(Lookup!$U$2:$U$10,MATCH($D$48,Lookup!$S$2:$S$10,0)),0,IF(U686="X",0,IFERROR(P686*K686,0)))</f>
        <v>0</v>
      </c>
      <c r="R686" s="326">
        <v>0</v>
      </c>
      <c r="S686" s="424">
        <v>0</v>
      </c>
      <c r="T686" s="322"/>
      <c r="U686" s="143"/>
      <c r="V686" s="397"/>
      <c r="W686" s="555"/>
      <c r="X686" s="576">
        <f t="shared" si="94"/>
        <v>0</v>
      </c>
      <c r="Y686" s="576">
        <f t="shared" si="95"/>
        <v>0</v>
      </c>
      <c r="Z686" s="576">
        <f t="shared" si="96"/>
        <v>0</v>
      </c>
      <c r="AA686" s="576">
        <f t="shared" si="97"/>
        <v>0</v>
      </c>
      <c r="AB686" s="553"/>
      <c r="AC686" s="553"/>
      <c r="AD686" s="553"/>
      <c r="AE686" s="553"/>
      <c r="AF686" s="553"/>
      <c r="AG686" s="553"/>
      <c r="AH686" s="553"/>
      <c r="AI686" s="397"/>
      <c r="AJ686" s="555"/>
      <c r="AK686" s="576">
        <f t="shared" si="98"/>
        <v>0</v>
      </c>
      <c r="AL686" s="576">
        <f t="shared" si="99"/>
        <v>0</v>
      </c>
      <c r="AM686" s="599"/>
      <c r="AN686" s="599"/>
      <c r="AO686" s="553"/>
      <c r="AP686" s="553"/>
      <c r="AQ686" s="553"/>
      <c r="AR686" s="553"/>
      <c r="AS686" s="397"/>
      <c r="AT686" s="397"/>
      <c r="AU686" s="397"/>
      <c r="AV686" s="397"/>
      <c r="AW686" s="397"/>
      <c r="AX686" s="397"/>
      <c r="AY686" s="397"/>
      <c r="AZ686" s="397"/>
      <c r="BA686" s="397"/>
      <c r="BB686" s="397"/>
      <c r="BC686" s="397"/>
      <c r="BD686" s="553"/>
      <c r="BE686" s="397"/>
      <c r="BF686" s="397"/>
      <c r="BG686" s="397"/>
      <c r="BH686" s="397"/>
    </row>
    <row r="687" spans="2:60" x14ac:dyDescent="0.35">
      <c r="B687" s="319"/>
      <c r="C687" s="147"/>
      <c r="D687" s="147"/>
      <c r="E687" s="320"/>
      <c r="F687" s="321"/>
      <c r="G687" s="149"/>
      <c r="H687" s="148"/>
      <c r="I687" s="148"/>
      <c r="J687" s="322"/>
      <c r="K687" s="324" t="str">
        <f>IFERROR(INDEX(Lookup!$G$3:$G$6,MATCH(J687,Lookup!$F$3:$F$6,0)),"")</f>
        <v/>
      </c>
      <c r="L687" s="323"/>
      <c r="M687" s="322"/>
      <c r="N687" s="846">
        <f t="shared" si="92"/>
        <v>0</v>
      </c>
      <c r="O687" s="325">
        <f t="shared" si="93"/>
        <v>0</v>
      </c>
      <c r="P687" s="847">
        <f>IF(I687&lt;INDEX(Lookup!$U$2:$U$10,MATCH($D$48,Lookup!$S$2:$S$10,0)),0,IF(U687="X",0,IFERROR(L687*50,0)))</f>
        <v>0</v>
      </c>
      <c r="Q687" s="326">
        <f>IF(I687&lt;INDEX(Lookup!$U$2:$U$10,MATCH($D$48,Lookup!$S$2:$S$10,0)),0,IF(U687="X",0,IFERROR(P687*K687,0)))</f>
        <v>0</v>
      </c>
      <c r="R687" s="326">
        <v>0</v>
      </c>
      <c r="S687" s="424">
        <v>0</v>
      </c>
      <c r="T687" s="322"/>
      <c r="U687" s="143"/>
      <c r="V687" s="397"/>
      <c r="W687" s="555"/>
      <c r="X687" s="576">
        <f t="shared" si="94"/>
        <v>0</v>
      </c>
      <c r="Y687" s="576">
        <f t="shared" si="95"/>
        <v>0</v>
      </c>
      <c r="Z687" s="576">
        <f t="shared" si="96"/>
        <v>0</v>
      </c>
      <c r="AA687" s="576">
        <f t="shared" si="97"/>
        <v>0</v>
      </c>
      <c r="AB687" s="553"/>
      <c r="AC687" s="553"/>
      <c r="AD687" s="553"/>
      <c r="AE687" s="553"/>
      <c r="AF687" s="553"/>
      <c r="AG687" s="553"/>
      <c r="AH687" s="553"/>
      <c r="AI687" s="397"/>
      <c r="AJ687" s="555"/>
      <c r="AK687" s="576">
        <f t="shared" si="98"/>
        <v>0</v>
      </c>
      <c r="AL687" s="576">
        <f t="shared" si="99"/>
        <v>0</v>
      </c>
      <c r="AM687" s="599"/>
      <c r="AN687" s="599"/>
      <c r="AO687" s="553"/>
      <c r="AP687" s="553"/>
      <c r="AQ687" s="553"/>
      <c r="AR687" s="553"/>
      <c r="AS687" s="397"/>
      <c r="AT687" s="397"/>
      <c r="AU687" s="397"/>
      <c r="AV687" s="397"/>
      <c r="AW687" s="397"/>
      <c r="AX687" s="397"/>
      <c r="AY687" s="397"/>
      <c r="AZ687" s="397"/>
      <c r="BA687" s="397"/>
      <c r="BB687" s="397"/>
      <c r="BC687" s="397"/>
      <c r="BD687" s="553"/>
      <c r="BE687" s="397"/>
      <c r="BF687" s="397"/>
      <c r="BG687" s="397"/>
      <c r="BH687" s="397"/>
    </row>
    <row r="688" spans="2:60" x14ac:dyDescent="0.35">
      <c r="B688" s="319"/>
      <c r="C688" s="147"/>
      <c r="D688" s="147"/>
      <c r="E688" s="320"/>
      <c r="F688" s="321"/>
      <c r="G688" s="149"/>
      <c r="H688" s="148"/>
      <c r="I688" s="148"/>
      <c r="J688" s="322"/>
      <c r="K688" s="324" t="str">
        <f>IFERROR(INDEX(Lookup!$G$3:$G$6,MATCH(J688,Lookup!$F$3:$F$6,0)),"")</f>
        <v/>
      </c>
      <c r="L688" s="323"/>
      <c r="M688" s="322"/>
      <c r="N688" s="846">
        <f t="shared" si="92"/>
        <v>0</v>
      </c>
      <c r="O688" s="325">
        <f t="shared" si="93"/>
        <v>0</v>
      </c>
      <c r="P688" s="847">
        <f>IF(I688&lt;INDEX(Lookup!$U$2:$U$10,MATCH($D$48,Lookup!$S$2:$S$10,0)),0,IF(U688="X",0,IFERROR(L688*50,0)))</f>
        <v>0</v>
      </c>
      <c r="Q688" s="326">
        <f>IF(I688&lt;INDEX(Lookup!$U$2:$U$10,MATCH($D$48,Lookup!$S$2:$S$10,0)),0,IF(U688="X",0,IFERROR(P688*K688,0)))</f>
        <v>0</v>
      </c>
      <c r="R688" s="326">
        <v>0</v>
      </c>
      <c r="S688" s="424">
        <v>0</v>
      </c>
      <c r="T688" s="322"/>
      <c r="U688" s="143"/>
      <c r="V688" s="397"/>
      <c r="W688" s="555"/>
      <c r="X688" s="576">
        <f t="shared" si="94"/>
        <v>0</v>
      </c>
      <c r="Y688" s="576">
        <f t="shared" si="95"/>
        <v>0</v>
      </c>
      <c r="Z688" s="576">
        <f t="shared" si="96"/>
        <v>0</v>
      </c>
      <c r="AA688" s="576">
        <f t="shared" si="97"/>
        <v>0</v>
      </c>
      <c r="AB688" s="553"/>
      <c r="AC688" s="553"/>
      <c r="AD688" s="553"/>
      <c r="AE688" s="553"/>
      <c r="AF688" s="553"/>
      <c r="AG688" s="553"/>
      <c r="AH688" s="553"/>
      <c r="AI688" s="397"/>
      <c r="AJ688" s="555"/>
      <c r="AK688" s="576">
        <f t="shared" si="98"/>
        <v>0</v>
      </c>
      <c r="AL688" s="576">
        <f t="shared" si="99"/>
        <v>0</v>
      </c>
      <c r="AM688" s="599"/>
      <c r="AN688" s="599"/>
      <c r="AO688" s="553"/>
      <c r="AP688" s="553"/>
      <c r="AQ688" s="553"/>
      <c r="AR688" s="553"/>
      <c r="AS688" s="397"/>
      <c r="AT688" s="397"/>
      <c r="AU688" s="397"/>
      <c r="AV688" s="397"/>
      <c r="AW688" s="397"/>
      <c r="AX688" s="397"/>
      <c r="AY688" s="397"/>
      <c r="AZ688" s="397"/>
      <c r="BA688" s="397"/>
      <c r="BB688" s="397"/>
      <c r="BC688" s="397"/>
      <c r="BD688" s="553"/>
      <c r="BE688" s="397"/>
      <c r="BF688" s="397"/>
      <c r="BG688" s="397"/>
      <c r="BH688" s="397"/>
    </row>
    <row r="689" spans="2:60" x14ac:dyDescent="0.35">
      <c r="B689" s="319"/>
      <c r="C689" s="147"/>
      <c r="D689" s="147"/>
      <c r="E689" s="320"/>
      <c r="F689" s="321"/>
      <c r="G689" s="149"/>
      <c r="H689" s="148"/>
      <c r="I689" s="148"/>
      <c r="J689" s="322"/>
      <c r="K689" s="324" t="str">
        <f>IFERROR(INDEX(Lookup!$G$3:$G$6,MATCH(J689,Lookup!$F$3:$F$6,0)),"")</f>
        <v/>
      </c>
      <c r="L689" s="323"/>
      <c r="M689" s="322"/>
      <c r="N689" s="846">
        <f t="shared" si="92"/>
        <v>0</v>
      </c>
      <c r="O689" s="325">
        <f t="shared" si="93"/>
        <v>0</v>
      </c>
      <c r="P689" s="847">
        <f>IF(I689&lt;INDEX(Lookup!$U$2:$U$10,MATCH($D$48,Lookup!$S$2:$S$10,0)),0,IF(U689="X",0,IFERROR(L689*50,0)))</f>
        <v>0</v>
      </c>
      <c r="Q689" s="326">
        <f>IF(I689&lt;INDEX(Lookup!$U$2:$U$10,MATCH($D$48,Lookup!$S$2:$S$10,0)),0,IF(U689="X",0,IFERROR(P689*K689,0)))</f>
        <v>0</v>
      </c>
      <c r="R689" s="326">
        <v>0</v>
      </c>
      <c r="S689" s="424">
        <v>0</v>
      </c>
      <c r="T689" s="322"/>
      <c r="U689" s="143"/>
      <c r="V689" s="397"/>
      <c r="W689" s="555"/>
      <c r="X689" s="576">
        <f t="shared" si="94"/>
        <v>0</v>
      </c>
      <c r="Y689" s="576">
        <f t="shared" si="95"/>
        <v>0</v>
      </c>
      <c r="Z689" s="576">
        <f t="shared" si="96"/>
        <v>0</v>
      </c>
      <c r="AA689" s="576">
        <f t="shared" si="97"/>
        <v>0</v>
      </c>
      <c r="AB689" s="553"/>
      <c r="AC689" s="553"/>
      <c r="AD689" s="553"/>
      <c r="AE689" s="553"/>
      <c r="AF689" s="553"/>
      <c r="AG689" s="553"/>
      <c r="AH689" s="553"/>
      <c r="AI689" s="397"/>
      <c r="AJ689" s="555"/>
      <c r="AK689" s="576">
        <f t="shared" si="98"/>
        <v>0</v>
      </c>
      <c r="AL689" s="576">
        <f t="shared" si="99"/>
        <v>0</v>
      </c>
      <c r="AM689" s="599"/>
      <c r="AN689" s="599"/>
      <c r="AO689" s="553"/>
      <c r="AP689" s="553"/>
      <c r="AQ689" s="553"/>
      <c r="AR689" s="553"/>
      <c r="AS689" s="397"/>
      <c r="AT689" s="397"/>
      <c r="AU689" s="397"/>
      <c r="AV689" s="397"/>
      <c r="AW689" s="397"/>
      <c r="AX689" s="397"/>
      <c r="AY689" s="397"/>
      <c r="AZ689" s="397"/>
      <c r="BA689" s="397"/>
      <c r="BB689" s="397"/>
      <c r="BC689" s="397"/>
      <c r="BD689" s="553"/>
      <c r="BE689" s="397"/>
      <c r="BF689" s="397"/>
      <c r="BG689" s="397"/>
      <c r="BH689" s="397"/>
    </row>
    <row r="690" spans="2:60" x14ac:dyDescent="0.35">
      <c r="B690" s="319"/>
      <c r="C690" s="147"/>
      <c r="D690" s="147"/>
      <c r="E690" s="320"/>
      <c r="F690" s="321"/>
      <c r="G690" s="149"/>
      <c r="H690" s="148"/>
      <c r="I690" s="148"/>
      <c r="J690" s="322"/>
      <c r="K690" s="324" t="str">
        <f>IFERROR(INDEX(Lookup!$G$3:$G$6,MATCH(J690,Lookup!$F$3:$F$6,0)),"")</f>
        <v/>
      </c>
      <c r="L690" s="323"/>
      <c r="M690" s="322"/>
      <c r="N690" s="846">
        <f t="shared" si="92"/>
        <v>0</v>
      </c>
      <c r="O690" s="325">
        <f t="shared" si="93"/>
        <v>0</v>
      </c>
      <c r="P690" s="847">
        <f>IF(I690&lt;INDEX(Lookup!$U$2:$U$10,MATCH($D$48,Lookup!$S$2:$S$10,0)),0,IF(U690="X",0,IFERROR(L690*50,0)))</f>
        <v>0</v>
      </c>
      <c r="Q690" s="326">
        <f>IF(I690&lt;INDEX(Lookup!$U$2:$U$10,MATCH($D$48,Lookup!$S$2:$S$10,0)),0,IF(U690="X",0,IFERROR(P690*K690,0)))</f>
        <v>0</v>
      </c>
      <c r="R690" s="326">
        <v>0</v>
      </c>
      <c r="S690" s="424">
        <v>0</v>
      </c>
      <c r="T690" s="322"/>
      <c r="U690" s="143"/>
      <c r="V690" s="397"/>
      <c r="W690" s="555"/>
      <c r="X690" s="576">
        <f t="shared" si="94"/>
        <v>0</v>
      </c>
      <c r="Y690" s="576">
        <f t="shared" si="95"/>
        <v>0</v>
      </c>
      <c r="Z690" s="576">
        <f t="shared" si="96"/>
        <v>0</v>
      </c>
      <c r="AA690" s="576">
        <f t="shared" si="97"/>
        <v>0</v>
      </c>
      <c r="AB690" s="553"/>
      <c r="AC690" s="553"/>
      <c r="AD690" s="553"/>
      <c r="AE690" s="553"/>
      <c r="AF690" s="553"/>
      <c r="AG690" s="553"/>
      <c r="AH690" s="553"/>
      <c r="AI690" s="397"/>
      <c r="AJ690" s="555"/>
      <c r="AK690" s="576">
        <f t="shared" si="98"/>
        <v>0</v>
      </c>
      <c r="AL690" s="576">
        <f t="shared" si="99"/>
        <v>0</v>
      </c>
      <c r="AM690" s="599"/>
      <c r="AN690" s="599"/>
      <c r="AO690" s="553"/>
      <c r="AP690" s="553"/>
      <c r="AQ690" s="553"/>
      <c r="AR690" s="553"/>
      <c r="AS690" s="397"/>
      <c r="AT690" s="397"/>
      <c r="AU690" s="397"/>
      <c r="AV690" s="397"/>
      <c r="AW690" s="397"/>
      <c r="AX690" s="397"/>
      <c r="AY690" s="397"/>
      <c r="AZ690" s="397"/>
      <c r="BA690" s="397"/>
      <c r="BB690" s="397"/>
      <c r="BC690" s="397"/>
      <c r="BD690" s="553"/>
      <c r="BE690" s="397"/>
      <c r="BF690" s="397"/>
      <c r="BG690" s="397"/>
      <c r="BH690" s="397"/>
    </row>
    <row r="691" spans="2:60" x14ac:dyDescent="0.35">
      <c r="B691" s="319"/>
      <c r="C691" s="147"/>
      <c r="D691" s="147"/>
      <c r="E691" s="320"/>
      <c r="F691" s="321"/>
      <c r="G691" s="149"/>
      <c r="H691" s="148"/>
      <c r="I691" s="148"/>
      <c r="J691" s="322"/>
      <c r="K691" s="324" t="str">
        <f>IFERROR(INDEX(Lookup!$G$3:$G$6,MATCH(J691,Lookup!$F$3:$F$6,0)),"")</f>
        <v/>
      </c>
      <c r="L691" s="323"/>
      <c r="M691" s="322"/>
      <c r="N691" s="846">
        <f t="shared" ref="N691:N754" si="100">L691*M691</f>
        <v>0</v>
      </c>
      <c r="O691" s="325">
        <f t="shared" si="93"/>
        <v>0</v>
      </c>
      <c r="P691" s="847">
        <f>IF(I691&lt;INDEX(Lookup!$U$2:$U$10,MATCH($D$48,Lookup!$S$2:$S$10,0)),0,IF(U691="X",0,IFERROR(L691*50,0)))</f>
        <v>0</v>
      </c>
      <c r="Q691" s="326">
        <f>IF(I691&lt;INDEX(Lookup!$U$2:$U$10,MATCH($D$48,Lookup!$S$2:$S$10,0)),0,IF(U691="X",0,IFERROR(P691*K691,0)))</f>
        <v>0</v>
      </c>
      <c r="R691" s="326">
        <v>0</v>
      </c>
      <c r="S691" s="424">
        <v>0</v>
      </c>
      <c r="T691" s="322"/>
      <c r="U691" s="143"/>
      <c r="V691" s="397"/>
      <c r="W691" s="555"/>
      <c r="X691" s="576">
        <f t="shared" si="94"/>
        <v>0</v>
      </c>
      <c r="Y691" s="576">
        <f t="shared" si="95"/>
        <v>0</v>
      </c>
      <c r="Z691" s="576">
        <f t="shared" si="96"/>
        <v>0</v>
      </c>
      <c r="AA691" s="576">
        <f t="shared" si="97"/>
        <v>0</v>
      </c>
      <c r="AB691" s="553"/>
      <c r="AC691" s="553"/>
      <c r="AD691" s="553"/>
      <c r="AE691" s="553"/>
      <c r="AF691" s="553"/>
      <c r="AG691" s="553"/>
      <c r="AH691" s="553"/>
      <c r="AI691" s="397"/>
      <c r="AJ691" s="555"/>
      <c r="AK691" s="576">
        <f t="shared" si="98"/>
        <v>0</v>
      </c>
      <c r="AL691" s="576">
        <f t="shared" si="99"/>
        <v>0</v>
      </c>
      <c r="AM691" s="599"/>
      <c r="AN691" s="599"/>
      <c r="AO691" s="553"/>
      <c r="AP691" s="553"/>
      <c r="AQ691" s="553"/>
      <c r="AR691" s="553"/>
      <c r="AS691" s="397"/>
      <c r="AT691" s="397"/>
      <c r="AU691" s="397"/>
      <c r="AV691" s="397"/>
      <c r="AW691" s="397"/>
      <c r="AX691" s="397"/>
      <c r="AY691" s="397"/>
      <c r="AZ691" s="397"/>
      <c r="BA691" s="397"/>
      <c r="BB691" s="397"/>
      <c r="BC691" s="397"/>
      <c r="BD691" s="553"/>
      <c r="BE691" s="397"/>
      <c r="BF691" s="397"/>
      <c r="BG691" s="397"/>
      <c r="BH691" s="397"/>
    </row>
    <row r="692" spans="2:60" x14ac:dyDescent="0.35">
      <c r="B692" s="319"/>
      <c r="C692" s="147"/>
      <c r="D692" s="147"/>
      <c r="E692" s="320"/>
      <c r="F692" s="321"/>
      <c r="G692" s="149"/>
      <c r="H692" s="148"/>
      <c r="I692" s="148"/>
      <c r="J692" s="322"/>
      <c r="K692" s="324" t="str">
        <f>IFERROR(INDEX(Lookup!$G$3:$G$6,MATCH(J692,Lookup!$F$3:$F$6,0)),"")</f>
        <v/>
      </c>
      <c r="L692" s="323"/>
      <c r="M692" s="322"/>
      <c r="N692" s="846">
        <f t="shared" si="100"/>
        <v>0</v>
      </c>
      <c r="O692" s="325">
        <f t="shared" ref="O692:O755" si="101">IFERROR(ROUND((N692*K692),2),0)</f>
        <v>0</v>
      </c>
      <c r="P692" s="847">
        <f>IF(I692&lt;INDEX(Lookup!$U$2:$U$10,MATCH($D$48,Lookup!$S$2:$S$10,0)),0,IF(U692="X",0,IFERROR(L692*50,0)))</f>
        <v>0</v>
      </c>
      <c r="Q692" s="326">
        <f>IF(I692&lt;INDEX(Lookup!$U$2:$U$10,MATCH($D$48,Lookup!$S$2:$S$10,0)),0,IF(U692="X",0,IFERROR(P692*K692,0)))</f>
        <v>0</v>
      </c>
      <c r="R692" s="326">
        <v>0</v>
      </c>
      <c r="S692" s="424">
        <v>0</v>
      </c>
      <c r="T692" s="322"/>
      <c r="U692" s="143"/>
      <c r="V692" s="397"/>
      <c r="W692" s="555"/>
      <c r="X692" s="576">
        <f t="shared" ref="X692:X755" si="102">Q692*$I$30</f>
        <v>0</v>
      </c>
      <c r="Y692" s="576">
        <f t="shared" ref="Y692:Y755" si="103">S692*$I$40</f>
        <v>0</v>
      </c>
      <c r="Z692" s="576">
        <f t="shared" ref="Z692:Z755" si="104">X692-Q692</f>
        <v>0</v>
      </c>
      <c r="AA692" s="576">
        <f t="shared" ref="AA692:AA755" si="105">Y692-S692</f>
        <v>0</v>
      </c>
      <c r="AB692" s="553"/>
      <c r="AC692" s="553"/>
      <c r="AD692" s="553"/>
      <c r="AE692" s="553"/>
      <c r="AF692" s="553"/>
      <c r="AG692" s="553"/>
      <c r="AH692" s="553"/>
      <c r="AI692" s="397"/>
      <c r="AJ692" s="555"/>
      <c r="AK692" s="576">
        <f t="shared" ref="AK692:AK755" si="106">R692</f>
        <v>0</v>
      </c>
      <c r="AL692" s="576">
        <f t="shared" ref="AL692:AL755" si="107">+S692</f>
        <v>0</v>
      </c>
      <c r="AM692" s="599"/>
      <c r="AN692" s="599"/>
      <c r="AO692" s="553"/>
      <c r="AP692" s="553"/>
      <c r="AQ692" s="553"/>
      <c r="AR692" s="553"/>
      <c r="AS692" s="397"/>
      <c r="AT692" s="397"/>
      <c r="AU692" s="397"/>
      <c r="AV692" s="397"/>
      <c r="AW692" s="397"/>
      <c r="AX692" s="397"/>
      <c r="AY692" s="397"/>
      <c r="AZ692" s="397"/>
      <c r="BA692" s="397"/>
      <c r="BB692" s="397"/>
      <c r="BC692" s="397"/>
      <c r="BD692" s="553"/>
      <c r="BE692" s="397"/>
      <c r="BF692" s="397"/>
      <c r="BG692" s="397"/>
      <c r="BH692" s="397"/>
    </row>
    <row r="693" spans="2:60" x14ac:dyDescent="0.35">
      <c r="B693" s="319"/>
      <c r="C693" s="147"/>
      <c r="D693" s="147"/>
      <c r="E693" s="320"/>
      <c r="F693" s="321"/>
      <c r="G693" s="149"/>
      <c r="H693" s="148"/>
      <c r="I693" s="148"/>
      <c r="J693" s="322"/>
      <c r="K693" s="324" t="str">
        <f>IFERROR(INDEX(Lookup!$G$3:$G$6,MATCH(J693,Lookup!$F$3:$F$6,0)),"")</f>
        <v/>
      </c>
      <c r="L693" s="323"/>
      <c r="M693" s="322"/>
      <c r="N693" s="846">
        <f t="shared" si="100"/>
        <v>0</v>
      </c>
      <c r="O693" s="325">
        <f t="shared" si="101"/>
        <v>0</v>
      </c>
      <c r="P693" s="847">
        <f>IF(I693&lt;INDEX(Lookup!$U$2:$U$10,MATCH($D$48,Lookup!$S$2:$S$10,0)),0,IF(U693="X",0,IFERROR(L693*50,0)))</f>
        <v>0</v>
      </c>
      <c r="Q693" s="326">
        <f>IF(I693&lt;INDEX(Lookup!$U$2:$U$10,MATCH($D$48,Lookup!$S$2:$S$10,0)),0,IF(U693="X",0,IFERROR(P693*K693,0)))</f>
        <v>0</v>
      </c>
      <c r="R693" s="326">
        <v>0</v>
      </c>
      <c r="S693" s="424">
        <v>0</v>
      </c>
      <c r="T693" s="322"/>
      <c r="U693" s="143"/>
      <c r="V693" s="397"/>
      <c r="W693" s="555"/>
      <c r="X693" s="576">
        <f t="shared" si="102"/>
        <v>0</v>
      </c>
      <c r="Y693" s="576">
        <f t="shared" si="103"/>
        <v>0</v>
      </c>
      <c r="Z693" s="576">
        <f t="shared" si="104"/>
        <v>0</v>
      </c>
      <c r="AA693" s="576">
        <f t="shared" si="105"/>
        <v>0</v>
      </c>
      <c r="AB693" s="553"/>
      <c r="AC693" s="553"/>
      <c r="AD693" s="553"/>
      <c r="AE693" s="553"/>
      <c r="AF693" s="553"/>
      <c r="AG693" s="553"/>
      <c r="AH693" s="553"/>
      <c r="AI693" s="397"/>
      <c r="AJ693" s="555"/>
      <c r="AK693" s="576">
        <f t="shared" si="106"/>
        <v>0</v>
      </c>
      <c r="AL693" s="576">
        <f t="shared" si="107"/>
        <v>0</v>
      </c>
      <c r="AM693" s="599"/>
      <c r="AN693" s="599"/>
      <c r="AO693" s="553"/>
      <c r="AP693" s="553"/>
      <c r="AQ693" s="553"/>
      <c r="AR693" s="553"/>
      <c r="AS693" s="397"/>
      <c r="AT693" s="397"/>
      <c r="AU693" s="397"/>
      <c r="AV693" s="397"/>
      <c r="AW693" s="397"/>
      <c r="AX693" s="397"/>
      <c r="AY693" s="397"/>
      <c r="AZ693" s="397"/>
      <c r="BA693" s="397"/>
      <c r="BB693" s="397"/>
      <c r="BC693" s="397"/>
      <c r="BD693" s="553"/>
      <c r="BE693" s="397"/>
      <c r="BF693" s="397"/>
      <c r="BG693" s="397"/>
      <c r="BH693" s="397"/>
    </row>
    <row r="694" spans="2:60" x14ac:dyDescent="0.35">
      <c r="B694" s="319"/>
      <c r="C694" s="147"/>
      <c r="D694" s="147"/>
      <c r="E694" s="320"/>
      <c r="F694" s="321"/>
      <c r="G694" s="149"/>
      <c r="H694" s="148"/>
      <c r="I694" s="148"/>
      <c r="J694" s="322"/>
      <c r="K694" s="324" t="str">
        <f>IFERROR(INDEX(Lookup!$G$3:$G$6,MATCH(J694,Lookup!$F$3:$F$6,0)),"")</f>
        <v/>
      </c>
      <c r="L694" s="323"/>
      <c r="M694" s="322"/>
      <c r="N694" s="846">
        <f t="shared" si="100"/>
        <v>0</v>
      </c>
      <c r="O694" s="325">
        <f t="shared" si="101"/>
        <v>0</v>
      </c>
      <c r="P694" s="847">
        <f>IF(I694&lt;INDEX(Lookup!$U$2:$U$10,MATCH($D$48,Lookup!$S$2:$S$10,0)),0,IF(U694="X",0,IFERROR(L694*50,0)))</f>
        <v>0</v>
      </c>
      <c r="Q694" s="326">
        <f>IF(I694&lt;INDEX(Lookup!$U$2:$U$10,MATCH($D$48,Lookup!$S$2:$S$10,0)),0,IF(U694="X",0,IFERROR(P694*K694,0)))</f>
        <v>0</v>
      </c>
      <c r="R694" s="326">
        <v>0</v>
      </c>
      <c r="S694" s="424">
        <v>0</v>
      </c>
      <c r="T694" s="322"/>
      <c r="U694" s="143"/>
      <c r="V694" s="397"/>
      <c r="W694" s="555"/>
      <c r="X694" s="576">
        <f t="shared" si="102"/>
        <v>0</v>
      </c>
      <c r="Y694" s="576">
        <f t="shared" si="103"/>
        <v>0</v>
      </c>
      <c r="Z694" s="576">
        <f t="shared" si="104"/>
        <v>0</v>
      </c>
      <c r="AA694" s="576">
        <f t="shared" si="105"/>
        <v>0</v>
      </c>
      <c r="AB694" s="553"/>
      <c r="AC694" s="553"/>
      <c r="AD694" s="553"/>
      <c r="AE694" s="553"/>
      <c r="AF694" s="553"/>
      <c r="AG694" s="553"/>
      <c r="AH694" s="553"/>
      <c r="AI694" s="397"/>
      <c r="AJ694" s="555"/>
      <c r="AK694" s="576">
        <f t="shared" si="106"/>
        <v>0</v>
      </c>
      <c r="AL694" s="576">
        <f t="shared" si="107"/>
        <v>0</v>
      </c>
      <c r="AM694" s="599"/>
      <c r="AN694" s="599"/>
      <c r="AO694" s="553"/>
      <c r="AP694" s="553"/>
      <c r="AQ694" s="553"/>
      <c r="AR694" s="553"/>
      <c r="AS694" s="397"/>
      <c r="AT694" s="397"/>
      <c r="AU694" s="397"/>
      <c r="AV694" s="397"/>
      <c r="AW694" s="397"/>
      <c r="AX694" s="397"/>
      <c r="AY694" s="397"/>
      <c r="AZ694" s="397"/>
      <c r="BA694" s="397"/>
      <c r="BB694" s="397"/>
      <c r="BC694" s="397"/>
      <c r="BD694" s="553"/>
      <c r="BE694" s="397"/>
      <c r="BF694" s="397"/>
      <c r="BG694" s="397"/>
      <c r="BH694" s="397"/>
    </row>
    <row r="695" spans="2:60" x14ac:dyDescent="0.35">
      <c r="B695" s="319"/>
      <c r="C695" s="147"/>
      <c r="D695" s="147"/>
      <c r="E695" s="320"/>
      <c r="F695" s="321"/>
      <c r="G695" s="149"/>
      <c r="H695" s="148"/>
      <c r="I695" s="148"/>
      <c r="J695" s="322"/>
      <c r="K695" s="324" t="str">
        <f>IFERROR(INDEX(Lookup!$G$3:$G$6,MATCH(J695,Lookup!$F$3:$F$6,0)),"")</f>
        <v/>
      </c>
      <c r="L695" s="323"/>
      <c r="M695" s="322"/>
      <c r="N695" s="846">
        <f t="shared" si="100"/>
        <v>0</v>
      </c>
      <c r="O695" s="325">
        <f t="shared" si="101"/>
        <v>0</v>
      </c>
      <c r="P695" s="847">
        <f>IF(I695&lt;INDEX(Lookup!$U$2:$U$10,MATCH($D$48,Lookup!$S$2:$S$10,0)),0,IF(U695="X",0,IFERROR(L695*50,0)))</f>
        <v>0</v>
      </c>
      <c r="Q695" s="326">
        <f>IF(I695&lt;INDEX(Lookup!$U$2:$U$10,MATCH($D$48,Lookup!$S$2:$S$10,0)),0,IF(U695="X",0,IFERROR(P695*K695,0)))</f>
        <v>0</v>
      </c>
      <c r="R695" s="326">
        <v>0</v>
      </c>
      <c r="S695" s="424">
        <v>0</v>
      </c>
      <c r="T695" s="322"/>
      <c r="U695" s="143"/>
      <c r="V695" s="397"/>
      <c r="W695" s="555"/>
      <c r="X695" s="576">
        <f t="shared" si="102"/>
        <v>0</v>
      </c>
      <c r="Y695" s="576">
        <f t="shared" si="103"/>
        <v>0</v>
      </c>
      <c r="Z695" s="576">
        <f t="shared" si="104"/>
        <v>0</v>
      </c>
      <c r="AA695" s="576">
        <f t="shared" si="105"/>
        <v>0</v>
      </c>
      <c r="AB695" s="553"/>
      <c r="AC695" s="553"/>
      <c r="AD695" s="553"/>
      <c r="AE695" s="553"/>
      <c r="AF695" s="553"/>
      <c r="AG695" s="553"/>
      <c r="AH695" s="553"/>
      <c r="AI695" s="397"/>
      <c r="AJ695" s="555"/>
      <c r="AK695" s="576">
        <f t="shared" si="106"/>
        <v>0</v>
      </c>
      <c r="AL695" s="576">
        <f t="shared" si="107"/>
        <v>0</v>
      </c>
      <c r="AM695" s="599"/>
      <c r="AN695" s="599"/>
      <c r="AO695" s="553"/>
      <c r="AP695" s="553"/>
      <c r="AQ695" s="553"/>
      <c r="AR695" s="553"/>
      <c r="AS695" s="397"/>
      <c r="AT695" s="397"/>
      <c r="AU695" s="397"/>
      <c r="AV695" s="397"/>
      <c r="AW695" s="397"/>
      <c r="AX695" s="397"/>
      <c r="AY695" s="397"/>
      <c r="AZ695" s="397"/>
      <c r="BA695" s="397"/>
      <c r="BB695" s="397"/>
      <c r="BC695" s="397"/>
      <c r="BD695" s="553"/>
      <c r="BE695" s="397"/>
      <c r="BF695" s="397"/>
      <c r="BG695" s="397"/>
      <c r="BH695" s="397"/>
    </row>
    <row r="696" spans="2:60" x14ac:dyDescent="0.35">
      <c r="B696" s="319"/>
      <c r="C696" s="147"/>
      <c r="D696" s="147"/>
      <c r="E696" s="320"/>
      <c r="F696" s="321"/>
      <c r="G696" s="149"/>
      <c r="H696" s="148"/>
      <c r="I696" s="148"/>
      <c r="J696" s="322"/>
      <c r="K696" s="324" t="str">
        <f>IFERROR(INDEX(Lookup!$G$3:$G$6,MATCH(J696,Lookup!$F$3:$F$6,0)),"")</f>
        <v/>
      </c>
      <c r="L696" s="323"/>
      <c r="M696" s="322"/>
      <c r="N696" s="846">
        <f t="shared" si="100"/>
        <v>0</v>
      </c>
      <c r="O696" s="325">
        <f t="shared" si="101"/>
        <v>0</v>
      </c>
      <c r="P696" s="847">
        <f>IF(I696&lt;INDEX(Lookup!$U$2:$U$10,MATCH($D$48,Lookup!$S$2:$S$10,0)),0,IF(U696="X",0,IFERROR(L696*50,0)))</f>
        <v>0</v>
      </c>
      <c r="Q696" s="326">
        <f>IF(I696&lt;INDEX(Lookup!$U$2:$U$10,MATCH($D$48,Lookup!$S$2:$S$10,0)),0,IF(U696="X",0,IFERROR(P696*K696,0)))</f>
        <v>0</v>
      </c>
      <c r="R696" s="326">
        <v>0</v>
      </c>
      <c r="S696" s="424">
        <v>0</v>
      </c>
      <c r="T696" s="322"/>
      <c r="U696" s="143"/>
      <c r="V696" s="397"/>
      <c r="W696" s="555"/>
      <c r="X696" s="576">
        <f t="shared" si="102"/>
        <v>0</v>
      </c>
      <c r="Y696" s="576">
        <f t="shared" si="103"/>
        <v>0</v>
      </c>
      <c r="Z696" s="576">
        <f t="shared" si="104"/>
        <v>0</v>
      </c>
      <c r="AA696" s="576">
        <f t="shared" si="105"/>
        <v>0</v>
      </c>
      <c r="AB696" s="553"/>
      <c r="AC696" s="553"/>
      <c r="AD696" s="553"/>
      <c r="AE696" s="553"/>
      <c r="AF696" s="553"/>
      <c r="AG696" s="553"/>
      <c r="AH696" s="553"/>
      <c r="AI696" s="397"/>
      <c r="AJ696" s="555"/>
      <c r="AK696" s="576">
        <f t="shared" si="106"/>
        <v>0</v>
      </c>
      <c r="AL696" s="576">
        <f t="shared" si="107"/>
        <v>0</v>
      </c>
      <c r="AM696" s="599"/>
      <c r="AN696" s="599"/>
      <c r="AO696" s="553"/>
      <c r="AP696" s="553"/>
      <c r="AQ696" s="553"/>
      <c r="AR696" s="553"/>
      <c r="AS696" s="397"/>
      <c r="AT696" s="397"/>
      <c r="AU696" s="397"/>
      <c r="AV696" s="397"/>
      <c r="AW696" s="397"/>
      <c r="AX696" s="397"/>
      <c r="AY696" s="397"/>
      <c r="AZ696" s="397"/>
      <c r="BA696" s="397"/>
      <c r="BB696" s="397"/>
      <c r="BC696" s="397"/>
      <c r="BD696" s="553"/>
      <c r="BE696" s="397"/>
      <c r="BF696" s="397"/>
      <c r="BG696" s="397"/>
      <c r="BH696" s="397"/>
    </row>
    <row r="697" spans="2:60" x14ac:dyDescent="0.35">
      <c r="B697" s="319"/>
      <c r="C697" s="147"/>
      <c r="D697" s="147"/>
      <c r="E697" s="320"/>
      <c r="F697" s="321"/>
      <c r="G697" s="149"/>
      <c r="H697" s="148"/>
      <c r="I697" s="148"/>
      <c r="J697" s="322"/>
      <c r="K697" s="324" t="str">
        <f>IFERROR(INDEX(Lookup!$G$3:$G$6,MATCH(J697,Lookup!$F$3:$F$6,0)),"")</f>
        <v/>
      </c>
      <c r="L697" s="323"/>
      <c r="M697" s="322"/>
      <c r="N697" s="846">
        <f t="shared" si="100"/>
        <v>0</v>
      </c>
      <c r="O697" s="325">
        <f t="shared" si="101"/>
        <v>0</v>
      </c>
      <c r="P697" s="847">
        <f>IF(I697&lt;INDEX(Lookup!$U$2:$U$10,MATCH($D$48,Lookup!$S$2:$S$10,0)),0,IF(U697="X",0,IFERROR(L697*50,0)))</f>
        <v>0</v>
      </c>
      <c r="Q697" s="326">
        <f>IF(I697&lt;INDEX(Lookup!$U$2:$U$10,MATCH($D$48,Lookup!$S$2:$S$10,0)),0,IF(U697="X",0,IFERROR(P697*K697,0)))</f>
        <v>0</v>
      </c>
      <c r="R697" s="326">
        <v>0</v>
      </c>
      <c r="S697" s="424">
        <v>0</v>
      </c>
      <c r="T697" s="322"/>
      <c r="U697" s="143"/>
      <c r="V697" s="397"/>
      <c r="W697" s="555"/>
      <c r="X697" s="576">
        <f t="shared" si="102"/>
        <v>0</v>
      </c>
      <c r="Y697" s="576">
        <f t="shared" si="103"/>
        <v>0</v>
      </c>
      <c r="Z697" s="576">
        <f t="shared" si="104"/>
        <v>0</v>
      </c>
      <c r="AA697" s="576">
        <f t="shared" si="105"/>
        <v>0</v>
      </c>
      <c r="AB697" s="553"/>
      <c r="AC697" s="553"/>
      <c r="AD697" s="553"/>
      <c r="AE697" s="553"/>
      <c r="AF697" s="553"/>
      <c r="AG697" s="553"/>
      <c r="AH697" s="553"/>
      <c r="AI697" s="397"/>
      <c r="AJ697" s="555"/>
      <c r="AK697" s="576">
        <f t="shared" si="106"/>
        <v>0</v>
      </c>
      <c r="AL697" s="576">
        <f t="shared" si="107"/>
        <v>0</v>
      </c>
      <c r="AM697" s="599"/>
      <c r="AN697" s="599"/>
      <c r="AO697" s="553"/>
      <c r="AP697" s="553"/>
      <c r="AQ697" s="553"/>
      <c r="AR697" s="553"/>
      <c r="AS697" s="397"/>
      <c r="AT697" s="397"/>
      <c r="AU697" s="397"/>
      <c r="AV697" s="397"/>
      <c r="AW697" s="397"/>
      <c r="AX697" s="397"/>
      <c r="AY697" s="397"/>
      <c r="AZ697" s="397"/>
      <c r="BA697" s="397"/>
      <c r="BB697" s="397"/>
      <c r="BC697" s="397"/>
      <c r="BD697" s="553"/>
      <c r="BE697" s="397"/>
      <c r="BF697" s="397"/>
      <c r="BG697" s="397"/>
      <c r="BH697" s="397"/>
    </row>
    <row r="698" spans="2:60" x14ac:dyDescent="0.35">
      <c r="B698" s="319"/>
      <c r="C698" s="147"/>
      <c r="D698" s="147"/>
      <c r="E698" s="320"/>
      <c r="F698" s="321"/>
      <c r="G698" s="149"/>
      <c r="H698" s="148"/>
      <c r="I698" s="148"/>
      <c r="J698" s="322"/>
      <c r="K698" s="324" t="str">
        <f>IFERROR(INDEX(Lookup!$G$3:$G$6,MATCH(J698,Lookup!$F$3:$F$6,0)),"")</f>
        <v/>
      </c>
      <c r="L698" s="323"/>
      <c r="M698" s="322"/>
      <c r="N698" s="846">
        <f t="shared" si="100"/>
        <v>0</v>
      </c>
      <c r="O698" s="325">
        <f t="shared" si="101"/>
        <v>0</v>
      </c>
      <c r="P698" s="847">
        <f>IF(I698&lt;INDEX(Lookup!$U$2:$U$10,MATCH($D$48,Lookup!$S$2:$S$10,0)),0,IF(U698="X",0,IFERROR(L698*50,0)))</f>
        <v>0</v>
      </c>
      <c r="Q698" s="326">
        <f>IF(I698&lt;INDEX(Lookup!$U$2:$U$10,MATCH($D$48,Lookup!$S$2:$S$10,0)),0,IF(U698="X",0,IFERROR(P698*K698,0)))</f>
        <v>0</v>
      </c>
      <c r="R698" s="326">
        <v>0</v>
      </c>
      <c r="S698" s="424">
        <v>0</v>
      </c>
      <c r="T698" s="322"/>
      <c r="U698" s="143"/>
      <c r="V698" s="397"/>
      <c r="W698" s="555"/>
      <c r="X698" s="576">
        <f t="shared" si="102"/>
        <v>0</v>
      </c>
      <c r="Y698" s="576">
        <f t="shared" si="103"/>
        <v>0</v>
      </c>
      <c r="Z698" s="576">
        <f t="shared" si="104"/>
        <v>0</v>
      </c>
      <c r="AA698" s="576">
        <f t="shared" si="105"/>
        <v>0</v>
      </c>
      <c r="AB698" s="553"/>
      <c r="AC698" s="553"/>
      <c r="AD698" s="553"/>
      <c r="AE698" s="553"/>
      <c r="AF698" s="553"/>
      <c r="AG698" s="553"/>
      <c r="AH698" s="553"/>
      <c r="AI698" s="397"/>
      <c r="AJ698" s="555"/>
      <c r="AK698" s="576">
        <f t="shared" si="106"/>
        <v>0</v>
      </c>
      <c r="AL698" s="576">
        <f t="shared" si="107"/>
        <v>0</v>
      </c>
      <c r="AM698" s="599"/>
      <c r="AN698" s="599"/>
      <c r="AO698" s="553"/>
      <c r="AP698" s="553"/>
      <c r="AQ698" s="553"/>
      <c r="AR698" s="553"/>
      <c r="AS698" s="397"/>
      <c r="AT698" s="397"/>
      <c r="AU698" s="397"/>
      <c r="AV698" s="397"/>
      <c r="AW698" s="397"/>
      <c r="AX698" s="397"/>
      <c r="AY698" s="397"/>
      <c r="AZ698" s="397"/>
      <c r="BA698" s="397"/>
      <c r="BB698" s="397"/>
      <c r="BC698" s="397"/>
      <c r="BD698" s="553"/>
      <c r="BE698" s="397"/>
      <c r="BF698" s="397"/>
      <c r="BG698" s="397"/>
      <c r="BH698" s="397"/>
    </row>
    <row r="699" spans="2:60" x14ac:dyDescent="0.35">
      <c r="B699" s="319"/>
      <c r="C699" s="147"/>
      <c r="D699" s="147"/>
      <c r="E699" s="320"/>
      <c r="F699" s="321"/>
      <c r="G699" s="149"/>
      <c r="H699" s="148"/>
      <c r="I699" s="148"/>
      <c r="J699" s="322"/>
      <c r="K699" s="324" t="str">
        <f>IFERROR(INDEX(Lookup!$G$3:$G$6,MATCH(J699,Lookup!$F$3:$F$6,0)),"")</f>
        <v/>
      </c>
      <c r="L699" s="323"/>
      <c r="M699" s="322"/>
      <c r="N699" s="846">
        <f t="shared" si="100"/>
        <v>0</v>
      </c>
      <c r="O699" s="325">
        <f t="shared" si="101"/>
        <v>0</v>
      </c>
      <c r="P699" s="847">
        <f>IF(I699&lt;INDEX(Lookup!$U$2:$U$10,MATCH($D$48,Lookup!$S$2:$S$10,0)),0,IF(U699="X",0,IFERROR(L699*50,0)))</f>
        <v>0</v>
      </c>
      <c r="Q699" s="326">
        <f>IF(I699&lt;INDEX(Lookup!$U$2:$U$10,MATCH($D$48,Lookup!$S$2:$S$10,0)),0,IF(U699="X",0,IFERROR(P699*K699,0)))</f>
        <v>0</v>
      </c>
      <c r="R699" s="326">
        <v>0</v>
      </c>
      <c r="S699" s="424">
        <v>0</v>
      </c>
      <c r="T699" s="322"/>
      <c r="U699" s="143"/>
      <c r="V699" s="397"/>
      <c r="W699" s="555"/>
      <c r="X699" s="576">
        <f t="shared" si="102"/>
        <v>0</v>
      </c>
      <c r="Y699" s="576">
        <f t="shared" si="103"/>
        <v>0</v>
      </c>
      <c r="Z699" s="576">
        <f t="shared" si="104"/>
        <v>0</v>
      </c>
      <c r="AA699" s="576">
        <f t="shared" si="105"/>
        <v>0</v>
      </c>
      <c r="AB699" s="553"/>
      <c r="AC699" s="553"/>
      <c r="AD699" s="553"/>
      <c r="AE699" s="553"/>
      <c r="AF699" s="553"/>
      <c r="AG699" s="553"/>
      <c r="AH699" s="553"/>
      <c r="AI699" s="397"/>
      <c r="AJ699" s="555"/>
      <c r="AK699" s="576">
        <f t="shared" si="106"/>
        <v>0</v>
      </c>
      <c r="AL699" s="576">
        <f t="shared" si="107"/>
        <v>0</v>
      </c>
      <c r="AM699" s="599"/>
      <c r="AN699" s="599"/>
      <c r="AO699" s="553"/>
      <c r="AP699" s="553"/>
      <c r="AQ699" s="553"/>
      <c r="AR699" s="553"/>
      <c r="AS699" s="397"/>
      <c r="AT699" s="397"/>
      <c r="AU699" s="397"/>
      <c r="AV699" s="397"/>
      <c r="AW699" s="397"/>
      <c r="AX699" s="397"/>
      <c r="AY699" s="397"/>
      <c r="AZ699" s="397"/>
      <c r="BA699" s="397"/>
      <c r="BB699" s="397"/>
      <c r="BC699" s="397"/>
      <c r="BD699" s="553"/>
      <c r="BE699" s="397"/>
      <c r="BF699" s="397"/>
      <c r="BG699" s="397"/>
      <c r="BH699" s="397"/>
    </row>
    <row r="700" spans="2:60" x14ac:dyDescent="0.35">
      <c r="B700" s="319"/>
      <c r="C700" s="147"/>
      <c r="D700" s="147"/>
      <c r="E700" s="320"/>
      <c r="F700" s="321"/>
      <c r="G700" s="149"/>
      <c r="H700" s="148"/>
      <c r="I700" s="148"/>
      <c r="J700" s="322"/>
      <c r="K700" s="324" t="str">
        <f>IFERROR(INDEX(Lookup!$G$3:$G$6,MATCH(J700,Lookup!$F$3:$F$6,0)),"")</f>
        <v/>
      </c>
      <c r="L700" s="323"/>
      <c r="M700" s="322"/>
      <c r="N700" s="846">
        <f t="shared" si="100"/>
        <v>0</v>
      </c>
      <c r="O700" s="325">
        <f t="shared" si="101"/>
        <v>0</v>
      </c>
      <c r="P700" s="847">
        <f>IF(I700&lt;INDEX(Lookup!$U$2:$U$10,MATCH($D$48,Lookup!$S$2:$S$10,0)),0,IF(U700="X",0,IFERROR(L700*50,0)))</f>
        <v>0</v>
      </c>
      <c r="Q700" s="326">
        <f>IF(I700&lt;INDEX(Lookup!$U$2:$U$10,MATCH($D$48,Lookup!$S$2:$S$10,0)),0,IF(U700="X",0,IFERROR(P700*K700,0)))</f>
        <v>0</v>
      </c>
      <c r="R700" s="326">
        <v>0</v>
      </c>
      <c r="S700" s="424">
        <v>0</v>
      </c>
      <c r="T700" s="322"/>
      <c r="U700" s="143"/>
      <c r="V700" s="397"/>
      <c r="W700" s="555"/>
      <c r="X700" s="576">
        <f t="shared" si="102"/>
        <v>0</v>
      </c>
      <c r="Y700" s="576">
        <f t="shared" si="103"/>
        <v>0</v>
      </c>
      <c r="Z700" s="576">
        <f t="shared" si="104"/>
        <v>0</v>
      </c>
      <c r="AA700" s="576">
        <f t="shared" si="105"/>
        <v>0</v>
      </c>
      <c r="AB700" s="553"/>
      <c r="AC700" s="553"/>
      <c r="AD700" s="553"/>
      <c r="AE700" s="553"/>
      <c r="AF700" s="553"/>
      <c r="AG700" s="553"/>
      <c r="AH700" s="553"/>
      <c r="AI700" s="397"/>
      <c r="AJ700" s="555"/>
      <c r="AK700" s="576">
        <f t="shared" si="106"/>
        <v>0</v>
      </c>
      <c r="AL700" s="576">
        <f t="shared" si="107"/>
        <v>0</v>
      </c>
      <c r="AM700" s="599"/>
      <c r="AN700" s="599"/>
      <c r="AO700" s="553"/>
      <c r="AP700" s="553"/>
      <c r="AQ700" s="553"/>
      <c r="AR700" s="553"/>
      <c r="AS700" s="397"/>
      <c r="AT700" s="397"/>
      <c r="AU700" s="397"/>
      <c r="AV700" s="397"/>
      <c r="AW700" s="397"/>
      <c r="AX700" s="397"/>
      <c r="AY700" s="397"/>
      <c r="AZ700" s="397"/>
      <c r="BA700" s="397"/>
      <c r="BB700" s="397"/>
      <c r="BC700" s="397"/>
      <c r="BD700" s="553"/>
      <c r="BE700" s="397"/>
      <c r="BF700" s="397"/>
      <c r="BG700" s="397"/>
      <c r="BH700" s="397"/>
    </row>
    <row r="701" spans="2:60" x14ac:dyDescent="0.35">
      <c r="B701" s="319"/>
      <c r="C701" s="147"/>
      <c r="D701" s="147"/>
      <c r="E701" s="320"/>
      <c r="F701" s="321"/>
      <c r="G701" s="149"/>
      <c r="H701" s="148"/>
      <c r="I701" s="148"/>
      <c r="J701" s="322"/>
      <c r="K701" s="324" t="str">
        <f>IFERROR(INDEX(Lookup!$G$3:$G$6,MATCH(J701,Lookup!$F$3:$F$6,0)),"")</f>
        <v/>
      </c>
      <c r="L701" s="323"/>
      <c r="M701" s="322"/>
      <c r="N701" s="846">
        <f t="shared" si="100"/>
        <v>0</v>
      </c>
      <c r="O701" s="325">
        <f t="shared" si="101"/>
        <v>0</v>
      </c>
      <c r="P701" s="847">
        <f>IF(I701&lt;INDEX(Lookup!$U$2:$U$10,MATCH($D$48,Lookup!$S$2:$S$10,0)),0,IF(U701="X",0,IFERROR(L701*50,0)))</f>
        <v>0</v>
      </c>
      <c r="Q701" s="326">
        <f>IF(I701&lt;INDEX(Lookup!$U$2:$U$10,MATCH($D$48,Lookup!$S$2:$S$10,0)),0,IF(U701="X",0,IFERROR(P701*K701,0)))</f>
        <v>0</v>
      </c>
      <c r="R701" s="326">
        <v>0</v>
      </c>
      <c r="S701" s="424">
        <v>0</v>
      </c>
      <c r="T701" s="322"/>
      <c r="U701" s="143"/>
      <c r="V701" s="397"/>
      <c r="W701" s="555"/>
      <c r="X701" s="576">
        <f t="shared" si="102"/>
        <v>0</v>
      </c>
      <c r="Y701" s="576">
        <f t="shared" si="103"/>
        <v>0</v>
      </c>
      <c r="Z701" s="576">
        <f t="shared" si="104"/>
        <v>0</v>
      </c>
      <c r="AA701" s="576">
        <f t="shared" si="105"/>
        <v>0</v>
      </c>
      <c r="AB701" s="553"/>
      <c r="AC701" s="553"/>
      <c r="AD701" s="553"/>
      <c r="AE701" s="553"/>
      <c r="AF701" s="553"/>
      <c r="AG701" s="553"/>
      <c r="AH701" s="553"/>
      <c r="AI701" s="397"/>
      <c r="AJ701" s="555"/>
      <c r="AK701" s="576">
        <f t="shared" si="106"/>
        <v>0</v>
      </c>
      <c r="AL701" s="576">
        <f t="shared" si="107"/>
        <v>0</v>
      </c>
      <c r="AM701" s="599"/>
      <c r="AN701" s="599"/>
      <c r="AO701" s="553"/>
      <c r="AP701" s="553"/>
      <c r="AQ701" s="553"/>
      <c r="AR701" s="553"/>
      <c r="AS701" s="397"/>
      <c r="AT701" s="397"/>
      <c r="AU701" s="397"/>
      <c r="AV701" s="397"/>
      <c r="AW701" s="397"/>
      <c r="AX701" s="397"/>
      <c r="AY701" s="397"/>
      <c r="AZ701" s="397"/>
      <c r="BA701" s="397"/>
      <c r="BB701" s="397"/>
      <c r="BC701" s="397"/>
      <c r="BD701" s="553"/>
      <c r="BE701" s="397"/>
      <c r="BF701" s="397"/>
      <c r="BG701" s="397"/>
      <c r="BH701" s="397"/>
    </row>
    <row r="702" spans="2:60" x14ac:dyDescent="0.35">
      <c r="B702" s="319"/>
      <c r="C702" s="147"/>
      <c r="D702" s="147"/>
      <c r="E702" s="320"/>
      <c r="F702" s="321"/>
      <c r="G702" s="149"/>
      <c r="H702" s="148"/>
      <c r="I702" s="148"/>
      <c r="J702" s="322"/>
      <c r="K702" s="324" t="str">
        <f>IFERROR(INDEX(Lookup!$G$3:$G$6,MATCH(J702,Lookup!$F$3:$F$6,0)),"")</f>
        <v/>
      </c>
      <c r="L702" s="323"/>
      <c r="M702" s="322"/>
      <c r="N702" s="846">
        <f t="shared" si="100"/>
        <v>0</v>
      </c>
      <c r="O702" s="325">
        <f t="shared" si="101"/>
        <v>0</v>
      </c>
      <c r="P702" s="847">
        <f>IF(I702&lt;INDEX(Lookup!$U$2:$U$10,MATCH($D$48,Lookup!$S$2:$S$10,0)),0,IF(U702="X",0,IFERROR(L702*50,0)))</f>
        <v>0</v>
      </c>
      <c r="Q702" s="326">
        <f>IF(I702&lt;INDEX(Lookup!$U$2:$U$10,MATCH($D$48,Lookup!$S$2:$S$10,0)),0,IF(U702="X",0,IFERROR(P702*K702,0)))</f>
        <v>0</v>
      </c>
      <c r="R702" s="326">
        <v>0</v>
      </c>
      <c r="S702" s="424">
        <v>0</v>
      </c>
      <c r="T702" s="322"/>
      <c r="U702" s="143"/>
      <c r="V702" s="397"/>
      <c r="W702" s="555"/>
      <c r="X702" s="576">
        <f t="shared" si="102"/>
        <v>0</v>
      </c>
      <c r="Y702" s="576">
        <f t="shared" si="103"/>
        <v>0</v>
      </c>
      <c r="Z702" s="576">
        <f t="shared" si="104"/>
        <v>0</v>
      </c>
      <c r="AA702" s="576">
        <f t="shared" si="105"/>
        <v>0</v>
      </c>
      <c r="AB702" s="553"/>
      <c r="AC702" s="553"/>
      <c r="AD702" s="553"/>
      <c r="AE702" s="553"/>
      <c r="AF702" s="553"/>
      <c r="AG702" s="553"/>
      <c r="AH702" s="553"/>
      <c r="AI702" s="397"/>
      <c r="AJ702" s="555"/>
      <c r="AK702" s="576">
        <f t="shared" si="106"/>
        <v>0</v>
      </c>
      <c r="AL702" s="576">
        <f t="shared" si="107"/>
        <v>0</v>
      </c>
      <c r="AM702" s="599"/>
      <c r="AN702" s="599"/>
      <c r="AO702" s="553"/>
      <c r="AP702" s="553"/>
      <c r="AQ702" s="553"/>
      <c r="AR702" s="553"/>
      <c r="AS702" s="397"/>
      <c r="AT702" s="397"/>
      <c r="AU702" s="397"/>
      <c r="AV702" s="397"/>
      <c r="AW702" s="397"/>
      <c r="AX702" s="397"/>
      <c r="AY702" s="397"/>
      <c r="AZ702" s="397"/>
      <c r="BA702" s="397"/>
      <c r="BB702" s="397"/>
      <c r="BC702" s="397"/>
      <c r="BD702" s="553"/>
      <c r="BE702" s="397"/>
      <c r="BF702" s="397"/>
      <c r="BG702" s="397"/>
      <c r="BH702" s="397"/>
    </row>
    <row r="703" spans="2:60" x14ac:dyDescent="0.35">
      <c r="B703" s="319"/>
      <c r="C703" s="147"/>
      <c r="D703" s="147"/>
      <c r="E703" s="320"/>
      <c r="F703" s="321"/>
      <c r="G703" s="149"/>
      <c r="H703" s="148"/>
      <c r="I703" s="148"/>
      <c r="J703" s="322"/>
      <c r="K703" s="324" t="str">
        <f>IFERROR(INDEX(Lookup!$G$3:$G$6,MATCH(J703,Lookup!$F$3:$F$6,0)),"")</f>
        <v/>
      </c>
      <c r="L703" s="323"/>
      <c r="M703" s="322"/>
      <c r="N703" s="846">
        <f t="shared" si="100"/>
        <v>0</v>
      </c>
      <c r="O703" s="325">
        <f t="shared" si="101"/>
        <v>0</v>
      </c>
      <c r="P703" s="847">
        <f>IF(I703&lt;INDEX(Lookup!$U$2:$U$10,MATCH($D$48,Lookup!$S$2:$S$10,0)),0,IF(U703="X",0,IFERROR(L703*50,0)))</f>
        <v>0</v>
      </c>
      <c r="Q703" s="326">
        <f>IF(I703&lt;INDEX(Lookup!$U$2:$U$10,MATCH($D$48,Lookup!$S$2:$S$10,0)),0,IF(U703="X",0,IFERROR(P703*K703,0)))</f>
        <v>0</v>
      </c>
      <c r="R703" s="326">
        <v>0</v>
      </c>
      <c r="S703" s="424">
        <v>0</v>
      </c>
      <c r="T703" s="322"/>
      <c r="U703" s="143"/>
      <c r="V703" s="397"/>
      <c r="W703" s="555"/>
      <c r="X703" s="576">
        <f t="shared" si="102"/>
        <v>0</v>
      </c>
      <c r="Y703" s="576">
        <f t="shared" si="103"/>
        <v>0</v>
      </c>
      <c r="Z703" s="576">
        <f t="shared" si="104"/>
        <v>0</v>
      </c>
      <c r="AA703" s="576">
        <f t="shared" si="105"/>
        <v>0</v>
      </c>
      <c r="AB703" s="553"/>
      <c r="AC703" s="553"/>
      <c r="AD703" s="553"/>
      <c r="AE703" s="553"/>
      <c r="AF703" s="553"/>
      <c r="AG703" s="553"/>
      <c r="AH703" s="553"/>
      <c r="AI703" s="397"/>
      <c r="AJ703" s="555"/>
      <c r="AK703" s="576">
        <f t="shared" si="106"/>
        <v>0</v>
      </c>
      <c r="AL703" s="576">
        <f t="shared" si="107"/>
        <v>0</v>
      </c>
      <c r="AM703" s="599"/>
      <c r="AN703" s="599"/>
      <c r="AO703" s="553"/>
      <c r="AP703" s="553"/>
      <c r="AQ703" s="553"/>
      <c r="AR703" s="553"/>
      <c r="AS703" s="397"/>
      <c r="AT703" s="397"/>
      <c r="AU703" s="397"/>
      <c r="AV703" s="397"/>
      <c r="AW703" s="397"/>
      <c r="AX703" s="397"/>
      <c r="AY703" s="397"/>
      <c r="AZ703" s="397"/>
      <c r="BA703" s="397"/>
      <c r="BB703" s="397"/>
      <c r="BC703" s="397"/>
      <c r="BD703" s="553"/>
      <c r="BE703" s="397"/>
      <c r="BF703" s="397"/>
      <c r="BG703" s="397"/>
      <c r="BH703" s="397"/>
    </row>
    <row r="704" spans="2:60" x14ac:dyDescent="0.35">
      <c r="B704" s="319"/>
      <c r="C704" s="147"/>
      <c r="D704" s="147"/>
      <c r="E704" s="320"/>
      <c r="F704" s="321"/>
      <c r="G704" s="149"/>
      <c r="H704" s="148"/>
      <c r="I704" s="148"/>
      <c r="J704" s="322"/>
      <c r="K704" s="324" t="str">
        <f>IFERROR(INDEX(Lookup!$G$3:$G$6,MATCH(J704,Lookup!$F$3:$F$6,0)),"")</f>
        <v/>
      </c>
      <c r="L704" s="323"/>
      <c r="M704" s="322"/>
      <c r="N704" s="846">
        <f t="shared" si="100"/>
        <v>0</v>
      </c>
      <c r="O704" s="325">
        <f t="shared" si="101"/>
        <v>0</v>
      </c>
      <c r="P704" s="847">
        <f>IF(I704&lt;INDEX(Lookup!$U$2:$U$10,MATCH($D$48,Lookup!$S$2:$S$10,0)),0,IF(U704="X",0,IFERROR(L704*50,0)))</f>
        <v>0</v>
      </c>
      <c r="Q704" s="326">
        <f>IF(I704&lt;INDEX(Lookup!$U$2:$U$10,MATCH($D$48,Lookup!$S$2:$S$10,0)),0,IF(U704="X",0,IFERROR(P704*K704,0)))</f>
        <v>0</v>
      </c>
      <c r="R704" s="326">
        <v>0</v>
      </c>
      <c r="S704" s="424">
        <v>0</v>
      </c>
      <c r="T704" s="322"/>
      <c r="U704" s="143"/>
      <c r="V704" s="397"/>
      <c r="W704" s="555"/>
      <c r="X704" s="576">
        <f t="shared" si="102"/>
        <v>0</v>
      </c>
      <c r="Y704" s="576">
        <f t="shared" si="103"/>
        <v>0</v>
      </c>
      <c r="Z704" s="576">
        <f t="shared" si="104"/>
        <v>0</v>
      </c>
      <c r="AA704" s="576">
        <f t="shared" si="105"/>
        <v>0</v>
      </c>
      <c r="AB704" s="553"/>
      <c r="AC704" s="553"/>
      <c r="AD704" s="553"/>
      <c r="AE704" s="553"/>
      <c r="AF704" s="553"/>
      <c r="AG704" s="553"/>
      <c r="AH704" s="553"/>
      <c r="AI704" s="397"/>
      <c r="AJ704" s="555"/>
      <c r="AK704" s="576">
        <f t="shared" si="106"/>
        <v>0</v>
      </c>
      <c r="AL704" s="576">
        <f t="shared" si="107"/>
        <v>0</v>
      </c>
      <c r="AM704" s="599"/>
      <c r="AN704" s="599"/>
      <c r="AO704" s="553"/>
      <c r="AP704" s="553"/>
      <c r="AQ704" s="553"/>
      <c r="AR704" s="553"/>
      <c r="AS704" s="397"/>
      <c r="AT704" s="397"/>
      <c r="AU704" s="397"/>
      <c r="AV704" s="397"/>
      <c r="AW704" s="397"/>
      <c r="AX704" s="397"/>
      <c r="AY704" s="397"/>
      <c r="AZ704" s="397"/>
      <c r="BA704" s="397"/>
      <c r="BB704" s="397"/>
      <c r="BC704" s="397"/>
      <c r="BD704" s="553"/>
      <c r="BE704" s="397"/>
      <c r="BF704" s="397"/>
      <c r="BG704" s="397"/>
      <c r="BH704" s="397"/>
    </row>
    <row r="705" spans="2:60" x14ac:dyDescent="0.35">
      <c r="B705" s="319"/>
      <c r="C705" s="147"/>
      <c r="D705" s="147"/>
      <c r="E705" s="320"/>
      <c r="F705" s="321"/>
      <c r="G705" s="149"/>
      <c r="H705" s="148"/>
      <c r="I705" s="148"/>
      <c r="J705" s="322"/>
      <c r="K705" s="324" t="str">
        <f>IFERROR(INDEX(Lookup!$G$3:$G$6,MATCH(J705,Lookup!$F$3:$F$6,0)),"")</f>
        <v/>
      </c>
      <c r="L705" s="323"/>
      <c r="M705" s="322"/>
      <c r="N705" s="846">
        <f t="shared" si="100"/>
        <v>0</v>
      </c>
      <c r="O705" s="325">
        <f t="shared" si="101"/>
        <v>0</v>
      </c>
      <c r="P705" s="847">
        <f>IF(I705&lt;INDEX(Lookup!$U$2:$U$10,MATCH($D$48,Lookup!$S$2:$S$10,0)),0,IF(U705="X",0,IFERROR(L705*50,0)))</f>
        <v>0</v>
      </c>
      <c r="Q705" s="326">
        <f>IF(I705&lt;INDEX(Lookup!$U$2:$U$10,MATCH($D$48,Lookup!$S$2:$S$10,0)),0,IF(U705="X",0,IFERROR(P705*K705,0)))</f>
        <v>0</v>
      </c>
      <c r="R705" s="326">
        <v>0</v>
      </c>
      <c r="S705" s="424">
        <v>0</v>
      </c>
      <c r="T705" s="322"/>
      <c r="U705" s="143"/>
      <c r="V705" s="397"/>
      <c r="W705" s="555"/>
      <c r="X705" s="576">
        <f t="shared" si="102"/>
        <v>0</v>
      </c>
      <c r="Y705" s="576">
        <f t="shared" si="103"/>
        <v>0</v>
      </c>
      <c r="Z705" s="576">
        <f t="shared" si="104"/>
        <v>0</v>
      </c>
      <c r="AA705" s="576">
        <f t="shared" si="105"/>
        <v>0</v>
      </c>
      <c r="AB705" s="553"/>
      <c r="AC705" s="553"/>
      <c r="AD705" s="553"/>
      <c r="AE705" s="553"/>
      <c r="AF705" s="553"/>
      <c r="AG705" s="553"/>
      <c r="AH705" s="553"/>
      <c r="AI705" s="397"/>
      <c r="AJ705" s="555"/>
      <c r="AK705" s="576">
        <f t="shared" si="106"/>
        <v>0</v>
      </c>
      <c r="AL705" s="576">
        <f t="shared" si="107"/>
        <v>0</v>
      </c>
      <c r="AM705" s="599"/>
      <c r="AN705" s="599"/>
      <c r="AO705" s="553"/>
      <c r="AP705" s="553"/>
      <c r="AQ705" s="553"/>
      <c r="AR705" s="553"/>
      <c r="AS705" s="397"/>
      <c r="AT705" s="397"/>
      <c r="AU705" s="397"/>
      <c r="AV705" s="397"/>
      <c r="AW705" s="397"/>
      <c r="AX705" s="397"/>
      <c r="AY705" s="397"/>
      <c r="AZ705" s="397"/>
      <c r="BA705" s="397"/>
      <c r="BB705" s="397"/>
      <c r="BC705" s="397"/>
      <c r="BD705" s="553"/>
      <c r="BE705" s="397"/>
      <c r="BF705" s="397"/>
      <c r="BG705" s="397"/>
      <c r="BH705" s="397"/>
    </row>
    <row r="706" spans="2:60" x14ac:dyDescent="0.35">
      <c r="B706" s="319"/>
      <c r="C706" s="147"/>
      <c r="D706" s="147"/>
      <c r="E706" s="320"/>
      <c r="F706" s="321"/>
      <c r="G706" s="149"/>
      <c r="H706" s="148"/>
      <c r="I706" s="148"/>
      <c r="J706" s="322"/>
      <c r="K706" s="324" t="str">
        <f>IFERROR(INDEX(Lookup!$G$3:$G$6,MATCH(J706,Lookup!$F$3:$F$6,0)),"")</f>
        <v/>
      </c>
      <c r="L706" s="323"/>
      <c r="M706" s="322"/>
      <c r="N706" s="846">
        <f t="shared" si="100"/>
        <v>0</v>
      </c>
      <c r="O706" s="325">
        <f t="shared" si="101"/>
        <v>0</v>
      </c>
      <c r="P706" s="847">
        <f>IF(I706&lt;INDEX(Lookup!$U$2:$U$10,MATCH($D$48,Lookup!$S$2:$S$10,0)),0,IF(U706="X",0,IFERROR(L706*50,0)))</f>
        <v>0</v>
      </c>
      <c r="Q706" s="326">
        <f>IF(I706&lt;INDEX(Lookup!$U$2:$U$10,MATCH($D$48,Lookup!$S$2:$S$10,0)),0,IF(U706="X",0,IFERROR(P706*K706,0)))</f>
        <v>0</v>
      </c>
      <c r="R706" s="326">
        <v>0</v>
      </c>
      <c r="S706" s="424">
        <v>0</v>
      </c>
      <c r="T706" s="322"/>
      <c r="U706" s="143"/>
      <c r="V706" s="397"/>
      <c r="W706" s="555"/>
      <c r="X706" s="576">
        <f t="shared" si="102"/>
        <v>0</v>
      </c>
      <c r="Y706" s="576">
        <f t="shared" si="103"/>
        <v>0</v>
      </c>
      <c r="Z706" s="576">
        <f t="shared" si="104"/>
        <v>0</v>
      </c>
      <c r="AA706" s="576">
        <f t="shared" si="105"/>
        <v>0</v>
      </c>
      <c r="AB706" s="553"/>
      <c r="AC706" s="553"/>
      <c r="AD706" s="553"/>
      <c r="AE706" s="553"/>
      <c r="AF706" s="553"/>
      <c r="AG706" s="553"/>
      <c r="AH706" s="553"/>
      <c r="AI706" s="397"/>
      <c r="AJ706" s="555"/>
      <c r="AK706" s="576">
        <f t="shared" si="106"/>
        <v>0</v>
      </c>
      <c r="AL706" s="576">
        <f t="shared" si="107"/>
        <v>0</v>
      </c>
      <c r="AM706" s="599"/>
      <c r="AN706" s="599"/>
      <c r="AO706" s="553"/>
      <c r="AP706" s="553"/>
      <c r="AQ706" s="553"/>
      <c r="AR706" s="553"/>
      <c r="AS706" s="397"/>
      <c r="AT706" s="397"/>
      <c r="AU706" s="397"/>
      <c r="AV706" s="397"/>
      <c r="AW706" s="397"/>
      <c r="AX706" s="397"/>
      <c r="AY706" s="397"/>
      <c r="AZ706" s="397"/>
      <c r="BA706" s="397"/>
      <c r="BB706" s="397"/>
      <c r="BC706" s="397"/>
      <c r="BD706" s="553"/>
      <c r="BE706" s="397"/>
      <c r="BF706" s="397"/>
      <c r="BG706" s="397"/>
      <c r="BH706" s="397"/>
    </row>
    <row r="707" spans="2:60" x14ac:dyDescent="0.35">
      <c r="B707" s="319"/>
      <c r="C707" s="147"/>
      <c r="D707" s="147"/>
      <c r="E707" s="320"/>
      <c r="F707" s="321"/>
      <c r="G707" s="149"/>
      <c r="H707" s="148"/>
      <c r="I707" s="148"/>
      <c r="J707" s="322"/>
      <c r="K707" s="324" t="str">
        <f>IFERROR(INDEX(Lookup!$G$3:$G$6,MATCH(J707,Lookup!$F$3:$F$6,0)),"")</f>
        <v/>
      </c>
      <c r="L707" s="323"/>
      <c r="M707" s="322"/>
      <c r="N707" s="846">
        <f t="shared" si="100"/>
        <v>0</v>
      </c>
      <c r="O707" s="325">
        <f t="shared" si="101"/>
        <v>0</v>
      </c>
      <c r="P707" s="847">
        <f>IF(I707&lt;INDEX(Lookup!$U$2:$U$10,MATCH($D$48,Lookup!$S$2:$S$10,0)),0,IF(U707="X",0,IFERROR(L707*50,0)))</f>
        <v>0</v>
      </c>
      <c r="Q707" s="326">
        <f>IF(I707&lt;INDEX(Lookup!$U$2:$U$10,MATCH($D$48,Lookup!$S$2:$S$10,0)),0,IF(U707="X",0,IFERROR(P707*K707,0)))</f>
        <v>0</v>
      </c>
      <c r="R707" s="326">
        <v>0</v>
      </c>
      <c r="S707" s="424">
        <v>0</v>
      </c>
      <c r="T707" s="322"/>
      <c r="U707" s="143"/>
      <c r="V707" s="397"/>
      <c r="W707" s="555"/>
      <c r="X707" s="576">
        <f t="shared" si="102"/>
        <v>0</v>
      </c>
      <c r="Y707" s="576">
        <f t="shared" si="103"/>
        <v>0</v>
      </c>
      <c r="Z707" s="576">
        <f t="shared" si="104"/>
        <v>0</v>
      </c>
      <c r="AA707" s="576">
        <f t="shared" si="105"/>
        <v>0</v>
      </c>
      <c r="AB707" s="553"/>
      <c r="AC707" s="553"/>
      <c r="AD707" s="553"/>
      <c r="AE707" s="553"/>
      <c r="AF707" s="553"/>
      <c r="AG707" s="553"/>
      <c r="AH707" s="553"/>
      <c r="AI707" s="397"/>
      <c r="AJ707" s="555"/>
      <c r="AK707" s="576">
        <f t="shared" si="106"/>
        <v>0</v>
      </c>
      <c r="AL707" s="576">
        <f t="shared" si="107"/>
        <v>0</v>
      </c>
      <c r="AM707" s="599"/>
      <c r="AN707" s="599"/>
      <c r="AO707" s="553"/>
      <c r="AP707" s="553"/>
      <c r="AQ707" s="553"/>
      <c r="AR707" s="553"/>
      <c r="AS707" s="397"/>
      <c r="AT707" s="397"/>
      <c r="AU707" s="397"/>
      <c r="AV707" s="397"/>
      <c r="AW707" s="397"/>
      <c r="AX707" s="397"/>
      <c r="AY707" s="397"/>
      <c r="AZ707" s="397"/>
      <c r="BA707" s="397"/>
      <c r="BB707" s="397"/>
      <c r="BC707" s="397"/>
      <c r="BD707" s="553"/>
      <c r="BE707" s="397"/>
      <c r="BF707" s="397"/>
      <c r="BG707" s="397"/>
      <c r="BH707" s="397"/>
    </row>
    <row r="708" spans="2:60" x14ac:dyDescent="0.35">
      <c r="B708" s="319"/>
      <c r="C708" s="147"/>
      <c r="D708" s="147"/>
      <c r="E708" s="320"/>
      <c r="F708" s="321"/>
      <c r="G708" s="149"/>
      <c r="H708" s="148"/>
      <c r="I708" s="148"/>
      <c r="J708" s="322"/>
      <c r="K708" s="324" t="str">
        <f>IFERROR(INDEX(Lookup!$G$3:$G$6,MATCH(J708,Lookup!$F$3:$F$6,0)),"")</f>
        <v/>
      </c>
      <c r="L708" s="323"/>
      <c r="M708" s="322"/>
      <c r="N708" s="846">
        <f t="shared" si="100"/>
        <v>0</v>
      </c>
      <c r="O708" s="325">
        <f t="shared" si="101"/>
        <v>0</v>
      </c>
      <c r="P708" s="847">
        <f>IF(I708&lt;INDEX(Lookup!$U$2:$U$10,MATCH($D$48,Lookup!$S$2:$S$10,0)),0,IF(U708="X",0,IFERROR(L708*50,0)))</f>
        <v>0</v>
      </c>
      <c r="Q708" s="326">
        <f>IF(I708&lt;INDEX(Lookup!$U$2:$U$10,MATCH($D$48,Lookup!$S$2:$S$10,0)),0,IF(U708="X",0,IFERROR(P708*K708,0)))</f>
        <v>0</v>
      </c>
      <c r="R708" s="326">
        <v>0</v>
      </c>
      <c r="S708" s="424">
        <v>0</v>
      </c>
      <c r="T708" s="322"/>
      <c r="U708" s="143"/>
      <c r="V708" s="397"/>
      <c r="W708" s="555"/>
      <c r="X708" s="576">
        <f t="shared" si="102"/>
        <v>0</v>
      </c>
      <c r="Y708" s="576">
        <f t="shared" si="103"/>
        <v>0</v>
      </c>
      <c r="Z708" s="576">
        <f t="shared" si="104"/>
        <v>0</v>
      </c>
      <c r="AA708" s="576">
        <f t="shared" si="105"/>
        <v>0</v>
      </c>
      <c r="AB708" s="553"/>
      <c r="AC708" s="553"/>
      <c r="AD708" s="553"/>
      <c r="AE708" s="553"/>
      <c r="AF708" s="553"/>
      <c r="AG708" s="553"/>
      <c r="AH708" s="553"/>
      <c r="AI708" s="397"/>
      <c r="AJ708" s="555"/>
      <c r="AK708" s="576">
        <f t="shared" si="106"/>
        <v>0</v>
      </c>
      <c r="AL708" s="576">
        <f t="shared" si="107"/>
        <v>0</v>
      </c>
      <c r="AM708" s="599"/>
      <c r="AN708" s="599"/>
      <c r="AO708" s="553"/>
      <c r="AP708" s="553"/>
      <c r="AQ708" s="553"/>
      <c r="AR708" s="553"/>
      <c r="AS708" s="397"/>
      <c r="AT708" s="397"/>
      <c r="AU708" s="397"/>
      <c r="AV708" s="397"/>
      <c r="AW708" s="397"/>
      <c r="AX708" s="397"/>
      <c r="AY708" s="397"/>
      <c r="AZ708" s="397"/>
      <c r="BA708" s="397"/>
      <c r="BB708" s="397"/>
      <c r="BC708" s="397"/>
      <c r="BD708" s="553"/>
      <c r="BE708" s="397"/>
      <c r="BF708" s="397"/>
      <c r="BG708" s="397"/>
      <c r="BH708" s="397"/>
    </row>
    <row r="709" spans="2:60" x14ac:dyDescent="0.35">
      <c r="B709" s="319"/>
      <c r="C709" s="147"/>
      <c r="D709" s="147"/>
      <c r="E709" s="320"/>
      <c r="F709" s="321"/>
      <c r="G709" s="149"/>
      <c r="H709" s="148"/>
      <c r="I709" s="148"/>
      <c r="J709" s="322"/>
      <c r="K709" s="324" t="str">
        <f>IFERROR(INDEX(Lookup!$G$3:$G$6,MATCH(J709,Lookup!$F$3:$F$6,0)),"")</f>
        <v/>
      </c>
      <c r="L709" s="323"/>
      <c r="M709" s="322"/>
      <c r="N709" s="846">
        <f t="shared" si="100"/>
        <v>0</v>
      </c>
      <c r="O709" s="325">
        <f t="shared" si="101"/>
        <v>0</v>
      </c>
      <c r="P709" s="847">
        <f>IF(I709&lt;INDEX(Lookup!$U$2:$U$10,MATCH($D$48,Lookup!$S$2:$S$10,0)),0,IF(U709="X",0,IFERROR(L709*50,0)))</f>
        <v>0</v>
      </c>
      <c r="Q709" s="326">
        <f>IF(I709&lt;INDEX(Lookup!$U$2:$U$10,MATCH($D$48,Lookup!$S$2:$S$10,0)),0,IF(U709="X",0,IFERROR(P709*K709,0)))</f>
        <v>0</v>
      </c>
      <c r="R709" s="326">
        <v>0</v>
      </c>
      <c r="S709" s="424">
        <v>0</v>
      </c>
      <c r="T709" s="322"/>
      <c r="U709" s="143"/>
      <c r="V709" s="397"/>
      <c r="W709" s="555"/>
      <c r="X709" s="576">
        <f t="shared" si="102"/>
        <v>0</v>
      </c>
      <c r="Y709" s="576">
        <f t="shared" si="103"/>
        <v>0</v>
      </c>
      <c r="Z709" s="576">
        <f t="shared" si="104"/>
        <v>0</v>
      </c>
      <c r="AA709" s="576">
        <f t="shared" si="105"/>
        <v>0</v>
      </c>
      <c r="AB709" s="553"/>
      <c r="AC709" s="553"/>
      <c r="AD709" s="553"/>
      <c r="AE709" s="553"/>
      <c r="AF709" s="553"/>
      <c r="AG709" s="553"/>
      <c r="AH709" s="553"/>
      <c r="AI709" s="397"/>
      <c r="AJ709" s="555"/>
      <c r="AK709" s="576">
        <f t="shared" si="106"/>
        <v>0</v>
      </c>
      <c r="AL709" s="576">
        <f t="shared" si="107"/>
        <v>0</v>
      </c>
      <c r="AM709" s="599"/>
      <c r="AN709" s="599"/>
      <c r="AO709" s="553"/>
      <c r="AP709" s="553"/>
      <c r="AQ709" s="553"/>
      <c r="AR709" s="553"/>
      <c r="AS709" s="397"/>
      <c r="AT709" s="397"/>
      <c r="AU709" s="397"/>
      <c r="AV709" s="397"/>
      <c r="AW709" s="397"/>
      <c r="AX709" s="397"/>
      <c r="AY709" s="397"/>
      <c r="AZ709" s="397"/>
      <c r="BA709" s="397"/>
      <c r="BB709" s="397"/>
      <c r="BC709" s="397"/>
      <c r="BD709" s="553"/>
      <c r="BE709" s="397"/>
      <c r="BF709" s="397"/>
      <c r="BG709" s="397"/>
      <c r="BH709" s="397"/>
    </row>
    <row r="710" spans="2:60" x14ac:dyDescent="0.35">
      <c r="B710" s="319"/>
      <c r="C710" s="147"/>
      <c r="D710" s="147"/>
      <c r="E710" s="320"/>
      <c r="F710" s="321"/>
      <c r="G710" s="149"/>
      <c r="H710" s="148"/>
      <c r="I710" s="148"/>
      <c r="J710" s="322"/>
      <c r="K710" s="324" t="str">
        <f>IFERROR(INDEX(Lookup!$G$3:$G$6,MATCH(J710,Lookup!$F$3:$F$6,0)),"")</f>
        <v/>
      </c>
      <c r="L710" s="323"/>
      <c r="M710" s="322"/>
      <c r="N710" s="846">
        <f t="shared" si="100"/>
        <v>0</v>
      </c>
      <c r="O710" s="325">
        <f t="shared" si="101"/>
        <v>0</v>
      </c>
      <c r="P710" s="847">
        <f>IF(I710&lt;INDEX(Lookup!$U$2:$U$10,MATCH($D$48,Lookup!$S$2:$S$10,0)),0,IF(U710="X",0,IFERROR(L710*50,0)))</f>
        <v>0</v>
      </c>
      <c r="Q710" s="326">
        <f>IF(I710&lt;INDEX(Lookup!$U$2:$U$10,MATCH($D$48,Lookup!$S$2:$S$10,0)),0,IF(U710="X",0,IFERROR(P710*K710,0)))</f>
        <v>0</v>
      </c>
      <c r="R710" s="326">
        <v>0</v>
      </c>
      <c r="S710" s="424">
        <v>0</v>
      </c>
      <c r="T710" s="322"/>
      <c r="U710" s="143"/>
      <c r="V710" s="397"/>
      <c r="W710" s="555"/>
      <c r="X710" s="576">
        <f t="shared" si="102"/>
        <v>0</v>
      </c>
      <c r="Y710" s="576">
        <f t="shared" si="103"/>
        <v>0</v>
      </c>
      <c r="Z710" s="576">
        <f t="shared" si="104"/>
        <v>0</v>
      </c>
      <c r="AA710" s="576">
        <f t="shared" si="105"/>
        <v>0</v>
      </c>
      <c r="AB710" s="553"/>
      <c r="AC710" s="553"/>
      <c r="AD710" s="553"/>
      <c r="AE710" s="553"/>
      <c r="AF710" s="553"/>
      <c r="AG710" s="553"/>
      <c r="AH710" s="553"/>
      <c r="AI710" s="397"/>
      <c r="AJ710" s="555"/>
      <c r="AK710" s="576">
        <f t="shared" si="106"/>
        <v>0</v>
      </c>
      <c r="AL710" s="576">
        <f t="shared" si="107"/>
        <v>0</v>
      </c>
      <c r="AM710" s="599"/>
      <c r="AN710" s="599"/>
      <c r="AO710" s="553"/>
      <c r="AP710" s="553"/>
      <c r="AQ710" s="553"/>
      <c r="AR710" s="553"/>
      <c r="AS710" s="397"/>
      <c r="AT710" s="397"/>
      <c r="AU710" s="397"/>
      <c r="AV710" s="397"/>
      <c r="AW710" s="397"/>
      <c r="AX710" s="397"/>
      <c r="AY710" s="397"/>
      <c r="AZ710" s="397"/>
      <c r="BA710" s="397"/>
      <c r="BB710" s="397"/>
      <c r="BC710" s="397"/>
      <c r="BD710" s="553"/>
      <c r="BE710" s="397"/>
      <c r="BF710" s="397"/>
      <c r="BG710" s="397"/>
      <c r="BH710" s="397"/>
    </row>
    <row r="711" spans="2:60" x14ac:dyDescent="0.35">
      <c r="B711" s="319"/>
      <c r="C711" s="147"/>
      <c r="D711" s="147"/>
      <c r="E711" s="320"/>
      <c r="F711" s="321"/>
      <c r="G711" s="149"/>
      <c r="H711" s="148"/>
      <c r="I711" s="148"/>
      <c r="J711" s="322"/>
      <c r="K711" s="324" t="str">
        <f>IFERROR(INDEX(Lookup!$G$3:$G$6,MATCH(J711,Lookup!$F$3:$F$6,0)),"")</f>
        <v/>
      </c>
      <c r="L711" s="323"/>
      <c r="M711" s="322"/>
      <c r="N711" s="846">
        <f t="shared" si="100"/>
        <v>0</v>
      </c>
      <c r="O711" s="325">
        <f t="shared" si="101"/>
        <v>0</v>
      </c>
      <c r="P711" s="847">
        <f>IF(I711&lt;INDEX(Lookup!$U$2:$U$10,MATCH($D$48,Lookup!$S$2:$S$10,0)),0,IF(U711="X",0,IFERROR(L711*50,0)))</f>
        <v>0</v>
      </c>
      <c r="Q711" s="326">
        <f>IF(I711&lt;INDEX(Lookup!$U$2:$U$10,MATCH($D$48,Lookup!$S$2:$S$10,0)),0,IF(U711="X",0,IFERROR(P711*K711,0)))</f>
        <v>0</v>
      </c>
      <c r="R711" s="326">
        <v>0</v>
      </c>
      <c r="S711" s="424">
        <v>0</v>
      </c>
      <c r="T711" s="322"/>
      <c r="U711" s="143"/>
      <c r="V711" s="397"/>
      <c r="W711" s="555"/>
      <c r="X711" s="576">
        <f t="shared" si="102"/>
        <v>0</v>
      </c>
      <c r="Y711" s="576">
        <f t="shared" si="103"/>
        <v>0</v>
      </c>
      <c r="Z711" s="576">
        <f t="shared" si="104"/>
        <v>0</v>
      </c>
      <c r="AA711" s="576">
        <f t="shared" si="105"/>
        <v>0</v>
      </c>
      <c r="AB711" s="553"/>
      <c r="AC711" s="553"/>
      <c r="AD711" s="553"/>
      <c r="AE711" s="553"/>
      <c r="AF711" s="553"/>
      <c r="AG711" s="553"/>
      <c r="AH711" s="553"/>
      <c r="AI711" s="397"/>
      <c r="AJ711" s="555"/>
      <c r="AK711" s="576">
        <f t="shared" si="106"/>
        <v>0</v>
      </c>
      <c r="AL711" s="576">
        <f t="shared" si="107"/>
        <v>0</v>
      </c>
      <c r="AM711" s="599"/>
      <c r="AN711" s="599"/>
      <c r="AO711" s="553"/>
      <c r="AP711" s="553"/>
      <c r="AQ711" s="553"/>
      <c r="AR711" s="553"/>
      <c r="AS711" s="397"/>
      <c r="AT711" s="397"/>
      <c r="AU711" s="397"/>
      <c r="AV711" s="397"/>
      <c r="AW711" s="397"/>
      <c r="AX711" s="397"/>
      <c r="AY711" s="397"/>
      <c r="AZ711" s="397"/>
      <c r="BA711" s="397"/>
      <c r="BB711" s="397"/>
      <c r="BC711" s="397"/>
      <c r="BD711" s="553"/>
      <c r="BE711" s="397"/>
      <c r="BF711" s="397"/>
      <c r="BG711" s="397"/>
      <c r="BH711" s="397"/>
    </row>
    <row r="712" spans="2:60" x14ac:dyDescent="0.35">
      <c r="B712" s="319"/>
      <c r="C712" s="147"/>
      <c r="D712" s="147"/>
      <c r="E712" s="320"/>
      <c r="F712" s="321"/>
      <c r="G712" s="149"/>
      <c r="H712" s="148"/>
      <c r="I712" s="148"/>
      <c r="J712" s="322"/>
      <c r="K712" s="324" t="str">
        <f>IFERROR(INDEX(Lookup!$G$3:$G$6,MATCH(J712,Lookup!$F$3:$F$6,0)),"")</f>
        <v/>
      </c>
      <c r="L712" s="323"/>
      <c r="M712" s="322"/>
      <c r="N712" s="846">
        <f t="shared" si="100"/>
        <v>0</v>
      </c>
      <c r="O712" s="325">
        <f t="shared" si="101"/>
        <v>0</v>
      </c>
      <c r="P712" s="847">
        <f>IF(I712&lt;INDEX(Lookup!$U$2:$U$10,MATCH($D$48,Lookup!$S$2:$S$10,0)),0,IF(U712="X",0,IFERROR(L712*50,0)))</f>
        <v>0</v>
      </c>
      <c r="Q712" s="326">
        <f>IF(I712&lt;INDEX(Lookup!$U$2:$U$10,MATCH($D$48,Lookup!$S$2:$S$10,0)),0,IF(U712="X",0,IFERROR(P712*K712,0)))</f>
        <v>0</v>
      </c>
      <c r="R712" s="326">
        <v>0</v>
      </c>
      <c r="S712" s="424">
        <v>0</v>
      </c>
      <c r="T712" s="322"/>
      <c r="U712" s="143"/>
      <c r="V712" s="397"/>
      <c r="W712" s="555"/>
      <c r="X712" s="576">
        <f t="shared" si="102"/>
        <v>0</v>
      </c>
      <c r="Y712" s="576">
        <f t="shared" si="103"/>
        <v>0</v>
      </c>
      <c r="Z712" s="576">
        <f t="shared" si="104"/>
        <v>0</v>
      </c>
      <c r="AA712" s="576">
        <f t="shared" si="105"/>
        <v>0</v>
      </c>
      <c r="AB712" s="553"/>
      <c r="AC712" s="553"/>
      <c r="AD712" s="553"/>
      <c r="AE712" s="553"/>
      <c r="AF712" s="553"/>
      <c r="AG712" s="553"/>
      <c r="AH712" s="553"/>
      <c r="AI712" s="397"/>
      <c r="AJ712" s="555"/>
      <c r="AK712" s="576">
        <f t="shared" si="106"/>
        <v>0</v>
      </c>
      <c r="AL712" s="576">
        <f t="shared" si="107"/>
        <v>0</v>
      </c>
      <c r="AM712" s="599"/>
      <c r="AN712" s="599"/>
      <c r="AO712" s="553"/>
      <c r="AP712" s="553"/>
      <c r="AQ712" s="553"/>
      <c r="AR712" s="553"/>
      <c r="AS712" s="397"/>
      <c r="AT712" s="397"/>
      <c r="AU712" s="397"/>
      <c r="AV712" s="397"/>
      <c r="AW712" s="397"/>
      <c r="AX712" s="397"/>
      <c r="AY712" s="397"/>
      <c r="AZ712" s="397"/>
      <c r="BA712" s="397"/>
      <c r="BB712" s="397"/>
      <c r="BC712" s="397"/>
      <c r="BD712" s="553"/>
      <c r="BE712" s="397"/>
      <c r="BF712" s="397"/>
      <c r="BG712" s="397"/>
      <c r="BH712" s="397"/>
    </row>
    <row r="713" spans="2:60" x14ac:dyDescent="0.35">
      <c r="B713" s="319"/>
      <c r="C713" s="147"/>
      <c r="D713" s="147"/>
      <c r="E713" s="320"/>
      <c r="F713" s="321"/>
      <c r="G713" s="149"/>
      <c r="H713" s="148"/>
      <c r="I713" s="148"/>
      <c r="J713" s="322"/>
      <c r="K713" s="324" t="str">
        <f>IFERROR(INDEX(Lookup!$G$3:$G$6,MATCH(J713,Lookup!$F$3:$F$6,0)),"")</f>
        <v/>
      </c>
      <c r="L713" s="323"/>
      <c r="M713" s="322"/>
      <c r="N713" s="846">
        <f t="shared" si="100"/>
        <v>0</v>
      </c>
      <c r="O713" s="325">
        <f t="shared" si="101"/>
        <v>0</v>
      </c>
      <c r="P713" s="847">
        <f>IF(I713&lt;INDEX(Lookup!$U$2:$U$10,MATCH($D$48,Lookup!$S$2:$S$10,0)),0,IF(U713="X",0,IFERROR(L713*50,0)))</f>
        <v>0</v>
      </c>
      <c r="Q713" s="326">
        <f>IF(I713&lt;INDEX(Lookup!$U$2:$U$10,MATCH($D$48,Lookup!$S$2:$S$10,0)),0,IF(U713="X",0,IFERROR(P713*K713,0)))</f>
        <v>0</v>
      </c>
      <c r="R713" s="326">
        <v>0</v>
      </c>
      <c r="S713" s="424">
        <v>0</v>
      </c>
      <c r="T713" s="322"/>
      <c r="U713" s="143"/>
      <c r="V713" s="397"/>
      <c r="W713" s="555"/>
      <c r="X713" s="576">
        <f t="shared" si="102"/>
        <v>0</v>
      </c>
      <c r="Y713" s="576">
        <f t="shared" si="103"/>
        <v>0</v>
      </c>
      <c r="Z713" s="576">
        <f t="shared" si="104"/>
        <v>0</v>
      </c>
      <c r="AA713" s="576">
        <f t="shared" si="105"/>
        <v>0</v>
      </c>
      <c r="AB713" s="553"/>
      <c r="AC713" s="553"/>
      <c r="AD713" s="553"/>
      <c r="AE713" s="553"/>
      <c r="AF713" s="553"/>
      <c r="AG713" s="553"/>
      <c r="AH713" s="553"/>
      <c r="AI713" s="397"/>
      <c r="AJ713" s="555"/>
      <c r="AK713" s="576">
        <f t="shared" si="106"/>
        <v>0</v>
      </c>
      <c r="AL713" s="576">
        <f t="shared" si="107"/>
        <v>0</v>
      </c>
      <c r="AM713" s="599"/>
      <c r="AN713" s="599"/>
      <c r="AO713" s="553"/>
      <c r="AP713" s="553"/>
      <c r="AQ713" s="553"/>
      <c r="AR713" s="553"/>
      <c r="AS713" s="397"/>
      <c r="AT713" s="397"/>
      <c r="AU713" s="397"/>
      <c r="AV713" s="397"/>
      <c r="AW713" s="397"/>
      <c r="AX713" s="397"/>
      <c r="AY713" s="397"/>
      <c r="AZ713" s="397"/>
      <c r="BA713" s="397"/>
      <c r="BB713" s="397"/>
      <c r="BC713" s="397"/>
      <c r="BD713" s="553"/>
      <c r="BE713" s="397"/>
      <c r="BF713" s="397"/>
      <c r="BG713" s="397"/>
      <c r="BH713" s="397"/>
    </row>
    <row r="714" spans="2:60" x14ac:dyDescent="0.35">
      <c r="B714" s="319"/>
      <c r="C714" s="147"/>
      <c r="D714" s="147"/>
      <c r="E714" s="320"/>
      <c r="F714" s="321"/>
      <c r="G714" s="149"/>
      <c r="H714" s="148"/>
      <c r="I714" s="148"/>
      <c r="J714" s="322"/>
      <c r="K714" s="324" t="str">
        <f>IFERROR(INDEX(Lookup!$G$3:$G$6,MATCH(J714,Lookup!$F$3:$F$6,0)),"")</f>
        <v/>
      </c>
      <c r="L714" s="323"/>
      <c r="M714" s="322"/>
      <c r="N714" s="846">
        <f t="shared" si="100"/>
        <v>0</v>
      </c>
      <c r="O714" s="325">
        <f t="shared" si="101"/>
        <v>0</v>
      </c>
      <c r="P714" s="847">
        <f>IF(I714&lt;INDEX(Lookup!$U$2:$U$10,MATCH($D$48,Lookup!$S$2:$S$10,0)),0,IF(U714="X",0,IFERROR(L714*50,0)))</f>
        <v>0</v>
      </c>
      <c r="Q714" s="326">
        <f>IF(I714&lt;INDEX(Lookup!$U$2:$U$10,MATCH($D$48,Lookup!$S$2:$S$10,0)),0,IF(U714="X",0,IFERROR(P714*K714,0)))</f>
        <v>0</v>
      </c>
      <c r="R714" s="326">
        <v>0</v>
      </c>
      <c r="S714" s="424">
        <v>0</v>
      </c>
      <c r="T714" s="322"/>
      <c r="U714" s="143"/>
      <c r="V714" s="397"/>
      <c r="W714" s="555"/>
      <c r="X714" s="576">
        <f t="shared" si="102"/>
        <v>0</v>
      </c>
      <c r="Y714" s="576">
        <f t="shared" si="103"/>
        <v>0</v>
      </c>
      <c r="Z714" s="576">
        <f t="shared" si="104"/>
        <v>0</v>
      </c>
      <c r="AA714" s="576">
        <f t="shared" si="105"/>
        <v>0</v>
      </c>
      <c r="AB714" s="553"/>
      <c r="AC714" s="553"/>
      <c r="AD714" s="553"/>
      <c r="AE714" s="553"/>
      <c r="AF714" s="553"/>
      <c r="AG714" s="553"/>
      <c r="AH714" s="553"/>
      <c r="AI714" s="397"/>
      <c r="AJ714" s="555"/>
      <c r="AK714" s="576">
        <f t="shared" si="106"/>
        <v>0</v>
      </c>
      <c r="AL714" s="576">
        <f t="shared" si="107"/>
        <v>0</v>
      </c>
      <c r="AM714" s="599"/>
      <c r="AN714" s="599"/>
      <c r="AO714" s="553"/>
      <c r="AP714" s="553"/>
      <c r="AQ714" s="553"/>
      <c r="AR714" s="553"/>
      <c r="AS714" s="397"/>
      <c r="AT714" s="397"/>
      <c r="AU714" s="397"/>
      <c r="AV714" s="397"/>
      <c r="AW714" s="397"/>
      <c r="AX714" s="397"/>
      <c r="AY714" s="397"/>
      <c r="AZ714" s="397"/>
      <c r="BA714" s="397"/>
      <c r="BB714" s="397"/>
      <c r="BC714" s="397"/>
      <c r="BD714" s="553"/>
      <c r="BE714" s="397"/>
      <c r="BF714" s="397"/>
      <c r="BG714" s="397"/>
      <c r="BH714" s="397"/>
    </row>
    <row r="715" spans="2:60" x14ac:dyDescent="0.35">
      <c r="B715" s="319"/>
      <c r="C715" s="147"/>
      <c r="D715" s="147"/>
      <c r="E715" s="320"/>
      <c r="F715" s="321"/>
      <c r="G715" s="149"/>
      <c r="H715" s="148"/>
      <c r="I715" s="148"/>
      <c r="J715" s="322"/>
      <c r="K715" s="324" t="str">
        <f>IFERROR(INDEX(Lookup!$G$3:$G$6,MATCH(J715,Lookup!$F$3:$F$6,0)),"")</f>
        <v/>
      </c>
      <c r="L715" s="323"/>
      <c r="M715" s="322"/>
      <c r="N715" s="846">
        <f t="shared" si="100"/>
        <v>0</v>
      </c>
      <c r="O715" s="325">
        <f t="shared" si="101"/>
        <v>0</v>
      </c>
      <c r="P715" s="847">
        <f>IF(I715&lt;INDEX(Lookup!$U$2:$U$10,MATCH($D$48,Lookup!$S$2:$S$10,0)),0,IF(U715="X",0,IFERROR(L715*50,0)))</f>
        <v>0</v>
      </c>
      <c r="Q715" s="326">
        <f>IF(I715&lt;INDEX(Lookup!$U$2:$U$10,MATCH($D$48,Lookup!$S$2:$S$10,0)),0,IF(U715="X",0,IFERROR(P715*K715,0)))</f>
        <v>0</v>
      </c>
      <c r="R715" s="326">
        <v>0</v>
      </c>
      <c r="S715" s="424">
        <v>0</v>
      </c>
      <c r="T715" s="322"/>
      <c r="U715" s="143"/>
      <c r="V715" s="397"/>
      <c r="W715" s="555"/>
      <c r="X715" s="576">
        <f t="shared" si="102"/>
        <v>0</v>
      </c>
      <c r="Y715" s="576">
        <f t="shared" si="103"/>
        <v>0</v>
      </c>
      <c r="Z715" s="576">
        <f t="shared" si="104"/>
        <v>0</v>
      </c>
      <c r="AA715" s="576">
        <f t="shared" si="105"/>
        <v>0</v>
      </c>
      <c r="AB715" s="553"/>
      <c r="AC715" s="553"/>
      <c r="AD715" s="553"/>
      <c r="AE715" s="553"/>
      <c r="AF715" s="553"/>
      <c r="AG715" s="553"/>
      <c r="AH715" s="553"/>
      <c r="AI715" s="397"/>
      <c r="AJ715" s="555"/>
      <c r="AK715" s="576">
        <f t="shared" si="106"/>
        <v>0</v>
      </c>
      <c r="AL715" s="576">
        <f t="shared" si="107"/>
        <v>0</v>
      </c>
      <c r="AM715" s="599"/>
      <c r="AN715" s="599"/>
      <c r="AO715" s="553"/>
      <c r="AP715" s="553"/>
      <c r="AQ715" s="553"/>
      <c r="AR715" s="553"/>
      <c r="AS715" s="397"/>
      <c r="AT715" s="397"/>
      <c r="AU715" s="397"/>
      <c r="AV715" s="397"/>
      <c r="AW715" s="397"/>
      <c r="AX715" s="397"/>
      <c r="AY715" s="397"/>
      <c r="AZ715" s="397"/>
      <c r="BA715" s="397"/>
      <c r="BB715" s="397"/>
      <c r="BC715" s="397"/>
      <c r="BD715" s="553"/>
      <c r="BE715" s="397"/>
      <c r="BF715" s="397"/>
      <c r="BG715" s="397"/>
      <c r="BH715" s="397"/>
    </row>
    <row r="716" spans="2:60" x14ac:dyDescent="0.35">
      <c r="B716" s="319"/>
      <c r="C716" s="147"/>
      <c r="D716" s="147"/>
      <c r="E716" s="320"/>
      <c r="F716" s="321"/>
      <c r="G716" s="149"/>
      <c r="H716" s="148"/>
      <c r="I716" s="148"/>
      <c r="J716" s="322"/>
      <c r="K716" s="324" t="str">
        <f>IFERROR(INDEX(Lookup!$G$3:$G$6,MATCH(J716,Lookup!$F$3:$F$6,0)),"")</f>
        <v/>
      </c>
      <c r="L716" s="323"/>
      <c r="M716" s="322"/>
      <c r="N716" s="846">
        <f t="shared" si="100"/>
        <v>0</v>
      </c>
      <c r="O716" s="325">
        <f t="shared" si="101"/>
        <v>0</v>
      </c>
      <c r="P716" s="847">
        <f>IF(I716&lt;INDEX(Lookup!$U$2:$U$10,MATCH($D$48,Lookup!$S$2:$S$10,0)),0,IF(U716="X",0,IFERROR(L716*50,0)))</f>
        <v>0</v>
      </c>
      <c r="Q716" s="326">
        <f>IF(I716&lt;INDEX(Lookup!$U$2:$U$10,MATCH($D$48,Lookup!$S$2:$S$10,0)),0,IF(U716="X",0,IFERROR(P716*K716,0)))</f>
        <v>0</v>
      </c>
      <c r="R716" s="326">
        <v>0</v>
      </c>
      <c r="S716" s="424">
        <v>0</v>
      </c>
      <c r="T716" s="322"/>
      <c r="U716" s="143"/>
      <c r="V716" s="397"/>
      <c r="W716" s="555"/>
      <c r="X716" s="576">
        <f t="shared" si="102"/>
        <v>0</v>
      </c>
      <c r="Y716" s="576">
        <f t="shared" si="103"/>
        <v>0</v>
      </c>
      <c r="Z716" s="576">
        <f t="shared" si="104"/>
        <v>0</v>
      </c>
      <c r="AA716" s="576">
        <f t="shared" si="105"/>
        <v>0</v>
      </c>
      <c r="AB716" s="553"/>
      <c r="AC716" s="553"/>
      <c r="AD716" s="553"/>
      <c r="AE716" s="553"/>
      <c r="AF716" s="553"/>
      <c r="AG716" s="553"/>
      <c r="AH716" s="553"/>
      <c r="AI716" s="397"/>
      <c r="AJ716" s="555"/>
      <c r="AK716" s="576">
        <f t="shared" si="106"/>
        <v>0</v>
      </c>
      <c r="AL716" s="576">
        <f t="shared" si="107"/>
        <v>0</v>
      </c>
      <c r="AM716" s="599"/>
      <c r="AN716" s="599"/>
      <c r="AO716" s="553"/>
      <c r="AP716" s="553"/>
      <c r="AQ716" s="553"/>
      <c r="AR716" s="553"/>
      <c r="AS716" s="397"/>
      <c r="AT716" s="397"/>
      <c r="AU716" s="397"/>
      <c r="AV716" s="397"/>
      <c r="AW716" s="397"/>
      <c r="AX716" s="397"/>
      <c r="AY716" s="397"/>
      <c r="AZ716" s="397"/>
      <c r="BA716" s="397"/>
      <c r="BB716" s="397"/>
      <c r="BC716" s="397"/>
      <c r="BD716" s="553"/>
      <c r="BE716" s="397"/>
      <c r="BF716" s="397"/>
      <c r="BG716" s="397"/>
      <c r="BH716" s="397"/>
    </row>
    <row r="717" spans="2:60" x14ac:dyDescent="0.35">
      <c r="B717" s="319"/>
      <c r="C717" s="147"/>
      <c r="D717" s="147"/>
      <c r="E717" s="320"/>
      <c r="F717" s="321"/>
      <c r="G717" s="149"/>
      <c r="H717" s="148"/>
      <c r="I717" s="148"/>
      <c r="J717" s="322"/>
      <c r="K717" s="324" t="str">
        <f>IFERROR(INDEX(Lookup!$G$3:$G$6,MATCH(J717,Lookup!$F$3:$F$6,0)),"")</f>
        <v/>
      </c>
      <c r="L717" s="323"/>
      <c r="M717" s="322"/>
      <c r="N717" s="846">
        <f t="shared" si="100"/>
        <v>0</v>
      </c>
      <c r="O717" s="325">
        <f t="shared" si="101"/>
        <v>0</v>
      </c>
      <c r="P717" s="847">
        <f>IF(I717&lt;INDEX(Lookup!$U$2:$U$10,MATCH($D$48,Lookup!$S$2:$S$10,0)),0,IF(U717="X",0,IFERROR(L717*50,0)))</f>
        <v>0</v>
      </c>
      <c r="Q717" s="326">
        <f>IF(I717&lt;INDEX(Lookup!$U$2:$U$10,MATCH($D$48,Lookup!$S$2:$S$10,0)),0,IF(U717="X",0,IFERROR(P717*K717,0)))</f>
        <v>0</v>
      </c>
      <c r="R717" s="326">
        <v>0</v>
      </c>
      <c r="S717" s="424">
        <v>0</v>
      </c>
      <c r="T717" s="322"/>
      <c r="U717" s="143"/>
      <c r="V717" s="397"/>
      <c r="W717" s="555"/>
      <c r="X717" s="576">
        <f t="shared" si="102"/>
        <v>0</v>
      </c>
      <c r="Y717" s="576">
        <f t="shared" si="103"/>
        <v>0</v>
      </c>
      <c r="Z717" s="576">
        <f t="shared" si="104"/>
        <v>0</v>
      </c>
      <c r="AA717" s="576">
        <f t="shared" si="105"/>
        <v>0</v>
      </c>
      <c r="AB717" s="553"/>
      <c r="AC717" s="553"/>
      <c r="AD717" s="553"/>
      <c r="AE717" s="553"/>
      <c r="AF717" s="553"/>
      <c r="AG717" s="553"/>
      <c r="AH717" s="553"/>
      <c r="AI717" s="397"/>
      <c r="AJ717" s="555"/>
      <c r="AK717" s="576">
        <f t="shared" si="106"/>
        <v>0</v>
      </c>
      <c r="AL717" s="576">
        <f t="shared" si="107"/>
        <v>0</v>
      </c>
      <c r="AM717" s="599"/>
      <c r="AN717" s="599"/>
      <c r="AO717" s="553"/>
      <c r="AP717" s="553"/>
      <c r="AQ717" s="553"/>
      <c r="AR717" s="553"/>
      <c r="AS717" s="397"/>
      <c r="AT717" s="397"/>
      <c r="AU717" s="397"/>
      <c r="AV717" s="397"/>
      <c r="AW717" s="397"/>
      <c r="AX717" s="397"/>
      <c r="AY717" s="397"/>
      <c r="AZ717" s="397"/>
      <c r="BA717" s="397"/>
      <c r="BB717" s="397"/>
      <c r="BC717" s="397"/>
      <c r="BD717" s="553"/>
      <c r="BE717" s="397"/>
      <c r="BF717" s="397"/>
      <c r="BG717" s="397"/>
      <c r="BH717" s="397"/>
    </row>
    <row r="718" spans="2:60" x14ac:dyDescent="0.35">
      <c r="B718" s="319"/>
      <c r="C718" s="147"/>
      <c r="D718" s="147"/>
      <c r="E718" s="320"/>
      <c r="F718" s="321"/>
      <c r="G718" s="149"/>
      <c r="H718" s="148"/>
      <c r="I718" s="148"/>
      <c r="J718" s="322"/>
      <c r="K718" s="324" t="str">
        <f>IFERROR(INDEX(Lookup!$G$3:$G$6,MATCH(J718,Lookup!$F$3:$F$6,0)),"")</f>
        <v/>
      </c>
      <c r="L718" s="323"/>
      <c r="M718" s="322"/>
      <c r="N718" s="846">
        <f t="shared" si="100"/>
        <v>0</v>
      </c>
      <c r="O718" s="325">
        <f t="shared" si="101"/>
        <v>0</v>
      </c>
      <c r="P718" s="847">
        <f>IF(I718&lt;INDEX(Lookup!$U$2:$U$10,MATCH($D$48,Lookup!$S$2:$S$10,0)),0,IF(U718="X",0,IFERROR(L718*50,0)))</f>
        <v>0</v>
      </c>
      <c r="Q718" s="326">
        <f>IF(I718&lt;INDEX(Lookup!$U$2:$U$10,MATCH($D$48,Lookup!$S$2:$S$10,0)),0,IF(U718="X",0,IFERROR(P718*K718,0)))</f>
        <v>0</v>
      </c>
      <c r="R718" s="326">
        <v>0</v>
      </c>
      <c r="S718" s="424">
        <v>0</v>
      </c>
      <c r="T718" s="322"/>
      <c r="U718" s="143"/>
      <c r="V718" s="397"/>
      <c r="W718" s="555"/>
      <c r="X718" s="576">
        <f t="shared" si="102"/>
        <v>0</v>
      </c>
      <c r="Y718" s="576">
        <f t="shared" si="103"/>
        <v>0</v>
      </c>
      <c r="Z718" s="576">
        <f t="shared" si="104"/>
        <v>0</v>
      </c>
      <c r="AA718" s="576">
        <f t="shared" si="105"/>
        <v>0</v>
      </c>
      <c r="AB718" s="553"/>
      <c r="AC718" s="553"/>
      <c r="AD718" s="553"/>
      <c r="AE718" s="553"/>
      <c r="AF718" s="553"/>
      <c r="AG718" s="553"/>
      <c r="AH718" s="553"/>
      <c r="AI718" s="397"/>
      <c r="AJ718" s="555"/>
      <c r="AK718" s="576">
        <f t="shared" si="106"/>
        <v>0</v>
      </c>
      <c r="AL718" s="576">
        <f t="shared" si="107"/>
        <v>0</v>
      </c>
      <c r="AM718" s="599"/>
      <c r="AN718" s="599"/>
      <c r="AO718" s="553"/>
      <c r="AP718" s="553"/>
      <c r="AQ718" s="553"/>
      <c r="AR718" s="553"/>
      <c r="AS718" s="397"/>
      <c r="AT718" s="397"/>
      <c r="AU718" s="397"/>
      <c r="AV718" s="397"/>
      <c r="AW718" s="397"/>
      <c r="AX718" s="397"/>
      <c r="AY718" s="397"/>
      <c r="AZ718" s="397"/>
      <c r="BA718" s="397"/>
      <c r="BB718" s="397"/>
      <c r="BC718" s="397"/>
      <c r="BD718" s="553"/>
      <c r="BE718" s="397"/>
      <c r="BF718" s="397"/>
      <c r="BG718" s="397"/>
      <c r="BH718" s="397"/>
    </row>
    <row r="719" spans="2:60" x14ac:dyDescent="0.35">
      <c r="B719" s="319"/>
      <c r="C719" s="147"/>
      <c r="D719" s="147"/>
      <c r="E719" s="320"/>
      <c r="F719" s="321"/>
      <c r="G719" s="149"/>
      <c r="H719" s="148"/>
      <c r="I719" s="148"/>
      <c r="J719" s="322"/>
      <c r="K719" s="324" t="str">
        <f>IFERROR(INDEX(Lookup!$G$3:$G$6,MATCH(J719,Lookup!$F$3:$F$6,0)),"")</f>
        <v/>
      </c>
      <c r="L719" s="323"/>
      <c r="M719" s="322"/>
      <c r="N719" s="846">
        <f t="shared" si="100"/>
        <v>0</v>
      </c>
      <c r="O719" s="325">
        <f t="shared" si="101"/>
        <v>0</v>
      </c>
      <c r="P719" s="847">
        <f>IF(I719&lt;INDEX(Lookup!$U$2:$U$10,MATCH($D$48,Lookup!$S$2:$S$10,0)),0,IF(U719="X",0,IFERROR(L719*50,0)))</f>
        <v>0</v>
      </c>
      <c r="Q719" s="326">
        <f>IF(I719&lt;INDEX(Lookup!$U$2:$U$10,MATCH($D$48,Lookup!$S$2:$S$10,0)),0,IF(U719="X",0,IFERROR(P719*K719,0)))</f>
        <v>0</v>
      </c>
      <c r="R719" s="326">
        <v>0</v>
      </c>
      <c r="S719" s="424">
        <v>0</v>
      </c>
      <c r="T719" s="322"/>
      <c r="U719" s="143"/>
      <c r="V719" s="397"/>
      <c r="W719" s="555"/>
      <c r="X719" s="576">
        <f t="shared" si="102"/>
        <v>0</v>
      </c>
      <c r="Y719" s="576">
        <f t="shared" si="103"/>
        <v>0</v>
      </c>
      <c r="Z719" s="576">
        <f t="shared" si="104"/>
        <v>0</v>
      </c>
      <c r="AA719" s="576">
        <f t="shared" si="105"/>
        <v>0</v>
      </c>
      <c r="AB719" s="553"/>
      <c r="AC719" s="553"/>
      <c r="AD719" s="553"/>
      <c r="AE719" s="553"/>
      <c r="AF719" s="553"/>
      <c r="AG719" s="553"/>
      <c r="AH719" s="553"/>
      <c r="AI719" s="397"/>
      <c r="AJ719" s="555"/>
      <c r="AK719" s="576">
        <f t="shared" si="106"/>
        <v>0</v>
      </c>
      <c r="AL719" s="576">
        <f t="shared" si="107"/>
        <v>0</v>
      </c>
      <c r="AM719" s="599"/>
      <c r="AN719" s="599"/>
      <c r="AO719" s="553"/>
      <c r="AP719" s="553"/>
      <c r="AQ719" s="553"/>
      <c r="AR719" s="553"/>
      <c r="AS719" s="397"/>
      <c r="AT719" s="397"/>
      <c r="AU719" s="397"/>
      <c r="AV719" s="397"/>
      <c r="AW719" s="397"/>
      <c r="AX719" s="397"/>
      <c r="AY719" s="397"/>
      <c r="AZ719" s="397"/>
      <c r="BA719" s="397"/>
      <c r="BB719" s="397"/>
      <c r="BC719" s="397"/>
      <c r="BD719" s="553"/>
      <c r="BE719" s="397"/>
      <c r="BF719" s="397"/>
      <c r="BG719" s="397"/>
      <c r="BH719" s="397"/>
    </row>
    <row r="720" spans="2:60" x14ac:dyDescent="0.35">
      <c r="B720" s="319"/>
      <c r="C720" s="147"/>
      <c r="D720" s="147"/>
      <c r="E720" s="320"/>
      <c r="F720" s="321"/>
      <c r="G720" s="149"/>
      <c r="H720" s="148"/>
      <c r="I720" s="148"/>
      <c r="J720" s="322"/>
      <c r="K720" s="324" t="str">
        <f>IFERROR(INDEX(Lookup!$G$3:$G$6,MATCH(J720,Lookup!$F$3:$F$6,0)),"")</f>
        <v/>
      </c>
      <c r="L720" s="323"/>
      <c r="M720" s="322"/>
      <c r="N720" s="846">
        <f t="shared" si="100"/>
        <v>0</v>
      </c>
      <c r="O720" s="325">
        <f t="shared" si="101"/>
        <v>0</v>
      </c>
      <c r="P720" s="847">
        <f>IF(I720&lt;INDEX(Lookup!$U$2:$U$10,MATCH($D$48,Lookup!$S$2:$S$10,0)),0,IF(U720="X",0,IFERROR(L720*50,0)))</f>
        <v>0</v>
      </c>
      <c r="Q720" s="326">
        <f>IF(I720&lt;INDEX(Lookup!$U$2:$U$10,MATCH($D$48,Lookup!$S$2:$S$10,0)),0,IF(U720="X",0,IFERROR(P720*K720,0)))</f>
        <v>0</v>
      </c>
      <c r="R720" s="326">
        <v>0</v>
      </c>
      <c r="S720" s="424">
        <v>0</v>
      </c>
      <c r="T720" s="322"/>
      <c r="U720" s="143"/>
      <c r="V720" s="397"/>
      <c r="W720" s="555"/>
      <c r="X720" s="576">
        <f t="shared" si="102"/>
        <v>0</v>
      </c>
      <c r="Y720" s="576">
        <f t="shared" si="103"/>
        <v>0</v>
      </c>
      <c r="Z720" s="576">
        <f t="shared" si="104"/>
        <v>0</v>
      </c>
      <c r="AA720" s="576">
        <f t="shared" si="105"/>
        <v>0</v>
      </c>
      <c r="AB720" s="553"/>
      <c r="AC720" s="553"/>
      <c r="AD720" s="553"/>
      <c r="AE720" s="553"/>
      <c r="AF720" s="553"/>
      <c r="AG720" s="553"/>
      <c r="AH720" s="553"/>
      <c r="AI720" s="397"/>
      <c r="AJ720" s="555"/>
      <c r="AK720" s="576">
        <f t="shared" si="106"/>
        <v>0</v>
      </c>
      <c r="AL720" s="576">
        <f t="shared" si="107"/>
        <v>0</v>
      </c>
      <c r="AM720" s="599"/>
      <c r="AN720" s="599"/>
      <c r="AO720" s="553"/>
      <c r="AP720" s="553"/>
      <c r="AQ720" s="553"/>
      <c r="AR720" s="553"/>
      <c r="AS720" s="397"/>
      <c r="AT720" s="397"/>
      <c r="AU720" s="397"/>
      <c r="AV720" s="397"/>
      <c r="AW720" s="397"/>
      <c r="AX720" s="397"/>
      <c r="AY720" s="397"/>
      <c r="AZ720" s="397"/>
      <c r="BA720" s="397"/>
      <c r="BB720" s="397"/>
      <c r="BC720" s="397"/>
      <c r="BD720" s="553"/>
      <c r="BE720" s="397"/>
      <c r="BF720" s="397"/>
      <c r="BG720" s="397"/>
      <c r="BH720" s="397"/>
    </row>
    <row r="721" spans="2:60" x14ac:dyDescent="0.35">
      <c r="B721" s="319"/>
      <c r="C721" s="147"/>
      <c r="D721" s="147"/>
      <c r="E721" s="320"/>
      <c r="F721" s="321"/>
      <c r="G721" s="149"/>
      <c r="H721" s="148"/>
      <c r="I721" s="148"/>
      <c r="J721" s="322"/>
      <c r="K721" s="324" t="str">
        <f>IFERROR(INDEX(Lookup!$G$3:$G$6,MATCH(J721,Lookup!$F$3:$F$6,0)),"")</f>
        <v/>
      </c>
      <c r="L721" s="323"/>
      <c r="M721" s="322"/>
      <c r="N721" s="846">
        <f t="shared" si="100"/>
        <v>0</v>
      </c>
      <c r="O721" s="325">
        <f t="shared" si="101"/>
        <v>0</v>
      </c>
      <c r="P721" s="847">
        <f>IF(I721&lt;INDEX(Lookup!$U$2:$U$10,MATCH($D$48,Lookup!$S$2:$S$10,0)),0,IF(U721="X",0,IFERROR(L721*50,0)))</f>
        <v>0</v>
      </c>
      <c r="Q721" s="326">
        <f>IF(I721&lt;INDEX(Lookup!$U$2:$U$10,MATCH($D$48,Lookup!$S$2:$S$10,0)),0,IF(U721="X",0,IFERROR(P721*K721,0)))</f>
        <v>0</v>
      </c>
      <c r="R721" s="326">
        <v>0</v>
      </c>
      <c r="S721" s="424">
        <v>0</v>
      </c>
      <c r="T721" s="322"/>
      <c r="U721" s="143"/>
      <c r="V721" s="397"/>
      <c r="W721" s="555"/>
      <c r="X721" s="576">
        <f t="shared" si="102"/>
        <v>0</v>
      </c>
      <c r="Y721" s="576">
        <f t="shared" si="103"/>
        <v>0</v>
      </c>
      <c r="Z721" s="576">
        <f t="shared" si="104"/>
        <v>0</v>
      </c>
      <c r="AA721" s="576">
        <f t="shared" si="105"/>
        <v>0</v>
      </c>
      <c r="AB721" s="553"/>
      <c r="AC721" s="553"/>
      <c r="AD721" s="553"/>
      <c r="AE721" s="553"/>
      <c r="AF721" s="553"/>
      <c r="AG721" s="553"/>
      <c r="AH721" s="553"/>
      <c r="AI721" s="397"/>
      <c r="AJ721" s="555"/>
      <c r="AK721" s="576">
        <f t="shared" si="106"/>
        <v>0</v>
      </c>
      <c r="AL721" s="576">
        <f t="shared" si="107"/>
        <v>0</v>
      </c>
      <c r="AM721" s="599"/>
      <c r="AN721" s="599"/>
      <c r="AO721" s="553"/>
      <c r="AP721" s="553"/>
      <c r="AQ721" s="553"/>
      <c r="AR721" s="553"/>
      <c r="AS721" s="397"/>
      <c r="AT721" s="397"/>
      <c r="AU721" s="397"/>
      <c r="AV721" s="397"/>
      <c r="AW721" s="397"/>
      <c r="AX721" s="397"/>
      <c r="AY721" s="397"/>
      <c r="AZ721" s="397"/>
      <c r="BA721" s="397"/>
      <c r="BB721" s="397"/>
      <c r="BC721" s="397"/>
      <c r="BD721" s="553"/>
      <c r="BE721" s="397"/>
      <c r="BF721" s="397"/>
      <c r="BG721" s="397"/>
      <c r="BH721" s="397"/>
    </row>
    <row r="722" spans="2:60" x14ac:dyDescent="0.35">
      <c r="B722" s="319"/>
      <c r="C722" s="147"/>
      <c r="D722" s="147"/>
      <c r="E722" s="320"/>
      <c r="F722" s="321"/>
      <c r="G722" s="149"/>
      <c r="H722" s="148"/>
      <c r="I722" s="148"/>
      <c r="J722" s="322"/>
      <c r="K722" s="324" t="str">
        <f>IFERROR(INDEX(Lookup!$G$3:$G$6,MATCH(J722,Lookup!$F$3:$F$6,0)),"")</f>
        <v/>
      </c>
      <c r="L722" s="323"/>
      <c r="M722" s="322"/>
      <c r="N722" s="846">
        <f t="shared" si="100"/>
        <v>0</v>
      </c>
      <c r="O722" s="325">
        <f t="shared" si="101"/>
        <v>0</v>
      </c>
      <c r="P722" s="847">
        <f>IF(I722&lt;INDEX(Lookup!$U$2:$U$10,MATCH($D$48,Lookup!$S$2:$S$10,0)),0,IF(U722="X",0,IFERROR(L722*50,0)))</f>
        <v>0</v>
      </c>
      <c r="Q722" s="326">
        <f>IF(I722&lt;INDEX(Lookup!$U$2:$U$10,MATCH($D$48,Lookup!$S$2:$S$10,0)),0,IF(U722="X",0,IFERROR(P722*K722,0)))</f>
        <v>0</v>
      </c>
      <c r="R722" s="326">
        <v>0</v>
      </c>
      <c r="S722" s="424">
        <v>0</v>
      </c>
      <c r="T722" s="322"/>
      <c r="U722" s="143"/>
      <c r="V722" s="397"/>
      <c r="W722" s="555"/>
      <c r="X722" s="576">
        <f t="shared" si="102"/>
        <v>0</v>
      </c>
      <c r="Y722" s="576">
        <f t="shared" si="103"/>
        <v>0</v>
      </c>
      <c r="Z722" s="576">
        <f t="shared" si="104"/>
        <v>0</v>
      </c>
      <c r="AA722" s="576">
        <f t="shared" si="105"/>
        <v>0</v>
      </c>
      <c r="AB722" s="553"/>
      <c r="AC722" s="553"/>
      <c r="AD722" s="553"/>
      <c r="AE722" s="553"/>
      <c r="AF722" s="553"/>
      <c r="AG722" s="553"/>
      <c r="AH722" s="553"/>
      <c r="AI722" s="397"/>
      <c r="AJ722" s="555"/>
      <c r="AK722" s="576">
        <f t="shared" si="106"/>
        <v>0</v>
      </c>
      <c r="AL722" s="576">
        <f t="shared" si="107"/>
        <v>0</v>
      </c>
      <c r="AM722" s="599"/>
      <c r="AN722" s="599"/>
      <c r="AO722" s="553"/>
      <c r="AP722" s="553"/>
      <c r="AQ722" s="553"/>
      <c r="AR722" s="553"/>
      <c r="AS722" s="397"/>
      <c r="AT722" s="397"/>
      <c r="AU722" s="397"/>
      <c r="AV722" s="397"/>
      <c r="AW722" s="397"/>
      <c r="AX722" s="397"/>
      <c r="AY722" s="397"/>
      <c r="AZ722" s="397"/>
      <c r="BA722" s="397"/>
      <c r="BB722" s="397"/>
      <c r="BC722" s="397"/>
      <c r="BD722" s="553"/>
      <c r="BE722" s="397"/>
      <c r="BF722" s="397"/>
      <c r="BG722" s="397"/>
      <c r="BH722" s="397"/>
    </row>
    <row r="723" spans="2:60" x14ac:dyDescent="0.35">
      <c r="B723" s="319"/>
      <c r="C723" s="147"/>
      <c r="D723" s="147"/>
      <c r="E723" s="320"/>
      <c r="F723" s="321"/>
      <c r="G723" s="149"/>
      <c r="H723" s="148"/>
      <c r="I723" s="148"/>
      <c r="J723" s="322"/>
      <c r="K723" s="324" t="str">
        <f>IFERROR(INDEX(Lookup!$G$3:$G$6,MATCH(J723,Lookup!$F$3:$F$6,0)),"")</f>
        <v/>
      </c>
      <c r="L723" s="323"/>
      <c r="M723" s="322"/>
      <c r="N723" s="846">
        <f t="shared" si="100"/>
        <v>0</v>
      </c>
      <c r="O723" s="325">
        <f t="shared" si="101"/>
        <v>0</v>
      </c>
      <c r="P723" s="847">
        <f>IF(I723&lt;INDEX(Lookup!$U$2:$U$10,MATCH($D$48,Lookup!$S$2:$S$10,0)),0,IF(U723="X",0,IFERROR(L723*50,0)))</f>
        <v>0</v>
      </c>
      <c r="Q723" s="326">
        <f>IF(I723&lt;INDEX(Lookup!$U$2:$U$10,MATCH($D$48,Lookup!$S$2:$S$10,0)),0,IF(U723="X",0,IFERROR(P723*K723,0)))</f>
        <v>0</v>
      </c>
      <c r="R723" s="326">
        <v>0</v>
      </c>
      <c r="S723" s="424">
        <v>0</v>
      </c>
      <c r="T723" s="322"/>
      <c r="U723" s="143"/>
      <c r="V723" s="397"/>
      <c r="W723" s="555"/>
      <c r="X723" s="576">
        <f t="shared" si="102"/>
        <v>0</v>
      </c>
      <c r="Y723" s="576">
        <f t="shared" si="103"/>
        <v>0</v>
      </c>
      <c r="Z723" s="576">
        <f t="shared" si="104"/>
        <v>0</v>
      </c>
      <c r="AA723" s="576">
        <f t="shared" si="105"/>
        <v>0</v>
      </c>
      <c r="AB723" s="553"/>
      <c r="AC723" s="553"/>
      <c r="AD723" s="553"/>
      <c r="AE723" s="553"/>
      <c r="AF723" s="553"/>
      <c r="AG723" s="553"/>
      <c r="AH723" s="553"/>
      <c r="AI723" s="397"/>
      <c r="AJ723" s="555"/>
      <c r="AK723" s="576">
        <f t="shared" si="106"/>
        <v>0</v>
      </c>
      <c r="AL723" s="576">
        <f t="shared" si="107"/>
        <v>0</v>
      </c>
      <c r="AM723" s="599"/>
      <c r="AN723" s="599"/>
      <c r="AO723" s="553"/>
      <c r="AP723" s="553"/>
      <c r="AQ723" s="553"/>
      <c r="AR723" s="553"/>
      <c r="AS723" s="397"/>
      <c r="AT723" s="397"/>
      <c r="AU723" s="397"/>
      <c r="AV723" s="397"/>
      <c r="AW723" s="397"/>
      <c r="AX723" s="397"/>
      <c r="AY723" s="397"/>
      <c r="AZ723" s="397"/>
      <c r="BA723" s="397"/>
      <c r="BB723" s="397"/>
      <c r="BC723" s="397"/>
      <c r="BD723" s="553"/>
      <c r="BE723" s="397"/>
      <c r="BF723" s="397"/>
      <c r="BG723" s="397"/>
      <c r="BH723" s="397"/>
    </row>
    <row r="724" spans="2:60" x14ac:dyDescent="0.35">
      <c r="B724" s="319"/>
      <c r="C724" s="147"/>
      <c r="D724" s="147"/>
      <c r="E724" s="320"/>
      <c r="F724" s="321"/>
      <c r="G724" s="149"/>
      <c r="H724" s="148"/>
      <c r="I724" s="148"/>
      <c r="J724" s="322"/>
      <c r="K724" s="324" t="str">
        <f>IFERROR(INDEX(Lookup!$G$3:$G$6,MATCH(J724,Lookup!$F$3:$F$6,0)),"")</f>
        <v/>
      </c>
      <c r="L724" s="323"/>
      <c r="M724" s="322"/>
      <c r="N724" s="846">
        <f t="shared" si="100"/>
        <v>0</v>
      </c>
      <c r="O724" s="325">
        <f t="shared" si="101"/>
        <v>0</v>
      </c>
      <c r="P724" s="847">
        <f>IF(I724&lt;INDEX(Lookup!$U$2:$U$10,MATCH($D$48,Lookup!$S$2:$S$10,0)),0,IF(U724="X",0,IFERROR(L724*50,0)))</f>
        <v>0</v>
      </c>
      <c r="Q724" s="326">
        <f>IF(I724&lt;INDEX(Lookup!$U$2:$U$10,MATCH($D$48,Lookup!$S$2:$S$10,0)),0,IF(U724="X",0,IFERROR(P724*K724,0)))</f>
        <v>0</v>
      </c>
      <c r="R724" s="326">
        <v>0</v>
      </c>
      <c r="S724" s="424">
        <v>0</v>
      </c>
      <c r="T724" s="322"/>
      <c r="U724" s="143"/>
      <c r="V724" s="397"/>
      <c r="W724" s="555"/>
      <c r="X724" s="576">
        <f t="shared" si="102"/>
        <v>0</v>
      </c>
      <c r="Y724" s="576">
        <f t="shared" si="103"/>
        <v>0</v>
      </c>
      <c r="Z724" s="576">
        <f t="shared" si="104"/>
        <v>0</v>
      </c>
      <c r="AA724" s="576">
        <f t="shared" si="105"/>
        <v>0</v>
      </c>
      <c r="AB724" s="553"/>
      <c r="AC724" s="553"/>
      <c r="AD724" s="553"/>
      <c r="AE724" s="553"/>
      <c r="AF724" s="553"/>
      <c r="AG724" s="553"/>
      <c r="AH724" s="553"/>
      <c r="AI724" s="397"/>
      <c r="AJ724" s="555"/>
      <c r="AK724" s="576">
        <f t="shared" si="106"/>
        <v>0</v>
      </c>
      <c r="AL724" s="576">
        <f t="shared" si="107"/>
        <v>0</v>
      </c>
      <c r="AM724" s="599"/>
      <c r="AN724" s="599"/>
      <c r="AO724" s="553"/>
      <c r="AP724" s="553"/>
      <c r="AQ724" s="553"/>
      <c r="AR724" s="553"/>
      <c r="AS724" s="397"/>
      <c r="AT724" s="397"/>
      <c r="AU724" s="397"/>
      <c r="AV724" s="397"/>
      <c r="AW724" s="397"/>
      <c r="AX724" s="397"/>
      <c r="AY724" s="397"/>
      <c r="AZ724" s="397"/>
      <c r="BA724" s="397"/>
      <c r="BB724" s="397"/>
      <c r="BC724" s="397"/>
      <c r="BD724" s="553"/>
      <c r="BE724" s="397"/>
      <c r="BF724" s="397"/>
      <c r="BG724" s="397"/>
      <c r="BH724" s="397"/>
    </row>
    <row r="725" spans="2:60" x14ac:dyDescent="0.35">
      <c r="B725" s="319"/>
      <c r="C725" s="147"/>
      <c r="D725" s="147"/>
      <c r="E725" s="320"/>
      <c r="F725" s="321"/>
      <c r="G725" s="149"/>
      <c r="H725" s="148"/>
      <c r="I725" s="148"/>
      <c r="J725" s="322"/>
      <c r="K725" s="324" t="str">
        <f>IFERROR(INDEX(Lookup!$G$3:$G$6,MATCH(J725,Lookup!$F$3:$F$6,0)),"")</f>
        <v/>
      </c>
      <c r="L725" s="323"/>
      <c r="M725" s="322"/>
      <c r="N725" s="846">
        <f t="shared" si="100"/>
        <v>0</v>
      </c>
      <c r="O725" s="325">
        <f t="shared" si="101"/>
        <v>0</v>
      </c>
      <c r="P725" s="847">
        <f>IF(I725&lt;INDEX(Lookup!$U$2:$U$10,MATCH($D$48,Lookup!$S$2:$S$10,0)),0,IF(U725="X",0,IFERROR(L725*50,0)))</f>
        <v>0</v>
      </c>
      <c r="Q725" s="326">
        <f>IF(I725&lt;INDEX(Lookup!$U$2:$U$10,MATCH($D$48,Lookup!$S$2:$S$10,0)),0,IF(U725="X",0,IFERROR(P725*K725,0)))</f>
        <v>0</v>
      </c>
      <c r="R725" s="326">
        <v>0</v>
      </c>
      <c r="S725" s="424">
        <v>0</v>
      </c>
      <c r="T725" s="322"/>
      <c r="U725" s="143"/>
      <c r="V725" s="397"/>
      <c r="W725" s="555"/>
      <c r="X725" s="576">
        <f t="shared" si="102"/>
        <v>0</v>
      </c>
      <c r="Y725" s="576">
        <f t="shared" si="103"/>
        <v>0</v>
      </c>
      <c r="Z725" s="576">
        <f t="shared" si="104"/>
        <v>0</v>
      </c>
      <c r="AA725" s="576">
        <f t="shared" si="105"/>
        <v>0</v>
      </c>
      <c r="AB725" s="553"/>
      <c r="AC725" s="553"/>
      <c r="AD725" s="553"/>
      <c r="AE725" s="553"/>
      <c r="AF725" s="553"/>
      <c r="AG725" s="553"/>
      <c r="AH725" s="553"/>
      <c r="AI725" s="397"/>
      <c r="AJ725" s="555"/>
      <c r="AK725" s="576">
        <f t="shared" si="106"/>
        <v>0</v>
      </c>
      <c r="AL725" s="576">
        <f t="shared" si="107"/>
        <v>0</v>
      </c>
      <c r="AM725" s="599"/>
      <c r="AN725" s="599"/>
      <c r="AO725" s="553"/>
      <c r="AP725" s="553"/>
      <c r="AQ725" s="553"/>
      <c r="AR725" s="553"/>
      <c r="AS725" s="397"/>
      <c r="AT725" s="397"/>
      <c r="AU725" s="397"/>
      <c r="AV725" s="397"/>
      <c r="AW725" s="397"/>
      <c r="AX725" s="397"/>
      <c r="AY725" s="397"/>
      <c r="AZ725" s="397"/>
      <c r="BA725" s="397"/>
      <c r="BB725" s="397"/>
      <c r="BC725" s="397"/>
      <c r="BD725" s="553"/>
      <c r="BE725" s="397"/>
      <c r="BF725" s="397"/>
      <c r="BG725" s="397"/>
      <c r="BH725" s="397"/>
    </row>
    <row r="726" spans="2:60" x14ac:dyDescent="0.35">
      <c r="B726" s="319"/>
      <c r="C726" s="147"/>
      <c r="D726" s="147"/>
      <c r="E726" s="320"/>
      <c r="F726" s="321"/>
      <c r="G726" s="149"/>
      <c r="H726" s="148"/>
      <c r="I726" s="148"/>
      <c r="J726" s="322"/>
      <c r="K726" s="324" t="str">
        <f>IFERROR(INDEX(Lookup!$G$3:$G$6,MATCH(J726,Lookup!$F$3:$F$6,0)),"")</f>
        <v/>
      </c>
      <c r="L726" s="323"/>
      <c r="M726" s="322"/>
      <c r="N726" s="846">
        <f t="shared" si="100"/>
        <v>0</v>
      </c>
      <c r="O726" s="325">
        <f t="shared" si="101"/>
        <v>0</v>
      </c>
      <c r="P726" s="847">
        <f>IF(I726&lt;INDEX(Lookup!$U$2:$U$10,MATCH($D$48,Lookup!$S$2:$S$10,0)),0,IF(U726="X",0,IFERROR(L726*50,0)))</f>
        <v>0</v>
      </c>
      <c r="Q726" s="326">
        <f>IF(I726&lt;INDEX(Lookup!$U$2:$U$10,MATCH($D$48,Lookup!$S$2:$S$10,0)),0,IF(U726="X",0,IFERROR(P726*K726,0)))</f>
        <v>0</v>
      </c>
      <c r="R726" s="326">
        <v>0</v>
      </c>
      <c r="S726" s="424">
        <v>0</v>
      </c>
      <c r="T726" s="322"/>
      <c r="U726" s="143"/>
      <c r="V726" s="397"/>
      <c r="W726" s="555"/>
      <c r="X726" s="576">
        <f t="shared" si="102"/>
        <v>0</v>
      </c>
      <c r="Y726" s="576">
        <f t="shared" si="103"/>
        <v>0</v>
      </c>
      <c r="Z726" s="576">
        <f t="shared" si="104"/>
        <v>0</v>
      </c>
      <c r="AA726" s="576">
        <f t="shared" si="105"/>
        <v>0</v>
      </c>
      <c r="AB726" s="553"/>
      <c r="AC726" s="553"/>
      <c r="AD726" s="553"/>
      <c r="AE726" s="553"/>
      <c r="AF726" s="553"/>
      <c r="AG726" s="553"/>
      <c r="AH726" s="553"/>
      <c r="AI726" s="397"/>
      <c r="AJ726" s="555"/>
      <c r="AK726" s="576">
        <f t="shared" si="106"/>
        <v>0</v>
      </c>
      <c r="AL726" s="576">
        <f t="shared" si="107"/>
        <v>0</v>
      </c>
      <c r="AM726" s="599"/>
      <c r="AN726" s="599"/>
      <c r="AO726" s="553"/>
      <c r="AP726" s="553"/>
      <c r="AQ726" s="553"/>
      <c r="AR726" s="553"/>
      <c r="AS726" s="397"/>
      <c r="AT726" s="397"/>
      <c r="AU726" s="397"/>
      <c r="AV726" s="397"/>
      <c r="AW726" s="397"/>
      <c r="AX726" s="397"/>
      <c r="AY726" s="397"/>
      <c r="AZ726" s="397"/>
      <c r="BA726" s="397"/>
      <c r="BB726" s="397"/>
      <c r="BC726" s="397"/>
      <c r="BD726" s="553"/>
      <c r="BE726" s="397"/>
      <c r="BF726" s="397"/>
      <c r="BG726" s="397"/>
      <c r="BH726" s="397"/>
    </row>
    <row r="727" spans="2:60" x14ac:dyDescent="0.35">
      <c r="B727" s="319"/>
      <c r="C727" s="147"/>
      <c r="D727" s="147"/>
      <c r="E727" s="320"/>
      <c r="F727" s="321"/>
      <c r="G727" s="149"/>
      <c r="H727" s="148"/>
      <c r="I727" s="148"/>
      <c r="J727" s="322"/>
      <c r="K727" s="324" t="str">
        <f>IFERROR(INDEX(Lookup!$G$3:$G$6,MATCH(J727,Lookup!$F$3:$F$6,0)),"")</f>
        <v/>
      </c>
      <c r="L727" s="323"/>
      <c r="M727" s="322"/>
      <c r="N727" s="846">
        <f t="shared" si="100"/>
        <v>0</v>
      </c>
      <c r="O727" s="325">
        <f t="shared" si="101"/>
        <v>0</v>
      </c>
      <c r="P727" s="847">
        <f>IF(I727&lt;INDEX(Lookup!$U$2:$U$10,MATCH($D$48,Lookup!$S$2:$S$10,0)),0,IF(U727="X",0,IFERROR(L727*50,0)))</f>
        <v>0</v>
      </c>
      <c r="Q727" s="326">
        <f>IF(I727&lt;INDEX(Lookup!$U$2:$U$10,MATCH($D$48,Lookup!$S$2:$S$10,0)),0,IF(U727="X",0,IFERROR(P727*K727,0)))</f>
        <v>0</v>
      </c>
      <c r="R727" s="326">
        <v>0</v>
      </c>
      <c r="S727" s="424">
        <v>0</v>
      </c>
      <c r="T727" s="322"/>
      <c r="U727" s="143"/>
      <c r="V727" s="397"/>
      <c r="W727" s="555"/>
      <c r="X727" s="576">
        <f t="shared" si="102"/>
        <v>0</v>
      </c>
      <c r="Y727" s="576">
        <f t="shared" si="103"/>
        <v>0</v>
      </c>
      <c r="Z727" s="576">
        <f t="shared" si="104"/>
        <v>0</v>
      </c>
      <c r="AA727" s="576">
        <f t="shared" si="105"/>
        <v>0</v>
      </c>
      <c r="AB727" s="553"/>
      <c r="AC727" s="553"/>
      <c r="AD727" s="553"/>
      <c r="AE727" s="553"/>
      <c r="AF727" s="553"/>
      <c r="AG727" s="553"/>
      <c r="AH727" s="553"/>
      <c r="AI727" s="397"/>
      <c r="AJ727" s="555"/>
      <c r="AK727" s="576">
        <f t="shared" si="106"/>
        <v>0</v>
      </c>
      <c r="AL727" s="576">
        <f t="shared" si="107"/>
        <v>0</v>
      </c>
      <c r="AM727" s="599"/>
      <c r="AN727" s="599"/>
      <c r="AO727" s="553"/>
      <c r="AP727" s="553"/>
      <c r="AQ727" s="553"/>
      <c r="AR727" s="553"/>
      <c r="AS727" s="397"/>
      <c r="AT727" s="397"/>
      <c r="AU727" s="397"/>
      <c r="AV727" s="397"/>
      <c r="AW727" s="397"/>
      <c r="AX727" s="397"/>
      <c r="AY727" s="397"/>
      <c r="AZ727" s="397"/>
      <c r="BA727" s="397"/>
      <c r="BB727" s="397"/>
      <c r="BC727" s="397"/>
      <c r="BD727" s="553"/>
      <c r="BE727" s="397"/>
      <c r="BF727" s="397"/>
      <c r="BG727" s="397"/>
      <c r="BH727" s="397"/>
    </row>
    <row r="728" spans="2:60" x14ac:dyDescent="0.35">
      <c r="B728" s="319"/>
      <c r="C728" s="147"/>
      <c r="D728" s="147"/>
      <c r="E728" s="320"/>
      <c r="F728" s="321"/>
      <c r="G728" s="149"/>
      <c r="H728" s="148"/>
      <c r="I728" s="148"/>
      <c r="J728" s="322"/>
      <c r="K728" s="324" t="str">
        <f>IFERROR(INDEX(Lookup!$G$3:$G$6,MATCH(J728,Lookup!$F$3:$F$6,0)),"")</f>
        <v/>
      </c>
      <c r="L728" s="323"/>
      <c r="M728" s="322"/>
      <c r="N728" s="846">
        <f t="shared" si="100"/>
        <v>0</v>
      </c>
      <c r="O728" s="325">
        <f t="shared" si="101"/>
        <v>0</v>
      </c>
      <c r="P728" s="847">
        <f>IF(I728&lt;INDEX(Lookup!$U$2:$U$10,MATCH($D$48,Lookup!$S$2:$S$10,0)),0,IF(U728="X",0,IFERROR(L728*50,0)))</f>
        <v>0</v>
      </c>
      <c r="Q728" s="326">
        <f>IF(I728&lt;INDEX(Lookup!$U$2:$U$10,MATCH($D$48,Lookup!$S$2:$S$10,0)),0,IF(U728="X",0,IFERROR(P728*K728,0)))</f>
        <v>0</v>
      </c>
      <c r="R728" s="326">
        <v>0</v>
      </c>
      <c r="S728" s="424">
        <v>0</v>
      </c>
      <c r="T728" s="322"/>
      <c r="U728" s="143"/>
      <c r="V728" s="397"/>
      <c r="W728" s="555"/>
      <c r="X728" s="576">
        <f t="shared" si="102"/>
        <v>0</v>
      </c>
      <c r="Y728" s="576">
        <f t="shared" si="103"/>
        <v>0</v>
      </c>
      <c r="Z728" s="576">
        <f t="shared" si="104"/>
        <v>0</v>
      </c>
      <c r="AA728" s="576">
        <f t="shared" si="105"/>
        <v>0</v>
      </c>
      <c r="AB728" s="553"/>
      <c r="AC728" s="553"/>
      <c r="AD728" s="553"/>
      <c r="AE728" s="553"/>
      <c r="AF728" s="553"/>
      <c r="AG728" s="553"/>
      <c r="AH728" s="553"/>
      <c r="AI728" s="397"/>
      <c r="AJ728" s="555"/>
      <c r="AK728" s="576">
        <f t="shared" si="106"/>
        <v>0</v>
      </c>
      <c r="AL728" s="576">
        <f t="shared" si="107"/>
        <v>0</v>
      </c>
      <c r="AM728" s="599"/>
      <c r="AN728" s="599"/>
      <c r="AO728" s="553"/>
      <c r="AP728" s="553"/>
      <c r="AQ728" s="553"/>
      <c r="AR728" s="553"/>
      <c r="AS728" s="397"/>
      <c r="AT728" s="397"/>
      <c r="AU728" s="397"/>
      <c r="AV728" s="397"/>
      <c r="AW728" s="397"/>
      <c r="AX728" s="397"/>
      <c r="AY728" s="397"/>
      <c r="AZ728" s="397"/>
      <c r="BA728" s="397"/>
      <c r="BB728" s="397"/>
      <c r="BC728" s="397"/>
      <c r="BD728" s="553"/>
      <c r="BE728" s="397"/>
      <c r="BF728" s="397"/>
      <c r="BG728" s="397"/>
      <c r="BH728" s="397"/>
    </row>
    <row r="729" spans="2:60" x14ac:dyDescent="0.35">
      <c r="B729" s="319"/>
      <c r="C729" s="147"/>
      <c r="D729" s="147"/>
      <c r="E729" s="320"/>
      <c r="F729" s="321"/>
      <c r="G729" s="149"/>
      <c r="H729" s="148"/>
      <c r="I729" s="148"/>
      <c r="J729" s="322"/>
      <c r="K729" s="324" t="str">
        <f>IFERROR(INDEX(Lookup!$G$3:$G$6,MATCH(J729,Lookup!$F$3:$F$6,0)),"")</f>
        <v/>
      </c>
      <c r="L729" s="323"/>
      <c r="M729" s="322"/>
      <c r="N729" s="846">
        <f t="shared" si="100"/>
        <v>0</v>
      </c>
      <c r="O729" s="325">
        <f t="shared" si="101"/>
        <v>0</v>
      </c>
      <c r="P729" s="847">
        <f>IF(I729&lt;INDEX(Lookup!$U$2:$U$10,MATCH($D$48,Lookup!$S$2:$S$10,0)),0,IF(U729="X",0,IFERROR(L729*50,0)))</f>
        <v>0</v>
      </c>
      <c r="Q729" s="326">
        <f>IF(I729&lt;INDEX(Lookup!$U$2:$U$10,MATCH($D$48,Lookup!$S$2:$S$10,0)),0,IF(U729="X",0,IFERROR(P729*K729,0)))</f>
        <v>0</v>
      </c>
      <c r="R729" s="326">
        <v>0</v>
      </c>
      <c r="S729" s="424">
        <v>0</v>
      </c>
      <c r="T729" s="322"/>
      <c r="U729" s="143"/>
      <c r="V729" s="397"/>
      <c r="W729" s="555"/>
      <c r="X729" s="576">
        <f t="shared" si="102"/>
        <v>0</v>
      </c>
      <c r="Y729" s="576">
        <f t="shared" si="103"/>
        <v>0</v>
      </c>
      <c r="Z729" s="576">
        <f t="shared" si="104"/>
        <v>0</v>
      </c>
      <c r="AA729" s="576">
        <f t="shared" si="105"/>
        <v>0</v>
      </c>
      <c r="AB729" s="553"/>
      <c r="AC729" s="553"/>
      <c r="AD729" s="553"/>
      <c r="AE729" s="553"/>
      <c r="AF729" s="553"/>
      <c r="AG729" s="553"/>
      <c r="AH729" s="553"/>
      <c r="AI729" s="397"/>
      <c r="AJ729" s="555"/>
      <c r="AK729" s="576">
        <f t="shared" si="106"/>
        <v>0</v>
      </c>
      <c r="AL729" s="576">
        <f t="shared" si="107"/>
        <v>0</v>
      </c>
      <c r="AM729" s="599"/>
      <c r="AN729" s="599"/>
      <c r="AO729" s="553"/>
      <c r="AP729" s="553"/>
      <c r="AQ729" s="553"/>
      <c r="AR729" s="553"/>
      <c r="AS729" s="397"/>
      <c r="AT729" s="397"/>
      <c r="AU729" s="397"/>
      <c r="AV729" s="397"/>
      <c r="AW729" s="397"/>
      <c r="AX729" s="397"/>
      <c r="AY729" s="397"/>
      <c r="AZ729" s="397"/>
      <c r="BA729" s="397"/>
      <c r="BB729" s="397"/>
      <c r="BC729" s="397"/>
      <c r="BD729" s="553"/>
      <c r="BE729" s="397"/>
      <c r="BF729" s="397"/>
      <c r="BG729" s="397"/>
      <c r="BH729" s="397"/>
    </row>
    <row r="730" spans="2:60" x14ac:dyDescent="0.35">
      <c r="B730" s="319"/>
      <c r="C730" s="147"/>
      <c r="D730" s="147"/>
      <c r="E730" s="320"/>
      <c r="F730" s="321"/>
      <c r="G730" s="149"/>
      <c r="H730" s="148"/>
      <c r="I730" s="148"/>
      <c r="J730" s="322"/>
      <c r="K730" s="324" t="str">
        <f>IFERROR(INDEX(Lookup!$G$3:$G$6,MATCH(J730,Lookup!$F$3:$F$6,0)),"")</f>
        <v/>
      </c>
      <c r="L730" s="323"/>
      <c r="M730" s="322"/>
      <c r="N730" s="846">
        <f t="shared" si="100"/>
        <v>0</v>
      </c>
      <c r="O730" s="325">
        <f t="shared" si="101"/>
        <v>0</v>
      </c>
      <c r="P730" s="847">
        <f>IF(I730&lt;INDEX(Lookup!$U$2:$U$10,MATCH($D$48,Lookup!$S$2:$S$10,0)),0,IF(U730="X",0,IFERROR(L730*50,0)))</f>
        <v>0</v>
      </c>
      <c r="Q730" s="326">
        <f>IF(I730&lt;INDEX(Lookup!$U$2:$U$10,MATCH($D$48,Lookup!$S$2:$S$10,0)),0,IF(U730="X",0,IFERROR(P730*K730,0)))</f>
        <v>0</v>
      </c>
      <c r="R730" s="326">
        <v>0</v>
      </c>
      <c r="S730" s="424">
        <v>0</v>
      </c>
      <c r="T730" s="322"/>
      <c r="U730" s="143"/>
      <c r="V730" s="397"/>
      <c r="W730" s="555"/>
      <c r="X730" s="576">
        <f t="shared" si="102"/>
        <v>0</v>
      </c>
      <c r="Y730" s="576">
        <f t="shared" si="103"/>
        <v>0</v>
      </c>
      <c r="Z730" s="576">
        <f t="shared" si="104"/>
        <v>0</v>
      </c>
      <c r="AA730" s="576">
        <f t="shared" si="105"/>
        <v>0</v>
      </c>
      <c r="AB730" s="553"/>
      <c r="AC730" s="553"/>
      <c r="AD730" s="553"/>
      <c r="AE730" s="553"/>
      <c r="AF730" s="553"/>
      <c r="AG730" s="553"/>
      <c r="AH730" s="553"/>
      <c r="AI730" s="397"/>
      <c r="AJ730" s="555"/>
      <c r="AK730" s="576">
        <f t="shared" si="106"/>
        <v>0</v>
      </c>
      <c r="AL730" s="576">
        <f t="shared" si="107"/>
        <v>0</v>
      </c>
      <c r="AM730" s="599"/>
      <c r="AN730" s="599"/>
      <c r="AO730" s="553"/>
      <c r="AP730" s="553"/>
      <c r="AQ730" s="553"/>
      <c r="AR730" s="553"/>
      <c r="AS730" s="397"/>
      <c r="AT730" s="397"/>
      <c r="AU730" s="397"/>
      <c r="AV730" s="397"/>
      <c r="AW730" s="397"/>
      <c r="AX730" s="397"/>
      <c r="AY730" s="397"/>
      <c r="AZ730" s="397"/>
      <c r="BA730" s="397"/>
      <c r="BB730" s="397"/>
      <c r="BC730" s="397"/>
      <c r="BD730" s="553"/>
      <c r="BE730" s="397"/>
      <c r="BF730" s="397"/>
      <c r="BG730" s="397"/>
      <c r="BH730" s="397"/>
    </row>
    <row r="731" spans="2:60" x14ac:dyDescent="0.35">
      <c r="B731" s="319"/>
      <c r="C731" s="147"/>
      <c r="D731" s="147"/>
      <c r="E731" s="320"/>
      <c r="F731" s="321"/>
      <c r="G731" s="149"/>
      <c r="H731" s="148"/>
      <c r="I731" s="148"/>
      <c r="J731" s="322"/>
      <c r="K731" s="324" t="str">
        <f>IFERROR(INDEX(Lookup!$G$3:$G$6,MATCH(J731,Lookup!$F$3:$F$6,0)),"")</f>
        <v/>
      </c>
      <c r="L731" s="323"/>
      <c r="M731" s="322"/>
      <c r="N731" s="846">
        <f t="shared" si="100"/>
        <v>0</v>
      </c>
      <c r="O731" s="325">
        <f t="shared" si="101"/>
        <v>0</v>
      </c>
      <c r="P731" s="847">
        <f>IF(I731&lt;INDEX(Lookup!$U$2:$U$10,MATCH($D$48,Lookup!$S$2:$S$10,0)),0,IF(U731="X",0,IFERROR(L731*50,0)))</f>
        <v>0</v>
      </c>
      <c r="Q731" s="326">
        <f>IF(I731&lt;INDEX(Lookup!$U$2:$U$10,MATCH($D$48,Lookup!$S$2:$S$10,0)),0,IF(U731="X",0,IFERROR(P731*K731,0)))</f>
        <v>0</v>
      </c>
      <c r="R731" s="326">
        <v>0</v>
      </c>
      <c r="S731" s="424">
        <v>0</v>
      </c>
      <c r="T731" s="322"/>
      <c r="U731" s="143"/>
      <c r="V731" s="397"/>
      <c r="W731" s="555"/>
      <c r="X731" s="576">
        <f t="shared" si="102"/>
        <v>0</v>
      </c>
      <c r="Y731" s="576">
        <f t="shared" si="103"/>
        <v>0</v>
      </c>
      <c r="Z731" s="576">
        <f t="shared" si="104"/>
        <v>0</v>
      </c>
      <c r="AA731" s="576">
        <f t="shared" si="105"/>
        <v>0</v>
      </c>
      <c r="AB731" s="553"/>
      <c r="AC731" s="553"/>
      <c r="AD731" s="553"/>
      <c r="AE731" s="553"/>
      <c r="AF731" s="553"/>
      <c r="AG731" s="553"/>
      <c r="AH731" s="553"/>
      <c r="AI731" s="397"/>
      <c r="AJ731" s="555"/>
      <c r="AK731" s="576">
        <f t="shared" si="106"/>
        <v>0</v>
      </c>
      <c r="AL731" s="576">
        <f t="shared" si="107"/>
        <v>0</v>
      </c>
      <c r="AM731" s="599"/>
      <c r="AN731" s="599"/>
      <c r="AO731" s="553"/>
      <c r="AP731" s="553"/>
      <c r="AQ731" s="553"/>
      <c r="AR731" s="553"/>
      <c r="AS731" s="397"/>
      <c r="AT731" s="397"/>
      <c r="AU731" s="397"/>
      <c r="AV731" s="397"/>
      <c r="AW731" s="397"/>
      <c r="AX731" s="397"/>
      <c r="AY731" s="397"/>
      <c r="AZ731" s="397"/>
      <c r="BA731" s="397"/>
      <c r="BB731" s="397"/>
      <c r="BC731" s="397"/>
      <c r="BD731" s="553"/>
      <c r="BE731" s="397"/>
      <c r="BF731" s="397"/>
      <c r="BG731" s="397"/>
      <c r="BH731" s="397"/>
    </row>
    <row r="732" spans="2:60" x14ac:dyDescent="0.35">
      <c r="B732" s="319"/>
      <c r="C732" s="147"/>
      <c r="D732" s="147"/>
      <c r="E732" s="320"/>
      <c r="F732" s="321"/>
      <c r="G732" s="149"/>
      <c r="H732" s="148"/>
      <c r="I732" s="148"/>
      <c r="J732" s="322"/>
      <c r="K732" s="324" t="str">
        <f>IFERROR(INDEX(Lookup!$G$3:$G$6,MATCH(J732,Lookup!$F$3:$F$6,0)),"")</f>
        <v/>
      </c>
      <c r="L732" s="323"/>
      <c r="M732" s="322"/>
      <c r="N732" s="846">
        <f t="shared" si="100"/>
        <v>0</v>
      </c>
      <c r="O732" s="325">
        <f t="shared" si="101"/>
        <v>0</v>
      </c>
      <c r="P732" s="847">
        <f>IF(I732&lt;INDEX(Lookup!$U$2:$U$10,MATCH($D$48,Lookup!$S$2:$S$10,0)),0,IF(U732="X",0,IFERROR(L732*50,0)))</f>
        <v>0</v>
      </c>
      <c r="Q732" s="326">
        <f>IF(I732&lt;INDEX(Lookup!$U$2:$U$10,MATCH($D$48,Lookup!$S$2:$S$10,0)),0,IF(U732="X",0,IFERROR(P732*K732,0)))</f>
        <v>0</v>
      </c>
      <c r="R732" s="326">
        <v>0</v>
      </c>
      <c r="S732" s="424">
        <v>0</v>
      </c>
      <c r="T732" s="322"/>
      <c r="U732" s="143"/>
      <c r="V732" s="397"/>
      <c r="W732" s="555"/>
      <c r="X732" s="576">
        <f t="shared" si="102"/>
        <v>0</v>
      </c>
      <c r="Y732" s="576">
        <f t="shared" si="103"/>
        <v>0</v>
      </c>
      <c r="Z732" s="576">
        <f t="shared" si="104"/>
        <v>0</v>
      </c>
      <c r="AA732" s="576">
        <f t="shared" si="105"/>
        <v>0</v>
      </c>
      <c r="AB732" s="553"/>
      <c r="AC732" s="553"/>
      <c r="AD732" s="553"/>
      <c r="AE732" s="553"/>
      <c r="AF732" s="553"/>
      <c r="AG732" s="553"/>
      <c r="AH732" s="553"/>
      <c r="AI732" s="397"/>
      <c r="AJ732" s="555"/>
      <c r="AK732" s="576">
        <f t="shared" si="106"/>
        <v>0</v>
      </c>
      <c r="AL732" s="576">
        <f t="shared" si="107"/>
        <v>0</v>
      </c>
      <c r="AM732" s="599"/>
      <c r="AN732" s="599"/>
      <c r="AO732" s="553"/>
      <c r="AP732" s="553"/>
      <c r="AQ732" s="553"/>
      <c r="AR732" s="553"/>
      <c r="AS732" s="397"/>
      <c r="AT732" s="397"/>
      <c r="AU732" s="397"/>
      <c r="AV732" s="397"/>
      <c r="AW732" s="397"/>
      <c r="AX732" s="397"/>
      <c r="AY732" s="397"/>
      <c r="AZ732" s="397"/>
      <c r="BA732" s="397"/>
      <c r="BB732" s="397"/>
      <c r="BC732" s="397"/>
      <c r="BD732" s="553"/>
      <c r="BE732" s="397"/>
      <c r="BF732" s="397"/>
      <c r="BG732" s="397"/>
      <c r="BH732" s="397"/>
    </row>
    <row r="733" spans="2:60" x14ac:dyDescent="0.35">
      <c r="B733" s="319"/>
      <c r="C733" s="147"/>
      <c r="D733" s="147"/>
      <c r="E733" s="320"/>
      <c r="F733" s="321"/>
      <c r="G733" s="149"/>
      <c r="H733" s="148"/>
      <c r="I733" s="148"/>
      <c r="J733" s="322"/>
      <c r="K733" s="324" t="str">
        <f>IFERROR(INDEX(Lookup!$G$3:$G$6,MATCH(J733,Lookup!$F$3:$F$6,0)),"")</f>
        <v/>
      </c>
      <c r="L733" s="323"/>
      <c r="M733" s="322"/>
      <c r="N733" s="846">
        <f t="shared" si="100"/>
        <v>0</v>
      </c>
      <c r="O733" s="325">
        <f t="shared" si="101"/>
        <v>0</v>
      </c>
      <c r="P733" s="847">
        <f>IF(I733&lt;INDEX(Lookup!$U$2:$U$10,MATCH($D$48,Lookup!$S$2:$S$10,0)),0,IF(U733="X",0,IFERROR(L733*50,0)))</f>
        <v>0</v>
      </c>
      <c r="Q733" s="326">
        <f>IF(I733&lt;INDEX(Lookup!$U$2:$U$10,MATCH($D$48,Lookup!$S$2:$S$10,0)),0,IF(U733="X",0,IFERROR(P733*K733,0)))</f>
        <v>0</v>
      </c>
      <c r="R733" s="326">
        <v>0</v>
      </c>
      <c r="S733" s="424">
        <v>0</v>
      </c>
      <c r="T733" s="322"/>
      <c r="U733" s="143"/>
      <c r="V733" s="397"/>
      <c r="W733" s="555"/>
      <c r="X733" s="576">
        <f t="shared" si="102"/>
        <v>0</v>
      </c>
      <c r="Y733" s="576">
        <f t="shared" si="103"/>
        <v>0</v>
      </c>
      <c r="Z733" s="576">
        <f t="shared" si="104"/>
        <v>0</v>
      </c>
      <c r="AA733" s="576">
        <f t="shared" si="105"/>
        <v>0</v>
      </c>
      <c r="AB733" s="553"/>
      <c r="AC733" s="553"/>
      <c r="AD733" s="553"/>
      <c r="AE733" s="553"/>
      <c r="AF733" s="553"/>
      <c r="AG733" s="553"/>
      <c r="AH733" s="553"/>
      <c r="AI733" s="397"/>
      <c r="AJ733" s="555"/>
      <c r="AK733" s="576">
        <f t="shared" si="106"/>
        <v>0</v>
      </c>
      <c r="AL733" s="576">
        <f t="shared" si="107"/>
        <v>0</v>
      </c>
      <c r="AM733" s="599"/>
      <c r="AN733" s="599"/>
      <c r="AO733" s="553"/>
      <c r="AP733" s="553"/>
      <c r="AQ733" s="553"/>
      <c r="AR733" s="553"/>
      <c r="AS733" s="397"/>
      <c r="AT733" s="397"/>
      <c r="AU733" s="397"/>
      <c r="AV733" s="397"/>
      <c r="AW733" s="397"/>
      <c r="AX733" s="397"/>
      <c r="AY733" s="397"/>
      <c r="AZ733" s="397"/>
      <c r="BA733" s="397"/>
      <c r="BB733" s="397"/>
      <c r="BC733" s="397"/>
      <c r="BD733" s="553"/>
      <c r="BE733" s="397"/>
      <c r="BF733" s="397"/>
      <c r="BG733" s="397"/>
      <c r="BH733" s="397"/>
    </row>
    <row r="734" spans="2:60" x14ac:dyDescent="0.35">
      <c r="B734" s="319"/>
      <c r="C734" s="147"/>
      <c r="D734" s="147"/>
      <c r="E734" s="320"/>
      <c r="F734" s="321"/>
      <c r="G734" s="149"/>
      <c r="H734" s="148"/>
      <c r="I734" s="148"/>
      <c r="J734" s="322"/>
      <c r="K734" s="324" t="str">
        <f>IFERROR(INDEX(Lookup!$G$3:$G$6,MATCH(J734,Lookup!$F$3:$F$6,0)),"")</f>
        <v/>
      </c>
      <c r="L734" s="323"/>
      <c r="M734" s="322"/>
      <c r="N734" s="846">
        <f t="shared" si="100"/>
        <v>0</v>
      </c>
      <c r="O734" s="325">
        <f t="shared" si="101"/>
        <v>0</v>
      </c>
      <c r="P734" s="847">
        <f>IF(I734&lt;INDEX(Lookup!$U$2:$U$10,MATCH($D$48,Lookup!$S$2:$S$10,0)),0,IF(U734="X",0,IFERROR(L734*50,0)))</f>
        <v>0</v>
      </c>
      <c r="Q734" s="326">
        <f>IF(I734&lt;INDEX(Lookup!$U$2:$U$10,MATCH($D$48,Lookup!$S$2:$S$10,0)),0,IF(U734="X",0,IFERROR(P734*K734,0)))</f>
        <v>0</v>
      </c>
      <c r="R734" s="326">
        <v>0</v>
      </c>
      <c r="S734" s="424">
        <v>0</v>
      </c>
      <c r="T734" s="322"/>
      <c r="U734" s="143"/>
      <c r="V734" s="397"/>
      <c r="W734" s="555"/>
      <c r="X734" s="576">
        <f t="shared" si="102"/>
        <v>0</v>
      </c>
      <c r="Y734" s="576">
        <f t="shared" si="103"/>
        <v>0</v>
      </c>
      <c r="Z734" s="576">
        <f t="shared" si="104"/>
        <v>0</v>
      </c>
      <c r="AA734" s="576">
        <f t="shared" si="105"/>
        <v>0</v>
      </c>
      <c r="AB734" s="553"/>
      <c r="AC734" s="553"/>
      <c r="AD734" s="553"/>
      <c r="AE734" s="553"/>
      <c r="AF734" s="553"/>
      <c r="AG734" s="553"/>
      <c r="AH734" s="553"/>
      <c r="AI734" s="397"/>
      <c r="AJ734" s="555"/>
      <c r="AK734" s="576">
        <f t="shared" si="106"/>
        <v>0</v>
      </c>
      <c r="AL734" s="576">
        <f t="shared" si="107"/>
        <v>0</v>
      </c>
      <c r="AM734" s="599"/>
      <c r="AN734" s="599"/>
      <c r="AO734" s="553"/>
      <c r="AP734" s="553"/>
      <c r="AQ734" s="553"/>
      <c r="AR734" s="553"/>
      <c r="AS734" s="397"/>
      <c r="AT734" s="397"/>
      <c r="AU734" s="397"/>
      <c r="AV734" s="397"/>
      <c r="AW734" s="397"/>
      <c r="AX734" s="397"/>
      <c r="AY734" s="397"/>
      <c r="AZ734" s="397"/>
      <c r="BA734" s="397"/>
      <c r="BB734" s="397"/>
      <c r="BC734" s="397"/>
      <c r="BD734" s="553"/>
      <c r="BE734" s="397"/>
      <c r="BF734" s="397"/>
      <c r="BG734" s="397"/>
      <c r="BH734" s="397"/>
    </row>
    <row r="735" spans="2:60" x14ac:dyDescent="0.35">
      <c r="B735" s="319"/>
      <c r="C735" s="147"/>
      <c r="D735" s="147"/>
      <c r="E735" s="320"/>
      <c r="F735" s="321"/>
      <c r="G735" s="149"/>
      <c r="H735" s="148"/>
      <c r="I735" s="148"/>
      <c r="J735" s="322"/>
      <c r="K735" s="324" t="str">
        <f>IFERROR(INDEX(Lookup!$G$3:$G$6,MATCH(J735,Lookup!$F$3:$F$6,0)),"")</f>
        <v/>
      </c>
      <c r="L735" s="323"/>
      <c r="M735" s="322"/>
      <c r="N735" s="846">
        <f t="shared" si="100"/>
        <v>0</v>
      </c>
      <c r="O735" s="325">
        <f t="shared" si="101"/>
        <v>0</v>
      </c>
      <c r="P735" s="847">
        <f>IF(I735&lt;INDEX(Lookup!$U$2:$U$10,MATCH($D$48,Lookup!$S$2:$S$10,0)),0,IF(U735="X",0,IFERROR(L735*50,0)))</f>
        <v>0</v>
      </c>
      <c r="Q735" s="326">
        <f>IF(I735&lt;INDEX(Lookup!$U$2:$U$10,MATCH($D$48,Lookup!$S$2:$S$10,0)),0,IF(U735="X",0,IFERROR(P735*K735,0)))</f>
        <v>0</v>
      </c>
      <c r="R735" s="326">
        <v>0</v>
      </c>
      <c r="S735" s="424">
        <v>0</v>
      </c>
      <c r="T735" s="322"/>
      <c r="U735" s="143"/>
      <c r="V735" s="397"/>
      <c r="W735" s="555"/>
      <c r="X735" s="576">
        <f t="shared" si="102"/>
        <v>0</v>
      </c>
      <c r="Y735" s="576">
        <f t="shared" si="103"/>
        <v>0</v>
      </c>
      <c r="Z735" s="576">
        <f t="shared" si="104"/>
        <v>0</v>
      </c>
      <c r="AA735" s="576">
        <f t="shared" si="105"/>
        <v>0</v>
      </c>
      <c r="AB735" s="553"/>
      <c r="AC735" s="553"/>
      <c r="AD735" s="553"/>
      <c r="AE735" s="553"/>
      <c r="AF735" s="553"/>
      <c r="AG735" s="553"/>
      <c r="AH735" s="553"/>
      <c r="AI735" s="397"/>
      <c r="AJ735" s="555"/>
      <c r="AK735" s="576">
        <f t="shared" si="106"/>
        <v>0</v>
      </c>
      <c r="AL735" s="576">
        <f t="shared" si="107"/>
        <v>0</v>
      </c>
      <c r="AM735" s="599"/>
      <c r="AN735" s="599"/>
      <c r="AO735" s="553"/>
      <c r="AP735" s="553"/>
      <c r="AQ735" s="553"/>
      <c r="AR735" s="553"/>
      <c r="AS735" s="397"/>
      <c r="AT735" s="397"/>
      <c r="AU735" s="397"/>
      <c r="AV735" s="397"/>
      <c r="AW735" s="397"/>
      <c r="AX735" s="397"/>
      <c r="AY735" s="397"/>
      <c r="AZ735" s="397"/>
      <c r="BA735" s="397"/>
      <c r="BB735" s="397"/>
      <c r="BC735" s="397"/>
      <c r="BD735" s="553"/>
      <c r="BE735" s="397"/>
      <c r="BF735" s="397"/>
      <c r="BG735" s="397"/>
      <c r="BH735" s="397"/>
    </row>
    <row r="736" spans="2:60" x14ac:dyDescent="0.35">
      <c r="B736" s="319"/>
      <c r="C736" s="147"/>
      <c r="D736" s="147"/>
      <c r="E736" s="320"/>
      <c r="F736" s="321"/>
      <c r="G736" s="149"/>
      <c r="H736" s="148"/>
      <c r="I736" s="148"/>
      <c r="J736" s="322"/>
      <c r="K736" s="324" t="str">
        <f>IFERROR(INDEX(Lookup!$G$3:$G$6,MATCH(J736,Lookup!$F$3:$F$6,0)),"")</f>
        <v/>
      </c>
      <c r="L736" s="323"/>
      <c r="M736" s="322"/>
      <c r="N736" s="846">
        <f t="shared" si="100"/>
        <v>0</v>
      </c>
      <c r="O736" s="325">
        <f t="shared" si="101"/>
        <v>0</v>
      </c>
      <c r="P736" s="847">
        <f>IF(I736&lt;INDEX(Lookup!$U$2:$U$10,MATCH($D$48,Lookup!$S$2:$S$10,0)),0,IF(U736="X",0,IFERROR(L736*50,0)))</f>
        <v>0</v>
      </c>
      <c r="Q736" s="326">
        <f>IF(I736&lt;INDEX(Lookup!$U$2:$U$10,MATCH($D$48,Lookup!$S$2:$S$10,0)),0,IF(U736="X",0,IFERROR(P736*K736,0)))</f>
        <v>0</v>
      </c>
      <c r="R736" s="326">
        <v>0</v>
      </c>
      <c r="S736" s="424">
        <v>0</v>
      </c>
      <c r="T736" s="322"/>
      <c r="U736" s="143"/>
      <c r="V736" s="397"/>
      <c r="W736" s="555"/>
      <c r="X736" s="576">
        <f t="shared" si="102"/>
        <v>0</v>
      </c>
      <c r="Y736" s="576">
        <f t="shared" si="103"/>
        <v>0</v>
      </c>
      <c r="Z736" s="576">
        <f t="shared" si="104"/>
        <v>0</v>
      </c>
      <c r="AA736" s="576">
        <f t="shared" si="105"/>
        <v>0</v>
      </c>
      <c r="AB736" s="553"/>
      <c r="AC736" s="553"/>
      <c r="AD736" s="553"/>
      <c r="AE736" s="553"/>
      <c r="AF736" s="553"/>
      <c r="AG736" s="553"/>
      <c r="AH736" s="553"/>
      <c r="AI736" s="397"/>
      <c r="AJ736" s="555"/>
      <c r="AK736" s="576">
        <f t="shared" si="106"/>
        <v>0</v>
      </c>
      <c r="AL736" s="576">
        <f t="shared" si="107"/>
        <v>0</v>
      </c>
      <c r="AM736" s="599"/>
      <c r="AN736" s="599"/>
      <c r="AO736" s="553"/>
      <c r="AP736" s="553"/>
      <c r="AQ736" s="553"/>
      <c r="AR736" s="553"/>
      <c r="AS736" s="397"/>
      <c r="AT736" s="397"/>
      <c r="AU736" s="397"/>
      <c r="AV736" s="397"/>
      <c r="AW736" s="397"/>
      <c r="AX736" s="397"/>
      <c r="AY736" s="397"/>
      <c r="AZ736" s="397"/>
      <c r="BA736" s="397"/>
      <c r="BB736" s="397"/>
      <c r="BC736" s="397"/>
      <c r="BD736" s="553"/>
      <c r="BE736" s="397"/>
      <c r="BF736" s="397"/>
      <c r="BG736" s="397"/>
      <c r="BH736" s="397"/>
    </row>
    <row r="737" spans="2:60" x14ac:dyDescent="0.35">
      <c r="B737" s="319"/>
      <c r="C737" s="147"/>
      <c r="D737" s="147"/>
      <c r="E737" s="320"/>
      <c r="F737" s="321"/>
      <c r="G737" s="149"/>
      <c r="H737" s="148"/>
      <c r="I737" s="148"/>
      <c r="J737" s="322"/>
      <c r="K737" s="324" t="str">
        <f>IFERROR(INDEX(Lookup!$G$3:$G$6,MATCH(J737,Lookup!$F$3:$F$6,0)),"")</f>
        <v/>
      </c>
      <c r="L737" s="323"/>
      <c r="M737" s="322"/>
      <c r="N737" s="846">
        <f t="shared" si="100"/>
        <v>0</v>
      </c>
      <c r="O737" s="325">
        <f t="shared" si="101"/>
        <v>0</v>
      </c>
      <c r="P737" s="847">
        <f>IF(I737&lt;INDEX(Lookup!$U$2:$U$10,MATCH($D$48,Lookup!$S$2:$S$10,0)),0,IF(U737="X",0,IFERROR(L737*50,0)))</f>
        <v>0</v>
      </c>
      <c r="Q737" s="326">
        <f>IF(I737&lt;INDEX(Lookup!$U$2:$U$10,MATCH($D$48,Lookup!$S$2:$S$10,0)),0,IF(U737="X",0,IFERROR(P737*K737,0)))</f>
        <v>0</v>
      </c>
      <c r="R737" s="326">
        <v>0</v>
      </c>
      <c r="S737" s="424">
        <v>0</v>
      </c>
      <c r="T737" s="322"/>
      <c r="U737" s="143"/>
      <c r="V737" s="397"/>
      <c r="W737" s="555"/>
      <c r="X737" s="576">
        <f t="shared" si="102"/>
        <v>0</v>
      </c>
      <c r="Y737" s="576">
        <f t="shared" si="103"/>
        <v>0</v>
      </c>
      <c r="Z737" s="576">
        <f t="shared" si="104"/>
        <v>0</v>
      </c>
      <c r="AA737" s="576">
        <f t="shared" si="105"/>
        <v>0</v>
      </c>
      <c r="AB737" s="553"/>
      <c r="AC737" s="553"/>
      <c r="AD737" s="553"/>
      <c r="AE737" s="553"/>
      <c r="AF737" s="553"/>
      <c r="AG737" s="553"/>
      <c r="AH737" s="553"/>
      <c r="AI737" s="397"/>
      <c r="AJ737" s="555"/>
      <c r="AK737" s="576">
        <f t="shared" si="106"/>
        <v>0</v>
      </c>
      <c r="AL737" s="576">
        <f t="shared" si="107"/>
        <v>0</v>
      </c>
      <c r="AM737" s="599"/>
      <c r="AN737" s="599"/>
      <c r="AO737" s="553"/>
      <c r="AP737" s="553"/>
      <c r="AQ737" s="553"/>
      <c r="AR737" s="553"/>
      <c r="AS737" s="397"/>
      <c r="AT737" s="397"/>
      <c r="AU737" s="397"/>
      <c r="AV737" s="397"/>
      <c r="AW737" s="397"/>
      <c r="AX737" s="397"/>
      <c r="AY737" s="397"/>
      <c r="AZ737" s="397"/>
      <c r="BA737" s="397"/>
      <c r="BB737" s="397"/>
      <c r="BC737" s="397"/>
      <c r="BD737" s="553"/>
      <c r="BE737" s="397"/>
      <c r="BF737" s="397"/>
      <c r="BG737" s="397"/>
      <c r="BH737" s="397"/>
    </row>
    <row r="738" spans="2:60" x14ac:dyDescent="0.35">
      <c r="B738" s="319"/>
      <c r="C738" s="147"/>
      <c r="D738" s="147"/>
      <c r="E738" s="320"/>
      <c r="F738" s="321"/>
      <c r="G738" s="149"/>
      <c r="H738" s="148"/>
      <c r="I738" s="148"/>
      <c r="J738" s="322"/>
      <c r="K738" s="324" t="str">
        <f>IFERROR(INDEX(Lookup!$G$3:$G$6,MATCH(J738,Lookup!$F$3:$F$6,0)),"")</f>
        <v/>
      </c>
      <c r="L738" s="323"/>
      <c r="M738" s="322"/>
      <c r="N738" s="846">
        <f t="shared" si="100"/>
        <v>0</v>
      </c>
      <c r="O738" s="325">
        <f t="shared" si="101"/>
        <v>0</v>
      </c>
      <c r="P738" s="847">
        <f>IF(I738&lt;INDEX(Lookup!$U$2:$U$10,MATCH($D$48,Lookup!$S$2:$S$10,0)),0,IF(U738="X",0,IFERROR(L738*50,0)))</f>
        <v>0</v>
      </c>
      <c r="Q738" s="326">
        <f>IF(I738&lt;INDEX(Lookup!$U$2:$U$10,MATCH($D$48,Lookup!$S$2:$S$10,0)),0,IF(U738="X",0,IFERROR(P738*K738,0)))</f>
        <v>0</v>
      </c>
      <c r="R738" s="326">
        <v>0</v>
      </c>
      <c r="S738" s="424">
        <v>0</v>
      </c>
      <c r="T738" s="322"/>
      <c r="U738" s="143"/>
      <c r="V738" s="397"/>
      <c r="W738" s="555"/>
      <c r="X738" s="576">
        <f t="shared" si="102"/>
        <v>0</v>
      </c>
      <c r="Y738" s="576">
        <f t="shared" si="103"/>
        <v>0</v>
      </c>
      <c r="Z738" s="576">
        <f t="shared" si="104"/>
        <v>0</v>
      </c>
      <c r="AA738" s="576">
        <f t="shared" si="105"/>
        <v>0</v>
      </c>
      <c r="AB738" s="553"/>
      <c r="AC738" s="553"/>
      <c r="AD738" s="553"/>
      <c r="AE738" s="553"/>
      <c r="AF738" s="553"/>
      <c r="AG738" s="553"/>
      <c r="AH738" s="553"/>
      <c r="AI738" s="397"/>
      <c r="AJ738" s="555"/>
      <c r="AK738" s="576">
        <f t="shared" si="106"/>
        <v>0</v>
      </c>
      <c r="AL738" s="576">
        <f t="shared" si="107"/>
        <v>0</v>
      </c>
      <c r="AM738" s="599"/>
      <c r="AN738" s="599"/>
      <c r="AO738" s="553"/>
      <c r="AP738" s="553"/>
      <c r="AQ738" s="553"/>
      <c r="AR738" s="553"/>
      <c r="AS738" s="397"/>
      <c r="AT738" s="397"/>
      <c r="AU738" s="397"/>
      <c r="AV738" s="397"/>
      <c r="AW738" s="397"/>
      <c r="AX738" s="397"/>
      <c r="AY738" s="397"/>
      <c r="AZ738" s="397"/>
      <c r="BA738" s="397"/>
      <c r="BB738" s="397"/>
      <c r="BC738" s="397"/>
      <c r="BD738" s="553"/>
      <c r="BE738" s="397"/>
      <c r="BF738" s="397"/>
      <c r="BG738" s="397"/>
      <c r="BH738" s="397"/>
    </row>
    <row r="739" spans="2:60" x14ac:dyDescent="0.35">
      <c r="B739" s="319"/>
      <c r="C739" s="147"/>
      <c r="D739" s="147"/>
      <c r="E739" s="320"/>
      <c r="F739" s="321"/>
      <c r="G739" s="149"/>
      <c r="H739" s="148"/>
      <c r="I739" s="148"/>
      <c r="J739" s="322"/>
      <c r="K739" s="324" t="str">
        <f>IFERROR(INDEX(Lookup!$G$3:$G$6,MATCH(J739,Lookup!$F$3:$F$6,0)),"")</f>
        <v/>
      </c>
      <c r="L739" s="323"/>
      <c r="M739" s="322"/>
      <c r="N739" s="846">
        <f t="shared" si="100"/>
        <v>0</v>
      </c>
      <c r="O739" s="325">
        <f t="shared" si="101"/>
        <v>0</v>
      </c>
      <c r="P739" s="847">
        <f>IF(I739&lt;INDEX(Lookup!$U$2:$U$10,MATCH($D$48,Lookup!$S$2:$S$10,0)),0,IF(U739="X",0,IFERROR(L739*50,0)))</f>
        <v>0</v>
      </c>
      <c r="Q739" s="326">
        <f>IF(I739&lt;INDEX(Lookup!$U$2:$U$10,MATCH($D$48,Lookup!$S$2:$S$10,0)),0,IF(U739="X",0,IFERROR(P739*K739,0)))</f>
        <v>0</v>
      </c>
      <c r="R739" s="326">
        <v>0</v>
      </c>
      <c r="S739" s="424">
        <v>0</v>
      </c>
      <c r="T739" s="322"/>
      <c r="U739" s="143"/>
      <c r="V739" s="397"/>
      <c r="W739" s="555"/>
      <c r="X739" s="576">
        <f t="shared" si="102"/>
        <v>0</v>
      </c>
      <c r="Y739" s="576">
        <f t="shared" si="103"/>
        <v>0</v>
      </c>
      <c r="Z739" s="576">
        <f t="shared" si="104"/>
        <v>0</v>
      </c>
      <c r="AA739" s="576">
        <f t="shared" si="105"/>
        <v>0</v>
      </c>
      <c r="AB739" s="553"/>
      <c r="AC739" s="553"/>
      <c r="AD739" s="553"/>
      <c r="AE739" s="553"/>
      <c r="AF739" s="553"/>
      <c r="AG739" s="553"/>
      <c r="AH739" s="553"/>
      <c r="AI739" s="397"/>
      <c r="AJ739" s="555"/>
      <c r="AK739" s="576">
        <f t="shared" si="106"/>
        <v>0</v>
      </c>
      <c r="AL739" s="576">
        <f t="shared" si="107"/>
        <v>0</v>
      </c>
      <c r="AM739" s="599"/>
      <c r="AN739" s="599"/>
      <c r="AO739" s="553"/>
      <c r="AP739" s="553"/>
      <c r="AQ739" s="553"/>
      <c r="AR739" s="553"/>
      <c r="AS739" s="397"/>
      <c r="AT739" s="397"/>
      <c r="AU739" s="397"/>
      <c r="AV739" s="397"/>
      <c r="AW739" s="397"/>
      <c r="AX739" s="397"/>
      <c r="AY739" s="397"/>
      <c r="AZ739" s="397"/>
      <c r="BA739" s="397"/>
      <c r="BB739" s="397"/>
      <c r="BC739" s="397"/>
      <c r="BD739" s="553"/>
      <c r="BE739" s="397"/>
      <c r="BF739" s="397"/>
      <c r="BG739" s="397"/>
      <c r="BH739" s="397"/>
    </row>
    <row r="740" spans="2:60" x14ac:dyDescent="0.35">
      <c r="B740" s="319"/>
      <c r="C740" s="147"/>
      <c r="D740" s="147"/>
      <c r="E740" s="320"/>
      <c r="F740" s="321"/>
      <c r="G740" s="149"/>
      <c r="H740" s="148"/>
      <c r="I740" s="148"/>
      <c r="J740" s="322"/>
      <c r="K740" s="324" t="str">
        <f>IFERROR(INDEX(Lookup!$G$3:$G$6,MATCH(J740,Lookup!$F$3:$F$6,0)),"")</f>
        <v/>
      </c>
      <c r="L740" s="323"/>
      <c r="M740" s="322"/>
      <c r="N740" s="846">
        <f t="shared" si="100"/>
        <v>0</v>
      </c>
      <c r="O740" s="325">
        <f t="shared" si="101"/>
        <v>0</v>
      </c>
      <c r="P740" s="847">
        <f>IF(I740&lt;INDEX(Lookup!$U$2:$U$10,MATCH($D$48,Lookup!$S$2:$S$10,0)),0,IF(U740="X",0,IFERROR(L740*50,0)))</f>
        <v>0</v>
      </c>
      <c r="Q740" s="326">
        <f>IF(I740&lt;INDEX(Lookup!$U$2:$U$10,MATCH($D$48,Lookup!$S$2:$S$10,0)),0,IF(U740="X",0,IFERROR(P740*K740,0)))</f>
        <v>0</v>
      </c>
      <c r="R740" s="326">
        <v>0</v>
      </c>
      <c r="S740" s="424">
        <v>0</v>
      </c>
      <c r="T740" s="322"/>
      <c r="U740" s="143"/>
      <c r="V740" s="397"/>
      <c r="W740" s="555"/>
      <c r="X740" s="576">
        <f t="shared" si="102"/>
        <v>0</v>
      </c>
      <c r="Y740" s="576">
        <f t="shared" si="103"/>
        <v>0</v>
      </c>
      <c r="Z740" s="576">
        <f t="shared" si="104"/>
        <v>0</v>
      </c>
      <c r="AA740" s="576">
        <f t="shared" si="105"/>
        <v>0</v>
      </c>
      <c r="AB740" s="553"/>
      <c r="AC740" s="553"/>
      <c r="AD740" s="553"/>
      <c r="AE740" s="553"/>
      <c r="AF740" s="553"/>
      <c r="AG740" s="553"/>
      <c r="AH740" s="553"/>
      <c r="AI740" s="397"/>
      <c r="AJ740" s="555"/>
      <c r="AK740" s="576">
        <f t="shared" si="106"/>
        <v>0</v>
      </c>
      <c r="AL740" s="576">
        <f t="shared" si="107"/>
        <v>0</v>
      </c>
      <c r="AM740" s="599"/>
      <c r="AN740" s="599"/>
      <c r="AO740" s="553"/>
      <c r="AP740" s="553"/>
      <c r="AQ740" s="553"/>
      <c r="AR740" s="553"/>
      <c r="AS740" s="397"/>
      <c r="AT740" s="397"/>
      <c r="AU740" s="397"/>
      <c r="AV740" s="397"/>
      <c r="AW740" s="397"/>
      <c r="AX740" s="397"/>
      <c r="AY740" s="397"/>
      <c r="AZ740" s="397"/>
      <c r="BA740" s="397"/>
      <c r="BB740" s="397"/>
      <c r="BC740" s="397"/>
      <c r="BD740" s="553"/>
      <c r="BE740" s="397"/>
      <c r="BF740" s="397"/>
      <c r="BG740" s="397"/>
      <c r="BH740" s="397"/>
    </row>
    <row r="741" spans="2:60" x14ac:dyDescent="0.35">
      <c r="B741" s="319"/>
      <c r="C741" s="147"/>
      <c r="D741" s="147"/>
      <c r="E741" s="320"/>
      <c r="F741" s="321"/>
      <c r="G741" s="149"/>
      <c r="H741" s="148"/>
      <c r="I741" s="148"/>
      <c r="J741" s="322"/>
      <c r="K741" s="324" t="str">
        <f>IFERROR(INDEX(Lookup!$G$3:$G$6,MATCH(J741,Lookup!$F$3:$F$6,0)),"")</f>
        <v/>
      </c>
      <c r="L741" s="323"/>
      <c r="M741" s="322"/>
      <c r="N741" s="846">
        <f t="shared" si="100"/>
        <v>0</v>
      </c>
      <c r="O741" s="325">
        <f t="shared" si="101"/>
        <v>0</v>
      </c>
      <c r="P741" s="847">
        <f>IF(I741&lt;INDEX(Lookup!$U$2:$U$10,MATCH($D$48,Lookup!$S$2:$S$10,0)),0,IF(U741="X",0,IFERROR(L741*50,0)))</f>
        <v>0</v>
      </c>
      <c r="Q741" s="326">
        <f>IF(I741&lt;INDEX(Lookup!$U$2:$U$10,MATCH($D$48,Lookup!$S$2:$S$10,0)),0,IF(U741="X",0,IFERROR(P741*K741,0)))</f>
        <v>0</v>
      </c>
      <c r="R741" s="326">
        <v>0</v>
      </c>
      <c r="S741" s="424">
        <v>0</v>
      </c>
      <c r="T741" s="322"/>
      <c r="U741" s="143"/>
      <c r="V741" s="397"/>
      <c r="W741" s="555"/>
      <c r="X741" s="576">
        <f t="shared" si="102"/>
        <v>0</v>
      </c>
      <c r="Y741" s="576">
        <f t="shared" si="103"/>
        <v>0</v>
      </c>
      <c r="Z741" s="576">
        <f t="shared" si="104"/>
        <v>0</v>
      </c>
      <c r="AA741" s="576">
        <f t="shared" si="105"/>
        <v>0</v>
      </c>
      <c r="AB741" s="553"/>
      <c r="AC741" s="553"/>
      <c r="AD741" s="553"/>
      <c r="AE741" s="553"/>
      <c r="AF741" s="553"/>
      <c r="AG741" s="553"/>
      <c r="AH741" s="553"/>
      <c r="AI741" s="397"/>
      <c r="AJ741" s="555"/>
      <c r="AK741" s="576">
        <f t="shared" si="106"/>
        <v>0</v>
      </c>
      <c r="AL741" s="576">
        <f t="shared" si="107"/>
        <v>0</v>
      </c>
      <c r="AM741" s="599"/>
      <c r="AN741" s="599"/>
      <c r="AO741" s="553"/>
      <c r="AP741" s="553"/>
      <c r="AQ741" s="553"/>
      <c r="AR741" s="553"/>
      <c r="AS741" s="397"/>
      <c r="AT741" s="397"/>
      <c r="AU741" s="397"/>
      <c r="AV741" s="397"/>
      <c r="AW741" s="397"/>
      <c r="AX741" s="397"/>
      <c r="AY741" s="397"/>
      <c r="AZ741" s="397"/>
      <c r="BA741" s="397"/>
      <c r="BB741" s="397"/>
      <c r="BC741" s="397"/>
      <c r="BD741" s="553"/>
      <c r="BE741" s="397"/>
      <c r="BF741" s="397"/>
      <c r="BG741" s="397"/>
      <c r="BH741" s="397"/>
    </row>
    <row r="742" spans="2:60" x14ac:dyDescent="0.35">
      <c r="B742" s="319"/>
      <c r="C742" s="147"/>
      <c r="D742" s="147"/>
      <c r="E742" s="320"/>
      <c r="F742" s="321"/>
      <c r="G742" s="149"/>
      <c r="H742" s="148"/>
      <c r="I742" s="148"/>
      <c r="J742" s="322"/>
      <c r="K742" s="324" t="str">
        <f>IFERROR(INDEX(Lookup!$G$3:$G$6,MATCH(J742,Lookup!$F$3:$F$6,0)),"")</f>
        <v/>
      </c>
      <c r="L742" s="323"/>
      <c r="M742" s="322"/>
      <c r="N742" s="846">
        <f t="shared" si="100"/>
        <v>0</v>
      </c>
      <c r="O742" s="325">
        <f t="shared" si="101"/>
        <v>0</v>
      </c>
      <c r="P742" s="847">
        <f>IF(I742&lt;INDEX(Lookup!$U$2:$U$10,MATCH($D$48,Lookup!$S$2:$S$10,0)),0,IF(U742="X",0,IFERROR(L742*50,0)))</f>
        <v>0</v>
      </c>
      <c r="Q742" s="326">
        <f>IF(I742&lt;INDEX(Lookup!$U$2:$U$10,MATCH($D$48,Lookup!$S$2:$S$10,0)),0,IF(U742="X",0,IFERROR(P742*K742,0)))</f>
        <v>0</v>
      </c>
      <c r="R742" s="326">
        <v>0</v>
      </c>
      <c r="S742" s="424">
        <v>0</v>
      </c>
      <c r="T742" s="322"/>
      <c r="U742" s="143"/>
      <c r="V742" s="397"/>
      <c r="W742" s="555"/>
      <c r="X742" s="576">
        <f t="shared" si="102"/>
        <v>0</v>
      </c>
      <c r="Y742" s="576">
        <f t="shared" si="103"/>
        <v>0</v>
      </c>
      <c r="Z742" s="576">
        <f t="shared" si="104"/>
        <v>0</v>
      </c>
      <c r="AA742" s="576">
        <f t="shared" si="105"/>
        <v>0</v>
      </c>
      <c r="AB742" s="553"/>
      <c r="AC742" s="553"/>
      <c r="AD742" s="553"/>
      <c r="AE742" s="553"/>
      <c r="AF742" s="553"/>
      <c r="AG742" s="553"/>
      <c r="AH742" s="553"/>
      <c r="AI742" s="397"/>
      <c r="AJ742" s="555"/>
      <c r="AK742" s="576">
        <f t="shared" si="106"/>
        <v>0</v>
      </c>
      <c r="AL742" s="576">
        <f t="shared" si="107"/>
        <v>0</v>
      </c>
      <c r="AM742" s="599"/>
      <c r="AN742" s="599"/>
      <c r="AO742" s="553"/>
      <c r="AP742" s="553"/>
      <c r="AQ742" s="553"/>
      <c r="AR742" s="553"/>
      <c r="AS742" s="397"/>
      <c r="AT742" s="397"/>
      <c r="AU742" s="397"/>
      <c r="AV742" s="397"/>
      <c r="AW742" s="397"/>
      <c r="AX742" s="397"/>
      <c r="AY742" s="397"/>
      <c r="AZ742" s="397"/>
      <c r="BA742" s="397"/>
      <c r="BB742" s="397"/>
      <c r="BC742" s="397"/>
      <c r="BD742" s="553"/>
      <c r="BE742" s="397"/>
      <c r="BF742" s="397"/>
      <c r="BG742" s="397"/>
      <c r="BH742" s="397"/>
    </row>
    <row r="743" spans="2:60" x14ac:dyDescent="0.35">
      <c r="B743" s="319"/>
      <c r="C743" s="147"/>
      <c r="D743" s="147"/>
      <c r="E743" s="320"/>
      <c r="F743" s="321"/>
      <c r="G743" s="149"/>
      <c r="H743" s="148"/>
      <c r="I743" s="148"/>
      <c r="J743" s="322"/>
      <c r="K743" s="324" t="str">
        <f>IFERROR(INDEX(Lookup!$G$3:$G$6,MATCH(J743,Lookup!$F$3:$F$6,0)),"")</f>
        <v/>
      </c>
      <c r="L743" s="323"/>
      <c r="M743" s="322"/>
      <c r="N743" s="846">
        <f t="shared" si="100"/>
        <v>0</v>
      </c>
      <c r="O743" s="325">
        <f t="shared" si="101"/>
        <v>0</v>
      </c>
      <c r="P743" s="847">
        <f>IF(I743&lt;INDEX(Lookup!$U$2:$U$10,MATCH($D$48,Lookup!$S$2:$S$10,0)),0,IF(U743="X",0,IFERROR(L743*50,0)))</f>
        <v>0</v>
      </c>
      <c r="Q743" s="326">
        <f>IF(I743&lt;INDEX(Lookup!$U$2:$U$10,MATCH($D$48,Lookup!$S$2:$S$10,0)),0,IF(U743="X",0,IFERROR(P743*K743,0)))</f>
        <v>0</v>
      </c>
      <c r="R743" s="326">
        <v>0</v>
      </c>
      <c r="S743" s="424">
        <v>0</v>
      </c>
      <c r="T743" s="322"/>
      <c r="U743" s="143"/>
      <c r="V743" s="397"/>
      <c r="W743" s="555"/>
      <c r="X743" s="576">
        <f t="shared" si="102"/>
        <v>0</v>
      </c>
      <c r="Y743" s="576">
        <f t="shared" si="103"/>
        <v>0</v>
      </c>
      <c r="Z743" s="576">
        <f t="shared" si="104"/>
        <v>0</v>
      </c>
      <c r="AA743" s="576">
        <f t="shared" si="105"/>
        <v>0</v>
      </c>
      <c r="AB743" s="553"/>
      <c r="AC743" s="553"/>
      <c r="AD743" s="553"/>
      <c r="AE743" s="553"/>
      <c r="AF743" s="553"/>
      <c r="AG743" s="553"/>
      <c r="AH743" s="553"/>
      <c r="AI743" s="397"/>
      <c r="AJ743" s="555"/>
      <c r="AK743" s="576">
        <f t="shared" si="106"/>
        <v>0</v>
      </c>
      <c r="AL743" s="576">
        <f t="shared" si="107"/>
        <v>0</v>
      </c>
      <c r="AM743" s="599"/>
      <c r="AN743" s="599"/>
      <c r="AO743" s="553"/>
      <c r="AP743" s="553"/>
      <c r="AQ743" s="553"/>
      <c r="AR743" s="553"/>
      <c r="AS743" s="397"/>
      <c r="AT743" s="397"/>
      <c r="AU743" s="397"/>
      <c r="AV743" s="397"/>
      <c r="AW743" s="397"/>
      <c r="AX743" s="397"/>
      <c r="AY743" s="397"/>
      <c r="AZ743" s="397"/>
      <c r="BA743" s="397"/>
      <c r="BB743" s="397"/>
      <c r="BC743" s="397"/>
      <c r="BD743" s="553"/>
      <c r="BE743" s="397"/>
      <c r="BF743" s="397"/>
      <c r="BG743" s="397"/>
      <c r="BH743" s="397"/>
    </row>
    <row r="744" spans="2:60" x14ac:dyDescent="0.35">
      <c r="B744" s="319"/>
      <c r="C744" s="147"/>
      <c r="D744" s="147"/>
      <c r="E744" s="320"/>
      <c r="F744" s="321"/>
      <c r="G744" s="149"/>
      <c r="H744" s="148"/>
      <c r="I744" s="148"/>
      <c r="J744" s="322"/>
      <c r="K744" s="324" t="str">
        <f>IFERROR(INDEX(Lookup!$G$3:$G$6,MATCH(J744,Lookup!$F$3:$F$6,0)),"")</f>
        <v/>
      </c>
      <c r="L744" s="323"/>
      <c r="M744" s="322"/>
      <c r="N744" s="846">
        <f t="shared" si="100"/>
        <v>0</v>
      </c>
      <c r="O744" s="325">
        <f t="shared" si="101"/>
        <v>0</v>
      </c>
      <c r="P744" s="847">
        <f>IF(I744&lt;INDEX(Lookup!$U$2:$U$10,MATCH($D$48,Lookup!$S$2:$S$10,0)),0,IF(U744="X",0,IFERROR(L744*50,0)))</f>
        <v>0</v>
      </c>
      <c r="Q744" s="326">
        <f>IF(I744&lt;INDEX(Lookup!$U$2:$U$10,MATCH($D$48,Lookup!$S$2:$S$10,0)),0,IF(U744="X",0,IFERROR(P744*K744,0)))</f>
        <v>0</v>
      </c>
      <c r="R744" s="326">
        <v>0</v>
      </c>
      <c r="S744" s="424">
        <v>0</v>
      </c>
      <c r="T744" s="322"/>
      <c r="U744" s="143"/>
      <c r="V744" s="397"/>
      <c r="W744" s="555"/>
      <c r="X744" s="576">
        <f t="shared" si="102"/>
        <v>0</v>
      </c>
      <c r="Y744" s="576">
        <f t="shared" si="103"/>
        <v>0</v>
      </c>
      <c r="Z744" s="576">
        <f t="shared" si="104"/>
        <v>0</v>
      </c>
      <c r="AA744" s="576">
        <f t="shared" si="105"/>
        <v>0</v>
      </c>
      <c r="AB744" s="553"/>
      <c r="AC744" s="553"/>
      <c r="AD744" s="553"/>
      <c r="AE744" s="553"/>
      <c r="AF744" s="553"/>
      <c r="AG744" s="553"/>
      <c r="AH744" s="553"/>
      <c r="AI744" s="397"/>
      <c r="AJ744" s="555"/>
      <c r="AK744" s="576">
        <f t="shared" si="106"/>
        <v>0</v>
      </c>
      <c r="AL744" s="576">
        <f t="shared" si="107"/>
        <v>0</v>
      </c>
      <c r="AM744" s="599"/>
      <c r="AN744" s="599"/>
      <c r="AO744" s="553"/>
      <c r="AP744" s="553"/>
      <c r="AQ744" s="553"/>
      <c r="AR744" s="553"/>
      <c r="AS744" s="397"/>
      <c r="AT744" s="397"/>
      <c r="AU744" s="397"/>
      <c r="AV744" s="397"/>
      <c r="AW744" s="397"/>
      <c r="AX744" s="397"/>
      <c r="AY744" s="397"/>
      <c r="AZ744" s="397"/>
      <c r="BA744" s="397"/>
      <c r="BB744" s="397"/>
      <c r="BC744" s="397"/>
      <c r="BD744" s="553"/>
      <c r="BE744" s="397"/>
      <c r="BF744" s="397"/>
      <c r="BG744" s="397"/>
      <c r="BH744" s="397"/>
    </row>
    <row r="745" spans="2:60" x14ac:dyDescent="0.35">
      <c r="B745" s="319"/>
      <c r="C745" s="147"/>
      <c r="D745" s="147"/>
      <c r="E745" s="320"/>
      <c r="F745" s="321"/>
      <c r="G745" s="149"/>
      <c r="H745" s="148"/>
      <c r="I745" s="148"/>
      <c r="J745" s="322"/>
      <c r="K745" s="324" t="str">
        <f>IFERROR(INDEX(Lookup!$G$3:$G$6,MATCH(J745,Lookup!$F$3:$F$6,0)),"")</f>
        <v/>
      </c>
      <c r="L745" s="323"/>
      <c r="M745" s="322"/>
      <c r="N745" s="846">
        <f t="shared" si="100"/>
        <v>0</v>
      </c>
      <c r="O745" s="325">
        <f t="shared" si="101"/>
        <v>0</v>
      </c>
      <c r="P745" s="847">
        <f>IF(I745&lt;INDEX(Lookup!$U$2:$U$10,MATCH($D$48,Lookup!$S$2:$S$10,0)),0,IF(U745="X",0,IFERROR(L745*50,0)))</f>
        <v>0</v>
      </c>
      <c r="Q745" s="326">
        <f>IF(I745&lt;INDEX(Lookup!$U$2:$U$10,MATCH($D$48,Lookup!$S$2:$S$10,0)),0,IF(U745="X",0,IFERROR(P745*K745,0)))</f>
        <v>0</v>
      </c>
      <c r="R745" s="326">
        <v>0</v>
      </c>
      <c r="S745" s="424">
        <v>0</v>
      </c>
      <c r="T745" s="322"/>
      <c r="U745" s="143"/>
      <c r="V745" s="397"/>
      <c r="W745" s="555"/>
      <c r="X745" s="576">
        <f t="shared" si="102"/>
        <v>0</v>
      </c>
      <c r="Y745" s="576">
        <f t="shared" si="103"/>
        <v>0</v>
      </c>
      <c r="Z745" s="576">
        <f t="shared" si="104"/>
        <v>0</v>
      </c>
      <c r="AA745" s="576">
        <f t="shared" si="105"/>
        <v>0</v>
      </c>
      <c r="AB745" s="553"/>
      <c r="AC745" s="553"/>
      <c r="AD745" s="553"/>
      <c r="AE745" s="553"/>
      <c r="AF745" s="553"/>
      <c r="AG745" s="553"/>
      <c r="AH745" s="553"/>
      <c r="AI745" s="397"/>
      <c r="AJ745" s="555"/>
      <c r="AK745" s="576">
        <f t="shared" si="106"/>
        <v>0</v>
      </c>
      <c r="AL745" s="576">
        <f t="shared" si="107"/>
        <v>0</v>
      </c>
      <c r="AM745" s="599"/>
      <c r="AN745" s="599"/>
      <c r="AO745" s="553"/>
      <c r="AP745" s="553"/>
      <c r="AQ745" s="553"/>
      <c r="AR745" s="553"/>
      <c r="AS745" s="397"/>
      <c r="AT745" s="397"/>
      <c r="AU745" s="397"/>
      <c r="AV745" s="397"/>
      <c r="AW745" s="397"/>
      <c r="AX745" s="397"/>
      <c r="AY745" s="397"/>
      <c r="AZ745" s="397"/>
      <c r="BA745" s="397"/>
      <c r="BB745" s="397"/>
      <c r="BC745" s="397"/>
      <c r="BD745" s="553"/>
      <c r="BE745" s="397"/>
      <c r="BF745" s="397"/>
      <c r="BG745" s="397"/>
      <c r="BH745" s="397"/>
    </row>
    <row r="746" spans="2:60" x14ac:dyDescent="0.35">
      <c r="B746" s="319"/>
      <c r="C746" s="147"/>
      <c r="D746" s="147"/>
      <c r="E746" s="320"/>
      <c r="F746" s="321"/>
      <c r="G746" s="149"/>
      <c r="H746" s="148"/>
      <c r="I746" s="148"/>
      <c r="J746" s="322"/>
      <c r="K746" s="324" t="str">
        <f>IFERROR(INDEX(Lookup!$G$3:$G$6,MATCH(J746,Lookup!$F$3:$F$6,0)),"")</f>
        <v/>
      </c>
      <c r="L746" s="323"/>
      <c r="M746" s="322"/>
      <c r="N746" s="846">
        <f t="shared" si="100"/>
        <v>0</v>
      </c>
      <c r="O746" s="325">
        <f t="shared" si="101"/>
        <v>0</v>
      </c>
      <c r="P746" s="847">
        <f>IF(I746&lt;INDEX(Lookup!$U$2:$U$10,MATCH($D$48,Lookup!$S$2:$S$10,0)),0,IF(U746="X",0,IFERROR(L746*50,0)))</f>
        <v>0</v>
      </c>
      <c r="Q746" s="326">
        <f>IF(I746&lt;INDEX(Lookup!$U$2:$U$10,MATCH($D$48,Lookup!$S$2:$S$10,0)),0,IF(U746="X",0,IFERROR(P746*K746,0)))</f>
        <v>0</v>
      </c>
      <c r="R746" s="326">
        <v>0</v>
      </c>
      <c r="S746" s="424">
        <v>0</v>
      </c>
      <c r="T746" s="322"/>
      <c r="U746" s="143"/>
      <c r="V746" s="397"/>
      <c r="W746" s="555"/>
      <c r="X746" s="576">
        <f t="shared" si="102"/>
        <v>0</v>
      </c>
      <c r="Y746" s="576">
        <f t="shared" si="103"/>
        <v>0</v>
      </c>
      <c r="Z746" s="576">
        <f t="shared" si="104"/>
        <v>0</v>
      </c>
      <c r="AA746" s="576">
        <f t="shared" si="105"/>
        <v>0</v>
      </c>
      <c r="AB746" s="553"/>
      <c r="AC746" s="553"/>
      <c r="AD746" s="553"/>
      <c r="AE746" s="553"/>
      <c r="AF746" s="553"/>
      <c r="AG746" s="553"/>
      <c r="AH746" s="553"/>
      <c r="AI746" s="397"/>
      <c r="AJ746" s="555"/>
      <c r="AK746" s="576">
        <f t="shared" si="106"/>
        <v>0</v>
      </c>
      <c r="AL746" s="576">
        <f t="shared" si="107"/>
        <v>0</v>
      </c>
      <c r="AM746" s="599"/>
      <c r="AN746" s="599"/>
      <c r="AO746" s="553"/>
      <c r="AP746" s="553"/>
      <c r="AQ746" s="553"/>
      <c r="AR746" s="553"/>
      <c r="AS746" s="397"/>
      <c r="AT746" s="397"/>
      <c r="AU746" s="397"/>
      <c r="AV746" s="397"/>
      <c r="AW746" s="397"/>
      <c r="AX746" s="397"/>
      <c r="AY746" s="397"/>
      <c r="AZ746" s="397"/>
      <c r="BA746" s="397"/>
      <c r="BB746" s="397"/>
      <c r="BC746" s="397"/>
      <c r="BD746" s="553"/>
      <c r="BE746" s="397"/>
      <c r="BF746" s="397"/>
      <c r="BG746" s="397"/>
      <c r="BH746" s="397"/>
    </row>
    <row r="747" spans="2:60" x14ac:dyDescent="0.35">
      <c r="B747" s="319"/>
      <c r="C747" s="147"/>
      <c r="D747" s="147"/>
      <c r="E747" s="320"/>
      <c r="F747" s="321"/>
      <c r="G747" s="149"/>
      <c r="H747" s="148"/>
      <c r="I747" s="148"/>
      <c r="J747" s="322"/>
      <c r="K747" s="324" t="str">
        <f>IFERROR(INDEX(Lookup!$G$3:$G$6,MATCH(J747,Lookup!$F$3:$F$6,0)),"")</f>
        <v/>
      </c>
      <c r="L747" s="323"/>
      <c r="M747" s="322"/>
      <c r="N747" s="846">
        <f t="shared" si="100"/>
        <v>0</v>
      </c>
      <c r="O747" s="325">
        <f t="shared" si="101"/>
        <v>0</v>
      </c>
      <c r="P747" s="847">
        <f>IF(I747&lt;INDEX(Lookup!$U$2:$U$10,MATCH($D$48,Lookup!$S$2:$S$10,0)),0,IF(U747="X",0,IFERROR(L747*50,0)))</f>
        <v>0</v>
      </c>
      <c r="Q747" s="326">
        <f>IF(I747&lt;INDEX(Lookup!$U$2:$U$10,MATCH($D$48,Lookup!$S$2:$S$10,0)),0,IF(U747="X",0,IFERROR(P747*K747,0)))</f>
        <v>0</v>
      </c>
      <c r="R747" s="326">
        <v>0</v>
      </c>
      <c r="S747" s="424">
        <v>0</v>
      </c>
      <c r="T747" s="322"/>
      <c r="U747" s="143"/>
      <c r="V747" s="397"/>
      <c r="W747" s="555"/>
      <c r="X747" s="576">
        <f t="shared" si="102"/>
        <v>0</v>
      </c>
      <c r="Y747" s="576">
        <f t="shared" si="103"/>
        <v>0</v>
      </c>
      <c r="Z747" s="576">
        <f t="shared" si="104"/>
        <v>0</v>
      </c>
      <c r="AA747" s="576">
        <f t="shared" si="105"/>
        <v>0</v>
      </c>
      <c r="AB747" s="553"/>
      <c r="AC747" s="553"/>
      <c r="AD747" s="553"/>
      <c r="AE747" s="553"/>
      <c r="AF747" s="553"/>
      <c r="AG747" s="553"/>
      <c r="AH747" s="553"/>
      <c r="AI747" s="397"/>
      <c r="AJ747" s="555"/>
      <c r="AK747" s="576">
        <f t="shared" si="106"/>
        <v>0</v>
      </c>
      <c r="AL747" s="576">
        <f t="shared" si="107"/>
        <v>0</v>
      </c>
      <c r="AM747" s="599"/>
      <c r="AN747" s="599"/>
      <c r="AO747" s="553"/>
      <c r="AP747" s="553"/>
      <c r="AQ747" s="553"/>
      <c r="AR747" s="553"/>
      <c r="AS747" s="397"/>
      <c r="AT747" s="397"/>
      <c r="AU747" s="397"/>
      <c r="AV747" s="397"/>
      <c r="AW747" s="397"/>
      <c r="AX747" s="397"/>
      <c r="AY747" s="397"/>
      <c r="AZ747" s="397"/>
      <c r="BA747" s="397"/>
      <c r="BB747" s="397"/>
      <c r="BC747" s="397"/>
      <c r="BD747" s="553"/>
      <c r="BE747" s="397"/>
      <c r="BF747" s="397"/>
      <c r="BG747" s="397"/>
      <c r="BH747" s="397"/>
    </row>
    <row r="748" spans="2:60" x14ac:dyDescent="0.35">
      <c r="B748" s="319"/>
      <c r="C748" s="147"/>
      <c r="D748" s="147"/>
      <c r="E748" s="320"/>
      <c r="F748" s="321"/>
      <c r="G748" s="149"/>
      <c r="H748" s="148"/>
      <c r="I748" s="148"/>
      <c r="J748" s="322"/>
      <c r="K748" s="324" t="str">
        <f>IFERROR(INDEX(Lookup!$G$3:$G$6,MATCH(J748,Lookup!$F$3:$F$6,0)),"")</f>
        <v/>
      </c>
      <c r="L748" s="323"/>
      <c r="M748" s="322"/>
      <c r="N748" s="846">
        <f t="shared" si="100"/>
        <v>0</v>
      </c>
      <c r="O748" s="325">
        <f t="shared" si="101"/>
        <v>0</v>
      </c>
      <c r="P748" s="847">
        <f>IF(I748&lt;INDEX(Lookup!$U$2:$U$10,MATCH($D$48,Lookup!$S$2:$S$10,0)),0,IF(U748="X",0,IFERROR(L748*50,0)))</f>
        <v>0</v>
      </c>
      <c r="Q748" s="326">
        <f>IF(I748&lt;INDEX(Lookup!$U$2:$U$10,MATCH($D$48,Lookup!$S$2:$S$10,0)),0,IF(U748="X",0,IFERROR(P748*K748,0)))</f>
        <v>0</v>
      </c>
      <c r="R748" s="326">
        <v>0</v>
      </c>
      <c r="S748" s="424">
        <v>0</v>
      </c>
      <c r="T748" s="322"/>
      <c r="U748" s="143"/>
      <c r="V748" s="397"/>
      <c r="W748" s="555"/>
      <c r="X748" s="576">
        <f t="shared" si="102"/>
        <v>0</v>
      </c>
      <c r="Y748" s="576">
        <f t="shared" si="103"/>
        <v>0</v>
      </c>
      <c r="Z748" s="576">
        <f t="shared" si="104"/>
        <v>0</v>
      </c>
      <c r="AA748" s="576">
        <f t="shared" si="105"/>
        <v>0</v>
      </c>
      <c r="AB748" s="553"/>
      <c r="AC748" s="553"/>
      <c r="AD748" s="553"/>
      <c r="AE748" s="553"/>
      <c r="AF748" s="553"/>
      <c r="AG748" s="553"/>
      <c r="AH748" s="553"/>
      <c r="AI748" s="397"/>
      <c r="AJ748" s="555"/>
      <c r="AK748" s="576">
        <f t="shared" si="106"/>
        <v>0</v>
      </c>
      <c r="AL748" s="576">
        <f t="shared" si="107"/>
        <v>0</v>
      </c>
      <c r="AM748" s="599"/>
      <c r="AN748" s="599"/>
      <c r="AO748" s="553"/>
      <c r="AP748" s="553"/>
      <c r="AQ748" s="553"/>
      <c r="AR748" s="553"/>
      <c r="AS748" s="397"/>
      <c r="AT748" s="397"/>
      <c r="AU748" s="397"/>
      <c r="AV748" s="397"/>
      <c r="AW748" s="397"/>
      <c r="AX748" s="397"/>
      <c r="AY748" s="397"/>
      <c r="AZ748" s="397"/>
      <c r="BA748" s="397"/>
      <c r="BB748" s="397"/>
      <c r="BC748" s="397"/>
      <c r="BD748" s="553"/>
      <c r="BE748" s="397"/>
      <c r="BF748" s="397"/>
      <c r="BG748" s="397"/>
      <c r="BH748" s="397"/>
    </row>
    <row r="749" spans="2:60" x14ac:dyDescent="0.35">
      <c r="B749" s="319"/>
      <c r="C749" s="147"/>
      <c r="D749" s="147"/>
      <c r="E749" s="320"/>
      <c r="F749" s="321"/>
      <c r="G749" s="149"/>
      <c r="H749" s="148"/>
      <c r="I749" s="148"/>
      <c r="J749" s="322"/>
      <c r="K749" s="324" t="str">
        <f>IFERROR(INDEX(Lookup!$G$3:$G$6,MATCH(J749,Lookup!$F$3:$F$6,0)),"")</f>
        <v/>
      </c>
      <c r="L749" s="323"/>
      <c r="M749" s="322"/>
      <c r="N749" s="846">
        <f t="shared" si="100"/>
        <v>0</v>
      </c>
      <c r="O749" s="325">
        <f t="shared" si="101"/>
        <v>0</v>
      </c>
      <c r="P749" s="847">
        <f>IF(I749&lt;INDEX(Lookup!$U$2:$U$10,MATCH($D$48,Lookup!$S$2:$S$10,0)),0,IF(U749="X",0,IFERROR(L749*50,0)))</f>
        <v>0</v>
      </c>
      <c r="Q749" s="326">
        <f>IF(I749&lt;INDEX(Lookup!$U$2:$U$10,MATCH($D$48,Lookup!$S$2:$S$10,0)),0,IF(U749="X",0,IFERROR(P749*K749,0)))</f>
        <v>0</v>
      </c>
      <c r="R749" s="326">
        <v>0</v>
      </c>
      <c r="S749" s="424">
        <v>0</v>
      </c>
      <c r="T749" s="322"/>
      <c r="U749" s="143"/>
      <c r="V749" s="397"/>
      <c r="W749" s="555"/>
      <c r="X749" s="576">
        <f t="shared" si="102"/>
        <v>0</v>
      </c>
      <c r="Y749" s="576">
        <f t="shared" si="103"/>
        <v>0</v>
      </c>
      <c r="Z749" s="576">
        <f t="shared" si="104"/>
        <v>0</v>
      </c>
      <c r="AA749" s="576">
        <f t="shared" si="105"/>
        <v>0</v>
      </c>
      <c r="AB749" s="553"/>
      <c r="AC749" s="553"/>
      <c r="AD749" s="553"/>
      <c r="AE749" s="553"/>
      <c r="AF749" s="553"/>
      <c r="AG749" s="553"/>
      <c r="AH749" s="553"/>
      <c r="AI749" s="397"/>
      <c r="AJ749" s="555"/>
      <c r="AK749" s="576">
        <f t="shared" si="106"/>
        <v>0</v>
      </c>
      <c r="AL749" s="576">
        <f t="shared" si="107"/>
        <v>0</v>
      </c>
      <c r="AM749" s="599"/>
      <c r="AN749" s="599"/>
      <c r="AO749" s="553"/>
      <c r="AP749" s="553"/>
      <c r="AQ749" s="553"/>
      <c r="AR749" s="553"/>
      <c r="AS749" s="397"/>
      <c r="AT749" s="397"/>
      <c r="AU749" s="397"/>
      <c r="AV749" s="397"/>
      <c r="AW749" s="397"/>
      <c r="AX749" s="397"/>
      <c r="AY749" s="397"/>
      <c r="AZ749" s="397"/>
      <c r="BA749" s="397"/>
      <c r="BB749" s="397"/>
      <c r="BC749" s="397"/>
      <c r="BD749" s="553"/>
      <c r="BE749" s="397"/>
      <c r="BF749" s="397"/>
      <c r="BG749" s="397"/>
      <c r="BH749" s="397"/>
    </row>
    <row r="750" spans="2:60" x14ac:dyDescent="0.35">
      <c r="B750" s="319"/>
      <c r="C750" s="147"/>
      <c r="D750" s="147"/>
      <c r="E750" s="320"/>
      <c r="F750" s="321"/>
      <c r="G750" s="149"/>
      <c r="H750" s="148"/>
      <c r="I750" s="148"/>
      <c r="J750" s="322"/>
      <c r="K750" s="324" t="str">
        <f>IFERROR(INDEX(Lookup!$G$3:$G$6,MATCH(J750,Lookup!$F$3:$F$6,0)),"")</f>
        <v/>
      </c>
      <c r="L750" s="323"/>
      <c r="M750" s="322"/>
      <c r="N750" s="846">
        <f t="shared" si="100"/>
        <v>0</v>
      </c>
      <c r="O750" s="325">
        <f t="shared" si="101"/>
        <v>0</v>
      </c>
      <c r="P750" s="847">
        <f>IF(I750&lt;INDEX(Lookup!$U$2:$U$10,MATCH($D$48,Lookup!$S$2:$S$10,0)),0,IF(U750="X",0,IFERROR(L750*50,0)))</f>
        <v>0</v>
      </c>
      <c r="Q750" s="326">
        <f>IF(I750&lt;INDEX(Lookup!$U$2:$U$10,MATCH($D$48,Lookup!$S$2:$S$10,0)),0,IF(U750="X",0,IFERROR(P750*K750,0)))</f>
        <v>0</v>
      </c>
      <c r="R750" s="326">
        <v>0</v>
      </c>
      <c r="S750" s="424">
        <v>0</v>
      </c>
      <c r="T750" s="322"/>
      <c r="U750" s="143"/>
      <c r="V750" s="397"/>
      <c r="W750" s="555"/>
      <c r="X750" s="576">
        <f t="shared" si="102"/>
        <v>0</v>
      </c>
      <c r="Y750" s="576">
        <f t="shared" si="103"/>
        <v>0</v>
      </c>
      <c r="Z750" s="576">
        <f t="shared" si="104"/>
        <v>0</v>
      </c>
      <c r="AA750" s="576">
        <f t="shared" si="105"/>
        <v>0</v>
      </c>
      <c r="AB750" s="553"/>
      <c r="AC750" s="553"/>
      <c r="AD750" s="553"/>
      <c r="AE750" s="553"/>
      <c r="AF750" s="553"/>
      <c r="AG750" s="553"/>
      <c r="AH750" s="553"/>
      <c r="AI750" s="397"/>
      <c r="AJ750" s="555"/>
      <c r="AK750" s="576">
        <f t="shared" si="106"/>
        <v>0</v>
      </c>
      <c r="AL750" s="576">
        <f t="shared" si="107"/>
        <v>0</v>
      </c>
      <c r="AM750" s="599"/>
      <c r="AN750" s="599"/>
      <c r="AO750" s="553"/>
      <c r="AP750" s="553"/>
      <c r="AQ750" s="553"/>
      <c r="AR750" s="553"/>
      <c r="AS750" s="397"/>
      <c r="AT750" s="397"/>
      <c r="AU750" s="397"/>
      <c r="AV750" s="397"/>
      <c r="AW750" s="397"/>
      <c r="AX750" s="397"/>
      <c r="AY750" s="397"/>
      <c r="AZ750" s="397"/>
      <c r="BA750" s="397"/>
      <c r="BB750" s="397"/>
      <c r="BC750" s="397"/>
      <c r="BD750" s="553"/>
      <c r="BE750" s="397"/>
      <c r="BF750" s="397"/>
      <c r="BG750" s="397"/>
      <c r="BH750" s="397"/>
    </row>
    <row r="751" spans="2:60" x14ac:dyDescent="0.35">
      <c r="B751" s="319"/>
      <c r="C751" s="147"/>
      <c r="D751" s="147"/>
      <c r="E751" s="320"/>
      <c r="F751" s="321"/>
      <c r="G751" s="149"/>
      <c r="H751" s="148"/>
      <c r="I751" s="148"/>
      <c r="J751" s="322"/>
      <c r="K751" s="324" t="str">
        <f>IFERROR(INDEX(Lookup!$G$3:$G$6,MATCH(J751,Lookup!$F$3:$F$6,0)),"")</f>
        <v/>
      </c>
      <c r="L751" s="323"/>
      <c r="M751" s="322"/>
      <c r="N751" s="846">
        <f t="shared" si="100"/>
        <v>0</v>
      </c>
      <c r="O751" s="325">
        <f t="shared" si="101"/>
        <v>0</v>
      </c>
      <c r="P751" s="847">
        <f>IF(I751&lt;INDEX(Lookup!$U$2:$U$10,MATCH($D$48,Lookup!$S$2:$S$10,0)),0,IF(U751="X",0,IFERROR(L751*50,0)))</f>
        <v>0</v>
      </c>
      <c r="Q751" s="326">
        <f>IF(I751&lt;INDEX(Lookup!$U$2:$U$10,MATCH($D$48,Lookup!$S$2:$S$10,0)),0,IF(U751="X",0,IFERROR(P751*K751,0)))</f>
        <v>0</v>
      </c>
      <c r="R751" s="326">
        <v>0</v>
      </c>
      <c r="S751" s="424">
        <v>0</v>
      </c>
      <c r="T751" s="322"/>
      <c r="U751" s="143"/>
      <c r="V751" s="397"/>
      <c r="W751" s="555"/>
      <c r="X751" s="576">
        <f t="shared" si="102"/>
        <v>0</v>
      </c>
      <c r="Y751" s="576">
        <f t="shared" si="103"/>
        <v>0</v>
      </c>
      <c r="Z751" s="576">
        <f t="shared" si="104"/>
        <v>0</v>
      </c>
      <c r="AA751" s="576">
        <f t="shared" si="105"/>
        <v>0</v>
      </c>
      <c r="AB751" s="553"/>
      <c r="AC751" s="553"/>
      <c r="AD751" s="553"/>
      <c r="AE751" s="553"/>
      <c r="AF751" s="553"/>
      <c r="AG751" s="553"/>
      <c r="AH751" s="553"/>
      <c r="AI751" s="397"/>
      <c r="AJ751" s="555"/>
      <c r="AK751" s="576">
        <f t="shared" si="106"/>
        <v>0</v>
      </c>
      <c r="AL751" s="576">
        <f t="shared" si="107"/>
        <v>0</v>
      </c>
      <c r="AM751" s="599"/>
      <c r="AN751" s="599"/>
      <c r="AO751" s="553"/>
      <c r="AP751" s="553"/>
      <c r="AQ751" s="553"/>
      <c r="AR751" s="553"/>
      <c r="AS751" s="397"/>
      <c r="AT751" s="397"/>
      <c r="AU751" s="397"/>
      <c r="AV751" s="397"/>
      <c r="AW751" s="397"/>
      <c r="AX751" s="397"/>
      <c r="AY751" s="397"/>
      <c r="AZ751" s="397"/>
      <c r="BA751" s="397"/>
      <c r="BB751" s="397"/>
      <c r="BC751" s="397"/>
      <c r="BD751" s="553"/>
      <c r="BE751" s="397"/>
      <c r="BF751" s="397"/>
      <c r="BG751" s="397"/>
      <c r="BH751" s="397"/>
    </row>
    <row r="752" spans="2:60" x14ac:dyDescent="0.35">
      <c r="B752" s="319"/>
      <c r="C752" s="147"/>
      <c r="D752" s="147"/>
      <c r="E752" s="320"/>
      <c r="F752" s="321"/>
      <c r="G752" s="149"/>
      <c r="H752" s="148"/>
      <c r="I752" s="148"/>
      <c r="J752" s="322"/>
      <c r="K752" s="324" t="str">
        <f>IFERROR(INDEX(Lookup!$G$3:$G$6,MATCH(J752,Lookup!$F$3:$F$6,0)),"")</f>
        <v/>
      </c>
      <c r="L752" s="323"/>
      <c r="M752" s="322"/>
      <c r="N752" s="846">
        <f t="shared" si="100"/>
        <v>0</v>
      </c>
      <c r="O752" s="325">
        <f t="shared" si="101"/>
        <v>0</v>
      </c>
      <c r="P752" s="847">
        <f>IF(I752&lt;INDEX(Lookup!$U$2:$U$10,MATCH($D$48,Lookup!$S$2:$S$10,0)),0,IF(U752="X",0,IFERROR(L752*50,0)))</f>
        <v>0</v>
      </c>
      <c r="Q752" s="326">
        <f>IF(I752&lt;INDEX(Lookup!$U$2:$U$10,MATCH($D$48,Lookup!$S$2:$S$10,0)),0,IF(U752="X",0,IFERROR(P752*K752,0)))</f>
        <v>0</v>
      </c>
      <c r="R752" s="326">
        <v>0</v>
      </c>
      <c r="S752" s="424">
        <v>0</v>
      </c>
      <c r="T752" s="322"/>
      <c r="U752" s="143"/>
      <c r="V752" s="397"/>
      <c r="W752" s="555"/>
      <c r="X752" s="576">
        <f t="shared" si="102"/>
        <v>0</v>
      </c>
      <c r="Y752" s="576">
        <f t="shared" si="103"/>
        <v>0</v>
      </c>
      <c r="Z752" s="576">
        <f t="shared" si="104"/>
        <v>0</v>
      </c>
      <c r="AA752" s="576">
        <f t="shared" si="105"/>
        <v>0</v>
      </c>
      <c r="AB752" s="553"/>
      <c r="AC752" s="553"/>
      <c r="AD752" s="553"/>
      <c r="AE752" s="553"/>
      <c r="AF752" s="553"/>
      <c r="AG752" s="553"/>
      <c r="AH752" s="553"/>
      <c r="AI752" s="397"/>
      <c r="AJ752" s="555"/>
      <c r="AK752" s="576">
        <f t="shared" si="106"/>
        <v>0</v>
      </c>
      <c r="AL752" s="576">
        <f t="shared" si="107"/>
        <v>0</v>
      </c>
      <c r="AM752" s="599"/>
      <c r="AN752" s="599"/>
      <c r="AO752" s="553"/>
      <c r="AP752" s="553"/>
      <c r="AQ752" s="553"/>
      <c r="AR752" s="553"/>
      <c r="AS752" s="397"/>
      <c r="AT752" s="397"/>
      <c r="AU752" s="397"/>
      <c r="AV752" s="397"/>
      <c r="AW752" s="397"/>
      <c r="AX752" s="397"/>
      <c r="AY752" s="397"/>
      <c r="AZ752" s="397"/>
      <c r="BA752" s="397"/>
      <c r="BB752" s="397"/>
      <c r="BC752" s="397"/>
      <c r="BD752" s="553"/>
      <c r="BE752" s="397"/>
      <c r="BF752" s="397"/>
      <c r="BG752" s="397"/>
      <c r="BH752" s="397"/>
    </row>
    <row r="753" spans="2:60" x14ac:dyDescent="0.35">
      <c r="B753" s="319"/>
      <c r="C753" s="147"/>
      <c r="D753" s="147"/>
      <c r="E753" s="320"/>
      <c r="F753" s="321"/>
      <c r="G753" s="149"/>
      <c r="H753" s="148"/>
      <c r="I753" s="148"/>
      <c r="J753" s="322"/>
      <c r="K753" s="324" t="str">
        <f>IFERROR(INDEX(Lookup!$G$3:$G$6,MATCH(J753,Lookup!$F$3:$F$6,0)),"")</f>
        <v/>
      </c>
      <c r="L753" s="323"/>
      <c r="M753" s="322"/>
      <c r="N753" s="846">
        <f t="shared" si="100"/>
        <v>0</v>
      </c>
      <c r="O753" s="325">
        <f t="shared" si="101"/>
        <v>0</v>
      </c>
      <c r="P753" s="847">
        <f>IF(I753&lt;INDEX(Lookup!$U$2:$U$10,MATCH($D$48,Lookup!$S$2:$S$10,0)),0,IF(U753="X",0,IFERROR(L753*50,0)))</f>
        <v>0</v>
      </c>
      <c r="Q753" s="326">
        <f>IF(I753&lt;INDEX(Lookup!$U$2:$U$10,MATCH($D$48,Lookup!$S$2:$S$10,0)),0,IF(U753="X",0,IFERROR(P753*K753,0)))</f>
        <v>0</v>
      </c>
      <c r="R753" s="326">
        <v>0</v>
      </c>
      <c r="S753" s="424">
        <v>0</v>
      </c>
      <c r="T753" s="322"/>
      <c r="U753" s="143"/>
      <c r="V753" s="397"/>
      <c r="W753" s="555"/>
      <c r="X753" s="576">
        <f t="shared" si="102"/>
        <v>0</v>
      </c>
      <c r="Y753" s="576">
        <f t="shared" si="103"/>
        <v>0</v>
      </c>
      <c r="Z753" s="576">
        <f t="shared" si="104"/>
        <v>0</v>
      </c>
      <c r="AA753" s="576">
        <f t="shared" si="105"/>
        <v>0</v>
      </c>
      <c r="AB753" s="553"/>
      <c r="AC753" s="553"/>
      <c r="AD753" s="553"/>
      <c r="AE753" s="553"/>
      <c r="AF753" s="553"/>
      <c r="AG753" s="553"/>
      <c r="AH753" s="553"/>
      <c r="AI753" s="397"/>
      <c r="AJ753" s="555"/>
      <c r="AK753" s="576">
        <f t="shared" si="106"/>
        <v>0</v>
      </c>
      <c r="AL753" s="576">
        <f t="shared" si="107"/>
        <v>0</v>
      </c>
      <c r="AM753" s="599"/>
      <c r="AN753" s="599"/>
      <c r="AO753" s="553"/>
      <c r="AP753" s="553"/>
      <c r="AQ753" s="553"/>
      <c r="AR753" s="553"/>
      <c r="AS753" s="397"/>
      <c r="AT753" s="397"/>
      <c r="AU753" s="397"/>
      <c r="AV753" s="397"/>
      <c r="AW753" s="397"/>
      <c r="AX753" s="397"/>
      <c r="AY753" s="397"/>
      <c r="AZ753" s="397"/>
      <c r="BA753" s="397"/>
      <c r="BB753" s="397"/>
      <c r="BC753" s="397"/>
      <c r="BD753" s="553"/>
      <c r="BE753" s="397"/>
      <c r="BF753" s="397"/>
      <c r="BG753" s="397"/>
      <c r="BH753" s="397"/>
    </row>
    <row r="754" spans="2:60" x14ac:dyDescent="0.35">
      <c r="B754" s="319"/>
      <c r="C754" s="147"/>
      <c r="D754" s="147"/>
      <c r="E754" s="320"/>
      <c r="F754" s="321"/>
      <c r="G754" s="149"/>
      <c r="H754" s="148"/>
      <c r="I754" s="148"/>
      <c r="J754" s="322"/>
      <c r="K754" s="324" t="str">
        <f>IFERROR(INDEX(Lookup!$G$3:$G$6,MATCH(J754,Lookup!$F$3:$F$6,0)),"")</f>
        <v/>
      </c>
      <c r="L754" s="323"/>
      <c r="M754" s="322"/>
      <c r="N754" s="846">
        <f t="shared" si="100"/>
        <v>0</v>
      </c>
      <c r="O754" s="325">
        <f t="shared" si="101"/>
        <v>0</v>
      </c>
      <c r="P754" s="847">
        <f>IF(I754&lt;INDEX(Lookup!$U$2:$U$10,MATCH($D$48,Lookup!$S$2:$S$10,0)),0,IF(U754="X",0,IFERROR(L754*50,0)))</f>
        <v>0</v>
      </c>
      <c r="Q754" s="326">
        <f>IF(I754&lt;INDEX(Lookup!$U$2:$U$10,MATCH($D$48,Lookup!$S$2:$S$10,0)),0,IF(U754="X",0,IFERROR(P754*K754,0)))</f>
        <v>0</v>
      </c>
      <c r="R754" s="326">
        <v>0</v>
      </c>
      <c r="S754" s="424">
        <v>0</v>
      </c>
      <c r="T754" s="322"/>
      <c r="U754" s="143"/>
      <c r="V754" s="397"/>
      <c r="W754" s="555"/>
      <c r="X754" s="576">
        <f t="shared" si="102"/>
        <v>0</v>
      </c>
      <c r="Y754" s="576">
        <f t="shared" si="103"/>
        <v>0</v>
      </c>
      <c r="Z754" s="576">
        <f t="shared" si="104"/>
        <v>0</v>
      </c>
      <c r="AA754" s="576">
        <f t="shared" si="105"/>
        <v>0</v>
      </c>
      <c r="AB754" s="553"/>
      <c r="AC754" s="553"/>
      <c r="AD754" s="553"/>
      <c r="AE754" s="553"/>
      <c r="AF754" s="553"/>
      <c r="AG754" s="553"/>
      <c r="AH754" s="553"/>
      <c r="AI754" s="397"/>
      <c r="AJ754" s="555"/>
      <c r="AK754" s="576">
        <f t="shared" si="106"/>
        <v>0</v>
      </c>
      <c r="AL754" s="576">
        <f t="shared" si="107"/>
        <v>0</v>
      </c>
      <c r="AM754" s="599"/>
      <c r="AN754" s="599"/>
      <c r="AO754" s="553"/>
      <c r="AP754" s="553"/>
      <c r="AQ754" s="553"/>
      <c r="AR754" s="553"/>
      <c r="AS754" s="397"/>
      <c r="AT754" s="397"/>
      <c r="AU754" s="397"/>
      <c r="AV754" s="397"/>
      <c r="AW754" s="397"/>
      <c r="AX754" s="397"/>
      <c r="AY754" s="397"/>
      <c r="AZ754" s="397"/>
      <c r="BA754" s="397"/>
      <c r="BB754" s="397"/>
      <c r="BC754" s="397"/>
      <c r="BD754" s="553"/>
      <c r="BE754" s="397"/>
      <c r="BF754" s="397"/>
      <c r="BG754" s="397"/>
      <c r="BH754" s="397"/>
    </row>
    <row r="755" spans="2:60" x14ac:dyDescent="0.35">
      <c r="B755" s="319"/>
      <c r="C755" s="147"/>
      <c r="D755" s="147"/>
      <c r="E755" s="320"/>
      <c r="F755" s="321"/>
      <c r="G755" s="149"/>
      <c r="H755" s="148"/>
      <c r="I755" s="148"/>
      <c r="J755" s="322"/>
      <c r="K755" s="324" t="str">
        <f>IFERROR(INDEX(Lookup!$G$3:$G$6,MATCH(J755,Lookup!$F$3:$F$6,0)),"")</f>
        <v/>
      </c>
      <c r="L755" s="323"/>
      <c r="M755" s="322"/>
      <c r="N755" s="846">
        <f t="shared" ref="N755:N818" si="108">L755*M755</f>
        <v>0</v>
      </c>
      <c r="O755" s="325">
        <f t="shared" si="101"/>
        <v>0</v>
      </c>
      <c r="P755" s="847">
        <f>IF(I755&lt;INDEX(Lookup!$U$2:$U$10,MATCH($D$48,Lookup!$S$2:$S$10,0)),0,IF(U755="X",0,IFERROR(L755*50,0)))</f>
        <v>0</v>
      </c>
      <c r="Q755" s="326">
        <f>IF(I755&lt;INDEX(Lookup!$U$2:$U$10,MATCH($D$48,Lookup!$S$2:$S$10,0)),0,IF(U755="X",0,IFERROR(P755*K755,0)))</f>
        <v>0</v>
      </c>
      <c r="R755" s="326">
        <v>0</v>
      </c>
      <c r="S755" s="424">
        <v>0</v>
      </c>
      <c r="T755" s="322"/>
      <c r="U755" s="143"/>
      <c r="V755" s="397"/>
      <c r="W755" s="555"/>
      <c r="X755" s="576">
        <f t="shared" si="102"/>
        <v>0</v>
      </c>
      <c r="Y755" s="576">
        <f t="shared" si="103"/>
        <v>0</v>
      </c>
      <c r="Z755" s="576">
        <f t="shared" si="104"/>
        <v>0</v>
      </c>
      <c r="AA755" s="576">
        <f t="shared" si="105"/>
        <v>0</v>
      </c>
      <c r="AB755" s="553"/>
      <c r="AC755" s="553"/>
      <c r="AD755" s="553"/>
      <c r="AE755" s="553"/>
      <c r="AF755" s="553"/>
      <c r="AG755" s="553"/>
      <c r="AH755" s="553"/>
      <c r="AI755" s="397"/>
      <c r="AJ755" s="555"/>
      <c r="AK755" s="576">
        <f t="shared" si="106"/>
        <v>0</v>
      </c>
      <c r="AL755" s="576">
        <f t="shared" si="107"/>
        <v>0</v>
      </c>
      <c r="AM755" s="599"/>
      <c r="AN755" s="599"/>
      <c r="AO755" s="553"/>
      <c r="AP755" s="553"/>
      <c r="AQ755" s="553"/>
      <c r="AR755" s="553"/>
      <c r="AS755" s="397"/>
      <c r="AT755" s="397"/>
      <c r="AU755" s="397"/>
      <c r="AV755" s="397"/>
      <c r="AW755" s="397"/>
      <c r="AX755" s="397"/>
      <c r="AY755" s="397"/>
      <c r="AZ755" s="397"/>
      <c r="BA755" s="397"/>
      <c r="BB755" s="397"/>
      <c r="BC755" s="397"/>
      <c r="BD755" s="553"/>
      <c r="BE755" s="397"/>
      <c r="BF755" s="397"/>
      <c r="BG755" s="397"/>
      <c r="BH755" s="397"/>
    </row>
    <row r="756" spans="2:60" x14ac:dyDescent="0.35">
      <c r="B756" s="319"/>
      <c r="C756" s="147"/>
      <c r="D756" s="147"/>
      <c r="E756" s="320"/>
      <c r="F756" s="321"/>
      <c r="G756" s="149"/>
      <c r="H756" s="148"/>
      <c r="I756" s="148"/>
      <c r="J756" s="322"/>
      <c r="K756" s="324" t="str">
        <f>IFERROR(INDEX(Lookup!$G$3:$G$6,MATCH(J756,Lookup!$F$3:$F$6,0)),"")</f>
        <v/>
      </c>
      <c r="L756" s="323"/>
      <c r="M756" s="322"/>
      <c r="N756" s="846">
        <f t="shared" si="108"/>
        <v>0</v>
      </c>
      <c r="O756" s="325">
        <f t="shared" ref="O756:O819" si="109">IFERROR(ROUND((N756*K756),2),0)</f>
        <v>0</v>
      </c>
      <c r="P756" s="847">
        <f>IF(I756&lt;INDEX(Lookup!$U$2:$U$10,MATCH($D$48,Lookup!$S$2:$S$10,0)),0,IF(U756="X",0,IFERROR(L756*50,0)))</f>
        <v>0</v>
      </c>
      <c r="Q756" s="326">
        <f>IF(I756&lt;INDEX(Lookup!$U$2:$U$10,MATCH($D$48,Lookup!$S$2:$S$10,0)),0,IF(U756="X",0,IFERROR(P756*K756,0)))</f>
        <v>0</v>
      </c>
      <c r="R756" s="326">
        <v>0</v>
      </c>
      <c r="S756" s="424">
        <v>0</v>
      </c>
      <c r="T756" s="322"/>
      <c r="U756" s="143"/>
      <c r="V756" s="397"/>
      <c r="W756" s="555"/>
      <c r="X756" s="576">
        <f t="shared" ref="X756:X819" si="110">Q756*$I$30</f>
        <v>0</v>
      </c>
      <c r="Y756" s="576">
        <f t="shared" ref="Y756:Y819" si="111">S756*$I$40</f>
        <v>0</v>
      </c>
      <c r="Z756" s="576">
        <f t="shared" ref="Z756:Z819" si="112">X756-Q756</f>
        <v>0</v>
      </c>
      <c r="AA756" s="576">
        <f t="shared" ref="AA756:AA819" si="113">Y756-S756</f>
        <v>0</v>
      </c>
      <c r="AB756" s="553"/>
      <c r="AC756" s="553"/>
      <c r="AD756" s="553"/>
      <c r="AE756" s="553"/>
      <c r="AF756" s="553"/>
      <c r="AG756" s="553"/>
      <c r="AH756" s="553"/>
      <c r="AI756" s="397"/>
      <c r="AJ756" s="555"/>
      <c r="AK756" s="576">
        <f t="shared" ref="AK756:AK819" si="114">R756</f>
        <v>0</v>
      </c>
      <c r="AL756" s="576">
        <f t="shared" ref="AL756:AL819" si="115">+S756</f>
        <v>0</v>
      </c>
      <c r="AM756" s="599"/>
      <c r="AN756" s="599"/>
      <c r="AO756" s="553"/>
      <c r="AP756" s="553"/>
      <c r="AQ756" s="553"/>
      <c r="AR756" s="553"/>
      <c r="AS756" s="397"/>
      <c r="AT756" s="397"/>
      <c r="AU756" s="397"/>
      <c r="AV756" s="397"/>
      <c r="AW756" s="397"/>
      <c r="AX756" s="397"/>
      <c r="AY756" s="397"/>
      <c r="AZ756" s="397"/>
      <c r="BA756" s="397"/>
      <c r="BB756" s="397"/>
      <c r="BC756" s="397"/>
      <c r="BD756" s="553"/>
      <c r="BE756" s="397"/>
      <c r="BF756" s="397"/>
      <c r="BG756" s="397"/>
      <c r="BH756" s="397"/>
    </row>
    <row r="757" spans="2:60" x14ac:dyDescent="0.35">
      <c r="B757" s="319"/>
      <c r="C757" s="147"/>
      <c r="D757" s="147"/>
      <c r="E757" s="320"/>
      <c r="F757" s="321"/>
      <c r="G757" s="149"/>
      <c r="H757" s="148"/>
      <c r="I757" s="148"/>
      <c r="J757" s="322"/>
      <c r="K757" s="324" t="str">
        <f>IFERROR(INDEX(Lookup!$G$3:$G$6,MATCH(J757,Lookup!$F$3:$F$6,0)),"")</f>
        <v/>
      </c>
      <c r="L757" s="323"/>
      <c r="M757" s="322"/>
      <c r="N757" s="846">
        <f t="shared" si="108"/>
        <v>0</v>
      </c>
      <c r="O757" s="325">
        <f t="shared" si="109"/>
        <v>0</v>
      </c>
      <c r="P757" s="847">
        <f>IF(I757&lt;INDEX(Lookup!$U$2:$U$10,MATCH($D$48,Lookup!$S$2:$S$10,0)),0,IF(U757="X",0,IFERROR(L757*50,0)))</f>
        <v>0</v>
      </c>
      <c r="Q757" s="326">
        <f>IF(I757&lt;INDEX(Lookup!$U$2:$U$10,MATCH($D$48,Lookup!$S$2:$S$10,0)),0,IF(U757="X",0,IFERROR(P757*K757,0)))</f>
        <v>0</v>
      </c>
      <c r="R757" s="326">
        <v>0</v>
      </c>
      <c r="S757" s="424">
        <v>0</v>
      </c>
      <c r="T757" s="322"/>
      <c r="U757" s="143"/>
      <c r="V757" s="397"/>
      <c r="W757" s="555"/>
      <c r="X757" s="576">
        <f t="shared" si="110"/>
        <v>0</v>
      </c>
      <c r="Y757" s="576">
        <f t="shared" si="111"/>
        <v>0</v>
      </c>
      <c r="Z757" s="576">
        <f t="shared" si="112"/>
        <v>0</v>
      </c>
      <c r="AA757" s="576">
        <f t="shared" si="113"/>
        <v>0</v>
      </c>
      <c r="AB757" s="553"/>
      <c r="AC757" s="553"/>
      <c r="AD757" s="553"/>
      <c r="AE757" s="553"/>
      <c r="AF757" s="553"/>
      <c r="AG757" s="553"/>
      <c r="AH757" s="553"/>
      <c r="AI757" s="397"/>
      <c r="AJ757" s="555"/>
      <c r="AK757" s="576">
        <f t="shared" si="114"/>
        <v>0</v>
      </c>
      <c r="AL757" s="576">
        <f t="shared" si="115"/>
        <v>0</v>
      </c>
      <c r="AM757" s="599"/>
      <c r="AN757" s="599"/>
      <c r="AO757" s="553"/>
      <c r="AP757" s="553"/>
      <c r="AQ757" s="553"/>
      <c r="AR757" s="553"/>
      <c r="AS757" s="397"/>
      <c r="AT757" s="397"/>
      <c r="AU757" s="397"/>
      <c r="AV757" s="397"/>
      <c r="AW757" s="397"/>
      <c r="AX757" s="397"/>
      <c r="AY757" s="397"/>
      <c r="AZ757" s="397"/>
      <c r="BA757" s="397"/>
      <c r="BB757" s="397"/>
      <c r="BC757" s="397"/>
      <c r="BD757" s="553"/>
      <c r="BE757" s="397"/>
      <c r="BF757" s="397"/>
      <c r="BG757" s="397"/>
      <c r="BH757" s="397"/>
    </row>
    <row r="758" spans="2:60" x14ac:dyDescent="0.35">
      <c r="B758" s="319"/>
      <c r="C758" s="147"/>
      <c r="D758" s="147"/>
      <c r="E758" s="320"/>
      <c r="F758" s="321"/>
      <c r="G758" s="149"/>
      <c r="H758" s="148"/>
      <c r="I758" s="148"/>
      <c r="J758" s="322"/>
      <c r="K758" s="324" t="str">
        <f>IFERROR(INDEX(Lookup!$G$3:$G$6,MATCH(J758,Lookup!$F$3:$F$6,0)),"")</f>
        <v/>
      </c>
      <c r="L758" s="323"/>
      <c r="M758" s="322"/>
      <c r="N758" s="846">
        <f t="shared" si="108"/>
        <v>0</v>
      </c>
      <c r="O758" s="325">
        <f t="shared" si="109"/>
        <v>0</v>
      </c>
      <c r="P758" s="847">
        <f>IF(I758&lt;INDEX(Lookup!$U$2:$U$10,MATCH($D$48,Lookup!$S$2:$S$10,0)),0,IF(U758="X",0,IFERROR(L758*50,0)))</f>
        <v>0</v>
      </c>
      <c r="Q758" s="326">
        <f>IF(I758&lt;INDEX(Lookup!$U$2:$U$10,MATCH($D$48,Lookup!$S$2:$S$10,0)),0,IF(U758="X",0,IFERROR(P758*K758,0)))</f>
        <v>0</v>
      </c>
      <c r="R758" s="326">
        <v>0</v>
      </c>
      <c r="S758" s="424">
        <v>0</v>
      </c>
      <c r="T758" s="322"/>
      <c r="U758" s="143"/>
      <c r="V758" s="397"/>
      <c r="W758" s="555"/>
      <c r="X758" s="576">
        <f t="shared" si="110"/>
        <v>0</v>
      </c>
      <c r="Y758" s="576">
        <f t="shared" si="111"/>
        <v>0</v>
      </c>
      <c r="Z758" s="576">
        <f t="shared" si="112"/>
        <v>0</v>
      </c>
      <c r="AA758" s="576">
        <f t="shared" si="113"/>
        <v>0</v>
      </c>
      <c r="AB758" s="553"/>
      <c r="AC758" s="553"/>
      <c r="AD758" s="553"/>
      <c r="AE758" s="553"/>
      <c r="AF758" s="553"/>
      <c r="AG758" s="553"/>
      <c r="AH758" s="553"/>
      <c r="AI758" s="397"/>
      <c r="AJ758" s="555"/>
      <c r="AK758" s="576">
        <f t="shared" si="114"/>
        <v>0</v>
      </c>
      <c r="AL758" s="576">
        <f t="shared" si="115"/>
        <v>0</v>
      </c>
      <c r="AM758" s="599"/>
      <c r="AN758" s="599"/>
      <c r="AO758" s="553"/>
      <c r="AP758" s="553"/>
      <c r="AQ758" s="553"/>
      <c r="AR758" s="553"/>
      <c r="AS758" s="397"/>
      <c r="AT758" s="397"/>
      <c r="AU758" s="397"/>
      <c r="AV758" s="397"/>
      <c r="AW758" s="397"/>
      <c r="AX758" s="397"/>
      <c r="AY758" s="397"/>
      <c r="AZ758" s="397"/>
      <c r="BA758" s="397"/>
      <c r="BB758" s="397"/>
      <c r="BC758" s="397"/>
      <c r="BD758" s="553"/>
      <c r="BE758" s="397"/>
      <c r="BF758" s="397"/>
      <c r="BG758" s="397"/>
      <c r="BH758" s="397"/>
    </row>
    <row r="759" spans="2:60" x14ac:dyDescent="0.35">
      <c r="B759" s="319"/>
      <c r="C759" s="147"/>
      <c r="D759" s="147"/>
      <c r="E759" s="320"/>
      <c r="F759" s="321"/>
      <c r="G759" s="149"/>
      <c r="H759" s="148"/>
      <c r="I759" s="148"/>
      <c r="J759" s="322"/>
      <c r="K759" s="324" t="str">
        <f>IFERROR(INDEX(Lookup!$G$3:$G$6,MATCH(J759,Lookup!$F$3:$F$6,0)),"")</f>
        <v/>
      </c>
      <c r="L759" s="323"/>
      <c r="M759" s="322"/>
      <c r="N759" s="846">
        <f t="shared" si="108"/>
        <v>0</v>
      </c>
      <c r="O759" s="325">
        <f t="shared" si="109"/>
        <v>0</v>
      </c>
      <c r="P759" s="847">
        <f>IF(I759&lt;INDEX(Lookup!$U$2:$U$10,MATCH($D$48,Lookup!$S$2:$S$10,0)),0,IF(U759="X",0,IFERROR(L759*50,0)))</f>
        <v>0</v>
      </c>
      <c r="Q759" s="326">
        <f>IF(I759&lt;INDEX(Lookup!$U$2:$U$10,MATCH($D$48,Lookup!$S$2:$S$10,0)),0,IF(U759="X",0,IFERROR(P759*K759,0)))</f>
        <v>0</v>
      </c>
      <c r="R759" s="326">
        <v>0</v>
      </c>
      <c r="S759" s="424">
        <v>0</v>
      </c>
      <c r="T759" s="322"/>
      <c r="U759" s="143"/>
      <c r="V759" s="397"/>
      <c r="W759" s="555"/>
      <c r="X759" s="576">
        <f t="shared" si="110"/>
        <v>0</v>
      </c>
      <c r="Y759" s="576">
        <f t="shared" si="111"/>
        <v>0</v>
      </c>
      <c r="Z759" s="576">
        <f t="shared" si="112"/>
        <v>0</v>
      </c>
      <c r="AA759" s="576">
        <f t="shared" si="113"/>
        <v>0</v>
      </c>
      <c r="AB759" s="553"/>
      <c r="AC759" s="553"/>
      <c r="AD759" s="553"/>
      <c r="AE759" s="553"/>
      <c r="AF759" s="553"/>
      <c r="AG759" s="553"/>
      <c r="AH759" s="553"/>
      <c r="AI759" s="397"/>
      <c r="AJ759" s="555"/>
      <c r="AK759" s="576">
        <f t="shared" si="114"/>
        <v>0</v>
      </c>
      <c r="AL759" s="576">
        <f t="shared" si="115"/>
        <v>0</v>
      </c>
      <c r="AM759" s="599"/>
      <c r="AN759" s="599"/>
      <c r="AO759" s="553"/>
      <c r="AP759" s="553"/>
      <c r="AQ759" s="553"/>
      <c r="AR759" s="553"/>
      <c r="AS759" s="397"/>
      <c r="AT759" s="397"/>
      <c r="AU759" s="397"/>
      <c r="AV759" s="397"/>
      <c r="AW759" s="397"/>
      <c r="AX759" s="397"/>
      <c r="AY759" s="397"/>
      <c r="AZ759" s="397"/>
      <c r="BA759" s="397"/>
      <c r="BB759" s="397"/>
      <c r="BC759" s="397"/>
      <c r="BD759" s="553"/>
      <c r="BE759" s="397"/>
      <c r="BF759" s="397"/>
      <c r="BG759" s="397"/>
      <c r="BH759" s="397"/>
    </row>
    <row r="760" spans="2:60" x14ac:dyDescent="0.35">
      <c r="B760" s="319"/>
      <c r="C760" s="147"/>
      <c r="D760" s="147"/>
      <c r="E760" s="320"/>
      <c r="F760" s="321"/>
      <c r="G760" s="149"/>
      <c r="H760" s="148"/>
      <c r="I760" s="148"/>
      <c r="J760" s="322"/>
      <c r="K760" s="324" t="str">
        <f>IFERROR(INDEX(Lookup!$G$3:$G$6,MATCH(J760,Lookup!$F$3:$F$6,0)),"")</f>
        <v/>
      </c>
      <c r="L760" s="323"/>
      <c r="M760" s="322"/>
      <c r="N760" s="846">
        <f t="shared" si="108"/>
        <v>0</v>
      </c>
      <c r="O760" s="325">
        <f t="shared" si="109"/>
        <v>0</v>
      </c>
      <c r="P760" s="847">
        <f>IF(I760&lt;INDEX(Lookup!$U$2:$U$10,MATCH($D$48,Lookup!$S$2:$S$10,0)),0,IF(U760="X",0,IFERROR(L760*50,0)))</f>
        <v>0</v>
      </c>
      <c r="Q760" s="326">
        <f>IF(I760&lt;INDEX(Lookup!$U$2:$U$10,MATCH($D$48,Lookup!$S$2:$S$10,0)),0,IF(U760="X",0,IFERROR(P760*K760,0)))</f>
        <v>0</v>
      </c>
      <c r="R760" s="326">
        <v>0</v>
      </c>
      <c r="S760" s="424">
        <v>0</v>
      </c>
      <c r="T760" s="322"/>
      <c r="U760" s="143"/>
      <c r="V760" s="397"/>
      <c r="W760" s="555"/>
      <c r="X760" s="576">
        <f t="shared" si="110"/>
        <v>0</v>
      </c>
      <c r="Y760" s="576">
        <f t="shared" si="111"/>
        <v>0</v>
      </c>
      <c r="Z760" s="576">
        <f t="shared" si="112"/>
        <v>0</v>
      </c>
      <c r="AA760" s="576">
        <f t="shared" si="113"/>
        <v>0</v>
      </c>
      <c r="AB760" s="553"/>
      <c r="AC760" s="553"/>
      <c r="AD760" s="553"/>
      <c r="AE760" s="553"/>
      <c r="AF760" s="553"/>
      <c r="AG760" s="553"/>
      <c r="AH760" s="553"/>
      <c r="AI760" s="397"/>
      <c r="AJ760" s="555"/>
      <c r="AK760" s="576">
        <f t="shared" si="114"/>
        <v>0</v>
      </c>
      <c r="AL760" s="576">
        <f t="shared" si="115"/>
        <v>0</v>
      </c>
      <c r="AM760" s="599"/>
      <c r="AN760" s="599"/>
      <c r="AO760" s="553"/>
      <c r="AP760" s="553"/>
      <c r="AQ760" s="553"/>
      <c r="AR760" s="553"/>
      <c r="AS760" s="397"/>
      <c r="AT760" s="397"/>
      <c r="AU760" s="397"/>
      <c r="AV760" s="397"/>
      <c r="AW760" s="397"/>
      <c r="AX760" s="397"/>
      <c r="AY760" s="397"/>
      <c r="AZ760" s="397"/>
      <c r="BA760" s="397"/>
      <c r="BB760" s="397"/>
      <c r="BC760" s="397"/>
      <c r="BD760" s="553"/>
      <c r="BE760" s="397"/>
      <c r="BF760" s="397"/>
      <c r="BG760" s="397"/>
      <c r="BH760" s="397"/>
    </row>
    <row r="761" spans="2:60" x14ac:dyDescent="0.35">
      <c r="B761" s="319"/>
      <c r="C761" s="147"/>
      <c r="D761" s="147"/>
      <c r="E761" s="320"/>
      <c r="F761" s="321"/>
      <c r="G761" s="149"/>
      <c r="H761" s="148"/>
      <c r="I761" s="148"/>
      <c r="J761" s="322"/>
      <c r="K761" s="324" t="str">
        <f>IFERROR(INDEX(Lookup!$G$3:$G$6,MATCH(J761,Lookup!$F$3:$F$6,0)),"")</f>
        <v/>
      </c>
      <c r="L761" s="323"/>
      <c r="M761" s="322"/>
      <c r="N761" s="846">
        <f t="shared" si="108"/>
        <v>0</v>
      </c>
      <c r="O761" s="325">
        <f t="shared" si="109"/>
        <v>0</v>
      </c>
      <c r="P761" s="847">
        <f>IF(I761&lt;INDEX(Lookup!$U$2:$U$10,MATCH($D$48,Lookup!$S$2:$S$10,0)),0,IF(U761="X",0,IFERROR(L761*50,0)))</f>
        <v>0</v>
      </c>
      <c r="Q761" s="326">
        <f>IF(I761&lt;INDEX(Lookup!$U$2:$U$10,MATCH($D$48,Lookup!$S$2:$S$10,0)),0,IF(U761="X",0,IFERROR(P761*K761,0)))</f>
        <v>0</v>
      </c>
      <c r="R761" s="326">
        <v>0</v>
      </c>
      <c r="S761" s="424">
        <v>0</v>
      </c>
      <c r="T761" s="322"/>
      <c r="U761" s="143"/>
      <c r="V761" s="397"/>
      <c r="W761" s="555"/>
      <c r="X761" s="576">
        <f t="shared" si="110"/>
        <v>0</v>
      </c>
      <c r="Y761" s="576">
        <f t="shared" si="111"/>
        <v>0</v>
      </c>
      <c r="Z761" s="576">
        <f t="shared" si="112"/>
        <v>0</v>
      </c>
      <c r="AA761" s="576">
        <f t="shared" si="113"/>
        <v>0</v>
      </c>
      <c r="AB761" s="553"/>
      <c r="AC761" s="553"/>
      <c r="AD761" s="553"/>
      <c r="AE761" s="553"/>
      <c r="AF761" s="553"/>
      <c r="AG761" s="553"/>
      <c r="AH761" s="553"/>
      <c r="AI761" s="397"/>
      <c r="AJ761" s="555"/>
      <c r="AK761" s="576">
        <f t="shared" si="114"/>
        <v>0</v>
      </c>
      <c r="AL761" s="576">
        <f t="shared" si="115"/>
        <v>0</v>
      </c>
      <c r="AM761" s="599"/>
      <c r="AN761" s="599"/>
      <c r="AO761" s="553"/>
      <c r="AP761" s="553"/>
      <c r="AQ761" s="553"/>
      <c r="AR761" s="553"/>
      <c r="AS761" s="397"/>
      <c r="AT761" s="397"/>
      <c r="AU761" s="397"/>
      <c r="AV761" s="397"/>
      <c r="AW761" s="397"/>
      <c r="AX761" s="397"/>
      <c r="AY761" s="397"/>
      <c r="AZ761" s="397"/>
      <c r="BA761" s="397"/>
      <c r="BB761" s="397"/>
      <c r="BC761" s="397"/>
      <c r="BD761" s="553"/>
      <c r="BE761" s="397"/>
      <c r="BF761" s="397"/>
      <c r="BG761" s="397"/>
      <c r="BH761" s="397"/>
    </row>
    <row r="762" spans="2:60" x14ac:dyDescent="0.35">
      <c r="B762" s="319"/>
      <c r="C762" s="147"/>
      <c r="D762" s="147"/>
      <c r="E762" s="320"/>
      <c r="F762" s="321"/>
      <c r="G762" s="149"/>
      <c r="H762" s="148"/>
      <c r="I762" s="148"/>
      <c r="J762" s="322"/>
      <c r="K762" s="324" t="str">
        <f>IFERROR(INDEX(Lookup!$G$3:$G$6,MATCH(J762,Lookup!$F$3:$F$6,0)),"")</f>
        <v/>
      </c>
      <c r="L762" s="323"/>
      <c r="M762" s="322"/>
      <c r="N762" s="846">
        <f t="shared" si="108"/>
        <v>0</v>
      </c>
      <c r="O762" s="325">
        <f t="shared" si="109"/>
        <v>0</v>
      </c>
      <c r="P762" s="847">
        <f>IF(I762&lt;INDEX(Lookup!$U$2:$U$10,MATCH($D$48,Lookup!$S$2:$S$10,0)),0,IF(U762="X",0,IFERROR(L762*50,0)))</f>
        <v>0</v>
      </c>
      <c r="Q762" s="326">
        <f>IF(I762&lt;INDEX(Lookup!$U$2:$U$10,MATCH($D$48,Lookup!$S$2:$S$10,0)),0,IF(U762="X",0,IFERROR(P762*K762,0)))</f>
        <v>0</v>
      </c>
      <c r="R762" s="326">
        <v>0</v>
      </c>
      <c r="S762" s="424">
        <v>0</v>
      </c>
      <c r="T762" s="322"/>
      <c r="U762" s="143"/>
      <c r="V762" s="397"/>
      <c r="W762" s="555"/>
      <c r="X762" s="576">
        <f t="shared" si="110"/>
        <v>0</v>
      </c>
      <c r="Y762" s="576">
        <f t="shared" si="111"/>
        <v>0</v>
      </c>
      <c r="Z762" s="576">
        <f t="shared" si="112"/>
        <v>0</v>
      </c>
      <c r="AA762" s="576">
        <f t="shared" si="113"/>
        <v>0</v>
      </c>
      <c r="AB762" s="553"/>
      <c r="AC762" s="553"/>
      <c r="AD762" s="553"/>
      <c r="AE762" s="553"/>
      <c r="AF762" s="553"/>
      <c r="AG762" s="553"/>
      <c r="AH762" s="553"/>
      <c r="AI762" s="397"/>
      <c r="AJ762" s="555"/>
      <c r="AK762" s="576">
        <f t="shared" si="114"/>
        <v>0</v>
      </c>
      <c r="AL762" s="576">
        <f t="shared" si="115"/>
        <v>0</v>
      </c>
      <c r="AM762" s="599"/>
      <c r="AN762" s="599"/>
      <c r="AO762" s="553"/>
      <c r="AP762" s="553"/>
      <c r="AQ762" s="553"/>
      <c r="AR762" s="553"/>
      <c r="AS762" s="397"/>
      <c r="AT762" s="397"/>
      <c r="AU762" s="397"/>
      <c r="AV762" s="397"/>
      <c r="AW762" s="397"/>
      <c r="AX762" s="397"/>
      <c r="AY762" s="397"/>
      <c r="AZ762" s="397"/>
      <c r="BA762" s="397"/>
      <c r="BB762" s="397"/>
      <c r="BC762" s="397"/>
      <c r="BD762" s="553"/>
      <c r="BE762" s="397"/>
      <c r="BF762" s="397"/>
      <c r="BG762" s="397"/>
      <c r="BH762" s="397"/>
    </row>
    <row r="763" spans="2:60" x14ac:dyDescent="0.35">
      <c r="B763" s="319"/>
      <c r="C763" s="147"/>
      <c r="D763" s="147"/>
      <c r="E763" s="320"/>
      <c r="F763" s="321"/>
      <c r="G763" s="149"/>
      <c r="H763" s="148"/>
      <c r="I763" s="148"/>
      <c r="J763" s="322"/>
      <c r="K763" s="324" t="str">
        <f>IFERROR(INDEX(Lookup!$G$3:$G$6,MATCH(J763,Lookup!$F$3:$F$6,0)),"")</f>
        <v/>
      </c>
      <c r="L763" s="323"/>
      <c r="M763" s="322"/>
      <c r="N763" s="846">
        <f t="shared" si="108"/>
        <v>0</v>
      </c>
      <c r="O763" s="325">
        <f t="shared" si="109"/>
        <v>0</v>
      </c>
      <c r="P763" s="847">
        <f>IF(I763&lt;INDEX(Lookup!$U$2:$U$10,MATCH($D$48,Lookup!$S$2:$S$10,0)),0,IF(U763="X",0,IFERROR(L763*50,0)))</f>
        <v>0</v>
      </c>
      <c r="Q763" s="326">
        <f>IF(I763&lt;INDEX(Lookup!$U$2:$U$10,MATCH($D$48,Lookup!$S$2:$S$10,0)),0,IF(U763="X",0,IFERROR(P763*K763,0)))</f>
        <v>0</v>
      </c>
      <c r="R763" s="326">
        <v>0</v>
      </c>
      <c r="S763" s="424">
        <v>0</v>
      </c>
      <c r="T763" s="322"/>
      <c r="U763" s="143"/>
      <c r="V763" s="397"/>
      <c r="W763" s="555"/>
      <c r="X763" s="576">
        <f t="shared" si="110"/>
        <v>0</v>
      </c>
      <c r="Y763" s="576">
        <f t="shared" si="111"/>
        <v>0</v>
      </c>
      <c r="Z763" s="576">
        <f t="shared" si="112"/>
        <v>0</v>
      </c>
      <c r="AA763" s="576">
        <f t="shared" si="113"/>
        <v>0</v>
      </c>
      <c r="AB763" s="553"/>
      <c r="AC763" s="553"/>
      <c r="AD763" s="553"/>
      <c r="AE763" s="553"/>
      <c r="AF763" s="553"/>
      <c r="AG763" s="553"/>
      <c r="AH763" s="553"/>
      <c r="AI763" s="397"/>
      <c r="AJ763" s="555"/>
      <c r="AK763" s="576">
        <f t="shared" si="114"/>
        <v>0</v>
      </c>
      <c r="AL763" s="576">
        <f t="shared" si="115"/>
        <v>0</v>
      </c>
      <c r="AM763" s="599"/>
      <c r="AN763" s="599"/>
      <c r="AO763" s="553"/>
      <c r="AP763" s="553"/>
      <c r="AQ763" s="553"/>
      <c r="AR763" s="553"/>
      <c r="AS763" s="397"/>
      <c r="AT763" s="397"/>
      <c r="AU763" s="397"/>
      <c r="AV763" s="397"/>
      <c r="AW763" s="397"/>
      <c r="AX763" s="397"/>
      <c r="AY763" s="397"/>
      <c r="AZ763" s="397"/>
      <c r="BA763" s="397"/>
      <c r="BB763" s="397"/>
      <c r="BC763" s="397"/>
      <c r="BD763" s="553"/>
      <c r="BE763" s="397"/>
      <c r="BF763" s="397"/>
      <c r="BG763" s="397"/>
      <c r="BH763" s="397"/>
    </row>
    <row r="764" spans="2:60" x14ac:dyDescent="0.35">
      <c r="B764" s="319"/>
      <c r="C764" s="147"/>
      <c r="D764" s="147"/>
      <c r="E764" s="320"/>
      <c r="F764" s="321"/>
      <c r="G764" s="149"/>
      <c r="H764" s="148"/>
      <c r="I764" s="148"/>
      <c r="J764" s="322"/>
      <c r="K764" s="324" t="str">
        <f>IFERROR(INDEX(Lookup!$G$3:$G$6,MATCH(J764,Lookup!$F$3:$F$6,0)),"")</f>
        <v/>
      </c>
      <c r="L764" s="323"/>
      <c r="M764" s="322"/>
      <c r="N764" s="846">
        <f t="shared" si="108"/>
        <v>0</v>
      </c>
      <c r="O764" s="325">
        <f t="shared" si="109"/>
        <v>0</v>
      </c>
      <c r="P764" s="847">
        <f>IF(I764&lt;INDEX(Lookup!$U$2:$U$10,MATCH($D$48,Lookup!$S$2:$S$10,0)),0,IF(U764="X",0,IFERROR(L764*50,0)))</f>
        <v>0</v>
      </c>
      <c r="Q764" s="326">
        <f>IF(I764&lt;INDEX(Lookup!$U$2:$U$10,MATCH($D$48,Lookup!$S$2:$S$10,0)),0,IF(U764="X",0,IFERROR(P764*K764,0)))</f>
        <v>0</v>
      </c>
      <c r="R764" s="326">
        <v>0</v>
      </c>
      <c r="S764" s="424">
        <v>0</v>
      </c>
      <c r="T764" s="322"/>
      <c r="U764" s="143"/>
      <c r="V764" s="397"/>
      <c r="W764" s="555"/>
      <c r="X764" s="576">
        <f t="shared" si="110"/>
        <v>0</v>
      </c>
      <c r="Y764" s="576">
        <f t="shared" si="111"/>
        <v>0</v>
      </c>
      <c r="Z764" s="576">
        <f t="shared" si="112"/>
        <v>0</v>
      </c>
      <c r="AA764" s="576">
        <f t="shared" si="113"/>
        <v>0</v>
      </c>
      <c r="AB764" s="553"/>
      <c r="AC764" s="553"/>
      <c r="AD764" s="553"/>
      <c r="AE764" s="553"/>
      <c r="AF764" s="553"/>
      <c r="AG764" s="553"/>
      <c r="AH764" s="553"/>
      <c r="AI764" s="397"/>
      <c r="AJ764" s="555"/>
      <c r="AK764" s="576">
        <f t="shared" si="114"/>
        <v>0</v>
      </c>
      <c r="AL764" s="576">
        <f t="shared" si="115"/>
        <v>0</v>
      </c>
      <c r="AM764" s="599"/>
      <c r="AN764" s="599"/>
      <c r="AO764" s="553"/>
      <c r="AP764" s="553"/>
      <c r="AQ764" s="553"/>
      <c r="AR764" s="553"/>
      <c r="AS764" s="397"/>
      <c r="AT764" s="397"/>
      <c r="AU764" s="397"/>
      <c r="AV764" s="397"/>
      <c r="AW764" s="397"/>
      <c r="AX764" s="397"/>
      <c r="AY764" s="397"/>
      <c r="AZ764" s="397"/>
      <c r="BA764" s="397"/>
      <c r="BB764" s="397"/>
      <c r="BC764" s="397"/>
      <c r="BD764" s="553"/>
      <c r="BE764" s="397"/>
      <c r="BF764" s="397"/>
      <c r="BG764" s="397"/>
      <c r="BH764" s="397"/>
    </row>
    <row r="765" spans="2:60" x14ac:dyDescent="0.35">
      <c r="B765" s="319"/>
      <c r="C765" s="147"/>
      <c r="D765" s="147"/>
      <c r="E765" s="320"/>
      <c r="F765" s="321"/>
      <c r="G765" s="149"/>
      <c r="H765" s="148"/>
      <c r="I765" s="148"/>
      <c r="J765" s="322"/>
      <c r="K765" s="324" t="str">
        <f>IFERROR(INDEX(Lookup!$G$3:$G$6,MATCH(J765,Lookup!$F$3:$F$6,0)),"")</f>
        <v/>
      </c>
      <c r="L765" s="323"/>
      <c r="M765" s="322"/>
      <c r="N765" s="846">
        <f t="shared" si="108"/>
        <v>0</v>
      </c>
      <c r="O765" s="325">
        <f t="shared" si="109"/>
        <v>0</v>
      </c>
      <c r="P765" s="847">
        <f>IF(I765&lt;INDEX(Lookup!$U$2:$U$10,MATCH($D$48,Lookup!$S$2:$S$10,0)),0,IF(U765="X",0,IFERROR(L765*50,0)))</f>
        <v>0</v>
      </c>
      <c r="Q765" s="326">
        <f>IF(I765&lt;INDEX(Lookup!$U$2:$U$10,MATCH($D$48,Lookup!$S$2:$S$10,0)),0,IF(U765="X",0,IFERROR(P765*K765,0)))</f>
        <v>0</v>
      </c>
      <c r="R765" s="326">
        <v>0</v>
      </c>
      <c r="S765" s="424">
        <v>0</v>
      </c>
      <c r="T765" s="322"/>
      <c r="U765" s="143"/>
      <c r="V765" s="397"/>
      <c r="W765" s="555"/>
      <c r="X765" s="576">
        <f t="shared" si="110"/>
        <v>0</v>
      </c>
      <c r="Y765" s="576">
        <f t="shared" si="111"/>
        <v>0</v>
      </c>
      <c r="Z765" s="576">
        <f t="shared" si="112"/>
        <v>0</v>
      </c>
      <c r="AA765" s="576">
        <f t="shared" si="113"/>
        <v>0</v>
      </c>
      <c r="AB765" s="553"/>
      <c r="AC765" s="553"/>
      <c r="AD765" s="553"/>
      <c r="AE765" s="553"/>
      <c r="AF765" s="553"/>
      <c r="AG765" s="553"/>
      <c r="AH765" s="553"/>
      <c r="AI765" s="397"/>
      <c r="AJ765" s="555"/>
      <c r="AK765" s="576">
        <f t="shared" si="114"/>
        <v>0</v>
      </c>
      <c r="AL765" s="576">
        <f t="shared" si="115"/>
        <v>0</v>
      </c>
      <c r="AM765" s="599"/>
      <c r="AN765" s="599"/>
      <c r="AO765" s="553"/>
      <c r="AP765" s="553"/>
      <c r="AQ765" s="553"/>
      <c r="AR765" s="553"/>
      <c r="AS765" s="397"/>
      <c r="AT765" s="397"/>
      <c r="AU765" s="397"/>
      <c r="AV765" s="397"/>
      <c r="AW765" s="397"/>
      <c r="AX765" s="397"/>
      <c r="AY765" s="397"/>
      <c r="AZ765" s="397"/>
      <c r="BA765" s="397"/>
      <c r="BB765" s="397"/>
      <c r="BC765" s="397"/>
      <c r="BD765" s="553"/>
      <c r="BE765" s="397"/>
      <c r="BF765" s="397"/>
      <c r="BG765" s="397"/>
      <c r="BH765" s="397"/>
    </row>
    <row r="766" spans="2:60" x14ac:dyDescent="0.35">
      <c r="B766" s="319"/>
      <c r="C766" s="147"/>
      <c r="D766" s="147"/>
      <c r="E766" s="320"/>
      <c r="F766" s="321"/>
      <c r="G766" s="149"/>
      <c r="H766" s="148"/>
      <c r="I766" s="148"/>
      <c r="J766" s="322"/>
      <c r="K766" s="324" t="str">
        <f>IFERROR(INDEX(Lookup!$G$3:$G$6,MATCH(J766,Lookup!$F$3:$F$6,0)),"")</f>
        <v/>
      </c>
      <c r="L766" s="323"/>
      <c r="M766" s="322"/>
      <c r="N766" s="846">
        <f t="shared" si="108"/>
        <v>0</v>
      </c>
      <c r="O766" s="325">
        <f t="shared" si="109"/>
        <v>0</v>
      </c>
      <c r="P766" s="847">
        <f>IF(I766&lt;INDEX(Lookup!$U$2:$U$10,MATCH($D$48,Lookup!$S$2:$S$10,0)),0,IF(U766="X",0,IFERROR(L766*50,0)))</f>
        <v>0</v>
      </c>
      <c r="Q766" s="326">
        <f>IF(I766&lt;INDEX(Lookup!$U$2:$U$10,MATCH($D$48,Lookup!$S$2:$S$10,0)),0,IF(U766="X",0,IFERROR(P766*K766,0)))</f>
        <v>0</v>
      </c>
      <c r="R766" s="326">
        <v>0</v>
      </c>
      <c r="S766" s="424">
        <v>0</v>
      </c>
      <c r="T766" s="322"/>
      <c r="U766" s="143"/>
      <c r="V766" s="397"/>
      <c r="W766" s="555"/>
      <c r="X766" s="576">
        <f t="shared" si="110"/>
        <v>0</v>
      </c>
      <c r="Y766" s="576">
        <f t="shared" si="111"/>
        <v>0</v>
      </c>
      <c r="Z766" s="576">
        <f t="shared" si="112"/>
        <v>0</v>
      </c>
      <c r="AA766" s="576">
        <f t="shared" si="113"/>
        <v>0</v>
      </c>
      <c r="AB766" s="553"/>
      <c r="AC766" s="553"/>
      <c r="AD766" s="553"/>
      <c r="AE766" s="553"/>
      <c r="AF766" s="553"/>
      <c r="AG766" s="553"/>
      <c r="AH766" s="553"/>
      <c r="AI766" s="397"/>
      <c r="AJ766" s="555"/>
      <c r="AK766" s="576">
        <f t="shared" si="114"/>
        <v>0</v>
      </c>
      <c r="AL766" s="576">
        <f t="shared" si="115"/>
        <v>0</v>
      </c>
      <c r="AM766" s="599"/>
      <c r="AN766" s="599"/>
      <c r="AO766" s="553"/>
      <c r="AP766" s="553"/>
      <c r="AQ766" s="553"/>
      <c r="AR766" s="553"/>
      <c r="AS766" s="397"/>
      <c r="AT766" s="397"/>
      <c r="AU766" s="397"/>
      <c r="AV766" s="397"/>
      <c r="AW766" s="397"/>
      <c r="AX766" s="397"/>
      <c r="AY766" s="397"/>
      <c r="AZ766" s="397"/>
      <c r="BA766" s="397"/>
      <c r="BB766" s="397"/>
      <c r="BC766" s="397"/>
      <c r="BD766" s="553"/>
      <c r="BE766" s="397"/>
      <c r="BF766" s="397"/>
      <c r="BG766" s="397"/>
      <c r="BH766" s="397"/>
    </row>
    <row r="767" spans="2:60" x14ac:dyDescent="0.35">
      <c r="B767" s="319"/>
      <c r="C767" s="147"/>
      <c r="D767" s="147"/>
      <c r="E767" s="320"/>
      <c r="F767" s="321"/>
      <c r="G767" s="149"/>
      <c r="H767" s="148"/>
      <c r="I767" s="148"/>
      <c r="J767" s="322"/>
      <c r="K767" s="324" t="str">
        <f>IFERROR(INDEX(Lookup!$G$3:$G$6,MATCH(J767,Lookup!$F$3:$F$6,0)),"")</f>
        <v/>
      </c>
      <c r="L767" s="323"/>
      <c r="M767" s="322"/>
      <c r="N767" s="846">
        <f t="shared" si="108"/>
        <v>0</v>
      </c>
      <c r="O767" s="325">
        <f t="shared" si="109"/>
        <v>0</v>
      </c>
      <c r="P767" s="847">
        <f>IF(I767&lt;INDEX(Lookup!$U$2:$U$10,MATCH($D$48,Lookup!$S$2:$S$10,0)),0,IF(U767="X",0,IFERROR(L767*50,0)))</f>
        <v>0</v>
      </c>
      <c r="Q767" s="326">
        <f>IF(I767&lt;INDEX(Lookup!$U$2:$U$10,MATCH($D$48,Lookup!$S$2:$S$10,0)),0,IF(U767="X",0,IFERROR(P767*K767,0)))</f>
        <v>0</v>
      </c>
      <c r="R767" s="326">
        <v>0</v>
      </c>
      <c r="S767" s="424">
        <v>0</v>
      </c>
      <c r="T767" s="322"/>
      <c r="U767" s="143"/>
      <c r="V767" s="397"/>
      <c r="W767" s="555"/>
      <c r="X767" s="576">
        <f t="shared" si="110"/>
        <v>0</v>
      </c>
      <c r="Y767" s="576">
        <f t="shared" si="111"/>
        <v>0</v>
      </c>
      <c r="Z767" s="576">
        <f t="shared" si="112"/>
        <v>0</v>
      </c>
      <c r="AA767" s="576">
        <f t="shared" si="113"/>
        <v>0</v>
      </c>
      <c r="AB767" s="553"/>
      <c r="AC767" s="553"/>
      <c r="AD767" s="553"/>
      <c r="AE767" s="553"/>
      <c r="AF767" s="553"/>
      <c r="AG767" s="553"/>
      <c r="AH767" s="553"/>
      <c r="AI767" s="397"/>
      <c r="AJ767" s="555"/>
      <c r="AK767" s="576">
        <f t="shared" si="114"/>
        <v>0</v>
      </c>
      <c r="AL767" s="576">
        <f t="shared" si="115"/>
        <v>0</v>
      </c>
      <c r="AM767" s="599"/>
      <c r="AN767" s="599"/>
      <c r="AO767" s="553"/>
      <c r="AP767" s="553"/>
      <c r="AQ767" s="553"/>
      <c r="AR767" s="553"/>
      <c r="AS767" s="397"/>
      <c r="AT767" s="397"/>
      <c r="AU767" s="397"/>
      <c r="AV767" s="397"/>
      <c r="AW767" s="397"/>
      <c r="AX767" s="397"/>
      <c r="AY767" s="397"/>
      <c r="AZ767" s="397"/>
      <c r="BA767" s="397"/>
      <c r="BB767" s="397"/>
      <c r="BC767" s="397"/>
      <c r="BD767" s="553"/>
      <c r="BE767" s="397"/>
      <c r="BF767" s="397"/>
      <c r="BG767" s="397"/>
      <c r="BH767" s="397"/>
    </row>
    <row r="768" spans="2:60" x14ac:dyDescent="0.35">
      <c r="B768" s="319"/>
      <c r="C768" s="147"/>
      <c r="D768" s="147"/>
      <c r="E768" s="320"/>
      <c r="F768" s="321"/>
      <c r="G768" s="149"/>
      <c r="H768" s="148"/>
      <c r="I768" s="148"/>
      <c r="J768" s="322"/>
      <c r="K768" s="324" t="str">
        <f>IFERROR(INDEX(Lookup!$G$3:$G$6,MATCH(J768,Lookup!$F$3:$F$6,0)),"")</f>
        <v/>
      </c>
      <c r="L768" s="323"/>
      <c r="M768" s="322"/>
      <c r="N768" s="846">
        <f t="shared" si="108"/>
        <v>0</v>
      </c>
      <c r="O768" s="325">
        <f t="shared" si="109"/>
        <v>0</v>
      </c>
      <c r="P768" s="847">
        <f>IF(I768&lt;INDEX(Lookup!$U$2:$U$10,MATCH($D$48,Lookup!$S$2:$S$10,0)),0,IF(U768="X",0,IFERROR(L768*50,0)))</f>
        <v>0</v>
      </c>
      <c r="Q768" s="326">
        <f>IF(I768&lt;INDEX(Lookup!$U$2:$U$10,MATCH($D$48,Lookup!$S$2:$S$10,0)),0,IF(U768="X",0,IFERROR(P768*K768,0)))</f>
        <v>0</v>
      </c>
      <c r="R768" s="326">
        <v>0</v>
      </c>
      <c r="S768" s="424">
        <v>0</v>
      </c>
      <c r="T768" s="322"/>
      <c r="U768" s="143"/>
      <c r="V768" s="397"/>
      <c r="W768" s="555"/>
      <c r="X768" s="576">
        <f t="shared" si="110"/>
        <v>0</v>
      </c>
      <c r="Y768" s="576">
        <f t="shared" si="111"/>
        <v>0</v>
      </c>
      <c r="Z768" s="576">
        <f t="shared" si="112"/>
        <v>0</v>
      </c>
      <c r="AA768" s="576">
        <f t="shared" si="113"/>
        <v>0</v>
      </c>
      <c r="AB768" s="553"/>
      <c r="AC768" s="553"/>
      <c r="AD768" s="553"/>
      <c r="AE768" s="553"/>
      <c r="AF768" s="553"/>
      <c r="AG768" s="553"/>
      <c r="AH768" s="553"/>
      <c r="AI768" s="397"/>
      <c r="AJ768" s="555"/>
      <c r="AK768" s="576">
        <f t="shared" si="114"/>
        <v>0</v>
      </c>
      <c r="AL768" s="576">
        <f t="shared" si="115"/>
        <v>0</v>
      </c>
      <c r="AM768" s="599"/>
      <c r="AN768" s="599"/>
      <c r="AO768" s="553"/>
      <c r="AP768" s="553"/>
      <c r="AQ768" s="553"/>
      <c r="AR768" s="553"/>
      <c r="AS768" s="397"/>
      <c r="AT768" s="397"/>
      <c r="AU768" s="397"/>
      <c r="AV768" s="397"/>
      <c r="AW768" s="397"/>
      <c r="AX768" s="397"/>
      <c r="AY768" s="397"/>
      <c r="AZ768" s="397"/>
      <c r="BA768" s="397"/>
      <c r="BB768" s="397"/>
      <c r="BC768" s="397"/>
      <c r="BD768" s="553"/>
      <c r="BE768" s="397"/>
      <c r="BF768" s="397"/>
      <c r="BG768" s="397"/>
      <c r="BH768" s="397"/>
    </row>
    <row r="769" spans="2:60" x14ac:dyDescent="0.35">
      <c r="B769" s="319"/>
      <c r="C769" s="147"/>
      <c r="D769" s="147"/>
      <c r="E769" s="320"/>
      <c r="F769" s="321"/>
      <c r="G769" s="149"/>
      <c r="H769" s="148"/>
      <c r="I769" s="148"/>
      <c r="J769" s="322"/>
      <c r="K769" s="324" t="str">
        <f>IFERROR(INDEX(Lookup!$G$3:$G$6,MATCH(J769,Lookup!$F$3:$F$6,0)),"")</f>
        <v/>
      </c>
      <c r="L769" s="323"/>
      <c r="M769" s="322"/>
      <c r="N769" s="846">
        <f t="shared" si="108"/>
        <v>0</v>
      </c>
      <c r="O769" s="325">
        <f t="shared" si="109"/>
        <v>0</v>
      </c>
      <c r="P769" s="847">
        <f>IF(I769&lt;INDEX(Lookup!$U$2:$U$10,MATCH($D$48,Lookup!$S$2:$S$10,0)),0,IF(U769="X",0,IFERROR(L769*50,0)))</f>
        <v>0</v>
      </c>
      <c r="Q769" s="326">
        <f>IF(I769&lt;INDEX(Lookup!$U$2:$U$10,MATCH($D$48,Lookup!$S$2:$S$10,0)),0,IF(U769="X",0,IFERROR(P769*K769,0)))</f>
        <v>0</v>
      </c>
      <c r="R769" s="326">
        <v>0</v>
      </c>
      <c r="S769" s="424">
        <v>0</v>
      </c>
      <c r="T769" s="322"/>
      <c r="U769" s="143"/>
      <c r="V769" s="397"/>
      <c r="W769" s="555"/>
      <c r="X769" s="576">
        <f t="shared" si="110"/>
        <v>0</v>
      </c>
      <c r="Y769" s="576">
        <f t="shared" si="111"/>
        <v>0</v>
      </c>
      <c r="Z769" s="576">
        <f t="shared" si="112"/>
        <v>0</v>
      </c>
      <c r="AA769" s="576">
        <f t="shared" si="113"/>
        <v>0</v>
      </c>
      <c r="AB769" s="553"/>
      <c r="AC769" s="553"/>
      <c r="AD769" s="553"/>
      <c r="AE769" s="553"/>
      <c r="AF769" s="553"/>
      <c r="AG769" s="553"/>
      <c r="AH769" s="553"/>
      <c r="AI769" s="397"/>
      <c r="AJ769" s="555"/>
      <c r="AK769" s="576">
        <f t="shared" si="114"/>
        <v>0</v>
      </c>
      <c r="AL769" s="576">
        <f t="shared" si="115"/>
        <v>0</v>
      </c>
      <c r="AM769" s="599"/>
      <c r="AN769" s="599"/>
      <c r="AO769" s="553"/>
      <c r="AP769" s="553"/>
      <c r="AQ769" s="553"/>
      <c r="AR769" s="553"/>
      <c r="AS769" s="397"/>
      <c r="AT769" s="397"/>
      <c r="AU769" s="397"/>
      <c r="AV769" s="397"/>
      <c r="AW769" s="397"/>
      <c r="AX769" s="397"/>
      <c r="AY769" s="397"/>
      <c r="AZ769" s="397"/>
      <c r="BA769" s="397"/>
      <c r="BB769" s="397"/>
      <c r="BC769" s="397"/>
      <c r="BD769" s="553"/>
      <c r="BE769" s="397"/>
      <c r="BF769" s="397"/>
      <c r="BG769" s="397"/>
      <c r="BH769" s="397"/>
    </row>
    <row r="770" spans="2:60" x14ac:dyDescent="0.35">
      <c r="B770" s="319"/>
      <c r="C770" s="147"/>
      <c r="D770" s="147"/>
      <c r="E770" s="320"/>
      <c r="F770" s="321"/>
      <c r="G770" s="149"/>
      <c r="H770" s="148"/>
      <c r="I770" s="148"/>
      <c r="J770" s="322"/>
      <c r="K770" s="324" t="str">
        <f>IFERROR(INDEX(Lookup!$G$3:$G$6,MATCH(J770,Lookup!$F$3:$F$6,0)),"")</f>
        <v/>
      </c>
      <c r="L770" s="323"/>
      <c r="M770" s="322"/>
      <c r="N770" s="846">
        <f t="shared" si="108"/>
        <v>0</v>
      </c>
      <c r="O770" s="325">
        <f t="shared" si="109"/>
        <v>0</v>
      </c>
      <c r="P770" s="847">
        <f>IF(I770&lt;INDEX(Lookup!$U$2:$U$10,MATCH($D$48,Lookup!$S$2:$S$10,0)),0,IF(U770="X",0,IFERROR(L770*50,0)))</f>
        <v>0</v>
      </c>
      <c r="Q770" s="326">
        <f>IF(I770&lt;INDEX(Lookup!$U$2:$U$10,MATCH($D$48,Lookup!$S$2:$S$10,0)),0,IF(U770="X",0,IFERROR(P770*K770,0)))</f>
        <v>0</v>
      </c>
      <c r="R770" s="326">
        <v>0</v>
      </c>
      <c r="S770" s="424">
        <v>0</v>
      </c>
      <c r="T770" s="322"/>
      <c r="U770" s="143"/>
      <c r="V770" s="397"/>
      <c r="W770" s="555"/>
      <c r="X770" s="576">
        <f t="shared" si="110"/>
        <v>0</v>
      </c>
      <c r="Y770" s="576">
        <f t="shared" si="111"/>
        <v>0</v>
      </c>
      <c r="Z770" s="576">
        <f t="shared" si="112"/>
        <v>0</v>
      </c>
      <c r="AA770" s="576">
        <f t="shared" si="113"/>
        <v>0</v>
      </c>
      <c r="AB770" s="553"/>
      <c r="AC770" s="553"/>
      <c r="AD770" s="553"/>
      <c r="AE770" s="553"/>
      <c r="AF770" s="553"/>
      <c r="AG770" s="553"/>
      <c r="AH770" s="553"/>
      <c r="AI770" s="397"/>
      <c r="AJ770" s="555"/>
      <c r="AK770" s="576">
        <f t="shared" si="114"/>
        <v>0</v>
      </c>
      <c r="AL770" s="576">
        <f t="shared" si="115"/>
        <v>0</v>
      </c>
      <c r="AM770" s="599"/>
      <c r="AN770" s="599"/>
      <c r="AO770" s="553"/>
      <c r="AP770" s="553"/>
      <c r="AQ770" s="553"/>
      <c r="AR770" s="553"/>
      <c r="AS770" s="397"/>
      <c r="AT770" s="397"/>
      <c r="AU770" s="397"/>
      <c r="AV770" s="397"/>
      <c r="AW770" s="397"/>
      <c r="AX770" s="397"/>
      <c r="AY770" s="397"/>
      <c r="AZ770" s="397"/>
      <c r="BA770" s="397"/>
      <c r="BB770" s="397"/>
      <c r="BC770" s="397"/>
      <c r="BD770" s="553"/>
      <c r="BE770" s="397"/>
      <c r="BF770" s="397"/>
      <c r="BG770" s="397"/>
      <c r="BH770" s="397"/>
    </row>
    <row r="771" spans="2:60" x14ac:dyDescent="0.35">
      <c r="B771" s="319"/>
      <c r="C771" s="147"/>
      <c r="D771" s="147"/>
      <c r="E771" s="320"/>
      <c r="F771" s="321"/>
      <c r="G771" s="149"/>
      <c r="H771" s="148"/>
      <c r="I771" s="148"/>
      <c r="J771" s="322"/>
      <c r="K771" s="324" t="str">
        <f>IFERROR(INDEX(Lookup!$G$3:$G$6,MATCH(J771,Lookup!$F$3:$F$6,0)),"")</f>
        <v/>
      </c>
      <c r="L771" s="323"/>
      <c r="M771" s="322"/>
      <c r="N771" s="846">
        <f t="shared" si="108"/>
        <v>0</v>
      </c>
      <c r="O771" s="325">
        <f t="shared" si="109"/>
        <v>0</v>
      </c>
      <c r="P771" s="847">
        <f>IF(I771&lt;INDEX(Lookup!$U$2:$U$10,MATCH($D$48,Lookup!$S$2:$S$10,0)),0,IF(U771="X",0,IFERROR(L771*50,0)))</f>
        <v>0</v>
      </c>
      <c r="Q771" s="326">
        <f>IF(I771&lt;INDEX(Lookup!$U$2:$U$10,MATCH($D$48,Lookup!$S$2:$S$10,0)),0,IF(U771="X",0,IFERROR(P771*K771,0)))</f>
        <v>0</v>
      </c>
      <c r="R771" s="326">
        <v>0</v>
      </c>
      <c r="S771" s="424">
        <v>0</v>
      </c>
      <c r="T771" s="322"/>
      <c r="U771" s="143"/>
      <c r="V771" s="397"/>
      <c r="W771" s="555"/>
      <c r="X771" s="576">
        <f t="shared" si="110"/>
        <v>0</v>
      </c>
      <c r="Y771" s="576">
        <f t="shared" si="111"/>
        <v>0</v>
      </c>
      <c r="Z771" s="576">
        <f t="shared" si="112"/>
        <v>0</v>
      </c>
      <c r="AA771" s="576">
        <f t="shared" si="113"/>
        <v>0</v>
      </c>
      <c r="AB771" s="553"/>
      <c r="AC771" s="553"/>
      <c r="AD771" s="553"/>
      <c r="AE771" s="553"/>
      <c r="AF771" s="553"/>
      <c r="AG771" s="553"/>
      <c r="AH771" s="553"/>
      <c r="AI771" s="397"/>
      <c r="AJ771" s="555"/>
      <c r="AK771" s="576">
        <f t="shared" si="114"/>
        <v>0</v>
      </c>
      <c r="AL771" s="576">
        <f t="shared" si="115"/>
        <v>0</v>
      </c>
      <c r="AM771" s="599"/>
      <c r="AN771" s="599"/>
      <c r="AO771" s="553"/>
      <c r="AP771" s="553"/>
      <c r="AQ771" s="553"/>
      <c r="AR771" s="553"/>
      <c r="AS771" s="397"/>
      <c r="AT771" s="397"/>
      <c r="AU771" s="397"/>
      <c r="AV771" s="397"/>
      <c r="AW771" s="397"/>
      <c r="AX771" s="397"/>
      <c r="AY771" s="397"/>
      <c r="AZ771" s="397"/>
      <c r="BA771" s="397"/>
      <c r="BB771" s="397"/>
      <c r="BC771" s="397"/>
      <c r="BD771" s="553"/>
      <c r="BE771" s="397"/>
      <c r="BF771" s="397"/>
      <c r="BG771" s="397"/>
      <c r="BH771" s="397"/>
    </row>
    <row r="772" spans="2:60" x14ac:dyDescent="0.35">
      <c r="B772" s="319"/>
      <c r="C772" s="147"/>
      <c r="D772" s="147"/>
      <c r="E772" s="320"/>
      <c r="F772" s="321"/>
      <c r="G772" s="149"/>
      <c r="H772" s="148"/>
      <c r="I772" s="148"/>
      <c r="J772" s="322"/>
      <c r="K772" s="324" t="str">
        <f>IFERROR(INDEX(Lookup!$G$3:$G$6,MATCH(J772,Lookup!$F$3:$F$6,0)),"")</f>
        <v/>
      </c>
      <c r="L772" s="323"/>
      <c r="M772" s="322"/>
      <c r="N772" s="846">
        <f t="shared" si="108"/>
        <v>0</v>
      </c>
      <c r="O772" s="325">
        <f t="shared" si="109"/>
        <v>0</v>
      </c>
      <c r="P772" s="847">
        <f>IF(I772&lt;INDEX(Lookup!$U$2:$U$10,MATCH($D$48,Lookup!$S$2:$S$10,0)),0,IF(U772="X",0,IFERROR(L772*50,0)))</f>
        <v>0</v>
      </c>
      <c r="Q772" s="326">
        <f>IF(I772&lt;INDEX(Lookup!$U$2:$U$10,MATCH($D$48,Lookup!$S$2:$S$10,0)),0,IF(U772="X",0,IFERROR(P772*K772,0)))</f>
        <v>0</v>
      </c>
      <c r="R772" s="326">
        <v>0</v>
      </c>
      <c r="S772" s="424">
        <v>0</v>
      </c>
      <c r="T772" s="322"/>
      <c r="U772" s="143"/>
      <c r="V772" s="397"/>
      <c r="W772" s="555"/>
      <c r="X772" s="576">
        <f t="shared" si="110"/>
        <v>0</v>
      </c>
      <c r="Y772" s="576">
        <f t="shared" si="111"/>
        <v>0</v>
      </c>
      <c r="Z772" s="576">
        <f t="shared" si="112"/>
        <v>0</v>
      </c>
      <c r="AA772" s="576">
        <f t="shared" si="113"/>
        <v>0</v>
      </c>
      <c r="AB772" s="553"/>
      <c r="AC772" s="553"/>
      <c r="AD772" s="553"/>
      <c r="AE772" s="553"/>
      <c r="AF772" s="553"/>
      <c r="AG772" s="553"/>
      <c r="AH772" s="553"/>
      <c r="AI772" s="397"/>
      <c r="AJ772" s="555"/>
      <c r="AK772" s="576">
        <f t="shared" si="114"/>
        <v>0</v>
      </c>
      <c r="AL772" s="576">
        <f t="shared" si="115"/>
        <v>0</v>
      </c>
      <c r="AM772" s="599"/>
      <c r="AN772" s="599"/>
      <c r="AO772" s="553"/>
      <c r="AP772" s="553"/>
      <c r="AQ772" s="553"/>
      <c r="AR772" s="553"/>
      <c r="AS772" s="397"/>
      <c r="AT772" s="397"/>
      <c r="AU772" s="397"/>
      <c r="AV772" s="397"/>
      <c r="AW772" s="397"/>
      <c r="AX772" s="397"/>
      <c r="AY772" s="397"/>
      <c r="AZ772" s="397"/>
      <c r="BA772" s="397"/>
      <c r="BB772" s="397"/>
      <c r="BC772" s="397"/>
      <c r="BD772" s="553"/>
      <c r="BE772" s="397"/>
      <c r="BF772" s="397"/>
      <c r="BG772" s="397"/>
      <c r="BH772" s="397"/>
    </row>
    <row r="773" spans="2:60" x14ac:dyDescent="0.35">
      <c r="B773" s="319"/>
      <c r="C773" s="147"/>
      <c r="D773" s="147"/>
      <c r="E773" s="320"/>
      <c r="F773" s="321"/>
      <c r="G773" s="149"/>
      <c r="H773" s="148"/>
      <c r="I773" s="148"/>
      <c r="J773" s="322"/>
      <c r="K773" s="324" t="str">
        <f>IFERROR(INDEX(Lookup!$G$3:$G$6,MATCH(J773,Lookup!$F$3:$F$6,0)),"")</f>
        <v/>
      </c>
      <c r="L773" s="323"/>
      <c r="M773" s="322"/>
      <c r="N773" s="846">
        <f t="shared" si="108"/>
        <v>0</v>
      </c>
      <c r="O773" s="325">
        <f t="shared" si="109"/>
        <v>0</v>
      </c>
      <c r="P773" s="847">
        <f>IF(I773&lt;INDEX(Lookup!$U$2:$U$10,MATCH($D$48,Lookup!$S$2:$S$10,0)),0,IF(U773="X",0,IFERROR(L773*50,0)))</f>
        <v>0</v>
      </c>
      <c r="Q773" s="326">
        <f>IF(I773&lt;INDEX(Lookup!$U$2:$U$10,MATCH($D$48,Lookup!$S$2:$S$10,0)),0,IF(U773="X",0,IFERROR(P773*K773,0)))</f>
        <v>0</v>
      </c>
      <c r="R773" s="326">
        <v>0</v>
      </c>
      <c r="S773" s="424">
        <v>0</v>
      </c>
      <c r="T773" s="322"/>
      <c r="U773" s="143"/>
      <c r="V773" s="397"/>
      <c r="W773" s="555"/>
      <c r="X773" s="576">
        <f t="shared" si="110"/>
        <v>0</v>
      </c>
      <c r="Y773" s="576">
        <f t="shared" si="111"/>
        <v>0</v>
      </c>
      <c r="Z773" s="576">
        <f t="shared" si="112"/>
        <v>0</v>
      </c>
      <c r="AA773" s="576">
        <f t="shared" si="113"/>
        <v>0</v>
      </c>
      <c r="AB773" s="553"/>
      <c r="AC773" s="553"/>
      <c r="AD773" s="553"/>
      <c r="AE773" s="553"/>
      <c r="AF773" s="553"/>
      <c r="AG773" s="553"/>
      <c r="AH773" s="553"/>
      <c r="AI773" s="397"/>
      <c r="AJ773" s="555"/>
      <c r="AK773" s="576">
        <f t="shared" si="114"/>
        <v>0</v>
      </c>
      <c r="AL773" s="576">
        <f t="shared" si="115"/>
        <v>0</v>
      </c>
      <c r="AM773" s="599"/>
      <c r="AN773" s="599"/>
      <c r="AO773" s="553"/>
      <c r="AP773" s="553"/>
      <c r="AQ773" s="553"/>
      <c r="AR773" s="553"/>
      <c r="AS773" s="397"/>
      <c r="AT773" s="397"/>
      <c r="AU773" s="397"/>
      <c r="AV773" s="397"/>
      <c r="AW773" s="397"/>
      <c r="AX773" s="397"/>
      <c r="AY773" s="397"/>
      <c r="AZ773" s="397"/>
      <c r="BA773" s="397"/>
      <c r="BB773" s="397"/>
      <c r="BC773" s="397"/>
      <c r="BD773" s="553"/>
      <c r="BE773" s="397"/>
      <c r="BF773" s="397"/>
      <c r="BG773" s="397"/>
      <c r="BH773" s="397"/>
    </row>
    <row r="774" spans="2:60" x14ac:dyDescent="0.35">
      <c r="B774" s="319"/>
      <c r="C774" s="147"/>
      <c r="D774" s="147"/>
      <c r="E774" s="320"/>
      <c r="F774" s="321"/>
      <c r="G774" s="149"/>
      <c r="H774" s="148"/>
      <c r="I774" s="148"/>
      <c r="J774" s="322"/>
      <c r="K774" s="324" t="str">
        <f>IFERROR(INDEX(Lookup!$G$3:$G$6,MATCH(J774,Lookup!$F$3:$F$6,0)),"")</f>
        <v/>
      </c>
      <c r="L774" s="323"/>
      <c r="M774" s="322"/>
      <c r="N774" s="846">
        <f t="shared" si="108"/>
        <v>0</v>
      </c>
      <c r="O774" s="325">
        <f t="shared" si="109"/>
        <v>0</v>
      </c>
      <c r="P774" s="847">
        <f>IF(I774&lt;INDEX(Lookup!$U$2:$U$10,MATCH($D$48,Lookup!$S$2:$S$10,0)),0,IF(U774="X",0,IFERROR(L774*50,0)))</f>
        <v>0</v>
      </c>
      <c r="Q774" s="326">
        <f>IF(I774&lt;INDEX(Lookup!$U$2:$U$10,MATCH($D$48,Lookup!$S$2:$S$10,0)),0,IF(U774="X",0,IFERROR(P774*K774,0)))</f>
        <v>0</v>
      </c>
      <c r="R774" s="326">
        <v>0</v>
      </c>
      <c r="S774" s="424">
        <v>0</v>
      </c>
      <c r="T774" s="322"/>
      <c r="U774" s="143"/>
      <c r="V774" s="397"/>
      <c r="W774" s="555"/>
      <c r="X774" s="576">
        <f t="shared" si="110"/>
        <v>0</v>
      </c>
      <c r="Y774" s="576">
        <f t="shared" si="111"/>
        <v>0</v>
      </c>
      <c r="Z774" s="576">
        <f t="shared" si="112"/>
        <v>0</v>
      </c>
      <c r="AA774" s="576">
        <f t="shared" si="113"/>
        <v>0</v>
      </c>
      <c r="AB774" s="553"/>
      <c r="AC774" s="553"/>
      <c r="AD774" s="553"/>
      <c r="AE774" s="553"/>
      <c r="AF774" s="553"/>
      <c r="AG774" s="553"/>
      <c r="AH774" s="553"/>
      <c r="AI774" s="397"/>
      <c r="AJ774" s="555"/>
      <c r="AK774" s="576">
        <f t="shared" si="114"/>
        <v>0</v>
      </c>
      <c r="AL774" s="576">
        <f t="shared" si="115"/>
        <v>0</v>
      </c>
      <c r="AM774" s="599"/>
      <c r="AN774" s="599"/>
      <c r="AO774" s="553"/>
      <c r="AP774" s="553"/>
      <c r="AQ774" s="553"/>
      <c r="AR774" s="553"/>
      <c r="AS774" s="397"/>
      <c r="AT774" s="397"/>
      <c r="AU774" s="397"/>
      <c r="AV774" s="397"/>
      <c r="AW774" s="397"/>
      <c r="AX774" s="397"/>
      <c r="AY774" s="397"/>
      <c r="AZ774" s="397"/>
      <c r="BA774" s="397"/>
      <c r="BB774" s="397"/>
      <c r="BC774" s="397"/>
      <c r="BD774" s="553"/>
      <c r="BE774" s="397"/>
      <c r="BF774" s="397"/>
      <c r="BG774" s="397"/>
      <c r="BH774" s="397"/>
    </row>
    <row r="775" spans="2:60" x14ac:dyDescent="0.35">
      <c r="B775" s="319"/>
      <c r="C775" s="147"/>
      <c r="D775" s="147"/>
      <c r="E775" s="320"/>
      <c r="F775" s="321"/>
      <c r="G775" s="149"/>
      <c r="H775" s="148"/>
      <c r="I775" s="148"/>
      <c r="J775" s="322"/>
      <c r="K775" s="324" t="str">
        <f>IFERROR(INDEX(Lookup!$G$3:$G$6,MATCH(J775,Lookup!$F$3:$F$6,0)),"")</f>
        <v/>
      </c>
      <c r="L775" s="323"/>
      <c r="M775" s="322"/>
      <c r="N775" s="846">
        <f t="shared" si="108"/>
        <v>0</v>
      </c>
      <c r="O775" s="325">
        <f t="shared" si="109"/>
        <v>0</v>
      </c>
      <c r="P775" s="847">
        <f>IF(I775&lt;INDEX(Lookup!$U$2:$U$10,MATCH($D$48,Lookup!$S$2:$S$10,0)),0,IF(U775="X",0,IFERROR(L775*50,0)))</f>
        <v>0</v>
      </c>
      <c r="Q775" s="326">
        <f>IF(I775&lt;INDEX(Lookup!$U$2:$U$10,MATCH($D$48,Lookup!$S$2:$S$10,0)),0,IF(U775="X",0,IFERROR(P775*K775,0)))</f>
        <v>0</v>
      </c>
      <c r="R775" s="326">
        <v>0</v>
      </c>
      <c r="S775" s="424">
        <v>0</v>
      </c>
      <c r="T775" s="322"/>
      <c r="U775" s="143"/>
      <c r="V775" s="397"/>
      <c r="W775" s="555"/>
      <c r="X775" s="576">
        <f t="shared" si="110"/>
        <v>0</v>
      </c>
      <c r="Y775" s="576">
        <f t="shared" si="111"/>
        <v>0</v>
      </c>
      <c r="Z775" s="576">
        <f t="shared" si="112"/>
        <v>0</v>
      </c>
      <c r="AA775" s="576">
        <f t="shared" si="113"/>
        <v>0</v>
      </c>
      <c r="AB775" s="553"/>
      <c r="AC775" s="553"/>
      <c r="AD775" s="553"/>
      <c r="AE775" s="553"/>
      <c r="AF775" s="553"/>
      <c r="AG775" s="553"/>
      <c r="AH775" s="553"/>
      <c r="AI775" s="397"/>
      <c r="AJ775" s="555"/>
      <c r="AK775" s="576">
        <f t="shared" si="114"/>
        <v>0</v>
      </c>
      <c r="AL775" s="576">
        <f t="shared" si="115"/>
        <v>0</v>
      </c>
      <c r="AM775" s="599"/>
      <c r="AN775" s="599"/>
      <c r="AO775" s="553"/>
      <c r="AP775" s="553"/>
      <c r="AQ775" s="553"/>
      <c r="AR775" s="553"/>
      <c r="AS775" s="397"/>
      <c r="AT775" s="397"/>
      <c r="AU775" s="397"/>
      <c r="AV775" s="397"/>
      <c r="AW775" s="397"/>
      <c r="AX775" s="397"/>
      <c r="AY775" s="397"/>
      <c r="AZ775" s="397"/>
      <c r="BA775" s="397"/>
      <c r="BB775" s="397"/>
      <c r="BC775" s="397"/>
      <c r="BD775" s="553"/>
      <c r="BE775" s="397"/>
      <c r="BF775" s="397"/>
      <c r="BG775" s="397"/>
      <c r="BH775" s="397"/>
    </row>
    <row r="776" spans="2:60" x14ac:dyDescent="0.35">
      <c r="B776" s="319"/>
      <c r="C776" s="147"/>
      <c r="D776" s="147"/>
      <c r="E776" s="320"/>
      <c r="F776" s="321"/>
      <c r="G776" s="149"/>
      <c r="H776" s="148"/>
      <c r="I776" s="148"/>
      <c r="J776" s="322"/>
      <c r="K776" s="324" t="str">
        <f>IFERROR(INDEX(Lookup!$G$3:$G$6,MATCH(J776,Lookup!$F$3:$F$6,0)),"")</f>
        <v/>
      </c>
      <c r="L776" s="323"/>
      <c r="M776" s="322"/>
      <c r="N776" s="846">
        <f t="shared" si="108"/>
        <v>0</v>
      </c>
      <c r="O776" s="325">
        <f t="shared" si="109"/>
        <v>0</v>
      </c>
      <c r="P776" s="847">
        <f>IF(I776&lt;INDEX(Lookup!$U$2:$U$10,MATCH($D$48,Lookup!$S$2:$S$10,0)),0,IF(U776="X",0,IFERROR(L776*50,0)))</f>
        <v>0</v>
      </c>
      <c r="Q776" s="326">
        <f>IF(I776&lt;INDEX(Lookup!$U$2:$U$10,MATCH($D$48,Lookup!$S$2:$S$10,0)),0,IF(U776="X",0,IFERROR(P776*K776,0)))</f>
        <v>0</v>
      </c>
      <c r="R776" s="326">
        <v>0</v>
      </c>
      <c r="S776" s="424">
        <v>0</v>
      </c>
      <c r="T776" s="322"/>
      <c r="U776" s="143"/>
      <c r="V776" s="397"/>
      <c r="W776" s="555"/>
      <c r="X776" s="576">
        <f t="shared" si="110"/>
        <v>0</v>
      </c>
      <c r="Y776" s="576">
        <f t="shared" si="111"/>
        <v>0</v>
      </c>
      <c r="Z776" s="576">
        <f t="shared" si="112"/>
        <v>0</v>
      </c>
      <c r="AA776" s="576">
        <f t="shared" si="113"/>
        <v>0</v>
      </c>
      <c r="AB776" s="553"/>
      <c r="AC776" s="553"/>
      <c r="AD776" s="553"/>
      <c r="AE776" s="553"/>
      <c r="AF776" s="553"/>
      <c r="AG776" s="553"/>
      <c r="AH776" s="553"/>
      <c r="AI776" s="397"/>
      <c r="AJ776" s="555"/>
      <c r="AK776" s="576">
        <f t="shared" si="114"/>
        <v>0</v>
      </c>
      <c r="AL776" s="576">
        <f t="shared" si="115"/>
        <v>0</v>
      </c>
      <c r="AM776" s="599"/>
      <c r="AN776" s="599"/>
      <c r="AO776" s="553"/>
      <c r="AP776" s="553"/>
      <c r="AQ776" s="553"/>
      <c r="AR776" s="553"/>
      <c r="AS776" s="397"/>
      <c r="AT776" s="397"/>
      <c r="AU776" s="397"/>
      <c r="AV776" s="397"/>
      <c r="AW776" s="397"/>
      <c r="AX776" s="397"/>
      <c r="AY776" s="397"/>
      <c r="AZ776" s="397"/>
      <c r="BA776" s="397"/>
      <c r="BB776" s="397"/>
      <c r="BC776" s="397"/>
      <c r="BD776" s="553"/>
      <c r="BE776" s="397"/>
      <c r="BF776" s="397"/>
      <c r="BG776" s="397"/>
      <c r="BH776" s="397"/>
    </row>
    <row r="777" spans="2:60" x14ac:dyDescent="0.35">
      <c r="B777" s="319"/>
      <c r="C777" s="147"/>
      <c r="D777" s="147"/>
      <c r="E777" s="320"/>
      <c r="F777" s="321"/>
      <c r="G777" s="149"/>
      <c r="H777" s="148"/>
      <c r="I777" s="148"/>
      <c r="J777" s="322"/>
      <c r="K777" s="324" t="str">
        <f>IFERROR(INDEX(Lookup!$G$3:$G$6,MATCH(J777,Lookup!$F$3:$F$6,0)),"")</f>
        <v/>
      </c>
      <c r="L777" s="323"/>
      <c r="M777" s="322"/>
      <c r="N777" s="846">
        <f t="shared" si="108"/>
        <v>0</v>
      </c>
      <c r="O777" s="325">
        <f t="shared" si="109"/>
        <v>0</v>
      </c>
      <c r="P777" s="847">
        <f>IF(I777&lt;INDEX(Lookup!$U$2:$U$10,MATCH($D$48,Lookup!$S$2:$S$10,0)),0,IF(U777="X",0,IFERROR(L777*50,0)))</f>
        <v>0</v>
      </c>
      <c r="Q777" s="326">
        <f>IF(I777&lt;INDEX(Lookup!$U$2:$U$10,MATCH($D$48,Lookup!$S$2:$S$10,0)),0,IF(U777="X",0,IFERROR(P777*K777,0)))</f>
        <v>0</v>
      </c>
      <c r="R777" s="326">
        <v>0</v>
      </c>
      <c r="S777" s="424">
        <v>0</v>
      </c>
      <c r="T777" s="322"/>
      <c r="U777" s="143"/>
      <c r="V777" s="397"/>
      <c r="W777" s="555"/>
      <c r="X777" s="576">
        <f t="shared" si="110"/>
        <v>0</v>
      </c>
      <c r="Y777" s="576">
        <f t="shared" si="111"/>
        <v>0</v>
      </c>
      <c r="Z777" s="576">
        <f t="shared" si="112"/>
        <v>0</v>
      </c>
      <c r="AA777" s="576">
        <f t="shared" si="113"/>
        <v>0</v>
      </c>
      <c r="AB777" s="553"/>
      <c r="AC777" s="553"/>
      <c r="AD777" s="553"/>
      <c r="AE777" s="553"/>
      <c r="AF777" s="553"/>
      <c r="AG777" s="553"/>
      <c r="AH777" s="553"/>
      <c r="AI777" s="397"/>
      <c r="AJ777" s="555"/>
      <c r="AK777" s="576">
        <f t="shared" si="114"/>
        <v>0</v>
      </c>
      <c r="AL777" s="576">
        <f t="shared" si="115"/>
        <v>0</v>
      </c>
      <c r="AM777" s="599"/>
      <c r="AN777" s="599"/>
      <c r="AO777" s="553"/>
      <c r="AP777" s="553"/>
      <c r="AQ777" s="553"/>
      <c r="AR777" s="553"/>
      <c r="AS777" s="397"/>
      <c r="AT777" s="397"/>
      <c r="AU777" s="397"/>
      <c r="AV777" s="397"/>
      <c r="AW777" s="397"/>
      <c r="AX777" s="397"/>
      <c r="AY777" s="397"/>
      <c r="AZ777" s="397"/>
      <c r="BA777" s="397"/>
      <c r="BB777" s="397"/>
      <c r="BC777" s="397"/>
      <c r="BD777" s="553"/>
      <c r="BE777" s="397"/>
      <c r="BF777" s="397"/>
      <c r="BG777" s="397"/>
      <c r="BH777" s="397"/>
    </row>
    <row r="778" spans="2:60" x14ac:dyDescent="0.35">
      <c r="B778" s="319"/>
      <c r="C778" s="147"/>
      <c r="D778" s="147"/>
      <c r="E778" s="320"/>
      <c r="F778" s="321"/>
      <c r="G778" s="149"/>
      <c r="H778" s="148"/>
      <c r="I778" s="148"/>
      <c r="J778" s="322"/>
      <c r="K778" s="324" t="str">
        <f>IFERROR(INDEX(Lookup!$G$3:$G$6,MATCH(J778,Lookup!$F$3:$F$6,0)),"")</f>
        <v/>
      </c>
      <c r="L778" s="323"/>
      <c r="M778" s="322"/>
      <c r="N778" s="846">
        <f t="shared" si="108"/>
        <v>0</v>
      </c>
      <c r="O778" s="325">
        <f t="shared" si="109"/>
        <v>0</v>
      </c>
      <c r="P778" s="847">
        <f>IF(I778&lt;INDEX(Lookup!$U$2:$U$10,MATCH($D$48,Lookup!$S$2:$S$10,0)),0,IF(U778="X",0,IFERROR(L778*50,0)))</f>
        <v>0</v>
      </c>
      <c r="Q778" s="326">
        <f>IF(I778&lt;INDEX(Lookup!$U$2:$U$10,MATCH($D$48,Lookup!$S$2:$S$10,0)),0,IF(U778="X",0,IFERROR(P778*K778,0)))</f>
        <v>0</v>
      </c>
      <c r="R778" s="326">
        <v>0</v>
      </c>
      <c r="S778" s="424">
        <v>0</v>
      </c>
      <c r="T778" s="322"/>
      <c r="U778" s="143"/>
      <c r="V778" s="397"/>
      <c r="W778" s="555"/>
      <c r="X778" s="576">
        <f t="shared" si="110"/>
        <v>0</v>
      </c>
      <c r="Y778" s="576">
        <f t="shared" si="111"/>
        <v>0</v>
      </c>
      <c r="Z778" s="576">
        <f t="shared" si="112"/>
        <v>0</v>
      </c>
      <c r="AA778" s="576">
        <f t="shared" si="113"/>
        <v>0</v>
      </c>
      <c r="AB778" s="553"/>
      <c r="AC778" s="553"/>
      <c r="AD778" s="553"/>
      <c r="AE778" s="553"/>
      <c r="AF778" s="553"/>
      <c r="AG778" s="553"/>
      <c r="AH778" s="553"/>
      <c r="AI778" s="397"/>
      <c r="AJ778" s="555"/>
      <c r="AK778" s="576">
        <f t="shared" si="114"/>
        <v>0</v>
      </c>
      <c r="AL778" s="576">
        <f t="shared" si="115"/>
        <v>0</v>
      </c>
      <c r="AM778" s="599"/>
      <c r="AN778" s="599"/>
      <c r="AO778" s="553"/>
      <c r="AP778" s="553"/>
      <c r="AQ778" s="553"/>
      <c r="AR778" s="553"/>
      <c r="AS778" s="397"/>
      <c r="AT778" s="397"/>
      <c r="AU778" s="397"/>
      <c r="AV778" s="397"/>
      <c r="AW778" s="397"/>
      <c r="AX778" s="397"/>
      <c r="AY778" s="397"/>
      <c r="AZ778" s="397"/>
      <c r="BA778" s="397"/>
      <c r="BB778" s="397"/>
      <c r="BC778" s="397"/>
      <c r="BD778" s="553"/>
      <c r="BE778" s="397"/>
      <c r="BF778" s="397"/>
      <c r="BG778" s="397"/>
      <c r="BH778" s="397"/>
    </row>
    <row r="779" spans="2:60" x14ac:dyDescent="0.35">
      <c r="B779" s="319"/>
      <c r="C779" s="147"/>
      <c r="D779" s="147"/>
      <c r="E779" s="320"/>
      <c r="F779" s="321"/>
      <c r="G779" s="149"/>
      <c r="H779" s="148"/>
      <c r="I779" s="148"/>
      <c r="J779" s="322"/>
      <c r="K779" s="324" t="str">
        <f>IFERROR(INDEX(Lookup!$G$3:$G$6,MATCH(J779,Lookup!$F$3:$F$6,0)),"")</f>
        <v/>
      </c>
      <c r="L779" s="323"/>
      <c r="M779" s="322"/>
      <c r="N779" s="846">
        <f t="shared" si="108"/>
        <v>0</v>
      </c>
      <c r="O779" s="325">
        <f t="shared" si="109"/>
        <v>0</v>
      </c>
      <c r="P779" s="847">
        <f>IF(I779&lt;INDEX(Lookup!$U$2:$U$10,MATCH($D$48,Lookup!$S$2:$S$10,0)),0,IF(U779="X",0,IFERROR(L779*50,0)))</f>
        <v>0</v>
      </c>
      <c r="Q779" s="326">
        <f>IF(I779&lt;INDEX(Lookup!$U$2:$U$10,MATCH($D$48,Lookup!$S$2:$S$10,0)),0,IF(U779="X",0,IFERROR(P779*K779,0)))</f>
        <v>0</v>
      </c>
      <c r="R779" s="326">
        <v>0</v>
      </c>
      <c r="S779" s="424">
        <v>0</v>
      </c>
      <c r="T779" s="322"/>
      <c r="U779" s="143"/>
      <c r="V779" s="397"/>
      <c r="W779" s="555"/>
      <c r="X779" s="576">
        <f t="shared" si="110"/>
        <v>0</v>
      </c>
      <c r="Y779" s="576">
        <f t="shared" si="111"/>
        <v>0</v>
      </c>
      <c r="Z779" s="576">
        <f t="shared" si="112"/>
        <v>0</v>
      </c>
      <c r="AA779" s="576">
        <f t="shared" si="113"/>
        <v>0</v>
      </c>
      <c r="AB779" s="553"/>
      <c r="AC779" s="553"/>
      <c r="AD779" s="553"/>
      <c r="AE779" s="553"/>
      <c r="AF779" s="553"/>
      <c r="AG779" s="553"/>
      <c r="AH779" s="553"/>
      <c r="AI779" s="397"/>
      <c r="AJ779" s="555"/>
      <c r="AK779" s="576">
        <f t="shared" si="114"/>
        <v>0</v>
      </c>
      <c r="AL779" s="576">
        <f t="shared" si="115"/>
        <v>0</v>
      </c>
      <c r="AM779" s="599"/>
      <c r="AN779" s="599"/>
      <c r="AO779" s="553"/>
      <c r="AP779" s="553"/>
      <c r="AQ779" s="553"/>
      <c r="AR779" s="553"/>
      <c r="AS779" s="397"/>
      <c r="AT779" s="397"/>
      <c r="AU779" s="397"/>
      <c r="AV779" s="397"/>
      <c r="AW779" s="397"/>
      <c r="AX779" s="397"/>
      <c r="AY779" s="397"/>
      <c r="AZ779" s="397"/>
      <c r="BA779" s="397"/>
      <c r="BB779" s="397"/>
      <c r="BC779" s="397"/>
      <c r="BD779" s="553"/>
      <c r="BE779" s="397"/>
      <c r="BF779" s="397"/>
      <c r="BG779" s="397"/>
      <c r="BH779" s="397"/>
    </row>
    <row r="780" spans="2:60" x14ac:dyDescent="0.35">
      <c r="B780" s="319"/>
      <c r="C780" s="147"/>
      <c r="D780" s="147"/>
      <c r="E780" s="320"/>
      <c r="F780" s="321"/>
      <c r="G780" s="149"/>
      <c r="H780" s="148"/>
      <c r="I780" s="148"/>
      <c r="J780" s="322"/>
      <c r="K780" s="324" t="str">
        <f>IFERROR(INDEX(Lookup!$G$3:$G$6,MATCH(J780,Lookup!$F$3:$F$6,0)),"")</f>
        <v/>
      </c>
      <c r="L780" s="323"/>
      <c r="M780" s="322"/>
      <c r="N780" s="846">
        <f t="shared" si="108"/>
        <v>0</v>
      </c>
      <c r="O780" s="325">
        <f t="shared" si="109"/>
        <v>0</v>
      </c>
      <c r="P780" s="847">
        <f>IF(I780&lt;INDEX(Lookup!$U$2:$U$10,MATCH($D$48,Lookup!$S$2:$S$10,0)),0,IF(U780="X",0,IFERROR(L780*50,0)))</f>
        <v>0</v>
      </c>
      <c r="Q780" s="326">
        <f>IF(I780&lt;INDEX(Lookup!$U$2:$U$10,MATCH($D$48,Lookup!$S$2:$S$10,0)),0,IF(U780="X",0,IFERROR(P780*K780,0)))</f>
        <v>0</v>
      </c>
      <c r="R780" s="326">
        <v>0</v>
      </c>
      <c r="S780" s="424">
        <v>0</v>
      </c>
      <c r="T780" s="322"/>
      <c r="U780" s="143"/>
      <c r="V780" s="397"/>
      <c r="W780" s="555"/>
      <c r="X780" s="576">
        <f t="shared" si="110"/>
        <v>0</v>
      </c>
      <c r="Y780" s="576">
        <f t="shared" si="111"/>
        <v>0</v>
      </c>
      <c r="Z780" s="576">
        <f t="shared" si="112"/>
        <v>0</v>
      </c>
      <c r="AA780" s="576">
        <f t="shared" si="113"/>
        <v>0</v>
      </c>
      <c r="AB780" s="553"/>
      <c r="AC780" s="553"/>
      <c r="AD780" s="553"/>
      <c r="AE780" s="553"/>
      <c r="AF780" s="553"/>
      <c r="AG780" s="553"/>
      <c r="AH780" s="553"/>
      <c r="AI780" s="397"/>
      <c r="AJ780" s="555"/>
      <c r="AK780" s="576">
        <f t="shared" si="114"/>
        <v>0</v>
      </c>
      <c r="AL780" s="576">
        <f t="shared" si="115"/>
        <v>0</v>
      </c>
      <c r="AM780" s="599"/>
      <c r="AN780" s="599"/>
      <c r="AO780" s="553"/>
      <c r="AP780" s="553"/>
      <c r="AQ780" s="553"/>
      <c r="AR780" s="553"/>
      <c r="AS780" s="397"/>
      <c r="AT780" s="397"/>
      <c r="AU780" s="397"/>
      <c r="AV780" s="397"/>
      <c r="AW780" s="397"/>
      <c r="AX780" s="397"/>
      <c r="AY780" s="397"/>
      <c r="AZ780" s="397"/>
      <c r="BA780" s="397"/>
      <c r="BB780" s="397"/>
      <c r="BC780" s="397"/>
      <c r="BD780" s="553"/>
      <c r="BE780" s="397"/>
      <c r="BF780" s="397"/>
      <c r="BG780" s="397"/>
      <c r="BH780" s="397"/>
    </row>
    <row r="781" spans="2:60" x14ac:dyDescent="0.35">
      <c r="B781" s="319"/>
      <c r="C781" s="147"/>
      <c r="D781" s="147"/>
      <c r="E781" s="320"/>
      <c r="F781" s="321"/>
      <c r="G781" s="149"/>
      <c r="H781" s="148"/>
      <c r="I781" s="148"/>
      <c r="J781" s="322"/>
      <c r="K781" s="324" t="str">
        <f>IFERROR(INDEX(Lookup!$G$3:$G$6,MATCH(J781,Lookup!$F$3:$F$6,0)),"")</f>
        <v/>
      </c>
      <c r="L781" s="323"/>
      <c r="M781" s="322"/>
      <c r="N781" s="846">
        <f t="shared" si="108"/>
        <v>0</v>
      </c>
      <c r="O781" s="325">
        <f t="shared" si="109"/>
        <v>0</v>
      </c>
      <c r="P781" s="847">
        <f>IF(I781&lt;INDEX(Lookup!$U$2:$U$10,MATCH($D$48,Lookup!$S$2:$S$10,0)),0,IF(U781="X",0,IFERROR(L781*50,0)))</f>
        <v>0</v>
      </c>
      <c r="Q781" s="326">
        <f>IF(I781&lt;INDEX(Lookup!$U$2:$U$10,MATCH($D$48,Lookup!$S$2:$S$10,0)),0,IF(U781="X",0,IFERROR(P781*K781,0)))</f>
        <v>0</v>
      </c>
      <c r="R781" s="326">
        <v>0</v>
      </c>
      <c r="S781" s="424">
        <v>0</v>
      </c>
      <c r="T781" s="322"/>
      <c r="U781" s="143"/>
      <c r="V781" s="397"/>
      <c r="W781" s="555"/>
      <c r="X781" s="576">
        <f t="shared" si="110"/>
        <v>0</v>
      </c>
      <c r="Y781" s="576">
        <f t="shared" si="111"/>
        <v>0</v>
      </c>
      <c r="Z781" s="576">
        <f t="shared" si="112"/>
        <v>0</v>
      </c>
      <c r="AA781" s="576">
        <f t="shared" si="113"/>
        <v>0</v>
      </c>
      <c r="AB781" s="553"/>
      <c r="AC781" s="553"/>
      <c r="AD781" s="553"/>
      <c r="AE781" s="553"/>
      <c r="AF781" s="553"/>
      <c r="AG781" s="553"/>
      <c r="AH781" s="553"/>
      <c r="AI781" s="397"/>
      <c r="AJ781" s="555"/>
      <c r="AK781" s="576">
        <f t="shared" si="114"/>
        <v>0</v>
      </c>
      <c r="AL781" s="576">
        <f t="shared" si="115"/>
        <v>0</v>
      </c>
      <c r="AM781" s="599"/>
      <c r="AN781" s="599"/>
      <c r="AO781" s="553"/>
      <c r="AP781" s="553"/>
      <c r="AQ781" s="553"/>
      <c r="AR781" s="553"/>
      <c r="AS781" s="397"/>
      <c r="AT781" s="397"/>
      <c r="AU781" s="397"/>
      <c r="AV781" s="397"/>
      <c r="AW781" s="397"/>
      <c r="AX781" s="397"/>
      <c r="AY781" s="397"/>
      <c r="AZ781" s="397"/>
      <c r="BA781" s="397"/>
      <c r="BB781" s="397"/>
      <c r="BC781" s="397"/>
      <c r="BD781" s="553"/>
      <c r="BE781" s="397"/>
      <c r="BF781" s="397"/>
      <c r="BG781" s="397"/>
      <c r="BH781" s="397"/>
    </row>
    <row r="782" spans="2:60" x14ac:dyDescent="0.35">
      <c r="B782" s="319"/>
      <c r="C782" s="147"/>
      <c r="D782" s="147"/>
      <c r="E782" s="320"/>
      <c r="F782" s="321"/>
      <c r="G782" s="149"/>
      <c r="H782" s="148"/>
      <c r="I782" s="148"/>
      <c r="J782" s="322"/>
      <c r="K782" s="324" t="str">
        <f>IFERROR(INDEX(Lookup!$G$3:$G$6,MATCH(J782,Lookup!$F$3:$F$6,0)),"")</f>
        <v/>
      </c>
      <c r="L782" s="323"/>
      <c r="M782" s="322"/>
      <c r="N782" s="846">
        <f t="shared" si="108"/>
        <v>0</v>
      </c>
      <c r="O782" s="325">
        <f t="shared" si="109"/>
        <v>0</v>
      </c>
      <c r="P782" s="847">
        <f>IF(I782&lt;INDEX(Lookup!$U$2:$U$10,MATCH($D$48,Lookup!$S$2:$S$10,0)),0,IF(U782="X",0,IFERROR(L782*50,0)))</f>
        <v>0</v>
      </c>
      <c r="Q782" s="326">
        <f>IF(I782&lt;INDEX(Lookup!$U$2:$U$10,MATCH($D$48,Lookup!$S$2:$S$10,0)),0,IF(U782="X",0,IFERROR(P782*K782,0)))</f>
        <v>0</v>
      </c>
      <c r="R782" s="326">
        <v>0</v>
      </c>
      <c r="S782" s="424">
        <v>0</v>
      </c>
      <c r="T782" s="322"/>
      <c r="U782" s="143"/>
      <c r="V782" s="397"/>
      <c r="W782" s="555"/>
      <c r="X782" s="576">
        <f t="shared" si="110"/>
        <v>0</v>
      </c>
      <c r="Y782" s="576">
        <f t="shared" si="111"/>
        <v>0</v>
      </c>
      <c r="Z782" s="576">
        <f t="shared" si="112"/>
        <v>0</v>
      </c>
      <c r="AA782" s="576">
        <f t="shared" si="113"/>
        <v>0</v>
      </c>
      <c r="AB782" s="553"/>
      <c r="AC782" s="553"/>
      <c r="AD782" s="553"/>
      <c r="AE782" s="553"/>
      <c r="AF782" s="553"/>
      <c r="AG782" s="553"/>
      <c r="AH782" s="553"/>
      <c r="AI782" s="397"/>
      <c r="AJ782" s="555"/>
      <c r="AK782" s="576">
        <f t="shared" si="114"/>
        <v>0</v>
      </c>
      <c r="AL782" s="576">
        <f t="shared" si="115"/>
        <v>0</v>
      </c>
      <c r="AM782" s="599"/>
      <c r="AN782" s="599"/>
      <c r="AO782" s="553"/>
      <c r="AP782" s="553"/>
      <c r="AQ782" s="553"/>
      <c r="AR782" s="553"/>
      <c r="AS782" s="397"/>
      <c r="AT782" s="397"/>
      <c r="AU782" s="397"/>
      <c r="AV782" s="397"/>
      <c r="AW782" s="397"/>
      <c r="AX782" s="397"/>
      <c r="AY782" s="397"/>
      <c r="AZ782" s="397"/>
      <c r="BA782" s="397"/>
      <c r="BB782" s="397"/>
      <c r="BC782" s="397"/>
      <c r="BD782" s="553"/>
      <c r="BE782" s="397"/>
      <c r="BF782" s="397"/>
      <c r="BG782" s="397"/>
      <c r="BH782" s="397"/>
    </row>
    <row r="783" spans="2:60" x14ac:dyDescent="0.35">
      <c r="B783" s="319"/>
      <c r="C783" s="147"/>
      <c r="D783" s="147"/>
      <c r="E783" s="320"/>
      <c r="F783" s="321"/>
      <c r="G783" s="149"/>
      <c r="H783" s="148"/>
      <c r="I783" s="148"/>
      <c r="J783" s="322"/>
      <c r="K783" s="324" t="str">
        <f>IFERROR(INDEX(Lookup!$G$3:$G$6,MATCH(J783,Lookup!$F$3:$F$6,0)),"")</f>
        <v/>
      </c>
      <c r="L783" s="323"/>
      <c r="M783" s="322"/>
      <c r="N783" s="846">
        <f t="shared" si="108"/>
        <v>0</v>
      </c>
      <c r="O783" s="325">
        <f t="shared" si="109"/>
        <v>0</v>
      </c>
      <c r="P783" s="847">
        <f>IF(I783&lt;INDEX(Lookup!$U$2:$U$10,MATCH($D$48,Lookup!$S$2:$S$10,0)),0,IF(U783="X",0,IFERROR(L783*50,0)))</f>
        <v>0</v>
      </c>
      <c r="Q783" s="326">
        <f>IF(I783&lt;INDEX(Lookup!$U$2:$U$10,MATCH($D$48,Lookup!$S$2:$S$10,0)),0,IF(U783="X",0,IFERROR(P783*K783,0)))</f>
        <v>0</v>
      </c>
      <c r="R783" s="326">
        <v>0</v>
      </c>
      <c r="S783" s="424">
        <v>0</v>
      </c>
      <c r="T783" s="322"/>
      <c r="U783" s="143"/>
      <c r="V783" s="397"/>
      <c r="W783" s="555"/>
      <c r="X783" s="576">
        <f t="shared" si="110"/>
        <v>0</v>
      </c>
      <c r="Y783" s="576">
        <f t="shared" si="111"/>
        <v>0</v>
      </c>
      <c r="Z783" s="576">
        <f t="shared" si="112"/>
        <v>0</v>
      </c>
      <c r="AA783" s="576">
        <f t="shared" si="113"/>
        <v>0</v>
      </c>
      <c r="AB783" s="553"/>
      <c r="AC783" s="553"/>
      <c r="AD783" s="553"/>
      <c r="AE783" s="553"/>
      <c r="AF783" s="553"/>
      <c r="AG783" s="553"/>
      <c r="AH783" s="553"/>
      <c r="AI783" s="397"/>
      <c r="AJ783" s="555"/>
      <c r="AK783" s="576">
        <f t="shared" si="114"/>
        <v>0</v>
      </c>
      <c r="AL783" s="576">
        <f t="shared" si="115"/>
        <v>0</v>
      </c>
      <c r="AM783" s="599"/>
      <c r="AN783" s="599"/>
      <c r="AO783" s="553"/>
      <c r="AP783" s="553"/>
      <c r="AQ783" s="553"/>
      <c r="AR783" s="553"/>
      <c r="AS783" s="397"/>
      <c r="AT783" s="397"/>
      <c r="AU783" s="397"/>
      <c r="AV783" s="397"/>
      <c r="AW783" s="397"/>
      <c r="AX783" s="397"/>
      <c r="AY783" s="397"/>
      <c r="AZ783" s="397"/>
      <c r="BA783" s="397"/>
      <c r="BB783" s="397"/>
      <c r="BC783" s="397"/>
      <c r="BD783" s="553"/>
      <c r="BE783" s="397"/>
      <c r="BF783" s="397"/>
      <c r="BG783" s="397"/>
      <c r="BH783" s="397"/>
    </row>
    <row r="784" spans="2:60" x14ac:dyDescent="0.35">
      <c r="B784" s="319"/>
      <c r="C784" s="147"/>
      <c r="D784" s="147"/>
      <c r="E784" s="320"/>
      <c r="F784" s="321"/>
      <c r="G784" s="149"/>
      <c r="H784" s="148"/>
      <c r="I784" s="148"/>
      <c r="J784" s="322"/>
      <c r="K784" s="324" t="str">
        <f>IFERROR(INDEX(Lookup!$G$3:$G$6,MATCH(J784,Lookup!$F$3:$F$6,0)),"")</f>
        <v/>
      </c>
      <c r="L784" s="323"/>
      <c r="M784" s="322"/>
      <c r="N784" s="846">
        <f t="shared" si="108"/>
        <v>0</v>
      </c>
      <c r="O784" s="325">
        <f t="shared" si="109"/>
        <v>0</v>
      </c>
      <c r="P784" s="847">
        <f>IF(I784&lt;INDEX(Lookup!$U$2:$U$10,MATCH($D$48,Lookup!$S$2:$S$10,0)),0,IF(U784="X",0,IFERROR(L784*50,0)))</f>
        <v>0</v>
      </c>
      <c r="Q784" s="326">
        <f>IF(I784&lt;INDEX(Lookup!$U$2:$U$10,MATCH($D$48,Lookup!$S$2:$S$10,0)),0,IF(U784="X",0,IFERROR(P784*K784,0)))</f>
        <v>0</v>
      </c>
      <c r="R784" s="326">
        <v>0</v>
      </c>
      <c r="S784" s="424">
        <v>0</v>
      </c>
      <c r="T784" s="322"/>
      <c r="U784" s="143"/>
      <c r="V784" s="397"/>
      <c r="W784" s="555"/>
      <c r="X784" s="576">
        <f t="shared" si="110"/>
        <v>0</v>
      </c>
      <c r="Y784" s="576">
        <f t="shared" si="111"/>
        <v>0</v>
      </c>
      <c r="Z784" s="576">
        <f t="shared" si="112"/>
        <v>0</v>
      </c>
      <c r="AA784" s="576">
        <f t="shared" si="113"/>
        <v>0</v>
      </c>
      <c r="AB784" s="553"/>
      <c r="AC784" s="553"/>
      <c r="AD784" s="553"/>
      <c r="AE784" s="553"/>
      <c r="AF784" s="553"/>
      <c r="AG784" s="553"/>
      <c r="AH784" s="553"/>
      <c r="AI784" s="397"/>
      <c r="AJ784" s="555"/>
      <c r="AK784" s="576">
        <f t="shared" si="114"/>
        <v>0</v>
      </c>
      <c r="AL784" s="576">
        <f t="shared" si="115"/>
        <v>0</v>
      </c>
      <c r="AM784" s="599"/>
      <c r="AN784" s="599"/>
      <c r="AO784" s="553"/>
      <c r="AP784" s="553"/>
      <c r="AQ784" s="553"/>
      <c r="AR784" s="553"/>
      <c r="AS784" s="397"/>
      <c r="AT784" s="397"/>
      <c r="AU784" s="397"/>
      <c r="AV784" s="397"/>
      <c r="AW784" s="397"/>
      <c r="AX784" s="397"/>
      <c r="AY784" s="397"/>
      <c r="AZ784" s="397"/>
      <c r="BA784" s="397"/>
      <c r="BB784" s="397"/>
      <c r="BC784" s="397"/>
      <c r="BD784" s="553"/>
      <c r="BE784" s="397"/>
      <c r="BF784" s="397"/>
      <c r="BG784" s="397"/>
      <c r="BH784" s="397"/>
    </row>
    <row r="785" spans="2:60" x14ac:dyDescent="0.35">
      <c r="B785" s="319"/>
      <c r="C785" s="147"/>
      <c r="D785" s="147"/>
      <c r="E785" s="320"/>
      <c r="F785" s="321"/>
      <c r="G785" s="149"/>
      <c r="H785" s="148"/>
      <c r="I785" s="148"/>
      <c r="J785" s="322"/>
      <c r="K785" s="324" t="str">
        <f>IFERROR(INDEX(Lookup!$G$3:$G$6,MATCH(J785,Lookup!$F$3:$F$6,0)),"")</f>
        <v/>
      </c>
      <c r="L785" s="323"/>
      <c r="M785" s="322"/>
      <c r="N785" s="846">
        <f t="shared" si="108"/>
        <v>0</v>
      </c>
      <c r="O785" s="325">
        <f t="shared" si="109"/>
        <v>0</v>
      </c>
      <c r="P785" s="847">
        <f>IF(I785&lt;INDEX(Lookup!$U$2:$U$10,MATCH($D$48,Lookup!$S$2:$S$10,0)),0,IF(U785="X",0,IFERROR(L785*50,0)))</f>
        <v>0</v>
      </c>
      <c r="Q785" s="326">
        <f>IF(I785&lt;INDEX(Lookup!$U$2:$U$10,MATCH($D$48,Lookup!$S$2:$S$10,0)),0,IF(U785="X",0,IFERROR(P785*K785,0)))</f>
        <v>0</v>
      </c>
      <c r="R785" s="326">
        <v>0</v>
      </c>
      <c r="S785" s="424">
        <v>0</v>
      </c>
      <c r="T785" s="322"/>
      <c r="U785" s="143"/>
      <c r="V785" s="397"/>
      <c r="W785" s="555"/>
      <c r="X785" s="576">
        <f t="shared" si="110"/>
        <v>0</v>
      </c>
      <c r="Y785" s="576">
        <f t="shared" si="111"/>
        <v>0</v>
      </c>
      <c r="Z785" s="576">
        <f t="shared" si="112"/>
        <v>0</v>
      </c>
      <c r="AA785" s="576">
        <f t="shared" si="113"/>
        <v>0</v>
      </c>
      <c r="AB785" s="553"/>
      <c r="AC785" s="553"/>
      <c r="AD785" s="553"/>
      <c r="AE785" s="553"/>
      <c r="AF785" s="553"/>
      <c r="AG785" s="553"/>
      <c r="AH785" s="553"/>
      <c r="AI785" s="397"/>
      <c r="AJ785" s="555"/>
      <c r="AK785" s="576">
        <f t="shared" si="114"/>
        <v>0</v>
      </c>
      <c r="AL785" s="576">
        <f t="shared" si="115"/>
        <v>0</v>
      </c>
      <c r="AM785" s="599"/>
      <c r="AN785" s="599"/>
      <c r="AO785" s="553"/>
      <c r="AP785" s="553"/>
      <c r="AQ785" s="553"/>
      <c r="AR785" s="553"/>
      <c r="AS785" s="397"/>
      <c r="AT785" s="397"/>
      <c r="AU785" s="397"/>
      <c r="AV785" s="397"/>
      <c r="AW785" s="397"/>
      <c r="AX785" s="397"/>
      <c r="AY785" s="397"/>
      <c r="AZ785" s="397"/>
      <c r="BA785" s="397"/>
      <c r="BB785" s="397"/>
      <c r="BC785" s="397"/>
      <c r="BD785" s="553"/>
      <c r="BE785" s="397"/>
      <c r="BF785" s="397"/>
      <c r="BG785" s="397"/>
      <c r="BH785" s="397"/>
    </row>
    <row r="786" spans="2:60" x14ac:dyDescent="0.35">
      <c r="B786" s="319"/>
      <c r="C786" s="147"/>
      <c r="D786" s="147"/>
      <c r="E786" s="320"/>
      <c r="F786" s="321"/>
      <c r="G786" s="149"/>
      <c r="H786" s="148"/>
      <c r="I786" s="148"/>
      <c r="J786" s="322"/>
      <c r="K786" s="324" t="str">
        <f>IFERROR(INDEX(Lookup!$G$3:$G$6,MATCH(J786,Lookup!$F$3:$F$6,0)),"")</f>
        <v/>
      </c>
      <c r="L786" s="323"/>
      <c r="M786" s="322"/>
      <c r="N786" s="846">
        <f t="shared" si="108"/>
        <v>0</v>
      </c>
      <c r="O786" s="325">
        <f t="shared" si="109"/>
        <v>0</v>
      </c>
      <c r="P786" s="847">
        <f>IF(I786&lt;INDEX(Lookup!$U$2:$U$10,MATCH($D$48,Lookup!$S$2:$S$10,0)),0,IF(U786="X",0,IFERROR(L786*50,0)))</f>
        <v>0</v>
      </c>
      <c r="Q786" s="326">
        <f>IF(I786&lt;INDEX(Lookup!$U$2:$U$10,MATCH($D$48,Lookup!$S$2:$S$10,0)),0,IF(U786="X",0,IFERROR(P786*K786,0)))</f>
        <v>0</v>
      </c>
      <c r="R786" s="326">
        <v>0</v>
      </c>
      <c r="S786" s="424">
        <v>0</v>
      </c>
      <c r="T786" s="322"/>
      <c r="U786" s="143"/>
      <c r="V786" s="397"/>
      <c r="W786" s="555"/>
      <c r="X786" s="576">
        <f t="shared" si="110"/>
        <v>0</v>
      </c>
      <c r="Y786" s="576">
        <f t="shared" si="111"/>
        <v>0</v>
      </c>
      <c r="Z786" s="576">
        <f t="shared" si="112"/>
        <v>0</v>
      </c>
      <c r="AA786" s="576">
        <f t="shared" si="113"/>
        <v>0</v>
      </c>
      <c r="AB786" s="553"/>
      <c r="AC786" s="553"/>
      <c r="AD786" s="553"/>
      <c r="AE786" s="553"/>
      <c r="AF786" s="553"/>
      <c r="AG786" s="553"/>
      <c r="AH786" s="553"/>
      <c r="AI786" s="397"/>
      <c r="AJ786" s="555"/>
      <c r="AK786" s="576">
        <f t="shared" si="114"/>
        <v>0</v>
      </c>
      <c r="AL786" s="576">
        <f t="shared" si="115"/>
        <v>0</v>
      </c>
      <c r="AM786" s="599"/>
      <c r="AN786" s="599"/>
      <c r="AO786" s="553"/>
      <c r="AP786" s="553"/>
      <c r="AQ786" s="553"/>
      <c r="AR786" s="553"/>
      <c r="AS786" s="397"/>
      <c r="AT786" s="397"/>
      <c r="AU786" s="397"/>
      <c r="AV786" s="397"/>
      <c r="AW786" s="397"/>
      <c r="AX786" s="397"/>
      <c r="AY786" s="397"/>
      <c r="AZ786" s="397"/>
      <c r="BA786" s="397"/>
      <c r="BB786" s="397"/>
      <c r="BC786" s="397"/>
      <c r="BD786" s="553"/>
      <c r="BE786" s="397"/>
      <c r="BF786" s="397"/>
      <c r="BG786" s="397"/>
      <c r="BH786" s="397"/>
    </row>
    <row r="787" spans="2:60" x14ac:dyDescent="0.35">
      <c r="B787" s="319"/>
      <c r="C787" s="147"/>
      <c r="D787" s="147"/>
      <c r="E787" s="320"/>
      <c r="F787" s="321"/>
      <c r="G787" s="149"/>
      <c r="H787" s="148"/>
      <c r="I787" s="148"/>
      <c r="J787" s="322"/>
      <c r="K787" s="324" t="str">
        <f>IFERROR(INDEX(Lookup!$G$3:$G$6,MATCH(J787,Lookup!$F$3:$F$6,0)),"")</f>
        <v/>
      </c>
      <c r="L787" s="323"/>
      <c r="M787" s="322"/>
      <c r="N787" s="846">
        <f t="shared" si="108"/>
        <v>0</v>
      </c>
      <c r="O787" s="325">
        <f t="shared" si="109"/>
        <v>0</v>
      </c>
      <c r="P787" s="847">
        <f>IF(I787&lt;INDEX(Lookup!$U$2:$U$10,MATCH($D$48,Lookup!$S$2:$S$10,0)),0,IF(U787="X",0,IFERROR(L787*50,0)))</f>
        <v>0</v>
      </c>
      <c r="Q787" s="326">
        <f>IF(I787&lt;INDEX(Lookup!$U$2:$U$10,MATCH($D$48,Lookup!$S$2:$S$10,0)),0,IF(U787="X",0,IFERROR(P787*K787,0)))</f>
        <v>0</v>
      </c>
      <c r="R787" s="326">
        <v>0</v>
      </c>
      <c r="S787" s="424">
        <v>0</v>
      </c>
      <c r="T787" s="322"/>
      <c r="U787" s="143"/>
      <c r="V787" s="397"/>
      <c r="W787" s="555"/>
      <c r="X787" s="576">
        <f t="shared" si="110"/>
        <v>0</v>
      </c>
      <c r="Y787" s="576">
        <f t="shared" si="111"/>
        <v>0</v>
      </c>
      <c r="Z787" s="576">
        <f t="shared" si="112"/>
        <v>0</v>
      </c>
      <c r="AA787" s="576">
        <f t="shared" si="113"/>
        <v>0</v>
      </c>
      <c r="AB787" s="553"/>
      <c r="AC787" s="553"/>
      <c r="AD787" s="553"/>
      <c r="AE787" s="553"/>
      <c r="AF787" s="553"/>
      <c r="AG787" s="553"/>
      <c r="AH787" s="553"/>
      <c r="AI787" s="397"/>
      <c r="AJ787" s="555"/>
      <c r="AK787" s="576">
        <f t="shared" si="114"/>
        <v>0</v>
      </c>
      <c r="AL787" s="576">
        <f t="shared" si="115"/>
        <v>0</v>
      </c>
      <c r="AM787" s="599"/>
      <c r="AN787" s="599"/>
      <c r="AO787" s="553"/>
      <c r="AP787" s="553"/>
      <c r="AQ787" s="553"/>
      <c r="AR787" s="553"/>
      <c r="AS787" s="397"/>
      <c r="AT787" s="397"/>
      <c r="AU787" s="397"/>
      <c r="AV787" s="397"/>
      <c r="AW787" s="397"/>
      <c r="AX787" s="397"/>
      <c r="AY787" s="397"/>
      <c r="AZ787" s="397"/>
      <c r="BA787" s="397"/>
      <c r="BB787" s="397"/>
      <c r="BC787" s="397"/>
      <c r="BD787" s="553"/>
      <c r="BE787" s="397"/>
      <c r="BF787" s="397"/>
      <c r="BG787" s="397"/>
      <c r="BH787" s="397"/>
    </row>
    <row r="788" spans="2:60" x14ac:dyDescent="0.35">
      <c r="B788" s="319"/>
      <c r="C788" s="147"/>
      <c r="D788" s="147"/>
      <c r="E788" s="320"/>
      <c r="F788" s="321"/>
      <c r="G788" s="149"/>
      <c r="H788" s="148"/>
      <c r="I788" s="148"/>
      <c r="J788" s="322"/>
      <c r="K788" s="324" t="str">
        <f>IFERROR(INDEX(Lookup!$G$3:$G$6,MATCH(J788,Lookup!$F$3:$F$6,0)),"")</f>
        <v/>
      </c>
      <c r="L788" s="323"/>
      <c r="M788" s="322"/>
      <c r="N788" s="846">
        <f t="shared" si="108"/>
        <v>0</v>
      </c>
      <c r="O788" s="325">
        <f t="shared" si="109"/>
        <v>0</v>
      </c>
      <c r="P788" s="847">
        <f>IF(I788&lt;INDEX(Lookup!$U$2:$U$10,MATCH($D$48,Lookup!$S$2:$S$10,0)),0,IF(U788="X",0,IFERROR(L788*50,0)))</f>
        <v>0</v>
      </c>
      <c r="Q788" s="326">
        <f>IF(I788&lt;INDEX(Lookup!$U$2:$U$10,MATCH($D$48,Lookup!$S$2:$S$10,0)),0,IF(U788="X",0,IFERROR(P788*K788,0)))</f>
        <v>0</v>
      </c>
      <c r="R788" s="326">
        <v>0</v>
      </c>
      <c r="S788" s="424">
        <v>0</v>
      </c>
      <c r="T788" s="322"/>
      <c r="U788" s="143"/>
      <c r="V788" s="397"/>
      <c r="W788" s="555"/>
      <c r="X788" s="576">
        <f t="shared" si="110"/>
        <v>0</v>
      </c>
      <c r="Y788" s="576">
        <f t="shared" si="111"/>
        <v>0</v>
      </c>
      <c r="Z788" s="576">
        <f t="shared" si="112"/>
        <v>0</v>
      </c>
      <c r="AA788" s="576">
        <f t="shared" si="113"/>
        <v>0</v>
      </c>
      <c r="AB788" s="553"/>
      <c r="AC788" s="553"/>
      <c r="AD788" s="553"/>
      <c r="AE788" s="553"/>
      <c r="AF788" s="553"/>
      <c r="AG788" s="553"/>
      <c r="AH788" s="553"/>
      <c r="AI788" s="397"/>
      <c r="AJ788" s="555"/>
      <c r="AK788" s="576">
        <f t="shared" si="114"/>
        <v>0</v>
      </c>
      <c r="AL788" s="576">
        <f t="shared" si="115"/>
        <v>0</v>
      </c>
      <c r="AM788" s="599"/>
      <c r="AN788" s="599"/>
      <c r="AO788" s="553"/>
      <c r="AP788" s="553"/>
      <c r="AQ788" s="553"/>
      <c r="AR788" s="553"/>
      <c r="AS788" s="397"/>
      <c r="AT788" s="397"/>
      <c r="AU788" s="397"/>
      <c r="AV788" s="397"/>
      <c r="AW788" s="397"/>
      <c r="AX788" s="397"/>
      <c r="AY788" s="397"/>
      <c r="AZ788" s="397"/>
      <c r="BA788" s="397"/>
      <c r="BB788" s="397"/>
      <c r="BC788" s="397"/>
      <c r="BD788" s="553"/>
      <c r="BE788" s="397"/>
      <c r="BF788" s="397"/>
      <c r="BG788" s="397"/>
      <c r="BH788" s="397"/>
    </row>
    <row r="789" spans="2:60" x14ac:dyDescent="0.35">
      <c r="B789" s="319"/>
      <c r="C789" s="147"/>
      <c r="D789" s="147"/>
      <c r="E789" s="320"/>
      <c r="F789" s="321"/>
      <c r="G789" s="149"/>
      <c r="H789" s="148"/>
      <c r="I789" s="148"/>
      <c r="J789" s="322"/>
      <c r="K789" s="324" t="str">
        <f>IFERROR(INDEX(Lookup!$G$3:$G$6,MATCH(J789,Lookup!$F$3:$F$6,0)),"")</f>
        <v/>
      </c>
      <c r="L789" s="323"/>
      <c r="M789" s="322"/>
      <c r="N789" s="846">
        <f t="shared" si="108"/>
        <v>0</v>
      </c>
      <c r="O789" s="325">
        <f t="shared" si="109"/>
        <v>0</v>
      </c>
      <c r="P789" s="847">
        <f>IF(I789&lt;INDEX(Lookup!$U$2:$U$10,MATCH($D$48,Lookup!$S$2:$S$10,0)),0,IF(U789="X",0,IFERROR(L789*50,0)))</f>
        <v>0</v>
      </c>
      <c r="Q789" s="326">
        <f>IF(I789&lt;INDEX(Lookup!$U$2:$U$10,MATCH($D$48,Lookup!$S$2:$S$10,0)),0,IF(U789="X",0,IFERROR(P789*K789,0)))</f>
        <v>0</v>
      </c>
      <c r="R789" s="326">
        <v>0</v>
      </c>
      <c r="S789" s="424">
        <v>0</v>
      </c>
      <c r="T789" s="322"/>
      <c r="U789" s="143"/>
      <c r="V789" s="397"/>
      <c r="W789" s="555"/>
      <c r="X789" s="576">
        <f t="shared" si="110"/>
        <v>0</v>
      </c>
      <c r="Y789" s="576">
        <f t="shared" si="111"/>
        <v>0</v>
      </c>
      <c r="Z789" s="576">
        <f t="shared" si="112"/>
        <v>0</v>
      </c>
      <c r="AA789" s="576">
        <f t="shared" si="113"/>
        <v>0</v>
      </c>
      <c r="AB789" s="553"/>
      <c r="AC789" s="553"/>
      <c r="AD789" s="553"/>
      <c r="AE789" s="553"/>
      <c r="AF789" s="553"/>
      <c r="AG789" s="553"/>
      <c r="AH789" s="553"/>
      <c r="AI789" s="397"/>
      <c r="AJ789" s="555"/>
      <c r="AK789" s="576">
        <f t="shared" si="114"/>
        <v>0</v>
      </c>
      <c r="AL789" s="576">
        <f t="shared" si="115"/>
        <v>0</v>
      </c>
      <c r="AM789" s="599"/>
      <c r="AN789" s="599"/>
      <c r="AO789" s="553"/>
      <c r="AP789" s="553"/>
      <c r="AQ789" s="553"/>
      <c r="AR789" s="553"/>
      <c r="AS789" s="397"/>
      <c r="AT789" s="397"/>
      <c r="AU789" s="397"/>
      <c r="AV789" s="397"/>
      <c r="AW789" s="397"/>
      <c r="AX789" s="397"/>
      <c r="AY789" s="397"/>
      <c r="AZ789" s="397"/>
      <c r="BA789" s="397"/>
      <c r="BB789" s="397"/>
      <c r="BC789" s="397"/>
      <c r="BD789" s="553"/>
      <c r="BE789" s="397"/>
      <c r="BF789" s="397"/>
      <c r="BG789" s="397"/>
      <c r="BH789" s="397"/>
    </row>
    <row r="790" spans="2:60" x14ac:dyDescent="0.35">
      <c r="B790" s="319"/>
      <c r="C790" s="147"/>
      <c r="D790" s="147"/>
      <c r="E790" s="320"/>
      <c r="F790" s="321"/>
      <c r="G790" s="149"/>
      <c r="H790" s="148"/>
      <c r="I790" s="148"/>
      <c r="J790" s="322"/>
      <c r="K790" s="324" t="str">
        <f>IFERROR(INDEX(Lookup!$G$3:$G$6,MATCH(J790,Lookup!$F$3:$F$6,0)),"")</f>
        <v/>
      </c>
      <c r="L790" s="323"/>
      <c r="M790" s="322"/>
      <c r="N790" s="846">
        <f t="shared" si="108"/>
        <v>0</v>
      </c>
      <c r="O790" s="325">
        <f t="shared" si="109"/>
        <v>0</v>
      </c>
      <c r="P790" s="847">
        <f>IF(I790&lt;INDEX(Lookup!$U$2:$U$10,MATCH($D$48,Lookup!$S$2:$S$10,0)),0,IF(U790="X",0,IFERROR(L790*50,0)))</f>
        <v>0</v>
      </c>
      <c r="Q790" s="326">
        <f>IF(I790&lt;INDEX(Lookup!$U$2:$U$10,MATCH($D$48,Lookup!$S$2:$S$10,0)),0,IF(U790="X",0,IFERROR(P790*K790,0)))</f>
        <v>0</v>
      </c>
      <c r="R790" s="326">
        <v>0</v>
      </c>
      <c r="S790" s="424">
        <v>0</v>
      </c>
      <c r="T790" s="322"/>
      <c r="U790" s="143"/>
      <c r="V790" s="397"/>
      <c r="W790" s="555"/>
      <c r="X790" s="576">
        <f t="shared" si="110"/>
        <v>0</v>
      </c>
      <c r="Y790" s="576">
        <f t="shared" si="111"/>
        <v>0</v>
      </c>
      <c r="Z790" s="576">
        <f t="shared" si="112"/>
        <v>0</v>
      </c>
      <c r="AA790" s="576">
        <f t="shared" si="113"/>
        <v>0</v>
      </c>
      <c r="AB790" s="553"/>
      <c r="AC790" s="553"/>
      <c r="AD790" s="553"/>
      <c r="AE790" s="553"/>
      <c r="AF790" s="553"/>
      <c r="AG790" s="553"/>
      <c r="AH790" s="553"/>
      <c r="AI790" s="397"/>
      <c r="AJ790" s="555"/>
      <c r="AK790" s="576">
        <f t="shared" si="114"/>
        <v>0</v>
      </c>
      <c r="AL790" s="576">
        <f t="shared" si="115"/>
        <v>0</v>
      </c>
      <c r="AM790" s="599"/>
      <c r="AN790" s="599"/>
      <c r="AO790" s="553"/>
      <c r="AP790" s="553"/>
      <c r="AQ790" s="553"/>
      <c r="AR790" s="553"/>
      <c r="AS790" s="397"/>
      <c r="AT790" s="397"/>
      <c r="AU790" s="397"/>
      <c r="AV790" s="397"/>
      <c r="AW790" s="397"/>
      <c r="AX790" s="397"/>
      <c r="AY790" s="397"/>
      <c r="AZ790" s="397"/>
      <c r="BA790" s="397"/>
      <c r="BB790" s="397"/>
      <c r="BC790" s="397"/>
      <c r="BD790" s="553"/>
      <c r="BE790" s="397"/>
      <c r="BF790" s="397"/>
      <c r="BG790" s="397"/>
      <c r="BH790" s="397"/>
    </row>
    <row r="791" spans="2:60" x14ac:dyDescent="0.35">
      <c r="B791" s="319"/>
      <c r="C791" s="147"/>
      <c r="D791" s="147"/>
      <c r="E791" s="320"/>
      <c r="F791" s="321"/>
      <c r="G791" s="149"/>
      <c r="H791" s="148"/>
      <c r="I791" s="148"/>
      <c r="J791" s="322"/>
      <c r="K791" s="324" t="str">
        <f>IFERROR(INDEX(Lookup!$G$3:$G$6,MATCH(J791,Lookup!$F$3:$F$6,0)),"")</f>
        <v/>
      </c>
      <c r="L791" s="323"/>
      <c r="M791" s="322"/>
      <c r="N791" s="846">
        <f t="shared" si="108"/>
        <v>0</v>
      </c>
      <c r="O791" s="325">
        <f t="shared" si="109"/>
        <v>0</v>
      </c>
      <c r="P791" s="847">
        <f>IF(I791&lt;INDEX(Lookup!$U$2:$U$10,MATCH($D$48,Lookup!$S$2:$S$10,0)),0,IF(U791="X",0,IFERROR(L791*50,0)))</f>
        <v>0</v>
      </c>
      <c r="Q791" s="326">
        <f>IF(I791&lt;INDEX(Lookup!$U$2:$U$10,MATCH($D$48,Lookup!$S$2:$S$10,0)),0,IF(U791="X",0,IFERROR(P791*K791,0)))</f>
        <v>0</v>
      </c>
      <c r="R791" s="326">
        <v>0</v>
      </c>
      <c r="S791" s="424">
        <v>0</v>
      </c>
      <c r="T791" s="322"/>
      <c r="U791" s="143"/>
      <c r="V791" s="397"/>
      <c r="W791" s="555"/>
      <c r="X791" s="576">
        <f t="shared" si="110"/>
        <v>0</v>
      </c>
      <c r="Y791" s="576">
        <f t="shared" si="111"/>
        <v>0</v>
      </c>
      <c r="Z791" s="576">
        <f t="shared" si="112"/>
        <v>0</v>
      </c>
      <c r="AA791" s="576">
        <f t="shared" si="113"/>
        <v>0</v>
      </c>
      <c r="AB791" s="553"/>
      <c r="AC791" s="553"/>
      <c r="AD791" s="553"/>
      <c r="AE791" s="553"/>
      <c r="AF791" s="553"/>
      <c r="AG791" s="553"/>
      <c r="AH791" s="553"/>
      <c r="AI791" s="397"/>
      <c r="AJ791" s="555"/>
      <c r="AK791" s="576">
        <f t="shared" si="114"/>
        <v>0</v>
      </c>
      <c r="AL791" s="576">
        <f t="shared" si="115"/>
        <v>0</v>
      </c>
      <c r="AM791" s="599"/>
      <c r="AN791" s="599"/>
      <c r="AO791" s="553"/>
      <c r="AP791" s="553"/>
      <c r="AQ791" s="553"/>
      <c r="AR791" s="553"/>
      <c r="AS791" s="397"/>
      <c r="AT791" s="397"/>
      <c r="AU791" s="397"/>
      <c r="AV791" s="397"/>
      <c r="AW791" s="397"/>
      <c r="AX791" s="397"/>
      <c r="AY791" s="397"/>
      <c r="AZ791" s="397"/>
      <c r="BA791" s="397"/>
      <c r="BB791" s="397"/>
      <c r="BC791" s="397"/>
      <c r="BD791" s="553"/>
      <c r="BE791" s="397"/>
      <c r="BF791" s="397"/>
      <c r="BG791" s="397"/>
      <c r="BH791" s="397"/>
    </row>
    <row r="792" spans="2:60" x14ac:dyDescent="0.35">
      <c r="B792" s="319"/>
      <c r="C792" s="147"/>
      <c r="D792" s="147"/>
      <c r="E792" s="320"/>
      <c r="F792" s="321"/>
      <c r="G792" s="149"/>
      <c r="H792" s="148"/>
      <c r="I792" s="148"/>
      <c r="J792" s="322"/>
      <c r="K792" s="324" t="str">
        <f>IFERROR(INDEX(Lookup!$G$3:$G$6,MATCH(J792,Lookup!$F$3:$F$6,0)),"")</f>
        <v/>
      </c>
      <c r="L792" s="323"/>
      <c r="M792" s="322"/>
      <c r="N792" s="846">
        <f t="shared" si="108"/>
        <v>0</v>
      </c>
      <c r="O792" s="325">
        <f t="shared" si="109"/>
        <v>0</v>
      </c>
      <c r="P792" s="847">
        <f>IF(I792&lt;INDEX(Lookup!$U$2:$U$10,MATCH($D$48,Lookup!$S$2:$S$10,0)),0,IF(U792="X",0,IFERROR(L792*50,0)))</f>
        <v>0</v>
      </c>
      <c r="Q792" s="326">
        <f>IF(I792&lt;INDEX(Lookup!$U$2:$U$10,MATCH($D$48,Lookup!$S$2:$S$10,0)),0,IF(U792="X",0,IFERROR(P792*K792,0)))</f>
        <v>0</v>
      </c>
      <c r="R792" s="326">
        <v>0</v>
      </c>
      <c r="S792" s="424">
        <v>0</v>
      </c>
      <c r="T792" s="322"/>
      <c r="U792" s="143"/>
      <c r="V792" s="397"/>
      <c r="W792" s="555"/>
      <c r="X792" s="576">
        <f t="shared" si="110"/>
        <v>0</v>
      </c>
      <c r="Y792" s="576">
        <f t="shared" si="111"/>
        <v>0</v>
      </c>
      <c r="Z792" s="576">
        <f t="shared" si="112"/>
        <v>0</v>
      </c>
      <c r="AA792" s="576">
        <f t="shared" si="113"/>
        <v>0</v>
      </c>
      <c r="AB792" s="553"/>
      <c r="AC792" s="553"/>
      <c r="AD792" s="553"/>
      <c r="AE792" s="553"/>
      <c r="AF792" s="553"/>
      <c r="AG792" s="553"/>
      <c r="AH792" s="553"/>
      <c r="AI792" s="397"/>
      <c r="AJ792" s="555"/>
      <c r="AK792" s="576">
        <f t="shared" si="114"/>
        <v>0</v>
      </c>
      <c r="AL792" s="576">
        <f t="shared" si="115"/>
        <v>0</v>
      </c>
      <c r="AM792" s="599"/>
      <c r="AN792" s="599"/>
      <c r="AO792" s="553"/>
      <c r="AP792" s="553"/>
      <c r="AQ792" s="553"/>
      <c r="AR792" s="553"/>
      <c r="AS792" s="397"/>
      <c r="AT792" s="397"/>
      <c r="AU792" s="397"/>
      <c r="AV792" s="397"/>
      <c r="AW792" s="397"/>
      <c r="AX792" s="397"/>
      <c r="AY792" s="397"/>
      <c r="AZ792" s="397"/>
      <c r="BA792" s="397"/>
      <c r="BB792" s="397"/>
      <c r="BC792" s="397"/>
      <c r="BD792" s="553"/>
      <c r="BE792" s="397"/>
      <c r="BF792" s="397"/>
      <c r="BG792" s="397"/>
      <c r="BH792" s="397"/>
    </row>
    <row r="793" spans="2:60" x14ac:dyDescent="0.35">
      <c r="B793" s="319"/>
      <c r="C793" s="147"/>
      <c r="D793" s="147"/>
      <c r="E793" s="320"/>
      <c r="F793" s="321"/>
      <c r="G793" s="149"/>
      <c r="H793" s="148"/>
      <c r="I793" s="148"/>
      <c r="J793" s="322"/>
      <c r="K793" s="324" t="str">
        <f>IFERROR(INDEX(Lookup!$G$3:$G$6,MATCH(J793,Lookup!$F$3:$F$6,0)),"")</f>
        <v/>
      </c>
      <c r="L793" s="323"/>
      <c r="M793" s="322"/>
      <c r="N793" s="846">
        <f t="shared" si="108"/>
        <v>0</v>
      </c>
      <c r="O793" s="325">
        <f t="shared" si="109"/>
        <v>0</v>
      </c>
      <c r="P793" s="847">
        <f>IF(I793&lt;INDEX(Lookup!$U$2:$U$10,MATCH($D$48,Lookup!$S$2:$S$10,0)),0,IF(U793="X",0,IFERROR(L793*50,0)))</f>
        <v>0</v>
      </c>
      <c r="Q793" s="326">
        <f>IF(I793&lt;INDEX(Lookup!$U$2:$U$10,MATCH($D$48,Lookup!$S$2:$S$10,0)),0,IF(U793="X",0,IFERROR(P793*K793,0)))</f>
        <v>0</v>
      </c>
      <c r="R793" s="326">
        <v>0</v>
      </c>
      <c r="S793" s="424">
        <v>0</v>
      </c>
      <c r="T793" s="322"/>
      <c r="U793" s="143"/>
      <c r="V793" s="397"/>
      <c r="W793" s="555"/>
      <c r="X793" s="576">
        <f t="shared" si="110"/>
        <v>0</v>
      </c>
      <c r="Y793" s="576">
        <f t="shared" si="111"/>
        <v>0</v>
      </c>
      <c r="Z793" s="576">
        <f t="shared" si="112"/>
        <v>0</v>
      </c>
      <c r="AA793" s="576">
        <f t="shared" si="113"/>
        <v>0</v>
      </c>
      <c r="AB793" s="553"/>
      <c r="AC793" s="553"/>
      <c r="AD793" s="553"/>
      <c r="AE793" s="553"/>
      <c r="AF793" s="553"/>
      <c r="AG793" s="553"/>
      <c r="AH793" s="553"/>
      <c r="AI793" s="397"/>
      <c r="AJ793" s="555"/>
      <c r="AK793" s="576">
        <f t="shared" si="114"/>
        <v>0</v>
      </c>
      <c r="AL793" s="576">
        <f t="shared" si="115"/>
        <v>0</v>
      </c>
      <c r="AM793" s="599"/>
      <c r="AN793" s="599"/>
      <c r="AO793" s="553"/>
      <c r="AP793" s="553"/>
      <c r="AQ793" s="553"/>
      <c r="AR793" s="553"/>
      <c r="AS793" s="397"/>
      <c r="AT793" s="397"/>
      <c r="AU793" s="397"/>
      <c r="AV793" s="397"/>
      <c r="AW793" s="397"/>
      <c r="AX793" s="397"/>
      <c r="AY793" s="397"/>
      <c r="AZ793" s="397"/>
      <c r="BA793" s="397"/>
      <c r="BB793" s="397"/>
      <c r="BC793" s="397"/>
      <c r="BD793" s="553"/>
      <c r="BE793" s="397"/>
      <c r="BF793" s="397"/>
      <c r="BG793" s="397"/>
      <c r="BH793" s="397"/>
    </row>
    <row r="794" spans="2:60" x14ac:dyDescent="0.35">
      <c r="B794" s="319"/>
      <c r="C794" s="147"/>
      <c r="D794" s="147"/>
      <c r="E794" s="320"/>
      <c r="F794" s="321"/>
      <c r="G794" s="149"/>
      <c r="H794" s="148"/>
      <c r="I794" s="148"/>
      <c r="J794" s="322"/>
      <c r="K794" s="324" t="str">
        <f>IFERROR(INDEX(Lookup!$G$3:$G$6,MATCH(J794,Lookup!$F$3:$F$6,0)),"")</f>
        <v/>
      </c>
      <c r="L794" s="323"/>
      <c r="M794" s="322"/>
      <c r="N794" s="846">
        <f t="shared" si="108"/>
        <v>0</v>
      </c>
      <c r="O794" s="325">
        <f t="shared" si="109"/>
        <v>0</v>
      </c>
      <c r="P794" s="847">
        <f>IF(I794&lt;INDEX(Lookup!$U$2:$U$10,MATCH($D$48,Lookup!$S$2:$S$10,0)),0,IF(U794="X",0,IFERROR(L794*50,0)))</f>
        <v>0</v>
      </c>
      <c r="Q794" s="326">
        <f>IF(I794&lt;INDEX(Lookup!$U$2:$U$10,MATCH($D$48,Lookup!$S$2:$S$10,0)),0,IF(U794="X",0,IFERROR(P794*K794,0)))</f>
        <v>0</v>
      </c>
      <c r="R794" s="326">
        <v>0</v>
      </c>
      <c r="S794" s="424">
        <v>0</v>
      </c>
      <c r="T794" s="322"/>
      <c r="U794" s="143"/>
      <c r="V794" s="397"/>
      <c r="W794" s="555"/>
      <c r="X794" s="576">
        <f t="shared" si="110"/>
        <v>0</v>
      </c>
      <c r="Y794" s="576">
        <f t="shared" si="111"/>
        <v>0</v>
      </c>
      <c r="Z794" s="576">
        <f t="shared" si="112"/>
        <v>0</v>
      </c>
      <c r="AA794" s="576">
        <f t="shared" si="113"/>
        <v>0</v>
      </c>
      <c r="AB794" s="553"/>
      <c r="AC794" s="553"/>
      <c r="AD794" s="553"/>
      <c r="AE794" s="553"/>
      <c r="AF794" s="553"/>
      <c r="AG794" s="553"/>
      <c r="AH794" s="553"/>
      <c r="AI794" s="397"/>
      <c r="AJ794" s="555"/>
      <c r="AK794" s="576">
        <f t="shared" si="114"/>
        <v>0</v>
      </c>
      <c r="AL794" s="576">
        <f t="shared" si="115"/>
        <v>0</v>
      </c>
      <c r="AM794" s="599"/>
      <c r="AN794" s="599"/>
      <c r="AO794" s="553"/>
      <c r="AP794" s="553"/>
      <c r="AQ794" s="553"/>
      <c r="AR794" s="553"/>
      <c r="AS794" s="397"/>
      <c r="AT794" s="397"/>
      <c r="AU794" s="397"/>
      <c r="AV794" s="397"/>
      <c r="AW794" s="397"/>
      <c r="AX794" s="397"/>
      <c r="AY794" s="397"/>
      <c r="AZ794" s="397"/>
      <c r="BA794" s="397"/>
      <c r="BB794" s="397"/>
      <c r="BC794" s="397"/>
      <c r="BD794" s="553"/>
      <c r="BE794" s="397"/>
      <c r="BF794" s="397"/>
      <c r="BG794" s="397"/>
      <c r="BH794" s="397"/>
    </row>
    <row r="795" spans="2:60" x14ac:dyDescent="0.35">
      <c r="B795" s="319"/>
      <c r="C795" s="147"/>
      <c r="D795" s="147"/>
      <c r="E795" s="320"/>
      <c r="F795" s="321"/>
      <c r="G795" s="149"/>
      <c r="H795" s="148"/>
      <c r="I795" s="148"/>
      <c r="J795" s="322"/>
      <c r="K795" s="324" t="str">
        <f>IFERROR(INDEX(Lookup!$G$3:$G$6,MATCH(J795,Lookup!$F$3:$F$6,0)),"")</f>
        <v/>
      </c>
      <c r="L795" s="323"/>
      <c r="M795" s="322"/>
      <c r="N795" s="846">
        <f t="shared" si="108"/>
        <v>0</v>
      </c>
      <c r="O795" s="325">
        <f t="shared" si="109"/>
        <v>0</v>
      </c>
      <c r="P795" s="847">
        <f>IF(I795&lt;INDEX(Lookup!$U$2:$U$10,MATCH($D$48,Lookup!$S$2:$S$10,0)),0,IF(U795="X",0,IFERROR(L795*50,0)))</f>
        <v>0</v>
      </c>
      <c r="Q795" s="326">
        <f>IF(I795&lt;INDEX(Lookup!$U$2:$U$10,MATCH($D$48,Lookup!$S$2:$S$10,0)),0,IF(U795="X",0,IFERROR(P795*K795,0)))</f>
        <v>0</v>
      </c>
      <c r="R795" s="326">
        <v>0</v>
      </c>
      <c r="S795" s="424">
        <v>0</v>
      </c>
      <c r="T795" s="322"/>
      <c r="U795" s="143"/>
      <c r="V795" s="397"/>
      <c r="W795" s="555"/>
      <c r="X795" s="576">
        <f t="shared" si="110"/>
        <v>0</v>
      </c>
      <c r="Y795" s="576">
        <f t="shared" si="111"/>
        <v>0</v>
      </c>
      <c r="Z795" s="576">
        <f t="shared" si="112"/>
        <v>0</v>
      </c>
      <c r="AA795" s="576">
        <f t="shared" si="113"/>
        <v>0</v>
      </c>
      <c r="AB795" s="553"/>
      <c r="AC795" s="553"/>
      <c r="AD795" s="553"/>
      <c r="AE795" s="553"/>
      <c r="AF795" s="553"/>
      <c r="AG795" s="553"/>
      <c r="AH795" s="553"/>
      <c r="AI795" s="397"/>
      <c r="AJ795" s="555"/>
      <c r="AK795" s="576">
        <f t="shared" si="114"/>
        <v>0</v>
      </c>
      <c r="AL795" s="576">
        <f t="shared" si="115"/>
        <v>0</v>
      </c>
      <c r="AM795" s="599"/>
      <c r="AN795" s="599"/>
      <c r="AO795" s="553"/>
      <c r="AP795" s="553"/>
      <c r="AQ795" s="553"/>
      <c r="AR795" s="553"/>
      <c r="AS795" s="397"/>
      <c r="AT795" s="397"/>
      <c r="AU795" s="397"/>
      <c r="AV795" s="397"/>
      <c r="AW795" s="397"/>
      <c r="AX795" s="397"/>
      <c r="AY795" s="397"/>
      <c r="AZ795" s="397"/>
      <c r="BA795" s="397"/>
      <c r="BB795" s="397"/>
      <c r="BC795" s="397"/>
      <c r="BD795" s="553"/>
      <c r="BE795" s="397"/>
      <c r="BF795" s="397"/>
      <c r="BG795" s="397"/>
      <c r="BH795" s="397"/>
    </row>
    <row r="796" spans="2:60" x14ac:dyDescent="0.35">
      <c r="B796" s="319"/>
      <c r="C796" s="147"/>
      <c r="D796" s="147"/>
      <c r="E796" s="320"/>
      <c r="F796" s="321"/>
      <c r="G796" s="149"/>
      <c r="H796" s="148"/>
      <c r="I796" s="148"/>
      <c r="J796" s="322"/>
      <c r="K796" s="324" t="str">
        <f>IFERROR(INDEX(Lookup!$G$3:$G$6,MATCH(J796,Lookup!$F$3:$F$6,0)),"")</f>
        <v/>
      </c>
      <c r="L796" s="323"/>
      <c r="M796" s="322"/>
      <c r="N796" s="846">
        <f t="shared" si="108"/>
        <v>0</v>
      </c>
      <c r="O796" s="325">
        <f t="shared" si="109"/>
        <v>0</v>
      </c>
      <c r="P796" s="847">
        <f>IF(I796&lt;INDEX(Lookup!$U$2:$U$10,MATCH($D$48,Lookup!$S$2:$S$10,0)),0,IF(U796="X",0,IFERROR(L796*50,0)))</f>
        <v>0</v>
      </c>
      <c r="Q796" s="326">
        <f>IF(I796&lt;INDEX(Lookup!$U$2:$U$10,MATCH($D$48,Lookup!$S$2:$S$10,0)),0,IF(U796="X",0,IFERROR(P796*K796,0)))</f>
        <v>0</v>
      </c>
      <c r="R796" s="326">
        <v>0</v>
      </c>
      <c r="S796" s="424">
        <v>0</v>
      </c>
      <c r="T796" s="322"/>
      <c r="U796" s="143"/>
      <c r="V796" s="397"/>
      <c r="W796" s="555"/>
      <c r="X796" s="576">
        <f t="shared" si="110"/>
        <v>0</v>
      </c>
      <c r="Y796" s="576">
        <f t="shared" si="111"/>
        <v>0</v>
      </c>
      <c r="Z796" s="576">
        <f t="shared" si="112"/>
        <v>0</v>
      </c>
      <c r="AA796" s="576">
        <f t="shared" si="113"/>
        <v>0</v>
      </c>
      <c r="AB796" s="553"/>
      <c r="AC796" s="553"/>
      <c r="AD796" s="553"/>
      <c r="AE796" s="553"/>
      <c r="AF796" s="553"/>
      <c r="AG796" s="553"/>
      <c r="AH796" s="553"/>
      <c r="AI796" s="397"/>
      <c r="AJ796" s="555"/>
      <c r="AK796" s="576">
        <f t="shared" si="114"/>
        <v>0</v>
      </c>
      <c r="AL796" s="576">
        <f t="shared" si="115"/>
        <v>0</v>
      </c>
      <c r="AM796" s="599"/>
      <c r="AN796" s="599"/>
      <c r="AO796" s="553"/>
      <c r="AP796" s="553"/>
      <c r="AQ796" s="553"/>
      <c r="AR796" s="553"/>
      <c r="AS796" s="397"/>
      <c r="AT796" s="397"/>
      <c r="AU796" s="397"/>
      <c r="AV796" s="397"/>
      <c r="AW796" s="397"/>
      <c r="AX796" s="397"/>
      <c r="AY796" s="397"/>
      <c r="AZ796" s="397"/>
      <c r="BA796" s="397"/>
      <c r="BB796" s="397"/>
      <c r="BC796" s="397"/>
      <c r="BD796" s="553"/>
      <c r="BE796" s="397"/>
      <c r="BF796" s="397"/>
      <c r="BG796" s="397"/>
      <c r="BH796" s="397"/>
    </row>
    <row r="797" spans="2:60" x14ac:dyDescent="0.35">
      <c r="B797" s="319"/>
      <c r="C797" s="147"/>
      <c r="D797" s="147"/>
      <c r="E797" s="320"/>
      <c r="F797" s="321"/>
      <c r="G797" s="149"/>
      <c r="H797" s="148"/>
      <c r="I797" s="148"/>
      <c r="J797" s="322"/>
      <c r="K797" s="324" t="str">
        <f>IFERROR(INDEX(Lookup!$G$3:$G$6,MATCH(J797,Lookup!$F$3:$F$6,0)),"")</f>
        <v/>
      </c>
      <c r="L797" s="323"/>
      <c r="M797" s="322"/>
      <c r="N797" s="846">
        <f t="shared" si="108"/>
        <v>0</v>
      </c>
      <c r="O797" s="325">
        <f t="shared" si="109"/>
        <v>0</v>
      </c>
      <c r="P797" s="847">
        <f>IF(I797&lt;INDEX(Lookup!$U$2:$U$10,MATCH($D$48,Lookup!$S$2:$S$10,0)),0,IF(U797="X",0,IFERROR(L797*50,0)))</f>
        <v>0</v>
      </c>
      <c r="Q797" s="326">
        <f>IF(I797&lt;INDEX(Lookup!$U$2:$U$10,MATCH($D$48,Lookup!$S$2:$S$10,0)),0,IF(U797="X",0,IFERROR(P797*K797,0)))</f>
        <v>0</v>
      </c>
      <c r="R797" s="326">
        <v>0</v>
      </c>
      <c r="S797" s="424">
        <v>0</v>
      </c>
      <c r="T797" s="322"/>
      <c r="U797" s="143"/>
      <c r="V797" s="397"/>
      <c r="W797" s="555"/>
      <c r="X797" s="576">
        <f t="shared" si="110"/>
        <v>0</v>
      </c>
      <c r="Y797" s="576">
        <f t="shared" si="111"/>
        <v>0</v>
      </c>
      <c r="Z797" s="576">
        <f t="shared" si="112"/>
        <v>0</v>
      </c>
      <c r="AA797" s="576">
        <f t="shared" si="113"/>
        <v>0</v>
      </c>
      <c r="AB797" s="553"/>
      <c r="AC797" s="553"/>
      <c r="AD797" s="553"/>
      <c r="AE797" s="553"/>
      <c r="AF797" s="553"/>
      <c r="AG797" s="553"/>
      <c r="AH797" s="553"/>
      <c r="AI797" s="397"/>
      <c r="AJ797" s="555"/>
      <c r="AK797" s="576">
        <f t="shared" si="114"/>
        <v>0</v>
      </c>
      <c r="AL797" s="576">
        <f t="shared" si="115"/>
        <v>0</v>
      </c>
      <c r="AM797" s="599"/>
      <c r="AN797" s="599"/>
      <c r="AO797" s="553"/>
      <c r="AP797" s="553"/>
      <c r="AQ797" s="553"/>
      <c r="AR797" s="553"/>
      <c r="AS797" s="397"/>
      <c r="AT797" s="397"/>
      <c r="AU797" s="397"/>
      <c r="AV797" s="397"/>
      <c r="AW797" s="397"/>
      <c r="AX797" s="397"/>
      <c r="AY797" s="397"/>
      <c r="AZ797" s="397"/>
      <c r="BA797" s="397"/>
      <c r="BB797" s="397"/>
      <c r="BC797" s="397"/>
      <c r="BD797" s="553"/>
      <c r="BE797" s="397"/>
      <c r="BF797" s="397"/>
      <c r="BG797" s="397"/>
      <c r="BH797" s="397"/>
    </row>
    <row r="798" spans="2:60" x14ac:dyDescent="0.35">
      <c r="B798" s="319"/>
      <c r="C798" s="147"/>
      <c r="D798" s="147"/>
      <c r="E798" s="320"/>
      <c r="F798" s="321"/>
      <c r="G798" s="149"/>
      <c r="H798" s="148"/>
      <c r="I798" s="148"/>
      <c r="J798" s="322"/>
      <c r="K798" s="324" t="str">
        <f>IFERROR(INDEX(Lookup!$G$3:$G$6,MATCH(J798,Lookup!$F$3:$F$6,0)),"")</f>
        <v/>
      </c>
      <c r="L798" s="323"/>
      <c r="M798" s="322"/>
      <c r="N798" s="846">
        <f t="shared" si="108"/>
        <v>0</v>
      </c>
      <c r="O798" s="325">
        <f t="shared" si="109"/>
        <v>0</v>
      </c>
      <c r="P798" s="847">
        <f>IF(I798&lt;INDEX(Lookup!$U$2:$U$10,MATCH($D$48,Lookup!$S$2:$S$10,0)),0,IF(U798="X",0,IFERROR(L798*50,0)))</f>
        <v>0</v>
      </c>
      <c r="Q798" s="326">
        <f>IF(I798&lt;INDEX(Lookup!$U$2:$U$10,MATCH($D$48,Lookup!$S$2:$S$10,0)),0,IF(U798="X",0,IFERROR(P798*K798,0)))</f>
        <v>0</v>
      </c>
      <c r="R798" s="326">
        <v>0</v>
      </c>
      <c r="S798" s="424">
        <v>0</v>
      </c>
      <c r="T798" s="322"/>
      <c r="U798" s="143"/>
      <c r="V798" s="397"/>
      <c r="W798" s="555"/>
      <c r="X798" s="576">
        <f t="shared" si="110"/>
        <v>0</v>
      </c>
      <c r="Y798" s="576">
        <f t="shared" si="111"/>
        <v>0</v>
      </c>
      <c r="Z798" s="576">
        <f t="shared" si="112"/>
        <v>0</v>
      </c>
      <c r="AA798" s="576">
        <f t="shared" si="113"/>
        <v>0</v>
      </c>
      <c r="AB798" s="553"/>
      <c r="AC798" s="553"/>
      <c r="AD798" s="553"/>
      <c r="AE798" s="553"/>
      <c r="AF798" s="553"/>
      <c r="AG798" s="553"/>
      <c r="AH798" s="553"/>
      <c r="AI798" s="397"/>
      <c r="AJ798" s="555"/>
      <c r="AK798" s="576">
        <f t="shared" si="114"/>
        <v>0</v>
      </c>
      <c r="AL798" s="576">
        <f t="shared" si="115"/>
        <v>0</v>
      </c>
      <c r="AM798" s="599"/>
      <c r="AN798" s="599"/>
      <c r="AO798" s="553"/>
      <c r="AP798" s="553"/>
      <c r="AQ798" s="553"/>
      <c r="AR798" s="553"/>
      <c r="AS798" s="397"/>
      <c r="AT798" s="397"/>
      <c r="AU798" s="397"/>
      <c r="AV798" s="397"/>
      <c r="AW798" s="397"/>
      <c r="AX798" s="397"/>
      <c r="AY798" s="397"/>
      <c r="AZ798" s="397"/>
      <c r="BA798" s="397"/>
      <c r="BB798" s="397"/>
      <c r="BC798" s="397"/>
      <c r="BD798" s="553"/>
      <c r="BE798" s="397"/>
      <c r="BF798" s="397"/>
      <c r="BG798" s="397"/>
      <c r="BH798" s="397"/>
    </row>
    <row r="799" spans="2:60" x14ac:dyDescent="0.35">
      <c r="B799" s="319"/>
      <c r="C799" s="147"/>
      <c r="D799" s="147"/>
      <c r="E799" s="320"/>
      <c r="F799" s="321"/>
      <c r="G799" s="149"/>
      <c r="H799" s="148"/>
      <c r="I799" s="148"/>
      <c r="J799" s="322"/>
      <c r="K799" s="324" t="str">
        <f>IFERROR(INDEX(Lookup!$G$3:$G$6,MATCH(J799,Lookup!$F$3:$F$6,0)),"")</f>
        <v/>
      </c>
      <c r="L799" s="323"/>
      <c r="M799" s="322"/>
      <c r="N799" s="846">
        <f t="shared" si="108"/>
        <v>0</v>
      </c>
      <c r="O799" s="325">
        <f t="shared" si="109"/>
        <v>0</v>
      </c>
      <c r="P799" s="847">
        <f>IF(I799&lt;INDEX(Lookup!$U$2:$U$10,MATCH($D$48,Lookup!$S$2:$S$10,0)),0,IF(U799="X",0,IFERROR(L799*50,0)))</f>
        <v>0</v>
      </c>
      <c r="Q799" s="326">
        <f>IF(I799&lt;INDEX(Lookup!$U$2:$U$10,MATCH($D$48,Lookup!$S$2:$S$10,0)),0,IF(U799="X",0,IFERROR(P799*K799,0)))</f>
        <v>0</v>
      </c>
      <c r="R799" s="326">
        <v>0</v>
      </c>
      <c r="S799" s="424">
        <v>0</v>
      </c>
      <c r="T799" s="322"/>
      <c r="U799" s="143"/>
      <c r="V799" s="397"/>
      <c r="W799" s="555"/>
      <c r="X799" s="576">
        <f t="shared" si="110"/>
        <v>0</v>
      </c>
      <c r="Y799" s="576">
        <f t="shared" si="111"/>
        <v>0</v>
      </c>
      <c r="Z799" s="576">
        <f t="shared" si="112"/>
        <v>0</v>
      </c>
      <c r="AA799" s="576">
        <f t="shared" si="113"/>
        <v>0</v>
      </c>
      <c r="AB799" s="553"/>
      <c r="AC799" s="553"/>
      <c r="AD799" s="553"/>
      <c r="AE799" s="553"/>
      <c r="AF799" s="553"/>
      <c r="AG799" s="553"/>
      <c r="AH799" s="553"/>
      <c r="AI799" s="397"/>
      <c r="AJ799" s="555"/>
      <c r="AK799" s="576">
        <f t="shared" si="114"/>
        <v>0</v>
      </c>
      <c r="AL799" s="576">
        <f t="shared" si="115"/>
        <v>0</v>
      </c>
      <c r="AM799" s="599"/>
      <c r="AN799" s="599"/>
      <c r="AO799" s="553"/>
      <c r="AP799" s="553"/>
      <c r="AQ799" s="553"/>
      <c r="AR799" s="553"/>
      <c r="AS799" s="397"/>
      <c r="AT799" s="397"/>
      <c r="AU799" s="397"/>
      <c r="AV799" s="397"/>
      <c r="AW799" s="397"/>
      <c r="AX799" s="397"/>
      <c r="AY799" s="397"/>
      <c r="AZ799" s="397"/>
      <c r="BA799" s="397"/>
      <c r="BB799" s="397"/>
      <c r="BC799" s="397"/>
      <c r="BD799" s="553"/>
      <c r="BE799" s="397"/>
      <c r="BF799" s="397"/>
      <c r="BG799" s="397"/>
      <c r="BH799" s="397"/>
    </row>
    <row r="800" spans="2:60" x14ac:dyDescent="0.35">
      <c r="B800" s="319"/>
      <c r="C800" s="147"/>
      <c r="D800" s="147"/>
      <c r="E800" s="320"/>
      <c r="F800" s="321"/>
      <c r="G800" s="149"/>
      <c r="H800" s="148"/>
      <c r="I800" s="148"/>
      <c r="J800" s="322"/>
      <c r="K800" s="324" t="str">
        <f>IFERROR(INDEX(Lookup!$G$3:$G$6,MATCH(J800,Lookup!$F$3:$F$6,0)),"")</f>
        <v/>
      </c>
      <c r="L800" s="323"/>
      <c r="M800" s="322"/>
      <c r="N800" s="846">
        <f t="shared" si="108"/>
        <v>0</v>
      </c>
      <c r="O800" s="325">
        <f t="shared" si="109"/>
        <v>0</v>
      </c>
      <c r="P800" s="847">
        <f>IF(I800&lt;INDEX(Lookup!$U$2:$U$10,MATCH($D$48,Lookup!$S$2:$S$10,0)),0,IF(U800="X",0,IFERROR(L800*50,0)))</f>
        <v>0</v>
      </c>
      <c r="Q800" s="326">
        <f>IF(I800&lt;INDEX(Lookup!$U$2:$U$10,MATCH($D$48,Lookup!$S$2:$S$10,0)),0,IF(U800="X",0,IFERROR(P800*K800,0)))</f>
        <v>0</v>
      </c>
      <c r="R800" s="326">
        <v>0</v>
      </c>
      <c r="S800" s="424">
        <v>0</v>
      </c>
      <c r="T800" s="322"/>
      <c r="U800" s="143"/>
      <c r="V800" s="397"/>
      <c r="W800" s="555"/>
      <c r="X800" s="576">
        <f t="shared" si="110"/>
        <v>0</v>
      </c>
      <c r="Y800" s="576">
        <f t="shared" si="111"/>
        <v>0</v>
      </c>
      <c r="Z800" s="576">
        <f t="shared" si="112"/>
        <v>0</v>
      </c>
      <c r="AA800" s="576">
        <f t="shared" si="113"/>
        <v>0</v>
      </c>
      <c r="AB800" s="553"/>
      <c r="AC800" s="553"/>
      <c r="AD800" s="553"/>
      <c r="AE800" s="553"/>
      <c r="AF800" s="553"/>
      <c r="AG800" s="553"/>
      <c r="AH800" s="553"/>
      <c r="AI800" s="397"/>
      <c r="AJ800" s="555"/>
      <c r="AK800" s="576">
        <f t="shared" si="114"/>
        <v>0</v>
      </c>
      <c r="AL800" s="576">
        <f t="shared" si="115"/>
        <v>0</v>
      </c>
      <c r="AM800" s="599"/>
      <c r="AN800" s="599"/>
      <c r="AO800" s="553"/>
      <c r="AP800" s="553"/>
      <c r="AQ800" s="553"/>
      <c r="AR800" s="553"/>
      <c r="AS800" s="397"/>
      <c r="AT800" s="397"/>
      <c r="AU800" s="397"/>
      <c r="AV800" s="397"/>
      <c r="AW800" s="397"/>
      <c r="AX800" s="397"/>
      <c r="AY800" s="397"/>
      <c r="AZ800" s="397"/>
      <c r="BA800" s="397"/>
      <c r="BB800" s="397"/>
      <c r="BC800" s="397"/>
      <c r="BD800" s="553"/>
      <c r="BE800" s="397"/>
      <c r="BF800" s="397"/>
      <c r="BG800" s="397"/>
      <c r="BH800" s="397"/>
    </row>
    <row r="801" spans="2:60" x14ac:dyDescent="0.35">
      <c r="B801" s="319"/>
      <c r="C801" s="147"/>
      <c r="D801" s="147"/>
      <c r="E801" s="320"/>
      <c r="F801" s="321"/>
      <c r="G801" s="149"/>
      <c r="H801" s="148"/>
      <c r="I801" s="148"/>
      <c r="J801" s="322"/>
      <c r="K801" s="324" t="str">
        <f>IFERROR(INDEX(Lookup!$G$3:$G$6,MATCH(J801,Lookup!$F$3:$F$6,0)),"")</f>
        <v/>
      </c>
      <c r="L801" s="323"/>
      <c r="M801" s="322"/>
      <c r="N801" s="846">
        <f t="shared" si="108"/>
        <v>0</v>
      </c>
      <c r="O801" s="325">
        <f t="shared" si="109"/>
        <v>0</v>
      </c>
      <c r="P801" s="847">
        <f>IF(I801&lt;INDEX(Lookup!$U$2:$U$10,MATCH($D$48,Lookup!$S$2:$S$10,0)),0,IF(U801="X",0,IFERROR(L801*50,0)))</f>
        <v>0</v>
      </c>
      <c r="Q801" s="326">
        <f>IF(I801&lt;INDEX(Lookup!$U$2:$U$10,MATCH($D$48,Lookup!$S$2:$S$10,0)),0,IF(U801="X",0,IFERROR(P801*K801,0)))</f>
        <v>0</v>
      </c>
      <c r="R801" s="326">
        <v>0</v>
      </c>
      <c r="S801" s="424">
        <v>0</v>
      </c>
      <c r="T801" s="322"/>
      <c r="U801" s="143"/>
      <c r="V801" s="397"/>
      <c r="W801" s="555"/>
      <c r="X801" s="576">
        <f t="shared" si="110"/>
        <v>0</v>
      </c>
      <c r="Y801" s="576">
        <f t="shared" si="111"/>
        <v>0</v>
      </c>
      <c r="Z801" s="576">
        <f t="shared" si="112"/>
        <v>0</v>
      </c>
      <c r="AA801" s="576">
        <f t="shared" si="113"/>
        <v>0</v>
      </c>
      <c r="AB801" s="553"/>
      <c r="AC801" s="553"/>
      <c r="AD801" s="553"/>
      <c r="AE801" s="553"/>
      <c r="AF801" s="553"/>
      <c r="AG801" s="553"/>
      <c r="AH801" s="553"/>
      <c r="AI801" s="397"/>
      <c r="AJ801" s="555"/>
      <c r="AK801" s="576">
        <f t="shared" si="114"/>
        <v>0</v>
      </c>
      <c r="AL801" s="576">
        <f t="shared" si="115"/>
        <v>0</v>
      </c>
      <c r="AM801" s="599"/>
      <c r="AN801" s="599"/>
      <c r="AO801" s="553"/>
      <c r="AP801" s="553"/>
      <c r="AQ801" s="553"/>
      <c r="AR801" s="553"/>
      <c r="AS801" s="397"/>
      <c r="AT801" s="397"/>
      <c r="AU801" s="397"/>
      <c r="AV801" s="397"/>
      <c r="AW801" s="397"/>
      <c r="AX801" s="397"/>
      <c r="AY801" s="397"/>
      <c r="AZ801" s="397"/>
      <c r="BA801" s="397"/>
      <c r="BB801" s="397"/>
      <c r="BC801" s="397"/>
      <c r="BD801" s="553"/>
      <c r="BE801" s="397"/>
      <c r="BF801" s="397"/>
      <c r="BG801" s="397"/>
      <c r="BH801" s="397"/>
    </row>
    <row r="802" spans="2:60" x14ac:dyDescent="0.35">
      <c r="B802" s="319"/>
      <c r="C802" s="147"/>
      <c r="D802" s="147"/>
      <c r="E802" s="320"/>
      <c r="F802" s="321"/>
      <c r="G802" s="149"/>
      <c r="H802" s="148"/>
      <c r="I802" s="148"/>
      <c r="J802" s="322"/>
      <c r="K802" s="324" t="str">
        <f>IFERROR(INDEX(Lookup!$G$3:$G$6,MATCH(J802,Lookup!$F$3:$F$6,0)),"")</f>
        <v/>
      </c>
      <c r="L802" s="323"/>
      <c r="M802" s="322"/>
      <c r="N802" s="846">
        <f t="shared" si="108"/>
        <v>0</v>
      </c>
      <c r="O802" s="325">
        <f t="shared" si="109"/>
        <v>0</v>
      </c>
      <c r="P802" s="847">
        <f>IF(I802&lt;INDEX(Lookup!$U$2:$U$10,MATCH($D$48,Lookup!$S$2:$S$10,0)),0,IF(U802="X",0,IFERROR(L802*50,0)))</f>
        <v>0</v>
      </c>
      <c r="Q802" s="326">
        <f>IF(I802&lt;INDEX(Lookup!$U$2:$U$10,MATCH($D$48,Lookup!$S$2:$S$10,0)),0,IF(U802="X",0,IFERROR(P802*K802,0)))</f>
        <v>0</v>
      </c>
      <c r="R802" s="326">
        <v>0</v>
      </c>
      <c r="S802" s="424">
        <v>0</v>
      </c>
      <c r="T802" s="322"/>
      <c r="U802" s="143"/>
      <c r="V802" s="397"/>
      <c r="W802" s="555"/>
      <c r="X802" s="576">
        <f t="shared" si="110"/>
        <v>0</v>
      </c>
      <c r="Y802" s="576">
        <f t="shared" si="111"/>
        <v>0</v>
      </c>
      <c r="Z802" s="576">
        <f t="shared" si="112"/>
        <v>0</v>
      </c>
      <c r="AA802" s="576">
        <f t="shared" si="113"/>
        <v>0</v>
      </c>
      <c r="AB802" s="553"/>
      <c r="AC802" s="553"/>
      <c r="AD802" s="553"/>
      <c r="AE802" s="553"/>
      <c r="AF802" s="553"/>
      <c r="AG802" s="553"/>
      <c r="AH802" s="553"/>
      <c r="AI802" s="397"/>
      <c r="AJ802" s="555"/>
      <c r="AK802" s="576">
        <f t="shared" si="114"/>
        <v>0</v>
      </c>
      <c r="AL802" s="576">
        <f t="shared" si="115"/>
        <v>0</v>
      </c>
      <c r="AM802" s="599"/>
      <c r="AN802" s="599"/>
      <c r="AO802" s="553"/>
      <c r="AP802" s="553"/>
      <c r="AQ802" s="553"/>
      <c r="AR802" s="553"/>
      <c r="AS802" s="397"/>
      <c r="AT802" s="397"/>
      <c r="AU802" s="397"/>
      <c r="AV802" s="397"/>
      <c r="AW802" s="397"/>
      <c r="AX802" s="397"/>
      <c r="AY802" s="397"/>
      <c r="AZ802" s="397"/>
      <c r="BA802" s="397"/>
      <c r="BB802" s="397"/>
      <c r="BC802" s="397"/>
      <c r="BD802" s="553"/>
      <c r="BE802" s="397"/>
      <c r="BF802" s="397"/>
      <c r="BG802" s="397"/>
      <c r="BH802" s="397"/>
    </row>
    <row r="803" spans="2:60" x14ac:dyDescent="0.35">
      <c r="B803" s="319"/>
      <c r="C803" s="147"/>
      <c r="D803" s="147"/>
      <c r="E803" s="320"/>
      <c r="F803" s="321"/>
      <c r="G803" s="149"/>
      <c r="H803" s="148"/>
      <c r="I803" s="148"/>
      <c r="J803" s="322"/>
      <c r="K803" s="324" t="str">
        <f>IFERROR(INDEX(Lookup!$G$3:$G$6,MATCH(J803,Lookup!$F$3:$F$6,0)),"")</f>
        <v/>
      </c>
      <c r="L803" s="323"/>
      <c r="M803" s="322"/>
      <c r="N803" s="846">
        <f t="shared" si="108"/>
        <v>0</v>
      </c>
      <c r="O803" s="325">
        <f t="shared" si="109"/>
        <v>0</v>
      </c>
      <c r="P803" s="847">
        <f>IF(I803&lt;INDEX(Lookup!$U$2:$U$10,MATCH($D$48,Lookup!$S$2:$S$10,0)),0,IF(U803="X",0,IFERROR(L803*50,0)))</f>
        <v>0</v>
      </c>
      <c r="Q803" s="326">
        <f>IF(I803&lt;INDEX(Lookup!$U$2:$U$10,MATCH($D$48,Lookup!$S$2:$S$10,0)),0,IF(U803="X",0,IFERROR(P803*K803,0)))</f>
        <v>0</v>
      </c>
      <c r="R803" s="326">
        <v>0</v>
      </c>
      <c r="S803" s="424">
        <v>0</v>
      </c>
      <c r="T803" s="322"/>
      <c r="U803" s="143"/>
      <c r="V803" s="397"/>
      <c r="W803" s="555"/>
      <c r="X803" s="576">
        <f t="shared" si="110"/>
        <v>0</v>
      </c>
      <c r="Y803" s="576">
        <f t="shared" si="111"/>
        <v>0</v>
      </c>
      <c r="Z803" s="576">
        <f t="shared" si="112"/>
        <v>0</v>
      </c>
      <c r="AA803" s="576">
        <f t="shared" si="113"/>
        <v>0</v>
      </c>
      <c r="AB803" s="553"/>
      <c r="AC803" s="553"/>
      <c r="AD803" s="553"/>
      <c r="AE803" s="553"/>
      <c r="AF803" s="553"/>
      <c r="AG803" s="553"/>
      <c r="AH803" s="553"/>
      <c r="AI803" s="397"/>
      <c r="AJ803" s="555"/>
      <c r="AK803" s="576">
        <f t="shared" si="114"/>
        <v>0</v>
      </c>
      <c r="AL803" s="576">
        <f t="shared" si="115"/>
        <v>0</v>
      </c>
      <c r="AM803" s="599"/>
      <c r="AN803" s="599"/>
      <c r="AO803" s="553"/>
      <c r="AP803" s="553"/>
      <c r="AQ803" s="553"/>
      <c r="AR803" s="553"/>
      <c r="AS803" s="397"/>
      <c r="AT803" s="397"/>
      <c r="AU803" s="397"/>
      <c r="AV803" s="397"/>
      <c r="AW803" s="397"/>
      <c r="AX803" s="397"/>
      <c r="AY803" s="397"/>
      <c r="AZ803" s="397"/>
      <c r="BA803" s="397"/>
      <c r="BB803" s="397"/>
      <c r="BC803" s="397"/>
      <c r="BD803" s="553"/>
      <c r="BE803" s="397"/>
      <c r="BF803" s="397"/>
      <c r="BG803" s="397"/>
      <c r="BH803" s="397"/>
    </row>
    <row r="804" spans="2:60" x14ac:dyDescent="0.35">
      <c r="B804" s="319"/>
      <c r="C804" s="147"/>
      <c r="D804" s="147"/>
      <c r="E804" s="320"/>
      <c r="F804" s="321"/>
      <c r="G804" s="149"/>
      <c r="H804" s="148"/>
      <c r="I804" s="148"/>
      <c r="J804" s="322"/>
      <c r="K804" s="324" t="str">
        <f>IFERROR(INDEX(Lookup!$G$3:$G$6,MATCH(J804,Lookup!$F$3:$F$6,0)),"")</f>
        <v/>
      </c>
      <c r="L804" s="323"/>
      <c r="M804" s="322"/>
      <c r="N804" s="846">
        <f t="shared" si="108"/>
        <v>0</v>
      </c>
      <c r="O804" s="325">
        <f t="shared" si="109"/>
        <v>0</v>
      </c>
      <c r="P804" s="847">
        <f>IF(I804&lt;INDEX(Lookup!$U$2:$U$10,MATCH($D$48,Lookup!$S$2:$S$10,0)),0,IF(U804="X",0,IFERROR(L804*50,0)))</f>
        <v>0</v>
      </c>
      <c r="Q804" s="326">
        <f>IF(I804&lt;INDEX(Lookup!$U$2:$U$10,MATCH($D$48,Lookup!$S$2:$S$10,0)),0,IF(U804="X",0,IFERROR(P804*K804,0)))</f>
        <v>0</v>
      </c>
      <c r="R804" s="326">
        <v>0</v>
      </c>
      <c r="S804" s="424">
        <v>0</v>
      </c>
      <c r="T804" s="322"/>
      <c r="U804" s="143"/>
      <c r="V804" s="397"/>
      <c r="W804" s="555"/>
      <c r="X804" s="576">
        <f t="shared" si="110"/>
        <v>0</v>
      </c>
      <c r="Y804" s="576">
        <f t="shared" si="111"/>
        <v>0</v>
      </c>
      <c r="Z804" s="576">
        <f t="shared" si="112"/>
        <v>0</v>
      </c>
      <c r="AA804" s="576">
        <f t="shared" si="113"/>
        <v>0</v>
      </c>
      <c r="AB804" s="553"/>
      <c r="AC804" s="553"/>
      <c r="AD804" s="553"/>
      <c r="AE804" s="553"/>
      <c r="AF804" s="553"/>
      <c r="AG804" s="553"/>
      <c r="AH804" s="553"/>
      <c r="AI804" s="397"/>
      <c r="AJ804" s="555"/>
      <c r="AK804" s="576">
        <f t="shared" si="114"/>
        <v>0</v>
      </c>
      <c r="AL804" s="576">
        <f t="shared" si="115"/>
        <v>0</v>
      </c>
      <c r="AM804" s="599"/>
      <c r="AN804" s="599"/>
      <c r="AO804" s="553"/>
      <c r="AP804" s="553"/>
      <c r="AQ804" s="553"/>
      <c r="AR804" s="553"/>
      <c r="AS804" s="397"/>
      <c r="AT804" s="397"/>
      <c r="AU804" s="397"/>
      <c r="AV804" s="397"/>
      <c r="AW804" s="397"/>
      <c r="AX804" s="397"/>
      <c r="AY804" s="397"/>
      <c r="AZ804" s="397"/>
      <c r="BA804" s="397"/>
      <c r="BB804" s="397"/>
      <c r="BC804" s="397"/>
      <c r="BD804" s="553"/>
      <c r="BE804" s="397"/>
      <c r="BF804" s="397"/>
      <c r="BG804" s="397"/>
      <c r="BH804" s="397"/>
    </row>
    <row r="805" spans="2:60" x14ac:dyDescent="0.35">
      <c r="B805" s="319"/>
      <c r="C805" s="147"/>
      <c r="D805" s="147"/>
      <c r="E805" s="320"/>
      <c r="F805" s="321"/>
      <c r="G805" s="149"/>
      <c r="H805" s="148"/>
      <c r="I805" s="148"/>
      <c r="J805" s="322"/>
      <c r="K805" s="324" t="str">
        <f>IFERROR(INDEX(Lookup!$G$3:$G$6,MATCH(J805,Lookup!$F$3:$F$6,0)),"")</f>
        <v/>
      </c>
      <c r="L805" s="323"/>
      <c r="M805" s="322"/>
      <c r="N805" s="846">
        <f t="shared" si="108"/>
        <v>0</v>
      </c>
      <c r="O805" s="325">
        <f t="shared" si="109"/>
        <v>0</v>
      </c>
      <c r="P805" s="847">
        <f>IF(I805&lt;INDEX(Lookup!$U$2:$U$10,MATCH($D$48,Lookup!$S$2:$S$10,0)),0,IF(U805="X",0,IFERROR(L805*50,0)))</f>
        <v>0</v>
      </c>
      <c r="Q805" s="326">
        <f>IF(I805&lt;INDEX(Lookup!$U$2:$U$10,MATCH($D$48,Lookup!$S$2:$S$10,0)),0,IF(U805="X",0,IFERROR(P805*K805,0)))</f>
        <v>0</v>
      </c>
      <c r="R805" s="326">
        <v>0</v>
      </c>
      <c r="S805" s="424">
        <v>0</v>
      </c>
      <c r="T805" s="322"/>
      <c r="U805" s="143"/>
      <c r="V805" s="397"/>
      <c r="W805" s="555"/>
      <c r="X805" s="576">
        <f t="shared" si="110"/>
        <v>0</v>
      </c>
      <c r="Y805" s="576">
        <f t="shared" si="111"/>
        <v>0</v>
      </c>
      <c r="Z805" s="576">
        <f t="shared" si="112"/>
        <v>0</v>
      </c>
      <c r="AA805" s="576">
        <f t="shared" si="113"/>
        <v>0</v>
      </c>
      <c r="AB805" s="553"/>
      <c r="AC805" s="553"/>
      <c r="AD805" s="553"/>
      <c r="AE805" s="553"/>
      <c r="AF805" s="553"/>
      <c r="AG805" s="553"/>
      <c r="AH805" s="553"/>
      <c r="AI805" s="397"/>
      <c r="AJ805" s="555"/>
      <c r="AK805" s="576">
        <f t="shared" si="114"/>
        <v>0</v>
      </c>
      <c r="AL805" s="576">
        <f t="shared" si="115"/>
        <v>0</v>
      </c>
      <c r="AM805" s="599"/>
      <c r="AN805" s="599"/>
      <c r="AO805" s="553"/>
      <c r="AP805" s="553"/>
      <c r="AQ805" s="553"/>
      <c r="AR805" s="553"/>
      <c r="AS805" s="397"/>
      <c r="AT805" s="397"/>
      <c r="AU805" s="397"/>
      <c r="AV805" s="397"/>
      <c r="AW805" s="397"/>
      <c r="AX805" s="397"/>
      <c r="AY805" s="397"/>
      <c r="AZ805" s="397"/>
      <c r="BA805" s="397"/>
      <c r="BB805" s="397"/>
      <c r="BC805" s="397"/>
      <c r="BD805" s="553"/>
      <c r="BE805" s="397"/>
      <c r="BF805" s="397"/>
      <c r="BG805" s="397"/>
      <c r="BH805" s="397"/>
    </row>
    <row r="806" spans="2:60" x14ac:dyDescent="0.35">
      <c r="B806" s="319"/>
      <c r="C806" s="147"/>
      <c r="D806" s="147"/>
      <c r="E806" s="320"/>
      <c r="F806" s="321"/>
      <c r="G806" s="149"/>
      <c r="H806" s="148"/>
      <c r="I806" s="148"/>
      <c r="J806" s="322"/>
      <c r="K806" s="324" t="str">
        <f>IFERROR(INDEX(Lookup!$G$3:$G$6,MATCH(J806,Lookup!$F$3:$F$6,0)),"")</f>
        <v/>
      </c>
      <c r="L806" s="323"/>
      <c r="M806" s="322"/>
      <c r="N806" s="846">
        <f t="shared" si="108"/>
        <v>0</v>
      </c>
      <c r="O806" s="325">
        <f t="shared" si="109"/>
        <v>0</v>
      </c>
      <c r="P806" s="847">
        <f>IF(I806&lt;INDEX(Lookup!$U$2:$U$10,MATCH($D$48,Lookup!$S$2:$S$10,0)),0,IF(U806="X",0,IFERROR(L806*50,0)))</f>
        <v>0</v>
      </c>
      <c r="Q806" s="326">
        <f>IF(I806&lt;INDEX(Lookup!$U$2:$U$10,MATCH($D$48,Lookup!$S$2:$S$10,0)),0,IF(U806="X",0,IFERROR(P806*K806,0)))</f>
        <v>0</v>
      </c>
      <c r="R806" s="326">
        <v>0</v>
      </c>
      <c r="S806" s="424">
        <v>0</v>
      </c>
      <c r="T806" s="322"/>
      <c r="U806" s="143"/>
      <c r="V806" s="397"/>
      <c r="W806" s="555"/>
      <c r="X806" s="576">
        <f t="shared" si="110"/>
        <v>0</v>
      </c>
      <c r="Y806" s="576">
        <f t="shared" si="111"/>
        <v>0</v>
      </c>
      <c r="Z806" s="576">
        <f t="shared" si="112"/>
        <v>0</v>
      </c>
      <c r="AA806" s="576">
        <f t="shared" si="113"/>
        <v>0</v>
      </c>
      <c r="AB806" s="553"/>
      <c r="AC806" s="553"/>
      <c r="AD806" s="553"/>
      <c r="AE806" s="553"/>
      <c r="AF806" s="553"/>
      <c r="AG806" s="553"/>
      <c r="AH806" s="553"/>
      <c r="AI806" s="397"/>
      <c r="AJ806" s="555"/>
      <c r="AK806" s="576">
        <f t="shared" si="114"/>
        <v>0</v>
      </c>
      <c r="AL806" s="576">
        <f t="shared" si="115"/>
        <v>0</v>
      </c>
      <c r="AM806" s="599"/>
      <c r="AN806" s="599"/>
      <c r="AO806" s="553"/>
      <c r="AP806" s="553"/>
      <c r="AQ806" s="553"/>
      <c r="AR806" s="553"/>
      <c r="AS806" s="397"/>
      <c r="AT806" s="397"/>
      <c r="AU806" s="397"/>
      <c r="AV806" s="397"/>
      <c r="AW806" s="397"/>
      <c r="AX806" s="397"/>
      <c r="AY806" s="397"/>
      <c r="AZ806" s="397"/>
      <c r="BA806" s="397"/>
      <c r="BB806" s="397"/>
      <c r="BC806" s="397"/>
      <c r="BD806" s="553"/>
      <c r="BE806" s="397"/>
      <c r="BF806" s="397"/>
      <c r="BG806" s="397"/>
      <c r="BH806" s="397"/>
    </row>
    <row r="807" spans="2:60" x14ac:dyDescent="0.35">
      <c r="B807" s="319"/>
      <c r="C807" s="147"/>
      <c r="D807" s="147"/>
      <c r="E807" s="320"/>
      <c r="F807" s="321"/>
      <c r="G807" s="149"/>
      <c r="H807" s="148"/>
      <c r="I807" s="148"/>
      <c r="J807" s="322"/>
      <c r="K807" s="324" t="str">
        <f>IFERROR(INDEX(Lookup!$G$3:$G$6,MATCH(J807,Lookup!$F$3:$F$6,0)),"")</f>
        <v/>
      </c>
      <c r="L807" s="323"/>
      <c r="M807" s="322"/>
      <c r="N807" s="846">
        <f t="shared" si="108"/>
        <v>0</v>
      </c>
      <c r="O807" s="325">
        <f t="shared" si="109"/>
        <v>0</v>
      </c>
      <c r="P807" s="847">
        <f>IF(I807&lt;INDEX(Lookup!$U$2:$U$10,MATCH($D$48,Lookup!$S$2:$S$10,0)),0,IF(U807="X",0,IFERROR(L807*50,0)))</f>
        <v>0</v>
      </c>
      <c r="Q807" s="326">
        <f>IF(I807&lt;INDEX(Lookup!$U$2:$U$10,MATCH($D$48,Lookup!$S$2:$S$10,0)),0,IF(U807="X",0,IFERROR(P807*K807,0)))</f>
        <v>0</v>
      </c>
      <c r="R807" s="326">
        <v>0</v>
      </c>
      <c r="S807" s="424">
        <v>0</v>
      </c>
      <c r="T807" s="322"/>
      <c r="U807" s="143"/>
      <c r="V807" s="397"/>
      <c r="W807" s="555"/>
      <c r="X807" s="576">
        <f t="shared" si="110"/>
        <v>0</v>
      </c>
      <c r="Y807" s="576">
        <f t="shared" si="111"/>
        <v>0</v>
      </c>
      <c r="Z807" s="576">
        <f t="shared" si="112"/>
        <v>0</v>
      </c>
      <c r="AA807" s="576">
        <f t="shared" si="113"/>
        <v>0</v>
      </c>
      <c r="AB807" s="553"/>
      <c r="AC807" s="553"/>
      <c r="AD807" s="553"/>
      <c r="AE807" s="553"/>
      <c r="AF807" s="553"/>
      <c r="AG807" s="553"/>
      <c r="AH807" s="553"/>
      <c r="AI807" s="397"/>
      <c r="AJ807" s="555"/>
      <c r="AK807" s="576">
        <f t="shared" si="114"/>
        <v>0</v>
      </c>
      <c r="AL807" s="576">
        <f t="shared" si="115"/>
        <v>0</v>
      </c>
      <c r="AM807" s="599"/>
      <c r="AN807" s="599"/>
      <c r="AO807" s="553"/>
      <c r="AP807" s="553"/>
      <c r="AQ807" s="553"/>
      <c r="AR807" s="553"/>
      <c r="AS807" s="397"/>
      <c r="AT807" s="397"/>
      <c r="AU807" s="397"/>
      <c r="AV807" s="397"/>
      <c r="AW807" s="397"/>
      <c r="AX807" s="397"/>
      <c r="AY807" s="397"/>
      <c r="AZ807" s="397"/>
      <c r="BA807" s="397"/>
      <c r="BB807" s="397"/>
      <c r="BC807" s="397"/>
      <c r="BD807" s="553"/>
      <c r="BE807" s="397"/>
      <c r="BF807" s="397"/>
      <c r="BG807" s="397"/>
      <c r="BH807" s="397"/>
    </row>
    <row r="808" spans="2:60" x14ac:dyDescent="0.35">
      <c r="B808" s="319"/>
      <c r="C808" s="147"/>
      <c r="D808" s="147"/>
      <c r="E808" s="320"/>
      <c r="F808" s="321"/>
      <c r="G808" s="149"/>
      <c r="H808" s="148"/>
      <c r="I808" s="148"/>
      <c r="J808" s="322"/>
      <c r="K808" s="324" t="str">
        <f>IFERROR(INDEX(Lookup!$G$3:$G$6,MATCH(J808,Lookup!$F$3:$F$6,0)),"")</f>
        <v/>
      </c>
      <c r="L808" s="323"/>
      <c r="M808" s="322"/>
      <c r="N808" s="846">
        <f t="shared" si="108"/>
        <v>0</v>
      </c>
      <c r="O808" s="325">
        <f t="shared" si="109"/>
        <v>0</v>
      </c>
      <c r="P808" s="847">
        <f>IF(I808&lt;INDEX(Lookup!$U$2:$U$10,MATCH($D$48,Lookup!$S$2:$S$10,0)),0,IF(U808="X",0,IFERROR(L808*50,0)))</f>
        <v>0</v>
      </c>
      <c r="Q808" s="326">
        <f>IF(I808&lt;INDEX(Lookup!$U$2:$U$10,MATCH($D$48,Lookup!$S$2:$S$10,0)),0,IF(U808="X",0,IFERROR(P808*K808,0)))</f>
        <v>0</v>
      </c>
      <c r="R808" s="326">
        <v>0</v>
      </c>
      <c r="S808" s="424">
        <v>0</v>
      </c>
      <c r="T808" s="322"/>
      <c r="U808" s="143"/>
      <c r="V808" s="397"/>
      <c r="W808" s="555"/>
      <c r="X808" s="576">
        <f t="shared" si="110"/>
        <v>0</v>
      </c>
      <c r="Y808" s="576">
        <f t="shared" si="111"/>
        <v>0</v>
      </c>
      <c r="Z808" s="576">
        <f t="shared" si="112"/>
        <v>0</v>
      </c>
      <c r="AA808" s="576">
        <f t="shared" si="113"/>
        <v>0</v>
      </c>
      <c r="AB808" s="553"/>
      <c r="AC808" s="553"/>
      <c r="AD808" s="553"/>
      <c r="AE808" s="553"/>
      <c r="AF808" s="553"/>
      <c r="AG808" s="553"/>
      <c r="AH808" s="553"/>
      <c r="AI808" s="397"/>
      <c r="AJ808" s="555"/>
      <c r="AK808" s="576">
        <f t="shared" si="114"/>
        <v>0</v>
      </c>
      <c r="AL808" s="576">
        <f t="shared" si="115"/>
        <v>0</v>
      </c>
      <c r="AM808" s="599"/>
      <c r="AN808" s="599"/>
      <c r="AO808" s="553"/>
      <c r="AP808" s="553"/>
      <c r="AQ808" s="553"/>
      <c r="AR808" s="553"/>
      <c r="AS808" s="397"/>
      <c r="AT808" s="397"/>
      <c r="AU808" s="397"/>
      <c r="AV808" s="397"/>
      <c r="AW808" s="397"/>
      <c r="AX808" s="397"/>
      <c r="AY808" s="397"/>
      <c r="AZ808" s="397"/>
      <c r="BA808" s="397"/>
      <c r="BB808" s="397"/>
      <c r="BC808" s="397"/>
      <c r="BD808" s="553"/>
      <c r="BE808" s="397"/>
      <c r="BF808" s="397"/>
      <c r="BG808" s="397"/>
      <c r="BH808" s="397"/>
    </row>
    <row r="809" spans="2:60" x14ac:dyDescent="0.35">
      <c r="B809" s="319"/>
      <c r="C809" s="147"/>
      <c r="D809" s="147"/>
      <c r="E809" s="320"/>
      <c r="F809" s="321"/>
      <c r="G809" s="149"/>
      <c r="H809" s="148"/>
      <c r="I809" s="148"/>
      <c r="J809" s="322"/>
      <c r="K809" s="324" t="str">
        <f>IFERROR(INDEX(Lookup!$G$3:$G$6,MATCH(J809,Lookup!$F$3:$F$6,0)),"")</f>
        <v/>
      </c>
      <c r="L809" s="323"/>
      <c r="M809" s="322"/>
      <c r="N809" s="846">
        <f t="shared" si="108"/>
        <v>0</v>
      </c>
      <c r="O809" s="325">
        <f t="shared" si="109"/>
        <v>0</v>
      </c>
      <c r="P809" s="847">
        <f>IF(I809&lt;INDEX(Lookup!$U$2:$U$10,MATCH($D$48,Lookup!$S$2:$S$10,0)),0,IF(U809="X",0,IFERROR(L809*50,0)))</f>
        <v>0</v>
      </c>
      <c r="Q809" s="326">
        <f>IF(I809&lt;INDEX(Lookup!$U$2:$U$10,MATCH($D$48,Lookup!$S$2:$S$10,0)),0,IF(U809="X",0,IFERROR(P809*K809,0)))</f>
        <v>0</v>
      </c>
      <c r="R809" s="326">
        <v>0</v>
      </c>
      <c r="S809" s="424">
        <v>0</v>
      </c>
      <c r="T809" s="322"/>
      <c r="U809" s="143"/>
      <c r="V809" s="397"/>
      <c r="W809" s="555"/>
      <c r="X809" s="576">
        <f t="shared" si="110"/>
        <v>0</v>
      </c>
      <c r="Y809" s="576">
        <f t="shared" si="111"/>
        <v>0</v>
      </c>
      <c r="Z809" s="576">
        <f t="shared" si="112"/>
        <v>0</v>
      </c>
      <c r="AA809" s="576">
        <f t="shared" si="113"/>
        <v>0</v>
      </c>
      <c r="AB809" s="553"/>
      <c r="AC809" s="553"/>
      <c r="AD809" s="553"/>
      <c r="AE809" s="553"/>
      <c r="AF809" s="553"/>
      <c r="AG809" s="553"/>
      <c r="AH809" s="553"/>
      <c r="AI809" s="397"/>
      <c r="AJ809" s="555"/>
      <c r="AK809" s="576">
        <f t="shared" si="114"/>
        <v>0</v>
      </c>
      <c r="AL809" s="576">
        <f t="shared" si="115"/>
        <v>0</v>
      </c>
      <c r="AM809" s="599"/>
      <c r="AN809" s="599"/>
      <c r="AO809" s="553"/>
      <c r="AP809" s="553"/>
      <c r="AQ809" s="553"/>
      <c r="AR809" s="553"/>
      <c r="AS809" s="397"/>
      <c r="AT809" s="397"/>
      <c r="AU809" s="397"/>
      <c r="AV809" s="397"/>
      <c r="AW809" s="397"/>
      <c r="AX809" s="397"/>
      <c r="AY809" s="397"/>
      <c r="AZ809" s="397"/>
      <c r="BA809" s="397"/>
      <c r="BB809" s="397"/>
      <c r="BC809" s="397"/>
      <c r="BD809" s="553"/>
      <c r="BE809" s="397"/>
      <c r="BF809" s="397"/>
      <c r="BG809" s="397"/>
      <c r="BH809" s="397"/>
    </row>
    <row r="810" spans="2:60" x14ac:dyDescent="0.35">
      <c r="B810" s="319"/>
      <c r="C810" s="147"/>
      <c r="D810" s="147"/>
      <c r="E810" s="320"/>
      <c r="F810" s="321"/>
      <c r="G810" s="149"/>
      <c r="H810" s="148"/>
      <c r="I810" s="148"/>
      <c r="J810" s="322"/>
      <c r="K810" s="324" t="str">
        <f>IFERROR(INDEX(Lookup!$G$3:$G$6,MATCH(J810,Lookup!$F$3:$F$6,0)),"")</f>
        <v/>
      </c>
      <c r="L810" s="323"/>
      <c r="M810" s="322"/>
      <c r="N810" s="846">
        <f t="shared" si="108"/>
        <v>0</v>
      </c>
      <c r="O810" s="325">
        <f t="shared" si="109"/>
        <v>0</v>
      </c>
      <c r="P810" s="847">
        <f>IF(I810&lt;INDEX(Lookup!$U$2:$U$10,MATCH($D$48,Lookup!$S$2:$S$10,0)),0,IF(U810="X",0,IFERROR(L810*50,0)))</f>
        <v>0</v>
      </c>
      <c r="Q810" s="326">
        <f>IF(I810&lt;INDEX(Lookup!$U$2:$U$10,MATCH($D$48,Lookup!$S$2:$S$10,0)),0,IF(U810="X",0,IFERROR(P810*K810,0)))</f>
        <v>0</v>
      </c>
      <c r="R810" s="326">
        <v>0</v>
      </c>
      <c r="S810" s="424">
        <v>0</v>
      </c>
      <c r="T810" s="322"/>
      <c r="U810" s="143"/>
      <c r="V810" s="397"/>
      <c r="W810" s="555"/>
      <c r="X810" s="576">
        <f t="shared" si="110"/>
        <v>0</v>
      </c>
      <c r="Y810" s="576">
        <f t="shared" si="111"/>
        <v>0</v>
      </c>
      <c r="Z810" s="576">
        <f t="shared" si="112"/>
        <v>0</v>
      </c>
      <c r="AA810" s="576">
        <f t="shared" si="113"/>
        <v>0</v>
      </c>
      <c r="AB810" s="553"/>
      <c r="AC810" s="553"/>
      <c r="AD810" s="553"/>
      <c r="AE810" s="553"/>
      <c r="AF810" s="553"/>
      <c r="AG810" s="553"/>
      <c r="AH810" s="553"/>
      <c r="AI810" s="397"/>
      <c r="AJ810" s="555"/>
      <c r="AK810" s="576">
        <f t="shared" si="114"/>
        <v>0</v>
      </c>
      <c r="AL810" s="576">
        <f t="shared" si="115"/>
        <v>0</v>
      </c>
      <c r="AM810" s="599"/>
      <c r="AN810" s="599"/>
      <c r="AO810" s="553"/>
      <c r="AP810" s="553"/>
      <c r="AQ810" s="553"/>
      <c r="AR810" s="553"/>
      <c r="AS810" s="397"/>
      <c r="AT810" s="397"/>
      <c r="AU810" s="397"/>
      <c r="AV810" s="397"/>
      <c r="AW810" s="397"/>
      <c r="AX810" s="397"/>
      <c r="AY810" s="397"/>
      <c r="AZ810" s="397"/>
      <c r="BA810" s="397"/>
      <c r="BB810" s="397"/>
      <c r="BC810" s="397"/>
      <c r="BD810" s="553"/>
      <c r="BE810" s="397"/>
      <c r="BF810" s="397"/>
      <c r="BG810" s="397"/>
      <c r="BH810" s="397"/>
    </row>
    <row r="811" spans="2:60" x14ac:dyDescent="0.35">
      <c r="B811" s="319"/>
      <c r="C811" s="147"/>
      <c r="D811" s="147"/>
      <c r="E811" s="320"/>
      <c r="F811" s="321"/>
      <c r="G811" s="149"/>
      <c r="H811" s="148"/>
      <c r="I811" s="148"/>
      <c r="J811" s="322"/>
      <c r="K811" s="324" t="str">
        <f>IFERROR(INDEX(Lookup!$G$3:$G$6,MATCH(J811,Lookup!$F$3:$F$6,0)),"")</f>
        <v/>
      </c>
      <c r="L811" s="323"/>
      <c r="M811" s="322"/>
      <c r="N811" s="846">
        <f t="shared" si="108"/>
        <v>0</v>
      </c>
      <c r="O811" s="325">
        <f t="shared" si="109"/>
        <v>0</v>
      </c>
      <c r="P811" s="847">
        <f>IF(I811&lt;INDEX(Lookup!$U$2:$U$10,MATCH($D$48,Lookup!$S$2:$S$10,0)),0,IF(U811="X",0,IFERROR(L811*50,0)))</f>
        <v>0</v>
      </c>
      <c r="Q811" s="326">
        <f>IF(I811&lt;INDEX(Lookup!$U$2:$U$10,MATCH($D$48,Lookup!$S$2:$S$10,0)),0,IF(U811="X",0,IFERROR(P811*K811,0)))</f>
        <v>0</v>
      </c>
      <c r="R811" s="326">
        <v>0</v>
      </c>
      <c r="S811" s="424">
        <v>0</v>
      </c>
      <c r="T811" s="322"/>
      <c r="U811" s="143"/>
      <c r="V811" s="397"/>
      <c r="W811" s="555"/>
      <c r="X811" s="576">
        <f t="shared" si="110"/>
        <v>0</v>
      </c>
      <c r="Y811" s="576">
        <f t="shared" si="111"/>
        <v>0</v>
      </c>
      <c r="Z811" s="576">
        <f t="shared" si="112"/>
        <v>0</v>
      </c>
      <c r="AA811" s="576">
        <f t="shared" si="113"/>
        <v>0</v>
      </c>
      <c r="AB811" s="553"/>
      <c r="AC811" s="553"/>
      <c r="AD811" s="553"/>
      <c r="AE811" s="553"/>
      <c r="AF811" s="553"/>
      <c r="AG811" s="553"/>
      <c r="AH811" s="553"/>
      <c r="AI811" s="397"/>
      <c r="AJ811" s="555"/>
      <c r="AK811" s="576">
        <f t="shared" si="114"/>
        <v>0</v>
      </c>
      <c r="AL811" s="576">
        <f t="shared" si="115"/>
        <v>0</v>
      </c>
      <c r="AM811" s="599"/>
      <c r="AN811" s="599"/>
      <c r="AO811" s="553"/>
      <c r="AP811" s="553"/>
      <c r="AQ811" s="553"/>
      <c r="AR811" s="553"/>
      <c r="AS811" s="397"/>
      <c r="AT811" s="397"/>
      <c r="AU811" s="397"/>
      <c r="AV811" s="397"/>
      <c r="AW811" s="397"/>
      <c r="AX811" s="397"/>
      <c r="AY811" s="397"/>
      <c r="AZ811" s="397"/>
      <c r="BA811" s="397"/>
      <c r="BB811" s="397"/>
      <c r="BC811" s="397"/>
      <c r="BD811" s="553"/>
      <c r="BE811" s="397"/>
      <c r="BF811" s="397"/>
      <c r="BG811" s="397"/>
      <c r="BH811" s="397"/>
    </row>
    <row r="812" spans="2:60" x14ac:dyDescent="0.35">
      <c r="B812" s="319"/>
      <c r="C812" s="147"/>
      <c r="D812" s="147"/>
      <c r="E812" s="320"/>
      <c r="F812" s="321"/>
      <c r="G812" s="149"/>
      <c r="H812" s="148"/>
      <c r="I812" s="148"/>
      <c r="J812" s="322"/>
      <c r="K812" s="324" t="str">
        <f>IFERROR(INDEX(Lookup!$G$3:$G$6,MATCH(J812,Lookup!$F$3:$F$6,0)),"")</f>
        <v/>
      </c>
      <c r="L812" s="323"/>
      <c r="M812" s="322"/>
      <c r="N812" s="846">
        <f t="shared" si="108"/>
        <v>0</v>
      </c>
      <c r="O812" s="325">
        <f t="shared" si="109"/>
        <v>0</v>
      </c>
      <c r="P812" s="847">
        <f>IF(I812&lt;INDEX(Lookup!$U$2:$U$10,MATCH($D$48,Lookup!$S$2:$S$10,0)),0,IF(U812="X",0,IFERROR(L812*50,0)))</f>
        <v>0</v>
      </c>
      <c r="Q812" s="326">
        <f>IF(I812&lt;INDEX(Lookup!$U$2:$U$10,MATCH($D$48,Lookup!$S$2:$S$10,0)),0,IF(U812="X",0,IFERROR(P812*K812,0)))</f>
        <v>0</v>
      </c>
      <c r="R812" s="326">
        <v>0</v>
      </c>
      <c r="S812" s="424">
        <v>0</v>
      </c>
      <c r="T812" s="322"/>
      <c r="U812" s="143"/>
      <c r="V812" s="397"/>
      <c r="W812" s="555"/>
      <c r="X812" s="576">
        <f t="shared" si="110"/>
        <v>0</v>
      </c>
      <c r="Y812" s="576">
        <f t="shared" si="111"/>
        <v>0</v>
      </c>
      <c r="Z812" s="576">
        <f t="shared" si="112"/>
        <v>0</v>
      </c>
      <c r="AA812" s="576">
        <f t="shared" si="113"/>
        <v>0</v>
      </c>
      <c r="AB812" s="553"/>
      <c r="AC812" s="553"/>
      <c r="AD812" s="553"/>
      <c r="AE812" s="553"/>
      <c r="AF812" s="553"/>
      <c r="AG812" s="553"/>
      <c r="AH812" s="553"/>
      <c r="AI812" s="397"/>
      <c r="AJ812" s="555"/>
      <c r="AK812" s="576">
        <f t="shared" si="114"/>
        <v>0</v>
      </c>
      <c r="AL812" s="576">
        <f t="shared" si="115"/>
        <v>0</v>
      </c>
      <c r="AM812" s="599"/>
      <c r="AN812" s="599"/>
      <c r="AO812" s="553"/>
      <c r="AP812" s="553"/>
      <c r="AQ812" s="553"/>
      <c r="AR812" s="553"/>
      <c r="AS812" s="397"/>
      <c r="AT812" s="397"/>
      <c r="AU812" s="397"/>
      <c r="AV812" s="397"/>
      <c r="AW812" s="397"/>
      <c r="AX812" s="397"/>
      <c r="AY812" s="397"/>
      <c r="AZ812" s="397"/>
      <c r="BA812" s="397"/>
      <c r="BB812" s="397"/>
      <c r="BC812" s="397"/>
      <c r="BD812" s="553"/>
      <c r="BE812" s="397"/>
      <c r="BF812" s="397"/>
      <c r="BG812" s="397"/>
      <c r="BH812" s="397"/>
    </row>
    <row r="813" spans="2:60" x14ac:dyDescent="0.35">
      <c r="B813" s="319"/>
      <c r="C813" s="147"/>
      <c r="D813" s="147"/>
      <c r="E813" s="320"/>
      <c r="F813" s="321"/>
      <c r="G813" s="149"/>
      <c r="H813" s="148"/>
      <c r="I813" s="148"/>
      <c r="J813" s="322"/>
      <c r="K813" s="324" t="str">
        <f>IFERROR(INDEX(Lookup!$G$3:$G$6,MATCH(J813,Lookup!$F$3:$F$6,0)),"")</f>
        <v/>
      </c>
      <c r="L813" s="323"/>
      <c r="M813" s="322"/>
      <c r="N813" s="846">
        <f t="shared" si="108"/>
        <v>0</v>
      </c>
      <c r="O813" s="325">
        <f t="shared" si="109"/>
        <v>0</v>
      </c>
      <c r="P813" s="847">
        <f>IF(I813&lt;INDEX(Lookup!$U$2:$U$10,MATCH($D$48,Lookup!$S$2:$S$10,0)),0,IF(U813="X",0,IFERROR(L813*50,0)))</f>
        <v>0</v>
      </c>
      <c r="Q813" s="326">
        <f>IF(I813&lt;INDEX(Lookup!$U$2:$U$10,MATCH($D$48,Lookup!$S$2:$S$10,0)),0,IF(U813="X",0,IFERROR(P813*K813,0)))</f>
        <v>0</v>
      </c>
      <c r="R813" s="326">
        <v>0</v>
      </c>
      <c r="S813" s="424">
        <v>0</v>
      </c>
      <c r="T813" s="322"/>
      <c r="U813" s="143"/>
      <c r="V813" s="397"/>
      <c r="W813" s="555"/>
      <c r="X813" s="576">
        <f t="shared" si="110"/>
        <v>0</v>
      </c>
      <c r="Y813" s="576">
        <f t="shared" si="111"/>
        <v>0</v>
      </c>
      <c r="Z813" s="576">
        <f t="shared" si="112"/>
        <v>0</v>
      </c>
      <c r="AA813" s="576">
        <f t="shared" si="113"/>
        <v>0</v>
      </c>
      <c r="AB813" s="553"/>
      <c r="AC813" s="553"/>
      <c r="AD813" s="553"/>
      <c r="AE813" s="553"/>
      <c r="AF813" s="553"/>
      <c r="AG813" s="553"/>
      <c r="AH813" s="553"/>
      <c r="AI813" s="397"/>
      <c r="AJ813" s="555"/>
      <c r="AK813" s="576">
        <f t="shared" si="114"/>
        <v>0</v>
      </c>
      <c r="AL813" s="576">
        <f t="shared" si="115"/>
        <v>0</v>
      </c>
      <c r="AM813" s="599"/>
      <c r="AN813" s="599"/>
      <c r="AO813" s="553"/>
      <c r="AP813" s="553"/>
      <c r="AQ813" s="553"/>
      <c r="AR813" s="553"/>
      <c r="AS813" s="397"/>
      <c r="AT813" s="397"/>
      <c r="AU813" s="397"/>
      <c r="AV813" s="397"/>
      <c r="AW813" s="397"/>
      <c r="AX813" s="397"/>
      <c r="AY813" s="397"/>
      <c r="AZ813" s="397"/>
      <c r="BA813" s="397"/>
      <c r="BB813" s="397"/>
      <c r="BC813" s="397"/>
      <c r="BD813" s="553"/>
      <c r="BE813" s="397"/>
      <c r="BF813" s="397"/>
      <c r="BG813" s="397"/>
      <c r="BH813" s="397"/>
    </row>
    <row r="814" spans="2:60" x14ac:dyDescent="0.35">
      <c r="B814" s="319"/>
      <c r="C814" s="147"/>
      <c r="D814" s="147"/>
      <c r="E814" s="320"/>
      <c r="F814" s="321"/>
      <c r="G814" s="149"/>
      <c r="H814" s="148"/>
      <c r="I814" s="148"/>
      <c r="J814" s="322"/>
      <c r="K814" s="324" t="str">
        <f>IFERROR(INDEX(Lookup!$G$3:$G$6,MATCH(J814,Lookup!$F$3:$F$6,0)),"")</f>
        <v/>
      </c>
      <c r="L814" s="323"/>
      <c r="M814" s="322"/>
      <c r="N814" s="846">
        <f t="shared" si="108"/>
        <v>0</v>
      </c>
      <c r="O814" s="325">
        <f t="shared" si="109"/>
        <v>0</v>
      </c>
      <c r="P814" s="847">
        <f>IF(I814&lt;INDEX(Lookup!$U$2:$U$10,MATCH($D$48,Lookup!$S$2:$S$10,0)),0,IF(U814="X",0,IFERROR(L814*50,0)))</f>
        <v>0</v>
      </c>
      <c r="Q814" s="326">
        <f>IF(I814&lt;INDEX(Lookup!$U$2:$U$10,MATCH($D$48,Lookup!$S$2:$S$10,0)),0,IF(U814="X",0,IFERROR(P814*K814,0)))</f>
        <v>0</v>
      </c>
      <c r="R814" s="326">
        <v>0</v>
      </c>
      <c r="S814" s="424">
        <v>0</v>
      </c>
      <c r="T814" s="322"/>
      <c r="U814" s="143"/>
      <c r="V814" s="397"/>
      <c r="W814" s="555"/>
      <c r="X814" s="576">
        <f t="shared" si="110"/>
        <v>0</v>
      </c>
      <c r="Y814" s="576">
        <f t="shared" si="111"/>
        <v>0</v>
      </c>
      <c r="Z814" s="576">
        <f t="shared" si="112"/>
        <v>0</v>
      </c>
      <c r="AA814" s="576">
        <f t="shared" si="113"/>
        <v>0</v>
      </c>
      <c r="AB814" s="553"/>
      <c r="AC814" s="553"/>
      <c r="AD814" s="553"/>
      <c r="AE814" s="553"/>
      <c r="AF814" s="553"/>
      <c r="AG814" s="553"/>
      <c r="AH814" s="553"/>
      <c r="AI814" s="397"/>
      <c r="AJ814" s="555"/>
      <c r="AK814" s="576">
        <f t="shared" si="114"/>
        <v>0</v>
      </c>
      <c r="AL814" s="576">
        <f t="shared" si="115"/>
        <v>0</v>
      </c>
      <c r="AM814" s="599"/>
      <c r="AN814" s="599"/>
      <c r="AO814" s="553"/>
      <c r="AP814" s="553"/>
      <c r="AQ814" s="553"/>
      <c r="AR814" s="553"/>
      <c r="AS814" s="397"/>
      <c r="AT814" s="397"/>
      <c r="AU814" s="397"/>
      <c r="AV814" s="397"/>
      <c r="AW814" s="397"/>
      <c r="AX814" s="397"/>
      <c r="AY814" s="397"/>
      <c r="AZ814" s="397"/>
      <c r="BA814" s="397"/>
      <c r="BB814" s="397"/>
      <c r="BC814" s="397"/>
      <c r="BD814" s="553"/>
      <c r="BE814" s="397"/>
      <c r="BF814" s="397"/>
      <c r="BG814" s="397"/>
      <c r="BH814" s="397"/>
    </row>
    <row r="815" spans="2:60" x14ac:dyDescent="0.35">
      <c r="B815" s="319"/>
      <c r="C815" s="147"/>
      <c r="D815" s="147"/>
      <c r="E815" s="320"/>
      <c r="F815" s="321"/>
      <c r="G815" s="149"/>
      <c r="H815" s="148"/>
      <c r="I815" s="148"/>
      <c r="J815" s="322"/>
      <c r="K815" s="324" t="str">
        <f>IFERROR(INDEX(Lookup!$G$3:$G$6,MATCH(J815,Lookup!$F$3:$F$6,0)),"")</f>
        <v/>
      </c>
      <c r="L815" s="323"/>
      <c r="M815" s="322"/>
      <c r="N815" s="846">
        <f t="shared" si="108"/>
        <v>0</v>
      </c>
      <c r="O815" s="325">
        <f t="shared" si="109"/>
        <v>0</v>
      </c>
      <c r="P815" s="847">
        <f>IF(I815&lt;INDEX(Lookup!$U$2:$U$10,MATCH($D$48,Lookup!$S$2:$S$10,0)),0,IF(U815="X",0,IFERROR(L815*50,0)))</f>
        <v>0</v>
      </c>
      <c r="Q815" s="326">
        <f>IF(I815&lt;INDEX(Lookup!$U$2:$U$10,MATCH($D$48,Lookup!$S$2:$S$10,0)),0,IF(U815="X",0,IFERROR(P815*K815,0)))</f>
        <v>0</v>
      </c>
      <c r="R815" s="326">
        <v>0</v>
      </c>
      <c r="S815" s="424">
        <v>0</v>
      </c>
      <c r="T815" s="322"/>
      <c r="U815" s="143"/>
      <c r="V815" s="397"/>
      <c r="W815" s="555"/>
      <c r="X815" s="576">
        <f t="shared" si="110"/>
        <v>0</v>
      </c>
      <c r="Y815" s="576">
        <f t="shared" si="111"/>
        <v>0</v>
      </c>
      <c r="Z815" s="576">
        <f t="shared" si="112"/>
        <v>0</v>
      </c>
      <c r="AA815" s="576">
        <f t="shared" si="113"/>
        <v>0</v>
      </c>
      <c r="AB815" s="553"/>
      <c r="AC815" s="553"/>
      <c r="AD815" s="553"/>
      <c r="AE815" s="553"/>
      <c r="AF815" s="553"/>
      <c r="AG815" s="553"/>
      <c r="AH815" s="553"/>
      <c r="AI815" s="397"/>
      <c r="AJ815" s="555"/>
      <c r="AK815" s="576">
        <f t="shared" si="114"/>
        <v>0</v>
      </c>
      <c r="AL815" s="576">
        <f t="shared" si="115"/>
        <v>0</v>
      </c>
      <c r="AM815" s="599"/>
      <c r="AN815" s="599"/>
      <c r="AO815" s="553"/>
      <c r="AP815" s="553"/>
      <c r="AQ815" s="553"/>
      <c r="AR815" s="553"/>
      <c r="AS815" s="397"/>
      <c r="AT815" s="397"/>
      <c r="AU815" s="397"/>
      <c r="AV815" s="397"/>
      <c r="AW815" s="397"/>
      <c r="AX815" s="397"/>
      <c r="AY815" s="397"/>
      <c r="AZ815" s="397"/>
      <c r="BA815" s="397"/>
      <c r="BB815" s="397"/>
      <c r="BC815" s="397"/>
      <c r="BD815" s="553"/>
      <c r="BE815" s="397"/>
      <c r="BF815" s="397"/>
      <c r="BG815" s="397"/>
      <c r="BH815" s="397"/>
    </row>
    <row r="816" spans="2:60" x14ac:dyDescent="0.35">
      <c r="B816" s="319"/>
      <c r="C816" s="147"/>
      <c r="D816" s="147"/>
      <c r="E816" s="320"/>
      <c r="F816" s="321"/>
      <c r="G816" s="149"/>
      <c r="H816" s="148"/>
      <c r="I816" s="148"/>
      <c r="J816" s="322"/>
      <c r="K816" s="324" t="str">
        <f>IFERROR(INDEX(Lookup!$G$3:$G$6,MATCH(J816,Lookup!$F$3:$F$6,0)),"")</f>
        <v/>
      </c>
      <c r="L816" s="323"/>
      <c r="M816" s="322"/>
      <c r="N816" s="846">
        <f t="shared" si="108"/>
        <v>0</v>
      </c>
      <c r="O816" s="325">
        <f t="shared" si="109"/>
        <v>0</v>
      </c>
      <c r="P816" s="847">
        <f>IF(I816&lt;INDEX(Lookup!$U$2:$U$10,MATCH($D$48,Lookup!$S$2:$S$10,0)),0,IF(U816="X",0,IFERROR(L816*50,0)))</f>
        <v>0</v>
      </c>
      <c r="Q816" s="326">
        <f>IF(I816&lt;INDEX(Lookup!$U$2:$U$10,MATCH($D$48,Lookup!$S$2:$S$10,0)),0,IF(U816="X",0,IFERROR(P816*K816,0)))</f>
        <v>0</v>
      </c>
      <c r="R816" s="326">
        <v>0</v>
      </c>
      <c r="S816" s="424">
        <v>0</v>
      </c>
      <c r="T816" s="322"/>
      <c r="U816" s="143"/>
      <c r="V816" s="397"/>
      <c r="W816" s="555"/>
      <c r="X816" s="576">
        <f t="shared" si="110"/>
        <v>0</v>
      </c>
      <c r="Y816" s="576">
        <f t="shared" si="111"/>
        <v>0</v>
      </c>
      <c r="Z816" s="576">
        <f t="shared" si="112"/>
        <v>0</v>
      </c>
      <c r="AA816" s="576">
        <f t="shared" si="113"/>
        <v>0</v>
      </c>
      <c r="AB816" s="553"/>
      <c r="AC816" s="553"/>
      <c r="AD816" s="553"/>
      <c r="AE816" s="553"/>
      <c r="AF816" s="553"/>
      <c r="AG816" s="553"/>
      <c r="AH816" s="553"/>
      <c r="AI816" s="397"/>
      <c r="AJ816" s="555"/>
      <c r="AK816" s="576">
        <f t="shared" si="114"/>
        <v>0</v>
      </c>
      <c r="AL816" s="576">
        <f t="shared" si="115"/>
        <v>0</v>
      </c>
      <c r="AM816" s="599"/>
      <c r="AN816" s="599"/>
      <c r="AO816" s="553"/>
      <c r="AP816" s="553"/>
      <c r="AQ816" s="553"/>
      <c r="AR816" s="553"/>
      <c r="AS816" s="397"/>
      <c r="AT816" s="397"/>
      <c r="AU816" s="397"/>
      <c r="AV816" s="397"/>
      <c r="AW816" s="397"/>
      <c r="AX816" s="397"/>
      <c r="AY816" s="397"/>
      <c r="AZ816" s="397"/>
      <c r="BA816" s="397"/>
      <c r="BB816" s="397"/>
      <c r="BC816" s="397"/>
      <c r="BD816" s="553"/>
      <c r="BE816" s="397"/>
      <c r="BF816" s="397"/>
      <c r="BG816" s="397"/>
      <c r="BH816" s="397"/>
    </row>
    <row r="817" spans="2:60" x14ac:dyDescent="0.35">
      <c r="B817" s="319"/>
      <c r="C817" s="147"/>
      <c r="D817" s="147"/>
      <c r="E817" s="320"/>
      <c r="F817" s="321"/>
      <c r="G817" s="149"/>
      <c r="H817" s="148"/>
      <c r="I817" s="148"/>
      <c r="J817" s="322"/>
      <c r="K817" s="324" t="str">
        <f>IFERROR(INDEX(Lookup!$G$3:$G$6,MATCH(J817,Lookup!$F$3:$F$6,0)),"")</f>
        <v/>
      </c>
      <c r="L817" s="323"/>
      <c r="M817" s="322"/>
      <c r="N817" s="846">
        <f t="shared" si="108"/>
        <v>0</v>
      </c>
      <c r="O817" s="325">
        <f t="shared" si="109"/>
        <v>0</v>
      </c>
      <c r="P817" s="847">
        <f>IF(I817&lt;INDEX(Lookup!$U$2:$U$10,MATCH($D$48,Lookup!$S$2:$S$10,0)),0,IF(U817="X",0,IFERROR(L817*50,0)))</f>
        <v>0</v>
      </c>
      <c r="Q817" s="326">
        <f>IF(I817&lt;INDEX(Lookup!$U$2:$U$10,MATCH($D$48,Lookup!$S$2:$S$10,0)),0,IF(U817="X",0,IFERROR(P817*K817,0)))</f>
        <v>0</v>
      </c>
      <c r="R817" s="326">
        <v>0</v>
      </c>
      <c r="S817" s="424">
        <v>0</v>
      </c>
      <c r="T817" s="322"/>
      <c r="U817" s="143"/>
      <c r="V817" s="397"/>
      <c r="W817" s="555"/>
      <c r="X817" s="576">
        <f t="shared" si="110"/>
        <v>0</v>
      </c>
      <c r="Y817" s="576">
        <f t="shared" si="111"/>
        <v>0</v>
      </c>
      <c r="Z817" s="576">
        <f t="shared" si="112"/>
        <v>0</v>
      </c>
      <c r="AA817" s="576">
        <f t="shared" si="113"/>
        <v>0</v>
      </c>
      <c r="AB817" s="553"/>
      <c r="AC817" s="553"/>
      <c r="AD817" s="553"/>
      <c r="AE817" s="553"/>
      <c r="AF817" s="553"/>
      <c r="AG817" s="553"/>
      <c r="AH817" s="553"/>
      <c r="AI817" s="397"/>
      <c r="AJ817" s="555"/>
      <c r="AK817" s="576">
        <f t="shared" si="114"/>
        <v>0</v>
      </c>
      <c r="AL817" s="576">
        <f t="shared" si="115"/>
        <v>0</v>
      </c>
      <c r="AM817" s="599"/>
      <c r="AN817" s="599"/>
      <c r="AO817" s="553"/>
      <c r="AP817" s="553"/>
      <c r="AQ817" s="553"/>
      <c r="AR817" s="553"/>
      <c r="AS817" s="397"/>
      <c r="AT817" s="397"/>
      <c r="AU817" s="397"/>
      <c r="AV817" s="397"/>
      <c r="AW817" s="397"/>
      <c r="AX817" s="397"/>
      <c r="AY817" s="397"/>
      <c r="AZ817" s="397"/>
      <c r="BA817" s="397"/>
      <c r="BB817" s="397"/>
      <c r="BC817" s="397"/>
      <c r="BD817" s="553"/>
      <c r="BE817" s="397"/>
      <c r="BF817" s="397"/>
      <c r="BG817" s="397"/>
      <c r="BH817" s="397"/>
    </row>
    <row r="818" spans="2:60" x14ac:dyDescent="0.35">
      <c r="B818" s="319"/>
      <c r="C818" s="147"/>
      <c r="D818" s="147"/>
      <c r="E818" s="320"/>
      <c r="F818" s="321"/>
      <c r="G818" s="149"/>
      <c r="H818" s="148"/>
      <c r="I818" s="148"/>
      <c r="J818" s="322"/>
      <c r="K818" s="324" t="str">
        <f>IFERROR(INDEX(Lookup!$G$3:$G$6,MATCH(J818,Lookup!$F$3:$F$6,0)),"")</f>
        <v/>
      </c>
      <c r="L818" s="323"/>
      <c r="M818" s="322"/>
      <c r="N818" s="846">
        <f t="shared" si="108"/>
        <v>0</v>
      </c>
      <c r="O818" s="325">
        <f t="shared" si="109"/>
        <v>0</v>
      </c>
      <c r="P818" s="847">
        <f>IF(I818&lt;INDEX(Lookup!$U$2:$U$10,MATCH($D$48,Lookup!$S$2:$S$10,0)),0,IF(U818="X",0,IFERROR(L818*50,0)))</f>
        <v>0</v>
      </c>
      <c r="Q818" s="326">
        <f>IF(I818&lt;INDEX(Lookup!$U$2:$U$10,MATCH($D$48,Lookup!$S$2:$S$10,0)),0,IF(U818="X",0,IFERROR(P818*K818,0)))</f>
        <v>0</v>
      </c>
      <c r="R818" s="326">
        <v>0</v>
      </c>
      <c r="S818" s="424">
        <v>0</v>
      </c>
      <c r="T818" s="322"/>
      <c r="U818" s="143"/>
      <c r="V818" s="397"/>
      <c r="W818" s="555"/>
      <c r="X818" s="576">
        <f t="shared" si="110"/>
        <v>0</v>
      </c>
      <c r="Y818" s="576">
        <f t="shared" si="111"/>
        <v>0</v>
      </c>
      <c r="Z818" s="576">
        <f t="shared" si="112"/>
        <v>0</v>
      </c>
      <c r="AA818" s="576">
        <f t="shared" si="113"/>
        <v>0</v>
      </c>
      <c r="AB818" s="553"/>
      <c r="AC818" s="553"/>
      <c r="AD818" s="553"/>
      <c r="AE818" s="553"/>
      <c r="AF818" s="553"/>
      <c r="AG818" s="553"/>
      <c r="AH818" s="553"/>
      <c r="AI818" s="397"/>
      <c r="AJ818" s="555"/>
      <c r="AK818" s="576">
        <f t="shared" si="114"/>
        <v>0</v>
      </c>
      <c r="AL818" s="576">
        <f t="shared" si="115"/>
        <v>0</v>
      </c>
      <c r="AM818" s="599"/>
      <c r="AN818" s="599"/>
      <c r="AO818" s="553"/>
      <c r="AP818" s="553"/>
      <c r="AQ818" s="553"/>
      <c r="AR818" s="553"/>
      <c r="AS818" s="397"/>
      <c r="AT818" s="397"/>
      <c r="AU818" s="397"/>
      <c r="AV818" s="397"/>
      <c r="AW818" s="397"/>
      <c r="AX818" s="397"/>
      <c r="AY818" s="397"/>
      <c r="AZ818" s="397"/>
      <c r="BA818" s="397"/>
      <c r="BB818" s="397"/>
      <c r="BC818" s="397"/>
      <c r="BD818" s="553"/>
      <c r="BE818" s="397"/>
      <c r="BF818" s="397"/>
      <c r="BG818" s="397"/>
      <c r="BH818" s="397"/>
    </row>
    <row r="819" spans="2:60" x14ac:dyDescent="0.35">
      <c r="B819" s="319"/>
      <c r="C819" s="147"/>
      <c r="D819" s="147"/>
      <c r="E819" s="320"/>
      <c r="F819" s="321"/>
      <c r="G819" s="149"/>
      <c r="H819" s="148"/>
      <c r="I819" s="148"/>
      <c r="J819" s="322"/>
      <c r="K819" s="324" t="str">
        <f>IFERROR(INDEX(Lookup!$G$3:$G$6,MATCH(J819,Lookup!$F$3:$F$6,0)),"")</f>
        <v/>
      </c>
      <c r="L819" s="323"/>
      <c r="M819" s="322"/>
      <c r="N819" s="846">
        <f t="shared" ref="N819:N882" si="116">L819*M819</f>
        <v>0</v>
      </c>
      <c r="O819" s="325">
        <f t="shared" si="109"/>
        <v>0</v>
      </c>
      <c r="P819" s="847">
        <f>IF(I819&lt;INDEX(Lookup!$U$2:$U$10,MATCH($D$48,Lookup!$S$2:$S$10,0)),0,IF(U819="X",0,IFERROR(L819*50,0)))</f>
        <v>0</v>
      </c>
      <c r="Q819" s="326">
        <f>IF(I819&lt;INDEX(Lookup!$U$2:$U$10,MATCH($D$48,Lookup!$S$2:$S$10,0)),0,IF(U819="X",0,IFERROR(P819*K819,0)))</f>
        <v>0</v>
      </c>
      <c r="R819" s="326">
        <v>0</v>
      </c>
      <c r="S819" s="424">
        <v>0</v>
      </c>
      <c r="T819" s="322"/>
      <c r="U819" s="143"/>
      <c r="V819" s="397"/>
      <c r="W819" s="555"/>
      <c r="X819" s="576">
        <f t="shared" si="110"/>
        <v>0</v>
      </c>
      <c r="Y819" s="576">
        <f t="shared" si="111"/>
        <v>0</v>
      </c>
      <c r="Z819" s="576">
        <f t="shared" si="112"/>
        <v>0</v>
      </c>
      <c r="AA819" s="576">
        <f t="shared" si="113"/>
        <v>0</v>
      </c>
      <c r="AB819" s="553"/>
      <c r="AC819" s="553"/>
      <c r="AD819" s="553"/>
      <c r="AE819" s="553"/>
      <c r="AF819" s="553"/>
      <c r="AG819" s="553"/>
      <c r="AH819" s="553"/>
      <c r="AI819" s="397"/>
      <c r="AJ819" s="555"/>
      <c r="AK819" s="576">
        <f t="shared" si="114"/>
        <v>0</v>
      </c>
      <c r="AL819" s="576">
        <f t="shared" si="115"/>
        <v>0</v>
      </c>
      <c r="AM819" s="599"/>
      <c r="AN819" s="599"/>
      <c r="AO819" s="553"/>
      <c r="AP819" s="553"/>
      <c r="AQ819" s="553"/>
      <c r="AR819" s="553"/>
      <c r="AS819" s="397"/>
      <c r="AT819" s="397"/>
      <c r="AU819" s="397"/>
      <c r="AV819" s="397"/>
      <c r="AW819" s="397"/>
      <c r="AX819" s="397"/>
      <c r="AY819" s="397"/>
      <c r="AZ819" s="397"/>
      <c r="BA819" s="397"/>
      <c r="BB819" s="397"/>
      <c r="BC819" s="397"/>
      <c r="BD819" s="553"/>
      <c r="BE819" s="397"/>
      <c r="BF819" s="397"/>
      <c r="BG819" s="397"/>
      <c r="BH819" s="397"/>
    </row>
    <row r="820" spans="2:60" x14ac:dyDescent="0.35">
      <c r="B820" s="319"/>
      <c r="C820" s="147"/>
      <c r="D820" s="147"/>
      <c r="E820" s="320"/>
      <c r="F820" s="321"/>
      <c r="G820" s="149"/>
      <c r="H820" s="148"/>
      <c r="I820" s="148"/>
      <c r="J820" s="322"/>
      <c r="K820" s="324" t="str">
        <f>IFERROR(INDEX(Lookup!$G$3:$G$6,MATCH(J820,Lookup!$F$3:$F$6,0)),"")</f>
        <v/>
      </c>
      <c r="L820" s="323"/>
      <c r="M820" s="322"/>
      <c r="N820" s="846">
        <f t="shared" si="116"/>
        <v>0</v>
      </c>
      <c r="O820" s="325">
        <f t="shared" ref="O820:O883" si="117">IFERROR(ROUND((N820*K820),2),0)</f>
        <v>0</v>
      </c>
      <c r="P820" s="847">
        <f>IF(I820&lt;INDEX(Lookup!$U$2:$U$10,MATCH($D$48,Lookup!$S$2:$S$10,0)),0,IF(U820="X",0,IFERROR(L820*50,0)))</f>
        <v>0</v>
      </c>
      <c r="Q820" s="326">
        <f>IF(I820&lt;INDEX(Lookup!$U$2:$U$10,MATCH($D$48,Lookup!$S$2:$S$10,0)),0,IF(U820="X",0,IFERROR(P820*K820,0)))</f>
        <v>0</v>
      </c>
      <c r="R820" s="326">
        <v>0</v>
      </c>
      <c r="S820" s="424">
        <v>0</v>
      </c>
      <c r="T820" s="322"/>
      <c r="U820" s="143"/>
      <c r="V820" s="397"/>
      <c r="W820" s="555"/>
      <c r="X820" s="576">
        <f t="shared" ref="X820:X883" si="118">Q820*$I$30</f>
        <v>0</v>
      </c>
      <c r="Y820" s="576">
        <f t="shared" ref="Y820:Y883" si="119">S820*$I$40</f>
        <v>0</v>
      </c>
      <c r="Z820" s="576">
        <f t="shared" ref="Z820:Z883" si="120">X820-Q820</f>
        <v>0</v>
      </c>
      <c r="AA820" s="576">
        <f t="shared" ref="AA820:AA883" si="121">Y820-S820</f>
        <v>0</v>
      </c>
      <c r="AB820" s="553"/>
      <c r="AC820" s="553"/>
      <c r="AD820" s="553"/>
      <c r="AE820" s="553"/>
      <c r="AF820" s="553"/>
      <c r="AG820" s="553"/>
      <c r="AH820" s="553"/>
      <c r="AI820" s="397"/>
      <c r="AJ820" s="555"/>
      <c r="AK820" s="576">
        <f t="shared" ref="AK820:AK883" si="122">R820</f>
        <v>0</v>
      </c>
      <c r="AL820" s="576">
        <f t="shared" ref="AL820:AL883" si="123">+S820</f>
        <v>0</v>
      </c>
      <c r="AM820" s="599"/>
      <c r="AN820" s="599"/>
      <c r="AO820" s="553"/>
      <c r="AP820" s="553"/>
      <c r="AQ820" s="553"/>
      <c r="AR820" s="553"/>
      <c r="AS820" s="397"/>
      <c r="AT820" s="397"/>
      <c r="AU820" s="397"/>
      <c r="AV820" s="397"/>
      <c r="AW820" s="397"/>
      <c r="AX820" s="397"/>
      <c r="AY820" s="397"/>
      <c r="AZ820" s="397"/>
      <c r="BA820" s="397"/>
      <c r="BB820" s="397"/>
      <c r="BC820" s="397"/>
      <c r="BD820" s="553"/>
      <c r="BE820" s="397"/>
      <c r="BF820" s="397"/>
      <c r="BG820" s="397"/>
      <c r="BH820" s="397"/>
    </row>
    <row r="821" spans="2:60" x14ac:dyDescent="0.35">
      <c r="B821" s="319"/>
      <c r="C821" s="147"/>
      <c r="D821" s="147"/>
      <c r="E821" s="320"/>
      <c r="F821" s="321"/>
      <c r="G821" s="149"/>
      <c r="H821" s="148"/>
      <c r="I821" s="148"/>
      <c r="J821" s="322"/>
      <c r="K821" s="324" t="str">
        <f>IFERROR(INDEX(Lookup!$G$3:$G$6,MATCH(J821,Lookup!$F$3:$F$6,0)),"")</f>
        <v/>
      </c>
      <c r="L821" s="323"/>
      <c r="M821" s="322"/>
      <c r="N821" s="846">
        <f t="shared" si="116"/>
        <v>0</v>
      </c>
      <c r="O821" s="325">
        <f t="shared" si="117"/>
        <v>0</v>
      </c>
      <c r="P821" s="847">
        <f>IF(I821&lt;INDEX(Lookup!$U$2:$U$10,MATCH($D$48,Lookup!$S$2:$S$10,0)),0,IF(U821="X",0,IFERROR(L821*50,0)))</f>
        <v>0</v>
      </c>
      <c r="Q821" s="326">
        <f>IF(I821&lt;INDEX(Lookup!$U$2:$U$10,MATCH($D$48,Lookup!$S$2:$S$10,0)),0,IF(U821="X",0,IFERROR(P821*K821,0)))</f>
        <v>0</v>
      </c>
      <c r="R821" s="326">
        <v>0</v>
      </c>
      <c r="S821" s="424">
        <v>0</v>
      </c>
      <c r="T821" s="322"/>
      <c r="U821" s="143"/>
      <c r="V821" s="397"/>
      <c r="W821" s="555"/>
      <c r="X821" s="576">
        <f t="shared" si="118"/>
        <v>0</v>
      </c>
      <c r="Y821" s="576">
        <f t="shared" si="119"/>
        <v>0</v>
      </c>
      <c r="Z821" s="576">
        <f t="shared" si="120"/>
        <v>0</v>
      </c>
      <c r="AA821" s="576">
        <f t="shared" si="121"/>
        <v>0</v>
      </c>
      <c r="AB821" s="553"/>
      <c r="AC821" s="553"/>
      <c r="AD821" s="553"/>
      <c r="AE821" s="553"/>
      <c r="AF821" s="553"/>
      <c r="AG821" s="553"/>
      <c r="AH821" s="553"/>
      <c r="AI821" s="397"/>
      <c r="AJ821" s="555"/>
      <c r="AK821" s="576">
        <f t="shared" si="122"/>
        <v>0</v>
      </c>
      <c r="AL821" s="576">
        <f t="shared" si="123"/>
        <v>0</v>
      </c>
      <c r="AM821" s="599"/>
      <c r="AN821" s="599"/>
      <c r="AO821" s="553"/>
      <c r="AP821" s="553"/>
      <c r="AQ821" s="553"/>
      <c r="AR821" s="553"/>
      <c r="AS821" s="397"/>
      <c r="AT821" s="397"/>
      <c r="AU821" s="397"/>
      <c r="AV821" s="397"/>
      <c r="AW821" s="397"/>
      <c r="AX821" s="397"/>
      <c r="AY821" s="397"/>
      <c r="AZ821" s="397"/>
      <c r="BA821" s="397"/>
      <c r="BB821" s="397"/>
      <c r="BC821" s="397"/>
      <c r="BD821" s="553"/>
      <c r="BE821" s="397"/>
      <c r="BF821" s="397"/>
      <c r="BG821" s="397"/>
      <c r="BH821" s="397"/>
    </row>
    <row r="822" spans="2:60" x14ac:dyDescent="0.35">
      <c r="B822" s="319"/>
      <c r="C822" s="147"/>
      <c r="D822" s="147"/>
      <c r="E822" s="320"/>
      <c r="F822" s="321"/>
      <c r="G822" s="149"/>
      <c r="H822" s="148"/>
      <c r="I822" s="148"/>
      <c r="J822" s="322"/>
      <c r="K822" s="324" t="str">
        <f>IFERROR(INDEX(Lookup!$G$3:$G$6,MATCH(J822,Lookup!$F$3:$F$6,0)),"")</f>
        <v/>
      </c>
      <c r="L822" s="323"/>
      <c r="M822" s="322"/>
      <c r="N822" s="846">
        <f t="shared" si="116"/>
        <v>0</v>
      </c>
      <c r="O822" s="325">
        <f t="shared" si="117"/>
        <v>0</v>
      </c>
      <c r="P822" s="847">
        <f>IF(I822&lt;INDEX(Lookup!$U$2:$U$10,MATCH($D$48,Lookup!$S$2:$S$10,0)),0,IF(U822="X",0,IFERROR(L822*50,0)))</f>
        <v>0</v>
      </c>
      <c r="Q822" s="326">
        <f>IF(I822&lt;INDEX(Lookup!$U$2:$U$10,MATCH($D$48,Lookup!$S$2:$S$10,0)),0,IF(U822="X",0,IFERROR(P822*K822,0)))</f>
        <v>0</v>
      </c>
      <c r="R822" s="326">
        <v>0</v>
      </c>
      <c r="S822" s="424">
        <v>0</v>
      </c>
      <c r="T822" s="322"/>
      <c r="U822" s="143"/>
      <c r="V822" s="397"/>
      <c r="W822" s="555"/>
      <c r="X822" s="576">
        <f t="shared" si="118"/>
        <v>0</v>
      </c>
      <c r="Y822" s="576">
        <f t="shared" si="119"/>
        <v>0</v>
      </c>
      <c r="Z822" s="576">
        <f t="shared" si="120"/>
        <v>0</v>
      </c>
      <c r="AA822" s="576">
        <f t="shared" si="121"/>
        <v>0</v>
      </c>
      <c r="AB822" s="553"/>
      <c r="AC822" s="553"/>
      <c r="AD822" s="553"/>
      <c r="AE822" s="553"/>
      <c r="AF822" s="553"/>
      <c r="AG822" s="553"/>
      <c r="AH822" s="553"/>
      <c r="AI822" s="397"/>
      <c r="AJ822" s="555"/>
      <c r="AK822" s="576">
        <f t="shared" si="122"/>
        <v>0</v>
      </c>
      <c r="AL822" s="576">
        <f t="shared" si="123"/>
        <v>0</v>
      </c>
      <c r="AM822" s="599"/>
      <c r="AN822" s="599"/>
      <c r="AO822" s="553"/>
      <c r="AP822" s="553"/>
      <c r="AQ822" s="553"/>
      <c r="AR822" s="553"/>
      <c r="AS822" s="397"/>
      <c r="AT822" s="397"/>
      <c r="AU822" s="397"/>
      <c r="AV822" s="397"/>
      <c r="AW822" s="397"/>
      <c r="AX822" s="397"/>
      <c r="AY822" s="397"/>
      <c r="AZ822" s="397"/>
      <c r="BA822" s="397"/>
      <c r="BB822" s="397"/>
      <c r="BC822" s="397"/>
      <c r="BD822" s="553"/>
      <c r="BE822" s="397"/>
      <c r="BF822" s="397"/>
      <c r="BG822" s="397"/>
      <c r="BH822" s="397"/>
    </row>
    <row r="823" spans="2:60" x14ac:dyDescent="0.35">
      <c r="B823" s="319"/>
      <c r="C823" s="147"/>
      <c r="D823" s="147"/>
      <c r="E823" s="320"/>
      <c r="F823" s="321"/>
      <c r="G823" s="149"/>
      <c r="H823" s="148"/>
      <c r="I823" s="148"/>
      <c r="J823" s="322"/>
      <c r="K823" s="324" t="str">
        <f>IFERROR(INDEX(Lookup!$G$3:$G$6,MATCH(J823,Lookup!$F$3:$F$6,0)),"")</f>
        <v/>
      </c>
      <c r="L823" s="323"/>
      <c r="M823" s="322"/>
      <c r="N823" s="846">
        <f t="shared" si="116"/>
        <v>0</v>
      </c>
      <c r="O823" s="325">
        <f t="shared" si="117"/>
        <v>0</v>
      </c>
      <c r="P823" s="847">
        <f>IF(I823&lt;INDEX(Lookup!$U$2:$U$10,MATCH($D$48,Lookup!$S$2:$S$10,0)),0,IF(U823="X",0,IFERROR(L823*50,0)))</f>
        <v>0</v>
      </c>
      <c r="Q823" s="326">
        <f>IF(I823&lt;INDEX(Lookup!$U$2:$U$10,MATCH($D$48,Lookup!$S$2:$S$10,0)),0,IF(U823="X",0,IFERROR(P823*K823,0)))</f>
        <v>0</v>
      </c>
      <c r="R823" s="326">
        <v>0</v>
      </c>
      <c r="S823" s="424">
        <v>0</v>
      </c>
      <c r="T823" s="322"/>
      <c r="U823" s="143"/>
      <c r="V823" s="397"/>
      <c r="W823" s="555"/>
      <c r="X823" s="576">
        <f t="shared" si="118"/>
        <v>0</v>
      </c>
      <c r="Y823" s="576">
        <f t="shared" si="119"/>
        <v>0</v>
      </c>
      <c r="Z823" s="576">
        <f t="shared" si="120"/>
        <v>0</v>
      </c>
      <c r="AA823" s="576">
        <f t="shared" si="121"/>
        <v>0</v>
      </c>
      <c r="AB823" s="553"/>
      <c r="AC823" s="553"/>
      <c r="AD823" s="553"/>
      <c r="AE823" s="553"/>
      <c r="AF823" s="553"/>
      <c r="AG823" s="553"/>
      <c r="AH823" s="553"/>
      <c r="AI823" s="397"/>
      <c r="AJ823" s="555"/>
      <c r="AK823" s="576">
        <f t="shared" si="122"/>
        <v>0</v>
      </c>
      <c r="AL823" s="576">
        <f t="shared" si="123"/>
        <v>0</v>
      </c>
      <c r="AM823" s="599"/>
      <c r="AN823" s="599"/>
      <c r="AO823" s="553"/>
      <c r="AP823" s="553"/>
      <c r="AQ823" s="553"/>
      <c r="AR823" s="553"/>
      <c r="AS823" s="397"/>
      <c r="AT823" s="397"/>
      <c r="AU823" s="397"/>
      <c r="AV823" s="397"/>
      <c r="AW823" s="397"/>
      <c r="AX823" s="397"/>
      <c r="AY823" s="397"/>
      <c r="AZ823" s="397"/>
      <c r="BA823" s="397"/>
      <c r="BB823" s="397"/>
      <c r="BC823" s="397"/>
      <c r="BD823" s="553"/>
      <c r="BE823" s="397"/>
      <c r="BF823" s="397"/>
      <c r="BG823" s="397"/>
      <c r="BH823" s="397"/>
    </row>
    <row r="824" spans="2:60" x14ac:dyDescent="0.35">
      <c r="B824" s="319"/>
      <c r="C824" s="147"/>
      <c r="D824" s="147"/>
      <c r="E824" s="320"/>
      <c r="F824" s="321"/>
      <c r="G824" s="149"/>
      <c r="H824" s="148"/>
      <c r="I824" s="148"/>
      <c r="J824" s="322"/>
      <c r="K824" s="324" t="str">
        <f>IFERROR(INDEX(Lookup!$G$3:$G$6,MATCH(J824,Lookup!$F$3:$F$6,0)),"")</f>
        <v/>
      </c>
      <c r="L824" s="323"/>
      <c r="M824" s="322"/>
      <c r="N824" s="846">
        <f t="shared" si="116"/>
        <v>0</v>
      </c>
      <c r="O824" s="325">
        <f t="shared" si="117"/>
        <v>0</v>
      </c>
      <c r="P824" s="847">
        <f>IF(I824&lt;INDEX(Lookup!$U$2:$U$10,MATCH($D$48,Lookup!$S$2:$S$10,0)),0,IF(U824="X",0,IFERROR(L824*50,0)))</f>
        <v>0</v>
      </c>
      <c r="Q824" s="326">
        <f>IF(I824&lt;INDEX(Lookup!$U$2:$U$10,MATCH($D$48,Lookup!$S$2:$S$10,0)),0,IF(U824="X",0,IFERROR(P824*K824,0)))</f>
        <v>0</v>
      </c>
      <c r="R824" s="326">
        <v>0</v>
      </c>
      <c r="S824" s="424">
        <v>0</v>
      </c>
      <c r="T824" s="322"/>
      <c r="U824" s="143"/>
      <c r="V824" s="397"/>
      <c r="W824" s="555"/>
      <c r="X824" s="576">
        <f t="shared" si="118"/>
        <v>0</v>
      </c>
      <c r="Y824" s="576">
        <f t="shared" si="119"/>
        <v>0</v>
      </c>
      <c r="Z824" s="576">
        <f t="shared" si="120"/>
        <v>0</v>
      </c>
      <c r="AA824" s="576">
        <f t="shared" si="121"/>
        <v>0</v>
      </c>
      <c r="AB824" s="553"/>
      <c r="AC824" s="553"/>
      <c r="AD824" s="553"/>
      <c r="AE824" s="553"/>
      <c r="AF824" s="553"/>
      <c r="AG824" s="553"/>
      <c r="AH824" s="553"/>
      <c r="AI824" s="397"/>
      <c r="AJ824" s="555"/>
      <c r="AK824" s="576">
        <f t="shared" si="122"/>
        <v>0</v>
      </c>
      <c r="AL824" s="576">
        <f t="shared" si="123"/>
        <v>0</v>
      </c>
      <c r="AM824" s="599"/>
      <c r="AN824" s="599"/>
      <c r="AO824" s="553"/>
      <c r="AP824" s="553"/>
      <c r="AQ824" s="553"/>
      <c r="AR824" s="553"/>
      <c r="AS824" s="397"/>
      <c r="AT824" s="397"/>
      <c r="AU824" s="397"/>
      <c r="AV824" s="397"/>
      <c r="AW824" s="397"/>
      <c r="AX824" s="397"/>
      <c r="AY824" s="397"/>
      <c r="AZ824" s="397"/>
      <c r="BA824" s="397"/>
      <c r="BB824" s="397"/>
      <c r="BC824" s="397"/>
      <c r="BD824" s="553"/>
      <c r="BE824" s="397"/>
      <c r="BF824" s="397"/>
      <c r="BG824" s="397"/>
      <c r="BH824" s="397"/>
    </row>
    <row r="825" spans="2:60" x14ac:dyDescent="0.35">
      <c r="B825" s="319"/>
      <c r="C825" s="147"/>
      <c r="D825" s="147"/>
      <c r="E825" s="320"/>
      <c r="F825" s="321"/>
      <c r="G825" s="149"/>
      <c r="H825" s="148"/>
      <c r="I825" s="148"/>
      <c r="J825" s="322"/>
      <c r="K825" s="324" t="str">
        <f>IFERROR(INDEX(Lookup!$G$3:$G$6,MATCH(J825,Lookup!$F$3:$F$6,0)),"")</f>
        <v/>
      </c>
      <c r="L825" s="323"/>
      <c r="M825" s="322"/>
      <c r="N825" s="846">
        <f t="shared" si="116"/>
        <v>0</v>
      </c>
      <c r="O825" s="325">
        <f t="shared" si="117"/>
        <v>0</v>
      </c>
      <c r="P825" s="847">
        <f>IF(I825&lt;INDEX(Lookup!$U$2:$U$10,MATCH($D$48,Lookup!$S$2:$S$10,0)),0,IF(U825="X",0,IFERROR(L825*50,0)))</f>
        <v>0</v>
      </c>
      <c r="Q825" s="326">
        <f>IF(I825&lt;INDEX(Lookup!$U$2:$U$10,MATCH($D$48,Lookup!$S$2:$S$10,0)),0,IF(U825="X",0,IFERROR(P825*K825,0)))</f>
        <v>0</v>
      </c>
      <c r="R825" s="326">
        <v>0</v>
      </c>
      <c r="S825" s="424">
        <v>0</v>
      </c>
      <c r="T825" s="322"/>
      <c r="U825" s="143"/>
      <c r="V825" s="397"/>
      <c r="W825" s="555"/>
      <c r="X825" s="576">
        <f t="shared" si="118"/>
        <v>0</v>
      </c>
      <c r="Y825" s="576">
        <f t="shared" si="119"/>
        <v>0</v>
      </c>
      <c r="Z825" s="576">
        <f t="shared" si="120"/>
        <v>0</v>
      </c>
      <c r="AA825" s="576">
        <f t="shared" si="121"/>
        <v>0</v>
      </c>
      <c r="AB825" s="553"/>
      <c r="AC825" s="553"/>
      <c r="AD825" s="553"/>
      <c r="AE825" s="553"/>
      <c r="AF825" s="553"/>
      <c r="AG825" s="553"/>
      <c r="AH825" s="553"/>
      <c r="AI825" s="397"/>
      <c r="AJ825" s="555"/>
      <c r="AK825" s="576">
        <f t="shared" si="122"/>
        <v>0</v>
      </c>
      <c r="AL825" s="576">
        <f t="shared" si="123"/>
        <v>0</v>
      </c>
      <c r="AM825" s="599"/>
      <c r="AN825" s="599"/>
      <c r="AO825" s="553"/>
      <c r="AP825" s="553"/>
      <c r="AQ825" s="553"/>
      <c r="AR825" s="553"/>
      <c r="AS825" s="397"/>
      <c r="AT825" s="397"/>
      <c r="AU825" s="397"/>
      <c r="AV825" s="397"/>
      <c r="AW825" s="397"/>
      <c r="AX825" s="397"/>
      <c r="AY825" s="397"/>
      <c r="AZ825" s="397"/>
      <c r="BA825" s="397"/>
      <c r="BB825" s="397"/>
      <c r="BC825" s="397"/>
      <c r="BD825" s="553"/>
      <c r="BE825" s="397"/>
      <c r="BF825" s="397"/>
      <c r="BG825" s="397"/>
      <c r="BH825" s="397"/>
    </row>
    <row r="826" spans="2:60" x14ac:dyDescent="0.35">
      <c r="B826" s="319"/>
      <c r="C826" s="147"/>
      <c r="D826" s="147"/>
      <c r="E826" s="320"/>
      <c r="F826" s="321"/>
      <c r="G826" s="149"/>
      <c r="H826" s="148"/>
      <c r="I826" s="148"/>
      <c r="J826" s="322"/>
      <c r="K826" s="324" t="str">
        <f>IFERROR(INDEX(Lookup!$G$3:$G$6,MATCH(J826,Lookup!$F$3:$F$6,0)),"")</f>
        <v/>
      </c>
      <c r="L826" s="323"/>
      <c r="M826" s="322"/>
      <c r="N826" s="846">
        <f t="shared" si="116"/>
        <v>0</v>
      </c>
      <c r="O826" s="325">
        <f t="shared" si="117"/>
        <v>0</v>
      </c>
      <c r="P826" s="847">
        <f>IF(I826&lt;INDEX(Lookup!$U$2:$U$10,MATCH($D$48,Lookup!$S$2:$S$10,0)),0,IF(U826="X",0,IFERROR(L826*50,0)))</f>
        <v>0</v>
      </c>
      <c r="Q826" s="326">
        <f>IF(I826&lt;INDEX(Lookup!$U$2:$U$10,MATCH($D$48,Lookup!$S$2:$S$10,0)),0,IF(U826="X",0,IFERROR(P826*K826,0)))</f>
        <v>0</v>
      </c>
      <c r="R826" s="326">
        <v>0</v>
      </c>
      <c r="S826" s="424">
        <v>0</v>
      </c>
      <c r="T826" s="322"/>
      <c r="U826" s="143"/>
      <c r="V826" s="397"/>
      <c r="W826" s="555"/>
      <c r="X826" s="576">
        <f t="shared" si="118"/>
        <v>0</v>
      </c>
      <c r="Y826" s="576">
        <f t="shared" si="119"/>
        <v>0</v>
      </c>
      <c r="Z826" s="576">
        <f t="shared" si="120"/>
        <v>0</v>
      </c>
      <c r="AA826" s="576">
        <f t="shared" si="121"/>
        <v>0</v>
      </c>
      <c r="AB826" s="553"/>
      <c r="AC826" s="553"/>
      <c r="AD826" s="553"/>
      <c r="AE826" s="553"/>
      <c r="AF826" s="553"/>
      <c r="AG826" s="553"/>
      <c r="AH826" s="553"/>
      <c r="AI826" s="397"/>
      <c r="AJ826" s="555"/>
      <c r="AK826" s="576">
        <f t="shared" si="122"/>
        <v>0</v>
      </c>
      <c r="AL826" s="576">
        <f t="shared" si="123"/>
        <v>0</v>
      </c>
      <c r="AM826" s="599"/>
      <c r="AN826" s="599"/>
      <c r="AO826" s="553"/>
      <c r="AP826" s="553"/>
      <c r="AQ826" s="553"/>
      <c r="AR826" s="553"/>
      <c r="AS826" s="397"/>
      <c r="AT826" s="397"/>
      <c r="AU826" s="397"/>
      <c r="AV826" s="397"/>
      <c r="AW826" s="397"/>
      <c r="AX826" s="397"/>
      <c r="AY826" s="397"/>
      <c r="AZ826" s="397"/>
      <c r="BA826" s="397"/>
      <c r="BB826" s="397"/>
      <c r="BC826" s="397"/>
      <c r="BD826" s="553"/>
      <c r="BE826" s="397"/>
      <c r="BF826" s="397"/>
      <c r="BG826" s="397"/>
      <c r="BH826" s="397"/>
    </row>
    <row r="827" spans="2:60" x14ac:dyDescent="0.35">
      <c r="B827" s="319"/>
      <c r="C827" s="147"/>
      <c r="D827" s="147"/>
      <c r="E827" s="320"/>
      <c r="F827" s="321"/>
      <c r="G827" s="149"/>
      <c r="H827" s="148"/>
      <c r="I827" s="148"/>
      <c r="J827" s="322"/>
      <c r="K827" s="324" t="str">
        <f>IFERROR(INDEX(Lookup!$G$3:$G$6,MATCH(J827,Lookup!$F$3:$F$6,0)),"")</f>
        <v/>
      </c>
      <c r="L827" s="323"/>
      <c r="M827" s="322"/>
      <c r="N827" s="846">
        <f t="shared" si="116"/>
        <v>0</v>
      </c>
      <c r="O827" s="325">
        <f t="shared" si="117"/>
        <v>0</v>
      </c>
      <c r="P827" s="847">
        <f>IF(I827&lt;INDEX(Lookup!$U$2:$U$10,MATCH($D$48,Lookup!$S$2:$S$10,0)),0,IF(U827="X",0,IFERROR(L827*50,0)))</f>
        <v>0</v>
      </c>
      <c r="Q827" s="326">
        <f>IF(I827&lt;INDEX(Lookup!$U$2:$U$10,MATCH($D$48,Lookup!$S$2:$S$10,0)),0,IF(U827="X",0,IFERROR(P827*K827,0)))</f>
        <v>0</v>
      </c>
      <c r="R827" s="326">
        <v>0</v>
      </c>
      <c r="S827" s="424">
        <v>0</v>
      </c>
      <c r="T827" s="322"/>
      <c r="U827" s="143"/>
      <c r="V827" s="397"/>
      <c r="W827" s="555"/>
      <c r="X827" s="576">
        <f t="shared" si="118"/>
        <v>0</v>
      </c>
      <c r="Y827" s="576">
        <f t="shared" si="119"/>
        <v>0</v>
      </c>
      <c r="Z827" s="576">
        <f t="shared" si="120"/>
        <v>0</v>
      </c>
      <c r="AA827" s="576">
        <f t="shared" si="121"/>
        <v>0</v>
      </c>
      <c r="AB827" s="553"/>
      <c r="AC827" s="553"/>
      <c r="AD827" s="553"/>
      <c r="AE827" s="553"/>
      <c r="AF827" s="553"/>
      <c r="AG827" s="553"/>
      <c r="AH827" s="553"/>
      <c r="AI827" s="397"/>
      <c r="AJ827" s="555"/>
      <c r="AK827" s="576">
        <f t="shared" si="122"/>
        <v>0</v>
      </c>
      <c r="AL827" s="576">
        <f t="shared" si="123"/>
        <v>0</v>
      </c>
      <c r="AM827" s="599"/>
      <c r="AN827" s="599"/>
      <c r="AO827" s="553"/>
      <c r="AP827" s="553"/>
      <c r="AQ827" s="553"/>
      <c r="AR827" s="553"/>
      <c r="AS827" s="397"/>
      <c r="AT827" s="397"/>
      <c r="AU827" s="397"/>
      <c r="AV827" s="397"/>
      <c r="AW827" s="397"/>
      <c r="AX827" s="397"/>
      <c r="AY827" s="397"/>
      <c r="AZ827" s="397"/>
      <c r="BA827" s="397"/>
      <c r="BB827" s="397"/>
      <c r="BC827" s="397"/>
      <c r="BD827" s="553"/>
      <c r="BE827" s="397"/>
      <c r="BF827" s="397"/>
      <c r="BG827" s="397"/>
      <c r="BH827" s="397"/>
    </row>
    <row r="828" spans="2:60" x14ac:dyDescent="0.35">
      <c r="B828" s="319"/>
      <c r="C828" s="147"/>
      <c r="D828" s="147"/>
      <c r="E828" s="320"/>
      <c r="F828" s="321"/>
      <c r="G828" s="149"/>
      <c r="H828" s="148"/>
      <c r="I828" s="148"/>
      <c r="J828" s="322"/>
      <c r="K828" s="324" t="str">
        <f>IFERROR(INDEX(Lookup!$G$3:$G$6,MATCH(J828,Lookup!$F$3:$F$6,0)),"")</f>
        <v/>
      </c>
      <c r="L828" s="323"/>
      <c r="M828" s="322"/>
      <c r="N828" s="846">
        <f t="shared" si="116"/>
        <v>0</v>
      </c>
      <c r="O828" s="325">
        <f t="shared" si="117"/>
        <v>0</v>
      </c>
      <c r="P828" s="847">
        <f>IF(I828&lt;INDEX(Lookup!$U$2:$U$10,MATCH($D$48,Lookup!$S$2:$S$10,0)),0,IF(U828="X",0,IFERROR(L828*50,0)))</f>
        <v>0</v>
      </c>
      <c r="Q828" s="326">
        <f>IF(I828&lt;INDEX(Lookup!$U$2:$U$10,MATCH($D$48,Lookup!$S$2:$S$10,0)),0,IF(U828="X",0,IFERROR(P828*K828,0)))</f>
        <v>0</v>
      </c>
      <c r="R828" s="326">
        <v>0</v>
      </c>
      <c r="S828" s="424">
        <v>0</v>
      </c>
      <c r="T828" s="322"/>
      <c r="U828" s="143"/>
      <c r="V828" s="397"/>
      <c r="W828" s="555"/>
      <c r="X828" s="576">
        <f t="shared" si="118"/>
        <v>0</v>
      </c>
      <c r="Y828" s="576">
        <f t="shared" si="119"/>
        <v>0</v>
      </c>
      <c r="Z828" s="576">
        <f t="shared" si="120"/>
        <v>0</v>
      </c>
      <c r="AA828" s="576">
        <f t="shared" si="121"/>
        <v>0</v>
      </c>
      <c r="AB828" s="553"/>
      <c r="AC828" s="553"/>
      <c r="AD828" s="553"/>
      <c r="AE828" s="553"/>
      <c r="AF828" s="553"/>
      <c r="AG828" s="553"/>
      <c r="AH828" s="553"/>
      <c r="AI828" s="397"/>
      <c r="AJ828" s="555"/>
      <c r="AK828" s="576">
        <f t="shared" si="122"/>
        <v>0</v>
      </c>
      <c r="AL828" s="576">
        <f t="shared" si="123"/>
        <v>0</v>
      </c>
      <c r="AM828" s="599"/>
      <c r="AN828" s="599"/>
      <c r="AO828" s="553"/>
      <c r="AP828" s="553"/>
      <c r="AQ828" s="553"/>
      <c r="AR828" s="553"/>
      <c r="AS828" s="397"/>
      <c r="AT828" s="397"/>
      <c r="AU828" s="397"/>
      <c r="AV828" s="397"/>
      <c r="AW828" s="397"/>
      <c r="AX828" s="397"/>
      <c r="AY828" s="397"/>
      <c r="AZ828" s="397"/>
      <c r="BA828" s="397"/>
      <c r="BB828" s="397"/>
      <c r="BC828" s="397"/>
      <c r="BD828" s="553"/>
      <c r="BE828" s="397"/>
      <c r="BF828" s="397"/>
      <c r="BG828" s="397"/>
      <c r="BH828" s="397"/>
    </row>
    <row r="829" spans="2:60" x14ac:dyDescent="0.35">
      <c r="B829" s="319"/>
      <c r="C829" s="147"/>
      <c r="D829" s="147"/>
      <c r="E829" s="320"/>
      <c r="F829" s="321"/>
      <c r="G829" s="149"/>
      <c r="H829" s="148"/>
      <c r="I829" s="148"/>
      <c r="J829" s="322"/>
      <c r="K829" s="324" t="str">
        <f>IFERROR(INDEX(Lookup!$G$3:$G$6,MATCH(J829,Lookup!$F$3:$F$6,0)),"")</f>
        <v/>
      </c>
      <c r="L829" s="323"/>
      <c r="M829" s="322"/>
      <c r="N829" s="846">
        <f t="shared" si="116"/>
        <v>0</v>
      </c>
      <c r="O829" s="325">
        <f t="shared" si="117"/>
        <v>0</v>
      </c>
      <c r="P829" s="847">
        <f>IF(I829&lt;INDEX(Lookup!$U$2:$U$10,MATCH($D$48,Lookup!$S$2:$S$10,0)),0,IF(U829="X",0,IFERROR(L829*50,0)))</f>
        <v>0</v>
      </c>
      <c r="Q829" s="326">
        <f>IF(I829&lt;INDEX(Lookup!$U$2:$U$10,MATCH($D$48,Lookup!$S$2:$S$10,0)),0,IF(U829="X",0,IFERROR(P829*K829,0)))</f>
        <v>0</v>
      </c>
      <c r="R829" s="326">
        <v>0</v>
      </c>
      <c r="S829" s="424">
        <v>0</v>
      </c>
      <c r="T829" s="322"/>
      <c r="U829" s="143"/>
      <c r="V829" s="397"/>
      <c r="W829" s="555"/>
      <c r="X829" s="576">
        <f t="shared" si="118"/>
        <v>0</v>
      </c>
      <c r="Y829" s="576">
        <f t="shared" si="119"/>
        <v>0</v>
      </c>
      <c r="Z829" s="576">
        <f t="shared" si="120"/>
        <v>0</v>
      </c>
      <c r="AA829" s="576">
        <f t="shared" si="121"/>
        <v>0</v>
      </c>
      <c r="AB829" s="553"/>
      <c r="AC829" s="553"/>
      <c r="AD829" s="553"/>
      <c r="AE829" s="553"/>
      <c r="AF829" s="553"/>
      <c r="AG829" s="553"/>
      <c r="AH829" s="553"/>
      <c r="AI829" s="397"/>
      <c r="AJ829" s="555"/>
      <c r="AK829" s="576">
        <f t="shared" si="122"/>
        <v>0</v>
      </c>
      <c r="AL829" s="576">
        <f t="shared" si="123"/>
        <v>0</v>
      </c>
      <c r="AM829" s="599"/>
      <c r="AN829" s="599"/>
      <c r="AO829" s="553"/>
      <c r="AP829" s="553"/>
      <c r="AQ829" s="553"/>
      <c r="AR829" s="553"/>
      <c r="AS829" s="397"/>
      <c r="AT829" s="397"/>
      <c r="AU829" s="397"/>
      <c r="AV829" s="397"/>
      <c r="AW829" s="397"/>
      <c r="AX829" s="397"/>
      <c r="AY829" s="397"/>
      <c r="AZ829" s="397"/>
      <c r="BA829" s="397"/>
      <c r="BB829" s="397"/>
      <c r="BC829" s="397"/>
      <c r="BD829" s="553"/>
      <c r="BE829" s="397"/>
      <c r="BF829" s="397"/>
      <c r="BG829" s="397"/>
      <c r="BH829" s="397"/>
    </row>
    <row r="830" spans="2:60" x14ac:dyDescent="0.35">
      <c r="B830" s="319"/>
      <c r="C830" s="147"/>
      <c r="D830" s="147"/>
      <c r="E830" s="320"/>
      <c r="F830" s="321"/>
      <c r="G830" s="149"/>
      <c r="H830" s="148"/>
      <c r="I830" s="148"/>
      <c r="J830" s="322"/>
      <c r="K830" s="324" t="str">
        <f>IFERROR(INDEX(Lookup!$G$3:$G$6,MATCH(J830,Lookup!$F$3:$F$6,0)),"")</f>
        <v/>
      </c>
      <c r="L830" s="323"/>
      <c r="M830" s="322"/>
      <c r="N830" s="846">
        <f t="shared" si="116"/>
        <v>0</v>
      </c>
      <c r="O830" s="325">
        <f t="shared" si="117"/>
        <v>0</v>
      </c>
      <c r="P830" s="847">
        <f>IF(I830&lt;INDEX(Lookup!$U$2:$U$10,MATCH($D$48,Lookup!$S$2:$S$10,0)),0,IF(U830="X",0,IFERROR(L830*50,0)))</f>
        <v>0</v>
      </c>
      <c r="Q830" s="326">
        <f>IF(I830&lt;INDEX(Lookup!$U$2:$U$10,MATCH($D$48,Lookup!$S$2:$S$10,0)),0,IF(U830="X",0,IFERROR(P830*K830,0)))</f>
        <v>0</v>
      </c>
      <c r="R830" s="326">
        <v>0</v>
      </c>
      <c r="S830" s="424">
        <v>0</v>
      </c>
      <c r="T830" s="322"/>
      <c r="U830" s="143"/>
      <c r="V830" s="397"/>
      <c r="W830" s="555"/>
      <c r="X830" s="576">
        <f t="shared" si="118"/>
        <v>0</v>
      </c>
      <c r="Y830" s="576">
        <f t="shared" si="119"/>
        <v>0</v>
      </c>
      <c r="Z830" s="576">
        <f t="shared" si="120"/>
        <v>0</v>
      </c>
      <c r="AA830" s="576">
        <f t="shared" si="121"/>
        <v>0</v>
      </c>
      <c r="AB830" s="553"/>
      <c r="AC830" s="553"/>
      <c r="AD830" s="553"/>
      <c r="AE830" s="553"/>
      <c r="AF830" s="553"/>
      <c r="AG830" s="553"/>
      <c r="AH830" s="553"/>
      <c r="AI830" s="397"/>
      <c r="AJ830" s="555"/>
      <c r="AK830" s="576">
        <f t="shared" si="122"/>
        <v>0</v>
      </c>
      <c r="AL830" s="576">
        <f t="shared" si="123"/>
        <v>0</v>
      </c>
      <c r="AM830" s="599"/>
      <c r="AN830" s="599"/>
      <c r="AO830" s="553"/>
      <c r="AP830" s="553"/>
      <c r="AQ830" s="553"/>
      <c r="AR830" s="553"/>
      <c r="AS830" s="397"/>
      <c r="AT830" s="397"/>
      <c r="AU830" s="397"/>
      <c r="AV830" s="397"/>
      <c r="AW830" s="397"/>
      <c r="AX830" s="397"/>
      <c r="AY830" s="397"/>
      <c r="AZ830" s="397"/>
      <c r="BA830" s="397"/>
      <c r="BB830" s="397"/>
      <c r="BC830" s="397"/>
      <c r="BD830" s="553"/>
      <c r="BE830" s="397"/>
      <c r="BF830" s="397"/>
      <c r="BG830" s="397"/>
      <c r="BH830" s="397"/>
    </row>
    <row r="831" spans="2:60" x14ac:dyDescent="0.35">
      <c r="B831" s="319"/>
      <c r="C831" s="147"/>
      <c r="D831" s="147"/>
      <c r="E831" s="320"/>
      <c r="F831" s="321"/>
      <c r="G831" s="149"/>
      <c r="H831" s="148"/>
      <c r="I831" s="148"/>
      <c r="J831" s="322"/>
      <c r="K831" s="324" t="str">
        <f>IFERROR(INDEX(Lookup!$G$3:$G$6,MATCH(J831,Lookup!$F$3:$F$6,0)),"")</f>
        <v/>
      </c>
      <c r="L831" s="323"/>
      <c r="M831" s="322"/>
      <c r="N831" s="846">
        <f t="shared" si="116"/>
        <v>0</v>
      </c>
      <c r="O831" s="325">
        <f t="shared" si="117"/>
        <v>0</v>
      </c>
      <c r="P831" s="847">
        <f>IF(I831&lt;INDEX(Lookup!$U$2:$U$10,MATCH($D$48,Lookup!$S$2:$S$10,0)),0,IF(U831="X",0,IFERROR(L831*50,0)))</f>
        <v>0</v>
      </c>
      <c r="Q831" s="326">
        <f>IF(I831&lt;INDEX(Lookup!$U$2:$U$10,MATCH($D$48,Lookup!$S$2:$S$10,0)),0,IF(U831="X",0,IFERROR(P831*K831,0)))</f>
        <v>0</v>
      </c>
      <c r="R831" s="326">
        <v>0</v>
      </c>
      <c r="S831" s="424">
        <v>0</v>
      </c>
      <c r="T831" s="322"/>
      <c r="U831" s="143"/>
      <c r="V831" s="397"/>
      <c r="W831" s="555"/>
      <c r="X831" s="576">
        <f t="shared" si="118"/>
        <v>0</v>
      </c>
      <c r="Y831" s="576">
        <f t="shared" si="119"/>
        <v>0</v>
      </c>
      <c r="Z831" s="576">
        <f t="shared" si="120"/>
        <v>0</v>
      </c>
      <c r="AA831" s="576">
        <f t="shared" si="121"/>
        <v>0</v>
      </c>
      <c r="AB831" s="553"/>
      <c r="AC831" s="553"/>
      <c r="AD831" s="553"/>
      <c r="AE831" s="553"/>
      <c r="AF831" s="553"/>
      <c r="AG831" s="553"/>
      <c r="AH831" s="553"/>
      <c r="AI831" s="397"/>
      <c r="AJ831" s="555"/>
      <c r="AK831" s="576">
        <f t="shared" si="122"/>
        <v>0</v>
      </c>
      <c r="AL831" s="576">
        <f t="shared" si="123"/>
        <v>0</v>
      </c>
      <c r="AM831" s="599"/>
      <c r="AN831" s="599"/>
      <c r="AO831" s="553"/>
      <c r="AP831" s="553"/>
      <c r="AQ831" s="553"/>
      <c r="AR831" s="553"/>
      <c r="AS831" s="397"/>
      <c r="AT831" s="397"/>
      <c r="AU831" s="397"/>
      <c r="AV831" s="397"/>
      <c r="AW831" s="397"/>
      <c r="AX831" s="397"/>
      <c r="AY831" s="397"/>
      <c r="AZ831" s="397"/>
      <c r="BA831" s="397"/>
      <c r="BB831" s="397"/>
      <c r="BC831" s="397"/>
      <c r="BD831" s="553"/>
      <c r="BE831" s="397"/>
      <c r="BF831" s="397"/>
      <c r="BG831" s="397"/>
      <c r="BH831" s="397"/>
    </row>
    <row r="832" spans="2:60" x14ac:dyDescent="0.35">
      <c r="B832" s="319"/>
      <c r="C832" s="147"/>
      <c r="D832" s="147"/>
      <c r="E832" s="320"/>
      <c r="F832" s="321"/>
      <c r="G832" s="149"/>
      <c r="H832" s="148"/>
      <c r="I832" s="148"/>
      <c r="J832" s="322"/>
      <c r="K832" s="324" t="str">
        <f>IFERROR(INDEX(Lookup!$G$3:$G$6,MATCH(J832,Lookup!$F$3:$F$6,0)),"")</f>
        <v/>
      </c>
      <c r="L832" s="323"/>
      <c r="M832" s="322"/>
      <c r="N832" s="846">
        <f t="shared" si="116"/>
        <v>0</v>
      </c>
      <c r="O832" s="325">
        <f t="shared" si="117"/>
        <v>0</v>
      </c>
      <c r="P832" s="847">
        <f>IF(I832&lt;INDEX(Lookup!$U$2:$U$10,MATCH($D$48,Lookup!$S$2:$S$10,0)),0,IF(U832="X",0,IFERROR(L832*50,0)))</f>
        <v>0</v>
      </c>
      <c r="Q832" s="326">
        <f>IF(I832&lt;INDEX(Lookup!$U$2:$U$10,MATCH($D$48,Lookup!$S$2:$S$10,0)),0,IF(U832="X",0,IFERROR(P832*K832,0)))</f>
        <v>0</v>
      </c>
      <c r="R832" s="326">
        <v>0</v>
      </c>
      <c r="S832" s="424">
        <v>0</v>
      </c>
      <c r="T832" s="322"/>
      <c r="U832" s="143"/>
      <c r="V832" s="397"/>
      <c r="W832" s="555"/>
      <c r="X832" s="576">
        <f t="shared" si="118"/>
        <v>0</v>
      </c>
      <c r="Y832" s="576">
        <f t="shared" si="119"/>
        <v>0</v>
      </c>
      <c r="Z832" s="576">
        <f t="shared" si="120"/>
        <v>0</v>
      </c>
      <c r="AA832" s="576">
        <f t="shared" si="121"/>
        <v>0</v>
      </c>
      <c r="AB832" s="553"/>
      <c r="AC832" s="553"/>
      <c r="AD832" s="553"/>
      <c r="AE832" s="553"/>
      <c r="AF832" s="553"/>
      <c r="AG832" s="553"/>
      <c r="AH832" s="553"/>
      <c r="AI832" s="397"/>
      <c r="AJ832" s="555"/>
      <c r="AK832" s="576">
        <f t="shared" si="122"/>
        <v>0</v>
      </c>
      <c r="AL832" s="576">
        <f t="shared" si="123"/>
        <v>0</v>
      </c>
      <c r="AM832" s="599"/>
      <c r="AN832" s="599"/>
      <c r="AO832" s="553"/>
      <c r="AP832" s="553"/>
      <c r="AQ832" s="553"/>
      <c r="AR832" s="553"/>
      <c r="AS832" s="397"/>
      <c r="AT832" s="397"/>
      <c r="AU832" s="397"/>
      <c r="AV832" s="397"/>
      <c r="AW832" s="397"/>
      <c r="AX832" s="397"/>
      <c r="AY832" s="397"/>
      <c r="AZ832" s="397"/>
      <c r="BA832" s="397"/>
      <c r="BB832" s="397"/>
      <c r="BC832" s="397"/>
      <c r="BD832" s="553"/>
      <c r="BE832" s="397"/>
      <c r="BF832" s="397"/>
      <c r="BG832" s="397"/>
      <c r="BH832" s="397"/>
    </row>
    <row r="833" spans="2:60" x14ac:dyDescent="0.35">
      <c r="B833" s="319"/>
      <c r="C833" s="147"/>
      <c r="D833" s="147"/>
      <c r="E833" s="320"/>
      <c r="F833" s="321"/>
      <c r="G833" s="149"/>
      <c r="H833" s="148"/>
      <c r="I833" s="148"/>
      <c r="J833" s="322"/>
      <c r="K833" s="324" t="str">
        <f>IFERROR(INDEX(Lookup!$G$3:$G$6,MATCH(J833,Lookup!$F$3:$F$6,0)),"")</f>
        <v/>
      </c>
      <c r="L833" s="323"/>
      <c r="M833" s="322"/>
      <c r="N833" s="846">
        <f t="shared" si="116"/>
        <v>0</v>
      </c>
      <c r="O833" s="325">
        <f t="shared" si="117"/>
        <v>0</v>
      </c>
      <c r="P833" s="847">
        <f>IF(I833&lt;INDEX(Lookup!$U$2:$U$10,MATCH($D$48,Lookup!$S$2:$S$10,0)),0,IF(U833="X",0,IFERROR(L833*50,0)))</f>
        <v>0</v>
      </c>
      <c r="Q833" s="326">
        <f>IF(I833&lt;INDEX(Lookup!$U$2:$U$10,MATCH($D$48,Lookup!$S$2:$S$10,0)),0,IF(U833="X",0,IFERROR(P833*K833,0)))</f>
        <v>0</v>
      </c>
      <c r="R833" s="326">
        <v>0</v>
      </c>
      <c r="S833" s="424">
        <v>0</v>
      </c>
      <c r="T833" s="322"/>
      <c r="U833" s="143"/>
      <c r="V833" s="397"/>
      <c r="W833" s="555"/>
      <c r="X833" s="576">
        <f t="shared" si="118"/>
        <v>0</v>
      </c>
      <c r="Y833" s="576">
        <f t="shared" si="119"/>
        <v>0</v>
      </c>
      <c r="Z833" s="576">
        <f t="shared" si="120"/>
        <v>0</v>
      </c>
      <c r="AA833" s="576">
        <f t="shared" si="121"/>
        <v>0</v>
      </c>
      <c r="AB833" s="553"/>
      <c r="AC833" s="553"/>
      <c r="AD833" s="553"/>
      <c r="AE833" s="553"/>
      <c r="AF833" s="553"/>
      <c r="AG833" s="553"/>
      <c r="AH833" s="553"/>
      <c r="AI833" s="397"/>
      <c r="AJ833" s="555"/>
      <c r="AK833" s="576">
        <f t="shared" si="122"/>
        <v>0</v>
      </c>
      <c r="AL833" s="576">
        <f t="shared" si="123"/>
        <v>0</v>
      </c>
      <c r="AM833" s="599"/>
      <c r="AN833" s="599"/>
      <c r="AO833" s="553"/>
      <c r="AP833" s="553"/>
      <c r="AQ833" s="553"/>
      <c r="AR833" s="553"/>
      <c r="AS833" s="397"/>
      <c r="AT833" s="397"/>
      <c r="AU833" s="397"/>
      <c r="AV833" s="397"/>
      <c r="AW833" s="397"/>
      <c r="AX833" s="397"/>
      <c r="AY833" s="397"/>
      <c r="AZ833" s="397"/>
      <c r="BA833" s="397"/>
      <c r="BB833" s="397"/>
      <c r="BC833" s="397"/>
      <c r="BD833" s="553"/>
      <c r="BE833" s="397"/>
      <c r="BF833" s="397"/>
      <c r="BG833" s="397"/>
      <c r="BH833" s="397"/>
    </row>
    <row r="834" spans="2:60" x14ac:dyDescent="0.35">
      <c r="B834" s="319"/>
      <c r="C834" s="147"/>
      <c r="D834" s="147"/>
      <c r="E834" s="320"/>
      <c r="F834" s="321"/>
      <c r="G834" s="149"/>
      <c r="H834" s="148"/>
      <c r="I834" s="148"/>
      <c r="J834" s="322"/>
      <c r="K834" s="324" t="str">
        <f>IFERROR(INDEX(Lookup!$G$3:$G$6,MATCH(J834,Lookup!$F$3:$F$6,0)),"")</f>
        <v/>
      </c>
      <c r="L834" s="323"/>
      <c r="M834" s="322"/>
      <c r="N834" s="846">
        <f t="shared" si="116"/>
        <v>0</v>
      </c>
      <c r="O834" s="325">
        <f t="shared" si="117"/>
        <v>0</v>
      </c>
      <c r="P834" s="847">
        <f>IF(I834&lt;INDEX(Lookup!$U$2:$U$10,MATCH($D$48,Lookup!$S$2:$S$10,0)),0,IF(U834="X",0,IFERROR(L834*50,0)))</f>
        <v>0</v>
      </c>
      <c r="Q834" s="326">
        <f>IF(I834&lt;INDEX(Lookup!$U$2:$U$10,MATCH($D$48,Lookup!$S$2:$S$10,0)),0,IF(U834="X",0,IFERROR(P834*K834,0)))</f>
        <v>0</v>
      </c>
      <c r="R834" s="326">
        <v>0</v>
      </c>
      <c r="S834" s="424">
        <v>0</v>
      </c>
      <c r="T834" s="322"/>
      <c r="U834" s="143"/>
      <c r="V834" s="397"/>
      <c r="W834" s="555"/>
      <c r="X834" s="576">
        <f t="shared" si="118"/>
        <v>0</v>
      </c>
      <c r="Y834" s="576">
        <f t="shared" si="119"/>
        <v>0</v>
      </c>
      <c r="Z834" s="576">
        <f t="shared" si="120"/>
        <v>0</v>
      </c>
      <c r="AA834" s="576">
        <f t="shared" si="121"/>
        <v>0</v>
      </c>
      <c r="AB834" s="553"/>
      <c r="AC834" s="553"/>
      <c r="AD834" s="553"/>
      <c r="AE834" s="553"/>
      <c r="AF834" s="553"/>
      <c r="AG834" s="553"/>
      <c r="AH834" s="553"/>
      <c r="AI834" s="397"/>
      <c r="AJ834" s="555"/>
      <c r="AK834" s="576">
        <f t="shared" si="122"/>
        <v>0</v>
      </c>
      <c r="AL834" s="576">
        <f t="shared" si="123"/>
        <v>0</v>
      </c>
      <c r="AM834" s="599"/>
      <c r="AN834" s="599"/>
      <c r="AO834" s="553"/>
      <c r="AP834" s="553"/>
      <c r="AQ834" s="553"/>
      <c r="AR834" s="553"/>
      <c r="AS834" s="397"/>
      <c r="AT834" s="397"/>
      <c r="AU834" s="397"/>
      <c r="AV834" s="397"/>
      <c r="AW834" s="397"/>
      <c r="AX834" s="397"/>
      <c r="AY834" s="397"/>
      <c r="AZ834" s="397"/>
      <c r="BA834" s="397"/>
      <c r="BB834" s="397"/>
      <c r="BC834" s="397"/>
      <c r="BD834" s="553"/>
      <c r="BE834" s="397"/>
      <c r="BF834" s="397"/>
      <c r="BG834" s="397"/>
      <c r="BH834" s="397"/>
    </row>
    <row r="835" spans="2:60" x14ac:dyDescent="0.35">
      <c r="B835" s="319"/>
      <c r="C835" s="147"/>
      <c r="D835" s="147"/>
      <c r="E835" s="320"/>
      <c r="F835" s="321"/>
      <c r="G835" s="149"/>
      <c r="H835" s="148"/>
      <c r="I835" s="148"/>
      <c r="J835" s="322"/>
      <c r="K835" s="324" t="str">
        <f>IFERROR(INDEX(Lookup!$G$3:$G$6,MATCH(J835,Lookup!$F$3:$F$6,0)),"")</f>
        <v/>
      </c>
      <c r="L835" s="323"/>
      <c r="M835" s="322"/>
      <c r="N835" s="846">
        <f t="shared" si="116"/>
        <v>0</v>
      </c>
      <c r="O835" s="325">
        <f t="shared" si="117"/>
        <v>0</v>
      </c>
      <c r="P835" s="847">
        <f>IF(I835&lt;INDEX(Lookup!$U$2:$U$10,MATCH($D$48,Lookup!$S$2:$S$10,0)),0,IF(U835="X",0,IFERROR(L835*50,0)))</f>
        <v>0</v>
      </c>
      <c r="Q835" s="326">
        <f>IF(I835&lt;INDEX(Lookup!$U$2:$U$10,MATCH($D$48,Lookup!$S$2:$S$10,0)),0,IF(U835="X",0,IFERROR(P835*K835,0)))</f>
        <v>0</v>
      </c>
      <c r="R835" s="326">
        <v>0</v>
      </c>
      <c r="S835" s="424">
        <v>0</v>
      </c>
      <c r="T835" s="322"/>
      <c r="U835" s="143"/>
      <c r="V835" s="397"/>
      <c r="W835" s="555"/>
      <c r="X835" s="576">
        <f t="shared" si="118"/>
        <v>0</v>
      </c>
      <c r="Y835" s="576">
        <f t="shared" si="119"/>
        <v>0</v>
      </c>
      <c r="Z835" s="576">
        <f t="shared" si="120"/>
        <v>0</v>
      </c>
      <c r="AA835" s="576">
        <f t="shared" si="121"/>
        <v>0</v>
      </c>
      <c r="AB835" s="553"/>
      <c r="AC835" s="553"/>
      <c r="AD835" s="553"/>
      <c r="AE835" s="553"/>
      <c r="AF835" s="553"/>
      <c r="AG835" s="553"/>
      <c r="AH835" s="553"/>
      <c r="AI835" s="397"/>
      <c r="AJ835" s="555"/>
      <c r="AK835" s="576">
        <f t="shared" si="122"/>
        <v>0</v>
      </c>
      <c r="AL835" s="576">
        <f t="shared" si="123"/>
        <v>0</v>
      </c>
      <c r="AM835" s="599"/>
      <c r="AN835" s="599"/>
      <c r="AO835" s="553"/>
      <c r="AP835" s="553"/>
      <c r="AQ835" s="553"/>
      <c r="AR835" s="553"/>
      <c r="AS835" s="397"/>
      <c r="AT835" s="397"/>
      <c r="AU835" s="397"/>
      <c r="AV835" s="397"/>
      <c r="AW835" s="397"/>
      <c r="AX835" s="397"/>
      <c r="AY835" s="397"/>
      <c r="AZ835" s="397"/>
      <c r="BA835" s="397"/>
      <c r="BB835" s="397"/>
      <c r="BC835" s="397"/>
      <c r="BD835" s="553"/>
      <c r="BE835" s="397"/>
      <c r="BF835" s="397"/>
      <c r="BG835" s="397"/>
      <c r="BH835" s="397"/>
    </row>
    <row r="836" spans="2:60" x14ac:dyDescent="0.35">
      <c r="B836" s="319"/>
      <c r="C836" s="147"/>
      <c r="D836" s="147"/>
      <c r="E836" s="320"/>
      <c r="F836" s="321"/>
      <c r="G836" s="149"/>
      <c r="H836" s="148"/>
      <c r="I836" s="148"/>
      <c r="J836" s="322"/>
      <c r="K836" s="324" t="str">
        <f>IFERROR(INDEX(Lookup!$G$3:$G$6,MATCH(J836,Lookup!$F$3:$F$6,0)),"")</f>
        <v/>
      </c>
      <c r="L836" s="323"/>
      <c r="M836" s="322"/>
      <c r="N836" s="846">
        <f t="shared" si="116"/>
        <v>0</v>
      </c>
      <c r="O836" s="325">
        <f t="shared" si="117"/>
        <v>0</v>
      </c>
      <c r="P836" s="847">
        <f>IF(I836&lt;INDEX(Lookup!$U$2:$U$10,MATCH($D$48,Lookup!$S$2:$S$10,0)),0,IF(U836="X",0,IFERROR(L836*50,0)))</f>
        <v>0</v>
      </c>
      <c r="Q836" s="326">
        <f>IF(I836&lt;INDEX(Lookup!$U$2:$U$10,MATCH($D$48,Lookup!$S$2:$S$10,0)),0,IF(U836="X",0,IFERROR(P836*K836,0)))</f>
        <v>0</v>
      </c>
      <c r="R836" s="326">
        <v>0</v>
      </c>
      <c r="S836" s="424">
        <v>0</v>
      </c>
      <c r="T836" s="322"/>
      <c r="U836" s="143"/>
      <c r="V836" s="397"/>
      <c r="W836" s="555"/>
      <c r="X836" s="576">
        <f t="shared" si="118"/>
        <v>0</v>
      </c>
      <c r="Y836" s="576">
        <f t="shared" si="119"/>
        <v>0</v>
      </c>
      <c r="Z836" s="576">
        <f t="shared" si="120"/>
        <v>0</v>
      </c>
      <c r="AA836" s="576">
        <f t="shared" si="121"/>
        <v>0</v>
      </c>
      <c r="AB836" s="553"/>
      <c r="AC836" s="553"/>
      <c r="AD836" s="553"/>
      <c r="AE836" s="553"/>
      <c r="AF836" s="553"/>
      <c r="AG836" s="553"/>
      <c r="AH836" s="553"/>
      <c r="AI836" s="397"/>
      <c r="AJ836" s="555"/>
      <c r="AK836" s="576">
        <f t="shared" si="122"/>
        <v>0</v>
      </c>
      <c r="AL836" s="576">
        <f t="shared" si="123"/>
        <v>0</v>
      </c>
      <c r="AM836" s="599"/>
      <c r="AN836" s="599"/>
      <c r="AO836" s="553"/>
      <c r="AP836" s="553"/>
      <c r="AQ836" s="553"/>
      <c r="AR836" s="553"/>
      <c r="AS836" s="397"/>
      <c r="AT836" s="397"/>
      <c r="AU836" s="397"/>
      <c r="AV836" s="397"/>
      <c r="AW836" s="397"/>
      <c r="AX836" s="397"/>
      <c r="AY836" s="397"/>
      <c r="AZ836" s="397"/>
      <c r="BA836" s="397"/>
      <c r="BB836" s="397"/>
      <c r="BC836" s="397"/>
      <c r="BD836" s="553"/>
      <c r="BE836" s="397"/>
      <c r="BF836" s="397"/>
      <c r="BG836" s="397"/>
      <c r="BH836" s="397"/>
    </row>
    <row r="837" spans="2:60" x14ac:dyDescent="0.35">
      <c r="B837" s="319"/>
      <c r="C837" s="147"/>
      <c r="D837" s="147"/>
      <c r="E837" s="320"/>
      <c r="F837" s="321"/>
      <c r="G837" s="149"/>
      <c r="H837" s="148"/>
      <c r="I837" s="148"/>
      <c r="J837" s="322"/>
      <c r="K837" s="324" t="str">
        <f>IFERROR(INDEX(Lookup!$G$3:$G$6,MATCH(J837,Lookup!$F$3:$F$6,0)),"")</f>
        <v/>
      </c>
      <c r="L837" s="323"/>
      <c r="M837" s="322"/>
      <c r="N837" s="846">
        <f t="shared" si="116"/>
        <v>0</v>
      </c>
      <c r="O837" s="325">
        <f t="shared" si="117"/>
        <v>0</v>
      </c>
      <c r="P837" s="847">
        <f>IF(I837&lt;INDEX(Lookup!$U$2:$U$10,MATCH($D$48,Lookup!$S$2:$S$10,0)),0,IF(U837="X",0,IFERROR(L837*50,0)))</f>
        <v>0</v>
      </c>
      <c r="Q837" s="326">
        <f>IF(I837&lt;INDEX(Lookup!$U$2:$U$10,MATCH($D$48,Lookup!$S$2:$S$10,0)),0,IF(U837="X",0,IFERROR(P837*K837,0)))</f>
        <v>0</v>
      </c>
      <c r="R837" s="326">
        <v>0</v>
      </c>
      <c r="S837" s="424">
        <v>0</v>
      </c>
      <c r="T837" s="322"/>
      <c r="U837" s="143"/>
      <c r="V837" s="397"/>
      <c r="W837" s="555"/>
      <c r="X837" s="576">
        <f t="shared" si="118"/>
        <v>0</v>
      </c>
      <c r="Y837" s="576">
        <f t="shared" si="119"/>
        <v>0</v>
      </c>
      <c r="Z837" s="576">
        <f t="shared" si="120"/>
        <v>0</v>
      </c>
      <c r="AA837" s="576">
        <f t="shared" si="121"/>
        <v>0</v>
      </c>
      <c r="AB837" s="553"/>
      <c r="AC837" s="553"/>
      <c r="AD837" s="553"/>
      <c r="AE837" s="553"/>
      <c r="AF837" s="553"/>
      <c r="AG837" s="553"/>
      <c r="AH837" s="553"/>
      <c r="AI837" s="397"/>
      <c r="AJ837" s="555"/>
      <c r="AK837" s="576">
        <f t="shared" si="122"/>
        <v>0</v>
      </c>
      <c r="AL837" s="576">
        <f t="shared" si="123"/>
        <v>0</v>
      </c>
      <c r="AM837" s="599"/>
      <c r="AN837" s="599"/>
      <c r="AO837" s="553"/>
      <c r="AP837" s="553"/>
      <c r="AQ837" s="553"/>
      <c r="AR837" s="553"/>
      <c r="AS837" s="397"/>
      <c r="AT837" s="397"/>
      <c r="AU837" s="397"/>
      <c r="AV837" s="397"/>
      <c r="AW837" s="397"/>
      <c r="AX837" s="397"/>
      <c r="AY837" s="397"/>
      <c r="AZ837" s="397"/>
      <c r="BA837" s="397"/>
      <c r="BB837" s="397"/>
      <c r="BC837" s="397"/>
      <c r="BD837" s="553"/>
      <c r="BE837" s="397"/>
      <c r="BF837" s="397"/>
      <c r="BG837" s="397"/>
      <c r="BH837" s="397"/>
    </row>
    <row r="838" spans="2:60" x14ac:dyDescent="0.35">
      <c r="B838" s="319"/>
      <c r="C838" s="147"/>
      <c r="D838" s="147"/>
      <c r="E838" s="320"/>
      <c r="F838" s="321"/>
      <c r="G838" s="149"/>
      <c r="H838" s="148"/>
      <c r="I838" s="148"/>
      <c r="J838" s="322"/>
      <c r="K838" s="324" t="str">
        <f>IFERROR(INDEX(Lookup!$G$3:$G$6,MATCH(J838,Lookup!$F$3:$F$6,0)),"")</f>
        <v/>
      </c>
      <c r="L838" s="323"/>
      <c r="M838" s="322"/>
      <c r="N838" s="846">
        <f t="shared" si="116"/>
        <v>0</v>
      </c>
      <c r="O838" s="325">
        <f t="shared" si="117"/>
        <v>0</v>
      </c>
      <c r="P838" s="847">
        <f>IF(I838&lt;INDEX(Lookup!$U$2:$U$10,MATCH($D$48,Lookup!$S$2:$S$10,0)),0,IF(U838="X",0,IFERROR(L838*50,0)))</f>
        <v>0</v>
      </c>
      <c r="Q838" s="326">
        <f>IF(I838&lt;INDEX(Lookup!$U$2:$U$10,MATCH($D$48,Lookup!$S$2:$S$10,0)),0,IF(U838="X",0,IFERROR(P838*K838,0)))</f>
        <v>0</v>
      </c>
      <c r="R838" s="326">
        <v>0</v>
      </c>
      <c r="S838" s="424">
        <v>0</v>
      </c>
      <c r="T838" s="322"/>
      <c r="U838" s="143"/>
      <c r="V838" s="397"/>
      <c r="W838" s="555"/>
      <c r="X838" s="576">
        <f t="shared" si="118"/>
        <v>0</v>
      </c>
      <c r="Y838" s="576">
        <f t="shared" si="119"/>
        <v>0</v>
      </c>
      <c r="Z838" s="576">
        <f t="shared" si="120"/>
        <v>0</v>
      </c>
      <c r="AA838" s="576">
        <f t="shared" si="121"/>
        <v>0</v>
      </c>
      <c r="AB838" s="553"/>
      <c r="AC838" s="553"/>
      <c r="AD838" s="553"/>
      <c r="AE838" s="553"/>
      <c r="AF838" s="553"/>
      <c r="AG838" s="553"/>
      <c r="AH838" s="553"/>
      <c r="AI838" s="397"/>
      <c r="AJ838" s="555"/>
      <c r="AK838" s="576">
        <f t="shared" si="122"/>
        <v>0</v>
      </c>
      <c r="AL838" s="576">
        <f t="shared" si="123"/>
        <v>0</v>
      </c>
      <c r="AM838" s="599"/>
      <c r="AN838" s="599"/>
      <c r="AO838" s="553"/>
      <c r="AP838" s="553"/>
      <c r="AQ838" s="553"/>
      <c r="AR838" s="553"/>
      <c r="AS838" s="397"/>
      <c r="AT838" s="397"/>
      <c r="AU838" s="397"/>
      <c r="AV838" s="397"/>
      <c r="AW838" s="397"/>
      <c r="AX838" s="397"/>
      <c r="AY838" s="397"/>
      <c r="AZ838" s="397"/>
      <c r="BA838" s="397"/>
      <c r="BB838" s="397"/>
      <c r="BC838" s="397"/>
      <c r="BD838" s="553"/>
      <c r="BE838" s="397"/>
      <c r="BF838" s="397"/>
      <c r="BG838" s="397"/>
      <c r="BH838" s="397"/>
    </row>
    <row r="839" spans="2:60" x14ac:dyDescent="0.35">
      <c r="B839" s="319"/>
      <c r="C839" s="147"/>
      <c r="D839" s="147"/>
      <c r="E839" s="320"/>
      <c r="F839" s="321"/>
      <c r="G839" s="149"/>
      <c r="H839" s="148"/>
      <c r="I839" s="148"/>
      <c r="J839" s="322"/>
      <c r="K839" s="324" t="str">
        <f>IFERROR(INDEX(Lookup!$G$3:$G$6,MATCH(J839,Lookup!$F$3:$F$6,0)),"")</f>
        <v/>
      </c>
      <c r="L839" s="323"/>
      <c r="M839" s="322"/>
      <c r="N839" s="846">
        <f t="shared" si="116"/>
        <v>0</v>
      </c>
      <c r="O839" s="325">
        <f t="shared" si="117"/>
        <v>0</v>
      </c>
      <c r="P839" s="847">
        <f>IF(I839&lt;INDEX(Lookup!$U$2:$U$10,MATCH($D$48,Lookup!$S$2:$S$10,0)),0,IF(U839="X",0,IFERROR(L839*50,0)))</f>
        <v>0</v>
      </c>
      <c r="Q839" s="326">
        <f>IF(I839&lt;INDEX(Lookup!$U$2:$U$10,MATCH($D$48,Lookup!$S$2:$S$10,0)),0,IF(U839="X",0,IFERROR(P839*K839,0)))</f>
        <v>0</v>
      </c>
      <c r="R839" s="326">
        <v>0</v>
      </c>
      <c r="S839" s="424">
        <v>0</v>
      </c>
      <c r="T839" s="322"/>
      <c r="U839" s="143"/>
      <c r="V839" s="397"/>
      <c r="W839" s="555"/>
      <c r="X839" s="576">
        <f t="shared" si="118"/>
        <v>0</v>
      </c>
      <c r="Y839" s="576">
        <f t="shared" si="119"/>
        <v>0</v>
      </c>
      <c r="Z839" s="576">
        <f t="shared" si="120"/>
        <v>0</v>
      </c>
      <c r="AA839" s="576">
        <f t="shared" si="121"/>
        <v>0</v>
      </c>
      <c r="AB839" s="553"/>
      <c r="AC839" s="553"/>
      <c r="AD839" s="553"/>
      <c r="AE839" s="553"/>
      <c r="AF839" s="553"/>
      <c r="AG839" s="553"/>
      <c r="AH839" s="553"/>
      <c r="AI839" s="397"/>
      <c r="AJ839" s="555"/>
      <c r="AK839" s="576">
        <f t="shared" si="122"/>
        <v>0</v>
      </c>
      <c r="AL839" s="576">
        <f t="shared" si="123"/>
        <v>0</v>
      </c>
      <c r="AM839" s="599"/>
      <c r="AN839" s="599"/>
      <c r="AO839" s="553"/>
      <c r="AP839" s="553"/>
      <c r="AQ839" s="553"/>
      <c r="AR839" s="553"/>
      <c r="AS839" s="397"/>
      <c r="AT839" s="397"/>
      <c r="AU839" s="397"/>
      <c r="AV839" s="397"/>
      <c r="AW839" s="397"/>
      <c r="AX839" s="397"/>
      <c r="AY839" s="397"/>
      <c r="AZ839" s="397"/>
      <c r="BA839" s="397"/>
      <c r="BB839" s="397"/>
      <c r="BC839" s="397"/>
      <c r="BD839" s="553"/>
      <c r="BE839" s="397"/>
      <c r="BF839" s="397"/>
      <c r="BG839" s="397"/>
      <c r="BH839" s="397"/>
    </row>
    <row r="840" spans="2:60" x14ac:dyDescent="0.35">
      <c r="B840" s="319"/>
      <c r="C840" s="147"/>
      <c r="D840" s="147"/>
      <c r="E840" s="320"/>
      <c r="F840" s="321"/>
      <c r="G840" s="149"/>
      <c r="H840" s="148"/>
      <c r="I840" s="148"/>
      <c r="J840" s="322"/>
      <c r="K840" s="324" t="str">
        <f>IFERROR(INDEX(Lookup!$G$3:$G$6,MATCH(J840,Lookup!$F$3:$F$6,0)),"")</f>
        <v/>
      </c>
      <c r="L840" s="323"/>
      <c r="M840" s="322"/>
      <c r="N840" s="846">
        <f t="shared" si="116"/>
        <v>0</v>
      </c>
      <c r="O840" s="325">
        <f t="shared" si="117"/>
        <v>0</v>
      </c>
      <c r="P840" s="847">
        <f>IF(I840&lt;INDEX(Lookup!$U$2:$U$10,MATCH($D$48,Lookup!$S$2:$S$10,0)),0,IF(U840="X",0,IFERROR(L840*50,0)))</f>
        <v>0</v>
      </c>
      <c r="Q840" s="326">
        <f>IF(I840&lt;INDEX(Lookup!$U$2:$U$10,MATCH($D$48,Lookup!$S$2:$S$10,0)),0,IF(U840="X",0,IFERROR(P840*K840,0)))</f>
        <v>0</v>
      </c>
      <c r="R840" s="326">
        <v>0</v>
      </c>
      <c r="S840" s="424">
        <v>0</v>
      </c>
      <c r="T840" s="322"/>
      <c r="U840" s="143"/>
      <c r="V840" s="397"/>
      <c r="W840" s="555"/>
      <c r="X840" s="576">
        <f t="shared" si="118"/>
        <v>0</v>
      </c>
      <c r="Y840" s="576">
        <f t="shared" si="119"/>
        <v>0</v>
      </c>
      <c r="Z840" s="576">
        <f t="shared" si="120"/>
        <v>0</v>
      </c>
      <c r="AA840" s="576">
        <f t="shared" si="121"/>
        <v>0</v>
      </c>
      <c r="AB840" s="553"/>
      <c r="AC840" s="553"/>
      <c r="AD840" s="553"/>
      <c r="AE840" s="553"/>
      <c r="AF840" s="553"/>
      <c r="AG840" s="553"/>
      <c r="AH840" s="553"/>
      <c r="AI840" s="397"/>
      <c r="AJ840" s="555"/>
      <c r="AK840" s="576">
        <f t="shared" si="122"/>
        <v>0</v>
      </c>
      <c r="AL840" s="576">
        <f t="shared" si="123"/>
        <v>0</v>
      </c>
      <c r="AM840" s="599"/>
      <c r="AN840" s="599"/>
      <c r="AO840" s="553"/>
      <c r="AP840" s="553"/>
      <c r="AQ840" s="553"/>
      <c r="AR840" s="553"/>
      <c r="AS840" s="397"/>
      <c r="AT840" s="397"/>
      <c r="AU840" s="397"/>
      <c r="AV840" s="397"/>
      <c r="AW840" s="397"/>
      <c r="AX840" s="397"/>
      <c r="AY840" s="397"/>
      <c r="AZ840" s="397"/>
      <c r="BA840" s="397"/>
      <c r="BB840" s="397"/>
      <c r="BC840" s="397"/>
      <c r="BD840" s="553"/>
      <c r="BE840" s="397"/>
      <c r="BF840" s="397"/>
      <c r="BG840" s="397"/>
      <c r="BH840" s="397"/>
    </row>
    <row r="841" spans="2:60" x14ac:dyDescent="0.35">
      <c r="B841" s="319"/>
      <c r="C841" s="147"/>
      <c r="D841" s="147"/>
      <c r="E841" s="320"/>
      <c r="F841" s="321"/>
      <c r="G841" s="149"/>
      <c r="H841" s="148"/>
      <c r="I841" s="148"/>
      <c r="J841" s="322"/>
      <c r="K841" s="324" t="str">
        <f>IFERROR(INDEX(Lookup!$G$3:$G$6,MATCH(J841,Lookup!$F$3:$F$6,0)),"")</f>
        <v/>
      </c>
      <c r="L841" s="323"/>
      <c r="M841" s="322"/>
      <c r="N841" s="846">
        <f t="shared" si="116"/>
        <v>0</v>
      </c>
      <c r="O841" s="325">
        <f t="shared" si="117"/>
        <v>0</v>
      </c>
      <c r="P841" s="847">
        <f>IF(I841&lt;INDEX(Lookup!$U$2:$U$10,MATCH($D$48,Lookup!$S$2:$S$10,0)),0,IF(U841="X",0,IFERROR(L841*50,0)))</f>
        <v>0</v>
      </c>
      <c r="Q841" s="326">
        <f>IF(I841&lt;INDEX(Lookup!$U$2:$U$10,MATCH($D$48,Lookup!$S$2:$S$10,0)),0,IF(U841="X",0,IFERROR(P841*K841,0)))</f>
        <v>0</v>
      </c>
      <c r="R841" s="326">
        <v>0</v>
      </c>
      <c r="S841" s="424">
        <v>0</v>
      </c>
      <c r="T841" s="322"/>
      <c r="U841" s="143"/>
      <c r="V841" s="397"/>
      <c r="W841" s="555"/>
      <c r="X841" s="576">
        <f t="shared" si="118"/>
        <v>0</v>
      </c>
      <c r="Y841" s="576">
        <f t="shared" si="119"/>
        <v>0</v>
      </c>
      <c r="Z841" s="576">
        <f t="shared" si="120"/>
        <v>0</v>
      </c>
      <c r="AA841" s="576">
        <f t="shared" si="121"/>
        <v>0</v>
      </c>
      <c r="AB841" s="553"/>
      <c r="AC841" s="553"/>
      <c r="AD841" s="553"/>
      <c r="AE841" s="553"/>
      <c r="AF841" s="553"/>
      <c r="AG841" s="553"/>
      <c r="AH841" s="553"/>
      <c r="AI841" s="397"/>
      <c r="AJ841" s="555"/>
      <c r="AK841" s="576">
        <f t="shared" si="122"/>
        <v>0</v>
      </c>
      <c r="AL841" s="576">
        <f t="shared" si="123"/>
        <v>0</v>
      </c>
      <c r="AM841" s="599"/>
      <c r="AN841" s="599"/>
      <c r="AO841" s="553"/>
      <c r="AP841" s="553"/>
      <c r="AQ841" s="553"/>
      <c r="AR841" s="553"/>
      <c r="AS841" s="397"/>
      <c r="AT841" s="397"/>
      <c r="AU841" s="397"/>
      <c r="AV841" s="397"/>
      <c r="AW841" s="397"/>
      <c r="AX841" s="397"/>
      <c r="AY841" s="397"/>
      <c r="AZ841" s="397"/>
      <c r="BA841" s="397"/>
      <c r="BB841" s="397"/>
      <c r="BC841" s="397"/>
      <c r="BD841" s="553"/>
      <c r="BE841" s="397"/>
      <c r="BF841" s="397"/>
      <c r="BG841" s="397"/>
      <c r="BH841" s="397"/>
    </row>
    <row r="842" spans="2:60" x14ac:dyDescent="0.35">
      <c r="B842" s="319"/>
      <c r="C842" s="147"/>
      <c r="D842" s="147"/>
      <c r="E842" s="320"/>
      <c r="F842" s="321"/>
      <c r="G842" s="149"/>
      <c r="H842" s="148"/>
      <c r="I842" s="148"/>
      <c r="J842" s="322"/>
      <c r="K842" s="324" t="str">
        <f>IFERROR(INDEX(Lookup!$G$3:$G$6,MATCH(J842,Lookup!$F$3:$F$6,0)),"")</f>
        <v/>
      </c>
      <c r="L842" s="323"/>
      <c r="M842" s="322"/>
      <c r="N842" s="846">
        <f t="shared" si="116"/>
        <v>0</v>
      </c>
      <c r="O842" s="325">
        <f t="shared" si="117"/>
        <v>0</v>
      </c>
      <c r="P842" s="847">
        <f>IF(I842&lt;INDEX(Lookup!$U$2:$U$10,MATCH($D$48,Lookup!$S$2:$S$10,0)),0,IF(U842="X",0,IFERROR(L842*50,0)))</f>
        <v>0</v>
      </c>
      <c r="Q842" s="326">
        <f>IF(I842&lt;INDEX(Lookup!$U$2:$U$10,MATCH($D$48,Lookup!$S$2:$S$10,0)),0,IF(U842="X",0,IFERROR(P842*K842,0)))</f>
        <v>0</v>
      </c>
      <c r="R842" s="326">
        <v>0</v>
      </c>
      <c r="S842" s="424">
        <v>0</v>
      </c>
      <c r="T842" s="322"/>
      <c r="U842" s="143"/>
      <c r="V842" s="397"/>
      <c r="W842" s="555"/>
      <c r="X842" s="576">
        <f t="shared" si="118"/>
        <v>0</v>
      </c>
      <c r="Y842" s="576">
        <f t="shared" si="119"/>
        <v>0</v>
      </c>
      <c r="Z842" s="576">
        <f t="shared" si="120"/>
        <v>0</v>
      </c>
      <c r="AA842" s="576">
        <f t="shared" si="121"/>
        <v>0</v>
      </c>
      <c r="AB842" s="553"/>
      <c r="AC842" s="553"/>
      <c r="AD842" s="553"/>
      <c r="AE842" s="553"/>
      <c r="AF842" s="553"/>
      <c r="AG842" s="553"/>
      <c r="AH842" s="553"/>
      <c r="AI842" s="397"/>
      <c r="AJ842" s="555"/>
      <c r="AK842" s="576">
        <f t="shared" si="122"/>
        <v>0</v>
      </c>
      <c r="AL842" s="576">
        <f t="shared" si="123"/>
        <v>0</v>
      </c>
      <c r="AM842" s="599"/>
      <c r="AN842" s="599"/>
      <c r="AO842" s="553"/>
      <c r="AP842" s="553"/>
      <c r="AQ842" s="553"/>
      <c r="AR842" s="553"/>
      <c r="AS842" s="397"/>
      <c r="AT842" s="397"/>
      <c r="AU842" s="397"/>
      <c r="AV842" s="397"/>
      <c r="AW842" s="397"/>
      <c r="AX842" s="397"/>
      <c r="AY842" s="397"/>
      <c r="AZ842" s="397"/>
      <c r="BA842" s="397"/>
      <c r="BB842" s="397"/>
      <c r="BC842" s="397"/>
      <c r="BD842" s="553"/>
      <c r="BE842" s="397"/>
      <c r="BF842" s="397"/>
      <c r="BG842" s="397"/>
      <c r="BH842" s="397"/>
    </row>
    <row r="843" spans="2:60" x14ac:dyDescent="0.35">
      <c r="B843" s="319"/>
      <c r="C843" s="147"/>
      <c r="D843" s="147"/>
      <c r="E843" s="320"/>
      <c r="F843" s="321"/>
      <c r="G843" s="149"/>
      <c r="H843" s="148"/>
      <c r="I843" s="148"/>
      <c r="J843" s="322"/>
      <c r="K843" s="324" t="str">
        <f>IFERROR(INDEX(Lookup!$G$3:$G$6,MATCH(J843,Lookup!$F$3:$F$6,0)),"")</f>
        <v/>
      </c>
      <c r="L843" s="323"/>
      <c r="M843" s="322"/>
      <c r="N843" s="846">
        <f t="shared" si="116"/>
        <v>0</v>
      </c>
      <c r="O843" s="325">
        <f t="shared" si="117"/>
        <v>0</v>
      </c>
      <c r="P843" s="847">
        <f>IF(I843&lt;INDEX(Lookup!$U$2:$U$10,MATCH($D$48,Lookup!$S$2:$S$10,0)),0,IF(U843="X",0,IFERROR(L843*50,0)))</f>
        <v>0</v>
      </c>
      <c r="Q843" s="326">
        <f>IF(I843&lt;INDEX(Lookup!$U$2:$U$10,MATCH($D$48,Lookup!$S$2:$S$10,0)),0,IF(U843="X",0,IFERROR(P843*K843,0)))</f>
        <v>0</v>
      </c>
      <c r="R843" s="326">
        <v>0</v>
      </c>
      <c r="S843" s="424">
        <v>0</v>
      </c>
      <c r="T843" s="322"/>
      <c r="U843" s="143"/>
      <c r="V843" s="397"/>
      <c r="W843" s="555"/>
      <c r="X843" s="576">
        <f t="shared" si="118"/>
        <v>0</v>
      </c>
      <c r="Y843" s="576">
        <f t="shared" si="119"/>
        <v>0</v>
      </c>
      <c r="Z843" s="576">
        <f t="shared" si="120"/>
        <v>0</v>
      </c>
      <c r="AA843" s="576">
        <f t="shared" si="121"/>
        <v>0</v>
      </c>
      <c r="AB843" s="553"/>
      <c r="AC843" s="553"/>
      <c r="AD843" s="553"/>
      <c r="AE843" s="553"/>
      <c r="AF843" s="553"/>
      <c r="AG843" s="553"/>
      <c r="AH843" s="553"/>
      <c r="AI843" s="397"/>
      <c r="AJ843" s="555"/>
      <c r="AK843" s="576">
        <f t="shared" si="122"/>
        <v>0</v>
      </c>
      <c r="AL843" s="576">
        <f t="shared" si="123"/>
        <v>0</v>
      </c>
      <c r="AM843" s="599"/>
      <c r="AN843" s="599"/>
      <c r="AO843" s="553"/>
      <c r="AP843" s="553"/>
      <c r="AQ843" s="553"/>
      <c r="AR843" s="553"/>
      <c r="AS843" s="397"/>
      <c r="AT843" s="397"/>
      <c r="AU843" s="397"/>
      <c r="AV843" s="397"/>
      <c r="AW843" s="397"/>
      <c r="AX843" s="397"/>
      <c r="AY843" s="397"/>
      <c r="AZ843" s="397"/>
      <c r="BA843" s="397"/>
      <c r="BB843" s="397"/>
      <c r="BC843" s="397"/>
      <c r="BD843" s="553"/>
      <c r="BE843" s="397"/>
      <c r="BF843" s="397"/>
      <c r="BG843" s="397"/>
      <c r="BH843" s="397"/>
    </row>
    <row r="844" spans="2:60" x14ac:dyDescent="0.35">
      <c r="B844" s="319"/>
      <c r="C844" s="147"/>
      <c r="D844" s="147"/>
      <c r="E844" s="320"/>
      <c r="F844" s="321"/>
      <c r="G844" s="149"/>
      <c r="H844" s="148"/>
      <c r="I844" s="148"/>
      <c r="J844" s="322"/>
      <c r="K844" s="324" t="str">
        <f>IFERROR(INDEX(Lookup!$G$3:$G$6,MATCH(J844,Lookup!$F$3:$F$6,0)),"")</f>
        <v/>
      </c>
      <c r="L844" s="323"/>
      <c r="M844" s="322"/>
      <c r="N844" s="846">
        <f t="shared" si="116"/>
        <v>0</v>
      </c>
      <c r="O844" s="325">
        <f t="shared" si="117"/>
        <v>0</v>
      </c>
      <c r="P844" s="847">
        <f>IF(I844&lt;INDEX(Lookup!$U$2:$U$10,MATCH($D$48,Lookup!$S$2:$S$10,0)),0,IF(U844="X",0,IFERROR(L844*50,0)))</f>
        <v>0</v>
      </c>
      <c r="Q844" s="326">
        <f>IF(I844&lt;INDEX(Lookup!$U$2:$U$10,MATCH($D$48,Lookup!$S$2:$S$10,0)),0,IF(U844="X",0,IFERROR(P844*K844,0)))</f>
        <v>0</v>
      </c>
      <c r="R844" s="326">
        <v>0</v>
      </c>
      <c r="S844" s="424">
        <v>0</v>
      </c>
      <c r="T844" s="322"/>
      <c r="U844" s="143"/>
      <c r="V844" s="397"/>
      <c r="W844" s="555"/>
      <c r="X844" s="576">
        <f t="shared" si="118"/>
        <v>0</v>
      </c>
      <c r="Y844" s="576">
        <f t="shared" si="119"/>
        <v>0</v>
      </c>
      <c r="Z844" s="576">
        <f t="shared" si="120"/>
        <v>0</v>
      </c>
      <c r="AA844" s="576">
        <f t="shared" si="121"/>
        <v>0</v>
      </c>
      <c r="AB844" s="553"/>
      <c r="AC844" s="553"/>
      <c r="AD844" s="553"/>
      <c r="AE844" s="553"/>
      <c r="AF844" s="553"/>
      <c r="AG844" s="553"/>
      <c r="AH844" s="553"/>
      <c r="AI844" s="397"/>
      <c r="AJ844" s="555"/>
      <c r="AK844" s="576">
        <f t="shared" si="122"/>
        <v>0</v>
      </c>
      <c r="AL844" s="576">
        <f t="shared" si="123"/>
        <v>0</v>
      </c>
      <c r="AM844" s="599"/>
      <c r="AN844" s="599"/>
      <c r="AO844" s="553"/>
      <c r="AP844" s="553"/>
      <c r="AQ844" s="553"/>
      <c r="AR844" s="553"/>
      <c r="AS844" s="397"/>
      <c r="AT844" s="397"/>
      <c r="AU844" s="397"/>
      <c r="AV844" s="397"/>
      <c r="AW844" s="397"/>
      <c r="AX844" s="397"/>
      <c r="AY844" s="397"/>
      <c r="AZ844" s="397"/>
      <c r="BA844" s="397"/>
      <c r="BB844" s="397"/>
      <c r="BC844" s="397"/>
      <c r="BD844" s="553"/>
      <c r="BE844" s="397"/>
      <c r="BF844" s="397"/>
      <c r="BG844" s="397"/>
      <c r="BH844" s="397"/>
    </row>
    <row r="845" spans="2:60" x14ac:dyDescent="0.35">
      <c r="B845" s="319"/>
      <c r="C845" s="147"/>
      <c r="D845" s="147"/>
      <c r="E845" s="320"/>
      <c r="F845" s="321"/>
      <c r="G845" s="149"/>
      <c r="H845" s="148"/>
      <c r="I845" s="148"/>
      <c r="J845" s="322"/>
      <c r="K845" s="324" t="str">
        <f>IFERROR(INDEX(Lookup!$G$3:$G$6,MATCH(J845,Lookup!$F$3:$F$6,0)),"")</f>
        <v/>
      </c>
      <c r="L845" s="323"/>
      <c r="M845" s="322"/>
      <c r="N845" s="846">
        <f t="shared" si="116"/>
        <v>0</v>
      </c>
      <c r="O845" s="325">
        <f t="shared" si="117"/>
        <v>0</v>
      </c>
      <c r="P845" s="847">
        <f>IF(I845&lt;INDEX(Lookup!$U$2:$U$10,MATCH($D$48,Lookup!$S$2:$S$10,0)),0,IF(U845="X",0,IFERROR(L845*50,0)))</f>
        <v>0</v>
      </c>
      <c r="Q845" s="326">
        <f>IF(I845&lt;INDEX(Lookup!$U$2:$U$10,MATCH($D$48,Lookup!$S$2:$S$10,0)),0,IF(U845="X",0,IFERROR(P845*K845,0)))</f>
        <v>0</v>
      </c>
      <c r="R845" s="326">
        <v>0</v>
      </c>
      <c r="S845" s="424">
        <v>0</v>
      </c>
      <c r="T845" s="322"/>
      <c r="U845" s="143"/>
      <c r="V845" s="397"/>
      <c r="W845" s="555"/>
      <c r="X845" s="576">
        <f t="shared" si="118"/>
        <v>0</v>
      </c>
      <c r="Y845" s="576">
        <f t="shared" si="119"/>
        <v>0</v>
      </c>
      <c r="Z845" s="576">
        <f t="shared" si="120"/>
        <v>0</v>
      </c>
      <c r="AA845" s="576">
        <f t="shared" si="121"/>
        <v>0</v>
      </c>
      <c r="AB845" s="553"/>
      <c r="AC845" s="553"/>
      <c r="AD845" s="553"/>
      <c r="AE845" s="553"/>
      <c r="AF845" s="553"/>
      <c r="AG845" s="553"/>
      <c r="AH845" s="553"/>
      <c r="AI845" s="397"/>
      <c r="AJ845" s="555"/>
      <c r="AK845" s="576">
        <f t="shared" si="122"/>
        <v>0</v>
      </c>
      <c r="AL845" s="576">
        <f t="shared" si="123"/>
        <v>0</v>
      </c>
      <c r="AM845" s="599"/>
      <c r="AN845" s="599"/>
      <c r="AO845" s="553"/>
      <c r="AP845" s="553"/>
      <c r="AQ845" s="553"/>
      <c r="AR845" s="553"/>
      <c r="AS845" s="397"/>
      <c r="AT845" s="397"/>
      <c r="AU845" s="397"/>
      <c r="AV845" s="397"/>
      <c r="AW845" s="397"/>
      <c r="AX845" s="397"/>
      <c r="AY845" s="397"/>
      <c r="AZ845" s="397"/>
      <c r="BA845" s="397"/>
      <c r="BB845" s="397"/>
      <c r="BC845" s="397"/>
      <c r="BD845" s="553"/>
      <c r="BE845" s="397"/>
      <c r="BF845" s="397"/>
      <c r="BG845" s="397"/>
      <c r="BH845" s="397"/>
    </row>
    <row r="846" spans="2:60" x14ac:dyDescent="0.35">
      <c r="B846" s="319"/>
      <c r="C846" s="147"/>
      <c r="D846" s="147"/>
      <c r="E846" s="320"/>
      <c r="F846" s="321"/>
      <c r="G846" s="149"/>
      <c r="H846" s="148"/>
      <c r="I846" s="148"/>
      <c r="J846" s="322"/>
      <c r="K846" s="324" t="str">
        <f>IFERROR(INDEX(Lookup!$G$3:$G$6,MATCH(J846,Lookup!$F$3:$F$6,0)),"")</f>
        <v/>
      </c>
      <c r="L846" s="323"/>
      <c r="M846" s="322"/>
      <c r="N846" s="846">
        <f t="shared" si="116"/>
        <v>0</v>
      </c>
      <c r="O846" s="325">
        <f t="shared" si="117"/>
        <v>0</v>
      </c>
      <c r="P846" s="847">
        <f>IF(I846&lt;INDEX(Lookup!$U$2:$U$10,MATCH($D$48,Lookup!$S$2:$S$10,0)),0,IF(U846="X",0,IFERROR(L846*50,0)))</f>
        <v>0</v>
      </c>
      <c r="Q846" s="326">
        <f>IF(I846&lt;INDEX(Lookup!$U$2:$U$10,MATCH($D$48,Lookup!$S$2:$S$10,0)),0,IF(U846="X",0,IFERROR(P846*K846,0)))</f>
        <v>0</v>
      </c>
      <c r="R846" s="326">
        <v>0</v>
      </c>
      <c r="S846" s="424">
        <v>0</v>
      </c>
      <c r="T846" s="322"/>
      <c r="U846" s="143"/>
      <c r="V846" s="397"/>
      <c r="W846" s="555"/>
      <c r="X846" s="576">
        <f t="shared" si="118"/>
        <v>0</v>
      </c>
      <c r="Y846" s="576">
        <f t="shared" si="119"/>
        <v>0</v>
      </c>
      <c r="Z846" s="576">
        <f t="shared" si="120"/>
        <v>0</v>
      </c>
      <c r="AA846" s="576">
        <f t="shared" si="121"/>
        <v>0</v>
      </c>
      <c r="AB846" s="553"/>
      <c r="AC846" s="553"/>
      <c r="AD846" s="553"/>
      <c r="AE846" s="553"/>
      <c r="AF846" s="553"/>
      <c r="AG846" s="553"/>
      <c r="AH846" s="553"/>
      <c r="AI846" s="397"/>
      <c r="AJ846" s="555"/>
      <c r="AK846" s="576">
        <f t="shared" si="122"/>
        <v>0</v>
      </c>
      <c r="AL846" s="576">
        <f t="shared" si="123"/>
        <v>0</v>
      </c>
      <c r="AM846" s="599"/>
      <c r="AN846" s="599"/>
      <c r="AO846" s="553"/>
      <c r="AP846" s="553"/>
      <c r="AQ846" s="553"/>
      <c r="AR846" s="553"/>
      <c r="AS846" s="397"/>
      <c r="AT846" s="397"/>
      <c r="AU846" s="397"/>
      <c r="AV846" s="397"/>
      <c r="AW846" s="397"/>
      <c r="AX846" s="397"/>
      <c r="AY846" s="397"/>
      <c r="AZ846" s="397"/>
      <c r="BA846" s="397"/>
      <c r="BB846" s="397"/>
      <c r="BC846" s="397"/>
      <c r="BD846" s="553"/>
      <c r="BE846" s="397"/>
      <c r="BF846" s="397"/>
      <c r="BG846" s="397"/>
      <c r="BH846" s="397"/>
    </row>
    <row r="847" spans="2:60" x14ac:dyDescent="0.35">
      <c r="B847" s="319"/>
      <c r="C847" s="147"/>
      <c r="D847" s="147"/>
      <c r="E847" s="320"/>
      <c r="F847" s="321"/>
      <c r="G847" s="149"/>
      <c r="H847" s="148"/>
      <c r="I847" s="148"/>
      <c r="J847" s="322"/>
      <c r="K847" s="324" t="str">
        <f>IFERROR(INDEX(Lookup!$G$3:$G$6,MATCH(J847,Lookup!$F$3:$F$6,0)),"")</f>
        <v/>
      </c>
      <c r="L847" s="323"/>
      <c r="M847" s="322"/>
      <c r="N847" s="846">
        <f t="shared" si="116"/>
        <v>0</v>
      </c>
      <c r="O847" s="325">
        <f t="shared" si="117"/>
        <v>0</v>
      </c>
      <c r="P847" s="847">
        <f>IF(I847&lt;INDEX(Lookup!$U$2:$U$10,MATCH($D$48,Lookup!$S$2:$S$10,0)),0,IF(U847="X",0,IFERROR(L847*50,0)))</f>
        <v>0</v>
      </c>
      <c r="Q847" s="326">
        <f>IF(I847&lt;INDEX(Lookup!$U$2:$U$10,MATCH($D$48,Lookup!$S$2:$S$10,0)),0,IF(U847="X",0,IFERROR(P847*K847,0)))</f>
        <v>0</v>
      </c>
      <c r="R847" s="326">
        <v>0</v>
      </c>
      <c r="S847" s="424">
        <v>0</v>
      </c>
      <c r="T847" s="322"/>
      <c r="U847" s="143"/>
      <c r="V847" s="397"/>
      <c r="W847" s="555"/>
      <c r="X847" s="576">
        <f t="shared" si="118"/>
        <v>0</v>
      </c>
      <c r="Y847" s="576">
        <f t="shared" si="119"/>
        <v>0</v>
      </c>
      <c r="Z847" s="576">
        <f t="shared" si="120"/>
        <v>0</v>
      </c>
      <c r="AA847" s="576">
        <f t="shared" si="121"/>
        <v>0</v>
      </c>
      <c r="AB847" s="553"/>
      <c r="AC847" s="553"/>
      <c r="AD847" s="553"/>
      <c r="AE847" s="553"/>
      <c r="AF847" s="553"/>
      <c r="AG847" s="553"/>
      <c r="AH847" s="553"/>
      <c r="AI847" s="397"/>
      <c r="AJ847" s="555"/>
      <c r="AK847" s="576">
        <f t="shared" si="122"/>
        <v>0</v>
      </c>
      <c r="AL847" s="576">
        <f t="shared" si="123"/>
        <v>0</v>
      </c>
      <c r="AM847" s="599"/>
      <c r="AN847" s="599"/>
      <c r="AO847" s="553"/>
      <c r="AP847" s="553"/>
      <c r="AQ847" s="553"/>
      <c r="AR847" s="553"/>
      <c r="AS847" s="397"/>
      <c r="AT847" s="397"/>
      <c r="AU847" s="397"/>
      <c r="AV847" s="397"/>
      <c r="AW847" s="397"/>
      <c r="AX847" s="397"/>
      <c r="AY847" s="397"/>
      <c r="AZ847" s="397"/>
      <c r="BA847" s="397"/>
      <c r="BB847" s="397"/>
      <c r="BC847" s="397"/>
      <c r="BD847" s="553"/>
      <c r="BE847" s="397"/>
      <c r="BF847" s="397"/>
      <c r="BG847" s="397"/>
      <c r="BH847" s="397"/>
    </row>
    <row r="848" spans="2:60" x14ac:dyDescent="0.35">
      <c r="B848" s="319"/>
      <c r="C848" s="147"/>
      <c r="D848" s="147"/>
      <c r="E848" s="320"/>
      <c r="F848" s="321"/>
      <c r="G848" s="149"/>
      <c r="H848" s="148"/>
      <c r="I848" s="148"/>
      <c r="J848" s="322"/>
      <c r="K848" s="324" t="str">
        <f>IFERROR(INDEX(Lookup!$G$3:$G$6,MATCH(J848,Lookup!$F$3:$F$6,0)),"")</f>
        <v/>
      </c>
      <c r="L848" s="323"/>
      <c r="M848" s="322"/>
      <c r="N848" s="846">
        <f t="shared" si="116"/>
        <v>0</v>
      </c>
      <c r="O848" s="325">
        <f t="shared" si="117"/>
        <v>0</v>
      </c>
      <c r="P848" s="847">
        <f>IF(I848&lt;INDEX(Lookup!$U$2:$U$10,MATCH($D$48,Lookup!$S$2:$S$10,0)),0,IF(U848="X",0,IFERROR(L848*50,0)))</f>
        <v>0</v>
      </c>
      <c r="Q848" s="326">
        <f>IF(I848&lt;INDEX(Lookup!$U$2:$U$10,MATCH($D$48,Lookup!$S$2:$S$10,0)),0,IF(U848="X",0,IFERROR(P848*K848,0)))</f>
        <v>0</v>
      </c>
      <c r="R848" s="326">
        <v>0</v>
      </c>
      <c r="S848" s="424">
        <v>0</v>
      </c>
      <c r="T848" s="322"/>
      <c r="U848" s="143"/>
      <c r="V848" s="397"/>
      <c r="W848" s="555"/>
      <c r="X848" s="576">
        <f t="shared" si="118"/>
        <v>0</v>
      </c>
      <c r="Y848" s="576">
        <f t="shared" si="119"/>
        <v>0</v>
      </c>
      <c r="Z848" s="576">
        <f t="shared" si="120"/>
        <v>0</v>
      </c>
      <c r="AA848" s="576">
        <f t="shared" si="121"/>
        <v>0</v>
      </c>
      <c r="AB848" s="553"/>
      <c r="AC848" s="553"/>
      <c r="AD848" s="553"/>
      <c r="AE848" s="553"/>
      <c r="AF848" s="553"/>
      <c r="AG848" s="553"/>
      <c r="AH848" s="553"/>
      <c r="AI848" s="397"/>
      <c r="AJ848" s="555"/>
      <c r="AK848" s="576">
        <f t="shared" si="122"/>
        <v>0</v>
      </c>
      <c r="AL848" s="576">
        <f t="shared" si="123"/>
        <v>0</v>
      </c>
      <c r="AM848" s="599"/>
      <c r="AN848" s="599"/>
      <c r="AO848" s="553"/>
      <c r="AP848" s="553"/>
      <c r="AQ848" s="553"/>
      <c r="AR848" s="553"/>
      <c r="AS848" s="397"/>
      <c r="AT848" s="397"/>
      <c r="AU848" s="397"/>
      <c r="AV848" s="397"/>
      <c r="AW848" s="397"/>
      <c r="AX848" s="397"/>
      <c r="AY848" s="397"/>
      <c r="AZ848" s="397"/>
      <c r="BA848" s="397"/>
      <c r="BB848" s="397"/>
      <c r="BC848" s="397"/>
      <c r="BD848" s="553"/>
      <c r="BE848" s="397"/>
      <c r="BF848" s="397"/>
      <c r="BG848" s="397"/>
      <c r="BH848" s="397"/>
    </row>
    <row r="849" spans="2:60" x14ac:dyDescent="0.35">
      <c r="B849" s="319"/>
      <c r="C849" s="147"/>
      <c r="D849" s="147"/>
      <c r="E849" s="320"/>
      <c r="F849" s="321"/>
      <c r="G849" s="149"/>
      <c r="H849" s="148"/>
      <c r="I849" s="148"/>
      <c r="J849" s="322"/>
      <c r="K849" s="324" t="str">
        <f>IFERROR(INDEX(Lookup!$G$3:$G$6,MATCH(J849,Lookup!$F$3:$F$6,0)),"")</f>
        <v/>
      </c>
      <c r="L849" s="323"/>
      <c r="M849" s="322"/>
      <c r="N849" s="846">
        <f t="shared" si="116"/>
        <v>0</v>
      </c>
      <c r="O849" s="325">
        <f t="shared" si="117"/>
        <v>0</v>
      </c>
      <c r="P849" s="847">
        <f>IF(I849&lt;INDEX(Lookup!$U$2:$U$10,MATCH($D$48,Lookup!$S$2:$S$10,0)),0,IF(U849="X",0,IFERROR(L849*50,0)))</f>
        <v>0</v>
      </c>
      <c r="Q849" s="326">
        <f>IF(I849&lt;INDEX(Lookup!$U$2:$U$10,MATCH($D$48,Lookup!$S$2:$S$10,0)),0,IF(U849="X",0,IFERROR(P849*K849,0)))</f>
        <v>0</v>
      </c>
      <c r="R849" s="326">
        <v>0</v>
      </c>
      <c r="S849" s="424">
        <v>0</v>
      </c>
      <c r="T849" s="322"/>
      <c r="U849" s="143"/>
      <c r="V849" s="397"/>
      <c r="W849" s="555"/>
      <c r="X849" s="576">
        <f t="shared" si="118"/>
        <v>0</v>
      </c>
      <c r="Y849" s="576">
        <f t="shared" si="119"/>
        <v>0</v>
      </c>
      <c r="Z849" s="576">
        <f t="shared" si="120"/>
        <v>0</v>
      </c>
      <c r="AA849" s="576">
        <f t="shared" si="121"/>
        <v>0</v>
      </c>
      <c r="AB849" s="553"/>
      <c r="AC849" s="553"/>
      <c r="AD849" s="553"/>
      <c r="AE849" s="553"/>
      <c r="AF849" s="553"/>
      <c r="AG849" s="553"/>
      <c r="AH849" s="553"/>
      <c r="AI849" s="397"/>
      <c r="AJ849" s="555"/>
      <c r="AK849" s="576">
        <f t="shared" si="122"/>
        <v>0</v>
      </c>
      <c r="AL849" s="576">
        <f t="shared" si="123"/>
        <v>0</v>
      </c>
      <c r="AM849" s="599"/>
      <c r="AN849" s="599"/>
      <c r="AO849" s="553"/>
      <c r="AP849" s="553"/>
      <c r="AQ849" s="553"/>
      <c r="AR849" s="553"/>
      <c r="AS849" s="397"/>
      <c r="AT849" s="397"/>
      <c r="AU849" s="397"/>
      <c r="AV849" s="397"/>
      <c r="AW849" s="397"/>
      <c r="AX849" s="397"/>
      <c r="AY849" s="397"/>
      <c r="AZ849" s="397"/>
      <c r="BA849" s="397"/>
      <c r="BB849" s="397"/>
      <c r="BC849" s="397"/>
      <c r="BD849" s="553"/>
      <c r="BE849" s="397"/>
      <c r="BF849" s="397"/>
      <c r="BG849" s="397"/>
      <c r="BH849" s="397"/>
    </row>
    <row r="850" spans="2:60" x14ac:dyDescent="0.35">
      <c r="B850" s="319"/>
      <c r="C850" s="147"/>
      <c r="D850" s="147"/>
      <c r="E850" s="320"/>
      <c r="F850" s="321"/>
      <c r="G850" s="149"/>
      <c r="H850" s="148"/>
      <c r="I850" s="148"/>
      <c r="J850" s="322"/>
      <c r="K850" s="324" t="str">
        <f>IFERROR(INDEX(Lookup!$G$3:$G$6,MATCH(J850,Lookup!$F$3:$F$6,0)),"")</f>
        <v/>
      </c>
      <c r="L850" s="323"/>
      <c r="M850" s="322"/>
      <c r="N850" s="846">
        <f t="shared" si="116"/>
        <v>0</v>
      </c>
      <c r="O850" s="325">
        <f t="shared" si="117"/>
        <v>0</v>
      </c>
      <c r="P850" s="847">
        <f>IF(I850&lt;INDEX(Lookup!$U$2:$U$10,MATCH($D$48,Lookup!$S$2:$S$10,0)),0,IF(U850="X",0,IFERROR(L850*50,0)))</f>
        <v>0</v>
      </c>
      <c r="Q850" s="326">
        <f>IF(I850&lt;INDEX(Lookup!$U$2:$U$10,MATCH($D$48,Lookup!$S$2:$S$10,0)),0,IF(U850="X",0,IFERROR(P850*K850,0)))</f>
        <v>0</v>
      </c>
      <c r="R850" s="326">
        <v>0</v>
      </c>
      <c r="S850" s="424">
        <v>0</v>
      </c>
      <c r="T850" s="322"/>
      <c r="U850" s="143"/>
      <c r="V850" s="397"/>
      <c r="W850" s="555"/>
      <c r="X850" s="576">
        <f t="shared" si="118"/>
        <v>0</v>
      </c>
      <c r="Y850" s="576">
        <f t="shared" si="119"/>
        <v>0</v>
      </c>
      <c r="Z850" s="576">
        <f t="shared" si="120"/>
        <v>0</v>
      </c>
      <c r="AA850" s="576">
        <f t="shared" si="121"/>
        <v>0</v>
      </c>
      <c r="AB850" s="553"/>
      <c r="AC850" s="553"/>
      <c r="AD850" s="553"/>
      <c r="AE850" s="553"/>
      <c r="AF850" s="553"/>
      <c r="AG850" s="553"/>
      <c r="AH850" s="553"/>
      <c r="AI850" s="397"/>
      <c r="AJ850" s="555"/>
      <c r="AK850" s="576">
        <f t="shared" si="122"/>
        <v>0</v>
      </c>
      <c r="AL850" s="576">
        <f t="shared" si="123"/>
        <v>0</v>
      </c>
      <c r="AM850" s="599"/>
      <c r="AN850" s="599"/>
      <c r="AO850" s="553"/>
      <c r="AP850" s="553"/>
      <c r="AQ850" s="553"/>
      <c r="AR850" s="553"/>
      <c r="AS850" s="397"/>
      <c r="AT850" s="397"/>
      <c r="AU850" s="397"/>
      <c r="AV850" s="397"/>
      <c r="AW850" s="397"/>
      <c r="AX850" s="397"/>
      <c r="AY850" s="397"/>
      <c r="AZ850" s="397"/>
      <c r="BA850" s="397"/>
      <c r="BB850" s="397"/>
      <c r="BC850" s="397"/>
      <c r="BD850" s="553"/>
      <c r="BE850" s="397"/>
      <c r="BF850" s="397"/>
      <c r="BG850" s="397"/>
      <c r="BH850" s="397"/>
    </row>
    <row r="851" spans="2:60" x14ac:dyDescent="0.35">
      <c r="B851" s="319"/>
      <c r="C851" s="147"/>
      <c r="D851" s="147"/>
      <c r="E851" s="320"/>
      <c r="F851" s="321"/>
      <c r="G851" s="149"/>
      <c r="H851" s="148"/>
      <c r="I851" s="148"/>
      <c r="J851" s="322"/>
      <c r="K851" s="324" t="str">
        <f>IFERROR(INDEX(Lookup!$G$3:$G$6,MATCH(J851,Lookup!$F$3:$F$6,0)),"")</f>
        <v/>
      </c>
      <c r="L851" s="323"/>
      <c r="M851" s="322"/>
      <c r="N851" s="846">
        <f t="shared" si="116"/>
        <v>0</v>
      </c>
      <c r="O851" s="325">
        <f t="shared" si="117"/>
        <v>0</v>
      </c>
      <c r="P851" s="847">
        <f>IF(I851&lt;INDEX(Lookup!$U$2:$U$10,MATCH($D$48,Lookup!$S$2:$S$10,0)),0,IF(U851="X",0,IFERROR(L851*50,0)))</f>
        <v>0</v>
      </c>
      <c r="Q851" s="326">
        <f>IF(I851&lt;INDEX(Lookup!$U$2:$U$10,MATCH($D$48,Lookup!$S$2:$S$10,0)),0,IF(U851="X",0,IFERROR(P851*K851,0)))</f>
        <v>0</v>
      </c>
      <c r="R851" s="326">
        <v>0</v>
      </c>
      <c r="S851" s="424">
        <v>0</v>
      </c>
      <c r="T851" s="322"/>
      <c r="U851" s="143"/>
      <c r="V851" s="397"/>
      <c r="W851" s="555"/>
      <c r="X851" s="576">
        <f t="shared" si="118"/>
        <v>0</v>
      </c>
      <c r="Y851" s="576">
        <f t="shared" si="119"/>
        <v>0</v>
      </c>
      <c r="Z851" s="576">
        <f t="shared" si="120"/>
        <v>0</v>
      </c>
      <c r="AA851" s="576">
        <f t="shared" si="121"/>
        <v>0</v>
      </c>
      <c r="AB851" s="553"/>
      <c r="AC851" s="553"/>
      <c r="AD851" s="553"/>
      <c r="AE851" s="553"/>
      <c r="AF851" s="553"/>
      <c r="AG851" s="553"/>
      <c r="AH851" s="553"/>
      <c r="AI851" s="397"/>
      <c r="AJ851" s="555"/>
      <c r="AK851" s="576">
        <f t="shared" si="122"/>
        <v>0</v>
      </c>
      <c r="AL851" s="576">
        <f t="shared" si="123"/>
        <v>0</v>
      </c>
      <c r="AM851" s="599"/>
      <c r="AN851" s="599"/>
      <c r="AO851" s="553"/>
      <c r="AP851" s="553"/>
      <c r="AQ851" s="553"/>
      <c r="AR851" s="553"/>
      <c r="AS851" s="397"/>
      <c r="AT851" s="397"/>
      <c r="AU851" s="397"/>
      <c r="AV851" s="397"/>
      <c r="AW851" s="397"/>
      <c r="AX851" s="397"/>
      <c r="AY851" s="397"/>
      <c r="AZ851" s="397"/>
      <c r="BA851" s="397"/>
      <c r="BB851" s="397"/>
      <c r="BC851" s="397"/>
      <c r="BD851" s="553"/>
      <c r="BE851" s="397"/>
      <c r="BF851" s="397"/>
      <c r="BG851" s="397"/>
      <c r="BH851" s="397"/>
    </row>
    <row r="852" spans="2:60" x14ac:dyDescent="0.35">
      <c r="B852" s="319"/>
      <c r="C852" s="147"/>
      <c r="D852" s="147"/>
      <c r="E852" s="320"/>
      <c r="F852" s="321"/>
      <c r="G852" s="149"/>
      <c r="H852" s="148"/>
      <c r="I852" s="148"/>
      <c r="J852" s="322"/>
      <c r="K852" s="324" t="str">
        <f>IFERROR(INDEX(Lookup!$G$3:$G$6,MATCH(J852,Lookup!$F$3:$F$6,0)),"")</f>
        <v/>
      </c>
      <c r="L852" s="323"/>
      <c r="M852" s="322"/>
      <c r="N852" s="846">
        <f t="shared" si="116"/>
        <v>0</v>
      </c>
      <c r="O852" s="325">
        <f t="shared" si="117"/>
        <v>0</v>
      </c>
      <c r="P852" s="847">
        <f>IF(I852&lt;INDEX(Lookup!$U$2:$U$10,MATCH($D$48,Lookup!$S$2:$S$10,0)),0,IF(U852="X",0,IFERROR(L852*50,0)))</f>
        <v>0</v>
      </c>
      <c r="Q852" s="326">
        <f>IF(I852&lt;INDEX(Lookup!$U$2:$U$10,MATCH($D$48,Lookup!$S$2:$S$10,0)),0,IF(U852="X",0,IFERROR(P852*K852,0)))</f>
        <v>0</v>
      </c>
      <c r="R852" s="326">
        <v>0</v>
      </c>
      <c r="S852" s="424">
        <v>0</v>
      </c>
      <c r="T852" s="322"/>
      <c r="U852" s="143"/>
      <c r="V852" s="397"/>
      <c r="W852" s="555"/>
      <c r="X852" s="576">
        <f t="shared" si="118"/>
        <v>0</v>
      </c>
      <c r="Y852" s="576">
        <f t="shared" si="119"/>
        <v>0</v>
      </c>
      <c r="Z852" s="576">
        <f t="shared" si="120"/>
        <v>0</v>
      </c>
      <c r="AA852" s="576">
        <f t="shared" si="121"/>
        <v>0</v>
      </c>
      <c r="AB852" s="553"/>
      <c r="AC852" s="553"/>
      <c r="AD852" s="553"/>
      <c r="AE852" s="553"/>
      <c r="AF852" s="553"/>
      <c r="AG852" s="553"/>
      <c r="AH852" s="553"/>
      <c r="AI852" s="397"/>
      <c r="AJ852" s="555"/>
      <c r="AK852" s="576">
        <f t="shared" si="122"/>
        <v>0</v>
      </c>
      <c r="AL852" s="576">
        <f t="shared" si="123"/>
        <v>0</v>
      </c>
      <c r="AM852" s="599"/>
      <c r="AN852" s="599"/>
      <c r="AO852" s="553"/>
      <c r="AP852" s="553"/>
      <c r="AQ852" s="553"/>
      <c r="AR852" s="553"/>
      <c r="AS852" s="397"/>
      <c r="AT852" s="397"/>
      <c r="AU852" s="397"/>
      <c r="AV852" s="397"/>
      <c r="AW852" s="397"/>
      <c r="AX852" s="397"/>
      <c r="AY852" s="397"/>
      <c r="AZ852" s="397"/>
      <c r="BA852" s="397"/>
      <c r="BB852" s="397"/>
      <c r="BC852" s="397"/>
      <c r="BD852" s="553"/>
      <c r="BE852" s="397"/>
      <c r="BF852" s="397"/>
      <c r="BG852" s="397"/>
      <c r="BH852" s="397"/>
    </row>
    <row r="853" spans="2:60" x14ac:dyDescent="0.35">
      <c r="B853" s="319"/>
      <c r="C853" s="147"/>
      <c r="D853" s="147"/>
      <c r="E853" s="320"/>
      <c r="F853" s="321"/>
      <c r="G853" s="149"/>
      <c r="H853" s="148"/>
      <c r="I853" s="148"/>
      <c r="J853" s="322"/>
      <c r="K853" s="324" t="str">
        <f>IFERROR(INDEX(Lookup!$G$3:$G$6,MATCH(J853,Lookup!$F$3:$F$6,0)),"")</f>
        <v/>
      </c>
      <c r="L853" s="323"/>
      <c r="M853" s="322"/>
      <c r="N853" s="846">
        <f t="shared" si="116"/>
        <v>0</v>
      </c>
      <c r="O853" s="325">
        <f t="shared" si="117"/>
        <v>0</v>
      </c>
      <c r="P853" s="847">
        <f>IF(I853&lt;INDEX(Lookup!$U$2:$U$10,MATCH($D$48,Lookup!$S$2:$S$10,0)),0,IF(U853="X",0,IFERROR(L853*50,0)))</f>
        <v>0</v>
      </c>
      <c r="Q853" s="326">
        <f>IF(I853&lt;INDEX(Lookup!$U$2:$U$10,MATCH($D$48,Lookup!$S$2:$S$10,0)),0,IF(U853="X",0,IFERROR(P853*K853,0)))</f>
        <v>0</v>
      </c>
      <c r="R853" s="326">
        <v>0</v>
      </c>
      <c r="S853" s="424">
        <v>0</v>
      </c>
      <c r="T853" s="322"/>
      <c r="U853" s="143"/>
      <c r="V853" s="397"/>
      <c r="W853" s="555"/>
      <c r="X853" s="576">
        <f t="shared" si="118"/>
        <v>0</v>
      </c>
      <c r="Y853" s="576">
        <f t="shared" si="119"/>
        <v>0</v>
      </c>
      <c r="Z853" s="576">
        <f t="shared" si="120"/>
        <v>0</v>
      </c>
      <c r="AA853" s="576">
        <f t="shared" si="121"/>
        <v>0</v>
      </c>
      <c r="AB853" s="553"/>
      <c r="AC853" s="553"/>
      <c r="AD853" s="553"/>
      <c r="AE853" s="553"/>
      <c r="AF853" s="553"/>
      <c r="AG853" s="553"/>
      <c r="AH853" s="553"/>
      <c r="AI853" s="397"/>
      <c r="AJ853" s="555"/>
      <c r="AK853" s="576">
        <f t="shared" si="122"/>
        <v>0</v>
      </c>
      <c r="AL853" s="576">
        <f t="shared" si="123"/>
        <v>0</v>
      </c>
      <c r="AM853" s="599"/>
      <c r="AN853" s="599"/>
      <c r="AO853" s="553"/>
      <c r="AP853" s="553"/>
      <c r="AQ853" s="553"/>
      <c r="AR853" s="553"/>
      <c r="AS853" s="397"/>
      <c r="AT853" s="397"/>
      <c r="AU853" s="397"/>
      <c r="AV853" s="397"/>
      <c r="AW853" s="397"/>
      <c r="AX853" s="397"/>
      <c r="AY853" s="397"/>
      <c r="AZ853" s="397"/>
      <c r="BA853" s="397"/>
      <c r="BB853" s="397"/>
      <c r="BC853" s="397"/>
      <c r="BD853" s="553"/>
      <c r="BE853" s="397"/>
      <c r="BF853" s="397"/>
      <c r="BG853" s="397"/>
      <c r="BH853" s="397"/>
    </row>
    <row r="854" spans="2:60" x14ac:dyDescent="0.35">
      <c r="B854" s="319"/>
      <c r="C854" s="147"/>
      <c r="D854" s="147"/>
      <c r="E854" s="320"/>
      <c r="F854" s="321"/>
      <c r="G854" s="149"/>
      <c r="H854" s="148"/>
      <c r="I854" s="148"/>
      <c r="J854" s="322"/>
      <c r="K854" s="324" t="str">
        <f>IFERROR(INDEX(Lookup!$G$3:$G$6,MATCH(J854,Lookup!$F$3:$F$6,0)),"")</f>
        <v/>
      </c>
      <c r="L854" s="323"/>
      <c r="M854" s="322"/>
      <c r="N854" s="846">
        <f t="shared" si="116"/>
        <v>0</v>
      </c>
      <c r="O854" s="325">
        <f t="shared" si="117"/>
        <v>0</v>
      </c>
      <c r="P854" s="847">
        <f>IF(I854&lt;INDEX(Lookup!$U$2:$U$10,MATCH($D$48,Lookup!$S$2:$S$10,0)),0,IF(U854="X",0,IFERROR(L854*50,0)))</f>
        <v>0</v>
      </c>
      <c r="Q854" s="326">
        <f>IF(I854&lt;INDEX(Lookup!$U$2:$U$10,MATCH($D$48,Lookup!$S$2:$S$10,0)),0,IF(U854="X",0,IFERROR(P854*K854,0)))</f>
        <v>0</v>
      </c>
      <c r="R854" s="326">
        <v>0</v>
      </c>
      <c r="S854" s="424">
        <v>0</v>
      </c>
      <c r="T854" s="322"/>
      <c r="U854" s="143"/>
      <c r="V854" s="397"/>
      <c r="W854" s="555"/>
      <c r="X854" s="576">
        <f t="shared" si="118"/>
        <v>0</v>
      </c>
      <c r="Y854" s="576">
        <f t="shared" si="119"/>
        <v>0</v>
      </c>
      <c r="Z854" s="576">
        <f t="shared" si="120"/>
        <v>0</v>
      </c>
      <c r="AA854" s="576">
        <f t="shared" si="121"/>
        <v>0</v>
      </c>
      <c r="AB854" s="553"/>
      <c r="AC854" s="553"/>
      <c r="AD854" s="553"/>
      <c r="AE854" s="553"/>
      <c r="AF854" s="553"/>
      <c r="AG854" s="553"/>
      <c r="AH854" s="553"/>
      <c r="AI854" s="397"/>
      <c r="AJ854" s="555"/>
      <c r="AK854" s="576">
        <f t="shared" si="122"/>
        <v>0</v>
      </c>
      <c r="AL854" s="576">
        <f t="shared" si="123"/>
        <v>0</v>
      </c>
      <c r="AM854" s="599"/>
      <c r="AN854" s="599"/>
      <c r="AO854" s="553"/>
      <c r="AP854" s="553"/>
      <c r="AQ854" s="553"/>
      <c r="AR854" s="553"/>
      <c r="AS854" s="397"/>
      <c r="AT854" s="397"/>
      <c r="AU854" s="397"/>
      <c r="AV854" s="397"/>
      <c r="AW854" s="397"/>
      <c r="AX854" s="397"/>
      <c r="AY854" s="397"/>
      <c r="AZ854" s="397"/>
      <c r="BA854" s="397"/>
      <c r="BB854" s="397"/>
      <c r="BC854" s="397"/>
      <c r="BD854" s="553"/>
      <c r="BE854" s="397"/>
      <c r="BF854" s="397"/>
      <c r="BG854" s="397"/>
      <c r="BH854" s="397"/>
    </row>
    <row r="855" spans="2:60" x14ac:dyDescent="0.35">
      <c r="B855" s="319"/>
      <c r="C855" s="147"/>
      <c r="D855" s="147"/>
      <c r="E855" s="320"/>
      <c r="F855" s="321"/>
      <c r="G855" s="149"/>
      <c r="H855" s="148"/>
      <c r="I855" s="148"/>
      <c r="J855" s="322"/>
      <c r="K855" s="324" t="str">
        <f>IFERROR(INDEX(Lookup!$G$3:$G$6,MATCH(J855,Lookup!$F$3:$F$6,0)),"")</f>
        <v/>
      </c>
      <c r="L855" s="323"/>
      <c r="M855" s="322"/>
      <c r="N855" s="846">
        <f t="shared" si="116"/>
        <v>0</v>
      </c>
      <c r="O855" s="325">
        <f t="shared" si="117"/>
        <v>0</v>
      </c>
      <c r="P855" s="847">
        <f>IF(I855&lt;INDEX(Lookup!$U$2:$U$10,MATCH($D$48,Lookup!$S$2:$S$10,0)),0,IF(U855="X",0,IFERROR(L855*50,0)))</f>
        <v>0</v>
      </c>
      <c r="Q855" s="326">
        <f>IF(I855&lt;INDEX(Lookup!$U$2:$U$10,MATCH($D$48,Lookup!$S$2:$S$10,0)),0,IF(U855="X",0,IFERROR(P855*K855,0)))</f>
        <v>0</v>
      </c>
      <c r="R855" s="326">
        <v>0</v>
      </c>
      <c r="S855" s="424">
        <v>0</v>
      </c>
      <c r="T855" s="322"/>
      <c r="U855" s="143"/>
      <c r="V855" s="397"/>
      <c r="W855" s="555"/>
      <c r="X855" s="576">
        <f t="shared" si="118"/>
        <v>0</v>
      </c>
      <c r="Y855" s="576">
        <f t="shared" si="119"/>
        <v>0</v>
      </c>
      <c r="Z855" s="576">
        <f t="shared" si="120"/>
        <v>0</v>
      </c>
      <c r="AA855" s="576">
        <f t="shared" si="121"/>
        <v>0</v>
      </c>
      <c r="AB855" s="553"/>
      <c r="AC855" s="553"/>
      <c r="AD855" s="553"/>
      <c r="AE855" s="553"/>
      <c r="AF855" s="553"/>
      <c r="AG855" s="553"/>
      <c r="AH855" s="553"/>
      <c r="AI855" s="397"/>
      <c r="AJ855" s="555"/>
      <c r="AK855" s="576">
        <f t="shared" si="122"/>
        <v>0</v>
      </c>
      <c r="AL855" s="576">
        <f t="shared" si="123"/>
        <v>0</v>
      </c>
      <c r="AM855" s="599"/>
      <c r="AN855" s="599"/>
      <c r="AO855" s="553"/>
      <c r="AP855" s="553"/>
      <c r="AQ855" s="553"/>
      <c r="AR855" s="553"/>
      <c r="AS855" s="397"/>
      <c r="AT855" s="397"/>
      <c r="AU855" s="397"/>
      <c r="AV855" s="397"/>
      <c r="AW855" s="397"/>
      <c r="AX855" s="397"/>
      <c r="AY855" s="397"/>
      <c r="AZ855" s="397"/>
      <c r="BA855" s="397"/>
      <c r="BB855" s="397"/>
      <c r="BC855" s="397"/>
      <c r="BD855" s="553"/>
      <c r="BE855" s="397"/>
      <c r="BF855" s="397"/>
      <c r="BG855" s="397"/>
      <c r="BH855" s="397"/>
    </row>
    <row r="856" spans="2:60" x14ac:dyDescent="0.35">
      <c r="B856" s="319"/>
      <c r="C856" s="147"/>
      <c r="D856" s="147"/>
      <c r="E856" s="320"/>
      <c r="F856" s="321"/>
      <c r="G856" s="149"/>
      <c r="H856" s="148"/>
      <c r="I856" s="148"/>
      <c r="J856" s="322"/>
      <c r="K856" s="324" t="str">
        <f>IFERROR(INDEX(Lookup!$G$3:$G$6,MATCH(J856,Lookup!$F$3:$F$6,0)),"")</f>
        <v/>
      </c>
      <c r="L856" s="323"/>
      <c r="M856" s="322"/>
      <c r="N856" s="846">
        <f t="shared" si="116"/>
        <v>0</v>
      </c>
      <c r="O856" s="325">
        <f t="shared" si="117"/>
        <v>0</v>
      </c>
      <c r="P856" s="847">
        <f>IF(I856&lt;INDEX(Lookup!$U$2:$U$10,MATCH($D$48,Lookup!$S$2:$S$10,0)),0,IF(U856="X",0,IFERROR(L856*50,0)))</f>
        <v>0</v>
      </c>
      <c r="Q856" s="326">
        <f>IF(I856&lt;INDEX(Lookup!$U$2:$U$10,MATCH($D$48,Lookup!$S$2:$S$10,0)),0,IF(U856="X",0,IFERROR(P856*K856,0)))</f>
        <v>0</v>
      </c>
      <c r="R856" s="326">
        <v>0</v>
      </c>
      <c r="S856" s="424">
        <v>0</v>
      </c>
      <c r="T856" s="322"/>
      <c r="U856" s="143"/>
      <c r="V856" s="397"/>
      <c r="W856" s="555"/>
      <c r="X856" s="576">
        <f t="shared" si="118"/>
        <v>0</v>
      </c>
      <c r="Y856" s="576">
        <f t="shared" si="119"/>
        <v>0</v>
      </c>
      <c r="Z856" s="576">
        <f t="shared" si="120"/>
        <v>0</v>
      </c>
      <c r="AA856" s="576">
        <f t="shared" si="121"/>
        <v>0</v>
      </c>
      <c r="AB856" s="553"/>
      <c r="AC856" s="553"/>
      <c r="AD856" s="553"/>
      <c r="AE856" s="553"/>
      <c r="AF856" s="553"/>
      <c r="AG856" s="553"/>
      <c r="AH856" s="553"/>
      <c r="AI856" s="397"/>
      <c r="AJ856" s="555"/>
      <c r="AK856" s="576">
        <f t="shared" si="122"/>
        <v>0</v>
      </c>
      <c r="AL856" s="576">
        <f t="shared" si="123"/>
        <v>0</v>
      </c>
      <c r="AM856" s="599"/>
      <c r="AN856" s="599"/>
      <c r="AO856" s="553"/>
      <c r="AP856" s="553"/>
      <c r="AQ856" s="553"/>
      <c r="AR856" s="553"/>
      <c r="AS856" s="397"/>
      <c r="AT856" s="397"/>
      <c r="AU856" s="397"/>
      <c r="AV856" s="397"/>
      <c r="AW856" s="397"/>
      <c r="AX856" s="397"/>
      <c r="AY856" s="397"/>
      <c r="AZ856" s="397"/>
      <c r="BA856" s="397"/>
      <c r="BB856" s="397"/>
      <c r="BC856" s="397"/>
      <c r="BD856" s="553"/>
      <c r="BE856" s="397"/>
      <c r="BF856" s="397"/>
      <c r="BG856" s="397"/>
      <c r="BH856" s="397"/>
    </row>
    <row r="857" spans="2:60" x14ac:dyDescent="0.35">
      <c r="B857" s="319"/>
      <c r="C857" s="147"/>
      <c r="D857" s="147"/>
      <c r="E857" s="320"/>
      <c r="F857" s="321"/>
      <c r="G857" s="149"/>
      <c r="H857" s="148"/>
      <c r="I857" s="148"/>
      <c r="J857" s="322"/>
      <c r="K857" s="324" t="str">
        <f>IFERROR(INDEX(Lookup!$G$3:$G$6,MATCH(J857,Lookup!$F$3:$F$6,0)),"")</f>
        <v/>
      </c>
      <c r="L857" s="323"/>
      <c r="M857" s="322"/>
      <c r="N857" s="846">
        <f t="shared" si="116"/>
        <v>0</v>
      </c>
      <c r="O857" s="325">
        <f t="shared" si="117"/>
        <v>0</v>
      </c>
      <c r="P857" s="847">
        <f>IF(I857&lt;INDEX(Lookup!$U$2:$U$10,MATCH($D$48,Lookup!$S$2:$S$10,0)),0,IF(U857="X",0,IFERROR(L857*50,0)))</f>
        <v>0</v>
      </c>
      <c r="Q857" s="326">
        <f>IF(I857&lt;INDEX(Lookup!$U$2:$U$10,MATCH($D$48,Lookup!$S$2:$S$10,0)),0,IF(U857="X",0,IFERROR(P857*K857,0)))</f>
        <v>0</v>
      </c>
      <c r="R857" s="326">
        <v>0</v>
      </c>
      <c r="S857" s="424">
        <v>0</v>
      </c>
      <c r="T857" s="322"/>
      <c r="U857" s="143"/>
      <c r="V857" s="397"/>
      <c r="W857" s="555"/>
      <c r="X857" s="576">
        <f t="shared" si="118"/>
        <v>0</v>
      </c>
      <c r="Y857" s="576">
        <f t="shared" si="119"/>
        <v>0</v>
      </c>
      <c r="Z857" s="576">
        <f t="shared" si="120"/>
        <v>0</v>
      </c>
      <c r="AA857" s="576">
        <f t="shared" si="121"/>
        <v>0</v>
      </c>
      <c r="AB857" s="553"/>
      <c r="AC857" s="553"/>
      <c r="AD857" s="553"/>
      <c r="AE857" s="553"/>
      <c r="AF857" s="553"/>
      <c r="AG857" s="553"/>
      <c r="AH857" s="553"/>
      <c r="AI857" s="397"/>
      <c r="AJ857" s="555"/>
      <c r="AK857" s="576">
        <f t="shared" si="122"/>
        <v>0</v>
      </c>
      <c r="AL857" s="576">
        <f t="shared" si="123"/>
        <v>0</v>
      </c>
      <c r="AM857" s="599"/>
      <c r="AN857" s="599"/>
      <c r="AO857" s="553"/>
      <c r="AP857" s="553"/>
      <c r="AQ857" s="553"/>
      <c r="AR857" s="553"/>
      <c r="AS857" s="397"/>
      <c r="AT857" s="397"/>
      <c r="AU857" s="397"/>
      <c r="AV857" s="397"/>
      <c r="AW857" s="397"/>
      <c r="AX857" s="397"/>
      <c r="AY857" s="397"/>
      <c r="AZ857" s="397"/>
      <c r="BA857" s="397"/>
      <c r="BB857" s="397"/>
      <c r="BC857" s="397"/>
      <c r="BD857" s="553"/>
      <c r="BE857" s="397"/>
      <c r="BF857" s="397"/>
      <c r="BG857" s="397"/>
      <c r="BH857" s="397"/>
    </row>
    <row r="858" spans="2:60" x14ac:dyDescent="0.35">
      <c r="B858" s="319"/>
      <c r="C858" s="147"/>
      <c r="D858" s="147"/>
      <c r="E858" s="320"/>
      <c r="F858" s="321"/>
      <c r="G858" s="149"/>
      <c r="H858" s="148"/>
      <c r="I858" s="148"/>
      <c r="J858" s="322"/>
      <c r="K858" s="324" t="str">
        <f>IFERROR(INDEX(Lookup!$G$3:$G$6,MATCH(J858,Lookup!$F$3:$F$6,0)),"")</f>
        <v/>
      </c>
      <c r="L858" s="323"/>
      <c r="M858" s="322"/>
      <c r="N858" s="846">
        <f t="shared" si="116"/>
        <v>0</v>
      </c>
      <c r="O858" s="325">
        <f t="shared" si="117"/>
        <v>0</v>
      </c>
      <c r="P858" s="847">
        <f>IF(I858&lt;INDEX(Lookup!$U$2:$U$10,MATCH($D$48,Lookup!$S$2:$S$10,0)),0,IF(U858="X",0,IFERROR(L858*50,0)))</f>
        <v>0</v>
      </c>
      <c r="Q858" s="326">
        <f>IF(I858&lt;INDEX(Lookup!$U$2:$U$10,MATCH($D$48,Lookup!$S$2:$S$10,0)),0,IF(U858="X",0,IFERROR(P858*K858,0)))</f>
        <v>0</v>
      </c>
      <c r="R858" s="326">
        <v>0</v>
      </c>
      <c r="S858" s="424">
        <v>0</v>
      </c>
      <c r="T858" s="322"/>
      <c r="U858" s="143"/>
      <c r="V858" s="397"/>
      <c r="W858" s="555"/>
      <c r="X858" s="576">
        <f t="shared" si="118"/>
        <v>0</v>
      </c>
      <c r="Y858" s="576">
        <f t="shared" si="119"/>
        <v>0</v>
      </c>
      <c r="Z858" s="576">
        <f t="shared" si="120"/>
        <v>0</v>
      </c>
      <c r="AA858" s="576">
        <f t="shared" si="121"/>
        <v>0</v>
      </c>
      <c r="AB858" s="553"/>
      <c r="AC858" s="553"/>
      <c r="AD858" s="553"/>
      <c r="AE858" s="553"/>
      <c r="AF858" s="553"/>
      <c r="AG858" s="553"/>
      <c r="AH858" s="553"/>
      <c r="AI858" s="397"/>
      <c r="AJ858" s="555"/>
      <c r="AK858" s="576">
        <f t="shared" si="122"/>
        <v>0</v>
      </c>
      <c r="AL858" s="576">
        <f t="shared" si="123"/>
        <v>0</v>
      </c>
      <c r="AM858" s="599"/>
      <c r="AN858" s="599"/>
      <c r="AO858" s="553"/>
      <c r="AP858" s="553"/>
      <c r="AQ858" s="553"/>
      <c r="AR858" s="553"/>
      <c r="AS858" s="397"/>
      <c r="AT858" s="397"/>
      <c r="AU858" s="397"/>
      <c r="AV858" s="397"/>
      <c r="AW858" s="397"/>
      <c r="AX858" s="397"/>
      <c r="AY858" s="397"/>
      <c r="AZ858" s="397"/>
      <c r="BA858" s="397"/>
      <c r="BB858" s="397"/>
      <c r="BC858" s="397"/>
      <c r="BD858" s="553"/>
      <c r="BE858" s="397"/>
      <c r="BF858" s="397"/>
      <c r="BG858" s="397"/>
      <c r="BH858" s="397"/>
    </row>
    <row r="859" spans="2:60" x14ac:dyDescent="0.35">
      <c r="B859" s="319"/>
      <c r="C859" s="147"/>
      <c r="D859" s="147"/>
      <c r="E859" s="320"/>
      <c r="F859" s="321"/>
      <c r="G859" s="149"/>
      <c r="H859" s="148"/>
      <c r="I859" s="148"/>
      <c r="J859" s="322"/>
      <c r="K859" s="324" t="str">
        <f>IFERROR(INDEX(Lookup!$G$3:$G$6,MATCH(J859,Lookup!$F$3:$F$6,0)),"")</f>
        <v/>
      </c>
      <c r="L859" s="323"/>
      <c r="M859" s="322"/>
      <c r="N859" s="846">
        <f t="shared" si="116"/>
        <v>0</v>
      </c>
      <c r="O859" s="325">
        <f t="shared" si="117"/>
        <v>0</v>
      </c>
      <c r="P859" s="847">
        <f>IF(I859&lt;INDEX(Lookup!$U$2:$U$10,MATCH($D$48,Lookup!$S$2:$S$10,0)),0,IF(U859="X",0,IFERROR(L859*50,0)))</f>
        <v>0</v>
      </c>
      <c r="Q859" s="326">
        <f>IF(I859&lt;INDEX(Lookup!$U$2:$U$10,MATCH($D$48,Lookup!$S$2:$S$10,0)),0,IF(U859="X",0,IFERROR(P859*K859,0)))</f>
        <v>0</v>
      </c>
      <c r="R859" s="326">
        <v>0</v>
      </c>
      <c r="S859" s="424">
        <v>0</v>
      </c>
      <c r="T859" s="322"/>
      <c r="U859" s="143"/>
      <c r="V859" s="397"/>
      <c r="W859" s="555"/>
      <c r="X859" s="576">
        <f t="shared" si="118"/>
        <v>0</v>
      </c>
      <c r="Y859" s="576">
        <f t="shared" si="119"/>
        <v>0</v>
      </c>
      <c r="Z859" s="576">
        <f t="shared" si="120"/>
        <v>0</v>
      </c>
      <c r="AA859" s="576">
        <f t="shared" si="121"/>
        <v>0</v>
      </c>
      <c r="AB859" s="553"/>
      <c r="AC859" s="553"/>
      <c r="AD859" s="553"/>
      <c r="AE859" s="553"/>
      <c r="AF859" s="553"/>
      <c r="AG859" s="553"/>
      <c r="AH859" s="553"/>
      <c r="AI859" s="397"/>
      <c r="AJ859" s="555"/>
      <c r="AK859" s="576">
        <f t="shared" si="122"/>
        <v>0</v>
      </c>
      <c r="AL859" s="576">
        <f t="shared" si="123"/>
        <v>0</v>
      </c>
      <c r="AM859" s="599"/>
      <c r="AN859" s="599"/>
      <c r="AO859" s="553"/>
      <c r="AP859" s="553"/>
      <c r="AQ859" s="553"/>
      <c r="AR859" s="553"/>
      <c r="AS859" s="397"/>
      <c r="AT859" s="397"/>
      <c r="AU859" s="397"/>
      <c r="AV859" s="397"/>
      <c r="AW859" s="397"/>
      <c r="AX859" s="397"/>
      <c r="AY859" s="397"/>
      <c r="AZ859" s="397"/>
      <c r="BA859" s="397"/>
      <c r="BB859" s="397"/>
      <c r="BC859" s="397"/>
      <c r="BD859" s="553"/>
      <c r="BE859" s="397"/>
      <c r="BF859" s="397"/>
      <c r="BG859" s="397"/>
      <c r="BH859" s="397"/>
    </row>
    <row r="860" spans="2:60" x14ac:dyDescent="0.35">
      <c r="B860" s="319"/>
      <c r="C860" s="147"/>
      <c r="D860" s="147"/>
      <c r="E860" s="320"/>
      <c r="F860" s="321"/>
      <c r="G860" s="149"/>
      <c r="H860" s="148"/>
      <c r="I860" s="148"/>
      <c r="J860" s="322"/>
      <c r="K860" s="324" t="str">
        <f>IFERROR(INDEX(Lookup!$G$3:$G$6,MATCH(J860,Lookup!$F$3:$F$6,0)),"")</f>
        <v/>
      </c>
      <c r="L860" s="323"/>
      <c r="M860" s="322"/>
      <c r="N860" s="846">
        <f t="shared" si="116"/>
        <v>0</v>
      </c>
      <c r="O860" s="325">
        <f t="shared" si="117"/>
        <v>0</v>
      </c>
      <c r="P860" s="847">
        <f>IF(I860&lt;INDEX(Lookup!$U$2:$U$10,MATCH($D$48,Lookup!$S$2:$S$10,0)),0,IF(U860="X",0,IFERROR(L860*50,0)))</f>
        <v>0</v>
      </c>
      <c r="Q860" s="326">
        <f>IF(I860&lt;INDEX(Lookup!$U$2:$U$10,MATCH($D$48,Lookup!$S$2:$S$10,0)),0,IF(U860="X",0,IFERROR(P860*K860,0)))</f>
        <v>0</v>
      </c>
      <c r="R860" s="326">
        <v>0</v>
      </c>
      <c r="S860" s="424">
        <v>0</v>
      </c>
      <c r="T860" s="322"/>
      <c r="U860" s="143"/>
      <c r="V860" s="397"/>
      <c r="W860" s="555"/>
      <c r="X860" s="576">
        <f t="shared" si="118"/>
        <v>0</v>
      </c>
      <c r="Y860" s="576">
        <f t="shared" si="119"/>
        <v>0</v>
      </c>
      <c r="Z860" s="576">
        <f t="shared" si="120"/>
        <v>0</v>
      </c>
      <c r="AA860" s="576">
        <f t="shared" si="121"/>
        <v>0</v>
      </c>
      <c r="AB860" s="553"/>
      <c r="AC860" s="553"/>
      <c r="AD860" s="553"/>
      <c r="AE860" s="553"/>
      <c r="AF860" s="553"/>
      <c r="AG860" s="553"/>
      <c r="AH860" s="553"/>
      <c r="AI860" s="397"/>
      <c r="AJ860" s="555"/>
      <c r="AK860" s="576">
        <f t="shared" si="122"/>
        <v>0</v>
      </c>
      <c r="AL860" s="576">
        <f t="shared" si="123"/>
        <v>0</v>
      </c>
      <c r="AM860" s="599"/>
      <c r="AN860" s="599"/>
      <c r="AO860" s="553"/>
      <c r="AP860" s="553"/>
      <c r="AQ860" s="553"/>
      <c r="AR860" s="553"/>
      <c r="AS860" s="397"/>
      <c r="AT860" s="397"/>
      <c r="AU860" s="397"/>
      <c r="AV860" s="397"/>
      <c r="AW860" s="397"/>
      <c r="AX860" s="397"/>
      <c r="AY860" s="397"/>
      <c r="AZ860" s="397"/>
      <c r="BA860" s="397"/>
      <c r="BB860" s="397"/>
      <c r="BC860" s="397"/>
      <c r="BD860" s="553"/>
      <c r="BE860" s="397"/>
      <c r="BF860" s="397"/>
      <c r="BG860" s="397"/>
      <c r="BH860" s="397"/>
    </row>
    <row r="861" spans="2:60" x14ac:dyDescent="0.35">
      <c r="B861" s="319"/>
      <c r="C861" s="147"/>
      <c r="D861" s="147"/>
      <c r="E861" s="320"/>
      <c r="F861" s="321"/>
      <c r="G861" s="149"/>
      <c r="H861" s="148"/>
      <c r="I861" s="148"/>
      <c r="J861" s="322"/>
      <c r="K861" s="324" t="str">
        <f>IFERROR(INDEX(Lookup!$G$3:$G$6,MATCH(J861,Lookup!$F$3:$F$6,0)),"")</f>
        <v/>
      </c>
      <c r="L861" s="323"/>
      <c r="M861" s="322"/>
      <c r="N861" s="846">
        <f t="shared" si="116"/>
        <v>0</v>
      </c>
      <c r="O861" s="325">
        <f t="shared" si="117"/>
        <v>0</v>
      </c>
      <c r="P861" s="847">
        <f>IF(I861&lt;INDEX(Lookup!$U$2:$U$10,MATCH($D$48,Lookup!$S$2:$S$10,0)),0,IF(U861="X",0,IFERROR(L861*50,0)))</f>
        <v>0</v>
      </c>
      <c r="Q861" s="326">
        <f>IF(I861&lt;INDEX(Lookup!$U$2:$U$10,MATCH($D$48,Lookup!$S$2:$S$10,0)),0,IF(U861="X",0,IFERROR(P861*K861,0)))</f>
        <v>0</v>
      </c>
      <c r="R861" s="326">
        <v>0</v>
      </c>
      <c r="S861" s="424">
        <v>0</v>
      </c>
      <c r="T861" s="322"/>
      <c r="U861" s="143"/>
      <c r="V861" s="397"/>
      <c r="W861" s="555"/>
      <c r="X861" s="576">
        <f t="shared" si="118"/>
        <v>0</v>
      </c>
      <c r="Y861" s="576">
        <f t="shared" si="119"/>
        <v>0</v>
      </c>
      <c r="Z861" s="576">
        <f t="shared" si="120"/>
        <v>0</v>
      </c>
      <c r="AA861" s="576">
        <f t="shared" si="121"/>
        <v>0</v>
      </c>
      <c r="AB861" s="553"/>
      <c r="AC861" s="553"/>
      <c r="AD861" s="553"/>
      <c r="AE861" s="553"/>
      <c r="AF861" s="553"/>
      <c r="AG861" s="553"/>
      <c r="AH861" s="553"/>
      <c r="AI861" s="397"/>
      <c r="AJ861" s="555"/>
      <c r="AK861" s="576">
        <f t="shared" si="122"/>
        <v>0</v>
      </c>
      <c r="AL861" s="576">
        <f t="shared" si="123"/>
        <v>0</v>
      </c>
      <c r="AM861" s="599"/>
      <c r="AN861" s="599"/>
      <c r="AO861" s="553"/>
      <c r="AP861" s="553"/>
      <c r="AQ861" s="553"/>
      <c r="AR861" s="553"/>
      <c r="AS861" s="397"/>
      <c r="AT861" s="397"/>
      <c r="AU861" s="397"/>
      <c r="AV861" s="397"/>
      <c r="AW861" s="397"/>
      <c r="AX861" s="397"/>
      <c r="AY861" s="397"/>
      <c r="AZ861" s="397"/>
      <c r="BA861" s="397"/>
      <c r="BB861" s="397"/>
      <c r="BC861" s="397"/>
      <c r="BD861" s="553"/>
      <c r="BE861" s="397"/>
      <c r="BF861" s="397"/>
      <c r="BG861" s="397"/>
      <c r="BH861" s="397"/>
    </row>
    <row r="862" spans="2:60" x14ac:dyDescent="0.35">
      <c r="B862" s="319"/>
      <c r="C862" s="147"/>
      <c r="D862" s="147"/>
      <c r="E862" s="320"/>
      <c r="F862" s="321"/>
      <c r="G862" s="149"/>
      <c r="H862" s="148"/>
      <c r="I862" s="148"/>
      <c r="J862" s="322"/>
      <c r="K862" s="324" t="str">
        <f>IFERROR(INDEX(Lookup!$G$3:$G$6,MATCH(J862,Lookup!$F$3:$F$6,0)),"")</f>
        <v/>
      </c>
      <c r="L862" s="323"/>
      <c r="M862" s="322"/>
      <c r="N862" s="846">
        <f t="shared" si="116"/>
        <v>0</v>
      </c>
      <c r="O862" s="325">
        <f t="shared" si="117"/>
        <v>0</v>
      </c>
      <c r="P862" s="847">
        <f>IF(I862&lt;INDEX(Lookup!$U$2:$U$10,MATCH($D$48,Lookup!$S$2:$S$10,0)),0,IF(U862="X",0,IFERROR(L862*50,0)))</f>
        <v>0</v>
      </c>
      <c r="Q862" s="326">
        <f>IF(I862&lt;INDEX(Lookup!$U$2:$U$10,MATCH($D$48,Lookup!$S$2:$S$10,0)),0,IF(U862="X",0,IFERROR(P862*K862,0)))</f>
        <v>0</v>
      </c>
      <c r="R862" s="326">
        <v>0</v>
      </c>
      <c r="S862" s="424">
        <v>0</v>
      </c>
      <c r="T862" s="322"/>
      <c r="U862" s="143"/>
      <c r="V862" s="397"/>
      <c r="W862" s="555"/>
      <c r="X862" s="576">
        <f t="shared" si="118"/>
        <v>0</v>
      </c>
      <c r="Y862" s="576">
        <f t="shared" si="119"/>
        <v>0</v>
      </c>
      <c r="Z862" s="576">
        <f t="shared" si="120"/>
        <v>0</v>
      </c>
      <c r="AA862" s="576">
        <f t="shared" si="121"/>
        <v>0</v>
      </c>
      <c r="AB862" s="553"/>
      <c r="AC862" s="553"/>
      <c r="AD862" s="553"/>
      <c r="AE862" s="553"/>
      <c r="AF862" s="553"/>
      <c r="AG862" s="553"/>
      <c r="AH862" s="553"/>
      <c r="AI862" s="397"/>
      <c r="AJ862" s="555"/>
      <c r="AK862" s="576">
        <f t="shared" si="122"/>
        <v>0</v>
      </c>
      <c r="AL862" s="576">
        <f t="shared" si="123"/>
        <v>0</v>
      </c>
      <c r="AM862" s="599"/>
      <c r="AN862" s="599"/>
      <c r="AO862" s="553"/>
      <c r="AP862" s="553"/>
      <c r="AQ862" s="553"/>
      <c r="AR862" s="553"/>
      <c r="AS862" s="397"/>
      <c r="AT862" s="397"/>
      <c r="AU862" s="397"/>
      <c r="AV862" s="397"/>
      <c r="AW862" s="397"/>
      <c r="AX862" s="397"/>
      <c r="AY862" s="397"/>
      <c r="AZ862" s="397"/>
      <c r="BA862" s="397"/>
      <c r="BB862" s="397"/>
      <c r="BC862" s="397"/>
      <c r="BD862" s="553"/>
      <c r="BE862" s="397"/>
      <c r="BF862" s="397"/>
      <c r="BG862" s="397"/>
      <c r="BH862" s="397"/>
    </row>
    <row r="863" spans="2:60" x14ac:dyDescent="0.35">
      <c r="B863" s="319"/>
      <c r="C863" s="147"/>
      <c r="D863" s="147"/>
      <c r="E863" s="320"/>
      <c r="F863" s="321"/>
      <c r="G863" s="149"/>
      <c r="H863" s="148"/>
      <c r="I863" s="148"/>
      <c r="J863" s="322"/>
      <c r="K863" s="324" t="str">
        <f>IFERROR(INDEX(Lookup!$G$3:$G$6,MATCH(J863,Lookup!$F$3:$F$6,0)),"")</f>
        <v/>
      </c>
      <c r="L863" s="323"/>
      <c r="M863" s="322"/>
      <c r="N863" s="846">
        <f t="shared" si="116"/>
        <v>0</v>
      </c>
      <c r="O863" s="325">
        <f t="shared" si="117"/>
        <v>0</v>
      </c>
      <c r="P863" s="847">
        <f>IF(I863&lt;INDEX(Lookup!$U$2:$U$10,MATCH($D$48,Lookup!$S$2:$S$10,0)),0,IF(U863="X",0,IFERROR(L863*50,0)))</f>
        <v>0</v>
      </c>
      <c r="Q863" s="326">
        <f>IF(I863&lt;INDEX(Lookup!$U$2:$U$10,MATCH($D$48,Lookup!$S$2:$S$10,0)),0,IF(U863="X",0,IFERROR(P863*K863,0)))</f>
        <v>0</v>
      </c>
      <c r="R863" s="326">
        <v>0</v>
      </c>
      <c r="S863" s="424">
        <v>0</v>
      </c>
      <c r="T863" s="322"/>
      <c r="U863" s="143"/>
      <c r="V863" s="397"/>
      <c r="W863" s="555"/>
      <c r="X863" s="576">
        <f t="shared" si="118"/>
        <v>0</v>
      </c>
      <c r="Y863" s="576">
        <f t="shared" si="119"/>
        <v>0</v>
      </c>
      <c r="Z863" s="576">
        <f t="shared" si="120"/>
        <v>0</v>
      </c>
      <c r="AA863" s="576">
        <f t="shared" si="121"/>
        <v>0</v>
      </c>
      <c r="AB863" s="553"/>
      <c r="AC863" s="553"/>
      <c r="AD863" s="553"/>
      <c r="AE863" s="553"/>
      <c r="AF863" s="553"/>
      <c r="AG863" s="553"/>
      <c r="AH863" s="553"/>
      <c r="AI863" s="397"/>
      <c r="AJ863" s="555"/>
      <c r="AK863" s="576">
        <f t="shared" si="122"/>
        <v>0</v>
      </c>
      <c r="AL863" s="576">
        <f t="shared" si="123"/>
        <v>0</v>
      </c>
      <c r="AM863" s="599"/>
      <c r="AN863" s="599"/>
      <c r="AO863" s="553"/>
      <c r="AP863" s="553"/>
      <c r="AQ863" s="553"/>
      <c r="AR863" s="553"/>
      <c r="AS863" s="397"/>
      <c r="AT863" s="397"/>
      <c r="AU863" s="397"/>
      <c r="AV863" s="397"/>
      <c r="AW863" s="397"/>
      <c r="AX863" s="397"/>
      <c r="AY863" s="397"/>
      <c r="AZ863" s="397"/>
      <c r="BA863" s="397"/>
      <c r="BB863" s="397"/>
      <c r="BC863" s="397"/>
      <c r="BD863" s="553"/>
      <c r="BE863" s="397"/>
      <c r="BF863" s="397"/>
      <c r="BG863" s="397"/>
      <c r="BH863" s="397"/>
    </row>
    <row r="864" spans="2:60" x14ac:dyDescent="0.35">
      <c r="B864" s="319"/>
      <c r="C864" s="147"/>
      <c r="D864" s="147"/>
      <c r="E864" s="320"/>
      <c r="F864" s="321"/>
      <c r="G864" s="149"/>
      <c r="H864" s="148"/>
      <c r="I864" s="148"/>
      <c r="J864" s="322"/>
      <c r="K864" s="324" t="str">
        <f>IFERROR(INDEX(Lookup!$G$3:$G$6,MATCH(J864,Lookup!$F$3:$F$6,0)),"")</f>
        <v/>
      </c>
      <c r="L864" s="323"/>
      <c r="M864" s="322"/>
      <c r="N864" s="846">
        <f t="shared" si="116"/>
        <v>0</v>
      </c>
      <c r="O864" s="325">
        <f t="shared" si="117"/>
        <v>0</v>
      </c>
      <c r="P864" s="847">
        <f>IF(I864&lt;INDEX(Lookup!$U$2:$U$10,MATCH($D$48,Lookup!$S$2:$S$10,0)),0,IF(U864="X",0,IFERROR(L864*50,0)))</f>
        <v>0</v>
      </c>
      <c r="Q864" s="326">
        <f>IF(I864&lt;INDEX(Lookup!$U$2:$U$10,MATCH($D$48,Lookup!$S$2:$S$10,0)),0,IF(U864="X",0,IFERROR(P864*K864,0)))</f>
        <v>0</v>
      </c>
      <c r="R864" s="326">
        <v>0</v>
      </c>
      <c r="S864" s="424">
        <v>0</v>
      </c>
      <c r="T864" s="322"/>
      <c r="U864" s="143"/>
      <c r="V864" s="397"/>
      <c r="W864" s="555"/>
      <c r="X864" s="576">
        <f t="shared" si="118"/>
        <v>0</v>
      </c>
      <c r="Y864" s="576">
        <f t="shared" si="119"/>
        <v>0</v>
      </c>
      <c r="Z864" s="576">
        <f t="shared" si="120"/>
        <v>0</v>
      </c>
      <c r="AA864" s="576">
        <f t="shared" si="121"/>
        <v>0</v>
      </c>
      <c r="AB864" s="553"/>
      <c r="AC864" s="553"/>
      <c r="AD864" s="553"/>
      <c r="AE864" s="553"/>
      <c r="AF864" s="553"/>
      <c r="AG864" s="553"/>
      <c r="AH864" s="553"/>
      <c r="AI864" s="397"/>
      <c r="AJ864" s="555"/>
      <c r="AK864" s="576">
        <f t="shared" si="122"/>
        <v>0</v>
      </c>
      <c r="AL864" s="576">
        <f t="shared" si="123"/>
        <v>0</v>
      </c>
      <c r="AM864" s="599"/>
      <c r="AN864" s="599"/>
      <c r="AO864" s="553"/>
      <c r="AP864" s="553"/>
      <c r="AQ864" s="553"/>
      <c r="AR864" s="553"/>
      <c r="AS864" s="397"/>
      <c r="AT864" s="397"/>
      <c r="AU864" s="397"/>
      <c r="AV864" s="397"/>
      <c r="AW864" s="397"/>
      <c r="AX864" s="397"/>
      <c r="AY864" s="397"/>
      <c r="AZ864" s="397"/>
      <c r="BA864" s="397"/>
      <c r="BB864" s="397"/>
      <c r="BC864" s="397"/>
      <c r="BD864" s="553"/>
      <c r="BE864" s="397"/>
      <c r="BF864" s="397"/>
      <c r="BG864" s="397"/>
      <c r="BH864" s="397"/>
    </row>
    <row r="865" spans="2:60" x14ac:dyDescent="0.35">
      <c r="B865" s="319"/>
      <c r="C865" s="147"/>
      <c r="D865" s="147"/>
      <c r="E865" s="320"/>
      <c r="F865" s="321"/>
      <c r="G865" s="149"/>
      <c r="H865" s="148"/>
      <c r="I865" s="148"/>
      <c r="J865" s="322"/>
      <c r="K865" s="324" t="str">
        <f>IFERROR(INDEX(Lookup!$G$3:$G$6,MATCH(J865,Lookup!$F$3:$F$6,0)),"")</f>
        <v/>
      </c>
      <c r="L865" s="323"/>
      <c r="M865" s="322"/>
      <c r="N865" s="846">
        <f t="shared" si="116"/>
        <v>0</v>
      </c>
      <c r="O865" s="325">
        <f t="shared" si="117"/>
        <v>0</v>
      </c>
      <c r="P865" s="847">
        <f>IF(I865&lt;INDEX(Lookup!$U$2:$U$10,MATCH($D$48,Lookup!$S$2:$S$10,0)),0,IF(U865="X",0,IFERROR(L865*50,0)))</f>
        <v>0</v>
      </c>
      <c r="Q865" s="326">
        <f>IF(I865&lt;INDEX(Lookup!$U$2:$U$10,MATCH($D$48,Lookup!$S$2:$S$10,0)),0,IF(U865="X",0,IFERROR(P865*K865,0)))</f>
        <v>0</v>
      </c>
      <c r="R865" s="326">
        <v>0</v>
      </c>
      <c r="S865" s="424">
        <v>0</v>
      </c>
      <c r="T865" s="322"/>
      <c r="U865" s="143"/>
      <c r="V865" s="397"/>
      <c r="W865" s="555"/>
      <c r="X865" s="576">
        <f t="shared" si="118"/>
        <v>0</v>
      </c>
      <c r="Y865" s="576">
        <f t="shared" si="119"/>
        <v>0</v>
      </c>
      <c r="Z865" s="576">
        <f t="shared" si="120"/>
        <v>0</v>
      </c>
      <c r="AA865" s="576">
        <f t="shared" si="121"/>
        <v>0</v>
      </c>
      <c r="AB865" s="553"/>
      <c r="AC865" s="553"/>
      <c r="AD865" s="553"/>
      <c r="AE865" s="553"/>
      <c r="AF865" s="553"/>
      <c r="AG865" s="553"/>
      <c r="AH865" s="553"/>
      <c r="AI865" s="397"/>
      <c r="AJ865" s="555"/>
      <c r="AK865" s="576">
        <f t="shared" si="122"/>
        <v>0</v>
      </c>
      <c r="AL865" s="576">
        <f t="shared" si="123"/>
        <v>0</v>
      </c>
      <c r="AM865" s="599"/>
      <c r="AN865" s="599"/>
      <c r="AO865" s="553"/>
      <c r="AP865" s="553"/>
      <c r="AQ865" s="553"/>
      <c r="AR865" s="553"/>
      <c r="AS865" s="397"/>
      <c r="AT865" s="397"/>
      <c r="AU865" s="397"/>
      <c r="AV865" s="397"/>
      <c r="AW865" s="397"/>
      <c r="AX865" s="397"/>
      <c r="AY865" s="397"/>
      <c r="AZ865" s="397"/>
      <c r="BA865" s="397"/>
      <c r="BB865" s="397"/>
      <c r="BC865" s="397"/>
      <c r="BD865" s="553"/>
      <c r="BE865" s="397"/>
      <c r="BF865" s="397"/>
      <c r="BG865" s="397"/>
      <c r="BH865" s="397"/>
    </row>
    <row r="866" spans="2:60" x14ac:dyDescent="0.35">
      <c r="B866" s="319"/>
      <c r="C866" s="147"/>
      <c r="D866" s="147"/>
      <c r="E866" s="320"/>
      <c r="F866" s="321"/>
      <c r="G866" s="149"/>
      <c r="H866" s="148"/>
      <c r="I866" s="148"/>
      <c r="J866" s="322"/>
      <c r="K866" s="324" t="str">
        <f>IFERROR(INDEX(Lookup!$G$3:$G$6,MATCH(J866,Lookup!$F$3:$F$6,0)),"")</f>
        <v/>
      </c>
      <c r="L866" s="323"/>
      <c r="M866" s="322"/>
      <c r="N866" s="846">
        <f t="shared" si="116"/>
        <v>0</v>
      </c>
      <c r="O866" s="325">
        <f t="shared" si="117"/>
        <v>0</v>
      </c>
      <c r="P866" s="847">
        <f>IF(I866&lt;INDEX(Lookup!$U$2:$U$10,MATCH($D$48,Lookup!$S$2:$S$10,0)),0,IF(U866="X",0,IFERROR(L866*50,0)))</f>
        <v>0</v>
      </c>
      <c r="Q866" s="326">
        <f>IF(I866&lt;INDEX(Lookup!$U$2:$U$10,MATCH($D$48,Lookup!$S$2:$S$10,0)),0,IF(U866="X",0,IFERROR(P866*K866,0)))</f>
        <v>0</v>
      </c>
      <c r="R866" s="326">
        <v>0</v>
      </c>
      <c r="S866" s="424">
        <v>0</v>
      </c>
      <c r="T866" s="322"/>
      <c r="U866" s="143"/>
      <c r="V866" s="397"/>
      <c r="W866" s="555"/>
      <c r="X866" s="576">
        <f t="shared" si="118"/>
        <v>0</v>
      </c>
      <c r="Y866" s="576">
        <f t="shared" si="119"/>
        <v>0</v>
      </c>
      <c r="Z866" s="576">
        <f t="shared" si="120"/>
        <v>0</v>
      </c>
      <c r="AA866" s="576">
        <f t="shared" si="121"/>
        <v>0</v>
      </c>
      <c r="AB866" s="553"/>
      <c r="AC866" s="553"/>
      <c r="AD866" s="553"/>
      <c r="AE866" s="553"/>
      <c r="AF866" s="553"/>
      <c r="AG866" s="553"/>
      <c r="AH866" s="553"/>
      <c r="AI866" s="397"/>
      <c r="AJ866" s="555"/>
      <c r="AK866" s="576">
        <f t="shared" si="122"/>
        <v>0</v>
      </c>
      <c r="AL866" s="576">
        <f t="shared" si="123"/>
        <v>0</v>
      </c>
      <c r="AM866" s="599"/>
      <c r="AN866" s="599"/>
      <c r="AO866" s="553"/>
      <c r="AP866" s="553"/>
      <c r="AQ866" s="553"/>
      <c r="AR866" s="553"/>
      <c r="AS866" s="397"/>
      <c r="AT866" s="397"/>
      <c r="AU866" s="397"/>
      <c r="AV866" s="397"/>
      <c r="AW866" s="397"/>
      <c r="AX866" s="397"/>
      <c r="AY866" s="397"/>
      <c r="AZ866" s="397"/>
      <c r="BA866" s="397"/>
      <c r="BB866" s="397"/>
      <c r="BC866" s="397"/>
      <c r="BD866" s="553"/>
      <c r="BE866" s="397"/>
      <c r="BF866" s="397"/>
      <c r="BG866" s="397"/>
      <c r="BH866" s="397"/>
    </row>
    <row r="867" spans="2:60" x14ac:dyDescent="0.35">
      <c r="B867" s="319"/>
      <c r="C867" s="147"/>
      <c r="D867" s="147"/>
      <c r="E867" s="320"/>
      <c r="F867" s="321"/>
      <c r="G867" s="149"/>
      <c r="H867" s="148"/>
      <c r="I867" s="148"/>
      <c r="J867" s="322"/>
      <c r="K867" s="324" t="str">
        <f>IFERROR(INDEX(Lookup!$G$3:$G$6,MATCH(J867,Lookup!$F$3:$F$6,0)),"")</f>
        <v/>
      </c>
      <c r="L867" s="323"/>
      <c r="M867" s="322"/>
      <c r="N867" s="846">
        <f t="shared" si="116"/>
        <v>0</v>
      </c>
      <c r="O867" s="325">
        <f t="shared" si="117"/>
        <v>0</v>
      </c>
      <c r="P867" s="847">
        <f>IF(I867&lt;INDEX(Lookup!$U$2:$U$10,MATCH($D$48,Lookup!$S$2:$S$10,0)),0,IF(U867="X",0,IFERROR(L867*50,0)))</f>
        <v>0</v>
      </c>
      <c r="Q867" s="326">
        <f>IF(I867&lt;INDEX(Lookup!$U$2:$U$10,MATCH($D$48,Lookup!$S$2:$S$10,0)),0,IF(U867="X",0,IFERROR(P867*K867,0)))</f>
        <v>0</v>
      </c>
      <c r="R867" s="326">
        <v>0</v>
      </c>
      <c r="S867" s="424">
        <v>0</v>
      </c>
      <c r="T867" s="322"/>
      <c r="U867" s="143"/>
      <c r="V867" s="397"/>
      <c r="W867" s="555"/>
      <c r="X867" s="576">
        <f t="shared" si="118"/>
        <v>0</v>
      </c>
      <c r="Y867" s="576">
        <f t="shared" si="119"/>
        <v>0</v>
      </c>
      <c r="Z867" s="576">
        <f t="shared" si="120"/>
        <v>0</v>
      </c>
      <c r="AA867" s="576">
        <f t="shared" si="121"/>
        <v>0</v>
      </c>
      <c r="AB867" s="553"/>
      <c r="AC867" s="553"/>
      <c r="AD867" s="553"/>
      <c r="AE867" s="553"/>
      <c r="AF867" s="553"/>
      <c r="AG867" s="553"/>
      <c r="AH867" s="553"/>
      <c r="AI867" s="397"/>
      <c r="AJ867" s="555"/>
      <c r="AK867" s="576">
        <f t="shared" si="122"/>
        <v>0</v>
      </c>
      <c r="AL867" s="576">
        <f t="shared" si="123"/>
        <v>0</v>
      </c>
      <c r="AM867" s="599"/>
      <c r="AN867" s="599"/>
      <c r="AO867" s="553"/>
      <c r="AP867" s="553"/>
      <c r="AQ867" s="553"/>
      <c r="AR867" s="553"/>
      <c r="AS867" s="397"/>
      <c r="AT867" s="397"/>
      <c r="AU867" s="397"/>
      <c r="AV867" s="397"/>
      <c r="AW867" s="397"/>
      <c r="AX867" s="397"/>
      <c r="AY867" s="397"/>
      <c r="AZ867" s="397"/>
      <c r="BA867" s="397"/>
      <c r="BB867" s="397"/>
      <c r="BC867" s="397"/>
      <c r="BD867" s="553"/>
      <c r="BE867" s="397"/>
      <c r="BF867" s="397"/>
      <c r="BG867" s="397"/>
      <c r="BH867" s="397"/>
    </row>
    <row r="868" spans="2:60" x14ac:dyDescent="0.35">
      <c r="B868" s="319"/>
      <c r="C868" s="147"/>
      <c r="D868" s="147"/>
      <c r="E868" s="320"/>
      <c r="F868" s="321"/>
      <c r="G868" s="149"/>
      <c r="H868" s="148"/>
      <c r="I868" s="148"/>
      <c r="J868" s="322"/>
      <c r="K868" s="324" t="str">
        <f>IFERROR(INDEX(Lookup!$G$3:$G$6,MATCH(J868,Lookup!$F$3:$F$6,0)),"")</f>
        <v/>
      </c>
      <c r="L868" s="323"/>
      <c r="M868" s="322"/>
      <c r="N868" s="846">
        <f t="shared" si="116"/>
        <v>0</v>
      </c>
      <c r="O868" s="325">
        <f t="shared" si="117"/>
        <v>0</v>
      </c>
      <c r="P868" s="847">
        <f>IF(I868&lt;INDEX(Lookup!$U$2:$U$10,MATCH($D$48,Lookup!$S$2:$S$10,0)),0,IF(U868="X",0,IFERROR(L868*50,0)))</f>
        <v>0</v>
      </c>
      <c r="Q868" s="326">
        <f>IF(I868&lt;INDEX(Lookup!$U$2:$U$10,MATCH($D$48,Lookup!$S$2:$S$10,0)),0,IF(U868="X",0,IFERROR(P868*K868,0)))</f>
        <v>0</v>
      </c>
      <c r="R868" s="326">
        <v>0</v>
      </c>
      <c r="S868" s="424">
        <v>0</v>
      </c>
      <c r="T868" s="322"/>
      <c r="U868" s="143"/>
      <c r="V868" s="397"/>
      <c r="W868" s="555"/>
      <c r="X868" s="576">
        <f t="shared" si="118"/>
        <v>0</v>
      </c>
      <c r="Y868" s="576">
        <f t="shared" si="119"/>
        <v>0</v>
      </c>
      <c r="Z868" s="576">
        <f t="shared" si="120"/>
        <v>0</v>
      </c>
      <c r="AA868" s="576">
        <f t="shared" si="121"/>
        <v>0</v>
      </c>
      <c r="AB868" s="553"/>
      <c r="AC868" s="553"/>
      <c r="AD868" s="553"/>
      <c r="AE868" s="553"/>
      <c r="AF868" s="553"/>
      <c r="AG868" s="553"/>
      <c r="AH868" s="553"/>
      <c r="AI868" s="397"/>
      <c r="AJ868" s="555"/>
      <c r="AK868" s="576">
        <f t="shared" si="122"/>
        <v>0</v>
      </c>
      <c r="AL868" s="576">
        <f t="shared" si="123"/>
        <v>0</v>
      </c>
      <c r="AM868" s="599"/>
      <c r="AN868" s="599"/>
      <c r="AO868" s="553"/>
      <c r="AP868" s="553"/>
      <c r="AQ868" s="553"/>
      <c r="AR868" s="553"/>
      <c r="AS868" s="397"/>
      <c r="AT868" s="397"/>
      <c r="AU868" s="397"/>
      <c r="AV868" s="397"/>
      <c r="AW868" s="397"/>
      <c r="AX868" s="397"/>
      <c r="AY868" s="397"/>
      <c r="AZ868" s="397"/>
      <c r="BA868" s="397"/>
      <c r="BB868" s="397"/>
      <c r="BC868" s="397"/>
      <c r="BD868" s="553"/>
      <c r="BE868" s="397"/>
      <c r="BF868" s="397"/>
      <c r="BG868" s="397"/>
      <c r="BH868" s="397"/>
    </row>
    <row r="869" spans="2:60" x14ac:dyDescent="0.35">
      <c r="B869" s="319"/>
      <c r="C869" s="147"/>
      <c r="D869" s="147"/>
      <c r="E869" s="320"/>
      <c r="F869" s="321"/>
      <c r="G869" s="149"/>
      <c r="H869" s="148"/>
      <c r="I869" s="148"/>
      <c r="J869" s="322"/>
      <c r="K869" s="324" t="str">
        <f>IFERROR(INDEX(Lookup!$G$3:$G$6,MATCH(J869,Lookup!$F$3:$F$6,0)),"")</f>
        <v/>
      </c>
      <c r="L869" s="323"/>
      <c r="M869" s="322"/>
      <c r="N869" s="846">
        <f t="shared" si="116"/>
        <v>0</v>
      </c>
      <c r="O869" s="325">
        <f t="shared" si="117"/>
        <v>0</v>
      </c>
      <c r="P869" s="847">
        <f>IF(I869&lt;INDEX(Lookup!$U$2:$U$10,MATCH($D$48,Lookup!$S$2:$S$10,0)),0,IF(U869="X",0,IFERROR(L869*50,0)))</f>
        <v>0</v>
      </c>
      <c r="Q869" s="326">
        <f>IF(I869&lt;INDEX(Lookup!$U$2:$U$10,MATCH($D$48,Lookup!$S$2:$S$10,0)),0,IF(U869="X",0,IFERROR(P869*K869,0)))</f>
        <v>0</v>
      </c>
      <c r="R869" s="326">
        <v>0</v>
      </c>
      <c r="S869" s="424">
        <v>0</v>
      </c>
      <c r="T869" s="322"/>
      <c r="U869" s="143"/>
      <c r="V869" s="397"/>
      <c r="W869" s="555"/>
      <c r="X869" s="576">
        <f t="shared" si="118"/>
        <v>0</v>
      </c>
      <c r="Y869" s="576">
        <f t="shared" si="119"/>
        <v>0</v>
      </c>
      <c r="Z869" s="576">
        <f t="shared" si="120"/>
        <v>0</v>
      </c>
      <c r="AA869" s="576">
        <f t="shared" si="121"/>
        <v>0</v>
      </c>
      <c r="AB869" s="553"/>
      <c r="AC869" s="553"/>
      <c r="AD869" s="553"/>
      <c r="AE869" s="553"/>
      <c r="AF869" s="553"/>
      <c r="AG869" s="553"/>
      <c r="AH869" s="553"/>
      <c r="AI869" s="397"/>
      <c r="AJ869" s="555"/>
      <c r="AK869" s="576">
        <f t="shared" si="122"/>
        <v>0</v>
      </c>
      <c r="AL869" s="576">
        <f t="shared" si="123"/>
        <v>0</v>
      </c>
      <c r="AM869" s="599"/>
      <c r="AN869" s="599"/>
      <c r="AO869" s="553"/>
      <c r="AP869" s="553"/>
      <c r="AQ869" s="553"/>
      <c r="AR869" s="553"/>
      <c r="AS869" s="397"/>
      <c r="AT869" s="397"/>
      <c r="AU869" s="397"/>
      <c r="AV869" s="397"/>
      <c r="AW869" s="397"/>
      <c r="AX869" s="397"/>
      <c r="AY869" s="397"/>
      <c r="AZ869" s="397"/>
      <c r="BA869" s="397"/>
      <c r="BB869" s="397"/>
      <c r="BC869" s="397"/>
      <c r="BD869" s="553"/>
      <c r="BE869" s="397"/>
      <c r="BF869" s="397"/>
      <c r="BG869" s="397"/>
      <c r="BH869" s="397"/>
    </row>
    <row r="870" spans="2:60" x14ac:dyDescent="0.35">
      <c r="B870" s="319"/>
      <c r="C870" s="147"/>
      <c r="D870" s="147"/>
      <c r="E870" s="320"/>
      <c r="F870" s="321"/>
      <c r="G870" s="149"/>
      <c r="H870" s="148"/>
      <c r="I870" s="148"/>
      <c r="J870" s="322"/>
      <c r="K870" s="324" t="str">
        <f>IFERROR(INDEX(Lookup!$G$3:$G$6,MATCH(J870,Lookup!$F$3:$F$6,0)),"")</f>
        <v/>
      </c>
      <c r="L870" s="323"/>
      <c r="M870" s="322"/>
      <c r="N870" s="846">
        <f t="shared" si="116"/>
        <v>0</v>
      </c>
      <c r="O870" s="325">
        <f t="shared" si="117"/>
        <v>0</v>
      </c>
      <c r="P870" s="847">
        <f>IF(I870&lt;INDEX(Lookup!$U$2:$U$10,MATCH($D$48,Lookup!$S$2:$S$10,0)),0,IF(U870="X",0,IFERROR(L870*50,0)))</f>
        <v>0</v>
      </c>
      <c r="Q870" s="326">
        <f>IF(I870&lt;INDEX(Lookup!$U$2:$U$10,MATCH($D$48,Lookup!$S$2:$S$10,0)),0,IF(U870="X",0,IFERROR(P870*K870,0)))</f>
        <v>0</v>
      </c>
      <c r="R870" s="326">
        <v>0</v>
      </c>
      <c r="S870" s="424">
        <v>0</v>
      </c>
      <c r="T870" s="322"/>
      <c r="U870" s="143"/>
      <c r="V870" s="397"/>
      <c r="W870" s="555"/>
      <c r="X870" s="576">
        <f t="shared" si="118"/>
        <v>0</v>
      </c>
      <c r="Y870" s="576">
        <f t="shared" si="119"/>
        <v>0</v>
      </c>
      <c r="Z870" s="576">
        <f t="shared" si="120"/>
        <v>0</v>
      </c>
      <c r="AA870" s="576">
        <f t="shared" si="121"/>
        <v>0</v>
      </c>
      <c r="AB870" s="553"/>
      <c r="AC870" s="553"/>
      <c r="AD870" s="553"/>
      <c r="AE870" s="553"/>
      <c r="AF870" s="553"/>
      <c r="AG870" s="553"/>
      <c r="AH870" s="553"/>
      <c r="AI870" s="397"/>
      <c r="AJ870" s="555"/>
      <c r="AK870" s="576">
        <f t="shared" si="122"/>
        <v>0</v>
      </c>
      <c r="AL870" s="576">
        <f t="shared" si="123"/>
        <v>0</v>
      </c>
      <c r="AM870" s="599"/>
      <c r="AN870" s="599"/>
      <c r="AO870" s="553"/>
      <c r="AP870" s="553"/>
      <c r="AQ870" s="553"/>
      <c r="AR870" s="553"/>
      <c r="AS870" s="397"/>
      <c r="AT870" s="397"/>
      <c r="AU870" s="397"/>
      <c r="AV870" s="397"/>
      <c r="AW870" s="397"/>
      <c r="AX870" s="397"/>
      <c r="AY870" s="397"/>
      <c r="AZ870" s="397"/>
      <c r="BA870" s="397"/>
      <c r="BB870" s="397"/>
      <c r="BC870" s="397"/>
      <c r="BD870" s="553"/>
      <c r="BE870" s="397"/>
      <c r="BF870" s="397"/>
      <c r="BG870" s="397"/>
      <c r="BH870" s="397"/>
    </row>
    <row r="871" spans="2:60" x14ac:dyDescent="0.35">
      <c r="B871" s="319"/>
      <c r="C871" s="147"/>
      <c r="D871" s="147"/>
      <c r="E871" s="320"/>
      <c r="F871" s="321"/>
      <c r="G871" s="149"/>
      <c r="H871" s="148"/>
      <c r="I871" s="148"/>
      <c r="J871" s="322"/>
      <c r="K871" s="324" t="str">
        <f>IFERROR(INDEX(Lookup!$G$3:$G$6,MATCH(J871,Lookup!$F$3:$F$6,0)),"")</f>
        <v/>
      </c>
      <c r="L871" s="323"/>
      <c r="M871" s="322"/>
      <c r="N871" s="846">
        <f t="shared" si="116"/>
        <v>0</v>
      </c>
      <c r="O871" s="325">
        <f t="shared" si="117"/>
        <v>0</v>
      </c>
      <c r="P871" s="847">
        <f>IF(I871&lt;INDEX(Lookup!$U$2:$U$10,MATCH($D$48,Lookup!$S$2:$S$10,0)),0,IF(U871="X",0,IFERROR(L871*50,0)))</f>
        <v>0</v>
      </c>
      <c r="Q871" s="326">
        <f>IF(I871&lt;INDEX(Lookup!$U$2:$U$10,MATCH($D$48,Lookup!$S$2:$S$10,0)),0,IF(U871="X",0,IFERROR(P871*K871,0)))</f>
        <v>0</v>
      </c>
      <c r="R871" s="326">
        <v>0</v>
      </c>
      <c r="S871" s="424">
        <v>0</v>
      </c>
      <c r="T871" s="322"/>
      <c r="U871" s="143"/>
      <c r="V871" s="397"/>
      <c r="W871" s="555"/>
      <c r="X871" s="576">
        <f t="shared" si="118"/>
        <v>0</v>
      </c>
      <c r="Y871" s="576">
        <f t="shared" si="119"/>
        <v>0</v>
      </c>
      <c r="Z871" s="576">
        <f t="shared" si="120"/>
        <v>0</v>
      </c>
      <c r="AA871" s="576">
        <f t="shared" si="121"/>
        <v>0</v>
      </c>
      <c r="AB871" s="553"/>
      <c r="AC871" s="553"/>
      <c r="AD871" s="553"/>
      <c r="AE871" s="553"/>
      <c r="AF871" s="553"/>
      <c r="AG871" s="553"/>
      <c r="AH871" s="553"/>
      <c r="AI871" s="397"/>
      <c r="AJ871" s="555"/>
      <c r="AK871" s="576">
        <f t="shared" si="122"/>
        <v>0</v>
      </c>
      <c r="AL871" s="576">
        <f t="shared" si="123"/>
        <v>0</v>
      </c>
      <c r="AM871" s="599"/>
      <c r="AN871" s="599"/>
      <c r="AO871" s="553"/>
      <c r="AP871" s="553"/>
      <c r="AQ871" s="553"/>
      <c r="AR871" s="553"/>
      <c r="AS871" s="397"/>
      <c r="AT871" s="397"/>
      <c r="AU871" s="397"/>
      <c r="AV871" s="397"/>
      <c r="AW871" s="397"/>
      <c r="AX871" s="397"/>
      <c r="AY871" s="397"/>
      <c r="AZ871" s="397"/>
      <c r="BA871" s="397"/>
      <c r="BB871" s="397"/>
      <c r="BC871" s="397"/>
      <c r="BD871" s="553"/>
      <c r="BE871" s="397"/>
      <c r="BF871" s="397"/>
      <c r="BG871" s="397"/>
      <c r="BH871" s="397"/>
    </row>
    <row r="872" spans="2:60" x14ac:dyDescent="0.35">
      <c r="B872" s="319"/>
      <c r="C872" s="147"/>
      <c r="D872" s="147"/>
      <c r="E872" s="320"/>
      <c r="F872" s="321"/>
      <c r="G872" s="149"/>
      <c r="H872" s="148"/>
      <c r="I872" s="148"/>
      <c r="J872" s="322"/>
      <c r="K872" s="324" t="str">
        <f>IFERROR(INDEX(Lookup!$G$3:$G$6,MATCH(J872,Lookup!$F$3:$F$6,0)),"")</f>
        <v/>
      </c>
      <c r="L872" s="323"/>
      <c r="M872" s="322"/>
      <c r="N872" s="846">
        <f t="shared" si="116"/>
        <v>0</v>
      </c>
      <c r="O872" s="325">
        <f t="shared" si="117"/>
        <v>0</v>
      </c>
      <c r="P872" s="847">
        <f>IF(I872&lt;INDEX(Lookup!$U$2:$U$10,MATCH($D$48,Lookup!$S$2:$S$10,0)),0,IF(U872="X",0,IFERROR(L872*50,0)))</f>
        <v>0</v>
      </c>
      <c r="Q872" s="326">
        <f>IF(I872&lt;INDEX(Lookup!$U$2:$U$10,MATCH($D$48,Lookup!$S$2:$S$10,0)),0,IF(U872="X",0,IFERROR(P872*K872,0)))</f>
        <v>0</v>
      </c>
      <c r="R872" s="326">
        <v>0</v>
      </c>
      <c r="S872" s="424">
        <v>0</v>
      </c>
      <c r="T872" s="322"/>
      <c r="U872" s="143"/>
      <c r="V872" s="397"/>
      <c r="W872" s="555"/>
      <c r="X872" s="576">
        <f t="shared" si="118"/>
        <v>0</v>
      </c>
      <c r="Y872" s="576">
        <f t="shared" si="119"/>
        <v>0</v>
      </c>
      <c r="Z872" s="576">
        <f t="shared" si="120"/>
        <v>0</v>
      </c>
      <c r="AA872" s="576">
        <f t="shared" si="121"/>
        <v>0</v>
      </c>
      <c r="AB872" s="553"/>
      <c r="AC872" s="553"/>
      <c r="AD872" s="553"/>
      <c r="AE872" s="553"/>
      <c r="AF872" s="553"/>
      <c r="AG872" s="553"/>
      <c r="AH872" s="553"/>
      <c r="AI872" s="397"/>
      <c r="AJ872" s="555"/>
      <c r="AK872" s="576">
        <f t="shared" si="122"/>
        <v>0</v>
      </c>
      <c r="AL872" s="576">
        <f t="shared" si="123"/>
        <v>0</v>
      </c>
      <c r="AM872" s="599"/>
      <c r="AN872" s="599"/>
      <c r="AO872" s="553"/>
      <c r="AP872" s="553"/>
      <c r="AQ872" s="553"/>
      <c r="AR872" s="553"/>
      <c r="AS872" s="397"/>
      <c r="AT872" s="397"/>
      <c r="AU872" s="397"/>
      <c r="AV872" s="397"/>
      <c r="AW872" s="397"/>
      <c r="AX872" s="397"/>
      <c r="AY872" s="397"/>
      <c r="AZ872" s="397"/>
      <c r="BA872" s="397"/>
      <c r="BB872" s="397"/>
      <c r="BC872" s="397"/>
      <c r="BD872" s="553"/>
      <c r="BE872" s="397"/>
      <c r="BF872" s="397"/>
      <c r="BG872" s="397"/>
      <c r="BH872" s="397"/>
    </row>
    <row r="873" spans="2:60" x14ac:dyDescent="0.35">
      <c r="B873" s="319"/>
      <c r="C873" s="147"/>
      <c r="D873" s="147"/>
      <c r="E873" s="320"/>
      <c r="F873" s="321"/>
      <c r="G873" s="149"/>
      <c r="H873" s="148"/>
      <c r="I873" s="148"/>
      <c r="J873" s="322"/>
      <c r="K873" s="324" t="str">
        <f>IFERROR(INDEX(Lookup!$G$3:$G$6,MATCH(J873,Lookup!$F$3:$F$6,0)),"")</f>
        <v/>
      </c>
      <c r="L873" s="323"/>
      <c r="M873" s="322"/>
      <c r="N873" s="846">
        <f t="shared" si="116"/>
        <v>0</v>
      </c>
      <c r="O873" s="325">
        <f t="shared" si="117"/>
        <v>0</v>
      </c>
      <c r="P873" s="847">
        <f>IF(I873&lt;INDEX(Lookup!$U$2:$U$10,MATCH($D$48,Lookup!$S$2:$S$10,0)),0,IF(U873="X",0,IFERROR(L873*50,0)))</f>
        <v>0</v>
      </c>
      <c r="Q873" s="326">
        <f>IF(I873&lt;INDEX(Lookup!$U$2:$U$10,MATCH($D$48,Lookup!$S$2:$S$10,0)),0,IF(U873="X",0,IFERROR(P873*K873,0)))</f>
        <v>0</v>
      </c>
      <c r="R873" s="326">
        <v>0</v>
      </c>
      <c r="S873" s="424">
        <v>0</v>
      </c>
      <c r="T873" s="322"/>
      <c r="U873" s="143"/>
      <c r="V873" s="397"/>
      <c r="W873" s="555"/>
      <c r="X873" s="576">
        <f t="shared" si="118"/>
        <v>0</v>
      </c>
      <c r="Y873" s="576">
        <f t="shared" si="119"/>
        <v>0</v>
      </c>
      <c r="Z873" s="576">
        <f t="shared" si="120"/>
        <v>0</v>
      </c>
      <c r="AA873" s="576">
        <f t="shared" si="121"/>
        <v>0</v>
      </c>
      <c r="AB873" s="553"/>
      <c r="AC873" s="553"/>
      <c r="AD873" s="553"/>
      <c r="AE873" s="553"/>
      <c r="AF873" s="553"/>
      <c r="AG873" s="553"/>
      <c r="AH873" s="553"/>
      <c r="AI873" s="397"/>
      <c r="AJ873" s="555"/>
      <c r="AK873" s="576">
        <f t="shared" si="122"/>
        <v>0</v>
      </c>
      <c r="AL873" s="576">
        <f t="shared" si="123"/>
        <v>0</v>
      </c>
      <c r="AM873" s="599"/>
      <c r="AN873" s="599"/>
      <c r="AO873" s="553"/>
      <c r="AP873" s="553"/>
      <c r="AQ873" s="553"/>
      <c r="AR873" s="553"/>
      <c r="AS873" s="397"/>
      <c r="AT873" s="397"/>
      <c r="AU873" s="397"/>
      <c r="AV873" s="397"/>
      <c r="AW873" s="397"/>
      <c r="AX873" s="397"/>
      <c r="AY873" s="397"/>
      <c r="AZ873" s="397"/>
      <c r="BA873" s="397"/>
      <c r="BB873" s="397"/>
      <c r="BC873" s="397"/>
      <c r="BD873" s="553"/>
      <c r="BE873" s="397"/>
      <c r="BF873" s="397"/>
      <c r="BG873" s="397"/>
      <c r="BH873" s="397"/>
    </row>
    <row r="874" spans="2:60" x14ac:dyDescent="0.35">
      <c r="B874" s="319"/>
      <c r="C874" s="147"/>
      <c r="D874" s="147"/>
      <c r="E874" s="320"/>
      <c r="F874" s="321"/>
      <c r="G874" s="149"/>
      <c r="H874" s="148"/>
      <c r="I874" s="148"/>
      <c r="J874" s="322"/>
      <c r="K874" s="324" t="str">
        <f>IFERROR(INDEX(Lookup!$G$3:$G$6,MATCH(J874,Lookup!$F$3:$F$6,0)),"")</f>
        <v/>
      </c>
      <c r="L874" s="323"/>
      <c r="M874" s="322"/>
      <c r="N874" s="846">
        <f t="shared" si="116"/>
        <v>0</v>
      </c>
      <c r="O874" s="325">
        <f t="shared" si="117"/>
        <v>0</v>
      </c>
      <c r="P874" s="847">
        <f>IF(I874&lt;INDEX(Lookup!$U$2:$U$10,MATCH($D$48,Lookup!$S$2:$S$10,0)),0,IF(U874="X",0,IFERROR(L874*50,0)))</f>
        <v>0</v>
      </c>
      <c r="Q874" s="326">
        <f>IF(I874&lt;INDEX(Lookup!$U$2:$U$10,MATCH($D$48,Lookup!$S$2:$S$10,0)),0,IF(U874="X",0,IFERROR(P874*K874,0)))</f>
        <v>0</v>
      </c>
      <c r="R874" s="326">
        <v>0</v>
      </c>
      <c r="S874" s="424">
        <v>0</v>
      </c>
      <c r="T874" s="322"/>
      <c r="U874" s="143"/>
      <c r="V874" s="397"/>
      <c r="W874" s="555"/>
      <c r="X874" s="576">
        <f t="shared" si="118"/>
        <v>0</v>
      </c>
      <c r="Y874" s="576">
        <f t="shared" si="119"/>
        <v>0</v>
      </c>
      <c r="Z874" s="576">
        <f t="shared" si="120"/>
        <v>0</v>
      </c>
      <c r="AA874" s="576">
        <f t="shared" si="121"/>
        <v>0</v>
      </c>
      <c r="AB874" s="553"/>
      <c r="AC874" s="553"/>
      <c r="AD874" s="553"/>
      <c r="AE874" s="553"/>
      <c r="AF874" s="553"/>
      <c r="AG874" s="553"/>
      <c r="AH874" s="553"/>
      <c r="AI874" s="397"/>
      <c r="AJ874" s="555"/>
      <c r="AK874" s="576">
        <f t="shared" si="122"/>
        <v>0</v>
      </c>
      <c r="AL874" s="576">
        <f t="shared" si="123"/>
        <v>0</v>
      </c>
      <c r="AM874" s="599"/>
      <c r="AN874" s="599"/>
      <c r="AO874" s="553"/>
      <c r="AP874" s="553"/>
      <c r="AQ874" s="553"/>
      <c r="AR874" s="553"/>
      <c r="AS874" s="397"/>
      <c r="AT874" s="397"/>
      <c r="AU874" s="397"/>
      <c r="AV874" s="397"/>
      <c r="AW874" s="397"/>
      <c r="AX874" s="397"/>
      <c r="AY874" s="397"/>
      <c r="AZ874" s="397"/>
      <c r="BA874" s="397"/>
      <c r="BB874" s="397"/>
      <c r="BC874" s="397"/>
      <c r="BD874" s="553"/>
      <c r="BE874" s="397"/>
      <c r="BF874" s="397"/>
      <c r="BG874" s="397"/>
      <c r="BH874" s="397"/>
    </row>
    <row r="875" spans="2:60" x14ac:dyDescent="0.35">
      <c r="B875" s="319"/>
      <c r="C875" s="147"/>
      <c r="D875" s="147"/>
      <c r="E875" s="320"/>
      <c r="F875" s="321"/>
      <c r="G875" s="149"/>
      <c r="H875" s="148"/>
      <c r="I875" s="148"/>
      <c r="J875" s="322"/>
      <c r="K875" s="324" t="str">
        <f>IFERROR(INDEX(Lookup!$G$3:$G$6,MATCH(J875,Lookup!$F$3:$F$6,0)),"")</f>
        <v/>
      </c>
      <c r="L875" s="323"/>
      <c r="M875" s="322"/>
      <c r="N875" s="846">
        <f t="shared" si="116"/>
        <v>0</v>
      </c>
      <c r="O875" s="325">
        <f t="shared" si="117"/>
        <v>0</v>
      </c>
      <c r="P875" s="847">
        <f>IF(I875&lt;INDEX(Lookup!$U$2:$U$10,MATCH($D$48,Lookup!$S$2:$S$10,0)),0,IF(U875="X",0,IFERROR(L875*50,0)))</f>
        <v>0</v>
      </c>
      <c r="Q875" s="326">
        <f>IF(I875&lt;INDEX(Lookup!$U$2:$U$10,MATCH($D$48,Lookup!$S$2:$S$10,0)),0,IF(U875="X",0,IFERROR(P875*K875,0)))</f>
        <v>0</v>
      </c>
      <c r="R875" s="326">
        <v>0</v>
      </c>
      <c r="S875" s="424">
        <v>0</v>
      </c>
      <c r="T875" s="322"/>
      <c r="U875" s="143"/>
      <c r="V875" s="397"/>
      <c r="W875" s="555"/>
      <c r="X875" s="576">
        <f t="shared" si="118"/>
        <v>0</v>
      </c>
      <c r="Y875" s="576">
        <f t="shared" si="119"/>
        <v>0</v>
      </c>
      <c r="Z875" s="576">
        <f t="shared" si="120"/>
        <v>0</v>
      </c>
      <c r="AA875" s="576">
        <f t="shared" si="121"/>
        <v>0</v>
      </c>
      <c r="AB875" s="553"/>
      <c r="AC875" s="553"/>
      <c r="AD875" s="553"/>
      <c r="AE875" s="553"/>
      <c r="AF875" s="553"/>
      <c r="AG875" s="553"/>
      <c r="AH875" s="553"/>
      <c r="AI875" s="397"/>
      <c r="AJ875" s="555"/>
      <c r="AK875" s="576">
        <f t="shared" si="122"/>
        <v>0</v>
      </c>
      <c r="AL875" s="576">
        <f t="shared" si="123"/>
        <v>0</v>
      </c>
      <c r="AM875" s="599"/>
      <c r="AN875" s="599"/>
      <c r="AO875" s="553"/>
      <c r="AP875" s="553"/>
      <c r="AQ875" s="553"/>
      <c r="AR875" s="553"/>
      <c r="AS875" s="397"/>
      <c r="AT875" s="397"/>
      <c r="AU875" s="397"/>
      <c r="AV875" s="397"/>
      <c r="AW875" s="397"/>
      <c r="AX875" s="397"/>
      <c r="AY875" s="397"/>
      <c r="AZ875" s="397"/>
      <c r="BA875" s="397"/>
      <c r="BB875" s="397"/>
      <c r="BC875" s="397"/>
      <c r="BD875" s="553"/>
      <c r="BE875" s="397"/>
      <c r="BF875" s="397"/>
      <c r="BG875" s="397"/>
      <c r="BH875" s="397"/>
    </row>
    <row r="876" spans="2:60" x14ac:dyDescent="0.35">
      <c r="B876" s="319"/>
      <c r="C876" s="147"/>
      <c r="D876" s="147"/>
      <c r="E876" s="320"/>
      <c r="F876" s="321"/>
      <c r="G876" s="149"/>
      <c r="H876" s="148"/>
      <c r="I876" s="148"/>
      <c r="J876" s="322"/>
      <c r="K876" s="324" t="str">
        <f>IFERROR(INDEX(Lookup!$G$3:$G$6,MATCH(J876,Lookup!$F$3:$F$6,0)),"")</f>
        <v/>
      </c>
      <c r="L876" s="323"/>
      <c r="M876" s="322"/>
      <c r="N876" s="846">
        <f t="shared" si="116"/>
        <v>0</v>
      </c>
      <c r="O876" s="325">
        <f t="shared" si="117"/>
        <v>0</v>
      </c>
      <c r="P876" s="847">
        <f>IF(I876&lt;INDEX(Lookup!$U$2:$U$10,MATCH($D$48,Lookup!$S$2:$S$10,0)),0,IF(U876="X",0,IFERROR(L876*50,0)))</f>
        <v>0</v>
      </c>
      <c r="Q876" s="326">
        <f>IF(I876&lt;INDEX(Lookup!$U$2:$U$10,MATCH($D$48,Lookup!$S$2:$S$10,0)),0,IF(U876="X",0,IFERROR(P876*K876,0)))</f>
        <v>0</v>
      </c>
      <c r="R876" s="326">
        <v>0</v>
      </c>
      <c r="S876" s="424">
        <v>0</v>
      </c>
      <c r="T876" s="322"/>
      <c r="U876" s="143"/>
      <c r="V876" s="397"/>
      <c r="W876" s="555"/>
      <c r="X876" s="576">
        <f t="shared" si="118"/>
        <v>0</v>
      </c>
      <c r="Y876" s="576">
        <f t="shared" si="119"/>
        <v>0</v>
      </c>
      <c r="Z876" s="576">
        <f t="shared" si="120"/>
        <v>0</v>
      </c>
      <c r="AA876" s="576">
        <f t="shared" si="121"/>
        <v>0</v>
      </c>
      <c r="AB876" s="553"/>
      <c r="AC876" s="553"/>
      <c r="AD876" s="553"/>
      <c r="AE876" s="553"/>
      <c r="AF876" s="553"/>
      <c r="AG876" s="553"/>
      <c r="AH876" s="553"/>
      <c r="AI876" s="397"/>
      <c r="AJ876" s="555"/>
      <c r="AK876" s="576">
        <f t="shared" si="122"/>
        <v>0</v>
      </c>
      <c r="AL876" s="576">
        <f t="shared" si="123"/>
        <v>0</v>
      </c>
      <c r="AM876" s="599"/>
      <c r="AN876" s="599"/>
      <c r="AO876" s="553"/>
      <c r="AP876" s="553"/>
      <c r="AQ876" s="553"/>
      <c r="AR876" s="553"/>
      <c r="AS876" s="397"/>
      <c r="AT876" s="397"/>
      <c r="AU876" s="397"/>
      <c r="AV876" s="397"/>
      <c r="AW876" s="397"/>
      <c r="AX876" s="397"/>
      <c r="AY876" s="397"/>
      <c r="AZ876" s="397"/>
      <c r="BA876" s="397"/>
      <c r="BB876" s="397"/>
      <c r="BC876" s="397"/>
      <c r="BD876" s="553"/>
      <c r="BE876" s="397"/>
      <c r="BF876" s="397"/>
      <c r="BG876" s="397"/>
      <c r="BH876" s="397"/>
    </row>
    <row r="877" spans="2:60" x14ac:dyDescent="0.35">
      <c r="B877" s="319"/>
      <c r="C877" s="147"/>
      <c r="D877" s="147"/>
      <c r="E877" s="320"/>
      <c r="F877" s="321"/>
      <c r="G877" s="149"/>
      <c r="H877" s="148"/>
      <c r="I877" s="148"/>
      <c r="J877" s="322"/>
      <c r="K877" s="324" t="str">
        <f>IFERROR(INDEX(Lookup!$G$3:$G$6,MATCH(J877,Lookup!$F$3:$F$6,0)),"")</f>
        <v/>
      </c>
      <c r="L877" s="323"/>
      <c r="M877" s="322"/>
      <c r="N877" s="846">
        <f t="shared" si="116"/>
        <v>0</v>
      </c>
      <c r="O877" s="325">
        <f t="shared" si="117"/>
        <v>0</v>
      </c>
      <c r="P877" s="847">
        <f>IF(I877&lt;INDEX(Lookup!$U$2:$U$10,MATCH($D$48,Lookup!$S$2:$S$10,0)),0,IF(U877="X",0,IFERROR(L877*50,0)))</f>
        <v>0</v>
      </c>
      <c r="Q877" s="326">
        <f>IF(I877&lt;INDEX(Lookup!$U$2:$U$10,MATCH($D$48,Lookup!$S$2:$S$10,0)),0,IF(U877="X",0,IFERROR(P877*K877,0)))</f>
        <v>0</v>
      </c>
      <c r="R877" s="326">
        <v>0</v>
      </c>
      <c r="S877" s="424">
        <v>0</v>
      </c>
      <c r="T877" s="322"/>
      <c r="U877" s="143"/>
      <c r="V877" s="397"/>
      <c r="W877" s="555"/>
      <c r="X877" s="576">
        <f t="shared" si="118"/>
        <v>0</v>
      </c>
      <c r="Y877" s="576">
        <f t="shared" si="119"/>
        <v>0</v>
      </c>
      <c r="Z877" s="576">
        <f t="shared" si="120"/>
        <v>0</v>
      </c>
      <c r="AA877" s="576">
        <f t="shared" si="121"/>
        <v>0</v>
      </c>
      <c r="AB877" s="553"/>
      <c r="AC877" s="553"/>
      <c r="AD877" s="553"/>
      <c r="AE877" s="553"/>
      <c r="AF877" s="553"/>
      <c r="AG877" s="553"/>
      <c r="AH877" s="553"/>
      <c r="AI877" s="397"/>
      <c r="AJ877" s="555"/>
      <c r="AK877" s="576">
        <f t="shared" si="122"/>
        <v>0</v>
      </c>
      <c r="AL877" s="576">
        <f t="shared" si="123"/>
        <v>0</v>
      </c>
      <c r="AM877" s="599"/>
      <c r="AN877" s="599"/>
      <c r="AO877" s="553"/>
      <c r="AP877" s="553"/>
      <c r="AQ877" s="553"/>
      <c r="AR877" s="553"/>
      <c r="AS877" s="397"/>
      <c r="AT877" s="397"/>
      <c r="AU877" s="397"/>
      <c r="AV877" s="397"/>
      <c r="AW877" s="397"/>
      <c r="AX877" s="397"/>
      <c r="AY877" s="397"/>
      <c r="AZ877" s="397"/>
      <c r="BA877" s="397"/>
      <c r="BB877" s="397"/>
      <c r="BC877" s="397"/>
      <c r="BD877" s="553"/>
      <c r="BE877" s="397"/>
      <c r="BF877" s="397"/>
      <c r="BG877" s="397"/>
      <c r="BH877" s="397"/>
    </row>
    <row r="878" spans="2:60" x14ac:dyDescent="0.35">
      <c r="B878" s="319"/>
      <c r="C878" s="147"/>
      <c r="D878" s="147"/>
      <c r="E878" s="320"/>
      <c r="F878" s="321"/>
      <c r="G878" s="149"/>
      <c r="H878" s="148"/>
      <c r="I878" s="148"/>
      <c r="J878" s="322"/>
      <c r="K878" s="324" t="str">
        <f>IFERROR(INDEX(Lookup!$G$3:$G$6,MATCH(J878,Lookup!$F$3:$F$6,0)),"")</f>
        <v/>
      </c>
      <c r="L878" s="323"/>
      <c r="M878" s="322"/>
      <c r="N878" s="846">
        <f t="shared" si="116"/>
        <v>0</v>
      </c>
      <c r="O878" s="325">
        <f t="shared" si="117"/>
        <v>0</v>
      </c>
      <c r="P878" s="847">
        <f>IF(I878&lt;INDEX(Lookup!$U$2:$U$10,MATCH($D$48,Lookup!$S$2:$S$10,0)),0,IF(U878="X",0,IFERROR(L878*50,0)))</f>
        <v>0</v>
      </c>
      <c r="Q878" s="326">
        <f>IF(I878&lt;INDEX(Lookup!$U$2:$U$10,MATCH($D$48,Lookup!$S$2:$S$10,0)),0,IF(U878="X",0,IFERROR(P878*K878,0)))</f>
        <v>0</v>
      </c>
      <c r="R878" s="326">
        <v>0</v>
      </c>
      <c r="S878" s="424">
        <v>0</v>
      </c>
      <c r="T878" s="322"/>
      <c r="U878" s="143"/>
      <c r="V878" s="397"/>
      <c r="W878" s="555"/>
      <c r="X878" s="576">
        <f t="shared" si="118"/>
        <v>0</v>
      </c>
      <c r="Y878" s="576">
        <f t="shared" si="119"/>
        <v>0</v>
      </c>
      <c r="Z878" s="576">
        <f t="shared" si="120"/>
        <v>0</v>
      </c>
      <c r="AA878" s="576">
        <f t="shared" si="121"/>
        <v>0</v>
      </c>
      <c r="AB878" s="553"/>
      <c r="AC878" s="553"/>
      <c r="AD878" s="553"/>
      <c r="AE878" s="553"/>
      <c r="AF878" s="553"/>
      <c r="AG878" s="553"/>
      <c r="AH878" s="553"/>
      <c r="AI878" s="397"/>
      <c r="AJ878" s="555"/>
      <c r="AK878" s="576">
        <f t="shared" si="122"/>
        <v>0</v>
      </c>
      <c r="AL878" s="576">
        <f t="shared" si="123"/>
        <v>0</v>
      </c>
      <c r="AM878" s="599"/>
      <c r="AN878" s="599"/>
      <c r="AO878" s="553"/>
      <c r="AP878" s="553"/>
      <c r="AQ878" s="553"/>
      <c r="AR878" s="553"/>
      <c r="AS878" s="397"/>
      <c r="AT878" s="397"/>
      <c r="AU878" s="397"/>
      <c r="AV878" s="397"/>
      <c r="AW878" s="397"/>
      <c r="AX878" s="397"/>
      <c r="AY878" s="397"/>
      <c r="AZ878" s="397"/>
      <c r="BA878" s="397"/>
      <c r="BB878" s="397"/>
      <c r="BC878" s="397"/>
      <c r="BD878" s="553"/>
      <c r="BE878" s="397"/>
      <c r="BF878" s="397"/>
      <c r="BG878" s="397"/>
      <c r="BH878" s="397"/>
    </row>
    <row r="879" spans="2:60" x14ac:dyDescent="0.35">
      <c r="B879" s="319"/>
      <c r="C879" s="147"/>
      <c r="D879" s="147"/>
      <c r="E879" s="320"/>
      <c r="F879" s="321"/>
      <c r="G879" s="149"/>
      <c r="H879" s="148"/>
      <c r="I879" s="148"/>
      <c r="J879" s="322"/>
      <c r="K879" s="324" t="str">
        <f>IFERROR(INDEX(Lookup!$G$3:$G$6,MATCH(J879,Lookup!$F$3:$F$6,0)),"")</f>
        <v/>
      </c>
      <c r="L879" s="323"/>
      <c r="M879" s="322"/>
      <c r="N879" s="846">
        <f t="shared" si="116"/>
        <v>0</v>
      </c>
      <c r="O879" s="325">
        <f t="shared" si="117"/>
        <v>0</v>
      </c>
      <c r="P879" s="847">
        <f>IF(I879&lt;INDEX(Lookup!$U$2:$U$10,MATCH($D$48,Lookup!$S$2:$S$10,0)),0,IF(U879="X",0,IFERROR(L879*50,0)))</f>
        <v>0</v>
      </c>
      <c r="Q879" s="326">
        <f>IF(I879&lt;INDEX(Lookup!$U$2:$U$10,MATCH($D$48,Lookup!$S$2:$S$10,0)),0,IF(U879="X",0,IFERROR(P879*K879,0)))</f>
        <v>0</v>
      </c>
      <c r="R879" s="326">
        <v>0</v>
      </c>
      <c r="S879" s="424">
        <v>0</v>
      </c>
      <c r="T879" s="322"/>
      <c r="U879" s="143"/>
      <c r="V879" s="397"/>
      <c r="W879" s="555"/>
      <c r="X879" s="576">
        <f t="shared" si="118"/>
        <v>0</v>
      </c>
      <c r="Y879" s="576">
        <f t="shared" si="119"/>
        <v>0</v>
      </c>
      <c r="Z879" s="576">
        <f t="shared" si="120"/>
        <v>0</v>
      </c>
      <c r="AA879" s="576">
        <f t="shared" si="121"/>
        <v>0</v>
      </c>
      <c r="AB879" s="553"/>
      <c r="AC879" s="553"/>
      <c r="AD879" s="553"/>
      <c r="AE879" s="553"/>
      <c r="AF879" s="553"/>
      <c r="AG879" s="553"/>
      <c r="AH879" s="553"/>
      <c r="AI879" s="397"/>
      <c r="AJ879" s="555"/>
      <c r="AK879" s="576">
        <f t="shared" si="122"/>
        <v>0</v>
      </c>
      <c r="AL879" s="576">
        <f t="shared" si="123"/>
        <v>0</v>
      </c>
      <c r="AM879" s="599"/>
      <c r="AN879" s="599"/>
      <c r="AO879" s="553"/>
      <c r="AP879" s="553"/>
      <c r="AQ879" s="553"/>
      <c r="AR879" s="553"/>
      <c r="AS879" s="397"/>
      <c r="AT879" s="397"/>
      <c r="AU879" s="397"/>
      <c r="AV879" s="397"/>
      <c r="AW879" s="397"/>
      <c r="AX879" s="397"/>
      <c r="AY879" s="397"/>
      <c r="AZ879" s="397"/>
      <c r="BA879" s="397"/>
      <c r="BB879" s="397"/>
      <c r="BC879" s="397"/>
      <c r="BD879" s="553"/>
      <c r="BE879" s="397"/>
      <c r="BF879" s="397"/>
      <c r="BG879" s="397"/>
      <c r="BH879" s="397"/>
    </row>
    <row r="880" spans="2:60" x14ac:dyDescent="0.35">
      <c r="B880" s="319"/>
      <c r="C880" s="147"/>
      <c r="D880" s="147"/>
      <c r="E880" s="320"/>
      <c r="F880" s="321"/>
      <c r="G880" s="149"/>
      <c r="H880" s="148"/>
      <c r="I880" s="148"/>
      <c r="J880" s="322"/>
      <c r="K880" s="324" t="str">
        <f>IFERROR(INDEX(Lookup!$G$3:$G$6,MATCH(J880,Lookup!$F$3:$F$6,0)),"")</f>
        <v/>
      </c>
      <c r="L880" s="323"/>
      <c r="M880" s="322"/>
      <c r="N880" s="846">
        <f t="shared" si="116"/>
        <v>0</v>
      </c>
      <c r="O880" s="325">
        <f t="shared" si="117"/>
        <v>0</v>
      </c>
      <c r="P880" s="847">
        <f>IF(I880&lt;INDEX(Lookup!$U$2:$U$10,MATCH($D$48,Lookup!$S$2:$S$10,0)),0,IF(U880="X",0,IFERROR(L880*50,0)))</f>
        <v>0</v>
      </c>
      <c r="Q880" s="326">
        <f>IF(I880&lt;INDEX(Lookup!$U$2:$U$10,MATCH($D$48,Lookup!$S$2:$S$10,0)),0,IF(U880="X",0,IFERROR(P880*K880,0)))</f>
        <v>0</v>
      </c>
      <c r="R880" s="326">
        <v>0</v>
      </c>
      <c r="S880" s="424">
        <v>0</v>
      </c>
      <c r="T880" s="322"/>
      <c r="U880" s="143"/>
      <c r="V880" s="397"/>
      <c r="W880" s="555"/>
      <c r="X880" s="576">
        <f t="shared" si="118"/>
        <v>0</v>
      </c>
      <c r="Y880" s="576">
        <f t="shared" si="119"/>
        <v>0</v>
      </c>
      <c r="Z880" s="576">
        <f t="shared" si="120"/>
        <v>0</v>
      </c>
      <c r="AA880" s="576">
        <f t="shared" si="121"/>
        <v>0</v>
      </c>
      <c r="AB880" s="553"/>
      <c r="AC880" s="553"/>
      <c r="AD880" s="553"/>
      <c r="AE880" s="553"/>
      <c r="AF880" s="553"/>
      <c r="AG880" s="553"/>
      <c r="AH880" s="553"/>
      <c r="AI880" s="397"/>
      <c r="AJ880" s="555"/>
      <c r="AK880" s="576">
        <f t="shared" si="122"/>
        <v>0</v>
      </c>
      <c r="AL880" s="576">
        <f t="shared" si="123"/>
        <v>0</v>
      </c>
      <c r="AM880" s="599"/>
      <c r="AN880" s="599"/>
      <c r="AO880" s="553"/>
      <c r="AP880" s="553"/>
      <c r="AQ880" s="553"/>
      <c r="AR880" s="553"/>
      <c r="AS880" s="397"/>
      <c r="AT880" s="397"/>
      <c r="AU880" s="397"/>
      <c r="AV880" s="397"/>
      <c r="AW880" s="397"/>
      <c r="AX880" s="397"/>
      <c r="AY880" s="397"/>
      <c r="AZ880" s="397"/>
      <c r="BA880" s="397"/>
      <c r="BB880" s="397"/>
      <c r="BC880" s="397"/>
      <c r="BD880" s="553"/>
      <c r="BE880" s="397"/>
      <c r="BF880" s="397"/>
      <c r="BG880" s="397"/>
      <c r="BH880" s="397"/>
    </row>
    <row r="881" spans="2:60" x14ac:dyDescent="0.35">
      <c r="B881" s="319"/>
      <c r="C881" s="147"/>
      <c r="D881" s="147"/>
      <c r="E881" s="320"/>
      <c r="F881" s="321"/>
      <c r="G881" s="149"/>
      <c r="H881" s="148"/>
      <c r="I881" s="148"/>
      <c r="J881" s="322"/>
      <c r="K881" s="324" t="str">
        <f>IFERROR(INDEX(Lookup!$G$3:$G$6,MATCH(J881,Lookup!$F$3:$F$6,0)),"")</f>
        <v/>
      </c>
      <c r="L881" s="323"/>
      <c r="M881" s="322"/>
      <c r="N881" s="846">
        <f t="shared" si="116"/>
        <v>0</v>
      </c>
      <c r="O881" s="325">
        <f t="shared" si="117"/>
        <v>0</v>
      </c>
      <c r="P881" s="847">
        <f>IF(I881&lt;INDEX(Lookup!$U$2:$U$10,MATCH($D$48,Lookup!$S$2:$S$10,0)),0,IF(U881="X",0,IFERROR(L881*50,0)))</f>
        <v>0</v>
      </c>
      <c r="Q881" s="326">
        <f>IF(I881&lt;INDEX(Lookup!$U$2:$U$10,MATCH($D$48,Lookup!$S$2:$S$10,0)),0,IF(U881="X",0,IFERROR(P881*K881,0)))</f>
        <v>0</v>
      </c>
      <c r="R881" s="326">
        <v>0</v>
      </c>
      <c r="S881" s="424">
        <v>0</v>
      </c>
      <c r="T881" s="322"/>
      <c r="U881" s="143"/>
      <c r="V881" s="397"/>
      <c r="W881" s="555"/>
      <c r="X881" s="576">
        <f t="shared" si="118"/>
        <v>0</v>
      </c>
      <c r="Y881" s="576">
        <f t="shared" si="119"/>
        <v>0</v>
      </c>
      <c r="Z881" s="576">
        <f t="shared" si="120"/>
        <v>0</v>
      </c>
      <c r="AA881" s="576">
        <f t="shared" si="121"/>
        <v>0</v>
      </c>
      <c r="AB881" s="553"/>
      <c r="AC881" s="553"/>
      <c r="AD881" s="553"/>
      <c r="AE881" s="553"/>
      <c r="AF881" s="553"/>
      <c r="AG881" s="553"/>
      <c r="AH881" s="553"/>
      <c r="AI881" s="397"/>
      <c r="AJ881" s="555"/>
      <c r="AK881" s="576">
        <f t="shared" si="122"/>
        <v>0</v>
      </c>
      <c r="AL881" s="576">
        <f t="shared" si="123"/>
        <v>0</v>
      </c>
      <c r="AM881" s="599"/>
      <c r="AN881" s="599"/>
      <c r="AO881" s="553"/>
      <c r="AP881" s="553"/>
      <c r="AQ881" s="553"/>
      <c r="AR881" s="553"/>
      <c r="AS881" s="397"/>
      <c r="AT881" s="397"/>
      <c r="AU881" s="397"/>
      <c r="AV881" s="397"/>
      <c r="AW881" s="397"/>
      <c r="AX881" s="397"/>
      <c r="AY881" s="397"/>
      <c r="AZ881" s="397"/>
      <c r="BA881" s="397"/>
      <c r="BB881" s="397"/>
      <c r="BC881" s="397"/>
      <c r="BD881" s="553"/>
      <c r="BE881" s="397"/>
      <c r="BF881" s="397"/>
      <c r="BG881" s="397"/>
      <c r="BH881" s="397"/>
    </row>
    <row r="882" spans="2:60" x14ac:dyDescent="0.35">
      <c r="B882" s="319"/>
      <c r="C882" s="147"/>
      <c r="D882" s="147"/>
      <c r="E882" s="320"/>
      <c r="F882" s="321"/>
      <c r="G882" s="149"/>
      <c r="H882" s="148"/>
      <c r="I882" s="148"/>
      <c r="J882" s="322"/>
      <c r="K882" s="324" t="str">
        <f>IFERROR(INDEX(Lookup!$G$3:$G$6,MATCH(J882,Lookup!$F$3:$F$6,0)),"")</f>
        <v/>
      </c>
      <c r="L882" s="323"/>
      <c r="M882" s="322"/>
      <c r="N882" s="846">
        <f t="shared" si="116"/>
        <v>0</v>
      </c>
      <c r="O882" s="325">
        <f t="shared" si="117"/>
        <v>0</v>
      </c>
      <c r="P882" s="847">
        <f>IF(I882&lt;INDEX(Lookup!$U$2:$U$10,MATCH($D$48,Lookup!$S$2:$S$10,0)),0,IF(U882="X",0,IFERROR(L882*50,0)))</f>
        <v>0</v>
      </c>
      <c r="Q882" s="326">
        <f>IF(I882&lt;INDEX(Lookup!$U$2:$U$10,MATCH($D$48,Lookup!$S$2:$S$10,0)),0,IF(U882="X",0,IFERROR(P882*K882,0)))</f>
        <v>0</v>
      </c>
      <c r="R882" s="326">
        <v>0</v>
      </c>
      <c r="S882" s="424">
        <v>0</v>
      </c>
      <c r="T882" s="322"/>
      <c r="U882" s="143"/>
      <c r="V882" s="397"/>
      <c r="W882" s="555"/>
      <c r="X882" s="576">
        <f t="shared" si="118"/>
        <v>0</v>
      </c>
      <c r="Y882" s="576">
        <f t="shared" si="119"/>
        <v>0</v>
      </c>
      <c r="Z882" s="576">
        <f t="shared" si="120"/>
        <v>0</v>
      </c>
      <c r="AA882" s="576">
        <f t="shared" si="121"/>
        <v>0</v>
      </c>
      <c r="AB882" s="553"/>
      <c r="AC882" s="553"/>
      <c r="AD882" s="553"/>
      <c r="AE882" s="553"/>
      <c r="AF882" s="553"/>
      <c r="AG882" s="553"/>
      <c r="AH882" s="553"/>
      <c r="AI882" s="397"/>
      <c r="AJ882" s="555"/>
      <c r="AK882" s="576">
        <f t="shared" si="122"/>
        <v>0</v>
      </c>
      <c r="AL882" s="576">
        <f t="shared" si="123"/>
        <v>0</v>
      </c>
      <c r="AM882" s="599"/>
      <c r="AN882" s="599"/>
      <c r="AO882" s="553"/>
      <c r="AP882" s="553"/>
      <c r="AQ882" s="553"/>
      <c r="AR882" s="553"/>
      <c r="AS882" s="397"/>
      <c r="AT882" s="397"/>
      <c r="AU882" s="397"/>
      <c r="AV882" s="397"/>
      <c r="AW882" s="397"/>
      <c r="AX882" s="397"/>
      <c r="AY882" s="397"/>
      <c r="AZ882" s="397"/>
      <c r="BA882" s="397"/>
      <c r="BB882" s="397"/>
      <c r="BC882" s="397"/>
      <c r="BD882" s="553"/>
      <c r="BE882" s="397"/>
      <c r="BF882" s="397"/>
      <c r="BG882" s="397"/>
      <c r="BH882" s="397"/>
    </row>
    <row r="883" spans="2:60" x14ac:dyDescent="0.35">
      <c r="B883" s="319"/>
      <c r="C883" s="147"/>
      <c r="D883" s="147"/>
      <c r="E883" s="320"/>
      <c r="F883" s="321"/>
      <c r="G883" s="149"/>
      <c r="H883" s="148"/>
      <c r="I883" s="148"/>
      <c r="J883" s="322"/>
      <c r="K883" s="324" t="str">
        <f>IFERROR(INDEX(Lookup!$G$3:$G$6,MATCH(J883,Lookup!$F$3:$F$6,0)),"")</f>
        <v/>
      </c>
      <c r="L883" s="323"/>
      <c r="M883" s="322"/>
      <c r="N883" s="846">
        <f t="shared" ref="N883:N946" si="124">L883*M883</f>
        <v>0</v>
      </c>
      <c r="O883" s="325">
        <f t="shared" si="117"/>
        <v>0</v>
      </c>
      <c r="P883" s="847">
        <f>IF(I883&lt;INDEX(Lookup!$U$2:$U$10,MATCH($D$48,Lookup!$S$2:$S$10,0)),0,IF(U883="X",0,IFERROR(L883*50,0)))</f>
        <v>0</v>
      </c>
      <c r="Q883" s="326">
        <f>IF(I883&lt;INDEX(Lookup!$U$2:$U$10,MATCH($D$48,Lookup!$S$2:$S$10,0)),0,IF(U883="X",0,IFERROR(P883*K883,0)))</f>
        <v>0</v>
      </c>
      <c r="R883" s="326">
        <v>0</v>
      </c>
      <c r="S883" s="424">
        <v>0</v>
      </c>
      <c r="T883" s="322"/>
      <c r="U883" s="143"/>
      <c r="V883" s="397"/>
      <c r="W883" s="555"/>
      <c r="X883" s="576">
        <f t="shared" si="118"/>
        <v>0</v>
      </c>
      <c r="Y883" s="576">
        <f t="shared" si="119"/>
        <v>0</v>
      </c>
      <c r="Z883" s="576">
        <f t="shared" si="120"/>
        <v>0</v>
      </c>
      <c r="AA883" s="576">
        <f t="shared" si="121"/>
        <v>0</v>
      </c>
      <c r="AB883" s="553"/>
      <c r="AC883" s="553"/>
      <c r="AD883" s="553"/>
      <c r="AE883" s="553"/>
      <c r="AF883" s="553"/>
      <c r="AG883" s="553"/>
      <c r="AH883" s="553"/>
      <c r="AI883" s="397"/>
      <c r="AJ883" s="555"/>
      <c r="AK883" s="576">
        <f t="shared" si="122"/>
        <v>0</v>
      </c>
      <c r="AL883" s="576">
        <f t="shared" si="123"/>
        <v>0</v>
      </c>
      <c r="AM883" s="599"/>
      <c r="AN883" s="599"/>
      <c r="AO883" s="553"/>
      <c r="AP883" s="553"/>
      <c r="AQ883" s="553"/>
      <c r="AR883" s="553"/>
      <c r="AS883" s="397"/>
      <c r="AT883" s="397"/>
      <c r="AU883" s="397"/>
      <c r="AV883" s="397"/>
      <c r="AW883" s="397"/>
      <c r="AX883" s="397"/>
      <c r="AY883" s="397"/>
      <c r="AZ883" s="397"/>
      <c r="BA883" s="397"/>
      <c r="BB883" s="397"/>
      <c r="BC883" s="397"/>
      <c r="BD883" s="553"/>
      <c r="BE883" s="397"/>
      <c r="BF883" s="397"/>
      <c r="BG883" s="397"/>
      <c r="BH883" s="397"/>
    </row>
    <row r="884" spans="2:60" x14ac:dyDescent="0.35">
      <c r="B884" s="319"/>
      <c r="C884" s="147"/>
      <c r="D884" s="147"/>
      <c r="E884" s="320"/>
      <c r="F884" s="321"/>
      <c r="G884" s="149"/>
      <c r="H884" s="148"/>
      <c r="I884" s="148"/>
      <c r="J884" s="322"/>
      <c r="K884" s="324" t="str">
        <f>IFERROR(INDEX(Lookup!$G$3:$G$6,MATCH(J884,Lookup!$F$3:$F$6,0)),"")</f>
        <v/>
      </c>
      <c r="L884" s="323"/>
      <c r="M884" s="322"/>
      <c r="N884" s="846">
        <f t="shared" si="124"/>
        <v>0</v>
      </c>
      <c r="O884" s="325">
        <f t="shared" ref="O884:O947" si="125">IFERROR(ROUND((N884*K884),2),0)</f>
        <v>0</v>
      </c>
      <c r="P884" s="847">
        <f>IF(I884&lt;INDEX(Lookup!$U$2:$U$10,MATCH($D$48,Lookup!$S$2:$S$10,0)),0,IF(U884="X",0,IFERROR(L884*50,0)))</f>
        <v>0</v>
      </c>
      <c r="Q884" s="326">
        <f>IF(I884&lt;INDEX(Lookup!$U$2:$U$10,MATCH($D$48,Lookup!$S$2:$S$10,0)),0,IF(U884="X",0,IFERROR(P884*K884,0)))</f>
        <v>0</v>
      </c>
      <c r="R884" s="326">
        <v>0</v>
      </c>
      <c r="S884" s="424">
        <v>0</v>
      </c>
      <c r="T884" s="322"/>
      <c r="U884" s="143"/>
      <c r="V884" s="397"/>
      <c r="W884" s="555"/>
      <c r="X884" s="576">
        <f t="shared" ref="X884:X947" si="126">Q884*$I$30</f>
        <v>0</v>
      </c>
      <c r="Y884" s="576">
        <f t="shared" ref="Y884:Y947" si="127">S884*$I$40</f>
        <v>0</v>
      </c>
      <c r="Z884" s="576">
        <f t="shared" ref="Z884:Z947" si="128">X884-Q884</f>
        <v>0</v>
      </c>
      <c r="AA884" s="576">
        <f t="shared" ref="AA884:AA947" si="129">Y884-S884</f>
        <v>0</v>
      </c>
      <c r="AB884" s="553"/>
      <c r="AC884" s="553"/>
      <c r="AD884" s="553"/>
      <c r="AE884" s="553"/>
      <c r="AF884" s="553"/>
      <c r="AG884" s="553"/>
      <c r="AH884" s="553"/>
      <c r="AI884" s="397"/>
      <c r="AJ884" s="555"/>
      <c r="AK884" s="576">
        <f t="shared" ref="AK884:AK947" si="130">R884</f>
        <v>0</v>
      </c>
      <c r="AL884" s="576">
        <f t="shared" ref="AL884:AL947" si="131">+S884</f>
        <v>0</v>
      </c>
      <c r="AM884" s="599"/>
      <c r="AN884" s="599"/>
      <c r="AO884" s="553"/>
      <c r="AP884" s="553"/>
      <c r="AQ884" s="553"/>
      <c r="AR884" s="553"/>
      <c r="AS884" s="397"/>
      <c r="AT884" s="397"/>
      <c r="AU884" s="397"/>
      <c r="AV884" s="397"/>
      <c r="AW884" s="397"/>
      <c r="AX884" s="397"/>
      <c r="AY884" s="397"/>
      <c r="AZ884" s="397"/>
      <c r="BA884" s="397"/>
      <c r="BB884" s="397"/>
      <c r="BC884" s="397"/>
      <c r="BD884" s="553"/>
      <c r="BE884" s="397"/>
      <c r="BF884" s="397"/>
      <c r="BG884" s="397"/>
      <c r="BH884" s="397"/>
    </row>
    <row r="885" spans="2:60" x14ac:dyDescent="0.35">
      <c r="B885" s="319"/>
      <c r="C885" s="147"/>
      <c r="D885" s="147"/>
      <c r="E885" s="320"/>
      <c r="F885" s="321"/>
      <c r="G885" s="149"/>
      <c r="H885" s="148"/>
      <c r="I885" s="148"/>
      <c r="J885" s="322"/>
      <c r="K885" s="324" t="str">
        <f>IFERROR(INDEX(Lookup!$G$3:$G$6,MATCH(J885,Lookup!$F$3:$F$6,0)),"")</f>
        <v/>
      </c>
      <c r="L885" s="323"/>
      <c r="M885" s="322"/>
      <c r="N885" s="846">
        <f t="shared" si="124"/>
        <v>0</v>
      </c>
      <c r="O885" s="325">
        <f t="shared" si="125"/>
        <v>0</v>
      </c>
      <c r="P885" s="847">
        <f>IF(I885&lt;INDEX(Lookup!$U$2:$U$10,MATCH($D$48,Lookup!$S$2:$S$10,0)),0,IF(U885="X",0,IFERROR(L885*50,0)))</f>
        <v>0</v>
      </c>
      <c r="Q885" s="326">
        <f>IF(I885&lt;INDEX(Lookup!$U$2:$U$10,MATCH($D$48,Lookup!$S$2:$S$10,0)),0,IF(U885="X",0,IFERROR(P885*K885,0)))</f>
        <v>0</v>
      </c>
      <c r="R885" s="326">
        <v>0</v>
      </c>
      <c r="S885" s="424">
        <v>0</v>
      </c>
      <c r="T885" s="322"/>
      <c r="U885" s="143"/>
      <c r="V885" s="397"/>
      <c r="W885" s="555"/>
      <c r="X885" s="576">
        <f t="shared" si="126"/>
        <v>0</v>
      </c>
      <c r="Y885" s="576">
        <f t="shared" si="127"/>
        <v>0</v>
      </c>
      <c r="Z885" s="576">
        <f t="shared" si="128"/>
        <v>0</v>
      </c>
      <c r="AA885" s="576">
        <f t="shared" si="129"/>
        <v>0</v>
      </c>
      <c r="AB885" s="553"/>
      <c r="AC885" s="553"/>
      <c r="AD885" s="553"/>
      <c r="AE885" s="553"/>
      <c r="AF885" s="553"/>
      <c r="AG885" s="553"/>
      <c r="AH885" s="553"/>
      <c r="AI885" s="397"/>
      <c r="AJ885" s="555"/>
      <c r="AK885" s="576">
        <f t="shared" si="130"/>
        <v>0</v>
      </c>
      <c r="AL885" s="576">
        <f t="shared" si="131"/>
        <v>0</v>
      </c>
      <c r="AM885" s="599"/>
      <c r="AN885" s="599"/>
      <c r="AO885" s="553"/>
      <c r="AP885" s="553"/>
      <c r="AQ885" s="553"/>
      <c r="AR885" s="553"/>
      <c r="AS885" s="397"/>
      <c r="AT885" s="397"/>
      <c r="AU885" s="397"/>
      <c r="AV885" s="397"/>
      <c r="AW885" s="397"/>
      <c r="AX885" s="397"/>
      <c r="AY885" s="397"/>
      <c r="AZ885" s="397"/>
      <c r="BA885" s="397"/>
      <c r="BB885" s="397"/>
      <c r="BC885" s="397"/>
      <c r="BD885" s="553"/>
      <c r="BE885" s="397"/>
      <c r="BF885" s="397"/>
      <c r="BG885" s="397"/>
      <c r="BH885" s="397"/>
    </row>
    <row r="886" spans="2:60" x14ac:dyDescent="0.35">
      <c r="B886" s="319"/>
      <c r="C886" s="147"/>
      <c r="D886" s="147"/>
      <c r="E886" s="320"/>
      <c r="F886" s="321"/>
      <c r="G886" s="149"/>
      <c r="H886" s="148"/>
      <c r="I886" s="148"/>
      <c r="J886" s="322"/>
      <c r="K886" s="324" t="str">
        <f>IFERROR(INDEX(Lookup!$G$3:$G$6,MATCH(J886,Lookup!$F$3:$F$6,0)),"")</f>
        <v/>
      </c>
      <c r="L886" s="323"/>
      <c r="M886" s="322"/>
      <c r="N886" s="846">
        <f t="shared" si="124"/>
        <v>0</v>
      </c>
      <c r="O886" s="325">
        <f t="shared" si="125"/>
        <v>0</v>
      </c>
      <c r="P886" s="847">
        <f>IF(I886&lt;INDEX(Lookup!$U$2:$U$10,MATCH($D$48,Lookup!$S$2:$S$10,0)),0,IF(U886="X",0,IFERROR(L886*50,0)))</f>
        <v>0</v>
      </c>
      <c r="Q886" s="326">
        <f>IF(I886&lt;INDEX(Lookup!$U$2:$U$10,MATCH($D$48,Lookup!$S$2:$S$10,0)),0,IF(U886="X",0,IFERROR(P886*K886,0)))</f>
        <v>0</v>
      </c>
      <c r="R886" s="326">
        <v>0</v>
      </c>
      <c r="S886" s="424">
        <v>0</v>
      </c>
      <c r="T886" s="322"/>
      <c r="U886" s="143"/>
      <c r="V886" s="397"/>
      <c r="W886" s="555"/>
      <c r="X886" s="576">
        <f t="shared" si="126"/>
        <v>0</v>
      </c>
      <c r="Y886" s="576">
        <f t="shared" si="127"/>
        <v>0</v>
      </c>
      <c r="Z886" s="576">
        <f t="shared" si="128"/>
        <v>0</v>
      </c>
      <c r="AA886" s="576">
        <f t="shared" si="129"/>
        <v>0</v>
      </c>
      <c r="AB886" s="553"/>
      <c r="AC886" s="553"/>
      <c r="AD886" s="553"/>
      <c r="AE886" s="553"/>
      <c r="AF886" s="553"/>
      <c r="AG886" s="553"/>
      <c r="AH886" s="553"/>
      <c r="AI886" s="397"/>
      <c r="AJ886" s="555"/>
      <c r="AK886" s="576">
        <f t="shared" si="130"/>
        <v>0</v>
      </c>
      <c r="AL886" s="576">
        <f t="shared" si="131"/>
        <v>0</v>
      </c>
      <c r="AM886" s="599"/>
      <c r="AN886" s="599"/>
      <c r="AO886" s="553"/>
      <c r="AP886" s="553"/>
      <c r="AQ886" s="553"/>
      <c r="AR886" s="553"/>
      <c r="AS886" s="397"/>
      <c r="AT886" s="397"/>
      <c r="AU886" s="397"/>
      <c r="AV886" s="397"/>
      <c r="AW886" s="397"/>
      <c r="AX886" s="397"/>
      <c r="AY886" s="397"/>
      <c r="AZ886" s="397"/>
      <c r="BA886" s="397"/>
      <c r="BB886" s="397"/>
      <c r="BC886" s="397"/>
      <c r="BD886" s="553"/>
      <c r="BE886" s="397"/>
      <c r="BF886" s="397"/>
      <c r="BG886" s="397"/>
      <c r="BH886" s="397"/>
    </row>
    <row r="887" spans="2:60" x14ac:dyDescent="0.35">
      <c r="B887" s="319"/>
      <c r="C887" s="147"/>
      <c r="D887" s="147"/>
      <c r="E887" s="320"/>
      <c r="F887" s="321"/>
      <c r="G887" s="149"/>
      <c r="H887" s="148"/>
      <c r="I887" s="148"/>
      <c r="J887" s="322"/>
      <c r="K887" s="324" t="str">
        <f>IFERROR(INDEX(Lookup!$G$3:$G$6,MATCH(J887,Lookup!$F$3:$F$6,0)),"")</f>
        <v/>
      </c>
      <c r="L887" s="323"/>
      <c r="M887" s="322"/>
      <c r="N887" s="846">
        <f t="shared" si="124"/>
        <v>0</v>
      </c>
      <c r="O887" s="325">
        <f t="shared" si="125"/>
        <v>0</v>
      </c>
      <c r="P887" s="847">
        <f>IF(I887&lt;INDEX(Lookup!$U$2:$U$10,MATCH($D$48,Lookup!$S$2:$S$10,0)),0,IF(U887="X",0,IFERROR(L887*50,0)))</f>
        <v>0</v>
      </c>
      <c r="Q887" s="326">
        <f>IF(I887&lt;INDEX(Lookup!$U$2:$U$10,MATCH($D$48,Lookup!$S$2:$S$10,0)),0,IF(U887="X",0,IFERROR(P887*K887,0)))</f>
        <v>0</v>
      </c>
      <c r="R887" s="326">
        <v>0</v>
      </c>
      <c r="S887" s="424">
        <v>0</v>
      </c>
      <c r="T887" s="322"/>
      <c r="U887" s="143"/>
      <c r="V887" s="397"/>
      <c r="W887" s="555"/>
      <c r="X887" s="576">
        <f t="shared" si="126"/>
        <v>0</v>
      </c>
      <c r="Y887" s="576">
        <f t="shared" si="127"/>
        <v>0</v>
      </c>
      <c r="Z887" s="576">
        <f t="shared" si="128"/>
        <v>0</v>
      </c>
      <c r="AA887" s="576">
        <f t="shared" si="129"/>
        <v>0</v>
      </c>
      <c r="AB887" s="553"/>
      <c r="AC887" s="553"/>
      <c r="AD887" s="553"/>
      <c r="AE887" s="553"/>
      <c r="AF887" s="553"/>
      <c r="AG887" s="553"/>
      <c r="AH887" s="553"/>
      <c r="AI887" s="397"/>
      <c r="AJ887" s="555"/>
      <c r="AK887" s="576">
        <f t="shared" si="130"/>
        <v>0</v>
      </c>
      <c r="AL887" s="576">
        <f t="shared" si="131"/>
        <v>0</v>
      </c>
      <c r="AM887" s="599"/>
      <c r="AN887" s="599"/>
      <c r="AO887" s="553"/>
      <c r="AP887" s="553"/>
      <c r="AQ887" s="553"/>
      <c r="AR887" s="553"/>
      <c r="AS887" s="397"/>
      <c r="AT887" s="397"/>
      <c r="AU887" s="397"/>
      <c r="AV887" s="397"/>
      <c r="AW887" s="397"/>
      <c r="AX887" s="397"/>
      <c r="AY887" s="397"/>
      <c r="AZ887" s="397"/>
      <c r="BA887" s="397"/>
      <c r="BB887" s="397"/>
      <c r="BC887" s="397"/>
      <c r="BD887" s="553"/>
      <c r="BE887" s="397"/>
      <c r="BF887" s="397"/>
      <c r="BG887" s="397"/>
      <c r="BH887" s="397"/>
    </row>
    <row r="888" spans="2:60" x14ac:dyDescent="0.35">
      <c r="B888" s="319"/>
      <c r="C888" s="147"/>
      <c r="D888" s="147"/>
      <c r="E888" s="320"/>
      <c r="F888" s="321"/>
      <c r="G888" s="149"/>
      <c r="H888" s="148"/>
      <c r="I888" s="148"/>
      <c r="J888" s="322"/>
      <c r="K888" s="324" t="str">
        <f>IFERROR(INDEX(Lookup!$G$3:$G$6,MATCH(J888,Lookup!$F$3:$F$6,0)),"")</f>
        <v/>
      </c>
      <c r="L888" s="323"/>
      <c r="M888" s="322"/>
      <c r="N888" s="846">
        <f t="shared" si="124"/>
        <v>0</v>
      </c>
      <c r="O888" s="325">
        <f t="shared" si="125"/>
        <v>0</v>
      </c>
      <c r="P888" s="847">
        <f>IF(I888&lt;INDEX(Lookup!$U$2:$U$10,MATCH($D$48,Lookup!$S$2:$S$10,0)),0,IF(U888="X",0,IFERROR(L888*50,0)))</f>
        <v>0</v>
      </c>
      <c r="Q888" s="326">
        <f>IF(I888&lt;INDEX(Lookup!$U$2:$U$10,MATCH($D$48,Lookup!$S$2:$S$10,0)),0,IF(U888="X",0,IFERROR(P888*K888,0)))</f>
        <v>0</v>
      </c>
      <c r="R888" s="326">
        <v>0</v>
      </c>
      <c r="S888" s="424">
        <v>0</v>
      </c>
      <c r="T888" s="322"/>
      <c r="U888" s="143"/>
      <c r="V888" s="397"/>
      <c r="W888" s="555"/>
      <c r="X888" s="576">
        <f t="shared" si="126"/>
        <v>0</v>
      </c>
      <c r="Y888" s="576">
        <f t="shared" si="127"/>
        <v>0</v>
      </c>
      <c r="Z888" s="576">
        <f t="shared" si="128"/>
        <v>0</v>
      </c>
      <c r="AA888" s="576">
        <f t="shared" si="129"/>
        <v>0</v>
      </c>
      <c r="AB888" s="553"/>
      <c r="AC888" s="553"/>
      <c r="AD888" s="553"/>
      <c r="AE888" s="553"/>
      <c r="AF888" s="553"/>
      <c r="AG888" s="553"/>
      <c r="AH888" s="553"/>
      <c r="AI888" s="397"/>
      <c r="AJ888" s="555"/>
      <c r="AK888" s="576">
        <f t="shared" si="130"/>
        <v>0</v>
      </c>
      <c r="AL888" s="576">
        <f t="shared" si="131"/>
        <v>0</v>
      </c>
      <c r="AM888" s="599"/>
      <c r="AN888" s="599"/>
      <c r="AO888" s="553"/>
      <c r="AP888" s="553"/>
      <c r="AQ888" s="553"/>
      <c r="AR888" s="553"/>
      <c r="AS888" s="397"/>
      <c r="AT888" s="397"/>
      <c r="AU888" s="397"/>
      <c r="AV888" s="397"/>
      <c r="AW888" s="397"/>
      <c r="AX888" s="397"/>
      <c r="AY888" s="397"/>
      <c r="AZ888" s="397"/>
      <c r="BA888" s="397"/>
      <c r="BB888" s="397"/>
      <c r="BC888" s="397"/>
      <c r="BD888" s="553"/>
      <c r="BE888" s="397"/>
      <c r="BF888" s="397"/>
      <c r="BG888" s="397"/>
      <c r="BH888" s="397"/>
    </row>
    <row r="889" spans="2:60" x14ac:dyDescent="0.35">
      <c r="B889" s="319"/>
      <c r="C889" s="147"/>
      <c r="D889" s="147"/>
      <c r="E889" s="320"/>
      <c r="F889" s="321"/>
      <c r="G889" s="149"/>
      <c r="H889" s="148"/>
      <c r="I889" s="148"/>
      <c r="J889" s="322"/>
      <c r="K889" s="324" t="str">
        <f>IFERROR(INDEX(Lookup!$G$3:$G$6,MATCH(J889,Lookup!$F$3:$F$6,0)),"")</f>
        <v/>
      </c>
      <c r="L889" s="323"/>
      <c r="M889" s="322"/>
      <c r="N889" s="846">
        <f t="shared" si="124"/>
        <v>0</v>
      </c>
      <c r="O889" s="325">
        <f t="shared" si="125"/>
        <v>0</v>
      </c>
      <c r="P889" s="847">
        <f>IF(I889&lt;INDEX(Lookup!$U$2:$U$10,MATCH($D$48,Lookup!$S$2:$S$10,0)),0,IF(U889="X",0,IFERROR(L889*50,0)))</f>
        <v>0</v>
      </c>
      <c r="Q889" s="326">
        <f>IF(I889&lt;INDEX(Lookup!$U$2:$U$10,MATCH($D$48,Lookup!$S$2:$S$10,0)),0,IF(U889="X",0,IFERROR(P889*K889,0)))</f>
        <v>0</v>
      </c>
      <c r="R889" s="326">
        <v>0</v>
      </c>
      <c r="S889" s="424">
        <v>0</v>
      </c>
      <c r="T889" s="322"/>
      <c r="U889" s="143"/>
      <c r="V889" s="397"/>
      <c r="W889" s="555"/>
      <c r="X889" s="576">
        <f t="shared" si="126"/>
        <v>0</v>
      </c>
      <c r="Y889" s="576">
        <f t="shared" si="127"/>
        <v>0</v>
      </c>
      <c r="Z889" s="576">
        <f t="shared" si="128"/>
        <v>0</v>
      </c>
      <c r="AA889" s="576">
        <f t="shared" si="129"/>
        <v>0</v>
      </c>
      <c r="AB889" s="553"/>
      <c r="AC889" s="553"/>
      <c r="AD889" s="553"/>
      <c r="AE889" s="553"/>
      <c r="AF889" s="553"/>
      <c r="AG889" s="553"/>
      <c r="AH889" s="553"/>
      <c r="AI889" s="397"/>
      <c r="AJ889" s="555"/>
      <c r="AK889" s="576">
        <f t="shared" si="130"/>
        <v>0</v>
      </c>
      <c r="AL889" s="576">
        <f t="shared" si="131"/>
        <v>0</v>
      </c>
      <c r="AM889" s="599"/>
      <c r="AN889" s="599"/>
      <c r="AO889" s="553"/>
      <c r="AP889" s="553"/>
      <c r="AQ889" s="553"/>
      <c r="AR889" s="553"/>
      <c r="AS889" s="397"/>
      <c r="AT889" s="397"/>
      <c r="AU889" s="397"/>
      <c r="AV889" s="397"/>
      <c r="AW889" s="397"/>
      <c r="AX889" s="397"/>
      <c r="AY889" s="397"/>
      <c r="AZ889" s="397"/>
      <c r="BA889" s="397"/>
      <c r="BB889" s="397"/>
      <c r="BC889" s="397"/>
      <c r="BD889" s="553"/>
      <c r="BE889" s="397"/>
      <c r="BF889" s="397"/>
      <c r="BG889" s="397"/>
      <c r="BH889" s="397"/>
    </row>
    <row r="890" spans="2:60" x14ac:dyDescent="0.35">
      <c r="B890" s="319"/>
      <c r="C890" s="147"/>
      <c r="D890" s="147"/>
      <c r="E890" s="320"/>
      <c r="F890" s="321"/>
      <c r="G890" s="149"/>
      <c r="H890" s="148"/>
      <c r="I890" s="148"/>
      <c r="J890" s="322"/>
      <c r="K890" s="324" t="str">
        <f>IFERROR(INDEX(Lookup!$G$3:$G$6,MATCH(J890,Lookup!$F$3:$F$6,0)),"")</f>
        <v/>
      </c>
      <c r="L890" s="323"/>
      <c r="M890" s="322"/>
      <c r="N890" s="846">
        <f t="shared" si="124"/>
        <v>0</v>
      </c>
      <c r="O890" s="325">
        <f t="shared" si="125"/>
        <v>0</v>
      </c>
      <c r="P890" s="847">
        <f>IF(I890&lt;INDEX(Lookup!$U$2:$U$10,MATCH($D$48,Lookup!$S$2:$S$10,0)),0,IF(U890="X",0,IFERROR(L890*50,0)))</f>
        <v>0</v>
      </c>
      <c r="Q890" s="326">
        <f>IF(I890&lt;INDEX(Lookup!$U$2:$U$10,MATCH($D$48,Lookup!$S$2:$S$10,0)),0,IF(U890="X",0,IFERROR(P890*K890,0)))</f>
        <v>0</v>
      </c>
      <c r="R890" s="326">
        <v>0</v>
      </c>
      <c r="S890" s="424">
        <v>0</v>
      </c>
      <c r="T890" s="322"/>
      <c r="U890" s="143"/>
      <c r="V890" s="397"/>
      <c r="W890" s="555"/>
      <c r="X890" s="576">
        <f t="shared" si="126"/>
        <v>0</v>
      </c>
      <c r="Y890" s="576">
        <f t="shared" si="127"/>
        <v>0</v>
      </c>
      <c r="Z890" s="576">
        <f t="shared" si="128"/>
        <v>0</v>
      </c>
      <c r="AA890" s="576">
        <f t="shared" si="129"/>
        <v>0</v>
      </c>
      <c r="AB890" s="553"/>
      <c r="AC890" s="553"/>
      <c r="AD890" s="553"/>
      <c r="AE890" s="553"/>
      <c r="AF890" s="553"/>
      <c r="AG890" s="553"/>
      <c r="AH890" s="553"/>
      <c r="AI890" s="397"/>
      <c r="AJ890" s="555"/>
      <c r="AK890" s="576">
        <f t="shared" si="130"/>
        <v>0</v>
      </c>
      <c r="AL890" s="576">
        <f t="shared" si="131"/>
        <v>0</v>
      </c>
      <c r="AM890" s="599"/>
      <c r="AN890" s="599"/>
      <c r="AO890" s="553"/>
      <c r="AP890" s="553"/>
      <c r="AQ890" s="553"/>
      <c r="AR890" s="553"/>
      <c r="AS890" s="397"/>
      <c r="AT890" s="397"/>
      <c r="AU890" s="397"/>
      <c r="AV890" s="397"/>
      <c r="AW890" s="397"/>
      <c r="AX890" s="397"/>
      <c r="AY890" s="397"/>
      <c r="AZ890" s="397"/>
      <c r="BA890" s="397"/>
      <c r="BB890" s="397"/>
      <c r="BC890" s="397"/>
      <c r="BD890" s="553"/>
      <c r="BE890" s="397"/>
      <c r="BF890" s="397"/>
      <c r="BG890" s="397"/>
      <c r="BH890" s="397"/>
    </row>
    <row r="891" spans="2:60" x14ac:dyDescent="0.35">
      <c r="B891" s="319"/>
      <c r="C891" s="147"/>
      <c r="D891" s="147"/>
      <c r="E891" s="320"/>
      <c r="F891" s="321"/>
      <c r="G891" s="149"/>
      <c r="H891" s="148"/>
      <c r="I891" s="148"/>
      <c r="J891" s="322"/>
      <c r="K891" s="324" t="str">
        <f>IFERROR(INDEX(Lookup!$G$3:$G$6,MATCH(J891,Lookup!$F$3:$F$6,0)),"")</f>
        <v/>
      </c>
      <c r="L891" s="323"/>
      <c r="M891" s="322"/>
      <c r="N891" s="846">
        <f t="shared" si="124"/>
        <v>0</v>
      </c>
      <c r="O891" s="325">
        <f t="shared" si="125"/>
        <v>0</v>
      </c>
      <c r="P891" s="847">
        <f>IF(I891&lt;INDEX(Lookup!$U$2:$U$10,MATCH($D$48,Lookup!$S$2:$S$10,0)),0,IF(U891="X",0,IFERROR(L891*50,0)))</f>
        <v>0</v>
      </c>
      <c r="Q891" s="326">
        <f>IF(I891&lt;INDEX(Lookup!$U$2:$U$10,MATCH($D$48,Lookup!$S$2:$S$10,0)),0,IF(U891="X",0,IFERROR(P891*K891,0)))</f>
        <v>0</v>
      </c>
      <c r="R891" s="326">
        <v>0</v>
      </c>
      <c r="S891" s="424">
        <v>0</v>
      </c>
      <c r="T891" s="322"/>
      <c r="U891" s="143"/>
      <c r="V891" s="397"/>
      <c r="W891" s="555"/>
      <c r="X891" s="576">
        <f t="shared" si="126"/>
        <v>0</v>
      </c>
      <c r="Y891" s="576">
        <f t="shared" si="127"/>
        <v>0</v>
      </c>
      <c r="Z891" s="576">
        <f t="shared" si="128"/>
        <v>0</v>
      </c>
      <c r="AA891" s="576">
        <f t="shared" si="129"/>
        <v>0</v>
      </c>
      <c r="AB891" s="553"/>
      <c r="AC891" s="553"/>
      <c r="AD891" s="553"/>
      <c r="AE891" s="553"/>
      <c r="AF891" s="553"/>
      <c r="AG891" s="553"/>
      <c r="AH891" s="553"/>
      <c r="AI891" s="397"/>
      <c r="AJ891" s="555"/>
      <c r="AK891" s="576">
        <f t="shared" si="130"/>
        <v>0</v>
      </c>
      <c r="AL891" s="576">
        <f t="shared" si="131"/>
        <v>0</v>
      </c>
      <c r="AM891" s="599"/>
      <c r="AN891" s="599"/>
      <c r="AO891" s="553"/>
      <c r="AP891" s="553"/>
      <c r="AQ891" s="553"/>
      <c r="AR891" s="553"/>
      <c r="AS891" s="397"/>
      <c r="AT891" s="397"/>
      <c r="AU891" s="397"/>
      <c r="AV891" s="397"/>
      <c r="AW891" s="397"/>
      <c r="AX891" s="397"/>
      <c r="AY891" s="397"/>
      <c r="AZ891" s="397"/>
      <c r="BA891" s="397"/>
      <c r="BB891" s="397"/>
      <c r="BC891" s="397"/>
      <c r="BD891" s="553"/>
      <c r="BE891" s="397"/>
      <c r="BF891" s="397"/>
      <c r="BG891" s="397"/>
      <c r="BH891" s="397"/>
    </row>
    <row r="892" spans="2:60" x14ac:dyDescent="0.35">
      <c r="B892" s="319"/>
      <c r="C892" s="147"/>
      <c r="D892" s="147"/>
      <c r="E892" s="320"/>
      <c r="F892" s="321"/>
      <c r="G892" s="149"/>
      <c r="H892" s="148"/>
      <c r="I892" s="148"/>
      <c r="J892" s="322"/>
      <c r="K892" s="324" t="str">
        <f>IFERROR(INDEX(Lookup!$G$3:$G$6,MATCH(J892,Lookup!$F$3:$F$6,0)),"")</f>
        <v/>
      </c>
      <c r="L892" s="323"/>
      <c r="M892" s="322"/>
      <c r="N892" s="846">
        <f t="shared" si="124"/>
        <v>0</v>
      </c>
      <c r="O892" s="325">
        <f t="shared" si="125"/>
        <v>0</v>
      </c>
      <c r="P892" s="847">
        <f>IF(I892&lt;INDEX(Lookup!$U$2:$U$10,MATCH($D$48,Lookup!$S$2:$S$10,0)),0,IF(U892="X",0,IFERROR(L892*50,0)))</f>
        <v>0</v>
      </c>
      <c r="Q892" s="326">
        <f>IF(I892&lt;INDEX(Lookup!$U$2:$U$10,MATCH($D$48,Lookup!$S$2:$S$10,0)),0,IF(U892="X",0,IFERROR(P892*K892,0)))</f>
        <v>0</v>
      </c>
      <c r="R892" s="326">
        <v>0</v>
      </c>
      <c r="S892" s="424">
        <v>0</v>
      </c>
      <c r="T892" s="322"/>
      <c r="U892" s="143"/>
      <c r="V892" s="397"/>
      <c r="W892" s="555"/>
      <c r="X892" s="576">
        <f t="shared" si="126"/>
        <v>0</v>
      </c>
      <c r="Y892" s="576">
        <f t="shared" si="127"/>
        <v>0</v>
      </c>
      <c r="Z892" s="576">
        <f t="shared" si="128"/>
        <v>0</v>
      </c>
      <c r="AA892" s="576">
        <f t="shared" si="129"/>
        <v>0</v>
      </c>
      <c r="AB892" s="553"/>
      <c r="AC892" s="553"/>
      <c r="AD892" s="553"/>
      <c r="AE892" s="553"/>
      <c r="AF892" s="553"/>
      <c r="AG892" s="553"/>
      <c r="AH892" s="553"/>
      <c r="AI892" s="397"/>
      <c r="AJ892" s="555"/>
      <c r="AK892" s="576">
        <f t="shared" si="130"/>
        <v>0</v>
      </c>
      <c r="AL892" s="576">
        <f t="shared" si="131"/>
        <v>0</v>
      </c>
      <c r="AM892" s="599"/>
      <c r="AN892" s="599"/>
      <c r="AO892" s="553"/>
      <c r="AP892" s="553"/>
      <c r="AQ892" s="553"/>
      <c r="AR892" s="553"/>
      <c r="AS892" s="397"/>
      <c r="AT892" s="397"/>
      <c r="AU892" s="397"/>
      <c r="AV892" s="397"/>
      <c r="AW892" s="397"/>
      <c r="AX892" s="397"/>
      <c r="AY892" s="397"/>
      <c r="AZ892" s="397"/>
      <c r="BA892" s="397"/>
      <c r="BB892" s="397"/>
      <c r="BC892" s="397"/>
      <c r="BD892" s="553"/>
      <c r="BE892" s="397"/>
      <c r="BF892" s="397"/>
      <c r="BG892" s="397"/>
      <c r="BH892" s="397"/>
    </row>
    <row r="893" spans="2:60" x14ac:dyDescent="0.35">
      <c r="B893" s="319"/>
      <c r="C893" s="147"/>
      <c r="D893" s="147"/>
      <c r="E893" s="320"/>
      <c r="F893" s="321"/>
      <c r="G893" s="149"/>
      <c r="H893" s="148"/>
      <c r="I893" s="148"/>
      <c r="J893" s="322"/>
      <c r="K893" s="324" t="str">
        <f>IFERROR(INDEX(Lookup!$G$3:$G$6,MATCH(J893,Lookup!$F$3:$F$6,0)),"")</f>
        <v/>
      </c>
      <c r="L893" s="323"/>
      <c r="M893" s="322"/>
      <c r="N893" s="846">
        <f t="shared" si="124"/>
        <v>0</v>
      </c>
      <c r="O893" s="325">
        <f t="shared" si="125"/>
        <v>0</v>
      </c>
      <c r="P893" s="847">
        <f>IF(I893&lt;INDEX(Lookup!$U$2:$U$10,MATCH($D$48,Lookup!$S$2:$S$10,0)),0,IF(U893="X",0,IFERROR(L893*50,0)))</f>
        <v>0</v>
      </c>
      <c r="Q893" s="326">
        <f>IF(I893&lt;INDEX(Lookup!$U$2:$U$10,MATCH($D$48,Lookup!$S$2:$S$10,0)),0,IF(U893="X",0,IFERROR(P893*K893,0)))</f>
        <v>0</v>
      </c>
      <c r="R893" s="326">
        <v>0</v>
      </c>
      <c r="S893" s="424">
        <v>0</v>
      </c>
      <c r="T893" s="322"/>
      <c r="U893" s="143"/>
      <c r="V893" s="397"/>
      <c r="W893" s="555"/>
      <c r="X893" s="576">
        <f t="shared" si="126"/>
        <v>0</v>
      </c>
      <c r="Y893" s="576">
        <f t="shared" si="127"/>
        <v>0</v>
      </c>
      <c r="Z893" s="576">
        <f t="shared" si="128"/>
        <v>0</v>
      </c>
      <c r="AA893" s="576">
        <f t="shared" si="129"/>
        <v>0</v>
      </c>
      <c r="AB893" s="553"/>
      <c r="AC893" s="553"/>
      <c r="AD893" s="553"/>
      <c r="AE893" s="553"/>
      <c r="AF893" s="553"/>
      <c r="AG893" s="553"/>
      <c r="AH893" s="553"/>
      <c r="AI893" s="397"/>
      <c r="AJ893" s="555"/>
      <c r="AK893" s="576">
        <f t="shared" si="130"/>
        <v>0</v>
      </c>
      <c r="AL893" s="576">
        <f t="shared" si="131"/>
        <v>0</v>
      </c>
      <c r="AM893" s="599"/>
      <c r="AN893" s="599"/>
      <c r="AO893" s="553"/>
      <c r="AP893" s="553"/>
      <c r="AQ893" s="553"/>
      <c r="AR893" s="553"/>
      <c r="AS893" s="397"/>
      <c r="AT893" s="397"/>
      <c r="AU893" s="397"/>
      <c r="AV893" s="397"/>
      <c r="AW893" s="397"/>
      <c r="AX893" s="397"/>
      <c r="AY893" s="397"/>
      <c r="AZ893" s="397"/>
      <c r="BA893" s="397"/>
      <c r="BB893" s="397"/>
      <c r="BC893" s="397"/>
      <c r="BD893" s="553"/>
      <c r="BE893" s="397"/>
      <c r="BF893" s="397"/>
      <c r="BG893" s="397"/>
      <c r="BH893" s="397"/>
    </row>
    <row r="894" spans="2:60" x14ac:dyDescent="0.35">
      <c r="B894" s="319"/>
      <c r="C894" s="147"/>
      <c r="D894" s="147"/>
      <c r="E894" s="320"/>
      <c r="F894" s="321"/>
      <c r="G894" s="149"/>
      <c r="H894" s="148"/>
      <c r="I894" s="148"/>
      <c r="J894" s="322"/>
      <c r="K894" s="324" t="str">
        <f>IFERROR(INDEX(Lookup!$G$3:$G$6,MATCH(J894,Lookup!$F$3:$F$6,0)),"")</f>
        <v/>
      </c>
      <c r="L894" s="323"/>
      <c r="M894" s="322"/>
      <c r="N894" s="846">
        <f t="shared" si="124"/>
        <v>0</v>
      </c>
      <c r="O894" s="325">
        <f t="shared" si="125"/>
        <v>0</v>
      </c>
      <c r="P894" s="847">
        <f>IF(I894&lt;INDEX(Lookup!$U$2:$U$10,MATCH($D$48,Lookup!$S$2:$S$10,0)),0,IF(U894="X",0,IFERROR(L894*50,0)))</f>
        <v>0</v>
      </c>
      <c r="Q894" s="326">
        <f>IF(I894&lt;INDEX(Lookup!$U$2:$U$10,MATCH($D$48,Lookup!$S$2:$S$10,0)),0,IF(U894="X",0,IFERROR(P894*K894,0)))</f>
        <v>0</v>
      </c>
      <c r="R894" s="326">
        <v>0</v>
      </c>
      <c r="S894" s="424">
        <v>0</v>
      </c>
      <c r="T894" s="322"/>
      <c r="U894" s="143"/>
      <c r="V894" s="397"/>
      <c r="W894" s="555"/>
      <c r="X894" s="576">
        <f t="shared" si="126"/>
        <v>0</v>
      </c>
      <c r="Y894" s="576">
        <f t="shared" si="127"/>
        <v>0</v>
      </c>
      <c r="Z894" s="576">
        <f t="shared" si="128"/>
        <v>0</v>
      </c>
      <c r="AA894" s="576">
        <f t="shared" si="129"/>
        <v>0</v>
      </c>
      <c r="AB894" s="553"/>
      <c r="AC894" s="553"/>
      <c r="AD894" s="553"/>
      <c r="AE894" s="553"/>
      <c r="AF894" s="553"/>
      <c r="AG894" s="553"/>
      <c r="AH894" s="553"/>
      <c r="AI894" s="397"/>
      <c r="AJ894" s="555"/>
      <c r="AK894" s="576">
        <f t="shared" si="130"/>
        <v>0</v>
      </c>
      <c r="AL894" s="576">
        <f t="shared" si="131"/>
        <v>0</v>
      </c>
      <c r="AM894" s="599"/>
      <c r="AN894" s="599"/>
      <c r="AO894" s="553"/>
      <c r="AP894" s="553"/>
      <c r="AQ894" s="553"/>
      <c r="AR894" s="553"/>
      <c r="AS894" s="397"/>
      <c r="AT894" s="397"/>
      <c r="AU894" s="397"/>
      <c r="AV894" s="397"/>
      <c r="AW894" s="397"/>
      <c r="AX894" s="397"/>
      <c r="AY894" s="397"/>
      <c r="AZ894" s="397"/>
      <c r="BA894" s="397"/>
      <c r="BB894" s="397"/>
      <c r="BC894" s="397"/>
      <c r="BD894" s="553"/>
      <c r="BE894" s="397"/>
      <c r="BF894" s="397"/>
      <c r="BG894" s="397"/>
      <c r="BH894" s="397"/>
    </row>
    <row r="895" spans="2:60" x14ac:dyDescent="0.35">
      <c r="B895" s="319"/>
      <c r="C895" s="147"/>
      <c r="D895" s="147"/>
      <c r="E895" s="320"/>
      <c r="F895" s="321"/>
      <c r="G895" s="149"/>
      <c r="H895" s="148"/>
      <c r="I895" s="148"/>
      <c r="J895" s="322"/>
      <c r="K895" s="324" t="str">
        <f>IFERROR(INDEX(Lookup!$G$3:$G$6,MATCH(J895,Lookup!$F$3:$F$6,0)),"")</f>
        <v/>
      </c>
      <c r="L895" s="323"/>
      <c r="M895" s="322"/>
      <c r="N895" s="846">
        <f t="shared" si="124"/>
        <v>0</v>
      </c>
      <c r="O895" s="325">
        <f t="shared" si="125"/>
        <v>0</v>
      </c>
      <c r="P895" s="847">
        <f>IF(I895&lt;INDEX(Lookup!$U$2:$U$10,MATCH($D$48,Lookup!$S$2:$S$10,0)),0,IF(U895="X",0,IFERROR(L895*50,0)))</f>
        <v>0</v>
      </c>
      <c r="Q895" s="326">
        <f>IF(I895&lt;INDEX(Lookup!$U$2:$U$10,MATCH($D$48,Lookup!$S$2:$S$10,0)),0,IF(U895="X",0,IFERROR(P895*K895,0)))</f>
        <v>0</v>
      </c>
      <c r="R895" s="326">
        <v>0</v>
      </c>
      <c r="S895" s="424">
        <v>0</v>
      </c>
      <c r="T895" s="322"/>
      <c r="U895" s="143"/>
      <c r="V895" s="397"/>
      <c r="W895" s="555"/>
      <c r="X895" s="576">
        <f t="shared" si="126"/>
        <v>0</v>
      </c>
      <c r="Y895" s="576">
        <f t="shared" si="127"/>
        <v>0</v>
      </c>
      <c r="Z895" s="576">
        <f t="shared" si="128"/>
        <v>0</v>
      </c>
      <c r="AA895" s="576">
        <f t="shared" si="129"/>
        <v>0</v>
      </c>
      <c r="AB895" s="553"/>
      <c r="AC895" s="553"/>
      <c r="AD895" s="553"/>
      <c r="AE895" s="553"/>
      <c r="AF895" s="553"/>
      <c r="AG895" s="553"/>
      <c r="AH895" s="553"/>
      <c r="AI895" s="397"/>
      <c r="AJ895" s="555"/>
      <c r="AK895" s="576">
        <f t="shared" si="130"/>
        <v>0</v>
      </c>
      <c r="AL895" s="576">
        <f t="shared" si="131"/>
        <v>0</v>
      </c>
      <c r="AM895" s="599"/>
      <c r="AN895" s="599"/>
      <c r="AO895" s="553"/>
      <c r="AP895" s="553"/>
      <c r="AQ895" s="553"/>
      <c r="AR895" s="553"/>
      <c r="AS895" s="397"/>
      <c r="AT895" s="397"/>
      <c r="AU895" s="397"/>
      <c r="AV895" s="397"/>
      <c r="AW895" s="397"/>
      <c r="AX895" s="397"/>
      <c r="AY895" s="397"/>
      <c r="AZ895" s="397"/>
      <c r="BA895" s="397"/>
      <c r="BB895" s="397"/>
      <c r="BC895" s="397"/>
      <c r="BD895" s="553"/>
      <c r="BE895" s="397"/>
      <c r="BF895" s="397"/>
      <c r="BG895" s="397"/>
      <c r="BH895" s="397"/>
    </row>
    <row r="896" spans="2:60" x14ac:dyDescent="0.35">
      <c r="B896" s="319"/>
      <c r="C896" s="147"/>
      <c r="D896" s="147"/>
      <c r="E896" s="320"/>
      <c r="F896" s="321"/>
      <c r="G896" s="149"/>
      <c r="H896" s="148"/>
      <c r="I896" s="148"/>
      <c r="J896" s="322"/>
      <c r="K896" s="324" t="str">
        <f>IFERROR(INDEX(Lookup!$G$3:$G$6,MATCH(J896,Lookup!$F$3:$F$6,0)),"")</f>
        <v/>
      </c>
      <c r="L896" s="323"/>
      <c r="M896" s="322"/>
      <c r="N896" s="846">
        <f t="shared" si="124"/>
        <v>0</v>
      </c>
      <c r="O896" s="325">
        <f t="shared" si="125"/>
        <v>0</v>
      </c>
      <c r="P896" s="847">
        <f>IF(I896&lt;INDEX(Lookup!$U$2:$U$10,MATCH($D$48,Lookup!$S$2:$S$10,0)),0,IF(U896="X",0,IFERROR(L896*50,0)))</f>
        <v>0</v>
      </c>
      <c r="Q896" s="326">
        <f>IF(I896&lt;INDEX(Lookup!$U$2:$U$10,MATCH($D$48,Lookup!$S$2:$S$10,0)),0,IF(U896="X",0,IFERROR(P896*K896,0)))</f>
        <v>0</v>
      </c>
      <c r="R896" s="326">
        <v>0</v>
      </c>
      <c r="S896" s="424">
        <v>0</v>
      </c>
      <c r="T896" s="322"/>
      <c r="U896" s="143"/>
      <c r="V896" s="397"/>
      <c r="W896" s="555"/>
      <c r="X896" s="576">
        <f t="shared" si="126"/>
        <v>0</v>
      </c>
      <c r="Y896" s="576">
        <f t="shared" si="127"/>
        <v>0</v>
      </c>
      <c r="Z896" s="576">
        <f t="shared" si="128"/>
        <v>0</v>
      </c>
      <c r="AA896" s="576">
        <f t="shared" si="129"/>
        <v>0</v>
      </c>
      <c r="AB896" s="553"/>
      <c r="AC896" s="553"/>
      <c r="AD896" s="553"/>
      <c r="AE896" s="553"/>
      <c r="AF896" s="553"/>
      <c r="AG896" s="553"/>
      <c r="AH896" s="553"/>
      <c r="AI896" s="397"/>
      <c r="AJ896" s="555"/>
      <c r="AK896" s="576">
        <f t="shared" si="130"/>
        <v>0</v>
      </c>
      <c r="AL896" s="576">
        <f t="shared" si="131"/>
        <v>0</v>
      </c>
      <c r="AM896" s="599"/>
      <c r="AN896" s="599"/>
      <c r="AO896" s="553"/>
      <c r="AP896" s="553"/>
      <c r="AQ896" s="553"/>
      <c r="AR896" s="553"/>
      <c r="AS896" s="397"/>
      <c r="AT896" s="397"/>
      <c r="AU896" s="397"/>
      <c r="AV896" s="397"/>
      <c r="AW896" s="397"/>
      <c r="AX896" s="397"/>
      <c r="AY896" s="397"/>
      <c r="AZ896" s="397"/>
      <c r="BA896" s="397"/>
      <c r="BB896" s="397"/>
      <c r="BC896" s="397"/>
      <c r="BD896" s="553"/>
      <c r="BE896" s="397"/>
      <c r="BF896" s="397"/>
      <c r="BG896" s="397"/>
      <c r="BH896" s="397"/>
    </row>
    <row r="897" spans="2:60" x14ac:dyDescent="0.35">
      <c r="B897" s="319"/>
      <c r="C897" s="147"/>
      <c r="D897" s="147"/>
      <c r="E897" s="320"/>
      <c r="F897" s="321"/>
      <c r="G897" s="149"/>
      <c r="H897" s="148"/>
      <c r="I897" s="148"/>
      <c r="J897" s="322"/>
      <c r="K897" s="324" t="str">
        <f>IFERROR(INDEX(Lookup!$G$3:$G$6,MATCH(J897,Lookup!$F$3:$F$6,0)),"")</f>
        <v/>
      </c>
      <c r="L897" s="323"/>
      <c r="M897" s="322"/>
      <c r="N897" s="846">
        <f t="shared" si="124"/>
        <v>0</v>
      </c>
      <c r="O897" s="325">
        <f t="shared" si="125"/>
        <v>0</v>
      </c>
      <c r="P897" s="847">
        <f>IF(I897&lt;INDEX(Lookup!$U$2:$U$10,MATCH($D$48,Lookup!$S$2:$S$10,0)),0,IF(U897="X",0,IFERROR(L897*50,0)))</f>
        <v>0</v>
      </c>
      <c r="Q897" s="326">
        <f>IF(I897&lt;INDEX(Lookup!$U$2:$U$10,MATCH($D$48,Lookup!$S$2:$S$10,0)),0,IF(U897="X",0,IFERROR(P897*K897,0)))</f>
        <v>0</v>
      </c>
      <c r="R897" s="326">
        <v>0</v>
      </c>
      <c r="S897" s="424">
        <v>0</v>
      </c>
      <c r="T897" s="322"/>
      <c r="U897" s="143"/>
      <c r="V897" s="397"/>
      <c r="W897" s="555"/>
      <c r="X897" s="576">
        <f t="shared" si="126"/>
        <v>0</v>
      </c>
      <c r="Y897" s="576">
        <f t="shared" si="127"/>
        <v>0</v>
      </c>
      <c r="Z897" s="576">
        <f t="shared" si="128"/>
        <v>0</v>
      </c>
      <c r="AA897" s="576">
        <f t="shared" si="129"/>
        <v>0</v>
      </c>
      <c r="AB897" s="553"/>
      <c r="AC897" s="553"/>
      <c r="AD897" s="553"/>
      <c r="AE897" s="553"/>
      <c r="AF897" s="553"/>
      <c r="AG897" s="553"/>
      <c r="AH897" s="553"/>
      <c r="AI897" s="397"/>
      <c r="AJ897" s="555"/>
      <c r="AK897" s="576">
        <f t="shared" si="130"/>
        <v>0</v>
      </c>
      <c r="AL897" s="576">
        <f t="shared" si="131"/>
        <v>0</v>
      </c>
      <c r="AM897" s="599"/>
      <c r="AN897" s="599"/>
      <c r="AO897" s="553"/>
      <c r="AP897" s="553"/>
      <c r="AQ897" s="553"/>
      <c r="AR897" s="553"/>
      <c r="AS897" s="397"/>
      <c r="AT897" s="397"/>
      <c r="AU897" s="397"/>
      <c r="AV897" s="397"/>
      <c r="AW897" s="397"/>
      <c r="AX897" s="397"/>
      <c r="AY897" s="397"/>
      <c r="AZ897" s="397"/>
      <c r="BA897" s="397"/>
      <c r="BB897" s="397"/>
      <c r="BC897" s="397"/>
      <c r="BD897" s="553"/>
      <c r="BE897" s="397"/>
      <c r="BF897" s="397"/>
      <c r="BG897" s="397"/>
      <c r="BH897" s="397"/>
    </row>
    <row r="898" spans="2:60" x14ac:dyDescent="0.35">
      <c r="B898" s="319"/>
      <c r="C898" s="147"/>
      <c r="D898" s="147"/>
      <c r="E898" s="320"/>
      <c r="F898" s="321"/>
      <c r="G898" s="149"/>
      <c r="H898" s="148"/>
      <c r="I898" s="148"/>
      <c r="J898" s="322"/>
      <c r="K898" s="324" t="str">
        <f>IFERROR(INDEX(Lookup!$G$3:$G$6,MATCH(J898,Lookup!$F$3:$F$6,0)),"")</f>
        <v/>
      </c>
      <c r="L898" s="323"/>
      <c r="M898" s="322"/>
      <c r="N898" s="846">
        <f t="shared" si="124"/>
        <v>0</v>
      </c>
      <c r="O898" s="325">
        <f t="shared" si="125"/>
        <v>0</v>
      </c>
      <c r="P898" s="847">
        <f>IF(I898&lt;INDEX(Lookup!$U$2:$U$10,MATCH($D$48,Lookup!$S$2:$S$10,0)),0,IF(U898="X",0,IFERROR(L898*50,0)))</f>
        <v>0</v>
      </c>
      <c r="Q898" s="326">
        <f>IF(I898&lt;INDEX(Lookup!$U$2:$U$10,MATCH($D$48,Lookup!$S$2:$S$10,0)),0,IF(U898="X",0,IFERROR(P898*K898,0)))</f>
        <v>0</v>
      </c>
      <c r="R898" s="326">
        <v>0</v>
      </c>
      <c r="S898" s="424">
        <v>0</v>
      </c>
      <c r="T898" s="322"/>
      <c r="U898" s="143"/>
      <c r="V898" s="397"/>
      <c r="W898" s="555"/>
      <c r="X898" s="576">
        <f t="shared" si="126"/>
        <v>0</v>
      </c>
      <c r="Y898" s="576">
        <f t="shared" si="127"/>
        <v>0</v>
      </c>
      <c r="Z898" s="576">
        <f t="shared" si="128"/>
        <v>0</v>
      </c>
      <c r="AA898" s="576">
        <f t="shared" si="129"/>
        <v>0</v>
      </c>
      <c r="AB898" s="553"/>
      <c r="AC898" s="553"/>
      <c r="AD898" s="553"/>
      <c r="AE898" s="553"/>
      <c r="AF898" s="553"/>
      <c r="AG898" s="553"/>
      <c r="AH898" s="553"/>
      <c r="AI898" s="397"/>
      <c r="AJ898" s="555"/>
      <c r="AK898" s="576">
        <f t="shared" si="130"/>
        <v>0</v>
      </c>
      <c r="AL898" s="576">
        <f t="shared" si="131"/>
        <v>0</v>
      </c>
      <c r="AM898" s="599"/>
      <c r="AN898" s="599"/>
      <c r="AO898" s="553"/>
      <c r="AP898" s="553"/>
      <c r="AQ898" s="553"/>
      <c r="AR898" s="553"/>
      <c r="AS898" s="397"/>
      <c r="AT898" s="397"/>
      <c r="AU898" s="397"/>
      <c r="AV898" s="397"/>
      <c r="AW898" s="397"/>
      <c r="AX898" s="397"/>
      <c r="AY898" s="397"/>
      <c r="AZ898" s="397"/>
      <c r="BA898" s="397"/>
      <c r="BB898" s="397"/>
      <c r="BC898" s="397"/>
      <c r="BD898" s="553"/>
      <c r="BE898" s="397"/>
      <c r="BF898" s="397"/>
      <c r="BG898" s="397"/>
      <c r="BH898" s="397"/>
    </row>
    <row r="899" spans="2:60" x14ac:dyDescent="0.35">
      <c r="B899" s="319"/>
      <c r="C899" s="147"/>
      <c r="D899" s="147"/>
      <c r="E899" s="320"/>
      <c r="F899" s="321"/>
      <c r="G899" s="149"/>
      <c r="H899" s="148"/>
      <c r="I899" s="148"/>
      <c r="J899" s="322"/>
      <c r="K899" s="324" t="str">
        <f>IFERROR(INDEX(Lookup!$G$3:$G$6,MATCH(J899,Lookup!$F$3:$F$6,0)),"")</f>
        <v/>
      </c>
      <c r="L899" s="323"/>
      <c r="M899" s="322"/>
      <c r="N899" s="846">
        <f t="shared" si="124"/>
        <v>0</v>
      </c>
      <c r="O899" s="325">
        <f t="shared" si="125"/>
        <v>0</v>
      </c>
      <c r="P899" s="847">
        <f>IF(I899&lt;INDEX(Lookup!$U$2:$U$10,MATCH($D$48,Lookup!$S$2:$S$10,0)),0,IF(U899="X",0,IFERROR(L899*50,0)))</f>
        <v>0</v>
      </c>
      <c r="Q899" s="326">
        <f>IF(I899&lt;INDEX(Lookup!$U$2:$U$10,MATCH($D$48,Lookup!$S$2:$S$10,0)),0,IF(U899="X",0,IFERROR(P899*K899,0)))</f>
        <v>0</v>
      </c>
      <c r="R899" s="326">
        <v>0</v>
      </c>
      <c r="S899" s="424">
        <v>0</v>
      </c>
      <c r="T899" s="322"/>
      <c r="U899" s="143"/>
      <c r="V899" s="397"/>
      <c r="W899" s="555"/>
      <c r="X899" s="576">
        <f t="shared" si="126"/>
        <v>0</v>
      </c>
      <c r="Y899" s="576">
        <f t="shared" si="127"/>
        <v>0</v>
      </c>
      <c r="Z899" s="576">
        <f t="shared" si="128"/>
        <v>0</v>
      </c>
      <c r="AA899" s="576">
        <f t="shared" si="129"/>
        <v>0</v>
      </c>
      <c r="AB899" s="553"/>
      <c r="AC899" s="553"/>
      <c r="AD899" s="553"/>
      <c r="AE899" s="553"/>
      <c r="AF899" s="553"/>
      <c r="AG899" s="553"/>
      <c r="AH899" s="553"/>
      <c r="AI899" s="397"/>
      <c r="AJ899" s="555"/>
      <c r="AK899" s="576">
        <f t="shared" si="130"/>
        <v>0</v>
      </c>
      <c r="AL899" s="576">
        <f t="shared" si="131"/>
        <v>0</v>
      </c>
      <c r="AM899" s="599"/>
      <c r="AN899" s="599"/>
      <c r="AO899" s="553"/>
      <c r="AP899" s="553"/>
      <c r="AQ899" s="553"/>
      <c r="AR899" s="553"/>
      <c r="AS899" s="397"/>
      <c r="AT899" s="397"/>
      <c r="AU899" s="397"/>
      <c r="AV899" s="397"/>
      <c r="AW899" s="397"/>
      <c r="AX899" s="397"/>
      <c r="AY899" s="397"/>
      <c r="AZ899" s="397"/>
      <c r="BA899" s="397"/>
      <c r="BB899" s="397"/>
      <c r="BC899" s="397"/>
      <c r="BD899" s="553"/>
      <c r="BE899" s="397"/>
      <c r="BF899" s="397"/>
      <c r="BG899" s="397"/>
      <c r="BH899" s="397"/>
    </row>
    <row r="900" spans="2:60" x14ac:dyDescent="0.35">
      <c r="B900" s="319"/>
      <c r="C900" s="147"/>
      <c r="D900" s="147"/>
      <c r="E900" s="320"/>
      <c r="F900" s="321"/>
      <c r="G900" s="149"/>
      <c r="H900" s="148"/>
      <c r="I900" s="148"/>
      <c r="J900" s="322"/>
      <c r="K900" s="324" t="str">
        <f>IFERROR(INDEX(Lookup!$G$3:$G$6,MATCH(J900,Lookup!$F$3:$F$6,0)),"")</f>
        <v/>
      </c>
      <c r="L900" s="323"/>
      <c r="M900" s="322"/>
      <c r="N900" s="846">
        <f t="shared" si="124"/>
        <v>0</v>
      </c>
      <c r="O900" s="325">
        <f t="shared" si="125"/>
        <v>0</v>
      </c>
      <c r="P900" s="847">
        <f>IF(I900&lt;INDEX(Lookup!$U$2:$U$10,MATCH($D$48,Lookup!$S$2:$S$10,0)),0,IF(U900="X",0,IFERROR(L900*50,0)))</f>
        <v>0</v>
      </c>
      <c r="Q900" s="326">
        <f>IF(I900&lt;INDEX(Lookup!$U$2:$U$10,MATCH($D$48,Lookup!$S$2:$S$10,0)),0,IF(U900="X",0,IFERROR(P900*K900,0)))</f>
        <v>0</v>
      </c>
      <c r="R900" s="326">
        <v>0</v>
      </c>
      <c r="S900" s="424">
        <v>0</v>
      </c>
      <c r="T900" s="322"/>
      <c r="U900" s="143"/>
      <c r="V900" s="397"/>
      <c r="W900" s="555"/>
      <c r="X900" s="576">
        <f t="shared" si="126"/>
        <v>0</v>
      </c>
      <c r="Y900" s="576">
        <f t="shared" si="127"/>
        <v>0</v>
      </c>
      <c r="Z900" s="576">
        <f t="shared" si="128"/>
        <v>0</v>
      </c>
      <c r="AA900" s="576">
        <f t="shared" si="129"/>
        <v>0</v>
      </c>
      <c r="AB900" s="553"/>
      <c r="AC900" s="553"/>
      <c r="AD900" s="553"/>
      <c r="AE900" s="553"/>
      <c r="AF900" s="553"/>
      <c r="AG900" s="553"/>
      <c r="AH900" s="553"/>
      <c r="AI900" s="397"/>
      <c r="AJ900" s="555"/>
      <c r="AK900" s="576">
        <f t="shared" si="130"/>
        <v>0</v>
      </c>
      <c r="AL900" s="576">
        <f t="shared" si="131"/>
        <v>0</v>
      </c>
      <c r="AM900" s="599"/>
      <c r="AN900" s="599"/>
      <c r="AO900" s="553"/>
      <c r="AP900" s="553"/>
      <c r="AQ900" s="553"/>
      <c r="AR900" s="553"/>
      <c r="AS900" s="397"/>
      <c r="AT900" s="397"/>
      <c r="AU900" s="397"/>
      <c r="AV900" s="397"/>
      <c r="AW900" s="397"/>
      <c r="AX900" s="397"/>
      <c r="AY900" s="397"/>
      <c r="AZ900" s="397"/>
      <c r="BA900" s="397"/>
      <c r="BB900" s="397"/>
      <c r="BC900" s="397"/>
      <c r="BD900" s="553"/>
      <c r="BE900" s="397"/>
      <c r="BF900" s="397"/>
      <c r="BG900" s="397"/>
      <c r="BH900" s="397"/>
    </row>
    <row r="901" spans="2:60" x14ac:dyDescent="0.35">
      <c r="B901" s="319"/>
      <c r="C901" s="147"/>
      <c r="D901" s="147"/>
      <c r="E901" s="320"/>
      <c r="F901" s="321"/>
      <c r="G901" s="149"/>
      <c r="H901" s="148"/>
      <c r="I901" s="148"/>
      <c r="J901" s="322"/>
      <c r="K901" s="324" t="str">
        <f>IFERROR(INDEX(Lookup!$G$3:$G$6,MATCH(J901,Lookup!$F$3:$F$6,0)),"")</f>
        <v/>
      </c>
      <c r="L901" s="323"/>
      <c r="M901" s="322"/>
      <c r="N901" s="846">
        <f t="shared" si="124"/>
        <v>0</v>
      </c>
      <c r="O901" s="325">
        <f t="shared" si="125"/>
        <v>0</v>
      </c>
      <c r="P901" s="847">
        <f>IF(I901&lt;INDEX(Lookup!$U$2:$U$10,MATCH($D$48,Lookup!$S$2:$S$10,0)),0,IF(U901="X",0,IFERROR(L901*50,0)))</f>
        <v>0</v>
      </c>
      <c r="Q901" s="326">
        <f>IF(I901&lt;INDEX(Lookup!$U$2:$U$10,MATCH($D$48,Lookup!$S$2:$S$10,0)),0,IF(U901="X",0,IFERROR(P901*K901,0)))</f>
        <v>0</v>
      </c>
      <c r="R901" s="326">
        <v>0</v>
      </c>
      <c r="S901" s="424">
        <v>0</v>
      </c>
      <c r="T901" s="322"/>
      <c r="U901" s="143"/>
      <c r="V901" s="397"/>
      <c r="W901" s="555"/>
      <c r="X901" s="576">
        <f t="shared" si="126"/>
        <v>0</v>
      </c>
      <c r="Y901" s="576">
        <f t="shared" si="127"/>
        <v>0</v>
      </c>
      <c r="Z901" s="576">
        <f t="shared" si="128"/>
        <v>0</v>
      </c>
      <c r="AA901" s="576">
        <f t="shared" si="129"/>
        <v>0</v>
      </c>
      <c r="AB901" s="553"/>
      <c r="AC901" s="553"/>
      <c r="AD901" s="553"/>
      <c r="AE901" s="553"/>
      <c r="AF901" s="553"/>
      <c r="AG901" s="553"/>
      <c r="AH901" s="553"/>
      <c r="AI901" s="397"/>
      <c r="AJ901" s="555"/>
      <c r="AK901" s="576">
        <f t="shared" si="130"/>
        <v>0</v>
      </c>
      <c r="AL901" s="576">
        <f t="shared" si="131"/>
        <v>0</v>
      </c>
      <c r="AM901" s="599"/>
      <c r="AN901" s="599"/>
      <c r="AO901" s="553"/>
      <c r="AP901" s="553"/>
      <c r="AQ901" s="553"/>
      <c r="AR901" s="553"/>
      <c r="AS901" s="397"/>
      <c r="AT901" s="397"/>
      <c r="AU901" s="397"/>
      <c r="AV901" s="397"/>
      <c r="AW901" s="397"/>
      <c r="AX901" s="397"/>
      <c r="AY901" s="397"/>
      <c r="AZ901" s="397"/>
      <c r="BA901" s="397"/>
      <c r="BB901" s="397"/>
      <c r="BC901" s="397"/>
      <c r="BD901" s="553"/>
      <c r="BE901" s="397"/>
      <c r="BF901" s="397"/>
      <c r="BG901" s="397"/>
      <c r="BH901" s="397"/>
    </row>
    <row r="902" spans="2:60" x14ac:dyDescent="0.35">
      <c r="B902" s="319"/>
      <c r="C902" s="147"/>
      <c r="D902" s="147"/>
      <c r="E902" s="320"/>
      <c r="F902" s="321"/>
      <c r="G902" s="149"/>
      <c r="H902" s="148"/>
      <c r="I902" s="148"/>
      <c r="J902" s="322"/>
      <c r="K902" s="324" t="str">
        <f>IFERROR(INDEX(Lookup!$G$3:$G$6,MATCH(J902,Lookup!$F$3:$F$6,0)),"")</f>
        <v/>
      </c>
      <c r="L902" s="323"/>
      <c r="M902" s="322"/>
      <c r="N902" s="846">
        <f t="shared" si="124"/>
        <v>0</v>
      </c>
      <c r="O902" s="325">
        <f t="shared" si="125"/>
        <v>0</v>
      </c>
      <c r="P902" s="847">
        <f>IF(I902&lt;INDEX(Lookup!$U$2:$U$10,MATCH($D$48,Lookup!$S$2:$S$10,0)),0,IF(U902="X",0,IFERROR(L902*50,0)))</f>
        <v>0</v>
      </c>
      <c r="Q902" s="326">
        <f>IF(I902&lt;INDEX(Lookup!$U$2:$U$10,MATCH($D$48,Lookup!$S$2:$S$10,0)),0,IF(U902="X",0,IFERROR(P902*K902,0)))</f>
        <v>0</v>
      </c>
      <c r="R902" s="326">
        <v>0</v>
      </c>
      <c r="S902" s="424">
        <v>0</v>
      </c>
      <c r="T902" s="322"/>
      <c r="U902" s="143"/>
      <c r="V902" s="397"/>
      <c r="W902" s="555"/>
      <c r="X902" s="576">
        <f t="shared" si="126"/>
        <v>0</v>
      </c>
      <c r="Y902" s="576">
        <f t="shared" si="127"/>
        <v>0</v>
      </c>
      <c r="Z902" s="576">
        <f t="shared" si="128"/>
        <v>0</v>
      </c>
      <c r="AA902" s="576">
        <f t="shared" si="129"/>
        <v>0</v>
      </c>
      <c r="AB902" s="553"/>
      <c r="AC902" s="553"/>
      <c r="AD902" s="553"/>
      <c r="AE902" s="553"/>
      <c r="AF902" s="553"/>
      <c r="AG902" s="553"/>
      <c r="AH902" s="553"/>
      <c r="AI902" s="397"/>
      <c r="AJ902" s="555"/>
      <c r="AK902" s="576">
        <f t="shared" si="130"/>
        <v>0</v>
      </c>
      <c r="AL902" s="576">
        <f t="shared" si="131"/>
        <v>0</v>
      </c>
      <c r="AM902" s="599"/>
      <c r="AN902" s="599"/>
      <c r="AO902" s="553"/>
      <c r="AP902" s="553"/>
      <c r="AQ902" s="553"/>
      <c r="AR902" s="553"/>
      <c r="AS902" s="397"/>
      <c r="AT902" s="397"/>
      <c r="AU902" s="397"/>
      <c r="AV902" s="397"/>
      <c r="AW902" s="397"/>
      <c r="AX902" s="397"/>
      <c r="AY902" s="397"/>
      <c r="AZ902" s="397"/>
      <c r="BA902" s="397"/>
      <c r="BB902" s="397"/>
      <c r="BC902" s="397"/>
      <c r="BD902" s="553"/>
      <c r="BE902" s="397"/>
      <c r="BF902" s="397"/>
      <c r="BG902" s="397"/>
      <c r="BH902" s="397"/>
    </row>
    <row r="903" spans="2:60" x14ac:dyDescent="0.35">
      <c r="B903" s="319"/>
      <c r="C903" s="147"/>
      <c r="D903" s="147"/>
      <c r="E903" s="320"/>
      <c r="F903" s="321"/>
      <c r="G903" s="149"/>
      <c r="H903" s="148"/>
      <c r="I903" s="148"/>
      <c r="J903" s="322"/>
      <c r="K903" s="324" t="str">
        <f>IFERROR(INDEX(Lookup!$G$3:$G$6,MATCH(J903,Lookup!$F$3:$F$6,0)),"")</f>
        <v/>
      </c>
      <c r="L903" s="323"/>
      <c r="M903" s="322"/>
      <c r="N903" s="846">
        <f t="shared" si="124"/>
        <v>0</v>
      </c>
      <c r="O903" s="325">
        <f t="shared" si="125"/>
        <v>0</v>
      </c>
      <c r="P903" s="847">
        <f>IF(I903&lt;INDEX(Lookup!$U$2:$U$10,MATCH($D$48,Lookup!$S$2:$S$10,0)),0,IF(U903="X",0,IFERROR(L903*50,0)))</f>
        <v>0</v>
      </c>
      <c r="Q903" s="326">
        <f>IF(I903&lt;INDEX(Lookup!$U$2:$U$10,MATCH($D$48,Lookup!$S$2:$S$10,0)),0,IF(U903="X",0,IFERROR(P903*K903,0)))</f>
        <v>0</v>
      </c>
      <c r="R903" s="326">
        <v>0</v>
      </c>
      <c r="S903" s="424">
        <v>0</v>
      </c>
      <c r="T903" s="322"/>
      <c r="U903" s="143"/>
      <c r="V903" s="397"/>
      <c r="W903" s="555"/>
      <c r="X903" s="576">
        <f t="shared" si="126"/>
        <v>0</v>
      </c>
      <c r="Y903" s="576">
        <f t="shared" si="127"/>
        <v>0</v>
      </c>
      <c r="Z903" s="576">
        <f t="shared" si="128"/>
        <v>0</v>
      </c>
      <c r="AA903" s="576">
        <f t="shared" si="129"/>
        <v>0</v>
      </c>
      <c r="AB903" s="553"/>
      <c r="AC903" s="553"/>
      <c r="AD903" s="553"/>
      <c r="AE903" s="553"/>
      <c r="AF903" s="553"/>
      <c r="AG903" s="553"/>
      <c r="AH903" s="553"/>
      <c r="AI903" s="397"/>
      <c r="AJ903" s="555"/>
      <c r="AK903" s="576">
        <f t="shared" si="130"/>
        <v>0</v>
      </c>
      <c r="AL903" s="576">
        <f t="shared" si="131"/>
        <v>0</v>
      </c>
      <c r="AM903" s="599"/>
      <c r="AN903" s="599"/>
      <c r="AO903" s="553"/>
      <c r="AP903" s="553"/>
      <c r="AQ903" s="553"/>
      <c r="AR903" s="553"/>
      <c r="AS903" s="397"/>
      <c r="AT903" s="397"/>
      <c r="AU903" s="397"/>
      <c r="AV903" s="397"/>
      <c r="AW903" s="397"/>
      <c r="AX903" s="397"/>
      <c r="AY903" s="397"/>
      <c r="AZ903" s="397"/>
      <c r="BA903" s="397"/>
      <c r="BB903" s="397"/>
      <c r="BC903" s="397"/>
      <c r="BD903" s="553"/>
      <c r="BE903" s="397"/>
      <c r="BF903" s="397"/>
      <c r="BG903" s="397"/>
      <c r="BH903" s="397"/>
    </row>
    <row r="904" spans="2:60" x14ac:dyDescent="0.35">
      <c r="B904" s="319"/>
      <c r="C904" s="147"/>
      <c r="D904" s="147"/>
      <c r="E904" s="320"/>
      <c r="F904" s="321"/>
      <c r="G904" s="149"/>
      <c r="H904" s="148"/>
      <c r="I904" s="148"/>
      <c r="J904" s="322"/>
      <c r="K904" s="324" t="str">
        <f>IFERROR(INDEX(Lookup!$G$3:$G$6,MATCH(J904,Lookup!$F$3:$F$6,0)),"")</f>
        <v/>
      </c>
      <c r="L904" s="323"/>
      <c r="M904" s="322"/>
      <c r="N904" s="846">
        <f t="shared" si="124"/>
        <v>0</v>
      </c>
      <c r="O904" s="325">
        <f t="shared" si="125"/>
        <v>0</v>
      </c>
      <c r="P904" s="847">
        <f>IF(I904&lt;INDEX(Lookup!$U$2:$U$10,MATCH($D$48,Lookup!$S$2:$S$10,0)),0,IF(U904="X",0,IFERROR(L904*50,0)))</f>
        <v>0</v>
      </c>
      <c r="Q904" s="326">
        <f>IF(I904&lt;INDEX(Lookup!$U$2:$U$10,MATCH($D$48,Lookup!$S$2:$S$10,0)),0,IF(U904="X",0,IFERROR(P904*K904,0)))</f>
        <v>0</v>
      </c>
      <c r="R904" s="326">
        <v>0</v>
      </c>
      <c r="S904" s="424">
        <v>0</v>
      </c>
      <c r="T904" s="322"/>
      <c r="U904" s="143"/>
      <c r="V904" s="397"/>
      <c r="W904" s="555"/>
      <c r="X904" s="576">
        <f t="shared" si="126"/>
        <v>0</v>
      </c>
      <c r="Y904" s="576">
        <f t="shared" si="127"/>
        <v>0</v>
      </c>
      <c r="Z904" s="576">
        <f t="shared" si="128"/>
        <v>0</v>
      </c>
      <c r="AA904" s="576">
        <f t="shared" si="129"/>
        <v>0</v>
      </c>
      <c r="AB904" s="553"/>
      <c r="AC904" s="553"/>
      <c r="AD904" s="553"/>
      <c r="AE904" s="553"/>
      <c r="AF904" s="553"/>
      <c r="AG904" s="553"/>
      <c r="AH904" s="553"/>
      <c r="AI904" s="397"/>
      <c r="AJ904" s="555"/>
      <c r="AK904" s="576">
        <f t="shared" si="130"/>
        <v>0</v>
      </c>
      <c r="AL904" s="576">
        <f t="shared" si="131"/>
        <v>0</v>
      </c>
      <c r="AM904" s="599"/>
      <c r="AN904" s="599"/>
      <c r="AO904" s="553"/>
      <c r="AP904" s="553"/>
      <c r="AQ904" s="553"/>
      <c r="AR904" s="553"/>
      <c r="AS904" s="397"/>
      <c r="AT904" s="397"/>
      <c r="AU904" s="397"/>
      <c r="AV904" s="397"/>
      <c r="AW904" s="397"/>
      <c r="AX904" s="397"/>
      <c r="AY904" s="397"/>
      <c r="AZ904" s="397"/>
      <c r="BA904" s="397"/>
      <c r="BB904" s="397"/>
      <c r="BC904" s="397"/>
      <c r="BD904" s="553"/>
      <c r="BE904" s="397"/>
      <c r="BF904" s="397"/>
      <c r="BG904" s="397"/>
      <c r="BH904" s="397"/>
    </row>
    <row r="905" spans="2:60" x14ac:dyDescent="0.35">
      <c r="B905" s="319"/>
      <c r="C905" s="147"/>
      <c r="D905" s="147"/>
      <c r="E905" s="320"/>
      <c r="F905" s="321"/>
      <c r="G905" s="149"/>
      <c r="H905" s="148"/>
      <c r="I905" s="148"/>
      <c r="J905" s="322"/>
      <c r="K905" s="324" t="str">
        <f>IFERROR(INDEX(Lookup!$G$3:$G$6,MATCH(J905,Lookup!$F$3:$F$6,0)),"")</f>
        <v/>
      </c>
      <c r="L905" s="323"/>
      <c r="M905" s="322"/>
      <c r="N905" s="846">
        <f t="shared" si="124"/>
        <v>0</v>
      </c>
      <c r="O905" s="325">
        <f t="shared" si="125"/>
        <v>0</v>
      </c>
      <c r="P905" s="847">
        <f>IF(I905&lt;INDEX(Lookup!$U$2:$U$10,MATCH($D$48,Lookup!$S$2:$S$10,0)),0,IF(U905="X",0,IFERROR(L905*50,0)))</f>
        <v>0</v>
      </c>
      <c r="Q905" s="326">
        <f>IF(I905&lt;INDEX(Lookup!$U$2:$U$10,MATCH($D$48,Lookup!$S$2:$S$10,0)),0,IF(U905="X",0,IFERROR(P905*K905,0)))</f>
        <v>0</v>
      </c>
      <c r="R905" s="326">
        <v>0</v>
      </c>
      <c r="S905" s="424">
        <v>0</v>
      </c>
      <c r="T905" s="322"/>
      <c r="U905" s="143"/>
      <c r="V905" s="397"/>
      <c r="W905" s="555"/>
      <c r="X905" s="576">
        <f t="shared" si="126"/>
        <v>0</v>
      </c>
      <c r="Y905" s="576">
        <f t="shared" si="127"/>
        <v>0</v>
      </c>
      <c r="Z905" s="576">
        <f t="shared" si="128"/>
        <v>0</v>
      </c>
      <c r="AA905" s="576">
        <f t="shared" si="129"/>
        <v>0</v>
      </c>
      <c r="AB905" s="553"/>
      <c r="AC905" s="553"/>
      <c r="AD905" s="553"/>
      <c r="AE905" s="553"/>
      <c r="AF905" s="553"/>
      <c r="AG905" s="553"/>
      <c r="AH905" s="553"/>
      <c r="AI905" s="397"/>
      <c r="AJ905" s="555"/>
      <c r="AK905" s="576">
        <f t="shared" si="130"/>
        <v>0</v>
      </c>
      <c r="AL905" s="576">
        <f t="shared" si="131"/>
        <v>0</v>
      </c>
      <c r="AM905" s="599"/>
      <c r="AN905" s="599"/>
      <c r="AO905" s="553"/>
      <c r="AP905" s="553"/>
      <c r="AQ905" s="553"/>
      <c r="AR905" s="553"/>
      <c r="AS905" s="397"/>
      <c r="AT905" s="397"/>
      <c r="AU905" s="397"/>
      <c r="AV905" s="397"/>
      <c r="AW905" s="397"/>
      <c r="AX905" s="397"/>
      <c r="AY905" s="397"/>
      <c r="AZ905" s="397"/>
      <c r="BA905" s="397"/>
      <c r="BB905" s="397"/>
      <c r="BC905" s="397"/>
      <c r="BD905" s="553"/>
      <c r="BE905" s="397"/>
      <c r="BF905" s="397"/>
      <c r="BG905" s="397"/>
      <c r="BH905" s="397"/>
    </row>
    <row r="906" spans="2:60" x14ac:dyDescent="0.35">
      <c r="B906" s="319"/>
      <c r="C906" s="147"/>
      <c r="D906" s="147"/>
      <c r="E906" s="320"/>
      <c r="F906" s="321"/>
      <c r="G906" s="149"/>
      <c r="H906" s="148"/>
      <c r="I906" s="148"/>
      <c r="J906" s="322"/>
      <c r="K906" s="324" t="str">
        <f>IFERROR(INDEX(Lookup!$G$3:$G$6,MATCH(J906,Lookup!$F$3:$F$6,0)),"")</f>
        <v/>
      </c>
      <c r="L906" s="323"/>
      <c r="M906" s="322"/>
      <c r="N906" s="846">
        <f t="shared" si="124"/>
        <v>0</v>
      </c>
      <c r="O906" s="325">
        <f t="shared" si="125"/>
        <v>0</v>
      </c>
      <c r="P906" s="847">
        <f>IF(I906&lt;INDEX(Lookup!$U$2:$U$10,MATCH($D$48,Lookup!$S$2:$S$10,0)),0,IF(U906="X",0,IFERROR(L906*50,0)))</f>
        <v>0</v>
      </c>
      <c r="Q906" s="326">
        <f>IF(I906&lt;INDEX(Lookup!$U$2:$U$10,MATCH($D$48,Lookup!$S$2:$S$10,0)),0,IF(U906="X",0,IFERROR(P906*K906,0)))</f>
        <v>0</v>
      </c>
      <c r="R906" s="326">
        <v>0</v>
      </c>
      <c r="S906" s="424">
        <v>0</v>
      </c>
      <c r="T906" s="322"/>
      <c r="U906" s="143"/>
      <c r="V906" s="397"/>
      <c r="W906" s="555"/>
      <c r="X906" s="576">
        <f t="shared" si="126"/>
        <v>0</v>
      </c>
      <c r="Y906" s="576">
        <f t="shared" si="127"/>
        <v>0</v>
      </c>
      <c r="Z906" s="576">
        <f t="shared" si="128"/>
        <v>0</v>
      </c>
      <c r="AA906" s="576">
        <f t="shared" si="129"/>
        <v>0</v>
      </c>
      <c r="AB906" s="553"/>
      <c r="AC906" s="553"/>
      <c r="AD906" s="553"/>
      <c r="AE906" s="553"/>
      <c r="AF906" s="553"/>
      <c r="AG906" s="553"/>
      <c r="AH906" s="553"/>
      <c r="AI906" s="397"/>
      <c r="AJ906" s="555"/>
      <c r="AK906" s="576">
        <f t="shared" si="130"/>
        <v>0</v>
      </c>
      <c r="AL906" s="576">
        <f t="shared" si="131"/>
        <v>0</v>
      </c>
      <c r="AM906" s="599"/>
      <c r="AN906" s="599"/>
      <c r="AO906" s="553"/>
      <c r="AP906" s="553"/>
      <c r="AQ906" s="553"/>
      <c r="AR906" s="553"/>
      <c r="AS906" s="397"/>
      <c r="AT906" s="397"/>
      <c r="AU906" s="397"/>
      <c r="AV906" s="397"/>
      <c r="AW906" s="397"/>
      <c r="AX906" s="397"/>
      <c r="AY906" s="397"/>
      <c r="AZ906" s="397"/>
      <c r="BA906" s="397"/>
      <c r="BB906" s="397"/>
      <c r="BC906" s="397"/>
      <c r="BD906" s="553"/>
      <c r="BE906" s="397"/>
      <c r="BF906" s="397"/>
      <c r="BG906" s="397"/>
      <c r="BH906" s="397"/>
    </row>
    <row r="907" spans="2:60" x14ac:dyDescent="0.35">
      <c r="B907" s="319"/>
      <c r="C907" s="147"/>
      <c r="D907" s="147"/>
      <c r="E907" s="320"/>
      <c r="F907" s="321"/>
      <c r="G907" s="149"/>
      <c r="H907" s="148"/>
      <c r="I907" s="148"/>
      <c r="J907" s="322"/>
      <c r="K907" s="324" t="str">
        <f>IFERROR(INDEX(Lookup!$G$3:$G$6,MATCH(J907,Lookup!$F$3:$F$6,0)),"")</f>
        <v/>
      </c>
      <c r="L907" s="323"/>
      <c r="M907" s="322"/>
      <c r="N907" s="846">
        <f t="shared" si="124"/>
        <v>0</v>
      </c>
      <c r="O907" s="325">
        <f t="shared" si="125"/>
        <v>0</v>
      </c>
      <c r="P907" s="847">
        <f>IF(I907&lt;INDEX(Lookup!$U$2:$U$10,MATCH($D$48,Lookup!$S$2:$S$10,0)),0,IF(U907="X",0,IFERROR(L907*50,0)))</f>
        <v>0</v>
      </c>
      <c r="Q907" s="326">
        <f>IF(I907&lt;INDEX(Lookup!$U$2:$U$10,MATCH($D$48,Lookup!$S$2:$S$10,0)),0,IF(U907="X",0,IFERROR(P907*K907,0)))</f>
        <v>0</v>
      </c>
      <c r="R907" s="326">
        <v>0</v>
      </c>
      <c r="S907" s="424">
        <v>0</v>
      </c>
      <c r="T907" s="322"/>
      <c r="U907" s="143"/>
      <c r="V907" s="397"/>
      <c r="W907" s="555"/>
      <c r="X907" s="576">
        <f t="shared" si="126"/>
        <v>0</v>
      </c>
      <c r="Y907" s="576">
        <f t="shared" si="127"/>
        <v>0</v>
      </c>
      <c r="Z907" s="576">
        <f t="shared" si="128"/>
        <v>0</v>
      </c>
      <c r="AA907" s="576">
        <f t="shared" si="129"/>
        <v>0</v>
      </c>
      <c r="AB907" s="553"/>
      <c r="AC907" s="553"/>
      <c r="AD907" s="553"/>
      <c r="AE907" s="553"/>
      <c r="AF907" s="553"/>
      <c r="AG907" s="553"/>
      <c r="AH907" s="553"/>
      <c r="AI907" s="397"/>
      <c r="AJ907" s="555"/>
      <c r="AK907" s="576">
        <f t="shared" si="130"/>
        <v>0</v>
      </c>
      <c r="AL907" s="576">
        <f t="shared" si="131"/>
        <v>0</v>
      </c>
      <c r="AM907" s="599"/>
      <c r="AN907" s="599"/>
      <c r="AO907" s="553"/>
      <c r="AP907" s="553"/>
      <c r="AQ907" s="553"/>
      <c r="AR907" s="553"/>
      <c r="AS907" s="397"/>
      <c r="AT907" s="397"/>
      <c r="AU907" s="397"/>
      <c r="AV907" s="397"/>
      <c r="AW907" s="397"/>
      <c r="AX907" s="397"/>
      <c r="AY907" s="397"/>
      <c r="AZ907" s="397"/>
      <c r="BA907" s="397"/>
      <c r="BB907" s="397"/>
      <c r="BC907" s="397"/>
      <c r="BD907" s="553"/>
      <c r="BE907" s="397"/>
      <c r="BF907" s="397"/>
      <c r="BG907" s="397"/>
      <c r="BH907" s="397"/>
    </row>
    <row r="908" spans="2:60" x14ac:dyDescent="0.35">
      <c r="B908" s="319"/>
      <c r="C908" s="147"/>
      <c r="D908" s="147"/>
      <c r="E908" s="320"/>
      <c r="F908" s="321"/>
      <c r="G908" s="149"/>
      <c r="H908" s="148"/>
      <c r="I908" s="148"/>
      <c r="J908" s="322"/>
      <c r="K908" s="324" t="str">
        <f>IFERROR(INDEX(Lookup!$G$3:$G$6,MATCH(J908,Lookup!$F$3:$F$6,0)),"")</f>
        <v/>
      </c>
      <c r="L908" s="323"/>
      <c r="M908" s="322"/>
      <c r="N908" s="846">
        <f t="shared" si="124"/>
        <v>0</v>
      </c>
      <c r="O908" s="325">
        <f t="shared" si="125"/>
        <v>0</v>
      </c>
      <c r="P908" s="847">
        <f>IF(I908&lt;INDEX(Lookup!$U$2:$U$10,MATCH($D$48,Lookup!$S$2:$S$10,0)),0,IF(U908="X",0,IFERROR(L908*50,0)))</f>
        <v>0</v>
      </c>
      <c r="Q908" s="326">
        <f>IF(I908&lt;INDEX(Lookup!$U$2:$U$10,MATCH($D$48,Lookup!$S$2:$S$10,0)),0,IF(U908="X",0,IFERROR(P908*K908,0)))</f>
        <v>0</v>
      </c>
      <c r="R908" s="326">
        <v>0</v>
      </c>
      <c r="S908" s="424">
        <v>0</v>
      </c>
      <c r="T908" s="322"/>
      <c r="U908" s="143"/>
      <c r="V908" s="397"/>
      <c r="W908" s="555"/>
      <c r="X908" s="576">
        <f t="shared" si="126"/>
        <v>0</v>
      </c>
      <c r="Y908" s="576">
        <f t="shared" si="127"/>
        <v>0</v>
      </c>
      <c r="Z908" s="576">
        <f t="shared" si="128"/>
        <v>0</v>
      </c>
      <c r="AA908" s="576">
        <f t="shared" si="129"/>
        <v>0</v>
      </c>
      <c r="AB908" s="553"/>
      <c r="AC908" s="553"/>
      <c r="AD908" s="553"/>
      <c r="AE908" s="553"/>
      <c r="AF908" s="553"/>
      <c r="AG908" s="553"/>
      <c r="AH908" s="553"/>
      <c r="AI908" s="397"/>
      <c r="AJ908" s="555"/>
      <c r="AK908" s="576">
        <f t="shared" si="130"/>
        <v>0</v>
      </c>
      <c r="AL908" s="576">
        <f t="shared" si="131"/>
        <v>0</v>
      </c>
      <c r="AM908" s="599"/>
      <c r="AN908" s="599"/>
      <c r="AO908" s="553"/>
      <c r="AP908" s="553"/>
      <c r="AQ908" s="553"/>
      <c r="AR908" s="553"/>
      <c r="AS908" s="397"/>
      <c r="AT908" s="397"/>
      <c r="AU908" s="397"/>
      <c r="AV908" s="397"/>
      <c r="AW908" s="397"/>
      <c r="AX908" s="397"/>
      <c r="AY908" s="397"/>
      <c r="AZ908" s="397"/>
      <c r="BA908" s="397"/>
      <c r="BB908" s="397"/>
      <c r="BC908" s="397"/>
      <c r="BD908" s="553"/>
      <c r="BE908" s="397"/>
      <c r="BF908" s="397"/>
      <c r="BG908" s="397"/>
      <c r="BH908" s="397"/>
    </row>
    <row r="909" spans="2:60" x14ac:dyDescent="0.35">
      <c r="B909" s="319"/>
      <c r="C909" s="147"/>
      <c r="D909" s="147"/>
      <c r="E909" s="320"/>
      <c r="F909" s="321"/>
      <c r="G909" s="149"/>
      <c r="H909" s="148"/>
      <c r="I909" s="148"/>
      <c r="J909" s="322"/>
      <c r="K909" s="324" t="str">
        <f>IFERROR(INDEX(Lookup!$G$3:$G$6,MATCH(J909,Lookup!$F$3:$F$6,0)),"")</f>
        <v/>
      </c>
      <c r="L909" s="323"/>
      <c r="M909" s="322"/>
      <c r="N909" s="846">
        <f t="shared" si="124"/>
        <v>0</v>
      </c>
      <c r="O909" s="325">
        <f t="shared" si="125"/>
        <v>0</v>
      </c>
      <c r="P909" s="847">
        <f>IF(I909&lt;INDEX(Lookup!$U$2:$U$10,MATCH($D$48,Lookup!$S$2:$S$10,0)),0,IF(U909="X",0,IFERROR(L909*50,0)))</f>
        <v>0</v>
      </c>
      <c r="Q909" s="326">
        <f>IF(I909&lt;INDEX(Lookup!$U$2:$U$10,MATCH($D$48,Lookup!$S$2:$S$10,0)),0,IF(U909="X",0,IFERROR(P909*K909,0)))</f>
        <v>0</v>
      </c>
      <c r="R909" s="326">
        <v>0</v>
      </c>
      <c r="S909" s="424">
        <v>0</v>
      </c>
      <c r="T909" s="322"/>
      <c r="U909" s="143"/>
      <c r="V909" s="397"/>
      <c r="W909" s="555"/>
      <c r="X909" s="576">
        <f t="shared" si="126"/>
        <v>0</v>
      </c>
      <c r="Y909" s="576">
        <f t="shared" si="127"/>
        <v>0</v>
      </c>
      <c r="Z909" s="576">
        <f t="shared" si="128"/>
        <v>0</v>
      </c>
      <c r="AA909" s="576">
        <f t="shared" si="129"/>
        <v>0</v>
      </c>
      <c r="AB909" s="553"/>
      <c r="AC909" s="553"/>
      <c r="AD909" s="553"/>
      <c r="AE909" s="553"/>
      <c r="AF909" s="553"/>
      <c r="AG909" s="553"/>
      <c r="AH909" s="553"/>
      <c r="AI909" s="397"/>
      <c r="AJ909" s="555"/>
      <c r="AK909" s="576">
        <f t="shared" si="130"/>
        <v>0</v>
      </c>
      <c r="AL909" s="576">
        <f t="shared" si="131"/>
        <v>0</v>
      </c>
      <c r="AM909" s="599"/>
      <c r="AN909" s="599"/>
      <c r="AO909" s="553"/>
      <c r="AP909" s="553"/>
      <c r="AQ909" s="553"/>
      <c r="AR909" s="553"/>
      <c r="AS909" s="397"/>
      <c r="AT909" s="397"/>
      <c r="AU909" s="397"/>
      <c r="AV909" s="397"/>
      <c r="AW909" s="397"/>
      <c r="AX909" s="397"/>
      <c r="AY909" s="397"/>
      <c r="AZ909" s="397"/>
      <c r="BA909" s="397"/>
      <c r="BB909" s="397"/>
      <c r="BC909" s="397"/>
      <c r="BD909" s="553"/>
      <c r="BE909" s="397"/>
      <c r="BF909" s="397"/>
      <c r="BG909" s="397"/>
      <c r="BH909" s="397"/>
    </row>
    <row r="910" spans="2:60" x14ac:dyDescent="0.35">
      <c r="B910" s="319"/>
      <c r="C910" s="147"/>
      <c r="D910" s="147"/>
      <c r="E910" s="320"/>
      <c r="F910" s="321"/>
      <c r="G910" s="149"/>
      <c r="H910" s="148"/>
      <c r="I910" s="148"/>
      <c r="J910" s="322"/>
      <c r="K910" s="324" t="str">
        <f>IFERROR(INDEX(Lookup!$G$3:$G$6,MATCH(J910,Lookup!$F$3:$F$6,0)),"")</f>
        <v/>
      </c>
      <c r="L910" s="323"/>
      <c r="M910" s="322"/>
      <c r="N910" s="846">
        <f t="shared" si="124"/>
        <v>0</v>
      </c>
      <c r="O910" s="325">
        <f t="shared" si="125"/>
        <v>0</v>
      </c>
      <c r="P910" s="847">
        <f>IF(I910&lt;INDEX(Lookup!$U$2:$U$10,MATCH($D$48,Lookup!$S$2:$S$10,0)),0,IF(U910="X",0,IFERROR(L910*50,0)))</f>
        <v>0</v>
      </c>
      <c r="Q910" s="326">
        <f>IF(I910&lt;INDEX(Lookup!$U$2:$U$10,MATCH($D$48,Lookup!$S$2:$S$10,0)),0,IF(U910="X",0,IFERROR(P910*K910,0)))</f>
        <v>0</v>
      </c>
      <c r="R910" s="326">
        <v>0</v>
      </c>
      <c r="S910" s="424">
        <v>0</v>
      </c>
      <c r="T910" s="322"/>
      <c r="U910" s="143"/>
      <c r="V910" s="397"/>
      <c r="W910" s="555"/>
      <c r="X910" s="576">
        <f t="shared" si="126"/>
        <v>0</v>
      </c>
      <c r="Y910" s="576">
        <f t="shared" si="127"/>
        <v>0</v>
      </c>
      <c r="Z910" s="576">
        <f t="shared" si="128"/>
        <v>0</v>
      </c>
      <c r="AA910" s="576">
        <f t="shared" si="129"/>
        <v>0</v>
      </c>
      <c r="AB910" s="553"/>
      <c r="AC910" s="553"/>
      <c r="AD910" s="553"/>
      <c r="AE910" s="553"/>
      <c r="AF910" s="553"/>
      <c r="AG910" s="553"/>
      <c r="AH910" s="553"/>
      <c r="AI910" s="397"/>
      <c r="AJ910" s="555"/>
      <c r="AK910" s="576">
        <f t="shared" si="130"/>
        <v>0</v>
      </c>
      <c r="AL910" s="576">
        <f t="shared" si="131"/>
        <v>0</v>
      </c>
      <c r="AM910" s="599"/>
      <c r="AN910" s="599"/>
      <c r="AO910" s="553"/>
      <c r="AP910" s="553"/>
      <c r="AQ910" s="553"/>
      <c r="AR910" s="553"/>
      <c r="AS910" s="397"/>
      <c r="AT910" s="397"/>
      <c r="AU910" s="397"/>
      <c r="AV910" s="397"/>
      <c r="AW910" s="397"/>
      <c r="AX910" s="397"/>
      <c r="AY910" s="397"/>
      <c r="AZ910" s="397"/>
      <c r="BA910" s="397"/>
      <c r="BB910" s="397"/>
      <c r="BC910" s="397"/>
      <c r="BD910" s="553"/>
      <c r="BE910" s="397"/>
      <c r="BF910" s="397"/>
      <c r="BG910" s="397"/>
      <c r="BH910" s="397"/>
    </row>
    <row r="911" spans="2:60" x14ac:dyDescent="0.35">
      <c r="B911" s="319"/>
      <c r="C911" s="147"/>
      <c r="D911" s="147"/>
      <c r="E911" s="320"/>
      <c r="F911" s="321"/>
      <c r="G911" s="149"/>
      <c r="H911" s="148"/>
      <c r="I911" s="148"/>
      <c r="J911" s="322"/>
      <c r="K911" s="324" t="str">
        <f>IFERROR(INDEX(Lookup!$G$3:$G$6,MATCH(J911,Lookup!$F$3:$F$6,0)),"")</f>
        <v/>
      </c>
      <c r="L911" s="323"/>
      <c r="M911" s="322"/>
      <c r="N911" s="846">
        <f t="shared" si="124"/>
        <v>0</v>
      </c>
      <c r="O911" s="325">
        <f t="shared" si="125"/>
        <v>0</v>
      </c>
      <c r="P911" s="847">
        <f>IF(I911&lt;INDEX(Lookup!$U$2:$U$10,MATCH($D$48,Lookup!$S$2:$S$10,0)),0,IF(U911="X",0,IFERROR(L911*50,0)))</f>
        <v>0</v>
      </c>
      <c r="Q911" s="326">
        <f>IF(I911&lt;INDEX(Lookup!$U$2:$U$10,MATCH($D$48,Lookup!$S$2:$S$10,0)),0,IF(U911="X",0,IFERROR(P911*K911,0)))</f>
        <v>0</v>
      </c>
      <c r="R911" s="326">
        <v>0</v>
      </c>
      <c r="S911" s="424">
        <v>0</v>
      </c>
      <c r="T911" s="322"/>
      <c r="U911" s="143"/>
      <c r="V911" s="397"/>
      <c r="W911" s="555"/>
      <c r="X911" s="576">
        <f t="shared" si="126"/>
        <v>0</v>
      </c>
      <c r="Y911" s="576">
        <f t="shared" si="127"/>
        <v>0</v>
      </c>
      <c r="Z911" s="576">
        <f t="shared" si="128"/>
        <v>0</v>
      </c>
      <c r="AA911" s="576">
        <f t="shared" si="129"/>
        <v>0</v>
      </c>
      <c r="AB911" s="553"/>
      <c r="AC911" s="553"/>
      <c r="AD911" s="553"/>
      <c r="AE911" s="553"/>
      <c r="AF911" s="553"/>
      <c r="AG911" s="553"/>
      <c r="AH911" s="553"/>
      <c r="AI911" s="397"/>
      <c r="AJ911" s="555"/>
      <c r="AK911" s="576">
        <f t="shared" si="130"/>
        <v>0</v>
      </c>
      <c r="AL911" s="576">
        <f t="shared" si="131"/>
        <v>0</v>
      </c>
      <c r="AM911" s="599"/>
      <c r="AN911" s="599"/>
      <c r="AO911" s="553"/>
      <c r="AP911" s="553"/>
      <c r="AQ911" s="553"/>
      <c r="AR911" s="553"/>
      <c r="AS911" s="397"/>
      <c r="AT911" s="397"/>
      <c r="AU911" s="397"/>
      <c r="AV911" s="397"/>
      <c r="AW911" s="397"/>
      <c r="AX911" s="397"/>
      <c r="AY911" s="397"/>
      <c r="AZ911" s="397"/>
      <c r="BA911" s="397"/>
      <c r="BB911" s="397"/>
      <c r="BC911" s="397"/>
      <c r="BD911" s="553"/>
      <c r="BE911" s="397"/>
      <c r="BF911" s="397"/>
      <c r="BG911" s="397"/>
      <c r="BH911" s="397"/>
    </row>
    <row r="912" spans="2:60" x14ac:dyDescent="0.35">
      <c r="B912" s="319"/>
      <c r="C912" s="147"/>
      <c r="D912" s="147"/>
      <c r="E912" s="320"/>
      <c r="F912" s="321"/>
      <c r="G912" s="149"/>
      <c r="H912" s="148"/>
      <c r="I912" s="148"/>
      <c r="J912" s="322"/>
      <c r="K912" s="324" t="str">
        <f>IFERROR(INDEX(Lookup!$G$3:$G$6,MATCH(J912,Lookup!$F$3:$F$6,0)),"")</f>
        <v/>
      </c>
      <c r="L912" s="323"/>
      <c r="M912" s="322"/>
      <c r="N912" s="846">
        <f t="shared" si="124"/>
        <v>0</v>
      </c>
      <c r="O912" s="325">
        <f t="shared" si="125"/>
        <v>0</v>
      </c>
      <c r="P912" s="847">
        <f>IF(I912&lt;INDEX(Lookup!$U$2:$U$10,MATCH($D$48,Lookup!$S$2:$S$10,0)),0,IF(U912="X",0,IFERROR(L912*50,0)))</f>
        <v>0</v>
      </c>
      <c r="Q912" s="326">
        <f>IF(I912&lt;INDEX(Lookup!$U$2:$U$10,MATCH($D$48,Lookup!$S$2:$S$10,0)),0,IF(U912="X",0,IFERROR(P912*K912,0)))</f>
        <v>0</v>
      </c>
      <c r="R912" s="326">
        <v>0</v>
      </c>
      <c r="S912" s="424">
        <v>0</v>
      </c>
      <c r="T912" s="322"/>
      <c r="U912" s="143"/>
      <c r="V912" s="397"/>
      <c r="W912" s="555"/>
      <c r="X912" s="576">
        <f t="shared" si="126"/>
        <v>0</v>
      </c>
      <c r="Y912" s="576">
        <f t="shared" si="127"/>
        <v>0</v>
      </c>
      <c r="Z912" s="576">
        <f t="shared" si="128"/>
        <v>0</v>
      </c>
      <c r="AA912" s="576">
        <f t="shared" si="129"/>
        <v>0</v>
      </c>
      <c r="AB912" s="553"/>
      <c r="AC912" s="553"/>
      <c r="AD912" s="553"/>
      <c r="AE912" s="553"/>
      <c r="AF912" s="553"/>
      <c r="AG912" s="553"/>
      <c r="AH912" s="553"/>
      <c r="AI912" s="397"/>
      <c r="AJ912" s="555"/>
      <c r="AK912" s="576">
        <f t="shared" si="130"/>
        <v>0</v>
      </c>
      <c r="AL912" s="576">
        <f t="shared" si="131"/>
        <v>0</v>
      </c>
      <c r="AM912" s="599"/>
      <c r="AN912" s="599"/>
      <c r="AO912" s="553"/>
      <c r="AP912" s="553"/>
      <c r="AQ912" s="553"/>
      <c r="AR912" s="553"/>
      <c r="AS912" s="397"/>
      <c r="AT912" s="397"/>
      <c r="AU912" s="397"/>
      <c r="AV912" s="397"/>
      <c r="AW912" s="397"/>
      <c r="AX912" s="397"/>
      <c r="AY912" s="397"/>
      <c r="AZ912" s="397"/>
      <c r="BA912" s="397"/>
      <c r="BB912" s="397"/>
      <c r="BC912" s="397"/>
      <c r="BD912" s="553"/>
      <c r="BE912" s="397"/>
      <c r="BF912" s="397"/>
      <c r="BG912" s="397"/>
      <c r="BH912" s="397"/>
    </row>
    <row r="913" spans="2:60" x14ac:dyDescent="0.35">
      <c r="B913" s="319"/>
      <c r="C913" s="147"/>
      <c r="D913" s="147"/>
      <c r="E913" s="320"/>
      <c r="F913" s="321"/>
      <c r="G913" s="149"/>
      <c r="H913" s="148"/>
      <c r="I913" s="148"/>
      <c r="J913" s="322"/>
      <c r="K913" s="324" t="str">
        <f>IFERROR(INDEX(Lookup!$G$3:$G$6,MATCH(J913,Lookup!$F$3:$F$6,0)),"")</f>
        <v/>
      </c>
      <c r="L913" s="323"/>
      <c r="M913" s="322"/>
      <c r="N913" s="846">
        <f t="shared" si="124"/>
        <v>0</v>
      </c>
      <c r="O913" s="325">
        <f t="shared" si="125"/>
        <v>0</v>
      </c>
      <c r="P913" s="847">
        <f>IF(I913&lt;INDEX(Lookup!$U$2:$U$10,MATCH($D$48,Lookup!$S$2:$S$10,0)),0,IF(U913="X",0,IFERROR(L913*50,0)))</f>
        <v>0</v>
      </c>
      <c r="Q913" s="326">
        <f>IF(I913&lt;INDEX(Lookup!$U$2:$U$10,MATCH($D$48,Lookup!$S$2:$S$10,0)),0,IF(U913="X",0,IFERROR(P913*K913,0)))</f>
        <v>0</v>
      </c>
      <c r="R913" s="326">
        <v>0</v>
      </c>
      <c r="S913" s="424">
        <v>0</v>
      </c>
      <c r="T913" s="322"/>
      <c r="U913" s="143"/>
      <c r="V913" s="397"/>
      <c r="W913" s="555"/>
      <c r="X913" s="576">
        <f t="shared" si="126"/>
        <v>0</v>
      </c>
      <c r="Y913" s="576">
        <f t="shared" si="127"/>
        <v>0</v>
      </c>
      <c r="Z913" s="576">
        <f t="shared" si="128"/>
        <v>0</v>
      </c>
      <c r="AA913" s="576">
        <f t="shared" si="129"/>
        <v>0</v>
      </c>
      <c r="AB913" s="553"/>
      <c r="AC913" s="553"/>
      <c r="AD913" s="553"/>
      <c r="AE913" s="553"/>
      <c r="AF913" s="553"/>
      <c r="AG913" s="553"/>
      <c r="AH913" s="553"/>
      <c r="AI913" s="397"/>
      <c r="AJ913" s="555"/>
      <c r="AK913" s="576">
        <f t="shared" si="130"/>
        <v>0</v>
      </c>
      <c r="AL913" s="576">
        <f t="shared" si="131"/>
        <v>0</v>
      </c>
      <c r="AM913" s="599"/>
      <c r="AN913" s="599"/>
      <c r="AO913" s="553"/>
      <c r="AP913" s="553"/>
      <c r="AQ913" s="553"/>
      <c r="AR913" s="553"/>
      <c r="AS913" s="397"/>
      <c r="AT913" s="397"/>
      <c r="AU913" s="397"/>
      <c r="AV913" s="397"/>
      <c r="AW913" s="397"/>
      <c r="AX913" s="397"/>
      <c r="AY913" s="397"/>
      <c r="AZ913" s="397"/>
      <c r="BA913" s="397"/>
      <c r="BB913" s="397"/>
      <c r="BC913" s="397"/>
      <c r="BD913" s="553"/>
      <c r="BE913" s="397"/>
      <c r="BF913" s="397"/>
      <c r="BG913" s="397"/>
      <c r="BH913" s="397"/>
    </row>
    <row r="914" spans="2:60" x14ac:dyDescent="0.35">
      <c r="B914" s="319"/>
      <c r="C914" s="147"/>
      <c r="D914" s="147"/>
      <c r="E914" s="320"/>
      <c r="F914" s="321"/>
      <c r="G914" s="149"/>
      <c r="H914" s="148"/>
      <c r="I914" s="148"/>
      <c r="J914" s="322"/>
      <c r="K914" s="324" t="str">
        <f>IFERROR(INDEX(Lookup!$G$3:$G$6,MATCH(J914,Lookup!$F$3:$F$6,0)),"")</f>
        <v/>
      </c>
      <c r="L914" s="323"/>
      <c r="M914" s="322"/>
      <c r="N914" s="846">
        <f t="shared" si="124"/>
        <v>0</v>
      </c>
      <c r="O914" s="325">
        <f t="shared" si="125"/>
        <v>0</v>
      </c>
      <c r="P914" s="847">
        <f>IF(I914&lt;INDEX(Lookup!$U$2:$U$10,MATCH($D$48,Lookup!$S$2:$S$10,0)),0,IF(U914="X",0,IFERROR(L914*50,0)))</f>
        <v>0</v>
      </c>
      <c r="Q914" s="326">
        <f>IF(I914&lt;INDEX(Lookup!$U$2:$U$10,MATCH($D$48,Lookup!$S$2:$S$10,0)),0,IF(U914="X",0,IFERROR(P914*K914,0)))</f>
        <v>0</v>
      </c>
      <c r="R914" s="326">
        <v>0</v>
      </c>
      <c r="S914" s="424">
        <v>0</v>
      </c>
      <c r="T914" s="322"/>
      <c r="U914" s="143"/>
      <c r="V914" s="397"/>
      <c r="W914" s="555"/>
      <c r="X914" s="576">
        <f t="shared" si="126"/>
        <v>0</v>
      </c>
      <c r="Y914" s="576">
        <f t="shared" si="127"/>
        <v>0</v>
      </c>
      <c r="Z914" s="576">
        <f t="shared" si="128"/>
        <v>0</v>
      </c>
      <c r="AA914" s="576">
        <f t="shared" si="129"/>
        <v>0</v>
      </c>
      <c r="AB914" s="553"/>
      <c r="AC914" s="553"/>
      <c r="AD914" s="553"/>
      <c r="AE914" s="553"/>
      <c r="AF914" s="553"/>
      <c r="AG914" s="553"/>
      <c r="AH914" s="553"/>
      <c r="AI914" s="397"/>
      <c r="AJ914" s="555"/>
      <c r="AK914" s="576">
        <f t="shared" si="130"/>
        <v>0</v>
      </c>
      <c r="AL914" s="576">
        <f t="shared" si="131"/>
        <v>0</v>
      </c>
      <c r="AM914" s="599"/>
      <c r="AN914" s="599"/>
      <c r="AO914" s="553"/>
      <c r="AP914" s="553"/>
      <c r="AQ914" s="553"/>
      <c r="AR914" s="553"/>
      <c r="AS914" s="397"/>
      <c r="AT914" s="397"/>
      <c r="AU914" s="397"/>
      <c r="AV914" s="397"/>
      <c r="AW914" s="397"/>
      <c r="AX914" s="397"/>
      <c r="AY914" s="397"/>
      <c r="AZ914" s="397"/>
      <c r="BA914" s="397"/>
      <c r="BB914" s="397"/>
      <c r="BC914" s="397"/>
      <c r="BD914" s="553"/>
      <c r="BE914" s="397"/>
      <c r="BF914" s="397"/>
      <c r="BG914" s="397"/>
      <c r="BH914" s="397"/>
    </row>
    <row r="915" spans="2:60" x14ac:dyDescent="0.35">
      <c r="B915" s="319"/>
      <c r="C915" s="147"/>
      <c r="D915" s="147"/>
      <c r="E915" s="320"/>
      <c r="F915" s="321"/>
      <c r="G915" s="149"/>
      <c r="H915" s="148"/>
      <c r="I915" s="148"/>
      <c r="J915" s="322"/>
      <c r="K915" s="324" t="str">
        <f>IFERROR(INDEX(Lookup!$G$3:$G$6,MATCH(J915,Lookup!$F$3:$F$6,0)),"")</f>
        <v/>
      </c>
      <c r="L915" s="323"/>
      <c r="M915" s="322"/>
      <c r="N915" s="846">
        <f t="shared" si="124"/>
        <v>0</v>
      </c>
      <c r="O915" s="325">
        <f t="shared" si="125"/>
        <v>0</v>
      </c>
      <c r="P915" s="847">
        <f>IF(I915&lt;INDEX(Lookup!$U$2:$U$10,MATCH($D$48,Lookup!$S$2:$S$10,0)),0,IF(U915="X",0,IFERROR(L915*50,0)))</f>
        <v>0</v>
      </c>
      <c r="Q915" s="326">
        <f>IF(I915&lt;INDEX(Lookup!$U$2:$U$10,MATCH($D$48,Lookup!$S$2:$S$10,0)),0,IF(U915="X",0,IFERROR(P915*K915,0)))</f>
        <v>0</v>
      </c>
      <c r="R915" s="326">
        <v>0</v>
      </c>
      <c r="S915" s="424">
        <v>0</v>
      </c>
      <c r="T915" s="322"/>
      <c r="U915" s="143"/>
      <c r="V915" s="397"/>
      <c r="W915" s="555"/>
      <c r="X915" s="576">
        <f t="shared" si="126"/>
        <v>0</v>
      </c>
      <c r="Y915" s="576">
        <f t="shared" si="127"/>
        <v>0</v>
      </c>
      <c r="Z915" s="576">
        <f t="shared" si="128"/>
        <v>0</v>
      </c>
      <c r="AA915" s="576">
        <f t="shared" si="129"/>
        <v>0</v>
      </c>
      <c r="AB915" s="553"/>
      <c r="AC915" s="553"/>
      <c r="AD915" s="553"/>
      <c r="AE915" s="553"/>
      <c r="AF915" s="553"/>
      <c r="AG915" s="553"/>
      <c r="AH915" s="553"/>
      <c r="AI915" s="397"/>
      <c r="AJ915" s="555"/>
      <c r="AK915" s="576">
        <f t="shared" si="130"/>
        <v>0</v>
      </c>
      <c r="AL915" s="576">
        <f t="shared" si="131"/>
        <v>0</v>
      </c>
      <c r="AM915" s="599"/>
      <c r="AN915" s="599"/>
      <c r="AO915" s="553"/>
      <c r="AP915" s="553"/>
      <c r="AQ915" s="553"/>
      <c r="AR915" s="553"/>
      <c r="AS915" s="397"/>
      <c r="AT915" s="397"/>
      <c r="AU915" s="397"/>
      <c r="AV915" s="397"/>
      <c r="AW915" s="397"/>
      <c r="AX915" s="397"/>
      <c r="AY915" s="397"/>
      <c r="AZ915" s="397"/>
      <c r="BA915" s="397"/>
      <c r="BB915" s="397"/>
      <c r="BC915" s="397"/>
      <c r="BD915" s="553"/>
      <c r="BE915" s="397"/>
      <c r="BF915" s="397"/>
      <c r="BG915" s="397"/>
      <c r="BH915" s="397"/>
    </row>
    <row r="916" spans="2:60" x14ac:dyDescent="0.35">
      <c r="B916" s="319"/>
      <c r="C916" s="147"/>
      <c r="D916" s="147"/>
      <c r="E916" s="320"/>
      <c r="F916" s="321"/>
      <c r="G916" s="149"/>
      <c r="H916" s="148"/>
      <c r="I916" s="148"/>
      <c r="J916" s="322"/>
      <c r="K916" s="324" t="str">
        <f>IFERROR(INDEX(Lookup!$G$3:$G$6,MATCH(J916,Lookup!$F$3:$F$6,0)),"")</f>
        <v/>
      </c>
      <c r="L916" s="323"/>
      <c r="M916" s="322"/>
      <c r="N916" s="846">
        <f t="shared" si="124"/>
        <v>0</v>
      </c>
      <c r="O916" s="325">
        <f t="shared" si="125"/>
        <v>0</v>
      </c>
      <c r="P916" s="847">
        <f>IF(I916&lt;INDEX(Lookup!$U$2:$U$10,MATCH($D$48,Lookup!$S$2:$S$10,0)),0,IF(U916="X",0,IFERROR(L916*50,0)))</f>
        <v>0</v>
      </c>
      <c r="Q916" s="326">
        <f>IF(I916&lt;INDEX(Lookup!$U$2:$U$10,MATCH($D$48,Lookup!$S$2:$S$10,0)),0,IF(U916="X",0,IFERROR(P916*K916,0)))</f>
        <v>0</v>
      </c>
      <c r="R916" s="326">
        <v>0</v>
      </c>
      <c r="S916" s="424">
        <v>0</v>
      </c>
      <c r="T916" s="322"/>
      <c r="U916" s="143"/>
      <c r="V916" s="397"/>
      <c r="W916" s="555"/>
      <c r="X916" s="576">
        <f t="shared" si="126"/>
        <v>0</v>
      </c>
      <c r="Y916" s="576">
        <f t="shared" si="127"/>
        <v>0</v>
      </c>
      <c r="Z916" s="576">
        <f t="shared" si="128"/>
        <v>0</v>
      </c>
      <c r="AA916" s="576">
        <f t="shared" si="129"/>
        <v>0</v>
      </c>
      <c r="AB916" s="553"/>
      <c r="AC916" s="553"/>
      <c r="AD916" s="553"/>
      <c r="AE916" s="553"/>
      <c r="AF916" s="553"/>
      <c r="AG916" s="553"/>
      <c r="AH916" s="553"/>
      <c r="AI916" s="397"/>
      <c r="AJ916" s="555"/>
      <c r="AK916" s="576">
        <f t="shared" si="130"/>
        <v>0</v>
      </c>
      <c r="AL916" s="576">
        <f t="shared" si="131"/>
        <v>0</v>
      </c>
      <c r="AM916" s="599"/>
      <c r="AN916" s="599"/>
      <c r="AO916" s="553"/>
      <c r="AP916" s="553"/>
      <c r="AQ916" s="553"/>
      <c r="AR916" s="553"/>
      <c r="AS916" s="397"/>
      <c r="AT916" s="397"/>
      <c r="AU916" s="397"/>
      <c r="AV916" s="397"/>
      <c r="AW916" s="397"/>
      <c r="AX916" s="397"/>
      <c r="AY916" s="397"/>
      <c r="AZ916" s="397"/>
      <c r="BA916" s="397"/>
      <c r="BB916" s="397"/>
      <c r="BC916" s="397"/>
      <c r="BD916" s="553"/>
      <c r="BE916" s="397"/>
      <c r="BF916" s="397"/>
      <c r="BG916" s="397"/>
      <c r="BH916" s="397"/>
    </row>
    <row r="917" spans="2:60" x14ac:dyDescent="0.35">
      <c r="B917" s="319"/>
      <c r="C917" s="147"/>
      <c r="D917" s="147"/>
      <c r="E917" s="320"/>
      <c r="F917" s="321"/>
      <c r="G917" s="149"/>
      <c r="H917" s="148"/>
      <c r="I917" s="148"/>
      <c r="J917" s="322"/>
      <c r="K917" s="324" t="str">
        <f>IFERROR(INDEX(Lookup!$G$3:$G$6,MATCH(J917,Lookup!$F$3:$F$6,0)),"")</f>
        <v/>
      </c>
      <c r="L917" s="323"/>
      <c r="M917" s="322"/>
      <c r="N917" s="846">
        <f t="shared" si="124"/>
        <v>0</v>
      </c>
      <c r="O917" s="325">
        <f t="shared" si="125"/>
        <v>0</v>
      </c>
      <c r="P917" s="847">
        <f>IF(I917&lt;INDEX(Lookup!$U$2:$U$10,MATCH($D$48,Lookup!$S$2:$S$10,0)),0,IF(U917="X",0,IFERROR(L917*50,0)))</f>
        <v>0</v>
      </c>
      <c r="Q917" s="326">
        <f>IF(I917&lt;INDEX(Lookup!$U$2:$U$10,MATCH($D$48,Lookup!$S$2:$S$10,0)),0,IF(U917="X",0,IFERROR(P917*K917,0)))</f>
        <v>0</v>
      </c>
      <c r="R917" s="326">
        <v>0</v>
      </c>
      <c r="S917" s="424">
        <v>0</v>
      </c>
      <c r="T917" s="322"/>
      <c r="U917" s="143"/>
      <c r="V917" s="397"/>
      <c r="W917" s="555"/>
      <c r="X917" s="576">
        <f t="shared" si="126"/>
        <v>0</v>
      </c>
      <c r="Y917" s="576">
        <f t="shared" si="127"/>
        <v>0</v>
      </c>
      <c r="Z917" s="576">
        <f t="shared" si="128"/>
        <v>0</v>
      </c>
      <c r="AA917" s="576">
        <f t="shared" si="129"/>
        <v>0</v>
      </c>
      <c r="AB917" s="553"/>
      <c r="AC917" s="553"/>
      <c r="AD917" s="553"/>
      <c r="AE917" s="553"/>
      <c r="AF917" s="553"/>
      <c r="AG917" s="553"/>
      <c r="AH917" s="553"/>
      <c r="AI917" s="397"/>
      <c r="AJ917" s="555"/>
      <c r="AK917" s="576">
        <f t="shared" si="130"/>
        <v>0</v>
      </c>
      <c r="AL917" s="576">
        <f t="shared" si="131"/>
        <v>0</v>
      </c>
      <c r="AM917" s="599"/>
      <c r="AN917" s="599"/>
      <c r="AO917" s="553"/>
      <c r="AP917" s="553"/>
      <c r="AQ917" s="553"/>
      <c r="AR917" s="553"/>
      <c r="AS917" s="397"/>
      <c r="AT917" s="397"/>
      <c r="AU917" s="397"/>
      <c r="AV917" s="397"/>
      <c r="AW917" s="397"/>
      <c r="AX917" s="397"/>
      <c r="AY917" s="397"/>
      <c r="AZ917" s="397"/>
      <c r="BA917" s="397"/>
      <c r="BB917" s="397"/>
      <c r="BC917" s="397"/>
      <c r="BD917" s="553"/>
      <c r="BE917" s="397"/>
      <c r="BF917" s="397"/>
      <c r="BG917" s="397"/>
      <c r="BH917" s="397"/>
    </row>
    <row r="918" spans="2:60" x14ac:dyDescent="0.35">
      <c r="B918" s="319"/>
      <c r="C918" s="147"/>
      <c r="D918" s="147"/>
      <c r="E918" s="320"/>
      <c r="F918" s="321"/>
      <c r="G918" s="149"/>
      <c r="H918" s="148"/>
      <c r="I918" s="148"/>
      <c r="J918" s="322"/>
      <c r="K918" s="324" t="str">
        <f>IFERROR(INDEX(Lookup!$G$3:$G$6,MATCH(J918,Lookup!$F$3:$F$6,0)),"")</f>
        <v/>
      </c>
      <c r="L918" s="323"/>
      <c r="M918" s="322"/>
      <c r="N918" s="846">
        <f t="shared" si="124"/>
        <v>0</v>
      </c>
      <c r="O918" s="325">
        <f t="shared" si="125"/>
        <v>0</v>
      </c>
      <c r="P918" s="847">
        <f>IF(I918&lt;INDEX(Lookup!$U$2:$U$10,MATCH($D$48,Lookup!$S$2:$S$10,0)),0,IF(U918="X",0,IFERROR(L918*50,0)))</f>
        <v>0</v>
      </c>
      <c r="Q918" s="326">
        <f>IF(I918&lt;INDEX(Lookup!$U$2:$U$10,MATCH($D$48,Lookup!$S$2:$S$10,0)),0,IF(U918="X",0,IFERROR(P918*K918,0)))</f>
        <v>0</v>
      </c>
      <c r="R918" s="326">
        <v>0</v>
      </c>
      <c r="S918" s="424">
        <v>0</v>
      </c>
      <c r="T918" s="322"/>
      <c r="U918" s="143"/>
      <c r="V918" s="397"/>
      <c r="W918" s="555"/>
      <c r="X918" s="576">
        <f t="shared" si="126"/>
        <v>0</v>
      </c>
      <c r="Y918" s="576">
        <f t="shared" si="127"/>
        <v>0</v>
      </c>
      <c r="Z918" s="576">
        <f t="shared" si="128"/>
        <v>0</v>
      </c>
      <c r="AA918" s="576">
        <f t="shared" si="129"/>
        <v>0</v>
      </c>
      <c r="AB918" s="553"/>
      <c r="AC918" s="553"/>
      <c r="AD918" s="553"/>
      <c r="AE918" s="553"/>
      <c r="AF918" s="553"/>
      <c r="AG918" s="553"/>
      <c r="AH918" s="553"/>
      <c r="AI918" s="397"/>
      <c r="AJ918" s="555"/>
      <c r="AK918" s="576">
        <f t="shared" si="130"/>
        <v>0</v>
      </c>
      <c r="AL918" s="576">
        <f t="shared" si="131"/>
        <v>0</v>
      </c>
      <c r="AM918" s="599"/>
      <c r="AN918" s="599"/>
      <c r="AO918" s="553"/>
      <c r="AP918" s="553"/>
      <c r="AQ918" s="553"/>
      <c r="AR918" s="553"/>
      <c r="AS918" s="397"/>
      <c r="AT918" s="397"/>
      <c r="AU918" s="397"/>
      <c r="AV918" s="397"/>
      <c r="AW918" s="397"/>
      <c r="AX918" s="397"/>
      <c r="AY918" s="397"/>
      <c r="AZ918" s="397"/>
      <c r="BA918" s="397"/>
      <c r="BB918" s="397"/>
      <c r="BC918" s="397"/>
      <c r="BD918" s="553"/>
      <c r="BE918" s="397"/>
      <c r="BF918" s="397"/>
      <c r="BG918" s="397"/>
      <c r="BH918" s="397"/>
    </row>
    <row r="919" spans="2:60" x14ac:dyDescent="0.35">
      <c r="B919" s="319"/>
      <c r="C919" s="147"/>
      <c r="D919" s="147"/>
      <c r="E919" s="320"/>
      <c r="F919" s="321"/>
      <c r="G919" s="149"/>
      <c r="H919" s="148"/>
      <c r="I919" s="148"/>
      <c r="J919" s="322"/>
      <c r="K919" s="324" t="str">
        <f>IFERROR(INDEX(Lookup!$G$3:$G$6,MATCH(J919,Lookup!$F$3:$F$6,0)),"")</f>
        <v/>
      </c>
      <c r="L919" s="323"/>
      <c r="M919" s="322"/>
      <c r="N919" s="846">
        <f t="shared" si="124"/>
        <v>0</v>
      </c>
      <c r="O919" s="325">
        <f t="shared" si="125"/>
        <v>0</v>
      </c>
      <c r="P919" s="847">
        <f>IF(I919&lt;INDEX(Lookup!$U$2:$U$10,MATCH($D$48,Lookup!$S$2:$S$10,0)),0,IF(U919="X",0,IFERROR(L919*50,0)))</f>
        <v>0</v>
      </c>
      <c r="Q919" s="326">
        <f>IF(I919&lt;INDEX(Lookup!$U$2:$U$10,MATCH($D$48,Lookup!$S$2:$S$10,0)),0,IF(U919="X",0,IFERROR(P919*K919,0)))</f>
        <v>0</v>
      </c>
      <c r="R919" s="326">
        <v>0</v>
      </c>
      <c r="S919" s="424">
        <v>0</v>
      </c>
      <c r="T919" s="322"/>
      <c r="U919" s="143"/>
      <c r="V919" s="397"/>
      <c r="W919" s="555"/>
      <c r="X919" s="576">
        <f t="shared" si="126"/>
        <v>0</v>
      </c>
      <c r="Y919" s="576">
        <f t="shared" si="127"/>
        <v>0</v>
      </c>
      <c r="Z919" s="576">
        <f t="shared" si="128"/>
        <v>0</v>
      </c>
      <c r="AA919" s="576">
        <f t="shared" si="129"/>
        <v>0</v>
      </c>
      <c r="AB919" s="553"/>
      <c r="AC919" s="553"/>
      <c r="AD919" s="553"/>
      <c r="AE919" s="553"/>
      <c r="AF919" s="553"/>
      <c r="AG919" s="553"/>
      <c r="AH919" s="553"/>
      <c r="AI919" s="397"/>
      <c r="AJ919" s="555"/>
      <c r="AK919" s="576">
        <f t="shared" si="130"/>
        <v>0</v>
      </c>
      <c r="AL919" s="576">
        <f t="shared" si="131"/>
        <v>0</v>
      </c>
      <c r="AM919" s="599"/>
      <c r="AN919" s="599"/>
      <c r="AO919" s="553"/>
      <c r="AP919" s="553"/>
      <c r="AQ919" s="553"/>
      <c r="AR919" s="553"/>
      <c r="AS919" s="397"/>
      <c r="AT919" s="397"/>
      <c r="AU919" s="397"/>
      <c r="AV919" s="397"/>
      <c r="AW919" s="397"/>
      <c r="AX919" s="397"/>
      <c r="AY919" s="397"/>
      <c r="AZ919" s="397"/>
      <c r="BA919" s="397"/>
      <c r="BB919" s="397"/>
      <c r="BC919" s="397"/>
      <c r="BD919" s="553"/>
      <c r="BE919" s="397"/>
      <c r="BF919" s="397"/>
      <c r="BG919" s="397"/>
      <c r="BH919" s="397"/>
    </row>
    <row r="920" spans="2:60" x14ac:dyDescent="0.35">
      <c r="B920" s="319"/>
      <c r="C920" s="147"/>
      <c r="D920" s="147"/>
      <c r="E920" s="320"/>
      <c r="F920" s="321"/>
      <c r="G920" s="149"/>
      <c r="H920" s="148"/>
      <c r="I920" s="148"/>
      <c r="J920" s="322"/>
      <c r="K920" s="324" t="str">
        <f>IFERROR(INDEX(Lookup!$G$3:$G$6,MATCH(J920,Lookup!$F$3:$F$6,0)),"")</f>
        <v/>
      </c>
      <c r="L920" s="323"/>
      <c r="M920" s="322"/>
      <c r="N920" s="846">
        <f t="shared" si="124"/>
        <v>0</v>
      </c>
      <c r="O920" s="325">
        <f t="shared" si="125"/>
        <v>0</v>
      </c>
      <c r="P920" s="847">
        <f>IF(I920&lt;INDEX(Lookup!$U$2:$U$10,MATCH($D$48,Lookup!$S$2:$S$10,0)),0,IF(U920="X",0,IFERROR(L920*50,0)))</f>
        <v>0</v>
      </c>
      <c r="Q920" s="326">
        <f>IF(I920&lt;INDEX(Lookup!$U$2:$U$10,MATCH($D$48,Lookup!$S$2:$S$10,0)),0,IF(U920="X",0,IFERROR(P920*K920,0)))</f>
        <v>0</v>
      </c>
      <c r="R920" s="326">
        <v>0</v>
      </c>
      <c r="S920" s="424">
        <v>0</v>
      </c>
      <c r="T920" s="322"/>
      <c r="U920" s="143"/>
      <c r="V920" s="397"/>
      <c r="W920" s="555"/>
      <c r="X920" s="576">
        <f t="shared" si="126"/>
        <v>0</v>
      </c>
      <c r="Y920" s="576">
        <f t="shared" si="127"/>
        <v>0</v>
      </c>
      <c r="Z920" s="576">
        <f t="shared" si="128"/>
        <v>0</v>
      </c>
      <c r="AA920" s="576">
        <f t="shared" si="129"/>
        <v>0</v>
      </c>
      <c r="AB920" s="553"/>
      <c r="AC920" s="553"/>
      <c r="AD920" s="553"/>
      <c r="AE920" s="553"/>
      <c r="AF920" s="553"/>
      <c r="AG920" s="553"/>
      <c r="AH920" s="553"/>
      <c r="AI920" s="397"/>
      <c r="AJ920" s="555"/>
      <c r="AK920" s="576">
        <f t="shared" si="130"/>
        <v>0</v>
      </c>
      <c r="AL920" s="576">
        <f t="shared" si="131"/>
        <v>0</v>
      </c>
      <c r="AM920" s="599"/>
      <c r="AN920" s="599"/>
      <c r="AO920" s="553"/>
      <c r="AP920" s="553"/>
      <c r="AQ920" s="553"/>
      <c r="AR920" s="553"/>
      <c r="AS920" s="397"/>
      <c r="AT920" s="397"/>
      <c r="AU920" s="397"/>
      <c r="AV920" s="397"/>
      <c r="AW920" s="397"/>
      <c r="AX920" s="397"/>
      <c r="AY920" s="397"/>
      <c r="AZ920" s="397"/>
      <c r="BA920" s="397"/>
      <c r="BB920" s="397"/>
      <c r="BC920" s="397"/>
      <c r="BD920" s="553"/>
      <c r="BE920" s="397"/>
      <c r="BF920" s="397"/>
      <c r="BG920" s="397"/>
      <c r="BH920" s="397"/>
    </row>
    <row r="921" spans="2:60" x14ac:dyDescent="0.35">
      <c r="B921" s="319"/>
      <c r="C921" s="147"/>
      <c r="D921" s="147"/>
      <c r="E921" s="320"/>
      <c r="F921" s="321"/>
      <c r="G921" s="149"/>
      <c r="H921" s="148"/>
      <c r="I921" s="148"/>
      <c r="J921" s="322"/>
      <c r="K921" s="324" t="str">
        <f>IFERROR(INDEX(Lookup!$G$3:$G$6,MATCH(J921,Lookup!$F$3:$F$6,0)),"")</f>
        <v/>
      </c>
      <c r="L921" s="323"/>
      <c r="M921" s="322"/>
      <c r="N921" s="846">
        <f t="shared" si="124"/>
        <v>0</v>
      </c>
      <c r="O921" s="325">
        <f t="shared" si="125"/>
        <v>0</v>
      </c>
      <c r="P921" s="847">
        <f>IF(I921&lt;INDEX(Lookup!$U$2:$U$10,MATCH($D$48,Lookup!$S$2:$S$10,0)),0,IF(U921="X",0,IFERROR(L921*50,0)))</f>
        <v>0</v>
      </c>
      <c r="Q921" s="326">
        <f>IF(I921&lt;INDEX(Lookup!$U$2:$U$10,MATCH($D$48,Lookup!$S$2:$S$10,0)),0,IF(U921="X",0,IFERROR(P921*K921,0)))</f>
        <v>0</v>
      </c>
      <c r="R921" s="326">
        <v>0</v>
      </c>
      <c r="S921" s="424">
        <v>0</v>
      </c>
      <c r="T921" s="322"/>
      <c r="U921" s="143"/>
      <c r="V921" s="397"/>
      <c r="W921" s="555"/>
      <c r="X921" s="576">
        <f t="shared" si="126"/>
        <v>0</v>
      </c>
      <c r="Y921" s="576">
        <f t="shared" si="127"/>
        <v>0</v>
      </c>
      <c r="Z921" s="576">
        <f t="shared" si="128"/>
        <v>0</v>
      </c>
      <c r="AA921" s="576">
        <f t="shared" si="129"/>
        <v>0</v>
      </c>
      <c r="AB921" s="553"/>
      <c r="AC921" s="553"/>
      <c r="AD921" s="553"/>
      <c r="AE921" s="553"/>
      <c r="AF921" s="553"/>
      <c r="AG921" s="553"/>
      <c r="AH921" s="553"/>
      <c r="AI921" s="397"/>
      <c r="AJ921" s="555"/>
      <c r="AK921" s="576">
        <f t="shared" si="130"/>
        <v>0</v>
      </c>
      <c r="AL921" s="576">
        <f t="shared" si="131"/>
        <v>0</v>
      </c>
      <c r="AM921" s="599"/>
      <c r="AN921" s="599"/>
      <c r="AO921" s="553"/>
      <c r="AP921" s="553"/>
      <c r="AQ921" s="553"/>
      <c r="AR921" s="553"/>
      <c r="AS921" s="397"/>
      <c r="AT921" s="397"/>
      <c r="AU921" s="397"/>
      <c r="AV921" s="397"/>
      <c r="AW921" s="397"/>
      <c r="AX921" s="397"/>
      <c r="AY921" s="397"/>
      <c r="AZ921" s="397"/>
      <c r="BA921" s="397"/>
      <c r="BB921" s="397"/>
      <c r="BC921" s="397"/>
      <c r="BD921" s="553"/>
      <c r="BE921" s="397"/>
      <c r="BF921" s="397"/>
      <c r="BG921" s="397"/>
      <c r="BH921" s="397"/>
    </row>
    <row r="922" spans="2:60" x14ac:dyDescent="0.35">
      <c r="B922" s="319"/>
      <c r="C922" s="147"/>
      <c r="D922" s="147"/>
      <c r="E922" s="320"/>
      <c r="F922" s="321"/>
      <c r="G922" s="149"/>
      <c r="H922" s="148"/>
      <c r="I922" s="148"/>
      <c r="J922" s="322"/>
      <c r="K922" s="324" t="str">
        <f>IFERROR(INDEX(Lookup!$G$3:$G$6,MATCH(J922,Lookup!$F$3:$F$6,0)),"")</f>
        <v/>
      </c>
      <c r="L922" s="323"/>
      <c r="M922" s="322"/>
      <c r="N922" s="846">
        <f t="shared" si="124"/>
        <v>0</v>
      </c>
      <c r="O922" s="325">
        <f t="shared" si="125"/>
        <v>0</v>
      </c>
      <c r="P922" s="847">
        <f>IF(I922&lt;INDEX(Lookup!$U$2:$U$10,MATCH($D$48,Lookup!$S$2:$S$10,0)),0,IF(U922="X",0,IFERROR(L922*50,0)))</f>
        <v>0</v>
      </c>
      <c r="Q922" s="326">
        <f>IF(I922&lt;INDEX(Lookup!$U$2:$U$10,MATCH($D$48,Lookup!$S$2:$S$10,0)),0,IF(U922="X",0,IFERROR(P922*K922,0)))</f>
        <v>0</v>
      </c>
      <c r="R922" s="326">
        <v>0</v>
      </c>
      <c r="S922" s="424">
        <v>0</v>
      </c>
      <c r="T922" s="322"/>
      <c r="U922" s="143"/>
      <c r="V922" s="397"/>
      <c r="W922" s="555"/>
      <c r="X922" s="576">
        <f t="shared" si="126"/>
        <v>0</v>
      </c>
      <c r="Y922" s="576">
        <f t="shared" si="127"/>
        <v>0</v>
      </c>
      <c r="Z922" s="576">
        <f t="shared" si="128"/>
        <v>0</v>
      </c>
      <c r="AA922" s="576">
        <f t="shared" si="129"/>
        <v>0</v>
      </c>
      <c r="AB922" s="553"/>
      <c r="AC922" s="553"/>
      <c r="AD922" s="553"/>
      <c r="AE922" s="553"/>
      <c r="AF922" s="553"/>
      <c r="AG922" s="553"/>
      <c r="AH922" s="553"/>
      <c r="AI922" s="397"/>
      <c r="AJ922" s="555"/>
      <c r="AK922" s="576">
        <f t="shared" si="130"/>
        <v>0</v>
      </c>
      <c r="AL922" s="576">
        <f t="shared" si="131"/>
        <v>0</v>
      </c>
      <c r="AM922" s="599"/>
      <c r="AN922" s="599"/>
      <c r="AO922" s="553"/>
      <c r="AP922" s="553"/>
      <c r="AQ922" s="553"/>
      <c r="AR922" s="553"/>
      <c r="AS922" s="397"/>
      <c r="AT922" s="397"/>
      <c r="AU922" s="397"/>
      <c r="AV922" s="397"/>
      <c r="AW922" s="397"/>
      <c r="AX922" s="397"/>
      <c r="AY922" s="397"/>
      <c r="AZ922" s="397"/>
      <c r="BA922" s="397"/>
      <c r="BB922" s="397"/>
      <c r="BC922" s="397"/>
      <c r="BD922" s="553"/>
      <c r="BE922" s="397"/>
      <c r="BF922" s="397"/>
      <c r="BG922" s="397"/>
      <c r="BH922" s="397"/>
    </row>
    <row r="923" spans="2:60" x14ac:dyDescent="0.35">
      <c r="B923" s="319"/>
      <c r="C923" s="147"/>
      <c r="D923" s="147"/>
      <c r="E923" s="320"/>
      <c r="F923" s="321"/>
      <c r="G923" s="149"/>
      <c r="H923" s="148"/>
      <c r="I923" s="148"/>
      <c r="J923" s="322"/>
      <c r="K923" s="324" t="str">
        <f>IFERROR(INDEX(Lookup!$G$3:$G$6,MATCH(J923,Lookup!$F$3:$F$6,0)),"")</f>
        <v/>
      </c>
      <c r="L923" s="323"/>
      <c r="M923" s="322"/>
      <c r="N923" s="846">
        <f t="shared" si="124"/>
        <v>0</v>
      </c>
      <c r="O923" s="325">
        <f t="shared" si="125"/>
        <v>0</v>
      </c>
      <c r="P923" s="847">
        <f>IF(I923&lt;INDEX(Lookup!$U$2:$U$10,MATCH($D$48,Lookup!$S$2:$S$10,0)),0,IF(U923="X",0,IFERROR(L923*50,0)))</f>
        <v>0</v>
      </c>
      <c r="Q923" s="326">
        <f>IF(I923&lt;INDEX(Lookup!$U$2:$U$10,MATCH($D$48,Lookup!$S$2:$S$10,0)),0,IF(U923="X",0,IFERROR(P923*K923,0)))</f>
        <v>0</v>
      </c>
      <c r="R923" s="326">
        <v>0</v>
      </c>
      <c r="S923" s="424">
        <v>0</v>
      </c>
      <c r="T923" s="322"/>
      <c r="U923" s="143"/>
      <c r="V923" s="397"/>
      <c r="W923" s="555"/>
      <c r="X923" s="576">
        <f t="shared" si="126"/>
        <v>0</v>
      </c>
      <c r="Y923" s="576">
        <f t="shared" si="127"/>
        <v>0</v>
      </c>
      <c r="Z923" s="576">
        <f t="shared" si="128"/>
        <v>0</v>
      </c>
      <c r="AA923" s="576">
        <f t="shared" si="129"/>
        <v>0</v>
      </c>
      <c r="AB923" s="553"/>
      <c r="AC923" s="553"/>
      <c r="AD923" s="553"/>
      <c r="AE923" s="553"/>
      <c r="AF923" s="553"/>
      <c r="AG923" s="553"/>
      <c r="AH923" s="553"/>
      <c r="AI923" s="397"/>
      <c r="AJ923" s="555"/>
      <c r="AK923" s="576">
        <f t="shared" si="130"/>
        <v>0</v>
      </c>
      <c r="AL923" s="576">
        <f t="shared" si="131"/>
        <v>0</v>
      </c>
      <c r="AM923" s="599"/>
      <c r="AN923" s="599"/>
      <c r="AO923" s="553"/>
      <c r="AP923" s="553"/>
      <c r="AQ923" s="553"/>
      <c r="AR923" s="553"/>
      <c r="AS923" s="397"/>
      <c r="AT923" s="397"/>
      <c r="AU923" s="397"/>
      <c r="AV923" s="397"/>
      <c r="AW923" s="397"/>
      <c r="AX923" s="397"/>
      <c r="AY923" s="397"/>
      <c r="AZ923" s="397"/>
      <c r="BA923" s="397"/>
      <c r="BB923" s="397"/>
      <c r="BC923" s="397"/>
      <c r="BD923" s="553"/>
      <c r="BE923" s="397"/>
      <c r="BF923" s="397"/>
      <c r="BG923" s="397"/>
      <c r="BH923" s="397"/>
    </row>
    <row r="924" spans="2:60" x14ac:dyDescent="0.35">
      <c r="B924" s="319"/>
      <c r="C924" s="147"/>
      <c r="D924" s="147"/>
      <c r="E924" s="320"/>
      <c r="F924" s="321"/>
      <c r="G924" s="149"/>
      <c r="H924" s="148"/>
      <c r="I924" s="148"/>
      <c r="J924" s="322"/>
      <c r="K924" s="324" t="str">
        <f>IFERROR(INDEX(Lookup!$G$3:$G$6,MATCH(J924,Lookup!$F$3:$F$6,0)),"")</f>
        <v/>
      </c>
      <c r="L924" s="323"/>
      <c r="M924" s="322"/>
      <c r="N924" s="846">
        <f t="shared" si="124"/>
        <v>0</v>
      </c>
      <c r="O924" s="325">
        <f t="shared" si="125"/>
        <v>0</v>
      </c>
      <c r="P924" s="847">
        <f>IF(I924&lt;INDEX(Lookup!$U$2:$U$10,MATCH($D$48,Lookup!$S$2:$S$10,0)),0,IF(U924="X",0,IFERROR(L924*50,0)))</f>
        <v>0</v>
      </c>
      <c r="Q924" s="326">
        <f>IF(I924&lt;INDEX(Lookup!$U$2:$U$10,MATCH($D$48,Lookup!$S$2:$S$10,0)),0,IF(U924="X",0,IFERROR(P924*K924,0)))</f>
        <v>0</v>
      </c>
      <c r="R924" s="326">
        <v>0</v>
      </c>
      <c r="S924" s="424">
        <v>0</v>
      </c>
      <c r="T924" s="322"/>
      <c r="U924" s="143"/>
      <c r="V924" s="397"/>
      <c r="W924" s="555"/>
      <c r="X924" s="576">
        <f t="shared" si="126"/>
        <v>0</v>
      </c>
      <c r="Y924" s="576">
        <f t="shared" si="127"/>
        <v>0</v>
      </c>
      <c r="Z924" s="576">
        <f t="shared" si="128"/>
        <v>0</v>
      </c>
      <c r="AA924" s="576">
        <f t="shared" si="129"/>
        <v>0</v>
      </c>
      <c r="AB924" s="553"/>
      <c r="AC924" s="553"/>
      <c r="AD924" s="553"/>
      <c r="AE924" s="553"/>
      <c r="AF924" s="553"/>
      <c r="AG924" s="553"/>
      <c r="AH924" s="553"/>
      <c r="AI924" s="397"/>
      <c r="AJ924" s="555"/>
      <c r="AK924" s="576">
        <f t="shared" si="130"/>
        <v>0</v>
      </c>
      <c r="AL924" s="576">
        <f t="shared" si="131"/>
        <v>0</v>
      </c>
      <c r="AM924" s="599"/>
      <c r="AN924" s="599"/>
      <c r="AO924" s="553"/>
      <c r="AP924" s="553"/>
      <c r="AQ924" s="553"/>
      <c r="AR924" s="553"/>
      <c r="AS924" s="397"/>
      <c r="AT924" s="397"/>
      <c r="AU924" s="397"/>
      <c r="AV924" s="397"/>
      <c r="AW924" s="397"/>
      <c r="AX924" s="397"/>
      <c r="AY924" s="397"/>
      <c r="AZ924" s="397"/>
      <c r="BA924" s="397"/>
      <c r="BB924" s="397"/>
      <c r="BC924" s="397"/>
      <c r="BD924" s="553"/>
      <c r="BE924" s="397"/>
      <c r="BF924" s="397"/>
      <c r="BG924" s="397"/>
      <c r="BH924" s="397"/>
    </row>
    <row r="925" spans="2:60" x14ac:dyDescent="0.35">
      <c r="B925" s="319"/>
      <c r="C925" s="147"/>
      <c r="D925" s="147"/>
      <c r="E925" s="320"/>
      <c r="F925" s="321"/>
      <c r="G925" s="149"/>
      <c r="H925" s="148"/>
      <c r="I925" s="148"/>
      <c r="J925" s="322"/>
      <c r="K925" s="324" t="str">
        <f>IFERROR(INDEX(Lookup!$G$3:$G$6,MATCH(J925,Lookup!$F$3:$F$6,0)),"")</f>
        <v/>
      </c>
      <c r="L925" s="323"/>
      <c r="M925" s="322"/>
      <c r="N925" s="846">
        <f t="shared" si="124"/>
        <v>0</v>
      </c>
      <c r="O925" s="325">
        <f t="shared" si="125"/>
        <v>0</v>
      </c>
      <c r="P925" s="847">
        <f>IF(I925&lt;INDEX(Lookup!$U$2:$U$10,MATCH($D$48,Lookup!$S$2:$S$10,0)),0,IF(U925="X",0,IFERROR(L925*50,0)))</f>
        <v>0</v>
      </c>
      <c r="Q925" s="326">
        <f>IF(I925&lt;INDEX(Lookup!$U$2:$U$10,MATCH($D$48,Lookup!$S$2:$S$10,0)),0,IF(U925="X",0,IFERROR(P925*K925,0)))</f>
        <v>0</v>
      </c>
      <c r="R925" s="326">
        <v>0</v>
      </c>
      <c r="S925" s="424">
        <v>0</v>
      </c>
      <c r="T925" s="322"/>
      <c r="U925" s="143"/>
      <c r="V925" s="397"/>
      <c r="W925" s="555"/>
      <c r="X925" s="576">
        <f t="shared" si="126"/>
        <v>0</v>
      </c>
      <c r="Y925" s="576">
        <f t="shared" si="127"/>
        <v>0</v>
      </c>
      <c r="Z925" s="576">
        <f t="shared" si="128"/>
        <v>0</v>
      </c>
      <c r="AA925" s="576">
        <f t="shared" si="129"/>
        <v>0</v>
      </c>
      <c r="AB925" s="553"/>
      <c r="AC925" s="553"/>
      <c r="AD925" s="553"/>
      <c r="AE925" s="553"/>
      <c r="AF925" s="553"/>
      <c r="AG925" s="553"/>
      <c r="AH925" s="553"/>
      <c r="AI925" s="397"/>
      <c r="AJ925" s="555"/>
      <c r="AK925" s="576">
        <f t="shared" si="130"/>
        <v>0</v>
      </c>
      <c r="AL925" s="576">
        <f t="shared" si="131"/>
        <v>0</v>
      </c>
      <c r="AM925" s="599"/>
      <c r="AN925" s="599"/>
      <c r="AO925" s="553"/>
      <c r="AP925" s="553"/>
      <c r="AQ925" s="553"/>
      <c r="AR925" s="553"/>
      <c r="AS925" s="397"/>
      <c r="AT925" s="397"/>
      <c r="AU925" s="397"/>
      <c r="AV925" s="397"/>
      <c r="AW925" s="397"/>
      <c r="AX925" s="397"/>
      <c r="AY925" s="397"/>
      <c r="AZ925" s="397"/>
      <c r="BA925" s="397"/>
      <c r="BB925" s="397"/>
      <c r="BC925" s="397"/>
      <c r="BD925" s="553"/>
      <c r="BE925" s="397"/>
      <c r="BF925" s="397"/>
      <c r="BG925" s="397"/>
      <c r="BH925" s="397"/>
    </row>
    <row r="926" spans="2:60" x14ac:dyDescent="0.35">
      <c r="B926" s="319"/>
      <c r="C926" s="147"/>
      <c r="D926" s="147"/>
      <c r="E926" s="320"/>
      <c r="F926" s="321"/>
      <c r="G926" s="149"/>
      <c r="H926" s="148"/>
      <c r="I926" s="148"/>
      <c r="J926" s="322"/>
      <c r="K926" s="324" t="str">
        <f>IFERROR(INDEX(Lookup!$G$3:$G$6,MATCH(J926,Lookup!$F$3:$F$6,0)),"")</f>
        <v/>
      </c>
      <c r="L926" s="323"/>
      <c r="M926" s="322"/>
      <c r="N926" s="846">
        <f t="shared" si="124"/>
        <v>0</v>
      </c>
      <c r="O926" s="325">
        <f t="shared" si="125"/>
        <v>0</v>
      </c>
      <c r="P926" s="847">
        <f>IF(I926&lt;INDEX(Lookup!$U$2:$U$10,MATCH($D$48,Lookup!$S$2:$S$10,0)),0,IF(U926="X",0,IFERROR(L926*50,0)))</f>
        <v>0</v>
      </c>
      <c r="Q926" s="326">
        <f>IF(I926&lt;INDEX(Lookup!$U$2:$U$10,MATCH($D$48,Lookup!$S$2:$S$10,0)),0,IF(U926="X",0,IFERROR(P926*K926,0)))</f>
        <v>0</v>
      </c>
      <c r="R926" s="326">
        <v>0</v>
      </c>
      <c r="S926" s="424">
        <v>0</v>
      </c>
      <c r="T926" s="322"/>
      <c r="U926" s="143"/>
      <c r="V926" s="397"/>
      <c r="W926" s="555"/>
      <c r="X926" s="576">
        <f t="shared" si="126"/>
        <v>0</v>
      </c>
      <c r="Y926" s="576">
        <f t="shared" si="127"/>
        <v>0</v>
      </c>
      <c r="Z926" s="576">
        <f t="shared" si="128"/>
        <v>0</v>
      </c>
      <c r="AA926" s="576">
        <f t="shared" si="129"/>
        <v>0</v>
      </c>
      <c r="AB926" s="553"/>
      <c r="AC926" s="553"/>
      <c r="AD926" s="553"/>
      <c r="AE926" s="553"/>
      <c r="AF926" s="553"/>
      <c r="AG926" s="553"/>
      <c r="AH926" s="553"/>
      <c r="AI926" s="397"/>
      <c r="AJ926" s="555"/>
      <c r="AK926" s="576">
        <f t="shared" si="130"/>
        <v>0</v>
      </c>
      <c r="AL926" s="576">
        <f t="shared" si="131"/>
        <v>0</v>
      </c>
      <c r="AM926" s="599"/>
      <c r="AN926" s="599"/>
      <c r="AO926" s="553"/>
      <c r="AP926" s="553"/>
      <c r="AQ926" s="553"/>
      <c r="AR926" s="553"/>
      <c r="AS926" s="397"/>
      <c r="AT926" s="397"/>
      <c r="AU926" s="397"/>
      <c r="AV926" s="397"/>
      <c r="AW926" s="397"/>
      <c r="AX926" s="397"/>
      <c r="AY926" s="397"/>
      <c r="AZ926" s="397"/>
      <c r="BA926" s="397"/>
      <c r="BB926" s="397"/>
      <c r="BC926" s="397"/>
      <c r="BD926" s="553"/>
      <c r="BE926" s="397"/>
      <c r="BF926" s="397"/>
      <c r="BG926" s="397"/>
      <c r="BH926" s="397"/>
    </row>
    <row r="927" spans="2:60" x14ac:dyDescent="0.35">
      <c r="B927" s="319"/>
      <c r="C927" s="147"/>
      <c r="D927" s="147"/>
      <c r="E927" s="320"/>
      <c r="F927" s="321"/>
      <c r="G927" s="149"/>
      <c r="H927" s="148"/>
      <c r="I927" s="148"/>
      <c r="J927" s="322"/>
      <c r="K927" s="324" t="str">
        <f>IFERROR(INDEX(Lookup!$G$3:$G$6,MATCH(J927,Lookup!$F$3:$F$6,0)),"")</f>
        <v/>
      </c>
      <c r="L927" s="323"/>
      <c r="M927" s="322"/>
      <c r="N927" s="846">
        <f t="shared" si="124"/>
        <v>0</v>
      </c>
      <c r="O927" s="325">
        <f t="shared" si="125"/>
        <v>0</v>
      </c>
      <c r="P927" s="847">
        <f>IF(I927&lt;INDEX(Lookup!$U$2:$U$10,MATCH($D$48,Lookup!$S$2:$S$10,0)),0,IF(U927="X",0,IFERROR(L927*50,0)))</f>
        <v>0</v>
      </c>
      <c r="Q927" s="326">
        <f>IF(I927&lt;INDEX(Lookup!$U$2:$U$10,MATCH($D$48,Lookup!$S$2:$S$10,0)),0,IF(U927="X",0,IFERROR(P927*K927,0)))</f>
        <v>0</v>
      </c>
      <c r="R927" s="326">
        <v>0</v>
      </c>
      <c r="S927" s="424">
        <v>0</v>
      </c>
      <c r="T927" s="322"/>
      <c r="U927" s="143"/>
      <c r="V927" s="397"/>
      <c r="W927" s="555"/>
      <c r="X927" s="576">
        <f t="shared" si="126"/>
        <v>0</v>
      </c>
      <c r="Y927" s="576">
        <f t="shared" si="127"/>
        <v>0</v>
      </c>
      <c r="Z927" s="576">
        <f t="shared" si="128"/>
        <v>0</v>
      </c>
      <c r="AA927" s="576">
        <f t="shared" si="129"/>
        <v>0</v>
      </c>
      <c r="AB927" s="553"/>
      <c r="AC927" s="553"/>
      <c r="AD927" s="553"/>
      <c r="AE927" s="553"/>
      <c r="AF927" s="553"/>
      <c r="AG927" s="553"/>
      <c r="AH927" s="553"/>
      <c r="AI927" s="397"/>
      <c r="AJ927" s="555"/>
      <c r="AK927" s="576">
        <f t="shared" si="130"/>
        <v>0</v>
      </c>
      <c r="AL927" s="576">
        <f t="shared" si="131"/>
        <v>0</v>
      </c>
      <c r="AM927" s="599"/>
      <c r="AN927" s="599"/>
      <c r="AO927" s="553"/>
      <c r="AP927" s="553"/>
      <c r="AQ927" s="553"/>
      <c r="AR927" s="553"/>
      <c r="AS927" s="397"/>
      <c r="AT927" s="397"/>
      <c r="AU927" s="397"/>
      <c r="AV927" s="397"/>
      <c r="AW927" s="397"/>
      <c r="AX927" s="397"/>
      <c r="AY927" s="397"/>
      <c r="AZ927" s="397"/>
      <c r="BA927" s="397"/>
      <c r="BB927" s="397"/>
      <c r="BC927" s="397"/>
      <c r="BD927" s="553"/>
      <c r="BE927" s="397"/>
      <c r="BF927" s="397"/>
      <c r="BG927" s="397"/>
      <c r="BH927" s="397"/>
    </row>
    <row r="928" spans="2:60" x14ac:dyDescent="0.35">
      <c r="B928" s="319"/>
      <c r="C928" s="147"/>
      <c r="D928" s="147"/>
      <c r="E928" s="320"/>
      <c r="F928" s="321"/>
      <c r="G928" s="149"/>
      <c r="H928" s="148"/>
      <c r="I928" s="148"/>
      <c r="J928" s="322"/>
      <c r="K928" s="324" t="str">
        <f>IFERROR(INDEX(Lookup!$G$3:$G$6,MATCH(J928,Lookup!$F$3:$F$6,0)),"")</f>
        <v/>
      </c>
      <c r="L928" s="323"/>
      <c r="M928" s="322"/>
      <c r="N928" s="846">
        <f t="shared" si="124"/>
        <v>0</v>
      </c>
      <c r="O928" s="325">
        <f t="shared" si="125"/>
        <v>0</v>
      </c>
      <c r="P928" s="847">
        <f>IF(I928&lt;INDEX(Lookup!$U$2:$U$10,MATCH($D$48,Lookup!$S$2:$S$10,0)),0,IF(U928="X",0,IFERROR(L928*50,0)))</f>
        <v>0</v>
      </c>
      <c r="Q928" s="326">
        <f>IF(I928&lt;INDEX(Lookup!$U$2:$U$10,MATCH($D$48,Lookup!$S$2:$S$10,0)),0,IF(U928="X",0,IFERROR(P928*K928,0)))</f>
        <v>0</v>
      </c>
      <c r="R928" s="326">
        <v>0</v>
      </c>
      <c r="S928" s="424">
        <v>0</v>
      </c>
      <c r="T928" s="322"/>
      <c r="U928" s="143"/>
      <c r="V928" s="397"/>
      <c r="W928" s="555"/>
      <c r="X928" s="576">
        <f t="shared" si="126"/>
        <v>0</v>
      </c>
      <c r="Y928" s="576">
        <f t="shared" si="127"/>
        <v>0</v>
      </c>
      <c r="Z928" s="576">
        <f t="shared" si="128"/>
        <v>0</v>
      </c>
      <c r="AA928" s="576">
        <f t="shared" si="129"/>
        <v>0</v>
      </c>
      <c r="AB928" s="553"/>
      <c r="AC928" s="553"/>
      <c r="AD928" s="553"/>
      <c r="AE928" s="553"/>
      <c r="AF928" s="553"/>
      <c r="AG928" s="553"/>
      <c r="AH928" s="553"/>
      <c r="AI928" s="397"/>
      <c r="AJ928" s="555"/>
      <c r="AK928" s="576">
        <f t="shared" si="130"/>
        <v>0</v>
      </c>
      <c r="AL928" s="576">
        <f t="shared" si="131"/>
        <v>0</v>
      </c>
      <c r="AM928" s="599"/>
      <c r="AN928" s="599"/>
      <c r="AO928" s="553"/>
      <c r="AP928" s="553"/>
      <c r="AQ928" s="553"/>
      <c r="AR928" s="553"/>
      <c r="AS928" s="397"/>
      <c r="AT928" s="397"/>
      <c r="AU928" s="397"/>
      <c r="AV928" s="397"/>
      <c r="AW928" s="397"/>
      <c r="AX928" s="397"/>
      <c r="AY928" s="397"/>
      <c r="AZ928" s="397"/>
      <c r="BA928" s="397"/>
      <c r="BB928" s="397"/>
      <c r="BC928" s="397"/>
      <c r="BD928" s="553"/>
      <c r="BE928" s="397"/>
      <c r="BF928" s="397"/>
      <c r="BG928" s="397"/>
      <c r="BH928" s="397"/>
    </row>
    <row r="929" spans="2:60" x14ac:dyDescent="0.35">
      <c r="B929" s="319"/>
      <c r="C929" s="147"/>
      <c r="D929" s="147"/>
      <c r="E929" s="320"/>
      <c r="F929" s="321"/>
      <c r="G929" s="149"/>
      <c r="H929" s="148"/>
      <c r="I929" s="148"/>
      <c r="J929" s="322"/>
      <c r="K929" s="324" t="str">
        <f>IFERROR(INDEX(Lookup!$G$3:$G$6,MATCH(J929,Lookup!$F$3:$F$6,0)),"")</f>
        <v/>
      </c>
      <c r="L929" s="323"/>
      <c r="M929" s="322"/>
      <c r="N929" s="846">
        <f t="shared" si="124"/>
        <v>0</v>
      </c>
      <c r="O929" s="325">
        <f t="shared" si="125"/>
        <v>0</v>
      </c>
      <c r="P929" s="847">
        <f>IF(I929&lt;INDEX(Lookup!$U$2:$U$10,MATCH($D$48,Lookup!$S$2:$S$10,0)),0,IF(U929="X",0,IFERROR(L929*50,0)))</f>
        <v>0</v>
      </c>
      <c r="Q929" s="326">
        <f>IF(I929&lt;INDEX(Lookup!$U$2:$U$10,MATCH($D$48,Lookup!$S$2:$S$10,0)),0,IF(U929="X",0,IFERROR(P929*K929,0)))</f>
        <v>0</v>
      </c>
      <c r="R929" s="326">
        <v>0</v>
      </c>
      <c r="S929" s="424">
        <v>0</v>
      </c>
      <c r="T929" s="322"/>
      <c r="U929" s="143"/>
      <c r="V929" s="397"/>
      <c r="W929" s="555"/>
      <c r="X929" s="576">
        <f t="shared" si="126"/>
        <v>0</v>
      </c>
      <c r="Y929" s="576">
        <f t="shared" si="127"/>
        <v>0</v>
      </c>
      <c r="Z929" s="576">
        <f t="shared" si="128"/>
        <v>0</v>
      </c>
      <c r="AA929" s="576">
        <f t="shared" si="129"/>
        <v>0</v>
      </c>
      <c r="AB929" s="553"/>
      <c r="AC929" s="553"/>
      <c r="AD929" s="553"/>
      <c r="AE929" s="553"/>
      <c r="AF929" s="553"/>
      <c r="AG929" s="553"/>
      <c r="AH929" s="553"/>
      <c r="AI929" s="397"/>
      <c r="AJ929" s="555"/>
      <c r="AK929" s="576">
        <f t="shared" si="130"/>
        <v>0</v>
      </c>
      <c r="AL929" s="576">
        <f t="shared" si="131"/>
        <v>0</v>
      </c>
      <c r="AM929" s="599"/>
      <c r="AN929" s="599"/>
      <c r="AO929" s="553"/>
      <c r="AP929" s="553"/>
      <c r="AQ929" s="553"/>
      <c r="AR929" s="553"/>
      <c r="AS929" s="397"/>
      <c r="AT929" s="397"/>
      <c r="AU929" s="397"/>
      <c r="AV929" s="397"/>
      <c r="AW929" s="397"/>
      <c r="AX929" s="397"/>
      <c r="AY929" s="397"/>
      <c r="AZ929" s="397"/>
      <c r="BA929" s="397"/>
      <c r="BB929" s="397"/>
      <c r="BC929" s="397"/>
      <c r="BD929" s="553"/>
      <c r="BE929" s="397"/>
      <c r="BF929" s="397"/>
      <c r="BG929" s="397"/>
      <c r="BH929" s="397"/>
    </row>
    <row r="930" spans="2:60" x14ac:dyDescent="0.35">
      <c r="B930" s="319"/>
      <c r="C930" s="147"/>
      <c r="D930" s="147"/>
      <c r="E930" s="320"/>
      <c r="F930" s="321"/>
      <c r="G930" s="149"/>
      <c r="H930" s="148"/>
      <c r="I930" s="148"/>
      <c r="J930" s="322"/>
      <c r="K930" s="324" t="str">
        <f>IFERROR(INDEX(Lookup!$G$3:$G$6,MATCH(J930,Lookup!$F$3:$F$6,0)),"")</f>
        <v/>
      </c>
      <c r="L930" s="323"/>
      <c r="M930" s="322"/>
      <c r="N930" s="846">
        <f t="shared" si="124"/>
        <v>0</v>
      </c>
      <c r="O930" s="325">
        <f t="shared" si="125"/>
        <v>0</v>
      </c>
      <c r="P930" s="847">
        <f>IF(I930&lt;INDEX(Lookup!$U$2:$U$10,MATCH($D$48,Lookup!$S$2:$S$10,0)),0,IF(U930="X",0,IFERROR(L930*50,0)))</f>
        <v>0</v>
      </c>
      <c r="Q930" s="326">
        <f>IF(I930&lt;INDEX(Lookup!$U$2:$U$10,MATCH($D$48,Lookup!$S$2:$S$10,0)),0,IF(U930="X",0,IFERROR(P930*K930,0)))</f>
        <v>0</v>
      </c>
      <c r="R930" s="326">
        <v>0</v>
      </c>
      <c r="S930" s="424">
        <v>0</v>
      </c>
      <c r="T930" s="322"/>
      <c r="U930" s="143"/>
      <c r="V930" s="397"/>
      <c r="W930" s="555"/>
      <c r="X930" s="576">
        <f t="shared" si="126"/>
        <v>0</v>
      </c>
      <c r="Y930" s="576">
        <f t="shared" si="127"/>
        <v>0</v>
      </c>
      <c r="Z930" s="576">
        <f t="shared" si="128"/>
        <v>0</v>
      </c>
      <c r="AA930" s="576">
        <f t="shared" si="129"/>
        <v>0</v>
      </c>
      <c r="AB930" s="553"/>
      <c r="AC930" s="553"/>
      <c r="AD930" s="553"/>
      <c r="AE930" s="553"/>
      <c r="AF930" s="553"/>
      <c r="AG930" s="553"/>
      <c r="AH930" s="553"/>
      <c r="AI930" s="397"/>
      <c r="AJ930" s="555"/>
      <c r="AK930" s="576">
        <f t="shared" si="130"/>
        <v>0</v>
      </c>
      <c r="AL930" s="576">
        <f t="shared" si="131"/>
        <v>0</v>
      </c>
      <c r="AM930" s="599"/>
      <c r="AN930" s="599"/>
      <c r="AO930" s="553"/>
      <c r="AP930" s="553"/>
      <c r="AQ930" s="553"/>
      <c r="AR930" s="553"/>
      <c r="AS930" s="397"/>
      <c r="AT930" s="397"/>
      <c r="AU930" s="397"/>
      <c r="AV930" s="397"/>
      <c r="AW930" s="397"/>
      <c r="AX930" s="397"/>
      <c r="AY930" s="397"/>
      <c r="AZ930" s="397"/>
      <c r="BA930" s="397"/>
      <c r="BB930" s="397"/>
      <c r="BC930" s="397"/>
      <c r="BD930" s="553"/>
      <c r="BE930" s="397"/>
      <c r="BF930" s="397"/>
      <c r="BG930" s="397"/>
      <c r="BH930" s="397"/>
    </row>
    <row r="931" spans="2:60" x14ac:dyDescent="0.35">
      <c r="B931" s="319"/>
      <c r="C931" s="147"/>
      <c r="D931" s="147"/>
      <c r="E931" s="320"/>
      <c r="F931" s="321"/>
      <c r="G931" s="149"/>
      <c r="H931" s="148"/>
      <c r="I931" s="148"/>
      <c r="J931" s="322"/>
      <c r="K931" s="324" t="str">
        <f>IFERROR(INDEX(Lookup!$G$3:$G$6,MATCH(J931,Lookup!$F$3:$F$6,0)),"")</f>
        <v/>
      </c>
      <c r="L931" s="323"/>
      <c r="M931" s="322"/>
      <c r="N931" s="846">
        <f t="shared" si="124"/>
        <v>0</v>
      </c>
      <c r="O931" s="325">
        <f t="shared" si="125"/>
        <v>0</v>
      </c>
      <c r="P931" s="847">
        <f>IF(I931&lt;INDEX(Lookup!$U$2:$U$10,MATCH($D$48,Lookup!$S$2:$S$10,0)),0,IF(U931="X",0,IFERROR(L931*50,0)))</f>
        <v>0</v>
      </c>
      <c r="Q931" s="326">
        <f>IF(I931&lt;INDEX(Lookup!$U$2:$U$10,MATCH($D$48,Lookup!$S$2:$S$10,0)),0,IF(U931="X",0,IFERROR(P931*K931,0)))</f>
        <v>0</v>
      </c>
      <c r="R931" s="326">
        <v>0</v>
      </c>
      <c r="S931" s="424">
        <v>0</v>
      </c>
      <c r="T931" s="322"/>
      <c r="U931" s="143"/>
      <c r="V931" s="397"/>
      <c r="W931" s="555"/>
      <c r="X931" s="576">
        <f t="shared" si="126"/>
        <v>0</v>
      </c>
      <c r="Y931" s="576">
        <f t="shared" si="127"/>
        <v>0</v>
      </c>
      <c r="Z931" s="576">
        <f t="shared" si="128"/>
        <v>0</v>
      </c>
      <c r="AA931" s="576">
        <f t="shared" si="129"/>
        <v>0</v>
      </c>
      <c r="AB931" s="553"/>
      <c r="AC931" s="553"/>
      <c r="AD931" s="553"/>
      <c r="AE931" s="553"/>
      <c r="AF931" s="553"/>
      <c r="AG931" s="553"/>
      <c r="AH931" s="553"/>
      <c r="AI931" s="397"/>
      <c r="AJ931" s="555"/>
      <c r="AK931" s="576">
        <f t="shared" si="130"/>
        <v>0</v>
      </c>
      <c r="AL931" s="576">
        <f t="shared" si="131"/>
        <v>0</v>
      </c>
      <c r="AM931" s="599"/>
      <c r="AN931" s="599"/>
      <c r="AO931" s="553"/>
      <c r="AP931" s="553"/>
      <c r="AQ931" s="553"/>
      <c r="AR931" s="553"/>
      <c r="AS931" s="397"/>
      <c r="AT931" s="397"/>
      <c r="AU931" s="397"/>
      <c r="AV931" s="397"/>
      <c r="AW931" s="397"/>
      <c r="AX931" s="397"/>
      <c r="AY931" s="397"/>
      <c r="AZ931" s="397"/>
      <c r="BA931" s="397"/>
      <c r="BB931" s="397"/>
      <c r="BC931" s="397"/>
      <c r="BD931" s="553"/>
      <c r="BE931" s="397"/>
      <c r="BF931" s="397"/>
      <c r="BG931" s="397"/>
      <c r="BH931" s="397"/>
    </row>
    <row r="932" spans="2:60" x14ac:dyDescent="0.35">
      <c r="B932" s="319"/>
      <c r="C932" s="147"/>
      <c r="D932" s="147"/>
      <c r="E932" s="320"/>
      <c r="F932" s="321"/>
      <c r="G932" s="149"/>
      <c r="H932" s="148"/>
      <c r="I932" s="148"/>
      <c r="J932" s="322"/>
      <c r="K932" s="324" t="str">
        <f>IFERROR(INDEX(Lookup!$G$3:$G$6,MATCH(J932,Lookup!$F$3:$F$6,0)),"")</f>
        <v/>
      </c>
      <c r="L932" s="323"/>
      <c r="M932" s="322"/>
      <c r="N932" s="846">
        <f t="shared" si="124"/>
        <v>0</v>
      </c>
      <c r="O932" s="325">
        <f t="shared" si="125"/>
        <v>0</v>
      </c>
      <c r="P932" s="847">
        <f>IF(I932&lt;INDEX(Lookup!$U$2:$U$10,MATCH($D$48,Lookup!$S$2:$S$10,0)),0,IF(U932="X",0,IFERROR(L932*50,0)))</f>
        <v>0</v>
      </c>
      <c r="Q932" s="326">
        <f>IF(I932&lt;INDEX(Lookup!$U$2:$U$10,MATCH($D$48,Lookup!$S$2:$S$10,0)),0,IF(U932="X",0,IFERROR(P932*K932,0)))</f>
        <v>0</v>
      </c>
      <c r="R932" s="326">
        <v>0</v>
      </c>
      <c r="S932" s="424">
        <v>0</v>
      </c>
      <c r="T932" s="322"/>
      <c r="U932" s="143"/>
      <c r="V932" s="397"/>
      <c r="W932" s="555"/>
      <c r="X932" s="576">
        <f t="shared" si="126"/>
        <v>0</v>
      </c>
      <c r="Y932" s="576">
        <f t="shared" si="127"/>
        <v>0</v>
      </c>
      <c r="Z932" s="576">
        <f t="shared" si="128"/>
        <v>0</v>
      </c>
      <c r="AA932" s="576">
        <f t="shared" si="129"/>
        <v>0</v>
      </c>
      <c r="AB932" s="553"/>
      <c r="AC932" s="553"/>
      <c r="AD932" s="553"/>
      <c r="AE932" s="553"/>
      <c r="AF932" s="553"/>
      <c r="AG932" s="553"/>
      <c r="AH932" s="553"/>
      <c r="AI932" s="397"/>
      <c r="AJ932" s="555"/>
      <c r="AK932" s="576">
        <f t="shared" si="130"/>
        <v>0</v>
      </c>
      <c r="AL932" s="576">
        <f t="shared" si="131"/>
        <v>0</v>
      </c>
      <c r="AM932" s="599"/>
      <c r="AN932" s="599"/>
      <c r="AO932" s="553"/>
      <c r="AP932" s="553"/>
      <c r="AQ932" s="553"/>
      <c r="AR932" s="553"/>
      <c r="AS932" s="397"/>
      <c r="AT932" s="397"/>
      <c r="AU932" s="397"/>
      <c r="AV932" s="397"/>
      <c r="AW932" s="397"/>
      <c r="AX932" s="397"/>
      <c r="AY932" s="397"/>
      <c r="AZ932" s="397"/>
      <c r="BA932" s="397"/>
      <c r="BB932" s="397"/>
      <c r="BC932" s="397"/>
      <c r="BD932" s="553"/>
      <c r="BE932" s="397"/>
      <c r="BF932" s="397"/>
      <c r="BG932" s="397"/>
      <c r="BH932" s="397"/>
    </row>
    <row r="933" spans="2:60" x14ac:dyDescent="0.35">
      <c r="B933" s="319"/>
      <c r="C933" s="147"/>
      <c r="D933" s="147"/>
      <c r="E933" s="320"/>
      <c r="F933" s="321"/>
      <c r="G933" s="149"/>
      <c r="H933" s="148"/>
      <c r="I933" s="148"/>
      <c r="J933" s="322"/>
      <c r="K933" s="324" t="str">
        <f>IFERROR(INDEX(Lookup!$G$3:$G$6,MATCH(J933,Lookup!$F$3:$F$6,0)),"")</f>
        <v/>
      </c>
      <c r="L933" s="323"/>
      <c r="M933" s="322"/>
      <c r="N933" s="846">
        <f t="shared" si="124"/>
        <v>0</v>
      </c>
      <c r="O933" s="325">
        <f t="shared" si="125"/>
        <v>0</v>
      </c>
      <c r="P933" s="847">
        <f>IF(I933&lt;INDEX(Lookup!$U$2:$U$10,MATCH($D$48,Lookup!$S$2:$S$10,0)),0,IF(U933="X",0,IFERROR(L933*50,0)))</f>
        <v>0</v>
      </c>
      <c r="Q933" s="326">
        <f>IF(I933&lt;INDEX(Lookup!$U$2:$U$10,MATCH($D$48,Lookup!$S$2:$S$10,0)),0,IF(U933="X",0,IFERROR(P933*K933,0)))</f>
        <v>0</v>
      </c>
      <c r="R933" s="326">
        <v>0</v>
      </c>
      <c r="S933" s="424">
        <v>0</v>
      </c>
      <c r="T933" s="322"/>
      <c r="U933" s="143"/>
      <c r="V933" s="397"/>
      <c r="W933" s="555"/>
      <c r="X933" s="576">
        <f t="shared" si="126"/>
        <v>0</v>
      </c>
      <c r="Y933" s="576">
        <f t="shared" si="127"/>
        <v>0</v>
      </c>
      <c r="Z933" s="576">
        <f t="shared" si="128"/>
        <v>0</v>
      </c>
      <c r="AA933" s="576">
        <f t="shared" si="129"/>
        <v>0</v>
      </c>
      <c r="AB933" s="553"/>
      <c r="AC933" s="553"/>
      <c r="AD933" s="553"/>
      <c r="AE933" s="553"/>
      <c r="AF933" s="553"/>
      <c r="AG933" s="553"/>
      <c r="AH933" s="553"/>
      <c r="AI933" s="397"/>
      <c r="AJ933" s="555"/>
      <c r="AK933" s="576">
        <f t="shared" si="130"/>
        <v>0</v>
      </c>
      <c r="AL933" s="576">
        <f t="shared" si="131"/>
        <v>0</v>
      </c>
      <c r="AM933" s="599"/>
      <c r="AN933" s="599"/>
      <c r="AO933" s="553"/>
      <c r="AP933" s="553"/>
      <c r="AQ933" s="553"/>
      <c r="AR933" s="553"/>
      <c r="AS933" s="397"/>
      <c r="AT933" s="397"/>
      <c r="AU933" s="397"/>
      <c r="AV933" s="397"/>
      <c r="AW933" s="397"/>
      <c r="AX933" s="397"/>
      <c r="AY933" s="397"/>
      <c r="AZ933" s="397"/>
      <c r="BA933" s="397"/>
      <c r="BB933" s="397"/>
      <c r="BC933" s="397"/>
      <c r="BD933" s="553"/>
      <c r="BE933" s="397"/>
      <c r="BF933" s="397"/>
      <c r="BG933" s="397"/>
      <c r="BH933" s="397"/>
    </row>
    <row r="934" spans="2:60" x14ac:dyDescent="0.35">
      <c r="B934" s="319"/>
      <c r="C934" s="147"/>
      <c r="D934" s="147"/>
      <c r="E934" s="320"/>
      <c r="F934" s="321"/>
      <c r="G934" s="149"/>
      <c r="H934" s="148"/>
      <c r="I934" s="148"/>
      <c r="J934" s="322"/>
      <c r="K934" s="324" t="str">
        <f>IFERROR(INDEX(Lookup!$G$3:$G$6,MATCH(J934,Lookup!$F$3:$F$6,0)),"")</f>
        <v/>
      </c>
      <c r="L934" s="323"/>
      <c r="M934" s="322"/>
      <c r="N934" s="846">
        <f t="shared" si="124"/>
        <v>0</v>
      </c>
      <c r="O934" s="325">
        <f t="shared" si="125"/>
        <v>0</v>
      </c>
      <c r="P934" s="847">
        <f>IF(I934&lt;INDEX(Lookup!$U$2:$U$10,MATCH($D$48,Lookup!$S$2:$S$10,0)),0,IF(U934="X",0,IFERROR(L934*50,0)))</f>
        <v>0</v>
      </c>
      <c r="Q934" s="326">
        <f>IF(I934&lt;INDEX(Lookup!$U$2:$U$10,MATCH($D$48,Lookup!$S$2:$S$10,0)),0,IF(U934="X",0,IFERROR(P934*K934,0)))</f>
        <v>0</v>
      </c>
      <c r="R934" s="326">
        <v>0</v>
      </c>
      <c r="S934" s="424">
        <v>0</v>
      </c>
      <c r="T934" s="322"/>
      <c r="U934" s="143"/>
      <c r="V934" s="397"/>
      <c r="W934" s="555"/>
      <c r="X934" s="576">
        <f t="shared" si="126"/>
        <v>0</v>
      </c>
      <c r="Y934" s="576">
        <f t="shared" si="127"/>
        <v>0</v>
      </c>
      <c r="Z934" s="576">
        <f t="shared" si="128"/>
        <v>0</v>
      </c>
      <c r="AA934" s="576">
        <f t="shared" si="129"/>
        <v>0</v>
      </c>
      <c r="AB934" s="553"/>
      <c r="AC934" s="553"/>
      <c r="AD934" s="553"/>
      <c r="AE934" s="553"/>
      <c r="AF934" s="553"/>
      <c r="AG934" s="553"/>
      <c r="AH934" s="553"/>
      <c r="AI934" s="397"/>
      <c r="AJ934" s="555"/>
      <c r="AK934" s="576">
        <f t="shared" si="130"/>
        <v>0</v>
      </c>
      <c r="AL934" s="576">
        <f t="shared" si="131"/>
        <v>0</v>
      </c>
      <c r="AM934" s="599"/>
      <c r="AN934" s="599"/>
      <c r="AO934" s="553"/>
      <c r="AP934" s="553"/>
      <c r="AQ934" s="553"/>
      <c r="AR934" s="553"/>
      <c r="AS934" s="397"/>
      <c r="AT934" s="397"/>
      <c r="AU934" s="397"/>
      <c r="AV934" s="397"/>
      <c r="AW934" s="397"/>
      <c r="AX934" s="397"/>
      <c r="AY934" s="397"/>
      <c r="AZ934" s="397"/>
      <c r="BA934" s="397"/>
      <c r="BB934" s="397"/>
      <c r="BC934" s="397"/>
      <c r="BD934" s="553"/>
      <c r="BE934" s="397"/>
      <c r="BF934" s="397"/>
      <c r="BG934" s="397"/>
      <c r="BH934" s="397"/>
    </row>
    <row r="935" spans="2:60" x14ac:dyDescent="0.35">
      <c r="B935" s="319"/>
      <c r="C935" s="147"/>
      <c r="D935" s="147"/>
      <c r="E935" s="320"/>
      <c r="F935" s="321"/>
      <c r="G935" s="149"/>
      <c r="H935" s="148"/>
      <c r="I935" s="148"/>
      <c r="J935" s="322"/>
      <c r="K935" s="324" t="str">
        <f>IFERROR(INDEX(Lookup!$G$3:$G$6,MATCH(J935,Lookup!$F$3:$F$6,0)),"")</f>
        <v/>
      </c>
      <c r="L935" s="323"/>
      <c r="M935" s="322"/>
      <c r="N935" s="846">
        <f t="shared" si="124"/>
        <v>0</v>
      </c>
      <c r="O935" s="325">
        <f t="shared" si="125"/>
        <v>0</v>
      </c>
      <c r="P935" s="847">
        <f>IF(I935&lt;INDEX(Lookup!$U$2:$U$10,MATCH($D$48,Lookup!$S$2:$S$10,0)),0,IF(U935="X",0,IFERROR(L935*50,0)))</f>
        <v>0</v>
      </c>
      <c r="Q935" s="326">
        <f>IF(I935&lt;INDEX(Lookup!$U$2:$U$10,MATCH($D$48,Lookup!$S$2:$S$10,0)),0,IF(U935="X",0,IFERROR(P935*K935,0)))</f>
        <v>0</v>
      </c>
      <c r="R935" s="326">
        <v>0</v>
      </c>
      <c r="S935" s="424">
        <v>0</v>
      </c>
      <c r="T935" s="322"/>
      <c r="U935" s="143"/>
      <c r="V935" s="397"/>
      <c r="W935" s="555"/>
      <c r="X935" s="576">
        <f t="shared" si="126"/>
        <v>0</v>
      </c>
      <c r="Y935" s="576">
        <f t="shared" si="127"/>
        <v>0</v>
      </c>
      <c r="Z935" s="576">
        <f t="shared" si="128"/>
        <v>0</v>
      </c>
      <c r="AA935" s="576">
        <f t="shared" si="129"/>
        <v>0</v>
      </c>
      <c r="AB935" s="553"/>
      <c r="AC935" s="553"/>
      <c r="AD935" s="553"/>
      <c r="AE935" s="553"/>
      <c r="AF935" s="553"/>
      <c r="AG935" s="553"/>
      <c r="AH935" s="553"/>
      <c r="AI935" s="397"/>
      <c r="AJ935" s="555"/>
      <c r="AK935" s="576">
        <f t="shared" si="130"/>
        <v>0</v>
      </c>
      <c r="AL935" s="576">
        <f t="shared" si="131"/>
        <v>0</v>
      </c>
      <c r="AM935" s="599"/>
      <c r="AN935" s="599"/>
      <c r="AO935" s="553"/>
      <c r="AP935" s="553"/>
      <c r="AQ935" s="553"/>
      <c r="AR935" s="553"/>
      <c r="AS935" s="397"/>
      <c r="AT935" s="397"/>
      <c r="AU935" s="397"/>
      <c r="AV935" s="397"/>
      <c r="AW935" s="397"/>
      <c r="AX935" s="397"/>
      <c r="AY935" s="397"/>
      <c r="AZ935" s="397"/>
      <c r="BA935" s="397"/>
      <c r="BB935" s="397"/>
      <c r="BC935" s="397"/>
      <c r="BD935" s="553"/>
      <c r="BE935" s="397"/>
      <c r="BF935" s="397"/>
      <c r="BG935" s="397"/>
      <c r="BH935" s="397"/>
    </row>
    <row r="936" spans="2:60" x14ac:dyDescent="0.35">
      <c r="B936" s="319"/>
      <c r="C936" s="147"/>
      <c r="D936" s="147"/>
      <c r="E936" s="320"/>
      <c r="F936" s="321"/>
      <c r="G936" s="149"/>
      <c r="H936" s="148"/>
      <c r="I936" s="148"/>
      <c r="J936" s="322"/>
      <c r="K936" s="324" t="str">
        <f>IFERROR(INDEX(Lookup!$G$3:$G$6,MATCH(J936,Lookup!$F$3:$F$6,0)),"")</f>
        <v/>
      </c>
      <c r="L936" s="323"/>
      <c r="M936" s="322"/>
      <c r="N936" s="846">
        <f t="shared" si="124"/>
        <v>0</v>
      </c>
      <c r="O936" s="325">
        <f t="shared" si="125"/>
        <v>0</v>
      </c>
      <c r="P936" s="847">
        <f>IF(I936&lt;INDEX(Lookup!$U$2:$U$10,MATCH($D$48,Lookup!$S$2:$S$10,0)),0,IF(U936="X",0,IFERROR(L936*50,0)))</f>
        <v>0</v>
      </c>
      <c r="Q936" s="326">
        <f>IF(I936&lt;INDEX(Lookup!$U$2:$U$10,MATCH($D$48,Lookup!$S$2:$S$10,0)),0,IF(U936="X",0,IFERROR(P936*K936,0)))</f>
        <v>0</v>
      </c>
      <c r="R936" s="326">
        <v>0</v>
      </c>
      <c r="S936" s="424">
        <v>0</v>
      </c>
      <c r="T936" s="322"/>
      <c r="U936" s="143"/>
      <c r="V936" s="397"/>
      <c r="W936" s="555"/>
      <c r="X936" s="576">
        <f t="shared" si="126"/>
        <v>0</v>
      </c>
      <c r="Y936" s="576">
        <f t="shared" si="127"/>
        <v>0</v>
      </c>
      <c r="Z936" s="576">
        <f t="shared" si="128"/>
        <v>0</v>
      </c>
      <c r="AA936" s="576">
        <f t="shared" si="129"/>
        <v>0</v>
      </c>
      <c r="AB936" s="553"/>
      <c r="AC936" s="553"/>
      <c r="AD936" s="553"/>
      <c r="AE936" s="553"/>
      <c r="AF936" s="553"/>
      <c r="AG936" s="553"/>
      <c r="AH936" s="553"/>
      <c r="AI936" s="397"/>
      <c r="AJ936" s="555"/>
      <c r="AK936" s="576">
        <f t="shared" si="130"/>
        <v>0</v>
      </c>
      <c r="AL936" s="576">
        <f t="shared" si="131"/>
        <v>0</v>
      </c>
      <c r="AM936" s="599"/>
      <c r="AN936" s="599"/>
      <c r="AO936" s="553"/>
      <c r="AP936" s="553"/>
      <c r="AQ936" s="553"/>
      <c r="AR936" s="553"/>
      <c r="AS936" s="397"/>
      <c r="AT936" s="397"/>
      <c r="AU936" s="397"/>
      <c r="AV936" s="397"/>
      <c r="AW936" s="397"/>
      <c r="AX936" s="397"/>
      <c r="AY936" s="397"/>
      <c r="AZ936" s="397"/>
      <c r="BA936" s="397"/>
      <c r="BB936" s="397"/>
      <c r="BC936" s="397"/>
      <c r="BD936" s="553"/>
      <c r="BE936" s="397"/>
      <c r="BF936" s="397"/>
      <c r="BG936" s="397"/>
      <c r="BH936" s="397"/>
    </row>
    <row r="937" spans="2:60" x14ac:dyDescent="0.35">
      <c r="B937" s="319"/>
      <c r="C937" s="147"/>
      <c r="D937" s="147"/>
      <c r="E937" s="320"/>
      <c r="F937" s="321"/>
      <c r="G937" s="149"/>
      <c r="H937" s="148"/>
      <c r="I937" s="148"/>
      <c r="J937" s="322"/>
      <c r="K937" s="324" t="str">
        <f>IFERROR(INDEX(Lookup!$G$3:$G$6,MATCH(J937,Lookup!$F$3:$F$6,0)),"")</f>
        <v/>
      </c>
      <c r="L937" s="323"/>
      <c r="M937" s="322"/>
      <c r="N937" s="846">
        <f t="shared" si="124"/>
        <v>0</v>
      </c>
      <c r="O937" s="325">
        <f t="shared" si="125"/>
        <v>0</v>
      </c>
      <c r="P937" s="847">
        <f>IF(I937&lt;INDEX(Lookup!$U$2:$U$10,MATCH($D$48,Lookup!$S$2:$S$10,0)),0,IF(U937="X",0,IFERROR(L937*50,0)))</f>
        <v>0</v>
      </c>
      <c r="Q937" s="326">
        <f>IF(I937&lt;INDEX(Lookup!$U$2:$U$10,MATCH($D$48,Lookup!$S$2:$S$10,0)),0,IF(U937="X",0,IFERROR(P937*K937,0)))</f>
        <v>0</v>
      </c>
      <c r="R937" s="326">
        <v>0</v>
      </c>
      <c r="S937" s="424">
        <v>0</v>
      </c>
      <c r="T937" s="322"/>
      <c r="U937" s="143"/>
      <c r="V937" s="397"/>
      <c r="W937" s="555"/>
      <c r="X937" s="576">
        <f t="shared" si="126"/>
        <v>0</v>
      </c>
      <c r="Y937" s="576">
        <f t="shared" si="127"/>
        <v>0</v>
      </c>
      <c r="Z937" s="576">
        <f t="shared" si="128"/>
        <v>0</v>
      </c>
      <c r="AA937" s="576">
        <f t="shared" si="129"/>
        <v>0</v>
      </c>
      <c r="AB937" s="553"/>
      <c r="AC937" s="553"/>
      <c r="AD937" s="553"/>
      <c r="AE937" s="553"/>
      <c r="AF937" s="553"/>
      <c r="AG937" s="553"/>
      <c r="AH937" s="553"/>
      <c r="AI937" s="397"/>
      <c r="AJ937" s="555"/>
      <c r="AK937" s="576">
        <f t="shared" si="130"/>
        <v>0</v>
      </c>
      <c r="AL937" s="576">
        <f t="shared" si="131"/>
        <v>0</v>
      </c>
      <c r="AM937" s="599"/>
      <c r="AN937" s="599"/>
      <c r="AO937" s="553"/>
      <c r="AP937" s="553"/>
      <c r="AQ937" s="553"/>
      <c r="AR937" s="553"/>
      <c r="AS937" s="397"/>
      <c r="AT937" s="397"/>
      <c r="AU937" s="397"/>
      <c r="AV937" s="397"/>
      <c r="AW937" s="397"/>
      <c r="AX937" s="397"/>
      <c r="AY937" s="397"/>
      <c r="AZ937" s="397"/>
      <c r="BA937" s="397"/>
      <c r="BB937" s="397"/>
      <c r="BC937" s="397"/>
      <c r="BD937" s="553"/>
      <c r="BE937" s="397"/>
      <c r="BF937" s="397"/>
      <c r="BG937" s="397"/>
      <c r="BH937" s="397"/>
    </row>
    <row r="938" spans="2:60" x14ac:dyDescent="0.35">
      <c r="B938" s="319"/>
      <c r="C938" s="147"/>
      <c r="D938" s="147"/>
      <c r="E938" s="320"/>
      <c r="F938" s="321"/>
      <c r="G938" s="149"/>
      <c r="H938" s="148"/>
      <c r="I938" s="148"/>
      <c r="J938" s="322"/>
      <c r="K938" s="324" t="str">
        <f>IFERROR(INDEX(Lookup!$G$3:$G$6,MATCH(J938,Lookup!$F$3:$F$6,0)),"")</f>
        <v/>
      </c>
      <c r="L938" s="323"/>
      <c r="M938" s="322"/>
      <c r="N938" s="846">
        <f t="shared" si="124"/>
        <v>0</v>
      </c>
      <c r="O938" s="325">
        <f t="shared" si="125"/>
        <v>0</v>
      </c>
      <c r="P938" s="847">
        <f>IF(I938&lt;INDEX(Lookup!$U$2:$U$10,MATCH($D$48,Lookup!$S$2:$S$10,0)),0,IF(U938="X",0,IFERROR(L938*50,0)))</f>
        <v>0</v>
      </c>
      <c r="Q938" s="326">
        <f>IF(I938&lt;INDEX(Lookup!$U$2:$U$10,MATCH($D$48,Lookup!$S$2:$S$10,0)),0,IF(U938="X",0,IFERROR(P938*K938,0)))</f>
        <v>0</v>
      </c>
      <c r="R938" s="326">
        <v>0</v>
      </c>
      <c r="S938" s="424">
        <v>0</v>
      </c>
      <c r="T938" s="322"/>
      <c r="U938" s="143"/>
      <c r="V938" s="397"/>
      <c r="W938" s="555"/>
      <c r="X938" s="576">
        <f t="shared" si="126"/>
        <v>0</v>
      </c>
      <c r="Y938" s="576">
        <f t="shared" si="127"/>
        <v>0</v>
      </c>
      <c r="Z938" s="576">
        <f t="shared" si="128"/>
        <v>0</v>
      </c>
      <c r="AA938" s="576">
        <f t="shared" si="129"/>
        <v>0</v>
      </c>
      <c r="AB938" s="553"/>
      <c r="AC938" s="553"/>
      <c r="AD938" s="553"/>
      <c r="AE938" s="553"/>
      <c r="AF938" s="553"/>
      <c r="AG938" s="553"/>
      <c r="AH938" s="553"/>
      <c r="AI938" s="397"/>
      <c r="AJ938" s="555"/>
      <c r="AK938" s="576">
        <f t="shared" si="130"/>
        <v>0</v>
      </c>
      <c r="AL938" s="576">
        <f t="shared" si="131"/>
        <v>0</v>
      </c>
      <c r="AM938" s="599"/>
      <c r="AN938" s="599"/>
      <c r="AO938" s="553"/>
      <c r="AP938" s="553"/>
      <c r="AQ938" s="553"/>
      <c r="AR938" s="553"/>
      <c r="AS938" s="397"/>
      <c r="AT938" s="397"/>
      <c r="AU938" s="397"/>
      <c r="AV938" s="397"/>
      <c r="AW938" s="397"/>
      <c r="AX938" s="397"/>
      <c r="AY938" s="397"/>
      <c r="AZ938" s="397"/>
      <c r="BA938" s="397"/>
      <c r="BB938" s="397"/>
      <c r="BC938" s="397"/>
      <c r="BD938" s="553"/>
      <c r="BE938" s="397"/>
      <c r="BF938" s="397"/>
      <c r="BG938" s="397"/>
      <c r="BH938" s="397"/>
    </row>
    <row r="939" spans="2:60" x14ac:dyDescent="0.35">
      <c r="B939" s="319"/>
      <c r="C939" s="147"/>
      <c r="D939" s="147"/>
      <c r="E939" s="320"/>
      <c r="F939" s="321"/>
      <c r="G939" s="149"/>
      <c r="H939" s="148"/>
      <c r="I939" s="148"/>
      <c r="J939" s="322"/>
      <c r="K939" s="324" t="str">
        <f>IFERROR(INDEX(Lookup!$G$3:$G$6,MATCH(J939,Lookup!$F$3:$F$6,0)),"")</f>
        <v/>
      </c>
      <c r="L939" s="323"/>
      <c r="M939" s="322"/>
      <c r="N939" s="846">
        <f t="shared" si="124"/>
        <v>0</v>
      </c>
      <c r="O939" s="325">
        <f t="shared" si="125"/>
        <v>0</v>
      </c>
      <c r="P939" s="847">
        <f>IF(I939&lt;INDEX(Lookup!$U$2:$U$10,MATCH($D$48,Lookup!$S$2:$S$10,0)),0,IF(U939="X",0,IFERROR(L939*50,0)))</f>
        <v>0</v>
      </c>
      <c r="Q939" s="326">
        <f>IF(I939&lt;INDEX(Lookup!$U$2:$U$10,MATCH($D$48,Lookup!$S$2:$S$10,0)),0,IF(U939="X",0,IFERROR(P939*K939,0)))</f>
        <v>0</v>
      </c>
      <c r="R939" s="326">
        <v>0</v>
      </c>
      <c r="S939" s="424">
        <v>0</v>
      </c>
      <c r="T939" s="322"/>
      <c r="U939" s="143"/>
      <c r="V939" s="397"/>
      <c r="W939" s="555"/>
      <c r="X939" s="576">
        <f t="shared" si="126"/>
        <v>0</v>
      </c>
      <c r="Y939" s="576">
        <f t="shared" si="127"/>
        <v>0</v>
      </c>
      <c r="Z939" s="576">
        <f t="shared" si="128"/>
        <v>0</v>
      </c>
      <c r="AA939" s="576">
        <f t="shared" si="129"/>
        <v>0</v>
      </c>
      <c r="AB939" s="553"/>
      <c r="AC939" s="553"/>
      <c r="AD939" s="553"/>
      <c r="AE939" s="553"/>
      <c r="AF939" s="553"/>
      <c r="AG939" s="553"/>
      <c r="AH939" s="553"/>
      <c r="AI939" s="397"/>
      <c r="AJ939" s="555"/>
      <c r="AK939" s="576">
        <f t="shared" si="130"/>
        <v>0</v>
      </c>
      <c r="AL939" s="576">
        <f t="shared" si="131"/>
        <v>0</v>
      </c>
      <c r="AM939" s="599"/>
      <c r="AN939" s="599"/>
      <c r="AO939" s="553"/>
      <c r="AP939" s="553"/>
      <c r="AQ939" s="553"/>
      <c r="AR939" s="553"/>
      <c r="AS939" s="397"/>
      <c r="AT939" s="397"/>
      <c r="AU939" s="397"/>
      <c r="AV939" s="397"/>
      <c r="AW939" s="397"/>
      <c r="AX939" s="397"/>
      <c r="AY939" s="397"/>
      <c r="AZ939" s="397"/>
      <c r="BA939" s="397"/>
      <c r="BB939" s="397"/>
      <c r="BC939" s="397"/>
      <c r="BD939" s="553"/>
      <c r="BE939" s="397"/>
      <c r="BF939" s="397"/>
      <c r="BG939" s="397"/>
      <c r="BH939" s="397"/>
    </row>
    <row r="940" spans="2:60" x14ac:dyDescent="0.35">
      <c r="B940" s="319"/>
      <c r="C940" s="147"/>
      <c r="D940" s="147"/>
      <c r="E940" s="320"/>
      <c r="F940" s="321"/>
      <c r="G940" s="149"/>
      <c r="H940" s="148"/>
      <c r="I940" s="148"/>
      <c r="J940" s="322"/>
      <c r="K940" s="324" t="str">
        <f>IFERROR(INDEX(Lookup!$G$3:$G$6,MATCH(J940,Lookup!$F$3:$F$6,0)),"")</f>
        <v/>
      </c>
      <c r="L940" s="323"/>
      <c r="M940" s="322"/>
      <c r="N940" s="846">
        <f t="shared" si="124"/>
        <v>0</v>
      </c>
      <c r="O940" s="325">
        <f t="shared" si="125"/>
        <v>0</v>
      </c>
      <c r="P940" s="847">
        <f>IF(I940&lt;INDEX(Lookup!$U$2:$U$10,MATCH($D$48,Lookup!$S$2:$S$10,0)),0,IF(U940="X",0,IFERROR(L940*50,0)))</f>
        <v>0</v>
      </c>
      <c r="Q940" s="326">
        <f>IF(I940&lt;INDEX(Lookup!$U$2:$U$10,MATCH($D$48,Lookup!$S$2:$S$10,0)),0,IF(U940="X",0,IFERROR(P940*K940,0)))</f>
        <v>0</v>
      </c>
      <c r="R940" s="326">
        <v>0</v>
      </c>
      <c r="S940" s="424">
        <v>0</v>
      </c>
      <c r="T940" s="322"/>
      <c r="U940" s="143"/>
      <c r="V940" s="397"/>
      <c r="W940" s="555"/>
      <c r="X940" s="576">
        <f t="shared" si="126"/>
        <v>0</v>
      </c>
      <c r="Y940" s="576">
        <f t="shared" si="127"/>
        <v>0</v>
      </c>
      <c r="Z940" s="576">
        <f t="shared" si="128"/>
        <v>0</v>
      </c>
      <c r="AA940" s="576">
        <f t="shared" si="129"/>
        <v>0</v>
      </c>
      <c r="AB940" s="553"/>
      <c r="AC940" s="553"/>
      <c r="AD940" s="553"/>
      <c r="AE940" s="553"/>
      <c r="AF940" s="553"/>
      <c r="AG940" s="553"/>
      <c r="AH940" s="553"/>
      <c r="AI940" s="397"/>
      <c r="AJ940" s="555"/>
      <c r="AK940" s="576">
        <f t="shared" si="130"/>
        <v>0</v>
      </c>
      <c r="AL940" s="576">
        <f t="shared" si="131"/>
        <v>0</v>
      </c>
      <c r="AM940" s="599"/>
      <c r="AN940" s="599"/>
      <c r="AO940" s="553"/>
      <c r="AP940" s="553"/>
      <c r="AQ940" s="553"/>
      <c r="AR940" s="553"/>
      <c r="AS940" s="397"/>
      <c r="AT940" s="397"/>
      <c r="AU940" s="397"/>
      <c r="AV940" s="397"/>
      <c r="AW940" s="397"/>
      <c r="AX940" s="397"/>
      <c r="AY940" s="397"/>
      <c r="AZ940" s="397"/>
      <c r="BA940" s="397"/>
      <c r="BB940" s="397"/>
      <c r="BC940" s="397"/>
      <c r="BD940" s="553"/>
      <c r="BE940" s="397"/>
      <c r="BF940" s="397"/>
      <c r="BG940" s="397"/>
      <c r="BH940" s="397"/>
    </row>
    <row r="941" spans="2:60" x14ac:dyDescent="0.35">
      <c r="B941" s="319"/>
      <c r="C941" s="147"/>
      <c r="D941" s="147"/>
      <c r="E941" s="320"/>
      <c r="F941" s="321"/>
      <c r="G941" s="149"/>
      <c r="H941" s="148"/>
      <c r="I941" s="148"/>
      <c r="J941" s="322"/>
      <c r="K941" s="324" t="str">
        <f>IFERROR(INDEX(Lookup!$G$3:$G$6,MATCH(J941,Lookup!$F$3:$F$6,0)),"")</f>
        <v/>
      </c>
      <c r="L941" s="323"/>
      <c r="M941" s="322"/>
      <c r="N941" s="846">
        <f t="shared" si="124"/>
        <v>0</v>
      </c>
      <c r="O941" s="325">
        <f t="shared" si="125"/>
        <v>0</v>
      </c>
      <c r="P941" s="847">
        <f>IF(I941&lt;INDEX(Lookup!$U$2:$U$10,MATCH($D$48,Lookup!$S$2:$S$10,0)),0,IF(U941="X",0,IFERROR(L941*50,0)))</f>
        <v>0</v>
      </c>
      <c r="Q941" s="326">
        <f>IF(I941&lt;INDEX(Lookup!$U$2:$U$10,MATCH($D$48,Lookup!$S$2:$S$10,0)),0,IF(U941="X",0,IFERROR(P941*K941,0)))</f>
        <v>0</v>
      </c>
      <c r="R941" s="326">
        <v>0</v>
      </c>
      <c r="S941" s="424">
        <v>0</v>
      </c>
      <c r="T941" s="322"/>
      <c r="U941" s="143"/>
      <c r="V941" s="397"/>
      <c r="W941" s="555"/>
      <c r="X941" s="576">
        <f t="shared" si="126"/>
        <v>0</v>
      </c>
      <c r="Y941" s="576">
        <f t="shared" si="127"/>
        <v>0</v>
      </c>
      <c r="Z941" s="576">
        <f t="shared" si="128"/>
        <v>0</v>
      </c>
      <c r="AA941" s="576">
        <f t="shared" si="129"/>
        <v>0</v>
      </c>
      <c r="AB941" s="553"/>
      <c r="AC941" s="553"/>
      <c r="AD941" s="553"/>
      <c r="AE941" s="553"/>
      <c r="AF941" s="553"/>
      <c r="AG941" s="553"/>
      <c r="AH941" s="553"/>
      <c r="AI941" s="397"/>
      <c r="AJ941" s="555"/>
      <c r="AK941" s="576">
        <f t="shared" si="130"/>
        <v>0</v>
      </c>
      <c r="AL941" s="576">
        <f t="shared" si="131"/>
        <v>0</v>
      </c>
      <c r="AM941" s="599"/>
      <c r="AN941" s="599"/>
      <c r="AO941" s="553"/>
      <c r="AP941" s="553"/>
      <c r="AQ941" s="553"/>
      <c r="AR941" s="553"/>
      <c r="AS941" s="397"/>
      <c r="AT941" s="397"/>
      <c r="AU941" s="397"/>
      <c r="AV941" s="397"/>
      <c r="AW941" s="397"/>
      <c r="AX941" s="397"/>
      <c r="AY941" s="397"/>
      <c r="AZ941" s="397"/>
      <c r="BA941" s="397"/>
      <c r="BB941" s="397"/>
      <c r="BC941" s="397"/>
      <c r="BD941" s="553"/>
      <c r="BE941" s="397"/>
      <c r="BF941" s="397"/>
      <c r="BG941" s="397"/>
      <c r="BH941" s="397"/>
    </row>
    <row r="942" spans="2:60" x14ac:dyDescent="0.35">
      <c r="B942" s="319"/>
      <c r="C942" s="147"/>
      <c r="D942" s="147"/>
      <c r="E942" s="320"/>
      <c r="F942" s="321"/>
      <c r="G942" s="149"/>
      <c r="H942" s="148"/>
      <c r="I942" s="148"/>
      <c r="J942" s="322"/>
      <c r="K942" s="324" t="str">
        <f>IFERROR(INDEX(Lookup!$G$3:$G$6,MATCH(J942,Lookup!$F$3:$F$6,0)),"")</f>
        <v/>
      </c>
      <c r="L942" s="323"/>
      <c r="M942" s="322"/>
      <c r="N942" s="846">
        <f t="shared" si="124"/>
        <v>0</v>
      </c>
      <c r="O942" s="325">
        <f t="shared" si="125"/>
        <v>0</v>
      </c>
      <c r="P942" s="847">
        <f>IF(I942&lt;INDEX(Lookup!$U$2:$U$10,MATCH($D$48,Lookup!$S$2:$S$10,0)),0,IF(U942="X",0,IFERROR(L942*50,0)))</f>
        <v>0</v>
      </c>
      <c r="Q942" s="326">
        <f>IF(I942&lt;INDEX(Lookup!$U$2:$U$10,MATCH($D$48,Lookup!$S$2:$S$10,0)),0,IF(U942="X",0,IFERROR(P942*K942,0)))</f>
        <v>0</v>
      </c>
      <c r="R942" s="326">
        <v>0</v>
      </c>
      <c r="S942" s="424">
        <v>0</v>
      </c>
      <c r="T942" s="322"/>
      <c r="U942" s="143"/>
      <c r="V942" s="397"/>
      <c r="W942" s="555"/>
      <c r="X942" s="576">
        <f t="shared" si="126"/>
        <v>0</v>
      </c>
      <c r="Y942" s="576">
        <f t="shared" si="127"/>
        <v>0</v>
      </c>
      <c r="Z942" s="576">
        <f t="shared" si="128"/>
        <v>0</v>
      </c>
      <c r="AA942" s="576">
        <f t="shared" si="129"/>
        <v>0</v>
      </c>
      <c r="AB942" s="553"/>
      <c r="AC942" s="553"/>
      <c r="AD942" s="553"/>
      <c r="AE942" s="553"/>
      <c r="AF942" s="553"/>
      <c r="AG942" s="553"/>
      <c r="AH942" s="553"/>
      <c r="AI942" s="397"/>
      <c r="AJ942" s="555"/>
      <c r="AK942" s="576">
        <f t="shared" si="130"/>
        <v>0</v>
      </c>
      <c r="AL942" s="576">
        <f t="shared" si="131"/>
        <v>0</v>
      </c>
      <c r="AM942" s="599"/>
      <c r="AN942" s="599"/>
      <c r="AO942" s="553"/>
      <c r="AP942" s="553"/>
      <c r="AQ942" s="553"/>
      <c r="AR942" s="553"/>
      <c r="AS942" s="397"/>
      <c r="AT942" s="397"/>
      <c r="AU942" s="397"/>
      <c r="AV942" s="397"/>
      <c r="AW942" s="397"/>
      <c r="AX942" s="397"/>
      <c r="AY942" s="397"/>
      <c r="AZ942" s="397"/>
      <c r="BA942" s="397"/>
      <c r="BB942" s="397"/>
      <c r="BC942" s="397"/>
      <c r="BD942" s="553"/>
      <c r="BE942" s="397"/>
      <c r="BF942" s="397"/>
      <c r="BG942" s="397"/>
      <c r="BH942" s="397"/>
    </row>
    <row r="943" spans="2:60" x14ac:dyDescent="0.35">
      <c r="B943" s="319"/>
      <c r="C943" s="147"/>
      <c r="D943" s="147"/>
      <c r="E943" s="320"/>
      <c r="F943" s="321"/>
      <c r="G943" s="149"/>
      <c r="H943" s="148"/>
      <c r="I943" s="148"/>
      <c r="J943" s="322"/>
      <c r="K943" s="324" t="str">
        <f>IFERROR(INDEX(Lookup!$G$3:$G$6,MATCH(J943,Lookup!$F$3:$F$6,0)),"")</f>
        <v/>
      </c>
      <c r="L943" s="323"/>
      <c r="M943" s="322"/>
      <c r="N943" s="846">
        <f t="shared" si="124"/>
        <v>0</v>
      </c>
      <c r="O943" s="325">
        <f t="shared" si="125"/>
        <v>0</v>
      </c>
      <c r="P943" s="847">
        <f>IF(I943&lt;INDEX(Lookup!$U$2:$U$10,MATCH($D$48,Lookup!$S$2:$S$10,0)),0,IF(U943="X",0,IFERROR(L943*50,0)))</f>
        <v>0</v>
      </c>
      <c r="Q943" s="326">
        <f>IF(I943&lt;INDEX(Lookup!$U$2:$U$10,MATCH($D$48,Lookup!$S$2:$S$10,0)),0,IF(U943="X",0,IFERROR(P943*K943,0)))</f>
        <v>0</v>
      </c>
      <c r="R943" s="326">
        <v>0</v>
      </c>
      <c r="S943" s="424">
        <v>0</v>
      </c>
      <c r="T943" s="322"/>
      <c r="U943" s="143"/>
      <c r="V943" s="397"/>
      <c r="W943" s="555"/>
      <c r="X943" s="576">
        <f t="shared" si="126"/>
        <v>0</v>
      </c>
      <c r="Y943" s="576">
        <f t="shared" si="127"/>
        <v>0</v>
      </c>
      <c r="Z943" s="576">
        <f t="shared" si="128"/>
        <v>0</v>
      </c>
      <c r="AA943" s="576">
        <f t="shared" si="129"/>
        <v>0</v>
      </c>
      <c r="AB943" s="553"/>
      <c r="AC943" s="553"/>
      <c r="AD943" s="553"/>
      <c r="AE943" s="553"/>
      <c r="AF943" s="553"/>
      <c r="AG943" s="553"/>
      <c r="AH943" s="553"/>
      <c r="AI943" s="397"/>
      <c r="AJ943" s="555"/>
      <c r="AK943" s="576">
        <f t="shared" si="130"/>
        <v>0</v>
      </c>
      <c r="AL943" s="576">
        <f t="shared" si="131"/>
        <v>0</v>
      </c>
      <c r="AM943" s="599"/>
      <c r="AN943" s="599"/>
      <c r="AO943" s="553"/>
      <c r="AP943" s="553"/>
      <c r="AQ943" s="553"/>
      <c r="AR943" s="553"/>
      <c r="AS943" s="397"/>
      <c r="AT943" s="397"/>
      <c r="AU943" s="397"/>
      <c r="AV943" s="397"/>
      <c r="AW943" s="397"/>
      <c r="AX943" s="397"/>
      <c r="AY943" s="397"/>
      <c r="AZ943" s="397"/>
      <c r="BA943" s="397"/>
      <c r="BB943" s="397"/>
      <c r="BC943" s="397"/>
      <c r="BD943" s="553"/>
      <c r="BE943" s="397"/>
      <c r="BF943" s="397"/>
      <c r="BG943" s="397"/>
      <c r="BH943" s="397"/>
    </row>
    <row r="944" spans="2:60" x14ac:dyDescent="0.35">
      <c r="B944" s="319"/>
      <c r="C944" s="147"/>
      <c r="D944" s="147"/>
      <c r="E944" s="320"/>
      <c r="F944" s="321"/>
      <c r="G944" s="149"/>
      <c r="H944" s="148"/>
      <c r="I944" s="148"/>
      <c r="J944" s="322"/>
      <c r="K944" s="324" t="str">
        <f>IFERROR(INDEX(Lookup!$G$3:$G$6,MATCH(J944,Lookup!$F$3:$F$6,0)),"")</f>
        <v/>
      </c>
      <c r="L944" s="323"/>
      <c r="M944" s="322"/>
      <c r="N944" s="846">
        <f t="shared" si="124"/>
        <v>0</v>
      </c>
      <c r="O944" s="325">
        <f t="shared" si="125"/>
        <v>0</v>
      </c>
      <c r="P944" s="847">
        <f>IF(I944&lt;INDEX(Lookup!$U$2:$U$10,MATCH($D$48,Lookup!$S$2:$S$10,0)),0,IF(U944="X",0,IFERROR(L944*50,0)))</f>
        <v>0</v>
      </c>
      <c r="Q944" s="326">
        <f>IF(I944&lt;INDEX(Lookup!$U$2:$U$10,MATCH($D$48,Lookup!$S$2:$S$10,0)),0,IF(U944="X",0,IFERROR(P944*K944,0)))</f>
        <v>0</v>
      </c>
      <c r="R944" s="326">
        <v>0</v>
      </c>
      <c r="S944" s="424">
        <v>0</v>
      </c>
      <c r="T944" s="322"/>
      <c r="U944" s="143"/>
      <c r="V944" s="397"/>
      <c r="W944" s="555"/>
      <c r="X944" s="576">
        <f t="shared" si="126"/>
        <v>0</v>
      </c>
      <c r="Y944" s="576">
        <f t="shared" si="127"/>
        <v>0</v>
      </c>
      <c r="Z944" s="576">
        <f t="shared" si="128"/>
        <v>0</v>
      </c>
      <c r="AA944" s="576">
        <f t="shared" si="129"/>
        <v>0</v>
      </c>
      <c r="AB944" s="553"/>
      <c r="AC944" s="553"/>
      <c r="AD944" s="553"/>
      <c r="AE944" s="553"/>
      <c r="AF944" s="553"/>
      <c r="AG944" s="553"/>
      <c r="AH944" s="553"/>
      <c r="AI944" s="397"/>
      <c r="AJ944" s="555"/>
      <c r="AK944" s="576">
        <f t="shared" si="130"/>
        <v>0</v>
      </c>
      <c r="AL944" s="576">
        <f t="shared" si="131"/>
        <v>0</v>
      </c>
      <c r="AM944" s="599"/>
      <c r="AN944" s="599"/>
      <c r="AO944" s="553"/>
      <c r="AP944" s="553"/>
      <c r="AQ944" s="553"/>
      <c r="AR944" s="553"/>
      <c r="AS944" s="397"/>
      <c r="AT944" s="397"/>
      <c r="AU944" s="397"/>
      <c r="AV944" s="397"/>
      <c r="AW944" s="397"/>
      <c r="AX944" s="397"/>
      <c r="AY944" s="397"/>
      <c r="AZ944" s="397"/>
      <c r="BA944" s="397"/>
      <c r="BB944" s="397"/>
      <c r="BC944" s="397"/>
      <c r="BD944" s="553"/>
      <c r="BE944" s="397"/>
      <c r="BF944" s="397"/>
      <c r="BG944" s="397"/>
      <c r="BH944" s="397"/>
    </row>
    <row r="945" spans="2:60" x14ac:dyDescent="0.35">
      <c r="B945" s="319"/>
      <c r="C945" s="147"/>
      <c r="D945" s="147"/>
      <c r="E945" s="320"/>
      <c r="F945" s="321"/>
      <c r="G945" s="149"/>
      <c r="H945" s="148"/>
      <c r="I945" s="148"/>
      <c r="J945" s="322"/>
      <c r="K945" s="324" t="str">
        <f>IFERROR(INDEX(Lookup!$G$3:$G$6,MATCH(J945,Lookup!$F$3:$F$6,0)),"")</f>
        <v/>
      </c>
      <c r="L945" s="323"/>
      <c r="M945" s="322"/>
      <c r="N945" s="846">
        <f t="shared" si="124"/>
        <v>0</v>
      </c>
      <c r="O945" s="325">
        <f t="shared" si="125"/>
        <v>0</v>
      </c>
      <c r="P945" s="847">
        <f>IF(I945&lt;INDEX(Lookup!$U$2:$U$10,MATCH($D$48,Lookup!$S$2:$S$10,0)),0,IF(U945="X",0,IFERROR(L945*50,0)))</f>
        <v>0</v>
      </c>
      <c r="Q945" s="326">
        <f>IF(I945&lt;INDEX(Lookup!$U$2:$U$10,MATCH($D$48,Lookup!$S$2:$S$10,0)),0,IF(U945="X",0,IFERROR(P945*K945,0)))</f>
        <v>0</v>
      </c>
      <c r="R945" s="326">
        <v>0</v>
      </c>
      <c r="S945" s="424">
        <v>0</v>
      </c>
      <c r="T945" s="322"/>
      <c r="U945" s="143"/>
      <c r="V945" s="397"/>
      <c r="W945" s="555"/>
      <c r="X945" s="576">
        <f t="shared" si="126"/>
        <v>0</v>
      </c>
      <c r="Y945" s="576">
        <f t="shared" si="127"/>
        <v>0</v>
      </c>
      <c r="Z945" s="576">
        <f t="shared" si="128"/>
        <v>0</v>
      </c>
      <c r="AA945" s="576">
        <f t="shared" si="129"/>
        <v>0</v>
      </c>
      <c r="AB945" s="553"/>
      <c r="AC945" s="553"/>
      <c r="AD945" s="553"/>
      <c r="AE945" s="553"/>
      <c r="AF945" s="553"/>
      <c r="AG945" s="553"/>
      <c r="AH945" s="553"/>
      <c r="AI945" s="397"/>
      <c r="AJ945" s="555"/>
      <c r="AK945" s="576">
        <f t="shared" si="130"/>
        <v>0</v>
      </c>
      <c r="AL945" s="576">
        <f t="shared" si="131"/>
        <v>0</v>
      </c>
      <c r="AM945" s="599"/>
      <c r="AN945" s="599"/>
      <c r="AO945" s="553"/>
      <c r="AP945" s="553"/>
      <c r="AQ945" s="553"/>
      <c r="AR945" s="553"/>
      <c r="AS945" s="397"/>
      <c r="AT945" s="397"/>
      <c r="AU945" s="397"/>
      <c r="AV945" s="397"/>
      <c r="AW945" s="397"/>
      <c r="AX945" s="397"/>
      <c r="AY945" s="397"/>
      <c r="AZ945" s="397"/>
      <c r="BA945" s="397"/>
      <c r="BB945" s="397"/>
      <c r="BC945" s="397"/>
      <c r="BD945" s="553"/>
      <c r="BE945" s="397"/>
      <c r="BF945" s="397"/>
      <c r="BG945" s="397"/>
      <c r="BH945" s="397"/>
    </row>
    <row r="946" spans="2:60" x14ac:dyDescent="0.35">
      <c r="B946" s="319"/>
      <c r="C946" s="147"/>
      <c r="D946" s="147"/>
      <c r="E946" s="320"/>
      <c r="F946" s="321"/>
      <c r="G946" s="149"/>
      <c r="H946" s="148"/>
      <c r="I946" s="148"/>
      <c r="J946" s="322"/>
      <c r="K946" s="324" t="str">
        <f>IFERROR(INDEX(Lookup!$G$3:$G$6,MATCH(J946,Lookup!$F$3:$F$6,0)),"")</f>
        <v/>
      </c>
      <c r="L946" s="323"/>
      <c r="M946" s="322"/>
      <c r="N946" s="846">
        <f t="shared" si="124"/>
        <v>0</v>
      </c>
      <c r="O946" s="325">
        <f t="shared" si="125"/>
        <v>0</v>
      </c>
      <c r="P946" s="847">
        <f>IF(I946&lt;INDEX(Lookup!$U$2:$U$10,MATCH($D$48,Lookup!$S$2:$S$10,0)),0,IF(U946="X",0,IFERROR(L946*50,0)))</f>
        <v>0</v>
      </c>
      <c r="Q946" s="326">
        <f>IF(I946&lt;INDEX(Lookup!$U$2:$U$10,MATCH($D$48,Lookup!$S$2:$S$10,0)),0,IF(U946="X",0,IFERROR(P946*K946,0)))</f>
        <v>0</v>
      </c>
      <c r="R946" s="326">
        <v>0</v>
      </c>
      <c r="S946" s="424">
        <v>0</v>
      </c>
      <c r="T946" s="322"/>
      <c r="U946" s="143"/>
      <c r="V946" s="397"/>
      <c r="W946" s="555"/>
      <c r="X946" s="576">
        <f t="shared" si="126"/>
        <v>0</v>
      </c>
      <c r="Y946" s="576">
        <f t="shared" si="127"/>
        <v>0</v>
      </c>
      <c r="Z946" s="576">
        <f t="shared" si="128"/>
        <v>0</v>
      </c>
      <c r="AA946" s="576">
        <f t="shared" si="129"/>
        <v>0</v>
      </c>
      <c r="AB946" s="553"/>
      <c r="AC946" s="553"/>
      <c r="AD946" s="553"/>
      <c r="AE946" s="553"/>
      <c r="AF946" s="553"/>
      <c r="AG946" s="553"/>
      <c r="AH946" s="553"/>
      <c r="AI946" s="397"/>
      <c r="AJ946" s="555"/>
      <c r="AK946" s="576">
        <f t="shared" si="130"/>
        <v>0</v>
      </c>
      <c r="AL946" s="576">
        <f t="shared" si="131"/>
        <v>0</v>
      </c>
      <c r="AM946" s="599"/>
      <c r="AN946" s="599"/>
      <c r="AO946" s="553"/>
      <c r="AP946" s="553"/>
      <c r="AQ946" s="553"/>
      <c r="AR946" s="553"/>
      <c r="AS946" s="397"/>
      <c r="AT946" s="397"/>
      <c r="AU946" s="397"/>
      <c r="AV946" s="397"/>
      <c r="AW946" s="397"/>
      <c r="AX946" s="397"/>
      <c r="AY946" s="397"/>
      <c r="AZ946" s="397"/>
      <c r="BA946" s="397"/>
      <c r="BB946" s="397"/>
      <c r="BC946" s="397"/>
      <c r="BD946" s="553"/>
      <c r="BE946" s="397"/>
      <c r="BF946" s="397"/>
      <c r="BG946" s="397"/>
      <c r="BH946" s="397"/>
    </row>
    <row r="947" spans="2:60" x14ac:dyDescent="0.35">
      <c r="B947" s="319"/>
      <c r="C947" s="147"/>
      <c r="D947" s="147"/>
      <c r="E947" s="320"/>
      <c r="F947" s="321"/>
      <c r="G947" s="149"/>
      <c r="H947" s="148"/>
      <c r="I947" s="148"/>
      <c r="J947" s="322"/>
      <c r="K947" s="324" t="str">
        <f>IFERROR(INDEX(Lookup!$G$3:$G$6,MATCH(J947,Lookup!$F$3:$F$6,0)),"")</f>
        <v/>
      </c>
      <c r="L947" s="323"/>
      <c r="M947" s="322"/>
      <c r="N947" s="846">
        <f t="shared" ref="N947:N1010" si="132">L947*M947</f>
        <v>0</v>
      </c>
      <c r="O947" s="325">
        <f t="shared" si="125"/>
        <v>0</v>
      </c>
      <c r="P947" s="847">
        <f>IF(I947&lt;INDEX(Lookup!$U$2:$U$10,MATCH($D$48,Lookup!$S$2:$S$10,0)),0,IF(U947="X",0,IFERROR(L947*50,0)))</f>
        <v>0</v>
      </c>
      <c r="Q947" s="326">
        <f>IF(I947&lt;INDEX(Lookup!$U$2:$U$10,MATCH($D$48,Lookup!$S$2:$S$10,0)),0,IF(U947="X",0,IFERROR(P947*K947,0)))</f>
        <v>0</v>
      </c>
      <c r="R947" s="326">
        <v>0</v>
      </c>
      <c r="S947" s="424">
        <v>0</v>
      </c>
      <c r="T947" s="322"/>
      <c r="U947" s="143"/>
      <c r="V947" s="397"/>
      <c r="W947" s="555"/>
      <c r="X947" s="576">
        <f t="shared" si="126"/>
        <v>0</v>
      </c>
      <c r="Y947" s="576">
        <f t="shared" si="127"/>
        <v>0</v>
      </c>
      <c r="Z947" s="576">
        <f t="shared" si="128"/>
        <v>0</v>
      </c>
      <c r="AA947" s="576">
        <f t="shared" si="129"/>
        <v>0</v>
      </c>
      <c r="AB947" s="553"/>
      <c r="AC947" s="553"/>
      <c r="AD947" s="553"/>
      <c r="AE947" s="553"/>
      <c r="AF947" s="553"/>
      <c r="AG947" s="553"/>
      <c r="AH947" s="553"/>
      <c r="AI947" s="397"/>
      <c r="AJ947" s="555"/>
      <c r="AK947" s="576">
        <f t="shared" si="130"/>
        <v>0</v>
      </c>
      <c r="AL947" s="576">
        <f t="shared" si="131"/>
        <v>0</v>
      </c>
      <c r="AM947" s="599"/>
      <c r="AN947" s="599"/>
      <c r="AO947" s="553"/>
      <c r="AP947" s="553"/>
      <c r="AQ947" s="553"/>
      <c r="AR947" s="553"/>
      <c r="AS947" s="397"/>
      <c r="AT947" s="397"/>
      <c r="AU947" s="397"/>
      <c r="AV947" s="397"/>
      <c r="AW947" s="397"/>
      <c r="AX947" s="397"/>
      <c r="AY947" s="397"/>
      <c r="AZ947" s="397"/>
      <c r="BA947" s="397"/>
      <c r="BB947" s="397"/>
      <c r="BC947" s="397"/>
      <c r="BD947" s="553"/>
      <c r="BE947" s="397"/>
      <c r="BF947" s="397"/>
      <c r="BG947" s="397"/>
      <c r="BH947" s="397"/>
    </row>
    <row r="948" spans="2:60" x14ac:dyDescent="0.35">
      <c r="B948" s="319"/>
      <c r="C948" s="147"/>
      <c r="D948" s="147"/>
      <c r="E948" s="320"/>
      <c r="F948" s="321"/>
      <c r="G948" s="149"/>
      <c r="H948" s="148"/>
      <c r="I948" s="148"/>
      <c r="J948" s="322"/>
      <c r="K948" s="324" t="str">
        <f>IFERROR(INDEX(Lookup!$G$3:$G$6,MATCH(J948,Lookup!$F$3:$F$6,0)),"")</f>
        <v/>
      </c>
      <c r="L948" s="323"/>
      <c r="M948" s="322"/>
      <c r="N948" s="846">
        <f t="shared" si="132"/>
        <v>0</v>
      </c>
      <c r="O948" s="325">
        <f t="shared" ref="O948:O1011" si="133">IFERROR(ROUND((N948*K948),2),0)</f>
        <v>0</v>
      </c>
      <c r="P948" s="847">
        <f>IF(I948&lt;INDEX(Lookup!$U$2:$U$10,MATCH($D$48,Lookup!$S$2:$S$10,0)),0,IF(U948="X",0,IFERROR(L948*50,0)))</f>
        <v>0</v>
      </c>
      <c r="Q948" s="326">
        <f>IF(I948&lt;INDEX(Lookup!$U$2:$U$10,MATCH($D$48,Lookup!$S$2:$S$10,0)),0,IF(U948="X",0,IFERROR(P948*K948,0)))</f>
        <v>0</v>
      </c>
      <c r="R948" s="326">
        <v>0</v>
      </c>
      <c r="S948" s="424">
        <v>0</v>
      </c>
      <c r="T948" s="322"/>
      <c r="U948" s="143"/>
      <c r="V948" s="397"/>
      <c r="W948" s="555"/>
      <c r="X948" s="576">
        <f t="shared" ref="X948:X1011" si="134">Q948*$I$30</f>
        <v>0</v>
      </c>
      <c r="Y948" s="576">
        <f t="shared" ref="Y948:Y1011" si="135">S948*$I$40</f>
        <v>0</v>
      </c>
      <c r="Z948" s="576">
        <f t="shared" ref="Z948:Z1011" si="136">X948-Q948</f>
        <v>0</v>
      </c>
      <c r="AA948" s="576">
        <f t="shared" ref="AA948:AA1011" si="137">Y948-S948</f>
        <v>0</v>
      </c>
      <c r="AB948" s="553"/>
      <c r="AC948" s="553"/>
      <c r="AD948" s="553"/>
      <c r="AE948" s="553"/>
      <c r="AF948" s="553"/>
      <c r="AG948" s="553"/>
      <c r="AH948" s="553"/>
      <c r="AI948" s="397"/>
      <c r="AJ948" s="555"/>
      <c r="AK948" s="576">
        <f t="shared" ref="AK948:AK1011" si="138">R948</f>
        <v>0</v>
      </c>
      <c r="AL948" s="576">
        <f t="shared" ref="AL948:AL1011" si="139">+S948</f>
        <v>0</v>
      </c>
      <c r="AM948" s="599"/>
      <c r="AN948" s="599"/>
      <c r="AO948" s="553"/>
      <c r="AP948" s="553"/>
      <c r="AQ948" s="553"/>
      <c r="AR948" s="553"/>
      <c r="AS948" s="397"/>
      <c r="AT948" s="397"/>
      <c r="AU948" s="397"/>
      <c r="AV948" s="397"/>
      <c r="AW948" s="397"/>
      <c r="AX948" s="397"/>
      <c r="AY948" s="397"/>
      <c r="AZ948" s="397"/>
      <c r="BA948" s="397"/>
      <c r="BB948" s="397"/>
      <c r="BC948" s="397"/>
      <c r="BD948" s="553"/>
      <c r="BE948" s="397"/>
      <c r="BF948" s="397"/>
      <c r="BG948" s="397"/>
      <c r="BH948" s="397"/>
    </row>
    <row r="949" spans="2:60" x14ac:dyDescent="0.35">
      <c r="B949" s="319"/>
      <c r="C949" s="147"/>
      <c r="D949" s="147"/>
      <c r="E949" s="320"/>
      <c r="F949" s="321"/>
      <c r="G949" s="149"/>
      <c r="H949" s="148"/>
      <c r="I949" s="148"/>
      <c r="J949" s="322"/>
      <c r="K949" s="324" t="str">
        <f>IFERROR(INDEX(Lookup!$G$3:$G$6,MATCH(J949,Lookup!$F$3:$F$6,0)),"")</f>
        <v/>
      </c>
      <c r="L949" s="323"/>
      <c r="M949" s="322"/>
      <c r="N949" s="846">
        <f t="shared" si="132"/>
        <v>0</v>
      </c>
      <c r="O949" s="325">
        <f t="shared" si="133"/>
        <v>0</v>
      </c>
      <c r="P949" s="847">
        <f>IF(I949&lt;INDEX(Lookup!$U$2:$U$10,MATCH($D$48,Lookup!$S$2:$S$10,0)),0,IF(U949="X",0,IFERROR(L949*50,0)))</f>
        <v>0</v>
      </c>
      <c r="Q949" s="326">
        <f>IF(I949&lt;INDEX(Lookup!$U$2:$U$10,MATCH($D$48,Lookup!$S$2:$S$10,0)),0,IF(U949="X",0,IFERROR(P949*K949,0)))</f>
        <v>0</v>
      </c>
      <c r="R949" s="326">
        <v>0</v>
      </c>
      <c r="S949" s="424">
        <v>0</v>
      </c>
      <c r="T949" s="322"/>
      <c r="U949" s="143"/>
      <c r="V949" s="397"/>
      <c r="W949" s="555"/>
      <c r="X949" s="576">
        <f t="shared" si="134"/>
        <v>0</v>
      </c>
      <c r="Y949" s="576">
        <f t="shared" si="135"/>
        <v>0</v>
      </c>
      <c r="Z949" s="576">
        <f t="shared" si="136"/>
        <v>0</v>
      </c>
      <c r="AA949" s="576">
        <f t="shared" si="137"/>
        <v>0</v>
      </c>
      <c r="AB949" s="553"/>
      <c r="AC949" s="553"/>
      <c r="AD949" s="553"/>
      <c r="AE949" s="553"/>
      <c r="AF949" s="553"/>
      <c r="AG949" s="553"/>
      <c r="AH949" s="553"/>
      <c r="AI949" s="397"/>
      <c r="AJ949" s="555"/>
      <c r="AK949" s="576">
        <f t="shared" si="138"/>
        <v>0</v>
      </c>
      <c r="AL949" s="576">
        <f t="shared" si="139"/>
        <v>0</v>
      </c>
      <c r="AM949" s="599"/>
      <c r="AN949" s="599"/>
      <c r="AO949" s="553"/>
      <c r="AP949" s="553"/>
      <c r="AQ949" s="553"/>
      <c r="AR949" s="553"/>
      <c r="AS949" s="397"/>
      <c r="AT949" s="397"/>
      <c r="AU949" s="397"/>
      <c r="AV949" s="397"/>
      <c r="AW949" s="397"/>
      <c r="AX949" s="397"/>
      <c r="AY949" s="397"/>
      <c r="AZ949" s="397"/>
      <c r="BA949" s="397"/>
      <c r="BB949" s="397"/>
      <c r="BC949" s="397"/>
      <c r="BD949" s="553"/>
      <c r="BE949" s="397"/>
      <c r="BF949" s="397"/>
      <c r="BG949" s="397"/>
      <c r="BH949" s="397"/>
    </row>
    <row r="950" spans="2:60" x14ac:dyDescent="0.35">
      <c r="B950" s="319"/>
      <c r="C950" s="147"/>
      <c r="D950" s="147"/>
      <c r="E950" s="320"/>
      <c r="F950" s="321"/>
      <c r="G950" s="149"/>
      <c r="H950" s="148"/>
      <c r="I950" s="148"/>
      <c r="J950" s="322"/>
      <c r="K950" s="324" t="str">
        <f>IFERROR(INDEX(Lookup!$G$3:$G$6,MATCH(J950,Lookup!$F$3:$F$6,0)),"")</f>
        <v/>
      </c>
      <c r="L950" s="323"/>
      <c r="M950" s="322"/>
      <c r="N950" s="846">
        <f t="shared" si="132"/>
        <v>0</v>
      </c>
      <c r="O950" s="325">
        <f t="shared" si="133"/>
        <v>0</v>
      </c>
      <c r="P950" s="847">
        <f>IF(I950&lt;INDEX(Lookup!$U$2:$U$10,MATCH($D$48,Lookup!$S$2:$S$10,0)),0,IF(U950="X",0,IFERROR(L950*50,0)))</f>
        <v>0</v>
      </c>
      <c r="Q950" s="326">
        <f>IF(I950&lt;INDEX(Lookup!$U$2:$U$10,MATCH($D$48,Lookup!$S$2:$S$10,0)),0,IF(U950="X",0,IFERROR(P950*K950,0)))</f>
        <v>0</v>
      </c>
      <c r="R950" s="326">
        <v>0</v>
      </c>
      <c r="S950" s="424">
        <v>0</v>
      </c>
      <c r="T950" s="322"/>
      <c r="U950" s="143"/>
      <c r="V950" s="397"/>
      <c r="W950" s="555"/>
      <c r="X950" s="576">
        <f t="shared" si="134"/>
        <v>0</v>
      </c>
      <c r="Y950" s="576">
        <f t="shared" si="135"/>
        <v>0</v>
      </c>
      <c r="Z950" s="576">
        <f t="shared" si="136"/>
        <v>0</v>
      </c>
      <c r="AA950" s="576">
        <f t="shared" si="137"/>
        <v>0</v>
      </c>
      <c r="AB950" s="553"/>
      <c r="AC950" s="553"/>
      <c r="AD950" s="553"/>
      <c r="AE950" s="553"/>
      <c r="AF950" s="553"/>
      <c r="AG950" s="553"/>
      <c r="AH950" s="553"/>
      <c r="AI950" s="397"/>
      <c r="AJ950" s="555"/>
      <c r="AK950" s="576">
        <f t="shared" si="138"/>
        <v>0</v>
      </c>
      <c r="AL950" s="576">
        <f t="shared" si="139"/>
        <v>0</v>
      </c>
      <c r="AM950" s="599"/>
      <c r="AN950" s="599"/>
      <c r="AO950" s="553"/>
      <c r="AP950" s="553"/>
      <c r="AQ950" s="553"/>
      <c r="AR950" s="553"/>
      <c r="AS950" s="397"/>
      <c r="AT950" s="397"/>
      <c r="AU950" s="397"/>
      <c r="AV950" s="397"/>
      <c r="AW950" s="397"/>
      <c r="AX950" s="397"/>
      <c r="AY950" s="397"/>
      <c r="AZ950" s="397"/>
      <c r="BA950" s="397"/>
      <c r="BB950" s="397"/>
      <c r="BC950" s="397"/>
      <c r="BD950" s="553"/>
      <c r="BE950" s="397"/>
      <c r="BF950" s="397"/>
      <c r="BG950" s="397"/>
      <c r="BH950" s="397"/>
    </row>
    <row r="951" spans="2:60" x14ac:dyDescent="0.35">
      <c r="B951" s="319"/>
      <c r="C951" s="147"/>
      <c r="D951" s="147"/>
      <c r="E951" s="320"/>
      <c r="F951" s="321"/>
      <c r="G951" s="149"/>
      <c r="H951" s="148"/>
      <c r="I951" s="148"/>
      <c r="J951" s="322"/>
      <c r="K951" s="324" t="str">
        <f>IFERROR(INDEX(Lookup!$G$3:$G$6,MATCH(J951,Lookup!$F$3:$F$6,0)),"")</f>
        <v/>
      </c>
      <c r="L951" s="323"/>
      <c r="M951" s="322"/>
      <c r="N951" s="846">
        <f t="shared" si="132"/>
        <v>0</v>
      </c>
      <c r="O951" s="325">
        <f t="shared" si="133"/>
        <v>0</v>
      </c>
      <c r="P951" s="847">
        <f>IF(I951&lt;INDEX(Lookup!$U$2:$U$10,MATCH($D$48,Lookup!$S$2:$S$10,0)),0,IF(U951="X",0,IFERROR(L951*50,0)))</f>
        <v>0</v>
      </c>
      <c r="Q951" s="326">
        <f>IF(I951&lt;INDEX(Lookup!$U$2:$U$10,MATCH($D$48,Lookup!$S$2:$S$10,0)),0,IF(U951="X",0,IFERROR(P951*K951,0)))</f>
        <v>0</v>
      </c>
      <c r="R951" s="326">
        <v>0</v>
      </c>
      <c r="S951" s="424">
        <v>0</v>
      </c>
      <c r="T951" s="322"/>
      <c r="U951" s="143"/>
      <c r="V951" s="397"/>
      <c r="W951" s="555"/>
      <c r="X951" s="576">
        <f t="shared" si="134"/>
        <v>0</v>
      </c>
      <c r="Y951" s="576">
        <f t="shared" si="135"/>
        <v>0</v>
      </c>
      <c r="Z951" s="576">
        <f t="shared" si="136"/>
        <v>0</v>
      </c>
      <c r="AA951" s="576">
        <f t="shared" si="137"/>
        <v>0</v>
      </c>
      <c r="AB951" s="553"/>
      <c r="AC951" s="553"/>
      <c r="AD951" s="553"/>
      <c r="AE951" s="553"/>
      <c r="AF951" s="553"/>
      <c r="AG951" s="553"/>
      <c r="AH951" s="553"/>
      <c r="AI951" s="397"/>
      <c r="AJ951" s="555"/>
      <c r="AK951" s="576">
        <f t="shared" si="138"/>
        <v>0</v>
      </c>
      <c r="AL951" s="576">
        <f t="shared" si="139"/>
        <v>0</v>
      </c>
      <c r="AM951" s="599"/>
      <c r="AN951" s="599"/>
      <c r="AO951" s="553"/>
      <c r="AP951" s="553"/>
      <c r="AQ951" s="553"/>
      <c r="AR951" s="553"/>
      <c r="AS951" s="397"/>
      <c r="AT951" s="397"/>
      <c r="AU951" s="397"/>
      <c r="AV951" s="397"/>
      <c r="AW951" s="397"/>
      <c r="AX951" s="397"/>
      <c r="AY951" s="397"/>
      <c r="AZ951" s="397"/>
      <c r="BA951" s="397"/>
      <c r="BB951" s="397"/>
      <c r="BC951" s="397"/>
      <c r="BD951" s="553"/>
      <c r="BE951" s="397"/>
      <c r="BF951" s="397"/>
      <c r="BG951" s="397"/>
      <c r="BH951" s="397"/>
    </row>
    <row r="952" spans="2:60" x14ac:dyDescent="0.35">
      <c r="B952" s="319"/>
      <c r="C952" s="147"/>
      <c r="D952" s="147"/>
      <c r="E952" s="320"/>
      <c r="F952" s="321"/>
      <c r="G952" s="149"/>
      <c r="H952" s="148"/>
      <c r="I952" s="148"/>
      <c r="J952" s="322"/>
      <c r="K952" s="324" t="str">
        <f>IFERROR(INDEX(Lookup!$G$3:$G$6,MATCH(J952,Lookup!$F$3:$F$6,0)),"")</f>
        <v/>
      </c>
      <c r="L952" s="323"/>
      <c r="M952" s="322"/>
      <c r="N952" s="846">
        <f t="shared" si="132"/>
        <v>0</v>
      </c>
      <c r="O952" s="325">
        <f t="shared" si="133"/>
        <v>0</v>
      </c>
      <c r="P952" s="847">
        <f>IF(I952&lt;INDEX(Lookup!$U$2:$U$10,MATCH($D$48,Lookup!$S$2:$S$10,0)),0,IF(U952="X",0,IFERROR(L952*50,0)))</f>
        <v>0</v>
      </c>
      <c r="Q952" s="326">
        <f>IF(I952&lt;INDEX(Lookup!$U$2:$U$10,MATCH($D$48,Lookup!$S$2:$S$10,0)),0,IF(U952="X",0,IFERROR(P952*K952,0)))</f>
        <v>0</v>
      </c>
      <c r="R952" s="326">
        <v>0</v>
      </c>
      <c r="S952" s="424">
        <v>0</v>
      </c>
      <c r="T952" s="322"/>
      <c r="U952" s="143"/>
      <c r="V952" s="397"/>
      <c r="W952" s="555"/>
      <c r="X952" s="576">
        <f t="shared" si="134"/>
        <v>0</v>
      </c>
      <c r="Y952" s="576">
        <f t="shared" si="135"/>
        <v>0</v>
      </c>
      <c r="Z952" s="576">
        <f t="shared" si="136"/>
        <v>0</v>
      </c>
      <c r="AA952" s="576">
        <f t="shared" si="137"/>
        <v>0</v>
      </c>
      <c r="AB952" s="553"/>
      <c r="AC952" s="553"/>
      <c r="AD952" s="553"/>
      <c r="AE952" s="553"/>
      <c r="AF952" s="553"/>
      <c r="AG952" s="553"/>
      <c r="AH952" s="553"/>
      <c r="AI952" s="397"/>
      <c r="AJ952" s="555"/>
      <c r="AK952" s="576">
        <f t="shared" si="138"/>
        <v>0</v>
      </c>
      <c r="AL952" s="576">
        <f t="shared" si="139"/>
        <v>0</v>
      </c>
      <c r="AM952" s="599"/>
      <c r="AN952" s="599"/>
      <c r="AO952" s="553"/>
      <c r="AP952" s="553"/>
      <c r="AQ952" s="553"/>
      <c r="AR952" s="553"/>
      <c r="AS952" s="397"/>
      <c r="AT952" s="397"/>
      <c r="AU952" s="397"/>
      <c r="AV952" s="397"/>
      <c r="AW952" s="397"/>
      <c r="AX952" s="397"/>
      <c r="AY952" s="397"/>
      <c r="AZ952" s="397"/>
      <c r="BA952" s="397"/>
      <c r="BB952" s="397"/>
      <c r="BC952" s="397"/>
      <c r="BD952" s="553"/>
      <c r="BE952" s="397"/>
      <c r="BF952" s="397"/>
      <c r="BG952" s="397"/>
      <c r="BH952" s="397"/>
    </row>
    <row r="953" spans="2:60" x14ac:dyDescent="0.35">
      <c r="B953" s="319"/>
      <c r="C953" s="147"/>
      <c r="D953" s="147"/>
      <c r="E953" s="320"/>
      <c r="F953" s="321"/>
      <c r="G953" s="149"/>
      <c r="H953" s="148"/>
      <c r="I953" s="148"/>
      <c r="J953" s="322"/>
      <c r="K953" s="324" t="str">
        <f>IFERROR(INDEX(Lookup!$G$3:$G$6,MATCH(J953,Lookup!$F$3:$F$6,0)),"")</f>
        <v/>
      </c>
      <c r="L953" s="323"/>
      <c r="M953" s="322"/>
      <c r="N953" s="846">
        <f t="shared" si="132"/>
        <v>0</v>
      </c>
      <c r="O953" s="325">
        <f t="shared" si="133"/>
        <v>0</v>
      </c>
      <c r="P953" s="847">
        <f>IF(I953&lt;INDEX(Lookup!$U$2:$U$10,MATCH($D$48,Lookup!$S$2:$S$10,0)),0,IF(U953="X",0,IFERROR(L953*50,0)))</f>
        <v>0</v>
      </c>
      <c r="Q953" s="326">
        <f>IF(I953&lt;INDEX(Lookup!$U$2:$U$10,MATCH($D$48,Lookup!$S$2:$S$10,0)),0,IF(U953="X",0,IFERROR(P953*K953,0)))</f>
        <v>0</v>
      </c>
      <c r="R953" s="326">
        <v>0</v>
      </c>
      <c r="S953" s="424">
        <v>0</v>
      </c>
      <c r="T953" s="322"/>
      <c r="U953" s="143"/>
      <c r="V953" s="397"/>
      <c r="W953" s="555"/>
      <c r="X953" s="576">
        <f t="shared" si="134"/>
        <v>0</v>
      </c>
      <c r="Y953" s="576">
        <f t="shared" si="135"/>
        <v>0</v>
      </c>
      <c r="Z953" s="576">
        <f t="shared" si="136"/>
        <v>0</v>
      </c>
      <c r="AA953" s="576">
        <f t="shared" si="137"/>
        <v>0</v>
      </c>
      <c r="AB953" s="553"/>
      <c r="AC953" s="553"/>
      <c r="AD953" s="553"/>
      <c r="AE953" s="553"/>
      <c r="AF953" s="553"/>
      <c r="AG953" s="553"/>
      <c r="AH953" s="553"/>
      <c r="AI953" s="397"/>
      <c r="AJ953" s="555"/>
      <c r="AK953" s="576">
        <f t="shared" si="138"/>
        <v>0</v>
      </c>
      <c r="AL953" s="576">
        <f t="shared" si="139"/>
        <v>0</v>
      </c>
      <c r="AM953" s="599"/>
      <c r="AN953" s="599"/>
      <c r="AO953" s="553"/>
      <c r="AP953" s="553"/>
      <c r="AQ953" s="553"/>
      <c r="AR953" s="553"/>
      <c r="AS953" s="397"/>
      <c r="AT953" s="397"/>
      <c r="AU953" s="397"/>
      <c r="AV953" s="397"/>
      <c r="AW953" s="397"/>
      <c r="AX953" s="397"/>
      <c r="AY953" s="397"/>
      <c r="AZ953" s="397"/>
      <c r="BA953" s="397"/>
      <c r="BB953" s="397"/>
      <c r="BC953" s="397"/>
      <c r="BD953" s="553"/>
      <c r="BE953" s="397"/>
      <c r="BF953" s="397"/>
      <c r="BG953" s="397"/>
      <c r="BH953" s="397"/>
    </row>
    <row r="954" spans="2:60" x14ac:dyDescent="0.35">
      <c r="B954" s="319"/>
      <c r="C954" s="147"/>
      <c r="D954" s="147"/>
      <c r="E954" s="320"/>
      <c r="F954" s="321"/>
      <c r="G954" s="149"/>
      <c r="H954" s="148"/>
      <c r="I954" s="148"/>
      <c r="J954" s="322"/>
      <c r="K954" s="324" t="str">
        <f>IFERROR(INDEX(Lookup!$G$3:$G$6,MATCH(J954,Lookup!$F$3:$F$6,0)),"")</f>
        <v/>
      </c>
      <c r="L954" s="323"/>
      <c r="M954" s="322"/>
      <c r="N954" s="846">
        <f t="shared" si="132"/>
        <v>0</v>
      </c>
      <c r="O954" s="325">
        <f t="shared" si="133"/>
        <v>0</v>
      </c>
      <c r="P954" s="847">
        <f>IF(I954&lt;INDEX(Lookup!$U$2:$U$10,MATCH($D$48,Lookup!$S$2:$S$10,0)),0,IF(U954="X",0,IFERROR(L954*50,0)))</f>
        <v>0</v>
      </c>
      <c r="Q954" s="326">
        <f>IF(I954&lt;INDEX(Lookup!$U$2:$U$10,MATCH($D$48,Lookup!$S$2:$S$10,0)),0,IF(U954="X",0,IFERROR(P954*K954,0)))</f>
        <v>0</v>
      </c>
      <c r="R954" s="326">
        <v>0</v>
      </c>
      <c r="S954" s="424">
        <v>0</v>
      </c>
      <c r="T954" s="322"/>
      <c r="U954" s="143"/>
      <c r="V954" s="397"/>
      <c r="W954" s="555"/>
      <c r="X954" s="576">
        <f t="shared" si="134"/>
        <v>0</v>
      </c>
      <c r="Y954" s="576">
        <f t="shared" si="135"/>
        <v>0</v>
      </c>
      <c r="Z954" s="576">
        <f t="shared" si="136"/>
        <v>0</v>
      </c>
      <c r="AA954" s="576">
        <f t="shared" si="137"/>
        <v>0</v>
      </c>
      <c r="AB954" s="553"/>
      <c r="AC954" s="553"/>
      <c r="AD954" s="553"/>
      <c r="AE954" s="553"/>
      <c r="AF954" s="553"/>
      <c r="AG954" s="553"/>
      <c r="AH954" s="553"/>
      <c r="AI954" s="397"/>
      <c r="AJ954" s="555"/>
      <c r="AK954" s="576">
        <f t="shared" si="138"/>
        <v>0</v>
      </c>
      <c r="AL954" s="576">
        <f t="shared" si="139"/>
        <v>0</v>
      </c>
      <c r="AM954" s="599"/>
      <c r="AN954" s="599"/>
      <c r="AO954" s="553"/>
      <c r="AP954" s="553"/>
      <c r="AQ954" s="553"/>
      <c r="AR954" s="553"/>
      <c r="AS954" s="397"/>
      <c r="AT954" s="397"/>
      <c r="AU954" s="397"/>
      <c r="AV954" s="397"/>
      <c r="AW954" s="397"/>
      <c r="AX954" s="397"/>
      <c r="AY954" s="397"/>
      <c r="AZ954" s="397"/>
      <c r="BA954" s="397"/>
      <c r="BB954" s="397"/>
      <c r="BC954" s="397"/>
      <c r="BD954" s="553"/>
      <c r="BE954" s="397"/>
      <c r="BF954" s="397"/>
      <c r="BG954" s="397"/>
      <c r="BH954" s="397"/>
    </row>
    <row r="955" spans="2:60" x14ac:dyDescent="0.35">
      <c r="B955" s="319"/>
      <c r="C955" s="147"/>
      <c r="D955" s="147"/>
      <c r="E955" s="320"/>
      <c r="F955" s="321"/>
      <c r="G955" s="149"/>
      <c r="H955" s="148"/>
      <c r="I955" s="148"/>
      <c r="J955" s="322"/>
      <c r="K955" s="324" t="str">
        <f>IFERROR(INDEX(Lookup!$G$3:$G$6,MATCH(J955,Lookup!$F$3:$F$6,0)),"")</f>
        <v/>
      </c>
      <c r="L955" s="323"/>
      <c r="M955" s="322"/>
      <c r="N955" s="846">
        <f t="shared" si="132"/>
        <v>0</v>
      </c>
      <c r="O955" s="325">
        <f t="shared" si="133"/>
        <v>0</v>
      </c>
      <c r="P955" s="847">
        <f>IF(I955&lt;INDEX(Lookup!$U$2:$U$10,MATCH($D$48,Lookup!$S$2:$S$10,0)),0,IF(U955="X",0,IFERROR(L955*50,0)))</f>
        <v>0</v>
      </c>
      <c r="Q955" s="326">
        <f>IF(I955&lt;INDEX(Lookup!$U$2:$U$10,MATCH($D$48,Lookup!$S$2:$S$10,0)),0,IF(U955="X",0,IFERROR(P955*K955,0)))</f>
        <v>0</v>
      </c>
      <c r="R955" s="326">
        <v>0</v>
      </c>
      <c r="S955" s="424">
        <v>0</v>
      </c>
      <c r="T955" s="322"/>
      <c r="U955" s="143"/>
      <c r="V955" s="397"/>
      <c r="W955" s="555"/>
      <c r="X955" s="576">
        <f t="shared" si="134"/>
        <v>0</v>
      </c>
      <c r="Y955" s="576">
        <f t="shared" si="135"/>
        <v>0</v>
      </c>
      <c r="Z955" s="576">
        <f t="shared" si="136"/>
        <v>0</v>
      </c>
      <c r="AA955" s="576">
        <f t="shared" si="137"/>
        <v>0</v>
      </c>
      <c r="AB955" s="553"/>
      <c r="AC955" s="553"/>
      <c r="AD955" s="553"/>
      <c r="AE955" s="553"/>
      <c r="AF955" s="553"/>
      <c r="AG955" s="553"/>
      <c r="AH955" s="553"/>
      <c r="AI955" s="397"/>
      <c r="AJ955" s="555"/>
      <c r="AK955" s="576">
        <f t="shared" si="138"/>
        <v>0</v>
      </c>
      <c r="AL955" s="576">
        <f t="shared" si="139"/>
        <v>0</v>
      </c>
      <c r="AM955" s="599"/>
      <c r="AN955" s="599"/>
      <c r="AO955" s="553"/>
      <c r="AP955" s="553"/>
      <c r="AQ955" s="553"/>
      <c r="AR955" s="553"/>
      <c r="AS955" s="397"/>
      <c r="AT955" s="397"/>
      <c r="AU955" s="397"/>
      <c r="AV955" s="397"/>
      <c r="AW955" s="397"/>
      <c r="AX955" s="397"/>
      <c r="AY955" s="397"/>
      <c r="AZ955" s="397"/>
      <c r="BA955" s="397"/>
      <c r="BB955" s="397"/>
      <c r="BC955" s="397"/>
      <c r="BD955" s="553"/>
      <c r="BE955" s="397"/>
      <c r="BF955" s="397"/>
      <c r="BG955" s="397"/>
      <c r="BH955" s="397"/>
    </row>
    <row r="956" spans="2:60" x14ac:dyDescent="0.35">
      <c r="B956" s="319"/>
      <c r="C956" s="147"/>
      <c r="D956" s="147"/>
      <c r="E956" s="320"/>
      <c r="F956" s="321"/>
      <c r="G956" s="149"/>
      <c r="H956" s="148"/>
      <c r="I956" s="148"/>
      <c r="J956" s="322"/>
      <c r="K956" s="324" t="str">
        <f>IFERROR(INDEX(Lookup!$G$3:$G$6,MATCH(J956,Lookup!$F$3:$F$6,0)),"")</f>
        <v/>
      </c>
      <c r="L956" s="323"/>
      <c r="M956" s="322"/>
      <c r="N956" s="846">
        <f t="shared" si="132"/>
        <v>0</v>
      </c>
      <c r="O956" s="325">
        <f t="shared" si="133"/>
        <v>0</v>
      </c>
      <c r="P956" s="847">
        <f>IF(I956&lt;INDEX(Lookup!$U$2:$U$10,MATCH($D$48,Lookup!$S$2:$S$10,0)),0,IF(U956="X",0,IFERROR(L956*50,0)))</f>
        <v>0</v>
      </c>
      <c r="Q956" s="326">
        <f>IF(I956&lt;INDEX(Lookup!$U$2:$U$10,MATCH($D$48,Lookup!$S$2:$S$10,0)),0,IF(U956="X",0,IFERROR(P956*K956,0)))</f>
        <v>0</v>
      </c>
      <c r="R956" s="326">
        <v>0</v>
      </c>
      <c r="S956" s="424">
        <v>0</v>
      </c>
      <c r="T956" s="322"/>
      <c r="U956" s="143"/>
      <c r="V956" s="397"/>
      <c r="W956" s="555"/>
      <c r="X956" s="576">
        <f t="shared" si="134"/>
        <v>0</v>
      </c>
      <c r="Y956" s="576">
        <f t="shared" si="135"/>
        <v>0</v>
      </c>
      <c r="Z956" s="576">
        <f t="shared" si="136"/>
        <v>0</v>
      </c>
      <c r="AA956" s="576">
        <f t="shared" si="137"/>
        <v>0</v>
      </c>
      <c r="AB956" s="553"/>
      <c r="AC956" s="553"/>
      <c r="AD956" s="553"/>
      <c r="AE956" s="553"/>
      <c r="AF956" s="553"/>
      <c r="AG956" s="553"/>
      <c r="AH956" s="553"/>
      <c r="AI956" s="397"/>
      <c r="AJ956" s="555"/>
      <c r="AK956" s="576">
        <f t="shared" si="138"/>
        <v>0</v>
      </c>
      <c r="AL956" s="576">
        <f t="shared" si="139"/>
        <v>0</v>
      </c>
      <c r="AM956" s="599"/>
      <c r="AN956" s="599"/>
      <c r="AO956" s="553"/>
      <c r="AP956" s="553"/>
      <c r="AQ956" s="553"/>
      <c r="AR956" s="553"/>
      <c r="AS956" s="397"/>
      <c r="AT956" s="397"/>
      <c r="AU956" s="397"/>
      <c r="AV956" s="397"/>
      <c r="AW956" s="397"/>
      <c r="AX956" s="397"/>
      <c r="AY956" s="397"/>
      <c r="AZ956" s="397"/>
      <c r="BA956" s="397"/>
      <c r="BB956" s="397"/>
      <c r="BC956" s="397"/>
      <c r="BD956" s="553"/>
      <c r="BE956" s="397"/>
      <c r="BF956" s="397"/>
      <c r="BG956" s="397"/>
      <c r="BH956" s="397"/>
    </row>
    <row r="957" spans="2:60" x14ac:dyDescent="0.35">
      <c r="B957" s="319"/>
      <c r="C957" s="147"/>
      <c r="D957" s="147"/>
      <c r="E957" s="320"/>
      <c r="F957" s="321"/>
      <c r="G957" s="149"/>
      <c r="H957" s="148"/>
      <c r="I957" s="148"/>
      <c r="J957" s="322"/>
      <c r="K957" s="324" t="str">
        <f>IFERROR(INDEX(Lookup!$G$3:$G$6,MATCH(J957,Lookup!$F$3:$F$6,0)),"")</f>
        <v/>
      </c>
      <c r="L957" s="323"/>
      <c r="M957" s="322"/>
      <c r="N957" s="846">
        <f t="shared" si="132"/>
        <v>0</v>
      </c>
      <c r="O957" s="325">
        <f t="shared" si="133"/>
        <v>0</v>
      </c>
      <c r="P957" s="847">
        <f>IF(I957&lt;INDEX(Lookup!$U$2:$U$10,MATCH($D$48,Lookup!$S$2:$S$10,0)),0,IF(U957="X",0,IFERROR(L957*50,0)))</f>
        <v>0</v>
      </c>
      <c r="Q957" s="326">
        <f>IF(I957&lt;INDEX(Lookup!$U$2:$U$10,MATCH($D$48,Lookup!$S$2:$S$10,0)),0,IF(U957="X",0,IFERROR(P957*K957,0)))</f>
        <v>0</v>
      </c>
      <c r="R957" s="326">
        <v>0</v>
      </c>
      <c r="S957" s="424">
        <v>0</v>
      </c>
      <c r="T957" s="322"/>
      <c r="U957" s="143"/>
      <c r="V957" s="397"/>
      <c r="W957" s="555"/>
      <c r="X957" s="576">
        <f t="shared" si="134"/>
        <v>0</v>
      </c>
      <c r="Y957" s="576">
        <f t="shared" si="135"/>
        <v>0</v>
      </c>
      <c r="Z957" s="576">
        <f t="shared" si="136"/>
        <v>0</v>
      </c>
      <c r="AA957" s="576">
        <f t="shared" si="137"/>
        <v>0</v>
      </c>
      <c r="AB957" s="553"/>
      <c r="AC957" s="553"/>
      <c r="AD957" s="553"/>
      <c r="AE957" s="553"/>
      <c r="AF957" s="553"/>
      <c r="AG957" s="553"/>
      <c r="AH957" s="553"/>
      <c r="AI957" s="397"/>
      <c r="AJ957" s="555"/>
      <c r="AK957" s="576">
        <f t="shared" si="138"/>
        <v>0</v>
      </c>
      <c r="AL957" s="576">
        <f t="shared" si="139"/>
        <v>0</v>
      </c>
      <c r="AM957" s="599"/>
      <c r="AN957" s="599"/>
      <c r="AO957" s="553"/>
      <c r="AP957" s="553"/>
      <c r="AQ957" s="553"/>
      <c r="AR957" s="553"/>
      <c r="AS957" s="397"/>
      <c r="AT957" s="397"/>
      <c r="AU957" s="397"/>
      <c r="AV957" s="397"/>
      <c r="AW957" s="397"/>
      <c r="AX957" s="397"/>
      <c r="AY957" s="397"/>
      <c r="AZ957" s="397"/>
      <c r="BA957" s="397"/>
      <c r="BB957" s="397"/>
      <c r="BC957" s="397"/>
      <c r="BD957" s="553"/>
      <c r="BE957" s="397"/>
      <c r="BF957" s="397"/>
      <c r="BG957" s="397"/>
      <c r="BH957" s="397"/>
    </row>
    <row r="958" spans="2:60" x14ac:dyDescent="0.35">
      <c r="B958" s="319"/>
      <c r="C958" s="147"/>
      <c r="D958" s="147"/>
      <c r="E958" s="320"/>
      <c r="F958" s="321"/>
      <c r="G958" s="149"/>
      <c r="H958" s="148"/>
      <c r="I958" s="148"/>
      <c r="J958" s="322"/>
      <c r="K958" s="324" t="str">
        <f>IFERROR(INDEX(Lookup!$G$3:$G$6,MATCH(J958,Lookup!$F$3:$F$6,0)),"")</f>
        <v/>
      </c>
      <c r="L958" s="323"/>
      <c r="M958" s="322"/>
      <c r="N958" s="846">
        <f t="shared" si="132"/>
        <v>0</v>
      </c>
      <c r="O958" s="325">
        <f t="shared" si="133"/>
        <v>0</v>
      </c>
      <c r="P958" s="847">
        <f>IF(I958&lt;INDEX(Lookup!$U$2:$U$10,MATCH($D$48,Lookup!$S$2:$S$10,0)),0,IF(U958="X",0,IFERROR(L958*50,0)))</f>
        <v>0</v>
      </c>
      <c r="Q958" s="326">
        <f>IF(I958&lt;INDEX(Lookup!$U$2:$U$10,MATCH($D$48,Lookup!$S$2:$S$10,0)),0,IF(U958="X",0,IFERROR(P958*K958,0)))</f>
        <v>0</v>
      </c>
      <c r="R958" s="326">
        <v>0</v>
      </c>
      <c r="S958" s="424">
        <v>0</v>
      </c>
      <c r="T958" s="322"/>
      <c r="U958" s="143"/>
      <c r="V958" s="397"/>
      <c r="W958" s="555"/>
      <c r="X958" s="576">
        <f t="shared" si="134"/>
        <v>0</v>
      </c>
      <c r="Y958" s="576">
        <f t="shared" si="135"/>
        <v>0</v>
      </c>
      <c r="Z958" s="576">
        <f t="shared" si="136"/>
        <v>0</v>
      </c>
      <c r="AA958" s="576">
        <f t="shared" si="137"/>
        <v>0</v>
      </c>
      <c r="AB958" s="553"/>
      <c r="AC958" s="553"/>
      <c r="AD958" s="553"/>
      <c r="AE958" s="553"/>
      <c r="AF958" s="553"/>
      <c r="AG958" s="553"/>
      <c r="AH958" s="553"/>
      <c r="AI958" s="397"/>
      <c r="AJ958" s="555"/>
      <c r="AK958" s="576">
        <f t="shared" si="138"/>
        <v>0</v>
      </c>
      <c r="AL958" s="576">
        <f t="shared" si="139"/>
        <v>0</v>
      </c>
      <c r="AM958" s="599"/>
      <c r="AN958" s="599"/>
      <c r="AO958" s="553"/>
      <c r="AP958" s="553"/>
      <c r="AQ958" s="553"/>
      <c r="AR958" s="553"/>
      <c r="AS958" s="397"/>
      <c r="AT958" s="397"/>
      <c r="AU958" s="397"/>
      <c r="AV958" s="397"/>
      <c r="AW958" s="397"/>
      <c r="AX958" s="397"/>
      <c r="AY958" s="397"/>
      <c r="AZ958" s="397"/>
      <c r="BA958" s="397"/>
      <c r="BB958" s="397"/>
      <c r="BC958" s="397"/>
      <c r="BD958" s="553"/>
      <c r="BE958" s="397"/>
      <c r="BF958" s="397"/>
      <c r="BG958" s="397"/>
      <c r="BH958" s="397"/>
    </row>
    <row r="959" spans="2:60" x14ac:dyDescent="0.35">
      <c r="B959" s="319"/>
      <c r="C959" s="147"/>
      <c r="D959" s="147"/>
      <c r="E959" s="320"/>
      <c r="F959" s="321"/>
      <c r="G959" s="149"/>
      <c r="H959" s="148"/>
      <c r="I959" s="148"/>
      <c r="J959" s="322"/>
      <c r="K959" s="324" t="str">
        <f>IFERROR(INDEX(Lookup!$G$3:$G$6,MATCH(J959,Lookup!$F$3:$F$6,0)),"")</f>
        <v/>
      </c>
      <c r="L959" s="323"/>
      <c r="M959" s="322"/>
      <c r="N959" s="846">
        <f t="shared" si="132"/>
        <v>0</v>
      </c>
      <c r="O959" s="325">
        <f t="shared" si="133"/>
        <v>0</v>
      </c>
      <c r="P959" s="847">
        <f>IF(I959&lt;INDEX(Lookup!$U$2:$U$10,MATCH($D$48,Lookup!$S$2:$S$10,0)),0,IF(U959="X",0,IFERROR(L959*50,0)))</f>
        <v>0</v>
      </c>
      <c r="Q959" s="326">
        <f>IF(I959&lt;INDEX(Lookup!$U$2:$U$10,MATCH($D$48,Lookup!$S$2:$S$10,0)),0,IF(U959="X",0,IFERROR(P959*K959,0)))</f>
        <v>0</v>
      </c>
      <c r="R959" s="326">
        <v>0</v>
      </c>
      <c r="S959" s="424">
        <v>0</v>
      </c>
      <c r="T959" s="322"/>
      <c r="U959" s="143"/>
      <c r="V959" s="397"/>
      <c r="W959" s="555"/>
      <c r="X959" s="576">
        <f t="shared" si="134"/>
        <v>0</v>
      </c>
      <c r="Y959" s="576">
        <f t="shared" si="135"/>
        <v>0</v>
      </c>
      <c r="Z959" s="576">
        <f t="shared" si="136"/>
        <v>0</v>
      </c>
      <c r="AA959" s="576">
        <f t="shared" si="137"/>
        <v>0</v>
      </c>
      <c r="AB959" s="553"/>
      <c r="AC959" s="553"/>
      <c r="AD959" s="553"/>
      <c r="AE959" s="553"/>
      <c r="AF959" s="553"/>
      <c r="AG959" s="553"/>
      <c r="AH959" s="553"/>
      <c r="AI959" s="397"/>
      <c r="AJ959" s="555"/>
      <c r="AK959" s="576">
        <f t="shared" si="138"/>
        <v>0</v>
      </c>
      <c r="AL959" s="576">
        <f t="shared" si="139"/>
        <v>0</v>
      </c>
      <c r="AM959" s="599"/>
      <c r="AN959" s="599"/>
      <c r="AO959" s="553"/>
      <c r="AP959" s="553"/>
      <c r="AQ959" s="553"/>
      <c r="AR959" s="553"/>
      <c r="AS959" s="397"/>
      <c r="AT959" s="397"/>
      <c r="AU959" s="397"/>
      <c r="AV959" s="397"/>
      <c r="AW959" s="397"/>
      <c r="AX959" s="397"/>
      <c r="AY959" s="397"/>
      <c r="AZ959" s="397"/>
      <c r="BA959" s="397"/>
      <c r="BB959" s="397"/>
      <c r="BC959" s="397"/>
      <c r="BD959" s="553"/>
      <c r="BE959" s="397"/>
      <c r="BF959" s="397"/>
      <c r="BG959" s="397"/>
      <c r="BH959" s="397"/>
    </row>
    <row r="960" spans="2:60" x14ac:dyDescent="0.35">
      <c r="B960" s="319"/>
      <c r="C960" s="147"/>
      <c r="D960" s="147"/>
      <c r="E960" s="320"/>
      <c r="F960" s="321"/>
      <c r="G960" s="149"/>
      <c r="H960" s="148"/>
      <c r="I960" s="148"/>
      <c r="J960" s="322"/>
      <c r="K960" s="324" t="str">
        <f>IFERROR(INDEX(Lookup!$G$3:$G$6,MATCH(J960,Lookup!$F$3:$F$6,0)),"")</f>
        <v/>
      </c>
      <c r="L960" s="323"/>
      <c r="M960" s="322"/>
      <c r="N960" s="846">
        <f t="shared" si="132"/>
        <v>0</v>
      </c>
      <c r="O960" s="325">
        <f t="shared" si="133"/>
        <v>0</v>
      </c>
      <c r="P960" s="847">
        <f>IF(I960&lt;INDEX(Lookup!$U$2:$U$10,MATCH($D$48,Lookup!$S$2:$S$10,0)),0,IF(U960="X",0,IFERROR(L960*50,0)))</f>
        <v>0</v>
      </c>
      <c r="Q960" s="326">
        <f>IF(I960&lt;INDEX(Lookup!$U$2:$U$10,MATCH($D$48,Lookup!$S$2:$S$10,0)),0,IF(U960="X",0,IFERROR(P960*K960,0)))</f>
        <v>0</v>
      </c>
      <c r="R960" s="326">
        <v>0</v>
      </c>
      <c r="S960" s="424">
        <v>0</v>
      </c>
      <c r="T960" s="322"/>
      <c r="U960" s="143"/>
      <c r="V960" s="397"/>
      <c r="W960" s="555"/>
      <c r="X960" s="576">
        <f t="shared" si="134"/>
        <v>0</v>
      </c>
      <c r="Y960" s="576">
        <f t="shared" si="135"/>
        <v>0</v>
      </c>
      <c r="Z960" s="576">
        <f t="shared" si="136"/>
        <v>0</v>
      </c>
      <c r="AA960" s="576">
        <f t="shared" si="137"/>
        <v>0</v>
      </c>
      <c r="AB960" s="553"/>
      <c r="AC960" s="553"/>
      <c r="AD960" s="553"/>
      <c r="AE960" s="553"/>
      <c r="AF960" s="553"/>
      <c r="AG960" s="553"/>
      <c r="AH960" s="553"/>
      <c r="AI960" s="397"/>
      <c r="AJ960" s="555"/>
      <c r="AK960" s="576">
        <f t="shared" si="138"/>
        <v>0</v>
      </c>
      <c r="AL960" s="576">
        <f t="shared" si="139"/>
        <v>0</v>
      </c>
      <c r="AM960" s="599"/>
      <c r="AN960" s="599"/>
      <c r="AO960" s="553"/>
      <c r="AP960" s="553"/>
      <c r="AQ960" s="553"/>
      <c r="AR960" s="553"/>
      <c r="AS960" s="397"/>
      <c r="AT960" s="397"/>
      <c r="AU960" s="397"/>
      <c r="AV960" s="397"/>
      <c r="AW960" s="397"/>
      <c r="AX960" s="397"/>
      <c r="AY960" s="397"/>
      <c r="AZ960" s="397"/>
      <c r="BA960" s="397"/>
      <c r="BB960" s="397"/>
      <c r="BC960" s="397"/>
      <c r="BD960" s="553"/>
      <c r="BE960" s="397"/>
      <c r="BF960" s="397"/>
      <c r="BG960" s="397"/>
      <c r="BH960" s="397"/>
    </row>
    <row r="961" spans="2:60" x14ac:dyDescent="0.35">
      <c r="B961" s="319"/>
      <c r="C961" s="147"/>
      <c r="D961" s="147"/>
      <c r="E961" s="320"/>
      <c r="F961" s="321"/>
      <c r="G961" s="149"/>
      <c r="H961" s="148"/>
      <c r="I961" s="148"/>
      <c r="J961" s="322"/>
      <c r="K961" s="324" t="str">
        <f>IFERROR(INDEX(Lookup!$G$3:$G$6,MATCH(J961,Lookup!$F$3:$F$6,0)),"")</f>
        <v/>
      </c>
      <c r="L961" s="323"/>
      <c r="M961" s="322"/>
      <c r="N961" s="846">
        <f t="shared" si="132"/>
        <v>0</v>
      </c>
      <c r="O961" s="325">
        <f t="shared" si="133"/>
        <v>0</v>
      </c>
      <c r="P961" s="847">
        <f>IF(I961&lt;INDEX(Lookup!$U$2:$U$10,MATCH($D$48,Lookup!$S$2:$S$10,0)),0,IF(U961="X",0,IFERROR(L961*50,0)))</f>
        <v>0</v>
      </c>
      <c r="Q961" s="326">
        <f>IF(I961&lt;INDEX(Lookup!$U$2:$U$10,MATCH($D$48,Lookup!$S$2:$S$10,0)),0,IF(U961="X",0,IFERROR(P961*K961,0)))</f>
        <v>0</v>
      </c>
      <c r="R961" s="326">
        <v>0</v>
      </c>
      <c r="S961" s="424">
        <v>0</v>
      </c>
      <c r="T961" s="322"/>
      <c r="U961" s="143"/>
      <c r="V961" s="397"/>
      <c r="W961" s="555"/>
      <c r="X961" s="576">
        <f t="shared" si="134"/>
        <v>0</v>
      </c>
      <c r="Y961" s="576">
        <f t="shared" si="135"/>
        <v>0</v>
      </c>
      <c r="Z961" s="576">
        <f t="shared" si="136"/>
        <v>0</v>
      </c>
      <c r="AA961" s="576">
        <f t="shared" si="137"/>
        <v>0</v>
      </c>
      <c r="AB961" s="553"/>
      <c r="AC961" s="553"/>
      <c r="AD961" s="553"/>
      <c r="AE961" s="553"/>
      <c r="AF961" s="553"/>
      <c r="AG961" s="553"/>
      <c r="AH961" s="553"/>
      <c r="AI961" s="397"/>
      <c r="AJ961" s="555"/>
      <c r="AK961" s="576">
        <f t="shared" si="138"/>
        <v>0</v>
      </c>
      <c r="AL961" s="576">
        <f t="shared" si="139"/>
        <v>0</v>
      </c>
      <c r="AM961" s="599"/>
      <c r="AN961" s="599"/>
      <c r="AO961" s="553"/>
      <c r="AP961" s="553"/>
      <c r="AQ961" s="553"/>
      <c r="AR961" s="553"/>
      <c r="AS961" s="397"/>
      <c r="AT961" s="397"/>
      <c r="AU961" s="397"/>
      <c r="AV961" s="397"/>
      <c r="AW961" s="397"/>
      <c r="AX961" s="397"/>
      <c r="AY961" s="397"/>
      <c r="AZ961" s="397"/>
      <c r="BA961" s="397"/>
      <c r="BB961" s="397"/>
      <c r="BC961" s="397"/>
      <c r="BD961" s="553"/>
      <c r="BE961" s="397"/>
      <c r="BF961" s="397"/>
      <c r="BG961" s="397"/>
      <c r="BH961" s="397"/>
    </row>
    <row r="962" spans="2:60" x14ac:dyDescent="0.35">
      <c r="B962" s="319"/>
      <c r="C962" s="147"/>
      <c r="D962" s="147"/>
      <c r="E962" s="320"/>
      <c r="F962" s="321"/>
      <c r="G962" s="149"/>
      <c r="H962" s="148"/>
      <c r="I962" s="148"/>
      <c r="J962" s="322"/>
      <c r="K962" s="324" t="str">
        <f>IFERROR(INDEX(Lookup!$G$3:$G$6,MATCH(J962,Lookup!$F$3:$F$6,0)),"")</f>
        <v/>
      </c>
      <c r="L962" s="323"/>
      <c r="M962" s="322"/>
      <c r="N962" s="846">
        <f t="shared" si="132"/>
        <v>0</v>
      </c>
      <c r="O962" s="325">
        <f t="shared" si="133"/>
        <v>0</v>
      </c>
      <c r="P962" s="847">
        <f>IF(I962&lt;INDEX(Lookup!$U$2:$U$10,MATCH($D$48,Lookup!$S$2:$S$10,0)),0,IF(U962="X",0,IFERROR(L962*50,0)))</f>
        <v>0</v>
      </c>
      <c r="Q962" s="326">
        <f>IF(I962&lt;INDEX(Lookup!$U$2:$U$10,MATCH($D$48,Lookup!$S$2:$S$10,0)),0,IF(U962="X",0,IFERROR(P962*K962,0)))</f>
        <v>0</v>
      </c>
      <c r="R962" s="326">
        <v>0</v>
      </c>
      <c r="S962" s="424">
        <v>0</v>
      </c>
      <c r="T962" s="322"/>
      <c r="U962" s="143"/>
      <c r="V962" s="397"/>
      <c r="W962" s="555"/>
      <c r="X962" s="576">
        <f t="shared" si="134"/>
        <v>0</v>
      </c>
      <c r="Y962" s="576">
        <f t="shared" si="135"/>
        <v>0</v>
      </c>
      <c r="Z962" s="576">
        <f t="shared" si="136"/>
        <v>0</v>
      </c>
      <c r="AA962" s="576">
        <f t="shared" si="137"/>
        <v>0</v>
      </c>
      <c r="AB962" s="553"/>
      <c r="AC962" s="553"/>
      <c r="AD962" s="553"/>
      <c r="AE962" s="553"/>
      <c r="AF962" s="553"/>
      <c r="AG962" s="553"/>
      <c r="AH962" s="553"/>
      <c r="AI962" s="397"/>
      <c r="AJ962" s="555"/>
      <c r="AK962" s="576">
        <f t="shared" si="138"/>
        <v>0</v>
      </c>
      <c r="AL962" s="576">
        <f t="shared" si="139"/>
        <v>0</v>
      </c>
      <c r="AM962" s="599"/>
      <c r="AN962" s="599"/>
      <c r="AO962" s="553"/>
      <c r="AP962" s="553"/>
      <c r="AQ962" s="553"/>
      <c r="AR962" s="553"/>
      <c r="AS962" s="397"/>
      <c r="AT962" s="397"/>
      <c r="AU962" s="397"/>
      <c r="AV962" s="397"/>
      <c r="AW962" s="397"/>
      <c r="AX962" s="397"/>
      <c r="AY962" s="397"/>
      <c r="AZ962" s="397"/>
      <c r="BA962" s="397"/>
      <c r="BB962" s="397"/>
      <c r="BC962" s="397"/>
      <c r="BD962" s="553"/>
      <c r="BE962" s="397"/>
      <c r="BF962" s="397"/>
      <c r="BG962" s="397"/>
      <c r="BH962" s="397"/>
    </row>
    <row r="963" spans="2:60" x14ac:dyDescent="0.35">
      <c r="B963" s="319"/>
      <c r="C963" s="147"/>
      <c r="D963" s="147"/>
      <c r="E963" s="320"/>
      <c r="F963" s="321"/>
      <c r="G963" s="149"/>
      <c r="H963" s="148"/>
      <c r="I963" s="148"/>
      <c r="J963" s="322"/>
      <c r="K963" s="324" t="str">
        <f>IFERROR(INDEX(Lookup!$G$3:$G$6,MATCH(J963,Lookup!$F$3:$F$6,0)),"")</f>
        <v/>
      </c>
      <c r="L963" s="323"/>
      <c r="M963" s="322"/>
      <c r="N963" s="846">
        <f t="shared" si="132"/>
        <v>0</v>
      </c>
      <c r="O963" s="325">
        <f t="shared" si="133"/>
        <v>0</v>
      </c>
      <c r="P963" s="847">
        <f>IF(I963&lt;INDEX(Lookup!$U$2:$U$10,MATCH($D$48,Lookup!$S$2:$S$10,0)),0,IF(U963="X",0,IFERROR(L963*50,0)))</f>
        <v>0</v>
      </c>
      <c r="Q963" s="326">
        <f>IF(I963&lt;INDEX(Lookup!$U$2:$U$10,MATCH($D$48,Lookup!$S$2:$S$10,0)),0,IF(U963="X",0,IFERROR(P963*K963,0)))</f>
        <v>0</v>
      </c>
      <c r="R963" s="326">
        <v>0</v>
      </c>
      <c r="S963" s="424">
        <v>0</v>
      </c>
      <c r="T963" s="322"/>
      <c r="U963" s="143"/>
      <c r="V963" s="397"/>
      <c r="W963" s="555"/>
      <c r="X963" s="576">
        <f t="shared" si="134"/>
        <v>0</v>
      </c>
      <c r="Y963" s="576">
        <f t="shared" si="135"/>
        <v>0</v>
      </c>
      <c r="Z963" s="576">
        <f t="shared" si="136"/>
        <v>0</v>
      </c>
      <c r="AA963" s="576">
        <f t="shared" si="137"/>
        <v>0</v>
      </c>
      <c r="AB963" s="553"/>
      <c r="AC963" s="553"/>
      <c r="AD963" s="553"/>
      <c r="AE963" s="553"/>
      <c r="AF963" s="553"/>
      <c r="AG963" s="553"/>
      <c r="AH963" s="553"/>
      <c r="AI963" s="397"/>
      <c r="AJ963" s="555"/>
      <c r="AK963" s="576">
        <f t="shared" si="138"/>
        <v>0</v>
      </c>
      <c r="AL963" s="576">
        <f t="shared" si="139"/>
        <v>0</v>
      </c>
      <c r="AM963" s="599"/>
      <c r="AN963" s="599"/>
      <c r="AO963" s="553"/>
      <c r="AP963" s="553"/>
      <c r="AQ963" s="553"/>
      <c r="AR963" s="553"/>
      <c r="AS963" s="397"/>
      <c r="AT963" s="397"/>
      <c r="AU963" s="397"/>
      <c r="AV963" s="397"/>
      <c r="AW963" s="397"/>
      <c r="AX963" s="397"/>
      <c r="AY963" s="397"/>
      <c r="AZ963" s="397"/>
      <c r="BA963" s="397"/>
      <c r="BB963" s="397"/>
      <c r="BC963" s="397"/>
      <c r="BD963" s="553"/>
      <c r="BE963" s="397"/>
      <c r="BF963" s="397"/>
      <c r="BG963" s="397"/>
      <c r="BH963" s="397"/>
    </row>
    <row r="964" spans="2:60" x14ac:dyDescent="0.35">
      <c r="B964" s="319"/>
      <c r="C964" s="147"/>
      <c r="D964" s="147"/>
      <c r="E964" s="320"/>
      <c r="F964" s="321"/>
      <c r="G964" s="149"/>
      <c r="H964" s="148"/>
      <c r="I964" s="148"/>
      <c r="J964" s="322"/>
      <c r="K964" s="324" t="str">
        <f>IFERROR(INDEX(Lookup!$G$3:$G$6,MATCH(J964,Lookup!$F$3:$F$6,0)),"")</f>
        <v/>
      </c>
      <c r="L964" s="323"/>
      <c r="M964" s="322"/>
      <c r="N964" s="846">
        <f t="shared" si="132"/>
        <v>0</v>
      </c>
      <c r="O964" s="325">
        <f t="shared" si="133"/>
        <v>0</v>
      </c>
      <c r="P964" s="847">
        <f>IF(I964&lt;INDEX(Lookup!$U$2:$U$10,MATCH($D$48,Lookup!$S$2:$S$10,0)),0,IF(U964="X",0,IFERROR(L964*50,0)))</f>
        <v>0</v>
      </c>
      <c r="Q964" s="326">
        <f>IF(I964&lt;INDEX(Lookup!$U$2:$U$10,MATCH($D$48,Lookup!$S$2:$S$10,0)),0,IF(U964="X",0,IFERROR(P964*K964,0)))</f>
        <v>0</v>
      </c>
      <c r="R964" s="326">
        <v>0</v>
      </c>
      <c r="S964" s="424">
        <v>0</v>
      </c>
      <c r="T964" s="322"/>
      <c r="U964" s="143"/>
      <c r="V964" s="397"/>
      <c r="W964" s="555"/>
      <c r="X964" s="576">
        <f t="shared" si="134"/>
        <v>0</v>
      </c>
      <c r="Y964" s="576">
        <f t="shared" si="135"/>
        <v>0</v>
      </c>
      <c r="Z964" s="576">
        <f t="shared" si="136"/>
        <v>0</v>
      </c>
      <c r="AA964" s="576">
        <f t="shared" si="137"/>
        <v>0</v>
      </c>
      <c r="AB964" s="553"/>
      <c r="AC964" s="553"/>
      <c r="AD964" s="553"/>
      <c r="AE964" s="553"/>
      <c r="AF964" s="553"/>
      <c r="AG964" s="553"/>
      <c r="AH964" s="553"/>
      <c r="AI964" s="397"/>
      <c r="AJ964" s="555"/>
      <c r="AK964" s="576">
        <f t="shared" si="138"/>
        <v>0</v>
      </c>
      <c r="AL964" s="576">
        <f t="shared" si="139"/>
        <v>0</v>
      </c>
      <c r="AM964" s="599"/>
      <c r="AN964" s="599"/>
      <c r="AO964" s="553"/>
      <c r="AP964" s="553"/>
      <c r="AQ964" s="553"/>
      <c r="AR964" s="553"/>
      <c r="AS964" s="397"/>
      <c r="AT964" s="397"/>
      <c r="AU964" s="397"/>
      <c r="AV964" s="397"/>
      <c r="AW964" s="397"/>
      <c r="AX964" s="397"/>
      <c r="AY964" s="397"/>
      <c r="AZ964" s="397"/>
      <c r="BA964" s="397"/>
      <c r="BB964" s="397"/>
      <c r="BC964" s="397"/>
      <c r="BD964" s="553"/>
      <c r="BE964" s="397"/>
      <c r="BF964" s="397"/>
      <c r="BG964" s="397"/>
      <c r="BH964" s="397"/>
    </row>
    <row r="965" spans="2:60" x14ac:dyDescent="0.35">
      <c r="B965" s="319"/>
      <c r="C965" s="147"/>
      <c r="D965" s="147"/>
      <c r="E965" s="320"/>
      <c r="F965" s="321"/>
      <c r="G965" s="149"/>
      <c r="H965" s="148"/>
      <c r="I965" s="148"/>
      <c r="J965" s="322"/>
      <c r="K965" s="324" t="str">
        <f>IFERROR(INDEX(Lookup!$G$3:$G$6,MATCH(J965,Lookup!$F$3:$F$6,0)),"")</f>
        <v/>
      </c>
      <c r="L965" s="323"/>
      <c r="M965" s="322"/>
      <c r="N965" s="846">
        <f t="shared" si="132"/>
        <v>0</v>
      </c>
      <c r="O965" s="325">
        <f t="shared" si="133"/>
        <v>0</v>
      </c>
      <c r="P965" s="847">
        <f>IF(I965&lt;INDEX(Lookup!$U$2:$U$10,MATCH($D$48,Lookup!$S$2:$S$10,0)),0,IF(U965="X",0,IFERROR(L965*50,0)))</f>
        <v>0</v>
      </c>
      <c r="Q965" s="326">
        <f>IF(I965&lt;INDEX(Lookup!$U$2:$U$10,MATCH($D$48,Lookup!$S$2:$S$10,0)),0,IF(U965="X",0,IFERROR(P965*K965,0)))</f>
        <v>0</v>
      </c>
      <c r="R965" s="326">
        <v>0</v>
      </c>
      <c r="S965" s="424">
        <v>0</v>
      </c>
      <c r="T965" s="322"/>
      <c r="U965" s="143"/>
      <c r="V965" s="397"/>
      <c r="W965" s="555"/>
      <c r="X965" s="576">
        <f t="shared" si="134"/>
        <v>0</v>
      </c>
      <c r="Y965" s="576">
        <f t="shared" si="135"/>
        <v>0</v>
      </c>
      <c r="Z965" s="576">
        <f t="shared" si="136"/>
        <v>0</v>
      </c>
      <c r="AA965" s="576">
        <f t="shared" si="137"/>
        <v>0</v>
      </c>
      <c r="AB965" s="553"/>
      <c r="AC965" s="553"/>
      <c r="AD965" s="553"/>
      <c r="AE965" s="553"/>
      <c r="AF965" s="553"/>
      <c r="AG965" s="553"/>
      <c r="AH965" s="553"/>
      <c r="AI965" s="397"/>
      <c r="AJ965" s="555"/>
      <c r="AK965" s="576">
        <f t="shared" si="138"/>
        <v>0</v>
      </c>
      <c r="AL965" s="576">
        <f t="shared" si="139"/>
        <v>0</v>
      </c>
      <c r="AM965" s="599"/>
      <c r="AN965" s="599"/>
      <c r="AO965" s="553"/>
      <c r="AP965" s="553"/>
      <c r="AQ965" s="553"/>
      <c r="AR965" s="553"/>
      <c r="AS965" s="397"/>
      <c r="AT965" s="397"/>
      <c r="AU965" s="397"/>
      <c r="AV965" s="397"/>
      <c r="AW965" s="397"/>
      <c r="AX965" s="397"/>
      <c r="AY965" s="397"/>
      <c r="AZ965" s="397"/>
      <c r="BA965" s="397"/>
      <c r="BB965" s="397"/>
      <c r="BC965" s="397"/>
      <c r="BD965" s="553"/>
      <c r="BE965" s="397"/>
      <c r="BF965" s="397"/>
      <c r="BG965" s="397"/>
      <c r="BH965" s="397"/>
    </row>
    <row r="966" spans="2:60" x14ac:dyDescent="0.35">
      <c r="B966" s="319"/>
      <c r="C966" s="147"/>
      <c r="D966" s="147"/>
      <c r="E966" s="320"/>
      <c r="F966" s="321"/>
      <c r="G966" s="149"/>
      <c r="H966" s="148"/>
      <c r="I966" s="148"/>
      <c r="J966" s="322"/>
      <c r="K966" s="324" t="str">
        <f>IFERROR(INDEX(Lookup!$G$3:$G$6,MATCH(J966,Lookup!$F$3:$F$6,0)),"")</f>
        <v/>
      </c>
      <c r="L966" s="323"/>
      <c r="M966" s="322"/>
      <c r="N966" s="846">
        <f t="shared" si="132"/>
        <v>0</v>
      </c>
      <c r="O966" s="325">
        <f t="shared" si="133"/>
        <v>0</v>
      </c>
      <c r="P966" s="847">
        <f>IF(I966&lt;INDEX(Lookup!$U$2:$U$10,MATCH($D$48,Lookup!$S$2:$S$10,0)),0,IF(U966="X",0,IFERROR(L966*50,0)))</f>
        <v>0</v>
      </c>
      <c r="Q966" s="326">
        <f>IF(I966&lt;INDEX(Lookup!$U$2:$U$10,MATCH($D$48,Lookup!$S$2:$S$10,0)),0,IF(U966="X",0,IFERROR(P966*K966,0)))</f>
        <v>0</v>
      </c>
      <c r="R966" s="326">
        <v>0</v>
      </c>
      <c r="S966" s="424">
        <v>0</v>
      </c>
      <c r="T966" s="322"/>
      <c r="U966" s="143"/>
      <c r="V966" s="397"/>
      <c r="W966" s="555"/>
      <c r="X966" s="576">
        <f t="shared" si="134"/>
        <v>0</v>
      </c>
      <c r="Y966" s="576">
        <f t="shared" si="135"/>
        <v>0</v>
      </c>
      <c r="Z966" s="576">
        <f t="shared" si="136"/>
        <v>0</v>
      </c>
      <c r="AA966" s="576">
        <f t="shared" si="137"/>
        <v>0</v>
      </c>
      <c r="AB966" s="553"/>
      <c r="AC966" s="553"/>
      <c r="AD966" s="553"/>
      <c r="AE966" s="553"/>
      <c r="AF966" s="553"/>
      <c r="AG966" s="553"/>
      <c r="AH966" s="553"/>
      <c r="AI966" s="397"/>
      <c r="AJ966" s="555"/>
      <c r="AK966" s="576">
        <f t="shared" si="138"/>
        <v>0</v>
      </c>
      <c r="AL966" s="576">
        <f t="shared" si="139"/>
        <v>0</v>
      </c>
      <c r="AM966" s="599"/>
      <c r="AN966" s="599"/>
      <c r="AO966" s="553"/>
      <c r="AP966" s="553"/>
      <c r="AQ966" s="553"/>
      <c r="AR966" s="553"/>
      <c r="AS966" s="397"/>
      <c r="AT966" s="397"/>
      <c r="AU966" s="397"/>
      <c r="AV966" s="397"/>
      <c r="AW966" s="397"/>
      <c r="AX966" s="397"/>
      <c r="AY966" s="397"/>
      <c r="AZ966" s="397"/>
      <c r="BA966" s="397"/>
      <c r="BB966" s="397"/>
      <c r="BC966" s="397"/>
      <c r="BD966" s="553"/>
      <c r="BE966" s="397"/>
      <c r="BF966" s="397"/>
      <c r="BG966" s="397"/>
      <c r="BH966" s="397"/>
    </row>
    <row r="967" spans="2:60" x14ac:dyDescent="0.35">
      <c r="B967" s="319"/>
      <c r="C967" s="147"/>
      <c r="D967" s="147"/>
      <c r="E967" s="320"/>
      <c r="F967" s="321"/>
      <c r="G967" s="149"/>
      <c r="H967" s="148"/>
      <c r="I967" s="148"/>
      <c r="J967" s="322"/>
      <c r="K967" s="324" t="str">
        <f>IFERROR(INDEX(Lookup!$G$3:$G$6,MATCH(J967,Lookup!$F$3:$F$6,0)),"")</f>
        <v/>
      </c>
      <c r="L967" s="323"/>
      <c r="M967" s="322"/>
      <c r="N967" s="846">
        <f t="shared" si="132"/>
        <v>0</v>
      </c>
      <c r="O967" s="325">
        <f t="shared" si="133"/>
        <v>0</v>
      </c>
      <c r="P967" s="847">
        <f>IF(I967&lt;INDEX(Lookup!$U$2:$U$10,MATCH($D$48,Lookup!$S$2:$S$10,0)),0,IF(U967="X",0,IFERROR(L967*50,0)))</f>
        <v>0</v>
      </c>
      <c r="Q967" s="326">
        <f>IF(I967&lt;INDEX(Lookup!$U$2:$U$10,MATCH($D$48,Lookup!$S$2:$S$10,0)),0,IF(U967="X",0,IFERROR(P967*K967,0)))</f>
        <v>0</v>
      </c>
      <c r="R967" s="326">
        <v>0</v>
      </c>
      <c r="S967" s="424">
        <v>0</v>
      </c>
      <c r="T967" s="322"/>
      <c r="U967" s="143"/>
      <c r="V967" s="397"/>
      <c r="W967" s="555"/>
      <c r="X967" s="576">
        <f t="shared" si="134"/>
        <v>0</v>
      </c>
      <c r="Y967" s="576">
        <f t="shared" si="135"/>
        <v>0</v>
      </c>
      <c r="Z967" s="576">
        <f t="shared" si="136"/>
        <v>0</v>
      </c>
      <c r="AA967" s="576">
        <f t="shared" si="137"/>
        <v>0</v>
      </c>
      <c r="AB967" s="553"/>
      <c r="AC967" s="553"/>
      <c r="AD967" s="553"/>
      <c r="AE967" s="553"/>
      <c r="AF967" s="553"/>
      <c r="AG967" s="553"/>
      <c r="AH967" s="553"/>
      <c r="AI967" s="397"/>
      <c r="AJ967" s="555"/>
      <c r="AK967" s="576">
        <f t="shared" si="138"/>
        <v>0</v>
      </c>
      <c r="AL967" s="576">
        <f t="shared" si="139"/>
        <v>0</v>
      </c>
      <c r="AM967" s="599"/>
      <c r="AN967" s="599"/>
      <c r="AO967" s="553"/>
      <c r="AP967" s="553"/>
      <c r="AQ967" s="553"/>
      <c r="AR967" s="553"/>
      <c r="AS967" s="397"/>
      <c r="AT967" s="397"/>
      <c r="AU967" s="397"/>
      <c r="AV967" s="397"/>
      <c r="AW967" s="397"/>
      <c r="AX967" s="397"/>
      <c r="AY967" s="397"/>
      <c r="AZ967" s="397"/>
      <c r="BA967" s="397"/>
      <c r="BB967" s="397"/>
      <c r="BC967" s="397"/>
      <c r="BD967" s="553"/>
      <c r="BE967" s="397"/>
      <c r="BF967" s="397"/>
      <c r="BG967" s="397"/>
      <c r="BH967" s="397"/>
    </row>
    <row r="968" spans="2:60" x14ac:dyDescent="0.35">
      <c r="B968" s="319"/>
      <c r="C968" s="147"/>
      <c r="D968" s="147"/>
      <c r="E968" s="320"/>
      <c r="F968" s="321"/>
      <c r="G968" s="149"/>
      <c r="H968" s="148"/>
      <c r="I968" s="148"/>
      <c r="J968" s="322"/>
      <c r="K968" s="324" t="str">
        <f>IFERROR(INDEX(Lookup!$G$3:$G$6,MATCH(J968,Lookup!$F$3:$F$6,0)),"")</f>
        <v/>
      </c>
      <c r="L968" s="323"/>
      <c r="M968" s="322"/>
      <c r="N968" s="846">
        <f t="shared" si="132"/>
        <v>0</v>
      </c>
      <c r="O968" s="325">
        <f t="shared" si="133"/>
        <v>0</v>
      </c>
      <c r="P968" s="847">
        <f>IF(I968&lt;INDEX(Lookup!$U$2:$U$10,MATCH($D$48,Lookup!$S$2:$S$10,0)),0,IF(U968="X",0,IFERROR(L968*50,0)))</f>
        <v>0</v>
      </c>
      <c r="Q968" s="326">
        <f>IF(I968&lt;INDEX(Lookup!$U$2:$U$10,MATCH($D$48,Lookup!$S$2:$S$10,0)),0,IF(U968="X",0,IFERROR(P968*K968,0)))</f>
        <v>0</v>
      </c>
      <c r="R968" s="326">
        <v>0</v>
      </c>
      <c r="S968" s="424">
        <v>0</v>
      </c>
      <c r="T968" s="322"/>
      <c r="U968" s="143"/>
      <c r="V968" s="397"/>
      <c r="W968" s="555"/>
      <c r="X968" s="576">
        <f t="shared" si="134"/>
        <v>0</v>
      </c>
      <c r="Y968" s="576">
        <f t="shared" si="135"/>
        <v>0</v>
      </c>
      <c r="Z968" s="576">
        <f t="shared" si="136"/>
        <v>0</v>
      </c>
      <c r="AA968" s="576">
        <f t="shared" si="137"/>
        <v>0</v>
      </c>
      <c r="AB968" s="553"/>
      <c r="AC968" s="553"/>
      <c r="AD968" s="553"/>
      <c r="AE968" s="553"/>
      <c r="AF968" s="553"/>
      <c r="AG968" s="553"/>
      <c r="AH968" s="553"/>
      <c r="AI968" s="397"/>
      <c r="AJ968" s="555"/>
      <c r="AK968" s="576">
        <f t="shared" si="138"/>
        <v>0</v>
      </c>
      <c r="AL968" s="576">
        <f t="shared" si="139"/>
        <v>0</v>
      </c>
      <c r="AM968" s="599"/>
      <c r="AN968" s="599"/>
      <c r="AO968" s="553"/>
      <c r="AP968" s="553"/>
      <c r="AQ968" s="553"/>
      <c r="AR968" s="553"/>
      <c r="AS968" s="397"/>
      <c r="AT968" s="397"/>
      <c r="AU968" s="397"/>
      <c r="AV968" s="397"/>
      <c r="AW968" s="397"/>
      <c r="AX968" s="397"/>
      <c r="AY968" s="397"/>
      <c r="AZ968" s="397"/>
      <c r="BA968" s="397"/>
      <c r="BB968" s="397"/>
      <c r="BC968" s="397"/>
      <c r="BD968" s="553"/>
      <c r="BE968" s="397"/>
      <c r="BF968" s="397"/>
      <c r="BG968" s="397"/>
      <c r="BH968" s="397"/>
    </row>
    <row r="969" spans="2:60" x14ac:dyDescent="0.35">
      <c r="B969" s="319"/>
      <c r="C969" s="147"/>
      <c r="D969" s="147"/>
      <c r="E969" s="320"/>
      <c r="F969" s="321"/>
      <c r="G969" s="149"/>
      <c r="H969" s="148"/>
      <c r="I969" s="148"/>
      <c r="J969" s="322"/>
      <c r="K969" s="324" t="str">
        <f>IFERROR(INDEX(Lookup!$G$3:$G$6,MATCH(J969,Lookup!$F$3:$F$6,0)),"")</f>
        <v/>
      </c>
      <c r="L969" s="323"/>
      <c r="M969" s="322"/>
      <c r="N969" s="846">
        <f t="shared" si="132"/>
        <v>0</v>
      </c>
      <c r="O969" s="325">
        <f t="shared" si="133"/>
        <v>0</v>
      </c>
      <c r="P969" s="847">
        <f>IF(I969&lt;INDEX(Lookup!$U$2:$U$10,MATCH($D$48,Lookup!$S$2:$S$10,0)),0,IF(U969="X",0,IFERROR(L969*50,0)))</f>
        <v>0</v>
      </c>
      <c r="Q969" s="326">
        <f>IF(I969&lt;INDEX(Lookup!$U$2:$U$10,MATCH($D$48,Lookup!$S$2:$S$10,0)),0,IF(U969="X",0,IFERROR(P969*K969,0)))</f>
        <v>0</v>
      </c>
      <c r="R969" s="326">
        <v>0</v>
      </c>
      <c r="S969" s="424">
        <v>0</v>
      </c>
      <c r="T969" s="322"/>
      <c r="U969" s="143"/>
      <c r="V969" s="397"/>
      <c r="W969" s="555"/>
      <c r="X969" s="576">
        <f t="shared" si="134"/>
        <v>0</v>
      </c>
      <c r="Y969" s="576">
        <f t="shared" si="135"/>
        <v>0</v>
      </c>
      <c r="Z969" s="576">
        <f t="shared" si="136"/>
        <v>0</v>
      </c>
      <c r="AA969" s="576">
        <f t="shared" si="137"/>
        <v>0</v>
      </c>
      <c r="AB969" s="553"/>
      <c r="AC969" s="553"/>
      <c r="AD969" s="553"/>
      <c r="AE969" s="553"/>
      <c r="AF969" s="553"/>
      <c r="AG969" s="553"/>
      <c r="AH969" s="553"/>
      <c r="AI969" s="397"/>
      <c r="AJ969" s="555"/>
      <c r="AK969" s="576">
        <f t="shared" si="138"/>
        <v>0</v>
      </c>
      <c r="AL969" s="576">
        <f t="shared" si="139"/>
        <v>0</v>
      </c>
      <c r="AM969" s="599"/>
      <c r="AN969" s="599"/>
      <c r="AO969" s="553"/>
      <c r="AP969" s="553"/>
      <c r="AQ969" s="553"/>
      <c r="AR969" s="553"/>
      <c r="AS969" s="397"/>
      <c r="AT969" s="397"/>
      <c r="AU969" s="397"/>
      <c r="AV969" s="397"/>
      <c r="AW969" s="397"/>
      <c r="AX969" s="397"/>
      <c r="AY969" s="397"/>
      <c r="AZ969" s="397"/>
      <c r="BA969" s="397"/>
      <c r="BB969" s="397"/>
      <c r="BC969" s="397"/>
      <c r="BD969" s="553"/>
      <c r="BE969" s="397"/>
      <c r="BF969" s="397"/>
      <c r="BG969" s="397"/>
      <c r="BH969" s="397"/>
    </row>
    <row r="970" spans="2:60" x14ac:dyDescent="0.35">
      <c r="B970" s="319"/>
      <c r="C970" s="147"/>
      <c r="D970" s="147"/>
      <c r="E970" s="320"/>
      <c r="F970" s="321"/>
      <c r="G970" s="149"/>
      <c r="H970" s="148"/>
      <c r="I970" s="148"/>
      <c r="J970" s="322"/>
      <c r="K970" s="324" t="str">
        <f>IFERROR(INDEX(Lookup!$G$3:$G$6,MATCH(J970,Lookup!$F$3:$F$6,0)),"")</f>
        <v/>
      </c>
      <c r="L970" s="323"/>
      <c r="M970" s="322"/>
      <c r="N970" s="846">
        <f t="shared" si="132"/>
        <v>0</v>
      </c>
      <c r="O970" s="325">
        <f t="shared" si="133"/>
        <v>0</v>
      </c>
      <c r="P970" s="847">
        <f>IF(I970&lt;INDEX(Lookup!$U$2:$U$10,MATCH($D$48,Lookup!$S$2:$S$10,0)),0,IF(U970="X",0,IFERROR(L970*50,0)))</f>
        <v>0</v>
      </c>
      <c r="Q970" s="326">
        <f>IF(I970&lt;INDEX(Lookup!$U$2:$U$10,MATCH($D$48,Lookup!$S$2:$S$10,0)),0,IF(U970="X",0,IFERROR(P970*K970,0)))</f>
        <v>0</v>
      </c>
      <c r="R970" s="326">
        <v>0</v>
      </c>
      <c r="S970" s="424">
        <v>0</v>
      </c>
      <c r="T970" s="322"/>
      <c r="U970" s="143"/>
      <c r="V970" s="397"/>
      <c r="W970" s="555"/>
      <c r="X970" s="576">
        <f t="shared" si="134"/>
        <v>0</v>
      </c>
      <c r="Y970" s="576">
        <f t="shared" si="135"/>
        <v>0</v>
      </c>
      <c r="Z970" s="576">
        <f t="shared" si="136"/>
        <v>0</v>
      </c>
      <c r="AA970" s="576">
        <f t="shared" si="137"/>
        <v>0</v>
      </c>
      <c r="AB970" s="553"/>
      <c r="AC970" s="553"/>
      <c r="AD970" s="553"/>
      <c r="AE970" s="553"/>
      <c r="AF970" s="553"/>
      <c r="AG970" s="553"/>
      <c r="AH970" s="553"/>
      <c r="AI970" s="397"/>
      <c r="AJ970" s="555"/>
      <c r="AK970" s="576">
        <f t="shared" si="138"/>
        <v>0</v>
      </c>
      <c r="AL970" s="576">
        <f t="shared" si="139"/>
        <v>0</v>
      </c>
      <c r="AM970" s="599"/>
      <c r="AN970" s="599"/>
      <c r="AO970" s="553"/>
      <c r="AP970" s="553"/>
      <c r="AQ970" s="553"/>
      <c r="AR970" s="553"/>
      <c r="AS970" s="397"/>
      <c r="AT970" s="397"/>
      <c r="AU970" s="397"/>
      <c r="AV970" s="397"/>
      <c r="AW970" s="397"/>
      <c r="AX970" s="397"/>
      <c r="AY970" s="397"/>
      <c r="AZ970" s="397"/>
      <c r="BA970" s="397"/>
      <c r="BB970" s="397"/>
      <c r="BC970" s="397"/>
      <c r="BD970" s="553"/>
      <c r="BE970" s="397"/>
      <c r="BF970" s="397"/>
      <c r="BG970" s="397"/>
      <c r="BH970" s="397"/>
    </row>
    <row r="971" spans="2:60" x14ac:dyDescent="0.35">
      <c r="B971" s="319"/>
      <c r="C971" s="147"/>
      <c r="D971" s="147"/>
      <c r="E971" s="320"/>
      <c r="F971" s="321"/>
      <c r="G971" s="149"/>
      <c r="H971" s="148"/>
      <c r="I971" s="148"/>
      <c r="J971" s="322"/>
      <c r="K971" s="324" t="str">
        <f>IFERROR(INDEX(Lookup!$G$3:$G$6,MATCH(J971,Lookup!$F$3:$F$6,0)),"")</f>
        <v/>
      </c>
      <c r="L971" s="323"/>
      <c r="M971" s="322"/>
      <c r="N971" s="846">
        <f t="shared" si="132"/>
        <v>0</v>
      </c>
      <c r="O971" s="325">
        <f t="shared" si="133"/>
        <v>0</v>
      </c>
      <c r="P971" s="847">
        <f>IF(I971&lt;INDEX(Lookup!$U$2:$U$10,MATCH($D$48,Lookup!$S$2:$S$10,0)),0,IF(U971="X",0,IFERROR(L971*50,0)))</f>
        <v>0</v>
      </c>
      <c r="Q971" s="326">
        <f>IF(I971&lt;INDEX(Lookup!$U$2:$U$10,MATCH($D$48,Lookup!$S$2:$S$10,0)),0,IF(U971="X",0,IFERROR(P971*K971,0)))</f>
        <v>0</v>
      </c>
      <c r="R971" s="326">
        <v>0</v>
      </c>
      <c r="S971" s="424">
        <v>0</v>
      </c>
      <c r="T971" s="322"/>
      <c r="U971" s="143"/>
      <c r="V971" s="397"/>
      <c r="W971" s="555"/>
      <c r="X971" s="576">
        <f t="shared" si="134"/>
        <v>0</v>
      </c>
      <c r="Y971" s="576">
        <f t="shared" si="135"/>
        <v>0</v>
      </c>
      <c r="Z971" s="576">
        <f t="shared" si="136"/>
        <v>0</v>
      </c>
      <c r="AA971" s="576">
        <f t="shared" si="137"/>
        <v>0</v>
      </c>
      <c r="AB971" s="553"/>
      <c r="AC971" s="553"/>
      <c r="AD971" s="553"/>
      <c r="AE971" s="553"/>
      <c r="AF971" s="553"/>
      <c r="AG971" s="553"/>
      <c r="AH971" s="553"/>
      <c r="AI971" s="397"/>
      <c r="AJ971" s="555"/>
      <c r="AK971" s="576">
        <f t="shared" si="138"/>
        <v>0</v>
      </c>
      <c r="AL971" s="576">
        <f t="shared" si="139"/>
        <v>0</v>
      </c>
      <c r="AM971" s="599"/>
      <c r="AN971" s="599"/>
      <c r="AO971" s="553"/>
      <c r="AP971" s="553"/>
      <c r="AQ971" s="553"/>
      <c r="AR971" s="553"/>
      <c r="AS971" s="397"/>
      <c r="AT971" s="397"/>
      <c r="AU971" s="397"/>
      <c r="AV971" s="397"/>
      <c r="AW971" s="397"/>
      <c r="AX971" s="397"/>
      <c r="AY971" s="397"/>
      <c r="AZ971" s="397"/>
      <c r="BA971" s="397"/>
      <c r="BB971" s="397"/>
      <c r="BC971" s="397"/>
      <c r="BD971" s="553"/>
      <c r="BE971" s="397"/>
      <c r="BF971" s="397"/>
      <c r="BG971" s="397"/>
      <c r="BH971" s="397"/>
    </row>
    <row r="972" spans="2:60" x14ac:dyDescent="0.35">
      <c r="B972" s="319"/>
      <c r="C972" s="147"/>
      <c r="D972" s="147"/>
      <c r="E972" s="320"/>
      <c r="F972" s="321"/>
      <c r="G972" s="149"/>
      <c r="H972" s="148"/>
      <c r="I972" s="148"/>
      <c r="J972" s="322"/>
      <c r="K972" s="324" t="str">
        <f>IFERROR(INDEX(Lookup!$G$3:$G$6,MATCH(J972,Lookup!$F$3:$F$6,0)),"")</f>
        <v/>
      </c>
      <c r="L972" s="323"/>
      <c r="M972" s="322"/>
      <c r="N972" s="846">
        <f t="shared" si="132"/>
        <v>0</v>
      </c>
      <c r="O972" s="325">
        <f t="shared" si="133"/>
        <v>0</v>
      </c>
      <c r="P972" s="847">
        <f>IF(I972&lt;INDEX(Lookup!$U$2:$U$10,MATCH($D$48,Lookup!$S$2:$S$10,0)),0,IF(U972="X",0,IFERROR(L972*50,0)))</f>
        <v>0</v>
      </c>
      <c r="Q972" s="326">
        <f>IF(I972&lt;INDEX(Lookup!$U$2:$U$10,MATCH($D$48,Lookup!$S$2:$S$10,0)),0,IF(U972="X",0,IFERROR(P972*K972,0)))</f>
        <v>0</v>
      </c>
      <c r="R972" s="326">
        <v>0</v>
      </c>
      <c r="S972" s="424">
        <v>0</v>
      </c>
      <c r="T972" s="322"/>
      <c r="U972" s="143"/>
      <c r="V972" s="397"/>
      <c r="W972" s="555"/>
      <c r="X972" s="576">
        <f t="shared" si="134"/>
        <v>0</v>
      </c>
      <c r="Y972" s="576">
        <f t="shared" si="135"/>
        <v>0</v>
      </c>
      <c r="Z972" s="576">
        <f t="shared" si="136"/>
        <v>0</v>
      </c>
      <c r="AA972" s="576">
        <f t="shared" si="137"/>
        <v>0</v>
      </c>
      <c r="AB972" s="553"/>
      <c r="AC972" s="553"/>
      <c r="AD972" s="553"/>
      <c r="AE972" s="553"/>
      <c r="AF972" s="553"/>
      <c r="AG972" s="553"/>
      <c r="AH972" s="553"/>
      <c r="AI972" s="397"/>
      <c r="AJ972" s="555"/>
      <c r="AK972" s="576">
        <f t="shared" si="138"/>
        <v>0</v>
      </c>
      <c r="AL972" s="576">
        <f t="shared" si="139"/>
        <v>0</v>
      </c>
      <c r="AM972" s="599"/>
      <c r="AN972" s="599"/>
      <c r="AO972" s="553"/>
      <c r="AP972" s="553"/>
      <c r="AQ972" s="553"/>
      <c r="AR972" s="553"/>
      <c r="AS972" s="397"/>
      <c r="AT972" s="397"/>
      <c r="AU972" s="397"/>
      <c r="AV972" s="397"/>
      <c r="AW972" s="397"/>
      <c r="AX972" s="397"/>
      <c r="AY972" s="397"/>
      <c r="AZ972" s="397"/>
      <c r="BA972" s="397"/>
      <c r="BB972" s="397"/>
      <c r="BC972" s="397"/>
      <c r="BD972" s="553"/>
      <c r="BE972" s="397"/>
      <c r="BF972" s="397"/>
      <c r="BG972" s="397"/>
      <c r="BH972" s="397"/>
    </row>
    <row r="973" spans="2:60" x14ac:dyDescent="0.35">
      <c r="B973" s="319"/>
      <c r="C973" s="147"/>
      <c r="D973" s="147"/>
      <c r="E973" s="320"/>
      <c r="F973" s="321"/>
      <c r="G973" s="149"/>
      <c r="H973" s="148"/>
      <c r="I973" s="148"/>
      <c r="J973" s="322"/>
      <c r="K973" s="324" t="str">
        <f>IFERROR(INDEX(Lookup!$G$3:$G$6,MATCH(J973,Lookup!$F$3:$F$6,0)),"")</f>
        <v/>
      </c>
      <c r="L973" s="323"/>
      <c r="M973" s="322"/>
      <c r="N973" s="846">
        <f t="shared" si="132"/>
        <v>0</v>
      </c>
      <c r="O973" s="325">
        <f t="shared" si="133"/>
        <v>0</v>
      </c>
      <c r="P973" s="847">
        <f>IF(I973&lt;INDEX(Lookup!$U$2:$U$10,MATCH($D$48,Lookup!$S$2:$S$10,0)),0,IF(U973="X",0,IFERROR(L973*50,0)))</f>
        <v>0</v>
      </c>
      <c r="Q973" s="326">
        <f>IF(I973&lt;INDEX(Lookup!$U$2:$U$10,MATCH($D$48,Lookup!$S$2:$S$10,0)),0,IF(U973="X",0,IFERROR(P973*K973,0)))</f>
        <v>0</v>
      </c>
      <c r="R973" s="326">
        <v>0</v>
      </c>
      <c r="S973" s="424">
        <v>0</v>
      </c>
      <c r="T973" s="322"/>
      <c r="U973" s="143"/>
      <c r="V973" s="397"/>
      <c r="W973" s="555"/>
      <c r="X973" s="576">
        <f t="shared" si="134"/>
        <v>0</v>
      </c>
      <c r="Y973" s="576">
        <f t="shared" si="135"/>
        <v>0</v>
      </c>
      <c r="Z973" s="576">
        <f t="shared" si="136"/>
        <v>0</v>
      </c>
      <c r="AA973" s="576">
        <f t="shared" si="137"/>
        <v>0</v>
      </c>
      <c r="AB973" s="553"/>
      <c r="AC973" s="553"/>
      <c r="AD973" s="553"/>
      <c r="AE973" s="553"/>
      <c r="AF973" s="553"/>
      <c r="AG973" s="553"/>
      <c r="AH973" s="553"/>
      <c r="AI973" s="397"/>
      <c r="AJ973" s="555"/>
      <c r="AK973" s="576">
        <f t="shared" si="138"/>
        <v>0</v>
      </c>
      <c r="AL973" s="576">
        <f t="shared" si="139"/>
        <v>0</v>
      </c>
      <c r="AM973" s="599"/>
      <c r="AN973" s="599"/>
      <c r="AO973" s="553"/>
      <c r="AP973" s="553"/>
      <c r="AQ973" s="553"/>
      <c r="AR973" s="553"/>
      <c r="AS973" s="397"/>
      <c r="AT973" s="397"/>
      <c r="AU973" s="397"/>
      <c r="AV973" s="397"/>
      <c r="AW973" s="397"/>
      <c r="AX973" s="397"/>
      <c r="AY973" s="397"/>
      <c r="AZ973" s="397"/>
      <c r="BA973" s="397"/>
      <c r="BB973" s="397"/>
      <c r="BC973" s="397"/>
      <c r="BD973" s="553"/>
      <c r="BE973" s="397"/>
      <c r="BF973" s="397"/>
      <c r="BG973" s="397"/>
      <c r="BH973" s="397"/>
    </row>
    <row r="974" spans="2:60" x14ac:dyDescent="0.35">
      <c r="B974" s="319"/>
      <c r="C974" s="147"/>
      <c r="D974" s="147"/>
      <c r="E974" s="320"/>
      <c r="F974" s="321"/>
      <c r="G974" s="149"/>
      <c r="H974" s="148"/>
      <c r="I974" s="148"/>
      <c r="J974" s="322"/>
      <c r="K974" s="324" t="str">
        <f>IFERROR(INDEX(Lookup!$G$3:$G$6,MATCH(J974,Lookup!$F$3:$F$6,0)),"")</f>
        <v/>
      </c>
      <c r="L974" s="323"/>
      <c r="M974" s="322"/>
      <c r="N974" s="846">
        <f t="shared" si="132"/>
        <v>0</v>
      </c>
      <c r="O974" s="325">
        <f t="shared" si="133"/>
        <v>0</v>
      </c>
      <c r="P974" s="847">
        <f>IF(I974&lt;INDEX(Lookup!$U$2:$U$10,MATCH($D$48,Lookup!$S$2:$S$10,0)),0,IF(U974="X",0,IFERROR(L974*50,0)))</f>
        <v>0</v>
      </c>
      <c r="Q974" s="326">
        <f>IF(I974&lt;INDEX(Lookup!$U$2:$U$10,MATCH($D$48,Lookup!$S$2:$S$10,0)),0,IF(U974="X",0,IFERROR(P974*K974,0)))</f>
        <v>0</v>
      </c>
      <c r="R974" s="326">
        <v>0</v>
      </c>
      <c r="S974" s="424">
        <v>0</v>
      </c>
      <c r="T974" s="322"/>
      <c r="U974" s="143"/>
      <c r="V974" s="397"/>
      <c r="W974" s="555"/>
      <c r="X974" s="576">
        <f t="shared" si="134"/>
        <v>0</v>
      </c>
      <c r="Y974" s="576">
        <f t="shared" si="135"/>
        <v>0</v>
      </c>
      <c r="Z974" s="576">
        <f t="shared" si="136"/>
        <v>0</v>
      </c>
      <c r="AA974" s="576">
        <f t="shared" si="137"/>
        <v>0</v>
      </c>
      <c r="AB974" s="553"/>
      <c r="AC974" s="553"/>
      <c r="AD974" s="553"/>
      <c r="AE974" s="553"/>
      <c r="AF974" s="553"/>
      <c r="AG974" s="553"/>
      <c r="AH974" s="553"/>
      <c r="AI974" s="397"/>
      <c r="AJ974" s="555"/>
      <c r="AK974" s="576">
        <f t="shared" si="138"/>
        <v>0</v>
      </c>
      <c r="AL974" s="576">
        <f t="shared" si="139"/>
        <v>0</v>
      </c>
      <c r="AM974" s="599"/>
      <c r="AN974" s="599"/>
      <c r="AO974" s="553"/>
      <c r="AP974" s="553"/>
      <c r="AQ974" s="553"/>
      <c r="AR974" s="553"/>
      <c r="AS974" s="397"/>
      <c r="AT974" s="397"/>
      <c r="AU974" s="397"/>
      <c r="AV974" s="397"/>
      <c r="AW974" s="397"/>
      <c r="AX974" s="397"/>
      <c r="AY974" s="397"/>
      <c r="AZ974" s="397"/>
      <c r="BA974" s="397"/>
      <c r="BB974" s="397"/>
      <c r="BC974" s="397"/>
      <c r="BD974" s="553"/>
      <c r="BE974" s="397"/>
      <c r="BF974" s="397"/>
      <c r="BG974" s="397"/>
      <c r="BH974" s="397"/>
    </row>
    <row r="975" spans="2:60" x14ac:dyDescent="0.35">
      <c r="B975" s="319"/>
      <c r="C975" s="147"/>
      <c r="D975" s="147"/>
      <c r="E975" s="320"/>
      <c r="F975" s="321"/>
      <c r="G975" s="149"/>
      <c r="H975" s="148"/>
      <c r="I975" s="148"/>
      <c r="J975" s="322"/>
      <c r="K975" s="324" t="str">
        <f>IFERROR(INDEX(Lookup!$G$3:$G$6,MATCH(J975,Lookup!$F$3:$F$6,0)),"")</f>
        <v/>
      </c>
      <c r="L975" s="323"/>
      <c r="M975" s="322"/>
      <c r="N975" s="846">
        <f t="shared" si="132"/>
        <v>0</v>
      </c>
      <c r="O975" s="325">
        <f t="shared" si="133"/>
        <v>0</v>
      </c>
      <c r="P975" s="847">
        <f>IF(I975&lt;INDEX(Lookup!$U$2:$U$10,MATCH($D$48,Lookup!$S$2:$S$10,0)),0,IF(U975="X",0,IFERROR(L975*50,0)))</f>
        <v>0</v>
      </c>
      <c r="Q975" s="326">
        <f>IF(I975&lt;INDEX(Lookup!$U$2:$U$10,MATCH($D$48,Lookup!$S$2:$S$10,0)),0,IF(U975="X",0,IFERROR(P975*K975,0)))</f>
        <v>0</v>
      </c>
      <c r="R975" s="326">
        <v>0</v>
      </c>
      <c r="S975" s="424">
        <v>0</v>
      </c>
      <c r="T975" s="322"/>
      <c r="U975" s="143"/>
      <c r="V975" s="397"/>
      <c r="W975" s="555"/>
      <c r="X975" s="576">
        <f t="shared" si="134"/>
        <v>0</v>
      </c>
      <c r="Y975" s="576">
        <f t="shared" si="135"/>
        <v>0</v>
      </c>
      <c r="Z975" s="576">
        <f t="shared" si="136"/>
        <v>0</v>
      </c>
      <c r="AA975" s="576">
        <f t="shared" si="137"/>
        <v>0</v>
      </c>
      <c r="AB975" s="553"/>
      <c r="AC975" s="553"/>
      <c r="AD975" s="553"/>
      <c r="AE975" s="553"/>
      <c r="AF975" s="553"/>
      <c r="AG975" s="553"/>
      <c r="AH975" s="553"/>
      <c r="AI975" s="397"/>
      <c r="AJ975" s="555"/>
      <c r="AK975" s="576">
        <f t="shared" si="138"/>
        <v>0</v>
      </c>
      <c r="AL975" s="576">
        <f t="shared" si="139"/>
        <v>0</v>
      </c>
      <c r="AM975" s="599"/>
      <c r="AN975" s="599"/>
      <c r="AO975" s="553"/>
      <c r="AP975" s="553"/>
      <c r="AQ975" s="553"/>
      <c r="AR975" s="553"/>
      <c r="AS975" s="397"/>
      <c r="AT975" s="397"/>
      <c r="AU975" s="397"/>
      <c r="AV975" s="397"/>
      <c r="AW975" s="397"/>
      <c r="AX975" s="397"/>
      <c r="AY975" s="397"/>
      <c r="AZ975" s="397"/>
      <c r="BA975" s="397"/>
      <c r="BB975" s="397"/>
      <c r="BC975" s="397"/>
      <c r="BD975" s="553"/>
      <c r="BE975" s="397"/>
      <c r="BF975" s="397"/>
      <c r="BG975" s="397"/>
      <c r="BH975" s="397"/>
    </row>
    <row r="976" spans="2:60" x14ac:dyDescent="0.35">
      <c r="B976" s="319"/>
      <c r="C976" s="147"/>
      <c r="D976" s="147"/>
      <c r="E976" s="320"/>
      <c r="F976" s="321"/>
      <c r="G976" s="149"/>
      <c r="H976" s="148"/>
      <c r="I976" s="148"/>
      <c r="J976" s="322"/>
      <c r="K976" s="324" t="str">
        <f>IFERROR(INDEX(Lookup!$G$3:$G$6,MATCH(J976,Lookup!$F$3:$F$6,0)),"")</f>
        <v/>
      </c>
      <c r="L976" s="323"/>
      <c r="M976" s="322"/>
      <c r="N976" s="846">
        <f t="shared" si="132"/>
        <v>0</v>
      </c>
      <c r="O976" s="325">
        <f t="shared" si="133"/>
        <v>0</v>
      </c>
      <c r="P976" s="847">
        <f>IF(I976&lt;INDEX(Lookup!$U$2:$U$10,MATCH($D$48,Lookup!$S$2:$S$10,0)),0,IF(U976="X",0,IFERROR(L976*50,0)))</f>
        <v>0</v>
      </c>
      <c r="Q976" s="326">
        <f>IF(I976&lt;INDEX(Lookup!$U$2:$U$10,MATCH($D$48,Lookup!$S$2:$S$10,0)),0,IF(U976="X",0,IFERROR(P976*K976,0)))</f>
        <v>0</v>
      </c>
      <c r="R976" s="326">
        <v>0</v>
      </c>
      <c r="S976" s="424">
        <v>0</v>
      </c>
      <c r="T976" s="322"/>
      <c r="U976" s="143"/>
      <c r="V976" s="397"/>
      <c r="W976" s="555"/>
      <c r="X976" s="576">
        <f t="shared" si="134"/>
        <v>0</v>
      </c>
      <c r="Y976" s="576">
        <f t="shared" si="135"/>
        <v>0</v>
      </c>
      <c r="Z976" s="576">
        <f t="shared" si="136"/>
        <v>0</v>
      </c>
      <c r="AA976" s="576">
        <f t="shared" si="137"/>
        <v>0</v>
      </c>
      <c r="AB976" s="553"/>
      <c r="AC976" s="553"/>
      <c r="AD976" s="553"/>
      <c r="AE976" s="553"/>
      <c r="AF976" s="553"/>
      <c r="AG976" s="553"/>
      <c r="AH976" s="553"/>
      <c r="AI976" s="397"/>
      <c r="AJ976" s="555"/>
      <c r="AK976" s="576">
        <f t="shared" si="138"/>
        <v>0</v>
      </c>
      <c r="AL976" s="576">
        <f t="shared" si="139"/>
        <v>0</v>
      </c>
      <c r="AM976" s="599"/>
      <c r="AN976" s="599"/>
      <c r="AO976" s="553"/>
      <c r="AP976" s="553"/>
      <c r="AQ976" s="553"/>
      <c r="AR976" s="553"/>
      <c r="AS976" s="397"/>
      <c r="AT976" s="397"/>
      <c r="AU976" s="397"/>
      <c r="AV976" s="397"/>
      <c r="AW976" s="397"/>
      <c r="AX976" s="397"/>
      <c r="AY976" s="397"/>
      <c r="AZ976" s="397"/>
      <c r="BA976" s="397"/>
      <c r="BB976" s="397"/>
      <c r="BC976" s="397"/>
      <c r="BD976" s="553"/>
      <c r="BE976" s="397"/>
      <c r="BF976" s="397"/>
      <c r="BG976" s="397"/>
      <c r="BH976" s="397"/>
    </row>
    <row r="977" spans="2:60" x14ac:dyDescent="0.35">
      <c r="B977" s="319"/>
      <c r="C977" s="147"/>
      <c r="D977" s="147"/>
      <c r="E977" s="320"/>
      <c r="F977" s="321"/>
      <c r="G977" s="149"/>
      <c r="H977" s="148"/>
      <c r="I977" s="148"/>
      <c r="J977" s="322"/>
      <c r="K977" s="324" t="str">
        <f>IFERROR(INDEX(Lookup!$G$3:$G$6,MATCH(J977,Lookup!$F$3:$F$6,0)),"")</f>
        <v/>
      </c>
      <c r="L977" s="323"/>
      <c r="M977" s="322"/>
      <c r="N977" s="846">
        <f t="shared" si="132"/>
        <v>0</v>
      </c>
      <c r="O977" s="325">
        <f t="shared" si="133"/>
        <v>0</v>
      </c>
      <c r="P977" s="847">
        <f>IF(I977&lt;INDEX(Lookup!$U$2:$U$10,MATCH($D$48,Lookup!$S$2:$S$10,0)),0,IF(U977="X",0,IFERROR(L977*50,0)))</f>
        <v>0</v>
      </c>
      <c r="Q977" s="326">
        <f>IF(I977&lt;INDEX(Lookup!$U$2:$U$10,MATCH($D$48,Lookup!$S$2:$S$10,0)),0,IF(U977="X",0,IFERROR(P977*K977,0)))</f>
        <v>0</v>
      </c>
      <c r="R977" s="326">
        <v>0</v>
      </c>
      <c r="S977" s="424">
        <v>0</v>
      </c>
      <c r="T977" s="322"/>
      <c r="U977" s="143"/>
      <c r="V977" s="397"/>
      <c r="W977" s="555"/>
      <c r="X977" s="576">
        <f t="shared" si="134"/>
        <v>0</v>
      </c>
      <c r="Y977" s="576">
        <f t="shared" si="135"/>
        <v>0</v>
      </c>
      <c r="Z977" s="576">
        <f t="shared" si="136"/>
        <v>0</v>
      </c>
      <c r="AA977" s="576">
        <f t="shared" si="137"/>
        <v>0</v>
      </c>
      <c r="AB977" s="553"/>
      <c r="AC977" s="553"/>
      <c r="AD977" s="553"/>
      <c r="AE977" s="553"/>
      <c r="AF977" s="553"/>
      <c r="AG977" s="553"/>
      <c r="AH977" s="553"/>
      <c r="AI977" s="397"/>
      <c r="AJ977" s="555"/>
      <c r="AK977" s="576">
        <f t="shared" si="138"/>
        <v>0</v>
      </c>
      <c r="AL977" s="576">
        <f t="shared" si="139"/>
        <v>0</v>
      </c>
      <c r="AM977" s="599"/>
      <c r="AN977" s="599"/>
      <c r="AO977" s="553"/>
      <c r="AP977" s="553"/>
      <c r="AQ977" s="553"/>
      <c r="AR977" s="553"/>
      <c r="AS977" s="397"/>
      <c r="AT977" s="397"/>
      <c r="AU977" s="397"/>
      <c r="AV977" s="397"/>
      <c r="AW977" s="397"/>
      <c r="AX977" s="397"/>
      <c r="AY977" s="397"/>
      <c r="AZ977" s="397"/>
      <c r="BA977" s="397"/>
      <c r="BB977" s="397"/>
      <c r="BC977" s="397"/>
      <c r="BD977" s="553"/>
      <c r="BE977" s="397"/>
      <c r="BF977" s="397"/>
      <c r="BG977" s="397"/>
      <c r="BH977" s="397"/>
    </row>
    <row r="978" spans="2:60" x14ac:dyDescent="0.35">
      <c r="B978" s="319"/>
      <c r="C978" s="147"/>
      <c r="D978" s="147"/>
      <c r="E978" s="320"/>
      <c r="F978" s="321"/>
      <c r="G978" s="149"/>
      <c r="H978" s="148"/>
      <c r="I978" s="148"/>
      <c r="J978" s="322"/>
      <c r="K978" s="324" t="str">
        <f>IFERROR(INDEX(Lookup!$G$3:$G$6,MATCH(J978,Lookup!$F$3:$F$6,0)),"")</f>
        <v/>
      </c>
      <c r="L978" s="323"/>
      <c r="M978" s="322"/>
      <c r="N978" s="846">
        <f t="shared" si="132"/>
        <v>0</v>
      </c>
      <c r="O978" s="325">
        <f t="shared" si="133"/>
        <v>0</v>
      </c>
      <c r="P978" s="847">
        <f>IF(I978&lt;INDEX(Lookup!$U$2:$U$10,MATCH($D$48,Lookup!$S$2:$S$10,0)),0,IF(U978="X",0,IFERROR(L978*50,0)))</f>
        <v>0</v>
      </c>
      <c r="Q978" s="326">
        <f>IF(I978&lt;INDEX(Lookup!$U$2:$U$10,MATCH($D$48,Lookup!$S$2:$S$10,0)),0,IF(U978="X",0,IFERROR(P978*K978,0)))</f>
        <v>0</v>
      </c>
      <c r="R978" s="326">
        <v>0</v>
      </c>
      <c r="S978" s="424">
        <v>0</v>
      </c>
      <c r="T978" s="322"/>
      <c r="U978" s="143"/>
      <c r="V978" s="397"/>
      <c r="W978" s="555"/>
      <c r="X978" s="576">
        <f t="shared" si="134"/>
        <v>0</v>
      </c>
      <c r="Y978" s="576">
        <f t="shared" si="135"/>
        <v>0</v>
      </c>
      <c r="Z978" s="576">
        <f t="shared" si="136"/>
        <v>0</v>
      </c>
      <c r="AA978" s="576">
        <f t="shared" si="137"/>
        <v>0</v>
      </c>
      <c r="AB978" s="553"/>
      <c r="AC978" s="553"/>
      <c r="AD978" s="553"/>
      <c r="AE978" s="553"/>
      <c r="AF978" s="553"/>
      <c r="AG978" s="553"/>
      <c r="AH978" s="553"/>
      <c r="AI978" s="397"/>
      <c r="AJ978" s="555"/>
      <c r="AK978" s="576">
        <f t="shared" si="138"/>
        <v>0</v>
      </c>
      <c r="AL978" s="576">
        <f t="shared" si="139"/>
        <v>0</v>
      </c>
      <c r="AM978" s="599"/>
      <c r="AN978" s="599"/>
      <c r="AO978" s="553"/>
      <c r="AP978" s="553"/>
      <c r="AQ978" s="553"/>
      <c r="AR978" s="553"/>
      <c r="AS978" s="397"/>
      <c r="AT978" s="397"/>
      <c r="AU978" s="397"/>
      <c r="AV978" s="397"/>
      <c r="AW978" s="397"/>
      <c r="AX978" s="397"/>
      <c r="AY978" s="397"/>
      <c r="AZ978" s="397"/>
      <c r="BA978" s="397"/>
      <c r="BB978" s="397"/>
      <c r="BC978" s="397"/>
      <c r="BD978" s="553"/>
      <c r="BE978" s="397"/>
      <c r="BF978" s="397"/>
      <c r="BG978" s="397"/>
      <c r="BH978" s="397"/>
    </row>
    <row r="979" spans="2:60" x14ac:dyDescent="0.35">
      <c r="B979" s="319"/>
      <c r="C979" s="147"/>
      <c r="D979" s="147"/>
      <c r="E979" s="320"/>
      <c r="F979" s="321"/>
      <c r="G979" s="149"/>
      <c r="H979" s="148"/>
      <c r="I979" s="148"/>
      <c r="J979" s="322"/>
      <c r="K979" s="324" t="str">
        <f>IFERROR(INDEX(Lookup!$G$3:$G$6,MATCH(J979,Lookup!$F$3:$F$6,0)),"")</f>
        <v/>
      </c>
      <c r="L979" s="323"/>
      <c r="M979" s="322"/>
      <c r="N979" s="846">
        <f t="shared" si="132"/>
        <v>0</v>
      </c>
      <c r="O979" s="325">
        <f t="shared" si="133"/>
        <v>0</v>
      </c>
      <c r="P979" s="847">
        <f>IF(I979&lt;INDEX(Lookup!$U$2:$U$10,MATCH($D$48,Lookup!$S$2:$S$10,0)),0,IF(U979="X",0,IFERROR(L979*50,0)))</f>
        <v>0</v>
      </c>
      <c r="Q979" s="326">
        <f>IF(I979&lt;INDEX(Lookup!$U$2:$U$10,MATCH($D$48,Lookup!$S$2:$S$10,0)),0,IF(U979="X",0,IFERROR(P979*K979,0)))</f>
        <v>0</v>
      </c>
      <c r="R979" s="326">
        <v>0</v>
      </c>
      <c r="S979" s="424">
        <v>0</v>
      </c>
      <c r="T979" s="322"/>
      <c r="U979" s="143"/>
      <c r="V979" s="397"/>
      <c r="W979" s="555"/>
      <c r="X979" s="576">
        <f t="shared" si="134"/>
        <v>0</v>
      </c>
      <c r="Y979" s="576">
        <f t="shared" si="135"/>
        <v>0</v>
      </c>
      <c r="Z979" s="576">
        <f t="shared" si="136"/>
        <v>0</v>
      </c>
      <c r="AA979" s="576">
        <f t="shared" si="137"/>
        <v>0</v>
      </c>
      <c r="AB979" s="553"/>
      <c r="AC979" s="553"/>
      <c r="AD979" s="553"/>
      <c r="AE979" s="553"/>
      <c r="AF979" s="553"/>
      <c r="AG979" s="553"/>
      <c r="AH979" s="553"/>
      <c r="AI979" s="397"/>
      <c r="AJ979" s="555"/>
      <c r="AK979" s="576">
        <f t="shared" si="138"/>
        <v>0</v>
      </c>
      <c r="AL979" s="576">
        <f t="shared" si="139"/>
        <v>0</v>
      </c>
      <c r="AM979" s="599"/>
      <c r="AN979" s="599"/>
      <c r="AO979" s="553"/>
      <c r="AP979" s="553"/>
      <c r="AQ979" s="553"/>
      <c r="AR979" s="553"/>
      <c r="AS979" s="397"/>
      <c r="AT979" s="397"/>
      <c r="AU979" s="397"/>
      <c r="AV979" s="397"/>
      <c r="AW979" s="397"/>
      <c r="AX979" s="397"/>
      <c r="AY979" s="397"/>
      <c r="AZ979" s="397"/>
      <c r="BA979" s="397"/>
      <c r="BB979" s="397"/>
      <c r="BC979" s="397"/>
      <c r="BD979" s="553"/>
      <c r="BE979" s="397"/>
      <c r="BF979" s="397"/>
      <c r="BG979" s="397"/>
      <c r="BH979" s="397"/>
    </row>
    <row r="980" spans="2:60" x14ac:dyDescent="0.35">
      <c r="B980" s="319"/>
      <c r="C980" s="147"/>
      <c r="D980" s="147"/>
      <c r="E980" s="320"/>
      <c r="F980" s="321"/>
      <c r="G980" s="149"/>
      <c r="H980" s="148"/>
      <c r="I980" s="148"/>
      <c r="J980" s="322"/>
      <c r="K980" s="324" t="str">
        <f>IFERROR(INDEX(Lookup!$G$3:$G$6,MATCH(J980,Lookup!$F$3:$F$6,0)),"")</f>
        <v/>
      </c>
      <c r="L980" s="323"/>
      <c r="M980" s="322"/>
      <c r="N980" s="846">
        <f t="shared" si="132"/>
        <v>0</v>
      </c>
      <c r="O980" s="325">
        <f t="shared" si="133"/>
        <v>0</v>
      </c>
      <c r="P980" s="847">
        <f>IF(I980&lt;INDEX(Lookup!$U$2:$U$10,MATCH($D$48,Lookup!$S$2:$S$10,0)),0,IF(U980="X",0,IFERROR(L980*50,0)))</f>
        <v>0</v>
      </c>
      <c r="Q980" s="326">
        <f>IF(I980&lt;INDEX(Lookup!$U$2:$U$10,MATCH($D$48,Lookup!$S$2:$S$10,0)),0,IF(U980="X",0,IFERROR(P980*K980,0)))</f>
        <v>0</v>
      </c>
      <c r="R980" s="326">
        <v>0</v>
      </c>
      <c r="S980" s="424">
        <v>0</v>
      </c>
      <c r="T980" s="322"/>
      <c r="U980" s="143"/>
      <c r="V980" s="397"/>
      <c r="W980" s="555"/>
      <c r="X980" s="576">
        <f t="shared" si="134"/>
        <v>0</v>
      </c>
      <c r="Y980" s="576">
        <f t="shared" si="135"/>
        <v>0</v>
      </c>
      <c r="Z980" s="576">
        <f t="shared" si="136"/>
        <v>0</v>
      </c>
      <c r="AA980" s="576">
        <f t="shared" si="137"/>
        <v>0</v>
      </c>
      <c r="AB980" s="553"/>
      <c r="AC980" s="553"/>
      <c r="AD980" s="553"/>
      <c r="AE980" s="553"/>
      <c r="AF980" s="553"/>
      <c r="AG980" s="553"/>
      <c r="AH980" s="553"/>
      <c r="AI980" s="397"/>
      <c r="AJ980" s="555"/>
      <c r="AK980" s="576">
        <f t="shared" si="138"/>
        <v>0</v>
      </c>
      <c r="AL980" s="576">
        <f t="shared" si="139"/>
        <v>0</v>
      </c>
      <c r="AM980" s="599"/>
      <c r="AN980" s="599"/>
      <c r="AO980" s="553"/>
      <c r="AP980" s="553"/>
      <c r="AQ980" s="553"/>
      <c r="AR980" s="553"/>
      <c r="AS980" s="397"/>
      <c r="AT980" s="397"/>
      <c r="AU980" s="397"/>
      <c r="AV980" s="397"/>
      <c r="AW980" s="397"/>
      <c r="AX980" s="397"/>
      <c r="AY980" s="397"/>
      <c r="AZ980" s="397"/>
      <c r="BA980" s="397"/>
      <c r="BB980" s="397"/>
      <c r="BC980" s="397"/>
      <c r="BD980" s="553"/>
      <c r="BE980" s="397"/>
      <c r="BF980" s="397"/>
      <c r="BG980" s="397"/>
      <c r="BH980" s="397"/>
    </row>
    <row r="981" spans="2:60" x14ac:dyDescent="0.35">
      <c r="B981" s="319"/>
      <c r="C981" s="147"/>
      <c r="D981" s="147"/>
      <c r="E981" s="320"/>
      <c r="F981" s="321"/>
      <c r="G981" s="149"/>
      <c r="H981" s="148"/>
      <c r="I981" s="148"/>
      <c r="J981" s="322"/>
      <c r="K981" s="324" t="str">
        <f>IFERROR(INDEX(Lookup!$G$3:$G$6,MATCH(J981,Lookup!$F$3:$F$6,0)),"")</f>
        <v/>
      </c>
      <c r="L981" s="323"/>
      <c r="M981" s="322"/>
      <c r="N981" s="846">
        <f t="shared" si="132"/>
        <v>0</v>
      </c>
      <c r="O981" s="325">
        <f t="shared" si="133"/>
        <v>0</v>
      </c>
      <c r="P981" s="847">
        <f>IF(I981&lt;INDEX(Lookup!$U$2:$U$10,MATCH($D$48,Lookup!$S$2:$S$10,0)),0,IF(U981="X",0,IFERROR(L981*50,0)))</f>
        <v>0</v>
      </c>
      <c r="Q981" s="326">
        <f>IF(I981&lt;INDEX(Lookup!$U$2:$U$10,MATCH($D$48,Lookup!$S$2:$S$10,0)),0,IF(U981="X",0,IFERROR(P981*K981,0)))</f>
        <v>0</v>
      </c>
      <c r="R981" s="326">
        <v>0</v>
      </c>
      <c r="S981" s="424">
        <v>0</v>
      </c>
      <c r="T981" s="322"/>
      <c r="U981" s="143"/>
      <c r="V981" s="397"/>
      <c r="W981" s="555"/>
      <c r="X981" s="576">
        <f t="shared" si="134"/>
        <v>0</v>
      </c>
      <c r="Y981" s="576">
        <f t="shared" si="135"/>
        <v>0</v>
      </c>
      <c r="Z981" s="576">
        <f t="shared" si="136"/>
        <v>0</v>
      </c>
      <c r="AA981" s="576">
        <f t="shared" si="137"/>
        <v>0</v>
      </c>
      <c r="AB981" s="553"/>
      <c r="AC981" s="553"/>
      <c r="AD981" s="553"/>
      <c r="AE981" s="553"/>
      <c r="AF981" s="553"/>
      <c r="AG981" s="553"/>
      <c r="AH981" s="553"/>
      <c r="AI981" s="397"/>
      <c r="AJ981" s="555"/>
      <c r="AK981" s="576">
        <f t="shared" si="138"/>
        <v>0</v>
      </c>
      <c r="AL981" s="576">
        <f t="shared" si="139"/>
        <v>0</v>
      </c>
      <c r="AM981" s="599"/>
      <c r="AN981" s="599"/>
      <c r="AO981" s="553"/>
      <c r="AP981" s="553"/>
      <c r="AQ981" s="553"/>
      <c r="AR981" s="553"/>
      <c r="AS981" s="397"/>
      <c r="AT981" s="397"/>
      <c r="AU981" s="397"/>
      <c r="AV981" s="397"/>
      <c r="AW981" s="397"/>
      <c r="AX981" s="397"/>
      <c r="AY981" s="397"/>
      <c r="AZ981" s="397"/>
      <c r="BA981" s="397"/>
      <c r="BB981" s="397"/>
      <c r="BC981" s="397"/>
      <c r="BD981" s="553"/>
      <c r="BE981" s="397"/>
      <c r="BF981" s="397"/>
      <c r="BG981" s="397"/>
      <c r="BH981" s="397"/>
    </row>
    <row r="982" spans="2:60" x14ac:dyDescent="0.35">
      <c r="B982" s="319"/>
      <c r="C982" s="147"/>
      <c r="D982" s="147"/>
      <c r="E982" s="320"/>
      <c r="F982" s="321"/>
      <c r="G982" s="149"/>
      <c r="H982" s="148"/>
      <c r="I982" s="148"/>
      <c r="J982" s="322"/>
      <c r="K982" s="324" t="str">
        <f>IFERROR(INDEX(Lookup!$G$3:$G$6,MATCH(J982,Lookup!$F$3:$F$6,0)),"")</f>
        <v/>
      </c>
      <c r="L982" s="323"/>
      <c r="M982" s="322"/>
      <c r="N982" s="846">
        <f t="shared" si="132"/>
        <v>0</v>
      </c>
      <c r="O982" s="325">
        <f t="shared" si="133"/>
        <v>0</v>
      </c>
      <c r="P982" s="847">
        <f>IF(I982&lt;INDEX(Lookup!$U$2:$U$10,MATCH($D$48,Lookup!$S$2:$S$10,0)),0,IF(U982="X",0,IFERROR(L982*50,0)))</f>
        <v>0</v>
      </c>
      <c r="Q982" s="326">
        <f>IF(I982&lt;INDEX(Lookup!$U$2:$U$10,MATCH($D$48,Lookup!$S$2:$S$10,0)),0,IF(U982="X",0,IFERROR(P982*K982,0)))</f>
        <v>0</v>
      </c>
      <c r="R982" s="326">
        <v>0</v>
      </c>
      <c r="S982" s="424">
        <v>0</v>
      </c>
      <c r="T982" s="322"/>
      <c r="U982" s="143"/>
      <c r="V982" s="397"/>
      <c r="W982" s="555"/>
      <c r="X982" s="576">
        <f t="shared" si="134"/>
        <v>0</v>
      </c>
      <c r="Y982" s="576">
        <f t="shared" si="135"/>
        <v>0</v>
      </c>
      <c r="Z982" s="576">
        <f t="shared" si="136"/>
        <v>0</v>
      </c>
      <c r="AA982" s="576">
        <f t="shared" si="137"/>
        <v>0</v>
      </c>
      <c r="AB982" s="553"/>
      <c r="AC982" s="553"/>
      <c r="AD982" s="553"/>
      <c r="AE982" s="553"/>
      <c r="AF982" s="553"/>
      <c r="AG982" s="553"/>
      <c r="AH982" s="553"/>
      <c r="AI982" s="397"/>
      <c r="AJ982" s="555"/>
      <c r="AK982" s="576">
        <f t="shared" si="138"/>
        <v>0</v>
      </c>
      <c r="AL982" s="576">
        <f t="shared" si="139"/>
        <v>0</v>
      </c>
      <c r="AM982" s="599"/>
      <c r="AN982" s="599"/>
      <c r="AO982" s="553"/>
      <c r="AP982" s="553"/>
      <c r="AQ982" s="553"/>
      <c r="AR982" s="553"/>
      <c r="AS982" s="397"/>
      <c r="AT982" s="397"/>
      <c r="AU982" s="397"/>
      <c r="AV982" s="397"/>
      <c r="AW982" s="397"/>
      <c r="AX982" s="397"/>
      <c r="AY982" s="397"/>
      <c r="AZ982" s="397"/>
      <c r="BA982" s="397"/>
      <c r="BB982" s="397"/>
      <c r="BC982" s="397"/>
      <c r="BD982" s="553"/>
      <c r="BE982" s="397"/>
      <c r="BF982" s="397"/>
      <c r="BG982" s="397"/>
      <c r="BH982" s="397"/>
    </row>
    <row r="983" spans="2:60" x14ac:dyDescent="0.35">
      <c r="B983" s="319"/>
      <c r="C983" s="147"/>
      <c r="D983" s="147"/>
      <c r="E983" s="320"/>
      <c r="F983" s="321"/>
      <c r="G983" s="149"/>
      <c r="H983" s="148"/>
      <c r="I983" s="148"/>
      <c r="J983" s="322"/>
      <c r="K983" s="324" t="str">
        <f>IFERROR(INDEX(Lookup!$G$3:$G$6,MATCH(J983,Lookup!$F$3:$F$6,0)),"")</f>
        <v/>
      </c>
      <c r="L983" s="323"/>
      <c r="M983" s="322"/>
      <c r="N983" s="846">
        <f t="shared" si="132"/>
        <v>0</v>
      </c>
      <c r="O983" s="325">
        <f t="shared" si="133"/>
        <v>0</v>
      </c>
      <c r="P983" s="847">
        <f>IF(I983&lt;INDEX(Lookup!$U$2:$U$10,MATCH($D$48,Lookup!$S$2:$S$10,0)),0,IF(U983="X",0,IFERROR(L983*50,0)))</f>
        <v>0</v>
      </c>
      <c r="Q983" s="326">
        <f>IF(I983&lt;INDEX(Lookup!$U$2:$U$10,MATCH($D$48,Lookup!$S$2:$S$10,0)),0,IF(U983="X",0,IFERROR(P983*K983,0)))</f>
        <v>0</v>
      </c>
      <c r="R983" s="326">
        <v>0</v>
      </c>
      <c r="S983" s="424">
        <v>0</v>
      </c>
      <c r="T983" s="322"/>
      <c r="U983" s="143"/>
      <c r="V983" s="397"/>
      <c r="W983" s="555"/>
      <c r="X983" s="576">
        <f t="shared" si="134"/>
        <v>0</v>
      </c>
      <c r="Y983" s="576">
        <f t="shared" si="135"/>
        <v>0</v>
      </c>
      <c r="Z983" s="576">
        <f t="shared" si="136"/>
        <v>0</v>
      </c>
      <c r="AA983" s="576">
        <f t="shared" si="137"/>
        <v>0</v>
      </c>
      <c r="AB983" s="553"/>
      <c r="AC983" s="553"/>
      <c r="AD983" s="553"/>
      <c r="AE983" s="553"/>
      <c r="AF983" s="553"/>
      <c r="AG983" s="553"/>
      <c r="AH983" s="553"/>
      <c r="AI983" s="397"/>
      <c r="AJ983" s="555"/>
      <c r="AK983" s="576">
        <f t="shared" si="138"/>
        <v>0</v>
      </c>
      <c r="AL983" s="576">
        <f t="shared" si="139"/>
        <v>0</v>
      </c>
      <c r="AM983" s="599"/>
      <c r="AN983" s="599"/>
      <c r="AO983" s="553"/>
      <c r="AP983" s="553"/>
      <c r="AQ983" s="553"/>
      <c r="AR983" s="553"/>
      <c r="AS983" s="397"/>
      <c r="AT983" s="397"/>
      <c r="AU983" s="397"/>
      <c r="AV983" s="397"/>
      <c r="AW983" s="397"/>
      <c r="AX983" s="397"/>
      <c r="AY983" s="397"/>
      <c r="AZ983" s="397"/>
      <c r="BA983" s="397"/>
      <c r="BB983" s="397"/>
      <c r="BC983" s="397"/>
      <c r="BD983" s="553"/>
      <c r="BE983" s="397"/>
      <c r="BF983" s="397"/>
      <c r="BG983" s="397"/>
      <c r="BH983" s="397"/>
    </row>
    <row r="984" spans="2:60" x14ac:dyDescent="0.35">
      <c r="B984" s="319"/>
      <c r="C984" s="147"/>
      <c r="D984" s="147"/>
      <c r="E984" s="320"/>
      <c r="F984" s="321"/>
      <c r="G984" s="149"/>
      <c r="H984" s="148"/>
      <c r="I984" s="148"/>
      <c r="J984" s="322"/>
      <c r="K984" s="324" t="str">
        <f>IFERROR(INDEX(Lookup!$G$3:$G$6,MATCH(J984,Lookup!$F$3:$F$6,0)),"")</f>
        <v/>
      </c>
      <c r="L984" s="323"/>
      <c r="M984" s="322"/>
      <c r="N984" s="846">
        <f t="shared" si="132"/>
        <v>0</v>
      </c>
      <c r="O984" s="325">
        <f t="shared" si="133"/>
        <v>0</v>
      </c>
      <c r="P984" s="847">
        <f>IF(I984&lt;INDEX(Lookup!$U$2:$U$10,MATCH($D$48,Lookup!$S$2:$S$10,0)),0,IF(U984="X",0,IFERROR(L984*50,0)))</f>
        <v>0</v>
      </c>
      <c r="Q984" s="326">
        <f>IF(I984&lt;INDEX(Lookup!$U$2:$U$10,MATCH($D$48,Lookup!$S$2:$S$10,0)),0,IF(U984="X",0,IFERROR(P984*K984,0)))</f>
        <v>0</v>
      </c>
      <c r="R984" s="326">
        <v>0</v>
      </c>
      <c r="S984" s="424">
        <v>0</v>
      </c>
      <c r="T984" s="322"/>
      <c r="U984" s="143"/>
      <c r="V984" s="397"/>
      <c r="W984" s="555"/>
      <c r="X984" s="576">
        <f t="shared" si="134"/>
        <v>0</v>
      </c>
      <c r="Y984" s="576">
        <f t="shared" si="135"/>
        <v>0</v>
      </c>
      <c r="Z984" s="576">
        <f t="shared" si="136"/>
        <v>0</v>
      </c>
      <c r="AA984" s="576">
        <f t="shared" si="137"/>
        <v>0</v>
      </c>
      <c r="AB984" s="553"/>
      <c r="AC984" s="553"/>
      <c r="AD984" s="553"/>
      <c r="AE984" s="553"/>
      <c r="AF984" s="553"/>
      <c r="AG984" s="553"/>
      <c r="AH984" s="553"/>
      <c r="AI984" s="397"/>
      <c r="AJ984" s="555"/>
      <c r="AK984" s="576">
        <f t="shared" si="138"/>
        <v>0</v>
      </c>
      <c r="AL984" s="576">
        <f t="shared" si="139"/>
        <v>0</v>
      </c>
      <c r="AM984" s="599"/>
      <c r="AN984" s="599"/>
      <c r="AO984" s="553"/>
      <c r="AP984" s="553"/>
      <c r="AQ984" s="553"/>
      <c r="AR984" s="553"/>
      <c r="AS984" s="397"/>
      <c r="AT984" s="397"/>
      <c r="AU984" s="397"/>
      <c r="AV984" s="397"/>
      <c r="AW984" s="397"/>
      <c r="AX984" s="397"/>
      <c r="AY984" s="397"/>
      <c r="AZ984" s="397"/>
      <c r="BA984" s="397"/>
      <c r="BB984" s="397"/>
      <c r="BC984" s="397"/>
      <c r="BD984" s="553"/>
      <c r="BE984" s="397"/>
      <c r="BF984" s="397"/>
      <c r="BG984" s="397"/>
      <c r="BH984" s="397"/>
    </row>
    <row r="985" spans="2:60" x14ac:dyDescent="0.35">
      <c r="B985" s="319"/>
      <c r="C985" s="147"/>
      <c r="D985" s="147"/>
      <c r="E985" s="320"/>
      <c r="F985" s="321"/>
      <c r="G985" s="149"/>
      <c r="H985" s="148"/>
      <c r="I985" s="148"/>
      <c r="J985" s="322"/>
      <c r="K985" s="324" t="str">
        <f>IFERROR(INDEX(Lookup!$G$3:$G$6,MATCH(J985,Lookup!$F$3:$F$6,0)),"")</f>
        <v/>
      </c>
      <c r="L985" s="323"/>
      <c r="M985" s="322"/>
      <c r="N985" s="846">
        <f t="shared" si="132"/>
        <v>0</v>
      </c>
      <c r="O985" s="325">
        <f t="shared" si="133"/>
        <v>0</v>
      </c>
      <c r="P985" s="847">
        <f>IF(I985&lt;INDEX(Lookup!$U$2:$U$10,MATCH($D$48,Lookup!$S$2:$S$10,0)),0,IF(U985="X",0,IFERROR(L985*50,0)))</f>
        <v>0</v>
      </c>
      <c r="Q985" s="326">
        <f>IF(I985&lt;INDEX(Lookup!$U$2:$U$10,MATCH($D$48,Lookup!$S$2:$S$10,0)),0,IF(U985="X",0,IFERROR(P985*K985,0)))</f>
        <v>0</v>
      </c>
      <c r="R985" s="326">
        <v>0</v>
      </c>
      <c r="S985" s="424">
        <v>0</v>
      </c>
      <c r="T985" s="322"/>
      <c r="U985" s="143"/>
      <c r="V985" s="397"/>
      <c r="W985" s="555"/>
      <c r="X985" s="576">
        <f t="shared" si="134"/>
        <v>0</v>
      </c>
      <c r="Y985" s="576">
        <f t="shared" si="135"/>
        <v>0</v>
      </c>
      <c r="Z985" s="576">
        <f t="shared" si="136"/>
        <v>0</v>
      </c>
      <c r="AA985" s="576">
        <f t="shared" si="137"/>
        <v>0</v>
      </c>
      <c r="AB985" s="553"/>
      <c r="AC985" s="553"/>
      <c r="AD985" s="553"/>
      <c r="AE985" s="553"/>
      <c r="AF985" s="553"/>
      <c r="AG985" s="553"/>
      <c r="AH985" s="553"/>
      <c r="AI985" s="397"/>
      <c r="AJ985" s="555"/>
      <c r="AK985" s="576">
        <f t="shared" si="138"/>
        <v>0</v>
      </c>
      <c r="AL985" s="576">
        <f t="shared" si="139"/>
        <v>0</v>
      </c>
      <c r="AM985" s="599"/>
      <c r="AN985" s="599"/>
      <c r="AO985" s="553"/>
      <c r="AP985" s="553"/>
      <c r="AQ985" s="553"/>
      <c r="AR985" s="553"/>
      <c r="AS985" s="397"/>
      <c r="AT985" s="397"/>
      <c r="AU985" s="397"/>
      <c r="AV985" s="397"/>
      <c r="AW985" s="397"/>
      <c r="AX985" s="397"/>
      <c r="AY985" s="397"/>
      <c r="AZ985" s="397"/>
      <c r="BA985" s="397"/>
      <c r="BB985" s="397"/>
      <c r="BC985" s="397"/>
      <c r="BD985" s="553"/>
      <c r="BE985" s="397"/>
      <c r="BF985" s="397"/>
      <c r="BG985" s="397"/>
      <c r="BH985" s="397"/>
    </row>
    <row r="986" spans="2:60" x14ac:dyDescent="0.35">
      <c r="B986" s="319"/>
      <c r="C986" s="147"/>
      <c r="D986" s="147"/>
      <c r="E986" s="320"/>
      <c r="F986" s="321"/>
      <c r="G986" s="149"/>
      <c r="H986" s="148"/>
      <c r="I986" s="148"/>
      <c r="J986" s="322"/>
      <c r="K986" s="324" t="str">
        <f>IFERROR(INDEX(Lookup!$G$3:$G$6,MATCH(J986,Lookup!$F$3:$F$6,0)),"")</f>
        <v/>
      </c>
      <c r="L986" s="323"/>
      <c r="M986" s="322"/>
      <c r="N986" s="846">
        <f t="shared" si="132"/>
        <v>0</v>
      </c>
      <c r="O986" s="325">
        <f t="shared" si="133"/>
        <v>0</v>
      </c>
      <c r="P986" s="847">
        <f>IF(I986&lt;INDEX(Lookup!$U$2:$U$10,MATCH($D$48,Lookup!$S$2:$S$10,0)),0,IF(U986="X",0,IFERROR(L986*50,0)))</f>
        <v>0</v>
      </c>
      <c r="Q986" s="326">
        <f>IF(I986&lt;INDEX(Lookup!$U$2:$U$10,MATCH($D$48,Lookup!$S$2:$S$10,0)),0,IF(U986="X",0,IFERROR(P986*K986,0)))</f>
        <v>0</v>
      </c>
      <c r="R986" s="326">
        <v>0</v>
      </c>
      <c r="S986" s="424">
        <v>0</v>
      </c>
      <c r="T986" s="322"/>
      <c r="U986" s="143"/>
      <c r="V986" s="397"/>
      <c r="W986" s="555"/>
      <c r="X986" s="576">
        <f t="shared" si="134"/>
        <v>0</v>
      </c>
      <c r="Y986" s="576">
        <f t="shared" si="135"/>
        <v>0</v>
      </c>
      <c r="Z986" s="576">
        <f t="shared" si="136"/>
        <v>0</v>
      </c>
      <c r="AA986" s="576">
        <f t="shared" si="137"/>
        <v>0</v>
      </c>
      <c r="AB986" s="553"/>
      <c r="AC986" s="553"/>
      <c r="AD986" s="553"/>
      <c r="AE986" s="553"/>
      <c r="AF986" s="553"/>
      <c r="AG986" s="553"/>
      <c r="AH986" s="553"/>
      <c r="AI986" s="397"/>
      <c r="AJ986" s="555"/>
      <c r="AK986" s="576">
        <f t="shared" si="138"/>
        <v>0</v>
      </c>
      <c r="AL986" s="576">
        <f t="shared" si="139"/>
        <v>0</v>
      </c>
      <c r="AM986" s="599"/>
      <c r="AN986" s="599"/>
      <c r="AO986" s="553"/>
      <c r="AP986" s="553"/>
      <c r="AQ986" s="553"/>
      <c r="AR986" s="553"/>
      <c r="AS986" s="397"/>
      <c r="AT986" s="397"/>
      <c r="AU986" s="397"/>
      <c r="AV986" s="397"/>
      <c r="AW986" s="397"/>
      <c r="AX986" s="397"/>
      <c r="AY986" s="397"/>
      <c r="AZ986" s="397"/>
      <c r="BA986" s="397"/>
      <c r="BB986" s="397"/>
      <c r="BC986" s="397"/>
      <c r="BD986" s="553"/>
      <c r="BE986" s="397"/>
      <c r="BF986" s="397"/>
      <c r="BG986" s="397"/>
      <c r="BH986" s="397"/>
    </row>
    <row r="987" spans="2:60" x14ac:dyDescent="0.35">
      <c r="B987" s="319"/>
      <c r="C987" s="147"/>
      <c r="D987" s="147"/>
      <c r="E987" s="320"/>
      <c r="F987" s="321"/>
      <c r="G987" s="149"/>
      <c r="H987" s="148"/>
      <c r="I987" s="148"/>
      <c r="J987" s="322"/>
      <c r="K987" s="324" t="str">
        <f>IFERROR(INDEX(Lookup!$G$3:$G$6,MATCH(J987,Lookup!$F$3:$F$6,0)),"")</f>
        <v/>
      </c>
      <c r="L987" s="323"/>
      <c r="M987" s="322"/>
      <c r="N987" s="846">
        <f t="shared" si="132"/>
        <v>0</v>
      </c>
      <c r="O987" s="325">
        <f t="shared" si="133"/>
        <v>0</v>
      </c>
      <c r="P987" s="847">
        <f>IF(I987&lt;INDEX(Lookup!$U$2:$U$10,MATCH($D$48,Lookup!$S$2:$S$10,0)),0,IF(U987="X",0,IFERROR(L987*50,0)))</f>
        <v>0</v>
      </c>
      <c r="Q987" s="326">
        <f>IF(I987&lt;INDEX(Lookup!$U$2:$U$10,MATCH($D$48,Lookup!$S$2:$S$10,0)),0,IF(U987="X",0,IFERROR(P987*K987,0)))</f>
        <v>0</v>
      </c>
      <c r="R987" s="326">
        <v>0</v>
      </c>
      <c r="S987" s="424">
        <v>0</v>
      </c>
      <c r="T987" s="322"/>
      <c r="U987" s="143"/>
      <c r="V987" s="397"/>
      <c r="W987" s="555"/>
      <c r="X987" s="576">
        <f t="shared" si="134"/>
        <v>0</v>
      </c>
      <c r="Y987" s="576">
        <f t="shared" si="135"/>
        <v>0</v>
      </c>
      <c r="Z987" s="576">
        <f t="shared" si="136"/>
        <v>0</v>
      </c>
      <c r="AA987" s="576">
        <f t="shared" si="137"/>
        <v>0</v>
      </c>
      <c r="AB987" s="553"/>
      <c r="AC987" s="553"/>
      <c r="AD987" s="553"/>
      <c r="AE987" s="553"/>
      <c r="AF987" s="553"/>
      <c r="AG987" s="553"/>
      <c r="AH987" s="553"/>
      <c r="AI987" s="397"/>
      <c r="AJ987" s="555"/>
      <c r="AK987" s="576">
        <f t="shared" si="138"/>
        <v>0</v>
      </c>
      <c r="AL987" s="576">
        <f t="shared" si="139"/>
        <v>0</v>
      </c>
      <c r="AM987" s="599"/>
      <c r="AN987" s="599"/>
      <c r="AO987" s="553"/>
      <c r="AP987" s="553"/>
      <c r="AQ987" s="553"/>
      <c r="AR987" s="553"/>
      <c r="AS987" s="397"/>
      <c r="AT987" s="397"/>
      <c r="AU987" s="397"/>
      <c r="AV987" s="397"/>
      <c r="AW987" s="397"/>
      <c r="AX987" s="397"/>
      <c r="AY987" s="397"/>
      <c r="AZ987" s="397"/>
      <c r="BA987" s="397"/>
      <c r="BB987" s="397"/>
      <c r="BC987" s="397"/>
      <c r="BD987" s="553"/>
      <c r="BE987" s="397"/>
      <c r="BF987" s="397"/>
      <c r="BG987" s="397"/>
      <c r="BH987" s="397"/>
    </row>
    <row r="988" spans="2:60" x14ac:dyDescent="0.35">
      <c r="B988" s="319"/>
      <c r="C988" s="147"/>
      <c r="D988" s="147"/>
      <c r="E988" s="320"/>
      <c r="F988" s="321"/>
      <c r="G988" s="149"/>
      <c r="H988" s="148"/>
      <c r="I988" s="148"/>
      <c r="J988" s="322"/>
      <c r="K988" s="324" t="str">
        <f>IFERROR(INDEX(Lookup!$G$3:$G$6,MATCH(J988,Lookup!$F$3:$F$6,0)),"")</f>
        <v/>
      </c>
      <c r="L988" s="323"/>
      <c r="M988" s="322"/>
      <c r="N988" s="846">
        <f t="shared" si="132"/>
        <v>0</v>
      </c>
      <c r="O988" s="325">
        <f t="shared" si="133"/>
        <v>0</v>
      </c>
      <c r="P988" s="847">
        <f>IF(I988&lt;INDEX(Lookup!$U$2:$U$10,MATCH($D$48,Lookup!$S$2:$S$10,0)),0,IF(U988="X",0,IFERROR(L988*50,0)))</f>
        <v>0</v>
      </c>
      <c r="Q988" s="326">
        <f>IF(I988&lt;INDEX(Lookup!$U$2:$U$10,MATCH($D$48,Lookup!$S$2:$S$10,0)),0,IF(U988="X",0,IFERROR(P988*K988,0)))</f>
        <v>0</v>
      </c>
      <c r="R988" s="326">
        <v>0</v>
      </c>
      <c r="S988" s="424">
        <v>0</v>
      </c>
      <c r="T988" s="322"/>
      <c r="U988" s="143"/>
      <c r="V988" s="397"/>
      <c r="W988" s="555"/>
      <c r="X988" s="576">
        <f t="shared" si="134"/>
        <v>0</v>
      </c>
      <c r="Y988" s="576">
        <f t="shared" si="135"/>
        <v>0</v>
      </c>
      <c r="Z988" s="576">
        <f t="shared" si="136"/>
        <v>0</v>
      </c>
      <c r="AA988" s="576">
        <f t="shared" si="137"/>
        <v>0</v>
      </c>
      <c r="AB988" s="553"/>
      <c r="AC988" s="553"/>
      <c r="AD988" s="553"/>
      <c r="AE988" s="553"/>
      <c r="AF988" s="553"/>
      <c r="AG988" s="553"/>
      <c r="AH988" s="553"/>
      <c r="AI988" s="397"/>
      <c r="AJ988" s="555"/>
      <c r="AK988" s="576">
        <f t="shared" si="138"/>
        <v>0</v>
      </c>
      <c r="AL988" s="576">
        <f t="shared" si="139"/>
        <v>0</v>
      </c>
      <c r="AM988" s="599"/>
      <c r="AN988" s="599"/>
      <c r="AO988" s="553"/>
      <c r="AP988" s="553"/>
      <c r="AQ988" s="553"/>
      <c r="AR988" s="553"/>
      <c r="AS988" s="397"/>
      <c r="AT988" s="397"/>
      <c r="AU988" s="397"/>
      <c r="AV988" s="397"/>
      <c r="AW988" s="397"/>
      <c r="AX988" s="397"/>
      <c r="AY988" s="397"/>
      <c r="AZ988" s="397"/>
      <c r="BA988" s="397"/>
      <c r="BB988" s="397"/>
      <c r="BC988" s="397"/>
      <c r="BD988" s="553"/>
      <c r="BE988" s="397"/>
      <c r="BF988" s="397"/>
      <c r="BG988" s="397"/>
      <c r="BH988" s="397"/>
    </row>
    <row r="989" spans="2:60" x14ac:dyDescent="0.35">
      <c r="B989" s="319"/>
      <c r="C989" s="147"/>
      <c r="D989" s="147"/>
      <c r="E989" s="320"/>
      <c r="F989" s="321"/>
      <c r="G989" s="149"/>
      <c r="H989" s="148"/>
      <c r="I989" s="148"/>
      <c r="J989" s="322"/>
      <c r="K989" s="324" t="str">
        <f>IFERROR(INDEX(Lookup!$G$3:$G$6,MATCH(J989,Lookup!$F$3:$F$6,0)),"")</f>
        <v/>
      </c>
      <c r="L989" s="323"/>
      <c r="M989" s="322"/>
      <c r="N989" s="846">
        <f t="shared" si="132"/>
        <v>0</v>
      </c>
      <c r="O989" s="325">
        <f t="shared" si="133"/>
        <v>0</v>
      </c>
      <c r="P989" s="847">
        <f>IF(I989&lt;INDEX(Lookup!$U$2:$U$10,MATCH($D$48,Lookup!$S$2:$S$10,0)),0,IF(U989="X",0,IFERROR(L989*50,0)))</f>
        <v>0</v>
      </c>
      <c r="Q989" s="326">
        <f>IF(I989&lt;INDEX(Lookup!$U$2:$U$10,MATCH($D$48,Lookup!$S$2:$S$10,0)),0,IF(U989="X",0,IFERROR(P989*K989,0)))</f>
        <v>0</v>
      </c>
      <c r="R989" s="326">
        <v>0</v>
      </c>
      <c r="S989" s="424">
        <v>0</v>
      </c>
      <c r="T989" s="322"/>
      <c r="U989" s="143"/>
      <c r="V989" s="397"/>
      <c r="W989" s="555"/>
      <c r="X989" s="576">
        <f t="shared" si="134"/>
        <v>0</v>
      </c>
      <c r="Y989" s="576">
        <f t="shared" si="135"/>
        <v>0</v>
      </c>
      <c r="Z989" s="576">
        <f t="shared" si="136"/>
        <v>0</v>
      </c>
      <c r="AA989" s="576">
        <f t="shared" si="137"/>
        <v>0</v>
      </c>
      <c r="AB989" s="553"/>
      <c r="AC989" s="553"/>
      <c r="AD989" s="553"/>
      <c r="AE989" s="553"/>
      <c r="AF989" s="553"/>
      <c r="AG989" s="553"/>
      <c r="AH989" s="553"/>
      <c r="AI989" s="397"/>
      <c r="AJ989" s="555"/>
      <c r="AK989" s="576">
        <f t="shared" si="138"/>
        <v>0</v>
      </c>
      <c r="AL989" s="576">
        <f t="shared" si="139"/>
        <v>0</v>
      </c>
      <c r="AM989" s="599"/>
      <c r="AN989" s="599"/>
      <c r="AO989" s="553"/>
      <c r="AP989" s="553"/>
      <c r="AQ989" s="553"/>
      <c r="AR989" s="553"/>
      <c r="AS989" s="397"/>
      <c r="AT989" s="397"/>
      <c r="AU989" s="397"/>
      <c r="AV989" s="397"/>
      <c r="AW989" s="397"/>
      <c r="AX989" s="397"/>
      <c r="AY989" s="397"/>
      <c r="AZ989" s="397"/>
      <c r="BA989" s="397"/>
      <c r="BB989" s="397"/>
      <c r="BC989" s="397"/>
      <c r="BD989" s="553"/>
      <c r="BE989" s="397"/>
      <c r="BF989" s="397"/>
      <c r="BG989" s="397"/>
      <c r="BH989" s="397"/>
    </row>
    <row r="990" spans="2:60" x14ac:dyDescent="0.35">
      <c r="B990" s="319"/>
      <c r="C990" s="147"/>
      <c r="D990" s="147"/>
      <c r="E990" s="320"/>
      <c r="F990" s="321"/>
      <c r="G990" s="149"/>
      <c r="H990" s="148"/>
      <c r="I990" s="148"/>
      <c r="J990" s="322"/>
      <c r="K990" s="324" t="str">
        <f>IFERROR(INDEX(Lookup!$G$3:$G$6,MATCH(J990,Lookup!$F$3:$F$6,0)),"")</f>
        <v/>
      </c>
      <c r="L990" s="323"/>
      <c r="M990" s="322"/>
      <c r="N990" s="846">
        <f t="shared" si="132"/>
        <v>0</v>
      </c>
      <c r="O990" s="325">
        <f t="shared" si="133"/>
        <v>0</v>
      </c>
      <c r="P990" s="847">
        <f>IF(I990&lt;INDEX(Lookup!$U$2:$U$10,MATCH($D$48,Lookup!$S$2:$S$10,0)),0,IF(U990="X",0,IFERROR(L990*50,0)))</f>
        <v>0</v>
      </c>
      <c r="Q990" s="326">
        <f>IF(I990&lt;INDEX(Lookup!$U$2:$U$10,MATCH($D$48,Lookup!$S$2:$S$10,0)),0,IF(U990="X",0,IFERROR(P990*K990,0)))</f>
        <v>0</v>
      </c>
      <c r="R990" s="326">
        <v>0</v>
      </c>
      <c r="S990" s="424">
        <v>0</v>
      </c>
      <c r="T990" s="322"/>
      <c r="U990" s="143"/>
      <c r="V990" s="397"/>
      <c r="W990" s="555"/>
      <c r="X990" s="576">
        <f t="shared" si="134"/>
        <v>0</v>
      </c>
      <c r="Y990" s="576">
        <f t="shared" si="135"/>
        <v>0</v>
      </c>
      <c r="Z990" s="576">
        <f t="shared" si="136"/>
        <v>0</v>
      </c>
      <c r="AA990" s="576">
        <f t="shared" si="137"/>
        <v>0</v>
      </c>
      <c r="AB990" s="553"/>
      <c r="AC990" s="553"/>
      <c r="AD990" s="553"/>
      <c r="AE990" s="553"/>
      <c r="AF990" s="553"/>
      <c r="AG990" s="553"/>
      <c r="AH990" s="553"/>
      <c r="AI990" s="397"/>
      <c r="AJ990" s="555"/>
      <c r="AK990" s="576">
        <f t="shared" si="138"/>
        <v>0</v>
      </c>
      <c r="AL990" s="576">
        <f t="shared" si="139"/>
        <v>0</v>
      </c>
      <c r="AM990" s="599"/>
      <c r="AN990" s="599"/>
      <c r="AO990" s="553"/>
      <c r="AP990" s="553"/>
      <c r="AQ990" s="553"/>
      <c r="AR990" s="553"/>
      <c r="AS990" s="397"/>
      <c r="AT990" s="397"/>
      <c r="AU990" s="397"/>
      <c r="AV990" s="397"/>
      <c r="AW990" s="397"/>
      <c r="AX990" s="397"/>
      <c r="AY990" s="397"/>
      <c r="AZ990" s="397"/>
      <c r="BA990" s="397"/>
      <c r="BB990" s="397"/>
      <c r="BC990" s="397"/>
      <c r="BD990" s="553"/>
      <c r="BE990" s="397"/>
      <c r="BF990" s="397"/>
      <c r="BG990" s="397"/>
      <c r="BH990" s="397"/>
    </row>
    <row r="991" spans="2:60" x14ac:dyDescent="0.35">
      <c r="B991" s="319"/>
      <c r="C991" s="147"/>
      <c r="D991" s="147"/>
      <c r="E991" s="320"/>
      <c r="F991" s="321"/>
      <c r="G991" s="149"/>
      <c r="H991" s="148"/>
      <c r="I991" s="148"/>
      <c r="J991" s="322"/>
      <c r="K991" s="324" t="str">
        <f>IFERROR(INDEX(Lookup!$G$3:$G$6,MATCH(J991,Lookup!$F$3:$F$6,0)),"")</f>
        <v/>
      </c>
      <c r="L991" s="323"/>
      <c r="M991" s="322"/>
      <c r="N991" s="846">
        <f t="shared" si="132"/>
        <v>0</v>
      </c>
      <c r="O991" s="325">
        <f t="shared" si="133"/>
        <v>0</v>
      </c>
      <c r="P991" s="847">
        <f>IF(I991&lt;INDEX(Lookup!$U$2:$U$10,MATCH($D$48,Lookup!$S$2:$S$10,0)),0,IF(U991="X",0,IFERROR(L991*50,0)))</f>
        <v>0</v>
      </c>
      <c r="Q991" s="326">
        <f>IF(I991&lt;INDEX(Lookup!$U$2:$U$10,MATCH($D$48,Lookup!$S$2:$S$10,0)),0,IF(U991="X",0,IFERROR(P991*K991,0)))</f>
        <v>0</v>
      </c>
      <c r="R991" s="326">
        <v>0</v>
      </c>
      <c r="S991" s="424">
        <v>0</v>
      </c>
      <c r="T991" s="322"/>
      <c r="U991" s="143"/>
      <c r="V991" s="397"/>
      <c r="W991" s="555"/>
      <c r="X991" s="576">
        <f t="shared" si="134"/>
        <v>0</v>
      </c>
      <c r="Y991" s="576">
        <f t="shared" si="135"/>
        <v>0</v>
      </c>
      <c r="Z991" s="576">
        <f t="shared" si="136"/>
        <v>0</v>
      </c>
      <c r="AA991" s="576">
        <f t="shared" si="137"/>
        <v>0</v>
      </c>
      <c r="AB991" s="553"/>
      <c r="AC991" s="553"/>
      <c r="AD991" s="553"/>
      <c r="AE991" s="553"/>
      <c r="AF991" s="553"/>
      <c r="AG991" s="553"/>
      <c r="AH991" s="553"/>
      <c r="AI991" s="397"/>
      <c r="AJ991" s="555"/>
      <c r="AK991" s="576">
        <f t="shared" si="138"/>
        <v>0</v>
      </c>
      <c r="AL991" s="576">
        <f t="shared" si="139"/>
        <v>0</v>
      </c>
      <c r="AM991" s="599"/>
      <c r="AN991" s="599"/>
      <c r="AO991" s="553"/>
      <c r="AP991" s="553"/>
      <c r="AQ991" s="553"/>
      <c r="AR991" s="553"/>
      <c r="AS991" s="397"/>
      <c r="AT991" s="397"/>
      <c r="AU991" s="397"/>
      <c r="AV991" s="397"/>
      <c r="AW991" s="397"/>
      <c r="AX991" s="397"/>
      <c r="AY991" s="397"/>
      <c r="AZ991" s="397"/>
      <c r="BA991" s="397"/>
      <c r="BB991" s="397"/>
      <c r="BC991" s="397"/>
      <c r="BD991" s="553"/>
      <c r="BE991" s="397"/>
      <c r="BF991" s="397"/>
      <c r="BG991" s="397"/>
      <c r="BH991" s="397"/>
    </row>
    <row r="992" spans="2:60" x14ac:dyDescent="0.35">
      <c r="B992" s="319"/>
      <c r="C992" s="147"/>
      <c r="D992" s="147"/>
      <c r="E992" s="320"/>
      <c r="F992" s="321"/>
      <c r="G992" s="149"/>
      <c r="H992" s="148"/>
      <c r="I992" s="148"/>
      <c r="J992" s="322"/>
      <c r="K992" s="324" t="str">
        <f>IFERROR(INDEX(Lookup!$G$3:$G$6,MATCH(J992,Lookup!$F$3:$F$6,0)),"")</f>
        <v/>
      </c>
      <c r="L992" s="323"/>
      <c r="M992" s="322"/>
      <c r="N992" s="846">
        <f t="shared" si="132"/>
        <v>0</v>
      </c>
      <c r="O992" s="325">
        <f t="shared" si="133"/>
        <v>0</v>
      </c>
      <c r="P992" s="847">
        <f>IF(I992&lt;INDEX(Lookup!$U$2:$U$10,MATCH($D$48,Lookup!$S$2:$S$10,0)),0,IF(U992="X",0,IFERROR(L992*50,0)))</f>
        <v>0</v>
      </c>
      <c r="Q992" s="326">
        <f>IF(I992&lt;INDEX(Lookup!$U$2:$U$10,MATCH($D$48,Lookup!$S$2:$S$10,0)),0,IF(U992="X",0,IFERROR(P992*K992,0)))</f>
        <v>0</v>
      </c>
      <c r="R992" s="326">
        <v>0</v>
      </c>
      <c r="S992" s="424">
        <v>0</v>
      </c>
      <c r="T992" s="322"/>
      <c r="U992" s="143"/>
      <c r="V992" s="397"/>
      <c r="W992" s="555"/>
      <c r="X992" s="576">
        <f t="shared" si="134"/>
        <v>0</v>
      </c>
      <c r="Y992" s="576">
        <f t="shared" si="135"/>
        <v>0</v>
      </c>
      <c r="Z992" s="576">
        <f t="shared" si="136"/>
        <v>0</v>
      </c>
      <c r="AA992" s="576">
        <f t="shared" si="137"/>
        <v>0</v>
      </c>
      <c r="AB992" s="553"/>
      <c r="AC992" s="553"/>
      <c r="AD992" s="553"/>
      <c r="AE992" s="553"/>
      <c r="AF992" s="553"/>
      <c r="AG992" s="553"/>
      <c r="AH992" s="553"/>
      <c r="AI992" s="397"/>
      <c r="AJ992" s="555"/>
      <c r="AK992" s="576">
        <f t="shared" si="138"/>
        <v>0</v>
      </c>
      <c r="AL992" s="576">
        <f t="shared" si="139"/>
        <v>0</v>
      </c>
      <c r="AM992" s="599"/>
      <c r="AN992" s="599"/>
      <c r="AO992" s="553"/>
      <c r="AP992" s="553"/>
      <c r="AQ992" s="553"/>
      <c r="AR992" s="553"/>
      <c r="AS992" s="397"/>
      <c r="AT992" s="397"/>
      <c r="AU992" s="397"/>
      <c r="AV992" s="397"/>
      <c r="AW992" s="397"/>
      <c r="AX992" s="397"/>
      <c r="AY992" s="397"/>
      <c r="AZ992" s="397"/>
      <c r="BA992" s="397"/>
      <c r="BB992" s="397"/>
      <c r="BC992" s="397"/>
      <c r="BD992" s="553"/>
      <c r="BE992" s="397"/>
      <c r="BF992" s="397"/>
      <c r="BG992" s="397"/>
      <c r="BH992" s="397"/>
    </row>
    <row r="993" spans="2:60" x14ac:dyDescent="0.35">
      <c r="B993" s="319"/>
      <c r="C993" s="147"/>
      <c r="D993" s="147"/>
      <c r="E993" s="320"/>
      <c r="F993" s="321"/>
      <c r="G993" s="149"/>
      <c r="H993" s="148"/>
      <c r="I993" s="148"/>
      <c r="J993" s="322"/>
      <c r="K993" s="324" t="str">
        <f>IFERROR(INDEX(Lookup!$G$3:$G$6,MATCH(J993,Lookup!$F$3:$F$6,0)),"")</f>
        <v/>
      </c>
      <c r="L993" s="323"/>
      <c r="M993" s="322"/>
      <c r="N993" s="846">
        <f t="shared" si="132"/>
        <v>0</v>
      </c>
      <c r="O993" s="325">
        <f t="shared" si="133"/>
        <v>0</v>
      </c>
      <c r="P993" s="847">
        <f>IF(I993&lt;INDEX(Lookup!$U$2:$U$10,MATCH($D$48,Lookup!$S$2:$S$10,0)),0,IF(U993="X",0,IFERROR(L993*50,0)))</f>
        <v>0</v>
      </c>
      <c r="Q993" s="326">
        <f>IF(I993&lt;INDEX(Lookup!$U$2:$U$10,MATCH($D$48,Lookup!$S$2:$S$10,0)),0,IF(U993="X",0,IFERROR(P993*K993,0)))</f>
        <v>0</v>
      </c>
      <c r="R993" s="326">
        <v>0</v>
      </c>
      <c r="S993" s="424">
        <v>0</v>
      </c>
      <c r="T993" s="322"/>
      <c r="U993" s="143"/>
      <c r="V993" s="397"/>
      <c r="W993" s="555"/>
      <c r="X993" s="576">
        <f t="shared" si="134"/>
        <v>0</v>
      </c>
      <c r="Y993" s="576">
        <f t="shared" si="135"/>
        <v>0</v>
      </c>
      <c r="Z993" s="576">
        <f t="shared" si="136"/>
        <v>0</v>
      </c>
      <c r="AA993" s="576">
        <f t="shared" si="137"/>
        <v>0</v>
      </c>
      <c r="AB993" s="553"/>
      <c r="AC993" s="553"/>
      <c r="AD993" s="553"/>
      <c r="AE993" s="553"/>
      <c r="AF993" s="553"/>
      <c r="AG993" s="553"/>
      <c r="AH993" s="553"/>
      <c r="AI993" s="397"/>
      <c r="AJ993" s="555"/>
      <c r="AK993" s="576">
        <f t="shared" si="138"/>
        <v>0</v>
      </c>
      <c r="AL993" s="576">
        <f t="shared" si="139"/>
        <v>0</v>
      </c>
      <c r="AM993" s="599"/>
      <c r="AN993" s="599"/>
      <c r="AO993" s="553"/>
      <c r="AP993" s="553"/>
      <c r="AQ993" s="553"/>
      <c r="AR993" s="553"/>
      <c r="AS993" s="397"/>
      <c r="AT993" s="397"/>
      <c r="AU993" s="397"/>
      <c r="AV993" s="397"/>
      <c r="AW993" s="397"/>
      <c r="AX993" s="397"/>
      <c r="AY993" s="397"/>
      <c r="AZ993" s="397"/>
      <c r="BA993" s="397"/>
      <c r="BB993" s="397"/>
      <c r="BC993" s="397"/>
      <c r="BD993" s="553"/>
      <c r="BE993" s="397"/>
      <c r="BF993" s="397"/>
      <c r="BG993" s="397"/>
      <c r="BH993" s="397"/>
    </row>
    <row r="994" spans="2:60" x14ac:dyDescent="0.35">
      <c r="B994" s="319"/>
      <c r="C994" s="147"/>
      <c r="D994" s="147"/>
      <c r="E994" s="320"/>
      <c r="F994" s="321"/>
      <c r="G994" s="149"/>
      <c r="H994" s="148"/>
      <c r="I994" s="148"/>
      <c r="J994" s="322"/>
      <c r="K994" s="324" t="str">
        <f>IFERROR(INDEX(Lookup!$G$3:$G$6,MATCH(J994,Lookup!$F$3:$F$6,0)),"")</f>
        <v/>
      </c>
      <c r="L994" s="323"/>
      <c r="M994" s="322"/>
      <c r="N994" s="846">
        <f t="shared" si="132"/>
        <v>0</v>
      </c>
      <c r="O994" s="325">
        <f t="shared" si="133"/>
        <v>0</v>
      </c>
      <c r="P994" s="847">
        <f>IF(I994&lt;INDEX(Lookup!$U$2:$U$10,MATCH($D$48,Lookup!$S$2:$S$10,0)),0,IF(U994="X",0,IFERROR(L994*50,0)))</f>
        <v>0</v>
      </c>
      <c r="Q994" s="326">
        <f>IF(I994&lt;INDEX(Lookup!$U$2:$U$10,MATCH($D$48,Lookup!$S$2:$S$10,0)),0,IF(U994="X",0,IFERROR(P994*K994,0)))</f>
        <v>0</v>
      </c>
      <c r="R994" s="326">
        <v>0</v>
      </c>
      <c r="S994" s="424">
        <v>0</v>
      </c>
      <c r="T994" s="322"/>
      <c r="U994" s="143"/>
      <c r="V994" s="397"/>
      <c r="W994" s="555"/>
      <c r="X994" s="576">
        <f t="shared" si="134"/>
        <v>0</v>
      </c>
      <c r="Y994" s="576">
        <f t="shared" si="135"/>
        <v>0</v>
      </c>
      <c r="Z994" s="576">
        <f t="shared" si="136"/>
        <v>0</v>
      </c>
      <c r="AA994" s="576">
        <f t="shared" si="137"/>
        <v>0</v>
      </c>
      <c r="AB994" s="553"/>
      <c r="AC994" s="553"/>
      <c r="AD994" s="553"/>
      <c r="AE994" s="553"/>
      <c r="AF994" s="553"/>
      <c r="AG994" s="553"/>
      <c r="AH994" s="553"/>
      <c r="AI994" s="397"/>
      <c r="AJ994" s="555"/>
      <c r="AK994" s="576">
        <f t="shared" si="138"/>
        <v>0</v>
      </c>
      <c r="AL994" s="576">
        <f t="shared" si="139"/>
        <v>0</v>
      </c>
      <c r="AM994" s="599"/>
      <c r="AN994" s="599"/>
      <c r="AO994" s="553"/>
      <c r="AP994" s="553"/>
      <c r="AQ994" s="553"/>
      <c r="AR994" s="553"/>
      <c r="AS994" s="397"/>
      <c r="AT994" s="397"/>
      <c r="AU994" s="397"/>
      <c r="AV994" s="397"/>
      <c r="AW994" s="397"/>
      <c r="AX994" s="397"/>
      <c r="AY994" s="397"/>
      <c r="AZ994" s="397"/>
      <c r="BA994" s="397"/>
      <c r="BB994" s="397"/>
      <c r="BC994" s="397"/>
      <c r="BD994" s="553"/>
      <c r="BE994" s="397"/>
      <c r="BF994" s="397"/>
      <c r="BG994" s="397"/>
      <c r="BH994" s="397"/>
    </row>
    <row r="995" spans="2:60" x14ac:dyDescent="0.35">
      <c r="B995" s="319"/>
      <c r="C995" s="147"/>
      <c r="D995" s="147"/>
      <c r="E995" s="320"/>
      <c r="F995" s="321"/>
      <c r="G995" s="149"/>
      <c r="H995" s="148"/>
      <c r="I995" s="148"/>
      <c r="J995" s="322"/>
      <c r="K995" s="324" t="str">
        <f>IFERROR(INDEX(Lookup!$G$3:$G$6,MATCH(J995,Lookup!$F$3:$F$6,0)),"")</f>
        <v/>
      </c>
      <c r="L995" s="323"/>
      <c r="M995" s="322"/>
      <c r="N995" s="846">
        <f t="shared" si="132"/>
        <v>0</v>
      </c>
      <c r="O995" s="325">
        <f t="shared" si="133"/>
        <v>0</v>
      </c>
      <c r="P995" s="847">
        <f>IF(I995&lt;INDEX(Lookup!$U$2:$U$10,MATCH($D$48,Lookup!$S$2:$S$10,0)),0,IF(U995="X",0,IFERROR(L995*50,0)))</f>
        <v>0</v>
      </c>
      <c r="Q995" s="326">
        <f>IF(I995&lt;INDEX(Lookup!$U$2:$U$10,MATCH($D$48,Lookup!$S$2:$S$10,0)),0,IF(U995="X",0,IFERROR(P995*K995,0)))</f>
        <v>0</v>
      </c>
      <c r="R995" s="326">
        <v>0</v>
      </c>
      <c r="S995" s="424">
        <v>0</v>
      </c>
      <c r="T995" s="322"/>
      <c r="U995" s="143"/>
      <c r="V995" s="397"/>
      <c r="W995" s="555"/>
      <c r="X995" s="576">
        <f t="shared" si="134"/>
        <v>0</v>
      </c>
      <c r="Y995" s="576">
        <f t="shared" si="135"/>
        <v>0</v>
      </c>
      <c r="Z995" s="576">
        <f t="shared" si="136"/>
        <v>0</v>
      </c>
      <c r="AA995" s="576">
        <f t="shared" si="137"/>
        <v>0</v>
      </c>
      <c r="AB995" s="553"/>
      <c r="AC995" s="553"/>
      <c r="AD995" s="553"/>
      <c r="AE995" s="553"/>
      <c r="AF995" s="553"/>
      <c r="AG995" s="553"/>
      <c r="AH995" s="553"/>
      <c r="AI995" s="397"/>
      <c r="AJ995" s="555"/>
      <c r="AK995" s="576">
        <f t="shared" si="138"/>
        <v>0</v>
      </c>
      <c r="AL995" s="576">
        <f t="shared" si="139"/>
        <v>0</v>
      </c>
      <c r="AM995" s="599"/>
      <c r="AN995" s="599"/>
      <c r="AO995" s="553"/>
      <c r="AP995" s="553"/>
      <c r="AQ995" s="553"/>
      <c r="AR995" s="553"/>
      <c r="AS995" s="397"/>
      <c r="AT995" s="397"/>
      <c r="AU995" s="397"/>
      <c r="AV995" s="397"/>
      <c r="AW995" s="397"/>
      <c r="AX995" s="397"/>
      <c r="AY995" s="397"/>
      <c r="AZ995" s="397"/>
      <c r="BA995" s="397"/>
      <c r="BB995" s="397"/>
      <c r="BC995" s="397"/>
      <c r="BD995" s="553"/>
      <c r="BE995" s="397"/>
      <c r="BF995" s="397"/>
      <c r="BG995" s="397"/>
      <c r="BH995" s="397"/>
    </row>
    <row r="996" spans="2:60" x14ac:dyDescent="0.35">
      <c r="B996" s="319"/>
      <c r="C996" s="147"/>
      <c r="D996" s="147"/>
      <c r="E996" s="320"/>
      <c r="F996" s="321"/>
      <c r="G996" s="149"/>
      <c r="H996" s="148"/>
      <c r="I996" s="148"/>
      <c r="J996" s="322"/>
      <c r="K996" s="324" t="str">
        <f>IFERROR(INDEX(Lookup!$G$3:$G$6,MATCH(J996,Lookup!$F$3:$F$6,0)),"")</f>
        <v/>
      </c>
      <c r="L996" s="323"/>
      <c r="M996" s="322"/>
      <c r="N996" s="846">
        <f t="shared" si="132"/>
        <v>0</v>
      </c>
      <c r="O996" s="325">
        <f t="shared" si="133"/>
        <v>0</v>
      </c>
      <c r="P996" s="847">
        <f>IF(I996&lt;INDEX(Lookup!$U$2:$U$10,MATCH($D$48,Lookup!$S$2:$S$10,0)),0,IF(U996="X",0,IFERROR(L996*50,0)))</f>
        <v>0</v>
      </c>
      <c r="Q996" s="326">
        <f>IF(I996&lt;INDEX(Lookup!$U$2:$U$10,MATCH($D$48,Lookup!$S$2:$S$10,0)),0,IF(U996="X",0,IFERROR(P996*K996,0)))</f>
        <v>0</v>
      </c>
      <c r="R996" s="326">
        <v>0</v>
      </c>
      <c r="S996" s="424">
        <v>0</v>
      </c>
      <c r="T996" s="322"/>
      <c r="U996" s="143"/>
      <c r="V996" s="397"/>
      <c r="W996" s="555"/>
      <c r="X996" s="576">
        <f t="shared" si="134"/>
        <v>0</v>
      </c>
      <c r="Y996" s="576">
        <f t="shared" si="135"/>
        <v>0</v>
      </c>
      <c r="Z996" s="576">
        <f t="shared" si="136"/>
        <v>0</v>
      </c>
      <c r="AA996" s="576">
        <f t="shared" si="137"/>
        <v>0</v>
      </c>
      <c r="AB996" s="553"/>
      <c r="AC996" s="553"/>
      <c r="AD996" s="553"/>
      <c r="AE996" s="553"/>
      <c r="AF996" s="553"/>
      <c r="AG996" s="553"/>
      <c r="AH996" s="553"/>
      <c r="AI996" s="397"/>
      <c r="AJ996" s="555"/>
      <c r="AK996" s="576">
        <f t="shared" si="138"/>
        <v>0</v>
      </c>
      <c r="AL996" s="576">
        <f t="shared" si="139"/>
        <v>0</v>
      </c>
      <c r="AM996" s="599"/>
      <c r="AN996" s="599"/>
      <c r="AO996" s="553"/>
      <c r="AP996" s="553"/>
      <c r="AQ996" s="553"/>
      <c r="AR996" s="553"/>
      <c r="AS996" s="397"/>
      <c r="AT996" s="397"/>
      <c r="AU996" s="397"/>
      <c r="AV996" s="397"/>
      <c r="AW996" s="397"/>
      <c r="AX996" s="397"/>
      <c r="AY996" s="397"/>
      <c r="AZ996" s="397"/>
      <c r="BA996" s="397"/>
      <c r="BB996" s="397"/>
      <c r="BC996" s="397"/>
      <c r="BD996" s="553"/>
      <c r="BE996" s="397"/>
      <c r="BF996" s="397"/>
      <c r="BG996" s="397"/>
      <c r="BH996" s="397"/>
    </row>
    <row r="997" spans="2:60" x14ac:dyDescent="0.35">
      <c r="B997" s="319"/>
      <c r="C997" s="147"/>
      <c r="D997" s="147"/>
      <c r="E997" s="320"/>
      <c r="F997" s="321"/>
      <c r="G997" s="149"/>
      <c r="H997" s="148"/>
      <c r="I997" s="148"/>
      <c r="J997" s="322"/>
      <c r="K997" s="324" t="str">
        <f>IFERROR(INDEX(Lookup!$G$3:$G$6,MATCH(J997,Lookup!$F$3:$F$6,0)),"")</f>
        <v/>
      </c>
      <c r="L997" s="323"/>
      <c r="M997" s="322"/>
      <c r="N997" s="846">
        <f t="shared" si="132"/>
        <v>0</v>
      </c>
      <c r="O997" s="325">
        <f t="shared" si="133"/>
        <v>0</v>
      </c>
      <c r="P997" s="847">
        <f>IF(I997&lt;INDEX(Lookup!$U$2:$U$10,MATCH($D$48,Lookup!$S$2:$S$10,0)),0,IF(U997="X",0,IFERROR(L997*50,0)))</f>
        <v>0</v>
      </c>
      <c r="Q997" s="326">
        <f>IF(I997&lt;INDEX(Lookup!$U$2:$U$10,MATCH($D$48,Lookup!$S$2:$S$10,0)),0,IF(U997="X",0,IFERROR(P997*K997,0)))</f>
        <v>0</v>
      </c>
      <c r="R997" s="326">
        <v>0</v>
      </c>
      <c r="S997" s="424">
        <v>0</v>
      </c>
      <c r="T997" s="322"/>
      <c r="U997" s="143"/>
      <c r="V997" s="397"/>
      <c r="W997" s="555"/>
      <c r="X997" s="576">
        <f t="shared" si="134"/>
        <v>0</v>
      </c>
      <c r="Y997" s="576">
        <f t="shared" si="135"/>
        <v>0</v>
      </c>
      <c r="Z997" s="576">
        <f t="shared" si="136"/>
        <v>0</v>
      </c>
      <c r="AA997" s="576">
        <f t="shared" si="137"/>
        <v>0</v>
      </c>
      <c r="AB997" s="553"/>
      <c r="AC997" s="553"/>
      <c r="AD997" s="553"/>
      <c r="AE997" s="553"/>
      <c r="AF997" s="553"/>
      <c r="AG997" s="553"/>
      <c r="AH997" s="553"/>
      <c r="AI997" s="397"/>
      <c r="AJ997" s="555"/>
      <c r="AK997" s="576">
        <f t="shared" si="138"/>
        <v>0</v>
      </c>
      <c r="AL997" s="576">
        <f t="shared" si="139"/>
        <v>0</v>
      </c>
      <c r="AM997" s="599"/>
      <c r="AN997" s="599"/>
      <c r="AO997" s="553"/>
      <c r="AP997" s="553"/>
      <c r="AQ997" s="553"/>
      <c r="AR997" s="553"/>
      <c r="AS997" s="397"/>
      <c r="AT997" s="397"/>
      <c r="AU997" s="397"/>
      <c r="AV997" s="397"/>
      <c r="AW997" s="397"/>
      <c r="AX997" s="397"/>
      <c r="AY997" s="397"/>
      <c r="AZ997" s="397"/>
      <c r="BA997" s="397"/>
      <c r="BB997" s="397"/>
      <c r="BC997" s="397"/>
      <c r="BD997" s="553"/>
      <c r="BE997" s="397"/>
      <c r="BF997" s="397"/>
      <c r="BG997" s="397"/>
      <c r="BH997" s="397"/>
    </row>
    <row r="998" spans="2:60" x14ac:dyDescent="0.35">
      <c r="B998" s="319"/>
      <c r="C998" s="147"/>
      <c r="D998" s="147"/>
      <c r="E998" s="320"/>
      <c r="F998" s="321"/>
      <c r="G998" s="149"/>
      <c r="H998" s="148"/>
      <c r="I998" s="148"/>
      <c r="J998" s="322"/>
      <c r="K998" s="324" t="str">
        <f>IFERROR(INDEX(Lookup!$G$3:$G$6,MATCH(J998,Lookup!$F$3:$F$6,0)),"")</f>
        <v/>
      </c>
      <c r="L998" s="323"/>
      <c r="M998" s="322"/>
      <c r="N998" s="846">
        <f t="shared" si="132"/>
        <v>0</v>
      </c>
      <c r="O998" s="325">
        <f t="shared" si="133"/>
        <v>0</v>
      </c>
      <c r="P998" s="847">
        <f>IF(I998&lt;INDEX(Lookup!$U$2:$U$10,MATCH($D$48,Lookup!$S$2:$S$10,0)),0,IF(U998="X",0,IFERROR(L998*50,0)))</f>
        <v>0</v>
      </c>
      <c r="Q998" s="326">
        <f>IF(I998&lt;INDEX(Lookup!$U$2:$U$10,MATCH($D$48,Lookup!$S$2:$S$10,0)),0,IF(U998="X",0,IFERROR(P998*K998,0)))</f>
        <v>0</v>
      </c>
      <c r="R998" s="326">
        <v>0</v>
      </c>
      <c r="S998" s="424">
        <v>0</v>
      </c>
      <c r="T998" s="322"/>
      <c r="U998" s="143"/>
      <c r="V998" s="397"/>
      <c r="W998" s="555"/>
      <c r="X998" s="576">
        <f t="shared" si="134"/>
        <v>0</v>
      </c>
      <c r="Y998" s="576">
        <f t="shared" si="135"/>
        <v>0</v>
      </c>
      <c r="Z998" s="576">
        <f t="shared" si="136"/>
        <v>0</v>
      </c>
      <c r="AA998" s="576">
        <f t="shared" si="137"/>
        <v>0</v>
      </c>
      <c r="AB998" s="553"/>
      <c r="AC998" s="553"/>
      <c r="AD998" s="553"/>
      <c r="AE998" s="553"/>
      <c r="AF998" s="553"/>
      <c r="AG998" s="553"/>
      <c r="AH998" s="553"/>
      <c r="AI998" s="397"/>
      <c r="AJ998" s="555"/>
      <c r="AK998" s="576">
        <f t="shared" si="138"/>
        <v>0</v>
      </c>
      <c r="AL998" s="576">
        <f t="shared" si="139"/>
        <v>0</v>
      </c>
      <c r="AM998" s="599"/>
      <c r="AN998" s="599"/>
      <c r="AO998" s="553"/>
      <c r="AP998" s="553"/>
      <c r="AQ998" s="553"/>
      <c r="AR998" s="553"/>
      <c r="AS998" s="397"/>
      <c r="AT998" s="397"/>
      <c r="AU998" s="397"/>
      <c r="AV998" s="397"/>
      <c r="AW998" s="397"/>
      <c r="AX998" s="397"/>
      <c r="AY998" s="397"/>
      <c r="AZ998" s="397"/>
      <c r="BA998" s="397"/>
      <c r="BB998" s="397"/>
      <c r="BC998" s="397"/>
      <c r="BD998" s="553"/>
      <c r="BE998" s="397"/>
      <c r="BF998" s="397"/>
      <c r="BG998" s="397"/>
      <c r="BH998" s="397"/>
    </row>
    <row r="999" spans="2:60" x14ac:dyDescent="0.35">
      <c r="B999" s="319"/>
      <c r="C999" s="147"/>
      <c r="D999" s="147"/>
      <c r="E999" s="320"/>
      <c r="F999" s="321"/>
      <c r="G999" s="149"/>
      <c r="H999" s="148"/>
      <c r="I999" s="148"/>
      <c r="J999" s="322"/>
      <c r="K999" s="324" t="str">
        <f>IFERROR(INDEX(Lookup!$G$3:$G$6,MATCH(J999,Lookup!$F$3:$F$6,0)),"")</f>
        <v/>
      </c>
      <c r="L999" s="323"/>
      <c r="M999" s="322"/>
      <c r="N999" s="846">
        <f t="shared" si="132"/>
        <v>0</v>
      </c>
      <c r="O999" s="325">
        <f t="shared" si="133"/>
        <v>0</v>
      </c>
      <c r="P999" s="847">
        <f>IF(I999&lt;INDEX(Lookup!$U$2:$U$10,MATCH($D$48,Lookup!$S$2:$S$10,0)),0,IF(U999="X",0,IFERROR(L999*50,0)))</f>
        <v>0</v>
      </c>
      <c r="Q999" s="326">
        <f>IF(I999&lt;INDEX(Lookup!$U$2:$U$10,MATCH($D$48,Lookup!$S$2:$S$10,0)),0,IF(U999="X",0,IFERROR(P999*K999,0)))</f>
        <v>0</v>
      </c>
      <c r="R999" s="326">
        <v>0</v>
      </c>
      <c r="S999" s="424">
        <v>0</v>
      </c>
      <c r="T999" s="322"/>
      <c r="U999" s="143"/>
      <c r="V999" s="397"/>
      <c r="W999" s="555"/>
      <c r="X999" s="576">
        <f t="shared" si="134"/>
        <v>0</v>
      </c>
      <c r="Y999" s="576">
        <f t="shared" si="135"/>
        <v>0</v>
      </c>
      <c r="Z999" s="576">
        <f t="shared" si="136"/>
        <v>0</v>
      </c>
      <c r="AA999" s="576">
        <f t="shared" si="137"/>
        <v>0</v>
      </c>
      <c r="AB999" s="553"/>
      <c r="AC999" s="553"/>
      <c r="AD999" s="553"/>
      <c r="AE999" s="553"/>
      <c r="AF999" s="553"/>
      <c r="AG999" s="553"/>
      <c r="AH999" s="553"/>
      <c r="AI999" s="397"/>
      <c r="AJ999" s="555"/>
      <c r="AK999" s="576">
        <f t="shared" si="138"/>
        <v>0</v>
      </c>
      <c r="AL999" s="576">
        <f t="shared" si="139"/>
        <v>0</v>
      </c>
      <c r="AM999" s="599"/>
      <c r="AN999" s="599"/>
      <c r="AO999" s="553"/>
      <c r="AP999" s="553"/>
      <c r="AQ999" s="553"/>
      <c r="AR999" s="553"/>
      <c r="AS999" s="397"/>
      <c r="AT999" s="397"/>
      <c r="AU999" s="397"/>
      <c r="AV999" s="397"/>
      <c r="AW999" s="397"/>
      <c r="AX999" s="397"/>
      <c r="AY999" s="397"/>
      <c r="AZ999" s="397"/>
      <c r="BA999" s="397"/>
      <c r="BB999" s="397"/>
      <c r="BC999" s="397"/>
      <c r="BD999" s="553"/>
      <c r="BE999" s="397"/>
      <c r="BF999" s="397"/>
      <c r="BG999" s="397"/>
      <c r="BH999" s="397"/>
    </row>
    <row r="1000" spans="2:60" x14ac:dyDescent="0.35">
      <c r="B1000" s="319"/>
      <c r="C1000" s="147"/>
      <c r="D1000" s="147"/>
      <c r="E1000" s="320"/>
      <c r="F1000" s="321"/>
      <c r="G1000" s="149"/>
      <c r="H1000" s="148"/>
      <c r="I1000" s="148"/>
      <c r="J1000" s="322"/>
      <c r="K1000" s="324" t="str">
        <f>IFERROR(INDEX(Lookup!$G$3:$G$6,MATCH(J1000,Lookup!$F$3:$F$6,0)),"")</f>
        <v/>
      </c>
      <c r="L1000" s="323"/>
      <c r="M1000" s="322"/>
      <c r="N1000" s="846">
        <f t="shared" si="132"/>
        <v>0</v>
      </c>
      <c r="O1000" s="325">
        <f t="shared" si="133"/>
        <v>0</v>
      </c>
      <c r="P1000" s="847">
        <f>IF(I1000&lt;INDEX(Lookup!$U$2:$U$10,MATCH($D$48,Lookup!$S$2:$S$10,0)),0,IF(U1000="X",0,IFERROR(L1000*50,0)))</f>
        <v>0</v>
      </c>
      <c r="Q1000" s="326">
        <f>IF(I1000&lt;INDEX(Lookup!$U$2:$U$10,MATCH($D$48,Lookup!$S$2:$S$10,0)),0,IF(U1000="X",0,IFERROR(P1000*K1000,0)))</f>
        <v>0</v>
      </c>
      <c r="R1000" s="326">
        <v>0</v>
      </c>
      <c r="S1000" s="424">
        <v>0</v>
      </c>
      <c r="T1000" s="322"/>
      <c r="U1000" s="143"/>
      <c r="V1000" s="397"/>
      <c r="W1000" s="555"/>
      <c r="X1000" s="576">
        <f t="shared" si="134"/>
        <v>0</v>
      </c>
      <c r="Y1000" s="576">
        <f t="shared" si="135"/>
        <v>0</v>
      </c>
      <c r="Z1000" s="576">
        <f t="shared" si="136"/>
        <v>0</v>
      </c>
      <c r="AA1000" s="576">
        <f t="shared" si="137"/>
        <v>0</v>
      </c>
      <c r="AB1000" s="553"/>
      <c r="AC1000" s="553"/>
      <c r="AD1000" s="553"/>
      <c r="AE1000" s="553"/>
      <c r="AF1000" s="553"/>
      <c r="AG1000" s="553"/>
      <c r="AH1000" s="553"/>
      <c r="AI1000" s="397"/>
      <c r="AJ1000" s="555"/>
      <c r="AK1000" s="576">
        <f t="shared" si="138"/>
        <v>0</v>
      </c>
      <c r="AL1000" s="576">
        <f t="shared" si="139"/>
        <v>0</v>
      </c>
      <c r="AM1000" s="599"/>
      <c r="AN1000" s="599"/>
      <c r="AO1000" s="553"/>
      <c r="AP1000" s="553"/>
      <c r="AQ1000" s="553"/>
      <c r="AR1000" s="553"/>
      <c r="AS1000" s="397"/>
      <c r="AT1000" s="397"/>
      <c r="AU1000" s="397"/>
      <c r="AV1000" s="397"/>
      <c r="AW1000" s="397"/>
      <c r="AX1000" s="397"/>
      <c r="AY1000" s="397"/>
      <c r="AZ1000" s="397"/>
      <c r="BA1000" s="397"/>
      <c r="BB1000" s="397"/>
      <c r="BC1000" s="397"/>
      <c r="BD1000" s="553"/>
      <c r="BE1000" s="397"/>
      <c r="BF1000" s="397"/>
      <c r="BG1000" s="397"/>
      <c r="BH1000" s="397"/>
    </row>
    <row r="1001" spans="2:60" x14ac:dyDescent="0.35">
      <c r="B1001" s="319"/>
      <c r="C1001" s="147"/>
      <c r="D1001" s="147"/>
      <c r="E1001" s="320"/>
      <c r="F1001" s="321"/>
      <c r="G1001" s="149"/>
      <c r="H1001" s="148"/>
      <c r="I1001" s="148"/>
      <c r="J1001" s="322"/>
      <c r="K1001" s="324" t="str">
        <f>IFERROR(INDEX(Lookup!$G$3:$G$6,MATCH(J1001,Lookup!$F$3:$F$6,0)),"")</f>
        <v/>
      </c>
      <c r="L1001" s="323"/>
      <c r="M1001" s="322"/>
      <c r="N1001" s="846">
        <f t="shared" si="132"/>
        <v>0</v>
      </c>
      <c r="O1001" s="325">
        <f t="shared" si="133"/>
        <v>0</v>
      </c>
      <c r="P1001" s="847">
        <f>IF(I1001&lt;INDEX(Lookup!$U$2:$U$10,MATCH($D$48,Lookup!$S$2:$S$10,0)),0,IF(U1001="X",0,IFERROR(L1001*50,0)))</f>
        <v>0</v>
      </c>
      <c r="Q1001" s="326">
        <f>IF(I1001&lt;INDEX(Lookup!$U$2:$U$10,MATCH($D$48,Lookup!$S$2:$S$10,0)),0,IF(U1001="X",0,IFERROR(P1001*K1001,0)))</f>
        <v>0</v>
      </c>
      <c r="R1001" s="326">
        <v>0</v>
      </c>
      <c r="S1001" s="424">
        <v>0</v>
      </c>
      <c r="T1001" s="322"/>
      <c r="U1001" s="143"/>
      <c r="V1001" s="397"/>
      <c r="W1001" s="555"/>
      <c r="X1001" s="576">
        <f t="shared" si="134"/>
        <v>0</v>
      </c>
      <c r="Y1001" s="576">
        <f t="shared" si="135"/>
        <v>0</v>
      </c>
      <c r="Z1001" s="576">
        <f t="shared" si="136"/>
        <v>0</v>
      </c>
      <c r="AA1001" s="576">
        <f t="shared" si="137"/>
        <v>0</v>
      </c>
      <c r="AB1001" s="553"/>
      <c r="AC1001" s="553"/>
      <c r="AD1001" s="553"/>
      <c r="AE1001" s="553"/>
      <c r="AF1001" s="553"/>
      <c r="AG1001" s="553"/>
      <c r="AH1001" s="553"/>
      <c r="AI1001" s="397"/>
      <c r="AJ1001" s="555"/>
      <c r="AK1001" s="576">
        <f t="shared" si="138"/>
        <v>0</v>
      </c>
      <c r="AL1001" s="576">
        <f t="shared" si="139"/>
        <v>0</v>
      </c>
      <c r="AM1001" s="599"/>
      <c r="AN1001" s="599"/>
      <c r="AO1001" s="553"/>
      <c r="AP1001" s="553"/>
      <c r="AQ1001" s="553"/>
      <c r="AR1001" s="553"/>
      <c r="AS1001" s="397"/>
      <c r="AT1001" s="397"/>
      <c r="AU1001" s="397"/>
      <c r="AV1001" s="397"/>
      <c r="AW1001" s="397"/>
      <c r="AX1001" s="397"/>
      <c r="AY1001" s="397"/>
      <c r="AZ1001" s="397"/>
      <c r="BA1001" s="397"/>
      <c r="BB1001" s="397"/>
      <c r="BC1001" s="397"/>
      <c r="BD1001" s="553"/>
      <c r="BE1001" s="397"/>
      <c r="BF1001" s="397"/>
      <c r="BG1001" s="397"/>
      <c r="BH1001" s="397"/>
    </row>
    <row r="1002" spans="2:60" x14ac:dyDescent="0.35">
      <c r="B1002" s="319"/>
      <c r="C1002" s="147"/>
      <c r="D1002" s="147"/>
      <c r="E1002" s="320"/>
      <c r="F1002" s="321"/>
      <c r="G1002" s="149"/>
      <c r="H1002" s="148"/>
      <c r="I1002" s="148"/>
      <c r="J1002" s="322"/>
      <c r="K1002" s="324" t="str">
        <f>IFERROR(INDEX(Lookup!$G$3:$G$6,MATCH(J1002,Lookup!$F$3:$F$6,0)),"")</f>
        <v/>
      </c>
      <c r="L1002" s="323"/>
      <c r="M1002" s="322"/>
      <c r="N1002" s="846">
        <f t="shared" si="132"/>
        <v>0</v>
      </c>
      <c r="O1002" s="325">
        <f t="shared" si="133"/>
        <v>0</v>
      </c>
      <c r="P1002" s="847">
        <f>IF(I1002&lt;INDEX(Lookup!$U$2:$U$10,MATCH($D$48,Lookup!$S$2:$S$10,0)),0,IF(U1002="X",0,IFERROR(L1002*50,0)))</f>
        <v>0</v>
      </c>
      <c r="Q1002" s="326">
        <f>IF(I1002&lt;INDEX(Lookup!$U$2:$U$10,MATCH($D$48,Lookup!$S$2:$S$10,0)),0,IF(U1002="X",0,IFERROR(P1002*K1002,0)))</f>
        <v>0</v>
      </c>
      <c r="R1002" s="326">
        <v>0</v>
      </c>
      <c r="S1002" s="424">
        <v>0</v>
      </c>
      <c r="T1002" s="322"/>
      <c r="U1002" s="143"/>
      <c r="V1002" s="397"/>
      <c r="W1002" s="555"/>
      <c r="X1002" s="576">
        <f t="shared" si="134"/>
        <v>0</v>
      </c>
      <c r="Y1002" s="576">
        <f t="shared" si="135"/>
        <v>0</v>
      </c>
      <c r="Z1002" s="576">
        <f t="shared" si="136"/>
        <v>0</v>
      </c>
      <c r="AA1002" s="576">
        <f t="shared" si="137"/>
        <v>0</v>
      </c>
      <c r="AB1002" s="553"/>
      <c r="AC1002" s="553"/>
      <c r="AD1002" s="553"/>
      <c r="AE1002" s="553"/>
      <c r="AF1002" s="553"/>
      <c r="AG1002" s="553"/>
      <c r="AH1002" s="553"/>
      <c r="AI1002" s="397"/>
      <c r="AJ1002" s="555"/>
      <c r="AK1002" s="576">
        <f t="shared" si="138"/>
        <v>0</v>
      </c>
      <c r="AL1002" s="576">
        <f t="shared" si="139"/>
        <v>0</v>
      </c>
      <c r="AM1002" s="599"/>
      <c r="AN1002" s="599"/>
      <c r="AO1002" s="553"/>
      <c r="AP1002" s="553"/>
      <c r="AQ1002" s="553"/>
      <c r="AR1002" s="553"/>
      <c r="AS1002" s="397"/>
      <c r="AT1002" s="397"/>
      <c r="AU1002" s="397"/>
      <c r="AV1002" s="397"/>
      <c r="AW1002" s="397"/>
      <c r="AX1002" s="397"/>
      <c r="AY1002" s="397"/>
      <c r="AZ1002" s="397"/>
      <c r="BA1002" s="397"/>
      <c r="BB1002" s="397"/>
      <c r="BC1002" s="397"/>
      <c r="BD1002" s="553"/>
      <c r="BE1002" s="397"/>
      <c r="BF1002" s="397"/>
      <c r="BG1002" s="397"/>
      <c r="BH1002" s="397"/>
    </row>
    <row r="1003" spans="2:60" x14ac:dyDescent="0.35">
      <c r="B1003" s="319"/>
      <c r="C1003" s="147"/>
      <c r="D1003" s="147"/>
      <c r="E1003" s="320"/>
      <c r="F1003" s="321"/>
      <c r="G1003" s="149"/>
      <c r="H1003" s="148"/>
      <c r="I1003" s="148"/>
      <c r="J1003" s="322"/>
      <c r="K1003" s="324" t="str">
        <f>IFERROR(INDEX(Lookup!$G$3:$G$6,MATCH(J1003,Lookup!$F$3:$F$6,0)),"")</f>
        <v/>
      </c>
      <c r="L1003" s="323"/>
      <c r="M1003" s="322"/>
      <c r="N1003" s="846">
        <f t="shared" si="132"/>
        <v>0</v>
      </c>
      <c r="O1003" s="325">
        <f t="shared" si="133"/>
        <v>0</v>
      </c>
      <c r="P1003" s="847">
        <f>IF(I1003&lt;INDEX(Lookup!$U$2:$U$10,MATCH($D$48,Lookup!$S$2:$S$10,0)),0,IF(U1003="X",0,IFERROR(L1003*50,0)))</f>
        <v>0</v>
      </c>
      <c r="Q1003" s="326">
        <f>IF(I1003&lt;INDEX(Lookup!$U$2:$U$10,MATCH($D$48,Lookup!$S$2:$S$10,0)),0,IF(U1003="X",0,IFERROR(P1003*K1003,0)))</f>
        <v>0</v>
      </c>
      <c r="R1003" s="326">
        <v>0</v>
      </c>
      <c r="S1003" s="424">
        <v>0</v>
      </c>
      <c r="T1003" s="322"/>
      <c r="U1003" s="143"/>
      <c r="V1003" s="397"/>
      <c r="W1003" s="555"/>
      <c r="X1003" s="576">
        <f t="shared" si="134"/>
        <v>0</v>
      </c>
      <c r="Y1003" s="576">
        <f t="shared" si="135"/>
        <v>0</v>
      </c>
      <c r="Z1003" s="576">
        <f t="shared" si="136"/>
        <v>0</v>
      </c>
      <c r="AA1003" s="576">
        <f t="shared" si="137"/>
        <v>0</v>
      </c>
      <c r="AB1003" s="553"/>
      <c r="AC1003" s="553"/>
      <c r="AD1003" s="553"/>
      <c r="AE1003" s="553"/>
      <c r="AF1003" s="553"/>
      <c r="AG1003" s="553"/>
      <c r="AH1003" s="553"/>
      <c r="AI1003" s="397"/>
      <c r="AJ1003" s="555"/>
      <c r="AK1003" s="576">
        <f t="shared" si="138"/>
        <v>0</v>
      </c>
      <c r="AL1003" s="576">
        <f t="shared" si="139"/>
        <v>0</v>
      </c>
      <c r="AM1003" s="599"/>
      <c r="AN1003" s="599"/>
      <c r="AO1003" s="553"/>
      <c r="AP1003" s="553"/>
      <c r="AQ1003" s="553"/>
      <c r="AR1003" s="553"/>
      <c r="AS1003" s="397"/>
      <c r="AT1003" s="397"/>
      <c r="AU1003" s="397"/>
      <c r="AV1003" s="397"/>
      <c r="AW1003" s="397"/>
      <c r="AX1003" s="397"/>
      <c r="AY1003" s="397"/>
      <c r="AZ1003" s="397"/>
      <c r="BA1003" s="397"/>
      <c r="BB1003" s="397"/>
      <c r="BC1003" s="397"/>
      <c r="BD1003" s="553"/>
      <c r="BE1003" s="397"/>
      <c r="BF1003" s="397"/>
      <c r="BG1003" s="397"/>
      <c r="BH1003" s="397"/>
    </row>
    <row r="1004" spans="2:60" x14ac:dyDescent="0.35">
      <c r="B1004" s="319"/>
      <c r="C1004" s="147"/>
      <c r="D1004" s="147"/>
      <c r="E1004" s="320"/>
      <c r="F1004" s="321"/>
      <c r="G1004" s="149"/>
      <c r="H1004" s="148"/>
      <c r="I1004" s="148"/>
      <c r="J1004" s="322"/>
      <c r="K1004" s="324" t="str">
        <f>IFERROR(INDEX(Lookup!$G$3:$G$6,MATCH(J1004,Lookup!$F$3:$F$6,0)),"")</f>
        <v/>
      </c>
      <c r="L1004" s="323"/>
      <c r="M1004" s="322"/>
      <c r="N1004" s="846">
        <f t="shared" si="132"/>
        <v>0</v>
      </c>
      <c r="O1004" s="325">
        <f t="shared" si="133"/>
        <v>0</v>
      </c>
      <c r="P1004" s="847">
        <f>IF(I1004&lt;INDEX(Lookup!$U$2:$U$10,MATCH($D$48,Lookup!$S$2:$S$10,0)),0,IF(U1004="X",0,IFERROR(L1004*50,0)))</f>
        <v>0</v>
      </c>
      <c r="Q1004" s="326">
        <f>IF(I1004&lt;INDEX(Lookup!$U$2:$U$10,MATCH($D$48,Lookup!$S$2:$S$10,0)),0,IF(U1004="X",0,IFERROR(P1004*K1004,0)))</f>
        <v>0</v>
      </c>
      <c r="R1004" s="326">
        <v>0</v>
      </c>
      <c r="S1004" s="424">
        <v>0</v>
      </c>
      <c r="T1004" s="322"/>
      <c r="U1004" s="143"/>
      <c r="V1004" s="397"/>
      <c r="W1004" s="555"/>
      <c r="X1004" s="576">
        <f t="shared" si="134"/>
        <v>0</v>
      </c>
      <c r="Y1004" s="576">
        <f t="shared" si="135"/>
        <v>0</v>
      </c>
      <c r="Z1004" s="576">
        <f t="shared" si="136"/>
        <v>0</v>
      </c>
      <c r="AA1004" s="576">
        <f t="shared" si="137"/>
        <v>0</v>
      </c>
      <c r="AB1004" s="553"/>
      <c r="AC1004" s="553"/>
      <c r="AD1004" s="553"/>
      <c r="AE1004" s="553"/>
      <c r="AF1004" s="553"/>
      <c r="AG1004" s="553"/>
      <c r="AH1004" s="553"/>
      <c r="AI1004" s="397"/>
      <c r="AJ1004" s="555"/>
      <c r="AK1004" s="576">
        <f t="shared" si="138"/>
        <v>0</v>
      </c>
      <c r="AL1004" s="576">
        <f t="shared" si="139"/>
        <v>0</v>
      </c>
      <c r="AM1004" s="599"/>
      <c r="AN1004" s="599"/>
      <c r="AO1004" s="553"/>
      <c r="AP1004" s="553"/>
      <c r="AQ1004" s="553"/>
      <c r="AR1004" s="553"/>
      <c r="AS1004" s="397"/>
      <c r="AT1004" s="397"/>
      <c r="AU1004" s="397"/>
      <c r="AV1004" s="397"/>
      <c r="AW1004" s="397"/>
      <c r="AX1004" s="397"/>
      <c r="AY1004" s="397"/>
      <c r="AZ1004" s="397"/>
      <c r="BA1004" s="397"/>
      <c r="BB1004" s="397"/>
      <c r="BC1004" s="397"/>
      <c r="BD1004" s="553"/>
      <c r="BE1004" s="397"/>
      <c r="BF1004" s="397"/>
      <c r="BG1004" s="397"/>
      <c r="BH1004" s="397"/>
    </row>
    <row r="1005" spans="2:60" x14ac:dyDescent="0.35">
      <c r="B1005" s="319"/>
      <c r="C1005" s="147"/>
      <c r="D1005" s="147"/>
      <c r="E1005" s="320"/>
      <c r="F1005" s="321"/>
      <c r="G1005" s="149"/>
      <c r="H1005" s="148"/>
      <c r="I1005" s="148"/>
      <c r="J1005" s="322"/>
      <c r="K1005" s="324" t="str">
        <f>IFERROR(INDEX(Lookup!$G$3:$G$6,MATCH(J1005,Lookup!$F$3:$F$6,0)),"")</f>
        <v/>
      </c>
      <c r="L1005" s="323"/>
      <c r="M1005" s="322"/>
      <c r="N1005" s="846">
        <f t="shared" si="132"/>
        <v>0</v>
      </c>
      <c r="O1005" s="325">
        <f t="shared" si="133"/>
        <v>0</v>
      </c>
      <c r="P1005" s="847">
        <f>IF(I1005&lt;INDEX(Lookup!$U$2:$U$10,MATCH($D$48,Lookup!$S$2:$S$10,0)),0,IF(U1005="X",0,IFERROR(L1005*50,0)))</f>
        <v>0</v>
      </c>
      <c r="Q1005" s="326">
        <f>IF(I1005&lt;INDEX(Lookup!$U$2:$U$10,MATCH($D$48,Lookup!$S$2:$S$10,0)),0,IF(U1005="X",0,IFERROR(P1005*K1005,0)))</f>
        <v>0</v>
      </c>
      <c r="R1005" s="326">
        <v>0</v>
      </c>
      <c r="S1005" s="424">
        <v>0</v>
      </c>
      <c r="T1005" s="322"/>
      <c r="U1005" s="143"/>
      <c r="V1005" s="397"/>
      <c r="W1005" s="555"/>
      <c r="X1005" s="576">
        <f t="shared" si="134"/>
        <v>0</v>
      </c>
      <c r="Y1005" s="576">
        <f t="shared" si="135"/>
        <v>0</v>
      </c>
      <c r="Z1005" s="576">
        <f t="shared" si="136"/>
        <v>0</v>
      </c>
      <c r="AA1005" s="576">
        <f t="shared" si="137"/>
        <v>0</v>
      </c>
      <c r="AB1005" s="553"/>
      <c r="AC1005" s="553"/>
      <c r="AD1005" s="553"/>
      <c r="AE1005" s="553"/>
      <c r="AF1005" s="553"/>
      <c r="AG1005" s="553"/>
      <c r="AH1005" s="553"/>
      <c r="AI1005" s="397"/>
      <c r="AJ1005" s="555"/>
      <c r="AK1005" s="576">
        <f t="shared" si="138"/>
        <v>0</v>
      </c>
      <c r="AL1005" s="576">
        <f t="shared" si="139"/>
        <v>0</v>
      </c>
      <c r="AM1005" s="599"/>
      <c r="AN1005" s="599"/>
      <c r="AO1005" s="553"/>
      <c r="AP1005" s="553"/>
      <c r="AQ1005" s="553"/>
      <c r="AR1005" s="553"/>
      <c r="AS1005" s="397"/>
      <c r="AT1005" s="397"/>
      <c r="AU1005" s="397"/>
      <c r="AV1005" s="397"/>
      <c r="AW1005" s="397"/>
      <c r="AX1005" s="397"/>
      <c r="AY1005" s="397"/>
      <c r="AZ1005" s="397"/>
      <c r="BA1005" s="397"/>
      <c r="BB1005" s="397"/>
      <c r="BC1005" s="397"/>
      <c r="BD1005" s="553"/>
      <c r="BE1005" s="397"/>
      <c r="BF1005" s="397"/>
      <c r="BG1005" s="397"/>
      <c r="BH1005" s="397"/>
    </row>
    <row r="1006" spans="2:60" x14ac:dyDescent="0.35">
      <c r="B1006" s="319"/>
      <c r="C1006" s="147"/>
      <c r="D1006" s="147"/>
      <c r="E1006" s="320"/>
      <c r="F1006" s="321"/>
      <c r="G1006" s="149"/>
      <c r="H1006" s="148"/>
      <c r="I1006" s="148"/>
      <c r="J1006" s="322"/>
      <c r="K1006" s="324" t="str">
        <f>IFERROR(INDEX(Lookup!$G$3:$G$6,MATCH(J1006,Lookup!$F$3:$F$6,0)),"")</f>
        <v/>
      </c>
      <c r="L1006" s="323"/>
      <c r="M1006" s="322"/>
      <c r="N1006" s="846">
        <f t="shared" si="132"/>
        <v>0</v>
      </c>
      <c r="O1006" s="325">
        <f t="shared" si="133"/>
        <v>0</v>
      </c>
      <c r="P1006" s="847">
        <f>IF(I1006&lt;INDEX(Lookup!$U$2:$U$10,MATCH($D$48,Lookup!$S$2:$S$10,0)),0,IF(U1006="X",0,IFERROR(L1006*50,0)))</f>
        <v>0</v>
      </c>
      <c r="Q1006" s="326">
        <f>IF(I1006&lt;INDEX(Lookup!$U$2:$U$10,MATCH($D$48,Lookup!$S$2:$S$10,0)),0,IF(U1006="X",0,IFERROR(P1006*K1006,0)))</f>
        <v>0</v>
      </c>
      <c r="R1006" s="326">
        <v>0</v>
      </c>
      <c r="S1006" s="424">
        <v>0</v>
      </c>
      <c r="T1006" s="322"/>
      <c r="U1006" s="143"/>
      <c r="V1006" s="397"/>
      <c r="W1006" s="555"/>
      <c r="X1006" s="576">
        <f t="shared" si="134"/>
        <v>0</v>
      </c>
      <c r="Y1006" s="576">
        <f t="shared" si="135"/>
        <v>0</v>
      </c>
      <c r="Z1006" s="576">
        <f t="shared" si="136"/>
        <v>0</v>
      </c>
      <c r="AA1006" s="576">
        <f t="shared" si="137"/>
        <v>0</v>
      </c>
      <c r="AB1006" s="553"/>
      <c r="AC1006" s="553"/>
      <c r="AD1006" s="553"/>
      <c r="AE1006" s="553"/>
      <c r="AF1006" s="553"/>
      <c r="AG1006" s="553"/>
      <c r="AH1006" s="553"/>
      <c r="AI1006" s="397"/>
      <c r="AJ1006" s="555"/>
      <c r="AK1006" s="576">
        <f t="shared" si="138"/>
        <v>0</v>
      </c>
      <c r="AL1006" s="576">
        <f t="shared" si="139"/>
        <v>0</v>
      </c>
      <c r="AM1006" s="599"/>
      <c r="AN1006" s="599"/>
      <c r="AO1006" s="553"/>
      <c r="AP1006" s="553"/>
      <c r="AQ1006" s="553"/>
      <c r="AR1006" s="553"/>
      <c r="AS1006" s="397"/>
      <c r="AT1006" s="397"/>
      <c r="AU1006" s="397"/>
      <c r="AV1006" s="397"/>
      <c r="AW1006" s="397"/>
      <c r="AX1006" s="397"/>
      <c r="AY1006" s="397"/>
      <c r="AZ1006" s="397"/>
      <c r="BA1006" s="397"/>
      <c r="BB1006" s="397"/>
      <c r="BC1006" s="397"/>
      <c r="BD1006" s="553"/>
      <c r="BE1006" s="397"/>
      <c r="BF1006" s="397"/>
      <c r="BG1006" s="397"/>
      <c r="BH1006" s="397"/>
    </row>
    <row r="1007" spans="2:60" x14ac:dyDescent="0.35">
      <c r="B1007" s="319"/>
      <c r="C1007" s="147"/>
      <c r="D1007" s="147"/>
      <c r="E1007" s="320"/>
      <c r="F1007" s="321"/>
      <c r="G1007" s="149"/>
      <c r="H1007" s="148"/>
      <c r="I1007" s="148"/>
      <c r="J1007" s="322"/>
      <c r="K1007" s="324" t="str">
        <f>IFERROR(INDEX(Lookup!$G$3:$G$6,MATCH(J1007,Lookup!$F$3:$F$6,0)),"")</f>
        <v/>
      </c>
      <c r="L1007" s="323"/>
      <c r="M1007" s="322"/>
      <c r="N1007" s="846">
        <f t="shared" si="132"/>
        <v>0</v>
      </c>
      <c r="O1007" s="325">
        <f t="shared" si="133"/>
        <v>0</v>
      </c>
      <c r="P1007" s="847">
        <f>IF(I1007&lt;INDEX(Lookup!$U$2:$U$10,MATCH($D$48,Lookup!$S$2:$S$10,0)),0,IF(U1007="X",0,IFERROR(L1007*50,0)))</f>
        <v>0</v>
      </c>
      <c r="Q1007" s="326">
        <f>IF(I1007&lt;INDEX(Lookup!$U$2:$U$10,MATCH($D$48,Lookup!$S$2:$S$10,0)),0,IF(U1007="X",0,IFERROR(P1007*K1007,0)))</f>
        <v>0</v>
      </c>
      <c r="R1007" s="326">
        <v>0</v>
      </c>
      <c r="S1007" s="424">
        <v>0</v>
      </c>
      <c r="T1007" s="322"/>
      <c r="U1007" s="143"/>
      <c r="V1007" s="397"/>
      <c r="W1007" s="555"/>
      <c r="X1007" s="576">
        <f t="shared" si="134"/>
        <v>0</v>
      </c>
      <c r="Y1007" s="576">
        <f t="shared" si="135"/>
        <v>0</v>
      </c>
      <c r="Z1007" s="576">
        <f t="shared" si="136"/>
        <v>0</v>
      </c>
      <c r="AA1007" s="576">
        <f t="shared" si="137"/>
        <v>0</v>
      </c>
      <c r="AB1007" s="553"/>
      <c r="AC1007" s="553"/>
      <c r="AD1007" s="553"/>
      <c r="AE1007" s="553"/>
      <c r="AF1007" s="553"/>
      <c r="AG1007" s="553"/>
      <c r="AH1007" s="553"/>
      <c r="AI1007" s="397"/>
      <c r="AJ1007" s="555"/>
      <c r="AK1007" s="576">
        <f t="shared" si="138"/>
        <v>0</v>
      </c>
      <c r="AL1007" s="576">
        <f t="shared" si="139"/>
        <v>0</v>
      </c>
      <c r="AM1007" s="599"/>
      <c r="AN1007" s="599"/>
      <c r="AO1007" s="553"/>
      <c r="AP1007" s="553"/>
      <c r="AQ1007" s="553"/>
      <c r="AR1007" s="553"/>
      <c r="AS1007" s="397"/>
      <c r="AT1007" s="397"/>
      <c r="AU1007" s="397"/>
      <c r="AV1007" s="397"/>
      <c r="AW1007" s="397"/>
      <c r="AX1007" s="397"/>
      <c r="AY1007" s="397"/>
      <c r="AZ1007" s="397"/>
      <c r="BA1007" s="397"/>
      <c r="BB1007" s="397"/>
      <c r="BC1007" s="397"/>
      <c r="BD1007" s="553"/>
      <c r="BE1007" s="397"/>
      <c r="BF1007" s="397"/>
      <c r="BG1007" s="397"/>
      <c r="BH1007" s="397"/>
    </row>
    <row r="1008" spans="2:60" x14ac:dyDescent="0.35">
      <c r="B1008" s="319"/>
      <c r="C1008" s="147"/>
      <c r="D1008" s="147"/>
      <c r="E1008" s="320"/>
      <c r="F1008" s="321"/>
      <c r="G1008" s="149"/>
      <c r="H1008" s="148"/>
      <c r="I1008" s="148"/>
      <c r="J1008" s="322"/>
      <c r="K1008" s="324" t="str">
        <f>IFERROR(INDEX(Lookup!$G$3:$G$6,MATCH(J1008,Lookup!$F$3:$F$6,0)),"")</f>
        <v/>
      </c>
      <c r="L1008" s="323"/>
      <c r="M1008" s="322"/>
      <c r="N1008" s="846">
        <f t="shared" si="132"/>
        <v>0</v>
      </c>
      <c r="O1008" s="325">
        <f t="shared" si="133"/>
        <v>0</v>
      </c>
      <c r="P1008" s="847">
        <f>IF(I1008&lt;INDEX(Lookup!$U$2:$U$10,MATCH($D$48,Lookup!$S$2:$S$10,0)),0,IF(U1008="X",0,IFERROR(L1008*50,0)))</f>
        <v>0</v>
      </c>
      <c r="Q1008" s="326">
        <f>IF(I1008&lt;INDEX(Lookup!$U$2:$U$10,MATCH($D$48,Lookup!$S$2:$S$10,0)),0,IF(U1008="X",0,IFERROR(P1008*K1008,0)))</f>
        <v>0</v>
      </c>
      <c r="R1008" s="326">
        <v>0</v>
      </c>
      <c r="S1008" s="424">
        <v>0</v>
      </c>
      <c r="T1008" s="322"/>
      <c r="U1008" s="143"/>
      <c r="V1008" s="397"/>
      <c r="W1008" s="555"/>
      <c r="X1008" s="576">
        <f t="shared" si="134"/>
        <v>0</v>
      </c>
      <c r="Y1008" s="576">
        <f t="shared" si="135"/>
        <v>0</v>
      </c>
      <c r="Z1008" s="576">
        <f t="shared" si="136"/>
        <v>0</v>
      </c>
      <c r="AA1008" s="576">
        <f t="shared" si="137"/>
        <v>0</v>
      </c>
      <c r="AB1008" s="553"/>
      <c r="AC1008" s="553"/>
      <c r="AD1008" s="553"/>
      <c r="AE1008" s="553"/>
      <c r="AF1008" s="553"/>
      <c r="AG1008" s="553"/>
      <c r="AH1008" s="553"/>
      <c r="AI1008" s="397"/>
      <c r="AJ1008" s="555"/>
      <c r="AK1008" s="576">
        <f t="shared" si="138"/>
        <v>0</v>
      </c>
      <c r="AL1008" s="576">
        <f t="shared" si="139"/>
        <v>0</v>
      </c>
      <c r="AM1008" s="599"/>
      <c r="AN1008" s="599"/>
      <c r="AO1008" s="553"/>
      <c r="AP1008" s="553"/>
      <c r="AQ1008" s="553"/>
      <c r="AR1008" s="553"/>
      <c r="AS1008" s="397"/>
      <c r="AT1008" s="397"/>
      <c r="AU1008" s="397"/>
      <c r="AV1008" s="397"/>
      <c r="AW1008" s="397"/>
      <c r="AX1008" s="397"/>
      <c r="AY1008" s="397"/>
      <c r="AZ1008" s="397"/>
      <c r="BA1008" s="397"/>
      <c r="BB1008" s="397"/>
      <c r="BC1008" s="397"/>
      <c r="BD1008" s="553"/>
      <c r="BE1008" s="397"/>
      <c r="BF1008" s="397"/>
      <c r="BG1008" s="397"/>
      <c r="BH1008" s="397"/>
    </row>
    <row r="1009" spans="2:60" x14ac:dyDescent="0.35">
      <c r="B1009" s="319"/>
      <c r="C1009" s="147"/>
      <c r="D1009" s="147"/>
      <c r="E1009" s="320"/>
      <c r="F1009" s="321"/>
      <c r="G1009" s="149"/>
      <c r="H1009" s="148"/>
      <c r="I1009" s="148"/>
      <c r="J1009" s="322"/>
      <c r="K1009" s="324" t="str">
        <f>IFERROR(INDEX(Lookup!$G$3:$G$6,MATCH(J1009,Lookup!$F$3:$F$6,0)),"")</f>
        <v/>
      </c>
      <c r="L1009" s="323"/>
      <c r="M1009" s="322"/>
      <c r="N1009" s="846">
        <f t="shared" si="132"/>
        <v>0</v>
      </c>
      <c r="O1009" s="325">
        <f t="shared" si="133"/>
        <v>0</v>
      </c>
      <c r="P1009" s="847">
        <f>IF(I1009&lt;INDEX(Lookup!$U$2:$U$10,MATCH($D$48,Lookup!$S$2:$S$10,0)),0,IF(U1009="X",0,IFERROR(L1009*50,0)))</f>
        <v>0</v>
      </c>
      <c r="Q1009" s="326">
        <f>IF(I1009&lt;INDEX(Lookup!$U$2:$U$10,MATCH($D$48,Lookup!$S$2:$S$10,0)),0,IF(U1009="X",0,IFERROR(P1009*K1009,0)))</f>
        <v>0</v>
      </c>
      <c r="R1009" s="326">
        <v>0</v>
      </c>
      <c r="S1009" s="424">
        <v>0</v>
      </c>
      <c r="T1009" s="322"/>
      <c r="U1009" s="143"/>
      <c r="V1009" s="397"/>
      <c r="W1009" s="555"/>
      <c r="X1009" s="576">
        <f t="shared" si="134"/>
        <v>0</v>
      </c>
      <c r="Y1009" s="576">
        <f t="shared" si="135"/>
        <v>0</v>
      </c>
      <c r="Z1009" s="576">
        <f t="shared" si="136"/>
        <v>0</v>
      </c>
      <c r="AA1009" s="576">
        <f t="shared" si="137"/>
        <v>0</v>
      </c>
      <c r="AB1009" s="553"/>
      <c r="AC1009" s="553"/>
      <c r="AD1009" s="553"/>
      <c r="AE1009" s="553"/>
      <c r="AF1009" s="553"/>
      <c r="AG1009" s="553"/>
      <c r="AH1009" s="553"/>
      <c r="AI1009" s="397"/>
      <c r="AJ1009" s="555"/>
      <c r="AK1009" s="576">
        <f t="shared" si="138"/>
        <v>0</v>
      </c>
      <c r="AL1009" s="576">
        <f t="shared" si="139"/>
        <v>0</v>
      </c>
      <c r="AM1009" s="599"/>
      <c r="AN1009" s="599"/>
      <c r="AO1009" s="553"/>
      <c r="AP1009" s="553"/>
      <c r="AQ1009" s="553"/>
      <c r="AR1009" s="553"/>
      <c r="AS1009" s="397"/>
      <c r="AT1009" s="397"/>
      <c r="AU1009" s="397"/>
      <c r="AV1009" s="397"/>
      <c r="AW1009" s="397"/>
      <c r="AX1009" s="397"/>
      <c r="AY1009" s="397"/>
      <c r="AZ1009" s="397"/>
      <c r="BA1009" s="397"/>
      <c r="BB1009" s="397"/>
      <c r="BC1009" s="397"/>
      <c r="BD1009" s="553"/>
      <c r="BE1009" s="397"/>
      <c r="BF1009" s="397"/>
      <c r="BG1009" s="397"/>
      <c r="BH1009" s="397"/>
    </row>
    <row r="1010" spans="2:60" x14ac:dyDescent="0.35">
      <c r="B1010" s="319"/>
      <c r="C1010" s="147"/>
      <c r="D1010" s="147"/>
      <c r="E1010" s="320"/>
      <c r="F1010" s="321"/>
      <c r="G1010" s="149"/>
      <c r="H1010" s="148"/>
      <c r="I1010" s="148"/>
      <c r="J1010" s="322"/>
      <c r="K1010" s="324" t="str">
        <f>IFERROR(INDEX(Lookup!$G$3:$G$6,MATCH(J1010,Lookup!$F$3:$F$6,0)),"")</f>
        <v/>
      </c>
      <c r="L1010" s="323"/>
      <c r="M1010" s="322"/>
      <c r="N1010" s="846">
        <f t="shared" si="132"/>
        <v>0</v>
      </c>
      <c r="O1010" s="325">
        <f t="shared" si="133"/>
        <v>0</v>
      </c>
      <c r="P1010" s="847">
        <f>IF(I1010&lt;INDEX(Lookup!$U$2:$U$10,MATCH($D$48,Lookup!$S$2:$S$10,0)),0,IF(U1010="X",0,IFERROR(L1010*50,0)))</f>
        <v>0</v>
      </c>
      <c r="Q1010" s="326">
        <f>IF(I1010&lt;INDEX(Lookup!$U$2:$U$10,MATCH($D$48,Lookup!$S$2:$S$10,0)),0,IF(U1010="X",0,IFERROR(P1010*K1010,0)))</f>
        <v>0</v>
      </c>
      <c r="R1010" s="326">
        <v>0</v>
      </c>
      <c r="S1010" s="424">
        <v>0</v>
      </c>
      <c r="T1010" s="322"/>
      <c r="U1010" s="143"/>
      <c r="V1010" s="397"/>
      <c r="W1010" s="555"/>
      <c r="X1010" s="576">
        <f t="shared" si="134"/>
        <v>0</v>
      </c>
      <c r="Y1010" s="576">
        <f t="shared" si="135"/>
        <v>0</v>
      </c>
      <c r="Z1010" s="576">
        <f t="shared" si="136"/>
        <v>0</v>
      </c>
      <c r="AA1010" s="576">
        <f t="shared" si="137"/>
        <v>0</v>
      </c>
      <c r="AB1010" s="553"/>
      <c r="AC1010" s="553"/>
      <c r="AD1010" s="553"/>
      <c r="AE1010" s="553"/>
      <c r="AF1010" s="553"/>
      <c r="AG1010" s="553"/>
      <c r="AH1010" s="553"/>
      <c r="AI1010" s="397"/>
      <c r="AJ1010" s="555"/>
      <c r="AK1010" s="576">
        <f t="shared" si="138"/>
        <v>0</v>
      </c>
      <c r="AL1010" s="576">
        <f t="shared" si="139"/>
        <v>0</v>
      </c>
      <c r="AM1010" s="599"/>
      <c r="AN1010" s="599"/>
      <c r="AO1010" s="553"/>
      <c r="AP1010" s="553"/>
      <c r="AQ1010" s="553"/>
      <c r="AR1010" s="553"/>
      <c r="AS1010" s="397"/>
      <c r="AT1010" s="397"/>
      <c r="AU1010" s="397"/>
      <c r="AV1010" s="397"/>
      <c r="AW1010" s="397"/>
      <c r="AX1010" s="397"/>
      <c r="AY1010" s="397"/>
      <c r="AZ1010" s="397"/>
      <c r="BA1010" s="397"/>
      <c r="BB1010" s="397"/>
      <c r="BC1010" s="397"/>
      <c r="BD1010" s="553"/>
      <c r="BE1010" s="397"/>
      <c r="BF1010" s="397"/>
      <c r="BG1010" s="397"/>
      <c r="BH1010" s="397"/>
    </row>
    <row r="1011" spans="2:60" x14ac:dyDescent="0.35">
      <c r="B1011" s="319"/>
      <c r="C1011" s="147"/>
      <c r="D1011" s="147"/>
      <c r="E1011" s="320"/>
      <c r="F1011" s="321"/>
      <c r="G1011" s="149"/>
      <c r="H1011" s="148"/>
      <c r="I1011" s="148"/>
      <c r="J1011" s="322"/>
      <c r="K1011" s="324" t="str">
        <f>IFERROR(INDEX(Lookup!$G$3:$G$6,MATCH(J1011,Lookup!$F$3:$F$6,0)),"")</f>
        <v/>
      </c>
      <c r="L1011" s="323"/>
      <c r="M1011" s="322"/>
      <c r="N1011" s="846">
        <f t="shared" ref="N1011:N1074" si="140">L1011*M1011</f>
        <v>0</v>
      </c>
      <c r="O1011" s="325">
        <f t="shared" si="133"/>
        <v>0</v>
      </c>
      <c r="P1011" s="847">
        <f>IF(I1011&lt;INDEX(Lookup!$U$2:$U$10,MATCH($D$48,Lookup!$S$2:$S$10,0)),0,IF(U1011="X",0,IFERROR(L1011*50,0)))</f>
        <v>0</v>
      </c>
      <c r="Q1011" s="326">
        <f>IF(I1011&lt;INDEX(Lookup!$U$2:$U$10,MATCH($D$48,Lookup!$S$2:$S$10,0)),0,IF(U1011="X",0,IFERROR(P1011*K1011,0)))</f>
        <v>0</v>
      </c>
      <c r="R1011" s="326">
        <v>0</v>
      </c>
      <c r="S1011" s="424">
        <v>0</v>
      </c>
      <c r="T1011" s="322"/>
      <c r="U1011" s="143"/>
      <c r="V1011" s="397"/>
      <c r="W1011" s="555"/>
      <c r="X1011" s="576">
        <f t="shared" si="134"/>
        <v>0</v>
      </c>
      <c r="Y1011" s="576">
        <f t="shared" si="135"/>
        <v>0</v>
      </c>
      <c r="Z1011" s="576">
        <f t="shared" si="136"/>
        <v>0</v>
      </c>
      <c r="AA1011" s="576">
        <f t="shared" si="137"/>
        <v>0</v>
      </c>
      <c r="AB1011" s="553"/>
      <c r="AC1011" s="553"/>
      <c r="AD1011" s="553"/>
      <c r="AE1011" s="553"/>
      <c r="AF1011" s="553"/>
      <c r="AG1011" s="553"/>
      <c r="AH1011" s="553"/>
      <c r="AI1011" s="397"/>
      <c r="AJ1011" s="555"/>
      <c r="AK1011" s="576">
        <f t="shared" si="138"/>
        <v>0</v>
      </c>
      <c r="AL1011" s="576">
        <f t="shared" si="139"/>
        <v>0</v>
      </c>
      <c r="AM1011" s="599"/>
      <c r="AN1011" s="599"/>
      <c r="AO1011" s="553"/>
      <c r="AP1011" s="553"/>
      <c r="AQ1011" s="553"/>
      <c r="AR1011" s="553"/>
      <c r="AS1011" s="397"/>
      <c r="AT1011" s="397"/>
      <c r="AU1011" s="397"/>
      <c r="AV1011" s="397"/>
      <c r="AW1011" s="397"/>
      <c r="AX1011" s="397"/>
      <c r="AY1011" s="397"/>
      <c r="AZ1011" s="397"/>
      <c r="BA1011" s="397"/>
      <c r="BB1011" s="397"/>
      <c r="BC1011" s="397"/>
      <c r="BD1011" s="553"/>
      <c r="BE1011" s="397"/>
      <c r="BF1011" s="397"/>
      <c r="BG1011" s="397"/>
      <c r="BH1011" s="397"/>
    </row>
    <row r="1012" spans="2:60" x14ac:dyDescent="0.35">
      <c r="B1012" s="319"/>
      <c r="C1012" s="147"/>
      <c r="D1012" s="147"/>
      <c r="E1012" s="320"/>
      <c r="F1012" s="321"/>
      <c r="G1012" s="149"/>
      <c r="H1012" s="148"/>
      <c r="I1012" s="148"/>
      <c r="J1012" s="322"/>
      <c r="K1012" s="324" t="str">
        <f>IFERROR(INDEX(Lookup!$G$3:$G$6,MATCH(J1012,Lookup!$F$3:$F$6,0)),"")</f>
        <v/>
      </c>
      <c r="L1012" s="323"/>
      <c r="M1012" s="322"/>
      <c r="N1012" s="846">
        <f t="shared" si="140"/>
        <v>0</v>
      </c>
      <c r="O1012" s="325">
        <f t="shared" ref="O1012:O1075" si="141">IFERROR(ROUND((N1012*K1012),2),0)</f>
        <v>0</v>
      </c>
      <c r="P1012" s="847">
        <f>IF(I1012&lt;INDEX(Lookup!$U$2:$U$10,MATCH($D$48,Lookup!$S$2:$S$10,0)),0,IF(U1012="X",0,IFERROR(L1012*50,0)))</f>
        <v>0</v>
      </c>
      <c r="Q1012" s="326">
        <f>IF(I1012&lt;INDEX(Lookup!$U$2:$U$10,MATCH($D$48,Lookup!$S$2:$S$10,0)),0,IF(U1012="X",0,IFERROR(P1012*K1012,0)))</f>
        <v>0</v>
      </c>
      <c r="R1012" s="326">
        <v>0</v>
      </c>
      <c r="S1012" s="424">
        <v>0</v>
      </c>
      <c r="T1012" s="322"/>
      <c r="U1012" s="143"/>
      <c r="V1012" s="397"/>
      <c r="W1012" s="555"/>
      <c r="X1012" s="576">
        <f t="shared" ref="X1012:X1075" si="142">Q1012*$I$30</f>
        <v>0</v>
      </c>
      <c r="Y1012" s="576">
        <f t="shared" ref="Y1012:Y1075" si="143">S1012*$I$40</f>
        <v>0</v>
      </c>
      <c r="Z1012" s="576">
        <f t="shared" ref="Z1012:Z1075" si="144">X1012-Q1012</f>
        <v>0</v>
      </c>
      <c r="AA1012" s="576">
        <f t="shared" ref="AA1012:AA1075" si="145">Y1012-S1012</f>
        <v>0</v>
      </c>
      <c r="AB1012" s="553"/>
      <c r="AC1012" s="553"/>
      <c r="AD1012" s="553"/>
      <c r="AE1012" s="553"/>
      <c r="AF1012" s="553"/>
      <c r="AG1012" s="553"/>
      <c r="AH1012" s="553"/>
      <c r="AI1012" s="397"/>
      <c r="AJ1012" s="555"/>
      <c r="AK1012" s="576">
        <f t="shared" ref="AK1012:AK1075" si="146">R1012</f>
        <v>0</v>
      </c>
      <c r="AL1012" s="576">
        <f t="shared" ref="AL1012:AL1075" si="147">+S1012</f>
        <v>0</v>
      </c>
      <c r="AM1012" s="599"/>
      <c r="AN1012" s="599"/>
      <c r="AO1012" s="553"/>
      <c r="AP1012" s="553"/>
      <c r="AQ1012" s="553"/>
      <c r="AR1012" s="553"/>
      <c r="AS1012" s="397"/>
      <c r="AT1012" s="397"/>
      <c r="AU1012" s="397"/>
      <c r="AV1012" s="397"/>
      <c r="AW1012" s="397"/>
      <c r="AX1012" s="397"/>
      <c r="AY1012" s="397"/>
      <c r="AZ1012" s="397"/>
      <c r="BA1012" s="397"/>
      <c r="BB1012" s="397"/>
      <c r="BC1012" s="397"/>
      <c r="BD1012" s="553"/>
      <c r="BE1012" s="397"/>
      <c r="BF1012" s="397"/>
      <c r="BG1012" s="397"/>
      <c r="BH1012" s="397"/>
    </row>
    <row r="1013" spans="2:60" x14ac:dyDescent="0.35">
      <c r="B1013" s="319"/>
      <c r="C1013" s="147"/>
      <c r="D1013" s="147"/>
      <c r="E1013" s="320"/>
      <c r="F1013" s="321"/>
      <c r="G1013" s="149"/>
      <c r="H1013" s="148"/>
      <c r="I1013" s="148"/>
      <c r="J1013" s="322"/>
      <c r="K1013" s="324" t="str">
        <f>IFERROR(INDEX(Lookup!$G$3:$G$6,MATCH(J1013,Lookup!$F$3:$F$6,0)),"")</f>
        <v/>
      </c>
      <c r="L1013" s="323"/>
      <c r="M1013" s="322"/>
      <c r="N1013" s="846">
        <f t="shared" si="140"/>
        <v>0</v>
      </c>
      <c r="O1013" s="325">
        <f t="shared" si="141"/>
        <v>0</v>
      </c>
      <c r="P1013" s="847">
        <f>IF(I1013&lt;INDEX(Lookup!$U$2:$U$10,MATCH($D$48,Lookup!$S$2:$S$10,0)),0,IF(U1013="X",0,IFERROR(L1013*50,0)))</f>
        <v>0</v>
      </c>
      <c r="Q1013" s="326">
        <f>IF(I1013&lt;INDEX(Lookup!$U$2:$U$10,MATCH($D$48,Lookup!$S$2:$S$10,0)),0,IF(U1013="X",0,IFERROR(P1013*K1013,0)))</f>
        <v>0</v>
      </c>
      <c r="R1013" s="326">
        <v>0</v>
      </c>
      <c r="S1013" s="424">
        <v>0</v>
      </c>
      <c r="T1013" s="322"/>
      <c r="U1013" s="143"/>
      <c r="V1013" s="397"/>
      <c r="W1013" s="555"/>
      <c r="X1013" s="576">
        <f t="shared" si="142"/>
        <v>0</v>
      </c>
      <c r="Y1013" s="576">
        <f t="shared" si="143"/>
        <v>0</v>
      </c>
      <c r="Z1013" s="576">
        <f t="shared" si="144"/>
        <v>0</v>
      </c>
      <c r="AA1013" s="576">
        <f t="shared" si="145"/>
        <v>0</v>
      </c>
      <c r="AB1013" s="553"/>
      <c r="AC1013" s="553"/>
      <c r="AD1013" s="553"/>
      <c r="AE1013" s="553"/>
      <c r="AF1013" s="553"/>
      <c r="AG1013" s="553"/>
      <c r="AH1013" s="553"/>
      <c r="AI1013" s="397"/>
      <c r="AJ1013" s="555"/>
      <c r="AK1013" s="576">
        <f t="shared" si="146"/>
        <v>0</v>
      </c>
      <c r="AL1013" s="576">
        <f t="shared" si="147"/>
        <v>0</v>
      </c>
      <c r="AM1013" s="599"/>
      <c r="AN1013" s="599"/>
      <c r="AO1013" s="553"/>
      <c r="AP1013" s="553"/>
      <c r="AQ1013" s="553"/>
      <c r="AR1013" s="553"/>
      <c r="AS1013" s="397"/>
      <c r="AT1013" s="397"/>
      <c r="AU1013" s="397"/>
      <c r="AV1013" s="397"/>
      <c r="AW1013" s="397"/>
      <c r="AX1013" s="397"/>
      <c r="AY1013" s="397"/>
      <c r="AZ1013" s="397"/>
      <c r="BA1013" s="397"/>
      <c r="BB1013" s="397"/>
      <c r="BC1013" s="397"/>
      <c r="BD1013" s="553"/>
      <c r="BE1013" s="397"/>
      <c r="BF1013" s="397"/>
      <c r="BG1013" s="397"/>
      <c r="BH1013" s="397"/>
    </row>
    <row r="1014" spans="2:60" x14ac:dyDescent="0.35">
      <c r="B1014" s="319"/>
      <c r="C1014" s="147"/>
      <c r="D1014" s="147"/>
      <c r="E1014" s="320"/>
      <c r="F1014" s="321"/>
      <c r="G1014" s="149"/>
      <c r="H1014" s="148"/>
      <c r="I1014" s="148"/>
      <c r="J1014" s="322"/>
      <c r="K1014" s="324" t="str">
        <f>IFERROR(INDEX(Lookup!$G$3:$G$6,MATCH(J1014,Lookup!$F$3:$F$6,0)),"")</f>
        <v/>
      </c>
      <c r="L1014" s="323"/>
      <c r="M1014" s="322"/>
      <c r="N1014" s="846">
        <f t="shared" si="140"/>
        <v>0</v>
      </c>
      <c r="O1014" s="325">
        <f t="shared" si="141"/>
        <v>0</v>
      </c>
      <c r="P1014" s="847">
        <f>IF(I1014&lt;INDEX(Lookup!$U$2:$U$10,MATCH($D$48,Lookup!$S$2:$S$10,0)),0,IF(U1014="X",0,IFERROR(L1014*50,0)))</f>
        <v>0</v>
      </c>
      <c r="Q1014" s="326">
        <f>IF(I1014&lt;INDEX(Lookup!$U$2:$U$10,MATCH($D$48,Lookup!$S$2:$S$10,0)),0,IF(U1014="X",0,IFERROR(P1014*K1014,0)))</f>
        <v>0</v>
      </c>
      <c r="R1014" s="326">
        <v>0</v>
      </c>
      <c r="S1014" s="424">
        <v>0</v>
      </c>
      <c r="T1014" s="322"/>
      <c r="U1014" s="143"/>
      <c r="V1014" s="397"/>
      <c r="W1014" s="555"/>
      <c r="X1014" s="576">
        <f t="shared" si="142"/>
        <v>0</v>
      </c>
      <c r="Y1014" s="576">
        <f t="shared" si="143"/>
        <v>0</v>
      </c>
      <c r="Z1014" s="576">
        <f t="shared" si="144"/>
        <v>0</v>
      </c>
      <c r="AA1014" s="576">
        <f t="shared" si="145"/>
        <v>0</v>
      </c>
      <c r="AB1014" s="553"/>
      <c r="AC1014" s="553"/>
      <c r="AD1014" s="553"/>
      <c r="AE1014" s="553"/>
      <c r="AF1014" s="553"/>
      <c r="AG1014" s="553"/>
      <c r="AH1014" s="553"/>
      <c r="AI1014" s="397"/>
      <c r="AJ1014" s="555"/>
      <c r="AK1014" s="576">
        <f t="shared" si="146"/>
        <v>0</v>
      </c>
      <c r="AL1014" s="576">
        <f t="shared" si="147"/>
        <v>0</v>
      </c>
      <c r="AM1014" s="599"/>
      <c r="AN1014" s="599"/>
      <c r="AO1014" s="553"/>
      <c r="AP1014" s="553"/>
      <c r="AQ1014" s="553"/>
      <c r="AR1014" s="553"/>
      <c r="AS1014" s="397"/>
      <c r="AT1014" s="397"/>
      <c r="AU1014" s="397"/>
      <c r="AV1014" s="397"/>
      <c r="AW1014" s="397"/>
      <c r="AX1014" s="397"/>
      <c r="AY1014" s="397"/>
      <c r="AZ1014" s="397"/>
      <c r="BA1014" s="397"/>
      <c r="BB1014" s="397"/>
      <c r="BC1014" s="397"/>
      <c r="BD1014" s="553"/>
      <c r="BE1014" s="397"/>
      <c r="BF1014" s="397"/>
      <c r="BG1014" s="397"/>
      <c r="BH1014" s="397"/>
    </row>
    <row r="1015" spans="2:60" x14ac:dyDescent="0.35">
      <c r="B1015" s="319"/>
      <c r="C1015" s="147"/>
      <c r="D1015" s="147"/>
      <c r="E1015" s="320"/>
      <c r="F1015" s="321"/>
      <c r="G1015" s="149"/>
      <c r="H1015" s="148"/>
      <c r="I1015" s="148"/>
      <c r="J1015" s="322"/>
      <c r="K1015" s="324" t="str">
        <f>IFERROR(INDEX(Lookup!$G$3:$G$6,MATCH(J1015,Lookup!$F$3:$F$6,0)),"")</f>
        <v/>
      </c>
      <c r="L1015" s="323"/>
      <c r="M1015" s="322"/>
      <c r="N1015" s="846">
        <f t="shared" si="140"/>
        <v>0</v>
      </c>
      <c r="O1015" s="325">
        <f t="shared" si="141"/>
        <v>0</v>
      </c>
      <c r="P1015" s="847">
        <f>IF(I1015&lt;INDEX(Lookup!$U$2:$U$10,MATCH($D$48,Lookup!$S$2:$S$10,0)),0,IF(U1015="X",0,IFERROR(L1015*50,0)))</f>
        <v>0</v>
      </c>
      <c r="Q1015" s="326">
        <f>IF(I1015&lt;INDEX(Lookup!$U$2:$U$10,MATCH($D$48,Lookup!$S$2:$S$10,0)),0,IF(U1015="X",0,IFERROR(P1015*K1015,0)))</f>
        <v>0</v>
      </c>
      <c r="R1015" s="326">
        <v>0</v>
      </c>
      <c r="S1015" s="424">
        <v>0</v>
      </c>
      <c r="T1015" s="322"/>
      <c r="U1015" s="143"/>
      <c r="V1015" s="397"/>
      <c r="W1015" s="555"/>
      <c r="X1015" s="576">
        <f t="shared" si="142"/>
        <v>0</v>
      </c>
      <c r="Y1015" s="576">
        <f t="shared" si="143"/>
        <v>0</v>
      </c>
      <c r="Z1015" s="576">
        <f t="shared" si="144"/>
        <v>0</v>
      </c>
      <c r="AA1015" s="576">
        <f t="shared" si="145"/>
        <v>0</v>
      </c>
      <c r="AB1015" s="553"/>
      <c r="AC1015" s="553"/>
      <c r="AD1015" s="553"/>
      <c r="AE1015" s="553"/>
      <c r="AF1015" s="553"/>
      <c r="AG1015" s="553"/>
      <c r="AH1015" s="553"/>
      <c r="AI1015" s="397"/>
      <c r="AJ1015" s="555"/>
      <c r="AK1015" s="576">
        <f t="shared" si="146"/>
        <v>0</v>
      </c>
      <c r="AL1015" s="576">
        <f t="shared" si="147"/>
        <v>0</v>
      </c>
      <c r="AM1015" s="599"/>
      <c r="AN1015" s="599"/>
      <c r="AO1015" s="553"/>
      <c r="AP1015" s="553"/>
      <c r="AQ1015" s="553"/>
      <c r="AR1015" s="553"/>
      <c r="AS1015" s="397"/>
      <c r="AT1015" s="397"/>
      <c r="AU1015" s="397"/>
      <c r="AV1015" s="397"/>
      <c r="AW1015" s="397"/>
      <c r="AX1015" s="397"/>
      <c r="AY1015" s="397"/>
      <c r="AZ1015" s="397"/>
      <c r="BA1015" s="397"/>
      <c r="BB1015" s="397"/>
      <c r="BC1015" s="397"/>
      <c r="BD1015" s="553"/>
      <c r="BE1015" s="397"/>
      <c r="BF1015" s="397"/>
      <c r="BG1015" s="397"/>
      <c r="BH1015" s="397"/>
    </row>
    <row r="1016" spans="2:60" x14ac:dyDescent="0.35">
      <c r="B1016" s="319"/>
      <c r="C1016" s="147"/>
      <c r="D1016" s="147"/>
      <c r="E1016" s="320"/>
      <c r="F1016" s="321"/>
      <c r="G1016" s="149"/>
      <c r="H1016" s="148"/>
      <c r="I1016" s="148"/>
      <c r="J1016" s="322"/>
      <c r="K1016" s="324" t="str">
        <f>IFERROR(INDEX(Lookup!$G$3:$G$6,MATCH(J1016,Lookup!$F$3:$F$6,0)),"")</f>
        <v/>
      </c>
      <c r="L1016" s="323"/>
      <c r="M1016" s="322"/>
      <c r="N1016" s="846">
        <f t="shared" si="140"/>
        <v>0</v>
      </c>
      <c r="O1016" s="325">
        <f t="shared" si="141"/>
        <v>0</v>
      </c>
      <c r="P1016" s="847">
        <f>IF(I1016&lt;INDEX(Lookup!$U$2:$U$10,MATCH($D$48,Lookup!$S$2:$S$10,0)),0,IF(U1016="X",0,IFERROR(L1016*50,0)))</f>
        <v>0</v>
      </c>
      <c r="Q1016" s="326">
        <f>IF(I1016&lt;INDEX(Lookup!$U$2:$U$10,MATCH($D$48,Lookup!$S$2:$S$10,0)),0,IF(U1016="X",0,IFERROR(P1016*K1016,0)))</f>
        <v>0</v>
      </c>
      <c r="R1016" s="326">
        <v>0</v>
      </c>
      <c r="S1016" s="424">
        <v>0</v>
      </c>
      <c r="T1016" s="322"/>
      <c r="U1016" s="143"/>
      <c r="V1016" s="397"/>
      <c r="W1016" s="555"/>
      <c r="X1016" s="576">
        <f t="shared" si="142"/>
        <v>0</v>
      </c>
      <c r="Y1016" s="576">
        <f t="shared" si="143"/>
        <v>0</v>
      </c>
      <c r="Z1016" s="576">
        <f t="shared" si="144"/>
        <v>0</v>
      </c>
      <c r="AA1016" s="576">
        <f t="shared" si="145"/>
        <v>0</v>
      </c>
      <c r="AB1016" s="553"/>
      <c r="AC1016" s="553"/>
      <c r="AD1016" s="553"/>
      <c r="AE1016" s="553"/>
      <c r="AF1016" s="553"/>
      <c r="AG1016" s="553"/>
      <c r="AH1016" s="553"/>
      <c r="AI1016" s="397"/>
      <c r="AJ1016" s="555"/>
      <c r="AK1016" s="576">
        <f t="shared" si="146"/>
        <v>0</v>
      </c>
      <c r="AL1016" s="576">
        <f t="shared" si="147"/>
        <v>0</v>
      </c>
      <c r="AM1016" s="599"/>
      <c r="AN1016" s="599"/>
      <c r="AO1016" s="553"/>
      <c r="AP1016" s="553"/>
      <c r="AQ1016" s="553"/>
      <c r="AR1016" s="553"/>
      <c r="AS1016" s="397"/>
      <c r="AT1016" s="397"/>
      <c r="AU1016" s="397"/>
      <c r="AV1016" s="397"/>
      <c r="AW1016" s="397"/>
      <c r="AX1016" s="397"/>
      <c r="AY1016" s="397"/>
      <c r="AZ1016" s="397"/>
      <c r="BA1016" s="397"/>
      <c r="BB1016" s="397"/>
      <c r="BC1016" s="397"/>
      <c r="BD1016" s="553"/>
      <c r="BE1016" s="397"/>
      <c r="BF1016" s="397"/>
      <c r="BG1016" s="397"/>
      <c r="BH1016" s="397"/>
    </row>
    <row r="1017" spans="2:60" x14ac:dyDescent="0.35">
      <c r="B1017" s="319"/>
      <c r="C1017" s="147"/>
      <c r="D1017" s="147"/>
      <c r="E1017" s="320"/>
      <c r="F1017" s="321"/>
      <c r="G1017" s="149"/>
      <c r="H1017" s="148"/>
      <c r="I1017" s="148"/>
      <c r="J1017" s="322"/>
      <c r="K1017" s="324" t="str">
        <f>IFERROR(INDEX(Lookup!$G$3:$G$6,MATCH(J1017,Lookup!$F$3:$F$6,0)),"")</f>
        <v/>
      </c>
      <c r="L1017" s="323"/>
      <c r="M1017" s="322"/>
      <c r="N1017" s="846">
        <f t="shared" si="140"/>
        <v>0</v>
      </c>
      <c r="O1017" s="325">
        <f t="shared" si="141"/>
        <v>0</v>
      </c>
      <c r="P1017" s="847">
        <f>IF(I1017&lt;INDEX(Lookup!$U$2:$U$10,MATCH($D$48,Lookup!$S$2:$S$10,0)),0,IF(U1017="X",0,IFERROR(L1017*50,0)))</f>
        <v>0</v>
      </c>
      <c r="Q1017" s="326">
        <f>IF(I1017&lt;INDEX(Lookup!$U$2:$U$10,MATCH($D$48,Lookup!$S$2:$S$10,0)),0,IF(U1017="X",0,IFERROR(P1017*K1017,0)))</f>
        <v>0</v>
      </c>
      <c r="R1017" s="326">
        <v>0</v>
      </c>
      <c r="S1017" s="424">
        <v>0</v>
      </c>
      <c r="T1017" s="322"/>
      <c r="U1017" s="143"/>
      <c r="V1017" s="397"/>
      <c r="W1017" s="555"/>
      <c r="X1017" s="576">
        <f t="shared" si="142"/>
        <v>0</v>
      </c>
      <c r="Y1017" s="576">
        <f t="shared" si="143"/>
        <v>0</v>
      </c>
      <c r="Z1017" s="576">
        <f t="shared" si="144"/>
        <v>0</v>
      </c>
      <c r="AA1017" s="576">
        <f t="shared" si="145"/>
        <v>0</v>
      </c>
      <c r="AB1017" s="553"/>
      <c r="AC1017" s="553"/>
      <c r="AD1017" s="553"/>
      <c r="AE1017" s="553"/>
      <c r="AF1017" s="553"/>
      <c r="AG1017" s="553"/>
      <c r="AH1017" s="553"/>
      <c r="AI1017" s="397"/>
      <c r="AJ1017" s="555"/>
      <c r="AK1017" s="576">
        <f t="shared" si="146"/>
        <v>0</v>
      </c>
      <c r="AL1017" s="576">
        <f t="shared" si="147"/>
        <v>0</v>
      </c>
      <c r="AM1017" s="599"/>
      <c r="AN1017" s="599"/>
      <c r="AO1017" s="553"/>
      <c r="AP1017" s="553"/>
      <c r="AQ1017" s="553"/>
      <c r="AR1017" s="553"/>
      <c r="AS1017" s="397"/>
      <c r="AT1017" s="397"/>
      <c r="AU1017" s="397"/>
      <c r="AV1017" s="397"/>
      <c r="AW1017" s="397"/>
      <c r="AX1017" s="397"/>
      <c r="AY1017" s="397"/>
      <c r="AZ1017" s="397"/>
      <c r="BA1017" s="397"/>
      <c r="BB1017" s="397"/>
      <c r="BC1017" s="397"/>
      <c r="BD1017" s="553"/>
      <c r="BE1017" s="397"/>
      <c r="BF1017" s="397"/>
      <c r="BG1017" s="397"/>
      <c r="BH1017" s="397"/>
    </row>
    <row r="1018" spans="2:60" x14ac:dyDescent="0.35">
      <c r="B1018" s="319"/>
      <c r="C1018" s="147"/>
      <c r="D1018" s="147"/>
      <c r="E1018" s="320"/>
      <c r="F1018" s="321"/>
      <c r="G1018" s="149"/>
      <c r="H1018" s="148"/>
      <c r="I1018" s="148"/>
      <c r="J1018" s="322"/>
      <c r="K1018" s="324" t="str">
        <f>IFERROR(INDEX(Lookup!$G$3:$G$6,MATCH(J1018,Lookup!$F$3:$F$6,0)),"")</f>
        <v/>
      </c>
      <c r="L1018" s="323"/>
      <c r="M1018" s="322"/>
      <c r="N1018" s="846">
        <f t="shared" si="140"/>
        <v>0</v>
      </c>
      <c r="O1018" s="325">
        <f t="shared" si="141"/>
        <v>0</v>
      </c>
      <c r="P1018" s="847">
        <f>IF(I1018&lt;INDEX(Lookup!$U$2:$U$10,MATCH($D$48,Lookup!$S$2:$S$10,0)),0,IF(U1018="X",0,IFERROR(L1018*50,0)))</f>
        <v>0</v>
      </c>
      <c r="Q1018" s="326">
        <f>IF(I1018&lt;INDEX(Lookup!$U$2:$U$10,MATCH($D$48,Lookup!$S$2:$S$10,0)),0,IF(U1018="X",0,IFERROR(P1018*K1018,0)))</f>
        <v>0</v>
      </c>
      <c r="R1018" s="326">
        <v>0</v>
      </c>
      <c r="S1018" s="424">
        <v>0</v>
      </c>
      <c r="T1018" s="322"/>
      <c r="U1018" s="143"/>
      <c r="V1018" s="397"/>
      <c r="W1018" s="555"/>
      <c r="X1018" s="576">
        <f t="shared" si="142"/>
        <v>0</v>
      </c>
      <c r="Y1018" s="576">
        <f t="shared" si="143"/>
        <v>0</v>
      </c>
      <c r="Z1018" s="576">
        <f t="shared" si="144"/>
        <v>0</v>
      </c>
      <c r="AA1018" s="576">
        <f t="shared" si="145"/>
        <v>0</v>
      </c>
      <c r="AB1018" s="553"/>
      <c r="AC1018" s="553"/>
      <c r="AD1018" s="553"/>
      <c r="AE1018" s="553"/>
      <c r="AF1018" s="553"/>
      <c r="AG1018" s="553"/>
      <c r="AH1018" s="553"/>
      <c r="AI1018" s="397"/>
      <c r="AJ1018" s="555"/>
      <c r="AK1018" s="576">
        <f t="shared" si="146"/>
        <v>0</v>
      </c>
      <c r="AL1018" s="576">
        <f t="shared" si="147"/>
        <v>0</v>
      </c>
      <c r="AM1018" s="599"/>
      <c r="AN1018" s="599"/>
      <c r="AO1018" s="553"/>
      <c r="AP1018" s="553"/>
      <c r="AQ1018" s="553"/>
      <c r="AR1018" s="553"/>
      <c r="AS1018" s="397"/>
      <c r="AT1018" s="397"/>
      <c r="AU1018" s="397"/>
      <c r="AV1018" s="397"/>
      <c r="AW1018" s="397"/>
      <c r="AX1018" s="397"/>
      <c r="AY1018" s="397"/>
      <c r="AZ1018" s="397"/>
      <c r="BA1018" s="397"/>
      <c r="BB1018" s="397"/>
      <c r="BC1018" s="397"/>
      <c r="BD1018" s="553"/>
      <c r="BE1018" s="397"/>
      <c r="BF1018" s="397"/>
      <c r="BG1018" s="397"/>
      <c r="BH1018" s="397"/>
    </row>
    <row r="1019" spans="2:60" x14ac:dyDescent="0.35">
      <c r="B1019" s="319"/>
      <c r="C1019" s="147"/>
      <c r="D1019" s="147"/>
      <c r="E1019" s="320"/>
      <c r="F1019" s="321"/>
      <c r="G1019" s="149"/>
      <c r="H1019" s="148"/>
      <c r="I1019" s="148"/>
      <c r="J1019" s="322"/>
      <c r="K1019" s="324" t="str">
        <f>IFERROR(INDEX(Lookup!$G$3:$G$6,MATCH(J1019,Lookup!$F$3:$F$6,0)),"")</f>
        <v/>
      </c>
      <c r="L1019" s="323"/>
      <c r="M1019" s="322"/>
      <c r="N1019" s="846">
        <f t="shared" si="140"/>
        <v>0</v>
      </c>
      <c r="O1019" s="325">
        <f t="shared" si="141"/>
        <v>0</v>
      </c>
      <c r="P1019" s="847">
        <f>IF(I1019&lt;INDEX(Lookup!$U$2:$U$10,MATCH($D$48,Lookup!$S$2:$S$10,0)),0,IF(U1019="X",0,IFERROR(L1019*50,0)))</f>
        <v>0</v>
      </c>
      <c r="Q1019" s="326">
        <f>IF(I1019&lt;INDEX(Lookup!$U$2:$U$10,MATCH($D$48,Lookup!$S$2:$S$10,0)),0,IF(U1019="X",0,IFERROR(P1019*K1019,0)))</f>
        <v>0</v>
      </c>
      <c r="R1019" s="326">
        <v>0</v>
      </c>
      <c r="S1019" s="424">
        <v>0</v>
      </c>
      <c r="T1019" s="322"/>
      <c r="U1019" s="143"/>
      <c r="V1019" s="397"/>
      <c r="W1019" s="555"/>
      <c r="X1019" s="576">
        <f t="shared" si="142"/>
        <v>0</v>
      </c>
      <c r="Y1019" s="576">
        <f t="shared" si="143"/>
        <v>0</v>
      </c>
      <c r="Z1019" s="576">
        <f t="shared" si="144"/>
        <v>0</v>
      </c>
      <c r="AA1019" s="576">
        <f t="shared" si="145"/>
        <v>0</v>
      </c>
      <c r="AB1019" s="553"/>
      <c r="AC1019" s="553"/>
      <c r="AD1019" s="553"/>
      <c r="AE1019" s="553"/>
      <c r="AF1019" s="553"/>
      <c r="AG1019" s="553"/>
      <c r="AH1019" s="553"/>
      <c r="AI1019" s="397"/>
      <c r="AJ1019" s="555"/>
      <c r="AK1019" s="576">
        <f t="shared" si="146"/>
        <v>0</v>
      </c>
      <c r="AL1019" s="576">
        <f t="shared" si="147"/>
        <v>0</v>
      </c>
      <c r="AM1019" s="599"/>
      <c r="AN1019" s="599"/>
      <c r="AO1019" s="553"/>
      <c r="AP1019" s="553"/>
      <c r="AQ1019" s="553"/>
      <c r="AR1019" s="553"/>
      <c r="AS1019" s="397"/>
      <c r="AT1019" s="397"/>
      <c r="AU1019" s="397"/>
      <c r="AV1019" s="397"/>
      <c r="AW1019" s="397"/>
      <c r="AX1019" s="397"/>
      <c r="AY1019" s="397"/>
      <c r="AZ1019" s="397"/>
      <c r="BA1019" s="397"/>
      <c r="BB1019" s="397"/>
      <c r="BC1019" s="397"/>
      <c r="BD1019" s="553"/>
      <c r="BE1019" s="397"/>
      <c r="BF1019" s="397"/>
      <c r="BG1019" s="397"/>
      <c r="BH1019" s="397"/>
    </row>
    <row r="1020" spans="2:60" x14ac:dyDescent="0.35">
      <c r="B1020" s="319"/>
      <c r="C1020" s="147"/>
      <c r="D1020" s="147"/>
      <c r="E1020" s="320"/>
      <c r="F1020" s="321"/>
      <c r="G1020" s="149"/>
      <c r="H1020" s="148"/>
      <c r="I1020" s="148"/>
      <c r="J1020" s="322"/>
      <c r="K1020" s="324" t="str">
        <f>IFERROR(INDEX(Lookup!$G$3:$G$6,MATCH(J1020,Lookup!$F$3:$F$6,0)),"")</f>
        <v/>
      </c>
      <c r="L1020" s="323"/>
      <c r="M1020" s="322"/>
      <c r="N1020" s="846">
        <f t="shared" si="140"/>
        <v>0</v>
      </c>
      <c r="O1020" s="325">
        <f t="shared" si="141"/>
        <v>0</v>
      </c>
      <c r="P1020" s="847">
        <f>IF(I1020&lt;INDEX(Lookup!$U$2:$U$10,MATCH($D$48,Lookup!$S$2:$S$10,0)),0,IF(U1020="X",0,IFERROR(L1020*50,0)))</f>
        <v>0</v>
      </c>
      <c r="Q1020" s="326">
        <f>IF(I1020&lt;INDEX(Lookup!$U$2:$U$10,MATCH($D$48,Lookup!$S$2:$S$10,0)),0,IF(U1020="X",0,IFERROR(P1020*K1020,0)))</f>
        <v>0</v>
      </c>
      <c r="R1020" s="326">
        <v>0</v>
      </c>
      <c r="S1020" s="424">
        <v>0</v>
      </c>
      <c r="T1020" s="322"/>
      <c r="U1020" s="143"/>
      <c r="V1020" s="397"/>
      <c r="W1020" s="555"/>
      <c r="X1020" s="576">
        <f t="shared" si="142"/>
        <v>0</v>
      </c>
      <c r="Y1020" s="576">
        <f t="shared" si="143"/>
        <v>0</v>
      </c>
      <c r="Z1020" s="576">
        <f t="shared" si="144"/>
        <v>0</v>
      </c>
      <c r="AA1020" s="576">
        <f t="shared" si="145"/>
        <v>0</v>
      </c>
      <c r="AB1020" s="553"/>
      <c r="AC1020" s="553"/>
      <c r="AD1020" s="553"/>
      <c r="AE1020" s="553"/>
      <c r="AF1020" s="553"/>
      <c r="AG1020" s="553"/>
      <c r="AH1020" s="553"/>
      <c r="AI1020" s="397"/>
      <c r="AJ1020" s="555"/>
      <c r="AK1020" s="576">
        <f t="shared" si="146"/>
        <v>0</v>
      </c>
      <c r="AL1020" s="576">
        <f t="shared" si="147"/>
        <v>0</v>
      </c>
      <c r="AM1020" s="599"/>
      <c r="AN1020" s="599"/>
      <c r="AO1020" s="553"/>
      <c r="AP1020" s="553"/>
      <c r="AQ1020" s="553"/>
      <c r="AR1020" s="553"/>
      <c r="AS1020" s="397"/>
      <c r="AT1020" s="397"/>
      <c r="AU1020" s="397"/>
      <c r="AV1020" s="397"/>
      <c r="AW1020" s="397"/>
      <c r="AX1020" s="397"/>
      <c r="AY1020" s="397"/>
      <c r="AZ1020" s="397"/>
      <c r="BA1020" s="397"/>
      <c r="BB1020" s="397"/>
      <c r="BC1020" s="397"/>
      <c r="BD1020" s="553"/>
      <c r="BE1020" s="397"/>
      <c r="BF1020" s="397"/>
      <c r="BG1020" s="397"/>
      <c r="BH1020" s="397"/>
    </row>
    <row r="1021" spans="2:60" x14ac:dyDescent="0.35">
      <c r="B1021" s="319"/>
      <c r="C1021" s="147"/>
      <c r="D1021" s="147"/>
      <c r="E1021" s="320"/>
      <c r="F1021" s="321"/>
      <c r="G1021" s="149"/>
      <c r="H1021" s="148"/>
      <c r="I1021" s="148"/>
      <c r="J1021" s="322"/>
      <c r="K1021" s="324" t="str">
        <f>IFERROR(INDEX(Lookup!$G$3:$G$6,MATCH(J1021,Lookup!$F$3:$F$6,0)),"")</f>
        <v/>
      </c>
      <c r="L1021" s="323"/>
      <c r="M1021" s="322"/>
      <c r="N1021" s="846">
        <f t="shared" si="140"/>
        <v>0</v>
      </c>
      <c r="O1021" s="325">
        <f t="shared" si="141"/>
        <v>0</v>
      </c>
      <c r="P1021" s="847">
        <f>IF(I1021&lt;INDEX(Lookup!$U$2:$U$10,MATCH($D$48,Lookup!$S$2:$S$10,0)),0,IF(U1021="X",0,IFERROR(L1021*50,0)))</f>
        <v>0</v>
      </c>
      <c r="Q1021" s="326">
        <f>IF(I1021&lt;INDEX(Lookup!$U$2:$U$10,MATCH($D$48,Lookup!$S$2:$S$10,0)),0,IF(U1021="X",0,IFERROR(P1021*K1021,0)))</f>
        <v>0</v>
      </c>
      <c r="R1021" s="326">
        <v>0</v>
      </c>
      <c r="S1021" s="424">
        <v>0</v>
      </c>
      <c r="T1021" s="322"/>
      <c r="U1021" s="143"/>
      <c r="V1021" s="397"/>
      <c r="W1021" s="555"/>
      <c r="X1021" s="576">
        <f t="shared" si="142"/>
        <v>0</v>
      </c>
      <c r="Y1021" s="576">
        <f t="shared" si="143"/>
        <v>0</v>
      </c>
      <c r="Z1021" s="576">
        <f t="shared" si="144"/>
        <v>0</v>
      </c>
      <c r="AA1021" s="576">
        <f t="shared" si="145"/>
        <v>0</v>
      </c>
      <c r="AB1021" s="553"/>
      <c r="AC1021" s="553"/>
      <c r="AD1021" s="553"/>
      <c r="AE1021" s="553"/>
      <c r="AF1021" s="553"/>
      <c r="AG1021" s="553"/>
      <c r="AH1021" s="553"/>
      <c r="AI1021" s="397"/>
      <c r="AJ1021" s="555"/>
      <c r="AK1021" s="576">
        <f t="shared" si="146"/>
        <v>0</v>
      </c>
      <c r="AL1021" s="576">
        <f t="shared" si="147"/>
        <v>0</v>
      </c>
      <c r="AM1021" s="599"/>
      <c r="AN1021" s="599"/>
      <c r="AO1021" s="553"/>
      <c r="AP1021" s="553"/>
      <c r="AQ1021" s="553"/>
      <c r="AR1021" s="553"/>
      <c r="AS1021" s="397"/>
      <c r="AT1021" s="397"/>
      <c r="AU1021" s="397"/>
      <c r="AV1021" s="397"/>
      <c r="AW1021" s="397"/>
      <c r="AX1021" s="397"/>
      <c r="AY1021" s="397"/>
      <c r="AZ1021" s="397"/>
      <c r="BA1021" s="397"/>
      <c r="BB1021" s="397"/>
      <c r="BC1021" s="397"/>
      <c r="BD1021" s="553"/>
      <c r="BE1021" s="397"/>
      <c r="BF1021" s="397"/>
      <c r="BG1021" s="397"/>
      <c r="BH1021" s="397"/>
    </row>
    <row r="1022" spans="2:60" x14ac:dyDescent="0.35">
      <c r="B1022" s="319"/>
      <c r="C1022" s="147"/>
      <c r="D1022" s="147"/>
      <c r="E1022" s="320"/>
      <c r="F1022" s="321"/>
      <c r="G1022" s="149"/>
      <c r="H1022" s="148"/>
      <c r="I1022" s="148"/>
      <c r="J1022" s="322"/>
      <c r="K1022" s="324" t="str">
        <f>IFERROR(INDEX(Lookup!$G$3:$G$6,MATCH(J1022,Lookup!$F$3:$F$6,0)),"")</f>
        <v/>
      </c>
      <c r="L1022" s="323"/>
      <c r="M1022" s="322"/>
      <c r="N1022" s="846">
        <f t="shared" si="140"/>
        <v>0</v>
      </c>
      <c r="O1022" s="325">
        <f t="shared" si="141"/>
        <v>0</v>
      </c>
      <c r="P1022" s="847">
        <f>IF(I1022&lt;INDEX(Lookup!$U$2:$U$10,MATCH($D$48,Lookup!$S$2:$S$10,0)),0,IF(U1022="X",0,IFERROR(L1022*50,0)))</f>
        <v>0</v>
      </c>
      <c r="Q1022" s="326">
        <f>IF(I1022&lt;INDEX(Lookup!$U$2:$U$10,MATCH($D$48,Lookup!$S$2:$S$10,0)),0,IF(U1022="X",0,IFERROR(P1022*K1022,0)))</f>
        <v>0</v>
      </c>
      <c r="R1022" s="326">
        <v>0</v>
      </c>
      <c r="S1022" s="424">
        <v>0</v>
      </c>
      <c r="T1022" s="322"/>
      <c r="U1022" s="143"/>
      <c r="V1022" s="397"/>
      <c r="W1022" s="555"/>
      <c r="X1022" s="576">
        <f t="shared" si="142"/>
        <v>0</v>
      </c>
      <c r="Y1022" s="576">
        <f t="shared" si="143"/>
        <v>0</v>
      </c>
      <c r="Z1022" s="576">
        <f t="shared" si="144"/>
        <v>0</v>
      </c>
      <c r="AA1022" s="576">
        <f t="shared" si="145"/>
        <v>0</v>
      </c>
      <c r="AB1022" s="553"/>
      <c r="AC1022" s="553"/>
      <c r="AD1022" s="553"/>
      <c r="AE1022" s="553"/>
      <c r="AF1022" s="553"/>
      <c r="AG1022" s="553"/>
      <c r="AH1022" s="553"/>
      <c r="AI1022" s="397"/>
      <c r="AJ1022" s="555"/>
      <c r="AK1022" s="576">
        <f t="shared" si="146"/>
        <v>0</v>
      </c>
      <c r="AL1022" s="576">
        <f t="shared" si="147"/>
        <v>0</v>
      </c>
      <c r="AM1022" s="599"/>
      <c r="AN1022" s="599"/>
      <c r="AO1022" s="553"/>
      <c r="AP1022" s="553"/>
      <c r="AQ1022" s="553"/>
      <c r="AR1022" s="553"/>
      <c r="AS1022" s="397"/>
      <c r="AT1022" s="397"/>
      <c r="AU1022" s="397"/>
      <c r="AV1022" s="397"/>
      <c r="AW1022" s="397"/>
      <c r="AX1022" s="397"/>
      <c r="AY1022" s="397"/>
      <c r="AZ1022" s="397"/>
      <c r="BA1022" s="397"/>
      <c r="BB1022" s="397"/>
      <c r="BC1022" s="397"/>
      <c r="BD1022" s="553"/>
      <c r="BE1022" s="397"/>
      <c r="BF1022" s="397"/>
      <c r="BG1022" s="397"/>
      <c r="BH1022" s="397"/>
    </row>
    <row r="1023" spans="2:60" x14ac:dyDescent="0.35">
      <c r="B1023" s="319"/>
      <c r="C1023" s="147"/>
      <c r="D1023" s="147"/>
      <c r="E1023" s="320"/>
      <c r="F1023" s="321"/>
      <c r="G1023" s="149"/>
      <c r="H1023" s="148"/>
      <c r="I1023" s="148"/>
      <c r="J1023" s="322"/>
      <c r="K1023" s="324" t="str">
        <f>IFERROR(INDEX(Lookup!$G$3:$G$6,MATCH(J1023,Lookup!$F$3:$F$6,0)),"")</f>
        <v/>
      </c>
      <c r="L1023" s="323"/>
      <c r="M1023" s="322"/>
      <c r="N1023" s="846">
        <f t="shared" si="140"/>
        <v>0</v>
      </c>
      <c r="O1023" s="325">
        <f t="shared" si="141"/>
        <v>0</v>
      </c>
      <c r="P1023" s="847">
        <f>IF(I1023&lt;INDEX(Lookup!$U$2:$U$10,MATCH($D$48,Lookup!$S$2:$S$10,0)),0,IF(U1023="X",0,IFERROR(L1023*50,0)))</f>
        <v>0</v>
      </c>
      <c r="Q1023" s="326">
        <f>IF(I1023&lt;INDEX(Lookup!$U$2:$U$10,MATCH($D$48,Lookup!$S$2:$S$10,0)),0,IF(U1023="X",0,IFERROR(P1023*K1023,0)))</f>
        <v>0</v>
      </c>
      <c r="R1023" s="326">
        <v>0</v>
      </c>
      <c r="S1023" s="424">
        <v>0</v>
      </c>
      <c r="T1023" s="322"/>
      <c r="U1023" s="143"/>
      <c r="V1023" s="397"/>
      <c r="W1023" s="555"/>
      <c r="X1023" s="576">
        <f t="shared" si="142"/>
        <v>0</v>
      </c>
      <c r="Y1023" s="576">
        <f t="shared" si="143"/>
        <v>0</v>
      </c>
      <c r="Z1023" s="576">
        <f t="shared" si="144"/>
        <v>0</v>
      </c>
      <c r="AA1023" s="576">
        <f t="shared" si="145"/>
        <v>0</v>
      </c>
      <c r="AB1023" s="553"/>
      <c r="AC1023" s="553"/>
      <c r="AD1023" s="553"/>
      <c r="AE1023" s="553"/>
      <c r="AF1023" s="553"/>
      <c r="AG1023" s="553"/>
      <c r="AH1023" s="553"/>
      <c r="AI1023" s="397"/>
      <c r="AJ1023" s="555"/>
      <c r="AK1023" s="576">
        <f t="shared" si="146"/>
        <v>0</v>
      </c>
      <c r="AL1023" s="576">
        <f t="shared" si="147"/>
        <v>0</v>
      </c>
      <c r="AM1023" s="599"/>
      <c r="AN1023" s="599"/>
      <c r="AO1023" s="553"/>
      <c r="AP1023" s="553"/>
      <c r="AQ1023" s="553"/>
      <c r="AR1023" s="553"/>
      <c r="AS1023" s="397"/>
      <c r="AT1023" s="397"/>
      <c r="AU1023" s="397"/>
      <c r="AV1023" s="397"/>
      <c r="AW1023" s="397"/>
      <c r="AX1023" s="397"/>
      <c r="AY1023" s="397"/>
      <c r="AZ1023" s="397"/>
      <c r="BA1023" s="397"/>
      <c r="BB1023" s="397"/>
      <c r="BC1023" s="397"/>
      <c r="BD1023" s="553"/>
      <c r="BE1023" s="397"/>
      <c r="BF1023" s="397"/>
      <c r="BG1023" s="397"/>
      <c r="BH1023" s="397"/>
    </row>
    <row r="1024" spans="2:60" x14ac:dyDescent="0.35">
      <c r="B1024" s="319"/>
      <c r="C1024" s="147"/>
      <c r="D1024" s="147"/>
      <c r="E1024" s="320"/>
      <c r="F1024" s="321"/>
      <c r="G1024" s="149"/>
      <c r="H1024" s="148"/>
      <c r="I1024" s="148"/>
      <c r="J1024" s="322"/>
      <c r="K1024" s="324" t="str">
        <f>IFERROR(INDEX(Lookup!$G$3:$G$6,MATCH(J1024,Lookup!$F$3:$F$6,0)),"")</f>
        <v/>
      </c>
      <c r="L1024" s="323"/>
      <c r="M1024" s="322"/>
      <c r="N1024" s="846">
        <f t="shared" si="140"/>
        <v>0</v>
      </c>
      <c r="O1024" s="325">
        <f t="shared" si="141"/>
        <v>0</v>
      </c>
      <c r="P1024" s="847">
        <f>IF(I1024&lt;INDEX(Lookup!$U$2:$U$10,MATCH($D$48,Lookup!$S$2:$S$10,0)),0,IF(U1024="X",0,IFERROR(L1024*50,0)))</f>
        <v>0</v>
      </c>
      <c r="Q1024" s="326">
        <f>IF(I1024&lt;INDEX(Lookup!$U$2:$U$10,MATCH($D$48,Lookup!$S$2:$S$10,0)),0,IF(U1024="X",0,IFERROR(P1024*K1024,0)))</f>
        <v>0</v>
      </c>
      <c r="R1024" s="326">
        <v>0</v>
      </c>
      <c r="S1024" s="424">
        <v>0</v>
      </c>
      <c r="T1024" s="322"/>
      <c r="U1024" s="143"/>
      <c r="V1024" s="397"/>
      <c r="W1024" s="555"/>
      <c r="X1024" s="576">
        <f t="shared" si="142"/>
        <v>0</v>
      </c>
      <c r="Y1024" s="576">
        <f t="shared" si="143"/>
        <v>0</v>
      </c>
      <c r="Z1024" s="576">
        <f t="shared" si="144"/>
        <v>0</v>
      </c>
      <c r="AA1024" s="576">
        <f t="shared" si="145"/>
        <v>0</v>
      </c>
      <c r="AB1024" s="553"/>
      <c r="AC1024" s="553"/>
      <c r="AD1024" s="553"/>
      <c r="AE1024" s="553"/>
      <c r="AF1024" s="553"/>
      <c r="AG1024" s="553"/>
      <c r="AH1024" s="553"/>
      <c r="AI1024" s="397"/>
      <c r="AJ1024" s="555"/>
      <c r="AK1024" s="576">
        <f t="shared" si="146"/>
        <v>0</v>
      </c>
      <c r="AL1024" s="576">
        <f t="shared" si="147"/>
        <v>0</v>
      </c>
      <c r="AM1024" s="599"/>
      <c r="AN1024" s="599"/>
      <c r="AO1024" s="553"/>
      <c r="AP1024" s="553"/>
      <c r="AQ1024" s="553"/>
      <c r="AR1024" s="553"/>
      <c r="AS1024" s="397"/>
      <c r="AT1024" s="397"/>
      <c r="AU1024" s="397"/>
      <c r="AV1024" s="397"/>
      <c r="AW1024" s="397"/>
      <c r="AX1024" s="397"/>
      <c r="AY1024" s="397"/>
      <c r="AZ1024" s="397"/>
      <c r="BA1024" s="397"/>
      <c r="BB1024" s="397"/>
      <c r="BC1024" s="397"/>
      <c r="BD1024" s="553"/>
      <c r="BE1024" s="397"/>
      <c r="BF1024" s="397"/>
      <c r="BG1024" s="397"/>
      <c r="BH1024" s="397"/>
    </row>
    <row r="1025" spans="2:60" x14ac:dyDescent="0.35">
      <c r="B1025" s="319"/>
      <c r="C1025" s="147"/>
      <c r="D1025" s="147"/>
      <c r="E1025" s="320"/>
      <c r="F1025" s="321"/>
      <c r="G1025" s="149"/>
      <c r="H1025" s="148"/>
      <c r="I1025" s="148"/>
      <c r="J1025" s="322"/>
      <c r="K1025" s="324" t="str">
        <f>IFERROR(INDEX(Lookup!$G$3:$G$6,MATCH(J1025,Lookup!$F$3:$F$6,0)),"")</f>
        <v/>
      </c>
      <c r="L1025" s="323"/>
      <c r="M1025" s="322"/>
      <c r="N1025" s="846">
        <f t="shared" si="140"/>
        <v>0</v>
      </c>
      <c r="O1025" s="325">
        <f t="shared" si="141"/>
        <v>0</v>
      </c>
      <c r="P1025" s="847">
        <f>IF(I1025&lt;INDEX(Lookup!$U$2:$U$10,MATCH($D$48,Lookup!$S$2:$S$10,0)),0,IF(U1025="X",0,IFERROR(L1025*50,0)))</f>
        <v>0</v>
      </c>
      <c r="Q1025" s="326">
        <f>IF(I1025&lt;INDEX(Lookup!$U$2:$U$10,MATCH($D$48,Lookup!$S$2:$S$10,0)),0,IF(U1025="X",0,IFERROR(P1025*K1025,0)))</f>
        <v>0</v>
      </c>
      <c r="R1025" s="326">
        <v>0</v>
      </c>
      <c r="S1025" s="424">
        <v>0</v>
      </c>
      <c r="T1025" s="322"/>
      <c r="U1025" s="143"/>
      <c r="V1025" s="397"/>
      <c r="W1025" s="555"/>
      <c r="X1025" s="576">
        <f t="shared" si="142"/>
        <v>0</v>
      </c>
      <c r="Y1025" s="576">
        <f t="shared" si="143"/>
        <v>0</v>
      </c>
      <c r="Z1025" s="576">
        <f t="shared" si="144"/>
        <v>0</v>
      </c>
      <c r="AA1025" s="576">
        <f t="shared" si="145"/>
        <v>0</v>
      </c>
      <c r="AB1025" s="553"/>
      <c r="AC1025" s="553"/>
      <c r="AD1025" s="553"/>
      <c r="AE1025" s="553"/>
      <c r="AF1025" s="553"/>
      <c r="AG1025" s="553"/>
      <c r="AH1025" s="553"/>
      <c r="AI1025" s="397"/>
      <c r="AJ1025" s="555"/>
      <c r="AK1025" s="576">
        <f t="shared" si="146"/>
        <v>0</v>
      </c>
      <c r="AL1025" s="576">
        <f t="shared" si="147"/>
        <v>0</v>
      </c>
      <c r="AM1025" s="599"/>
      <c r="AN1025" s="599"/>
      <c r="AO1025" s="553"/>
      <c r="AP1025" s="553"/>
      <c r="AQ1025" s="553"/>
      <c r="AR1025" s="553"/>
      <c r="AS1025" s="397"/>
      <c r="AT1025" s="397"/>
      <c r="AU1025" s="397"/>
      <c r="AV1025" s="397"/>
      <c r="AW1025" s="397"/>
      <c r="AX1025" s="397"/>
      <c r="AY1025" s="397"/>
      <c r="AZ1025" s="397"/>
      <c r="BA1025" s="397"/>
      <c r="BB1025" s="397"/>
      <c r="BC1025" s="397"/>
      <c r="BD1025" s="553"/>
      <c r="BE1025" s="397"/>
      <c r="BF1025" s="397"/>
      <c r="BG1025" s="397"/>
      <c r="BH1025" s="397"/>
    </row>
    <row r="1026" spans="2:60" x14ac:dyDescent="0.35">
      <c r="B1026" s="319"/>
      <c r="C1026" s="147"/>
      <c r="D1026" s="147"/>
      <c r="E1026" s="320"/>
      <c r="F1026" s="321"/>
      <c r="G1026" s="149"/>
      <c r="H1026" s="148"/>
      <c r="I1026" s="148"/>
      <c r="J1026" s="322"/>
      <c r="K1026" s="324" t="str">
        <f>IFERROR(INDEX(Lookup!$G$3:$G$6,MATCH(J1026,Lookup!$F$3:$F$6,0)),"")</f>
        <v/>
      </c>
      <c r="L1026" s="323"/>
      <c r="M1026" s="322"/>
      <c r="N1026" s="846">
        <f t="shared" si="140"/>
        <v>0</v>
      </c>
      <c r="O1026" s="325">
        <f t="shared" si="141"/>
        <v>0</v>
      </c>
      <c r="P1026" s="847">
        <f>IF(I1026&lt;INDEX(Lookup!$U$2:$U$10,MATCH($D$48,Lookup!$S$2:$S$10,0)),0,IF(U1026="X",0,IFERROR(L1026*50,0)))</f>
        <v>0</v>
      </c>
      <c r="Q1026" s="326">
        <f>IF(I1026&lt;INDEX(Lookup!$U$2:$U$10,MATCH($D$48,Lookup!$S$2:$S$10,0)),0,IF(U1026="X",0,IFERROR(P1026*K1026,0)))</f>
        <v>0</v>
      </c>
      <c r="R1026" s="326">
        <v>0</v>
      </c>
      <c r="S1026" s="424">
        <v>0</v>
      </c>
      <c r="T1026" s="322"/>
      <c r="U1026" s="143"/>
      <c r="V1026" s="397"/>
      <c r="W1026" s="555"/>
      <c r="X1026" s="576">
        <f t="shared" si="142"/>
        <v>0</v>
      </c>
      <c r="Y1026" s="576">
        <f t="shared" si="143"/>
        <v>0</v>
      </c>
      <c r="Z1026" s="576">
        <f t="shared" si="144"/>
        <v>0</v>
      </c>
      <c r="AA1026" s="576">
        <f t="shared" si="145"/>
        <v>0</v>
      </c>
      <c r="AB1026" s="553"/>
      <c r="AC1026" s="553"/>
      <c r="AD1026" s="553"/>
      <c r="AE1026" s="553"/>
      <c r="AF1026" s="553"/>
      <c r="AG1026" s="553"/>
      <c r="AH1026" s="553"/>
      <c r="AI1026" s="397"/>
      <c r="AJ1026" s="555"/>
      <c r="AK1026" s="576">
        <f t="shared" si="146"/>
        <v>0</v>
      </c>
      <c r="AL1026" s="576">
        <f t="shared" si="147"/>
        <v>0</v>
      </c>
      <c r="AM1026" s="599"/>
      <c r="AN1026" s="599"/>
      <c r="AO1026" s="553"/>
      <c r="AP1026" s="553"/>
      <c r="AQ1026" s="553"/>
      <c r="AR1026" s="553"/>
      <c r="AS1026" s="397"/>
      <c r="AT1026" s="397"/>
      <c r="AU1026" s="397"/>
      <c r="AV1026" s="397"/>
      <c r="AW1026" s="397"/>
      <c r="AX1026" s="397"/>
      <c r="AY1026" s="397"/>
      <c r="AZ1026" s="397"/>
      <c r="BA1026" s="397"/>
      <c r="BB1026" s="397"/>
      <c r="BC1026" s="397"/>
      <c r="BD1026" s="553"/>
      <c r="BE1026" s="397"/>
      <c r="BF1026" s="397"/>
      <c r="BG1026" s="397"/>
      <c r="BH1026" s="397"/>
    </row>
    <row r="1027" spans="2:60" x14ac:dyDescent="0.35">
      <c r="B1027" s="319"/>
      <c r="C1027" s="147"/>
      <c r="D1027" s="147"/>
      <c r="E1027" s="320"/>
      <c r="F1027" s="321"/>
      <c r="G1027" s="149"/>
      <c r="H1027" s="148"/>
      <c r="I1027" s="148"/>
      <c r="J1027" s="322"/>
      <c r="K1027" s="324" t="str">
        <f>IFERROR(INDEX(Lookup!$G$3:$G$6,MATCH(J1027,Lookup!$F$3:$F$6,0)),"")</f>
        <v/>
      </c>
      <c r="L1027" s="323"/>
      <c r="M1027" s="322"/>
      <c r="N1027" s="846">
        <f t="shared" si="140"/>
        <v>0</v>
      </c>
      <c r="O1027" s="325">
        <f t="shared" si="141"/>
        <v>0</v>
      </c>
      <c r="P1027" s="847">
        <f>IF(I1027&lt;INDEX(Lookup!$U$2:$U$10,MATCH($D$48,Lookup!$S$2:$S$10,0)),0,IF(U1027="X",0,IFERROR(L1027*50,0)))</f>
        <v>0</v>
      </c>
      <c r="Q1027" s="326">
        <f>IF(I1027&lt;INDEX(Lookup!$U$2:$U$10,MATCH($D$48,Lookup!$S$2:$S$10,0)),0,IF(U1027="X",0,IFERROR(P1027*K1027,0)))</f>
        <v>0</v>
      </c>
      <c r="R1027" s="326">
        <v>0</v>
      </c>
      <c r="S1027" s="424">
        <v>0</v>
      </c>
      <c r="T1027" s="322"/>
      <c r="U1027" s="143"/>
      <c r="V1027" s="397"/>
      <c r="W1027" s="555"/>
      <c r="X1027" s="576">
        <f t="shared" si="142"/>
        <v>0</v>
      </c>
      <c r="Y1027" s="576">
        <f t="shared" si="143"/>
        <v>0</v>
      </c>
      <c r="Z1027" s="576">
        <f t="shared" si="144"/>
        <v>0</v>
      </c>
      <c r="AA1027" s="576">
        <f t="shared" si="145"/>
        <v>0</v>
      </c>
      <c r="AB1027" s="553"/>
      <c r="AC1027" s="553"/>
      <c r="AD1027" s="553"/>
      <c r="AE1027" s="553"/>
      <c r="AF1027" s="553"/>
      <c r="AG1027" s="553"/>
      <c r="AH1027" s="553"/>
      <c r="AI1027" s="397"/>
      <c r="AJ1027" s="555"/>
      <c r="AK1027" s="576">
        <f t="shared" si="146"/>
        <v>0</v>
      </c>
      <c r="AL1027" s="576">
        <f t="shared" si="147"/>
        <v>0</v>
      </c>
      <c r="AM1027" s="599"/>
      <c r="AN1027" s="599"/>
      <c r="AO1027" s="553"/>
      <c r="AP1027" s="553"/>
      <c r="AQ1027" s="553"/>
      <c r="AR1027" s="553"/>
      <c r="AS1027" s="397"/>
      <c r="AT1027" s="397"/>
      <c r="AU1027" s="397"/>
      <c r="AV1027" s="397"/>
      <c r="AW1027" s="397"/>
      <c r="AX1027" s="397"/>
      <c r="AY1027" s="397"/>
      <c r="AZ1027" s="397"/>
      <c r="BA1027" s="397"/>
      <c r="BB1027" s="397"/>
      <c r="BC1027" s="397"/>
      <c r="BD1027" s="553"/>
      <c r="BE1027" s="397"/>
      <c r="BF1027" s="397"/>
      <c r="BG1027" s="397"/>
      <c r="BH1027" s="397"/>
    </row>
    <row r="1028" spans="2:60" x14ac:dyDescent="0.35">
      <c r="B1028" s="319"/>
      <c r="C1028" s="147"/>
      <c r="D1028" s="147"/>
      <c r="E1028" s="320"/>
      <c r="F1028" s="321"/>
      <c r="G1028" s="149"/>
      <c r="H1028" s="148"/>
      <c r="I1028" s="148"/>
      <c r="J1028" s="322"/>
      <c r="K1028" s="324" t="str">
        <f>IFERROR(INDEX(Lookup!$G$3:$G$6,MATCH(J1028,Lookup!$F$3:$F$6,0)),"")</f>
        <v/>
      </c>
      <c r="L1028" s="323"/>
      <c r="M1028" s="322"/>
      <c r="N1028" s="846">
        <f t="shared" si="140"/>
        <v>0</v>
      </c>
      <c r="O1028" s="325">
        <f t="shared" si="141"/>
        <v>0</v>
      </c>
      <c r="P1028" s="847">
        <f>IF(I1028&lt;INDEX(Lookup!$U$2:$U$10,MATCH($D$48,Lookup!$S$2:$S$10,0)),0,IF(U1028="X",0,IFERROR(L1028*50,0)))</f>
        <v>0</v>
      </c>
      <c r="Q1028" s="326">
        <f>IF(I1028&lt;INDEX(Lookup!$U$2:$U$10,MATCH($D$48,Lookup!$S$2:$S$10,0)),0,IF(U1028="X",0,IFERROR(P1028*K1028,0)))</f>
        <v>0</v>
      </c>
      <c r="R1028" s="326">
        <v>0</v>
      </c>
      <c r="S1028" s="424">
        <v>0</v>
      </c>
      <c r="T1028" s="322"/>
      <c r="U1028" s="143"/>
      <c r="V1028" s="397"/>
      <c r="W1028" s="555"/>
      <c r="X1028" s="576">
        <f t="shared" si="142"/>
        <v>0</v>
      </c>
      <c r="Y1028" s="576">
        <f t="shared" si="143"/>
        <v>0</v>
      </c>
      <c r="Z1028" s="576">
        <f t="shared" si="144"/>
        <v>0</v>
      </c>
      <c r="AA1028" s="576">
        <f t="shared" si="145"/>
        <v>0</v>
      </c>
      <c r="AB1028" s="553"/>
      <c r="AC1028" s="553"/>
      <c r="AD1028" s="553"/>
      <c r="AE1028" s="553"/>
      <c r="AF1028" s="553"/>
      <c r="AG1028" s="553"/>
      <c r="AH1028" s="553"/>
      <c r="AI1028" s="397"/>
      <c r="AJ1028" s="555"/>
      <c r="AK1028" s="576">
        <f t="shared" si="146"/>
        <v>0</v>
      </c>
      <c r="AL1028" s="576">
        <f t="shared" si="147"/>
        <v>0</v>
      </c>
      <c r="AM1028" s="599"/>
      <c r="AN1028" s="599"/>
      <c r="AO1028" s="553"/>
      <c r="AP1028" s="553"/>
      <c r="AQ1028" s="553"/>
      <c r="AR1028" s="553"/>
      <c r="AS1028" s="397"/>
      <c r="AT1028" s="397"/>
      <c r="AU1028" s="397"/>
      <c r="AV1028" s="397"/>
      <c r="AW1028" s="397"/>
      <c r="AX1028" s="397"/>
      <c r="AY1028" s="397"/>
      <c r="AZ1028" s="397"/>
      <c r="BA1028" s="397"/>
      <c r="BB1028" s="397"/>
      <c r="BC1028" s="397"/>
      <c r="BD1028" s="553"/>
      <c r="BE1028" s="397"/>
      <c r="BF1028" s="397"/>
      <c r="BG1028" s="397"/>
      <c r="BH1028" s="397"/>
    </row>
    <row r="1029" spans="2:60" x14ac:dyDescent="0.35">
      <c r="B1029" s="319"/>
      <c r="C1029" s="147"/>
      <c r="D1029" s="147"/>
      <c r="E1029" s="320"/>
      <c r="F1029" s="321"/>
      <c r="G1029" s="149"/>
      <c r="H1029" s="148"/>
      <c r="I1029" s="148"/>
      <c r="J1029" s="322"/>
      <c r="K1029" s="324" t="str">
        <f>IFERROR(INDEX(Lookup!$G$3:$G$6,MATCH(J1029,Lookup!$F$3:$F$6,0)),"")</f>
        <v/>
      </c>
      <c r="L1029" s="323"/>
      <c r="M1029" s="322"/>
      <c r="N1029" s="846">
        <f t="shared" si="140"/>
        <v>0</v>
      </c>
      <c r="O1029" s="325">
        <f t="shared" si="141"/>
        <v>0</v>
      </c>
      <c r="P1029" s="847">
        <f>IF(I1029&lt;INDEX(Lookup!$U$2:$U$10,MATCH($D$48,Lookup!$S$2:$S$10,0)),0,IF(U1029="X",0,IFERROR(L1029*50,0)))</f>
        <v>0</v>
      </c>
      <c r="Q1029" s="326">
        <f>IF(I1029&lt;INDEX(Lookup!$U$2:$U$10,MATCH($D$48,Lookup!$S$2:$S$10,0)),0,IF(U1029="X",0,IFERROR(P1029*K1029,0)))</f>
        <v>0</v>
      </c>
      <c r="R1029" s="326">
        <v>0</v>
      </c>
      <c r="S1029" s="424">
        <v>0</v>
      </c>
      <c r="T1029" s="322"/>
      <c r="U1029" s="143"/>
      <c r="V1029" s="397"/>
      <c r="W1029" s="555"/>
      <c r="X1029" s="576">
        <f t="shared" si="142"/>
        <v>0</v>
      </c>
      <c r="Y1029" s="576">
        <f t="shared" si="143"/>
        <v>0</v>
      </c>
      <c r="Z1029" s="576">
        <f t="shared" si="144"/>
        <v>0</v>
      </c>
      <c r="AA1029" s="576">
        <f t="shared" si="145"/>
        <v>0</v>
      </c>
      <c r="AB1029" s="553"/>
      <c r="AC1029" s="553"/>
      <c r="AD1029" s="553"/>
      <c r="AE1029" s="553"/>
      <c r="AF1029" s="553"/>
      <c r="AG1029" s="553"/>
      <c r="AH1029" s="553"/>
      <c r="AI1029" s="397"/>
      <c r="AJ1029" s="555"/>
      <c r="AK1029" s="576">
        <f t="shared" si="146"/>
        <v>0</v>
      </c>
      <c r="AL1029" s="576">
        <f t="shared" si="147"/>
        <v>0</v>
      </c>
      <c r="AM1029" s="599"/>
      <c r="AN1029" s="599"/>
      <c r="AO1029" s="553"/>
      <c r="AP1029" s="553"/>
      <c r="AQ1029" s="553"/>
      <c r="AR1029" s="553"/>
      <c r="AS1029" s="397"/>
      <c r="AT1029" s="397"/>
      <c r="AU1029" s="397"/>
      <c r="AV1029" s="397"/>
      <c r="AW1029" s="397"/>
      <c r="AX1029" s="397"/>
      <c r="AY1029" s="397"/>
      <c r="AZ1029" s="397"/>
      <c r="BA1029" s="397"/>
      <c r="BB1029" s="397"/>
      <c r="BC1029" s="397"/>
      <c r="BD1029" s="553"/>
      <c r="BE1029" s="397"/>
      <c r="BF1029" s="397"/>
      <c r="BG1029" s="397"/>
      <c r="BH1029" s="397"/>
    </row>
    <row r="1030" spans="2:60" x14ac:dyDescent="0.35">
      <c r="B1030" s="319"/>
      <c r="C1030" s="147"/>
      <c r="D1030" s="147"/>
      <c r="E1030" s="320"/>
      <c r="F1030" s="321"/>
      <c r="G1030" s="149"/>
      <c r="H1030" s="148"/>
      <c r="I1030" s="148"/>
      <c r="J1030" s="322"/>
      <c r="K1030" s="324" t="str">
        <f>IFERROR(INDEX(Lookup!$G$3:$G$6,MATCH(J1030,Lookup!$F$3:$F$6,0)),"")</f>
        <v/>
      </c>
      <c r="L1030" s="323"/>
      <c r="M1030" s="322"/>
      <c r="N1030" s="846">
        <f t="shared" si="140"/>
        <v>0</v>
      </c>
      <c r="O1030" s="325">
        <f t="shared" si="141"/>
        <v>0</v>
      </c>
      <c r="P1030" s="847">
        <f>IF(I1030&lt;INDEX(Lookup!$U$2:$U$10,MATCH($D$48,Lookup!$S$2:$S$10,0)),0,IF(U1030="X",0,IFERROR(L1030*50,0)))</f>
        <v>0</v>
      </c>
      <c r="Q1030" s="326">
        <f>IF(I1030&lt;INDEX(Lookup!$U$2:$U$10,MATCH($D$48,Lookup!$S$2:$S$10,0)),0,IF(U1030="X",0,IFERROR(P1030*K1030,0)))</f>
        <v>0</v>
      </c>
      <c r="R1030" s="326">
        <v>0</v>
      </c>
      <c r="S1030" s="424">
        <v>0</v>
      </c>
      <c r="T1030" s="322"/>
      <c r="U1030" s="143"/>
      <c r="V1030" s="397"/>
      <c r="W1030" s="555"/>
      <c r="X1030" s="576">
        <f t="shared" si="142"/>
        <v>0</v>
      </c>
      <c r="Y1030" s="576">
        <f t="shared" si="143"/>
        <v>0</v>
      </c>
      <c r="Z1030" s="576">
        <f t="shared" si="144"/>
        <v>0</v>
      </c>
      <c r="AA1030" s="576">
        <f t="shared" si="145"/>
        <v>0</v>
      </c>
      <c r="AB1030" s="553"/>
      <c r="AC1030" s="553"/>
      <c r="AD1030" s="553"/>
      <c r="AE1030" s="553"/>
      <c r="AF1030" s="553"/>
      <c r="AG1030" s="553"/>
      <c r="AH1030" s="553"/>
      <c r="AI1030" s="397"/>
      <c r="AJ1030" s="555"/>
      <c r="AK1030" s="576">
        <f t="shared" si="146"/>
        <v>0</v>
      </c>
      <c r="AL1030" s="576">
        <f t="shared" si="147"/>
        <v>0</v>
      </c>
      <c r="AM1030" s="599"/>
      <c r="AN1030" s="599"/>
      <c r="AO1030" s="553"/>
      <c r="AP1030" s="553"/>
      <c r="AQ1030" s="553"/>
      <c r="AR1030" s="553"/>
      <c r="AS1030" s="397"/>
      <c r="AT1030" s="397"/>
      <c r="AU1030" s="397"/>
      <c r="AV1030" s="397"/>
      <c r="AW1030" s="397"/>
      <c r="AX1030" s="397"/>
      <c r="AY1030" s="397"/>
      <c r="AZ1030" s="397"/>
      <c r="BA1030" s="397"/>
      <c r="BB1030" s="397"/>
      <c r="BC1030" s="397"/>
      <c r="BD1030" s="553"/>
      <c r="BE1030" s="397"/>
      <c r="BF1030" s="397"/>
      <c r="BG1030" s="397"/>
      <c r="BH1030" s="397"/>
    </row>
    <row r="1031" spans="2:60" x14ac:dyDescent="0.35">
      <c r="B1031" s="319"/>
      <c r="C1031" s="147"/>
      <c r="D1031" s="147"/>
      <c r="E1031" s="320"/>
      <c r="F1031" s="321"/>
      <c r="G1031" s="149"/>
      <c r="H1031" s="148"/>
      <c r="I1031" s="148"/>
      <c r="J1031" s="322"/>
      <c r="K1031" s="324" t="str">
        <f>IFERROR(INDEX(Lookup!$G$3:$G$6,MATCH(J1031,Lookup!$F$3:$F$6,0)),"")</f>
        <v/>
      </c>
      <c r="L1031" s="323"/>
      <c r="M1031" s="322"/>
      <c r="N1031" s="846">
        <f t="shared" si="140"/>
        <v>0</v>
      </c>
      <c r="O1031" s="325">
        <f t="shared" si="141"/>
        <v>0</v>
      </c>
      <c r="P1031" s="847">
        <f>IF(I1031&lt;INDEX(Lookup!$U$2:$U$10,MATCH($D$48,Lookup!$S$2:$S$10,0)),0,IF(U1031="X",0,IFERROR(L1031*50,0)))</f>
        <v>0</v>
      </c>
      <c r="Q1031" s="326">
        <f>IF(I1031&lt;INDEX(Lookup!$U$2:$U$10,MATCH($D$48,Lookup!$S$2:$S$10,0)),0,IF(U1031="X",0,IFERROR(P1031*K1031,0)))</f>
        <v>0</v>
      </c>
      <c r="R1031" s="326">
        <v>0</v>
      </c>
      <c r="S1031" s="424">
        <v>0</v>
      </c>
      <c r="T1031" s="322"/>
      <c r="U1031" s="143"/>
      <c r="V1031" s="397"/>
      <c r="W1031" s="555"/>
      <c r="X1031" s="576">
        <f t="shared" si="142"/>
        <v>0</v>
      </c>
      <c r="Y1031" s="576">
        <f t="shared" si="143"/>
        <v>0</v>
      </c>
      <c r="Z1031" s="576">
        <f t="shared" si="144"/>
        <v>0</v>
      </c>
      <c r="AA1031" s="576">
        <f t="shared" si="145"/>
        <v>0</v>
      </c>
      <c r="AB1031" s="553"/>
      <c r="AC1031" s="553"/>
      <c r="AD1031" s="553"/>
      <c r="AE1031" s="553"/>
      <c r="AF1031" s="553"/>
      <c r="AG1031" s="553"/>
      <c r="AH1031" s="553"/>
      <c r="AI1031" s="397"/>
      <c r="AJ1031" s="555"/>
      <c r="AK1031" s="576">
        <f t="shared" si="146"/>
        <v>0</v>
      </c>
      <c r="AL1031" s="576">
        <f t="shared" si="147"/>
        <v>0</v>
      </c>
      <c r="AM1031" s="599"/>
      <c r="AN1031" s="599"/>
      <c r="AO1031" s="553"/>
      <c r="AP1031" s="553"/>
      <c r="AQ1031" s="553"/>
      <c r="AR1031" s="553"/>
      <c r="AS1031" s="397"/>
      <c r="AT1031" s="397"/>
      <c r="AU1031" s="397"/>
      <c r="AV1031" s="397"/>
      <c r="AW1031" s="397"/>
      <c r="AX1031" s="397"/>
      <c r="AY1031" s="397"/>
      <c r="AZ1031" s="397"/>
      <c r="BA1031" s="397"/>
      <c r="BB1031" s="397"/>
      <c r="BC1031" s="397"/>
      <c r="BD1031" s="553"/>
      <c r="BE1031" s="397"/>
      <c r="BF1031" s="397"/>
      <c r="BG1031" s="397"/>
      <c r="BH1031" s="397"/>
    </row>
    <row r="1032" spans="2:60" x14ac:dyDescent="0.35">
      <c r="B1032" s="319"/>
      <c r="C1032" s="147"/>
      <c r="D1032" s="147"/>
      <c r="E1032" s="320"/>
      <c r="F1032" s="321"/>
      <c r="G1032" s="149"/>
      <c r="H1032" s="148"/>
      <c r="I1032" s="148"/>
      <c r="J1032" s="322"/>
      <c r="K1032" s="324" t="str">
        <f>IFERROR(INDEX(Lookup!$G$3:$G$6,MATCH(J1032,Lookup!$F$3:$F$6,0)),"")</f>
        <v/>
      </c>
      <c r="L1032" s="323"/>
      <c r="M1032" s="322"/>
      <c r="N1032" s="846">
        <f t="shared" si="140"/>
        <v>0</v>
      </c>
      <c r="O1032" s="325">
        <f t="shared" si="141"/>
        <v>0</v>
      </c>
      <c r="P1032" s="847">
        <f>IF(I1032&lt;INDEX(Lookup!$U$2:$U$10,MATCH($D$48,Lookup!$S$2:$S$10,0)),0,IF(U1032="X",0,IFERROR(L1032*50,0)))</f>
        <v>0</v>
      </c>
      <c r="Q1032" s="326">
        <f>IF(I1032&lt;INDEX(Lookup!$U$2:$U$10,MATCH($D$48,Lookup!$S$2:$S$10,0)),0,IF(U1032="X",0,IFERROR(P1032*K1032,0)))</f>
        <v>0</v>
      </c>
      <c r="R1032" s="326">
        <v>0</v>
      </c>
      <c r="S1032" s="424">
        <v>0</v>
      </c>
      <c r="T1032" s="322"/>
      <c r="U1032" s="143"/>
      <c r="V1032" s="397"/>
      <c r="W1032" s="555"/>
      <c r="X1032" s="576">
        <f t="shared" si="142"/>
        <v>0</v>
      </c>
      <c r="Y1032" s="576">
        <f t="shared" si="143"/>
        <v>0</v>
      </c>
      <c r="Z1032" s="576">
        <f t="shared" si="144"/>
        <v>0</v>
      </c>
      <c r="AA1032" s="576">
        <f t="shared" si="145"/>
        <v>0</v>
      </c>
      <c r="AB1032" s="553"/>
      <c r="AC1032" s="553"/>
      <c r="AD1032" s="553"/>
      <c r="AE1032" s="553"/>
      <c r="AF1032" s="553"/>
      <c r="AG1032" s="553"/>
      <c r="AH1032" s="553"/>
      <c r="AI1032" s="397"/>
      <c r="AJ1032" s="555"/>
      <c r="AK1032" s="576">
        <f t="shared" si="146"/>
        <v>0</v>
      </c>
      <c r="AL1032" s="576">
        <f t="shared" si="147"/>
        <v>0</v>
      </c>
      <c r="AM1032" s="599"/>
      <c r="AN1032" s="599"/>
      <c r="AO1032" s="553"/>
      <c r="AP1032" s="553"/>
      <c r="AQ1032" s="553"/>
      <c r="AR1032" s="553"/>
      <c r="AS1032" s="397"/>
      <c r="AT1032" s="397"/>
      <c r="AU1032" s="397"/>
      <c r="AV1032" s="397"/>
      <c r="AW1032" s="397"/>
      <c r="AX1032" s="397"/>
      <c r="AY1032" s="397"/>
      <c r="AZ1032" s="397"/>
      <c r="BA1032" s="397"/>
      <c r="BB1032" s="397"/>
      <c r="BC1032" s="397"/>
      <c r="BD1032" s="553"/>
      <c r="BE1032" s="397"/>
      <c r="BF1032" s="397"/>
      <c r="BG1032" s="397"/>
      <c r="BH1032" s="397"/>
    </row>
    <row r="1033" spans="2:60" x14ac:dyDescent="0.35">
      <c r="B1033" s="319"/>
      <c r="C1033" s="147"/>
      <c r="D1033" s="147"/>
      <c r="E1033" s="320"/>
      <c r="F1033" s="321"/>
      <c r="G1033" s="149"/>
      <c r="H1033" s="148"/>
      <c r="I1033" s="148"/>
      <c r="J1033" s="322"/>
      <c r="K1033" s="324" t="str">
        <f>IFERROR(INDEX(Lookup!$G$3:$G$6,MATCH(J1033,Lookup!$F$3:$F$6,0)),"")</f>
        <v/>
      </c>
      <c r="L1033" s="323"/>
      <c r="M1033" s="322"/>
      <c r="N1033" s="846">
        <f t="shared" si="140"/>
        <v>0</v>
      </c>
      <c r="O1033" s="325">
        <f t="shared" si="141"/>
        <v>0</v>
      </c>
      <c r="P1033" s="847">
        <f>IF(I1033&lt;INDEX(Lookup!$U$2:$U$10,MATCH($D$48,Lookup!$S$2:$S$10,0)),0,IF(U1033="X",0,IFERROR(L1033*50,0)))</f>
        <v>0</v>
      </c>
      <c r="Q1033" s="326">
        <f>IF(I1033&lt;INDEX(Lookup!$U$2:$U$10,MATCH($D$48,Lookup!$S$2:$S$10,0)),0,IF(U1033="X",0,IFERROR(P1033*K1033,0)))</f>
        <v>0</v>
      </c>
      <c r="R1033" s="326">
        <v>0</v>
      </c>
      <c r="S1033" s="424">
        <v>0</v>
      </c>
      <c r="T1033" s="322"/>
      <c r="U1033" s="143"/>
      <c r="V1033" s="397"/>
      <c r="W1033" s="555"/>
      <c r="X1033" s="576">
        <f t="shared" si="142"/>
        <v>0</v>
      </c>
      <c r="Y1033" s="576">
        <f t="shared" si="143"/>
        <v>0</v>
      </c>
      <c r="Z1033" s="576">
        <f t="shared" si="144"/>
        <v>0</v>
      </c>
      <c r="AA1033" s="576">
        <f t="shared" si="145"/>
        <v>0</v>
      </c>
      <c r="AB1033" s="553"/>
      <c r="AC1033" s="553"/>
      <c r="AD1033" s="553"/>
      <c r="AE1033" s="553"/>
      <c r="AF1033" s="553"/>
      <c r="AG1033" s="553"/>
      <c r="AH1033" s="553"/>
      <c r="AI1033" s="397"/>
      <c r="AJ1033" s="555"/>
      <c r="AK1033" s="576">
        <f t="shared" si="146"/>
        <v>0</v>
      </c>
      <c r="AL1033" s="576">
        <f t="shared" si="147"/>
        <v>0</v>
      </c>
      <c r="AM1033" s="599"/>
      <c r="AN1033" s="599"/>
      <c r="AO1033" s="553"/>
      <c r="AP1033" s="553"/>
      <c r="AQ1033" s="553"/>
      <c r="AR1033" s="553"/>
      <c r="AS1033" s="397"/>
      <c r="AT1033" s="397"/>
      <c r="AU1033" s="397"/>
      <c r="AV1033" s="397"/>
      <c r="AW1033" s="397"/>
      <c r="AX1033" s="397"/>
      <c r="AY1033" s="397"/>
      <c r="AZ1033" s="397"/>
      <c r="BA1033" s="397"/>
      <c r="BB1033" s="397"/>
      <c r="BC1033" s="397"/>
      <c r="BD1033" s="553"/>
      <c r="BE1033" s="397"/>
      <c r="BF1033" s="397"/>
      <c r="BG1033" s="397"/>
      <c r="BH1033" s="397"/>
    </row>
    <row r="1034" spans="2:60" x14ac:dyDescent="0.35">
      <c r="B1034" s="319"/>
      <c r="C1034" s="147"/>
      <c r="D1034" s="147"/>
      <c r="E1034" s="320"/>
      <c r="F1034" s="321"/>
      <c r="G1034" s="149"/>
      <c r="H1034" s="148"/>
      <c r="I1034" s="148"/>
      <c r="J1034" s="322"/>
      <c r="K1034" s="324" t="str">
        <f>IFERROR(INDEX(Lookup!$G$3:$G$6,MATCH(J1034,Lookup!$F$3:$F$6,0)),"")</f>
        <v/>
      </c>
      <c r="L1034" s="323"/>
      <c r="M1034" s="322"/>
      <c r="N1034" s="846">
        <f t="shared" si="140"/>
        <v>0</v>
      </c>
      <c r="O1034" s="325">
        <f t="shared" si="141"/>
        <v>0</v>
      </c>
      <c r="P1034" s="847">
        <f>IF(I1034&lt;INDEX(Lookup!$U$2:$U$10,MATCH($D$48,Lookup!$S$2:$S$10,0)),0,IF(U1034="X",0,IFERROR(L1034*50,0)))</f>
        <v>0</v>
      </c>
      <c r="Q1034" s="326">
        <f>IF(I1034&lt;INDEX(Lookup!$U$2:$U$10,MATCH($D$48,Lookup!$S$2:$S$10,0)),0,IF(U1034="X",0,IFERROR(P1034*K1034,0)))</f>
        <v>0</v>
      </c>
      <c r="R1034" s="326">
        <v>0</v>
      </c>
      <c r="S1034" s="424">
        <v>0</v>
      </c>
      <c r="T1034" s="322"/>
      <c r="U1034" s="143"/>
      <c r="V1034" s="397"/>
      <c r="W1034" s="555"/>
      <c r="X1034" s="576">
        <f t="shared" si="142"/>
        <v>0</v>
      </c>
      <c r="Y1034" s="576">
        <f t="shared" si="143"/>
        <v>0</v>
      </c>
      <c r="Z1034" s="576">
        <f t="shared" si="144"/>
        <v>0</v>
      </c>
      <c r="AA1034" s="576">
        <f t="shared" si="145"/>
        <v>0</v>
      </c>
      <c r="AB1034" s="553"/>
      <c r="AC1034" s="553"/>
      <c r="AD1034" s="553"/>
      <c r="AE1034" s="553"/>
      <c r="AF1034" s="553"/>
      <c r="AG1034" s="553"/>
      <c r="AH1034" s="553"/>
      <c r="AI1034" s="397"/>
      <c r="AJ1034" s="555"/>
      <c r="AK1034" s="576">
        <f t="shared" si="146"/>
        <v>0</v>
      </c>
      <c r="AL1034" s="576">
        <f t="shared" si="147"/>
        <v>0</v>
      </c>
      <c r="AM1034" s="599"/>
      <c r="AN1034" s="599"/>
      <c r="AO1034" s="553"/>
      <c r="AP1034" s="553"/>
      <c r="AQ1034" s="553"/>
      <c r="AR1034" s="553"/>
      <c r="AS1034" s="397"/>
      <c r="AT1034" s="397"/>
      <c r="AU1034" s="397"/>
      <c r="AV1034" s="397"/>
      <c r="AW1034" s="397"/>
      <c r="AX1034" s="397"/>
      <c r="AY1034" s="397"/>
      <c r="AZ1034" s="397"/>
      <c r="BA1034" s="397"/>
      <c r="BB1034" s="397"/>
      <c r="BC1034" s="397"/>
      <c r="BD1034" s="553"/>
      <c r="BE1034" s="397"/>
      <c r="BF1034" s="397"/>
      <c r="BG1034" s="397"/>
      <c r="BH1034" s="397"/>
    </row>
    <row r="1035" spans="2:60" x14ac:dyDescent="0.35">
      <c r="B1035" s="319"/>
      <c r="C1035" s="147"/>
      <c r="D1035" s="147"/>
      <c r="E1035" s="320"/>
      <c r="F1035" s="321"/>
      <c r="G1035" s="149"/>
      <c r="H1035" s="148"/>
      <c r="I1035" s="148"/>
      <c r="J1035" s="322"/>
      <c r="K1035" s="324" t="str">
        <f>IFERROR(INDEX(Lookup!$G$3:$G$6,MATCH(J1035,Lookup!$F$3:$F$6,0)),"")</f>
        <v/>
      </c>
      <c r="L1035" s="323"/>
      <c r="M1035" s="322"/>
      <c r="N1035" s="846">
        <f t="shared" si="140"/>
        <v>0</v>
      </c>
      <c r="O1035" s="325">
        <f t="shared" si="141"/>
        <v>0</v>
      </c>
      <c r="P1035" s="847">
        <f>IF(I1035&lt;INDEX(Lookup!$U$2:$U$10,MATCH($D$48,Lookup!$S$2:$S$10,0)),0,IF(U1035="X",0,IFERROR(L1035*50,0)))</f>
        <v>0</v>
      </c>
      <c r="Q1035" s="326">
        <f>IF(I1035&lt;INDEX(Lookup!$U$2:$U$10,MATCH($D$48,Lookup!$S$2:$S$10,0)),0,IF(U1035="X",0,IFERROR(P1035*K1035,0)))</f>
        <v>0</v>
      </c>
      <c r="R1035" s="326">
        <v>0</v>
      </c>
      <c r="S1035" s="424">
        <v>0</v>
      </c>
      <c r="T1035" s="322"/>
      <c r="U1035" s="143"/>
      <c r="V1035" s="397"/>
      <c r="W1035" s="555"/>
      <c r="X1035" s="576">
        <f t="shared" si="142"/>
        <v>0</v>
      </c>
      <c r="Y1035" s="576">
        <f t="shared" si="143"/>
        <v>0</v>
      </c>
      <c r="Z1035" s="576">
        <f t="shared" si="144"/>
        <v>0</v>
      </c>
      <c r="AA1035" s="576">
        <f t="shared" si="145"/>
        <v>0</v>
      </c>
      <c r="AB1035" s="553"/>
      <c r="AC1035" s="553"/>
      <c r="AD1035" s="553"/>
      <c r="AE1035" s="553"/>
      <c r="AF1035" s="553"/>
      <c r="AG1035" s="553"/>
      <c r="AH1035" s="553"/>
      <c r="AI1035" s="397"/>
      <c r="AJ1035" s="555"/>
      <c r="AK1035" s="576">
        <f t="shared" si="146"/>
        <v>0</v>
      </c>
      <c r="AL1035" s="576">
        <f t="shared" si="147"/>
        <v>0</v>
      </c>
      <c r="AM1035" s="599"/>
      <c r="AN1035" s="599"/>
      <c r="AO1035" s="553"/>
      <c r="AP1035" s="553"/>
      <c r="AQ1035" s="553"/>
      <c r="AR1035" s="553"/>
      <c r="AS1035" s="397"/>
      <c r="AT1035" s="397"/>
      <c r="AU1035" s="397"/>
      <c r="AV1035" s="397"/>
      <c r="AW1035" s="397"/>
      <c r="AX1035" s="397"/>
      <c r="AY1035" s="397"/>
      <c r="AZ1035" s="397"/>
      <c r="BA1035" s="397"/>
      <c r="BB1035" s="397"/>
      <c r="BC1035" s="397"/>
      <c r="BD1035" s="553"/>
      <c r="BE1035" s="397"/>
      <c r="BF1035" s="397"/>
      <c r="BG1035" s="397"/>
      <c r="BH1035" s="397"/>
    </row>
    <row r="1036" spans="2:60" x14ac:dyDescent="0.35">
      <c r="B1036" s="319"/>
      <c r="C1036" s="147"/>
      <c r="D1036" s="147"/>
      <c r="E1036" s="320"/>
      <c r="F1036" s="321"/>
      <c r="G1036" s="149"/>
      <c r="H1036" s="148"/>
      <c r="I1036" s="148"/>
      <c r="J1036" s="322"/>
      <c r="K1036" s="324" t="str">
        <f>IFERROR(INDEX(Lookup!$G$3:$G$6,MATCH(J1036,Lookup!$F$3:$F$6,0)),"")</f>
        <v/>
      </c>
      <c r="L1036" s="323"/>
      <c r="M1036" s="322"/>
      <c r="N1036" s="846">
        <f t="shared" si="140"/>
        <v>0</v>
      </c>
      <c r="O1036" s="325">
        <f t="shared" si="141"/>
        <v>0</v>
      </c>
      <c r="P1036" s="847">
        <f>IF(I1036&lt;INDEX(Lookup!$U$2:$U$10,MATCH($D$48,Lookup!$S$2:$S$10,0)),0,IF(U1036="X",0,IFERROR(L1036*50,0)))</f>
        <v>0</v>
      </c>
      <c r="Q1036" s="326">
        <f>IF(I1036&lt;INDEX(Lookup!$U$2:$U$10,MATCH($D$48,Lookup!$S$2:$S$10,0)),0,IF(U1036="X",0,IFERROR(P1036*K1036,0)))</f>
        <v>0</v>
      </c>
      <c r="R1036" s="326">
        <v>0</v>
      </c>
      <c r="S1036" s="424">
        <v>0</v>
      </c>
      <c r="T1036" s="322"/>
      <c r="U1036" s="143"/>
      <c r="V1036" s="397"/>
      <c r="W1036" s="555"/>
      <c r="X1036" s="576">
        <f t="shared" si="142"/>
        <v>0</v>
      </c>
      <c r="Y1036" s="576">
        <f t="shared" si="143"/>
        <v>0</v>
      </c>
      <c r="Z1036" s="576">
        <f t="shared" si="144"/>
        <v>0</v>
      </c>
      <c r="AA1036" s="576">
        <f t="shared" si="145"/>
        <v>0</v>
      </c>
      <c r="AB1036" s="553"/>
      <c r="AC1036" s="553"/>
      <c r="AD1036" s="553"/>
      <c r="AE1036" s="553"/>
      <c r="AF1036" s="553"/>
      <c r="AG1036" s="553"/>
      <c r="AH1036" s="553"/>
      <c r="AI1036" s="397"/>
      <c r="AJ1036" s="555"/>
      <c r="AK1036" s="576">
        <f t="shared" si="146"/>
        <v>0</v>
      </c>
      <c r="AL1036" s="576">
        <f t="shared" si="147"/>
        <v>0</v>
      </c>
      <c r="AM1036" s="599"/>
      <c r="AN1036" s="599"/>
      <c r="AO1036" s="553"/>
      <c r="AP1036" s="553"/>
      <c r="AQ1036" s="553"/>
      <c r="AR1036" s="553"/>
      <c r="AS1036" s="397"/>
      <c r="AT1036" s="397"/>
      <c r="AU1036" s="397"/>
      <c r="AV1036" s="397"/>
      <c r="AW1036" s="397"/>
      <c r="AX1036" s="397"/>
      <c r="AY1036" s="397"/>
      <c r="AZ1036" s="397"/>
      <c r="BA1036" s="397"/>
      <c r="BB1036" s="397"/>
      <c r="BC1036" s="397"/>
      <c r="BD1036" s="553"/>
      <c r="BE1036" s="397"/>
      <c r="BF1036" s="397"/>
      <c r="BG1036" s="397"/>
      <c r="BH1036" s="397"/>
    </row>
    <row r="1037" spans="2:60" x14ac:dyDescent="0.35">
      <c r="B1037" s="319"/>
      <c r="C1037" s="147"/>
      <c r="D1037" s="147"/>
      <c r="E1037" s="320"/>
      <c r="F1037" s="321"/>
      <c r="G1037" s="149"/>
      <c r="H1037" s="148"/>
      <c r="I1037" s="148"/>
      <c r="J1037" s="322"/>
      <c r="K1037" s="324" t="str">
        <f>IFERROR(INDEX(Lookup!$G$3:$G$6,MATCH(J1037,Lookup!$F$3:$F$6,0)),"")</f>
        <v/>
      </c>
      <c r="L1037" s="323"/>
      <c r="M1037" s="322"/>
      <c r="N1037" s="846">
        <f t="shared" si="140"/>
        <v>0</v>
      </c>
      <c r="O1037" s="325">
        <f t="shared" si="141"/>
        <v>0</v>
      </c>
      <c r="P1037" s="847">
        <f>IF(I1037&lt;INDEX(Lookup!$U$2:$U$10,MATCH($D$48,Lookup!$S$2:$S$10,0)),0,IF(U1037="X",0,IFERROR(L1037*50,0)))</f>
        <v>0</v>
      </c>
      <c r="Q1037" s="326">
        <f>IF(I1037&lt;INDEX(Lookup!$U$2:$U$10,MATCH($D$48,Lookup!$S$2:$S$10,0)),0,IF(U1037="X",0,IFERROR(P1037*K1037,0)))</f>
        <v>0</v>
      </c>
      <c r="R1037" s="326">
        <v>0</v>
      </c>
      <c r="S1037" s="424">
        <v>0</v>
      </c>
      <c r="T1037" s="322"/>
      <c r="U1037" s="143"/>
      <c r="V1037" s="397"/>
      <c r="W1037" s="555"/>
      <c r="X1037" s="576">
        <f t="shared" si="142"/>
        <v>0</v>
      </c>
      <c r="Y1037" s="576">
        <f t="shared" si="143"/>
        <v>0</v>
      </c>
      <c r="Z1037" s="576">
        <f t="shared" si="144"/>
        <v>0</v>
      </c>
      <c r="AA1037" s="576">
        <f t="shared" si="145"/>
        <v>0</v>
      </c>
      <c r="AB1037" s="553"/>
      <c r="AC1037" s="553"/>
      <c r="AD1037" s="553"/>
      <c r="AE1037" s="553"/>
      <c r="AF1037" s="553"/>
      <c r="AG1037" s="553"/>
      <c r="AH1037" s="553"/>
      <c r="AI1037" s="397"/>
      <c r="AJ1037" s="555"/>
      <c r="AK1037" s="576">
        <f t="shared" si="146"/>
        <v>0</v>
      </c>
      <c r="AL1037" s="576">
        <f t="shared" si="147"/>
        <v>0</v>
      </c>
      <c r="AM1037" s="599"/>
      <c r="AN1037" s="599"/>
      <c r="AO1037" s="553"/>
      <c r="AP1037" s="553"/>
      <c r="AQ1037" s="553"/>
      <c r="AR1037" s="553"/>
      <c r="AS1037" s="397"/>
      <c r="AT1037" s="397"/>
      <c r="AU1037" s="397"/>
      <c r="AV1037" s="397"/>
      <c r="AW1037" s="397"/>
      <c r="AX1037" s="397"/>
      <c r="AY1037" s="397"/>
      <c r="AZ1037" s="397"/>
      <c r="BA1037" s="397"/>
      <c r="BB1037" s="397"/>
      <c r="BC1037" s="397"/>
      <c r="BD1037" s="553"/>
      <c r="BE1037" s="397"/>
      <c r="BF1037" s="397"/>
      <c r="BG1037" s="397"/>
      <c r="BH1037" s="397"/>
    </row>
    <row r="1038" spans="2:60" x14ac:dyDescent="0.35">
      <c r="B1038" s="319"/>
      <c r="C1038" s="147"/>
      <c r="D1038" s="147"/>
      <c r="E1038" s="320"/>
      <c r="F1038" s="321"/>
      <c r="G1038" s="149"/>
      <c r="H1038" s="148"/>
      <c r="I1038" s="148"/>
      <c r="J1038" s="322"/>
      <c r="K1038" s="324" t="str">
        <f>IFERROR(INDEX(Lookup!$G$3:$G$6,MATCH(J1038,Lookup!$F$3:$F$6,0)),"")</f>
        <v/>
      </c>
      <c r="L1038" s="323"/>
      <c r="M1038" s="322"/>
      <c r="N1038" s="846">
        <f t="shared" si="140"/>
        <v>0</v>
      </c>
      <c r="O1038" s="325">
        <f t="shared" si="141"/>
        <v>0</v>
      </c>
      <c r="P1038" s="847">
        <f>IF(I1038&lt;INDEX(Lookup!$U$2:$U$10,MATCH($D$48,Lookup!$S$2:$S$10,0)),0,IF(U1038="X",0,IFERROR(L1038*50,0)))</f>
        <v>0</v>
      </c>
      <c r="Q1038" s="326">
        <f>IF(I1038&lt;INDEX(Lookup!$U$2:$U$10,MATCH($D$48,Lookup!$S$2:$S$10,0)),0,IF(U1038="X",0,IFERROR(P1038*K1038,0)))</f>
        <v>0</v>
      </c>
      <c r="R1038" s="326">
        <v>0</v>
      </c>
      <c r="S1038" s="424">
        <v>0</v>
      </c>
      <c r="T1038" s="322"/>
      <c r="U1038" s="143"/>
      <c r="V1038" s="397"/>
      <c r="W1038" s="555"/>
      <c r="X1038" s="576">
        <f t="shared" si="142"/>
        <v>0</v>
      </c>
      <c r="Y1038" s="576">
        <f t="shared" si="143"/>
        <v>0</v>
      </c>
      <c r="Z1038" s="576">
        <f t="shared" si="144"/>
        <v>0</v>
      </c>
      <c r="AA1038" s="576">
        <f t="shared" si="145"/>
        <v>0</v>
      </c>
      <c r="AB1038" s="553"/>
      <c r="AC1038" s="553"/>
      <c r="AD1038" s="553"/>
      <c r="AE1038" s="553"/>
      <c r="AF1038" s="553"/>
      <c r="AG1038" s="553"/>
      <c r="AH1038" s="553"/>
      <c r="AI1038" s="397"/>
      <c r="AJ1038" s="555"/>
      <c r="AK1038" s="576">
        <f t="shared" si="146"/>
        <v>0</v>
      </c>
      <c r="AL1038" s="576">
        <f t="shared" si="147"/>
        <v>0</v>
      </c>
      <c r="AM1038" s="599"/>
      <c r="AN1038" s="599"/>
      <c r="AO1038" s="553"/>
      <c r="AP1038" s="553"/>
      <c r="AQ1038" s="553"/>
      <c r="AR1038" s="553"/>
      <c r="AS1038" s="397"/>
      <c r="AT1038" s="397"/>
      <c r="AU1038" s="397"/>
      <c r="AV1038" s="397"/>
      <c r="AW1038" s="397"/>
      <c r="AX1038" s="397"/>
      <c r="AY1038" s="397"/>
      <c r="AZ1038" s="397"/>
      <c r="BA1038" s="397"/>
      <c r="BB1038" s="397"/>
      <c r="BC1038" s="397"/>
      <c r="BD1038" s="553"/>
      <c r="BE1038" s="397"/>
      <c r="BF1038" s="397"/>
      <c r="BG1038" s="397"/>
      <c r="BH1038" s="397"/>
    </row>
    <row r="1039" spans="2:60" x14ac:dyDescent="0.35">
      <c r="B1039" s="319"/>
      <c r="C1039" s="147"/>
      <c r="D1039" s="147"/>
      <c r="E1039" s="320"/>
      <c r="F1039" s="321"/>
      <c r="G1039" s="149"/>
      <c r="H1039" s="148"/>
      <c r="I1039" s="148"/>
      <c r="J1039" s="322"/>
      <c r="K1039" s="324" t="str">
        <f>IFERROR(INDEX(Lookup!$G$3:$G$6,MATCH(J1039,Lookup!$F$3:$F$6,0)),"")</f>
        <v/>
      </c>
      <c r="L1039" s="323"/>
      <c r="M1039" s="322"/>
      <c r="N1039" s="846">
        <f t="shared" si="140"/>
        <v>0</v>
      </c>
      <c r="O1039" s="325">
        <f t="shared" si="141"/>
        <v>0</v>
      </c>
      <c r="P1039" s="847">
        <f>IF(I1039&lt;INDEX(Lookup!$U$2:$U$10,MATCH($D$48,Lookup!$S$2:$S$10,0)),0,IF(U1039="X",0,IFERROR(L1039*50,0)))</f>
        <v>0</v>
      </c>
      <c r="Q1039" s="326">
        <f>IF(I1039&lt;INDEX(Lookup!$U$2:$U$10,MATCH($D$48,Lookup!$S$2:$S$10,0)),0,IF(U1039="X",0,IFERROR(P1039*K1039,0)))</f>
        <v>0</v>
      </c>
      <c r="R1039" s="326">
        <v>0</v>
      </c>
      <c r="S1039" s="424">
        <v>0</v>
      </c>
      <c r="T1039" s="322"/>
      <c r="U1039" s="143"/>
      <c r="V1039" s="397"/>
      <c r="W1039" s="555"/>
      <c r="X1039" s="576">
        <f t="shared" si="142"/>
        <v>0</v>
      </c>
      <c r="Y1039" s="576">
        <f t="shared" si="143"/>
        <v>0</v>
      </c>
      <c r="Z1039" s="576">
        <f t="shared" si="144"/>
        <v>0</v>
      </c>
      <c r="AA1039" s="576">
        <f t="shared" si="145"/>
        <v>0</v>
      </c>
      <c r="AB1039" s="553"/>
      <c r="AC1039" s="553"/>
      <c r="AD1039" s="553"/>
      <c r="AE1039" s="553"/>
      <c r="AF1039" s="553"/>
      <c r="AG1039" s="553"/>
      <c r="AH1039" s="553"/>
      <c r="AI1039" s="397"/>
      <c r="AJ1039" s="555"/>
      <c r="AK1039" s="576">
        <f t="shared" si="146"/>
        <v>0</v>
      </c>
      <c r="AL1039" s="576">
        <f t="shared" si="147"/>
        <v>0</v>
      </c>
      <c r="AM1039" s="599"/>
      <c r="AN1039" s="599"/>
      <c r="AO1039" s="553"/>
      <c r="AP1039" s="553"/>
      <c r="AQ1039" s="553"/>
      <c r="AR1039" s="553"/>
      <c r="AS1039" s="397"/>
      <c r="AT1039" s="397"/>
      <c r="AU1039" s="397"/>
      <c r="AV1039" s="397"/>
      <c r="AW1039" s="397"/>
      <c r="AX1039" s="397"/>
      <c r="AY1039" s="397"/>
      <c r="AZ1039" s="397"/>
      <c r="BA1039" s="397"/>
      <c r="BB1039" s="397"/>
      <c r="BC1039" s="397"/>
      <c r="BD1039" s="553"/>
      <c r="BE1039" s="397"/>
      <c r="BF1039" s="397"/>
      <c r="BG1039" s="397"/>
      <c r="BH1039" s="397"/>
    </row>
    <row r="1040" spans="2:60" x14ac:dyDescent="0.35">
      <c r="B1040" s="319"/>
      <c r="C1040" s="147"/>
      <c r="D1040" s="147"/>
      <c r="E1040" s="320"/>
      <c r="F1040" s="321"/>
      <c r="G1040" s="149"/>
      <c r="H1040" s="148"/>
      <c r="I1040" s="148"/>
      <c r="J1040" s="322"/>
      <c r="K1040" s="324" t="str">
        <f>IFERROR(INDEX(Lookup!$G$3:$G$6,MATCH(J1040,Lookup!$F$3:$F$6,0)),"")</f>
        <v/>
      </c>
      <c r="L1040" s="323"/>
      <c r="M1040" s="322"/>
      <c r="N1040" s="846">
        <f t="shared" si="140"/>
        <v>0</v>
      </c>
      <c r="O1040" s="325">
        <f t="shared" si="141"/>
        <v>0</v>
      </c>
      <c r="P1040" s="847">
        <f>IF(I1040&lt;INDEX(Lookup!$U$2:$U$10,MATCH($D$48,Lookup!$S$2:$S$10,0)),0,IF(U1040="X",0,IFERROR(L1040*50,0)))</f>
        <v>0</v>
      </c>
      <c r="Q1040" s="326">
        <f>IF(I1040&lt;INDEX(Lookup!$U$2:$U$10,MATCH($D$48,Lookup!$S$2:$S$10,0)),0,IF(U1040="X",0,IFERROR(P1040*K1040,0)))</f>
        <v>0</v>
      </c>
      <c r="R1040" s="326">
        <v>0</v>
      </c>
      <c r="S1040" s="424">
        <v>0</v>
      </c>
      <c r="T1040" s="322"/>
      <c r="U1040" s="143"/>
      <c r="V1040" s="397"/>
      <c r="W1040" s="555"/>
      <c r="X1040" s="576">
        <f t="shared" si="142"/>
        <v>0</v>
      </c>
      <c r="Y1040" s="576">
        <f t="shared" si="143"/>
        <v>0</v>
      </c>
      <c r="Z1040" s="576">
        <f t="shared" si="144"/>
        <v>0</v>
      </c>
      <c r="AA1040" s="576">
        <f t="shared" si="145"/>
        <v>0</v>
      </c>
      <c r="AB1040" s="553"/>
      <c r="AC1040" s="553"/>
      <c r="AD1040" s="553"/>
      <c r="AE1040" s="553"/>
      <c r="AF1040" s="553"/>
      <c r="AG1040" s="553"/>
      <c r="AH1040" s="553"/>
      <c r="AI1040" s="397"/>
      <c r="AJ1040" s="555"/>
      <c r="AK1040" s="576">
        <f t="shared" si="146"/>
        <v>0</v>
      </c>
      <c r="AL1040" s="576">
        <f t="shared" si="147"/>
        <v>0</v>
      </c>
      <c r="AM1040" s="599"/>
      <c r="AN1040" s="599"/>
      <c r="AO1040" s="553"/>
      <c r="AP1040" s="553"/>
      <c r="AQ1040" s="553"/>
      <c r="AR1040" s="553"/>
      <c r="AS1040" s="397"/>
      <c r="AT1040" s="397"/>
      <c r="AU1040" s="397"/>
      <c r="AV1040" s="397"/>
      <c r="AW1040" s="397"/>
      <c r="AX1040" s="397"/>
      <c r="AY1040" s="397"/>
      <c r="AZ1040" s="397"/>
      <c r="BA1040" s="397"/>
      <c r="BB1040" s="397"/>
      <c r="BC1040" s="397"/>
      <c r="BD1040" s="553"/>
      <c r="BE1040" s="397"/>
      <c r="BF1040" s="397"/>
      <c r="BG1040" s="397"/>
      <c r="BH1040" s="397"/>
    </row>
    <row r="1041" spans="2:60" x14ac:dyDescent="0.35">
      <c r="B1041" s="319"/>
      <c r="C1041" s="147"/>
      <c r="D1041" s="147"/>
      <c r="E1041" s="320"/>
      <c r="F1041" s="321"/>
      <c r="G1041" s="149"/>
      <c r="H1041" s="148"/>
      <c r="I1041" s="148"/>
      <c r="J1041" s="322"/>
      <c r="K1041" s="324" t="str">
        <f>IFERROR(INDEX(Lookup!$G$3:$G$6,MATCH(J1041,Lookup!$F$3:$F$6,0)),"")</f>
        <v/>
      </c>
      <c r="L1041" s="323"/>
      <c r="M1041" s="322"/>
      <c r="N1041" s="846">
        <f t="shared" si="140"/>
        <v>0</v>
      </c>
      <c r="O1041" s="325">
        <f t="shared" si="141"/>
        <v>0</v>
      </c>
      <c r="P1041" s="847">
        <f>IF(I1041&lt;INDEX(Lookup!$U$2:$U$10,MATCH($D$48,Lookup!$S$2:$S$10,0)),0,IF(U1041="X",0,IFERROR(L1041*50,0)))</f>
        <v>0</v>
      </c>
      <c r="Q1041" s="326">
        <f>IF(I1041&lt;INDEX(Lookup!$U$2:$U$10,MATCH($D$48,Lookup!$S$2:$S$10,0)),0,IF(U1041="X",0,IFERROR(P1041*K1041,0)))</f>
        <v>0</v>
      </c>
      <c r="R1041" s="326">
        <v>0</v>
      </c>
      <c r="S1041" s="424">
        <v>0</v>
      </c>
      <c r="T1041" s="322"/>
      <c r="U1041" s="143"/>
      <c r="V1041" s="397"/>
      <c r="W1041" s="555"/>
      <c r="X1041" s="576">
        <f t="shared" si="142"/>
        <v>0</v>
      </c>
      <c r="Y1041" s="576">
        <f t="shared" si="143"/>
        <v>0</v>
      </c>
      <c r="Z1041" s="576">
        <f t="shared" si="144"/>
        <v>0</v>
      </c>
      <c r="AA1041" s="576">
        <f t="shared" si="145"/>
        <v>0</v>
      </c>
      <c r="AB1041" s="553"/>
      <c r="AC1041" s="553"/>
      <c r="AD1041" s="553"/>
      <c r="AE1041" s="553"/>
      <c r="AF1041" s="553"/>
      <c r="AG1041" s="553"/>
      <c r="AH1041" s="553"/>
      <c r="AI1041" s="397"/>
      <c r="AJ1041" s="555"/>
      <c r="AK1041" s="576">
        <f t="shared" si="146"/>
        <v>0</v>
      </c>
      <c r="AL1041" s="576">
        <f t="shared" si="147"/>
        <v>0</v>
      </c>
      <c r="AM1041" s="599"/>
      <c r="AN1041" s="599"/>
      <c r="AO1041" s="553"/>
      <c r="AP1041" s="553"/>
      <c r="AQ1041" s="553"/>
      <c r="AR1041" s="553"/>
      <c r="AS1041" s="397"/>
      <c r="AT1041" s="397"/>
      <c r="AU1041" s="397"/>
      <c r="AV1041" s="397"/>
      <c r="AW1041" s="397"/>
      <c r="AX1041" s="397"/>
      <c r="AY1041" s="397"/>
      <c r="AZ1041" s="397"/>
      <c r="BA1041" s="397"/>
      <c r="BB1041" s="397"/>
      <c r="BC1041" s="397"/>
      <c r="BD1041" s="553"/>
      <c r="BE1041" s="397"/>
      <c r="BF1041" s="397"/>
      <c r="BG1041" s="397"/>
      <c r="BH1041" s="397"/>
    </row>
    <row r="1042" spans="2:60" x14ac:dyDescent="0.35">
      <c r="B1042" s="319"/>
      <c r="C1042" s="147"/>
      <c r="D1042" s="147"/>
      <c r="E1042" s="320"/>
      <c r="F1042" s="321"/>
      <c r="G1042" s="149"/>
      <c r="H1042" s="148"/>
      <c r="I1042" s="148"/>
      <c r="J1042" s="322"/>
      <c r="K1042" s="324" t="str">
        <f>IFERROR(INDEX(Lookup!$G$3:$G$6,MATCH(J1042,Lookup!$F$3:$F$6,0)),"")</f>
        <v/>
      </c>
      <c r="L1042" s="323"/>
      <c r="M1042" s="322"/>
      <c r="N1042" s="846">
        <f t="shared" si="140"/>
        <v>0</v>
      </c>
      <c r="O1042" s="325">
        <f t="shared" si="141"/>
        <v>0</v>
      </c>
      <c r="P1042" s="847">
        <f>IF(I1042&lt;INDEX(Lookup!$U$2:$U$10,MATCH($D$48,Lookup!$S$2:$S$10,0)),0,IF(U1042="X",0,IFERROR(L1042*50,0)))</f>
        <v>0</v>
      </c>
      <c r="Q1042" s="326">
        <f>IF(I1042&lt;INDEX(Lookup!$U$2:$U$10,MATCH($D$48,Lookup!$S$2:$S$10,0)),0,IF(U1042="X",0,IFERROR(P1042*K1042,0)))</f>
        <v>0</v>
      </c>
      <c r="R1042" s="326">
        <v>0</v>
      </c>
      <c r="S1042" s="424">
        <v>0</v>
      </c>
      <c r="T1042" s="322"/>
      <c r="U1042" s="143"/>
      <c r="V1042" s="397"/>
      <c r="W1042" s="555"/>
      <c r="X1042" s="576">
        <f t="shared" si="142"/>
        <v>0</v>
      </c>
      <c r="Y1042" s="576">
        <f t="shared" si="143"/>
        <v>0</v>
      </c>
      <c r="Z1042" s="576">
        <f t="shared" si="144"/>
        <v>0</v>
      </c>
      <c r="AA1042" s="576">
        <f t="shared" si="145"/>
        <v>0</v>
      </c>
      <c r="AB1042" s="553"/>
      <c r="AC1042" s="553"/>
      <c r="AD1042" s="553"/>
      <c r="AE1042" s="553"/>
      <c r="AF1042" s="553"/>
      <c r="AG1042" s="553"/>
      <c r="AH1042" s="553"/>
      <c r="AI1042" s="397"/>
      <c r="AJ1042" s="555"/>
      <c r="AK1042" s="576">
        <f t="shared" si="146"/>
        <v>0</v>
      </c>
      <c r="AL1042" s="576">
        <f t="shared" si="147"/>
        <v>0</v>
      </c>
      <c r="AM1042" s="599"/>
      <c r="AN1042" s="599"/>
      <c r="AO1042" s="553"/>
      <c r="AP1042" s="553"/>
      <c r="AQ1042" s="553"/>
      <c r="AR1042" s="553"/>
      <c r="AS1042" s="397"/>
      <c r="AT1042" s="397"/>
      <c r="AU1042" s="397"/>
      <c r="AV1042" s="397"/>
      <c r="AW1042" s="397"/>
      <c r="AX1042" s="397"/>
      <c r="AY1042" s="397"/>
      <c r="AZ1042" s="397"/>
      <c r="BA1042" s="397"/>
      <c r="BB1042" s="397"/>
      <c r="BC1042" s="397"/>
      <c r="BD1042" s="553"/>
      <c r="BE1042" s="397"/>
      <c r="BF1042" s="397"/>
      <c r="BG1042" s="397"/>
      <c r="BH1042" s="397"/>
    </row>
    <row r="1043" spans="2:60" x14ac:dyDescent="0.35">
      <c r="B1043" s="319"/>
      <c r="C1043" s="147"/>
      <c r="D1043" s="147"/>
      <c r="E1043" s="320"/>
      <c r="F1043" s="321"/>
      <c r="G1043" s="149"/>
      <c r="H1043" s="148"/>
      <c r="I1043" s="148"/>
      <c r="J1043" s="322"/>
      <c r="K1043" s="324" t="str">
        <f>IFERROR(INDEX(Lookup!$G$3:$G$6,MATCH(J1043,Lookup!$F$3:$F$6,0)),"")</f>
        <v/>
      </c>
      <c r="L1043" s="323"/>
      <c r="M1043" s="322"/>
      <c r="N1043" s="846">
        <f t="shared" si="140"/>
        <v>0</v>
      </c>
      <c r="O1043" s="325">
        <f t="shared" si="141"/>
        <v>0</v>
      </c>
      <c r="P1043" s="847">
        <f>IF(I1043&lt;INDEX(Lookup!$U$2:$U$10,MATCH($D$48,Lookup!$S$2:$S$10,0)),0,IF(U1043="X",0,IFERROR(L1043*50,0)))</f>
        <v>0</v>
      </c>
      <c r="Q1043" s="326">
        <f>IF(I1043&lt;INDEX(Lookup!$U$2:$U$10,MATCH($D$48,Lookup!$S$2:$S$10,0)),0,IF(U1043="X",0,IFERROR(P1043*K1043,0)))</f>
        <v>0</v>
      </c>
      <c r="R1043" s="326">
        <v>0</v>
      </c>
      <c r="S1043" s="424">
        <v>0</v>
      </c>
      <c r="T1043" s="322"/>
      <c r="U1043" s="143"/>
      <c r="V1043" s="397"/>
      <c r="W1043" s="555"/>
      <c r="X1043" s="576">
        <f t="shared" si="142"/>
        <v>0</v>
      </c>
      <c r="Y1043" s="576">
        <f t="shared" si="143"/>
        <v>0</v>
      </c>
      <c r="Z1043" s="576">
        <f t="shared" si="144"/>
        <v>0</v>
      </c>
      <c r="AA1043" s="576">
        <f t="shared" si="145"/>
        <v>0</v>
      </c>
      <c r="AB1043" s="553"/>
      <c r="AC1043" s="553"/>
      <c r="AD1043" s="553"/>
      <c r="AE1043" s="553"/>
      <c r="AF1043" s="553"/>
      <c r="AG1043" s="553"/>
      <c r="AH1043" s="553"/>
      <c r="AI1043" s="397"/>
      <c r="AJ1043" s="555"/>
      <c r="AK1043" s="576">
        <f t="shared" si="146"/>
        <v>0</v>
      </c>
      <c r="AL1043" s="576">
        <f t="shared" si="147"/>
        <v>0</v>
      </c>
      <c r="AM1043" s="599"/>
      <c r="AN1043" s="599"/>
      <c r="AO1043" s="553"/>
      <c r="AP1043" s="553"/>
      <c r="AQ1043" s="553"/>
      <c r="AR1043" s="553"/>
      <c r="AS1043" s="397"/>
      <c r="AT1043" s="397"/>
      <c r="AU1043" s="397"/>
      <c r="AV1043" s="397"/>
      <c r="AW1043" s="397"/>
      <c r="AX1043" s="397"/>
      <c r="AY1043" s="397"/>
      <c r="AZ1043" s="397"/>
      <c r="BA1043" s="397"/>
      <c r="BB1043" s="397"/>
      <c r="BC1043" s="397"/>
      <c r="BD1043" s="553"/>
      <c r="BE1043" s="397"/>
      <c r="BF1043" s="397"/>
      <c r="BG1043" s="397"/>
      <c r="BH1043" s="397"/>
    </row>
    <row r="1044" spans="2:60" x14ac:dyDescent="0.35">
      <c r="B1044" s="319"/>
      <c r="C1044" s="147"/>
      <c r="D1044" s="147"/>
      <c r="E1044" s="320"/>
      <c r="F1044" s="321"/>
      <c r="G1044" s="149"/>
      <c r="H1044" s="148"/>
      <c r="I1044" s="148"/>
      <c r="J1044" s="322"/>
      <c r="K1044" s="324" t="str">
        <f>IFERROR(INDEX(Lookup!$G$3:$G$6,MATCH(J1044,Lookup!$F$3:$F$6,0)),"")</f>
        <v/>
      </c>
      <c r="L1044" s="323"/>
      <c r="M1044" s="322"/>
      <c r="N1044" s="846">
        <f t="shared" si="140"/>
        <v>0</v>
      </c>
      <c r="O1044" s="325">
        <f t="shared" si="141"/>
        <v>0</v>
      </c>
      <c r="P1044" s="847">
        <f>IF(I1044&lt;INDEX(Lookup!$U$2:$U$10,MATCH($D$48,Lookup!$S$2:$S$10,0)),0,IF(U1044="X",0,IFERROR(L1044*50,0)))</f>
        <v>0</v>
      </c>
      <c r="Q1044" s="326">
        <f>IF(I1044&lt;INDEX(Lookup!$U$2:$U$10,MATCH($D$48,Lookup!$S$2:$S$10,0)),0,IF(U1044="X",0,IFERROR(P1044*K1044,0)))</f>
        <v>0</v>
      </c>
      <c r="R1044" s="326">
        <v>0</v>
      </c>
      <c r="S1044" s="424">
        <v>0</v>
      </c>
      <c r="T1044" s="322"/>
      <c r="U1044" s="143"/>
      <c r="V1044" s="397"/>
      <c r="W1044" s="555"/>
      <c r="X1044" s="576">
        <f t="shared" si="142"/>
        <v>0</v>
      </c>
      <c r="Y1044" s="576">
        <f t="shared" si="143"/>
        <v>0</v>
      </c>
      <c r="Z1044" s="576">
        <f t="shared" si="144"/>
        <v>0</v>
      </c>
      <c r="AA1044" s="576">
        <f t="shared" si="145"/>
        <v>0</v>
      </c>
      <c r="AB1044" s="553"/>
      <c r="AC1044" s="553"/>
      <c r="AD1044" s="553"/>
      <c r="AE1044" s="553"/>
      <c r="AF1044" s="553"/>
      <c r="AG1044" s="553"/>
      <c r="AH1044" s="553"/>
      <c r="AI1044" s="397"/>
      <c r="AJ1044" s="555"/>
      <c r="AK1044" s="576">
        <f t="shared" si="146"/>
        <v>0</v>
      </c>
      <c r="AL1044" s="576">
        <f t="shared" si="147"/>
        <v>0</v>
      </c>
      <c r="AM1044" s="599"/>
      <c r="AN1044" s="599"/>
      <c r="AO1044" s="553"/>
      <c r="AP1044" s="553"/>
      <c r="AQ1044" s="553"/>
      <c r="AR1044" s="553"/>
      <c r="AS1044" s="397"/>
      <c r="AT1044" s="397"/>
      <c r="AU1044" s="397"/>
      <c r="AV1044" s="397"/>
      <c r="AW1044" s="397"/>
      <c r="AX1044" s="397"/>
      <c r="AY1044" s="397"/>
      <c r="AZ1044" s="397"/>
      <c r="BA1044" s="397"/>
      <c r="BB1044" s="397"/>
      <c r="BC1044" s="397"/>
      <c r="BD1044" s="553"/>
      <c r="BE1044" s="397"/>
      <c r="BF1044" s="397"/>
      <c r="BG1044" s="397"/>
      <c r="BH1044" s="397"/>
    </row>
    <row r="1045" spans="2:60" x14ac:dyDescent="0.35">
      <c r="B1045" s="319"/>
      <c r="C1045" s="147"/>
      <c r="D1045" s="147"/>
      <c r="E1045" s="320"/>
      <c r="F1045" s="321"/>
      <c r="G1045" s="149"/>
      <c r="H1045" s="148"/>
      <c r="I1045" s="148"/>
      <c r="J1045" s="322"/>
      <c r="K1045" s="324" t="str">
        <f>IFERROR(INDEX(Lookup!$G$3:$G$6,MATCH(J1045,Lookup!$F$3:$F$6,0)),"")</f>
        <v/>
      </c>
      <c r="L1045" s="323"/>
      <c r="M1045" s="322"/>
      <c r="N1045" s="846">
        <f t="shared" si="140"/>
        <v>0</v>
      </c>
      <c r="O1045" s="325">
        <f t="shared" si="141"/>
        <v>0</v>
      </c>
      <c r="P1045" s="847">
        <f>IF(I1045&lt;INDEX(Lookup!$U$2:$U$10,MATCH($D$48,Lookup!$S$2:$S$10,0)),0,IF(U1045="X",0,IFERROR(L1045*50,0)))</f>
        <v>0</v>
      </c>
      <c r="Q1045" s="326">
        <f>IF(I1045&lt;INDEX(Lookup!$U$2:$U$10,MATCH($D$48,Lookup!$S$2:$S$10,0)),0,IF(U1045="X",0,IFERROR(P1045*K1045,0)))</f>
        <v>0</v>
      </c>
      <c r="R1045" s="326">
        <v>0</v>
      </c>
      <c r="S1045" s="424">
        <v>0</v>
      </c>
      <c r="T1045" s="322"/>
      <c r="U1045" s="143"/>
      <c r="V1045" s="397"/>
      <c r="W1045" s="555"/>
      <c r="X1045" s="576">
        <f t="shared" si="142"/>
        <v>0</v>
      </c>
      <c r="Y1045" s="576">
        <f t="shared" si="143"/>
        <v>0</v>
      </c>
      <c r="Z1045" s="576">
        <f t="shared" si="144"/>
        <v>0</v>
      </c>
      <c r="AA1045" s="576">
        <f t="shared" si="145"/>
        <v>0</v>
      </c>
      <c r="AB1045" s="553"/>
      <c r="AC1045" s="553"/>
      <c r="AD1045" s="553"/>
      <c r="AE1045" s="553"/>
      <c r="AF1045" s="553"/>
      <c r="AG1045" s="553"/>
      <c r="AH1045" s="553"/>
      <c r="AI1045" s="397"/>
      <c r="AJ1045" s="555"/>
      <c r="AK1045" s="576">
        <f t="shared" si="146"/>
        <v>0</v>
      </c>
      <c r="AL1045" s="576">
        <f t="shared" si="147"/>
        <v>0</v>
      </c>
      <c r="AM1045" s="599"/>
      <c r="AN1045" s="599"/>
      <c r="AO1045" s="553"/>
      <c r="AP1045" s="553"/>
      <c r="AQ1045" s="553"/>
      <c r="AR1045" s="553"/>
      <c r="AS1045" s="397"/>
      <c r="AT1045" s="397"/>
      <c r="AU1045" s="397"/>
      <c r="AV1045" s="397"/>
      <c r="AW1045" s="397"/>
      <c r="AX1045" s="397"/>
      <c r="AY1045" s="397"/>
      <c r="AZ1045" s="397"/>
      <c r="BA1045" s="397"/>
      <c r="BB1045" s="397"/>
      <c r="BC1045" s="397"/>
      <c r="BD1045" s="553"/>
      <c r="BE1045" s="397"/>
      <c r="BF1045" s="397"/>
      <c r="BG1045" s="397"/>
      <c r="BH1045" s="397"/>
    </row>
    <row r="1046" spans="2:60" x14ac:dyDescent="0.35">
      <c r="B1046" s="319"/>
      <c r="C1046" s="147"/>
      <c r="D1046" s="147"/>
      <c r="E1046" s="320"/>
      <c r="F1046" s="321"/>
      <c r="G1046" s="149"/>
      <c r="H1046" s="148"/>
      <c r="I1046" s="148"/>
      <c r="J1046" s="322"/>
      <c r="K1046" s="324" t="str">
        <f>IFERROR(INDEX(Lookup!$G$3:$G$6,MATCH(J1046,Lookup!$F$3:$F$6,0)),"")</f>
        <v/>
      </c>
      <c r="L1046" s="323"/>
      <c r="M1046" s="322"/>
      <c r="N1046" s="846">
        <f t="shared" si="140"/>
        <v>0</v>
      </c>
      <c r="O1046" s="325">
        <f t="shared" si="141"/>
        <v>0</v>
      </c>
      <c r="P1046" s="847">
        <f>IF(I1046&lt;INDEX(Lookup!$U$2:$U$10,MATCH($D$48,Lookup!$S$2:$S$10,0)),0,IF(U1046="X",0,IFERROR(L1046*50,0)))</f>
        <v>0</v>
      </c>
      <c r="Q1046" s="326">
        <f>IF(I1046&lt;INDEX(Lookup!$U$2:$U$10,MATCH($D$48,Lookup!$S$2:$S$10,0)),0,IF(U1046="X",0,IFERROR(P1046*K1046,0)))</f>
        <v>0</v>
      </c>
      <c r="R1046" s="326">
        <v>0</v>
      </c>
      <c r="S1046" s="424">
        <v>0</v>
      </c>
      <c r="T1046" s="322"/>
      <c r="U1046" s="143"/>
      <c r="V1046" s="397"/>
      <c r="W1046" s="555"/>
      <c r="X1046" s="576">
        <f t="shared" si="142"/>
        <v>0</v>
      </c>
      <c r="Y1046" s="576">
        <f t="shared" si="143"/>
        <v>0</v>
      </c>
      <c r="Z1046" s="576">
        <f t="shared" si="144"/>
        <v>0</v>
      </c>
      <c r="AA1046" s="576">
        <f t="shared" si="145"/>
        <v>0</v>
      </c>
      <c r="AB1046" s="553"/>
      <c r="AC1046" s="553"/>
      <c r="AD1046" s="553"/>
      <c r="AE1046" s="553"/>
      <c r="AF1046" s="553"/>
      <c r="AG1046" s="553"/>
      <c r="AH1046" s="553"/>
      <c r="AI1046" s="397"/>
      <c r="AJ1046" s="555"/>
      <c r="AK1046" s="576">
        <f t="shared" si="146"/>
        <v>0</v>
      </c>
      <c r="AL1046" s="576">
        <f t="shared" si="147"/>
        <v>0</v>
      </c>
      <c r="AM1046" s="599"/>
      <c r="AN1046" s="599"/>
      <c r="AO1046" s="553"/>
      <c r="AP1046" s="553"/>
      <c r="AQ1046" s="553"/>
      <c r="AR1046" s="553"/>
      <c r="AS1046" s="397"/>
      <c r="AT1046" s="397"/>
      <c r="AU1046" s="397"/>
      <c r="AV1046" s="397"/>
      <c r="AW1046" s="397"/>
      <c r="AX1046" s="397"/>
      <c r="AY1046" s="397"/>
      <c r="AZ1046" s="397"/>
      <c r="BA1046" s="397"/>
      <c r="BB1046" s="397"/>
      <c r="BC1046" s="397"/>
      <c r="BD1046" s="553"/>
      <c r="BE1046" s="397"/>
      <c r="BF1046" s="397"/>
      <c r="BG1046" s="397"/>
      <c r="BH1046" s="397"/>
    </row>
    <row r="1047" spans="2:60" x14ac:dyDescent="0.35">
      <c r="B1047" s="319"/>
      <c r="C1047" s="147"/>
      <c r="D1047" s="147"/>
      <c r="E1047" s="320"/>
      <c r="F1047" s="321"/>
      <c r="G1047" s="149"/>
      <c r="H1047" s="148"/>
      <c r="I1047" s="148"/>
      <c r="J1047" s="322"/>
      <c r="K1047" s="324" t="str">
        <f>IFERROR(INDEX(Lookup!$G$3:$G$6,MATCH(J1047,Lookup!$F$3:$F$6,0)),"")</f>
        <v/>
      </c>
      <c r="L1047" s="323"/>
      <c r="M1047" s="322"/>
      <c r="N1047" s="846">
        <f t="shared" si="140"/>
        <v>0</v>
      </c>
      <c r="O1047" s="325">
        <f t="shared" si="141"/>
        <v>0</v>
      </c>
      <c r="P1047" s="847">
        <f>IF(I1047&lt;INDEX(Lookup!$U$2:$U$10,MATCH($D$48,Lookup!$S$2:$S$10,0)),0,IF(U1047="X",0,IFERROR(L1047*50,0)))</f>
        <v>0</v>
      </c>
      <c r="Q1047" s="326">
        <f>IF(I1047&lt;INDEX(Lookup!$U$2:$U$10,MATCH($D$48,Lookup!$S$2:$S$10,0)),0,IF(U1047="X",0,IFERROR(P1047*K1047,0)))</f>
        <v>0</v>
      </c>
      <c r="R1047" s="326">
        <v>0</v>
      </c>
      <c r="S1047" s="424">
        <v>0</v>
      </c>
      <c r="T1047" s="322"/>
      <c r="U1047" s="143"/>
      <c r="V1047" s="397"/>
      <c r="W1047" s="555"/>
      <c r="X1047" s="576">
        <f t="shared" si="142"/>
        <v>0</v>
      </c>
      <c r="Y1047" s="576">
        <f t="shared" si="143"/>
        <v>0</v>
      </c>
      <c r="Z1047" s="576">
        <f t="shared" si="144"/>
        <v>0</v>
      </c>
      <c r="AA1047" s="576">
        <f t="shared" si="145"/>
        <v>0</v>
      </c>
      <c r="AB1047" s="553"/>
      <c r="AC1047" s="553"/>
      <c r="AD1047" s="553"/>
      <c r="AE1047" s="553"/>
      <c r="AF1047" s="553"/>
      <c r="AG1047" s="553"/>
      <c r="AH1047" s="553"/>
      <c r="AI1047" s="397"/>
      <c r="AJ1047" s="555"/>
      <c r="AK1047" s="576">
        <f t="shared" si="146"/>
        <v>0</v>
      </c>
      <c r="AL1047" s="576">
        <f t="shared" si="147"/>
        <v>0</v>
      </c>
      <c r="AM1047" s="599"/>
      <c r="AN1047" s="599"/>
      <c r="AO1047" s="553"/>
      <c r="AP1047" s="553"/>
      <c r="AQ1047" s="553"/>
      <c r="AR1047" s="553"/>
      <c r="AS1047" s="397"/>
      <c r="AT1047" s="397"/>
      <c r="AU1047" s="397"/>
      <c r="AV1047" s="397"/>
      <c r="AW1047" s="397"/>
      <c r="AX1047" s="397"/>
      <c r="AY1047" s="397"/>
      <c r="AZ1047" s="397"/>
      <c r="BA1047" s="397"/>
      <c r="BB1047" s="397"/>
      <c r="BC1047" s="397"/>
      <c r="BD1047" s="553"/>
      <c r="BE1047" s="397"/>
      <c r="BF1047" s="397"/>
      <c r="BG1047" s="397"/>
      <c r="BH1047" s="397"/>
    </row>
    <row r="1048" spans="2:60" x14ac:dyDescent="0.35">
      <c r="B1048" s="319"/>
      <c r="C1048" s="147"/>
      <c r="D1048" s="147"/>
      <c r="E1048" s="320"/>
      <c r="F1048" s="321"/>
      <c r="G1048" s="149"/>
      <c r="H1048" s="148"/>
      <c r="I1048" s="148"/>
      <c r="J1048" s="322"/>
      <c r="K1048" s="324" t="str">
        <f>IFERROR(INDEX(Lookup!$G$3:$G$6,MATCH(J1048,Lookup!$F$3:$F$6,0)),"")</f>
        <v/>
      </c>
      <c r="L1048" s="323"/>
      <c r="M1048" s="322"/>
      <c r="N1048" s="846">
        <f t="shared" si="140"/>
        <v>0</v>
      </c>
      <c r="O1048" s="325">
        <f t="shared" si="141"/>
        <v>0</v>
      </c>
      <c r="P1048" s="847">
        <f>IF(I1048&lt;INDEX(Lookup!$U$2:$U$10,MATCH($D$48,Lookup!$S$2:$S$10,0)),0,IF(U1048="X",0,IFERROR(L1048*50,0)))</f>
        <v>0</v>
      </c>
      <c r="Q1048" s="326">
        <f>IF(I1048&lt;INDEX(Lookup!$U$2:$U$10,MATCH($D$48,Lookup!$S$2:$S$10,0)),0,IF(U1048="X",0,IFERROR(P1048*K1048,0)))</f>
        <v>0</v>
      </c>
      <c r="R1048" s="326">
        <v>0</v>
      </c>
      <c r="S1048" s="424">
        <v>0</v>
      </c>
      <c r="T1048" s="322"/>
      <c r="U1048" s="143"/>
      <c r="V1048" s="397"/>
      <c r="W1048" s="555"/>
      <c r="X1048" s="576">
        <f t="shared" si="142"/>
        <v>0</v>
      </c>
      <c r="Y1048" s="576">
        <f t="shared" si="143"/>
        <v>0</v>
      </c>
      <c r="Z1048" s="576">
        <f t="shared" si="144"/>
        <v>0</v>
      </c>
      <c r="AA1048" s="576">
        <f t="shared" si="145"/>
        <v>0</v>
      </c>
      <c r="AB1048" s="553"/>
      <c r="AC1048" s="553"/>
      <c r="AD1048" s="553"/>
      <c r="AE1048" s="553"/>
      <c r="AF1048" s="553"/>
      <c r="AG1048" s="553"/>
      <c r="AH1048" s="553"/>
      <c r="AI1048" s="397"/>
      <c r="AJ1048" s="555"/>
      <c r="AK1048" s="576">
        <f t="shared" si="146"/>
        <v>0</v>
      </c>
      <c r="AL1048" s="576">
        <f t="shared" si="147"/>
        <v>0</v>
      </c>
      <c r="AM1048" s="599"/>
      <c r="AN1048" s="599"/>
      <c r="AO1048" s="553"/>
      <c r="AP1048" s="553"/>
      <c r="AQ1048" s="553"/>
      <c r="AR1048" s="553"/>
      <c r="AS1048" s="397"/>
      <c r="AT1048" s="397"/>
      <c r="AU1048" s="397"/>
      <c r="AV1048" s="397"/>
      <c r="AW1048" s="397"/>
      <c r="AX1048" s="397"/>
      <c r="AY1048" s="397"/>
      <c r="AZ1048" s="397"/>
      <c r="BA1048" s="397"/>
      <c r="BB1048" s="397"/>
      <c r="BC1048" s="397"/>
      <c r="BD1048" s="553"/>
      <c r="BE1048" s="397"/>
      <c r="BF1048" s="397"/>
      <c r="BG1048" s="397"/>
      <c r="BH1048" s="397"/>
    </row>
    <row r="1049" spans="2:60" x14ac:dyDescent="0.35">
      <c r="B1049" s="319"/>
      <c r="C1049" s="147"/>
      <c r="D1049" s="147"/>
      <c r="E1049" s="320"/>
      <c r="F1049" s="321"/>
      <c r="G1049" s="149"/>
      <c r="H1049" s="148"/>
      <c r="I1049" s="148"/>
      <c r="J1049" s="322"/>
      <c r="K1049" s="324" t="str">
        <f>IFERROR(INDEX(Lookup!$G$3:$G$6,MATCH(J1049,Lookup!$F$3:$F$6,0)),"")</f>
        <v/>
      </c>
      <c r="L1049" s="323"/>
      <c r="M1049" s="322"/>
      <c r="N1049" s="846">
        <f t="shared" si="140"/>
        <v>0</v>
      </c>
      <c r="O1049" s="325">
        <f t="shared" si="141"/>
        <v>0</v>
      </c>
      <c r="P1049" s="847">
        <f>IF(I1049&lt;INDEX(Lookup!$U$2:$U$10,MATCH($D$48,Lookup!$S$2:$S$10,0)),0,IF(U1049="X",0,IFERROR(L1049*50,0)))</f>
        <v>0</v>
      </c>
      <c r="Q1049" s="326">
        <f>IF(I1049&lt;INDEX(Lookup!$U$2:$U$10,MATCH($D$48,Lookup!$S$2:$S$10,0)),0,IF(U1049="X",0,IFERROR(P1049*K1049,0)))</f>
        <v>0</v>
      </c>
      <c r="R1049" s="326">
        <v>0</v>
      </c>
      <c r="S1049" s="424">
        <v>0</v>
      </c>
      <c r="T1049" s="322"/>
      <c r="U1049" s="143"/>
      <c r="V1049" s="397"/>
      <c r="W1049" s="555"/>
      <c r="X1049" s="576">
        <f t="shared" si="142"/>
        <v>0</v>
      </c>
      <c r="Y1049" s="576">
        <f t="shared" si="143"/>
        <v>0</v>
      </c>
      <c r="Z1049" s="576">
        <f t="shared" si="144"/>
        <v>0</v>
      </c>
      <c r="AA1049" s="576">
        <f t="shared" si="145"/>
        <v>0</v>
      </c>
      <c r="AB1049" s="553"/>
      <c r="AC1049" s="553"/>
      <c r="AD1049" s="553"/>
      <c r="AE1049" s="553"/>
      <c r="AF1049" s="553"/>
      <c r="AG1049" s="553"/>
      <c r="AH1049" s="553"/>
      <c r="AI1049" s="397"/>
      <c r="AJ1049" s="555"/>
      <c r="AK1049" s="576">
        <f t="shared" si="146"/>
        <v>0</v>
      </c>
      <c r="AL1049" s="576">
        <f t="shared" si="147"/>
        <v>0</v>
      </c>
      <c r="AM1049" s="599"/>
      <c r="AN1049" s="599"/>
      <c r="AO1049" s="553"/>
      <c r="AP1049" s="553"/>
      <c r="AQ1049" s="553"/>
      <c r="AR1049" s="553"/>
      <c r="AS1049" s="397"/>
      <c r="AT1049" s="397"/>
      <c r="AU1049" s="397"/>
      <c r="AV1049" s="397"/>
      <c r="AW1049" s="397"/>
      <c r="AX1049" s="397"/>
      <c r="AY1049" s="397"/>
      <c r="AZ1049" s="397"/>
      <c r="BA1049" s="397"/>
      <c r="BB1049" s="397"/>
      <c r="BC1049" s="397"/>
      <c r="BD1049" s="553"/>
      <c r="BE1049" s="397"/>
      <c r="BF1049" s="397"/>
      <c r="BG1049" s="397"/>
      <c r="BH1049" s="397"/>
    </row>
    <row r="1050" spans="2:60" x14ac:dyDescent="0.35">
      <c r="B1050" s="319"/>
      <c r="C1050" s="147"/>
      <c r="D1050" s="147"/>
      <c r="E1050" s="320"/>
      <c r="F1050" s="321"/>
      <c r="G1050" s="149"/>
      <c r="H1050" s="148"/>
      <c r="I1050" s="148"/>
      <c r="J1050" s="322"/>
      <c r="K1050" s="324" t="str">
        <f>IFERROR(INDEX(Lookup!$G$3:$G$6,MATCH(J1050,Lookup!$F$3:$F$6,0)),"")</f>
        <v/>
      </c>
      <c r="L1050" s="323"/>
      <c r="M1050" s="322"/>
      <c r="N1050" s="846">
        <f t="shared" si="140"/>
        <v>0</v>
      </c>
      <c r="O1050" s="325">
        <f t="shared" si="141"/>
        <v>0</v>
      </c>
      <c r="P1050" s="847">
        <f>IF(I1050&lt;INDEX(Lookup!$U$2:$U$10,MATCH($D$48,Lookup!$S$2:$S$10,0)),0,IF(U1050="X",0,IFERROR(L1050*50,0)))</f>
        <v>0</v>
      </c>
      <c r="Q1050" s="326">
        <f>IF(I1050&lt;INDEX(Lookup!$U$2:$U$10,MATCH($D$48,Lookup!$S$2:$S$10,0)),0,IF(U1050="X",0,IFERROR(P1050*K1050,0)))</f>
        <v>0</v>
      </c>
      <c r="R1050" s="326">
        <v>0</v>
      </c>
      <c r="S1050" s="424">
        <v>0</v>
      </c>
      <c r="T1050" s="322"/>
      <c r="U1050" s="143"/>
      <c r="V1050" s="397"/>
      <c r="W1050" s="555"/>
      <c r="X1050" s="576">
        <f t="shared" si="142"/>
        <v>0</v>
      </c>
      <c r="Y1050" s="576">
        <f t="shared" si="143"/>
        <v>0</v>
      </c>
      <c r="Z1050" s="576">
        <f t="shared" si="144"/>
        <v>0</v>
      </c>
      <c r="AA1050" s="576">
        <f t="shared" si="145"/>
        <v>0</v>
      </c>
      <c r="AB1050" s="553"/>
      <c r="AC1050" s="553"/>
      <c r="AD1050" s="553"/>
      <c r="AE1050" s="553"/>
      <c r="AF1050" s="553"/>
      <c r="AG1050" s="553"/>
      <c r="AH1050" s="553"/>
      <c r="AI1050" s="397"/>
      <c r="AJ1050" s="555"/>
      <c r="AK1050" s="576">
        <f t="shared" si="146"/>
        <v>0</v>
      </c>
      <c r="AL1050" s="576">
        <f t="shared" si="147"/>
        <v>0</v>
      </c>
      <c r="AM1050" s="599"/>
      <c r="AN1050" s="599"/>
      <c r="AO1050" s="553"/>
      <c r="AP1050" s="553"/>
      <c r="AQ1050" s="553"/>
      <c r="AR1050" s="553"/>
      <c r="AS1050" s="397"/>
      <c r="AT1050" s="397"/>
      <c r="AU1050" s="397"/>
      <c r="AV1050" s="397"/>
      <c r="AW1050" s="397"/>
      <c r="AX1050" s="397"/>
      <c r="AY1050" s="397"/>
      <c r="AZ1050" s="397"/>
      <c r="BA1050" s="397"/>
      <c r="BB1050" s="397"/>
      <c r="BC1050" s="397"/>
      <c r="BD1050" s="553"/>
      <c r="BE1050" s="397"/>
      <c r="BF1050" s="397"/>
      <c r="BG1050" s="397"/>
      <c r="BH1050" s="397"/>
    </row>
    <row r="1051" spans="2:60" x14ac:dyDescent="0.35">
      <c r="B1051" s="319"/>
      <c r="C1051" s="147"/>
      <c r="D1051" s="147"/>
      <c r="E1051" s="320"/>
      <c r="F1051" s="321"/>
      <c r="G1051" s="149"/>
      <c r="H1051" s="148"/>
      <c r="I1051" s="148"/>
      <c r="J1051" s="322"/>
      <c r="K1051" s="324" t="str">
        <f>IFERROR(INDEX(Lookup!$G$3:$G$6,MATCH(J1051,Lookup!$F$3:$F$6,0)),"")</f>
        <v/>
      </c>
      <c r="L1051" s="323"/>
      <c r="M1051" s="322"/>
      <c r="N1051" s="846">
        <f t="shared" si="140"/>
        <v>0</v>
      </c>
      <c r="O1051" s="325">
        <f t="shared" si="141"/>
        <v>0</v>
      </c>
      <c r="P1051" s="847">
        <f>IF(I1051&lt;INDEX(Lookup!$U$2:$U$10,MATCH($D$48,Lookup!$S$2:$S$10,0)),0,IF(U1051="X",0,IFERROR(L1051*50,0)))</f>
        <v>0</v>
      </c>
      <c r="Q1051" s="326">
        <f>IF(I1051&lt;INDEX(Lookup!$U$2:$U$10,MATCH($D$48,Lookup!$S$2:$S$10,0)),0,IF(U1051="X",0,IFERROR(P1051*K1051,0)))</f>
        <v>0</v>
      </c>
      <c r="R1051" s="326">
        <v>0</v>
      </c>
      <c r="S1051" s="424">
        <v>0</v>
      </c>
      <c r="T1051" s="322"/>
      <c r="U1051" s="143"/>
      <c r="V1051" s="397"/>
      <c r="W1051" s="555"/>
      <c r="X1051" s="576">
        <f t="shared" si="142"/>
        <v>0</v>
      </c>
      <c r="Y1051" s="576">
        <f t="shared" si="143"/>
        <v>0</v>
      </c>
      <c r="Z1051" s="576">
        <f t="shared" si="144"/>
        <v>0</v>
      </c>
      <c r="AA1051" s="576">
        <f t="shared" si="145"/>
        <v>0</v>
      </c>
      <c r="AB1051" s="553"/>
      <c r="AC1051" s="553"/>
      <c r="AD1051" s="553"/>
      <c r="AE1051" s="553"/>
      <c r="AF1051" s="553"/>
      <c r="AG1051" s="553"/>
      <c r="AH1051" s="553"/>
      <c r="AI1051" s="397"/>
      <c r="AJ1051" s="555"/>
      <c r="AK1051" s="576">
        <f t="shared" si="146"/>
        <v>0</v>
      </c>
      <c r="AL1051" s="576">
        <f t="shared" si="147"/>
        <v>0</v>
      </c>
      <c r="AM1051" s="599"/>
      <c r="AN1051" s="599"/>
      <c r="AO1051" s="553"/>
      <c r="AP1051" s="553"/>
      <c r="AQ1051" s="553"/>
      <c r="AR1051" s="553"/>
      <c r="AS1051" s="397"/>
      <c r="AT1051" s="397"/>
      <c r="AU1051" s="397"/>
      <c r="AV1051" s="397"/>
      <c r="AW1051" s="397"/>
      <c r="AX1051" s="397"/>
      <c r="AY1051" s="397"/>
      <c r="AZ1051" s="397"/>
      <c r="BA1051" s="397"/>
      <c r="BB1051" s="397"/>
      <c r="BC1051" s="397"/>
      <c r="BD1051" s="553"/>
      <c r="BE1051" s="397"/>
      <c r="BF1051" s="397"/>
      <c r="BG1051" s="397"/>
      <c r="BH1051" s="397"/>
    </row>
    <row r="1052" spans="2:60" x14ac:dyDescent="0.35">
      <c r="B1052" s="319"/>
      <c r="C1052" s="147"/>
      <c r="D1052" s="147"/>
      <c r="E1052" s="320"/>
      <c r="F1052" s="321"/>
      <c r="G1052" s="149"/>
      <c r="H1052" s="148"/>
      <c r="I1052" s="148"/>
      <c r="J1052" s="322"/>
      <c r="K1052" s="324" t="str">
        <f>IFERROR(INDEX(Lookup!$G$3:$G$6,MATCH(J1052,Lookup!$F$3:$F$6,0)),"")</f>
        <v/>
      </c>
      <c r="L1052" s="323"/>
      <c r="M1052" s="322"/>
      <c r="N1052" s="846">
        <f t="shared" si="140"/>
        <v>0</v>
      </c>
      <c r="O1052" s="325">
        <f t="shared" si="141"/>
        <v>0</v>
      </c>
      <c r="P1052" s="847">
        <f>IF(I1052&lt;INDEX(Lookup!$U$2:$U$10,MATCH($D$48,Lookup!$S$2:$S$10,0)),0,IF(U1052="X",0,IFERROR(L1052*50,0)))</f>
        <v>0</v>
      </c>
      <c r="Q1052" s="326">
        <f>IF(I1052&lt;INDEX(Lookup!$U$2:$U$10,MATCH($D$48,Lookup!$S$2:$S$10,0)),0,IF(U1052="X",0,IFERROR(P1052*K1052,0)))</f>
        <v>0</v>
      </c>
      <c r="R1052" s="326">
        <v>0</v>
      </c>
      <c r="S1052" s="424">
        <v>0</v>
      </c>
      <c r="T1052" s="322"/>
      <c r="U1052" s="143"/>
      <c r="V1052" s="397"/>
      <c r="W1052" s="555"/>
      <c r="X1052" s="576">
        <f t="shared" si="142"/>
        <v>0</v>
      </c>
      <c r="Y1052" s="576">
        <f t="shared" si="143"/>
        <v>0</v>
      </c>
      <c r="Z1052" s="576">
        <f t="shared" si="144"/>
        <v>0</v>
      </c>
      <c r="AA1052" s="576">
        <f t="shared" si="145"/>
        <v>0</v>
      </c>
      <c r="AB1052" s="553"/>
      <c r="AC1052" s="553"/>
      <c r="AD1052" s="553"/>
      <c r="AE1052" s="553"/>
      <c r="AF1052" s="553"/>
      <c r="AG1052" s="553"/>
      <c r="AH1052" s="553"/>
      <c r="AI1052" s="397"/>
      <c r="AJ1052" s="555"/>
      <c r="AK1052" s="576">
        <f t="shared" si="146"/>
        <v>0</v>
      </c>
      <c r="AL1052" s="576">
        <f t="shared" si="147"/>
        <v>0</v>
      </c>
      <c r="AM1052" s="599"/>
      <c r="AN1052" s="599"/>
      <c r="AO1052" s="553"/>
      <c r="AP1052" s="553"/>
      <c r="AQ1052" s="553"/>
      <c r="AR1052" s="553"/>
      <c r="AS1052" s="397"/>
      <c r="AT1052" s="397"/>
      <c r="AU1052" s="397"/>
      <c r="AV1052" s="397"/>
      <c r="AW1052" s="397"/>
      <c r="AX1052" s="397"/>
      <c r="AY1052" s="397"/>
      <c r="AZ1052" s="397"/>
      <c r="BA1052" s="397"/>
      <c r="BB1052" s="397"/>
      <c r="BC1052" s="397"/>
      <c r="BD1052" s="553"/>
      <c r="BE1052" s="397"/>
      <c r="BF1052" s="397"/>
      <c r="BG1052" s="397"/>
      <c r="BH1052" s="397"/>
    </row>
    <row r="1053" spans="2:60" x14ac:dyDescent="0.35">
      <c r="B1053" s="319"/>
      <c r="C1053" s="147"/>
      <c r="D1053" s="147"/>
      <c r="E1053" s="320"/>
      <c r="F1053" s="321"/>
      <c r="G1053" s="149"/>
      <c r="H1053" s="148"/>
      <c r="I1053" s="148"/>
      <c r="J1053" s="322"/>
      <c r="K1053" s="324" t="str">
        <f>IFERROR(INDEX(Lookup!$G$3:$G$6,MATCH(J1053,Lookup!$F$3:$F$6,0)),"")</f>
        <v/>
      </c>
      <c r="L1053" s="323"/>
      <c r="M1053" s="322"/>
      <c r="N1053" s="846">
        <f t="shared" si="140"/>
        <v>0</v>
      </c>
      <c r="O1053" s="325">
        <f t="shared" si="141"/>
        <v>0</v>
      </c>
      <c r="P1053" s="847">
        <f>IF(I1053&lt;INDEX(Lookup!$U$2:$U$10,MATCH($D$48,Lookup!$S$2:$S$10,0)),0,IF(U1053="X",0,IFERROR(L1053*50,0)))</f>
        <v>0</v>
      </c>
      <c r="Q1053" s="326">
        <f>IF(I1053&lt;INDEX(Lookup!$U$2:$U$10,MATCH($D$48,Lookup!$S$2:$S$10,0)),0,IF(U1053="X",0,IFERROR(P1053*K1053,0)))</f>
        <v>0</v>
      </c>
      <c r="R1053" s="326">
        <v>0</v>
      </c>
      <c r="S1053" s="424">
        <v>0</v>
      </c>
      <c r="T1053" s="322"/>
      <c r="U1053" s="143"/>
      <c r="V1053" s="397"/>
      <c r="W1053" s="555"/>
      <c r="X1053" s="576">
        <f t="shared" si="142"/>
        <v>0</v>
      </c>
      <c r="Y1053" s="576">
        <f t="shared" si="143"/>
        <v>0</v>
      </c>
      <c r="Z1053" s="576">
        <f t="shared" si="144"/>
        <v>0</v>
      </c>
      <c r="AA1053" s="576">
        <f t="shared" si="145"/>
        <v>0</v>
      </c>
      <c r="AB1053" s="553"/>
      <c r="AC1053" s="553"/>
      <c r="AD1053" s="553"/>
      <c r="AE1053" s="553"/>
      <c r="AF1053" s="553"/>
      <c r="AG1053" s="553"/>
      <c r="AH1053" s="553"/>
      <c r="AI1053" s="397"/>
      <c r="AJ1053" s="555"/>
      <c r="AK1053" s="576">
        <f t="shared" si="146"/>
        <v>0</v>
      </c>
      <c r="AL1053" s="576">
        <f t="shared" si="147"/>
        <v>0</v>
      </c>
      <c r="AM1053" s="599"/>
      <c r="AN1053" s="599"/>
      <c r="AO1053" s="553"/>
      <c r="AP1053" s="553"/>
      <c r="AQ1053" s="553"/>
      <c r="AR1053" s="553"/>
      <c r="AS1053" s="397"/>
      <c r="AT1053" s="397"/>
      <c r="AU1053" s="397"/>
      <c r="AV1053" s="397"/>
      <c r="AW1053" s="397"/>
      <c r="AX1053" s="397"/>
      <c r="AY1053" s="397"/>
      <c r="AZ1053" s="397"/>
      <c r="BA1053" s="397"/>
      <c r="BB1053" s="397"/>
      <c r="BC1053" s="397"/>
      <c r="BD1053" s="553"/>
      <c r="BE1053" s="397"/>
      <c r="BF1053" s="397"/>
      <c r="BG1053" s="397"/>
      <c r="BH1053" s="397"/>
    </row>
    <row r="1054" spans="2:60" x14ac:dyDescent="0.35">
      <c r="B1054" s="319"/>
      <c r="C1054" s="147"/>
      <c r="D1054" s="147"/>
      <c r="E1054" s="320"/>
      <c r="F1054" s="321"/>
      <c r="G1054" s="149"/>
      <c r="H1054" s="148"/>
      <c r="I1054" s="148"/>
      <c r="J1054" s="322"/>
      <c r="K1054" s="324" t="str">
        <f>IFERROR(INDEX(Lookup!$G$3:$G$6,MATCH(J1054,Lookup!$F$3:$F$6,0)),"")</f>
        <v/>
      </c>
      <c r="L1054" s="323"/>
      <c r="M1054" s="322"/>
      <c r="N1054" s="846">
        <f t="shared" si="140"/>
        <v>0</v>
      </c>
      <c r="O1054" s="325">
        <f t="shared" si="141"/>
        <v>0</v>
      </c>
      <c r="P1054" s="847">
        <f>IF(I1054&lt;INDEX(Lookup!$U$2:$U$10,MATCH($D$48,Lookup!$S$2:$S$10,0)),0,IF(U1054="X",0,IFERROR(L1054*50,0)))</f>
        <v>0</v>
      </c>
      <c r="Q1054" s="326">
        <f>IF(I1054&lt;INDEX(Lookup!$U$2:$U$10,MATCH($D$48,Lookup!$S$2:$S$10,0)),0,IF(U1054="X",0,IFERROR(P1054*K1054,0)))</f>
        <v>0</v>
      </c>
      <c r="R1054" s="326">
        <v>0</v>
      </c>
      <c r="S1054" s="424">
        <v>0</v>
      </c>
      <c r="T1054" s="322"/>
      <c r="U1054" s="143"/>
      <c r="V1054" s="397"/>
      <c r="W1054" s="555"/>
      <c r="X1054" s="576">
        <f t="shared" si="142"/>
        <v>0</v>
      </c>
      <c r="Y1054" s="576">
        <f t="shared" si="143"/>
        <v>0</v>
      </c>
      <c r="Z1054" s="576">
        <f t="shared" si="144"/>
        <v>0</v>
      </c>
      <c r="AA1054" s="576">
        <f t="shared" si="145"/>
        <v>0</v>
      </c>
      <c r="AB1054" s="553"/>
      <c r="AC1054" s="553"/>
      <c r="AD1054" s="553"/>
      <c r="AE1054" s="553"/>
      <c r="AF1054" s="553"/>
      <c r="AG1054" s="553"/>
      <c r="AH1054" s="553"/>
      <c r="AI1054" s="397"/>
      <c r="AJ1054" s="555"/>
      <c r="AK1054" s="576">
        <f t="shared" si="146"/>
        <v>0</v>
      </c>
      <c r="AL1054" s="576">
        <f t="shared" si="147"/>
        <v>0</v>
      </c>
      <c r="AM1054" s="599"/>
      <c r="AN1054" s="599"/>
      <c r="AO1054" s="553"/>
      <c r="AP1054" s="553"/>
      <c r="AQ1054" s="553"/>
      <c r="AR1054" s="553"/>
      <c r="AS1054" s="397"/>
      <c r="AT1054" s="397"/>
      <c r="AU1054" s="397"/>
      <c r="AV1054" s="397"/>
      <c r="AW1054" s="397"/>
      <c r="AX1054" s="397"/>
      <c r="AY1054" s="397"/>
      <c r="AZ1054" s="397"/>
      <c r="BA1054" s="397"/>
      <c r="BB1054" s="397"/>
      <c r="BC1054" s="397"/>
      <c r="BD1054" s="553"/>
      <c r="BE1054" s="397"/>
      <c r="BF1054" s="397"/>
      <c r="BG1054" s="397"/>
      <c r="BH1054" s="397"/>
    </row>
    <row r="1055" spans="2:60" x14ac:dyDescent="0.35">
      <c r="B1055" s="319"/>
      <c r="C1055" s="147"/>
      <c r="D1055" s="147"/>
      <c r="E1055" s="320"/>
      <c r="F1055" s="321"/>
      <c r="G1055" s="149"/>
      <c r="H1055" s="148"/>
      <c r="I1055" s="148"/>
      <c r="J1055" s="322"/>
      <c r="K1055" s="324" t="str">
        <f>IFERROR(INDEX(Lookup!$G$3:$G$6,MATCH(J1055,Lookup!$F$3:$F$6,0)),"")</f>
        <v/>
      </c>
      <c r="L1055" s="323"/>
      <c r="M1055" s="322"/>
      <c r="N1055" s="846">
        <f t="shared" si="140"/>
        <v>0</v>
      </c>
      <c r="O1055" s="325">
        <f t="shared" si="141"/>
        <v>0</v>
      </c>
      <c r="P1055" s="847">
        <f>IF(I1055&lt;INDEX(Lookup!$U$2:$U$10,MATCH($D$48,Lookup!$S$2:$S$10,0)),0,IF(U1055="X",0,IFERROR(L1055*50,0)))</f>
        <v>0</v>
      </c>
      <c r="Q1055" s="326">
        <f>IF(I1055&lt;INDEX(Lookup!$U$2:$U$10,MATCH($D$48,Lookup!$S$2:$S$10,0)),0,IF(U1055="X",0,IFERROR(P1055*K1055,0)))</f>
        <v>0</v>
      </c>
      <c r="R1055" s="326">
        <v>0</v>
      </c>
      <c r="S1055" s="424">
        <v>0</v>
      </c>
      <c r="T1055" s="322"/>
      <c r="U1055" s="143"/>
      <c r="V1055" s="397"/>
      <c r="W1055" s="555"/>
      <c r="X1055" s="576">
        <f t="shared" si="142"/>
        <v>0</v>
      </c>
      <c r="Y1055" s="576">
        <f t="shared" si="143"/>
        <v>0</v>
      </c>
      <c r="Z1055" s="576">
        <f t="shared" si="144"/>
        <v>0</v>
      </c>
      <c r="AA1055" s="576">
        <f t="shared" si="145"/>
        <v>0</v>
      </c>
      <c r="AB1055" s="553"/>
      <c r="AC1055" s="553"/>
      <c r="AD1055" s="553"/>
      <c r="AE1055" s="553"/>
      <c r="AF1055" s="553"/>
      <c r="AG1055" s="553"/>
      <c r="AH1055" s="553"/>
      <c r="AI1055" s="397"/>
      <c r="AJ1055" s="555"/>
      <c r="AK1055" s="576">
        <f t="shared" si="146"/>
        <v>0</v>
      </c>
      <c r="AL1055" s="576">
        <f t="shared" si="147"/>
        <v>0</v>
      </c>
      <c r="AM1055" s="599"/>
      <c r="AN1055" s="599"/>
      <c r="AO1055" s="553"/>
      <c r="AP1055" s="553"/>
      <c r="AQ1055" s="553"/>
      <c r="AR1055" s="553"/>
      <c r="AS1055" s="397"/>
      <c r="AT1055" s="397"/>
      <c r="AU1055" s="397"/>
      <c r="AV1055" s="397"/>
      <c r="AW1055" s="397"/>
      <c r="AX1055" s="397"/>
      <c r="AY1055" s="397"/>
      <c r="AZ1055" s="397"/>
      <c r="BA1055" s="397"/>
      <c r="BB1055" s="397"/>
      <c r="BC1055" s="397"/>
      <c r="BD1055" s="553"/>
      <c r="BE1055" s="397"/>
      <c r="BF1055" s="397"/>
      <c r="BG1055" s="397"/>
      <c r="BH1055" s="397"/>
    </row>
    <row r="1056" spans="2:60" x14ac:dyDescent="0.35">
      <c r="B1056" s="319"/>
      <c r="C1056" s="147"/>
      <c r="D1056" s="147"/>
      <c r="E1056" s="320"/>
      <c r="F1056" s="321"/>
      <c r="G1056" s="149"/>
      <c r="H1056" s="148"/>
      <c r="I1056" s="148"/>
      <c r="J1056" s="322"/>
      <c r="K1056" s="324" t="str">
        <f>IFERROR(INDEX(Lookup!$G$3:$G$6,MATCH(J1056,Lookup!$F$3:$F$6,0)),"")</f>
        <v/>
      </c>
      <c r="L1056" s="323"/>
      <c r="M1056" s="322"/>
      <c r="N1056" s="846">
        <f t="shared" si="140"/>
        <v>0</v>
      </c>
      <c r="O1056" s="325">
        <f t="shared" si="141"/>
        <v>0</v>
      </c>
      <c r="P1056" s="847">
        <f>IF(I1056&lt;INDEX(Lookup!$U$2:$U$10,MATCH($D$48,Lookup!$S$2:$S$10,0)),0,IF(U1056="X",0,IFERROR(L1056*50,0)))</f>
        <v>0</v>
      </c>
      <c r="Q1056" s="326">
        <f>IF(I1056&lt;INDEX(Lookup!$U$2:$U$10,MATCH($D$48,Lookup!$S$2:$S$10,0)),0,IF(U1056="X",0,IFERROR(P1056*K1056,0)))</f>
        <v>0</v>
      </c>
      <c r="R1056" s="326">
        <v>0</v>
      </c>
      <c r="S1056" s="424">
        <v>0</v>
      </c>
      <c r="T1056" s="322"/>
      <c r="U1056" s="143"/>
      <c r="V1056" s="397"/>
      <c r="W1056" s="555"/>
      <c r="X1056" s="576">
        <f t="shared" si="142"/>
        <v>0</v>
      </c>
      <c r="Y1056" s="576">
        <f t="shared" si="143"/>
        <v>0</v>
      </c>
      <c r="Z1056" s="576">
        <f t="shared" si="144"/>
        <v>0</v>
      </c>
      <c r="AA1056" s="576">
        <f t="shared" si="145"/>
        <v>0</v>
      </c>
      <c r="AB1056" s="553"/>
      <c r="AC1056" s="553"/>
      <c r="AD1056" s="553"/>
      <c r="AE1056" s="553"/>
      <c r="AF1056" s="553"/>
      <c r="AG1056" s="553"/>
      <c r="AH1056" s="553"/>
      <c r="AI1056" s="397"/>
      <c r="AJ1056" s="555"/>
      <c r="AK1056" s="576">
        <f t="shared" si="146"/>
        <v>0</v>
      </c>
      <c r="AL1056" s="576">
        <f t="shared" si="147"/>
        <v>0</v>
      </c>
      <c r="AM1056" s="599"/>
      <c r="AN1056" s="599"/>
      <c r="AO1056" s="553"/>
      <c r="AP1056" s="553"/>
      <c r="AQ1056" s="553"/>
      <c r="AR1056" s="553"/>
      <c r="AS1056" s="397"/>
      <c r="AT1056" s="397"/>
      <c r="AU1056" s="397"/>
      <c r="AV1056" s="397"/>
      <c r="AW1056" s="397"/>
      <c r="AX1056" s="397"/>
      <c r="AY1056" s="397"/>
      <c r="AZ1056" s="397"/>
      <c r="BA1056" s="397"/>
      <c r="BB1056" s="397"/>
      <c r="BC1056" s="397"/>
      <c r="BD1056" s="553"/>
      <c r="BE1056" s="397"/>
      <c r="BF1056" s="397"/>
      <c r="BG1056" s="397"/>
      <c r="BH1056" s="397"/>
    </row>
    <row r="1057" spans="2:60" x14ac:dyDescent="0.35">
      <c r="B1057" s="319"/>
      <c r="C1057" s="147"/>
      <c r="D1057" s="147"/>
      <c r="E1057" s="320"/>
      <c r="F1057" s="321"/>
      <c r="G1057" s="149"/>
      <c r="H1057" s="148"/>
      <c r="I1057" s="148"/>
      <c r="J1057" s="322"/>
      <c r="K1057" s="324" t="str">
        <f>IFERROR(INDEX(Lookup!$G$3:$G$6,MATCH(J1057,Lookup!$F$3:$F$6,0)),"")</f>
        <v/>
      </c>
      <c r="L1057" s="323"/>
      <c r="M1057" s="322"/>
      <c r="N1057" s="846">
        <f t="shared" si="140"/>
        <v>0</v>
      </c>
      <c r="O1057" s="325">
        <f t="shared" si="141"/>
        <v>0</v>
      </c>
      <c r="P1057" s="847">
        <f>IF(I1057&lt;INDEX(Lookup!$U$2:$U$10,MATCH($D$48,Lookup!$S$2:$S$10,0)),0,IF(U1057="X",0,IFERROR(L1057*50,0)))</f>
        <v>0</v>
      </c>
      <c r="Q1057" s="326">
        <f>IF(I1057&lt;INDEX(Lookup!$U$2:$U$10,MATCH($D$48,Lookup!$S$2:$S$10,0)),0,IF(U1057="X",0,IFERROR(P1057*K1057,0)))</f>
        <v>0</v>
      </c>
      <c r="R1057" s="326">
        <v>0</v>
      </c>
      <c r="S1057" s="424">
        <v>0</v>
      </c>
      <c r="T1057" s="322"/>
      <c r="U1057" s="143"/>
      <c r="V1057" s="397"/>
      <c r="W1057" s="555"/>
      <c r="X1057" s="576">
        <f t="shared" si="142"/>
        <v>0</v>
      </c>
      <c r="Y1057" s="576">
        <f t="shared" si="143"/>
        <v>0</v>
      </c>
      <c r="Z1057" s="576">
        <f t="shared" si="144"/>
        <v>0</v>
      </c>
      <c r="AA1057" s="576">
        <f t="shared" si="145"/>
        <v>0</v>
      </c>
      <c r="AB1057" s="553"/>
      <c r="AC1057" s="553"/>
      <c r="AD1057" s="553"/>
      <c r="AE1057" s="553"/>
      <c r="AF1057" s="553"/>
      <c r="AG1057" s="553"/>
      <c r="AH1057" s="553"/>
      <c r="AI1057" s="397"/>
      <c r="AJ1057" s="555"/>
      <c r="AK1057" s="576">
        <f t="shared" si="146"/>
        <v>0</v>
      </c>
      <c r="AL1057" s="576">
        <f t="shared" si="147"/>
        <v>0</v>
      </c>
      <c r="AM1057" s="599"/>
      <c r="AN1057" s="599"/>
      <c r="AO1057" s="553"/>
      <c r="AP1057" s="553"/>
      <c r="AQ1057" s="553"/>
      <c r="AR1057" s="553"/>
      <c r="AS1057" s="397"/>
      <c r="AT1057" s="397"/>
      <c r="AU1057" s="397"/>
      <c r="AV1057" s="397"/>
      <c r="AW1057" s="397"/>
      <c r="AX1057" s="397"/>
      <c r="AY1057" s="397"/>
      <c r="AZ1057" s="397"/>
      <c r="BA1057" s="397"/>
      <c r="BB1057" s="397"/>
      <c r="BC1057" s="397"/>
      <c r="BD1057" s="553"/>
      <c r="BE1057" s="397"/>
      <c r="BF1057" s="397"/>
      <c r="BG1057" s="397"/>
      <c r="BH1057" s="397"/>
    </row>
    <row r="1058" spans="2:60" x14ac:dyDescent="0.35">
      <c r="B1058" s="319"/>
      <c r="C1058" s="147"/>
      <c r="D1058" s="147"/>
      <c r="E1058" s="320"/>
      <c r="F1058" s="321"/>
      <c r="G1058" s="149"/>
      <c r="H1058" s="148"/>
      <c r="I1058" s="148"/>
      <c r="J1058" s="322"/>
      <c r="K1058" s="324" t="str">
        <f>IFERROR(INDEX(Lookup!$G$3:$G$6,MATCH(J1058,Lookup!$F$3:$F$6,0)),"")</f>
        <v/>
      </c>
      <c r="L1058" s="323"/>
      <c r="M1058" s="322"/>
      <c r="N1058" s="846">
        <f t="shared" si="140"/>
        <v>0</v>
      </c>
      <c r="O1058" s="325">
        <f t="shared" si="141"/>
        <v>0</v>
      </c>
      <c r="P1058" s="847">
        <f>IF(I1058&lt;INDEX(Lookup!$U$2:$U$10,MATCH($D$48,Lookup!$S$2:$S$10,0)),0,IF(U1058="X",0,IFERROR(L1058*50,0)))</f>
        <v>0</v>
      </c>
      <c r="Q1058" s="326">
        <f>IF(I1058&lt;INDEX(Lookup!$U$2:$U$10,MATCH($D$48,Lookup!$S$2:$S$10,0)),0,IF(U1058="X",0,IFERROR(P1058*K1058,0)))</f>
        <v>0</v>
      </c>
      <c r="R1058" s="326">
        <v>0</v>
      </c>
      <c r="S1058" s="424">
        <v>0</v>
      </c>
      <c r="T1058" s="322"/>
      <c r="U1058" s="143"/>
      <c r="V1058" s="397"/>
      <c r="W1058" s="555"/>
      <c r="X1058" s="576">
        <f t="shared" si="142"/>
        <v>0</v>
      </c>
      <c r="Y1058" s="576">
        <f t="shared" si="143"/>
        <v>0</v>
      </c>
      <c r="Z1058" s="576">
        <f t="shared" si="144"/>
        <v>0</v>
      </c>
      <c r="AA1058" s="576">
        <f t="shared" si="145"/>
        <v>0</v>
      </c>
      <c r="AB1058" s="553"/>
      <c r="AC1058" s="553"/>
      <c r="AD1058" s="553"/>
      <c r="AE1058" s="553"/>
      <c r="AF1058" s="553"/>
      <c r="AG1058" s="553"/>
      <c r="AH1058" s="553"/>
      <c r="AI1058" s="397"/>
      <c r="AJ1058" s="555"/>
      <c r="AK1058" s="576">
        <f t="shared" si="146"/>
        <v>0</v>
      </c>
      <c r="AL1058" s="576">
        <f t="shared" si="147"/>
        <v>0</v>
      </c>
      <c r="AM1058" s="599"/>
      <c r="AN1058" s="599"/>
      <c r="AO1058" s="553"/>
      <c r="AP1058" s="553"/>
      <c r="AQ1058" s="553"/>
      <c r="AR1058" s="553"/>
      <c r="AS1058" s="397"/>
      <c r="AT1058" s="397"/>
      <c r="AU1058" s="397"/>
      <c r="AV1058" s="397"/>
      <c r="AW1058" s="397"/>
      <c r="AX1058" s="397"/>
      <c r="AY1058" s="397"/>
      <c r="AZ1058" s="397"/>
      <c r="BA1058" s="397"/>
      <c r="BB1058" s="397"/>
      <c r="BC1058" s="397"/>
      <c r="BD1058" s="553"/>
      <c r="BE1058" s="397"/>
      <c r="BF1058" s="397"/>
      <c r="BG1058" s="397"/>
      <c r="BH1058" s="397"/>
    </row>
    <row r="1059" spans="2:60" x14ac:dyDescent="0.35">
      <c r="B1059" s="319"/>
      <c r="C1059" s="147"/>
      <c r="D1059" s="147"/>
      <c r="E1059" s="320"/>
      <c r="F1059" s="321"/>
      <c r="G1059" s="149"/>
      <c r="H1059" s="148"/>
      <c r="I1059" s="148"/>
      <c r="J1059" s="322"/>
      <c r="K1059" s="324" t="str">
        <f>IFERROR(INDEX(Lookup!$G$3:$G$6,MATCH(J1059,Lookup!$F$3:$F$6,0)),"")</f>
        <v/>
      </c>
      <c r="L1059" s="323"/>
      <c r="M1059" s="322"/>
      <c r="N1059" s="846">
        <f t="shared" si="140"/>
        <v>0</v>
      </c>
      <c r="O1059" s="325">
        <f t="shared" si="141"/>
        <v>0</v>
      </c>
      <c r="P1059" s="847">
        <f>IF(I1059&lt;INDEX(Lookup!$U$2:$U$10,MATCH($D$48,Lookup!$S$2:$S$10,0)),0,IF(U1059="X",0,IFERROR(L1059*50,0)))</f>
        <v>0</v>
      </c>
      <c r="Q1059" s="326">
        <f>IF(I1059&lt;INDEX(Lookup!$U$2:$U$10,MATCH($D$48,Lookup!$S$2:$S$10,0)),0,IF(U1059="X",0,IFERROR(P1059*K1059,0)))</f>
        <v>0</v>
      </c>
      <c r="R1059" s="326">
        <v>0</v>
      </c>
      <c r="S1059" s="424">
        <v>0</v>
      </c>
      <c r="T1059" s="322"/>
      <c r="U1059" s="143"/>
      <c r="V1059" s="397"/>
      <c r="W1059" s="555"/>
      <c r="X1059" s="576">
        <f t="shared" si="142"/>
        <v>0</v>
      </c>
      <c r="Y1059" s="576">
        <f t="shared" si="143"/>
        <v>0</v>
      </c>
      <c r="Z1059" s="576">
        <f t="shared" si="144"/>
        <v>0</v>
      </c>
      <c r="AA1059" s="576">
        <f t="shared" si="145"/>
        <v>0</v>
      </c>
      <c r="AB1059" s="553"/>
      <c r="AC1059" s="553"/>
      <c r="AD1059" s="553"/>
      <c r="AE1059" s="553"/>
      <c r="AF1059" s="553"/>
      <c r="AG1059" s="553"/>
      <c r="AH1059" s="553"/>
      <c r="AI1059" s="397"/>
      <c r="AJ1059" s="555"/>
      <c r="AK1059" s="576">
        <f t="shared" si="146"/>
        <v>0</v>
      </c>
      <c r="AL1059" s="576">
        <f t="shared" si="147"/>
        <v>0</v>
      </c>
      <c r="AM1059" s="599"/>
      <c r="AN1059" s="599"/>
      <c r="AO1059" s="553"/>
      <c r="AP1059" s="553"/>
      <c r="AQ1059" s="553"/>
      <c r="AR1059" s="553"/>
      <c r="AS1059" s="397"/>
      <c r="AT1059" s="397"/>
      <c r="AU1059" s="397"/>
      <c r="AV1059" s="397"/>
      <c r="AW1059" s="397"/>
      <c r="AX1059" s="397"/>
      <c r="AY1059" s="397"/>
      <c r="AZ1059" s="397"/>
      <c r="BA1059" s="397"/>
      <c r="BB1059" s="397"/>
      <c r="BC1059" s="397"/>
      <c r="BD1059" s="553"/>
      <c r="BE1059" s="397"/>
      <c r="BF1059" s="397"/>
      <c r="BG1059" s="397"/>
      <c r="BH1059" s="397"/>
    </row>
    <row r="1060" spans="2:60" x14ac:dyDescent="0.35">
      <c r="B1060" s="319"/>
      <c r="C1060" s="147"/>
      <c r="D1060" s="147"/>
      <c r="E1060" s="320"/>
      <c r="F1060" s="321"/>
      <c r="G1060" s="149"/>
      <c r="H1060" s="148"/>
      <c r="I1060" s="148"/>
      <c r="J1060" s="322"/>
      <c r="K1060" s="324" t="str">
        <f>IFERROR(INDEX(Lookup!$G$3:$G$6,MATCH(J1060,Lookup!$F$3:$F$6,0)),"")</f>
        <v/>
      </c>
      <c r="L1060" s="323"/>
      <c r="M1060" s="322"/>
      <c r="N1060" s="846">
        <f t="shared" si="140"/>
        <v>0</v>
      </c>
      <c r="O1060" s="325">
        <f t="shared" si="141"/>
        <v>0</v>
      </c>
      <c r="P1060" s="847">
        <f>IF(I1060&lt;INDEX(Lookup!$U$2:$U$10,MATCH($D$48,Lookup!$S$2:$S$10,0)),0,IF(U1060="X",0,IFERROR(L1060*50,0)))</f>
        <v>0</v>
      </c>
      <c r="Q1060" s="326">
        <f>IF(I1060&lt;INDEX(Lookup!$U$2:$U$10,MATCH($D$48,Lookup!$S$2:$S$10,0)),0,IF(U1060="X",0,IFERROR(P1060*K1060,0)))</f>
        <v>0</v>
      </c>
      <c r="R1060" s="326">
        <v>0</v>
      </c>
      <c r="S1060" s="424">
        <v>0</v>
      </c>
      <c r="T1060" s="322"/>
      <c r="U1060" s="143"/>
      <c r="V1060" s="397"/>
      <c r="W1060" s="555"/>
      <c r="X1060" s="576">
        <f t="shared" si="142"/>
        <v>0</v>
      </c>
      <c r="Y1060" s="576">
        <f t="shared" si="143"/>
        <v>0</v>
      </c>
      <c r="Z1060" s="576">
        <f t="shared" si="144"/>
        <v>0</v>
      </c>
      <c r="AA1060" s="576">
        <f t="shared" si="145"/>
        <v>0</v>
      </c>
      <c r="AB1060" s="553"/>
      <c r="AC1060" s="553"/>
      <c r="AD1060" s="553"/>
      <c r="AE1060" s="553"/>
      <c r="AF1060" s="553"/>
      <c r="AG1060" s="553"/>
      <c r="AH1060" s="553"/>
      <c r="AI1060" s="397"/>
      <c r="AJ1060" s="555"/>
      <c r="AK1060" s="576">
        <f t="shared" si="146"/>
        <v>0</v>
      </c>
      <c r="AL1060" s="576">
        <f t="shared" si="147"/>
        <v>0</v>
      </c>
      <c r="AM1060" s="599"/>
      <c r="AN1060" s="599"/>
      <c r="AO1060" s="553"/>
      <c r="AP1060" s="553"/>
      <c r="AQ1060" s="553"/>
      <c r="AR1060" s="553"/>
      <c r="AS1060" s="397"/>
      <c r="AT1060" s="397"/>
      <c r="AU1060" s="397"/>
      <c r="AV1060" s="397"/>
      <c r="AW1060" s="397"/>
      <c r="AX1060" s="397"/>
      <c r="AY1060" s="397"/>
      <c r="AZ1060" s="397"/>
      <c r="BA1060" s="397"/>
      <c r="BB1060" s="397"/>
      <c r="BC1060" s="397"/>
      <c r="BD1060" s="553"/>
      <c r="BE1060" s="397"/>
      <c r="BF1060" s="397"/>
      <c r="BG1060" s="397"/>
      <c r="BH1060" s="397"/>
    </row>
    <row r="1061" spans="2:60" x14ac:dyDescent="0.35">
      <c r="B1061" s="319"/>
      <c r="C1061" s="147"/>
      <c r="D1061" s="147"/>
      <c r="E1061" s="320"/>
      <c r="F1061" s="321"/>
      <c r="G1061" s="149"/>
      <c r="H1061" s="148"/>
      <c r="I1061" s="148"/>
      <c r="J1061" s="322"/>
      <c r="K1061" s="324" t="str">
        <f>IFERROR(INDEX(Lookup!$G$3:$G$6,MATCH(J1061,Lookup!$F$3:$F$6,0)),"")</f>
        <v/>
      </c>
      <c r="L1061" s="323"/>
      <c r="M1061" s="322"/>
      <c r="N1061" s="846">
        <f t="shared" si="140"/>
        <v>0</v>
      </c>
      <c r="O1061" s="325">
        <f t="shared" si="141"/>
        <v>0</v>
      </c>
      <c r="P1061" s="847">
        <f>IF(I1061&lt;INDEX(Lookup!$U$2:$U$10,MATCH($D$48,Lookup!$S$2:$S$10,0)),0,IF(U1061="X",0,IFERROR(L1061*50,0)))</f>
        <v>0</v>
      </c>
      <c r="Q1061" s="326">
        <f>IF(I1061&lt;INDEX(Lookup!$U$2:$U$10,MATCH($D$48,Lookup!$S$2:$S$10,0)),0,IF(U1061="X",0,IFERROR(P1061*K1061,0)))</f>
        <v>0</v>
      </c>
      <c r="R1061" s="326">
        <v>0</v>
      </c>
      <c r="S1061" s="424">
        <v>0</v>
      </c>
      <c r="T1061" s="322"/>
      <c r="U1061" s="143"/>
      <c r="V1061" s="397"/>
      <c r="W1061" s="555"/>
      <c r="X1061" s="576">
        <f t="shared" si="142"/>
        <v>0</v>
      </c>
      <c r="Y1061" s="576">
        <f t="shared" si="143"/>
        <v>0</v>
      </c>
      <c r="Z1061" s="576">
        <f t="shared" si="144"/>
        <v>0</v>
      </c>
      <c r="AA1061" s="576">
        <f t="shared" si="145"/>
        <v>0</v>
      </c>
      <c r="AB1061" s="553"/>
      <c r="AC1061" s="553"/>
      <c r="AD1061" s="553"/>
      <c r="AE1061" s="553"/>
      <c r="AF1061" s="553"/>
      <c r="AG1061" s="553"/>
      <c r="AH1061" s="553"/>
      <c r="AI1061" s="397"/>
      <c r="AJ1061" s="555"/>
      <c r="AK1061" s="576">
        <f t="shared" si="146"/>
        <v>0</v>
      </c>
      <c r="AL1061" s="576">
        <f t="shared" si="147"/>
        <v>0</v>
      </c>
      <c r="AM1061" s="599"/>
      <c r="AN1061" s="599"/>
      <c r="AO1061" s="553"/>
      <c r="AP1061" s="553"/>
      <c r="AQ1061" s="553"/>
      <c r="AR1061" s="553"/>
      <c r="AS1061" s="397"/>
      <c r="AT1061" s="397"/>
      <c r="AU1061" s="397"/>
      <c r="AV1061" s="397"/>
      <c r="AW1061" s="397"/>
      <c r="AX1061" s="397"/>
      <c r="AY1061" s="397"/>
      <c r="AZ1061" s="397"/>
      <c r="BA1061" s="397"/>
      <c r="BB1061" s="397"/>
      <c r="BC1061" s="397"/>
      <c r="BD1061" s="553"/>
      <c r="BE1061" s="397"/>
      <c r="BF1061" s="397"/>
      <c r="BG1061" s="397"/>
      <c r="BH1061" s="397"/>
    </row>
    <row r="1062" spans="2:60" x14ac:dyDescent="0.35">
      <c r="B1062" s="319"/>
      <c r="C1062" s="147"/>
      <c r="D1062" s="147"/>
      <c r="E1062" s="320"/>
      <c r="F1062" s="321"/>
      <c r="G1062" s="149"/>
      <c r="H1062" s="148"/>
      <c r="I1062" s="148"/>
      <c r="J1062" s="322"/>
      <c r="K1062" s="324" t="str">
        <f>IFERROR(INDEX(Lookup!$G$3:$G$6,MATCH(J1062,Lookup!$F$3:$F$6,0)),"")</f>
        <v/>
      </c>
      <c r="L1062" s="323"/>
      <c r="M1062" s="322"/>
      <c r="N1062" s="846">
        <f t="shared" si="140"/>
        <v>0</v>
      </c>
      <c r="O1062" s="325">
        <f t="shared" si="141"/>
        <v>0</v>
      </c>
      <c r="P1062" s="847">
        <f>IF(I1062&lt;INDEX(Lookup!$U$2:$U$10,MATCH($D$48,Lookup!$S$2:$S$10,0)),0,IF(U1062="X",0,IFERROR(L1062*50,0)))</f>
        <v>0</v>
      </c>
      <c r="Q1062" s="326">
        <f>IF(I1062&lt;INDEX(Lookup!$U$2:$U$10,MATCH($D$48,Lookup!$S$2:$S$10,0)),0,IF(U1062="X",0,IFERROR(P1062*K1062,0)))</f>
        <v>0</v>
      </c>
      <c r="R1062" s="326">
        <v>0</v>
      </c>
      <c r="S1062" s="424">
        <v>0</v>
      </c>
      <c r="T1062" s="322"/>
      <c r="U1062" s="143"/>
      <c r="V1062" s="397"/>
      <c r="W1062" s="555"/>
      <c r="X1062" s="576">
        <f t="shared" si="142"/>
        <v>0</v>
      </c>
      <c r="Y1062" s="576">
        <f t="shared" si="143"/>
        <v>0</v>
      </c>
      <c r="Z1062" s="576">
        <f t="shared" si="144"/>
        <v>0</v>
      </c>
      <c r="AA1062" s="576">
        <f t="shared" si="145"/>
        <v>0</v>
      </c>
      <c r="AB1062" s="553"/>
      <c r="AC1062" s="553"/>
      <c r="AD1062" s="553"/>
      <c r="AE1062" s="553"/>
      <c r="AF1062" s="553"/>
      <c r="AG1062" s="553"/>
      <c r="AH1062" s="553"/>
      <c r="AI1062" s="397"/>
      <c r="AJ1062" s="555"/>
      <c r="AK1062" s="576">
        <f t="shared" si="146"/>
        <v>0</v>
      </c>
      <c r="AL1062" s="576">
        <f t="shared" si="147"/>
        <v>0</v>
      </c>
      <c r="AM1062" s="599"/>
      <c r="AN1062" s="599"/>
      <c r="AO1062" s="553"/>
      <c r="AP1062" s="553"/>
      <c r="AQ1062" s="553"/>
      <c r="AR1062" s="553"/>
      <c r="AS1062" s="397"/>
      <c r="AT1062" s="397"/>
      <c r="AU1062" s="397"/>
      <c r="AV1062" s="397"/>
      <c r="AW1062" s="397"/>
      <c r="AX1062" s="397"/>
      <c r="AY1062" s="397"/>
      <c r="AZ1062" s="397"/>
      <c r="BA1062" s="397"/>
      <c r="BB1062" s="397"/>
      <c r="BC1062" s="397"/>
      <c r="BD1062" s="553"/>
      <c r="BE1062" s="397"/>
      <c r="BF1062" s="397"/>
      <c r="BG1062" s="397"/>
      <c r="BH1062" s="397"/>
    </row>
    <row r="1063" spans="2:60" x14ac:dyDescent="0.35">
      <c r="B1063" s="319"/>
      <c r="C1063" s="147"/>
      <c r="D1063" s="147"/>
      <c r="E1063" s="320"/>
      <c r="F1063" s="321"/>
      <c r="G1063" s="149"/>
      <c r="H1063" s="148"/>
      <c r="I1063" s="148"/>
      <c r="J1063" s="322"/>
      <c r="K1063" s="324" t="str">
        <f>IFERROR(INDEX(Lookup!$G$3:$G$6,MATCH(J1063,Lookup!$F$3:$F$6,0)),"")</f>
        <v/>
      </c>
      <c r="L1063" s="323"/>
      <c r="M1063" s="322"/>
      <c r="N1063" s="846">
        <f t="shared" si="140"/>
        <v>0</v>
      </c>
      <c r="O1063" s="325">
        <f t="shared" si="141"/>
        <v>0</v>
      </c>
      <c r="P1063" s="847">
        <f>IF(I1063&lt;INDEX(Lookup!$U$2:$U$10,MATCH($D$48,Lookup!$S$2:$S$10,0)),0,IF(U1063="X",0,IFERROR(L1063*50,0)))</f>
        <v>0</v>
      </c>
      <c r="Q1063" s="326">
        <f>IF(I1063&lt;INDEX(Lookup!$U$2:$U$10,MATCH($D$48,Lookup!$S$2:$S$10,0)),0,IF(U1063="X",0,IFERROR(P1063*K1063,0)))</f>
        <v>0</v>
      </c>
      <c r="R1063" s="326">
        <v>0</v>
      </c>
      <c r="S1063" s="424">
        <v>0</v>
      </c>
      <c r="T1063" s="322"/>
      <c r="U1063" s="143"/>
      <c r="V1063" s="397"/>
      <c r="W1063" s="555"/>
      <c r="X1063" s="576">
        <f t="shared" si="142"/>
        <v>0</v>
      </c>
      <c r="Y1063" s="576">
        <f t="shared" si="143"/>
        <v>0</v>
      </c>
      <c r="Z1063" s="576">
        <f t="shared" si="144"/>
        <v>0</v>
      </c>
      <c r="AA1063" s="576">
        <f t="shared" si="145"/>
        <v>0</v>
      </c>
      <c r="AB1063" s="553"/>
      <c r="AC1063" s="553"/>
      <c r="AD1063" s="553"/>
      <c r="AE1063" s="553"/>
      <c r="AF1063" s="553"/>
      <c r="AG1063" s="553"/>
      <c r="AH1063" s="553"/>
      <c r="AI1063" s="397"/>
      <c r="AJ1063" s="555"/>
      <c r="AK1063" s="576">
        <f t="shared" si="146"/>
        <v>0</v>
      </c>
      <c r="AL1063" s="576">
        <f t="shared" si="147"/>
        <v>0</v>
      </c>
      <c r="AM1063" s="599"/>
      <c r="AN1063" s="599"/>
      <c r="AO1063" s="553"/>
      <c r="AP1063" s="553"/>
      <c r="AQ1063" s="553"/>
      <c r="AR1063" s="553"/>
      <c r="AS1063" s="397"/>
      <c r="AT1063" s="397"/>
      <c r="AU1063" s="397"/>
      <c r="AV1063" s="397"/>
      <c r="AW1063" s="397"/>
      <c r="AX1063" s="397"/>
      <c r="AY1063" s="397"/>
      <c r="AZ1063" s="397"/>
      <c r="BA1063" s="397"/>
      <c r="BB1063" s="397"/>
      <c r="BC1063" s="397"/>
      <c r="BD1063" s="553"/>
      <c r="BE1063" s="397"/>
      <c r="BF1063" s="397"/>
      <c r="BG1063" s="397"/>
      <c r="BH1063" s="397"/>
    </row>
    <row r="1064" spans="2:60" x14ac:dyDescent="0.35">
      <c r="B1064" s="319"/>
      <c r="C1064" s="147"/>
      <c r="D1064" s="147"/>
      <c r="E1064" s="320"/>
      <c r="F1064" s="321"/>
      <c r="G1064" s="149"/>
      <c r="H1064" s="148"/>
      <c r="I1064" s="148"/>
      <c r="J1064" s="322"/>
      <c r="K1064" s="324" t="str">
        <f>IFERROR(INDEX(Lookup!$G$3:$G$6,MATCH(J1064,Lookup!$F$3:$F$6,0)),"")</f>
        <v/>
      </c>
      <c r="L1064" s="323"/>
      <c r="M1064" s="322"/>
      <c r="N1064" s="846">
        <f t="shared" si="140"/>
        <v>0</v>
      </c>
      <c r="O1064" s="325">
        <f t="shared" si="141"/>
        <v>0</v>
      </c>
      <c r="P1064" s="847">
        <f>IF(I1064&lt;INDEX(Lookup!$U$2:$U$10,MATCH($D$48,Lookup!$S$2:$S$10,0)),0,IF(U1064="X",0,IFERROR(L1064*50,0)))</f>
        <v>0</v>
      </c>
      <c r="Q1064" s="326">
        <f>IF(I1064&lt;INDEX(Lookup!$U$2:$U$10,MATCH($D$48,Lookup!$S$2:$S$10,0)),0,IF(U1064="X",0,IFERROR(P1064*K1064,0)))</f>
        <v>0</v>
      </c>
      <c r="R1064" s="326">
        <v>0</v>
      </c>
      <c r="S1064" s="424">
        <v>0</v>
      </c>
      <c r="T1064" s="322"/>
      <c r="U1064" s="143"/>
      <c r="V1064" s="397"/>
      <c r="W1064" s="555"/>
      <c r="X1064" s="576">
        <f t="shared" si="142"/>
        <v>0</v>
      </c>
      <c r="Y1064" s="576">
        <f t="shared" si="143"/>
        <v>0</v>
      </c>
      <c r="Z1064" s="576">
        <f t="shared" si="144"/>
        <v>0</v>
      </c>
      <c r="AA1064" s="576">
        <f t="shared" si="145"/>
        <v>0</v>
      </c>
      <c r="AB1064" s="553"/>
      <c r="AC1064" s="553"/>
      <c r="AD1064" s="553"/>
      <c r="AE1064" s="553"/>
      <c r="AF1064" s="553"/>
      <c r="AG1064" s="553"/>
      <c r="AH1064" s="553"/>
      <c r="AI1064" s="397"/>
      <c r="AJ1064" s="555"/>
      <c r="AK1064" s="576">
        <f t="shared" si="146"/>
        <v>0</v>
      </c>
      <c r="AL1064" s="576">
        <f t="shared" si="147"/>
        <v>0</v>
      </c>
      <c r="AM1064" s="599"/>
      <c r="AN1064" s="599"/>
      <c r="AO1064" s="553"/>
      <c r="AP1064" s="553"/>
      <c r="AQ1064" s="553"/>
      <c r="AR1064" s="553"/>
      <c r="AS1064" s="397"/>
      <c r="AT1064" s="397"/>
      <c r="AU1064" s="397"/>
      <c r="AV1064" s="397"/>
      <c r="AW1064" s="397"/>
      <c r="AX1064" s="397"/>
      <c r="AY1064" s="397"/>
      <c r="AZ1064" s="397"/>
      <c r="BA1064" s="397"/>
      <c r="BB1064" s="397"/>
      <c r="BC1064" s="397"/>
      <c r="BD1064" s="553"/>
      <c r="BE1064" s="397"/>
      <c r="BF1064" s="397"/>
      <c r="BG1064" s="397"/>
      <c r="BH1064" s="397"/>
    </row>
    <row r="1065" spans="2:60" x14ac:dyDescent="0.35">
      <c r="B1065" s="319"/>
      <c r="C1065" s="147"/>
      <c r="D1065" s="147"/>
      <c r="E1065" s="320"/>
      <c r="F1065" s="321"/>
      <c r="G1065" s="149"/>
      <c r="H1065" s="148"/>
      <c r="I1065" s="148"/>
      <c r="J1065" s="322"/>
      <c r="K1065" s="324" t="str">
        <f>IFERROR(INDEX(Lookup!$G$3:$G$6,MATCH(J1065,Lookup!$F$3:$F$6,0)),"")</f>
        <v/>
      </c>
      <c r="L1065" s="323"/>
      <c r="M1065" s="322"/>
      <c r="N1065" s="846">
        <f t="shared" si="140"/>
        <v>0</v>
      </c>
      <c r="O1065" s="325">
        <f t="shared" si="141"/>
        <v>0</v>
      </c>
      <c r="P1065" s="847">
        <f>IF(I1065&lt;INDEX(Lookup!$U$2:$U$10,MATCH($D$48,Lookup!$S$2:$S$10,0)),0,IF(U1065="X",0,IFERROR(L1065*50,0)))</f>
        <v>0</v>
      </c>
      <c r="Q1065" s="326">
        <f>IF(I1065&lt;INDEX(Lookup!$U$2:$U$10,MATCH($D$48,Lookup!$S$2:$S$10,0)),0,IF(U1065="X",0,IFERROR(P1065*K1065,0)))</f>
        <v>0</v>
      </c>
      <c r="R1065" s="326">
        <v>0</v>
      </c>
      <c r="S1065" s="424">
        <v>0</v>
      </c>
      <c r="T1065" s="322"/>
      <c r="U1065" s="143"/>
      <c r="V1065" s="397"/>
      <c r="W1065" s="555"/>
      <c r="X1065" s="576">
        <f t="shared" si="142"/>
        <v>0</v>
      </c>
      <c r="Y1065" s="576">
        <f t="shared" si="143"/>
        <v>0</v>
      </c>
      <c r="Z1065" s="576">
        <f t="shared" si="144"/>
        <v>0</v>
      </c>
      <c r="AA1065" s="576">
        <f t="shared" si="145"/>
        <v>0</v>
      </c>
      <c r="AB1065" s="553"/>
      <c r="AC1065" s="553"/>
      <c r="AD1065" s="553"/>
      <c r="AE1065" s="553"/>
      <c r="AF1065" s="553"/>
      <c r="AG1065" s="553"/>
      <c r="AH1065" s="553"/>
      <c r="AI1065" s="397"/>
      <c r="AJ1065" s="555"/>
      <c r="AK1065" s="576">
        <f t="shared" si="146"/>
        <v>0</v>
      </c>
      <c r="AL1065" s="576">
        <f t="shared" si="147"/>
        <v>0</v>
      </c>
      <c r="AM1065" s="599"/>
      <c r="AN1065" s="599"/>
      <c r="AO1065" s="553"/>
      <c r="AP1065" s="553"/>
      <c r="AQ1065" s="553"/>
      <c r="AR1065" s="553"/>
      <c r="AS1065" s="397"/>
      <c r="AT1065" s="397"/>
      <c r="AU1065" s="397"/>
      <c r="AV1065" s="397"/>
      <c r="AW1065" s="397"/>
      <c r="AX1065" s="397"/>
      <c r="AY1065" s="397"/>
      <c r="AZ1065" s="397"/>
      <c r="BA1065" s="397"/>
      <c r="BB1065" s="397"/>
      <c r="BC1065" s="397"/>
      <c r="BD1065" s="553"/>
      <c r="BE1065" s="397"/>
      <c r="BF1065" s="397"/>
      <c r="BG1065" s="397"/>
      <c r="BH1065" s="397"/>
    </row>
    <row r="1066" spans="2:60" x14ac:dyDescent="0.35">
      <c r="B1066" s="319"/>
      <c r="C1066" s="147"/>
      <c r="D1066" s="147"/>
      <c r="E1066" s="320"/>
      <c r="F1066" s="321"/>
      <c r="G1066" s="149"/>
      <c r="H1066" s="148"/>
      <c r="I1066" s="148"/>
      <c r="J1066" s="322"/>
      <c r="K1066" s="324" t="str">
        <f>IFERROR(INDEX(Lookup!$G$3:$G$6,MATCH(J1066,Lookup!$F$3:$F$6,0)),"")</f>
        <v/>
      </c>
      <c r="L1066" s="323"/>
      <c r="M1066" s="322"/>
      <c r="N1066" s="846">
        <f t="shared" si="140"/>
        <v>0</v>
      </c>
      <c r="O1066" s="325">
        <f t="shared" si="141"/>
        <v>0</v>
      </c>
      <c r="P1066" s="847">
        <f>IF(I1066&lt;INDEX(Lookup!$U$2:$U$10,MATCH($D$48,Lookup!$S$2:$S$10,0)),0,IF(U1066="X",0,IFERROR(L1066*50,0)))</f>
        <v>0</v>
      </c>
      <c r="Q1066" s="326">
        <f>IF(I1066&lt;INDEX(Lookup!$U$2:$U$10,MATCH($D$48,Lookup!$S$2:$S$10,0)),0,IF(U1066="X",0,IFERROR(P1066*K1066,0)))</f>
        <v>0</v>
      </c>
      <c r="R1066" s="326">
        <v>0</v>
      </c>
      <c r="S1066" s="424">
        <v>0</v>
      </c>
      <c r="T1066" s="322"/>
      <c r="U1066" s="143"/>
      <c r="V1066" s="397"/>
      <c r="W1066" s="555"/>
      <c r="X1066" s="576">
        <f t="shared" si="142"/>
        <v>0</v>
      </c>
      <c r="Y1066" s="576">
        <f t="shared" si="143"/>
        <v>0</v>
      </c>
      <c r="Z1066" s="576">
        <f t="shared" si="144"/>
        <v>0</v>
      </c>
      <c r="AA1066" s="576">
        <f t="shared" si="145"/>
        <v>0</v>
      </c>
      <c r="AB1066" s="553"/>
      <c r="AC1066" s="553"/>
      <c r="AD1066" s="553"/>
      <c r="AE1066" s="553"/>
      <c r="AF1066" s="553"/>
      <c r="AG1066" s="553"/>
      <c r="AH1066" s="553"/>
      <c r="AI1066" s="397"/>
      <c r="AJ1066" s="555"/>
      <c r="AK1066" s="576">
        <f t="shared" si="146"/>
        <v>0</v>
      </c>
      <c r="AL1066" s="576">
        <f t="shared" si="147"/>
        <v>0</v>
      </c>
      <c r="AM1066" s="599"/>
      <c r="AN1066" s="599"/>
      <c r="AO1066" s="553"/>
      <c r="AP1066" s="553"/>
      <c r="AQ1066" s="553"/>
      <c r="AR1066" s="553"/>
      <c r="AS1066" s="397"/>
      <c r="AT1066" s="397"/>
      <c r="AU1066" s="397"/>
      <c r="AV1066" s="397"/>
      <c r="AW1066" s="397"/>
      <c r="AX1066" s="397"/>
      <c r="AY1066" s="397"/>
      <c r="AZ1066" s="397"/>
      <c r="BA1066" s="397"/>
      <c r="BB1066" s="397"/>
      <c r="BC1066" s="397"/>
      <c r="BD1066" s="553"/>
      <c r="BE1066" s="397"/>
      <c r="BF1066" s="397"/>
      <c r="BG1066" s="397"/>
      <c r="BH1066" s="397"/>
    </row>
    <row r="1067" spans="2:60" x14ac:dyDescent="0.35">
      <c r="B1067" s="319"/>
      <c r="C1067" s="147"/>
      <c r="D1067" s="147"/>
      <c r="E1067" s="320"/>
      <c r="F1067" s="321"/>
      <c r="G1067" s="149"/>
      <c r="H1067" s="148"/>
      <c r="I1067" s="148"/>
      <c r="J1067" s="322"/>
      <c r="K1067" s="324" t="str">
        <f>IFERROR(INDEX(Lookup!$G$3:$G$6,MATCH(J1067,Lookup!$F$3:$F$6,0)),"")</f>
        <v/>
      </c>
      <c r="L1067" s="323"/>
      <c r="M1067" s="322"/>
      <c r="N1067" s="846">
        <f t="shared" si="140"/>
        <v>0</v>
      </c>
      <c r="O1067" s="325">
        <f t="shared" si="141"/>
        <v>0</v>
      </c>
      <c r="P1067" s="847">
        <f>IF(I1067&lt;INDEX(Lookup!$U$2:$U$10,MATCH($D$48,Lookup!$S$2:$S$10,0)),0,IF(U1067="X",0,IFERROR(L1067*50,0)))</f>
        <v>0</v>
      </c>
      <c r="Q1067" s="326">
        <f>IF(I1067&lt;INDEX(Lookup!$U$2:$U$10,MATCH($D$48,Lookup!$S$2:$S$10,0)),0,IF(U1067="X",0,IFERROR(P1067*K1067,0)))</f>
        <v>0</v>
      </c>
      <c r="R1067" s="326">
        <v>0</v>
      </c>
      <c r="S1067" s="424">
        <v>0</v>
      </c>
      <c r="T1067" s="322"/>
      <c r="U1067" s="143"/>
      <c r="V1067" s="397"/>
      <c r="W1067" s="555"/>
      <c r="X1067" s="576">
        <f t="shared" si="142"/>
        <v>0</v>
      </c>
      <c r="Y1067" s="576">
        <f t="shared" si="143"/>
        <v>0</v>
      </c>
      <c r="Z1067" s="576">
        <f t="shared" si="144"/>
        <v>0</v>
      </c>
      <c r="AA1067" s="576">
        <f t="shared" si="145"/>
        <v>0</v>
      </c>
      <c r="AB1067" s="553"/>
      <c r="AC1067" s="553"/>
      <c r="AD1067" s="553"/>
      <c r="AE1067" s="553"/>
      <c r="AF1067" s="553"/>
      <c r="AG1067" s="553"/>
      <c r="AH1067" s="553"/>
      <c r="AI1067" s="397"/>
      <c r="AJ1067" s="555"/>
      <c r="AK1067" s="576">
        <f t="shared" si="146"/>
        <v>0</v>
      </c>
      <c r="AL1067" s="576">
        <f t="shared" si="147"/>
        <v>0</v>
      </c>
      <c r="AM1067" s="599"/>
      <c r="AN1067" s="599"/>
      <c r="AO1067" s="553"/>
      <c r="AP1067" s="553"/>
      <c r="AQ1067" s="553"/>
      <c r="AR1067" s="553"/>
      <c r="AS1067" s="397"/>
      <c r="AT1067" s="397"/>
      <c r="AU1067" s="397"/>
      <c r="AV1067" s="397"/>
      <c r="AW1067" s="397"/>
      <c r="AX1067" s="397"/>
      <c r="AY1067" s="397"/>
      <c r="AZ1067" s="397"/>
      <c r="BA1067" s="397"/>
      <c r="BB1067" s="397"/>
      <c r="BC1067" s="397"/>
      <c r="BD1067" s="553"/>
      <c r="BE1067" s="397"/>
      <c r="BF1067" s="397"/>
      <c r="BG1067" s="397"/>
      <c r="BH1067" s="397"/>
    </row>
    <row r="1068" spans="2:60" x14ac:dyDescent="0.35">
      <c r="B1068" s="319"/>
      <c r="C1068" s="147"/>
      <c r="D1068" s="147"/>
      <c r="E1068" s="320"/>
      <c r="F1068" s="321"/>
      <c r="G1068" s="149"/>
      <c r="H1068" s="148"/>
      <c r="I1068" s="148"/>
      <c r="J1068" s="322"/>
      <c r="K1068" s="324" t="str">
        <f>IFERROR(INDEX(Lookup!$G$3:$G$6,MATCH(J1068,Lookup!$F$3:$F$6,0)),"")</f>
        <v/>
      </c>
      <c r="L1068" s="323"/>
      <c r="M1068" s="322"/>
      <c r="N1068" s="846">
        <f t="shared" si="140"/>
        <v>0</v>
      </c>
      <c r="O1068" s="325">
        <f t="shared" si="141"/>
        <v>0</v>
      </c>
      <c r="P1068" s="847">
        <f>IF(I1068&lt;INDEX(Lookup!$U$2:$U$10,MATCH($D$48,Lookup!$S$2:$S$10,0)),0,IF(U1068="X",0,IFERROR(L1068*50,0)))</f>
        <v>0</v>
      </c>
      <c r="Q1068" s="326">
        <f>IF(I1068&lt;INDEX(Lookup!$U$2:$U$10,MATCH($D$48,Lookup!$S$2:$S$10,0)),0,IF(U1068="X",0,IFERROR(P1068*K1068,0)))</f>
        <v>0</v>
      </c>
      <c r="R1068" s="326">
        <v>0</v>
      </c>
      <c r="S1068" s="424">
        <v>0</v>
      </c>
      <c r="T1068" s="322"/>
      <c r="U1068" s="143"/>
      <c r="V1068" s="397"/>
      <c r="W1068" s="555"/>
      <c r="X1068" s="576">
        <f t="shared" si="142"/>
        <v>0</v>
      </c>
      <c r="Y1068" s="576">
        <f t="shared" si="143"/>
        <v>0</v>
      </c>
      <c r="Z1068" s="576">
        <f t="shared" si="144"/>
        <v>0</v>
      </c>
      <c r="AA1068" s="576">
        <f t="shared" si="145"/>
        <v>0</v>
      </c>
      <c r="AB1068" s="553"/>
      <c r="AC1068" s="553"/>
      <c r="AD1068" s="553"/>
      <c r="AE1068" s="553"/>
      <c r="AF1068" s="553"/>
      <c r="AG1068" s="553"/>
      <c r="AH1068" s="553"/>
      <c r="AI1068" s="397"/>
      <c r="AJ1068" s="555"/>
      <c r="AK1068" s="576">
        <f t="shared" si="146"/>
        <v>0</v>
      </c>
      <c r="AL1068" s="576">
        <f t="shared" si="147"/>
        <v>0</v>
      </c>
      <c r="AM1068" s="599"/>
      <c r="AN1068" s="599"/>
      <c r="AO1068" s="553"/>
      <c r="AP1068" s="553"/>
      <c r="AQ1068" s="553"/>
      <c r="AR1068" s="553"/>
      <c r="AS1068" s="397"/>
      <c r="AT1068" s="397"/>
      <c r="AU1068" s="397"/>
      <c r="AV1068" s="397"/>
      <c r="AW1068" s="397"/>
      <c r="AX1068" s="397"/>
      <c r="AY1068" s="397"/>
      <c r="AZ1068" s="397"/>
      <c r="BA1068" s="397"/>
      <c r="BB1068" s="397"/>
      <c r="BC1068" s="397"/>
      <c r="BD1068" s="553"/>
      <c r="BE1068" s="397"/>
      <c r="BF1068" s="397"/>
      <c r="BG1068" s="397"/>
      <c r="BH1068" s="397"/>
    </row>
    <row r="1069" spans="2:60" x14ac:dyDescent="0.35">
      <c r="B1069" s="319"/>
      <c r="C1069" s="147"/>
      <c r="D1069" s="147"/>
      <c r="E1069" s="320"/>
      <c r="F1069" s="321"/>
      <c r="G1069" s="149"/>
      <c r="H1069" s="148"/>
      <c r="I1069" s="148"/>
      <c r="J1069" s="322"/>
      <c r="K1069" s="324" t="str">
        <f>IFERROR(INDEX(Lookup!$G$3:$G$6,MATCH(J1069,Lookup!$F$3:$F$6,0)),"")</f>
        <v/>
      </c>
      <c r="L1069" s="323"/>
      <c r="M1069" s="322"/>
      <c r="N1069" s="846">
        <f t="shared" si="140"/>
        <v>0</v>
      </c>
      <c r="O1069" s="325">
        <f t="shared" si="141"/>
        <v>0</v>
      </c>
      <c r="P1069" s="847">
        <f>IF(I1069&lt;INDEX(Lookup!$U$2:$U$10,MATCH($D$48,Lookup!$S$2:$S$10,0)),0,IF(U1069="X",0,IFERROR(L1069*50,0)))</f>
        <v>0</v>
      </c>
      <c r="Q1069" s="326">
        <f>IF(I1069&lt;INDEX(Lookup!$U$2:$U$10,MATCH($D$48,Lookup!$S$2:$S$10,0)),0,IF(U1069="X",0,IFERROR(P1069*K1069,0)))</f>
        <v>0</v>
      </c>
      <c r="R1069" s="326">
        <v>0</v>
      </c>
      <c r="S1069" s="424">
        <v>0</v>
      </c>
      <c r="T1069" s="322"/>
      <c r="U1069" s="143"/>
      <c r="V1069" s="397"/>
      <c r="W1069" s="555"/>
      <c r="X1069" s="576">
        <f t="shared" si="142"/>
        <v>0</v>
      </c>
      <c r="Y1069" s="576">
        <f t="shared" si="143"/>
        <v>0</v>
      </c>
      <c r="Z1069" s="576">
        <f t="shared" si="144"/>
        <v>0</v>
      </c>
      <c r="AA1069" s="576">
        <f t="shared" si="145"/>
        <v>0</v>
      </c>
      <c r="AB1069" s="553"/>
      <c r="AC1069" s="553"/>
      <c r="AD1069" s="553"/>
      <c r="AE1069" s="553"/>
      <c r="AF1069" s="553"/>
      <c r="AG1069" s="553"/>
      <c r="AH1069" s="553"/>
      <c r="AI1069" s="397"/>
      <c r="AJ1069" s="555"/>
      <c r="AK1069" s="576">
        <f t="shared" si="146"/>
        <v>0</v>
      </c>
      <c r="AL1069" s="576">
        <f t="shared" si="147"/>
        <v>0</v>
      </c>
      <c r="AM1069" s="599"/>
      <c r="AN1069" s="599"/>
      <c r="AO1069" s="553"/>
      <c r="AP1069" s="553"/>
      <c r="AQ1069" s="553"/>
      <c r="AR1069" s="553"/>
      <c r="AS1069" s="397"/>
      <c r="AT1069" s="397"/>
      <c r="AU1069" s="397"/>
      <c r="AV1069" s="397"/>
      <c r="AW1069" s="397"/>
      <c r="AX1069" s="397"/>
      <c r="AY1069" s="397"/>
      <c r="AZ1069" s="397"/>
      <c r="BA1069" s="397"/>
      <c r="BB1069" s="397"/>
      <c r="BC1069" s="397"/>
      <c r="BD1069" s="553"/>
      <c r="BE1069" s="397"/>
      <c r="BF1069" s="397"/>
      <c r="BG1069" s="397"/>
      <c r="BH1069" s="397"/>
    </row>
    <row r="1070" spans="2:60" x14ac:dyDescent="0.35">
      <c r="B1070" s="319"/>
      <c r="C1070" s="147"/>
      <c r="D1070" s="147"/>
      <c r="E1070" s="320"/>
      <c r="F1070" s="321"/>
      <c r="G1070" s="149"/>
      <c r="H1070" s="148"/>
      <c r="I1070" s="148"/>
      <c r="J1070" s="322"/>
      <c r="K1070" s="324" t="str">
        <f>IFERROR(INDEX(Lookup!$G$3:$G$6,MATCH(J1070,Lookup!$F$3:$F$6,0)),"")</f>
        <v/>
      </c>
      <c r="L1070" s="323"/>
      <c r="M1070" s="322"/>
      <c r="N1070" s="846">
        <f t="shared" si="140"/>
        <v>0</v>
      </c>
      <c r="O1070" s="325">
        <f t="shared" si="141"/>
        <v>0</v>
      </c>
      <c r="P1070" s="847">
        <f>IF(I1070&lt;INDEX(Lookup!$U$2:$U$10,MATCH($D$48,Lookup!$S$2:$S$10,0)),0,IF(U1070="X",0,IFERROR(L1070*50,0)))</f>
        <v>0</v>
      </c>
      <c r="Q1070" s="326">
        <f>IF(I1070&lt;INDEX(Lookup!$U$2:$U$10,MATCH($D$48,Lookup!$S$2:$S$10,0)),0,IF(U1070="X",0,IFERROR(P1070*K1070,0)))</f>
        <v>0</v>
      </c>
      <c r="R1070" s="326">
        <v>0</v>
      </c>
      <c r="S1070" s="424">
        <v>0</v>
      </c>
      <c r="T1070" s="322"/>
      <c r="U1070" s="143"/>
      <c r="V1070" s="397"/>
      <c r="W1070" s="555"/>
      <c r="X1070" s="576">
        <f t="shared" si="142"/>
        <v>0</v>
      </c>
      <c r="Y1070" s="576">
        <f t="shared" si="143"/>
        <v>0</v>
      </c>
      <c r="Z1070" s="576">
        <f t="shared" si="144"/>
        <v>0</v>
      </c>
      <c r="AA1070" s="576">
        <f t="shared" si="145"/>
        <v>0</v>
      </c>
      <c r="AB1070" s="553"/>
      <c r="AC1070" s="553"/>
      <c r="AD1070" s="553"/>
      <c r="AE1070" s="553"/>
      <c r="AF1070" s="553"/>
      <c r="AG1070" s="553"/>
      <c r="AH1070" s="553"/>
      <c r="AI1070" s="397"/>
      <c r="AJ1070" s="555"/>
      <c r="AK1070" s="576">
        <f t="shared" si="146"/>
        <v>0</v>
      </c>
      <c r="AL1070" s="576">
        <f t="shared" si="147"/>
        <v>0</v>
      </c>
      <c r="AM1070" s="599"/>
      <c r="AN1070" s="599"/>
      <c r="AO1070" s="553"/>
      <c r="AP1070" s="553"/>
      <c r="AQ1070" s="553"/>
      <c r="AR1070" s="553"/>
      <c r="AS1070" s="397"/>
      <c r="AT1070" s="397"/>
      <c r="AU1070" s="397"/>
      <c r="AV1070" s="397"/>
      <c r="AW1070" s="397"/>
      <c r="AX1070" s="397"/>
      <c r="AY1070" s="397"/>
      <c r="AZ1070" s="397"/>
      <c r="BA1070" s="397"/>
      <c r="BB1070" s="397"/>
      <c r="BC1070" s="397"/>
      <c r="BD1070" s="553"/>
      <c r="BE1070" s="397"/>
      <c r="BF1070" s="397"/>
      <c r="BG1070" s="397"/>
      <c r="BH1070" s="397"/>
    </row>
    <row r="1071" spans="2:60" x14ac:dyDescent="0.35">
      <c r="B1071" s="319"/>
      <c r="C1071" s="147"/>
      <c r="D1071" s="147"/>
      <c r="E1071" s="320"/>
      <c r="F1071" s="321"/>
      <c r="G1071" s="149"/>
      <c r="H1071" s="148"/>
      <c r="I1071" s="148"/>
      <c r="J1071" s="322"/>
      <c r="K1071" s="324" t="str">
        <f>IFERROR(INDEX(Lookup!$G$3:$G$6,MATCH(J1071,Lookup!$F$3:$F$6,0)),"")</f>
        <v/>
      </c>
      <c r="L1071" s="323"/>
      <c r="M1071" s="322"/>
      <c r="N1071" s="846">
        <f t="shared" si="140"/>
        <v>0</v>
      </c>
      <c r="O1071" s="325">
        <f t="shared" si="141"/>
        <v>0</v>
      </c>
      <c r="P1071" s="847">
        <f>IF(I1071&lt;INDEX(Lookup!$U$2:$U$10,MATCH($D$48,Lookup!$S$2:$S$10,0)),0,IF(U1071="X",0,IFERROR(L1071*50,0)))</f>
        <v>0</v>
      </c>
      <c r="Q1071" s="326">
        <f>IF(I1071&lt;INDEX(Lookup!$U$2:$U$10,MATCH($D$48,Lookup!$S$2:$S$10,0)),0,IF(U1071="X",0,IFERROR(P1071*K1071,0)))</f>
        <v>0</v>
      </c>
      <c r="R1071" s="326">
        <v>0</v>
      </c>
      <c r="S1071" s="424">
        <v>0</v>
      </c>
      <c r="T1071" s="322"/>
      <c r="U1071" s="143"/>
      <c r="V1071" s="397"/>
      <c r="W1071" s="555"/>
      <c r="X1071" s="576">
        <f t="shared" si="142"/>
        <v>0</v>
      </c>
      <c r="Y1071" s="576">
        <f t="shared" si="143"/>
        <v>0</v>
      </c>
      <c r="Z1071" s="576">
        <f t="shared" si="144"/>
        <v>0</v>
      </c>
      <c r="AA1071" s="576">
        <f t="shared" si="145"/>
        <v>0</v>
      </c>
      <c r="AB1071" s="553"/>
      <c r="AC1071" s="553"/>
      <c r="AD1071" s="553"/>
      <c r="AE1071" s="553"/>
      <c r="AF1071" s="553"/>
      <c r="AG1071" s="553"/>
      <c r="AH1071" s="553"/>
      <c r="AI1071" s="397"/>
      <c r="AJ1071" s="555"/>
      <c r="AK1071" s="576">
        <f t="shared" si="146"/>
        <v>0</v>
      </c>
      <c r="AL1071" s="576">
        <f t="shared" si="147"/>
        <v>0</v>
      </c>
      <c r="AM1071" s="599"/>
      <c r="AN1071" s="599"/>
      <c r="AO1071" s="553"/>
      <c r="AP1071" s="553"/>
      <c r="AQ1071" s="553"/>
      <c r="AR1071" s="553"/>
      <c r="AS1071" s="397"/>
      <c r="AT1071" s="397"/>
      <c r="AU1071" s="397"/>
      <c r="AV1071" s="397"/>
      <c r="AW1071" s="397"/>
      <c r="AX1071" s="397"/>
      <c r="AY1071" s="397"/>
      <c r="AZ1071" s="397"/>
      <c r="BA1071" s="397"/>
      <c r="BB1071" s="397"/>
      <c r="BC1071" s="397"/>
      <c r="BD1071" s="553"/>
      <c r="BE1071" s="397"/>
      <c r="BF1071" s="397"/>
      <c r="BG1071" s="397"/>
      <c r="BH1071" s="397"/>
    </row>
    <row r="1072" spans="2:60" x14ac:dyDescent="0.35">
      <c r="B1072" s="319"/>
      <c r="C1072" s="147"/>
      <c r="D1072" s="147"/>
      <c r="E1072" s="320"/>
      <c r="F1072" s="321"/>
      <c r="G1072" s="149"/>
      <c r="H1072" s="148"/>
      <c r="I1072" s="148"/>
      <c r="J1072" s="322"/>
      <c r="K1072" s="324" t="str">
        <f>IFERROR(INDEX(Lookup!$G$3:$G$6,MATCH(J1072,Lookup!$F$3:$F$6,0)),"")</f>
        <v/>
      </c>
      <c r="L1072" s="323"/>
      <c r="M1072" s="322"/>
      <c r="N1072" s="846">
        <f t="shared" si="140"/>
        <v>0</v>
      </c>
      <c r="O1072" s="325">
        <f t="shared" si="141"/>
        <v>0</v>
      </c>
      <c r="P1072" s="847">
        <f>IF(I1072&lt;INDEX(Lookup!$U$2:$U$10,MATCH($D$48,Lookup!$S$2:$S$10,0)),0,IF(U1072="X",0,IFERROR(L1072*50,0)))</f>
        <v>0</v>
      </c>
      <c r="Q1072" s="326">
        <f>IF(I1072&lt;INDEX(Lookup!$U$2:$U$10,MATCH($D$48,Lookup!$S$2:$S$10,0)),0,IF(U1072="X",0,IFERROR(P1072*K1072,0)))</f>
        <v>0</v>
      </c>
      <c r="R1072" s="326">
        <v>0</v>
      </c>
      <c r="S1072" s="424">
        <v>0</v>
      </c>
      <c r="T1072" s="322"/>
      <c r="U1072" s="143"/>
      <c r="V1072" s="397"/>
      <c r="W1072" s="555"/>
      <c r="X1072" s="576">
        <f t="shared" si="142"/>
        <v>0</v>
      </c>
      <c r="Y1072" s="576">
        <f t="shared" si="143"/>
        <v>0</v>
      </c>
      <c r="Z1072" s="576">
        <f t="shared" si="144"/>
        <v>0</v>
      </c>
      <c r="AA1072" s="576">
        <f t="shared" si="145"/>
        <v>0</v>
      </c>
      <c r="AB1072" s="553"/>
      <c r="AC1072" s="553"/>
      <c r="AD1072" s="553"/>
      <c r="AE1072" s="553"/>
      <c r="AF1072" s="553"/>
      <c r="AG1072" s="553"/>
      <c r="AH1072" s="553"/>
      <c r="AI1072" s="397"/>
      <c r="AJ1072" s="555"/>
      <c r="AK1072" s="576">
        <f t="shared" si="146"/>
        <v>0</v>
      </c>
      <c r="AL1072" s="576">
        <f t="shared" si="147"/>
        <v>0</v>
      </c>
      <c r="AM1072" s="599"/>
      <c r="AN1072" s="599"/>
      <c r="AO1072" s="553"/>
      <c r="AP1072" s="553"/>
      <c r="AQ1072" s="553"/>
      <c r="AR1072" s="553"/>
      <c r="AS1072" s="397"/>
      <c r="AT1072" s="397"/>
      <c r="AU1072" s="397"/>
      <c r="AV1072" s="397"/>
      <c r="AW1072" s="397"/>
      <c r="AX1072" s="397"/>
      <c r="AY1072" s="397"/>
      <c r="AZ1072" s="397"/>
      <c r="BA1072" s="397"/>
      <c r="BB1072" s="397"/>
      <c r="BC1072" s="397"/>
      <c r="BD1072" s="553"/>
      <c r="BE1072" s="397"/>
      <c r="BF1072" s="397"/>
      <c r="BG1072" s="397"/>
      <c r="BH1072" s="397"/>
    </row>
    <row r="1073" spans="2:60" x14ac:dyDescent="0.35">
      <c r="B1073" s="319"/>
      <c r="C1073" s="147"/>
      <c r="D1073" s="147"/>
      <c r="E1073" s="320"/>
      <c r="F1073" s="321"/>
      <c r="G1073" s="149"/>
      <c r="H1073" s="148"/>
      <c r="I1073" s="148"/>
      <c r="J1073" s="322"/>
      <c r="K1073" s="324" t="str">
        <f>IFERROR(INDEX(Lookup!$G$3:$G$6,MATCH(J1073,Lookup!$F$3:$F$6,0)),"")</f>
        <v/>
      </c>
      <c r="L1073" s="323"/>
      <c r="M1073" s="322"/>
      <c r="N1073" s="846">
        <f t="shared" si="140"/>
        <v>0</v>
      </c>
      <c r="O1073" s="325">
        <f t="shared" si="141"/>
        <v>0</v>
      </c>
      <c r="P1073" s="847">
        <f>IF(I1073&lt;INDEX(Lookup!$U$2:$U$10,MATCH($D$48,Lookup!$S$2:$S$10,0)),0,IF(U1073="X",0,IFERROR(L1073*50,0)))</f>
        <v>0</v>
      </c>
      <c r="Q1073" s="326">
        <f>IF(I1073&lt;INDEX(Lookup!$U$2:$U$10,MATCH($D$48,Lookup!$S$2:$S$10,0)),0,IF(U1073="X",0,IFERROR(P1073*K1073,0)))</f>
        <v>0</v>
      </c>
      <c r="R1073" s="326">
        <v>0</v>
      </c>
      <c r="S1073" s="424">
        <v>0</v>
      </c>
      <c r="T1073" s="322"/>
      <c r="U1073" s="143"/>
      <c r="V1073" s="397"/>
      <c r="W1073" s="555"/>
      <c r="X1073" s="576">
        <f t="shared" si="142"/>
        <v>0</v>
      </c>
      <c r="Y1073" s="576">
        <f t="shared" si="143"/>
        <v>0</v>
      </c>
      <c r="Z1073" s="576">
        <f t="shared" si="144"/>
        <v>0</v>
      </c>
      <c r="AA1073" s="576">
        <f t="shared" si="145"/>
        <v>0</v>
      </c>
      <c r="AB1073" s="553"/>
      <c r="AC1073" s="553"/>
      <c r="AD1073" s="553"/>
      <c r="AE1073" s="553"/>
      <c r="AF1073" s="553"/>
      <c r="AG1073" s="553"/>
      <c r="AH1073" s="553"/>
      <c r="AI1073" s="397"/>
      <c r="AJ1073" s="555"/>
      <c r="AK1073" s="576">
        <f t="shared" si="146"/>
        <v>0</v>
      </c>
      <c r="AL1073" s="576">
        <f t="shared" si="147"/>
        <v>0</v>
      </c>
      <c r="AM1073" s="599"/>
      <c r="AN1073" s="599"/>
      <c r="AO1073" s="553"/>
      <c r="AP1073" s="553"/>
      <c r="AQ1073" s="553"/>
      <c r="AR1073" s="553"/>
      <c r="AS1073" s="397"/>
      <c r="AT1073" s="397"/>
      <c r="AU1073" s="397"/>
      <c r="AV1073" s="397"/>
      <c r="AW1073" s="397"/>
      <c r="AX1073" s="397"/>
      <c r="AY1073" s="397"/>
      <c r="AZ1073" s="397"/>
      <c r="BA1073" s="397"/>
      <c r="BB1073" s="397"/>
      <c r="BC1073" s="397"/>
      <c r="BD1073" s="553"/>
      <c r="BE1073" s="397"/>
      <c r="BF1073" s="397"/>
      <c r="BG1073" s="397"/>
      <c r="BH1073" s="397"/>
    </row>
    <row r="1074" spans="2:60" x14ac:dyDescent="0.35">
      <c r="B1074" s="319"/>
      <c r="C1074" s="147"/>
      <c r="D1074" s="147"/>
      <c r="E1074" s="320"/>
      <c r="F1074" s="321"/>
      <c r="G1074" s="149"/>
      <c r="H1074" s="148"/>
      <c r="I1074" s="148"/>
      <c r="J1074" s="322"/>
      <c r="K1074" s="324" t="str">
        <f>IFERROR(INDEX(Lookup!$G$3:$G$6,MATCH(J1074,Lookup!$F$3:$F$6,0)),"")</f>
        <v/>
      </c>
      <c r="L1074" s="323"/>
      <c r="M1074" s="322"/>
      <c r="N1074" s="846">
        <f t="shared" si="140"/>
        <v>0</v>
      </c>
      <c r="O1074" s="325">
        <f t="shared" si="141"/>
        <v>0</v>
      </c>
      <c r="P1074" s="847">
        <f>IF(I1074&lt;INDEX(Lookup!$U$2:$U$10,MATCH($D$48,Lookup!$S$2:$S$10,0)),0,IF(U1074="X",0,IFERROR(L1074*50,0)))</f>
        <v>0</v>
      </c>
      <c r="Q1074" s="326">
        <f>IF(I1074&lt;INDEX(Lookup!$U$2:$U$10,MATCH($D$48,Lookup!$S$2:$S$10,0)),0,IF(U1074="X",0,IFERROR(P1074*K1074,0)))</f>
        <v>0</v>
      </c>
      <c r="R1074" s="326">
        <v>0</v>
      </c>
      <c r="S1074" s="424">
        <v>0</v>
      </c>
      <c r="T1074" s="322"/>
      <c r="U1074" s="143"/>
      <c r="V1074" s="397"/>
      <c r="W1074" s="555"/>
      <c r="X1074" s="576">
        <f t="shared" si="142"/>
        <v>0</v>
      </c>
      <c r="Y1074" s="576">
        <f t="shared" si="143"/>
        <v>0</v>
      </c>
      <c r="Z1074" s="576">
        <f t="shared" si="144"/>
        <v>0</v>
      </c>
      <c r="AA1074" s="576">
        <f t="shared" si="145"/>
        <v>0</v>
      </c>
      <c r="AB1074" s="553"/>
      <c r="AC1074" s="553"/>
      <c r="AD1074" s="553"/>
      <c r="AE1074" s="553"/>
      <c r="AF1074" s="553"/>
      <c r="AG1074" s="553"/>
      <c r="AH1074" s="553"/>
      <c r="AI1074" s="397"/>
      <c r="AJ1074" s="555"/>
      <c r="AK1074" s="576">
        <f t="shared" si="146"/>
        <v>0</v>
      </c>
      <c r="AL1074" s="576">
        <f t="shared" si="147"/>
        <v>0</v>
      </c>
      <c r="AM1074" s="599"/>
      <c r="AN1074" s="599"/>
      <c r="AO1074" s="553"/>
      <c r="AP1074" s="553"/>
      <c r="AQ1074" s="553"/>
      <c r="AR1074" s="553"/>
      <c r="AS1074" s="397"/>
      <c r="AT1074" s="397"/>
      <c r="AU1074" s="397"/>
      <c r="AV1074" s="397"/>
      <c r="AW1074" s="397"/>
      <c r="AX1074" s="397"/>
      <c r="AY1074" s="397"/>
      <c r="AZ1074" s="397"/>
      <c r="BA1074" s="397"/>
      <c r="BB1074" s="397"/>
      <c r="BC1074" s="397"/>
      <c r="BD1074" s="553"/>
      <c r="BE1074" s="397"/>
      <c r="BF1074" s="397"/>
      <c r="BG1074" s="397"/>
      <c r="BH1074" s="397"/>
    </row>
    <row r="1075" spans="2:60" x14ac:dyDescent="0.35">
      <c r="B1075" s="319"/>
      <c r="C1075" s="147"/>
      <c r="D1075" s="147"/>
      <c r="E1075" s="320"/>
      <c r="F1075" s="321"/>
      <c r="G1075" s="149"/>
      <c r="H1075" s="148"/>
      <c r="I1075" s="148"/>
      <c r="J1075" s="322"/>
      <c r="K1075" s="324" t="str">
        <f>IFERROR(INDEX(Lookup!$G$3:$G$6,MATCH(J1075,Lookup!$F$3:$F$6,0)),"")</f>
        <v/>
      </c>
      <c r="L1075" s="323"/>
      <c r="M1075" s="322"/>
      <c r="N1075" s="846">
        <f t="shared" ref="N1075:N1138" si="148">L1075*M1075</f>
        <v>0</v>
      </c>
      <c r="O1075" s="325">
        <f t="shared" si="141"/>
        <v>0</v>
      </c>
      <c r="P1075" s="847">
        <f>IF(I1075&lt;INDEX(Lookup!$U$2:$U$10,MATCH($D$48,Lookup!$S$2:$S$10,0)),0,IF(U1075="X",0,IFERROR(L1075*50,0)))</f>
        <v>0</v>
      </c>
      <c r="Q1075" s="326">
        <f>IF(I1075&lt;INDEX(Lookup!$U$2:$U$10,MATCH($D$48,Lookup!$S$2:$S$10,0)),0,IF(U1075="X",0,IFERROR(P1075*K1075,0)))</f>
        <v>0</v>
      </c>
      <c r="R1075" s="326">
        <v>0</v>
      </c>
      <c r="S1075" s="424">
        <v>0</v>
      </c>
      <c r="T1075" s="322"/>
      <c r="U1075" s="143"/>
      <c r="V1075" s="397"/>
      <c r="W1075" s="555"/>
      <c r="X1075" s="576">
        <f t="shared" si="142"/>
        <v>0</v>
      </c>
      <c r="Y1075" s="576">
        <f t="shared" si="143"/>
        <v>0</v>
      </c>
      <c r="Z1075" s="576">
        <f t="shared" si="144"/>
        <v>0</v>
      </c>
      <c r="AA1075" s="576">
        <f t="shared" si="145"/>
        <v>0</v>
      </c>
      <c r="AB1075" s="553"/>
      <c r="AC1075" s="553"/>
      <c r="AD1075" s="553"/>
      <c r="AE1075" s="553"/>
      <c r="AF1075" s="553"/>
      <c r="AG1075" s="553"/>
      <c r="AH1075" s="553"/>
      <c r="AI1075" s="397"/>
      <c r="AJ1075" s="555"/>
      <c r="AK1075" s="576">
        <f t="shared" si="146"/>
        <v>0</v>
      </c>
      <c r="AL1075" s="576">
        <f t="shared" si="147"/>
        <v>0</v>
      </c>
      <c r="AM1075" s="599"/>
      <c r="AN1075" s="599"/>
      <c r="AO1075" s="553"/>
      <c r="AP1075" s="553"/>
      <c r="AQ1075" s="553"/>
      <c r="AR1075" s="553"/>
      <c r="AS1075" s="397"/>
      <c r="AT1075" s="397"/>
      <c r="AU1075" s="397"/>
      <c r="AV1075" s="397"/>
      <c r="AW1075" s="397"/>
      <c r="AX1075" s="397"/>
      <c r="AY1075" s="397"/>
      <c r="AZ1075" s="397"/>
      <c r="BA1075" s="397"/>
      <c r="BB1075" s="397"/>
      <c r="BC1075" s="397"/>
      <c r="BD1075" s="553"/>
      <c r="BE1075" s="397"/>
      <c r="BF1075" s="397"/>
      <c r="BG1075" s="397"/>
      <c r="BH1075" s="397"/>
    </row>
    <row r="1076" spans="2:60" x14ac:dyDescent="0.35">
      <c r="B1076" s="319"/>
      <c r="C1076" s="147"/>
      <c r="D1076" s="147"/>
      <c r="E1076" s="320"/>
      <c r="F1076" s="321"/>
      <c r="G1076" s="149"/>
      <c r="H1076" s="148"/>
      <c r="I1076" s="148"/>
      <c r="J1076" s="322"/>
      <c r="K1076" s="324" t="str">
        <f>IFERROR(INDEX(Lookup!$G$3:$G$6,MATCH(J1076,Lookup!$F$3:$F$6,0)),"")</f>
        <v/>
      </c>
      <c r="L1076" s="323"/>
      <c r="M1076" s="322"/>
      <c r="N1076" s="846">
        <f t="shared" si="148"/>
        <v>0</v>
      </c>
      <c r="O1076" s="325">
        <f t="shared" ref="O1076:O1139" si="149">IFERROR(ROUND((N1076*K1076),2),0)</f>
        <v>0</v>
      </c>
      <c r="P1076" s="847">
        <f>IF(I1076&lt;INDEX(Lookup!$U$2:$U$10,MATCH($D$48,Lookup!$S$2:$S$10,0)),0,IF(U1076="X",0,IFERROR(L1076*50,0)))</f>
        <v>0</v>
      </c>
      <c r="Q1076" s="326">
        <f>IF(I1076&lt;INDEX(Lookup!$U$2:$U$10,MATCH($D$48,Lookup!$S$2:$S$10,0)),0,IF(U1076="X",0,IFERROR(P1076*K1076,0)))</f>
        <v>0</v>
      </c>
      <c r="R1076" s="326">
        <v>0</v>
      </c>
      <c r="S1076" s="424">
        <v>0</v>
      </c>
      <c r="T1076" s="322"/>
      <c r="U1076" s="143"/>
      <c r="V1076" s="397"/>
      <c r="W1076" s="555"/>
      <c r="X1076" s="576">
        <f t="shared" ref="X1076:X1139" si="150">Q1076*$I$30</f>
        <v>0</v>
      </c>
      <c r="Y1076" s="576">
        <f t="shared" ref="Y1076:Y1139" si="151">S1076*$I$40</f>
        <v>0</v>
      </c>
      <c r="Z1076" s="576">
        <f t="shared" ref="Z1076:Z1139" si="152">X1076-Q1076</f>
        <v>0</v>
      </c>
      <c r="AA1076" s="576">
        <f t="shared" ref="AA1076:AA1139" si="153">Y1076-S1076</f>
        <v>0</v>
      </c>
      <c r="AB1076" s="553"/>
      <c r="AC1076" s="553"/>
      <c r="AD1076" s="553"/>
      <c r="AE1076" s="553"/>
      <c r="AF1076" s="553"/>
      <c r="AG1076" s="553"/>
      <c r="AH1076" s="553"/>
      <c r="AI1076" s="397"/>
      <c r="AJ1076" s="555"/>
      <c r="AK1076" s="576">
        <f t="shared" ref="AK1076:AK1139" si="154">R1076</f>
        <v>0</v>
      </c>
      <c r="AL1076" s="576">
        <f t="shared" ref="AL1076:AL1139" si="155">+S1076</f>
        <v>0</v>
      </c>
      <c r="AM1076" s="599"/>
      <c r="AN1076" s="599"/>
      <c r="AO1076" s="553"/>
      <c r="AP1076" s="553"/>
      <c r="AQ1076" s="553"/>
      <c r="AR1076" s="553"/>
      <c r="AS1076" s="397"/>
      <c r="AT1076" s="397"/>
      <c r="AU1076" s="397"/>
      <c r="AV1076" s="397"/>
      <c r="AW1076" s="397"/>
      <c r="AX1076" s="397"/>
      <c r="AY1076" s="397"/>
      <c r="AZ1076" s="397"/>
      <c r="BA1076" s="397"/>
      <c r="BB1076" s="397"/>
      <c r="BC1076" s="397"/>
      <c r="BD1076" s="553"/>
      <c r="BE1076" s="397"/>
      <c r="BF1076" s="397"/>
      <c r="BG1076" s="397"/>
      <c r="BH1076" s="397"/>
    </row>
    <row r="1077" spans="2:60" x14ac:dyDescent="0.35">
      <c r="B1077" s="319"/>
      <c r="C1077" s="147"/>
      <c r="D1077" s="147"/>
      <c r="E1077" s="320"/>
      <c r="F1077" s="321"/>
      <c r="G1077" s="149"/>
      <c r="H1077" s="148"/>
      <c r="I1077" s="148"/>
      <c r="J1077" s="322"/>
      <c r="K1077" s="324" t="str">
        <f>IFERROR(INDEX(Lookup!$G$3:$G$6,MATCH(J1077,Lookup!$F$3:$F$6,0)),"")</f>
        <v/>
      </c>
      <c r="L1077" s="323"/>
      <c r="M1077" s="322"/>
      <c r="N1077" s="846">
        <f t="shared" si="148"/>
        <v>0</v>
      </c>
      <c r="O1077" s="325">
        <f t="shared" si="149"/>
        <v>0</v>
      </c>
      <c r="P1077" s="847">
        <f>IF(I1077&lt;INDEX(Lookup!$U$2:$U$10,MATCH($D$48,Lookup!$S$2:$S$10,0)),0,IF(U1077="X",0,IFERROR(L1077*50,0)))</f>
        <v>0</v>
      </c>
      <c r="Q1077" s="326">
        <f>IF(I1077&lt;INDEX(Lookup!$U$2:$U$10,MATCH($D$48,Lookup!$S$2:$S$10,0)),0,IF(U1077="X",0,IFERROR(P1077*K1077,0)))</f>
        <v>0</v>
      </c>
      <c r="R1077" s="326">
        <v>0</v>
      </c>
      <c r="S1077" s="424">
        <v>0</v>
      </c>
      <c r="T1077" s="322"/>
      <c r="U1077" s="143"/>
      <c r="V1077" s="397"/>
      <c r="W1077" s="555"/>
      <c r="X1077" s="576">
        <f t="shared" si="150"/>
        <v>0</v>
      </c>
      <c r="Y1077" s="576">
        <f t="shared" si="151"/>
        <v>0</v>
      </c>
      <c r="Z1077" s="576">
        <f t="shared" si="152"/>
        <v>0</v>
      </c>
      <c r="AA1077" s="576">
        <f t="shared" si="153"/>
        <v>0</v>
      </c>
      <c r="AB1077" s="553"/>
      <c r="AC1077" s="553"/>
      <c r="AD1077" s="553"/>
      <c r="AE1077" s="553"/>
      <c r="AF1077" s="553"/>
      <c r="AG1077" s="553"/>
      <c r="AH1077" s="553"/>
      <c r="AI1077" s="397"/>
      <c r="AJ1077" s="555"/>
      <c r="AK1077" s="576">
        <f t="shared" si="154"/>
        <v>0</v>
      </c>
      <c r="AL1077" s="576">
        <f t="shared" si="155"/>
        <v>0</v>
      </c>
      <c r="AM1077" s="599"/>
      <c r="AN1077" s="599"/>
      <c r="AO1077" s="553"/>
      <c r="AP1077" s="553"/>
      <c r="AQ1077" s="553"/>
      <c r="AR1077" s="553"/>
      <c r="AS1077" s="397"/>
      <c r="AT1077" s="397"/>
      <c r="AU1077" s="397"/>
      <c r="AV1077" s="397"/>
      <c r="AW1077" s="397"/>
      <c r="AX1077" s="397"/>
      <c r="AY1077" s="397"/>
      <c r="AZ1077" s="397"/>
      <c r="BA1077" s="397"/>
      <c r="BB1077" s="397"/>
      <c r="BC1077" s="397"/>
      <c r="BD1077" s="553"/>
      <c r="BE1077" s="397"/>
      <c r="BF1077" s="397"/>
      <c r="BG1077" s="397"/>
      <c r="BH1077" s="397"/>
    </row>
    <row r="1078" spans="2:60" x14ac:dyDescent="0.35">
      <c r="B1078" s="319"/>
      <c r="C1078" s="147"/>
      <c r="D1078" s="147"/>
      <c r="E1078" s="320"/>
      <c r="F1078" s="321"/>
      <c r="G1078" s="149"/>
      <c r="H1078" s="148"/>
      <c r="I1078" s="148"/>
      <c r="J1078" s="322"/>
      <c r="K1078" s="324" t="str">
        <f>IFERROR(INDEX(Lookup!$G$3:$G$6,MATCH(J1078,Lookup!$F$3:$F$6,0)),"")</f>
        <v/>
      </c>
      <c r="L1078" s="323"/>
      <c r="M1078" s="322"/>
      <c r="N1078" s="846">
        <f t="shared" si="148"/>
        <v>0</v>
      </c>
      <c r="O1078" s="325">
        <f t="shared" si="149"/>
        <v>0</v>
      </c>
      <c r="P1078" s="847">
        <f>IF(I1078&lt;INDEX(Lookup!$U$2:$U$10,MATCH($D$48,Lookup!$S$2:$S$10,0)),0,IF(U1078="X",0,IFERROR(L1078*50,0)))</f>
        <v>0</v>
      </c>
      <c r="Q1078" s="326">
        <f>IF(I1078&lt;INDEX(Lookup!$U$2:$U$10,MATCH($D$48,Lookup!$S$2:$S$10,0)),0,IF(U1078="X",0,IFERROR(P1078*K1078,0)))</f>
        <v>0</v>
      </c>
      <c r="R1078" s="326">
        <v>0</v>
      </c>
      <c r="S1078" s="424">
        <v>0</v>
      </c>
      <c r="T1078" s="322"/>
      <c r="U1078" s="143"/>
      <c r="V1078" s="397"/>
      <c r="W1078" s="555"/>
      <c r="X1078" s="576">
        <f t="shared" si="150"/>
        <v>0</v>
      </c>
      <c r="Y1078" s="576">
        <f t="shared" si="151"/>
        <v>0</v>
      </c>
      <c r="Z1078" s="576">
        <f t="shared" si="152"/>
        <v>0</v>
      </c>
      <c r="AA1078" s="576">
        <f t="shared" si="153"/>
        <v>0</v>
      </c>
      <c r="AB1078" s="553"/>
      <c r="AC1078" s="553"/>
      <c r="AD1078" s="553"/>
      <c r="AE1078" s="553"/>
      <c r="AF1078" s="553"/>
      <c r="AG1078" s="553"/>
      <c r="AH1078" s="553"/>
      <c r="AI1078" s="397"/>
      <c r="AJ1078" s="555"/>
      <c r="AK1078" s="576">
        <f t="shared" si="154"/>
        <v>0</v>
      </c>
      <c r="AL1078" s="576">
        <f t="shared" si="155"/>
        <v>0</v>
      </c>
      <c r="AM1078" s="599"/>
      <c r="AN1078" s="599"/>
      <c r="AO1078" s="553"/>
      <c r="AP1078" s="553"/>
      <c r="AQ1078" s="553"/>
      <c r="AR1078" s="553"/>
      <c r="AS1078" s="397"/>
      <c r="AT1078" s="397"/>
      <c r="AU1078" s="397"/>
      <c r="AV1078" s="397"/>
      <c r="AW1078" s="397"/>
      <c r="AX1078" s="397"/>
      <c r="AY1078" s="397"/>
      <c r="AZ1078" s="397"/>
      <c r="BA1078" s="397"/>
      <c r="BB1078" s="397"/>
      <c r="BC1078" s="397"/>
      <c r="BD1078" s="553"/>
      <c r="BE1078" s="397"/>
      <c r="BF1078" s="397"/>
      <c r="BG1078" s="397"/>
      <c r="BH1078" s="397"/>
    </row>
    <row r="1079" spans="2:60" x14ac:dyDescent="0.35">
      <c r="B1079" s="319"/>
      <c r="C1079" s="147"/>
      <c r="D1079" s="147"/>
      <c r="E1079" s="320"/>
      <c r="F1079" s="321"/>
      <c r="G1079" s="149"/>
      <c r="H1079" s="148"/>
      <c r="I1079" s="148"/>
      <c r="J1079" s="322"/>
      <c r="K1079" s="324" t="str">
        <f>IFERROR(INDEX(Lookup!$G$3:$G$6,MATCH(J1079,Lookup!$F$3:$F$6,0)),"")</f>
        <v/>
      </c>
      <c r="L1079" s="323"/>
      <c r="M1079" s="322"/>
      <c r="N1079" s="846">
        <f t="shared" si="148"/>
        <v>0</v>
      </c>
      <c r="O1079" s="325">
        <f t="shared" si="149"/>
        <v>0</v>
      </c>
      <c r="P1079" s="847">
        <f>IF(I1079&lt;INDEX(Lookup!$U$2:$U$10,MATCH($D$48,Lookup!$S$2:$S$10,0)),0,IF(U1079="X",0,IFERROR(L1079*50,0)))</f>
        <v>0</v>
      </c>
      <c r="Q1079" s="326">
        <f>IF(I1079&lt;INDEX(Lookup!$U$2:$U$10,MATCH($D$48,Lookup!$S$2:$S$10,0)),0,IF(U1079="X",0,IFERROR(P1079*K1079,0)))</f>
        <v>0</v>
      </c>
      <c r="R1079" s="326">
        <v>0</v>
      </c>
      <c r="S1079" s="424">
        <v>0</v>
      </c>
      <c r="T1079" s="322"/>
      <c r="U1079" s="143"/>
      <c r="V1079" s="397"/>
      <c r="W1079" s="555"/>
      <c r="X1079" s="576">
        <f t="shared" si="150"/>
        <v>0</v>
      </c>
      <c r="Y1079" s="576">
        <f t="shared" si="151"/>
        <v>0</v>
      </c>
      <c r="Z1079" s="576">
        <f t="shared" si="152"/>
        <v>0</v>
      </c>
      <c r="AA1079" s="576">
        <f t="shared" si="153"/>
        <v>0</v>
      </c>
      <c r="AB1079" s="553"/>
      <c r="AC1079" s="553"/>
      <c r="AD1079" s="553"/>
      <c r="AE1079" s="553"/>
      <c r="AF1079" s="553"/>
      <c r="AG1079" s="553"/>
      <c r="AH1079" s="553"/>
      <c r="AI1079" s="397"/>
      <c r="AJ1079" s="555"/>
      <c r="AK1079" s="576">
        <f t="shared" si="154"/>
        <v>0</v>
      </c>
      <c r="AL1079" s="576">
        <f t="shared" si="155"/>
        <v>0</v>
      </c>
      <c r="AM1079" s="599"/>
      <c r="AN1079" s="599"/>
      <c r="AO1079" s="553"/>
      <c r="AP1079" s="553"/>
      <c r="AQ1079" s="553"/>
      <c r="AR1079" s="553"/>
      <c r="AS1079" s="397"/>
      <c r="AT1079" s="397"/>
      <c r="AU1079" s="397"/>
      <c r="AV1079" s="397"/>
      <c r="AW1079" s="397"/>
      <c r="AX1079" s="397"/>
      <c r="AY1079" s="397"/>
      <c r="AZ1079" s="397"/>
      <c r="BA1079" s="397"/>
      <c r="BB1079" s="397"/>
      <c r="BC1079" s="397"/>
      <c r="BD1079" s="553"/>
      <c r="BE1079" s="397"/>
      <c r="BF1079" s="397"/>
      <c r="BG1079" s="397"/>
      <c r="BH1079" s="397"/>
    </row>
    <row r="1080" spans="2:60" x14ac:dyDescent="0.35">
      <c r="B1080" s="319"/>
      <c r="C1080" s="147"/>
      <c r="D1080" s="147"/>
      <c r="E1080" s="320"/>
      <c r="F1080" s="321"/>
      <c r="G1080" s="149"/>
      <c r="H1080" s="148"/>
      <c r="I1080" s="148"/>
      <c r="J1080" s="322"/>
      <c r="K1080" s="324" t="str">
        <f>IFERROR(INDEX(Lookup!$G$3:$G$6,MATCH(J1080,Lookup!$F$3:$F$6,0)),"")</f>
        <v/>
      </c>
      <c r="L1080" s="323"/>
      <c r="M1080" s="322"/>
      <c r="N1080" s="846">
        <f t="shared" si="148"/>
        <v>0</v>
      </c>
      <c r="O1080" s="325">
        <f t="shared" si="149"/>
        <v>0</v>
      </c>
      <c r="P1080" s="847">
        <f>IF(I1080&lt;INDEX(Lookup!$U$2:$U$10,MATCH($D$48,Lookup!$S$2:$S$10,0)),0,IF(U1080="X",0,IFERROR(L1080*50,0)))</f>
        <v>0</v>
      </c>
      <c r="Q1080" s="326">
        <f>IF(I1080&lt;INDEX(Lookup!$U$2:$U$10,MATCH($D$48,Lookup!$S$2:$S$10,0)),0,IF(U1080="X",0,IFERROR(P1080*K1080,0)))</f>
        <v>0</v>
      </c>
      <c r="R1080" s="326">
        <v>0</v>
      </c>
      <c r="S1080" s="424">
        <v>0</v>
      </c>
      <c r="T1080" s="322"/>
      <c r="U1080" s="143"/>
      <c r="V1080" s="397"/>
      <c r="W1080" s="555"/>
      <c r="X1080" s="576">
        <f t="shared" si="150"/>
        <v>0</v>
      </c>
      <c r="Y1080" s="576">
        <f t="shared" si="151"/>
        <v>0</v>
      </c>
      <c r="Z1080" s="576">
        <f t="shared" si="152"/>
        <v>0</v>
      </c>
      <c r="AA1080" s="576">
        <f t="shared" si="153"/>
        <v>0</v>
      </c>
      <c r="AB1080" s="553"/>
      <c r="AC1080" s="553"/>
      <c r="AD1080" s="553"/>
      <c r="AE1080" s="553"/>
      <c r="AF1080" s="553"/>
      <c r="AG1080" s="553"/>
      <c r="AH1080" s="553"/>
      <c r="AI1080" s="397"/>
      <c r="AJ1080" s="555"/>
      <c r="AK1080" s="576">
        <f t="shared" si="154"/>
        <v>0</v>
      </c>
      <c r="AL1080" s="576">
        <f t="shared" si="155"/>
        <v>0</v>
      </c>
      <c r="AM1080" s="599"/>
      <c r="AN1080" s="599"/>
      <c r="AO1080" s="553"/>
      <c r="AP1080" s="553"/>
      <c r="AQ1080" s="553"/>
      <c r="AR1080" s="553"/>
      <c r="AS1080" s="397"/>
      <c r="AT1080" s="397"/>
      <c r="AU1080" s="397"/>
      <c r="AV1080" s="397"/>
      <c r="AW1080" s="397"/>
      <c r="AX1080" s="397"/>
      <c r="AY1080" s="397"/>
      <c r="AZ1080" s="397"/>
      <c r="BA1080" s="397"/>
      <c r="BB1080" s="397"/>
      <c r="BC1080" s="397"/>
      <c r="BD1080" s="553"/>
      <c r="BE1080" s="397"/>
      <c r="BF1080" s="397"/>
      <c r="BG1080" s="397"/>
      <c r="BH1080" s="397"/>
    </row>
    <row r="1081" spans="2:60" x14ac:dyDescent="0.35">
      <c r="B1081" s="319"/>
      <c r="C1081" s="147"/>
      <c r="D1081" s="147"/>
      <c r="E1081" s="320"/>
      <c r="F1081" s="321"/>
      <c r="G1081" s="149"/>
      <c r="H1081" s="148"/>
      <c r="I1081" s="148"/>
      <c r="J1081" s="322"/>
      <c r="K1081" s="324" t="str">
        <f>IFERROR(INDEX(Lookup!$G$3:$G$6,MATCH(J1081,Lookup!$F$3:$F$6,0)),"")</f>
        <v/>
      </c>
      <c r="L1081" s="323"/>
      <c r="M1081" s="322"/>
      <c r="N1081" s="846">
        <f t="shared" si="148"/>
        <v>0</v>
      </c>
      <c r="O1081" s="325">
        <f t="shared" si="149"/>
        <v>0</v>
      </c>
      <c r="P1081" s="847">
        <f>IF(I1081&lt;INDEX(Lookup!$U$2:$U$10,MATCH($D$48,Lookup!$S$2:$S$10,0)),0,IF(U1081="X",0,IFERROR(L1081*50,0)))</f>
        <v>0</v>
      </c>
      <c r="Q1081" s="326">
        <f>IF(I1081&lt;INDEX(Lookup!$U$2:$U$10,MATCH($D$48,Lookup!$S$2:$S$10,0)),0,IF(U1081="X",0,IFERROR(P1081*K1081,0)))</f>
        <v>0</v>
      </c>
      <c r="R1081" s="326">
        <v>0</v>
      </c>
      <c r="S1081" s="424">
        <v>0</v>
      </c>
      <c r="T1081" s="322"/>
      <c r="U1081" s="143"/>
      <c r="V1081" s="397"/>
      <c r="W1081" s="555"/>
      <c r="X1081" s="576">
        <f t="shared" si="150"/>
        <v>0</v>
      </c>
      <c r="Y1081" s="576">
        <f t="shared" si="151"/>
        <v>0</v>
      </c>
      <c r="Z1081" s="576">
        <f t="shared" si="152"/>
        <v>0</v>
      </c>
      <c r="AA1081" s="576">
        <f t="shared" si="153"/>
        <v>0</v>
      </c>
      <c r="AB1081" s="553"/>
      <c r="AC1081" s="553"/>
      <c r="AD1081" s="553"/>
      <c r="AE1081" s="553"/>
      <c r="AF1081" s="553"/>
      <c r="AG1081" s="553"/>
      <c r="AH1081" s="553"/>
      <c r="AI1081" s="397"/>
      <c r="AJ1081" s="555"/>
      <c r="AK1081" s="576">
        <f t="shared" si="154"/>
        <v>0</v>
      </c>
      <c r="AL1081" s="576">
        <f t="shared" si="155"/>
        <v>0</v>
      </c>
      <c r="AM1081" s="599"/>
      <c r="AN1081" s="599"/>
      <c r="AO1081" s="553"/>
      <c r="AP1081" s="553"/>
      <c r="AQ1081" s="553"/>
      <c r="AR1081" s="553"/>
      <c r="AS1081" s="397"/>
      <c r="AT1081" s="397"/>
      <c r="AU1081" s="397"/>
      <c r="AV1081" s="397"/>
      <c r="AW1081" s="397"/>
      <c r="AX1081" s="397"/>
      <c r="AY1081" s="397"/>
      <c r="AZ1081" s="397"/>
      <c r="BA1081" s="397"/>
      <c r="BB1081" s="397"/>
      <c r="BC1081" s="397"/>
      <c r="BD1081" s="553"/>
      <c r="BE1081" s="397"/>
      <c r="BF1081" s="397"/>
      <c r="BG1081" s="397"/>
      <c r="BH1081" s="397"/>
    </row>
    <row r="1082" spans="2:60" x14ac:dyDescent="0.35">
      <c r="B1082" s="319"/>
      <c r="C1082" s="147"/>
      <c r="D1082" s="147"/>
      <c r="E1082" s="320"/>
      <c r="F1082" s="321"/>
      <c r="G1082" s="149"/>
      <c r="H1082" s="148"/>
      <c r="I1082" s="148"/>
      <c r="J1082" s="322"/>
      <c r="K1082" s="324" t="str">
        <f>IFERROR(INDEX(Lookup!$G$3:$G$6,MATCH(J1082,Lookup!$F$3:$F$6,0)),"")</f>
        <v/>
      </c>
      <c r="L1082" s="323"/>
      <c r="M1082" s="322"/>
      <c r="N1082" s="846">
        <f t="shared" si="148"/>
        <v>0</v>
      </c>
      <c r="O1082" s="325">
        <f t="shared" si="149"/>
        <v>0</v>
      </c>
      <c r="P1082" s="847">
        <f>IF(I1082&lt;INDEX(Lookup!$U$2:$U$10,MATCH($D$48,Lookup!$S$2:$S$10,0)),0,IF(U1082="X",0,IFERROR(L1082*50,0)))</f>
        <v>0</v>
      </c>
      <c r="Q1082" s="326">
        <f>IF(I1082&lt;INDEX(Lookup!$U$2:$U$10,MATCH($D$48,Lookup!$S$2:$S$10,0)),0,IF(U1082="X",0,IFERROR(P1082*K1082,0)))</f>
        <v>0</v>
      </c>
      <c r="R1082" s="326">
        <v>0</v>
      </c>
      <c r="S1082" s="424">
        <v>0</v>
      </c>
      <c r="T1082" s="322"/>
      <c r="U1082" s="143"/>
      <c r="V1082" s="397"/>
      <c r="W1082" s="555"/>
      <c r="X1082" s="576">
        <f t="shared" si="150"/>
        <v>0</v>
      </c>
      <c r="Y1082" s="576">
        <f t="shared" si="151"/>
        <v>0</v>
      </c>
      <c r="Z1082" s="576">
        <f t="shared" si="152"/>
        <v>0</v>
      </c>
      <c r="AA1082" s="576">
        <f t="shared" si="153"/>
        <v>0</v>
      </c>
      <c r="AB1082" s="553"/>
      <c r="AC1082" s="553"/>
      <c r="AD1082" s="553"/>
      <c r="AE1082" s="553"/>
      <c r="AF1082" s="553"/>
      <c r="AG1082" s="553"/>
      <c r="AH1082" s="553"/>
      <c r="AI1082" s="397"/>
      <c r="AJ1082" s="555"/>
      <c r="AK1082" s="576">
        <f t="shared" si="154"/>
        <v>0</v>
      </c>
      <c r="AL1082" s="576">
        <f t="shared" si="155"/>
        <v>0</v>
      </c>
      <c r="AM1082" s="599"/>
      <c r="AN1082" s="599"/>
      <c r="AO1082" s="553"/>
      <c r="AP1082" s="553"/>
      <c r="AQ1082" s="553"/>
      <c r="AR1082" s="553"/>
      <c r="AS1082" s="397"/>
      <c r="AT1082" s="397"/>
      <c r="AU1082" s="397"/>
      <c r="AV1082" s="397"/>
      <c r="AW1082" s="397"/>
      <c r="AX1082" s="397"/>
      <c r="AY1082" s="397"/>
      <c r="AZ1082" s="397"/>
      <c r="BA1082" s="397"/>
      <c r="BB1082" s="397"/>
      <c r="BC1082" s="397"/>
      <c r="BD1082" s="553"/>
      <c r="BE1082" s="397"/>
      <c r="BF1082" s="397"/>
      <c r="BG1082" s="397"/>
      <c r="BH1082" s="397"/>
    </row>
    <row r="1083" spans="2:60" x14ac:dyDescent="0.35">
      <c r="B1083" s="319"/>
      <c r="C1083" s="147"/>
      <c r="D1083" s="147"/>
      <c r="E1083" s="320"/>
      <c r="F1083" s="321"/>
      <c r="G1083" s="149"/>
      <c r="H1083" s="148"/>
      <c r="I1083" s="148"/>
      <c r="J1083" s="322"/>
      <c r="K1083" s="324" t="str">
        <f>IFERROR(INDEX(Lookup!$G$3:$G$6,MATCH(J1083,Lookup!$F$3:$F$6,0)),"")</f>
        <v/>
      </c>
      <c r="L1083" s="323"/>
      <c r="M1083" s="322"/>
      <c r="N1083" s="846">
        <f t="shared" si="148"/>
        <v>0</v>
      </c>
      <c r="O1083" s="325">
        <f t="shared" si="149"/>
        <v>0</v>
      </c>
      <c r="P1083" s="847">
        <f>IF(I1083&lt;INDEX(Lookup!$U$2:$U$10,MATCH($D$48,Lookup!$S$2:$S$10,0)),0,IF(U1083="X",0,IFERROR(L1083*50,0)))</f>
        <v>0</v>
      </c>
      <c r="Q1083" s="326">
        <f>IF(I1083&lt;INDEX(Lookup!$U$2:$U$10,MATCH($D$48,Lookup!$S$2:$S$10,0)),0,IF(U1083="X",0,IFERROR(P1083*K1083,0)))</f>
        <v>0</v>
      </c>
      <c r="R1083" s="326">
        <v>0</v>
      </c>
      <c r="S1083" s="424">
        <v>0</v>
      </c>
      <c r="T1083" s="322"/>
      <c r="U1083" s="143"/>
      <c r="V1083" s="397"/>
      <c r="W1083" s="555"/>
      <c r="X1083" s="576">
        <f t="shared" si="150"/>
        <v>0</v>
      </c>
      <c r="Y1083" s="576">
        <f t="shared" si="151"/>
        <v>0</v>
      </c>
      <c r="Z1083" s="576">
        <f t="shared" si="152"/>
        <v>0</v>
      </c>
      <c r="AA1083" s="576">
        <f t="shared" si="153"/>
        <v>0</v>
      </c>
      <c r="AB1083" s="553"/>
      <c r="AC1083" s="553"/>
      <c r="AD1083" s="553"/>
      <c r="AE1083" s="553"/>
      <c r="AF1083" s="553"/>
      <c r="AG1083" s="553"/>
      <c r="AH1083" s="553"/>
      <c r="AI1083" s="397"/>
      <c r="AJ1083" s="555"/>
      <c r="AK1083" s="576">
        <f t="shared" si="154"/>
        <v>0</v>
      </c>
      <c r="AL1083" s="576">
        <f t="shared" si="155"/>
        <v>0</v>
      </c>
      <c r="AM1083" s="599"/>
      <c r="AN1083" s="599"/>
      <c r="AO1083" s="553"/>
      <c r="AP1083" s="553"/>
      <c r="AQ1083" s="553"/>
      <c r="AR1083" s="553"/>
      <c r="AS1083" s="397"/>
      <c r="AT1083" s="397"/>
      <c r="AU1083" s="397"/>
      <c r="AV1083" s="397"/>
      <c r="AW1083" s="397"/>
      <c r="AX1083" s="397"/>
      <c r="AY1083" s="397"/>
      <c r="AZ1083" s="397"/>
      <c r="BA1083" s="397"/>
      <c r="BB1083" s="397"/>
      <c r="BC1083" s="397"/>
      <c r="BD1083" s="553"/>
      <c r="BE1083" s="397"/>
      <c r="BF1083" s="397"/>
      <c r="BG1083" s="397"/>
      <c r="BH1083" s="397"/>
    </row>
    <row r="1084" spans="2:60" x14ac:dyDescent="0.35">
      <c r="B1084" s="319"/>
      <c r="C1084" s="147"/>
      <c r="D1084" s="147"/>
      <c r="E1084" s="320"/>
      <c r="F1084" s="321"/>
      <c r="G1084" s="149"/>
      <c r="H1084" s="148"/>
      <c r="I1084" s="148"/>
      <c r="J1084" s="322"/>
      <c r="K1084" s="324" t="str">
        <f>IFERROR(INDEX(Lookup!$G$3:$G$6,MATCH(J1084,Lookup!$F$3:$F$6,0)),"")</f>
        <v/>
      </c>
      <c r="L1084" s="323"/>
      <c r="M1084" s="322"/>
      <c r="N1084" s="846">
        <f t="shared" si="148"/>
        <v>0</v>
      </c>
      <c r="O1084" s="325">
        <f t="shared" si="149"/>
        <v>0</v>
      </c>
      <c r="P1084" s="847">
        <f>IF(I1084&lt;INDEX(Lookup!$U$2:$U$10,MATCH($D$48,Lookup!$S$2:$S$10,0)),0,IF(U1084="X",0,IFERROR(L1084*50,0)))</f>
        <v>0</v>
      </c>
      <c r="Q1084" s="326">
        <f>IF(I1084&lt;INDEX(Lookup!$U$2:$U$10,MATCH($D$48,Lookup!$S$2:$S$10,0)),0,IF(U1084="X",0,IFERROR(P1084*K1084,0)))</f>
        <v>0</v>
      </c>
      <c r="R1084" s="326">
        <v>0</v>
      </c>
      <c r="S1084" s="424">
        <v>0</v>
      </c>
      <c r="T1084" s="322"/>
      <c r="U1084" s="143"/>
      <c r="V1084" s="397"/>
      <c r="W1084" s="555"/>
      <c r="X1084" s="576">
        <f t="shared" si="150"/>
        <v>0</v>
      </c>
      <c r="Y1084" s="576">
        <f t="shared" si="151"/>
        <v>0</v>
      </c>
      <c r="Z1084" s="576">
        <f t="shared" si="152"/>
        <v>0</v>
      </c>
      <c r="AA1084" s="576">
        <f t="shared" si="153"/>
        <v>0</v>
      </c>
      <c r="AB1084" s="553"/>
      <c r="AC1084" s="553"/>
      <c r="AD1084" s="553"/>
      <c r="AE1084" s="553"/>
      <c r="AF1084" s="553"/>
      <c r="AG1084" s="553"/>
      <c r="AH1084" s="553"/>
      <c r="AI1084" s="397"/>
      <c r="AJ1084" s="555"/>
      <c r="AK1084" s="576">
        <f t="shared" si="154"/>
        <v>0</v>
      </c>
      <c r="AL1084" s="576">
        <f t="shared" si="155"/>
        <v>0</v>
      </c>
      <c r="AM1084" s="599"/>
      <c r="AN1084" s="599"/>
      <c r="AO1084" s="553"/>
      <c r="AP1084" s="553"/>
      <c r="AQ1084" s="553"/>
      <c r="AR1084" s="553"/>
      <c r="AS1084" s="397"/>
      <c r="AT1084" s="397"/>
      <c r="AU1084" s="397"/>
      <c r="AV1084" s="397"/>
      <c r="AW1084" s="397"/>
      <c r="AX1084" s="397"/>
      <c r="AY1084" s="397"/>
      <c r="AZ1084" s="397"/>
      <c r="BA1084" s="397"/>
      <c r="BB1084" s="397"/>
      <c r="BC1084" s="397"/>
      <c r="BD1084" s="553"/>
      <c r="BE1084" s="397"/>
      <c r="BF1084" s="397"/>
      <c r="BG1084" s="397"/>
      <c r="BH1084" s="397"/>
    </row>
    <row r="1085" spans="2:60" x14ac:dyDescent="0.35">
      <c r="B1085" s="319"/>
      <c r="C1085" s="147"/>
      <c r="D1085" s="147"/>
      <c r="E1085" s="320"/>
      <c r="F1085" s="321"/>
      <c r="G1085" s="149"/>
      <c r="H1085" s="148"/>
      <c r="I1085" s="148"/>
      <c r="J1085" s="322"/>
      <c r="K1085" s="324" t="str">
        <f>IFERROR(INDEX(Lookup!$G$3:$G$6,MATCH(J1085,Lookup!$F$3:$F$6,0)),"")</f>
        <v/>
      </c>
      <c r="L1085" s="323"/>
      <c r="M1085" s="322"/>
      <c r="N1085" s="846">
        <f t="shared" si="148"/>
        <v>0</v>
      </c>
      <c r="O1085" s="325">
        <f t="shared" si="149"/>
        <v>0</v>
      </c>
      <c r="P1085" s="847">
        <f>IF(I1085&lt;INDEX(Lookup!$U$2:$U$10,MATCH($D$48,Lookup!$S$2:$S$10,0)),0,IF(U1085="X",0,IFERROR(L1085*50,0)))</f>
        <v>0</v>
      </c>
      <c r="Q1085" s="326">
        <f>IF(I1085&lt;INDEX(Lookup!$U$2:$U$10,MATCH($D$48,Lookup!$S$2:$S$10,0)),0,IF(U1085="X",0,IFERROR(P1085*K1085,0)))</f>
        <v>0</v>
      </c>
      <c r="R1085" s="326">
        <v>0</v>
      </c>
      <c r="S1085" s="424">
        <v>0</v>
      </c>
      <c r="T1085" s="322"/>
      <c r="U1085" s="143"/>
      <c r="V1085" s="397"/>
      <c r="W1085" s="555"/>
      <c r="X1085" s="576">
        <f t="shared" si="150"/>
        <v>0</v>
      </c>
      <c r="Y1085" s="576">
        <f t="shared" si="151"/>
        <v>0</v>
      </c>
      <c r="Z1085" s="576">
        <f t="shared" si="152"/>
        <v>0</v>
      </c>
      <c r="AA1085" s="576">
        <f t="shared" si="153"/>
        <v>0</v>
      </c>
      <c r="AB1085" s="553"/>
      <c r="AC1085" s="553"/>
      <c r="AD1085" s="553"/>
      <c r="AE1085" s="553"/>
      <c r="AF1085" s="553"/>
      <c r="AG1085" s="553"/>
      <c r="AH1085" s="553"/>
      <c r="AI1085" s="397"/>
      <c r="AJ1085" s="555"/>
      <c r="AK1085" s="576">
        <f t="shared" si="154"/>
        <v>0</v>
      </c>
      <c r="AL1085" s="576">
        <f t="shared" si="155"/>
        <v>0</v>
      </c>
      <c r="AM1085" s="599"/>
      <c r="AN1085" s="599"/>
      <c r="AO1085" s="553"/>
      <c r="AP1085" s="553"/>
      <c r="AQ1085" s="553"/>
      <c r="AR1085" s="553"/>
      <c r="AS1085" s="397"/>
      <c r="AT1085" s="397"/>
      <c r="AU1085" s="397"/>
      <c r="AV1085" s="397"/>
      <c r="AW1085" s="397"/>
      <c r="AX1085" s="397"/>
      <c r="AY1085" s="397"/>
      <c r="AZ1085" s="397"/>
      <c r="BA1085" s="397"/>
      <c r="BB1085" s="397"/>
      <c r="BC1085" s="397"/>
      <c r="BD1085" s="553"/>
      <c r="BE1085" s="397"/>
      <c r="BF1085" s="397"/>
      <c r="BG1085" s="397"/>
      <c r="BH1085" s="397"/>
    </row>
    <row r="1086" spans="2:60" x14ac:dyDescent="0.35">
      <c r="B1086" s="319"/>
      <c r="C1086" s="147"/>
      <c r="D1086" s="147"/>
      <c r="E1086" s="320"/>
      <c r="F1086" s="321"/>
      <c r="G1086" s="149"/>
      <c r="H1086" s="148"/>
      <c r="I1086" s="148"/>
      <c r="J1086" s="322"/>
      <c r="K1086" s="324" t="str">
        <f>IFERROR(INDEX(Lookup!$G$3:$G$6,MATCH(J1086,Lookup!$F$3:$F$6,0)),"")</f>
        <v/>
      </c>
      <c r="L1086" s="323"/>
      <c r="M1086" s="322"/>
      <c r="N1086" s="846">
        <f t="shared" si="148"/>
        <v>0</v>
      </c>
      <c r="O1086" s="325">
        <f t="shared" si="149"/>
        <v>0</v>
      </c>
      <c r="P1086" s="847">
        <f>IF(I1086&lt;INDEX(Lookup!$U$2:$U$10,MATCH($D$48,Lookup!$S$2:$S$10,0)),0,IF(U1086="X",0,IFERROR(L1086*50,0)))</f>
        <v>0</v>
      </c>
      <c r="Q1086" s="326">
        <f>IF(I1086&lt;INDEX(Lookup!$U$2:$U$10,MATCH($D$48,Lookup!$S$2:$S$10,0)),0,IF(U1086="X",0,IFERROR(P1086*K1086,0)))</f>
        <v>0</v>
      </c>
      <c r="R1086" s="326">
        <v>0</v>
      </c>
      <c r="S1086" s="424">
        <v>0</v>
      </c>
      <c r="T1086" s="322"/>
      <c r="U1086" s="143"/>
      <c r="V1086" s="397"/>
      <c r="W1086" s="555"/>
      <c r="X1086" s="576">
        <f t="shared" si="150"/>
        <v>0</v>
      </c>
      <c r="Y1086" s="576">
        <f t="shared" si="151"/>
        <v>0</v>
      </c>
      <c r="Z1086" s="576">
        <f t="shared" si="152"/>
        <v>0</v>
      </c>
      <c r="AA1086" s="576">
        <f t="shared" si="153"/>
        <v>0</v>
      </c>
      <c r="AB1086" s="553"/>
      <c r="AC1086" s="553"/>
      <c r="AD1086" s="553"/>
      <c r="AE1086" s="553"/>
      <c r="AF1086" s="553"/>
      <c r="AG1086" s="553"/>
      <c r="AH1086" s="553"/>
      <c r="AI1086" s="397"/>
      <c r="AJ1086" s="555"/>
      <c r="AK1086" s="576">
        <f t="shared" si="154"/>
        <v>0</v>
      </c>
      <c r="AL1086" s="576">
        <f t="shared" si="155"/>
        <v>0</v>
      </c>
      <c r="AM1086" s="599"/>
      <c r="AN1086" s="599"/>
      <c r="AO1086" s="553"/>
      <c r="AP1086" s="553"/>
      <c r="AQ1086" s="553"/>
      <c r="AR1086" s="553"/>
      <c r="AS1086" s="397"/>
      <c r="AT1086" s="397"/>
      <c r="AU1086" s="397"/>
      <c r="AV1086" s="397"/>
      <c r="AW1086" s="397"/>
      <c r="AX1086" s="397"/>
      <c r="AY1086" s="397"/>
      <c r="AZ1086" s="397"/>
      <c r="BA1086" s="397"/>
      <c r="BB1086" s="397"/>
      <c r="BC1086" s="397"/>
      <c r="BD1086" s="553"/>
      <c r="BE1086" s="397"/>
      <c r="BF1086" s="397"/>
      <c r="BG1086" s="397"/>
      <c r="BH1086" s="397"/>
    </row>
    <row r="1087" spans="2:60" x14ac:dyDescent="0.35">
      <c r="B1087" s="319"/>
      <c r="C1087" s="147"/>
      <c r="D1087" s="147"/>
      <c r="E1087" s="320"/>
      <c r="F1087" s="321"/>
      <c r="G1087" s="149"/>
      <c r="H1087" s="148"/>
      <c r="I1087" s="148"/>
      <c r="J1087" s="322"/>
      <c r="K1087" s="324" t="str">
        <f>IFERROR(INDEX(Lookup!$G$3:$G$6,MATCH(J1087,Lookup!$F$3:$F$6,0)),"")</f>
        <v/>
      </c>
      <c r="L1087" s="323"/>
      <c r="M1087" s="322"/>
      <c r="N1087" s="846">
        <f t="shared" si="148"/>
        <v>0</v>
      </c>
      <c r="O1087" s="325">
        <f t="shared" si="149"/>
        <v>0</v>
      </c>
      <c r="P1087" s="847">
        <f>IF(I1087&lt;INDEX(Lookup!$U$2:$U$10,MATCH($D$48,Lookup!$S$2:$S$10,0)),0,IF(U1087="X",0,IFERROR(L1087*50,0)))</f>
        <v>0</v>
      </c>
      <c r="Q1087" s="326">
        <f>IF(I1087&lt;INDEX(Lookup!$U$2:$U$10,MATCH($D$48,Lookup!$S$2:$S$10,0)),0,IF(U1087="X",0,IFERROR(P1087*K1087,0)))</f>
        <v>0</v>
      </c>
      <c r="R1087" s="326">
        <v>0</v>
      </c>
      <c r="S1087" s="424">
        <v>0</v>
      </c>
      <c r="T1087" s="322"/>
      <c r="U1087" s="143"/>
      <c r="V1087" s="397"/>
      <c r="W1087" s="555"/>
      <c r="X1087" s="576">
        <f t="shared" si="150"/>
        <v>0</v>
      </c>
      <c r="Y1087" s="576">
        <f t="shared" si="151"/>
        <v>0</v>
      </c>
      <c r="Z1087" s="576">
        <f t="shared" si="152"/>
        <v>0</v>
      </c>
      <c r="AA1087" s="576">
        <f t="shared" si="153"/>
        <v>0</v>
      </c>
      <c r="AB1087" s="553"/>
      <c r="AC1087" s="553"/>
      <c r="AD1087" s="553"/>
      <c r="AE1087" s="553"/>
      <c r="AF1087" s="553"/>
      <c r="AG1087" s="553"/>
      <c r="AH1087" s="553"/>
      <c r="AI1087" s="397"/>
      <c r="AJ1087" s="555"/>
      <c r="AK1087" s="576">
        <f t="shared" si="154"/>
        <v>0</v>
      </c>
      <c r="AL1087" s="576">
        <f t="shared" si="155"/>
        <v>0</v>
      </c>
      <c r="AM1087" s="599"/>
      <c r="AN1087" s="599"/>
      <c r="AO1087" s="553"/>
      <c r="AP1087" s="553"/>
      <c r="AQ1087" s="553"/>
      <c r="AR1087" s="553"/>
      <c r="AS1087" s="397"/>
      <c r="AT1087" s="397"/>
      <c r="AU1087" s="397"/>
      <c r="AV1087" s="397"/>
      <c r="AW1087" s="397"/>
      <c r="AX1087" s="397"/>
      <c r="AY1087" s="397"/>
      <c r="AZ1087" s="397"/>
      <c r="BA1087" s="397"/>
      <c r="BB1087" s="397"/>
      <c r="BC1087" s="397"/>
      <c r="BD1087" s="553"/>
      <c r="BE1087" s="397"/>
      <c r="BF1087" s="397"/>
      <c r="BG1087" s="397"/>
      <c r="BH1087" s="397"/>
    </row>
    <row r="1088" spans="2:60" x14ac:dyDescent="0.35">
      <c r="B1088" s="319"/>
      <c r="C1088" s="147"/>
      <c r="D1088" s="147"/>
      <c r="E1088" s="320"/>
      <c r="F1088" s="321"/>
      <c r="G1088" s="149"/>
      <c r="H1088" s="148"/>
      <c r="I1088" s="148"/>
      <c r="J1088" s="322"/>
      <c r="K1088" s="324" t="str">
        <f>IFERROR(INDEX(Lookup!$G$3:$G$6,MATCH(J1088,Lookup!$F$3:$F$6,0)),"")</f>
        <v/>
      </c>
      <c r="L1088" s="323"/>
      <c r="M1088" s="322"/>
      <c r="N1088" s="846">
        <f t="shared" si="148"/>
        <v>0</v>
      </c>
      <c r="O1088" s="325">
        <f t="shared" si="149"/>
        <v>0</v>
      </c>
      <c r="P1088" s="847">
        <f>IF(I1088&lt;INDEX(Lookup!$U$2:$U$10,MATCH($D$48,Lookup!$S$2:$S$10,0)),0,IF(U1088="X",0,IFERROR(L1088*50,0)))</f>
        <v>0</v>
      </c>
      <c r="Q1088" s="326">
        <f>IF(I1088&lt;INDEX(Lookup!$U$2:$U$10,MATCH($D$48,Lookup!$S$2:$S$10,0)),0,IF(U1088="X",0,IFERROR(P1088*K1088,0)))</f>
        <v>0</v>
      </c>
      <c r="R1088" s="326">
        <v>0</v>
      </c>
      <c r="S1088" s="424">
        <v>0</v>
      </c>
      <c r="T1088" s="322"/>
      <c r="U1088" s="143"/>
      <c r="V1088" s="397"/>
      <c r="W1088" s="555"/>
      <c r="X1088" s="576">
        <f t="shared" si="150"/>
        <v>0</v>
      </c>
      <c r="Y1088" s="576">
        <f t="shared" si="151"/>
        <v>0</v>
      </c>
      <c r="Z1088" s="576">
        <f t="shared" si="152"/>
        <v>0</v>
      </c>
      <c r="AA1088" s="576">
        <f t="shared" si="153"/>
        <v>0</v>
      </c>
      <c r="AB1088" s="553"/>
      <c r="AC1088" s="553"/>
      <c r="AD1088" s="553"/>
      <c r="AE1088" s="553"/>
      <c r="AF1088" s="553"/>
      <c r="AG1088" s="553"/>
      <c r="AH1088" s="553"/>
      <c r="AI1088" s="397"/>
      <c r="AJ1088" s="555"/>
      <c r="AK1088" s="576">
        <f t="shared" si="154"/>
        <v>0</v>
      </c>
      <c r="AL1088" s="576">
        <f t="shared" si="155"/>
        <v>0</v>
      </c>
      <c r="AM1088" s="599"/>
      <c r="AN1088" s="599"/>
      <c r="AO1088" s="553"/>
      <c r="AP1088" s="553"/>
      <c r="AQ1088" s="553"/>
      <c r="AR1088" s="553"/>
      <c r="AS1088" s="397"/>
      <c r="AT1088" s="397"/>
      <c r="AU1088" s="397"/>
      <c r="AV1088" s="397"/>
      <c r="AW1088" s="397"/>
      <c r="AX1088" s="397"/>
      <c r="AY1088" s="397"/>
      <c r="AZ1088" s="397"/>
      <c r="BA1088" s="397"/>
      <c r="BB1088" s="397"/>
      <c r="BC1088" s="397"/>
      <c r="BD1088" s="553"/>
      <c r="BE1088" s="397"/>
      <c r="BF1088" s="397"/>
      <c r="BG1088" s="397"/>
      <c r="BH1088" s="397"/>
    </row>
    <row r="1089" spans="2:60" x14ac:dyDescent="0.35">
      <c r="B1089" s="319"/>
      <c r="C1089" s="147"/>
      <c r="D1089" s="147"/>
      <c r="E1089" s="320"/>
      <c r="F1089" s="321"/>
      <c r="G1089" s="149"/>
      <c r="H1089" s="148"/>
      <c r="I1089" s="148"/>
      <c r="J1089" s="322"/>
      <c r="K1089" s="324" t="str">
        <f>IFERROR(INDEX(Lookup!$G$3:$G$6,MATCH(J1089,Lookup!$F$3:$F$6,0)),"")</f>
        <v/>
      </c>
      <c r="L1089" s="323"/>
      <c r="M1089" s="322"/>
      <c r="N1089" s="846">
        <f t="shared" si="148"/>
        <v>0</v>
      </c>
      <c r="O1089" s="325">
        <f t="shared" si="149"/>
        <v>0</v>
      </c>
      <c r="P1089" s="847">
        <f>IF(I1089&lt;INDEX(Lookup!$U$2:$U$10,MATCH($D$48,Lookup!$S$2:$S$10,0)),0,IF(U1089="X",0,IFERROR(L1089*50,0)))</f>
        <v>0</v>
      </c>
      <c r="Q1089" s="326">
        <f>IF(I1089&lt;INDEX(Lookup!$U$2:$U$10,MATCH($D$48,Lookup!$S$2:$S$10,0)),0,IF(U1089="X",0,IFERROR(P1089*K1089,0)))</f>
        <v>0</v>
      </c>
      <c r="R1089" s="326">
        <v>0</v>
      </c>
      <c r="S1089" s="424">
        <v>0</v>
      </c>
      <c r="T1089" s="322"/>
      <c r="U1089" s="143"/>
      <c r="V1089" s="397"/>
      <c r="W1089" s="555"/>
      <c r="X1089" s="576">
        <f t="shared" si="150"/>
        <v>0</v>
      </c>
      <c r="Y1089" s="576">
        <f t="shared" si="151"/>
        <v>0</v>
      </c>
      <c r="Z1089" s="576">
        <f t="shared" si="152"/>
        <v>0</v>
      </c>
      <c r="AA1089" s="576">
        <f t="shared" si="153"/>
        <v>0</v>
      </c>
      <c r="AB1089" s="553"/>
      <c r="AC1089" s="553"/>
      <c r="AD1089" s="553"/>
      <c r="AE1089" s="553"/>
      <c r="AF1089" s="553"/>
      <c r="AG1089" s="553"/>
      <c r="AH1089" s="553"/>
      <c r="AI1089" s="397"/>
      <c r="AJ1089" s="555"/>
      <c r="AK1089" s="576">
        <f t="shared" si="154"/>
        <v>0</v>
      </c>
      <c r="AL1089" s="576">
        <f t="shared" si="155"/>
        <v>0</v>
      </c>
      <c r="AM1089" s="599"/>
      <c r="AN1089" s="599"/>
      <c r="AO1089" s="553"/>
      <c r="AP1089" s="553"/>
      <c r="AQ1089" s="553"/>
      <c r="AR1089" s="553"/>
      <c r="AS1089" s="397"/>
      <c r="AT1089" s="397"/>
      <c r="AU1089" s="397"/>
      <c r="AV1089" s="397"/>
      <c r="AW1089" s="397"/>
      <c r="AX1089" s="397"/>
      <c r="AY1089" s="397"/>
      <c r="AZ1089" s="397"/>
      <c r="BA1089" s="397"/>
      <c r="BB1089" s="397"/>
      <c r="BC1089" s="397"/>
      <c r="BD1089" s="553"/>
      <c r="BE1089" s="397"/>
      <c r="BF1089" s="397"/>
      <c r="BG1089" s="397"/>
      <c r="BH1089" s="397"/>
    </row>
    <row r="1090" spans="2:60" x14ac:dyDescent="0.35">
      <c r="B1090" s="319"/>
      <c r="C1090" s="147"/>
      <c r="D1090" s="147"/>
      <c r="E1090" s="320"/>
      <c r="F1090" s="321"/>
      <c r="G1090" s="149"/>
      <c r="H1090" s="148"/>
      <c r="I1090" s="148"/>
      <c r="J1090" s="322"/>
      <c r="K1090" s="324" t="str">
        <f>IFERROR(INDEX(Lookup!$G$3:$G$6,MATCH(J1090,Lookup!$F$3:$F$6,0)),"")</f>
        <v/>
      </c>
      <c r="L1090" s="323"/>
      <c r="M1090" s="322"/>
      <c r="N1090" s="846">
        <f t="shared" si="148"/>
        <v>0</v>
      </c>
      <c r="O1090" s="325">
        <f t="shared" si="149"/>
        <v>0</v>
      </c>
      <c r="P1090" s="847">
        <f>IF(I1090&lt;INDEX(Lookup!$U$2:$U$10,MATCH($D$48,Lookup!$S$2:$S$10,0)),0,IF(U1090="X",0,IFERROR(L1090*50,0)))</f>
        <v>0</v>
      </c>
      <c r="Q1090" s="326">
        <f>IF(I1090&lt;INDEX(Lookup!$U$2:$U$10,MATCH($D$48,Lookup!$S$2:$S$10,0)),0,IF(U1090="X",0,IFERROR(P1090*K1090,0)))</f>
        <v>0</v>
      </c>
      <c r="R1090" s="326">
        <v>0</v>
      </c>
      <c r="S1090" s="424">
        <v>0</v>
      </c>
      <c r="T1090" s="322"/>
      <c r="U1090" s="143"/>
      <c r="V1090" s="397"/>
      <c r="W1090" s="555"/>
      <c r="X1090" s="576">
        <f t="shared" si="150"/>
        <v>0</v>
      </c>
      <c r="Y1090" s="576">
        <f t="shared" si="151"/>
        <v>0</v>
      </c>
      <c r="Z1090" s="576">
        <f t="shared" si="152"/>
        <v>0</v>
      </c>
      <c r="AA1090" s="576">
        <f t="shared" si="153"/>
        <v>0</v>
      </c>
      <c r="AB1090" s="553"/>
      <c r="AC1090" s="553"/>
      <c r="AD1090" s="553"/>
      <c r="AE1090" s="553"/>
      <c r="AF1090" s="553"/>
      <c r="AG1090" s="553"/>
      <c r="AH1090" s="553"/>
      <c r="AI1090" s="397"/>
      <c r="AJ1090" s="555"/>
      <c r="AK1090" s="576">
        <f t="shared" si="154"/>
        <v>0</v>
      </c>
      <c r="AL1090" s="576">
        <f t="shared" si="155"/>
        <v>0</v>
      </c>
      <c r="AM1090" s="599"/>
      <c r="AN1090" s="599"/>
      <c r="AO1090" s="553"/>
      <c r="AP1090" s="553"/>
      <c r="AQ1090" s="553"/>
      <c r="AR1090" s="553"/>
      <c r="AS1090" s="397"/>
      <c r="AT1090" s="397"/>
      <c r="AU1090" s="397"/>
      <c r="AV1090" s="397"/>
      <c r="AW1090" s="397"/>
      <c r="AX1090" s="397"/>
      <c r="AY1090" s="397"/>
      <c r="AZ1090" s="397"/>
      <c r="BA1090" s="397"/>
      <c r="BB1090" s="397"/>
      <c r="BC1090" s="397"/>
      <c r="BD1090" s="553"/>
      <c r="BE1090" s="397"/>
      <c r="BF1090" s="397"/>
      <c r="BG1090" s="397"/>
      <c r="BH1090" s="397"/>
    </row>
    <row r="1091" spans="2:60" x14ac:dyDescent="0.35">
      <c r="B1091" s="319"/>
      <c r="C1091" s="147"/>
      <c r="D1091" s="147"/>
      <c r="E1091" s="320"/>
      <c r="F1091" s="321"/>
      <c r="G1091" s="149"/>
      <c r="H1091" s="148"/>
      <c r="I1091" s="148"/>
      <c r="J1091" s="322"/>
      <c r="K1091" s="324" t="str">
        <f>IFERROR(INDEX(Lookup!$G$3:$G$6,MATCH(J1091,Lookup!$F$3:$F$6,0)),"")</f>
        <v/>
      </c>
      <c r="L1091" s="323"/>
      <c r="M1091" s="322"/>
      <c r="N1091" s="846">
        <f t="shared" si="148"/>
        <v>0</v>
      </c>
      <c r="O1091" s="325">
        <f t="shared" si="149"/>
        <v>0</v>
      </c>
      <c r="P1091" s="847">
        <f>IF(I1091&lt;INDEX(Lookup!$U$2:$U$10,MATCH($D$48,Lookup!$S$2:$S$10,0)),0,IF(U1091="X",0,IFERROR(L1091*50,0)))</f>
        <v>0</v>
      </c>
      <c r="Q1091" s="326">
        <f>IF(I1091&lt;INDEX(Lookup!$U$2:$U$10,MATCH($D$48,Lookup!$S$2:$S$10,0)),0,IF(U1091="X",0,IFERROR(P1091*K1091,0)))</f>
        <v>0</v>
      </c>
      <c r="R1091" s="326">
        <v>0</v>
      </c>
      <c r="S1091" s="424">
        <v>0</v>
      </c>
      <c r="T1091" s="322"/>
      <c r="U1091" s="143"/>
      <c r="V1091" s="397"/>
      <c r="W1091" s="555"/>
      <c r="X1091" s="576">
        <f t="shared" si="150"/>
        <v>0</v>
      </c>
      <c r="Y1091" s="576">
        <f t="shared" si="151"/>
        <v>0</v>
      </c>
      <c r="Z1091" s="576">
        <f t="shared" si="152"/>
        <v>0</v>
      </c>
      <c r="AA1091" s="576">
        <f t="shared" si="153"/>
        <v>0</v>
      </c>
      <c r="AB1091" s="553"/>
      <c r="AC1091" s="553"/>
      <c r="AD1091" s="553"/>
      <c r="AE1091" s="553"/>
      <c r="AF1091" s="553"/>
      <c r="AG1091" s="553"/>
      <c r="AH1091" s="553"/>
      <c r="AI1091" s="397"/>
      <c r="AJ1091" s="555"/>
      <c r="AK1091" s="576">
        <f t="shared" si="154"/>
        <v>0</v>
      </c>
      <c r="AL1091" s="576">
        <f t="shared" si="155"/>
        <v>0</v>
      </c>
      <c r="AM1091" s="599"/>
      <c r="AN1091" s="599"/>
      <c r="AO1091" s="553"/>
      <c r="AP1091" s="553"/>
      <c r="AQ1091" s="553"/>
      <c r="AR1091" s="553"/>
      <c r="AS1091" s="397"/>
      <c r="AT1091" s="397"/>
      <c r="AU1091" s="397"/>
      <c r="AV1091" s="397"/>
      <c r="AW1091" s="397"/>
      <c r="AX1091" s="397"/>
      <c r="AY1091" s="397"/>
      <c r="AZ1091" s="397"/>
      <c r="BA1091" s="397"/>
      <c r="BB1091" s="397"/>
      <c r="BC1091" s="397"/>
      <c r="BD1091" s="553"/>
      <c r="BE1091" s="397"/>
      <c r="BF1091" s="397"/>
      <c r="BG1091" s="397"/>
      <c r="BH1091" s="397"/>
    </row>
    <row r="1092" spans="2:60" x14ac:dyDescent="0.35">
      <c r="B1092" s="319"/>
      <c r="C1092" s="147"/>
      <c r="D1092" s="147"/>
      <c r="E1092" s="320"/>
      <c r="F1092" s="321"/>
      <c r="G1092" s="149"/>
      <c r="H1092" s="148"/>
      <c r="I1092" s="148"/>
      <c r="J1092" s="322"/>
      <c r="K1092" s="324" t="str">
        <f>IFERROR(INDEX(Lookup!$G$3:$G$6,MATCH(J1092,Lookup!$F$3:$F$6,0)),"")</f>
        <v/>
      </c>
      <c r="L1092" s="323"/>
      <c r="M1092" s="322"/>
      <c r="N1092" s="846">
        <f t="shared" si="148"/>
        <v>0</v>
      </c>
      <c r="O1092" s="325">
        <f t="shared" si="149"/>
        <v>0</v>
      </c>
      <c r="P1092" s="847">
        <f>IF(I1092&lt;INDEX(Lookup!$U$2:$U$10,MATCH($D$48,Lookup!$S$2:$S$10,0)),0,IF(U1092="X",0,IFERROR(L1092*50,0)))</f>
        <v>0</v>
      </c>
      <c r="Q1092" s="326">
        <f>IF(I1092&lt;INDEX(Lookup!$U$2:$U$10,MATCH($D$48,Lookup!$S$2:$S$10,0)),0,IF(U1092="X",0,IFERROR(P1092*K1092,0)))</f>
        <v>0</v>
      </c>
      <c r="R1092" s="326">
        <v>0</v>
      </c>
      <c r="S1092" s="424">
        <v>0</v>
      </c>
      <c r="T1092" s="322"/>
      <c r="U1092" s="143"/>
      <c r="V1092" s="397"/>
      <c r="W1092" s="555"/>
      <c r="X1092" s="576">
        <f t="shared" si="150"/>
        <v>0</v>
      </c>
      <c r="Y1092" s="576">
        <f t="shared" si="151"/>
        <v>0</v>
      </c>
      <c r="Z1092" s="576">
        <f t="shared" si="152"/>
        <v>0</v>
      </c>
      <c r="AA1092" s="576">
        <f t="shared" si="153"/>
        <v>0</v>
      </c>
      <c r="AB1092" s="553"/>
      <c r="AC1092" s="553"/>
      <c r="AD1092" s="553"/>
      <c r="AE1092" s="553"/>
      <c r="AF1092" s="553"/>
      <c r="AG1092" s="553"/>
      <c r="AH1092" s="553"/>
      <c r="AI1092" s="397"/>
      <c r="AJ1092" s="555"/>
      <c r="AK1092" s="576">
        <f t="shared" si="154"/>
        <v>0</v>
      </c>
      <c r="AL1092" s="576">
        <f t="shared" si="155"/>
        <v>0</v>
      </c>
      <c r="AM1092" s="599"/>
      <c r="AN1092" s="599"/>
      <c r="AO1092" s="553"/>
      <c r="AP1092" s="553"/>
      <c r="AQ1092" s="553"/>
      <c r="AR1092" s="553"/>
      <c r="AS1092" s="397"/>
      <c r="AT1092" s="397"/>
      <c r="AU1092" s="397"/>
      <c r="AV1092" s="397"/>
      <c r="AW1092" s="397"/>
      <c r="AX1092" s="397"/>
      <c r="AY1092" s="397"/>
      <c r="AZ1092" s="397"/>
      <c r="BA1092" s="397"/>
      <c r="BB1092" s="397"/>
      <c r="BC1092" s="397"/>
      <c r="BD1092" s="553"/>
      <c r="BE1092" s="397"/>
      <c r="BF1092" s="397"/>
      <c r="BG1092" s="397"/>
      <c r="BH1092" s="397"/>
    </row>
    <row r="1093" spans="2:60" x14ac:dyDescent="0.35">
      <c r="B1093" s="319"/>
      <c r="C1093" s="147"/>
      <c r="D1093" s="147"/>
      <c r="E1093" s="320"/>
      <c r="F1093" s="321"/>
      <c r="G1093" s="149"/>
      <c r="H1093" s="148"/>
      <c r="I1093" s="148"/>
      <c r="J1093" s="322"/>
      <c r="K1093" s="324" t="str">
        <f>IFERROR(INDEX(Lookup!$G$3:$G$6,MATCH(J1093,Lookup!$F$3:$F$6,0)),"")</f>
        <v/>
      </c>
      <c r="L1093" s="323"/>
      <c r="M1093" s="322"/>
      <c r="N1093" s="846">
        <f t="shared" si="148"/>
        <v>0</v>
      </c>
      <c r="O1093" s="325">
        <f t="shared" si="149"/>
        <v>0</v>
      </c>
      <c r="P1093" s="847">
        <f>IF(I1093&lt;INDEX(Lookup!$U$2:$U$10,MATCH($D$48,Lookup!$S$2:$S$10,0)),0,IF(U1093="X",0,IFERROR(L1093*50,0)))</f>
        <v>0</v>
      </c>
      <c r="Q1093" s="326">
        <f>IF(I1093&lt;INDEX(Lookup!$U$2:$U$10,MATCH($D$48,Lookup!$S$2:$S$10,0)),0,IF(U1093="X",0,IFERROR(P1093*K1093,0)))</f>
        <v>0</v>
      </c>
      <c r="R1093" s="326">
        <v>0</v>
      </c>
      <c r="S1093" s="424">
        <v>0</v>
      </c>
      <c r="T1093" s="322"/>
      <c r="U1093" s="143"/>
      <c r="V1093" s="397"/>
      <c r="W1093" s="555"/>
      <c r="X1093" s="576">
        <f t="shared" si="150"/>
        <v>0</v>
      </c>
      <c r="Y1093" s="576">
        <f t="shared" si="151"/>
        <v>0</v>
      </c>
      <c r="Z1093" s="576">
        <f t="shared" si="152"/>
        <v>0</v>
      </c>
      <c r="AA1093" s="576">
        <f t="shared" si="153"/>
        <v>0</v>
      </c>
      <c r="AB1093" s="553"/>
      <c r="AC1093" s="553"/>
      <c r="AD1093" s="553"/>
      <c r="AE1093" s="553"/>
      <c r="AF1093" s="553"/>
      <c r="AG1093" s="553"/>
      <c r="AH1093" s="553"/>
      <c r="AI1093" s="397"/>
      <c r="AJ1093" s="555"/>
      <c r="AK1093" s="576">
        <f t="shared" si="154"/>
        <v>0</v>
      </c>
      <c r="AL1093" s="576">
        <f t="shared" si="155"/>
        <v>0</v>
      </c>
      <c r="AM1093" s="599"/>
      <c r="AN1093" s="599"/>
      <c r="AO1093" s="553"/>
      <c r="AP1093" s="553"/>
      <c r="AQ1093" s="553"/>
      <c r="AR1093" s="553"/>
      <c r="AS1093" s="397"/>
      <c r="AT1093" s="397"/>
      <c r="AU1093" s="397"/>
      <c r="AV1093" s="397"/>
      <c r="AW1093" s="397"/>
      <c r="AX1093" s="397"/>
      <c r="AY1093" s="397"/>
      <c r="AZ1093" s="397"/>
      <c r="BA1093" s="397"/>
      <c r="BB1093" s="397"/>
      <c r="BC1093" s="397"/>
      <c r="BD1093" s="553"/>
      <c r="BE1093" s="397"/>
      <c r="BF1093" s="397"/>
      <c r="BG1093" s="397"/>
      <c r="BH1093" s="397"/>
    </row>
    <row r="1094" spans="2:60" x14ac:dyDescent="0.35">
      <c r="B1094" s="319"/>
      <c r="C1094" s="147"/>
      <c r="D1094" s="147"/>
      <c r="E1094" s="320"/>
      <c r="F1094" s="321"/>
      <c r="G1094" s="149"/>
      <c r="H1094" s="148"/>
      <c r="I1094" s="148"/>
      <c r="J1094" s="322"/>
      <c r="K1094" s="324" t="str">
        <f>IFERROR(INDEX(Lookup!$G$3:$G$6,MATCH(J1094,Lookup!$F$3:$F$6,0)),"")</f>
        <v/>
      </c>
      <c r="L1094" s="323"/>
      <c r="M1094" s="322"/>
      <c r="N1094" s="846">
        <f t="shared" si="148"/>
        <v>0</v>
      </c>
      <c r="O1094" s="325">
        <f t="shared" si="149"/>
        <v>0</v>
      </c>
      <c r="P1094" s="847">
        <f>IF(I1094&lt;INDEX(Lookup!$U$2:$U$10,MATCH($D$48,Lookup!$S$2:$S$10,0)),0,IF(U1094="X",0,IFERROR(L1094*50,0)))</f>
        <v>0</v>
      </c>
      <c r="Q1094" s="326">
        <f>IF(I1094&lt;INDEX(Lookup!$U$2:$U$10,MATCH($D$48,Lookup!$S$2:$S$10,0)),0,IF(U1094="X",0,IFERROR(P1094*K1094,0)))</f>
        <v>0</v>
      </c>
      <c r="R1094" s="326">
        <v>0</v>
      </c>
      <c r="S1094" s="424">
        <v>0</v>
      </c>
      <c r="T1094" s="322"/>
      <c r="U1094" s="143"/>
      <c r="V1094" s="397"/>
      <c r="W1094" s="555"/>
      <c r="X1094" s="576">
        <f t="shared" si="150"/>
        <v>0</v>
      </c>
      <c r="Y1094" s="576">
        <f t="shared" si="151"/>
        <v>0</v>
      </c>
      <c r="Z1094" s="576">
        <f t="shared" si="152"/>
        <v>0</v>
      </c>
      <c r="AA1094" s="576">
        <f t="shared" si="153"/>
        <v>0</v>
      </c>
      <c r="AB1094" s="553"/>
      <c r="AC1094" s="553"/>
      <c r="AD1094" s="553"/>
      <c r="AE1094" s="553"/>
      <c r="AF1094" s="553"/>
      <c r="AG1094" s="553"/>
      <c r="AH1094" s="553"/>
      <c r="AI1094" s="397"/>
      <c r="AJ1094" s="555"/>
      <c r="AK1094" s="576">
        <f t="shared" si="154"/>
        <v>0</v>
      </c>
      <c r="AL1094" s="576">
        <f t="shared" si="155"/>
        <v>0</v>
      </c>
      <c r="AM1094" s="599"/>
      <c r="AN1094" s="599"/>
      <c r="AO1094" s="553"/>
      <c r="AP1094" s="553"/>
      <c r="AQ1094" s="553"/>
      <c r="AR1094" s="553"/>
      <c r="AS1094" s="397"/>
      <c r="AT1094" s="397"/>
      <c r="AU1094" s="397"/>
      <c r="AV1094" s="397"/>
      <c r="AW1094" s="397"/>
      <c r="AX1094" s="397"/>
      <c r="AY1094" s="397"/>
      <c r="AZ1094" s="397"/>
      <c r="BA1094" s="397"/>
      <c r="BB1094" s="397"/>
      <c r="BC1094" s="397"/>
      <c r="BD1094" s="553"/>
      <c r="BE1094" s="397"/>
      <c r="BF1094" s="397"/>
      <c r="BG1094" s="397"/>
      <c r="BH1094" s="397"/>
    </row>
    <row r="1095" spans="2:60" x14ac:dyDescent="0.35">
      <c r="B1095" s="319"/>
      <c r="C1095" s="147"/>
      <c r="D1095" s="147"/>
      <c r="E1095" s="320"/>
      <c r="F1095" s="321"/>
      <c r="G1095" s="149"/>
      <c r="H1095" s="148"/>
      <c r="I1095" s="148"/>
      <c r="J1095" s="322"/>
      <c r="K1095" s="324" t="str">
        <f>IFERROR(INDEX(Lookup!$G$3:$G$6,MATCH(J1095,Lookup!$F$3:$F$6,0)),"")</f>
        <v/>
      </c>
      <c r="L1095" s="323"/>
      <c r="M1095" s="322"/>
      <c r="N1095" s="846">
        <f t="shared" si="148"/>
        <v>0</v>
      </c>
      <c r="O1095" s="325">
        <f t="shared" si="149"/>
        <v>0</v>
      </c>
      <c r="P1095" s="847">
        <f>IF(I1095&lt;INDEX(Lookup!$U$2:$U$10,MATCH($D$48,Lookup!$S$2:$S$10,0)),0,IF(U1095="X",0,IFERROR(L1095*50,0)))</f>
        <v>0</v>
      </c>
      <c r="Q1095" s="326">
        <f>IF(I1095&lt;INDEX(Lookup!$U$2:$U$10,MATCH($D$48,Lookup!$S$2:$S$10,0)),0,IF(U1095="X",0,IFERROR(P1095*K1095,0)))</f>
        <v>0</v>
      </c>
      <c r="R1095" s="326">
        <v>0</v>
      </c>
      <c r="S1095" s="424">
        <v>0</v>
      </c>
      <c r="T1095" s="322"/>
      <c r="U1095" s="143"/>
      <c r="V1095" s="397"/>
      <c r="W1095" s="555"/>
      <c r="X1095" s="576">
        <f t="shared" si="150"/>
        <v>0</v>
      </c>
      <c r="Y1095" s="576">
        <f t="shared" si="151"/>
        <v>0</v>
      </c>
      <c r="Z1095" s="576">
        <f t="shared" si="152"/>
        <v>0</v>
      </c>
      <c r="AA1095" s="576">
        <f t="shared" si="153"/>
        <v>0</v>
      </c>
      <c r="AB1095" s="553"/>
      <c r="AC1095" s="553"/>
      <c r="AD1095" s="553"/>
      <c r="AE1095" s="553"/>
      <c r="AF1095" s="553"/>
      <c r="AG1095" s="553"/>
      <c r="AH1095" s="553"/>
      <c r="AI1095" s="397"/>
      <c r="AJ1095" s="555"/>
      <c r="AK1095" s="576">
        <f t="shared" si="154"/>
        <v>0</v>
      </c>
      <c r="AL1095" s="576">
        <f t="shared" si="155"/>
        <v>0</v>
      </c>
      <c r="AM1095" s="599"/>
      <c r="AN1095" s="599"/>
      <c r="AO1095" s="553"/>
      <c r="AP1095" s="553"/>
      <c r="AQ1095" s="553"/>
      <c r="AR1095" s="553"/>
      <c r="AS1095" s="397"/>
      <c r="AT1095" s="397"/>
      <c r="AU1095" s="397"/>
      <c r="AV1095" s="397"/>
      <c r="AW1095" s="397"/>
      <c r="AX1095" s="397"/>
      <c r="AY1095" s="397"/>
      <c r="AZ1095" s="397"/>
      <c r="BA1095" s="397"/>
      <c r="BB1095" s="397"/>
      <c r="BC1095" s="397"/>
      <c r="BD1095" s="553"/>
      <c r="BE1095" s="397"/>
      <c r="BF1095" s="397"/>
      <c r="BG1095" s="397"/>
      <c r="BH1095" s="397"/>
    </row>
    <row r="1096" spans="2:60" x14ac:dyDescent="0.35">
      <c r="B1096" s="319"/>
      <c r="C1096" s="147"/>
      <c r="D1096" s="147"/>
      <c r="E1096" s="320"/>
      <c r="F1096" s="321"/>
      <c r="G1096" s="149"/>
      <c r="H1096" s="148"/>
      <c r="I1096" s="148"/>
      <c r="J1096" s="322"/>
      <c r="K1096" s="324" t="str">
        <f>IFERROR(INDEX(Lookup!$G$3:$G$6,MATCH(J1096,Lookup!$F$3:$F$6,0)),"")</f>
        <v/>
      </c>
      <c r="L1096" s="323"/>
      <c r="M1096" s="322"/>
      <c r="N1096" s="846">
        <f t="shared" si="148"/>
        <v>0</v>
      </c>
      <c r="O1096" s="325">
        <f t="shared" si="149"/>
        <v>0</v>
      </c>
      <c r="P1096" s="847">
        <f>IF(I1096&lt;INDEX(Lookup!$U$2:$U$10,MATCH($D$48,Lookup!$S$2:$S$10,0)),0,IF(U1096="X",0,IFERROR(L1096*50,0)))</f>
        <v>0</v>
      </c>
      <c r="Q1096" s="326">
        <f>IF(I1096&lt;INDEX(Lookup!$U$2:$U$10,MATCH($D$48,Lookup!$S$2:$S$10,0)),0,IF(U1096="X",0,IFERROR(P1096*K1096,0)))</f>
        <v>0</v>
      </c>
      <c r="R1096" s="326">
        <v>0</v>
      </c>
      <c r="S1096" s="424">
        <v>0</v>
      </c>
      <c r="T1096" s="322"/>
      <c r="U1096" s="143"/>
      <c r="V1096" s="397"/>
      <c r="W1096" s="555"/>
      <c r="X1096" s="576">
        <f t="shared" si="150"/>
        <v>0</v>
      </c>
      <c r="Y1096" s="576">
        <f t="shared" si="151"/>
        <v>0</v>
      </c>
      <c r="Z1096" s="576">
        <f t="shared" si="152"/>
        <v>0</v>
      </c>
      <c r="AA1096" s="576">
        <f t="shared" si="153"/>
        <v>0</v>
      </c>
      <c r="AB1096" s="553"/>
      <c r="AC1096" s="553"/>
      <c r="AD1096" s="553"/>
      <c r="AE1096" s="553"/>
      <c r="AF1096" s="553"/>
      <c r="AG1096" s="553"/>
      <c r="AH1096" s="553"/>
      <c r="AI1096" s="397"/>
      <c r="AJ1096" s="555"/>
      <c r="AK1096" s="576">
        <f t="shared" si="154"/>
        <v>0</v>
      </c>
      <c r="AL1096" s="576">
        <f t="shared" si="155"/>
        <v>0</v>
      </c>
      <c r="AM1096" s="599"/>
      <c r="AN1096" s="599"/>
      <c r="AO1096" s="553"/>
      <c r="AP1096" s="553"/>
      <c r="AQ1096" s="553"/>
      <c r="AR1096" s="553"/>
      <c r="AS1096" s="397"/>
      <c r="AT1096" s="397"/>
      <c r="AU1096" s="397"/>
      <c r="AV1096" s="397"/>
      <c r="AW1096" s="397"/>
      <c r="AX1096" s="397"/>
      <c r="AY1096" s="397"/>
      <c r="AZ1096" s="397"/>
      <c r="BA1096" s="397"/>
      <c r="BB1096" s="397"/>
      <c r="BC1096" s="397"/>
      <c r="BD1096" s="553"/>
      <c r="BE1096" s="397"/>
      <c r="BF1096" s="397"/>
      <c r="BG1096" s="397"/>
      <c r="BH1096" s="397"/>
    </row>
    <row r="1097" spans="2:60" x14ac:dyDescent="0.35">
      <c r="B1097" s="319"/>
      <c r="C1097" s="147"/>
      <c r="D1097" s="147"/>
      <c r="E1097" s="320"/>
      <c r="F1097" s="321"/>
      <c r="G1097" s="149"/>
      <c r="H1097" s="148"/>
      <c r="I1097" s="148"/>
      <c r="J1097" s="322"/>
      <c r="K1097" s="324" t="str">
        <f>IFERROR(INDEX(Lookup!$G$3:$G$6,MATCH(J1097,Lookup!$F$3:$F$6,0)),"")</f>
        <v/>
      </c>
      <c r="L1097" s="323"/>
      <c r="M1097" s="322"/>
      <c r="N1097" s="846">
        <f t="shared" si="148"/>
        <v>0</v>
      </c>
      <c r="O1097" s="325">
        <f t="shared" si="149"/>
        <v>0</v>
      </c>
      <c r="P1097" s="847">
        <f>IF(I1097&lt;INDEX(Lookup!$U$2:$U$10,MATCH($D$48,Lookup!$S$2:$S$10,0)),0,IF(U1097="X",0,IFERROR(L1097*50,0)))</f>
        <v>0</v>
      </c>
      <c r="Q1097" s="326">
        <f>IF(I1097&lt;INDEX(Lookup!$U$2:$U$10,MATCH($D$48,Lookup!$S$2:$S$10,0)),0,IF(U1097="X",0,IFERROR(P1097*K1097,0)))</f>
        <v>0</v>
      </c>
      <c r="R1097" s="326">
        <v>0</v>
      </c>
      <c r="S1097" s="424">
        <v>0</v>
      </c>
      <c r="T1097" s="322"/>
      <c r="U1097" s="143"/>
      <c r="V1097" s="397"/>
      <c r="W1097" s="555"/>
      <c r="X1097" s="576">
        <f t="shared" si="150"/>
        <v>0</v>
      </c>
      <c r="Y1097" s="576">
        <f t="shared" si="151"/>
        <v>0</v>
      </c>
      <c r="Z1097" s="576">
        <f t="shared" si="152"/>
        <v>0</v>
      </c>
      <c r="AA1097" s="576">
        <f t="shared" si="153"/>
        <v>0</v>
      </c>
      <c r="AB1097" s="553"/>
      <c r="AC1097" s="553"/>
      <c r="AD1097" s="553"/>
      <c r="AE1097" s="553"/>
      <c r="AF1097" s="553"/>
      <c r="AG1097" s="553"/>
      <c r="AH1097" s="553"/>
      <c r="AI1097" s="397"/>
      <c r="AJ1097" s="555"/>
      <c r="AK1097" s="576">
        <f t="shared" si="154"/>
        <v>0</v>
      </c>
      <c r="AL1097" s="576">
        <f t="shared" si="155"/>
        <v>0</v>
      </c>
      <c r="AM1097" s="599"/>
      <c r="AN1097" s="599"/>
      <c r="AO1097" s="553"/>
      <c r="AP1097" s="553"/>
      <c r="AQ1097" s="553"/>
      <c r="AR1097" s="553"/>
      <c r="AS1097" s="397"/>
      <c r="AT1097" s="397"/>
      <c r="AU1097" s="397"/>
      <c r="AV1097" s="397"/>
      <c r="AW1097" s="397"/>
      <c r="AX1097" s="397"/>
      <c r="AY1097" s="397"/>
      <c r="AZ1097" s="397"/>
      <c r="BA1097" s="397"/>
      <c r="BB1097" s="397"/>
      <c r="BC1097" s="397"/>
      <c r="BD1097" s="553"/>
      <c r="BE1097" s="397"/>
      <c r="BF1097" s="397"/>
      <c r="BG1097" s="397"/>
      <c r="BH1097" s="397"/>
    </row>
    <row r="1098" spans="2:60" x14ac:dyDescent="0.35">
      <c r="B1098" s="319"/>
      <c r="C1098" s="147"/>
      <c r="D1098" s="147"/>
      <c r="E1098" s="320"/>
      <c r="F1098" s="321"/>
      <c r="G1098" s="149"/>
      <c r="H1098" s="148"/>
      <c r="I1098" s="148"/>
      <c r="J1098" s="322"/>
      <c r="K1098" s="324" t="str">
        <f>IFERROR(INDEX(Lookup!$G$3:$G$6,MATCH(J1098,Lookup!$F$3:$F$6,0)),"")</f>
        <v/>
      </c>
      <c r="L1098" s="323"/>
      <c r="M1098" s="322"/>
      <c r="N1098" s="846">
        <f t="shared" si="148"/>
        <v>0</v>
      </c>
      <c r="O1098" s="325">
        <f t="shared" si="149"/>
        <v>0</v>
      </c>
      <c r="P1098" s="847">
        <f>IF(I1098&lt;INDEX(Lookup!$U$2:$U$10,MATCH($D$48,Lookup!$S$2:$S$10,0)),0,IF(U1098="X",0,IFERROR(L1098*50,0)))</f>
        <v>0</v>
      </c>
      <c r="Q1098" s="326">
        <f>IF(I1098&lt;INDEX(Lookup!$U$2:$U$10,MATCH($D$48,Lookup!$S$2:$S$10,0)),0,IF(U1098="X",0,IFERROR(P1098*K1098,0)))</f>
        <v>0</v>
      </c>
      <c r="R1098" s="326">
        <v>0</v>
      </c>
      <c r="S1098" s="424">
        <v>0</v>
      </c>
      <c r="T1098" s="322"/>
      <c r="U1098" s="143"/>
      <c r="V1098" s="397"/>
      <c r="W1098" s="555"/>
      <c r="X1098" s="576">
        <f t="shared" si="150"/>
        <v>0</v>
      </c>
      <c r="Y1098" s="576">
        <f t="shared" si="151"/>
        <v>0</v>
      </c>
      <c r="Z1098" s="576">
        <f t="shared" si="152"/>
        <v>0</v>
      </c>
      <c r="AA1098" s="576">
        <f t="shared" si="153"/>
        <v>0</v>
      </c>
      <c r="AB1098" s="553"/>
      <c r="AC1098" s="553"/>
      <c r="AD1098" s="553"/>
      <c r="AE1098" s="553"/>
      <c r="AF1098" s="553"/>
      <c r="AG1098" s="553"/>
      <c r="AH1098" s="553"/>
      <c r="AI1098" s="397"/>
      <c r="AJ1098" s="555"/>
      <c r="AK1098" s="576">
        <f t="shared" si="154"/>
        <v>0</v>
      </c>
      <c r="AL1098" s="576">
        <f t="shared" si="155"/>
        <v>0</v>
      </c>
      <c r="AM1098" s="599"/>
      <c r="AN1098" s="599"/>
      <c r="AO1098" s="553"/>
      <c r="AP1098" s="553"/>
      <c r="AQ1098" s="553"/>
      <c r="AR1098" s="553"/>
      <c r="AS1098" s="397"/>
      <c r="AT1098" s="397"/>
      <c r="AU1098" s="397"/>
      <c r="AV1098" s="397"/>
      <c r="AW1098" s="397"/>
      <c r="AX1098" s="397"/>
      <c r="AY1098" s="397"/>
      <c r="AZ1098" s="397"/>
      <c r="BA1098" s="397"/>
      <c r="BB1098" s="397"/>
      <c r="BC1098" s="397"/>
      <c r="BD1098" s="553"/>
      <c r="BE1098" s="397"/>
      <c r="BF1098" s="397"/>
      <c r="BG1098" s="397"/>
      <c r="BH1098" s="397"/>
    </row>
    <row r="1099" spans="2:60" x14ac:dyDescent="0.35">
      <c r="B1099" s="319"/>
      <c r="C1099" s="147"/>
      <c r="D1099" s="147"/>
      <c r="E1099" s="320"/>
      <c r="F1099" s="321"/>
      <c r="G1099" s="149"/>
      <c r="H1099" s="148"/>
      <c r="I1099" s="148"/>
      <c r="J1099" s="322"/>
      <c r="K1099" s="324" t="str">
        <f>IFERROR(INDEX(Lookup!$G$3:$G$6,MATCH(J1099,Lookup!$F$3:$F$6,0)),"")</f>
        <v/>
      </c>
      <c r="L1099" s="323"/>
      <c r="M1099" s="322"/>
      <c r="N1099" s="846">
        <f t="shared" si="148"/>
        <v>0</v>
      </c>
      <c r="O1099" s="325">
        <f t="shared" si="149"/>
        <v>0</v>
      </c>
      <c r="P1099" s="847">
        <f>IF(I1099&lt;INDEX(Lookup!$U$2:$U$10,MATCH($D$48,Lookup!$S$2:$S$10,0)),0,IF(U1099="X",0,IFERROR(L1099*50,0)))</f>
        <v>0</v>
      </c>
      <c r="Q1099" s="326">
        <f>IF(I1099&lt;INDEX(Lookup!$U$2:$U$10,MATCH($D$48,Lookup!$S$2:$S$10,0)),0,IF(U1099="X",0,IFERROR(P1099*K1099,0)))</f>
        <v>0</v>
      </c>
      <c r="R1099" s="326">
        <v>0</v>
      </c>
      <c r="S1099" s="424">
        <v>0</v>
      </c>
      <c r="T1099" s="322"/>
      <c r="U1099" s="143"/>
      <c r="V1099" s="397"/>
      <c r="W1099" s="555"/>
      <c r="X1099" s="576">
        <f t="shared" si="150"/>
        <v>0</v>
      </c>
      <c r="Y1099" s="576">
        <f t="shared" si="151"/>
        <v>0</v>
      </c>
      <c r="Z1099" s="576">
        <f t="shared" si="152"/>
        <v>0</v>
      </c>
      <c r="AA1099" s="576">
        <f t="shared" si="153"/>
        <v>0</v>
      </c>
      <c r="AB1099" s="553"/>
      <c r="AC1099" s="553"/>
      <c r="AD1099" s="553"/>
      <c r="AE1099" s="553"/>
      <c r="AF1099" s="553"/>
      <c r="AG1099" s="553"/>
      <c r="AH1099" s="553"/>
      <c r="AI1099" s="397"/>
      <c r="AJ1099" s="555"/>
      <c r="AK1099" s="576">
        <f t="shared" si="154"/>
        <v>0</v>
      </c>
      <c r="AL1099" s="576">
        <f t="shared" si="155"/>
        <v>0</v>
      </c>
      <c r="AM1099" s="599"/>
      <c r="AN1099" s="599"/>
      <c r="AO1099" s="553"/>
      <c r="AP1099" s="553"/>
      <c r="AQ1099" s="553"/>
      <c r="AR1099" s="553"/>
      <c r="AS1099" s="397"/>
      <c r="AT1099" s="397"/>
      <c r="AU1099" s="397"/>
      <c r="AV1099" s="397"/>
      <c r="AW1099" s="397"/>
      <c r="AX1099" s="397"/>
      <c r="AY1099" s="397"/>
      <c r="AZ1099" s="397"/>
      <c r="BA1099" s="397"/>
      <c r="BB1099" s="397"/>
      <c r="BC1099" s="397"/>
      <c r="BD1099" s="553"/>
      <c r="BE1099" s="397"/>
      <c r="BF1099" s="397"/>
      <c r="BG1099" s="397"/>
      <c r="BH1099" s="397"/>
    </row>
    <row r="1100" spans="2:60" x14ac:dyDescent="0.35">
      <c r="B1100" s="319"/>
      <c r="C1100" s="147"/>
      <c r="D1100" s="147"/>
      <c r="E1100" s="320"/>
      <c r="F1100" s="321"/>
      <c r="G1100" s="149"/>
      <c r="H1100" s="148"/>
      <c r="I1100" s="148"/>
      <c r="J1100" s="322"/>
      <c r="K1100" s="324" t="str">
        <f>IFERROR(INDEX(Lookup!$G$3:$G$6,MATCH(J1100,Lookup!$F$3:$F$6,0)),"")</f>
        <v/>
      </c>
      <c r="L1100" s="323"/>
      <c r="M1100" s="322"/>
      <c r="N1100" s="846">
        <f t="shared" si="148"/>
        <v>0</v>
      </c>
      <c r="O1100" s="325">
        <f t="shared" si="149"/>
        <v>0</v>
      </c>
      <c r="P1100" s="847">
        <f>IF(I1100&lt;INDEX(Lookup!$U$2:$U$10,MATCH($D$48,Lookup!$S$2:$S$10,0)),0,IF(U1100="X",0,IFERROR(L1100*50,0)))</f>
        <v>0</v>
      </c>
      <c r="Q1100" s="326">
        <f>IF(I1100&lt;INDEX(Lookup!$U$2:$U$10,MATCH($D$48,Lookup!$S$2:$S$10,0)),0,IF(U1100="X",0,IFERROR(P1100*K1100,0)))</f>
        <v>0</v>
      </c>
      <c r="R1100" s="326">
        <v>0</v>
      </c>
      <c r="S1100" s="424">
        <v>0</v>
      </c>
      <c r="T1100" s="322"/>
      <c r="U1100" s="143"/>
      <c r="V1100" s="397"/>
      <c r="W1100" s="555"/>
      <c r="X1100" s="576">
        <f t="shared" si="150"/>
        <v>0</v>
      </c>
      <c r="Y1100" s="576">
        <f t="shared" si="151"/>
        <v>0</v>
      </c>
      <c r="Z1100" s="576">
        <f t="shared" si="152"/>
        <v>0</v>
      </c>
      <c r="AA1100" s="576">
        <f t="shared" si="153"/>
        <v>0</v>
      </c>
      <c r="AB1100" s="553"/>
      <c r="AC1100" s="553"/>
      <c r="AD1100" s="553"/>
      <c r="AE1100" s="553"/>
      <c r="AF1100" s="553"/>
      <c r="AG1100" s="553"/>
      <c r="AH1100" s="553"/>
      <c r="AI1100" s="397"/>
      <c r="AJ1100" s="555"/>
      <c r="AK1100" s="576">
        <f t="shared" si="154"/>
        <v>0</v>
      </c>
      <c r="AL1100" s="576">
        <f t="shared" si="155"/>
        <v>0</v>
      </c>
      <c r="AM1100" s="599"/>
      <c r="AN1100" s="599"/>
      <c r="AO1100" s="553"/>
      <c r="AP1100" s="553"/>
      <c r="AQ1100" s="553"/>
      <c r="AR1100" s="553"/>
      <c r="AS1100" s="397"/>
      <c r="AT1100" s="397"/>
      <c r="AU1100" s="397"/>
      <c r="AV1100" s="397"/>
      <c r="AW1100" s="397"/>
      <c r="AX1100" s="397"/>
      <c r="AY1100" s="397"/>
      <c r="AZ1100" s="397"/>
      <c r="BA1100" s="397"/>
      <c r="BB1100" s="397"/>
      <c r="BC1100" s="397"/>
      <c r="BD1100" s="553"/>
      <c r="BE1100" s="397"/>
      <c r="BF1100" s="397"/>
      <c r="BG1100" s="397"/>
      <c r="BH1100" s="397"/>
    </row>
    <row r="1101" spans="2:60" x14ac:dyDescent="0.35">
      <c r="B1101" s="319"/>
      <c r="C1101" s="147"/>
      <c r="D1101" s="147"/>
      <c r="E1101" s="320"/>
      <c r="F1101" s="321"/>
      <c r="G1101" s="149"/>
      <c r="H1101" s="148"/>
      <c r="I1101" s="148"/>
      <c r="J1101" s="322"/>
      <c r="K1101" s="324" t="str">
        <f>IFERROR(INDEX(Lookup!$G$3:$G$6,MATCH(J1101,Lookup!$F$3:$F$6,0)),"")</f>
        <v/>
      </c>
      <c r="L1101" s="323"/>
      <c r="M1101" s="322"/>
      <c r="N1101" s="846">
        <f t="shared" si="148"/>
        <v>0</v>
      </c>
      <c r="O1101" s="325">
        <f t="shared" si="149"/>
        <v>0</v>
      </c>
      <c r="P1101" s="847">
        <f>IF(I1101&lt;INDEX(Lookup!$U$2:$U$10,MATCH($D$48,Lookup!$S$2:$S$10,0)),0,IF(U1101="X",0,IFERROR(L1101*50,0)))</f>
        <v>0</v>
      </c>
      <c r="Q1101" s="326">
        <f>IF(I1101&lt;INDEX(Lookup!$U$2:$U$10,MATCH($D$48,Lookup!$S$2:$S$10,0)),0,IF(U1101="X",0,IFERROR(P1101*K1101,0)))</f>
        <v>0</v>
      </c>
      <c r="R1101" s="326">
        <v>0</v>
      </c>
      <c r="S1101" s="424">
        <v>0</v>
      </c>
      <c r="T1101" s="322"/>
      <c r="U1101" s="143"/>
      <c r="V1101" s="397"/>
      <c r="W1101" s="555"/>
      <c r="X1101" s="576">
        <f t="shared" si="150"/>
        <v>0</v>
      </c>
      <c r="Y1101" s="576">
        <f t="shared" si="151"/>
        <v>0</v>
      </c>
      <c r="Z1101" s="576">
        <f t="shared" si="152"/>
        <v>0</v>
      </c>
      <c r="AA1101" s="576">
        <f t="shared" si="153"/>
        <v>0</v>
      </c>
      <c r="AB1101" s="553"/>
      <c r="AC1101" s="553"/>
      <c r="AD1101" s="553"/>
      <c r="AE1101" s="553"/>
      <c r="AF1101" s="553"/>
      <c r="AG1101" s="553"/>
      <c r="AH1101" s="553"/>
      <c r="AI1101" s="397"/>
      <c r="AJ1101" s="555"/>
      <c r="AK1101" s="576">
        <f t="shared" si="154"/>
        <v>0</v>
      </c>
      <c r="AL1101" s="576">
        <f t="shared" si="155"/>
        <v>0</v>
      </c>
      <c r="AM1101" s="599"/>
      <c r="AN1101" s="599"/>
      <c r="AO1101" s="553"/>
      <c r="AP1101" s="553"/>
      <c r="AQ1101" s="553"/>
      <c r="AR1101" s="553"/>
      <c r="AS1101" s="397"/>
      <c r="AT1101" s="397"/>
      <c r="AU1101" s="397"/>
      <c r="AV1101" s="397"/>
      <c r="AW1101" s="397"/>
      <c r="AX1101" s="397"/>
      <c r="AY1101" s="397"/>
      <c r="AZ1101" s="397"/>
      <c r="BA1101" s="397"/>
      <c r="BB1101" s="397"/>
      <c r="BC1101" s="397"/>
      <c r="BD1101" s="553"/>
      <c r="BE1101" s="397"/>
      <c r="BF1101" s="397"/>
      <c r="BG1101" s="397"/>
      <c r="BH1101" s="397"/>
    </row>
    <row r="1102" spans="2:60" x14ac:dyDescent="0.35">
      <c r="B1102" s="319"/>
      <c r="C1102" s="147"/>
      <c r="D1102" s="147"/>
      <c r="E1102" s="320"/>
      <c r="F1102" s="321"/>
      <c r="G1102" s="149"/>
      <c r="H1102" s="148"/>
      <c r="I1102" s="148"/>
      <c r="J1102" s="322"/>
      <c r="K1102" s="324" t="str">
        <f>IFERROR(INDEX(Lookup!$G$3:$G$6,MATCH(J1102,Lookup!$F$3:$F$6,0)),"")</f>
        <v/>
      </c>
      <c r="L1102" s="323"/>
      <c r="M1102" s="322"/>
      <c r="N1102" s="846">
        <f t="shared" si="148"/>
        <v>0</v>
      </c>
      <c r="O1102" s="325">
        <f t="shared" si="149"/>
        <v>0</v>
      </c>
      <c r="P1102" s="847">
        <f>IF(I1102&lt;INDEX(Lookup!$U$2:$U$10,MATCH($D$48,Lookup!$S$2:$S$10,0)),0,IF(U1102="X",0,IFERROR(L1102*50,0)))</f>
        <v>0</v>
      </c>
      <c r="Q1102" s="326">
        <f>IF(I1102&lt;INDEX(Lookup!$U$2:$U$10,MATCH($D$48,Lookup!$S$2:$S$10,0)),0,IF(U1102="X",0,IFERROR(P1102*K1102,0)))</f>
        <v>0</v>
      </c>
      <c r="R1102" s="326">
        <v>0</v>
      </c>
      <c r="S1102" s="424">
        <v>0</v>
      </c>
      <c r="T1102" s="322"/>
      <c r="U1102" s="143"/>
      <c r="V1102" s="397"/>
      <c r="W1102" s="555"/>
      <c r="X1102" s="576">
        <f t="shared" si="150"/>
        <v>0</v>
      </c>
      <c r="Y1102" s="576">
        <f t="shared" si="151"/>
        <v>0</v>
      </c>
      <c r="Z1102" s="576">
        <f t="shared" si="152"/>
        <v>0</v>
      </c>
      <c r="AA1102" s="576">
        <f t="shared" si="153"/>
        <v>0</v>
      </c>
      <c r="AB1102" s="553"/>
      <c r="AC1102" s="553"/>
      <c r="AD1102" s="553"/>
      <c r="AE1102" s="553"/>
      <c r="AF1102" s="553"/>
      <c r="AG1102" s="553"/>
      <c r="AH1102" s="553"/>
      <c r="AI1102" s="397"/>
      <c r="AJ1102" s="555"/>
      <c r="AK1102" s="576">
        <f t="shared" si="154"/>
        <v>0</v>
      </c>
      <c r="AL1102" s="576">
        <f t="shared" si="155"/>
        <v>0</v>
      </c>
      <c r="AM1102" s="599"/>
      <c r="AN1102" s="599"/>
      <c r="AO1102" s="553"/>
      <c r="AP1102" s="553"/>
      <c r="AQ1102" s="553"/>
      <c r="AR1102" s="553"/>
      <c r="AS1102" s="397"/>
      <c r="AT1102" s="397"/>
      <c r="AU1102" s="397"/>
      <c r="AV1102" s="397"/>
      <c r="AW1102" s="397"/>
      <c r="AX1102" s="397"/>
      <c r="AY1102" s="397"/>
      <c r="AZ1102" s="397"/>
      <c r="BA1102" s="397"/>
      <c r="BB1102" s="397"/>
      <c r="BC1102" s="397"/>
      <c r="BD1102" s="553"/>
      <c r="BE1102" s="397"/>
      <c r="BF1102" s="397"/>
      <c r="BG1102" s="397"/>
      <c r="BH1102" s="397"/>
    </row>
    <row r="1103" spans="2:60" x14ac:dyDescent="0.35">
      <c r="B1103" s="319"/>
      <c r="C1103" s="147"/>
      <c r="D1103" s="147"/>
      <c r="E1103" s="320"/>
      <c r="F1103" s="321"/>
      <c r="G1103" s="149"/>
      <c r="H1103" s="148"/>
      <c r="I1103" s="148"/>
      <c r="J1103" s="322"/>
      <c r="K1103" s="324" t="str">
        <f>IFERROR(INDEX(Lookup!$G$3:$G$6,MATCH(J1103,Lookup!$F$3:$F$6,0)),"")</f>
        <v/>
      </c>
      <c r="L1103" s="323"/>
      <c r="M1103" s="322"/>
      <c r="N1103" s="846">
        <f t="shared" si="148"/>
        <v>0</v>
      </c>
      <c r="O1103" s="325">
        <f t="shared" si="149"/>
        <v>0</v>
      </c>
      <c r="P1103" s="847">
        <f>IF(I1103&lt;INDEX(Lookup!$U$2:$U$10,MATCH($D$48,Lookup!$S$2:$S$10,0)),0,IF(U1103="X",0,IFERROR(L1103*50,0)))</f>
        <v>0</v>
      </c>
      <c r="Q1103" s="326">
        <f>IF(I1103&lt;INDEX(Lookup!$U$2:$U$10,MATCH($D$48,Lookup!$S$2:$S$10,0)),0,IF(U1103="X",0,IFERROR(P1103*K1103,0)))</f>
        <v>0</v>
      </c>
      <c r="R1103" s="326">
        <v>0</v>
      </c>
      <c r="S1103" s="424">
        <v>0</v>
      </c>
      <c r="T1103" s="322"/>
      <c r="U1103" s="143"/>
      <c r="V1103" s="397"/>
      <c r="W1103" s="555"/>
      <c r="X1103" s="576">
        <f t="shared" si="150"/>
        <v>0</v>
      </c>
      <c r="Y1103" s="576">
        <f t="shared" si="151"/>
        <v>0</v>
      </c>
      <c r="Z1103" s="576">
        <f t="shared" si="152"/>
        <v>0</v>
      </c>
      <c r="AA1103" s="576">
        <f t="shared" si="153"/>
        <v>0</v>
      </c>
      <c r="AB1103" s="553"/>
      <c r="AC1103" s="553"/>
      <c r="AD1103" s="553"/>
      <c r="AE1103" s="553"/>
      <c r="AF1103" s="553"/>
      <c r="AG1103" s="553"/>
      <c r="AH1103" s="553"/>
      <c r="AI1103" s="397"/>
      <c r="AJ1103" s="555"/>
      <c r="AK1103" s="576">
        <f t="shared" si="154"/>
        <v>0</v>
      </c>
      <c r="AL1103" s="576">
        <f t="shared" si="155"/>
        <v>0</v>
      </c>
      <c r="AM1103" s="599"/>
      <c r="AN1103" s="599"/>
      <c r="AO1103" s="553"/>
      <c r="AP1103" s="553"/>
      <c r="AQ1103" s="553"/>
      <c r="AR1103" s="553"/>
      <c r="AS1103" s="397"/>
      <c r="AT1103" s="397"/>
      <c r="AU1103" s="397"/>
      <c r="AV1103" s="397"/>
      <c r="AW1103" s="397"/>
      <c r="AX1103" s="397"/>
      <c r="AY1103" s="397"/>
      <c r="AZ1103" s="397"/>
      <c r="BA1103" s="397"/>
      <c r="BB1103" s="397"/>
      <c r="BC1103" s="397"/>
      <c r="BD1103" s="553"/>
      <c r="BE1103" s="397"/>
      <c r="BF1103" s="397"/>
      <c r="BG1103" s="397"/>
      <c r="BH1103" s="397"/>
    </row>
    <row r="1104" spans="2:60" x14ac:dyDescent="0.35">
      <c r="B1104" s="319"/>
      <c r="C1104" s="147"/>
      <c r="D1104" s="147"/>
      <c r="E1104" s="320"/>
      <c r="F1104" s="321"/>
      <c r="G1104" s="149"/>
      <c r="H1104" s="148"/>
      <c r="I1104" s="148"/>
      <c r="J1104" s="322"/>
      <c r="K1104" s="324" t="str">
        <f>IFERROR(INDEX(Lookup!$G$3:$G$6,MATCH(J1104,Lookup!$F$3:$F$6,0)),"")</f>
        <v/>
      </c>
      <c r="L1104" s="323"/>
      <c r="M1104" s="322"/>
      <c r="N1104" s="846">
        <f t="shared" si="148"/>
        <v>0</v>
      </c>
      <c r="O1104" s="325">
        <f t="shared" si="149"/>
        <v>0</v>
      </c>
      <c r="P1104" s="847">
        <f>IF(I1104&lt;INDEX(Lookup!$U$2:$U$10,MATCH($D$48,Lookup!$S$2:$S$10,0)),0,IF(U1104="X",0,IFERROR(L1104*50,0)))</f>
        <v>0</v>
      </c>
      <c r="Q1104" s="326">
        <f>IF(I1104&lt;INDEX(Lookup!$U$2:$U$10,MATCH($D$48,Lookup!$S$2:$S$10,0)),0,IF(U1104="X",0,IFERROR(P1104*K1104,0)))</f>
        <v>0</v>
      </c>
      <c r="R1104" s="326">
        <v>0</v>
      </c>
      <c r="S1104" s="424">
        <v>0</v>
      </c>
      <c r="T1104" s="322"/>
      <c r="U1104" s="143"/>
      <c r="V1104" s="397"/>
      <c r="W1104" s="555"/>
      <c r="X1104" s="576">
        <f t="shared" si="150"/>
        <v>0</v>
      </c>
      <c r="Y1104" s="576">
        <f t="shared" si="151"/>
        <v>0</v>
      </c>
      <c r="Z1104" s="576">
        <f t="shared" si="152"/>
        <v>0</v>
      </c>
      <c r="AA1104" s="576">
        <f t="shared" si="153"/>
        <v>0</v>
      </c>
      <c r="AB1104" s="553"/>
      <c r="AC1104" s="553"/>
      <c r="AD1104" s="553"/>
      <c r="AE1104" s="553"/>
      <c r="AF1104" s="553"/>
      <c r="AG1104" s="553"/>
      <c r="AH1104" s="553"/>
      <c r="AI1104" s="397"/>
      <c r="AJ1104" s="555"/>
      <c r="AK1104" s="576">
        <f t="shared" si="154"/>
        <v>0</v>
      </c>
      <c r="AL1104" s="576">
        <f t="shared" si="155"/>
        <v>0</v>
      </c>
      <c r="AM1104" s="599"/>
      <c r="AN1104" s="599"/>
      <c r="AO1104" s="553"/>
      <c r="AP1104" s="553"/>
      <c r="AQ1104" s="553"/>
      <c r="AR1104" s="553"/>
      <c r="AS1104" s="397"/>
      <c r="AT1104" s="397"/>
      <c r="AU1104" s="397"/>
      <c r="AV1104" s="397"/>
      <c r="AW1104" s="397"/>
      <c r="AX1104" s="397"/>
      <c r="AY1104" s="397"/>
      <c r="AZ1104" s="397"/>
      <c r="BA1104" s="397"/>
      <c r="BB1104" s="397"/>
      <c r="BC1104" s="397"/>
      <c r="BD1104" s="553"/>
      <c r="BE1104" s="397"/>
      <c r="BF1104" s="397"/>
      <c r="BG1104" s="397"/>
      <c r="BH1104" s="397"/>
    </row>
    <row r="1105" spans="2:60" x14ac:dyDescent="0.35">
      <c r="B1105" s="319"/>
      <c r="C1105" s="147"/>
      <c r="D1105" s="147"/>
      <c r="E1105" s="320"/>
      <c r="F1105" s="321"/>
      <c r="G1105" s="149"/>
      <c r="H1105" s="148"/>
      <c r="I1105" s="148"/>
      <c r="J1105" s="322"/>
      <c r="K1105" s="324" t="str">
        <f>IFERROR(INDEX(Lookup!$G$3:$G$6,MATCH(J1105,Lookup!$F$3:$F$6,0)),"")</f>
        <v/>
      </c>
      <c r="L1105" s="323"/>
      <c r="M1105" s="322"/>
      <c r="N1105" s="846">
        <f t="shared" si="148"/>
        <v>0</v>
      </c>
      <c r="O1105" s="325">
        <f t="shared" si="149"/>
        <v>0</v>
      </c>
      <c r="P1105" s="847">
        <f>IF(I1105&lt;INDEX(Lookup!$U$2:$U$10,MATCH($D$48,Lookup!$S$2:$S$10,0)),0,IF(U1105="X",0,IFERROR(L1105*50,0)))</f>
        <v>0</v>
      </c>
      <c r="Q1105" s="326">
        <f>IF(I1105&lt;INDEX(Lookup!$U$2:$U$10,MATCH($D$48,Lookup!$S$2:$S$10,0)),0,IF(U1105="X",0,IFERROR(P1105*K1105,0)))</f>
        <v>0</v>
      </c>
      <c r="R1105" s="326">
        <v>0</v>
      </c>
      <c r="S1105" s="424">
        <v>0</v>
      </c>
      <c r="T1105" s="322"/>
      <c r="U1105" s="143"/>
      <c r="V1105" s="397"/>
      <c r="W1105" s="555"/>
      <c r="X1105" s="576">
        <f t="shared" si="150"/>
        <v>0</v>
      </c>
      <c r="Y1105" s="576">
        <f t="shared" si="151"/>
        <v>0</v>
      </c>
      <c r="Z1105" s="576">
        <f t="shared" si="152"/>
        <v>0</v>
      </c>
      <c r="AA1105" s="576">
        <f t="shared" si="153"/>
        <v>0</v>
      </c>
      <c r="AB1105" s="553"/>
      <c r="AC1105" s="553"/>
      <c r="AD1105" s="553"/>
      <c r="AE1105" s="553"/>
      <c r="AF1105" s="553"/>
      <c r="AG1105" s="553"/>
      <c r="AH1105" s="553"/>
      <c r="AI1105" s="397"/>
      <c r="AJ1105" s="555"/>
      <c r="AK1105" s="576">
        <f t="shared" si="154"/>
        <v>0</v>
      </c>
      <c r="AL1105" s="576">
        <f t="shared" si="155"/>
        <v>0</v>
      </c>
      <c r="AM1105" s="599"/>
      <c r="AN1105" s="599"/>
      <c r="AO1105" s="553"/>
      <c r="AP1105" s="553"/>
      <c r="AQ1105" s="553"/>
      <c r="AR1105" s="553"/>
      <c r="AS1105" s="397"/>
      <c r="AT1105" s="397"/>
      <c r="AU1105" s="397"/>
      <c r="AV1105" s="397"/>
      <c r="AW1105" s="397"/>
      <c r="AX1105" s="397"/>
      <c r="AY1105" s="397"/>
      <c r="AZ1105" s="397"/>
      <c r="BA1105" s="397"/>
      <c r="BB1105" s="397"/>
      <c r="BC1105" s="397"/>
      <c r="BD1105" s="553"/>
      <c r="BE1105" s="397"/>
      <c r="BF1105" s="397"/>
      <c r="BG1105" s="397"/>
      <c r="BH1105" s="397"/>
    </row>
    <row r="1106" spans="2:60" x14ac:dyDescent="0.35">
      <c r="B1106" s="319"/>
      <c r="C1106" s="147"/>
      <c r="D1106" s="147"/>
      <c r="E1106" s="320"/>
      <c r="F1106" s="321"/>
      <c r="G1106" s="149"/>
      <c r="H1106" s="148"/>
      <c r="I1106" s="148"/>
      <c r="J1106" s="322"/>
      <c r="K1106" s="324" t="str">
        <f>IFERROR(INDEX(Lookup!$G$3:$G$6,MATCH(J1106,Lookup!$F$3:$F$6,0)),"")</f>
        <v/>
      </c>
      <c r="L1106" s="323"/>
      <c r="M1106" s="322"/>
      <c r="N1106" s="846">
        <f t="shared" si="148"/>
        <v>0</v>
      </c>
      <c r="O1106" s="325">
        <f t="shared" si="149"/>
        <v>0</v>
      </c>
      <c r="P1106" s="847">
        <f>IF(I1106&lt;INDEX(Lookup!$U$2:$U$10,MATCH($D$48,Lookup!$S$2:$S$10,0)),0,IF(U1106="X",0,IFERROR(L1106*50,0)))</f>
        <v>0</v>
      </c>
      <c r="Q1106" s="326">
        <f>IF(I1106&lt;INDEX(Lookup!$U$2:$U$10,MATCH($D$48,Lookup!$S$2:$S$10,0)),0,IF(U1106="X",0,IFERROR(P1106*K1106,0)))</f>
        <v>0</v>
      </c>
      <c r="R1106" s="326">
        <v>0</v>
      </c>
      <c r="S1106" s="424">
        <v>0</v>
      </c>
      <c r="T1106" s="322"/>
      <c r="U1106" s="143"/>
      <c r="V1106" s="397"/>
      <c r="W1106" s="555"/>
      <c r="X1106" s="576">
        <f t="shared" si="150"/>
        <v>0</v>
      </c>
      <c r="Y1106" s="576">
        <f t="shared" si="151"/>
        <v>0</v>
      </c>
      <c r="Z1106" s="576">
        <f t="shared" si="152"/>
        <v>0</v>
      </c>
      <c r="AA1106" s="576">
        <f t="shared" si="153"/>
        <v>0</v>
      </c>
      <c r="AB1106" s="553"/>
      <c r="AC1106" s="553"/>
      <c r="AD1106" s="553"/>
      <c r="AE1106" s="553"/>
      <c r="AF1106" s="553"/>
      <c r="AG1106" s="553"/>
      <c r="AH1106" s="553"/>
      <c r="AI1106" s="397"/>
      <c r="AJ1106" s="555"/>
      <c r="AK1106" s="576">
        <f t="shared" si="154"/>
        <v>0</v>
      </c>
      <c r="AL1106" s="576">
        <f t="shared" si="155"/>
        <v>0</v>
      </c>
      <c r="AM1106" s="599"/>
      <c r="AN1106" s="599"/>
      <c r="AO1106" s="553"/>
      <c r="AP1106" s="553"/>
      <c r="AQ1106" s="553"/>
      <c r="AR1106" s="553"/>
      <c r="AS1106" s="397"/>
      <c r="AT1106" s="397"/>
      <c r="AU1106" s="397"/>
      <c r="AV1106" s="397"/>
      <c r="AW1106" s="397"/>
      <c r="AX1106" s="397"/>
      <c r="AY1106" s="397"/>
      <c r="AZ1106" s="397"/>
      <c r="BA1106" s="397"/>
      <c r="BB1106" s="397"/>
      <c r="BC1106" s="397"/>
      <c r="BD1106" s="553"/>
      <c r="BE1106" s="397"/>
      <c r="BF1106" s="397"/>
      <c r="BG1106" s="397"/>
      <c r="BH1106" s="397"/>
    </row>
    <row r="1107" spans="2:60" x14ac:dyDescent="0.35">
      <c r="B1107" s="319"/>
      <c r="C1107" s="147"/>
      <c r="D1107" s="147"/>
      <c r="E1107" s="320"/>
      <c r="F1107" s="321"/>
      <c r="G1107" s="149"/>
      <c r="H1107" s="148"/>
      <c r="I1107" s="148"/>
      <c r="J1107" s="322"/>
      <c r="K1107" s="324" t="str">
        <f>IFERROR(INDEX(Lookup!$G$3:$G$6,MATCH(J1107,Lookup!$F$3:$F$6,0)),"")</f>
        <v/>
      </c>
      <c r="L1107" s="323"/>
      <c r="M1107" s="322"/>
      <c r="N1107" s="846">
        <f t="shared" si="148"/>
        <v>0</v>
      </c>
      <c r="O1107" s="325">
        <f t="shared" si="149"/>
        <v>0</v>
      </c>
      <c r="P1107" s="847">
        <f>IF(I1107&lt;INDEX(Lookup!$U$2:$U$10,MATCH($D$48,Lookup!$S$2:$S$10,0)),0,IF(U1107="X",0,IFERROR(L1107*50,0)))</f>
        <v>0</v>
      </c>
      <c r="Q1107" s="326">
        <f>IF(I1107&lt;INDEX(Lookup!$U$2:$U$10,MATCH($D$48,Lookup!$S$2:$S$10,0)),0,IF(U1107="X",0,IFERROR(P1107*K1107,0)))</f>
        <v>0</v>
      </c>
      <c r="R1107" s="326">
        <v>0</v>
      </c>
      <c r="S1107" s="424">
        <v>0</v>
      </c>
      <c r="T1107" s="322"/>
      <c r="U1107" s="143"/>
      <c r="V1107" s="397"/>
      <c r="W1107" s="555"/>
      <c r="X1107" s="576">
        <f t="shared" si="150"/>
        <v>0</v>
      </c>
      <c r="Y1107" s="576">
        <f t="shared" si="151"/>
        <v>0</v>
      </c>
      <c r="Z1107" s="576">
        <f t="shared" si="152"/>
        <v>0</v>
      </c>
      <c r="AA1107" s="576">
        <f t="shared" si="153"/>
        <v>0</v>
      </c>
      <c r="AB1107" s="553"/>
      <c r="AC1107" s="553"/>
      <c r="AD1107" s="553"/>
      <c r="AE1107" s="553"/>
      <c r="AF1107" s="553"/>
      <c r="AG1107" s="553"/>
      <c r="AH1107" s="553"/>
      <c r="AI1107" s="397"/>
      <c r="AJ1107" s="555"/>
      <c r="AK1107" s="576">
        <f t="shared" si="154"/>
        <v>0</v>
      </c>
      <c r="AL1107" s="576">
        <f t="shared" si="155"/>
        <v>0</v>
      </c>
      <c r="AM1107" s="599"/>
      <c r="AN1107" s="599"/>
      <c r="AO1107" s="553"/>
      <c r="AP1107" s="553"/>
      <c r="AQ1107" s="553"/>
      <c r="AR1107" s="553"/>
      <c r="AS1107" s="397"/>
      <c r="AT1107" s="397"/>
      <c r="AU1107" s="397"/>
      <c r="AV1107" s="397"/>
      <c r="AW1107" s="397"/>
      <c r="AX1107" s="397"/>
      <c r="AY1107" s="397"/>
      <c r="AZ1107" s="397"/>
      <c r="BA1107" s="397"/>
      <c r="BB1107" s="397"/>
      <c r="BC1107" s="397"/>
      <c r="BD1107" s="553"/>
      <c r="BE1107" s="397"/>
      <c r="BF1107" s="397"/>
      <c r="BG1107" s="397"/>
      <c r="BH1107" s="397"/>
    </row>
    <row r="1108" spans="2:60" x14ac:dyDescent="0.35">
      <c r="B1108" s="319"/>
      <c r="C1108" s="147"/>
      <c r="D1108" s="147"/>
      <c r="E1108" s="320"/>
      <c r="F1108" s="321"/>
      <c r="G1108" s="149"/>
      <c r="H1108" s="148"/>
      <c r="I1108" s="148"/>
      <c r="J1108" s="322"/>
      <c r="K1108" s="324" t="str">
        <f>IFERROR(INDEX(Lookup!$G$3:$G$6,MATCH(J1108,Lookup!$F$3:$F$6,0)),"")</f>
        <v/>
      </c>
      <c r="L1108" s="323"/>
      <c r="M1108" s="322"/>
      <c r="N1108" s="846">
        <f t="shared" si="148"/>
        <v>0</v>
      </c>
      <c r="O1108" s="325">
        <f t="shared" si="149"/>
        <v>0</v>
      </c>
      <c r="P1108" s="847">
        <f>IF(I1108&lt;INDEX(Lookup!$U$2:$U$10,MATCH($D$48,Lookup!$S$2:$S$10,0)),0,IF(U1108="X",0,IFERROR(L1108*50,0)))</f>
        <v>0</v>
      </c>
      <c r="Q1108" s="326">
        <f>IF(I1108&lt;INDEX(Lookup!$U$2:$U$10,MATCH($D$48,Lookup!$S$2:$S$10,0)),0,IF(U1108="X",0,IFERROR(P1108*K1108,0)))</f>
        <v>0</v>
      </c>
      <c r="R1108" s="326">
        <v>0</v>
      </c>
      <c r="S1108" s="424">
        <v>0</v>
      </c>
      <c r="T1108" s="322"/>
      <c r="U1108" s="143"/>
      <c r="V1108" s="397"/>
      <c r="W1108" s="555"/>
      <c r="X1108" s="576">
        <f t="shared" si="150"/>
        <v>0</v>
      </c>
      <c r="Y1108" s="576">
        <f t="shared" si="151"/>
        <v>0</v>
      </c>
      <c r="Z1108" s="576">
        <f t="shared" si="152"/>
        <v>0</v>
      </c>
      <c r="AA1108" s="576">
        <f t="shared" si="153"/>
        <v>0</v>
      </c>
      <c r="AB1108" s="553"/>
      <c r="AC1108" s="553"/>
      <c r="AD1108" s="553"/>
      <c r="AE1108" s="553"/>
      <c r="AF1108" s="553"/>
      <c r="AG1108" s="553"/>
      <c r="AH1108" s="553"/>
      <c r="AI1108" s="397"/>
      <c r="AJ1108" s="555"/>
      <c r="AK1108" s="576">
        <f t="shared" si="154"/>
        <v>0</v>
      </c>
      <c r="AL1108" s="576">
        <f t="shared" si="155"/>
        <v>0</v>
      </c>
      <c r="AM1108" s="599"/>
      <c r="AN1108" s="599"/>
      <c r="AO1108" s="553"/>
      <c r="AP1108" s="553"/>
      <c r="AQ1108" s="553"/>
      <c r="AR1108" s="553"/>
      <c r="AS1108" s="397"/>
      <c r="AT1108" s="397"/>
      <c r="AU1108" s="397"/>
      <c r="AV1108" s="397"/>
      <c r="AW1108" s="397"/>
      <c r="AX1108" s="397"/>
      <c r="AY1108" s="397"/>
      <c r="AZ1108" s="397"/>
      <c r="BA1108" s="397"/>
      <c r="BB1108" s="397"/>
      <c r="BC1108" s="397"/>
      <c r="BD1108" s="553"/>
      <c r="BE1108" s="397"/>
      <c r="BF1108" s="397"/>
      <c r="BG1108" s="397"/>
      <c r="BH1108" s="397"/>
    </row>
    <row r="1109" spans="2:60" x14ac:dyDescent="0.35">
      <c r="B1109" s="319"/>
      <c r="C1109" s="147"/>
      <c r="D1109" s="147"/>
      <c r="E1109" s="320"/>
      <c r="F1109" s="321"/>
      <c r="G1109" s="149"/>
      <c r="H1109" s="148"/>
      <c r="I1109" s="148"/>
      <c r="J1109" s="322"/>
      <c r="K1109" s="324" t="str">
        <f>IFERROR(INDEX(Lookup!$G$3:$G$6,MATCH(J1109,Lookup!$F$3:$F$6,0)),"")</f>
        <v/>
      </c>
      <c r="L1109" s="323"/>
      <c r="M1109" s="322"/>
      <c r="N1109" s="846">
        <f t="shared" si="148"/>
        <v>0</v>
      </c>
      <c r="O1109" s="325">
        <f t="shared" si="149"/>
        <v>0</v>
      </c>
      <c r="P1109" s="847">
        <f>IF(I1109&lt;INDEX(Lookup!$U$2:$U$10,MATCH($D$48,Lookup!$S$2:$S$10,0)),0,IF(U1109="X",0,IFERROR(L1109*50,0)))</f>
        <v>0</v>
      </c>
      <c r="Q1109" s="326">
        <f>IF(I1109&lt;INDEX(Lookup!$U$2:$U$10,MATCH($D$48,Lookup!$S$2:$S$10,0)),0,IF(U1109="X",0,IFERROR(P1109*K1109,0)))</f>
        <v>0</v>
      </c>
      <c r="R1109" s="326">
        <v>0</v>
      </c>
      <c r="S1109" s="424">
        <v>0</v>
      </c>
      <c r="T1109" s="322"/>
      <c r="U1109" s="143"/>
      <c r="V1109" s="397"/>
      <c r="W1109" s="555"/>
      <c r="X1109" s="576">
        <f t="shared" si="150"/>
        <v>0</v>
      </c>
      <c r="Y1109" s="576">
        <f t="shared" si="151"/>
        <v>0</v>
      </c>
      <c r="Z1109" s="576">
        <f t="shared" si="152"/>
        <v>0</v>
      </c>
      <c r="AA1109" s="576">
        <f t="shared" si="153"/>
        <v>0</v>
      </c>
      <c r="AB1109" s="553"/>
      <c r="AC1109" s="553"/>
      <c r="AD1109" s="553"/>
      <c r="AE1109" s="553"/>
      <c r="AF1109" s="553"/>
      <c r="AG1109" s="553"/>
      <c r="AH1109" s="553"/>
      <c r="AI1109" s="397"/>
      <c r="AJ1109" s="555"/>
      <c r="AK1109" s="576">
        <f t="shared" si="154"/>
        <v>0</v>
      </c>
      <c r="AL1109" s="576">
        <f t="shared" si="155"/>
        <v>0</v>
      </c>
      <c r="AM1109" s="599"/>
      <c r="AN1109" s="599"/>
      <c r="AO1109" s="553"/>
      <c r="AP1109" s="553"/>
      <c r="AQ1109" s="553"/>
      <c r="AR1109" s="553"/>
      <c r="AS1109" s="397"/>
      <c r="AT1109" s="397"/>
      <c r="AU1109" s="397"/>
      <c r="AV1109" s="397"/>
      <c r="AW1109" s="397"/>
      <c r="AX1109" s="397"/>
      <c r="AY1109" s="397"/>
      <c r="AZ1109" s="397"/>
      <c r="BA1109" s="397"/>
      <c r="BB1109" s="397"/>
      <c r="BC1109" s="397"/>
      <c r="BD1109" s="553"/>
      <c r="BE1109" s="397"/>
      <c r="BF1109" s="397"/>
      <c r="BG1109" s="397"/>
      <c r="BH1109" s="397"/>
    </row>
    <row r="1110" spans="2:60" x14ac:dyDescent="0.35">
      <c r="B1110" s="319"/>
      <c r="C1110" s="147"/>
      <c r="D1110" s="147"/>
      <c r="E1110" s="320"/>
      <c r="F1110" s="321"/>
      <c r="G1110" s="149"/>
      <c r="H1110" s="148"/>
      <c r="I1110" s="148"/>
      <c r="J1110" s="322"/>
      <c r="K1110" s="324" t="str">
        <f>IFERROR(INDEX(Lookup!$G$3:$G$6,MATCH(J1110,Lookup!$F$3:$F$6,0)),"")</f>
        <v/>
      </c>
      <c r="L1110" s="323"/>
      <c r="M1110" s="322"/>
      <c r="N1110" s="846">
        <f t="shared" si="148"/>
        <v>0</v>
      </c>
      <c r="O1110" s="325">
        <f t="shared" si="149"/>
        <v>0</v>
      </c>
      <c r="P1110" s="847">
        <f>IF(I1110&lt;INDEX(Lookup!$U$2:$U$10,MATCH($D$48,Lookup!$S$2:$S$10,0)),0,IF(U1110="X",0,IFERROR(L1110*50,0)))</f>
        <v>0</v>
      </c>
      <c r="Q1110" s="326">
        <f>IF(I1110&lt;INDEX(Lookup!$U$2:$U$10,MATCH($D$48,Lookup!$S$2:$S$10,0)),0,IF(U1110="X",0,IFERROR(P1110*K1110,0)))</f>
        <v>0</v>
      </c>
      <c r="R1110" s="326">
        <v>0</v>
      </c>
      <c r="S1110" s="424">
        <v>0</v>
      </c>
      <c r="T1110" s="322"/>
      <c r="U1110" s="143"/>
      <c r="V1110" s="397"/>
      <c r="W1110" s="555"/>
      <c r="X1110" s="576">
        <f t="shared" si="150"/>
        <v>0</v>
      </c>
      <c r="Y1110" s="576">
        <f t="shared" si="151"/>
        <v>0</v>
      </c>
      <c r="Z1110" s="576">
        <f t="shared" si="152"/>
        <v>0</v>
      </c>
      <c r="AA1110" s="576">
        <f t="shared" si="153"/>
        <v>0</v>
      </c>
      <c r="AB1110" s="553"/>
      <c r="AC1110" s="553"/>
      <c r="AD1110" s="553"/>
      <c r="AE1110" s="553"/>
      <c r="AF1110" s="553"/>
      <c r="AG1110" s="553"/>
      <c r="AH1110" s="553"/>
      <c r="AI1110" s="397"/>
      <c r="AJ1110" s="555"/>
      <c r="AK1110" s="576">
        <f t="shared" si="154"/>
        <v>0</v>
      </c>
      <c r="AL1110" s="576">
        <f t="shared" si="155"/>
        <v>0</v>
      </c>
      <c r="AM1110" s="599"/>
      <c r="AN1110" s="599"/>
      <c r="AO1110" s="553"/>
      <c r="AP1110" s="553"/>
      <c r="AQ1110" s="553"/>
      <c r="AR1110" s="553"/>
      <c r="AS1110" s="397"/>
      <c r="AT1110" s="397"/>
      <c r="AU1110" s="397"/>
      <c r="AV1110" s="397"/>
      <c r="AW1110" s="397"/>
      <c r="AX1110" s="397"/>
      <c r="AY1110" s="397"/>
      <c r="AZ1110" s="397"/>
      <c r="BA1110" s="397"/>
      <c r="BB1110" s="397"/>
      <c r="BC1110" s="397"/>
      <c r="BD1110" s="553"/>
      <c r="BE1110" s="397"/>
      <c r="BF1110" s="397"/>
      <c r="BG1110" s="397"/>
      <c r="BH1110" s="397"/>
    </row>
    <row r="1111" spans="2:60" x14ac:dyDescent="0.35">
      <c r="B1111" s="319"/>
      <c r="C1111" s="147"/>
      <c r="D1111" s="147"/>
      <c r="E1111" s="320"/>
      <c r="F1111" s="321"/>
      <c r="G1111" s="149"/>
      <c r="H1111" s="148"/>
      <c r="I1111" s="148"/>
      <c r="J1111" s="322"/>
      <c r="K1111" s="324" t="str">
        <f>IFERROR(INDEX(Lookup!$G$3:$G$6,MATCH(J1111,Lookup!$F$3:$F$6,0)),"")</f>
        <v/>
      </c>
      <c r="L1111" s="323"/>
      <c r="M1111" s="322"/>
      <c r="N1111" s="846">
        <f t="shared" si="148"/>
        <v>0</v>
      </c>
      <c r="O1111" s="325">
        <f t="shared" si="149"/>
        <v>0</v>
      </c>
      <c r="P1111" s="847">
        <f>IF(I1111&lt;INDEX(Lookup!$U$2:$U$10,MATCH($D$48,Lookup!$S$2:$S$10,0)),0,IF(U1111="X",0,IFERROR(L1111*50,0)))</f>
        <v>0</v>
      </c>
      <c r="Q1111" s="326">
        <f>IF(I1111&lt;INDEX(Lookup!$U$2:$U$10,MATCH($D$48,Lookup!$S$2:$S$10,0)),0,IF(U1111="X",0,IFERROR(P1111*K1111,0)))</f>
        <v>0</v>
      </c>
      <c r="R1111" s="326">
        <v>0</v>
      </c>
      <c r="S1111" s="424">
        <v>0</v>
      </c>
      <c r="T1111" s="322"/>
      <c r="U1111" s="143"/>
      <c r="V1111" s="397"/>
      <c r="W1111" s="555"/>
      <c r="X1111" s="576">
        <f t="shared" si="150"/>
        <v>0</v>
      </c>
      <c r="Y1111" s="576">
        <f t="shared" si="151"/>
        <v>0</v>
      </c>
      <c r="Z1111" s="576">
        <f t="shared" si="152"/>
        <v>0</v>
      </c>
      <c r="AA1111" s="576">
        <f t="shared" si="153"/>
        <v>0</v>
      </c>
      <c r="AB1111" s="553"/>
      <c r="AC1111" s="553"/>
      <c r="AD1111" s="553"/>
      <c r="AE1111" s="553"/>
      <c r="AF1111" s="553"/>
      <c r="AG1111" s="553"/>
      <c r="AH1111" s="553"/>
      <c r="AI1111" s="397"/>
      <c r="AJ1111" s="555"/>
      <c r="AK1111" s="576">
        <f t="shared" si="154"/>
        <v>0</v>
      </c>
      <c r="AL1111" s="576">
        <f t="shared" si="155"/>
        <v>0</v>
      </c>
      <c r="AM1111" s="599"/>
      <c r="AN1111" s="599"/>
      <c r="AO1111" s="553"/>
      <c r="AP1111" s="553"/>
      <c r="AQ1111" s="553"/>
      <c r="AR1111" s="553"/>
      <c r="AS1111" s="397"/>
      <c r="AT1111" s="397"/>
      <c r="AU1111" s="397"/>
      <c r="AV1111" s="397"/>
      <c r="AW1111" s="397"/>
      <c r="AX1111" s="397"/>
      <c r="AY1111" s="397"/>
      <c r="AZ1111" s="397"/>
      <c r="BA1111" s="397"/>
      <c r="BB1111" s="397"/>
      <c r="BC1111" s="397"/>
      <c r="BD1111" s="553"/>
      <c r="BE1111" s="397"/>
      <c r="BF1111" s="397"/>
      <c r="BG1111" s="397"/>
      <c r="BH1111" s="397"/>
    </row>
    <row r="1112" spans="2:60" x14ac:dyDescent="0.35">
      <c r="B1112" s="319"/>
      <c r="C1112" s="147"/>
      <c r="D1112" s="147"/>
      <c r="E1112" s="320"/>
      <c r="F1112" s="321"/>
      <c r="G1112" s="149"/>
      <c r="H1112" s="148"/>
      <c r="I1112" s="148"/>
      <c r="J1112" s="322"/>
      <c r="K1112" s="324" t="str">
        <f>IFERROR(INDEX(Lookup!$G$3:$G$6,MATCH(J1112,Lookup!$F$3:$F$6,0)),"")</f>
        <v/>
      </c>
      <c r="L1112" s="323"/>
      <c r="M1112" s="322"/>
      <c r="N1112" s="846">
        <f t="shared" si="148"/>
        <v>0</v>
      </c>
      <c r="O1112" s="325">
        <f t="shared" si="149"/>
        <v>0</v>
      </c>
      <c r="P1112" s="847">
        <f>IF(I1112&lt;INDEX(Lookup!$U$2:$U$10,MATCH($D$48,Lookup!$S$2:$S$10,0)),0,IF(U1112="X",0,IFERROR(L1112*50,0)))</f>
        <v>0</v>
      </c>
      <c r="Q1112" s="326">
        <f>IF(I1112&lt;INDEX(Lookup!$U$2:$U$10,MATCH($D$48,Lookup!$S$2:$S$10,0)),0,IF(U1112="X",0,IFERROR(P1112*K1112,0)))</f>
        <v>0</v>
      </c>
      <c r="R1112" s="326">
        <v>0</v>
      </c>
      <c r="S1112" s="424">
        <v>0</v>
      </c>
      <c r="T1112" s="322"/>
      <c r="U1112" s="143"/>
      <c r="V1112" s="397"/>
      <c r="W1112" s="555"/>
      <c r="X1112" s="576">
        <f t="shared" si="150"/>
        <v>0</v>
      </c>
      <c r="Y1112" s="576">
        <f t="shared" si="151"/>
        <v>0</v>
      </c>
      <c r="Z1112" s="576">
        <f t="shared" si="152"/>
        <v>0</v>
      </c>
      <c r="AA1112" s="576">
        <f t="shared" si="153"/>
        <v>0</v>
      </c>
      <c r="AB1112" s="553"/>
      <c r="AC1112" s="553"/>
      <c r="AD1112" s="553"/>
      <c r="AE1112" s="553"/>
      <c r="AF1112" s="553"/>
      <c r="AG1112" s="553"/>
      <c r="AH1112" s="553"/>
      <c r="AI1112" s="397"/>
      <c r="AJ1112" s="555"/>
      <c r="AK1112" s="576">
        <f t="shared" si="154"/>
        <v>0</v>
      </c>
      <c r="AL1112" s="576">
        <f t="shared" si="155"/>
        <v>0</v>
      </c>
      <c r="AM1112" s="599"/>
      <c r="AN1112" s="599"/>
      <c r="AO1112" s="553"/>
      <c r="AP1112" s="553"/>
      <c r="AQ1112" s="553"/>
      <c r="AR1112" s="553"/>
      <c r="AS1112" s="397"/>
      <c r="AT1112" s="397"/>
      <c r="AU1112" s="397"/>
      <c r="AV1112" s="397"/>
      <c r="AW1112" s="397"/>
      <c r="AX1112" s="397"/>
      <c r="AY1112" s="397"/>
      <c r="AZ1112" s="397"/>
      <c r="BA1112" s="397"/>
      <c r="BB1112" s="397"/>
      <c r="BC1112" s="397"/>
      <c r="BD1112" s="553"/>
      <c r="BE1112" s="397"/>
      <c r="BF1112" s="397"/>
      <c r="BG1112" s="397"/>
      <c r="BH1112" s="397"/>
    </row>
    <row r="1113" spans="2:60" x14ac:dyDescent="0.35">
      <c r="B1113" s="319"/>
      <c r="C1113" s="147"/>
      <c r="D1113" s="147"/>
      <c r="E1113" s="320"/>
      <c r="F1113" s="321"/>
      <c r="G1113" s="149"/>
      <c r="H1113" s="148"/>
      <c r="I1113" s="148"/>
      <c r="J1113" s="322"/>
      <c r="K1113" s="324" t="str">
        <f>IFERROR(INDEX(Lookup!$G$3:$G$6,MATCH(J1113,Lookup!$F$3:$F$6,0)),"")</f>
        <v/>
      </c>
      <c r="L1113" s="323"/>
      <c r="M1113" s="322"/>
      <c r="N1113" s="846">
        <f t="shared" si="148"/>
        <v>0</v>
      </c>
      <c r="O1113" s="325">
        <f t="shared" si="149"/>
        <v>0</v>
      </c>
      <c r="P1113" s="847">
        <f>IF(I1113&lt;INDEX(Lookup!$U$2:$U$10,MATCH($D$48,Lookup!$S$2:$S$10,0)),0,IF(U1113="X",0,IFERROR(L1113*50,0)))</f>
        <v>0</v>
      </c>
      <c r="Q1113" s="326">
        <f>IF(I1113&lt;INDEX(Lookup!$U$2:$U$10,MATCH($D$48,Lookup!$S$2:$S$10,0)),0,IF(U1113="X",0,IFERROR(P1113*K1113,0)))</f>
        <v>0</v>
      </c>
      <c r="R1113" s="326">
        <v>0</v>
      </c>
      <c r="S1113" s="424">
        <v>0</v>
      </c>
      <c r="T1113" s="322"/>
      <c r="U1113" s="143"/>
      <c r="V1113" s="397"/>
      <c r="W1113" s="555"/>
      <c r="X1113" s="576">
        <f t="shared" si="150"/>
        <v>0</v>
      </c>
      <c r="Y1113" s="576">
        <f t="shared" si="151"/>
        <v>0</v>
      </c>
      <c r="Z1113" s="576">
        <f t="shared" si="152"/>
        <v>0</v>
      </c>
      <c r="AA1113" s="576">
        <f t="shared" si="153"/>
        <v>0</v>
      </c>
      <c r="AB1113" s="553"/>
      <c r="AC1113" s="553"/>
      <c r="AD1113" s="553"/>
      <c r="AE1113" s="553"/>
      <c r="AF1113" s="553"/>
      <c r="AG1113" s="553"/>
      <c r="AH1113" s="553"/>
      <c r="AI1113" s="397"/>
      <c r="AJ1113" s="555"/>
      <c r="AK1113" s="576">
        <f t="shared" si="154"/>
        <v>0</v>
      </c>
      <c r="AL1113" s="576">
        <f t="shared" si="155"/>
        <v>0</v>
      </c>
      <c r="AM1113" s="599"/>
      <c r="AN1113" s="599"/>
      <c r="AO1113" s="553"/>
      <c r="AP1113" s="553"/>
      <c r="AQ1113" s="553"/>
      <c r="AR1113" s="553"/>
      <c r="AS1113" s="397"/>
      <c r="AT1113" s="397"/>
      <c r="AU1113" s="397"/>
      <c r="AV1113" s="397"/>
      <c r="AW1113" s="397"/>
      <c r="AX1113" s="397"/>
      <c r="AY1113" s="397"/>
      <c r="AZ1113" s="397"/>
      <c r="BA1113" s="397"/>
      <c r="BB1113" s="397"/>
      <c r="BC1113" s="397"/>
      <c r="BD1113" s="553"/>
      <c r="BE1113" s="397"/>
      <c r="BF1113" s="397"/>
      <c r="BG1113" s="397"/>
      <c r="BH1113" s="397"/>
    </row>
    <row r="1114" spans="2:60" x14ac:dyDescent="0.35">
      <c r="B1114" s="319"/>
      <c r="C1114" s="147"/>
      <c r="D1114" s="147"/>
      <c r="E1114" s="320"/>
      <c r="F1114" s="321"/>
      <c r="G1114" s="149"/>
      <c r="H1114" s="148"/>
      <c r="I1114" s="148"/>
      <c r="J1114" s="322"/>
      <c r="K1114" s="324" t="str">
        <f>IFERROR(INDEX(Lookup!$G$3:$G$6,MATCH(J1114,Lookup!$F$3:$F$6,0)),"")</f>
        <v/>
      </c>
      <c r="L1114" s="323"/>
      <c r="M1114" s="322"/>
      <c r="N1114" s="846">
        <f t="shared" si="148"/>
        <v>0</v>
      </c>
      <c r="O1114" s="325">
        <f t="shared" si="149"/>
        <v>0</v>
      </c>
      <c r="P1114" s="847">
        <f>IF(I1114&lt;INDEX(Lookup!$U$2:$U$10,MATCH($D$48,Lookup!$S$2:$S$10,0)),0,IF(U1114="X",0,IFERROR(L1114*50,0)))</f>
        <v>0</v>
      </c>
      <c r="Q1114" s="326">
        <f>IF(I1114&lt;INDEX(Lookup!$U$2:$U$10,MATCH($D$48,Lookup!$S$2:$S$10,0)),0,IF(U1114="X",0,IFERROR(P1114*K1114,0)))</f>
        <v>0</v>
      </c>
      <c r="R1114" s="326">
        <v>0</v>
      </c>
      <c r="S1114" s="424">
        <v>0</v>
      </c>
      <c r="T1114" s="322"/>
      <c r="U1114" s="143"/>
      <c r="V1114" s="397"/>
      <c r="W1114" s="555"/>
      <c r="X1114" s="576">
        <f t="shared" si="150"/>
        <v>0</v>
      </c>
      <c r="Y1114" s="576">
        <f t="shared" si="151"/>
        <v>0</v>
      </c>
      <c r="Z1114" s="576">
        <f t="shared" si="152"/>
        <v>0</v>
      </c>
      <c r="AA1114" s="576">
        <f t="shared" si="153"/>
        <v>0</v>
      </c>
      <c r="AB1114" s="553"/>
      <c r="AC1114" s="553"/>
      <c r="AD1114" s="553"/>
      <c r="AE1114" s="553"/>
      <c r="AF1114" s="553"/>
      <c r="AG1114" s="553"/>
      <c r="AH1114" s="553"/>
      <c r="AI1114" s="397"/>
      <c r="AJ1114" s="555"/>
      <c r="AK1114" s="576">
        <f t="shared" si="154"/>
        <v>0</v>
      </c>
      <c r="AL1114" s="576">
        <f t="shared" si="155"/>
        <v>0</v>
      </c>
      <c r="AM1114" s="599"/>
      <c r="AN1114" s="599"/>
      <c r="AO1114" s="553"/>
      <c r="AP1114" s="553"/>
      <c r="AQ1114" s="553"/>
      <c r="AR1114" s="553"/>
      <c r="AS1114" s="397"/>
      <c r="AT1114" s="397"/>
      <c r="AU1114" s="397"/>
      <c r="AV1114" s="397"/>
      <c r="AW1114" s="397"/>
      <c r="AX1114" s="397"/>
      <c r="AY1114" s="397"/>
      <c r="AZ1114" s="397"/>
      <c r="BA1114" s="397"/>
      <c r="BB1114" s="397"/>
      <c r="BC1114" s="397"/>
      <c r="BD1114" s="553"/>
      <c r="BE1114" s="397"/>
      <c r="BF1114" s="397"/>
      <c r="BG1114" s="397"/>
      <c r="BH1114" s="397"/>
    </row>
    <row r="1115" spans="2:60" x14ac:dyDescent="0.35">
      <c r="B1115" s="319"/>
      <c r="C1115" s="147"/>
      <c r="D1115" s="147"/>
      <c r="E1115" s="320"/>
      <c r="F1115" s="321"/>
      <c r="G1115" s="149"/>
      <c r="H1115" s="148"/>
      <c r="I1115" s="148"/>
      <c r="J1115" s="322"/>
      <c r="K1115" s="324" t="str">
        <f>IFERROR(INDEX(Lookup!$G$3:$G$6,MATCH(J1115,Lookup!$F$3:$F$6,0)),"")</f>
        <v/>
      </c>
      <c r="L1115" s="323"/>
      <c r="M1115" s="322"/>
      <c r="N1115" s="846">
        <f t="shared" si="148"/>
        <v>0</v>
      </c>
      <c r="O1115" s="325">
        <f t="shared" si="149"/>
        <v>0</v>
      </c>
      <c r="P1115" s="847">
        <f>IF(I1115&lt;INDEX(Lookup!$U$2:$U$10,MATCH($D$48,Lookup!$S$2:$S$10,0)),0,IF(U1115="X",0,IFERROR(L1115*50,0)))</f>
        <v>0</v>
      </c>
      <c r="Q1115" s="326">
        <f>IF(I1115&lt;INDEX(Lookup!$U$2:$U$10,MATCH($D$48,Lookup!$S$2:$S$10,0)),0,IF(U1115="X",0,IFERROR(P1115*K1115,0)))</f>
        <v>0</v>
      </c>
      <c r="R1115" s="326">
        <v>0</v>
      </c>
      <c r="S1115" s="424">
        <v>0</v>
      </c>
      <c r="T1115" s="322"/>
      <c r="U1115" s="143"/>
      <c r="V1115" s="397"/>
      <c r="W1115" s="555"/>
      <c r="X1115" s="576">
        <f t="shared" si="150"/>
        <v>0</v>
      </c>
      <c r="Y1115" s="576">
        <f t="shared" si="151"/>
        <v>0</v>
      </c>
      <c r="Z1115" s="576">
        <f t="shared" si="152"/>
        <v>0</v>
      </c>
      <c r="AA1115" s="576">
        <f t="shared" si="153"/>
        <v>0</v>
      </c>
      <c r="AB1115" s="553"/>
      <c r="AC1115" s="553"/>
      <c r="AD1115" s="553"/>
      <c r="AE1115" s="553"/>
      <c r="AF1115" s="553"/>
      <c r="AG1115" s="553"/>
      <c r="AH1115" s="553"/>
      <c r="AI1115" s="397"/>
      <c r="AJ1115" s="555"/>
      <c r="AK1115" s="576">
        <f t="shared" si="154"/>
        <v>0</v>
      </c>
      <c r="AL1115" s="576">
        <f t="shared" si="155"/>
        <v>0</v>
      </c>
      <c r="AM1115" s="599"/>
      <c r="AN1115" s="599"/>
      <c r="AO1115" s="553"/>
      <c r="AP1115" s="553"/>
      <c r="AQ1115" s="553"/>
      <c r="AR1115" s="553"/>
      <c r="AS1115" s="397"/>
      <c r="AT1115" s="397"/>
      <c r="AU1115" s="397"/>
      <c r="AV1115" s="397"/>
      <c r="AW1115" s="397"/>
      <c r="AX1115" s="397"/>
      <c r="AY1115" s="397"/>
      <c r="AZ1115" s="397"/>
      <c r="BA1115" s="397"/>
      <c r="BB1115" s="397"/>
      <c r="BC1115" s="397"/>
      <c r="BD1115" s="553"/>
      <c r="BE1115" s="397"/>
      <c r="BF1115" s="397"/>
      <c r="BG1115" s="397"/>
      <c r="BH1115" s="397"/>
    </row>
    <row r="1116" spans="2:60" x14ac:dyDescent="0.35">
      <c r="B1116" s="319"/>
      <c r="C1116" s="147"/>
      <c r="D1116" s="147"/>
      <c r="E1116" s="320"/>
      <c r="F1116" s="321"/>
      <c r="G1116" s="149"/>
      <c r="H1116" s="148"/>
      <c r="I1116" s="148"/>
      <c r="J1116" s="322"/>
      <c r="K1116" s="324" t="str">
        <f>IFERROR(INDEX(Lookup!$G$3:$G$6,MATCH(J1116,Lookup!$F$3:$F$6,0)),"")</f>
        <v/>
      </c>
      <c r="L1116" s="323"/>
      <c r="M1116" s="322"/>
      <c r="N1116" s="846">
        <f t="shared" si="148"/>
        <v>0</v>
      </c>
      <c r="O1116" s="325">
        <f t="shared" si="149"/>
        <v>0</v>
      </c>
      <c r="P1116" s="847">
        <f>IF(I1116&lt;INDEX(Lookup!$U$2:$U$10,MATCH($D$48,Lookup!$S$2:$S$10,0)),0,IF(U1116="X",0,IFERROR(L1116*50,0)))</f>
        <v>0</v>
      </c>
      <c r="Q1116" s="326">
        <f>IF(I1116&lt;INDEX(Lookup!$U$2:$U$10,MATCH($D$48,Lookup!$S$2:$S$10,0)),0,IF(U1116="X",0,IFERROR(P1116*K1116,0)))</f>
        <v>0</v>
      </c>
      <c r="R1116" s="326">
        <v>0</v>
      </c>
      <c r="S1116" s="424">
        <v>0</v>
      </c>
      <c r="T1116" s="322"/>
      <c r="U1116" s="143"/>
      <c r="V1116" s="397"/>
      <c r="W1116" s="555"/>
      <c r="X1116" s="576">
        <f t="shared" si="150"/>
        <v>0</v>
      </c>
      <c r="Y1116" s="576">
        <f t="shared" si="151"/>
        <v>0</v>
      </c>
      <c r="Z1116" s="576">
        <f t="shared" si="152"/>
        <v>0</v>
      </c>
      <c r="AA1116" s="576">
        <f t="shared" si="153"/>
        <v>0</v>
      </c>
      <c r="AB1116" s="553"/>
      <c r="AC1116" s="553"/>
      <c r="AD1116" s="553"/>
      <c r="AE1116" s="553"/>
      <c r="AF1116" s="553"/>
      <c r="AG1116" s="553"/>
      <c r="AH1116" s="553"/>
      <c r="AI1116" s="397"/>
      <c r="AJ1116" s="555"/>
      <c r="AK1116" s="576">
        <f t="shared" si="154"/>
        <v>0</v>
      </c>
      <c r="AL1116" s="576">
        <f t="shared" si="155"/>
        <v>0</v>
      </c>
      <c r="AM1116" s="599"/>
      <c r="AN1116" s="599"/>
      <c r="AO1116" s="553"/>
      <c r="AP1116" s="553"/>
      <c r="AQ1116" s="553"/>
      <c r="AR1116" s="553"/>
      <c r="AS1116" s="397"/>
      <c r="AT1116" s="397"/>
      <c r="AU1116" s="397"/>
      <c r="AV1116" s="397"/>
      <c r="AW1116" s="397"/>
      <c r="AX1116" s="397"/>
      <c r="AY1116" s="397"/>
      <c r="AZ1116" s="397"/>
      <c r="BA1116" s="397"/>
      <c r="BB1116" s="397"/>
      <c r="BC1116" s="397"/>
      <c r="BD1116" s="553"/>
      <c r="BE1116" s="397"/>
      <c r="BF1116" s="397"/>
      <c r="BG1116" s="397"/>
      <c r="BH1116" s="397"/>
    </row>
    <row r="1117" spans="2:60" x14ac:dyDescent="0.35">
      <c r="B1117" s="319"/>
      <c r="C1117" s="147"/>
      <c r="D1117" s="147"/>
      <c r="E1117" s="320"/>
      <c r="F1117" s="321"/>
      <c r="G1117" s="149"/>
      <c r="H1117" s="148"/>
      <c r="I1117" s="148"/>
      <c r="J1117" s="322"/>
      <c r="K1117" s="324" t="str">
        <f>IFERROR(INDEX(Lookup!$G$3:$G$6,MATCH(J1117,Lookup!$F$3:$F$6,0)),"")</f>
        <v/>
      </c>
      <c r="L1117" s="323"/>
      <c r="M1117" s="322"/>
      <c r="N1117" s="846">
        <f t="shared" si="148"/>
        <v>0</v>
      </c>
      <c r="O1117" s="325">
        <f t="shared" si="149"/>
        <v>0</v>
      </c>
      <c r="P1117" s="847">
        <f>IF(I1117&lt;INDEX(Lookup!$U$2:$U$10,MATCH($D$48,Lookup!$S$2:$S$10,0)),0,IF(U1117="X",0,IFERROR(L1117*50,0)))</f>
        <v>0</v>
      </c>
      <c r="Q1117" s="326">
        <f>IF(I1117&lt;INDEX(Lookup!$U$2:$U$10,MATCH($D$48,Lookup!$S$2:$S$10,0)),0,IF(U1117="X",0,IFERROR(P1117*K1117,0)))</f>
        <v>0</v>
      </c>
      <c r="R1117" s="326">
        <v>0</v>
      </c>
      <c r="S1117" s="424">
        <v>0</v>
      </c>
      <c r="T1117" s="322"/>
      <c r="U1117" s="143"/>
      <c r="V1117" s="397"/>
      <c r="W1117" s="555"/>
      <c r="X1117" s="576">
        <f t="shared" si="150"/>
        <v>0</v>
      </c>
      <c r="Y1117" s="576">
        <f t="shared" si="151"/>
        <v>0</v>
      </c>
      <c r="Z1117" s="576">
        <f t="shared" si="152"/>
        <v>0</v>
      </c>
      <c r="AA1117" s="576">
        <f t="shared" si="153"/>
        <v>0</v>
      </c>
      <c r="AB1117" s="553"/>
      <c r="AC1117" s="553"/>
      <c r="AD1117" s="553"/>
      <c r="AE1117" s="553"/>
      <c r="AF1117" s="553"/>
      <c r="AG1117" s="553"/>
      <c r="AH1117" s="553"/>
      <c r="AI1117" s="397"/>
      <c r="AJ1117" s="555"/>
      <c r="AK1117" s="576">
        <f t="shared" si="154"/>
        <v>0</v>
      </c>
      <c r="AL1117" s="576">
        <f t="shared" si="155"/>
        <v>0</v>
      </c>
      <c r="AM1117" s="599"/>
      <c r="AN1117" s="599"/>
      <c r="AO1117" s="553"/>
      <c r="AP1117" s="553"/>
      <c r="AQ1117" s="553"/>
      <c r="AR1117" s="553"/>
      <c r="AS1117" s="397"/>
      <c r="AT1117" s="397"/>
      <c r="AU1117" s="397"/>
      <c r="AV1117" s="397"/>
      <c r="AW1117" s="397"/>
      <c r="AX1117" s="397"/>
      <c r="AY1117" s="397"/>
      <c r="AZ1117" s="397"/>
      <c r="BA1117" s="397"/>
      <c r="BB1117" s="397"/>
      <c r="BC1117" s="397"/>
      <c r="BD1117" s="553"/>
      <c r="BE1117" s="397"/>
      <c r="BF1117" s="397"/>
      <c r="BG1117" s="397"/>
      <c r="BH1117" s="397"/>
    </row>
    <row r="1118" spans="2:60" x14ac:dyDescent="0.35">
      <c r="B1118" s="319"/>
      <c r="C1118" s="147"/>
      <c r="D1118" s="147"/>
      <c r="E1118" s="320"/>
      <c r="F1118" s="321"/>
      <c r="G1118" s="149"/>
      <c r="H1118" s="148"/>
      <c r="I1118" s="148"/>
      <c r="J1118" s="322"/>
      <c r="K1118" s="324" t="str">
        <f>IFERROR(INDEX(Lookup!$G$3:$G$6,MATCH(J1118,Lookup!$F$3:$F$6,0)),"")</f>
        <v/>
      </c>
      <c r="L1118" s="323"/>
      <c r="M1118" s="322"/>
      <c r="N1118" s="846">
        <f t="shared" si="148"/>
        <v>0</v>
      </c>
      <c r="O1118" s="325">
        <f t="shared" si="149"/>
        <v>0</v>
      </c>
      <c r="P1118" s="847">
        <f>IF(I1118&lt;INDEX(Lookup!$U$2:$U$10,MATCH($D$48,Lookup!$S$2:$S$10,0)),0,IF(U1118="X",0,IFERROR(L1118*50,0)))</f>
        <v>0</v>
      </c>
      <c r="Q1118" s="326">
        <f>IF(I1118&lt;INDEX(Lookup!$U$2:$U$10,MATCH($D$48,Lookup!$S$2:$S$10,0)),0,IF(U1118="X",0,IFERROR(P1118*K1118,0)))</f>
        <v>0</v>
      </c>
      <c r="R1118" s="326">
        <v>0</v>
      </c>
      <c r="S1118" s="424">
        <v>0</v>
      </c>
      <c r="T1118" s="322"/>
      <c r="U1118" s="143"/>
      <c r="V1118" s="397"/>
      <c r="W1118" s="555"/>
      <c r="X1118" s="576">
        <f t="shared" si="150"/>
        <v>0</v>
      </c>
      <c r="Y1118" s="576">
        <f t="shared" si="151"/>
        <v>0</v>
      </c>
      <c r="Z1118" s="576">
        <f t="shared" si="152"/>
        <v>0</v>
      </c>
      <c r="AA1118" s="576">
        <f t="shared" si="153"/>
        <v>0</v>
      </c>
      <c r="AB1118" s="553"/>
      <c r="AC1118" s="553"/>
      <c r="AD1118" s="553"/>
      <c r="AE1118" s="553"/>
      <c r="AF1118" s="553"/>
      <c r="AG1118" s="553"/>
      <c r="AH1118" s="553"/>
      <c r="AI1118" s="397"/>
      <c r="AJ1118" s="555"/>
      <c r="AK1118" s="576">
        <f t="shared" si="154"/>
        <v>0</v>
      </c>
      <c r="AL1118" s="576">
        <f t="shared" si="155"/>
        <v>0</v>
      </c>
      <c r="AM1118" s="599"/>
      <c r="AN1118" s="599"/>
      <c r="AO1118" s="553"/>
      <c r="AP1118" s="553"/>
      <c r="AQ1118" s="553"/>
      <c r="AR1118" s="553"/>
      <c r="AS1118" s="397"/>
      <c r="AT1118" s="397"/>
      <c r="AU1118" s="397"/>
      <c r="AV1118" s="397"/>
      <c r="AW1118" s="397"/>
      <c r="AX1118" s="397"/>
      <c r="AY1118" s="397"/>
      <c r="AZ1118" s="397"/>
      <c r="BA1118" s="397"/>
      <c r="BB1118" s="397"/>
      <c r="BC1118" s="397"/>
      <c r="BD1118" s="553"/>
      <c r="BE1118" s="397"/>
      <c r="BF1118" s="397"/>
      <c r="BG1118" s="397"/>
      <c r="BH1118" s="397"/>
    </row>
    <row r="1119" spans="2:60" x14ac:dyDescent="0.35">
      <c r="B1119" s="319"/>
      <c r="C1119" s="147"/>
      <c r="D1119" s="147"/>
      <c r="E1119" s="320"/>
      <c r="F1119" s="321"/>
      <c r="G1119" s="149"/>
      <c r="H1119" s="148"/>
      <c r="I1119" s="148"/>
      <c r="J1119" s="322"/>
      <c r="K1119" s="324" t="str">
        <f>IFERROR(INDEX(Lookup!$G$3:$G$6,MATCH(J1119,Lookup!$F$3:$F$6,0)),"")</f>
        <v/>
      </c>
      <c r="L1119" s="323"/>
      <c r="M1119" s="322"/>
      <c r="N1119" s="846">
        <f t="shared" si="148"/>
        <v>0</v>
      </c>
      <c r="O1119" s="325">
        <f t="shared" si="149"/>
        <v>0</v>
      </c>
      <c r="P1119" s="847">
        <f>IF(I1119&lt;INDEX(Lookup!$U$2:$U$10,MATCH($D$48,Lookup!$S$2:$S$10,0)),0,IF(U1119="X",0,IFERROR(L1119*50,0)))</f>
        <v>0</v>
      </c>
      <c r="Q1119" s="326">
        <f>IF(I1119&lt;INDEX(Lookup!$U$2:$U$10,MATCH($D$48,Lookup!$S$2:$S$10,0)),0,IF(U1119="X",0,IFERROR(P1119*K1119,0)))</f>
        <v>0</v>
      </c>
      <c r="R1119" s="326">
        <v>0</v>
      </c>
      <c r="S1119" s="424">
        <v>0</v>
      </c>
      <c r="T1119" s="322"/>
      <c r="U1119" s="143"/>
      <c r="V1119" s="397"/>
      <c r="W1119" s="555"/>
      <c r="X1119" s="576">
        <f t="shared" si="150"/>
        <v>0</v>
      </c>
      <c r="Y1119" s="576">
        <f t="shared" si="151"/>
        <v>0</v>
      </c>
      <c r="Z1119" s="576">
        <f t="shared" si="152"/>
        <v>0</v>
      </c>
      <c r="AA1119" s="576">
        <f t="shared" si="153"/>
        <v>0</v>
      </c>
      <c r="AB1119" s="553"/>
      <c r="AC1119" s="553"/>
      <c r="AD1119" s="553"/>
      <c r="AE1119" s="553"/>
      <c r="AF1119" s="553"/>
      <c r="AG1119" s="553"/>
      <c r="AH1119" s="553"/>
      <c r="AI1119" s="397"/>
      <c r="AJ1119" s="555"/>
      <c r="AK1119" s="576">
        <f t="shared" si="154"/>
        <v>0</v>
      </c>
      <c r="AL1119" s="576">
        <f t="shared" si="155"/>
        <v>0</v>
      </c>
      <c r="AM1119" s="599"/>
      <c r="AN1119" s="599"/>
      <c r="AO1119" s="553"/>
      <c r="AP1119" s="553"/>
      <c r="AQ1119" s="553"/>
      <c r="AR1119" s="553"/>
      <c r="AS1119" s="397"/>
      <c r="AT1119" s="397"/>
      <c r="AU1119" s="397"/>
      <c r="AV1119" s="397"/>
      <c r="AW1119" s="397"/>
      <c r="AX1119" s="397"/>
      <c r="AY1119" s="397"/>
      <c r="AZ1119" s="397"/>
      <c r="BA1119" s="397"/>
      <c r="BB1119" s="397"/>
      <c r="BC1119" s="397"/>
      <c r="BD1119" s="553"/>
      <c r="BE1119" s="397"/>
      <c r="BF1119" s="397"/>
      <c r="BG1119" s="397"/>
      <c r="BH1119" s="397"/>
    </row>
    <row r="1120" spans="2:60" x14ac:dyDescent="0.35">
      <c r="B1120" s="319"/>
      <c r="C1120" s="147"/>
      <c r="D1120" s="147"/>
      <c r="E1120" s="320"/>
      <c r="F1120" s="321"/>
      <c r="G1120" s="149"/>
      <c r="H1120" s="148"/>
      <c r="I1120" s="148"/>
      <c r="J1120" s="322"/>
      <c r="K1120" s="324" t="str">
        <f>IFERROR(INDEX(Lookup!$G$3:$G$6,MATCH(J1120,Lookup!$F$3:$F$6,0)),"")</f>
        <v/>
      </c>
      <c r="L1120" s="323"/>
      <c r="M1120" s="322"/>
      <c r="N1120" s="846">
        <f t="shared" si="148"/>
        <v>0</v>
      </c>
      <c r="O1120" s="325">
        <f t="shared" si="149"/>
        <v>0</v>
      </c>
      <c r="P1120" s="847">
        <f>IF(I1120&lt;INDEX(Lookup!$U$2:$U$10,MATCH($D$48,Lookup!$S$2:$S$10,0)),0,IF(U1120="X",0,IFERROR(L1120*50,0)))</f>
        <v>0</v>
      </c>
      <c r="Q1120" s="326">
        <f>IF(I1120&lt;INDEX(Lookup!$U$2:$U$10,MATCH($D$48,Lookup!$S$2:$S$10,0)),0,IF(U1120="X",0,IFERROR(P1120*K1120,0)))</f>
        <v>0</v>
      </c>
      <c r="R1120" s="326">
        <v>0</v>
      </c>
      <c r="S1120" s="424">
        <v>0</v>
      </c>
      <c r="T1120" s="322"/>
      <c r="U1120" s="143"/>
      <c r="V1120" s="397"/>
      <c r="W1120" s="555"/>
      <c r="X1120" s="576">
        <f t="shared" si="150"/>
        <v>0</v>
      </c>
      <c r="Y1120" s="576">
        <f t="shared" si="151"/>
        <v>0</v>
      </c>
      <c r="Z1120" s="576">
        <f t="shared" si="152"/>
        <v>0</v>
      </c>
      <c r="AA1120" s="576">
        <f t="shared" si="153"/>
        <v>0</v>
      </c>
      <c r="AB1120" s="553"/>
      <c r="AC1120" s="553"/>
      <c r="AD1120" s="553"/>
      <c r="AE1120" s="553"/>
      <c r="AF1120" s="553"/>
      <c r="AG1120" s="553"/>
      <c r="AH1120" s="553"/>
      <c r="AI1120" s="397"/>
      <c r="AJ1120" s="555"/>
      <c r="AK1120" s="576">
        <f t="shared" si="154"/>
        <v>0</v>
      </c>
      <c r="AL1120" s="576">
        <f t="shared" si="155"/>
        <v>0</v>
      </c>
      <c r="AM1120" s="599"/>
      <c r="AN1120" s="599"/>
      <c r="AO1120" s="553"/>
      <c r="AP1120" s="553"/>
      <c r="AQ1120" s="553"/>
      <c r="AR1120" s="553"/>
      <c r="AS1120" s="397"/>
      <c r="AT1120" s="397"/>
      <c r="AU1120" s="397"/>
      <c r="AV1120" s="397"/>
      <c r="AW1120" s="397"/>
      <c r="AX1120" s="397"/>
      <c r="AY1120" s="397"/>
      <c r="AZ1120" s="397"/>
      <c r="BA1120" s="397"/>
      <c r="BB1120" s="397"/>
      <c r="BC1120" s="397"/>
      <c r="BD1120" s="553"/>
      <c r="BE1120" s="397"/>
      <c r="BF1120" s="397"/>
      <c r="BG1120" s="397"/>
      <c r="BH1120" s="397"/>
    </row>
    <row r="1121" spans="2:60" x14ac:dyDescent="0.35">
      <c r="B1121" s="319"/>
      <c r="C1121" s="147"/>
      <c r="D1121" s="147"/>
      <c r="E1121" s="320"/>
      <c r="F1121" s="321"/>
      <c r="G1121" s="149"/>
      <c r="H1121" s="148"/>
      <c r="I1121" s="148"/>
      <c r="J1121" s="322"/>
      <c r="K1121" s="324" t="str">
        <f>IFERROR(INDEX(Lookup!$G$3:$G$6,MATCH(J1121,Lookup!$F$3:$F$6,0)),"")</f>
        <v/>
      </c>
      <c r="L1121" s="323"/>
      <c r="M1121" s="322"/>
      <c r="N1121" s="846">
        <f t="shared" si="148"/>
        <v>0</v>
      </c>
      <c r="O1121" s="325">
        <f t="shared" si="149"/>
        <v>0</v>
      </c>
      <c r="P1121" s="847">
        <f>IF(I1121&lt;INDEX(Lookup!$U$2:$U$10,MATCH($D$48,Lookup!$S$2:$S$10,0)),0,IF(U1121="X",0,IFERROR(L1121*50,0)))</f>
        <v>0</v>
      </c>
      <c r="Q1121" s="326">
        <f>IF(I1121&lt;INDEX(Lookup!$U$2:$U$10,MATCH($D$48,Lookup!$S$2:$S$10,0)),0,IF(U1121="X",0,IFERROR(P1121*K1121,0)))</f>
        <v>0</v>
      </c>
      <c r="R1121" s="326">
        <v>0</v>
      </c>
      <c r="S1121" s="424">
        <v>0</v>
      </c>
      <c r="T1121" s="322"/>
      <c r="U1121" s="143"/>
      <c r="V1121" s="397"/>
      <c r="W1121" s="555"/>
      <c r="X1121" s="576">
        <f t="shared" si="150"/>
        <v>0</v>
      </c>
      <c r="Y1121" s="576">
        <f t="shared" si="151"/>
        <v>0</v>
      </c>
      <c r="Z1121" s="576">
        <f t="shared" si="152"/>
        <v>0</v>
      </c>
      <c r="AA1121" s="576">
        <f t="shared" si="153"/>
        <v>0</v>
      </c>
      <c r="AB1121" s="553"/>
      <c r="AC1121" s="553"/>
      <c r="AD1121" s="553"/>
      <c r="AE1121" s="553"/>
      <c r="AF1121" s="553"/>
      <c r="AG1121" s="553"/>
      <c r="AH1121" s="553"/>
      <c r="AI1121" s="397"/>
      <c r="AJ1121" s="555"/>
      <c r="AK1121" s="576">
        <f t="shared" si="154"/>
        <v>0</v>
      </c>
      <c r="AL1121" s="576">
        <f t="shared" si="155"/>
        <v>0</v>
      </c>
      <c r="AM1121" s="599"/>
      <c r="AN1121" s="599"/>
      <c r="AO1121" s="553"/>
      <c r="AP1121" s="553"/>
      <c r="AQ1121" s="553"/>
      <c r="AR1121" s="553"/>
      <c r="AS1121" s="397"/>
      <c r="AT1121" s="397"/>
      <c r="AU1121" s="397"/>
      <c r="AV1121" s="397"/>
      <c r="AW1121" s="397"/>
      <c r="AX1121" s="397"/>
      <c r="AY1121" s="397"/>
      <c r="AZ1121" s="397"/>
      <c r="BA1121" s="397"/>
      <c r="BB1121" s="397"/>
      <c r="BC1121" s="397"/>
      <c r="BD1121" s="553"/>
      <c r="BE1121" s="397"/>
      <c r="BF1121" s="397"/>
      <c r="BG1121" s="397"/>
      <c r="BH1121" s="397"/>
    </row>
    <row r="1122" spans="2:60" x14ac:dyDescent="0.35">
      <c r="B1122" s="319"/>
      <c r="C1122" s="147"/>
      <c r="D1122" s="147"/>
      <c r="E1122" s="320"/>
      <c r="F1122" s="321"/>
      <c r="G1122" s="149"/>
      <c r="H1122" s="148"/>
      <c r="I1122" s="148"/>
      <c r="J1122" s="322"/>
      <c r="K1122" s="324" t="str">
        <f>IFERROR(INDEX(Lookup!$G$3:$G$6,MATCH(J1122,Lookup!$F$3:$F$6,0)),"")</f>
        <v/>
      </c>
      <c r="L1122" s="323"/>
      <c r="M1122" s="322"/>
      <c r="N1122" s="846">
        <f t="shared" si="148"/>
        <v>0</v>
      </c>
      <c r="O1122" s="325">
        <f t="shared" si="149"/>
        <v>0</v>
      </c>
      <c r="P1122" s="847">
        <f>IF(I1122&lt;INDEX(Lookup!$U$2:$U$10,MATCH($D$48,Lookup!$S$2:$S$10,0)),0,IF(U1122="X",0,IFERROR(L1122*50,0)))</f>
        <v>0</v>
      </c>
      <c r="Q1122" s="326">
        <f>IF(I1122&lt;INDEX(Lookup!$U$2:$U$10,MATCH($D$48,Lookup!$S$2:$S$10,0)),0,IF(U1122="X",0,IFERROR(P1122*K1122,0)))</f>
        <v>0</v>
      </c>
      <c r="R1122" s="326">
        <v>0</v>
      </c>
      <c r="S1122" s="424">
        <v>0</v>
      </c>
      <c r="T1122" s="322"/>
      <c r="U1122" s="143"/>
      <c r="V1122" s="397"/>
      <c r="W1122" s="555"/>
      <c r="X1122" s="576">
        <f t="shared" si="150"/>
        <v>0</v>
      </c>
      <c r="Y1122" s="576">
        <f t="shared" si="151"/>
        <v>0</v>
      </c>
      <c r="Z1122" s="576">
        <f t="shared" si="152"/>
        <v>0</v>
      </c>
      <c r="AA1122" s="576">
        <f t="shared" si="153"/>
        <v>0</v>
      </c>
      <c r="AB1122" s="553"/>
      <c r="AC1122" s="553"/>
      <c r="AD1122" s="553"/>
      <c r="AE1122" s="553"/>
      <c r="AF1122" s="553"/>
      <c r="AG1122" s="553"/>
      <c r="AH1122" s="553"/>
      <c r="AI1122" s="397"/>
      <c r="AJ1122" s="555"/>
      <c r="AK1122" s="576">
        <f t="shared" si="154"/>
        <v>0</v>
      </c>
      <c r="AL1122" s="576">
        <f t="shared" si="155"/>
        <v>0</v>
      </c>
      <c r="AM1122" s="599"/>
      <c r="AN1122" s="599"/>
      <c r="AO1122" s="553"/>
      <c r="AP1122" s="553"/>
      <c r="AQ1122" s="553"/>
      <c r="AR1122" s="553"/>
      <c r="AS1122" s="397"/>
      <c r="AT1122" s="397"/>
      <c r="AU1122" s="397"/>
      <c r="AV1122" s="397"/>
      <c r="AW1122" s="397"/>
      <c r="AX1122" s="397"/>
      <c r="AY1122" s="397"/>
      <c r="AZ1122" s="397"/>
      <c r="BA1122" s="397"/>
      <c r="BB1122" s="397"/>
      <c r="BC1122" s="397"/>
      <c r="BD1122" s="553"/>
      <c r="BE1122" s="397"/>
      <c r="BF1122" s="397"/>
      <c r="BG1122" s="397"/>
      <c r="BH1122" s="397"/>
    </row>
    <row r="1123" spans="2:60" x14ac:dyDescent="0.35">
      <c r="B1123" s="319"/>
      <c r="C1123" s="147"/>
      <c r="D1123" s="147"/>
      <c r="E1123" s="320"/>
      <c r="F1123" s="321"/>
      <c r="G1123" s="149"/>
      <c r="H1123" s="148"/>
      <c r="I1123" s="148"/>
      <c r="J1123" s="322"/>
      <c r="K1123" s="324" t="str">
        <f>IFERROR(INDEX(Lookup!$G$3:$G$6,MATCH(J1123,Lookup!$F$3:$F$6,0)),"")</f>
        <v/>
      </c>
      <c r="L1123" s="323"/>
      <c r="M1123" s="322"/>
      <c r="N1123" s="846">
        <f t="shared" si="148"/>
        <v>0</v>
      </c>
      <c r="O1123" s="325">
        <f t="shared" si="149"/>
        <v>0</v>
      </c>
      <c r="P1123" s="847">
        <f>IF(I1123&lt;INDEX(Lookup!$U$2:$U$10,MATCH($D$48,Lookup!$S$2:$S$10,0)),0,IF(U1123="X",0,IFERROR(L1123*50,0)))</f>
        <v>0</v>
      </c>
      <c r="Q1123" s="326">
        <f>IF(I1123&lt;INDEX(Lookup!$U$2:$U$10,MATCH($D$48,Lookup!$S$2:$S$10,0)),0,IF(U1123="X",0,IFERROR(P1123*K1123,0)))</f>
        <v>0</v>
      </c>
      <c r="R1123" s="326">
        <v>0</v>
      </c>
      <c r="S1123" s="424">
        <v>0</v>
      </c>
      <c r="T1123" s="322"/>
      <c r="U1123" s="143"/>
      <c r="V1123" s="397"/>
      <c r="W1123" s="555"/>
      <c r="X1123" s="576">
        <f t="shared" si="150"/>
        <v>0</v>
      </c>
      <c r="Y1123" s="576">
        <f t="shared" si="151"/>
        <v>0</v>
      </c>
      <c r="Z1123" s="576">
        <f t="shared" si="152"/>
        <v>0</v>
      </c>
      <c r="AA1123" s="576">
        <f t="shared" si="153"/>
        <v>0</v>
      </c>
      <c r="AB1123" s="553"/>
      <c r="AC1123" s="553"/>
      <c r="AD1123" s="553"/>
      <c r="AE1123" s="553"/>
      <c r="AF1123" s="553"/>
      <c r="AG1123" s="553"/>
      <c r="AH1123" s="553"/>
      <c r="AI1123" s="397"/>
      <c r="AJ1123" s="555"/>
      <c r="AK1123" s="576">
        <f t="shared" si="154"/>
        <v>0</v>
      </c>
      <c r="AL1123" s="576">
        <f t="shared" si="155"/>
        <v>0</v>
      </c>
      <c r="AM1123" s="599"/>
      <c r="AN1123" s="599"/>
      <c r="AO1123" s="553"/>
      <c r="AP1123" s="553"/>
      <c r="AQ1123" s="553"/>
      <c r="AR1123" s="553"/>
      <c r="AS1123" s="397"/>
      <c r="AT1123" s="397"/>
      <c r="AU1123" s="397"/>
      <c r="AV1123" s="397"/>
      <c r="AW1123" s="397"/>
      <c r="AX1123" s="397"/>
      <c r="AY1123" s="397"/>
      <c r="AZ1123" s="397"/>
      <c r="BA1123" s="397"/>
      <c r="BB1123" s="397"/>
      <c r="BC1123" s="397"/>
      <c r="BD1123" s="553"/>
      <c r="BE1123" s="397"/>
      <c r="BF1123" s="397"/>
      <c r="BG1123" s="397"/>
      <c r="BH1123" s="397"/>
    </row>
    <row r="1124" spans="2:60" x14ac:dyDescent="0.35">
      <c r="B1124" s="319"/>
      <c r="C1124" s="147"/>
      <c r="D1124" s="147"/>
      <c r="E1124" s="320"/>
      <c r="F1124" s="321"/>
      <c r="G1124" s="149"/>
      <c r="H1124" s="148"/>
      <c r="I1124" s="148"/>
      <c r="J1124" s="322"/>
      <c r="K1124" s="324" t="str">
        <f>IFERROR(INDEX(Lookup!$G$3:$G$6,MATCH(J1124,Lookup!$F$3:$F$6,0)),"")</f>
        <v/>
      </c>
      <c r="L1124" s="323"/>
      <c r="M1124" s="322"/>
      <c r="N1124" s="846">
        <f t="shared" si="148"/>
        <v>0</v>
      </c>
      <c r="O1124" s="325">
        <f t="shared" si="149"/>
        <v>0</v>
      </c>
      <c r="P1124" s="847">
        <f>IF(I1124&lt;INDEX(Lookup!$U$2:$U$10,MATCH($D$48,Lookup!$S$2:$S$10,0)),0,IF(U1124="X",0,IFERROR(L1124*50,0)))</f>
        <v>0</v>
      </c>
      <c r="Q1124" s="326">
        <f>IF(I1124&lt;INDEX(Lookup!$U$2:$U$10,MATCH($D$48,Lookup!$S$2:$S$10,0)),0,IF(U1124="X",0,IFERROR(P1124*K1124,0)))</f>
        <v>0</v>
      </c>
      <c r="R1124" s="326">
        <v>0</v>
      </c>
      <c r="S1124" s="424">
        <v>0</v>
      </c>
      <c r="T1124" s="322"/>
      <c r="U1124" s="143"/>
      <c r="V1124" s="397"/>
      <c r="W1124" s="555"/>
      <c r="X1124" s="576">
        <f t="shared" si="150"/>
        <v>0</v>
      </c>
      <c r="Y1124" s="576">
        <f t="shared" si="151"/>
        <v>0</v>
      </c>
      <c r="Z1124" s="576">
        <f t="shared" si="152"/>
        <v>0</v>
      </c>
      <c r="AA1124" s="576">
        <f t="shared" si="153"/>
        <v>0</v>
      </c>
      <c r="AB1124" s="553"/>
      <c r="AC1124" s="553"/>
      <c r="AD1124" s="553"/>
      <c r="AE1124" s="553"/>
      <c r="AF1124" s="553"/>
      <c r="AG1124" s="553"/>
      <c r="AH1124" s="553"/>
      <c r="AI1124" s="397"/>
      <c r="AJ1124" s="555"/>
      <c r="AK1124" s="576">
        <f t="shared" si="154"/>
        <v>0</v>
      </c>
      <c r="AL1124" s="576">
        <f t="shared" si="155"/>
        <v>0</v>
      </c>
      <c r="AM1124" s="599"/>
      <c r="AN1124" s="599"/>
      <c r="AO1124" s="553"/>
      <c r="AP1124" s="553"/>
      <c r="AQ1124" s="553"/>
      <c r="AR1124" s="553"/>
      <c r="AS1124" s="397"/>
      <c r="AT1124" s="397"/>
      <c r="AU1124" s="397"/>
      <c r="AV1124" s="397"/>
      <c r="AW1124" s="397"/>
      <c r="AX1124" s="397"/>
      <c r="AY1124" s="397"/>
      <c r="AZ1124" s="397"/>
      <c r="BA1124" s="397"/>
      <c r="BB1124" s="397"/>
      <c r="BC1124" s="397"/>
      <c r="BD1124" s="553"/>
      <c r="BE1124" s="397"/>
      <c r="BF1124" s="397"/>
      <c r="BG1124" s="397"/>
      <c r="BH1124" s="397"/>
    </row>
    <row r="1125" spans="2:60" x14ac:dyDescent="0.35">
      <c r="B1125" s="319"/>
      <c r="C1125" s="147"/>
      <c r="D1125" s="147"/>
      <c r="E1125" s="320"/>
      <c r="F1125" s="321"/>
      <c r="G1125" s="149"/>
      <c r="H1125" s="148"/>
      <c r="I1125" s="148"/>
      <c r="J1125" s="322"/>
      <c r="K1125" s="324" t="str">
        <f>IFERROR(INDEX(Lookup!$G$3:$G$6,MATCH(J1125,Lookup!$F$3:$F$6,0)),"")</f>
        <v/>
      </c>
      <c r="L1125" s="323"/>
      <c r="M1125" s="322"/>
      <c r="N1125" s="846">
        <f t="shared" si="148"/>
        <v>0</v>
      </c>
      <c r="O1125" s="325">
        <f t="shared" si="149"/>
        <v>0</v>
      </c>
      <c r="P1125" s="847">
        <f>IF(I1125&lt;INDEX(Lookup!$U$2:$U$10,MATCH($D$48,Lookup!$S$2:$S$10,0)),0,IF(U1125="X",0,IFERROR(L1125*50,0)))</f>
        <v>0</v>
      </c>
      <c r="Q1125" s="326">
        <f>IF(I1125&lt;INDEX(Lookup!$U$2:$U$10,MATCH($D$48,Lookup!$S$2:$S$10,0)),0,IF(U1125="X",0,IFERROR(P1125*K1125,0)))</f>
        <v>0</v>
      </c>
      <c r="R1125" s="326">
        <v>0</v>
      </c>
      <c r="S1125" s="424">
        <v>0</v>
      </c>
      <c r="T1125" s="322"/>
      <c r="U1125" s="143"/>
      <c r="V1125" s="397"/>
      <c r="W1125" s="555"/>
      <c r="X1125" s="576">
        <f t="shared" si="150"/>
        <v>0</v>
      </c>
      <c r="Y1125" s="576">
        <f t="shared" si="151"/>
        <v>0</v>
      </c>
      <c r="Z1125" s="576">
        <f t="shared" si="152"/>
        <v>0</v>
      </c>
      <c r="AA1125" s="576">
        <f t="shared" si="153"/>
        <v>0</v>
      </c>
      <c r="AB1125" s="553"/>
      <c r="AC1125" s="553"/>
      <c r="AD1125" s="553"/>
      <c r="AE1125" s="553"/>
      <c r="AF1125" s="553"/>
      <c r="AG1125" s="553"/>
      <c r="AH1125" s="553"/>
      <c r="AI1125" s="397"/>
      <c r="AJ1125" s="555"/>
      <c r="AK1125" s="576">
        <f t="shared" si="154"/>
        <v>0</v>
      </c>
      <c r="AL1125" s="576">
        <f t="shared" si="155"/>
        <v>0</v>
      </c>
      <c r="AM1125" s="599"/>
      <c r="AN1125" s="599"/>
      <c r="AO1125" s="553"/>
      <c r="AP1125" s="553"/>
      <c r="AQ1125" s="553"/>
      <c r="AR1125" s="553"/>
      <c r="AS1125" s="397"/>
      <c r="AT1125" s="397"/>
      <c r="AU1125" s="397"/>
      <c r="AV1125" s="397"/>
      <c r="AW1125" s="397"/>
      <c r="AX1125" s="397"/>
      <c r="AY1125" s="397"/>
      <c r="AZ1125" s="397"/>
      <c r="BA1125" s="397"/>
      <c r="BB1125" s="397"/>
      <c r="BC1125" s="397"/>
      <c r="BD1125" s="553"/>
      <c r="BE1125" s="397"/>
      <c r="BF1125" s="397"/>
      <c r="BG1125" s="397"/>
      <c r="BH1125" s="397"/>
    </row>
    <row r="1126" spans="2:60" x14ac:dyDescent="0.35">
      <c r="B1126" s="319"/>
      <c r="C1126" s="147"/>
      <c r="D1126" s="147"/>
      <c r="E1126" s="320"/>
      <c r="F1126" s="321"/>
      <c r="G1126" s="149"/>
      <c r="H1126" s="148"/>
      <c r="I1126" s="148"/>
      <c r="J1126" s="322"/>
      <c r="K1126" s="324" t="str">
        <f>IFERROR(INDEX(Lookup!$G$3:$G$6,MATCH(J1126,Lookup!$F$3:$F$6,0)),"")</f>
        <v/>
      </c>
      <c r="L1126" s="323"/>
      <c r="M1126" s="322"/>
      <c r="N1126" s="846">
        <f t="shared" si="148"/>
        <v>0</v>
      </c>
      <c r="O1126" s="325">
        <f t="shared" si="149"/>
        <v>0</v>
      </c>
      <c r="P1126" s="847">
        <f>IF(I1126&lt;INDEX(Lookup!$U$2:$U$10,MATCH($D$48,Lookup!$S$2:$S$10,0)),0,IF(U1126="X",0,IFERROR(L1126*50,0)))</f>
        <v>0</v>
      </c>
      <c r="Q1126" s="326">
        <f>IF(I1126&lt;INDEX(Lookup!$U$2:$U$10,MATCH($D$48,Lookup!$S$2:$S$10,0)),0,IF(U1126="X",0,IFERROR(P1126*K1126,0)))</f>
        <v>0</v>
      </c>
      <c r="R1126" s="326">
        <v>0</v>
      </c>
      <c r="S1126" s="424">
        <v>0</v>
      </c>
      <c r="T1126" s="322"/>
      <c r="U1126" s="143"/>
      <c r="V1126" s="397"/>
      <c r="W1126" s="555"/>
      <c r="X1126" s="576">
        <f t="shared" si="150"/>
        <v>0</v>
      </c>
      <c r="Y1126" s="576">
        <f t="shared" si="151"/>
        <v>0</v>
      </c>
      <c r="Z1126" s="576">
        <f t="shared" si="152"/>
        <v>0</v>
      </c>
      <c r="AA1126" s="576">
        <f t="shared" si="153"/>
        <v>0</v>
      </c>
      <c r="AB1126" s="553"/>
      <c r="AC1126" s="553"/>
      <c r="AD1126" s="553"/>
      <c r="AE1126" s="553"/>
      <c r="AF1126" s="553"/>
      <c r="AG1126" s="553"/>
      <c r="AH1126" s="553"/>
      <c r="AI1126" s="397"/>
      <c r="AJ1126" s="555"/>
      <c r="AK1126" s="576">
        <f t="shared" si="154"/>
        <v>0</v>
      </c>
      <c r="AL1126" s="576">
        <f t="shared" si="155"/>
        <v>0</v>
      </c>
      <c r="AM1126" s="599"/>
      <c r="AN1126" s="599"/>
      <c r="AO1126" s="553"/>
      <c r="AP1126" s="553"/>
      <c r="AQ1126" s="553"/>
      <c r="AR1126" s="553"/>
      <c r="AS1126" s="397"/>
      <c r="AT1126" s="397"/>
      <c r="AU1126" s="397"/>
      <c r="AV1126" s="397"/>
      <c r="AW1126" s="397"/>
      <c r="AX1126" s="397"/>
      <c r="AY1126" s="397"/>
      <c r="AZ1126" s="397"/>
      <c r="BA1126" s="397"/>
      <c r="BB1126" s="397"/>
      <c r="BC1126" s="397"/>
      <c r="BD1126" s="553"/>
      <c r="BE1126" s="397"/>
      <c r="BF1126" s="397"/>
      <c r="BG1126" s="397"/>
      <c r="BH1126" s="397"/>
    </row>
    <row r="1127" spans="2:60" x14ac:dyDescent="0.35">
      <c r="B1127" s="319"/>
      <c r="C1127" s="147"/>
      <c r="D1127" s="147"/>
      <c r="E1127" s="320"/>
      <c r="F1127" s="321"/>
      <c r="G1127" s="149"/>
      <c r="H1127" s="148"/>
      <c r="I1127" s="148"/>
      <c r="J1127" s="322"/>
      <c r="K1127" s="324" t="str">
        <f>IFERROR(INDEX(Lookup!$G$3:$G$6,MATCH(J1127,Lookup!$F$3:$F$6,0)),"")</f>
        <v/>
      </c>
      <c r="L1127" s="323"/>
      <c r="M1127" s="322"/>
      <c r="N1127" s="846">
        <f t="shared" si="148"/>
        <v>0</v>
      </c>
      <c r="O1127" s="325">
        <f t="shared" si="149"/>
        <v>0</v>
      </c>
      <c r="P1127" s="847">
        <f>IF(I1127&lt;INDEX(Lookup!$U$2:$U$10,MATCH($D$48,Lookup!$S$2:$S$10,0)),0,IF(U1127="X",0,IFERROR(L1127*50,0)))</f>
        <v>0</v>
      </c>
      <c r="Q1127" s="326">
        <f>IF(I1127&lt;INDEX(Lookup!$U$2:$U$10,MATCH($D$48,Lookup!$S$2:$S$10,0)),0,IF(U1127="X",0,IFERROR(P1127*K1127,0)))</f>
        <v>0</v>
      </c>
      <c r="R1127" s="326">
        <v>0</v>
      </c>
      <c r="S1127" s="424">
        <v>0</v>
      </c>
      <c r="T1127" s="322"/>
      <c r="U1127" s="143"/>
      <c r="V1127" s="397"/>
      <c r="W1127" s="555"/>
      <c r="X1127" s="576">
        <f t="shared" si="150"/>
        <v>0</v>
      </c>
      <c r="Y1127" s="576">
        <f t="shared" si="151"/>
        <v>0</v>
      </c>
      <c r="Z1127" s="576">
        <f t="shared" si="152"/>
        <v>0</v>
      </c>
      <c r="AA1127" s="576">
        <f t="shared" si="153"/>
        <v>0</v>
      </c>
      <c r="AB1127" s="553"/>
      <c r="AC1127" s="553"/>
      <c r="AD1127" s="553"/>
      <c r="AE1127" s="553"/>
      <c r="AF1127" s="553"/>
      <c r="AG1127" s="553"/>
      <c r="AH1127" s="553"/>
      <c r="AI1127" s="397"/>
      <c r="AJ1127" s="555"/>
      <c r="AK1127" s="576">
        <f t="shared" si="154"/>
        <v>0</v>
      </c>
      <c r="AL1127" s="576">
        <f t="shared" si="155"/>
        <v>0</v>
      </c>
      <c r="AM1127" s="599"/>
      <c r="AN1127" s="599"/>
      <c r="AO1127" s="553"/>
      <c r="AP1127" s="553"/>
      <c r="AQ1127" s="553"/>
      <c r="AR1127" s="553"/>
      <c r="AS1127" s="397"/>
      <c r="AT1127" s="397"/>
      <c r="AU1127" s="397"/>
      <c r="AV1127" s="397"/>
      <c r="AW1127" s="397"/>
      <c r="AX1127" s="397"/>
      <c r="AY1127" s="397"/>
      <c r="AZ1127" s="397"/>
      <c r="BA1127" s="397"/>
      <c r="BB1127" s="397"/>
      <c r="BC1127" s="397"/>
      <c r="BD1127" s="553"/>
      <c r="BE1127" s="397"/>
      <c r="BF1127" s="397"/>
      <c r="BG1127" s="397"/>
      <c r="BH1127" s="397"/>
    </row>
    <row r="1128" spans="2:60" x14ac:dyDescent="0.35">
      <c r="B1128" s="319"/>
      <c r="C1128" s="147"/>
      <c r="D1128" s="147"/>
      <c r="E1128" s="320"/>
      <c r="F1128" s="321"/>
      <c r="G1128" s="149"/>
      <c r="H1128" s="148"/>
      <c r="I1128" s="148"/>
      <c r="J1128" s="322"/>
      <c r="K1128" s="324" t="str">
        <f>IFERROR(INDEX(Lookup!$G$3:$G$6,MATCH(J1128,Lookup!$F$3:$F$6,0)),"")</f>
        <v/>
      </c>
      <c r="L1128" s="323"/>
      <c r="M1128" s="322"/>
      <c r="N1128" s="846">
        <f t="shared" si="148"/>
        <v>0</v>
      </c>
      <c r="O1128" s="325">
        <f t="shared" si="149"/>
        <v>0</v>
      </c>
      <c r="P1128" s="847">
        <f>IF(I1128&lt;INDEX(Lookup!$U$2:$U$10,MATCH($D$48,Lookup!$S$2:$S$10,0)),0,IF(U1128="X",0,IFERROR(L1128*50,0)))</f>
        <v>0</v>
      </c>
      <c r="Q1128" s="326">
        <f>IF(I1128&lt;INDEX(Lookup!$U$2:$U$10,MATCH($D$48,Lookup!$S$2:$S$10,0)),0,IF(U1128="X",0,IFERROR(P1128*K1128,0)))</f>
        <v>0</v>
      </c>
      <c r="R1128" s="326">
        <v>0</v>
      </c>
      <c r="S1128" s="424">
        <v>0</v>
      </c>
      <c r="T1128" s="322"/>
      <c r="U1128" s="143"/>
      <c r="V1128" s="397"/>
      <c r="W1128" s="555"/>
      <c r="X1128" s="576">
        <f t="shared" si="150"/>
        <v>0</v>
      </c>
      <c r="Y1128" s="576">
        <f t="shared" si="151"/>
        <v>0</v>
      </c>
      <c r="Z1128" s="576">
        <f t="shared" si="152"/>
        <v>0</v>
      </c>
      <c r="AA1128" s="576">
        <f t="shared" si="153"/>
        <v>0</v>
      </c>
      <c r="AB1128" s="553"/>
      <c r="AC1128" s="553"/>
      <c r="AD1128" s="553"/>
      <c r="AE1128" s="553"/>
      <c r="AF1128" s="553"/>
      <c r="AG1128" s="553"/>
      <c r="AH1128" s="553"/>
      <c r="AI1128" s="397"/>
      <c r="AJ1128" s="555"/>
      <c r="AK1128" s="576">
        <f t="shared" si="154"/>
        <v>0</v>
      </c>
      <c r="AL1128" s="576">
        <f t="shared" si="155"/>
        <v>0</v>
      </c>
      <c r="AM1128" s="599"/>
      <c r="AN1128" s="599"/>
      <c r="AO1128" s="553"/>
      <c r="AP1128" s="553"/>
      <c r="AQ1128" s="553"/>
      <c r="AR1128" s="553"/>
      <c r="AS1128" s="397"/>
      <c r="AT1128" s="397"/>
      <c r="AU1128" s="397"/>
      <c r="AV1128" s="397"/>
      <c r="AW1128" s="397"/>
      <c r="AX1128" s="397"/>
      <c r="AY1128" s="397"/>
      <c r="AZ1128" s="397"/>
      <c r="BA1128" s="397"/>
      <c r="BB1128" s="397"/>
      <c r="BC1128" s="397"/>
      <c r="BD1128" s="553"/>
      <c r="BE1128" s="397"/>
      <c r="BF1128" s="397"/>
      <c r="BG1128" s="397"/>
      <c r="BH1128" s="397"/>
    </row>
    <row r="1129" spans="2:60" x14ac:dyDescent="0.35">
      <c r="B1129" s="319"/>
      <c r="C1129" s="147"/>
      <c r="D1129" s="147"/>
      <c r="E1129" s="320"/>
      <c r="F1129" s="321"/>
      <c r="G1129" s="149"/>
      <c r="H1129" s="148"/>
      <c r="I1129" s="148"/>
      <c r="J1129" s="322"/>
      <c r="K1129" s="324" t="str">
        <f>IFERROR(INDEX(Lookup!$G$3:$G$6,MATCH(J1129,Lookup!$F$3:$F$6,0)),"")</f>
        <v/>
      </c>
      <c r="L1129" s="323"/>
      <c r="M1129" s="322"/>
      <c r="N1129" s="846">
        <f t="shared" si="148"/>
        <v>0</v>
      </c>
      <c r="O1129" s="325">
        <f t="shared" si="149"/>
        <v>0</v>
      </c>
      <c r="P1129" s="847">
        <f>IF(I1129&lt;INDEX(Lookup!$U$2:$U$10,MATCH($D$48,Lookup!$S$2:$S$10,0)),0,IF(U1129="X",0,IFERROR(L1129*50,0)))</f>
        <v>0</v>
      </c>
      <c r="Q1129" s="326">
        <f>IF(I1129&lt;INDEX(Lookup!$U$2:$U$10,MATCH($D$48,Lookup!$S$2:$S$10,0)),0,IF(U1129="X",0,IFERROR(P1129*K1129,0)))</f>
        <v>0</v>
      </c>
      <c r="R1129" s="326">
        <v>0</v>
      </c>
      <c r="S1129" s="424">
        <v>0</v>
      </c>
      <c r="T1129" s="322"/>
      <c r="U1129" s="143"/>
      <c r="V1129" s="397"/>
      <c r="W1129" s="555"/>
      <c r="X1129" s="576">
        <f t="shared" si="150"/>
        <v>0</v>
      </c>
      <c r="Y1129" s="576">
        <f t="shared" si="151"/>
        <v>0</v>
      </c>
      <c r="Z1129" s="576">
        <f t="shared" si="152"/>
        <v>0</v>
      </c>
      <c r="AA1129" s="576">
        <f t="shared" si="153"/>
        <v>0</v>
      </c>
      <c r="AB1129" s="553"/>
      <c r="AC1129" s="553"/>
      <c r="AD1129" s="553"/>
      <c r="AE1129" s="553"/>
      <c r="AF1129" s="553"/>
      <c r="AG1129" s="553"/>
      <c r="AH1129" s="553"/>
      <c r="AI1129" s="397"/>
      <c r="AJ1129" s="555"/>
      <c r="AK1129" s="576">
        <f t="shared" si="154"/>
        <v>0</v>
      </c>
      <c r="AL1129" s="576">
        <f t="shared" si="155"/>
        <v>0</v>
      </c>
      <c r="AM1129" s="599"/>
      <c r="AN1129" s="599"/>
      <c r="AO1129" s="553"/>
      <c r="AP1129" s="553"/>
      <c r="AQ1129" s="553"/>
      <c r="AR1129" s="553"/>
      <c r="AS1129" s="397"/>
      <c r="AT1129" s="397"/>
      <c r="AU1129" s="397"/>
      <c r="AV1129" s="397"/>
      <c r="AW1129" s="397"/>
      <c r="AX1129" s="397"/>
      <c r="AY1129" s="397"/>
      <c r="AZ1129" s="397"/>
      <c r="BA1129" s="397"/>
      <c r="BB1129" s="397"/>
      <c r="BC1129" s="397"/>
      <c r="BD1129" s="553"/>
      <c r="BE1129" s="397"/>
      <c r="BF1129" s="397"/>
      <c r="BG1129" s="397"/>
      <c r="BH1129" s="397"/>
    </row>
    <row r="1130" spans="2:60" x14ac:dyDescent="0.35">
      <c r="B1130" s="319"/>
      <c r="C1130" s="147"/>
      <c r="D1130" s="147"/>
      <c r="E1130" s="320"/>
      <c r="F1130" s="321"/>
      <c r="G1130" s="149"/>
      <c r="H1130" s="148"/>
      <c r="I1130" s="148"/>
      <c r="J1130" s="322"/>
      <c r="K1130" s="324" t="str">
        <f>IFERROR(INDEX(Lookup!$G$3:$G$6,MATCH(J1130,Lookup!$F$3:$F$6,0)),"")</f>
        <v/>
      </c>
      <c r="L1130" s="323"/>
      <c r="M1130" s="322"/>
      <c r="N1130" s="846">
        <f t="shared" si="148"/>
        <v>0</v>
      </c>
      <c r="O1130" s="325">
        <f t="shared" si="149"/>
        <v>0</v>
      </c>
      <c r="P1130" s="847">
        <f>IF(I1130&lt;INDEX(Lookup!$U$2:$U$10,MATCH($D$48,Lookup!$S$2:$S$10,0)),0,IF(U1130="X",0,IFERROR(L1130*50,0)))</f>
        <v>0</v>
      </c>
      <c r="Q1130" s="326">
        <f>IF(I1130&lt;INDEX(Lookup!$U$2:$U$10,MATCH($D$48,Lookup!$S$2:$S$10,0)),0,IF(U1130="X",0,IFERROR(P1130*K1130,0)))</f>
        <v>0</v>
      </c>
      <c r="R1130" s="326">
        <v>0</v>
      </c>
      <c r="S1130" s="424">
        <v>0</v>
      </c>
      <c r="T1130" s="322"/>
      <c r="U1130" s="143"/>
      <c r="V1130" s="397"/>
      <c r="W1130" s="555"/>
      <c r="X1130" s="576">
        <f t="shared" si="150"/>
        <v>0</v>
      </c>
      <c r="Y1130" s="576">
        <f t="shared" si="151"/>
        <v>0</v>
      </c>
      <c r="Z1130" s="576">
        <f t="shared" si="152"/>
        <v>0</v>
      </c>
      <c r="AA1130" s="576">
        <f t="shared" si="153"/>
        <v>0</v>
      </c>
      <c r="AB1130" s="553"/>
      <c r="AC1130" s="553"/>
      <c r="AD1130" s="553"/>
      <c r="AE1130" s="553"/>
      <c r="AF1130" s="553"/>
      <c r="AG1130" s="553"/>
      <c r="AH1130" s="553"/>
      <c r="AI1130" s="397"/>
      <c r="AJ1130" s="555"/>
      <c r="AK1130" s="576">
        <f t="shared" si="154"/>
        <v>0</v>
      </c>
      <c r="AL1130" s="576">
        <f t="shared" si="155"/>
        <v>0</v>
      </c>
      <c r="AM1130" s="599"/>
      <c r="AN1130" s="599"/>
      <c r="AO1130" s="553"/>
      <c r="AP1130" s="553"/>
      <c r="AQ1130" s="553"/>
      <c r="AR1130" s="553"/>
      <c r="AS1130" s="397"/>
      <c r="AT1130" s="397"/>
      <c r="AU1130" s="397"/>
      <c r="AV1130" s="397"/>
      <c r="AW1130" s="397"/>
      <c r="AX1130" s="397"/>
      <c r="AY1130" s="397"/>
      <c r="AZ1130" s="397"/>
      <c r="BA1130" s="397"/>
      <c r="BB1130" s="397"/>
      <c r="BC1130" s="397"/>
      <c r="BD1130" s="553"/>
      <c r="BE1130" s="397"/>
      <c r="BF1130" s="397"/>
      <c r="BG1130" s="397"/>
      <c r="BH1130" s="397"/>
    </row>
    <row r="1131" spans="2:60" x14ac:dyDescent="0.35">
      <c r="B1131" s="319"/>
      <c r="C1131" s="147"/>
      <c r="D1131" s="147"/>
      <c r="E1131" s="320"/>
      <c r="F1131" s="321"/>
      <c r="G1131" s="149"/>
      <c r="H1131" s="148"/>
      <c r="I1131" s="148"/>
      <c r="J1131" s="322"/>
      <c r="K1131" s="324" t="str">
        <f>IFERROR(INDEX(Lookup!$G$3:$G$6,MATCH(J1131,Lookup!$F$3:$F$6,0)),"")</f>
        <v/>
      </c>
      <c r="L1131" s="323"/>
      <c r="M1131" s="322"/>
      <c r="N1131" s="846">
        <f t="shared" si="148"/>
        <v>0</v>
      </c>
      <c r="O1131" s="325">
        <f t="shared" si="149"/>
        <v>0</v>
      </c>
      <c r="P1131" s="847">
        <f>IF(I1131&lt;INDEX(Lookup!$U$2:$U$10,MATCH($D$48,Lookup!$S$2:$S$10,0)),0,IF(U1131="X",0,IFERROR(L1131*50,0)))</f>
        <v>0</v>
      </c>
      <c r="Q1131" s="326">
        <f>IF(I1131&lt;INDEX(Lookup!$U$2:$U$10,MATCH($D$48,Lookup!$S$2:$S$10,0)),0,IF(U1131="X",0,IFERROR(P1131*K1131,0)))</f>
        <v>0</v>
      </c>
      <c r="R1131" s="326">
        <v>0</v>
      </c>
      <c r="S1131" s="424">
        <v>0</v>
      </c>
      <c r="T1131" s="322"/>
      <c r="U1131" s="143"/>
      <c r="V1131" s="397"/>
      <c r="W1131" s="555"/>
      <c r="X1131" s="576">
        <f t="shared" si="150"/>
        <v>0</v>
      </c>
      <c r="Y1131" s="576">
        <f t="shared" si="151"/>
        <v>0</v>
      </c>
      <c r="Z1131" s="576">
        <f t="shared" si="152"/>
        <v>0</v>
      </c>
      <c r="AA1131" s="576">
        <f t="shared" si="153"/>
        <v>0</v>
      </c>
      <c r="AB1131" s="553"/>
      <c r="AC1131" s="553"/>
      <c r="AD1131" s="553"/>
      <c r="AE1131" s="553"/>
      <c r="AF1131" s="553"/>
      <c r="AG1131" s="553"/>
      <c r="AH1131" s="553"/>
      <c r="AI1131" s="397"/>
      <c r="AJ1131" s="555"/>
      <c r="AK1131" s="576">
        <f t="shared" si="154"/>
        <v>0</v>
      </c>
      <c r="AL1131" s="576">
        <f t="shared" si="155"/>
        <v>0</v>
      </c>
      <c r="AM1131" s="599"/>
      <c r="AN1131" s="599"/>
      <c r="AO1131" s="553"/>
      <c r="AP1131" s="553"/>
      <c r="AQ1131" s="553"/>
      <c r="AR1131" s="553"/>
      <c r="AS1131" s="397"/>
      <c r="AT1131" s="397"/>
      <c r="AU1131" s="397"/>
      <c r="AV1131" s="397"/>
      <c r="AW1131" s="397"/>
      <c r="AX1131" s="397"/>
      <c r="AY1131" s="397"/>
      <c r="AZ1131" s="397"/>
      <c r="BA1131" s="397"/>
      <c r="BB1131" s="397"/>
      <c r="BC1131" s="397"/>
      <c r="BD1131" s="553"/>
      <c r="BE1131" s="397"/>
      <c r="BF1131" s="397"/>
      <c r="BG1131" s="397"/>
      <c r="BH1131" s="397"/>
    </row>
    <row r="1132" spans="2:60" x14ac:dyDescent="0.35">
      <c r="B1132" s="319"/>
      <c r="C1132" s="147"/>
      <c r="D1132" s="147"/>
      <c r="E1132" s="320"/>
      <c r="F1132" s="321"/>
      <c r="G1132" s="149"/>
      <c r="H1132" s="148"/>
      <c r="I1132" s="148"/>
      <c r="J1132" s="322"/>
      <c r="K1132" s="324" t="str">
        <f>IFERROR(INDEX(Lookup!$G$3:$G$6,MATCH(J1132,Lookup!$F$3:$F$6,0)),"")</f>
        <v/>
      </c>
      <c r="L1132" s="323"/>
      <c r="M1132" s="322"/>
      <c r="N1132" s="846">
        <f t="shared" si="148"/>
        <v>0</v>
      </c>
      <c r="O1132" s="325">
        <f t="shared" si="149"/>
        <v>0</v>
      </c>
      <c r="P1132" s="847">
        <f>IF(I1132&lt;INDEX(Lookup!$U$2:$U$10,MATCH($D$48,Lookup!$S$2:$S$10,0)),0,IF(U1132="X",0,IFERROR(L1132*50,0)))</f>
        <v>0</v>
      </c>
      <c r="Q1132" s="326">
        <f>IF(I1132&lt;INDEX(Lookup!$U$2:$U$10,MATCH($D$48,Lookup!$S$2:$S$10,0)),0,IF(U1132="X",0,IFERROR(P1132*K1132,0)))</f>
        <v>0</v>
      </c>
      <c r="R1132" s="326">
        <v>0</v>
      </c>
      <c r="S1132" s="424">
        <v>0</v>
      </c>
      <c r="T1132" s="322"/>
      <c r="U1132" s="143"/>
      <c r="V1132" s="397"/>
      <c r="W1132" s="555"/>
      <c r="X1132" s="576">
        <f t="shared" si="150"/>
        <v>0</v>
      </c>
      <c r="Y1132" s="576">
        <f t="shared" si="151"/>
        <v>0</v>
      </c>
      <c r="Z1132" s="576">
        <f t="shared" si="152"/>
        <v>0</v>
      </c>
      <c r="AA1132" s="576">
        <f t="shared" si="153"/>
        <v>0</v>
      </c>
      <c r="AB1132" s="553"/>
      <c r="AC1132" s="553"/>
      <c r="AD1132" s="553"/>
      <c r="AE1132" s="553"/>
      <c r="AF1132" s="553"/>
      <c r="AG1132" s="553"/>
      <c r="AH1132" s="553"/>
      <c r="AI1132" s="397"/>
      <c r="AJ1132" s="555"/>
      <c r="AK1132" s="576">
        <f t="shared" si="154"/>
        <v>0</v>
      </c>
      <c r="AL1132" s="576">
        <f t="shared" si="155"/>
        <v>0</v>
      </c>
      <c r="AM1132" s="599"/>
      <c r="AN1132" s="599"/>
      <c r="AO1132" s="553"/>
      <c r="AP1132" s="553"/>
      <c r="AQ1132" s="553"/>
      <c r="AR1132" s="553"/>
      <c r="AS1132" s="397"/>
      <c r="AT1132" s="397"/>
      <c r="AU1132" s="397"/>
      <c r="AV1132" s="397"/>
      <c r="AW1132" s="397"/>
      <c r="AX1132" s="397"/>
      <c r="AY1132" s="397"/>
      <c r="AZ1132" s="397"/>
      <c r="BA1132" s="397"/>
      <c r="BB1132" s="397"/>
      <c r="BC1132" s="397"/>
      <c r="BD1132" s="553"/>
      <c r="BE1132" s="397"/>
      <c r="BF1132" s="397"/>
      <c r="BG1132" s="397"/>
      <c r="BH1132" s="397"/>
    </row>
    <row r="1133" spans="2:60" x14ac:dyDescent="0.35">
      <c r="B1133" s="319"/>
      <c r="C1133" s="147"/>
      <c r="D1133" s="147"/>
      <c r="E1133" s="320"/>
      <c r="F1133" s="321"/>
      <c r="G1133" s="149"/>
      <c r="H1133" s="148"/>
      <c r="I1133" s="148"/>
      <c r="J1133" s="322"/>
      <c r="K1133" s="324" t="str">
        <f>IFERROR(INDEX(Lookup!$G$3:$G$6,MATCH(J1133,Lookup!$F$3:$F$6,0)),"")</f>
        <v/>
      </c>
      <c r="L1133" s="323"/>
      <c r="M1133" s="322"/>
      <c r="N1133" s="846">
        <f t="shared" si="148"/>
        <v>0</v>
      </c>
      <c r="O1133" s="325">
        <f t="shared" si="149"/>
        <v>0</v>
      </c>
      <c r="P1133" s="847">
        <f>IF(I1133&lt;INDEX(Lookup!$U$2:$U$10,MATCH($D$48,Lookup!$S$2:$S$10,0)),0,IF(U1133="X",0,IFERROR(L1133*50,0)))</f>
        <v>0</v>
      </c>
      <c r="Q1133" s="326">
        <f>IF(I1133&lt;INDEX(Lookup!$U$2:$U$10,MATCH($D$48,Lookup!$S$2:$S$10,0)),0,IF(U1133="X",0,IFERROR(P1133*K1133,0)))</f>
        <v>0</v>
      </c>
      <c r="R1133" s="326">
        <v>0</v>
      </c>
      <c r="S1133" s="424">
        <v>0</v>
      </c>
      <c r="T1133" s="322"/>
      <c r="U1133" s="143"/>
      <c r="V1133" s="397"/>
      <c r="W1133" s="555"/>
      <c r="X1133" s="576">
        <f t="shared" si="150"/>
        <v>0</v>
      </c>
      <c r="Y1133" s="576">
        <f t="shared" si="151"/>
        <v>0</v>
      </c>
      <c r="Z1133" s="576">
        <f t="shared" si="152"/>
        <v>0</v>
      </c>
      <c r="AA1133" s="576">
        <f t="shared" si="153"/>
        <v>0</v>
      </c>
      <c r="AB1133" s="553"/>
      <c r="AC1133" s="553"/>
      <c r="AD1133" s="553"/>
      <c r="AE1133" s="553"/>
      <c r="AF1133" s="553"/>
      <c r="AG1133" s="553"/>
      <c r="AH1133" s="553"/>
      <c r="AI1133" s="397"/>
      <c r="AJ1133" s="555"/>
      <c r="AK1133" s="576">
        <f t="shared" si="154"/>
        <v>0</v>
      </c>
      <c r="AL1133" s="576">
        <f t="shared" si="155"/>
        <v>0</v>
      </c>
      <c r="AM1133" s="599"/>
      <c r="AN1133" s="599"/>
      <c r="AO1133" s="553"/>
      <c r="AP1133" s="553"/>
      <c r="AQ1133" s="553"/>
      <c r="AR1133" s="553"/>
      <c r="AS1133" s="397"/>
      <c r="AT1133" s="397"/>
      <c r="AU1133" s="397"/>
      <c r="AV1133" s="397"/>
      <c r="AW1133" s="397"/>
      <c r="AX1133" s="397"/>
      <c r="AY1133" s="397"/>
      <c r="AZ1133" s="397"/>
      <c r="BA1133" s="397"/>
      <c r="BB1133" s="397"/>
      <c r="BC1133" s="397"/>
      <c r="BD1133" s="553"/>
      <c r="BE1133" s="397"/>
      <c r="BF1133" s="397"/>
      <c r="BG1133" s="397"/>
      <c r="BH1133" s="397"/>
    </row>
    <row r="1134" spans="2:60" x14ac:dyDescent="0.35">
      <c r="B1134" s="319"/>
      <c r="C1134" s="147"/>
      <c r="D1134" s="147"/>
      <c r="E1134" s="320"/>
      <c r="F1134" s="321"/>
      <c r="G1134" s="149"/>
      <c r="H1134" s="148"/>
      <c r="I1134" s="148"/>
      <c r="J1134" s="322"/>
      <c r="K1134" s="324" t="str">
        <f>IFERROR(INDEX(Lookup!$G$3:$G$6,MATCH(J1134,Lookup!$F$3:$F$6,0)),"")</f>
        <v/>
      </c>
      <c r="L1134" s="323"/>
      <c r="M1134" s="322"/>
      <c r="N1134" s="846">
        <f t="shared" si="148"/>
        <v>0</v>
      </c>
      <c r="O1134" s="325">
        <f t="shared" si="149"/>
        <v>0</v>
      </c>
      <c r="P1134" s="847">
        <f>IF(I1134&lt;INDEX(Lookup!$U$2:$U$10,MATCH($D$48,Lookup!$S$2:$S$10,0)),0,IF(U1134="X",0,IFERROR(L1134*50,0)))</f>
        <v>0</v>
      </c>
      <c r="Q1134" s="326">
        <f>IF(I1134&lt;INDEX(Lookup!$U$2:$U$10,MATCH($D$48,Lookup!$S$2:$S$10,0)),0,IF(U1134="X",0,IFERROR(P1134*K1134,0)))</f>
        <v>0</v>
      </c>
      <c r="R1134" s="326">
        <v>0</v>
      </c>
      <c r="S1134" s="424">
        <v>0</v>
      </c>
      <c r="T1134" s="322"/>
      <c r="U1134" s="143"/>
      <c r="V1134" s="397"/>
      <c r="W1134" s="555"/>
      <c r="X1134" s="576">
        <f t="shared" si="150"/>
        <v>0</v>
      </c>
      <c r="Y1134" s="576">
        <f t="shared" si="151"/>
        <v>0</v>
      </c>
      <c r="Z1134" s="576">
        <f t="shared" si="152"/>
        <v>0</v>
      </c>
      <c r="AA1134" s="576">
        <f t="shared" si="153"/>
        <v>0</v>
      </c>
      <c r="AB1134" s="553"/>
      <c r="AC1134" s="553"/>
      <c r="AD1134" s="553"/>
      <c r="AE1134" s="553"/>
      <c r="AF1134" s="553"/>
      <c r="AG1134" s="553"/>
      <c r="AH1134" s="553"/>
      <c r="AI1134" s="397"/>
      <c r="AJ1134" s="555"/>
      <c r="AK1134" s="576">
        <f t="shared" si="154"/>
        <v>0</v>
      </c>
      <c r="AL1134" s="576">
        <f t="shared" si="155"/>
        <v>0</v>
      </c>
      <c r="AM1134" s="599"/>
      <c r="AN1134" s="599"/>
      <c r="AO1134" s="553"/>
      <c r="AP1134" s="553"/>
      <c r="AQ1134" s="553"/>
      <c r="AR1134" s="553"/>
      <c r="AS1134" s="397"/>
      <c r="AT1134" s="397"/>
      <c r="AU1134" s="397"/>
      <c r="AV1134" s="397"/>
      <c r="AW1134" s="397"/>
      <c r="AX1134" s="397"/>
      <c r="AY1134" s="397"/>
      <c r="AZ1134" s="397"/>
      <c r="BA1134" s="397"/>
      <c r="BB1134" s="397"/>
      <c r="BC1134" s="397"/>
      <c r="BD1134" s="553"/>
      <c r="BE1134" s="397"/>
      <c r="BF1134" s="397"/>
      <c r="BG1134" s="397"/>
      <c r="BH1134" s="397"/>
    </row>
    <row r="1135" spans="2:60" x14ac:dyDescent="0.35">
      <c r="B1135" s="319"/>
      <c r="C1135" s="147"/>
      <c r="D1135" s="147"/>
      <c r="E1135" s="320"/>
      <c r="F1135" s="321"/>
      <c r="G1135" s="149"/>
      <c r="H1135" s="148"/>
      <c r="I1135" s="148"/>
      <c r="J1135" s="322"/>
      <c r="K1135" s="324" t="str">
        <f>IFERROR(INDEX(Lookup!$G$3:$G$6,MATCH(J1135,Lookup!$F$3:$F$6,0)),"")</f>
        <v/>
      </c>
      <c r="L1135" s="323"/>
      <c r="M1135" s="322"/>
      <c r="N1135" s="846">
        <f t="shared" si="148"/>
        <v>0</v>
      </c>
      <c r="O1135" s="325">
        <f t="shared" si="149"/>
        <v>0</v>
      </c>
      <c r="P1135" s="847">
        <f>IF(I1135&lt;INDEX(Lookup!$U$2:$U$10,MATCH($D$48,Lookup!$S$2:$S$10,0)),0,IF(U1135="X",0,IFERROR(L1135*50,0)))</f>
        <v>0</v>
      </c>
      <c r="Q1135" s="326">
        <f>IF(I1135&lt;INDEX(Lookup!$U$2:$U$10,MATCH($D$48,Lookup!$S$2:$S$10,0)),0,IF(U1135="X",0,IFERROR(P1135*K1135,0)))</f>
        <v>0</v>
      </c>
      <c r="R1135" s="326">
        <v>0</v>
      </c>
      <c r="S1135" s="424">
        <v>0</v>
      </c>
      <c r="T1135" s="322"/>
      <c r="U1135" s="143"/>
      <c r="V1135" s="397"/>
      <c r="W1135" s="555"/>
      <c r="X1135" s="576">
        <f t="shared" si="150"/>
        <v>0</v>
      </c>
      <c r="Y1135" s="576">
        <f t="shared" si="151"/>
        <v>0</v>
      </c>
      <c r="Z1135" s="576">
        <f t="shared" si="152"/>
        <v>0</v>
      </c>
      <c r="AA1135" s="576">
        <f t="shared" si="153"/>
        <v>0</v>
      </c>
      <c r="AB1135" s="553"/>
      <c r="AC1135" s="553"/>
      <c r="AD1135" s="553"/>
      <c r="AE1135" s="553"/>
      <c r="AF1135" s="553"/>
      <c r="AG1135" s="553"/>
      <c r="AH1135" s="553"/>
      <c r="AI1135" s="397"/>
      <c r="AJ1135" s="555"/>
      <c r="AK1135" s="576">
        <f t="shared" si="154"/>
        <v>0</v>
      </c>
      <c r="AL1135" s="576">
        <f t="shared" si="155"/>
        <v>0</v>
      </c>
      <c r="AM1135" s="599"/>
      <c r="AN1135" s="599"/>
      <c r="AO1135" s="553"/>
      <c r="AP1135" s="553"/>
      <c r="AQ1135" s="553"/>
      <c r="AR1135" s="553"/>
      <c r="AS1135" s="397"/>
      <c r="AT1135" s="397"/>
      <c r="AU1135" s="397"/>
      <c r="AV1135" s="397"/>
      <c r="AW1135" s="397"/>
      <c r="AX1135" s="397"/>
      <c r="AY1135" s="397"/>
      <c r="AZ1135" s="397"/>
      <c r="BA1135" s="397"/>
      <c r="BB1135" s="397"/>
      <c r="BC1135" s="397"/>
      <c r="BD1135" s="553"/>
      <c r="BE1135" s="397"/>
      <c r="BF1135" s="397"/>
      <c r="BG1135" s="397"/>
      <c r="BH1135" s="397"/>
    </row>
    <row r="1136" spans="2:60" x14ac:dyDescent="0.35">
      <c r="B1136" s="319"/>
      <c r="C1136" s="147"/>
      <c r="D1136" s="147"/>
      <c r="E1136" s="320"/>
      <c r="F1136" s="321"/>
      <c r="G1136" s="149"/>
      <c r="H1136" s="148"/>
      <c r="I1136" s="148"/>
      <c r="J1136" s="322"/>
      <c r="K1136" s="324" t="str">
        <f>IFERROR(INDEX(Lookup!$G$3:$G$6,MATCH(J1136,Lookup!$F$3:$F$6,0)),"")</f>
        <v/>
      </c>
      <c r="L1136" s="323"/>
      <c r="M1136" s="322"/>
      <c r="N1136" s="846">
        <f t="shared" si="148"/>
        <v>0</v>
      </c>
      <c r="O1136" s="325">
        <f t="shared" si="149"/>
        <v>0</v>
      </c>
      <c r="P1136" s="847">
        <f>IF(I1136&lt;INDEX(Lookup!$U$2:$U$10,MATCH($D$48,Lookup!$S$2:$S$10,0)),0,IF(U1136="X",0,IFERROR(L1136*50,0)))</f>
        <v>0</v>
      </c>
      <c r="Q1136" s="326">
        <f>IF(I1136&lt;INDEX(Lookup!$U$2:$U$10,MATCH($D$48,Lookup!$S$2:$S$10,0)),0,IF(U1136="X",0,IFERROR(P1136*K1136,0)))</f>
        <v>0</v>
      </c>
      <c r="R1136" s="326">
        <v>0</v>
      </c>
      <c r="S1136" s="424">
        <v>0</v>
      </c>
      <c r="T1136" s="322"/>
      <c r="U1136" s="143"/>
      <c r="V1136" s="397"/>
      <c r="W1136" s="555"/>
      <c r="X1136" s="576">
        <f t="shared" si="150"/>
        <v>0</v>
      </c>
      <c r="Y1136" s="576">
        <f t="shared" si="151"/>
        <v>0</v>
      </c>
      <c r="Z1136" s="576">
        <f t="shared" si="152"/>
        <v>0</v>
      </c>
      <c r="AA1136" s="576">
        <f t="shared" si="153"/>
        <v>0</v>
      </c>
      <c r="AB1136" s="553"/>
      <c r="AC1136" s="553"/>
      <c r="AD1136" s="553"/>
      <c r="AE1136" s="553"/>
      <c r="AF1136" s="553"/>
      <c r="AG1136" s="553"/>
      <c r="AH1136" s="553"/>
      <c r="AI1136" s="397"/>
      <c r="AJ1136" s="555"/>
      <c r="AK1136" s="576">
        <f t="shared" si="154"/>
        <v>0</v>
      </c>
      <c r="AL1136" s="576">
        <f t="shared" si="155"/>
        <v>0</v>
      </c>
      <c r="AM1136" s="599"/>
      <c r="AN1136" s="599"/>
      <c r="AO1136" s="553"/>
      <c r="AP1136" s="553"/>
      <c r="AQ1136" s="553"/>
      <c r="AR1136" s="553"/>
      <c r="AS1136" s="397"/>
      <c r="AT1136" s="397"/>
      <c r="AU1136" s="397"/>
      <c r="AV1136" s="397"/>
      <c r="AW1136" s="397"/>
      <c r="AX1136" s="397"/>
      <c r="AY1136" s="397"/>
      <c r="AZ1136" s="397"/>
      <c r="BA1136" s="397"/>
      <c r="BB1136" s="397"/>
      <c r="BC1136" s="397"/>
      <c r="BD1136" s="553"/>
      <c r="BE1136" s="397"/>
      <c r="BF1136" s="397"/>
      <c r="BG1136" s="397"/>
      <c r="BH1136" s="397"/>
    </row>
    <row r="1137" spans="2:60" x14ac:dyDescent="0.35">
      <c r="B1137" s="319"/>
      <c r="C1137" s="147"/>
      <c r="D1137" s="147"/>
      <c r="E1137" s="320"/>
      <c r="F1137" s="321"/>
      <c r="G1137" s="149"/>
      <c r="H1137" s="148"/>
      <c r="I1137" s="148"/>
      <c r="J1137" s="322"/>
      <c r="K1137" s="324" t="str">
        <f>IFERROR(INDEX(Lookup!$G$3:$G$6,MATCH(J1137,Lookup!$F$3:$F$6,0)),"")</f>
        <v/>
      </c>
      <c r="L1137" s="323"/>
      <c r="M1137" s="322"/>
      <c r="N1137" s="846">
        <f t="shared" si="148"/>
        <v>0</v>
      </c>
      <c r="O1137" s="325">
        <f t="shared" si="149"/>
        <v>0</v>
      </c>
      <c r="P1137" s="847">
        <f>IF(I1137&lt;INDEX(Lookup!$U$2:$U$10,MATCH($D$48,Lookup!$S$2:$S$10,0)),0,IF(U1137="X",0,IFERROR(L1137*50,0)))</f>
        <v>0</v>
      </c>
      <c r="Q1137" s="326">
        <f>IF(I1137&lt;INDEX(Lookup!$U$2:$U$10,MATCH($D$48,Lookup!$S$2:$S$10,0)),0,IF(U1137="X",0,IFERROR(P1137*K1137,0)))</f>
        <v>0</v>
      </c>
      <c r="R1137" s="326">
        <v>0</v>
      </c>
      <c r="S1137" s="424">
        <v>0</v>
      </c>
      <c r="T1137" s="322"/>
      <c r="U1137" s="143"/>
      <c r="V1137" s="397"/>
      <c r="W1137" s="555"/>
      <c r="X1137" s="576">
        <f t="shared" si="150"/>
        <v>0</v>
      </c>
      <c r="Y1137" s="576">
        <f t="shared" si="151"/>
        <v>0</v>
      </c>
      <c r="Z1137" s="576">
        <f t="shared" si="152"/>
        <v>0</v>
      </c>
      <c r="AA1137" s="576">
        <f t="shared" si="153"/>
        <v>0</v>
      </c>
      <c r="AB1137" s="553"/>
      <c r="AC1137" s="553"/>
      <c r="AD1137" s="553"/>
      <c r="AE1137" s="553"/>
      <c r="AF1137" s="553"/>
      <c r="AG1137" s="553"/>
      <c r="AH1137" s="553"/>
      <c r="AI1137" s="397"/>
      <c r="AJ1137" s="555"/>
      <c r="AK1137" s="576">
        <f t="shared" si="154"/>
        <v>0</v>
      </c>
      <c r="AL1137" s="576">
        <f t="shared" si="155"/>
        <v>0</v>
      </c>
      <c r="AM1137" s="599"/>
      <c r="AN1137" s="599"/>
      <c r="AO1137" s="553"/>
      <c r="AP1137" s="553"/>
      <c r="AQ1137" s="553"/>
      <c r="AR1137" s="553"/>
      <c r="AS1137" s="397"/>
      <c r="AT1137" s="397"/>
      <c r="AU1137" s="397"/>
      <c r="AV1137" s="397"/>
      <c r="AW1137" s="397"/>
      <c r="AX1137" s="397"/>
      <c r="AY1137" s="397"/>
      <c r="AZ1137" s="397"/>
      <c r="BA1137" s="397"/>
      <c r="BB1137" s="397"/>
      <c r="BC1137" s="397"/>
      <c r="BD1137" s="553"/>
      <c r="BE1137" s="397"/>
      <c r="BF1137" s="397"/>
      <c r="BG1137" s="397"/>
      <c r="BH1137" s="397"/>
    </row>
    <row r="1138" spans="2:60" x14ac:dyDescent="0.35">
      <c r="B1138" s="319"/>
      <c r="C1138" s="147"/>
      <c r="D1138" s="147"/>
      <c r="E1138" s="320"/>
      <c r="F1138" s="321"/>
      <c r="G1138" s="149"/>
      <c r="H1138" s="148"/>
      <c r="I1138" s="148"/>
      <c r="J1138" s="322"/>
      <c r="K1138" s="324" t="str">
        <f>IFERROR(INDEX(Lookup!$G$3:$G$6,MATCH(J1138,Lookup!$F$3:$F$6,0)),"")</f>
        <v/>
      </c>
      <c r="L1138" s="323"/>
      <c r="M1138" s="322"/>
      <c r="N1138" s="846">
        <f t="shared" si="148"/>
        <v>0</v>
      </c>
      <c r="O1138" s="325">
        <f t="shared" si="149"/>
        <v>0</v>
      </c>
      <c r="P1138" s="847">
        <f>IF(I1138&lt;INDEX(Lookup!$U$2:$U$10,MATCH($D$48,Lookup!$S$2:$S$10,0)),0,IF(U1138="X",0,IFERROR(L1138*50,0)))</f>
        <v>0</v>
      </c>
      <c r="Q1138" s="326">
        <f>IF(I1138&lt;INDEX(Lookup!$U$2:$U$10,MATCH($D$48,Lookup!$S$2:$S$10,0)),0,IF(U1138="X",0,IFERROR(P1138*K1138,0)))</f>
        <v>0</v>
      </c>
      <c r="R1138" s="326">
        <v>0</v>
      </c>
      <c r="S1138" s="424">
        <v>0</v>
      </c>
      <c r="T1138" s="322"/>
      <c r="U1138" s="143"/>
      <c r="V1138" s="397"/>
      <c r="W1138" s="555"/>
      <c r="X1138" s="576">
        <f t="shared" si="150"/>
        <v>0</v>
      </c>
      <c r="Y1138" s="576">
        <f t="shared" si="151"/>
        <v>0</v>
      </c>
      <c r="Z1138" s="576">
        <f t="shared" si="152"/>
        <v>0</v>
      </c>
      <c r="AA1138" s="576">
        <f t="shared" si="153"/>
        <v>0</v>
      </c>
      <c r="AB1138" s="553"/>
      <c r="AC1138" s="553"/>
      <c r="AD1138" s="553"/>
      <c r="AE1138" s="553"/>
      <c r="AF1138" s="553"/>
      <c r="AG1138" s="553"/>
      <c r="AH1138" s="553"/>
      <c r="AI1138" s="397"/>
      <c r="AJ1138" s="555"/>
      <c r="AK1138" s="576">
        <f t="shared" si="154"/>
        <v>0</v>
      </c>
      <c r="AL1138" s="576">
        <f t="shared" si="155"/>
        <v>0</v>
      </c>
      <c r="AM1138" s="599"/>
      <c r="AN1138" s="599"/>
      <c r="AO1138" s="553"/>
      <c r="AP1138" s="553"/>
      <c r="AQ1138" s="553"/>
      <c r="AR1138" s="553"/>
      <c r="AS1138" s="397"/>
      <c r="AT1138" s="397"/>
      <c r="AU1138" s="397"/>
      <c r="AV1138" s="397"/>
      <c r="AW1138" s="397"/>
      <c r="AX1138" s="397"/>
      <c r="AY1138" s="397"/>
      <c r="AZ1138" s="397"/>
      <c r="BA1138" s="397"/>
      <c r="BB1138" s="397"/>
      <c r="BC1138" s="397"/>
      <c r="BD1138" s="553"/>
      <c r="BE1138" s="397"/>
      <c r="BF1138" s="397"/>
      <c r="BG1138" s="397"/>
      <c r="BH1138" s="397"/>
    </row>
    <row r="1139" spans="2:60" x14ac:dyDescent="0.35">
      <c r="B1139" s="319"/>
      <c r="C1139" s="147"/>
      <c r="D1139" s="147"/>
      <c r="E1139" s="320"/>
      <c r="F1139" s="321"/>
      <c r="G1139" s="149"/>
      <c r="H1139" s="148"/>
      <c r="I1139" s="148"/>
      <c r="J1139" s="322"/>
      <c r="K1139" s="324" t="str">
        <f>IFERROR(INDEX(Lookup!$G$3:$G$6,MATCH(J1139,Lookup!$F$3:$F$6,0)),"")</f>
        <v/>
      </c>
      <c r="L1139" s="323"/>
      <c r="M1139" s="322"/>
      <c r="N1139" s="846">
        <f t="shared" ref="N1139:N1202" si="156">L1139*M1139</f>
        <v>0</v>
      </c>
      <c r="O1139" s="325">
        <f t="shared" si="149"/>
        <v>0</v>
      </c>
      <c r="P1139" s="847">
        <f>IF(I1139&lt;INDEX(Lookup!$U$2:$U$10,MATCH($D$48,Lookup!$S$2:$S$10,0)),0,IF(U1139="X",0,IFERROR(L1139*50,0)))</f>
        <v>0</v>
      </c>
      <c r="Q1139" s="326">
        <f>IF(I1139&lt;INDEX(Lookup!$U$2:$U$10,MATCH($D$48,Lookup!$S$2:$S$10,0)),0,IF(U1139="X",0,IFERROR(P1139*K1139,0)))</f>
        <v>0</v>
      </c>
      <c r="R1139" s="326">
        <v>0</v>
      </c>
      <c r="S1139" s="424">
        <v>0</v>
      </c>
      <c r="T1139" s="322"/>
      <c r="U1139" s="143"/>
      <c r="V1139" s="397"/>
      <c r="W1139" s="555"/>
      <c r="X1139" s="576">
        <f t="shared" si="150"/>
        <v>0</v>
      </c>
      <c r="Y1139" s="576">
        <f t="shared" si="151"/>
        <v>0</v>
      </c>
      <c r="Z1139" s="576">
        <f t="shared" si="152"/>
        <v>0</v>
      </c>
      <c r="AA1139" s="576">
        <f t="shared" si="153"/>
        <v>0</v>
      </c>
      <c r="AB1139" s="553"/>
      <c r="AC1139" s="553"/>
      <c r="AD1139" s="553"/>
      <c r="AE1139" s="553"/>
      <c r="AF1139" s="553"/>
      <c r="AG1139" s="553"/>
      <c r="AH1139" s="553"/>
      <c r="AI1139" s="397"/>
      <c r="AJ1139" s="555"/>
      <c r="AK1139" s="576">
        <f t="shared" si="154"/>
        <v>0</v>
      </c>
      <c r="AL1139" s="576">
        <f t="shared" si="155"/>
        <v>0</v>
      </c>
      <c r="AM1139" s="599"/>
      <c r="AN1139" s="599"/>
      <c r="AO1139" s="553"/>
      <c r="AP1139" s="553"/>
      <c r="AQ1139" s="553"/>
      <c r="AR1139" s="553"/>
      <c r="AS1139" s="397"/>
      <c r="AT1139" s="397"/>
      <c r="AU1139" s="397"/>
      <c r="AV1139" s="397"/>
      <c r="AW1139" s="397"/>
      <c r="AX1139" s="397"/>
      <c r="AY1139" s="397"/>
      <c r="AZ1139" s="397"/>
      <c r="BA1139" s="397"/>
      <c r="BB1139" s="397"/>
      <c r="BC1139" s="397"/>
      <c r="BD1139" s="553"/>
      <c r="BE1139" s="397"/>
      <c r="BF1139" s="397"/>
      <c r="BG1139" s="397"/>
      <c r="BH1139" s="397"/>
    </row>
    <row r="1140" spans="2:60" x14ac:dyDescent="0.35">
      <c r="B1140" s="319"/>
      <c r="C1140" s="147"/>
      <c r="D1140" s="147"/>
      <c r="E1140" s="320"/>
      <c r="F1140" s="321"/>
      <c r="G1140" s="149"/>
      <c r="H1140" s="148"/>
      <c r="I1140" s="148"/>
      <c r="J1140" s="322"/>
      <c r="K1140" s="324" t="str">
        <f>IFERROR(INDEX(Lookup!$G$3:$G$6,MATCH(J1140,Lookup!$F$3:$F$6,0)),"")</f>
        <v/>
      </c>
      <c r="L1140" s="323"/>
      <c r="M1140" s="322"/>
      <c r="N1140" s="846">
        <f t="shared" si="156"/>
        <v>0</v>
      </c>
      <c r="O1140" s="325">
        <f t="shared" ref="O1140:O1203" si="157">IFERROR(ROUND((N1140*K1140),2),0)</f>
        <v>0</v>
      </c>
      <c r="P1140" s="847">
        <f>IF(I1140&lt;INDEX(Lookup!$U$2:$U$10,MATCH($D$48,Lookup!$S$2:$S$10,0)),0,IF(U1140="X",0,IFERROR(L1140*50,0)))</f>
        <v>0</v>
      </c>
      <c r="Q1140" s="326">
        <f>IF(I1140&lt;INDEX(Lookup!$U$2:$U$10,MATCH($D$48,Lookup!$S$2:$S$10,0)),0,IF(U1140="X",0,IFERROR(P1140*K1140,0)))</f>
        <v>0</v>
      </c>
      <c r="R1140" s="326">
        <v>0</v>
      </c>
      <c r="S1140" s="424">
        <v>0</v>
      </c>
      <c r="T1140" s="322"/>
      <c r="U1140" s="143"/>
      <c r="V1140" s="397"/>
      <c r="W1140" s="555"/>
      <c r="X1140" s="576">
        <f t="shared" ref="X1140:X1203" si="158">Q1140*$I$30</f>
        <v>0</v>
      </c>
      <c r="Y1140" s="576">
        <f t="shared" ref="Y1140:Y1203" si="159">S1140*$I$40</f>
        <v>0</v>
      </c>
      <c r="Z1140" s="576">
        <f t="shared" ref="Z1140:Z1203" si="160">X1140-Q1140</f>
        <v>0</v>
      </c>
      <c r="AA1140" s="576">
        <f t="shared" ref="AA1140:AA1203" si="161">Y1140-S1140</f>
        <v>0</v>
      </c>
      <c r="AB1140" s="553"/>
      <c r="AC1140" s="553"/>
      <c r="AD1140" s="553"/>
      <c r="AE1140" s="553"/>
      <c r="AF1140" s="553"/>
      <c r="AG1140" s="553"/>
      <c r="AH1140" s="553"/>
      <c r="AI1140" s="397"/>
      <c r="AJ1140" s="555"/>
      <c r="AK1140" s="576">
        <f t="shared" ref="AK1140:AK1203" si="162">R1140</f>
        <v>0</v>
      </c>
      <c r="AL1140" s="576">
        <f t="shared" ref="AL1140:AL1203" si="163">+S1140</f>
        <v>0</v>
      </c>
      <c r="AM1140" s="599"/>
      <c r="AN1140" s="599"/>
      <c r="AO1140" s="553"/>
      <c r="AP1140" s="553"/>
      <c r="AQ1140" s="553"/>
      <c r="AR1140" s="553"/>
      <c r="AS1140" s="397"/>
      <c r="AT1140" s="397"/>
      <c r="AU1140" s="397"/>
      <c r="AV1140" s="397"/>
      <c r="AW1140" s="397"/>
      <c r="AX1140" s="397"/>
      <c r="AY1140" s="397"/>
      <c r="AZ1140" s="397"/>
      <c r="BA1140" s="397"/>
      <c r="BB1140" s="397"/>
      <c r="BC1140" s="397"/>
      <c r="BD1140" s="553"/>
      <c r="BE1140" s="397"/>
      <c r="BF1140" s="397"/>
      <c r="BG1140" s="397"/>
      <c r="BH1140" s="397"/>
    </row>
    <row r="1141" spans="2:60" x14ac:dyDescent="0.35">
      <c r="B1141" s="319"/>
      <c r="C1141" s="147"/>
      <c r="D1141" s="147"/>
      <c r="E1141" s="320"/>
      <c r="F1141" s="321"/>
      <c r="G1141" s="149"/>
      <c r="H1141" s="148"/>
      <c r="I1141" s="148"/>
      <c r="J1141" s="322"/>
      <c r="K1141" s="324" t="str">
        <f>IFERROR(INDEX(Lookup!$G$3:$G$6,MATCH(J1141,Lookup!$F$3:$F$6,0)),"")</f>
        <v/>
      </c>
      <c r="L1141" s="323"/>
      <c r="M1141" s="322"/>
      <c r="N1141" s="846">
        <f t="shared" si="156"/>
        <v>0</v>
      </c>
      <c r="O1141" s="325">
        <f t="shared" si="157"/>
        <v>0</v>
      </c>
      <c r="P1141" s="847">
        <f>IF(I1141&lt;INDEX(Lookup!$U$2:$U$10,MATCH($D$48,Lookup!$S$2:$S$10,0)),0,IF(U1141="X",0,IFERROR(L1141*50,0)))</f>
        <v>0</v>
      </c>
      <c r="Q1141" s="326">
        <f>IF(I1141&lt;INDEX(Lookup!$U$2:$U$10,MATCH($D$48,Lookup!$S$2:$S$10,0)),0,IF(U1141="X",0,IFERROR(P1141*K1141,0)))</f>
        <v>0</v>
      </c>
      <c r="R1141" s="326">
        <v>0</v>
      </c>
      <c r="S1141" s="424">
        <v>0</v>
      </c>
      <c r="T1141" s="322"/>
      <c r="U1141" s="143"/>
      <c r="V1141" s="397"/>
      <c r="W1141" s="555"/>
      <c r="X1141" s="576">
        <f t="shared" si="158"/>
        <v>0</v>
      </c>
      <c r="Y1141" s="576">
        <f t="shared" si="159"/>
        <v>0</v>
      </c>
      <c r="Z1141" s="576">
        <f t="shared" si="160"/>
        <v>0</v>
      </c>
      <c r="AA1141" s="576">
        <f t="shared" si="161"/>
        <v>0</v>
      </c>
      <c r="AB1141" s="553"/>
      <c r="AC1141" s="553"/>
      <c r="AD1141" s="553"/>
      <c r="AE1141" s="553"/>
      <c r="AF1141" s="553"/>
      <c r="AG1141" s="553"/>
      <c r="AH1141" s="553"/>
      <c r="AI1141" s="397"/>
      <c r="AJ1141" s="555"/>
      <c r="AK1141" s="576">
        <f t="shared" si="162"/>
        <v>0</v>
      </c>
      <c r="AL1141" s="576">
        <f t="shared" si="163"/>
        <v>0</v>
      </c>
      <c r="AM1141" s="599"/>
      <c r="AN1141" s="599"/>
      <c r="AO1141" s="553"/>
      <c r="AP1141" s="553"/>
      <c r="AQ1141" s="553"/>
      <c r="AR1141" s="553"/>
      <c r="AS1141" s="397"/>
      <c r="AT1141" s="397"/>
      <c r="AU1141" s="397"/>
      <c r="AV1141" s="397"/>
      <c r="AW1141" s="397"/>
      <c r="AX1141" s="397"/>
      <c r="AY1141" s="397"/>
      <c r="AZ1141" s="397"/>
      <c r="BA1141" s="397"/>
      <c r="BB1141" s="397"/>
      <c r="BC1141" s="397"/>
      <c r="BD1141" s="553"/>
      <c r="BE1141" s="397"/>
      <c r="BF1141" s="397"/>
      <c r="BG1141" s="397"/>
      <c r="BH1141" s="397"/>
    </row>
    <row r="1142" spans="2:60" x14ac:dyDescent="0.35">
      <c r="B1142" s="319"/>
      <c r="C1142" s="147"/>
      <c r="D1142" s="147"/>
      <c r="E1142" s="320"/>
      <c r="F1142" s="321"/>
      <c r="G1142" s="149"/>
      <c r="H1142" s="148"/>
      <c r="I1142" s="148"/>
      <c r="J1142" s="322"/>
      <c r="K1142" s="324" t="str">
        <f>IFERROR(INDEX(Lookup!$G$3:$G$6,MATCH(J1142,Lookup!$F$3:$F$6,0)),"")</f>
        <v/>
      </c>
      <c r="L1142" s="323"/>
      <c r="M1142" s="322"/>
      <c r="N1142" s="846">
        <f t="shared" si="156"/>
        <v>0</v>
      </c>
      <c r="O1142" s="325">
        <f t="shared" si="157"/>
        <v>0</v>
      </c>
      <c r="P1142" s="847">
        <f>IF(I1142&lt;INDEX(Lookup!$U$2:$U$10,MATCH($D$48,Lookup!$S$2:$S$10,0)),0,IF(U1142="X",0,IFERROR(L1142*50,0)))</f>
        <v>0</v>
      </c>
      <c r="Q1142" s="326">
        <f>IF(I1142&lt;INDEX(Lookup!$U$2:$U$10,MATCH($D$48,Lookup!$S$2:$S$10,0)),0,IF(U1142="X",0,IFERROR(P1142*K1142,0)))</f>
        <v>0</v>
      </c>
      <c r="R1142" s="326">
        <v>0</v>
      </c>
      <c r="S1142" s="424">
        <v>0</v>
      </c>
      <c r="T1142" s="322"/>
      <c r="U1142" s="143"/>
      <c r="V1142" s="397"/>
      <c r="W1142" s="555"/>
      <c r="X1142" s="576">
        <f t="shared" si="158"/>
        <v>0</v>
      </c>
      <c r="Y1142" s="576">
        <f t="shared" si="159"/>
        <v>0</v>
      </c>
      <c r="Z1142" s="576">
        <f t="shared" si="160"/>
        <v>0</v>
      </c>
      <c r="AA1142" s="576">
        <f t="shared" si="161"/>
        <v>0</v>
      </c>
      <c r="AB1142" s="553"/>
      <c r="AC1142" s="553"/>
      <c r="AD1142" s="553"/>
      <c r="AE1142" s="553"/>
      <c r="AF1142" s="553"/>
      <c r="AG1142" s="553"/>
      <c r="AH1142" s="553"/>
      <c r="AI1142" s="397"/>
      <c r="AJ1142" s="555"/>
      <c r="AK1142" s="576">
        <f t="shared" si="162"/>
        <v>0</v>
      </c>
      <c r="AL1142" s="576">
        <f t="shared" si="163"/>
        <v>0</v>
      </c>
      <c r="AM1142" s="599"/>
      <c r="AN1142" s="599"/>
      <c r="AO1142" s="553"/>
      <c r="AP1142" s="553"/>
      <c r="AQ1142" s="553"/>
      <c r="AR1142" s="553"/>
      <c r="AS1142" s="397"/>
      <c r="AT1142" s="397"/>
      <c r="AU1142" s="397"/>
      <c r="AV1142" s="397"/>
      <c r="AW1142" s="397"/>
      <c r="AX1142" s="397"/>
      <c r="AY1142" s="397"/>
      <c r="AZ1142" s="397"/>
      <c r="BA1142" s="397"/>
      <c r="BB1142" s="397"/>
      <c r="BC1142" s="397"/>
      <c r="BD1142" s="553"/>
      <c r="BE1142" s="397"/>
      <c r="BF1142" s="397"/>
      <c r="BG1142" s="397"/>
      <c r="BH1142" s="397"/>
    </row>
    <row r="1143" spans="2:60" x14ac:dyDescent="0.35">
      <c r="B1143" s="319"/>
      <c r="C1143" s="147"/>
      <c r="D1143" s="147"/>
      <c r="E1143" s="320"/>
      <c r="F1143" s="321"/>
      <c r="G1143" s="149"/>
      <c r="H1143" s="148"/>
      <c r="I1143" s="148"/>
      <c r="J1143" s="322"/>
      <c r="K1143" s="324" t="str">
        <f>IFERROR(INDEX(Lookup!$G$3:$G$6,MATCH(J1143,Lookup!$F$3:$F$6,0)),"")</f>
        <v/>
      </c>
      <c r="L1143" s="323"/>
      <c r="M1143" s="322"/>
      <c r="N1143" s="846">
        <f t="shared" si="156"/>
        <v>0</v>
      </c>
      <c r="O1143" s="325">
        <f t="shared" si="157"/>
        <v>0</v>
      </c>
      <c r="P1143" s="847">
        <f>IF(I1143&lt;INDEX(Lookup!$U$2:$U$10,MATCH($D$48,Lookup!$S$2:$S$10,0)),0,IF(U1143="X",0,IFERROR(L1143*50,0)))</f>
        <v>0</v>
      </c>
      <c r="Q1143" s="326">
        <f>IF(I1143&lt;INDEX(Lookup!$U$2:$U$10,MATCH($D$48,Lookup!$S$2:$S$10,0)),0,IF(U1143="X",0,IFERROR(P1143*K1143,0)))</f>
        <v>0</v>
      </c>
      <c r="R1143" s="326">
        <v>0</v>
      </c>
      <c r="S1143" s="424">
        <v>0</v>
      </c>
      <c r="T1143" s="322"/>
      <c r="U1143" s="143"/>
      <c r="V1143" s="397"/>
      <c r="W1143" s="555"/>
      <c r="X1143" s="576">
        <f t="shared" si="158"/>
        <v>0</v>
      </c>
      <c r="Y1143" s="576">
        <f t="shared" si="159"/>
        <v>0</v>
      </c>
      <c r="Z1143" s="576">
        <f t="shared" si="160"/>
        <v>0</v>
      </c>
      <c r="AA1143" s="576">
        <f t="shared" si="161"/>
        <v>0</v>
      </c>
      <c r="AB1143" s="553"/>
      <c r="AC1143" s="553"/>
      <c r="AD1143" s="553"/>
      <c r="AE1143" s="553"/>
      <c r="AF1143" s="553"/>
      <c r="AG1143" s="553"/>
      <c r="AH1143" s="553"/>
      <c r="AI1143" s="397"/>
      <c r="AJ1143" s="555"/>
      <c r="AK1143" s="576">
        <f t="shared" si="162"/>
        <v>0</v>
      </c>
      <c r="AL1143" s="576">
        <f t="shared" si="163"/>
        <v>0</v>
      </c>
      <c r="AM1143" s="599"/>
      <c r="AN1143" s="599"/>
      <c r="AO1143" s="553"/>
      <c r="AP1143" s="553"/>
      <c r="AQ1143" s="553"/>
      <c r="AR1143" s="553"/>
      <c r="AS1143" s="397"/>
      <c r="AT1143" s="397"/>
      <c r="AU1143" s="397"/>
      <c r="AV1143" s="397"/>
      <c r="AW1143" s="397"/>
      <c r="AX1143" s="397"/>
      <c r="AY1143" s="397"/>
      <c r="AZ1143" s="397"/>
      <c r="BA1143" s="397"/>
      <c r="BB1143" s="397"/>
      <c r="BC1143" s="397"/>
      <c r="BD1143" s="553"/>
      <c r="BE1143" s="397"/>
      <c r="BF1143" s="397"/>
      <c r="BG1143" s="397"/>
      <c r="BH1143" s="397"/>
    </row>
    <row r="1144" spans="2:60" x14ac:dyDescent="0.35">
      <c r="B1144" s="319"/>
      <c r="C1144" s="147"/>
      <c r="D1144" s="147"/>
      <c r="E1144" s="320"/>
      <c r="F1144" s="321"/>
      <c r="G1144" s="149"/>
      <c r="H1144" s="148"/>
      <c r="I1144" s="148"/>
      <c r="J1144" s="322"/>
      <c r="K1144" s="324" t="str">
        <f>IFERROR(INDEX(Lookup!$G$3:$G$6,MATCH(J1144,Lookup!$F$3:$F$6,0)),"")</f>
        <v/>
      </c>
      <c r="L1144" s="323"/>
      <c r="M1144" s="322"/>
      <c r="N1144" s="846">
        <f t="shared" si="156"/>
        <v>0</v>
      </c>
      <c r="O1144" s="325">
        <f t="shared" si="157"/>
        <v>0</v>
      </c>
      <c r="P1144" s="847">
        <f>IF(I1144&lt;INDEX(Lookup!$U$2:$U$10,MATCH($D$48,Lookup!$S$2:$S$10,0)),0,IF(U1144="X",0,IFERROR(L1144*50,0)))</f>
        <v>0</v>
      </c>
      <c r="Q1144" s="326">
        <f>IF(I1144&lt;INDEX(Lookup!$U$2:$U$10,MATCH($D$48,Lookup!$S$2:$S$10,0)),0,IF(U1144="X",0,IFERROR(P1144*K1144,0)))</f>
        <v>0</v>
      </c>
      <c r="R1144" s="326">
        <v>0</v>
      </c>
      <c r="S1144" s="424">
        <v>0</v>
      </c>
      <c r="T1144" s="322"/>
      <c r="U1144" s="143"/>
      <c r="V1144" s="397"/>
      <c r="W1144" s="555"/>
      <c r="X1144" s="576">
        <f t="shared" si="158"/>
        <v>0</v>
      </c>
      <c r="Y1144" s="576">
        <f t="shared" si="159"/>
        <v>0</v>
      </c>
      <c r="Z1144" s="576">
        <f t="shared" si="160"/>
        <v>0</v>
      </c>
      <c r="AA1144" s="576">
        <f t="shared" si="161"/>
        <v>0</v>
      </c>
      <c r="AB1144" s="553"/>
      <c r="AC1144" s="553"/>
      <c r="AD1144" s="553"/>
      <c r="AE1144" s="553"/>
      <c r="AF1144" s="553"/>
      <c r="AG1144" s="553"/>
      <c r="AH1144" s="553"/>
      <c r="AI1144" s="397"/>
      <c r="AJ1144" s="555"/>
      <c r="AK1144" s="576">
        <f t="shared" si="162"/>
        <v>0</v>
      </c>
      <c r="AL1144" s="576">
        <f t="shared" si="163"/>
        <v>0</v>
      </c>
      <c r="AM1144" s="599"/>
      <c r="AN1144" s="599"/>
      <c r="AO1144" s="553"/>
      <c r="AP1144" s="553"/>
      <c r="AQ1144" s="553"/>
      <c r="AR1144" s="553"/>
      <c r="AS1144" s="397"/>
      <c r="AT1144" s="397"/>
      <c r="AU1144" s="397"/>
      <c r="AV1144" s="397"/>
      <c r="AW1144" s="397"/>
      <c r="AX1144" s="397"/>
      <c r="AY1144" s="397"/>
      <c r="AZ1144" s="397"/>
      <c r="BA1144" s="397"/>
      <c r="BB1144" s="397"/>
      <c r="BC1144" s="397"/>
      <c r="BD1144" s="553"/>
      <c r="BE1144" s="397"/>
      <c r="BF1144" s="397"/>
      <c r="BG1144" s="397"/>
      <c r="BH1144" s="397"/>
    </row>
    <row r="1145" spans="2:60" x14ac:dyDescent="0.35">
      <c r="B1145" s="319"/>
      <c r="C1145" s="147"/>
      <c r="D1145" s="147"/>
      <c r="E1145" s="320"/>
      <c r="F1145" s="321"/>
      <c r="G1145" s="149"/>
      <c r="H1145" s="148"/>
      <c r="I1145" s="148"/>
      <c r="J1145" s="322"/>
      <c r="K1145" s="324" t="str">
        <f>IFERROR(INDEX(Lookup!$G$3:$G$6,MATCH(J1145,Lookup!$F$3:$F$6,0)),"")</f>
        <v/>
      </c>
      <c r="L1145" s="323"/>
      <c r="M1145" s="322"/>
      <c r="N1145" s="846">
        <f t="shared" si="156"/>
        <v>0</v>
      </c>
      <c r="O1145" s="325">
        <f t="shared" si="157"/>
        <v>0</v>
      </c>
      <c r="P1145" s="847">
        <f>IF(I1145&lt;INDEX(Lookup!$U$2:$U$10,MATCH($D$48,Lookup!$S$2:$S$10,0)),0,IF(U1145="X",0,IFERROR(L1145*50,0)))</f>
        <v>0</v>
      </c>
      <c r="Q1145" s="326">
        <f>IF(I1145&lt;INDEX(Lookup!$U$2:$U$10,MATCH($D$48,Lookup!$S$2:$S$10,0)),0,IF(U1145="X",0,IFERROR(P1145*K1145,0)))</f>
        <v>0</v>
      </c>
      <c r="R1145" s="326">
        <v>0</v>
      </c>
      <c r="S1145" s="424">
        <v>0</v>
      </c>
      <c r="T1145" s="322"/>
      <c r="U1145" s="143"/>
      <c r="V1145" s="397"/>
      <c r="W1145" s="555"/>
      <c r="X1145" s="576">
        <f t="shared" si="158"/>
        <v>0</v>
      </c>
      <c r="Y1145" s="576">
        <f t="shared" si="159"/>
        <v>0</v>
      </c>
      <c r="Z1145" s="576">
        <f t="shared" si="160"/>
        <v>0</v>
      </c>
      <c r="AA1145" s="576">
        <f t="shared" si="161"/>
        <v>0</v>
      </c>
      <c r="AB1145" s="553"/>
      <c r="AC1145" s="553"/>
      <c r="AD1145" s="553"/>
      <c r="AE1145" s="553"/>
      <c r="AF1145" s="553"/>
      <c r="AG1145" s="553"/>
      <c r="AH1145" s="553"/>
      <c r="AI1145" s="397"/>
      <c r="AJ1145" s="555"/>
      <c r="AK1145" s="576">
        <f t="shared" si="162"/>
        <v>0</v>
      </c>
      <c r="AL1145" s="576">
        <f t="shared" si="163"/>
        <v>0</v>
      </c>
      <c r="AM1145" s="599"/>
      <c r="AN1145" s="599"/>
      <c r="AO1145" s="553"/>
      <c r="AP1145" s="553"/>
      <c r="AQ1145" s="553"/>
      <c r="AR1145" s="553"/>
      <c r="AS1145" s="397"/>
      <c r="AT1145" s="397"/>
      <c r="AU1145" s="397"/>
      <c r="AV1145" s="397"/>
      <c r="AW1145" s="397"/>
      <c r="AX1145" s="397"/>
      <c r="AY1145" s="397"/>
      <c r="AZ1145" s="397"/>
      <c r="BA1145" s="397"/>
      <c r="BB1145" s="397"/>
      <c r="BC1145" s="397"/>
      <c r="BD1145" s="553"/>
      <c r="BE1145" s="397"/>
      <c r="BF1145" s="397"/>
      <c r="BG1145" s="397"/>
      <c r="BH1145" s="397"/>
    </row>
    <row r="1146" spans="2:60" x14ac:dyDescent="0.35">
      <c r="B1146" s="319"/>
      <c r="C1146" s="147"/>
      <c r="D1146" s="147"/>
      <c r="E1146" s="320"/>
      <c r="F1146" s="321"/>
      <c r="G1146" s="149"/>
      <c r="H1146" s="148"/>
      <c r="I1146" s="148"/>
      <c r="J1146" s="322"/>
      <c r="K1146" s="324" t="str">
        <f>IFERROR(INDEX(Lookup!$G$3:$G$6,MATCH(J1146,Lookup!$F$3:$F$6,0)),"")</f>
        <v/>
      </c>
      <c r="L1146" s="323"/>
      <c r="M1146" s="322"/>
      <c r="N1146" s="846">
        <f t="shared" si="156"/>
        <v>0</v>
      </c>
      <c r="O1146" s="325">
        <f t="shared" si="157"/>
        <v>0</v>
      </c>
      <c r="P1146" s="847">
        <f>IF(I1146&lt;INDEX(Lookup!$U$2:$U$10,MATCH($D$48,Lookup!$S$2:$S$10,0)),0,IF(U1146="X",0,IFERROR(L1146*50,0)))</f>
        <v>0</v>
      </c>
      <c r="Q1146" s="326">
        <f>IF(I1146&lt;INDEX(Lookup!$U$2:$U$10,MATCH($D$48,Lookup!$S$2:$S$10,0)),0,IF(U1146="X",0,IFERROR(P1146*K1146,0)))</f>
        <v>0</v>
      </c>
      <c r="R1146" s="326">
        <v>0</v>
      </c>
      <c r="S1146" s="424">
        <v>0</v>
      </c>
      <c r="T1146" s="322"/>
      <c r="U1146" s="143"/>
      <c r="V1146" s="397"/>
      <c r="W1146" s="555"/>
      <c r="X1146" s="576">
        <f t="shared" si="158"/>
        <v>0</v>
      </c>
      <c r="Y1146" s="576">
        <f t="shared" si="159"/>
        <v>0</v>
      </c>
      <c r="Z1146" s="576">
        <f t="shared" si="160"/>
        <v>0</v>
      </c>
      <c r="AA1146" s="576">
        <f t="shared" si="161"/>
        <v>0</v>
      </c>
      <c r="AB1146" s="553"/>
      <c r="AC1146" s="553"/>
      <c r="AD1146" s="553"/>
      <c r="AE1146" s="553"/>
      <c r="AF1146" s="553"/>
      <c r="AG1146" s="553"/>
      <c r="AH1146" s="553"/>
      <c r="AI1146" s="397"/>
      <c r="AJ1146" s="555"/>
      <c r="AK1146" s="576">
        <f t="shared" si="162"/>
        <v>0</v>
      </c>
      <c r="AL1146" s="576">
        <f t="shared" si="163"/>
        <v>0</v>
      </c>
      <c r="AM1146" s="599"/>
      <c r="AN1146" s="599"/>
      <c r="AO1146" s="553"/>
      <c r="AP1146" s="553"/>
      <c r="AQ1146" s="553"/>
      <c r="AR1146" s="553"/>
      <c r="AS1146" s="397"/>
      <c r="AT1146" s="397"/>
      <c r="AU1146" s="397"/>
      <c r="AV1146" s="397"/>
      <c r="AW1146" s="397"/>
      <c r="AX1146" s="397"/>
      <c r="AY1146" s="397"/>
      <c r="AZ1146" s="397"/>
      <c r="BA1146" s="397"/>
      <c r="BB1146" s="397"/>
      <c r="BC1146" s="397"/>
      <c r="BD1146" s="553"/>
      <c r="BE1146" s="397"/>
      <c r="BF1146" s="397"/>
      <c r="BG1146" s="397"/>
      <c r="BH1146" s="397"/>
    </row>
    <row r="1147" spans="2:60" x14ac:dyDescent="0.35">
      <c r="B1147" s="319"/>
      <c r="C1147" s="147"/>
      <c r="D1147" s="147"/>
      <c r="E1147" s="320"/>
      <c r="F1147" s="321"/>
      <c r="G1147" s="149"/>
      <c r="H1147" s="148"/>
      <c r="I1147" s="148"/>
      <c r="J1147" s="322"/>
      <c r="K1147" s="324" t="str">
        <f>IFERROR(INDEX(Lookup!$G$3:$G$6,MATCH(J1147,Lookup!$F$3:$F$6,0)),"")</f>
        <v/>
      </c>
      <c r="L1147" s="323"/>
      <c r="M1147" s="322"/>
      <c r="N1147" s="846">
        <f t="shared" si="156"/>
        <v>0</v>
      </c>
      <c r="O1147" s="325">
        <f t="shared" si="157"/>
        <v>0</v>
      </c>
      <c r="P1147" s="847">
        <f>IF(I1147&lt;INDEX(Lookup!$U$2:$U$10,MATCH($D$48,Lookup!$S$2:$S$10,0)),0,IF(U1147="X",0,IFERROR(L1147*50,0)))</f>
        <v>0</v>
      </c>
      <c r="Q1147" s="326">
        <f>IF(I1147&lt;INDEX(Lookup!$U$2:$U$10,MATCH($D$48,Lookup!$S$2:$S$10,0)),0,IF(U1147="X",0,IFERROR(P1147*K1147,0)))</f>
        <v>0</v>
      </c>
      <c r="R1147" s="326">
        <v>0</v>
      </c>
      <c r="S1147" s="424">
        <v>0</v>
      </c>
      <c r="T1147" s="322"/>
      <c r="U1147" s="143"/>
      <c r="V1147" s="397"/>
      <c r="W1147" s="555"/>
      <c r="X1147" s="576">
        <f t="shared" si="158"/>
        <v>0</v>
      </c>
      <c r="Y1147" s="576">
        <f t="shared" si="159"/>
        <v>0</v>
      </c>
      <c r="Z1147" s="576">
        <f t="shared" si="160"/>
        <v>0</v>
      </c>
      <c r="AA1147" s="576">
        <f t="shared" si="161"/>
        <v>0</v>
      </c>
      <c r="AB1147" s="553"/>
      <c r="AC1147" s="553"/>
      <c r="AD1147" s="553"/>
      <c r="AE1147" s="553"/>
      <c r="AF1147" s="553"/>
      <c r="AG1147" s="553"/>
      <c r="AH1147" s="553"/>
      <c r="AI1147" s="397"/>
      <c r="AJ1147" s="555"/>
      <c r="AK1147" s="576">
        <f t="shared" si="162"/>
        <v>0</v>
      </c>
      <c r="AL1147" s="576">
        <f t="shared" si="163"/>
        <v>0</v>
      </c>
      <c r="AM1147" s="599"/>
      <c r="AN1147" s="599"/>
      <c r="AO1147" s="553"/>
      <c r="AP1147" s="553"/>
      <c r="AQ1147" s="553"/>
      <c r="AR1147" s="553"/>
      <c r="AS1147" s="397"/>
      <c r="AT1147" s="397"/>
      <c r="AU1147" s="397"/>
      <c r="AV1147" s="397"/>
      <c r="AW1147" s="397"/>
      <c r="AX1147" s="397"/>
      <c r="AY1147" s="397"/>
      <c r="AZ1147" s="397"/>
      <c r="BA1147" s="397"/>
      <c r="BB1147" s="397"/>
      <c r="BC1147" s="397"/>
      <c r="BD1147" s="553"/>
      <c r="BE1147" s="397"/>
      <c r="BF1147" s="397"/>
      <c r="BG1147" s="397"/>
      <c r="BH1147" s="397"/>
    </row>
    <row r="1148" spans="2:60" x14ac:dyDescent="0.35">
      <c r="B1148" s="319"/>
      <c r="C1148" s="147"/>
      <c r="D1148" s="147"/>
      <c r="E1148" s="320"/>
      <c r="F1148" s="321"/>
      <c r="G1148" s="149"/>
      <c r="H1148" s="148"/>
      <c r="I1148" s="148"/>
      <c r="J1148" s="322"/>
      <c r="K1148" s="324" t="str">
        <f>IFERROR(INDEX(Lookup!$G$3:$G$6,MATCH(J1148,Lookup!$F$3:$F$6,0)),"")</f>
        <v/>
      </c>
      <c r="L1148" s="323"/>
      <c r="M1148" s="322"/>
      <c r="N1148" s="846">
        <f t="shared" si="156"/>
        <v>0</v>
      </c>
      <c r="O1148" s="325">
        <f t="shared" si="157"/>
        <v>0</v>
      </c>
      <c r="P1148" s="847">
        <f>IF(I1148&lt;INDEX(Lookup!$U$2:$U$10,MATCH($D$48,Lookup!$S$2:$S$10,0)),0,IF(U1148="X",0,IFERROR(L1148*50,0)))</f>
        <v>0</v>
      </c>
      <c r="Q1148" s="326">
        <f>IF(I1148&lt;INDEX(Lookup!$U$2:$U$10,MATCH($D$48,Lookup!$S$2:$S$10,0)),0,IF(U1148="X",0,IFERROR(P1148*K1148,0)))</f>
        <v>0</v>
      </c>
      <c r="R1148" s="326">
        <v>0</v>
      </c>
      <c r="S1148" s="424">
        <v>0</v>
      </c>
      <c r="T1148" s="322"/>
      <c r="U1148" s="143"/>
      <c r="V1148" s="397"/>
      <c r="W1148" s="555"/>
      <c r="X1148" s="576">
        <f t="shared" si="158"/>
        <v>0</v>
      </c>
      <c r="Y1148" s="576">
        <f t="shared" si="159"/>
        <v>0</v>
      </c>
      <c r="Z1148" s="576">
        <f t="shared" si="160"/>
        <v>0</v>
      </c>
      <c r="AA1148" s="576">
        <f t="shared" si="161"/>
        <v>0</v>
      </c>
      <c r="AB1148" s="553"/>
      <c r="AC1148" s="553"/>
      <c r="AD1148" s="553"/>
      <c r="AE1148" s="553"/>
      <c r="AF1148" s="553"/>
      <c r="AG1148" s="553"/>
      <c r="AH1148" s="553"/>
      <c r="AI1148" s="397"/>
      <c r="AJ1148" s="555"/>
      <c r="AK1148" s="576">
        <f t="shared" si="162"/>
        <v>0</v>
      </c>
      <c r="AL1148" s="576">
        <f t="shared" si="163"/>
        <v>0</v>
      </c>
      <c r="AM1148" s="599"/>
      <c r="AN1148" s="599"/>
      <c r="AO1148" s="553"/>
      <c r="AP1148" s="553"/>
      <c r="AQ1148" s="553"/>
      <c r="AR1148" s="553"/>
      <c r="AS1148" s="397"/>
      <c r="AT1148" s="397"/>
      <c r="AU1148" s="397"/>
      <c r="AV1148" s="397"/>
      <c r="AW1148" s="397"/>
      <c r="AX1148" s="397"/>
      <c r="AY1148" s="397"/>
      <c r="AZ1148" s="397"/>
      <c r="BA1148" s="397"/>
      <c r="BB1148" s="397"/>
      <c r="BC1148" s="397"/>
      <c r="BD1148" s="553"/>
      <c r="BE1148" s="397"/>
      <c r="BF1148" s="397"/>
      <c r="BG1148" s="397"/>
      <c r="BH1148" s="397"/>
    </row>
    <row r="1149" spans="2:60" x14ac:dyDescent="0.35">
      <c r="B1149" s="319"/>
      <c r="C1149" s="147"/>
      <c r="D1149" s="147"/>
      <c r="E1149" s="320"/>
      <c r="F1149" s="321"/>
      <c r="G1149" s="149"/>
      <c r="H1149" s="148"/>
      <c r="I1149" s="148"/>
      <c r="J1149" s="322"/>
      <c r="K1149" s="324" t="str">
        <f>IFERROR(INDEX(Lookup!$G$3:$G$6,MATCH(J1149,Lookup!$F$3:$F$6,0)),"")</f>
        <v/>
      </c>
      <c r="L1149" s="323"/>
      <c r="M1149" s="322"/>
      <c r="N1149" s="846">
        <f t="shared" si="156"/>
        <v>0</v>
      </c>
      <c r="O1149" s="325">
        <f t="shared" si="157"/>
        <v>0</v>
      </c>
      <c r="P1149" s="847">
        <f>IF(I1149&lt;INDEX(Lookup!$U$2:$U$10,MATCH($D$48,Lookup!$S$2:$S$10,0)),0,IF(U1149="X",0,IFERROR(L1149*50,0)))</f>
        <v>0</v>
      </c>
      <c r="Q1149" s="326">
        <f>IF(I1149&lt;INDEX(Lookup!$U$2:$U$10,MATCH($D$48,Lookup!$S$2:$S$10,0)),0,IF(U1149="X",0,IFERROR(P1149*K1149,0)))</f>
        <v>0</v>
      </c>
      <c r="R1149" s="326">
        <v>0</v>
      </c>
      <c r="S1149" s="424">
        <v>0</v>
      </c>
      <c r="T1149" s="322"/>
      <c r="U1149" s="143"/>
      <c r="V1149" s="397"/>
      <c r="W1149" s="555"/>
      <c r="X1149" s="576">
        <f t="shared" si="158"/>
        <v>0</v>
      </c>
      <c r="Y1149" s="576">
        <f t="shared" si="159"/>
        <v>0</v>
      </c>
      <c r="Z1149" s="576">
        <f t="shared" si="160"/>
        <v>0</v>
      </c>
      <c r="AA1149" s="576">
        <f t="shared" si="161"/>
        <v>0</v>
      </c>
      <c r="AB1149" s="553"/>
      <c r="AC1149" s="553"/>
      <c r="AD1149" s="553"/>
      <c r="AE1149" s="553"/>
      <c r="AF1149" s="553"/>
      <c r="AG1149" s="553"/>
      <c r="AH1149" s="553"/>
      <c r="AI1149" s="397"/>
      <c r="AJ1149" s="555"/>
      <c r="AK1149" s="576">
        <f t="shared" si="162"/>
        <v>0</v>
      </c>
      <c r="AL1149" s="576">
        <f t="shared" si="163"/>
        <v>0</v>
      </c>
      <c r="AM1149" s="599"/>
      <c r="AN1149" s="599"/>
      <c r="AO1149" s="553"/>
      <c r="AP1149" s="553"/>
      <c r="AQ1149" s="553"/>
      <c r="AR1149" s="553"/>
      <c r="AS1149" s="397"/>
      <c r="AT1149" s="397"/>
      <c r="AU1149" s="397"/>
      <c r="AV1149" s="397"/>
      <c r="AW1149" s="397"/>
      <c r="AX1149" s="397"/>
      <c r="AY1149" s="397"/>
      <c r="AZ1149" s="397"/>
      <c r="BA1149" s="397"/>
      <c r="BB1149" s="397"/>
      <c r="BC1149" s="397"/>
      <c r="BD1149" s="553"/>
      <c r="BE1149" s="397"/>
      <c r="BF1149" s="397"/>
      <c r="BG1149" s="397"/>
      <c r="BH1149" s="397"/>
    </row>
    <row r="1150" spans="2:60" x14ac:dyDescent="0.35">
      <c r="B1150" s="319"/>
      <c r="C1150" s="147"/>
      <c r="D1150" s="147"/>
      <c r="E1150" s="320"/>
      <c r="F1150" s="321"/>
      <c r="G1150" s="149"/>
      <c r="H1150" s="148"/>
      <c r="I1150" s="148"/>
      <c r="J1150" s="322"/>
      <c r="K1150" s="324" t="str">
        <f>IFERROR(INDEX(Lookup!$G$3:$G$6,MATCH(J1150,Lookup!$F$3:$F$6,0)),"")</f>
        <v/>
      </c>
      <c r="L1150" s="323"/>
      <c r="M1150" s="322"/>
      <c r="N1150" s="846">
        <f t="shared" si="156"/>
        <v>0</v>
      </c>
      <c r="O1150" s="325">
        <f t="shared" si="157"/>
        <v>0</v>
      </c>
      <c r="P1150" s="847">
        <f>IF(I1150&lt;INDEX(Lookup!$U$2:$U$10,MATCH($D$48,Lookup!$S$2:$S$10,0)),0,IF(U1150="X",0,IFERROR(L1150*50,0)))</f>
        <v>0</v>
      </c>
      <c r="Q1150" s="326">
        <f>IF(I1150&lt;INDEX(Lookup!$U$2:$U$10,MATCH($D$48,Lookup!$S$2:$S$10,0)),0,IF(U1150="X",0,IFERROR(P1150*K1150,0)))</f>
        <v>0</v>
      </c>
      <c r="R1150" s="326">
        <v>0</v>
      </c>
      <c r="S1150" s="424">
        <v>0</v>
      </c>
      <c r="T1150" s="322"/>
      <c r="U1150" s="143"/>
      <c r="V1150" s="397"/>
      <c r="W1150" s="555"/>
      <c r="X1150" s="576">
        <f t="shared" si="158"/>
        <v>0</v>
      </c>
      <c r="Y1150" s="576">
        <f t="shared" si="159"/>
        <v>0</v>
      </c>
      <c r="Z1150" s="576">
        <f t="shared" si="160"/>
        <v>0</v>
      </c>
      <c r="AA1150" s="576">
        <f t="shared" si="161"/>
        <v>0</v>
      </c>
      <c r="AB1150" s="553"/>
      <c r="AC1150" s="553"/>
      <c r="AD1150" s="553"/>
      <c r="AE1150" s="553"/>
      <c r="AF1150" s="553"/>
      <c r="AG1150" s="553"/>
      <c r="AH1150" s="553"/>
      <c r="AI1150" s="397"/>
      <c r="AJ1150" s="555"/>
      <c r="AK1150" s="576">
        <f t="shared" si="162"/>
        <v>0</v>
      </c>
      <c r="AL1150" s="576">
        <f t="shared" si="163"/>
        <v>0</v>
      </c>
      <c r="AM1150" s="599"/>
      <c r="AN1150" s="599"/>
      <c r="AO1150" s="553"/>
      <c r="AP1150" s="553"/>
      <c r="AQ1150" s="553"/>
      <c r="AR1150" s="553"/>
      <c r="AS1150" s="397"/>
      <c r="AT1150" s="397"/>
      <c r="AU1150" s="397"/>
      <c r="AV1150" s="397"/>
      <c r="AW1150" s="397"/>
      <c r="AX1150" s="397"/>
      <c r="AY1150" s="397"/>
      <c r="AZ1150" s="397"/>
      <c r="BA1150" s="397"/>
      <c r="BB1150" s="397"/>
      <c r="BC1150" s="397"/>
      <c r="BD1150" s="553"/>
      <c r="BE1150" s="397"/>
      <c r="BF1150" s="397"/>
      <c r="BG1150" s="397"/>
      <c r="BH1150" s="397"/>
    </row>
    <row r="1151" spans="2:60" x14ac:dyDescent="0.35">
      <c r="B1151" s="319"/>
      <c r="C1151" s="147"/>
      <c r="D1151" s="147"/>
      <c r="E1151" s="320"/>
      <c r="F1151" s="321"/>
      <c r="G1151" s="149"/>
      <c r="H1151" s="148"/>
      <c r="I1151" s="148"/>
      <c r="J1151" s="322"/>
      <c r="K1151" s="324" t="str">
        <f>IFERROR(INDEX(Lookup!$G$3:$G$6,MATCH(J1151,Lookup!$F$3:$F$6,0)),"")</f>
        <v/>
      </c>
      <c r="L1151" s="323"/>
      <c r="M1151" s="322"/>
      <c r="N1151" s="846">
        <f t="shared" si="156"/>
        <v>0</v>
      </c>
      <c r="O1151" s="325">
        <f t="shared" si="157"/>
        <v>0</v>
      </c>
      <c r="P1151" s="847">
        <f>IF(I1151&lt;INDEX(Lookup!$U$2:$U$10,MATCH($D$48,Lookup!$S$2:$S$10,0)),0,IF(U1151="X",0,IFERROR(L1151*50,0)))</f>
        <v>0</v>
      </c>
      <c r="Q1151" s="326">
        <f>IF(I1151&lt;INDEX(Lookup!$U$2:$U$10,MATCH($D$48,Lookup!$S$2:$S$10,0)),0,IF(U1151="X",0,IFERROR(P1151*K1151,0)))</f>
        <v>0</v>
      </c>
      <c r="R1151" s="326">
        <v>0</v>
      </c>
      <c r="S1151" s="424">
        <v>0</v>
      </c>
      <c r="T1151" s="322"/>
      <c r="U1151" s="143"/>
      <c r="V1151" s="397"/>
      <c r="W1151" s="555"/>
      <c r="X1151" s="576">
        <f t="shared" si="158"/>
        <v>0</v>
      </c>
      <c r="Y1151" s="576">
        <f t="shared" si="159"/>
        <v>0</v>
      </c>
      <c r="Z1151" s="576">
        <f t="shared" si="160"/>
        <v>0</v>
      </c>
      <c r="AA1151" s="576">
        <f t="shared" si="161"/>
        <v>0</v>
      </c>
      <c r="AB1151" s="553"/>
      <c r="AC1151" s="553"/>
      <c r="AD1151" s="553"/>
      <c r="AE1151" s="553"/>
      <c r="AF1151" s="553"/>
      <c r="AG1151" s="553"/>
      <c r="AH1151" s="553"/>
      <c r="AI1151" s="397"/>
      <c r="AJ1151" s="555"/>
      <c r="AK1151" s="576">
        <f t="shared" si="162"/>
        <v>0</v>
      </c>
      <c r="AL1151" s="576">
        <f t="shared" si="163"/>
        <v>0</v>
      </c>
      <c r="AM1151" s="599"/>
      <c r="AN1151" s="599"/>
      <c r="AO1151" s="553"/>
      <c r="AP1151" s="553"/>
      <c r="AQ1151" s="553"/>
      <c r="AR1151" s="553"/>
      <c r="AS1151" s="397"/>
      <c r="AT1151" s="397"/>
      <c r="AU1151" s="397"/>
      <c r="AV1151" s="397"/>
      <c r="AW1151" s="397"/>
      <c r="AX1151" s="397"/>
      <c r="AY1151" s="397"/>
      <c r="AZ1151" s="397"/>
      <c r="BA1151" s="397"/>
      <c r="BB1151" s="397"/>
      <c r="BC1151" s="397"/>
      <c r="BD1151" s="553"/>
      <c r="BE1151" s="397"/>
      <c r="BF1151" s="397"/>
      <c r="BG1151" s="397"/>
      <c r="BH1151" s="397"/>
    </row>
    <row r="1152" spans="2:60" x14ac:dyDescent="0.35">
      <c r="B1152" s="319"/>
      <c r="C1152" s="147"/>
      <c r="D1152" s="147"/>
      <c r="E1152" s="320"/>
      <c r="F1152" s="321"/>
      <c r="G1152" s="149"/>
      <c r="H1152" s="148"/>
      <c r="I1152" s="148"/>
      <c r="J1152" s="322"/>
      <c r="K1152" s="324" t="str">
        <f>IFERROR(INDEX(Lookup!$G$3:$G$6,MATCH(J1152,Lookup!$F$3:$F$6,0)),"")</f>
        <v/>
      </c>
      <c r="L1152" s="323"/>
      <c r="M1152" s="322"/>
      <c r="N1152" s="846">
        <f t="shared" si="156"/>
        <v>0</v>
      </c>
      <c r="O1152" s="325">
        <f t="shared" si="157"/>
        <v>0</v>
      </c>
      <c r="P1152" s="847">
        <f>IF(I1152&lt;INDEX(Lookup!$U$2:$U$10,MATCH($D$48,Lookup!$S$2:$S$10,0)),0,IF(U1152="X",0,IFERROR(L1152*50,0)))</f>
        <v>0</v>
      </c>
      <c r="Q1152" s="326">
        <f>IF(I1152&lt;INDEX(Lookup!$U$2:$U$10,MATCH($D$48,Lookup!$S$2:$S$10,0)),0,IF(U1152="X",0,IFERROR(P1152*K1152,0)))</f>
        <v>0</v>
      </c>
      <c r="R1152" s="326">
        <v>0</v>
      </c>
      <c r="S1152" s="424">
        <v>0</v>
      </c>
      <c r="T1152" s="322"/>
      <c r="U1152" s="143"/>
      <c r="V1152" s="397"/>
      <c r="W1152" s="555"/>
      <c r="X1152" s="576">
        <f t="shared" si="158"/>
        <v>0</v>
      </c>
      <c r="Y1152" s="576">
        <f t="shared" si="159"/>
        <v>0</v>
      </c>
      <c r="Z1152" s="576">
        <f t="shared" si="160"/>
        <v>0</v>
      </c>
      <c r="AA1152" s="576">
        <f t="shared" si="161"/>
        <v>0</v>
      </c>
      <c r="AB1152" s="553"/>
      <c r="AC1152" s="553"/>
      <c r="AD1152" s="553"/>
      <c r="AE1152" s="553"/>
      <c r="AF1152" s="553"/>
      <c r="AG1152" s="553"/>
      <c r="AH1152" s="553"/>
      <c r="AI1152" s="397"/>
      <c r="AJ1152" s="555"/>
      <c r="AK1152" s="576">
        <f t="shared" si="162"/>
        <v>0</v>
      </c>
      <c r="AL1152" s="576">
        <f t="shared" si="163"/>
        <v>0</v>
      </c>
      <c r="AM1152" s="599"/>
      <c r="AN1152" s="599"/>
      <c r="AO1152" s="553"/>
      <c r="AP1152" s="553"/>
      <c r="AQ1152" s="553"/>
      <c r="AR1152" s="553"/>
      <c r="AS1152" s="397"/>
      <c r="AT1152" s="397"/>
      <c r="AU1152" s="397"/>
      <c r="AV1152" s="397"/>
      <c r="AW1152" s="397"/>
      <c r="AX1152" s="397"/>
      <c r="AY1152" s="397"/>
      <c r="AZ1152" s="397"/>
      <c r="BA1152" s="397"/>
      <c r="BB1152" s="397"/>
      <c r="BC1152" s="397"/>
      <c r="BD1152" s="553"/>
      <c r="BE1152" s="397"/>
      <c r="BF1152" s="397"/>
      <c r="BG1152" s="397"/>
      <c r="BH1152" s="397"/>
    </row>
    <row r="1153" spans="2:60" x14ac:dyDescent="0.35">
      <c r="B1153" s="319"/>
      <c r="C1153" s="147"/>
      <c r="D1153" s="147"/>
      <c r="E1153" s="320"/>
      <c r="F1153" s="321"/>
      <c r="G1153" s="149"/>
      <c r="H1153" s="148"/>
      <c r="I1153" s="148"/>
      <c r="J1153" s="322"/>
      <c r="K1153" s="324" t="str">
        <f>IFERROR(INDEX(Lookup!$G$3:$G$6,MATCH(J1153,Lookup!$F$3:$F$6,0)),"")</f>
        <v/>
      </c>
      <c r="L1153" s="323"/>
      <c r="M1153" s="322"/>
      <c r="N1153" s="846">
        <f t="shared" si="156"/>
        <v>0</v>
      </c>
      <c r="O1153" s="325">
        <f t="shared" si="157"/>
        <v>0</v>
      </c>
      <c r="P1153" s="847">
        <f>IF(I1153&lt;INDEX(Lookup!$U$2:$U$10,MATCH($D$48,Lookup!$S$2:$S$10,0)),0,IF(U1153="X",0,IFERROR(L1153*50,0)))</f>
        <v>0</v>
      </c>
      <c r="Q1153" s="326">
        <f>IF(I1153&lt;INDEX(Lookup!$U$2:$U$10,MATCH($D$48,Lookup!$S$2:$S$10,0)),0,IF(U1153="X",0,IFERROR(P1153*K1153,0)))</f>
        <v>0</v>
      </c>
      <c r="R1153" s="326">
        <v>0</v>
      </c>
      <c r="S1153" s="424">
        <v>0</v>
      </c>
      <c r="T1153" s="322"/>
      <c r="U1153" s="143"/>
      <c r="V1153" s="397"/>
      <c r="W1153" s="555"/>
      <c r="X1153" s="576">
        <f t="shared" si="158"/>
        <v>0</v>
      </c>
      <c r="Y1153" s="576">
        <f t="shared" si="159"/>
        <v>0</v>
      </c>
      <c r="Z1153" s="576">
        <f t="shared" si="160"/>
        <v>0</v>
      </c>
      <c r="AA1153" s="576">
        <f t="shared" si="161"/>
        <v>0</v>
      </c>
      <c r="AB1153" s="553"/>
      <c r="AC1153" s="553"/>
      <c r="AD1153" s="553"/>
      <c r="AE1153" s="553"/>
      <c r="AF1153" s="553"/>
      <c r="AG1153" s="553"/>
      <c r="AH1153" s="553"/>
      <c r="AI1153" s="397"/>
      <c r="AJ1153" s="555"/>
      <c r="AK1153" s="576">
        <f t="shared" si="162"/>
        <v>0</v>
      </c>
      <c r="AL1153" s="576">
        <f t="shared" si="163"/>
        <v>0</v>
      </c>
      <c r="AM1153" s="599"/>
      <c r="AN1153" s="599"/>
      <c r="AO1153" s="553"/>
      <c r="AP1153" s="553"/>
      <c r="AQ1153" s="553"/>
      <c r="AR1153" s="553"/>
      <c r="AS1153" s="397"/>
      <c r="AT1153" s="397"/>
      <c r="AU1153" s="397"/>
      <c r="AV1153" s="397"/>
      <c r="AW1153" s="397"/>
      <c r="AX1153" s="397"/>
      <c r="AY1153" s="397"/>
      <c r="AZ1153" s="397"/>
      <c r="BA1153" s="397"/>
      <c r="BB1153" s="397"/>
      <c r="BC1153" s="397"/>
      <c r="BD1153" s="553"/>
      <c r="BE1153" s="397"/>
      <c r="BF1153" s="397"/>
      <c r="BG1153" s="397"/>
      <c r="BH1153" s="397"/>
    </row>
    <row r="1154" spans="2:60" x14ac:dyDescent="0.35">
      <c r="B1154" s="319"/>
      <c r="C1154" s="147"/>
      <c r="D1154" s="147"/>
      <c r="E1154" s="320"/>
      <c r="F1154" s="321"/>
      <c r="G1154" s="149"/>
      <c r="H1154" s="148"/>
      <c r="I1154" s="148"/>
      <c r="J1154" s="322"/>
      <c r="K1154" s="324" t="str">
        <f>IFERROR(INDEX(Lookup!$G$3:$G$6,MATCH(J1154,Lookup!$F$3:$F$6,0)),"")</f>
        <v/>
      </c>
      <c r="L1154" s="323"/>
      <c r="M1154" s="322"/>
      <c r="N1154" s="846">
        <f t="shared" si="156"/>
        <v>0</v>
      </c>
      <c r="O1154" s="325">
        <f t="shared" si="157"/>
        <v>0</v>
      </c>
      <c r="P1154" s="847">
        <f>IF(I1154&lt;INDEX(Lookup!$U$2:$U$10,MATCH($D$48,Lookup!$S$2:$S$10,0)),0,IF(U1154="X",0,IFERROR(L1154*50,0)))</f>
        <v>0</v>
      </c>
      <c r="Q1154" s="326">
        <f>IF(I1154&lt;INDEX(Lookup!$U$2:$U$10,MATCH($D$48,Lookup!$S$2:$S$10,0)),0,IF(U1154="X",0,IFERROR(P1154*K1154,0)))</f>
        <v>0</v>
      </c>
      <c r="R1154" s="326">
        <v>0</v>
      </c>
      <c r="S1154" s="424">
        <v>0</v>
      </c>
      <c r="T1154" s="322"/>
      <c r="U1154" s="143"/>
      <c r="V1154" s="397"/>
      <c r="W1154" s="555"/>
      <c r="X1154" s="576">
        <f t="shared" si="158"/>
        <v>0</v>
      </c>
      <c r="Y1154" s="576">
        <f t="shared" si="159"/>
        <v>0</v>
      </c>
      <c r="Z1154" s="576">
        <f t="shared" si="160"/>
        <v>0</v>
      </c>
      <c r="AA1154" s="576">
        <f t="shared" si="161"/>
        <v>0</v>
      </c>
      <c r="AB1154" s="553"/>
      <c r="AC1154" s="553"/>
      <c r="AD1154" s="553"/>
      <c r="AE1154" s="553"/>
      <c r="AF1154" s="553"/>
      <c r="AG1154" s="553"/>
      <c r="AH1154" s="553"/>
      <c r="AI1154" s="397"/>
      <c r="AJ1154" s="555"/>
      <c r="AK1154" s="576">
        <f t="shared" si="162"/>
        <v>0</v>
      </c>
      <c r="AL1154" s="576">
        <f t="shared" si="163"/>
        <v>0</v>
      </c>
      <c r="AM1154" s="599"/>
      <c r="AN1154" s="599"/>
      <c r="AO1154" s="553"/>
      <c r="AP1154" s="553"/>
      <c r="AQ1154" s="553"/>
      <c r="AR1154" s="553"/>
      <c r="AS1154" s="397"/>
      <c r="AT1154" s="397"/>
      <c r="AU1154" s="397"/>
      <c r="AV1154" s="397"/>
      <c r="AW1154" s="397"/>
      <c r="AX1154" s="397"/>
      <c r="AY1154" s="397"/>
      <c r="AZ1154" s="397"/>
      <c r="BA1154" s="397"/>
      <c r="BB1154" s="397"/>
      <c r="BC1154" s="397"/>
      <c r="BD1154" s="553"/>
      <c r="BE1154" s="397"/>
      <c r="BF1154" s="397"/>
      <c r="BG1154" s="397"/>
      <c r="BH1154" s="397"/>
    </row>
    <row r="1155" spans="2:60" x14ac:dyDescent="0.35">
      <c r="B1155" s="319"/>
      <c r="C1155" s="147"/>
      <c r="D1155" s="147"/>
      <c r="E1155" s="320"/>
      <c r="F1155" s="321"/>
      <c r="G1155" s="149"/>
      <c r="H1155" s="148"/>
      <c r="I1155" s="148"/>
      <c r="J1155" s="322"/>
      <c r="K1155" s="324" t="str">
        <f>IFERROR(INDEX(Lookup!$G$3:$G$6,MATCH(J1155,Lookup!$F$3:$F$6,0)),"")</f>
        <v/>
      </c>
      <c r="L1155" s="323"/>
      <c r="M1155" s="322"/>
      <c r="N1155" s="846">
        <f t="shared" si="156"/>
        <v>0</v>
      </c>
      <c r="O1155" s="325">
        <f t="shared" si="157"/>
        <v>0</v>
      </c>
      <c r="P1155" s="847">
        <f>IF(I1155&lt;INDEX(Lookup!$U$2:$U$10,MATCH($D$48,Lookup!$S$2:$S$10,0)),0,IF(U1155="X",0,IFERROR(L1155*50,0)))</f>
        <v>0</v>
      </c>
      <c r="Q1155" s="326">
        <f>IF(I1155&lt;INDEX(Lookup!$U$2:$U$10,MATCH($D$48,Lookup!$S$2:$S$10,0)),0,IF(U1155="X",0,IFERROR(P1155*K1155,0)))</f>
        <v>0</v>
      </c>
      <c r="R1155" s="326">
        <v>0</v>
      </c>
      <c r="S1155" s="424">
        <v>0</v>
      </c>
      <c r="T1155" s="322"/>
      <c r="U1155" s="143"/>
      <c r="V1155" s="397"/>
      <c r="W1155" s="555"/>
      <c r="X1155" s="576">
        <f t="shared" si="158"/>
        <v>0</v>
      </c>
      <c r="Y1155" s="576">
        <f t="shared" si="159"/>
        <v>0</v>
      </c>
      <c r="Z1155" s="576">
        <f t="shared" si="160"/>
        <v>0</v>
      </c>
      <c r="AA1155" s="576">
        <f t="shared" si="161"/>
        <v>0</v>
      </c>
      <c r="AB1155" s="553"/>
      <c r="AC1155" s="553"/>
      <c r="AD1155" s="553"/>
      <c r="AE1155" s="553"/>
      <c r="AF1155" s="553"/>
      <c r="AG1155" s="553"/>
      <c r="AH1155" s="553"/>
      <c r="AI1155" s="397"/>
      <c r="AJ1155" s="555"/>
      <c r="AK1155" s="576">
        <f t="shared" si="162"/>
        <v>0</v>
      </c>
      <c r="AL1155" s="576">
        <f t="shared" si="163"/>
        <v>0</v>
      </c>
      <c r="AM1155" s="599"/>
      <c r="AN1155" s="599"/>
      <c r="AO1155" s="553"/>
      <c r="AP1155" s="553"/>
      <c r="AQ1155" s="553"/>
      <c r="AR1155" s="553"/>
      <c r="AS1155" s="397"/>
      <c r="AT1155" s="397"/>
      <c r="AU1155" s="397"/>
      <c r="AV1155" s="397"/>
      <c r="AW1155" s="397"/>
      <c r="AX1155" s="397"/>
      <c r="AY1155" s="397"/>
      <c r="AZ1155" s="397"/>
      <c r="BA1155" s="397"/>
      <c r="BB1155" s="397"/>
      <c r="BC1155" s="397"/>
      <c r="BD1155" s="553"/>
      <c r="BE1155" s="397"/>
      <c r="BF1155" s="397"/>
      <c r="BG1155" s="397"/>
      <c r="BH1155" s="397"/>
    </row>
    <row r="1156" spans="2:60" x14ac:dyDescent="0.35">
      <c r="B1156" s="319"/>
      <c r="C1156" s="147"/>
      <c r="D1156" s="147"/>
      <c r="E1156" s="320"/>
      <c r="F1156" s="321"/>
      <c r="G1156" s="149"/>
      <c r="H1156" s="148"/>
      <c r="I1156" s="148"/>
      <c r="J1156" s="322"/>
      <c r="K1156" s="324" t="str">
        <f>IFERROR(INDEX(Lookup!$G$3:$G$6,MATCH(J1156,Lookup!$F$3:$F$6,0)),"")</f>
        <v/>
      </c>
      <c r="L1156" s="323"/>
      <c r="M1156" s="322"/>
      <c r="N1156" s="846">
        <f t="shared" si="156"/>
        <v>0</v>
      </c>
      <c r="O1156" s="325">
        <f t="shared" si="157"/>
        <v>0</v>
      </c>
      <c r="P1156" s="847">
        <f>IF(I1156&lt;INDEX(Lookup!$U$2:$U$10,MATCH($D$48,Lookup!$S$2:$S$10,0)),0,IF(U1156="X",0,IFERROR(L1156*50,0)))</f>
        <v>0</v>
      </c>
      <c r="Q1156" s="326">
        <f>IF(I1156&lt;INDEX(Lookup!$U$2:$U$10,MATCH($D$48,Lookup!$S$2:$S$10,0)),0,IF(U1156="X",0,IFERROR(P1156*K1156,0)))</f>
        <v>0</v>
      </c>
      <c r="R1156" s="326">
        <v>0</v>
      </c>
      <c r="S1156" s="424">
        <v>0</v>
      </c>
      <c r="T1156" s="322"/>
      <c r="U1156" s="143"/>
      <c r="V1156" s="397"/>
      <c r="W1156" s="555"/>
      <c r="X1156" s="576">
        <f t="shared" si="158"/>
        <v>0</v>
      </c>
      <c r="Y1156" s="576">
        <f t="shared" si="159"/>
        <v>0</v>
      </c>
      <c r="Z1156" s="576">
        <f t="shared" si="160"/>
        <v>0</v>
      </c>
      <c r="AA1156" s="576">
        <f t="shared" si="161"/>
        <v>0</v>
      </c>
      <c r="AB1156" s="553"/>
      <c r="AC1156" s="553"/>
      <c r="AD1156" s="553"/>
      <c r="AE1156" s="553"/>
      <c r="AF1156" s="553"/>
      <c r="AG1156" s="553"/>
      <c r="AH1156" s="553"/>
      <c r="AI1156" s="397"/>
      <c r="AJ1156" s="555"/>
      <c r="AK1156" s="576">
        <f t="shared" si="162"/>
        <v>0</v>
      </c>
      <c r="AL1156" s="576">
        <f t="shared" si="163"/>
        <v>0</v>
      </c>
      <c r="AM1156" s="599"/>
      <c r="AN1156" s="599"/>
      <c r="AO1156" s="553"/>
      <c r="AP1156" s="553"/>
      <c r="AQ1156" s="553"/>
      <c r="AR1156" s="553"/>
      <c r="AS1156" s="397"/>
      <c r="AT1156" s="397"/>
      <c r="AU1156" s="397"/>
      <c r="AV1156" s="397"/>
      <c r="AW1156" s="397"/>
      <c r="AX1156" s="397"/>
      <c r="AY1156" s="397"/>
      <c r="AZ1156" s="397"/>
      <c r="BA1156" s="397"/>
      <c r="BB1156" s="397"/>
      <c r="BC1156" s="397"/>
      <c r="BD1156" s="553"/>
      <c r="BE1156" s="397"/>
      <c r="BF1156" s="397"/>
      <c r="BG1156" s="397"/>
      <c r="BH1156" s="397"/>
    </row>
    <row r="1157" spans="2:60" x14ac:dyDescent="0.35">
      <c r="B1157" s="319"/>
      <c r="C1157" s="147"/>
      <c r="D1157" s="147"/>
      <c r="E1157" s="320"/>
      <c r="F1157" s="321"/>
      <c r="G1157" s="149"/>
      <c r="H1157" s="148"/>
      <c r="I1157" s="148"/>
      <c r="J1157" s="322"/>
      <c r="K1157" s="324" t="str">
        <f>IFERROR(INDEX(Lookup!$G$3:$G$6,MATCH(J1157,Lookup!$F$3:$F$6,0)),"")</f>
        <v/>
      </c>
      <c r="L1157" s="323"/>
      <c r="M1157" s="322"/>
      <c r="N1157" s="846">
        <f t="shared" si="156"/>
        <v>0</v>
      </c>
      <c r="O1157" s="325">
        <f t="shared" si="157"/>
        <v>0</v>
      </c>
      <c r="P1157" s="847">
        <f>IF(I1157&lt;INDEX(Lookup!$U$2:$U$10,MATCH($D$48,Lookup!$S$2:$S$10,0)),0,IF(U1157="X",0,IFERROR(L1157*50,0)))</f>
        <v>0</v>
      </c>
      <c r="Q1157" s="326">
        <f>IF(I1157&lt;INDEX(Lookup!$U$2:$U$10,MATCH($D$48,Lookup!$S$2:$S$10,0)),0,IF(U1157="X",0,IFERROR(P1157*K1157,0)))</f>
        <v>0</v>
      </c>
      <c r="R1157" s="326">
        <v>0</v>
      </c>
      <c r="S1157" s="424">
        <v>0</v>
      </c>
      <c r="T1157" s="322"/>
      <c r="U1157" s="143"/>
      <c r="V1157" s="397"/>
      <c r="W1157" s="555"/>
      <c r="X1157" s="576">
        <f t="shared" si="158"/>
        <v>0</v>
      </c>
      <c r="Y1157" s="576">
        <f t="shared" si="159"/>
        <v>0</v>
      </c>
      <c r="Z1157" s="576">
        <f t="shared" si="160"/>
        <v>0</v>
      </c>
      <c r="AA1157" s="576">
        <f t="shared" si="161"/>
        <v>0</v>
      </c>
      <c r="AB1157" s="553"/>
      <c r="AC1157" s="553"/>
      <c r="AD1157" s="553"/>
      <c r="AE1157" s="553"/>
      <c r="AF1157" s="553"/>
      <c r="AG1157" s="553"/>
      <c r="AH1157" s="553"/>
      <c r="AI1157" s="397"/>
      <c r="AJ1157" s="555"/>
      <c r="AK1157" s="576">
        <f t="shared" si="162"/>
        <v>0</v>
      </c>
      <c r="AL1157" s="576">
        <f t="shared" si="163"/>
        <v>0</v>
      </c>
      <c r="AM1157" s="599"/>
      <c r="AN1157" s="599"/>
      <c r="AO1157" s="553"/>
      <c r="AP1157" s="553"/>
      <c r="AQ1157" s="553"/>
      <c r="AR1157" s="553"/>
      <c r="AS1157" s="397"/>
      <c r="AT1157" s="397"/>
      <c r="AU1157" s="397"/>
      <c r="AV1157" s="397"/>
      <c r="AW1157" s="397"/>
      <c r="AX1157" s="397"/>
      <c r="AY1157" s="397"/>
      <c r="AZ1157" s="397"/>
      <c r="BA1157" s="397"/>
      <c r="BB1157" s="397"/>
      <c r="BC1157" s="397"/>
      <c r="BD1157" s="553"/>
      <c r="BE1157" s="397"/>
      <c r="BF1157" s="397"/>
      <c r="BG1157" s="397"/>
      <c r="BH1157" s="397"/>
    </row>
    <row r="1158" spans="2:60" x14ac:dyDescent="0.35">
      <c r="B1158" s="319"/>
      <c r="C1158" s="147"/>
      <c r="D1158" s="147"/>
      <c r="E1158" s="320"/>
      <c r="F1158" s="321"/>
      <c r="G1158" s="149"/>
      <c r="H1158" s="148"/>
      <c r="I1158" s="148"/>
      <c r="J1158" s="322"/>
      <c r="K1158" s="324" t="str">
        <f>IFERROR(INDEX(Lookup!$G$3:$G$6,MATCH(J1158,Lookup!$F$3:$F$6,0)),"")</f>
        <v/>
      </c>
      <c r="L1158" s="323"/>
      <c r="M1158" s="322"/>
      <c r="N1158" s="846">
        <f t="shared" si="156"/>
        <v>0</v>
      </c>
      <c r="O1158" s="325">
        <f t="shared" si="157"/>
        <v>0</v>
      </c>
      <c r="P1158" s="847">
        <f>IF(I1158&lt;INDEX(Lookup!$U$2:$U$10,MATCH($D$48,Lookup!$S$2:$S$10,0)),0,IF(U1158="X",0,IFERROR(L1158*50,0)))</f>
        <v>0</v>
      </c>
      <c r="Q1158" s="326">
        <f>IF(I1158&lt;INDEX(Lookup!$U$2:$U$10,MATCH($D$48,Lookup!$S$2:$S$10,0)),0,IF(U1158="X",0,IFERROR(P1158*K1158,0)))</f>
        <v>0</v>
      </c>
      <c r="R1158" s="326">
        <v>0</v>
      </c>
      <c r="S1158" s="424">
        <v>0</v>
      </c>
      <c r="T1158" s="322"/>
      <c r="U1158" s="143"/>
      <c r="V1158" s="397"/>
      <c r="W1158" s="555"/>
      <c r="X1158" s="576">
        <f t="shared" si="158"/>
        <v>0</v>
      </c>
      <c r="Y1158" s="576">
        <f t="shared" si="159"/>
        <v>0</v>
      </c>
      <c r="Z1158" s="576">
        <f t="shared" si="160"/>
        <v>0</v>
      </c>
      <c r="AA1158" s="576">
        <f t="shared" si="161"/>
        <v>0</v>
      </c>
      <c r="AB1158" s="553"/>
      <c r="AC1158" s="553"/>
      <c r="AD1158" s="553"/>
      <c r="AE1158" s="553"/>
      <c r="AF1158" s="553"/>
      <c r="AG1158" s="553"/>
      <c r="AH1158" s="553"/>
      <c r="AI1158" s="397"/>
      <c r="AJ1158" s="555"/>
      <c r="AK1158" s="576">
        <f t="shared" si="162"/>
        <v>0</v>
      </c>
      <c r="AL1158" s="576">
        <f t="shared" si="163"/>
        <v>0</v>
      </c>
      <c r="AM1158" s="599"/>
      <c r="AN1158" s="599"/>
      <c r="AO1158" s="553"/>
      <c r="AP1158" s="553"/>
      <c r="AQ1158" s="553"/>
      <c r="AR1158" s="553"/>
      <c r="AS1158" s="397"/>
      <c r="AT1158" s="397"/>
      <c r="AU1158" s="397"/>
      <c r="AV1158" s="397"/>
      <c r="AW1158" s="397"/>
      <c r="AX1158" s="397"/>
      <c r="AY1158" s="397"/>
      <c r="AZ1158" s="397"/>
      <c r="BA1158" s="397"/>
      <c r="BB1158" s="397"/>
      <c r="BC1158" s="397"/>
      <c r="BD1158" s="553"/>
      <c r="BE1158" s="397"/>
      <c r="BF1158" s="397"/>
      <c r="BG1158" s="397"/>
      <c r="BH1158" s="397"/>
    </row>
    <row r="1159" spans="2:60" x14ac:dyDescent="0.35">
      <c r="B1159" s="319"/>
      <c r="C1159" s="147"/>
      <c r="D1159" s="147"/>
      <c r="E1159" s="320"/>
      <c r="F1159" s="321"/>
      <c r="G1159" s="149"/>
      <c r="H1159" s="148"/>
      <c r="I1159" s="148"/>
      <c r="J1159" s="322"/>
      <c r="K1159" s="324" t="str">
        <f>IFERROR(INDEX(Lookup!$G$3:$G$6,MATCH(J1159,Lookup!$F$3:$F$6,0)),"")</f>
        <v/>
      </c>
      <c r="L1159" s="323"/>
      <c r="M1159" s="322"/>
      <c r="N1159" s="846">
        <f t="shared" si="156"/>
        <v>0</v>
      </c>
      <c r="O1159" s="325">
        <f t="shared" si="157"/>
        <v>0</v>
      </c>
      <c r="P1159" s="847">
        <f>IF(I1159&lt;INDEX(Lookup!$U$2:$U$10,MATCH($D$48,Lookup!$S$2:$S$10,0)),0,IF(U1159="X",0,IFERROR(L1159*50,0)))</f>
        <v>0</v>
      </c>
      <c r="Q1159" s="326">
        <f>IF(I1159&lt;INDEX(Lookup!$U$2:$U$10,MATCH($D$48,Lookup!$S$2:$S$10,0)),0,IF(U1159="X",0,IFERROR(P1159*K1159,0)))</f>
        <v>0</v>
      </c>
      <c r="R1159" s="326">
        <v>0</v>
      </c>
      <c r="S1159" s="424">
        <v>0</v>
      </c>
      <c r="T1159" s="322"/>
      <c r="U1159" s="143"/>
      <c r="V1159" s="397"/>
      <c r="W1159" s="555"/>
      <c r="X1159" s="576">
        <f t="shared" si="158"/>
        <v>0</v>
      </c>
      <c r="Y1159" s="576">
        <f t="shared" si="159"/>
        <v>0</v>
      </c>
      <c r="Z1159" s="576">
        <f t="shared" si="160"/>
        <v>0</v>
      </c>
      <c r="AA1159" s="576">
        <f t="shared" si="161"/>
        <v>0</v>
      </c>
      <c r="AB1159" s="553"/>
      <c r="AC1159" s="553"/>
      <c r="AD1159" s="553"/>
      <c r="AE1159" s="553"/>
      <c r="AF1159" s="553"/>
      <c r="AG1159" s="553"/>
      <c r="AH1159" s="553"/>
      <c r="AI1159" s="397"/>
      <c r="AJ1159" s="555"/>
      <c r="AK1159" s="576">
        <f t="shared" si="162"/>
        <v>0</v>
      </c>
      <c r="AL1159" s="576">
        <f t="shared" si="163"/>
        <v>0</v>
      </c>
      <c r="AM1159" s="599"/>
      <c r="AN1159" s="599"/>
      <c r="AO1159" s="553"/>
      <c r="AP1159" s="553"/>
      <c r="AQ1159" s="553"/>
      <c r="AR1159" s="553"/>
      <c r="AS1159" s="397"/>
      <c r="AT1159" s="397"/>
      <c r="AU1159" s="397"/>
      <c r="AV1159" s="397"/>
      <c r="AW1159" s="397"/>
      <c r="AX1159" s="397"/>
      <c r="AY1159" s="397"/>
      <c r="AZ1159" s="397"/>
      <c r="BA1159" s="397"/>
      <c r="BB1159" s="397"/>
      <c r="BC1159" s="397"/>
      <c r="BD1159" s="553"/>
      <c r="BE1159" s="397"/>
      <c r="BF1159" s="397"/>
      <c r="BG1159" s="397"/>
      <c r="BH1159" s="397"/>
    </row>
    <row r="1160" spans="2:60" x14ac:dyDescent="0.35">
      <c r="B1160" s="319"/>
      <c r="C1160" s="147"/>
      <c r="D1160" s="147"/>
      <c r="E1160" s="320"/>
      <c r="F1160" s="321"/>
      <c r="G1160" s="149"/>
      <c r="H1160" s="148"/>
      <c r="I1160" s="148"/>
      <c r="J1160" s="322"/>
      <c r="K1160" s="324" t="str">
        <f>IFERROR(INDEX(Lookup!$G$3:$G$6,MATCH(J1160,Lookup!$F$3:$F$6,0)),"")</f>
        <v/>
      </c>
      <c r="L1160" s="323"/>
      <c r="M1160" s="322"/>
      <c r="N1160" s="846">
        <f t="shared" si="156"/>
        <v>0</v>
      </c>
      <c r="O1160" s="325">
        <f t="shared" si="157"/>
        <v>0</v>
      </c>
      <c r="P1160" s="847">
        <f>IF(I1160&lt;INDEX(Lookup!$U$2:$U$10,MATCH($D$48,Lookup!$S$2:$S$10,0)),0,IF(U1160="X",0,IFERROR(L1160*50,0)))</f>
        <v>0</v>
      </c>
      <c r="Q1160" s="326">
        <f>IF(I1160&lt;INDEX(Lookup!$U$2:$U$10,MATCH($D$48,Lookup!$S$2:$S$10,0)),0,IF(U1160="X",0,IFERROR(P1160*K1160,0)))</f>
        <v>0</v>
      </c>
      <c r="R1160" s="326">
        <v>0</v>
      </c>
      <c r="S1160" s="424">
        <v>0</v>
      </c>
      <c r="T1160" s="322"/>
      <c r="U1160" s="143"/>
      <c r="V1160" s="397"/>
      <c r="W1160" s="555"/>
      <c r="X1160" s="576">
        <f t="shared" si="158"/>
        <v>0</v>
      </c>
      <c r="Y1160" s="576">
        <f t="shared" si="159"/>
        <v>0</v>
      </c>
      <c r="Z1160" s="576">
        <f t="shared" si="160"/>
        <v>0</v>
      </c>
      <c r="AA1160" s="576">
        <f t="shared" si="161"/>
        <v>0</v>
      </c>
      <c r="AB1160" s="553"/>
      <c r="AC1160" s="553"/>
      <c r="AD1160" s="553"/>
      <c r="AE1160" s="553"/>
      <c r="AF1160" s="553"/>
      <c r="AG1160" s="553"/>
      <c r="AH1160" s="553"/>
      <c r="AI1160" s="397"/>
      <c r="AJ1160" s="555"/>
      <c r="AK1160" s="576">
        <f t="shared" si="162"/>
        <v>0</v>
      </c>
      <c r="AL1160" s="576">
        <f t="shared" si="163"/>
        <v>0</v>
      </c>
      <c r="AM1160" s="599"/>
      <c r="AN1160" s="599"/>
      <c r="AO1160" s="553"/>
      <c r="AP1160" s="553"/>
      <c r="AQ1160" s="553"/>
      <c r="AR1160" s="553"/>
      <c r="AS1160" s="397"/>
      <c r="AT1160" s="397"/>
      <c r="AU1160" s="397"/>
      <c r="AV1160" s="397"/>
      <c r="AW1160" s="397"/>
      <c r="AX1160" s="397"/>
      <c r="AY1160" s="397"/>
      <c r="AZ1160" s="397"/>
      <c r="BA1160" s="397"/>
      <c r="BB1160" s="397"/>
      <c r="BC1160" s="397"/>
      <c r="BD1160" s="553"/>
      <c r="BE1160" s="397"/>
      <c r="BF1160" s="397"/>
      <c r="BG1160" s="397"/>
      <c r="BH1160" s="397"/>
    </row>
    <row r="1161" spans="2:60" x14ac:dyDescent="0.35">
      <c r="B1161" s="319"/>
      <c r="C1161" s="147"/>
      <c r="D1161" s="147"/>
      <c r="E1161" s="320"/>
      <c r="F1161" s="321"/>
      <c r="G1161" s="149"/>
      <c r="H1161" s="148"/>
      <c r="I1161" s="148"/>
      <c r="J1161" s="322"/>
      <c r="K1161" s="324" t="str">
        <f>IFERROR(INDEX(Lookup!$G$3:$G$6,MATCH(J1161,Lookup!$F$3:$F$6,0)),"")</f>
        <v/>
      </c>
      <c r="L1161" s="323"/>
      <c r="M1161" s="322"/>
      <c r="N1161" s="846">
        <f t="shared" si="156"/>
        <v>0</v>
      </c>
      <c r="O1161" s="325">
        <f t="shared" si="157"/>
        <v>0</v>
      </c>
      <c r="P1161" s="847">
        <f>IF(I1161&lt;INDEX(Lookup!$U$2:$U$10,MATCH($D$48,Lookup!$S$2:$S$10,0)),0,IF(U1161="X",0,IFERROR(L1161*50,0)))</f>
        <v>0</v>
      </c>
      <c r="Q1161" s="326">
        <f>IF(I1161&lt;INDEX(Lookup!$U$2:$U$10,MATCH($D$48,Lookup!$S$2:$S$10,0)),0,IF(U1161="X",0,IFERROR(P1161*K1161,0)))</f>
        <v>0</v>
      </c>
      <c r="R1161" s="326">
        <v>0</v>
      </c>
      <c r="S1161" s="424">
        <v>0</v>
      </c>
      <c r="T1161" s="322"/>
      <c r="U1161" s="143"/>
      <c r="V1161" s="397"/>
      <c r="W1161" s="555"/>
      <c r="X1161" s="576">
        <f t="shared" si="158"/>
        <v>0</v>
      </c>
      <c r="Y1161" s="576">
        <f t="shared" si="159"/>
        <v>0</v>
      </c>
      <c r="Z1161" s="576">
        <f t="shared" si="160"/>
        <v>0</v>
      </c>
      <c r="AA1161" s="576">
        <f t="shared" si="161"/>
        <v>0</v>
      </c>
      <c r="AB1161" s="553"/>
      <c r="AC1161" s="553"/>
      <c r="AD1161" s="553"/>
      <c r="AE1161" s="553"/>
      <c r="AF1161" s="553"/>
      <c r="AG1161" s="553"/>
      <c r="AH1161" s="553"/>
      <c r="AI1161" s="397"/>
      <c r="AJ1161" s="555"/>
      <c r="AK1161" s="576">
        <f t="shared" si="162"/>
        <v>0</v>
      </c>
      <c r="AL1161" s="576">
        <f t="shared" si="163"/>
        <v>0</v>
      </c>
      <c r="AM1161" s="599"/>
      <c r="AN1161" s="599"/>
      <c r="AO1161" s="553"/>
      <c r="AP1161" s="553"/>
      <c r="AQ1161" s="553"/>
      <c r="AR1161" s="553"/>
      <c r="AS1161" s="397"/>
      <c r="AT1161" s="397"/>
      <c r="AU1161" s="397"/>
      <c r="AV1161" s="397"/>
      <c r="AW1161" s="397"/>
      <c r="AX1161" s="397"/>
      <c r="AY1161" s="397"/>
      <c r="AZ1161" s="397"/>
      <c r="BA1161" s="397"/>
      <c r="BB1161" s="397"/>
      <c r="BC1161" s="397"/>
      <c r="BD1161" s="553"/>
      <c r="BE1161" s="397"/>
      <c r="BF1161" s="397"/>
      <c r="BG1161" s="397"/>
      <c r="BH1161" s="397"/>
    </row>
    <row r="1162" spans="2:60" x14ac:dyDescent="0.35">
      <c r="B1162" s="319"/>
      <c r="C1162" s="147"/>
      <c r="D1162" s="147"/>
      <c r="E1162" s="320"/>
      <c r="F1162" s="321"/>
      <c r="G1162" s="149"/>
      <c r="H1162" s="148"/>
      <c r="I1162" s="148"/>
      <c r="J1162" s="322"/>
      <c r="K1162" s="324" t="str">
        <f>IFERROR(INDEX(Lookup!$G$3:$G$6,MATCH(J1162,Lookup!$F$3:$F$6,0)),"")</f>
        <v/>
      </c>
      <c r="L1162" s="323"/>
      <c r="M1162" s="322"/>
      <c r="N1162" s="846">
        <f t="shared" si="156"/>
        <v>0</v>
      </c>
      <c r="O1162" s="325">
        <f t="shared" si="157"/>
        <v>0</v>
      </c>
      <c r="P1162" s="847">
        <f>IF(I1162&lt;INDEX(Lookup!$U$2:$U$10,MATCH($D$48,Lookup!$S$2:$S$10,0)),0,IF(U1162="X",0,IFERROR(L1162*50,0)))</f>
        <v>0</v>
      </c>
      <c r="Q1162" s="326">
        <f>IF(I1162&lt;INDEX(Lookup!$U$2:$U$10,MATCH($D$48,Lookup!$S$2:$S$10,0)),0,IF(U1162="X",0,IFERROR(P1162*K1162,0)))</f>
        <v>0</v>
      </c>
      <c r="R1162" s="326">
        <v>0</v>
      </c>
      <c r="S1162" s="424">
        <v>0</v>
      </c>
      <c r="T1162" s="322"/>
      <c r="U1162" s="143"/>
      <c r="V1162" s="397"/>
      <c r="W1162" s="555"/>
      <c r="X1162" s="576">
        <f t="shared" si="158"/>
        <v>0</v>
      </c>
      <c r="Y1162" s="576">
        <f t="shared" si="159"/>
        <v>0</v>
      </c>
      <c r="Z1162" s="576">
        <f t="shared" si="160"/>
        <v>0</v>
      </c>
      <c r="AA1162" s="576">
        <f t="shared" si="161"/>
        <v>0</v>
      </c>
      <c r="AB1162" s="553"/>
      <c r="AC1162" s="553"/>
      <c r="AD1162" s="553"/>
      <c r="AE1162" s="553"/>
      <c r="AF1162" s="553"/>
      <c r="AG1162" s="553"/>
      <c r="AH1162" s="553"/>
      <c r="AI1162" s="397"/>
      <c r="AJ1162" s="555"/>
      <c r="AK1162" s="576">
        <f t="shared" si="162"/>
        <v>0</v>
      </c>
      <c r="AL1162" s="576">
        <f t="shared" si="163"/>
        <v>0</v>
      </c>
      <c r="AM1162" s="599"/>
      <c r="AN1162" s="599"/>
      <c r="AO1162" s="553"/>
      <c r="AP1162" s="553"/>
      <c r="AQ1162" s="553"/>
      <c r="AR1162" s="553"/>
      <c r="AS1162" s="397"/>
      <c r="AT1162" s="397"/>
      <c r="AU1162" s="397"/>
      <c r="AV1162" s="397"/>
      <c r="AW1162" s="397"/>
      <c r="AX1162" s="397"/>
      <c r="AY1162" s="397"/>
      <c r="AZ1162" s="397"/>
      <c r="BA1162" s="397"/>
      <c r="BB1162" s="397"/>
      <c r="BC1162" s="397"/>
      <c r="BD1162" s="553"/>
      <c r="BE1162" s="397"/>
      <c r="BF1162" s="397"/>
      <c r="BG1162" s="397"/>
      <c r="BH1162" s="397"/>
    </row>
    <row r="1163" spans="2:60" x14ac:dyDescent="0.35">
      <c r="B1163" s="319"/>
      <c r="C1163" s="147"/>
      <c r="D1163" s="147"/>
      <c r="E1163" s="320"/>
      <c r="F1163" s="321"/>
      <c r="G1163" s="149"/>
      <c r="H1163" s="148"/>
      <c r="I1163" s="148"/>
      <c r="J1163" s="322"/>
      <c r="K1163" s="324" t="str">
        <f>IFERROR(INDEX(Lookup!$G$3:$G$6,MATCH(J1163,Lookup!$F$3:$F$6,0)),"")</f>
        <v/>
      </c>
      <c r="L1163" s="323"/>
      <c r="M1163" s="322"/>
      <c r="N1163" s="846">
        <f t="shared" si="156"/>
        <v>0</v>
      </c>
      <c r="O1163" s="325">
        <f t="shared" si="157"/>
        <v>0</v>
      </c>
      <c r="P1163" s="847">
        <f>IF(I1163&lt;INDEX(Lookup!$U$2:$U$10,MATCH($D$48,Lookup!$S$2:$S$10,0)),0,IF(U1163="X",0,IFERROR(L1163*50,0)))</f>
        <v>0</v>
      </c>
      <c r="Q1163" s="326">
        <f>IF(I1163&lt;INDEX(Lookup!$U$2:$U$10,MATCH($D$48,Lookup!$S$2:$S$10,0)),0,IF(U1163="X",0,IFERROR(P1163*K1163,0)))</f>
        <v>0</v>
      </c>
      <c r="R1163" s="326">
        <v>0</v>
      </c>
      <c r="S1163" s="424">
        <v>0</v>
      </c>
      <c r="T1163" s="322"/>
      <c r="U1163" s="143"/>
      <c r="V1163" s="397"/>
      <c r="W1163" s="555"/>
      <c r="X1163" s="576">
        <f t="shared" si="158"/>
        <v>0</v>
      </c>
      <c r="Y1163" s="576">
        <f t="shared" si="159"/>
        <v>0</v>
      </c>
      <c r="Z1163" s="576">
        <f t="shared" si="160"/>
        <v>0</v>
      </c>
      <c r="AA1163" s="576">
        <f t="shared" si="161"/>
        <v>0</v>
      </c>
      <c r="AB1163" s="553"/>
      <c r="AC1163" s="553"/>
      <c r="AD1163" s="553"/>
      <c r="AE1163" s="553"/>
      <c r="AF1163" s="553"/>
      <c r="AG1163" s="553"/>
      <c r="AH1163" s="553"/>
      <c r="AI1163" s="397"/>
      <c r="AJ1163" s="555"/>
      <c r="AK1163" s="576">
        <f t="shared" si="162"/>
        <v>0</v>
      </c>
      <c r="AL1163" s="576">
        <f t="shared" si="163"/>
        <v>0</v>
      </c>
      <c r="AM1163" s="599"/>
      <c r="AN1163" s="599"/>
      <c r="AO1163" s="553"/>
      <c r="AP1163" s="553"/>
      <c r="AQ1163" s="553"/>
      <c r="AR1163" s="553"/>
      <c r="AS1163" s="397"/>
      <c r="AT1163" s="397"/>
      <c r="AU1163" s="397"/>
      <c r="AV1163" s="397"/>
      <c r="AW1163" s="397"/>
      <c r="AX1163" s="397"/>
      <c r="AY1163" s="397"/>
      <c r="AZ1163" s="397"/>
      <c r="BA1163" s="397"/>
      <c r="BB1163" s="397"/>
      <c r="BC1163" s="397"/>
      <c r="BD1163" s="553"/>
      <c r="BE1163" s="397"/>
      <c r="BF1163" s="397"/>
      <c r="BG1163" s="397"/>
      <c r="BH1163" s="397"/>
    </row>
    <row r="1164" spans="2:60" x14ac:dyDescent="0.35">
      <c r="B1164" s="319"/>
      <c r="C1164" s="147"/>
      <c r="D1164" s="147"/>
      <c r="E1164" s="320"/>
      <c r="F1164" s="321"/>
      <c r="G1164" s="149"/>
      <c r="H1164" s="148"/>
      <c r="I1164" s="148"/>
      <c r="J1164" s="322"/>
      <c r="K1164" s="324" t="str">
        <f>IFERROR(INDEX(Lookup!$G$3:$G$6,MATCH(J1164,Lookup!$F$3:$F$6,0)),"")</f>
        <v/>
      </c>
      <c r="L1164" s="323"/>
      <c r="M1164" s="322"/>
      <c r="N1164" s="846">
        <f t="shared" si="156"/>
        <v>0</v>
      </c>
      <c r="O1164" s="325">
        <f t="shared" si="157"/>
        <v>0</v>
      </c>
      <c r="P1164" s="847">
        <f>IF(I1164&lt;INDEX(Lookup!$U$2:$U$10,MATCH($D$48,Lookup!$S$2:$S$10,0)),0,IF(U1164="X",0,IFERROR(L1164*50,0)))</f>
        <v>0</v>
      </c>
      <c r="Q1164" s="326">
        <f>IF(I1164&lt;INDEX(Lookup!$U$2:$U$10,MATCH($D$48,Lookup!$S$2:$S$10,0)),0,IF(U1164="X",0,IFERROR(P1164*K1164,0)))</f>
        <v>0</v>
      </c>
      <c r="R1164" s="326">
        <v>0</v>
      </c>
      <c r="S1164" s="424">
        <v>0</v>
      </c>
      <c r="T1164" s="322"/>
      <c r="U1164" s="143"/>
      <c r="V1164" s="397"/>
      <c r="W1164" s="555"/>
      <c r="X1164" s="576">
        <f t="shared" si="158"/>
        <v>0</v>
      </c>
      <c r="Y1164" s="576">
        <f t="shared" si="159"/>
        <v>0</v>
      </c>
      <c r="Z1164" s="576">
        <f t="shared" si="160"/>
        <v>0</v>
      </c>
      <c r="AA1164" s="576">
        <f t="shared" si="161"/>
        <v>0</v>
      </c>
      <c r="AB1164" s="553"/>
      <c r="AC1164" s="553"/>
      <c r="AD1164" s="553"/>
      <c r="AE1164" s="553"/>
      <c r="AF1164" s="553"/>
      <c r="AG1164" s="553"/>
      <c r="AH1164" s="553"/>
      <c r="AI1164" s="397"/>
      <c r="AJ1164" s="555"/>
      <c r="AK1164" s="576">
        <f t="shared" si="162"/>
        <v>0</v>
      </c>
      <c r="AL1164" s="576">
        <f t="shared" si="163"/>
        <v>0</v>
      </c>
      <c r="AM1164" s="599"/>
      <c r="AN1164" s="599"/>
      <c r="AO1164" s="553"/>
      <c r="AP1164" s="553"/>
      <c r="AQ1164" s="553"/>
      <c r="AR1164" s="553"/>
      <c r="AS1164" s="397"/>
      <c r="AT1164" s="397"/>
      <c r="AU1164" s="397"/>
      <c r="AV1164" s="397"/>
      <c r="AW1164" s="397"/>
      <c r="AX1164" s="397"/>
      <c r="AY1164" s="397"/>
      <c r="AZ1164" s="397"/>
      <c r="BA1164" s="397"/>
      <c r="BB1164" s="397"/>
      <c r="BC1164" s="397"/>
      <c r="BD1164" s="553"/>
      <c r="BE1164" s="397"/>
      <c r="BF1164" s="397"/>
      <c r="BG1164" s="397"/>
      <c r="BH1164" s="397"/>
    </row>
    <row r="1165" spans="2:60" x14ac:dyDescent="0.35">
      <c r="B1165" s="319"/>
      <c r="C1165" s="147"/>
      <c r="D1165" s="147"/>
      <c r="E1165" s="320"/>
      <c r="F1165" s="321"/>
      <c r="G1165" s="149"/>
      <c r="H1165" s="148"/>
      <c r="I1165" s="148"/>
      <c r="J1165" s="322"/>
      <c r="K1165" s="324" t="str">
        <f>IFERROR(INDEX(Lookup!$G$3:$G$6,MATCH(J1165,Lookup!$F$3:$F$6,0)),"")</f>
        <v/>
      </c>
      <c r="L1165" s="323"/>
      <c r="M1165" s="322"/>
      <c r="N1165" s="846">
        <f t="shared" si="156"/>
        <v>0</v>
      </c>
      <c r="O1165" s="325">
        <f t="shared" si="157"/>
        <v>0</v>
      </c>
      <c r="P1165" s="847">
        <f>IF(I1165&lt;INDEX(Lookup!$U$2:$U$10,MATCH($D$48,Lookup!$S$2:$S$10,0)),0,IF(U1165="X",0,IFERROR(L1165*50,0)))</f>
        <v>0</v>
      </c>
      <c r="Q1165" s="326">
        <f>IF(I1165&lt;INDEX(Lookup!$U$2:$U$10,MATCH($D$48,Lookup!$S$2:$S$10,0)),0,IF(U1165="X",0,IFERROR(P1165*K1165,0)))</f>
        <v>0</v>
      </c>
      <c r="R1165" s="326">
        <v>0</v>
      </c>
      <c r="S1165" s="424">
        <v>0</v>
      </c>
      <c r="T1165" s="322"/>
      <c r="U1165" s="143"/>
      <c r="V1165" s="397"/>
      <c r="W1165" s="555"/>
      <c r="X1165" s="576">
        <f t="shared" si="158"/>
        <v>0</v>
      </c>
      <c r="Y1165" s="576">
        <f t="shared" si="159"/>
        <v>0</v>
      </c>
      <c r="Z1165" s="576">
        <f t="shared" si="160"/>
        <v>0</v>
      </c>
      <c r="AA1165" s="576">
        <f t="shared" si="161"/>
        <v>0</v>
      </c>
      <c r="AB1165" s="553"/>
      <c r="AC1165" s="553"/>
      <c r="AD1165" s="553"/>
      <c r="AE1165" s="553"/>
      <c r="AF1165" s="553"/>
      <c r="AG1165" s="553"/>
      <c r="AH1165" s="553"/>
      <c r="AI1165" s="397"/>
      <c r="AJ1165" s="555"/>
      <c r="AK1165" s="576">
        <f t="shared" si="162"/>
        <v>0</v>
      </c>
      <c r="AL1165" s="576">
        <f t="shared" si="163"/>
        <v>0</v>
      </c>
      <c r="AM1165" s="599"/>
      <c r="AN1165" s="599"/>
      <c r="AO1165" s="553"/>
      <c r="AP1165" s="553"/>
      <c r="AQ1165" s="553"/>
      <c r="AR1165" s="553"/>
      <c r="AS1165" s="397"/>
      <c r="AT1165" s="397"/>
      <c r="AU1165" s="397"/>
      <c r="AV1165" s="397"/>
      <c r="AW1165" s="397"/>
      <c r="AX1165" s="397"/>
      <c r="AY1165" s="397"/>
      <c r="AZ1165" s="397"/>
      <c r="BA1165" s="397"/>
      <c r="BB1165" s="397"/>
      <c r="BC1165" s="397"/>
      <c r="BD1165" s="553"/>
      <c r="BE1165" s="397"/>
      <c r="BF1165" s="397"/>
      <c r="BG1165" s="397"/>
      <c r="BH1165" s="397"/>
    </row>
    <row r="1166" spans="2:60" x14ac:dyDescent="0.35">
      <c r="B1166" s="319"/>
      <c r="C1166" s="147"/>
      <c r="D1166" s="147"/>
      <c r="E1166" s="320"/>
      <c r="F1166" s="321"/>
      <c r="G1166" s="149"/>
      <c r="H1166" s="148"/>
      <c r="I1166" s="148"/>
      <c r="J1166" s="322"/>
      <c r="K1166" s="324" t="str">
        <f>IFERROR(INDEX(Lookup!$G$3:$G$6,MATCH(J1166,Lookup!$F$3:$F$6,0)),"")</f>
        <v/>
      </c>
      <c r="L1166" s="323"/>
      <c r="M1166" s="322"/>
      <c r="N1166" s="846">
        <f t="shared" si="156"/>
        <v>0</v>
      </c>
      <c r="O1166" s="325">
        <f t="shared" si="157"/>
        <v>0</v>
      </c>
      <c r="P1166" s="847">
        <f>IF(I1166&lt;INDEX(Lookup!$U$2:$U$10,MATCH($D$48,Lookup!$S$2:$S$10,0)),0,IF(U1166="X",0,IFERROR(L1166*50,0)))</f>
        <v>0</v>
      </c>
      <c r="Q1166" s="326">
        <f>IF(I1166&lt;INDEX(Lookup!$U$2:$U$10,MATCH($D$48,Lookup!$S$2:$S$10,0)),0,IF(U1166="X",0,IFERROR(P1166*K1166,0)))</f>
        <v>0</v>
      </c>
      <c r="R1166" s="326">
        <v>0</v>
      </c>
      <c r="S1166" s="424">
        <v>0</v>
      </c>
      <c r="T1166" s="322"/>
      <c r="U1166" s="143"/>
      <c r="V1166" s="397"/>
      <c r="W1166" s="555"/>
      <c r="X1166" s="576">
        <f t="shared" si="158"/>
        <v>0</v>
      </c>
      <c r="Y1166" s="576">
        <f t="shared" si="159"/>
        <v>0</v>
      </c>
      <c r="Z1166" s="576">
        <f t="shared" si="160"/>
        <v>0</v>
      </c>
      <c r="AA1166" s="576">
        <f t="shared" si="161"/>
        <v>0</v>
      </c>
      <c r="AB1166" s="553"/>
      <c r="AC1166" s="553"/>
      <c r="AD1166" s="553"/>
      <c r="AE1166" s="553"/>
      <c r="AF1166" s="553"/>
      <c r="AG1166" s="553"/>
      <c r="AH1166" s="553"/>
      <c r="AI1166" s="397"/>
      <c r="AJ1166" s="555"/>
      <c r="AK1166" s="576">
        <f t="shared" si="162"/>
        <v>0</v>
      </c>
      <c r="AL1166" s="576">
        <f t="shared" si="163"/>
        <v>0</v>
      </c>
      <c r="AM1166" s="599"/>
      <c r="AN1166" s="599"/>
      <c r="AO1166" s="553"/>
      <c r="AP1166" s="553"/>
      <c r="AQ1166" s="553"/>
      <c r="AR1166" s="553"/>
      <c r="AS1166" s="397"/>
      <c r="AT1166" s="397"/>
      <c r="AU1166" s="397"/>
      <c r="AV1166" s="397"/>
      <c r="AW1166" s="397"/>
      <c r="AX1166" s="397"/>
      <c r="AY1166" s="397"/>
      <c r="AZ1166" s="397"/>
      <c r="BA1166" s="397"/>
      <c r="BB1166" s="397"/>
      <c r="BC1166" s="397"/>
      <c r="BD1166" s="553"/>
      <c r="BE1166" s="397"/>
      <c r="BF1166" s="397"/>
      <c r="BG1166" s="397"/>
      <c r="BH1166" s="397"/>
    </row>
    <row r="1167" spans="2:60" x14ac:dyDescent="0.35">
      <c r="B1167" s="319"/>
      <c r="C1167" s="147"/>
      <c r="D1167" s="147"/>
      <c r="E1167" s="320"/>
      <c r="F1167" s="321"/>
      <c r="G1167" s="149"/>
      <c r="H1167" s="148"/>
      <c r="I1167" s="148"/>
      <c r="J1167" s="322"/>
      <c r="K1167" s="324" t="str">
        <f>IFERROR(INDEX(Lookup!$G$3:$G$6,MATCH(J1167,Lookup!$F$3:$F$6,0)),"")</f>
        <v/>
      </c>
      <c r="L1167" s="323"/>
      <c r="M1167" s="322"/>
      <c r="N1167" s="846">
        <f t="shared" si="156"/>
        <v>0</v>
      </c>
      <c r="O1167" s="325">
        <f t="shared" si="157"/>
        <v>0</v>
      </c>
      <c r="P1167" s="847">
        <f>IF(I1167&lt;INDEX(Lookup!$U$2:$U$10,MATCH($D$48,Lookup!$S$2:$S$10,0)),0,IF(U1167="X",0,IFERROR(L1167*50,0)))</f>
        <v>0</v>
      </c>
      <c r="Q1167" s="326">
        <f>IF(I1167&lt;INDEX(Lookup!$U$2:$U$10,MATCH($D$48,Lookup!$S$2:$S$10,0)),0,IF(U1167="X",0,IFERROR(P1167*K1167,0)))</f>
        <v>0</v>
      </c>
      <c r="R1167" s="326">
        <v>0</v>
      </c>
      <c r="S1167" s="424">
        <v>0</v>
      </c>
      <c r="T1167" s="322"/>
      <c r="U1167" s="143"/>
      <c r="V1167" s="397"/>
      <c r="W1167" s="555"/>
      <c r="X1167" s="576">
        <f t="shared" si="158"/>
        <v>0</v>
      </c>
      <c r="Y1167" s="576">
        <f t="shared" si="159"/>
        <v>0</v>
      </c>
      <c r="Z1167" s="576">
        <f t="shared" si="160"/>
        <v>0</v>
      </c>
      <c r="AA1167" s="576">
        <f t="shared" si="161"/>
        <v>0</v>
      </c>
      <c r="AB1167" s="553"/>
      <c r="AC1167" s="553"/>
      <c r="AD1167" s="553"/>
      <c r="AE1167" s="553"/>
      <c r="AF1167" s="553"/>
      <c r="AG1167" s="553"/>
      <c r="AH1167" s="553"/>
      <c r="AI1167" s="397"/>
      <c r="AJ1167" s="555"/>
      <c r="AK1167" s="576">
        <f t="shared" si="162"/>
        <v>0</v>
      </c>
      <c r="AL1167" s="576">
        <f t="shared" si="163"/>
        <v>0</v>
      </c>
      <c r="AM1167" s="599"/>
      <c r="AN1167" s="599"/>
      <c r="AO1167" s="553"/>
      <c r="AP1167" s="553"/>
      <c r="AQ1167" s="553"/>
      <c r="AR1167" s="553"/>
      <c r="AS1167" s="397"/>
      <c r="AT1167" s="397"/>
      <c r="AU1167" s="397"/>
      <c r="AV1167" s="397"/>
      <c r="AW1167" s="397"/>
      <c r="AX1167" s="397"/>
      <c r="AY1167" s="397"/>
      <c r="AZ1167" s="397"/>
      <c r="BA1167" s="397"/>
      <c r="BB1167" s="397"/>
      <c r="BC1167" s="397"/>
      <c r="BD1167" s="553"/>
      <c r="BE1167" s="397"/>
      <c r="BF1167" s="397"/>
      <c r="BG1167" s="397"/>
      <c r="BH1167" s="397"/>
    </row>
    <row r="1168" spans="2:60" x14ac:dyDescent="0.35">
      <c r="B1168" s="319"/>
      <c r="C1168" s="147"/>
      <c r="D1168" s="147"/>
      <c r="E1168" s="320"/>
      <c r="F1168" s="321"/>
      <c r="G1168" s="149"/>
      <c r="H1168" s="148"/>
      <c r="I1168" s="148"/>
      <c r="J1168" s="322"/>
      <c r="K1168" s="324" t="str">
        <f>IFERROR(INDEX(Lookup!$G$3:$G$6,MATCH(J1168,Lookup!$F$3:$F$6,0)),"")</f>
        <v/>
      </c>
      <c r="L1168" s="323"/>
      <c r="M1168" s="322"/>
      <c r="N1168" s="846">
        <f t="shared" si="156"/>
        <v>0</v>
      </c>
      <c r="O1168" s="325">
        <f t="shared" si="157"/>
        <v>0</v>
      </c>
      <c r="P1168" s="847">
        <f>IF(I1168&lt;INDEX(Lookup!$U$2:$U$10,MATCH($D$48,Lookup!$S$2:$S$10,0)),0,IF(U1168="X",0,IFERROR(L1168*50,0)))</f>
        <v>0</v>
      </c>
      <c r="Q1168" s="326">
        <f>IF(I1168&lt;INDEX(Lookup!$U$2:$U$10,MATCH($D$48,Lookup!$S$2:$S$10,0)),0,IF(U1168="X",0,IFERROR(P1168*K1168,0)))</f>
        <v>0</v>
      </c>
      <c r="R1168" s="326">
        <v>0</v>
      </c>
      <c r="S1168" s="424">
        <v>0</v>
      </c>
      <c r="T1168" s="322"/>
      <c r="U1168" s="143"/>
      <c r="V1168" s="397"/>
      <c r="W1168" s="555"/>
      <c r="X1168" s="576">
        <f t="shared" si="158"/>
        <v>0</v>
      </c>
      <c r="Y1168" s="576">
        <f t="shared" si="159"/>
        <v>0</v>
      </c>
      <c r="Z1168" s="576">
        <f t="shared" si="160"/>
        <v>0</v>
      </c>
      <c r="AA1168" s="576">
        <f t="shared" si="161"/>
        <v>0</v>
      </c>
      <c r="AB1168" s="553"/>
      <c r="AC1168" s="553"/>
      <c r="AD1168" s="553"/>
      <c r="AE1168" s="553"/>
      <c r="AF1168" s="553"/>
      <c r="AG1168" s="553"/>
      <c r="AH1168" s="553"/>
      <c r="AI1168" s="397"/>
      <c r="AJ1168" s="555"/>
      <c r="AK1168" s="576">
        <f t="shared" si="162"/>
        <v>0</v>
      </c>
      <c r="AL1168" s="576">
        <f t="shared" si="163"/>
        <v>0</v>
      </c>
      <c r="AM1168" s="599"/>
      <c r="AN1168" s="599"/>
      <c r="AO1168" s="553"/>
      <c r="AP1168" s="553"/>
      <c r="AQ1168" s="553"/>
      <c r="AR1168" s="553"/>
      <c r="AS1168" s="397"/>
      <c r="AT1168" s="397"/>
      <c r="AU1168" s="397"/>
      <c r="AV1168" s="397"/>
      <c r="AW1168" s="397"/>
      <c r="AX1168" s="397"/>
      <c r="AY1168" s="397"/>
      <c r="AZ1168" s="397"/>
      <c r="BA1168" s="397"/>
      <c r="BB1168" s="397"/>
      <c r="BC1168" s="397"/>
      <c r="BD1168" s="553"/>
      <c r="BE1168" s="397"/>
      <c r="BF1168" s="397"/>
      <c r="BG1168" s="397"/>
      <c r="BH1168" s="397"/>
    </row>
    <row r="1169" spans="2:60" x14ac:dyDescent="0.35">
      <c r="B1169" s="319"/>
      <c r="C1169" s="147"/>
      <c r="D1169" s="147"/>
      <c r="E1169" s="320"/>
      <c r="F1169" s="321"/>
      <c r="G1169" s="149"/>
      <c r="H1169" s="148"/>
      <c r="I1169" s="148"/>
      <c r="J1169" s="322"/>
      <c r="K1169" s="324" t="str">
        <f>IFERROR(INDEX(Lookup!$G$3:$G$6,MATCH(J1169,Lookup!$F$3:$F$6,0)),"")</f>
        <v/>
      </c>
      <c r="L1169" s="323"/>
      <c r="M1169" s="322"/>
      <c r="N1169" s="846">
        <f t="shared" si="156"/>
        <v>0</v>
      </c>
      <c r="O1169" s="325">
        <f t="shared" si="157"/>
        <v>0</v>
      </c>
      <c r="P1169" s="847">
        <f>IF(I1169&lt;INDEX(Lookup!$U$2:$U$10,MATCH($D$48,Lookup!$S$2:$S$10,0)),0,IF(U1169="X",0,IFERROR(L1169*50,0)))</f>
        <v>0</v>
      </c>
      <c r="Q1169" s="326">
        <f>IF(I1169&lt;INDEX(Lookup!$U$2:$U$10,MATCH($D$48,Lookup!$S$2:$S$10,0)),0,IF(U1169="X",0,IFERROR(P1169*K1169,0)))</f>
        <v>0</v>
      </c>
      <c r="R1169" s="326">
        <v>0</v>
      </c>
      <c r="S1169" s="424">
        <v>0</v>
      </c>
      <c r="T1169" s="322"/>
      <c r="U1169" s="143"/>
      <c r="V1169" s="397"/>
      <c r="W1169" s="555"/>
      <c r="X1169" s="576">
        <f t="shared" si="158"/>
        <v>0</v>
      </c>
      <c r="Y1169" s="576">
        <f t="shared" si="159"/>
        <v>0</v>
      </c>
      <c r="Z1169" s="576">
        <f t="shared" si="160"/>
        <v>0</v>
      </c>
      <c r="AA1169" s="576">
        <f t="shared" si="161"/>
        <v>0</v>
      </c>
      <c r="AB1169" s="553"/>
      <c r="AC1169" s="553"/>
      <c r="AD1169" s="553"/>
      <c r="AE1169" s="553"/>
      <c r="AF1169" s="553"/>
      <c r="AG1169" s="553"/>
      <c r="AH1169" s="553"/>
      <c r="AI1169" s="397"/>
      <c r="AJ1169" s="555"/>
      <c r="AK1169" s="576">
        <f t="shared" si="162"/>
        <v>0</v>
      </c>
      <c r="AL1169" s="576">
        <f t="shared" si="163"/>
        <v>0</v>
      </c>
      <c r="AM1169" s="599"/>
      <c r="AN1169" s="599"/>
      <c r="AO1169" s="553"/>
      <c r="AP1169" s="553"/>
      <c r="AQ1169" s="553"/>
      <c r="AR1169" s="553"/>
      <c r="AS1169" s="397"/>
      <c r="AT1169" s="397"/>
      <c r="AU1169" s="397"/>
      <c r="AV1169" s="397"/>
      <c r="AW1169" s="397"/>
      <c r="AX1169" s="397"/>
      <c r="AY1169" s="397"/>
      <c r="AZ1169" s="397"/>
      <c r="BA1169" s="397"/>
      <c r="BB1169" s="397"/>
      <c r="BC1169" s="397"/>
      <c r="BD1169" s="553"/>
      <c r="BE1169" s="397"/>
      <c r="BF1169" s="397"/>
      <c r="BG1169" s="397"/>
      <c r="BH1169" s="397"/>
    </row>
    <row r="1170" spans="2:60" x14ac:dyDescent="0.35">
      <c r="B1170" s="319"/>
      <c r="C1170" s="147"/>
      <c r="D1170" s="147"/>
      <c r="E1170" s="320"/>
      <c r="F1170" s="321"/>
      <c r="G1170" s="149"/>
      <c r="H1170" s="148"/>
      <c r="I1170" s="148"/>
      <c r="J1170" s="322"/>
      <c r="K1170" s="324" t="str">
        <f>IFERROR(INDEX(Lookup!$G$3:$G$6,MATCH(J1170,Lookup!$F$3:$F$6,0)),"")</f>
        <v/>
      </c>
      <c r="L1170" s="323"/>
      <c r="M1170" s="322"/>
      <c r="N1170" s="846">
        <f t="shared" si="156"/>
        <v>0</v>
      </c>
      <c r="O1170" s="325">
        <f t="shared" si="157"/>
        <v>0</v>
      </c>
      <c r="P1170" s="847">
        <f>IF(I1170&lt;INDEX(Lookup!$U$2:$U$10,MATCH($D$48,Lookup!$S$2:$S$10,0)),0,IF(U1170="X",0,IFERROR(L1170*50,0)))</f>
        <v>0</v>
      </c>
      <c r="Q1170" s="326">
        <f>IF(I1170&lt;INDEX(Lookup!$U$2:$U$10,MATCH($D$48,Lookup!$S$2:$S$10,0)),0,IF(U1170="X",0,IFERROR(P1170*K1170,0)))</f>
        <v>0</v>
      </c>
      <c r="R1170" s="326">
        <v>0</v>
      </c>
      <c r="S1170" s="424">
        <v>0</v>
      </c>
      <c r="T1170" s="322"/>
      <c r="U1170" s="143"/>
      <c r="V1170" s="397"/>
      <c r="W1170" s="555"/>
      <c r="X1170" s="576">
        <f t="shared" si="158"/>
        <v>0</v>
      </c>
      <c r="Y1170" s="576">
        <f t="shared" si="159"/>
        <v>0</v>
      </c>
      <c r="Z1170" s="576">
        <f t="shared" si="160"/>
        <v>0</v>
      </c>
      <c r="AA1170" s="576">
        <f t="shared" si="161"/>
        <v>0</v>
      </c>
      <c r="AB1170" s="553"/>
      <c r="AC1170" s="553"/>
      <c r="AD1170" s="553"/>
      <c r="AE1170" s="553"/>
      <c r="AF1170" s="553"/>
      <c r="AG1170" s="553"/>
      <c r="AH1170" s="553"/>
      <c r="AI1170" s="397"/>
      <c r="AJ1170" s="555"/>
      <c r="AK1170" s="576">
        <f t="shared" si="162"/>
        <v>0</v>
      </c>
      <c r="AL1170" s="576">
        <f t="shared" si="163"/>
        <v>0</v>
      </c>
      <c r="AM1170" s="599"/>
      <c r="AN1170" s="599"/>
      <c r="AO1170" s="553"/>
      <c r="AP1170" s="553"/>
      <c r="AQ1170" s="553"/>
      <c r="AR1170" s="553"/>
      <c r="AS1170" s="397"/>
      <c r="AT1170" s="397"/>
      <c r="AU1170" s="397"/>
      <c r="AV1170" s="397"/>
      <c r="AW1170" s="397"/>
      <c r="AX1170" s="397"/>
      <c r="AY1170" s="397"/>
      <c r="AZ1170" s="397"/>
      <c r="BA1170" s="397"/>
      <c r="BB1170" s="397"/>
      <c r="BC1170" s="397"/>
      <c r="BD1170" s="553"/>
      <c r="BE1170" s="397"/>
      <c r="BF1170" s="397"/>
      <c r="BG1170" s="397"/>
      <c r="BH1170" s="397"/>
    </row>
    <row r="1171" spans="2:60" x14ac:dyDescent="0.35">
      <c r="B1171" s="319"/>
      <c r="C1171" s="147"/>
      <c r="D1171" s="147"/>
      <c r="E1171" s="320"/>
      <c r="F1171" s="321"/>
      <c r="G1171" s="149"/>
      <c r="H1171" s="148"/>
      <c r="I1171" s="148"/>
      <c r="J1171" s="322"/>
      <c r="K1171" s="324" t="str">
        <f>IFERROR(INDEX(Lookup!$G$3:$G$6,MATCH(J1171,Lookup!$F$3:$F$6,0)),"")</f>
        <v/>
      </c>
      <c r="L1171" s="323"/>
      <c r="M1171" s="322"/>
      <c r="N1171" s="846">
        <f t="shared" si="156"/>
        <v>0</v>
      </c>
      <c r="O1171" s="325">
        <f t="shared" si="157"/>
        <v>0</v>
      </c>
      <c r="P1171" s="847">
        <f>IF(I1171&lt;INDEX(Lookup!$U$2:$U$10,MATCH($D$48,Lookup!$S$2:$S$10,0)),0,IF(U1171="X",0,IFERROR(L1171*50,0)))</f>
        <v>0</v>
      </c>
      <c r="Q1171" s="326">
        <f>IF(I1171&lt;INDEX(Lookup!$U$2:$U$10,MATCH($D$48,Lookup!$S$2:$S$10,0)),0,IF(U1171="X",0,IFERROR(P1171*K1171,0)))</f>
        <v>0</v>
      </c>
      <c r="R1171" s="326">
        <v>0</v>
      </c>
      <c r="S1171" s="424">
        <v>0</v>
      </c>
      <c r="T1171" s="322"/>
      <c r="U1171" s="143"/>
      <c r="V1171" s="397"/>
      <c r="W1171" s="555"/>
      <c r="X1171" s="576">
        <f t="shared" si="158"/>
        <v>0</v>
      </c>
      <c r="Y1171" s="576">
        <f t="shared" si="159"/>
        <v>0</v>
      </c>
      <c r="Z1171" s="576">
        <f t="shared" si="160"/>
        <v>0</v>
      </c>
      <c r="AA1171" s="576">
        <f t="shared" si="161"/>
        <v>0</v>
      </c>
      <c r="AB1171" s="553"/>
      <c r="AC1171" s="553"/>
      <c r="AD1171" s="553"/>
      <c r="AE1171" s="553"/>
      <c r="AF1171" s="553"/>
      <c r="AG1171" s="553"/>
      <c r="AH1171" s="553"/>
      <c r="AI1171" s="397"/>
      <c r="AJ1171" s="555"/>
      <c r="AK1171" s="576">
        <f t="shared" si="162"/>
        <v>0</v>
      </c>
      <c r="AL1171" s="576">
        <f t="shared" si="163"/>
        <v>0</v>
      </c>
      <c r="AM1171" s="599"/>
      <c r="AN1171" s="599"/>
      <c r="AO1171" s="553"/>
      <c r="AP1171" s="553"/>
      <c r="AQ1171" s="553"/>
      <c r="AR1171" s="553"/>
      <c r="AS1171" s="397"/>
      <c r="AT1171" s="397"/>
      <c r="AU1171" s="397"/>
      <c r="AV1171" s="397"/>
      <c r="AW1171" s="397"/>
      <c r="AX1171" s="397"/>
      <c r="AY1171" s="397"/>
      <c r="AZ1171" s="397"/>
      <c r="BA1171" s="397"/>
      <c r="BB1171" s="397"/>
      <c r="BC1171" s="397"/>
      <c r="BD1171" s="553"/>
      <c r="BE1171" s="397"/>
      <c r="BF1171" s="397"/>
      <c r="BG1171" s="397"/>
      <c r="BH1171" s="397"/>
    </row>
    <row r="1172" spans="2:60" x14ac:dyDescent="0.35">
      <c r="B1172" s="319"/>
      <c r="C1172" s="147"/>
      <c r="D1172" s="147"/>
      <c r="E1172" s="320"/>
      <c r="F1172" s="321"/>
      <c r="G1172" s="149"/>
      <c r="H1172" s="148"/>
      <c r="I1172" s="148"/>
      <c r="J1172" s="322"/>
      <c r="K1172" s="324" t="str">
        <f>IFERROR(INDEX(Lookup!$G$3:$G$6,MATCH(J1172,Lookup!$F$3:$F$6,0)),"")</f>
        <v/>
      </c>
      <c r="L1172" s="323"/>
      <c r="M1172" s="322"/>
      <c r="N1172" s="846">
        <f t="shared" si="156"/>
        <v>0</v>
      </c>
      <c r="O1172" s="325">
        <f t="shared" si="157"/>
        <v>0</v>
      </c>
      <c r="P1172" s="847">
        <f>IF(I1172&lt;INDEX(Lookup!$U$2:$U$10,MATCH($D$48,Lookup!$S$2:$S$10,0)),0,IF(U1172="X",0,IFERROR(L1172*50,0)))</f>
        <v>0</v>
      </c>
      <c r="Q1172" s="326">
        <f>IF(I1172&lt;INDEX(Lookup!$U$2:$U$10,MATCH($D$48,Lookup!$S$2:$S$10,0)),0,IF(U1172="X",0,IFERROR(P1172*K1172,0)))</f>
        <v>0</v>
      </c>
      <c r="R1172" s="326">
        <v>0</v>
      </c>
      <c r="S1172" s="424">
        <v>0</v>
      </c>
      <c r="T1172" s="322"/>
      <c r="U1172" s="143"/>
      <c r="V1172" s="397"/>
      <c r="W1172" s="555"/>
      <c r="X1172" s="576">
        <f t="shared" si="158"/>
        <v>0</v>
      </c>
      <c r="Y1172" s="576">
        <f t="shared" si="159"/>
        <v>0</v>
      </c>
      <c r="Z1172" s="576">
        <f t="shared" si="160"/>
        <v>0</v>
      </c>
      <c r="AA1172" s="576">
        <f t="shared" si="161"/>
        <v>0</v>
      </c>
      <c r="AB1172" s="553"/>
      <c r="AC1172" s="553"/>
      <c r="AD1172" s="553"/>
      <c r="AE1172" s="553"/>
      <c r="AF1172" s="553"/>
      <c r="AG1172" s="553"/>
      <c r="AH1172" s="553"/>
      <c r="AI1172" s="397"/>
      <c r="AJ1172" s="555"/>
      <c r="AK1172" s="576">
        <f t="shared" si="162"/>
        <v>0</v>
      </c>
      <c r="AL1172" s="576">
        <f t="shared" si="163"/>
        <v>0</v>
      </c>
      <c r="AM1172" s="599"/>
      <c r="AN1172" s="599"/>
      <c r="AO1172" s="553"/>
      <c r="AP1172" s="553"/>
      <c r="AQ1172" s="553"/>
      <c r="AR1172" s="553"/>
      <c r="AS1172" s="397"/>
      <c r="AT1172" s="397"/>
      <c r="AU1172" s="397"/>
      <c r="AV1172" s="397"/>
      <c r="AW1172" s="397"/>
      <c r="AX1172" s="397"/>
      <c r="AY1172" s="397"/>
      <c r="AZ1172" s="397"/>
      <c r="BA1172" s="397"/>
      <c r="BB1172" s="397"/>
      <c r="BC1172" s="397"/>
      <c r="BD1172" s="553"/>
      <c r="BE1172" s="397"/>
      <c r="BF1172" s="397"/>
      <c r="BG1172" s="397"/>
      <c r="BH1172" s="397"/>
    </row>
    <row r="1173" spans="2:60" x14ac:dyDescent="0.35">
      <c r="B1173" s="319"/>
      <c r="C1173" s="147"/>
      <c r="D1173" s="147"/>
      <c r="E1173" s="320"/>
      <c r="F1173" s="321"/>
      <c r="G1173" s="149"/>
      <c r="H1173" s="148"/>
      <c r="I1173" s="148"/>
      <c r="J1173" s="322"/>
      <c r="K1173" s="324" t="str">
        <f>IFERROR(INDEX(Lookup!$G$3:$G$6,MATCH(J1173,Lookup!$F$3:$F$6,0)),"")</f>
        <v/>
      </c>
      <c r="L1173" s="323"/>
      <c r="M1173" s="322"/>
      <c r="N1173" s="846">
        <f t="shared" si="156"/>
        <v>0</v>
      </c>
      <c r="O1173" s="325">
        <f t="shared" si="157"/>
        <v>0</v>
      </c>
      <c r="P1173" s="847">
        <f>IF(I1173&lt;INDEX(Lookup!$U$2:$U$10,MATCH($D$48,Lookup!$S$2:$S$10,0)),0,IF(U1173="X",0,IFERROR(L1173*50,0)))</f>
        <v>0</v>
      </c>
      <c r="Q1173" s="326">
        <f>IF(I1173&lt;INDEX(Lookup!$U$2:$U$10,MATCH($D$48,Lookup!$S$2:$S$10,0)),0,IF(U1173="X",0,IFERROR(P1173*K1173,0)))</f>
        <v>0</v>
      </c>
      <c r="R1173" s="326">
        <v>0</v>
      </c>
      <c r="S1173" s="424">
        <v>0</v>
      </c>
      <c r="T1173" s="322"/>
      <c r="U1173" s="143"/>
      <c r="V1173" s="397"/>
      <c r="W1173" s="555"/>
      <c r="X1173" s="576">
        <f t="shared" si="158"/>
        <v>0</v>
      </c>
      <c r="Y1173" s="576">
        <f t="shared" si="159"/>
        <v>0</v>
      </c>
      <c r="Z1173" s="576">
        <f t="shared" si="160"/>
        <v>0</v>
      </c>
      <c r="AA1173" s="576">
        <f t="shared" si="161"/>
        <v>0</v>
      </c>
      <c r="AB1173" s="553"/>
      <c r="AC1173" s="553"/>
      <c r="AD1173" s="553"/>
      <c r="AE1173" s="553"/>
      <c r="AF1173" s="553"/>
      <c r="AG1173" s="553"/>
      <c r="AH1173" s="553"/>
      <c r="AI1173" s="397"/>
      <c r="AJ1173" s="555"/>
      <c r="AK1173" s="576">
        <f t="shared" si="162"/>
        <v>0</v>
      </c>
      <c r="AL1173" s="576">
        <f t="shared" si="163"/>
        <v>0</v>
      </c>
      <c r="AM1173" s="599"/>
      <c r="AN1173" s="599"/>
      <c r="AO1173" s="553"/>
      <c r="AP1173" s="553"/>
      <c r="AQ1173" s="553"/>
      <c r="AR1173" s="553"/>
      <c r="AS1173" s="397"/>
      <c r="AT1173" s="397"/>
      <c r="AU1173" s="397"/>
      <c r="AV1173" s="397"/>
      <c r="AW1173" s="397"/>
      <c r="AX1173" s="397"/>
      <c r="AY1173" s="397"/>
      <c r="AZ1173" s="397"/>
      <c r="BA1173" s="397"/>
      <c r="BB1173" s="397"/>
      <c r="BC1173" s="397"/>
      <c r="BD1173" s="553"/>
      <c r="BE1173" s="397"/>
      <c r="BF1173" s="397"/>
      <c r="BG1173" s="397"/>
      <c r="BH1173" s="397"/>
    </row>
    <row r="1174" spans="2:60" x14ac:dyDescent="0.35">
      <c r="B1174" s="319"/>
      <c r="C1174" s="147"/>
      <c r="D1174" s="147"/>
      <c r="E1174" s="320"/>
      <c r="F1174" s="321"/>
      <c r="G1174" s="149"/>
      <c r="H1174" s="148"/>
      <c r="I1174" s="148"/>
      <c r="J1174" s="322"/>
      <c r="K1174" s="324" t="str">
        <f>IFERROR(INDEX(Lookup!$G$3:$G$6,MATCH(J1174,Lookup!$F$3:$F$6,0)),"")</f>
        <v/>
      </c>
      <c r="L1174" s="323"/>
      <c r="M1174" s="322"/>
      <c r="N1174" s="846">
        <f t="shared" si="156"/>
        <v>0</v>
      </c>
      <c r="O1174" s="325">
        <f t="shared" si="157"/>
        <v>0</v>
      </c>
      <c r="P1174" s="847">
        <f>IF(I1174&lt;INDEX(Lookup!$U$2:$U$10,MATCH($D$48,Lookup!$S$2:$S$10,0)),0,IF(U1174="X",0,IFERROR(L1174*50,0)))</f>
        <v>0</v>
      </c>
      <c r="Q1174" s="326">
        <f>IF(I1174&lt;INDEX(Lookup!$U$2:$U$10,MATCH($D$48,Lookup!$S$2:$S$10,0)),0,IF(U1174="X",0,IFERROR(P1174*K1174,0)))</f>
        <v>0</v>
      </c>
      <c r="R1174" s="326">
        <v>0</v>
      </c>
      <c r="S1174" s="424">
        <v>0</v>
      </c>
      <c r="T1174" s="322"/>
      <c r="U1174" s="143"/>
      <c r="V1174" s="397"/>
      <c r="W1174" s="555"/>
      <c r="X1174" s="576">
        <f t="shared" si="158"/>
        <v>0</v>
      </c>
      <c r="Y1174" s="576">
        <f t="shared" si="159"/>
        <v>0</v>
      </c>
      <c r="Z1174" s="576">
        <f t="shared" si="160"/>
        <v>0</v>
      </c>
      <c r="AA1174" s="576">
        <f t="shared" si="161"/>
        <v>0</v>
      </c>
      <c r="AB1174" s="553"/>
      <c r="AC1174" s="553"/>
      <c r="AD1174" s="553"/>
      <c r="AE1174" s="553"/>
      <c r="AF1174" s="553"/>
      <c r="AG1174" s="553"/>
      <c r="AH1174" s="553"/>
      <c r="AI1174" s="397"/>
      <c r="AJ1174" s="555"/>
      <c r="AK1174" s="576">
        <f t="shared" si="162"/>
        <v>0</v>
      </c>
      <c r="AL1174" s="576">
        <f t="shared" si="163"/>
        <v>0</v>
      </c>
      <c r="AM1174" s="599"/>
      <c r="AN1174" s="599"/>
      <c r="AO1174" s="553"/>
      <c r="AP1174" s="553"/>
      <c r="AQ1174" s="553"/>
      <c r="AR1174" s="553"/>
      <c r="AS1174" s="397"/>
      <c r="AT1174" s="397"/>
      <c r="AU1174" s="397"/>
      <c r="AV1174" s="397"/>
      <c r="AW1174" s="397"/>
      <c r="AX1174" s="397"/>
      <c r="AY1174" s="397"/>
      <c r="AZ1174" s="397"/>
      <c r="BA1174" s="397"/>
      <c r="BB1174" s="397"/>
      <c r="BC1174" s="397"/>
      <c r="BD1174" s="553"/>
      <c r="BE1174" s="397"/>
      <c r="BF1174" s="397"/>
      <c r="BG1174" s="397"/>
      <c r="BH1174" s="397"/>
    </row>
    <row r="1175" spans="2:60" x14ac:dyDescent="0.35">
      <c r="B1175" s="319"/>
      <c r="C1175" s="147"/>
      <c r="D1175" s="147"/>
      <c r="E1175" s="320"/>
      <c r="F1175" s="321"/>
      <c r="G1175" s="149"/>
      <c r="H1175" s="148"/>
      <c r="I1175" s="148"/>
      <c r="J1175" s="322"/>
      <c r="K1175" s="324" t="str">
        <f>IFERROR(INDEX(Lookup!$G$3:$G$6,MATCH(J1175,Lookup!$F$3:$F$6,0)),"")</f>
        <v/>
      </c>
      <c r="L1175" s="323"/>
      <c r="M1175" s="322"/>
      <c r="N1175" s="846">
        <f t="shared" si="156"/>
        <v>0</v>
      </c>
      <c r="O1175" s="325">
        <f t="shared" si="157"/>
        <v>0</v>
      </c>
      <c r="P1175" s="847">
        <f>IF(I1175&lt;INDEX(Lookup!$U$2:$U$10,MATCH($D$48,Lookup!$S$2:$S$10,0)),0,IF(U1175="X",0,IFERROR(L1175*50,0)))</f>
        <v>0</v>
      </c>
      <c r="Q1175" s="326">
        <f>IF(I1175&lt;INDEX(Lookup!$U$2:$U$10,MATCH($D$48,Lookup!$S$2:$S$10,0)),0,IF(U1175="X",0,IFERROR(P1175*K1175,0)))</f>
        <v>0</v>
      </c>
      <c r="R1175" s="326">
        <v>0</v>
      </c>
      <c r="S1175" s="424">
        <v>0</v>
      </c>
      <c r="T1175" s="322"/>
      <c r="U1175" s="143"/>
      <c r="V1175" s="397"/>
      <c r="W1175" s="555"/>
      <c r="X1175" s="576">
        <f t="shared" si="158"/>
        <v>0</v>
      </c>
      <c r="Y1175" s="576">
        <f t="shared" si="159"/>
        <v>0</v>
      </c>
      <c r="Z1175" s="576">
        <f t="shared" si="160"/>
        <v>0</v>
      </c>
      <c r="AA1175" s="576">
        <f t="shared" si="161"/>
        <v>0</v>
      </c>
      <c r="AB1175" s="553"/>
      <c r="AC1175" s="553"/>
      <c r="AD1175" s="553"/>
      <c r="AE1175" s="553"/>
      <c r="AF1175" s="553"/>
      <c r="AG1175" s="553"/>
      <c r="AH1175" s="553"/>
      <c r="AI1175" s="397"/>
      <c r="AJ1175" s="555"/>
      <c r="AK1175" s="576">
        <f t="shared" si="162"/>
        <v>0</v>
      </c>
      <c r="AL1175" s="576">
        <f t="shared" si="163"/>
        <v>0</v>
      </c>
      <c r="AM1175" s="599"/>
      <c r="AN1175" s="599"/>
      <c r="AO1175" s="553"/>
      <c r="AP1175" s="553"/>
      <c r="AQ1175" s="553"/>
      <c r="AR1175" s="553"/>
      <c r="AS1175" s="397"/>
      <c r="AT1175" s="397"/>
      <c r="AU1175" s="397"/>
      <c r="AV1175" s="397"/>
      <c r="AW1175" s="397"/>
      <c r="AX1175" s="397"/>
      <c r="AY1175" s="397"/>
      <c r="AZ1175" s="397"/>
      <c r="BA1175" s="397"/>
      <c r="BB1175" s="397"/>
      <c r="BC1175" s="397"/>
      <c r="BD1175" s="553"/>
      <c r="BE1175" s="397"/>
      <c r="BF1175" s="397"/>
      <c r="BG1175" s="397"/>
      <c r="BH1175" s="397"/>
    </row>
    <row r="1176" spans="2:60" x14ac:dyDescent="0.35">
      <c r="B1176" s="319"/>
      <c r="C1176" s="147"/>
      <c r="D1176" s="147"/>
      <c r="E1176" s="320"/>
      <c r="F1176" s="321"/>
      <c r="G1176" s="149"/>
      <c r="H1176" s="148"/>
      <c r="I1176" s="148"/>
      <c r="J1176" s="322"/>
      <c r="K1176" s="324" t="str">
        <f>IFERROR(INDEX(Lookup!$G$3:$G$6,MATCH(J1176,Lookup!$F$3:$F$6,0)),"")</f>
        <v/>
      </c>
      <c r="L1176" s="323"/>
      <c r="M1176" s="322"/>
      <c r="N1176" s="846">
        <f t="shared" si="156"/>
        <v>0</v>
      </c>
      <c r="O1176" s="325">
        <f t="shared" si="157"/>
        <v>0</v>
      </c>
      <c r="P1176" s="847">
        <f>IF(I1176&lt;INDEX(Lookup!$U$2:$U$10,MATCH($D$48,Lookup!$S$2:$S$10,0)),0,IF(U1176="X",0,IFERROR(L1176*50,0)))</f>
        <v>0</v>
      </c>
      <c r="Q1176" s="326">
        <f>IF(I1176&lt;INDEX(Lookup!$U$2:$U$10,MATCH($D$48,Lookup!$S$2:$S$10,0)),0,IF(U1176="X",0,IFERROR(P1176*K1176,0)))</f>
        <v>0</v>
      </c>
      <c r="R1176" s="326">
        <v>0</v>
      </c>
      <c r="S1176" s="424">
        <v>0</v>
      </c>
      <c r="T1176" s="322"/>
      <c r="U1176" s="143"/>
      <c r="V1176" s="397"/>
      <c r="W1176" s="555"/>
      <c r="X1176" s="576">
        <f t="shared" si="158"/>
        <v>0</v>
      </c>
      <c r="Y1176" s="576">
        <f t="shared" si="159"/>
        <v>0</v>
      </c>
      <c r="Z1176" s="576">
        <f t="shared" si="160"/>
        <v>0</v>
      </c>
      <c r="AA1176" s="576">
        <f t="shared" si="161"/>
        <v>0</v>
      </c>
      <c r="AB1176" s="553"/>
      <c r="AC1176" s="553"/>
      <c r="AD1176" s="553"/>
      <c r="AE1176" s="553"/>
      <c r="AF1176" s="553"/>
      <c r="AG1176" s="553"/>
      <c r="AH1176" s="553"/>
      <c r="AI1176" s="397"/>
      <c r="AJ1176" s="555"/>
      <c r="AK1176" s="576">
        <f t="shared" si="162"/>
        <v>0</v>
      </c>
      <c r="AL1176" s="576">
        <f t="shared" si="163"/>
        <v>0</v>
      </c>
      <c r="AM1176" s="599"/>
      <c r="AN1176" s="599"/>
      <c r="AO1176" s="553"/>
      <c r="AP1176" s="553"/>
      <c r="AQ1176" s="553"/>
      <c r="AR1176" s="553"/>
      <c r="AS1176" s="397"/>
      <c r="AT1176" s="397"/>
      <c r="AU1176" s="397"/>
      <c r="AV1176" s="397"/>
      <c r="AW1176" s="397"/>
      <c r="AX1176" s="397"/>
      <c r="AY1176" s="397"/>
      <c r="AZ1176" s="397"/>
      <c r="BA1176" s="397"/>
      <c r="BB1176" s="397"/>
      <c r="BC1176" s="397"/>
      <c r="BD1176" s="553"/>
      <c r="BE1176" s="397"/>
      <c r="BF1176" s="397"/>
      <c r="BG1176" s="397"/>
      <c r="BH1176" s="397"/>
    </row>
    <row r="1177" spans="2:60" x14ac:dyDescent="0.35">
      <c r="B1177" s="319"/>
      <c r="C1177" s="147"/>
      <c r="D1177" s="147"/>
      <c r="E1177" s="320"/>
      <c r="F1177" s="321"/>
      <c r="G1177" s="149"/>
      <c r="H1177" s="148"/>
      <c r="I1177" s="148"/>
      <c r="J1177" s="322"/>
      <c r="K1177" s="324" t="str">
        <f>IFERROR(INDEX(Lookup!$G$3:$G$6,MATCH(J1177,Lookup!$F$3:$F$6,0)),"")</f>
        <v/>
      </c>
      <c r="L1177" s="323"/>
      <c r="M1177" s="322"/>
      <c r="N1177" s="846">
        <f t="shared" si="156"/>
        <v>0</v>
      </c>
      <c r="O1177" s="325">
        <f t="shared" si="157"/>
        <v>0</v>
      </c>
      <c r="P1177" s="847">
        <f>IF(I1177&lt;INDEX(Lookup!$U$2:$U$10,MATCH($D$48,Lookup!$S$2:$S$10,0)),0,IF(U1177="X",0,IFERROR(L1177*50,0)))</f>
        <v>0</v>
      </c>
      <c r="Q1177" s="326">
        <f>IF(I1177&lt;INDEX(Lookup!$U$2:$U$10,MATCH($D$48,Lookup!$S$2:$S$10,0)),0,IF(U1177="X",0,IFERROR(P1177*K1177,0)))</f>
        <v>0</v>
      </c>
      <c r="R1177" s="326">
        <v>0</v>
      </c>
      <c r="S1177" s="424">
        <v>0</v>
      </c>
      <c r="T1177" s="322"/>
      <c r="U1177" s="143"/>
      <c r="V1177" s="397"/>
      <c r="W1177" s="555"/>
      <c r="X1177" s="576">
        <f t="shared" si="158"/>
        <v>0</v>
      </c>
      <c r="Y1177" s="576">
        <f t="shared" si="159"/>
        <v>0</v>
      </c>
      <c r="Z1177" s="576">
        <f t="shared" si="160"/>
        <v>0</v>
      </c>
      <c r="AA1177" s="576">
        <f t="shared" si="161"/>
        <v>0</v>
      </c>
      <c r="AB1177" s="553"/>
      <c r="AC1177" s="553"/>
      <c r="AD1177" s="553"/>
      <c r="AE1177" s="553"/>
      <c r="AF1177" s="553"/>
      <c r="AG1177" s="553"/>
      <c r="AH1177" s="553"/>
      <c r="AI1177" s="397"/>
      <c r="AJ1177" s="555"/>
      <c r="AK1177" s="576">
        <f t="shared" si="162"/>
        <v>0</v>
      </c>
      <c r="AL1177" s="576">
        <f t="shared" si="163"/>
        <v>0</v>
      </c>
      <c r="AM1177" s="599"/>
      <c r="AN1177" s="599"/>
      <c r="AO1177" s="553"/>
      <c r="AP1177" s="553"/>
      <c r="AQ1177" s="553"/>
      <c r="AR1177" s="553"/>
      <c r="AS1177" s="397"/>
      <c r="AT1177" s="397"/>
      <c r="AU1177" s="397"/>
      <c r="AV1177" s="397"/>
      <c r="AW1177" s="397"/>
      <c r="AX1177" s="397"/>
      <c r="AY1177" s="397"/>
      <c r="AZ1177" s="397"/>
      <c r="BA1177" s="397"/>
      <c r="BB1177" s="397"/>
      <c r="BC1177" s="397"/>
      <c r="BD1177" s="553"/>
      <c r="BE1177" s="397"/>
      <c r="BF1177" s="397"/>
      <c r="BG1177" s="397"/>
      <c r="BH1177" s="397"/>
    </row>
    <row r="1178" spans="2:60" x14ac:dyDescent="0.35">
      <c r="B1178" s="319"/>
      <c r="C1178" s="147"/>
      <c r="D1178" s="147"/>
      <c r="E1178" s="320"/>
      <c r="F1178" s="321"/>
      <c r="G1178" s="149"/>
      <c r="H1178" s="148"/>
      <c r="I1178" s="148"/>
      <c r="J1178" s="322"/>
      <c r="K1178" s="324" t="str">
        <f>IFERROR(INDEX(Lookup!$G$3:$G$6,MATCH(J1178,Lookup!$F$3:$F$6,0)),"")</f>
        <v/>
      </c>
      <c r="L1178" s="323"/>
      <c r="M1178" s="322"/>
      <c r="N1178" s="846">
        <f t="shared" si="156"/>
        <v>0</v>
      </c>
      <c r="O1178" s="325">
        <f t="shared" si="157"/>
        <v>0</v>
      </c>
      <c r="P1178" s="847">
        <f>IF(I1178&lt;INDEX(Lookup!$U$2:$U$10,MATCH($D$48,Lookup!$S$2:$S$10,0)),0,IF(U1178="X",0,IFERROR(L1178*50,0)))</f>
        <v>0</v>
      </c>
      <c r="Q1178" s="326">
        <f>IF(I1178&lt;INDEX(Lookup!$U$2:$U$10,MATCH($D$48,Lookup!$S$2:$S$10,0)),0,IF(U1178="X",0,IFERROR(P1178*K1178,0)))</f>
        <v>0</v>
      </c>
      <c r="R1178" s="326">
        <v>0</v>
      </c>
      <c r="S1178" s="424">
        <v>0</v>
      </c>
      <c r="T1178" s="322"/>
      <c r="U1178" s="143"/>
      <c r="V1178" s="397"/>
      <c r="W1178" s="555"/>
      <c r="X1178" s="576">
        <f t="shared" si="158"/>
        <v>0</v>
      </c>
      <c r="Y1178" s="576">
        <f t="shared" si="159"/>
        <v>0</v>
      </c>
      <c r="Z1178" s="576">
        <f t="shared" si="160"/>
        <v>0</v>
      </c>
      <c r="AA1178" s="576">
        <f t="shared" si="161"/>
        <v>0</v>
      </c>
      <c r="AB1178" s="553"/>
      <c r="AC1178" s="553"/>
      <c r="AD1178" s="553"/>
      <c r="AE1178" s="553"/>
      <c r="AF1178" s="553"/>
      <c r="AG1178" s="553"/>
      <c r="AH1178" s="553"/>
      <c r="AI1178" s="397"/>
      <c r="AJ1178" s="555"/>
      <c r="AK1178" s="576">
        <f t="shared" si="162"/>
        <v>0</v>
      </c>
      <c r="AL1178" s="576">
        <f t="shared" si="163"/>
        <v>0</v>
      </c>
      <c r="AM1178" s="599"/>
      <c r="AN1178" s="599"/>
      <c r="AO1178" s="553"/>
      <c r="AP1178" s="553"/>
      <c r="AQ1178" s="553"/>
      <c r="AR1178" s="553"/>
      <c r="AS1178" s="397"/>
      <c r="AT1178" s="397"/>
      <c r="AU1178" s="397"/>
      <c r="AV1178" s="397"/>
      <c r="AW1178" s="397"/>
      <c r="AX1178" s="397"/>
      <c r="AY1178" s="397"/>
      <c r="AZ1178" s="397"/>
      <c r="BA1178" s="397"/>
      <c r="BB1178" s="397"/>
      <c r="BC1178" s="397"/>
      <c r="BD1178" s="553"/>
      <c r="BE1178" s="397"/>
      <c r="BF1178" s="397"/>
      <c r="BG1178" s="397"/>
      <c r="BH1178" s="397"/>
    </row>
    <row r="1179" spans="2:60" x14ac:dyDescent="0.35">
      <c r="B1179" s="319"/>
      <c r="C1179" s="147"/>
      <c r="D1179" s="147"/>
      <c r="E1179" s="320"/>
      <c r="F1179" s="321"/>
      <c r="G1179" s="149"/>
      <c r="H1179" s="148"/>
      <c r="I1179" s="148"/>
      <c r="J1179" s="322"/>
      <c r="K1179" s="324" t="str">
        <f>IFERROR(INDEX(Lookup!$G$3:$G$6,MATCH(J1179,Lookup!$F$3:$F$6,0)),"")</f>
        <v/>
      </c>
      <c r="L1179" s="323"/>
      <c r="M1179" s="322"/>
      <c r="N1179" s="846">
        <f t="shared" si="156"/>
        <v>0</v>
      </c>
      <c r="O1179" s="325">
        <f t="shared" si="157"/>
        <v>0</v>
      </c>
      <c r="P1179" s="847">
        <f>IF(I1179&lt;INDEX(Lookup!$U$2:$U$10,MATCH($D$48,Lookup!$S$2:$S$10,0)),0,IF(U1179="X",0,IFERROR(L1179*50,0)))</f>
        <v>0</v>
      </c>
      <c r="Q1179" s="326">
        <f>IF(I1179&lt;INDEX(Lookup!$U$2:$U$10,MATCH($D$48,Lookup!$S$2:$S$10,0)),0,IF(U1179="X",0,IFERROR(P1179*K1179,0)))</f>
        <v>0</v>
      </c>
      <c r="R1179" s="326">
        <v>0</v>
      </c>
      <c r="S1179" s="424">
        <v>0</v>
      </c>
      <c r="T1179" s="322"/>
      <c r="U1179" s="143"/>
      <c r="V1179" s="397"/>
      <c r="W1179" s="555"/>
      <c r="X1179" s="576">
        <f t="shared" si="158"/>
        <v>0</v>
      </c>
      <c r="Y1179" s="576">
        <f t="shared" si="159"/>
        <v>0</v>
      </c>
      <c r="Z1179" s="576">
        <f t="shared" si="160"/>
        <v>0</v>
      </c>
      <c r="AA1179" s="576">
        <f t="shared" si="161"/>
        <v>0</v>
      </c>
      <c r="AB1179" s="553"/>
      <c r="AC1179" s="553"/>
      <c r="AD1179" s="553"/>
      <c r="AE1179" s="553"/>
      <c r="AF1179" s="553"/>
      <c r="AG1179" s="553"/>
      <c r="AH1179" s="553"/>
      <c r="AI1179" s="397"/>
      <c r="AJ1179" s="555"/>
      <c r="AK1179" s="576">
        <f t="shared" si="162"/>
        <v>0</v>
      </c>
      <c r="AL1179" s="576">
        <f t="shared" si="163"/>
        <v>0</v>
      </c>
      <c r="AM1179" s="599"/>
      <c r="AN1179" s="599"/>
      <c r="AO1179" s="553"/>
      <c r="AP1179" s="553"/>
      <c r="AQ1179" s="553"/>
      <c r="AR1179" s="553"/>
      <c r="AS1179" s="397"/>
      <c r="AT1179" s="397"/>
      <c r="AU1179" s="397"/>
      <c r="AV1179" s="397"/>
      <c r="AW1179" s="397"/>
      <c r="AX1179" s="397"/>
      <c r="AY1179" s="397"/>
      <c r="AZ1179" s="397"/>
      <c r="BA1179" s="397"/>
      <c r="BB1179" s="397"/>
      <c r="BC1179" s="397"/>
      <c r="BD1179" s="553"/>
      <c r="BE1179" s="397"/>
      <c r="BF1179" s="397"/>
      <c r="BG1179" s="397"/>
      <c r="BH1179" s="397"/>
    </row>
    <row r="1180" spans="2:60" x14ac:dyDescent="0.35">
      <c r="B1180" s="319"/>
      <c r="C1180" s="147"/>
      <c r="D1180" s="147"/>
      <c r="E1180" s="320"/>
      <c r="F1180" s="321"/>
      <c r="G1180" s="149"/>
      <c r="H1180" s="148"/>
      <c r="I1180" s="148"/>
      <c r="J1180" s="322"/>
      <c r="K1180" s="324" t="str">
        <f>IFERROR(INDEX(Lookup!$G$3:$G$6,MATCH(J1180,Lookup!$F$3:$F$6,0)),"")</f>
        <v/>
      </c>
      <c r="L1180" s="323"/>
      <c r="M1180" s="322"/>
      <c r="N1180" s="846">
        <f t="shared" si="156"/>
        <v>0</v>
      </c>
      <c r="O1180" s="325">
        <f t="shared" si="157"/>
        <v>0</v>
      </c>
      <c r="P1180" s="847">
        <f>IF(I1180&lt;INDEX(Lookup!$U$2:$U$10,MATCH($D$48,Lookup!$S$2:$S$10,0)),0,IF(U1180="X",0,IFERROR(L1180*50,0)))</f>
        <v>0</v>
      </c>
      <c r="Q1180" s="326">
        <f>IF(I1180&lt;INDEX(Lookup!$U$2:$U$10,MATCH($D$48,Lookup!$S$2:$S$10,0)),0,IF(U1180="X",0,IFERROR(P1180*K1180,0)))</f>
        <v>0</v>
      </c>
      <c r="R1180" s="326">
        <v>0</v>
      </c>
      <c r="S1180" s="424">
        <v>0</v>
      </c>
      <c r="T1180" s="322"/>
      <c r="U1180" s="143"/>
      <c r="V1180" s="397"/>
      <c r="W1180" s="555"/>
      <c r="X1180" s="576">
        <f t="shared" si="158"/>
        <v>0</v>
      </c>
      <c r="Y1180" s="576">
        <f t="shared" si="159"/>
        <v>0</v>
      </c>
      <c r="Z1180" s="576">
        <f t="shared" si="160"/>
        <v>0</v>
      </c>
      <c r="AA1180" s="576">
        <f t="shared" si="161"/>
        <v>0</v>
      </c>
      <c r="AB1180" s="553"/>
      <c r="AC1180" s="553"/>
      <c r="AD1180" s="553"/>
      <c r="AE1180" s="553"/>
      <c r="AF1180" s="553"/>
      <c r="AG1180" s="553"/>
      <c r="AH1180" s="553"/>
      <c r="AI1180" s="397"/>
      <c r="AJ1180" s="555"/>
      <c r="AK1180" s="576">
        <f t="shared" si="162"/>
        <v>0</v>
      </c>
      <c r="AL1180" s="576">
        <f t="shared" si="163"/>
        <v>0</v>
      </c>
      <c r="AM1180" s="599"/>
      <c r="AN1180" s="599"/>
      <c r="AO1180" s="553"/>
      <c r="AP1180" s="553"/>
      <c r="AQ1180" s="553"/>
      <c r="AR1180" s="553"/>
      <c r="AS1180" s="397"/>
      <c r="AT1180" s="397"/>
      <c r="AU1180" s="397"/>
      <c r="AV1180" s="397"/>
      <c r="AW1180" s="397"/>
      <c r="AX1180" s="397"/>
      <c r="AY1180" s="397"/>
      <c r="AZ1180" s="397"/>
      <c r="BA1180" s="397"/>
      <c r="BB1180" s="397"/>
      <c r="BC1180" s="397"/>
      <c r="BD1180" s="553"/>
      <c r="BE1180" s="397"/>
      <c r="BF1180" s="397"/>
      <c r="BG1180" s="397"/>
      <c r="BH1180" s="397"/>
    </row>
    <row r="1181" spans="2:60" x14ac:dyDescent="0.35">
      <c r="B1181" s="319"/>
      <c r="C1181" s="147"/>
      <c r="D1181" s="147"/>
      <c r="E1181" s="320"/>
      <c r="F1181" s="321"/>
      <c r="G1181" s="149"/>
      <c r="H1181" s="148"/>
      <c r="I1181" s="148"/>
      <c r="J1181" s="322"/>
      <c r="K1181" s="324" t="str">
        <f>IFERROR(INDEX(Lookup!$G$3:$G$6,MATCH(J1181,Lookup!$F$3:$F$6,0)),"")</f>
        <v/>
      </c>
      <c r="L1181" s="323"/>
      <c r="M1181" s="322"/>
      <c r="N1181" s="846">
        <f t="shared" si="156"/>
        <v>0</v>
      </c>
      <c r="O1181" s="325">
        <f t="shared" si="157"/>
        <v>0</v>
      </c>
      <c r="P1181" s="847">
        <f>IF(I1181&lt;INDEX(Lookup!$U$2:$U$10,MATCH($D$48,Lookup!$S$2:$S$10,0)),0,IF(U1181="X",0,IFERROR(L1181*50,0)))</f>
        <v>0</v>
      </c>
      <c r="Q1181" s="326">
        <f>IF(I1181&lt;INDEX(Lookup!$U$2:$U$10,MATCH($D$48,Lookup!$S$2:$S$10,0)),0,IF(U1181="X",0,IFERROR(P1181*K1181,0)))</f>
        <v>0</v>
      </c>
      <c r="R1181" s="326">
        <v>0</v>
      </c>
      <c r="S1181" s="424">
        <v>0</v>
      </c>
      <c r="T1181" s="322"/>
      <c r="U1181" s="143"/>
      <c r="V1181" s="397"/>
      <c r="W1181" s="555"/>
      <c r="X1181" s="576">
        <f t="shared" si="158"/>
        <v>0</v>
      </c>
      <c r="Y1181" s="576">
        <f t="shared" si="159"/>
        <v>0</v>
      </c>
      <c r="Z1181" s="576">
        <f t="shared" si="160"/>
        <v>0</v>
      </c>
      <c r="AA1181" s="576">
        <f t="shared" si="161"/>
        <v>0</v>
      </c>
      <c r="AB1181" s="553"/>
      <c r="AC1181" s="553"/>
      <c r="AD1181" s="553"/>
      <c r="AE1181" s="553"/>
      <c r="AF1181" s="553"/>
      <c r="AG1181" s="553"/>
      <c r="AH1181" s="553"/>
      <c r="AI1181" s="397"/>
      <c r="AJ1181" s="555"/>
      <c r="AK1181" s="576">
        <f t="shared" si="162"/>
        <v>0</v>
      </c>
      <c r="AL1181" s="576">
        <f t="shared" si="163"/>
        <v>0</v>
      </c>
      <c r="AM1181" s="599"/>
      <c r="AN1181" s="599"/>
      <c r="AO1181" s="553"/>
      <c r="AP1181" s="553"/>
      <c r="AQ1181" s="553"/>
      <c r="AR1181" s="553"/>
      <c r="AS1181" s="397"/>
      <c r="AT1181" s="397"/>
      <c r="AU1181" s="397"/>
      <c r="AV1181" s="397"/>
      <c r="AW1181" s="397"/>
      <c r="AX1181" s="397"/>
      <c r="AY1181" s="397"/>
      <c r="AZ1181" s="397"/>
      <c r="BA1181" s="397"/>
      <c r="BB1181" s="397"/>
      <c r="BC1181" s="397"/>
      <c r="BD1181" s="553"/>
      <c r="BE1181" s="397"/>
      <c r="BF1181" s="397"/>
      <c r="BG1181" s="397"/>
      <c r="BH1181" s="397"/>
    </row>
    <row r="1182" spans="2:60" x14ac:dyDescent="0.35">
      <c r="B1182" s="319"/>
      <c r="C1182" s="147"/>
      <c r="D1182" s="147"/>
      <c r="E1182" s="320"/>
      <c r="F1182" s="321"/>
      <c r="G1182" s="149"/>
      <c r="H1182" s="148"/>
      <c r="I1182" s="148"/>
      <c r="J1182" s="322"/>
      <c r="K1182" s="324" t="str">
        <f>IFERROR(INDEX(Lookup!$G$3:$G$6,MATCH(J1182,Lookup!$F$3:$F$6,0)),"")</f>
        <v/>
      </c>
      <c r="L1182" s="323"/>
      <c r="M1182" s="322"/>
      <c r="N1182" s="846">
        <f t="shared" si="156"/>
        <v>0</v>
      </c>
      <c r="O1182" s="325">
        <f t="shared" si="157"/>
        <v>0</v>
      </c>
      <c r="P1182" s="847">
        <f>IF(I1182&lt;INDEX(Lookup!$U$2:$U$10,MATCH($D$48,Lookup!$S$2:$S$10,0)),0,IF(U1182="X",0,IFERROR(L1182*50,0)))</f>
        <v>0</v>
      </c>
      <c r="Q1182" s="326">
        <f>IF(I1182&lt;INDEX(Lookup!$U$2:$U$10,MATCH($D$48,Lookup!$S$2:$S$10,0)),0,IF(U1182="X",0,IFERROR(P1182*K1182,0)))</f>
        <v>0</v>
      </c>
      <c r="R1182" s="326">
        <v>0</v>
      </c>
      <c r="S1182" s="424">
        <v>0</v>
      </c>
      <c r="T1182" s="322"/>
      <c r="U1182" s="143"/>
      <c r="V1182" s="397"/>
      <c r="W1182" s="555"/>
      <c r="X1182" s="576">
        <f t="shared" si="158"/>
        <v>0</v>
      </c>
      <c r="Y1182" s="576">
        <f t="shared" si="159"/>
        <v>0</v>
      </c>
      <c r="Z1182" s="576">
        <f t="shared" si="160"/>
        <v>0</v>
      </c>
      <c r="AA1182" s="576">
        <f t="shared" si="161"/>
        <v>0</v>
      </c>
      <c r="AB1182" s="553"/>
      <c r="AC1182" s="553"/>
      <c r="AD1182" s="553"/>
      <c r="AE1182" s="553"/>
      <c r="AF1182" s="553"/>
      <c r="AG1182" s="553"/>
      <c r="AH1182" s="553"/>
      <c r="AI1182" s="397"/>
      <c r="AJ1182" s="555"/>
      <c r="AK1182" s="576">
        <f t="shared" si="162"/>
        <v>0</v>
      </c>
      <c r="AL1182" s="576">
        <f t="shared" si="163"/>
        <v>0</v>
      </c>
      <c r="AM1182" s="599"/>
      <c r="AN1182" s="599"/>
      <c r="AO1182" s="553"/>
      <c r="AP1182" s="553"/>
      <c r="AQ1182" s="553"/>
      <c r="AR1182" s="553"/>
      <c r="AS1182" s="397"/>
      <c r="AT1182" s="397"/>
      <c r="AU1182" s="397"/>
      <c r="AV1182" s="397"/>
      <c r="AW1182" s="397"/>
      <c r="AX1182" s="397"/>
      <c r="AY1182" s="397"/>
      <c r="AZ1182" s="397"/>
      <c r="BA1182" s="397"/>
      <c r="BB1182" s="397"/>
      <c r="BC1182" s="397"/>
      <c r="BD1182" s="553"/>
      <c r="BE1182" s="397"/>
      <c r="BF1182" s="397"/>
      <c r="BG1182" s="397"/>
      <c r="BH1182" s="397"/>
    </row>
    <row r="1183" spans="2:60" x14ac:dyDescent="0.35">
      <c r="B1183" s="319"/>
      <c r="C1183" s="147"/>
      <c r="D1183" s="147"/>
      <c r="E1183" s="320"/>
      <c r="F1183" s="321"/>
      <c r="G1183" s="149"/>
      <c r="H1183" s="148"/>
      <c r="I1183" s="148"/>
      <c r="J1183" s="322"/>
      <c r="K1183" s="324" t="str">
        <f>IFERROR(INDEX(Lookup!$G$3:$G$6,MATCH(J1183,Lookup!$F$3:$F$6,0)),"")</f>
        <v/>
      </c>
      <c r="L1183" s="323"/>
      <c r="M1183" s="322"/>
      <c r="N1183" s="846">
        <f t="shared" si="156"/>
        <v>0</v>
      </c>
      <c r="O1183" s="325">
        <f t="shared" si="157"/>
        <v>0</v>
      </c>
      <c r="P1183" s="847">
        <f>IF(I1183&lt;INDEX(Lookup!$U$2:$U$10,MATCH($D$48,Lookup!$S$2:$S$10,0)),0,IF(U1183="X",0,IFERROR(L1183*50,0)))</f>
        <v>0</v>
      </c>
      <c r="Q1183" s="326">
        <f>IF(I1183&lt;INDEX(Lookup!$U$2:$U$10,MATCH($D$48,Lookup!$S$2:$S$10,0)),0,IF(U1183="X",0,IFERROR(P1183*K1183,0)))</f>
        <v>0</v>
      </c>
      <c r="R1183" s="326">
        <v>0</v>
      </c>
      <c r="S1183" s="424">
        <v>0</v>
      </c>
      <c r="T1183" s="322"/>
      <c r="U1183" s="143"/>
      <c r="V1183" s="397"/>
      <c r="W1183" s="555"/>
      <c r="X1183" s="576">
        <f t="shared" si="158"/>
        <v>0</v>
      </c>
      <c r="Y1183" s="576">
        <f t="shared" si="159"/>
        <v>0</v>
      </c>
      <c r="Z1183" s="576">
        <f t="shared" si="160"/>
        <v>0</v>
      </c>
      <c r="AA1183" s="576">
        <f t="shared" si="161"/>
        <v>0</v>
      </c>
      <c r="AB1183" s="553"/>
      <c r="AC1183" s="553"/>
      <c r="AD1183" s="553"/>
      <c r="AE1183" s="553"/>
      <c r="AF1183" s="553"/>
      <c r="AG1183" s="553"/>
      <c r="AH1183" s="553"/>
      <c r="AI1183" s="397"/>
      <c r="AJ1183" s="555"/>
      <c r="AK1183" s="576">
        <f t="shared" si="162"/>
        <v>0</v>
      </c>
      <c r="AL1183" s="576">
        <f t="shared" si="163"/>
        <v>0</v>
      </c>
      <c r="AM1183" s="599"/>
      <c r="AN1183" s="599"/>
      <c r="AO1183" s="553"/>
      <c r="AP1183" s="553"/>
      <c r="AQ1183" s="553"/>
      <c r="AR1183" s="553"/>
      <c r="AS1183" s="397"/>
      <c r="AT1183" s="397"/>
      <c r="AU1183" s="397"/>
      <c r="AV1183" s="397"/>
      <c r="AW1183" s="397"/>
      <c r="AX1183" s="397"/>
      <c r="AY1183" s="397"/>
      <c r="AZ1183" s="397"/>
      <c r="BA1183" s="397"/>
      <c r="BB1183" s="397"/>
      <c r="BC1183" s="397"/>
      <c r="BD1183" s="553"/>
      <c r="BE1183" s="397"/>
      <c r="BF1183" s="397"/>
      <c r="BG1183" s="397"/>
      <c r="BH1183" s="397"/>
    </row>
    <row r="1184" spans="2:60" x14ac:dyDescent="0.35">
      <c r="B1184" s="319"/>
      <c r="C1184" s="147"/>
      <c r="D1184" s="147"/>
      <c r="E1184" s="320"/>
      <c r="F1184" s="321"/>
      <c r="G1184" s="149"/>
      <c r="H1184" s="148"/>
      <c r="I1184" s="148"/>
      <c r="J1184" s="322"/>
      <c r="K1184" s="324" t="str">
        <f>IFERROR(INDEX(Lookup!$G$3:$G$6,MATCH(J1184,Lookup!$F$3:$F$6,0)),"")</f>
        <v/>
      </c>
      <c r="L1184" s="323"/>
      <c r="M1184" s="322"/>
      <c r="N1184" s="846">
        <f t="shared" si="156"/>
        <v>0</v>
      </c>
      <c r="O1184" s="325">
        <f t="shared" si="157"/>
        <v>0</v>
      </c>
      <c r="P1184" s="847">
        <f>IF(I1184&lt;INDEX(Lookup!$U$2:$U$10,MATCH($D$48,Lookup!$S$2:$S$10,0)),0,IF(U1184="X",0,IFERROR(L1184*50,0)))</f>
        <v>0</v>
      </c>
      <c r="Q1184" s="326">
        <f>IF(I1184&lt;INDEX(Lookup!$U$2:$U$10,MATCH($D$48,Lookup!$S$2:$S$10,0)),0,IF(U1184="X",0,IFERROR(P1184*K1184,0)))</f>
        <v>0</v>
      </c>
      <c r="R1184" s="326">
        <v>0</v>
      </c>
      <c r="S1184" s="424">
        <v>0</v>
      </c>
      <c r="T1184" s="322"/>
      <c r="U1184" s="143"/>
      <c r="V1184" s="397"/>
      <c r="W1184" s="555"/>
      <c r="X1184" s="576">
        <f t="shared" si="158"/>
        <v>0</v>
      </c>
      <c r="Y1184" s="576">
        <f t="shared" si="159"/>
        <v>0</v>
      </c>
      <c r="Z1184" s="576">
        <f t="shared" si="160"/>
        <v>0</v>
      </c>
      <c r="AA1184" s="576">
        <f t="shared" si="161"/>
        <v>0</v>
      </c>
      <c r="AB1184" s="553"/>
      <c r="AC1184" s="553"/>
      <c r="AD1184" s="553"/>
      <c r="AE1184" s="553"/>
      <c r="AF1184" s="553"/>
      <c r="AG1184" s="553"/>
      <c r="AH1184" s="553"/>
      <c r="AI1184" s="397"/>
      <c r="AJ1184" s="555"/>
      <c r="AK1184" s="576">
        <f t="shared" si="162"/>
        <v>0</v>
      </c>
      <c r="AL1184" s="576">
        <f t="shared" si="163"/>
        <v>0</v>
      </c>
      <c r="AM1184" s="599"/>
      <c r="AN1184" s="599"/>
      <c r="AO1184" s="553"/>
      <c r="AP1184" s="553"/>
      <c r="AQ1184" s="553"/>
      <c r="AR1184" s="553"/>
      <c r="AS1184" s="397"/>
      <c r="AT1184" s="397"/>
      <c r="AU1184" s="397"/>
      <c r="AV1184" s="397"/>
      <c r="AW1184" s="397"/>
      <c r="AX1184" s="397"/>
      <c r="AY1184" s="397"/>
      <c r="AZ1184" s="397"/>
      <c r="BA1184" s="397"/>
      <c r="BB1184" s="397"/>
      <c r="BC1184" s="397"/>
      <c r="BD1184" s="553"/>
      <c r="BE1184" s="397"/>
      <c r="BF1184" s="397"/>
      <c r="BG1184" s="397"/>
      <c r="BH1184" s="397"/>
    </row>
    <row r="1185" spans="2:60" x14ac:dyDescent="0.35">
      <c r="B1185" s="319"/>
      <c r="C1185" s="147"/>
      <c r="D1185" s="147"/>
      <c r="E1185" s="320"/>
      <c r="F1185" s="321"/>
      <c r="G1185" s="149"/>
      <c r="H1185" s="148"/>
      <c r="I1185" s="148"/>
      <c r="J1185" s="322"/>
      <c r="K1185" s="324" t="str">
        <f>IFERROR(INDEX(Lookup!$G$3:$G$6,MATCH(J1185,Lookup!$F$3:$F$6,0)),"")</f>
        <v/>
      </c>
      <c r="L1185" s="323"/>
      <c r="M1185" s="322"/>
      <c r="N1185" s="846">
        <f t="shared" si="156"/>
        <v>0</v>
      </c>
      <c r="O1185" s="325">
        <f t="shared" si="157"/>
        <v>0</v>
      </c>
      <c r="P1185" s="847">
        <f>IF(I1185&lt;INDEX(Lookup!$U$2:$U$10,MATCH($D$48,Lookup!$S$2:$S$10,0)),0,IF(U1185="X",0,IFERROR(L1185*50,0)))</f>
        <v>0</v>
      </c>
      <c r="Q1185" s="326">
        <f>IF(I1185&lt;INDEX(Lookup!$U$2:$U$10,MATCH($D$48,Lookup!$S$2:$S$10,0)),0,IF(U1185="X",0,IFERROR(P1185*K1185,0)))</f>
        <v>0</v>
      </c>
      <c r="R1185" s="326">
        <v>0</v>
      </c>
      <c r="S1185" s="424">
        <v>0</v>
      </c>
      <c r="T1185" s="322"/>
      <c r="U1185" s="143"/>
      <c r="V1185" s="397"/>
      <c r="W1185" s="555"/>
      <c r="X1185" s="576">
        <f t="shared" si="158"/>
        <v>0</v>
      </c>
      <c r="Y1185" s="576">
        <f t="shared" si="159"/>
        <v>0</v>
      </c>
      <c r="Z1185" s="576">
        <f t="shared" si="160"/>
        <v>0</v>
      </c>
      <c r="AA1185" s="576">
        <f t="shared" si="161"/>
        <v>0</v>
      </c>
      <c r="AB1185" s="553"/>
      <c r="AC1185" s="553"/>
      <c r="AD1185" s="553"/>
      <c r="AE1185" s="553"/>
      <c r="AF1185" s="553"/>
      <c r="AG1185" s="553"/>
      <c r="AH1185" s="553"/>
      <c r="AI1185" s="397"/>
      <c r="AJ1185" s="555"/>
      <c r="AK1185" s="576">
        <f t="shared" si="162"/>
        <v>0</v>
      </c>
      <c r="AL1185" s="576">
        <f t="shared" si="163"/>
        <v>0</v>
      </c>
      <c r="AM1185" s="599"/>
      <c r="AN1185" s="599"/>
      <c r="AO1185" s="553"/>
      <c r="AP1185" s="553"/>
      <c r="AQ1185" s="553"/>
      <c r="AR1185" s="553"/>
      <c r="AS1185" s="397"/>
      <c r="AT1185" s="397"/>
      <c r="AU1185" s="397"/>
      <c r="AV1185" s="397"/>
      <c r="AW1185" s="397"/>
      <c r="AX1185" s="397"/>
      <c r="AY1185" s="397"/>
      <c r="AZ1185" s="397"/>
      <c r="BA1185" s="397"/>
      <c r="BB1185" s="397"/>
      <c r="BC1185" s="397"/>
      <c r="BD1185" s="553"/>
      <c r="BE1185" s="397"/>
      <c r="BF1185" s="397"/>
      <c r="BG1185" s="397"/>
      <c r="BH1185" s="397"/>
    </row>
    <row r="1186" spans="2:60" x14ac:dyDescent="0.35">
      <c r="B1186" s="319"/>
      <c r="C1186" s="147"/>
      <c r="D1186" s="147"/>
      <c r="E1186" s="320"/>
      <c r="F1186" s="321"/>
      <c r="G1186" s="149"/>
      <c r="H1186" s="148"/>
      <c r="I1186" s="148"/>
      <c r="J1186" s="322"/>
      <c r="K1186" s="324" t="str">
        <f>IFERROR(INDEX(Lookup!$G$3:$G$6,MATCH(J1186,Lookup!$F$3:$F$6,0)),"")</f>
        <v/>
      </c>
      <c r="L1186" s="323"/>
      <c r="M1186" s="322"/>
      <c r="N1186" s="846">
        <f t="shared" si="156"/>
        <v>0</v>
      </c>
      <c r="O1186" s="325">
        <f t="shared" si="157"/>
        <v>0</v>
      </c>
      <c r="P1186" s="847">
        <f>IF(I1186&lt;INDEX(Lookup!$U$2:$U$10,MATCH($D$48,Lookup!$S$2:$S$10,0)),0,IF(U1186="X",0,IFERROR(L1186*50,0)))</f>
        <v>0</v>
      </c>
      <c r="Q1186" s="326">
        <f>IF(I1186&lt;INDEX(Lookup!$U$2:$U$10,MATCH($D$48,Lookup!$S$2:$S$10,0)),0,IF(U1186="X",0,IFERROR(P1186*K1186,0)))</f>
        <v>0</v>
      </c>
      <c r="R1186" s="326">
        <v>0</v>
      </c>
      <c r="S1186" s="424">
        <v>0</v>
      </c>
      <c r="T1186" s="322"/>
      <c r="U1186" s="143"/>
      <c r="V1186" s="397"/>
      <c r="W1186" s="555"/>
      <c r="X1186" s="576">
        <f t="shared" si="158"/>
        <v>0</v>
      </c>
      <c r="Y1186" s="576">
        <f t="shared" si="159"/>
        <v>0</v>
      </c>
      <c r="Z1186" s="576">
        <f t="shared" si="160"/>
        <v>0</v>
      </c>
      <c r="AA1186" s="576">
        <f t="shared" si="161"/>
        <v>0</v>
      </c>
      <c r="AB1186" s="553"/>
      <c r="AC1186" s="553"/>
      <c r="AD1186" s="553"/>
      <c r="AE1186" s="553"/>
      <c r="AF1186" s="553"/>
      <c r="AG1186" s="553"/>
      <c r="AH1186" s="553"/>
      <c r="AI1186" s="397"/>
      <c r="AJ1186" s="555"/>
      <c r="AK1186" s="576">
        <f t="shared" si="162"/>
        <v>0</v>
      </c>
      <c r="AL1186" s="576">
        <f t="shared" si="163"/>
        <v>0</v>
      </c>
      <c r="AM1186" s="599"/>
      <c r="AN1186" s="599"/>
      <c r="AO1186" s="553"/>
      <c r="AP1186" s="553"/>
      <c r="AQ1186" s="553"/>
      <c r="AR1186" s="553"/>
      <c r="AS1186" s="397"/>
      <c r="AT1186" s="397"/>
      <c r="AU1186" s="397"/>
      <c r="AV1186" s="397"/>
      <c r="AW1186" s="397"/>
      <c r="AX1186" s="397"/>
      <c r="AY1186" s="397"/>
      <c r="AZ1186" s="397"/>
      <c r="BA1186" s="397"/>
      <c r="BB1186" s="397"/>
      <c r="BC1186" s="397"/>
      <c r="BD1186" s="553"/>
      <c r="BE1186" s="397"/>
      <c r="BF1186" s="397"/>
      <c r="BG1186" s="397"/>
      <c r="BH1186" s="397"/>
    </row>
    <row r="1187" spans="2:60" x14ac:dyDescent="0.35">
      <c r="B1187" s="319"/>
      <c r="C1187" s="147"/>
      <c r="D1187" s="147"/>
      <c r="E1187" s="320"/>
      <c r="F1187" s="321"/>
      <c r="G1187" s="149"/>
      <c r="H1187" s="148"/>
      <c r="I1187" s="148"/>
      <c r="J1187" s="322"/>
      <c r="K1187" s="324" t="str">
        <f>IFERROR(INDEX(Lookup!$G$3:$G$6,MATCH(J1187,Lookup!$F$3:$F$6,0)),"")</f>
        <v/>
      </c>
      <c r="L1187" s="323"/>
      <c r="M1187" s="322"/>
      <c r="N1187" s="846">
        <f t="shared" si="156"/>
        <v>0</v>
      </c>
      <c r="O1187" s="325">
        <f t="shared" si="157"/>
        <v>0</v>
      </c>
      <c r="P1187" s="847">
        <f>IF(I1187&lt;INDEX(Lookup!$U$2:$U$10,MATCH($D$48,Lookup!$S$2:$S$10,0)),0,IF(U1187="X",0,IFERROR(L1187*50,0)))</f>
        <v>0</v>
      </c>
      <c r="Q1187" s="326">
        <f>IF(I1187&lt;INDEX(Lookup!$U$2:$U$10,MATCH($D$48,Lookup!$S$2:$S$10,0)),0,IF(U1187="X",0,IFERROR(P1187*K1187,0)))</f>
        <v>0</v>
      </c>
      <c r="R1187" s="326">
        <v>0</v>
      </c>
      <c r="S1187" s="424">
        <v>0</v>
      </c>
      <c r="T1187" s="322"/>
      <c r="U1187" s="143"/>
      <c r="V1187" s="397"/>
      <c r="W1187" s="555"/>
      <c r="X1187" s="576">
        <f t="shared" si="158"/>
        <v>0</v>
      </c>
      <c r="Y1187" s="576">
        <f t="shared" si="159"/>
        <v>0</v>
      </c>
      <c r="Z1187" s="576">
        <f t="shared" si="160"/>
        <v>0</v>
      </c>
      <c r="AA1187" s="576">
        <f t="shared" si="161"/>
        <v>0</v>
      </c>
      <c r="AB1187" s="553"/>
      <c r="AC1187" s="553"/>
      <c r="AD1187" s="553"/>
      <c r="AE1187" s="553"/>
      <c r="AF1187" s="553"/>
      <c r="AG1187" s="553"/>
      <c r="AH1187" s="553"/>
      <c r="AI1187" s="397"/>
      <c r="AJ1187" s="555"/>
      <c r="AK1187" s="576">
        <f t="shared" si="162"/>
        <v>0</v>
      </c>
      <c r="AL1187" s="576">
        <f t="shared" si="163"/>
        <v>0</v>
      </c>
      <c r="AM1187" s="599"/>
      <c r="AN1187" s="599"/>
      <c r="AO1187" s="553"/>
      <c r="AP1187" s="553"/>
      <c r="AQ1187" s="553"/>
      <c r="AR1187" s="553"/>
      <c r="AS1187" s="397"/>
      <c r="AT1187" s="397"/>
      <c r="AU1187" s="397"/>
      <c r="AV1187" s="397"/>
      <c r="AW1187" s="397"/>
      <c r="AX1187" s="397"/>
      <c r="AY1187" s="397"/>
      <c r="AZ1187" s="397"/>
      <c r="BA1187" s="397"/>
      <c r="BB1187" s="397"/>
      <c r="BC1187" s="397"/>
      <c r="BD1187" s="553"/>
      <c r="BE1187" s="397"/>
      <c r="BF1187" s="397"/>
      <c r="BG1187" s="397"/>
      <c r="BH1187" s="397"/>
    </row>
    <row r="1188" spans="2:60" x14ac:dyDescent="0.35">
      <c r="B1188" s="319"/>
      <c r="C1188" s="147"/>
      <c r="D1188" s="147"/>
      <c r="E1188" s="320"/>
      <c r="F1188" s="321"/>
      <c r="G1188" s="149"/>
      <c r="H1188" s="148"/>
      <c r="I1188" s="148"/>
      <c r="J1188" s="322"/>
      <c r="K1188" s="324" t="str">
        <f>IFERROR(INDEX(Lookup!$G$3:$G$6,MATCH(J1188,Lookup!$F$3:$F$6,0)),"")</f>
        <v/>
      </c>
      <c r="L1188" s="323"/>
      <c r="M1188" s="322"/>
      <c r="N1188" s="846">
        <f t="shared" si="156"/>
        <v>0</v>
      </c>
      <c r="O1188" s="325">
        <f t="shared" si="157"/>
        <v>0</v>
      </c>
      <c r="P1188" s="847">
        <f>IF(I1188&lt;INDEX(Lookup!$U$2:$U$10,MATCH($D$48,Lookup!$S$2:$S$10,0)),0,IF(U1188="X",0,IFERROR(L1188*50,0)))</f>
        <v>0</v>
      </c>
      <c r="Q1188" s="326">
        <f>IF(I1188&lt;INDEX(Lookup!$U$2:$U$10,MATCH($D$48,Lookup!$S$2:$S$10,0)),0,IF(U1188="X",0,IFERROR(P1188*K1188,0)))</f>
        <v>0</v>
      </c>
      <c r="R1188" s="326">
        <v>0</v>
      </c>
      <c r="S1188" s="424">
        <v>0</v>
      </c>
      <c r="T1188" s="322"/>
      <c r="U1188" s="143"/>
      <c r="V1188" s="397"/>
      <c r="W1188" s="555"/>
      <c r="X1188" s="576">
        <f t="shared" si="158"/>
        <v>0</v>
      </c>
      <c r="Y1188" s="576">
        <f t="shared" si="159"/>
        <v>0</v>
      </c>
      <c r="Z1188" s="576">
        <f t="shared" si="160"/>
        <v>0</v>
      </c>
      <c r="AA1188" s="576">
        <f t="shared" si="161"/>
        <v>0</v>
      </c>
      <c r="AB1188" s="553"/>
      <c r="AC1188" s="553"/>
      <c r="AD1188" s="553"/>
      <c r="AE1188" s="553"/>
      <c r="AF1188" s="553"/>
      <c r="AG1188" s="553"/>
      <c r="AH1188" s="553"/>
      <c r="AI1188" s="397"/>
      <c r="AJ1188" s="555"/>
      <c r="AK1188" s="576">
        <f t="shared" si="162"/>
        <v>0</v>
      </c>
      <c r="AL1188" s="576">
        <f t="shared" si="163"/>
        <v>0</v>
      </c>
      <c r="AM1188" s="599"/>
      <c r="AN1188" s="599"/>
      <c r="AO1188" s="553"/>
      <c r="AP1188" s="553"/>
      <c r="AQ1188" s="553"/>
      <c r="AR1188" s="553"/>
      <c r="AS1188" s="397"/>
      <c r="AT1188" s="397"/>
      <c r="AU1188" s="397"/>
      <c r="AV1188" s="397"/>
      <c r="AW1188" s="397"/>
      <c r="AX1188" s="397"/>
      <c r="AY1188" s="397"/>
      <c r="AZ1188" s="397"/>
      <c r="BA1188" s="397"/>
      <c r="BB1188" s="397"/>
      <c r="BC1188" s="397"/>
      <c r="BD1188" s="553"/>
      <c r="BE1188" s="397"/>
      <c r="BF1188" s="397"/>
      <c r="BG1188" s="397"/>
      <c r="BH1188" s="397"/>
    </row>
    <row r="1189" spans="2:60" x14ac:dyDescent="0.35">
      <c r="B1189" s="319"/>
      <c r="C1189" s="147"/>
      <c r="D1189" s="147"/>
      <c r="E1189" s="320"/>
      <c r="F1189" s="321"/>
      <c r="G1189" s="149"/>
      <c r="H1189" s="148"/>
      <c r="I1189" s="148"/>
      <c r="J1189" s="322"/>
      <c r="K1189" s="324" t="str">
        <f>IFERROR(INDEX(Lookup!$G$3:$G$6,MATCH(J1189,Lookup!$F$3:$F$6,0)),"")</f>
        <v/>
      </c>
      <c r="L1189" s="323"/>
      <c r="M1189" s="322"/>
      <c r="N1189" s="846">
        <f t="shared" si="156"/>
        <v>0</v>
      </c>
      <c r="O1189" s="325">
        <f t="shared" si="157"/>
        <v>0</v>
      </c>
      <c r="P1189" s="847">
        <f>IF(I1189&lt;INDEX(Lookup!$U$2:$U$10,MATCH($D$48,Lookup!$S$2:$S$10,0)),0,IF(U1189="X",0,IFERROR(L1189*50,0)))</f>
        <v>0</v>
      </c>
      <c r="Q1189" s="326">
        <f>IF(I1189&lt;INDEX(Lookup!$U$2:$U$10,MATCH($D$48,Lookup!$S$2:$S$10,0)),0,IF(U1189="X",0,IFERROR(P1189*K1189,0)))</f>
        <v>0</v>
      </c>
      <c r="R1189" s="326">
        <v>0</v>
      </c>
      <c r="S1189" s="424">
        <v>0</v>
      </c>
      <c r="T1189" s="322"/>
      <c r="U1189" s="143"/>
      <c r="V1189" s="397"/>
      <c r="W1189" s="555"/>
      <c r="X1189" s="576">
        <f t="shared" si="158"/>
        <v>0</v>
      </c>
      <c r="Y1189" s="576">
        <f t="shared" si="159"/>
        <v>0</v>
      </c>
      <c r="Z1189" s="576">
        <f t="shared" si="160"/>
        <v>0</v>
      </c>
      <c r="AA1189" s="576">
        <f t="shared" si="161"/>
        <v>0</v>
      </c>
      <c r="AB1189" s="553"/>
      <c r="AC1189" s="553"/>
      <c r="AD1189" s="553"/>
      <c r="AE1189" s="553"/>
      <c r="AF1189" s="553"/>
      <c r="AG1189" s="553"/>
      <c r="AH1189" s="553"/>
      <c r="AI1189" s="397"/>
      <c r="AJ1189" s="555"/>
      <c r="AK1189" s="576">
        <f t="shared" si="162"/>
        <v>0</v>
      </c>
      <c r="AL1189" s="576">
        <f t="shared" si="163"/>
        <v>0</v>
      </c>
      <c r="AM1189" s="599"/>
      <c r="AN1189" s="599"/>
      <c r="AO1189" s="553"/>
      <c r="AP1189" s="553"/>
      <c r="AQ1189" s="553"/>
      <c r="AR1189" s="553"/>
      <c r="AS1189" s="397"/>
      <c r="AT1189" s="397"/>
      <c r="AU1189" s="397"/>
      <c r="AV1189" s="397"/>
      <c r="AW1189" s="397"/>
      <c r="AX1189" s="397"/>
      <c r="AY1189" s="397"/>
      <c r="AZ1189" s="397"/>
      <c r="BA1189" s="397"/>
      <c r="BB1189" s="397"/>
      <c r="BC1189" s="397"/>
      <c r="BD1189" s="553"/>
      <c r="BE1189" s="397"/>
      <c r="BF1189" s="397"/>
      <c r="BG1189" s="397"/>
      <c r="BH1189" s="397"/>
    </row>
    <row r="1190" spans="2:60" x14ac:dyDescent="0.35">
      <c r="B1190" s="319"/>
      <c r="C1190" s="147"/>
      <c r="D1190" s="147"/>
      <c r="E1190" s="320"/>
      <c r="F1190" s="321"/>
      <c r="G1190" s="149"/>
      <c r="H1190" s="148"/>
      <c r="I1190" s="148"/>
      <c r="J1190" s="322"/>
      <c r="K1190" s="324" t="str">
        <f>IFERROR(INDEX(Lookup!$G$3:$G$6,MATCH(J1190,Lookup!$F$3:$F$6,0)),"")</f>
        <v/>
      </c>
      <c r="L1190" s="323"/>
      <c r="M1190" s="322"/>
      <c r="N1190" s="846">
        <f t="shared" si="156"/>
        <v>0</v>
      </c>
      <c r="O1190" s="325">
        <f t="shared" si="157"/>
        <v>0</v>
      </c>
      <c r="P1190" s="847">
        <f>IF(I1190&lt;INDEX(Lookup!$U$2:$U$10,MATCH($D$48,Lookup!$S$2:$S$10,0)),0,IF(U1190="X",0,IFERROR(L1190*50,0)))</f>
        <v>0</v>
      </c>
      <c r="Q1190" s="326">
        <f>IF(I1190&lt;INDEX(Lookup!$U$2:$U$10,MATCH($D$48,Lookup!$S$2:$S$10,0)),0,IF(U1190="X",0,IFERROR(P1190*K1190,0)))</f>
        <v>0</v>
      </c>
      <c r="R1190" s="326">
        <v>0</v>
      </c>
      <c r="S1190" s="424">
        <v>0</v>
      </c>
      <c r="T1190" s="322"/>
      <c r="U1190" s="143"/>
      <c r="V1190" s="397"/>
      <c r="W1190" s="555"/>
      <c r="X1190" s="576">
        <f t="shared" si="158"/>
        <v>0</v>
      </c>
      <c r="Y1190" s="576">
        <f t="shared" si="159"/>
        <v>0</v>
      </c>
      <c r="Z1190" s="576">
        <f t="shared" si="160"/>
        <v>0</v>
      </c>
      <c r="AA1190" s="576">
        <f t="shared" si="161"/>
        <v>0</v>
      </c>
      <c r="AB1190" s="553"/>
      <c r="AC1190" s="553"/>
      <c r="AD1190" s="553"/>
      <c r="AE1190" s="553"/>
      <c r="AF1190" s="553"/>
      <c r="AG1190" s="553"/>
      <c r="AH1190" s="553"/>
      <c r="AI1190" s="397"/>
      <c r="AJ1190" s="555"/>
      <c r="AK1190" s="576">
        <f t="shared" si="162"/>
        <v>0</v>
      </c>
      <c r="AL1190" s="576">
        <f t="shared" si="163"/>
        <v>0</v>
      </c>
      <c r="AM1190" s="599"/>
      <c r="AN1190" s="599"/>
      <c r="AO1190" s="553"/>
      <c r="AP1190" s="553"/>
      <c r="AQ1190" s="553"/>
      <c r="AR1190" s="553"/>
      <c r="AS1190" s="397"/>
      <c r="AT1190" s="397"/>
      <c r="AU1190" s="397"/>
      <c r="AV1190" s="397"/>
      <c r="AW1190" s="397"/>
      <c r="AX1190" s="397"/>
      <c r="AY1190" s="397"/>
      <c r="AZ1190" s="397"/>
      <c r="BA1190" s="397"/>
      <c r="BB1190" s="397"/>
      <c r="BC1190" s="397"/>
      <c r="BD1190" s="553"/>
      <c r="BE1190" s="397"/>
      <c r="BF1190" s="397"/>
      <c r="BG1190" s="397"/>
      <c r="BH1190" s="397"/>
    </row>
    <row r="1191" spans="2:60" x14ac:dyDescent="0.35">
      <c r="B1191" s="319"/>
      <c r="C1191" s="147"/>
      <c r="D1191" s="147"/>
      <c r="E1191" s="320"/>
      <c r="F1191" s="321"/>
      <c r="G1191" s="149"/>
      <c r="H1191" s="148"/>
      <c r="I1191" s="148"/>
      <c r="J1191" s="322"/>
      <c r="K1191" s="324" t="str">
        <f>IFERROR(INDEX(Lookup!$G$3:$G$6,MATCH(J1191,Lookup!$F$3:$F$6,0)),"")</f>
        <v/>
      </c>
      <c r="L1191" s="323"/>
      <c r="M1191" s="322"/>
      <c r="N1191" s="846">
        <f t="shared" si="156"/>
        <v>0</v>
      </c>
      <c r="O1191" s="325">
        <f t="shared" si="157"/>
        <v>0</v>
      </c>
      <c r="P1191" s="847">
        <f>IF(I1191&lt;INDEX(Lookup!$U$2:$U$10,MATCH($D$48,Lookup!$S$2:$S$10,0)),0,IF(U1191="X",0,IFERROR(L1191*50,0)))</f>
        <v>0</v>
      </c>
      <c r="Q1191" s="326">
        <f>IF(I1191&lt;INDEX(Lookup!$U$2:$U$10,MATCH($D$48,Lookup!$S$2:$S$10,0)),0,IF(U1191="X",0,IFERROR(P1191*K1191,0)))</f>
        <v>0</v>
      </c>
      <c r="R1191" s="326">
        <v>0</v>
      </c>
      <c r="S1191" s="424">
        <v>0</v>
      </c>
      <c r="T1191" s="322"/>
      <c r="U1191" s="143"/>
      <c r="V1191" s="397"/>
      <c r="W1191" s="555"/>
      <c r="X1191" s="576">
        <f t="shared" si="158"/>
        <v>0</v>
      </c>
      <c r="Y1191" s="576">
        <f t="shared" si="159"/>
        <v>0</v>
      </c>
      <c r="Z1191" s="576">
        <f t="shared" si="160"/>
        <v>0</v>
      </c>
      <c r="AA1191" s="576">
        <f t="shared" si="161"/>
        <v>0</v>
      </c>
      <c r="AB1191" s="553"/>
      <c r="AC1191" s="553"/>
      <c r="AD1191" s="553"/>
      <c r="AE1191" s="553"/>
      <c r="AF1191" s="553"/>
      <c r="AG1191" s="553"/>
      <c r="AH1191" s="553"/>
      <c r="AI1191" s="397"/>
      <c r="AJ1191" s="555"/>
      <c r="AK1191" s="576">
        <f t="shared" si="162"/>
        <v>0</v>
      </c>
      <c r="AL1191" s="576">
        <f t="shared" si="163"/>
        <v>0</v>
      </c>
      <c r="AM1191" s="599"/>
      <c r="AN1191" s="599"/>
      <c r="AO1191" s="553"/>
      <c r="AP1191" s="553"/>
      <c r="AQ1191" s="553"/>
      <c r="AR1191" s="553"/>
      <c r="AS1191" s="397"/>
      <c r="AT1191" s="397"/>
      <c r="AU1191" s="397"/>
      <c r="AV1191" s="397"/>
      <c r="AW1191" s="397"/>
      <c r="AX1191" s="397"/>
      <c r="AY1191" s="397"/>
      <c r="AZ1191" s="397"/>
      <c r="BA1191" s="397"/>
      <c r="BB1191" s="397"/>
      <c r="BC1191" s="397"/>
      <c r="BD1191" s="553"/>
      <c r="BE1191" s="397"/>
      <c r="BF1191" s="397"/>
      <c r="BG1191" s="397"/>
      <c r="BH1191" s="397"/>
    </row>
    <row r="1192" spans="2:60" x14ac:dyDescent="0.35">
      <c r="B1192" s="319"/>
      <c r="C1192" s="147"/>
      <c r="D1192" s="147"/>
      <c r="E1192" s="320"/>
      <c r="F1192" s="321"/>
      <c r="G1192" s="149"/>
      <c r="H1192" s="148"/>
      <c r="I1192" s="148"/>
      <c r="J1192" s="322"/>
      <c r="K1192" s="324" t="str">
        <f>IFERROR(INDEX(Lookup!$G$3:$G$6,MATCH(J1192,Lookup!$F$3:$F$6,0)),"")</f>
        <v/>
      </c>
      <c r="L1192" s="323"/>
      <c r="M1192" s="322"/>
      <c r="N1192" s="846">
        <f t="shared" si="156"/>
        <v>0</v>
      </c>
      <c r="O1192" s="325">
        <f t="shared" si="157"/>
        <v>0</v>
      </c>
      <c r="P1192" s="847">
        <f>IF(I1192&lt;INDEX(Lookup!$U$2:$U$10,MATCH($D$48,Lookup!$S$2:$S$10,0)),0,IF(U1192="X",0,IFERROR(L1192*50,0)))</f>
        <v>0</v>
      </c>
      <c r="Q1192" s="326">
        <f>IF(I1192&lt;INDEX(Lookup!$U$2:$U$10,MATCH($D$48,Lookup!$S$2:$S$10,0)),0,IF(U1192="X",0,IFERROR(P1192*K1192,0)))</f>
        <v>0</v>
      </c>
      <c r="R1192" s="326">
        <v>0</v>
      </c>
      <c r="S1192" s="424">
        <v>0</v>
      </c>
      <c r="T1192" s="322"/>
      <c r="U1192" s="143"/>
      <c r="V1192" s="397"/>
      <c r="W1192" s="555"/>
      <c r="X1192" s="576">
        <f t="shared" si="158"/>
        <v>0</v>
      </c>
      <c r="Y1192" s="576">
        <f t="shared" si="159"/>
        <v>0</v>
      </c>
      <c r="Z1192" s="576">
        <f t="shared" si="160"/>
        <v>0</v>
      </c>
      <c r="AA1192" s="576">
        <f t="shared" si="161"/>
        <v>0</v>
      </c>
      <c r="AB1192" s="553"/>
      <c r="AC1192" s="553"/>
      <c r="AD1192" s="553"/>
      <c r="AE1192" s="553"/>
      <c r="AF1192" s="553"/>
      <c r="AG1192" s="553"/>
      <c r="AH1192" s="553"/>
      <c r="AI1192" s="397"/>
      <c r="AJ1192" s="555"/>
      <c r="AK1192" s="576">
        <f t="shared" si="162"/>
        <v>0</v>
      </c>
      <c r="AL1192" s="576">
        <f t="shared" si="163"/>
        <v>0</v>
      </c>
      <c r="AM1192" s="599"/>
      <c r="AN1192" s="599"/>
      <c r="AO1192" s="553"/>
      <c r="AP1192" s="553"/>
      <c r="AQ1192" s="553"/>
      <c r="AR1192" s="553"/>
      <c r="AS1192" s="397"/>
      <c r="AT1192" s="397"/>
      <c r="AU1192" s="397"/>
      <c r="AV1192" s="397"/>
      <c r="AW1192" s="397"/>
      <c r="AX1192" s="397"/>
      <c r="AY1192" s="397"/>
      <c r="AZ1192" s="397"/>
      <c r="BA1192" s="397"/>
      <c r="BB1192" s="397"/>
      <c r="BC1192" s="397"/>
      <c r="BD1192" s="553"/>
      <c r="BE1192" s="397"/>
      <c r="BF1192" s="397"/>
      <c r="BG1192" s="397"/>
      <c r="BH1192" s="397"/>
    </row>
    <row r="1193" spans="2:60" x14ac:dyDescent="0.35">
      <c r="B1193" s="319"/>
      <c r="C1193" s="147"/>
      <c r="D1193" s="147"/>
      <c r="E1193" s="320"/>
      <c r="F1193" s="321"/>
      <c r="G1193" s="149"/>
      <c r="H1193" s="148"/>
      <c r="I1193" s="148"/>
      <c r="J1193" s="322"/>
      <c r="K1193" s="324" t="str">
        <f>IFERROR(INDEX(Lookup!$G$3:$G$6,MATCH(J1193,Lookup!$F$3:$F$6,0)),"")</f>
        <v/>
      </c>
      <c r="L1193" s="323"/>
      <c r="M1193" s="322"/>
      <c r="N1193" s="846">
        <f t="shared" si="156"/>
        <v>0</v>
      </c>
      <c r="O1193" s="325">
        <f t="shared" si="157"/>
        <v>0</v>
      </c>
      <c r="P1193" s="847">
        <f>IF(I1193&lt;INDEX(Lookup!$U$2:$U$10,MATCH($D$48,Lookup!$S$2:$S$10,0)),0,IF(U1193="X",0,IFERROR(L1193*50,0)))</f>
        <v>0</v>
      </c>
      <c r="Q1193" s="326">
        <f>IF(I1193&lt;INDEX(Lookup!$U$2:$U$10,MATCH($D$48,Lookup!$S$2:$S$10,0)),0,IF(U1193="X",0,IFERROR(P1193*K1193,0)))</f>
        <v>0</v>
      </c>
      <c r="R1193" s="326">
        <v>0</v>
      </c>
      <c r="S1193" s="424">
        <v>0</v>
      </c>
      <c r="T1193" s="322"/>
      <c r="U1193" s="143"/>
      <c r="V1193" s="397"/>
      <c r="W1193" s="555"/>
      <c r="X1193" s="576">
        <f t="shared" si="158"/>
        <v>0</v>
      </c>
      <c r="Y1193" s="576">
        <f t="shared" si="159"/>
        <v>0</v>
      </c>
      <c r="Z1193" s="576">
        <f t="shared" si="160"/>
        <v>0</v>
      </c>
      <c r="AA1193" s="576">
        <f t="shared" si="161"/>
        <v>0</v>
      </c>
      <c r="AB1193" s="553"/>
      <c r="AC1193" s="553"/>
      <c r="AD1193" s="553"/>
      <c r="AE1193" s="553"/>
      <c r="AF1193" s="553"/>
      <c r="AG1193" s="553"/>
      <c r="AH1193" s="553"/>
      <c r="AI1193" s="397"/>
      <c r="AJ1193" s="555"/>
      <c r="AK1193" s="576">
        <f t="shared" si="162"/>
        <v>0</v>
      </c>
      <c r="AL1193" s="576">
        <f t="shared" si="163"/>
        <v>0</v>
      </c>
      <c r="AM1193" s="599"/>
      <c r="AN1193" s="599"/>
      <c r="AO1193" s="553"/>
      <c r="AP1193" s="553"/>
      <c r="AQ1193" s="553"/>
      <c r="AR1193" s="553"/>
      <c r="AS1193" s="397"/>
      <c r="AT1193" s="397"/>
      <c r="AU1193" s="397"/>
      <c r="AV1193" s="397"/>
      <c r="AW1193" s="397"/>
      <c r="AX1193" s="397"/>
      <c r="AY1193" s="397"/>
      <c r="AZ1193" s="397"/>
      <c r="BA1193" s="397"/>
      <c r="BB1193" s="397"/>
      <c r="BC1193" s="397"/>
      <c r="BD1193" s="553"/>
      <c r="BE1193" s="397"/>
      <c r="BF1193" s="397"/>
      <c r="BG1193" s="397"/>
      <c r="BH1193" s="397"/>
    </row>
    <row r="1194" spans="2:60" x14ac:dyDescent="0.35">
      <c r="B1194" s="319"/>
      <c r="C1194" s="147"/>
      <c r="D1194" s="147"/>
      <c r="E1194" s="320"/>
      <c r="F1194" s="321"/>
      <c r="G1194" s="149"/>
      <c r="H1194" s="148"/>
      <c r="I1194" s="148"/>
      <c r="J1194" s="322"/>
      <c r="K1194" s="324" t="str">
        <f>IFERROR(INDEX(Lookup!$G$3:$G$6,MATCH(J1194,Lookup!$F$3:$F$6,0)),"")</f>
        <v/>
      </c>
      <c r="L1194" s="323"/>
      <c r="M1194" s="322"/>
      <c r="N1194" s="846">
        <f t="shared" si="156"/>
        <v>0</v>
      </c>
      <c r="O1194" s="325">
        <f t="shared" si="157"/>
        <v>0</v>
      </c>
      <c r="P1194" s="847">
        <f>IF(I1194&lt;INDEX(Lookup!$U$2:$U$10,MATCH($D$48,Lookup!$S$2:$S$10,0)),0,IF(U1194="X",0,IFERROR(L1194*50,0)))</f>
        <v>0</v>
      </c>
      <c r="Q1194" s="326">
        <f>IF(I1194&lt;INDEX(Lookup!$U$2:$U$10,MATCH($D$48,Lookup!$S$2:$S$10,0)),0,IF(U1194="X",0,IFERROR(P1194*K1194,0)))</f>
        <v>0</v>
      </c>
      <c r="R1194" s="326">
        <v>0</v>
      </c>
      <c r="S1194" s="424">
        <v>0</v>
      </c>
      <c r="T1194" s="322"/>
      <c r="U1194" s="143"/>
      <c r="V1194" s="397"/>
      <c r="W1194" s="555"/>
      <c r="X1194" s="576">
        <f t="shared" si="158"/>
        <v>0</v>
      </c>
      <c r="Y1194" s="576">
        <f t="shared" si="159"/>
        <v>0</v>
      </c>
      <c r="Z1194" s="576">
        <f t="shared" si="160"/>
        <v>0</v>
      </c>
      <c r="AA1194" s="576">
        <f t="shared" si="161"/>
        <v>0</v>
      </c>
      <c r="AB1194" s="553"/>
      <c r="AC1194" s="553"/>
      <c r="AD1194" s="553"/>
      <c r="AE1194" s="553"/>
      <c r="AF1194" s="553"/>
      <c r="AG1194" s="553"/>
      <c r="AH1194" s="553"/>
      <c r="AI1194" s="397"/>
      <c r="AJ1194" s="555"/>
      <c r="AK1194" s="576">
        <f t="shared" si="162"/>
        <v>0</v>
      </c>
      <c r="AL1194" s="576">
        <f t="shared" si="163"/>
        <v>0</v>
      </c>
      <c r="AM1194" s="599"/>
      <c r="AN1194" s="599"/>
      <c r="AO1194" s="553"/>
      <c r="AP1194" s="553"/>
      <c r="AQ1194" s="553"/>
      <c r="AR1194" s="553"/>
      <c r="AS1194" s="397"/>
      <c r="AT1194" s="397"/>
      <c r="AU1194" s="397"/>
      <c r="AV1194" s="397"/>
      <c r="AW1194" s="397"/>
      <c r="AX1194" s="397"/>
      <c r="AY1194" s="397"/>
      <c r="AZ1194" s="397"/>
      <c r="BA1194" s="397"/>
      <c r="BB1194" s="397"/>
      <c r="BC1194" s="397"/>
      <c r="BD1194" s="553"/>
      <c r="BE1194" s="397"/>
      <c r="BF1194" s="397"/>
      <c r="BG1194" s="397"/>
      <c r="BH1194" s="397"/>
    </row>
    <row r="1195" spans="2:60" x14ac:dyDescent="0.35">
      <c r="B1195" s="319"/>
      <c r="C1195" s="147"/>
      <c r="D1195" s="147"/>
      <c r="E1195" s="320"/>
      <c r="F1195" s="321"/>
      <c r="G1195" s="149"/>
      <c r="H1195" s="148"/>
      <c r="I1195" s="148"/>
      <c r="J1195" s="322"/>
      <c r="K1195" s="324" t="str">
        <f>IFERROR(INDEX(Lookup!$G$3:$G$6,MATCH(J1195,Lookup!$F$3:$F$6,0)),"")</f>
        <v/>
      </c>
      <c r="L1195" s="323"/>
      <c r="M1195" s="322"/>
      <c r="N1195" s="846">
        <f t="shared" si="156"/>
        <v>0</v>
      </c>
      <c r="O1195" s="325">
        <f t="shared" si="157"/>
        <v>0</v>
      </c>
      <c r="P1195" s="847">
        <f>IF(I1195&lt;INDEX(Lookup!$U$2:$U$10,MATCH($D$48,Lookup!$S$2:$S$10,0)),0,IF(U1195="X",0,IFERROR(L1195*50,0)))</f>
        <v>0</v>
      </c>
      <c r="Q1195" s="326">
        <f>IF(I1195&lt;INDEX(Lookup!$U$2:$U$10,MATCH($D$48,Lookup!$S$2:$S$10,0)),0,IF(U1195="X",0,IFERROR(P1195*K1195,0)))</f>
        <v>0</v>
      </c>
      <c r="R1195" s="326">
        <v>0</v>
      </c>
      <c r="S1195" s="424">
        <v>0</v>
      </c>
      <c r="T1195" s="322"/>
      <c r="U1195" s="143"/>
      <c r="V1195" s="397"/>
      <c r="W1195" s="555"/>
      <c r="X1195" s="576">
        <f t="shared" si="158"/>
        <v>0</v>
      </c>
      <c r="Y1195" s="576">
        <f t="shared" si="159"/>
        <v>0</v>
      </c>
      <c r="Z1195" s="576">
        <f t="shared" si="160"/>
        <v>0</v>
      </c>
      <c r="AA1195" s="576">
        <f t="shared" si="161"/>
        <v>0</v>
      </c>
      <c r="AB1195" s="553"/>
      <c r="AC1195" s="553"/>
      <c r="AD1195" s="553"/>
      <c r="AE1195" s="553"/>
      <c r="AF1195" s="553"/>
      <c r="AG1195" s="553"/>
      <c r="AH1195" s="553"/>
      <c r="AI1195" s="397"/>
      <c r="AJ1195" s="555"/>
      <c r="AK1195" s="576">
        <f t="shared" si="162"/>
        <v>0</v>
      </c>
      <c r="AL1195" s="576">
        <f t="shared" si="163"/>
        <v>0</v>
      </c>
      <c r="AM1195" s="599"/>
      <c r="AN1195" s="599"/>
      <c r="AO1195" s="553"/>
      <c r="AP1195" s="553"/>
      <c r="AQ1195" s="553"/>
      <c r="AR1195" s="553"/>
      <c r="AS1195" s="397"/>
      <c r="AT1195" s="397"/>
      <c r="AU1195" s="397"/>
      <c r="AV1195" s="397"/>
      <c r="AW1195" s="397"/>
      <c r="AX1195" s="397"/>
      <c r="AY1195" s="397"/>
      <c r="AZ1195" s="397"/>
      <c r="BA1195" s="397"/>
      <c r="BB1195" s="397"/>
      <c r="BC1195" s="397"/>
      <c r="BD1195" s="553"/>
      <c r="BE1195" s="397"/>
      <c r="BF1195" s="397"/>
      <c r="BG1195" s="397"/>
      <c r="BH1195" s="397"/>
    </row>
    <row r="1196" spans="2:60" x14ac:dyDescent="0.35">
      <c r="B1196" s="319"/>
      <c r="C1196" s="147"/>
      <c r="D1196" s="147"/>
      <c r="E1196" s="320"/>
      <c r="F1196" s="321"/>
      <c r="G1196" s="149"/>
      <c r="H1196" s="148"/>
      <c r="I1196" s="148"/>
      <c r="J1196" s="322"/>
      <c r="K1196" s="324" t="str">
        <f>IFERROR(INDEX(Lookup!$G$3:$G$6,MATCH(J1196,Lookup!$F$3:$F$6,0)),"")</f>
        <v/>
      </c>
      <c r="L1196" s="323"/>
      <c r="M1196" s="322"/>
      <c r="N1196" s="846">
        <f t="shared" si="156"/>
        <v>0</v>
      </c>
      <c r="O1196" s="325">
        <f t="shared" si="157"/>
        <v>0</v>
      </c>
      <c r="P1196" s="847">
        <f>IF(I1196&lt;INDEX(Lookup!$U$2:$U$10,MATCH($D$48,Lookup!$S$2:$S$10,0)),0,IF(U1196="X",0,IFERROR(L1196*50,0)))</f>
        <v>0</v>
      </c>
      <c r="Q1196" s="326">
        <f>IF(I1196&lt;INDEX(Lookup!$U$2:$U$10,MATCH($D$48,Lookup!$S$2:$S$10,0)),0,IF(U1196="X",0,IFERROR(P1196*K1196,0)))</f>
        <v>0</v>
      </c>
      <c r="R1196" s="326">
        <v>0</v>
      </c>
      <c r="S1196" s="424">
        <v>0</v>
      </c>
      <c r="T1196" s="322"/>
      <c r="U1196" s="143"/>
      <c r="V1196" s="397"/>
      <c r="W1196" s="555"/>
      <c r="X1196" s="576">
        <f t="shared" si="158"/>
        <v>0</v>
      </c>
      <c r="Y1196" s="576">
        <f t="shared" si="159"/>
        <v>0</v>
      </c>
      <c r="Z1196" s="576">
        <f t="shared" si="160"/>
        <v>0</v>
      </c>
      <c r="AA1196" s="576">
        <f t="shared" si="161"/>
        <v>0</v>
      </c>
      <c r="AB1196" s="553"/>
      <c r="AC1196" s="553"/>
      <c r="AD1196" s="553"/>
      <c r="AE1196" s="553"/>
      <c r="AF1196" s="553"/>
      <c r="AG1196" s="553"/>
      <c r="AH1196" s="553"/>
      <c r="AI1196" s="397"/>
      <c r="AJ1196" s="555"/>
      <c r="AK1196" s="576">
        <f t="shared" si="162"/>
        <v>0</v>
      </c>
      <c r="AL1196" s="576">
        <f t="shared" si="163"/>
        <v>0</v>
      </c>
      <c r="AM1196" s="599"/>
      <c r="AN1196" s="599"/>
      <c r="AO1196" s="553"/>
      <c r="AP1196" s="553"/>
      <c r="AQ1196" s="553"/>
      <c r="AR1196" s="553"/>
      <c r="AS1196" s="397"/>
      <c r="AT1196" s="397"/>
      <c r="AU1196" s="397"/>
      <c r="AV1196" s="397"/>
      <c r="AW1196" s="397"/>
      <c r="AX1196" s="397"/>
      <c r="AY1196" s="397"/>
      <c r="AZ1196" s="397"/>
      <c r="BA1196" s="397"/>
      <c r="BB1196" s="397"/>
      <c r="BC1196" s="397"/>
      <c r="BD1196" s="553"/>
      <c r="BE1196" s="397"/>
      <c r="BF1196" s="397"/>
      <c r="BG1196" s="397"/>
      <c r="BH1196" s="397"/>
    </row>
    <row r="1197" spans="2:60" x14ac:dyDescent="0.35">
      <c r="B1197" s="319"/>
      <c r="C1197" s="147"/>
      <c r="D1197" s="147"/>
      <c r="E1197" s="320"/>
      <c r="F1197" s="321"/>
      <c r="G1197" s="149"/>
      <c r="H1197" s="148"/>
      <c r="I1197" s="148"/>
      <c r="J1197" s="322"/>
      <c r="K1197" s="324" t="str">
        <f>IFERROR(INDEX(Lookup!$G$3:$G$6,MATCH(J1197,Lookup!$F$3:$F$6,0)),"")</f>
        <v/>
      </c>
      <c r="L1197" s="323"/>
      <c r="M1197" s="322"/>
      <c r="N1197" s="846">
        <f t="shared" si="156"/>
        <v>0</v>
      </c>
      <c r="O1197" s="325">
        <f t="shared" si="157"/>
        <v>0</v>
      </c>
      <c r="P1197" s="847">
        <f>IF(I1197&lt;INDEX(Lookup!$U$2:$U$10,MATCH($D$48,Lookup!$S$2:$S$10,0)),0,IF(U1197="X",0,IFERROR(L1197*50,0)))</f>
        <v>0</v>
      </c>
      <c r="Q1197" s="326">
        <f>IF(I1197&lt;INDEX(Lookup!$U$2:$U$10,MATCH($D$48,Lookup!$S$2:$S$10,0)),0,IF(U1197="X",0,IFERROR(P1197*K1197,0)))</f>
        <v>0</v>
      </c>
      <c r="R1197" s="326">
        <v>0</v>
      </c>
      <c r="S1197" s="424">
        <v>0</v>
      </c>
      <c r="T1197" s="322"/>
      <c r="U1197" s="143"/>
      <c r="V1197" s="397"/>
      <c r="W1197" s="555"/>
      <c r="X1197" s="576">
        <f t="shared" si="158"/>
        <v>0</v>
      </c>
      <c r="Y1197" s="576">
        <f t="shared" si="159"/>
        <v>0</v>
      </c>
      <c r="Z1197" s="576">
        <f t="shared" si="160"/>
        <v>0</v>
      </c>
      <c r="AA1197" s="576">
        <f t="shared" si="161"/>
        <v>0</v>
      </c>
      <c r="AB1197" s="553"/>
      <c r="AC1197" s="553"/>
      <c r="AD1197" s="553"/>
      <c r="AE1197" s="553"/>
      <c r="AF1197" s="553"/>
      <c r="AG1197" s="553"/>
      <c r="AH1197" s="553"/>
      <c r="AI1197" s="397"/>
      <c r="AJ1197" s="555"/>
      <c r="AK1197" s="576">
        <f t="shared" si="162"/>
        <v>0</v>
      </c>
      <c r="AL1197" s="576">
        <f t="shared" si="163"/>
        <v>0</v>
      </c>
      <c r="AM1197" s="599"/>
      <c r="AN1197" s="599"/>
      <c r="AO1197" s="553"/>
      <c r="AP1197" s="553"/>
      <c r="AQ1197" s="553"/>
      <c r="AR1197" s="553"/>
      <c r="AS1197" s="397"/>
      <c r="AT1197" s="397"/>
      <c r="AU1197" s="397"/>
      <c r="AV1197" s="397"/>
      <c r="AW1197" s="397"/>
      <c r="AX1197" s="397"/>
      <c r="AY1197" s="397"/>
      <c r="AZ1197" s="397"/>
      <c r="BA1197" s="397"/>
      <c r="BB1197" s="397"/>
      <c r="BC1197" s="397"/>
      <c r="BD1197" s="553"/>
      <c r="BE1197" s="397"/>
      <c r="BF1197" s="397"/>
      <c r="BG1197" s="397"/>
      <c r="BH1197" s="397"/>
    </row>
    <row r="1198" spans="2:60" x14ac:dyDescent="0.35">
      <c r="B1198" s="319"/>
      <c r="C1198" s="147"/>
      <c r="D1198" s="147"/>
      <c r="E1198" s="320"/>
      <c r="F1198" s="321"/>
      <c r="G1198" s="149"/>
      <c r="H1198" s="148"/>
      <c r="I1198" s="148"/>
      <c r="J1198" s="322"/>
      <c r="K1198" s="324" t="str">
        <f>IFERROR(INDEX(Lookup!$G$3:$G$6,MATCH(J1198,Lookup!$F$3:$F$6,0)),"")</f>
        <v/>
      </c>
      <c r="L1198" s="323"/>
      <c r="M1198" s="322"/>
      <c r="N1198" s="846">
        <f t="shared" si="156"/>
        <v>0</v>
      </c>
      <c r="O1198" s="325">
        <f t="shared" si="157"/>
        <v>0</v>
      </c>
      <c r="P1198" s="847">
        <f>IF(I1198&lt;INDEX(Lookup!$U$2:$U$10,MATCH($D$48,Lookup!$S$2:$S$10,0)),0,IF(U1198="X",0,IFERROR(L1198*50,0)))</f>
        <v>0</v>
      </c>
      <c r="Q1198" s="326">
        <f>IF(I1198&lt;INDEX(Lookup!$U$2:$U$10,MATCH($D$48,Lookup!$S$2:$S$10,0)),0,IF(U1198="X",0,IFERROR(P1198*K1198,0)))</f>
        <v>0</v>
      </c>
      <c r="R1198" s="326">
        <v>0</v>
      </c>
      <c r="S1198" s="424">
        <v>0</v>
      </c>
      <c r="T1198" s="322"/>
      <c r="U1198" s="143"/>
      <c r="V1198" s="397"/>
      <c r="W1198" s="555"/>
      <c r="X1198" s="576">
        <f t="shared" si="158"/>
        <v>0</v>
      </c>
      <c r="Y1198" s="576">
        <f t="shared" si="159"/>
        <v>0</v>
      </c>
      <c r="Z1198" s="576">
        <f t="shared" si="160"/>
        <v>0</v>
      </c>
      <c r="AA1198" s="576">
        <f t="shared" si="161"/>
        <v>0</v>
      </c>
      <c r="AB1198" s="553"/>
      <c r="AC1198" s="553"/>
      <c r="AD1198" s="553"/>
      <c r="AE1198" s="553"/>
      <c r="AF1198" s="553"/>
      <c r="AG1198" s="553"/>
      <c r="AH1198" s="553"/>
      <c r="AI1198" s="397"/>
      <c r="AJ1198" s="555"/>
      <c r="AK1198" s="576">
        <f t="shared" si="162"/>
        <v>0</v>
      </c>
      <c r="AL1198" s="576">
        <f t="shared" si="163"/>
        <v>0</v>
      </c>
      <c r="AM1198" s="599"/>
      <c r="AN1198" s="599"/>
      <c r="AO1198" s="553"/>
      <c r="AP1198" s="553"/>
      <c r="AQ1198" s="553"/>
      <c r="AR1198" s="553"/>
      <c r="AS1198" s="397"/>
      <c r="AT1198" s="397"/>
      <c r="AU1198" s="397"/>
      <c r="AV1198" s="397"/>
      <c r="AW1198" s="397"/>
      <c r="AX1198" s="397"/>
      <c r="AY1198" s="397"/>
      <c r="AZ1198" s="397"/>
      <c r="BA1198" s="397"/>
      <c r="BB1198" s="397"/>
      <c r="BC1198" s="397"/>
      <c r="BD1198" s="553"/>
      <c r="BE1198" s="397"/>
      <c r="BF1198" s="397"/>
      <c r="BG1198" s="397"/>
      <c r="BH1198" s="397"/>
    </row>
    <row r="1199" spans="2:60" x14ac:dyDescent="0.35">
      <c r="B1199" s="319"/>
      <c r="C1199" s="147"/>
      <c r="D1199" s="147"/>
      <c r="E1199" s="320"/>
      <c r="F1199" s="321"/>
      <c r="G1199" s="149"/>
      <c r="H1199" s="148"/>
      <c r="I1199" s="148"/>
      <c r="J1199" s="322"/>
      <c r="K1199" s="324" t="str">
        <f>IFERROR(INDEX(Lookup!$G$3:$G$6,MATCH(J1199,Lookup!$F$3:$F$6,0)),"")</f>
        <v/>
      </c>
      <c r="L1199" s="323"/>
      <c r="M1199" s="322"/>
      <c r="N1199" s="846">
        <f t="shared" si="156"/>
        <v>0</v>
      </c>
      <c r="O1199" s="325">
        <f t="shared" si="157"/>
        <v>0</v>
      </c>
      <c r="P1199" s="847">
        <f>IF(I1199&lt;INDEX(Lookup!$U$2:$U$10,MATCH($D$48,Lookup!$S$2:$S$10,0)),0,IF(U1199="X",0,IFERROR(L1199*50,0)))</f>
        <v>0</v>
      </c>
      <c r="Q1199" s="326">
        <f>IF(I1199&lt;INDEX(Lookup!$U$2:$U$10,MATCH($D$48,Lookup!$S$2:$S$10,0)),0,IF(U1199="X",0,IFERROR(P1199*K1199,0)))</f>
        <v>0</v>
      </c>
      <c r="R1199" s="326">
        <v>0</v>
      </c>
      <c r="S1199" s="424">
        <v>0</v>
      </c>
      <c r="T1199" s="322"/>
      <c r="U1199" s="143"/>
      <c r="V1199" s="397"/>
      <c r="W1199" s="555"/>
      <c r="X1199" s="576">
        <f t="shared" si="158"/>
        <v>0</v>
      </c>
      <c r="Y1199" s="576">
        <f t="shared" si="159"/>
        <v>0</v>
      </c>
      <c r="Z1199" s="576">
        <f t="shared" si="160"/>
        <v>0</v>
      </c>
      <c r="AA1199" s="576">
        <f t="shared" si="161"/>
        <v>0</v>
      </c>
      <c r="AB1199" s="553"/>
      <c r="AC1199" s="553"/>
      <c r="AD1199" s="553"/>
      <c r="AE1199" s="553"/>
      <c r="AF1199" s="553"/>
      <c r="AG1199" s="553"/>
      <c r="AH1199" s="553"/>
      <c r="AI1199" s="397"/>
      <c r="AJ1199" s="555"/>
      <c r="AK1199" s="576">
        <f t="shared" si="162"/>
        <v>0</v>
      </c>
      <c r="AL1199" s="576">
        <f t="shared" si="163"/>
        <v>0</v>
      </c>
      <c r="AM1199" s="599"/>
      <c r="AN1199" s="599"/>
      <c r="AO1199" s="553"/>
      <c r="AP1199" s="553"/>
      <c r="AQ1199" s="553"/>
      <c r="AR1199" s="553"/>
      <c r="AS1199" s="397"/>
      <c r="AT1199" s="397"/>
      <c r="AU1199" s="397"/>
      <c r="AV1199" s="397"/>
      <c r="AW1199" s="397"/>
      <c r="AX1199" s="397"/>
      <c r="AY1199" s="397"/>
      <c r="AZ1199" s="397"/>
      <c r="BA1199" s="397"/>
      <c r="BB1199" s="397"/>
      <c r="BC1199" s="397"/>
      <c r="BD1199" s="553"/>
      <c r="BE1199" s="397"/>
      <c r="BF1199" s="397"/>
      <c r="BG1199" s="397"/>
      <c r="BH1199" s="397"/>
    </row>
    <row r="1200" spans="2:60" x14ac:dyDescent="0.35">
      <c r="B1200" s="319"/>
      <c r="C1200" s="147"/>
      <c r="D1200" s="147"/>
      <c r="E1200" s="320"/>
      <c r="F1200" s="321"/>
      <c r="G1200" s="149"/>
      <c r="H1200" s="148"/>
      <c r="I1200" s="148"/>
      <c r="J1200" s="322"/>
      <c r="K1200" s="324" t="str">
        <f>IFERROR(INDEX(Lookup!$G$3:$G$6,MATCH(J1200,Lookup!$F$3:$F$6,0)),"")</f>
        <v/>
      </c>
      <c r="L1200" s="323"/>
      <c r="M1200" s="322"/>
      <c r="N1200" s="846">
        <f t="shared" si="156"/>
        <v>0</v>
      </c>
      <c r="O1200" s="325">
        <f t="shared" si="157"/>
        <v>0</v>
      </c>
      <c r="P1200" s="847">
        <f>IF(I1200&lt;INDEX(Lookup!$U$2:$U$10,MATCH($D$48,Lookup!$S$2:$S$10,0)),0,IF(U1200="X",0,IFERROR(L1200*50,0)))</f>
        <v>0</v>
      </c>
      <c r="Q1200" s="326">
        <f>IF(I1200&lt;INDEX(Lookup!$U$2:$U$10,MATCH($D$48,Lookup!$S$2:$S$10,0)),0,IF(U1200="X",0,IFERROR(P1200*K1200,0)))</f>
        <v>0</v>
      </c>
      <c r="R1200" s="326">
        <v>0</v>
      </c>
      <c r="S1200" s="424">
        <v>0</v>
      </c>
      <c r="T1200" s="322"/>
      <c r="U1200" s="143"/>
      <c r="V1200" s="397"/>
      <c r="W1200" s="555"/>
      <c r="X1200" s="576">
        <f t="shared" si="158"/>
        <v>0</v>
      </c>
      <c r="Y1200" s="576">
        <f t="shared" si="159"/>
        <v>0</v>
      </c>
      <c r="Z1200" s="576">
        <f t="shared" si="160"/>
        <v>0</v>
      </c>
      <c r="AA1200" s="576">
        <f t="shared" si="161"/>
        <v>0</v>
      </c>
      <c r="AB1200" s="553"/>
      <c r="AC1200" s="553"/>
      <c r="AD1200" s="553"/>
      <c r="AE1200" s="553"/>
      <c r="AF1200" s="553"/>
      <c r="AG1200" s="553"/>
      <c r="AH1200" s="553"/>
      <c r="AI1200" s="397"/>
      <c r="AJ1200" s="555"/>
      <c r="AK1200" s="576">
        <f t="shared" si="162"/>
        <v>0</v>
      </c>
      <c r="AL1200" s="576">
        <f t="shared" si="163"/>
        <v>0</v>
      </c>
      <c r="AM1200" s="599"/>
      <c r="AN1200" s="599"/>
      <c r="AO1200" s="553"/>
      <c r="AP1200" s="553"/>
      <c r="AQ1200" s="553"/>
      <c r="AR1200" s="553"/>
      <c r="AS1200" s="397"/>
      <c r="AT1200" s="397"/>
      <c r="AU1200" s="397"/>
      <c r="AV1200" s="397"/>
      <c r="AW1200" s="397"/>
      <c r="AX1200" s="397"/>
      <c r="AY1200" s="397"/>
      <c r="AZ1200" s="397"/>
      <c r="BA1200" s="397"/>
      <c r="BB1200" s="397"/>
      <c r="BC1200" s="397"/>
      <c r="BD1200" s="553"/>
      <c r="BE1200" s="397"/>
      <c r="BF1200" s="397"/>
      <c r="BG1200" s="397"/>
      <c r="BH1200" s="397"/>
    </row>
    <row r="1201" spans="2:60" x14ac:dyDescent="0.35">
      <c r="B1201" s="319"/>
      <c r="C1201" s="147"/>
      <c r="D1201" s="147"/>
      <c r="E1201" s="320"/>
      <c r="F1201" s="321"/>
      <c r="G1201" s="149"/>
      <c r="H1201" s="148"/>
      <c r="I1201" s="148"/>
      <c r="J1201" s="322"/>
      <c r="K1201" s="324" t="str">
        <f>IFERROR(INDEX(Lookup!$G$3:$G$6,MATCH(J1201,Lookup!$F$3:$F$6,0)),"")</f>
        <v/>
      </c>
      <c r="L1201" s="323"/>
      <c r="M1201" s="322"/>
      <c r="N1201" s="846">
        <f t="shared" si="156"/>
        <v>0</v>
      </c>
      <c r="O1201" s="325">
        <f t="shared" si="157"/>
        <v>0</v>
      </c>
      <c r="P1201" s="847">
        <f>IF(I1201&lt;INDEX(Lookup!$U$2:$U$10,MATCH($D$48,Lookup!$S$2:$S$10,0)),0,IF(U1201="X",0,IFERROR(L1201*50,0)))</f>
        <v>0</v>
      </c>
      <c r="Q1201" s="326">
        <f>IF(I1201&lt;INDEX(Lookup!$U$2:$U$10,MATCH($D$48,Lookup!$S$2:$S$10,0)),0,IF(U1201="X",0,IFERROR(P1201*K1201,0)))</f>
        <v>0</v>
      </c>
      <c r="R1201" s="326">
        <v>0</v>
      </c>
      <c r="S1201" s="424">
        <v>0</v>
      </c>
      <c r="T1201" s="322"/>
      <c r="U1201" s="143"/>
      <c r="V1201" s="397"/>
      <c r="W1201" s="555"/>
      <c r="X1201" s="576">
        <f t="shared" si="158"/>
        <v>0</v>
      </c>
      <c r="Y1201" s="576">
        <f t="shared" si="159"/>
        <v>0</v>
      </c>
      <c r="Z1201" s="576">
        <f t="shared" si="160"/>
        <v>0</v>
      </c>
      <c r="AA1201" s="576">
        <f t="shared" si="161"/>
        <v>0</v>
      </c>
      <c r="AB1201" s="553"/>
      <c r="AC1201" s="553"/>
      <c r="AD1201" s="553"/>
      <c r="AE1201" s="553"/>
      <c r="AF1201" s="553"/>
      <c r="AG1201" s="553"/>
      <c r="AH1201" s="553"/>
      <c r="AI1201" s="397"/>
      <c r="AJ1201" s="555"/>
      <c r="AK1201" s="576">
        <f t="shared" si="162"/>
        <v>0</v>
      </c>
      <c r="AL1201" s="576">
        <f t="shared" si="163"/>
        <v>0</v>
      </c>
      <c r="AM1201" s="599"/>
      <c r="AN1201" s="599"/>
      <c r="AO1201" s="553"/>
      <c r="AP1201" s="553"/>
      <c r="AQ1201" s="553"/>
      <c r="AR1201" s="553"/>
      <c r="AS1201" s="397"/>
      <c r="AT1201" s="397"/>
      <c r="AU1201" s="397"/>
      <c r="AV1201" s="397"/>
      <c r="AW1201" s="397"/>
      <c r="AX1201" s="397"/>
      <c r="AY1201" s="397"/>
      <c r="AZ1201" s="397"/>
      <c r="BA1201" s="397"/>
      <c r="BB1201" s="397"/>
      <c r="BC1201" s="397"/>
      <c r="BD1201" s="553"/>
      <c r="BE1201" s="397"/>
      <c r="BF1201" s="397"/>
      <c r="BG1201" s="397"/>
      <c r="BH1201" s="397"/>
    </row>
    <row r="1202" spans="2:60" x14ac:dyDescent="0.35">
      <c r="B1202" s="319"/>
      <c r="C1202" s="147"/>
      <c r="D1202" s="147"/>
      <c r="E1202" s="320"/>
      <c r="F1202" s="321"/>
      <c r="G1202" s="149"/>
      <c r="H1202" s="148"/>
      <c r="I1202" s="148"/>
      <c r="J1202" s="322"/>
      <c r="K1202" s="324" t="str">
        <f>IFERROR(INDEX(Lookup!$G$3:$G$6,MATCH(J1202,Lookup!$F$3:$F$6,0)),"")</f>
        <v/>
      </c>
      <c r="L1202" s="323"/>
      <c r="M1202" s="322"/>
      <c r="N1202" s="846">
        <f t="shared" si="156"/>
        <v>0</v>
      </c>
      <c r="O1202" s="325">
        <f t="shared" si="157"/>
        <v>0</v>
      </c>
      <c r="P1202" s="847">
        <f>IF(I1202&lt;INDEX(Lookup!$U$2:$U$10,MATCH($D$48,Lookup!$S$2:$S$10,0)),0,IF(U1202="X",0,IFERROR(L1202*50,0)))</f>
        <v>0</v>
      </c>
      <c r="Q1202" s="326">
        <f>IF(I1202&lt;INDEX(Lookup!$U$2:$U$10,MATCH($D$48,Lookup!$S$2:$S$10,0)),0,IF(U1202="X",0,IFERROR(P1202*K1202,0)))</f>
        <v>0</v>
      </c>
      <c r="R1202" s="326">
        <v>0</v>
      </c>
      <c r="S1202" s="424">
        <v>0</v>
      </c>
      <c r="T1202" s="322"/>
      <c r="U1202" s="143"/>
      <c r="V1202" s="397"/>
      <c r="W1202" s="555"/>
      <c r="X1202" s="576">
        <f t="shared" si="158"/>
        <v>0</v>
      </c>
      <c r="Y1202" s="576">
        <f t="shared" si="159"/>
        <v>0</v>
      </c>
      <c r="Z1202" s="576">
        <f t="shared" si="160"/>
        <v>0</v>
      </c>
      <c r="AA1202" s="576">
        <f t="shared" si="161"/>
        <v>0</v>
      </c>
      <c r="AB1202" s="553"/>
      <c r="AC1202" s="553"/>
      <c r="AD1202" s="553"/>
      <c r="AE1202" s="553"/>
      <c r="AF1202" s="553"/>
      <c r="AG1202" s="553"/>
      <c r="AH1202" s="553"/>
      <c r="AI1202" s="397"/>
      <c r="AJ1202" s="555"/>
      <c r="AK1202" s="576">
        <f t="shared" si="162"/>
        <v>0</v>
      </c>
      <c r="AL1202" s="576">
        <f t="shared" si="163"/>
        <v>0</v>
      </c>
      <c r="AM1202" s="599"/>
      <c r="AN1202" s="599"/>
      <c r="AO1202" s="553"/>
      <c r="AP1202" s="553"/>
      <c r="AQ1202" s="553"/>
      <c r="AR1202" s="553"/>
      <c r="AS1202" s="397"/>
      <c r="AT1202" s="397"/>
      <c r="AU1202" s="397"/>
      <c r="AV1202" s="397"/>
      <c r="AW1202" s="397"/>
      <c r="AX1202" s="397"/>
      <c r="AY1202" s="397"/>
      <c r="AZ1202" s="397"/>
      <c r="BA1202" s="397"/>
      <c r="BB1202" s="397"/>
      <c r="BC1202" s="397"/>
      <c r="BD1202" s="553"/>
      <c r="BE1202" s="397"/>
      <c r="BF1202" s="397"/>
      <c r="BG1202" s="397"/>
      <c r="BH1202" s="397"/>
    </row>
    <row r="1203" spans="2:60" x14ac:dyDescent="0.35">
      <c r="B1203" s="319"/>
      <c r="C1203" s="147"/>
      <c r="D1203" s="147"/>
      <c r="E1203" s="320"/>
      <c r="F1203" s="321"/>
      <c r="G1203" s="149"/>
      <c r="H1203" s="148"/>
      <c r="I1203" s="148"/>
      <c r="J1203" s="322"/>
      <c r="K1203" s="324" t="str">
        <f>IFERROR(INDEX(Lookup!$G$3:$G$6,MATCH(J1203,Lookup!$F$3:$F$6,0)),"")</f>
        <v/>
      </c>
      <c r="L1203" s="323"/>
      <c r="M1203" s="322"/>
      <c r="N1203" s="846">
        <f t="shared" ref="N1203:N1266" si="164">L1203*M1203</f>
        <v>0</v>
      </c>
      <c r="O1203" s="325">
        <f t="shared" si="157"/>
        <v>0</v>
      </c>
      <c r="P1203" s="847">
        <f>IF(I1203&lt;INDEX(Lookup!$U$2:$U$10,MATCH($D$48,Lookup!$S$2:$S$10,0)),0,IF(U1203="X",0,IFERROR(L1203*50,0)))</f>
        <v>0</v>
      </c>
      <c r="Q1203" s="326">
        <f>IF(I1203&lt;INDEX(Lookup!$U$2:$U$10,MATCH($D$48,Lookup!$S$2:$S$10,0)),0,IF(U1203="X",0,IFERROR(P1203*K1203,0)))</f>
        <v>0</v>
      </c>
      <c r="R1203" s="326">
        <v>0</v>
      </c>
      <c r="S1203" s="424">
        <v>0</v>
      </c>
      <c r="T1203" s="322"/>
      <c r="U1203" s="143"/>
      <c r="V1203" s="397"/>
      <c r="W1203" s="555"/>
      <c r="X1203" s="576">
        <f t="shared" si="158"/>
        <v>0</v>
      </c>
      <c r="Y1203" s="576">
        <f t="shared" si="159"/>
        <v>0</v>
      </c>
      <c r="Z1203" s="576">
        <f t="shared" si="160"/>
        <v>0</v>
      </c>
      <c r="AA1203" s="576">
        <f t="shared" si="161"/>
        <v>0</v>
      </c>
      <c r="AB1203" s="553"/>
      <c r="AC1203" s="553"/>
      <c r="AD1203" s="553"/>
      <c r="AE1203" s="553"/>
      <c r="AF1203" s="553"/>
      <c r="AG1203" s="553"/>
      <c r="AH1203" s="553"/>
      <c r="AI1203" s="397"/>
      <c r="AJ1203" s="555"/>
      <c r="AK1203" s="576">
        <f t="shared" si="162"/>
        <v>0</v>
      </c>
      <c r="AL1203" s="576">
        <f t="shared" si="163"/>
        <v>0</v>
      </c>
      <c r="AM1203" s="599"/>
      <c r="AN1203" s="599"/>
      <c r="AO1203" s="553"/>
      <c r="AP1203" s="553"/>
      <c r="AQ1203" s="553"/>
      <c r="AR1203" s="553"/>
      <c r="AS1203" s="397"/>
      <c r="AT1203" s="397"/>
      <c r="AU1203" s="397"/>
      <c r="AV1203" s="397"/>
      <c r="AW1203" s="397"/>
      <c r="AX1203" s="397"/>
      <c r="AY1203" s="397"/>
      <c r="AZ1203" s="397"/>
      <c r="BA1203" s="397"/>
      <c r="BB1203" s="397"/>
      <c r="BC1203" s="397"/>
      <c r="BD1203" s="553"/>
      <c r="BE1203" s="397"/>
      <c r="BF1203" s="397"/>
      <c r="BG1203" s="397"/>
      <c r="BH1203" s="397"/>
    </row>
    <row r="1204" spans="2:60" x14ac:dyDescent="0.35">
      <c r="B1204" s="319"/>
      <c r="C1204" s="147"/>
      <c r="D1204" s="147"/>
      <c r="E1204" s="320"/>
      <c r="F1204" s="321"/>
      <c r="G1204" s="149"/>
      <c r="H1204" s="148"/>
      <c r="I1204" s="148"/>
      <c r="J1204" s="322"/>
      <c r="K1204" s="324" t="str">
        <f>IFERROR(INDEX(Lookup!$G$3:$G$6,MATCH(J1204,Lookup!$F$3:$F$6,0)),"")</f>
        <v/>
      </c>
      <c r="L1204" s="323"/>
      <c r="M1204" s="322"/>
      <c r="N1204" s="846">
        <f t="shared" si="164"/>
        <v>0</v>
      </c>
      <c r="O1204" s="325">
        <f t="shared" ref="O1204:O1267" si="165">IFERROR(ROUND((N1204*K1204),2),0)</f>
        <v>0</v>
      </c>
      <c r="P1204" s="847">
        <f>IF(I1204&lt;INDEX(Lookup!$U$2:$U$10,MATCH($D$48,Lookup!$S$2:$S$10,0)),0,IF(U1204="X",0,IFERROR(L1204*50,0)))</f>
        <v>0</v>
      </c>
      <c r="Q1204" s="326">
        <f>IF(I1204&lt;INDEX(Lookup!$U$2:$U$10,MATCH($D$48,Lookup!$S$2:$S$10,0)),0,IF(U1204="X",0,IFERROR(P1204*K1204,0)))</f>
        <v>0</v>
      </c>
      <c r="R1204" s="326">
        <v>0</v>
      </c>
      <c r="S1204" s="424">
        <v>0</v>
      </c>
      <c r="T1204" s="322"/>
      <c r="U1204" s="143"/>
      <c r="V1204" s="397"/>
      <c r="W1204" s="555"/>
      <c r="X1204" s="576">
        <f t="shared" ref="X1204:X1267" si="166">Q1204*$I$30</f>
        <v>0</v>
      </c>
      <c r="Y1204" s="576">
        <f t="shared" ref="Y1204:Y1267" si="167">S1204*$I$40</f>
        <v>0</v>
      </c>
      <c r="Z1204" s="576">
        <f t="shared" ref="Z1204:Z1267" si="168">X1204-Q1204</f>
        <v>0</v>
      </c>
      <c r="AA1204" s="576">
        <f t="shared" ref="AA1204:AA1267" si="169">Y1204-S1204</f>
        <v>0</v>
      </c>
      <c r="AB1204" s="553"/>
      <c r="AC1204" s="553"/>
      <c r="AD1204" s="553"/>
      <c r="AE1204" s="553"/>
      <c r="AF1204" s="553"/>
      <c r="AG1204" s="553"/>
      <c r="AH1204" s="553"/>
      <c r="AI1204" s="397"/>
      <c r="AJ1204" s="555"/>
      <c r="AK1204" s="576">
        <f t="shared" ref="AK1204:AK1267" si="170">R1204</f>
        <v>0</v>
      </c>
      <c r="AL1204" s="576">
        <f t="shared" ref="AL1204:AL1267" si="171">+S1204</f>
        <v>0</v>
      </c>
      <c r="AM1204" s="599"/>
      <c r="AN1204" s="599"/>
      <c r="AO1204" s="553"/>
      <c r="AP1204" s="553"/>
      <c r="AQ1204" s="553"/>
      <c r="AR1204" s="553"/>
      <c r="AS1204" s="397"/>
      <c r="AT1204" s="397"/>
      <c r="AU1204" s="397"/>
      <c r="AV1204" s="397"/>
      <c r="AW1204" s="397"/>
      <c r="AX1204" s="397"/>
      <c r="AY1204" s="397"/>
      <c r="AZ1204" s="397"/>
      <c r="BA1204" s="397"/>
      <c r="BB1204" s="397"/>
      <c r="BC1204" s="397"/>
      <c r="BD1204" s="553"/>
      <c r="BE1204" s="397"/>
      <c r="BF1204" s="397"/>
      <c r="BG1204" s="397"/>
      <c r="BH1204" s="397"/>
    </row>
    <row r="1205" spans="2:60" x14ac:dyDescent="0.35">
      <c r="B1205" s="319"/>
      <c r="C1205" s="147"/>
      <c r="D1205" s="147"/>
      <c r="E1205" s="320"/>
      <c r="F1205" s="321"/>
      <c r="G1205" s="149"/>
      <c r="H1205" s="148"/>
      <c r="I1205" s="148"/>
      <c r="J1205" s="322"/>
      <c r="K1205" s="324" t="str">
        <f>IFERROR(INDEX(Lookup!$G$3:$G$6,MATCH(J1205,Lookup!$F$3:$F$6,0)),"")</f>
        <v/>
      </c>
      <c r="L1205" s="323"/>
      <c r="M1205" s="322"/>
      <c r="N1205" s="846">
        <f t="shared" si="164"/>
        <v>0</v>
      </c>
      <c r="O1205" s="325">
        <f t="shared" si="165"/>
        <v>0</v>
      </c>
      <c r="P1205" s="847">
        <f>IF(I1205&lt;INDEX(Lookup!$U$2:$U$10,MATCH($D$48,Lookup!$S$2:$S$10,0)),0,IF(U1205="X",0,IFERROR(L1205*50,0)))</f>
        <v>0</v>
      </c>
      <c r="Q1205" s="326">
        <f>IF(I1205&lt;INDEX(Lookup!$U$2:$U$10,MATCH($D$48,Lookup!$S$2:$S$10,0)),0,IF(U1205="X",0,IFERROR(P1205*K1205,0)))</f>
        <v>0</v>
      </c>
      <c r="R1205" s="326">
        <v>0</v>
      </c>
      <c r="S1205" s="424">
        <v>0</v>
      </c>
      <c r="T1205" s="322"/>
      <c r="U1205" s="143"/>
      <c r="V1205" s="397"/>
      <c r="W1205" s="555"/>
      <c r="X1205" s="576">
        <f t="shared" si="166"/>
        <v>0</v>
      </c>
      <c r="Y1205" s="576">
        <f t="shared" si="167"/>
        <v>0</v>
      </c>
      <c r="Z1205" s="576">
        <f t="shared" si="168"/>
        <v>0</v>
      </c>
      <c r="AA1205" s="576">
        <f t="shared" si="169"/>
        <v>0</v>
      </c>
      <c r="AB1205" s="553"/>
      <c r="AC1205" s="553"/>
      <c r="AD1205" s="553"/>
      <c r="AE1205" s="553"/>
      <c r="AF1205" s="553"/>
      <c r="AG1205" s="553"/>
      <c r="AH1205" s="553"/>
      <c r="AI1205" s="397"/>
      <c r="AJ1205" s="555"/>
      <c r="AK1205" s="576">
        <f t="shared" si="170"/>
        <v>0</v>
      </c>
      <c r="AL1205" s="576">
        <f t="shared" si="171"/>
        <v>0</v>
      </c>
      <c r="AM1205" s="599"/>
      <c r="AN1205" s="599"/>
      <c r="AO1205" s="553"/>
      <c r="AP1205" s="553"/>
      <c r="AQ1205" s="553"/>
      <c r="AR1205" s="553"/>
      <c r="AS1205" s="397"/>
      <c r="AT1205" s="397"/>
      <c r="AU1205" s="397"/>
      <c r="AV1205" s="397"/>
      <c r="AW1205" s="397"/>
      <c r="AX1205" s="397"/>
      <c r="AY1205" s="397"/>
      <c r="AZ1205" s="397"/>
      <c r="BA1205" s="397"/>
      <c r="BB1205" s="397"/>
      <c r="BC1205" s="397"/>
      <c r="BD1205" s="553"/>
      <c r="BE1205" s="397"/>
      <c r="BF1205" s="397"/>
      <c r="BG1205" s="397"/>
      <c r="BH1205" s="397"/>
    </row>
    <row r="1206" spans="2:60" x14ac:dyDescent="0.35">
      <c r="B1206" s="319"/>
      <c r="C1206" s="147"/>
      <c r="D1206" s="147"/>
      <c r="E1206" s="320"/>
      <c r="F1206" s="321"/>
      <c r="G1206" s="149"/>
      <c r="H1206" s="148"/>
      <c r="I1206" s="148"/>
      <c r="J1206" s="322"/>
      <c r="K1206" s="324" t="str">
        <f>IFERROR(INDEX(Lookup!$G$3:$G$6,MATCH(J1206,Lookup!$F$3:$F$6,0)),"")</f>
        <v/>
      </c>
      <c r="L1206" s="323"/>
      <c r="M1206" s="322"/>
      <c r="N1206" s="846">
        <f t="shared" si="164"/>
        <v>0</v>
      </c>
      <c r="O1206" s="325">
        <f t="shared" si="165"/>
        <v>0</v>
      </c>
      <c r="P1206" s="847">
        <f>IF(I1206&lt;INDEX(Lookup!$U$2:$U$10,MATCH($D$48,Lookup!$S$2:$S$10,0)),0,IF(U1206="X",0,IFERROR(L1206*50,0)))</f>
        <v>0</v>
      </c>
      <c r="Q1206" s="326">
        <f>IF(I1206&lt;INDEX(Lookup!$U$2:$U$10,MATCH($D$48,Lookup!$S$2:$S$10,0)),0,IF(U1206="X",0,IFERROR(P1206*K1206,0)))</f>
        <v>0</v>
      </c>
      <c r="R1206" s="326">
        <v>0</v>
      </c>
      <c r="S1206" s="424">
        <v>0</v>
      </c>
      <c r="T1206" s="322"/>
      <c r="U1206" s="143"/>
      <c r="V1206" s="397"/>
      <c r="W1206" s="555"/>
      <c r="X1206" s="576">
        <f t="shared" si="166"/>
        <v>0</v>
      </c>
      <c r="Y1206" s="576">
        <f t="shared" si="167"/>
        <v>0</v>
      </c>
      <c r="Z1206" s="576">
        <f t="shared" si="168"/>
        <v>0</v>
      </c>
      <c r="AA1206" s="576">
        <f t="shared" si="169"/>
        <v>0</v>
      </c>
      <c r="AB1206" s="553"/>
      <c r="AC1206" s="553"/>
      <c r="AD1206" s="553"/>
      <c r="AE1206" s="553"/>
      <c r="AF1206" s="553"/>
      <c r="AG1206" s="553"/>
      <c r="AH1206" s="553"/>
      <c r="AI1206" s="397"/>
      <c r="AJ1206" s="555"/>
      <c r="AK1206" s="576">
        <f t="shared" si="170"/>
        <v>0</v>
      </c>
      <c r="AL1206" s="576">
        <f t="shared" si="171"/>
        <v>0</v>
      </c>
      <c r="AM1206" s="599"/>
      <c r="AN1206" s="599"/>
      <c r="AO1206" s="553"/>
      <c r="AP1206" s="553"/>
      <c r="AQ1206" s="553"/>
      <c r="AR1206" s="553"/>
      <c r="AS1206" s="397"/>
      <c r="AT1206" s="397"/>
      <c r="AU1206" s="397"/>
      <c r="AV1206" s="397"/>
      <c r="AW1206" s="397"/>
      <c r="AX1206" s="397"/>
      <c r="AY1206" s="397"/>
      <c r="AZ1206" s="397"/>
      <c r="BA1206" s="397"/>
      <c r="BB1206" s="397"/>
      <c r="BC1206" s="397"/>
      <c r="BD1206" s="553"/>
      <c r="BE1206" s="397"/>
      <c r="BF1206" s="397"/>
      <c r="BG1206" s="397"/>
      <c r="BH1206" s="397"/>
    </row>
    <row r="1207" spans="2:60" x14ac:dyDescent="0.35">
      <c r="B1207" s="319"/>
      <c r="C1207" s="147"/>
      <c r="D1207" s="147"/>
      <c r="E1207" s="320"/>
      <c r="F1207" s="321"/>
      <c r="G1207" s="149"/>
      <c r="H1207" s="148"/>
      <c r="I1207" s="148"/>
      <c r="J1207" s="322"/>
      <c r="K1207" s="324" t="str">
        <f>IFERROR(INDEX(Lookup!$G$3:$G$6,MATCH(J1207,Lookup!$F$3:$F$6,0)),"")</f>
        <v/>
      </c>
      <c r="L1207" s="323"/>
      <c r="M1207" s="322"/>
      <c r="N1207" s="846">
        <f t="shared" si="164"/>
        <v>0</v>
      </c>
      <c r="O1207" s="325">
        <f t="shared" si="165"/>
        <v>0</v>
      </c>
      <c r="P1207" s="847">
        <f>IF(I1207&lt;INDEX(Lookup!$U$2:$U$10,MATCH($D$48,Lookup!$S$2:$S$10,0)),0,IF(U1207="X",0,IFERROR(L1207*50,0)))</f>
        <v>0</v>
      </c>
      <c r="Q1207" s="326">
        <f>IF(I1207&lt;INDEX(Lookup!$U$2:$U$10,MATCH($D$48,Lookup!$S$2:$S$10,0)),0,IF(U1207="X",0,IFERROR(P1207*K1207,0)))</f>
        <v>0</v>
      </c>
      <c r="R1207" s="326">
        <v>0</v>
      </c>
      <c r="S1207" s="424">
        <v>0</v>
      </c>
      <c r="T1207" s="322"/>
      <c r="U1207" s="143"/>
      <c r="V1207" s="397"/>
      <c r="W1207" s="555"/>
      <c r="X1207" s="576">
        <f t="shared" si="166"/>
        <v>0</v>
      </c>
      <c r="Y1207" s="576">
        <f t="shared" si="167"/>
        <v>0</v>
      </c>
      <c r="Z1207" s="576">
        <f t="shared" si="168"/>
        <v>0</v>
      </c>
      <c r="AA1207" s="576">
        <f t="shared" si="169"/>
        <v>0</v>
      </c>
      <c r="AB1207" s="553"/>
      <c r="AC1207" s="553"/>
      <c r="AD1207" s="553"/>
      <c r="AE1207" s="553"/>
      <c r="AF1207" s="553"/>
      <c r="AG1207" s="553"/>
      <c r="AH1207" s="553"/>
      <c r="AI1207" s="397"/>
      <c r="AJ1207" s="555"/>
      <c r="AK1207" s="576">
        <f t="shared" si="170"/>
        <v>0</v>
      </c>
      <c r="AL1207" s="576">
        <f t="shared" si="171"/>
        <v>0</v>
      </c>
      <c r="AM1207" s="599"/>
      <c r="AN1207" s="599"/>
      <c r="AO1207" s="553"/>
      <c r="AP1207" s="553"/>
      <c r="AQ1207" s="553"/>
      <c r="AR1207" s="553"/>
      <c r="AS1207" s="397"/>
      <c r="AT1207" s="397"/>
      <c r="AU1207" s="397"/>
      <c r="AV1207" s="397"/>
      <c r="AW1207" s="397"/>
      <c r="AX1207" s="397"/>
      <c r="AY1207" s="397"/>
      <c r="AZ1207" s="397"/>
      <c r="BA1207" s="397"/>
      <c r="BB1207" s="397"/>
      <c r="BC1207" s="397"/>
      <c r="BD1207" s="553"/>
      <c r="BE1207" s="397"/>
      <c r="BF1207" s="397"/>
      <c r="BG1207" s="397"/>
      <c r="BH1207" s="397"/>
    </row>
    <row r="1208" spans="2:60" x14ac:dyDescent="0.35">
      <c r="B1208" s="319"/>
      <c r="C1208" s="147"/>
      <c r="D1208" s="147"/>
      <c r="E1208" s="320"/>
      <c r="F1208" s="321"/>
      <c r="G1208" s="149"/>
      <c r="H1208" s="148"/>
      <c r="I1208" s="148"/>
      <c r="J1208" s="322"/>
      <c r="K1208" s="324" t="str">
        <f>IFERROR(INDEX(Lookup!$G$3:$G$6,MATCH(J1208,Lookup!$F$3:$F$6,0)),"")</f>
        <v/>
      </c>
      <c r="L1208" s="323"/>
      <c r="M1208" s="322"/>
      <c r="N1208" s="846">
        <f t="shared" si="164"/>
        <v>0</v>
      </c>
      <c r="O1208" s="325">
        <f t="shared" si="165"/>
        <v>0</v>
      </c>
      <c r="P1208" s="847">
        <f>IF(I1208&lt;INDEX(Lookup!$U$2:$U$10,MATCH($D$48,Lookup!$S$2:$S$10,0)),0,IF(U1208="X",0,IFERROR(L1208*50,0)))</f>
        <v>0</v>
      </c>
      <c r="Q1208" s="326">
        <f>IF(I1208&lt;INDEX(Lookup!$U$2:$U$10,MATCH($D$48,Lookup!$S$2:$S$10,0)),0,IF(U1208="X",0,IFERROR(P1208*K1208,0)))</f>
        <v>0</v>
      </c>
      <c r="R1208" s="326">
        <v>0</v>
      </c>
      <c r="S1208" s="424">
        <v>0</v>
      </c>
      <c r="T1208" s="322"/>
      <c r="U1208" s="143"/>
      <c r="V1208" s="397"/>
      <c r="W1208" s="555"/>
      <c r="X1208" s="576">
        <f t="shared" si="166"/>
        <v>0</v>
      </c>
      <c r="Y1208" s="576">
        <f t="shared" si="167"/>
        <v>0</v>
      </c>
      <c r="Z1208" s="576">
        <f t="shared" si="168"/>
        <v>0</v>
      </c>
      <c r="AA1208" s="576">
        <f t="shared" si="169"/>
        <v>0</v>
      </c>
      <c r="AB1208" s="553"/>
      <c r="AC1208" s="553"/>
      <c r="AD1208" s="553"/>
      <c r="AE1208" s="553"/>
      <c r="AF1208" s="553"/>
      <c r="AG1208" s="553"/>
      <c r="AH1208" s="553"/>
      <c r="AI1208" s="397"/>
      <c r="AJ1208" s="555"/>
      <c r="AK1208" s="576">
        <f t="shared" si="170"/>
        <v>0</v>
      </c>
      <c r="AL1208" s="576">
        <f t="shared" si="171"/>
        <v>0</v>
      </c>
      <c r="AM1208" s="599"/>
      <c r="AN1208" s="599"/>
      <c r="AO1208" s="553"/>
      <c r="AP1208" s="553"/>
      <c r="AQ1208" s="553"/>
      <c r="AR1208" s="553"/>
      <c r="AS1208" s="397"/>
      <c r="AT1208" s="397"/>
      <c r="AU1208" s="397"/>
      <c r="AV1208" s="397"/>
      <c r="AW1208" s="397"/>
      <c r="AX1208" s="397"/>
      <c r="AY1208" s="397"/>
      <c r="AZ1208" s="397"/>
      <c r="BA1208" s="397"/>
      <c r="BB1208" s="397"/>
      <c r="BC1208" s="397"/>
      <c r="BD1208" s="553"/>
      <c r="BE1208" s="397"/>
      <c r="BF1208" s="397"/>
      <c r="BG1208" s="397"/>
      <c r="BH1208" s="397"/>
    </row>
    <row r="1209" spans="2:60" x14ac:dyDescent="0.35">
      <c r="B1209" s="319"/>
      <c r="C1209" s="147"/>
      <c r="D1209" s="147"/>
      <c r="E1209" s="320"/>
      <c r="F1209" s="321"/>
      <c r="G1209" s="149"/>
      <c r="H1209" s="148"/>
      <c r="I1209" s="148"/>
      <c r="J1209" s="322"/>
      <c r="K1209" s="324" t="str">
        <f>IFERROR(INDEX(Lookup!$G$3:$G$6,MATCH(J1209,Lookup!$F$3:$F$6,0)),"")</f>
        <v/>
      </c>
      <c r="L1209" s="323"/>
      <c r="M1209" s="322"/>
      <c r="N1209" s="846">
        <f t="shared" si="164"/>
        <v>0</v>
      </c>
      <c r="O1209" s="325">
        <f t="shared" si="165"/>
        <v>0</v>
      </c>
      <c r="P1209" s="847">
        <f>IF(I1209&lt;INDEX(Lookup!$U$2:$U$10,MATCH($D$48,Lookup!$S$2:$S$10,0)),0,IF(U1209="X",0,IFERROR(L1209*50,0)))</f>
        <v>0</v>
      </c>
      <c r="Q1209" s="326">
        <f>IF(I1209&lt;INDEX(Lookup!$U$2:$U$10,MATCH($D$48,Lookup!$S$2:$S$10,0)),0,IF(U1209="X",0,IFERROR(P1209*K1209,0)))</f>
        <v>0</v>
      </c>
      <c r="R1209" s="326">
        <v>0</v>
      </c>
      <c r="S1209" s="424">
        <v>0</v>
      </c>
      <c r="T1209" s="322"/>
      <c r="U1209" s="143"/>
      <c r="V1209" s="397"/>
      <c r="W1209" s="555"/>
      <c r="X1209" s="576">
        <f t="shared" si="166"/>
        <v>0</v>
      </c>
      <c r="Y1209" s="576">
        <f t="shared" si="167"/>
        <v>0</v>
      </c>
      <c r="Z1209" s="576">
        <f t="shared" si="168"/>
        <v>0</v>
      </c>
      <c r="AA1209" s="576">
        <f t="shared" si="169"/>
        <v>0</v>
      </c>
      <c r="AB1209" s="553"/>
      <c r="AC1209" s="553"/>
      <c r="AD1209" s="553"/>
      <c r="AE1209" s="553"/>
      <c r="AF1209" s="553"/>
      <c r="AG1209" s="553"/>
      <c r="AH1209" s="553"/>
      <c r="AI1209" s="397"/>
      <c r="AJ1209" s="555"/>
      <c r="AK1209" s="576">
        <f t="shared" si="170"/>
        <v>0</v>
      </c>
      <c r="AL1209" s="576">
        <f t="shared" si="171"/>
        <v>0</v>
      </c>
      <c r="AM1209" s="599"/>
      <c r="AN1209" s="599"/>
      <c r="AO1209" s="553"/>
      <c r="AP1209" s="553"/>
      <c r="AQ1209" s="553"/>
      <c r="AR1209" s="553"/>
      <c r="AS1209" s="397"/>
      <c r="AT1209" s="397"/>
      <c r="AU1209" s="397"/>
      <c r="AV1209" s="397"/>
      <c r="AW1209" s="397"/>
      <c r="AX1209" s="397"/>
      <c r="AY1209" s="397"/>
      <c r="AZ1209" s="397"/>
      <c r="BA1209" s="397"/>
      <c r="BB1209" s="397"/>
      <c r="BC1209" s="397"/>
      <c r="BD1209" s="553"/>
      <c r="BE1209" s="397"/>
      <c r="BF1209" s="397"/>
      <c r="BG1209" s="397"/>
      <c r="BH1209" s="397"/>
    </row>
    <row r="1210" spans="2:60" x14ac:dyDescent="0.35">
      <c r="B1210" s="319"/>
      <c r="C1210" s="147"/>
      <c r="D1210" s="147"/>
      <c r="E1210" s="320"/>
      <c r="F1210" s="321"/>
      <c r="G1210" s="149"/>
      <c r="H1210" s="148"/>
      <c r="I1210" s="148"/>
      <c r="J1210" s="322"/>
      <c r="K1210" s="324" t="str">
        <f>IFERROR(INDEX(Lookup!$G$3:$G$6,MATCH(J1210,Lookup!$F$3:$F$6,0)),"")</f>
        <v/>
      </c>
      <c r="L1210" s="323"/>
      <c r="M1210" s="322"/>
      <c r="N1210" s="846">
        <f t="shared" si="164"/>
        <v>0</v>
      </c>
      <c r="O1210" s="325">
        <f t="shared" si="165"/>
        <v>0</v>
      </c>
      <c r="P1210" s="847">
        <f>IF(I1210&lt;INDEX(Lookup!$U$2:$U$10,MATCH($D$48,Lookup!$S$2:$S$10,0)),0,IF(U1210="X",0,IFERROR(L1210*50,0)))</f>
        <v>0</v>
      </c>
      <c r="Q1210" s="326">
        <f>IF(I1210&lt;INDEX(Lookup!$U$2:$U$10,MATCH($D$48,Lookup!$S$2:$S$10,0)),0,IF(U1210="X",0,IFERROR(P1210*K1210,0)))</f>
        <v>0</v>
      </c>
      <c r="R1210" s="326">
        <v>0</v>
      </c>
      <c r="S1210" s="424">
        <v>0</v>
      </c>
      <c r="T1210" s="322"/>
      <c r="U1210" s="143"/>
      <c r="V1210" s="397"/>
      <c r="W1210" s="555"/>
      <c r="X1210" s="576">
        <f t="shared" si="166"/>
        <v>0</v>
      </c>
      <c r="Y1210" s="576">
        <f t="shared" si="167"/>
        <v>0</v>
      </c>
      <c r="Z1210" s="576">
        <f t="shared" si="168"/>
        <v>0</v>
      </c>
      <c r="AA1210" s="576">
        <f t="shared" si="169"/>
        <v>0</v>
      </c>
      <c r="AB1210" s="553"/>
      <c r="AC1210" s="553"/>
      <c r="AD1210" s="553"/>
      <c r="AE1210" s="553"/>
      <c r="AF1210" s="553"/>
      <c r="AG1210" s="553"/>
      <c r="AH1210" s="553"/>
      <c r="AI1210" s="397"/>
      <c r="AJ1210" s="555"/>
      <c r="AK1210" s="576">
        <f t="shared" si="170"/>
        <v>0</v>
      </c>
      <c r="AL1210" s="576">
        <f t="shared" si="171"/>
        <v>0</v>
      </c>
      <c r="AM1210" s="599"/>
      <c r="AN1210" s="599"/>
      <c r="AO1210" s="553"/>
      <c r="AP1210" s="553"/>
      <c r="AQ1210" s="553"/>
      <c r="AR1210" s="553"/>
      <c r="AS1210" s="397"/>
      <c r="AT1210" s="397"/>
      <c r="AU1210" s="397"/>
      <c r="AV1210" s="397"/>
      <c r="AW1210" s="397"/>
      <c r="AX1210" s="397"/>
      <c r="AY1210" s="397"/>
      <c r="AZ1210" s="397"/>
      <c r="BA1210" s="397"/>
      <c r="BB1210" s="397"/>
      <c r="BC1210" s="397"/>
      <c r="BD1210" s="553"/>
      <c r="BE1210" s="397"/>
      <c r="BF1210" s="397"/>
      <c r="BG1210" s="397"/>
      <c r="BH1210" s="397"/>
    </row>
    <row r="1211" spans="2:60" x14ac:dyDescent="0.35">
      <c r="B1211" s="319"/>
      <c r="C1211" s="147"/>
      <c r="D1211" s="147"/>
      <c r="E1211" s="320"/>
      <c r="F1211" s="321"/>
      <c r="G1211" s="149"/>
      <c r="H1211" s="148"/>
      <c r="I1211" s="148"/>
      <c r="J1211" s="322"/>
      <c r="K1211" s="324" t="str">
        <f>IFERROR(INDEX(Lookup!$G$3:$G$6,MATCH(J1211,Lookup!$F$3:$F$6,0)),"")</f>
        <v/>
      </c>
      <c r="L1211" s="323"/>
      <c r="M1211" s="322"/>
      <c r="N1211" s="846">
        <f t="shared" si="164"/>
        <v>0</v>
      </c>
      <c r="O1211" s="325">
        <f t="shared" si="165"/>
        <v>0</v>
      </c>
      <c r="P1211" s="847">
        <f>IF(I1211&lt;INDEX(Lookup!$U$2:$U$10,MATCH($D$48,Lookup!$S$2:$S$10,0)),0,IF(U1211="X",0,IFERROR(L1211*50,0)))</f>
        <v>0</v>
      </c>
      <c r="Q1211" s="326">
        <f>IF(I1211&lt;INDEX(Lookup!$U$2:$U$10,MATCH($D$48,Lookup!$S$2:$S$10,0)),0,IF(U1211="X",0,IFERROR(P1211*K1211,0)))</f>
        <v>0</v>
      </c>
      <c r="R1211" s="326">
        <v>0</v>
      </c>
      <c r="S1211" s="424">
        <v>0</v>
      </c>
      <c r="T1211" s="322"/>
      <c r="U1211" s="143"/>
      <c r="V1211" s="397"/>
      <c r="W1211" s="555"/>
      <c r="X1211" s="576">
        <f t="shared" si="166"/>
        <v>0</v>
      </c>
      <c r="Y1211" s="576">
        <f t="shared" si="167"/>
        <v>0</v>
      </c>
      <c r="Z1211" s="576">
        <f t="shared" si="168"/>
        <v>0</v>
      </c>
      <c r="AA1211" s="576">
        <f t="shared" si="169"/>
        <v>0</v>
      </c>
      <c r="AB1211" s="553"/>
      <c r="AC1211" s="553"/>
      <c r="AD1211" s="553"/>
      <c r="AE1211" s="553"/>
      <c r="AF1211" s="553"/>
      <c r="AG1211" s="553"/>
      <c r="AH1211" s="553"/>
      <c r="AI1211" s="397"/>
      <c r="AJ1211" s="555"/>
      <c r="AK1211" s="576">
        <f t="shared" si="170"/>
        <v>0</v>
      </c>
      <c r="AL1211" s="576">
        <f t="shared" si="171"/>
        <v>0</v>
      </c>
      <c r="AM1211" s="599"/>
      <c r="AN1211" s="599"/>
      <c r="AO1211" s="553"/>
      <c r="AP1211" s="553"/>
      <c r="AQ1211" s="553"/>
      <c r="AR1211" s="553"/>
      <c r="AS1211" s="397"/>
      <c r="AT1211" s="397"/>
      <c r="AU1211" s="397"/>
      <c r="AV1211" s="397"/>
      <c r="AW1211" s="397"/>
      <c r="AX1211" s="397"/>
      <c r="AY1211" s="397"/>
      <c r="AZ1211" s="397"/>
      <c r="BA1211" s="397"/>
      <c r="BB1211" s="397"/>
      <c r="BC1211" s="397"/>
      <c r="BD1211" s="553"/>
      <c r="BE1211" s="397"/>
      <c r="BF1211" s="397"/>
      <c r="BG1211" s="397"/>
      <c r="BH1211" s="397"/>
    </row>
    <row r="1212" spans="2:60" x14ac:dyDescent="0.35">
      <c r="B1212" s="319"/>
      <c r="C1212" s="147"/>
      <c r="D1212" s="147"/>
      <c r="E1212" s="320"/>
      <c r="F1212" s="321"/>
      <c r="G1212" s="149"/>
      <c r="H1212" s="148"/>
      <c r="I1212" s="148"/>
      <c r="J1212" s="322"/>
      <c r="K1212" s="324" t="str">
        <f>IFERROR(INDEX(Lookup!$G$3:$G$6,MATCH(J1212,Lookup!$F$3:$F$6,0)),"")</f>
        <v/>
      </c>
      <c r="L1212" s="323"/>
      <c r="M1212" s="322"/>
      <c r="N1212" s="846">
        <f t="shared" si="164"/>
        <v>0</v>
      </c>
      <c r="O1212" s="325">
        <f t="shared" si="165"/>
        <v>0</v>
      </c>
      <c r="P1212" s="847">
        <f>IF(I1212&lt;INDEX(Lookup!$U$2:$U$10,MATCH($D$48,Lookup!$S$2:$S$10,0)),0,IF(U1212="X",0,IFERROR(L1212*50,0)))</f>
        <v>0</v>
      </c>
      <c r="Q1212" s="326">
        <f>IF(I1212&lt;INDEX(Lookup!$U$2:$U$10,MATCH($D$48,Lookup!$S$2:$S$10,0)),0,IF(U1212="X",0,IFERROR(P1212*K1212,0)))</f>
        <v>0</v>
      </c>
      <c r="R1212" s="326">
        <v>0</v>
      </c>
      <c r="S1212" s="424">
        <v>0</v>
      </c>
      <c r="T1212" s="322"/>
      <c r="U1212" s="143"/>
      <c r="V1212" s="397"/>
      <c r="W1212" s="555"/>
      <c r="X1212" s="576">
        <f t="shared" si="166"/>
        <v>0</v>
      </c>
      <c r="Y1212" s="576">
        <f t="shared" si="167"/>
        <v>0</v>
      </c>
      <c r="Z1212" s="576">
        <f t="shared" si="168"/>
        <v>0</v>
      </c>
      <c r="AA1212" s="576">
        <f t="shared" si="169"/>
        <v>0</v>
      </c>
      <c r="AB1212" s="553"/>
      <c r="AC1212" s="553"/>
      <c r="AD1212" s="553"/>
      <c r="AE1212" s="553"/>
      <c r="AF1212" s="553"/>
      <c r="AG1212" s="553"/>
      <c r="AH1212" s="553"/>
      <c r="AI1212" s="397"/>
      <c r="AJ1212" s="555"/>
      <c r="AK1212" s="576">
        <f t="shared" si="170"/>
        <v>0</v>
      </c>
      <c r="AL1212" s="576">
        <f t="shared" si="171"/>
        <v>0</v>
      </c>
      <c r="AM1212" s="599"/>
      <c r="AN1212" s="599"/>
      <c r="AO1212" s="553"/>
      <c r="AP1212" s="553"/>
      <c r="AQ1212" s="553"/>
      <c r="AR1212" s="553"/>
      <c r="AS1212" s="397"/>
      <c r="AT1212" s="397"/>
      <c r="AU1212" s="397"/>
      <c r="AV1212" s="397"/>
      <c r="AW1212" s="397"/>
      <c r="AX1212" s="397"/>
      <c r="AY1212" s="397"/>
      <c r="AZ1212" s="397"/>
      <c r="BA1212" s="397"/>
      <c r="BB1212" s="397"/>
      <c r="BC1212" s="397"/>
      <c r="BD1212" s="553"/>
      <c r="BE1212" s="397"/>
      <c r="BF1212" s="397"/>
      <c r="BG1212" s="397"/>
      <c r="BH1212" s="397"/>
    </row>
    <row r="1213" spans="2:60" x14ac:dyDescent="0.35">
      <c r="B1213" s="319"/>
      <c r="C1213" s="147"/>
      <c r="D1213" s="147"/>
      <c r="E1213" s="320"/>
      <c r="F1213" s="321"/>
      <c r="G1213" s="149"/>
      <c r="H1213" s="148"/>
      <c r="I1213" s="148"/>
      <c r="J1213" s="322"/>
      <c r="K1213" s="324" t="str">
        <f>IFERROR(INDEX(Lookup!$G$3:$G$6,MATCH(J1213,Lookup!$F$3:$F$6,0)),"")</f>
        <v/>
      </c>
      <c r="L1213" s="323"/>
      <c r="M1213" s="322"/>
      <c r="N1213" s="846">
        <f t="shared" si="164"/>
        <v>0</v>
      </c>
      <c r="O1213" s="325">
        <f t="shared" si="165"/>
        <v>0</v>
      </c>
      <c r="P1213" s="847">
        <f>IF(I1213&lt;INDEX(Lookup!$U$2:$U$10,MATCH($D$48,Lookup!$S$2:$S$10,0)),0,IF(U1213="X",0,IFERROR(L1213*50,0)))</f>
        <v>0</v>
      </c>
      <c r="Q1213" s="326">
        <f>IF(I1213&lt;INDEX(Lookup!$U$2:$U$10,MATCH($D$48,Lookup!$S$2:$S$10,0)),0,IF(U1213="X",0,IFERROR(P1213*K1213,0)))</f>
        <v>0</v>
      </c>
      <c r="R1213" s="326">
        <v>0</v>
      </c>
      <c r="S1213" s="424">
        <v>0</v>
      </c>
      <c r="T1213" s="322"/>
      <c r="U1213" s="143"/>
      <c r="V1213" s="397"/>
      <c r="W1213" s="555"/>
      <c r="X1213" s="576">
        <f t="shared" si="166"/>
        <v>0</v>
      </c>
      <c r="Y1213" s="576">
        <f t="shared" si="167"/>
        <v>0</v>
      </c>
      <c r="Z1213" s="576">
        <f t="shared" si="168"/>
        <v>0</v>
      </c>
      <c r="AA1213" s="576">
        <f t="shared" si="169"/>
        <v>0</v>
      </c>
      <c r="AB1213" s="553"/>
      <c r="AC1213" s="553"/>
      <c r="AD1213" s="553"/>
      <c r="AE1213" s="553"/>
      <c r="AF1213" s="553"/>
      <c r="AG1213" s="553"/>
      <c r="AH1213" s="553"/>
      <c r="AI1213" s="397"/>
      <c r="AJ1213" s="555"/>
      <c r="AK1213" s="576">
        <f t="shared" si="170"/>
        <v>0</v>
      </c>
      <c r="AL1213" s="576">
        <f t="shared" si="171"/>
        <v>0</v>
      </c>
      <c r="AM1213" s="599"/>
      <c r="AN1213" s="599"/>
      <c r="AO1213" s="553"/>
      <c r="AP1213" s="553"/>
      <c r="AQ1213" s="553"/>
      <c r="AR1213" s="553"/>
      <c r="AS1213" s="397"/>
      <c r="AT1213" s="397"/>
      <c r="AU1213" s="397"/>
      <c r="AV1213" s="397"/>
      <c r="AW1213" s="397"/>
      <c r="AX1213" s="397"/>
      <c r="AY1213" s="397"/>
      <c r="AZ1213" s="397"/>
      <c r="BA1213" s="397"/>
      <c r="BB1213" s="397"/>
      <c r="BC1213" s="397"/>
      <c r="BD1213" s="553"/>
      <c r="BE1213" s="397"/>
      <c r="BF1213" s="397"/>
      <c r="BG1213" s="397"/>
      <c r="BH1213" s="397"/>
    </row>
    <row r="1214" spans="2:60" x14ac:dyDescent="0.35">
      <c r="B1214" s="319"/>
      <c r="C1214" s="147"/>
      <c r="D1214" s="147"/>
      <c r="E1214" s="320"/>
      <c r="F1214" s="321"/>
      <c r="G1214" s="149"/>
      <c r="H1214" s="148"/>
      <c r="I1214" s="148"/>
      <c r="J1214" s="322"/>
      <c r="K1214" s="324" t="str">
        <f>IFERROR(INDEX(Lookup!$G$3:$G$6,MATCH(J1214,Lookup!$F$3:$F$6,0)),"")</f>
        <v/>
      </c>
      <c r="L1214" s="323"/>
      <c r="M1214" s="322"/>
      <c r="N1214" s="846">
        <f t="shared" si="164"/>
        <v>0</v>
      </c>
      <c r="O1214" s="325">
        <f t="shared" si="165"/>
        <v>0</v>
      </c>
      <c r="P1214" s="847">
        <f>IF(I1214&lt;INDEX(Lookup!$U$2:$U$10,MATCH($D$48,Lookup!$S$2:$S$10,0)),0,IF(U1214="X",0,IFERROR(L1214*50,0)))</f>
        <v>0</v>
      </c>
      <c r="Q1214" s="326">
        <f>IF(I1214&lt;INDEX(Lookup!$U$2:$U$10,MATCH($D$48,Lookup!$S$2:$S$10,0)),0,IF(U1214="X",0,IFERROR(P1214*K1214,0)))</f>
        <v>0</v>
      </c>
      <c r="R1214" s="326">
        <v>0</v>
      </c>
      <c r="S1214" s="424">
        <v>0</v>
      </c>
      <c r="T1214" s="322"/>
      <c r="U1214" s="143"/>
      <c r="V1214" s="397"/>
      <c r="W1214" s="555"/>
      <c r="X1214" s="576">
        <f t="shared" si="166"/>
        <v>0</v>
      </c>
      <c r="Y1214" s="576">
        <f t="shared" si="167"/>
        <v>0</v>
      </c>
      <c r="Z1214" s="576">
        <f t="shared" si="168"/>
        <v>0</v>
      </c>
      <c r="AA1214" s="576">
        <f t="shared" si="169"/>
        <v>0</v>
      </c>
      <c r="AB1214" s="553"/>
      <c r="AC1214" s="553"/>
      <c r="AD1214" s="553"/>
      <c r="AE1214" s="553"/>
      <c r="AF1214" s="553"/>
      <c r="AG1214" s="553"/>
      <c r="AH1214" s="553"/>
      <c r="AI1214" s="397"/>
      <c r="AJ1214" s="555"/>
      <c r="AK1214" s="576">
        <f t="shared" si="170"/>
        <v>0</v>
      </c>
      <c r="AL1214" s="576">
        <f t="shared" si="171"/>
        <v>0</v>
      </c>
      <c r="AM1214" s="599"/>
      <c r="AN1214" s="599"/>
      <c r="AO1214" s="553"/>
      <c r="AP1214" s="553"/>
      <c r="AQ1214" s="553"/>
      <c r="AR1214" s="553"/>
      <c r="AS1214" s="397"/>
      <c r="AT1214" s="397"/>
      <c r="AU1214" s="397"/>
      <c r="AV1214" s="397"/>
      <c r="AW1214" s="397"/>
      <c r="AX1214" s="397"/>
      <c r="AY1214" s="397"/>
      <c r="AZ1214" s="397"/>
      <c r="BA1214" s="397"/>
      <c r="BB1214" s="397"/>
      <c r="BC1214" s="397"/>
      <c r="BD1214" s="553"/>
      <c r="BE1214" s="397"/>
      <c r="BF1214" s="397"/>
      <c r="BG1214" s="397"/>
      <c r="BH1214" s="397"/>
    </row>
    <row r="1215" spans="2:60" x14ac:dyDescent="0.35">
      <c r="B1215" s="319"/>
      <c r="C1215" s="147"/>
      <c r="D1215" s="147"/>
      <c r="E1215" s="320"/>
      <c r="F1215" s="321"/>
      <c r="G1215" s="149"/>
      <c r="H1215" s="148"/>
      <c r="I1215" s="148"/>
      <c r="J1215" s="322"/>
      <c r="K1215" s="324" t="str">
        <f>IFERROR(INDEX(Lookup!$G$3:$G$6,MATCH(J1215,Lookup!$F$3:$F$6,0)),"")</f>
        <v/>
      </c>
      <c r="L1215" s="323"/>
      <c r="M1215" s="322"/>
      <c r="N1215" s="846">
        <f t="shared" si="164"/>
        <v>0</v>
      </c>
      <c r="O1215" s="325">
        <f t="shared" si="165"/>
        <v>0</v>
      </c>
      <c r="P1215" s="847">
        <f>IF(I1215&lt;INDEX(Lookup!$U$2:$U$10,MATCH($D$48,Lookup!$S$2:$S$10,0)),0,IF(U1215="X",0,IFERROR(L1215*50,0)))</f>
        <v>0</v>
      </c>
      <c r="Q1215" s="326">
        <f>IF(I1215&lt;INDEX(Lookup!$U$2:$U$10,MATCH($D$48,Lookup!$S$2:$S$10,0)),0,IF(U1215="X",0,IFERROR(P1215*K1215,0)))</f>
        <v>0</v>
      </c>
      <c r="R1215" s="326">
        <v>0</v>
      </c>
      <c r="S1215" s="424">
        <v>0</v>
      </c>
      <c r="T1215" s="322"/>
      <c r="U1215" s="143"/>
      <c r="V1215" s="397"/>
      <c r="W1215" s="555"/>
      <c r="X1215" s="576">
        <f t="shared" si="166"/>
        <v>0</v>
      </c>
      <c r="Y1215" s="576">
        <f t="shared" si="167"/>
        <v>0</v>
      </c>
      <c r="Z1215" s="576">
        <f t="shared" si="168"/>
        <v>0</v>
      </c>
      <c r="AA1215" s="576">
        <f t="shared" si="169"/>
        <v>0</v>
      </c>
      <c r="AB1215" s="553"/>
      <c r="AC1215" s="553"/>
      <c r="AD1215" s="553"/>
      <c r="AE1215" s="553"/>
      <c r="AF1215" s="553"/>
      <c r="AG1215" s="553"/>
      <c r="AH1215" s="553"/>
      <c r="AI1215" s="397"/>
      <c r="AJ1215" s="555"/>
      <c r="AK1215" s="576">
        <f t="shared" si="170"/>
        <v>0</v>
      </c>
      <c r="AL1215" s="576">
        <f t="shared" si="171"/>
        <v>0</v>
      </c>
      <c r="AM1215" s="599"/>
      <c r="AN1215" s="599"/>
      <c r="AO1215" s="553"/>
      <c r="AP1215" s="553"/>
      <c r="AQ1215" s="553"/>
      <c r="AR1215" s="553"/>
      <c r="AS1215" s="397"/>
      <c r="AT1215" s="397"/>
      <c r="AU1215" s="397"/>
      <c r="AV1215" s="397"/>
      <c r="AW1215" s="397"/>
      <c r="AX1215" s="397"/>
      <c r="AY1215" s="397"/>
      <c r="AZ1215" s="397"/>
      <c r="BA1215" s="397"/>
      <c r="BB1215" s="397"/>
      <c r="BC1215" s="397"/>
      <c r="BD1215" s="553"/>
      <c r="BE1215" s="397"/>
      <c r="BF1215" s="397"/>
      <c r="BG1215" s="397"/>
      <c r="BH1215" s="397"/>
    </row>
    <row r="1216" spans="2:60" x14ac:dyDescent="0.35">
      <c r="B1216" s="319"/>
      <c r="C1216" s="147"/>
      <c r="D1216" s="147"/>
      <c r="E1216" s="320"/>
      <c r="F1216" s="321"/>
      <c r="G1216" s="149"/>
      <c r="H1216" s="148"/>
      <c r="I1216" s="148"/>
      <c r="J1216" s="322"/>
      <c r="K1216" s="324" t="str">
        <f>IFERROR(INDEX(Lookup!$G$3:$G$6,MATCH(J1216,Lookup!$F$3:$F$6,0)),"")</f>
        <v/>
      </c>
      <c r="L1216" s="323"/>
      <c r="M1216" s="322"/>
      <c r="N1216" s="846">
        <f t="shared" si="164"/>
        <v>0</v>
      </c>
      <c r="O1216" s="325">
        <f t="shared" si="165"/>
        <v>0</v>
      </c>
      <c r="P1216" s="847">
        <f>IF(I1216&lt;INDEX(Lookup!$U$2:$U$10,MATCH($D$48,Lookup!$S$2:$S$10,0)),0,IF(U1216="X",0,IFERROR(L1216*50,0)))</f>
        <v>0</v>
      </c>
      <c r="Q1216" s="326">
        <f>IF(I1216&lt;INDEX(Lookup!$U$2:$U$10,MATCH($D$48,Lookup!$S$2:$S$10,0)),0,IF(U1216="X",0,IFERROR(P1216*K1216,0)))</f>
        <v>0</v>
      </c>
      <c r="R1216" s="326">
        <v>0</v>
      </c>
      <c r="S1216" s="424">
        <v>0</v>
      </c>
      <c r="T1216" s="322"/>
      <c r="U1216" s="143"/>
      <c r="V1216" s="397"/>
      <c r="W1216" s="555"/>
      <c r="X1216" s="576">
        <f t="shared" si="166"/>
        <v>0</v>
      </c>
      <c r="Y1216" s="576">
        <f t="shared" si="167"/>
        <v>0</v>
      </c>
      <c r="Z1216" s="576">
        <f t="shared" si="168"/>
        <v>0</v>
      </c>
      <c r="AA1216" s="576">
        <f t="shared" si="169"/>
        <v>0</v>
      </c>
      <c r="AB1216" s="553"/>
      <c r="AC1216" s="553"/>
      <c r="AD1216" s="553"/>
      <c r="AE1216" s="553"/>
      <c r="AF1216" s="553"/>
      <c r="AG1216" s="553"/>
      <c r="AH1216" s="553"/>
      <c r="AI1216" s="397"/>
      <c r="AJ1216" s="555"/>
      <c r="AK1216" s="576">
        <f t="shared" si="170"/>
        <v>0</v>
      </c>
      <c r="AL1216" s="576">
        <f t="shared" si="171"/>
        <v>0</v>
      </c>
      <c r="AM1216" s="599"/>
      <c r="AN1216" s="599"/>
      <c r="AO1216" s="553"/>
      <c r="AP1216" s="553"/>
      <c r="AQ1216" s="553"/>
      <c r="AR1216" s="553"/>
      <c r="AS1216" s="397"/>
      <c r="AT1216" s="397"/>
      <c r="AU1216" s="397"/>
      <c r="AV1216" s="397"/>
      <c r="AW1216" s="397"/>
      <c r="AX1216" s="397"/>
      <c r="AY1216" s="397"/>
      <c r="AZ1216" s="397"/>
      <c r="BA1216" s="397"/>
      <c r="BB1216" s="397"/>
      <c r="BC1216" s="397"/>
      <c r="BD1216" s="553"/>
      <c r="BE1216" s="397"/>
      <c r="BF1216" s="397"/>
      <c r="BG1216" s="397"/>
      <c r="BH1216" s="397"/>
    </row>
    <row r="1217" spans="2:60" x14ac:dyDescent="0.35">
      <c r="B1217" s="319"/>
      <c r="C1217" s="147"/>
      <c r="D1217" s="147"/>
      <c r="E1217" s="320"/>
      <c r="F1217" s="321"/>
      <c r="G1217" s="149"/>
      <c r="H1217" s="148"/>
      <c r="I1217" s="148"/>
      <c r="J1217" s="322"/>
      <c r="K1217" s="324" t="str">
        <f>IFERROR(INDEX(Lookup!$G$3:$G$6,MATCH(J1217,Lookup!$F$3:$F$6,0)),"")</f>
        <v/>
      </c>
      <c r="L1217" s="323"/>
      <c r="M1217" s="322"/>
      <c r="N1217" s="846">
        <f t="shared" si="164"/>
        <v>0</v>
      </c>
      <c r="O1217" s="325">
        <f t="shared" si="165"/>
        <v>0</v>
      </c>
      <c r="P1217" s="847">
        <f>IF(I1217&lt;INDEX(Lookup!$U$2:$U$10,MATCH($D$48,Lookup!$S$2:$S$10,0)),0,IF(U1217="X",0,IFERROR(L1217*50,0)))</f>
        <v>0</v>
      </c>
      <c r="Q1217" s="326">
        <f>IF(I1217&lt;INDEX(Lookup!$U$2:$U$10,MATCH($D$48,Lookup!$S$2:$S$10,0)),0,IF(U1217="X",0,IFERROR(P1217*K1217,0)))</f>
        <v>0</v>
      </c>
      <c r="R1217" s="326">
        <v>0</v>
      </c>
      <c r="S1217" s="424">
        <v>0</v>
      </c>
      <c r="T1217" s="322"/>
      <c r="U1217" s="143"/>
      <c r="V1217" s="397"/>
      <c r="W1217" s="555"/>
      <c r="X1217" s="576">
        <f t="shared" si="166"/>
        <v>0</v>
      </c>
      <c r="Y1217" s="576">
        <f t="shared" si="167"/>
        <v>0</v>
      </c>
      <c r="Z1217" s="576">
        <f t="shared" si="168"/>
        <v>0</v>
      </c>
      <c r="AA1217" s="576">
        <f t="shared" si="169"/>
        <v>0</v>
      </c>
      <c r="AB1217" s="553"/>
      <c r="AC1217" s="553"/>
      <c r="AD1217" s="553"/>
      <c r="AE1217" s="553"/>
      <c r="AF1217" s="553"/>
      <c r="AG1217" s="553"/>
      <c r="AH1217" s="553"/>
      <c r="AI1217" s="397"/>
      <c r="AJ1217" s="555"/>
      <c r="AK1217" s="576">
        <f t="shared" si="170"/>
        <v>0</v>
      </c>
      <c r="AL1217" s="576">
        <f t="shared" si="171"/>
        <v>0</v>
      </c>
      <c r="AM1217" s="599"/>
      <c r="AN1217" s="599"/>
      <c r="AO1217" s="553"/>
      <c r="AP1217" s="553"/>
      <c r="AQ1217" s="553"/>
      <c r="AR1217" s="553"/>
      <c r="AS1217" s="397"/>
      <c r="AT1217" s="397"/>
      <c r="AU1217" s="397"/>
      <c r="AV1217" s="397"/>
      <c r="AW1217" s="397"/>
      <c r="AX1217" s="397"/>
      <c r="AY1217" s="397"/>
      <c r="AZ1217" s="397"/>
      <c r="BA1217" s="397"/>
      <c r="BB1217" s="397"/>
      <c r="BC1217" s="397"/>
      <c r="BD1217" s="553"/>
      <c r="BE1217" s="397"/>
      <c r="BF1217" s="397"/>
      <c r="BG1217" s="397"/>
      <c r="BH1217" s="397"/>
    </row>
    <row r="1218" spans="2:60" x14ac:dyDescent="0.35">
      <c r="B1218" s="319"/>
      <c r="C1218" s="147"/>
      <c r="D1218" s="147"/>
      <c r="E1218" s="320"/>
      <c r="F1218" s="321"/>
      <c r="G1218" s="149"/>
      <c r="H1218" s="148"/>
      <c r="I1218" s="148"/>
      <c r="J1218" s="322"/>
      <c r="K1218" s="324" t="str">
        <f>IFERROR(INDEX(Lookup!$G$3:$G$6,MATCH(J1218,Lookup!$F$3:$F$6,0)),"")</f>
        <v/>
      </c>
      <c r="L1218" s="323"/>
      <c r="M1218" s="322"/>
      <c r="N1218" s="846">
        <f t="shared" si="164"/>
        <v>0</v>
      </c>
      <c r="O1218" s="325">
        <f t="shared" si="165"/>
        <v>0</v>
      </c>
      <c r="P1218" s="847">
        <f>IF(I1218&lt;INDEX(Lookup!$U$2:$U$10,MATCH($D$48,Lookup!$S$2:$S$10,0)),0,IF(U1218="X",0,IFERROR(L1218*50,0)))</f>
        <v>0</v>
      </c>
      <c r="Q1218" s="326">
        <f>IF(I1218&lt;INDEX(Lookup!$U$2:$U$10,MATCH($D$48,Lookup!$S$2:$S$10,0)),0,IF(U1218="X",0,IFERROR(P1218*K1218,0)))</f>
        <v>0</v>
      </c>
      <c r="R1218" s="326">
        <v>0</v>
      </c>
      <c r="S1218" s="424">
        <v>0</v>
      </c>
      <c r="T1218" s="322"/>
      <c r="U1218" s="143"/>
      <c r="V1218" s="397"/>
      <c r="W1218" s="555"/>
      <c r="X1218" s="576">
        <f t="shared" si="166"/>
        <v>0</v>
      </c>
      <c r="Y1218" s="576">
        <f t="shared" si="167"/>
        <v>0</v>
      </c>
      <c r="Z1218" s="576">
        <f t="shared" si="168"/>
        <v>0</v>
      </c>
      <c r="AA1218" s="576">
        <f t="shared" si="169"/>
        <v>0</v>
      </c>
      <c r="AB1218" s="553"/>
      <c r="AC1218" s="553"/>
      <c r="AD1218" s="553"/>
      <c r="AE1218" s="553"/>
      <c r="AF1218" s="553"/>
      <c r="AG1218" s="553"/>
      <c r="AH1218" s="553"/>
      <c r="AI1218" s="397"/>
      <c r="AJ1218" s="555"/>
      <c r="AK1218" s="576">
        <f t="shared" si="170"/>
        <v>0</v>
      </c>
      <c r="AL1218" s="576">
        <f t="shared" si="171"/>
        <v>0</v>
      </c>
      <c r="AM1218" s="599"/>
      <c r="AN1218" s="599"/>
      <c r="AO1218" s="553"/>
      <c r="AP1218" s="553"/>
      <c r="AQ1218" s="553"/>
      <c r="AR1218" s="553"/>
      <c r="AS1218" s="397"/>
      <c r="AT1218" s="397"/>
      <c r="AU1218" s="397"/>
      <c r="AV1218" s="397"/>
      <c r="AW1218" s="397"/>
      <c r="AX1218" s="397"/>
      <c r="AY1218" s="397"/>
      <c r="AZ1218" s="397"/>
      <c r="BA1218" s="397"/>
      <c r="BB1218" s="397"/>
      <c r="BC1218" s="397"/>
      <c r="BD1218" s="553"/>
      <c r="BE1218" s="397"/>
      <c r="BF1218" s="397"/>
      <c r="BG1218" s="397"/>
      <c r="BH1218" s="397"/>
    </row>
    <row r="1219" spans="2:60" x14ac:dyDescent="0.35">
      <c r="B1219" s="319"/>
      <c r="C1219" s="147"/>
      <c r="D1219" s="147"/>
      <c r="E1219" s="320"/>
      <c r="F1219" s="321"/>
      <c r="G1219" s="149"/>
      <c r="H1219" s="148"/>
      <c r="I1219" s="148"/>
      <c r="J1219" s="322"/>
      <c r="K1219" s="324" t="str">
        <f>IFERROR(INDEX(Lookup!$G$3:$G$6,MATCH(J1219,Lookup!$F$3:$F$6,0)),"")</f>
        <v/>
      </c>
      <c r="L1219" s="323"/>
      <c r="M1219" s="322"/>
      <c r="N1219" s="846">
        <f t="shared" si="164"/>
        <v>0</v>
      </c>
      <c r="O1219" s="325">
        <f t="shared" si="165"/>
        <v>0</v>
      </c>
      <c r="P1219" s="847">
        <f>IF(I1219&lt;INDEX(Lookup!$U$2:$U$10,MATCH($D$48,Lookup!$S$2:$S$10,0)),0,IF(U1219="X",0,IFERROR(L1219*50,0)))</f>
        <v>0</v>
      </c>
      <c r="Q1219" s="326">
        <f>IF(I1219&lt;INDEX(Lookup!$U$2:$U$10,MATCH($D$48,Lookup!$S$2:$S$10,0)),0,IF(U1219="X",0,IFERROR(P1219*K1219,0)))</f>
        <v>0</v>
      </c>
      <c r="R1219" s="326">
        <v>0</v>
      </c>
      <c r="S1219" s="424">
        <v>0</v>
      </c>
      <c r="T1219" s="322"/>
      <c r="U1219" s="143"/>
      <c r="V1219" s="397"/>
      <c r="W1219" s="555"/>
      <c r="X1219" s="576">
        <f t="shared" si="166"/>
        <v>0</v>
      </c>
      <c r="Y1219" s="576">
        <f t="shared" si="167"/>
        <v>0</v>
      </c>
      <c r="Z1219" s="576">
        <f t="shared" si="168"/>
        <v>0</v>
      </c>
      <c r="AA1219" s="576">
        <f t="shared" si="169"/>
        <v>0</v>
      </c>
      <c r="AB1219" s="553"/>
      <c r="AC1219" s="553"/>
      <c r="AD1219" s="553"/>
      <c r="AE1219" s="553"/>
      <c r="AF1219" s="553"/>
      <c r="AG1219" s="553"/>
      <c r="AH1219" s="553"/>
      <c r="AI1219" s="397"/>
      <c r="AJ1219" s="555"/>
      <c r="AK1219" s="576">
        <f t="shared" si="170"/>
        <v>0</v>
      </c>
      <c r="AL1219" s="576">
        <f t="shared" si="171"/>
        <v>0</v>
      </c>
      <c r="AM1219" s="599"/>
      <c r="AN1219" s="599"/>
      <c r="AO1219" s="553"/>
      <c r="AP1219" s="553"/>
      <c r="AQ1219" s="553"/>
      <c r="AR1219" s="553"/>
      <c r="AS1219" s="397"/>
      <c r="AT1219" s="397"/>
      <c r="AU1219" s="397"/>
      <c r="AV1219" s="397"/>
      <c r="AW1219" s="397"/>
      <c r="AX1219" s="397"/>
      <c r="AY1219" s="397"/>
      <c r="AZ1219" s="397"/>
      <c r="BA1219" s="397"/>
      <c r="BB1219" s="397"/>
      <c r="BC1219" s="397"/>
      <c r="BD1219" s="553"/>
      <c r="BE1219" s="397"/>
      <c r="BF1219" s="397"/>
      <c r="BG1219" s="397"/>
      <c r="BH1219" s="397"/>
    </row>
    <row r="1220" spans="2:60" x14ac:dyDescent="0.35">
      <c r="B1220" s="319"/>
      <c r="C1220" s="147"/>
      <c r="D1220" s="147"/>
      <c r="E1220" s="320"/>
      <c r="F1220" s="321"/>
      <c r="G1220" s="149"/>
      <c r="H1220" s="148"/>
      <c r="I1220" s="148"/>
      <c r="J1220" s="322"/>
      <c r="K1220" s="324" t="str">
        <f>IFERROR(INDEX(Lookup!$G$3:$G$6,MATCH(J1220,Lookup!$F$3:$F$6,0)),"")</f>
        <v/>
      </c>
      <c r="L1220" s="323"/>
      <c r="M1220" s="322"/>
      <c r="N1220" s="846">
        <f t="shared" si="164"/>
        <v>0</v>
      </c>
      <c r="O1220" s="325">
        <f t="shared" si="165"/>
        <v>0</v>
      </c>
      <c r="P1220" s="847">
        <f>IF(I1220&lt;INDEX(Lookup!$U$2:$U$10,MATCH($D$48,Lookup!$S$2:$S$10,0)),0,IF(U1220="X",0,IFERROR(L1220*50,0)))</f>
        <v>0</v>
      </c>
      <c r="Q1220" s="326">
        <f>IF(I1220&lt;INDEX(Lookup!$U$2:$U$10,MATCH($D$48,Lookup!$S$2:$S$10,0)),0,IF(U1220="X",0,IFERROR(P1220*K1220,0)))</f>
        <v>0</v>
      </c>
      <c r="R1220" s="326">
        <v>0</v>
      </c>
      <c r="S1220" s="424">
        <v>0</v>
      </c>
      <c r="T1220" s="322"/>
      <c r="U1220" s="143"/>
      <c r="V1220" s="397"/>
      <c r="W1220" s="555"/>
      <c r="X1220" s="576">
        <f t="shared" si="166"/>
        <v>0</v>
      </c>
      <c r="Y1220" s="576">
        <f t="shared" si="167"/>
        <v>0</v>
      </c>
      <c r="Z1220" s="576">
        <f t="shared" si="168"/>
        <v>0</v>
      </c>
      <c r="AA1220" s="576">
        <f t="shared" si="169"/>
        <v>0</v>
      </c>
      <c r="AB1220" s="553"/>
      <c r="AC1220" s="553"/>
      <c r="AD1220" s="553"/>
      <c r="AE1220" s="553"/>
      <c r="AF1220" s="553"/>
      <c r="AG1220" s="553"/>
      <c r="AH1220" s="553"/>
      <c r="AI1220" s="397"/>
      <c r="AJ1220" s="555"/>
      <c r="AK1220" s="576">
        <f t="shared" si="170"/>
        <v>0</v>
      </c>
      <c r="AL1220" s="576">
        <f t="shared" si="171"/>
        <v>0</v>
      </c>
      <c r="AM1220" s="599"/>
      <c r="AN1220" s="599"/>
      <c r="AO1220" s="553"/>
      <c r="AP1220" s="553"/>
      <c r="AQ1220" s="553"/>
      <c r="AR1220" s="553"/>
      <c r="AS1220" s="397"/>
      <c r="AT1220" s="397"/>
      <c r="AU1220" s="397"/>
      <c r="AV1220" s="397"/>
      <c r="AW1220" s="397"/>
      <c r="AX1220" s="397"/>
      <c r="AY1220" s="397"/>
      <c r="AZ1220" s="397"/>
      <c r="BA1220" s="397"/>
      <c r="BB1220" s="397"/>
      <c r="BC1220" s="397"/>
      <c r="BD1220" s="553"/>
      <c r="BE1220" s="397"/>
      <c r="BF1220" s="397"/>
      <c r="BG1220" s="397"/>
      <c r="BH1220" s="397"/>
    </row>
    <row r="1221" spans="2:60" x14ac:dyDescent="0.35">
      <c r="B1221" s="319"/>
      <c r="C1221" s="147"/>
      <c r="D1221" s="147"/>
      <c r="E1221" s="320"/>
      <c r="F1221" s="321"/>
      <c r="G1221" s="149"/>
      <c r="H1221" s="148"/>
      <c r="I1221" s="148"/>
      <c r="J1221" s="322"/>
      <c r="K1221" s="324" t="str">
        <f>IFERROR(INDEX(Lookup!$G$3:$G$6,MATCH(J1221,Lookup!$F$3:$F$6,0)),"")</f>
        <v/>
      </c>
      <c r="L1221" s="323"/>
      <c r="M1221" s="322"/>
      <c r="N1221" s="846">
        <f t="shared" si="164"/>
        <v>0</v>
      </c>
      <c r="O1221" s="325">
        <f t="shared" si="165"/>
        <v>0</v>
      </c>
      <c r="P1221" s="847">
        <f>IF(I1221&lt;INDEX(Lookup!$U$2:$U$10,MATCH($D$48,Lookup!$S$2:$S$10,0)),0,IF(U1221="X",0,IFERROR(L1221*50,0)))</f>
        <v>0</v>
      </c>
      <c r="Q1221" s="326">
        <f>IF(I1221&lt;INDEX(Lookup!$U$2:$U$10,MATCH($D$48,Lookup!$S$2:$S$10,0)),0,IF(U1221="X",0,IFERROR(P1221*K1221,0)))</f>
        <v>0</v>
      </c>
      <c r="R1221" s="326">
        <v>0</v>
      </c>
      <c r="S1221" s="424">
        <v>0</v>
      </c>
      <c r="T1221" s="322"/>
      <c r="U1221" s="143"/>
      <c r="V1221" s="397"/>
      <c r="W1221" s="555"/>
      <c r="X1221" s="576">
        <f t="shared" si="166"/>
        <v>0</v>
      </c>
      <c r="Y1221" s="576">
        <f t="shared" si="167"/>
        <v>0</v>
      </c>
      <c r="Z1221" s="576">
        <f t="shared" si="168"/>
        <v>0</v>
      </c>
      <c r="AA1221" s="576">
        <f t="shared" si="169"/>
        <v>0</v>
      </c>
      <c r="AB1221" s="553"/>
      <c r="AC1221" s="553"/>
      <c r="AD1221" s="553"/>
      <c r="AE1221" s="553"/>
      <c r="AF1221" s="553"/>
      <c r="AG1221" s="553"/>
      <c r="AH1221" s="553"/>
      <c r="AI1221" s="397"/>
      <c r="AJ1221" s="555"/>
      <c r="AK1221" s="576">
        <f t="shared" si="170"/>
        <v>0</v>
      </c>
      <c r="AL1221" s="576">
        <f t="shared" si="171"/>
        <v>0</v>
      </c>
      <c r="AM1221" s="599"/>
      <c r="AN1221" s="599"/>
      <c r="AO1221" s="553"/>
      <c r="AP1221" s="553"/>
      <c r="AQ1221" s="553"/>
      <c r="AR1221" s="553"/>
      <c r="AS1221" s="397"/>
      <c r="AT1221" s="397"/>
      <c r="AU1221" s="397"/>
      <c r="AV1221" s="397"/>
      <c r="AW1221" s="397"/>
      <c r="AX1221" s="397"/>
      <c r="AY1221" s="397"/>
      <c r="AZ1221" s="397"/>
      <c r="BA1221" s="397"/>
      <c r="BB1221" s="397"/>
      <c r="BC1221" s="397"/>
      <c r="BD1221" s="553"/>
      <c r="BE1221" s="397"/>
      <c r="BF1221" s="397"/>
      <c r="BG1221" s="397"/>
      <c r="BH1221" s="397"/>
    </row>
    <row r="1222" spans="2:60" x14ac:dyDescent="0.35">
      <c r="B1222" s="319"/>
      <c r="C1222" s="147"/>
      <c r="D1222" s="147"/>
      <c r="E1222" s="320"/>
      <c r="F1222" s="321"/>
      <c r="G1222" s="149"/>
      <c r="H1222" s="148"/>
      <c r="I1222" s="148"/>
      <c r="J1222" s="322"/>
      <c r="K1222" s="324" t="str">
        <f>IFERROR(INDEX(Lookup!$G$3:$G$6,MATCH(J1222,Lookup!$F$3:$F$6,0)),"")</f>
        <v/>
      </c>
      <c r="L1222" s="323"/>
      <c r="M1222" s="322"/>
      <c r="N1222" s="846">
        <f t="shared" si="164"/>
        <v>0</v>
      </c>
      <c r="O1222" s="325">
        <f t="shared" si="165"/>
        <v>0</v>
      </c>
      <c r="P1222" s="847">
        <f>IF(I1222&lt;INDEX(Lookup!$U$2:$U$10,MATCH($D$48,Lookup!$S$2:$S$10,0)),0,IF(U1222="X",0,IFERROR(L1222*50,0)))</f>
        <v>0</v>
      </c>
      <c r="Q1222" s="326">
        <f>IF(I1222&lt;INDEX(Lookup!$U$2:$U$10,MATCH($D$48,Lookup!$S$2:$S$10,0)),0,IF(U1222="X",0,IFERROR(P1222*K1222,0)))</f>
        <v>0</v>
      </c>
      <c r="R1222" s="326">
        <v>0</v>
      </c>
      <c r="S1222" s="424">
        <v>0</v>
      </c>
      <c r="T1222" s="322"/>
      <c r="U1222" s="143"/>
      <c r="V1222" s="397"/>
      <c r="W1222" s="555"/>
      <c r="X1222" s="576">
        <f t="shared" si="166"/>
        <v>0</v>
      </c>
      <c r="Y1222" s="576">
        <f t="shared" si="167"/>
        <v>0</v>
      </c>
      <c r="Z1222" s="576">
        <f t="shared" si="168"/>
        <v>0</v>
      </c>
      <c r="AA1222" s="576">
        <f t="shared" si="169"/>
        <v>0</v>
      </c>
      <c r="AB1222" s="553"/>
      <c r="AC1222" s="553"/>
      <c r="AD1222" s="553"/>
      <c r="AE1222" s="553"/>
      <c r="AF1222" s="553"/>
      <c r="AG1222" s="553"/>
      <c r="AH1222" s="553"/>
      <c r="AI1222" s="397"/>
      <c r="AJ1222" s="555"/>
      <c r="AK1222" s="576">
        <f t="shared" si="170"/>
        <v>0</v>
      </c>
      <c r="AL1222" s="576">
        <f t="shared" si="171"/>
        <v>0</v>
      </c>
      <c r="AM1222" s="599"/>
      <c r="AN1222" s="599"/>
      <c r="AO1222" s="553"/>
      <c r="AP1222" s="553"/>
      <c r="AQ1222" s="553"/>
      <c r="AR1222" s="553"/>
      <c r="AS1222" s="397"/>
      <c r="AT1222" s="397"/>
      <c r="AU1222" s="397"/>
      <c r="AV1222" s="397"/>
      <c r="AW1222" s="397"/>
      <c r="AX1222" s="397"/>
      <c r="AY1222" s="397"/>
      <c r="AZ1222" s="397"/>
      <c r="BA1222" s="397"/>
      <c r="BB1222" s="397"/>
      <c r="BC1222" s="397"/>
      <c r="BD1222" s="553"/>
      <c r="BE1222" s="397"/>
      <c r="BF1222" s="397"/>
      <c r="BG1222" s="397"/>
      <c r="BH1222" s="397"/>
    </row>
    <row r="1223" spans="2:60" x14ac:dyDescent="0.35">
      <c r="B1223" s="319"/>
      <c r="C1223" s="147"/>
      <c r="D1223" s="147"/>
      <c r="E1223" s="320"/>
      <c r="F1223" s="321"/>
      <c r="G1223" s="149"/>
      <c r="H1223" s="148"/>
      <c r="I1223" s="148"/>
      <c r="J1223" s="322"/>
      <c r="K1223" s="324" t="str">
        <f>IFERROR(INDEX(Lookup!$G$3:$G$6,MATCH(J1223,Lookup!$F$3:$F$6,0)),"")</f>
        <v/>
      </c>
      <c r="L1223" s="323"/>
      <c r="M1223" s="322"/>
      <c r="N1223" s="846">
        <f t="shared" si="164"/>
        <v>0</v>
      </c>
      <c r="O1223" s="325">
        <f t="shared" si="165"/>
        <v>0</v>
      </c>
      <c r="P1223" s="847">
        <f>IF(I1223&lt;INDEX(Lookup!$U$2:$U$10,MATCH($D$48,Lookup!$S$2:$S$10,0)),0,IF(U1223="X",0,IFERROR(L1223*50,0)))</f>
        <v>0</v>
      </c>
      <c r="Q1223" s="326">
        <f>IF(I1223&lt;INDEX(Lookup!$U$2:$U$10,MATCH($D$48,Lookup!$S$2:$S$10,0)),0,IF(U1223="X",0,IFERROR(P1223*K1223,0)))</f>
        <v>0</v>
      </c>
      <c r="R1223" s="326">
        <v>0</v>
      </c>
      <c r="S1223" s="424">
        <v>0</v>
      </c>
      <c r="T1223" s="322"/>
      <c r="U1223" s="143"/>
      <c r="V1223" s="397"/>
      <c r="W1223" s="555"/>
      <c r="X1223" s="576">
        <f t="shared" si="166"/>
        <v>0</v>
      </c>
      <c r="Y1223" s="576">
        <f t="shared" si="167"/>
        <v>0</v>
      </c>
      <c r="Z1223" s="576">
        <f t="shared" si="168"/>
        <v>0</v>
      </c>
      <c r="AA1223" s="576">
        <f t="shared" si="169"/>
        <v>0</v>
      </c>
      <c r="AB1223" s="553"/>
      <c r="AC1223" s="553"/>
      <c r="AD1223" s="553"/>
      <c r="AE1223" s="553"/>
      <c r="AF1223" s="553"/>
      <c r="AG1223" s="553"/>
      <c r="AH1223" s="553"/>
      <c r="AI1223" s="397"/>
      <c r="AJ1223" s="555"/>
      <c r="AK1223" s="576">
        <f t="shared" si="170"/>
        <v>0</v>
      </c>
      <c r="AL1223" s="576">
        <f t="shared" si="171"/>
        <v>0</v>
      </c>
      <c r="AM1223" s="599"/>
      <c r="AN1223" s="599"/>
      <c r="AO1223" s="553"/>
      <c r="AP1223" s="553"/>
      <c r="AQ1223" s="553"/>
      <c r="AR1223" s="553"/>
      <c r="AS1223" s="397"/>
      <c r="AT1223" s="397"/>
      <c r="AU1223" s="397"/>
      <c r="AV1223" s="397"/>
      <c r="AW1223" s="397"/>
      <c r="AX1223" s="397"/>
      <c r="AY1223" s="397"/>
      <c r="AZ1223" s="397"/>
      <c r="BA1223" s="397"/>
      <c r="BB1223" s="397"/>
      <c r="BC1223" s="397"/>
      <c r="BD1223" s="553"/>
      <c r="BE1223" s="397"/>
      <c r="BF1223" s="397"/>
      <c r="BG1223" s="397"/>
      <c r="BH1223" s="397"/>
    </row>
    <row r="1224" spans="2:60" x14ac:dyDescent="0.35">
      <c r="B1224" s="319"/>
      <c r="C1224" s="147"/>
      <c r="D1224" s="147"/>
      <c r="E1224" s="320"/>
      <c r="F1224" s="321"/>
      <c r="G1224" s="149"/>
      <c r="H1224" s="148"/>
      <c r="I1224" s="148"/>
      <c r="J1224" s="322"/>
      <c r="K1224" s="324" t="str">
        <f>IFERROR(INDEX(Lookup!$G$3:$G$6,MATCH(J1224,Lookup!$F$3:$F$6,0)),"")</f>
        <v/>
      </c>
      <c r="L1224" s="323"/>
      <c r="M1224" s="322"/>
      <c r="N1224" s="846">
        <f t="shared" si="164"/>
        <v>0</v>
      </c>
      <c r="O1224" s="325">
        <f t="shared" si="165"/>
        <v>0</v>
      </c>
      <c r="P1224" s="847">
        <f>IF(I1224&lt;INDEX(Lookup!$U$2:$U$10,MATCH($D$48,Lookup!$S$2:$S$10,0)),0,IF(U1224="X",0,IFERROR(L1224*50,0)))</f>
        <v>0</v>
      </c>
      <c r="Q1224" s="326">
        <f>IF(I1224&lt;INDEX(Lookup!$U$2:$U$10,MATCH($D$48,Lookup!$S$2:$S$10,0)),0,IF(U1224="X",0,IFERROR(P1224*K1224,0)))</f>
        <v>0</v>
      </c>
      <c r="R1224" s="326">
        <v>0</v>
      </c>
      <c r="S1224" s="424">
        <v>0</v>
      </c>
      <c r="T1224" s="322"/>
      <c r="U1224" s="143"/>
      <c r="V1224" s="397"/>
      <c r="W1224" s="555"/>
      <c r="X1224" s="576">
        <f t="shared" si="166"/>
        <v>0</v>
      </c>
      <c r="Y1224" s="576">
        <f t="shared" si="167"/>
        <v>0</v>
      </c>
      <c r="Z1224" s="576">
        <f t="shared" si="168"/>
        <v>0</v>
      </c>
      <c r="AA1224" s="576">
        <f t="shared" si="169"/>
        <v>0</v>
      </c>
      <c r="AB1224" s="553"/>
      <c r="AC1224" s="553"/>
      <c r="AD1224" s="553"/>
      <c r="AE1224" s="553"/>
      <c r="AF1224" s="553"/>
      <c r="AG1224" s="553"/>
      <c r="AH1224" s="553"/>
      <c r="AI1224" s="397"/>
      <c r="AJ1224" s="555"/>
      <c r="AK1224" s="576">
        <f t="shared" si="170"/>
        <v>0</v>
      </c>
      <c r="AL1224" s="576">
        <f t="shared" si="171"/>
        <v>0</v>
      </c>
      <c r="AM1224" s="599"/>
      <c r="AN1224" s="599"/>
      <c r="AO1224" s="553"/>
      <c r="AP1224" s="553"/>
      <c r="AQ1224" s="553"/>
      <c r="AR1224" s="553"/>
      <c r="AS1224" s="397"/>
      <c r="AT1224" s="397"/>
      <c r="AU1224" s="397"/>
      <c r="AV1224" s="397"/>
      <c r="AW1224" s="397"/>
      <c r="AX1224" s="397"/>
      <c r="AY1224" s="397"/>
      <c r="AZ1224" s="397"/>
      <c r="BA1224" s="397"/>
      <c r="BB1224" s="397"/>
      <c r="BC1224" s="397"/>
      <c r="BD1224" s="553"/>
      <c r="BE1224" s="397"/>
      <c r="BF1224" s="397"/>
      <c r="BG1224" s="397"/>
      <c r="BH1224" s="397"/>
    </row>
    <row r="1225" spans="2:60" x14ac:dyDescent="0.35">
      <c r="B1225" s="319"/>
      <c r="C1225" s="147"/>
      <c r="D1225" s="147"/>
      <c r="E1225" s="320"/>
      <c r="F1225" s="321"/>
      <c r="G1225" s="149"/>
      <c r="H1225" s="148"/>
      <c r="I1225" s="148"/>
      <c r="J1225" s="322"/>
      <c r="K1225" s="324" t="str">
        <f>IFERROR(INDEX(Lookup!$G$3:$G$6,MATCH(J1225,Lookup!$F$3:$F$6,0)),"")</f>
        <v/>
      </c>
      <c r="L1225" s="323"/>
      <c r="M1225" s="322"/>
      <c r="N1225" s="846">
        <f t="shared" si="164"/>
        <v>0</v>
      </c>
      <c r="O1225" s="325">
        <f t="shared" si="165"/>
        <v>0</v>
      </c>
      <c r="P1225" s="847">
        <f>IF(I1225&lt;INDEX(Lookup!$U$2:$U$10,MATCH($D$48,Lookup!$S$2:$S$10,0)),0,IF(U1225="X",0,IFERROR(L1225*50,0)))</f>
        <v>0</v>
      </c>
      <c r="Q1225" s="326">
        <f>IF(I1225&lt;INDEX(Lookup!$U$2:$U$10,MATCH($D$48,Lookup!$S$2:$S$10,0)),0,IF(U1225="X",0,IFERROR(P1225*K1225,0)))</f>
        <v>0</v>
      </c>
      <c r="R1225" s="326">
        <v>0</v>
      </c>
      <c r="S1225" s="424">
        <v>0</v>
      </c>
      <c r="T1225" s="322"/>
      <c r="U1225" s="143"/>
      <c r="V1225" s="397"/>
      <c r="W1225" s="555"/>
      <c r="X1225" s="576">
        <f t="shared" si="166"/>
        <v>0</v>
      </c>
      <c r="Y1225" s="576">
        <f t="shared" si="167"/>
        <v>0</v>
      </c>
      <c r="Z1225" s="576">
        <f t="shared" si="168"/>
        <v>0</v>
      </c>
      <c r="AA1225" s="576">
        <f t="shared" si="169"/>
        <v>0</v>
      </c>
      <c r="AB1225" s="553"/>
      <c r="AC1225" s="553"/>
      <c r="AD1225" s="553"/>
      <c r="AE1225" s="553"/>
      <c r="AF1225" s="553"/>
      <c r="AG1225" s="553"/>
      <c r="AH1225" s="553"/>
      <c r="AI1225" s="397"/>
      <c r="AJ1225" s="555"/>
      <c r="AK1225" s="576">
        <f t="shared" si="170"/>
        <v>0</v>
      </c>
      <c r="AL1225" s="576">
        <f t="shared" si="171"/>
        <v>0</v>
      </c>
      <c r="AM1225" s="599"/>
      <c r="AN1225" s="599"/>
      <c r="AO1225" s="553"/>
      <c r="AP1225" s="553"/>
      <c r="AQ1225" s="553"/>
      <c r="AR1225" s="553"/>
      <c r="AS1225" s="397"/>
      <c r="AT1225" s="397"/>
      <c r="AU1225" s="397"/>
      <c r="AV1225" s="397"/>
      <c r="AW1225" s="397"/>
      <c r="AX1225" s="397"/>
      <c r="AY1225" s="397"/>
      <c r="AZ1225" s="397"/>
      <c r="BA1225" s="397"/>
      <c r="BB1225" s="397"/>
      <c r="BC1225" s="397"/>
      <c r="BD1225" s="553"/>
      <c r="BE1225" s="397"/>
      <c r="BF1225" s="397"/>
      <c r="BG1225" s="397"/>
      <c r="BH1225" s="397"/>
    </row>
    <row r="1226" spans="2:60" x14ac:dyDescent="0.35">
      <c r="B1226" s="319"/>
      <c r="C1226" s="147"/>
      <c r="D1226" s="147"/>
      <c r="E1226" s="320"/>
      <c r="F1226" s="321"/>
      <c r="G1226" s="149"/>
      <c r="H1226" s="148"/>
      <c r="I1226" s="148"/>
      <c r="J1226" s="322"/>
      <c r="K1226" s="324" t="str">
        <f>IFERROR(INDEX(Lookup!$G$3:$G$6,MATCH(J1226,Lookup!$F$3:$F$6,0)),"")</f>
        <v/>
      </c>
      <c r="L1226" s="323"/>
      <c r="M1226" s="322"/>
      <c r="N1226" s="846">
        <f t="shared" si="164"/>
        <v>0</v>
      </c>
      <c r="O1226" s="325">
        <f t="shared" si="165"/>
        <v>0</v>
      </c>
      <c r="P1226" s="847">
        <f>IF(I1226&lt;INDEX(Lookup!$U$2:$U$10,MATCH($D$48,Lookup!$S$2:$S$10,0)),0,IF(U1226="X",0,IFERROR(L1226*50,0)))</f>
        <v>0</v>
      </c>
      <c r="Q1226" s="326">
        <f>IF(I1226&lt;INDEX(Lookup!$U$2:$U$10,MATCH($D$48,Lookup!$S$2:$S$10,0)),0,IF(U1226="X",0,IFERROR(P1226*K1226,0)))</f>
        <v>0</v>
      </c>
      <c r="R1226" s="326">
        <v>0</v>
      </c>
      <c r="S1226" s="424">
        <v>0</v>
      </c>
      <c r="T1226" s="322"/>
      <c r="U1226" s="143"/>
      <c r="V1226" s="397"/>
      <c r="W1226" s="555"/>
      <c r="X1226" s="576">
        <f t="shared" si="166"/>
        <v>0</v>
      </c>
      <c r="Y1226" s="576">
        <f t="shared" si="167"/>
        <v>0</v>
      </c>
      <c r="Z1226" s="576">
        <f t="shared" si="168"/>
        <v>0</v>
      </c>
      <c r="AA1226" s="576">
        <f t="shared" si="169"/>
        <v>0</v>
      </c>
      <c r="AB1226" s="553"/>
      <c r="AC1226" s="553"/>
      <c r="AD1226" s="553"/>
      <c r="AE1226" s="553"/>
      <c r="AF1226" s="553"/>
      <c r="AG1226" s="553"/>
      <c r="AH1226" s="553"/>
      <c r="AI1226" s="397"/>
      <c r="AJ1226" s="555"/>
      <c r="AK1226" s="576">
        <f t="shared" si="170"/>
        <v>0</v>
      </c>
      <c r="AL1226" s="576">
        <f t="shared" si="171"/>
        <v>0</v>
      </c>
      <c r="AM1226" s="599"/>
      <c r="AN1226" s="599"/>
      <c r="AO1226" s="553"/>
      <c r="AP1226" s="553"/>
      <c r="AQ1226" s="553"/>
      <c r="AR1226" s="553"/>
      <c r="AS1226" s="397"/>
      <c r="AT1226" s="397"/>
      <c r="AU1226" s="397"/>
      <c r="AV1226" s="397"/>
      <c r="AW1226" s="397"/>
      <c r="AX1226" s="397"/>
      <c r="AY1226" s="397"/>
      <c r="AZ1226" s="397"/>
      <c r="BA1226" s="397"/>
      <c r="BB1226" s="397"/>
      <c r="BC1226" s="397"/>
      <c r="BD1226" s="553"/>
      <c r="BE1226" s="397"/>
      <c r="BF1226" s="397"/>
      <c r="BG1226" s="397"/>
      <c r="BH1226" s="397"/>
    </row>
    <row r="1227" spans="2:60" x14ac:dyDescent="0.35">
      <c r="B1227" s="319"/>
      <c r="C1227" s="147"/>
      <c r="D1227" s="147"/>
      <c r="E1227" s="320"/>
      <c r="F1227" s="321"/>
      <c r="G1227" s="149"/>
      <c r="H1227" s="148"/>
      <c r="I1227" s="148"/>
      <c r="J1227" s="322"/>
      <c r="K1227" s="324" t="str">
        <f>IFERROR(INDEX(Lookup!$G$3:$G$6,MATCH(J1227,Lookup!$F$3:$F$6,0)),"")</f>
        <v/>
      </c>
      <c r="L1227" s="323"/>
      <c r="M1227" s="322"/>
      <c r="N1227" s="846">
        <f t="shared" si="164"/>
        <v>0</v>
      </c>
      <c r="O1227" s="325">
        <f t="shared" si="165"/>
        <v>0</v>
      </c>
      <c r="P1227" s="847">
        <f>IF(I1227&lt;INDEX(Lookup!$U$2:$U$10,MATCH($D$48,Lookup!$S$2:$S$10,0)),0,IF(U1227="X",0,IFERROR(L1227*50,0)))</f>
        <v>0</v>
      </c>
      <c r="Q1227" s="326">
        <f>IF(I1227&lt;INDEX(Lookup!$U$2:$U$10,MATCH($D$48,Lookup!$S$2:$S$10,0)),0,IF(U1227="X",0,IFERROR(P1227*K1227,0)))</f>
        <v>0</v>
      </c>
      <c r="R1227" s="326">
        <v>0</v>
      </c>
      <c r="S1227" s="424">
        <v>0</v>
      </c>
      <c r="T1227" s="322"/>
      <c r="U1227" s="143"/>
      <c r="V1227" s="397"/>
      <c r="W1227" s="555"/>
      <c r="X1227" s="576">
        <f t="shared" si="166"/>
        <v>0</v>
      </c>
      <c r="Y1227" s="576">
        <f t="shared" si="167"/>
        <v>0</v>
      </c>
      <c r="Z1227" s="576">
        <f t="shared" si="168"/>
        <v>0</v>
      </c>
      <c r="AA1227" s="576">
        <f t="shared" si="169"/>
        <v>0</v>
      </c>
      <c r="AB1227" s="553"/>
      <c r="AC1227" s="553"/>
      <c r="AD1227" s="553"/>
      <c r="AE1227" s="553"/>
      <c r="AF1227" s="553"/>
      <c r="AG1227" s="553"/>
      <c r="AH1227" s="553"/>
      <c r="AI1227" s="397"/>
      <c r="AJ1227" s="555"/>
      <c r="AK1227" s="576">
        <f t="shared" si="170"/>
        <v>0</v>
      </c>
      <c r="AL1227" s="576">
        <f t="shared" si="171"/>
        <v>0</v>
      </c>
      <c r="AM1227" s="599"/>
      <c r="AN1227" s="599"/>
      <c r="AO1227" s="553"/>
      <c r="AP1227" s="553"/>
      <c r="AQ1227" s="553"/>
      <c r="AR1227" s="553"/>
      <c r="AS1227" s="397"/>
      <c r="AT1227" s="397"/>
      <c r="AU1227" s="397"/>
      <c r="AV1227" s="397"/>
      <c r="AW1227" s="397"/>
      <c r="AX1227" s="397"/>
      <c r="AY1227" s="397"/>
      <c r="AZ1227" s="397"/>
      <c r="BA1227" s="397"/>
      <c r="BB1227" s="397"/>
      <c r="BC1227" s="397"/>
      <c r="BD1227" s="553"/>
      <c r="BE1227" s="397"/>
      <c r="BF1227" s="397"/>
      <c r="BG1227" s="397"/>
      <c r="BH1227" s="397"/>
    </row>
    <row r="1228" spans="2:60" x14ac:dyDescent="0.35">
      <c r="B1228" s="319"/>
      <c r="C1228" s="147"/>
      <c r="D1228" s="147"/>
      <c r="E1228" s="320"/>
      <c r="F1228" s="321"/>
      <c r="G1228" s="149"/>
      <c r="H1228" s="148"/>
      <c r="I1228" s="148"/>
      <c r="J1228" s="322"/>
      <c r="K1228" s="324" t="str">
        <f>IFERROR(INDEX(Lookup!$G$3:$G$6,MATCH(J1228,Lookup!$F$3:$F$6,0)),"")</f>
        <v/>
      </c>
      <c r="L1228" s="323"/>
      <c r="M1228" s="322"/>
      <c r="N1228" s="846">
        <f t="shared" si="164"/>
        <v>0</v>
      </c>
      <c r="O1228" s="325">
        <f t="shared" si="165"/>
        <v>0</v>
      </c>
      <c r="P1228" s="847">
        <f>IF(I1228&lt;INDEX(Lookup!$U$2:$U$10,MATCH($D$48,Lookup!$S$2:$S$10,0)),0,IF(U1228="X",0,IFERROR(L1228*50,0)))</f>
        <v>0</v>
      </c>
      <c r="Q1228" s="326">
        <f>IF(I1228&lt;INDEX(Lookup!$U$2:$U$10,MATCH($D$48,Lookup!$S$2:$S$10,0)),0,IF(U1228="X",0,IFERROR(P1228*K1228,0)))</f>
        <v>0</v>
      </c>
      <c r="R1228" s="326">
        <v>0</v>
      </c>
      <c r="S1228" s="424">
        <v>0</v>
      </c>
      <c r="T1228" s="322"/>
      <c r="U1228" s="143"/>
      <c r="V1228" s="397"/>
      <c r="W1228" s="555"/>
      <c r="X1228" s="576">
        <f t="shared" si="166"/>
        <v>0</v>
      </c>
      <c r="Y1228" s="576">
        <f t="shared" si="167"/>
        <v>0</v>
      </c>
      <c r="Z1228" s="576">
        <f t="shared" si="168"/>
        <v>0</v>
      </c>
      <c r="AA1228" s="576">
        <f t="shared" si="169"/>
        <v>0</v>
      </c>
      <c r="AB1228" s="553"/>
      <c r="AC1228" s="553"/>
      <c r="AD1228" s="553"/>
      <c r="AE1228" s="553"/>
      <c r="AF1228" s="553"/>
      <c r="AG1228" s="553"/>
      <c r="AH1228" s="553"/>
      <c r="AI1228" s="397"/>
      <c r="AJ1228" s="555"/>
      <c r="AK1228" s="576">
        <f t="shared" si="170"/>
        <v>0</v>
      </c>
      <c r="AL1228" s="576">
        <f t="shared" si="171"/>
        <v>0</v>
      </c>
      <c r="AM1228" s="599"/>
      <c r="AN1228" s="599"/>
      <c r="AO1228" s="553"/>
      <c r="AP1228" s="553"/>
      <c r="AQ1228" s="553"/>
      <c r="AR1228" s="553"/>
      <c r="AS1228" s="397"/>
      <c r="AT1228" s="397"/>
      <c r="AU1228" s="397"/>
      <c r="AV1228" s="397"/>
      <c r="AW1228" s="397"/>
      <c r="AX1228" s="397"/>
      <c r="AY1228" s="397"/>
      <c r="AZ1228" s="397"/>
      <c r="BA1228" s="397"/>
      <c r="BB1228" s="397"/>
      <c r="BC1228" s="397"/>
      <c r="BD1228" s="553"/>
      <c r="BE1228" s="397"/>
      <c r="BF1228" s="397"/>
      <c r="BG1228" s="397"/>
      <c r="BH1228" s="397"/>
    </row>
    <row r="1229" spans="2:60" x14ac:dyDescent="0.35">
      <c r="B1229" s="319"/>
      <c r="C1229" s="147"/>
      <c r="D1229" s="147"/>
      <c r="E1229" s="320"/>
      <c r="F1229" s="321"/>
      <c r="G1229" s="149"/>
      <c r="H1229" s="148"/>
      <c r="I1229" s="148"/>
      <c r="J1229" s="322"/>
      <c r="K1229" s="324" t="str">
        <f>IFERROR(INDEX(Lookup!$G$3:$G$6,MATCH(J1229,Lookup!$F$3:$F$6,0)),"")</f>
        <v/>
      </c>
      <c r="L1229" s="323"/>
      <c r="M1229" s="322"/>
      <c r="N1229" s="846">
        <f t="shared" si="164"/>
        <v>0</v>
      </c>
      <c r="O1229" s="325">
        <f t="shared" si="165"/>
        <v>0</v>
      </c>
      <c r="P1229" s="847">
        <f>IF(I1229&lt;INDEX(Lookup!$U$2:$U$10,MATCH($D$48,Lookup!$S$2:$S$10,0)),0,IF(U1229="X",0,IFERROR(L1229*50,0)))</f>
        <v>0</v>
      </c>
      <c r="Q1229" s="326">
        <f>IF(I1229&lt;INDEX(Lookup!$U$2:$U$10,MATCH($D$48,Lookup!$S$2:$S$10,0)),0,IF(U1229="X",0,IFERROR(P1229*K1229,0)))</f>
        <v>0</v>
      </c>
      <c r="R1229" s="326">
        <v>0</v>
      </c>
      <c r="S1229" s="424">
        <v>0</v>
      </c>
      <c r="T1229" s="322"/>
      <c r="U1229" s="143"/>
      <c r="V1229" s="397"/>
      <c r="W1229" s="555"/>
      <c r="X1229" s="576">
        <f t="shared" si="166"/>
        <v>0</v>
      </c>
      <c r="Y1229" s="576">
        <f t="shared" si="167"/>
        <v>0</v>
      </c>
      <c r="Z1229" s="576">
        <f t="shared" si="168"/>
        <v>0</v>
      </c>
      <c r="AA1229" s="576">
        <f t="shared" si="169"/>
        <v>0</v>
      </c>
      <c r="AB1229" s="553"/>
      <c r="AC1229" s="553"/>
      <c r="AD1229" s="553"/>
      <c r="AE1229" s="553"/>
      <c r="AF1229" s="553"/>
      <c r="AG1229" s="553"/>
      <c r="AH1229" s="553"/>
      <c r="AI1229" s="397"/>
      <c r="AJ1229" s="555"/>
      <c r="AK1229" s="576">
        <f t="shared" si="170"/>
        <v>0</v>
      </c>
      <c r="AL1229" s="576">
        <f t="shared" si="171"/>
        <v>0</v>
      </c>
      <c r="AM1229" s="599"/>
      <c r="AN1229" s="599"/>
      <c r="AO1229" s="553"/>
      <c r="AP1229" s="553"/>
      <c r="AQ1229" s="553"/>
      <c r="AR1229" s="553"/>
      <c r="AS1229" s="397"/>
      <c r="AT1229" s="397"/>
      <c r="AU1229" s="397"/>
      <c r="AV1229" s="397"/>
      <c r="AW1229" s="397"/>
      <c r="AX1229" s="397"/>
      <c r="AY1229" s="397"/>
      <c r="AZ1229" s="397"/>
      <c r="BA1229" s="397"/>
      <c r="BB1229" s="397"/>
      <c r="BC1229" s="397"/>
      <c r="BD1229" s="553"/>
      <c r="BE1229" s="397"/>
      <c r="BF1229" s="397"/>
      <c r="BG1229" s="397"/>
      <c r="BH1229" s="397"/>
    </row>
    <row r="1230" spans="2:60" x14ac:dyDescent="0.35">
      <c r="B1230" s="319"/>
      <c r="C1230" s="147"/>
      <c r="D1230" s="147"/>
      <c r="E1230" s="320"/>
      <c r="F1230" s="321"/>
      <c r="G1230" s="149"/>
      <c r="H1230" s="148"/>
      <c r="I1230" s="148"/>
      <c r="J1230" s="322"/>
      <c r="K1230" s="324" t="str">
        <f>IFERROR(INDEX(Lookup!$G$3:$G$6,MATCH(J1230,Lookup!$F$3:$F$6,0)),"")</f>
        <v/>
      </c>
      <c r="L1230" s="323"/>
      <c r="M1230" s="322"/>
      <c r="N1230" s="846">
        <f t="shared" si="164"/>
        <v>0</v>
      </c>
      <c r="O1230" s="325">
        <f t="shared" si="165"/>
        <v>0</v>
      </c>
      <c r="P1230" s="847">
        <f>IF(I1230&lt;INDEX(Lookup!$U$2:$U$10,MATCH($D$48,Lookup!$S$2:$S$10,0)),0,IF(U1230="X",0,IFERROR(L1230*50,0)))</f>
        <v>0</v>
      </c>
      <c r="Q1230" s="326">
        <f>IF(I1230&lt;INDEX(Lookup!$U$2:$U$10,MATCH($D$48,Lookup!$S$2:$S$10,0)),0,IF(U1230="X",0,IFERROR(P1230*K1230,0)))</f>
        <v>0</v>
      </c>
      <c r="R1230" s="326">
        <v>0</v>
      </c>
      <c r="S1230" s="424">
        <v>0</v>
      </c>
      <c r="T1230" s="322"/>
      <c r="U1230" s="143"/>
      <c r="V1230" s="397"/>
      <c r="W1230" s="555"/>
      <c r="X1230" s="576">
        <f t="shared" si="166"/>
        <v>0</v>
      </c>
      <c r="Y1230" s="576">
        <f t="shared" si="167"/>
        <v>0</v>
      </c>
      <c r="Z1230" s="576">
        <f t="shared" si="168"/>
        <v>0</v>
      </c>
      <c r="AA1230" s="576">
        <f t="shared" si="169"/>
        <v>0</v>
      </c>
      <c r="AB1230" s="553"/>
      <c r="AC1230" s="553"/>
      <c r="AD1230" s="553"/>
      <c r="AE1230" s="553"/>
      <c r="AF1230" s="553"/>
      <c r="AG1230" s="553"/>
      <c r="AH1230" s="553"/>
      <c r="AI1230" s="397"/>
      <c r="AJ1230" s="555"/>
      <c r="AK1230" s="576">
        <f t="shared" si="170"/>
        <v>0</v>
      </c>
      <c r="AL1230" s="576">
        <f t="shared" si="171"/>
        <v>0</v>
      </c>
      <c r="AM1230" s="599"/>
      <c r="AN1230" s="599"/>
      <c r="AO1230" s="553"/>
      <c r="AP1230" s="553"/>
      <c r="AQ1230" s="553"/>
      <c r="AR1230" s="553"/>
      <c r="AS1230" s="397"/>
      <c r="AT1230" s="397"/>
      <c r="AU1230" s="397"/>
      <c r="AV1230" s="397"/>
      <c r="AW1230" s="397"/>
      <c r="AX1230" s="397"/>
      <c r="AY1230" s="397"/>
      <c r="AZ1230" s="397"/>
      <c r="BA1230" s="397"/>
      <c r="BB1230" s="397"/>
      <c r="BC1230" s="397"/>
      <c r="BD1230" s="553"/>
      <c r="BE1230" s="397"/>
      <c r="BF1230" s="397"/>
      <c r="BG1230" s="397"/>
      <c r="BH1230" s="397"/>
    </row>
    <row r="1231" spans="2:60" x14ac:dyDescent="0.35">
      <c r="B1231" s="319"/>
      <c r="C1231" s="147"/>
      <c r="D1231" s="147"/>
      <c r="E1231" s="320"/>
      <c r="F1231" s="321"/>
      <c r="G1231" s="149"/>
      <c r="H1231" s="148"/>
      <c r="I1231" s="148"/>
      <c r="J1231" s="322"/>
      <c r="K1231" s="324" t="str">
        <f>IFERROR(INDEX(Lookup!$G$3:$G$6,MATCH(J1231,Lookup!$F$3:$F$6,0)),"")</f>
        <v/>
      </c>
      <c r="L1231" s="323"/>
      <c r="M1231" s="322"/>
      <c r="N1231" s="846">
        <f t="shared" si="164"/>
        <v>0</v>
      </c>
      <c r="O1231" s="325">
        <f t="shared" si="165"/>
        <v>0</v>
      </c>
      <c r="P1231" s="847">
        <f>IF(I1231&lt;INDEX(Lookup!$U$2:$U$10,MATCH($D$48,Lookup!$S$2:$S$10,0)),0,IF(U1231="X",0,IFERROR(L1231*50,0)))</f>
        <v>0</v>
      </c>
      <c r="Q1231" s="326">
        <f>IF(I1231&lt;INDEX(Lookup!$U$2:$U$10,MATCH($D$48,Lookup!$S$2:$S$10,0)),0,IF(U1231="X",0,IFERROR(P1231*K1231,0)))</f>
        <v>0</v>
      </c>
      <c r="R1231" s="326">
        <v>0</v>
      </c>
      <c r="S1231" s="424">
        <v>0</v>
      </c>
      <c r="T1231" s="322"/>
      <c r="U1231" s="143"/>
      <c r="V1231" s="397"/>
      <c r="W1231" s="555"/>
      <c r="X1231" s="576">
        <f t="shared" si="166"/>
        <v>0</v>
      </c>
      <c r="Y1231" s="576">
        <f t="shared" si="167"/>
        <v>0</v>
      </c>
      <c r="Z1231" s="576">
        <f t="shared" si="168"/>
        <v>0</v>
      </c>
      <c r="AA1231" s="576">
        <f t="shared" si="169"/>
        <v>0</v>
      </c>
      <c r="AB1231" s="553"/>
      <c r="AC1231" s="553"/>
      <c r="AD1231" s="553"/>
      <c r="AE1231" s="553"/>
      <c r="AF1231" s="553"/>
      <c r="AG1231" s="553"/>
      <c r="AH1231" s="553"/>
      <c r="AI1231" s="397"/>
      <c r="AJ1231" s="555"/>
      <c r="AK1231" s="576">
        <f t="shared" si="170"/>
        <v>0</v>
      </c>
      <c r="AL1231" s="576">
        <f t="shared" si="171"/>
        <v>0</v>
      </c>
      <c r="AM1231" s="599"/>
      <c r="AN1231" s="599"/>
      <c r="AO1231" s="553"/>
      <c r="AP1231" s="553"/>
      <c r="AQ1231" s="553"/>
      <c r="AR1231" s="553"/>
      <c r="AS1231" s="397"/>
      <c r="AT1231" s="397"/>
      <c r="AU1231" s="397"/>
      <c r="AV1231" s="397"/>
      <c r="AW1231" s="397"/>
      <c r="AX1231" s="397"/>
      <c r="AY1231" s="397"/>
      <c r="AZ1231" s="397"/>
      <c r="BA1231" s="397"/>
      <c r="BB1231" s="397"/>
      <c r="BC1231" s="397"/>
      <c r="BD1231" s="553"/>
      <c r="BE1231" s="397"/>
      <c r="BF1231" s="397"/>
      <c r="BG1231" s="397"/>
      <c r="BH1231" s="397"/>
    </row>
    <row r="1232" spans="2:60" x14ac:dyDescent="0.35">
      <c r="B1232" s="319"/>
      <c r="C1232" s="147"/>
      <c r="D1232" s="147"/>
      <c r="E1232" s="320"/>
      <c r="F1232" s="321"/>
      <c r="G1232" s="149"/>
      <c r="H1232" s="148"/>
      <c r="I1232" s="148"/>
      <c r="J1232" s="322"/>
      <c r="K1232" s="324" t="str">
        <f>IFERROR(INDEX(Lookup!$G$3:$G$6,MATCH(J1232,Lookup!$F$3:$F$6,0)),"")</f>
        <v/>
      </c>
      <c r="L1232" s="323"/>
      <c r="M1232" s="322"/>
      <c r="N1232" s="846">
        <f t="shared" si="164"/>
        <v>0</v>
      </c>
      <c r="O1232" s="325">
        <f t="shared" si="165"/>
        <v>0</v>
      </c>
      <c r="P1232" s="847">
        <f>IF(I1232&lt;INDEX(Lookup!$U$2:$U$10,MATCH($D$48,Lookup!$S$2:$S$10,0)),0,IF(U1232="X",0,IFERROR(L1232*50,0)))</f>
        <v>0</v>
      </c>
      <c r="Q1232" s="326">
        <f>IF(I1232&lt;INDEX(Lookup!$U$2:$U$10,MATCH($D$48,Lookup!$S$2:$S$10,0)),0,IF(U1232="X",0,IFERROR(P1232*K1232,0)))</f>
        <v>0</v>
      </c>
      <c r="R1232" s="326">
        <v>0</v>
      </c>
      <c r="S1232" s="424">
        <v>0</v>
      </c>
      <c r="T1232" s="322"/>
      <c r="U1232" s="143"/>
      <c r="V1232" s="397"/>
      <c r="W1232" s="555"/>
      <c r="X1232" s="576">
        <f t="shared" si="166"/>
        <v>0</v>
      </c>
      <c r="Y1232" s="576">
        <f t="shared" si="167"/>
        <v>0</v>
      </c>
      <c r="Z1232" s="576">
        <f t="shared" si="168"/>
        <v>0</v>
      </c>
      <c r="AA1232" s="576">
        <f t="shared" si="169"/>
        <v>0</v>
      </c>
      <c r="AB1232" s="553"/>
      <c r="AC1232" s="553"/>
      <c r="AD1232" s="553"/>
      <c r="AE1232" s="553"/>
      <c r="AF1232" s="553"/>
      <c r="AG1232" s="553"/>
      <c r="AH1232" s="553"/>
      <c r="AI1232" s="397"/>
      <c r="AJ1232" s="555"/>
      <c r="AK1232" s="576">
        <f t="shared" si="170"/>
        <v>0</v>
      </c>
      <c r="AL1232" s="576">
        <f t="shared" si="171"/>
        <v>0</v>
      </c>
      <c r="AM1232" s="599"/>
      <c r="AN1232" s="599"/>
      <c r="AO1232" s="553"/>
      <c r="AP1232" s="553"/>
      <c r="AQ1232" s="553"/>
      <c r="AR1232" s="553"/>
      <c r="AS1232" s="397"/>
      <c r="AT1232" s="397"/>
      <c r="AU1232" s="397"/>
      <c r="AV1232" s="397"/>
      <c r="AW1232" s="397"/>
      <c r="AX1232" s="397"/>
      <c r="AY1232" s="397"/>
      <c r="AZ1232" s="397"/>
      <c r="BA1232" s="397"/>
      <c r="BB1232" s="397"/>
      <c r="BC1232" s="397"/>
      <c r="BD1232" s="553"/>
      <c r="BE1232" s="397"/>
      <c r="BF1232" s="397"/>
      <c r="BG1232" s="397"/>
      <c r="BH1232" s="397"/>
    </row>
    <row r="1233" spans="2:60" x14ac:dyDescent="0.35">
      <c r="B1233" s="319"/>
      <c r="C1233" s="147"/>
      <c r="D1233" s="147"/>
      <c r="E1233" s="320"/>
      <c r="F1233" s="321"/>
      <c r="G1233" s="149"/>
      <c r="H1233" s="148"/>
      <c r="I1233" s="148"/>
      <c r="J1233" s="322"/>
      <c r="K1233" s="324" t="str">
        <f>IFERROR(INDEX(Lookup!$G$3:$G$6,MATCH(J1233,Lookup!$F$3:$F$6,0)),"")</f>
        <v/>
      </c>
      <c r="L1233" s="323"/>
      <c r="M1233" s="322"/>
      <c r="N1233" s="846">
        <f t="shared" si="164"/>
        <v>0</v>
      </c>
      <c r="O1233" s="325">
        <f t="shared" si="165"/>
        <v>0</v>
      </c>
      <c r="P1233" s="847">
        <f>IF(I1233&lt;INDEX(Lookup!$U$2:$U$10,MATCH($D$48,Lookup!$S$2:$S$10,0)),0,IF(U1233="X",0,IFERROR(L1233*50,0)))</f>
        <v>0</v>
      </c>
      <c r="Q1233" s="326">
        <f>IF(I1233&lt;INDEX(Lookup!$U$2:$U$10,MATCH($D$48,Lookup!$S$2:$S$10,0)),0,IF(U1233="X",0,IFERROR(P1233*K1233,0)))</f>
        <v>0</v>
      </c>
      <c r="R1233" s="326">
        <v>0</v>
      </c>
      <c r="S1233" s="424">
        <v>0</v>
      </c>
      <c r="T1233" s="322"/>
      <c r="U1233" s="143"/>
      <c r="V1233" s="397"/>
      <c r="W1233" s="555"/>
      <c r="X1233" s="576">
        <f t="shared" si="166"/>
        <v>0</v>
      </c>
      <c r="Y1233" s="576">
        <f t="shared" si="167"/>
        <v>0</v>
      </c>
      <c r="Z1233" s="576">
        <f t="shared" si="168"/>
        <v>0</v>
      </c>
      <c r="AA1233" s="576">
        <f t="shared" si="169"/>
        <v>0</v>
      </c>
      <c r="AB1233" s="553"/>
      <c r="AC1233" s="553"/>
      <c r="AD1233" s="553"/>
      <c r="AE1233" s="553"/>
      <c r="AF1233" s="553"/>
      <c r="AG1233" s="553"/>
      <c r="AH1233" s="553"/>
      <c r="AI1233" s="397"/>
      <c r="AJ1233" s="555"/>
      <c r="AK1233" s="576">
        <f t="shared" si="170"/>
        <v>0</v>
      </c>
      <c r="AL1233" s="576">
        <f t="shared" si="171"/>
        <v>0</v>
      </c>
      <c r="AM1233" s="599"/>
      <c r="AN1233" s="599"/>
      <c r="AO1233" s="553"/>
      <c r="AP1233" s="553"/>
      <c r="AQ1233" s="553"/>
      <c r="AR1233" s="553"/>
      <c r="AS1233" s="397"/>
      <c r="AT1233" s="397"/>
      <c r="AU1233" s="397"/>
      <c r="AV1233" s="397"/>
      <c r="AW1233" s="397"/>
      <c r="AX1233" s="397"/>
      <c r="AY1233" s="397"/>
      <c r="AZ1233" s="397"/>
      <c r="BA1233" s="397"/>
      <c r="BB1233" s="397"/>
      <c r="BC1233" s="397"/>
      <c r="BD1233" s="553"/>
      <c r="BE1233" s="397"/>
      <c r="BF1233" s="397"/>
      <c r="BG1233" s="397"/>
      <c r="BH1233" s="397"/>
    </row>
    <row r="1234" spans="2:60" x14ac:dyDescent="0.35">
      <c r="B1234" s="319"/>
      <c r="C1234" s="147"/>
      <c r="D1234" s="147"/>
      <c r="E1234" s="320"/>
      <c r="F1234" s="321"/>
      <c r="G1234" s="149"/>
      <c r="H1234" s="148"/>
      <c r="I1234" s="148"/>
      <c r="J1234" s="322"/>
      <c r="K1234" s="324" t="str">
        <f>IFERROR(INDEX(Lookup!$G$3:$G$6,MATCH(J1234,Lookup!$F$3:$F$6,0)),"")</f>
        <v/>
      </c>
      <c r="L1234" s="323"/>
      <c r="M1234" s="322"/>
      <c r="N1234" s="846">
        <f t="shared" si="164"/>
        <v>0</v>
      </c>
      <c r="O1234" s="325">
        <f t="shared" si="165"/>
        <v>0</v>
      </c>
      <c r="P1234" s="847">
        <f>IF(I1234&lt;INDEX(Lookup!$U$2:$U$10,MATCH($D$48,Lookup!$S$2:$S$10,0)),0,IF(U1234="X",0,IFERROR(L1234*50,0)))</f>
        <v>0</v>
      </c>
      <c r="Q1234" s="326">
        <f>IF(I1234&lt;INDEX(Lookup!$U$2:$U$10,MATCH($D$48,Lookup!$S$2:$S$10,0)),0,IF(U1234="X",0,IFERROR(P1234*K1234,0)))</f>
        <v>0</v>
      </c>
      <c r="R1234" s="326">
        <v>0</v>
      </c>
      <c r="S1234" s="424">
        <v>0</v>
      </c>
      <c r="T1234" s="322"/>
      <c r="U1234" s="143"/>
      <c r="V1234" s="397"/>
      <c r="W1234" s="555"/>
      <c r="X1234" s="576">
        <f t="shared" si="166"/>
        <v>0</v>
      </c>
      <c r="Y1234" s="576">
        <f t="shared" si="167"/>
        <v>0</v>
      </c>
      <c r="Z1234" s="576">
        <f t="shared" si="168"/>
        <v>0</v>
      </c>
      <c r="AA1234" s="576">
        <f t="shared" si="169"/>
        <v>0</v>
      </c>
      <c r="AB1234" s="553"/>
      <c r="AC1234" s="553"/>
      <c r="AD1234" s="553"/>
      <c r="AE1234" s="553"/>
      <c r="AF1234" s="553"/>
      <c r="AG1234" s="553"/>
      <c r="AH1234" s="553"/>
      <c r="AI1234" s="397"/>
      <c r="AJ1234" s="555"/>
      <c r="AK1234" s="576">
        <f t="shared" si="170"/>
        <v>0</v>
      </c>
      <c r="AL1234" s="576">
        <f t="shared" si="171"/>
        <v>0</v>
      </c>
      <c r="AM1234" s="599"/>
      <c r="AN1234" s="599"/>
      <c r="AO1234" s="553"/>
      <c r="AP1234" s="553"/>
      <c r="AQ1234" s="553"/>
      <c r="AR1234" s="553"/>
      <c r="AS1234" s="397"/>
      <c r="AT1234" s="397"/>
      <c r="AU1234" s="397"/>
      <c r="AV1234" s="397"/>
      <c r="AW1234" s="397"/>
      <c r="AX1234" s="397"/>
      <c r="AY1234" s="397"/>
      <c r="AZ1234" s="397"/>
      <c r="BA1234" s="397"/>
      <c r="BB1234" s="397"/>
      <c r="BC1234" s="397"/>
      <c r="BD1234" s="553"/>
      <c r="BE1234" s="397"/>
      <c r="BF1234" s="397"/>
      <c r="BG1234" s="397"/>
      <c r="BH1234" s="397"/>
    </row>
    <row r="1235" spans="2:60" x14ac:dyDescent="0.35">
      <c r="B1235" s="319"/>
      <c r="C1235" s="147"/>
      <c r="D1235" s="147"/>
      <c r="E1235" s="320"/>
      <c r="F1235" s="321"/>
      <c r="G1235" s="149"/>
      <c r="H1235" s="148"/>
      <c r="I1235" s="148"/>
      <c r="J1235" s="322"/>
      <c r="K1235" s="324" t="str">
        <f>IFERROR(INDEX(Lookup!$G$3:$G$6,MATCH(J1235,Lookup!$F$3:$F$6,0)),"")</f>
        <v/>
      </c>
      <c r="L1235" s="323"/>
      <c r="M1235" s="322"/>
      <c r="N1235" s="846">
        <f t="shared" si="164"/>
        <v>0</v>
      </c>
      <c r="O1235" s="325">
        <f t="shared" si="165"/>
        <v>0</v>
      </c>
      <c r="P1235" s="847">
        <f>IF(I1235&lt;INDEX(Lookup!$U$2:$U$10,MATCH($D$48,Lookup!$S$2:$S$10,0)),0,IF(U1235="X",0,IFERROR(L1235*50,0)))</f>
        <v>0</v>
      </c>
      <c r="Q1235" s="326">
        <f>IF(I1235&lt;INDEX(Lookup!$U$2:$U$10,MATCH($D$48,Lookup!$S$2:$S$10,0)),0,IF(U1235="X",0,IFERROR(P1235*K1235,0)))</f>
        <v>0</v>
      </c>
      <c r="R1235" s="326">
        <v>0</v>
      </c>
      <c r="S1235" s="424">
        <v>0</v>
      </c>
      <c r="T1235" s="322"/>
      <c r="U1235" s="143"/>
      <c r="V1235" s="397"/>
      <c r="W1235" s="555"/>
      <c r="X1235" s="576">
        <f t="shared" si="166"/>
        <v>0</v>
      </c>
      <c r="Y1235" s="576">
        <f t="shared" si="167"/>
        <v>0</v>
      </c>
      <c r="Z1235" s="576">
        <f t="shared" si="168"/>
        <v>0</v>
      </c>
      <c r="AA1235" s="576">
        <f t="shared" si="169"/>
        <v>0</v>
      </c>
      <c r="AB1235" s="553"/>
      <c r="AC1235" s="553"/>
      <c r="AD1235" s="553"/>
      <c r="AE1235" s="553"/>
      <c r="AF1235" s="553"/>
      <c r="AG1235" s="553"/>
      <c r="AH1235" s="553"/>
      <c r="AI1235" s="397"/>
      <c r="AJ1235" s="555"/>
      <c r="AK1235" s="576">
        <f t="shared" si="170"/>
        <v>0</v>
      </c>
      <c r="AL1235" s="576">
        <f t="shared" si="171"/>
        <v>0</v>
      </c>
      <c r="AM1235" s="599"/>
      <c r="AN1235" s="599"/>
      <c r="AO1235" s="553"/>
      <c r="AP1235" s="553"/>
      <c r="AQ1235" s="553"/>
      <c r="AR1235" s="553"/>
      <c r="AS1235" s="397"/>
      <c r="AT1235" s="397"/>
      <c r="AU1235" s="397"/>
      <c r="AV1235" s="397"/>
      <c r="AW1235" s="397"/>
      <c r="AX1235" s="397"/>
      <c r="AY1235" s="397"/>
      <c r="AZ1235" s="397"/>
      <c r="BA1235" s="397"/>
      <c r="BB1235" s="397"/>
      <c r="BC1235" s="397"/>
      <c r="BD1235" s="553"/>
      <c r="BE1235" s="397"/>
      <c r="BF1235" s="397"/>
      <c r="BG1235" s="397"/>
      <c r="BH1235" s="397"/>
    </row>
    <row r="1236" spans="2:60" x14ac:dyDescent="0.35">
      <c r="B1236" s="319"/>
      <c r="C1236" s="147"/>
      <c r="D1236" s="147"/>
      <c r="E1236" s="320"/>
      <c r="F1236" s="321"/>
      <c r="G1236" s="149"/>
      <c r="H1236" s="148"/>
      <c r="I1236" s="148"/>
      <c r="J1236" s="322"/>
      <c r="K1236" s="324" t="str">
        <f>IFERROR(INDEX(Lookup!$G$3:$G$6,MATCH(J1236,Lookup!$F$3:$F$6,0)),"")</f>
        <v/>
      </c>
      <c r="L1236" s="323"/>
      <c r="M1236" s="322"/>
      <c r="N1236" s="846">
        <f t="shared" si="164"/>
        <v>0</v>
      </c>
      <c r="O1236" s="325">
        <f t="shared" si="165"/>
        <v>0</v>
      </c>
      <c r="P1236" s="847">
        <f>IF(I1236&lt;INDEX(Lookup!$U$2:$U$10,MATCH($D$48,Lookup!$S$2:$S$10,0)),0,IF(U1236="X",0,IFERROR(L1236*50,0)))</f>
        <v>0</v>
      </c>
      <c r="Q1236" s="326">
        <f>IF(I1236&lt;INDEX(Lookup!$U$2:$U$10,MATCH($D$48,Lookup!$S$2:$S$10,0)),0,IF(U1236="X",0,IFERROR(P1236*K1236,0)))</f>
        <v>0</v>
      </c>
      <c r="R1236" s="326">
        <v>0</v>
      </c>
      <c r="S1236" s="424">
        <v>0</v>
      </c>
      <c r="T1236" s="322"/>
      <c r="U1236" s="143"/>
      <c r="V1236" s="397"/>
      <c r="W1236" s="555"/>
      <c r="X1236" s="576">
        <f t="shared" si="166"/>
        <v>0</v>
      </c>
      <c r="Y1236" s="576">
        <f t="shared" si="167"/>
        <v>0</v>
      </c>
      <c r="Z1236" s="576">
        <f t="shared" si="168"/>
        <v>0</v>
      </c>
      <c r="AA1236" s="576">
        <f t="shared" si="169"/>
        <v>0</v>
      </c>
      <c r="AB1236" s="553"/>
      <c r="AC1236" s="553"/>
      <c r="AD1236" s="553"/>
      <c r="AE1236" s="553"/>
      <c r="AF1236" s="553"/>
      <c r="AG1236" s="553"/>
      <c r="AH1236" s="553"/>
      <c r="AI1236" s="397"/>
      <c r="AJ1236" s="555"/>
      <c r="AK1236" s="576">
        <f t="shared" si="170"/>
        <v>0</v>
      </c>
      <c r="AL1236" s="576">
        <f t="shared" si="171"/>
        <v>0</v>
      </c>
      <c r="AM1236" s="599"/>
      <c r="AN1236" s="599"/>
      <c r="AO1236" s="553"/>
      <c r="AP1236" s="553"/>
      <c r="AQ1236" s="553"/>
      <c r="AR1236" s="553"/>
      <c r="AS1236" s="397"/>
      <c r="AT1236" s="397"/>
      <c r="AU1236" s="397"/>
      <c r="AV1236" s="397"/>
      <c r="AW1236" s="397"/>
      <c r="AX1236" s="397"/>
      <c r="AY1236" s="397"/>
      <c r="AZ1236" s="397"/>
      <c r="BA1236" s="397"/>
      <c r="BB1236" s="397"/>
      <c r="BC1236" s="397"/>
      <c r="BD1236" s="553"/>
      <c r="BE1236" s="397"/>
      <c r="BF1236" s="397"/>
      <c r="BG1236" s="397"/>
      <c r="BH1236" s="397"/>
    </row>
    <row r="1237" spans="2:60" x14ac:dyDescent="0.35">
      <c r="B1237" s="319"/>
      <c r="C1237" s="147"/>
      <c r="D1237" s="147"/>
      <c r="E1237" s="320"/>
      <c r="F1237" s="321"/>
      <c r="G1237" s="149"/>
      <c r="H1237" s="148"/>
      <c r="I1237" s="148"/>
      <c r="J1237" s="322"/>
      <c r="K1237" s="324" t="str">
        <f>IFERROR(INDEX(Lookup!$G$3:$G$6,MATCH(J1237,Lookup!$F$3:$F$6,0)),"")</f>
        <v/>
      </c>
      <c r="L1237" s="323"/>
      <c r="M1237" s="322"/>
      <c r="N1237" s="846">
        <f t="shared" si="164"/>
        <v>0</v>
      </c>
      <c r="O1237" s="325">
        <f t="shared" si="165"/>
        <v>0</v>
      </c>
      <c r="P1237" s="847">
        <f>IF(I1237&lt;INDEX(Lookup!$U$2:$U$10,MATCH($D$48,Lookup!$S$2:$S$10,0)),0,IF(U1237="X",0,IFERROR(L1237*50,0)))</f>
        <v>0</v>
      </c>
      <c r="Q1237" s="326">
        <f>IF(I1237&lt;INDEX(Lookup!$U$2:$U$10,MATCH($D$48,Lookup!$S$2:$S$10,0)),0,IF(U1237="X",0,IFERROR(P1237*K1237,0)))</f>
        <v>0</v>
      </c>
      <c r="R1237" s="326">
        <v>0</v>
      </c>
      <c r="S1237" s="424">
        <v>0</v>
      </c>
      <c r="T1237" s="322"/>
      <c r="U1237" s="143"/>
      <c r="V1237" s="397"/>
      <c r="W1237" s="555"/>
      <c r="X1237" s="576">
        <f t="shared" si="166"/>
        <v>0</v>
      </c>
      <c r="Y1237" s="576">
        <f t="shared" si="167"/>
        <v>0</v>
      </c>
      <c r="Z1237" s="576">
        <f t="shared" si="168"/>
        <v>0</v>
      </c>
      <c r="AA1237" s="576">
        <f t="shared" si="169"/>
        <v>0</v>
      </c>
      <c r="AB1237" s="553"/>
      <c r="AC1237" s="553"/>
      <c r="AD1237" s="553"/>
      <c r="AE1237" s="553"/>
      <c r="AF1237" s="553"/>
      <c r="AG1237" s="553"/>
      <c r="AH1237" s="553"/>
      <c r="AI1237" s="397"/>
      <c r="AJ1237" s="555"/>
      <c r="AK1237" s="576">
        <f t="shared" si="170"/>
        <v>0</v>
      </c>
      <c r="AL1237" s="576">
        <f t="shared" si="171"/>
        <v>0</v>
      </c>
      <c r="AM1237" s="599"/>
      <c r="AN1237" s="599"/>
      <c r="AO1237" s="553"/>
      <c r="AP1237" s="553"/>
      <c r="AQ1237" s="553"/>
      <c r="AR1237" s="553"/>
      <c r="AS1237" s="397"/>
      <c r="AT1237" s="397"/>
      <c r="AU1237" s="397"/>
      <c r="AV1237" s="397"/>
      <c r="AW1237" s="397"/>
      <c r="AX1237" s="397"/>
      <c r="AY1237" s="397"/>
      <c r="AZ1237" s="397"/>
      <c r="BA1237" s="397"/>
      <c r="BB1237" s="397"/>
      <c r="BC1237" s="397"/>
      <c r="BD1237" s="553"/>
      <c r="BE1237" s="397"/>
      <c r="BF1237" s="397"/>
      <c r="BG1237" s="397"/>
      <c r="BH1237" s="397"/>
    </row>
    <row r="1238" spans="2:60" x14ac:dyDescent="0.35">
      <c r="B1238" s="319"/>
      <c r="C1238" s="147"/>
      <c r="D1238" s="147"/>
      <c r="E1238" s="320"/>
      <c r="F1238" s="321"/>
      <c r="G1238" s="149"/>
      <c r="H1238" s="148"/>
      <c r="I1238" s="148"/>
      <c r="J1238" s="322"/>
      <c r="K1238" s="324" t="str">
        <f>IFERROR(INDEX(Lookup!$G$3:$G$6,MATCH(J1238,Lookup!$F$3:$F$6,0)),"")</f>
        <v/>
      </c>
      <c r="L1238" s="323"/>
      <c r="M1238" s="322"/>
      <c r="N1238" s="846">
        <f t="shared" si="164"/>
        <v>0</v>
      </c>
      <c r="O1238" s="325">
        <f t="shared" si="165"/>
        <v>0</v>
      </c>
      <c r="P1238" s="847">
        <f>IF(I1238&lt;INDEX(Lookup!$U$2:$U$10,MATCH($D$48,Lookup!$S$2:$S$10,0)),0,IF(U1238="X",0,IFERROR(L1238*50,0)))</f>
        <v>0</v>
      </c>
      <c r="Q1238" s="326">
        <f>IF(I1238&lt;INDEX(Lookup!$U$2:$U$10,MATCH($D$48,Lookup!$S$2:$S$10,0)),0,IF(U1238="X",0,IFERROR(P1238*K1238,0)))</f>
        <v>0</v>
      </c>
      <c r="R1238" s="326">
        <v>0</v>
      </c>
      <c r="S1238" s="424">
        <v>0</v>
      </c>
      <c r="T1238" s="322"/>
      <c r="U1238" s="143"/>
      <c r="V1238" s="397"/>
      <c r="W1238" s="555"/>
      <c r="X1238" s="576">
        <f t="shared" si="166"/>
        <v>0</v>
      </c>
      <c r="Y1238" s="576">
        <f t="shared" si="167"/>
        <v>0</v>
      </c>
      <c r="Z1238" s="576">
        <f t="shared" si="168"/>
        <v>0</v>
      </c>
      <c r="AA1238" s="576">
        <f t="shared" si="169"/>
        <v>0</v>
      </c>
      <c r="AB1238" s="553"/>
      <c r="AC1238" s="553"/>
      <c r="AD1238" s="553"/>
      <c r="AE1238" s="553"/>
      <c r="AF1238" s="553"/>
      <c r="AG1238" s="553"/>
      <c r="AH1238" s="553"/>
      <c r="AI1238" s="397"/>
      <c r="AJ1238" s="555"/>
      <c r="AK1238" s="576">
        <f t="shared" si="170"/>
        <v>0</v>
      </c>
      <c r="AL1238" s="576">
        <f t="shared" si="171"/>
        <v>0</v>
      </c>
      <c r="AM1238" s="599"/>
      <c r="AN1238" s="599"/>
      <c r="AO1238" s="553"/>
      <c r="AP1238" s="553"/>
      <c r="AQ1238" s="553"/>
      <c r="AR1238" s="553"/>
      <c r="AS1238" s="397"/>
      <c r="AT1238" s="397"/>
      <c r="AU1238" s="397"/>
      <c r="AV1238" s="397"/>
      <c r="AW1238" s="397"/>
      <c r="AX1238" s="397"/>
      <c r="AY1238" s="397"/>
      <c r="AZ1238" s="397"/>
      <c r="BA1238" s="397"/>
      <c r="BB1238" s="397"/>
      <c r="BC1238" s="397"/>
      <c r="BD1238" s="553"/>
      <c r="BE1238" s="397"/>
      <c r="BF1238" s="397"/>
      <c r="BG1238" s="397"/>
      <c r="BH1238" s="397"/>
    </row>
    <row r="1239" spans="2:60" x14ac:dyDescent="0.35">
      <c r="B1239" s="319"/>
      <c r="C1239" s="147"/>
      <c r="D1239" s="147"/>
      <c r="E1239" s="320"/>
      <c r="F1239" s="321"/>
      <c r="G1239" s="149"/>
      <c r="H1239" s="148"/>
      <c r="I1239" s="148"/>
      <c r="J1239" s="322"/>
      <c r="K1239" s="324" t="str">
        <f>IFERROR(INDEX(Lookup!$G$3:$G$6,MATCH(J1239,Lookup!$F$3:$F$6,0)),"")</f>
        <v/>
      </c>
      <c r="L1239" s="323"/>
      <c r="M1239" s="322"/>
      <c r="N1239" s="846">
        <f t="shared" si="164"/>
        <v>0</v>
      </c>
      <c r="O1239" s="325">
        <f t="shared" si="165"/>
        <v>0</v>
      </c>
      <c r="P1239" s="847">
        <f>IF(I1239&lt;INDEX(Lookup!$U$2:$U$10,MATCH($D$48,Lookup!$S$2:$S$10,0)),0,IF(U1239="X",0,IFERROR(L1239*50,0)))</f>
        <v>0</v>
      </c>
      <c r="Q1239" s="326">
        <f>IF(I1239&lt;INDEX(Lookup!$U$2:$U$10,MATCH($D$48,Lookup!$S$2:$S$10,0)),0,IF(U1239="X",0,IFERROR(P1239*K1239,0)))</f>
        <v>0</v>
      </c>
      <c r="R1239" s="326">
        <v>0</v>
      </c>
      <c r="S1239" s="424">
        <v>0</v>
      </c>
      <c r="T1239" s="322"/>
      <c r="U1239" s="143"/>
      <c r="V1239" s="397"/>
      <c r="W1239" s="555"/>
      <c r="X1239" s="576">
        <f t="shared" si="166"/>
        <v>0</v>
      </c>
      <c r="Y1239" s="576">
        <f t="shared" si="167"/>
        <v>0</v>
      </c>
      <c r="Z1239" s="576">
        <f t="shared" si="168"/>
        <v>0</v>
      </c>
      <c r="AA1239" s="576">
        <f t="shared" si="169"/>
        <v>0</v>
      </c>
      <c r="AB1239" s="553"/>
      <c r="AC1239" s="553"/>
      <c r="AD1239" s="553"/>
      <c r="AE1239" s="553"/>
      <c r="AF1239" s="553"/>
      <c r="AG1239" s="553"/>
      <c r="AH1239" s="553"/>
      <c r="AI1239" s="397"/>
      <c r="AJ1239" s="555"/>
      <c r="AK1239" s="576">
        <f t="shared" si="170"/>
        <v>0</v>
      </c>
      <c r="AL1239" s="576">
        <f t="shared" si="171"/>
        <v>0</v>
      </c>
      <c r="AM1239" s="599"/>
      <c r="AN1239" s="599"/>
      <c r="AO1239" s="553"/>
      <c r="AP1239" s="553"/>
      <c r="AQ1239" s="553"/>
      <c r="AR1239" s="553"/>
      <c r="AS1239" s="397"/>
      <c r="AT1239" s="397"/>
      <c r="AU1239" s="397"/>
      <c r="AV1239" s="397"/>
      <c r="AW1239" s="397"/>
      <c r="AX1239" s="397"/>
      <c r="AY1239" s="397"/>
      <c r="AZ1239" s="397"/>
      <c r="BA1239" s="397"/>
      <c r="BB1239" s="397"/>
      <c r="BC1239" s="397"/>
      <c r="BD1239" s="553"/>
      <c r="BE1239" s="397"/>
      <c r="BF1239" s="397"/>
      <c r="BG1239" s="397"/>
      <c r="BH1239" s="397"/>
    </row>
    <row r="1240" spans="2:60" x14ac:dyDescent="0.35">
      <c r="B1240" s="319"/>
      <c r="C1240" s="147"/>
      <c r="D1240" s="147"/>
      <c r="E1240" s="320"/>
      <c r="F1240" s="321"/>
      <c r="G1240" s="149"/>
      <c r="H1240" s="148"/>
      <c r="I1240" s="148"/>
      <c r="J1240" s="322"/>
      <c r="K1240" s="324" t="str">
        <f>IFERROR(INDEX(Lookup!$G$3:$G$6,MATCH(J1240,Lookup!$F$3:$F$6,0)),"")</f>
        <v/>
      </c>
      <c r="L1240" s="323"/>
      <c r="M1240" s="322"/>
      <c r="N1240" s="846">
        <f t="shared" si="164"/>
        <v>0</v>
      </c>
      <c r="O1240" s="325">
        <f t="shared" si="165"/>
        <v>0</v>
      </c>
      <c r="P1240" s="847">
        <f>IF(I1240&lt;INDEX(Lookup!$U$2:$U$10,MATCH($D$48,Lookup!$S$2:$S$10,0)),0,IF(U1240="X",0,IFERROR(L1240*50,0)))</f>
        <v>0</v>
      </c>
      <c r="Q1240" s="326">
        <f>IF(I1240&lt;INDEX(Lookup!$U$2:$U$10,MATCH($D$48,Lookup!$S$2:$S$10,0)),0,IF(U1240="X",0,IFERROR(P1240*K1240,0)))</f>
        <v>0</v>
      </c>
      <c r="R1240" s="326">
        <v>0</v>
      </c>
      <c r="S1240" s="424">
        <v>0</v>
      </c>
      <c r="T1240" s="322"/>
      <c r="U1240" s="143"/>
      <c r="V1240" s="397"/>
      <c r="W1240" s="555"/>
      <c r="X1240" s="576">
        <f t="shared" si="166"/>
        <v>0</v>
      </c>
      <c r="Y1240" s="576">
        <f t="shared" si="167"/>
        <v>0</v>
      </c>
      <c r="Z1240" s="576">
        <f t="shared" si="168"/>
        <v>0</v>
      </c>
      <c r="AA1240" s="576">
        <f t="shared" si="169"/>
        <v>0</v>
      </c>
      <c r="AB1240" s="553"/>
      <c r="AC1240" s="553"/>
      <c r="AD1240" s="553"/>
      <c r="AE1240" s="553"/>
      <c r="AF1240" s="553"/>
      <c r="AG1240" s="553"/>
      <c r="AH1240" s="553"/>
      <c r="AI1240" s="397"/>
      <c r="AJ1240" s="555"/>
      <c r="AK1240" s="576">
        <f t="shared" si="170"/>
        <v>0</v>
      </c>
      <c r="AL1240" s="576">
        <f t="shared" si="171"/>
        <v>0</v>
      </c>
      <c r="AM1240" s="599"/>
      <c r="AN1240" s="599"/>
      <c r="AO1240" s="553"/>
      <c r="AP1240" s="553"/>
      <c r="AQ1240" s="553"/>
      <c r="AR1240" s="553"/>
      <c r="AS1240" s="397"/>
      <c r="AT1240" s="397"/>
      <c r="AU1240" s="397"/>
      <c r="AV1240" s="397"/>
      <c r="AW1240" s="397"/>
      <c r="AX1240" s="397"/>
      <c r="AY1240" s="397"/>
      <c r="AZ1240" s="397"/>
      <c r="BA1240" s="397"/>
      <c r="BB1240" s="397"/>
      <c r="BC1240" s="397"/>
      <c r="BD1240" s="553"/>
      <c r="BE1240" s="397"/>
      <c r="BF1240" s="397"/>
      <c r="BG1240" s="397"/>
      <c r="BH1240" s="397"/>
    </row>
    <row r="1241" spans="2:60" x14ac:dyDescent="0.35">
      <c r="B1241" s="319"/>
      <c r="C1241" s="147"/>
      <c r="D1241" s="147"/>
      <c r="E1241" s="320"/>
      <c r="F1241" s="321"/>
      <c r="G1241" s="149"/>
      <c r="H1241" s="148"/>
      <c r="I1241" s="148"/>
      <c r="J1241" s="322"/>
      <c r="K1241" s="324" t="str">
        <f>IFERROR(INDEX(Lookup!$G$3:$G$6,MATCH(J1241,Lookup!$F$3:$F$6,0)),"")</f>
        <v/>
      </c>
      <c r="L1241" s="323"/>
      <c r="M1241" s="322"/>
      <c r="N1241" s="846">
        <f t="shared" si="164"/>
        <v>0</v>
      </c>
      <c r="O1241" s="325">
        <f t="shared" si="165"/>
        <v>0</v>
      </c>
      <c r="P1241" s="847">
        <f>IF(I1241&lt;INDEX(Lookup!$U$2:$U$10,MATCH($D$48,Lookup!$S$2:$S$10,0)),0,IF(U1241="X",0,IFERROR(L1241*50,0)))</f>
        <v>0</v>
      </c>
      <c r="Q1241" s="326">
        <f>IF(I1241&lt;INDEX(Lookup!$U$2:$U$10,MATCH($D$48,Lookup!$S$2:$S$10,0)),0,IF(U1241="X",0,IFERROR(P1241*K1241,0)))</f>
        <v>0</v>
      </c>
      <c r="R1241" s="326">
        <v>0</v>
      </c>
      <c r="S1241" s="424">
        <v>0</v>
      </c>
      <c r="T1241" s="322"/>
      <c r="U1241" s="143"/>
      <c r="V1241" s="397"/>
      <c r="W1241" s="555"/>
      <c r="X1241" s="576">
        <f t="shared" si="166"/>
        <v>0</v>
      </c>
      <c r="Y1241" s="576">
        <f t="shared" si="167"/>
        <v>0</v>
      </c>
      <c r="Z1241" s="576">
        <f t="shared" si="168"/>
        <v>0</v>
      </c>
      <c r="AA1241" s="576">
        <f t="shared" si="169"/>
        <v>0</v>
      </c>
      <c r="AB1241" s="553"/>
      <c r="AC1241" s="553"/>
      <c r="AD1241" s="553"/>
      <c r="AE1241" s="553"/>
      <c r="AF1241" s="553"/>
      <c r="AG1241" s="553"/>
      <c r="AH1241" s="553"/>
      <c r="AI1241" s="397"/>
      <c r="AJ1241" s="555"/>
      <c r="AK1241" s="576">
        <f t="shared" si="170"/>
        <v>0</v>
      </c>
      <c r="AL1241" s="576">
        <f t="shared" si="171"/>
        <v>0</v>
      </c>
      <c r="AM1241" s="599"/>
      <c r="AN1241" s="599"/>
      <c r="AO1241" s="553"/>
      <c r="AP1241" s="553"/>
      <c r="AQ1241" s="553"/>
      <c r="AR1241" s="553"/>
      <c r="AS1241" s="397"/>
      <c r="AT1241" s="397"/>
      <c r="AU1241" s="397"/>
      <c r="AV1241" s="397"/>
      <c r="AW1241" s="397"/>
      <c r="AX1241" s="397"/>
      <c r="AY1241" s="397"/>
      <c r="AZ1241" s="397"/>
      <c r="BA1241" s="397"/>
      <c r="BB1241" s="397"/>
      <c r="BC1241" s="397"/>
      <c r="BD1241" s="553"/>
      <c r="BE1241" s="397"/>
      <c r="BF1241" s="397"/>
      <c r="BG1241" s="397"/>
      <c r="BH1241" s="397"/>
    </row>
    <row r="1242" spans="2:60" x14ac:dyDescent="0.35">
      <c r="B1242" s="319"/>
      <c r="C1242" s="147"/>
      <c r="D1242" s="147"/>
      <c r="E1242" s="320"/>
      <c r="F1242" s="321"/>
      <c r="G1242" s="149"/>
      <c r="H1242" s="148"/>
      <c r="I1242" s="148"/>
      <c r="J1242" s="322"/>
      <c r="K1242" s="324" t="str">
        <f>IFERROR(INDEX(Lookup!$G$3:$G$6,MATCH(J1242,Lookup!$F$3:$F$6,0)),"")</f>
        <v/>
      </c>
      <c r="L1242" s="323"/>
      <c r="M1242" s="322"/>
      <c r="N1242" s="846">
        <f t="shared" si="164"/>
        <v>0</v>
      </c>
      <c r="O1242" s="325">
        <f t="shared" si="165"/>
        <v>0</v>
      </c>
      <c r="P1242" s="847">
        <f>IF(I1242&lt;INDEX(Lookup!$U$2:$U$10,MATCH($D$48,Lookup!$S$2:$S$10,0)),0,IF(U1242="X",0,IFERROR(L1242*50,0)))</f>
        <v>0</v>
      </c>
      <c r="Q1242" s="326">
        <f>IF(I1242&lt;INDEX(Lookup!$U$2:$U$10,MATCH($D$48,Lookup!$S$2:$S$10,0)),0,IF(U1242="X",0,IFERROR(P1242*K1242,0)))</f>
        <v>0</v>
      </c>
      <c r="R1242" s="326">
        <v>0</v>
      </c>
      <c r="S1242" s="424">
        <v>0</v>
      </c>
      <c r="T1242" s="322"/>
      <c r="U1242" s="143"/>
      <c r="V1242" s="397"/>
      <c r="W1242" s="555"/>
      <c r="X1242" s="576">
        <f t="shared" si="166"/>
        <v>0</v>
      </c>
      <c r="Y1242" s="576">
        <f t="shared" si="167"/>
        <v>0</v>
      </c>
      <c r="Z1242" s="576">
        <f t="shared" si="168"/>
        <v>0</v>
      </c>
      <c r="AA1242" s="576">
        <f t="shared" si="169"/>
        <v>0</v>
      </c>
      <c r="AB1242" s="553"/>
      <c r="AC1242" s="553"/>
      <c r="AD1242" s="553"/>
      <c r="AE1242" s="553"/>
      <c r="AF1242" s="553"/>
      <c r="AG1242" s="553"/>
      <c r="AH1242" s="553"/>
      <c r="AI1242" s="397"/>
      <c r="AJ1242" s="555"/>
      <c r="AK1242" s="576">
        <f t="shared" si="170"/>
        <v>0</v>
      </c>
      <c r="AL1242" s="576">
        <f t="shared" si="171"/>
        <v>0</v>
      </c>
      <c r="AM1242" s="599"/>
      <c r="AN1242" s="599"/>
      <c r="AO1242" s="553"/>
      <c r="AP1242" s="553"/>
      <c r="AQ1242" s="553"/>
      <c r="AR1242" s="553"/>
      <c r="AS1242" s="397"/>
      <c r="AT1242" s="397"/>
      <c r="AU1242" s="397"/>
      <c r="AV1242" s="397"/>
      <c r="AW1242" s="397"/>
      <c r="AX1242" s="397"/>
      <c r="AY1242" s="397"/>
      <c r="AZ1242" s="397"/>
      <c r="BA1242" s="397"/>
      <c r="BB1242" s="397"/>
      <c r="BC1242" s="397"/>
      <c r="BD1242" s="553"/>
      <c r="BE1242" s="397"/>
      <c r="BF1242" s="397"/>
      <c r="BG1242" s="397"/>
      <c r="BH1242" s="397"/>
    </row>
    <row r="1243" spans="2:60" x14ac:dyDescent="0.35">
      <c r="B1243" s="319"/>
      <c r="C1243" s="147"/>
      <c r="D1243" s="147"/>
      <c r="E1243" s="320"/>
      <c r="F1243" s="321"/>
      <c r="G1243" s="149"/>
      <c r="H1243" s="148"/>
      <c r="I1243" s="148"/>
      <c r="J1243" s="322"/>
      <c r="K1243" s="324" t="str">
        <f>IFERROR(INDEX(Lookup!$G$3:$G$6,MATCH(J1243,Lookup!$F$3:$F$6,0)),"")</f>
        <v/>
      </c>
      <c r="L1243" s="323"/>
      <c r="M1243" s="322"/>
      <c r="N1243" s="846">
        <f t="shared" si="164"/>
        <v>0</v>
      </c>
      <c r="O1243" s="325">
        <f t="shared" si="165"/>
        <v>0</v>
      </c>
      <c r="P1243" s="847">
        <f>IF(I1243&lt;INDEX(Lookup!$U$2:$U$10,MATCH($D$48,Lookup!$S$2:$S$10,0)),0,IF(U1243="X",0,IFERROR(L1243*50,0)))</f>
        <v>0</v>
      </c>
      <c r="Q1243" s="326">
        <f>IF(I1243&lt;INDEX(Lookup!$U$2:$U$10,MATCH($D$48,Lookup!$S$2:$S$10,0)),0,IF(U1243="X",0,IFERROR(P1243*K1243,0)))</f>
        <v>0</v>
      </c>
      <c r="R1243" s="326">
        <v>0</v>
      </c>
      <c r="S1243" s="424">
        <v>0</v>
      </c>
      <c r="T1243" s="322"/>
      <c r="U1243" s="143"/>
      <c r="V1243" s="397"/>
      <c r="W1243" s="555"/>
      <c r="X1243" s="576">
        <f t="shared" si="166"/>
        <v>0</v>
      </c>
      <c r="Y1243" s="576">
        <f t="shared" si="167"/>
        <v>0</v>
      </c>
      <c r="Z1243" s="576">
        <f t="shared" si="168"/>
        <v>0</v>
      </c>
      <c r="AA1243" s="576">
        <f t="shared" si="169"/>
        <v>0</v>
      </c>
      <c r="AB1243" s="553"/>
      <c r="AC1243" s="553"/>
      <c r="AD1243" s="553"/>
      <c r="AE1243" s="553"/>
      <c r="AF1243" s="553"/>
      <c r="AG1243" s="553"/>
      <c r="AH1243" s="553"/>
      <c r="AI1243" s="397"/>
      <c r="AJ1243" s="555"/>
      <c r="AK1243" s="576">
        <f t="shared" si="170"/>
        <v>0</v>
      </c>
      <c r="AL1243" s="576">
        <f t="shared" si="171"/>
        <v>0</v>
      </c>
      <c r="AM1243" s="599"/>
      <c r="AN1243" s="599"/>
      <c r="AO1243" s="553"/>
      <c r="AP1243" s="553"/>
      <c r="AQ1243" s="553"/>
      <c r="AR1243" s="553"/>
      <c r="AS1243" s="397"/>
      <c r="AT1243" s="397"/>
      <c r="AU1243" s="397"/>
      <c r="AV1243" s="397"/>
      <c r="AW1243" s="397"/>
      <c r="AX1243" s="397"/>
      <c r="AY1243" s="397"/>
      <c r="AZ1243" s="397"/>
      <c r="BA1243" s="397"/>
      <c r="BB1243" s="397"/>
      <c r="BC1243" s="397"/>
      <c r="BD1243" s="553"/>
      <c r="BE1243" s="397"/>
      <c r="BF1243" s="397"/>
      <c r="BG1243" s="397"/>
      <c r="BH1243" s="397"/>
    </row>
    <row r="1244" spans="2:60" x14ac:dyDescent="0.35">
      <c r="B1244" s="319"/>
      <c r="C1244" s="147"/>
      <c r="D1244" s="147"/>
      <c r="E1244" s="320"/>
      <c r="F1244" s="321"/>
      <c r="G1244" s="149"/>
      <c r="H1244" s="148"/>
      <c r="I1244" s="148"/>
      <c r="J1244" s="322"/>
      <c r="K1244" s="324" t="str">
        <f>IFERROR(INDEX(Lookup!$G$3:$G$6,MATCH(J1244,Lookup!$F$3:$F$6,0)),"")</f>
        <v/>
      </c>
      <c r="L1244" s="323"/>
      <c r="M1244" s="322"/>
      <c r="N1244" s="846">
        <f t="shared" si="164"/>
        <v>0</v>
      </c>
      <c r="O1244" s="325">
        <f t="shared" si="165"/>
        <v>0</v>
      </c>
      <c r="P1244" s="847">
        <f>IF(I1244&lt;INDEX(Lookup!$U$2:$U$10,MATCH($D$48,Lookup!$S$2:$S$10,0)),0,IF(U1244="X",0,IFERROR(L1244*50,0)))</f>
        <v>0</v>
      </c>
      <c r="Q1244" s="326">
        <f>IF(I1244&lt;INDEX(Lookup!$U$2:$U$10,MATCH($D$48,Lookup!$S$2:$S$10,0)),0,IF(U1244="X",0,IFERROR(P1244*K1244,0)))</f>
        <v>0</v>
      </c>
      <c r="R1244" s="326">
        <v>0</v>
      </c>
      <c r="S1244" s="424">
        <v>0</v>
      </c>
      <c r="T1244" s="322"/>
      <c r="U1244" s="143"/>
      <c r="V1244" s="397"/>
      <c r="W1244" s="555"/>
      <c r="X1244" s="576">
        <f t="shared" si="166"/>
        <v>0</v>
      </c>
      <c r="Y1244" s="576">
        <f t="shared" si="167"/>
        <v>0</v>
      </c>
      <c r="Z1244" s="576">
        <f t="shared" si="168"/>
        <v>0</v>
      </c>
      <c r="AA1244" s="576">
        <f t="shared" si="169"/>
        <v>0</v>
      </c>
      <c r="AB1244" s="553"/>
      <c r="AC1244" s="553"/>
      <c r="AD1244" s="553"/>
      <c r="AE1244" s="553"/>
      <c r="AF1244" s="553"/>
      <c r="AG1244" s="553"/>
      <c r="AH1244" s="553"/>
      <c r="AI1244" s="397"/>
      <c r="AJ1244" s="555"/>
      <c r="AK1244" s="576">
        <f t="shared" si="170"/>
        <v>0</v>
      </c>
      <c r="AL1244" s="576">
        <f t="shared" si="171"/>
        <v>0</v>
      </c>
      <c r="AM1244" s="599"/>
      <c r="AN1244" s="599"/>
      <c r="AO1244" s="553"/>
      <c r="AP1244" s="553"/>
      <c r="AQ1244" s="553"/>
      <c r="AR1244" s="553"/>
      <c r="AS1244" s="397"/>
      <c r="AT1244" s="397"/>
      <c r="AU1244" s="397"/>
      <c r="AV1244" s="397"/>
      <c r="AW1244" s="397"/>
      <c r="AX1244" s="397"/>
      <c r="AY1244" s="397"/>
      <c r="AZ1244" s="397"/>
      <c r="BA1244" s="397"/>
      <c r="BB1244" s="397"/>
      <c r="BC1244" s="397"/>
      <c r="BD1244" s="553"/>
      <c r="BE1244" s="397"/>
      <c r="BF1244" s="397"/>
      <c r="BG1244" s="397"/>
      <c r="BH1244" s="397"/>
    </row>
    <row r="1245" spans="2:60" x14ac:dyDescent="0.35">
      <c r="B1245" s="319"/>
      <c r="C1245" s="147"/>
      <c r="D1245" s="147"/>
      <c r="E1245" s="320"/>
      <c r="F1245" s="321"/>
      <c r="G1245" s="149"/>
      <c r="H1245" s="148"/>
      <c r="I1245" s="148"/>
      <c r="J1245" s="322"/>
      <c r="K1245" s="324" t="str">
        <f>IFERROR(INDEX(Lookup!$G$3:$G$6,MATCH(J1245,Lookup!$F$3:$F$6,0)),"")</f>
        <v/>
      </c>
      <c r="L1245" s="323"/>
      <c r="M1245" s="322"/>
      <c r="N1245" s="846">
        <f t="shared" si="164"/>
        <v>0</v>
      </c>
      <c r="O1245" s="325">
        <f t="shared" si="165"/>
        <v>0</v>
      </c>
      <c r="P1245" s="847">
        <f>IF(I1245&lt;INDEX(Lookup!$U$2:$U$10,MATCH($D$48,Lookup!$S$2:$S$10,0)),0,IF(U1245="X",0,IFERROR(L1245*50,0)))</f>
        <v>0</v>
      </c>
      <c r="Q1245" s="326">
        <f>IF(I1245&lt;INDEX(Lookup!$U$2:$U$10,MATCH($D$48,Lookup!$S$2:$S$10,0)),0,IF(U1245="X",0,IFERROR(P1245*K1245,0)))</f>
        <v>0</v>
      </c>
      <c r="R1245" s="326">
        <v>0</v>
      </c>
      <c r="S1245" s="424">
        <v>0</v>
      </c>
      <c r="T1245" s="322"/>
      <c r="U1245" s="143"/>
      <c r="V1245" s="397"/>
      <c r="W1245" s="555"/>
      <c r="X1245" s="576">
        <f t="shared" si="166"/>
        <v>0</v>
      </c>
      <c r="Y1245" s="576">
        <f t="shared" si="167"/>
        <v>0</v>
      </c>
      <c r="Z1245" s="576">
        <f t="shared" si="168"/>
        <v>0</v>
      </c>
      <c r="AA1245" s="576">
        <f t="shared" si="169"/>
        <v>0</v>
      </c>
      <c r="AB1245" s="553"/>
      <c r="AC1245" s="553"/>
      <c r="AD1245" s="553"/>
      <c r="AE1245" s="553"/>
      <c r="AF1245" s="553"/>
      <c r="AG1245" s="553"/>
      <c r="AH1245" s="553"/>
      <c r="AI1245" s="397"/>
      <c r="AJ1245" s="555"/>
      <c r="AK1245" s="576">
        <f t="shared" si="170"/>
        <v>0</v>
      </c>
      <c r="AL1245" s="576">
        <f t="shared" si="171"/>
        <v>0</v>
      </c>
      <c r="AM1245" s="599"/>
      <c r="AN1245" s="599"/>
      <c r="AO1245" s="553"/>
      <c r="AP1245" s="553"/>
      <c r="AQ1245" s="553"/>
      <c r="AR1245" s="553"/>
      <c r="AS1245" s="397"/>
      <c r="AT1245" s="397"/>
      <c r="AU1245" s="397"/>
      <c r="AV1245" s="397"/>
      <c r="AW1245" s="397"/>
      <c r="AX1245" s="397"/>
      <c r="AY1245" s="397"/>
      <c r="AZ1245" s="397"/>
      <c r="BA1245" s="397"/>
      <c r="BB1245" s="397"/>
      <c r="BC1245" s="397"/>
      <c r="BD1245" s="553"/>
      <c r="BE1245" s="397"/>
      <c r="BF1245" s="397"/>
      <c r="BG1245" s="397"/>
      <c r="BH1245" s="397"/>
    </row>
    <row r="1246" spans="2:60" x14ac:dyDescent="0.35">
      <c r="B1246" s="319"/>
      <c r="C1246" s="147"/>
      <c r="D1246" s="147"/>
      <c r="E1246" s="320"/>
      <c r="F1246" s="321"/>
      <c r="G1246" s="149"/>
      <c r="H1246" s="148"/>
      <c r="I1246" s="148"/>
      <c r="J1246" s="322"/>
      <c r="K1246" s="324" t="str">
        <f>IFERROR(INDEX(Lookup!$G$3:$G$6,MATCH(J1246,Lookup!$F$3:$F$6,0)),"")</f>
        <v/>
      </c>
      <c r="L1246" s="323"/>
      <c r="M1246" s="322"/>
      <c r="N1246" s="846">
        <f t="shared" si="164"/>
        <v>0</v>
      </c>
      <c r="O1246" s="325">
        <f t="shared" si="165"/>
        <v>0</v>
      </c>
      <c r="P1246" s="847">
        <f>IF(I1246&lt;INDEX(Lookup!$U$2:$U$10,MATCH($D$48,Lookup!$S$2:$S$10,0)),0,IF(U1246="X",0,IFERROR(L1246*50,0)))</f>
        <v>0</v>
      </c>
      <c r="Q1246" s="326">
        <f>IF(I1246&lt;INDEX(Lookup!$U$2:$U$10,MATCH($D$48,Lookup!$S$2:$S$10,0)),0,IF(U1246="X",0,IFERROR(P1246*K1246,0)))</f>
        <v>0</v>
      </c>
      <c r="R1246" s="326">
        <v>0</v>
      </c>
      <c r="S1246" s="424">
        <v>0</v>
      </c>
      <c r="T1246" s="322"/>
      <c r="U1246" s="143"/>
      <c r="V1246" s="397"/>
      <c r="W1246" s="555"/>
      <c r="X1246" s="576">
        <f t="shared" si="166"/>
        <v>0</v>
      </c>
      <c r="Y1246" s="576">
        <f t="shared" si="167"/>
        <v>0</v>
      </c>
      <c r="Z1246" s="576">
        <f t="shared" si="168"/>
        <v>0</v>
      </c>
      <c r="AA1246" s="576">
        <f t="shared" si="169"/>
        <v>0</v>
      </c>
      <c r="AB1246" s="553"/>
      <c r="AC1246" s="553"/>
      <c r="AD1246" s="553"/>
      <c r="AE1246" s="553"/>
      <c r="AF1246" s="553"/>
      <c r="AG1246" s="553"/>
      <c r="AH1246" s="553"/>
      <c r="AI1246" s="397"/>
      <c r="AJ1246" s="555"/>
      <c r="AK1246" s="576">
        <f t="shared" si="170"/>
        <v>0</v>
      </c>
      <c r="AL1246" s="576">
        <f t="shared" si="171"/>
        <v>0</v>
      </c>
      <c r="AM1246" s="599"/>
      <c r="AN1246" s="599"/>
      <c r="AO1246" s="553"/>
      <c r="AP1246" s="553"/>
      <c r="AQ1246" s="553"/>
      <c r="AR1246" s="553"/>
      <c r="AS1246" s="397"/>
      <c r="AT1246" s="397"/>
      <c r="AU1246" s="397"/>
      <c r="AV1246" s="397"/>
      <c r="AW1246" s="397"/>
      <c r="AX1246" s="397"/>
      <c r="AY1246" s="397"/>
      <c r="AZ1246" s="397"/>
      <c r="BA1246" s="397"/>
      <c r="BB1246" s="397"/>
      <c r="BC1246" s="397"/>
      <c r="BD1246" s="553"/>
      <c r="BE1246" s="397"/>
      <c r="BF1246" s="397"/>
      <c r="BG1246" s="397"/>
      <c r="BH1246" s="397"/>
    </row>
    <row r="1247" spans="2:60" x14ac:dyDescent="0.35">
      <c r="B1247" s="319"/>
      <c r="C1247" s="147"/>
      <c r="D1247" s="147"/>
      <c r="E1247" s="320"/>
      <c r="F1247" s="321"/>
      <c r="G1247" s="149"/>
      <c r="H1247" s="148"/>
      <c r="I1247" s="148"/>
      <c r="J1247" s="322"/>
      <c r="K1247" s="324" t="str">
        <f>IFERROR(INDEX(Lookup!$G$3:$G$6,MATCH(J1247,Lookup!$F$3:$F$6,0)),"")</f>
        <v/>
      </c>
      <c r="L1247" s="323"/>
      <c r="M1247" s="322"/>
      <c r="N1247" s="846">
        <f t="shared" si="164"/>
        <v>0</v>
      </c>
      <c r="O1247" s="325">
        <f t="shared" si="165"/>
        <v>0</v>
      </c>
      <c r="P1247" s="847">
        <f>IF(I1247&lt;INDEX(Lookup!$U$2:$U$10,MATCH($D$48,Lookup!$S$2:$S$10,0)),0,IF(U1247="X",0,IFERROR(L1247*50,0)))</f>
        <v>0</v>
      </c>
      <c r="Q1247" s="326">
        <f>IF(I1247&lt;INDEX(Lookup!$U$2:$U$10,MATCH($D$48,Lookup!$S$2:$S$10,0)),0,IF(U1247="X",0,IFERROR(P1247*K1247,0)))</f>
        <v>0</v>
      </c>
      <c r="R1247" s="326">
        <v>0</v>
      </c>
      <c r="S1247" s="424">
        <v>0</v>
      </c>
      <c r="T1247" s="322"/>
      <c r="U1247" s="143"/>
      <c r="V1247" s="397"/>
      <c r="W1247" s="555"/>
      <c r="X1247" s="576">
        <f t="shared" si="166"/>
        <v>0</v>
      </c>
      <c r="Y1247" s="576">
        <f t="shared" si="167"/>
        <v>0</v>
      </c>
      <c r="Z1247" s="576">
        <f t="shared" si="168"/>
        <v>0</v>
      </c>
      <c r="AA1247" s="576">
        <f t="shared" si="169"/>
        <v>0</v>
      </c>
      <c r="AB1247" s="553"/>
      <c r="AC1247" s="553"/>
      <c r="AD1247" s="553"/>
      <c r="AE1247" s="553"/>
      <c r="AF1247" s="553"/>
      <c r="AG1247" s="553"/>
      <c r="AH1247" s="553"/>
      <c r="AI1247" s="397"/>
      <c r="AJ1247" s="555"/>
      <c r="AK1247" s="576">
        <f t="shared" si="170"/>
        <v>0</v>
      </c>
      <c r="AL1247" s="576">
        <f t="shared" si="171"/>
        <v>0</v>
      </c>
      <c r="AM1247" s="599"/>
      <c r="AN1247" s="599"/>
      <c r="AO1247" s="553"/>
      <c r="AP1247" s="553"/>
      <c r="AQ1247" s="553"/>
      <c r="AR1247" s="553"/>
      <c r="AS1247" s="397"/>
      <c r="AT1247" s="397"/>
      <c r="AU1247" s="397"/>
      <c r="AV1247" s="397"/>
      <c r="AW1247" s="397"/>
      <c r="AX1247" s="397"/>
      <c r="AY1247" s="397"/>
      <c r="AZ1247" s="397"/>
      <c r="BA1247" s="397"/>
      <c r="BB1247" s="397"/>
      <c r="BC1247" s="397"/>
      <c r="BD1247" s="553"/>
      <c r="BE1247" s="397"/>
      <c r="BF1247" s="397"/>
      <c r="BG1247" s="397"/>
      <c r="BH1247" s="397"/>
    </row>
    <row r="1248" spans="2:60" x14ac:dyDescent="0.35">
      <c r="B1248" s="319"/>
      <c r="C1248" s="147"/>
      <c r="D1248" s="147"/>
      <c r="E1248" s="320"/>
      <c r="F1248" s="321"/>
      <c r="G1248" s="149"/>
      <c r="H1248" s="148"/>
      <c r="I1248" s="148"/>
      <c r="J1248" s="322"/>
      <c r="K1248" s="324" t="str">
        <f>IFERROR(INDEX(Lookup!$G$3:$G$6,MATCH(J1248,Lookup!$F$3:$F$6,0)),"")</f>
        <v/>
      </c>
      <c r="L1248" s="323"/>
      <c r="M1248" s="322"/>
      <c r="N1248" s="846">
        <f t="shared" si="164"/>
        <v>0</v>
      </c>
      <c r="O1248" s="325">
        <f t="shared" si="165"/>
        <v>0</v>
      </c>
      <c r="P1248" s="847">
        <f>IF(I1248&lt;INDEX(Lookup!$U$2:$U$10,MATCH($D$48,Lookup!$S$2:$S$10,0)),0,IF(U1248="X",0,IFERROR(L1248*50,0)))</f>
        <v>0</v>
      </c>
      <c r="Q1248" s="326">
        <f>IF(I1248&lt;INDEX(Lookup!$U$2:$U$10,MATCH($D$48,Lookup!$S$2:$S$10,0)),0,IF(U1248="X",0,IFERROR(P1248*K1248,0)))</f>
        <v>0</v>
      </c>
      <c r="R1248" s="326">
        <v>0</v>
      </c>
      <c r="S1248" s="424">
        <v>0</v>
      </c>
      <c r="T1248" s="322"/>
      <c r="U1248" s="143"/>
      <c r="V1248" s="397"/>
      <c r="W1248" s="555"/>
      <c r="X1248" s="576">
        <f t="shared" si="166"/>
        <v>0</v>
      </c>
      <c r="Y1248" s="576">
        <f t="shared" si="167"/>
        <v>0</v>
      </c>
      <c r="Z1248" s="576">
        <f t="shared" si="168"/>
        <v>0</v>
      </c>
      <c r="AA1248" s="576">
        <f t="shared" si="169"/>
        <v>0</v>
      </c>
      <c r="AB1248" s="553"/>
      <c r="AC1248" s="553"/>
      <c r="AD1248" s="553"/>
      <c r="AE1248" s="553"/>
      <c r="AF1248" s="553"/>
      <c r="AG1248" s="553"/>
      <c r="AH1248" s="553"/>
      <c r="AI1248" s="397"/>
      <c r="AJ1248" s="555"/>
      <c r="AK1248" s="576">
        <f t="shared" si="170"/>
        <v>0</v>
      </c>
      <c r="AL1248" s="576">
        <f t="shared" si="171"/>
        <v>0</v>
      </c>
      <c r="AM1248" s="599"/>
      <c r="AN1248" s="599"/>
      <c r="AO1248" s="553"/>
      <c r="AP1248" s="553"/>
      <c r="AQ1248" s="553"/>
      <c r="AR1248" s="553"/>
      <c r="AS1248" s="397"/>
      <c r="AT1248" s="397"/>
      <c r="AU1248" s="397"/>
      <c r="AV1248" s="397"/>
      <c r="AW1248" s="397"/>
      <c r="AX1248" s="397"/>
      <c r="AY1248" s="397"/>
      <c r="AZ1248" s="397"/>
      <c r="BA1248" s="397"/>
      <c r="BB1248" s="397"/>
      <c r="BC1248" s="397"/>
      <c r="BD1248" s="553"/>
      <c r="BE1248" s="397"/>
      <c r="BF1248" s="397"/>
      <c r="BG1248" s="397"/>
      <c r="BH1248" s="397"/>
    </row>
    <row r="1249" spans="2:60" x14ac:dyDescent="0.35">
      <c r="B1249" s="319"/>
      <c r="C1249" s="147"/>
      <c r="D1249" s="147"/>
      <c r="E1249" s="320"/>
      <c r="F1249" s="321"/>
      <c r="G1249" s="149"/>
      <c r="H1249" s="148"/>
      <c r="I1249" s="148"/>
      <c r="J1249" s="322"/>
      <c r="K1249" s="324" t="str">
        <f>IFERROR(INDEX(Lookup!$G$3:$G$6,MATCH(J1249,Lookup!$F$3:$F$6,0)),"")</f>
        <v/>
      </c>
      <c r="L1249" s="323"/>
      <c r="M1249" s="322"/>
      <c r="N1249" s="846">
        <f t="shared" si="164"/>
        <v>0</v>
      </c>
      <c r="O1249" s="325">
        <f t="shared" si="165"/>
        <v>0</v>
      </c>
      <c r="P1249" s="847">
        <f>IF(I1249&lt;INDEX(Lookup!$U$2:$U$10,MATCH($D$48,Lookup!$S$2:$S$10,0)),0,IF(U1249="X",0,IFERROR(L1249*50,0)))</f>
        <v>0</v>
      </c>
      <c r="Q1249" s="326">
        <f>IF(I1249&lt;INDEX(Lookup!$U$2:$U$10,MATCH($D$48,Lookup!$S$2:$S$10,0)),0,IF(U1249="X",0,IFERROR(P1249*K1249,0)))</f>
        <v>0</v>
      </c>
      <c r="R1249" s="326">
        <v>0</v>
      </c>
      <c r="S1249" s="424">
        <v>0</v>
      </c>
      <c r="T1249" s="322"/>
      <c r="U1249" s="143"/>
      <c r="V1249" s="397"/>
      <c r="W1249" s="555"/>
      <c r="X1249" s="576">
        <f t="shared" si="166"/>
        <v>0</v>
      </c>
      <c r="Y1249" s="576">
        <f t="shared" si="167"/>
        <v>0</v>
      </c>
      <c r="Z1249" s="576">
        <f t="shared" si="168"/>
        <v>0</v>
      </c>
      <c r="AA1249" s="576">
        <f t="shared" si="169"/>
        <v>0</v>
      </c>
      <c r="AB1249" s="553"/>
      <c r="AC1249" s="553"/>
      <c r="AD1249" s="553"/>
      <c r="AE1249" s="553"/>
      <c r="AF1249" s="553"/>
      <c r="AG1249" s="553"/>
      <c r="AH1249" s="553"/>
      <c r="AI1249" s="397"/>
      <c r="AJ1249" s="555"/>
      <c r="AK1249" s="576">
        <f t="shared" si="170"/>
        <v>0</v>
      </c>
      <c r="AL1249" s="576">
        <f t="shared" si="171"/>
        <v>0</v>
      </c>
      <c r="AM1249" s="599"/>
      <c r="AN1249" s="599"/>
      <c r="AO1249" s="553"/>
      <c r="AP1249" s="553"/>
      <c r="AQ1249" s="553"/>
      <c r="AR1249" s="553"/>
      <c r="AS1249" s="397"/>
      <c r="AT1249" s="397"/>
      <c r="AU1249" s="397"/>
      <c r="AV1249" s="397"/>
      <c r="AW1249" s="397"/>
      <c r="AX1249" s="397"/>
      <c r="AY1249" s="397"/>
      <c r="AZ1249" s="397"/>
      <c r="BA1249" s="397"/>
      <c r="BB1249" s="397"/>
      <c r="BC1249" s="397"/>
      <c r="BD1249" s="553"/>
      <c r="BE1249" s="397"/>
      <c r="BF1249" s="397"/>
      <c r="BG1249" s="397"/>
      <c r="BH1249" s="397"/>
    </row>
    <row r="1250" spans="2:60" x14ac:dyDescent="0.35">
      <c r="B1250" s="319"/>
      <c r="C1250" s="147"/>
      <c r="D1250" s="147"/>
      <c r="E1250" s="320"/>
      <c r="F1250" s="321"/>
      <c r="G1250" s="149"/>
      <c r="H1250" s="148"/>
      <c r="I1250" s="148"/>
      <c r="J1250" s="322"/>
      <c r="K1250" s="324" t="str">
        <f>IFERROR(INDEX(Lookup!$G$3:$G$6,MATCH(J1250,Lookup!$F$3:$F$6,0)),"")</f>
        <v/>
      </c>
      <c r="L1250" s="323"/>
      <c r="M1250" s="322"/>
      <c r="N1250" s="846">
        <f t="shared" si="164"/>
        <v>0</v>
      </c>
      <c r="O1250" s="325">
        <f t="shared" si="165"/>
        <v>0</v>
      </c>
      <c r="P1250" s="847">
        <f>IF(I1250&lt;INDEX(Lookup!$U$2:$U$10,MATCH($D$48,Lookup!$S$2:$S$10,0)),0,IF(U1250="X",0,IFERROR(L1250*50,0)))</f>
        <v>0</v>
      </c>
      <c r="Q1250" s="326">
        <f>IF(I1250&lt;INDEX(Lookup!$U$2:$U$10,MATCH($D$48,Lookup!$S$2:$S$10,0)),0,IF(U1250="X",0,IFERROR(P1250*K1250,0)))</f>
        <v>0</v>
      </c>
      <c r="R1250" s="326">
        <v>0</v>
      </c>
      <c r="S1250" s="424">
        <v>0</v>
      </c>
      <c r="T1250" s="322"/>
      <c r="U1250" s="143"/>
      <c r="V1250" s="397"/>
      <c r="W1250" s="555"/>
      <c r="X1250" s="576">
        <f t="shared" si="166"/>
        <v>0</v>
      </c>
      <c r="Y1250" s="576">
        <f t="shared" si="167"/>
        <v>0</v>
      </c>
      <c r="Z1250" s="576">
        <f t="shared" si="168"/>
        <v>0</v>
      </c>
      <c r="AA1250" s="576">
        <f t="shared" si="169"/>
        <v>0</v>
      </c>
      <c r="AB1250" s="553"/>
      <c r="AC1250" s="553"/>
      <c r="AD1250" s="553"/>
      <c r="AE1250" s="553"/>
      <c r="AF1250" s="553"/>
      <c r="AG1250" s="553"/>
      <c r="AH1250" s="553"/>
      <c r="AI1250" s="397"/>
      <c r="AJ1250" s="555"/>
      <c r="AK1250" s="576">
        <f t="shared" si="170"/>
        <v>0</v>
      </c>
      <c r="AL1250" s="576">
        <f t="shared" si="171"/>
        <v>0</v>
      </c>
      <c r="AM1250" s="599"/>
      <c r="AN1250" s="599"/>
      <c r="AO1250" s="553"/>
      <c r="AP1250" s="553"/>
      <c r="AQ1250" s="553"/>
      <c r="AR1250" s="553"/>
      <c r="AS1250" s="397"/>
      <c r="AT1250" s="397"/>
      <c r="AU1250" s="397"/>
      <c r="AV1250" s="397"/>
      <c r="AW1250" s="397"/>
      <c r="AX1250" s="397"/>
      <c r="AY1250" s="397"/>
      <c r="AZ1250" s="397"/>
      <c r="BA1250" s="397"/>
      <c r="BB1250" s="397"/>
      <c r="BC1250" s="397"/>
      <c r="BD1250" s="553"/>
      <c r="BE1250" s="397"/>
      <c r="BF1250" s="397"/>
      <c r="BG1250" s="397"/>
      <c r="BH1250" s="397"/>
    </row>
    <row r="1251" spans="2:60" x14ac:dyDescent="0.35">
      <c r="B1251" s="319"/>
      <c r="C1251" s="147"/>
      <c r="D1251" s="147"/>
      <c r="E1251" s="320"/>
      <c r="F1251" s="321"/>
      <c r="G1251" s="149"/>
      <c r="H1251" s="148"/>
      <c r="I1251" s="148"/>
      <c r="J1251" s="322"/>
      <c r="K1251" s="324" t="str">
        <f>IFERROR(INDEX(Lookup!$G$3:$G$6,MATCH(J1251,Lookup!$F$3:$F$6,0)),"")</f>
        <v/>
      </c>
      <c r="L1251" s="323"/>
      <c r="M1251" s="322"/>
      <c r="N1251" s="846">
        <f t="shared" si="164"/>
        <v>0</v>
      </c>
      <c r="O1251" s="325">
        <f t="shared" si="165"/>
        <v>0</v>
      </c>
      <c r="P1251" s="847">
        <f>IF(I1251&lt;INDEX(Lookup!$U$2:$U$10,MATCH($D$48,Lookup!$S$2:$S$10,0)),0,IF(U1251="X",0,IFERROR(L1251*50,0)))</f>
        <v>0</v>
      </c>
      <c r="Q1251" s="326">
        <f>IF(I1251&lt;INDEX(Lookup!$U$2:$U$10,MATCH($D$48,Lookup!$S$2:$S$10,0)),0,IF(U1251="X",0,IFERROR(P1251*K1251,0)))</f>
        <v>0</v>
      </c>
      <c r="R1251" s="326">
        <v>0</v>
      </c>
      <c r="S1251" s="424">
        <v>0</v>
      </c>
      <c r="T1251" s="322"/>
      <c r="U1251" s="143"/>
      <c r="V1251" s="397"/>
      <c r="W1251" s="555"/>
      <c r="X1251" s="576">
        <f t="shared" si="166"/>
        <v>0</v>
      </c>
      <c r="Y1251" s="576">
        <f t="shared" si="167"/>
        <v>0</v>
      </c>
      <c r="Z1251" s="576">
        <f t="shared" si="168"/>
        <v>0</v>
      </c>
      <c r="AA1251" s="576">
        <f t="shared" si="169"/>
        <v>0</v>
      </c>
      <c r="AB1251" s="553"/>
      <c r="AC1251" s="553"/>
      <c r="AD1251" s="553"/>
      <c r="AE1251" s="553"/>
      <c r="AF1251" s="553"/>
      <c r="AG1251" s="553"/>
      <c r="AH1251" s="553"/>
      <c r="AI1251" s="397"/>
      <c r="AJ1251" s="555"/>
      <c r="AK1251" s="576">
        <f t="shared" si="170"/>
        <v>0</v>
      </c>
      <c r="AL1251" s="576">
        <f t="shared" si="171"/>
        <v>0</v>
      </c>
      <c r="AM1251" s="599"/>
      <c r="AN1251" s="599"/>
      <c r="AO1251" s="553"/>
      <c r="AP1251" s="553"/>
      <c r="AQ1251" s="553"/>
      <c r="AR1251" s="553"/>
      <c r="AS1251" s="397"/>
      <c r="AT1251" s="397"/>
      <c r="AU1251" s="397"/>
      <c r="AV1251" s="397"/>
      <c r="AW1251" s="397"/>
      <c r="AX1251" s="397"/>
      <c r="AY1251" s="397"/>
      <c r="AZ1251" s="397"/>
      <c r="BA1251" s="397"/>
      <c r="BB1251" s="397"/>
      <c r="BC1251" s="397"/>
      <c r="BD1251" s="553"/>
      <c r="BE1251" s="397"/>
      <c r="BF1251" s="397"/>
      <c r="BG1251" s="397"/>
      <c r="BH1251" s="397"/>
    </row>
    <row r="1252" spans="2:60" x14ac:dyDescent="0.35">
      <c r="B1252" s="319"/>
      <c r="C1252" s="147"/>
      <c r="D1252" s="147"/>
      <c r="E1252" s="320"/>
      <c r="F1252" s="321"/>
      <c r="G1252" s="149"/>
      <c r="H1252" s="148"/>
      <c r="I1252" s="148"/>
      <c r="J1252" s="322"/>
      <c r="K1252" s="324" t="str">
        <f>IFERROR(INDEX(Lookup!$G$3:$G$6,MATCH(J1252,Lookup!$F$3:$F$6,0)),"")</f>
        <v/>
      </c>
      <c r="L1252" s="323"/>
      <c r="M1252" s="322"/>
      <c r="N1252" s="846">
        <f t="shared" si="164"/>
        <v>0</v>
      </c>
      <c r="O1252" s="325">
        <f t="shared" si="165"/>
        <v>0</v>
      </c>
      <c r="P1252" s="847">
        <f>IF(I1252&lt;INDEX(Lookup!$U$2:$U$10,MATCH($D$48,Lookup!$S$2:$S$10,0)),0,IF(U1252="X",0,IFERROR(L1252*50,0)))</f>
        <v>0</v>
      </c>
      <c r="Q1252" s="326">
        <f>IF(I1252&lt;INDEX(Lookup!$U$2:$U$10,MATCH($D$48,Lookup!$S$2:$S$10,0)),0,IF(U1252="X",0,IFERROR(P1252*K1252,0)))</f>
        <v>0</v>
      </c>
      <c r="R1252" s="326">
        <v>0</v>
      </c>
      <c r="S1252" s="424">
        <v>0</v>
      </c>
      <c r="T1252" s="322"/>
      <c r="U1252" s="143"/>
      <c r="V1252" s="397"/>
      <c r="W1252" s="555"/>
      <c r="X1252" s="576">
        <f t="shared" si="166"/>
        <v>0</v>
      </c>
      <c r="Y1252" s="576">
        <f t="shared" si="167"/>
        <v>0</v>
      </c>
      <c r="Z1252" s="576">
        <f t="shared" si="168"/>
        <v>0</v>
      </c>
      <c r="AA1252" s="576">
        <f t="shared" si="169"/>
        <v>0</v>
      </c>
      <c r="AB1252" s="553"/>
      <c r="AC1252" s="553"/>
      <c r="AD1252" s="553"/>
      <c r="AE1252" s="553"/>
      <c r="AF1252" s="553"/>
      <c r="AG1252" s="553"/>
      <c r="AH1252" s="553"/>
      <c r="AI1252" s="397"/>
      <c r="AJ1252" s="555"/>
      <c r="AK1252" s="576">
        <f t="shared" si="170"/>
        <v>0</v>
      </c>
      <c r="AL1252" s="576">
        <f t="shared" si="171"/>
        <v>0</v>
      </c>
      <c r="AM1252" s="599"/>
      <c r="AN1252" s="599"/>
      <c r="AO1252" s="553"/>
      <c r="AP1252" s="553"/>
      <c r="AQ1252" s="553"/>
      <c r="AR1252" s="553"/>
      <c r="AS1252" s="397"/>
      <c r="AT1252" s="397"/>
      <c r="AU1252" s="397"/>
      <c r="AV1252" s="397"/>
      <c r="AW1252" s="397"/>
      <c r="AX1252" s="397"/>
      <c r="AY1252" s="397"/>
      <c r="AZ1252" s="397"/>
      <c r="BA1252" s="397"/>
      <c r="BB1252" s="397"/>
      <c r="BC1252" s="397"/>
      <c r="BD1252" s="553"/>
      <c r="BE1252" s="397"/>
      <c r="BF1252" s="397"/>
      <c r="BG1252" s="397"/>
      <c r="BH1252" s="397"/>
    </row>
    <row r="1253" spans="2:60" x14ac:dyDescent="0.35">
      <c r="B1253" s="319"/>
      <c r="C1253" s="147"/>
      <c r="D1253" s="147"/>
      <c r="E1253" s="320"/>
      <c r="F1253" s="321"/>
      <c r="G1253" s="149"/>
      <c r="H1253" s="148"/>
      <c r="I1253" s="148"/>
      <c r="J1253" s="322"/>
      <c r="K1253" s="324" t="str">
        <f>IFERROR(INDEX(Lookup!$G$3:$G$6,MATCH(J1253,Lookup!$F$3:$F$6,0)),"")</f>
        <v/>
      </c>
      <c r="L1253" s="323"/>
      <c r="M1253" s="322"/>
      <c r="N1253" s="846">
        <f t="shared" si="164"/>
        <v>0</v>
      </c>
      <c r="O1253" s="325">
        <f t="shared" si="165"/>
        <v>0</v>
      </c>
      <c r="P1253" s="847">
        <f>IF(I1253&lt;INDEX(Lookup!$U$2:$U$10,MATCH($D$48,Lookup!$S$2:$S$10,0)),0,IF(U1253="X",0,IFERROR(L1253*50,0)))</f>
        <v>0</v>
      </c>
      <c r="Q1253" s="326">
        <f>IF(I1253&lt;INDEX(Lookup!$U$2:$U$10,MATCH($D$48,Lookup!$S$2:$S$10,0)),0,IF(U1253="X",0,IFERROR(P1253*K1253,0)))</f>
        <v>0</v>
      </c>
      <c r="R1253" s="326">
        <v>0</v>
      </c>
      <c r="S1253" s="424">
        <v>0</v>
      </c>
      <c r="T1253" s="322"/>
      <c r="U1253" s="143"/>
      <c r="V1253" s="397"/>
      <c r="W1253" s="555"/>
      <c r="X1253" s="576">
        <f t="shared" si="166"/>
        <v>0</v>
      </c>
      <c r="Y1253" s="576">
        <f t="shared" si="167"/>
        <v>0</v>
      </c>
      <c r="Z1253" s="576">
        <f t="shared" si="168"/>
        <v>0</v>
      </c>
      <c r="AA1253" s="576">
        <f t="shared" si="169"/>
        <v>0</v>
      </c>
      <c r="AB1253" s="553"/>
      <c r="AC1253" s="553"/>
      <c r="AD1253" s="553"/>
      <c r="AE1253" s="553"/>
      <c r="AF1253" s="553"/>
      <c r="AG1253" s="553"/>
      <c r="AH1253" s="553"/>
      <c r="AI1253" s="397"/>
      <c r="AJ1253" s="555"/>
      <c r="AK1253" s="576">
        <f t="shared" si="170"/>
        <v>0</v>
      </c>
      <c r="AL1253" s="576">
        <f t="shared" si="171"/>
        <v>0</v>
      </c>
      <c r="AM1253" s="599"/>
      <c r="AN1253" s="599"/>
      <c r="AO1253" s="553"/>
      <c r="AP1253" s="553"/>
      <c r="AQ1253" s="553"/>
      <c r="AR1253" s="553"/>
      <c r="AS1253" s="397"/>
      <c r="AT1253" s="397"/>
      <c r="AU1253" s="397"/>
      <c r="AV1253" s="397"/>
      <c r="AW1253" s="397"/>
      <c r="AX1253" s="397"/>
      <c r="AY1253" s="397"/>
      <c r="AZ1253" s="397"/>
      <c r="BA1253" s="397"/>
      <c r="BB1253" s="397"/>
      <c r="BC1253" s="397"/>
      <c r="BD1253" s="553"/>
      <c r="BE1253" s="397"/>
      <c r="BF1253" s="397"/>
      <c r="BG1253" s="397"/>
      <c r="BH1253" s="397"/>
    </row>
    <row r="1254" spans="2:60" x14ac:dyDescent="0.35">
      <c r="B1254" s="319"/>
      <c r="C1254" s="147"/>
      <c r="D1254" s="147"/>
      <c r="E1254" s="320"/>
      <c r="F1254" s="321"/>
      <c r="G1254" s="149"/>
      <c r="H1254" s="148"/>
      <c r="I1254" s="148"/>
      <c r="J1254" s="322"/>
      <c r="K1254" s="324" t="str">
        <f>IFERROR(INDEX(Lookup!$G$3:$G$6,MATCH(J1254,Lookup!$F$3:$F$6,0)),"")</f>
        <v/>
      </c>
      <c r="L1254" s="323"/>
      <c r="M1254" s="322"/>
      <c r="N1254" s="846">
        <f t="shared" si="164"/>
        <v>0</v>
      </c>
      <c r="O1254" s="325">
        <f t="shared" si="165"/>
        <v>0</v>
      </c>
      <c r="P1254" s="847">
        <f>IF(I1254&lt;INDEX(Lookup!$U$2:$U$10,MATCH($D$48,Lookup!$S$2:$S$10,0)),0,IF(U1254="X",0,IFERROR(L1254*50,0)))</f>
        <v>0</v>
      </c>
      <c r="Q1254" s="326">
        <f>IF(I1254&lt;INDEX(Lookup!$U$2:$U$10,MATCH($D$48,Lookup!$S$2:$S$10,0)),0,IF(U1254="X",0,IFERROR(P1254*K1254,0)))</f>
        <v>0</v>
      </c>
      <c r="R1254" s="326">
        <v>0</v>
      </c>
      <c r="S1254" s="424">
        <v>0</v>
      </c>
      <c r="T1254" s="322"/>
      <c r="U1254" s="143"/>
      <c r="V1254" s="397"/>
      <c r="W1254" s="555"/>
      <c r="X1254" s="576">
        <f t="shared" si="166"/>
        <v>0</v>
      </c>
      <c r="Y1254" s="576">
        <f t="shared" si="167"/>
        <v>0</v>
      </c>
      <c r="Z1254" s="576">
        <f t="shared" si="168"/>
        <v>0</v>
      </c>
      <c r="AA1254" s="576">
        <f t="shared" si="169"/>
        <v>0</v>
      </c>
      <c r="AB1254" s="553"/>
      <c r="AC1254" s="553"/>
      <c r="AD1254" s="553"/>
      <c r="AE1254" s="553"/>
      <c r="AF1254" s="553"/>
      <c r="AG1254" s="553"/>
      <c r="AH1254" s="553"/>
      <c r="AI1254" s="397"/>
      <c r="AJ1254" s="555"/>
      <c r="AK1254" s="576">
        <f t="shared" si="170"/>
        <v>0</v>
      </c>
      <c r="AL1254" s="576">
        <f t="shared" si="171"/>
        <v>0</v>
      </c>
      <c r="AM1254" s="599"/>
      <c r="AN1254" s="599"/>
      <c r="AO1254" s="553"/>
      <c r="AP1254" s="553"/>
      <c r="AQ1254" s="553"/>
      <c r="AR1254" s="553"/>
      <c r="AS1254" s="397"/>
      <c r="AT1254" s="397"/>
      <c r="AU1254" s="397"/>
      <c r="AV1254" s="397"/>
      <c r="AW1254" s="397"/>
      <c r="AX1254" s="397"/>
      <c r="AY1254" s="397"/>
      <c r="AZ1254" s="397"/>
      <c r="BA1254" s="397"/>
      <c r="BB1254" s="397"/>
      <c r="BC1254" s="397"/>
      <c r="BD1254" s="553"/>
      <c r="BE1254" s="397"/>
      <c r="BF1254" s="397"/>
      <c r="BG1254" s="397"/>
      <c r="BH1254" s="397"/>
    </row>
    <row r="1255" spans="2:60" x14ac:dyDescent="0.35">
      <c r="B1255" s="319"/>
      <c r="C1255" s="147"/>
      <c r="D1255" s="147"/>
      <c r="E1255" s="320"/>
      <c r="F1255" s="321"/>
      <c r="G1255" s="149"/>
      <c r="H1255" s="148"/>
      <c r="I1255" s="148"/>
      <c r="J1255" s="322"/>
      <c r="K1255" s="324" t="str">
        <f>IFERROR(INDEX(Lookup!$G$3:$G$6,MATCH(J1255,Lookup!$F$3:$F$6,0)),"")</f>
        <v/>
      </c>
      <c r="L1255" s="323"/>
      <c r="M1255" s="322"/>
      <c r="N1255" s="846">
        <f t="shared" si="164"/>
        <v>0</v>
      </c>
      <c r="O1255" s="325">
        <f t="shared" si="165"/>
        <v>0</v>
      </c>
      <c r="P1255" s="847">
        <f>IF(I1255&lt;INDEX(Lookup!$U$2:$U$10,MATCH($D$48,Lookup!$S$2:$S$10,0)),0,IF(U1255="X",0,IFERROR(L1255*50,0)))</f>
        <v>0</v>
      </c>
      <c r="Q1255" s="326">
        <f>IF(I1255&lt;INDEX(Lookup!$U$2:$U$10,MATCH($D$48,Lookup!$S$2:$S$10,0)),0,IF(U1255="X",0,IFERROR(P1255*K1255,0)))</f>
        <v>0</v>
      </c>
      <c r="R1255" s="326">
        <v>0</v>
      </c>
      <c r="S1255" s="424">
        <v>0</v>
      </c>
      <c r="T1255" s="322"/>
      <c r="U1255" s="143"/>
      <c r="V1255" s="397"/>
      <c r="W1255" s="555"/>
      <c r="X1255" s="576">
        <f t="shared" si="166"/>
        <v>0</v>
      </c>
      <c r="Y1255" s="576">
        <f t="shared" si="167"/>
        <v>0</v>
      </c>
      <c r="Z1255" s="576">
        <f t="shared" si="168"/>
        <v>0</v>
      </c>
      <c r="AA1255" s="576">
        <f t="shared" si="169"/>
        <v>0</v>
      </c>
      <c r="AB1255" s="553"/>
      <c r="AC1255" s="553"/>
      <c r="AD1255" s="553"/>
      <c r="AE1255" s="553"/>
      <c r="AF1255" s="553"/>
      <c r="AG1255" s="553"/>
      <c r="AH1255" s="553"/>
      <c r="AI1255" s="397"/>
      <c r="AJ1255" s="555"/>
      <c r="AK1255" s="576">
        <f t="shared" si="170"/>
        <v>0</v>
      </c>
      <c r="AL1255" s="576">
        <f t="shared" si="171"/>
        <v>0</v>
      </c>
      <c r="AM1255" s="599"/>
      <c r="AN1255" s="599"/>
      <c r="AO1255" s="553"/>
      <c r="AP1255" s="553"/>
      <c r="AQ1255" s="553"/>
      <c r="AR1255" s="553"/>
      <c r="AS1255" s="397"/>
      <c r="AT1255" s="397"/>
      <c r="AU1255" s="397"/>
      <c r="AV1255" s="397"/>
      <c r="AW1255" s="397"/>
      <c r="AX1255" s="397"/>
      <c r="AY1255" s="397"/>
      <c r="AZ1255" s="397"/>
      <c r="BA1255" s="397"/>
      <c r="BB1255" s="397"/>
      <c r="BC1255" s="397"/>
      <c r="BD1255" s="553"/>
      <c r="BE1255" s="397"/>
      <c r="BF1255" s="397"/>
      <c r="BG1255" s="397"/>
      <c r="BH1255" s="397"/>
    </row>
    <row r="1256" spans="2:60" x14ac:dyDescent="0.35">
      <c r="B1256" s="319"/>
      <c r="C1256" s="147"/>
      <c r="D1256" s="147"/>
      <c r="E1256" s="320"/>
      <c r="F1256" s="321"/>
      <c r="G1256" s="149"/>
      <c r="H1256" s="148"/>
      <c r="I1256" s="148"/>
      <c r="J1256" s="322"/>
      <c r="K1256" s="324" t="str">
        <f>IFERROR(INDEX(Lookup!$G$3:$G$6,MATCH(J1256,Lookup!$F$3:$F$6,0)),"")</f>
        <v/>
      </c>
      <c r="L1256" s="323"/>
      <c r="M1256" s="322"/>
      <c r="N1256" s="846">
        <f t="shared" si="164"/>
        <v>0</v>
      </c>
      <c r="O1256" s="325">
        <f t="shared" si="165"/>
        <v>0</v>
      </c>
      <c r="P1256" s="847">
        <f>IF(I1256&lt;INDEX(Lookup!$U$2:$U$10,MATCH($D$48,Lookup!$S$2:$S$10,0)),0,IF(U1256="X",0,IFERROR(L1256*50,0)))</f>
        <v>0</v>
      </c>
      <c r="Q1256" s="326">
        <f>IF(I1256&lt;INDEX(Lookup!$U$2:$U$10,MATCH($D$48,Lookup!$S$2:$S$10,0)),0,IF(U1256="X",0,IFERROR(P1256*K1256,0)))</f>
        <v>0</v>
      </c>
      <c r="R1256" s="326">
        <v>0</v>
      </c>
      <c r="S1256" s="424">
        <v>0</v>
      </c>
      <c r="T1256" s="322"/>
      <c r="U1256" s="143"/>
      <c r="V1256" s="397"/>
      <c r="W1256" s="555"/>
      <c r="X1256" s="576">
        <f t="shared" si="166"/>
        <v>0</v>
      </c>
      <c r="Y1256" s="576">
        <f t="shared" si="167"/>
        <v>0</v>
      </c>
      <c r="Z1256" s="576">
        <f t="shared" si="168"/>
        <v>0</v>
      </c>
      <c r="AA1256" s="576">
        <f t="shared" si="169"/>
        <v>0</v>
      </c>
      <c r="AB1256" s="553"/>
      <c r="AC1256" s="553"/>
      <c r="AD1256" s="553"/>
      <c r="AE1256" s="553"/>
      <c r="AF1256" s="553"/>
      <c r="AG1256" s="553"/>
      <c r="AH1256" s="553"/>
      <c r="AI1256" s="397"/>
      <c r="AJ1256" s="555"/>
      <c r="AK1256" s="576">
        <f t="shared" si="170"/>
        <v>0</v>
      </c>
      <c r="AL1256" s="576">
        <f t="shared" si="171"/>
        <v>0</v>
      </c>
      <c r="AM1256" s="599"/>
      <c r="AN1256" s="599"/>
      <c r="AO1256" s="553"/>
      <c r="AP1256" s="553"/>
      <c r="AQ1256" s="553"/>
      <c r="AR1256" s="553"/>
      <c r="AS1256" s="397"/>
      <c r="AT1256" s="397"/>
      <c r="AU1256" s="397"/>
      <c r="AV1256" s="397"/>
      <c r="AW1256" s="397"/>
      <c r="AX1256" s="397"/>
      <c r="AY1256" s="397"/>
      <c r="AZ1256" s="397"/>
      <c r="BA1256" s="397"/>
      <c r="BB1256" s="397"/>
      <c r="BC1256" s="397"/>
      <c r="BD1256" s="553"/>
      <c r="BE1256" s="397"/>
      <c r="BF1256" s="397"/>
      <c r="BG1256" s="397"/>
      <c r="BH1256" s="397"/>
    </row>
    <row r="1257" spans="2:60" x14ac:dyDescent="0.35">
      <c r="B1257" s="319"/>
      <c r="C1257" s="147"/>
      <c r="D1257" s="147"/>
      <c r="E1257" s="320"/>
      <c r="F1257" s="321"/>
      <c r="G1257" s="149"/>
      <c r="H1257" s="148"/>
      <c r="I1257" s="148"/>
      <c r="J1257" s="322"/>
      <c r="K1257" s="324" t="str">
        <f>IFERROR(INDEX(Lookup!$G$3:$G$6,MATCH(J1257,Lookup!$F$3:$F$6,0)),"")</f>
        <v/>
      </c>
      <c r="L1257" s="323"/>
      <c r="M1257" s="322"/>
      <c r="N1257" s="846">
        <f t="shared" si="164"/>
        <v>0</v>
      </c>
      <c r="O1257" s="325">
        <f t="shared" si="165"/>
        <v>0</v>
      </c>
      <c r="P1257" s="847">
        <f>IF(I1257&lt;INDEX(Lookup!$U$2:$U$10,MATCH($D$48,Lookup!$S$2:$S$10,0)),0,IF(U1257="X",0,IFERROR(L1257*50,0)))</f>
        <v>0</v>
      </c>
      <c r="Q1257" s="326">
        <f>IF(I1257&lt;INDEX(Lookup!$U$2:$U$10,MATCH($D$48,Lookup!$S$2:$S$10,0)),0,IF(U1257="X",0,IFERROR(P1257*K1257,0)))</f>
        <v>0</v>
      </c>
      <c r="R1257" s="326">
        <v>0</v>
      </c>
      <c r="S1257" s="424">
        <v>0</v>
      </c>
      <c r="T1257" s="322"/>
      <c r="U1257" s="143"/>
      <c r="V1257" s="397"/>
      <c r="W1257" s="555"/>
      <c r="X1257" s="576">
        <f t="shared" si="166"/>
        <v>0</v>
      </c>
      <c r="Y1257" s="576">
        <f t="shared" si="167"/>
        <v>0</v>
      </c>
      <c r="Z1257" s="576">
        <f t="shared" si="168"/>
        <v>0</v>
      </c>
      <c r="AA1257" s="576">
        <f t="shared" si="169"/>
        <v>0</v>
      </c>
      <c r="AB1257" s="553"/>
      <c r="AC1257" s="553"/>
      <c r="AD1257" s="553"/>
      <c r="AE1257" s="553"/>
      <c r="AF1257" s="553"/>
      <c r="AG1257" s="553"/>
      <c r="AH1257" s="553"/>
      <c r="AI1257" s="397"/>
      <c r="AJ1257" s="555"/>
      <c r="AK1257" s="576">
        <f t="shared" si="170"/>
        <v>0</v>
      </c>
      <c r="AL1257" s="576">
        <f t="shared" si="171"/>
        <v>0</v>
      </c>
      <c r="AM1257" s="599"/>
      <c r="AN1257" s="599"/>
      <c r="AO1257" s="553"/>
      <c r="AP1257" s="553"/>
      <c r="AQ1257" s="553"/>
      <c r="AR1257" s="553"/>
      <c r="AS1257" s="397"/>
      <c r="AT1257" s="397"/>
      <c r="AU1257" s="397"/>
      <c r="AV1257" s="397"/>
      <c r="AW1257" s="397"/>
      <c r="AX1257" s="397"/>
      <c r="AY1257" s="397"/>
      <c r="AZ1257" s="397"/>
      <c r="BA1257" s="397"/>
      <c r="BB1257" s="397"/>
      <c r="BC1257" s="397"/>
      <c r="BD1257" s="553"/>
      <c r="BE1257" s="397"/>
      <c r="BF1257" s="397"/>
      <c r="BG1257" s="397"/>
      <c r="BH1257" s="397"/>
    </row>
    <row r="1258" spans="2:60" x14ac:dyDescent="0.35">
      <c r="B1258" s="319"/>
      <c r="C1258" s="147"/>
      <c r="D1258" s="147"/>
      <c r="E1258" s="320"/>
      <c r="F1258" s="321"/>
      <c r="G1258" s="149"/>
      <c r="H1258" s="148"/>
      <c r="I1258" s="148"/>
      <c r="J1258" s="322"/>
      <c r="K1258" s="324" t="str">
        <f>IFERROR(INDEX(Lookup!$G$3:$G$6,MATCH(J1258,Lookup!$F$3:$F$6,0)),"")</f>
        <v/>
      </c>
      <c r="L1258" s="323"/>
      <c r="M1258" s="322"/>
      <c r="N1258" s="846">
        <f t="shared" si="164"/>
        <v>0</v>
      </c>
      <c r="O1258" s="325">
        <f t="shared" si="165"/>
        <v>0</v>
      </c>
      <c r="P1258" s="847">
        <f>IF(I1258&lt;INDEX(Lookup!$U$2:$U$10,MATCH($D$48,Lookup!$S$2:$S$10,0)),0,IF(U1258="X",0,IFERROR(L1258*50,0)))</f>
        <v>0</v>
      </c>
      <c r="Q1258" s="326">
        <f>IF(I1258&lt;INDEX(Lookup!$U$2:$U$10,MATCH($D$48,Lookup!$S$2:$S$10,0)),0,IF(U1258="X",0,IFERROR(P1258*K1258,0)))</f>
        <v>0</v>
      </c>
      <c r="R1258" s="326">
        <v>0</v>
      </c>
      <c r="S1258" s="424">
        <v>0</v>
      </c>
      <c r="T1258" s="322"/>
      <c r="U1258" s="143"/>
      <c r="V1258" s="397"/>
      <c r="W1258" s="555"/>
      <c r="X1258" s="576">
        <f t="shared" si="166"/>
        <v>0</v>
      </c>
      <c r="Y1258" s="576">
        <f t="shared" si="167"/>
        <v>0</v>
      </c>
      <c r="Z1258" s="576">
        <f t="shared" si="168"/>
        <v>0</v>
      </c>
      <c r="AA1258" s="576">
        <f t="shared" si="169"/>
        <v>0</v>
      </c>
      <c r="AB1258" s="553"/>
      <c r="AC1258" s="553"/>
      <c r="AD1258" s="553"/>
      <c r="AE1258" s="553"/>
      <c r="AF1258" s="553"/>
      <c r="AG1258" s="553"/>
      <c r="AH1258" s="553"/>
      <c r="AI1258" s="397"/>
      <c r="AJ1258" s="555"/>
      <c r="AK1258" s="576">
        <f t="shared" si="170"/>
        <v>0</v>
      </c>
      <c r="AL1258" s="576">
        <f t="shared" si="171"/>
        <v>0</v>
      </c>
      <c r="AM1258" s="599"/>
      <c r="AN1258" s="599"/>
      <c r="AO1258" s="553"/>
      <c r="AP1258" s="553"/>
      <c r="AQ1258" s="553"/>
      <c r="AR1258" s="553"/>
      <c r="AS1258" s="397"/>
      <c r="AT1258" s="397"/>
      <c r="AU1258" s="397"/>
      <c r="AV1258" s="397"/>
      <c r="AW1258" s="397"/>
      <c r="AX1258" s="397"/>
      <c r="AY1258" s="397"/>
      <c r="AZ1258" s="397"/>
      <c r="BA1258" s="397"/>
      <c r="BB1258" s="397"/>
      <c r="BC1258" s="397"/>
      <c r="BD1258" s="553"/>
      <c r="BE1258" s="397"/>
      <c r="BF1258" s="397"/>
      <c r="BG1258" s="397"/>
      <c r="BH1258" s="397"/>
    </row>
    <row r="1259" spans="2:60" x14ac:dyDescent="0.35">
      <c r="B1259" s="319"/>
      <c r="C1259" s="147"/>
      <c r="D1259" s="147"/>
      <c r="E1259" s="320"/>
      <c r="F1259" s="321"/>
      <c r="G1259" s="149"/>
      <c r="H1259" s="148"/>
      <c r="I1259" s="148"/>
      <c r="J1259" s="322"/>
      <c r="K1259" s="324" t="str">
        <f>IFERROR(INDEX(Lookup!$G$3:$G$6,MATCH(J1259,Lookup!$F$3:$F$6,0)),"")</f>
        <v/>
      </c>
      <c r="L1259" s="323"/>
      <c r="M1259" s="322"/>
      <c r="N1259" s="846">
        <f t="shared" si="164"/>
        <v>0</v>
      </c>
      <c r="O1259" s="325">
        <f t="shared" si="165"/>
        <v>0</v>
      </c>
      <c r="P1259" s="847">
        <f>IF(I1259&lt;INDEX(Lookup!$U$2:$U$10,MATCH($D$48,Lookup!$S$2:$S$10,0)),0,IF(U1259="X",0,IFERROR(L1259*50,0)))</f>
        <v>0</v>
      </c>
      <c r="Q1259" s="326">
        <f>IF(I1259&lt;INDEX(Lookup!$U$2:$U$10,MATCH($D$48,Lookup!$S$2:$S$10,0)),0,IF(U1259="X",0,IFERROR(P1259*K1259,0)))</f>
        <v>0</v>
      </c>
      <c r="R1259" s="326">
        <v>0</v>
      </c>
      <c r="S1259" s="424">
        <v>0</v>
      </c>
      <c r="T1259" s="322"/>
      <c r="U1259" s="143"/>
      <c r="V1259" s="397"/>
      <c r="W1259" s="555"/>
      <c r="X1259" s="576">
        <f t="shared" si="166"/>
        <v>0</v>
      </c>
      <c r="Y1259" s="576">
        <f t="shared" si="167"/>
        <v>0</v>
      </c>
      <c r="Z1259" s="576">
        <f t="shared" si="168"/>
        <v>0</v>
      </c>
      <c r="AA1259" s="576">
        <f t="shared" si="169"/>
        <v>0</v>
      </c>
      <c r="AB1259" s="553"/>
      <c r="AC1259" s="553"/>
      <c r="AD1259" s="553"/>
      <c r="AE1259" s="553"/>
      <c r="AF1259" s="553"/>
      <c r="AG1259" s="553"/>
      <c r="AH1259" s="553"/>
      <c r="AI1259" s="397"/>
      <c r="AJ1259" s="555"/>
      <c r="AK1259" s="576">
        <f t="shared" si="170"/>
        <v>0</v>
      </c>
      <c r="AL1259" s="576">
        <f t="shared" si="171"/>
        <v>0</v>
      </c>
      <c r="AM1259" s="599"/>
      <c r="AN1259" s="599"/>
      <c r="AO1259" s="553"/>
      <c r="AP1259" s="553"/>
      <c r="AQ1259" s="553"/>
      <c r="AR1259" s="553"/>
      <c r="AS1259" s="397"/>
      <c r="AT1259" s="397"/>
      <c r="AU1259" s="397"/>
      <c r="AV1259" s="397"/>
      <c r="AW1259" s="397"/>
      <c r="AX1259" s="397"/>
      <c r="AY1259" s="397"/>
      <c r="AZ1259" s="397"/>
      <c r="BA1259" s="397"/>
      <c r="BB1259" s="397"/>
      <c r="BC1259" s="397"/>
      <c r="BD1259" s="553"/>
      <c r="BE1259" s="397"/>
      <c r="BF1259" s="397"/>
      <c r="BG1259" s="397"/>
      <c r="BH1259" s="397"/>
    </row>
    <row r="1260" spans="2:60" x14ac:dyDescent="0.35">
      <c r="B1260" s="319"/>
      <c r="C1260" s="147"/>
      <c r="D1260" s="147"/>
      <c r="E1260" s="320"/>
      <c r="F1260" s="321"/>
      <c r="G1260" s="149"/>
      <c r="H1260" s="148"/>
      <c r="I1260" s="148"/>
      <c r="J1260" s="322"/>
      <c r="K1260" s="324" t="str">
        <f>IFERROR(INDEX(Lookup!$G$3:$G$6,MATCH(J1260,Lookup!$F$3:$F$6,0)),"")</f>
        <v/>
      </c>
      <c r="L1260" s="323"/>
      <c r="M1260" s="322"/>
      <c r="N1260" s="846">
        <f t="shared" si="164"/>
        <v>0</v>
      </c>
      <c r="O1260" s="325">
        <f t="shared" si="165"/>
        <v>0</v>
      </c>
      <c r="P1260" s="847">
        <f>IF(I1260&lt;INDEX(Lookup!$U$2:$U$10,MATCH($D$48,Lookup!$S$2:$S$10,0)),0,IF(U1260="X",0,IFERROR(L1260*50,0)))</f>
        <v>0</v>
      </c>
      <c r="Q1260" s="326">
        <f>IF(I1260&lt;INDEX(Lookup!$U$2:$U$10,MATCH($D$48,Lookup!$S$2:$S$10,0)),0,IF(U1260="X",0,IFERROR(P1260*K1260,0)))</f>
        <v>0</v>
      </c>
      <c r="R1260" s="326">
        <v>0</v>
      </c>
      <c r="S1260" s="424">
        <v>0</v>
      </c>
      <c r="T1260" s="322"/>
      <c r="U1260" s="143"/>
      <c r="V1260" s="397"/>
      <c r="W1260" s="555"/>
      <c r="X1260" s="576">
        <f t="shared" si="166"/>
        <v>0</v>
      </c>
      <c r="Y1260" s="576">
        <f t="shared" si="167"/>
        <v>0</v>
      </c>
      <c r="Z1260" s="576">
        <f t="shared" si="168"/>
        <v>0</v>
      </c>
      <c r="AA1260" s="576">
        <f t="shared" si="169"/>
        <v>0</v>
      </c>
      <c r="AB1260" s="553"/>
      <c r="AC1260" s="553"/>
      <c r="AD1260" s="553"/>
      <c r="AE1260" s="553"/>
      <c r="AF1260" s="553"/>
      <c r="AG1260" s="553"/>
      <c r="AH1260" s="553"/>
      <c r="AI1260" s="397"/>
      <c r="AJ1260" s="555"/>
      <c r="AK1260" s="576">
        <f t="shared" si="170"/>
        <v>0</v>
      </c>
      <c r="AL1260" s="576">
        <f t="shared" si="171"/>
        <v>0</v>
      </c>
      <c r="AM1260" s="599"/>
      <c r="AN1260" s="599"/>
      <c r="AO1260" s="553"/>
      <c r="AP1260" s="553"/>
      <c r="AQ1260" s="553"/>
      <c r="AR1260" s="553"/>
      <c r="AS1260" s="397"/>
      <c r="AT1260" s="397"/>
      <c r="AU1260" s="397"/>
      <c r="AV1260" s="397"/>
      <c r="AW1260" s="397"/>
      <c r="AX1260" s="397"/>
      <c r="AY1260" s="397"/>
      <c r="AZ1260" s="397"/>
      <c r="BA1260" s="397"/>
      <c r="BB1260" s="397"/>
      <c r="BC1260" s="397"/>
      <c r="BD1260" s="553"/>
      <c r="BE1260" s="397"/>
      <c r="BF1260" s="397"/>
      <c r="BG1260" s="397"/>
      <c r="BH1260" s="397"/>
    </row>
    <row r="1261" spans="2:60" x14ac:dyDescent="0.35">
      <c r="B1261" s="319"/>
      <c r="C1261" s="147"/>
      <c r="D1261" s="147"/>
      <c r="E1261" s="320"/>
      <c r="F1261" s="321"/>
      <c r="G1261" s="149"/>
      <c r="H1261" s="148"/>
      <c r="I1261" s="148"/>
      <c r="J1261" s="322"/>
      <c r="K1261" s="324" t="str">
        <f>IFERROR(INDEX(Lookup!$G$3:$G$6,MATCH(J1261,Lookup!$F$3:$F$6,0)),"")</f>
        <v/>
      </c>
      <c r="L1261" s="323"/>
      <c r="M1261" s="322"/>
      <c r="N1261" s="846">
        <f t="shared" si="164"/>
        <v>0</v>
      </c>
      <c r="O1261" s="325">
        <f t="shared" si="165"/>
        <v>0</v>
      </c>
      <c r="P1261" s="847">
        <f>IF(I1261&lt;INDEX(Lookup!$U$2:$U$10,MATCH($D$48,Lookup!$S$2:$S$10,0)),0,IF(U1261="X",0,IFERROR(L1261*50,0)))</f>
        <v>0</v>
      </c>
      <c r="Q1261" s="326">
        <f>IF(I1261&lt;INDEX(Lookup!$U$2:$U$10,MATCH($D$48,Lookup!$S$2:$S$10,0)),0,IF(U1261="X",0,IFERROR(P1261*K1261,0)))</f>
        <v>0</v>
      </c>
      <c r="R1261" s="326">
        <v>0</v>
      </c>
      <c r="S1261" s="424">
        <v>0</v>
      </c>
      <c r="T1261" s="322"/>
      <c r="U1261" s="143"/>
      <c r="V1261" s="397"/>
      <c r="W1261" s="555"/>
      <c r="X1261" s="576">
        <f t="shared" si="166"/>
        <v>0</v>
      </c>
      <c r="Y1261" s="576">
        <f t="shared" si="167"/>
        <v>0</v>
      </c>
      <c r="Z1261" s="576">
        <f t="shared" si="168"/>
        <v>0</v>
      </c>
      <c r="AA1261" s="576">
        <f t="shared" si="169"/>
        <v>0</v>
      </c>
      <c r="AB1261" s="553"/>
      <c r="AC1261" s="553"/>
      <c r="AD1261" s="553"/>
      <c r="AE1261" s="553"/>
      <c r="AF1261" s="553"/>
      <c r="AG1261" s="553"/>
      <c r="AH1261" s="553"/>
      <c r="AI1261" s="397"/>
      <c r="AJ1261" s="555"/>
      <c r="AK1261" s="576">
        <f t="shared" si="170"/>
        <v>0</v>
      </c>
      <c r="AL1261" s="576">
        <f t="shared" si="171"/>
        <v>0</v>
      </c>
      <c r="AM1261" s="599"/>
      <c r="AN1261" s="599"/>
      <c r="AO1261" s="553"/>
      <c r="AP1261" s="553"/>
      <c r="AQ1261" s="553"/>
      <c r="AR1261" s="553"/>
      <c r="AS1261" s="397"/>
      <c r="AT1261" s="397"/>
      <c r="AU1261" s="397"/>
      <c r="AV1261" s="397"/>
      <c r="AW1261" s="397"/>
      <c r="AX1261" s="397"/>
      <c r="AY1261" s="397"/>
      <c r="AZ1261" s="397"/>
      <c r="BA1261" s="397"/>
      <c r="BB1261" s="397"/>
      <c r="BC1261" s="397"/>
      <c r="BD1261" s="553"/>
      <c r="BE1261" s="397"/>
      <c r="BF1261" s="397"/>
      <c r="BG1261" s="397"/>
      <c r="BH1261" s="397"/>
    </row>
    <row r="1262" spans="2:60" x14ac:dyDescent="0.35">
      <c r="B1262" s="319"/>
      <c r="C1262" s="147"/>
      <c r="D1262" s="147"/>
      <c r="E1262" s="320"/>
      <c r="F1262" s="321"/>
      <c r="G1262" s="149"/>
      <c r="H1262" s="148"/>
      <c r="I1262" s="148"/>
      <c r="J1262" s="322"/>
      <c r="K1262" s="324" t="str">
        <f>IFERROR(INDEX(Lookup!$G$3:$G$6,MATCH(J1262,Lookup!$F$3:$F$6,0)),"")</f>
        <v/>
      </c>
      <c r="L1262" s="323"/>
      <c r="M1262" s="322"/>
      <c r="N1262" s="846">
        <f t="shared" si="164"/>
        <v>0</v>
      </c>
      <c r="O1262" s="325">
        <f t="shared" si="165"/>
        <v>0</v>
      </c>
      <c r="P1262" s="847">
        <f>IF(I1262&lt;INDEX(Lookup!$U$2:$U$10,MATCH($D$48,Lookup!$S$2:$S$10,0)),0,IF(U1262="X",0,IFERROR(L1262*50,0)))</f>
        <v>0</v>
      </c>
      <c r="Q1262" s="326">
        <f>IF(I1262&lt;INDEX(Lookup!$U$2:$U$10,MATCH($D$48,Lookup!$S$2:$S$10,0)),0,IF(U1262="X",0,IFERROR(P1262*K1262,0)))</f>
        <v>0</v>
      </c>
      <c r="R1262" s="326">
        <v>0</v>
      </c>
      <c r="S1262" s="424">
        <v>0</v>
      </c>
      <c r="T1262" s="322"/>
      <c r="U1262" s="143"/>
      <c r="V1262" s="397"/>
      <c r="W1262" s="555"/>
      <c r="X1262" s="576">
        <f t="shared" si="166"/>
        <v>0</v>
      </c>
      <c r="Y1262" s="576">
        <f t="shared" si="167"/>
        <v>0</v>
      </c>
      <c r="Z1262" s="576">
        <f t="shared" si="168"/>
        <v>0</v>
      </c>
      <c r="AA1262" s="576">
        <f t="shared" si="169"/>
        <v>0</v>
      </c>
      <c r="AB1262" s="553"/>
      <c r="AC1262" s="553"/>
      <c r="AD1262" s="553"/>
      <c r="AE1262" s="553"/>
      <c r="AF1262" s="553"/>
      <c r="AG1262" s="553"/>
      <c r="AH1262" s="553"/>
      <c r="AI1262" s="397"/>
      <c r="AJ1262" s="555"/>
      <c r="AK1262" s="576">
        <f t="shared" si="170"/>
        <v>0</v>
      </c>
      <c r="AL1262" s="576">
        <f t="shared" si="171"/>
        <v>0</v>
      </c>
      <c r="AM1262" s="599"/>
      <c r="AN1262" s="599"/>
      <c r="AO1262" s="553"/>
      <c r="AP1262" s="553"/>
      <c r="AQ1262" s="553"/>
      <c r="AR1262" s="553"/>
      <c r="AS1262" s="397"/>
      <c r="AT1262" s="397"/>
      <c r="AU1262" s="397"/>
      <c r="AV1262" s="397"/>
      <c r="AW1262" s="397"/>
      <c r="AX1262" s="397"/>
      <c r="AY1262" s="397"/>
      <c r="AZ1262" s="397"/>
      <c r="BA1262" s="397"/>
      <c r="BB1262" s="397"/>
      <c r="BC1262" s="397"/>
      <c r="BD1262" s="553"/>
      <c r="BE1262" s="397"/>
      <c r="BF1262" s="397"/>
      <c r="BG1262" s="397"/>
      <c r="BH1262" s="397"/>
    </row>
    <row r="1263" spans="2:60" x14ac:dyDescent="0.35">
      <c r="B1263" s="319"/>
      <c r="C1263" s="147"/>
      <c r="D1263" s="147"/>
      <c r="E1263" s="320"/>
      <c r="F1263" s="321"/>
      <c r="G1263" s="149"/>
      <c r="H1263" s="148"/>
      <c r="I1263" s="148"/>
      <c r="J1263" s="322"/>
      <c r="K1263" s="324" t="str">
        <f>IFERROR(INDEX(Lookup!$G$3:$G$6,MATCH(J1263,Lookup!$F$3:$F$6,0)),"")</f>
        <v/>
      </c>
      <c r="L1263" s="323"/>
      <c r="M1263" s="322"/>
      <c r="N1263" s="846">
        <f t="shared" si="164"/>
        <v>0</v>
      </c>
      <c r="O1263" s="325">
        <f t="shared" si="165"/>
        <v>0</v>
      </c>
      <c r="P1263" s="847">
        <f>IF(I1263&lt;INDEX(Lookup!$U$2:$U$10,MATCH($D$48,Lookup!$S$2:$S$10,0)),0,IF(U1263="X",0,IFERROR(L1263*50,0)))</f>
        <v>0</v>
      </c>
      <c r="Q1263" s="326">
        <f>IF(I1263&lt;INDEX(Lookup!$U$2:$U$10,MATCH($D$48,Lookup!$S$2:$S$10,0)),0,IF(U1263="X",0,IFERROR(P1263*K1263,0)))</f>
        <v>0</v>
      </c>
      <c r="R1263" s="326">
        <v>0</v>
      </c>
      <c r="S1263" s="424">
        <v>0</v>
      </c>
      <c r="T1263" s="322"/>
      <c r="U1263" s="143"/>
      <c r="V1263" s="397"/>
      <c r="W1263" s="555"/>
      <c r="X1263" s="576">
        <f t="shared" si="166"/>
        <v>0</v>
      </c>
      <c r="Y1263" s="576">
        <f t="shared" si="167"/>
        <v>0</v>
      </c>
      <c r="Z1263" s="576">
        <f t="shared" si="168"/>
        <v>0</v>
      </c>
      <c r="AA1263" s="576">
        <f t="shared" si="169"/>
        <v>0</v>
      </c>
      <c r="AB1263" s="553"/>
      <c r="AC1263" s="553"/>
      <c r="AD1263" s="553"/>
      <c r="AE1263" s="553"/>
      <c r="AF1263" s="553"/>
      <c r="AG1263" s="553"/>
      <c r="AH1263" s="553"/>
      <c r="AI1263" s="397"/>
      <c r="AJ1263" s="555"/>
      <c r="AK1263" s="576">
        <f t="shared" si="170"/>
        <v>0</v>
      </c>
      <c r="AL1263" s="576">
        <f t="shared" si="171"/>
        <v>0</v>
      </c>
      <c r="AM1263" s="599"/>
      <c r="AN1263" s="599"/>
      <c r="AO1263" s="553"/>
      <c r="AP1263" s="553"/>
      <c r="AQ1263" s="553"/>
      <c r="AR1263" s="553"/>
      <c r="AS1263" s="397"/>
      <c r="AT1263" s="397"/>
      <c r="AU1263" s="397"/>
      <c r="AV1263" s="397"/>
      <c r="AW1263" s="397"/>
      <c r="AX1263" s="397"/>
      <c r="AY1263" s="397"/>
      <c r="AZ1263" s="397"/>
      <c r="BA1263" s="397"/>
      <c r="BB1263" s="397"/>
      <c r="BC1263" s="397"/>
      <c r="BD1263" s="553"/>
      <c r="BE1263" s="397"/>
      <c r="BF1263" s="397"/>
      <c r="BG1263" s="397"/>
      <c r="BH1263" s="397"/>
    </row>
    <row r="1264" spans="2:60" x14ac:dyDescent="0.35">
      <c r="B1264" s="319"/>
      <c r="C1264" s="147"/>
      <c r="D1264" s="147"/>
      <c r="E1264" s="320"/>
      <c r="F1264" s="321"/>
      <c r="G1264" s="149"/>
      <c r="H1264" s="148"/>
      <c r="I1264" s="148"/>
      <c r="J1264" s="322"/>
      <c r="K1264" s="324" t="str">
        <f>IFERROR(INDEX(Lookup!$G$3:$G$6,MATCH(J1264,Lookup!$F$3:$F$6,0)),"")</f>
        <v/>
      </c>
      <c r="L1264" s="323"/>
      <c r="M1264" s="322"/>
      <c r="N1264" s="846">
        <f t="shared" si="164"/>
        <v>0</v>
      </c>
      <c r="O1264" s="325">
        <f t="shared" si="165"/>
        <v>0</v>
      </c>
      <c r="P1264" s="847">
        <f>IF(I1264&lt;INDEX(Lookup!$U$2:$U$10,MATCH($D$48,Lookup!$S$2:$S$10,0)),0,IF(U1264="X",0,IFERROR(L1264*50,0)))</f>
        <v>0</v>
      </c>
      <c r="Q1264" s="326">
        <f>IF(I1264&lt;INDEX(Lookup!$U$2:$U$10,MATCH($D$48,Lookup!$S$2:$S$10,0)),0,IF(U1264="X",0,IFERROR(P1264*K1264,0)))</f>
        <v>0</v>
      </c>
      <c r="R1264" s="326">
        <v>0</v>
      </c>
      <c r="S1264" s="424">
        <v>0</v>
      </c>
      <c r="T1264" s="322"/>
      <c r="U1264" s="143"/>
      <c r="V1264" s="397"/>
      <c r="W1264" s="555"/>
      <c r="X1264" s="576">
        <f t="shared" si="166"/>
        <v>0</v>
      </c>
      <c r="Y1264" s="576">
        <f t="shared" si="167"/>
        <v>0</v>
      </c>
      <c r="Z1264" s="576">
        <f t="shared" si="168"/>
        <v>0</v>
      </c>
      <c r="AA1264" s="576">
        <f t="shared" si="169"/>
        <v>0</v>
      </c>
      <c r="AB1264" s="553"/>
      <c r="AC1264" s="553"/>
      <c r="AD1264" s="553"/>
      <c r="AE1264" s="553"/>
      <c r="AF1264" s="553"/>
      <c r="AG1264" s="553"/>
      <c r="AH1264" s="553"/>
      <c r="AI1264" s="397"/>
      <c r="AJ1264" s="555"/>
      <c r="AK1264" s="576">
        <f t="shared" si="170"/>
        <v>0</v>
      </c>
      <c r="AL1264" s="576">
        <f t="shared" si="171"/>
        <v>0</v>
      </c>
      <c r="AM1264" s="599"/>
      <c r="AN1264" s="599"/>
      <c r="AO1264" s="553"/>
      <c r="AP1264" s="553"/>
      <c r="AQ1264" s="553"/>
      <c r="AR1264" s="553"/>
      <c r="AS1264" s="397"/>
      <c r="AT1264" s="397"/>
      <c r="AU1264" s="397"/>
      <c r="AV1264" s="397"/>
      <c r="AW1264" s="397"/>
      <c r="AX1264" s="397"/>
      <c r="AY1264" s="397"/>
      <c r="AZ1264" s="397"/>
      <c r="BA1264" s="397"/>
      <c r="BB1264" s="397"/>
      <c r="BC1264" s="397"/>
      <c r="BD1264" s="553"/>
      <c r="BE1264" s="397"/>
      <c r="BF1264" s="397"/>
      <c r="BG1264" s="397"/>
      <c r="BH1264" s="397"/>
    </row>
    <row r="1265" spans="2:60" x14ac:dyDescent="0.35">
      <c r="B1265" s="319"/>
      <c r="C1265" s="147"/>
      <c r="D1265" s="147"/>
      <c r="E1265" s="320"/>
      <c r="F1265" s="321"/>
      <c r="G1265" s="149"/>
      <c r="H1265" s="148"/>
      <c r="I1265" s="148"/>
      <c r="J1265" s="322"/>
      <c r="K1265" s="324" t="str">
        <f>IFERROR(INDEX(Lookup!$G$3:$G$6,MATCH(J1265,Lookup!$F$3:$F$6,0)),"")</f>
        <v/>
      </c>
      <c r="L1265" s="323"/>
      <c r="M1265" s="322"/>
      <c r="N1265" s="846">
        <f t="shared" si="164"/>
        <v>0</v>
      </c>
      <c r="O1265" s="325">
        <f t="shared" si="165"/>
        <v>0</v>
      </c>
      <c r="P1265" s="847">
        <f>IF(I1265&lt;INDEX(Lookup!$U$2:$U$10,MATCH($D$48,Lookup!$S$2:$S$10,0)),0,IF(U1265="X",0,IFERROR(L1265*50,0)))</f>
        <v>0</v>
      </c>
      <c r="Q1265" s="326">
        <f>IF(I1265&lt;INDEX(Lookup!$U$2:$U$10,MATCH($D$48,Lookup!$S$2:$S$10,0)),0,IF(U1265="X",0,IFERROR(P1265*K1265,0)))</f>
        <v>0</v>
      </c>
      <c r="R1265" s="326">
        <v>0</v>
      </c>
      <c r="S1265" s="424">
        <v>0</v>
      </c>
      <c r="T1265" s="322"/>
      <c r="U1265" s="143"/>
      <c r="V1265" s="397"/>
      <c r="W1265" s="555"/>
      <c r="X1265" s="576">
        <f t="shared" si="166"/>
        <v>0</v>
      </c>
      <c r="Y1265" s="576">
        <f t="shared" si="167"/>
        <v>0</v>
      </c>
      <c r="Z1265" s="576">
        <f t="shared" si="168"/>
        <v>0</v>
      </c>
      <c r="AA1265" s="576">
        <f t="shared" si="169"/>
        <v>0</v>
      </c>
      <c r="AB1265" s="553"/>
      <c r="AC1265" s="553"/>
      <c r="AD1265" s="553"/>
      <c r="AE1265" s="553"/>
      <c r="AF1265" s="553"/>
      <c r="AG1265" s="553"/>
      <c r="AH1265" s="553"/>
      <c r="AI1265" s="397"/>
      <c r="AJ1265" s="555"/>
      <c r="AK1265" s="576">
        <f t="shared" si="170"/>
        <v>0</v>
      </c>
      <c r="AL1265" s="576">
        <f t="shared" si="171"/>
        <v>0</v>
      </c>
      <c r="AM1265" s="599"/>
      <c r="AN1265" s="599"/>
      <c r="AO1265" s="553"/>
      <c r="AP1265" s="553"/>
      <c r="AQ1265" s="553"/>
      <c r="AR1265" s="553"/>
      <c r="AS1265" s="397"/>
      <c r="AT1265" s="397"/>
      <c r="AU1265" s="397"/>
      <c r="AV1265" s="397"/>
      <c r="AW1265" s="397"/>
      <c r="AX1265" s="397"/>
      <c r="AY1265" s="397"/>
      <c r="AZ1265" s="397"/>
      <c r="BA1265" s="397"/>
      <c r="BB1265" s="397"/>
      <c r="BC1265" s="397"/>
      <c r="BD1265" s="553"/>
      <c r="BE1265" s="397"/>
      <c r="BF1265" s="397"/>
      <c r="BG1265" s="397"/>
      <c r="BH1265" s="397"/>
    </row>
    <row r="1266" spans="2:60" x14ac:dyDescent="0.35">
      <c r="B1266" s="319"/>
      <c r="C1266" s="147"/>
      <c r="D1266" s="147"/>
      <c r="E1266" s="320"/>
      <c r="F1266" s="321"/>
      <c r="G1266" s="149"/>
      <c r="H1266" s="148"/>
      <c r="I1266" s="148"/>
      <c r="J1266" s="322"/>
      <c r="K1266" s="324" t="str">
        <f>IFERROR(INDEX(Lookup!$G$3:$G$6,MATCH(J1266,Lookup!$F$3:$F$6,0)),"")</f>
        <v/>
      </c>
      <c r="L1266" s="323"/>
      <c r="M1266" s="322"/>
      <c r="N1266" s="846">
        <f t="shared" si="164"/>
        <v>0</v>
      </c>
      <c r="O1266" s="325">
        <f t="shared" si="165"/>
        <v>0</v>
      </c>
      <c r="P1266" s="847">
        <f>IF(I1266&lt;INDEX(Lookup!$U$2:$U$10,MATCH($D$48,Lookup!$S$2:$S$10,0)),0,IF(U1266="X",0,IFERROR(L1266*50,0)))</f>
        <v>0</v>
      </c>
      <c r="Q1266" s="326">
        <f>IF(I1266&lt;INDEX(Lookup!$U$2:$U$10,MATCH($D$48,Lookup!$S$2:$S$10,0)),0,IF(U1266="X",0,IFERROR(P1266*K1266,0)))</f>
        <v>0</v>
      </c>
      <c r="R1266" s="326">
        <v>0</v>
      </c>
      <c r="S1266" s="424">
        <v>0</v>
      </c>
      <c r="T1266" s="322"/>
      <c r="U1266" s="143"/>
      <c r="V1266" s="397"/>
      <c r="W1266" s="555"/>
      <c r="X1266" s="576">
        <f t="shared" si="166"/>
        <v>0</v>
      </c>
      <c r="Y1266" s="576">
        <f t="shared" si="167"/>
        <v>0</v>
      </c>
      <c r="Z1266" s="576">
        <f t="shared" si="168"/>
        <v>0</v>
      </c>
      <c r="AA1266" s="576">
        <f t="shared" si="169"/>
        <v>0</v>
      </c>
      <c r="AB1266" s="553"/>
      <c r="AC1266" s="553"/>
      <c r="AD1266" s="553"/>
      <c r="AE1266" s="553"/>
      <c r="AF1266" s="553"/>
      <c r="AG1266" s="553"/>
      <c r="AH1266" s="553"/>
      <c r="AI1266" s="397"/>
      <c r="AJ1266" s="555"/>
      <c r="AK1266" s="576">
        <f t="shared" si="170"/>
        <v>0</v>
      </c>
      <c r="AL1266" s="576">
        <f t="shared" si="171"/>
        <v>0</v>
      </c>
      <c r="AM1266" s="599"/>
      <c r="AN1266" s="599"/>
      <c r="AO1266" s="553"/>
      <c r="AP1266" s="553"/>
      <c r="AQ1266" s="553"/>
      <c r="AR1266" s="553"/>
      <c r="AS1266" s="397"/>
      <c r="AT1266" s="397"/>
      <c r="AU1266" s="397"/>
      <c r="AV1266" s="397"/>
      <c r="AW1266" s="397"/>
      <c r="AX1266" s="397"/>
      <c r="AY1266" s="397"/>
      <c r="AZ1266" s="397"/>
      <c r="BA1266" s="397"/>
      <c r="BB1266" s="397"/>
      <c r="BC1266" s="397"/>
      <c r="BD1266" s="553"/>
      <c r="BE1266" s="397"/>
      <c r="BF1266" s="397"/>
      <c r="BG1266" s="397"/>
      <c r="BH1266" s="397"/>
    </row>
    <row r="1267" spans="2:60" x14ac:dyDescent="0.35">
      <c r="B1267" s="319"/>
      <c r="C1267" s="147"/>
      <c r="D1267" s="147"/>
      <c r="E1267" s="320"/>
      <c r="F1267" s="321"/>
      <c r="G1267" s="149"/>
      <c r="H1267" s="148"/>
      <c r="I1267" s="148"/>
      <c r="J1267" s="322"/>
      <c r="K1267" s="324" t="str">
        <f>IFERROR(INDEX(Lookup!$G$3:$G$6,MATCH(J1267,Lookup!$F$3:$F$6,0)),"")</f>
        <v/>
      </c>
      <c r="L1267" s="323"/>
      <c r="M1267" s="322"/>
      <c r="N1267" s="846">
        <f t="shared" ref="N1267:N1330" si="172">L1267*M1267</f>
        <v>0</v>
      </c>
      <c r="O1267" s="325">
        <f t="shared" si="165"/>
        <v>0</v>
      </c>
      <c r="P1267" s="847">
        <f>IF(I1267&lt;INDEX(Lookup!$U$2:$U$10,MATCH($D$48,Lookup!$S$2:$S$10,0)),0,IF(U1267="X",0,IFERROR(L1267*50,0)))</f>
        <v>0</v>
      </c>
      <c r="Q1267" s="326">
        <f>IF(I1267&lt;INDEX(Lookup!$U$2:$U$10,MATCH($D$48,Lookup!$S$2:$S$10,0)),0,IF(U1267="X",0,IFERROR(P1267*K1267,0)))</f>
        <v>0</v>
      </c>
      <c r="R1267" s="326">
        <v>0</v>
      </c>
      <c r="S1267" s="424">
        <v>0</v>
      </c>
      <c r="T1267" s="322"/>
      <c r="U1267" s="143"/>
      <c r="V1267" s="397"/>
      <c r="W1267" s="555"/>
      <c r="X1267" s="576">
        <f t="shared" si="166"/>
        <v>0</v>
      </c>
      <c r="Y1267" s="576">
        <f t="shared" si="167"/>
        <v>0</v>
      </c>
      <c r="Z1267" s="576">
        <f t="shared" si="168"/>
        <v>0</v>
      </c>
      <c r="AA1267" s="576">
        <f t="shared" si="169"/>
        <v>0</v>
      </c>
      <c r="AB1267" s="553"/>
      <c r="AC1267" s="553"/>
      <c r="AD1267" s="553"/>
      <c r="AE1267" s="553"/>
      <c r="AF1267" s="553"/>
      <c r="AG1267" s="553"/>
      <c r="AH1267" s="553"/>
      <c r="AI1267" s="397"/>
      <c r="AJ1267" s="555"/>
      <c r="AK1267" s="576">
        <f t="shared" si="170"/>
        <v>0</v>
      </c>
      <c r="AL1267" s="576">
        <f t="shared" si="171"/>
        <v>0</v>
      </c>
      <c r="AM1267" s="599"/>
      <c r="AN1267" s="599"/>
      <c r="AO1267" s="553"/>
      <c r="AP1267" s="553"/>
      <c r="AQ1267" s="553"/>
      <c r="AR1267" s="553"/>
      <c r="AS1267" s="397"/>
      <c r="AT1267" s="397"/>
      <c r="AU1267" s="397"/>
      <c r="AV1267" s="397"/>
      <c r="AW1267" s="397"/>
      <c r="AX1267" s="397"/>
      <c r="AY1267" s="397"/>
      <c r="AZ1267" s="397"/>
      <c r="BA1267" s="397"/>
      <c r="BB1267" s="397"/>
      <c r="BC1267" s="397"/>
      <c r="BD1267" s="553"/>
      <c r="BE1267" s="397"/>
      <c r="BF1267" s="397"/>
      <c r="BG1267" s="397"/>
      <c r="BH1267" s="397"/>
    </row>
    <row r="1268" spans="2:60" x14ac:dyDescent="0.35">
      <c r="B1268" s="319"/>
      <c r="C1268" s="147"/>
      <c r="D1268" s="147"/>
      <c r="E1268" s="320"/>
      <c r="F1268" s="321"/>
      <c r="G1268" s="149"/>
      <c r="H1268" s="148"/>
      <c r="I1268" s="148"/>
      <c r="J1268" s="322"/>
      <c r="K1268" s="324" t="str">
        <f>IFERROR(INDEX(Lookup!$G$3:$G$6,MATCH(J1268,Lookup!$F$3:$F$6,0)),"")</f>
        <v/>
      </c>
      <c r="L1268" s="323"/>
      <c r="M1268" s="322"/>
      <c r="N1268" s="846">
        <f t="shared" si="172"/>
        <v>0</v>
      </c>
      <c r="O1268" s="325">
        <f t="shared" ref="O1268:O1331" si="173">IFERROR(ROUND((N1268*K1268),2),0)</f>
        <v>0</v>
      </c>
      <c r="P1268" s="847">
        <f>IF(I1268&lt;INDEX(Lookup!$U$2:$U$10,MATCH($D$48,Lookup!$S$2:$S$10,0)),0,IF(U1268="X",0,IFERROR(L1268*50,0)))</f>
        <v>0</v>
      </c>
      <c r="Q1268" s="326">
        <f>IF(I1268&lt;INDEX(Lookup!$U$2:$U$10,MATCH($D$48,Lookup!$S$2:$S$10,0)),0,IF(U1268="X",0,IFERROR(P1268*K1268,0)))</f>
        <v>0</v>
      </c>
      <c r="R1268" s="326">
        <v>0</v>
      </c>
      <c r="S1268" s="424">
        <v>0</v>
      </c>
      <c r="T1268" s="322"/>
      <c r="U1268" s="143"/>
      <c r="V1268" s="397"/>
      <c r="W1268" s="555"/>
      <c r="X1268" s="576">
        <f t="shared" ref="X1268:X1331" si="174">Q1268*$I$30</f>
        <v>0</v>
      </c>
      <c r="Y1268" s="576">
        <f t="shared" ref="Y1268:Y1331" si="175">S1268*$I$40</f>
        <v>0</v>
      </c>
      <c r="Z1268" s="576">
        <f t="shared" ref="Z1268:Z1331" si="176">X1268-Q1268</f>
        <v>0</v>
      </c>
      <c r="AA1268" s="576">
        <f t="shared" ref="AA1268:AA1331" si="177">Y1268-S1268</f>
        <v>0</v>
      </c>
      <c r="AB1268" s="553"/>
      <c r="AC1268" s="553"/>
      <c r="AD1268" s="553"/>
      <c r="AE1268" s="553"/>
      <c r="AF1268" s="553"/>
      <c r="AG1268" s="553"/>
      <c r="AH1268" s="553"/>
      <c r="AI1268" s="397"/>
      <c r="AJ1268" s="555"/>
      <c r="AK1268" s="576">
        <f t="shared" ref="AK1268:AK1331" si="178">R1268</f>
        <v>0</v>
      </c>
      <c r="AL1268" s="576">
        <f t="shared" ref="AL1268:AL1331" si="179">+S1268</f>
        <v>0</v>
      </c>
      <c r="AM1268" s="599"/>
      <c r="AN1268" s="599"/>
      <c r="AO1268" s="553"/>
      <c r="AP1268" s="553"/>
      <c r="AQ1268" s="553"/>
      <c r="AR1268" s="553"/>
      <c r="AS1268" s="397"/>
      <c r="AT1268" s="397"/>
      <c r="AU1268" s="397"/>
      <c r="AV1268" s="397"/>
      <c r="AW1268" s="397"/>
      <c r="AX1268" s="397"/>
      <c r="AY1268" s="397"/>
      <c r="AZ1268" s="397"/>
      <c r="BA1268" s="397"/>
      <c r="BB1268" s="397"/>
      <c r="BC1268" s="397"/>
      <c r="BD1268" s="553"/>
      <c r="BE1268" s="397"/>
      <c r="BF1268" s="397"/>
      <c r="BG1268" s="397"/>
      <c r="BH1268" s="397"/>
    </row>
    <row r="1269" spans="2:60" x14ac:dyDescent="0.35">
      <c r="B1269" s="319"/>
      <c r="C1269" s="147"/>
      <c r="D1269" s="147"/>
      <c r="E1269" s="320"/>
      <c r="F1269" s="321"/>
      <c r="G1269" s="149"/>
      <c r="H1269" s="148"/>
      <c r="I1269" s="148"/>
      <c r="J1269" s="322"/>
      <c r="K1269" s="324" t="str">
        <f>IFERROR(INDEX(Lookup!$G$3:$G$6,MATCH(J1269,Lookup!$F$3:$F$6,0)),"")</f>
        <v/>
      </c>
      <c r="L1269" s="323"/>
      <c r="M1269" s="322"/>
      <c r="N1269" s="846">
        <f t="shared" si="172"/>
        <v>0</v>
      </c>
      <c r="O1269" s="325">
        <f t="shared" si="173"/>
        <v>0</v>
      </c>
      <c r="P1269" s="847">
        <f>IF(I1269&lt;INDEX(Lookup!$U$2:$U$10,MATCH($D$48,Lookup!$S$2:$S$10,0)),0,IF(U1269="X",0,IFERROR(L1269*50,0)))</f>
        <v>0</v>
      </c>
      <c r="Q1269" s="326">
        <f>IF(I1269&lt;INDEX(Lookup!$U$2:$U$10,MATCH($D$48,Lookup!$S$2:$S$10,0)),0,IF(U1269="X",0,IFERROR(P1269*K1269,0)))</f>
        <v>0</v>
      </c>
      <c r="R1269" s="326">
        <v>0</v>
      </c>
      <c r="S1269" s="424">
        <v>0</v>
      </c>
      <c r="T1269" s="322"/>
      <c r="U1269" s="143"/>
      <c r="V1269" s="397"/>
      <c r="W1269" s="555"/>
      <c r="X1269" s="576">
        <f t="shared" si="174"/>
        <v>0</v>
      </c>
      <c r="Y1269" s="576">
        <f t="shared" si="175"/>
        <v>0</v>
      </c>
      <c r="Z1269" s="576">
        <f t="shared" si="176"/>
        <v>0</v>
      </c>
      <c r="AA1269" s="576">
        <f t="shared" si="177"/>
        <v>0</v>
      </c>
      <c r="AB1269" s="553"/>
      <c r="AC1269" s="553"/>
      <c r="AD1269" s="553"/>
      <c r="AE1269" s="553"/>
      <c r="AF1269" s="553"/>
      <c r="AG1269" s="553"/>
      <c r="AH1269" s="553"/>
      <c r="AI1269" s="397"/>
      <c r="AJ1269" s="555"/>
      <c r="AK1269" s="576">
        <f t="shared" si="178"/>
        <v>0</v>
      </c>
      <c r="AL1269" s="576">
        <f t="shared" si="179"/>
        <v>0</v>
      </c>
      <c r="AM1269" s="599"/>
      <c r="AN1269" s="599"/>
      <c r="AO1269" s="553"/>
      <c r="AP1269" s="553"/>
      <c r="AQ1269" s="553"/>
      <c r="AR1269" s="553"/>
      <c r="AS1269" s="397"/>
      <c r="AT1269" s="397"/>
      <c r="AU1269" s="397"/>
      <c r="AV1269" s="397"/>
      <c r="AW1269" s="397"/>
      <c r="AX1269" s="397"/>
      <c r="AY1269" s="397"/>
      <c r="AZ1269" s="397"/>
      <c r="BA1269" s="397"/>
      <c r="BB1269" s="397"/>
      <c r="BC1269" s="397"/>
      <c r="BD1269" s="553"/>
      <c r="BE1269" s="397"/>
      <c r="BF1269" s="397"/>
      <c r="BG1269" s="397"/>
      <c r="BH1269" s="397"/>
    </row>
    <row r="1270" spans="2:60" x14ac:dyDescent="0.35">
      <c r="B1270" s="319"/>
      <c r="C1270" s="147"/>
      <c r="D1270" s="147"/>
      <c r="E1270" s="320"/>
      <c r="F1270" s="321"/>
      <c r="G1270" s="149"/>
      <c r="H1270" s="148"/>
      <c r="I1270" s="148"/>
      <c r="J1270" s="322"/>
      <c r="K1270" s="324" t="str">
        <f>IFERROR(INDEX(Lookup!$G$3:$G$6,MATCH(J1270,Lookup!$F$3:$F$6,0)),"")</f>
        <v/>
      </c>
      <c r="L1270" s="323"/>
      <c r="M1270" s="322"/>
      <c r="N1270" s="846">
        <f t="shared" si="172"/>
        <v>0</v>
      </c>
      <c r="O1270" s="325">
        <f t="shared" si="173"/>
        <v>0</v>
      </c>
      <c r="P1270" s="847">
        <f>IF(I1270&lt;INDEX(Lookup!$U$2:$U$10,MATCH($D$48,Lookup!$S$2:$S$10,0)),0,IF(U1270="X",0,IFERROR(L1270*50,0)))</f>
        <v>0</v>
      </c>
      <c r="Q1270" s="326">
        <f>IF(I1270&lt;INDEX(Lookup!$U$2:$U$10,MATCH($D$48,Lookup!$S$2:$S$10,0)),0,IF(U1270="X",0,IFERROR(P1270*K1270,0)))</f>
        <v>0</v>
      </c>
      <c r="R1270" s="326">
        <v>0</v>
      </c>
      <c r="S1270" s="424">
        <v>0</v>
      </c>
      <c r="T1270" s="322"/>
      <c r="U1270" s="143"/>
      <c r="V1270" s="397"/>
      <c r="W1270" s="555"/>
      <c r="X1270" s="576">
        <f t="shared" si="174"/>
        <v>0</v>
      </c>
      <c r="Y1270" s="576">
        <f t="shared" si="175"/>
        <v>0</v>
      </c>
      <c r="Z1270" s="576">
        <f t="shared" si="176"/>
        <v>0</v>
      </c>
      <c r="AA1270" s="576">
        <f t="shared" si="177"/>
        <v>0</v>
      </c>
      <c r="AB1270" s="553"/>
      <c r="AC1270" s="553"/>
      <c r="AD1270" s="553"/>
      <c r="AE1270" s="553"/>
      <c r="AF1270" s="553"/>
      <c r="AG1270" s="553"/>
      <c r="AH1270" s="553"/>
      <c r="AI1270" s="397"/>
      <c r="AJ1270" s="555"/>
      <c r="AK1270" s="576">
        <f t="shared" si="178"/>
        <v>0</v>
      </c>
      <c r="AL1270" s="576">
        <f t="shared" si="179"/>
        <v>0</v>
      </c>
      <c r="AM1270" s="599"/>
      <c r="AN1270" s="599"/>
      <c r="AO1270" s="553"/>
      <c r="AP1270" s="553"/>
      <c r="AQ1270" s="553"/>
      <c r="AR1270" s="553"/>
      <c r="AS1270" s="397"/>
      <c r="AT1270" s="397"/>
      <c r="AU1270" s="397"/>
      <c r="AV1270" s="397"/>
      <c r="AW1270" s="397"/>
      <c r="AX1270" s="397"/>
      <c r="AY1270" s="397"/>
      <c r="AZ1270" s="397"/>
      <c r="BA1270" s="397"/>
      <c r="BB1270" s="397"/>
      <c r="BC1270" s="397"/>
      <c r="BD1270" s="553"/>
      <c r="BE1270" s="397"/>
      <c r="BF1270" s="397"/>
      <c r="BG1270" s="397"/>
      <c r="BH1270" s="397"/>
    </row>
    <row r="1271" spans="2:60" x14ac:dyDescent="0.35">
      <c r="B1271" s="319"/>
      <c r="C1271" s="147"/>
      <c r="D1271" s="147"/>
      <c r="E1271" s="320"/>
      <c r="F1271" s="321"/>
      <c r="G1271" s="149"/>
      <c r="H1271" s="148"/>
      <c r="I1271" s="148"/>
      <c r="J1271" s="322"/>
      <c r="K1271" s="324" t="str">
        <f>IFERROR(INDEX(Lookup!$G$3:$G$6,MATCH(J1271,Lookup!$F$3:$F$6,0)),"")</f>
        <v/>
      </c>
      <c r="L1271" s="323"/>
      <c r="M1271" s="322"/>
      <c r="N1271" s="846">
        <f t="shared" si="172"/>
        <v>0</v>
      </c>
      <c r="O1271" s="325">
        <f t="shared" si="173"/>
        <v>0</v>
      </c>
      <c r="P1271" s="847">
        <f>IF(I1271&lt;INDEX(Lookup!$U$2:$U$10,MATCH($D$48,Lookup!$S$2:$S$10,0)),0,IF(U1271="X",0,IFERROR(L1271*50,0)))</f>
        <v>0</v>
      </c>
      <c r="Q1271" s="326">
        <f>IF(I1271&lt;INDEX(Lookup!$U$2:$U$10,MATCH($D$48,Lookup!$S$2:$S$10,0)),0,IF(U1271="X",0,IFERROR(P1271*K1271,0)))</f>
        <v>0</v>
      </c>
      <c r="R1271" s="326">
        <v>0</v>
      </c>
      <c r="S1271" s="424">
        <v>0</v>
      </c>
      <c r="T1271" s="322"/>
      <c r="U1271" s="143"/>
      <c r="V1271" s="397"/>
      <c r="W1271" s="555"/>
      <c r="X1271" s="576">
        <f t="shared" si="174"/>
        <v>0</v>
      </c>
      <c r="Y1271" s="576">
        <f t="shared" si="175"/>
        <v>0</v>
      </c>
      <c r="Z1271" s="576">
        <f t="shared" si="176"/>
        <v>0</v>
      </c>
      <c r="AA1271" s="576">
        <f t="shared" si="177"/>
        <v>0</v>
      </c>
      <c r="AB1271" s="553"/>
      <c r="AC1271" s="553"/>
      <c r="AD1271" s="553"/>
      <c r="AE1271" s="553"/>
      <c r="AF1271" s="553"/>
      <c r="AG1271" s="553"/>
      <c r="AH1271" s="553"/>
      <c r="AI1271" s="397"/>
      <c r="AJ1271" s="555"/>
      <c r="AK1271" s="576">
        <f t="shared" si="178"/>
        <v>0</v>
      </c>
      <c r="AL1271" s="576">
        <f t="shared" si="179"/>
        <v>0</v>
      </c>
      <c r="AM1271" s="599"/>
      <c r="AN1271" s="599"/>
      <c r="AO1271" s="553"/>
      <c r="AP1271" s="553"/>
      <c r="AQ1271" s="553"/>
      <c r="AR1271" s="553"/>
      <c r="AS1271" s="397"/>
      <c r="AT1271" s="397"/>
      <c r="AU1271" s="397"/>
      <c r="AV1271" s="397"/>
      <c r="AW1271" s="397"/>
      <c r="AX1271" s="397"/>
      <c r="AY1271" s="397"/>
      <c r="AZ1271" s="397"/>
      <c r="BA1271" s="397"/>
      <c r="BB1271" s="397"/>
      <c r="BC1271" s="397"/>
      <c r="BD1271" s="553"/>
      <c r="BE1271" s="397"/>
      <c r="BF1271" s="397"/>
      <c r="BG1271" s="397"/>
      <c r="BH1271" s="397"/>
    </row>
    <row r="1272" spans="2:60" x14ac:dyDescent="0.35">
      <c r="B1272" s="319"/>
      <c r="C1272" s="147"/>
      <c r="D1272" s="147"/>
      <c r="E1272" s="320"/>
      <c r="F1272" s="321"/>
      <c r="G1272" s="149"/>
      <c r="H1272" s="148"/>
      <c r="I1272" s="148"/>
      <c r="J1272" s="322"/>
      <c r="K1272" s="324" t="str">
        <f>IFERROR(INDEX(Lookup!$G$3:$G$6,MATCH(J1272,Lookup!$F$3:$F$6,0)),"")</f>
        <v/>
      </c>
      <c r="L1272" s="323"/>
      <c r="M1272" s="322"/>
      <c r="N1272" s="846">
        <f t="shared" si="172"/>
        <v>0</v>
      </c>
      <c r="O1272" s="325">
        <f t="shared" si="173"/>
        <v>0</v>
      </c>
      <c r="P1272" s="847">
        <f>IF(I1272&lt;INDEX(Lookup!$U$2:$U$10,MATCH($D$48,Lookup!$S$2:$S$10,0)),0,IF(U1272="X",0,IFERROR(L1272*50,0)))</f>
        <v>0</v>
      </c>
      <c r="Q1272" s="326">
        <f>IF(I1272&lt;INDEX(Lookup!$U$2:$U$10,MATCH($D$48,Lookup!$S$2:$S$10,0)),0,IF(U1272="X",0,IFERROR(P1272*K1272,0)))</f>
        <v>0</v>
      </c>
      <c r="R1272" s="326">
        <v>0</v>
      </c>
      <c r="S1272" s="424">
        <v>0</v>
      </c>
      <c r="T1272" s="322"/>
      <c r="U1272" s="143"/>
      <c r="V1272" s="397"/>
      <c r="W1272" s="555"/>
      <c r="X1272" s="576">
        <f t="shared" si="174"/>
        <v>0</v>
      </c>
      <c r="Y1272" s="576">
        <f t="shared" si="175"/>
        <v>0</v>
      </c>
      <c r="Z1272" s="576">
        <f t="shared" si="176"/>
        <v>0</v>
      </c>
      <c r="AA1272" s="576">
        <f t="shared" si="177"/>
        <v>0</v>
      </c>
      <c r="AB1272" s="553"/>
      <c r="AC1272" s="553"/>
      <c r="AD1272" s="553"/>
      <c r="AE1272" s="553"/>
      <c r="AF1272" s="553"/>
      <c r="AG1272" s="553"/>
      <c r="AH1272" s="553"/>
      <c r="AI1272" s="397"/>
      <c r="AJ1272" s="555"/>
      <c r="AK1272" s="576">
        <f t="shared" si="178"/>
        <v>0</v>
      </c>
      <c r="AL1272" s="576">
        <f t="shared" si="179"/>
        <v>0</v>
      </c>
      <c r="AM1272" s="599"/>
      <c r="AN1272" s="599"/>
      <c r="AO1272" s="553"/>
      <c r="AP1272" s="553"/>
      <c r="AQ1272" s="553"/>
      <c r="AR1272" s="553"/>
      <c r="AS1272" s="397"/>
      <c r="AT1272" s="397"/>
      <c r="AU1272" s="397"/>
      <c r="AV1272" s="397"/>
      <c r="AW1272" s="397"/>
      <c r="AX1272" s="397"/>
      <c r="AY1272" s="397"/>
      <c r="AZ1272" s="397"/>
      <c r="BA1272" s="397"/>
      <c r="BB1272" s="397"/>
      <c r="BC1272" s="397"/>
      <c r="BD1272" s="553"/>
      <c r="BE1272" s="397"/>
      <c r="BF1272" s="397"/>
      <c r="BG1272" s="397"/>
      <c r="BH1272" s="397"/>
    </row>
    <row r="1273" spans="2:60" x14ac:dyDescent="0.35">
      <c r="B1273" s="319"/>
      <c r="C1273" s="147"/>
      <c r="D1273" s="147"/>
      <c r="E1273" s="320"/>
      <c r="F1273" s="321"/>
      <c r="G1273" s="149"/>
      <c r="H1273" s="148"/>
      <c r="I1273" s="148"/>
      <c r="J1273" s="322"/>
      <c r="K1273" s="324" t="str">
        <f>IFERROR(INDEX(Lookup!$G$3:$G$6,MATCH(J1273,Lookup!$F$3:$F$6,0)),"")</f>
        <v/>
      </c>
      <c r="L1273" s="323"/>
      <c r="M1273" s="322"/>
      <c r="N1273" s="846">
        <f t="shared" si="172"/>
        <v>0</v>
      </c>
      <c r="O1273" s="325">
        <f t="shared" si="173"/>
        <v>0</v>
      </c>
      <c r="P1273" s="847">
        <f>IF(I1273&lt;INDEX(Lookup!$U$2:$U$10,MATCH($D$48,Lookup!$S$2:$S$10,0)),0,IF(U1273="X",0,IFERROR(L1273*50,0)))</f>
        <v>0</v>
      </c>
      <c r="Q1273" s="326">
        <f>IF(I1273&lt;INDEX(Lookup!$U$2:$U$10,MATCH($D$48,Lookup!$S$2:$S$10,0)),0,IF(U1273="X",0,IFERROR(P1273*K1273,0)))</f>
        <v>0</v>
      </c>
      <c r="R1273" s="326">
        <v>0</v>
      </c>
      <c r="S1273" s="424">
        <v>0</v>
      </c>
      <c r="T1273" s="322"/>
      <c r="U1273" s="143"/>
      <c r="V1273" s="397"/>
      <c r="W1273" s="555"/>
      <c r="X1273" s="576">
        <f t="shared" si="174"/>
        <v>0</v>
      </c>
      <c r="Y1273" s="576">
        <f t="shared" si="175"/>
        <v>0</v>
      </c>
      <c r="Z1273" s="576">
        <f t="shared" si="176"/>
        <v>0</v>
      </c>
      <c r="AA1273" s="576">
        <f t="shared" si="177"/>
        <v>0</v>
      </c>
      <c r="AB1273" s="553"/>
      <c r="AC1273" s="553"/>
      <c r="AD1273" s="553"/>
      <c r="AE1273" s="553"/>
      <c r="AF1273" s="553"/>
      <c r="AG1273" s="553"/>
      <c r="AH1273" s="553"/>
      <c r="AI1273" s="397"/>
      <c r="AJ1273" s="555"/>
      <c r="AK1273" s="576">
        <f t="shared" si="178"/>
        <v>0</v>
      </c>
      <c r="AL1273" s="576">
        <f t="shared" si="179"/>
        <v>0</v>
      </c>
      <c r="AM1273" s="599"/>
      <c r="AN1273" s="599"/>
      <c r="AO1273" s="553"/>
      <c r="AP1273" s="553"/>
      <c r="AQ1273" s="553"/>
      <c r="AR1273" s="553"/>
      <c r="AS1273" s="397"/>
      <c r="AT1273" s="397"/>
      <c r="AU1273" s="397"/>
      <c r="AV1273" s="397"/>
      <c r="AW1273" s="397"/>
      <c r="AX1273" s="397"/>
      <c r="AY1273" s="397"/>
      <c r="AZ1273" s="397"/>
      <c r="BA1273" s="397"/>
      <c r="BB1273" s="397"/>
      <c r="BC1273" s="397"/>
      <c r="BD1273" s="553"/>
      <c r="BE1273" s="397"/>
      <c r="BF1273" s="397"/>
      <c r="BG1273" s="397"/>
      <c r="BH1273" s="397"/>
    </row>
    <row r="1274" spans="2:60" x14ac:dyDescent="0.35">
      <c r="B1274" s="319"/>
      <c r="C1274" s="147"/>
      <c r="D1274" s="147"/>
      <c r="E1274" s="320"/>
      <c r="F1274" s="321"/>
      <c r="G1274" s="149"/>
      <c r="H1274" s="148"/>
      <c r="I1274" s="148"/>
      <c r="J1274" s="322"/>
      <c r="K1274" s="324" t="str">
        <f>IFERROR(INDEX(Lookup!$G$3:$G$6,MATCH(J1274,Lookup!$F$3:$F$6,0)),"")</f>
        <v/>
      </c>
      <c r="L1274" s="323"/>
      <c r="M1274" s="322"/>
      <c r="N1274" s="846">
        <f t="shared" si="172"/>
        <v>0</v>
      </c>
      <c r="O1274" s="325">
        <f t="shared" si="173"/>
        <v>0</v>
      </c>
      <c r="P1274" s="847">
        <f>IF(I1274&lt;INDEX(Lookup!$U$2:$U$10,MATCH($D$48,Lookup!$S$2:$S$10,0)),0,IF(U1274="X",0,IFERROR(L1274*50,0)))</f>
        <v>0</v>
      </c>
      <c r="Q1274" s="326">
        <f>IF(I1274&lt;INDEX(Lookup!$U$2:$U$10,MATCH($D$48,Lookup!$S$2:$S$10,0)),0,IF(U1274="X",0,IFERROR(P1274*K1274,0)))</f>
        <v>0</v>
      </c>
      <c r="R1274" s="326">
        <v>0</v>
      </c>
      <c r="S1274" s="424">
        <v>0</v>
      </c>
      <c r="T1274" s="322"/>
      <c r="U1274" s="143"/>
      <c r="V1274" s="397"/>
      <c r="W1274" s="555"/>
      <c r="X1274" s="576">
        <f t="shared" si="174"/>
        <v>0</v>
      </c>
      <c r="Y1274" s="576">
        <f t="shared" si="175"/>
        <v>0</v>
      </c>
      <c r="Z1274" s="576">
        <f t="shared" si="176"/>
        <v>0</v>
      </c>
      <c r="AA1274" s="576">
        <f t="shared" si="177"/>
        <v>0</v>
      </c>
      <c r="AB1274" s="553"/>
      <c r="AC1274" s="553"/>
      <c r="AD1274" s="553"/>
      <c r="AE1274" s="553"/>
      <c r="AF1274" s="553"/>
      <c r="AG1274" s="553"/>
      <c r="AH1274" s="553"/>
      <c r="AI1274" s="397"/>
      <c r="AJ1274" s="555"/>
      <c r="AK1274" s="576">
        <f t="shared" si="178"/>
        <v>0</v>
      </c>
      <c r="AL1274" s="576">
        <f t="shared" si="179"/>
        <v>0</v>
      </c>
      <c r="AM1274" s="599"/>
      <c r="AN1274" s="599"/>
      <c r="AO1274" s="553"/>
      <c r="AP1274" s="553"/>
      <c r="AQ1274" s="553"/>
      <c r="AR1274" s="553"/>
      <c r="AS1274" s="397"/>
      <c r="AT1274" s="397"/>
      <c r="AU1274" s="397"/>
      <c r="AV1274" s="397"/>
      <c r="AW1274" s="397"/>
      <c r="AX1274" s="397"/>
      <c r="AY1274" s="397"/>
      <c r="AZ1274" s="397"/>
      <c r="BA1274" s="397"/>
      <c r="BB1274" s="397"/>
      <c r="BC1274" s="397"/>
      <c r="BD1274" s="553"/>
      <c r="BE1274" s="397"/>
      <c r="BF1274" s="397"/>
      <c r="BG1274" s="397"/>
      <c r="BH1274" s="397"/>
    </row>
    <row r="1275" spans="2:60" x14ac:dyDescent="0.35">
      <c r="B1275" s="319"/>
      <c r="C1275" s="147"/>
      <c r="D1275" s="147"/>
      <c r="E1275" s="320"/>
      <c r="F1275" s="321"/>
      <c r="G1275" s="149"/>
      <c r="H1275" s="148"/>
      <c r="I1275" s="148"/>
      <c r="J1275" s="322"/>
      <c r="K1275" s="324" t="str">
        <f>IFERROR(INDEX(Lookup!$G$3:$G$6,MATCH(J1275,Lookup!$F$3:$F$6,0)),"")</f>
        <v/>
      </c>
      <c r="L1275" s="323"/>
      <c r="M1275" s="322"/>
      <c r="N1275" s="846">
        <f t="shared" si="172"/>
        <v>0</v>
      </c>
      <c r="O1275" s="325">
        <f t="shared" si="173"/>
        <v>0</v>
      </c>
      <c r="P1275" s="847">
        <f>IF(I1275&lt;INDEX(Lookup!$U$2:$U$10,MATCH($D$48,Lookup!$S$2:$S$10,0)),0,IF(U1275="X",0,IFERROR(L1275*50,0)))</f>
        <v>0</v>
      </c>
      <c r="Q1275" s="326">
        <f>IF(I1275&lt;INDEX(Lookup!$U$2:$U$10,MATCH($D$48,Lookup!$S$2:$S$10,0)),0,IF(U1275="X",0,IFERROR(P1275*K1275,0)))</f>
        <v>0</v>
      </c>
      <c r="R1275" s="326">
        <v>0</v>
      </c>
      <c r="S1275" s="424">
        <v>0</v>
      </c>
      <c r="T1275" s="322"/>
      <c r="U1275" s="143"/>
      <c r="V1275" s="397"/>
      <c r="W1275" s="555"/>
      <c r="X1275" s="576">
        <f t="shared" si="174"/>
        <v>0</v>
      </c>
      <c r="Y1275" s="576">
        <f t="shared" si="175"/>
        <v>0</v>
      </c>
      <c r="Z1275" s="576">
        <f t="shared" si="176"/>
        <v>0</v>
      </c>
      <c r="AA1275" s="576">
        <f t="shared" si="177"/>
        <v>0</v>
      </c>
      <c r="AB1275" s="553"/>
      <c r="AC1275" s="553"/>
      <c r="AD1275" s="553"/>
      <c r="AE1275" s="553"/>
      <c r="AF1275" s="553"/>
      <c r="AG1275" s="553"/>
      <c r="AH1275" s="553"/>
      <c r="AI1275" s="397"/>
      <c r="AJ1275" s="555"/>
      <c r="AK1275" s="576">
        <f t="shared" si="178"/>
        <v>0</v>
      </c>
      <c r="AL1275" s="576">
        <f t="shared" si="179"/>
        <v>0</v>
      </c>
      <c r="AM1275" s="599"/>
      <c r="AN1275" s="599"/>
      <c r="AO1275" s="553"/>
      <c r="AP1275" s="553"/>
      <c r="AQ1275" s="553"/>
      <c r="AR1275" s="553"/>
      <c r="AS1275" s="397"/>
      <c r="AT1275" s="397"/>
      <c r="AU1275" s="397"/>
      <c r="AV1275" s="397"/>
      <c r="AW1275" s="397"/>
      <c r="AX1275" s="397"/>
      <c r="AY1275" s="397"/>
      <c r="AZ1275" s="397"/>
      <c r="BA1275" s="397"/>
      <c r="BB1275" s="397"/>
      <c r="BC1275" s="397"/>
      <c r="BD1275" s="553"/>
      <c r="BE1275" s="397"/>
      <c r="BF1275" s="397"/>
      <c r="BG1275" s="397"/>
      <c r="BH1275" s="397"/>
    </row>
    <row r="1276" spans="2:60" x14ac:dyDescent="0.35">
      <c r="B1276" s="319"/>
      <c r="C1276" s="147"/>
      <c r="D1276" s="147"/>
      <c r="E1276" s="320"/>
      <c r="F1276" s="321"/>
      <c r="G1276" s="149"/>
      <c r="H1276" s="148"/>
      <c r="I1276" s="148"/>
      <c r="J1276" s="322"/>
      <c r="K1276" s="324" t="str">
        <f>IFERROR(INDEX(Lookup!$G$3:$G$6,MATCH(J1276,Lookup!$F$3:$F$6,0)),"")</f>
        <v/>
      </c>
      <c r="L1276" s="323"/>
      <c r="M1276" s="322"/>
      <c r="N1276" s="846">
        <f t="shared" si="172"/>
        <v>0</v>
      </c>
      <c r="O1276" s="325">
        <f t="shared" si="173"/>
        <v>0</v>
      </c>
      <c r="P1276" s="847">
        <f>IF(I1276&lt;INDEX(Lookup!$U$2:$U$10,MATCH($D$48,Lookup!$S$2:$S$10,0)),0,IF(U1276="X",0,IFERROR(L1276*50,0)))</f>
        <v>0</v>
      </c>
      <c r="Q1276" s="326">
        <f>IF(I1276&lt;INDEX(Lookup!$U$2:$U$10,MATCH($D$48,Lookup!$S$2:$S$10,0)),0,IF(U1276="X",0,IFERROR(P1276*K1276,0)))</f>
        <v>0</v>
      </c>
      <c r="R1276" s="326">
        <v>0</v>
      </c>
      <c r="S1276" s="424">
        <v>0</v>
      </c>
      <c r="T1276" s="322"/>
      <c r="U1276" s="143"/>
      <c r="V1276" s="397"/>
      <c r="W1276" s="555"/>
      <c r="X1276" s="576">
        <f t="shared" si="174"/>
        <v>0</v>
      </c>
      <c r="Y1276" s="576">
        <f t="shared" si="175"/>
        <v>0</v>
      </c>
      <c r="Z1276" s="576">
        <f t="shared" si="176"/>
        <v>0</v>
      </c>
      <c r="AA1276" s="576">
        <f t="shared" si="177"/>
        <v>0</v>
      </c>
      <c r="AB1276" s="553"/>
      <c r="AC1276" s="553"/>
      <c r="AD1276" s="553"/>
      <c r="AE1276" s="553"/>
      <c r="AF1276" s="553"/>
      <c r="AG1276" s="553"/>
      <c r="AH1276" s="553"/>
      <c r="AI1276" s="397"/>
      <c r="AJ1276" s="555"/>
      <c r="AK1276" s="576">
        <f t="shared" si="178"/>
        <v>0</v>
      </c>
      <c r="AL1276" s="576">
        <f t="shared" si="179"/>
        <v>0</v>
      </c>
      <c r="AM1276" s="599"/>
      <c r="AN1276" s="599"/>
      <c r="AO1276" s="553"/>
      <c r="AP1276" s="553"/>
      <c r="AQ1276" s="553"/>
      <c r="AR1276" s="553"/>
      <c r="AS1276" s="397"/>
      <c r="AT1276" s="397"/>
      <c r="AU1276" s="397"/>
      <c r="AV1276" s="397"/>
      <c r="AW1276" s="397"/>
      <c r="AX1276" s="397"/>
      <c r="AY1276" s="397"/>
      <c r="AZ1276" s="397"/>
      <c r="BA1276" s="397"/>
      <c r="BB1276" s="397"/>
      <c r="BC1276" s="397"/>
      <c r="BD1276" s="553"/>
      <c r="BE1276" s="397"/>
      <c r="BF1276" s="397"/>
      <c r="BG1276" s="397"/>
      <c r="BH1276" s="397"/>
    </row>
    <row r="1277" spans="2:60" x14ac:dyDescent="0.35">
      <c r="B1277" s="319"/>
      <c r="C1277" s="147"/>
      <c r="D1277" s="147"/>
      <c r="E1277" s="320"/>
      <c r="F1277" s="321"/>
      <c r="G1277" s="149"/>
      <c r="H1277" s="148"/>
      <c r="I1277" s="148"/>
      <c r="J1277" s="322"/>
      <c r="K1277" s="324" t="str">
        <f>IFERROR(INDEX(Lookup!$G$3:$G$6,MATCH(J1277,Lookup!$F$3:$F$6,0)),"")</f>
        <v/>
      </c>
      <c r="L1277" s="323"/>
      <c r="M1277" s="322"/>
      <c r="N1277" s="846">
        <f t="shared" si="172"/>
        <v>0</v>
      </c>
      <c r="O1277" s="325">
        <f t="shared" si="173"/>
        <v>0</v>
      </c>
      <c r="P1277" s="847">
        <f>IF(I1277&lt;INDEX(Lookup!$U$2:$U$10,MATCH($D$48,Lookup!$S$2:$S$10,0)),0,IF(U1277="X",0,IFERROR(L1277*50,0)))</f>
        <v>0</v>
      </c>
      <c r="Q1277" s="326">
        <f>IF(I1277&lt;INDEX(Lookup!$U$2:$U$10,MATCH($D$48,Lookup!$S$2:$S$10,0)),0,IF(U1277="X",0,IFERROR(P1277*K1277,0)))</f>
        <v>0</v>
      </c>
      <c r="R1277" s="326">
        <v>0</v>
      </c>
      <c r="S1277" s="424">
        <v>0</v>
      </c>
      <c r="T1277" s="322"/>
      <c r="U1277" s="143"/>
      <c r="V1277" s="397"/>
      <c r="W1277" s="555"/>
      <c r="X1277" s="576">
        <f t="shared" si="174"/>
        <v>0</v>
      </c>
      <c r="Y1277" s="576">
        <f t="shared" si="175"/>
        <v>0</v>
      </c>
      <c r="Z1277" s="576">
        <f t="shared" si="176"/>
        <v>0</v>
      </c>
      <c r="AA1277" s="576">
        <f t="shared" si="177"/>
        <v>0</v>
      </c>
      <c r="AB1277" s="553"/>
      <c r="AC1277" s="553"/>
      <c r="AD1277" s="553"/>
      <c r="AE1277" s="553"/>
      <c r="AF1277" s="553"/>
      <c r="AG1277" s="553"/>
      <c r="AH1277" s="553"/>
      <c r="AI1277" s="397"/>
      <c r="AJ1277" s="555"/>
      <c r="AK1277" s="576">
        <f t="shared" si="178"/>
        <v>0</v>
      </c>
      <c r="AL1277" s="576">
        <f t="shared" si="179"/>
        <v>0</v>
      </c>
      <c r="AM1277" s="599"/>
      <c r="AN1277" s="599"/>
      <c r="AO1277" s="553"/>
      <c r="AP1277" s="553"/>
      <c r="AQ1277" s="553"/>
      <c r="AR1277" s="553"/>
      <c r="AS1277" s="397"/>
      <c r="AT1277" s="397"/>
      <c r="AU1277" s="397"/>
      <c r="AV1277" s="397"/>
      <c r="AW1277" s="397"/>
      <c r="AX1277" s="397"/>
      <c r="AY1277" s="397"/>
      <c r="AZ1277" s="397"/>
      <c r="BA1277" s="397"/>
      <c r="BB1277" s="397"/>
      <c r="BC1277" s="397"/>
      <c r="BD1277" s="553"/>
      <c r="BE1277" s="397"/>
      <c r="BF1277" s="397"/>
      <c r="BG1277" s="397"/>
      <c r="BH1277" s="397"/>
    </row>
    <row r="1278" spans="2:60" x14ac:dyDescent="0.35">
      <c r="B1278" s="319"/>
      <c r="C1278" s="147"/>
      <c r="D1278" s="147"/>
      <c r="E1278" s="320"/>
      <c r="F1278" s="321"/>
      <c r="G1278" s="149"/>
      <c r="H1278" s="148"/>
      <c r="I1278" s="148"/>
      <c r="J1278" s="322"/>
      <c r="K1278" s="324" t="str">
        <f>IFERROR(INDEX(Lookup!$G$3:$G$6,MATCH(J1278,Lookup!$F$3:$F$6,0)),"")</f>
        <v/>
      </c>
      <c r="L1278" s="323"/>
      <c r="M1278" s="322"/>
      <c r="N1278" s="846">
        <f t="shared" si="172"/>
        <v>0</v>
      </c>
      <c r="O1278" s="325">
        <f t="shared" si="173"/>
        <v>0</v>
      </c>
      <c r="P1278" s="847">
        <f>IF(I1278&lt;INDEX(Lookup!$U$2:$U$10,MATCH($D$48,Lookup!$S$2:$S$10,0)),0,IF(U1278="X",0,IFERROR(L1278*50,0)))</f>
        <v>0</v>
      </c>
      <c r="Q1278" s="326">
        <f>IF(I1278&lt;INDEX(Lookup!$U$2:$U$10,MATCH($D$48,Lookup!$S$2:$S$10,0)),0,IF(U1278="X",0,IFERROR(P1278*K1278,0)))</f>
        <v>0</v>
      </c>
      <c r="R1278" s="326">
        <v>0</v>
      </c>
      <c r="S1278" s="424">
        <v>0</v>
      </c>
      <c r="T1278" s="322"/>
      <c r="U1278" s="143"/>
      <c r="V1278" s="397"/>
      <c r="W1278" s="555"/>
      <c r="X1278" s="576">
        <f t="shared" si="174"/>
        <v>0</v>
      </c>
      <c r="Y1278" s="576">
        <f t="shared" si="175"/>
        <v>0</v>
      </c>
      <c r="Z1278" s="576">
        <f t="shared" si="176"/>
        <v>0</v>
      </c>
      <c r="AA1278" s="576">
        <f t="shared" si="177"/>
        <v>0</v>
      </c>
      <c r="AB1278" s="553"/>
      <c r="AC1278" s="553"/>
      <c r="AD1278" s="553"/>
      <c r="AE1278" s="553"/>
      <c r="AF1278" s="553"/>
      <c r="AG1278" s="553"/>
      <c r="AH1278" s="553"/>
      <c r="AI1278" s="397"/>
      <c r="AJ1278" s="555"/>
      <c r="AK1278" s="576">
        <f t="shared" si="178"/>
        <v>0</v>
      </c>
      <c r="AL1278" s="576">
        <f t="shared" si="179"/>
        <v>0</v>
      </c>
      <c r="AM1278" s="599"/>
      <c r="AN1278" s="599"/>
      <c r="AO1278" s="553"/>
      <c r="AP1278" s="553"/>
      <c r="AQ1278" s="553"/>
      <c r="AR1278" s="553"/>
      <c r="AS1278" s="397"/>
      <c r="AT1278" s="397"/>
      <c r="AU1278" s="397"/>
      <c r="AV1278" s="397"/>
      <c r="AW1278" s="397"/>
      <c r="AX1278" s="397"/>
      <c r="AY1278" s="397"/>
      <c r="AZ1278" s="397"/>
      <c r="BA1278" s="397"/>
      <c r="BB1278" s="397"/>
      <c r="BC1278" s="397"/>
      <c r="BD1278" s="553"/>
      <c r="BE1278" s="397"/>
      <c r="BF1278" s="397"/>
      <c r="BG1278" s="397"/>
      <c r="BH1278" s="397"/>
    </row>
    <row r="1279" spans="2:60" x14ac:dyDescent="0.35">
      <c r="B1279" s="319"/>
      <c r="C1279" s="147"/>
      <c r="D1279" s="147"/>
      <c r="E1279" s="320"/>
      <c r="F1279" s="321"/>
      <c r="G1279" s="149"/>
      <c r="H1279" s="148"/>
      <c r="I1279" s="148"/>
      <c r="J1279" s="322"/>
      <c r="K1279" s="324" t="str">
        <f>IFERROR(INDEX(Lookup!$G$3:$G$6,MATCH(J1279,Lookup!$F$3:$F$6,0)),"")</f>
        <v/>
      </c>
      <c r="L1279" s="323"/>
      <c r="M1279" s="322"/>
      <c r="N1279" s="846">
        <f t="shared" si="172"/>
        <v>0</v>
      </c>
      <c r="O1279" s="325">
        <f t="shared" si="173"/>
        <v>0</v>
      </c>
      <c r="P1279" s="847">
        <f>IF(I1279&lt;INDEX(Lookup!$U$2:$U$10,MATCH($D$48,Lookup!$S$2:$S$10,0)),0,IF(U1279="X",0,IFERROR(L1279*50,0)))</f>
        <v>0</v>
      </c>
      <c r="Q1279" s="326">
        <f>IF(I1279&lt;INDEX(Lookup!$U$2:$U$10,MATCH($D$48,Lookup!$S$2:$S$10,0)),0,IF(U1279="X",0,IFERROR(P1279*K1279,0)))</f>
        <v>0</v>
      </c>
      <c r="R1279" s="326">
        <v>0</v>
      </c>
      <c r="S1279" s="424">
        <v>0</v>
      </c>
      <c r="T1279" s="322"/>
      <c r="U1279" s="143"/>
      <c r="V1279" s="397"/>
      <c r="W1279" s="555"/>
      <c r="X1279" s="576">
        <f t="shared" si="174"/>
        <v>0</v>
      </c>
      <c r="Y1279" s="576">
        <f t="shared" si="175"/>
        <v>0</v>
      </c>
      <c r="Z1279" s="576">
        <f t="shared" si="176"/>
        <v>0</v>
      </c>
      <c r="AA1279" s="576">
        <f t="shared" si="177"/>
        <v>0</v>
      </c>
      <c r="AB1279" s="553"/>
      <c r="AC1279" s="553"/>
      <c r="AD1279" s="553"/>
      <c r="AE1279" s="553"/>
      <c r="AF1279" s="553"/>
      <c r="AG1279" s="553"/>
      <c r="AH1279" s="553"/>
      <c r="AI1279" s="397"/>
      <c r="AJ1279" s="555"/>
      <c r="AK1279" s="576">
        <f t="shared" si="178"/>
        <v>0</v>
      </c>
      <c r="AL1279" s="576">
        <f t="shared" si="179"/>
        <v>0</v>
      </c>
      <c r="AM1279" s="599"/>
      <c r="AN1279" s="599"/>
      <c r="AO1279" s="553"/>
      <c r="AP1279" s="553"/>
      <c r="AQ1279" s="553"/>
      <c r="AR1279" s="553"/>
      <c r="AS1279" s="397"/>
      <c r="AT1279" s="397"/>
      <c r="AU1279" s="397"/>
      <c r="AV1279" s="397"/>
      <c r="AW1279" s="397"/>
      <c r="AX1279" s="397"/>
      <c r="AY1279" s="397"/>
      <c r="AZ1279" s="397"/>
      <c r="BA1279" s="397"/>
      <c r="BB1279" s="397"/>
      <c r="BC1279" s="397"/>
      <c r="BD1279" s="553"/>
      <c r="BE1279" s="397"/>
      <c r="BF1279" s="397"/>
      <c r="BG1279" s="397"/>
      <c r="BH1279" s="397"/>
    </row>
    <row r="1280" spans="2:60" x14ac:dyDescent="0.35">
      <c r="B1280" s="319"/>
      <c r="C1280" s="147"/>
      <c r="D1280" s="147"/>
      <c r="E1280" s="320"/>
      <c r="F1280" s="321"/>
      <c r="G1280" s="149"/>
      <c r="H1280" s="148"/>
      <c r="I1280" s="148"/>
      <c r="J1280" s="322"/>
      <c r="K1280" s="324" t="str">
        <f>IFERROR(INDEX(Lookup!$G$3:$G$6,MATCH(J1280,Lookup!$F$3:$F$6,0)),"")</f>
        <v/>
      </c>
      <c r="L1280" s="323"/>
      <c r="M1280" s="322"/>
      <c r="N1280" s="846">
        <f t="shared" si="172"/>
        <v>0</v>
      </c>
      <c r="O1280" s="325">
        <f t="shared" si="173"/>
        <v>0</v>
      </c>
      <c r="P1280" s="847">
        <f>IF(I1280&lt;INDEX(Lookup!$U$2:$U$10,MATCH($D$48,Lookup!$S$2:$S$10,0)),0,IF(U1280="X",0,IFERROR(L1280*50,0)))</f>
        <v>0</v>
      </c>
      <c r="Q1280" s="326">
        <f>IF(I1280&lt;INDEX(Lookup!$U$2:$U$10,MATCH($D$48,Lookup!$S$2:$S$10,0)),0,IF(U1280="X",0,IFERROR(P1280*K1280,0)))</f>
        <v>0</v>
      </c>
      <c r="R1280" s="326">
        <v>0</v>
      </c>
      <c r="S1280" s="424">
        <v>0</v>
      </c>
      <c r="T1280" s="322"/>
      <c r="U1280" s="143"/>
      <c r="V1280" s="397"/>
      <c r="W1280" s="555"/>
      <c r="X1280" s="576">
        <f t="shared" si="174"/>
        <v>0</v>
      </c>
      <c r="Y1280" s="576">
        <f t="shared" si="175"/>
        <v>0</v>
      </c>
      <c r="Z1280" s="576">
        <f t="shared" si="176"/>
        <v>0</v>
      </c>
      <c r="AA1280" s="576">
        <f t="shared" si="177"/>
        <v>0</v>
      </c>
      <c r="AB1280" s="553"/>
      <c r="AC1280" s="553"/>
      <c r="AD1280" s="553"/>
      <c r="AE1280" s="553"/>
      <c r="AF1280" s="553"/>
      <c r="AG1280" s="553"/>
      <c r="AH1280" s="553"/>
      <c r="AI1280" s="397"/>
      <c r="AJ1280" s="555"/>
      <c r="AK1280" s="576">
        <f t="shared" si="178"/>
        <v>0</v>
      </c>
      <c r="AL1280" s="576">
        <f t="shared" si="179"/>
        <v>0</v>
      </c>
      <c r="AM1280" s="599"/>
      <c r="AN1280" s="599"/>
      <c r="AO1280" s="553"/>
      <c r="AP1280" s="553"/>
      <c r="AQ1280" s="553"/>
      <c r="AR1280" s="553"/>
      <c r="AS1280" s="397"/>
      <c r="AT1280" s="397"/>
      <c r="AU1280" s="397"/>
      <c r="AV1280" s="397"/>
      <c r="AW1280" s="397"/>
      <c r="AX1280" s="397"/>
      <c r="AY1280" s="397"/>
      <c r="AZ1280" s="397"/>
      <c r="BA1280" s="397"/>
      <c r="BB1280" s="397"/>
      <c r="BC1280" s="397"/>
      <c r="BD1280" s="553"/>
      <c r="BE1280" s="397"/>
      <c r="BF1280" s="397"/>
      <c r="BG1280" s="397"/>
      <c r="BH1280" s="397"/>
    </row>
    <row r="1281" spans="2:60" x14ac:dyDescent="0.35">
      <c r="B1281" s="319"/>
      <c r="C1281" s="147"/>
      <c r="D1281" s="147"/>
      <c r="E1281" s="320"/>
      <c r="F1281" s="321"/>
      <c r="G1281" s="149"/>
      <c r="H1281" s="148"/>
      <c r="I1281" s="148"/>
      <c r="J1281" s="322"/>
      <c r="K1281" s="324" t="str">
        <f>IFERROR(INDEX(Lookup!$G$3:$G$6,MATCH(J1281,Lookup!$F$3:$F$6,0)),"")</f>
        <v/>
      </c>
      <c r="L1281" s="323"/>
      <c r="M1281" s="322"/>
      <c r="N1281" s="846">
        <f t="shared" si="172"/>
        <v>0</v>
      </c>
      <c r="O1281" s="325">
        <f t="shared" si="173"/>
        <v>0</v>
      </c>
      <c r="P1281" s="847">
        <f>IF(I1281&lt;INDEX(Lookup!$U$2:$U$10,MATCH($D$48,Lookup!$S$2:$S$10,0)),0,IF(U1281="X",0,IFERROR(L1281*50,0)))</f>
        <v>0</v>
      </c>
      <c r="Q1281" s="326">
        <f>IF(I1281&lt;INDEX(Lookup!$U$2:$U$10,MATCH($D$48,Lookup!$S$2:$S$10,0)),0,IF(U1281="X",0,IFERROR(P1281*K1281,0)))</f>
        <v>0</v>
      </c>
      <c r="R1281" s="326">
        <v>0</v>
      </c>
      <c r="S1281" s="424">
        <v>0</v>
      </c>
      <c r="T1281" s="322"/>
      <c r="U1281" s="143"/>
      <c r="V1281" s="397"/>
      <c r="W1281" s="555"/>
      <c r="X1281" s="576">
        <f t="shared" si="174"/>
        <v>0</v>
      </c>
      <c r="Y1281" s="576">
        <f t="shared" si="175"/>
        <v>0</v>
      </c>
      <c r="Z1281" s="576">
        <f t="shared" si="176"/>
        <v>0</v>
      </c>
      <c r="AA1281" s="576">
        <f t="shared" si="177"/>
        <v>0</v>
      </c>
      <c r="AB1281" s="553"/>
      <c r="AC1281" s="553"/>
      <c r="AD1281" s="553"/>
      <c r="AE1281" s="553"/>
      <c r="AF1281" s="553"/>
      <c r="AG1281" s="553"/>
      <c r="AH1281" s="553"/>
      <c r="AI1281" s="397"/>
      <c r="AJ1281" s="555"/>
      <c r="AK1281" s="576">
        <f t="shared" si="178"/>
        <v>0</v>
      </c>
      <c r="AL1281" s="576">
        <f t="shared" si="179"/>
        <v>0</v>
      </c>
      <c r="AM1281" s="599"/>
      <c r="AN1281" s="599"/>
      <c r="AO1281" s="553"/>
      <c r="AP1281" s="553"/>
      <c r="AQ1281" s="553"/>
      <c r="AR1281" s="553"/>
      <c r="AS1281" s="397"/>
      <c r="AT1281" s="397"/>
      <c r="AU1281" s="397"/>
      <c r="AV1281" s="397"/>
      <c r="AW1281" s="397"/>
      <c r="AX1281" s="397"/>
      <c r="AY1281" s="397"/>
      <c r="AZ1281" s="397"/>
      <c r="BA1281" s="397"/>
      <c r="BB1281" s="397"/>
      <c r="BC1281" s="397"/>
      <c r="BD1281" s="553"/>
      <c r="BE1281" s="397"/>
      <c r="BF1281" s="397"/>
      <c r="BG1281" s="397"/>
      <c r="BH1281" s="397"/>
    </row>
    <row r="1282" spans="2:60" x14ac:dyDescent="0.35">
      <c r="B1282" s="319"/>
      <c r="C1282" s="147"/>
      <c r="D1282" s="147"/>
      <c r="E1282" s="320"/>
      <c r="F1282" s="321"/>
      <c r="G1282" s="149"/>
      <c r="H1282" s="148"/>
      <c r="I1282" s="148"/>
      <c r="J1282" s="322"/>
      <c r="K1282" s="324" t="str">
        <f>IFERROR(INDEX(Lookup!$G$3:$G$6,MATCH(J1282,Lookup!$F$3:$F$6,0)),"")</f>
        <v/>
      </c>
      <c r="L1282" s="323"/>
      <c r="M1282" s="322"/>
      <c r="N1282" s="846">
        <f t="shared" si="172"/>
        <v>0</v>
      </c>
      <c r="O1282" s="325">
        <f t="shared" si="173"/>
        <v>0</v>
      </c>
      <c r="P1282" s="847">
        <f>IF(I1282&lt;INDEX(Lookup!$U$2:$U$10,MATCH($D$48,Lookup!$S$2:$S$10,0)),0,IF(U1282="X",0,IFERROR(L1282*50,0)))</f>
        <v>0</v>
      </c>
      <c r="Q1282" s="326">
        <f>IF(I1282&lt;INDEX(Lookup!$U$2:$U$10,MATCH($D$48,Lookup!$S$2:$S$10,0)),0,IF(U1282="X",0,IFERROR(P1282*K1282,0)))</f>
        <v>0</v>
      </c>
      <c r="R1282" s="326">
        <v>0</v>
      </c>
      <c r="S1282" s="424">
        <v>0</v>
      </c>
      <c r="T1282" s="322"/>
      <c r="U1282" s="143"/>
      <c r="V1282" s="397"/>
      <c r="W1282" s="555"/>
      <c r="X1282" s="576">
        <f t="shared" si="174"/>
        <v>0</v>
      </c>
      <c r="Y1282" s="576">
        <f t="shared" si="175"/>
        <v>0</v>
      </c>
      <c r="Z1282" s="576">
        <f t="shared" si="176"/>
        <v>0</v>
      </c>
      <c r="AA1282" s="576">
        <f t="shared" si="177"/>
        <v>0</v>
      </c>
      <c r="AB1282" s="553"/>
      <c r="AC1282" s="553"/>
      <c r="AD1282" s="553"/>
      <c r="AE1282" s="553"/>
      <c r="AF1282" s="553"/>
      <c r="AG1282" s="553"/>
      <c r="AH1282" s="553"/>
      <c r="AI1282" s="397"/>
      <c r="AJ1282" s="555"/>
      <c r="AK1282" s="576">
        <f t="shared" si="178"/>
        <v>0</v>
      </c>
      <c r="AL1282" s="576">
        <f t="shared" si="179"/>
        <v>0</v>
      </c>
      <c r="AM1282" s="599"/>
      <c r="AN1282" s="599"/>
      <c r="AO1282" s="553"/>
      <c r="AP1282" s="553"/>
      <c r="AQ1282" s="553"/>
      <c r="AR1282" s="553"/>
      <c r="AS1282" s="397"/>
      <c r="AT1282" s="397"/>
      <c r="AU1282" s="397"/>
      <c r="AV1282" s="397"/>
      <c r="AW1282" s="397"/>
      <c r="AX1282" s="397"/>
      <c r="AY1282" s="397"/>
      <c r="AZ1282" s="397"/>
      <c r="BA1282" s="397"/>
      <c r="BB1282" s="397"/>
      <c r="BC1282" s="397"/>
      <c r="BD1282" s="553"/>
      <c r="BE1282" s="397"/>
      <c r="BF1282" s="397"/>
      <c r="BG1282" s="397"/>
      <c r="BH1282" s="397"/>
    </row>
    <row r="1283" spans="2:60" x14ac:dyDescent="0.35">
      <c r="B1283" s="319"/>
      <c r="C1283" s="147"/>
      <c r="D1283" s="147"/>
      <c r="E1283" s="320"/>
      <c r="F1283" s="321"/>
      <c r="G1283" s="149"/>
      <c r="H1283" s="148"/>
      <c r="I1283" s="148"/>
      <c r="J1283" s="322"/>
      <c r="K1283" s="324" t="str">
        <f>IFERROR(INDEX(Lookup!$G$3:$G$6,MATCH(J1283,Lookup!$F$3:$F$6,0)),"")</f>
        <v/>
      </c>
      <c r="L1283" s="323"/>
      <c r="M1283" s="322"/>
      <c r="N1283" s="846">
        <f t="shared" si="172"/>
        <v>0</v>
      </c>
      <c r="O1283" s="325">
        <f t="shared" si="173"/>
        <v>0</v>
      </c>
      <c r="P1283" s="847">
        <f>IF(I1283&lt;INDEX(Lookup!$U$2:$U$10,MATCH($D$48,Lookup!$S$2:$S$10,0)),0,IF(U1283="X",0,IFERROR(L1283*50,0)))</f>
        <v>0</v>
      </c>
      <c r="Q1283" s="326">
        <f>IF(I1283&lt;INDEX(Lookup!$U$2:$U$10,MATCH($D$48,Lookup!$S$2:$S$10,0)),0,IF(U1283="X",0,IFERROR(P1283*K1283,0)))</f>
        <v>0</v>
      </c>
      <c r="R1283" s="326">
        <v>0</v>
      </c>
      <c r="S1283" s="424">
        <v>0</v>
      </c>
      <c r="T1283" s="322"/>
      <c r="U1283" s="143"/>
      <c r="V1283" s="397"/>
      <c r="W1283" s="555"/>
      <c r="X1283" s="576">
        <f t="shared" si="174"/>
        <v>0</v>
      </c>
      <c r="Y1283" s="576">
        <f t="shared" si="175"/>
        <v>0</v>
      </c>
      <c r="Z1283" s="576">
        <f t="shared" si="176"/>
        <v>0</v>
      </c>
      <c r="AA1283" s="576">
        <f t="shared" si="177"/>
        <v>0</v>
      </c>
      <c r="AB1283" s="553"/>
      <c r="AC1283" s="553"/>
      <c r="AD1283" s="553"/>
      <c r="AE1283" s="553"/>
      <c r="AF1283" s="553"/>
      <c r="AG1283" s="553"/>
      <c r="AH1283" s="553"/>
      <c r="AI1283" s="397"/>
      <c r="AJ1283" s="555"/>
      <c r="AK1283" s="576">
        <f t="shared" si="178"/>
        <v>0</v>
      </c>
      <c r="AL1283" s="576">
        <f t="shared" si="179"/>
        <v>0</v>
      </c>
      <c r="AM1283" s="599"/>
      <c r="AN1283" s="599"/>
      <c r="AO1283" s="553"/>
      <c r="AP1283" s="553"/>
      <c r="AQ1283" s="553"/>
      <c r="AR1283" s="553"/>
      <c r="AS1283" s="397"/>
      <c r="AT1283" s="397"/>
      <c r="AU1283" s="397"/>
      <c r="AV1283" s="397"/>
      <c r="AW1283" s="397"/>
      <c r="AX1283" s="397"/>
      <c r="AY1283" s="397"/>
      <c r="AZ1283" s="397"/>
      <c r="BA1283" s="397"/>
      <c r="BB1283" s="397"/>
      <c r="BC1283" s="397"/>
      <c r="BD1283" s="553"/>
      <c r="BE1283" s="397"/>
      <c r="BF1283" s="397"/>
      <c r="BG1283" s="397"/>
      <c r="BH1283" s="397"/>
    </row>
    <row r="1284" spans="2:60" x14ac:dyDescent="0.35">
      <c r="B1284" s="319"/>
      <c r="C1284" s="147"/>
      <c r="D1284" s="147"/>
      <c r="E1284" s="320"/>
      <c r="F1284" s="321"/>
      <c r="G1284" s="149"/>
      <c r="H1284" s="148"/>
      <c r="I1284" s="148"/>
      <c r="J1284" s="322"/>
      <c r="K1284" s="324" t="str">
        <f>IFERROR(INDEX(Lookup!$G$3:$G$6,MATCH(J1284,Lookup!$F$3:$F$6,0)),"")</f>
        <v/>
      </c>
      <c r="L1284" s="323"/>
      <c r="M1284" s="322"/>
      <c r="N1284" s="846">
        <f t="shared" si="172"/>
        <v>0</v>
      </c>
      <c r="O1284" s="325">
        <f t="shared" si="173"/>
        <v>0</v>
      </c>
      <c r="P1284" s="847">
        <f>IF(I1284&lt;INDEX(Lookup!$U$2:$U$10,MATCH($D$48,Lookup!$S$2:$S$10,0)),0,IF(U1284="X",0,IFERROR(L1284*50,0)))</f>
        <v>0</v>
      </c>
      <c r="Q1284" s="326">
        <f>IF(I1284&lt;INDEX(Lookup!$U$2:$U$10,MATCH($D$48,Lookup!$S$2:$S$10,0)),0,IF(U1284="X",0,IFERROR(P1284*K1284,0)))</f>
        <v>0</v>
      </c>
      <c r="R1284" s="326">
        <v>0</v>
      </c>
      <c r="S1284" s="424">
        <v>0</v>
      </c>
      <c r="T1284" s="322"/>
      <c r="U1284" s="143"/>
      <c r="V1284" s="397"/>
      <c r="W1284" s="555"/>
      <c r="X1284" s="576">
        <f t="shared" si="174"/>
        <v>0</v>
      </c>
      <c r="Y1284" s="576">
        <f t="shared" si="175"/>
        <v>0</v>
      </c>
      <c r="Z1284" s="576">
        <f t="shared" si="176"/>
        <v>0</v>
      </c>
      <c r="AA1284" s="576">
        <f t="shared" si="177"/>
        <v>0</v>
      </c>
      <c r="AB1284" s="553"/>
      <c r="AC1284" s="553"/>
      <c r="AD1284" s="553"/>
      <c r="AE1284" s="553"/>
      <c r="AF1284" s="553"/>
      <c r="AG1284" s="553"/>
      <c r="AH1284" s="553"/>
      <c r="AI1284" s="397"/>
      <c r="AJ1284" s="555"/>
      <c r="AK1284" s="576">
        <f t="shared" si="178"/>
        <v>0</v>
      </c>
      <c r="AL1284" s="576">
        <f t="shared" si="179"/>
        <v>0</v>
      </c>
      <c r="AM1284" s="599"/>
      <c r="AN1284" s="599"/>
      <c r="AO1284" s="553"/>
      <c r="AP1284" s="553"/>
      <c r="AQ1284" s="553"/>
      <c r="AR1284" s="553"/>
      <c r="AS1284" s="397"/>
      <c r="AT1284" s="397"/>
      <c r="AU1284" s="397"/>
      <c r="AV1284" s="397"/>
      <c r="AW1284" s="397"/>
      <c r="AX1284" s="397"/>
      <c r="AY1284" s="397"/>
      <c r="AZ1284" s="397"/>
      <c r="BA1284" s="397"/>
      <c r="BB1284" s="397"/>
      <c r="BC1284" s="397"/>
      <c r="BD1284" s="553"/>
      <c r="BE1284" s="397"/>
      <c r="BF1284" s="397"/>
      <c r="BG1284" s="397"/>
      <c r="BH1284" s="397"/>
    </row>
    <row r="1285" spans="2:60" x14ac:dyDescent="0.35">
      <c r="B1285" s="319"/>
      <c r="C1285" s="147"/>
      <c r="D1285" s="147"/>
      <c r="E1285" s="320"/>
      <c r="F1285" s="321"/>
      <c r="G1285" s="149"/>
      <c r="H1285" s="148"/>
      <c r="I1285" s="148"/>
      <c r="J1285" s="322"/>
      <c r="K1285" s="324" t="str">
        <f>IFERROR(INDEX(Lookup!$G$3:$G$6,MATCH(J1285,Lookup!$F$3:$F$6,0)),"")</f>
        <v/>
      </c>
      <c r="L1285" s="323"/>
      <c r="M1285" s="322"/>
      <c r="N1285" s="846">
        <f t="shared" si="172"/>
        <v>0</v>
      </c>
      <c r="O1285" s="325">
        <f t="shared" si="173"/>
        <v>0</v>
      </c>
      <c r="P1285" s="847">
        <f>IF(I1285&lt;INDEX(Lookup!$U$2:$U$10,MATCH($D$48,Lookup!$S$2:$S$10,0)),0,IF(U1285="X",0,IFERROR(L1285*50,0)))</f>
        <v>0</v>
      </c>
      <c r="Q1285" s="326">
        <f>IF(I1285&lt;INDEX(Lookup!$U$2:$U$10,MATCH($D$48,Lookup!$S$2:$S$10,0)),0,IF(U1285="X",0,IFERROR(P1285*K1285,0)))</f>
        <v>0</v>
      </c>
      <c r="R1285" s="326">
        <v>0</v>
      </c>
      <c r="S1285" s="424">
        <v>0</v>
      </c>
      <c r="T1285" s="322"/>
      <c r="U1285" s="143"/>
      <c r="V1285" s="397"/>
      <c r="W1285" s="555"/>
      <c r="X1285" s="576">
        <f t="shared" si="174"/>
        <v>0</v>
      </c>
      <c r="Y1285" s="576">
        <f t="shared" si="175"/>
        <v>0</v>
      </c>
      <c r="Z1285" s="576">
        <f t="shared" si="176"/>
        <v>0</v>
      </c>
      <c r="AA1285" s="576">
        <f t="shared" si="177"/>
        <v>0</v>
      </c>
      <c r="AB1285" s="553"/>
      <c r="AC1285" s="553"/>
      <c r="AD1285" s="553"/>
      <c r="AE1285" s="553"/>
      <c r="AF1285" s="553"/>
      <c r="AG1285" s="553"/>
      <c r="AH1285" s="553"/>
      <c r="AI1285" s="397"/>
      <c r="AJ1285" s="555"/>
      <c r="AK1285" s="576">
        <f t="shared" si="178"/>
        <v>0</v>
      </c>
      <c r="AL1285" s="576">
        <f t="shared" si="179"/>
        <v>0</v>
      </c>
      <c r="AM1285" s="599"/>
      <c r="AN1285" s="599"/>
      <c r="AO1285" s="553"/>
      <c r="AP1285" s="553"/>
      <c r="AQ1285" s="553"/>
      <c r="AR1285" s="553"/>
      <c r="AS1285" s="397"/>
      <c r="AT1285" s="397"/>
      <c r="AU1285" s="397"/>
      <c r="AV1285" s="397"/>
      <c r="AW1285" s="397"/>
      <c r="AX1285" s="397"/>
      <c r="AY1285" s="397"/>
      <c r="AZ1285" s="397"/>
      <c r="BA1285" s="397"/>
      <c r="BB1285" s="397"/>
      <c r="BC1285" s="397"/>
      <c r="BD1285" s="553"/>
      <c r="BE1285" s="397"/>
      <c r="BF1285" s="397"/>
      <c r="BG1285" s="397"/>
      <c r="BH1285" s="397"/>
    </row>
    <row r="1286" spans="2:60" x14ac:dyDescent="0.35">
      <c r="B1286" s="319"/>
      <c r="C1286" s="147"/>
      <c r="D1286" s="147"/>
      <c r="E1286" s="320"/>
      <c r="F1286" s="321"/>
      <c r="G1286" s="149"/>
      <c r="H1286" s="148"/>
      <c r="I1286" s="148"/>
      <c r="J1286" s="322"/>
      <c r="K1286" s="324" t="str">
        <f>IFERROR(INDEX(Lookup!$G$3:$G$6,MATCH(J1286,Lookup!$F$3:$F$6,0)),"")</f>
        <v/>
      </c>
      <c r="L1286" s="323"/>
      <c r="M1286" s="322"/>
      <c r="N1286" s="846">
        <f t="shared" si="172"/>
        <v>0</v>
      </c>
      <c r="O1286" s="325">
        <f t="shared" si="173"/>
        <v>0</v>
      </c>
      <c r="P1286" s="847">
        <f>IF(I1286&lt;INDEX(Lookup!$U$2:$U$10,MATCH($D$48,Lookup!$S$2:$S$10,0)),0,IF(U1286="X",0,IFERROR(L1286*50,0)))</f>
        <v>0</v>
      </c>
      <c r="Q1286" s="326">
        <f>IF(I1286&lt;INDEX(Lookup!$U$2:$U$10,MATCH($D$48,Lookup!$S$2:$S$10,0)),0,IF(U1286="X",0,IFERROR(P1286*K1286,0)))</f>
        <v>0</v>
      </c>
      <c r="R1286" s="326">
        <v>0</v>
      </c>
      <c r="S1286" s="424">
        <v>0</v>
      </c>
      <c r="T1286" s="322"/>
      <c r="U1286" s="143"/>
      <c r="V1286" s="397"/>
      <c r="W1286" s="555"/>
      <c r="X1286" s="576">
        <f t="shared" si="174"/>
        <v>0</v>
      </c>
      <c r="Y1286" s="576">
        <f t="shared" si="175"/>
        <v>0</v>
      </c>
      <c r="Z1286" s="576">
        <f t="shared" si="176"/>
        <v>0</v>
      </c>
      <c r="AA1286" s="576">
        <f t="shared" si="177"/>
        <v>0</v>
      </c>
      <c r="AB1286" s="553"/>
      <c r="AC1286" s="553"/>
      <c r="AD1286" s="553"/>
      <c r="AE1286" s="553"/>
      <c r="AF1286" s="553"/>
      <c r="AG1286" s="553"/>
      <c r="AH1286" s="553"/>
      <c r="AI1286" s="397"/>
      <c r="AJ1286" s="555"/>
      <c r="AK1286" s="576">
        <f t="shared" si="178"/>
        <v>0</v>
      </c>
      <c r="AL1286" s="576">
        <f t="shared" si="179"/>
        <v>0</v>
      </c>
      <c r="AM1286" s="599"/>
      <c r="AN1286" s="599"/>
      <c r="AO1286" s="553"/>
      <c r="AP1286" s="553"/>
      <c r="AQ1286" s="553"/>
      <c r="AR1286" s="553"/>
      <c r="AS1286" s="397"/>
      <c r="AT1286" s="397"/>
      <c r="AU1286" s="397"/>
      <c r="AV1286" s="397"/>
      <c r="AW1286" s="397"/>
      <c r="AX1286" s="397"/>
      <c r="AY1286" s="397"/>
      <c r="AZ1286" s="397"/>
      <c r="BA1286" s="397"/>
      <c r="BB1286" s="397"/>
      <c r="BC1286" s="397"/>
      <c r="BD1286" s="553"/>
      <c r="BE1286" s="397"/>
      <c r="BF1286" s="397"/>
      <c r="BG1286" s="397"/>
      <c r="BH1286" s="397"/>
    </row>
    <row r="1287" spans="2:60" x14ac:dyDescent="0.35">
      <c r="B1287" s="319"/>
      <c r="C1287" s="147"/>
      <c r="D1287" s="147"/>
      <c r="E1287" s="320"/>
      <c r="F1287" s="321"/>
      <c r="G1287" s="149"/>
      <c r="H1287" s="148"/>
      <c r="I1287" s="148"/>
      <c r="J1287" s="322"/>
      <c r="K1287" s="324" t="str">
        <f>IFERROR(INDEX(Lookup!$G$3:$G$6,MATCH(J1287,Lookup!$F$3:$F$6,0)),"")</f>
        <v/>
      </c>
      <c r="L1287" s="323"/>
      <c r="M1287" s="322"/>
      <c r="N1287" s="846">
        <f t="shared" si="172"/>
        <v>0</v>
      </c>
      <c r="O1287" s="325">
        <f t="shared" si="173"/>
        <v>0</v>
      </c>
      <c r="P1287" s="847">
        <f>IF(I1287&lt;INDEX(Lookup!$U$2:$U$10,MATCH($D$48,Lookup!$S$2:$S$10,0)),0,IF(U1287="X",0,IFERROR(L1287*50,0)))</f>
        <v>0</v>
      </c>
      <c r="Q1287" s="326">
        <f>IF(I1287&lt;INDEX(Lookup!$U$2:$U$10,MATCH($D$48,Lookup!$S$2:$S$10,0)),0,IF(U1287="X",0,IFERROR(P1287*K1287,0)))</f>
        <v>0</v>
      </c>
      <c r="R1287" s="326">
        <v>0</v>
      </c>
      <c r="S1287" s="424">
        <v>0</v>
      </c>
      <c r="T1287" s="322"/>
      <c r="U1287" s="143"/>
      <c r="V1287" s="397"/>
      <c r="W1287" s="555"/>
      <c r="X1287" s="576">
        <f t="shared" si="174"/>
        <v>0</v>
      </c>
      <c r="Y1287" s="576">
        <f t="shared" si="175"/>
        <v>0</v>
      </c>
      <c r="Z1287" s="576">
        <f t="shared" si="176"/>
        <v>0</v>
      </c>
      <c r="AA1287" s="576">
        <f t="shared" si="177"/>
        <v>0</v>
      </c>
      <c r="AB1287" s="553"/>
      <c r="AC1287" s="553"/>
      <c r="AD1287" s="553"/>
      <c r="AE1287" s="553"/>
      <c r="AF1287" s="553"/>
      <c r="AG1287" s="553"/>
      <c r="AH1287" s="553"/>
      <c r="AI1287" s="397"/>
      <c r="AJ1287" s="555"/>
      <c r="AK1287" s="576">
        <f t="shared" si="178"/>
        <v>0</v>
      </c>
      <c r="AL1287" s="576">
        <f t="shared" si="179"/>
        <v>0</v>
      </c>
      <c r="AM1287" s="599"/>
      <c r="AN1287" s="599"/>
      <c r="AO1287" s="553"/>
      <c r="AP1287" s="553"/>
      <c r="AQ1287" s="553"/>
      <c r="AR1287" s="553"/>
      <c r="AS1287" s="397"/>
      <c r="AT1287" s="397"/>
      <c r="AU1287" s="397"/>
      <c r="AV1287" s="397"/>
      <c r="AW1287" s="397"/>
      <c r="AX1287" s="397"/>
      <c r="AY1287" s="397"/>
      <c r="AZ1287" s="397"/>
      <c r="BA1287" s="397"/>
      <c r="BB1287" s="397"/>
      <c r="BC1287" s="397"/>
      <c r="BD1287" s="553"/>
      <c r="BE1287" s="397"/>
      <c r="BF1287" s="397"/>
      <c r="BG1287" s="397"/>
      <c r="BH1287" s="397"/>
    </row>
    <row r="1288" spans="2:60" x14ac:dyDescent="0.35">
      <c r="B1288" s="319"/>
      <c r="C1288" s="147"/>
      <c r="D1288" s="147"/>
      <c r="E1288" s="320"/>
      <c r="F1288" s="321"/>
      <c r="G1288" s="149"/>
      <c r="H1288" s="148"/>
      <c r="I1288" s="148"/>
      <c r="J1288" s="322"/>
      <c r="K1288" s="324" t="str">
        <f>IFERROR(INDEX(Lookup!$G$3:$G$6,MATCH(J1288,Lookup!$F$3:$F$6,0)),"")</f>
        <v/>
      </c>
      <c r="L1288" s="323"/>
      <c r="M1288" s="322"/>
      <c r="N1288" s="846">
        <f t="shared" si="172"/>
        <v>0</v>
      </c>
      <c r="O1288" s="325">
        <f t="shared" si="173"/>
        <v>0</v>
      </c>
      <c r="P1288" s="847">
        <f>IF(I1288&lt;INDEX(Lookup!$U$2:$U$10,MATCH($D$48,Lookup!$S$2:$S$10,0)),0,IF(U1288="X",0,IFERROR(L1288*50,0)))</f>
        <v>0</v>
      </c>
      <c r="Q1288" s="326">
        <f>IF(I1288&lt;INDEX(Lookup!$U$2:$U$10,MATCH($D$48,Lookup!$S$2:$S$10,0)),0,IF(U1288="X",0,IFERROR(P1288*K1288,0)))</f>
        <v>0</v>
      </c>
      <c r="R1288" s="326">
        <v>0</v>
      </c>
      <c r="S1288" s="424">
        <v>0</v>
      </c>
      <c r="T1288" s="322"/>
      <c r="U1288" s="143"/>
      <c r="V1288" s="397"/>
      <c r="W1288" s="555"/>
      <c r="X1288" s="576">
        <f t="shared" si="174"/>
        <v>0</v>
      </c>
      <c r="Y1288" s="576">
        <f t="shared" si="175"/>
        <v>0</v>
      </c>
      <c r="Z1288" s="576">
        <f t="shared" si="176"/>
        <v>0</v>
      </c>
      <c r="AA1288" s="576">
        <f t="shared" si="177"/>
        <v>0</v>
      </c>
      <c r="AB1288" s="553"/>
      <c r="AC1288" s="553"/>
      <c r="AD1288" s="553"/>
      <c r="AE1288" s="553"/>
      <c r="AF1288" s="553"/>
      <c r="AG1288" s="553"/>
      <c r="AH1288" s="553"/>
      <c r="AI1288" s="397"/>
      <c r="AJ1288" s="555"/>
      <c r="AK1288" s="576">
        <f t="shared" si="178"/>
        <v>0</v>
      </c>
      <c r="AL1288" s="576">
        <f t="shared" si="179"/>
        <v>0</v>
      </c>
      <c r="AM1288" s="599"/>
      <c r="AN1288" s="599"/>
      <c r="AO1288" s="553"/>
      <c r="AP1288" s="553"/>
      <c r="AQ1288" s="553"/>
      <c r="AR1288" s="553"/>
      <c r="AS1288" s="397"/>
      <c r="AT1288" s="397"/>
      <c r="AU1288" s="397"/>
      <c r="AV1288" s="397"/>
      <c r="AW1288" s="397"/>
      <c r="AX1288" s="397"/>
      <c r="AY1288" s="397"/>
      <c r="AZ1288" s="397"/>
      <c r="BA1288" s="397"/>
      <c r="BB1288" s="397"/>
      <c r="BC1288" s="397"/>
      <c r="BD1288" s="553"/>
      <c r="BE1288" s="397"/>
      <c r="BF1288" s="397"/>
      <c r="BG1288" s="397"/>
      <c r="BH1288" s="397"/>
    </row>
    <row r="1289" spans="2:60" x14ac:dyDescent="0.35">
      <c r="B1289" s="319"/>
      <c r="C1289" s="147"/>
      <c r="D1289" s="147"/>
      <c r="E1289" s="320"/>
      <c r="F1289" s="321"/>
      <c r="G1289" s="149"/>
      <c r="H1289" s="148"/>
      <c r="I1289" s="148"/>
      <c r="J1289" s="322"/>
      <c r="K1289" s="324" t="str">
        <f>IFERROR(INDEX(Lookup!$G$3:$G$6,MATCH(J1289,Lookup!$F$3:$F$6,0)),"")</f>
        <v/>
      </c>
      <c r="L1289" s="323"/>
      <c r="M1289" s="322"/>
      <c r="N1289" s="846">
        <f t="shared" si="172"/>
        <v>0</v>
      </c>
      <c r="O1289" s="325">
        <f t="shared" si="173"/>
        <v>0</v>
      </c>
      <c r="P1289" s="847">
        <f>IF(I1289&lt;INDEX(Lookup!$U$2:$U$10,MATCH($D$48,Lookup!$S$2:$S$10,0)),0,IF(U1289="X",0,IFERROR(L1289*50,0)))</f>
        <v>0</v>
      </c>
      <c r="Q1289" s="326">
        <f>IF(I1289&lt;INDEX(Lookup!$U$2:$U$10,MATCH($D$48,Lookup!$S$2:$S$10,0)),0,IF(U1289="X",0,IFERROR(P1289*K1289,0)))</f>
        <v>0</v>
      </c>
      <c r="R1289" s="326">
        <v>0</v>
      </c>
      <c r="S1289" s="424">
        <v>0</v>
      </c>
      <c r="T1289" s="322"/>
      <c r="U1289" s="143"/>
      <c r="V1289" s="397"/>
      <c r="W1289" s="555"/>
      <c r="X1289" s="576">
        <f t="shared" si="174"/>
        <v>0</v>
      </c>
      <c r="Y1289" s="576">
        <f t="shared" si="175"/>
        <v>0</v>
      </c>
      <c r="Z1289" s="576">
        <f t="shared" si="176"/>
        <v>0</v>
      </c>
      <c r="AA1289" s="576">
        <f t="shared" si="177"/>
        <v>0</v>
      </c>
      <c r="AB1289" s="553"/>
      <c r="AC1289" s="553"/>
      <c r="AD1289" s="553"/>
      <c r="AE1289" s="553"/>
      <c r="AF1289" s="553"/>
      <c r="AG1289" s="553"/>
      <c r="AH1289" s="553"/>
      <c r="AI1289" s="397"/>
      <c r="AJ1289" s="555"/>
      <c r="AK1289" s="576">
        <f t="shared" si="178"/>
        <v>0</v>
      </c>
      <c r="AL1289" s="576">
        <f t="shared" si="179"/>
        <v>0</v>
      </c>
      <c r="AM1289" s="599"/>
      <c r="AN1289" s="599"/>
      <c r="AO1289" s="553"/>
      <c r="AP1289" s="553"/>
      <c r="AQ1289" s="553"/>
      <c r="AR1289" s="553"/>
      <c r="AS1289" s="397"/>
      <c r="AT1289" s="397"/>
      <c r="AU1289" s="397"/>
      <c r="AV1289" s="397"/>
      <c r="AW1289" s="397"/>
      <c r="AX1289" s="397"/>
      <c r="AY1289" s="397"/>
      <c r="AZ1289" s="397"/>
      <c r="BA1289" s="397"/>
      <c r="BB1289" s="397"/>
      <c r="BC1289" s="397"/>
      <c r="BD1289" s="553"/>
      <c r="BE1289" s="397"/>
      <c r="BF1289" s="397"/>
      <c r="BG1289" s="397"/>
      <c r="BH1289" s="397"/>
    </row>
    <row r="1290" spans="2:60" x14ac:dyDescent="0.35">
      <c r="B1290" s="319"/>
      <c r="C1290" s="147"/>
      <c r="D1290" s="147"/>
      <c r="E1290" s="320"/>
      <c r="F1290" s="321"/>
      <c r="G1290" s="149"/>
      <c r="H1290" s="148"/>
      <c r="I1290" s="148"/>
      <c r="J1290" s="322"/>
      <c r="K1290" s="324" t="str">
        <f>IFERROR(INDEX(Lookup!$G$3:$G$6,MATCH(J1290,Lookup!$F$3:$F$6,0)),"")</f>
        <v/>
      </c>
      <c r="L1290" s="323"/>
      <c r="M1290" s="322"/>
      <c r="N1290" s="846">
        <f t="shared" si="172"/>
        <v>0</v>
      </c>
      <c r="O1290" s="325">
        <f t="shared" si="173"/>
        <v>0</v>
      </c>
      <c r="P1290" s="847">
        <f>IF(I1290&lt;INDEX(Lookup!$U$2:$U$10,MATCH($D$48,Lookup!$S$2:$S$10,0)),0,IF(U1290="X",0,IFERROR(L1290*50,0)))</f>
        <v>0</v>
      </c>
      <c r="Q1290" s="326">
        <f>IF(I1290&lt;INDEX(Lookup!$U$2:$U$10,MATCH($D$48,Lookup!$S$2:$S$10,0)),0,IF(U1290="X",0,IFERROR(P1290*K1290,0)))</f>
        <v>0</v>
      </c>
      <c r="R1290" s="326">
        <v>0</v>
      </c>
      <c r="S1290" s="424">
        <v>0</v>
      </c>
      <c r="T1290" s="322"/>
      <c r="U1290" s="143"/>
      <c r="V1290" s="397"/>
      <c r="W1290" s="555"/>
      <c r="X1290" s="576">
        <f t="shared" si="174"/>
        <v>0</v>
      </c>
      <c r="Y1290" s="576">
        <f t="shared" si="175"/>
        <v>0</v>
      </c>
      <c r="Z1290" s="576">
        <f t="shared" si="176"/>
        <v>0</v>
      </c>
      <c r="AA1290" s="576">
        <f t="shared" si="177"/>
        <v>0</v>
      </c>
      <c r="AB1290" s="553"/>
      <c r="AC1290" s="553"/>
      <c r="AD1290" s="553"/>
      <c r="AE1290" s="553"/>
      <c r="AF1290" s="553"/>
      <c r="AG1290" s="553"/>
      <c r="AH1290" s="553"/>
      <c r="AI1290" s="397"/>
      <c r="AJ1290" s="555"/>
      <c r="AK1290" s="576">
        <f t="shared" si="178"/>
        <v>0</v>
      </c>
      <c r="AL1290" s="576">
        <f t="shared" si="179"/>
        <v>0</v>
      </c>
      <c r="AM1290" s="599"/>
      <c r="AN1290" s="599"/>
      <c r="AO1290" s="553"/>
      <c r="AP1290" s="553"/>
      <c r="AQ1290" s="553"/>
      <c r="AR1290" s="553"/>
      <c r="AS1290" s="397"/>
      <c r="AT1290" s="397"/>
      <c r="AU1290" s="397"/>
      <c r="AV1290" s="397"/>
      <c r="AW1290" s="397"/>
      <c r="AX1290" s="397"/>
      <c r="AY1290" s="397"/>
      <c r="AZ1290" s="397"/>
      <c r="BA1290" s="397"/>
      <c r="BB1290" s="397"/>
      <c r="BC1290" s="397"/>
      <c r="BD1290" s="553"/>
      <c r="BE1290" s="397"/>
      <c r="BF1290" s="397"/>
      <c r="BG1290" s="397"/>
      <c r="BH1290" s="397"/>
    </row>
    <row r="1291" spans="2:60" x14ac:dyDescent="0.35">
      <c r="B1291" s="319"/>
      <c r="C1291" s="147"/>
      <c r="D1291" s="147"/>
      <c r="E1291" s="320"/>
      <c r="F1291" s="321"/>
      <c r="G1291" s="149"/>
      <c r="H1291" s="148"/>
      <c r="I1291" s="148"/>
      <c r="J1291" s="322"/>
      <c r="K1291" s="324" t="str">
        <f>IFERROR(INDEX(Lookup!$G$3:$G$6,MATCH(J1291,Lookup!$F$3:$F$6,0)),"")</f>
        <v/>
      </c>
      <c r="L1291" s="323"/>
      <c r="M1291" s="322"/>
      <c r="N1291" s="846">
        <f t="shared" si="172"/>
        <v>0</v>
      </c>
      <c r="O1291" s="325">
        <f t="shared" si="173"/>
        <v>0</v>
      </c>
      <c r="P1291" s="847">
        <f>IF(I1291&lt;INDEX(Lookup!$U$2:$U$10,MATCH($D$48,Lookup!$S$2:$S$10,0)),0,IF(U1291="X",0,IFERROR(L1291*50,0)))</f>
        <v>0</v>
      </c>
      <c r="Q1291" s="326">
        <f>IF(I1291&lt;INDEX(Lookup!$U$2:$U$10,MATCH($D$48,Lookup!$S$2:$S$10,0)),0,IF(U1291="X",0,IFERROR(P1291*K1291,0)))</f>
        <v>0</v>
      </c>
      <c r="R1291" s="326">
        <v>0</v>
      </c>
      <c r="S1291" s="424">
        <v>0</v>
      </c>
      <c r="T1291" s="322"/>
      <c r="U1291" s="143"/>
      <c r="V1291" s="397"/>
      <c r="W1291" s="555"/>
      <c r="X1291" s="576">
        <f t="shared" si="174"/>
        <v>0</v>
      </c>
      <c r="Y1291" s="576">
        <f t="shared" si="175"/>
        <v>0</v>
      </c>
      <c r="Z1291" s="576">
        <f t="shared" si="176"/>
        <v>0</v>
      </c>
      <c r="AA1291" s="576">
        <f t="shared" si="177"/>
        <v>0</v>
      </c>
      <c r="AB1291" s="553"/>
      <c r="AC1291" s="553"/>
      <c r="AD1291" s="553"/>
      <c r="AE1291" s="553"/>
      <c r="AF1291" s="553"/>
      <c r="AG1291" s="553"/>
      <c r="AH1291" s="553"/>
      <c r="AI1291" s="397"/>
      <c r="AJ1291" s="555"/>
      <c r="AK1291" s="576">
        <f t="shared" si="178"/>
        <v>0</v>
      </c>
      <c r="AL1291" s="576">
        <f t="shared" si="179"/>
        <v>0</v>
      </c>
      <c r="AM1291" s="599"/>
      <c r="AN1291" s="599"/>
      <c r="AO1291" s="553"/>
      <c r="AP1291" s="553"/>
      <c r="AQ1291" s="553"/>
      <c r="AR1291" s="553"/>
      <c r="AS1291" s="397"/>
      <c r="AT1291" s="397"/>
      <c r="AU1291" s="397"/>
      <c r="AV1291" s="397"/>
      <c r="AW1291" s="397"/>
      <c r="AX1291" s="397"/>
      <c r="AY1291" s="397"/>
      <c r="AZ1291" s="397"/>
      <c r="BA1291" s="397"/>
      <c r="BB1291" s="397"/>
      <c r="BC1291" s="397"/>
      <c r="BD1291" s="553"/>
      <c r="BE1291" s="397"/>
      <c r="BF1291" s="397"/>
      <c r="BG1291" s="397"/>
      <c r="BH1291" s="397"/>
    </row>
    <row r="1292" spans="2:60" x14ac:dyDescent="0.35">
      <c r="B1292" s="319"/>
      <c r="C1292" s="147"/>
      <c r="D1292" s="147"/>
      <c r="E1292" s="320"/>
      <c r="F1292" s="321"/>
      <c r="G1292" s="149"/>
      <c r="H1292" s="148"/>
      <c r="I1292" s="148"/>
      <c r="J1292" s="322"/>
      <c r="K1292" s="324" t="str">
        <f>IFERROR(INDEX(Lookup!$G$3:$G$6,MATCH(J1292,Lookup!$F$3:$F$6,0)),"")</f>
        <v/>
      </c>
      <c r="L1292" s="323"/>
      <c r="M1292" s="322"/>
      <c r="N1292" s="846">
        <f t="shared" si="172"/>
        <v>0</v>
      </c>
      <c r="O1292" s="325">
        <f t="shared" si="173"/>
        <v>0</v>
      </c>
      <c r="P1292" s="847">
        <f>IF(I1292&lt;INDEX(Lookup!$U$2:$U$10,MATCH($D$48,Lookup!$S$2:$S$10,0)),0,IF(U1292="X",0,IFERROR(L1292*50,0)))</f>
        <v>0</v>
      </c>
      <c r="Q1292" s="326">
        <f>IF(I1292&lt;INDEX(Lookup!$U$2:$U$10,MATCH($D$48,Lookup!$S$2:$S$10,0)),0,IF(U1292="X",0,IFERROR(P1292*K1292,0)))</f>
        <v>0</v>
      </c>
      <c r="R1292" s="326">
        <v>0</v>
      </c>
      <c r="S1292" s="424">
        <v>0</v>
      </c>
      <c r="T1292" s="322"/>
      <c r="U1292" s="143"/>
      <c r="V1292" s="397"/>
      <c r="W1292" s="555"/>
      <c r="X1292" s="576">
        <f t="shared" si="174"/>
        <v>0</v>
      </c>
      <c r="Y1292" s="576">
        <f t="shared" si="175"/>
        <v>0</v>
      </c>
      <c r="Z1292" s="576">
        <f t="shared" si="176"/>
        <v>0</v>
      </c>
      <c r="AA1292" s="576">
        <f t="shared" si="177"/>
        <v>0</v>
      </c>
      <c r="AB1292" s="553"/>
      <c r="AC1292" s="553"/>
      <c r="AD1292" s="553"/>
      <c r="AE1292" s="553"/>
      <c r="AF1292" s="553"/>
      <c r="AG1292" s="553"/>
      <c r="AH1292" s="553"/>
      <c r="AI1292" s="397"/>
      <c r="AJ1292" s="555"/>
      <c r="AK1292" s="576">
        <f t="shared" si="178"/>
        <v>0</v>
      </c>
      <c r="AL1292" s="576">
        <f t="shared" si="179"/>
        <v>0</v>
      </c>
      <c r="AM1292" s="599"/>
      <c r="AN1292" s="599"/>
      <c r="AO1292" s="553"/>
      <c r="AP1292" s="553"/>
      <c r="AQ1292" s="553"/>
      <c r="AR1292" s="553"/>
      <c r="AS1292" s="397"/>
      <c r="AT1292" s="397"/>
      <c r="AU1292" s="397"/>
      <c r="AV1292" s="397"/>
      <c r="AW1292" s="397"/>
      <c r="AX1292" s="397"/>
      <c r="AY1292" s="397"/>
      <c r="AZ1292" s="397"/>
      <c r="BA1292" s="397"/>
      <c r="BB1292" s="397"/>
      <c r="BC1292" s="397"/>
      <c r="BD1292" s="553"/>
      <c r="BE1292" s="397"/>
      <c r="BF1292" s="397"/>
      <c r="BG1292" s="397"/>
      <c r="BH1292" s="397"/>
    </row>
    <row r="1293" spans="2:60" x14ac:dyDescent="0.35">
      <c r="B1293" s="319"/>
      <c r="C1293" s="147"/>
      <c r="D1293" s="147"/>
      <c r="E1293" s="320"/>
      <c r="F1293" s="321"/>
      <c r="G1293" s="149"/>
      <c r="H1293" s="148"/>
      <c r="I1293" s="148"/>
      <c r="J1293" s="322"/>
      <c r="K1293" s="324" t="str">
        <f>IFERROR(INDEX(Lookup!$G$3:$G$6,MATCH(J1293,Lookup!$F$3:$F$6,0)),"")</f>
        <v/>
      </c>
      <c r="L1293" s="323"/>
      <c r="M1293" s="322"/>
      <c r="N1293" s="846">
        <f t="shared" si="172"/>
        <v>0</v>
      </c>
      <c r="O1293" s="325">
        <f t="shared" si="173"/>
        <v>0</v>
      </c>
      <c r="P1293" s="847">
        <f>IF(I1293&lt;INDEX(Lookup!$U$2:$U$10,MATCH($D$48,Lookup!$S$2:$S$10,0)),0,IF(U1293="X",0,IFERROR(L1293*50,0)))</f>
        <v>0</v>
      </c>
      <c r="Q1293" s="326">
        <f>IF(I1293&lt;INDEX(Lookup!$U$2:$U$10,MATCH($D$48,Lookup!$S$2:$S$10,0)),0,IF(U1293="X",0,IFERROR(P1293*K1293,0)))</f>
        <v>0</v>
      </c>
      <c r="R1293" s="326">
        <v>0</v>
      </c>
      <c r="S1293" s="424">
        <v>0</v>
      </c>
      <c r="T1293" s="322"/>
      <c r="U1293" s="143"/>
      <c r="V1293" s="397"/>
      <c r="W1293" s="555"/>
      <c r="X1293" s="576">
        <f t="shared" si="174"/>
        <v>0</v>
      </c>
      <c r="Y1293" s="576">
        <f t="shared" si="175"/>
        <v>0</v>
      </c>
      <c r="Z1293" s="576">
        <f t="shared" si="176"/>
        <v>0</v>
      </c>
      <c r="AA1293" s="576">
        <f t="shared" si="177"/>
        <v>0</v>
      </c>
      <c r="AB1293" s="553"/>
      <c r="AC1293" s="553"/>
      <c r="AD1293" s="553"/>
      <c r="AE1293" s="553"/>
      <c r="AF1293" s="553"/>
      <c r="AG1293" s="553"/>
      <c r="AH1293" s="553"/>
      <c r="AI1293" s="397"/>
      <c r="AJ1293" s="555"/>
      <c r="AK1293" s="576">
        <f t="shared" si="178"/>
        <v>0</v>
      </c>
      <c r="AL1293" s="576">
        <f t="shared" si="179"/>
        <v>0</v>
      </c>
      <c r="AM1293" s="599"/>
      <c r="AN1293" s="599"/>
      <c r="AO1293" s="553"/>
      <c r="AP1293" s="553"/>
      <c r="AQ1293" s="553"/>
      <c r="AR1293" s="553"/>
      <c r="AS1293" s="397"/>
      <c r="AT1293" s="397"/>
      <c r="AU1293" s="397"/>
      <c r="AV1293" s="397"/>
      <c r="AW1293" s="397"/>
      <c r="AX1293" s="397"/>
      <c r="AY1293" s="397"/>
      <c r="AZ1293" s="397"/>
      <c r="BA1293" s="397"/>
      <c r="BB1293" s="397"/>
      <c r="BC1293" s="397"/>
      <c r="BD1293" s="553"/>
      <c r="BE1293" s="397"/>
      <c r="BF1293" s="397"/>
      <c r="BG1293" s="397"/>
      <c r="BH1293" s="397"/>
    </row>
    <row r="1294" spans="2:60" x14ac:dyDescent="0.35">
      <c r="B1294" s="319"/>
      <c r="C1294" s="147"/>
      <c r="D1294" s="147"/>
      <c r="E1294" s="320"/>
      <c r="F1294" s="321"/>
      <c r="G1294" s="149"/>
      <c r="H1294" s="148"/>
      <c r="I1294" s="148"/>
      <c r="J1294" s="322"/>
      <c r="K1294" s="324" t="str">
        <f>IFERROR(INDEX(Lookup!$G$3:$G$6,MATCH(J1294,Lookup!$F$3:$F$6,0)),"")</f>
        <v/>
      </c>
      <c r="L1294" s="323"/>
      <c r="M1294" s="322"/>
      <c r="N1294" s="846">
        <f t="shared" si="172"/>
        <v>0</v>
      </c>
      <c r="O1294" s="325">
        <f t="shared" si="173"/>
        <v>0</v>
      </c>
      <c r="P1294" s="847">
        <f>IF(I1294&lt;INDEX(Lookup!$U$2:$U$10,MATCH($D$48,Lookup!$S$2:$S$10,0)),0,IF(U1294="X",0,IFERROR(L1294*50,0)))</f>
        <v>0</v>
      </c>
      <c r="Q1294" s="326">
        <f>IF(I1294&lt;INDEX(Lookup!$U$2:$U$10,MATCH($D$48,Lookup!$S$2:$S$10,0)),0,IF(U1294="X",0,IFERROR(P1294*K1294,0)))</f>
        <v>0</v>
      </c>
      <c r="R1294" s="326">
        <v>0</v>
      </c>
      <c r="S1294" s="424">
        <v>0</v>
      </c>
      <c r="T1294" s="322"/>
      <c r="U1294" s="143"/>
      <c r="V1294" s="397"/>
      <c r="W1294" s="555"/>
      <c r="X1294" s="576">
        <f t="shared" si="174"/>
        <v>0</v>
      </c>
      <c r="Y1294" s="576">
        <f t="shared" si="175"/>
        <v>0</v>
      </c>
      <c r="Z1294" s="576">
        <f t="shared" si="176"/>
        <v>0</v>
      </c>
      <c r="AA1294" s="576">
        <f t="shared" si="177"/>
        <v>0</v>
      </c>
      <c r="AB1294" s="553"/>
      <c r="AC1294" s="553"/>
      <c r="AD1294" s="553"/>
      <c r="AE1294" s="553"/>
      <c r="AF1294" s="553"/>
      <c r="AG1294" s="553"/>
      <c r="AH1294" s="553"/>
      <c r="AI1294" s="397"/>
      <c r="AJ1294" s="555"/>
      <c r="AK1294" s="576">
        <f t="shared" si="178"/>
        <v>0</v>
      </c>
      <c r="AL1294" s="576">
        <f t="shared" si="179"/>
        <v>0</v>
      </c>
      <c r="AM1294" s="599"/>
      <c r="AN1294" s="599"/>
      <c r="AO1294" s="553"/>
      <c r="AP1294" s="553"/>
      <c r="AQ1294" s="553"/>
      <c r="AR1294" s="553"/>
      <c r="AS1294" s="397"/>
      <c r="AT1294" s="397"/>
      <c r="AU1294" s="397"/>
      <c r="AV1294" s="397"/>
      <c r="AW1294" s="397"/>
      <c r="AX1294" s="397"/>
      <c r="AY1294" s="397"/>
      <c r="AZ1294" s="397"/>
      <c r="BA1294" s="397"/>
      <c r="BB1294" s="397"/>
      <c r="BC1294" s="397"/>
      <c r="BD1294" s="553"/>
      <c r="BE1294" s="397"/>
      <c r="BF1294" s="397"/>
      <c r="BG1294" s="397"/>
      <c r="BH1294" s="397"/>
    </row>
    <row r="1295" spans="2:60" x14ac:dyDescent="0.35">
      <c r="B1295" s="319"/>
      <c r="C1295" s="147"/>
      <c r="D1295" s="147"/>
      <c r="E1295" s="320"/>
      <c r="F1295" s="321"/>
      <c r="G1295" s="149"/>
      <c r="H1295" s="148"/>
      <c r="I1295" s="148"/>
      <c r="J1295" s="322"/>
      <c r="K1295" s="324" t="str">
        <f>IFERROR(INDEX(Lookup!$G$3:$G$6,MATCH(J1295,Lookup!$F$3:$F$6,0)),"")</f>
        <v/>
      </c>
      <c r="L1295" s="323"/>
      <c r="M1295" s="322"/>
      <c r="N1295" s="846">
        <f t="shared" si="172"/>
        <v>0</v>
      </c>
      <c r="O1295" s="325">
        <f t="shared" si="173"/>
        <v>0</v>
      </c>
      <c r="P1295" s="847">
        <f>IF(I1295&lt;INDEX(Lookup!$U$2:$U$10,MATCH($D$48,Lookup!$S$2:$S$10,0)),0,IF(U1295="X",0,IFERROR(L1295*50,0)))</f>
        <v>0</v>
      </c>
      <c r="Q1295" s="326">
        <f>IF(I1295&lt;INDEX(Lookup!$U$2:$U$10,MATCH($D$48,Lookup!$S$2:$S$10,0)),0,IF(U1295="X",0,IFERROR(P1295*K1295,0)))</f>
        <v>0</v>
      </c>
      <c r="R1295" s="326">
        <v>0</v>
      </c>
      <c r="S1295" s="424">
        <v>0</v>
      </c>
      <c r="T1295" s="322"/>
      <c r="U1295" s="143"/>
      <c r="V1295" s="397"/>
      <c r="W1295" s="555"/>
      <c r="X1295" s="576">
        <f t="shared" si="174"/>
        <v>0</v>
      </c>
      <c r="Y1295" s="576">
        <f t="shared" si="175"/>
        <v>0</v>
      </c>
      <c r="Z1295" s="576">
        <f t="shared" si="176"/>
        <v>0</v>
      </c>
      <c r="AA1295" s="576">
        <f t="shared" si="177"/>
        <v>0</v>
      </c>
      <c r="AB1295" s="553"/>
      <c r="AC1295" s="553"/>
      <c r="AD1295" s="553"/>
      <c r="AE1295" s="553"/>
      <c r="AF1295" s="553"/>
      <c r="AG1295" s="553"/>
      <c r="AH1295" s="553"/>
      <c r="AI1295" s="397"/>
      <c r="AJ1295" s="555"/>
      <c r="AK1295" s="576">
        <f t="shared" si="178"/>
        <v>0</v>
      </c>
      <c r="AL1295" s="576">
        <f t="shared" si="179"/>
        <v>0</v>
      </c>
      <c r="AM1295" s="599"/>
      <c r="AN1295" s="599"/>
      <c r="AO1295" s="553"/>
      <c r="AP1295" s="553"/>
      <c r="AQ1295" s="553"/>
      <c r="AR1295" s="553"/>
      <c r="AS1295" s="397"/>
      <c r="AT1295" s="397"/>
      <c r="AU1295" s="397"/>
      <c r="AV1295" s="397"/>
      <c r="AW1295" s="397"/>
      <c r="AX1295" s="397"/>
      <c r="AY1295" s="397"/>
      <c r="AZ1295" s="397"/>
      <c r="BA1295" s="397"/>
      <c r="BB1295" s="397"/>
      <c r="BC1295" s="397"/>
      <c r="BD1295" s="553"/>
      <c r="BE1295" s="397"/>
      <c r="BF1295" s="397"/>
      <c r="BG1295" s="397"/>
      <c r="BH1295" s="397"/>
    </row>
    <row r="1296" spans="2:60" x14ac:dyDescent="0.35">
      <c r="B1296" s="319"/>
      <c r="C1296" s="147"/>
      <c r="D1296" s="147"/>
      <c r="E1296" s="320"/>
      <c r="F1296" s="321"/>
      <c r="G1296" s="149"/>
      <c r="H1296" s="148"/>
      <c r="I1296" s="148"/>
      <c r="J1296" s="322"/>
      <c r="K1296" s="324" t="str">
        <f>IFERROR(INDEX(Lookup!$G$3:$G$6,MATCH(J1296,Lookup!$F$3:$F$6,0)),"")</f>
        <v/>
      </c>
      <c r="L1296" s="323"/>
      <c r="M1296" s="322"/>
      <c r="N1296" s="846">
        <f t="shared" si="172"/>
        <v>0</v>
      </c>
      <c r="O1296" s="325">
        <f t="shared" si="173"/>
        <v>0</v>
      </c>
      <c r="P1296" s="847">
        <f>IF(I1296&lt;INDEX(Lookup!$U$2:$U$10,MATCH($D$48,Lookup!$S$2:$S$10,0)),0,IF(U1296="X",0,IFERROR(L1296*50,0)))</f>
        <v>0</v>
      </c>
      <c r="Q1296" s="326">
        <f>IF(I1296&lt;INDEX(Lookup!$U$2:$U$10,MATCH($D$48,Lookup!$S$2:$S$10,0)),0,IF(U1296="X",0,IFERROR(P1296*K1296,0)))</f>
        <v>0</v>
      </c>
      <c r="R1296" s="326">
        <v>0</v>
      </c>
      <c r="S1296" s="424">
        <v>0</v>
      </c>
      <c r="T1296" s="322"/>
      <c r="U1296" s="143"/>
      <c r="V1296" s="397"/>
      <c r="W1296" s="555"/>
      <c r="X1296" s="576">
        <f t="shared" si="174"/>
        <v>0</v>
      </c>
      <c r="Y1296" s="576">
        <f t="shared" si="175"/>
        <v>0</v>
      </c>
      <c r="Z1296" s="576">
        <f t="shared" si="176"/>
        <v>0</v>
      </c>
      <c r="AA1296" s="576">
        <f t="shared" si="177"/>
        <v>0</v>
      </c>
      <c r="AB1296" s="553"/>
      <c r="AC1296" s="553"/>
      <c r="AD1296" s="553"/>
      <c r="AE1296" s="553"/>
      <c r="AF1296" s="553"/>
      <c r="AG1296" s="553"/>
      <c r="AH1296" s="553"/>
      <c r="AI1296" s="397"/>
      <c r="AJ1296" s="555"/>
      <c r="AK1296" s="576">
        <f t="shared" si="178"/>
        <v>0</v>
      </c>
      <c r="AL1296" s="576">
        <f t="shared" si="179"/>
        <v>0</v>
      </c>
      <c r="AM1296" s="599"/>
      <c r="AN1296" s="599"/>
      <c r="AO1296" s="553"/>
      <c r="AP1296" s="553"/>
      <c r="AQ1296" s="553"/>
      <c r="AR1296" s="553"/>
      <c r="AS1296" s="397"/>
      <c r="AT1296" s="397"/>
      <c r="AU1296" s="397"/>
      <c r="AV1296" s="397"/>
      <c r="AW1296" s="397"/>
      <c r="AX1296" s="397"/>
      <c r="AY1296" s="397"/>
      <c r="AZ1296" s="397"/>
      <c r="BA1296" s="397"/>
      <c r="BB1296" s="397"/>
      <c r="BC1296" s="397"/>
      <c r="BD1296" s="553"/>
      <c r="BE1296" s="397"/>
      <c r="BF1296" s="397"/>
      <c r="BG1296" s="397"/>
      <c r="BH1296" s="397"/>
    </row>
    <row r="1297" spans="2:60" x14ac:dyDescent="0.35">
      <c r="B1297" s="319"/>
      <c r="C1297" s="147"/>
      <c r="D1297" s="147"/>
      <c r="E1297" s="320"/>
      <c r="F1297" s="321"/>
      <c r="G1297" s="149"/>
      <c r="H1297" s="148"/>
      <c r="I1297" s="148"/>
      <c r="J1297" s="322"/>
      <c r="K1297" s="324" t="str">
        <f>IFERROR(INDEX(Lookup!$G$3:$G$6,MATCH(J1297,Lookup!$F$3:$F$6,0)),"")</f>
        <v/>
      </c>
      <c r="L1297" s="323"/>
      <c r="M1297" s="322"/>
      <c r="N1297" s="846">
        <f t="shared" si="172"/>
        <v>0</v>
      </c>
      <c r="O1297" s="325">
        <f t="shared" si="173"/>
        <v>0</v>
      </c>
      <c r="P1297" s="847">
        <f>IF(I1297&lt;INDEX(Lookup!$U$2:$U$10,MATCH($D$48,Lookup!$S$2:$S$10,0)),0,IF(U1297="X",0,IFERROR(L1297*50,0)))</f>
        <v>0</v>
      </c>
      <c r="Q1297" s="326">
        <f>IF(I1297&lt;INDEX(Lookup!$U$2:$U$10,MATCH($D$48,Lookup!$S$2:$S$10,0)),0,IF(U1297="X",0,IFERROR(P1297*K1297,0)))</f>
        <v>0</v>
      </c>
      <c r="R1297" s="326">
        <v>0</v>
      </c>
      <c r="S1297" s="424">
        <v>0</v>
      </c>
      <c r="T1297" s="322"/>
      <c r="U1297" s="143"/>
      <c r="V1297" s="397"/>
      <c r="W1297" s="555"/>
      <c r="X1297" s="576">
        <f t="shared" si="174"/>
        <v>0</v>
      </c>
      <c r="Y1297" s="576">
        <f t="shared" si="175"/>
        <v>0</v>
      </c>
      <c r="Z1297" s="576">
        <f t="shared" si="176"/>
        <v>0</v>
      </c>
      <c r="AA1297" s="576">
        <f t="shared" si="177"/>
        <v>0</v>
      </c>
      <c r="AB1297" s="553"/>
      <c r="AC1297" s="553"/>
      <c r="AD1297" s="553"/>
      <c r="AE1297" s="553"/>
      <c r="AF1297" s="553"/>
      <c r="AG1297" s="553"/>
      <c r="AH1297" s="553"/>
      <c r="AI1297" s="397"/>
      <c r="AJ1297" s="555"/>
      <c r="AK1297" s="576">
        <f t="shared" si="178"/>
        <v>0</v>
      </c>
      <c r="AL1297" s="576">
        <f t="shared" si="179"/>
        <v>0</v>
      </c>
      <c r="AM1297" s="599"/>
      <c r="AN1297" s="599"/>
      <c r="AO1297" s="553"/>
      <c r="AP1297" s="553"/>
      <c r="AQ1297" s="553"/>
      <c r="AR1297" s="553"/>
      <c r="AS1297" s="397"/>
      <c r="AT1297" s="397"/>
      <c r="AU1297" s="397"/>
      <c r="AV1297" s="397"/>
      <c r="AW1297" s="397"/>
      <c r="AX1297" s="397"/>
      <c r="AY1297" s="397"/>
      <c r="AZ1297" s="397"/>
      <c r="BA1297" s="397"/>
      <c r="BB1297" s="397"/>
      <c r="BC1297" s="397"/>
      <c r="BD1297" s="553"/>
      <c r="BE1297" s="397"/>
      <c r="BF1297" s="397"/>
      <c r="BG1297" s="397"/>
      <c r="BH1297" s="397"/>
    </row>
    <row r="1298" spans="2:60" x14ac:dyDescent="0.35">
      <c r="B1298" s="319"/>
      <c r="C1298" s="147"/>
      <c r="D1298" s="147"/>
      <c r="E1298" s="320"/>
      <c r="F1298" s="321"/>
      <c r="G1298" s="149"/>
      <c r="H1298" s="148"/>
      <c r="I1298" s="148"/>
      <c r="J1298" s="322"/>
      <c r="K1298" s="324" t="str">
        <f>IFERROR(INDEX(Lookup!$G$3:$G$6,MATCH(J1298,Lookup!$F$3:$F$6,0)),"")</f>
        <v/>
      </c>
      <c r="L1298" s="323"/>
      <c r="M1298" s="322"/>
      <c r="N1298" s="846">
        <f t="shared" si="172"/>
        <v>0</v>
      </c>
      <c r="O1298" s="325">
        <f t="shared" si="173"/>
        <v>0</v>
      </c>
      <c r="P1298" s="847">
        <f>IF(I1298&lt;INDEX(Lookup!$U$2:$U$10,MATCH($D$48,Lookup!$S$2:$S$10,0)),0,IF(U1298="X",0,IFERROR(L1298*50,0)))</f>
        <v>0</v>
      </c>
      <c r="Q1298" s="326">
        <f>IF(I1298&lt;INDEX(Lookup!$U$2:$U$10,MATCH($D$48,Lookup!$S$2:$S$10,0)),0,IF(U1298="X",0,IFERROR(P1298*K1298,0)))</f>
        <v>0</v>
      </c>
      <c r="R1298" s="326">
        <v>0</v>
      </c>
      <c r="S1298" s="424">
        <v>0</v>
      </c>
      <c r="T1298" s="322"/>
      <c r="U1298" s="143"/>
      <c r="V1298" s="397"/>
      <c r="W1298" s="555"/>
      <c r="X1298" s="576">
        <f t="shared" si="174"/>
        <v>0</v>
      </c>
      <c r="Y1298" s="576">
        <f t="shared" si="175"/>
        <v>0</v>
      </c>
      <c r="Z1298" s="576">
        <f t="shared" si="176"/>
        <v>0</v>
      </c>
      <c r="AA1298" s="576">
        <f t="shared" si="177"/>
        <v>0</v>
      </c>
      <c r="AB1298" s="553"/>
      <c r="AC1298" s="553"/>
      <c r="AD1298" s="553"/>
      <c r="AE1298" s="553"/>
      <c r="AF1298" s="553"/>
      <c r="AG1298" s="553"/>
      <c r="AH1298" s="553"/>
      <c r="AI1298" s="397"/>
      <c r="AJ1298" s="555"/>
      <c r="AK1298" s="576">
        <f t="shared" si="178"/>
        <v>0</v>
      </c>
      <c r="AL1298" s="576">
        <f t="shared" si="179"/>
        <v>0</v>
      </c>
      <c r="AM1298" s="599"/>
      <c r="AN1298" s="599"/>
      <c r="AO1298" s="553"/>
      <c r="AP1298" s="553"/>
      <c r="AQ1298" s="553"/>
      <c r="AR1298" s="553"/>
      <c r="AS1298" s="397"/>
      <c r="AT1298" s="397"/>
      <c r="AU1298" s="397"/>
      <c r="AV1298" s="397"/>
      <c r="AW1298" s="397"/>
      <c r="AX1298" s="397"/>
      <c r="AY1298" s="397"/>
      <c r="AZ1298" s="397"/>
      <c r="BA1298" s="397"/>
      <c r="BB1298" s="397"/>
      <c r="BC1298" s="397"/>
      <c r="BD1298" s="553"/>
      <c r="BE1298" s="397"/>
      <c r="BF1298" s="397"/>
      <c r="BG1298" s="397"/>
      <c r="BH1298" s="397"/>
    </row>
    <row r="1299" spans="2:60" x14ac:dyDescent="0.35">
      <c r="B1299" s="319"/>
      <c r="C1299" s="147"/>
      <c r="D1299" s="147"/>
      <c r="E1299" s="320"/>
      <c r="F1299" s="321"/>
      <c r="G1299" s="149"/>
      <c r="H1299" s="148"/>
      <c r="I1299" s="148"/>
      <c r="J1299" s="322"/>
      <c r="K1299" s="324" t="str">
        <f>IFERROR(INDEX(Lookup!$G$3:$G$6,MATCH(J1299,Lookup!$F$3:$F$6,0)),"")</f>
        <v/>
      </c>
      <c r="L1299" s="323"/>
      <c r="M1299" s="322"/>
      <c r="N1299" s="846">
        <f t="shared" si="172"/>
        <v>0</v>
      </c>
      <c r="O1299" s="325">
        <f t="shared" si="173"/>
        <v>0</v>
      </c>
      <c r="P1299" s="847">
        <f>IF(I1299&lt;INDEX(Lookup!$U$2:$U$10,MATCH($D$48,Lookup!$S$2:$S$10,0)),0,IF(U1299="X",0,IFERROR(L1299*50,0)))</f>
        <v>0</v>
      </c>
      <c r="Q1299" s="326">
        <f>IF(I1299&lt;INDEX(Lookup!$U$2:$U$10,MATCH($D$48,Lookup!$S$2:$S$10,0)),0,IF(U1299="X",0,IFERROR(P1299*K1299,0)))</f>
        <v>0</v>
      </c>
      <c r="R1299" s="326">
        <v>0</v>
      </c>
      <c r="S1299" s="424">
        <v>0</v>
      </c>
      <c r="T1299" s="322"/>
      <c r="U1299" s="143"/>
      <c r="V1299" s="397"/>
      <c r="W1299" s="555"/>
      <c r="X1299" s="576">
        <f t="shared" si="174"/>
        <v>0</v>
      </c>
      <c r="Y1299" s="576">
        <f t="shared" si="175"/>
        <v>0</v>
      </c>
      <c r="Z1299" s="576">
        <f t="shared" si="176"/>
        <v>0</v>
      </c>
      <c r="AA1299" s="576">
        <f t="shared" si="177"/>
        <v>0</v>
      </c>
      <c r="AB1299" s="553"/>
      <c r="AC1299" s="553"/>
      <c r="AD1299" s="553"/>
      <c r="AE1299" s="553"/>
      <c r="AF1299" s="553"/>
      <c r="AG1299" s="553"/>
      <c r="AH1299" s="553"/>
      <c r="AI1299" s="397"/>
      <c r="AJ1299" s="555"/>
      <c r="AK1299" s="576">
        <f t="shared" si="178"/>
        <v>0</v>
      </c>
      <c r="AL1299" s="576">
        <f t="shared" si="179"/>
        <v>0</v>
      </c>
      <c r="AM1299" s="599"/>
      <c r="AN1299" s="599"/>
      <c r="AO1299" s="553"/>
      <c r="AP1299" s="553"/>
      <c r="AQ1299" s="553"/>
      <c r="AR1299" s="553"/>
      <c r="AS1299" s="397"/>
      <c r="AT1299" s="397"/>
      <c r="AU1299" s="397"/>
      <c r="AV1299" s="397"/>
      <c r="AW1299" s="397"/>
      <c r="AX1299" s="397"/>
      <c r="AY1299" s="397"/>
      <c r="AZ1299" s="397"/>
      <c r="BA1299" s="397"/>
      <c r="BB1299" s="397"/>
      <c r="BC1299" s="397"/>
      <c r="BD1299" s="553"/>
      <c r="BE1299" s="397"/>
      <c r="BF1299" s="397"/>
      <c r="BG1299" s="397"/>
      <c r="BH1299" s="397"/>
    </row>
    <row r="1300" spans="2:60" x14ac:dyDescent="0.35">
      <c r="B1300" s="319"/>
      <c r="C1300" s="147"/>
      <c r="D1300" s="147"/>
      <c r="E1300" s="320"/>
      <c r="F1300" s="321"/>
      <c r="G1300" s="149"/>
      <c r="H1300" s="148"/>
      <c r="I1300" s="148"/>
      <c r="J1300" s="322"/>
      <c r="K1300" s="324" t="str">
        <f>IFERROR(INDEX(Lookup!$G$3:$G$6,MATCH(J1300,Lookup!$F$3:$F$6,0)),"")</f>
        <v/>
      </c>
      <c r="L1300" s="323"/>
      <c r="M1300" s="322"/>
      <c r="N1300" s="846">
        <f t="shared" si="172"/>
        <v>0</v>
      </c>
      <c r="O1300" s="325">
        <f t="shared" si="173"/>
        <v>0</v>
      </c>
      <c r="P1300" s="847">
        <f>IF(I1300&lt;INDEX(Lookup!$U$2:$U$10,MATCH($D$48,Lookup!$S$2:$S$10,0)),0,IF(U1300="X",0,IFERROR(L1300*50,0)))</f>
        <v>0</v>
      </c>
      <c r="Q1300" s="326">
        <f>IF(I1300&lt;INDEX(Lookup!$U$2:$U$10,MATCH($D$48,Lookup!$S$2:$S$10,0)),0,IF(U1300="X",0,IFERROR(P1300*K1300,0)))</f>
        <v>0</v>
      </c>
      <c r="R1300" s="326">
        <v>0</v>
      </c>
      <c r="S1300" s="424">
        <v>0</v>
      </c>
      <c r="T1300" s="322"/>
      <c r="U1300" s="143"/>
      <c r="V1300" s="397"/>
      <c r="W1300" s="555"/>
      <c r="X1300" s="576">
        <f t="shared" si="174"/>
        <v>0</v>
      </c>
      <c r="Y1300" s="576">
        <f t="shared" si="175"/>
        <v>0</v>
      </c>
      <c r="Z1300" s="576">
        <f t="shared" si="176"/>
        <v>0</v>
      </c>
      <c r="AA1300" s="576">
        <f t="shared" si="177"/>
        <v>0</v>
      </c>
      <c r="AB1300" s="553"/>
      <c r="AC1300" s="553"/>
      <c r="AD1300" s="553"/>
      <c r="AE1300" s="553"/>
      <c r="AF1300" s="553"/>
      <c r="AG1300" s="553"/>
      <c r="AH1300" s="553"/>
      <c r="AI1300" s="397"/>
      <c r="AJ1300" s="555"/>
      <c r="AK1300" s="576">
        <f t="shared" si="178"/>
        <v>0</v>
      </c>
      <c r="AL1300" s="576">
        <f t="shared" si="179"/>
        <v>0</v>
      </c>
      <c r="AM1300" s="599"/>
      <c r="AN1300" s="599"/>
      <c r="AO1300" s="553"/>
      <c r="AP1300" s="553"/>
      <c r="AQ1300" s="553"/>
      <c r="AR1300" s="553"/>
      <c r="AS1300" s="397"/>
      <c r="AT1300" s="397"/>
      <c r="AU1300" s="397"/>
      <c r="AV1300" s="397"/>
      <c r="AW1300" s="397"/>
      <c r="AX1300" s="397"/>
      <c r="AY1300" s="397"/>
      <c r="AZ1300" s="397"/>
      <c r="BA1300" s="397"/>
      <c r="BB1300" s="397"/>
      <c r="BC1300" s="397"/>
      <c r="BD1300" s="553"/>
      <c r="BE1300" s="397"/>
      <c r="BF1300" s="397"/>
      <c r="BG1300" s="397"/>
      <c r="BH1300" s="397"/>
    </row>
    <row r="1301" spans="2:60" x14ac:dyDescent="0.35">
      <c r="B1301" s="319"/>
      <c r="C1301" s="147"/>
      <c r="D1301" s="147"/>
      <c r="E1301" s="320"/>
      <c r="F1301" s="321"/>
      <c r="G1301" s="149"/>
      <c r="H1301" s="148"/>
      <c r="I1301" s="148"/>
      <c r="J1301" s="322"/>
      <c r="K1301" s="324" t="str">
        <f>IFERROR(INDEX(Lookup!$G$3:$G$6,MATCH(J1301,Lookup!$F$3:$F$6,0)),"")</f>
        <v/>
      </c>
      <c r="L1301" s="323"/>
      <c r="M1301" s="322"/>
      <c r="N1301" s="846">
        <f t="shared" si="172"/>
        <v>0</v>
      </c>
      <c r="O1301" s="325">
        <f t="shared" si="173"/>
        <v>0</v>
      </c>
      <c r="P1301" s="847">
        <f>IF(I1301&lt;INDEX(Lookup!$U$2:$U$10,MATCH($D$48,Lookup!$S$2:$S$10,0)),0,IF(U1301="X",0,IFERROR(L1301*50,0)))</f>
        <v>0</v>
      </c>
      <c r="Q1301" s="326">
        <f>IF(I1301&lt;INDEX(Lookup!$U$2:$U$10,MATCH($D$48,Lookup!$S$2:$S$10,0)),0,IF(U1301="X",0,IFERROR(P1301*K1301,0)))</f>
        <v>0</v>
      </c>
      <c r="R1301" s="326">
        <v>0</v>
      </c>
      <c r="S1301" s="424">
        <v>0</v>
      </c>
      <c r="T1301" s="322"/>
      <c r="U1301" s="143"/>
      <c r="V1301" s="397"/>
      <c r="W1301" s="555"/>
      <c r="X1301" s="576">
        <f t="shared" si="174"/>
        <v>0</v>
      </c>
      <c r="Y1301" s="576">
        <f t="shared" si="175"/>
        <v>0</v>
      </c>
      <c r="Z1301" s="576">
        <f t="shared" si="176"/>
        <v>0</v>
      </c>
      <c r="AA1301" s="576">
        <f t="shared" si="177"/>
        <v>0</v>
      </c>
      <c r="AB1301" s="553"/>
      <c r="AC1301" s="553"/>
      <c r="AD1301" s="553"/>
      <c r="AE1301" s="553"/>
      <c r="AF1301" s="553"/>
      <c r="AG1301" s="553"/>
      <c r="AH1301" s="553"/>
      <c r="AI1301" s="397"/>
      <c r="AJ1301" s="555"/>
      <c r="AK1301" s="576">
        <f t="shared" si="178"/>
        <v>0</v>
      </c>
      <c r="AL1301" s="576">
        <f t="shared" si="179"/>
        <v>0</v>
      </c>
      <c r="AM1301" s="599"/>
      <c r="AN1301" s="599"/>
      <c r="AO1301" s="553"/>
      <c r="AP1301" s="553"/>
      <c r="AQ1301" s="553"/>
      <c r="AR1301" s="553"/>
      <c r="AS1301" s="397"/>
      <c r="AT1301" s="397"/>
      <c r="AU1301" s="397"/>
      <c r="AV1301" s="397"/>
      <c r="AW1301" s="397"/>
      <c r="AX1301" s="397"/>
      <c r="AY1301" s="397"/>
      <c r="AZ1301" s="397"/>
      <c r="BA1301" s="397"/>
      <c r="BB1301" s="397"/>
      <c r="BC1301" s="397"/>
      <c r="BD1301" s="553"/>
      <c r="BE1301" s="397"/>
      <c r="BF1301" s="397"/>
      <c r="BG1301" s="397"/>
      <c r="BH1301" s="397"/>
    </row>
    <row r="1302" spans="2:60" x14ac:dyDescent="0.35">
      <c r="B1302" s="319"/>
      <c r="C1302" s="147"/>
      <c r="D1302" s="147"/>
      <c r="E1302" s="320"/>
      <c r="F1302" s="321"/>
      <c r="G1302" s="149"/>
      <c r="H1302" s="148"/>
      <c r="I1302" s="148"/>
      <c r="J1302" s="322"/>
      <c r="K1302" s="324" t="str">
        <f>IFERROR(INDEX(Lookup!$G$3:$G$6,MATCH(J1302,Lookup!$F$3:$F$6,0)),"")</f>
        <v/>
      </c>
      <c r="L1302" s="323"/>
      <c r="M1302" s="322"/>
      <c r="N1302" s="846">
        <f t="shared" si="172"/>
        <v>0</v>
      </c>
      <c r="O1302" s="325">
        <f t="shared" si="173"/>
        <v>0</v>
      </c>
      <c r="P1302" s="847">
        <f>IF(I1302&lt;INDEX(Lookup!$U$2:$U$10,MATCH($D$48,Lookup!$S$2:$S$10,0)),0,IF(U1302="X",0,IFERROR(L1302*50,0)))</f>
        <v>0</v>
      </c>
      <c r="Q1302" s="326">
        <f>IF(I1302&lt;INDEX(Lookup!$U$2:$U$10,MATCH($D$48,Lookup!$S$2:$S$10,0)),0,IF(U1302="X",0,IFERROR(P1302*K1302,0)))</f>
        <v>0</v>
      </c>
      <c r="R1302" s="326">
        <v>0</v>
      </c>
      <c r="S1302" s="424">
        <v>0</v>
      </c>
      <c r="T1302" s="322"/>
      <c r="U1302" s="143"/>
      <c r="V1302" s="397"/>
      <c r="W1302" s="555"/>
      <c r="X1302" s="576">
        <f t="shared" si="174"/>
        <v>0</v>
      </c>
      <c r="Y1302" s="576">
        <f t="shared" si="175"/>
        <v>0</v>
      </c>
      <c r="Z1302" s="576">
        <f t="shared" si="176"/>
        <v>0</v>
      </c>
      <c r="AA1302" s="576">
        <f t="shared" si="177"/>
        <v>0</v>
      </c>
      <c r="AB1302" s="553"/>
      <c r="AC1302" s="553"/>
      <c r="AD1302" s="553"/>
      <c r="AE1302" s="553"/>
      <c r="AF1302" s="553"/>
      <c r="AG1302" s="553"/>
      <c r="AH1302" s="553"/>
      <c r="AI1302" s="397"/>
      <c r="AJ1302" s="555"/>
      <c r="AK1302" s="576">
        <f t="shared" si="178"/>
        <v>0</v>
      </c>
      <c r="AL1302" s="576">
        <f t="shared" si="179"/>
        <v>0</v>
      </c>
      <c r="AM1302" s="599"/>
      <c r="AN1302" s="599"/>
      <c r="AO1302" s="553"/>
      <c r="AP1302" s="553"/>
      <c r="AQ1302" s="553"/>
      <c r="AR1302" s="553"/>
      <c r="AS1302" s="397"/>
      <c r="AT1302" s="397"/>
      <c r="AU1302" s="397"/>
      <c r="AV1302" s="397"/>
      <c r="AW1302" s="397"/>
      <c r="AX1302" s="397"/>
      <c r="AY1302" s="397"/>
      <c r="AZ1302" s="397"/>
      <c r="BA1302" s="397"/>
      <c r="BB1302" s="397"/>
      <c r="BC1302" s="397"/>
      <c r="BD1302" s="553"/>
      <c r="BE1302" s="397"/>
      <c r="BF1302" s="397"/>
      <c r="BG1302" s="397"/>
      <c r="BH1302" s="397"/>
    </row>
    <row r="1303" spans="2:60" x14ac:dyDescent="0.35">
      <c r="B1303" s="319"/>
      <c r="C1303" s="147"/>
      <c r="D1303" s="147"/>
      <c r="E1303" s="320"/>
      <c r="F1303" s="321"/>
      <c r="G1303" s="149"/>
      <c r="H1303" s="148"/>
      <c r="I1303" s="148"/>
      <c r="J1303" s="322"/>
      <c r="K1303" s="324" t="str">
        <f>IFERROR(INDEX(Lookup!$G$3:$G$6,MATCH(J1303,Lookup!$F$3:$F$6,0)),"")</f>
        <v/>
      </c>
      <c r="L1303" s="323"/>
      <c r="M1303" s="322"/>
      <c r="N1303" s="846">
        <f t="shared" si="172"/>
        <v>0</v>
      </c>
      <c r="O1303" s="325">
        <f t="shared" si="173"/>
        <v>0</v>
      </c>
      <c r="P1303" s="847">
        <f>IF(I1303&lt;INDEX(Lookup!$U$2:$U$10,MATCH($D$48,Lookup!$S$2:$S$10,0)),0,IF(U1303="X",0,IFERROR(L1303*50,0)))</f>
        <v>0</v>
      </c>
      <c r="Q1303" s="326">
        <f>IF(I1303&lt;INDEX(Lookup!$U$2:$U$10,MATCH($D$48,Lookup!$S$2:$S$10,0)),0,IF(U1303="X",0,IFERROR(P1303*K1303,0)))</f>
        <v>0</v>
      </c>
      <c r="R1303" s="326">
        <v>0</v>
      </c>
      <c r="S1303" s="424">
        <v>0</v>
      </c>
      <c r="T1303" s="322"/>
      <c r="U1303" s="143"/>
      <c r="V1303" s="397"/>
      <c r="W1303" s="555"/>
      <c r="X1303" s="576">
        <f t="shared" si="174"/>
        <v>0</v>
      </c>
      <c r="Y1303" s="576">
        <f t="shared" si="175"/>
        <v>0</v>
      </c>
      <c r="Z1303" s="576">
        <f t="shared" si="176"/>
        <v>0</v>
      </c>
      <c r="AA1303" s="576">
        <f t="shared" si="177"/>
        <v>0</v>
      </c>
      <c r="AB1303" s="553"/>
      <c r="AC1303" s="553"/>
      <c r="AD1303" s="553"/>
      <c r="AE1303" s="553"/>
      <c r="AF1303" s="553"/>
      <c r="AG1303" s="553"/>
      <c r="AH1303" s="553"/>
      <c r="AI1303" s="397"/>
      <c r="AJ1303" s="555"/>
      <c r="AK1303" s="576">
        <f t="shared" si="178"/>
        <v>0</v>
      </c>
      <c r="AL1303" s="576">
        <f t="shared" si="179"/>
        <v>0</v>
      </c>
      <c r="AM1303" s="599"/>
      <c r="AN1303" s="599"/>
      <c r="AO1303" s="553"/>
      <c r="AP1303" s="553"/>
      <c r="AQ1303" s="553"/>
      <c r="AR1303" s="553"/>
      <c r="AS1303" s="397"/>
      <c r="AT1303" s="397"/>
      <c r="AU1303" s="397"/>
      <c r="AV1303" s="397"/>
      <c r="AW1303" s="397"/>
      <c r="AX1303" s="397"/>
      <c r="AY1303" s="397"/>
      <c r="AZ1303" s="397"/>
      <c r="BA1303" s="397"/>
      <c r="BB1303" s="397"/>
      <c r="BC1303" s="397"/>
      <c r="BD1303" s="553"/>
      <c r="BE1303" s="397"/>
      <c r="BF1303" s="397"/>
      <c r="BG1303" s="397"/>
      <c r="BH1303" s="397"/>
    </row>
    <row r="1304" spans="2:60" x14ac:dyDescent="0.35">
      <c r="B1304" s="319"/>
      <c r="C1304" s="147"/>
      <c r="D1304" s="147"/>
      <c r="E1304" s="320"/>
      <c r="F1304" s="321"/>
      <c r="G1304" s="149"/>
      <c r="H1304" s="148"/>
      <c r="I1304" s="148"/>
      <c r="J1304" s="322"/>
      <c r="K1304" s="324" t="str">
        <f>IFERROR(INDEX(Lookup!$G$3:$G$6,MATCH(J1304,Lookup!$F$3:$F$6,0)),"")</f>
        <v/>
      </c>
      <c r="L1304" s="323"/>
      <c r="M1304" s="322"/>
      <c r="N1304" s="846">
        <f t="shared" si="172"/>
        <v>0</v>
      </c>
      <c r="O1304" s="325">
        <f t="shared" si="173"/>
        <v>0</v>
      </c>
      <c r="P1304" s="847">
        <f>IF(I1304&lt;INDEX(Lookup!$U$2:$U$10,MATCH($D$48,Lookup!$S$2:$S$10,0)),0,IF(U1304="X",0,IFERROR(L1304*50,0)))</f>
        <v>0</v>
      </c>
      <c r="Q1304" s="326">
        <f>IF(I1304&lt;INDEX(Lookup!$U$2:$U$10,MATCH($D$48,Lookup!$S$2:$S$10,0)),0,IF(U1304="X",0,IFERROR(P1304*K1304,0)))</f>
        <v>0</v>
      </c>
      <c r="R1304" s="326">
        <v>0</v>
      </c>
      <c r="S1304" s="424">
        <v>0</v>
      </c>
      <c r="T1304" s="322"/>
      <c r="U1304" s="143"/>
      <c r="V1304" s="397"/>
      <c r="W1304" s="555"/>
      <c r="X1304" s="576">
        <f t="shared" si="174"/>
        <v>0</v>
      </c>
      <c r="Y1304" s="576">
        <f t="shared" si="175"/>
        <v>0</v>
      </c>
      <c r="Z1304" s="576">
        <f t="shared" si="176"/>
        <v>0</v>
      </c>
      <c r="AA1304" s="576">
        <f t="shared" si="177"/>
        <v>0</v>
      </c>
      <c r="AB1304" s="553"/>
      <c r="AC1304" s="553"/>
      <c r="AD1304" s="553"/>
      <c r="AE1304" s="553"/>
      <c r="AF1304" s="553"/>
      <c r="AG1304" s="553"/>
      <c r="AH1304" s="553"/>
      <c r="AI1304" s="397"/>
      <c r="AJ1304" s="555"/>
      <c r="AK1304" s="576">
        <f t="shared" si="178"/>
        <v>0</v>
      </c>
      <c r="AL1304" s="576">
        <f t="shared" si="179"/>
        <v>0</v>
      </c>
      <c r="AM1304" s="599"/>
      <c r="AN1304" s="599"/>
      <c r="AO1304" s="553"/>
      <c r="AP1304" s="553"/>
      <c r="AQ1304" s="553"/>
      <c r="AR1304" s="553"/>
      <c r="AS1304" s="397"/>
      <c r="AT1304" s="397"/>
      <c r="AU1304" s="397"/>
      <c r="AV1304" s="397"/>
      <c r="AW1304" s="397"/>
      <c r="AX1304" s="397"/>
      <c r="AY1304" s="397"/>
      <c r="AZ1304" s="397"/>
      <c r="BA1304" s="397"/>
      <c r="BB1304" s="397"/>
      <c r="BC1304" s="397"/>
      <c r="BD1304" s="553"/>
      <c r="BE1304" s="397"/>
      <c r="BF1304" s="397"/>
      <c r="BG1304" s="397"/>
      <c r="BH1304" s="397"/>
    </row>
    <row r="1305" spans="2:60" x14ac:dyDescent="0.35">
      <c r="B1305" s="319"/>
      <c r="C1305" s="147"/>
      <c r="D1305" s="147"/>
      <c r="E1305" s="320"/>
      <c r="F1305" s="321"/>
      <c r="G1305" s="149"/>
      <c r="H1305" s="148"/>
      <c r="I1305" s="148"/>
      <c r="J1305" s="322"/>
      <c r="K1305" s="324" t="str">
        <f>IFERROR(INDEX(Lookup!$G$3:$G$6,MATCH(J1305,Lookup!$F$3:$F$6,0)),"")</f>
        <v/>
      </c>
      <c r="L1305" s="323"/>
      <c r="M1305" s="322"/>
      <c r="N1305" s="846">
        <f t="shared" si="172"/>
        <v>0</v>
      </c>
      <c r="O1305" s="325">
        <f t="shared" si="173"/>
        <v>0</v>
      </c>
      <c r="P1305" s="847">
        <f>IF(I1305&lt;INDEX(Lookup!$U$2:$U$10,MATCH($D$48,Lookup!$S$2:$S$10,0)),0,IF(U1305="X",0,IFERROR(L1305*50,0)))</f>
        <v>0</v>
      </c>
      <c r="Q1305" s="326">
        <f>IF(I1305&lt;INDEX(Lookup!$U$2:$U$10,MATCH($D$48,Lookup!$S$2:$S$10,0)),0,IF(U1305="X",0,IFERROR(P1305*K1305,0)))</f>
        <v>0</v>
      </c>
      <c r="R1305" s="326">
        <v>0</v>
      </c>
      <c r="S1305" s="424">
        <v>0</v>
      </c>
      <c r="T1305" s="322"/>
      <c r="U1305" s="143"/>
      <c r="V1305" s="397"/>
      <c r="W1305" s="555"/>
      <c r="X1305" s="576">
        <f t="shared" si="174"/>
        <v>0</v>
      </c>
      <c r="Y1305" s="576">
        <f t="shared" si="175"/>
        <v>0</v>
      </c>
      <c r="Z1305" s="576">
        <f t="shared" si="176"/>
        <v>0</v>
      </c>
      <c r="AA1305" s="576">
        <f t="shared" si="177"/>
        <v>0</v>
      </c>
      <c r="AB1305" s="553"/>
      <c r="AC1305" s="553"/>
      <c r="AD1305" s="553"/>
      <c r="AE1305" s="553"/>
      <c r="AF1305" s="553"/>
      <c r="AG1305" s="553"/>
      <c r="AH1305" s="553"/>
      <c r="AI1305" s="397"/>
      <c r="AJ1305" s="555"/>
      <c r="AK1305" s="576">
        <f t="shared" si="178"/>
        <v>0</v>
      </c>
      <c r="AL1305" s="576">
        <f t="shared" si="179"/>
        <v>0</v>
      </c>
      <c r="AM1305" s="599"/>
      <c r="AN1305" s="599"/>
      <c r="AO1305" s="553"/>
      <c r="AP1305" s="553"/>
      <c r="AQ1305" s="553"/>
      <c r="AR1305" s="553"/>
      <c r="AS1305" s="397"/>
      <c r="AT1305" s="397"/>
      <c r="AU1305" s="397"/>
      <c r="AV1305" s="397"/>
      <c r="AW1305" s="397"/>
      <c r="AX1305" s="397"/>
      <c r="AY1305" s="397"/>
      <c r="AZ1305" s="397"/>
      <c r="BA1305" s="397"/>
      <c r="BB1305" s="397"/>
      <c r="BC1305" s="397"/>
      <c r="BD1305" s="553"/>
      <c r="BE1305" s="397"/>
      <c r="BF1305" s="397"/>
      <c r="BG1305" s="397"/>
      <c r="BH1305" s="397"/>
    </row>
    <row r="1306" spans="2:60" x14ac:dyDescent="0.35">
      <c r="B1306" s="319"/>
      <c r="C1306" s="147"/>
      <c r="D1306" s="147"/>
      <c r="E1306" s="320"/>
      <c r="F1306" s="321"/>
      <c r="G1306" s="149"/>
      <c r="H1306" s="148"/>
      <c r="I1306" s="148"/>
      <c r="J1306" s="322"/>
      <c r="K1306" s="324" t="str">
        <f>IFERROR(INDEX(Lookup!$G$3:$G$6,MATCH(J1306,Lookup!$F$3:$F$6,0)),"")</f>
        <v/>
      </c>
      <c r="L1306" s="323"/>
      <c r="M1306" s="322"/>
      <c r="N1306" s="846">
        <f t="shared" si="172"/>
        <v>0</v>
      </c>
      <c r="O1306" s="325">
        <f t="shared" si="173"/>
        <v>0</v>
      </c>
      <c r="P1306" s="847">
        <f>IF(I1306&lt;INDEX(Lookup!$U$2:$U$10,MATCH($D$48,Lookup!$S$2:$S$10,0)),0,IF(U1306="X",0,IFERROR(L1306*50,0)))</f>
        <v>0</v>
      </c>
      <c r="Q1306" s="326">
        <f>IF(I1306&lt;INDEX(Lookup!$U$2:$U$10,MATCH($D$48,Lookup!$S$2:$S$10,0)),0,IF(U1306="X",0,IFERROR(P1306*K1306,0)))</f>
        <v>0</v>
      </c>
      <c r="R1306" s="326">
        <v>0</v>
      </c>
      <c r="S1306" s="424">
        <v>0</v>
      </c>
      <c r="T1306" s="322"/>
      <c r="U1306" s="143"/>
      <c r="V1306" s="397"/>
      <c r="W1306" s="555"/>
      <c r="X1306" s="576">
        <f t="shared" si="174"/>
        <v>0</v>
      </c>
      <c r="Y1306" s="576">
        <f t="shared" si="175"/>
        <v>0</v>
      </c>
      <c r="Z1306" s="576">
        <f t="shared" si="176"/>
        <v>0</v>
      </c>
      <c r="AA1306" s="576">
        <f t="shared" si="177"/>
        <v>0</v>
      </c>
      <c r="AB1306" s="553"/>
      <c r="AC1306" s="553"/>
      <c r="AD1306" s="553"/>
      <c r="AE1306" s="553"/>
      <c r="AF1306" s="553"/>
      <c r="AG1306" s="553"/>
      <c r="AH1306" s="553"/>
      <c r="AI1306" s="397"/>
      <c r="AJ1306" s="555"/>
      <c r="AK1306" s="576">
        <f t="shared" si="178"/>
        <v>0</v>
      </c>
      <c r="AL1306" s="576">
        <f t="shared" si="179"/>
        <v>0</v>
      </c>
      <c r="AM1306" s="599"/>
      <c r="AN1306" s="599"/>
      <c r="AO1306" s="553"/>
      <c r="AP1306" s="553"/>
      <c r="AQ1306" s="553"/>
      <c r="AR1306" s="553"/>
      <c r="AS1306" s="397"/>
      <c r="AT1306" s="397"/>
      <c r="AU1306" s="397"/>
      <c r="AV1306" s="397"/>
      <c r="AW1306" s="397"/>
      <c r="AX1306" s="397"/>
      <c r="AY1306" s="397"/>
      <c r="AZ1306" s="397"/>
      <c r="BA1306" s="397"/>
      <c r="BB1306" s="397"/>
      <c r="BC1306" s="397"/>
      <c r="BD1306" s="553"/>
      <c r="BE1306" s="397"/>
      <c r="BF1306" s="397"/>
      <c r="BG1306" s="397"/>
      <c r="BH1306" s="397"/>
    </row>
    <row r="1307" spans="2:60" x14ac:dyDescent="0.35">
      <c r="B1307" s="319"/>
      <c r="C1307" s="147"/>
      <c r="D1307" s="147"/>
      <c r="E1307" s="320"/>
      <c r="F1307" s="321"/>
      <c r="G1307" s="149"/>
      <c r="H1307" s="148"/>
      <c r="I1307" s="148"/>
      <c r="J1307" s="322"/>
      <c r="K1307" s="324" t="str">
        <f>IFERROR(INDEX(Lookup!$G$3:$G$6,MATCH(J1307,Lookup!$F$3:$F$6,0)),"")</f>
        <v/>
      </c>
      <c r="L1307" s="323"/>
      <c r="M1307" s="322"/>
      <c r="N1307" s="846">
        <f t="shared" si="172"/>
        <v>0</v>
      </c>
      <c r="O1307" s="325">
        <f t="shared" si="173"/>
        <v>0</v>
      </c>
      <c r="P1307" s="847">
        <f>IF(I1307&lt;INDEX(Lookup!$U$2:$U$10,MATCH($D$48,Lookup!$S$2:$S$10,0)),0,IF(U1307="X",0,IFERROR(L1307*50,0)))</f>
        <v>0</v>
      </c>
      <c r="Q1307" s="326">
        <f>IF(I1307&lt;INDEX(Lookup!$U$2:$U$10,MATCH($D$48,Lookup!$S$2:$S$10,0)),0,IF(U1307="X",0,IFERROR(P1307*K1307,0)))</f>
        <v>0</v>
      </c>
      <c r="R1307" s="326">
        <v>0</v>
      </c>
      <c r="S1307" s="424">
        <v>0</v>
      </c>
      <c r="T1307" s="322"/>
      <c r="U1307" s="143"/>
      <c r="V1307" s="397"/>
      <c r="W1307" s="555"/>
      <c r="X1307" s="576">
        <f t="shared" si="174"/>
        <v>0</v>
      </c>
      <c r="Y1307" s="576">
        <f t="shared" si="175"/>
        <v>0</v>
      </c>
      <c r="Z1307" s="576">
        <f t="shared" si="176"/>
        <v>0</v>
      </c>
      <c r="AA1307" s="576">
        <f t="shared" si="177"/>
        <v>0</v>
      </c>
      <c r="AB1307" s="553"/>
      <c r="AC1307" s="553"/>
      <c r="AD1307" s="553"/>
      <c r="AE1307" s="553"/>
      <c r="AF1307" s="553"/>
      <c r="AG1307" s="553"/>
      <c r="AH1307" s="553"/>
      <c r="AI1307" s="397"/>
      <c r="AJ1307" s="555"/>
      <c r="AK1307" s="576">
        <f t="shared" si="178"/>
        <v>0</v>
      </c>
      <c r="AL1307" s="576">
        <f t="shared" si="179"/>
        <v>0</v>
      </c>
      <c r="AM1307" s="599"/>
      <c r="AN1307" s="599"/>
      <c r="AO1307" s="553"/>
      <c r="AP1307" s="553"/>
      <c r="AQ1307" s="553"/>
      <c r="AR1307" s="553"/>
      <c r="AS1307" s="397"/>
      <c r="AT1307" s="397"/>
      <c r="AU1307" s="397"/>
      <c r="AV1307" s="397"/>
      <c r="AW1307" s="397"/>
      <c r="AX1307" s="397"/>
      <c r="AY1307" s="397"/>
      <c r="AZ1307" s="397"/>
      <c r="BA1307" s="397"/>
      <c r="BB1307" s="397"/>
      <c r="BC1307" s="397"/>
      <c r="BD1307" s="553"/>
      <c r="BE1307" s="397"/>
      <c r="BF1307" s="397"/>
      <c r="BG1307" s="397"/>
      <c r="BH1307" s="397"/>
    </row>
    <row r="1308" spans="2:60" x14ac:dyDescent="0.35">
      <c r="B1308" s="319"/>
      <c r="C1308" s="147"/>
      <c r="D1308" s="147"/>
      <c r="E1308" s="320"/>
      <c r="F1308" s="321"/>
      <c r="G1308" s="149"/>
      <c r="H1308" s="148"/>
      <c r="I1308" s="148"/>
      <c r="J1308" s="322"/>
      <c r="K1308" s="324" t="str">
        <f>IFERROR(INDEX(Lookup!$G$3:$G$6,MATCH(J1308,Lookup!$F$3:$F$6,0)),"")</f>
        <v/>
      </c>
      <c r="L1308" s="323"/>
      <c r="M1308" s="322"/>
      <c r="N1308" s="846">
        <f t="shared" si="172"/>
        <v>0</v>
      </c>
      <c r="O1308" s="325">
        <f t="shared" si="173"/>
        <v>0</v>
      </c>
      <c r="P1308" s="847">
        <f>IF(I1308&lt;INDEX(Lookup!$U$2:$U$10,MATCH($D$48,Lookup!$S$2:$S$10,0)),0,IF(U1308="X",0,IFERROR(L1308*50,0)))</f>
        <v>0</v>
      </c>
      <c r="Q1308" s="326">
        <f>IF(I1308&lt;INDEX(Lookup!$U$2:$U$10,MATCH($D$48,Lookup!$S$2:$S$10,0)),0,IF(U1308="X",0,IFERROR(P1308*K1308,0)))</f>
        <v>0</v>
      </c>
      <c r="R1308" s="326">
        <v>0</v>
      </c>
      <c r="S1308" s="424">
        <v>0</v>
      </c>
      <c r="T1308" s="322"/>
      <c r="U1308" s="143"/>
      <c r="V1308" s="397"/>
      <c r="W1308" s="555"/>
      <c r="X1308" s="576">
        <f t="shared" si="174"/>
        <v>0</v>
      </c>
      <c r="Y1308" s="576">
        <f t="shared" si="175"/>
        <v>0</v>
      </c>
      <c r="Z1308" s="576">
        <f t="shared" si="176"/>
        <v>0</v>
      </c>
      <c r="AA1308" s="576">
        <f t="shared" si="177"/>
        <v>0</v>
      </c>
      <c r="AB1308" s="553"/>
      <c r="AC1308" s="553"/>
      <c r="AD1308" s="553"/>
      <c r="AE1308" s="553"/>
      <c r="AF1308" s="553"/>
      <c r="AG1308" s="553"/>
      <c r="AH1308" s="553"/>
      <c r="AI1308" s="397"/>
      <c r="AJ1308" s="555"/>
      <c r="AK1308" s="576">
        <f t="shared" si="178"/>
        <v>0</v>
      </c>
      <c r="AL1308" s="576">
        <f t="shared" si="179"/>
        <v>0</v>
      </c>
      <c r="AM1308" s="599"/>
      <c r="AN1308" s="599"/>
      <c r="AO1308" s="553"/>
      <c r="AP1308" s="553"/>
      <c r="AQ1308" s="553"/>
      <c r="AR1308" s="553"/>
      <c r="AS1308" s="397"/>
      <c r="AT1308" s="397"/>
      <c r="AU1308" s="397"/>
      <c r="AV1308" s="397"/>
      <c r="AW1308" s="397"/>
      <c r="AX1308" s="397"/>
      <c r="AY1308" s="397"/>
      <c r="AZ1308" s="397"/>
      <c r="BA1308" s="397"/>
      <c r="BB1308" s="397"/>
      <c r="BC1308" s="397"/>
      <c r="BD1308" s="553"/>
      <c r="BE1308" s="397"/>
      <c r="BF1308" s="397"/>
      <c r="BG1308" s="397"/>
      <c r="BH1308" s="397"/>
    </row>
    <row r="1309" spans="2:60" x14ac:dyDescent="0.35">
      <c r="B1309" s="319"/>
      <c r="C1309" s="147"/>
      <c r="D1309" s="147"/>
      <c r="E1309" s="320"/>
      <c r="F1309" s="321"/>
      <c r="G1309" s="149"/>
      <c r="H1309" s="148"/>
      <c r="I1309" s="148"/>
      <c r="J1309" s="322"/>
      <c r="K1309" s="324" t="str">
        <f>IFERROR(INDEX(Lookup!$G$3:$G$6,MATCH(J1309,Lookup!$F$3:$F$6,0)),"")</f>
        <v/>
      </c>
      <c r="L1309" s="323"/>
      <c r="M1309" s="322"/>
      <c r="N1309" s="846">
        <f t="shared" si="172"/>
        <v>0</v>
      </c>
      <c r="O1309" s="325">
        <f t="shared" si="173"/>
        <v>0</v>
      </c>
      <c r="P1309" s="847">
        <f>IF(I1309&lt;INDEX(Lookup!$U$2:$U$10,MATCH($D$48,Lookup!$S$2:$S$10,0)),0,IF(U1309="X",0,IFERROR(L1309*50,0)))</f>
        <v>0</v>
      </c>
      <c r="Q1309" s="326">
        <f>IF(I1309&lt;INDEX(Lookup!$U$2:$U$10,MATCH($D$48,Lookup!$S$2:$S$10,0)),0,IF(U1309="X",0,IFERROR(P1309*K1309,0)))</f>
        <v>0</v>
      </c>
      <c r="R1309" s="326">
        <v>0</v>
      </c>
      <c r="S1309" s="424">
        <v>0</v>
      </c>
      <c r="T1309" s="322"/>
      <c r="U1309" s="143"/>
      <c r="V1309" s="397"/>
      <c r="W1309" s="555"/>
      <c r="X1309" s="576">
        <f t="shared" si="174"/>
        <v>0</v>
      </c>
      <c r="Y1309" s="576">
        <f t="shared" si="175"/>
        <v>0</v>
      </c>
      <c r="Z1309" s="576">
        <f t="shared" si="176"/>
        <v>0</v>
      </c>
      <c r="AA1309" s="576">
        <f t="shared" si="177"/>
        <v>0</v>
      </c>
      <c r="AB1309" s="553"/>
      <c r="AC1309" s="553"/>
      <c r="AD1309" s="553"/>
      <c r="AE1309" s="553"/>
      <c r="AF1309" s="553"/>
      <c r="AG1309" s="553"/>
      <c r="AH1309" s="553"/>
      <c r="AI1309" s="397"/>
      <c r="AJ1309" s="555"/>
      <c r="AK1309" s="576">
        <f t="shared" si="178"/>
        <v>0</v>
      </c>
      <c r="AL1309" s="576">
        <f t="shared" si="179"/>
        <v>0</v>
      </c>
      <c r="AM1309" s="599"/>
      <c r="AN1309" s="599"/>
      <c r="AO1309" s="553"/>
      <c r="AP1309" s="553"/>
      <c r="AQ1309" s="553"/>
      <c r="AR1309" s="553"/>
      <c r="AS1309" s="397"/>
      <c r="AT1309" s="397"/>
      <c r="AU1309" s="397"/>
      <c r="AV1309" s="397"/>
      <c r="AW1309" s="397"/>
      <c r="AX1309" s="397"/>
      <c r="AY1309" s="397"/>
      <c r="AZ1309" s="397"/>
      <c r="BA1309" s="397"/>
      <c r="BB1309" s="397"/>
      <c r="BC1309" s="397"/>
      <c r="BD1309" s="553"/>
      <c r="BE1309" s="397"/>
      <c r="BF1309" s="397"/>
      <c r="BG1309" s="397"/>
      <c r="BH1309" s="397"/>
    </row>
    <row r="1310" spans="2:60" x14ac:dyDescent="0.35">
      <c r="B1310" s="319"/>
      <c r="C1310" s="147"/>
      <c r="D1310" s="147"/>
      <c r="E1310" s="320"/>
      <c r="F1310" s="321"/>
      <c r="G1310" s="149"/>
      <c r="H1310" s="148"/>
      <c r="I1310" s="148"/>
      <c r="J1310" s="322"/>
      <c r="K1310" s="324" t="str">
        <f>IFERROR(INDEX(Lookup!$G$3:$G$6,MATCH(J1310,Lookup!$F$3:$F$6,0)),"")</f>
        <v/>
      </c>
      <c r="L1310" s="323"/>
      <c r="M1310" s="322"/>
      <c r="N1310" s="846">
        <f t="shared" si="172"/>
        <v>0</v>
      </c>
      <c r="O1310" s="325">
        <f t="shared" si="173"/>
        <v>0</v>
      </c>
      <c r="P1310" s="847">
        <f>IF(I1310&lt;INDEX(Lookup!$U$2:$U$10,MATCH($D$48,Lookup!$S$2:$S$10,0)),0,IF(U1310="X",0,IFERROR(L1310*50,0)))</f>
        <v>0</v>
      </c>
      <c r="Q1310" s="326">
        <f>IF(I1310&lt;INDEX(Lookup!$U$2:$U$10,MATCH($D$48,Lookup!$S$2:$S$10,0)),0,IF(U1310="X",0,IFERROR(P1310*K1310,0)))</f>
        <v>0</v>
      </c>
      <c r="R1310" s="326">
        <v>0</v>
      </c>
      <c r="S1310" s="424">
        <v>0</v>
      </c>
      <c r="T1310" s="322"/>
      <c r="U1310" s="143"/>
      <c r="V1310" s="397"/>
      <c r="W1310" s="555"/>
      <c r="X1310" s="576">
        <f t="shared" si="174"/>
        <v>0</v>
      </c>
      <c r="Y1310" s="576">
        <f t="shared" si="175"/>
        <v>0</v>
      </c>
      <c r="Z1310" s="576">
        <f t="shared" si="176"/>
        <v>0</v>
      </c>
      <c r="AA1310" s="576">
        <f t="shared" si="177"/>
        <v>0</v>
      </c>
      <c r="AB1310" s="553"/>
      <c r="AC1310" s="553"/>
      <c r="AD1310" s="553"/>
      <c r="AE1310" s="553"/>
      <c r="AF1310" s="553"/>
      <c r="AG1310" s="553"/>
      <c r="AH1310" s="553"/>
      <c r="AI1310" s="397"/>
      <c r="AJ1310" s="555"/>
      <c r="AK1310" s="576">
        <f t="shared" si="178"/>
        <v>0</v>
      </c>
      <c r="AL1310" s="576">
        <f t="shared" si="179"/>
        <v>0</v>
      </c>
      <c r="AM1310" s="599"/>
      <c r="AN1310" s="599"/>
      <c r="AO1310" s="553"/>
      <c r="AP1310" s="553"/>
      <c r="AQ1310" s="553"/>
      <c r="AR1310" s="553"/>
      <c r="AS1310" s="397"/>
      <c r="AT1310" s="397"/>
      <c r="AU1310" s="397"/>
      <c r="AV1310" s="397"/>
      <c r="AW1310" s="397"/>
      <c r="AX1310" s="397"/>
      <c r="AY1310" s="397"/>
      <c r="AZ1310" s="397"/>
      <c r="BA1310" s="397"/>
      <c r="BB1310" s="397"/>
      <c r="BC1310" s="397"/>
      <c r="BD1310" s="553"/>
      <c r="BE1310" s="397"/>
      <c r="BF1310" s="397"/>
      <c r="BG1310" s="397"/>
      <c r="BH1310" s="397"/>
    </row>
    <row r="1311" spans="2:60" x14ac:dyDescent="0.35">
      <c r="B1311" s="319"/>
      <c r="C1311" s="147"/>
      <c r="D1311" s="147"/>
      <c r="E1311" s="320"/>
      <c r="F1311" s="321"/>
      <c r="G1311" s="149"/>
      <c r="H1311" s="148"/>
      <c r="I1311" s="148"/>
      <c r="J1311" s="322"/>
      <c r="K1311" s="324" t="str">
        <f>IFERROR(INDEX(Lookup!$G$3:$G$6,MATCH(J1311,Lookup!$F$3:$F$6,0)),"")</f>
        <v/>
      </c>
      <c r="L1311" s="323"/>
      <c r="M1311" s="322"/>
      <c r="N1311" s="846">
        <f t="shared" si="172"/>
        <v>0</v>
      </c>
      <c r="O1311" s="325">
        <f t="shared" si="173"/>
        <v>0</v>
      </c>
      <c r="P1311" s="847">
        <f>IF(I1311&lt;INDEX(Lookup!$U$2:$U$10,MATCH($D$48,Lookup!$S$2:$S$10,0)),0,IF(U1311="X",0,IFERROR(L1311*50,0)))</f>
        <v>0</v>
      </c>
      <c r="Q1311" s="326">
        <f>IF(I1311&lt;INDEX(Lookup!$U$2:$U$10,MATCH($D$48,Lookup!$S$2:$S$10,0)),0,IF(U1311="X",0,IFERROR(P1311*K1311,0)))</f>
        <v>0</v>
      </c>
      <c r="R1311" s="326">
        <v>0</v>
      </c>
      <c r="S1311" s="424">
        <v>0</v>
      </c>
      <c r="T1311" s="322"/>
      <c r="U1311" s="143"/>
      <c r="V1311" s="397"/>
      <c r="W1311" s="555"/>
      <c r="X1311" s="576">
        <f t="shared" si="174"/>
        <v>0</v>
      </c>
      <c r="Y1311" s="576">
        <f t="shared" si="175"/>
        <v>0</v>
      </c>
      <c r="Z1311" s="576">
        <f t="shared" si="176"/>
        <v>0</v>
      </c>
      <c r="AA1311" s="576">
        <f t="shared" si="177"/>
        <v>0</v>
      </c>
      <c r="AB1311" s="553"/>
      <c r="AC1311" s="553"/>
      <c r="AD1311" s="553"/>
      <c r="AE1311" s="553"/>
      <c r="AF1311" s="553"/>
      <c r="AG1311" s="553"/>
      <c r="AH1311" s="553"/>
      <c r="AI1311" s="397"/>
      <c r="AJ1311" s="555"/>
      <c r="AK1311" s="576">
        <f t="shared" si="178"/>
        <v>0</v>
      </c>
      <c r="AL1311" s="576">
        <f t="shared" si="179"/>
        <v>0</v>
      </c>
      <c r="AM1311" s="599"/>
      <c r="AN1311" s="599"/>
      <c r="AO1311" s="553"/>
      <c r="AP1311" s="553"/>
      <c r="AQ1311" s="553"/>
      <c r="AR1311" s="553"/>
      <c r="AS1311" s="397"/>
      <c r="AT1311" s="397"/>
      <c r="AU1311" s="397"/>
      <c r="AV1311" s="397"/>
      <c r="AW1311" s="397"/>
      <c r="AX1311" s="397"/>
      <c r="AY1311" s="397"/>
      <c r="AZ1311" s="397"/>
      <c r="BA1311" s="397"/>
      <c r="BB1311" s="397"/>
      <c r="BC1311" s="397"/>
      <c r="BD1311" s="553"/>
      <c r="BE1311" s="397"/>
      <c r="BF1311" s="397"/>
      <c r="BG1311" s="397"/>
      <c r="BH1311" s="397"/>
    </row>
    <row r="1312" spans="2:60" x14ac:dyDescent="0.35">
      <c r="B1312" s="319"/>
      <c r="C1312" s="147"/>
      <c r="D1312" s="147"/>
      <c r="E1312" s="320"/>
      <c r="F1312" s="321"/>
      <c r="G1312" s="149"/>
      <c r="H1312" s="148"/>
      <c r="I1312" s="148"/>
      <c r="J1312" s="322"/>
      <c r="K1312" s="324" t="str">
        <f>IFERROR(INDEX(Lookup!$G$3:$G$6,MATCH(J1312,Lookup!$F$3:$F$6,0)),"")</f>
        <v/>
      </c>
      <c r="L1312" s="323"/>
      <c r="M1312" s="322"/>
      <c r="N1312" s="846">
        <f t="shared" si="172"/>
        <v>0</v>
      </c>
      <c r="O1312" s="325">
        <f t="shared" si="173"/>
        <v>0</v>
      </c>
      <c r="P1312" s="847">
        <f>IF(I1312&lt;INDEX(Lookup!$U$2:$U$10,MATCH($D$48,Lookup!$S$2:$S$10,0)),0,IF(U1312="X",0,IFERROR(L1312*50,0)))</f>
        <v>0</v>
      </c>
      <c r="Q1312" s="326">
        <f>IF(I1312&lt;INDEX(Lookup!$U$2:$U$10,MATCH($D$48,Lookup!$S$2:$S$10,0)),0,IF(U1312="X",0,IFERROR(P1312*K1312,0)))</f>
        <v>0</v>
      </c>
      <c r="R1312" s="326">
        <v>0</v>
      </c>
      <c r="S1312" s="424">
        <v>0</v>
      </c>
      <c r="T1312" s="322"/>
      <c r="U1312" s="143"/>
      <c r="V1312" s="397"/>
      <c r="W1312" s="555"/>
      <c r="X1312" s="576">
        <f t="shared" si="174"/>
        <v>0</v>
      </c>
      <c r="Y1312" s="576">
        <f t="shared" si="175"/>
        <v>0</v>
      </c>
      <c r="Z1312" s="576">
        <f t="shared" si="176"/>
        <v>0</v>
      </c>
      <c r="AA1312" s="576">
        <f t="shared" si="177"/>
        <v>0</v>
      </c>
      <c r="AB1312" s="553"/>
      <c r="AC1312" s="553"/>
      <c r="AD1312" s="553"/>
      <c r="AE1312" s="553"/>
      <c r="AF1312" s="553"/>
      <c r="AG1312" s="553"/>
      <c r="AH1312" s="553"/>
      <c r="AI1312" s="397"/>
      <c r="AJ1312" s="555"/>
      <c r="AK1312" s="576">
        <f t="shared" si="178"/>
        <v>0</v>
      </c>
      <c r="AL1312" s="576">
        <f t="shared" si="179"/>
        <v>0</v>
      </c>
      <c r="AM1312" s="599"/>
      <c r="AN1312" s="599"/>
      <c r="AO1312" s="553"/>
      <c r="AP1312" s="553"/>
      <c r="AQ1312" s="553"/>
      <c r="AR1312" s="553"/>
      <c r="AS1312" s="397"/>
      <c r="AT1312" s="397"/>
      <c r="AU1312" s="397"/>
      <c r="AV1312" s="397"/>
      <c r="AW1312" s="397"/>
      <c r="AX1312" s="397"/>
      <c r="AY1312" s="397"/>
      <c r="AZ1312" s="397"/>
      <c r="BA1312" s="397"/>
      <c r="BB1312" s="397"/>
      <c r="BC1312" s="397"/>
      <c r="BD1312" s="553"/>
      <c r="BE1312" s="397"/>
      <c r="BF1312" s="397"/>
      <c r="BG1312" s="397"/>
      <c r="BH1312" s="397"/>
    </row>
    <row r="1313" spans="2:60" x14ac:dyDescent="0.35">
      <c r="B1313" s="319"/>
      <c r="C1313" s="147"/>
      <c r="D1313" s="147"/>
      <c r="E1313" s="320"/>
      <c r="F1313" s="321"/>
      <c r="G1313" s="149"/>
      <c r="H1313" s="148"/>
      <c r="I1313" s="148"/>
      <c r="J1313" s="322"/>
      <c r="K1313" s="324" t="str">
        <f>IFERROR(INDEX(Lookup!$G$3:$G$6,MATCH(J1313,Lookup!$F$3:$F$6,0)),"")</f>
        <v/>
      </c>
      <c r="L1313" s="323"/>
      <c r="M1313" s="322"/>
      <c r="N1313" s="846">
        <f t="shared" si="172"/>
        <v>0</v>
      </c>
      <c r="O1313" s="325">
        <f t="shared" si="173"/>
        <v>0</v>
      </c>
      <c r="P1313" s="847">
        <f>IF(I1313&lt;INDEX(Lookup!$U$2:$U$10,MATCH($D$48,Lookup!$S$2:$S$10,0)),0,IF(U1313="X",0,IFERROR(L1313*50,0)))</f>
        <v>0</v>
      </c>
      <c r="Q1313" s="326">
        <f>IF(I1313&lt;INDEX(Lookup!$U$2:$U$10,MATCH($D$48,Lookup!$S$2:$S$10,0)),0,IF(U1313="X",0,IFERROR(P1313*K1313,0)))</f>
        <v>0</v>
      </c>
      <c r="R1313" s="326">
        <v>0</v>
      </c>
      <c r="S1313" s="424">
        <v>0</v>
      </c>
      <c r="T1313" s="322"/>
      <c r="U1313" s="143"/>
      <c r="V1313" s="397"/>
      <c r="W1313" s="555"/>
      <c r="X1313" s="576">
        <f t="shared" si="174"/>
        <v>0</v>
      </c>
      <c r="Y1313" s="576">
        <f t="shared" si="175"/>
        <v>0</v>
      </c>
      <c r="Z1313" s="576">
        <f t="shared" si="176"/>
        <v>0</v>
      </c>
      <c r="AA1313" s="576">
        <f t="shared" si="177"/>
        <v>0</v>
      </c>
      <c r="AB1313" s="553"/>
      <c r="AC1313" s="553"/>
      <c r="AD1313" s="553"/>
      <c r="AE1313" s="553"/>
      <c r="AF1313" s="553"/>
      <c r="AG1313" s="553"/>
      <c r="AH1313" s="553"/>
      <c r="AI1313" s="397"/>
      <c r="AJ1313" s="555"/>
      <c r="AK1313" s="576">
        <f t="shared" si="178"/>
        <v>0</v>
      </c>
      <c r="AL1313" s="576">
        <f t="shared" si="179"/>
        <v>0</v>
      </c>
      <c r="AM1313" s="599"/>
      <c r="AN1313" s="599"/>
      <c r="AO1313" s="553"/>
      <c r="AP1313" s="553"/>
      <c r="AQ1313" s="553"/>
      <c r="AR1313" s="553"/>
      <c r="AS1313" s="397"/>
      <c r="AT1313" s="397"/>
      <c r="AU1313" s="397"/>
      <c r="AV1313" s="397"/>
      <c r="AW1313" s="397"/>
      <c r="AX1313" s="397"/>
      <c r="AY1313" s="397"/>
      <c r="AZ1313" s="397"/>
      <c r="BA1313" s="397"/>
      <c r="BB1313" s="397"/>
      <c r="BC1313" s="397"/>
      <c r="BD1313" s="553"/>
      <c r="BE1313" s="397"/>
      <c r="BF1313" s="397"/>
      <c r="BG1313" s="397"/>
      <c r="BH1313" s="397"/>
    </row>
    <row r="1314" spans="2:60" x14ac:dyDescent="0.35">
      <c r="B1314" s="319"/>
      <c r="C1314" s="147"/>
      <c r="D1314" s="147"/>
      <c r="E1314" s="320"/>
      <c r="F1314" s="321"/>
      <c r="G1314" s="149"/>
      <c r="H1314" s="148"/>
      <c r="I1314" s="148"/>
      <c r="J1314" s="322"/>
      <c r="K1314" s="324" t="str">
        <f>IFERROR(INDEX(Lookup!$G$3:$G$6,MATCH(J1314,Lookup!$F$3:$F$6,0)),"")</f>
        <v/>
      </c>
      <c r="L1314" s="323"/>
      <c r="M1314" s="322"/>
      <c r="N1314" s="846">
        <f t="shared" si="172"/>
        <v>0</v>
      </c>
      <c r="O1314" s="325">
        <f t="shared" si="173"/>
        <v>0</v>
      </c>
      <c r="P1314" s="847">
        <f>IF(I1314&lt;INDEX(Lookup!$U$2:$U$10,MATCH($D$48,Lookup!$S$2:$S$10,0)),0,IF(U1314="X",0,IFERROR(L1314*50,0)))</f>
        <v>0</v>
      </c>
      <c r="Q1314" s="326">
        <f>IF(I1314&lt;INDEX(Lookup!$U$2:$U$10,MATCH($D$48,Lookup!$S$2:$S$10,0)),0,IF(U1314="X",0,IFERROR(P1314*K1314,0)))</f>
        <v>0</v>
      </c>
      <c r="R1314" s="326">
        <v>0</v>
      </c>
      <c r="S1314" s="424">
        <v>0</v>
      </c>
      <c r="T1314" s="322"/>
      <c r="U1314" s="143"/>
      <c r="V1314" s="397"/>
      <c r="W1314" s="555"/>
      <c r="X1314" s="576">
        <f t="shared" si="174"/>
        <v>0</v>
      </c>
      <c r="Y1314" s="576">
        <f t="shared" si="175"/>
        <v>0</v>
      </c>
      <c r="Z1314" s="576">
        <f t="shared" si="176"/>
        <v>0</v>
      </c>
      <c r="AA1314" s="576">
        <f t="shared" si="177"/>
        <v>0</v>
      </c>
      <c r="AB1314" s="553"/>
      <c r="AC1314" s="553"/>
      <c r="AD1314" s="553"/>
      <c r="AE1314" s="553"/>
      <c r="AF1314" s="553"/>
      <c r="AG1314" s="553"/>
      <c r="AH1314" s="553"/>
      <c r="AI1314" s="397"/>
      <c r="AJ1314" s="555"/>
      <c r="AK1314" s="576">
        <f t="shared" si="178"/>
        <v>0</v>
      </c>
      <c r="AL1314" s="576">
        <f t="shared" si="179"/>
        <v>0</v>
      </c>
      <c r="AM1314" s="599"/>
      <c r="AN1314" s="599"/>
      <c r="AO1314" s="553"/>
      <c r="AP1314" s="553"/>
      <c r="AQ1314" s="553"/>
      <c r="AR1314" s="553"/>
      <c r="AS1314" s="397"/>
      <c r="AT1314" s="397"/>
      <c r="AU1314" s="397"/>
      <c r="AV1314" s="397"/>
      <c r="AW1314" s="397"/>
      <c r="AX1314" s="397"/>
      <c r="AY1314" s="397"/>
      <c r="AZ1314" s="397"/>
      <c r="BA1314" s="397"/>
      <c r="BB1314" s="397"/>
      <c r="BC1314" s="397"/>
      <c r="BD1314" s="553"/>
      <c r="BE1314" s="397"/>
      <c r="BF1314" s="397"/>
      <c r="BG1314" s="397"/>
      <c r="BH1314" s="397"/>
    </row>
    <row r="1315" spans="2:60" x14ac:dyDescent="0.35">
      <c r="B1315" s="319"/>
      <c r="C1315" s="147"/>
      <c r="D1315" s="147"/>
      <c r="E1315" s="320"/>
      <c r="F1315" s="321"/>
      <c r="G1315" s="149"/>
      <c r="H1315" s="148"/>
      <c r="I1315" s="148"/>
      <c r="J1315" s="322"/>
      <c r="K1315" s="324" t="str">
        <f>IFERROR(INDEX(Lookup!$G$3:$G$6,MATCH(J1315,Lookup!$F$3:$F$6,0)),"")</f>
        <v/>
      </c>
      <c r="L1315" s="323"/>
      <c r="M1315" s="322"/>
      <c r="N1315" s="846">
        <f t="shared" si="172"/>
        <v>0</v>
      </c>
      <c r="O1315" s="325">
        <f t="shared" si="173"/>
        <v>0</v>
      </c>
      <c r="P1315" s="847">
        <f>IF(I1315&lt;INDEX(Lookup!$U$2:$U$10,MATCH($D$48,Lookup!$S$2:$S$10,0)),0,IF(U1315="X",0,IFERROR(L1315*50,0)))</f>
        <v>0</v>
      </c>
      <c r="Q1315" s="326">
        <f>IF(I1315&lt;INDEX(Lookup!$U$2:$U$10,MATCH($D$48,Lookup!$S$2:$S$10,0)),0,IF(U1315="X",0,IFERROR(P1315*K1315,0)))</f>
        <v>0</v>
      </c>
      <c r="R1315" s="326">
        <v>0</v>
      </c>
      <c r="S1315" s="424">
        <v>0</v>
      </c>
      <c r="T1315" s="322"/>
      <c r="U1315" s="143"/>
      <c r="V1315" s="397"/>
      <c r="W1315" s="555"/>
      <c r="X1315" s="576">
        <f t="shared" si="174"/>
        <v>0</v>
      </c>
      <c r="Y1315" s="576">
        <f t="shared" si="175"/>
        <v>0</v>
      </c>
      <c r="Z1315" s="576">
        <f t="shared" si="176"/>
        <v>0</v>
      </c>
      <c r="AA1315" s="576">
        <f t="shared" si="177"/>
        <v>0</v>
      </c>
      <c r="AB1315" s="553"/>
      <c r="AC1315" s="553"/>
      <c r="AD1315" s="553"/>
      <c r="AE1315" s="553"/>
      <c r="AF1315" s="553"/>
      <c r="AG1315" s="553"/>
      <c r="AH1315" s="553"/>
      <c r="AI1315" s="397"/>
      <c r="AJ1315" s="555"/>
      <c r="AK1315" s="576">
        <f t="shared" si="178"/>
        <v>0</v>
      </c>
      <c r="AL1315" s="576">
        <f t="shared" si="179"/>
        <v>0</v>
      </c>
      <c r="AM1315" s="599"/>
      <c r="AN1315" s="599"/>
      <c r="AO1315" s="553"/>
      <c r="AP1315" s="553"/>
      <c r="AQ1315" s="553"/>
      <c r="AR1315" s="553"/>
      <c r="AS1315" s="397"/>
      <c r="AT1315" s="397"/>
      <c r="AU1315" s="397"/>
      <c r="AV1315" s="397"/>
      <c r="AW1315" s="397"/>
      <c r="AX1315" s="397"/>
      <c r="AY1315" s="397"/>
      <c r="AZ1315" s="397"/>
      <c r="BA1315" s="397"/>
      <c r="BB1315" s="397"/>
      <c r="BC1315" s="397"/>
      <c r="BD1315" s="553"/>
      <c r="BE1315" s="397"/>
      <c r="BF1315" s="397"/>
      <c r="BG1315" s="397"/>
      <c r="BH1315" s="397"/>
    </row>
    <row r="1316" spans="2:60" x14ac:dyDescent="0.35">
      <c r="B1316" s="319"/>
      <c r="C1316" s="147"/>
      <c r="D1316" s="147"/>
      <c r="E1316" s="320"/>
      <c r="F1316" s="321"/>
      <c r="G1316" s="149"/>
      <c r="H1316" s="148"/>
      <c r="I1316" s="148"/>
      <c r="J1316" s="322"/>
      <c r="K1316" s="324" t="str">
        <f>IFERROR(INDEX(Lookup!$G$3:$G$6,MATCH(J1316,Lookup!$F$3:$F$6,0)),"")</f>
        <v/>
      </c>
      <c r="L1316" s="323"/>
      <c r="M1316" s="322"/>
      <c r="N1316" s="846">
        <f t="shared" si="172"/>
        <v>0</v>
      </c>
      <c r="O1316" s="325">
        <f t="shared" si="173"/>
        <v>0</v>
      </c>
      <c r="P1316" s="847">
        <f>IF(I1316&lt;INDEX(Lookup!$U$2:$U$10,MATCH($D$48,Lookup!$S$2:$S$10,0)),0,IF(U1316="X",0,IFERROR(L1316*50,0)))</f>
        <v>0</v>
      </c>
      <c r="Q1316" s="326">
        <f>IF(I1316&lt;INDEX(Lookup!$U$2:$U$10,MATCH($D$48,Lookup!$S$2:$S$10,0)),0,IF(U1316="X",0,IFERROR(P1316*K1316,0)))</f>
        <v>0</v>
      </c>
      <c r="R1316" s="326">
        <v>0</v>
      </c>
      <c r="S1316" s="424">
        <v>0</v>
      </c>
      <c r="T1316" s="322"/>
      <c r="U1316" s="143"/>
      <c r="V1316" s="397"/>
      <c r="W1316" s="555"/>
      <c r="X1316" s="576">
        <f t="shared" si="174"/>
        <v>0</v>
      </c>
      <c r="Y1316" s="576">
        <f t="shared" si="175"/>
        <v>0</v>
      </c>
      <c r="Z1316" s="576">
        <f t="shared" si="176"/>
        <v>0</v>
      </c>
      <c r="AA1316" s="576">
        <f t="shared" si="177"/>
        <v>0</v>
      </c>
      <c r="AB1316" s="553"/>
      <c r="AC1316" s="553"/>
      <c r="AD1316" s="553"/>
      <c r="AE1316" s="553"/>
      <c r="AF1316" s="553"/>
      <c r="AG1316" s="553"/>
      <c r="AH1316" s="553"/>
      <c r="AI1316" s="397"/>
      <c r="AJ1316" s="555"/>
      <c r="AK1316" s="576">
        <f t="shared" si="178"/>
        <v>0</v>
      </c>
      <c r="AL1316" s="576">
        <f t="shared" si="179"/>
        <v>0</v>
      </c>
      <c r="AM1316" s="599"/>
      <c r="AN1316" s="599"/>
      <c r="AO1316" s="553"/>
      <c r="AP1316" s="553"/>
      <c r="AQ1316" s="553"/>
      <c r="AR1316" s="553"/>
      <c r="AS1316" s="397"/>
      <c r="AT1316" s="397"/>
      <c r="AU1316" s="397"/>
      <c r="AV1316" s="397"/>
      <c r="AW1316" s="397"/>
      <c r="AX1316" s="397"/>
      <c r="AY1316" s="397"/>
      <c r="AZ1316" s="397"/>
      <c r="BA1316" s="397"/>
      <c r="BB1316" s="397"/>
      <c r="BC1316" s="397"/>
      <c r="BD1316" s="553"/>
      <c r="BE1316" s="397"/>
      <c r="BF1316" s="397"/>
      <c r="BG1316" s="397"/>
      <c r="BH1316" s="397"/>
    </row>
    <row r="1317" spans="2:60" x14ac:dyDescent="0.35">
      <c r="B1317" s="319"/>
      <c r="C1317" s="147"/>
      <c r="D1317" s="147"/>
      <c r="E1317" s="320"/>
      <c r="F1317" s="321"/>
      <c r="G1317" s="149"/>
      <c r="H1317" s="148"/>
      <c r="I1317" s="148"/>
      <c r="J1317" s="322"/>
      <c r="K1317" s="324" t="str">
        <f>IFERROR(INDEX(Lookup!$G$3:$G$6,MATCH(J1317,Lookup!$F$3:$F$6,0)),"")</f>
        <v/>
      </c>
      <c r="L1317" s="323"/>
      <c r="M1317" s="322"/>
      <c r="N1317" s="846">
        <f t="shared" si="172"/>
        <v>0</v>
      </c>
      <c r="O1317" s="325">
        <f t="shared" si="173"/>
        <v>0</v>
      </c>
      <c r="P1317" s="847">
        <f>IF(I1317&lt;INDEX(Lookup!$U$2:$U$10,MATCH($D$48,Lookup!$S$2:$S$10,0)),0,IF(U1317="X",0,IFERROR(L1317*50,0)))</f>
        <v>0</v>
      </c>
      <c r="Q1317" s="326">
        <f>IF(I1317&lt;INDEX(Lookup!$U$2:$U$10,MATCH($D$48,Lookup!$S$2:$S$10,0)),0,IF(U1317="X",0,IFERROR(P1317*K1317,0)))</f>
        <v>0</v>
      </c>
      <c r="R1317" s="326">
        <v>0</v>
      </c>
      <c r="S1317" s="424">
        <v>0</v>
      </c>
      <c r="T1317" s="322"/>
      <c r="U1317" s="143"/>
      <c r="V1317" s="397"/>
      <c r="W1317" s="555"/>
      <c r="X1317" s="576">
        <f t="shared" si="174"/>
        <v>0</v>
      </c>
      <c r="Y1317" s="576">
        <f t="shared" si="175"/>
        <v>0</v>
      </c>
      <c r="Z1317" s="576">
        <f t="shared" si="176"/>
        <v>0</v>
      </c>
      <c r="AA1317" s="576">
        <f t="shared" si="177"/>
        <v>0</v>
      </c>
      <c r="AB1317" s="553"/>
      <c r="AC1317" s="553"/>
      <c r="AD1317" s="553"/>
      <c r="AE1317" s="553"/>
      <c r="AF1317" s="553"/>
      <c r="AG1317" s="553"/>
      <c r="AH1317" s="553"/>
      <c r="AI1317" s="397"/>
      <c r="AJ1317" s="555"/>
      <c r="AK1317" s="576">
        <f t="shared" si="178"/>
        <v>0</v>
      </c>
      <c r="AL1317" s="576">
        <f t="shared" si="179"/>
        <v>0</v>
      </c>
      <c r="AM1317" s="599"/>
      <c r="AN1317" s="599"/>
      <c r="AO1317" s="553"/>
      <c r="AP1317" s="553"/>
      <c r="AQ1317" s="553"/>
      <c r="AR1317" s="553"/>
      <c r="AS1317" s="397"/>
      <c r="AT1317" s="397"/>
      <c r="AU1317" s="397"/>
      <c r="AV1317" s="397"/>
      <c r="AW1317" s="397"/>
      <c r="AX1317" s="397"/>
      <c r="AY1317" s="397"/>
      <c r="AZ1317" s="397"/>
      <c r="BA1317" s="397"/>
      <c r="BB1317" s="397"/>
      <c r="BC1317" s="397"/>
      <c r="BD1317" s="553"/>
      <c r="BE1317" s="397"/>
      <c r="BF1317" s="397"/>
      <c r="BG1317" s="397"/>
      <c r="BH1317" s="397"/>
    </row>
    <row r="1318" spans="2:60" x14ac:dyDescent="0.35">
      <c r="B1318" s="319"/>
      <c r="C1318" s="147"/>
      <c r="D1318" s="147"/>
      <c r="E1318" s="320"/>
      <c r="F1318" s="321"/>
      <c r="G1318" s="149"/>
      <c r="H1318" s="148"/>
      <c r="I1318" s="148"/>
      <c r="J1318" s="322"/>
      <c r="K1318" s="324" t="str">
        <f>IFERROR(INDEX(Lookup!$G$3:$G$6,MATCH(J1318,Lookup!$F$3:$F$6,0)),"")</f>
        <v/>
      </c>
      <c r="L1318" s="323"/>
      <c r="M1318" s="322"/>
      <c r="N1318" s="846">
        <f t="shared" si="172"/>
        <v>0</v>
      </c>
      <c r="O1318" s="325">
        <f t="shared" si="173"/>
        <v>0</v>
      </c>
      <c r="P1318" s="847">
        <f>IF(I1318&lt;INDEX(Lookup!$U$2:$U$10,MATCH($D$48,Lookup!$S$2:$S$10,0)),0,IF(U1318="X",0,IFERROR(L1318*50,0)))</f>
        <v>0</v>
      </c>
      <c r="Q1318" s="326">
        <f>IF(I1318&lt;INDEX(Lookup!$U$2:$U$10,MATCH($D$48,Lookup!$S$2:$S$10,0)),0,IF(U1318="X",0,IFERROR(P1318*K1318,0)))</f>
        <v>0</v>
      </c>
      <c r="R1318" s="326">
        <v>0</v>
      </c>
      <c r="S1318" s="424">
        <v>0</v>
      </c>
      <c r="T1318" s="322"/>
      <c r="U1318" s="143"/>
      <c r="V1318" s="397"/>
      <c r="W1318" s="555"/>
      <c r="X1318" s="576">
        <f t="shared" si="174"/>
        <v>0</v>
      </c>
      <c r="Y1318" s="576">
        <f t="shared" si="175"/>
        <v>0</v>
      </c>
      <c r="Z1318" s="576">
        <f t="shared" si="176"/>
        <v>0</v>
      </c>
      <c r="AA1318" s="576">
        <f t="shared" si="177"/>
        <v>0</v>
      </c>
      <c r="AB1318" s="553"/>
      <c r="AC1318" s="553"/>
      <c r="AD1318" s="553"/>
      <c r="AE1318" s="553"/>
      <c r="AF1318" s="553"/>
      <c r="AG1318" s="553"/>
      <c r="AH1318" s="553"/>
      <c r="AI1318" s="397"/>
      <c r="AJ1318" s="555"/>
      <c r="AK1318" s="576">
        <f t="shared" si="178"/>
        <v>0</v>
      </c>
      <c r="AL1318" s="576">
        <f t="shared" si="179"/>
        <v>0</v>
      </c>
      <c r="AM1318" s="599"/>
      <c r="AN1318" s="599"/>
      <c r="AO1318" s="553"/>
      <c r="AP1318" s="553"/>
      <c r="AQ1318" s="553"/>
      <c r="AR1318" s="553"/>
      <c r="AS1318" s="397"/>
      <c r="AT1318" s="397"/>
      <c r="AU1318" s="397"/>
      <c r="AV1318" s="397"/>
      <c r="AW1318" s="397"/>
      <c r="AX1318" s="397"/>
      <c r="AY1318" s="397"/>
      <c r="AZ1318" s="397"/>
      <c r="BA1318" s="397"/>
      <c r="BB1318" s="397"/>
      <c r="BC1318" s="397"/>
      <c r="BD1318" s="553"/>
      <c r="BE1318" s="397"/>
      <c r="BF1318" s="397"/>
      <c r="BG1318" s="397"/>
      <c r="BH1318" s="397"/>
    </row>
    <row r="1319" spans="2:60" x14ac:dyDescent="0.35">
      <c r="B1319" s="319"/>
      <c r="C1319" s="147"/>
      <c r="D1319" s="147"/>
      <c r="E1319" s="320"/>
      <c r="F1319" s="321"/>
      <c r="G1319" s="149"/>
      <c r="H1319" s="148"/>
      <c r="I1319" s="148"/>
      <c r="J1319" s="322"/>
      <c r="K1319" s="324" t="str">
        <f>IFERROR(INDEX(Lookup!$G$3:$G$6,MATCH(J1319,Lookup!$F$3:$F$6,0)),"")</f>
        <v/>
      </c>
      <c r="L1319" s="323"/>
      <c r="M1319" s="322"/>
      <c r="N1319" s="846">
        <f t="shared" si="172"/>
        <v>0</v>
      </c>
      <c r="O1319" s="325">
        <f t="shared" si="173"/>
        <v>0</v>
      </c>
      <c r="P1319" s="847">
        <f>IF(I1319&lt;INDEX(Lookup!$U$2:$U$10,MATCH($D$48,Lookup!$S$2:$S$10,0)),0,IF(U1319="X",0,IFERROR(L1319*50,0)))</f>
        <v>0</v>
      </c>
      <c r="Q1319" s="326">
        <f>IF(I1319&lt;INDEX(Lookup!$U$2:$U$10,MATCH($D$48,Lookup!$S$2:$S$10,0)),0,IF(U1319="X",0,IFERROR(P1319*K1319,0)))</f>
        <v>0</v>
      </c>
      <c r="R1319" s="326">
        <v>0</v>
      </c>
      <c r="S1319" s="424">
        <v>0</v>
      </c>
      <c r="T1319" s="322"/>
      <c r="U1319" s="143"/>
      <c r="V1319" s="397"/>
      <c r="W1319" s="555"/>
      <c r="X1319" s="576">
        <f t="shared" si="174"/>
        <v>0</v>
      </c>
      <c r="Y1319" s="576">
        <f t="shared" si="175"/>
        <v>0</v>
      </c>
      <c r="Z1319" s="576">
        <f t="shared" si="176"/>
        <v>0</v>
      </c>
      <c r="AA1319" s="576">
        <f t="shared" si="177"/>
        <v>0</v>
      </c>
      <c r="AB1319" s="553"/>
      <c r="AC1319" s="553"/>
      <c r="AD1319" s="553"/>
      <c r="AE1319" s="553"/>
      <c r="AF1319" s="553"/>
      <c r="AG1319" s="553"/>
      <c r="AH1319" s="553"/>
      <c r="AI1319" s="397"/>
      <c r="AJ1319" s="555"/>
      <c r="AK1319" s="576">
        <f t="shared" si="178"/>
        <v>0</v>
      </c>
      <c r="AL1319" s="576">
        <f t="shared" si="179"/>
        <v>0</v>
      </c>
      <c r="AM1319" s="599"/>
      <c r="AN1319" s="599"/>
      <c r="AO1319" s="553"/>
      <c r="AP1319" s="553"/>
      <c r="AQ1319" s="553"/>
      <c r="AR1319" s="553"/>
      <c r="AS1319" s="397"/>
      <c r="AT1319" s="397"/>
      <c r="AU1319" s="397"/>
      <c r="AV1319" s="397"/>
      <c r="AW1319" s="397"/>
      <c r="AX1319" s="397"/>
      <c r="AY1319" s="397"/>
      <c r="AZ1319" s="397"/>
      <c r="BA1319" s="397"/>
      <c r="BB1319" s="397"/>
      <c r="BC1319" s="397"/>
      <c r="BD1319" s="553"/>
      <c r="BE1319" s="397"/>
      <c r="BF1319" s="397"/>
      <c r="BG1319" s="397"/>
      <c r="BH1319" s="397"/>
    </row>
    <row r="1320" spans="2:60" x14ac:dyDescent="0.35">
      <c r="B1320" s="319"/>
      <c r="C1320" s="147"/>
      <c r="D1320" s="147"/>
      <c r="E1320" s="320"/>
      <c r="F1320" s="321"/>
      <c r="G1320" s="149"/>
      <c r="H1320" s="148"/>
      <c r="I1320" s="148"/>
      <c r="J1320" s="322"/>
      <c r="K1320" s="324" t="str">
        <f>IFERROR(INDEX(Lookup!$G$3:$G$6,MATCH(J1320,Lookup!$F$3:$F$6,0)),"")</f>
        <v/>
      </c>
      <c r="L1320" s="323"/>
      <c r="M1320" s="322"/>
      <c r="N1320" s="846">
        <f t="shared" si="172"/>
        <v>0</v>
      </c>
      <c r="O1320" s="325">
        <f t="shared" si="173"/>
        <v>0</v>
      </c>
      <c r="P1320" s="847">
        <f>IF(I1320&lt;INDEX(Lookup!$U$2:$U$10,MATCH($D$48,Lookup!$S$2:$S$10,0)),0,IF(U1320="X",0,IFERROR(L1320*50,0)))</f>
        <v>0</v>
      </c>
      <c r="Q1320" s="326">
        <f>IF(I1320&lt;INDEX(Lookup!$U$2:$U$10,MATCH($D$48,Lookup!$S$2:$S$10,0)),0,IF(U1320="X",0,IFERROR(P1320*K1320,0)))</f>
        <v>0</v>
      </c>
      <c r="R1320" s="326">
        <v>0</v>
      </c>
      <c r="S1320" s="424">
        <v>0</v>
      </c>
      <c r="T1320" s="322"/>
      <c r="U1320" s="143"/>
      <c r="V1320" s="397"/>
      <c r="W1320" s="555"/>
      <c r="X1320" s="576">
        <f t="shared" si="174"/>
        <v>0</v>
      </c>
      <c r="Y1320" s="576">
        <f t="shared" si="175"/>
        <v>0</v>
      </c>
      <c r="Z1320" s="576">
        <f t="shared" si="176"/>
        <v>0</v>
      </c>
      <c r="AA1320" s="576">
        <f t="shared" si="177"/>
        <v>0</v>
      </c>
      <c r="AB1320" s="553"/>
      <c r="AC1320" s="553"/>
      <c r="AD1320" s="553"/>
      <c r="AE1320" s="553"/>
      <c r="AF1320" s="553"/>
      <c r="AG1320" s="553"/>
      <c r="AH1320" s="553"/>
      <c r="AI1320" s="397"/>
      <c r="AJ1320" s="555"/>
      <c r="AK1320" s="576">
        <f t="shared" si="178"/>
        <v>0</v>
      </c>
      <c r="AL1320" s="576">
        <f t="shared" si="179"/>
        <v>0</v>
      </c>
      <c r="AM1320" s="599"/>
      <c r="AN1320" s="599"/>
      <c r="AO1320" s="553"/>
      <c r="AP1320" s="553"/>
      <c r="AQ1320" s="553"/>
      <c r="AR1320" s="553"/>
      <c r="AS1320" s="397"/>
      <c r="AT1320" s="397"/>
      <c r="AU1320" s="397"/>
      <c r="AV1320" s="397"/>
      <c r="AW1320" s="397"/>
      <c r="AX1320" s="397"/>
      <c r="AY1320" s="397"/>
      <c r="AZ1320" s="397"/>
      <c r="BA1320" s="397"/>
      <c r="BB1320" s="397"/>
      <c r="BC1320" s="397"/>
      <c r="BD1320" s="553"/>
      <c r="BE1320" s="397"/>
      <c r="BF1320" s="397"/>
      <c r="BG1320" s="397"/>
      <c r="BH1320" s="397"/>
    </row>
    <row r="1321" spans="2:60" x14ac:dyDescent="0.35">
      <c r="B1321" s="319"/>
      <c r="C1321" s="147"/>
      <c r="D1321" s="147"/>
      <c r="E1321" s="320"/>
      <c r="F1321" s="321"/>
      <c r="G1321" s="149"/>
      <c r="H1321" s="148"/>
      <c r="I1321" s="148"/>
      <c r="J1321" s="322"/>
      <c r="K1321" s="324" t="str">
        <f>IFERROR(INDEX(Lookup!$G$3:$G$6,MATCH(J1321,Lookup!$F$3:$F$6,0)),"")</f>
        <v/>
      </c>
      <c r="L1321" s="323"/>
      <c r="M1321" s="322"/>
      <c r="N1321" s="846">
        <f t="shared" si="172"/>
        <v>0</v>
      </c>
      <c r="O1321" s="325">
        <f t="shared" si="173"/>
        <v>0</v>
      </c>
      <c r="P1321" s="847">
        <f>IF(I1321&lt;INDEX(Lookup!$U$2:$U$10,MATCH($D$48,Lookup!$S$2:$S$10,0)),0,IF(U1321="X",0,IFERROR(L1321*50,0)))</f>
        <v>0</v>
      </c>
      <c r="Q1321" s="326">
        <f>IF(I1321&lt;INDEX(Lookup!$U$2:$U$10,MATCH($D$48,Lookup!$S$2:$S$10,0)),0,IF(U1321="X",0,IFERROR(P1321*K1321,0)))</f>
        <v>0</v>
      </c>
      <c r="R1321" s="326">
        <v>0</v>
      </c>
      <c r="S1321" s="424">
        <v>0</v>
      </c>
      <c r="T1321" s="322"/>
      <c r="U1321" s="143"/>
      <c r="V1321" s="397"/>
      <c r="W1321" s="555"/>
      <c r="X1321" s="576">
        <f t="shared" si="174"/>
        <v>0</v>
      </c>
      <c r="Y1321" s="576">
        <f t="shared" si="175"/>
        <v>0</v>
      </c>
      <c r="Z1321" s="576">
        <f t="shared" si="176"/>
        <v>0</v>
      </c>
      <c r="AA1321" s="576">
        <f t="shared" si="177"/>
        <v>0</v>
      </c>
      <c r="AB1321" s="553"/>
      <c r="AC1321" s="553"/>
      <c r="AD1321" s="553"/>
      <c r="AE1321" s="553"/>
      <c r="AF1321" s="553"/>
      <c r="AG1321" s="553"/>
      <c r="AH1321" s="553"/>
      <c r="AI1321" s="397"/>
      <c r="AJ1321" s="555"/>
      <c r="AK1321" s="576">
        <f t="shared" si="178"/>
        <v>0</v>
      </c>
      <c r="AL1321" s="576">
        <f t="shared" si="179"/>
        <v>0</v>
      </c>
      <c r="AM1321" s="599"/>
      <c r="AN1321" s="599"/>
      <c r="AO1321" s="553"/>
      <c r="AP1321" s="553"/>
      <c r="AQ1321" s="553"/>
      <c r="AR1321" s="553"/>
      <c r="AS1321" s="397"/>
      <c r="AT1321" s="397"/>
      <c r="AU1321" s="397"/>
      <c r="AV1321" s="397"/>
      <c r="AW1321" s="397"/>
      <c r="AX1321" s="397"/>
      <c r="AY1321" s="397"/>
      <c r="AZ1321" s="397"/>
      <c r="BA1321" s="397"/>
      <c r="BB1321" s="397"/>
      <c r="BC1321" s="397"/>
      <c r="BD1321" s="553"/>
      <c r="BE1321" s="397"/>
      <c r="BF1321" s="397"/>
      <c r="BG1321" s="397"/>
      <c r="BH1321" s="397"/>
    </row>
    <row r="1322" spans="2:60" x14ac:dyDescent="0.35">
      <c r="B1322" s="319"/>
      <c r="C1322" s="147"/>
      <c r="D1322" s="147"/>
      <c r="E1322" s="320"/>
      <c r="F1322" s="321"/>
      <c r="G1322" s="149"/>
      <c r="H1322" s="148"/>
      <c r="I1322" s="148"/>
      <c r="J1322" s="322"/>
      <c r="K1322" s="324" t="str">
        <f>IFERROR(INDEX(Lookup!$G$3:$G$6,MATCH(J1322,Lookup!$F$3:$F$6,0)),"")</f>
        <v/>
      </c>
      <c r="L1322" s="323"/>
      <c r="M1322" s="322"/>
      <c r="N1322" s="846">
        <f t="shared" si="172"/>
        <v>0</v>
      </c>
      <c r="O1322" s="325">
        <f t="shared" si="173"/>
        <v>0</v>
      </c>
      <c r="P1322" s="847">
        <f>IF(I1322&lt;INDEX(Lookup!$U$2:$U$10,MATCH($D$48,Lookup!$S$2:$S$10,0)),0,IF(U1322="X",0,IFERROR(L1322*50,0)))</f>
        <v>0</v>
      </c>
      <c r="Q1322" s="326">
        <f>IF(I1322&lt;INDEX(Lookup!$U$2:$U$10,MATCH($D$48,Lookup!$S$2:$S$10,0)),0,IF(U1322="X",0,IFERROR(P1322*K1322,0)))</f>
        <v>0</v>
      </c>
      <c r="R1322" s="326">
        <v>0</v>
      </c>
      <c r="S1322" s="424">
        <v>0</v>
      </c>
      <c r="T1322" s="322"/>
      <c r="U1322" s="143"/>
      <c r="V1322" s="397"/>
      <c r="W1322" s="555"/>
      <c r="X1322" s="576">
        <f t="shared" si="174"/>
        <v>0</v>
      </c>
      <c r="Y1322" s="576">
        <f t="shared" si="175"/>
        <v>0</v>
      </c>
      <c r="Z1322" s="576">
        <f t="shared" si="176"/>
        <v>0</v>
      </c>
      <c r="AA1322" s="576">
        <f t="shared" si="177"/>
        <v>0</v>
      </c>
      <c r="AB1322" s="553"/>
      <c r="AC1322" s="553"/>
      <c r="AD1322" s="553"/>
      <c r="AE1322" s="553"/>
      <c r="AF1322" s="553"/>
      <c r="AG1322" s="553"/>
      <c r="AH1322" s="553"/>
      <c r="AI1322" s="397"/>
      <c r="AJ1322" s="555"/>
      <c r="AK1322" s="576">
        <f t="shared" si="178"/>
        <v>0</v>
      </c>
      <c r="AL1322" s="576">
        <f t="shared" si="179"/>
        <v>0</v>
      </c>
      <c r="AM1322" s="599"/>
      <c r="AN1322" s="599"/>
      <c r="AO1322" s="553"/>
      <c r="AP1322" s="553"/>
      <c r="AQ1322" s="553"/>
      <c r="AR1322" s="553"/>
      <c r="AS1322" s="397"/>
      <c r="AT1322" s="397"/>
      <c r="AU1322" s="397"/>
      <c r="AV1322" s="397"/>
      <c r="AW1322" s="397"/>
      <c r="AX1322" s="397"/>
      <c r="AY1322" s="397"/>
      <c r="AZ1322" s="397"/>
      <c r="BA1322" s="397"/>
      <c r="BB1322" s="397"/>
      <c r="BC1322" s="397"/>
      <c r="BD1322" s="553"/>
      <c r="BE1322" s="397"/>
      <c r="BF1322" s="397"/>
      <c r="BG1322" s="397"/>
      <c r="BH1322" s="397"/>
    </row>
    <row r="1323" spans="2:60" x14ac:dyDescent="0.35">
      <c r="B1323" s="319"/>
      <c r="C1323" s="147"/>
      <c r="D1323" s="147"/>
      <c r="E1323" s="320"/>
      <c r="F1323" s="321"/>
      <c r="G1323" s="149"/>
      <c r="H1323" s="148"/>
      <c r="I1323" s="148"/>
      <c r="J1323" s="322"/>
      <c r="K1323" s="324" t="str">
        <f>IFERROR(INDEX(Lookup!$G$3:$G$6,MATCH(J1323,Lookup!$F$3:$F$6,0)),"")</f>
        <v/>
      </c>
      <c r="L1323" s="323"/>
      <c r="M1323" s="322"/>
      <c r="N1323" s="846">
        <f t="shared" si="172"/>
        <v>0</v>
      </c>
      <c r="O1323" s="325">
        <f t="shared" si="173"/>
        <v>0</v>
      </c>
      <c r="P1323" s="847">
        <f>IF(I1323&lt;INDEX(Lookup!$U$2:$U$10,MATCH($D$48,Lookup!$S$2:$S$10,0)),0,IF(U1323="X",0,IFERROR(L1323*50,0)))</f>
        <v>0</v>
      </c>
      <c r="Q1323" s="326">
        <f>IF(I1323&lt;INDEX(Lookup!$U$2:$U$10,MATCH($D$48,Lookup!$S$2:$S$10,0)),0,IF(U1323="X",0,IFERROR(P1323*K1323,0)))</f>
        <v>0</v>
      </c>
      <c r="R1323" s="326">
        <v>0</v>
      </c>
      <c r="S1323" s="424">
        <v>0</v>
      </c>
      <c r="T1323" s="322"/>
      <c r="U1323" s="143"/>
      <c r="V1323" s="397"/>
      <c r="W1323" s="555"/>
      <c r="X1323" s="576">
        <f t="shared" si="174"/>
        <v>0</v>
      </c>
      <c r="Y1323" s="576">
        <f t="shared" si="175"/>
        <v>0</v>
      </c>
      <c r="Z1323" s="576">
        <f t="shared" si="176"/>
        <v>0</v>
      </c>
      <c r="AA1323" s="576">
        <f t="shared" si="177"/>
        <v>0</v>
      </c>
      <c r="AB1323" s="553"/>
      <c r="AC1323" s="553"/>
      <c r="AD1323" s="553"/>
      <c r="AE1323" s="553"/>
      <c r="AF1323" s="553"/>
      <c r="AG1323" s="553"/>
      <c r="AH1323" s="553"/>
      <c r="AI1323" s="397"/>
      <c r="AJ1323" s="555"/>
      <c r="AK1323" s="576">
        <f t="shared" si="178"/>
        <v>0</v>
      </c>
      <c r="AL1323" s="576">
        <f t="shared" si="179"/>
        <v>0</v>
      </c>
      <c r="AM1323" s="599"/>
      <c r="AN1323" s="599"/>
      <c r="AO1323" s="553"/>
      <c r="AP1323" s="553"/>
      <c r="AQ1323" s="553"/>
      <c r="AR1323" s="553"/>
      <c r="AS1323" s="397"/>
      <c r="AT1323" s="397"/>
      <c r="AU1323" s="397"/>
      <c r="AV1323" s="397"/>
      <c r="AW1323" s="397"/>
      <c r="AX1323" s="397"/>
      <c r="AY1323" s="397"/>
      <c r="AZ1323" s="397"/>
      <c r="BA1323" s="397"/>
      <c r="BB1323" s="397"/>
      <c r="BC1323" s="397"/>
      <c r="BD1323" s="553"/>
      <c r="BE1323" s="397"/>
      <c r="BF1323" s="397"/>
      <c r="BG1323" s="397"/>
      <c r="BH1323" s="397"/>
    </row>
    <row r="1324" spans="2:60" x14ac:dyDescent="0.35">
      <c r="B1324" s="319"/>
      <c r="C1324" s="147"/>
      <c r="D1324" s="147"/>
      <c r="E1324" s="320"/>
      <c r="F1324" s="321"/>
      <c r="G1324" s="149"/>
      <c r="H1324" s="148"/>
      <c r="I1324" s="148"/>
      <c r="J1324" s="322"/>
      <c r="K1324" s="324" t="str">
        <f>IFERROR(INDEX(Lookup!$G$3:$G$6,MATCH(J1324,Lookup!$F$3:$F$6,0)),"")</f>
        <v/>
      </c>
      <c r="L1324" s="323"/>
      <c r="M1324" s="322"/>
      <c r="N1324" s="846">
        <f t="shared" si="172"/>
        <v>0</v>
      </c>
      <c r="O1324" s="325">
        <f t="shared" si="173"/>
        <v>0</v>
      </c>
      <c r="P1324" s="847">
        <f>IF(I1324&lt;INDEX(Lookup!$U$2:$U$10,MATCH($D$48,Lookup!$S$2:$S$10,0)),0,IF(U1324="X",0,IFERROR(L1324*50,0)))</f>
        <v>0</v>
      </c>
      <c r="Q1324" s="326">
        <f>IF(I1324&lt;INDEX(Lookup!$U$2:$U$10,MATCH($D$48,Lookup!$S$2:$S$10,0)),0,IF(U1324="X",0,IFERROR(P1324*K1324,0)))</f>
        <v>0</v>
      </c>
      <c r="R1324" s="326">
        <v>0</v>
      </c>
      <c r="S1324" s="424">
        <v>0</v>
      </c>
      <c r="T1324" s="322"/>
      <c r="U1324" s="143"/>
      <c r="V1324" s="397"/>
      <c r="W1324" s="555"/>
      <c r="X1324" s="576">
        <f t="shared" si="174"/>
        <v>0</v>
      </c>
      <c r="Y1324" s="576">
        <f t="shared" si="175"/>
        <v>0</v>
      </c>
      <c r="Z1324" s="576">
        <f t="shared" si="176"/>
        <v>0</v>
      </c>
      <c r="AA1324" s="576">
        <f t="shared" si="177"/>
        <v>0</v>
      </c>
      <c r="AB1324" s="553"/>
      <c r="AC1324" s="553"/>
      <c r="AD1324" s="553"/>
      <c r="AE1324" s="553"/>
      <c r="AF1324" s="553"/>
      <c r="AG1324" s="553"/>
      <c r="AH1324" s="553"/>
      <c r="AI1324" s="397"/>
      <c r="AJ1324" s="555"/>
      <c r="AK1324" s="576">
        <f t="shared" si="178"/>
        <v>0</v>
      </c>
      <c r="AL1324" s="576">
        <f t="shared" si="179"/>
        <v>0</v>
      </c>
      <c r="AM1324" s="599"/>
      <c r="AN1324" s="599"/>
      <c r="AO1324" s="553"/>
      <c r="AP1324" s="553"/>
      <c r="AQ1324" s="553"/>
      <c r="AR1324" s="553"/>
      <c r="AS1324" s="397"/>
      <c r="AT1324" s="397"/>
      <c r="AU1324" s="397"/>
      <c r="AV1324" s="397"/>
      <c r="AW1324" s="397"/>
      <c r="AX1324" s="397"/>
      <c r="AY1324" s="397"/>
      <c r="AZ1324" s="397"/>
      <c r="BA1324" s="397"/>
      <c r="BB1324" s="397"/>
      <c r="BC1324" s="397"/>
      <c r="BD1324" s="553"/>
      <c r="BE1324" s="397"/>
      <c r="BF1324" s="397"/>
      <c r="BG1324" s="397"/>
      <c r="BH1324" s="397"/>
    </row>
    <row r="1325" spans="2:60" x14ac:dyDescent="0.35">
      <c r="B1325" s="319"/>
      <c r="C1325" s="147"/>
      <c r="D1325" s="147"/>
      <c r="E1325" s="320"/>
      <c r="F1325" s="321"/>
      <c r="G1325" s="149"/>
      <c r="H1325" s="148"/>
      <c r="I1325" s="148"/>
      <c r="J1325" s="322"/>
      <c r="K1325" s="324" t="str">
        <f>IFERROR(INDEX(Lookup!$G$3:$G$6,MATCH(J1325,Lookup!$F$3:$F$6,0)),"")</f>
        <v/>
      </c>
      <c r="L1325" s="323"/>
      <c r="M1325" s="322"/>
      <c r="N1325" s="846">
        <f t="shared" si="172"/>
        <v>0</v>
      </c>
      <c r="O1325" s="325">
        <f t="shared" si="173"/>
        <v>0</v>
      </c>
      <c r="P1325" s="847">
        <f>IF(I1325&lt;INDEX(Lookup!$U$2:$U$10,MATCH($D$48,Lookup!$S$2:$S$10,0)),0,IF(U1325="X",0,IFERROR(L1325*50,0)))</f>
        <v>0</v>
      </c>
      <c r="Q1325" s="326">
        <f>IF(I1325&lt;INDEX(Lookup!$U$2:$U$10,MATCH($D$48,Lookup!$S$2:$S$10,0)),0,IF(U1325="X",0,IFERROR(P1325*K1325,0)))</f>
        <v>0</v>
      </c>
      <c r="R1325" s="326">
        <v>0</v>
      </c>
      <c r="S1325" s="424">
        <v>0</v>
      </c>
      <c r="T1325" s="322"/>
      <c r="U1325" s="143"/>
      <c r="V1325" s="397"/>
      <c r="W1325" s="555"/>
      <c r="X1325" s="576">
        <f t="shared" si="174"/>
        <v>0</v>
      </c>
      <c r="Y1325" s="576">
        <f t="shared" si="175"/>
        <v>0</v>
      </c>
      <c r="Z1325" s="576">
        <f t="shared" si="176"/>
        <v>0</v>
      </c>
      <c r="AA1325" s="576">
        <f t="shared" si="177"/>
        <v>0</v>
      </c>
      <c r="AB1325" s="553"/>
      <c r="AC1325" s="553"/>
      <c r="AD1325" s="553"/>
      <c r="AE1325" s="553"/>
      <c r="AF1325" s="553"/>
      <c r="AG1325" s="553"/>
      <c r="AH1325" s="553"/>
      <c r="AI1325" s="397"/>
      <c r="AJ1325" s="555"/>
      <c r="AK1325" s="576">
        <f t="shared" si="178"/>
        <v>0</v>
      </c>
      <c r="AL1325" s="576">
        <f t="shared" si="179"/>
        <v>0</v>
      </c>
      <c r="AM1325" s="599"/>
      <c r="AN1325" s="599"/>
      <c r="AO1325" s="553"/>
      <c r="AP1325" s="553"/>
      <c r="AQ1325" s="553"/>
      <c r="AR1325" s="553"/>
      <c r="AS1325" s="397"/>
      <c r="AT1325" s="397"/>
      <c r="AU1325" s="397"/>
      <c r="AV1325" s="397"/>
      <c r="AW1325" s="397"/>
      <c r="AX1325" s="397"/>
      <c r="AY1325" s="397"/>
      <c r="AZ1325" s="397"/>
      <c r="BA1325" s="397"/>
      <c r="BB1325" s="397"/>
      <c r="BC1325" s="397"/>
      <c r="BD1325" s="553"/>
      <c r="BE1325" s="397"/>
      <c r="BF1325" s="397"/>
      <c r="BG1325" s="397"/>
      <c r="BH1325" s="397"/>
    </row>
    <row r="1326" spans="2:60" x14ac:dyDescent="0.35">
      <c r="B1326" s="319"/>
      <c r="C1326" s="147"/>
      <c r="D1326" s="147"/>
      <c r="E1326" s="320"/>
      <c r="F1326" s="321"/>
      <c r="G1326" s="149"/>
      <c r="H1326" s="148"/>
      <c r="I1326" s="148"/>
      <c r="J1326" s="322"/>
      <c r="K1326" s="324" t="str">
        <f>IFERROR(INDEX(Lookup!$G$3:$G$6,MATCH(J1326,Lookup!$F$3:$F$6,0)),"")</f>
        <v/>
      </c>
      <c r="L1326" s="323"/>
      <c r="M1326" s="322"/>
      <c r="N1326" s="846">
        <f t="shared" si="172"/>
        <v>0</v>
      </c>
      <c r="O1326" s="325">
        <f t="shared" si="173"/>
        <v>0</v>
      </c>
      <c r="P1326" s="847">
        <f>IF(I1326&lt;INDEX(Lookup!$U$2:$U$10,MATCH($D$48,Lookup!$S$2:$S$10,0)),0,IF(U1326="X",0,IFERROR(L1326*50,0)))</f>
        <v>0</v>
      </c>
      <c r="Q1326" s="326">
        <f>IF(I1326&lt;INDEX(Lookup!$U$2:$U$10,MATCH($D$48,Lookup!$S$2:$S$10,0)),0,IF(U1326="X",0,IFERROR(P1326*K1326,0)))</f>
        <v>0</v>
      </c>
      <c r="R1326" s="326">
        <v>0</v>
      </c>
      <c r="S1326" s="424">
        <v>0</v>
      </c>
      <c r="T1326" s="322"/>
      <c r="U1326" s="143"/>
      <c r="V1326" s="397"/>
      <c r="W1326" s="555"/>
      <c r="X1326" s="576">
        <f t="shared" si="174"/>
        <v>0</v>
      </c>
      <c r="Y1326" s="576">
        <f t="shared" si="175"/>
        <v>0</v>
      </c>
      <c r="Z1326" s="576">
        <f t="shared" si="176"/>
        <v>0</v>
      </c>
      <c r="AA1326" s="576">
        <f t="shared" si="177"/>
        <v>0</v>
      </c>
      <c r="AB1326" s="553"/>
      <c r="AC1326" s="553"/>
      <c r="AD1326" s="553"/>
      <c r="AE1326" s="553"/>
      <c r="AF1326" s="553"/>
      <c r="AG1326" s="553"/>
      <c r="AH1326" s="553"/>
      <c r="AI1326" s="397"/>
      <c r="AJ1326" s="555"/>
      <c r="AK1326" s="576">
        <f t="shared" si="178"/>
        <v>0</v>
      </c>
      <c r="AL1326" s="576">
        <f t="shared" si="179"/>
        <v>0</v>
      </c>
      <c r="AM1326" s="599"/>
      <c r="AN1326" s="599"/>
      <c r="AO1326" s="553"/>
      <c r="AP1326" s="553"/>
      <c r="AQ1326" s="553"/>
      <c r="AR1326" s="553"/>
      <c r="AS1326" s="397"/>
      <c r="AT1326" s="397"/>
      <c r="AU1326" s="397"/>
      <c r="AV1326" s="397"/>
      <c r="AW1326" s="397"/>
      <c r="AX1326" s="397"/>
      <c r="AY1326" s="397"/>
      <c r="AZ1326" s="397"/>
      <c r="BA1326" s="397"/>
      <c r="BB1326" s="397"/>
      <c r="BC1326" s="397"/>
      <c r="BD1326" s="553"/>
      <c r="BE1326" s="397"/>
      <c r="BF1326" s="397"/>
      <c r="BG1326" s="397"/>
      <c r="BH1326" s="397"/>
    </row>
    <row r="1327" spans="2:60" x14ac:dyDescent="0.35">
      <c r="B1327" s="319"/>
      <c r="C1327" s="147"/>
      <c r="D1327" s="147"/>
      <c r="E1327" s="320"/>
      <c r="F1327" s="321"/>
      <c r="G1327" s="149"/>
      <c r="H1327" s="148"/>
      <c r="I1327" s="148"/>
      <c r="J1327" s="322"/>
      <c r="K1327" s="324" t="str">
        <f>IFERROR(INDEX(Lookup!$G$3:$G$6,MATCH(J1327,Lookup!$F$3:$F$6,0)),"")</f>
        <v/>
      </c>
      <c r="L1327" s="323"/>
      <c r="M1327" s="322"/>
      <c r="N1327" s="846">
        <f t="shared" si="172"/>
        <v>0</v>
      </c>
      <c r="O1327" s="325">
        <f t="shared" si="173"/>
        <v>0</v>
      </c>
      <c r="P1327" s="847">
        <f>IF(I1327&lt;INDEX(Lookup!$U$2:$U$10,MATCH($D$48,Lookup!$S$2:$S$10,0)),0,IF(U1327="X",0,IFERROR(L1327*50,0)))</f>
        <v>0</v>
      </c>
      <c r="Q1327" s="326">
        <f>IF(I1327&lt;INDEX(Lookup!$U$2:$U$10,MATCH($D$48,Lookup!$S$2:$S$10,0)),0,IF(U1327="X",0,IFERROR(P1327*K1327,0)))</f>
        <v>0</v>
      </c>
      <c r="R1327" s="326">
        <v>0</v>
      </c>
      <c r="S1327" s="424">
        <v>0</v>
      </c>
      <c r="T1327" s="322"/>
      <c r="U1327" s="143"/>
      <c r="V1327" s="397"/>
      <c r="W1327" s="555"/>
      <c r="X1327" s="576">
        <f t="shared" si="174"/>
        <v>0</v>
      </c>
      <c r="Y1327" s="576">
        <f t="shared" si="175"/>
        <v>0</v>
      </c>
      <c r="Z1327" s="576">
        <f t="shared" si="176"/>
        <v>0</v>
      </c>
      <c r="AA1327" s="576">
        <f t="shared" si="177"/>
        <v>0</v>
      </c>
      <c r="AB1327" s="553"/>
      <c r="AC1327" s="553"/>
      <c r="AD1327" s="553"/>
      <c r="AE1327" s="553"/>
      <c r="AF1327" s="553"/>
      <c r="AG1327" s="553"/>
      <c r="AH1327" s="553"/>
      <c r="AI1327" s="397"/>
      <c r="AJ1327" s="555"/>
      <c r="AK1327" s="576">
        <f t="shared" si="178"/>
        <v>0</v>
      </c>
      <c r="AL1327" s="576">
        <f t="shared" si="179"/>
        <v>0</v>
      </c>
      <c r="AM1327" s="599"/>
      <c r="AN1327" s="599"/>
      <c r="AO1327" s="553"/>
      <c r="AP1327" s="553"/>
      <c r="AQ1327" s="553"/>
      <c r="AR1327" s="553"/>
      <c r="AS1327" s="397"/>
      <c r="AT1327" s="397"/>
      <c r="AU1327" s="397"/>
      <c r="AV1327" s="397"/>
      <c r="AW1327" s="397"/>
      <c r="AX1327" s="397"/>
      <c r="AY1327" s="397"/>
      <c r="AZ1327" s="397"/>
      <c r="BA1327" s="397"/>
      <c r="BB1327" s="397"/>
      <c r="BC1327" s="397"/>
      <c r="BD1327" s="553"/>
      <c r="BE1327" s="397"/>
      <c r="BF1327" s="397"/>
      <c r="BG1327" s="397"/>
      <c r="BH1327" s="397"/>
    </row>
    <row r="1328" spans="2:60" x14ac:dyDescent="0.35">
      <c r="B1328" s="319"/>
      <c r="C1328" s="147"/>
      <c r="D1328" s="147"/>
      <c r="E1328" s="320"/>
      <c r="F1328" s="321"/>
      <c r="G1328" s="149"/>
      <c r="H1328" s="148"/>
      <c r="I1328" s="148"/>
      <c r="J1328" s="322"/>
      <c r="K1328" s="324" t="str">
        <f>IFERROR(INDEX(Lookup!$G$3:$G$6,MATCH(J1328,Lookup!$F$3:$F$6,0)),"")</f>
        <v/>
      </c>
      <c r="L1328" s="323"/>
      <c r="M1328" s="322"/>
      <c r="N1328" s="846">
        <f t="shared" si="172"/>
        <v>0</v>
      </c>
      <c r="O1328" s="325">
        <f t="shared" si="173"/>
        <v>0</v>
      </c>
      <c r="P1328" s="847">
        <f>IF(I1328&lt;INDEX(Lookup!$U$2:$U$10,MATCH($D$48,Lookup!$S$2:$S$10,0)),0,IF(U1328="X",0,IFERROR(L1328*50,0)))</f>
        <v>0</v>
      </c>
      <c r="Q1328" s="326">
        <f>IF(I1328&lt;INDEX(Lookup!$U$2:$U$10,MATCH($D$48,Lookup!$S$2:$S$10,0)),0,IF(U1328="X",0,IFERROR(P1328*K1328,0)))</f>
        <v>0</v>
      </c>
      <c r="R1328" s="326">
        <v>0</v>
      </c>
      <c r="S1328" s="424">
        <v>0</v>
      </c>
      <c r="T1328" s="322"/>
      <c r="U1328" s="143"/>
      <c r="V1328" s="397"/>
      <c r="W1328" s="555"/>
      <c r="X1328" s="576">
        <f t="shared" si="174"/>
        <v>0</v>
      </c>
      <c r="Y1328" s="576">
        <f t="shared" si="175"/>
        <v>0</v>
      </c>
      <c r="Z1328" s="576">
        <f t="shared" si="176"/>
        <v>0</v>
      </c>
      <c r="AA1328" s="576">
        <f t="shared" si="177"/>
        <v>0</v>
      </c>
      <c r="AB1328" s="553"/>
      <c r="AC1328" s="553"/>
      <c r="AD1328" s="553"/>
      <c r="AE1328" s="553"/>
      <c r="AF1328" s="553"/>
      <c r="AG1328" s="553"/>
      <c r="AH1328" s="553"/>
      <c r="AI1328" s="397"/>
      <c r="AJ1328" s="555"/>
      <c r="AK1328" s="576">
        <f t="shared" si="178"/>
        <v>0</v>
      </c>
      <c r="AL1328" s="576">
        <f t="shared" si="179"/>
        <v>0</v>
      </c>
      <c r="AM1328" s="599"/>
      <c r="AN1328" s="599"/>
      <c r="AO1328" s="553"/>
      <c r="AP1328" s="553"/>
      <c r="AQ1328" s="553"/>
      <c r="AR1328" s="553"/>
      <c r="AS1328" s="397"/>
      <c r="AT1328" s="397"/>
      <c r="AU1328" s="397"/>
      <c r="AV1328" s="397"/>
      <c r="AW1328" s="397"/>
      <c r="AX1328" s="397"/>
      <c r="AY1328" s="397"/>
      <c r="AZ1328" s="397"/>
      <c r="BA1328" s="397"/>
      <c r="BB1328" s="397"/>
      <c r="BC1328" s="397"/>
      <c r="BD1328" s="553"/>
      <c r="BE1328" s="397"/>
      <c r="BF1328" s="397"/>
      <c r="BG1328" s="397"/>
      <c r="BH1328" s="397"/>
    </row>
    <row r="1329" spans="2:60" x14ac:dyDescent="0.35">
      <c r="B1329" s="319"/>
      <c r="C1329" s="147"/>
      <c r="D1329" s="147"/>
      <c r="E1329" s="320"/>
      <c r="F1329" s="321"/>
      <c r="G1329" s="149"/>
      <c r="H1329" s="148"/>
      <c r="I1329" s="148"/>
      <c r="J1329" s="322"/>
      <c r="K1329" s="324" t="str">
        <f>IFERROR(INDEX(Lookup!$G$3:$G$6,MATCH(J1329,Lookup!$F$3:$F$6,0)),"")</f>
        <v/>
      </c>
      <c r="L1329" s="323"/>
      <c r="M1329" s="322"/>
      <c r="N1329" s="846">
        <f t="shared" si="172"/>
        <v>0</v>
      </c>
      <c r="O1329" s="325">
        <f t="shared" si="173"/>
        <v>0</v>
      </c>
      <c r="P1329" s="847">
        <f>IF(I1329&lt;INDEX(Lookup!$U$2:$U$10,MATCH($D$48,Lookup!$S$2:$S$10,0)),0,IF(U1329="X",0,IFERROR(L1329*50,0)))</f>
        <v>0</v>
      </c>
      <c r="Q1329" s="326">
        <f>IF(I1329&lt;INDEX(Lookup!$U$2:$U$10,MATCH($D$48,Lookup!$S$2:$S$10,0)),0,IF(U1329="X",0,IFERROR(P1329*K1329,0)))</f>
        <v>0</v>
      </c>
      <c r="R1329" s="326">
        <v>0</v>
      </c>
      <c r="S1329" s="424">
        <v>0</v>
      </c>
      <c r="T1329" s="322"/>
      <c r="U1329" s="143"/>
      <c r="V1329" s="397"/>
      <c r="W1329" s="555"/>
      <c r="X1329" s="576">
        <f t="shared" si="174"/>
        <v>0</v>
      </c>
      <c r="Y1329" s="576">
        <f t="shared" si="175"/>
        <v>0</v>
      </c>
      <c r="Z1329" s="576">
        <f t="shared" si="176"/>
        <v>0</v>
      </c>
      <c r="AA1329" s="576">
        <f t="shared" si="177"/>
        <v>0</v>
      </c>
      <c r="AB1329" s="553"/>
      <c r="AC1329" s="553"/>
      <c r="AD1329" s="553"/>
      <c r="AE1329" s="553"/>
      <c r="AF1329" s="553"/>
      <c r="AG1329" s="553"/>
      <c r="AH1329" s="553"/>
      <c r="AI1329" s="397"/>
      <c r="AJ1329" s="555"/>
      <c r="AK1329" s="576">
        <f t="shared" si="178"/>
        <v>0</v>
      </c>
      <c r="AL1329" s="576">
        <f t="shared" si="179"/>
        <v>0</v>
      </c>
      <c r="AM1329" s="599"/>
      <c r="AN1329" s="599"/>
      <c r="AO1329" s="553"/>
      <c r="AP1329" s="553"/>
      <c r="AQ1329" s="553"/>
      <c r="AR1329" s="553"/>
      <c r="AS1329" s="397"/>
      <c r="AT1329" s="397"/>
      <c r="AU1329" s="397"/>
      <c r="AV1329" s="397"/>
      <c r="AW1329" s="397"/>
      <c r="AX1329" s="397"/>
      <c r="AY1329" s="397"/>
      <c r="AZ1329" s="397"/>
      <c r="BA1329" s="397"/>
      <c r="BB1329" s="397"/>
      <c r="BC1329" s="397"/>
      <c r="BD1329" s="553"/>
      <c r="BE1329" s="397"/>
      <c r="BF1329" s="397"/>
      <c r="BG1329" s="397"/>
      <c r="BH1329" s="397"/>
    </row>
    <row r="1330" spans="2:60" x14ac:dyDescent="0.35">
      <c r="B1330" s="319"/>
      <c r="C1330" s="147"/>
      <c r="D1330" s="147"/>
      <c r="E1330" s="320"/>
      <c r="F1330" s="321"/>
      <c r="G1330" s="149"/>
      <c r="H1330" s="148"/>
      <c r="I1330" s="148"/>
      <c r="J1330" s="322"/>
      <c r="K1330" s="324" t="str">
        <f>IFERROR(INDEX(Lookup!$G$3:$G$6,MATCH(J1330,Lookup!$F$3:$F$6,0)),"")</f>
        <v/>
      </c>
      <c r="L1330" s="323"/>
      <c r="M1330" s="322"/>
      <c r="N1330" s="846">
        <f t="shared" si="172"/>
        <v>0</v>
      </c>
      <c r="O1330" s="325">
        <f t="shared" si="173"/>
        <v>0</v>
      </c>
      <c r="P1330" s="847">
        <f>IF(I1330&lt;INDEX(Lookup!$U$2:$U$10,MATCH($D$48,Lookup!$S$2:$S$10,0)),0,IF(U1330="X",0,IFERROR(L1330*50,0)))</f>
        <v>0</v>
      </c>
      <c r="Q1330" s="326">
        <f>IF(I1330&lt;INDEX(Lookup!$U$2:$U$10,MATCH($D$48,Lookup!$S$2:$S$10,0)),0,IF(U1330="X",0,IFERROR(P1330*K1330,0)))</f>
        <v>0</v>
      </c>
      <c r="R1330" s="326">
        <v>0</v>
      </c>
      <c r="S1330" s="424">
        <v>0</v>
      </c>
      <c r="T1330" s="322"/>
      <c r="U1330" s="143"/>
      <c r="V1330" s="397"/>
      <c r="W1330" s="555"/>
      <c r="X1330" s="576">
        <f t="shared" si="174"/>
        <v>0</v>
      </c>
      <c r="Y1330" s="576">
        <f t="shared" si="175"/>
        <v>0</v>
      </c>
      <c r="Z1330" s="576">
        <f t="shared" si="176"/>
        <v>0</v>
      </c>
      <c r="AA1330" s="576">
        <f t="shared" si="177"/>
        <v>0</v>
      </c>
      <c r="AB1330" s="553"/>
      <c r="AC1330" s="553"/>
      <c r="AD1330" s="553"/>
      <c r="AE1330" s="553"/>
      <c r="AF1330" s="553"/>
      <c r="AG1330" s="553"/>
      <c r="AH1330" s="553"/>
      <c r="AI1330" s="397"/>
      <c r="AJ1330" s="555"/>
      <c r="AK1330" s="576">
        <f t="shared" si="178"/>
        <v>0</v>
      </c>
      <c r="AL1330" s="576">
        <f t="shared" si="179"/>
        <v>0</v>
      </c>
      <c r="AM1330" s="599"/>
      <c r="AN1330" s="599"/>
      <c r="AO1330" s="553"/>
      <c r="AP1330" s="553"/>
      <c r="AQ1330" s="553"/>
      <c r="AR1330" s="553"/>
      <c r="AS1330" s="397"/>
      <c r="AT1330" s="397"/>
      <c r="AU1330" s="397"/>
      <c r="AV1330" s="397"/>
      <c r="AW1330" s="397"/>
      <c r="AX1330" s="397"/>
      <c r="AY1330" s="397"/>
      <c r="AZ1330" s="397"/>
      <c r="BA1330" s="397"/>
      <c r="BB1330" s="397"/>
      <c r="BC1330" s="397"/>
      <c r="BD1330" s="553"/>
      <c r="BE1330" s="397"/>
      <c r="BF1330" s="397"/>
      <c r="BG1330" s="397"/>
      <c r="BH1330" s="397"/>
    </row>
    <row r="1331" spans="2:60" x14ac:dyDescent="0.35">
      <c r="B1331" s="319"/>
      <c r="C1331" s="147"/>
      <c r="D1331" s="147"/>
      <c r="E1331" s="320"/>
      <c r="F1331" s="321"/>
      <c r="G1331" s="149"/>
      <c r="H1331" s="148"/>
      <c r="I1331" s="148"/>
      <c r="J1331" s="322"/>
      <c r="K1331" s="324" t="str">
        <f>IFERROR(INDEX(Lookup!$G$3:$G$6,MATCH(J1331,Lookup!$F$3:$F$6,0)),"")</f>
        <v/>
      </c>
      <c r="L1331" s="323"/>
      <c r="M1331" s="322"/>
      <c r="N1331" s="846">
        <f t="shared" ref="N1331:N1394" si="180">L1331*M1331</f>
        <v>0</v>
      </c>
      <c r="O1331" s="325">
        <f t="shared" si="173"/>
        <v>0</v>
      </c>
      <c r="P1331" s="847">
        <f>IF(I1331&lt;INDEX(Lookup!$U$2:$U$10,MATCH($D$48,Lookup!$S$2:$S$10,0)),0,IF(U1331="X",0,IFERROR(L1331*50,0)))</f>
        <v>0</v>
      </c>
      <c r="Q1331" s="326">
        <f>IF(I1331&lt;INDEX(Lookup!$U$2:$U$10,MATCH($D$48,Lookup!$S$2:$S$10,0)),0,IF(U1331="X",0,IFERROR(P1331*K1331,0)))</f>
        <v>0</v>
      </c>
      <c r="R1331" s="326">
        <v>0</v>
      </c>
      <c r="S1331" s="424">
        <v>0</v>
      </c>
      <c r="T1331" s="322"/>
      <c r="U1331" s="143"/>
      <c r="V1331" s="397"/>
      <c r="W1331" s="555"/>
      <c r="X1331" s="576">
        <f t="shared" si="174"/>
        <v>0</v>
      </c>
      <c r="Y1331" s="576">
        <f t="shared" si="175"/>
        <v>0</v>
      </c>
      <c r="Z1331" s="576">
        <f t="shared" si="176"/>
        <v>0</v>
      </c>
      <c r="AA1331" s="576">
        <f t="shared" si="177"/>
        <v>0</v>
      </c>
      <c r="AB1331" s="553"/>
      <c r="AC1331" s="553"/>
      <c r="AD1331" s="553"/>
      <c r="AE1331" s="553"/>
      <c r="AF1331" s="553"/>
      <c r="AG1331" s="553"/>
      <c r="AH1331" s="553"/>
      <c r="AI1331" s="397"/>
      <c r="AJ1331" s="555"/>
      <c r="AK1331" s="576">
        <f t="shared" si="178"/>
        <v>0</v>
      </c>
      <c r="AL1331" s="576">
        <f t="shared" si="179"/>
        <v>0</v>
      </c>
      <c r="AM1331" s="599"/>
      <c r="AN1331" s="599"/>
      <c r="AO1331" s="553"/>
      <c r="AP1331" s="553"/>
      <c r="AQ1331" s="553"/>
      <c r="AR1331" s="553"/>
      <c r="AS1331" s="397"/>
      <c r="AT1331" s="397"/>
      <c r="AU1331" s="397"/>
      <c r="AV1331" s="397"/>
      <c r="AW1331" s="397"/>
      <c r="AX1331" s="397"/>
      <c r="AY1331" s="397"/>
      <c r="AZ1331" s="397"/>
      <c r="BA1331" s="397"/>
      <c r="BB1331" s="397"/>
      <c r="BC1331" s="397"/>
      <c r="BD1331" s="553"/>
      <c r="BE1331" s="397"/>
      <c r="BF1331" s="397"/>
      <c r="BG1331" s="397"/>
      <c r="BH1331" s="397"/>
    </row>
    <row r="1332" spans="2:60" x14ac:dyDescent="0.35">
      <c r="B1332" s="319"/>
      <c r="C1332" s="147"/>
      <c r="D1332" s="147"/>
      <c r="E1332" s="320"/>
      <c r="F1332" s="321"/>
      <c r="G1332" s="149"/>
      <c r="H1332" s="148"/>
      <c r="I1332" s="148"/>
      <c r="J1332" s="322"/>
      <c r="K1332" s="324" t="str">
        <f>IFERROR(INDEX(Lookup!$G$3:$G$6,MATCH(J1332,Lookup!$F$3:$F$6,0)),"")</f>
        <v/>
      </c>
      <c r="L1332" s="323"/>
      <c r="M1332" s="322"/>
      <c r="N1332" s="846">
        <f t="shared" si="180"/>
        <v>0</v>
      </c>
      <c r="O1332" s="325">
        <f t="shared" ref="O1332:O1395" si="181">IFERROR(ROUND((N1332*K1332),2),0)</f>
        <v>0</v>
      </c>
      <c r="P1332" s="847">
        <f>IF(I1332&lt;INDEX(Lookup!$U$2:$U$10,MATCH($D$48,Lookup!$S$2:$S$10,0)),0,IF(U1332="X",0,IFERROR(L1332*50,0)))</f>
        <v>0</v>
      </c>
      <c r="Q1332" s="326">
        <f>IF(I1332&lt;INDEX(Lookup!$U$2:$U$10,MATCH($D$48,Lookup!$S$2:$S$10,0)),0,IF(U1332="X",0,IFERROR(P1332*K1332,0)))</f>
        <v>0</v>
      </c>
      <c r="R1332" s="326">
        <v>0</v>
      </c>
      <c r="S1332" s="424">
        <v>0</v>
      </c>
      <c r="T1332" s="322"/>
      <c r="U1332" s="143"/>
      <c r="V1332" s="397"/>
      <c r="W1332" s="555"/>
      <c r="X1332" s="576">
        <f t="shared" ref="X1332:X1395" si="182">Q1332*$I$30</f>
        <v>0</v>
      </c>
      <c r="Y1332" s="576">
        <f t="shared" ref="Y1332:Y1395" si="183">S1332*$I$40</f>
        <v>0</v>
      </c>
      <c r="Z1332" s="576">
        <f t="shared" ref="Z1332:Z1395" si="184">X1332-Q1332</f>
        <v>0</v>
      </c>
      <c r="AA1332" s="576">
        <f t="shared" ref="AA1332:AA1395" si="185">Y1332-S1332</f>
        <v>0</v>
      </c>
      <c r="AB1332" s="553"/>
      <c r="AC1332" s="553"/>
      <c r="AD1332" s="553"/>
      <c r="AE1332" s="553"/>
      <c r="AF1332" s="553"/>
      <c r="AG1332" s="553"/>
      <c r="AH1332" s="553"/>
      <c r="AI1332" s="397"/>
      <c r="AJ1332" s="555"/>
      <c r="AK1332" s="576">
        <f t="shared" ref="AK1332:AK1395" si="186">R1332</f>
        <v>0</v>
      </c>
      <c r="AL1332" s="576">
        <f t="shared" ref="AL1332:AL1395" si="187">+S1332</f>
        <v>0</v>
      </c>
      <c r="AM1332" s="599"/>
      <c r="AN1332" s="599"/>
      <c r="AO1332" s="553"/>
      <c r="AP1332" s="553"/>
      <c r="AQ1332" s="553"/>
      <c r="AR1332" s="553"/>
      <c r="AS1332" s="397"/>
      <c r="AT1332" s="397"/>
      <c r="AU1332" s="397"/>
      <c r="AV1332" s="397"/>
      <c r="AW1332" s="397"/>
      <c r="AX1332" s="397"/>
      <c r="AY1332" s="397"/>
      <c r="AZ1332" s="397"/>
      <c r="BA1332" s="397"/>
      <c r="BB1332" s="397"/>
      <c r="BC1332" s="397"/>
      <c r="BD1332" s="553"/>
      <c r="BE1332" s="397"/>
      <c r="BF1332" s="397"/>
      <c r="BG1332" s="397"/>
      <c r="BH1332" s="397"/>
    </row>
    <row r="1333" spans="2:60" x14ac:dyDescent="0.35">
      <c r="B1333" s="319"/>
      <c r="C1333" s="147"/>
      <c r="D1333" s="147"/>
      <c r="E1333" s="320"/>
      <c r="F1333" s="321"/>
      <c r="G1333" s="149"/>
      <c r="H1333" s="148"/>
      <c r="I1333" s="148"/>
      <c r="J1333" s="322"/>
      <c r="K1333" s="324" t="str">
        <f>IFERROR(INDEX(Lookup!$G$3:$G$6,MATCH(J1333,Lookup!$F$3:$F$6,0)),"")</f>
        <v/>
      </c>
      <c r="L1333" s="323"/>
      <c r="M1333" s="322"/>
      <c r="N1333" s="846">
        <f t="shared" si="180"/>
        <v>0</v>
      </c>
      <c r="O1333" s="325">
        <f t="shared" si="181"/>
        <v>0</v>
      </c>
      <c r="P1333" s="847">
        <f>IF(I1333&lt;INDEX(Lookup!$U$2:$U$10,MATCH($D$48,Lookup!$S$2:$S$10,0)),0,IF(U1333="X",0,IFERROR(L1333*50,0)))</f>
        <v>0</v>
      </c>
      <c r="Q1333" s="326">
        <f>IF(I1333&lt;INDEX(Lookup!$U$2:$U$10,MATCH($D$48,Lookup!$S$2:$S$10,0)),0,IF(U1333="X",0,IFERROR(P1333*K1333,0)))</f>
        <v>0</v>
      </c>
      <c r="R1333" s="326">
        <v>0</v>
      </c>
      <c r="S1333" s="424">
        <v>0</v>
      </c>
      <c r="T1333" s="322"/>
      <c r="U1333" s="143"/>
      <c r="V1333" s="397"/>
      <c r="W1333" s="555"/>
      <c r="X1333" s="576">
        <f t="shared" si="182"/>
        <v>0</v>
      </c>
      <c r="Y1333" s="576">
        <f t="shared" si="183"/>
        <v>0</v>
      </c>
      <c r="Z1333" s="576">
        <f t="shared" si="184"/>
        <v>0</v>
      </c>
      <c r="AA1333" s="576">
        <f t="shared" si="185"/>
        <v>0</v>
      </c>
      <c r="AB1333" s="553"/>
      <c r="AC1333" s="553"/>
      <c r="AD1333" s="553"/>
      <c r="AE1333" s="553"/>
      <c r="AF1333" s="553"/>
      <c r="AG1333" s="553"/>
      <c r="AH1333" s="553"/>
      <c r="AI1333" s="397"/>
      <c r="AJ1333" s="555"/>
      <c r="AK1333" s="576">
        <f t="shared" si="186"/>
        <v>0</v>
      </c>
      <c r="AL1333" s="576">
        <f t="shared" si="187"/>
        <v>0</v>
      </c>
      <c r="AM1333" s="599"/>
      <c r="AN1333" s="599"/>
      <c r="AO1333" s="553"/>
      <c r="AP1333" s="553"/>
      <c r="AQ1333" s="553"/>
      <c r="AR1333" s="553"/>
      <c r="AS1333" s="397"/>
      <c r="AT1333" s="397"/>
      <c r="AU1333" s="397"/>
      <c r="AV1333" s="397"/>
      <c r="AW1333" s="397"/>
      <c r="AX1333" s="397"/>
      <c r="AY1333" s="397"/>
      <c r="AZ1333" s="397"/>
      <c r="BA1333" s="397"/>
      <c r="BB1333" s="397"/>
      <c r="BC1333" s="397"/>
      <c r="BD1333" s="553"/>
      <c r="BE1333" s="397"/>
      <c r="BF1333" s="397"/>
      <c r="BG1333" s="397"/>
      <c r="BH1333" s="397"/>
    </row>
    <row r="1334" spans="2:60" x14ac:dyDescent="0.35">
      <c r="B1334" s="319"/>
      <c r="C1334" s="147"/>
      <c r="D1334" s="147"/>
      <c r="E1334" s="320"/>
      <c r="F1334" s="321"/>
      <c r="G1334" s="149"/>
      <c r="H1334" s="148"/>
      <c r="I1334" s="148"/>
      <c r="J1334" s="322"/>
      <c r="K1334" s="324" t="str">
        <f>IFERROR(INDEX(Lookup!$G$3:$G$6,MATCH(J1334,Lookup!$F$3:$F$6,0)),"")</f>
        <v/>
      </c>
      <c r="L1334" s="323"/>
      <c r="M1334" s="322"/>
      <c r="N1334" s="846">
        <f t="shared" si="180"/>
        <v>0</v>
      </c>
      <c r="O1334" s="325">
        <f t="shared" si="181"/>
        <v>0</v>
      </c>
      <c r="P1334" s="847">
        <f>IF(I1334&lt;INDEX(Lookup!$U$2:$U$10,MATCH($D$48,Lookup!$S$2:$S$10,0)),0,IF(U1334="X",0,IFERROR(L1334*50,0)))</f>
        <v>0</v>
      </c>
      <c r="Q1334" s="326">
        <f>IF(I1334&lt;INDEX(Lookup!$U$2:$U$10,MATCH($D$48,Lookup!$S$2:$S$10,0)),0,IF(U1334="X",0,IFERROR(P1334*K1334,0)))</f>
        <v>0</v>
      </c>
      <c r="R1334" s="326">
        <v>0</v>
      </c>
      <c r="S1334" s="424">
        <v>0</v>
      </c>
      <c r="T1334" s="322"/>
      <c r="U1334" s="143"/>
      <c r="V1334" s="397"/>
      <c r="W1334" s="555"/>
      <c r="X1334" s="576">
        <f t="shared" si="182"/>
        <v>0</v>
      </c>
      <c r="Y1334" s="576">
        <f t="shared" si="183"/>
        <v>0</v>
      </c>
      <c r="Z1334" s="576">
        <f t="shared" si="184"/>
        <v>0</v>
      </c>
      <c r="AA1334" s="576">
        <f t="shared" si="185"/>
        <v>0</v>
      </c>
      <c r="AB1334" s="553"/>
      <c r="AC1334" s="553"/>
      <c r="AD1334" s="553"/>
      <c r="AE1334" s="553"/>
      <c r="AF1334" s="553"/>
      <c r="AG1334" s="553"/>
      <c r="AH1334" s="553"/>
      <c r="AI1334" s="397"/>
      <c r="AJ1334" s="555"/>
      <c r="AK1334" s="576">
        <f t="shared" si="186"/>
        <v>0</v>
      </c>
      <c r="AL1334" s="576">
        <f t="shared" si="187"/>
        <v>0</v>
      </c>
      <c r="AM1334" s="599"/>
      <c r="AN1334" s="599"/>
      <c r="AO1334" s="553"/>
      <c r="AP1334" s="553"/>
      <c r="AQ1334" s="553"/>
      <c r="AR1334" s="553"/>
      <c r="AS1334" s="397"/>
      <c r="AT1334" s="397"/>
      <c r="AU1334" s="397"/>
      <c r="AV1334" s="397"/>
      <c r="AW1334" s="397"/>
      <c r="AX1334" s="397"/>
      <c r="AY1334" s="397"/>
      <c r="AZ1334" s="397"/>
      <c r="BA1334" s="397"/>
      <c r="BB1334" s="397"/>
      <c r="BC1334" s="397"/>
      <c r="BD1334" s="553"/>
      <c r="BE1334" s="397"/>
      <c r="BF1334" s="397"/>
      <c r="BG1334" s="397"/>
      <c r="BH1334" s="397"/>
    </row>
    <row r="1335" spans="2:60" x14ac:dyDescent="0.35">
      <c r="B1335" s="319"/>
      <c r="C1335" s="147"/>
      <c r="D1335" s="147"/>
      <c r="E1335" s="320"/>
      <c r="F1335" s="321"/>
      <c r="G1335" s="149"/>
      <c r="H1335" s="148"/>
      <c r="I1335" s="148"/>
      <c r="J1335" s="322"/>
      <c r="K1335" s="324" t="str">
        <f>IFERROR(INDEX(Lookup!$G$3:$G$6,MATCH(J1335,Lookup!$F$3:$F$6,0)),"")</f>
        <v/>
      </c>
      <c r="L1335" s="323"/>
      <c r="M1335" s="322"/>
      <c r="N1335" s="846">
        <f t="shared" si="180"/>
        <v>0</v>
      </c>
      <c r="O1335" s="325">
        <f t="shared" si="181"/>
        <v>0</v>
      </c>
      <c r="P1335" s="847">
        <f>IF(I1335&lt;INDEX(Lookup!$U$2:$U$10,MATCH($D$48,Lookup!$S$2:$S$10,0)),0,IF(U1335="X",0,IFERROR(L1335*50,0)))</f>
        <v>0</v>
      </c>
      <c r="Q1335" s="326">
        <f>IF(I1335&lt;INDEX(Lookup!$U$2:$U$10,MATCH($D$48,Lookup!$S$2:$S$10,0)),0,IF(U1335="X",0,IFERROR(P1335*K1335,0)))</f>
        <v>0</v>
      </c>
      <c r="R1335" s="326">
        <v>0</v>
      </c>
      <c r="S1335" s="424">
        <v>0</v>
      </c>
      <c r="T1335" s="322"/>
      <c r="U1335" s="143"/>
      <c r="V1335" s="397"/>
      <c r="W1335" s="555"/>
      <c r="X1335" s="576">
        <f t="shared" si="182"/>
        <v>0</v>
      </c>
      <c r="Y1335" s="576">
        <f t="shared" si="183"/>
        <v>0</v>
      </c>
      <c r="Z1335" s="576">
        <f t="shared" si="184"/>
        <v>0</v>
      </c>
      <c r="AA1335" s="576">
        <f t="shared" si="185"/>
        <v>0</v>
      </c>
      <c r="AB1335" s="553"/>
      <c r="AC1335" s="553"/>
      <c r="AD1335" s="553"/>
      <c r="AE1335" s="553"/>
      <c r="AF1335" s="553"/>
      <c r="AG1335" s="553"/>
      <c r="AH1335" s="553"/>
      <c r="AI1335" s="397"/>
      <c r="AJ1335" s="555"/>
      <c r="AK1335" s="576">
        <f t="shared" si="186"/>
        <v>0</v>
      </c>
      <c r="AL1335" s="576">
        <f t="shared" si="187"/>
        <v>0</v>
      </c>
      <c r="AM1335" s="599"/>
      <c r="AN1335" s="599"/>
      <c r="AO1335" s="553"/>
      <c r="AP1335" s="553"/>
      <c r="AQ1335" s="553"/>
      <c r="AR1335" s="553"/>
      <c r="AS1335" s="397"/>
      <c r="AT1335" s="397"/>
      <c r="AU1335" s="397"/>
      <c r="AV1335" s="397"/>
      <c r="AW1335" s="397"/>
      <c r="AX1335" s="397"/>
      <c r="AY1335" s="397"/>
      <c r="AZ1335" s="397"/>
      <c r="BA1335" s="397"/>
      <c r="BB1335" s="397"/>
      <c r="BC1335" s="397"/>
      <c r="BD1335" s="553"/>
      <c r="BE1335" s="397"/>
      <c r="BF1335" s="397"/>
      <c r="BG1335" s="397"/>
      <c r="BH1335" s="397"/>
    </row>
    <row r="1336" spans="2:60" x14ac:dyDescent="0.35">
      <c r="B1336" s="319"/>
      <c r="C1336" s="147"/>
      <c r="D1336" s="147"/>
      <c r="E1336" s="320"/>
      <c r="F1336" s="321"/>
      <c r="G1336" s="149"/>
      <c r="H1336" s="148"/>
      <c r="I1336" s="148"/>
      <c r="J1336" s="322"/>
      <c r="K1336" s="324" t="str">
        <f>IFERROR(INDEX(Lookup!$G$3:$G$6,MATCH(J1336,Lookup!$F$3:$F$6,0)),"")</f>
        <v/>
      </c>
      <c r="L1336" s="323"/>
      <c r="M1336" s="322"/>
      <c r="N1336" s="846">
        <f t="shared" si="180"/>
        <v>0</v>
      </c>
      <c r="O1336" s="325">
        <f t="shared" si="181"/>
        <v>0</v>
      </c>
      <c r="P1336" s="847">
        <f>IF(I1336&lt;INDEX(Lookup!$U$2:$U$10,MATCH($D$48,Lookup!$S$2:$S$10,0)),0,IF(U1336="X",0,IFERROR(L1336*50,0)))</f>
        <v>0</v>
      </c>
      <c r="Q1336" s="326">
        <f>IF(I1336&lt;INDEX(Lookup!$U$2:$U$10,MATCH($D$48,Lookup!$S$2:$S$10,0)),0,IF(U1336="X",0,IFERROR(P1336*K1336,0)))</f>
        <v>0</v>
      </c>
      <c r="R1336" s="326">
        <v>0</v>
      </c>
      <c r="S1336" s="424">
        <v>0</v>
      </c>
      <c r="T1336" s="322"/>
      <c r="U1336" s="143"/>
      <c r="V1336" s="397"/>
      <c r="W1336" s="555"/>
      <c r="X1336" s="576">
        <f t="shared" si="182"/>
        <v>0</v>
      </c>
      <c r="Y1336" s="576">
        <f t="shared" si="183"/>
        <v>0</v>
      </c>
      <c r="Z1336" s="576">
        <f t="shared" si="184"/>
        <v>0</v>
      </c>
      <c r="AA1336" s="576">
        <f t="shared" si="185"/>
        <v>0</v>
      </c>
      <c r="AB1336" s="553"/>
      <c r="AC1336" s="553"/>
      <c r="AD1336" s="553"/>
      <c r="AE1336" s="553"/>
      <c r="AF1336" s="553"/>
      <c r="AG1336" s="553"/>
      <c r="AH1336" s="553"/>
      <c r="AI1336" s="397"/>
      <c r="AJ1336" s="555"/>
      <c r="AK1336" s="576">
        <f t="shared" si="186"/>
        <v>0</v>
      </c>
      <c r="AL1336" s="576">
        <f t="shared" si="187"/>
        <v>0</v>
      </c>
      <c r="AM1336" s="599"/>
      <c r="AN1336" s="599"/>
      <c r="AO1336" s="553"/>
      <c r="AP1336" s="553"/>
      <c r="AQ1336" s="553"/>
      <c r="AR1336" s="553"/>
      <c r="AS1336" s="397"/>
      <c r="AT1336" s="397"/>
      <c r="AU1336" s="397"/>
      <c r="AV1336" s="397"/>
      <c r="AW1336" s="397"/>
      <c r="AX1336" s="397"/>
      <c r="AY1336" s="397"/>
      <c r="AZ1336" s="397"/>
      <c r="BA1336" s="397"/>
      <c r="BB1336" s="397"/>
      <c r="BC1336" s="397"/>
      <c r="BD1336" s="553"/>
      <c r="BE1336" s="397"/>
      <c r="BF1336" s="397"/>
      <c r="BG1336" s="397"/>
      <c r="BH1336" s="397"/>
    </row>
    <row r="1337" spans="2:60" x14ac:dyDescent="0.35">
      <c r="B1337" s="319"/>
      <c r="C1337" s="147"/>
      <c r="D1337" s="147"/>
      <c r="E1337" s="320"/>
      <c r="F1337" s="321"/>
      <c r="G1337" s="149"/>
      <c r="H1337" s="148"/>
      <c r="I1337" s="148"/>
      <c r="J1337" s="322"/>
      <c r="K1337" s="324" t="str">
        <f>IFERROR(INDEX(Lookup!$G$3:$G$6,MATCH(J1337,Lookup!$F$3:$F$6,0)),"")</f>
        <v/>
      </c>
      <c r="L1337" s="323"/>
      <c r="M1337" s="322"/>
      <c r="N1337" s="846">
        <f t="shared" si="180"/>
        <v>0</v>
      </c>
      <c r="O1337" s="325">
        <f t="shared" si="181"/>
        <v>0</v>
      </c>
      <c r="P1337" s="847">
        <f>IF(I1337&lt;INDEX(Lookup!$U$2:$U$10,MATCH($D$48,Lookup!$S$2:$S$10,0)),0,IF(U1337="X",0,IFERROR(L1337*50,0)))</f>
        <v>0</v>
      </c>
      <c r="Q1337" s="326">
        <f>IF(I1337&lt;INDEX(Lookup!$U$2:$U$10,MATCH($D$48,Lookup!$S$2:$S$10,0)),0,IF(U1337="X",0,IFERROR(P1337*K1337,0)))</f>
        <v>0</v>
      </c>
      <c r="R1337" s="326">
        <v>0</v>
      </c>
      <c r="S1337" s="424">
        <v>0</v>
      </c>
      <c r="T1337" s="322"/>
      <c r="U1337" s="143"/>
      <c r="V1337" s="397"/>
      <c r="W1337" s="555"/>
      <c r="X1337" s="576">
        <f t="shared" si="182"/>
        <v>0</v>
      </c>
      <c r="Y1337" s="576">
        <f t="shared" si="183"/>
        <v>0</v>
      </c>
      <c r="Z1337" s="576">
        <f t="shared" si="184"/>
        <v>0</v>
      </c>
      <c r="AA1337" s="576">
        <f t="shared" si="185"/>
        <v>0</v>
      </c>
      <c r="AB1337" s="553"/>
      <c r="AC1337" s="553"/>
      <c r="AD1337" s="553"/>
      <c r="AE1337" s="553"/>
      <c r="AF1337" s="553"/>
      <c r="AG1337" s="553"/>
      <c r="AH1337" s="553"/>
      <c r="AI1337" s="397"/>
      <c r="AJ1337" s="555"/>
      <c r="AK1337" s="576">
        <f t="shared" si="186"/>
        <v>0</v>
      </c>
      <c r="AL1337" s="576">
        <f t="shared" si="187"/>
        <v>0</v>
      </c>
      <c r="AM1337" s="599"/>
      <c r="AN1337" s="599"/>
      <c r="AO1337" s="553"/>
      <c r="AP1337" s="553"/>
      <c r="AQ1337" s="553"/>
      <c r="AR1337" s="553"/>
      <c r="AS1337" s="397"/>
      <c r="AT1337" s="397"/>
      <c r="AU1337" s="397"/>
      <c r="AV1337" s="397"/>
      <c r="AW1337" s="397"/>
      <c r="AX1337" s="397"/>
      <c r="AY1337" s="397"/>
      <c r="AZ1337" s="397"/>
      <c r="BA1337" s="397"/>
      <c r="BB1337" s="397"/>
      <c r="BC1337" s="397"/>
      <c r="BD1337" s="553"/>
      <c r="BE1337" s="397"/>
      <c r="BF1337" s="397"/>
      <c r="BG1337" s="397"/>
      <c r="BH1337" s="397"/>
    </row>
    <row r="1338" spans="2:60" x14ac:dyDescent="0.35">
      <c r="B1338" s="319"/>
      <c r="C1338" s="147"/>
      <c r="D1338" s="147"/>
      <c r="E1338" s="320"/>
      <c r="F1338" s="321"/>
      <c r="G1338" s="149"/>
      <c r="H1338" s="148"/>
      <c r="I1338" s="148"/>
      <c r="J1338" s="322"/>
      <c r="K1338" s="324" t="str">
        <f>IFERROR(INDEX(Lookup!$G$3:$G$6,MATCH(J1338,Lookup!$F$3:$F$6,0)),"")</f>
        <v/>
      </c>
      <c r="L1338" s="323"/>
      <c r="M1338" s="322"/>
      <c r="N1338" s="846">
        <f t="shared" si="180"/>
        <v>0</v>
      </c>
      <c r="O1338" s="325">
        <f t="shared" si="181"/>
        <v>0</v>
      </c>
      <c r="P1338" s="847">
        <f>IF(I1338&lt;INDEX(Lookup!$U$2:$U$10,MATCH($D$48,Lookup!$S$2:$S$10,0)),0,IF(U1338="X",0,IFERROR(L1338*50,0)))</f>
        <v>0</v>
      </c>
      <c r="Q1338" s="326">
        <f>IF(I1338&lt;INDEX(Lookup!$U$2:$U$10,MATCH($D$48,Lookup!$S$2:$S$10,0)),0,IF(U1338="X",0,IFERROR(P1338*K1338,0)))</f>
        <v>0</v>
      </c>
      <c r="R1338" s="326">
        <v>0</v>
      </c>
      <c r="S1338" s="424">
        <v>0</v>
      </c>
      <c r="T1338" s="322"/>
      <c r="U1338" s="143"/>
      <c r="V1338" s="397"/>
      <c r="W1338" s="555"/>
      <c r="X1338" s="576">
        <f t="shared" si="182"/>
        <v>0</v>
      </c>
      <c r="Y1338" s="576">
        <f t="shared" si="183"/>
        <v>0</v>
      </c>
      <c r="Z1338" s="576">
        <f t="shared" si="184"/>
        <v>0</v>
      </c>
      <c r="AA1338" s="576">
        <f t="shared" si="185"/>
        <v>0</v>
      </c>
      <c r="AB1338" s="553"/>
      <c r="AC1338" s="553"/>
      <c r="AD1338" s="553"/>
      <c r="AE1338" s="553"/>
      <c r="AF1338" s="553"/>
      <c r="AG1338" s="553"/>
      <c r="AH1338" s="553"/>
      <c r="AI1338" s="397"/>
      <c r="AJ1338" s="555"/>
      <c r="AK1338" s="576">
        <f t="shared" si="186"/>
        <v>0</v>
      </c>
      <c r="AL1338" s="576">
        <f t="shared" si="187"/>
        <v>0</v>
      </c>
      <c r="AM1338" s="599"/>
      <c r="AN1338" s="599"/>
      <c r="AO1338" s="553"/>
      <c r="AP1338" s="553"/>
      <c r="AQ1338" s="553"/>
      <c r="AR1338" s="553"/>
      <c r="AS1338" s="397"/>
      <c r="AT1338" s="397"/>
      <c r="AU1338" s="397"/>
      <c r="AV1338" s="397"/>
      <c r="AW1338" s="397"/>
      <c r="AX1338" s="397"/>
      <c r="AY1338" s="397"/>
      <c r="AZ1338" s="397"/>
      <c r="BA1338" s="397"/>
      <c r="BB1338" s="397"/>
      <c r="BC1338" s="397"/>
      <c r="BD1338" s="553"/>
      <c r="BE1338" s="397"/>
      <c r="BF1338" s="397"/>
      <c r="BG1338" s="397"/>
      <c r="BH1338" s="397"/>
    </row>
    <row r="1339" spans="2:60" x14ac:dyDescent="0.35">
      <c r="B1339" s="319"/>
      <c r="C1339" s="147"/>
      <c r="D1339" s="147"/>
      <c r="E1339" s="320"/>
      <c r="F1339" s="321"/>
      <c r="G1339" s="149"/>
      <c r="H1339" s="148"/>
      <c r="I1339" s="148"/>
      <c r="J1339" s="322"/>
      <c r="K1339" s="324" t="str">
        <f>IFERROR(INDEX(Lookup!$G$3:$G$6,MATCH(J1339,Lookup!$F$3:$F$6,0)),"")</f>
        <v/>
      </c>
      <c r="L1339" s="323"/>
      <c r="M1339" s="322"/>
      <c r="N1339" s="846">
        <f t="shared" si="180"/>
        <v>0</v>
      </c>
      <c r="O1339" s="325">
        <f t="shared" si="181"/>
        <v>0</v>
      </c>
      <c r="P1339" s="847">
        <f>IF(I1339&lt;INDEX(Lookup!$U$2:$U$10,MATCH($D$48,Lookup!$S$2:$S$10,0)),0,IF(U1339="X",0,IFERROR(L1339*50,0)))</f>
        <v>0</v>
      </c>
      <c r="Q1339" s="326">
        <f>IF(I1339&lt;INDEX(Lookup!$U$2:$U$10,MATCH($D$48,Lookup!$S$2:$S$10,0)),0,IF(U1339="X",0,IFERROR(P1339*K1339,0)))</f>
        <v>0</v>
      </c>
      <c r="R1339" s="326">
        <v>0</v>
      </c>
      <c r="S1339" s="424">
        <v>0</v>
      </c>
      <c r="T1339" s="322"/>
      <c r="U1339" s="143"/>
      <c r="V1339" s="397"/>
      <c r="W1339" s="555"/>
      <c r="X1339" s="576">
        <f t="shared" si="182"/>
        <v>0</v>
      </c>
      <c r="Y1339" s="576">
        <f t="shared" si="183"/>
        <v>0</v>
      </c>
      <c r="Z1339" s="576">
        <f t="shared" si="184"/>
        <v>0</v>
      </c>
      <c r="AA1339" s="576">
        <f t="shared" si="185"/>
        <v>0</v>
      </c>
      <c r="AB1339" s="553"/>
      <c r="AC1339" s="553"/>
      <c r="AD1339" s="553"/>
      <c r="AE1339" s="553"/>
      <c r="AF1339" s="553"/>
      <c r="AG1339" s="553"/>
      <c r="AH1339" s="553"/>
      <c r="AI1339" s="397"/>
      <c r="AJ1339" s="555"/>
      <c r="AK1339" s="576">
        <f t="shared" si="186"/>
        <v>0</v>
      </c>
      <c r="AL1339" s="576">
        <f t="shared" si="187"/>
        <v>0</v>
      </c>
      <c r="AM1339" s="599"/>
      <c r="AN1339" s="599"/>
      <c r="AO1339" s="553"/>
      <c r="AP1339" s="553"/>
      <c r="AQ1339" s="553"/>
      <c r="AR1339" s="553"/>
      <c r="AS1339" s="397"/>
      <c r="AT1339" s="397"/>
      <c r="AU1339" s="397"/>
      <c r="AV1339" s="397"/>
      <c r="AW1339" s="397"/>
      <c r="AX1339" s="397"/>
      <c r="AY1339" s="397"/>
      <c r="AZ1339" s="397"/>
      <c r="BA1339" s="397"/>
      <c r="BB1339" s="397"/>
      <c r="BC1339" s="397"/>
      <c r="BD1339" s="553"/>
      <c r="BE1339" s="397"/>
      <c r="BF1339" s="397"/>
      <c r="BG1339" s="397"/>
      <c r="BH1339" s="397"/>
    </row>
    <row r="1340" spans="2:60" x14ac:dyDescent="0.35">
      <c r="B1340" s="319"/>
      <c r="C1340" s="147"/>
      <c r="D1340" s="147"/>
      <c r="E1340" s="320"/>
      <c r="F1340" s="321"/>
      <c r="G1340" s="149"/>
      <c r="H1340" s="148"/>
      <c r="I1340" s="148"/>
      <c r="J1340" s="322"/>
      <c r="K1340" s="324" t="str">
        <f>IFERROR(INDEX(Lookup!$G$3:$G$6,MATCH(J1340,Lookup!$F$3:$F$6,0)),"")</f>
        <v/>
      </c>
      <c r="L1340" s="323"/>
      <c r="M1340" s="322"/>
      <c r="N1340" s="846">
        <f t="shared" si="180"/>
        <v>0</v>
      </c>
      <c r="O1340" s="325">
        <f t="shared" si="181"/>
        <v>0</v>
      </c>
      <c r="P1340" s="847">
        <f>IF(I1340&lt;INDEX(Lookup!$U$2:$U$10,MATCH($D$48,Lookup!$S$2:$S$10,0)),0,IF(U1340="X",0,IFERROR(L1340*50,0)))</f>
        <v>0</v>
      </c>
      <c r="Q1340" s="326">
        <f>IF(I1340&lt;INDEX(Lookup!$U$2:$U$10,MATCH($D$48,Lookup!$S$2:$S$10,0)),0,IF(U1340="X",0,IFERROR(P1340*K1340,0)))</f>
        <v>0</v>
      </c>
      <c r="R1340" s="326">
        <v>0</v>
      </c>
      <c r="S1340" s="424">
        <v>0</v>
      </c>
      <c r="T1340" s="322"/>
      <c r="U1340" s="143"/>
      <c r="V1340" s="397"/>
      <c r="W1340" s="555"/>
      <c r="X1340" s="576">
        <f t="shared" si="182"/>
        <v>0</v>
      </c>
      <c r="Y1340" s="576">
        <f t="shared" si="183"/>
        <v>0</v>
      </c>
      <c r="Z1340" s="576">
        <f t="shared" si="184"/>
        <v>0</v>
      </c>
      <c r="AA1340" s="576">
        <f t="shared" si="185"/>
        <v>0</v>
      </c>
      <c r="AB1340" s="553"/>
      <c r="AC1340" s="553"/>
      <c r="AD1340" s="553"/>
      <c r="AE1340" s="553"/>
      <c r="AF1340" s="553"/>
      <c r="AG1340" s="553"/>
      <c r="AH1340" s="553"/>
      <c r="AI1340" s="397"/>
      <c r="AJ1340" s="555"/>
      <c r="AK1340" s="576">
        <f t="shared" si="186"/>
        <v>0</v>
      </c>
      <c r="AL1340" s="576">
        <f t="shared" si="187"/>
        <v>0</v>
      </c>
      <c r="AM1340" s="599"/>
      <c r="AN1340" s="599"/>
      <c r="AO1340" s="553"/>
      <c r="AP1340" s="553"/>
      <c r="AQ1340" s="553"/>
      <c r="AR1340" s="553"/>
      <c r="AS1340" s="397"/>
      <c r="AT1340" s="397"/>
      <c r="AU1340" s="397"/>
      <c r="AV1340" s="397"/>
      <c r="AW1340" s="397"/>
      <c r="AX1340" s="397"/>
      <c r="AY1340" s="397"/>
      <c r="AZ1340" s="397"/>
      <c r="BA1340" s="397"/>
      <c r="BB1340" s="397"/>
      <c r="BC1340" s="397"/>
      <c r="BD1340" s="553"/>
      <c r="BE1340" s="397"/>
      <c r="BF1340" s="397"/>
      <c r="BG1340" s="397"/>
      <c r="BH1340" s="397"/>
    </row>
    <row r="1341" spans="2:60" x14ac:dyDescent="0.35">
      <c r="B1341" s="319"/>
      <c r="C1341" s="147"/>
      <c r="D1341" s="147"/>
      <c r="E1341" s="320"/>
      <c r="F1341" s="321"/>
      <c r="G1341" s="149"/>
      <c r="H1341" s="148"/>
      <c r="I1341" s="148"/>
      <c r="J1341" s="322"/>
      <c r="K1341" s="324" t="str">
        <f>IFERROR(INDEX(Lookup!$G$3:$G$6,MATCH(J1341,Lookup!$F$3:$F$6,0)),"")</f>
        <v/>
      </c>
      <c r="L1341" s="323"/>
      <c r="M1341" s="322"/>
      <c r="N1341" s="846">
        <f t="shared" si="180"/>
        <v>0</v>
      </c>
      <c r="O1341" s="325">
        <f t="shared" si="181"/>
        <v>0</v>
      </c>
      <c r="P1341" s="847">
        <f>IF(I1341&lt;INDEX(Lookup!$U$2:$U$10,MATCH($D$48,Lookup!$S$2:$S$10,0)),0,IF(U1341="X",0,IFERROR(L1341*50,0)))</f>
        <v>0</v>
      </c>
      <c r="Q1341" s="326">
        <f>IF(I1341&lt;INDEX(Lookup!$U$2:$U$10,MATCH($D$48,Lookup!$S$2:$S$10,0)),0,IF(U1341="X",0,IFERROR(P1341*K1341,0)))</f>
        <v>0</v>
      </c>
      <c r="R1341" s="326">
        <v>0</v>
      </c>
      <c r="S1341" s="424">
        <v>0</v>
      </c>
      <c r="T1341" s="322"/>
      <c r="U1341" s="143"/>
      <c r="V1341" s="397"/>
      <c r="W1341" s="555"/>
      <c r="X1341" s="576">
        <f t="shared" si="182"/>
        <v>0</v>
      </c>
      <c r="Y1341" s="576">
        <f t="shared" si="183"/>
        <v>0</v>
      </c>
      <c r="Z1341" s="576">
        <f t="shared" si="184"/>
        <v>0</v>
      </c>
      <c r="AA1341" s="576">
        <f t="shared" si="185"/>
        <v>0</v>
      </c>
      <c r="AB1341" s="553"/>
      <c r="AC1341" s="553"/>
      <c r="AD1341" s="553"/>
      <c r="AE1341" s="553"/>
      <c r="AF1341" s="553"/>
      <c r="AG1341" s="553"/>
      <c r="AH1341" s="553"/>
      <c r="AI1341" s="397"/>
      <c r="AJ1341" s="555"/>
      <c r="AK1341" s="576">
        <f t="shared" si="186"/>
        <v>0</v>
      </c>
      <c r="AL1341" s="576">
        <f t="shared" si="187"/>
        <v>0</v>
      </c>
      <c r="AM1341" s="599"/>
      <c r="AN1341" s="599"/>
      <c r="AO1341" s="553"/>
      <c r="AP1341" s="553"/>
      <c r="AQ1341" s="553"/>
      <c r="AR1341" s="553"/>
      <c r="AS1341" s="397"/>
      <c r="AT1341" s="397"/>
      <c r="AU1341" s="397"/>
      <c r="AV1341" s="397"/>
      <c r="AW1341" s="397"/>
      <c r="AX1341" s="397"/>
      <c r="AY1341" s="397"/>
      <c r="AZ1341" s="397"/>
      <c r="BA1341" s="397"/>
      <c r="BB1341" s="397"/>
      <c r="BC1341" s="397"/>
      <c r="BD1341" s="553"/>
      <c r="BE1341" s="397"/>
      <c r="BF1341" s="397"/>
      <c r="BG1341" s="397"/>
      <c r="BH1341" s="397"/>
    </row>
    <row r="1342" spans="2:60" x14ac:dyDescent="0.35">
      <c r="B1342" s="319"/>
      <c r="C1342" s="147"/>
      <c r="D1342" s="147"/>
      <c r="E1342" s="320"/>
      <c r="F1342" s="321"/>
      <c r="G1342" s="149"/>
      <c r="H1342" s="148"/>
      <c r="I1342" s="148"/>
      <c r="J1342" s="322"/>
      <c r="K1342" s="324" t="str">
        <f>IFERROR(INDEX(Lookup!$G$3:$G$6,MATCH(J1342,Lookup!$F$3:$F$6,0)),"")</f>
        <v/>
      </c>
      <c r="L1342" s="323"/>
      <c r="M1342" s="322"/>
      <c r="N1342" s="846">
        <f t="shared" si="180"/>
        <v>0</v>
      </c>
      <c r="O1342" s="325">
        <f t="shared" si="181"/>
        <v>0</v>
      </c>
      <c r="P1342" s="847">
        <f>IF(I1342&lt;INDEX(Lookup!$U$2:$U$10,MATCH($D$48,Lookup!$S$2:$S$10,0)),0,IF(U1342="X",0,IFERROR(L1342*50,0)))</f>
        <v>0</v>
      </c>
      <c r="Q1342" s="326">
        <f>IF(I1342&lt;INDEX(Lookup!$U$2:$U$10,MATCH($D$48,Lookup!$S$2:$S$10,0)),0,IF(U1342="X",0,IFERROR(P1342*K1342,0)))</f>
        <v>0</v>
      </c>
      <c r="R1342" s="326">
        <v>0</v>
      </c>
      <c r="S1342" s="424">
        <v>0</v>
      </c>
      <c r="T1342" s="322"/>
      <c r="U1342" s="143"/>
      <c r="V1342" s="397"/>
      <c r="W1342" s="555"/>
      <c r="X1342" s="576">
        <f t="shared" si="182"/>
        <v>0</v>
      </c>
      <c r="Y1342" s="576">
        <f t="shared" si="183"/>
        <v>0</v>
      </c>
      <c r="Z1342" s="576">
        <f t="shared" si="184"/>
        <v>0</v>
      </c>
      <c r="AA1342" s="576">
        <f t="shared" si="185"/>
        <v>0</v>
      </c>
      <c r="AB1342" s="553"/>
      <c r="AC1342" s="553"/>
      <c r="AD1342" s="553"/>
      <c r="AE1342" s="553"/>
      <c r="AF1342" s="553"/>
      <c r="AG1342" s="553"/>
      <c r="AH1342" s="553"/>
      <c r="AI1342" s="397"/>
      <c r="AJ1342" s="555"/>
      <c r="AK1342" s="576">
        <f t="shared" si="186"/>
        <v>0</v>
      </c>
      <c r="AL1342" s="576">
        <f t="shared" si="187"/>
        <v>0</v>
      </c>
      <c r="AM1342" s="599"/>
      <c r="AN1342" s="599"/>
      <c r="AO1342" s="553"/>
      <c r="AP1342" s="553"/>
      <c r="AQ1342" s="553"/>
      <c r="AR1342" s="553"/>
      <c r="AS1342" s="397"/>
      <c r="AT1342" s="397"/>
      <c r="AU1342" s="397"/>
      <c r="AV1342" s="397"/>
      <c r="AW1342" s="397"/>
      <c r="AX1342" s="397"/>
      <c r="AY1342" s="397"/>
      <c r="AZ1342" s="397"/>
      <c r="BA1342" s="397"/>
      <c r="BB1342" s="397"/>
      <c r="BC1342" s="397"/>
      <c r="BD1342" s="553"/>
      <c r="BE1342" s="397"/>
      <c r="BF1342" s="397"/>
      <c r="BG1342" s="397"/>
      <c r="BH1342" s="397"/>
    </row>
    <row r="1343" spans="2:60" x14ac:dyDescent="0.35">
      <c r="B1343" s="319"/>
      <c r="C1343" s="147"/>
      <c r="D1343" s="147"/>
      <c r="E1343" s="320"/>
      <c r="F1343" s="321"/>
      <c r="G1343" s="149"/>
      <c r="H1343" s="148"/>
      <c r="I1343" s="148"/>
      <c r="J1343" s="322"/>
      <c r="K1343" s="324" t="str">
        <f>IFERROR(INDEX(Lookup!$G$3:$G$6,MATCH(J1343,Lookup!$F$3:$F$6,0)),"")</f>
        <v/>
      </c>
      <c r="L1343" s="323"/>
      <c r="M1343" s="322"/>
      <c r="N1343" s="846">
        <f t="shared" si="180"/>
        <v>0</v>
      </c>
      <c r="O1343" s="325">
        <f t="shared" si="181"/>
        <v>0</v>
      </c>
      <c r="P1343" s="847">
        <f>IF(I1343&lt;INDEX(Lookup!$U$2:$U$10,MATCH($D$48,Lookup!$S$2:$S$10,0)),0,IF(U1343="X",0,IFERROR(L1343*50,0)))</f>
        <v>0</v>
      </c>
      <c r="Q1343" s="326">
        <f>IF(I1343&lt;INDEX(Lookup!$U$2:$U$10,MATCH($D$48,Lookup!$S$2:$S$10,0)),0,IF(U1343="X",0,IFERROR(P1343*K1343,0)))</f>
        <v>0</v>
      </c>
      <c r="R1343" s="326">
        <v>0</v>
      </c>
      <c r="S1343" s="424">
        <v>0</v>
      </c>
      <c r="T1343" s="322"/>
      <c r="U1343" s="143"/>
      <c r="V1343" s="397"/>
      <c r="W1343" s="555"/>
      <c r="X1343" s="576">
        <f t="shared" si="182"/>
        <v>0</v>
      </c>
      <c r="Y1343" s="576">
        <f t="shared" si="183"/>
        <v>0</v>
      </c>
      <c r="Z1343" s="576">
        <f t="shared" si="184"/>
        <v>0</v>
      </c>
      <c r="AA1343" s="576">
        <f t="shared" si="185"/>
        <v>0</v>
      </c>
      <c r="AB1343" s="553"/>
      <c r="AC1343" s="553"/>
      <c r="AD1343" s="553"/>
      <c r="AE1343" s="553"/>
      <c r="AF1343" s="553"/>
      <c r="AG1343" s="553"/>
      <c r="AH1343" s="553"/>
      <c r="AI1343" s="397"/>
      <c r="AJ1343" s="555"/>
      <c r="AK1343" s="576">
        <f t="shared" si="186"/>
        <v>0</v>
      </c>
      <c r="AL1343" s="576">
        <f t="shared" si="187"/>
        <v>0</v>
      </c>
      <c r="AM1343" s="599"/>
      <c r="AN1343" s="599"/>
      <c r="AO1343" s="553"/>
      <c r="AP1343" s="553"/>
      <c r="AQ1343" s="553"/>
      <c r="AR1343" s="553"/>
      <c r="AS1343" s="397"/>
      <c r="AT1343" s="397"/>
      <c r="AU1343" s="397"/>
      <c r="AV1343" s="397"/>
      <c r="AW1343" s="397"/>
      <c r="AX1343" s="397"/>
      <c r="AY1343" s="397"/>
      <c r="AZ1343" s="397"/>
      <c r="BA1343" s="397"/>
      <c r="BB1343" s="397"/>
      <c r="BC1343" s="397"/>
      <c r="BD1343" s="553"/>
      <c r="BE1343" s="397"/>
      <c r="BF1343" s="397"/>
      <c r="BG1343" s="397"/>
      <c r="BH1343" s="397"/>
    </row>
    <row r="1344" spans="2:60" x14ac:dyDescent="0.35">
      <c r="B1344" s="319"/>
      <c r="C1344" s="147"/>
      <c r="D1344" s="147"/>
      <c r="E1344" s="320"/>
      <c r="F1344" s="321"/>
      <c r="G1344" s="149"/>
      <c r="H1344" s="148"/>
      <c r="I1344" s="148"/>
      <c r="J1344" s="322"/>
      <c r="K1344" s="324" t="str">
        <f>IFERROR(INDEX(Lookup!$G$3:$G$6,MATCH(J1344,Lookup!$F$3:$F$6,0)),"")</f>
        <v/>
      </c>
      <c r="L1344" s="323"/>
      <c r="M1344" s="322"/>
      <c r="N1344" s="846">
        <f t="shared" si="180"/>
        <v>0</v>
      </c>
      <c r="O1344" s="325">
        <f t="shared" si="181"/>
        <v>0</v>
      </c>
      <c r="P1344" s="847">
        <f>IF(I1344&lt;INDEX(Lookup!$U$2:$U$10,MATCH($D$48,Lookup!$S$2:$S$10,0)),0,IF(U1344="X",0,IFERROR(L1344*50,0)))</f>
        <v>0</v>
      </c>
      <c r="Q1344" s="326">
        <f>IF(I1344&lt;INDEX(Lookup!$U$2:$U$10,MATCH($D$48,Lookup!$S$2:$S$10,0)),0,IF(U1344="X",0,IFERROR(P1344*K1344,0)))</f>
        <v>0</v>
      </c>
      <c r="R1344" s="326">
        <v>0</v>
      </c>
      <c r="S1344" s="424">
        <v>0</v>
      </c>
      <c r="T1344" s="322"/>
      <c r="U1344" s="143"/>
      <c r="V1344" s="397"/>
      <c r="W1344" s="555"/>
      <c r="X1344" s="576">
        <f t="shared" si="182"/>
        <v>0</v>
      </c>
      <c r="Y1344" s="576">
        <f t="shared" si="183"/>
        <v>0</v>
      </c>
      <c r="Z1344" s="576">
        <f t="shared" si="184"/>
        <v>0</v>
      </c>
      <c r="AA1344" s="576">
        <f t="shared" si="185"/>
        <v>0</v>
      </c>
      <c r="AB1344" s="553"/>
      <c r="AC1344" s="553"/>
      <c r="AD1344" s="553"/>
      <c r="AE1344" s="553"/>
      <c r="AF1344" s="553"/>
      <c r="AG1344" s="553"/>
      <c r="AH1344" s="553"/>
      <c r="AI1344" s="397"/>
      <c r="AJ1344" s="555"/>
      <c r="AK1344" s="576">
        <f t="shared" si="186"/>
        <v>0</v>
      </c>
      <c r="AL1344" s="576">
        <f t="shared" si="187"/>
        <v>0</v>
      </c>
      <c r="AM1344" s="599"/>
      <c r="AN1344" s="599"/>
      <c r="AO1344" s="553"/>
      <c r="AP1344" s="553"/>
      <c r="AQ1344" s="553"/>
      <c r="AR1344" s="553"/>
      <c r="AS1344" s="397"/>
      <c r="AT1344" s="397"/>
      <c r="AU1344" s="397"/>
      <c r="AV1344" s="397"/>
      <c r="AW1344" s="397"/>
      <c r="AX1344" s="397"/>
      <c r="AY1344" s="397"/>
      <c r="AZ1344" s="397"/>
      <c r="BA1344" s="397"/>
      <c r="BB1344" s="397"/>
      <c r="BC1344" s="397"/>
      <c r="BD1344" s="553"/>
      <c r="BE1344" s="397"/>
      <c r="BF1344" s="397"/>
      <c r="BG1344" s="397"/>
      <c r="BH1344" s="397"/>
    </row>
    <row r="1345" spans="2:60" x14ac:dyDescent="0.35">
      <c r="B1345" s="319"/>
      <c r="C1345" s="147"/>
      <c r="D1345" s="147"/>
      <c r="E1345" s="320"/>
      <c r="F1345" s="321"/>
      <c r="G1345" s="149"/>
      <c r="H1345" s="148"/>
      <c r="I1345" s="148"/>
      <c r="J1345" s="322"/>
      <c r="K1345" s="324" t="str">
        <f>IFERROR(INDEX(Lookup!$G$3:$G$6,MATCH(J1345,Lookup!$F$3:$F$6,0)),"")</f>
        <v/>
      </c>
      <c r="L1345" s="323"/>
      <c r="M1345" s="322"/>
      <c r="N1345" s="846">
        <f t="shared" si="180"/>
        <v>0</v>
      </c>
      <c r="O1345" s="325">
        <f t="shared" si="181"/>
        <v>0</v>
      </c>
      <c r="P1345" s="847">
        <f>IF(I1345&lt;INDEX(Lookup!$U$2:$U$10,MATCH($D$48,Lookup!$S$2:$S$10,0)),0,IF(U1345="X",0,IFERROR(L1345*50,0)))</f>
        <v>0</v>
      </c>
      <c r="Q1345" s="326">
        <f>IF(I1345&lt;INDEX(Lookup!$U$2:$U$10,MATCH($D$48,Lookup!$S$2:$S$10,0)),0,IF(U1345="X",0,IFERROR(P1345*K1345,0)))</f>
        <v>0</v>
      </c>
      <c r="R1345" s="326">
        <v>0</v>
      </c>
      <c r="S1345" s="424">
        <v>0</v>
      </c>
      <c r="T1345" s="322"/>
      <c r="U1345" s="143"/>
      <c r="V1345" s="397"/>
      <c r="W1345" s="555"/>
      <c r="X1345" s="576">
        <f t="shared" si="182"/>
        <v>0</v>
      </c>
      <c r="Y1345" s="576">
        <f t="shared" si="183"/>
        <v>0</v>
      </c>
      <c r="Z1345" s="576">
        <f t="shared" si="184"/>
        <v>0</v>
      </c>
      <c r="AA1345" s="576">
        <f t="shared" si="185"/>
        <v>0</v>
      </c>
      <c r="AB1345" s="553"/>
      <c r="AC1345" s="553"/>
      <c r="AD1345" s="553"/>
      <c r="AE1345" s="553"/>
      <c r="AF1345" s="553"/>
      <c r="AG1345" s="553"/>
      <c r="AH1345" s="553"/>
      <c r="AI1345" s="397"/>
      <c r="AJ1345" s="555"/>
      <c r="AK1345" s="576">
        <f t="shared" si="186"/>
        <v>0</v>
      </c>
      <c r="AL1345" s="576">
        <f t="shared" si="187"/>
        <v>0</v>
      </c>
      <c r="AM1345" s="599"/>
      <c r="AN1345" s="599"/>
      <c r="AO1345" s="553"/>
      <c r="AP1345" s="553"/>
      <c r="AQ1345" s="553"/>
      <c r="AR1345" s="553"/>
      <c r="AS1345" s="397"/>
      <c r="AT1345" s="397"/>
      <c r="AU1345" s="397"/>
      <c r="AV1345" s="397"/>
      <c r="AW1345" s="397"/>
      <c r="AX1345" s="397"/>
      <c r="AY1345" s="397"/>
      <c r="AZ1345" s="397"/>
      <c r="BA1345" s="397"/>
      <c r="BB1345" s="397"/>
      <c r="BC1345" s="397"/>
      <c r="BD1345" s="553"/>
      <c r="BE1345" s="397"/>
      <c r="BF1345" s="397"/>
      <c r="BG1345" s="397"/>
      <c r="BH1345" s="397"/>
    </row>
    <row r="1346" spans="2:60" x14ac:dyDescent="0.35">
      <c r="B1346" s="319"/>
      <c r="C1346" s="147"/>
      <c r="D1346" s="147"/>
      <c r="E1346" s="320"/>
      <c r="F1346" s="321"/>
      <c r="G1346" s="149"/>
      <c r="H1346" s="148"/>
      <c r="I1346" s="148"/>
      <c r="J1346" s="322"/>
      <c r="K1346" s="324" t="str">
        <f>IFERROR(INDEX(Lookup!$G$3:$G$6,MATCH(J1346,Lookup!$F$3:$F$6,0)),"")</f>
        <v/>
      </c>
      <c r="L1346" s="323"/>
      <c r="M1346" s="322"/>
      <c r="N1346" s="846">
        <f t="shared" si="180"/>
        <v>0</v>
      </c>
      <c r="O1346" s="325">
        <f t="shared" si="181"/>
        <v>0</v>
      </c>
      <c r="P1346" s="847">
        <f>IF(I1346&lt;INDEX(Lookup!$U$2:$U$10,MATCH($D$48,Lookup!$S$2:$S$10,0)),0,IF(U1346="X",0,IFERROR(L1346*50,0)))</f>
        <v>0</v>
      </c>
      <c r="Q1346" s="326">
        <f>IF(I1346&lt;INDEX(Lookup!$U$2:$U$10,MATCH($D$48,Lookup!$S$2:$S$10,0)),0,IF(U1346="X",0,IFERROR(P1346*K1346,0)))</f>
        <v>0</v>
      </c>
      <c r="R1346" s="326">
        <v>0</v>
      </c>
      <c r="S1346" s="424">
        <v>0</v>
      </c>
      <c r="T1346" s="322"/>
      <c r="U1346" s="143"/>
      <c r="V1346" s="397"/>
      <c r="W1346" s="555"/>
      <c r="X1346" s="576">
        <f t="shared" si="182"/>
        <v>0</v>
      </c>
      <c r="Y1346" s="576">
        <f t="shared" si="183"/>
        <v>0</v>
      </c>
      <c r="Z1346" s="576">
        <f t="shared" si="184"/>
        <v>0</v>
      </c>
      <c r="AA1346" s="576">
        <f t="shared" si="185"/>
        <v>0</v>
      </c>
      <c r="AB1346" s="553"/>
      <c r="AC1346" s="553"/>
      <c r="AD1346" s="553"/>
      <c r="AE1346" s="553"/>
      <c r="AF1346" s="553"/>
      <c r="AG1346" s="553"/>
      <c r="AH1346" s="553"/>
      <c r="AI1346" s="397"/>
      <c r="AJ1346" s="555"/>
      <c r="AK1346" s="576">
        <f t="shared" si="186"/>
        <v>0</v>
      </c>
      <c r="AL1346" s="576">
        <f t="shared" si="187"/>
        <v>0</v>
      </c>
      <c r="AM1346" s="599"/>
      <c r="AN1346" s="599"/>
      <c r="AO1346" s="553"/>
      <c r="AP1346" s="553"/>
      <c r="AQ1346" s="553"/>
      <c r="AR1346" s="553"/>
      <c r="AS1346" s="397"/>
      <c r="AT1346" s="397"/>
      <c r="AU1346" s="397"/>
      <c r="AV1346" s="397"/>
      <c r="AW1346" s="397"/>
      <c r="AX1346" s="397"/>
      <c r="AY1346" s="397"/>
      <c r="AZ1346" s="397"/>
      <c r="BA1346" s="397"/>
      <c r="BB1346" s="397"/>
      <c r="BC1346" s="397"/>
      <c r="BD1346" s="553"/>
      <c r="BE1346" s="397"/>
      <c r="BF1346" s="397"/>
      <c r="BG1346" s="397"/>
      <c r="BH1346" s="397"/>
    </row>
    <row r="1347" spans="2:60" x14ac:dyDescent="0.35">
      <c r="B1347" s="319"/>
      <c r="C1347" s="147"/>
      <c r="D1347" s="147"/>
      <c r="E1347" s="320"/>
      <c r="F1347" s="321"/>
      <c r="G1347" s="149"/>
      <c r="H1347" s="148"/>
      <c r="I1347" s="148"/>
      <c r="J1347" s="322"/>
      <c r="K1347" s="324" t="str">
        <f>IFERROR(INDEX(Lookup!$G$3:$G$6,MATCH(J1347,Lookup!$F$3:$F$6,0)),"")</f>
        <v/>
      </c>
      <c r="L1347" s="323"/>
      <c r="M1347" s="322"/>
      <c r="N1347" s="846">
        <f t="shared" si="180"/>
        <v>0</v>
      </c>
      <c r="O1347" s="325">
        <f t="shared" si="181"/>
        <v>0</v>
      </c>
      <c r="P1347" s="847">
        <f>IF(I1347&lt;INDEX(Lookup!$U$2:$U$10,MATCH($D$48,Lookup!$S$2:$S$10,0)),0,IF(U1347="X",0,IFERROR(L1347*50,0)))</f>
        <v>0</v>
      </c>
      <c r="Q1347" s="326">
        <f>IF(I1347&lt;INDEX(Lookup!$U$2:$U$10,MATCH($D$48,Lookup!$S$2:$S$10,0)),0,IF(U1347="X",0,IFERROR(P1347*K1347,0)))</f>
        <v>0</v>
      </c>
      <c r="R1347" s="326">
        <v>0</v>
      </c>
      <c r="S1347" s="424">
        <v>0</v>
      </c>
      <c r="T1347" s="322"/>
      <c r="U1347" s="143"/>
      <c r="V1347" s="397"/>
      <c r="W1347" s="555"/>
      <c r="X1347" s="576">
        <f t="shared" si="182"/>
        <v>0</v>
      </c>
      <c r="Y1347" s="576">
        <f t="shared" si="183"/>
        <v>0</v>
      </c>
      <c r="Z1347" s="576">
        <f t="shared" si="184"/>
        <v>0</v>
      </c>
      <c r="AA1347" s="576">
        <f t="shared" si="185"/>
        <v>0</v>
      </c>
      <c r="AB1347" s="553"/>
      <c r="AC1347" s="553"/>
      <c r="AD1347" s="553"/>
      <c r="AE1347" s="553"/>
      <c r="AF1347" s="553"/>
      <c r="AG1347" s="553"/>
      <c r="AH1347" s="553"/>
      <c r="AI1347" s="397"/>
      <c r="AJ1347" s="555"/>
      <c r="AK1347" s="576">
        <f t="shared" si="186"/>
        <v>0</v>
      </c>
      <c r="AL1347" s="576">
        <f t="shared" si="187"/>
        <v>0</v>
      </c>
      <c r="AM1347" s="599"/>
      <c r="AN1347" s="599"/>
      <c r="AO1347" s="553"/>
      <c r="AP1347" s="553"/>
      <c r="AQ1347" s="553"/>
      <c r="AR1347" s="553"/>
      <c r="AS1347" s="397"/>
      <c r="AT1347" s="397"/>
      <c r="AU1347" s="397"/>
      <c r="AV1347" s="397"/>
      <c r="AW1347" s="397"/>
      <c r="AX1347" s="397"/>
      <c r="AY1347" s="397"/>
      <c r="AZ1347" s="397"/>
      <c r="BA1347" s="397"/>
      <c r="BB1347" s="397"/>
      <c r="BC1347" s="397"/>
      <c r="BD1347" s="553"/>
      <c r="BE1347" s="397"/>
      <c r="BF1347" s="397"/>
      <c r="BG1347" s="397"/>
      <c r="BH1347" s="397"/>
    </row>
    <row r="1348" spans="2:60" x14ac:dyDescent="0.35">
      <c r="B1348" s="319"/>
      <c r="C1348" s="147"/>
      <c r="D1348" s="147"/>
      <c r="E1348" s="320"/>
      <c r="F1348" s="321"/>
      <c r="G1348" s="149"/>
      <c r="H1348" s="148"/>
      <c r="I1348" s="148"/>
      <c r="J1348" s="322"/>
      <c r="K1348" s="324" t="str">
        <f>IFERROR(INDEX(Lookup!$G$3:$G$6,MATCH(J1348,Lookup!$F$3:$F$6,0)),"")</f>
        <v/>
      </c>
      <c r="L1348" s="323"/>
      <c r="M1348" s="322"/>
      <c r="N1348" s="846">
        <f t="shared" si="180"/>
        <v>0</v>
      </c>
      <c r="O1348" s="325">
        <f t="shared" si="181"/>
        <v>0</v>
      </c>
      <c r="P1348" s="847">
        <f>IF(I1348&lt;INDEX(Lookup!$U$2:$U$10,MATCH($D$48,Lookup!$S$2:$S$10,0)),0,IF(U1348="X",0,IFERROR(L1348*50,0)))</f>
        <v>0</v>
      </c>
      <c r="Q1348" s="326">
        <f>IF(I1348&lt;INDEX(Lookup!$U$2:$U$10,MATCH($D$48,Lookup!$S$2:$S$10,0)),0,IF(U1348="X",0,IFERROR(P1348*K1348,0)))</f>
        <v>0</v>
      </c>
      <c r="R1348" s="326">
        <v>0</v>
      </c>
      <c r="S1348" s="424">
        <v>0</v>
      </c>
      <c r="T1348" s="322"/>
      <c r="U1348" s="143"/>
      <c r="V1348" s="397"/>
      <c r="W1348" s="555"/>
      <c r="X1348" s="576">
        <f t="shared" si="182"/>
        <v>0</v>
      </c>
      <c r="Y1348" s="576">
        <f t="shared" si="183"/>
        <v>0</v>
      </c>
      <c r="Z1348" s="576">
        <f t="shared" si="184"/>
        <v>0</v>
      </c>
      <c r="AA1348" s="576">
        <f t="shared" si="185"/>
        <v>0</v>
      </c>
      <c r="AB1348" s="553"/>
      <c r="AC1348" s="553"/>
      <c r="AD1348" s="553"/>
      <c r="AE1348" s="553"/>
      <c r="AF1348" s="553"/>
      <c r="AG1348" s="553"/>
      <c r="AH1348" s="553"/>
      <c r="AI1348" s="397"/>
      <c r="AJ1348" s="555"/>
      <c r="AK1348" s="576">
        <f t="shared" si="186"/>
        <v>0</v>
      </c>
      <c r="AL1348" s="576">
        <f t="shared" si="187"/>
        <v>0</v>
      </c>
      <c r="AM1348" s="599"/>
      <c r="AN1348" s="599"/>
      <c r="AO1348" s="553"/>
      <c r="AP1348" s="553"/>
      <c r="AQ1348" s="553"/>
      <c r="AR1348" s="553"/>
      <c r="AS1348" s="397"/>
      <c r="AT1348" s="397"/>
      <c r="AU1348" s="397"/>
      <c r="AV1348" s="397"/>
      <c r="AW1348" s="397"/>
      <c r="AX1348" s="397"/>
      <c r="AY1348" s="397"/>
      <c r="AZ1348" s="397"/>
      <c r="BA1348" s="397"/>
      <c r="BB1348" s="397"/>
      <c r="BC1348" s="397"/>
      <c r="BD1348" s="553"/>
      <c r="BE1348" s="397"/>
      <c r="BF1348" s="397"/>
      <c r="BG1348" s="397"/>
      <c r="BH1348" s="397"/>
    </row>
    <row r="1349" spans="2:60" x14ac:dyDescent="0.35">
      <c r="B1349" s="319"/>
      <c r="C1349" s="147"/>
      <c r="D1349" s="147"/>
      <c r="E1349" s="320"/>
      <c r="F1349" s="321"/>
      <c r="G1349" s="149"/>
      <c r="H1349" s="148"/>
      <c r="I1349" s="148"/>
      <c r="J1349" s="322"/>
      <c r="K1349" s="324" t="str">
        <f>IFERROR(INDEX(Lookup!$G$3:$G$6,MATCH(J1349,Lookup!$F$3:$F$6,0)),"")</f>
        <v/>
      </c>
      <c r="L1349" s="323"/>
      <c r="M1349" s="322"/>
      <c r="N1349" s="846">
        <f t="shared" si="180"/>
        <v>0</v>
      </c>
      <c r="O1349" s="325">
        <f t="shared" si="181"/>
        <v>0</v>
      </c>
      <c r="P1349" s="847">
        <f>IF(I1349&lt;INDEX(Lookup!$U$2:$U$10,MATCH($D$48,Lookup!$S$2:$S$10,0)),0,IF(U1349="X",0,IFERROR(L1349*50,0)))</f>
        <v>0</v>
      </c>
      <c r="Q1349" s="326">
        <f>IF(I1349&lt;INDEX(Lookup!$U$2:$U$10,MATCH($D$48,Lookup!$S$2:$S$10,0)),0,IF(U1349="X",0,IFERROR(P1349*K1349,0)))</f>
        <v>0</v>
      </c>
      <c r="R1349" s="326">
        <v>0</v>
      </c>
      <c r="S1349" s="424">
        <v>0</v>
      </c>
      <c r="T1349" s="322"/>
      <c r="U1349" s="143"/>
      <c r="V1349" s="397"/>
      <c r="W1349" s="555"/>
      <c r="X1349" s="576">
        <f t="shared" si="182"/>
        <v>0</v>
      </c>
      <c r="Y1349" s="576">
        <f t="shared" si="183"/>
        <v>0</v>
      </c>
      <c r="Z1349" s="576">
        <f t="shared" si="184"/>
        <v>0</v>
      </c>
      <c r="AA1349" s="576">
        <f t="shared" si="185"/>
        <v>0</v>
      </c>
      <c r="AB1349" s="553"/>
      <c r="AC1349" s="553"/>
      <c r="AD1349" s="553"/>
      <c r="AE1349" s="553"/>
      <c r="AF1349" s="553"/>
      <c r="AG1349" s="553"/>
      <c r="AH1349" s="553"/>
      <c r="AI1349" s="397"/>
      <c r="AJ1349" s="555"/>
      <c r="AK1349" s="576">
        <f t="shared" si="186"/>
        <v>0</v>
      </c>
      <c r="AL1349" s="576">
        <f t="shared" si="187"/>
        <v>0</v>
      </c>
      <c r="AM1349" s="599"/>
      <c r="AN1349" s="599"/>
      <c r="AO1349" s="553"/>
      <c r="AP1349" s="553"/>
      <c r="AQ1349" s="553"/>
      <c r="AR1349" s="553"/>
      <c r="AS1349" s="397"/>
      <c r="AT1349" s="397"/>
      <c r="AU1349" s="397"/>
      <c r="AV1349" s="397"/>
      <c r="AW1349" s="397"/>
      <c r="AX1349" s="397"/>
      <c r="AY1349" s="397"/>
      <c r="AZ1349" s="397"/>
      <c r="BA1349" s="397"/>
      <c r="BB1349" s="397"/>
      <c r="BC1349" s="397"/>
      <c r="BD1349" s="553"/>
      <c r="BE1349" s="397"/>
      <c r="BF1349" s="397"/>
      <c r="BG1349" s="397"/>
      <c r="BH1349" s="397"/>
    </row>
    <row r="1350" spans="2:60" x14ac:dyDescent="0.35">
      <c r="B1350" s="319"/>
      <c r="C1350" s="147"/>
      <c r="D1350" s="147"/>
      <c r="E1350" s="320"/>
      <c r="F1350" s="321"/>
      <c r="G1350" s="149"/>
      <c r="H1350" s="148"/>
      <c r="I1350" s="148"/>
      <c r="J1350" s="322"/>
      <c r="K1350" s="324" t="str">
        <f>IFERROR(INDEX(Lookup!$G$3:$G$6,MATCH(J1350,Lookup!$F$3:$F$6,0)),"")</f>
        <v/>
      </c>
      <c r="L1350" s="323"/>
      <c r="M1350" s="322"/>
      <c r="N1350" s="846">
        <f t="shared" si="180"/>
        <v>0</v>
      </c>
      <c r="O1350" s="325">
        <f t="shared" si="181"/>
        <v>0</v>
      </c>
      <c r="P1350" s="847">
        <f>IF(I1350&lt;INDEX(Lookup!$U$2:$U$10,MATCH($D$48,Lookup!$S$2:$S$10,0)),0,IF(U1350="X",0,IFERROR(L1350*50,0)))</f>
        <v>0</v>
      </c>
      <c r="Q1350" s="326">
        <f>IF(I1350&lt;INDEX(Lookup!$U$2:$U$10,MATCH($D$48,Lookup!$S$2:$S$10,0)),0,IF(U1350="X",0,IFERROR(P1350*K1350,0)))</f>
        <v>0</v>
      </c>
      <c r="R1350" s="326">
        <v>0</v>
      </c>
      <c r="S1350" s="424">
        <v>0</v>
      </c>
      <c r="T1350" s="322"/>
      <c r="U1350" s="143"/>
      <c r="V1350" s="397"/>
      <c r="W1350" s="555"/>
      <c r="X1350" s="576">
        <f t="shared" si="182"/>
        <v>0</v>
      </c>
      <c r="Y1350" s="576">
        <f t="shared" si="183"/>
        <v>0</v>
      </c>
      <c r="Z1350" s="576">
        <f t="shared" si="184"/>
        <v>0</v>
      </c>
      <c r="AA1350" s="576">
        <f t="shared" si="185"/>
        <v>0</v>
      </c>
      <c r="AB1350" s="553"/>
      <c r="AC1350" s="553"/>
      <c r="AD1350" s="553"/>
      <c r="AE1350" s="553"/>
      <c r="AF1350" s="553"/>
      <c r="AG1350" s="553"/>
      <c r="AH1350" s="553"/>
      <c r="AI1350" s="397"/>
      <c r="AJ1350" s="555"/>
      <c r="AK1350" s="576">
        <f t="shared" si="186"/>
        <v>0</v>
      </c>
      <c r="AL1350" s="576">
        <f t="shared" si="187"/>
        <v>0</v>
      </c>
      <c r="AM1350" s="599"/>
      <c r="AN1350" s="599"/>
      <c r="AO1350" s="553"/>
      <c r="AP1350" s="553"/>
      <c r="AQ1350" s="553"/>
      <c r="AR1350" s="553"/>
      <c r="AS1350" s="397"/>
      <c r="AT1350" s="397"/>
      <c r="AU1350" s="397"/>
      <c r="AV1350" s="397"/>
      <c r="AW1350" s="397"/>
      <c r="AX1350" s="397"/>
      <c r="AY1350" s="397"/>
      <c r="AZ1350" s="397"/>
      <c r="BA1350" s="397"/>
      <c r="BB1350" s="397"/>
      <c r="BC1350" s="397"/>
      <c r="BD1350" s="553"/>
      <c r="BE1350" s="397"/>
      <c r="BF1350" s="397"/>
      <c r="BG1350" s="397"/>
      <c r="BH1350" s="397"/>
    </row>
    <row r="1351" spans="2:60" x14ac:dyDescent="0.35">
      <c r="B1351" s="319"/>
      <c r="C1351" s="147"/>
      <c r="D1351" s="147"/>
      <c r="E1351" s="320"/>
      <c r="F1351" s="321"/>
      <c r="G1351" s="149"/>
      <c r="H1351" s="148"/>
      <c r="I1351" s="148"/>
      <c r="J1351" s="322"/>
      <c r="K1351" s="324" t="str">
        <f>IFERROR(INDEX(Lookup!$G$3:$G$6,MATCH(J1351,Lookup!$F$3:$F$6,0)),"")</f>
        <v/>
      </c>
      <c r="L1351" s="323"/>
      <c r="M1351" s="322"/>
      <c r="N1351" s="846">
        <f t="shared" si="180"/>
        <v>0</v>
      </c>
      <c r="O1351" s="325">
        <f t="shared" si="181"/>
        <v>0</v>
      </c>
      <c r="P1351" s="847">
        <f>IF(I1351&lt;INDEX(Lookup!$U$2:$U$10,MATCH($D$48,Lookup!$S$2:$S$10,0)),0,IF(U1351="X",0,IFERROR(L1351*50,0)))</f>
        <v>0</v>
      </c>
      <c r="Q1351" s="326">
        <f>IF(I1351&lt;INDEX(Lookup!$U$2:$U$10,MATCH($D$48,Lookup!$S$2:$S$10,0)),0,IF(U1351="X",0,IFERROR(P1351*K1351,0)))</f>
        <v>0</v>
      </c>
      <c r="R1351" s="326">
        <v>0</v>
      </c>
      <c r="S1351" s="424">
        <v>0</v>
      </c>
      <c r="T1351" s="322"/>
      <c r="U1351" s="143"/>
      <c r="V1351" s="397"/>
      <c r="W1351" s="555"/>
      <c r="X1351" s="576">
        <f t="shared" si="182"/>
        <v>0</v>
      </c>
      <c r="Y1351" s="576">
        <f t="shared" si="183"/>
        <v>0</v>
      </c>
      <c r="Z1351" s="576">
        <f t="shared" si="184"/>
        <v>0</v>
      </c>
      <c r="AA1351" s="576">
        <f t="shared" si="185"/>
        <v>0</v>
      </c>
      <c r="AB1351" s="553"/>
      <c r="AC1351" s="553"/>
      <c r="AD1351" s="553"/>
      <c r="AE1351" s="553"/>
      <c r="AF1351" s="553"/>
      <c r="AG1351" s="553"/>
      <c r="AH1351" s="553"/>
      <c r="AI1351" s="397"/>
      <c r="AJ1351" s="555"/>
      <c r="AK1351" s="576">
        <f t="shared" si="186"/>
        <v>0</v>
      </c>
      <c r="AL1351" s="576">
        <f t="shared" si="187"/>
        <v>0</v>
      </c>
      <c r="AM1351" s="599"/>
      <c r="AN1351" s="599"/>
      <c r="AO1351" s="553"/>
      <c r="AP1351" s="553"/>
      <c r="AQ1351" s="553"/>
      <c r="AR1351" s="553"/>
      <c r="AS1351" s="397"/>
      <c r="AT1351" s="397"/>
      <c r="AU1351" s="397"/>
      <c r="AV1351" s="397"/>
      <c r="AW1351" s="397"/>
      <c r="AX1351" s="397"/>
      <c r="AY1351" s="397"/>
      <c r="AZ1351" s="397"/>
      <c r="BA1351" s="397"/>
      <c r="BB1351" s="397"/>
      <c r="BC1351" s="397"/>
      <c r="BD1351" s="553"/>
      <c r="BE1351" s="397"/>
      <c r="BF1351" s="397"/>
      <c r="BG1351" s="397"/>
      <c r="BH1351" s="397"/>
    </row>
    <row r="1352" spans="2:60" x14ac:dyDescent="0.35">
      <c r="B1352" s="319"/>
      <c r="C1352" s="147"/>
      <c r="D1352" s="147"/>
      <c r="E1352" s="320"/>
      <c r="F1352" s="321"/>
      <c r="G1352" s="149"/>
      <c r="H1352" s="148"/>
      <c r="I1352" s="148"/>
      <c r="J1352" s="322"/>
      <c r="K1352" s="324" t="str">
        <f>IFERROR(INDEX(Lookup!$G$3:$G$6,MATCH(J1352,Lookup!$F$3:$F$6,0)),"")</f>
        <v/>
      </c>
      <c r="L1352" s="323"/>
      <c r="M1352" s="322"/>
      <c r="N1352" s="846">
        <f t="shared" si="180"/>
        <v>0</v>
      </c>
      <c r="O1352" s="325">
        <f t="shared" si="181"/>
        <v>0</v>
      </c>
      <c r="P1352" s="847">
        <f>IF(I1352&lt;INDEX(Lookup!$U$2:$U$10,MATCH($D$48,Lookup!$S$2:$S$10,0)),0,IF(U1352="X",0,IFERROR(L1352*50,0)))</f>
        <v>0</v>
      </c>
      <c r="Q1352" s="326">
        <f>IF(I1352&lt;INDEX(Lookup!$U$2:$U$10,MATCH($D$48,Lookup!$S$2:$S$10,0)),0,IF(U1352="X",0,IFERROR(P1352*K1352,0)))</f>
        <v>0</v>
      </c>
      <c r="R1352" s="326">
        <v>0</v>
      </c>
      <c r="S1352" s="424">
        <v>0</v>
      </c>
      <c r="T1352" s="322"/>
      <c r="U1352" s="143"/>
      <c r="V1352" s="397"/>
      <c r="W1352" s="555"/>
      <c r="X1352" s="576">
        <f t="shared" si="182"/>
        <v>0</v>
      </c>
      <c r="Y1352" s="576">
        <f t="shared" si="183"/>
        <v>0</v>
      </c>
      <c r="Z1352" s="576">
        <f t="shared" si="184"/>
        <v>0</v>
      </c>
      <c r="AA1352" s="576">
        <f t="shared" si="185"/>
        <v>0</v>
      </c>
      <c r="AB1352" s="553"/>
      <c r="AC1352" s="553"/>
      <c r="AD1352" s="553"/>
      <c r="AE1352" s="553"/>
      <c r="AF1352" s="553"/>
      <c r="AG1352" s="553"/>
      <c r="AH1352" s="553"/>
      <c r="AI1352" s="397"/>
      <c r="AJ1352" s="555"/>
      <c r="AK1352" s="576">
        <f t="shared" si="186"/>
        <v>0</v>
      </c>
      <c r="AL1352" s="576">
        <f t="shared" si="187"/>
        <v>0</v>
      </c>
      <c r="AM1352" s="599"/>
      <c r="AN1352" s="599"/>
      <c r="AO1352" s="553"/>
      <c r="AP1352" s="553"/>
      <c r="AQ1352" s="553"/>
      <c r="AR1352" s="553"/>
      <c r="AS1352" s="397"/>
      <c r="AT1352" s="397"/>
      <c r="AU1352" s="397"/>
      <c r="AV1352" s="397"/>
      <c r="AW1352" s="397"/>
      <c r="AX1352" s="397"/>
      <c r="AY1352" s="397"/>
      <c r="AZ1352" s="397"/>
      <c r="BA1352" s="397"/>
      <c r="BB1352" s="397"/>
      <c r="BC1352" s="397"/>
      <c r="BD1352" s="553"/>
      <c r="BE1352" s="397"/>
      <c r="BF1352" s="397"/>
      <c r="BG1352" s="397"/>
      <c r="BH1352" s="397"/>
    </row>
    <row r="1353" spans="2:60" x14ac:dyDescent="0.35">
      <c r="B1353" s="319"/>
      <c r="C1353" s="147"/>
      <c r="D1353" s="147"/>
      <c r="E1353" s="320"/>
      <c r="F1353" s="321"/>
      <c r="G1353" s="149"/>
      <c r="H1353" s="148"/>
      <c r="I1353" s="148"/>
      <c r="J1353" s="322"/>
      <c r="K1353" s="324" t="str">
        <f>IFERROR(INDEX(Lookup!$G$3:$G$6,MATCH(J1353,Lookup!$F$3:$F$6,0)),"")</f>
        <v/>
      </c>
      <c r="L1353" s="323"/>
      <c r="M1353" s="322"/>
      <c r="N1353" s="846">
        <f t="shared" si="180"/>
        <v>0</v>
      </c>
      <c r="O1353" s="325">
        <f t="shared" si="181"/>
        <v>0</v>
      </c>
      <c r="P1353" s="847">
        <f>IF(I1353&lt;INDEX(Lookup!$U$2:$U$10,MATCH($D$48,Lookup!$S$2:$S$10,0)),0,IF(U1353="X",0,IFERROR(L1353*50,0)))</f>
        <v>0</v>
      </c>
      <c r="Q1353" s="326">
        <f>IF(I1353&lt;INDEX(Lookup!$U$2:$U$10,MATCH($D$48,Lookup!$S$2:$S$10,0)),0,IF(U1353="X",0,IFERROR(P1353*K1353,0)))</f>
        <v>0</v>
      </c>
      <c r="R1353" s="326">
        <v>0</v>
      </c>
      <c r="S1353" s="424">
        <v>0</v>
      </c>
      <c r="T1353" s="322"/>
      <c r="U1353" s="143"/>
      <c r="V1353" s="397"/>
      <c r="W1353" s="555"/>
      <c r="X1353" s="576">
        <f t="shared" si="182"/>
        <v>0</v>
      </c>
      <c r="Y1353" s="576">
        <f t="shared" si="183"/>
        <v>0</v>
      </c>
      <c r="Z1353" s="576">
        <f t="shared" si="184"/>
        <v>0</v>
      </c>
      <c r="AA1353" s="576">
        <f t="shared" si="185"/>
        <v>0</v>
      </c>
      <c r="AB1353" s="553"/>
      <c r="AC1353" s="553"/>
      <c r="AD1353" s="553"/>
      <c r="AE1353" s="553"/>
      <c r="AF1353" s="553"/>
      <c r="AG1353" s="553"/>
      <c r="AH1353" s="553"/>
      <c r="AI1353" s="397"/>
      <c r="AJ1353" s="555"/>
      <c r="AK1353" s="576">
        <f t="shared" si="186"/>
        <v>0</v>
      </c>
      <c r="AL1353" s="576">
        <f t="shared" si="187"/>
        <v>0</v>
      </c>
      <c r="AM1353" s="599"/>
      <c r="AN1353" s="599"/>
      <c r="AO1353" s="553"/>
      <c r="AP1353" s="553"/>
      <c r="AQ1353" s="553"/>
      <c r="AR1353" s="553"/>
      <c r="AS1353" s="397"/>
      <c r="AT1353" s="397"/>
      <c r="AU1353" s="397"/>
      <c r="AV1353" s="397"/>
      <c r="AW1353" s="397"/>
      <c r="AX1353" s="397"/>
      <c r="AY1353" s="397"/>
      <c r="AZ1353" s="397"/>
      <c r="BA1353" s="397"/>
      <c r="BB1353" s="397"/>
      <c r="BC1353" s="397"/>
      <c r="BD1353" s="553"/>
      <c r="BE1353" s="397"/>
      <c r="BF1353" s="397"/>
      <c r="BG1353" s="397"/>
      <c r="BH1353" s="397"/>
    </row>
    <row r="1354" spans="2:60" x14ac:dyDescent="0.35">
      <c r="B1354" s="319"/>
      <c r="C1354" s="147"/>
      <c r="D1354" s="147"/>
      <c r="E1354" s="320"/>
      <c r="F1354" s="321"/>
      <c r="G1354" s="149"/>
      <c r="H1354" s="148"/>
      <c r="I1354" s="148"/>
      <c r="J1354" s="322"/>
      <c r="K1354" s="324" t="str">
        <f>IFERROR(INDEX(Lookup!$G$3:$G$6,MATCH(J1354,Lookup!$F$3:$F$6,0)),"")</f>
        <v/>
      </c>
      <c r="L1354" s="323"/>
      <c r="M1354" s="322"/>
      <c r="N1354" s="846">
        <f t="shared" si="180"/>
        <v>0</v>
      </c>
      <c r="O1354" s="325">
        <f t="shared" si="181"/>
        <v>0</v>
      </c>
      <c r="P1354" s="847">
        <f>IF(I1354&lt;INDEX(Lookup!$U$2:$U$10,MATCH($D$48,Lookup!$S$2:$S$10,0)),0,IF(U1354="X",0,IFERROR(L1354*50,0)))</f>
        <v>0</v>
      </c>
      <c r="Q1354" s="326">
        <f>IF(I1354&lt;INDEX(Lookup!$U$2:$U$10,MATCH($D$48,Lookup!$S$2:$S$10,0)),0,IF(U1354="X",0,IFERROR(P1354*K1354,0)))</f>
        <v>0</v>
      </c>
      <c r="R1354" s="326">
        <v>0</v>
      </c>
      <c r="S1354" s="424">
        <v>0</v>
      </c>
      <c r="T1354" s="322"/>
      <c r="U1354" s="143"/>
      <c r="V1354" s="397"/>
      <c r="W1354" s="555"/>
      <c r="X1354" s="576">
        <f t="shared" si="182"/>
        <v>0</v>
      </c>
      <c r="Y1354" s="576">
        <f t="shared" si="183"/>
        <v>0</v>
      </c>
      <c r="Z1354" s="576">
        <f t="shared" si="184"/>
        <v>0</v>
      </c>
      <c r="AA1354" s="576">
        <f t="shared" si="185"/>
        <v>0</v>
      </c>
      <c r="AB1354" s="553"/>
      <c r="AC1354" s="553"/>
      <c r="AD1354" s="553"/>
      <c r="AE1354" s="553"/>
      <c r="AF1354" s="553"/>
      <c r="AG1354" s="553"/>
      <c r="AH1354" s="553"/>
      <c r="AI1354" s="397"/>
      <c r="AJ1354" s="555"/>
      <c r="AK1354" s="576">
        <f t="shared" si="186"/>
        <v>0</v>
      </c>
      <c r="AL1354" s="576">
        <f t="shared" si="187"/>
        <v>0</v>
      </c>
      <c r="AM1354" s="599"/>
      <c r="AN1354" s="599"/>
      <c r="AO1354" s="553"/>
      <c r="AP1354" s="553"/>
      <c r="AQ1354" s="553"/>
      <c r="AR1354" s="553"/>
      <c r="AS1354" s="397"/>
      <c r="AT1354" s="397"/>
      <c r="AU1354" s="397"/>
      <c r="AV1354" s="397"/>
      <c r="AW1354" s="397"/>
      <c r="AX1354" s="397"/>
      <c r="AY1354" s="397"/>
      <c r="AZ1354" s="397"/>
      <c r="BA1354" s="397"/>
      <c r="BB1354" s="397"/>
      <c r="BC1354" s="397"/>
      <c r="BD1354" s="553"/>
      <c r="BE1354" s="397"/>
      <c r="BF1354" s="397"/>
      <c r="BG1354" s="397"/>
      <c r="BH1354" s="397"/>
    </row>
    <row r="1355" spans="2:60" x14ac:dyDescent="0.35">
      <c r="B1355" s="319"/>
      <c r="C1355" s="147"/>
      <c r="D1355" s="147"/>
      <c r="E1355" s="320"/>
      <c r="F1355" s="321"/>
      <c r="G1355" s="149"/>
      <c r="H1355" s="148"/>
      <c r="I1355" s="148"/>
      <c r="J1355" s="322"/>
      <c r="K1355" s="324" t="str">
        <f>IFERROR(INDEX(Lookup!$G$3:$G$6,MATCH(J1355,Lookup!$F$3:$F$6,0)),"")</f>
        <v/>
      </c>
      <c r="L1355" s="323"/>
      <c r="M1355" s="322"/>
      <c r="N1355" s="846">
        <f t="shared" si="180"/>
        <v>0</v>
      </c>
      <c r="O1355" s="325">
        <f t="shared" si="181"/>
        <v>0</v>
      </c>
      <c r="P1355" s="847">
        <f>IF(I1355&lt;INDEX(Lookup!$U$2:$U$10,MATCH($D$48,Lookup!$S$2:$S$10,0)),0,IF(U1355="X",0,IFERROR(L1355*50,0)))</f>
        <v>0</v>
      </c>
      <c r="Q1355" s="326">
        <f>IF(I1355&lt;INDEX(Lookup!$U$2:$U$10,MATCH($D$48,Lookup!$S$2:$S$10,0)),0,IF(U1355="X",0,IFERROR(P1355*K1355,0)))</f>
        <v>0</v>
      </c>
      <c r="R1355" s="326">
        <v>0</v>
      </c>
      <c r="S1355" s="424">
        <v>0</v>
      </c>
      <c r="T1355" s="322"/>
      <c r="U1355" s="143"/>
      <c r="V1355" s="397"/>
      <c r="W1355" s="555"/>
      <c r="X1355" s="576">
        <f t="shared" si="182"/>
        <v>0</v>
      </c>
      <c r="Y1355" s="576">
        <f t="shared" si="183"/>
        <v>0</v>
      </c>
      <c r="Z1355" s="576">
        <f t="shared" si="184"/>
        <v>0</v>
      </c>
      <c r="AA1355" s="576">
        <f t="shared" si="185"/>
        <v>0</v>
      </c>
      <c r="AB1355" s="553"/>
      <c r="AC1355" s="553"/>
      <c r="AD1355" s="553"/>
      <c r="AE1355" s="553"/>
      <c r="AF1355" s="553"/>
      <c r="AG1355" s="553"/>
      <c r="AH1355" s="553"/>
      <c r="AI1355" s="397"/>
      <c r="AJ1355" s="555"/>
      <c r="AK1355" s="576">
        <f t="shared" si="186"/>
        <v>0</v>
      </c>
      <c r="AL1355" s="576">
        <f t="shared" si="187"/>
        <v>0</v>
      </c>
      <c r="AM1355" s="599"/>
      <c r="AN1355" s="599"/>
      <c r="AO1355" s="553"/>
      <c r="AP1355" s="553"/>
      <c r="AQ1355" s="553"/>
      <c r="AR1355" s="553"/>
      <c r="AS1355" s="397"/>
      <c r="AT1355" s="397"/>
      <c r="AU1355" s="397"/>
      <c r="AV1355" s="397"/>
      <c r="AW1355" s="397"/>
      <c r="AX1355" s="397"/>
      <c r="AY1355" s="397"/>
      <c r="AZ1355" s="397"/>
      <c r="BA1355" s="397"/>
      <c r="BB1355" s="397"/>
      <c r="BC1355" s="397"/>
      <c r="BD1355" s="553"/>
      <c r="BE1355" s="397"/>
      <c r="BF1355" s="397"/>
      <c r="BG1355" s="397"/>
      <c r="BH1355" s="397"/>
    </row>
    <row r="1356" spans="2:60" x14ac:dyDescent="0.35">
      <c r="B1356" s="319"/>
      <c r="C1356" s="147"/>
      <c r="D1356" s="147"/>
      <c r="E1356" s="320"/>
      <c r="F1356" s="321"/>
      <c r="G1356" s="149"/>
      <c r="H1356" s="148"/>
      <c r="I1356" s="148"/>
      <c r="J1356" s="322"/>
      <c r="K1356" s="324" t="str">
        <f>IFERROR(INDEX(Lookup!$G$3:$G$6,MATCH(J1356,Lookup!$F$3:$F$6,0)),"")</f>
        <v/>
      </c>
      <c r="L1356" s="323"/>
      <c r="M1356" s="322"/>
      <c r="N1356" s="846">
        <f t="shared" si="180"/>
        <v>0</v>
      </c>
      <c r="O1356" s="325">
        <f t="shared" si="181"/>
        <v>0</v>
      </c>
      <c r="P1356" s="847">
        <f>IF(I1356&lt;INDEX(Lookup!$U$2:$U$10,MATCH($D$48,Lookup!$S$2:$S$10,0)),0,IF(U1356="X",0,IFERROR(L1356*50,0)))</f>
        <v>0</v>
      </c>
      <c r="Q1356" s="326">
        <f>IF(I1356&lt;INDEX(Lookup!$U$2:$U$10,MATCH($D$48,Lookup!$S$2:$S$10,0)),0,IF(U1356="X",0,IFERROR(P1356*K1356,0)))</f>
        <v>0</v>
      </c>
      <c r="R1356" s="326">
        <v>0</v>
      </c>
      <c r="S1356" s="424">
        <v>0</v>
      </c>
      <c r="T1356" s="322"/>
      <c r="U1356" s="143"/>
      <c r="V1356" s="397"/>
      <c r="W1356" s="555"/>
      <c r="X1356" s="576">
        <f t="shared" si="182"/>
        <v>0</v>
      </c>
      <c r="Y1356" s="576">
        <f t="shared" si="183"/>
        <v>0</v>
      </c>
      <c r="Z1356" s="576">
        <f t="shared" si="184"/>
        <v>0</v>
      </c>
      <c r="AA1356" s="576">
        <f t="shared" si="185"/>
        <v>0</v>
      </c>
      <c r="AB1356" s="553"/>
      <c r="AC1356" s="553"/>
      <c r="AD1356" s="553"/>
      <c r="AE1356" s="553"/>
      <c r="AF1356" s="553"/>
      <c r="AG1356" s="553"/>
      <c r="AH1356" s="553"/>
      <c r="AI1356" s="397"/>
      <c r="AJ1356" s="555"/>
      <c r="AK1356" s="576">
        <f t="shared" si="186"/>
        <v>0</v>
      </c>
      <c r="AL1356" s="576">
        <f t="shared" si="187"/>
        <v>0</v>
      </c>
      <c r="AM1356" s="599"/>
      <c r="AN1356" s="599"/>
      <c r="AO1356" s="553"/>
      <c r="AP1356" s="553"/>
      <c r="AQ1356" s="553"/>
      <c r="AR1356" s="553"/>
      <c r="AS1356" s="397"/>
      <c r="AT1356" s="397"/>
      <c r="AU1356" s="397"/>
      <c r="AV1356" s="397"/>
      <c r="AW1356" s="397"/>
      <c r="AX1356" s="397"/>
      <c r="AY1356" s="397"/>
      <c r="AZ1356" s="397"/>
      <c r="BA1356" s="397"/>
      <c r="BB1356" s="397"/>
      <c r="BC1356" s="397"/>
      <c r="BD1356" s="553"/>
      <c r="BE1356" s="397"/>
      <c r="BF1356" s="397"/>
      <c r="BG1356" s="397"/>
      <c r="BH1356" s="397"/>
    </row>
    <row r="1357" spans="2:60" x14ac:dyDescent="0.35">
      <c r="B1357" s="319"/>
      <c r="C1357" s="147"/>
      <c r="D1357" s="147"/>
      <c r="E1357" s="320"/>
      <c r="F1357" s="321"/>
      <c r="G1357" s="149"/>
      <c r="H1357" s="148"/>
      <c r="I1357" s="148"/>
      <c r="J1357" s="322"/>
      <c r="K1357" s="324" t="str">
        <f>IFERROR(INDEX(Lookup!$G$3:$G$6,MATCH(J1357,Lookup!$F$3:$F$6,0)),"")</f>
        <v/>
      </c>
      <c r="L1357" s="323"/>
      <c r="M1357" s="322"/>
      <c r="N1357" s="846">
        <f t="shared" si="180"/>
        <v>0</v>
      </c>
      <c r="O1357" s="325">
        <f t="shared" si="181"/>
        <v>0</v>
      </c>
      <c r="P1357" s="847">
        <f>IF(I1357&lt;INDEX(Lookup!$U$2:$U$10,MATCH($D$48,Lookup!$S$2:$S$10,0)),0,IF(U1357="X",0,IFERROR(L1357*50,0)))</f>
        <v>0</v>
      </c>
      <c r="Q1357" s="326">
        <f>IF(I1357&lt;INDEX(Lookup!$U$2:$U$10,MATCH($D$48,Lookup!$S$2:$S$10,0)),0,IF(U1357="X",0,IFERROR(P1357*K1357,0)))</f>
        <v>0</v>
      </c>
      <c r="R1357" s="326">
        <v>0</v>
      </c>
      <c r="S1357" s="424">
        <v>0</v>
      </c>
      <c r="T1357" s="322"/>
      <c r="U1357" s="143"/>
      <c r="V1357" s="397"/>
      <c r="W1357" s="555"/>
      <c r="X1357" s="576">
        <f t="shared" si="182"/>
        <v>0</v>
      </c>
      <c r="Y1357" s="576">
        <f t="shared" si="183"/>
        <v>0</v>
      </c>
      <c r="Z1357" s="576">
        <f t="shared" si="184"/>
        <v>0</v>
      </c>
      <c r="AA1357" s="576">
        <f t="shared" si="185"/>
        <v>0</v>
      </c>
      <c r="AB1357" s="553"/>
      <c r="AC1357" s="553"/>
      <c r="AD1357" s="553"/>
      <c r="AE1357" s="553"/>
      <c r="AF1357" s="553"/>
      <c r="AG1357" s="553"/>
      <c r="AH1357" s="553"/>
      <c r="AI1357" s="397"/>
      <c r="AJ1357" s="555"/>
      <c r="AK1357" s="576">
        <f t="shared" si="186"/>
        <v>0</v>
      </c>
      <c r="AL1357" s="576">
        <f t="shared" si="187"/>
        <v>0</v>
      </c>
      <c r="AM1357" s="599"/>
      <c r="AN1357" s="599"/>
      <c r="AO1357" s="553"/>
      <c r="AP1357" s="553"/>
      <c r="AQ1357" s="553"/>
      <c r="AR1357" s="553"/>
      <c r="AS1357" s="397"/>
      <c r="AT1357" s="397"/>
      <c r="AU1357" s="397"/>
      <c r="AV1357" s="397"/>
      <c r="AW1357" s="397"/>
      <c r="AX1357" s="397"/>
      <c r="AY1357" s="397"/>
      <c r="AZ1357" s="397"/>
      <c r="BA1357" s="397"/>
      <c r="BB1357" s="397"/>
      <c r="BC1357" s="397"/>
      <c r="BD1357" s="553"/>
      <c r="BE1357" s="397"/>
      <c r="BF1357" s="397"/>
      <c r="BG1357" s="397"/>
      <c r="BH1357" s="397"/>
    </row>
    <row r="1358" spans="2:60" x14ac:dyDescent="0.35">
      <c r="B1358" s="319"/>
      <c r="C1358" s="147"/>
      <c r="D1358" s="147"/>
      <c r="E1358" s="320"/>
      <c r="F1358" s="321"/>
      <c r="G1358" s="149"/>
      <c r="H1358" s="148"/>
      <c r="I1358" s="148"/>
      <c r="J1358" s="322"/>
      <c r="K1358" s="324" t="str">
        <f>IFERROR(INDEX(Lookup!$G$3:$G$6,MATCH(J1358,Lookup!$F$3:$F$6,0)),"")</f>
        <v/>
      </c>
      <c r="L1358" s="323"/>
      <c r="M1358" s="322"/>
      <c r="N1358" s="846">
        <f t="shared" si="180"/>
        <v>0</v>
      </c>
      <c r="O1358" s="325">
        <f t="shared" si="181"/>
        <v>0</v>
      </c>
      <c r="P1358" s="847">
        <f>IF(I1358&lt;INDEX(Lookup!$U$2:$U$10,MATCH($D$48,Lookup!$S$2:$S$10,0)),0,IF(U1358="X",0,IFERROR(L1358*50,0)))</f>
        <v>0</v>
      </c>
      <c r="Q1358" s="326">
        <f>IF(I1358&lt;INDEX(Lookup!$U$2:$U$10,MATCH($D$48,Lookup!$S$2:$S$10,0)),0,IF(U1358="X",0,IFERROR(P1358*K1358,0)))</f>
        <v>0</v>
      </c>
      <c r="R1358" s="326">
        <v>0</v>
      </c>
      <c r="S1358" s="424">
        <v>0</v>
      </c>
      <c r="T1358" s="322"/>
      <c r="U1358" s="143"/>
      <c r="V1358" s="397"/>
      <c r="W1358" s="555"/>
      <c r="X1358" s="576">
        <f t="shared" si="182"/>
        <v>0</v>
      </c>
      <c r="Y1358" s="576">
        <f t="shared" si="183"/>
        <v>0</v>
      </c>
      <c r="Z1358" s="576">
        <f t="shared" si="184"/>
        <v>0</v>
      </c>
      <c r="AA1358" s="576">
        <f t="shared" si="185"/>
        <v>0</v>
      </c>
      <c r="AB1358" s="553"/>
      <c r="AC1358" s="553"/>
      <c r="AD1358" s="553"/>
      <c r="AE1358" s="553"/>
      <c r="AF1358" s="553"/>
      <c r="AG1358" s="553"/>
      <c r="AH1358" s="553"/>
      <c r="AI1358" s="397"/>
      <c r="AJ1358" s="555"/>
      <c r="AK1358" s="576">
        <f t="shared" si="186"/>
        <v>0</v>
      </c>
      <c r="AL1358" s="576">
        <f t="shared" si="187"/>
        <v>0</v>
      </c>
      <c r="AM1358" s="599"/>
      <c r="AN1358" s="599"/>
      <c r="AO1358" s="553"/>
      <c r="AP1358" s="553"/>
      <c r="AQ1358" s="553"/>
      <c r="AR1358" s="553"/>
      <c r="AS1358" s="397"/>
      <c r="AT1358" s="397"/>
      <c r="AU1358" s="397"/>
      <c r="AV1358" s="397"/>
      <c r="AW1358" s="397"/>
      <c r="AX1358" s="397"/>
      <c r="AY1358" s="397"/>
      <c r="AZ1358" s="397"/>
      <c r="BA1358" s="397"/>
      <c r="BB1358" s="397"/>
      <c r="BC1358" s="397"/>
      <c r="BD1358" s="553"/>
      <c r="BE1358" s="397"/>
      <c r="BF1358" s="397"/>
      <c r="BG1358" s="397"/>
      <c r="BH1358" s="397"/>
    </row>
    <row r="1359" spans="2:60" x14ac:dyDescent="0.35">
      <c r="B1359" s="319"/>
      <c r="C1359" s="147"/>
      <c r="D1359" s="147"/>
      <c r="E1359" s="320"/>
      <c r="F1359" s="321"/>
      <c r="G1359" s="149"/>
      <c r="H1359" s="148"/>
      <c r="I1359" s="148"/>
      <c r="J1359" s="322"/>
      <c r="K1359" s="324" t="str">
        <f>IFERROR(INDEX(Lookup!$G$3:$G$6,MATCH(J1359,Lookup!$F$3:$F$6,0)),"")</f>
        <v/>
      </c>
      <c r="L1359" s="323"/>
      <c r="M1359" s="322"/>
      <c r="N1359" s="846">
        <f t="shared" si="180"/>
        <v>0</v>
      </c>
      <c r="O1359" s="325">
        <f t="shared" si="181"/>
        <v>0</v>
      </c>
      <c r="P1359" s="847">
        <f>IF(I1359&lt;INDEX(Lookup!$U$2:$U$10,MATCH($D$48,Lookup!$S$2:$S$10,0)),0,IF(U1359="X",0,IFERROR(L1359*50,0)))</f>
        <v>0</v>
      </c>
      <c r="Q1359" s="326">
        <f>IF(I1359&lt;INDEX(Lookup!$U$2:$U$10,MATCH($D$48,Lookup!$S$2:$S$10,0)),0,IF(U1359="X",0,IFERROR(P1359*K1359,0)))</f>
        <v>0</v>
      </c>
      <c r="R1359" s="326">
        <v>0</v>
      </c>
      <c r="S1359" s="424">
        <v>0</v>
      </c>
      <c r="T1359" s="322"/>
      <c r="U1359" s="143"/>
      <c r="V1359" s="397"/>
      <c r="W1359" s="555"/>
      <c r="X1359" s="576">
        <f t="shared" si="182"/>
        <v>0</v>
      </c>
      <c r="Y1359" s="576">
        <f t="shared" si="183"/>
        <v>0</v>
      </c>
      <c r="Z1359" s="576">
        <f t="shared" si="184"/>
        <v>0</v>
      </c>
      <c r="AA1359" s="576">
        <f t="shared" si="185"/>
        <v>0</v>
      </c>
      <c r="AB1359" s="553"/>
      <c r="AC1359" s="553"/>
      <c r="AD1359" s="553"/>
      <c r="AE1359" s="553"/>
      <c r="AF1359" s="553"/>
      <c r="AG1359" s="553"/>
      <c r="AH1359" s="553"/>
      <c r="AI1359" s="397"/>
      <c r="AJ1359" s="555"/>
      <c r="AK1359" s="576">
        <f t="shared" si="186"/>
        <v>0</v>
      </c>
      <c r="AL1359" s="576">
        <f t="shared" si="187"/>
        <v>0</v>
      </c>
      <c r="AM1359" s="599"/>
      <c r="AN1359" s="599"/>
      <c r="AO1359" s="553"/>
      <c r="AP1359" s="553"/>
      <c r="AQ1359" s="553"/>
      <c r="AR1359" s="553"/>
      <c r="AS1359" s="397"/>
      <c r="AT1359" s="397"/>
      <c r="AU1359" s="397"/>
      <c r="AV1359" s="397"/>
      <c r="AW1359" s="397"/>
      <c r="AX1359" s="397"/>
      <c r="AY1359" s="397"/>
      <c r="AZ1359" s="397"/>
      <c r="BA1359" s="397"/>
      <c r="BB1359" s="397"/>
      <c r="BC1359" s="397"/>
      <c r="BD1359" s="553"/>
      <c r="BE1359" s="397"/>
      <c r="BF1359" s="397"/>
      <c r="BG1359" s="397"/>
      <c r="BH1359" s="397"/>
    </row>
    <row r="1360" spans="2:60" x14ac:dyDescent="0.35">
      <c r="B1360" s="319"/>
      <c r="C1360" s="147"/>
      <c r="D1360" s="147"/>
      <c r="E1360" s="320"/>
      <c r="F1360" s="321"/>
      <c r="G1360" s="149"/>
      <c r="H1360" s="148"/>
      <c r="I1360" s="148"/>
      <c r="J1360" s="322"/>
      <c r="K1360" s="324" t="str">
        <f>IFERROR(INDEX(Lookup!$G$3:$G$6,MATCH(J1360,Lookup!$F$3:$F$6,0)),"")</f>
        <v/>
      </c>
      <c r="L1360" s="323"/>
      <c r="M1360" s="322"/>
      <c r="N1360" s="846">
        <f t="shared" si="180"/>
        <v>0</v>
      </c>
      <c r="O1360" s="325">
        <f t="shared" si="181"/>
        <v>0</v>
      </c>
      <c r="P1360" s="847">
        <f>IF(I1360&lt;INDEX(Lookup!$U$2:$U$10,MATCH($D$48,Lookup!$S$2:$S$10,0)),0,IF(U1360="X",0,IFERROR(L1360*50,0)))</f>
        <v>0</v>
      </c>
      <c r="Q1360" s="326">
        <f>IF(I1360&lt;INDEX(Lookup!$U$2:$U$10,MATCH($D$48,Lookup!$S$2:$S$10,0)),0,IF(U1360="X",0,IFERROR(P1360*K1360,0)))</f>
        <v>0</v>
      </c>
      <c r="R1360" s="326">
        <v>0</v>
      </c>
      <c r="S1360" s="424">
        <v>0</v>
      </c>
      <c r="T1360" s="322"/>
      <c r="U1360" s="143"/>
      <c r="V1360" s="397"/>
      <c r="W1360" s="555"/>
      <c r="X1360" s="576">
        <f t="shared" si="182"/>
        <v>0</v>
      </c>
      <c r="Y1360" s="576">
        <f t="shared" si="183"/>
        <v>0</v>
      </c>
      <c r="Z1360" s="576">
        <f t="shared" si="184"/>
        <v>0</v>
      </c>
      <c r="AA1360" s="576">
        <f t="shared" si="185"/>
        <v>0</v>
      </c>
      <c r="AB1360" s="553"/>
      <c r="AC1360" s="553"/>
      <c r="AD1360" s="553"/>
      <c r="AE1360" s="553"/>
      <c r="AF1360" s="553"/>
      <c r="AG1360" s="553"/>
      <c r="AH1360" s="553"/>
      <c r="AI1360" s="397"/>
      <c r="AJ1360" s="555"/>
      <c r="AK1360" s="576">
        <f t="shared" si="186"/>
        <v>0</v>
      </c>
      <c r="AL1360" s="576">
        <f t="shared" si="187"/>
        <v>0</v>
      </c>
      <c r="AM1360" s="599"/>
      <c r="AN1360" s="599"/>
      <c r="AO1360" s="553"/>
      <c r="AP1360" s="553"/>
      <c r="AQ1360" s="553"/>
      <c r="AR1360" s="553"/>
      <c r="AS1360" s="397"/>
      <c r="AT1360" s="397"/>
      <c r="AU1360" s="397"/>
      <c r="AV1360" s="397"/>
      <c r="AW1360" s="397"/>
      <c r="AX1360" s="397"/>
      <c r="AY1360" s="397"/>
      <c r="AZ1360" s="397"/>
      <c r="BA1360" s="397"/>
      <c r="BB1360" s="397"/>
      <c r="BC1360" s="397"/>
      <c r="BD1360" s="553"/>
      <c r="BE1360" s="397"/>
      <c r="BF1360" s="397"/>
      <c r="BG1360" s="397"/>
      <c r="BH1360" s="397"/>
    </row>
    <row r="1361" spans="2:60" x14ac:dyDescent="0.35">
      <c r="B1361" s="319"/>
      <c r="C1361" s="147"/>
      <c r="D1361" s="147"/>
      <c r="E1361" s="320"/>
      <c r="F1361" s="321"/>
      <c r="G1361" s="149"/>
      <c r="H1361" s="148"/>
      <c r="I1361" s="148"/>
      <c r="J1361" s="322"/>
      <c r="K1361" s="324" t="str">
        <f>IFERROR(INDEX(Lookup!$G$3:$G$6,MATCH(J1361,Lookup!$F$3:$F$6,0)),"")</f>
        <v/>
      </c>
      <c r="L1361" s="323"/>
      <c r="M1361" s="322"/>
      <c r="N1361" s="846">
        <f t="shared" si="180"/>
        <v>0</v>
      </c>
      <c r="O1361" s="325">
        <f t="shared" si="181"/>
        <v>0</v>
      </c>
      <c r="P1361" s="847">
        <f>IF(I1361&lt;INDEX(Lookup!$U$2:$U$10,MATCH($D$48,Lookup!$S$2:$S$10,0)),0,IF(U1361="X",0,IFERROR(L1361*50,0)))</f>
        <v>0</v>
      </c>
      <c r="Q1361" s="326">
        <f>IF(I1361&lt;INDEX(Lookup!$U$2:$U$10,MATCH($D$48,Lookup!$S$2:$S$10,0)),0,IF(U1361="X",0,IFERROR(P1361*K1361,0)))</f>
        <v>0</v>
      </c>
      <c r="R1361" s="326">
        <v>0</v>
      </c>
      <c r="S1361" s="424">
        <v>0</v>
      </c>
      <c r="T1361" s="322"/>
      <c r="U1361" s="143"/>
      <c r="V1361" s="397"/>
      <c r="W1361" s="555"/>
      <c r="X1361" s="576">
        <f t="shared" si="182"/>
        <v>0</v>
      </c>
      <c r="Y1361" s="576">
        <f t="shared" si="183"/>
        <v>0</v>
      </c>
      <c r="Z1361" s="576">
        <f t="shared" si="184"/>
        <v>0</v>
      </c>
      <c r="AA1361" s="576">
        <f t="shared" si="185"/>
        <v>0</v>
      </c>
      <c r="AB1361" s="553"/>
      <c r="AC1361" s="553"/>
      <c r="AD1361" s="553"/>
      <c r="AE1361" s="553"/>
      <c r="AF1361" s="553"/>
      <c r="AG1361" s="553"/>
      <c r="AH1361" s="553"/>
      <c r="AI1361" s="397"/>
      <c r="AJ1361" s="555"/>
      <c r="AK1361" s="576">
        <f t="shared" si="186"/>
        <v>0</v>
      </c>
      <c r="AL1361" s="576">
        <f t="shared" si="187"/>
        <v>0</v>
      </c>
      <c r="AM1361" s="599"/>
      <c r="AN1361" s="599"/>
      <c r="AO1361" s="553"/>
      <c r="AP1361" s="553"/>
      <c r="AQ1361" s="553"/>
      <c r="AR1361" s="553"/>
      <c r="AS1361" s="397"/>
      <c r="AT1361" s="397"/>
      <c r="AU1361" s="397"/>
      <c r="AV1361" s="397"/>
      <c r="AW1361" s="397"/>
      <c r="AX1361" s="397"/>
      <c r="AY1361" s="397"/>
      <c r="AZ1361" s="397"/>
      <c r="BA1361" s="397"/>
      <c r="BB1361" s="397"/>
      <c r="BC1361" s="397"/>
      <c r="BD1361" s="553"/>
      <c r="BE1361" s="397"/>
      <c r="BF1361" s="397"/>
      <c r="BG1361" s="397"/>
      <c r="BH1361" s="397"/>
    </row>
    <row r="1362" spans="2:60" x14ac:dyDescent="0.35">
      <c r="B1362" s="319"/>
      <c r="C1362" s="147"/>
      <c r="D1362" s="147"/>
      <c r="E1362" s="320"/>
      <c r="F1362" s="321"/>
      <c r="G1362" s="149"/>
      <c r="H1362" s="148"/>
      <c r="I1362" s="148"/>
      <c r="J1362" s="322"/>
      <c r="K1362" s="324" t="str">
        <f>IFERROR(INDEX(Lookup!$G$3:$G$6,MATCH(J1362,Lookup!$F$3:$F$6,0)),"")</f>
        <v/>
      </c>
      <c r="L1362" s="323"/>
      <c r="M1362" s="322"/>
      <c r="N1362" s="846">
        <f t="shared" si="180"/>
        <v>0</v>
      </c>
      <c r="O1362" s="325">
        <f t="shared" si="181"/>
        <v>0</v>
      </c>
      <c r="P1362" s="847">
        <f>IF(I1362&lt;INDEX(Lookup!$U$2:$U$10,MATCH($D$48,Lookup!$S$2:$S$10,0)),0,IF(U1362="X",0,IFERROR(L1362*50,0)))</f>
        <v>0</v>
      </c>
      <c r="Q1362" s="326">
        <f>IF(I1362&lt;INDEX(Lookup!$U$2:$U$10,MATCH($D$48,Lookup!$S$2:$S$10,0)),0,IF(U1362="X",0,IFERROR(P1362*K1362,0)))</f>
        <v>0</v>
      </c>
      <c r="R1362" s="326">
        <v>0</v>
      </c>
      <c r="S1362" s="424">
        <v>0</v>
      </c>
      <c r="T1362" s="322"/>
      <c r="U1362" s="143"/>
      <c r="V1362" s="397"/>
      <c r="W1362" s="555"/>
      <c r="X1362" s="576">
        <f t="shared" si="182"/>
        <v>0</v>
      </c>
      <c r="Y1362" s="576">
        <f t="shared" si="183"/>
        <v>0</v>
      </c>
      <c r="Z1362" s="576">
        <f t="shared" si="184"/>
        <v>0</v>
      </c>
      <c r="AA1362" s="576">
        <f t="shared" si="185"/>
        <v>0</v>
      </c>
      <c r="AB1362" s="553"/>
      <c r="AC1362" s="553"/>
      <c r="AD1362" s="553"/>
      <c r="AE1362" s="553"/>
      <c r="AF1362" s="553"/>
      <c r="AG1362" s="553"/>
      <c r="AH1362" s="553"/>
      <c r="AI1362" s="397"/>
      <c r="AJ1362" s="555"/>
      <c r="AK1362" s="576">
        <f t="shared" si="186"/>
        <v>0</v>
      </c>
      <c r="AL1362" s="576">
        <f t="shared" si="187"/>
        <v>0</v>
      </c>
      <c r="AM1362" s="599"/>
      <c r="AN1362" s="599"/>
      <c r="AO1362" s="553"/>
      <c r="AP1362" s="553"/>
      <c r="AQ1362" s="553"/>
      <c r="AR1362" s="553"/>
      <c r="AS1362" s="397"/>
      <c r="AT1362" s="397"/>
      <c r="AU1362" s="397"/>
      <c r="AV1362" s="397"/>
      <c r="AW1362" s="397"/>
      <c r="AX1362" s="397"/>
      <c r="AY1362" s="397"/>
      <c r="AZ1362" s="397"/>
      <c r="BA1362" s="397"/>
      <c r="BB1362" s="397"/>
      <c r="BC1362" s="397"/>
      <c r="BD1362" s="553"/>
      <c r="BE1362" s="397"/>
      <c r="BF1362" s="397"/>
      <c r="BG1362" s="397"/>
      <c r="BH1362" s="397"/>
    </row>
    <row r="1363" spans="2:60" x14ac:dyDescent="0.35">
      <c r="B1363" s="319"/>
      <c r="C1363" s="147"/>
      <c r="D1363" s="147"/>
      <c r="E1363" s="320"/>
      <c r="F1363" s="321"/>
      <c r="G1363" s="149"/>
      <c r="H1363" s="148"/>
      <c r="I1363" s="148"/>
      <c r="J1363" s="322"/>
      <c r="K1363" s="324" t="str">
        <f>IFERROR(INDEX(Lookup!$G$3:$G$6,MATCH(J1363,Lookup!$F$3:$F$6,0)),"")</f>
        <v/>
      </c>
      <c r="L1363" s="323"/>
      <c r="M1363" s="322"/>
      <c r="N1363" s="846">
        <f t="shared" si="180"/>
        <v>0</v>
      </c>
      <c r="O1363" s="325">
        <f t="shared" si="181"/>
        <v>0</v>
      </c>
      <c r="P1363" s="847">
        <f>IF(I1363&lt;INDEX(Lookup!$U$2:$U$10,MATCH($D$48,Lookup!$S$2:$S$10,0)),0,IF(U1363="X",0,IFERROR(L1363*50,0)))</f>
        <v>0</v>
      </c>
      <c r="Q1363" s="326">
        <f>IF(I1363&lt;INDEX(Lookup!$U$2:$U$10,MATCH($D$48,Lookup!$S$2:$S$10,0)),0,IF(U1363="X",0,IFERROR(P1363*K1363,0)))</f>
        <v>0</v>
      </c>
      <c r="R1363" s="326">
        <v>0</v>
      </c>
      <c r="S1363" s="424">
        <v>0</v>
      </c>
      <c r="T1363" s="322"/>
      <c r="U1363" s="143"/>
      <c r="V1363" s="397"/>
      <c r="W1363" s="555"/>
      <c r="X1363" s="576">
        <f t="shared" si="182"/>
        <v>0</v>
      </c>
      <c r="Y1363" s="576">
        <f t="shared" si="183"/>
        <v>0</v>
      </c>
      <c r="Z1363" s="576">
        <f t="shared" si="184"/>
        <v>0</v>
      </c>
      <c r="AA1363" s="576">
        <f t="shared" si="185"/>
        <v>0</v>
      </c>
      <c r="AB1363" s="553"/>
      <c r="AC1363" s="553"/>
      <c r="AD1363" s="553"/>
      <c r="AE1363" s="553"/>
      <c r="AF1363" s="553"/>
      <c r="AG1363" s="553"/>
      <c r="AH1363" s="553"/>
      <c r="AI1363" s="397"/>
      <c r="AJ1363" s="555"/>
      <c r="AK1363" s="576">
        <f t="shared" si="186"/>
        <v>0</v>
      </c>
      <c r="AL1363" s="576">
        <f t="shared" si="187"/>
        <v>0</v>
      </c>
      <c r="AM1363" s="599"/>
      <c r="AN1363" s="599"/>
      <c r="AO1363" s="553"/>
      <c r="AP1363" s="553"/>
      <c r="AQ1363" s="553"/>
      <c r="AR1363" s="553"/>
      <c r="AS1363" s="397"/>
      <c r="AT1363" s="397"/>
      <c r="AU1363" s="397"/>
      <c r="AV1363" s="397"/>
      <c r="AW1363" s="397"/>
      <c r="AX1363" s="397"/>
      <c r="AY1363" s="397"/>
      <c r="AZ1363" s="397"/>
      <c r="BA1363" s="397"/>
      <c r="BB1363" s="397"/>
      <c r="BC1363" s="397"/>
      <c r="BD1363" s="553"/>
      <c r="BE1363" s="397"/>
      <c r="BF1363" s="397"/>
      <c r="BG1363" s="397"/>
      <c r="BH1363" s="397"/>
    </row>
    <row r="1364" spans="2:60" x14ac:dyDescent="0.35">
      <c r="B1364" s="319"/>
      <c r="C1364" s="147"/>
      <c r="D1364" s="147"/>
      <c r="E1364" s="320"/>
      <c r="F1364" s="321"/>
      <c r="G1364" s="149"/>
      <c r="H1364" s="148"/>
      <c r="I1364" s="148"/>
      <c r="J1364" s="322"/>
      <c r="K1364" s="324" t="str">
        <f>IFERROR(INDEX(Lookup!$G$3:$G$6,MATCH(J1364,Lookup!$F$3:$F$6,0)),"")</f>
        <v/>
      </c>
      <c r="L1364" s="323"/>
      <c r="M1364" s="322"/>
      <c r="N1364" s="846">
        <f t="shared" si="180"/>
        <v>0</v>
      </c>
      <c r="O1364" s="325">
        <f t="shared" si="181"/>
        <v>0</v>
      </c>
      <c r="P1364" s="847">
        <f>IF(I1364&lt;INDEX(Lookup!$U$2:$U$10,MATCH($D$48,Lookup!$S$2:$S$10,0)),0,IF(U1364="X",0,IFERROR(L1364*50,0)))</f>
        <v>0</v>
      </c>
      <c r="Q1364" s="326">
        <f>IF(I1364&lt;INDEX(Lookup!$U$2:$U$10,MATCH($D$48,Lookup!$S$2:$S$10,0)),0,IF(U1364="X",0,IFERROR(P1364*K1364,0)))</f>
        <v>0</v>
      </c>
      <c r="R1364" s="326">
        <v>0</v>
      </c>
      <c r="S1364" s="424">
        <v>0</v>
      </c>
      <c r="T1364" s="322"/>
      <c r="U1364" s="143"/>
      <c r="V1364" s="397"/>
      <c r="W1364" s="555"/>
      <c r="X1364" s="576">
        <f t="shared" si="182"/>
        <v>0</v>
      </c>
      <c r="Y1364" s="576">
        <f t="shared" si="183"/>
        <v>0</v>
      </c>
      <c r="Z1364" s="576">
        <f t="shared" si="184"/>
        <v>0</v>
      </c>
      <c r="AA1364" s="576">
        <f t="shared" si="185"/>
        <v>0</v>
      </c>
      <c r="AB1364" s="553"/>
      <c r="AC1364" s="553"/>
      <c r="AD1364" s="553"/>
      <c r="AE1364" s="553"/>
      <c r="AF1364" s="553"/>
      <c r="AG1364" s="553"/>
      <c r="AH1364" s="553"/>
      <c r="AI1364" s="397"/>
      <c r="AJ1364" s="555"/>
      <c r="AK1364" s="576">
        <f t="shared" si="186"/>
        <v>0</v>
      </c>
      <c r="AL1364" s="576">
        <f t="shared" si="187"/>
        <v>0</v>
      </c>
      <c r="AM1364" s="599"/>
      <c r="AN1364" s="599"/>
      <c r="AO1364" s="553"/>
      <c r="AP1364" s="553"/>
      <c r="AQ1364" s="553"/>
      <c r="AR1364" s="553"/>
      <c r="AS1364" s="397"/>
      <c r="AT1364" s="397"/>
      <c r="AU1364" s="397"/>
      <c r="AV1364" s="397"/>
      <c r="AW1364" s="397"/>
      <c r="AX1364" s="397"/>
      <c r="AY1364" s="397"/>
      <c r="AZ1364" s="397"/>
      <c r="BA1364" s="397"/>
      <c r="BB1364" s="397"/>
      <c r="BC1364" s="397"/>
      <c r="BD1364" s="553"/>
      <c r="BE1364" s="397"/>
      <c r="BF1364" s="397"/>
      <c r="BG1364" s="397"/>
      <c r="BH1364" s="397"/>
    </row>
    <row r="1365" spans="2:60" x14ac:dyDescent="0.35">
      <c r="B1365" s="319"/>
      <c r="C1365" s="147"/>
      <c r="D1365" s="147"/>
      <c r="E1365" s="320"/>
      <c r="F1365" s="321"/>
      <c r="G1365" s="149"/>
      <c r="H1365" s="148"/>
      <c r="I1365" s="148"/>
      <c r="J1365" s="322"/>
      <c r="K1365" s="324" t="str">
        <f>IFERROR(INDEX(Lookup!$G$3:$G$6,MATCH(J1365,Lookup!$F$3:$F$6,0)),"")</f>
        <v/>
      </c>
      <c r="L1365" s="323"/>
      <c r="M1365" s="322"/>
      <c r="N1365" s="846">
        <f t="shared" si="180"/>
        <v>0</v>
      </c>
      <c r="O1365" s="325">
        <f t="shared" si="181"/>
        <v>0</v>
      </c>
      <c r="P1365" s="847">
        <f>IF(I1365&lt;INDEX(Lookup!$U$2:$U$10,MATCH($D$48,Lookup!$S$2:$S$10,0)),0,IF(U1365="X",0,IFERROR(L1365*50,0)))</f>
        <v>0</v>
      </c>
      <c r="Q1365" s="326">
        <f>IF(I1365&lt;INDEX(Lookup!$U$2:$U$10,MATCH($D$48,Lookup!$S$2:$S$10,0)),0,IF(U1365="X",0,IFERROR(P1365*K1365,0)))</f>
        <v>0</v>
      </c>
      <c r="R1365" s="326">
        <v>0</v>
      </c>
      <c r="S1365" s="424">
        <v>0</v>
      </c>
      <c r="T1365" s="322"/>
      <c r="U1365" s="143"/>
      <c r="V1365" s="397"/>
      <c r="W1365" s="555"/>
      <c r="X1365" s="576">
        <f t="shared" si="182"/>
        <v>0</v>
      </c>
      <c r="Y1365" s="576">
        <f t="shared" si="183"/>
        <v>0</v>
      </c>
      <c r="Z1365" s="576">
        <f t="shared" si="184"/>
        <v>0</v>
      </c>
      <c r="AA1365" s="576">
        <f t="shared" si="185"/>
        <v>0</v>
      </c>
      <c r="AB1365" s="553"/>
      <c r="AC1365" s="553"/>
      <c r="AD1365" s="553"/>
      <c r="AE1365" s="553"/>
      <c r="AF1365" s="553"/>
      <c r="AG1365" s="553"/>
      <c r="AH1365" s="553"/>
      <c r="AI1365" s="397"/>
      <c r="AJ1365" s="555"/>
      <c r="AK1365" s="576">
        <f t="shared" si="186"/>
        <v>0</v>
      </c>
      <c r="AL1365" s="576">
        <f t="shared" si="187"/>
        <v>0</v>
      </c>
      <c r="AM1365" s="599"/>
      <c r="AN1365" s="599"/>
      <c r="AO1365" s="553"/>
      <c r="AP1365" s="553"/>
      <c r="AQ1365" s="553"/>
      <c r="AR1365" s="553"/>
      <c r="AS1365" s="397"/>
      <c r="AT1365" s="397"/>
      <c r="AU1365" s="397"/>
      <c r="AV1365" s="397"/>
      <c r="AW1365" s="397"/>
      <c r="AX1365" s="397"/>
      <c r="AY1365" s="397"/>
      <c r="AZ1365" s="397"/>
      <c r="BA1365" s="397"/>
      <c r="BB1365" s="397"/>
      <c r="BC1365" s="397"/>
      <c r="BD1365" s="553"/>
      <c r="BE1365" s="397"/>
      <c r="BF1365" s="397"/>
      <c r="BG1365" s="397"/>
      <c r="BH1365" s="397"/>
    </row>
    <row r="1366" spans="2:60" x14ac:dyDescent="0.35">
      <c r="B1366" s="319"/>
      <c r="C1366" s="147"/>
      <c r="D1366" s="147"/>
      <c r="E1366" s="320"/>
      <c r="F1366" s="321"/>
      <c r="G1366" s="149"/>
      <c r="H1366" s="148"/>
      <c r="I1366" s="148"/>
      <c r="J1366" s="322"/>
      <c r="K1366" s="324" t="str">
        <f>IFERROR(INDEX(Lookup!$G$3:$G$6,MATCH(J1366,Lookup!$F$3:$F$6,0)),"")</f>
        <v/>
      </c>
      <c r="L1366" s="323"/>
      <c r="M1366" s="322"/>
      <c r="N1366" s="846">
        <f t="shared" si="180"/>
        <v>0</v>
      </c>
      <c r="O1366" s="325">
        <f t="shared" si="181"/>
        <v>0</v>
      </c>
      <c r="P1366" s="847">
        <f>IF(I1366&lt;INDEX(Lookup!$U$2:$U$10,MATCH($D$48,Lookup!$S$2:$S$10,0)),0,IF(U1366="X",0,IFERROR(L1366*50,0)))</f>
        <v>0</v>
      </c>
      <c r="Q1366" s="326">
        <f>IF(I1366&lt;INDEX(Lookup!$U$2:$U$10,MATCH($D$48,Lookup!$S$2:$S$10,0)),0,IF(U1366="X",0,IFERROR(P1366*K1366,0)))</f>
        <v>0</v>
      </c>
      <c r="R1366" s="326">
        <v>0</v>
      </c>
      <c r="S1366" s="424">
        <v>0</v>
      </c>
      <c r="T1366" s="322"/>
      <c r="U1366" s="143"/>
      <c r="V1366" s="397"/>
      <c r="W1366" s="555"/>
      <c r="X1366" s="576">
        <f t="shared" si="182"/>
        <v>0</v>
      </c>
      <c r="Y1366" s="576">
        <f t="shared" si="183"/>
        <v>0</v>
      </c>
      <c r="Z1366" s="576">
        <f t="shared" si="184"/>
        <v>0</v>
      </c>
      <c r="AA1366" s="576">
        <f t="shared" si="185"/>
        <v>0</v>
      </c>
      <c r="AB1366" s="553"/>
      <c r="AC1366" s="553"/>
      <c r="AD1366" s="553"/>
      <c r="AE1366" s="553"/>
      <c r="AF1366" s="553"/>
      <c r="AG1366" s="553"/>
      <c r="AH1366" s="553"/>
      <c r="AI1366" s="397"/>
      <c r="AJ1366" s="555"/>
      <c r="AK1366" s="576">
        <f t="shared" si="186"/>
        <v>0</v>
      </c>
      <c r="AL1366" s="576">
        <f t="shared" si="187"/>
        <v>0</v>
      </c>
      <c r="AM1366" s="599"/>
      <c r="AN1366" s="599"/>
      <c r="AO1366" s="553"/>
      <c r="AP1366" s="553"/>
      <c r="AQ1366" s="553"/>
      <c r="AR1366" s="553"/>
      <c r="AS1366" s="397"/>
      <c r="AT1366" s="397"/>
      <c r="AU1366" s="397"/>
      <c r="AV1366" s="397"/>
      <c r="AW1366" s="397"/>
      <c r="AX1366" s="397"/>
      <c r="AY1366" s="397"/>
      <c r="AZ1366" s="397"/>
      <c r="BA1366" s="397"/>
      <c r="BB1366" s="397"/>
      <c r="BC1366" s="397"/>
      <c r="BD1366" s="553"/>
      <c r="BE1366" s="397"/>
      <c r="BF1366" s="397"/>
      <c r="BG1366" s="397"/>
      <c r="BH1366" s="397"/>
    </row>
    <row r="1367" spans="2:60" x14ac:dyDescent="0.35">
      <c r="B1367" s="319"/>
      <c r="C1367" s="147"/>
      <c r="D1367" s="147"/>
      <c r="E1367" s="320"/>
      <c r="F1367" s="321"/>
      <c r="G1367" s="149"/>
      <c r="H1367" s="148"/>
      <c r="I1367" s="148"/>
      <c r="J1367" s="322"/>
      <c r="K1367" s="324" t="str">
        <f>IFERROR(INDEX(Lookup!$G$3:$G$6,MATCH(J1367,Lookup!$F$3:$F$6,0)),"")</f>
        <v/>
      </c>
      <c r="L1367" s="323"/>
      <c r="M1367" s="322"/>
      <c r="N1367" s="846">
        <f t="shared" si="180"/>
        <v>0</v>
      </c>
      <c r="O1367" s="325">
        <f t="shared" si="181"/>
        <v>0</v>
      </c>
      <c r="P1367" s="847">
        <f>IF(I1367&lt;INDEX(Lookup!$U$2:$U$10,MATCH($D$48,Lookup!$S$2:$S$10,0)),0,IF(U1367="X",0,IFERROR(L1367*50,0)))</f>
        <v>0</v>
      </c>
      <c r="Q1367" s="326">
        <f>IF(I1367&lt;INDEX(Lookup!$U$2:$U$10,MATCH($D$48,Lookup!$S$2:$S$10,0)),0,IF(U1367="X",0,IFERROR(P1367*K1367,0)))</f>
        <v>0</v>
      </c>
      <c r="R1367" s="326">
        <v>0</v>
      </c>
      <c r="S1367" s="424">
        <v>0</v>
      </c>
      <c r="T1367" s="322"/>
      <c r="U1367" s="143"/>
      <c r="V1367" s="397"/>
      <c r="W1367" s="555"/>
      <c r="X1367" s="576">
        <f t="shared" si="182"/>
        <v>0</v>
      </c>
      <c r="Y1367" s="576">
        <f t="shared" si="183"/>
        <v>0</v>
      </c>
      <c r="Z1367" s="576">
        <f t="shared" si="184"/>
        <v>0</v>
      </c>
      <c r="AA1367" s="576">
        <f t="shared" si="185"/>
        <v>0</v>
      </c>
      <c r="AB1367" s="553"/>
      <c r="AC1367" s="553"/>
      <c r="AD1367" s="553"/>
      <c r="AE1367" s="553"/>
      <c r="AF1367" s="553"/>
      <c r="AG1367" s="553"/>
      <c r="AH1367" s="553"/>
      <c r="AI1367" s="397"/>
      <c r="AJ1367" s="555"/>
      <c r="AK1367" s="576">
        <f t="shared" si="186"/>
        <v>0</v>
      </c>
      <c r="AL1367" s="576">
        <f t="shared" si="187"/>
        <v>0</v>
      </c>
      <c r="AM1367" s="599"/>
      <c r="AN1367" s="599"/>
      <c r="AO1367" s="553"/>
      <c r="AP1367" s="553"/>
      <c r="AQ1367" s="553"/>
      <c r="AR1367" s="553"/>
      <c r="AS1367" s="397"/>
      <c r="AT1367" s="397"/>
      <c r="AU1367" s="397"/>
      <c r="AV1367" s="397"/>
      <c r="AW1367" s="397"/>
      <c r="AX1367" s="397"/>
      <c r="AY1367" s="397"/>
      <c r="AZ1367" s="397"/>
      <c r="BA1367" s="397"/>
      <c r="BB1367" s="397"/>
      <c r="BC1367" s="397"/>
      <c r="BD1367" s="553"/>
      <c r="BE1367" s="397"/>
      <c r="BF1367" s="397"/>
      <c r="BG1367" s="397"/>
      <c r="BH1367" s="397"/>
    </row>
    <row r="1368" spans="2:60" x14ac:dyDescent="0.35">
      <c r="B1368" s="319"/>
      <c r="C1368" s="147"/>
      <c r="D1368" s="147"/>
      <c r="E1368" s="320"/>
      <c r="F1368" s="321"/>
      <c r="G1368" s="149"/>
      <c r="H1368" s="148"/>
      <c r="I1368" s="148"/>
      <c r="J1368" s="322"/>
      <c r="K1368" s="324" t="str">
        <f>IFERROR(INDEX(Lookup!$G$3:$G$6,MATCH(J1368,Lookup!$F$3:$F$6,0)),"")</f>
        <v/>
      </c>
      <c r="L1368" s="323"/>
      <c r="M1368" s="322"/>
      <c r="N1368" s="846">
        <f t="shared" si="180"/>
        <v>0</v>
      </c>
      <c r="O1368" s="325">
        <f t="shared" si="181"/>
        <v>0</v>
      </c>
      <c r="P1368" s="847">
        <f>IF(I1368&lt;INDEX(Lookup!$U$2:$U$10,MATCH($D$48,Lookup!$S$2:$S$10,0)),0,IF(U1368="X",0,IFERROR(L1368*50,0)))</f>
        <v>0</v>
      </c>
      <c r="Q1368" s="326">
        <f>IF(I1368&lt;INDEX(Lookup!$U$2:$U$10,MATCH($D$48,Lookup!$S$2:$S$10,0)),0,IF(U1368="X",0,IFERROR(P1368*K1368,0)))</f>
        <v>0</v>
      </c>
      <c r="R1368" s="326">
        <v>0</v>
      </c>
      <c r="S1368" s="424">
        <v>0</v>
      </c>
      <c r="T1368" s="322"/>
      <c r="U1368" s="143"/>
      <c r="V1368" s="397"/>
      <c r="W1368" s="555"/>
      <c r="X1368" s="576">
        <f t="shared" si="182"/>
        <v>0</v>
      </c>
      <c r="Y1368" s="576">
        <f t="shared" si="183"/>
        <v>0</v>
      </c>
      <c r="Z1368" s="576">
        <f t="shared" si="184"/>
        <v>0</v>
      </c>
      <c r="AA1368" s="576">
        <f t="shared" si="185"/>
        <v>0</v>
      </c>
      <c r="AB1368" s="553"/>
      <c r="AC1368" s="553"/>
      <c r="AD1368" s="553"/>
      <c r="AE1368" s="553"/>
      <c r="AF1368" s="553"/>
      <c r="AG1368" s="553"/>
      <c r="AH1368" s="553"/>
      <c r="AI1368" s="397"/>
      <c r="AJ1368" s="555"/>
      <c r="AK1368" s="576">
        <f t="shared" si="186"/>
        <v>0</v>
      </c>
      <c r="AL1368" s="576">
        <f t="shared" si="187"/>
        <v>0</v>
      </c>
      <c r="AM1368" s="599"/>
      <c r="AN1368" s="599"/>
      <c r="AO1368" s="553"/>
      <c r="AP1368" s="553"/>
      <c r="AQ1368" s="553"/>
      <c r="AR1368" s="553"/>
      <c r="AS1368" s="397"/>
      <c r="AT1368" s="397"/>
      <c r="AU1368" s="397"/>
      <c r="AV1368" s="397"/>
      <c r="AW1368" s="397"/>
      <c r="AX1368" s="397"/>
      <c r="AY1368" s="397"/>
      <c r="AZ1368" s="397"/>
      <c r="BA1368" s="397"/>
      <c r="BB1368" s="397"/>
      <c r="BC1368" s="397"/>
      <c r="BD1368" s="553"/>
      <c r="BE1368" s="397"/>
      <c r="BF1368" s="397"/>
      <c r="BG1368" s="397"/>
      <c r="BH1368" s="397"/>
    </row>
    <row r="1369" spans="2:60" x14ac:dyDescent="0.35">
      <c r="B1369" s="319"/>
      <c r="C1369" s="147"/>
      <c r="D1369" s="147"/>
      <c r="E1369" s="320"/>
      <c r="F1369" s="321"/>
      <c r="G1369" s="149"/>
      <c r="H1369" s="148"/>
      <c r="I1369" s="148"/>
      <c r="J1369" s="322"/>
      <c r="K1369" s="324" t="str">
        <f>IFERROR(INDEX(Lookup!$G$3:$G$6,MATCH(J1369,Lookup!$F$3:$F$6,0)),"")</f>
        <v/>
      </c>
      <c r="L1369" s="323"/>
      <c r="M1369" s="322"/>
      <c r="N1369" s="846">
        <f t="shared" si="180"/>
        <v>0</v>
      </c>
      <c r="O1369" s="325">
        <f t="shared" si="181"/>
        <v>0</v>
      </c>
      <c r="P1369" s="847">
        <f>IF(I1369&lt;INDEX(Lookup!$U$2:$U$10,MATCH($D$48,Lookup!$S$2:$S$10,0)),0,IF(U1369="X",0,IFERROR(L1369*50,0)))</f>
        <v>0</v>
      </c>
      <c r="Q1369" s="326">
        <f>IF(I1369&lt;INDEX(Lookup!$U$2:$U$10,MATCH($D$48,Lookup!$S$2:$S$10,0)),0,IF(U1369="X",0,IFERROR(P1369*K1369,0)))</f>
        <v>0</v>
      </c>
      <c r="R1369" s="326">
        <v>0</v>
      </c>
      <c r="S1369" s="424">
        <v>0</v>
      </c>
      <c r="T1369" s="322"/>
      <c r="U1369" s="143"/>
      <c r="V1369" s="397"/>
      <c r="W1369" s="555"/>
      <c r="X1369" s="576">
        <f t="shared" si="182"/>
        <v>0</v>
      </c>
      <c r="Y1369" s="576">
        <f t="shared" si="183"/>
        <v>0</v>
      </c>
      <c r="Z1369" s="576">
        <f t="shared" si="184"/>
        <v>0</v>
      </c>
      <c r="AA1369" s="576">
        <f t="shared" si="185"/>
        <v>0</v>
      </c>
      <c r="AB1369" s="553"/>
      <c r="AC1369" s="553"/>
      <c r="AD1369" s="553"/>
      <c r="AE1369" s="553"/>
      <c r="AF1369" s="553"/>
      <c r="AG1369" s="553"/>
      <c r="AH1369" s="553"/>
      <c r="AI1369" s="397"/>
      <c r="AJ1369" s="555"/>
      <c r="AK1369" s="576">
        <f t="shared" si="186"/>
        <v>0</v>
      </c>
      <c r="AL1369" s="576">
        <f t="shared" si="187"/>
        <v>0</v>
      </c>
      <c r="AM1369" s="599"/>
      <c r="AN1369" s="599"/>
      <c r="AO1369" s="553"/>
      <c r="AP1369" s="553"/>
      <c r="AQ1369" s="553"/>
      <c r="AR1369" s="553"/>
      <c r="AS1369" s="397"/>
      <c r="AT1369" s="397"/>
      <c r="AU1369" s="397"/>
      <c r="AV1369" s="397"/>
      <c r="AW1369" s="397"/>
      <c r="AX1369" s="397"/>
      <c r="AY1369" s="397"/>
      <c r="AZ1369" s="397"/>
      <c r="BA1369" s="397"/>
      <c r="BB1369" s="397"/>
      <c r="BC1369" s="397"/>
      <c r="BD1369" s="553"/>
      <c r="BE1369" s="397"/>
      <c r="BF1369" s="397"/>
      <c r="BG1369" s="397"/>
      <c r="BH1369" s="397"/>
    </row>
    <row r="1370" spans="2:60" x14ac:dyDescent="0.35">
      <c r="B1370" s="319"/>
      <c r="C1370" s="147"/>
      <c r="D1370" s="147"/>
      <c r="E1370" s="320"/>
      <c r="F1370" s="321"/>
      <c r="G1370" s="149"/>
      <c r="H1370" s="148"/>
      <c r="I1370" s="148"/>
      <c r="J1370" s="322"/>
      <c r="K1370" s="324" t="str">
        <f>IFERROR(INDEX(Lookup!$G$3:$G$6,MATCH(J1370,Lookup!$F$3:$F$6,0)),"")</f>
        <v/>
      </c>
      <c r="L1370" s="323"/>
      <c r="M1370" s="322"/>
      <c r="N1370" s="846">
        <f t="shared" si="180"/>
        <v>0</v>
      </c>
      <c r="O1370" s="325">
        <f t="shared" si="181"/>
        <v>0</v>
      </c>
      <c r="P1370" s="847">
        <f>IF(I1370&lt;INDEX(Lookup!$U$2:$U$10,MATCH($D$48,Lookup!$S$2:$S$10,0)),0,IF(U1370="X",0,IFERROR(L1370*50,0)))</f>
        <v>0</v>
      </c>
      <c r="Q1370" s="326">
        <f>IF(I1370&lt;INDEX(Lookup!$U$2:$U$10,MATCH($D$48,Lookup!$S$2:$S$10,0)),0,IF(U1370="X",0,IFERROR(P1370*K1370,0)))</f>
        <v>0</v>
      </c>
      <c r="R1370" s="326">
        <v>0</v>
      </c>
      <c r="S1370" s="424">
        <v>0</v>
      </c>
      <c r="T1370" s="322"/>
      <c r="U1370" s="143"/>
      <c r="V1370" s="397"/>
      <c r="W1370" s="555"/>
      <c r="X1370" s="576">
        <f t="shared" si="182"/>
        <v>0</v>
      </c>
      <c r="Y1370" s="576">
        <f t="shared" si="183"/>
        <v>0</v>
      </c>
      <c r="Z1370" s="576">
        <f t="shared" si="184"/>
        <v>0</v>
      </c>
      <c r="AA1370" s="576">
        <f t="shared" si="185"/>
        <v>0</v>
      </c>
      <c r="AB1370" s="553"/>
      <c r="AC1370" s="553"/>
      <c r="AD1370" s="553"/>
      <c r="AE1370" s="553"/>
      <c r="AF1370" s="553"/>
      <c r="AG1370" s="553"/>
      <c r="AH1370" s="553"/>
      <c r="AI1370" s="397"/>
      <c r="AJ1370" s="555"/>
      <c r="AK1370" s="576">
        <f t="shared" si="186"/>
        <v>0</v>
      </c>
      <c r="AL1370" s="576">
        <f t="shared" si="187"/>
        <v>0</v>
      </c>
      <c r="AM1370" s="599"/>
      <c r="AN1370" s="599"/>
      <c r="AO1370" s="553"/>
      <c r="AP1370" s="553"/>
      <c r="AQ1370" s="553"/>
      <c r="AR1370" s="553"/>
      <c r="AS1370" s="397"/>
      <c r="AT1370" s="397"/>
      <c r="AU1370" s="397"/>
      <c r="AV1370" s="397"/>
      <c r="AW1370" s="397"/>
      <c r="AX1370" s="397"/>
      <c r="AY1370" s="397"/>
      <c r="AZ1370" s="397"/>
      <c r="BA1370" s="397"/>
      <c r="BB1370" s="397"/>
      <c r="BC1370" s="397"/>
      <c r="BD1370" s="553"/>
      <c r="BE1370" s="397"/>
      <c r="BF1370" s="397"/>
      <c r="BG1370" s="397"/>
      <c r="BH1370" s="397"/>
    </row>
    <row r="1371" spans="2:60" x14ac:dyDescent="0.35">
      <c r="B1371" s="319"/>
      <c r="C1371" s="147"/>
      <c r="D1371" s="147"/>
      <c r="E1371" s="320"/>
      <c r="F1371" s="321"/>
      <c r="G1371" s="149"/>
      <c r="H1371" s="148"/>
      <c r="I1371" s="148"/>
      <c r="J1371" s="322"/>
      <c r="K1371" s="324" t="str">
        <f>IFERROR(INDEX(Lookup!$G$3:$G$6,MATCH(J1371,Lookup!$F$3:$F$6,0)),"")</f>
        <v/>
      </c>
      <c r="L1371" s="323"/>
      <c r="M1371" s="322"/>
      <c r="N1371" s="846">
        <f t="shared" si="180"/>
        <v>0</v>
      </c>
      <c r="O1371" s="325">
        <f t="shared" si="181"/>
        <v>0</v>
      </c>
      <c r="P1371" s="847">
        <f>IF(I1371&lt;INDEX(Lookup!$U$2:$U$10,MATCH($D$48,Lookup!$S$2:$S$10,0)),0,IF(U1371="X",0,IFERROR(L1371*50,0)))</f>
        <v>0</v>
      </c>
      <c r="Q1371" s="326">
        <f>IF(I1371&lt;INDEX(Lookup!$U$2:$U$10,MATCH($D$48,Lookup!$S$2:$S$10,0)),0,IF(U1371="X",0,IFERROR(P1371*K1371,0)))</f>
        <v>0</v>
      </c>
      <c r="R1371" s="326">
        <v>0</v>
      </c>
      <c r="S1371" s="424">
        <v>0</v>
      </c>
      <c r="T1371" s="322"/>
      <c r="U1371" s="143"/>
      <c r="V1371" s="397"/>
      <c r="W1371" s="555"/>
      <c r="X1371" s="576">
        <f t="shared" si="182"/>
        <v>0</v>
      </c>
      <c r="Y1371" s="576">
        <f t="shared" si="183"/>
        <v>0</v>
      </c>
      <c r="Z1371" s="576">
        <f t="shared" si="184"/>
        <v>0</v>
      </c>
      <c r="AA1371" s="576">
        <f t="shared" si="185"/>
        <v>0</v>
      </c>
      <c r="AB1371" s="553"/>
      <c r="AC1371" s="553"/>
      <c r="AD1371" s="553"/>
      <c r="AE1371" s="553"/>
      <c r="AF1371" s="553"/>
      <c r="AG1371" s="553"/>
      <c r="AH1371" s="553"/>
      <c r="AI1371" s="397"/>
      <c r="AJ1371" s="555"/>
      <c r="AK1371" s="576">
        <f t="shared" si="186"/>
        <v>0</v>
      </c>
      <c r="AL1371" s="576">
        <f t="shared" si="187"/>
        <v>0</v>
      </c>
      <c r="AM1371" s="599"/>
      <c r="AN1371" s="599"/>
      <c r="AO1371" s="553"/>
      <c r="AP1371" s="553"/>
      <c r="AQ1371" s="553"/>
      <c r="AR1371" s="553"/>
      <c r="AS1371" s="397"/>
      <c r="AT1371" s="397"/>
      <c r="AU1371" s="397"/>
      <c r="AV1371" s="397"/>
      <c r="AW1371" s="397"/>
      <c r="AX1371" s="397"/>
      <c r="AY1371" s="397"/>
      <c r="AZ1371" s="397"/>
      <c r="BA1371" s="397"/>
      <c r="BB1371" s="397"/>
      <c r="BC1371" s="397"/>
      <c r="BD1371" s="553"/>
      <c r="BE1371" s="397"/>
      <c r="BF1371" s="397"/>
      <c r="BG1371" s="397"/>
      <c r="BH1371" s="397"/>
    </row>
    <row r="1372" spans="2:60" x14ac:dyDescent="0.35">
      <c r="B1372" s="319"/>
      <c r="C1372" s="147"/>
      <c r="D1372" s="147"/>
      <c r="E1372" s="320"/>
      <c r="F1372" s="321"/>
      <c r="G1372" s="149"/>
      <c r="H1372" s="148"/>
      <c r="I1372" s="148"/>
      <c r="J1372" s="322"/>
      <c r="K1372" s="324" t="str">
        <f>IFERROR(INDEX(Lookup!$G$3:$G$6,MATCH(J1372,Lookup!$F$3:$F$6,0)),"")</f>
        <v/>
      </c>
      <c r="L1372" s="323"/>
      <c r="M1372" s="322"/>
      <c r="N1372" s="846">
        <f t="shared" si="180"/>
        <v>0</v>
      </c>
      <c r="O1372" s="325">
        <f t="shared" si="181"/>
        <v>0</v>
      </c>
      <c r="P1372" s="847">
        <f>IF(I1372&lt;INDEX(Lookup!$U$2:$U$10,MATCH($D$48,Lookup!$S$2:$S$10,0)),0,IF(U1372="X",0,IFERROR(L1372*50,0)))</f>
        <v>0</v>
      </c>
      <c r="Q1372" s="326">
        <f>IF(I1372&lt;INDEX(Lookup!$U$2:$U$10,MATCH($D$48,Lookup!$S$2:$S$10,0)),0,IF(U1372="X",0,IFERROR(P1372*K1372,0)))</f>
        <v>0</v>
      </c>
      <c r="R1372" s="326">
        <v>0</v>
      </c>
      <c r="S1372" s="424">
        <v>0</v>
      </c>
      <c r="T1372" s="322"/>
      <c r="U1372" s="143"/>
      <c r="V1372" s="397"/>
      <c r="W1372" s="555"/>
      <c r="X1372" s="576">
        <f t="shared" si="182"/>
        <v>0</v>
      </c>
      <c r="Y1372" s="576">
        <f t="shared" si="183"/>
        <v>0</v>
      </c>
      <c r="Z1372" s="576">
        <f t="shared" si="184"/>
        <v>0</v>
      </c>
      <c r="AA1372" s="576">
        <f t="shared" si="185"/>
        <v>0</v>
      </c>
      <c r="AB1372" s="553"/>
      <c r="AC1372" s="553"/>
      <c r="AD1372" s="553"/>
      <c r="AE1372" s="553"/>
      <c r="AF1372" s="553"/>
      <c r="AG1372" s="553"/>
      <c r="AH1372" s="553"/>
      <c r="AI1372" s="397"/>
      <c r="AJ1372" s="555"/>
      <c r="AK1372" s="576">
        <f t="shared" si="186"/>
        <v>0</v>
      </c>
      <c r="AL1372" s="576">
        <f t="shared" si="187"/>
        <v>0</v>
      </c>
      <c r="AM1372" s="599"/>
      <c r="AN1372" s="599"/>
      <c r="AO1372" s="553"/>
      <c r="AP1372" s="553"/>
      <c r="AQ1372" s="553"/>
      <c r="AR1372" s="553"/>
      <c r="AS1372" s="397"/>
      <c r="AT1372" s="397"/>
      <c r="AU1372" s="397"/>
      <c r="AV1372" s="397"/>
      <c r="AW1372" s="397"/>
      <c r="AX1372" s="397"/>
      <c r="AY1372" s="397"/>
      <c r="AZ1372" s="397"/>
      <c r="BA1372" s="397"/>
      <c r="BB1372" s="397"/>
      <c r="BC1372" s="397"/>
      <c r="BD1372" s="553"/>
      <c r="BE1372" s="397"/>
      <c r="BF1372" s="397"/>
      <c r="BG1372" s="397"/>
      <c r="BH1372" s="397"/>
    </row>
    <row r="1373" spans="2:60" x14ac:dyDescent="0.35">
      <c r="B1373" s="319"/>
      <c r="C1373" s="147"/>
      <c r="D1373" s="147"/>
      <c r="E1373" s="320"/>
      <c r="F1373" s="321"/>
      <c r="G1373" s="149"/>
      <c r="H1373" s="148"/>
      <c r="I1373" s="148"/>
      <c r="J1373" s="322"/>
      <c r="K1373" s="324" t="str">
        <f>IFERROR(INDEX(Lookup!$G$3:$G$6,MATCH(J1373,Lookup!$F$3:$F$6,0)),"")</f>
        <v/>
      </c>
      <c r="L1373" s="323"/>
      <c r="M1373" s="322"/>
      <c r="N1373" s="846">
        <f t="shared" si="180"/>
        <v>0</v>
      </c>
      <c r="O1373" s="325">
        <f t="shared" si="181"/>
        <v>0</v>
      </c>
      <c r="P1373" s="847">
        <f>IF(I1373&lt;INDEX(Lookup!$U$2:$U$10,MATCH($D$48,Lookup!$S$2:$S$10,0)),0,IF(U1373="X",0,IFERROR(L1373*50,0)))</f>
        <v>0</v>
      </c>
      <c r="Q1373" s="326">
        <f>IF(I1373&lt;INDEX(Lookup!$U$2:$U$10,MATCH($D$48,Lookup!$S$2:$S$10,0)),0,IF(U1373="X",0,IFERROR(P1373*K1373,0)))</f>
        <v>0</v>
      </c>
      <c r="R1373" s="326">
        <v>0</v>
      </c>
      <c r="S1373" s="424">
        <v>0</v>
      </c>
      <c r="T1373" s="322"/>
      <c r="U1373" s="143"/>
      <c r="V1373" s="397"/>
      <c r="W1373" s="555"/>
      <c r="X1373" s="576">
        <f t="shared" si="182"/>
        <v>0</v>
      </c>
      <c r="Y1373" s="576">
        <f t="shared" si="183"/>
        <v>0</v>
      </c>
      <c r="Z1373" s="576">
        <f t="shared" si="184"/>
        <v>0</v>
      </c>
      <c r="AA1373" s="576">
        <f t="shared" si="185"/>
        <v>0</v>
      </c>
      <c r="AB1373" s="553"/>
      <c r="AC1373" s="553"/>
      <c r="AD1373" s="553"/>
      <c r="AE1373" s="553"/>
      <c r="AF1373" s="553"/>
      <c r="AG1373" s="553"/>
      <c r="AH1373" s="553"/>
      <c r="AI1373" s="397"/>
      <c r="AJ1373" s="555"/>
      <c r="AK1373" s="576">
        <f t="shared" si="186"/>
        <v>0</v>
      </c>
      <c r="AL1373" s="576">
        <f t="shared" si="187"/>
        <v>0</v>
      </c>
      <c r="AM1373" s="599"/>
      <c r="AN1373" s="599"/>
      <c r="AO1373" s="553"/>
      <c r="AP1373" s="553"/>
      <c r="AQ1373" s="553"/>
      <c r="AR1373" s="553"/>
      <c r="AS1373" s="397"/>
      <c r="AT1373" s="397"/>
      <c r="AU1373" s="397"/>
      <c r="AV1373" s="397"/>
      <c r="AW1373" s="397"/>
      <c r="AX1373" s="397"/>
      <c r="AY1373" s="397"/>
      <c r="AZ1373" s="397"/>
      <c r="BA1373" s="397"/>
      <c r="BB1373" s="397"/>
      <c r="BC1373" s="397"/>
      <c r="BD1373" s="553"/>
      <c r="BE1373" s="397"/>
      <c r="BF1373" s="397"/>
      <c r="BG1373" s="397"/>
      <c r="BH1373" s="397"/>
    </row>
    <row r="1374" spans="2:60" x14ac:dyDescent="0.35">
      <c r="B1374" s="319"/>
      <c r="C1374" s="147"/>
      <c r="D1374" s="147"/>
      <c r="E1374" s="320"/>
      <c r="F1374" s="321"/>
      <c r="G1374" s="149"/>
      <c r="H1374" s="148"/>
      <c r="I1374" s="148"/>
      <c r="J1374" s="322"/>
      <c r="K1374" s="324" t="str">
        <f>IFERROR(INDEX(Lookup!$G$3:$G$6,MATCH(J1374,Lookup!$F$3:$F$6,0)),"")</f>
        <v/>
      </c>
      <c r="L1374" s="323"/>
      <c r="M1374" s="322"/>
      <c r="N1374" s="846">
        <f t="shared" si="180"/>
        <v>0</v>
      </c>
      <c r="O1374" s="325">
        <f t="shared" si="181"/>
        <v>0</v>
      </c>
      <c r="P1374" s="847">
        <f>IF(I1374&lt;INDEX(Lookup!$U$2:$U$10,MATCH($D$48,Lookup!$S$2:$S$10,0)),0,IF(U1374="X",0,IFERROR(L1374*50,0)))</f>
        <v>0</v>
      </c>
      <c r="Q1374" s="326">
        <f>IF(I1374&lt;INDEX(Lookup!$U$2:$U$10,MATCH($D$48,Lookup!$S$2:$S$10,0)),0,IF(U1374="X",0,IFERROR(P1374*K1374,0)))</f>
        <v>0</v>
      </c>
      <c r="R1374" s="326">
        <v>0</v>
      </c>
      <c r="S1374" s="424">
        <v>0</v>
      </c>
      <c r="T1374" s="322"/>
      <c r="U1374" s="143"/>
      <c r="V1374" s="397"/>
      <c r="W1374" s="555"/>
      <c r="X1374" s="576">
        <f t="shared" si="182"/>
        <v>0</v>
      </c>
      <c r="Y1374" s="576">
        <f t="shared" si="183"/>
        <v>0</v>
      </c>
      <c r="Z1374" s="576">
        <f t="shared" si="184"/>
        <v>0</v>
      </c>
      <c r="AA1374" s="576">
        <f t="shared" si="185"/>
        <v>0</v>
      </c>
      <c r="AB1374" s="553"/>
      <c r="AC1374" s="553"/>
      <c r="AD1374" s="553"/>
      <c r="AE1374" s="553"/>
      <c r="AF1374" s="553"/>
      <c r="AG1374" s="553"/>
      <c r="AH1374" s="553"/>
      <c r="AI1374" s="397"/>
      <c r="AJ1374" s="555"/>
      <c r="AK1374" s="576">
        <f t="shared" si="186"/>
        <v>0</v>
      </c>
      <c r="AL1374" s="576">
        <f t="shared" si="187"/>
        <v>0</v>
      </c>
      <c r="AM1374" s="599"/>
      <c r="AN1374" s="599"/>
      <c r="AO1374" s="553"/>
      <c r="AP1374" s="553"/>
      <c r="AQ1374" s="553"/>
      <c r="AR1374" s="553"/>
      <c r="AS1374" s="397"/>
      <c r="AT1374" s="397"/>
      <c r="AU1374" s="397"/>
      <c r="AV1374" s="397"/>
      <c r="AW1374" s="397"/>
      <c r="AX1374" s="397"/>
      <c r="AY1374" s="397"/>
      <c r="AZ1374" s="397"/>
      <c r="BA1374" s="397"/>
      <c r="BB1374" s="397"/>
      <c r="BC1374" s="397"/>
      <c r="BD1374" s="553"/>
      <c r="BE1374" s="397"/>
      <c r="BF1374" s="397"/>
      <c r="BG1374" s="397"/>
      <c r="BH1374" s="397"/>
    </row>
    <row r="1375" spans="2:60" x14ac:dyDescent="0.35">
      <c r="B1375" s="319"/>
      <c r="C1375" s="147"/>
      <c r="D1375" s="147"/>
      <c r="E1375" s="320"/>
      <c r="F1375" s="321"/>
      <c r="G1375" s="149"/>
      <c r="H1375" s="148"/>
      <c r="I1375" s="148"/>
      <c r="J1375" s="322"/>
      <c r="K1375" s="324" t="str">
        <f>IFERROR(INDEX(Lookup!$G$3:$G$6,MATCH(J1375,Lookup!$F$3:$F$6,0)),"")</f>
        <v/>
      </c>
      <c r="L1375" s="323"/>
      <c r="M1375" s="322"/>
      <c r="N1375" s="846">
        <f t="shared" si="180"/>
        <v>0</v>
      </c>
      <c r="O1375" s="325">
        <f t="shared" si="181"/>
        <v>0</v>
      </c>
      <c r="P1375" s="847">
        <f>IF(I1375&lt;INDEX(Lookup!$U$2:$U$10,MATCH($D$48,Lookup!$S$2:$S$10,0)),0,IF(U1375="X",0,IFERROR(L1375*50,0)))</f>
        <v>0</v>
      </c>
      <c r="Q1375" s="326">
        <f>IF(I1375&lt;INDEX(Lookup!$U$2:$U$10,MATCH($D$48,Lookup!$S$2:$S$10,0)),0,IF(U1375="X",0,IFERROR(P1375*K1375,0)))</f>
        <v>0</v>
      </c>
      <c r="R1375" s="326">
        <v>0</v>
      </c>
      <c r="S1375" s="424">
        <v>0</v>
      </c>
      <c r="T1375" s="322"/>
      <c r="U1375" s="143"/>
      <c r="V1375" s="397"/>
      <c r="W1375" s="555"/>
      <c r="X1375" s="576">
        <f t="shared" si="182"/>
        <v>0</v>
      </c>
      <c r="Y1375" s="576">
        <f t="shared" si="183"/>
        <v>0</v>
      </c>
      <c r="Z1375" s="576">
        <f t="shared" si="184"/>
        <v>0</v>
      </c>
      <c r="AA1375" s="576">
        <f t="shared" si="185"/>
        <v>0</v>
      </c>
      <c r="AB1375" s="553"/>
      <c r="AC1375" s="553"/>
      <c r="AD1375" s="553"/>
      <c r="AE1375" s="553"/>
      <c r="AF1375" s="553"/>
      <c r="AG1375" s="553"/>
      <c r="AH1375" s="553"/>
      <c r="AI1375" s="397"/>
      <c r="AJ1375" s="555"/>
      <c r="AK1375" s="576">
        <f t="shared" si="186"/>
        <v>0</v>
      </c>
      <c r="AL1375" s="576">
        <f t="shared" si="187"/>
        <v>0</v>
      </c>
      <c r="AM1375" s="599"/>
      <c r="AN1375" s="599"/>
      <c r="AO1375" s="553"/>
      <c r="AP1375" s="553"/>
      <c r="AQ1375" s="553"/>
      <c r="AR1375" s="553"/>
      <c r="AS1375" s="397"/>
      <c r="AT1375" s="397"/>
      <c r="AU1375" s="397"/>
      <c r="AV1375" s="397"/>
      <c r="AW1375" s="397"/>
      <c r="AX1375" s="397"/>
      <c r="AY1375" s="397"/>
      <c r="AZ1375" s="397"/>
      <c r="BA1375" s="397"/>
      <c r="BB1375" s="397"/>
      <c r="BC1375" s="397"/>
      <c r="BD1375" s="553"/>
      <c r="BE1375" s="397"/>
      <c r="BF1375" s="397"/>
      <c r="BG1375" s="397"/>
      <c r="BH1375" s="397"/>
    </row>
    <row r="1376" spans="2:60" x14ac:dyDescent="0.35">
      <c r="B1376" s="319"/>
      <c r="C1376" s="147"/>
      <c r="D1376" s="147"/>
      <c r="E1376" s="320"/>
      <c r="F1376" s="321"/>
      <c r="G1376" s="149"/>
      <c r="H1376" s="148"/>
      <c r="I1376" s="148"/>
      <c r="J1376" s="322"/>
      <c r="K1376" s="324" t="str">
        <f>IFERROR(INDEX(Lookup!$G$3:$G$6,MATCH(J1376,Lookup!$F$3:$F$6,0)),"")</f>
        <v/>
      </c>
      <c r="L1376" s="323"/>
      <c r="M1376" s="322"/>
      <c r="N1376" s="846">
        <f t="shared" si="180"/>
        <v>0</v>
      </c>
      <c r="O1376" s="325">
        <f t="shared" si="181"/>
        <v>0</v>
      </c>
      <c r="P1376" s="847">
        <f>IF(I1376&lt;INDEX(Lookup!$U$2:$U$10,MATCH($D$48,Lookup!$S$2:$S$10,0)),0,IF(U1376="X",0,IFERROR(L1376*50,0)))</f>
        <v>0</v>
      </c>
      <c r="Q1376" s="326">
        <f>IF(I1376&lt;INDEX(Lookup!$U$2:$U$10,MATCH($D$48,Lookup!$S$2:$S$10,0)),0,IF(U1376="X",0,IFERROR(P1376*K1376,0)))</f>
        <v>0</v>
      </c>
      <c r="R1376" s="326">
        <v>0</v>
      </c>
      <c r="S1376" s="424">
        <v>0</v>
      </c>
      <c r="T1376" s="322"/>
      <c r="U1376" s="143"/>
      <c r="V1376" s="397"/>
      <c r="W1376" s="555"/>
      <c r="X1376" s="576">
        <f t="shared" si="182"/>
        <v>0</v>
      </c>
      <c r="Y1376" s="576">
        <f t="shared" si="183"/>
        <v>0</v>
      </c>
      <c r="Z1376" s="576">
        <f t="shared" si="184"/>
        <v>0</v>
      </c>
      <c r="AA1376" s="576">
        <f t="shared" si="185"/>
        <v>0</v>
      </c>
      <c r="AB1376" s="553"/>
      <c r="AC1376" s="553"/>
      <c r="AD1376" s="553"/>
      <c r="AE1376" s="553"/>
      <c r="AF1376" s="553"/>
      <c r="AG1376" s="553"/>
      <c r="AH1376" s="553"/>
      <c r="AI1376" s="397"/>
      <c r="AJ1376" s="555"/>
      <c r="AK1376" s="576">
        <f t="shared" si="186"/>
        <v>0</v>
      </c>
      <c r="AL1376" s="576">
        <f t="shared" si="187"/>
        <v>0</v>
      </c>
      <c r="AM1376" s="599"/>
      <c r="AN1376" s="599"/>
      <c r="AO1376" s="553"/>
      <c r="AP1376" s="553"/>
      <c r="AQ1376" s="553"/>
      <c r="AR1376" s="553"/>
      <c r="AS1376" s="397"/>
      <c r="AT1376" s="397"/>
      <c r="AU1376" s="397"/>
      <c r="AV1376" s="397"/>
      <c r="AW1376" s="397"/>
      <c r="AX1376" s="397"/>
      <c r="AY1376" s="397"/>
      <c r="AZ1376" s="397"/>
      <c r="BA1376" s="397"/>
      <c r="BB1376" s="397"/>
      <c r="BC1376" s="397"/>
      <c r="BD1376" s="553"/>
      <c r="BE1376" s="397"/>
      <c r="BF1376" s="397"/>
      <c r="BG1376" s="397"/>
      <c r="BH1376" s="397"/>
    </row>
    <row r="1377" spans="2:60" x14ac:dyDescent="0.35">
      <c r="B1377" s="319"/>
      <c r="C1377" s="147"/>
      <c r="D1377" s="147"/>
      <c r="E1377" s="320"/>
      <c r="F1377" s="321"/>
      <c r="G1377" s="149"/>
      <c r="H1377" s="148"/>
      <c r="I1377" s="148"/>
      <c r="J1377" s="322"/>
      <c r="K1377" s="324" t="str">
        <f>IFERROR(INDEX(Lookup!$G$3:$G$6,MATCH(J1377,Lookup!$F$3:$F$6,0)),"")</f>
        <v/>
      </c>
      <c r="L1377" s="323"/>
      <c r="M1377" s="322"/>
      <c r="N1377" s="846">
        <f t="shared" si="180"/>
        <v>0</v>
      </c>
      <c r="O1377" s="325">
        <f t="shared" si="181"/>
        <v>0</v>
      </c>
      <c r="P1377" s="847">
        <f>IF(I1377&lt;INDEX(Lookup!$U$2:$U$10,MATCH($D$48,Lookup!$S$2:$S$10,0)),0,IF(U1377="X",0,IFERROR(L1377*50,0)))</f>
        <v>0</v>
      </c>
      <c r="Q1377" s="326">
        <f>IF(I1377&lt;INDEX(Lookup!$U$2:$U$10,MATCH($D$48,Lookup!$S$2:$S$10,0)),0,IF(U1377="X",0,IFERROR(P1377*K1377,0)))</f>
        <v>0</v>
      </c>
      <c r="R1377" s="326">
        <v>0</v>
      </c>
      <c r="S1377" s="424">
        <v>0</v>
      </c>
      <c r="T1377" s="322"/>
      <c r="U1377" s="143"/>
      <c r="V1377" s="397"/>
      <c r="W1377" s="555"/>
      <c r="X1377" s="576">
        <f t="shared" si="182"/>
        <v>0</v>
      </c>
      <c r="Y1377" s="576">
        <f t="shared" si="183"/>
        <v>0</v>
      </c>
      <c r="Z1377" s="576">
        <f t="shared" si="184"/>
        <v>0</v>
      </c>
      <c r="AA1377" s="576">
        <f t="shared" si="185"/>
        <v>0</v>
      </c>
      <c r="AB1377" s="553"/>
      <c r="AC1377" s="553"/>
      <c r="AD1377" s="553"/>
      <c r="AE1377" s="553"/>
      <c r="AF1377" s="553"/>
      <c r="AG1377" s="553"/>
      <c r="AH1377" s="553"/>
      <c r="AI1377" s="397"/>
      <c r="AJ1377" s="555"/>
      <c r="AK1377" s="576">
        <f t="shared" si="186"/>
        <v>0</v>
      </c>
      <c r="AL1377" s="576">
        <f t="shared" si="187"/>
        <v>0</v>
      </c>
      <c r="AM1377" s="599"/>
      <c r="AN1377" s="599"/>
      <c r="AO1377" s="553"/>
      <c r="AP1377" s="553"/>
      <c r="AQ1377" s="553"/>
      <c r="AR1377" s="553"/>
      <c r="AS1377" s="397"/>
      <c r="AT1377" s="397"/>
      <c r="AU1377" s="397"/>
      <c r="AV1377" s="397"/>
      <c r="AW1377" s="397"/>
      <c r="AX1377" s="397"/>
      <c r="AY1377" s="397"/>
      <c r="AZ1377" s="397"/>
      <c r="BA1377" s="397"/>
      <c r="BB1377" s="397"/>
      <c r="BC1377" s="397"/>
      <c r="BD1377" s="553"/>
      <c r="BE1377" s="397"/>
      <c r="BF1377" s="397"/>
      <c r="BG1377" s="397"/>
      <c r="BH1377" s="397"/>
    </row>
    <row r="1378" spans="2:60" x14ac:dyDescent="0.35">
      <c r="B1378" s="319"/>
      <c r="C1378" s="147"/>
      <c r="D1378" s="147"/>
      <c r="E1378" s="320"/>
      <c r="F1378" s="321"/>
      <c r="G1378" s="149"/>
      <c r="H1378" s="148"/>
      <c r="I1378" s="148"/>
      <c r="J1378" s="322"/>
      <c r="K1378" s="324" t="str">
        <f>IFERROR(INDEX(Lookup!$G$3:$G$6,MATCH(J1378,Lookup!$F$3:$F$6,0)),"")</f>
        <v/>
      </c>
      <c r="L1378" s="323"/>
      <c r="M1378" s="322"/>
      <c r="N1378" s="846">
        <f t="shared" si="180"/>
        <v>0</v>
      </c>
      <c r="O1378" s="325">
        <f t="shared" si="181"/>
        <v>0</v>
      </c>
      <c r="P1378" s="847">
        <f>IF(I1378&lt;INDEX(Lookup!$U$2:$U$10,MATCH($D$48,Lookup!$S$2:$S$10,0)),0,IF(U1378="X",0,IFERROR(L1378*50,0)))</f>
        <v>0</v>
      </c>
      <c r="Q1378" s="326">
        <f>IF(I1378&lt;INDEX(Lookup!$U$2:$U$10,MATCH($D$48,Lookup!$S$2:$S$10,0)),0,IF(U1378="X",0,IFERROR(P1378*K1378,0)))</f>
        <v>0</v>
      </c>
      <c r="R1378" s="326">
        <v>0</v>
      </c>
      <c r="S1378" s="424">
        <v>0</v>
      </c>
      <c r="T1378" s="322"/>
      <c r="U1378" s="143"/>
      <c r="V1378" s="397"/>
      <c r="W1378" s="555"/>
      <c r="X1378" s="576">
        <f t="shared" si="182"/>
        <v>0</v>
      </c>
      <c r="Y1378" s="576">
        <f t="shared" si="183"/>
        <v>0</v>
      </c>
      <c r="Z1378" s="576">
        <f t="shared" si="184"/>
        <v>0</v>
      </c>
      <c r="AA1378" s="576">
        <f t="shared" si="185"/>
        <v>0</v>
      </c>
      <c r="AB1378" s="553"/>
      <c r="AC1378" s="553"/>
      <c r="AD1378" s="553"/>
      <c r="AE1378" s="553"/>
      <c r="AF1378" s="553"/>
      <c r="AG1378" s="553"/>
      <c r="AH1378" s="553"/>
      <c r="AI1378" s="397"/>
      <c r="AJ1378" s="555"/>
      <c r="AK1378" s="576">
        <f t="shared" si="186"/>
        <v>0</v>
      </c>
      <c r="AL1378" s="576">
        <f t="shared" si="187"/>
        <v>0</v>
      </c>
      <c r="AM1378" s="599"/>
      <c r="AN1378" s="599"/>
      <c r="AO1378" s="553"/>
      <c r="AP1378" s="553"/>
      <c r="AQ1378" s="553"/>
      <c r="AR1378" s="553"/>
      <c r="AS1378" s="397"/>
      <c r="AT1378" s="397"/>
      <c r="AU1378" s="397"/>
      <c r="AV1378" s="397"/>
      <c r="AW1378" s="397"/>
      <c r="AX1378" s="397"/>
      <c r="AY1378" s="397"/>
      <c r="AZ1378" s="397"/>
      <c r="BA1378" s="397"/>
      <c r="BB1378" s="397"/>
      <c r="BC1378" s="397"/>
      <c r="BD1378" s="553"/>
      <c r="BE1378" s="397"/>
      <c r="BF1378" s="397"/>
      <c r="BG1378" s="397"/>
      <c r="BH1378" s="397"/>
    </row>
    <row r="1379" spans="2:60" x14ac:dyDescent="0.35">
      <c r="B1379" s="319"/>
      <c r="C1379" s="147"/>
      <c r="D1379" s="147"/>
      <c r="E1379" s="320"/>
      <c r="F1379" s="321"/>
      <c r="G1379" s="149"/>
      <c r="H1379" s="148"/>
      <c r="I1379" s="148"/>
      <c r="J1379" s="322"/>
      <c r="K1379" s="324" t="str">
        <f>IFERROR(INDEX(Lookup!$G$3:$G$6,MATCH(J1379,Lookup!$F$3:$F$6,0)),"")</f>
        <v/>
      </c>
      <c r="L1379" s="323"/>
      <c r="M1379" s="322"/>
      <c r="N1379" s="846">
        <f t="shared" si="180"/>
        <v>0</v>
      </c>
      <c r="O1379" s="325">
        <f t="shared" si="181"/>
        <v>0</v>
      </c>
      <c r="P1379" s="847">
        <f>IF(I1379&lt;INDEX(Lookup!$U$2:$U$10,MATCH($D$48,Lookup!$S$2:$S$10,0)),0,IF(U1379="X",0,IFERROR(L1379*50,0)))</f>
        <v>0</v>
      </c>
      <c r="Q1379" s="326">
        <f>IF(I1379&lt;INDEX(Lookup!$U$2:$U$10,MATCH($D$48,Lookup!$S$2:$S$10,0)),0,IF(U1379="X",0,IFERROR(P1379*K1379,0)))</f>
        <v>0</v>
      </c>
      <c r="R1379" s="326">
        <v>0</v>
      </c>
      <c r="S1379" s="424">
        <v>0</v>
      </c>
      <c r="T1379" s="322"/>
      <c r="U1379" s="143"/>
      <c r="V1379" s="397"/>
      <c r="W1379" s="555"/>
      <c r="X1379" s="576">
        <f t="shared" si="182"/>
        <v>0</v>
      </c>
      <c r="Y1379" s="576">
        <f t="shared" si="183"/>
        <v>0</v>
      </c>
      <c r="Z1379" s="576">
        <f t="shared" si="184"/>
        <v>0</v>
      </c>
      <c r="AA1379" s="576">
        <f t="shared" si="185"/>
        <v>0</v>
      </c>
      <c r="AB1379" s="553"/>
      <c r="AC1379" s="553"/>
      <c r="AD1379" s="553"/>
      <c r="AE1379" s="553"/>
      <c r="AF1379" s="553"/>
      <c r="AG1379" s="553"/>
      <c r="AH1379" s="553"/>
      <c r="AI1379" s="397"/>
      <c r="AJ1379" s="555"/>
      <c r="AK1379" s="576">
        <f t="shared" si="186"/>
        <v>0</v>
      </c>
      <c r="AL1379" s="576">
        <f t="shared" si="187"/>
        <v>0</v>
      </c>
      <c r="AM1379" s="599"/>
      <c r="AN1379" s="599"/>
      <c r="AO1379" s="553"/>
      <c r="AP1379" s="553"/>
      <c r="AQ1379" s="553"/>
      <c r="AR1379" s="553"/>
      <c r="AS1379" s="397"/>
      <c r="AT1379" s="397"/>
      <c r="AU1379" s="397"/>
      <c r="AV1379" s="397"/>
      <c r="AW1379" s="397"/>
      <c r="AX1379" s="397"/>
      <c r="AY1379" s="397"/>
      <c r="AZ1379" s="397"/>
      <c r="BA1379" s="397"/>
      <c r="BB1379" s="397"/>
      <c r="BC1379" s="397"/>
      <c r="BD1379" s="553"/>
      <c r="BE1379" s="397"/>
      <c r="BF1379" s="397"/>
      <c r="BG1379" s="397"/>
      <c r="BH1379" s="397"/>
    </row>
    <row r="1380" spans="2:60" x14ac:dyDescent="0.35">
      <c r="B1380" s="319"/>
      <c r="C1380" s="147"/>
      <c r="D1380" s="147"/>
      <c r="E1380" s="320"/>
      <c r="F1380" s="321"/>
      <c r="G1380" s="149"/>
      <c r="H1380" s="148"/>
      <c r="I1380" s="148"/>
      <c r="J1380" s="322"/>
      <c r="K1380" s="324" t="str">
        <f>IFERROR(INDEX(Lookup!$G$3:$G$6,MATCH(J1380,Lookup!$F$3:$F$6,0)),"")</f>
        <v/>
      </c>
      <c r="L1380" s="323"/>
      <c r="M1380" s="322"/>
      <c r="N1380" s="846">
        <f t="shared" si="180"/>
        <v>0</v>
      </c>
      <c r="O1380" s="325">
        <f t="shared" si="181"/>
        <v>0</v>
      </c>
      <c r="P1380" s="847">
        <f>IF(I1380&lt;INDEX(Lookup!$U$2:$U$10,MATCH($D$48,Lookup!$S$2:$S$10,0)),0,IF(U1380="X",0,IFERROR(L1380*50,0)))</f>
        <v>0</v>
      </c>
      <c r="Q1380" s="326">
        <f>IF(I1380&lt;INDEX(Lookup!$U$2:$U$10,MATCH($D$48,Lookup!$S$2:$S$10,0)),0,IF(U1380="X",0,IFERROR(P1380*K1380,0)))</f>
        <v>0</v>
      </c>
      <c r="R1380" s="326">
        <v>0</v>
      </c>
      <c r="S1380" s="424">
        <v>0</v>
      </c>
      <c r="T1380" s="322"/>
      <c r="U1380" s="143"/>
      <c r="V1380" s="397"/>
      <c r="W1380" s="555"/>
      <c r="X1380" s="576">
        <f t="shared" si="182"/>
        <v>0</v>
      </c>
      <c r="Y1380" s="576">
        <f t="shared" si="183"/>
        <v>0</v>
      </c>
      <c r="Z1380" s="576">
        <f t="shared" si="184"/>
        <v>0</v>
      </c>
      <c r="AA1380" s="576">
        <f t="shared" si="185"/>
        <v>0</v>
      </c>
      <c r="AB1380" s="553"/>
      <c r="AC1380" s="553"/>
      <c r="AD1380" s="553"/>
      <c r="AE1380" s="553"/>
      <c r="AF1380" s="553"/>
      <c r="AG1380" s="553"/>
      <c r="AH1380" s="553"/>
      <c r="AI1380" s="397"/>
      <c r="AJ1380" s="555"/>
      <c r="AK1380" s="576">
        <f t="shared" si="186"/>
        <v>0</v>
      </c>
      <c r="AL1380" s="576">
        <f t="shared" si="187"/>
        <v>0</v>
      </c>
      <c r="AM1380" s="599"/>
      <c r="AN1380" s="599"/>
      <c r="AO1380" s="553"/>
      <c r="AP1380" s="553"/>
      <c r="AQ1380" s="553"/>
      <c r="AR1380" s="553"/>
      <c r="AS1380" s="397"/>
      <c r="AT1380" s="397"/>
      <c r="AU1380" s="397"/>
      <c r="AV1380" s="397"/>
      <c r="AW1380" s="397"/>
      <c r="AX1380" s="397"/>
      <c r="AY1380" s="397"/>
      <c r="AZ1380" s="397"/>
      <c r="BA1380" s="397"/>
      <c r="BB1380" s="397"/>
      <c r="BC1380" s="397"/>
      <c r="BD1380" s="553"/>
      <c r="BE1380" s="397"/>
      <c r="BF1380" s="397"/>
      <c r="BG1380" s="397"/>
      <c r="BH1380" s="397"/>
    </row>
    <row r="1381" spans="2:60" x14ac:dyDescent="0.35">
      <c r="B1381" s="319"/>
      <c r="C1381" s="147"/>
      <c r="D1381" s="147"/>
      <c r="E1381" s="320"/>
      <c r="F1381" s="321"/>
      <c r="G1381" s="149"/>
      <c r="H1381" s="148"/>
      <c r="I1381" s="148"/>
      <c r="J1381" s="322"/>
      <c r="K1381" s="324" t="str">
        <f>IFERROR(INDEX(Lookup!$G$3:$G$6,MATCH(J1381,Lookup!$F$3:$F$6,0)),"")</f>
        <v/>
      </c>
      <c r="L1381" s="323"/>
      <c r="M1381" s="322"/>
      <c r="N1381" s="846">
        <f t="shared" si="180"/>
        <v>0</v>
      </c>
      <c r="O1381" s="325">
        <f t="shared" si="181"/>
        <v>0</v>
      </c>
      <c r="P1381" s="847">
        <f>IF(I1381&lt;INDEX(Lookup!$U$2:$U$10,MATCH($D$48,Lookup!$S$2:$S$10,0)),0,IF(U1381="X",0,IFERROR(L1381*50,0)))</f>
        <v>0</v>
      </c>
      <c r="Q1381" s="326">
        <f>IF(I1381&lt;INDEX(Lookup!$U$2:$U$10,MATCH($D$48,Lookup!$S$2:$S$10,0)),0,IF(U1381="X",0,IFERROR(P1381*K1381,0)))</f>
        <v>0</v>
      </c>
      <c r="R1381" s="326">
        <v>0</v>
      </c>
      <c r="S1381" s="424">
        <v>0</v>
      </c>
      <c r="T1381" s="322"/>
      <c r="U1381" s="143"/>
      <c r="V1381" s="397"/>
      <c r="W1381" s="555"/>
      <c r="X1381" s="576">
        <f t="shared" si="182"/>
        <v>0</v>
      </c>
      <c r="Y1381" s="576">
        <f t="shared" si="183"/>
        <v>0</v>
      </c>
      <c r="Z1381" s="576">
        <f t="shared" si="184"/>
        <v>0</v>
      </c>
      <c r="AA1381" s="576">
        <f t="shared" si="185"/>
        <v>0</v>
      </c>
      <c r="AB1381" s="553"/>
      <c r="AC1381" s="553"/>
      <c r="AD1381" s="553"/>
      <c r="AE1381" s="553"/>
      <c r="AF1381" s="553"/>
      <c r="AG1381" s="553"/>
      <c r="AH1381" s="553"/>
      <c r="AI1381" s="397"/>
      <c r="AJ1381" s="555"/>
      <c r="AK1381" s="576">
        <f t="shared" si="186"/>
        <v>0</v>
      </c>
      <c r="AL1381" s="576">
        <f t="shared" si="187"/>
        <v>0</v>
      </c>
      <c r="AM1381" s="599"/>
      <c r="AN1381" s="599"/>
      <c r="AO1381" s="553"/>
      <c r="AP1381" s="553"/>
      <c r="AQ1381" s="553"/>
      <c r="AR1381" s="553"/>
      <c r="AS1381" s="397"/>
      <c r="AT1381" s="397"/>
      <c r="AU1381" s="397"/>
      <c r="AV1381" s="397"/>
      <c r="AW1381" s="397"/>
      <c r="AX1381" s="397"/>
      <c r="AY1381" s="397"/>
      <c r="AZ1381" s="397"/>
      <c r="BA1381" s="397"/>
      <c r="BB1381" s="397"/>
      <c r="BC1381" s="397"/>
      <c r="BD1381" s="553"/>
      <c r="BE1381" s="397"/>
      <c r="BF1381" s="397"/>
      <c r="BG1381" s="397"/>
      <c r="BH1381" s="397"/>
    </row>
    <row r="1382" spans="2:60" x14ac:dyDescent="0.35">
      <c r="B1382" s="319"/>
      <c r="C1382" s="147"/>
      <c r="D1382" s="147"/>
      <c r="E1382" s="320"/>
      <c r="F1382" s="321"/>
      <c r="G1382" s="149"/>
      <c r="H1382" s="148"/>
      <c r="I1382" s="148"/>
      <c r="J1382" s="322"/>
      <c r="K1382" s="324" t="str">
        <f>IFERROR(INDEX(Lookup!$G$3:$G$6,MATCH(J1382,Lookup!$F$3:$F$6,0)),"")</f>
        <v/>
      </c>
      <c r="L1382" s="323"/>
      <c r="M1382" s="322"/>
      <c r="N1382" s="846">
        <f t="shared" si="180"/>
        <v>0</v>
      </c>
      <c r="O1382" s="325">
        <f t="shared" si="181"/>
        <v>0</v>
      </c>
      <c r="P1382" s="847">
        <f>IF(I1382&lt;INDEX(Lookup!$U$2:$U$10,MATCH($D$48,Lookup!$S$2:$S$10,0)),0,IF(U1382="X",0,IFERROR(L1382*50,0)))</f>
        <v>0</v>
      </c>
      <c r="Q1382" s="326">
        <f>IF(I1382&lt;INDEX(Lookup!$U$2:$U$10,MATCH($D$48,Lookup!$S$2:$S$10,0)),0,IF(U1382="X",0,IFERROR(P1382*K1382,0)))</f>
        <v>0</v>
      </c>
      <c r="R1382" s="326">
        <v>0</v>
      </c>
      <c r="S1382" s="424">
        <v>0</v>
      </c>
      <c r="T1382" s="322"/>
      <c r="U1382" s="143"/>
      <c r="V1382" s="397"/>
      <c r="W1382" s="555"/>
      <c r="X1382" s="576">
        <f t="shared" si="182"/>
        <v>0</v>
      </c>
      <c r="Y1382" s="576">
        <f t="shared" si="183"/>
        <v>0</v>
      </c>
      <c r="Z1382" s="576">
        <f t="shared" si="184"/>
        <v>0</v>
      </c>
      <c r="AA1382" s="576">
        <f t="shared" si="185"/>
        <v>0</v>
      </c>
      <c r="AB1382" s="553"/>
      <c r="AC1382" s="553"/>
      <c r="AD1382" s="553"/>
      <c r="AE1382" s="553"/>
      <c r="AF1382" s="553"/>
      <c r="AG1382" s="553"/>
      <c r="AH1382" s="553"/>
      <c r="AI1382" s="397"/>
      <c r="AJ1382" s="555"/>
      <c r="AK1382" s="576">
        <f t="shared" si="186"/>
        <v>0</v>
      </c>
      <c r="AL1382" s="576">
        <f t="shared" si="187"/>
        <v>0</v>
      </c>
      <c r="AM1382" s="599"/>
      <c r="AN1382" s="599"/>
      <c r="AO1382" s="553"/>
      <c r="AP1382" s="553"/>
      <c r="AQ1382" s="553"/>
      <c r="AR1382" s="553"/>
      <c r="AS1382" s="397"/>
      <c r="AT1382" s="397"/>
      <c r="AU1382" s="397"/>
      <c r="AV1382" s="397"/>
      <c r="AW1382" s="397"/>
      <c r="AX1382" s="397"/>
      <c r="AY1382" s="397"/>
      <c r="AZ1382" s="397"/>
      <c r="BA1382" s="397"/>
      <c r="BB1382" s="397"/>
      <c r="BC1382" s="397"/>
      <c r="BD1382" s="553"/>
      <c r="BE1382" s="397"/>
      <c r="BF1382" s="397"/>
      <c r="BG1382" s="397"/>
      <c r="BH1382" s="397"/>
    </row>
    <row r="1383" spans="2:60" x14ac:dyDescent="0.35">
      <c r="B1383" s="319"/>
      <c r="C1383" s="147"/>
      <c r="D1383" s="147"/>
      <c r="E1383" s="320"/>
      <c r="F1383" s="321"/>
      <c r="G1383" s="149"/>
      <c r="H1383" s="148"/>
      <c r="I1383" s="148"/>
      <c r="J1383" s="322"/>
      <c r="K1383" s="324" t="str">
        <f>IFERROR(INDEX(Lookup!$G$3:$G$6,MATCH(J1383,Lookup!$F$3:$F$6,0)),"")</f>
        <v/>
      </c>
      <c r="L1383" s="323"/>
      <c r="M1383" s="322"/>
      <c r="N1383" s="846">
        <f t="shared" si="180"/>
        <v>0</v>
      </c>
      <c r="O1383" s="325">
        <f t="shared" si="181"/>
        <v>0</v>
      </c>
      <c r="P1383" s="847">
        <f>IF(I1383&lt;INDEX(Lookup!$U$2:$U$10,MATCH($D$48,Lookup!$S$2:$S$10,0)),0,IF(U1383="X",0,IFERROR(L1383*50,0)))</f>
        <v>0</v>
      </c>
      <c r="Q1383" s="326">
        <f>IF(I1383&lt;INDEX(Lookup!$U$2:$U$10,MATCH($D$48,Lookup!$S$2:$S$10,0)),0,IF(U1383="X",0,IFERROR(P1383*K1383,0)))</f>
        <v>0</v>
      </c>
      <c r="R1383" s="326">
        <v>0</v>
      </c>
      <c r="S1383" s="424">
        <v>0</v>
      </c>
      <c r="T1383" s="322"/>
      <c r="U1383" s="143"/>
      <c r="V1383" s="397"/>
      <c r="W1383" s="555"/>
      <c r="X1383" s="576">
        <f t="shared" si="182"/>
        <v>0</v>
      </c>
      <c r="Y1383" s="576">
        <f t="shared" si="183"/>
        <v>0</v>
      </c>
      <c r="Z1383" s="576">
        <f t="shared" si="184"/>
        <v>0</v>
      </c>
      <c r="AA1383" s="576">
        <f t="shared" si="185"/>
        <v>0</v>
      </c>
      <c r="AB1383" s="553"/>
      <c r="AC1383" s="553"/>
      <c r="AD1383" s="553"/>
      <c r="AE1383" s="553"/>
      <c r="AF1383" s="553"/>
      <c r="AG1383" s="553"/>
      <c r="AH1383" s="553"/>
      <c r="AI1383" s="397"/>
      <c r="AJ1383" s="555"/>
      <c r="AK1383" s="576">
        <f t="shared" si="186"/>
        <v>0</v>
      </c>
      <c r="AL1383" s="576">
        <f t="shared" si="187"/>
        <v>0</v>
      </c>
      <c r="AM1383" s="599"/>
      <c r="AN1383" s="599"/>
      <c r="AO1383" s="553"/>
      <c r="AP1383" s="553"/>
      <c r="AQ1383" s="553"/>
      <c r="AR1383" s="553"/>
      <c r="AS1383" s="397"/>
      <c r="AT1383" s="397"/>
      <c r="AU1383" s="397"/>
      <c r="AV1383" s="397"/>
      <c r="AW1383" s="397"/>
      <c r="AX1383" s="397"/>
      <c r="AY1383" s="397"/>
      <c r="AZ1383" s="397"/>
      <c r="BA1383" s="397"/>
      <c r="BB1383" s="397"/>
      <c r="BC1383" s="397"/>
      <c r="BD1383" s="553"/>
      <c r="BE1383" s="397"/>
      <c r="BF1383" s="397"/>
      <c r="BG1383" s="397"/>
      <c r="BH1383" s="397"/>
    </row>
    <row r="1384" spans="2:60" x14ac:dyDescent="0.35">
      <c r="B1384" s="319"/>
      <c r="C1384" s="147"/>
      <c r="D1384" s="147"/>
      <c r="E1384" s="320"/>
      <c r="F1384" s="321"/>
      <c r="G1384" s="149"/>
      <c r="H1384" s="148"/>
      <c r="I1384" s="148"/>
      <c r="J1384" s="322"/>
      <c r="K1384" s="324" t="str">
        <f>IFERROR(INDEX(Lookup!$G$3:$G$6,MATCH(J1384,Lookup!$F$3:$F$6,0)),"")</f>
        <v/>
      </c>
      <c r="L1384" s="323"/>
      <c r="M1384" s="322"/>
      <c r="N1384" s="846">
        <f t="shared" si="180"/>
        <v>0</v>
      </c>
      <c r="O1384" s="325">
        <f t="shared" si="181"/>
        <v>0</v>
      </c>
      <c r="P1384" s="847">
        <f>IF(I1384&lt;INDEX(Lookup!$U$2:$U$10,MATCH($D$48,Lookup!$S$2:$S$10,0)),0,IF(U1384="X",0,IFERROR(L1384*50,0)))</f>
        <v>0</v>
      </c>
      <c r="Q1384" s="326">
        <f>IF(I1384&lt;INDEX(Lookup!$U$2:$U$10,MATCH($D$48,Lookup!$S$2:$S$10,0)),0,IF(U1384="X",0,IFERROR(P1384*K1384,0)))</f>
        <v>0</v>
      </c>
      <c r="R1384" s="326">
        <v>0</v>
      </c>
      <c r="S1384" s="424">
        <v>0</v>
      </c>
      <c r="T1384" s="322"/>
      <c r="U1384" s="143"/>
      <c r="V1384" s="397"/>
      <c r="W1384" s="555"/>
      <c r="X1384" s="576">
        <f t="shared" si="182"/>
        <v>0</v>
      </c>
      <c r="Y1384" s="576">
        <f t="shared" si="183"/>
        <v>0</v>
      </c>
      <c r="Z1384" s="576">
        <f t="shared" si="184"/>
        <v>0</v>
      </c>
      <c r="AA1384" s="576">
        <f t="shared" si="185"/>
        <v>0</v>
      </c>
      <c r="AB1384" s="553"/>
      <c r="AC1384" s="553"/>
      <c r="AD1384" s="553"/>
      <c r="AE1384" s="553"/>
      <c r="AF1384" s="553"/>
      <c r="AG1384" s="553"/>
      <c r="AH1384" s="553"/>
      <c r="AI1384" s="397"/>
      <c r="AJ1384" s="555"/>
      <c r="AK1384" s="576">
        <f t="shared" si="186"/>
        <v>0</v>
      </c>
      <c r="AL1384" s="576">
        <f t="shared" si="187"/>
        <v>0</v>
      </c>
      <c r="AM1384" s="599"/>
      <c r="AN1384" s="599"/>
      <c r="AO1384" s="553"/>
      <c r="AP1384" s="553"/>
      <c r="AQ1384" s="553"/>
      <c r="AR1384" s="553"/>
      <c r="AS1384" s="397"/>
      <c r="AT1384" s="397"/>
      <c r="AU1384" s="397"/>
      <c r="AV1384" s="397"/>
      <c r="AW1384" s="397"/>
      <c r="AX1384" s="397"/>
      <c r="AY1384" s="397"/>
      <c r="AZ1384" s="397"/>
      <c r="BA1384" s="397"/>
      <c r="BB1384" s="397"/>
      <c r="BC1384" s="397"/>
      <c r="BD1384" s="553"/>
      <c r="BE1384" s="397"/>
      <c r="BF1384" s="397"/>
      <c r="BG1384" s="397"/>
      <c r="BH1384" s="397"/>
    </row>
    <row r="1385" spans="2:60" x14ac:dyDescent="0.35">
      <c r="B1385" s="319"/>
      <c r="C1385" s="147"/>
      <c r="D1385" s="147"/>
      <c r="E1385" s="320"/>
      <c r="F1385" s="321"/>
      <c r="G1385" s="149"/>
      <c r="H1385" s="148"/>
      <c r="I1385" s="148"/>
      <c r="J1385" s="322"/>
      <c r="K1385" s="324" t="str">
        <f>IFERROR(INDEX(Lookup!$G$3:$G$6,MATCH(J1385,Lookup!$F$3:$F$6,0)),"")</f>
        <v/>
      </c>
      <c r="L1385" s="323"/>
      <c r="M1385" s="322"/>
      <c r="N1385" s="846">
        <f t="shared" si="180"/>
        <v>0</v>
      </c>
      <c r="O1385" s="325">
        <f t="shared" si="181"/>
        <v>0</v>
      </c>
      <c r="P1385" s="847">
        <f>IF(I1385&lt;INDEX(Lookup!$U$2:$U$10,MATCH($D$48,Lookup!$S$2:$S$10,0)),0,IF(U1385="X",0,IFERROR(L1385*50,0)))</f>
        <v>0</v>
      </c>
      <c r="Q1385" s="326">
        <f>IF(I1385&lt;INDEX(Lookup!$U$2:$U$10,MATCH($D$48,Lookup!$S$2:$S$10,0)),0,IF(U1385="X",0,IFERROR(P1385*K1385,0)))</f>
        <v>0</v>
      </c>
      <c r="R1385" s="326">
        <v>0</v>
      </c>
      <c r="S1385" s="424">
        <v>0</v>
      </c>
      <c r="T1385" s="322"/>
      <c r="U1385" s="143"/>
      <c r="V1385" s="397"/>
      <c r="W1385" s="555"/>
      <c r="X1385" s="576">
        <f t="shared" si="182"/>
        <v>0</v>
      </c>
      <c r="Y1385" s="576">
        <f t="shared" si="183"/>
        <v>0</v>
      </c>
      <c r="Z1385" s="576">
        <f t="shared" si="184"/>
        <v>0</v>
      </c>
      <c r="AA1385" s="576">
        <f t="shared" si="185"/>
        <v>0</v>
      </c>
      <c r="AB1385" s="553"/>
      <c r="AC1385" s="553"/>
      <c r="AD1385" s="553"/>
      <c r="AE1385" s="553"/>
      <c r="AF1385" s="553"/>
      <c r="AG1385" s="553"/>
      <c r="AH1385" s="553"/>
      <c r="AI1385" s="397"/>
      <c r="AJ1385" s="555"/>
      <c r="AK1385" s="576">
        <f t="shared" si="186"/>
        <v>0</v>
      </c>
      <c r="AL1385" s="576">
        <f t="shared" si="187"/>
        <v>0</v>
      </c>
      <c r="AM1385" s="599"/>
      <c r="AN1385" s="599"/>
      <c r="AO1385" s="553"/>
      <c r="AP1385" s="553"/>
      <c r="AQ1385" s="553"/>
      <c r="AR1385" s="553"/>
      <c r="AS1385" s="397"/>
      <c r="AT1385" s="397"/>
      <c r="AU1385" s="397"/>
      <c r="AV1385" s="397"/>
      <c r="AW1385" s="397"/>
      <c r="AX1385" s="397"/>
      <c r="AY1385" s="397"/>
      <c r="AZ1385" s="397"/>
      <c r="BA1385" s="397"/>
      <c r="BB1385" s="397"/>
      <c r="BC1385" s="397"/>
      <c r="BD1385" s="553"/>
      <c r="BE1385" s="397"/>
      <c r="BF1385" s="397"/>
      <c r="BG1385" s="397"/>
      <c r="BH1385" s="397"/>
    </row>
    <row r="1386" spans="2:60" x14ac:dyDescent="0.35">
      <c r="B1386" s="319"/>
      <c r="C1386" s="147"/>
      <c r="D1386" s="147"/>
      <c r="E1386" s="320"/>
      <c r="F1386" s="321"/>
      <c r="G1386" s="149"/>
      <c r="H1386" s="148"/>
      <c r="I1386" s="148"/>
      <c r="J1386" s="322"/>
      <c r="K1386" s="324" t="str">
        <f>IFERROR(INDEX(Lookup!$G$3:$G$6,MATCH(J1386,Lookup!$F$3:$F$6,0)),"")</f>
        <v/>
      </c>
      <c r="L1386" s="323"/>
      <c r="M1386" s="322"/>
      <c r="N1386" s="846">
        <f t="shared" si="180"/>
        <v>0</v>
      </c>
      <c r="O1386" s="325">
        <f t="shared" si="181"/>
        <v>0</v>
      </c>
      <c r="P1386" s="847">
        <f>IF(I1386&lt;INDEX(Lookup!$U$2:$U$10,MATCH($D$48,Lookup!$S$2:$S$10,0)),0,IF(U1386="X",0,IFERROR(L1386*50,0)))</f>
        <v>0</v>
      </c>
      <c r="Q1386" s="326">
        <f>IF(I1386&lt;INDEX(Lookup!$U$2:$U$10,MATCH($D$48,Lookup!$S$2:$S$10,0)),0,IF(U1386="X",0,IFERROR(P1386*K1386,0)))</f>
        <v>0</v>
      </c>
      <c r="R1386" s="326">
        <v>0</v>
      </c>
      <c r="S1386" s="424">
        <v>0</v>
      </c>
      <c r="T1386" s="322"/>
      <c r="U1386" s="143"/>
      <c r="V1386" s="397"/>
      <c r="W1386" s="555"/>
      <c r="X1386" s="576">
        <f t="shared" si="182"/>
        <v>0</v>
      </c>
      <c r="Y1386" s="576">
        <f t="shared" si="183"/>
        <v>0</v>
      </c>
      <c r="Z1386" s="576">
        <f t="shared" si="184"/>
        <v>0</v>
      </c>
      <c r="AA1386" s="576">
        <f t="shared" si="185"/>
        <v>0</v>
      </c>
      <c r="AB1386" s="553"/>
      <c r="AC1386" s="553"/>
      <c r="AD1386" s="553"/>
      <c r="AE1386" s="553"/>
      <c r="AF1386" s="553"/>
      <c r="AG1386" s="553"/>
      <c r="AH1386" s="553"/>
      <c r="AI1386" s="397"/>
      <c r="AJ1386" s="555"/>
      <c r="AK1386" s="576">
        <f t="shared" si="186"/>
        <v>0</v>
      </c>
      <c r="AL1386" s="576">
        <f t="shared" si="187"/>
        <v>0</v>
      </c>
      <c r="AM1386" s="599"/>
      <c r="AN1386" s="599"/>
      <c r="AO1386" s="553"/>
      <c r="AP1386" s="553"/>
      <c r="AQ1386" s="553"/>
      <c r="AR1386" s="553"/>
      <c r="AS1386" s="397"/>
      <c r="AT1386" s="397"/>
      <c r="AU1386" s="397"/>
      <c r="AV1386" s="397"/>
      <c r="AW1386" s="397"/>
      <c r="AX1386" s="397"/>
      <c r="AY1386" s="397"/>
      <c r="AZ1386" s="397"/>
      <c r="BA1386" s="397"/>
      <c r="BB1386" s="397"/>
      <c r="BC1386" s="397"/>
      <c r="BD1386" s="553"/>
      <c r="BE1386" s="397"/>
      <c r="BF1386" s="397"/>
      <c r="BG1386" s="397"/>
      <c r="BH1386" s="397"/>
    </row>
    <row r="1387" spans="2:60" x14ac:dyDescent="0.35">
      <c r="B1387" s="319"/>
      <c r="C1387" s="147"/>
      <c r="D1387" s="147"/>
      <c r="E1387" s="320"/>
      <c r="F1387" s="321"/>
      <c r="G1387" s="149"/>
      <c r="H1387" s="148"/>
      <c r="I1387" s="148"/>
      <c r="J1387" s="322"/>
      <c r="K1387" s="324" t="str">
        <f>IFERROR(INDEX(Lookup!$G$3:$G$6,MATCH(J1387,Lookup!$F$3:$F$6,0)),"")</f>
        <v/>
      </c>
      <c r="L1387" s="323"/>
      <c r="M1387" s="322"/>
      <c r="N1387" s="846">
        <f t="shared" si="180"/>
        <v>0</v>
      </c>
      <c r="O1387" s="325">
        <f t="shared" si="181"/>
        <v>0</v>
      </c>
      <c r="P1387" s="847">
        <f>IF(I1387&lt;INDEX(Lookup!$U$2:$U$10,MATCH($D$48,Lookup!$S$2:$S$10,0)),0,IF(U1387="X",0,IFERROR(L1387*50,0)))</f>
        <v>0</v>
      </c>
      <c r="Q1387" s="326">
        <f>IF(I1387&lt;INDEX(Lookup!$U$2:$U$10,MATCH($D$48,Lookup!$S$2:$S$10,0)),0,IF(U1387="X",0,IFERROR(P1387*K1387,0)))</f>
        <v>0</v>
      </c>
      <c r="R1387" s="326">
        <v>0</v>
      </c>
      <c r="S1387" s="424">
        <v>0</v>
      </c>
      <c r="T1387" s="322"/>
      <c r="U1387" s="143"/>
      <c r="V1387" s="397"/>
      <c r="W1387" s="555"/>
      <c r="X1387" s="576">
        <f t="shared" si="182"/>
        <v>0</v>
      </c>
      <c r="Y1387" s="576">
        <f t="shared" si="183"/>
        <v>0</v>
      </c>
      <c r="Z1387" s="576">
        <f t="shared" si="184"/>
        <v>0</v>
      </c>
      <c r="AA1387" s="576">
        <f t="shared" si="185"/>
        <v>0</v>
      </c>
      <c r="AB1387" s="553"/>
      <c r="AC1387" s="553"/>
      <c r="AD1387" s="553"/>
      <c r="AE1387" s="553"/>
      <c r="AF1387" s="553"/>
      <c r="AG1387" s="553"/>
      <c r="AH1387" s="553"/>
      <c r="AI1387" s="397"/>
      <c r="AJ1387" s="555"/>
      <c r="AK1387" s="576">
        <f t="shared" si="186"/>
        <v>0</v>
      </c>
      <c r="AL1387" s="576">
        <f t="shared" si="187"/>
        <v>0</v>
      </c>
      <c r="AM1387" s="599"/>
      <c r="AN1387" s="599"/>
      <c r="AO1387" s="553"/>
      <c r="AP1387" s="553"/>
      <c r="AQ1387" s="553"/>
      <c r="AR1387" s="553"/>
      <c r="AS1387" s="397"/>
      <c r="AT1387" s="397"/>
      <c r="AU1387" s="397"/>
      <c r="AV1387" s="397"/>
      <c r="AW1387" s="397"/>
      <c r="AX1387" s="397"/>
      <c r="AY1387" s="397"/>
      <c r="AZ1387" s="397"/>
      <c r="BA1387" s="397"/>
      <c r="BB1387" s="397"/>
      <c r="BC1387" s="397"/>
      <c r="BD1387" s="553"/>
      <c r="BE1387" s="397"/>
      <c r="BF1387" s="397"/>
      <c r="BG1387" s="397"/>
      <c r="BH1387" s="397"/>
    </row>
    <row r="1388" spans="2:60" x14ac:dyDescent="0.35">
      <c r="B1388" s="319"/>
      <c r="C1388" s="147"/>
      <c r="D1388" s="147"/>
      <c r="E1388" s="320"/>
      <c r="F1388" s="321"/>
      <c r="G1388" s="149"/>
      <c r="H1388" s="148"/>
      <c r="I1388" s="148"/>
      <c r="J1388" s="322"/>
      <c r="K1388" s="324" t="str">
        <f>IFERROR(INDEX(Lookup!$G$3:$G$6,MATCH(J1388,Lookup!$F$3:$F$6,0)),"")</f>
        <v/>
      </c>
      <c r="L1388" s="323"/>
      <c r="M1388" s="322"/>
      <c r="N1388" s="846">
        <f t="shared" si="180"/>
        <v>0</v>
      </c>
      <c r="O1388" s="325">
        <f t="shared" si="181"/>
        <v>0</v>
      </c>
      <c r="P1388" s="847">
        <f>IF(I1388&lt;INDEX(Lookup!$U$2:$U$10,MATCH($D$48,Lookup!$S$2:$S$10,0)),0,IF(U1388="X",0,IFERROR(L1388*50,0)))</f>
        <v>0</v>
      </c>
      <c r="Q1388" s="326">
        <f>IF(I1388&lt;INDEX(Lookup!$U$2:$U$10,MATCH($D$48,Lookup!$S$2:$S$10,0)),0,IF(U1388="X",0,IFERROR(P1388*K1388,0)))</f>
        <v>0</v>
      </c>
      <c r="R1388" s="326">
        <v>0</v>
      </c>
      <c r="S1388" s="424">
        <v>0</v>
      </c>
      <c r="T1388" s="322"/>
      <c r="U1388" s="143"/>
      <c r="V1388" s="397"/>
      <c r="W1388" s="555"/>
      <c r="X1388" s="576">
        <f t="shared" si="182"/>
        <v>0</v>
      </c>
      <c r="Y1388" s="576">
        <f t="shared" si="183"/>
        <v>0</v>
      </c>
      <c r="Z1388" s="576">
        <f t="shared" si="184"/>
        <v>0</v>
      </c>
      <c r="AA1388" s="576">
        <f t="shared" si="185"/>
        <v>0</v>
      </c>
      <c r="AB1388" s="553"/>
      <c r="AC1388" s="553"/>
      <c r="AD1388" s="553"/>
      <c r="AE1388" s="553"/>
      <c r="AF1388" s="553"/>
      <c r="AG1388" s="553"/>
      <c r="AH1388" s="553"/>
      <c r="AI1388" s="397"/>
      <c r="AJ1388" s="555"/>
      <c r="AK1388" s="576">
        <f t="shared" si="186"/>
        <v>0</v>
      </c>
      <c r="AL1388" s="576">
        <f t="shared" si="187"/>
        <v>0</v>
      </c>
      <c r="AM1388" s="599"/>
      <c r="AN1388" s="599"/>
      <c r="AO1388" s="553"/>
      <c r="AP1388" s="553"/>
      <c r="AQ1388" s="553"/>
      <c r="AR1388" s="553"/>
      <c r="AS1388" s="397"/>
      <c r="AT1388" s="397"/>
      <c r="AU1388" s="397"/>
      <c r="AV1388" s="397"/>
      <c r="AW1388" s="397"/>
      <c r="AX1388" s="397"/>
      <c r="AY1388" s="397"/>
      <c r="AZ1388" s="397"/>
      <c r="BA1388" s="397"/>
      <c r="BB1388" s="397"/>
      <c r="BC1388" s="397"/>
      <c r="BD1388" s="553"/>
      <c r="BE1388" s="397"/>
      <c r="BF1388" s="397"/>
      <c r="BG1388" s="397"/>
      <c r="BH1388" s="397"/>
    </row>
    <row r="1389" spans="2:60" x14ac:dyDescent="0.35">
      <c r="B1389" s="319"/>
      <c r="C1389" s="147"/>
      <c r="D1389" s="147"/>
      <c r="E1389" s="320"/>
      <c r="F1389" s="321"/>
      <c r="G1389" s="149"/>
      <c r="H1389" s="148"/>
      <c r="I1389" s="148"/>
      <c r="J1389" s="322"/>
      <c r="K1389" s="324" t="str">
        <f>IFERROR(INDEX(Lookup!$G$3:$G$6,MATCH(J1389,Lookup!$F$3:$F$6,0)),"")</f>
        <v/>
      </c>
      <c r="L1389" s="323"/>
      <c r="M1389" s="322"/>
      <c r="N1389" s="846">
        <f t="shared" si="180"/>
        <v>0</v>
      </c>
      <c r="O1389" s="325">
        <f t="shared" si="181"/>
        <v>0</v>
      </c>
      <c r="P1389" s="847">
        <f>IF(I1389&lt;INDEX(Lookup!$U$2:$U$10,MATCH($D$48,Lookup!$S$2:$S$10,0)),0,IF(U1389="X",0,IFERROR(L1389*50,0)))</f>
        <v>0</v>
      </c>
      <c r="Q1389" s="326">
        <f>IF(I1389&lt;INDEX(Lookup!$U$2:$U$10,MATCH($D$48,Lookup!$S$2:$S$10,0)),0,IF(U1389="X",0,IFERROR(P1389*K1389,0)))</f>
        <v>0</v>
      </c>
      <c r="R1389" s="326">
        <v>0</v>
      </c>
      <c r="S1389" s="424">
        <v>0</v>
      </c>
      <c r="T1389" s="322"/>
      <c r="U1389" s="143"/>
      <c r="V1389" s="397"/>
      <c r="W1389" s="555"/>
      <c r="X1389" s="576">
        <f t="shared" si="182"/>
        <v>0</v>
      </c>
      <c r="Y1389" s="576">
        <f t="shared" si="183"/>
        <v>0</v>
      </c>
      <c r="Z1389" s="576">
        <f t="shared" si="184"/>
        <v>0</v>
      </c>
      <c r="AA1389" s="576">
        <f t="shared" si="185"/>
        <v>0</v>
      </c>
      <c r="AB1389" s="553"/>
      <c r="AC1389" s="553"/>
      <c r="AD1389" s="553"/>
      <c r="AE1389" s="553"/>
      <c r="AF1389" s="553"/>
      <c r="AG1389" s="553"/>
      <c r="AH1389" s="553"/>
      <c r="AI1389" s="397"/>
      <c r="AJ1389" s="555"/>
      <c r="AK1389" s="576">
        <f t="shared" si="186"/>
        <v>0</v>
      </c>
      <c r="AL1389" s="576">
        <f t="shared" si="187"/>
        <v>0</v>
      </c>
      <c r="AM1389" s="599"/>
      <c r="AN1389" s="599"/>
      <c r="AO1389" s="553"/>
      <c r="AP1389" s="553"/>
      <c r="AQ1389" s="553"/>
      <c r="AR1389" s="553"/>
      <c r="AS1389" s="397"/>
      <c r="AT1389" s="397"/>
      <c r="AU1389" s="397"/>
      <c r="AV1389" s="397"/>
      <c r="AW1389" s="397"/>
      <c r="AX1389" s="397"/>
      <c r="AY1389" s="397"/>
      <c r="AZ1389" s="397"/>
      <c r="BA1389" s="397"/>
      <c r="BB1389" s="397"/>
      <c r="BC1389" s="397"/>
      <c r="BD1389" s="553"/>
      <c r="BE1389" s="397"/>
      <c r="BF1389" s="397"/>
      <c r="BG1389" s="397"/>
      <c r="BH1389" s="397"/>
    </row>
    <row r="1390" spans="2:60" x14ac:dyDescent="0.35">
      <c r="B1390" s="319"/>
      <c r="C1390" s="147"/>
      <c r="D1390" s="147"/>
      <c r="E1390" s="320"/>
      <c r="F1390" s="321"/>
      <c r="G1390" s="149"/>
      <c r="H1390" s="148"/>
      <c r="I1390" s="148"/>
      <c r="J1390" s="322"/>
      <c r="K1390" s="324" t="str">
        <f>IFERROR(INDEX(Lookup!$G$3:$G$6,MATCH(J1390,Lookup!$F$3:$F$6,0)),"")</f>
        <v/>
      </c>
      <c r="L1390" s="323"/>
      <c r="M1390" s="322"/>
      <c r="N1390" s="846">
        <f t="shared" si="180"/>
        <v>0</v>
      </c>
      <c r="O1390" s="325">
        <f t="shared" si="181"/>
        <v>0</v>
      </c>
      <c r="P1390" s="847">
        <f>IF(I1390&lt;INDEX(Lookup!$U$2:$U$10,MATCH($D$48,Lookup!$S$2:$S$10,0)),0,IF(U1390="X",0,IFERROR(L1390*50,0)))</f>
        <v>0</v>
      </c>
      <c r="Q1390" s="326">
        <f>IF(I1390&lt;INDEX(Lookup!$U$2:$U$10,MATCH($D$48,Lookup!$S$2:$S$10,0)),0,IF(U1390="X",0,IFERROR(P1390*K1390,0)))</f>
        <v>0</v>
      </c>
      <c r="R1390" s="326">
        <v>0</v>
      </c>
      <c r="S1390" s="424">
        <v>0</v>
      </c>
      <c r="T1390" s="322"/>
      <c r="U1390" s="143"/>
      <c r="V1390" s="397"/>
      <c r="W1390" s="555"/>
      <c r="X1390" s="576">
        <f t="shared" si="182"/>
        <v>0</v>
      </c>
      <c r="Y1390" s="576">
        <f t="shared" si="183"/>
        <v>0</v>
      </c>
      <c r="Z1390" s="576">
        <f t="shared" si="184"/>
        <v>0</v>
      </c>
      <c r="AA1390" s="576">
        <f t="shared" si="185"/>
        <v>0</v>
      </c>
      <c r="AB1390" s="553"/>
      <c r="AC1390" s="553"/>
      <c r="AD1390" s="553"/>
      <c r="AE1390" s="553"/>
      <c r="AF1390" s="553"/>
      <c r="AG1390" s="553"/>
      <c r="AH1390" s="553"/>
      <c r="AI1390" s="397"/>
      <c r="AJ1390" s="555"/>
      <c r="AK1390" s="576">
        <f t="shared" si="186"/>
        <v>0</v>
      </c>
      <c r="AL1390" s="576">
        <f t="shared" si="187"/>
        <v>0</v>
      </c>
      <c r="AM1390" s="599"/>
      <c r="AN1390" s="599"/>
      <c r="AO1390" s="553"/>
      <c r="AP1390" s="553"/>
      <c r="AQ1390" s="553"/>
      <c r="AR1390" s="553"/>
      <c r="AS1390" s="397"/>
      <c r="AT1390" s="397"/>
      <c r="AU1390" s="397"/>
      <c r="AV1390" s="397"/>
      <c r="AW1390" s="397"/>
      <c r="AX1390" s="397"/>
      <c r="AY1390" s="397"/>
      <c r="AZ1390" s="397"/>
      <c r="BA1390" s="397"/>
      <c r="BB1390" s="397"/>
      <c r="BC1390" s="397"/>
      <c r="BD1390" s="553"/>
      <c r="BE1390" s="397"/>
      <c r="BF1390" s="397"/>
      <c r="BG1390" s="397"/>
      <c r="BH1390" s="397"/>
    </row>
    <row r="1391" spans="2:60" x14ac:dyDescent="0.35">
      <c r="B1391" s="319"/>
      <c r="C1391" s="147"/>
      <c r="D1391" s="147"/>
      <c r="E1391" s="320"/>
      <c r="F1391" s="321"/>
      <c r="G1391" s="149"/>
      <c r="H1391" s="148"/>
      <c r="I1391" s="148"/>
      <c r="J1391" s="322"/>
      <c r="K1391" s="324" t="str">
        <f>IFERROR(INDEX(Lookup!$G$3:$G$6,MATCH(J1391,Lookup!$F$3:$F$6,0)),"")</f>
        <v/>
      </c>
      <c r="L1391" s="323"/>
      <c r="M1391" s="322"/>
      <c r="N1391" s="846">
        <f t="shared" si="180"/>
        <v>0</v>
      </c>
      <c r="O1391" s="325">
        <f t="shared" si="181"/>
        <v>0</v>
      </c>
      <c r="P1391" s="847">
        <f>IF(I1391&lt;INDEX(Lookup!$U$2:$U$10,MATCH($D$48,Lookup!$S$2:$S$10,0)),0,IF(U1391="X",0,IFERROR(L1391*50,0)))</f>
        <v>0</v>
      </c>
      <c r="Q1391" s="326">
        <f>IF(I1391&lt;INDEX(Lookup!$U$2:$U$10,MATCH($D$48,Lookup!$S$2:$S$10,0)),0,IF(U1391="X",0,IFERROR(P1391*K1391,0)))</f>
        <v>0</v>
      </c>
      <c r="R1391" s="326">
        <v>0</v>
      </c>
      <c r="S1391" s="424">
        <v>0</v>
      </c>
      <c r="T1391" s="322"/>
      <c r="U1391" s="143"/>
      <c r="V1391" s="397"/>
      <c r="W1391" s="555"/>
      <c r="X1391" s="576">
        <f t="shared" si="182"/>
        <v>0</v>
      </c>
      <c r="Y1391" s="576">
        <f t="shared" si="183"/>
        <v>0</v>
      </c>
      <c r="Z1391" s="576">
        <f t="shared" si="184"/>
        <v>0</v>
      </c>
      <c r="AA1391" s="576">
        <f t="shared" si="185"/>
        <v>0</v>
      </c>
      <c r="AB1391" s="553"/>
      <c r="AC1391" s="553"/>
      <c r="AD1391" s="553"/>
      <c r="AE1391" s="553"/>
      <c r="AF1391" s="553"/>
      <c r="AG1391" s="553"/>
      <c r="AH1391" s="553"/>
      <c r="AI1391" s="397"/>
      <c r="AJ1391" s="555"/>
      <c r="AK1391" s="576">
        <f t="shared" si="186"/>
        <v>0</v>
      </c>
      <c r="AL1391" s="576">
        <f t="shared" si="187"/>
        <v>0</v>
      </c>
      <c r="AM1391" s="599"/>
      <c r="AN1391" s="599"/>
      <c r="AO1391" s="553"/>
      <c r="AP1391" s="553"/>
      <c r="AQ1391" s="553"/>
      <c r="AR1391" s="553"/>
      <c r="AS1391" s="397"/>
      <c r="AT1391" s="397"/>
      <c r="AU1391" s="397"/>
      <c r="AV1391" s="397"/>
      <c r="AW1391" s="397"/>
      <c r="AX1391" s="397"/>
      <c r="AY1391" s="397"/>
      <c r="AZ1391" s="397"/>
      <c r="BA1391" s="397"/>
      <c r="BB1391" s="397"/>
      <c r="BC1391" s="397"/>
      <c r="BD1391" s="553"/>
      <c r="BE1391" s="397"/>
      <c r="BF1391" s="397"/>
      <c r="BG1391" s="397"/>
      <c r="BH1391" s="397"/>
    </row>
    <row r="1392" spans="2:60" x14ac:dyDescent="0.35">
      <c r="B1392" s="319"/>
      <c r="C1392" s="147"/>
      <c r="D1392" s="147"/>
      <c r="E1392" s="320"/>
      <c r="F1392" s="321"/>
      <c r="G1392" s="149"/>
      <c r="H1392" s="148"/>
      <c r="I1392" s="148"/>
      <c r="J1392" s="322"/>
      <c r="K1392" s="324" t="str">
        <f>IFERROR(INDEX(Lookup!$G$3:$G$6,MATCH(J1392,Lookup!$F$3:$F$6,0)),"")</f>
        <v/>
      </c>
      <c r="L1392" s="323"/>
      <c r="M1392" s="322"/>
      <c r="N1392" s="846">
        <f t="shared" si="180"/>
        <v>0</v>
      </c>
      <c r="O1392" s="325">
        <f t="shared" si="181"/>
        <v>0</v>
      </c>
      <c r="P1392" s="847">
        <f>IF(I1392&lt;INDEX(Lookup!$U$2:$U$10,MATCH($D$48,Lookup!$S$2:$S$10,0)),0,IF(U1392="X",0,IFERROR(L1392*50,0)))</f>
        <v>0</v>
      </c>
      <c r="Q1392" s="326">
        <f>IF(I1392&lt;INDEX(Lookup!$U$2:$U$10,MATCH($D$48,Lookup!$S$2:$S$10,0)),0,IF(U1392="X",0,IFERROR(P1392*K1392,0)))</f>
        <v>0</v>
      </c>
      <c r="R1392" s="326">
        <v>0</v>
      </c>
      <c r="S1392" s="424">
        <v>0</v>
      </c>
      <c r="T1392" s="322"/>
      <c r="U1392" s="143"/>
      <c r="V1392" s="397"/>
      <c r="W1392" s="555"/>
      <c r="X1392" s="576">
        <f t="shared" si="182"/>
        <v>0</v>
      </c>
      <c r="Y1392" s="576">
        <f t="shared" si="183"/>
        <v>0</v>
      </c>
      <c r="Z1392" s="576">
        <f t="shared" si="184"/>
        <v>0</v>
      </c>
      <c r="AA1392" s="576">
        <f t="shared" si="185"/>
        <v>0</v>
      </c>
      <c r="AB1392" s="553"/>
      <c r="AC1392" s="553"/>
      <c r="AD1392" s="553"/>
      <c r="AE1392" s="553"/>
      <c r="AF1392" s="553"/>
      <c r="AG1392" s="553"/>
      <c r="AH1392" s="553"/>
      <c r="AI1392" s="397"/>
      <c r="AJ1392" s="555"/>
      <c r="AK1392" s="576">
        <f t="shared" si="186"/>
        <v>0</v>
      </c>
      <c r="AL1392" s="576">
        <f t="shared" si="187"/>
        <v>0</v>
      </c>
      <c r="AM1392" s="599"/>
      <c r="AN1392" s="599"/>
      <c r="AO1392" s="553"/>
      <c r="AP1392" s="553"/>
      <c r="AQ1392" s="553"/>
      <c r="AR1392" s="553"/>
      <c r="AS1392" s="397"/>
      <c r="AT1392" s="397"/>
      <c r="AU1392" s="397"/>
      <c r="AV1392" s="397"/>
      <c r="AW1392" s="397"/>
      <c r="AX1392" s="397"/>
      <c r="AY1392" s="397"/>
      <c r="AZ1392" s="397"/>
      <c r="BA1392" s="397"/>
      <c r="BB1392" s="397"/>
      <c r="BC1392" s="397"/>
      <c r="BD1392" s="553"/>
      <c r="BE1392" s="397"/>
      <c r="BF1392" s="397"/>
      <c r="BG1392" s="397"/>
      <c r="BH1392" s="397"/>
    </row>
    <row r="1393" spans="2:60" x14ac:dyDescent="0.35">
      <c r="B1393" s="319"/>
      <c r="C1393" s="147"/>
      <c r="D1393" s="147"/>
      <c r="E1393" s="320"/>
      <c r="F1393" s="321"/>
      <c r="G1393" s="149"/>
      <c r="H1393" s="148"/>
      <c r="I1393" s="148"/>
      <c r="J1393" s="322"/>
      <c r="K1393" s="324" t="str">
        <f>IFERROR(INDEX(Lookup!$G$3:$G$6,MATCH(J1393,Lookup!$F$3:$F$6,0)),"")</f>
        <v/>
      </c>
      <c r="L1393" s="323"/>
      <c r="M1393" s="322"/>
      <c r="N1393" s="846">
        <f t="shared" si="180"/>
        <v>0</v>
      </c>
      <c r="O1393" s="325">
        <f t="shared" si="181"/>
        <v>0</v>
      </c>
      <c r="P1393" s="847">
        <f>IF(I1393&lt;INDEX(Lookup!$U$2:$U$10,MATCH($D$48,Lookup!$S$2:$S$10,0)),0,IF(U1393="X",0,IFERROR(L1393*50,0)))</f>
        <v>0</v>
      </c>
      <c r="Q1393" s="326">
        <f>IF(I1393&lt;INDEX(Lookup!$U$2:$U$10,MATCH($D$48,Lookup!$S$2:$S$10,0)),0,IF(U1393="X",0,IFERROR(P1393*K1393,0)))</f>
        <v>0</v>
      </c>
      <c r="R1393" s="326">
        <v>0</v>
      </c>
      <c r="S1393" s="424">
        <v>0</v>
      </c>
      <c r="T1393" s="322"/>
      <c r="U1393" s="143"/>
      <c r="V1393" s="397"/>
      <c r="W1393" s="555"/>
      <c r="X1393" s="576">
        <f t="shared" si="182"/>
        <v>0</v>
      </c>
      <c r="Y1393" s="576">
        <f t="shared" si="183"/>
        <v>0</v>
      </c>
      <c r="Z1393" s="576">
        <f t="shared" si="184"/>
        <v>0</v>
      </c>
      <c r="AA1393" s="576">
        <f t="shared" si="185"/>
        <v>0</v>
      </c>
      <c r="AB1393" s="553"/>
      <c r="AC1393" s="553"/>
      <c r="AD1393" s="553"/>
      <c r="AE1393" s="553"/>
      <c r="AF1393" s="553"/>
      <c r="AG1393" s="553"/>
      <c r="AH1393" s="553"/>
      <c r="AI1393" s="397"/>
      <c r="AJ1393" s="555"/>
      <c r="AK1393" s="576">
        <f t="shared" si="186"/>
        <v>0</v>
      </c>
      <c r="AL1393" s="576">
        <f t="shared" si="187"/>
        <v>0</v>
      </c>
      <c r="AM1393" s="599"/>
      <c r="AN1393" s="599"/>
      <c r="AO1393" s="553"/>
      <c r="AP1393" s="553"/>
      <c r="AQ1393" s="553"/>
      <c r="AR1393" s="553"/>
      <c r="AS1393" s="397"/>
      <c r="AT1393" s="397"/>
      <c r="AU1393" s="397"/>
      <c r="AV1393" s="397"/>
      <c r="AW1393" s="397"/>
      <c r="AX1393" s="397"/>
      <c r="AY1393" s="397"/>
      <c r="AZ1393" s="397"/>
      <c r="BA1393" s="397"/>
      <c r="BB1393" s="397"/>
      <c r="BC1393" s="397"/>
      <c r="BD1393" s="553"/>
      <c r="BE1393" s="397"/>
      <c r="BF1393" s="397"/>
      <c r="BG1393" s="397"/>
      <c r="BH1393" s="397"/>
    </row>
    <row r="1394" spans="2:60" x14ac:dyDescent="0.35">
      <c r="B1394" s="319"/>
      <c r="C1394" s="147"/>
      <c r="D1394" s="147"/>
      <c r="E1394" s="320"/>
      <c r="F1394" s="321"/>
      <c r="G1394" s="149"/>
      <c r="H1394" s="148"/>
      <c r="I1394" s="148"/>
      <c r="J1394" s="322"/>
      <c r="K1394" s="324" t="str">
        <f>IFERROR(INDEX(Lookup!$G$3:$G$6,MATCH(J1394,Lookup!$F$3:$F$6,0)),"")</f>
        <v/>
      </c>
      <c r="L1394" s="323"/>
      <c r="M1394" s="322"/>
      <c r="N1394" s="846">
        <f t="shared" si="180"/>
        <v>0</v>
      </c>
      <c r="O1394" s="325">
        <f t="shared" si="181"/>
        <v>0</v>
      </c>
      <c r="P1394" s="847">
        <f>IF(I1394&lt;INDEX(Lookup!$U$2:$U$10,MATCH($D$48,Lookup!$S$2:$S$10,0)),0,IF(U1394="X",0,IFERROR(L1394*50,0)))</f>
        <v>0</v>
      </c>
      <c r="Q1394" s="326">
        <f>IF(I1394&lt;INDEX(Lookup!$U$2:$U$10,MATCH($D$48,Lookup!$S$2:$S$10,0)),0,IF(U1394="X",0,IFERROR(P1394*K1394,0)))</f>
        <v>0</v>
      </c>
      <c r="R1394" s="326">
        <v>0</v>
      </c>
      <c r="S1394" s="424">
        <v>0</v>
      </c>
      <c r="T1394" s="322"/>
      <c r="U1394" s="143"/>
      <c r="V1394" s="397"/>
      <c r="W1394" s="555"/>
      <c r="X1394" s="576">
        <f t="shared" si="182"/>
        <v>0</v>
      </c>
      <c r="Y1394" s="576">
        <f t="shared" si="183"/>
        <v>0</v>
      </c>
      <c r="Z1394" s="576">
        <f t="shared" si="184"/>
        <v>0</v>
      </c>
      <c r="AA1394" s="576">
        <f t="shared" si="185"/>
        <v>0</v>
      </c>
      <c r="AB1394" s="553"/>
      <c r="AC1394" s="553"/>
      <c r="AD1394" s="553"/>
      <c r="AE1394" s="553"/>
      <c r="AF1394" s="553"/>
      <c r="AG1394" s="553"/>
      <c r="AH1394" s="553"/>
      <c r="AI1394" s="397"/>
      <c r="AJ1394" s="555"/>
      <c r="AK1394" s="576">
        <f t="shared" si="186"/>
        <v>0</v>
      </c>
      <c r="AL1394" s="576">
        <f t="shared" si="187"/>
        <v>0</v>
      </c>
      <c r="AM1394" s="599"/>
      <c r="AN1394" s="599"/>
      <c r="AO1394" s="553"/>
      <c r="AP1394" s="553"/>
      <c r="AQ1394" s="553"/>
      <c r="AR1394" s="553"/>
      <c r="AS1394" s="397"/>
      <c r="AT1394" s="397"/>
      <c r="AU1394" s="397"/>
      <c r="AV1394" s="397"/>
      <c r="AW1394" s="397"/>
      <c r="AX1394" s="397"/>
      <c r="AY1394" s="397"/>
      <c r="AZ1394" s="397"/>
      <c r="BA1394" s="397"/>
      <c r="BB1394" s="397"/>
      <c r="BC1394" s="397"/>
      <c r="BD1394" s="553"/>
      <c r="BE1394" s="397"/>
      <c r="BF1394" s="397"/>
      <c r="BG1394" s="397"/>
      <c r="BH1394" s="397"/>
    </row>
    <row r="1395" spans="2:60" x14ac:dyDescent="0.35">
      <c r="B1395" s="319"/>
      <c r="C1395" s="147"/>
      <c r="D1395" s="147"/>
      <c r="E1395" s="320"/>
      <c r="F1395" s="321"/>
      <c r="G1395" s="149"/>
      <c r="H1395" s="148"/>
      <c r="I1395" s="148"/>
      <c r="J1395" s="322"/>
      <c r="K1395" s="324" t="str">
        <f>IFERROR(INDEX(Lookup!$G$3:$G$6,MATCH(J1395,Lookup!$F$3:$F$6,0)),"")</f>
        <v/>
      </c>
      <c r="L1395" s="323"/>
      <c r="M1395" s="322"/>
      <c r="N1395" s="846">
        <f t="shared" ref="N1395:N1458" si="188">L1395*M1395</f>
        <v>0</v>
      </c>
      <c r="O1395" s="325">
        <f t="shared" si="181"/>
        <v>0</v>
      </c>
      <c r="P1395" s="847">
        <f>IF(I1395&lt;INDEX(Lookup!$U$2:$U$10,MATCH($D$48,Lookup!$S$2:$S$10,0)),0,IF(U1395="X",0,IFERROR(L1395*50,0)))</f>
        <v>0</v>
      </c>
      <c r="Q1395" s="326">
        <f>IF(I1395&lt;INDEX(Lookup!$U$2:$U$10,MATCH($D$48,Lookup!$S$2:$S$10,0)),0,IF(U1395="X",0,IFERROR(P1395*K1395,0)))</f>
        <v>0</v>
      </c>
      <c r="R1395" s="326">
        <v>0</v>
      </c>
      <c r="S1395" s="424">
        <v>0</v>
      </c>
      <c r="T1395" s="322"/>
      <c r="U1395" s="143"/>
      <c r="V1395" s="397"/>
      <c r="W1395" s="555"/>
      <c r="X1395" s="576">
        <f t="shared" si="182"/>
        <v>0</v>
      </c>
      <c r="Y1395" s="576">
        <f t="shared" si="183"/>
        <v>0</v>
      </c>
      <c r="Z1395" s="576">
        <f t="shared" si="184"/>
        <v>0</v>
      </c>
      <c r="AA1395" s="576">
        <f t="shared" si="185"/>
        <v>0</v>
      </c>
      <c r="AB1395" s="553"/>
      <c r="AC1395" s="553"/>
      <c r="AD1395" s="553"/>
      <c r="AE1395" s="553"/>
      <c r="AF1395" s="553"/>
      <c r="AG1395" s="553"/>
      <c r="AH1395" s="553"/>
      <c r="AI1395" s="397"/>
      <c r="AJ1395" s="555"/>
      <c r="AK1395" s="576">
        <f t="shared" si="186"/>
        <v>0</v>
      </c>
      <c r="AL1395" s="576">
        <f t="shared" si="187"/>
        <v>0</v>
      </c>
      <c r="AM1395" s="599"/>
      <c r="AN1395" s="599"/>
      <c r="AO1395" s="553"/>
      <c r="AP1395" s="553"/>
      <c r="AQ1395" s="553"/>
      <c r="AR1395" s="553"/>
      <c r="AS1395" s="397"/>
      <c r="AT1395" s="397"/>
      <c r="AU1395" s="397"/>
      <c r="AV1395" s="397"/>
      <c r="AW1395" s="397"/>
      <c r="AX1395" s="397"/>
      <c r="AY1395" s="397"/>
      <c r="AZ1395" s="397"/>
      <c r="BA1395" s="397"/>
      <c r="BB1395" s="397"/>
      <c r="BC1395" s="397"/>
      <c r="BD1395" s="553"/>
      <c r="BE1395" s="397"/>
      <c r="BF1395" s="397"/>
      <c r="BG1395" s="397"/>
      <c r="BH1395" s="397"/>
    </row>
    <row r="1396" spans="2:60" x14ac:dyDescent="0.35">
      <c r="B1396" s="319"/>
      <c r="C1396" s="147"/>
      <c r="D1396" s="147"/>
      <c r="E1396" s="320"/>
      <c r="F1396" s="321"/>
      <c r="G1396" s="149"/>
      <c r="H1396" s="148"/>
      <c r="I1396" s="148"/>
      <c r="J1396" s="322"/>
      <c r="K1396" s="324" t="str">
        <f>IFERROR(INDEX(Lookup!$G$3:$G$6,MATCH(J1396,Lookup!$F$3:$F$6,0)),"")</f>
        <v/>
      </c>
      <c r="L1396" s="323"/>
      <c r="M1396" s="322"/>
      <c r="N1396" s="846">
        <f t="shared" si="188"/>
        <v>0</v>
      </c>
      <c r="O1396" s="325">
        <f t="shared" ref="O1396:O1459" si="189">IFERROR(ROUND((N1396*K1396),2),0)</f>
        <v>0</v>
      </c>
      <c r="P1396" s="847">
        <f>IF(I1396&lt;INDEX(Lookup!$U$2:$U$10,MATCH($D$48,Lookup!$S$2:$S$10,0)),0,IF(U1396="X",0,IFERROR(L1396*50,0)))</f>
        <v>0</v>
      </c>
      <c r="Q1396" s="326">
        <f>IF(I1396&lt;INDEX(Lookup!$U$2:$U$10,MATCH($D$48,Lookup!$S$2:$S$10,0)),0,IF(U1396="X",0,IFERROR(P1396*K1396,0)))</f>
        <v>0</v>
      </c>
      <c r="R1396" s="326">
        <v>0</v>
      </c>
      <c r="S1396" s="424">
        <v>0</v>
      </c>
      <c r="T1396" s="322"/>
      <c r="U1396" s="143"/>
      <c r="V1396" s="397"/>
      <c r="W1396" s="555"/>
      <c r="X1396" s="576">
        <f t="shared" ref="X1396:X1459" si="190">Q1396*$I$30</f>
        <v>0</v>
      </c>
      <c r="Y1396" s="576">
        <f t="shared" ref="Y1396:Y1459" si="191">S1396*$I$40</f>
        <v>0</v>
      </c>
      <c r="Z1396" s="576">
        <f t="shared" ref="Z1396:Z1459" si="192">X1396-Q1396</f>
        <v>0</v>
      </c>
      <c r="AA1396" s="576">
        <f t="shared" ref="AA1396:AA1459" si="193">Y1396-S1396</f>
        <v>0</v>
      </c>
      <c r="AB1396" s="553"/>
      <c r="AC1396" s="553"/>
      <c r="AD1396" s="553"/>
      <c r="AE1396" s="553"/>
      <c r="AF1396" s="553"/>
      <c r="AG1396" s="553"/>
      <c r="AH1396" s="553"/>
      <c r="AI1396" s="397"/>
      <c r="AJ1396" s="555"/>
      <c r="AK1396" s="576">
        <f t="shared" ref="AK1396:AK1459" si="194">R1396</f>
        <v>0</v>
      </c>
      <c r="AL1396" s="576">
        <f t="shared" ref="AL1396:AL1459" si="195">+S1396</f>
        <v>0</v>
      </c>
      <c r="AM1396" s="599"/>
      <c r="AN1396" s="599"/>
      <c r="AO1396" s="553"/>
      <c r="AP1396" s="553"/>
      <c r="AQ1396" s="553"/>
      <c r="AR1396" s="553"/>
      <c r="AS1396" s="397"/>
      <c r="AT1396" s="397"/>
      <c r="AU1396" s="397"/>
      <c r="AV1396" s="397"/>
      <c r="AW1396" s="397"/>
      <c r="AX1396" s="397"/>
      <c r="AY1396" s="397"/>
      <c r="AZ1396" s="397"/>
      <c r="BA1396" s="397"/>
      <c r="BB1396" s="397"/>
      <c r="BC1396" s="397"/>
      <c r="BD1396" s="553"/>
      <c r="BE1396" s="397"/>
      <c r="BF1396" s="397"/>
      <c r="BG1396" s="397"/>
      <c r="BH1396" s="397"/>
    </row>
    <row r="1397" spans="2:60" x14ac:dyDescent="0.35">
      <c r="B1397" s="319"/>
      <c r="C1397" s="147"/>
      <c r="D1397" s="147"/>
      <c r="E1397" s="320"/>
      <c r="F1397" s="321"/>
      <c r="G1397" s="149"/>
      <c r="H1397" s="148"/>
      <c r="I1397" s="148"/>
      <c r="J1397" s="322"/>
      <c r="K1397" s="324" t="str">
        <f>IFERROR(INDEX(Lookup!$G$3:$G$6,MATCH(J1397,Lookup!$F$3:$F$6,0)),"")</f>
        <v/>
      </c>
      <c r="L1397" s="323"/>
      <c r="M1397" s="322"/>
      <c r="N1397" s="846">
        <f t="shared" si="188"/>
        <v>0</v>
      </c>
      <c r="O1397" s="325">
        <f t="shared" si="189"/>
        <v>0</v>
      </c>
      <c r="P1397" s="847">
        <f>IF(I1397&lt;INDEX(Lookup!$U$2:$U$10,MATCH($D$48,Lookup!$S$2:$S$10,0)),0,IF(U1397="X",0,IFERROR(L1397*50,0)))</f>
        <v>0</v>
      </c>
      <c r="Q1397" s="326">
        <f>IF(I1397&lt;INDEX(Lookup!$U$2:$U$10,MATCH($D$48,Lookup!$S$2:$S$10,0)),0,IF(U1397="X",0,IFERROR(P1397*K1397,0)))</f>
        <v>0</v>
      </c>
      <c r="R1397" s="326">
        <v>0</v>
      </c>
      <c r="S1397" s="424">
        <v>0</v>
      </c>
      <c r="T1397" s="322"/>
      <c r="U1397" s="143"/>
      <c r="V1397" s="397"/>
      <c r="W1397" s="555"/>
      <c r="X1397" s="576">
        <f t="shared" si="190"/>
        <v>0</v>
      </c>
      <c r="Y1397" s="576">
        <f t="shared" si="191"/>
        <v>0</v>
      </c>
      <c r="Z1397" s="576">
        <f t="shared" si="192"/>
        <v>0</v>
      </c>
      <c r="AA1397" s="576">
        <f t="shared" si="193"/>
        <v>0</v>
      </c>
      <c r="AB1397" s="553"/>
      <c r="AC1397" s="553"/>
      <c r="AD1397" s="553"/>
      <c r="AE1397" s="553"/>
      <c r="AF1397" s="553"/>
      <c r="AG1397" s="553"/>
      <c r="AH1397" s="553"/>
      <c r="AI1397" s="397"/>
      <c r="AJ1397" s="555"/>
      <c r="AK1397" s="576">
        <f t="shared" si="194"/>
        <v>0</v>
      </c>
      <c r="AL1397" s="576">
        <f t="shared" si="195"/>
        <v>0</v>
      </c>
      <c r="AM1397" s="599"/>
      <c r="AN1397" s="599"/>
      <c r="AO1397" s="553"/>
      <c r="AP1397" s="553"/>
      <c r="AQ1397" s="553"/>
      <c r="AR1397" s="553"/>
      <c r="AS1397" s="397"/>
      <c r="AT1397" s="397"/>
      <c r="AU1397" s="397"/>
      <c r="AV1397" s="397"/>
      <c r="AW1397" s="397"/>
      <c r="AX1397" s="397"/>
      <c r="AY1397" s="397"/>
      <c r="AZ1397" s="397"/>
      <c r="BA1397" s="397"/>
      <c r="BB1397" s="397"/>
      <c r="BC1397" s="397"/>
      <c r="BD1397" s="553"/>
      <c r="BE1397" s="397"/>
      <c r="BF1397" s="397"/>
      <c r="BG1397" s="397"/>
      <c r="BH1397" s="397"/>
    </row>
    <row r="1398" spans="2:60" x14ac:dyDescent="0.35">
      <c r="B1398" s="319"/>
      <c r="C1398" s="147"/>
      <c r="D1398" s="147"/>
      <c r="E1398" s="320"/>
      <c r="F1398" s="321"/>
      <c r="G1398" s="149"/>
      <c r="H1398" s="148"/>
      <c r="I1398" s="148"/>
      <c r="J1398" s="322"/>
      <c r="K1398" s="324" t="str">
        <f>IFERROR(INDEX(Lookup!$G$3:$G$6,MATCH(J1398,Lookup!$F$3:$F$6,0)),"")</f>
        <v/>
      </c>
      <c r="L1398" s="323"/>
      <c r="M1398" s="322"/>
      <c r="N1398" s="846">
        <f t="shared" si="188"/>
        <v>0</v>
      </c>
      <c r="O1398" s="325">
        <f t="shared" si="189"/>
        <v>0</v>
      </c>
      <c r="P1398" s="847">
        <f>IF(I1398&lt;INDEX(Lookup!$U$2:$U$10,MATCH($D$48,Lookup!$S$2:$S$10,0)),0,IF(U1398="X",0,IFERROR(L1398*50,0)))</f>
        <v>0</v>
      </c>
      <c r="Q1398" s="326">
        <f>IF(I1398&lt;INDEX(Lookup!$U$2:$U$10,MATCH($D$48,Lookup!$S$2:$S$10,0)),0,IF(U1398="X",0,IFERROR(P1398*K1398,0)))</f>
        <v>0</v>
      </c>
      <c r="R1398" s="326">
        <v>0</v>
      </c>
      <c r="S1398" s="424">
        <v>0</v>
      </c>
      <c r="T1398" s="322"/>
      <c r="U1398" s="143"/>
      <c r="V1398" s="397"/>
      <c r="W1398" s="555"/>
      <c r="X1398" s="576">
        <f t="shared" si="190"/>
        <v>0</v>
      </c>
      <c r="Y1398" s="576">
        <f t="shared" si="191"/>
        <v>0</v>
      </c>
      <c r="Z1398" s="576">
        <f t="shared" si="192"/>
        <v>0</v>
      </c>
      <c r="AA1398" s="576">
        <f t="shared" si="193"/>
        <v>0</v>
      </c>
      <c r="AB1398" s="553"/>
      <c r="AC1398" s="553"/>
      <c r="AD1398" s="553"/>
      <c r="AE1398" s="553"/>
      <c r="AF1398" s="553"/>
      <c r="AG1398" s="553"/>
      <c r="AH1398" s="553"/>
      <c r="AI1398" s="397"/>
      <c r="AJ1398" s="555"/>
      <c r="AK1398" s="576">
        <f t="shared" si="194"/>
        <v>0</v>
      </c>
      <c r="AL1398" s="576">
        <f t="shared" si="195"/>
        <v>0</v>
      </c>
      <c r="AM1398" s="599"/>
      <c r="AN1398" s="599"/>
      <c r="AO1398" s="553"/>
      <c r="AP1398" s="553"/>
      <c r="AQ1398" s="553"/>
      <c r="AR1398" s="553"/>
      <c r="AS1398" s="397"/>
      <c r="AT1398" s="397"/>
      <c r="AU1398" s="397"/>
      <c r="AV1398" s="397"/>
      <c r="AW1398" s="397"/>
      <c r="AX1398" s="397"/>
      <c r="AY1398" s="397"/>
      <c r="AZ1398" s="397"/>
      <c r="BA1398" s="397"/>
      <c r="BB1398" s="397"/>
      <c r="BC1398" s="397"/>
      <c r="BD1398" s="553"/>
      <c r="BE1398" s="397"/>
      <c r="BF1398" s="397"/>
      <c r="BG1398" s="397"/>
      <c r="BH1398" s="397"/>
    </row>
    <row r="1399" spans="2:60" x14ac:dyDescent="0.35">
      <c r="B1399" s="319"/>
      <c r="C1399" s="147"/>
      <c r="D1399" s="147"/>
      <c r="E1399" s="320"/>
      <c r="F1399" s="321"/>
      <c r="G1399" s="149"/>
      <c r="H1399" s="148"/>
      <c r="I1399" s="148"/>
      <c r="J1399" s="322"/>
      <c r="K1399" s="324" t="str">
        <f>IFERROR(INDEX(Lookup!$G$3:$G$6,MATCH(J1399,Lookup!$F$3:$F$6,0)),"")</f>
        <v/>
      </c>
      <c r="L1399" s="323"/>
      <c r="M1399" s="322"/>
      <c r="N1399" s="846">
        <f t="shared" si="188"/>
        <v>0</v>
      </c>
      <c r="O1399" s="325">
        <f t="shared" si="189"/>
        <v>0</v>
      </c>
      <c r="P1399" s="847">
        <f>IF(I1399&lt;INDEX(Lookup!$U$2:$U$10,MATCH($D$48,Lookup!$S$2:$S$10,0)),0,IF(U1399="X",0,IFERROR(L1399*50,0)))</f>
        <v>0</v>
      </c>
      <c r="Q1399" s="326">
        <f>IF(I1399&lt;INDEX(Lookup!$U$2:$U$10,MATCH($D$48,Lookup!$S$2:$S$10,0)),0,IF(U1399="X",0,IFERROR(P1399*K1399,0)))</f>
        <v>0</v>
      </c>
      <c r="R1399" s="326">
        <v>0</v>
      </c>
      <c r="S1399" s="424">
        <v>0</v>
      </c>
      <c r="T1399" s="322"/>
      <c r="U1399" s="143"/>
      <c r="V1399" s="397"/>
      <c r="W1399" s="555"/>
      <c r="X1399" s="576">
        <f t="shared" si="190"/>
        <v>0</v>
      </c>
      <c r="Y1399" s="576">
        <f t="shared" si="191"/>
        <v>0</v>
      </c>
      <c r="Z1399" s="576">
        <f t="shared" si="192"/>
        <v>0</v>
      </c>
      <c r="AA1399" s="576">
        <f t="shared" si="193"/>
        <v>0</v>
      </c>
      <c r="AB1399" s="553"/>
      <c r="AC1399" s="553"/>
      <c r="AD1399" s="553"/>
      <c r="AE1399" s="553"/>
      <c r="AF1399" s="553"/>
      <c r="AG1399" s="553"/>
      <c r="AH1399" s="553"/>
      <c r="AI1399" s="397"/>
      <c r="AJ1399" s="555"/>
      <c r="AK1399" s="576">
        <f t="shared" si="194"/>
        <v>0</v>
      </c>
      <c r="AL1399" s="576">
        <f t="shared" si="195"/>
        <v>0</v>
      </c>
      <c r="AM1399" s="599"/>
      <c r="AN1399" s="599"/>
      <c r="AO1399" s="553"/>
      <c r="AP1399" s="553"/>
      <c r="AQ1399" s="553"/>
      <c r="AR1399" s="553"/>
      <c r="AS1399" s="397"/>
      <c r="AT1399" s="397"/>
      <c r="AU1399" s="397"/>
      <c r="AV1399" s="397"/>
      <c r="AW1399" s="397"/>
      <c r="AX1399" s="397"/>
      <c r="AY1399" s="397"/>
      <c r="AZ1399" s="397"/>
      <c r="BA1399" s="397"/>
      <c r="BB1399" s="397"/>
      <c r="BC1399" s="397"/>
      <c r="BD1399" s="553"/>
      <c r="BE1399" s="397"/>
      <c r="BF1399" s="397"/>
      <c r="BG1399" s="397"/>
      <c r="BH1399" s="397"/>
    </row>
    <row r="1400" spans="2:60" x14ac:dyDescent="0.35">
      <c r="B1400" s="319"/>
      <c r="C1400" s="147"/>
      <c r="D1400" s="147"/>
      <c r="E1400" s="320"/>
      <c r="F1400" s="321"/>
      <c r="G1400" s="149"/>
      <c r="H1400" s="148"/>
      <c r="I1400" s="148"/>
      <c r="J1400" s="322"/>
      <c r="K1400" s="324" t="str">
        <f>IFERROR(INDEX(Lookup!$G$3:$G$6,MATCH(J1400,Lookup!$F$3:$F$6,0)),"")</f>
        <v/>
      </c>
      <c r="L1400" s="323"/>
      <c r="M1400" s="322"/>
      <c r="N1400" s="846">
        <f t="shared" si="188"/>
        <v>0</v>
      </c>
      <c r="O1400" s="325">
        <f t="shared" si="189"/>
        <v>0</v>
      </c>
      <c r="P1400" s="847">
        <f>IF(I1400&lt;INDEX(Lookup!$U$2:$U$10,MATCH($D$48,Lookup!$S$2:$S$10,0)),0,IF(U1400="X",0,IFERROR(L1400*50,0)))</f>
        <v>0</v>
      </c>
      <c r="Q1400" s="326">
        <f>IF(I1400&lt;INDEX(Lookup!$U$2:$U$10,MATCH($D$48,Lookup!$S$2:$S$10,0)),0,IF(U1400="X",0,IFERROR(P1400*K1400,0)))</f>
        <v>0</v>
      </c>
      <c r="R1400" s="326">
        <v>0</v>
      </c>
      <c r="S1400" s="424">
        <v>0</v>
      </c>
      <c r="T1400" s="322"/>
      <c r="U1400" s="143"/>
      <c r="V1400" s="397"/>
      <c r="W1400" s="555"/>
      <c r="X1400" s="576">
        <f t="shared" si="190"/>
        <v>0</v>
      </c>
      <c r="Y1400" s="576">
        <f t="shared" si="191"/>
        <v>0</v>
      </c>
      <c r="Z1400" s="576">
        <f t="shared" si="192"/>
        <v>0</v>
      </c>
      <c r="AA1400" s="576">
        <f t="shared" si="193"/>
        <v>0</v>
      </c>
      <c r="AB1400" s="553"/>
      <c r="AC1400" s="553"/>
      <c r="AD1400" s="553"/>
      <c r="AE1400" s="553"/>
      <c r="AF1400" s="553"/>
      <c r="AG1400" s="553"/>
      <c r="AH1400" s="553"/>
      <c r="AI1400" s="397"/>
      <c r="AJ1400" s="555"/>
      <c r="AK1400" s="576">
        <f t="shared" si="194"/>
        <v>0</v>
      </c>
      <c r="AL1400" s="576">
        <f t="shared" si="195"/>
        <v>0</v>
      </c>
      <c r="AM1400" s="599"/>
      <c r="AN1400" s="599"/>
      <c r="AO1400" s="553"/>
      <c r="AP1400" s="553"/>
      <c r="AQ1400" s="553"/>
      <c r="AR1400" s="553"/>
      <c r="AS1400" s="397"/>
      <c r="AT1400" s="397"/>
      <c r="AU1400" s="397"/>
      <c r="AV1400" s="397"/>
      <c r="AW1400" s="397"/>
      <c r="AX1400" s="397"/>
      <c r="AY1400" s="397"/>
      <c r="AZ1400" s="397"/>
      <c r="BA1400" s="397"/>
      <c r="BB1400" s="397"/>
      <c r="BC1400" s="397"/>
      <c r="BD1400" s="553"/>
      <c r="BE1400" s="397"/>
      <c r="BF1400" s="397"/>
      <c r="BG1400" s="397"/>
      <c r="BH1400" s="397"/>
    </row>
    <row r="1401" spans="2:60" x14ac:dyDescent="0.35">
      <c r="B1401" s="319"/>
      <c r="C1401" s="147"/>
      <c r="D1401" s="147"/>
      <c r="E1401" s="320"/>
      <c r="F1401" s="321"/>
      <c r="G1401" s="149"/>
      <c r="H1401" s="148"/>
      <c r="I1401" s="148"/>
      <c r="J1401" s="322"/>
      <c r="K1401" s="324" t="str">
        <f>IFERROR(INDEX(Lookup!$G$3:$G$6,MATCH(J1401,Lookup!$F$3:$F$6,0)),"")</f>
        <v/>
      </c>
      <c r="L1401" s="323"/>
      <c r="M1401" s="322"/>
      <c r="N1401" s="846">
        <f t="shared" si="188"/>
        <v>0</v>
      </c>
      <c r="O1401" s="325">
        <f t="shared" si="189"/>
        <v>0</v>
      </c>
      <c r="P1401" s="847">
        <f>IF(I1401&lt;INDEX(Lookup!$U$2:$U$10,MATCH($D$48,Lookup!$S$2:$S$10,0)),0,IF(U1401="X",0,IFERROR(L1401*50,0)))</f>
        <v>0</v>
      </c>
      <c r="Q1401" s="326">
        <f>IF(I1401&lt;INDEX(Lookup!$U$2:$U$10,MATCH($D$48,Lookup!$S$2:$S$10,0)),0,IF(U1401="X",0,IFERROR(P1401*K1401,0)))</f>
        <v>0</v>
      </c>
      <c r="R1401" s="326">
        <v>0</v>
      </c>
      <c r="S1401" s="424">
        <v>0</v>
      </c>
      <c r="T1401" s="322"/>
      <c r="U1401" s="143"/>
      <c r="V1401" s="397"/>
      <c r="W1401" s="555"/>
      <c r="X1401" s="576">
        <f t="shared" si="190"/>
        <v>0</v>
      </c>
      <c r="Y1401" s="576">
        <f t="shared" si="191"/>
        <v>0</v>
      </c>
      <c r="Z1401" s="576">
        <f t="shared" si="192"/>
        <v>0</v>
      </c>
      <c r="AA1401" s="576">
        <f t="shared" si="193"/>
        <v>0</v>
      </c>
      <c r="AB1401" s="553"/>
      <c r="AC1401" s="553"/>
      <c r="AD1401" s="553"/>
      <c r="AE1401" s="553"/>
      <c r="AF1401" s="553"/>
      <c r="AG1401" s="553"/>
      <c r="AH1401" s="553"/>
      <c r="AI1401" s="397"/>
      <c r="AJ1401" s="555"/>
      <c r="AK1401" s="576">
        <f t="shared" si="194"/>
        <v>0</v>
      </c>
      <c r="AL1401" s="576">
        <f t="shared" si="195"/>
        <v>0</v>
      </c>
      <c r="AM1401" s="599"/>
      <c r="AN1401" s="599"/>
      <c r="AO1401" s="553"/>
      <c r="AP1401" s="553"/>
      <c r="AQ1401" s="553"/>
      <c r="AR1401" s="553"/>
      <c r="AS1401" s="397"/>
      <c r="AT1401" s="397"/>
      <c r="AU1401" s="397"/>
      <c r="AV1401" s="397"/>
      <c r="AW1401" s="397"/>
      <c r="AX1401" s="397"/>
      <c r="AY1401" s="397"/>
      <c r="AZ1401" s="397"/>
      <c r="BA1401" s="397"/>
      <c r="BB1401" s="397"/>
      <c r="BC1401" s="397"/>
      <c r="BD1401" s="553"/>
      <c r="BE1401" s="397"/>
      <c r="BF1401" s="397"/>
      <c r="BG1401" s="397"/>
      <c r="BH1401" s="397"/>
    </row>
    <row r="1402" spans="2:60" x14ac:dyDescent="0.35">
      <c r="B1402" s="319"/>
      <c r="C1402" s="147"/>
      <c r="D1402" s="147"/>
      <c r="E1402" s="320"/>
      <c r="F1402" s="321"/>
      <c r="G1402" s="149"/>
      <c r="H1402" s="148"/>
      <c r="I1402" s="148"/>
      <c r="J1402" s="322"/>
      <c r="K1402" s="324" t="str">
        <f>IFERROR(INDEX(Lookup!$G$3:$G$6,MATCH(J1402,Lookup!$F$3:$F$6,0)),"")</f>
        <v/>
      </c>
      <c r="L1402" s="323"/>
      <c r="M1402" s="322"/>
      <c r="N1402" s="846">
        <f t="shared" si="188"/>
        <v>0</v>
      </c>
      <c r="O1402" s="325">
        <f t="shared" si="189"/>
        <v>0</v>
      </c>
      <c r="P1402" s="847">
        <f>IF(I1402&lt;INDEX(Lookup!$U$2:$U$10,MATCH($D$48,Lookup!$S$2:$S$10,0)),0,IF(U1402="X",0,IFERROR(L1402*50,0)))</f>
        <v>0</v>
      </c>
      <c r="Q1402" s="326">
        <f>IF(I1402&lt;INDEX(Lookup!$U$2:$U$10,MATCH($D$48,Lookup!$S$2:$S$10,0)),0,IF(U1402="X",0,IFERROR(P1402*K1402,0)))</f>
        <v>0</v>
      </c>
      <c r="R1402" s="326">
        <v>0</v>
      </c>
      <c r="S1402" s="424">
        <v>0</v>
      </c>
      <c r="T1402" s="322"/>
      <c r="U1402" s="143"/>
      <c r="V1402" s="397"/>
      <c r="W1402" s="555"/>
      <c r="X1402" s="576">
        <f t="shared" si="190"/>
        <v>0</v>
      </c>
      <c r="Y1402" s="576">
        <f t="shared" si="191"/>
        <v>0</v>
      </c>
      <c r="Z1402" s="576">
        <f t="shared" si="192"/>
        <v>0</v>
      </c>
      <c r="AA1402" s="576">
        <f t="shared" si="193"/>
        <v>0</v>
      </c>
      <c r="AB1402" s="553"/>
      <c r="AC1402" s="553"/>
      <c r="AD1402" s="553"/>
      <c r="AE1402" s="553"/>
      <c r="AF1402" s="553"/>
      <c r="AG1402" s="553"/>
      <c r="AH1402" s="553"/>
      <c r="AI1402" s="397"/>
      <c r="AJ1402" s="555"/>
      <c r="AK1402" s="576">
        <f t="shared" si="194"/>
        <v>0</v>
      </c>
      <c r="AL1402" s="576">
        <f t="shared" si="195"/>
        <v>0</v>
      </c>
      <c r="AM1402" s="599"/>
      <c r="AN1402" s="599"/>
      <c r="AO1402" s="553"/>
      <c r="AP1402" s="553"/>
      <c r="AQ1402" s="553"/>
      <c r="AR1402" s="553"/>
      <c r="AS1402" s="397"/>
      <c r="AT1402" s="397"/>
      <c r="AU1402" s="397"/>
      <c r="AV1402" s="397"/>
      <c r="AW1402" s="397"/>
      <c r="AX1402" s="397"/>
      <c r="AY1402" s="397"/>
      <c r="AZ1402" s="397"/>
      <c r="BA1402" s="397"/>
      <c r="BB1402" s="397"/>
      <c r="BC1402" s="397"/>
      <c r="BD1402" s="553"/>
      <c r="BE1402" s="397"/>
      <c r="BF1402" s="397"/>
      <c r="BG1402" s="397"/>
      <c r="BH1402" s="397"/>
    </row>
    <row r="1403" spans="2:60" x14ac:dyDescent="0.35">
      <c r="B1403" s="319"/>
      <c r="C1403" s="147"/>
      <c r="D1403" s="147"/>
      <c r="E1403" s="320"/>
      <c r="F1403" s="321"/>
      <c r="G1403" s="149"/>
      <c r="H1403" s="148"/>
      <c r="I1403" s="148"/>
      <c r="J1403" s="322"/>
      <c r="K1403" s="324" t="str">
        <f>IFERROR(INDEX(Lookup!$G$3:$G$6,MATCH(J1403,Lookup!$F$3:$F$6,0)),"")</f>
        <v/>
      </c>
      <c r="L1403" s="323"/>
      <c r="M1403" s="322"/>
      <c r="N1403" s="846">
        <f t="shared" si="188"/>
        <v>0</v>
      </c>
      <c r="O1403" s="325">
        <f t="shared" si="189"/>
        <v>0</v>
      </c>
      <c r="P1403" s="847">
        <f>IF(I1403&lt;INDEX(Lookup!$U$2:$U$10,MATCH($D$48,Lookup!$S$2:$S$10,0)),0,IF(U1403="X",0,IFERROR(L1403*50,0)))</f>
        <v>0</v>
      </c>
      <c r="Q1403" s="326">
        <f>IF(I1403&lt;INDEX(Lookup!$U$2:$U$10,MATCH($D$48,Lookup!$S$2:$S$10,0)),0,IF(U1403="X",0,IFERROR(P1403*K1403,0)))</f>
        <v>0</v>
      </c>
      <c r="R1403" s="326">
        <v>0</v>
      </c>
      <c r="S1403" s="424">
        <v>0</v>
      </c>
      <c r="T1403" s="322"/>
      <c r="U1403" s="143"/>
      <c r="V1403" s="397"/>
      <c r="W1403" s="555"/>
      <c r="X1403" s="576">
        <f t="shared" si="190"/>
        <v>0</v>
      </c>
      <c r="Y1403" s="576">
        <f t="shared" si="191"/>
        <v>0</v>
      </c>
      <c r="Z1403" s="576">
        <f t="shared" si="192"/>
        <v>0</v>
      </c>
      <c r="AA1403" s="576">
        <f t="shared" si="193"/>
        <v>0</v>
      </c>
      <c r="AB1403" s="553"/>
      <c r="AC1403" s="553"/>
      <c r="AD1403" s="553"/>
      <c r="AE1403" s="553"/>
      <c r="AF1403" s="553"/>
      <c r="AG1403" s="553"/>
      <c r="AH1403" s="553"/>
      <c r="AI1403" s="397"/>
      <c r="AJ1403" s="555"/>
      <c r="AK1403" s="576">
        <f t="shared" si="194"/>
        <v>0</v>
      </c>
      <c r="AL1403" s="576">
        <f t="shared" si="195"/>
        <v>0</v>
      </c>
      <c r="AM1403" s="599"/>
      <c r="AN1403" s="599"/>
      <c r="AO1403" s="553"/>
      <c r="AP1403" s="553"/>
      <c r="AQ1403" s="553"/>
      <c r="AR1403" s="553"/>
      <c r="AS1403" s="397"/>
      <c r="AT1403" s="397"/>
      <c r="AU1403" s="397"/>
      <c r="AV1403" s="397"/>
      <c r="AW1403" s="397"/>
      <c r="AX1403" s="397"/>
      <c r="AY1403" s="397"/>
      <c r="AZ1403" s="397"/>
      <c r="BA1403" s="397"/>
      <c r="BB1403" s="397"/>
      <c r="BC1403" s="397"/>
      <c r="BD1403" s="553"/>
      <c r="BE1403" s="397"/>
      <c r="BF1403" s="397"/>
      <c r="BG1403" s="397"/>
      <c r="BH1403" s="397"/>
    </row>
    <row r="1404" spans="2:60" x14ac:dyDescent="0.35">
      <c r="B1404" s="319"/>
      <c r="C1404" s="147"/>
      <c r="D1404" s="147"/>
      <c r="E1404" s="320"/>
      <c r="F1404" s="321"/>
      <c r="G1404" s="149"/>
      <c r="H1404" s="148"/>
      <c r="I1404" s="148"/>
      <c r="J1404" s="322"/>
      <c r="K1404" s="324" t="str">
        <f>IFERROR(INDEX(Lookup!$G$3:$G$6,MATCH(J1404,Lookup!$F$3:$F$6,0)),"")</f>
        <v/>
      </c>
      <c r="L1404" s="323"/>
      <c r="M1404" s="322"/>
      <c r="N1404" s="846">
        <f t="shared" si="188"/>
        <v>0</v>
      </c>
      <c r="O1404" s="325">
        <f t="shared" si="189"/>
        <v>0</v>
      </c>
      <c r="P1404" s="847">
        <f>IF(I1404&lt;INDEX(Lookup!$U$2:$U$10,MATCH($D$48,Lookup!$S$2:$S$10,0)),0,IF(U1404="X",0,IFERROR(L1404*50,0)))</f>
        <v>0</v>
      </c>
      <c r="Q1404" s="326">
        <f>IF(I1404&lt;INDEX(Lookup!$U$2:$U$10,MATCH($D$48,Lookup!$S$2:$S$10,0)),0,IF(U1404="X",0,IFERROR(P1404*K1404,0)))</f>
        <v>0</v>
      </c>
      <c r="R1404" s="326">
        <v>0</v>
      </c>
      <c r="S1404" s="424">
        <v>0</v>
      </c>
      <c r="T1404" s="322"/>
      <c r="U1404" s="143"/>
      <c r="V1404" s="397"/>
      <c r="W1404" s="555"/>
      <c r="X1404" s="576">
        <f t="shared" si="190"/>
        <v>0</v>
      </c>
      <c r="Y1404" s="576">
        <f t="shared" si="191"/>
        <v>0</v>
      </c>
      <c r="Z1404" s="576">
        <f t="shared" si="192"/>
        <v>0</v>
      </c>
      <c r="AA1404" s="576">
        <f t="shared" si="193"/>
        <v>0</v>
      </c>
      <c r="AB1404" s="553"/>
      <c r="AC1404" s="553"/>
      <c r="AD1404" s="553"/>
      <c r="AE1404" s="553"/>
      <c r="AF1404" s="553"/>
      <c r="AG1404" s="553"/>
      <c r="AH1404" s="553"/>
      <c r="AI1404" s="397"/>
      <c r="AJ1404" s="555"/>
      <c r="AK1404" s="576">
        <f t="shared" si="194"/>
        <v>0</v>
      </c>
      <c r="AL1404" s="576">
        <f t="shared" si="195"/>
        <v>0</v>
      </c>
      <c r="AM1404" s="599"/>
      <c r="AN1404" s="599"/>
      <c r="AO1404" s="553"/>
      <c r="AP1404" s="553"/>
      <c r="AQ1404" s="553"/>
      <c r="AR1404" s="553"/>
      <c r="AS1404" s="397"/>
      <c r="AT1404" s="397"/>
      <c r="AU1404" s="397"/>
      <c r="AV1404" s="397"/>
      <c r="AW1404" s="397"/>
      <c r="AX1404" s="397"/>
      <c r="AY1404" s="397"/>
      <c r="AZ1404" s="397"/>
      <c r="BA1404" s="397"/>
      <c r="BB1404" s="397"/>
      <c r="BC1404" s="397"/>
      <c r="BD1404" s="553"/>
      <c r="BE1404" s="397"/>
      <c r="BF1404" s="397"/>
      <c r="BG1404" s="397"/>
      <c r="BH1404" s="397"/>
    </row>
    <row r="1405" spans="2:60" x14ac:dyDescent="0.35">
      <c r="B1405" s="319"/>
      <c r="C1405" s="147"/>
      <c r="D1405" s="147"/>
      <c r="E1405" s="320"/>
      <c r="F1405" s="321"/>
      <c r="G1405" s="149"/>
      <c r="H1405" s="148"/>
      <c r="I1405" s="148"/>
      <c r="J1405" s="322"/>
      <c r="K1405" s="324" t="str">
        <f>IFERROR(INDEX(Lookup!$G$3:$G$6,MATCH(J1405,Lookup!$F$3:$F$6,0)),"")</f>
        <v/>
      </c>
      <c r="L1405" s="323"/>
      <c r="M1405" s="322"/>
      <c r="N1405" s="846">
        <f t="shared" si="188"/>
        <v>0</v>
      </c>
      <c r="O1405" s="325">
        <f t="shared" si="189"/>
        <v>0</v>
      </c>
      <c r="P1405" s="847">
        <f>IF(I1405&lt;INDEX(Lookup!$U$2:$U$10,MATCH($D$48,Lookup!$S$2:$S$10,0)),0,IF(U1405="X",0,IFERROR(L1405*50,0)))</f>
        <v>0</v>
      </c>
      <c r="Q1405" s="326">
        <f>IF(I1405&lt;INDEX(Lookup!$U$2:$U$10,MATCH($D$48,Lookup!$S$2:$S$10,0)),0,IF(U1405="X",0,IFERROR(P1405*K1405,0)))</f>
        <v>0</v>
      </c>
      <c r="R1405" s="326">
        <v>0</v>
      </c>
      <c r="S1405" s="424">
        <v>0</v>
      </c>
      <c r="T1405" s="322"/>
      <c r="U1405" s="143"/>
      <c r="V1405" s="397"/>
      <c r="W1405" s="555"/>
      <c r="X1405" s="576">
        <f t="shared" si="190"/>
        <v>0</v>
      </c>
      <c r="Y1405" s="576">
        <f t="shared" si="191"/>
        <v>0</v>
      </c>
      <c r="Z1405" s="576">
        <f t="shared" si="192"/>
        <v>0</v>
      </c>
      <c r="AA1405" s="576">
        <f t="shared" si="193"/>
        <v>0</v>
      </c>
      <c r="AB1405" s="553"/>
      <c r="AC1405" s="553"/>
      <c r="AD1405" s="553"/>
      <c r="AE1405" s="553"/>
      <c r="AF1405" s="553"/>
      <c r="AG1405" s="553"/>
      <c r="AH1405" s="553"/>
      <c r="AI1405" s="397"/>
      <c r="AJ1405" s="555"/>
      <c r="AK1405" s="576">
        <f t="shared" si="194"/>
        <v>0</v>
      </c>
      <c r="AL1405" s="576">
        <f t="shared" si="195"/>
        <v>0</v>
      </c>
      <c r="AM1405" s="599"/>
      <c r="AN1405" s="599"/>
      <c r="AO1405" s="553"/>
      <c r="AP1405" s="553"/>
      <c r="AQ1405" s="553"/>
      <c r="AR1405" s="553"/>
      <c r="AS1405" s="397"/>
      <c r="AT1405" s="397"/>
      <c r="AU1405" s="397"/>
      <c r="AV1405" s="397"/>
      <c r="AW1405" s="397"/>
      <c r="AX1405" s="397"/>
      <c r="AY1405" s="397"/>
      <c r="AZ1405" s="397"/>
      <c r="BA1405" s="397"/>
      <c r="BB1405" s="397"/>
      <c r="BC1405" s="397"/>
      <c r="BD1405" s="553"/>
      <c r="BE1405" s="397"/>
      <c r="BF1405" s="397"/>
      <c r="BG1405" s="397"/>
      <c r="BH1405" s="397"/>
    </row>
    <row r="1406" spans="2:60" x14ac:dyDescent="0.35">
      <c r="B1406" s="319"/>
      <c r="C1406" s="147"/>
      <c r="D1406" s="147"/>
      <c r="E1406" s="320"/>
      <c r="F1406" s="321"/>
      <c r="G1406" s="149"/>
      <c r="H1406" s="148"/>
      <c r="I1406" s="148"/>
      <c r="J1406" s="322"/>
      <c r="K1406" s="324" t="str">
        <f>IFERROR(INDEX(Lookup!$G$3:$G$6,MATCH(J1406,Lookup!$F$3:$F$6,0)),"")</f>
        <v/>
      </c>
      <c r="L1406" s="323"/>
      <c r="M1406" s="322"/>
      <c r="N1406" s="846">
        <f t="shared" si="188"/>
        <v>0</v>
      </c>
      <c r="O1406" s="325">
        <f t="shared" si="189"/>
        <v>0</v>
      </c>
      <c r="P1406" s="847">
        <f>IF(I1406&lt;INDEX(Lookup!$U$2:$U$10,MATCH($D$48,Lookup!$S$2:$S$10,0)),0,IF(U1406="X",0,IFERROR(L1406*50,0)))</f>
        <v>0</v>
      </c>
      <c r="Q1406" s="326">
        <f>IF(I1406&lt;INDEX(Lookup!$U$2:$U$10,MATCH($D$48,Lookup!$S$2:$S$10,0)),0,IF(U1406="X",0,IFERROR(P1406*K1406,0)))</f>
        <v>0</v>
      </c>
      <c r="R1406" s="326">
        <v>0</v>
      </c>
      <c r="S1406" s="424">
        <v>0</v>
      </c>
      <c r="T1406" s="322"/>
      <c r="U1406" s="143"/>
      <c r="V1406" s="397"/>
      <c r="W1406" s="555"/>
      <c r="X1406" s="576">
        <f t="shared" si="190"/>
        <v>0</v>
      </c>
      <c r="Y1406" s="576">
        <f t="shared" si="191"/>
        <v>0</v>
      </c>
      <c r="Z1406" s="576">
        <f t="shared" si="192"/>
        <v>0</v>
      </c>
      <c r="AA1406" s="576">
        <f t="shared" si="193"/>
        <v>0</v>
      </c>
      <c r="AB1406" s="553"/>
      <c r="AC1406" s="553"/>
      <c r="AD1406" s="553"/>
      <c r="AE1406" s="553"/>
      <c r="AF1406" s="553"/>
      <c r="AG1406" s="553"/>
      <c r="AH1406" s="553"/>
      <c r="AI1406" s="397"/>
      <c r="AJ1406" s="555"/>
      <c r="AK1406" s="576">
        <f t="shared" si="194"/>
        <v>0</v>
      </c>
      <c r="AL1406" s="576">
        <f t="shared" si="195"/>
        <v>0</v>
      </c>
      <c r="AM1406" s="599"/>
      <c r="AN1406" s="599"/>
      <c r="AO1406" s="553"/>
      <c r="AP1406" s="553"/>
      <c r="AQ1406" s="553"/>
      <c r="AR1406" s="553"/>
      <c r="AS1406" s="397"/>
      <c r="AT1406" s="397"/>
      <c r="AU1406" s="397"/>
      <c r="AV1406" s="397"/>
      <c r="AW1406" s="397"/>
      <c r="AX1406" s="397"/>
      <c r="AY1406" s="397"/>
      <c r="AZ1406" s="397"/>
      <c r="BA1406" s="397"/>
      <c r="BB1406" s="397"/>
      <c r="BC1406" s="397"/>
      <c r="BD1406" s="553"/>
      <c r="BE1406" s="397"/>
      <c r="BF1406" s="397"/>
      <c r="BG1406" s="397"/>
      <c r="BH1406" s="397"/>
    </row>
    <row r="1407" spans="2:60" x14ac:dyDescent="0.35">
      <c r="B1407" s="319"/>
      <c r="C1407" s="147"/>
      <c r="D1407" s="147"/>
      <c r="E1407" s="320"/>
      <c r="F1407" s="321"/>
      <c r="G1407" s="149"/>
      <c r="H1407" s="148"/>
      <c r="I1407" s="148"/>
      <c r="J1407" s="322"/>
      <c r="K1407" s="324" t="str">
        <f>IFERROR(INDEX(Lookup!$G$3:$G$6,MATCH(J1407,Lookup!$F$3:$F$6,0)),"")</f>
        <v/>
      </c>
      <c r="L1407" s="323"/>
      <c r="M1407" s="322"/>
      <c r="N1407" s="846">
        <f t="shared" si="188"/>
        <v>0</v>
      </c>
      <c r="O1407" s="325">
        <f t="shared" si="189"/>
        <v>0</v>
      </c>
      <c r="P1407" s="847">
        <f>IF(I1407&lt;INDEX(Lookup!$U$2:$U$10,MATCH($D$48,Lookup!$S$2:$S$10,0)),0,IF(U1407="X",0,IFERROR(L1407*50,0)))</f>
        <v>0</v>
      </c>
      <c r="Q1407" s="326">
        <f>IF(I1407&lt;INDEX(Lookup!$U$2:$U$10,MATCH($D$48,Lookup!$S$2:$S$10,0)),0,IF(U1407="X",0,IFERROR(P1407*K1407,0)))</f>
        <v>0</v>
      </c>
      <c r="R1407" s="326">
        <v>0</v>
      </c>
      <c r="S1407" s="424">
        <v>0</v>
      </c>
      <c r="T1407" s="322"/>
      <c r="U1407" s="143"/>
      <c r="V1407" s="397"/>
      <c r="W1407" s="555"/>
      <c r="X1407" s="576">
        <f t="shared" si="190"/>
        <v>0</v>
      </c>
      <c r="Y1407" s="576">
        <f t="shared" si="191"/>
        <v>0</v>
      </c>
      <c r="Z1407" s="576">
        <f t="shared" si="192"/>
        <v>0</v>
      </c>
      <c r="AA1407" s="576">
        <f t="shared" si="193"/>
        <v>0</v>
      </c>
      <c r="AB1407" s="553"/>
      <c r="AC1407" s="553"/>
      <c r="AD1407" s="553"/>
      <c r="AE1407" s="553"/>
      <c r="AF1407" s="553"/>
      <c r="AG1407" s="553"/>
      <c r="AH1407" s="553"/>
      <c r="AI1407" s="397"/>
      <c r="AJ1407" s="555"/>
      <c r="AK1407" s="576">
        <f t="shared" si="194"/>
        <v>0</v>
      </c>
      <c r="AL1407" s="576">
        <f t="shared" si="195"/>
        <v>0</v>
      </c>
      <c r="AM1407" s="599"/>
      <c r="AN1407" s="599"/>
      <c r="AO1407" s="553"/>
      <c r="AP1407" s="553"/>
      <c r="AQ1407" s="553"/>
      <c r="AR1407" s="553"/>
      <c r="AS1407" s="397"/>
      <c r="AT1407" s="397"/>
      <c r="AU1407" s="397"/>
      <c r="AV1407" s="397"/>
      <c r="AW1407" s="397"/>
      <c r="AX1407" s="397"/>
      <c r="AY1407" s="397"/>
      <c r="AZ1407" s="397"/>
      <c r="BA1407" s="397"/>
      <c r="BB1407" s="397"/>
      <c r="BC1407" s="397"/>
      <c r="BD1407" s="553"/>
      <c r="BE1407" s="397"/>
      <c r="BF1407" s="397"/>
      <c r="BG1407" s="397"/>
      <c r="BH1407" s="397"/>
    </row>
    <row r="1408" spans="2:60" x14ac:dyDescent="0.35">
      <c r="B1408" s="319"/>
      <c r="C1408" s="147"/>
      <c r="D1408" s="147"/>
      <c r="E1408" s="320"/>
      <c r="F1408" s="321"/>
      <c r="G1408" s="149"/>
      <c r="H1408" s="148"/>
      <c r="I1408" s="148"/>
      <c r="J1408" s="322"/>
      <c r="K1408" s="324" t="str">
        <f>IFERROR(INDEX(Lookup!$G$3:$G$6,MATCH(J1408,Lookup!$F$3:$F$6,0)),"")</f>
        <v/>
      </c>
      <c r="L1408" s="323"/>
      <c r="M1408" s="322"/>
      <c r="N1408" s="846">
        <f t="shared" si="188"/>
        <v>0</v>
      </c>
      <c r="O1408" s="325">
        <f t="shared" si="189"/>
        <v>0</v>
      </c>
      <c r="P1408" s="847">
        <f>IF(I1408&lt;INDEX(Lookup!$U$2:$U$10,MATCH($D$48,Lookup!$S$2:$S$10,0)),0,IF(U1408="X",0,IFERROR(L1408*50,0)))</f>
        <v>0</v>
      </c>
      <c r="Q1408" s="326">
        <f>IF(I1408&lt;INDEX(Lookup!$U$2:$U$10,MATCH($D$48,Lookup!$S$2:$S$10,0)),0,IF(U1408="X",0,IFERROR(P1408*K1408,0)))</f>
        <v>0</v>
      </c>
      <c r="R1408" s="326">
        <v>0</v>
      </c>
      <c r="S1408" s="424">
        <v>0</v>
      </c>
      <c r="T1408" s="322"/>
      <c r="U1408" s="143"/>
      <c r="V1408" s="397"/>
      <c r="W1408" s="555"/>
      <c r="X1408" s="576">
        <f t="shared" si="190"/>
        <v>0</v>
      </c>
      <c r="Y1408" s="576">
        <f t="shared" si="191"/>
        <v>0</v>
      </c>
      <c r="Z1408" s="576">
        <f t="shared" si="192"/>
        <v>0</v>
      </c>
      <c r="AA1408" s="576">
        <f t="shared" si="193"/>
        <v>0</v>
      </c>
      <c r="AB1408" s="553"/>
      <c r="AC1408" s="553"/>
      <c r="AD1408" s="553"/>
      <c r="AE1408" s="553"/>
      <c r="AF1408" s="553"/>
      <c r="AG1408" s="553"/>
      <c r="AH1408" s="553"/>
      <c r="AI1408" s="397"/>
      <c r="AJ1408" s="555"/>
      <c r="AK1408" s="576">
        <f t="shared" si="194"/>
        <v>0</v>
      </c>
      <c r="AL1408" s="576">
        <f t="shared" si="195"/>
        <v>0</v>
      </c>
      <c r="AM1408" s="599"/>
      <c r="AN1408" s="599"/>
      <c r="AO1408" s="553"/>
      <c r="AP1408" s="553"/>
      <c r="AQ1408" s="553"/>
      <c r="AR1408" s="553"/>
      <c r="AS1408" s="397"/>
      <c r="AT1408" s="397"/>
      <c r="AU1408" s="397"/>
      <c r="AV1408" s="397"/>
      <c r="AW1408" s="397"/>
      <c r="AX1408" s="397"/>
      <c r="AY1408" s="397"/>
      <c r="AZ1408" s="397"/>
      <c r="BA1408" s="397"/>
      <c r="BB1408" s="397"/>
      <c r="BC1408" s="397"/>
      <c r="BD1408" s="553"/>
      <c r="BE1408" s="397"/>
      <c r="BF1408" s="397"/>
      <c r="BG1408" s="397"/>
      <c r="BH1408" s="397"/>
    </row>
    <row r="1409" spans="2:60" x14ac:dyDescent="0.35">
      <c r="B1409" s="319"/>
      <c r="C1409" s="147"/>
      <c r="D1409" s="147"/>
      <c r="E1409" s="320"/>
      <c r="F1409" s="321"/>
      <c r="G1409" s="149"/>
      <c r="H1409" s="148"/>
      <c r="I1409" s="148"/>
      <c r="J1409" s="322"/>
      <c r="K1409" s="324" t="str">
        <f>IFERROR(INDEX(Lookup!$G$3:$G$6,MATCH(J1409,Lookup!$F$3:$F$6,0)),"")</f>
        <v/>
      </c>
      <c r="L1409" s="323"/>
      <c r="M1409" s="322"/>
      <c r="N1409" s="846">
        <f t="shared" si="188"/>
        <v>0</v>
      </c>
      <c r="O1409" s="325">
        <f t="shared" si="189"/>
        <v>0</v>
      </c>
      <c r="P1409" s="847">
        <f>IF(I1409&lt;INDEX(Lookup!$U$2:$U$10,MATCH($D$48,Lookup!$S$2:$S$10,0)),0,IF(U1409="X",0,IFERROR(L1409*50,0)))</f>
        <v>0</v>
      </c>
      <c r="Q1409" s="326">
        <f>IF(I1409&lt;INDEX(Lookup!$U$2:$U$10,MATCH($D$48,Lookup!$S$2:$S$10,0)),0,IF(U1409="X",0,IFERROR(P1409*K1409,0)))</f>
        <v>0</v>
      </c>
      <c r="R1409" s="326">
        <v>0</v>
      </c>
      <c r="S1409" s="424">
        <v>0</v>
      </c>
      <c r="T1409" s="322"/>
      <c r="U1409" s="143"/>
      <c r="V1409" s="397"/>
      <c r="W1409" s="555"/>
      <c r="X1409" s="576">
        <f t="shared" si="190"/>
        <v>0</v>
      </c>
      <c r="Y1409" s="576">
        <f t="shared" si="191"/>
        <v>0</v>
      </c>
      <c r="Z1409" s="576">
        <f t="shared" si="192"/>
        <v>0</v>
      </c>
      <c r="AA1409" s="576">
        <f t="shared" si="193"/>
        <v>0</v>
      </c>
      <c r="AB1409" s="553"/>
      <c r="AC1409" s="553"/>
      <c r="AD1409" s="553"/>
      <c r="AE1409" s="553"/>
      <c r="AF1409" s="553"/>
      <c r="AG1409" s="553"/>
      <c r="AH1409" s="553"/>
      <c r="AI1409" s="397"/>
      <c r="AJ1409" s="555"/>
      <c r="AK1409" s="576">
        <f t="shared" si="194"/>
        <v>0</v>
      </c>
      <c r="AL1409" s="576">
        <f t="shared" si="195"/>
        <v>0</v>
      </c>
      <c r="AM1409" s="599"/>
      <c r="AN1409" s="599"/>
      <c r="AO1409" s="553"/>
      <c r="AP1409" s="553"/>
      <c r="AQ1409" s="553"/>
      <c r="AR1409" s="553"/>
      <c r="AS1409" s="397"/>
      <c r="AT1409" s="397"/>
      <c r="AU1409" s="397"/>
      <c r="AV1409" s="397"/>
      <c r="AW1409" s="397"/>
      <c r="AX1409" s="397"/>
      <c r="AY1409" s="397"/>
      <c r="AZ1409" s="397"/>
      <c r="BA1409" s="397"/>
      <c r="BB1409" s="397"/>
      <c r="BC1409" s="397"/>
      <c r="BD1409" s="553"/>
      <c r="BE1409" s="397"/>
      <c r="BF1409" s="397"/>
      <c r="BG1409" s="397"/>
      <c r="BH1409" s="397"/>
    </row>
    <row r="1410" spans="2:60" x14ac:dyDescent="0.35">
      <c r="B1410" s="319"/>
      <c r="C1410" s="147"/>
      <c r="D1410" s="147"/>
      <c r="E1410" s="320"/>
      <c r="F1410" s="321"/>
      <c r="G1410" s="149"/>
      <c r="H1410" s="148"/>
      <c r="I1410" s="148"/>
      <c r="J1410" s="322"/>
      <c r="K1410" s="324" t="str">
        <f>IFERROR(INDEX(Lookup!$G$3:$G$6,MATCH(J1410,Lookup!$F$3:$F$6,0)),"")</f>
        <v/>
      </c>
      <c r="L1410" s="323"/>
      <c r="M1410" s="322"/>
      <c r="N1410" s="846">
        <f t="shared" si="188"/>
        <v>0</v>
      </c>
      <c r="O1410" s="325">
        <f t="shared" si="189"/>
        <v>0</v>
      </c>
      <c r="P1410" s="847">
        <f>IF(I1410&lt;INDEX(Lookup!$U$2:$U$10,MATCH($D$48,Lookup!$S$2:$S$10,0)),0,IF(U1410="X",0,IFERROR(L1410*50,0)))</f>
        <v>0</v>
      </c>
      <c r="Q1410" s="326">
        <f>IF(I1410&lt;INDEX(Lookup!$U$2:$U$10,MATCH($D$48,Lookup!$S$2:$S$10,0)),0,IF(U1410="X",0,IFERROR(P1410*K1410,0)))</f>
        <v>0</v>
      </c>
      <c r="R1410" s="326">
        <v>0</v>
      </c>
      <c r="S1410" s="424">
        <v>0</v>
      </c>
      <c r="T1410" s="322"/>
      <c r="U1410" s="143"/>
      <c r="V1410" s="397"/>
      <c r="W1410" s="555"/>
      <c r="X1410" s="576">
        <f t="shared" si="190"/>
        <v>0</v>
      </c>
      <c r="Y1410" s="576">
        <f t="shared" si="191"/>
        <v>0</v>
      </c>
      <c r="Z1410" s="576">
        <f t="shared" si="192"/>
        <v>0</v>
      </c>
      <c r="AA1410" s="576">
        <f t="shared" si="193"/>
        <v>0</v>
      </c>
      <c r="AB1410" s="553"/>
      <c r="AC1410" s="553"/>
      <c r="AD1410" s="553"/>
      <c r="AE1410" s="553"/>
      <c r="AF1410" s="553"/>
      <c r="AG1410" s="553"/>
      <c r="AH1410" s="553"/>
      <c r="AI1410" s="397"/>
      <c r="AJ1410" s="555"/>
      <c r="AK1410" s="576">
        <f t="shared" si="194"/>
        <v>0</v>
      </c>
      <c r="AL1410" s="576">
        <f t="shared" si="195"/>
        <v>0</v>
      </c>
      <c r="AM1410" s="599"/>
      <c r="AN1410" s="599"/>
      <c r="AO1410" s="553"/>
      <c r="AP1410" s="553"/>
      <c r="AQ1410" s="553"/>
      <c r="AR1410" s="553"/>
      <c r="AS1410" s="397"/>
      <c r="AT1410" s="397"/>
      <c r="AU1410" s="397"/>
      <c r="AV1410" s="397"/>
      <c r="AW1410" s="397"/>
      <c r="AX1410" s="397"/>
      <c r="AY1410" s="397"/>
      <c r="AZ1410" s="397"/>
      <c r="BA1410" s="397"/>
      <c r="BB1410" s="397"/>
      <c r="BC1410" s="397"/>
      <c r="BD1410" s="553"/>
      <c r="BE1410" s="397"/>
      <c r="BF1410" s="397"/>
      <c r="BG1410" s="397"/>
      <c r="BH1410" s="397"/>
    </row>
    <row r="1411" spans="2:60" x14ac:dyDescent="0.35">
      <c r="B1411" s="319"/>
      <c r="C1411" s="147"/>
      <c r="D1411" s="147"/>
      <c r="E1411" s="320"/>
      <c r="F1411" s="321"/>
      <c r="G1411" s="149"/>
      <c r="H1411" s="148"/>
      <c r="I1411" s="148"/>
      <c r="J1411" s="322"/>
      <c r="K1411" s="324" t="str">
        <f>IFERROR(INDEX(Lookup!$G$3:$G$6,MATCH(J1411,Lookup!$F$3:$F$6,0)),"")</f>
        <v/>
      </c>
      <c r="L1411" s="323"/>
      <c r="M1411" s="322"/>
      <c r="N1411" s="846">
        <f t="shared" si="188"/>
        <v>0</v>
      </c>
      <c r="O1411" s="325">
        <f t="shared" si="189"/>
        <v>0</v>
      </c>
      <c r="P1411" s="847">
        <f>IF(I1411&lt;INDEX(Lookup!$U$2:$U$10,MATCH($D$48,Lookup!$S$2:$S$10,0)),0,IF(U1411="X",0,IFERROR(L1411*50,0)))</f>
        <v>0</v>
      </c>
      <c r="Q1411" s="326">
        <f>IF(I1411&lt;INDEX(Lookup!$U$2:$U$10,MATCH($D$48,Lookup!$S$2:$S$10,0)),0,IF(U1411="X",0,IFERROR(P1411*K1411,0)))</f>
        <v>0</v>
      </c>
      <c r="R1411" s="326">
        <v>0</v>
      </c>
      <c r="S1411" s="424">
        <v>0</v>
      </c>
      <c r="T1411" s="322"/>
      <c r="U1411" s="143"/>
      <c r="V1411" s="397"/>
      <c r="W1411" s="555"/>
      <c r="X1411" s="576">
        <f t="shared" si="190"/>
        <v>0</v>
      </c>
      <c r="Y1411" s="576">
        <f t="shared" si="191"/>
        <v>0</v>
      </c>
      <c r="Z1411" s="576">
        <f t="shared" si="192"/>
        <v>0</v>
      </c>
      <c r="AA1411" s="576">
        <f t="shared" si="193"/>
        <v>0</v>
      </c>
      <c r="AB1411" s="553"/>
      <c r="AC1411" s="553"/>
      <c r="AD1411" s="553"/>
      <c r="AE1411" s="553"/>
      <c r="AF1411" s="553"/>
      <c r="AG1411" s="553"/>
      <c r="AH1411" s="553"/>
      <c r="AI1411" s="397"/>
      <c r="AJ1411" s="555"/>
      <c r="AK1411" s="576">
        <f t="shared" si="194"/>
        <v>0</v>
      </c>
      <c r="AL1411" s="576">
        <f t="shared" si="195"/>
        <v>0</v>
      </c>
      <c r="AM1411" s="599"/>
      <c r="AN1411" s="599"/>
      <c r="AO1411" s="553"/>
      <c r="AP1411" s="553"/>
      <c r="AQ1411" s="553"/>
      <c r="AR1411" s="553"/>
      <c r="AS1411" s="397"/>
      <c r="AT1411" s="397"/>
      <c r="AU1411" s="397"/>
      <c r="AV1411" s="397"/>
      <c r="AW1411" s="397"/>
      <c r="AX1411" s="397"/>
      <c r="AY1411" s="397"/>
      <c r="AZ1411" s="397"/>
      <c r="BA1411" s="397"/>
      <c r="BB1411" s="397"/>
      <c r="BC1411" s="397"/>
      <c r="BD1411" s="553"/>
      <c r="BE1411" s="397"/>
      <c r="BF1411" s="397"/>
      <c r="BG1411" s="397"/>
      <c r="BH1411" s="397"/>
    </row>
    <row r="1412" spans="2:60" x14ac:dyDescent="0.35">
      <c r="B1412" s="319"/>
      <c r="C1412" s="147"/>
      <c r="D1412" s="147"/>
      <c r="E1412" s="320"/>
      <c r="F1412" s="321"/>
      <c r="G1412" s="149"/>
      <c r="H1412" s="148"/>
      <c r="I1412" s="148"/>
      <c r="J1412" s="322"/>
      <c r="K1412" s="324" t="str">
        <f>IFERROR(INDEX(Lookup!$G$3:$G$6,MATCH(J1412,Lookup!$F$3:$F$6,0)),"")</f>
        <v/>
      </c>
      <c r="L1412" s="323"/>
      <c r="M1412" s="322"/>
      <c r="N1412" s="846">
        <f t="shared" si="188"/>
        <v>0</v>
      </c>
      <c r="O1412" s="325">
        <f t="shared" si="189"/>
        <v>0</v>
      </c>
      <c r="P1412" s="847">
        <f>IF(I1412&lt;INDEX(Lookup!$U$2:$U$10,MATCH($D$48,Lookup!$S$2:$S$10,0)),0,IF(U1412="X",0,IFERROR(L1412*50,0)))</f>
        <v>0</v>
      </c>
      <c r="Q1412" s="326">
        <f>IF(I1412&lt;INDEX(Lookup!$U$2:$U$10,MATCH($D$48,Lookup!$S$2:$S$10,0)),0,IF(U1412="X",0,IFERROR(P1412*K1412,0)))</f>
        <v>0</v>
      </c>
      <c r="R1412" s="326">
        <v>0</v>
      </c>
      <c r="S1412" s="424">
        <v>0</v>
      </c>
      <c r="T1412" s="322"/>
      <c r="U1412" s="143"/>
      <c r="V1412" s="397"/>
      <c r="W1412" s="555"/>
      <c r="X1412" s="576">
        <f t="shared" si="190"/>
        <v>0</v>
      </c>
      <c r="Y1412" s="576">
        <f t="shared" si="191"/>
        <v>0</v>
      </c>
      <c r="Z1412" s="576">
        <f t="shared" si="192"/>
        <v>0</v>
      </c>
      <c r="AA1412" s="576">
        <f t="shared" si="193"/>
        <v>0</v>
      </c>
      <c r="AB1412" s="553"/>
      <c r="AC1412" s="553"/>
      <c r="AD1412" s="553"/>
      <c r="AE1412" s="553"/>
      <c r="AF1412" s="553"/>
      <c r="AG1412" s="553"/>
      <c r="AH1412" s="553"/>
      <c r="AI1412" s="397"/>
      <c r="AJ1412" s="555"/>
      <c r="AK1412" s="576">
        <f t="shared" si="194"/>
        <v>0</v>
      </c>
      <c r="AL1412" s="576">
        <f t="shared" si="195"/>
        <v>0</v>
      </c>
      <c r="AM1412" s="599"/>
      <c r="AN1412" s="599"/>
      <c r="AO1412" s="553"/>
      <c r="AP1412" s="553"/>
      <c r="AQ1412" s="553"/>
      <c r="AR1412" s="553"/>
      <c r="AS1412" s="397"/>
      <c r="AT1412" s="397"/>
      <c r="AU1412" s="397"/>
      <c r="AV1412" s="397"/>
      <c r="AW1412" s="397"/>
      <c r="AX1412" s="397"/>
      <c r="AY1412" s="397"/>
      <c r="AZ1412" s="397"/>
      <c r="BA1412" s="397"/>
      <c r="BB1412" s="397"/>
      <c r="BC1412" s="397"/>
      <c r="BD1412" s="553"/>
      <c r="BE1412" s="397"/>
      <c r="BF1412" s="397"/>
      <c r="BG1412" s="397"/>
      <c r="BH1412" s="397"/>
    </row>
    <row r="1413" spans="2:60" x14ac:dyDescent="0.35">
      <c r="B1413" s="319"/>
      <c r="C1413" s="147"/>
      <c r="D1413" s="147"/>
      <c r="E1413" s="320"/>
      <c r="F1413" s="321"/>
      <c r="G1413" s="149"/>
      <c r="H1413" s="148"/>
      <c r="I1413" s="148"/>
      <c r="J1413" s="322"/>
      <c r="K1413" s="324" t="str">
        <f>IFERROR(INDEX(Lookup!$G$3:$G$6,MATCH(J1413,Lookup!$F$3:$F$6,0)),"")</f>
        <v/>
      </c>
      <c r="L1413" s="323"/>
      <c r="M1413" s="322"/>
      <c r="N1413" s="846">
        <f t="shared" si="188"/>
        <v>0</v>
      </c>
      <c r="O1413" s="325">
        <f t="shared" si="189"/>
        <v>0</v>
      </c>
      <c r="P1413" s="847">
        <f>IF(I1413&lt;INDEX(Lookup!$U$2:$U$10,MATCH($D$48,Lookup!$S$2:$S$10,0)),0,IF(U1413="X",0,IFERROR(L1413*50,0)))</f>
        <v>0</v>
      </c>
      <c r="Q1413" s="326">
        <f>IF(I1413&lt;INDEX(Lookup!$U$2:$U$10,MATCH($D$48,Lookup!$S$2:$S$10,0)),0,IF(U1413="X",0,IFERROR(P1413*K1413,0)))</f>
        <v>0</v>
      </c>
      <c r="R1413" s="326">
        <v>0</v>
      </c>
      <c r="S1413" s="424">
        <v>0</v>
      </c>
      <c r="T1413" s="322"/>
      <c r="U1413" s="143"/>
      <c r="V1413" s="397"/>
      <c r="W1413" s="555"/>
      <c r="X1413" s="576">
        <f t="shared" si="190"/>
        <v>0</v>
      </c>
      <c r="Y1413" s="576">
        <f t="shared" si="191"/>
        <v>0</v>
      </c>
      <c r="Z1413" s="576">
        <f t="shared" si="192"/>
        <v>0</v>
      </c>
      <c r="AA1413" s="576">
        <f t="shared" si="193"/>
        <v>0</v>
      </c>
      <c r="AB1413" s="553"/>
      <c r="AC1413" s="553"/>
      <c r="AD1413" s="553"/>
      <c r="AE1413" s="553"/>
      <c r="AF1413" s="553"/>
      <c r="AG1413" s="553"/>
      <c r="AH1413" s="553"/>
      <c r="AI1413" s="397"/>
      <c r="AJ1413" s="555"/>
      <c r="AK1413" s="576">
        <f t="shared" si="194"/>
        <v>0</v>
      </c>
      <c r="AL1413" s="576">
        <f t="shared" si="195"/>
        <v>0</v>
      </c>
      <c r="AM1413" s="599"/>
      <c r="AN1413" s="599"/>
      <c r="AO1413" s="553"/>
      <c r="AP1413" s="553"/>
      <c r="AQ1413" s="553"/>
      <c r="AR1413" s="553"/>
      <c r="AS1413" s="397"/>
      <c r="AT1413" s="397"/>
      <c r="AU1413" s="397"/>
      <c r="AV1413" s="397"/>
      <c r="AW1413" s="397"/>
      <c r="AX1413" s="397"/>
      <c r="AY1413" s="397"/>
      <c r="AZ1413" s="397"/>
      <c r="BA1413" s="397"/>
      <c r="BB1413" s="397"/>
      <c r="BC1413" s="397"/>
      <c r="BD1413" s="553"/>
      <c r="BE1413" s="397"/>
      <c r="BF1413" s="397"/>
      <c r="BG1413" s="397"/>
      <c r="BH1413" s="397"/>
    </row>
    <row r="1414" spans="2:60" x14ac:dyDescent="0.35">
      <c r="B1414" s="319"/>
      <c r="C1414" s="147"/>
      <c r="D1414" s="147"/>
      <c r="E1414" s="320"/>
      <c r="F1414" s="321"/>
      <c r="G1414" s="149"/>
      <c r="H1414" s="148"/>
      <c r="I1414" s="148"/>
      <c r="J1414" s="322"/>
      <c r="K1414" s="324" t="str">
        <f>IFERROR(INDEX(Lookup!$G$3:$G$6,MATCH(J1414,Lookup!$F$3:$F$6,0)),"")</f>
        <v/>
      </c>
      <c r="L1414" s="323"/>
      <c r="M1414" s="322"/>
      <c r="N1414" s="846">
        <f t="shared" si="188"/>
        <v>0</v>
      </c>
      <c r="O1414" s="325">
        <f t="shared" si="189"/>
        <v>0</v>
      </c>
      <c r="P1414" s="847">
        <f>IF(I1414&lt;INDEX(Lookup!$U$2:$U$10,MATCH($D$48,Lookup!$S$2:$S$10,0)),0,IF(U1414="X",0,IFERROR(L1414*50,0)))</f>
        <v>0</v>
      </c>
      <c r="Q1414" s="326">
        <f>IF(I1414&lt;INDEX(Lookup!$U$2:$U$10,MATCH($D$48,Lookup!$S$2:$S$10,0)),0,IF(U1414="X",0,IFERROR(P1414*K1414,0)))</f>
        <v>0</v>
      </c>
      <c r="R1414" s="326">
        <v>0</v>
      </c>
      <c r="S1414" s="424">
        <v>0</v>
      </c>
      <c r="T1414" s="322"/>
      <c r="U1414" s="143"/>
      <c r="V1414" s="397"/>
      <c r="W1414" s="555"/>
      <c r="X1414" s="576">
        <f t="shared" si="190"/>
        <v>0</v>
      </c>
      <c r="Y1414" s="576">
        <f t="shared" si="191"/>
        <v>0</v>
      </c>
      <c r="Z1414" s="576">
        <f t="shared" si="192"/>
        <v>0</v>
      </c>
      <c r="AA1414" s="576">
        <f t="shared" si="193"/>
        <v>0</v>
      </c>
      <c r="AB1414" s="553"/>
      <c r="AC1414" s="553"/>
      <c r="AD1414" s="553"/>
      <c r="AE1414" s="553"/>
      <c r="AF1414" s="553"/>
      <c r="AG1414" s="553"/>
      <c r="AH1414" s="553"/>
      <c r="AI1414" s="397"/>
      <c r="AJ1414" s="555"/>
      <c r="AK1414" s="576">
        <f t="shared" si="194"/>
        <v>0</v>
      </c>
      <c r="AL1414" s="576">
        <f t="shared" si="195"/>
        <v>0</v>
      </c>
      <c r="AM1414" s="599"/>
      <c r="AN1414" s="599"/>
      <c r="AO1414" s="553"/>
      <c r="AP1414" s="553"/>
      <c r="AQ1414" s="553"/>
      <c r="AR1414" s="553"/>
      <c r="AS1414" s="397"/>
      <c r="AT1414" s="397"/>
      <c r="AU1414" s="397"/>
      <c r="AV1414" s="397"/>
      <c r="AW1414" s="397"/>
      <c r="AX1414" s="397"/>
      <c r="AY1414" s="397"/>
      <c r="AZ1414" s="397"/>
      <c r="BA1414" s="397"/>
      <c r="BB1414" s="397"/>
      <c r="BC1414" s="397"/>
      <c r="BD1414" s="553"/>
      <c r="BE1414" s="397"/>
      <c r="BF1414" s="397"/>
      <c r="BG1414" s="397"/>
      <c r="BH1414" s="397"/>
    </row>
    <row r="1415" spans="2:60" x14ac:dyDescent="0.35">
      <c r="B1415" s="319"/>
      <c r="C1415" s="147"/>
      <c r="D1415" s="147"/>
      <c r="E1415" s="320"/>
      <c r="F1415" s="321"/>
      <c r="G1415" s="149"/>
      <c r="H1415" s="148"/>
      <c r="I1415" s="148"/>
      <c r="J1415" s="322"/>
      <c r="K1415" s="324" t="str">
        <f>IFERROR(INDEX(Lookup!$G$3:$G$6,MATCH(J1415,Lookup!$F$3:$F$6,0)),"")</f>
        <v/>
      </c>
      <c r="L1415" s="323"/>
      <c r="M1415" s="322"/>
      <c r="N1415" s="846">
        <f t="shared" si="188"/>
        <v>0</v>
      </c>
      <c r="O1415" s="325">
        <f t="shared" si="189"/>
        <v>0</v>
      </c>
      <c r="P1415" s="847">
        <f>IF(I1415&lt;INDEX(Lookup!$U$2:$U$10,MATCH($D$48,Lookup!$S$2:$S$10,0)),0,IF(U1415="X",0,IFERROR(L1415*50,0)))</f>
        <v>0</v>
      </c>
      <c r="Q1415" s="326">
        <f>IF(I1415&lt;INDEX(Lookup!$U$2:$U$10,MATCH($D$48,Lookup!$S$2:$S$10,0)),0,IF(U1415="X",0,IFERROR(P1415*K1415,0)))</f>
        <v>0</v>
      </c>
      <c r="R1415" s="326">
        <v>0</v>
      </c>
      <c r="S1415" s="424">
        <v>0</v>
      </c>
      <c r="T1415" s="322"/>
      <c r="U1415" s="143"/>
      <c r="V1415" s="397"/>
      <c r="W1415" s="555"/>
      <c r="X1415" s="576">
        <f t="shared" si="190"/>
        <v>0</v>
      </c>
      <c r="Y1415" s="576">
        <f t="shared" si="191"/>
        <v>0</v>
      </c>
      <c r="Z1415" s="576">
        <f t="shared" si="192"/>
        <v>0</v>
      </c>
      <c r="AA1415" s="576">
        <f t="shared" si="193"/>
        <v>0</v>
      </c>
      <c r="AB1415" s="553"/>
      <c r="AC1415" s="553"/>
      <c r="AD1415" s="553"/>
      <c r="AE1415" s="553"/>
      <c r="AF1415" s="553"/>
      <c r="AG1415" s="553"/>
      <c r="AH1415" s="553"/>
      <c r="AI1415" s="397"/>
      <c r="AJ1415" s="555"/>
      <c r="AK1415" s="576">
        <f t="shared" si="194"/>
        <v>0</v>
      </c>
      <c r="AL1415" s="576">
        <f t="shared" si="195"/>
        <v>0</v>
      </c>
      <c r="AM1415" s="599"/>
      <c r="AN1415" s="599"/>
      <c r="AO1415" s="553"/>
      <c r="AP1415" s="553"/>
      <c r="AQ1415" s="553"/>
      <c r="AR1415" s="553"/>
      <c r="AS1415" s="397"/>
      <c r="AT1415" s="397"/>
      <c r="AU1415" s="397"/>
      <c r="AV1415" s="397"/>
      <c r="AW1415" s="397"/>
      <c r="AX1415" s="397"/>
      <c r="AY1415" s="397"/>
      <c r="AZ1415" s="397"/>
      <c r="BA1415" s="397"/>
      <c r="BB1415" s="397"/>
      <c r="BC1415" s="397"/>
      <c r="BD1415" s="553"/>
      <c r="BE1415" s="397"/>
      <c r="BF1415" s="397"/>
      <c r="BG1415" s="397"/>
      <c r="BH1415" s="397"/>
    </row>
    <row r="1416" spans="2:60" x14ac:dyDescent="0.35">
      <c r="B1416" s="319"/>
      <c r="C1416" s="147"/>
      <c r="D1416" s="147"/>
      <c r="E1416" s="320"/>
      <c r="F1416" s="321"/>
      <c r="G1416" s="149"/>
      <c r="H1416" s="148"/>
      <c r="I1416" s="148"/>
      <c r="J1416" s="322"/>
      <c r="K1416" s="324" t="str">
        <f>IFERROR(INDEX(Lookup!$G$3:$G$6,MATCH(J1416,Lookup!$F$3:$F$6,0)),"")</f>
        <v/>
      </c>
      <c r="L1416" s="323"/>
      <c r="M1416" s="322"/>
      <c r="N1416" s="846">
        <f t="shared" si="188"/>
        <v>0</v>
      </c>
      <c r="O1416" s="325">
        <f t="shared" si="189"/>
        <v>0</v>
      </c>
      <c r="P1416" s="847">
        <f>IF(I1416&lt;INDEX(Lookup!$U$2:$U$10,MATCH($D$48,Lookup!$S$2:$S$10,0)),0,IF(U1416="X",0,IFERROR(L1416*50,0)))</f>
        <v>0</v>
      </c>
      <c r="Q1416" s="326">
        <f>IF(I1416&lt;INDEX(Lookup!$U$2:$U$10,MATCH($D$48,Lookup!$S$2:$S$10,0)),0,IF(U1416="X",0,IFERROR(P1416*K1416,0)))</f>
        <v>0</v>
      </c>
      <c r="R1416" s="326">
        <v>0</v>
      </c>
      <c r="S1416" s="424">
        <v>0</v>
      </c>
      <c r="T1416" s="322"/>
      <c r="U1416" s="143"/>
      <c r="V1416" s="397"/>
      <c r="W1416" s="555"/>
      <c r="X1416" s="576">
        <f t="shared" si="190"/>
        <v>0</v>
      </c>
      <c r="Y1416" s="576">
        <f t="shared" si="191"/>
        <v>0</v>
      </c>
      <c r="Z1416" s="576">
        <f t="shared" si="192"/>
        <v>0</v>
      </c>
      <c r="AA1416" s="576">
        <f t="shared" si="193"/>
        <v>0</v>
      </c>
      <c r="AB1416" s="553"/>
      <c r="AC1416" s="553"/>
      <c r="AD1416" s="553"/>
      <c r="AE1416" s="553"/>
      <c r="AF1416" s="553"/>
      <c r="AG1416" s="553"/>
      <c r="AH1416" s="553"/>
      <c r="AI1416" s="397"/>
      <c r="AJ1416" s="555"/>
      <c r="AK1416" s="576">
        <f t="shared" si="194"/>
        <v>0</v>
      </c>
      <c r="AL1416" s="576">
        <f t="shared" si="195"/>
        <v>0</v>
      </c>
      <c r="AM1416" s="599"/>
      <c r="AN1416" s="599"/>
      <c r="AO1416" s="553"/>
      <c r="AP1416" s="553"/>
      <c r="AQ1416" s="553"/>
      <c r="AR1416" s="553"/>
      <c r="AS1416" s="397"/>
      <c r="AT1416" s="397"/>
      <c r="AU1416" s="397"/>
      <c r="AV1416" s="397"/>
      <c r="AW1416" s="397"/>
      <c r="AX1416" s="397"/>
      <c r="AY1416" s="397"/>
      <c r="AZ1416" s="397"/>
      <c r="BA1416" s="397"/>
      <c r="BB1416" s="397"/>
      <c r="BC1416" s="397"/>
      <c r="BD1416" s="553"/>
      <c r="BE1416" s="397"/>
      <c r="BF1416" s="397"/>
      <c r="BG1416" s="397"/>
      <c r="BH1416" s="397"/>
    </row>
    <row r="1417" spans="2:60" x14ac:dyDescent="0.35">
      <c r="B1417" s="319"/>
      <c r="C1417" s="147"/>
      <c r="D1417" s="147"/>
      <c r="E1417" s="320"/>
      <c r="F1417" s="321"/>
      <c r="G1417" s="149"/>
      <c r="H1417" s="148"/>
      <c r="I1417" s="148"/>
      <c r="J1417" s="322"/>
      <c r="K1417" s="324" t="str">
        <f>IFERROR(INDEX(Lookup!$G$3:$G$6,MATCH(J1417,Lookup!$F$3:$F$6,0)),"")</f>
        <v/>
      </c>
      <c r="L1417" s="323"/>
      <c r="M1417" s="322"/>
      <c r="N1417" s="846">
        <f t="shared" si="188"/>
        <v>0</v>
      </c>
      <c r="O1417" s="325">
        <f t="shared" si="189"/>
        <v>0</v>
      </c>
      <c r="P1417" s="847">
        <f>IF(I1417&lt;INDEX(Lookup!$U$2:$U$10,MATCH($D$48,Lookup!$S$2:$S$10,0)),0,IF(U1417="X",0,IFERROR(L1417*50,0)))</f>
        <v>0</v>
      </c>
      <c r="Q1417" s="326">
        <f>IF(I1417&lt;INDEX(Lookup!$U$2:$U$10,MATCH($D$48,Lookup!$S$2:$S$10,0)),0,IF(U1417="X",0,IFERROR(P1417*K1417,0)))</f>
        <v>0</v>
      </c>
      <c r="R1417" s="326">
        <v>0</v>
      </c>
      <c r="S1417" s="424">
        <v>0</v>
      </c>
      <c r="T1417" s="322"/>
      <c r="U1417" s="143"/>
      <c r="V1417" s="397"/>
      <c r="W1417" s="555"/>
      <c r="X1417" s="576">
        <f t="shared" si="190"/>
        <v>0</v>
      </c>
      <c r="Y1417" s="576">
        <f t="shared" si="191"/>
        <v>0</v>
      </c>
      <c r="Z1417" s="576">
        <f t="shared" si="192"/>
        <v>0</v>
      </c>
      <c r="AA1417" s="576">
        <f t="shared" si="193"/>
        <v>0</v>
      </c>
      <c r="AB1417" s="553"/>
      <c r="AC1417" s="553"/>
      <c r="AD1417" s="553"/>
      <c r="AE1417" s="553"/>
      <c r="AF1417" s="553"/>
      <c r="AG1417" s="553"/>
      <c r="AH1417" s="553"/>
      <c r="AI1417" s="397"/>
      <c r="AJ1417" s="555"/>
      <c r="AK1417" s="576">
        <f t="shared" si="194"/>
        <v>0</v>
      </c>
      <c r="AL1417" s="576">
        <f t="shared" si="195"/>
        <v>0</v>
      </c>
      <c r="AM1417" s="599"/>
      <c r="AN1417" s="599"/>
      <c r="AO1417" s="553"/>
      <c r="AP1417" s="553"/>
      <c r="AQ1417" s="553"/>
      <c r="AR1417" s="553"/>
      <c r="AS1417" s="397"/>
      <c r="AT1417" s="397"/>
      <c r="AU1417" s="397"/>
      <c r="AV1417" s="397"/>
      <c r="AW1417" s="397"/>
      <c r="AX1417" s="397"/>
      <c r="AY1417" s="397"/>
      <c r="AZ1417" s="397"/>
      <c r="BA1417" s="397"/>
      <c r="BB1417" s="397"/>
      <c r="BC1417" s="397"/>
      <c r="BD1417" s="553"/>
      <c r="BE1417" s="397"/>
      <c r="BF1417" s="397"/>
      <c r="BG1417" s="397"/>
      <c r="BH1417" s="397"/>
    </row>
    <row r="1418" spans="2:60" x14ac:dyDescent="0.35">
      <c r="B1418" s="319"/>
      <c r="C1418" s="147"/>
      <c r="D1418" s="147"/>
      <c r="E1418" s="320"/>
      <c r="F1418" s="321"/>
      <c r="G1418" s="149"/>
      <c r="H1418" s="148"/>
      <c r="I1418" s="148"/>
      <c r="J1418" s="322"/>
      <c r="K1418" s="324" t="str">
        <f>IFERROR(INDEX(Lookup!$G$3:$G$6,MATCH(J1418,Lookup!$F$3:$F$6,0)),"")</f>
        <v/>
      </c>
      <c r="L1418" s="323"/>
      <c r="M1418" s="322"/>
      <c r="N1418" s="846">
        <f t="shared" si="188"/>
        <v>0</v>
      </c>
      <c r="O1418" s="325">
        <f t="shared" si="189"/>
        <v>0</v>
      </c>
      <c r="P1418" s="847">
        <f>IF(I1418&lt;INDEX(Lookup!$U$2:$U$10,MATCH($D$48,Lookup!$S$2:$S$10,0)),0,IF(U1418="X",0,IFERROR(L1418*50,0)))</f>
        <v>0</v>
      </c>
      <c r="Q1418" s="326">
        <f>IF(I1418&lt;INDEX(Lookup!$U$2:$U$10,MATCH($D$48,Lookup!$S$2:$S$10,0)),0,IF(U1418="X",0,IFERROR(P1418*K1418,0)))</f>
        <v>0</v>
      </c>
      <c r="R1418" s="326">
        <v>0</v>
      </c>
      <c r="S1418" s="424">
        <v>0</v>
      </c>
      <c r="T1418" s="322"/>
      <c r="U1418" s="143"/>
      <c r="V1418" s="397"/>
      <c r="W1418" s="555"/>
      <c r="X1418" s="576">
        <f t="shared" si="190"/>
        <v>0</v>
      </c>
      <c r="Y1418" s="576">
        <f t="shared" si="191"/>
        <v>0</v>
      </c>
      <c r="Z1418" s="576">
        <f t="shared" si="192"/>
        <v>0</v>
      </c>
      <c r="AA1418" s="576">
        <f t="shared" si="193"/>
        <v>0</v>
      </c>
      <c r="AB1418" s="553"/>
      <c r="AC1418" s="553"/>
      <c r="AD1418" s="553"/>
      <c r="AE1418" s="553"/>
      <c r="AF1418" s="553"/>
      <c r="AG1418" s="553"/>
      <c r="AH1418" s="553"/>
      <c r="AI1418" s="397"/>
      <c r="AJ1418" s="555"/>
      <c r="AK1418" s="576">
        <f t="shared" si="194"/>
        <v>0</v>
      </c>
      <c r="AL1418" s="576">
        <f t="shared" si="195"/>
        <v>0</v>
      </c>
      <c r="AM1418" s="599"/>
      <c r="AN1418" s="599"/>
      <c r="AO1418" s="553"/>
      <c r="AP1418" s="553"/>
      <c r="AQ1418" s="553"/>
      <c r="AR1418" s="553"/>
      <c r="AS1418" s="397"/>
      <c r="AT1418" s="397"/>
      <c r="AU1418" s="397"/>
      <c r="AV1418" s="397"/>
      <c r="AW1418" s="397"/>
      <c r="AX1418" s="397"/>
      <c r="AY1418" s="397"/>
      <c r="AZ1418" s="397"/>
      <c r="BA1418" s="397"/>
      <c r="BB1418" s="397"/>
      <c r="BC1418" s="397"/>
      <c r="BD1418" s="553"/>
      <c r="BE1418" s="397"/>
      <c r="BF1418" s="397"/>
      <c r="BG1418" s="397"/>
      <c r="BH1418" s="397"/>
    </row>
    <row r="1419" spans="2:60" x14ac:dyDescent="0.35">
      <c r="B1419" s="319"/>
      <c r="C1419" s="147"/>
      <c r="D1419" s="147"/>
      <c r="E1419" s="320"/>
      <c r="F1419" s="321"/>
      <c r="G1419" s="149"/>
      <c r="H1419" s="148"/>
      <c r="I1419" s="148"/>
      <c r="J1419" s="322"/>
      <c r="K1419" s="324" t="str">
        <f>IFERROR(INDEX(Lookup!$G$3:$G$6,MATCH(J1419,Lookup!$F$3:$F$6,0)),"")</f>
        <v/>
      </c>
      <c r="L1419" s="323"/>
      <c r="M1419" s="322"/>
      <c r="N1419" s="846">
        <f t="shared" si="188"/>
        <v>0</v>
      </c>
      <c r="O1419" s="325">
        <f t="shared" si="189"/>
        <v>0</v>
      </c>
      <c r="P1419" s="847">
        <f>IF(I1419&lt;INDEX(Lookup!$U$2:$U$10,MATCH($D$48,Lookup!$S$2:$S$10,0)),0,IF(U1419="X",0,IFERROR(L1419*50,0)))</f>
        <v>0</v>
      </c>
      <c r="Q1419" s="326">
        <f>IF(I1419&lt;INDEX(Lookup!$U$2:$U$10,MATCH($D$48,Lookup!$S$2:$S$10,0)),0,IF(U1419="X",0,IFERROR(P1419*K1419,0)))</f>
        <v>0</v>
      </c>
      <c r="R1419" s="326">
        <v>0</v>
      </c>
      <c r="S1419" s="424">
        <v>0</v>
      </c>
      <c r="T1419" s="322"/>
      <c r="U1419" s="143"/>
      <c r="V1419" s="397"/>
      <c r="W1419" s="555"/>
      <c r="X1419" s="576">
        <f t="shared" si="190"/>
        <v>0</v>
      </c>
      <c r="Y1419" s="576">
        <f t="shared" si="191"/>
        <v>0</v>
      </c>
      <c r="Z1419" s="576">
        <f t="shared" si="192"/>
        <v>0</v>
      </c>
      <c r="AA1419" s="576">
        <f t="shared" si="193"/>
        <v>0</v>
      </c>
      <c r="AB1419" s="553"/>
      <c r="AC1419" s="553"/>
      <c r="AD1419" s="553"/>
      <c r="AE1419" s="553"/>
      <c r="AF1419" s="553"/>
      <c r="AG1419" s="553"/>
      <c r="AH1419" s="553"/>
      <c r="AI1419" s="397"/>
      <c r="AJ1419" s="555"/>
      <c r="AK1419" s="576">
        <f t="shared" si="194"/>
        <v>0</v>
      </c>
      <c r="AL1419" s="576">
        <f t="shared" si="195"/>
        <v>0</v>
      </c>
      <c r="AM1419" s="599"/>
      <c r="AN1419" s="599"/>
      <c r="AO1419" s="553"/>
      <c r="AP1419" s="553"/>
      <c r="AQ1419" s="553"/>
      <c r="AR1419" s="553"/>
      <c r="AS1419" s="397"/>
      <c r="AT1419" s="397"/>
      <c r="AU1419" s="397"/>
      <c r="AV1419" s="397"/>
      <c r="AW1419" s="397"/>
      <c r="AX1419" s="397"/>
      <c r="AY1419" s="397"/>
      <c r="AZ1419" s="397"/>
      <c r="BA1419" s="397"/>
      <c r="BB1419" s="397"/>
      <c r="BC1419" s="397"/>
      <c r="BD1419" s="553"/>
      <c r="BE1419" s="397"/>
      <c r="BF1419" s="397"/>
      <c r="BG1419" s="397"/>
      <c r="BH1419" s="397"/>
    </row>
    <row r="1420" spans="2:60" x14ac:dyDescent="0.35">
      <c r="B1420" s="319"/>
      <c r="C1420" s="147"/>
      <c r="D1420" s="147"/>
      <c r="E1420" s="320"/>
      <c r="F1420" s="321"/>
      <c r="G1420" s="149"/>
      <c r="H1420" s="148"/>
      <c r="I1420" s="148"/>
      <c r="J1420" s="322"/>
      <c r="K1420" s="324" t="str">
        <f>IFERROR(INDEX(Lookup!$G$3:$G$6,MATCH(J1420,Lookup!$F$3:$F$6,0)),"")</f>
        <v/>
      </c>
      <c r="L1420" s="323"/>
      <c r="M1420" s="322"/>
      <c r="N1420" s="846">
        <f t="shared" si="188"/>
        <v>0</v>
      </c>
      <c r="O1420" s="325">
        <f t="shared" si="189"/>
        <v>0</v>
      </c>
      <c r="P1420" s="847">
        <f>IF(I1420&lt;INDEX(Lookup!$U$2:$U$10,MATCH($D$48,Lookup!$S$2:$S$10,0)),0,IF(U1420="X",0,IFERROR(L1420*50,0)))</f>
        <v>0</v>
      </c>
      <c r="Q1420" s="326">
        <f>IF(I1420&lt;INDEX(Lookup!$U$2:$U$10,MATCH($D$48,Lookup!$S$2:$S$10,0)),0,IF(U1420="X",0,IFERROR(P1420*K1420,0)))</f>
        <v>0</v>
      </c>
      <c r="R1420" s="326">
        <v>0</v>
      </c>
      <c r="S1420" s="424">
        <v>0</v>
      </c>
      <c r="T1420" s="322"/>
      <c r="U1420" s="143"/>
      <c r="V1420" s="397"/>
      <c r="W1420" s="555"/>
      <c r="X1420" s="576">
        <f t="shared" si="190"/>
        <v>0</v>
      </c>
      <c r="Y1420" s="576">
        <f t="shared" si="191"/>
        <v>0</v>
      </c>
      <c r="Z1420" s="576">
        <f t="shared" si="192"/>
        <v>0</v>
      </c>
      <c r="AA1420" s="576">
        <f t="shared" si="193"/>
        <v>0</v>
      </c>
      <c r="AB1420" s="553"/>
      <c r="AC1420" s="553"/>
      <c r="AD1420" s="553"/>
      <c r="AE1420" s="553"/>
      <c r="AF1420" s="553"/>
      <c r="AG1420" s="553"/>
      <c r="AH1420" s="553"/>
      <c r="AI1420" s="397"/>
      <c r="AJ1420" s="555"/>
      <c r="AK1420" s="576">
        <f t="shared" si="194"/>
        <v>0</v>
      </c>
      <c r="AL1420" s="576">
        <f t="shared" si="195"/>
        <v>0</v>
      </c>
      <c r="AM1420" s="599"/>
      <c r="AN1420" s="599"/>
      <c r="AO1420" s="553"/>
      <c r="AP1420" s="553"/>
      <c r="AQ1420" s="553"/>
      <c r="AR1420" s="553"/>
      <c r="AS1420" s="397"/>
      <c r="AT1420" s="397"/>
      <c r="AU1420" s="397"/>
      <c r="AV1420" s="397"/>
      <c r="AW1420" s="397"/>
      <c r="AX1420" s="397"/>
      <c r="AY1420" s="397"/>
      <c r="AZ1420" s="397"/>
      <c r="BA1420" s="397"/>
      <c r="BB1420" s="397"/>
      <c r="BC1420" s="397"/>
      <c r="BD1420" s="553"/>
      <c r="BE1420" s="397"/>
      <c r="BF1420" s="397"/>
      <c r="BG1420" s="397"/>
      <c r="BH1420" s="397"/>
    </row>
    <row r="1421" spans="2:60" x14ac:dyDescent="0.35">
      <c r="B1421" s="319"/>
      <c r="C1421" s="147"/>
      <c r="D1421" s="147"/>
      <c r="E1421" s="320"/>
      <c r="F1421" s="321"/>
      <c r="G1421" s="149"/>
      <c r="H1421" s="148"/>
      <c r="I1421" s="148"/>
      <c r="J1421" s="322"/>
      <c r="K1421" s="324" t="str">
        <f>IFERROR(INDEX(Lookup!$G$3:$G$6,MATCH(J1421,Lookup!$F$3:$F$6,0)),"")</f>
        <v/>
      </c>
      <c r="L1421" s="323"/>
      <c r="M1421" s="322"/>
      <c r="N1421" s="846">
        <f t="shared" si="188"/>
        <v>0</v>
      </c>
      <c r="O1421" s="325">
        <f t="shared" si="189"/>
        <v>0</v>
      </c>
      <c r="P1421" s="847">
        <f>IF(I1421&lt;INDEX(Lookup!$U$2:$U$10,MATCH($D$48,Lookup!$S$2:$S$10,0)),0,IF(U1421="X",0,IFERROR(L1421*50,0)))</f>
        <v>0</v>
      </c>
      <c r="Q1421" s="326">
        <f>IF(I1421&lt;INDEX(Lookup!$U$2:$U$10,MATCH($D$48,Lookup!$S$2:$S$10,0)),0,IF(U1421="X",0,IFERROR(P1421*K1421,0)))</f>
        <v>0</v>
      </c>
      <c r="R1421" s="326">
        <v>0</v>
      </c>
      <c r="S1421" s="424">
        <v>0</v>
      </c>
      <c r="T1421" s="322"/>
      <c r="U1421" s="143"/>
      <c r="V1421" s="397"/>
      <c r="W1421" s="555"/>
      <c r="X1421" s="576">
        <f t="shared" si="190"/>
        <v>0</v>
      </c>
      <c r="Y1421" s="576">
        <f t="shared" si="191"/>
        <v>0</v>
      </c>
      <c r="Z1421" s="576">
        <f t="shared" si="192"/>
        <v>0</v>
      </c>
      <c r="AA1421" s="576">
        <f t="shared" si="193"/>
        <v>0</v>
      </c>
      <c r="AB1421" s="553"/>
      <c r="AC1421" s="553"/>
      <c r="AD1421" s="553"/>
      <c r="AE1421" s="553"/>
      <c r="AF1421" s="553"/>
      <c r="AG1421" s="553"/>
      <c r="AH1421" s="553"/>
      <c r="AI1421" s="397"/>
      <c r="AJ1421" s="555"/>
      <c r="AK1421" s="576">
        <f t="shared" si="194"/>
        <v>0</v>
      </c>
      <c r="AL1421" s="576">
        <f t="shared" si="195"/>
        <v>0</v>
      </c>
      <c r="AM1421" s="599"/>
      <c r="AN1421" s="599"/>
      <c r="AO1421" s="553"/>
      <c r="AP1421" s="553"/>
      <c r="AQ1421" s="553"/>
      <c r="AR1421" s="553"/>
      <c r="AS1421" s="397"/>
      <c r="AT1421" s="397"/>
      <c r="AU1421" s="397"/>
      <c r="AV1421" s="397"/>
      <c r="AW1421" s="397"/>
      <c r="AX1421" s="397"/>
      <c r="AY1421" s="397"/>
      <c r="AZ1421" s="397"/>
      <c r="BA1421" s="397"/>
      <c r="BB1421" s="397"/>
      <c r="BC1421" s="397"/>
      <c r="BD1421" s="553"/>
      <c r="BE1421" s="397"/>
      <c r="BF1421" s="397"/>
      <c r="BG1421" s="397"/>
      <c r="BH1421" s="397"/>
    </row>
    <row r="1422" spans="2:60" x14ac:dyDescent="0.35">
      <c r="B1422" s="319"/>
      <c r="C1422" s="147"/>
      <c r="D1422" s="147"/>
      <c r="E1422" s="320"/>
      <c r="F1422" s="321"/>
      <c r="G1422" s="149"/>
      <c r="H1422" s="148"/>
      <c r="I1422" s="148"/>
      <c r="J1422" s="322"/>
      <c r="K1422" s="324" t="str">
        <f>IFERROR(INDEX(Lookup!$G$3:$G$6,MATCH(J1422,Lookup!$F$3:$F$6,0)),"")</f>
        <v/>
      </c>
      <c r="L1422" s="323"/>
      <c r="M1422" s="322"/>
      <c r="N1422" s="846">
        <f t="shared" si="188"/>
        <v>0</v>
      </c>
      <c r="O1422" s="325">
        <f t="shared" si="189"/>
        <v>0</v>
      </c>
      <c r="P1422" s="847">
        <f>IF(I1422&lt;INDEX(Lookup!$U$2:$U$10,MATCH($D$48,Lookup!$S$2:$S$10,0)),0,IF(U1422="X",0,IFERROR(L1422*50,0)))</f>
        <v>0</v>
      </c>
      <c r="Q1422" s="326">
        <f>IF(I1422&lt;INDEX(Lookup!$U$2:$U$10,MATCH($D$48,Lookup!$S$2:$S$10,0)),0,IF(U1422="X",0,IFERROR(P1422*K1422,0)))</f>
        <v>0</v>
      </c>
      <c r="R1422" s="326">
        <v>0</v>
      </c>
      <c r="S1422" s="424">
        <v>0</v>
      </c>
      <c r="T1422" s="322"/>
      <c r="U1422" s="143"/>
      <c r="V1422" s="397"/>
      <c r="W1422" s="555"/>
      <c r="X1422" s="576">
        <f t="shared" si="190"/>
        <v>0</v>
      </c>
      <c r="Y1422" s="576">
        <f t="shared" si="191"/>
        <v>0</v>
      </c>
      <c r="Z1422" s="576">
        <f t="shared" si="192"/>
        <v>0</v>
      </c>
      <c r="AA1422" s="576">
        <f t="shared" si="193"/>
        <v>0</v>
      </c>
      <c r="AB1422" s="553"/>
      <c r="AC1422" s="553"/>
      <c r="AD1422" s="553"/>
      <c r="AE1422" s="553"/>
      <c r="AF1422" s="553"/>
      <c r="AG1422" s="553"/>
      <c r="AH1422" s="553"/>
      <c r="AI1422" s="397"/>
      <c r="AJ1422" s="555"/>
      <c r="AK1422" s="576">
        <f t="shared" si="194"/>
        <v>0</v>
      </c>
      <c r="AL1422" s="576">
        <f t="shared" si="195"/>
        <v>0</v>
      </c>
      <c r="AM1422" s="599"/>
      <c r="AN1422" s="599"/>
      <c r="AO1422" s="553"/>
      <c r="AP1422" s="553"/>
      <c r="AQ1422" s="553"/>
      <c r="AR1422" s="553"/>
      <c r="AS1422" s="397"/>
      <c r="AT1422" s="397"/>
      <c r="AU1422" s="397"/>
      <c r="AV1422" s="397"/>
      <c r="AW1422" s="397"/>
      <c r="AX1422" s="397"/>
      <c r="AY1422" s="397"/>
      <c r="AZ1422" s="397"/>
      <c r="BA1422" s="397"/>
      <c r="BB1422" s="397"/>
      <c r="BC1422" s="397"/>
      <c r="BD1422" s="553"/>
      <c r="BE1422" s="397"/>
      <c r="BF1422" s="397"/>
      <c r="BG1422" s="397"/>
      <c r="BH1422" s="397"/>
    </row>
    <row r="1423" spans="2:60" x14ac:dyDescent="0.35">
      <c r="B1423" s="319"/>
      <c r="C1423" s="147"/>
      <c r="D1423" s="147"/>
      <c r="E1423" s="320"/>
      <c r="F1423" s="321"/>
      <c r="G1423" s="149"/>
      <c r="H1423" s="148"/>
      <c r="I1423" s="148"/>
      <c r="J1423" s="322"/>
      <c r="K1423" s="324" t="str">
        <f>IFERROR(INDEX(Lookup!$G$3:$G$6,MATCH(J1423,Lookup!$F$3:$F$6,0)),"")</f>
        <v/>
      </c>
      <c r="L1423" s="323"/>
      <c r="M1423" s="322"/>
      <c r="N1423" s="846">
        <f t="shared" si="188"/>
        <v>0</v>
      </c>
      <c r="O1423" s="325">
        <f t="shared" si="189"/>
        <v>0</v>
      </c>
      <c r="P1423" s="847">
        <f>IF(I1423&lt;INDEX(Lookup!$U$2:$U$10,MATCH($D$48,Lookup!$S$2:$S$10,0)),0,IF(U1423="X",0,IFERROR(L1423*50,0)))</f>
        <v>0</v>
      </c>
      <c r="Q1423" s="326">
        <f>IF(I1423&lt;INDEX(Lookup!$U$2:$U$10,MATCH($D$48,Lookup!$S$2:$S$10,0)),0,IF(U1423="X",0,IFERROR(P1423*K1423,0)))</f>
        <v>0</v>
      </c>
      <c r="R1423" s="326">
        <v>0</v>
      </c>
      <c r="S1423" s="424">
        <v>0</v>
      </c>
      <c r="T1423" s="322"/>
      <c r="U1423" s="143"/>
      <c r="V1423" s="397"/>
      <c r="W1423" s="555"/>
      <c r="X1423" s="576">
        <f t="shared" si="190"/>
        <v>0</v>
      </c>
      <c r="Y1423" s="576">
        <f t="shared" si="191"/>
        <v>0</v>
      </c>
      <c r="Z1423" s="576">
        <f t="shared" si="192"/>
        <v>0</v>
      </c>
      <c r="AA1423" s="576">
        <f t="shared" si="193"/>
        <v>0</v>
      </c>
      <c r="AB1423" s="553"/>
      <c r="AC1423" s="553"/>
      <c r="AD1423" s="553"/>
      <c r="AE1423" s="553"/>
      <c r="AF1423" s="553"/>
      <c r="AG1423" s="553"/>
      <c r="AH1423" s="553"/>
      <c r="AI1423" s="397"/>
      <c r="AJ1423" s="555"/>
      <c r="AK1423" s="576">
        <f t="shared" si="194"/>
        <v>0</v>
      </c>
      <c r="AL1423" s="576">
        <f t="shared" si="195"/>
        <v>0</v>
      </c>
      <c r="AM1423" s="599"/>
      <c r="AN1423" s="599"/>
      <c r="AO1423" s="553"/>
      <c r="AP1423" s="553"/>
      <c r="AQ1423" s="553"/>
      <c r="AR1423" s="553"/>
      <c r="AS1423" s="397"/>
      <c r="AT1423" s="397"/>
      <c r="AU1423" s="397"/>
      <c r="AV1423" s="397"/>
      <c r="AW1423" s="397"/>
      <c r="AX1423" s="397"/>
      <c r="AY1423" s="397"/>
      <c r="AZ1423" s="397"/>
      <c r="BA1423" s="397"/>
      <c r="BB1423" s="397"/>
      <c r="BC1423" s="397"/>
      <c r="BD1423" s="553"/>
      <c r="BE1423" s="397"/>
      <c r="BF1423" s="397"/>
      <c r="BG1423" s="397"/>
      <c r="BH1423" s="397"/>
    </row>
    <row r="1424" spans="2:60" x14ac:dyDescent="0.35">
      <c r="B1424" s="319"/>
      <c r="C1424" s="147"/>
      <c r="D1424" s="147"/>
      <c r="E1424" s="320"/>
      <c r="F1424" s="321"/>
      <c r="G1424" s="149"/>
      <c r="H1424" s="148"/>
      <c r="I1424" s="148"/>
      <c r="J1424" s="322"/>
      <c r="K1424" s="324" t="str">
        <f>IFERROR(INDEX(Lookup!$G$3:$G$6,MATCH(J1424,Lookup!$F$3:$F$6,0)),"")</f>
        <v/>
      </c>
      <c r="L1424" s="323"/>
      <c r="M1424" s="322"/>
      <c r="N1424" s="846">
        <f t="shared" si="188"/>
        <v>0</v>
      </c>
      <c r="O1424" s="325">
        <f t="shared" si="189"/>
        <v>0</v>
      </c>
      <c r="P1424" s="847">
        <f>IF(I1424&lt;INDEX(Lookup!$U$2:$U$10,MATCH($D$48,Lookup!$S$2:$S$10,0)),0,IF(U1424="X",0,IFERROR(L1424*50,0)))</f>
        <v>0</v>
      </c>
      <c r="Q1424" s="326">
        <f>IF(I1424&lt;INDEX(Lookup!$U$2:$U$10,MATCH($D$48,Lookup!$S$2:$S$10,0)),0,IF(U1424="X",0,IFERROR(P1424*K1424,0)))</f>
        <v>0</v>
      </c>
      <c r="R1424" s="326">
        <v>0</v>
      </c>
      <c r="S1424" s="424">
        <v>0</v>
      </c>
      <c r="T1424" s="322"/>
      <c r="U1424" s="143"/>
      <c r="V1424" s="397"/>
      <c r="W1424" s="555"/>
      <c r="X1424" s="576">
        <f t="shared" si="190"/>
        <v>0</v>
      </c>
      <c r="Y1424" s="576">
        <f t="shared" si="191"/>
        <v>0</v>
      </c>
      <c r="Z1424" s="576">
        <f t="shared" si="192"/>
        <v>0</v>
      </c>
      <c r="AA1424" s="576">
        <f t="shared" si="193"/>
        <v>0</v>
      </c>
      <c r="AB1424" s="553"/>
      <c r="AC1424" s="553"/>
      <c r="AD1424" s="553"/>
      <c r="AE1424" s="553"/>
      <c r="AF1424" s="553"/>
      <c r="AG1424" s="553"/>
      <c r="AH1424" s="553"/>
      <c r="AI1424" s="397"/>
      <c r="AJ1424" s="555"/>
      <c r="AK1424" s="576">
        <f t="shared" si="194"/>
        <v>0</v>
      </c>
      <c r="AL1424" s="576">
        <f t="shared" si="195"/>
        <v>0</v>
      </c>
      <c r="AM1424" s="599"/>
      <c r="AN1424" s="599"/>
      <c r="AO1424" s="553"/>
      <c r="AP1424" s="553"/>
      <c r="AQ1424" s="553"/>
      <c r="AR1424" s="553"/>
      <c r="AS1424" s="397"/>
      <c r="AT1424" s="397"/>
      <c r="AU1424" s="397"/>
      <c r="AV1424" s="397"/>
      <c r="AW1424" s="397"/>
      <c r="AX1424" s="397"/>
      <c r="AY1424" s="397"/>
      <c r="AZ1424" s="397"/>
      <c r="BA1424" s="397"/>
      <c r="BB1424" s="397"/>
      <c r="BC1424" s="397"/>
      <c r="BD1424" s="553"/>
      <c r="BE1424" s="397"/>
      <c r="BF1424" s="397"/>
      <c r="BG1424" s="397"/>
      <c r="BH1424" s="397"/>
    </row>
    <row r="1425" spans="2:60" x14ac:dyDescent="0.35">
      <c r="B1425" s="319"/>
      <c r="C1425" s="147"/>
      <c r="D1425" s="147"/>
      <c r="E1425" s="320"/>
      <c r="F1425" s="321"/>
      <c r="G1425" s="149"/>
      <c r="H1425" s="148"/>
      <c r="I1425" s="148"/>
      <c r="J1425" s="322"/>
      <c r="K1425" s="324" t="str">
        <f>IFERROR(INDEX(Lookup!$G$3:$G$6,MATCH(J1425,Lookup!$F$3:$F$6,0)),"")</f>
        <v/>
      </c>
      <c r="L1425" s="323"/>
      <c r="M1425" s="322"/>
      <c r="N1425" s="846">
        <f t="shared" si="188"/>
        <v>0</v>
      </c>
      <c r="O1425" s="325">
        <f t="shared" si="189"/>
        <v>0</v>
      </c>
      <c r="P1425" s="847">
        <f>IF(I1425&lt;INDEX(Lookup!$U$2:$U$10,MATCH($D$48,Lookup!$S$2:$S$10,0)),0,IF(U1425="X",0,IFERROR(L1425*50,0)))</f>
        <v>0</v>
      </c>
      <c r="Q1425" s="326">
        <f>IF(I1425&lt;INDEX(Lookup!$U$2:$U$10,MATCH($D$48,Lookup!$S$2:$S$10,0)),0,IF(U1425="X",0,IFERROR(P1425*K1425,0)))</f>
        <v>0</v>
      </c>
      <c r="R1425" s="326">
        <v>0</v>
      </c>
      <c r="S1425" s="424">
        <v>0</v>
      </c>
      <c r="T1425" s="322"/>
      <c r="U1425" s="143"/>
      <c r="V1425" s="397"/>
      <c r="W1425" s="555"/>
      <c r="X1425" s="576">
        <f t="shared" si="190"/>
        <v>0</v>
      </c>
      <c r="Y1425" s="576">
        <f t="shared" si="191"/>
        <v>0</v>
      </c>
      <c r="Z1425" s="576">
        <f t="shared" si="192"/>
        <v>0</v>
      </c>
      <c r="AA1425" s="576">
        <f t="shared" si="193"/>
        <v>0</v>
      </c>
      <c r="AB1425" s="553"/>
      <c r="AC1425" s="553"/>
      <c r="AD1425" s="553"/>
      <c r="AE1425" s="553"/>
      <c r="AF1425" s="553"/>
      <c r="AG1425" s="553"/>
      <c r="AH1425" s="553"/>
      <c r="AI1425" s="397"/>
      <c r="AJ1425" s="555"/>
      <c r="AK1425" s="576">
        <f t="shared" si="194"/>
        <v>0</v>
      </c>
      <c r="AL1425" s="576">
        <f t="shared" si="195"/>
        <v>0</v>
      </c>
      <c r="AM1425" s="599"/>
      <c r="AN1425" s="599"/>
      <c r="AO1425" s="553"/>
      <c r="AP1425" s="553"/>
      <c r="AQ1425" s="553"/>
      <c r="AR1425" s="553"/>
      <c r="AS1425" s="397"/>
      <c r="AT1425" s="397"/>
      <c r="AU1425" s="397"/>
      <c r="AV1425" s="397"/>
      <c r="AW1425" s="397"/>
      <c r="AX1425" s="397"/>
      <c r="AY1425" s="397"/>
      <c r="AZ1425" s="397"/>
      <c r="BA1425" s="397"/>
      <c r="BB1425" s="397"/>
      <c r="BC1425" s="397"/>
      <c r="BD1425" s="553"/>
      <c r="BE1425" s="397"/>
      <c r="BF1425" s="397"/>
      <c r="BG1425" s="397"/>
      <c r="BH1425" s="397"/>
    </row>
    <row r="1426" spans="2:60" x14ac:dyDescent="0.35">
      <c r="B1426" s="319"/>
      <c r="C1426" s="147"/>
      <c r="D1426" s="147"/>
      <c r="E1426" s="320"/>
      <c r="F1426" s="321"/>
      <c r="G1426" s="149"/>
      <c r="H1426" s="148"/>
      <c r="I1426" s="148"/>
      <c r="J1426" s="322"/>
      <c r="K1426" s="324" t="str">
        <f>IFERROR(INDEX(Lookup!$G$3:$G$6,MATCH(J1426,Lookup!$F$3:$F$6,0)),"")</f>
        <v/>
      </c>
      <c r="L1426" s="323"/>
      <c r="M1426" s="322"/>
      <c r="N1426" s="846">
        <f t="shared" si="188"/>
        <v>0</v>
      </c>
      <c r="O1426" s="325">
        <f t="shared" si="189"/>
        <v>0</v>
      </c>
      <c r="P1426" s="847">
        <f>IF(I1426&lt;INDEX(Lookup!$U$2:$U$10,MATCH($D$48,Lookup!$S$2:$S$10,0)),0,IF(U1426="X",0,IFERROR(L1426*50,0)))</f>
        <v>0</v>
      </c>
      <c r="Q1426" s="326">
        <f>IF(I1426&lt;INDEX(Lookup!$U$2:$U$10,MATCH($D$48,Lookup!$S$2:$S$10,0)),0,IF(U1426="X",0,IFERROR(P1426*K1426,0)))</f>
        <v>0</v>
      </c>
      <c r="R1426" s="326">
        <v>0</v>
      </c>
      <c r="S1426" s="424">
        <v>0</v>
      </c>
      <c r="T1426" s="322"/>
      <c r="U1426" s="143"/>
      <c r="V1426" s="397"/>
      <c r="W1426" s="555"/>
      <c r="X1426" s="576">
        <f t="shared" si="190"/>
        <v>0</v>
      </c>
      <c r="Y1426" s="576">
        <f t="shared" si="191"/>
        <v>0</v>
      </c>
      <c r="Z1426" s="576">
        <f t="shared" si="192"/>
        <v>0</v>
      </c>
      <c r="AA1426" s="576">
        <f t="shared" si="193"/>
        <v>0</v>
      </c>
      <c r="AB1426" s="553"/>
      <c r="AC1426" s="553"/>
      <c r="AD1426" s="553"/>
      <c r="AE1426" s="553"/>
      <c r="AF1426" s="553"/>
      <c r="AG1426" s="553"/>
      <c r="AH1426" s="553"/>
      <c r="AI1426" s="397"/>
      <c r="AJ1426" s="555"/>
      <c r="AK1426" s="576">
        <f t="shared" si="194"/>
        <v>0</v>
      </c>
      <c r="AL1426" s="576">
        <f t="shared" si="195"/>
        <v>0</v>
      </c>
      <c r="AM1426" s="599"/>
      <c r="AN1426" s="599"/>
      <c r="AO1426" s="553"/>
      <c r="AP1426" s="553"/>
      <c r="AQ1426" s="553"/>
      <c r="AR1426" s="553"/>
      <c r="AS1426" s="397"/>
      <c r="AT1426" s="397"/>
      <c r="AU1426" s="397"/>
      <c r="AV1426" s="397"/>
      <c r="AW1426" s="397"/>
      <c r="AX1426" s="397"/>
      <c r="AY1426" s="397"/>
      <c r="AZ1426" s="397"/>
      <c r="BA1426" s="397"/>
      <c r="BB1426" s="397"/>
      <c r="BC1426" s="397"/>
      <c r="BD1426" s="553"/>
      <c r="BE1426" s="397"/>
      <c r="BF1426" s="397"/>
      <c r="BG1426" s="397"/>
      <c r="BH1426" s="397"/>
    </row>
    <row r="1427" spans="2:60" x14ac:dyDescent="0.35">
      <c r="B1427" s="319"/>
      <c r="C1427" s="147"/>
      <c r="D1427" s="147"/>
      <c r="E1427" s="320"/>
      <c r="F1427" s="321"/>
      <c r="G1427" s="149"/>
      <c r="H1427" s="148"/>
      <c r="I1427" s="148"/>
      <c r="J1427" s="322"/>
      <c r="K1427" s="324" t="str">
        <f>IFERROR(INDEX(Lookup!$G$3:$G$6,MATCH(J1427,Lookup!$F$3:$F$6,0)),"")</f>
        <v/>
      </c>
      <c r="L1427" s="323"/>
      <c r="M1427" s="322"/>
      <c r="N1427" s="846">
        <f t="shared" si="188"/>
        <v>0</v>
      </c>
      <c r="O1427" s="325">
        <f t="shared" si="189"/>
        <v>0</v>
      </c>
      <c r="P1427" s="847">
        <f>IF(I1427&lt;INDEX(Lookup!$U$2:$U$10,MATCH($D$48,Lookup!$S$2:$S$10,0)),0,IF(U1427="X",0,IFERROR(L1427*50,0)))</f>
        <v>0</v>
      </c>
      <c r="Q1427" s="326">
        <f>IF(I1427&lt;INDEX(Lookup!$U$2:$U$10,MATCH($D$48,Lookup!$S$2:$S$10,0)),0,IF(U1427="X",0,IFERROR(P1427*K1427,0)))</f>
        <v>0</v>
      </c>
      <c r="R1427" s="326">
        <v>0</v>
      </c>
      <c r="S1427" s="424">
        <v>0</v>
      </c>
      <c r="T1427" s="322"/>
      <c r="U1427" s="143"/>
      <c r="V1427" s="397"/>
      <c r="W1427" s="555"/>
      <c r="X1427" s="576">
        <f t="shared" si="190"/>
        <v>0</v>
      </c>
      <c r="Y1427" s="576">
        <f t="shared" si="191"/>
        <v>0</v>
      </c>
      <c r="Z1427" s="576">
        <f t="shared" si="192"/>
        <v>0</v>
      </c>
      <c r="AA1427" s="576">
        <f t="shared" si="193"/>
        <v>0</v>
      </c>
      <c r="AB1427" s="553"/>
      <c r="AC1427" s="553"/>
      <c r="AD1427" s="553"/>
      <c r="AE1427" s="553"/>
      <c r="AF1427" s="553"/>
      <c r="AG1427" s="553"/>
      <c r="AH1427" s="553"/>
      <c r="AI1427" s="397"/>
      <c r="AJ1427" s="555"/>
      <c r="AK1427" s="576">
        <f t="shared" si="194"/>
        <v>0</v>
      </c>
      <c r="AL1427" s="576">
        <f t="shared" si="195"/>
        <v>0</v>
      </c>
      <c r="AM1427" s="599"/>
      <c r="AN1427" s="599"/>
      <c r="AO1427" s="553"/>
      <c r="AP1427" s="553"/>
      <c r="AQ1427" s="553"/>
      <c r="AR1427" s="553"/>
      <c r="AS1427" s="397"/>
      <c r="AT1427" s="397"/>
      <c r="AU1427" s="397"/>
      <c r="AV1427" s="397"/>
      <c r="AW1427" s="397"/>
      <c r="AX1427" s="397"/>
      <c r="AY1427" s="397"/>
      <c r="AZ1427" s="397"/>
      <c r="BA1427" s="397"/>
      <c r="BB1427" s="397"/>
      <c r="BC1427" s="397"/>
      <c r="BD1427" s="553"/>
      <c r="BE1427" s="397"/>
      <c r="BF1427" s="397"/>
      <c r="BG1427" s="397"/>
      <c r="BH1427" s="397"/>
    </row>
    <row r="1428" spans="2:60" x14ac:dyDescent="0.35">
      <c r="B1428" s="319"/>
      <c r="C1428" s="147"/>
      <c r="D1428" s="147"/>
      <c r="E1428" s="320"/>
      <c r="F1428" s="321"/>
      <c r="G1428" s="149"/>
      <c r="H1428" s="148"/>
      <c r="I1428" s="148"/>
      <c r="J1428" s="322"/>
      <c r="K1428" s="324" t="str">
        <f>IFERROR(INDEX(Lookup!$G$3:$G$6,MATCH(J1428,Lookup!$F$3:$F$6,0)),"")</f>
        <v/>
      </c>
      <c r="L1428" s="323"/>
      <c r="M1428" s="322"/>
      <c r="N1428" s="846">
        <f t="shared" si="188"/>
        <v>0</v>
      </c>
      <c r="O1428" s="325">
        <f t="shared" si="189"/>
        <v>0</v>
      </c>
      <c r="P1428" s="847">
        <f>IF(I1428&lt;INDEX(Lookup!$U$2:$U$10,MATCH($D$48,Lookup!$S$2:$S$10,0)),0,IF(U1428="X",0,IFERROR(L1428*50,0)))</f>
        <v>0</v>
      </c>
      <c r="Q1428" s="326">
        <f>IF(I1428&lt;INDEX(Lookup!$U$2:$U$10,MATCH($D$48,Lookup!$S$2:$S$10,0)),0,IF(U1428="X",0,IFERROR(P1428*K1428,0)))</f>
        <v>0</v>
      </c>
      <c r="R1428" s="326">
        <v>0</v>
      </c>
      <c r="S1428" s="424">
        <v>0</v>
      </c>
      <c r="T1428" s="322"/>
      <c r="U1428" s="143"/>
      <c r="V1428" s="397"/>
      <c r="W1428" s="555"/>
      <c r="X1428" s="576">
        <f t="shared" si="190"/>
        <v>0</v>
      </c>
      <c r="Y1428" s="576">
        <f t="shared" si="191"/>
        <v>0</v>
      </c>
      <c r="Z1428" s="576">
        <f t="shared" si="192"/>
        <v>0</v>
      </c>
      <c r="AA1428" s="576">
        <f t="shared" si="193"/>
        <v>0</v>
      </c>
      <c r="AB1428" s="553"/>
      <c r="AC1428" s="553"/>
      <c r="AD1428" s="553"/>
      <c r="AE1428" s="553"/>
      <c r="AF1428" s="553"/>
      <c r="AG1428" s="553"/>
      <c r="AH1428" s="553"/>
      <c r="AI1428" s="397"/>
      <c r="AJ1428" s="555"/>
      <c r="AK1428" s="576">
        <f t="shared" si="194"/>
        <v>0</v>
      </c>
      <c r="AL1428" s="576">
        <f t="shared" si="195"/>
        <v>0</v>
      </c>
      <c r="AM1428" s="599"/>
      <c r="AN1428" s="599"/>
      <c r="AO1428" s="553"/>
      <c r="AP1428" s="553"/>
      <c r="AQ1428" s="553"/>
      <c r="AR1428" s="553"/>
      <c r="AS1428" s="397"/>
      <c r="AT1428" s="397"/>
      <c r="AU1428" s="397"/>
      <c r="AV1428" s="397"/>
      <c r="AW1428" s="397"/>
      <c r="AX1428" s="397"/>
      <c r="AY1428" s="397"/>
      <c r="AZ1428" s="397"/>
      <c r="BA1428" s="397"/>
      <c r="BB1428" s="397"/>
      <c r="BC1428" s="397"/>
      <c r="BD1428" s="553"/>
      <c r="BE1428" s="397"/>
      <c r="BF1428" s="397"/>
      <c r="BG1428" s="397"/>
      <c r="BH1428" s="397"/>
    </row>
    <row r="1429" spans="2:60" x14ac:dyDescent="0.35">
      <c r="B1429" s="319"/>
      <c r="C1429" s="147"/>
      <c r="D1429" s="147"/>
      <c r="E1429" s="320"/>
      <c r="F1429" s="321"/>
      <c r="G1429" s="149"/>
      <c r="H1429" s="148"/>
      <c r="I1429" s="148"/>
      <c r="J1429" s="322"/>
      <c r="K1429" s="324" t="str">
        <f>IFERROR(INDEX(Lookup!$G$3:$G$6,MATCH(J1429,Lookup!$F$3:$F$6,0)),"")</f>
        <v/>
      </c>
      <c r="L1429" s="323"/>
      <c r="M1429" s="322"/>
      <c r="N1429" s="846">
        <f t="shared" si="188"/>
        <v>0</v>
      </c>
      <c r="O1429" s="325">
        <f t="shared" si="189"/>
        <v>0</v>
      </c>
      <c r="P1429" s="847">
        <f>IF(I1429&lt;INDEX(Lookup!$U$2:$U$10,MATCH($D$48,Lookup!$S$2:$S$10,0)),0,IF(U1429="X",0,IFERROR(L1429*50,0)))</f>
        <v>0</v>
      </c>
      <c r="Q1429" s="326">
        <f>IF(I1429&lt;INDEX(Lookup!$U$2:$U$10,MATCH($D$48,Lookup!$S$2:$S$10,0)),0,IF(U1429="X",0,IFERROR(P1429*K1429,0)))</f>
        <v>0</v>
      </c>
      <c r="R1429" s="326">
        <v>0</v>
      </c>
      <c r="S1429" s="424">
        <v>0</v>
      </c>
      <c r="T1429" s="322"/>
      <c r="U1429" s="143"/>
      <c r="V1429" s="397"/>
      <c r="W1429" s="555"/>
      <c r="X1429" s="576">
        <f t="shared" si="190"/>
        <v>0</v>
      </c>
      <c r="Y1429" s="576">
        <f t="shared" si="191"/>
        <v>0</v>
      </c>
      <c r="Z1429" s="576">
        <f t="shared" si="192"/>
        <v>0</v>
      </c>
      <c r="AA1429" s="576">
        <f t="shared" si="193"/>
        <v>0</v>
      </c>
      <c r="AB1429" s="553"/>
      <c r="AC1429" s="553"/>
      <c r="AD1429" s="553"/>
      <c r="AE1429" s="553"/>
      <c r="AF1429" s="553"/>
      <c r="AG1429" s="553"/>
      <c r="AH1429" s="553"/>
      <c r="AI1429" s="397"/>
      <c r="AJ1429" s="555"/>
      <c r="AK1429" s="576">
        <f t="shared" si="194"/>
        <v>0</v>
      </c>
      <c r="AL1429" s="576">
        <f t="shared" si="195"/>
        <v>0</v>
      </c>
      <c r="AM1429" s="599"/>
      <c r="AN1429" s="599"/>
      <c r="AO1429" s="553"/>
      <c r="AP1429" s="553"/>
      <c r="AQ1429" s="553"/>
      <c r="AR1429" s="553"/>
      <c r="AS1429" s="397"/>
      <c r="AT1429" s="397"/>
      <c r="AU1429" s="397"/>
      <c r="AV1429" s="397"/>
      <c r="AW1429" s="397"/>
      <c r="AX1429" s="397"/>
      <c r="AY1429" s="397"/>
      <c r="AZ1429" s="397"/>
      <c r="BA1429" s="397"/>
      <c r="BB1429" s="397"/>
      <c r="BC1429" s="397"/>
      <c r="BD1429" s="553"/>
      <c r="BE1429" s="397"/>
      <c r="BF1429" s="397"/>
      <c r="BG1429" s="397"/>
      <c r="BH1429" s="397"/>
    </row>
    <row r="1430" spans="2:60" x14ac:dyDescent="0.35">
      <c r="B1430" s="319"/>
      <c r="C1430" s="147"/>
      <c r="D1430" s="147"/>
      <c r="E1430" s="320"/>
      <c r="F1430" s="321"/>
      <c r="G1430" s="149"/>
      <c r="H1430" s="148"/>
      <c r="I1430" s="148"/>
      <c r="J1430" s="322"/>
      <c r="K1430" s="324" t="str">
        <f>IFERROR(INDEX(Lookup!$G$3:$G$6,MATCH(J1430,Lookup!$F$3:$F$6,0)),"")</f>
        <v/>
      </c>
      <c r="L1430" s="323"/>
      <c r="M1430" s="322"/>
      <c r="N1430" s="846">
        <f t="shared" si="188"/>
        <v>0</v>
      </c>
      <c r="O1430" s="325">
        <f t="shared" si="189"/>
        <v>0</v>
      </c>
      <c r="P1430" s="847">
        <f>IF(I1430&lt;INDEX(Lookup!$U$2:$U$10,MATCH($D$48,Lookup!$S$2:$S$10,0)),0,IF(U1430="X",0,IFERROR(L1430*50,0)))</f>
        <v>0</v>
      </c>
      <c r="Q1430" s="326">
        <f>IF(I1430&lt;INDEX(Lookup!$U$2:$U$10,MATCH($D$48,Lookup!$S$2:$S$10,0)),0,IF(U1430="X",0,IFERROR(P1430*K1430,0)))</f>
        <v>0</v>
      </c>
      <c r="R1430" s="326">
        <v>0</v>
      </c>
      <c r="S1430" s="424">
        <v>0</v>
      </c>
      <c r="T1430" s="322"/>
      <c r="U1430" s="143"/>
      <c r="V1430" s="397"/>
      <c r="W1430" s="555"/>
      <c r="X1430" s="576">
        <f t="shared" si="190"/>
        <v>0</v>
      </c>
      <c r="Y1430" s="576">
        <f t="shared" si="191"/>
        <v>0</v>
      </c>
      <c r="Z1430" s="576">
        <f t="shared" si="192"/>
        <v>0</v>
      </c>
      <c r="AA1430" s="576">
        <f t="shared" si="193"/>
        <v>0</v>
      </c>
      <c r="AB1430" s="553"/>
      <c r="AC1430" s="553"/>
      <c r="AD1430" s="553"/>
      <c r="AE1430" s="553"/>
      <c r="AF1430" s="553"/>
      <c r="AG1430" s="553"/>
      <c r="AH1430" s="553"/>
      <c r="AI1430" s="397"/>
      <c r="AJ1430" s="555"/>
      <c r="AK1430" s="576">
        <f t="shared" si="194"/>
        <v>0</v>
      </c>
      <c r="AL1430" s="576">
        <f t="shared" si="195"/>
        <v>0</v>
      </c>
      <c r="AM1430" s="599"/>
      <c r="AN1430" s="599"/>
      <c r="AO1430" s="553"/>
      <c r="AP1430" s="553"/>
      <c r="AQ1430" s="553"/>
      <c r="AR1430" s="553"/>
      <c r="AS1430" s="397"/>
      <c r="AT1430" s="397"/>
      <c r="AU1430" s="397"/>
      <c r="AV1430" s="397"/>
      <c r="AW1430" s="397"/>
      <c r="AX1430" s="397"/>
      <c r="AY1430" s="397"/>
      <c r="AZ1430" s="397"/>
      <c r="BA1430" s="397"/>
      <c r="BB1430" s="397"/>
      <c r="BC1430" s="397"/>
      <c r="BD1430" s="553"/>
      <c r="BE1430" s="397"/>
      <c r="BF1430" s="397"/>
      <c r="BG1430" s="397"/>
      <c r="BH1430" s="397"/>
    </row>
    <row r="1431" spans="2:60" x14ac:dyDescent="0.35">
      <c r="B1431" s="319"/>
      <c r="C1431" s="147"/>
      <c r="D1431" s="147"/>
      <c r="E1431" s="320"/>
      <c r="F1431" s="321"/>
      <c r="G1431" s="149"/>
      <c r="H1431" s="148"/>
      <c r="I1431" s="148"/>
      <c r="J1431" s="322"/>
      <c r="K1431" s="324" t="str">
        <f>IFERROR(INDEX(Lookup!$G$3:$G$6,MATCH(J1431,Lookup!$F$3:$F$6,0)),"")</f>
        <v/>
      </c>
      <c r="L1431" s="323"/>
      <c r="M1431" s="322"/>
      <c r="N1431" s="846">
        <f t="shared" si="188"/>
        <v>0</v>
      </c>
      <c r="O1431" s="325">
        <f t="shared" si="189"/>
        <v>0</v>
      </c>
      <c r="P1431" s="847">
        <f>IF(I1431&lt;INDEX(Lookup!$U$2:$U$10,MATCH($D$48,Lookup!$S$2:$S$10,0)),0,IF(U1431="X",0,IFERROR(L1431*50,0)))</f>
        <v>0</v>
      </c>
      <c r="Q1431" s="326">
        <f>IF(I1431&lt;INDEX(Lookup!$U$2:$U$10,MATCH($D$48,Lookup!$S$2:$S$10,0)),0,IF(U1431="X",0,IFERROR(P1431*K1431,0)))</f>
        <v>0</v>
      </c>
      <c r="R1431" s="326">
        <v>0</v>
      </c>
      <c r="S1431" s="424">
        <v>0</v>
      </c>
      <c r="T1431" s="322"/>
      <c r="U1431" s="143"/>
      <c r="V1431" s="397"/>
      <c r="W1431" s="555"/>
      <c r="X1431" s="576">
        <f t="shared" si="190"/>
        <v>0</v>
      </c>
      <c r="Y1431" s="576">
        <f t="shared" si="191"/>
        <v>0</v>
      </c>
      <c r="Z1431" s="576">
        <f t="shared" si="192"/>
        <v>0</v>
      </c>
      <c r="AA1431" s="576">
        <f t="shared" si="193"/>
        <v>0</v>
      </c>
      <c r="AB1431" s="553"/>
      <c r="AC1431" s="553"/>
      <c r="AD1431" s="553"/>
      <c r="AE1431" s="553"/>
      <c r="AF1431" s="553"/>
      <c r="AG1431" s="553"/>
      <c r="AH1431" s="553"/>
      <c r="AI1431" s="397"/>
      <c r="AJ1431" s="555"/>
      <c r="AK1431" s="576">
        <f t="shared" si="194"/>
        <v>0</v>
      </c>
      <c r="AL1431" s="576">
        <f t="shared" si="195"/>
        <v>0</v>
      </c>
      <c r="AM1431" s="599"/>
      <c r="AN1431" s="599"/>
      <c r="AO1431" s="553"/>
      <c r="AP1431" s="553"/>
      <c r="AQ1431" s="553"/>
      <c r="AR1431" s="553"/>
      <c r="AS1431" s="397"/>
      <c r="AT1431" s="397"/>
      <c r="AU1431" s="397"/>
      <c r="AV1431" s="397"/>
      <c r="AW1431" s="397"/>
      <c r="AX1431" s="397"/>
      <c r="AY1431" s="397"/>
      <c r="AZ1431" s="397"/>
      <c r="BA1431" s="397"/>
      <c r="BB1431" s="397"/>
      <c r="BC1431" s="397"/>
      <c r="BD1431" s="553"/>
      <c r="BE1431" s="397"/>
      <c r="BF1431" s="397"/>
      <c r="BG1431" s="397"/>
      <c r="BH1431" s="397"/>
    </row>
    <row r="1432" spans="2:60" x14ac:dyDescent="0.35">
      <c r="B1432" s="319"/>
      <c r="C1432" s="147"/>
      <c r="D1432" s="147"/>
      <c r="E1432" s="320"/>
      <c r="F1432" s="321"/>
      <c r="G1432" s="149"/>
      <c r="H1432" s="148"/>
      <c r="I1432" s="148"/>
      <c r="J1432" s="322"/>
      <c r="K1432" s="324" t="str">
        <f>IFERROR(INDEX(Lookup!$G$3:$G$6,MATCH(J1432,Lookup!$F$3:$F$6,0)),"")</f>
        <v/>
      </c>
      <c r="L1432" s="323"/>
      <c r="M1432" s="322"/>
      <c r="N1432" s="846">
        <f t="shared" si="188"/>
        <v>0</v>
      </c>
      <c r="O1432" s="325">
        <f t="shared" si="189"/>
        <v>0</v>
      </c>
      <c r="P1432" s="847">
        <f>IF(I1432&lt;INDEX(Lookup!$U$2:$U$10,MATCH($D$48,Lookup!$S$2:$S$10,0)),0,IF(U1432="X",0,IFERROR(L1432*50,0)))</f>
        <v>0</v>
      </c>
      <c r="Q1432" s="326">
        <f>IF(I1432&lt;INDEX(Lookup!$U$2:$U$10,MATCH($D$48,Lookup!$S$2:$S$10,0)),0,IF(U1432="X",0,IFERROR(P1432*K1432,0)))</f>
        <v>0</v>
      </c>
      <c r="R1432" s="326">
        <v>0</v>
      </c>
      <c r="S1432" s="424">
        <v>0</v>
      </c>
      <c r="T1432" s="322"/>
      <c r="U1432" s="143"/>
      <c r="V1432" s="397"/>
      <c r="W1432" s="555"/>
      <c r="X1432" s="576">
        <f t="shared" si="190"/>
        <v>0</v>
      </c>
      <c r="Y1432" s="576">
        <f t="shared" si="191"/>
        <v>0</v>
      </c>
      <c r="Z1432" s="576">
        <f t="shared" si="192"/>
        <v>0</v>
      </c>
      <c r="AA1432" s="576">
        <f t="shared" si="193"/>
        <v>0</v>
      </c>
      <c r="AB1432" s="553"/>
      <c r="AC1432" s="553"/>
      <c r="AD1432" s="553"/>
      <c r="AE1432" s="553"/>
      <c r="AF1432" s="553"/>
      <c r="AG1432" s="553"/>
      <c r="AH1432" s="553"/>
      <c r="AI1432" s="397"/>
      <c r="AJ1432" s="555"/>
      <c r="AK1432" s="576">
        <f t="shared" si="194"/>
        <v>0</v>
      </c>
      <c r="AL1432" s="576">
        <f t="shared" si="195"/>
        <v>0</v>
      </c>
      <c r="AM1432" s="599"/>
      <c r="AN1432" s="599"/>
      <c r="AO1432" s="553"/>
      <c r="AP1432" s="553"/>
      <c r="AQ1432" s="553"/>
      <c r="AR1432" s="553"/>
      <c r="AS1432" s="397"/>
      <c r="AT1432" s="397"/>
      <c r="AU1432" s="397"/>
      <c r="AV1432" s="397"/>
      <c r="AW1432" s="397"/>
      <c r="AX1432" s="397"/>
      <c r="AY1432" s="397"/>
      <c r="AZ1432" s="397"/>
      <c r="BA1432" s="397"/>
      <c r="BB1432" s="397"/>
      <c r="BC1432" s="397"/>
      <c r="BD1432" s="553"/>
      <c r="BE1432" s="397"/>
      <c r="BF1432" s="397"/>
      <c r="BG1432" s="397"/>
      <c r="BH1432" s="397"/>
    </row>
    <row r="1433" spans="2:60" x14ac:dyDescent="0.35">
      <c r="B1433" s="319"/>
      <c r="C1433" s="147"/>
      <c r="D1433" s="147"/>
      <c r="E1433" s="320"/>
      <c r="F1433" s="321"/>
      <c r="G1433" s="149"/>
      <c r="H1433" s="148"/>
      <c r="I1433" s="148"/>
      <c r="J1433" s="322"/>
      <c r="K1433" s="324" t="str">
        <f>IFERROR(INDEX(Lookup!$G$3:$G$6,MATCH(J1433,Lookup!$F$3:$F$6,0)),"")</f>
        <v/>
      </c>
      <c r="L1433" s="323"/>
      <c r="M1433" s="322"/>
      <c r="N1433" s="846">
        <f t="shared" si="188"/>
        <v>0</v>
      </c>
      <c r="O1433" s="325">
        <f t="shared" si="189"/>
        <v>0</v>
      </c>
      <c r="P1433" s="847">
        <f>IF(I1433&lt;INDEX(Lookup!$U$2:$U$10,MATCH($D$48,Lookup!$S$2:$S$10,0)),0,IF(U1433="X",0,IFERROR(L1433*50,0)))</f>
        <v>0</v>
      </c>
      <c r="Q1433" s="326">
        <f>IF(I1433&lt;INDEX(Lookup!$U$2:$U$10,MATCH($D$48,Lookup!$S$2:$S$10,0)),0,IF(U1433="X",0,IFERROR(P1433*K1433,0)))</f>
        <v>0</v>
      </c>
      <c r="R1433" s="326">
        <v>0</v>
      </c>
      <c r="S1433" s="424">
        <v>0</v>
      </c>
      <c r="T1433" s="322"/>
      <c r="U1433" s="143"/>
      <c r="V1433" s="397"/>
      <c r="W1433" s="555"/>
      <c r="X1433" s="576">
        <f t="shared" si="190"/>
        <v>0</v>
      </c>
      <c r="Y1433" s="576">
        <f t="shared" si="191"/>
        <v>0</v>
      </c>
      <c r="Z1433" s="576">
        <f t="shared" si="192"/>
        <v>0</v>
      </c>
      <c r="AA1433" s="576">
        <f t="shared" si="193"/>
        <v>0</v>
      </c>
      <c r="AB1433" s="553"/>
      <c r="AC1433" s="553"/>
      <c r="AD1433" s="553"/>
      <c r="AE1433" s="553"/>
      <c r="AF1433" s="553"/>
      <c r="AG1433" s="553"/>
      <c r="AH1433" s="553"/>
      <c r="AI1433" s="397"/>
      <c r="AJ1433" s="555"/>
      <c r="AK1433" s="576">
        <f t="shared" si="194"/>
        <v>0</v>
      </c>
      <c r="AL1433" s="576">
        <f t="shared" si="195"/>
        <v>0</v>
      </c>
      <c r="AM1433" s="599"/>
      <c r="AN1433" s="599"/>
      <c r="AO1433" s="553"/>
      <c r="AP1433" s="553"/>
      <c r="AQ1433" s="553"/>
      <c r="AR1433" s="553"/>
      <c r="AS1433" s="397"/>
      <c r="AT1433" s="397"/>
      <c r="AU1433" s="397"/>
      <c r="AV1433" s="397"/>
      <c r="AW1433" s="397"/>
      <c r="AX1433" s="397"/>
      <c r="AY1433" s="397"/>
      <c r="AZ1433" s="397"/>
      <c r="BA1433" s="397"/>
      <c r="BB1433" s="397"/>
      <c r="BC1433" s="397"/>
      <c r="BD1433" s="553"/>
      <c r="BE1433" s="397"/>
      <c r="BF1433" s="397"/>
      <c r="BG1433" s="397"/>
      <c r="BH1433" s="397"/>
    </row>
    <row r="1434" spans="2:60" x14ac:dyDescent="0.35">
      <c r="B1434" s="319"/>
      <c r="C1434" s="147"/>
      <c r="D1434" s="147"/>
      <c r="E1434" s="320"/>
      <c r="F1434" s="321"/>
      <c r="G1434" s="149"/>
      <c r="H1434" s="148"/>
      <c r="I1434" s="148"/>
      <c r="J1434" s="322"/>
      <c r="K1434" s="324" t="str">
        <f>IFERROR(INDEX(Lookup!$G$3:$G$6,MATCH(J1434,Lookup!$F$3:$F$6,0)),"")</f>
        <v/>
      </c>
      <c r="L1434" s="323"/>
      <c r="M1434" s="322"/>
      <c r="N1434" s="846">
        <f t="shared" si="188"/>
        <v>0</v>
      </c>
      <c r="O1434" s="325">
        <f t="shared" si="189"/>
        <v>0</v>
      </c>
      <c r="P1434" s="847">
        <f>IF(I1434&lt;INDEX(Lookup!$U$2:$U$10,MATCH($D$48,Lookup!$S$2:$S$10,0)),0,IF(U1434="X",0,IFERROR(L1434*50,0)))</f>
        <v>0</v>
      </c>
      <c r="Q1434" s="326">
        <f>IF(I1434&lt;INDEX(Lookup!$U$2:$U$10,MATCH($D$48,Lookup!$S$2:$S$10,0)),0,IF(U1434="X",0,IFERROR(P1434*K1434,0)))</f>
        <v>0</v>
      </c>
      <c r="R1434" s="326">
        <v>0</v>
      </c>
      <c r="S1434" s="424">
        <v>0</v>
      </c>
      <c r="T1434" s="322"/>
      <c r="U1434" s="143"/>
      <c r="V1434" s="397"/>
      <c r="W1434" s="555"/>
      <c r="X1434" s="576">
        <f t="shared" si="190"/>
        <v>0</v>
      </c>
      <c r="Y1434" s="576">
        <f t="shared" si="191"/>
        <v>0</v>
      </c>
      <c r="Z1434" s="576">
        <f t="shared" si="192"/>
        <v>0</v>
      </c>
      <c r="AA1434" s="576">
        <f t="shared" si="193"/>
        <v>0</v>
      </c>
      <c r="AB1434" s="553"/>
      <c r="AC1434" s="553"/>
      <c r="AD1434" s="553"/>
      <c r="AE1434" s="553"/>
      <c r="AF1434" s="553"/>
      <c r="AG1434" s="553"/>
      <c r="AH1434" s="553"/>
      <c r="AI1434" s="397"/>
      <c r="AJ1434" s="555"/>
      <c r="AK1434" s="576">
        <f t="shared" si="194"/>
        <v>0</v>
      </c>
      <c r="AL1434" s="576">
        <f t="shared" si="195"/>
        <v>0</v>
      </c>
      <c r="AM1434" s="599"/>
      <c r="AN1434" s="599"/>
      <c r="AO1434" s="553"/>
      <c r="AP1434" s="553"/>
      <c r="AQ1434" s="553"/>
      <c r="AR1434" s="553"/>
      <c r="AS1434" s="397"/>
      <c r="AT1434" s="397"/>
      <c r="AU1434" s="397"/>
      <c r="AV1434" s="397"/>
      <c r="AW1434" s="397"/>
      <c r="AX1434" s="397"/>
      <c r="AY1434" s="397"/>
      <c r="AZ1434" s="397"/>
      <c r="BA1434" s="397"/>
      <c r="BB1434" s="397"/>
      <c r="BC1434" s="397"/>
      <c r="BD1434" s="553"/>
      <c r="BE1434" s="397"/>
      <c r="BF1434" s="397"/>
      <c r="BG1434" s="397"/>
      <c r="BH1434" s="397"/>
    </row>
    <row r="1435" spans="2:60" x14ac:dyDescent="0.35">
      <c r="B1435" s="319"/>
      <c r="C1435" s="147"/>
      <c r="D1435" s="147"/>
      <c r="E1435" s="320"/>
      <c r="F1435" s="321"/>
      <c r="G1435" s="149"/>
      <c r="H1435" s="148"/>
      <c r="I1435" s="148"/>
      <c r="J1435" s="322"/>
      <c r="K1435" s="324" t="str">
        <f>IFERROR(INDEX(Lookup!$G$3:$G$6,MATCH(J1435,Lookup!$F$3:$F$6,0)),"")</f>
        <v/>
      </c>
      <c r="L1435" s="323"/>
      <c r="M1435" s="322"/>
      <c r="N1435" s="846">
        <f t="shared" si="188"/>
        <v>0</v>
      </c>
      <c r="O1435" s="325">
        <f t="shared" si="189"/>
        <v>0</v>
      </c>
      <c r="P1435" s="847">
        <f>IF(I1435&lt;INDEX(Lookup!$U$2:$U$10,MATCH($D$48,Lookup!$S$2:$S$10,0)),0,IF(U1435="X",0,IFERROR(L1435*50,0)))</f>
        <v>0</v>
      </c>
      <c r="Q1435" s="326">
        <f>IF(I1435&lt;INDEX(Lookup!$U$2:$U$10,MATCH($D$48,Lookup!$S$2:$S$10,0)),0,IF(U1435="X",0,IFERROR(P1435*K1435,0)))</f>
        <v>0</v>
      </c>
      <c r="R1435" s="326">
        <v>0</v>
      </c>
      <c r="S1435" s="424">
        <v>0</v>
      </c>
      <c r="T1435" s="322"/>
      <c r="U1435" s="143"/>
      <c r="V1435" s="397"/>
      <c r="W1435" s="555"/>
      <c r="X1435" s="576">
        <f t="shared" si="190"/>
        <v>0</v>
      </c>
      <c r="Y1435" s="576">
        <f t="shared" si="191"/>
        <v>0</v>
      </c>
      <c r="Z1435" s="576">
        <f t="shared" si="192"/>
        <v>0</v>
      </c>
      <c r="AA1435" s="576">
        <f t="shared" si="193"/>
        <v>0</v>
      </c>
      <c r="AB1435" s="553"/>
      <c r="AC1435" s="553"/>
      <c r="AD1435" s="553"/>
      <c r="AE1435" s="553"/>
      <c r="AF1435" s="553"/>
      <c r="AG1435" s="553"/>
      <c r="AH1435" s="553"/>
      <c r="AI1435" s="397"/>
      <c r="AJ1435" s="555"/>
      <c r="AK1435" s="576">
        <f t="shared" si="194"/>
        <v>0</v>
      </c>
      <c r="AL1435" s="576">
        <f t="shared" si="195"/>
        <v>0</v>
      </c>
      <c r="AM1435" s="599"/>
      <c r="AN1435" s="599"/>
      <c r="AO1435" s="553"/>
      <c r="AP1435" s="553"/>
      <c r="AQ1435" s="553"/>
      <c r="AR1435" s="553"/>
      <c r="AS1435" s="397"/>
      <c r="AT1435" s="397"/>
      <c r="AU1435" s="397"/>
      <c r="AV1435" s="397"/>
      <c r="AW1435" s="397"/>
      <c r="AX1435" s="397"/>
      <c r="AY1435" s="397"/>
      <c r="AZ1435" s="397"/>
      <c r="BA1435" s="397"/>
      <c r="BB1435" s="397"/>
      <c r="BC1435" s="397"/>
      <c r="BD1435" s="553"/>
      <c r="BE1435" s="397"/>
      <c r="BF1435" s="397"/>
      <c r="BG1435" s="397"/>
      <c r="BH1435" s="397"/>
    </row>
    <row r="1436" spans="2:60" x14ac:dyDescent="0.35">
      <c r="B1436" s="319"/>
      <c r="C1436" s="147"/>
      <c r="D1436" s="147"/>
      <c r="E1436" s="320"/>
      <c r="F1436" s="321"/>
      <c r="G1436" s="149"/>
      <c r="H1436" s="148"/>
      <c r="I1436" s="148"/>
      <c r="J1436" s="322"/>
      <c r="K1436" s="324" t="str">
        <f>IFERROR(INDEX(Lookup!$G$3:$G$6,MATCH(J1436,Lookup!$F$3:$F$6,0)),"")</f>
        <v/>
      </c>
      <c r="L1436" s="323"/>
      <c r="M1436" s="322"/>
      <c r="N1436" s="846">
        <f t="shared" si="188"/>
        <v>0</v>
      </c>
      <c r="O1436" s="325">
        <f t="shared" si="189"/>
        <v>0</v>
      </c>
      <c r="P1436" s="847">
        <f>IF(I1436&lt;INDEX(Lookup!$U$2:$U$10,MATCH($D$48,Lookup!$S$2:$S$10,0)),0,IF(U1436="X",0,IFERROR(L1436*50,0)))</f>
        <v>0</v>
      </c>
      <c r="Q1436" s="326">
        <f>IF(I1436&lt;INDEX(Lookup!$U$2:$U$10,MATCH($D$48,Lookup!$S$2:$S$10,0)),0,IF(U1436="X",0,IFERROR(P1436*K1436,0)))</f>
        <v>0</v>
      </c>
      <c r="R1436" s="326">
        <v>0</v>
      </c>
      <c r="S1436" s="424">
        <v>0</v>
      </c>
      <c r="T1436" s="322"/>
      <c r="U1436" s="143"/>
      <c r="V1436" s="397"/>
      <c r="W1436" s="555"/>
      <c r="X1436" s="576">
        <f t="shared" si="190"/>
        <v>0</v>
      </c>
      <c r="Y1436" s="576">
        <f t="shared" si="191"/>
        <v>0</v>
      </c>
      <c r="Z1436" s="576">
        <f t="shared" si="192"/>
        <v>0</v>
      </c>
      <c r="AA1436" s="576">
        <f t="shared" si="193"/>
        <v>0</v>
      </c>
      <c r="AB1436" s="553"/>
      <c r="AC1436" s="553"/>
      <c r="AD1436" s="553"/>
      <c r="AE1436" s="553"/>
      <c r="AF1436" s="553"/>
      <c r="AG1436" s="553"/>
      <c r="AH1436" s="553"/>
      <c r="AI1436" s="397"/>
      <c r="AJ1436" s="555"/>
      <c r="AK1436" s="576">
        <f t="shared" si="194"/>
        <v>0</v>
      </c>
      <c r="AL1436" s="576">
        <f t="shared" si="195"/>
        <v>0</v>
      </c>
      <c r="AM1436" s="599"/>
      <c r="AN1436" s="599"/>
      <c r="AO1436" s="553"/>
      <c r="AP1436" s="553"/>
      <c r="AQ1436" s="553"/>
      <c r="AR1436" s="553"/>
      <c r="AS1436" s="397"/>
      <c r="AT1436" s="397"/>
      <c r="AU1436" s="397"/>
      <c r="AV1436" s="397"/>
      <c r="AW1436" s="397"/>
      <c r="AX1436" s="397"/>
      <c r="AY1436" s="397"/>
      <c r="AZ1436" s="397"/>
      <c r="BA1436" s="397"/>
      <c r="BB1436" s="397"/>
      <c r="BC1436" s="397"/>
      <c r="BD1436" s="553"/>
      <c r="BE1436" s="397"/>
      <c r="BF1436" s="397"/>
      <c r="BG1436" s="397"/>
      <c r="BH1436" s="397"/>
    </row>
    <row r="1437" spans="2:60" x14ac:dyDescent="0.35">
      <c r="B1437" s="319"/>
      <c r="C1437" s="147"/>
      <c r="D1437" s="147"/>
      <c r="E1437" s="320"/>
      <c r="F1437" s="321"/>
      <c r="G1437" s="149"/>
      <c r="H1437" s="148"/>
      <c r="I1437" s="148"/>
      <c r="J1437" s="322"/>
      <c r="K1437" s="324" t="str">
        <f>IFERROR(INDEX(Lookup!$G$3:$G$6,MATCH(J1437,Lookup!$F$3:$F$6,0)),"")</f>
        <v/>
      </c>
      <c r="L1437" s="323"/>
      <c r="M1437" s="322"/>
      <c r="N1437" s="846">
        <f t="shared" si="188"/>
        <v>0</v>
      </c>
      <c r="O1437" s="325">
        <f t="shared" si="189"/>
        <v>0</v>
      </c>
      <c r="P1437" s="847">
        <f>IF(I1437&lt;INDEX(Lookup!$U$2:$U$10,MATCH($D$48,Lookup!$S$2:$S$10,0)),0,IF(U1437="X",0,IFERROR(L1437*50,0)))</f>
        <v>0</v>
      </c>
      <c r="Q1437" s="326">
        <f>IF(I1437&lt;INDEX(Lookup!$U$2:$U$10,MATCH($D$48,Lookup!$S$2:$S$10,0)),0,IF(U1437="X",0,IFERROR(P1437*K1437,0)))</f>
        <v>0</v>
      </c>
      <c r="R1437" s="326">
        <v>0</v>
      </c>
      <c r="S1437" s="424">
        <v>0</v>
      </c>
      <c r="T1437" s="322"/>
      <c r="U1437" s="143"/>
      <c r="V1437" s="397"/>
      <c r="W1437" s="555"/>
      <c r="X1437" s="576">
        <f t="shared" si="190"/>
        <v>0</v>
      </c>
      <c r="Y1437" s="576">
        <f t="shared" si="191"/>
        <v>0</v>
      </c>
      <c r="Z1437" s="576">
        <f t="shared" si="192"/>
        <v>0</v>
      </c>
      <c r="AA1437" s="576">
        <f t="shared" si="193"/>
        <v>0</v>
      </c>
      <c r="AB1437" s="553"/>
      <c r="AC1437" s="553"/>
      <c r="AD1437" s="553"/>
      <c r="AE1437" s="553"/>
      <c r="AF1437" s="553"/>
      <c r="AG1437" s="553"/>
      <c r="AH1437" s="553"/>
      <c r="AI1437" s="397"/>
      <c r="AJ1437" s="555"/>
      <c r="AK1437" s="576">
        <f t="shared" si="194"/>
        <v>0</v>
      </c>
      <c r="AL1437" s="576">
        <f t="shared" si="195"/>
        <v>0</v>
      </c>
      <c r="AM1437" s="599"/>
      <c r="AN1437" s="599"/>
      <c r="AO1437" s="553"/>
      <c r="AP1437" s="553"/>
      <c r="AQ1437" s="553"/>
      <c r="AR1437" s="553"/>
      <c r="AS1437" s="397"/>
      <c r="AT1437" s="397"/>
      <c r="AU1437" s="397"/>
      <c r="AV1437" s="397"/>
      <c r="AW1437" s="397"/>
      <c r="AX1437" s="397"/>
      <c r="AY1437" s="397"/>
      <c r="AZ1437" s="397"/>
      <c r="BA1437" s="397"/>
      <c r="BB1437" s="397"/>
      <c r="BC1437" s="397"/>
      <c r="BD1437" s="553"/>
      <c r="BE1437" s="397"/>
      <c r="BF1437" s="397"/>
      <c r="BG1437" s="397"/>
      <c r="BH1437" s="397"/>
    </row>
    <row r="1438" spans="2:60" x14ac:dyDescent="0.35">
      <c r="B1438" s="319"/>
      <c r="C1438" s="147"/>
      <c r="D1438" s="147"/>
      <c r="E1438" s="320"/>
      <c r="F1438" s="321"/>
      <c r="G1438" s="149"/>
      <c r="H1438" s="148"/>
      <c r="I1438" s="148"/>
      <c r="J1438" s="322"/>
      <c r="K1438" s="324" t="str">
        <f>IFERROR(INDEX(Lookup!$G$3:$G$6,MATCH(J1438,Lookup!$F$3:$F$6,0)),"")</f>
        <v/>
      </c>
      <c r="L1438" s="323"/>
      <c r="M1438" s="322"/>
      <c r="N1438" s="846">
        <f t="shared" si="188"/>
        <v>0</v>
      </c>
      <c r="O1438" s="325">
        <f t="shared" si="189"/>
        <v>0</v>
      </c>
      <c r="P1438" s="847">
        <f>IF(I1438&lt;INDEX(Lookup!$U$2:$U$10,MATCH($D$48,Lookup!$S$2:$S$10,0)),0,IF(U1438="X",0,IFERROR(L1438*50,0)))</f>
        <v>0</v>
      </c>
      <c r="Q1438" s="326">
        <f>IF(I1438&lt;INDEX(Lookup!$U$2:$U$10,MATCH($D$48,Lookup!$S$2:$S$10,0)),0,IF(U1438="X",0,IFERROR(P1438*K1438,0)))</f>
        <v>0</v>
      </c>
      <c r="R1438" s="326">
        <v>0</v>
      </c>
      <c r="S1438" s="424">
        <v>0</v>
      </c>
      <c r="T1438" s="322"/>
      <c r="U1438" s="143"/>
      <c r="V1438" s="397"/>
      <c r="W1438" s="555"/>
      <c r="X1438" s="576">
        <f t="shared" si="190"/>
        <v>0</v>
      </c>
      <c r="Y1438" s="576">
        <f t="shared" si="191"/>
        <v>0</v>
      </c>
      <c r="Z1438" s="576">
        <f t="shared" si="192"/>
        <v>0</v>
      </c>
      <c r="AA1438" s="576">
        <f t="shared" si="193"/>
        <v>0</v>
      </c>
      <c r="AB1438" s="553"/>
      <c r="AC1438" s="553"/>
      <c r="AD1438" s="553"/>
      <c r="AE1438" s="553"/>
      <c r="AF1438" s="553"/>
      <c r="AG1438" s="553"/>
      <c r="AH1438" s="553"/>
      <c r="AI1438" s="397"/>
      <c r="AJ1438" s="555"/>
      <c r="AK1438" s="576">
        <f t="shared" si="194"/>
        <v>0</v>
      </c>
      <c r="AL1438" s="576">
        <f t="shared" si="195"/>
        <v>0</v>
      </c>
      <c r="AM1438" s="599"/>
      <c r="AN1438" s="599"/>
      <c r="AO1438" s="553"/>
      <c r="AP1438" s="553"/>
      <c r="AQ1438" s="553"/>
      <c r="AR1438" s="553"/>
      <c r="AS1438" s="397"/>
      <c r="AT1438" s="397"/>
      <c r="AU1438" s="397"/>
      <c r="AV1438" s="397"/>
      <c r="AW1438" s="397"/>
      <c r="AX1438" s="397"/>
      <c r="AY1438" s="397"/>
      <c r="AZ1438" s="397"/>
      <c r="BA1438" s="397"/>
      <c r="BB1438" s="397"/>
      <c r="BC1438" s="397"/>
      <c r="BD1438" s="553"/>
      <c r="BE1438" s="397"/>
      <c r="BF1438" s="397"/>
      <c r="BG1438" s="397"/>
      <c r="BH1438" s="397"/>
    </row>
    <row r="1439" spans="2:60" x14ac:dyDescent="0.35">
      <c r="B1439" s="319"/>
      <c r="C1439" s="147"/>
      <c r="D1439" s="147"/>
      <c r="E1439" s="320"/>
      <c r="F1439" s="321"/>
      <c r="G1439" s="149"/>
      <c r="H1439" s="148"/>
      <c r="I1439" s="148"/>
      <c r="J1439" s="322"/>
      <c r="K1439" s="324" t="str">
        <f>IFERROR(INDEX(Lookup!$G$3:$G$6,MATCH(J1439,Lookup!$F$3:$F$6,0)),"")</f>
        <v/>
      </c>
      <c r="L1439" s="323"/>
      <c r="M1439" s="322"/>
      <c r="N1439" s="846">
        <f t="shared" si="188"/>
        <v>0</v>
      </c>
      <c r="O1439" s="325">
        <f t="shared" si="189"/>
        <v>0</v>
      </c>
      <c r="P1439" s="847">
        <f>IF(I1439&lt;INDEX(Lookup!$U$2:$U$10,MATCH($D$48,Lookup!$S$2:$S$10,0)),0,IF(U1439="X",0,IFERROR(L1439*50,0)))</f>
        <v>0</v>
      </c>
      <c r="Q1439" s="326">
        <f>IF(I1439&lt;INDEX(Lookup!$U$2:$U$10,MATCH($D$48,Lookup!$S$2:$S$10,0)),0,IF(U1439="X",0,IFERROR(P1439*K1439,0)))</f>
        <v>0</v>
      </c>
      <c r="R1439" s="326">
        <v>0</v>
      </c>
      <c r="S1439" s="424">
        <v>0</v>
      </c>
      <c r="T1439" s="322"/>
      <c r="U1439" s="143"/>
      <c r="V1439" s="397"/>
      <c r="W1439" s="555"/>
      <c r="X1439" s="576">
        <f t="shared" si="190"/>
        <v>0</v>
      </c>
      <c r="Y1439" s="576">
        <f t="shared" si="191"/>
        <v>0</v>
      </c>
      <c r="Z1439" s="576">
        <f t="shared" si="192"/>
        <v>0</v>
      </c>
      <c r="AA1439" s="576">
        <f t="shared" si="193"/>
        <v>0</v>
      </c>
      <c r="AB1439" s="553"/>
      <c r="AC1439" s="553"/>
      <c r="AD1439" s="553"/>
      <c r="AE1439" s="553"/>
      <c r="AF1439" s="553"/>
      <c r="AG1439" s="553"/>
      <c r="AH1439" s="553"/>
      <c r="AI1439" s="397"/>
      <c r="AJ1439" s="555"/>
      <c r="AK1439" s="576">
        <f t="shared" si="194"/>
        <v>0</v>
      </c>
      <c r="AL1439" s="576">
        <f t="shared" si="195"/>
        <v>0</v>
      </c>
      <c r="AM1439" s="599"/>
      <c r="AN1439" s="599"/>
      <c r="AO1439" s="553"/>
      <c r="AP1439" s="553"/>
      <c r="AQ1439" s="553"/>
      <c r="AR1439" s="553"/>
      <c r="AS1439" s="397"/>
      <c r="AT1439" s="397"/>
      <c r="AU1439" s="397"/>
      <c r="AV1439" s="397"/>
      <c r="AW1439" s="397"/>
      <c r="AX1439" s="397"/>
      <c r="AY1439" s="397"/>
      <c r="AZ1439" s="397"/>
      <c r="BA1439" s="397"/>
      <c r="BB1439" s="397"/>
      <c r="BC1439" s="397"/>
      <c r="BD1439" s="553"/>
      <c r="BE1439" s="397"/>
      <c r="BF1439" s="397"/>
      <c r="BG1439" s="397"/>
      <c r="BH1439" s="397"/>
    </row>
    <row r="1440" spans="2:60" x14ac:dyDescent="0.35">
      <c r="B1440" s="319"/>
      <c r="C1440" s="147"/>
      <c r="D1440" s="147"/>
      <c r="E1440" s="320"/>
      <c r="F1440" s="321"/>
      <c r="G1440" s="149"/>
      <c r="H1440" s="148"/>
      <c r="I1440" s="148"/>
      <c r="J1440" s="322"/>
      <c r="K1440" s="324" t="str">
        <f>IFERROR(INDEX(Lookup!$G$3:$G$6,MATCH(J1440,Lookup!$F$3:$F$6,0)),"")</f>
        <v/>
      </c>
      <c r="L1440" s="323"/>
      <c r="M1440" s="322"/>
      <c r="N1440" s="846">
        <f t="shared" si="188"/>
        <v>0</v>
      </c>
      <c r="O1440" s="325">
        <f t="shared" si="189"/>
        <v>0</v>
      </c>
      <c r="P1440" s="847">
        <f>IF(I1440&lt;INDEX(Lookup!$U$2:$U$10,MATCH($D$48,Lookup!$S$2:$S$10,0)),0,IF(U1440="X",0,IFERROR(L1440*50,0)))</f>
        <v>0</v>
      </c>
      <c r="Q1440" s="326">
        <f>IF(I1440&lt;INDEX(Lookup!$U$2:$U$10,MATCH($D$48,Lookup!$S$2:$S$10,0)),0,IF(U1440="X",0,IFERROR(P1440*K1440,0)))</f>
        <v>0</v>
      </c>
      <c r="R1440" s="326">
        <v>0</v>
      </c>
      <c r="S1440" s="424">
        <v>0</v>
      </c>
      <c r="T1440" s="322"/>
      <c r="U1440" s="143"/>
      <c r="V1440" s="397"/>
      <c r="W1440" s="555"/>
      <c r="X1440" s="576">
        <f t="shared" si="190"/>
        <v>0</v>
      </c>
      <c r="Y1440" s="576">
        <f t="shared" si="191"/>
        <v>0</v>
      </c>
      <c r="Z1440" s="576">
        <f t="shared" si="192"/>
        <v>0</v>
      </c>
      <c r="AA1440" s="576">
        <f t="shared" si="193"/>
        <v>0</v>
      </c>
      <c r="AB1440" s="553"/>
      <c r="AC1440" s="553"/>
      <c r="AD1440" s="553"/>
      <c r="AE1440" s="553"/>
      <c r="AF1440" s="553"/>
      <c r="AG1440" s="553"/>
      <c r="AH1440" s="553"/>
      <c r="AI1440" s="397"/>
      <c r="AJ1440" s="555"/>
      <c r="AK1440" s="576">
        <f t="shared" si="194"/>
        <v>0</v>
      </c>
      <c r="AL1440" s="576">
        <f t="shared" si="195"/>
        <v>0</v>
      </c>
      <c r="AM1440" s="599"/>
      <c r="AN1440" s="599"/>
      <c r="AO1440" s="553"/>
      <c r="AP1440" s="553"/>
      <c r="AQ1440" s="553"/>
      <c r="AR1440" s="553"/>
      <c r="AS1440" s="397"/>
      <c r="AT1440" s="397"/>
      <c r="AU1440" s="397"/>
      <c r="AV1440" s="397"/>
      <c r="AW1440" s="397"/>
      <c r="AX1440" s="397"/>
      <c r="AY1440" s="397"/>
      <c r="AZ1440" s="397"/>
      <c r="BA1440" s="397"/>
      <c r="BB1440" s="397"/>
      <c r="BC1440" s="397"/>
      <c r="BD1440" s="553"/>
      <c r="BE1440" s="397"/>
      <c r="BF1440" s="397"/>
      <c r="BG1440" s="397"/>
      <c r="BH1440" s="397"/>
    </row>
    <row r="1441" spans="2:60" x14ac:dyDescent="0.35">
      <c r="B1441" s="319"/>
      <c r="C1441" s="147"/>
      <c r="D1441" s="147"/>
      <c r="E1441" s="320"/>
      <c r="F1441" s="321"/>
      <c r="G1441" s="149"/>
      <c r="H1441" s="148"/>
      <c r="I1441" s="148"/>
      <c r="J1441" s="322"/>
      <c r="K1441" s="324" t="str">
        <f>IFERROR(INDEX(Lookup!$G$3:$G$6,MATCH(J1441,Lookup!$F$3:$F$6,0)),"")</f>
        <v/>
      </c>
      <c r="L1441" s="323"/>
      <c r="M1441" s="322"/>
      <c r="N1441" s="846">
        <f t="shared" si="188"/>
        <v>0</v>
      </c>
      <c r="O1441" s="325">
        <f t="shared" si="189"/>
        <v>0</v>
      </c>
      <c r="P1441" s="847">
        <f>IF(I1441&lt;INDEX(Lookup!$U$2:$U$10,MATCH($D$48,Lookup!$S$2:$S$10,0)),0,IF(U1441="X",0,IFERROR(L1441*50,0)))</f>
        <v>0</v>
      </c>
      <c r="Q1441" s="326">
        <f>IF(I1441&lt;INDEX(Lookup!$U$2:$U$10,MATCH($D$48,Lookup!$S$2:$S$10,0)),0,IF(U1441="X",0,IFERROR(P1441*K1441,0)))</f>
        <v>0</v>
      </c>
      <c r="R1441" s="326">
        <v>0</v>
      </c>
      <c r="S1441" s="424">
        <v>0</v>
      </c>
      <c r="T1441" s="322"/>
      <c r="U1441" s="143"/>
      <c r="V1441" s="397"/>
      <c r="W1441" s="555"/>
      <c r="X1441" s="576">
        <f t="shared" si="190"/>
        <v>0</v>
      </c>
      <c r="Y1441" s="576">
        <f t="shared" si="191"/>
        <v>0</v>
      </c>
      <c r="Z1441" s="576">
        <f t="shared" si="192"/>
        <v>0</v>
      </c>
      <c r="AA1441" s="576">
        <f t="shared" si="193"/>
        <v>0</v>
      </c>
      <c r="AB1441" s="553"/>
      <c r="AC1441" s="553"/>
      <c r="AD1441" s="553"/>
      <c r="AE1441" s="553"/>
      <c r="AF1441" s="553"/>
      <c r="AG1441" s="553"/>
      <c r="AH1441" s="553"/>
      <c r="AI1441" s="397"/>
      <c r="AJ1441" s="555"/>
      <c r="AK1441" s="576">
        <f t="shared" si="194"/>
        <v>0</v>
      </c>
      <c r="AL1441" s="576">
        <f t="shared" si="195"/>
        <v>0</v>
      </c>
      <c r="AM1441" s="599"/>
      <c r="AN1441" s="599"/>
      <c r="AO1441" s="553"/>
      <c r="AP1441" s="553"/>
      <c r="AQ1441" s="553"/>
      <c r="AR1441" s="553"/>
      <c r="AS1441" s="397"/>
      <c r="AT1441" s="397"/>
      <c r="AU1441" s="397"/>
      <c r="AV1441" s="397"/>
      <c r="AW1441" s="397"/>
      <c r="AX1441" s="397"/>
      <c r="AY1441" s="397"/>
      <c r="AZ1441" s="397"/>
      <c r="BA1441" s="397"/>
      <c r="BB1441" s="397"/>
      <c r="BC1441" s="397"/>
      <c r="BD1441" s="553"/>
      <c r="BE1441" s="397"/>
      <c r="BF1441" s="397"/>
      <c r="BG1441" s="397"/>
      <c r="BH1441" s="397"/>
    </row>
    <row r="1442" spans="2:60" x14ac:dyDescent="0.35">
      <c r="B1442" s="319"/>
      <c r="C1442" s="147"/>
      <c r="D1442" s="147"/>
      <c r="E1442" s="320"/>
      <c r="F1442" s="321"/>
      <c r="G1442" s="149"/>
      <c r="H1442" s="148"/>
      <c r="I1442" s="148"/>
      <c r="J1442" s="322"/>
      <c r="K1442" s="324" t="str">
        <f>IFERROR(INDEX(Lookup!$G$3:$G$6,MATCH(J1442,Lookup!$F$3:$F$6,0)),"")</f>
        <v/>
      </c>
      <c r="L1442" s="323"/>
      <c r="M1442" s="322"/>
      <c r="N1442" s="846">
        <f t="shared" si="188"/>
        <v>0</v>
      </c>
      <c r="O1442" s="325">
        <f t="shared" si="189"/>
        <v>0</v>
      </c>
      <c r="P1442" s="847">
        <f>IF(I1442&lt;INDEX(Lookup!$U$2:$U$10,MATCH($D$48,Lookup!$S$2:$S$10,0)),0,IF(U1442="X",0,IFERROR(L1442*50,0)))</f>
        <v>0</v>
      </c>
      <c r="Q1442" s="326">
        <f>IF(I1442&lt;INDEX(Lookup!$U$2:$U$10,MATCH($D$48,Lookup!$S$2:$S$10,0)),0,IF(U1442="X",0,IFERROR(P1442*K1442,0)))</f>
        <v>0</v>
      </c>
      <c r="R1442" s="326">
        <v>0</v>
      </c>
      <c r="S1442" s="424">
        <v>0</v>
      </c>
      <c r="T1442" s="322"/>
      <c r="U1442" s="143"/>
      <c r="V1442" s="397"/>
      <c r="W1442" s="555"/>
      <c r="X1442" s="576">
        <f t="shared" si="190"/>
        <v>0</v>
      </c>
      <c r="Y1442" s="576">
        <f t="shared" si="191"/>
        <v>0</v>
      </c>
      <c r="Z1442" s="576">
        <f t="shared" si="192"/>
        <v>0</v>
      </c>
      <c r="AA1442" s="576">
        <f t="shared" si="193"/>
        <v>0</v>
      </c>
      <c r="AB1442" s="553"/>
      <c r="AC1442" s="553"/>
      <c r="AD1442" s="553"/>
      <c r="AE1442" s="553"/>
      <c r="AF1442" s="553"/>
      <c r="AG1442" s="553"/>
      <c r="AH1442" s="553"/>
      <c r="AI1442" s="397"/>
      <c r="AJ1442" s="555"/>
      <c r="AK1442" s="576">
        <f t="shared" si="194"/>
        <v>0</v>
      </c>
      <c r="AL1442" s="576">
        <f t="shared" si="195"/>
        <v>0</v>
      </c>
      <c r="AM1442" s="599"/>
      <c r="AN1442" s="599"/>
      <c r="AO1442" s="553"/>
      <c r="AP1442" s="553"/>
      <c r="AQ1442" s="553"/>
      <c r="AR1442" s="553"/>
      <c r="AS1442" s="397"/>
      <c r="AT1442" s="397"/>
      <c r="AU1442" s="397"/>
      <c r="AV1442" s="397"/>
      <c r="AW1442" s="397"/>
      <c r="AX1442" s="397"/>
      <c r="AY1442" s="397"/>
      <c r="AZ1442" s="397"/>
      <c r="BA1442" s="397"/>
      <c r="BB1442" s="397"/>
      <c r="BC1442" s="397"/>
      <c r="BD1442" s="553"/>
      <c r="BE1442" s="397"/>
      <c r="BF1442" s="397"/>
      <c r="BG1442" s="397"/>
      <c r="BH1442" s="397"/>
    </row>
    <row r="1443" spans="2:60" x14ac:dyDescent="0.35">
      <c r="B1443" s="319"/>
      <c r="C1443" s="147"/>
      <c r="D1443" s="147"/>
      <c r="E1443" s="320"/>
      <c r="F1443" s="321"/>
      <c r="G1443" s="149"/>
      <c r="H1443" s="148"/>
      <c r="I1443" s="148"/>
      <c r="J1443" s="322"/>
      <c r="K1443" s="324" t="str">
        <f>IFERROR(INDEX(Lookup!$G$3:$G$6,MATCH(J1443,Lookup!$F$3:$F$6,0)),"")</f>
        <v/>
      </c>
      <c r="L1443" s="323"/>
      <c r="M1443" s="322"/>
      <c r="N1443" s="846">
        <f t="shared" si="188"/>
        <v>0</v>
      </c>
      <c r="O1443" s="325">
        <f t="shared" si="189"/>
        <v>0</v>
      </c>
      <c r="P1443" s="847">
        <f>IF(I1443&lt;INDEX(Lookup!$U$2:$U$10,MATCH($D$48,Lookup!$S$2:$S$10,0)),0,IF(U1443="X",0,IFERROR(L1443*50,0)))</f>
        <v>0</v>
      </c>
      <c r="Q1443" s="326">
        <f>IF(I1443&lt;INDEX(Lookup!$U$2:$U$10,MATCH($D$48,Lookup!$S$2:$S$10,0)),0,IF(U1443="X",0,IFERROR(P1443*K1443,0)))</f>
        <v>0</v>
      </c>
      <c r="R1443" s="326">
        <v>0</v>
      </c>
      <c r="S1443" s="424">
        <v>0</v>
      </c>
      <c r="T1443" s="322"/>
      <c r="U1443" s="143"/>
      <c r="V1443" s="397"/>
      <c r="W1443" s="555"/>
      <c r="X1443" s="576">
        <f t="shared" si="190"/>
        <v>0</v>
      </c>
      <c r="Y1443" s="576">
        <f t="shared" si="191"/>
        <v>0</v>
      </c>
      <c r="Z1443" s="576">
        <f t="shared" si="192"/>
        <v>0</v>
      </c>
      <c r="AA1443" s="576">
        <f t="shared" si="193"/>
        <v>0</v>
      </c>
      <c r="AB1443" s="553"/>
      <c r="AC1443" s="553"/>
      <c r="AD1443" s="553"/>
      <c r="AE1443" s="553"/>
      <c r="AF1443" s="553"/>
      <c r="AG1443" s="553"/>
      <c r="AH1443" s="553"/>
      <c r="AI1443" s="397"/>
      <c r="AJ1443" s="555"/>
      <c r="AK1443" s="576">
        <f t="shared" si="194"/>
        <v>0</v>
      </c>
      <c r="AL1443" s="576">
        <f t="shared" si="195"/>
        <v>0</v>
      </c>
      <c r="AM1443" s="599"/>
      <c r="AN1443" s="599"/>
      <c r="AO1443" s="553"/>
      <c r="AP1443" s="553"/>
      <c r="AQ1443" s="553"/>
      <c r="AR1443" s="553"/>
      <c r="AS1443" s="397"/>
      <c r="AT1443" s="397"/>
      <c r="AU1443" s="397"/>
      <c r="AV1443" s="397"/>
      <c r="AW1443" s="397"/>
      <c r="AX1443" s="397"/>
      <c r="AY1443" s="397"/>
      <c r="AZ1443" s="397"/>
      <c r="BA1443" s="397"/>
      <c r="BB1443" s="397"/>
      <c r="BC1443" s="397"/>
      <c r="BD1443" s="553"/>
      <c r="BE1443" s="397"/>
      <c r="BF1443" s="397"/>
      <c r="BG1443" s="397"/>
      <c r="BH1443" s="397"/>
    </row>
    <row r="1444" spans="2:60" x14ac:dyDescent="0.35">
      <c r="B1444" s="319"/>
      <c r="C1444" s="147"/>
      <c r="D1444" s="147"/>
      <c r="E1444" s="320"/>
      <c r="F1444" s="321"/>
      <c r="G1444" s="149"/>
      <c r="H1444" s="148"/>
      <c r="I1444" s="148"/>
      <c r="J1444" s="322"/>
      <c r="K1444" s="324" t="str">
        <f>IFERROR(INDEX(Lookup!$G$3:$G$6,MATCH(J1444,Lookup!$F$3:$F$6,0)),"")</f>
        <v/>
      </c>
      <c r="L1444" s="323"/>
      <c r="M1444" s="322"/>
      <c r="N1444" s="846">
        <f t="shared" si="188"/>
        <v>0</v>
      </c>
      <c r="O1444" s="325">
        <f t="shared" si="189"/>
        <v>0</v>
      </c>
      <c r="P1444" s="847">
        <f>IF(I1444&lt;INDEX(Lookup!$U$2:$U$10,MATCH($D$48,Lookup!$S$2:$S$10,0)),0,IF(U1444="X",0,IFERROR(L1444*50,0)))</f>
        <v>0</v>
      </c>
      <c r="Q1444" s="326">
        <f>IF(I1444&lt;INDEX(Lookup!$U$2:$U$10,MATCH($D$48,Lookup!$S$2:$S$10,0)),0,IF(U1444="X",0,IFERROR(P1444*K1444,0)))</f>
        <v>0</v>
      </c>
      <c r="R1444" s="326">
        <v>0</v>
      </c>
      <c r="S1444" s="424">
        <v>0</v>
      </c>
      <c r="T1444" s="322"/>
      <c r="U1444" s="143"/>
      <c r="V1444" s="397"/>
      <c r="W1444" s="555"/>
      <c r="X1444" s="576">
        <f t="shared" si="190"/>
        <v>0</v>
      </c>
      <c r="Y1444" s="576">
        <f t="shared" si="191"/>
        <v>0</v>
      </c>
      <c r="Z1444" s="576">
        <f t="shared" si="192"/>
        <v>0</v>
      </c>
      <c r="AA1444" s="576">
        <f t="shared" si="193"/>
        <v>0</v>
      </c>
      <c r="AB1444" s="553"/>
      <c r="AC1444" s="553"/>
      <c r="AD1444" s="553"/>
      <c r="AE1444" s="553"/>
      <c r="AF1444" s="553"/>
      <c r="AG1444" s="553"/>
      <c r="AH1444" s="553"/>
      <c r="AI1444" s="397"/>
      <c r="AJ1444" s="555"/>
      <c r="AK1444" s="576">
        <f t="shared" si="194"/>
        <v>0</v>
      </c>
      <c r="AL1444" s="576">
        <f t="shared" si="195"/>
        <v>0</v>
      </c>
      <c r="AM1444" s="599"/>
      <c r="AN1444" s="599"/>
      <c r="AO1444" s="553"/>
      <c r="AP1444" s="553"/>
      <c r="AQ1444" s="553"/>
      <c r="AR1444" s="553"/>
      <c r="AS1444" s="397"/>
      <c r="AT1444" s="397"/>
      <c r="AU1444" s="397"/>
      <c r="AV1444" s="397"/>
      <c r="AW1444" s="397"/>
      <c r="AX1444" s="397"/>
      <c r="AY1444" s="397"/>
      <c r="AZ1444" s="397"/>
      <c r="BA1444" s="397"/>
      <c r="BB1444" s="397"/>
      <c r="BC1444" s="397"/>
      <c r="BD1444" s="553"/>
      <c r="BE1444" s="397"/>
      <c r="BF1444" s="397"/>
      <c r="BG1444" s="397"/>
      <c r="BH1444" s="397"/>
    </row>
    <row r="1445" spans="2:60" x14ac:dyDescent="0.35">
      <c r="B1445" s="319"/>
      <c r="C1445" s="147"/>
      <c r="D1445" s="147"/>
      <c r="E1445" s="320"/>
      <c r="F1445" s="321"/>
      <c r="G1445" s="149"/>
      <c r="H1445" s="148"/>
      <c r="I1445" s="148"/>
      <c r="J1445" s="322"/>
      <c r="K1445" s="324" t="str">
        <f>IFERROR(INDEX(Lookup!$G$3:$G$6,MATCH(J1445,Lookup!$F$3:$F$6,0)),"")</f>
        <v/>
      </c>
      <c r="L1445" s="323"/>
      <c r="M1445" s="322"/>
      <c r="N1445" s="846">
        <f t="shared" si="188"/>
        <v>0</v>
      </c>
      <c r="O1445" s="325">
        <f t="shared" si="189"/>
        <v>0</v>
      </c>
      <c r="P1445" s="847">
        <f>IF(I1445&lt;INDEX(Lookup!$U$2:$U$10,MATCH($D$48,Lookup!$S$2:$S$10,0)),0,IF(U1445="X",0,IFERROR(L1445*50,0)))</f>
        <v>0</v>
      </c>
      <c r="Q1445" s="326">
        <f>IF(I1445&lt;INDEX(Lookup!$U$2:$U$10,MATCH($D$48,Lookup!$S$2:$S$10,0)),0,IF(U1445="X",0,IFERROR(P1445*K1445,0)))</f>
        <v>0</v>
      </c>
      <c r="R1445" s="326">
        <v>0</v>
      </c>
      <c r="S1445" s="424">
        <v>0</v>
      </c>
      <c r="T1445" s="322"/>
      <c r="U1445" s="143"/>
      <c r="V1445" s="397"/>
      <c r="W1445" s="555"/>
      <c r="X1445" s="576">
        <f t="shared" si="190"/>
        <v>0</v>
      </c>
      <c r="Y1445" s="576">
        <f t="shared" si="191"/>
        <v>0</v>
      </c>
      <c r="Z1445" s="576">
        <f t="shared" si="192"/>
        <v>0</v>
      </c>
      <c r="AA1445" s="576">
        <f t="shared" si="193"/>
        <v>0</v>
      </c>
      <c r="AB1445" s="553"/>
      <c r="AC1445" s="553"/>
      <c r="AD1445" s="553"/>
      <c r="AE1445" s="553"/>
      <c r="AF1445" s="553"/>
      <c r="AG1445" s="553"/>
      <c r="AH1445" s="553"/>
      <c r="AI1445" s="397"/>
      <c r="AJ1445" s="555"/>
      <c r="AK1445" s="576">
        <f t="shared" si="194"/>
        <v>0</v>
      </c>
      <c r="AL1445" s="576">
        <f t="shared" si="195"/>
        <v>0</v>
      </c>
      <c r="AM1445" s="599"/>
      <c r="AN1445" s="599"/>
      <c r="AO1445" s="553"/>
      <c r="AP1445" s="553"/>
      <c r="AQ1445" s="553"/>
      <c r="AR1445" s="553"/>
      <c r="AS1445" s="397"/>
      <c r="AT1445" s="397"/>
      <c r="AU1445" s="397"/>
      <c r="AV1445" s="397"/>
      <c r="AW1445" s="397"/>
      <c r="AX1445" s="397"/>
      <c r="AY1445" s="397"/>
      <c r="AZ1445" s="397"/>
      <c r="BA1445" s="397"/>
      <c r="BB1445" s="397"/>
      <c r="BC1445" s="397"/>
      <c r="BD1445" s="553"/>
      <c r="BE1445" s="397"/>
      <c r="BF1445" s="397"/>
      <c r="BG1445" s="397"/>
      <c r="BH1445" s="397"/>
    </row>
    <row r="1446" spans="2:60" x14ac:dyDescent="0.35">
      <c r="B1446" s="319"/>
      <c r="C1446" s="147"/>
      <c r="D1446" s="147"/>
      <c r="E1446" s="320"/>
      <c r="F1446" s="321"/>
      <c r="G1446" s="149"/>
      <c r="H1446" s="148"/>
      <c r="I1446" s="148"/>
      <c r="J1446" s="322"/>
      <c r="K1446" s="324" t="str">
        <f>IFERROR(INDEX(Lookup!$G$3:$G$6,MATCH(J1446,Lookup!$F$3:$F$6,0)),"")</f>
        <v/>
      </c>
      <c r="L1446" s="323"/>
      <c r="M1446" s="322"/>
      <c r="N1446" s="846">
        <f t="shared" si="188"/>
        <v>0</v>
      </c>
      <c r="O1446" s="325">
        <f t="shared" si="189"/>
        <v>0</v>
      </c>
      <c r="P1446" s="847">
        <f>IF(I1446&lt;INDEX(Lookup!$U$2:$U$10,MATCH($D$48,Lookup!$S$2:$S$10,0)),0,IF(U1446="X",0,IFERROR(L1446*50,0)))</f>
        <v>0</v>
      </c>
      <c r="Q1446" s="326">
        <f>IF(I1446&lt;INDEX(Lookup!$U$2:$U$10,MATCH($D$48,Lookup!$S$2:$S$10,0)),0,IF(U1446="X",0,IFERROR(P1446*K1446,0)))</f>
        <v>0</v>
      </c>
      <c r="R1446" s="326">
        <v>0</v>
      </c>
      <c r="S1446" s="424">
        <v>0</v>
      </c>
      <c r="T1446" s="322"/>
      <c r="U1446" s="143"/>
      <c r="V1446" s="397"/>
      <c r="W1446" s="555"/>
      <c r="X1446" s="576">
        <f t="shared" si="190"/>
        <v>0</v>
      </c>
      <c r="Y1446" s="576">
        <f t="shared" si="191"/>
        <v>0</v>
      </c>
      <c r="Z1446" s="576">
        <f t="shared" si="192"/>
        <v>0</v>
      </c>
      <c r="AA1446" s="576">
        <f t="shared" si="193"/>
        <v>0</v>
      </c>
      <c r="AB1446" s="553"/>
      <c r="AC1446" s="553"/>
      <c r="AD1446" s="553"/>
      <c r="AE1446" s="553"/>
      <c r="AF1446" s="553"/>
      <c r="AG1446" s="553"/>
      <c r="AH1446" s="553"/>
      <c r="AI1446" s="397"/>
      <c r="AJ1446" s="555"/>
      <c r="AK1446" s="576">
        <f t="shared" si="194"/>
        <v>0</v>
      </c>
      <c r="AL1446" s="576">
        <f t="shared" si="195"/>
        <v>0</v>
      </c>
      <c r="AM1446" s="599"/>
      <c r="AN1446" s="599"/>
      <c r="AO1446" s="553"/>
      <c r="AP1446" s="553"/>
      <c r="AQ1446" s="553"/>
      <c r="AR1446" s="553"/>
      <c r="AS1446" s="397"/>
      <c r="AT1446" s="397"/>
      <c r="AU1446" s="397"/>
      <c r="AV1446" s="397"/>
      <c r="AW1446" s="397"/>
      <c r="AX1446" s="397"/>
      <c r="AY1446" s="397"/>
      <c r="AZ1446" s="397"/>
      <c r="BA1446" s="397"/>
      <c r="BB1446" s="397"/>
      <c r="BC1446" s="397"/>
      <c r="BD1446" s="553"/>
      <c r="BE1446" s="397"/>
      <c r="BF1446" s="397"/>
      <c r="BG1446" s="397"/>
      <c r="BH1446" s="397"/>
    </row>
    <row r="1447" spans="2:60" x14ac:dyDescent="0.35">
      <c r="B1447" s="319"/>
      <c r="C1447" s="147"/>
      <c r="D1447" s="147"/>
      <c r="E1447" s="320"/>
      <c r="F1447" s="321"/>
      <c r="G1447" s="149"/>
      <c r="H1447" s="148"/>
      <c r="I1447" s="148"/>
      <c r="J1447" s="322"/>
      <c r="K1447" s="324" t="str">
        <f>IFERROR(INDEX(Lookup!$G$3:$G$6,MATCH(J1447,Lookup!$F$3:$F$6,0)),"")</f>
        <v/>
      </c>
      <c r="L1447" s="323"/>
      <c r="M1447" s="322"/>
      <c r="N1447" s="846">
        <f t="shared" si="188"/>
        <v>0</v>
      </c>
      <c r="O1447" s="325">
        <f t="shared" si="189"/>
        <v>0</v>
      </c>
      <c r="P1447" s="847">
        <f>IF(I1447&lt;INDEX(Lookup!$U$2:$U$10,MATCH($D$48,Lookup!$S$2:$S$10,0)),0,IF(U1447="X",0,IFERROR(L1447*50,0)))</f>
        <v>0</v>
      </c>
      <c r="Q1447" s="326">
        <f>IF(I1447&lt;INDEX(Lookup!$U$2:$U$10,MATCH($D$48,Lookup!$S$2:$S$10,0)),0,IF(U1447="X",0,IFERROR(P1447*K1447,0)))</f>
        <v>0</v>
      </c>
      <c r="R1447" s="326">
        <v>0</v>
      </c>
      <c r="S1447" s="424">
        <v>0</v>
      </c>
      <c r="T1447" s="322"/>
      <c r="U1447" s="143"/>
      <c r="V1447" s="397"/>
      <c r="W1447" s="555"/>
      <c r="X1447" s="576">
        <f t="shared" si="190"/>
        <v>0</v>
      </c>
      <c r="Y1447" s="576">
        <f t="shared" si="191"/>
        <v>0</v>
      </c>
      <c r="Z1447" s="576">
        <f t="shared" si="192"/>
        <v>0</v>
      </c>
      <c r="AA1447" s="576">
        <f t="shared" si="193"/>
        <v>0</v>
      </c>
      <c r="AB1447" s="553"/>
      <c r="AC1447" s="553"/>
      <c r="AD1447" s="553"/>
      <c r="AE1447" s="553"/>
      <c r="AF1447" s="553"/>
      <c r="AG1447" s="553"/>
      <c r="AH1447" s="553"/>
      <c r="AI1447" s="397"/>
      <c r="AJ1447" s="555"/>
      <c r="AK1447" s="576">
        <f t="shared" si="194"/>
        <v>0</v>
      </c>
      <c r="AL1447" s="576">
        <f t="shared" si="195"/>
        <v>0</v>
      </c>
      <c r="AM1447" s="599"/>
      <c r="AN1447" s="599"/>
      <c r="AO1447" s="553"/>
      <c r="AP1447" s="553"/>
      <c r="AQ1447" s="553"/>
      <c r="AR1447" s="553"/>
      <c r="AS1447" s="397"/>
      <c r="AT1447" s="397"/>
      <c r="AU1447" s="397"/>
      <c r="AV1447" s="397"/>
      <c r="AW1447" s="397"/>
      <c r="AX1447" s="397"/>
      <c r="AY1447" s="397"/>
      <c r="AZ1447" s="397"/>
      <c r="BA1447" s="397"/>
      <c r="BB1447" s="397"/>
      <c r="BC1447" s="397"/>
      <c r="BD1447" s="553"/>
      <c r="BE1447" s="397"/>
      <c r="BF1447" s="397"/>
      <c r="BG1447" s="397"/>
      <c r="BH1447" s="397"/>
    </row>
    <row r="1448" spans="2:60" x14ac:dyDescent="0.35">
      <c r="B1448" s="319"/>
      <c r="C1448" s="147"/>
      <c r="D1448" s="147"/>
      <c r="E1448" s="320"/>
      <c r="F1448" s="321"/>
      <c r="G1448" s="149"/>
      <c r="H1448" s="148"/>
      <c r="I1448" s="148"/>
      <c r="J1448" s="322"/>
      <c r="K1448" s="324" t="str">
        <f>IFERROR(INDEX(Lookup!$G$3:$G$6,MATCH(J1448,Lookup!$F$3:$F$6,0)),"")</f>
        <v/>
      </c>
      <c r="L1448" s="323"/>
      <c r="M1448" s="322"/>
      <c r="N1448" s="846">
        <f t="shared" si="188"/>
        <v>0</v>
      </c>
      <c r="O1448" s="325">
        <f t="shared" si="189"/>
        <v>0</v>
      </c>
      <c r="P1448" s="847">
        <f>IF(I1448&lt;INDEX(Lookup!$U$2:$U$10,MATCH($D$48,Lookup!$S$2:$S$10,0)),0,IF(U1448="X",0,IFERROR(L1448*50,0)))</f>
        <v>0</v>
      </c>
      <c r="Q1448" s="326">
        <f>IF(I1448&lt;INDEX(Lookup!$U$2:$U$10,MATCH($D$48,Lookup!$S$2:$S$10,0)),0,IF(U1448="X",0,IFERROR(P1448*K1448,0)))</f>
        <v>0</v>
      </c>
      <c r="R1448" s="326">
        <v>0</v>
      </c>
      <c r="S1448" s="424">
        <v>0</v>
      </c>
      <c r="T1448" s="322"/>
      <c r="U1448" s="143"/>
      <c r="V1448" s="397"/>
      <c r="W1448" s="555"/>
      <c r="X1448" s="576">
        <f t="shared" si="190"/>
        <v>0</v>
      </c>
      <c r="Y1448" s="576">
        <f t="shared" si="191"/>
        <v>0</v>
      </c>
      <c r="Z1448" s="576">
        <f t="shared" si="192"/>
        <v>0</v>
      </c>
      <c r="AA1448" s="576">
        <f t="shared" si="193"/>
        <v>0</v>
      </c>
      <c r="AB1448" s="553"/>
      <c r="AC1448" s="553"/>
      <c r="AD1448" s="553"/>
      <c r="AE1448" s="553"/>
      <c r="AF1448" s="553"/>
      <c r="AG1448" s="553"/>
      <c r="AH1448" s="553"/>
      <c r="AI1448" s="397"/>
      <c r="AJ1448" s="555"/>
      <c r="AK1448" s="576">
        <f t="shared" si="194"/>
        <v>0</v>
      </c>
      <c r="AL1448" s="576">
        <f t="shared" si="195"/>
        <v>0</v>
      </c>
      <c r="AM1448" s="599"/>
      <c r="AN1448" s="599"/>
      <c r="AO1448" s="553"/>
      <c r="AP1448" s="553"/>
      <c r="AQ1448" s="553"/>
      <c r="AR1448" s="553"/>
      <c r="AS1448" s="397"/>
      <c r="AT1448" s="397"/>
      <c r="AU1448" s="397"/>
      <c r="AV1448" s="397"/>
      <c r="AW1448" s="397"/>
      <c r="AX1448" s="397"/>
      <c r="AY1448" s="397"/>
      <c r="AZ1448" s="397"/>
      <c r="BA1448" s="397"/>
      <c r="BB1448" s="397"/>
      <c r="BC1448" s="397"/>
      <c r="BD1448" s="553"/>
      <c r="BE1448" s="397"/>
      <c r="BF1448" s="397"/>
      <c r="BG1448" s="397"/>
      <c r="BH1448" s="397"/>
    </row>
    <row r="1449" spans="2:60" x14ac:dyDescent="0.35">
      <c r="B1449" s="319"/>
      <c r="C1449" s="147"/>
      <c r="D1449" s="147"/>
      <c r="E1449" s="320"/>
      <c r="F1449" s="321"/>
      <c r="G1449" s="149"/>
      <c r="H1449" s="148"/>
      <c r="I1449" s="148"/>
      <c r="J1449" s="322"/>
      <c r="K1449" s="324" t="str">
        <f>IFERROR(INDEX(Lookup!$G$3:$G$6,MATCH(J1449,Lookup!$F$3:$F$6,0)),"")</f>
        <v/>
      </c>
      <c r="L1449" s="323"/>
      <c r="M1449" s="322"/>
      <c r="N1449" s="846">
        <f t="shared" si="188"/>
        <v>0</v>
      </c>
      <c r="O1449" s="325">
        <f t="shared" si="189"/>
        <v>0</v>
      </c>
      <c r="P1449" s="847">
        <f>IF(I1449&lt;INDEX(Lookup!$U$2:$U$10,MATCH($D$48,Lookup!$S$2:$S$10,0)),0,IF(U1449="X",0,IFERROR(L1449*50,0)))</f>
        <v>0</v>
      </c>
      <c r="Q1449" s="326">
        <f>IF(I1449&lt;INDEX(Lookup!$U$2:$U$10,MATCH($D$48,Lookup!$S$2:$S$10,0)),0,IF(U1449="X",0,IFERROR(P1449*K1449,0)))</f>
        <v>0</v>
      </c>
      <c r="R1449" s="326">
        <v>0</v>
      </c>
      <c r="S1449" s="424">
        <v>0</v>
      </c>
      <c r="T1449" s="322"/>
      <c r="U1449" s="143"/>
      <c r="V1449" s="397"/>
      <c r="W1449" s="555"/>
      <c r="X1449" s="576">
        <f t="shared" si="190"/>
        <v>0</v>
      </c>
      <c r="Y1449" s="576">
        <f t="shared" si="191"/>
        <v>0</v>
      </c>
      <c r="Z1449" s="576">
        <f t="shared" si="192"/>
        <v>0</v>
      </c>
      <c r="AA1449" s="576">
        <f t="shared" si="193"/>
        <v>0</v>
      </c>
      <c r="AB1449" s="553"/>
      <c r="AC1449" s="553"/>
      <c r="AD1449" s="553"/>
      <c r="AE1449" s="553"/>
      <c r="AF1449" s="553"/>
      <c r="AG1449" s="553"/>
      <c r="AH1449" s="553"/>
      <c r="AI1449" s="397"/>
      <c r="AJ1449" s="555"/>
      <c r="AK1449" s="576">
        <f t="shared" si="194"/>
        <v>0</v>
      </c>
      <c r="AL1449" s="576">
        <f t="shared" si="195"/>
        <v>0</v>
      </c>
      <c r="AM1449" s="599"/>
      <c r="AN1449" s="599"/>
      <c r="AO1449" s="553"/>
      <c r="AP1449" s="553"/>
      <c r="AQ1449" s="553"/>
      <c r="AR1449" s="553"/>
      <c r="AS1449" s="397"/>
      <c r="AT1449" s="397"/>
      <c r="AU1449" s="397"/>
      <c r="AV1449" s="397"/>
      <c r="AW1449" s="397"/>
      <c r="AX1449" s="397"/>
      <c r="AY1449" s="397"/>
      <c r="AZ1449" s="397"/>
      <c r="BA1449" s="397"/>
      <c r="BB1449" s="397"/>
      <c r="BC1449" s="397"/>
      <c r="BD1449" s="553"/>
      <c r="BE1449" s="397"/>
      <c r="BF1449" s="397"/>
      <c r="BG1449" s="397"/>
      <c r="BH1449" s="397"/>
    </row>
    <row r="1450" spans="2:60" x14ac:dyDescent="0.35">
      <c r="B1450" s="319"/>
      <c r="C1450" s="147"/>
      <c r="D1450" s="147"/>
      <c r="E1450" s="320"/>
      <c r="F1450" s="321"/>
      <c r="G1450" s="149"/>
      <c r="H1450" s="148"/>
      <c r="I1450" s="148"/>
      <c r="J1450" s="322"/>
      <c r="K1450" s="324" t="str">
        <f>IFERROR(INDEX(Lookup!$G$3:$G$6,MATCH(J1450,Lookup!$F$3:$F$6,0)),"")</f>
        <v/>
      </c>
      <c r="L1450" s="323"/>
      <c r="M1450" s="322"/>
      <c r="N1450" s="846">
        <f t="shared" si="188"/>
        <v>0</v>
      </c>
      <c r="O1450" s="325">
        <f t="shared" si="189"/>
        <v>0</v>
      </c>
      <c r="P1450" s="847">
        <f>IF(I1450&lt;INDEX(Lookup!$U$2:$U$10,MATCH($D$48,Lookup!$S$2:$S$10,0)),0,IF(U1450="X",0,IFERROR(L1450*50,0)))</f>
        <v>0</v>
      </c>
      <c r="Q1450" s="326">
        <f>IF(I1450&lt;INDEX(Lookup!$U$2:$U$10,MATCH($D$48,Lookup!$S$2:$S$10,0)),0,IF(U1450="X",0,IFERROR(P1450*K1450,0)))</f>
        <v>0</v>
      </c>
      <c r="R1450" s="326">
        <v>0</v>
      </c>
      <c r="S1450" s="424">
        <v>0</v>
      </c>
      <c r="T1450" s="322"/>
      <c r="U1450" s="143"/>
      <c r="V1450" s="397"/>
      <c r="W1450" s="555"/>
      <c r="X1450" s="576">
        <f t="shared" si="190"/>
        <v>0</v>
      </c>
      <c r="Y1450" s="576">
        <f t="shared" si="191"/>
        <v>0</v>
      </c>
      <c r="Z1450" s="576">
        <f t="shared" si="192"/>
        <v>0</v>
      </c>
      <c r="AA1450" s="576">
        <f t="shared" si="193"/>
        <v>0</v>
      </c>
      <c r="AB1450" s="553"/>
      <c r="AC1450" s="553"/>
      <c r="AD1450" s="553"/>
      <c r="AE1450" s="553"/>
      <c r="AF1450" s="553"/>
      <c r="AG1450" s="553"/>
      <c r="AH1450" s="553"/>
      <c r="AI1450" s="397"/>
      <c r="AJ1450" s="555"/>
      <c r="AK1450" s="576">
        <f t="shared" si="194"/>
        <v>0</v>
      </c>
      <c r="AL1450" s="576">
        <f t="shared" si="195"/>
        <v>0</v>
      </c>
      <c r="AM1450" s="599"/>
      <c r="AN1450" s="599"/>
      <c r="AO1450" s="553"/>
      <c r="AP1450" s="553"/>
      <c r="AQ1450" s="553"/>
      <c r="AR1450" s="553"/>
      <c r="AS1450" s="397"/>
      <c r="AT1450" s="397"/>
      <c r="AU1450" s="397"/>
      <c r="AV1450" s="397"/>
      <c r="AW1450" s="397"/>
      <c r="AX1450" s="397"/>
      <c r="AY1450" s="397"/>
      <c r="AZ1450" s="397"/>
      <c r="BA1450" s="397"/>
      <c r="BB1450" s="397"/>
      <c r="BC1450" s="397"/>
      <c r="BD1450" s="553"/>
      <c r="BE1450" s="397"/>
      <c r="BF1450" s="397"/>
      <c r="BG1450" s="397"/>
      <c r="BH1450" s="397"/>
    </row>
    <row r="1451" spans="2:60" x14ac:dyDescent="0.35">
      <c r="B1451" s="319"/>
      <c r="C1451" s="147"/>
      <c r="D1451" s="147"/>
      <c r="E1451" s="320"/>
      <c r="F1451" s="321"/>
      <c r="G1451" s="149"/>
      <c r="H1451" s="148"/>
      <c r="I1451" s="148"/>
      <c r="J1451" s="322"/>
      <c r="K1451" s="324" t="str">
        <f>IFERROR(INDEX(Lookup!$G$3:$G$6,MATCH(J1451,Lookup!$F$3:$F$6,0)),"")</f>
        <v/>
      </c>
      <c r="L1451" s="323"/>
      <c r="M1451" s="322"/>
      <c r="N1451" s="846">
        <f t="shared" si="188"/>
        <v>0</v>
      </c>
      <c r="O1451" s="325">
        <f t="shared" si="189"/>
        <v>0</v>
      </c>
      <c r="P1451" s="847">
        <f>IF(I1451&lt;INDEX(Lookup!$U$2:$U$10,MATCH($D$48,Lookup!$S$2:$S$10,0)),0,IF(U1451="X",0,IFERROR(L1451*50,0)))</f>
        <v>0</v>
      </c>
      <c r="Q1451" s="326">
        <f>IF(I1451&lt;INDEX(Lookup!$U$2:$U$10,MATCH($D$48,Lookup!$S$2:$S$10,0)),0,IF(U1451="X",0,IFERROR(P1451*K1451,0)))</f>
        <v>0</v>
      </c>
      <c r="R1451" s="326">
        <v>0</v>
      </c>
      <c r="S1451" s="424">
        <v>0</v>
      </c>
      <c r="T1451" s="322"/>
      <c r="U1451" s="143"/>
      <c r="V1451" s="397"/>
      <c r="W1451" s="555"/>
      <c r="X1451" s="576">
        <f t="shared" si="190"/>
        <v>0</v>
      </c>
      <c r="Y1451" s="576">
        <f t="shared" si="191"/>
        <v>0</v>
      </c>
      <c r="Z1451" s="576">
        <f t="shared" si="192"/>
        <v>0</v>
      </c>
      <c r="AA1451" s="576">
        <f t="shared" si="193"/>
        <v>0</v>
      </c>
      <c r="AB1451" s="553"/>
      <c r="AC1451" s="553"/>
      <c r="AD1451" s="553"/>
      <c r="AE1451" s="553"/>
      <c r="AF1451" s="553"/>
      <c r="AG1451" s="553"/>
      <c r="AH1451" s="553"/>
      <c r="AI1451" s="397"/>
      <c r="AJ1451" s="555"/>
      <c r="AK1451" s="576">
        <f t="shared" si="194"/>
        <v>0</v>
      </c>
      <c r="AL1451" s="576">
        <f t="shared" si="195"/>
        <v>0</v>
      </c>
      <c r="AM1451" s="599"/>
      <c r="AN1451" s="599"/>
      <c r="AO1451" s="553"/>
      <c r="AP1451" s="553"/>
      <c r="AQ1451" s="553"/>
      <c r="AR1451" s="553"/>
      <c r="AS1451" s="397"/>
      <c r="AT1451" s="397"/>
      <c r="AU1451" s="397"/>
      <c r="AV1451" s="397"/>
      <c r="AW1451" s="397"/>
      <c r="AX1451" s="397"/>
      <c r="AY1451" s="397"/>
      <c r="AZ1451" s="397"/>
      <c r="BA1451" s="397"/>
      <c r="BB1451" s="397"/>
      <c r="BC1451" s="397"/>
      <c r="BD1451" s="553"/>
      <c r="BE1451" s="397"/>
      <c r="BF1451" s="397"/>
      <c r="BG1451" s="397"/>
      <c r="BH1451" s="397"/>
    </row>
    <row r="1452" spans="2:60" x14ac:dyDescent="0.35">
      <c r="B1452" s="319"/>
      <c r="C1452" s="147"/>
      <c r="D1452" s="147"/>
      <c r="E1452" s="320"/>
      <c r="F1452" s="321"/>
      <c r="G1452" s="149"/>
      <c r="H1452" s="148"/>
      <c r="I1452" s="148"/>
      <c r="J1452" s="322"/>
      <c r="K1452" s="324" t="str">
        <f>IFERROR(INDEX(Lookup!$G$3:$G$6,MATCH(J1452,Lookup!$F$3:$F$6,0)),"")</f>
        <v/>
      </c>
      <c r="L1452" s="323"/>
      <c r="M1452" s="322"/>
      <c r="N1452" s="846">
        <f t="shared" si="188"/>
        <v>0</v>
      </c>
      <c r="O1452" s="325">
        <f t="shared" si="189"/>
        <v>0</v>
      </c>
      <c r="P1452" s="847">
        <f>IF(I1452&lt;INDEX(Lookup!$U$2:$U$10,MATCH($D$48,Lookup!$S$2:$S$10,0)),0,IF(U1452="X",0,IFERROR(L1452*50,0)))</f>
        <v>0</v>
      </c>
      <c r="Q1452" s="326">
        <f>IF(I1452&lt;INDEX(Lookup!$U$2:$U$10,MATCH($D$48,Lookup!$S$2:$S$10,0)),0,IF(U1452="X",0,IFERROR(P1452*K1452,0)))</f>
        <v>0</v>
      </c>
      <c r="R1452" s="326">
        <v>0</v>
      </c>
      <c r="S1452" s="424">
        <v>0</v>
      </c>
      <c r="T1452" s="322"/>
      <c r="U1452" s="143"/>
      <c r="V1452" s="397"/>
      <c r="W1452" s="555"/>
      <c r="X1452" s="576">
        <f t="shared" si="190"/>
        <v>0</v>
      </c>
      <c r="Y1452" s="576">
        <f t="shared" si="191"/>
        <v>0</v>
      </c>
      <c r="Z1452" s="576">
        <f t="shared" si="192"/>
        <v>0</v>
      </c>
      <c r="AA1452" s="576">
        <f t="shared" si="193"/>
        <v>0</v>
      </c>
      <c r="AB1452" s="553"/>
      <c r="AC1452" s="553"/>
      <c r="AD1452" s="553"/>
      <c r="AE1452" s="553"/>
      <c r="AF1452" s="553"/>
      <c r="AG1452" s="553"/>
      <c r="AH1452" s="553"/>
      <c r="AI1452" s="397"/>
      <c r="AJ1452" s="555"/>
      <c r="AK1452" s="576">
        <f t="shared" si="194"/>
        <v>0</v>
      </c>
      <c r="AL1452" s="576">
        <f t="shared" si="195"/>
        <v>0</v>
      </c>
      <c r="AM1452" s="599"/>
      <c r="AN1452" s="599"/>
      <c r="AO1452" s="553"/>
      <c r="AP1452" s="553"/>
      <c r="AQ1452" s="553"/>
      <c r="AR1452" s="553"/>
      <c r="AS1452" s="397"/>
      <c r="AT1452" s="397"/>
      <c r="AU1452" s="397"/>
      <c r="AV1452" s="397"/>
      <c r="AW1452" s="397"/>
      <c r="AX1452" s="397"/>
      <c r="AY1452" s="397"/>
      <c r="AZ1452" s="397"/>
      <c r="BA1452" s="397"/>
      <c r="BB1452" s="397"/>
      <c r="BC1452" s="397"/>
      <c r="BD1452" s="553"/>
      <c r="BE1452" s="397"/>
      <c r="BF1452" s="397"/>
      <c r="BG1452" s="397"/>
      <c r="BH1452" s="397"/>
    </row>
    <row r="1453" spans="2:60" x14ac:dyDescent="0.35">
      <c r="B1453" s="319"/>
      <c r="C1453" s="147"/>
      <c r="D1453" s="147"/>
      <c r="E1453" s="320"/>
      <c r="F1453" s="321"/>
      <c r="G1453" s="149"/>
      <c r="H1453" s="148"/>
      <c r="I1453" s="148"/>
      <c r="J1453" s="322"/>
      <c r="K1453" s="324" t="str">
        <f>IFERROR(INDEX(Lookup!$G$3:$G$6,MATCH(J1453,Lookup!$F$3:$F$6,0)),"")</f>
        <v/>
      </c>
      <c r="L1453" s="323"/>
      <c r="M1453" s="322"/>
      <c r="N1453" s="846">
        <f t="shared" si="188"/>
        <v>0</v>
      </c>
      <c r="O1453" s="325">
        <f t="shared" si="189"/>
        <v>0</v>
      </c>
      <c r="P1453" s="847">
        <f>IF(I1453&lt;INDEX(Lookup!$U$2:$U$10,MATCH($D$48,Lookup!$S$2:$S$10,0)),0,IF(U1453="X",0,IFERROR(L1453*50,0)))</f>
        <v>0</v>
      </c>
      <c r="Q1453" s="326">
        <f>IF(I1453&lt;INDEX(Lookup!$U$2:$U$10,MATCH($D$48,Lookup!$S$2:$S$10,0)),0,IF(U1453="X",0,IFERROR(P1453*K1453,0)))</f>
        <v>0</v>
      </c>
      <c r="R1453" s="326">
        <v>0</v>
      </c>
      <c r="S1453" s="424">
        <v>0</v>
      </c>
      <c r="T1453" s="322"/>
      <c r="U1453" s="143"/>
      <c r="V1453" s="397"/>
      <c r="W1453" s="555"/>
      <c r="X1453" s="576">
        <f t="shared" si="190"/>
        <v>0</v>
      </c>
      <c r="Y1453" s="576">
        <f t="shared" si="191"/>
        <v>0</v>
      </c>
      <c r="Z1453" s="576">
        <f t="shared" si="192"/>
        <v>0</v>
      </c>
      <c r="AA1453" s="576">
        <f t="shared" si="193"/>
        <v>0</v>
      </c>
      <c r="AB1453" s="553"/>
      <c r="AC1453" s="553"/>
      <c r="AD1453" s="553"/>
      <c r="AE1453" s="553"/>
      <c r="AF1453" s="553"/>
      <c r="AG1453" s="553"/>
      <c r="AH1453" s="553"/>
      <c r="AI1453" s="397"/>
      <c r="AJ1453" s="555"/>
      <c r="AK1453" s="576">
        <f t="shared" si="194"/>
        <v>0</v>
      </c>
      <c r="AL1453" s="576">
        <f t="shared" si="195"/>
        <v>0</v>
      </c>
      <c r="AM1453" s="599"/>
      <c r="AN1453" s="599"/>
      <c r="AO1453" s="553"/>
      <c r="AP1453" s="553"/>
      <c r="AQ1453" s="553"/>
      <c r="AR1453" s="553"/>
      <c r="AS1453" s="397"/>
      <c r="AT1453" s="397"/>
      <c r="AU1453" s="397"/>
      <c r="AV1453" s="397"/>
      <c r="AW1453" s="397"/>
      <c r="AX1453" s="397"/>
      <c r="AY1453" s="397"/>
      <c r="AZ1453" s="397"/>
      <c r="BA1453" s="397"/>
      <c r="BB1453" s="397"/>
      <c r="BC1453" s="397"/>
      <c r="BD1453" s="553"/>
      <c r="BE1453" s="397"/>
      <c r="BF1453" s="397"/>
      <c r="BG1453" s="397"/>
      <c r="BH1453" s="397"/>
    </row>
    <row r="1454" spans="2:60" x14ac:dyDescent="0.35">
      <c r="B1454" s="319"/>
      <c r="C1454" s="147"/>
      <c r="D1454" s="147"/>
      <c r="E1454" s="320"/>
      <c r="F1454" s="321"/>
      <c r="G1454" s="149"/>
      <c r="H1454" s="148"/>
      <c r="I1454" s="148"/>
      <c r="J1454" s="322"/>
      <c r="K1454" s="324" t="str">
        <f>IFERROR(INDEX(Lookup!$G$3:$G$6,MATCH(J1454,Lookup!$F$3:$F$6,0)),"")</f>
        <v/>
      </c>
      <c r="L1454" s="323"/>
      <c r="M1454" s="322"/>
      <c r="N1454" s="846">
        <f t="shared" si="188"/>
        <v>0</v>
      </c>
      <c r="O1454" s="325">
        <f t="shared" si="189"/>
        <v>0</v>
      </c>
      <c r="P1454" s="847">
        <f>IF(I1454&lt;INDEX(Lookup!$U$2:$U$10,MATCH($D$48,Lookup!$S$2:$S$10,0)),0,IF(U1454="X",0,IFERROR(L1454*50,0)))</f>
        <v>0</v>
      </c>
      <c r="Q1454" s="326">
        <f>IF(I1454&lt;INDEX(Lookup!$U$2:$U$10,MATCH($D$48,Lookup!$S$2:$S$10,0)),0,IF(U1454="X",0,IFERROR(P1454*K1454,0)))</f>
        <v>0</v>
      </c>
      <c r="R1454" s="326">
        <v>0</v>
      </c>
      <c r="S1454" s="424">
        <v>0</v>
      </c>
      <c r="T1454" s="322"/>
      <c r="U1454" s="143"/>
      <c r="V1454" s="397"/>
      <c r="W1454" s="555"/>
      <c r="X1454" s="576">
        <f t="shared" si="190"/>
        <v>0</v>
      </c>
      <c r="Y1454" s="576">
        <f t="shared" si="191"/>
        <v>0</v>
      </c>
      <c r="Z1454" s="576">
        <f t="shared" si="192"/>
        <v>0</v>
      </c>
      <c r="AA1454" s="576">
        <f t="shared" si="193"/>
        <v>0</v>
      </c>
      <c r="AB1454" s="553"/>
      <c r="AC1454" s="553"/>
      <c r="AD1454" s="553"/>
      <c r="AE1454" s="553"/>
      <c r="AF1454" s="553"/>
      <c r="AG1454" s="553"/>
      <c r="AH1454" s="553"/>
      <c r="AI1454" s="397"/>
      <c r="AJ1454" s="555"/>
      <c r="AK1454" s="576">
        <f t="shared" si="194"/>
        <v>0</v>
      </c>
      <c r="AL1454" s="576">
        <f t="shared" si="195"/>
        <v>0</v>
      </c>
      <c r="AM1454" s="599"/>
      <c r="AN1454" s="599"/>
      <c r="AO1454" s="553"/>
      <c r="AP1454" s="553"/>
      <c r="AQ1454" s="553"/>
      <c r="AR1454" s="553"/>
      <c r="AS1454" s="397"/>
      <c r="AT1454" s="397"/>
      <c r="AU1454" s="397"/>
      <c r="AV1454" s="397"/>
      <c r="AW1454" s="397"/>
      <c r="AX1454" s="397"/>
      <c r="AY1454" s="397"/>
      <c r="AZ1454" s="397"/>
      <c r="BA1454" s="397"/>
      <c r="BB1454" s="397"/>
      <c r="BC1454" s="397"/>
      <c r="BD1454" s="553"/>
      <c r="BE1454" s="397"/>
      <c r="BF1454" s="397"/>
      <c r="BG1454" s="397"/>
      <c r="BH1454" s="397"/>
    </row>
    <row r="1455" spans="2:60" x14ac:dyDescent="0.35">
      <c r="B1455" s="319"/>
      <c r="C1455" s="147"/>
      <c r="D1455" s="147"/>
      <c r="E1455" s="320"/>
      <c r="F1455" s="321"/>
      <c r="G1455" s="149"/>
      <c r="H1455" s="148"/>
      <c r="I1455" s="148"/>
      <c r="J1455" s="322"/>
      <c r="K1455" s="324" t="str">
        <f>IFERROR(INDEX(Lookup!$G$3:$G$6,MATCH(J1455,Lookup!$F$3:$F$6,0)),"")</f>
        <v/>
      </c>
      <c r="L1455" s="323"/>
      <c r="M1455" s="322"/>
      <c r="N1455" s="846">
        <f t="shared" si="188"/>
        <v>0</v>
      </c>
      <c r="O1455" s="325">
        <f t="shared" si="189"/>
        <v>0</v>
      </c>
      <c r="P1455" s="847">
        <f>IF(I1455&lt;INDEX(Lookup!$U$2:$U$10,MATCH($D$48,Lookup!$S$2:$S$10,0)),0,IF(U1455="X",0,IFERROR(L1455*50,0)))</f>
        <v>0</v>
      </c>
      <c r="Q1455" s="326">
        <f>IF(I1455&lt;INDEX(Lookup!$U$2:$U$10,MATCH($D$48,Lookup!$S$2:$S$10,0)),0,IF(U1455="X",0,IFERROR(P1455*K1455,0)))</f>
        <v>0</v>
      </c>
      <c r="R1455" s="326">
        <v>0</v>
      </c>
      <c r="S1455" s="424">
        <v>0</v>
      </c>
      <c r="T1455" s="322"/>
      <c r="U1455" s="143"/>
      <c r="V1455" s="397"/>
      <c r="W1455" s="555"/>
      <c r="X1455" s="576">
        <f t="shared" si="190"/>
        <v>0</v>
      </c>
      <c r="Y1455" s="576">
        <f t="shared" si="191"/>
        <v>0</v>
      </c>
      <c r="Z1455" s="576">
        <f t="shared" si="192"/>
        <v>0</v>
      </c>
      <c r="AA1455" s="576">
        <f t="shared" si="193"/>
        <v>0</v>
      </c>
      <c r="AB1455" s="553"/>
      <c r="AC1455" s="553"/>
      <c r="AD1455" s="553"/>
      <c r="AE1455" s="553"/>
      <c r="AF1455" s="553"/>
      <c r="AG1455" s="553"/>
      <c r="AH1455" s="553"/>
      <c r="AI1455" s="397"/>
      <c r="AJ1455" s="555"/>
      <c r="AK1455" s="576">
        <f t="shared" si="194"/>
        <v>0</v>
      </c>
      <c r="AL1455" s="576">
        <f t="shared" si="195"/>
        <v>0</v>
      </c>
      <c r="AM1455" s="599"/>
      <c r="AN1455" s="599"/>
      <c r="AO1455" s="553"/>
      <c r="AP1455" s="553"/>
      <c r="AQ1455" s="553"/>
      <c r="AR1455" s="553"/>
      <c r="AS1455" s="397"/>
      <c r="AT1455" s="397"/>
      <c r="AU1455" s="397"/>
      <c r="AV1455" s="397"/>
      <c r="AW1455" s="397"/>
      <c r="AX1455" s="397"/>
      <c r="AY1455" s="397"/>
      <c r="AZ1455" s="397"/>
      <c r="BA1455" s="397"/>
      <c r="BB1455" s="397"/>
      <c r="BC1455" s="397"/>
      <c r="BD1455" s="553"/>
      <c r="BE1455" s="397"/>
      <c r="BF1455" s="397"/>
      <c r="BG1455" s="397"/>
      <c r="BH1455" s="397"/>
    </row>
    <row r="1456" spans="2:60" x14ac:dyDescent="0.35">
      <c r="B1456" s="319"/>
      <c r="C1456" s="147"/>
      <c r="D1456" s="147"/>
      <c r="E1456" s="320"/>
      <c r="F1456" s="321"/>
      <c r="G1456" s="149"/>
      <c r="H1456" s="148"/>
      <c r="I1456" s="148"/>
      <c r="J1456" s="322"/>
      <c r="K1456" s="324" t="str">
        <f>IFERROR(INDEX(Lookup!$G$3:$G$6,MATCH(J1456,Lookup!$F$3:$F$6,0)),"")</f>
        <v/>
      </c>
      <c r="L1456" s="323"/>
      <c r="M1456" s="322"/>
      <c r="N1456" s="846">
        <f t="shared" si="188"/>
        <v>0</v>
      </c>
      <c r="O1456" s="325">
        <f t="shared" si="189"/>
        <v>0</v>
      </c>
      <c r="P1456" s="847">
        <f>IF(I1456&lt;INDEX(Lookup!$U$2:$U$10,MATCH($D$48,Lookup!$S$2:$S$10,0)),0,IF(U1456="X",0,IFERROR(L1456*50,0)))</f>
        <v>0</v>
      </c>
      <c r="Q1456" s="326">
        <f>IF(I1456&lt;INDEX(Lookup!$U$2:$U$10,MATCH($D$48,Lookup!$S$2:$S$10,0)),0,IF(U1456="X",0,IFERROR(P1456*K1456,0)))</f>
        <v>0</v>
      </c>
      <c r="R1456" s="326">
        <v>0</v>
      </c>
      <c r="S1456" s="424">
        <v>0</v>
      </c>
      <c r="T1456" s="322"/>
      <c r="U1456" s="143"/>
      <c r="V1456" s="397"/>
      <c r="W1456" s="555"/>
      <c r="X1456" s="576">
        <f t="shared" si="190"/>
        <v>0</v>
      </c>
      <c r="Y1456" s="576">
        <f t="shared" si="191"/>
        <v>0</v>
      </c>
      <c r="Z1456" s="576">
        <f t="shared" si="192"/>
        <v>0</v>
      </c>
      <c r="AA1456" s="576">
        <f t="shared" si="193"/>
        <v>0</v>
      </c>
      <c r="AB1456" s="553"/>
      <c r="AC1456" s="553"/>
      <c r="AD1456" s="553"/>
      <c r="AE1456" s="553"/>
      <c r="AF1456" s="553"/>
      <c r="AG1456" s="553"/>
      <c r="AH1456" s="553"/>
      <c r="AI1456" s="397"/>
      <c r="AJ1456" s="555"/>
      <c r="AK1456" s="576">
        <f t="shared" si="194"/>
        <v>0</v>
      </c>
      <c r="AL1456" s="576">
        <f t="shared" si="195"/>
        <v>0</v>
      </c>
      <c r="AM1456" s="599"/>
      <c r="AN1456" s="599"/>
      <c r="AO1456" s="553"/>
      <c r="AP1456" s="553"/>
      <c r="AQ1456" s="553"/>
      <c r="AR1456" s="553"/>
      <c r="AS1456" s="397"/>
      <c r="AT1456" s="397"/>
      <c r="AU1456" s="397"/>
      <c r="AV1456" s="397"/>
      <c r="AW1456" s="397"/>
      <c r="AX1456" s="397"/>
      <c r="AY1456" s="397"/>
      <c r="AZ1456" s="397"/>
      <c r="BA1456" s="397"/>
      <c r="BB1456" s="397"/>
      <c r="BC1456" s="397"/>
      <c r="BD1456" s="553"/>
      <c r="BE1456" s="397"/>
      <c r="BF1456" s="397"/>
      <c r="BG1456" s="397"/>
      <c r="BH1456" s="397"/>
    </row>
    <row r="1457" spans="2:60" x14ac:dyDescent="0.35">
      <c r="B1457" s="319"/>
      <c r="C1457" s="147"/>
      <c r="D1457" s="147"/>
      <c r="E1457" s="320"/>
      <c r="F1457" s="321"/>
      <c r="G1457" s="149"/>
      <c r="H1457" s="148"/>
      <c r="I1457" s="148"/>
      <c r="J1457" s="322"/>
      <c r="K1457" s="324" t="str">
        <f>IFERROR(INDEX(Lookup!$G$3:$G$6,MATCH(J1457,Lookup!$F$3:$F$6,0)),"")</f>
        <v/>
      </c>
      <c r="L1457" s="323"/>
      <c r="M1457" s="322"/>
      <c r="N1457" s="846">
        <f t="shared" si="188"/>
        <v>0</v>
      </c>
      <c r="O1457" s="325">
        <f t="shared" si="189"/>
        <v>0</v>
      </c>
      <c r="P1457" s="847">
        <f>IF(I1457&lt;INDEX(Lookup!$U$2:$U$10,MATCH($D$48,Lookup!$S$2:$S$10,0)),0,IF(U1457="X",0,IFERROR(L1457*50,0)))</f>
        <v>0</v>
      </c>
      <c r="Q1457" s="326">
        <f>IF(I1457&lt;INDEX(Lookup!$U$2:$U$10,MATCH($D$48,Lookup!$S$2:$S$10,0)),0,IF(U1457="X",0,IFERROR(P1457*K1457,0)))</f>
        <v>0</v>
      </c>
      <c r="R1457" s="326">
        <v>0</v>
      </c>
      <c r="S1457" s="424">
        <v>0</v>
      </c>
      <c r="T1457" s="322"/>
      <c r="U1457" s="143"/>
      <c r="V1457" s="397"/>
      <c r="W1457" s="555"/>
      <c r="X1457" s="576">
        <f t="shared" si="190"/>
        <v>0</v>
      </c>
      <c r="Y1457" s="576">
        <f t="shared" si="191"/>
        <v>0</v>
      </c>
      <c r="Z1457" s="576">
        <f t="shared" si="192"/>
        <v>0</v>
      </c>
      <c r="AA1457" s="576">
        <f t="shared" si="193"/>
        <v>0</v>
      </c>
      <c r="AB1457" s="553"/>
      <c r="AC1457" s="553"/>
      <c r="AD1457" s="553"/>
      <c r="AE1457" s="553"/>
      <c r="AF1457" s="553"/>
      <c r="AG1457" s="553"/>
      <c r="AH1457" s="553"/>
      <c r="AI1457" s="397"/>
      <c r="AJ1457" s="555"/>
      <c r="AK1457" s="576">
        <f t="shared" si="194"/>
        <v>0</v>
      </c>
      <c r="AL1457" s="576">
        <f t="shared" si="195"/>
        <v>0</v>
      </c>
      <c r="AM1457" s="599"/>
      <c r="AN1457" s="599"/>
      <c r="AO1457" s="553"/>
      <c r="AP1457" s="553"/>
      <c r="AQ1457" s="553"/>
      <c r="AR1457" s="553"/>
      <c r="AS1457" s="397"/>
      <c r="AT1457" s="397"/>
      <c r="AU1457" s="397"/>
      <c r="AV1457" s="397"/>
      <c r="AW1457" s="397"/>
      <c r="AX1457" s="397"/>
      <c r="AY1457" s="397"/>
      <c r="AZ1457" s="397"/>
      <c r="BA1457" s="397"/>
      <c r="BB1457" s="397"/>
      <c r="BC1457" s="397"/>
      <c r="BD1457" s="553"/>
      <c r="BE1457" s="397"/>
      <c r="BF1457" s="397"/>
      <c r="BG1457" s="397"/>
      <c r="BH1457" s="397"/>
    </row>
    <row r="1458" spans="2:60" x14ac:dyDescent="0.35">
      <c r="B1458" s="319"/>
      <c r="C1458" s="147"/>
      <c r="D1458" s="147"/>
      <c r="E1458" s="320"/>
      <c r="F1458" s="321"/>
      <c r="G1458" s="149"/>
      <c r="H1458" s="148"/>
      <c r="I1458" s="148"/>
      <c r="J1458" s="322"/>
      <c r="K1458" s="324" t="str">
        <f>IFERROR(INDEX(Lookup!$G$3:$G$6,MATCH(J1458,Lookup!$F$3:$F$6,0)),"")</f>
        <v/>
      </c>
      <c r="L1458" s="323"/>
      <c r="M1458" s="322"/>
      <c r="N1458" s="846">
        <f t="shared" si="188"/>
        <v>0</v>
      </c>
      <c r="O1458" s="325">
        <f t="shared" si="189"/>
        <v>0</v>
      </c>
      <c r="P1458" s="847">
        <f>IF(I1458&lt;INDEX(Lookup!$U$2:$U$10,MATCH($D$48,Lookup!$S$2:$S$10,0)),0,IF(U1458="X",0,IFERROR(L1458*50,0)))</f>
        <v>0</v>
      </c>
      <c r="Q1458" s="326">
        <f>IF(I1458&lt;INDEX(Lookup!$U$2:$U$10,MATCH($D$48,Lookup!$S$2:$S$10,0)),0,IF(U1458="X",0,IFERROR(P1458*K1458,0)))</f>
        <v>0</v>
      </c>
      <c r="R1458" s="326">
        <v>0</v>
      </c>
      <c r="S1458" s="424">
        <v>0</v>
      </c>
      <c r="T1458" s="322"/>
      <c r="U1458" s="143"/>
      <c r="V1458" s="397"/>
      <c r="W1458" s="555"/>
      <c r="X1458" s="576">
        <f t="shared" si="190"/>
        <v>0</v>
      </c>
      <c r="Y1458" s="576">
        <f t="shared" si="191"/>
        <v>0</v>
      </c>
      <c r="Z1458" s="576">
        <f t="shared" si="192"/>
        <v>0</v>
      </c>
      <c r="AA1458" s="576">
        <f t="shared" si="193"/>
        <v>0</v>
      </c>
      <c r="AB1458" s="553"/>
      <c r="AC1458" s="553"/>
      <c r="AD1458" s="553"/>
      <c r="AE1458" s="553"/>
      <c r="AF1458" s="553"/>
      <c r="AG1458" s="553"/>
      <c r="AH1458" s="553"/>
      <c r="AI1458" s="397"/>
      <c r="AJ1458" s="555"/>
      <c r="AK1458" s="576">
        <f t="shared" si="194"/>
        <v>0</v>
      </c>
      <c r="AL1458" s="576">
        <f t="shared" si="195"/>
        <v>0</v>
      </c>
      <c r="AM1458" s="599"/>
      <c r="AN1458" s="599"/>
      <c r="AO1458" s="553"/>
      <c r="AP1458" s="553"/>
      <c r="AQ1458" s="553"/>
      <c r="AR1458" s="553"/>
      <c r="AS1458" s="397"/>
      <c r="AT1458" s="397"/>
      <c r="AU1458" s="397"/>
      <c r="AV1458" s="397"/>
      <c r="AW1458" s="397"/>
      <c r="AX1458" s="397"/>
      <c r="AY1458" s="397"/>
      <c r="AZ1458" s="397"/>
      <c r="BA1458" s="397"/>
      <c r="BB1458" s="397"/>
      <c r="BC1458" s="397"/>
      <c r="BD1458" s="553"/>
      <c r="BE1458" s="397"/>
      <c r="BF1458" s="397"/>
      <c r="BG1458" s="397"/>
      <c r="BH1458" s="397"/>
    </row>
    <row r="1459" spans="2:60" x14ac:dyDescent="0.35">
      <c r="B1459" s="319"/>
      <c r="C1459" s="147"/>
      <c r="D1459" s="147"/>
      <c r="E1459" s="320"/>
      <c r="F1459" s="321"/>
      <c r="G1459" s="149"/>
      <c r="H1459" s="148"/>
      <c r="I1459" s="148"/>
      <c r="J1459" s="322"/>
      <c r="K1459" s="324" t="str">
        <f>IFERROR(INDEX(Lookup!$G$3:$G$6,MATCH(J1459,Lookup!$F$3:$F$6,0)),"")</f>
        <v/>
      </c>
      <c r="L1459" s="323"/>
      <c r="M1459" s="322"/>
      <c r="N1459" s="846">
        <f t="shared" ref="N1459:N1522" si="196">L1459*M1459</f>
        <v>0</v>
      </c>
      <c r="O1459" s="325">
        <f t="shared" si="189"/>
        <v>0</v>
      </c>
      <c r="P1459" s="847">
        <f>IF(I1459&lt;INDEX(Lookup!$U$2:$U$10,MATCH($D$48,Lookup!$S$2:$S$10,0)),0,IF(U1459="X",0,IFERROR(L1459*50,0)))</f>
        <v>0</v>
      </c>
      <c r="Q1459" s="326">
        <f>IF(I1459&lt;INDEX(Lookup!$U$2:$U$10,MATCH($D$48,Lookup!$S$2:$S$10,0)),0,IF(U1459="X",0,IFERROR(P1459*K1459,0)))</f>
        <v>0</v>
      </c>
      <c r="R1459" s="326">
        <v>0</v>
      </c>
      <c r="S1459" s="424">
        <v>0</v>
      </c>
      <c r="T1459" s="322"/>
      <c r="U1459" s="143"/>
      <c r="V1459" s="397"/>
      <c r="W1459" s="555"/>
      <c r="X1459" s="576">
        <f t="shared" si="190"/>
        <v>0</v>
      </c>
      <c r="Y1459" s="576">
        <f t="shared" si="191"/>
        <v>0</v>
      </c>
      <c r="Z1459" s="576">
        <f t="shared" si="192"/>
        <v>0</v>
      </c>
      <c r="AA1459" s="576">
        <f t="shared" si="193"/>
        <v>0</v>
      </c>
      <c r="AB1459" s="553"/>
      <c r="AC1459" s="553"/>
      <c r="AD1459" s="553"/>
      <c r="AE1459" s="553"/>
      <c r="AF1459" s="553"/>
      <c r="AG1459" s="553"/>
      <c r="AH1459" s="553"/>
      <c r="AI1459" s="397"/>
      <c r="AJ1459" s="555"/>
      <c r="AK1459" s="576">
        <f t="shared" si="194"/>
        <v>0</v>
      </c>
      <c r="AL1459" s="576">
        <f t="shared" si="195"/>
        <v>0</v>
      </c>
      <c r="AM1459" s="599"/>
      <c r="AN1459" s="599"/>
      <c r="AO1459" s="553"/>
      <c r="AP1459" s="553"/>
      <c r="AQ1459" s="553"/>
      <c r="AR1459" s="553"/>
      <c r="AS1459" s="397"/>
      <c r="AT1459" s="397"/>
      <c r="AU1459" s="397"/>
      <c r="AV1459" s="397"/>
      <c r="AW1459" s="397"/>
      <c r="AX1459" s="397"/>
      <c r="AY1459" s="397"/>
      <c r="AZ1459" s="397"/>
      <c r="BA1459" s="397"/>
      <c r="BB1459" s="397"/>
      <c r="BC1459" s="397"/>
      <c r="BD1459" s="553"/>
      <c r="BE1459" s="397"/>
      <c r="BF1459" s="397"/>
      <c r="BG1459" s="397"/>
      <c r="BH1459" s="397"/>
    </row>
    <row r="1460" spans="2:60" x14ac:dyDescent="0.35">
      <c r="B1460" s="319"/>
      <c r="C1460" s="147"/>
      <c r="D1460" s="147"/>
      <c r="E1460" s="320"/>
      <c r="F1460" s="321"/>
      <c r="G1460" s="149"/>
      <c r="H1460" s="148"/>
      <c r="I1460" s="148"/>
      <c r="J1460" s="322"/>
      <c r="K1460" s="324" t="str">
        <f>IFERROR(INDEX(Lookup!$G$3:$G$6,MATCH(J1460,Lookup!$F$3:$F$6,0)),"")</f>
        <v/>
      </c>
      <c r="L1460" s="323"/>
      <c r="M1460" s="322"/>
      <c r="N1460" s="846">
        <f t="shared" si="196"/>
        <v>0</v>
      </c>
      <c r="O1460" s="325">
        <f t="shared" ref="O1460:O1523" si="197">IFERROR(ROUND((N1460*K1460),2),0)</f>
        <v>0</v>
      </c>
      <c r="P1460" s="847">
        <f>IF(I1460&lt;INDEX(Lookup!$U$2:$U$10,MATCH($D$48,Lookup!$S$2:$S$10,0)),0,IF(U1460="X",0,IFERROR(L1460*50,0)))</f>
        <v>0</v>
      </c>
      <c r="Q1460" s="326">
        <f>IF(I1460&lt;INDEX(Lookup!$U$2:$U$10,MATCH($D$48,Lookup!$S$2:$S$10,0)),0,IF(U1460="X",0,IFERROR(P1460*K1460,0)))</f>
        <v>0</v>
      </c>
      <c r="R1460" s="326">
        <v>0</v>
      </c>
      <c r="S1460" s="424">
        <v>0</v>
      </c>
      <c r="T1460" s="322"/>
      <c r="U1460" s="143"/>
      <c r="V1460" s="397"/>
      <c r="W1460" s="555"/>
      <c r="X1460" s="576">
        <f t="shared" ref="X1460:X1523" si="198">Q1460*$I$30</f>
        <v>0</v>
      </c>
      <c r="Y1460" s="576">
        <f t="shared" ref="Y1460:Y1523" si="199">S1460*$I$40</f>
        <v>0</v>
      </c>
      <c r="Z1460" s="576">
        <f t="shared" ref="Z1460:Z1523" si="200">X1460-Q1460</f>
        <v>0</v>
      </c>
      <c r="AA1460" s="576">
        <f t="shared" ref="AA1460:AA1523" si="201">Y1460-S1460</f>
        <v>0</v>
      </c>
      <c r="AB1460" s="553"/>
      <c r="AC1460" s="553"/>
      <c r="AD1460" s="553"/>
      <c r="AE1460" s="553"/>
      <c r="AF1460" s="553"/>
      <c r="AG1460" s="553"/>
      <c r="AH1460" s="553"/>
      <c r="AI1460" s="397"/>
      <c r="AJ1460" s="555"/>
      <c r="AK1460" s="576">
        <f t="shared" ref="AK1460:AK1523" si="202">R1460</f>
        <v>0</v>
      </c>
      <c r="AL1460" s="576">
        <f t="shared" ref="AL1460:AL1523" si="203">+S1460</f>
        <v>0</v>
      </c>
      <c r="AM1460" s="599"/>
      <c r="AN1460" s="599"/>
      <c r="AO1460" s="553"/>
      <c r="AP1460" s="553"/>
      <c r="AQ1460" s="553"/>
      <c r="AR1460" s="553"/>
      <c r="AS1460" s="397"/>
      <c r="AT1460" s="397"/>
      <c r="AU1460" s="397"/>
      <c r="AV1460" s="397"/>
      <c r="AW1460" s="397"/>
      <c r="AX1460" s="397"/>
      <c r="AY1460" s="397"/>
      <c r="AZ1460" s="397"/>
      <c r="BA1460" s="397"/>
      <c r="BB1460" s="397"/>
      <c r="BC1460" s="397"/>
      <c r="BD1460" s="553"/>
      <c r="BE1460" s="397"/>
      <c r="BF1460" s="397"/>
      <c r="BG1460" s="397"/>
      <c r="BH1460" s="397"/>
    </row>
    <row r="1461" spans="2:60" x14ac:dyDescent="0.35">
      <c r="B1461" s="319"/>
      <c r="C1461" s="147"/>
      <c r="D1461" s="147"/>
      <c r="E1461" s="320"/>
      <c r="F1461" s="321"/>
      <c r="G1461" s="149"/>
      <c r="H1461" s="148"/>
      <c r="I1461" s="148"/>
      <c r="J1461" s="322"/>
      <c r="K1461" s="324" t="str">
        <f>IFERROR(INDEX(Lookup!$G$3:$G$6,MATCH(J1461,Lookup!$F$3:$F$6,0)),"")</f>
        <v/>
      </c>
      <c r="L1461" s="323"/>
      <c r="M1461" s="322"/>
      <c r="N1461" s="846">
        <f t="shared" si="196"/>
        <v>0</v>
      </c>
      <c r="O1461" s="325">
        <f t="shared" si="197"/>
        <v>0</v>
      </c>
      <c r="P1461" s="847">
        <f>IF(I1461&lt;INDEX(Lookup!$U$2:$U$10,MATCH($D$48,Lookup!$S$2:$S$10,0)),0,IF(U1461="X",0,IFERROR(L1461*50,0)))</f>
        <v>0</v>
      </c>
      <c r="Q1461" s="326">
        <f>IF(I1461&lt;INDEX(Lookup!$U$2:$U$10,MATCH($D$48,Lookup!$S$2:$S$10,0)),0,IF(U1461="X",0,IFERROR(P1461*K1461,0)))</f>
        <v>0</v>
      </c>
      <c r="R1461" s="326">
        <v>0</v>
      </c>
      <c r="S1461" s="424">
        <v>0</v>
      </c>
      <c r="T1461" s="322"/>
      <c r="U1461" s="143"/>
      <c r="V1461" s="397"/>
      <c r="W1461" s="555"/>
      <c r="X1461" s="576">
        <f t="shared" si="198"/>
        <v>0</v>
      </c>
      <c r="Y1461" s="576">
        <f t="shared" si="199"/>
        <v>0</v>
      </c>
      <c r="Z1461" s="576">
        <f t="shared" si="200"/>
        <v>0</v>
      </c>
      <c r="AA1461" s="576">
        <f t="shared" si="201"/>
        <v>0</v>
      </c>
      <c r="AB1461" s="553"/>
      <c r="AC1461" s="553"/>
      <c r="AD1461" s="553"/>
      <c r="AE1461" s="553"/>
      <c r="AF1461" s="553"/>
      <c r="AG1461" s="553"/>
      <c r="AH1461" s="553"/>
      <c r="AI1461" s="397"/>
      <c r="AJ1461" s="555"/>
      <c r="AK1461" s="576">
        <f t="shared" si="202"/>
        <v>0</v>
      </c>
      <c r="AL1461" s="576">
        <f t="shared" si="203"/>
        <v>0</v>
      </c>
      <c r="AM1461" s="599"/>
      <c r="AN1461" s="599"/>
      <c r="AO1461" s="553"/>
      <c r="AP1461" s="553"/>
      <c r="AQ1461" s="553"/>
      <c r="AR1461" s="553"/>
      <c r="AS1461" s="397"/>
      <c r="AT1461" s="397"/>
      <c r="AU1461" s="397"/>
      <c r="AV1461" s="397"/>
      <c r="AW1461" s="397"/>
      <c r="AX1461" s="397"/>
      <c r="AY1461" s="397"/>
      <c r="AZ1461" s="397"/>
      <c r="BA1461" s="397"/>
      <c r="BB1461" s="397"/>
      <c r="BC1461" s="397"/>
      <c r="BD1461" s="553"/>
      <c r="BE1461" s="397"/>
      <c r="BF1461" s="397"/>
      <c r="BG1461" s="397"/>
      <c r="BH1461" s="397"/>
    </row>
    <row r="1462" spans="2:60" x14ac:dyDescent="0.35">
      <c r="B1462" s="319"/>
      <c r="C1462" s="147"/>
      <c r="D1462" s="147"/>
      <c r="E1462" s="320"/>
      <c r="F1462" s="321"/>
      <c r="G1462" s="149"/>
      <c r="H1462" s="148"/>
      <c r="I1462" s="148"/>
      <c r="J1462" s="322"/>
      <c r="K1462" s="324" t="str">
        <f>IFERROR(INDEX(Lookup!$G$3:$G$6,MATCH(J1462,Lookup!$F$3:$F$6,0)),"")</f>
        <v/>
      </c>
      <c r="L1462" s="323"/>
      <c r="M1462" s="322"/>
      <c r="N1462" s="846">
        <f t="shared" si="196"/>
        <v>0</v>
      </c>
      <c r="O1462" s="325">
        <f t="shared" si="197"/>
        <v>0</v>
      </c>
      <c r="P1462" s="847">
        <f>IF(I1462&lt;INDEX(Lookup!$U$2:$U$10,MATCH($D$48,Lookup!$S$2:$S$10,0)),0,IF(U1462="X",0,IFERROR(L1462*50,0)))</f>
        <v>0</v>
      </c>
      <c r="Q1462" s="326">
        <f>IF(I1462&lt;INDEX(Lookup!$U$2:$U$10,MATCH($D$48,Lookup!$S$2:$S$10,0)),0,IF(U1462="X",0,IFERROR(P1462*K1462,0)))</f>
        <v>0</v>
      </c>
      <c r="R1462" s="326">
        <v>0</v>
      </c>
      <c r="S1462" s="424">
        <v>0</v>
      </c>
      <c r="T1462" s="322"/>
      <c r="U1462" s="143"/>
      <c r="V1462" s="397"/>
      <c r="W1462" s="555"/>
      <c r="X1462" s="576">
        <f t="shared" si="198"/>
        <v>0</v>
      </c>
      <c r="Y1462" s="576">
        <f t="shared" si="199"/>
        <v>0</v>
      </c>
      <c r="Z1462" s="576">
        <f t="shared" si="200"/>
        <v>0</v>
      </c>
      <c r="AA1462" s="576">
        <f t="shared" si="201"/>
        <v>0</v>
      </c>
      <c r="AB1462" s="553"/>
      <c r="AC1462" s="553"/>
      <c r="AD1462" s="553"/>
      <c r="AE1462" s="553"/>
      <c r="AF1462" s="553"/>
      <c r="AG1462" s="553"/>
      <c r="AH1462" s="553"/>
      <c r="AI1462" s="397"/>
      <c r="AJ1462" s="555"/>
      <c r="AK1462" s="576">
        <f t="shared" si="202"/>
        <v>0</v>
      </c>
      <c r="AL1462" s="576">
        <f t="shared" si="203"/>
        <v>0</v>
      </c>
      <c r="AM1462" s="599"/>
      <c r="AN1462" s="599"/>
      <c r="AO1462" s="553"/>
      <c r="AP1462" s="553"/>
      <c r="AQ1462" s="553"/>
      <c r="AR1462" s="553"/>
      <c r="AS1462" s="397"/>
      <c r="AT1462" s="397"/>
      <c r="AU1462" s="397"/>
      <c r="AV1462" s="397"/>
      <c r="AW1462" s="397"/>
      <c r="AX1462" s="397"/>
      <c r="AY1462" s="397"/>
      <c r="AZ1462" s="397"/>
      <c r="BA1462" s="397"/>
      <c r="BB1462" s="397"/>
      <c r="BC1462" s="397"/>
      <c r="BD1462" s="553"/>
      <c r="BE1462" s="397"/>
      <c r="BF1462" s="397"/>
      <c r="BG1462" s="397"/>
      <c r="BH1462" s="397"/>
    </row>
    <row r="1463" spans="2:60" x14ac:dyDescent="0.35">
      <c r="B1463" s="319"/>
      <c r="C1463" s="147"/>
      <c r="D1463" s="147"/>
      <c r="E1463" s="320"/>
      <c r="F1463" s="321"/>
      <c r="G1463" s="149"/>
      <c r="H1463" s="148"/>
      <c r="I1463" s="148"/>
      <c r="J1463" s="322"/>
      <c r="K1463" s="324" t="str">
        <f>IFERROR(INDEX(Lookup!$G$3:$G$6,MATCH(J1463,Lookup!$F$3:$F$6,0)),"")</f>
        <v/>
      </c>
      <c r="L1463" s="323"/>
      <c r="M1463" s="322"/>
      <c r="N1463" s="846">
        <f t="shared" si="196"/>
        <v>0</v>
      </c>
      <c r="O1463" s="325">
        <f t="shared" si="197"/>
        <v>0</v>
      </c>
      <c r="P1463" s="847">
        <f>IF(I1463&lt;INDEX(Lookup!$U$2:$U$10,MATCH($D$48,Lookup!$S$2:$S$10,0)),0,IF(U1463="X",0,IFERROR(L1463*50,0)))</f>
        <v>0</v>
      </c>
      <c r="Q1463" s="326">
        <f>IF(I1463&lt;INDEX(Lookup!$U$2:$U$10,MATCH($D$48,Lookup!$S$2:$S$10,0)),0,IF(U1463="X",0,IFERROR(P1463*K1463,0)))</f>
        <v>0</v>
      </c>
      <c r="R1463" s="326">
        <v>0</v>
      </c>
      <c r="S1463" s="424">
        <v>0</v>
      </c>
      <c r="T1463" s="322"/>
      <c r="U1463" s="143"/>
      <c r="V1463" s="397"/>
      <c r="W1463" s="555"/>
      <c r="X1463" s="576">
        <f t="shared" si="198"/>
        <v>0</v>
      </c>
      <c r="Y1463" s="576">
        <f t="shared" si="199"/>
        <v>0</v>
      </c>
      <c r="Z1463" s="576">
        <f t="shared" si="200"/>
        <v>0</v>
      </c>
      <c r="AA1463" s="576">
        <f t="shared" si="201"/>
        <v>0</v>
      </c>
      <c r="AB1463" s="553"/>
      <c r="AC1463" s="553"/>
      <c r="AD1463" s="553"/>
      <c r="AE1463" s="553"/>
      <c r="AF1463" s="553"/>
      <c r="AG1463" s="553"/>
      <c r="AH1463" s="553"/>
      <c r="AI1463" s="397"/>
      <c r="AJ1463" s="555"/>
      <c r="AK1463" s="576">
        <f t="shared" si="202"/>
        <v>0</v>
      </c>
      <c r="AL1463" s="576">
        <f t="shared" si="203"/>
        <v>0</v>
      </c>
      <c r="AM1463" s="599"/>
      <c r="AN1463" s="599"/>
      <c r="AO1463" s="553"/>
      <c r="AP1463" s="553"/>
      <c r="AQ1463" s="553"/>
      <c r="AR1463" s="553"/>
      <c r="AS1463" s="397"/>
      <c r="AT1463" s="397"/>
      <c r="AU1463" s="397"/>
      <c r="AV1463" s="397"/>
      <c r="AW1463" s="397"/>
      <c r="AX1463" s="397"/>
      <c r="AY1463" s="397"/>
      <c r="AZ1463" s="397"/>
      <c r="BA1463" s="397"/>
      <c r="BB1463" s="397"/>
      <c r="BC1463" s="397"/>
      <c r="BD1463" s="553"/>
      <c r="BE1463" s="397"/>
      <c r="BF1463" s="397"/>
      <c r="BG1463" s="397"/>
      <c r="BH1463" s="397"/>
    </row>
    <row r="1464" spans="2:60" x14ac:dyDescent="0.35">
      <c r="B1464" s="319"/>
      <c r="C1464" s="147"/>
      <c r="D1464" s="147"/>
      <c r="E1464" s="320"/>
      <c r="F1464" s="321"/>
      <c r="G1464" s="149"/>
      <c r="H1464" s="148"/>
      <c r="I1464" s="148"/>
      <c r="J1464" s="322"/>
      <c r="K1464" s="324" t="str">
        <f>IFERROR(INDEX(Lookup!$G$3:$G$6,MATCH(J1464,Lookup!$F$3:$F$6,0)),"")</f>
        <v/>
      </c>
      <c r="L1464" s="323"/>
      <c r="M1464" s="322"/>
      <c r="N1464" s="846">
        <f t="shared" si="196"/>
        <v>0</v>
      </c>
      <c r="O1464" s="325">
        <f t="shared" si="197"/>
        <v>0</v>
      </c>
      <c r="P1464" s="847">
        <f>IF(I1464&lt;INDEX(Lookup!$U$2:$U$10,MATCH($D$48,Lookup!$S$2:$S$10,0)),0,IF(U1464="X",0,IFERROR(L1464*50,0)))</f>
        <v>0</v>
      </c>
      <c r="Q1464" s="326">
        <f>IF(I1464&lt;INDEX(Lookup!$U$2:$U$10,MATCH($D$48,Lookup!$S$2:$S$10,0)),0,IF(U1464="X",0,IFERROR(P1464*K1464,0)))</f>
        <v>0</v>
      </c>
      <c r="R1464" s="326">
        <v>0</v>
      </c>
      <c r="S1464" s="424">
        <v>0</v>
      </c>
      <c r="T1464" s="322"/>
      <c r="U1464" s="143"/>
      <c r="V1464" s="397"/>
      <c r="W1464" s="555"/>
      <c r="X1464" s="576">
        <f t="shared" si="198"/>
        <v>0</v>
      </c>
      <c r="Y1464" s="576">
        <f t="shared" si="199"/>
        <v>0</v>
      </c>
      <c r="Z1464" s="576">
        <f t="shared" si="200"/>
        <v>0</v>
      </c>
      <c r="AA1464" s="576">
        <f t="shared" si="201"/>
        <v>0</v>
      </c>
      <c r="AB1464" s="553"/>
      <c r="AC1464" s="553"/>
      <c r="AD1464" s="553"/>
      <c r="AE1464" s="553"/>
      <c r="AF1464" s="553"/>
      <c r="AG1464" s="553"/>
      <c r="AH1464" s="553"/>
      <c r="AI1464" s="397"/>
      <c r="AJ1464" s="555"/>
      <c r="AK1464" s="576">
        <f t="shared" si="202"/>
        <v>0</v>
      </c>
      <c r="AL1464" s="576">
        <f t="shared" si="203"/>
        <v>0</v>
      </c>
      <c r="AM1464" s="599"/>
      <c r="AN1464" s="599"/>
      <c r="AO1464" s="553"/>
      <c r="AP1464" s="553"/>
      <c r="AQ1464" s="553"/>
      <c r="AR1464" s="553"/>
      <c r="AS1464" s="397"/>
      <c r="AT1464" s="397"/>
      <c r="AU1464" s="397"/>
      <c r="AV1464" s="397"/>
      <c r="AW1464" s="397"/>
      <c r="AX1464" s="397"/>
      <c r="AY1464" s="397"/>
      <c r="AZ1464" s="397"/>
      <c r="BA1464" s="397"/>
      <c r="BB1464" s="397"/>
      <c r="BC1464" s="397"/>
      <c r="BD1464" s="553"/>
      <c r="BE1464" s="397"/>
      <c r="BF1464" s="397"/>
      <c r="BG1464" s="397"/>
      <c r="BH1464" s="397"/>
    </row>
    <row r="1465" spans="2:60" x14ac:dyDescent="0.35">
      <c r="B1465" s="319"/>
      <c r="C1465" s="147"/>
      <c r="D1465" s="147"/>
      <c r="E1465" s="320"/>
      <c r="F1465" s="321"/>
      <c r="G1465" s="149"/>
      <c r="H1465" s="148"/>
      <c r="I1465" s="148"/>
      <c r="J1465" s="322"/>
      <c r="K1465" s="324" t="str">
        <f>IFERROR(INDEX(Lookup!$G$3:$G$6,MATCH(J1465,Lookup!$F$3:$F$6,0)),"")</f>
        <v/>
      </c>
      <c r="L1465" s="323"/>
      <c r="M1465" s="322"/>
      <c r="N1465" s="846">
        <f t="shared" si="196"/>
        <v>0</v>
      </c>
      <c r="O1465" s="325">
        <f t="shared" si="197"/>
        <v>0</v>
      </c>
      <c r="P1465" s="847">
        <f>IF(I1465&lt;INDEX(Lookup!$U$2:$U$10,MATCH($D$48,Lookup!$S$2:$S$10,0)),0,IF(U1465="X",0,IFERROR(L1465*50,0)))</f>
        <v>0</v>
      </c>
      <c r="Q1465" s="326">
        <f>IF(I1465&lt;INDEX(Lookup!$U$2:$U$10,MATCH($D$48,Lookup!$S$2:$S$10,0)),0,IF(U1465="X",0,IFERROR(P1465*K1465,0)))</f>
        <v>0</v>
      </c>
      <c r="R1465" s="326">
        <v>0</v>
      </c>
      <c r="S1465" s="424">
        <v>0</v>
      </c>
      <c r="T1465" s="322"/>
      <c r="U1465" s="143"/>
      <c r="V1465" s="397"/>
      <c r="W1465" s="555"/>
      <c r="X1465" s="576">
        <f t="shared" si="198"/>
        <v>0</v>
      </c>
      <c r="Y1465" s="576">
        <f t="shared" si="199"/>
        <v>0</v>
      </c>
      <c r="Z1465" s="576">
        <f t="shared" si="200"/>
        <v>0</v>
      </c>
      <c r="AA1465" s="576">
        <f t="shared" si="201"/>
        <v>0</v>
      </c>
      <c r="AB1465" s="553"/>
      <c r="AC1465" s="553"/>
      <c r="AD1465" s="553"/>
      <c r="AE1465" s="553"/>
      <c r="AF1465" s="553"/>
      <c r="AG1465" s="553"/>
      <c r="AH1465" s="553"/>
      <c r="AI1465" s="397"/>
      <c r="AJ1465" s="555"/>
      <c r="AK1465" s="576">
        <f t="shared" si="202"/>
        <v>0</v>
      </c>
      <c r="AL1465" s="576">
        <f t="shared" si="203"/>
        <v>0</v>
      </c>
      <c r="AM1465" s="599"/>
      <c r="AN1465" s="599"/>
      <c r="AO1465" s="553"/>
      <c r="AP1465" s="553"/>
      <c r="AQ1465" s="553"/>
      <c r="AR1465" s="553"/>
      <c r="AS1465" s="397"/>
      <c r="AT1465" s="397"/>
      <c r="AU1465" s="397"/>
      <c r="AV1465" s="397"/>
      <c r="AW1465" s="397"/>
      <c r="AX1465" s="397"/>
      <c r="AY1465" s="397"/>
      <c r="AZ1465" s="397"/>
      <c r="BA1465" s="397"/>
      <c r="BB1465" s="397"/>
      <c r="BC1465" s="397"/>
      <c r="BD1465" s="553"/>
      <c r="BE1465" s="397"/>
      <c r="BF1465" s="397"/>
      <c r="BG1465" s="397"/>
      <c r="BH1465" s="397"/>
    </row>
    <row r="1466" spans="2:60" x14ac:dyDescent="0.35">
      <c r="B1466" s="319"/>
      <c r="C1466" s="147"/>
      <c r="D1466" s="147"/>
      <c r="E1466" s="320"/>
      <c r="F1466" s="321"/>
      <c r="G1466" s="149"/>
      <c r="H1466" s="148"/>
      <c r="I1466" s="148"/>
      <c r="J1466" s="322"/>
      <c r="K1466" s="324" t="str">
        <f>IFERROR(INDEX(Lookup!$G$3:$G$6,MATCH(J1466,Lookup!$F$3:$F$6,0)),"")</f>
        <v/>
      </c>
      <c r="L1466" s="323"/>
      <c r="M1466" s="322"/>
      <c r="N1466" s="846">
        <f t="shared" si="196"/>
        <v>0</v>
      </c>
      <c r="O1466" s="325">
        <f t="shared" si="197"/>
        <v>0</v>
      </c>
      <c r="P1466" s="847">
        <f>IF(I1466&lt;INDEX(Lookup!$U$2:$U$10,MATCH($D$48,Lookup!$S$2:$S$10,0)),0,IF(U1466="X",0,IFERROR(L1466*50,0)))</f>
        <v>0</v>
      </c>
      <c r="Q1466" s="326">
        <f>IF(I1466&lt;INDEX(Lookup!$U$2:$U$10,MATCH($D$48,Lookup!$S$2:$S$10,0)),0,IF(U1466="X",0,IFERROR(P1466*K1466,0)))</f>
        <v>0</v>
      </c>
      <c r="R1466" s="326">
        <v>0</v>
      </c>
      <c r="S1466" s="424">
        <v>0</v>
      </c>
      <c r="T1466" s="322"/>
      <c r="U1466" s="143"/>
      <c r="V1466" s="397"/>
      <c r="W1466" s="555"/>
      <c r="X1466" s="576">
        <f t="shared" si="198"/>
        <v>0</v>
      </c>
      <c r="Y1466" s="576">
        <f t="shared" si="199"/>
        <v>0</v>
      </c>
      <c r="Z1466" s="576">
        <f t="shared" si="200"/>
        <v>0</v>
      </c>
      <c r="AA1466" s="576">
        <f t="shared" si="201"/>
        <v>0</v>
      </c>
      <c r="AB1466" s="553"/>
      <c r="AC1466" s="553"/>
      <c r="AD1466" s="553"/>
      <c r="AE1466" s="553"/>
      <c r="AF1466" s="553"/>
      <c r="AG1466" s="553"/>
      <c r="AH1466" s="553"/>
      <c r="AI1466" s="397"/>
      <c r="AJ1466" s="555"/>
      <c r="AK1466" s="576">
        <f t="shared" si="202"/>
        <v>0</v>
      </c>
      <c r="AL1466" s="576">
        <f t="shared" si="203"/>
        <v>0</v>
      </c>
      <c r="AM1466" s="599"/>
      <c r="AN1466" s="599"/>
      <c r="AO1466" s="553"/>
      <c r="AP1466" s="553"/>
      <c r="AQ1466" s="553"/>
      <c r="AR1466" s="553"/>
      <c r="AS1466" s="397"/>
      <c r="AT1466" s="397"/>
      <c r="AU1466" s="397"/>
      <c r="AV1466" s="397"/>
      <c r="AW1466" s="397"/>
      <c r="AX1466" s="397"/>
      <c r="AY1466" s="397"/>
      <c r="AZ1466" s="397"/>
      <c r="BA1466" s="397"/>
      <c r="BB1466" s="397"/>
      <c r="BC1466" s="397"/>
      <c r="BD1466" s="553"/>
      <c r="BE1466" s="397"/>
      <c r="BF1466" s="397"/>
      <c r="BG1466" s="397"/>
      <c r="BH1466" s="397"/>
    </row>
    <row r="1467" spans="2:60" x14ac:dyDescent="0.35">
      <c r="B1467" s="319"/>
      <c r="C1467" s="147"/>
      <c r="D1467" s="147"/>
      <c r="E1467" s="320"/>
      <c r="F1467" s="321"/>
      <c r="G1467" s="149"/>
      <c r="H1467" s="148"/>
      <c r="I1467" s="148"/>
      <c r="J1467" s="322"/>
      <c r="K1467" s="324" t="str">
        <f>IFERROR(INDEX(Lookup!$G$3:$G$6,MATCH(J1467,Lookup!$F$3:$F$6,0)),"")</f>
        <v/>
      </c>
      <c r="L1467" s="323"/>
      <c r="M1467" s="322"/>
      <c r="N1467" s="846">
        <f t="shared" si="196"/>
        <v>0</v>
      </c>
      <c r="O1467" s="325">
        <f t="shared" si="197"/>
        <v>0</v>
      </c>
      <c r="P1467" s="847">
        <f>IF(I1467&lt;INDEX(Lookup!$U$2:$U$10,MATCH($D$48,Lookup!$S$2:$S$10,0)),0,IF(U1467="X",0,IFERROR(L1467*50,0)))</f>
        <v>0</v>
      </c>
      <c r="Q1467" s="326">
        <f>IF(I1467&lt;INDEX(Lookup!$U$2:$U$10,MATCH($D$48,Lookup!$S$2:$S$10,0)),0,IF(U1467="X",0,IFERROR(P1467*K1467,0)))</f>
        <v>0</v>
      </c>
      <c r="R1467" s="326">
        <v>0</v>
      </c>
      <c r="S1467" s="424">
        <v>0</v>
      </c>
      <c r="T1467" s="322"/>
      <c r="U1467" s="143"/>
      <c r="V1467" s="397"/>
      <c r="W1467" s="555"/>
      <c r="X1467" s="576">
        <f t="shared" si="198"/>
        <v>0</v>
      </c>
      <c r="Y1467" s="576">
        <f t="shared" si="199"/>
        <v>0</v>
      </c>
      <c r="Z1467" s="576">
        <f t="shared" si="200"/>
        <v>0</v>
      </c>
      <c r="AA1467" s="576">
        <f t="shared" si="201"/>
        <v>0</v>
      </c>
      <c r="AB1467" s="553"/>
      <c r="AC1467" s="553"/>
      <c r="AD1467" s="553"/>
      <c r="AE1467" s="553"/>
      <c r="AF1467" s="553"/>
      <c r="AG1467" s="553"/>
      <c r="AH1467" s="553"/>
      <c r="AI1467" s="397"/>
      <c r="AJ1467" s="555"/>
      <c r="AK1467" s="576">
        <f t="shared" si="202"/>
        <v>0</v>
      </c>
      <c r="AL1467" s="576">
        <f t="shared" si="203"/>
        <v>0</v>
      </c>
      <c r="AM1467" s="599"/>
      <c r="AN1467" s="599"/>
      <c r="AO1467" s="553"/>
      <c r="AP1467" s="553"/>
      <c r="AQ1467" s="553"/>
      <c r="AR1467" s="553"/>
      <c r="AS1467" s="397"/>
      <c r="AT1467" s="397"/>
      <c r="AU1467" s="397"/>
      <c r="AV1467" s="397"/>
      <c r="AW1467" s="397"/>
      <c r="AX1467" s="397"/>
      <c r="AY1467" s="397"/>
      <c r="AZ1467" s="397"/>
      <c r="BA1467" s="397"/>
      <c r="BB1467" s="397"/>
      <c r="BC1467" s="397"/>
      <c r="BD1467" s="553"/>
      <c r="BE1467" s="397"/>
      <c r="BF1467" s="397"/>
      <c r="BG1467" s="397"/>
      <c r="BH1467" s="397"/>
    </row>
    <row r="1468" spans="2:60" x14ac:dyDescent="0.35">
      <c r="B1468" s="319"/>
      <c r="C1468" s="147"/>
      <c r="D1468" s="147"/>
      <c r="E1468" s="320"/>
      <c r="F1468" s="321"/>
      <c r="G1468" s="149"/>
      <c r="H1468" s="148"/>
      <c r="I1468" s="148"/>
      <c r="J1468" s="322"/>
      <c r="K1468" s="324" t="str">
        <f>IFERROR(INDEX(Lookup!$G$3:$G$6,MATCH(J1468,Lookup!$F$3:$F$6,0)),"")</f>
        <v/>
      </c>
      <c r="L1468" s="323"/>
      <c r="M1468" s="322"/>
      <c r="N1468" s="846">
        <f t="shared" si="196"/>
        <v>0</v>
      </c>
      <c r="O1468" s="325">
        <f t="shared" si="197"/>
        <v>0</v>
      </c>
      <c r="P1468" s="847">
        <f>IF(I1468&lt;INDEX(Lookup!$U$2:$U$10,MATCH($D$48,Lookup!$S$2:$S$10,0)),0,IF(U1468="X",0,IFERROR(L1468*50,0)))</f>
        <v>0</v>
      </c>
      <c r="Q1468" s="326">
        <f>IF(I1468&lt;INDEX(Lookup!$U$2:$U$10,MATCH($D$48,Lookup!$S$2:$S$10,0)),0,IF(U1468="X",0,IFERROR(P1468*K1468,0)))</f>
        <v>0</v>
      </c>
      <c r="R1468" s="326">
        <v>0</v>
      </c>
      <c r="S1468" s="424">
        <v>0</v>
      </c>
      <c r="T1468" s="322"/>
      <c r="U1468" s="143"/>
      <c r="V1468" s="397"/>
      <c r="W1468" s="555"/>
      <c r="X1468" s="576">
        <f t="shared" si="198"/>
        <v>0</v>
      </c>
      <c r="Y1468" s="576">
        <f t="shared" si="199"/>
        <v>0</v>
      </c>
      <c r="Z1468" s="576">
        <f t="shared" si="200"/>
        <v>0</v>
      </c>
      <c r="AA1468" s="576">
        <f t="shared" si="201"/>
        <v>0</v>
      </c>
      <c r="AB1468" s="553"/>
      <c r="AC1468" s="553"/>
      <c r="AD1468" s="553"/>
      <c r="AE1468" s="553"/>
      <c r="AF1468" s="553"/>
      <c r="AG1468" s="553"/>
      <c r="AH1468" s="553"/>
      <c r="AI1468" s="397"/>
      <c r="AJ1468" s="555"/>
      <c r="AK1468" s="576">
        <f t="shared" si="202"/>
        <v>0</v>
      </c>
      <c r="AL1468" s="576">
        <f t="shared" si="203"/>
        <v>0</v>
      </c>
      <c r="AM1468" s="599"/>
      <c r="AN1468" s="599"/>
      <c r="AO1468" s="553"/>
      <c r="AP1468" s="553"/>
      <c r="AQ1468" s="553"/>
      <c r="AR1468" s="553"/>
      <c r="AS1468" s="397"/>
      <c r="AT1468" s="397"/>
      <c r="AU1468" s="397"/>
      <c r="AV1468" s="397"/>
      <c r="AW1468" s="397"/>
      <c r="AX1468" s="397"/>
      <c r="AY1468" s="397"/>
      <c r="AZ1468" s="397"/>
      <c r="BA1468" s="397"/>
      <c r="BB1468" s="397"/>
      <c r="BC1468" s="397"/>
      <c r="BD1468" s="553"/>
      <c r="BE1468" s="397"/>
      <c r="BF1468" s="397"/>
      <c r="BG1468" s="397"/>
      <c r="BH1468" s="397"/>
    </row>
    <row r="1469" spans="2:60" x14ac:dyDescent="0.35">
      <c r="B1469" s="319"/>
      <c r="C1469" s="147"/>
      <c r="D1469" s="147"/>
      <c r="E1469" s="320"/>
      <c r="F1469" s="321"/>
      <c r="G1469" s="149"/>
      <c r="H1469" s="148"/>
      <c r="I1469" s="148"/>
      <c r="J1469" s="322"/>
      <c r="K1469" s="324" t="str">
        <f>IFERROR(INDEX(Lookup!$G$3:$G$6,MATCH(J1469,Lookup!$F$3:$F$6,0)),"")</f>
        <v/>
      </c>
      <c r="L1469" s="323"/>
      <c r="M1469" s="322"/>
      <c r="N1469" s="846">
        <f t="shared" si="196"/>
        <v>0</v>
      </c>
      <c r="O1469" s="325">
        <f t="shared" si="197"/>
        <v>0</v>
      </c>
      <c r="P1469" s="847">
        <f>IF(I1469&lt;INDEX(Lookup!$U$2:$U$10,MATCH($D$48,Lookup!$S$2:$S$10,0)),0,IF(U1469="X",0,IFERROR(L1469*50,0)))</f>
        <v>0</v>
      </c>
      <c r="Q1469" s="326">
        <f>IF(I1469&lt;INDEX(Lookup!$U$2:$U$10,MATCH($D$48,Lookup!$S$2:$S$10,0)),0,IF(U1469="X",0,IFERROR(P1469*K1469,0)))</f>
        <v>0</v>
      </c>
      <c r="R1469" s="326">
        <v>0</v>
      </c>
      <c r="S1469" s="424">
        <v>0</v>
      </c>
      <c r="T1469" s="322"/>
      <c r="U1469" s="143"/>
      <c r="V1469" s="397"/>
      <c r="W1469" s="555"/>
      <c r="X1469" s="576">
        <f t="shared" si="198"/>
        <v>0</v>
      </c>
      <c r="Y1469" s="576">
        <f t="shared" si="199"/>
        <v>0</v>
      </c>
      <c r="Z1469" s="576">
        <f t="shared" si="200"/>
        <v>0</v>
      </c>
      <c r="AA1469" s="576">
        <f t="shared" si="201"/>
        <v>0</v>
      </c>
      <c r="AB1469" s="553"/>
      <c r="AC1469" s="553"/>
      <c r="AD1469" s="553"/>
      <c r="AE1469" s="553"/>
      <c r="AF1469" s="553"/>
      <c r="AG1469" s="553"/>
      <c r="AH1469" s="553"/>
      <c r="AI1469" s="397"/>
      <c r="AJ1469" s="555"/>
      <c r="AK1469" s="576">
        <f t="shared" si="202"/>
        <v>0</v>
      </c>
      <c r="AL1469" s="576">
        <f t="shared" si="203"/>
        <v>0</v>
      </c>
      <c r="AM1469" s="599"/>
      <c r="AN1469" s="599"/>
      <c r="AO1469" s="553"/>
      <c r="AP1469" s="553"/>
      <c r="AQ1469" s="553"/>
      <c r="AR1469" s="553"/>
      <c r="AS1469" s="397"/>
      <c r="AT1469" s="397"/>
      <c r="AU1469" s="397"/>
      <c r="AV1469" s="397"/>
      <c r="AW1469" s="397"/>
      <c r="AX1469" s="397"/>
      <c r="AY1469" s="397"/>
      <c r="AZ1469" s="397"/>
      <c r="BA1469" s="397"/>
      <c r="BB1469" s="397"/>
      <c r="BC1469" s="397"/>
      <c r="BD1469" s="553"/>
      <c r="BE1469" s="397"/>
      <c r="BF1469" s="397"/>
      <c r="BG1469" s="397"/>
      <c r="BH1469" s="397"/>
    </row>
    <row r="1470" spans="2:60" x14ac:dyDescent="0.35">
      <c r="B1470" s="319"/>
      <c r="C1470" s="147"/>
      <c r="D1470" s="147"/>
      <c r="E1470" s="320"/>
      <c r="F1470" s="321"/>
      <c r="G1470" s="149"/>
      <c r="H1470" s="148"/>
      <c r="I1470" s="148"/>
      <c r="J1470" s="322"/>
      <c r="K1470" s="324" t="str">
        <f>IFERROR(INDEX(Lookup!$G$3:$G$6,MATCH(J1470,Lookup!$F$3:$F$6,0)),"")</f>
        <v/>
      </c>
      <c r="L1470" s="323"/>
      <c r="M1470" s="322"/>
      <c r="N1470" s="846">
        <f t="shared" si="196"/>
        <v>0</v>
      </c>
      <c r="O1470" s="325">
        <f t="shared" si="197"/>
        <v>0</v>
      </c>
      <c r="P1470" s="847">
        <f>IF(I1470&lt;INDEX(Lookup!$U$2:$U$10,MATCH($D$48,Lookup!$S$2:$S$10,0)),0,IF(U1470="X",0,IFERROR(L1470*50,0)))</f>
        <v>0</v>
      </c>
      <c r="Q1470" s="326">
        <f>IF(I1470&lt;INDEX(Lookup!$U$2:$U$10,MATCH($D$48,Lookup!$S$2:$S$10,0)),0,IF(U1470="X",0,IFERROR(P1470*K1470,0)))</f>
        <v>0</v>
      </c>
      <c r="R1470" s="326">
        <v>0</v>
      </c>
      <c r="S1470" s="424">
        <v>0</v>
      </c>
      <c r="T1470" s="322"/>
      <c r="U1470" s="143"/>
      <c r="V1470" s="397"/>
      <c r="W1470" s="555"/>
      <c r="X1470" s="576">
        <f t="shared" si="198"/>
        <v>0</v>
      </c>
      <c r="Y1470" s="576">
        <f t="shared" si="199"/>
        <v>0</v>
      </c>
      <c r="Z1470" s="576">
        <f t="shared" si="200"/>
        <v>0</v>
      </c>
      <c r="AA1470" s="576">
        <f t="shared" si="201"/>
        <v>0</v>
      </c>
      <c r="AB1470" s="553"/>
      <c r="AC1470" s="553"/>
      <c r="AD1470" s="553"/>
      <c r="AE1470" s="553"/>
      <c r="AF1470" s="553"/>
      <c r="AG1470" s="553"/>
      <c r="AH1470" s="553"/>
      <c r="AI1470" s="397"/>
      <c r="AJ1470" s="555"/>
      <c r="AK1470" s="576">
        <f t="shared" si="202"/>
        <v>0</v>
      </c>
      <c r="AL1470" s="576">
        <f t="shared" si="203"/>
        <v>0</v>
      </c>
      <c r="AM1470" s="599"/>
      <c r="AN1470" s="599"/>
      <c r="AO1470" s="553"/>
      <c r="AP1470" s="553"/>
      <c r="AQ1470" s="553"/>
      <c r="AR1470" s="553"/>
      <c r="AS1470" s="397"/>
      <c r="AT1470" s="397"/>
      <c r="AU1470" s="397"/>
      <c r="AV1470" s="397"/>
      <c r="AW1470" s="397"/>
      <c r="AX1470" s="397"/>
      <c r="AY1470" s="397"/>
      <c r="AZ1470" s="397"/>
      <c r="BA1470" s="397"/>
      <c r="BB1470" s="397"/>
      <c r="BC1470" s="397"/>
      <c r="BD1470" s="553"/>
      <c r="BE1470" s="397"/>
      <c r="BF1470" s="397"/>
      <c r="BG1470" s="397"/>
      <c r="BH1470" s="397"/>
    </row>
    <row r="1471" spans="2:60" x14ac:dyDescent="0.35">
      <c r="B1471" s="319"/>
      <c r="C1471" s="147"/>
      <c r="D1471" s="147"/>
      <c r="E1471" s="320"/>
      <c r="F1471" s="321"/>
      <c r="G1471" s="149"/>
      <c r="H1471" s="148"/>
      <c r="I1471" s="148"/>
      <c r="J1471" s="322"/>
      <c r="K1471" s="324" t="str">
        <f>IFERROR(INDEX(Lookup!$G$3:$G$6,MATCH(J1471,Lookup!$F$3:$F$6,0)),"")</f>
        <v/>
      </c>
      <c r="L1471" s="323"/>
      <c r="M1471" s="322"/>
      <c r="N1471" s="846">
        <f t="shared" si="196"/>
        <v>0</v>
      </c>
      <c r="O1471" s="325">
        <f t="shared" si="197"/>
        <v>0</v>
      </c>
      <c r="P1471" s="847">
        <f>IF(I1471&lt;INDEX(Lookup!$U$2:$U$10,MATCH($D$48,Lookup!$S$2:$S$10,0)),0,IF(U1471="X",0,IFERROR(L1471*50,0)))</f>
        <v>0</v>
      </c>
      <c r="Q1471" s="326">
        <f>IF(I1471&lt;INDEX(Lookup!$U$2:$U$10,MATCH($D$48,Lookup!$S$2:$S$10,0)),0,IF(U1471="X",0,IFERROR(P1471*K1471,0)))</f>
        <v>0</v>
      </c>
      <c r="R1471" s="326">
        <v>0</v>
      </c>
      <c r="S1471" s="424">
        <v>0</v>
      </c>
      <c r="T1471" s="322"/>
      <c r="U1471" s="143"/>
      <c r="V1471" s="397"/>
      <c r="W1471" s="555"/>
      <c r="X1471" s="576">
        <f t="shared" si="198"/>
        <v>0</v>
      </c>
      <c r="Y1471" s="576">
        <f t="shared" si="199"/>
        <v>0</v>
      </c>
      <c r="Z1471" s="576">
        <f t="shared" si="200"/>
        <v>0</v>
      </c>
      <c r="AA1471" s="576">
        <f t="shared" si="201"/>
        <v>0</v>
      </c>
      <c r="AB1471" s="553"/>
      <c r="AC1471" s="553"/>
      <c r="AD1471" s="553"/>
      <c r="AE1471" s="553"/>
      <c r="AF1471" s="553"/>
      <c r="AG1471" s="553"/>
      <c r="AH1471" s="553"/>
      <c r="AI1471" s="397"/>
      <c r="AJ1471" s="555"/>
      <c r="AK1471" s="576">
        <f t="shared" si="202"/>
        <v>0</v>
      </c>
      <c r="AL1471" s="576">
        <f t="shared" si="203"/>
        <v>0</v>
      </c>
      <c r="AM1471" s="599"/>
      <c r="AN1471" s="599"/>
      <c r="AO1471" s="553"/>
      <c r="AP1471" s="553"/>
      <c r="AQ1471" s="553"/>
      <c r="AR1471" s="553"/>
      <c r="AS1471" s="397"/>
      <c r="AT1471" s="397"/>
      <c r="AU1471" s="397"/>
      <c r="AV1471" s="397"/>
      <c r="AW1471" s="397"/>
      <c r="AX1471" s="397"/>
      <c r="AY1471" s="397"/>
      <c r="AZ1471" s="397"/>
      <c r="BA1471" s="397"/>
      <c r="BB1471" s="397"/>
      <c r="BC1471" s="397"/>
      <c r="BD1471" s="553"/>
      <c r="BE1471" s="397"/>
      <c r="BF1471" s="397"/>
      <c r="BG1471" s="397"/>
      <c r="BH1471" s="397"/>
    </row>
    <row r="1472" spans="2:60" x14ac:dyDescent="0.35">
      <c r="B1472" s="319"/>
      <c r="C1472" s="147"/>
      <c r="D1472" s="147"/>
      <c r="E1472" s="320"/>
      <c r="F1472" s="321"/>
      <c r="G1472" s="149"/>
      <c r="H1472" s="148"/>
      <c r="I1472" s="148"/>
      <c r="J1472" s="322"/>
      <c r="K1472" s="324" t="str">
        <f>IFERROR(INDEX(Lookup!$G$3:$G$6,MATCH(J1472,Lookup!$F$3:$F$6,0)),"")</f>
        <v/>
      </c>
      <c r="L1472" s="323"/>
      <c r="M1472" s="322"/>
      <c r="N1472" s="846">
        <f t="shared" si="196"/>
        <v>0</v>
      </c>
      <c r="O1472" s="325">
        <f t="shared" si="197"/>
        <v>0</v>
      </c>
      <c r="P1472" s="847">
        <f>IF(I1472&lt;INDEX(Lookup!$U$2:$U$10,MATCH($D$48,Lookup!$S$2:$S$10,0)),0,IF(U1472="X",0,IFERROR(L1472*50,0)))</f>
        <v>0</v>
      </c>
      <c r="Q1472" s="326">
        <f>IF(I1472&lt;INDEX(Lookup!$U$2:$U$10,MATCH($D$48,Lookup!$S$2:$S$10,0)),0,IF(U1472="X",0,IFERROR(P1472*K1472,0)))</f>
        <v>0</v>
      </c>
      <c r="R1472" s="326">
        <v>0</v>
      </c>
      <c r="S1472" s="424">
        <v>0</v>
      </c>
      <c r="T1472" s="322"/>
      <c r="U1472" s="143"/>
      <c r="V1472" s="397"/>
      <c r="W1472" s="555"/>
      <c r="X1472" s="576">
        <f t="shared" si="198"/>
        <v>0</v>
      </c>
      <c r="Y1472" s="576">
        <f t="shared" si="199"/>
        <v>0</v>
      </c>
      <c r="Z1472" s="576">
        <f t="shared" si="200"/>
        <v>0</v>
      </c>
      <c r="AA1472" s="576">
        <f t="shared" si="201"/>
        <v>0</v>
      </c>
      <c r="AB1472" s="553"/>
      <c r="AC1472" s="553"/>
      <c r="AD1472" s="553"/>
      <c r="AE1472" s="553"/>
      <c r="AF1472" s="553"/>
      <c r="AG1472" s="553"/>
      <c r="AH1472" s="553"/>
      <c r="AI1472" s="397"/>
      <c r="AJ1472" s="555"/>
      <c r="AK1472" s="576">
        <f t="shared" si="202"/>
        <v>0</v>
      </c>
      <c r="AL1472" s="576">
        <f t="shared" si="203"/>
        <v>0</v>
      </c>
      <c r="AM1472" s="599"/>
      <c r="AN1472" s="599"/>
      <c r="AO1472" s="553"/>
      <c r="AP1472" s="553"/>
      <c r="AQ1472" s="553"/>
      <c r="AR1472" s="553"/>
      <c r="AS1472" s="397"/>
      <c r="AT1472" s="397"/>
      <c r="AU1472" s="397"/>
      <c r="AV1472" s="397"/>
      <c r="AW1472" s="397"/>
      <c r="AX1472" s="397"/>
      <c r="AY1472" s="397"/>
      <c r="AZ1472" s="397"/>
      <c r="BA1472" s="397"/>
      <c r="BB1472" s="397"/>
      <c r="BC1472" s="397"/>
      <c r="BD1472" s="553"/>
      <c r="BE1472" s="397"/>
      <c r="BF1472" s="397"/>
      <c r="BG1472" s="397"/>
      <c r="BH1472" s="397"/>
    </row>
    <row r="1473" spans="2:60" x14ac:dyDescent="0.35">
      <c r="B1473" s="319"/>
      <c r="C1473" s="147"/>
      <c r="D1473" s="147"/>
      <c r="E1473" s="320"/>
      <c r="F1473" s="321"/>
      <c r="G1473" s="149"/>
      <c r="H1473" s="148"/>
      <c r="I1473" s="148"/>
      <c r="J1473" s="322"/>
      <c r="K1473" s="324" t="str">
        <f>IFERROR(INDEX(Lookup!$G$3:$G$6,MATCH(J1473,Lookup!$F$3:$F$6,0)),"")</f>
        <v/>
      </c>
      <c r="L1473" s="323"/>
      <c r="M1473" s="322"/>
      <c r="N1473" s="846">
        <f t="shared" si="196"/>
        <v>0</v>
      </c>
      <c r="O1473" s="325">
        <f t="shared" si="197"/>
        <v>0</v>
      </c>
      <c r="P1473" s="847">
        <f>IF(I1473&lt;INDEX(Lookup!$U$2:$U$10,MATCH($D$48,Lookup!$S$2:$S$10,0)),0,IF(U1473="X",0,IFERROR(L1473*50,0)))</f>
        <v>0</v>
      </c>
      <c r="Q1473" s="326">
        <f>IF(I1473&lt;INDEX(Lookup!$U$2:$U$10,MATCH($D$48,Lookup!$S$2:$S$10,0)),0,IF(U1473="X",0,IFERROR(P1473*K1473,0)))</f>
        <v>0</v>
      </c>
      <c r="R1473" s="326">
        <v>0</v>
      </c>
      <c r="S1473" s="424">
        <v>0</v>
      </c>
      <c r="T1473" s="322"/>
      <c r="U1473" s="143"/>
      <c r="V1473" s="397"/>
      <c r="W1473" s="555"/>
      <c r="X1473" s="576">
        <f t="shared" si="198"/>
        <v>0</v>
      </c>
      <c r="Y1473" s="576">
        <f t="shared" si="199"/>
        <v>0</v>
      </c>
      <c r="Z1473" s="576">
        <f t="shared" si="200"/>
        <v>0</v>
      </c>
      <c r="AA1473" s="576">
        <f t="shared" si="201"/>
        <v>0</v>
      </c>
      <c r="AB1473" s="553"/>
      <c r="AC1473" s="553"/>
      <c r="AD1473" s="553"/>
      <c r="AE1473" s="553"/>
      <c r="AF1473" s="553"/>
      <c r="AG1473" s="553"/>
      <c r="AH1473" s="553"/>
      <c r="AI1473" s="397"/>
      <c r="AJ1473" s="555"/>
      <c r="AK1473" s="576">
        <f t="shared" si="202"/>
        <v>0</v>
      </c>
      <c r="AL1473" s="576">
        <f t="shared" si="203"/>
        <v>0</v>
      </c>
      <c r="AM1473" s="599"/>
      <c r="AN1473" s="599"/>
      <c r="AO1473" s="553"/>
      <c r="AP1473" s="553"/>
      <c r="AQ1473" s="553"/>
      <c r="AR1473" s="553"/>
      <c r="AS1473" s="397"/>
      <c r="AT1473" s="397"/>
      <c r="AU1473" s="397"/>
      <c r="AV1473" s="397"/>
      <c r="AW1473" s="397"/>
      <c r="AX1473" s="397"/>
      <c r="AY1473" s="397"/>
      <c r="AZ1473" s="397"/>
      <c r="BA1473" s="397"/>
      <c r="BB1473" s="397"/>
      <c r="BC1473" s="397"/>
      <c r="BD1473" s="553"/>
      <c r="BE1473" s="397"/>
      <c r="BF1473" s="397"/>
      <c r="BG1473" s="397"/>
      <c r="BH1473" s="397"/>
    </row>
    <row r="1474" spans="2:60" x14ac:dyDescent="0.35">
      <c r="B1474" s="319"/>
      <c r="C1474" s="147"/>
      <c r="D1474" s="147"/>
      <c r="E1474" s="320"/>
      <c r="F1474" s="321"/>
      <c r="G1474" s="149"/>
      <c r="H1474" s="148"/>
      <c r="I1474" s="148"/>
      <c r="J1474" s="322"/>
      <c r="K1474" s="324" t="str">
        <f>IFERROR(INDEX(Lookup!$G$3:$G$6,MATCH(J1474,Lookup!$F$3:$F$6,0)),"")</f>
        <v/>
      </c>
      <c r="L1474" s="323"/>
      <c r="M1474" s="322"/>
      <c r="N1474" s="846">
        <f t="shared" si="196"/>
        <v>0</v>
      </c>
      <c r="O1474" s="325">
        <f t="shared" si="197"/>
        <v>0</v>
      </c>
      <c r="P1474" s="847">
        <f>IF(I1474&lt;INDEX(Lookup!$U$2:$U$10,MATCH($D$48,Lookup!$S$2:$S$10,0)),0,IF(U1474="X",0,IFERROR(L1474*50,0)))</f>
        <v>0</v>
      </c>
      <c r="Q1474" s="326">
        <f>IF(I1474&lt;INDEX(Lookup!$U$2:$U$10,MATCH($D$48,Lookup!$S$2:$S$10,0)),0,IF(U1474="X",0,IFERROR(P1474*K1474,0)))</f>
        <v>0</v>
      </c>
      <c r="R1474" s="326">
        <v>0</v>
      </c>
      <c r="S1474" s="424">
        <v>0</v>
      </c>
      <c r="T1474" s="322"/>
      <c r="U1474" s="143"/>
      <c r="V1474" s="397"/>
      <c r="W1474" s="555"/>
      <c r="X1474" s="576">
        <f t="shared" si="198"/>
        <v>0</v>
      </c>
      <c r="Y1474" s="576">
        <f t="shared" si="199"/>
        <v>0</v>
      </c>
      <c r="Z1474" s="576">
        <f t="shared" si="200"/>
        <v>0</v>
      </c>
      <c r="AA1474" s="576">
        <f t="shared" si="201"/>
        <v>0</v>
      </c>
      <c r="AB1474" s="553"/>
      <c r="AC1474" s="553"/>
      <c r="AD1474" s="553"/>
      <c r="AE1474" s="553"/>
      <c r="AF1474" s="553"/>
      <c r="AG1474" s="553"/>
      <c r="AH1474" s="553"/>
      <c r="AI1474" s="397"/>
      <c r="AJ1474" s="555"/>
      <c r="AK1474" s="576">
        <f t="shared" si="202"/>
        <v>0</v>
      </c>
      <c r="AL1474" s="576">
        <f t="shared" si="203"/>
        <v>0</v>
      </c>
      <c r="AM1474" s="599"/>
      <c r="AN1474" s="599"/>
      <c r="AO1474" s="553"/>
      <c r="AP1474" s="553"/>
      <c r="AQ1474" s="553"/>
      <c r="AR1474" s="553"/>
      <c r="AS1474" s="397"/>
      <c r="AT1474" s="397"/>
      <c r="AU1474" s="397"/>
      <c r="AV1474" s="397"/>
      <c r="AW1474" s="397"/>
      <c r="AX1474" s="397"/>
      <c r="AY1474" s="397"/>
      <c r="AZ1474" s="397"/>
      <c r="BA1474" s="397"/>
      <c r="BB1474" s="397"/>
      <c r="BC1474" s="397"/>
      <c r="BD1474" s="553"/>
      <c r="BE1474" s="397"/>
      <c r="BF1474" s="397"/>
      <c r="BG1474" s="397"/>
      <c r="BH1474" s="397"/>
    </row>
    <row r="1475" spans="2:60" x14ac:dyDescent="0.35">
      <c r="B1475" s="319"/>
      <c r="C1475" s="147"/>
      <c r="D1475" s="147"/>
      <c r="E1475" s="320"/>
      <c r="F1475" s="321"/>
      <c r="G1475" s="149"/>
      <c r="H1475" s="148"/>
      <c r="I1475" s="148"/>
      <c r="J1475" s="322"/>
      <c r="K1475" s="324" t="str">
        <f>IFERROR(INDEX(Lookup!$G$3:$G$6,MATCH(J1475,Lookup!$F$3:$F$6,0)),"")</f>
        <v/>
      </c>
      <c r="L1475" s="323"/>
      <c r="M1475" s="322"/>
      <c r="N1475" s="846">
        <f t="shared" si="196"/>
        <v>0</v>
      </c>
      <c r="O1475" s="325">
        <f t="shared" si="197"/>
        <v>0</v>
      </c>
      <c r="P1475" s="847">
        <f>IF(I1475&lt;INDEX(Lookup!$U$2:$U$10,MATCH($D$48,Lookup!$S$2:$S$10,0)),0,IF(U1475="X",0,IFERROR(L1475*50,0)))</f>
        <v>0</v>
      </c>
      <c r="Q1475" s="326">
        <f>IF(I1475&lt;INDEX(Lookup!$U$2:$U$10,MATCH($D$48,Lookup!$S$2:$S$10,0)),0,IF(U1475="X",0,IFERROR(P1475*K1475,0)))</f>
        <v>0</v>
      </c>
      <c r="R1475" s="326">
        <v>0</v>
      </c>
      <c r="S1475" s="424">
        <v>0</v>
      </c>
      <c r="T1475" s="322"/>
      <c r="U1475" s="143"/>
      <c r="V1475" s="397"/>
      <c r="W1475" s="555"/>
      <c r="X1475" s="576">
        <f t="shared" si="198"/>
        <v>0</v>
      </c>
      <c r="Y1475" s="576">
        <f t="shared" si="199"/>
        <v>0</v>
      </c>
      <c r="Z1475" s="576">
        <f t="shared" si="200"/>
        <v>0</v>
      </c>
      <c r="AA1475" s="576">
        <f t="shared" si="201"/>
        <v>0</v>
      </c>
      <c r="AB1475" s="553"/>
      <c r="AC1475" s="553"/>
      <c r="AD1475" s="553"/>
      <c r="AE1475" s="553"/>
      <c r="AF1475" s="553"/>
      <c r="AG1475" s="553"/>
      <c r="AH1475" s="553"/>
      <c r="AI1475" s="397"/>
      <c r="AJ1475" s="555"/>
      <c r="AK1475" s="576">
        <f t="shared" si="202"/>
        <v>0</v>
      </c>
      <c r="AL1475" s="576">
        <f t="shared" si="203"/>
        <v>0</v>
      </c>
      <c r="AM1475" s="599"/>
      <c r="AN1475" s="599"/>
      <c r="AO1475" s="553"/>
      <c r="AP1475" s="553"/>
      <c r="AQ1475" s="553"/>
      <c r="AR1475" s="553"/>
      <c r="AS1475" s="397"/>
      <c r="AT1475" s="397"/>
      <c r="AU1475" s="397"/>
      <c r="AV1475" s="397"/>
      <c r="AW1475" s="397"/>
      <c r="AX1475" s="397"/>
      <c r="AY1475" s="397"/>
      <c r="AZ1475" s="397"/>
      <c r="BA1475" s="397"/>
      <c r="BB1475" s="397"/>
      <c r="BC1475" s="397"/>
      <c r="BD1475" s="553"/>
      <c r="BE1475" s="397"/>
      <c r="BF1475" s="397"/>
      <c r="BG1475" s="397"/>
      <c r="BH1475" s="397"/>
    </row>
    <row r="1476" spans="2:60" x14ac:dyDescent="0.35">
      <c r="B1476" s="319"/>
      <c r="C1476" s="147"/>
      <c r="D1476" s="147"/>
      <c r="E1476" s="320"/>
      <c r="F1476" s="321"/>
      <c r="G1476" s="149"/>
      <c r="H1476" s="148"/>
      <c r="I1476" s="148"/>
      <c r="J1476" s="322"/>
      <c r="K1476" s="324" t="str">
        <f>IFERROR(INDEX(Lookup!$G$3:$G$6,MATCH(J1476,Lookup!$F$3:$F$6,0)),"")</f>
        <v/>
      </c>
      <c r="L1476" s="323"/>
      <c r="M1476" s="322"/>
      <c r="N1476" s="846">
        <f t="shared" si="196"/>
        <v>0</v>
      </c>
      <c r="O1476" s="325">
        <f t="shared" si="197"/>
        <v>0</v>
      </c>
      <c r="P1476" s="847">
        <f>IF(I1476&lt;INDEX(Lookup!$U$2:$U$10,MATCH($D$48,Lookup!$S$2:$S$10,0)),0,IF(U1476="X",0,IFERROR(L1476*50,0)))</f>
        <v>0</v>
      </c>
      <c r="Q1476" s="326">
        <f>IF(I1476&lt;INDEX(Lookup!$U$2:$U$10,MATCH($D$48,Lookup!$S$2:$S$10,0)),0,IF(U1476="X",0,IFERROR(P1476*K1476,0)))</f>
        <v>0</v>
      </c>
      <c r="R1476" s="326">
        <v>0</v>
      </c>
      <c r="S1476" s="424">
        <v>0</v>
      </c>
      <c r="T1476" s="322"/>
      <c r="U1476" s="143"/>
      <c r="V1476" s="397"/>
      <c r="W1476" s="555"/>
      <c r="X1476" s="576">
        <f t="shared" si="198"/>
        <v>0</v>
      </c>
      <c r="Y1476" s="576">
        <f t="shared" si="199"/>
        <v>0</v>
      </c>
      <c r="Z1476" s="576">
        <f t="shared" si="200"/>
        <v>0</v>
      </c>
      <c r="AA1476" s="576">
        <f t="shared" si="201"/>
        <v>0</v>
      </c>
      <c r="AB1476" s="553"/>
      <c r="AC1476" s="553"/>
      <c r="AD1476" s="553"/>
      <c r="AE1476" s="553"/>
      <c r="AF1476" s="553"/>
      <c r="AG1476" s="553"/>
      <c r="AH1476" s="553"/>
      <c r="AI1476" s="397"/>
      <c r="AJ1476" s="555"/>
      <c r="AK1476" s="576">
        <f t="shared" si="202"/>
        <v>0</v>
      </c>
      <c r="AL1476" s="576">
        <f t="shared" si="203"/>
        <v>0</v>
      </c>
      <c r="AM1476" s="599"/>
      <c r="AN1476" s="599"/>
      <c r="AO1476" s="553"/>
      <c r="AP1476" s="553"/>
      <c r="AQ1476" s="553"/>
      <c r="AR1476" s="553"/>
      <c r="AS1476" s="397"/>
      <c r="AT1476" s="397"/>
      <c r="AU1476" s="397"/>
      <c r="AV1476" s="397"/>
      <c r="AW1476" s="397"/>
      <c r="AX1476" s="397"/>
      <c r="AY1476" s="397"/>
      <c r="AZ1476" s="397"/>
      <c r="BA1476" s="397"/>
      <c r="BB1476" s="397"/>
      <c r="BC1476" s="397"/>
      <c r="BD1476" s="553"/>
      <c r="BE1476" s="397"/>
      <c r="BF1476" s="397"/>
      <c r="BG1476" s="397"/>
      <c r="BH1476" s="397"/>
    </row>
    <row r="1477" spans="2:60" x14ac:dyDescent="0.35">
      <c r="B1477" s="319"/>
      <c r="C1477" s="147"/>
      <c r="D1477" s="147"/>
      <c r="E1477" s="320"/>
      <c r="F1477" s="321"/>
      <c r="G1477" s="149"/>
      <c r="H1477" s="148"/>
      <c r="I1477" s="148"/>
      <c r="J1477" s="322"/>
      <c r="K1477" s="324" t="str">
        <f>IFERROR(INDEX(Lookup!$G$3:$G$6,MATCH(J1477,Lookup!$F$3:$F$6,0)),"")</f>
        <v/>
      </c>
      <c r="L1477" s="323"/>
      <c r="M1477" s="322"/>
      <c r="N1477" s="846">
        <f t="shared" si="196"/>
        <v>0</v>
      </c>
      <c r="O1477" s="325">
        <f t="shared" si="197"/>
        <v>0</v>
      </c>
      <c r="P1477" s="847">
        <f>IF(I1477&lt;INDEX(Lookup!$U$2:$U$10,MATCH($D$48,Lookup!$S$2:$S$10,0)),0,IF(U1477="X",0,IFERROR(L1477*50,0)))</f>
        <v>0</v>
      </c>
      <c r="Q1477" s="326">
        <f>IF(I1477&lt;INDEX(Lookup!$U$2:$U$10,MATCH($D$48,Lookup!$S$2:$S$10,0)),0,IF(U1477="X",0,IFERROR(P1477*K1477,0)))</f>
        <v>0</v>
      </c>
      <c r="R1477" s="326">
        <v>0</v>
      </c>
      <c r="S1477" s="424">
        <v>0</v>
      </c>
      <c r="T1477" s="322"/>
      <c r="U1477" s="143"/>
      <c r="V1477" s="397"/>
      <c r="W1477" s="555"/>
      <c r="X1477" s="576">
        <f t="shared" si="198"/>
        <v>0</v>
      </c>
      <c r="Y1477" s="576">
        <f t="shared" si="199"/>
        <v>0</v>
      </c>
      <c r="Z1477" s="576">
        <f t="shared" si="200"/>
        <v>0</v>
      </c>
      <c r="AA1477" s="576">
        <f t="shared" si="201"/>
        <v>0</v>
      </c>
      <c r="AB1477" s="553"/>
      <c r="AC1477" s="553"/>
      <c r="AD1477" s="553"/>
      <c r="AE1477" s="553"/>
      <c r="AF1477" s="553"/>
      <c r="AG1477" s="553"/>
      <c r="AH1477" s="553"/>
      <c r="AI1477" s="397"/>
      <c r="AJ1477" s="555"/>
      <c r="AK1477" s="576">
        <f t="shared" si="202"/>
        <v>0</v>
      </c>
      <c r="AL1477" s="576">
        <f t="shared" si="203"/>
        <v>0</v>
      </c>
      <c r="AM1477" s="599"/>
      <c r="AN1477" s="599"/>
      <c r="AO1477" s="553"/>
      <c r="AP1477" s="553"/>
      <c r="AQ1477" s="553"/>
      <c r="AR1477" s="553"/>
      <c r="AS1477" s="397"/>
      <c r="AT1477" s="397"/>
      <c r="AU1477" s="397"/>
      <c r="AV1477" s="397"/>
      <c r="AW1477" s="397"/>
      <c r="AX1477" s="397"/>
      <c r="AY1477" s="397"/>
      <c r="AZ1477" s="397"/>
      <c r="BA1477" s="397"/>
      <c r="BB1477" s="397"/>
      <c r="BC1477" s="397"/>
      <c r="BD1477" s="553"/>
      <c r="BE1477" s="397"/>
      <c r="BF1477" s="397"/>
      <c r="BG1477" s="397"/>
      <c r="BH1477" s="397"/>
    </row>
    <row r="1478" spans="2:60" x14ac:dyDescent="0.35">
      <c r="B1478" s="319"/>
      <c r="C1478" s="147"/>
      <c r="D1478" s="147"/>
      <c r="E1478" s="320"/>
      <c r="F1478" s="321"/>
      <c r="G1478" s="149"/>
      <c r="H1478" s="148"/>
      <c r="I1478" s="148"/>
      <c r="J1478" s="322"/>
      <c r="K1478" s="324" t="str">
        <f>IFERROR(INDEX(Lookup!$G$3:$G$6,MATCH(J1478,Lookup!$F$3:$F$6,0)),"")</f>
        <v/>
      </c>
      <c r="L1478" s="323"/>
      <c r="M1478" s="322"/>
      <c r="N1478" s="846">
        <f t="shared" si="196"/>
        <v>0</v>
      </c>
      <c r="O1478" s="325">
        <f t="shared" si="197"/>
        <v>0</v>
      </c>
      <c r="P1478" s="847">
        <f>IF(I1478&lt;INDEX(Lookup!$U$2:$U$10,MATCH($D$48,Lookup!$S$2:$S$10,0)),0,IF(U1478="X",0,IFERROR(L1478*50,0)))</f>
        <v>0</v>
      </c>
      <c r="Q1478" s="326">
        <f>IF(I1478&lt;INDEX(Lookup!$U$2:$U$10,MATCH($D$48,Lookup!$S$2:$S$10,0)),0,IF(U1478="X",0,IFERROR(P1478*K1478,0)))</f>
        <v>0</v>
      </c>
      <c r="R1478" s="326">
        <v>0</v>
      </c>
      <c r="S1478" s="424">
        <v>0</v>
      </c>
      <c r="T1478" s="322"/>
      <c r="U1478" s="143"/>
      <c r="V1478" s="397"/>
      <c r="W1478" s="555"/>
      <c r="X1478" s="576">
        <f t="shared" si="198"/>
        <v>0</v>
      </c>
      <c r="Y1478" s="576">
        <f t="shared" si="199"/>
        <v>0</v>
      </c>
      <c r="Z1478" s="576">
        <f t="shared" si="200"/>
        <v>0</v>
      </c>
      <c r="AA1478" s="576">
        <f t="shared" si="201"/>
        <v>0</v>
      </c>
      <c r="AB1478" s="553"/>
      <c r="AC1478" s="553"/>
      <c r="AD1478" s="553"/>
      <c r="AE1478" s="553"/>
      <c r="AF1478" s="553"/>
      <c r="AG1478" s="553"/>
      <c r="AH1478" s="553"/>
      <c r="AI1478" s="397"/>
      <c r="AJ1478" s="555"/>
      <c r="AK1478" s="576">
        <f t="shared" si="202"/>
        <v>0</v>
      </c>
      <c r="AL1478" s="576">
        <f t="shared" si="203"/>
        <v>0</v>
      </c>
      <c r="AM1478" s="599"/>
      <c r="AN1478" s="599"/>
      <c r="AO1478" s="553"/>
      <c r="AP1478" s="553"/>
      <c r="AQ1478" s="553"/>
      <c r="AR1478" s="553"/>
      <c r="AS1478" s="397"/>
      <c r="AT1478" s="397"/>
      <c r="AU1478" s="397"/>
      <c r="AV1478" s="397"/>
      <c r="AW1478" s="397"/>
      <c r="AX1478" s="397"/>
      <c r="AY1478" s="397"/>
      <c r="AZ1478" s="397"/>
      <c r="BA1478" s="397"/>
      <c r="BB1478" s="397"/>
      <c r="BC1478" s="397"/>
      <c r="BD1478" s="553"/>
      <c r="BE1478" s="397"/>
      <c r="BF1478" s="397"/>
      <c r="BG1478" s="397"/>
      <c r="BH1478" s="397"/>
    </row>
    <row r="1479" spans="2:60" x14ac:dyDescent="0.35">
      <c r="B1479" s="319"/>
      <c r="C1479" s="147"/>
      <c r="D1479" s="147"/>
      <c r="E1479" s="320"/>
      <c r="F1479" s="321"/>
      <c r="G1479" s="149"/>
      <c r="H1479" s="148"/>
      <c r="I1479" s="148"/>
      <c r="J1479" s="322"/>
      <c r="K1479" s="324" t="str">
        <f>IFERROR(INDEX(Lookup!$G$3:$G$6,MATCH(J1479,Lookup!$F$3:$F$6,0)),"")</f>
        <v/>
      </c>
      <c r="L1479" s="323"/>
      <c r="M1479" s="322"/>
      <c r="N1479" s="846">
        <f t="shared" si="196"/>
        <v>0</v>
      </c>
      <c r="O1479" s="325">
        <f t="shared" si="197"/>
        <v>0</v>
      </c>
      <c r="P1479" s="847">
        <f>IF(I1479&lt;INDEX(Lookup!$U$2:$U$10,MATCH($D$48,Lookup!$S$2:$S$10,0)),0,IF(U1479="X",0,IFERROR(L1479*50,0)))</f>
        <v>0</v>
      </c>
      <c r="Q1479" s="326">
        <f>IF(I1479&lt;INDEX(Lookup!$U$2:$U$10,MATCH($D$48,Lookup!$S$2:$S$10,0)),0,IF(U1479="X",0,IFERROR(P1479*K1479,0)))</f>
        <v>0</v>
      </c>
      <c r="R1479" s="326">
        <v>0</v>
      </c>
      <c r="S1479" s="424">
        <v>0</v>
      </c>
      <c r="T1479" s="322"/>
      <c r="U1479" s="143"/>
      <c r="V1479" s="397"/>
      <c r="W1479" s="555"/>
      <c r="X1479" s="576">
        <f t="shared" si="198"/>
        <v>0</v>
      </c>
      <c r="Y1479" s="576">
        <f t="shared" si="199"/>
        <v>0</v>
      </c>
      <c r="Z1479" s="576">
        <f t="shared" si="200"/>
        <v>0</v>
      </c>
      <c r="AA1479" s="576">
        <f t="shared" si="201"/>
        <v>0</v>
      </c>
      <c r="AB1479" s="553"/>
      <c r="AC1479" s="553"/>
      <c r="AD1479" s="553"/>
      <c r="AE1479" s="553"/>
      <c r="AF1479" s="553"/>
      <c r="AG1479" s="553"/>
      <c r="AH1479" s="553"/>
      <c r="AI1479" s="397"/>
      <c r="AJ1479" s="555"/>
      <c r="AK1479" s="576">
        <f t="shared" si="202"/>
        <v>0</v>
      </c>
      <c r="AL1479" s="576">
        <f t="shared" si="203"/>
        <v>0</v>
      </c>
      <c r="AM1479" s="599"/>
      <c r="AN1479" s="599"/>
      <c r="AO1479" s="553"/>
      <c r="AP1479" s="553"/>
      <c r="AQ1479" s="553"/>
      <c r="AR1479" s="553"/>
      <c r="AS1479" s="397"/>
      <c r="AT1479" s="397"/>
      <c r="AU1479" s="397"/>
      <c r="AV1479" s="397"/>
      <c r="AW1479" s="397"/>
      <c r="AX1479" s="397"/>
      <c r="AY1479" s="397"/>
      <c r="AZ1479" s="397"/>
      <c r="BA1479" s="397"/>
      <c r="BB1479" s="397"/>
      <c r="BC1479" s="397"/>
      <c r="BD1479" s="553"/>
      <c r="BE1479" s="397"/>
      <c r="BF1479" s="397"/>
      <c r="BG1479" s="397"/>
      <c r="BH1479" s="397"/>
    </row>
    <row r="1480" spans="2:60" x14ac:dyDescent="0.35">
      <c r="B1480" s="319"/>
      <c r="C1480" s="147"/>
      <c r="D1480" s="147"/>
      <c r="E1480" s="320"/>
      <c r="F1480" s="321"/>
      <c r="G1480" s="149"/>
      <c r="H1480" s="148"/>
      <c r="I1480" s="148"/>
      <c r="J1480" s="322"/>
      <c r="K1480" s="324" t="str">
        <f>IFERROR(INDEX(Lookup!$G$3:$G$6,MATCH(J1480,Lookup!$F$3:$F$6,0)),"")</f>
        <v/>
      </c>
      <c r="L1480" s="323"/>
      <c r="M1480" s="322"/>
      <c r="N1480" s="846">
        <f t="shared" si="196"/>
        <v>0</v>
      </c>
      <c r="O1480" s="325">
        <f t="shared" si="197"/>
        <v>0</v>
      </c>
      <c r="P1480" s="847">
        <f>IF(I1480&lt;INDEX(Lookup!$U$2:$U$10,MATCH($D$48,Lookup!$S$2:$S$10,0)),0,IF(U1480="X",0,IFERROR(L1480*50,0)))</f>
        <v>0</v>
      </c>
      <c r="Q1480" s="326">
        <f>IF(I1480&lt;INDEX(Lookup!$U$2:$U$10,MATCH($D$48,Lookup!$S$2:$S$10,0)),0,IF(U1480="X",0,IFERROR(P1480*K1480,0)))</f>
        <v>0</v>
      </c>
      <c r="R1480" s="326">
        <v>0</v>
      </c>
      <c r="S1480" s="424">
        <v>0</v>
      </c>
      <c r="T1480" s="322"/>
      <c r="U1480" s="143"/>
      <c r="V1480" s="397"/>
      <c r="W1480" s="555"/>
      <c r="X1480" s="576">
        <f t="shared" si="198"/>
        <v>0</v>
      </c>
      <c r="Y1480" s="576">
        <f t="shared" si="199"/>
        <v>0</v>
      </c>
      <c r="Z1480" s="576">
        <f t="shared" si="200"/>
        <v>0</v>
      </c>
      <c r="AA1480" s="576">
        <f t="shared" si="201"/>
        <v>0</v>
      </c>
      <c r="AB1480" s="553"/>
      <c r="AC1480" s="553"/>
      <c r="AD1480" s="553"/>
      <c r="AE1480" s="553"/>
      <c r="AF1480" s="553"/>
      <c r="AG1480" s="553"/>
      <c r="AH1480" s="553"/>
      <c r="AI1480" s="397"/>
      <c r="AJ1480" s="555"/>
      <c r="AK1480" s="576">
        <f t="shared" si="202"/>
        <v>0</v>
      </c>
      <c r="AL1480" s="576">
        <f t="shared" si="203"/>
        <v>0</v>
      </c>
      <c r="AM1480" s="599"/>
      <c r="AN1480" s="599"/>
      <c r="AO1480" s="553"/>
      <c r="AP1480" s="553"/>
      <c r="AQ1480" s="553"/>
      <c r="AR1480" s="553"/>
      <c r="AS1480" s="397"/>
      <c r="AT1480" s="397"/>
      <c r="AU1480" s="397"/>
      <c r="AV1480" s="397"/>
      <c r="AW1480" s="397"/>
      <c r="AX1480" s="397"/>
      <c r="AY1480" s="397"/>
      <c r="AZ1480" s="397"/>
      <c r="BA1480" s="397"/>
      <c r="BB1480" s="397"/>
      <c r="BC1480" s="397"/>
      <c r="BD1480" s="553"/>
      <c r="BE1480" s="397"/>
      <c r="BF1480" s="397"/>
      <c r="BG1480" s="397"/>
      <c r="BH1480" s="397"/>
    </row>
    <row r="1481" spans="2:60" x14ac:dyDescent="0.35">
      <c r="B1481" s="319"/>
      <c r="C1481" s="147"/>
      <c r="D1481" s="147"/>
      <c r="E1481" s="320"/>
      <c r="F1481" s="321"/>
      <c r="G1481" s="149"/>
      <c r="H1481" s="148"/>
      <c r="I1481" s="148"/>
      <c r="J1481" s="322"/>
      <c r="K1481" s="324" t="str">
        <f>IFERROR(INDEX(Lookup!$G$3:$G$6,MATCH(J1481,Lookup!$F$3:$F$6,0)),"")</f>
        <v/>
      </c>
      <c r="L1481" s="323"/>
      <c r="M1481" s="322"/>
      <c r="N1481" s="846">
        <f t="shared" si="196"/>
        <v>0</v>
      </c>
      <c r="O1481" s="325">
        <f t="shared" si="197"/>
        <v>0</v>
      </c>
      <c r="P1481" s="847">
        <f>IF(I1481&lt;INDEX(Lookup!$U$2:$U$10,MATCH($D$48,Lookup!$S$2:$S$10,0)),0,IF(U1481="X",0,IFERROR(L1481*50,0)))</f>
        <v>0</v>
      </c>
      <c r="Q1481" s="326">
        <f>IF(I1481&lt;INDEX(Lookup!$U$2:$U$10,MATCH($D$48,Lookup!$S$2:$S$10,0)),0,IF(U1481="X",0,IFERROR(P1481*K1481,0)))</f>
        <v>0</v>
      </c>
      <c r="R1481" s="326">
        <v>0</v>
      </c>
      <c r="S1481" s="424">
        <v>0</v>
      </c>
      <c r="T1481" s="322"/>
      <c r="U1481" s="143"/>
      <c r="V1481" s="397"/>
      <c r="W1481" s="555"/>
      <c r="X1481" s="576">
        <f t="shared" si="198"/>
        <v>0</v>
      </c>
      <c r="Y1481" s="576">
        <f t="shared" si="199"/>
        <v>0</v>
      </c>
      <c r="Z1481" s="576">
        <f t="shared" si="200"/>
        <v>0</v>
      </c>
      <c r="AA1481" s="576">
        <f t="shared" si="201"/>
        <v>0</v>
      </c>
      <c r="AB1481" s="553"/>
      <c r="AC1481" s="553"/>
      <c r="AD1481" s="553"/>
      <c r="AE1481" s="553"/>
      <c r="AF1481" s="553"/>
      <c r="AG1481" s="553"/>
      <c r="AH1481" s="553"/>
      <c r="AI1481" s="397"/>
      <c r="AJ1481" s="555"/>
      <c r="AK1481" s="576">
        <f t="shared" si="202"/>
        <v>0</v>
      </c>
      <c r="AL1481" s="576">
        <f t="shared" si="203"/>
        <v>0</v>
      </c>
      <c r="AM1481" s="599"/>
      <c r="AN1481" s="599"/>
      <c r="AO1481" s="553"/>
      <c r="AP1481" s="553"/>
      <c r="AQ1481" s="553"/>
      <c r="AR1481" s="553"/>
      <c r="AS1481" s="397"/>
      <c r="AT1481" s="397"/>
      <c r="AU1481" s="397"/>
      <c r="AV1481" s="397"/>
      <c r="AW1481" s="397"/>
      <c r="AX1481" s="397"/>
      <c r="AY1481" s="397"/>
      <c r="AZ1481" s="397"/>
      <c r="BA1481" s="397"/>
      <c r="BB1481" s="397"/>
      <c r="BC1481" s="397"/>
      <c r="BD1481" s="553"/>
      <c r="BE1481" s="397"/>
      <c r="BF1481" s="397"/>
      <c r="BG1481" s="397"/>
      <c r="BH1481" s="397"/>
    </row>
    <row r="1482" spans="2:60" x14ac:dyDescent="0.35">
      <c r="B1482" s="319"/>
      <c r="C1482" s="147"/>
      <c r="D1482" s="147"/>
      <c r="E1482" s="320"/>
      <c r="F1482" s="321"/>
      <c r="G1482" s="149"/>
      <c r="H1482" s="148"/>
      <c r="I1482" s="148"/>
      <c r="J1482" s="322"/>
      <c r="K1482" s="324" t="str">
        <f>IFERROR(INDEX(Lookup!$G$3:$G$6,MATCH(J1482,Lookup!$F$3:$F$6,0)),"")</f>
        <v/>
      </c>
      <c r="L1482" s="323"/>
      <c r="M1482" s="322"/>
      <c r="N1482" s="846">
        <f t="shared" si="196"/>
        <v>0</v>
      </c>
      <c r="O1482" s="325">
        <f t="shared" si="197"/>
        <v>0</v>
      </c>
      <c r="P1482" s="847">
        <f>IF(I1482&lt;INDEX(Lookup!$U$2:$U$10,MATCH($D$48,Lookup!$S$2:$S$10,0)),0,IF(U1482="X",0,IFERROR(L1482*50,0)))</f>
        <v>0</v>
      </c>
      <c r="Q1482" s="326">
        <f>IF(I1482&lt;INDEX(Lookup!$U$2:$U$10,MATCH($D$48,Lookup!$S$2:$S$10,0)),0,IF(U1482="X",0,IFERROR(P1482*K1482,0)))</f>
        <v>0</v>
      </c>
      <c r="R1482" s="326">
        <v>0</v>
      </c>
      <c r="S1482" s="424">
        <v>0</v>
      </c>
      <c r="T1482" s="322"/>
      <c r="U1482" s="143"/>
      <c r="V1482" s="397"/>
      <c r="W1482" s="555"/>
      <c r="X1482" s="576">
        <f t="shared" si="198"/>
        <v>0</v>
      </c>
      <c r="Y1482" s="576">
        <f t="shared" si="199"/>
        <v>0</v>
      </c>
      <c r="Z1482" s="576">
        <f t="shared" si="200"/>
        <v>0</v>
      </c>
      <c r="AA1482" s="576">
        <f t="shared" si="201"/>
        <v>0</v>
      </c>
      <c r="AB1482" s="553"/>
      <c r="AC1482" s="553"/>
      <c r="AD1482" s="553"/>
      <c r="AE1482" s="553"/>
      <c r="AF1482" s="553"/>
      <c r="AG1482" s="553"/>
      <c r="AH1482" s="553"/>
      <c r="AI1482" s="397"/>
      <c r="AJ1482" s="555"/>
      <c r="AK1482" s="576">
        <f t="shared" si="202"/>
        <v>0</v>
      </c>
      <c r="AL1482" s="576">
        <f t="shared" si="203"/>
        <v>0</v>
      </c>
      <c r="AM1482" s="599"/>
      <c r="AN1482" s="599"/>
      <c r="AO1482" s="553"/>
      <c r="AP1482" s="553"/>
      <c r="AQ1482" s="553"/>
      <c r="AR1482" s="553"/>
      <c r="AS1482" s="397"/>
      <c r="AT1482" s="397"/>
      <c r="AU1482" s="397"/>
      <c r="AV1482" s="397"/>
      <c r="AW1482" s="397"/>
      <c r="AX1482" s="397"/>
      <c r="AY1482" s="397"/>
      <c r="AZ1482" s="397"/>
      <c r="BA1482" s="397"/>
      <c r="BB1482" s="397"/>
      <c r="BC1482" s="397"/>
      <c r="BD1482" s="553"/>
      <c r="BE1482" s="397"/>
      <c r="BF1482" s="397"/>
      <c r="BG1482" s="397"/>
      <c r="BH1482" s="397"/>
    </row>
    <row r="1483" spans="2:60" x14ac:dyDescent="0.35">
      <c r="B1483" s="319"/>
      <c r="C1483" s="147"/>
      <c r="D1483" s="147"/>
      <c r="E1483" s="320"/>
      <c r="F1483" s="321"/>
      <c r="G1483" s="149"/>
      <c r="H1483" s="148"/>
      <c r="I1483" s="148"/>
      <c r="J1483" s="322"/>
      <c r="K1483" s="324" t="str">
        <f>IFERROR(INDEX(Lookup!$G$3:$G$6,MATCH(J1483,Lookup!$F$3:$F$6,0)),"")</f>
        <v/>
      </c>
      <c r="L1483" s="323"/>
      <c r="M1483" s="322"/>
      <c r="N1483" s="846">
        <f t="shared" si="196"/>
        <v>0</v>
      </c>
      <c r="O1483" s="325">
        <f t="shared" si="197"/>
        <v>0</v>
      </c>
      <c r="P1483" s="847">
        <f>IF(I1483&lt;INDEX(Lookup!$U$2:$U$10,MATCH($D$48,Lookup!$S$2:$S$10,0)),0,IF(U1483="X",0,IFERROR(L1483*50,0)))</f>
        <v>0</v>
      </c>
      <c r="Q1483" s="326">
        <f>IF(I1483&lt;INDEX(Lookup!$U$2:$U$10,MATCH($D$48,Lookup!$S$2:$S$10,0)),0,IF(U1483="X",0,IFERROR(P1483*K1483,0)))</f>
        <v>0</v>
      </c>
      <c r="R1483" s="326">
        <v>0</v>
      </c>
      <c r="S1483" s="424">
        <v>0</v>
      </c>
      <c r="T1483" s="322"/>
      <c r="U1483" s="143"/>
      <c r="V1483" s="397"/>
      <c r="W1483" s="555"/>
      <c r="X1483" s="576">
        <f t="shared" si="198"/>
        <v>0</v>
      </c>
      <c r="Y1483" s="576">
        <f t="shared" si="199"/>
        <v>0</v>
      </c>
      <c r="Z1483" s="576">
        <f t="shared" si="200"/>
        <v>0</v>
      </c>
      <c r="AA1483" s="576">
        <f t="shared" si="201"/>
        <v>0</v>
      </c>
      <c r="AB1483" s="553"/>
      <c r="AC1483" s="553"/>
      <c r="AD1483" s="553"/>
      <c r="AE1483" s="553"/>
      <c r="AF1483" s="553"/>
      <c r="AG1483" s="553"/>
      <c r="AH1483" s="553"/>
      <c r="AI1483" s="397"/>
      <c r="AJ1483" s="555"/>
      <c r="AK1483" s="576">
        <f t="shared" si="202"/>
        <v>0</v>
      </c>
      <c r="AL1483" s="576">
        <f t="shared" si="203"/>
        <v>0</v>
      </c>
      <c r="AM1483" s="599"/>
      <c r="AN1483" s="599"/>
      <c r="AO1483" s="553"/>
      <c r="AP1483" s="553"/>
      <c r="AQ1483" s="553"/>
      <c r="AR1483" s="553"/>
      <c r="AS1483" s="397"/>
      <c r="AT1483" s="397"/>
      <c r="AU1483" s="397"/>
      <c r="AV1483" s="397"/>
      <c r="AW1483" s="397"/>
      <c r="AX1483" s="397"/>
      <c r="AY1483" s="397"/>
      <c r="AZ1483" s="397"/>
      <c r="BA1483" s="397"/>
      <c r="BB1483" s="397"/>
      <c r="BC1483" s="397"/>
      <c r="BD1483" s="553"/>
      <c r="BE1483" s="397"/>
      <c r="BF1483" s="397"/>
      <c r="BG1483" s="397"/>
      <c r="BH1483" s="397"/>
    </row>
    <row r="1484" spans="2:60" x14ac:dyDescent="0.35">
      <c r="B1484" s="319"/>
      <c r="C1484" s="147"/>
      <c r="D1484" s="147"/>
      <c r="E1484" s="320"/>
      <c r="F1484" s="321"/>
      <c r="G1484" s="149"/>
      <c r="H1484" s="148"/>
      <c r="I1484" s="148"/>
      <c r="J1484" s="322"/>
      <c r="K1484" s="324" t="str">
        <f>IFERROR(INDEX(Lookup!$G$3:$G$6,MATCH(J1484,Lookup!$F$3:$F$6,0)),"")</f>
        <v/>
      </c>
      <c r="L1484" s="323"/>
      <c r="M1484" s="322"/>
      <c r="N1484" s="846">
        <f t="shared" si="196"/>
        <v>0</v>
      </c>
      <c r="O1484" s="325">
        <f t="shared" si="197"/>
        <v>0</v>
      </c>
      <c r="P1484" s="847">
        <f>IF(I1484&lt;INDEX(Lookup!$U$2:$U$10,MATCH($D$48,Lookup!$S$2:$S$10,0)),0,IF(U1484="X",0,IFERROR(L1484*50,0)))</f>
        <v>0</v>
      </c>
      <c r="Q1484" s="326">
        <f>IF(I1484&lt;INDEX(Lookup!$U$2:$U$10,MATCH($D$48,Lookup!$S$2:$S$10,0)),0,IF(U1484="X",0,IFERROR(P1484*K1484,0)))</f>
        <v>0</v>
      </c>
      <c r="R1484" s="326">
        <v>0</v>
      </c>
      <c r="S1484" s="424">
        <v>0</v>
      </c>
      <c r="T1484" s="322"/>
      <c r="U1484" s="143"/>
      <c r="V1484" s="397"/>
      <c r="W1484" s="555"/>
      <c r="X1484" s="576">
        <f t="shared" si="198"/>
        <v>0</v>
      </c>
      <c r="Y1484" s="576">
        <f t="shared" si="199"/>
        <v>0</v>
      </c>
      <c r="Z1484" s="576">
        <f t="shared" si="200"/>
        <v>0</v>
      </c>
      <c r="AA1484" s="576">
        <f t="shared" si="201"/>
        <v>0</v>
      </c>
      <c r="AB1484" s="553"/>
      <c r="AC1484" s="553"/>
      <c r="AD1484" s="553"/>
      <c r="AE1484" s="553"/>
      <c r="AF1484" s="553"/>
      <c r="AG1484" s="553"/>
      <c r="AH1484" s="553"/>
      <c r="AI1484" s="397"/>
      <c r="AJ1484" s="555"/>
      <c r="AK1484" s="576">
        <f t="shared" si="202"/>
        <v>0</v>
      </c>
      <c r="AL1484" s="576">
        <f t="shared" si="203"/>
        <v>0</v>
      </c>
      <c r="AM1484" s="599"/>
      <c r="AN1484" s="599"/>
      <c r="AO1484" s="553"/>
      <c r="AP1484" s="553"/>
      <c r="AQ1484" s="553"/>
      <c r="AR1484" s="553"/>
      <c r="AS1484" s="397"/>
      <c r="AT1484" s="397"/>
      <c r="AU1484" s="397"/>
      <c r="AV1484" s="397"/>
      <c r="AW1484" s="397"/>
      <c r="AX1484" s="397"/>
      <c r="AY1484" s="397"/>
      <c r="AZ1484" s="397"/>
      <c r="BA1484" s="397"/>
      <c r="BB1484" s="397"/>
      <c r="BC1484" s="397"/>
      <c r="BD1484" s="553"/>
      <c r="BE1484" s="397"/>
      <c r="BF1484" s="397"/>
      <c r="BG1484" s="397"/>
      <c r="BH1484" s="397"/>
    </row>
    <row r="1485" spans="2:60" x14ac:dyDescent="0.35">
      <c r="B1485" s="319"/>
      <c r="C1485" s="147"/>
      <c r="D1485" s="147"/>
      <c r="E1485" s="320"/>
      <c r="F1485" s="321"/>
      <c r="G1485" s="149"/>
      <c r="H1485" s="148"/>
      <c r="I1485" s="148"/>
      <c r="J1485" s="322"/>
      <c r="K1485" s="324" t="str">
        <f>IFERROR(INDEX(Lookup!$G$3:$G$6,MATCH(J1485,Lookup!$F$3:$F$6,0)),"")</f>
        <v/>
      </c>
      <c r="L1485" s="323"/>
      <c r="M1485" s="322"/>
      <c r="N1485" s="846">
        <f t="shared" si="196"/>
        <v>0</v>
      </c>
      <c r="O1485" s="325">
        <f t="shared" si="197"/>
        <v>0</v>
      </c>
      <c r="P1485" s="847">
        <f>IF(I1485&lt;INDEX(Lookup!$U$2:$U$10,MATCH($D$48,Lookup!$S$2:$S$10,0)),0,IF(U1485="X",0,IFERROR(L1485*50,0)))</f>
        <v>0</v>
      </c>
      <c r="Q1485" s="326">
        <f>IF(I1485&lt;INDEX(Lookup!$U$2:$U$10,MATCH($D$48,Lookup!$S$2:$S$10,0)),0,IF(U1485="X",0,IFERROR(P1485*K1485,0)))</f>
        <v>0</v>
      </c>
      <c r="R1485" s="326">
        <v>0</v>
      </c>
      <c r="S1485" s="424">
        <v>0</v>
      </c>
      <c r="T1485" s="322"/>
      <c r="U1485" s="143"/>
      <c r="V1485" s="397"/>
      <c r="W1485" s="555"/>
      <c r="X1485" s="576">
        <f t="shared" si="198"/>
        <v>0</v>
      </c>
      <c r="Y1485" s="576">
        <f t="shared" si="199"/>
        <v>0</v>
      </c>
      <c r="Z1485" s="576">
        <f t="shared" si="200"/>
        <v>0</v>
      </c>
      <c r="AA1485" s="576">
        <f t="shared" si="201"/>
        <v>0</v>
      </c>
      <c r="AB1485" s="553"/>
      <c r="AC1485" s="553"/>
      <c r="AD1485" s="553"/>
      <c r="AE1485" s="553"/>
      <c r="AF1485" s="553"/>
      <c r="AG1485" s="553"/>
      <c r="AH1485" s="553"/>
      <c r="AI1485" s="397"/>
      <c r="AJ1485" s="555"/>
      <c r="AK1485" s="576">
        <f t="shared" si="202"/>
        <v>0</v>
      </c>
      <c r="AL1485" s="576">
        <f t="shared" si="203"/>
        <v>0</v>
      </c>
      <c r="AM1485" s="599"/>
      <c r="AN1485" s="599"/>
      <c r="AO1485" s="553"/>
      <c r="AP1485" s="553"/>
      <c r="AQ1485" s="553"/>
      <c r="AR1485" s="553"/>
      <c r="AS1485" s="397"/>
      <c r="AT1485" s="397"/>
      <c r="AU1485" s="397"/>
      <c r="AV1485" s="397"/>
      <c r="AW1485" s="397"/>
      <c r="AX1485" s="397"/>
      <c r="AY1485" s="397"/>
      <c r="AZ1485" s="397"/>
      <c r="BA1485" s="397"/>
      <c r="BB1485" s="397"/>
      <c r="BC1485" s="397"/>
      <c r="BD1485" s="553"/>
      <c r="BE1485" s="397"/>
      <c r="BF1485" s="397"/>
      <c r="BG1485" s="397"/>
      <c r="BH1485" s="397"/>
    </row>
    <row r="1486" spans="2:60" x14ac:dyDescent="0.35">
      <c r="B1486" s="319"/>
      <c r="C1486" s="147"/>
      <c r="D1486" s="147"/>
      <c r="E1486" s="320"/>
      <c r="F1486" s="321"/>
      <c r="G1486" s="149"/>
      <c r="H1486" s="148"/>
      <c r="I1486" s="148"/>
      <c r="J1486" s="322"/>
      <c r="K1486" s="324" t="str">
        <f>IFERROR(INDEX(Lookup!$G$3:$G$6,MATCH(J1486,Lookup!$F$3:$F$6,0)),"")</f>
        <v/>
      </c>
      <c r="L1486" s="323"/>
      <c r="M1486" s="322"/>
      <c r="N1486" s="846">
        <f t="shared" si="196"/>
        <v>0</v>
      </c>
      <c r="O1486" s="325">
        <f t="shared" si="197"/>
        <v>0</v>
      </c>
      <c r="P1486" s="847">
        <f>IF(I1486&lt;INDEX(Lookup!$U$2:$U$10,MATCH($D$48,Lookup!$S$2:$S$10,0)),0,IF(U1486="X",0,IFERROR(L1486*50,0)))</f>
        <v>0</v>
      </c>
      <c r="Q1486" s="326">
        <f>IF(I1486&lt;INDEX(Lookup!$U$2:$U$10,MATCH($D$48,Lookup!$S$2:$S$10,0)),0,IF(U1486="X",0,IFERROR(P1486*K1486,0)))</f>
        <v>0</v>
      </c>
      <c r="R1486" s="326">
        <v>0</v>
      </c>
      <c r="S1486" s="424">
        <v>0</v>
      </c>
      <c r="T1486" s="322"/>
      <c r="U1486" s="143"/>
      <c r="V1486" s="397"/>
      <c r="W1486" s="555"/>
      <c r="X1486" s="576">
        <f t="shared" si="198"/>
        <v>0</v>
      </c>
      <c r="Y1486" s="576">
        <f t="shared" si="199"/>
        <v>0</v>
      </c>
      <c r="Z1486" s="576">
        <f t="shared" si="200"/>
        <v>0</v>
      </c>
      <c r="AA1486" s="576">
        <f t="shared" si="201"/>
        <v>0</v>
      </c>
      <c r="AB1486" s="553"/>
      <c r="AC1486" s="553"/>
      <c r="AD1486" s="553"/>
      <c r="AE1486" s="553"/>
      <c r="AF1486" s="553"/>
      <c r="AG1486" s="553"/>
      <c r="AH1486" s="553"/>
      <c r="AI1486" s="397"/>
      <c r="AJ1486" s="555"/>
      <c r="AK1486" s="576">
        <f t="shared" si="202"/>
        <v>0</v>
      </c>
      <c r="AL1486" s="576">
        <f t="shared" si="203"/>
        <v>0</v>
      </c>
      <c r="AM1486" s="599"/>
      <c r="AN1486" s="599"/>
      <c r="AO1486" s="553"/>
      <c r="AP1486" s="553"/>
      <c r="AQ1486" s="553"/>
      <c r="AR1486" s="553"/>
      <c r="AS1486" s="397"/>
      <c r="AT1486" s="397"/>
      <c r="AU1486" s="397"/>
      <c r="AV1486" s="397"/>
      <c r="AW1486" s="397"/>
      <c r="AX1486" s="397"/>
      <c r="AY1486" s="397"/>
      <c r="AZ1486" s="397"/>
      <c r="BA1486" s="397"/>
      <c r="BB1486" s="397"/>
      <c r="BC1486" s="397"/>
      <c r="BD1486" s="553"/>
      <c r="BE1486" s="397"/>
      <c r="BF1486" s="397"/>
      <c r="BG1486" s="397"/>
      <c r="BH1486" s="397"/>
    </row>
    <row r="1487" spans="2:60" x14ac:dyDescent="0.35">
      <c r="B1487" s="319"/>
      <c r="C1487" s="147"/>
      <c r="D1487" s="147"/>
      <c r="E1487" s="320"/>
      <c r="F1487" s="321"/>
      <c r="G1487" s="149"/>
      <c r="H1487" s="148"/>
      <c r="I1487" s="148"/>
      <c r="J1487" s="322"/>
      <c r="K1487" s="324" t="str">
        <f>IFERROR(INDEX(Lookup!$G$3:$G$6,MATCH(J1487,Lookup!$F$3:$F$6,0)),"")</f>
        <v/>
      </c>
      <c r="L1487" s="323"/>
      <c r="M1487" s="322"/>
      <c r="N1487" s="846">
        <f t="shared" si="196"/>
        <v>0</v>
      </c>
      <c r="O1487" s="325">
        <f t="shared" si="197"/>
        <v>0</v>
      </c>
      <c r="P1487" s="847">
        <f>IF(I1487&lt;INDEX(Lookup!$U$2:$U$10,MATCH($D$48,Lookup!$S$2:$S$10,0)),0,IF(U1487="X",0,IFERROR(L1487*50,0)))</f>
        <v>0</v>
      </c>
      <c r="Q1487" s="326">
        <f>IF(I1487&lt;INDEX(Lookup!$U$2:$U$10,MATCH($D$48,Lookup!$S$2:$S$10,0)),0,IF(U1487="X",0,IFERROR(P1487*K1487,0)))</f>
        <v>0</v>
      </c>
      <c r="R1487" s="326">
        <v>0</v>
      </c>
      <c r="S1487" s="424">
        <v>0</v>
      </c>
      <c r="T1487" s="322"/>
      <c r="U1487" s="143"/>
      <c r="V1487" s="397"/>
      <c r="W1487" s="555"/>
      <c r="X1487" s="576">
        <f t="shared" si="198"/>
        <v>0</v>
      </c>
      <c r="Y1487" s="576">
        <f t="shared" si="199"/>
        <v>0</v>
      </c>
      <c r="Z1487" s="576">
        <f t="shared" si="200"/>
        <v>0</v>
      </c>
      <c r="AA1487" s="576">
        <f t="shared" si="201"/>
        <v>0</v>
      </c>
      <c r="AB1487" s="553"/>
      <c r="AC1487" s="553"/>
      <c r="AD1487" s="553"/>
      <c r="AE1487" s="553"/>
      <c r="AF1487" s="553"/>
      <c r="AG1487" s="553"/>
      <c r="AH1487" s="553"/>
      <c r="AI1487" s="397"/>
      <c r="AJ1487" s="555"/>
      <c r="AK1487" s="576">
        <f t="shared" si="202"/>
        <v>0</v>
      </c>
      <c r="AL1487" s="576">
        <f t="shared" si="203"/>
        <v>0</v>
      </c>
      <c r="AM1487" s="599"/>
      <c r="AN1487" s="599"/>
      <c r="AO1487" s="553"/>
      <c r="AP1487" s="553"/>
      <c r="AQ1487" s="553"/>
      <c r="AR1487" s="553"/>
      <c r="AS1487" s="397"/>
      <c r="AT1487" s="397"/>
      <c r="AU1487" s="397"/>
      <c r="AV1487" s="397"/>
      <c r="AW1487" s="397"/>
      <c r="AX1487" s="397"/>
      <c r="AY1487" s="397"/>
      <c r="AZ1487" s="397"/>
      <c r="BA1487" s="397"/>
      <c r="BB1487" s="397"/>
      <c r="BC1487" s="397"/>
      <c r="BD1487" s="553"/>
      <c r="BE1487" s="397"/>
      <c r="BF1487" s="397"/>
      <c r="BG1487" s="397"/>
      <c r="BH1487" s="397"/>
    </row>
    <row r="1488" spans="2:60" x14ac:dyDescent="0.35">
      <c r="B1488" s="319"/>
      <c r="C1488" s="147"/>
      <c r="D1488" s="147"/>
      <c r="E1488" s="320"/>
      <c r="F1488" s="321"/>
      <c r="G1488" s="149"/>
      <c r="H1488" s="148"/>
      <c r="I1488" s="148"/>
      <c r="J1488" s="322"/>
      <c r="K1488" s="324" t="str">
        <f>IFERROR(INDEX(Lookup!$G$3:$G$6,MATCH(J1488,Lookup!$F$3:$F$6,0)),"")</f>
        <v/>
      </c>
      <c r="L1488" s="323"/>
      <c r="M1488" s="322"/>
      <c r="N1488" s="846">
        <f t="shared" si="196"/>
        <v>0</v>
      </c>
      <c r="O1488" s="325">
        <f t="shared" si="197"/>
        <v>0</v>
      </c>
      <c r="P1488" s="847">
        <f>IF(I1488&lt;INDEX(Lookup!$U$2:$U$10,MATCH($D$48,Lookup!$S$2:$S$10,0)),0,IF(U1488="X",0,IFERROR(L1488*50,0)))</f>
        <v>0</v>
      </c>
      <c r="Q1488" s="326">
        <f>IF(I1488&lt;INDEX(Lookup!$U$2:$U$10,MATCH($D$48,Lookup!$S$2:$S$10,0)),0,IF(U1488="X",0,IFERROR(P1488*K1488,0)))</f>
        <v>0</v>
      </c>
      <c r="R1488" s="326">
        <v>0</v>
      </c>
      <c r="S1488" s="424">
        <v>0</v>
      </c>
      <c r="T1488" s="322"/>
      <c r="U1488" s="143"/>
      <c r="V1488" s="397"/>
      <c r="W1488" s="555"/>
      <c r="X1488" s="576">
        <f t="shared" si="198"/>
        <v>0</v>
      </c>
      <c r="Y1488" s="576">
        <f t="shared" si="199"/>
        <v>0</v>
      </c>
      <c r="Z1488" s="576">
        <f t="shared" si="200"/>
        <v>0</v>
      </c>
      <c r="AA1488" s="576">
        <f t="shared" si="201"/>
        <v>0</v>
      </c>
      <c r="AB1488" s="553"/>
      <c r="AC1488" s="553"/>
      <c r="AD1488" s="553"/>
      <c r="AE1488" s="553"/>
      <c r="AF1488" s="553"/>
      <c r="AG1488" s="553"/>
      <c r="AH1488" s="553"/>
      <c r="AI1488" s="397"/>
      <c r="AJ1488" s="555"/>
      <c r="AK1488" s="576">
        <f t="shared" si="202"/>
        <v>0</v>
      </c>
      <c r="AL1488" s="576">
        <f t="shared" si="203"/>
        <v>0</v>
      </c>
      <c r="AM1488" s="599"/>
      <c r="AN1488" s="599"/>
      <c r="AO1488" s="553"/>
      <c r="AP1488" s="553"/>
      <c r="AQ1488" s="553"/>
      <c r="AR1488" s="553"/>
      <c r="AS1488" s="397"/>
      <c r="AT1488" s="397"/>
      <c r="AU1488" s="397"/>
      <c r="AV1488" s="397"/>
      <c r="AW1488" s="397"/>
      <c r="AX1488" s="397"/>
      <c r="AY1488" s="397"/>
      <c r="AZ1488" s="397"/>
      <c r="BA1488" s="397"/>
      <c r="BB1488" s="397"/>
      <c r="BC1488" s="397"/>
      <c r="BD1488" s="553"/>
      <c r="BE1488" s="397"/>
      <c r="BF1488" s="397"/>
      <c r="BG1488" s="397"/>
      <c r="BH1488" s="397"/>
    </row>
    <row r="1489" spans="2:60" x14ac:dyDescent="0.35">
      <c r="B1489" s="319"/>
      <c r="C1489" s="147"/>
      <c r="D1489" s="147"/>
      <c r="E1489" s="320"/>
      <c r="F1489" s="321"/>
      <c r="G1489" s="149"/>
      <c r="H1489" s="148"/>
      <c r="I1489" s="148"/>
      <c r="J1489" s="322"/>
      <c r="K1489" s="324" t="str">
        <f>IFERROR(INDEX(Lookup!$G$3:$G$6,MATCH(J1489,Lookup!$F$3:$F$6,0)),"")</f>
        <v/>
      </c>
      <c r="L1489" s="323"/>
      <c r="M1489" s="322"/>
      <c r="N1489" s="846">
        <f t="shared" si="196"/>
        <v>0</v>
      </c>
      <c r="O1489" s="325">
        <f t="shared" si="197"/>
        <v>0</v>
      </c>
      <c r="P1489" s="847">
        <f>IF(I1489&lt;INDEX(Lookup!$U$2:$U$10,MATCH($D$48,Lookup!$S$2:$S$10,0)),0,IF(U1489="X",0,IFERROR(L1489*50,0)))</f>
        <v>0</v>
      </c>
      <c r="Q1489" s="326">
        <f>IF(I1489&lt;INDEX(Lookup!$U$2:$U$10,MATCH($D$48,Lookup!$S$2:$S$10,0)),0,IF(U1489="X",0,IFERROR(P1489*K1489,0)))</f>
        <v>0</v>
      </c>
      <c r="R1489" s="326">
        <v>0</v>
      </c>
      <c r="S1489" s="424">
        <v>0</v>
      </c>
      <c r="T1489" s="322"/>
      <c r="U1489" s="143"/>
      <c r="V1489" s="397"/>
      <c r="W1489" s="555"/>
      <c r="X1489" s="576">
        <f t="shared" si="198"/>
        <v>0</v>
      </c>
      <c r="Y1489" s="576">
        <f t="shared" si="199"/>
        <v>0</v>
      </c>
      <c r="Z1489" s="576">
        <f t="shared" si="200"/>
        <v>0</v>
      </c>
      <c r="AA1489" s="576">
        <f t="shared" si="201"/>
        <v>0</v>
      </c>
      <c r="AB1489" s="553"/>
      <c r="AC1489" s="553"/>
      <c r="AD1489" s="553"/>
      <c r="AE1489" s="553"/>
      <c r="AF1489" s="553"/>
      <c r="AG1489" s="553"/>
      <c r="AH1489" s="553"/>
      <c r="AI1489" s="397"/>
      <c r="AJ1489" s="555"/>
      <c r="AK1489" s="576">
        <f t="shared" si="202"/>
        <v>0</v>
      </c>
      <c r="AL1489" s="576">
        <f t="shared" si="203"/>
        <v>0</v>
      </c>
      <c r="AM1489" s="599"/>
      <c r="AN1489" s="599"/>
      <c r="AO1489" s="553"/>
      <c r="AP1489" s="553"/>
      <c r="AQ1489" s="553"/>
      <c r="AR1489" s="553"/>
      <c r="AS1489" s="397"/>
      <c r="AT1489" s="397"/>
      <c r="AU1489" s="397"/>
      <c r="AV1489" s="397"/>
      <c r="AW1489" s="397"/>
      <c r="AX1489" s="397"/>
      <c r="AY1489" s="397"/>
      <c r="AZ1489" s="397"/>
      <c r="BA1489" s="397"/>
      <c r="BB1489" s="397"/>
      <c r="BC1489" s="397"/>
      <c r="BD1489" s="553"/>
      <c r="BE1489" s="397"/>
      <c r="BF1489" s="397"/>
      <c r="BG1489" s="397"/>
      <c r="BH1489" s="397"/>
    </row>
    <row r="1490" spans="2:60" x14ac:dyDescent="0.35">
      <c r="B1490" s="319"/>
      <c r="C1490" s="147"/>
      <c r="D1490" s="147"/>
      <c r="E1490" s="320"/>
      <c r="F1490" s="321"/>
      <c r="G1490" s="149"/>
      <c r="H1490" s="148"/>
      <c r="I1490" s="148"/>
      <c r="J1490" s="322"/>
      <c r="K1490" s="324" t="str">
        <f>IFERROR(INDEX(Lookup!$G$3:$G$6,MATCH(J1490,Lookup!$F$3:$F$6,0)),"")</f>
        <v/>
      </c>
      <c r="L1490" s="323"/>
      <c r="M1490" s="322"/>
      <c r="N1490" s="846">
        <f t="shared" si="196"/>
        <v>0</v>
      </c>
      <c r="O1490" s="325">
        <f t="shared" si="197"/>
        <v>0</v>
      </c>
      <c r="P1490" s="847">
        <f>IF(I1490&lt;INDEX(Lookup!$U$2:$U$10,MATCH($D$48,Lookup!$S$2:$S$10,0)),0,IF(U1490="X",0,IFERROR(L1490*50,0)))</f>
        <v>0</v>
      </c>
      <c r="Q1490" s="326">
        <f>IF(I1490&lt;INDEX(Lookup!$U$2:$U$10,MATCH($D$48,Lookup!$S$2:$S$10,0)),0,IF(U1490="X",0,IFERROR(P1490*K1490,0)))</f>
        <v>0</v>
      </c>
      <c r="R1490" s="326">
        <v>0</v>
      </c>
      <c r="S1490" s="424">
        <v>0</v>
      </c>
      <c r="T1490" s="322"/>
      <c r="U1490" s="143"/>
      <c r="V1490" s="397"/>
      <c r="W1490" s="555"/>
      <c r="X1490" s="576">
        <f t="shared" si="198"/>
        <v>0</v>
      </c>
      <c r="Y1490" s="576">
        <f t="shared" si="199"/>
        <v>0</v>
      </c>
      <c r="Z1490" s="576">
        <f t="shared" si="200"/>
        <v>0</v>
      </c>
      <c r="AA1490" s="576">
        <f t="shared" si="201"/>
        <v>0</v>
      </c>
      <c r="AB1490" s="553"/>
      <c r="AC1490" s="553"/>
      <c r="AD1490" s="553"/>
      <c r="AE1490" s="553"/>
      <c r="AF1490" s="553"/>
      <c r="AG1490" s="553"/>
      <c r="AH1490" s="553"/>
      <c r="AI1490" s="397"/>
      <c r="AJ1490" s="555"/>
      <c r="AK1490" s="576">
        <f t="shared" si="202"/>
        <v>0</v>
      </c>
      <c r="AL1490" s="576">
        <f t="shared" si="203"/>
        <v>0</v>
      </c>
      <c r="AM1490" s="599"/>
      <c r="AN1490" s="599"/>
      <c r="AO1490" s="553"/>
      <c r="AP1490" s="553"/>
      <c r="AQ1490" s="553"/>
      <c r="AR1490" s="553"/>
      <c r="AS1490" s="397"/>
      <c r="AT1490" s="397"/>
      <c r="AU1490" s="397"/>
      <c r="AV1490" s="397"/>
      <c r="AW1490" s="397"/>
      <c r="AX1490" s="397"/>
      <c r="AY1490" s="397"/>
      <c r="AZ1490" s="397"/>
      <c r="BA1490" s="397"/>
      <c r="BB1490" s="397"/>
      <c r="BC1490" s="397"/>
      <c r="BD1490" s="553"/>
      <c r="BE1490" s="397"/>
      <c r="BF1490" s="397"/>
      <c r="BG1490" s="397"/>
      <c r="BH1490" s="397"/>
    </row>
    <row r="1491" spans="2:60" x14ac:dyDescent="0.35">
      <c r="B1491" s="319"/>
      <c r="C1491" s="147"/>
      <c r="D1491" s="147"/>
      <c r="E1491" s="320"/>
      <c r="F1491" s="321"/>
      <c r="G1491" s="149"/>
      <c r="H1491" s="148"/>
      <c r="I1491" s="148"/>
      <c r="J1491" s="322"/>
      <c r="K1491" s="324" t="str">
        <f>IFERROR(INDEX(Lookup!$G$3:$G$6,MATCH(J1491,Lookup!$F$3:$F$6,0)),"")</f>
        <v/>
      </c>
      <c r="L1491" s="323"/>
      <c r="M1491" s="322"/>
      <c r="N1491" s="846">
        <f t="shared" si="196"/>
        <v>0</v>
      </c>
      <c r="O1491" s="325">
        <f t="shared" si="197"/>
        <v>0</v>
      </c>
      <c r="P1491" s="847">
        <f>IF(I1491&lt;INDEX(Lookup!$U$2:$U$10,MATCH($D$48,Lookup!$S$2:$S$10,0)),0,IF(U1491="X",0,IFERROR(L1491*50,0)))</f>
        <v>0</v>
      </c>
      <c r="Q1491" s="326">
        <f>IF(I1491&lt;INDEX(Lookup!$U$2:$U$10,MATCH($D$48,Lookup!$S$2:$S$10,0)),0,IF(U1491="X",0,IFERROR(P1491*K1491,0)))</f>
        <v>0</v>
      </c>
      <c r="R1491" s="326">
        <v>0</v>
      </c>
      <c r="S1491" s="424">
        <v>0</v>
      </c>
      <c r="T1491" s="322"/>
      <c r="U1491" s="143"/>
      <c r="V1491" s="397"/>
      <c r="W1491" s="555"/>
      <c r="X1491" s="576">
        <f t="shared" si="198"/>
        <v>0</v>
      </c>
      <c r="Y1491" s="576">
        <f t="shared" si="199"/>
        <v>0</v>
      </c>
      <c r="Z1491" s="576">
        <f t="shared" si="200"/>
        <v>0</v>
      </c>
      <c r="AA1491" s="576">
        <f t="shared" si="201"/>
        <v>0</v>
      </c>
      <c r="AB1491" s="553"/>
      <c r="AC1491" s="553"/>
      <c r="AD1491" s="553"/>
      <c r="AE1491" s="553"/>
      <c r="AF1491" s="553"/>
      <c r="AG1491" s="553"/>
      <c r="AH1491" s="553"/>
      <c r="AI1491" s="397"/>
      <c r="AJ1491" s="555"/>
      <c r="AK1491" s="576">
        <f t="shared" si="202"/>
        <v>0</v>
      </c>
      <c r="AL1491" s="576">
        <f t="shared" si="203"/>
        <v>0</v>
      </c>
      <c r="AM1491" s="599"/>
      <c r="AN1491" s="599"/>
      <c r="AO1491" s="553"/>
      <c r="AP1491" s="553"/>
      <c r="AQ1491" s="553"/>
      <c r="AR1491" s="553"/>
      <c r="AS1491" s="397"/>
      <c r="AT1491" s="397"/>
      <c r="AU1491" s="397"/>
      <c r="AV1491" s="397"/>
      <c r="AW1491" s="397"/>
      <c r="AX1491" s="397"/>
      <c r="AY1491" s="397"/>
      <c r="AZ1491" s="397"/>
      <c r="BA1491" s="397"/>
      <c r="BB1491" s="397"/>
      <c r="BC1491" s="397"/>
      <c r="BD1491" s="553"/>
      <c r="BE1491" s="397"/>
      <c r="BF1491" s="397"/>
      <c r="BG1491" s="397"/>
      <c r="BH1491" s="397"/>
    </row>
    <row r="1492" spans="2:60" x14ac:dyDescent="0.35">
      <c r="B1492" s="319"/>
      <c r="C1492" s="147"/>
      <c r="D1492" s="147"/>
      <c r="E1492" s="320"/>
      <c r="F1492" s="321"/>
      <c r="G1492" s="149"/>
      <c r="H1492" s="148"/>
      <c r="I1492" s="148"/>
      <c r="J1492" s="322"/>
      <c r="K1492" s="324" t="str">
        <f>IFERROR(INDEX(Lookup!$G$3:$G$6,MATCH(J1492,Lookup!$F$3:$F$6,0)),"")</f>
        <v/>
      </c>
      <c r="L1492" s="323"/>
      <c r="M1492" s="322"/>
      <c r="N1492" s="846">
        <f t="shared" si="196"/>
        <v>0</v>
      </c>
      <c r="O1492" s="325">
        <f t="shared" si="197"/>
        <v>0</v>
      </c>
      <c r="P1492" s="847">
        <f>IF(I1492&lt;INDEX(Lookup!$U$2:$U$10,MATCH($D$48,Lookup!$S$2:$S$10,0)),0,IF(U1492="X",0,IFERROR(L1492*50,0)))</f>
        <v>0</v>
      </c>
      <c r="Q1492" s="326">
        <f>IF(I1492&lt;INDEX(Lookup!$U$2:$U$10,MATCH($D$48,Lookup!$S$2:$S$10,0)),0,IF(U1492="X",0,IFERROR(P1492*K1492,0)))</f>
        <v>0</v>
      </c>
      <c r="R1492" s="326">
        <v>0</v>
      </c>
      <c r="S1492" s="424">
        <v>0</v>
      </c>
      <c r="T1492" s="322"/>
      <c r="U1492" s="143"/>
      <c r="V1492" s="397"/>
      <c r="W1492" s="555"/>
      <c r="X1492" s="576">
        <f t="shared" si="198"/>
        <v>0</v>
      </c>
      <c r="Y1492" s="576">
        <f t="shared" si="199"/>
        <v>0</v>
      </c>
      <c r="Z1492" s="576">
        <f t="shared" si="200"/>
        <v>0</v>
      </c>
      <c r="AA1492" s="576">
        <f t="shared" si="201"/>
        <v>0</v>
      </c>
      <c r="AB1492" s="553"/>
      <c r="AC1492" s="553"/>
      <c r="AD1492" s="553"/>
      <c r="AE1492" s="553"/>
      <c r="AF1492" s="553"/>
      <c r="AG1492" s="553"/>
      <c r="AH1492" s="553"/>
      <c r="AI1492" s="397"/>
      <c r="AJ1492" s="555"/>
      <c r="AK1492" s="576">
        <f t="shared" si="202"/>
        <v>0</v>
      </c>
      <c r="AL1492" s="576">
        <f t="shared" si="203"/>
        <v>0</v>
      </c>
      <c r="AM1492" s="599"/>
      <c r="AN1492" s="599"/>
      <c r="AO1492" s="553"/>
      <c r="AP1492" s="553"/>
      <c r="AQ1492" s="553"/>
      <c r="AR1492" s="553"/>
      <c r="AS1492" s="397"/>
      <c r="AT1492" s="397"/>
      <c r="AU1492" s="397"/>
      <c r="AV1492" s="397"/>
      <c r="AW1492" s="397"/>
      <c r="AX1492" s="397"/>
      <c r="AY1492" s="397"/>
      <c r="AZ1492" s="397"/>
      <c r="BA1492" s="397"/>
      <c r="BB1492" s="397"/>
      <c r="BC1492" s="397"/>
      <c r="BD1492" s="553"/>
      <c r="BE1492" s="397"/>
      <c r="BF1492" s="397"/>
      <c r="BG1492" s="397"/>
      <c r="BH1492" s="397"/>
    </row>
    <row r="1493" spans="2:60" x14ac:dyDescent="0.35">
      <c r="B1493" s="319"/>
      <c r="C1493" s="147"/>
      <c r="D1493" s="147"/>
      <c r="E1493" s="320"/>
      <c r="F1493" s="321"/>
      <c r="G1493" s="149"/>
      <c r="H1493" s="148"/>
      <c r="I1493" s="148"/>
      <c r="J1493" s="322"/>
      <c r="K1493" s="324" t="str">
        <f>IFERROR(INDEX(Lookup!$G$3:$G$6,MATCH(J1493,Lookup!$F$3:$F$6,0)),"")</f>
        <v/>
      </c>
      <c r="L1493" s="323"/>
      <c r="M1493" s="322"/>
      <c r="N1493" s="846">
        <f t="shared" si="196"/>
        <v>0</v>
      </c>
      <c r="O1493" s="325">
        <f t="shared" si="197"/>
        <v>0</v>
      </c>
      <c r="P1493" s="847">
        <f>IF(I1493&lt;INDEX(Lookup!$U$2:$U$10,MATCH($D$48,Lookup!$S$2:$S$10,0)),0,IF(U1493="X",0,IFERROR(L1493*50,0)))</f>
        <v>0</v>
      </c>
      <c r="Q1493" s="326">
        <f>IF(I1493&lt;INDEX(Lookup!$U$2:$U$10,MATCH($D$48,Lookup!$S$2:$S$10,0)),0,IF(U1493="X",0,IFERROR(P1493*K1493,0)))</f>
        <v>0</v>
      </c>
      <c r="R1493" s="326">
        <v>0</v>
      </c>
      <c r="S1493" s="424">
        <v>0</v>
      </c>
      <c r="T1493" s="322"/>
      <c r="U1493" s="143"/>
      <c r="V1493" s="397"/>
      <c r="W1493" s="555"/>
      <c r="X1493" s="576">
        <f t="shared" si="198"/>
        <v>0</v>
      </c>
      <c r="Y1493" s="576">
        <f t="shared" si="199"/>
        <v>0</v>
      </c>
      <c r="Z1493" s="576">
        <f t="shared" si="200"/>
        <v>0</v>
      </c>
      <c r="AA1493" s="576">
        <f t="shared" si="201"/>
        <v>0</v>
      </c>
      <c r="AB1493" s="553"/>
      <c r="AC1493" s="553"/>
      <c r="AD1493" s="553"/>
      <c r="AE1493" s="553"/>
      <c r="AF1493" s="553"/>
      <c r="AG1493" s="553"/>
      <c r="AH1493" s="553"/>
      <c r="AI1493" s="397"/>
      <c r="AJ1493" s="555"/>
      <c r="AK1493" s="576">
        <f t="shared" si="202"/>
        <v>0</v>
      </c>
      <c r="AL1493" s="576">
        <f t="shared" si="203"/>
        <v>0</v>
      </c>
      <c r="AM1493" s="599"/>
      <c r="AN1493" s="599"/>
      <c r="AO1493" s="553"/>
      <c r="AP1493" s="553"/>
      <c r="AQ1493" s="553"/>
      <c r="AR1493" s="553"/>
      <c r="AS1493" s="397"/>
      <c r="AT1493" s="397"/>
      <c r="AU1493" s="397"/>
      <c r="AV1493" s="397"/>
      <c r="AW1493" s="397"/>
      <c r="AX1493" s="397"/>
      <c r="AY1493" s="397"/>
      <c r="AZ1493" s="397"/>
      <c r="BA1493" s="397"/>
      <c r="BB1493" s="397"/>
      <c r="BC1493" s="397"/>
      <c r="BD1493" s="553"/>
      <c r="BE1493" s="397"/>
      <c r="BF1493" s="397"/>
      <c r="BG1493" s="397"/>
      <c r="BH1493" s="397"/>
    </row>
    <row r="1494" spans="2:60" x14ac:dyDescent="0.35">
      <c r="B1494" s="319"/>
      <c r="C1494" s="147"/>
      <c r="D1494" s="147"/>
      <c r="E1494" s="320"/>
      <c r="F1494" s="321"/>
      <c r="G1494" s="149"/>
      <c r="H1494" s="148"/>
      <c r="I1494" s="148"/>
      <c r="J1494" s="322"/>
      <c r="K1494" s="324" t="str">
        <f>IFERROR(INDEX(Lookup!$G$3:$G$6,MATCH(J1494,Lookup!$F$3:$F$6,0)),"")</f>
        <v/>
      </c>
      <c r="L1494" s="323"/>
      <c r="M1494" s="322"/>
      <c r="N1494" s="846">
        <f t="shared" si="196"/>
        <v>0</v>
      </c>
      <c r="O1494" s="325">
        <f t="shared" si="197"/>
        <v>0</v>
      </c>
      <c r="P1494" s="847">
        <f>IF(I1494&lt;INDEX(Lookup!$U$2:$U$10,MATCH($D$48,Lookup!$S$2:$S$10,0)),0,IF(U1494="X",0,IFERROR(L1494*50,0)))</f>
        <v>0</v>
      </c>
      <c r="Q1494" s="326">
        <f>IF(I1494&lt;INDEX(Lookup!$U$2:$U$10,MATCH($D$48,Lookup!$S$2:$S$10,0)),0,IF(U1494="X",0,IFERROR(P1494*K1494,0)))</f>
        <v>0</v>
      </c>
      <c r="R1494" s="326">
        <v>0</v>
      </c>
      <c r="S1494" s="424">
        <v>0</v>
      </c>
      <c r="T1494" s="322"/>
      <c r="U1494" s="143"/>
      <c r="V1494" s="397"/>
      <c r="W1494" s="555"/>
      <c r="X1494" s="576">
        <f t="shared" si="198"/>
        <v>0</v>
      </c>
      <c r="Y1494" s="576">
        <f t="shared" si="199"/>
        <v>0</v>
      </c>
      <c r="Z1494" s="576">
        <f t="shared" si="200"/>
        <v>0</v>
      </c>
      <c r="AA1494" s="576">
        <f t="shared" si="201"/>
        <v>0</v>
      </c>
      <c r="AB1494" s="553"/>
      <c r="AC1494" s="553"/>
      <c r="AD1494" s="553"/>
      <c r="AE1494" s="553"/>
      <c r="AF1494" s="553"/>
      <c r="AG1494" s="553"/>
      <c r="AH1494" s="553"/>
      <c r="AI1494" s="397"/>
      <c r="AJ1494" s="555"/>
      <c r="AK1494" s="576">
        <f t="shared" si="202"/>
        <v>0</v>
      </c>
      <c r="AL1494" s="576">
        <f t="shared" si="203"/>
        <v>0</v>
      </c>
      <c r="AM1494" s="599"/>
      <c r="AN1494" s="599"/>
      <c r="AO1494" s="553"/>
      <c r="AP1494" s="553"/>
      <c r="AQ1494" s="553"/>
      <c r="AR1494" s="553"/>
      <c r="AS1494" s="397"/>
      <c r="AT1494" s="397"/>
      <c r="AU1494" s="397"/>
      <c r="AV1494" s="397"/>
      <c r="AW1494" s="397"/>
      <c r="AX1494" s="397"/>
      <c r="AY1494" s="397"/>
      <c r="AZ1494" s="397"/>
      <c r="BA1494" s="397"/>
      <c r="BB1494" s="397"/>
      <c r="BC1494" s="397"/>
      <c r="BD1494" s="553"/>
      <c r="BE1494" s="397"/>
      <c r="BF1494" s="397"/>
      <c r="BG1494" s="397"/>
      <c r="BH1494" s="397"/>
    </row>
    <row r="1495" spans="2:60" x14ac:dyDescent="0.35">
      <c r="B1495" s="319"/>
      <c r="C1495" s="147"/>
      <c r="D1495" s="147"/>
      <c r="E1495" s="320"/>
      <c r="F1495" s="321"/>
      <c r="G1495" s="149"/>
      <c r="H1495" s="148"/>
      <c r="I1495" s="148"/>
      <c r="J1495" s="322"/>
      <c r="K1495" s="324" t="str">
        <f>IFERROR(INDEX(Lookup!$G$3:$G$6,MATCH(J1495,Lookup!$F$3:$F$6,0)),"")</f>
        <v/>
      </c>
      <c r="L1495" s="323"/>
      <c r="M1495" s="322"/>
      <c r="N1495" s="846">
        <f t="shared" si="196"/>
        <v>0</v>
      </c>
      <c r="O1495" s="325">
        <f t="shared" si="197"/>
        <v>0</v>
      </c>
      <c r="P1495" s="847">
        <f>IF(I1495&lt;INDEX(Lookup!$U$2:$U$10,MATCH($D$48,Lookup!$S$2:$S$10,0)),0,IF(U1495="X",0,IFERROR(L1495*50,0)))</f>
        <v>0</v>
      </c>
      <c r="Q1495" s="326">
        <f>IF(I1495&lt;INDEX(Lookup!$U$2:$U$10,MATCH($D$48,Lookup!$S$2:$S$10,0)),0,IF(U1495="X",0,IFERROR(P1495*K1495,0)))</f>
        <v>0</v>
      </c>
      <c r="R1495" s="326">
        <v>0</v>
      </c>
      <c r="S1495" s="424">
        <v>0</v>
      </c>
      <c r="T1495" s="322"/>
      <c r="U1495" s="143"/>
      <c r="V1495" s="397"/>
      <c r="W1495" s="555"/>
      <c r="X1495" s="576">
        <f t="shared" si="198"/>
        <v>0</v>
      </c>
      <c r="Y1495" s="576">
        <f t="shared" si="199"/>
        <v>0</v>
      </c>
      <c r="Z1495" s="576">
        <f t="shared" si="200"/>
        <v>0</v>
      </c>
      <c r="AA1495" s="576">
        <f t="shared" si="201"/>
        <v>0</v>
      </c>
      <c r="AB1495" s="553"/>
      <c r="AC1495" s="553"/>
      <c r="AD1495" s="553"/>
      <c r="AE1495" s="553"/>
      <c r="AF1495" s="553"/>
      <c r="AG1495" s="553"/>
      <c r="AH1495" s="553"/>
      <c r="AI1495" s="397"/>
      <c r="AJ1495" s="555"/>
      <c r="AK1495" s="576">
        <f t="shared" si="202"/>
        <v>0</v>
      </c>
      <c r="AL1495" s="576">
        <f t="shared" si="203"/>
        <v>0</v>
      </c>
      <c r="AM1495" s="599"/>
      <c r="AN1495" s="599"/>
      <c r="AO1495" s="553"/>
      <c r="AP1495" s="553"/>
      <c r="AQ1495" s="553"/>
      <c r="AR1495" s="553"/>
      <c r="AS1495" s="397"/>
      <c r="AT1495" s="397"/>
      <c r="AU1495" s="397"/>
      <c r="AV1495" s="397"/>
      <c r="AW1495" s="397"/>
      <c r="AX1495" s="397"/>
      <c r="AY1495" s="397"/>
      <c r="AZ1495" s="397"/>
      <c r="BA1495" s="397"/>
      <c r="BB1495" s="397"/>
      <c r="BC1495" s="397"/>
      <c r="BD1495" s="553"/>
      <c r="BE1495" s="397"/>
      <c r="BF1495" s="397"/>
      <c r="BG1495" s="397"/>
      <c r="BH1495" s="397"/>
    </row>
    <row r="1496" spans="2:60" x14ac:dyDescent="0.35">
      <c r="B1496" s="319"/>
      <c r="C1496" s="147"/>
      <c r="D1496" s="147"/>
      <c r="E1496" s="320"/>
      <c r="F1496" s="321"/>
      <c r="G1496" s="149"/>
      <c r="H1496" s="148"/>
      <c r="I1496" s="148"/>
      <c r="J1496" s="322"/>
      <c r="K1496" s="324" t="str">
        <f>IFERROR(INDEX(Lookup!$G$3:$G$6,MATCH(J1496,Lookup!$F$3:$F$6,0)),"")</f>
        <v/>
      </c>
      <c r="L1496" s="323"/>
      <c r="M1496" s="322"/>
      <c r="N1496" s="846">
        <f t="shared" si="196"/>
        <v>0</v>
      </c>
      <c r="O1496" s="325">
        <f t="shared" si="197"/>
        <v>0</v>
      </c>
      <c r="P1496" s="847">
        <f>IF(I1496&lt;INDEX(Lookup!$U$2:$U$10,MATCH($D$48,Lookup!$S$2:$S$10,0)),0,IF(U1496="X",0,IFERROR(L1496*50,0)))</f>
        <v>0</v>
      </c>
      <c r="Q1496" s="326">
        <f>IF(I1496&lt;INDEX(Lookup!$U$2:$U$10,MATCH($D$48,Lookup!$S$2:$S$10,0)),0,IF(U1496="X",0,IFERROR(P1496*K1496,0)))</f>
        <v>0</v>
      </c>
      <c r="R1496" s="326">
        <v>0</v>
      </c>
      <c r="S1496" s="424">
        <v>0</v>
      </c>
      <c r="T1496" s="322"/>
      <c r="U1496" s="143"/>
      <c r="V1496" s="397"/>
      <c r="W1496" s="555"/>
      <c r="X1496" s="576">
        <f t="shared" si="198"/>
        <v>0</v>
      </c>
      <c r="Y1496" s="576">
        <f t="shared" si="199"/>
        <v>0</v>
      </c>
      <c r="Z1496" s="576">
        <f t="shared" si="200"/>
        <v>0</v>
      </c>
      <c r="AA1496" s="576">
        <f t="shared" si="201"/>
        <v>0</v>
      </c>
      <c r="AB1496" s="553"/>
      <c r="AC1496" s="553"/>
      <c r="AD1496" s="553"/>
      <c r="AE1496" s="553"/>
      <c r="AF1496" s="553"/>
      <c r="AG1496" s="553"/>
      <c r="AH1496" s="553"/>
      <c r="AI1496" s="397"/>
      <c r="AJ1496" s="555"/>
      <c r="AK1496" s="576">
        <f t="shared" si="202"/>
        <v>0</v>
      </c>
      <c r="AL1496" s="576">
        <f t="shared" si="203"/>
        <v>0</v>
      </c>
      <c r="AM1496" s="599"/>
      <c r="AN1496" s="599"/>
      <c r="AO1496" s="553"/>
      <c r="AP1496" s="553"/>
      <c r="AQ1496" s="553"/>
      <c r="AR1496" s="553"/>
      <c r="AS1496" s="397"/>
      <c r="AT1496" s="397"/>
      <c r="AU1496" s="397"/>
      <c r="AV1496" s="397"/>
      <c r="AW1496" s="397"/>
      <c r="AX1496" s="397"/>
      <c r="AY1496" s="397"/>
      <c r="AZ1496" s="397"/>
      <c r="BA1496" s="397"/>
      <c r="BB1496" s="397"/>
      <c r="BC1496" s="397"/>
      <c r="BD1496" s="553"/>
      <c r="BE1496" s="397"/>
      <c r="BF1496" s="397"/>
      <c r="BG1496" s="397"/>
      <c r="BH1496" s="397"/>
    </row>
    <row r="1497" spans="2:60" x14ac:dyDescent="0.35">
      <c r="B1497" s="319"/>
      <c r="C1497" s="147"/>
      <c r="D1497" s="147"/>
      <c r="E1497" s="320"/>
      <c r="F1497" s="321"/>
      <c r="G1497" s="149"/>
      <c r="H1497" s="148"/>
      <c r="I1497" s="148"/>
      <c r="J1497" s="322"/>
      <c r="K1497" s="324" t="str">
        <f>IFERROR(INDEX(Lookup!$G$3:$G$6,MATCH(J1497,Lookup!$F$3:$F$6,0)),"")</f>
        <v/>
      </c>
      <c r="L1497" s="323"/>
      <c r="M1497" s="322"/>
      <c r="N1497" s="846">
        <f t="shared" si="196"/>
        <v>0</v>
      </c>
      <c r="O1497" s="325">
        <f t="shared" si="197"/>
        <v>0</v>
      </c>
      <c r="P1497" s="847">
        <f>IF(I1497&lt;INDEX(Lookup!$U$2:$U$10,MATCH($D$48,Lookup!$S$2:$S$10,0)),0,IF(U1497="X",0,IFERROR(L1497*50,0)))</f>
        <v>0</v>
      </c>
      <c r="Q1497" s="326">
        <f>IF(I1497&lt;INDEX(Lookup!$U$2:$U$10,MATCH($D$48,Lookup!$S$2:$S$10,0)),0,IF(U1497="X",0,IFERROR(P1497*K1497,0)))</f>
        <v>0</v>
      </c>
      <c r="R1497" s="326">
        <v>0</v>
      </c>
      <c r="S1497" s="424">
        <v>0</v>
      </c>
      <c r="T1497" s="322"/>
      <c r="U1497" s="143"/>
      <c r="V1497" s="397"/>
      <c r="W1497" s="555"/>
      <c r="X1497" s="576">
        <f t="shared" si="198"/>
        <v>0</v>
      </c>
      <c r="Y1497" s="576">
        <f t="shared" si="199"/>
        <v>0</v>
      </c>
      <c r="Z1497" s="576">
        <f t="shared" si="200"/>
        <v>0</v>
      </c>
      <c r="AA1497" s="576">
        <f t="shared" si="201"/>
        <v>0</v>
      </c>
      <c r="AB1497" s="553"/>
      <c r="AC1497" s="553"/>
      <c r="AD1497" s="553"/>
      <c r="AE1497" s="553"/>
      <c r="AF1497" s="553"/>
      <c r="AG1497" s="553"/>
      <c r="AH1497" s="553"/>
      <c r="AI1497" s="397"/>
      <c r="AJ1497" s="555"/>
      <c r="AK1497" s="576">
        <f t="shared" si="202"/>
        <v>0</v>
      </c>
      <c r="AL1497" s="576">
        <f t="shared" si="203"/>
        <v>0</v>
      </c>
      <c r="AM1497" s="599"/>
      <c r="AN1497" s="599"/>
      <c r="AO1497" s="553"/>
      <c r="AP1497" s="553"/>
      <c r="AQ1497" s="553"/>
      <c r="AR1497" s="553"/>
      <c r="AS1497" s="397"/>
      <c r="AT1497" s="397"/>
      <c r="AU1497" s="397"/>
      <c r="AV1497" s="397"/>
      <c r="AW1497" s="397"/>
      <c r="AX1497" s="397"/>
      <c r="AY1497" s="397"/>
      <c r="AZ1497" s="397"/>
      <c r="BA1497" s="397"/>
      <c r="BB1497" s="397"/>
      <c r="BC1497" s="397"/>
      <c r="BD1497" s="553"/>
      <c r="BE1497" s="397"/>
      <c r="BF1497" s="397"/>
      <c r="BG1497" s="397"/>
      <c r="BH1497" s="397"/>
    </row>
    <row r="1498" spans="2:60" x14ac:dyDescent="0.35">
      <c r="B1498" s="319"/>
      <c r="C1498" s="147"/>
      <c r="D1498" s="147"/>
      <c r="E1498" s="320"/>
      <c r="F1498" s="321"/>
      <c r="G1498" s="149"/>
      <c r="H1498" s="148"/>
      <c r="I1498" s="148"/>
      <c r="J1498" s="322"/>
      <c r="K1498" s="324" t="str">
        <f>IFERROR(INDEX(Lookup!$G$3:$G$6,MATCH(J1498,Lookup!$F$3:$F$6,0)),"")</f>
        <v/>
      </c>
      <c r="L1498" s="323"/>
      <c r="M1498" s="322"/>
      <c r="N1498" s="846">
        <f t="shared" si="196"/>
        <v>0</v>
      </c>
      <c r="O1498" s="325">
        <f t="shared" si="197"/>
        <v>0</v>
      </c>
      <c r="P1498" s="847">
        <f>IF(I1498&lt;INDEX(Lookup!$U$2:$U$10,MATCH($D$48,Lookup!$S$2:$S$10,0)),0,IF(U1498="X",0,IFERROR(L1498*50,0)))</f>
        <v>0</v>
      </c>
      <c r="Q1498" s="326">
        <f>IF(I1498&lt;INDEX(Lookup!$U$2:$U$10,MATCH($D$48,Lookup!$S$2:$S$10,0)),0,IF(U1498="X",0,IFERROR(P1498*K1498,0)))</f>
        <v>0</v>
      </c>
      <c r="R1498" s="326">
        <v>0</v>
      </c>
      <c r="S1498" s="424">
        <v>0</v>
      </c>
      <c r="T1498" s="322"/>
      <c r="U1498" s="143"/>
      <c r="V1498" s="397"/>
      <c r="W1498" s="555"/>
      <c r="X1498" s="576">
        <f t="shared" si="198"/>
        <v>0</v>
      </c>
      <c r="Y1498" s="576">
        <f t="shared" si="199"/>
        <v>0</v>
      </c>
      <c r="Z1498" s="576">
        <f t="shared" si="200"/>
        <v>0</v>
      </c>
      <c r="AA1498" s="576">
        <f t="shared" si="201"/>
        <v>0</v>
      </c>
      <c r="AB1498" s="553"/>
      <c r="AC1498" s="553"/>
      <c r="AD1498" s="553"/>
      <c r="AE1498" s="553"/>
      <c r="AF1498" s="553"/>
      <c r="AG1498" s="553"/>
      <c r="AH1498" s="553"/>
      <c r="AI1498" s="397"/>
      <c r="AJ1498" s="555"/>
      <c r="AK1498" s="576">
        <f t="shared" si="202"/>
        <v>0</v>
      </c>
      <c r="AL1498" s="576">
        <f t="shared" si="203"/>
        <v>0</v>
      </c>
      <c r="AM1498" s="599"/>
      <c r="AN1498" s="599"/>
      <c r="AO1498" s="553"/>
      <c r="AP1498" s="553"/>
      <c r="AQ1498" s="553"/>
      <c r="AR1498" s="553"/>
      <c r="AS1498" s="397"/>
      <c r="AT1498" s="397"/>
      <c r="AU1498" s="397"/>
      <c r="AV1498" s="397"/>
      <c r="AW1498" s="397"/>
      <c r="AX1498" s="397"/>
      <c r="AY1498" s="397"/>
      <c r="AZ1498" s="397"/>
      <c r="BA1498" s="397"/>
      <c r="BB1498" s="397"/>
      <c r="BC1498" s="397"/>
      <c r="BD1498" s="553"/>
      <c r="BE1498" s="397"/>
      <c r="BF1498" s="397"/>
      <c r="BG1498" s="397"/>
      <c r="BH1498" s="397"/>
    </row>
    <row r="1499" spans="2:60" x14ac:dyDescent="0.35">
      <c r="B1499" s="319"/>
      <c r="C1499" s="147"/>
      <c r="D1499" s="147"/>
      <c r="E1499" s="320"/>
      <c r="F1499" s="321"/>
      <c r="G1499" s="149"/>
      <c r="H1499" s="148"/>
      <c r="I1499" s="148"/>
      <c r="J1499" s="322"/>
      <c r="K1499" s="324" t="str">
        <f>IFERROR(INDEX(Lookup!$G$3:$G$6,MATCH(J1499,Lookup!$F$3:$F$6,0)),"")</f>
        <v/>
      </c>
      <c r="L1499" s="323"/>
      <c r="M1499" s="322"/>
      <c r="N1499" s="846">
        <f t="shared" si="196"/>
        <v>0</v>
      </c>
      <c r="O1499" s="325">
        <f t="shared" si="197"/>
        <v>0</v>
      </c>
      <c r="P1499" s="847">
        <f>IF(I1499&lt;INDEX(Lookup!$U$2:$U$10,MATCH($D$48,Lookup!$S$2:$S$10,0)),0,IF(U1499="X",0,IFERROR(L1499*50,0)))</f>
        <v>0</v>
      </c>
      <c r="Q1499" s="326">
        <f>IF(I1499&lt;INDEX(Lookup!$U$2:$U$10,MATCH($D$48,Lookup!$S$2:$S$10,0)),0,IF(U1499="X",0,IFERROR(P1499*K1499,0)))</f>
        <v>0</v>
      </c>
      <c r="R1499" s="326">
        <v>0</v>
      </c>
      <c r="S1499" s="424">
        <v>0</v>
      </c>
      <c r="T1499" s="322"/>
      <c r="U1499" s="143"/>
      <c r="V1499" s="397"/>
      <c r="W1499" s="555"/>
      <c r="X1499" s="576">
        <f t="shared" si="198"/>
        <v>0</v>
      </c>
      <c r="Y1499" s="576">
        <f t="shared" si="199"/>
        <v>0</v>
      </c>
      <c r="Z1499" s="576">
        <f t="shared" si="200"/>
        <v>0</v>
      </c>
      <c r="AA1499" s="576">
        <f t="shared" si="201"/>
        <v>0</v>
      </c>
      <c r="AB1499" s="553"/>
      <c r="AC1499" s="553"/>
      <c r="AD1499" s="553"/>
      <c r="AE1499" s="553"/>
      <c r="AF1499" s="553"/>
      <c r="AG1499" s="553"/>
      <c r="AH1499" s="553"/>
      <c r="AI1499" s="397"/>
      <c r="AJ1499" s="555"/>
      <c r="AK1499" s="576">
        <f t="shared" si="202"/>
        <v>0</v>
      </c>
      <c r="AL1499" s="576">
        <f t="shared" si="203"/>
        <v>0</v>
      </c>
      <c r="AM1499" s="599"/>
      <c r="AN1499" s="599"/>
      <c r="AO1499" s="553"/>
      <c r="AP1499" s="553"/>
      <c r="AQ1499" s="553"/>
      <c r="AR1499" s="553"/>
      <c r="AS1499" s="397"/>
      <c r="AT1499" s="397"/>
      <c r="AU1499" s="397"/>
      <c r="AV1499" s="397"/>
      <c r="AW1499" s="397"/>
      <c r="AX1499" s="397"/>
      <c r="AY1499" s="397"/>
      <c r="AZ1499" s="397"/>
      <c r="BA1499" s="397"/>
      <c r="BB1499" s="397"/>
      <c r="BC1499" s="397"/>
      <c r="BD1499" s="553"/>
      <c r="BE1499" s="397"/>
      <c r="BF1499" s="397"/>
      <c r="BG1499" s="397"/>
      <c r="BH1499" s="397"/>
    </row>
    <row r="1500" spans="2:60" x14ac:dyDescent="0.35">
      <c r="B1500" s="319"/>
      <c r="C1500" s="147"/>
      <c r="D1500" s="147"/>
      <c r="E1500" s="320"/>
      <c r="F1500" s="321"/>
      <c r="G1500" s="149"/>
      <c r="H1500" s="148"/>
      <c r="I1500" s="148"/>
      <c r="J1500" s="322"/>
      <c r="K1500" s="324" t="str">
        <f>IFERROR(INDEX(Lookup!$G$3:$G$6,MATCH(J1500,Lookup!$F$3:$F$6,0)),"")</f>
        <v/>
      </c>
      <c r="L1500" s="323"/>
      <c r="M1500" s="322"/>
      <c r="N1500" s="846">
        <f t="shared" si="196"/>
        <v>0</v>
      </c>
      <c r="O1500" s="325">
        <f t="shared" si="197"/>
        <v>0</v>
      </c>
      <c r="P1500" s="847">
        <f>IF(I1500&lt;INDEX(Lookup!$U$2:$U$10,MATCH($D$48,Lookup!$S$2:$S$10,0)),0,IF(U1500="X",0,IFERROR(L1500*50,0)))</f>
        <v>0</v>
      </c>
      <c r="Q1500" s="326">
        <f>IF(I1500&lt;INDEX(Lookup!$U$2:$U$10,MATCH($D$48,Lookup!$S$2:$S$10,0)),0,IF(U1500="X",0,IFERROR(P1500*K1500,0)))</f>
        <v>0</v>
      </c>
      <c r="R1500" s="326">
        <v>0</v>
      </c>
      <c r="S1500" s="424">
        <v>0</v>
      </c>
      <c r="T1500" s="322"/>
      <c r="U1500" s="143"/>
      <c r="V1500" s="397"/>
      <c r="W1500" s="555"/>
      <c r="X1500" s="576">
        <f t="shared" si="198"/>
        <v>0</v>
      </c>
      <c r="Y1500" s="576">
        <f t="shared" si="199"/>
        <v>0</v>
      </c>
      <c r="Z1500" s="576">
        <f t="shared" si="200"/>
        <v>0</v>
      </c>
      <c r="AA1500" s="576">
        <f t="shared" si="201"/>
        <v>0</v>
      </c>
      <c r="AB1500" s="553"/>
      <c r="AC1500" s="553"/>
      <c r="AD1500" s="553"/>
      <c r="AE1500" s="553"/>
      <c r="AF1500" s="553"/>
      <c r="AG1500" s="553"/>
      <c r="AH1500" s="553"/>
      <c r="AI1500" s="397"/>
      <c r="AJ1500" s="555"/>
      <c r="AK1500" s="576">
        <f t="shared" si="202"/>
        <v>0</v>
      </c>
      <c r="AL1500" s="576">
        <f t="shared" si="203"/>
        <v>0</v>
      </c>
      <c r="AM1500" s="599"/>
      <c r="AN1500" s="599"/>
      <c r="AO1500" s="553"/>
      <c r="AP1500" s="553"/>
      <c r="AQ1500" s="553"/>
      <c r="AR1500" s="553"/>
      <c r="AS1500" s="397"/>
      <c r="AT1500" s="397"/>
      <c r="AU1500" s="397"/>
      <c r="AV1500" s="397"/>
      <c r="AW1500" s="397"/>
      <c r="AX1500" s="397"/>
      <c r="AY1500" s="397"/>
      <c r="AZ1500" s="397"/>
      <c r="BA1500" s="397"/>
      <c r="BB1500" s="397"/>
      <c r="BC1500" s="397"/>
      <c r="BD1500" s="553"/>
      <c r="BE1500" s="397"/>
      <c r="BF1500" s="397"/>
      <c r="BG1500" s="397"/>
      <c r="BH1500" s="397"/>
    </row>
    <row r="1501" spans="2:60" x14ac:dyDescent="0.35">
      <c r="B1501" s="319"/>
      <c r="C1501" s="147"/>
      <c r="D1501" s="147"/>
      <c r="E1501" s="320"/>
      <c r="F1501" s="321"/>
      <c r="G1501" s="149"/>
      <c r="H1501" s="148"/>
      <c r="I1501" s="148"/>
      <c r="J1501" s="322"/>
      <c r="K1501" s="324" t="str">
        <f>IFERROR(INDEX(Lookup!$G$3:$G$6,MATCH(J1501,Lookup!$F$3:$F$6,0)),"")</f>
        <v/>
      </c>
      <c r="L1501" s="323"/>
      <c r="M1501" s="322"/>
      <c r="N1501" s="846">
        <f t="shared" si="196"/>
        <v>0</v>
      </c>
      <c r="O1501" s="325">
        <f t="shared" si="197"/>
        <v>0</v>
      </c>
      <c r="P1501" s="847">
        <f>IF(I1501&lt;INDEX(Lookup!$U$2:$U$10,MATCH($D$48,Lookup!$S$2:$S$10,0)),0,IF(U1501="X",0,IFERROR(L1501*50,0)))</f>
        <v>0</v>
      </c>
      <c r="Q1501" s="326">
        <f>IF(I1501&lt;INDEX(Lookup!$U$2:$U$10,MATCH($D$48,Lookup!$S$2:$S$10,0)),0,IF(U1501="X",0,IFERROR(P1501*K1501,0)))</f>
        <v>0</v>
      </c>
      <c r="R1501" s="326">
        <v>0</v>
      </c>
      <c r="S1501" s="424">
        <v>0</v>
      </c>
      <c r="T1501" s="322"/>
      <c r="U1501" s="143"/>
      <c r="V1501" s="397"/>
      <c r="W1501" s="555"/>
      <c r="X1501" s="576">
        <f t="shared" si="198"/>
        <v>0</v>
      </c>
      <c r="Y1501" s="576">
        <f t="shared" si="199"/>
        <v>0</v>
      </c>
      <c r="Z1501" s="576">
        <f t="shared" si="200"/>
        <v>0</v>
      </c>
      <c r="AA1501" s="576">
        <f t="shared" si="201"/>
        <v>0</v>
      </c>
      <c r="AB1501" s="553"/>
      <c r="AC1501" s="553"/>
      <c r="AD1501" s="553"/>
      <c r="AE1501" s="553"/>
      <c r="AF1501" s="553"/>
      <c r="AG1501" s="553"/>
      <c r="AH1501" s="553"/>
      <c r="AI1501" s="397"/>
      <c r="AJ1501" s="555"/>
      <c r="AK1501" s="576">
        <f t="shared" si="202"/>
        <v>0</v>
      </c>
      <c r="AL1501" s="576">
        <f t="shared" si="203"/>
        <v>0</v>
      </c>
      <c r="AM1501" s="599"/>
      <c r="AN1501" s="599"/>
      <c r="AO1501" s="553"/>
      <c r="AP1501" s="553"/>
      <c r="AQ1501" s="553"/>
      <c r="AR1501" s="553"/>
      <c r="AS1501" s="397"/>
      <c r="AT1501" s="397"/>
      <c r="AU1501" s="397"/>
      <c r="AV1501" s="397"/>
      <c r="AW1501" s="397"/>
      <c r="AX1501" s="397"/>
      <c r="AY1501" s="397"/>
      <c r="AZ1501" s="397"/>
      <c r="BA1501" s="397"/>
      <c r="BB1501" s="397"/>
      <c r="BC1501" s="397"/>
      <c r="BD1501" s="553"/>
      <c r="BE1501" s="397"/>
      <c r="BF1501" s="397"/>
      <c r="BG1501" s="397"/>
      <c r="BH1501" s="397"/>
    </row>
    <row r="1502" spans="2:60" x14ac:dyDescent="0.35">
      <c r="B1502" s="319"/>
      <c r="C1502" s="147"/>
      <c r="D1502" s="147"/>
      <c r="E1502" s="320"/>
      <c r="F1502" s="321"/>
      <c r="G1502" s="149"/>
      <c r="H1502" s="148"/>
      <c r="I1502" s="148"/>
      <c r="J1502" s="322"/>
      <c r="K1502" s="324" t="str">
        <f>IFERROR(INDEX(Lookup!$G$3:$G$6,MATCH(J1502,Lookup!$F$3:$F$6,0)),"")</f>
        <v/>
      </c>
      <c r="L1502" s="323"/>
      <c r="M1502" s="322"/>
      <c r="N1502" s="846">
        <f t="shared" si="196"/>
        <v>0</v>
      </c>
      <c r="O1502" s="325">
        <f t="shared" si="197"/>
        <v>0</v>
      </c>
      <c r="P1502" s="847">
        <f>IF(I1502&lt;INDEX(Lookup!$U$2:$U$10,MATCH($D$48,Lookup!$S$2:$S$10,0)),0,IF(U1502="X",0,IFERROR(L1502*50,0)))</f>
        <v>0</v>
      </c>
      <c r="Q1502" s="326">
        <f>IF(I1502&lt;INDEX(Lookup!$U$2:$U$10,MATCH($D$48,Lookup!$S$2:$S$10,0)),0,IF(U1502="X",0,IFERROR(P1502*K1502,0)))</f>
        <v>0</v>
      </c>
      <c r="R1502" s="326">
        <v>0</v>
      </c>
      <c r="S1502" s="424">
        <v>0</v>
      </c>
      <c r="T1502" s="322"/>
      <c r="U1502" s="143"/>
      <c r="V1502" s="397"/>
      <c r="W1502" s="555"/>
      <c r="X1502" s="576">
        <f t="shared" si="198"/>
        <v>0</v>
      </c>
      <c r="Y1502" s="576">
        <f t="shared" si="199"/>
        <v>0</v>
      </c>
      <c r="Z1502" s="576">
        <f t="shared" si="200"/>
        <v>0</v>
      </c>
      <c r="AA1502" s="576">
        <f t="shared" si="201"/>
        <v>0</v>
      </c>
      <c r="AB1502" s="553"/>
      <c r="AC1502" s="553"/>
      <c r="AD1502" s="553"/>
      <c r="AE1502" s="553"/>
      <c r="AF1502" s="553"/>
      <c r="AG1502" s="553"/>
      <c r="AH1502" s="553"/>
      <c r="AI1502" s="397"/>
      <c r="AJ1502" s="555"/>
      <c r="AK1502" s="576">
        <f t="shared" si="202"/>
        <v>0</v>
      </c>
      <c r="AL1502" s="576">
        <f t="shared" si="203"/>
        <v>0</v>
      </c>
      <c r="AM1502" s="599"/>
      <c r="AN1502" s="599"/>
      <c r="AO1502" s="553"/>
      <c r="AP1502" s="553"/>
      <c r="AQ1502" s="553"/>
      <c r="AR1502" s="553"/>
      <c r="AS1502" s="397"/>
      <c r="AT1502" s="397"/>
      <c r="AU1502" s="397"/>
      <c r="AV1502" s="397"/>
      <c r="AW1502" s="397"/>
      <c r="AX1502" s="397"/>
      <c r="AY1502" s="397"/>
      <c r="AZ1502" s="397"/>
      <c r="BA1502" s="397"/>
      <c r="BB1502" s="397"/>
      <c r="BC1502" s="397"/>
      <c r="BD1502" s="553"/>
      <c r="BE1502" s="397"/>
      <c r="BF1502" s="397"/>
      <c r="BG1502" s="397"/>
      <c r="BH1502" s="397"/>
    </row>
    <row r="1503" spans="2:60" x14ac:dyDescent="0.35">
      <c r="B1503" s="319"/>
      <c r="C1503" s="147"/>
      <c r="D1503" s="147"/>
      <c r="E1503" s="320"/>
      <c r="F1503" s="321"/>
      <c r="G1503" s="149"/>
      <c r="H1503" s="148"/>
      <c r="I1503" s="148"/>
      <c r="J1503" s="322"/>
      <c r="K1503" s="324" t="str">
        <f>IFERROR(INDEX(Lookup!$G$3:$G$6,MATCH(J1503,Lookup!$F$3:$F$6,0)),"")</f>
        <v/>
      </c>
      <c r="L1503" s="323"/>
      <c r="M1503" s="322"/>
      <c r="N1503" s="846">
        <f t="shared" si="196"/>
        <v>0</v>
      </c>
      <c r="O1503" s="325">
        <f t="shared" si="197"/>
        <v>0</v>
      </c>
      <c r="P1503" s="847">
        <f>IF(I1503&lt;INDEX(Lookup!$U$2:$U$10,MATCH($D$48,Lookup!$S$2:$S$10,0)),0,IF(U1503="X",0,IFERROR(L1503*50,0)))</f>
        <v>0</v>
      </c>
      <c r="Q1503" s="326">
        <f>IF(I1503&lt;INDEX(Lookup!$U$2:$U$10,MATCH($D$48,Lookup!$S$2:$S$10,0)),0,IF(U1503="X",0,IFERROR(P1503*K1503,0)))</f>
        <v>0</v>
      </c>
      <c r="R1503" s="326">
        <v>0</v>
      </c>
      <c r="S1503" s="424">
        <v>0</v>
      </c>
      <c r="T1503" s="322"/>
      <c r="U1503" s="143"/>
      <c r="V1503" s="397"/>
      <c r="W1503" s="555"/>
      <c r="X1503" s="576">
        <f t="shared" si="198"/>
        <v>0</v>
      </c>
      <c r="Y1503" s="576">
        <f t="shared" si="199"/>
        <v>0</v>
      </c>
      <c r="Z1503" s="576">
        <f t="shared" si="200"/>
        <v>0</v>
      </c>
      <c r="AA1503" s="576">
        <f t="shared" si="201"/>
        <v>0</v>
      </c>
      <c r="AB1503" s="553"/>
      <c r="AC1503" s="553"/>
      <c r="AD1503" s="553"/>
      <c r="AE1503" s="553"/>
      <c r="AF1503" s="553"/>
      <c r="AG1503" s="553"/>
      <c r="AH1503" s="553"/>
      <c r="AI1503" s="397"/>
      <c r="AJ1503" s="555"/>
      <c r="AK1503" s="576">
        <f t="shared" si="202"/>
        <v>0</v>
      </c>
      <c r="AL1503" s="576">
        <f t="shared" si="203"/>
        <v>0</v>
      </c>
      <c r="AM1503" s="599"/>
      <c r="AN1503" s="599"/>
      <c r="AO1503" s="553"/>
      <c r="AP1503" s="553"/>
      <c r="AQ1503" s="553"/>
      <c r="AR1503" s="553"/>
      <c r="AS1503" s="397"/>
      <c r="AT1503" s="397"/>
      <c r="AU1503" s="397"/>
      <c r="AV1503" s="397"/>
      <c r="AW1503" s="397"/>
      <c r="AX1503" s="397"/>
      <c r="AY1503" s="397"/>
      <c r="AZ1503" s="397"/>
      <c r="BA1503" s="397"/>
      <c r="BB1503" s="397"/>
      <c r="BC1503" s="397"/>
      <c r="BD1503" s="553"/>
      <c r="BE1503" s="397"/>
      <c r="BF1503" s="397"/>
      <c r="BG1503" s="397"/>
      <c r="BH1503" s="397"/>
    </row>
    <row r="1504" spans="2:60" x14ac:dyDescent="0.35">
      <c r="B1504" s="319"/>
      <c r="C1504" s="147"/>
      <c r="D1504" s="147"/>
      <c r="E1504" s="320"/>
      <c r="F1504" s="321"/>
      <c r="G1504" s="149"/>
      <c r="H1504" s="148"/>
      <c r="I1504" s="148"/>
      <c r="J1504" s="322"/>
      <c r="K1504" s="324" t="str">
        <f>IFERROR(INDEX(Lookup!$G$3:$G$6,MATCH(J1504,Lookup!$F$3:$F$6,0)),"")</f>
        <v/>
      </c>
      <c r="L1504" s="323"/>
      <c r="M1504" s="322"/>
      <c r="N1504" s="846">
        <f t="shared" si="196"/>
        <v>0</v>
      </c>
      <c r="O1504" s="325">
        <f t="shared" si="197"/>
        <v>0</v>
      </c>
      <c r="P1504" s="847">
        <f>IF(I1504&lt;INDEX(Lookup!$U$2:$U$10,MATCH($D$48,Lookup!$S$2:$S$10,0)),0,IF(U1504="X",0,IFERROR(L1504*50,0)))</f>
        <v>0</v>
      </c>
      <c r="Q1504" s="326">
        <f>IF(I1504&lt;INDEX(Lookup!$U$2:$U$10,MATCH($D$48,Lookup!$S$2:$S$10,0)),0,IF(U1504="X",0,IFERROR(P1504*K1504,0)))</f>
        <v>0</v>
      </c>
      <c r="R1504" s="326">
        <v>0</v>
      </c>
      <c r="S1504" s="424">
        <v>0</v>
      </c>
      <c r="T1504" s="322"/>
      <c r="U1504" s="143"/>
      <c r="V1504" s="397"/>
      <c r="W1504" s="555"/>
      <c r="X1504" s="576">
        <f t="shared" si="198"/>
        <v>0</v>
      </c>
      <c r="Y1504" s="576">
        <f t="shared" si="199"/>
        <v>0</v>
      </c>
      <c r="Z1504" s="576">
        <f t="shared" si="200"/>
        <v>0</v>
      </c>
      <c r="AA1504" s="576">
        <f t="shared" si="201"/>
        <v>0</v>
      </c>
      <c r="AB1504" s="553"/>
      <c r="AC1504" s="553"/>
      <c r="AD1504" s="553"/>
      <c r="AE1504" s="553"/>
      <c r="AF1504" s="553"/>
      <c r="AG1504" s="553"/>
      <c r="AH1504" s="553"/>
      <c r="AI1504" s="397"/>
      <c r="AJ1504" s="555"/>
      <c r="AK1504" s="576">
        <f t="shared" si="202"/>
        <v>0</v>
      </c>
      <c r="AL1504" s="576">
        <f t="shared" si="203"/>
        <v>0</v>
      </c>
      <c r="AM1504" s="599"/>
      <c r="AN1504" s="599"/>
      <c r="AO1504" s="553"/>
      <c r="AP1504" s="553"/>
      <c r="AQ1504" s="553"/>
      <c r="AR1504" s="553"/>
      <c r="AS1504" s="397"/>
      <c r="AT1504" s="397"/>
      <c r="AU1504" s="397"/>
      <c r="AV1504" s="397"/>
      <c r="AW1504" s="397"/>
      <c r="AX1504" s="397"/>
      <c r="AY1504" s="397"/>
      <c r="AZ1504" s="397"/>
      <c r="BA1504" s="397"/>
      <c r="BB1504" s="397"/>
      <c r="BC1504" s="397"/>
      <c r="BD1504" s="553"/>
      <c r="BE1504" s="397"/>
      <c r="BF1504" s="397"/>
      <c r="BG1504" s="397"/>
      <c r="BH1504" s="397"/>
    </row>
    <row r="1505" spans="2:60" x14ac:dyDescent="0.35">
      <c r="B1505" s="319"/>
      <c r="C1505" s="147"/>
      <c r="D1505" s="147"/>
      <c r="E1505" s="320"/>
      <c r="F1505" s="321"/>
      <c r="G1505" s="149"/>
      <c r="H1505" s="148"/>
      <c r="I1505" s="148"/>
      <c r="J1505" s="322"/>
      <c r="K1505" s="324" t="str">
        <f>IFERROR(INDEX(Lookup!$G$3:$G$6,MATCH(J1505,Lookup!$F$3:$F$6,0)),"")</f>
        <v/>
      </c>
      <c r="L1505" s="323"/>
      <c r="M1505" s="322"/>
      <c r="N1505" s="846">
        <f t="shared" si="196"/>
        <v>0</v>
      </c>
      <c r="O1505" s="325">
        <f t="shared" si="197"/>
        <v>0</v>
      </c>
      <c r="P1505" s="847">
        <f>IF(I1505&lt;INDEX(Lookup!$U$2:$U$10,MATCH($D$48,Lookup!$S$2:$S$10,0)),0,IF(U1505="X",0,IFERROR(L1505*50,0)))</f>
        <v>0</v>
      </c>
      <c r="Q1505" s="326">
        <f>IF(I1505&lt;INDEX(Lookup!$U$2:$U$10,MATCH($D$48,Lookup!$S$2:$S$10,0)),0,IF(U1505="X",0,IFERROR(P1505*K1505,0)))</f>
        <v>0</v>
      </c>
      <c r="R1505" s="326">
        <v>0</v>
      </c>
      <c r="S1505" s="424">
        <v>0</v>
      </c>
      <c r="T1505" s="322"/>
      <c r="U1505" s="143"/>
      <c r="V1505" s="397"/>
      <c r="W1505" s="555"/>
      <c r="X1505" s="576">
        <f t="shared" si="198"/>
        <v>0</v>
      </c>
      <c r="Y1505" s="576">
        <f t="shared" si="199"/>
        <v>0</v>
      </c>
      <c r="Z1505" s="576">
        <f t="shared" si="200"/>
        <v>0</v>
      </c>
      <c r="AA1505" s="576">
        <f t="shared" si="201"/>
        <v>0</v>
      </c>
      <c r="AB1505" s="553"/>
      <c r="AC1505" s="553"/>
      <c r="AD1505" s="553"/>
      <c r="AE1505" s="553"/>
      <c r="AF1505" s="553"/>
      <c r="AG1505" s="553"/>
      <c r="AH1505" s="553"/>
      <c r="AI1505" s="397"/>
      <c r="AJ1505" s="555"/>
      <c r="AK1505" s="576">
        <f t="shared" si="202"/>
        <v>0</v>
      </c>
      <c r="AL1505" s="576">
        <f t="shared" si="203"/>
        <v>0</v>
      </c>
      <c r="AM1505" s="599"/>
      <c r="AN1505" s="599"/>
      <c r="AO1505" s="553"/>
      <c r="AP1505" s="553"/>
      <c r="AQ1505" s="553"/>
      <c r="AR1505" s="553"/>
      <c r="AS1505" s="397"/>
      <c r="AT1505" s="397"/>
      <c r="AU1505" s="397"/>
      <c r="AV1505" s="397"/>
      <c r="AW1505" s="397"/>
      <c r="AX1505" s="397"/>
      <c r="AY1505" s="397"/>
      <c r="AZ1505" s="397"/>
      <c r="BA1505" s="397"/>
      <c r="BB1505" s="397"/>
      <c r="BC1505" s="397"/>
      <c r="BD1505" s="553"/>
      <c r="BE1505" s="397"/>
      <c r="BF1505" s="397"/>
      <c r="BG1505" s="397"/>
      <c r="BH1505" s="397"/>
    </row>
    <row r="1506" spans="2:60" x14ac:dyDescent="0.35">
      <c r="B1506" s="319"/>
      <c r="C1506" s="147"/>
      <c r="D1506" s="147"/>
      <c r="E1506" s="320"/>
      <c r="F1506" s="321"/>
      <c r="G1506" s="149"/>
      <c r="H1506" s="148"/>
      <c r="I1506" s="148"/>
      <c r="J1506" s="322"/>
      <c r="K1506" s="324" t="str">
        <f>IFERROR(INDEX(Lookup!$G$3:$G$6,MATCH(J1506,Lookup!$F$3:$F$6,0)),"")</f>
        <v/>
      </c>
      <c r="L1506" s="323"/>
      <c r="M1506" s="322"/>
      <c r="N1506" s="846">
        <f t="shared" si="196"/>
        <v>0</v>
      </c>
      <c r="O1506" s="325">
        <f t="shared" si="197"/>
        <v>0</v>
      </c>
      <c r="P1506" s="847">
        <f>IF(I1506&lt;INDEX(Lookup!$U$2:$U$10,MATCH($D$48,Lookup!$S$2:$S$10,0)),0,IF(U1506="X",0,IFERROR(L1506*50,0)))</f>
        <v>0</v>
      </c>
      <c r="Q1506" s="326">
        <f>IF(I1506&lt;INDEX(Lookup!$U$2:$U$10,MATCH($D$48,Lookup!$S$2:$S$10,0)),0,IF(U1506="X",0,IFERROR(P1506*K1506,0)))</f>
        <v>0</v>
      </c>
      <c r="R1506" s="326">
        <v>0</v>
      </c>
      <c r="S1506" s="424">
        <v>0</v>
      </c>
      <c r="T1506" s="322"/>
      <c r="U1506" s="143"/>
      <c r="V1506" s="397"/>
      <c r="W1506" s="555"/>
      <c r="X1506" s="576">
        <f t="shared" si="198"/>
        <v>0</v>
      </c>
      <c r="Y1506" s="576">
        <f t="shared" si="199"/>
        <v>0</v>
      </c>
      <c r="Z1506" s="576">
        <f t="shared" si="200"/>
        <v>0</v>
      </c>
      <c r="AA1506" s="576">
        <f t="shared" si="201"/>
        <v>0</v>
      </c>
      <c r="AB1506" s="553"/>
      <c r="AC1506" s="553"/>
      <c r="AD1506" s="553"/>
      <c r="AE1506" s="553"/>
      <c r="AF1506" s="553"/>
      <c r="AG1506" s="553"/>
      <c r="AH1506" s="553"/>
      <c r="AI1506" s="397"/>
      <c r="AJ1506" s="555"/>
      <c r="AK1506" s="576">
        <f t="shared" si="202"/>
        <v>0</v>
      </c>
      <c r="AL1506" s="576">
        <f t="shared" si="203"/>
        <v>0</v>
      </c>
      <c r="AM1506" s="599"/>
      <c r="AN1506" s="599"/>
      <c r="AO1506" s="553"/>
      <c r="AP1506" s="553"/>
      <c r="AQ1506" s="553"/>
      <c r="AR1506" s="553"/>
      <c r="AS1506" s="397"/>
      <c r="AT1506" s="397"/>
      <c r="AU1506" s="397"/>
      <c r="AV1506" s="397"/>
      <c r="AW1506" s="397"/>
      <c r="AX1506" s="397"/>
      <c r="AY1506" s="397"/>
      <c r="AZ1506" s="397"/>
      <c r="BA1506" s="397"/>
      <c r="BB1506" s="397"/>
      <c r="BC1506" s="397"/>
      <c r="BD1506" s="553"/>
      <c r="BE1506" s="397"/>
      <c r="BF1506" s="397"/>
      <c r="BG1506" s="397"/>
      <c r="BH1506" s="397"/>
    </row>
    <row r="1507" spans="2:60" x14ac:dyDescent="0.35">
      <c r="B1507" s="319"/>
      <c r="C1507" s="147"/>
      <c r="D1507" s="147"/>
      <c r="E1507" s="320"/>
      <c r="F1507" s="321"/>
      <c r="G1507" s="149"/>
      <c r="H1507" s="148"/>
      <c r="I1507" s="148"/>
      <c r="J1507" s="322"/>
      <c r="K1507" s="324" t="str">
        <f>IFERROR(INDEX(Lookup!$G$3:$G$6,MATCH(J1507,Lookup!$F$3:$F$6,0)),"")</f>
        <v/>
      </c>
      <c r="L1507" s="323"/>
      <c r="M1507" s="322"/>
      <c r="N1507" s="846">
        <f t="shared" si="196"/>
        <v>0</v>
      </c>
      <c r="O1507" s="325">
        <f t="shared" si="197"/>
        <v>0</v>
      </c>
      <c r="P1507" s="847">
        <f>IF(I1507&lt;INDEX(Lookup!$U$2:$U$10,MATCH($D$48,Lookup!$S$2:$S$10,0)),0,IF(U1507="X",0,IFERROR(L1507*50,0)))</f>
        <v>0</v>
      </c>
      <c r="Q1507" s="326">
        <f>IF(I1507&lt;INDEX(Lookup!$U$2:$U$10,MATCH($D$48,Lookup!$S$2:$S$10,0)),0,IF(U1507="X",0,IFERROR(P1507*K1507,0)))</f>
        <v>0</v>
      </c>
      <c r="R1507" s="326">
        <v>0</v>
      </c>
      <c r="S1507" s="424">
        <v>0</v>
      </c>
      <c r="T1507" s="322"/>
      <c r="U1507" s="143"/>
      <c r="V1507" s="397"/>
      <c r="W1507" s="555"/>
      <c r="X1507" s="576">
        <f t="shared" si="198"/>
        <v>0</v>
      </c>
      <c r="Y1507" s="576">
        <f t="shared" si="199"/>
        <v>0</v>
      </c>
      <c r="Z1507" s="576">
        <f t="shared" si="200"/>
        <v>0</v>
      </c>
      <c r="AA1507" s="576">
        <f t="shared" si="201"/>
        <v>0</v>
      </c>
      <c r="AB1507" s="553"/>
      <c r="AC1507" s="553"/>
      <c r="AD1507" s="553"/>
      <c r="AE1507" s="553"/>
      <c r="AF1507" s="553"/>
      <c r="AG1507" s="553"/>
      <c r="AH1507" s="553"/>
      <c r="AI1507" s="397"/>
      <c r="AJ1507" s="555"/>
      <c r="AK1507" s="576">
        <f t="shared" si="202"/>
        <v>0</v>
      </c>
      <c r="AL1507" s="576">
        <f t="shared" si="203"/>
        <v>0</v>
      </c>
      <c r="AM1507" s="599"/>
      <c r="AN1507" s="599"/>
      <c r="AO1507" s="553"/>
      <c r="AP1507" s="553"/>
      <c r="AQ1507" s="553"/>
      <c r="AR1507" s="553"/>
      <c r="AS1507" s="397"/>
      <c r="AT1507" s="397"/>
      <c r="AU1507" s="397"/>
      <c r="AV1507" s="397"/>
      <c r="AW1507" s="397"/>
      <c r="AX1507" s="397"/>
      <c r="AY1507" s="397"/>
      <c r="AZ1507" s="397"/>
      <c r="BA1507" s="397"/>
      <c r="BB1507" s="397"/>
      <c r="BC1507" s="397"/>
      <c r="BD1507" s="553"/>
      <c r="BE1507" s="397"/>
      <c r="BF1507" s="397"/>
      <c r="BG1507" s="397"/>
      <c r="BH1507" s="397"/>
    </row>
    <row r="1508" spans="2:60" x14ac:dyDescent="0.35">
      <c r="B1508" s="319"/>
      <c r="C1508" s="147"/>
      <c r="D1508" s="147"/>
      <c r="E1508" s="320"/>
      <c r="F1508" s="321"/>
      <c r="G1508" s="149"/>
      <c r="H1508" s="148"/>
      <c r="I1508" s="148"/>
      <c r="J1508" s="322"/>
      <c r="K1508" s="324" t="str">
        <f>IFERROR(INDEX(Lookup!$G$3:$G$6,MATCH(J1508,Lookup!$F$3:$F$6,0)),"")</f>
        <v/>
      </c>
      <c r="L1508" s="323"/>
      <c r="M1508" s="322"/>
      <c r="N1508" s="846">
        <f t="shared" si="196"/>
        <v>0</v>
      </c>
      <c r="O1508" s="325">
        <f t="shared" si="197"/>
        <v>0</v>
      </c>
      <c r="P1508" s="847">
        <f>IF(I1508&lt;INDEX(Lookup!$U$2:$U$10,MATCH($D$48,Lookup!$S$2:$S$10,0)),0,IF(U1508="X",0,IFERROR(L1508*50,0)))</f>
        <v>0</v>
      </c>
      <c r="Q1508" s="326">
        <f>IF(I1508&lt;INDEX(Lookup!$U$2:$U$10,MATCH($D$48,Lookup!$S$2:$S$10,0)),0,IF(U1508="X",0,IFERROR(P1508*K1508,0)))</f>
        <v>0</v>
      </c>
      <c r="R1508" s="326">
        <v>0</v>
      </c>
      <c r="S1508" s="424">
        <v>0</v>
      </c>
      <c r="T1508" s="322"/>
      <c r="U1508" s="143"/>
      <c r="V1508" s="397"/>
      <c r="W1508" s="555"/>
      <c r="X1508" s="576">
        <f t="shared" si="198"/>
        <v>0</v>
      </c>
      <c r="Y1508" s="576">
        <f t="shared" si="199"/>
        <v>0</v>
      </c>
      <c r="Z1508" s="576">
        <f t="shared" si="200"/>
        <v>0</v>
      </c>
      <c r="AA1508" s="576">
        <f t="shared" si="201"/>
        <v>0</v>
      </c>
      <c r="AB1508" s="553"/>
      <c r="AC1508" s="553"/>
      <c r="AD1508" s="553"/>
      <c r="AE1508" s="553"/>
      <c r="AF1508" s="553"/>
      <c r="AG1508" s="553"/>
      <c r="AH1508" s="553"/>
      <c r="AI1508" s="397"/>
      <c r="AJ1508" s="555"/>
      <c r="AK1508" s="576">
        <f t="shared" si="202"/>
        <v>0</v>
      </c>
      <c r="AL1508" s="576">
        <f t="shared" si="203"/>
        <v>0</v>
      </c>
      <c r="AM1508" s="599"/>
      <c r="AN1508" s="599"/>
      <c r="AO1508" s="553"/>
      <c r="AP1508" s="553"/>
      <c r="AQ1508" s="553"/>
      <c r="AR1508" s="553"/>
      <c r="AS1508" s="397"/>
      <c r="AT1508" s="397"/>
      <c r="AU1508" s="397"/>
      <c r="AV1508" s="397"/>
      <c r="AW1508" s="397"/>
      <c r="AX1508" s="397"/>
      <c r="AY1508" s="397"/>
      <c r="AZ1508" s="397"/>
      <c r="BA1508" s="397"/>
      <c r="BB1508" s="397"/>
      <c r="BC1508" s="397"/>
      <c r="BD1508" s="553"/>
      <c r="BE1508" s="397"/>
      <c r="BF1508" s="397"/>
      <c r="BG1508" s="397"/>
      <c r="BH1508" s="397"/>
    </row>
    <row r="1509" spans="2:60" x14ac:dyDescent="0.35">
      <c r="B1509" s="319"/>
      <c r="C1509" s="147"/>
      <c r="D1509" s="147"/>
      <c r="E1509" s="320"/>
      <c r="F1509" s="321"/>
      <c r="G1509" s="149"/>
      <c r="H1509" s="148"/>
      <c r="I1509" s="148"/>
      <c r="J1509" s="322"/>
      <c r="K1509" s="324" t="str">
        <f>IFERROR(INDEX(Lookup!$G$3:$G$6,MATCH(J1509,Lookup!$F$3:$F$6,0)),"")</f>
        <v/>
      </c>
      <c r="L1509" s="323"/>
      <c r="M1509" s="322"/>
      <c r="N1509" s="846">
        <f t="shared" si="196"/>
        <v>0</v>
      </c>
      <c r="O1509" s="325">
        <f t="shared" si="197"/>
        <v>0</v>
      </c>
      <c r="P1509" s="847">
        <f>IF(I1509&lt;INDEX(Lookup!$U$2:$U$10,MATCH($D$48,Lookup!$S$2:$S$10,0)),0,IF(U1509="X",0,IFERROR(L1509*50,0)))</f>
        <v>0</v>
      </c>
      <c r="Q1509" s="326">
        <f>IF(I1509&lt;INDEX(Lookup!$U$2:$U$10,MATCH($D$48,Lookup!$S$2:$S$10,0)),0,IF(U1509="X",0,IFERROR(P1509*K1509,0)))</f>
        <v>0</v>
      </c>
      <c r="R1509" s="326">
        <v>0</v>
      </c>
      <c r="S1509" s="424">
        <v>0</v>
      </c>
      <c r="T1509" s="322"/>
      <c r="U1509" s="143"/>
      <c r="V1509" s="397"/>
      <c r="W1509" s="555"/>
      <c r="X1509" s="576">
        <f t="shared" si="198"/>
        <v>0</v>
      </c>
      <c r="Y1509" s="576">
        <f t="shared" si="199"/>
        <v>0</v>
      </c>
      <c r="Z1509" s="576">
        <f t="shared" si="200"/>
        <v>0</v>
      </c>
      <c r="AA1509" s="576">
        <f t="shared" si="201"/>
        <v>0</v>
      </c>
      <c r="AB1509" s="553"/>
      <c r="AC1509" s="553"/>
      <c r="AD1509" s="553"/>
      <c r="AE1509" s="553"/>
      <c r="AF1509" s="553"/>
      <c r="AG1509" s="553"/>
      <c r="AH1509" s="553"/>
      <c r="AI1509" s="397"/>
      <c r="AJ1509" s="555"/>
      <c r="AK1509" s="576">
        <f t="shared" si="202"/>
        <v>0</v>
      </c>
      <c r="AL1509" s="576">
        <f t="shared" si="203"/>
        <v>0</v>
      </c>
      <c r="AM1509" s="599"/>
      <c r="AN1509" s="599"/>
      <c r="AO1509" s="553"/>
      <c r="AP1509" s="553"/>
      <c r="AQ1509" s="553"/>
      <c r="AR1509" s="553"/>
      <c r="AS1509" s="397"/>
      <c r="AT1509" s="397"/>
      <c r="AU1509" s="397"/>
      <c r="AV1509" s="397"/>
      <c r="AW1509" s="397"/>
      <c r="AX1509" s="397"/>
      <c r="AY1509" s="397"/>
      <c r="AZ1509" s="397"/>
      <c r="BA1509" s="397"/>
      <c r="BB1509" s="397"/>
      <c r="BC1509" s="397"/>
      <c r="BD1509" s="553"/>
      <c r="BE1509" s="397"/>
      <c r="BF1509" s="397"/>
      <c r="BG1509" s="397"/>
      <c r="BH1509" s="397"/>
    </row>
    <row r="1510" spans="2:60" x14ac:dyDescent="0.35">
      <c r="B1510" s="319"/>
      <c r="C1510" s="147"/>
      <c r="D1510" s="147"/>
      <c r="E1510" s="320"/>
      <c r="F1510" s="321"/>
      <c r="G1510" s="149"/>
      <c r="H1510" s="148"/>
      <c r="I1510" s="148"/>
      <c r="J1510" s="322"/>
      <c r="K1510" s="324" t="str">
        <f>IFERROR(INDEX(Lookup!$G$3:$G$6,MATCH(J1510,Lookup!$F$3:$F$6,0)),"")</f>
        <v/>
      </c>
      <c r="L1510" s="323"/>
      <c r="M1510" s="322"/>
      <c r="N1510" s="846">
        <f t="shared" si="196"/>
        <v>0</v>
      </c>
      <c r="O1510" s="325">
        <f t="shared" si="197"/>
        <v>0</v>
      </c>
      <c r="P1510" s="847">
        <f>IF(I1510&lt;INDEX(Lookup!$U$2:$U$10,MATCH($D$48,Lookup!$S$2:$S$10,0)),0,IF(U1510="X",0,IFERROR(L1510*50,0)))</f>
        <v>0</v>
      </c>
      <c r="Q1510" s="326">
        <f>IF(I1510&lt;INDEX(Lookup!$U$2:$U$10,MATCH($D$48,Lookup!$S$2:$S$10,0)),0,IF(U1510="X",0,IFERROR(P1510*K1510,0)))</f>
        <v>0</v>
      </c>
      <c r="R1510" s="326">
        <v>0</v>
      </c>
      <c r="S1510" s="424">
        <v>0</v>
      </c>
      <c r="T1510" s="322"/>
      <c r="U1510" s="143"/>
      <c r="V1510" s="397"/>
      <c r="W1510" s="555"/>
      <c r="X1510" s="576">
        <f t="shared" si="198"/>
        <v>0</v>
      </c>
      <c r="Y1510" s="576">
        <f t="shared" si="199"/>
        <v>0</v>
      </c>
      <c r="Z1510" s="576">
        <f t="shared" si="200"/>
        <v>0</v>
      </c>
      <c r="AA1510" s="576">
        <f t="shared" si="201"/>
        <v>0</v>
      </c>
      <c r="AB1510" s="553"/>
      <c r="AC1510" s="553"/>
      <c r="AD1510" s="553"/>
      <c r="AE1510" s="553"/>
      <c r="AF1510" s="553"/>
      <c r="AG1510" s="553"/>
      <c r="AH1510" s="553"/>
      <c r="AI1510" s="397"/>
      <c r="AJ1510" s="555"/>
      <c r="AK1510" s="576">
        <f t="shared" si="202"/>
        <v>0</v>
      </c>
      <c r="AL1510" s="576">
        <f t="shared" si="203"/>
        <v>0</v>
      </c>
      <c r="AM1510" s="599"/>
      <c r="AN1510" s="599"/>
      <c r="AO1510" s="553"/>
      <c r="AP1510" s="553"/>
      <c r="AQ1510" s="553"/>
      <c r="AR1510" s="553"/>
      <c r="AS1510" s="397"/>
      <c r="AT1510" s="397"/>
      <c r="AU1510" s="397"/>
      <c r="AV1510" s="397"/>
      <c r="AW1510" s="397"/>
      <c r="AX1510" s="397"/>
      <c r="AY1510" s="397"/>
      <c r="AZ1510" s="397"/>
      <c r="BA1510" s="397"/>
      <c r="BB1510" s="397"/>
      <c r="BC1510" s="397"/>
      <c r="BD1510" s="553"/>
      <c r="BE1510" s="397"/>
      <c r="BF1510" s="397"/>
      <c r="BG1510" s="397"/>
      <c r="BH1510" s="397"/>
    </row>
    <row r="1511" spans="2:60" x14ac:dyDescent="0.35">
      <c r="B1511" s="319"/>
      <c r="C1511" s="147"/>
      <c r="D1511" s="147"/>
      <c r="E1511" s="320"/>
      <c r="F1511" s="321"/>
      <c r="G1511" s="149"/>
      <c r="H1511" s="148"/>
      <c r="I1511" s="148"/>
      <c r="J1511" s="322"/>
      <c r="K1511" s="324" t="str">
        <f>IFERROR(INDEX(Lookup!$G$3:$G$6,MATCH(J1511,Lookup!$F$3:$F$6,0)),"")</f>
        <v/>
      </c>
      <c r="L1511" s="323"/>
      <c r="M1511" s="322"/>
      <c r="N1511" s="846">
        <f t="shared" si="196"/>
        <v>0</v>
      </c>
      <c r="O1511" s="325">
        <f t="shared" si="197"/>
        <v>0</v>
      </c>
      <c r="P1511" s="847">
        <f>IF(I1511&lt;INDEX(Lookup!$U$2:$U$10,MATCH($D$48,Lookup!$S$2:$S$10,0)),0,IF(U1511="X",0,IFERROR(L1511*50,0)))</f>
        <v>0</v>
      </c>
      <c r="Q1511" s="326">
        <f>IF(I1511&lt;INDEX(Lookup!$U$2:$U$10,MATCH($D$48,Lookup!$S$2:$S$10,0)),0,IF(U1511="X",0,IFERROR(P1511*K1511,0)))</f>
        <v>0</v>
      </c>
      <c r="R1511" s="326">
        <v>0</v>
      </c>
      <c r="S1511" s="424">
        <v>0</v>
      </c>
      <c r="T1511" s="322"/>
      <c r="U1511" s="143"/>
      <c r="V1511" s="397"/>
      <c r="W1511" s="555"/>
      <c r="X1511" s="576">
        <f t="shared" si="198"/>
        <v>0</v>
      </c>
      <c r="Y1511" s="576">
        <f t="shared" si="199"/>
        <v>0</v>
      </c>
      <c r="Z1511" s="576">
        <f t="shared" si="200"/>
        <v>0</v>
      </c>
      <c r="AA1511" s="576">
        <f t="shared" si="201"/>
        <v>0</v>
      </c>
      <c r="AB1511" s="553"/>
      <c r="AC1511" s="553"/>
      <c r="AD1511" s="553"/>
      <c r="AE1511" s="553"/>
      <c r="AF1511" s="553"/>
      <c r="AG1511" s="553"/>
      <c r="AH1511" s="553"/>
      <c r="AI1511" s="397"/>
      <c r="AJ1511" s="555"/>
      <c r="AK1511" s="576">
        <f t="shared" si="202"/>
        <v>0</v>
      </c>
      <c r="AL1511" s="576">
        <f t="shared" si="203"/>
        <v>0</v>
      </c>
      <c r="AM1511" s="599"/>
      <c r="AN1511" s="599"/>
      <c r="AO1511" s="553"/>
      <c r="AP1511" s="553"/>
      <c r="AQ1511" s="553"/>
      <c r="AR1511" s="553"/>
      <c r="AS1511" s="397"/>
      <c r="AT1511" s="397"/>
      <c r="AU1511" s="397"/>
      <c r="AV1511" s="397"/>
      <c r="AW1511" s="397"/>
      <c r="AX1511" s="397"/>
      <c r="AY1511" s="397"/>
      <c r="AZ1511" s="397"/>
      <c r="BA1511" s="397"/>
      <c r="BB1511" s="397"/>
      <c r="BC1511" s="397"/>
      <c r="BD1511" s="553"/>
      <c r="BE1511" s="397"/>
      <c r="BF1511" s="397"/>
      <c r="BG1511" s="397"/>
      <c r="BH1511" s="397"/>
    </row>
    <row r="1512" spans="2:60" x14ac:dyDescent="0.35">
      <c r="B1512" s="319"/>
      <c r="C1512" s="147"/>
      <c r="D1512" s="147"/>
      <c r="E1512" s="320"/>
      <c r="F1512" s="321"/>
      <c r="G1512" s="149"/>
      <c r="H1512" s="148"/>
      <c r="I1512" s="148"/>
      <c r="J1512" s="322"/>
      <c r="K1512" s="324" t="str">
        <f>IFERROR(INDEX(Lookup!$G$3:$G$6,MATCH(J1512,Lookup!$F$3:$F$6,0)),"")</f>
        <v/>
      </c>
      <c r="L1512" s="323"/>
      <c r="M1512" s="322"/>
      <c r="N1512" s="846">
        <f t="shared" si="196"/>
        <v>0</v>
      </c>
      <c r="O1512" s="325">
        <f t="shared" si="197"/>
        <v>0</v>
      </c>
      <c r="P1512" s="847">
        <f>IF(I1512&lt;INDEX(Lookup!$U$2:$U$10,MATCH($D$48,Lookup!$S$2:$S$10,0)),0,IF(U1512="X",0,IFERROR(L1512*50,0)))</f>
        <v>0</v>
      </c>
      <c r="Q1512" s="326">
        <f>IF(I1512&lt;INDEX(Lookup!$U$2:$U$10,MATCH($D$48,Lookup!$S$2:$S$10,0)),0,IF(U1512="X",0,IFERROR(P1512*K1512,0)))</f>
        <v>0</v>
      </c>
      <c r="R1512" s="326">
        <v>0</v>
      </c>
      <c r="S1512" s="424">
        <v>0</v>
      </c>
      <c r="T1512" s="322"/>
      <c r="U1512" s="143"/>
      <c r="V1512" s="397"/>
      <c r="W1512" s="555"/>
      <c r="X1512" s="576">
        <f t="shared" si="198"/>
        <v>0</v>
      </c>
      <c r="Y1512" s="576">
        <f t="shared" si="199"/>
        <v>0</v>
      </c>
      <c r="Z1512" s="576">
        <f t="shared" si="200"/>
        <v>0</v>
      </c>
      <c r="AA1512" s="576">
        <f t="shared" si="201"/>
        <v>0</v>
      </c>
      <c r="AB1512" s="553"/>
      <c r="AC1512" s="553"/>
      <c r="AD1512" s="553"/>
      <c r="AE1512" s="553"/>
      <c r="AF1512" s="553"/>
      <c r="AG1512" s="553"/>
      <c r="AH1512" s="553"/>
      <c r="AI1512" s="397"/>
      <c r="AJ1512" s="555"/>
      <c r="AK1512" s="576">
        <f t="shared" si="202"/>
        <v>0</v>
      </c>
      <c r="AL1512" s="576">
        <f t="shared" si="203"/>
        <v>0</v>
      </c>
      <c r="AM1512" s="599"/>
      <c r="AN1512" s="599"/>
      <c r="AO1512" s="553"/>
      <c r="AP1512" s="553"/>
      <c r="AQ1512" s="553"/>
      <c r="AR1512" s="553"/>
      <c r="AS1512" s="397"/>
      <c r="AT1512" s="397"/>
      <c r="AU1512" s="397"/>
      <c r="AV1512" s="397"/>
      <c r="AW1512" s="397"/>
      <c r="AX1512" s="397"/>
      <c r="AY1512" s="397"/>
      <c r="AZ1512" s="397"/>
      <c r="BA1512" s="397"/>
      <c r="BB1512" s="397"/>
      <c r="BC1512" s="397"/>
      <c r="BD1512" s="553"/>
      <c r="BE1512" s="397"/>
      <c r="BF1512" s="397"/>
      <c r="BG1512" s="397"/>
      <c r="BH1512" s="397"/>
    </row>
    <row r="1513" spans="2:60" x14ac:dyDescent="0.35">
      <c r="B1513" s="319"/>
      <c r="C1513" s="147"/>
      <c r="D1513" s="147"/>
      <c r="E1513" s="320"/>
      <c r="F1513" s="321"/>
      <c r="G1513" s="149"/>
      <c r="H1513" s="148"/>
      <c r="I1513" s="148"/>
      <c r="J1513" s="322"/>
      <c r="K1513" s="324" t="str">
        <f>IFERROR(INDEX(Lookup!$G$3:$G$6,MATCH(J1513,Lookup!$F$3:$F$6,0)),"")</f>
        <v/>
      </c>
      <c r="L1513" s="323"/>
      <c r="M1513" s="322"/>
      <c r="N1513" s="846">
        <f t="shared" si="196"/>
        <v>0</v>
      </c>
      <c r="O1513" s="325">
        <f t="shared" si="197"/>
        <v>0</v>
      </c>
      <c r="P1513" s="847">
        <f>IF(I1513&lt;INDEX(Lookup!$U$2:$U$10,MATCH($D$48,Lookup!$S$2:$S$10,0)),0,IF(U1513="X",0,IFERROR(L1513*50,0)))</f>
        <v>0</v>
      </c>
      <c r="Q1513" s="326">
        <f>IF(I1513&lt;INDEX(Lookup!$U$2:$U$10,MATCH($D$48,Lookup!$S$2:$S$10,0)),0,IF(U1513="X",0,IFERROR(P1513*K1513,0)))</f>
        <v>0</v>
      </c>
      <c r="R1513" s="326">
        <v>0</v>
      </c>
      <c r="S1513" s="424">
        <v>0</v>
      </c>
      <c r="T1513" s="322"/>
      <c r="U1513" s="143"/>
      <c r="V1513" s="397"/>
      <c r="W1513" s="555"/>
      <c r="X1513" s="576">
        <f t="shared" si="198"/>
        <v>0</v>
      </c>
      <c r="Y1513" s="576">
        <f t="shared" si="199"/>
        <v>0</v>
      </c>
      <c r="Z1513" s="576">
        <f t="shared" si="200"/>
        <v>0</v>
      </c>
      <c r="AA1513" s="576">
        <f t="shared" si="201"/>
        <v>0</v>
      </c>
      <c r="AB1513" s="553"/>
      <c r="AC1513" s="553"/>
      <c r="AD1513" s="553"/>
      <c r="AE1513" s="553"/>
      <c r="AF1513" s="553"/>
      <c r="AG1513" s="553"/>
      <c r="AH1513" s="553"/>
      <c r="AI1513" s="397"/>
      <c r="AJ1513" s="555"/>
      <c r="AK1513" s="576">
        <f t="shared" si="202"/>
        <v>0</v>
      </c>
      <c r="AL1513" s="576">
        <f t="shared" si="203"/>
        <v>0</v>
      </c>
      <c r="AM1513" s="599"/>
      <c r="AN1513" s="599"/>
      <c r="AO1513" s="553"/>
      <c r="AP1513" s="553"/>
      <c r="AQ1513" s="553"/>
      <c r="AR1513" s="553"/>
      <c r="AS1513" s="397"/>
      <c r="AT1513" s="397"/>
      <c r="AU1513" s="397"/>
      <c r="AV1513" s="397"/>
      <c r="AW1513" s="397"/>
      <c r="AX1513" s="397"/>
      <c r="AY1513" s="397"/>
      <c r="AZ1513" s="397"/>
      <c r="BA1513" s="397"/>
      <c r="BB1513" s="397"/>
      <c r="BC1513" s="397"/>
      <c r="BD1513" s="553"/>
      <c r="BE1513" s="397"/>
      <c r="BF1513" s="397"/>
      <c r="BG1513" s="397"/>
      <c r="BH1513" s="397"/>
    </row>
    <row r="1514" spans="2:60" x14ac:dyDescent="0.35">
      <c r="B1514" s="319"/>
      <c r="C1514" s="147"/>
      <c r="D1514" s="147"/>
      <c r="E1514" s="320"/>
      <c r="F1514" s="321"/>
      <c r="G1514" s="149"/>
      <c r="H1514" s="148"/>
      <c r="I1514" s="148"/>
      <c r="J1514" s="322"/>
      <c r="K1514" s="324" t="str">
        <f>IFERROR(INDEX(Lookup!$G$3:$G$6,MATCH(J1514,Lookup!$F$3:$F$6,0)),"")</f>
        <v/>
      </c>
      <c r="L1514" s="323"/>
      <c r="M1514" s="322"/>
      <c r="N1514" s="846">
        <f t="shared" si="196"/>
        <v>0</v>
      </c>
      <c r="O1514" s="325">
        <f t="shared" si="197"/>
        <v>0</v>
      </c>
      <c r="P1514" s="847">
        <f>IF(I1514&lt;INDEX(Lookup!$U$2:$U$10,MATCH($D$48,Lookup!$S$2:$S$10,0)),0,IF(U1514="X",0,IFERROR(L1514*50,0)))</f>
        <v>0</v>
      </c>
      <c r="Q1514" s="326">
        <f>IF(I1514&lt;INDEX(Lookup!$U$2:$U$10,MATCH($D$48,Lookup!$S$2:$S$10,0)),0,IF(U1514="X",0,IFERROR(P1514*K1514,0)))</f>
        <v>0</v>
      </c>
      <c r="R1514" s="326">
        <v>0</v>
      </c>
      <c r="S1514" s="424">
        <v>0</v>
      </c>
      <c r="T1514" s="322"/>
      <c r="U1514" s="143"/>
      <c r="V1514" s="397"/>
      <c r="W1514" s="555"/>
      <c r="X1514" s="576">
        <f t="shared" si="198"/>
        <v>0</v>
      </c>
      <c r="Y1514" s="576">
        <f t="shared" si="199"/>
        <v>0</v>
      </c>
      <c r="Z1514" s="576">
        <f t="shared" si="200"/>
        <v>0</v>
      </c>
      <c r="AA1514" s="576">
        <f t="shared" si="201"/>
        <v>0</v>
      </c>
      <c r="AB1514" s="553"/>
      <c r="AC1514" s="553"/>
      <c r="AD1514" s="553"/>
      <c r="AE1514" s="553"/>
      <c r="AF1514" s="553"/>
      <c r="AG1514" s="553"/>
      <c r="AH1514" s="553"/>
      <c r="AI1514" s="397"/>
      <c r="AJ1514" s="555"/>
      <c r="AK1514" s="576">
        <f t="shared" si="202"/>
        <v>0</v>
      </c>
      <c r="AL1514" s="576">
        <f t="shared" si="203"/>
        <v>0</v>
      </c>
      <c r="AM1514" s="599"/>
      <c r="AN1514" s="599"/>
      <c r="AO1514" s="553"/>
      <c r="AP1514" s="553"/>
      <c r="AQ1514" s="553"/>
      <c r="AR1514" s="553"/>
      <c r="AS1514" s="397"/>
      <c r="AT1514" s="397"/>
      <c r="AU1514" s="397"/>
      <c r="AV1514" s="397"/>
      <c r="AW1514" s="397"/>
      <c r="AX1514" s="397"/>
      <c r="AY1514" s="397"/>
      <c r="AZ1514" s="397"/>
      <c r="BA1514" s="397"/>
      <c r="BB1514" s="397"/>
      <c r="BC1514" s="397"/>
      <c r="BD1514" s="553"/>
      <c r="BE1514" s="397"/>
      <c r="BF1514" s="397"/>
      <c r="BG1514" s="397"/>
      <c r="BH1514" s="397"/>
    </row>
    <row r="1515" spans="2:60" x14ac:dyDescent="0.35">
      <c r="B1515" s="319"/>
      <c r="C1515" s="147"/>
      <c r="D1515" s="147"/>
      <c r="E1515" s="320"/>
      <c r="F1515" s="321"/>
      <c r="G1515" s="149"/>
      <c r="H1515" s="148"/>
      <c r="I1515" s="148"/>
      <c r="J1515" s="322"/>
      <c r="K1515" s="324" t="str">
        <f>IFERROR(INDEX(Lookup!$G$3:$G$6,MATCH(J1515,Lookup!$F$3:$F$6,0)),"")</f>
        <v/>
      </c>
      <c r="L1515" s="323"/>
      <c r="M1515" s="322"/>
      <c r="N1515" s="846">
        <f t="shared" si="196"/>
        <v>0</v>
      </c>
      <c r="O1515" s="325">
        <f t="shared" si="197"/>
        <v>0</v>
      </c>
      <c r="P1515" s="847">
        <f>IF(I1515&lt;INDEX(Lookup!$U$2:$U$10,MATCH($D$48,Lookup!$S$2:$S$10,0)),0,IF(U1515="X",0,IFERROR(L1515*50,0)))</f>
        <v>0</v>
      </c>
      <c r="Q1515" s="326">
        <f>IF(I1515&lt;INDEX(Lookup!$U$2:$U$10,MATCH($D$48,Lookup!$S$2:$S$10,0)),0,IF(U1515="X",0,IFERROR(P1515*K1515,0)))</f>
        <v>0</v>
      </c>
      <c r="R1515" s="326">
        <v>0</v>
      </c>
      <c r="S1515" s="424">
        <v>0</v>
      </c>
      <c r="T1515" s="322"/>
      <c r="U1515" s="143"/>
      <c r="V1515" s="397"/>
      <c r="W1515" s="555"/>
      <c r="X1515" s="576">
        <f t="shared" si="198"/>
        <v>0</v>
      </c>
      <c r="Y1515" s="576">
        <f t="shared" si="199"/>
        <v>0</v>
      </c>
      <c r="Z1515" s="576">
        <f t="shared" si="200"/>
        <v>0</v>
      </c>
      <c r="AA1515" s="576">
        <f t="shared" si="201"/>
        <v>0</v>
      </c>
      <c r="AB1515" s="553"/>
      <c r="AC1515" s="553"/>
      <c r="AD1515" s="553"/>
      <c r="AE1515" s="553"/>
      <c r="AF1515" s="553"/>
      <c r="AG1515" s="553"/>
      <c r="AH1515" s="553"/>
      <c r="AI1515" s="397"/>
      <c r="AJ1515" s="555"/>
      <c r="AK1515" s="576">
        <f t="shared" si="202"/>
        <v>0</v>
      </c>
      <c r="AL1515" s="576">
        <f t="shared" si="203"/>
        <v>0</v>
      </c>
      <c r="AM1515" s="599"/>
      <c r="AN1515" s="599"/>
      <c r="AO1515" s="553"/>
      <c r="AP1515" s="553"/>
      <c r="AQ1515" s="553"/>
      <c r="AR1515" s="553"/>
      <c r="AS1515" s="397"/>
      <c r="AT1515" s="397"/>
      <c r="AU1515" s="397"/>
      <c r="AV1515" s="397"/>
      <c r="AW1515" s="397"/>
      <c r="AX1515" s="397"/>
      <c r="AY1515" s="397"/>
      <c r="AZ1515" s="397"/>
      <c r="BA1515" s="397"/>
      <c r="BB1515" s="397"/>
      <c r="BC1515" s="397"/>
      <c r="BD1515" s="553"/>
      <c r="BE1515" s="397"/>
      <c r="BF1515" s="397"/>
      <c r="BG1515" s="397"/>
      <c r="BH1515" s="397"/>
    </row>
    <row r="1516" spans="2:60" x14ac:dyDescent="0.35">
      <c r="B1516" s="319"/>
      <c r="C1516" s="147"/>
      <c r="D1516" s="147"/>
      <c r="E1516" s="320"/>
      <c r="F1516" s="321"/>
      <c r="G1516" s="149"/>
      <c r="H1516" s="148"/>
      <c r="I1516" s="148"/>
      <c r="J1516" s="322"/>
      <c r="K1516" s="324" t="str">
        <f>IFERROR(INDEX(Lookup!$G$3:$G$6,MATCH(J1516,Lookup!$F$3:$F$6,0)),"")</f>
        <v/>
      </c>
      <c r="L1516" s="323"/>
      <c r="M1516" s="322"/>
      <c r="N1516" s="846">
        <f t="shared" si="196"/>
        <v>0</v>
      </c>
      <c r="O1516" s="325">
        <f t="shared" si="197"/>
        <v>0</v>
      </c>
      <c r="P1516" s="847">
        <f>IF(I1516&lt;INDEX(Lookup!$U$2:$U$10,MATCH($D$48,Lookup!$S$2:$S$10,0)),0,IF(U1516="X",0,IFERROR(L1516*50,0)))</f>
        <v>0</v>
      </c>
      <c r="Q1516" s="326">
        <f>IF(I1516&lt;INDEX(Lookup!$U$2:$U$10,MATCH($D$48,Lookup!$S$2:$S$10,0)),0,IF(U1516="X",0,IFERROR(P1516*K1516,0)))</f>
        <v>0</v>
      </c>
      <c r="R1516" s="326">
        <v>0</v>
      </c>
      <c r="S1516" s="424">
        <v>0</v>
      </c>
      <c r="T1516" s="322"/>
      <c r="U1516" s="143"/>
      <c r="V1516" s="397"/>
      <c r="W1516" s="555"/>
      <c r="X1516" s="576">
        <f t="shared" si="198"/>
        <v>0</v>
      </c>
      <c r="Y1516" s="576">
        <f t="shared" si="199"/>
        <v>0</v>
      </c>
      <c r="Z1516" s="576">
        <f t="shared" si="200"/>
        <v>0</v>
      </c>
      <c r="AA1516" s="576">
        <f t="shared" si="201"/>
        <v>0</v>
      </c>
      <c r="AB1516" s="553"/>
      <c r="AC1516" s="553"/>
      <c r="AD1516" s="553"/>
      <c r="AE1516" s="553"/>
      <c r="AF1516" s="553"/>
      <c r="AG1516" s="553"/>
      <c r="AH1516" s="553"/>
      <c r="AI1516" s="397"/>
      <c r="AJ1516" s="555"/>
      <c r="AK1516" s="576">
        <f t="shared" si="202"/>
        <v>0</v>
      </c>
      <c r="AL1516" s="576">
        <f t="shared" si="203"/>
        <v>0</v>
      </c>
      <c r="AM1516" s="599"/>
      <c r="AN1516" s="599"/>
      <c r="AO1516" s="553"/>
      <c r="AP1516" s="553"/>
      <c r="AQ1516" s="553"/>
      <c r="AR1516" s="553"/>
      <c r="AS1516" s="397"/>
      <c r="AT1516" s="397"/>
      <c r="AU1516" s="397"/>
      <c r="AV1516" s="397"/>
      <c r="AW1516" s="397"/>
      <c r="AX1516" s="397"/>
      <c r="AY1516" s="397"/>
      <c r="AZ1516" s="397"/>
      <c r="BA1516" s="397"/>
      <c r="BB1516" s="397"/>
      <c r="BC1516" s="397"/>
      <c r="BD1516" s="553"/>
      <c r="BE1516" s="397"/>
      <c r="BF1516" s="397"/>
      <c r="BG1516" s="397"/>
      <c r="BH1516" s="397"/>
    </row>
    <row r="1517" spans="2:60" x14ac:dyDescent="0.35">
      <c r="B1517" s="319"/>
      <c r="C1517" s="147"/>
      <c r="D1517" s="147"/>
      <c r="E1517" s="320"/>
      <c r="F1517" s="321"/>
      <c r="G1517" s="149"/>
      <c r="H1517" s="148"/>
      <c r="I1517" s="148"/>
      <c r="J1517" s="322"/>
      <c r="K1517" s="324" t="str">
        <f>IFERROR(INDEX(Lookup!$G$3:$G$6,MATCH(J1517,Lookup!$F$3:$F$6,0)),"")</f>
        <v/>
      </c>
      <c r="L1517" s="323"/>
      <c r="M1517" s="322"/>
      <c r="N1517" s="846">
        <f t="shared" si="196"/>
        <v>0</v>
      </c>
      <c r="O1517" s="325">
        <f t="shared" si="197"/>
        <v>0</v>
      </c>
      <c r="P1517" s="847">
        <f>IF(I1517&lt;INDEX(Lookup!$U$2:$U$10,MATCH($D$48,Lookup!$S$2:$S$10,0)),0,IF(U1517="X",0,IFERROR(L1517*50,0)))</f>
        <v>0</v>
      </c>
      <c r="Q1517" s="326">
        <f>IF(I1517&lt;INDEX(Lookup!$U$2:$U$10,MATCH($D$48,Lookup!$S$2:$S$10,0)),0,IF(U1517="X",0,IFERROR(P1517*K1517,0)))</f>
        <v>0</v>
      </c>
      <c r="R1517" s="326">
        <v>0</v>
      </c>
      <c r="S1517" s="424">
        <v>0</v>
      </c>
      <c r="T1517" s="322"/>
      <c r="U1517" s="143"/>
      <c r="V1517" s="397"/>
      <c r="W1517" s="555"/>
      <c r="X1517" s="576">
        <f t="shared" si="198"/>
        <v>0</v>
      </c>
      <c r="Y1517" s="576">
        <f t="shared" si="199"/>
        <v>0</v>
      </c>
      <c r="Z1517" s="576">
        <f t="shared" si="200"/>
        <v>0</v>
      </c>
      <c r="AA1517" s="576">
        <f t="shared" si="201"/>
        <v>0</v>
      </c>
      <c r="AB1517" s="553"/>
      <c r="AC1517" s="553"/>
      <c r="AD1517" s="553"/>
      <c r="AE1517" s="553"/>
      <c r="AF1517" s="553"/>
      <c r="AG1517" s="553"/>
      <c r="AH1517" s="553"/>
      <c r="AI1517" s="397"/>
      <c r="AJ1517" s="555"/>
      <c r="AK1517" s="576">
        <f t="shared" si="202"/>
        <v>0</v>
      </c>
      <c r="AL1517" s="576">
        <f t="shared" si="203"/>
        <v>0</v>
      </c>
      <c r="AM1517" s="599"/>
      <c r="AN1517" s="599"/>
      <c r="AO1517" s="553"/>
      <c r="AP1517" s="553"/>
      <c r="AQ1517" s="553"/>
      <c r="AR1517" s="553"/>
      <c r="AS1517" s="397"/>
      <c r="AT1517" s="397"/>
      <c r="AU1517" s="397"/>
      <c r="AV1517" s="397"/>
      <c r="AW1517" s="397"/>
      <c r="AX1517" s="397"/>
      <c r="AY1517" s="397"/>
      <c r="AZ1517" s="397"/>
      <c r="BA1517" s="397"/>
      <c r="BB1517" s="397"/>
      <c r="BC1517" s="397"/>
      <c r="BD1517" s="553"/>
      <c r="BE1517" s="397"/>
      <c r="BF1517" s="397"/>
      <c r="BG1517" s="397"/>
      <c r="BH1517" s="397"/>
    </row>
    <row r="1518" spans="2:60" x14ac:dyDescent="0.35">
      <c r="B1518" s="319"/>
      <c r="C1518" s="147"/>
      <c r="D1518" s="147"/>
      <c r="E1518" s="320"/>
      <c r="F1518" s="321"/>
      <c r="G1518" s="149"/>
      <c r="H1518" s="148"/>
      <c r="I1518" s="148"/>
      <c r="J1518" s="322"/>
      <c r="K1518" s="324" t="str">
        <f>IFERROR(INDEX(Lookup!$G$3:$G$6,MATCH(J1518,Lookup!$F$3:$F$6,0)),"")</f>
        <v/>
      </c>
      <c r="L1518" s="323"/>
      <c r="M1518" s="322"/>
      <c r="N1518" s="846">
        <f t="shared" si="196"/>
        <v>0</v>
      </c>
      <c r="O1518" s="325">
        <f t="shared" si="197"/>
        <v>0</v>
      </c>
      <c r="P1518" s="847">
        <f>IF(I1518&lt;INDEX(Lookup!$U$2:$U$10,MATCH($D$48,Lookup!$S$2:$S$10,0)),0,IF(U1518="X",0,IFERROR(L1518*50,0)))</f>
        <v>0</v>
      </c>
      <c r="Q1518" s="326">
        <f>IF(I1518&lt;INDEX(Lookup!$U$2:$U$10,MATCH($D$48,Lookup!$S$2:$S$10,0)),0,IF(U1518="X",0,IFERROR(P1518*K1518,0)))</f>
        <v>0</v>
      </c>
      <c r="R1518" s="326">
        <v>0</v>
      </c>
      <c r="S1518" s="424">
        <v>0</v>
      </c>
      <c r="T1518" s="322"/>
      <c r="U1518" s="143"/>
      <c r="V1518" s="397"/>
      <c r="W1518" s="555"/>
      <c r="X1518" s="576">
        <f t="shared" si="198"/>
        <v>0</v>
      </c>
      <c r="Y1518" s="576">
        <f t="shared" si="199"/>
        <v>0</v>
      </c>
      <c r="Z1518" s="576">
        <f t="shared" si="200"/>
        <v>0</v>
      </c>
      <c r="AA1518" s="576">
        <f t="shared" si="201"/>
        <v>0</v>
      </c>
      <c r="AB1518" s="553"/>
      <c r="AC1518" s="553"/>
      <c r="AD1518" s="553"/>
      <c r="AE1518" s="553"/>
      <c r="AF1518" s="553"/>
      <c r="AG1518" s="553"/>
      <c r="AH1518" s="553"/>
      <c r="AI1518" s="397"/>
      <c r="AJ1518" s="555"/>
      <c r="AK1518" s="576">
        <f t="shared" si="202"/>
        <v>0</v>
      </c>
      <c r="AL1518" s="576">
        <f t="shared" si="203"/>
        <v>0</v>
      </c>
      <c r="AM1518" s="599"/>
      <c r="AN1518" s="599"/>
      <c r="AO1518" s="553"/>
      <c r="AP1518" s="553"/>
      <c r="AQ1518" s="553"/>
      <c r="AR1518" s="553"/>
      <c r="AS1518" s="397"/>
      <c r="AT1518" s="397"/>
      <c r="AU1518" s="397"/>
      <c r="AV1518" s="397"/>
      <c r="AW1518" s="397"/>
      <c r="AX1518" s="397"/>
      <c r="AY1518" s="397"/>
      <c r="AZ1518" s="397"/>
      <c r="BA1518" s="397"/>
      <c r="BB1518" s="397"/>
      <c r="BC1518" s="397"/>
      <c r="BD1518" s="553"/>
      <c r="BE1518" s="397"/>
      <c r="BF1518" s="397"/>
      <c r="BG1518" s="397"/>
      <c r="BH1518" s="397"/>
    </row>
    <row r="1519" spans="2:60" x14ac:dyDescent="0.35">
      <c r="B1519" s="319"/>
      <c r="C1519" s="147"/>
      <c r="D1519" s="147"/>
      <c r="E1519" s="320"/>
      <c r="F1519" s="321"/>
      <c r="G1519" s="149"/>
      <c r="H1519" s="148"/>
      <c r="I1519" s="148"/>
      <c r="J1519" s="322"/>
      <c r="K1519" s="324" t="str">
        <f>IFERROR(INDEX(Lookup!$G$3:$G$6,MATCH(J1519,Lookup!$F$3:$F$6,0)),"")</f>
        <v/>
      </c>
      <c r="L1519" s="323"/>
      <c r="M1519" s="322"/>
      <c r="N1519" s="846">
        <f t="shared" si="196"/>
        <v>0</v>
      </c>
      <c r="O1519" s="325">
        <f t="shared" si="197"/>
        <v>0</v>
      </c>
      <c r="P1519" s="847">
        <f>IF(I1519&lt;INDEX(Lookup!$U$2:$U$10,MATCH($D$48,Lookup!$S$2:$S$10,0)),0,IF(U1519="X",0,IFERROR(L1519*50,0)))</f>
        <v>0</v>
      </c>
      <c r="Q1519" s="326">
        <f>IF(I1519&lt;INDEX(Lookup!$U$2:$U$10,MATCH($D$48,Lookup!$S$2:$S$10,0)),0,IF(U1519="X",0,IFERROR(P1519*K1519,0)))</f>
        <v>0</v>
      </c>
      <c r="R1519" s="326">
        <v>0</v>
      </c>
      <c r="S1519" s="424">
        <v>0</v>
      </c>
      <c r="T1519" s="322"/>
      <c r="U1519" s="143"/>
      <c r="V1519" s="397"/>
      <c r="W1519" s="555"/>
      <c r="X1519" s="576">
        <f t="shared" si="198"/>
        <v>0</v>
      </c>
      <c r="Y1519" s="576">
        <f t="shared" si="199"/>
        <v>0</v>
      </c>
      <c r="Z1519" s="576">
        <f t="shared" si="200"/>
        <v>0</v>
      </c>
      <c r="AA1519" s="576">
        <f t="shared" si="201"/>
        <v>0</v>
      </c>
      <c r="AB1519" s="553"/>
      <c r="AC1519" s="553"/>
      <c r="AD1519" s="553"/>
      <c r="AE1519" s="553"/>
      <c r="AF1519" s="553"/>
      <c r="AG1519" s="553"/>
      <c r="AH1519" s="553"/>
      <c r="AI1519" s="397"/>
      <c r="AJ1519" s="555"/>
      <c r="AK1519" s="576">
        <f t="shared" si="202"/>
        <v>0</v>
      </c>
      <c r="AL1519" s="576">
        <f t="shared" si="203"/>
        <v>0</v>
      </c>
      <c r="AM1519" s="599"/>
      <c r="AN1519" s="599"/>
      <c r="AO1519" s="553"/>
      <c r="AP1519" s="553"/>
      <c r="AQ1519" s="553"/>
      <c r="AR1519" s="553"/>
      <c r="AS1519" s="397"/>
      <c r="AT1519" s="397"/>
      <c r="AU1519" s="397"/>
      <c r="AV1519" s="397"/>
      <c r="AW1519" s="397"/>
      <c r="AX1519" s="397"/>
      <c r="AY1519" s="397"/>
      <c r="AZ1519" s="397"/>
      <c r="BA1519" s="397"/>
      <c r="BB1519" s="397"/>
      <c r="BC1519" s="397"/>
      <c r="BD1519" s="553"/>
      <c r="BE1519" s="397"/>
      <c r="BF1519" s="397"/>
      <c r="BG1519" s="397"/>
      <c r="BH1519" s="397"/>
    </row>
    <row r="1520" spans="2:60" x14ac:dyDescent="0.35">
      <c r="B1520" s="319"/>
      <c r="C1520" s="147"/>
      <c r="D1520" s="147"/>
      <c r="E1520" s="320"/>
      <c r="F1520" s="321"/>
      <c r="G1520" s="149"/>
      <c r="H1520" s="148"/>
      <c r="I1520" s="148"/>
      <c r="J1520" s="322"/>
      <c r="K1520" s="324" t="str">
        <f>IFERROR(INDEX(Lookup!$G$3:$G$6,MATCH(J1520,Lookup!$F$3:$F$6,0)),"")</f>
        <v/>
      </c>
      <c r="L1520" s="323"/>
      <c r="M1520" s="322"/>
      <c r="N1520" s="846">
        <f t="shared" si="196"/>
        <v>0</v>
      </c>
      <c r="O1520" s="325">
        <f t="shared" si="197"/>
        <v>0</v>
      </c>
      <c r="P1520" s="847">
        <f>IF(I1520&lt;INDEX(Lookup!$U$2:$U$10,MATCH($D$48,Lookup!$S$2:$S$10,0)),0,IF(U1520="X",0,IFERROR(L1520*50,0)))</f>
        <v>0</v>
      </c>
      <c r="Q1520" s="326">
        <f>IF(I1520&lt;INDEX(Lookup!$U$2:$U$10,MATCH($D$48,Lookup!$S$2:$S$10,0)),0,IF(U1520="X",0,IFERROR(P1520*K1520,0)))</f>
        <v>0</v>
      </c>
      <c r="R1520" s="326">
        <v>0</v>
      </c>
      <c r="S1520" s="424">
        <v>0</v>
      </c>
      <c r="T1520" s="322"/>
      <c r="U1520" s="143"/>
      <c r="V1520" s="397"/>
      <c r="W1520" s="555"/>
      <c r="X1520" s="576">
        <f t="shared" si="198"/>
        <v>0</v>
      </c>
      <c r="Y1520" s="576">
        <f t="shared" si="199"/>
        <v>0</v>
      </c>
      <c r="Z1520" s="576">
        <f t="shared" si="200"/>
        <v>0</v>
      </c>
      <c r="AA1520" s="576">
        <f t="shared" si="201"/>
        <v>0</v>
      </c>
      <c r="AB1520" s="553"/>
      <c r="AC1520" s="553"/>
      <c r="AD1520" s="553"/>
      <c r="AE1520" s="553"/>
      <c r="AF1520" s="553"/>
      <c r="AG1520" s="553"/>
      <c r="AH1520" s="553"/>
      <c r="AI1520" s="397"/>
      <c r="AJ1520" s="555"/>
      <c r="AK1520" s="576">
        <f t="shared" si="202"/>
        <v>0</v>
      </c>
      <c r="AL1520" s="576">
        <f t="shared" si="203"/>
        <v>0</v>
      </c>
      <c r="AM1520" s="599"/>
      <c r="AN1520" s="599"/>
      <c r="AO1520" s="553"/>
      <c r="AP1520" s="553"/>
      <c r="AQ1520" s="553"/>
      <c r="AR1520" s="553"/>
      <c r="AS1520" s="397"/>
      <c r="AT1520" s="397"/>
      <c r="AU1520" s="397"/>
      <c r="AV1520" s="397"/>
      <c r="AW1520" s="397"/>
      <c r="AX1520" s="397"/>
      <c r="AY1520" s="397"/>
      <c r="AZ1520" s="397"/>
      <c r="BA1520" s="397"/>
      <c r="BB1520" s="397"/>
      <c r="BC1520" s="397"/>
      <c r="BD1520" s="553"/>
      <c r="BE1520" s="397"/>
      <c r="BF1520" s="397"/>
      <c r="BG1520" s="397"/>
      <c r="BH1520" s="397"/>
    </row>
    <row r="1521" spans="2:60" x14ac:dyDescent="0.35">
      <c r="B1521" s="319"/>
      <c r="C1521" s="147"/>
      <c r="D1521" s="147"/>
      <c r="E1521" s="320"/>
      <c r="F1521" s="321"/>
      <c r="G1521" s="149"/>
      <c r="H1521" s="148"/>
      <c r="I1521" s="148"/>
      <c r="J1521" s="322"/>
      <c r="K1521" s="324" t="str">
        <f>IFERROR(INDEX(Lookup!$G$3:$G$6,MATCH(J1521,Lookup!$F$3:$F$6,0)),"")</f>
        <v/>
      </c>
      <c r="L1521" s="323"/>
      <c r="M1521" s="322"/>
      <c r="N1521" s="846">
        <f t="shared" si="196"/>
        <v>0</v>
      </c>
      <c r="O1521" s="325">
        <f t="shared" si="197"/>
        <v>0</v>
      </c>
      <c r="P1521" s="847">
        <f>IF(I1521&lt;INDEX(Lookup!$U$2:$U$10,MATCH($D$48,Lookup!$S$2:$S$10,0)),0,IF(U1521="X",0,IFERROR(L1521*50,0)))</f>
        <v>0</v>
      </c>
      <c r="Q1521" s="326">
        <f>IF(I1521&lt;INDEX(Lookup!$U$2:$U$10,MATCH($D$48,Lookup!$S$2:$S$10,0)),0,IF(U1521="X",0,IFERROR(P1521*K1521,0)))</f>
        <v>0</v>
      </c>
      <c r="R1521" s="326">
        <v>0</v>
      </c>
      <c r="S1521" s="424">
        <v>0</v>
      </c>
      <c r="T1521" s="322"/>
      <c r="U1521" s="143"/>
      <c r="V1521" s="397"/>
      <c r="W1521" s="555"/>
      <c r="X1521" s="576">
        <f t="shared" si="198"/>
        <v>0</v>
      </c>
      <c r="Y1521" s="576">
        <f t="shared" si="199"/>
        <v>0</v>
      </c>
      <c r="Z1521" s="576">
        <f t="shared" si="200"/>
        <v>0</v>
      </c>
      <c r="AA1521" s="576">
        <f t="shared" si="201"/>
        <v>0</v>
      </c>
      <c r="AB1521" s="553"/>
      <c r="AC1521" s="553"/>
      <c r="AD1521" s="553"/>
      <c r="AE1521" s="553"/>
      <c r="AF1521" s="553"/>
      <c r="AG1521" s="553"/>
      <c r="AH1521" s="553"/>
      <c r="AI1521" s="397"/>
      <c r="AJ1521" s="555"/>
      <c r="AK1521" s="576">
        <f t="shared" si="202"/>
        <v>0</v>
      </c>
      <c r="AL1521" s="576">
        <f t="shared" si="203"/>
        <v>0</v>
      </c>
      <c r="AM1521" s="599"/>
      <c r="AN1521" s="599"/>
      <c r="AO1521" s="553"/>
      <c r="AP1521" s="553"/>
      <c r="AQ1521" s="553"/>
      <c r="AR1521" s="553"/>
      <c r="AS1521" s="397"/>
      <c r="AT1521" s="397"/>
      <c r="AU1521" s="397"/>
      <c r="AV1521" s="397"/>
      <c r="AW1521" s="397"/>
      <c r="AX1521" s="397"/>
      <c r="AY1521" s="397"/>
      <c r="AZ1521" s="397"/>
      <c r="BA1521" s="397"/>
      <c r="BB1521" s="397"/>
      <c r="BC1521" s="397"/>
      <c r="BD1521" s="553"/>
      <c r="BE1521" s="397"/>
      <c r="BF1521" s="397"/>
      <c r="BG1521" s="397"/>
      <c r="BH1521" s="397"/>
    </row>
    <row r="1522" spans="2:60" x14ac:dyDescent="0.35">
      <c r="B1522" s="319"/>
      <c r="C1522" s="147"/>
      <c r="D1522" s="147"/>
      <c r="E1522" s="320"/>
      <c r="F1522" s="321"/>
      <c r="G1522" s="149"/>
      <c r="H1522" s="148"/>
      <c r="I1522" s="148"/>
      <c r="J1522" s="322"/>
      <c r="K1522" s="324" t="str">
        <f>IFERROR(INDEX(Lookup!$G$3:$G$6,MATCH(J1522,Lookup!$F$3:$F$6,0)),"")</f>
        <v/>
      </c>
      <c r="L1522" s="323"/>
      <c r="M1522" s="322"/>
      <c r="N1522" s="846">
        <f t="shared" si="196"/>
        <v>0</v>
      </c>
      <c r="O1522" s="325">
        <f t="shared" si="197"/>
        <v>0</v>
      </c>
      <c r="P1522" s="847">
        <f>IF(I1522&lt;INDEX(Lookup!$U$2:$U$10,MATCH($D$48,Lookup!$S$2:$S$10,0)),0,IF(U1522="X",0,IFERROR(L1522*50,0)))</f>
        <v>0</v>
      </c>
      <c r="Q1522" s="326">
        <f>IF(I1522&lt;INDEX(Lookup!$U$2:$U$10,MATCH($D$48,Lookup!$S$2:$S$10,0)),0,IF(U1522="X",0,IFERROR(P1522*K1522,0)))</f>
        <v>0</v>
      </c>
      <c r="R1522" s="326">
        <v>0</v>
      </c>
      <c r="S1522" s="424">
        <v>0</v>
      </c>
      <c r="T1522" s="322"/>
      <c r="U1522" s="143"/>
      <c r="V1522" s="397"/>
      <c r="W1522" s="555"/>
      <c r="X1522" s="576">
        <f t="shared" si="198"/>
        <v>0</v>
      </c>
      <c r="Y1522" s="576">
        <f t="shared" si="199"/>
        <v>0</v>
      </c>
      <c r="Z1522" s="576">
        <f t="shared" si="200"/>
        <v>0</v>
      </c>
      <c r="AA1522" s="576">
        <f t="shared" si="201"/>
        <v>0</v>
      </c>
      <c r="AB1522" s="553"/>
      <c r="AC1522" s="553"/>
      <c r="AD1522" s="553"/>
      <c r="AE1522" s="553"/>
      <c r="AF1522" s="553"/>
      <c r="AG1522" s="553"/>
      <c r="AH1522" s="553"/>
      <c r="AI1522" s="397"/>
      <c r="AJ1522" s="555"/>
      <c r="AK1522" s="576">
        <f t="shared" si="202"/>
        <v>0</v>
      </c>
      <c r="AL1522" s="576">
        <f t="shared" si="203"/>
        <v>0</v>
      </c>
      <c r="AM1522" s="599"/>
      <c r="AN1522" s="599"/>
      <c r="AO1522" s="553"/>
      <c r="AP1522" s="553"/>
      <c r="AQ1522" s="553"/>
      <c r="AR1522" s="553"/>
      <c r="AS1522" s="397"/>
      <c r="AT1522" s="397"/>
      <c r="AU1522" s="397"/>
      <c r="AV1522" s="397"/>
      <c r="AW1522" s="397"/>
      <c r="AX1522" s="397"/>
      <c r="AY1522" s="397"/>
      <c r="AZ1522" s="397"/>
      <c r="BA1522" s="397"/>
      <c r="BB1522" s="397"/>
      <c r="BC1522" s="397"/>
      <c r="BD1522" s="553"/>
      <c r="BE1522" s="397"/>
      <c r="BF1522" s="397"/>
      <c r="BG1522" s="397"/>
      <c r="BH1522" s="397"/>
    </row>
    <row r="1523" spans="2:60" x14ac:dyDescent="0.35">
      <c r="B1523" s="319"/>
      <c r="C1523" s="147"/>
      <c r="D1523" s="147"/>
      <c r="E1523" s="320"/>
      <c r="F1523" s="321"/>
      <c r="G1523" s="149"/>
      <c r="H1523" s="148"/>
      <c r="I1523" s="148"/>
      <c r="J1523" s="322"/>
      <c r="K1523" s="324" t="str">
        <f>IFERROR(INDEX(Lookup!$G$3:$G$6,MATCH(J1523,Lookup!$F$3:$F$6,0)),"")</f>
        <v/>
      </c>
      <c r="L1523" s="323"/>
      <c r="M1523" s="322"/>
      <c r="N1523" s="846">
        <f t="shared" ref="N1523:N1586" si="204">L1523*M1523</f>
        <v>0</v>
      </c>
      <c r="O1523" s="325">
        <f t="shared" si="197"/>
        <v>0</v>
      </c>
      <c r="P1523" s="847">
        <f>IF(I1523&lt;INDEX(Lookup!$U$2:$U$10,MATCH($D$48,Lookup!$S$2:$S$10,0)),0,IF(U1523="X",0,IFERROR(L1523*50,0)))</f>
        <v>0</v>
      </c>
      <c r="Q1523" s="326">
        <f>IF(I1523&lt;INDEX(Lookup!$U$2:$U$10,MATCH($D$48,Lookup!$S$2:$S$10,0)),0,IF(U1523="X",0,IFERROR(P1523*K1523,0)))</f>
        <v>0</v>
      </c>
      <c r="R1523" s="326">
        <v>0</v>
      </c>
      <c r="S1523" s="424">
        <v>0</v>
      </c>
      <c r="T1523" s="322"/>
      <c r="U1523" s="143"/>
      <c r="V1523" s="397"/>
      <c r="W1523" s="555"/>
      <c r="X1523" s="576">
        <f t="shared" si="198"/>
        <v>0</v>
      </c>
      <c r="Y1523" s="576">
        <f t="shared" si="199"/>
        <v>0</v>
      </c>
      <c r="Z1523" s="576">
        <f t="shared" si="200"/>
        <v>0</v>
      </c>
      <c r="AA1523" s="576">
        <f t="shared" si="201"/>
        <v>0</v>
      </c>
      <c r="AB1523" s="553"/>
      <c r="AC1523" s="553"/>
      <c r="AD1523" s="553"/>
      <c r="AE1523" s="553"/>
      <c r="AF1523" s="553"/>
      <c r="AG1523" s="553"/>
      <c r="AH1523" s="553"/>
      <c r="AI1523" s="397"/>
      <c r="AJ1523" s="555"/>
      <c r="AK1523" s="576">
        <f t="shared" si="202"/>
        <v>0</v>
      </c>
      <c r="AL1523" s="576">
        <f t="shared" si="203"/>
        <v>0</v>
      </c>
      <c r="AM1523" s="599"/>
      <c r="AN1523" s="599"/>
      <c r="AO1523" s="553"/>
      <c r="AP1523" s="553"/>
      <c r="AQ1523" s="553"/>
      <c r="AR1523" s="553"/>
      <c r="AS1523" s="397"/>
      <c r="AT1523" s="397"/>
      <c r="AU1523" s="397"/>
      <c r="AV1523" s="397"/>
      <c r="AW1523" s="397"/>
      <c r="AX1523" s="397"/>
      <c r="AY1523" s="397"/>
      <c r="AZ1523" s="397"/>
      <c r="BA1523" s="397"/>
      <c r="BB1523" s="397"/>
      <c r="BC1523" s="397"/>
      <c r="BD1523" s="553"/>
      <c r="BE1523" s="397"/>
      <c r="BF1523" s="397"/>
      <c r="BG1523" s="397"/>
      <c r="BH1523" s="397"/>
    </row>
    <row r="1524" spans="2:60" x14ac:dyDescent="0.35">
      <c r="B1524" s="319"/>
      <c r="C1524" s="147"/>
      <c r="D1524" s="147"/>
      <c r="E1524" s="320"/>
      <c r="F1524" s="321"/>
      <c r="G1524" s="149"/>
      <c r="H1524" s="148"/>
      <c r="I1524" s="148"/>
      <c r="J1524" s="322"/>
      <c r="K1524" s="324" t="str">
        <f>IFERROR(INDEX(Lookup!$G$3:$G$6,MATCH(J1524,Lookup!$F$3:$F$6,0)),"")</f>
        <v/>
      </c>
      <c r="L1524" s="323"/>
      <c r="M1524" s="322"/>
      <c r="N1524" s="846">
        <f t="shared" si="204"/>
        <v>0</v>
      </c>
      <c r="O1524" s="325">
        <f t="shared" ref="O1524:O1587" si="205">IFERROR(ROUND((N1524*K1524),2),0)</f>
        <v>0</v>
      </c>
      <c r="P1524" s="847">
        <f>IF(I1524&lt;INDEX(Lookup!$U$2:$U$10,MATCH($D$48,Lookup!$S$2:$S$10,0)),0,IF(U1524="X",0,IFERROR(L1524*50,0)))</f>
        <v>0</v>
      </c>
      <c r="Q1524" s="326">
        <f>IF(I1524&lt;INDEX(Lookup!$U$2:$U$10,MATCH($D$48,Lookup!$S$2:$S$10,0)),0,IF(U1524="X",0,IFERROR(P1524*K1524,0)))</f>
        <v>0</v>
      </c>
      <c r="R1524" s="326">
        <v>0</v>
      </c>
      <c r="S1524" s="424">
        <v>0</v>
      </c>
      <c r="T1524" s="322"/>
      <c r="U1524" s="143"/>
      <c r="V1524" s="397"/>
      <c r="W1524" s="555"/>
      <c r="X1524" s="576">
        <f t="shared" ref="X1524:X1587" si="206">Q1524*$I$30</f>
        <v>0</v>
      </c>
      <c r="Y1524" s="576">
        <f t="shared" ref="Y1524:Y1587" si="207">S1524*$I$40</f>
        <v>0</v>
      </c>
      <c r="Z1524" s="576">
        <f t="shared" ref="Z1524:Z1587" si="208">X1524-Q1524</f>
        <v>0</v>
      </c>
      <c r="AA1524" s="576">
        <f t="shared" ref="AA1524:AA1587" si="209">Y1524-S1524</f>
        <v>0</v>
      </c>
      <c r="AB1524" s="553"/>
      <c r="AC1524" s="553"/>
      <c r="AD1524" s="553"/>
      <c r="AE1524" s="553"/>
      <c r="AF1524" s="553"/>
      <c r="AG1524" s="553"/>
      <c r="AH1524" s="553"/>
      <c r="AI1524" s="397"/>
      <c r="AJ1524" s="555"/>
      <c r="AK1524" s="576">
        <f t="shared" ref="AK1524:AK1587" si="210">R1524</f>
        <v>0</v>
      </c>
      <c r="AL1524" s="576">
        <f t="shared" ref="AL1524:AL1587" si="211">+S1524</f>
        <v>0</v>
      </c>
      <c r="AM1524" s="599"/>
      <c r="AN1524" s="599"/>
      <c r="AO1524" s="553"/>
      <c r="AP1524" s="553"/>
      <c r="AQ1524" s="553"/>
      <c r="AR1524" s="553"/>
      <c r="AS1524" s="397"/>
      <c r="AT1524" s="397"/>
      <c r="AU1524" s="397"/>
      <c r="AV1524" s="397"/>
      <c r="AW1524" s="397"/>
      <c r="AX1524" s="397"/>
      <c r="AY1524" s="397"/>
      <c r="AZ1524" s="397"/>
      <c r="BA1524" s="397"/>
      <c r="BB1524" s="397"/>
      <c r="BC1524" s="397"/>
      <c r="BD1524" s="553"/>
      <c r="BE1524" s="397"/>
      <c r="BF1524" s="397"/>
      <c r="BG1524" s="397"/>
      <c r="BH1524" s="397"/>
    </row>
    <row r="1525" spans="2:60" x14ac:dyDescent="0.35">
      <c r="B1525" s="319"/>
      <c r="C1525" s="147"/>
      <c r="D1525" s="147"/>
      <c r="E1525" s="320"/>
      <c r="F1525" s="321"/>
      <c r="G1525" s="149"/>
      <c r="H1525" s="148"/>
      <c r="I1525" s="148"/>
      <c r="J1525" s="322"/>
      <c r="K1525" s="324" t="str">
        <f>IFERROR(INDEX(Lookup!$G$3:$G$6,MATCH(J1525,Lookup!$F$3:$F$6,0)),"")</f>
        <v/>
      </c>
      <c r="L1525" s="323"/>
      <c r="M1525" s="322"/>
      <c r="N1525" s="846">
        <f t="shared" si="204"/>
        <v>0</v>
      </c>
      <c r="O1525" s="325">
        <f t="shared" si="205"/>
        <v>0</v>
      </c>
      <c r="P1525" s="847">
        <f>IF(I1525&lt;INDEX(Lookup!$U$2:$U$10,MATCH($D$48,Lookup!$S$2:$S$10,0)),0,IF(U1525="X",0,IFERROR(L1525*50,0)))</f>
        <v>0</v>
      </c>
      <c r="Q1525" s="326">
        <f>IF(I1525&lt;INDEX(Lookup!$U$2:$U$10,MATCH($D$48,Lookup!$S$2:$S$10,0)),0,IF(U1525="X",0,IFERROR(P1525*K1525,0)))</f>
        <v>0</v>
      </c>
      <c r="R1525" s="326">
        <v>0</v>
      </c>
      <c r="S1525" s="424">
        <v>0</v>
      </c>
      <c r="T1525" s="322"/>
      <c r="U1525" s="143"/>
      <c r="V1525" s="397"/>
      <c r="W1525" s="555"/>
      <c r="X1525" s="576">
        <f t="shared" si="206"/>
        <v>0</v>
      </c>
      <c r="Y1525" s="576">
        <f t="shared" si="207"/>
        <v>0</v>
      </c>
      <c r="Z1525" s="576">
        <f t="shared" si="208"/>
        <v>0</v>
      </c>
      <c r="AA1525" s="576">
        <f t="shared" si="209"/>
        <v>0</v>
      </c>
      <c r="AB1525" s="553"/>
      <c r="AC1525" s="553"/>
      <c r="AD1525" s="553"/>
      <c r="AE1525" s="553"/>
      <c r="AF1525" s="553"/>
      <c r="AG1525" s="553"/>
      <c r="AH1525" s="553"/>
      <c r="AI1525" s="397"/>
      <c r="AJ1525" s="555"/>
      <c r="AK1525" s="576">
        <f t="shared" si="210"/>
        <v>0</v>
      </c>
      <c r="AL1525" s="576">
        <f t="shared" si="211"/>
        <v>0</v>
      </c>
      <c r="AM1525" s="599"/>
      <c r="AN1525" s="599"/>
      <c r="AO1525" s="553"/>
      <c r="AP1525" s="553"/>
      <c r="AQ1525" s="553"/>
      <c r="AR1525" s="553"/>
      <c r="AS1525" s="397"/>
      <c r="AT1525" s="397"/>
      <c r="AU1525" s="397"/>
      <c r="AV1525" s="397"/>
      <c r="AW1525" s="397"/>
      <c r="AX1525" s="397"/>
      <c r="AY1525" s="397"/>
      <c r="AZ1525" s="397"/>
      <c r="BA1525" s="397"/>
      <c r="BB1525" s="397"/>
      <c r="BC1525" s="397"/>
      <c r="BD1525" s="553"/>
      <c r="BE1525" s="397"/>
      <c r="BF1525" s="397"/>
      <c r="BG1525" s="397"/>
      <c r="BH1525" s="397"/>
    </row>
    <row r="1526" spans="2:60" x14ac:dyDescent="0.35">
      <c r="B1526" s="319"/>
      <c r="C1526" s="147"/>
      <c r="D1526" s="147"/>
      <c r="E1526" s="320"/>
      <c r="F1526" s="321"/>
      <c r="G1526" s="149"/>
      <c r="H1526" s="148"/>
      <c r="I1526" s="148"/>
      <c r="J1526" s="322"/>
      <c r="K1526" s="324" t="str">
        <f>IFERROR(INDEX(Lookup!$G$3:$G$6,MATCH(J1526,Lookup!$F$3:$F$6,0)),"")</f>
        <v/>
      </c>
      <c r="L1526" s="323"/>
      <c r="M1526" s="322"/>
      <c r="N1526" s="846">
        <f t="shared" si="204"/>
        <v>0</v>
      </c>
      <c r="O1526" s="325">
        <f t="shared" si="205"/>
        <v>0</v>
      </c>
      <c r="P1526" s="847">
        <f>IF(I1526&lt;INDEX(Lookup!$U$2:$U$10,MATCH($D$48,Lookup!$S$2:$S$10,0)),0,IF(U1526="X",0,IFERROR(L1526*50,0)))</f>
        <v>0</v>
      </c>
      <c r="Q1526" s="326">
        <f>IF(I1526&lt;INDEX(Lookup!$U$2:$U$10,MATCH($D$48,Lookup!$S$2:$S$10,0)),0,IF(U1526="X",0,IFERROR(P1526*K1526,0)))</f>
        <v>0</v>
      </c>
      <c r="R1526" s="326">
        <v>0</v>
      </c>
      <c r="S1526" s="424">
        <v>0</v>
      </c>
      <c r="T1526" s="322"/>
      <c r="U1526" s="143"/>
      <c r="V1526" s="397"/>
      <c r="W1526" s="555"/>
      <c r="X1526" s="576">
        <f t="shared" si="206"/>
        <v>0</v>
      </c>
      <c r="Y1526" s="576">
        <f t="shared" si="207"/>
        <v>0</v>
      </c>
      <c r="Z1526" s="576">
        <f t="shared" si="208"/>
        <v>0</v>
      </c>
      <c r="AA1526" s="576">
        <f t="shared" si="209"/>
        <v>0</v>
      </c>
      <c r="AB1526" s="553"/>
      <c r="AC1526" s="553"/>
      <c r="AD1526" s="553"/>
      <c r="AE1526" s="553"/>
      <c r="AF1526" s="553"/>
      <c r="AG1526" s="553"/>
      <c r="AH1526" s="553"/>
      <c r="AI1526" s="397"/>
      <c r="AJ1526" s="555"/>
      <c r="AK1526" s="576">
        <f t="shared" si="210"/>
        <v>0</v>
      </c>
      <c r="AL1526" s="576">
        <f t="shared" si="211"/>
        <v>0</v>
      </c>
      <c r="AM1526" s="599"/>
      <c r="AN1526" s="599"/>
      <c r="AO1526" s="553"/>
      <c r="AP1526" s="553"/>
      <c r="AQ1526" s="553"/>
      <c r="AR1526" s="553"/>
      <c r="AS1526" s="397"/>
      <c r="AT1526" s="397"/>
      <c r="AU1526" s="397"/>
      <c r="AV1526" s="397"/>
      <c r="AW1526" s="397"/>
      <c r="AX1526" s="397"/>
      <c r="AY1526" s="397"/>
      <c r="AZ1526" s="397"/>
      <c r="BA1526" s="397"/>
      <c r="BB1526" s="397"/>
      <c r="BC1526" s="397"/>
      <c r="BD1526" s="553"/>
      <c r="BE1526" s="397"/>
      <c r="BF1526" s="397"/>
      <c r="BG1526" s="397"/>
      <c r="BH1526" s="397"/>
    </row>
    <row r="1527" spans="2:60" x14ac:dyDescent="0.35">
      <c r="B1527" s="319"/>
      <c r="C1527" s="147"/>
      <c r="D1527" s="147"/>
      <c r="E1527" s="320"/>
      <c r="F1527" s="321"/>
      <c r="G1527" s="149"/>
      <c r="H1527" s="148"/>
      <c r="I1527" s="148"/>
      <c r="J1527" s="322"/>
      <c r="K1527" s="324" t="str">
        <f>IFERROR(INDEX(Lookup!$G$3:$G$6,MATCH(J1527,Lookup!$F$3:$F$6,0)),"")</f>
        <v/>
      </c>
      <c r="L1527" s="323"/>
      <c r="M1527" s="322"/>
      <c r="N1527" s="846">
        <f t="shared" si="204"/>
        <v>0</v>
      </c>
      <c r="O1527" s="325">
        <f t="shared" si="205"/>
        <v>0</v>
      </c>
      <c r="P1527" s="847">
        <f>IF(I1527&lt;INDEX(Lookup!$U$2:$U$10,MATCH($D$48,Lookup!$S$2:$S$10,0)),0,IF(U1527="X",0,IFERROR(L1527*50,0)))</f>
        <v>0</v>
      </c>
      <c r="Q1527" s="326">
        <f>IF(I1527&lt;INDEX(Lookup!$U$2:$U$10,MATCH($D$48,Lookup!$S$2:$S$10,0)),0,IF(U1527="X",0,IFERROR(P1527*K1527,0)))</f>
        <v>0</v>
      </c>
      <c r="R1527" s="326">
        <v>0</v>
      </c>
      <c r="S1527" s="424">
        <v>0</v>
      </c>
      <c r="T1527" s="322"/>
      <c r="U1527" s="143"/>
      <c r="V1527" s="397"/>
      <c r="W1527" s="555"/>
      <c r="X1527" s="576">
        <f t="shared" si="206"/>
        <v>0</v>
      </c>
      <c r="Y1527" s="576">
        <f t="shared" si="207"/>
        <v>0</v>
      </c>
      <c r="Z1527" s="576">
        <f t="shared" si="208"/>
        <v>0</v>
      </c>
      <c r="AA1527" s="576">
        <f t="shared" si="209"/>
        <v>0</v>
      </c>
      <c r="AB1527" s="553"/>
      <c r="AC1527" s="553"/>
      <c r="AD1527" s="553"/>
      <c r="AE1527" s="553"/>
      <c r="AF1527" s="553"/>
      <c r="AG1527" s="553"/>
      <c r="AH1527" s="553"/>
      <c r="AI1527" s="397"/>
      <c r="AJ1527" s="555"/>
      <c r="AK1527" s="576">
        <f t="shared" si="210"/>
        <v>0</v>
      </c>
      <c r="AL1527" s="576">
        <f t="shared" si="211"/>
        <v>0</v>
      </c>
      <c r="AM1527" s="599"/>
      <c r="AN1527" s="599"/>
      <c r="AO1527" s="553"/>
      <c r="AP1527" s="553"/>
      <c r="AQ1527" s="553"/>
      <c r="AR1527" s="553"/>
      <c r="AS1527" s="397"/>
      <c r="AT1527" s="397"/>
      <c r="AU1527" s="397"/>
      <c r="AV1527" s="397"/>
      <c r="AW1527" s="397"/>
      <c r="AX1527" s="397"/>
      <c r="AY1527" s="397"/>
      <c r="AZ1527" s="397"/>
      <c r="BA1527" s="397"/>
      <c r="BB1527" s="397"/>
      <c r="BC1527" s="397"/>
      <c r="BD1527" s="553"/>
      <c r="BE1527" s="397"/>
      <c r="BF1527" s="397"/>
      <c r="BG1527" s="397"/>
      <c r="BH1527" s="397"/>
    </row>
    <row r="1528" spans="2:60" x14ac:dyDescent="0.35">
      <c r="B1528" s="319"/>
      <c r="C1528" s="147"/>
      <c r="D1528" s="147"/>
      <c r="E1528" s="320"/>
      <c r="F1528" s="321"/>
      <c r="G1528" s="149"/>
      <c r="H1528" s="148"/>
      <c r="I1528" s="148"/>
      <c r="J1528" s="322"/>
      <c r="K1528" s="324" t="str">
        <f>IFERROR(INDEX(Lookup!$G$3:$G$6,MATCH(J1528,Lookup!$F$3:$F$6,0)),"")</f>
        <v/>
      </c>
      <c r="L1528" s="323"/>
      <c r="M1528" s="322"/>
      <c r="N1528" s="846">
        <f t="shared" si="204"/>
        <v>0</v>
      </c>
      <c r="O1528" s="325">
        <f t="shared" si="205"/>
        <v>0</v>
      </c>
      <c r="P1528" s="847">
        <f>IF(I1528&lt;INDEX(Lookup!$U$2:$U$10,MATCH($D$48,Lookup!$S$2:$S$10,0)),0,IF(U1528="X",0,IFERROR(L1528*50,0)))</f>
        <v>0</v>
      </c>
      <c r="Q1528" s="326">
        <f>IF(I1528&lt;INDEX(Lookup!$U$2:$U$10,MATCH($D$48,Lookup!$S$2:$S$10,0)),0,IF(U1528="X",0,IFERROR(P1528*K1528,0)))</f>
        <v>0</v>
      </c>
      <c r="R1528" s="326">
        <v>0</v>
      </c>
      <c r="S1528" s="424">
        <v>0</v>
      </c>
      <c r="T1528" s="322"/>
      <c r="U1528" s="143"/>
      <c r="V1528" s="397"/>
      <c r="W1528" s="555"/>
      <c r="X1528" s="576">
        <f t="shared" si="206"/>
        <v>0</v>
      </c>
      <c r="Y1528" s="576">
        <f t="shared" si="207"/>
        <v>0</v>
      </c>
      <c r="Z1528" s="576">
        <f t="shared" si="208"/>
        <v>0</v>
      </c>
      <c r="AA1528" s="576">
        <f t="shared" si="209"/>
        <v>0</v>
      </c>
      <c r="AB1528" s="553"/>
      <c r="AC1528" s="553"/>
      <c r="AD1528" s="553"/>
      <c r="AE1528" s="553"/>
      <c r="AF1528" s="553"/>
      <c r="AG1528" s="553"/>
      <c r="AH1528" s="553"/>
      <c r="AI1528" s="397"/>
      <c r="AJ1528" s="555"/>
      <c r="AK1528" s="576">
        <f t="shared" si="210"/>
        <v>0</v>
      </c>
      <c r="AL1528" s="576">
        <f t="shared" si="211"/>
        <v>0</v>
      </c>
      <c r="AM1528" s="599"/>
      <c r="AN1528" s="599"/>
      <c r="AO1528" s="553"/>
      <c r="AP1528" s="553"/>
      <c r="AQ1528" s="553"/>
      <c r="AR1528" s="553"/>
      <c r="AS1528" s="397"/>
      <c r="AT1528" s="397"/>
      <c r="AU1528" s="397"/>
      <c r="AV1528" s="397"/>
      <c r="AW1528" s="397"/>
      <c r="AX1528" s="397"/>
      <c r="AY1528" s="397"/>
      <c r="AZ1528" s="397"/>
      <c r="BA1528" s="397"/>
      <c r="BB1528" s="397"/>
      <c r="BC1528" s="397"/>
      <c r="BD1528" s="553"/>
      <c r="BE1528" s="397"/>
      <c r="BF1528" s="397"/>
      <c r="BG1528" s="397"/>
      <c r="BH1528" s="397"/>
    </row>
    <row r="1529" spans="2:60" x14ac:dyDescent="0.35">
      <c r="B1529" s="319"/>
      <c r="C1529" s="147"/>
      <c r="D1529" s="147"/>
      <c r="E1529" s="320"/>
      <c r="F1529" s="321"/>
      <c r="G1529" s="149"/>
      <c r="H1529" s="148"/>
      <c r="I1529" s="148"/>
      <c r="J1529" s="322"/>
      <c r="K1529" s="324" t="str">
        <f>IFERROR(INDEX(Lookup!$G$3:$G$6,MATCH(J1529,Lookup!$F$3:$F$6,0)),"")</f>
        <v/>
      </c>
      <c r="L1529" s="323"/>
      <c r="M1529" s="322"/>
      <c r="N1529" s="846">
        <f t="shared" si="204"/>
        <v>0</v>
      </c>
      <c r="O1529" s="325">
        <f t="shared" si="205"/>
        <v>0</v>
      </c>
      <c r="P1529" s="847">
        <f>IF(I1529&lt;INDEX(Lookup!$U$2:$U$10,MATCH($D$48,Lookup!$S$2:$S$10,0)),0,IF(U1529="X",0,IFERROR(L1529*50,0)))</f>
        <v>0</v>
      </c>
      <c r="Q1529" s="326">
        <f>IF(I1529&lt;INDEX(Lookup!$U$2:$U$10,MATCH($D$48,Lookup!$S$2:$S$10,0)),0,IF(U1529="X",0,IFERROR(P1529*K1529,0)))</f>
        <v>0</v>
      </c>
      <c r="R1529" s="326">
        <v>0</v>
      </c>
      <c r="S1529" s="424">
        <v>0</v>
      </c>
      <c r="T1529" s="322"/>
      <c r="U1529" s="143"/>
      <c r="V1529" s="397"/>
      <c r="W1529" s="555"/>
      <c r="X1529" s="576">
        <f t="shared" si="206"/>
        <v>0</v>
      </c>
      <c r="Y1529" s="576">
        <f t="shared" si="207"/>
        <v>0</v>
      </c>
      <c r="Z1529" s="576">
        <f t="shared" si="208"/>
        <v>0</v>
      </c>
      <c r="AA1529" s="576">
        <f t="shared" si="209"/>
        <v>0</v>
      </c>
      <c r="AB1529" s="553"/>
      <c r="AC1529" s="553"/>
      <c r="AD1529" s="553"/>
      <c r="AE1529" s="553"/>
      <c r="AF1529" s="553"/>
      <c r="AG1529" s="553"/>
      <c r="AH1529" s="553"/>
      <c r="AI1529" s="397"/>
      <c r="AJ1529" s="555"/>
      <c r="AK1529" s="576">
        <f t="shared" si="210"/>
        <v>0</v>
      </c>
      <c r="AL1529" s="576">
        <f t="shared" si="211"/>
        <v>0</v>
      </c>
      <c r="AM1529" s="599"/>
      <c r="AN1529" s="599"/>
      <c r="AO1529" s="553"/>
      <c r="AP1529" s="553"/>
      <c r="AQ1529" s="553"/>
      <c r="AR1529" s="553"/>
      <c r="AS1529" s="397"/>
      <c r="AT1529" s="397"/>
      <c r="AU1529" s="397"/>
      <c r="AV1529" s="397"/>
      <c r="AW1529" s="397"/>
      <c r="AX1529" s="397"/>
      <c r="AY1529" s="397"/>
      <c r="AZ1529" s="397"/>
      <c r="BA1529" s="397"/>
      <c r="BB1529" s="397"/>
      <c r="BC1529" s="397"/>
      <c r="BD1529" s="553"/>
      <c r="BE1529" s="397"/>
      <c r="BF1529" s="397"/>
      <c r="BG1529" s="397"/>
      <c r="BH1529" s="397"/>
    </row>
    <row r="1530" spans="2:60" x14ac:dyDescent="0.35">
      <c r="B1530" s="319"/>
      <c r="C1530" s="147"/>
      <c r="D1530" s="147"/>
      <c r="E1530" s="320"/>
      <c r="F1530" s="321"/>
      <c r="G1530" s="149"/>
      <c r="H1530" s="148"/>
      <c r="I1530" s="148"/>
      <c r="J1530" s="322"/>
      <c r="K1530" s="324" t="str">
        <f>IFERROR(INDEX(Lookup!$G$3:$G$6,MATCH(J1530,Lookup!$F$3:$F$6,0)),"")</f>
        <v/>
      </c>
      <c r="L1530" s="323"/>
      <c r="M1530" s="322"/>
      <c r="N1530" s="846">
        <f t="shared" si="204"/>
        <v>0</v>
      </c>
      <c r="O1530" s="325">
        <f t="shared" si="205"/>
        <v>0</v>
      </c>
      <c r="P1530" s="847">
        <f>IF(I1530&lt;INDEX(Lookup!$U$2:$U$10,MATCH($D$48,Lookup!$S$2:$S$10,0)),0,IF(U1530="X",0,IFERROR(L1530*50,0)))</f>
        <v>0</v>
      </c>
      <c r="Q1530" s="326">
        <f>IF(I1530&lt;INDEX(Lookup!$U$2:$U$10,MATCH($D$48,Lookup!$S$2:$S$10,0)),0,IF(U1530="X",0,IFERROR(P1530*K1530,0)))</f>
        <v>0</v>
      </c>
      <c r="R1530" s="326">
        <v>0</v>
      </c>
      <c r="S1530" s="424">
        <v>0</v>
      </c>
      <c r="T1530" s="322"/>
      <c r="U1530" s="143"/>
      <c r="V1530" s="397"/>
      <c r="W1530" s="555"/>
      <c r="X1530" s="576">
        <f t="shared" si="206"/>
        <v>0</v>
      </c>
      <c r="Y1530" s="576">
        <f t="shared" si="207"/>
        <v>0</v>
      </c>
      <c r="Z1530" s="576">
        <f t="shared" si="208"/>
        <v>0</v>
      </c>
      <c r="AA1530" s="576">
        <f t="shared" si="209"/>
        <v>0</v>
      </c>
      <c r="AB1530" s="553"/>
      <c r="AC1530" s="553"/>
      <c r="AD1530" s="553"/>
      <c r="AE1530" s="553"/>
      <c r="AF1530" s="553"/>
      <c r="AG1530" s="553"/>
      <c r="AH1530" s="553"/>
      <c r="AI1530" s="397"/>
      <c r="AJ1530" s="555"/>
      <c r="AK1530" s="576">
        <f t="shared" si="210"/>
        <v>0</v>
      </c>
      <c r="AL1530" s="576">
        <f t="shared" si="211"/>
        <v>0</v>
      </c>
      <c r="AM1530" s="599"/>
      <c r="AN1530" s="599"/>
      <c r="AO1530" s="553"/>
      <c r="AP1530" s="553"/>
      <c r="AQ1530" s="553"/>
      <c r="AR1530" s="553"/>
      <c r="AS1530" s="397"/>
      <c r="AT1530" s="397"/>
      <c r="AU1530" s="397"/>
      <c r="AV1530" s="397"/>
      <c r="AW1530" s="397"/>
      <c r="AX1530" s="397"/>
      <c r="AY1530" s="397"/>
      <c r="AZ1530" s="397"/>
      <c r="BA1530" s="397"/>
      <c r="BB1530" s="397"/>
      <c r="BC1530" s="397"/>
      <c r="BD1530" s="553"/>
      <c r="BE1530" s="397"/>
      <c r="BF1530" s="397"/>
      <c r="BG1530" s="397"/>
      <c r="BH1530" s="397"/>
    </row>
    <row r="1531" spans="2:60" x14ac:dyDescent="0.35">
      <c r="B1531" s="319"/>
      <c r="C1531" s="147"/>
      <c r="D1531" s="147"/>
      <c r="E1531" s="320"/>
      <c r="F1531" s="321"/>
      <c r="G1531" s="149"/>
      <c r="H1531" s="148"/>
      <c r="I1531" s="148"/>
      <c r="J1531" s="322"/>
      <c r="K1531" s="324" t="str">
        <f>IFERROR(INDEX(Lookup!$G$3:$G$6,MATCH(J1531,Lookup!$F$3:$F$6,0)),"")</f>
        <v/>
      </c>
      <c r="L1531" s="323"/>
      <c r="M1531" s="322"/>
      <c r="N1531" s="846">
        <f t="shared" si="204"/>
        <v>0</v>
      </c>
      <c r="O1531" s="325">
        <f t="shared" si="205"/>
        <v>0</v>
      </c>
      <c r="P1531" s="847">
        <f>IF(I1531&lt;INDEX(Lookup!$U$2:$U$10,MATCH($D$48,Lookup!$S$2:$S$10,0)),0,IF(U1531="X",0,IFERROR(L1531*50,0)))</f>
        <v>0</v>
      </c>
      <c r="Q1531" s="326">
        <f>IF(I1531&lt;INDEX(Lookup!$U$2:$U$10,MATCH($D$48,Lookup!$S$2:$S$10,0)),0,IF(U1531="X",0,IFERROR(P1531*K1531,0)))</f>
        <v>0</v>
      </c>
      <c r="R1531" s="326">
        <v>0</v>
      </c>
      <c r="S1531" s="424">
        <v>0</v>
      </c>
      <c r="T1531" s="322"/>
      <c r="U1531" s="143"/>
      <c r="V1531" s="397"/>
      <c r="W1531" s="555"/>
      <c r="X1531" s="576">
        <f t="shared" si="206"/>
        <v>0</v>
      </c>
      <c r="Y1531" s="576">
        <f t="shared" si="207"/>
        <v>0</v>
      </c>
      <c r="Z1531" s="576">
        <f t="shared" si="208"/>
        <v>0</v>
      </c>
      <c r="AA1531" s="576">
        <f t="shared" si="209"/>
        <v>0</v>
      </c>
      <c r="AB1531" s="553"/>
      <c r="AC1531" s="553"/>
      <c r="AD1531" s="553"/>
      <c r="AE1531" s="553"/>
      <c r="AF1531" s="553"/>
      <c r="AG1531" s="553"/>
      <c r="AH1531" s="553"/>
      <c r="AI1531" s="397"/>
      <c r="AJ1531" s="555"/>
      <c r="AK1531" s="576">
        <f t="shared" si="210"/>
        <v>0</v>
      </c>
      <c r="AL1531" s="576">
        <f t="shared" si="211"/>
        <v>0</v>
      </c>
      <c r="AM1531" s="599"/>
      <c r="AN1531" s="599"/>
      <c r="AO1531" s="553"/>
      <c r="AP1531" s="553"/>
      <c r="AQ1531" s="553"/>
      <c r="AR1531" s="553"/>
      <c r="AS1531" s="397"/>
      <c r="AT1531" s="397"/>
      <c r="AU1531" s="397"/>
      <c r="AV1531" s="397"/>
      <c r="AW1531" s="397"/>
      <c r="AX1531" s="397"/>
      <c r="AY1531" s="397"/>
      <c r="AZ1531" s="397"/>
      <c r="BA1531" s="397"/>
      <c r="BB1531" s="397"/>
      <c r="BC1531" s="397"/>
      <c r="BD1531" s="553"/>
      <c r="BE1531" s="397"/>
      <c r="BF1531" s="397"/>
      <c r="BG1531" s="397"/>
      <c r="BH1531" s="397"/>
    </row>
    <row r="1532" spans="2:60" x14ac:dyDescent="0.35">
      <c r="B1532" s="319"/>
      <c r="C1532" s="147"/>
      <c r="D1532" s="147"/>
      <c r="E1532" s="320"/>
      <c r="F1532" s="321"/>
      <c r="G1532" s="149"/>
      <c r="H1532" s="148"/>
      <c r="I1532" s="148"/>
      <c r="J1532" s="322"/>
      <c r="K1532" s="324" t="str">
        <f>IFERROR(INDEX(Lookup!$G$3:$G$6,MATCH(J1532,Lookup!$F$3:$F$6,0)),"")</f>
        <v/>
      </c>
      <c r="L1532" s="323"/>
      <c r="M1532" s="322"/>
      <c r="N1532" s="846">
        <f t="shared" si="204"/>
        <v>0</v>
      </c>
      <c r="O1532" s="325">
        <f t="shared" si="205"/>
        <v>0</v>
      </c>
      <c r="P1532" s="847">
        <f>IF(I1532&lt;INDEX(Lookup!$U$2:$U$10,MATCH($D$48,Lookup!$S$2:$S$10,0)),0,IF(U1532="X",0,IFERROR(L1532*50,0)))</f>
        <v>0</v>
      </c>
      <c r="Q1532" s="326">
        <f>IF(I1532&lt;INDEX(Lookup!$U$2:$U$10,MATCH($D$48,Lookup!$S$2:$S$10,0)),0,IF(U1532="X",0,IFERROR(P1532*K1532,0)))</f>
        <v>0</v>
      </c>
      <c r="R1532" s="326">
        <v>0</v>
      </c>
      <c r="S1532" s="424">
        <v>0</v>
      </c>
      <c r="T1532" s="322"/>
      <c r="U1532" s="143"/>
      <c r="V1532" s="397"/>
      <c r="W1532" s="555"/>
      <c r="X1532" s="576">
        <f t="shared" si="206"/>
        <v>0</v>
      </c>
      <c r="Y1532" s="576">
        <f t="shared" si="207"/>
        <v>0</v>
      </c>
      <c r="Z1532" s="576">
        <f t="shared" si="208"/>
        <v>0</v>
      </c>
      <c r="AA1532" s="576">
        <f t="shared" si="209"/>
        <v>0</v>
      </c>
      <c r="AB1532" s="553"/>
      <c r="AC1532" s="553"/>
      <c r="AD1532" s="553"/>
      <c r="AE1532" s="553"/>
      <c r="AF1532" s="553"/>
      <c r="AG1532" s="553"/>
      <c r="AH1532" s="553"/>
      <c r="AI1532" s="397"/>
      <c r="AJ1532" s="555"/>
      <c r="AK1532" s="576">
        <f t="shared" si="210"/>
        <v>0</v>
      </c>
      <c r="AL1532" s="576">
        <f t="shared" si="211"/>
        <v>0</v>
      </c>
      <c r="AM1532" s="599"/>
      <c r="AN1532" s="599"/>
      <c r="AO1532" s="553"/>
      <c r="AP1532" s="553"/>
      <c r="AQ1532" s="553"/>
      <c r="AR1532" s="553"/>
      <c r="AS1532" s="397"/>
      <c r="AT1532" s="397"/>
      <c r="AU1532" s="397"/>
      <c r="AV1532" s="397"/>
      <c r="AW1532" s="397"/>
      <c r="AX1532" s="397"/>
      <c r="AY1532" s="397"/>
      <c r="AZ1532" s="397"/>
      <c r="BA1532" s="397"/>
      <c r="BB1532" s="397"/>
      <c r="BC1532" s="397"/>
      <c r="BD1532" s="553"/>
      <c r="BE1532" s="397"/>
      <c r="BF1532" s="397"/>
      <c r="BG1532" s="397"/>
      <c r="BH1532" s="397"/>
    </row>
    <row r="1533" spans="2:60" x14ac:dyDescent="0.35">
      <c r="B1533" s="319"/>
      <c r="C1533" s="147"/>
      <c r="D1533" s="147"/>
      <c r="E1533" s="320"/>
      <c r="F1533" s="321"/>
      <c r="G1533" s="149"/>
      <c r="H1533" s="148"/>
      <c r="I1533" s="148"/>
      <c r="J1533" s="322"/>
      <c r="K1533" s="324" t="str">
        <f>IFERROR(INDEX(Lookup!$G$3:$G$6,MATCH(J1533,Lookup!$F$3:$F$6,0)),"")</f>
        <v/>
      </c>
      <c r="L1533" s="323"/>
      <c r="M1533" s="322"/>
      <c r="N1533" s="846">
        <f t="shared" si="204"/>
        <v>0</v>
      </c>
      <c r="O1533" s="325">
        <f t="shared" si="205"/>
        <v>0</v>
      </c>
      <c r="P1533" s="847">
        <f>IF(I1533&lt;INDEX(Lookup!$U$2:$U$10,MATCH($D$48,Lookup!$S$2:$S$10,0)),0,IF(U1533="X",0,IFERROR(L1533*50,0)))</f>
        <v>0</v>
      </c>
      <c r="Q1533" s="326">
        <f>IF(I1533&lt;INDEX(Lookup!$U$2:$U$10,MATCH($D$48,Lookup!$S$2:$S$10,0)),0,IF(U1533="X",0,IFERROR(P1533*K1533,0)))</f>
        <v>0</v>
      </c>
      <c r="R1533" s="326">
        <v>0</v>
      </c>
      <c r="S1533" s="424">
        <v>0</v>
      </c>
      <c r="T1533" s="322"/>
      <c r="U1533" s="143"/>
      <c r="V1533" s="397"/>
      <c r="W1533" s="555"/>
      <c r="X1533" s="576">
        <f t="shared" si="206"/>
        <v>0</v>
      </c>
      <c r="Y1533" s="576">
        <f t="shared" si="207"/>
        <v>0</v>
      </c>
      <c r="Z1533" s="576">
        <f t="shared" si="208"/>
        <v>0</v>
      </c>
      <c r="AA1533" s="576">
        <f t="shared" si="209"/>
        <v>0</v>
      </c>
      <c r="AB1533" s="553"/>
      <c r="AC1533" s="553"/>
      <c r="AD1533" s="553"/>
      <c r="AE1533" s="553"/>
      <c r="AF1533" s="553"/>
      <c r="AG1533" s="553"/>
      <c r="AH1533" s="553"/>
      <c r="AI1533" s="397"/>
      <c r="AJ1533" s="555"/>
      <c r="AK1533" s="576">
        <f t="shared" si="210"/>
        <v>0</v>
      </c>
      <c r="AL1533" s="576">
        <f t="shared" si="211"/>
        <v>0</v>
      </c>
      <c r="AM1533" s="599"/>
      <c r="AN1533" s="599"/>
      <c r="AO1533" s="553"/>
      <c r="AP1533" s="553"/>
      <c r="AQ1533" s="553"/>
      <c r="AR1533" s="553"/>
      <c r="AS1533" s="397"/>
      <c r="AT1533" s="397"/>
      <c r="AU1533" s="397"/>
      <c r="AV1533" s="397"/>
      <c r="AW1533" s="397"/>
      <c r="AX1533" s="397"/>
      <c r="AY1533" s="397"/>
      <c r="AZ1533" s="397"/>
      <c r="BA1533" s="397"/>
      <c r="BB1533" s="397"/>
      <c r="BC1533" s="397"/>
      <c r="BD1533" s="553"/>
      <c r="BE1533" s="397"/>
      <c r="BF1533" s="397"/>
      <c r="BG1533" s="397"/>
      <c r="BH1533" s="397"/>
    </row>
    <row r="1534" spans="2:60" x14ac:dyDescent="0.35">
      <c r="B1534" s="319"/>
      <c r="C1534" s="147"/>
      <c r="D1534" s="147"/>
      <c r="E1534" s="320"/>
      <c r="F1534" s="321"/>
      <c r="G1534" s="149"/>
      <c r="H1534" s="148"/>
      <c r="I1534" s="148"/>
      <c r="J1534" s="322"/>
      <c r="K1534" s="324" t="str">
        <f>IFERROR(INDEX(Lookup!$G$3:$G$6,MATCH(J1534,Lookup!$F$3:$F$6,0)),"")</f>
        <v/>
      </c>
      <c r="L1534" s="323"/>
      <c r="M1534" s="322"/>
      <c r="N1534" s="846">
        <f t="shared" si="204"/>
        <v>0</v>
      </c>
      <c r="O1534" s="325">
        <f t="shared" si="205"/>
        <v>0</v>
      </c>
      <c r="P1534" s="847">
        <f>IF(I1534&lt;INDEX(Lookup!$U$2:$U$10,MATCH($D$48,Lookup!$S$2:$S$10,0)),0,IF(U1534="X",0,IFERROR(L1534*50,0)))</f>
        <v>0</v>
      </c>
      <c r="Q1534" s="326">
        <f>IF(I1534&lt;INDEX(Lookup!$U$2:$U$10,MATCH($D$48,Lookup!$S$2:$S$10,0)),0,IF(U1534="X",0,IFERROR(P1534*K1534,0)))</f>
        <v>0</v>
      </c>
      <c r="R1534" s="326">
        <v>0</v>
      </c>
      <c r="S1534" s="424">
        <v>0</v>
      </c>
      <c r="T1534" s="322"/>
      <c r="U1534" s="143"/>
      <c r="V1534" s="397"/>
      <c r="W1534" s="555"/>
      <c r="X1534" s="576">
        <f t="shared" si="206"/>
        <v>0</v>
      </c>
      <c r="Y1534" s="576">
        <f t="shared" si="207"/>
        <v>0</v>
      </c>
      <c r="Z1534" s="576">
        <f t="shared" si="208"/>
        <v>0</v>
      </c>
      <c r="AA1534" s="576">
        <f t="shared" si="209"/>
        <v>0</v>
      </c>
      <c r="AB1534" s="553"/>
      <c r="AC1534" s="553"/>
      <c r="AD1534" s="553"/>
      <c r="AE1534" s="553"/>
      <c r="AF1534" s="553"/>
      <c r="AG1534" s="553"/>
      <c r="AH1534" s="553"/>
      <c r="AI1534" s="397"/>
      <c r="AJ1534" s="555"/>
      <c r="AK1534" s="576">
        <f t="shared" si="210"/>
        <v>0</v>
      </c>
      <c r="AL1534" s="576">
        <f t="shared" si="211"/>
        <v>0</v>
      </c>
      <c r="AM1534" s="599"/>
      <c r="AN1534" s="599"/>
      <c r="AO1534" s="553"/>
      <c r="AP1534" s="553"/>
      <c r="AQ1534" s="553"/>
      <c r="AR1534" s="553"/>
      <c r="AS1534" s="397"/>
      <c r="AT1534" s="397"/>
      <c r="AU1534" s="397"/>
      <c r="AV1534" s="397"/>
      <c r="AW1534" s="397"/>
      <c r="AX1534" s="397"/>
      <c r="AY1534" s="397"/>
      <c r="AZ1534" s="397"/>
      <c r="BA1534" s="397"/>
      <c r="BB1534" s="397"/>
      <c r="BC1534" s="397"/>
      <c r="BD1534" s="553"/>
      <c r="BE1534" s="397"/>
      <c r="BF1534" s="397"/>
      <c r="BG1534" s="397"/>
      <c r="BH1534" s="397"/>
    </row>
    <row r="1535" spans="2:60" x14ac:dyDescent="0.35">
      <c r="B1535" s="319"/>
      <c r="C1535" s="147"/>
      <c r="D1535" s="147"/>
      <c r="E1535" s="320"/>
      <c r="F1535" s="321"/>
      <c r="G1535" s="149"/>
      <c r="H1535" s="148"/>
      <c r="I1535" s="148"/>
      <c r="J1535" s="322"/>
      <c r="K1535" s="324" t="str">
        <f>IFERROR(INDEX(Lookup!$G$3:$G$6,MATCH(J1535,Lookup!$F$3:$F$6,0)),"")</f>
        <v/>
      </c>
      <c r="L1535" s="323"/>
      <c r="M1535" s="322"/>
      <c r="N1535" s="846">
        <f t="shared" si="204"/>
        <v>0</v>
      </c>
      <c r="O1535" s="325">
        <f t="shared" si="205"/>
        <v>0</v>
      </c>
      <c r="P1535" s="847">
        <f>IF(I1535&lt;INDEX(Lookup!$U$2:$U$10,MATCH($D$48,Lookup!$S$2:$S$10,0)),0,IF(U1535="X",0,IFERROR(L1535*50,0)))</f>
        <v>0</v>
      </c>
      <c r="Q1535" s="326">
        <f>IF(I1535&lt;INDEX(Lookup!$U$2:$U$10,MATCH($D$48,Lookup!$S$2:$S$10,0)),0,IF(U1535="X",0,IFERROR(P1535*K1535,0)))</f>
        <v>0</v>
      </c>
      <c r="R1535" s="326">
        <v>0</v>
      </c>
      <c r="S1535" s="424">
        <v>0</v>
      </c>
      <c r="T1535" s="322"/>
      <c r="U1535" s="143"/>
      <c r="V1535" s="397"/>
      <c r="W1535" s="555"/>
      <c r="X1535" s="576">
        <f t="shared" si="206"/>
        <v>0</v>
      </c>
      <c r="Y1535" s="576">
        <f t="shared" si="207"/>
        <v>0</v>
      </c>
      <c r="Z1535" s="576">
        <f t="shared" si="208"/>
        <v>0</v>
      </c>
      <c r="AA1535" s="576">
        <f t="shared" si="209"/>
        <v>0</v>
      </c>
      <c r="AB1535" s="553"/>
      <c r="AC1535" s="553"/>
      <c r="AD1535" s="553"/>
      <c r="AE1535" s="553"/>
      <c r="AF1535" s="553"/>
      <c r="AG1535" s="553"/>
      <c r="AH1535" s="553"/>
      <c r="AI1535" s="397"/>
      <c r="AJ1535" s="555"/>
      <c r="AK1535" s="576">
        <f t="shared" si="210"/>
        <v>0</v>
      </c>
      <c r="AL1535" s="576">
        <f t="shared" si="211"/>
        <v>0</v>
      </c>
      <c r="AM1535" s="599"/>
      <c r="AN1535" s="599"/>
      <c r="AO1535" s="553"/>
      <c r="AP1535" s="553"/>
      <c r="AQ1535" s="553"/>
      <c r="AR1535" s="553"/>
      <c r="AS1535" s="397"/>
      <c r="AT1535" s="397"/>
      <c r="AU1535" s="397"/>
      <c r="AV1535" s="397"/>
      <c r="AW1535" s="397"/>
      <c r="AX1535" s="397"/>
      <c r="AY1535" s="397"/>
      <c r="AZ1535" s="397"/>
      <c r="BA1535" s="397"/>
      <c r="BB1535" s="397"/>
      <c r="BC1535" s="397"/>
      <c r="BD1535" s="553"/>
      <c r="BE1535" s="397"/>
      <c r="BF1535" s="397"/>
      <c r="BG1535" s="397"/>
      <c r="BH1535" s="397"/>
    </row>
    <row r="1536" spans="2:60" x14ac:dyDescent="0.35">
      <c r="B1536" s="319"/>
      <c r="C1536" s="147"/>
      <c r="D1536" s="147"/>
      <c r="E1536" s="320"/>
      <c r="F1536" s="321"/>
      <c r="G1536" s="149"/>
      <c r="H1536" s="148"/>
      <c r="I1536" s="148"/>
      <c r="J1536" s="322"/>
      <c r="K1536" s="324" t="str">
        <f>IFERROR(INDEX(Lookup!$G$3:$G$6,MATCH(J1536,Lookup!$F$3:$F$6,0)),"")</f>
        <v/>
      </c>
      <c r="L1536" s="323"/>
      <c r="M1536" s="322"/>
      <c r="N1536" s="846">
        <f t="shared" si="204"/>
        <v>0</v>
      </c>
      <c r="O1536" s="325">
        <f t="shared" si="205"/>
        <v>0</v>
      </c>
      <c r="P1536" s="847">
        <f>IF(I1536&lt;INDEX(Lookup!$U$2:$U$10,MATCH($D$48,Lookup!$S$2:$S$10,0)),0,IF(U1536="X",0,IFERROR(L1536*50,0)))</f>
        <v>0</v>
      </c>
      <c r="Q1536" s="326">
        <f>IF(I1536&lt;INDEX(Lookup!$U$2:$U$10,MATCH($D$48,Lookup!$S$2:$S$10,0)),0,IF(U1536="X",0,IFERROR(P1536*K1536,0)))</f>
        <v>0</v>
      </c>
      <c r="R1536" s="326">
        <v>0</v>
      </c>
      <c r="S1536" s="424">
        <v>0</v>
      </c>
      <c r="T1536" s="322"/>
      <c r="U1536" s="143"/>
      <c r="V1536" s="397"/>
      <c r="W1536" s="555"/>
      <c r="X1536" s="576">
        <f t="shared" si="206"/>
        <v>0</v>
      </c>
      <c r="Y1536" s="576">
        <f t="shared" si="207"/>
        <v>0</v>
      </c>
      <c r="Z1536" s="576">
        <f t="shared" si="208"/>
        <v>0</v>
      </c>
      <c r="AA1536" s="576">
        <f t="shared" si="209"/>
        <v>0</v>
      </c>
      <c r="AB1536" s="553"/>
      <c r="AC1536" s="553"/>
      <c r="AD1536" s="553"/>
      <c r="AE1536" s="553"/>
      <c r="AF1536" s="553"/>
      <c r="AG1536" s="553"/>
      <c r="AH1536" s="553"/>
      <c r="AI1536" s="397"/>
      <c r="AJ1536" s="555"/>
      <c r="AK1536" s="576">
        <f t="shared" si="210"/>
        <v>0</v>
      </c>
      <c r="AL1536" s="576">
        <f t="shared" si="211"/>
        <v>0</v>
      </c>
      <c r="AM1536" s="599"/>
      <c r="AN1536" s="599"/>
      <c r="AO1536" s="553"/>
      <c r="AP1536" s="553"/>
      <c r="AQ1536" s="553"/>
      <c r="AR1536" s="553"/>
      <c r="AS1536" s="397"/>
      <c r="AT1536" s="397"/>
      <c r="AU1536" s="397"/>
      <c r="AV1536" s="397"/>
      <c r="AW1536" s="397"/>
      <c r="AX1536" s="397"/>
      <c r="AY1536" s="397"/>
      <c r="AZ1536" s="397"/>
      <c r="BA1536" s="397"/>
      <c r="BB1536" s="397"/>
      <c r="BC1536" s="397"/>
      <c r="BD1536" s="553"/>
      <c r="BE1536" s="397"/>
      <c r="BF1536" s="397"/>
      <c r="BG1536" s="397"/>
      <c r="BH1536" s="397"/>
    </row>
    <row r="1537" spans="2:60" x14ac:dyDescent="0.35">
      <c r="B1537" s="319"/>
      <c r="C1537" s="147"/>
      <c r="D1537" s="147"/>
      <c r="E1537" s="320"/>
      <c r="F1537" s="321"/>
      <c r="G1537" s="149"/>
      <c r="H1537" s="148"/>
      <c r="I1537" s="148"/>
      <c r="J1537" s="322"/>
      <c r="K1537" s="324" t="str">
        <f>IFERROR(INDEX(Lookup!$G$3:$G$6,MATCH(J1537,Lookup!$F$3:$F$6,0)),"")</f>
        <v/>
      </c>
      <c r="L1537" s="323"/>
      <c r="M1537" s="322"/>
      <c r="N1537" s="846">
        <f t="shared" si="204"/>
        <v>0</v>
      </c>
      <c r="O1537" s="325">
        <f t="shared" si="205"/>
        <v>0</v>
      </c>
      <c r="P1537" s="847">
        <f>IF(I1537&lt;INDEX(Lookup!$U$2:$U$10,MATCH($D$48,Lookup!$S$2:$S$10,0)),0,IF(U1537="X",0,IFERROR(L1537*50,0)))</f>
        <v>0</v>
      </c>
      <c r="Q1537" s="326">
        <f>IF(I1537&lt;INDEX(Lookup!$U$2:$U$10,MATCH($D$48,Lookup!$S$2:$S$10,0)),0,IF(U1537="X",0,IFERROR(P1537*K1537,0)))</f>
        <v>0</v>
      </c>
      <c r="R1537" s="326">
        <v>0</v>
      </c>
      <c r="S1537" s="424">
        <v>0</v>
      </c>
      <c r="T1537" s="322"/>
      <c r="U1537" s="143"/>
      <c r="V1537" s="397"/>
      <c r="W1537" s="555"/>
      <c r="X1537" s="576">
        <f t="shared" si="206"/>
        <v>0</v>
      </c>
      <c r="Y1537" s="576">
        <f t="shared" si="207"/>
        <v>0</v>
      </c>
      <c r="Z1537" s="576">
        <f t="shared" si="208"/>
        <v>0</v>
      </c>
      <c r="AA1537" s="576">
        <f t="shared" si="209"/>
        <v>0</v>
      </c>
      <c r="AB1537" s="553"/>
      <c r="AC1537" s="553"/>
      <c r="AD1537" s="553"/>
      <c r="AE1537" s="553"/>
      <c r="AF1537" s="553"/>
      <c r="AG1537" s="553"/>
      <c r="AH1537" s="553"/>
      <c r="AI1537" s="397"/>
      <c r="AJ1537" s="555"/>
      <c r="AK1537" s="576">
        <f t="shared" si="210"/>
        <v>0</v>
      </c>
      <c r="AL1537" s="576">
        <f t="shared" si="211"/>
        <v>0</v>
      </c>
      <c r="AM1537" s="599"/>
      <c r="AN1537" s="599"/>
      <c r="AO1537" s="553"/>
      <c r="AP1537" s="553"/>
      <c r="AQ1537" s="553"/>
      <c r="AR1537" s="553"/>
      <c r="AS1537" s="397"/>
      <c r="AT1537" s="397"/>
      <c r="AU1537" s="397"/>
      <c r="AV1537" s="397"/>
      <c r="AW1537" s="397"/>
      <c r="AX1537" s="397"/>
      <c r="AY1537" s="397"/>
      <c r="AZ1537" s="397"/>
      <c r="BA1537" s="397"/>
      <c r="BB1537" s="397"/>
      <c r="BC1537" s="397"/>
      <c r="BD1537" s="553"/>
      <c r="BE1537" s="397"/>
      <c r="BF1537" s="397"/>
      <c r="BG1537" s="397"/>
      <c r="BH1537" s="397"/>
    </row>
    <row r="1538" spans="2:60" x14ac:dyDescent="0.35">
      <c r="B1538" s="319"/>
      <c r="C1538" s="147"/>
      <c r="D1538" s="147"/>
      <c r="E1538" s="320"/>
      <c r="F1538" s="321"/>
      <c r="G1538" s="149"/>
      <c r="H1538" s="148"/>
      <c r="I1538" s="148"/>
      <c r="J1538" s="322"/>
      <c r="K1538" s="324" t="str">
        <f>IFERROR(INDEX(Lookup!$G$3:$G$6,MATCH(J1538,Lookup!$F$3:$F$6,0)),"")</f>
        <v/>
      </c>
      <c r="L1538" s="323"/>
      <c r="M1538" s="322"/>
      <c r="N1538" s="846">
        <f t="shared" si="204"/>
        <v>0</v>
      </c>
      <c r="O1538" s="325">
        <f t="shared" si="205"/>
        <v>0</v>
      </c>
      <c r="P1538" s="847">
        <f>IF(I1538&lt;INDEX(Lookup!$U$2:$U$10,MATCH($D$48,Lookup!$S$2:$S$10,0)),0,IF(U1538="X",0,IFERROR(L1538*50,0)))</f>
        <v>0</v>
      </c>
      <c r="Q1538" s="326">
        <f>IF(I1538&lt;INDEX(Lookup!$U$2:$U$10,MATCH($D$48,Lookup!$S$2:$S$10,0)),0,IF(U1538="X",0,IFERROR(P1538*K1538,0)))</f>
        <v>0</v>
      </c>
      <c r="R1538" s="326">
        <v>0</v>
      </c>
      <c r="S1538" s="424">
        <v>0</v>
      </c>
      <c r="T1538" s="322"/>
      <c r="U1538" s="143"/>
      <c r="V1538" s="397"/>
      <c r="W1538" s="555"/>
      <c r="X1538" s="576">
        <f t="shared" si="206"/>
        <v>0</v>
      </c>
      <c r="Y1538" s="576">
        <f t="shared" si="207"/>
        <v>0</v>
      </c>
      <c r="Z1538" s="576">
        <f t="shared" si="208"/>
        <v>0</v>
      </c>
      <c r="AA1538" s="576">
        <f t="shared" si="209"/>
        <v>0</v>
      </c>
      <c r="AB1538" s="553"/>
      <c r="AC1538" s="553"/>
      <c r="AD1538" s="553"/>
      <c r="AE1538" s="553"/>
      <c r="AF1538" s="553"/>
      <c r="AG1538" s="553"/>
      <c r="AH1538" s="553"/>
      <c r="AI1538" s="397"/>
      <c r="AJ1538" s="555"/>
      <c r="AK1538" s="576">
        <f t="shared" si="210"/>
        <v>0</v>
      </c>
      <c r="AL1538" s="576">
        <f t="shared" si="211"/>
        <v>0</v>
      </c>
      <c r="AM1538" s="599"/>
      <c r="AN1538" s="599"/>
      <c r="AO1538" s="553"/>
      <c r="AP1538" s="553"/>
      <c r="AQ1538" s="553"/>
      <c r="AR1538" s="553"/>
      <c r="AS1538" s="397"/>
      <c r="AT1538" s="397"/>
      <c r="AU1538" s="397"/>
      <c r="AV1538" s="397"/>
      <c r="AW1538" s="397"/>
      <c r="AX1538" s="397"/>
      <c r="AY1538" s="397"/>
      <c r="AZ1538" s="397"/>
      <c r="BA1538" s="397"/>
      <c r="BB1538" s="397"/>
      <c r="BC1538" s="397"/>
      <c r="BD1538" s="553"/>
      <c r="BE1538" s="397"/>
      <c r="BF1538" s="397"/>
      <c r="BG1538" s="397"/>
      <c r="BH1538" s="397"/>
    </row>
    <row r="1539" spans="2:60" x14ac:dyDescent="0.35">
      <c r="B1539" s="319"/>
      <c r="C1539" s="147"/>
      <c r="D1539" s="147"/>
      <c r="E1539" s="320"/>
      <c r="F1539" s="321"/>
      <c r="G1539" s="149"/>
      <c r="H1539" s="148"/>
      <c r="I1539" s="148"/>
      <c r="J1539" s="322"/>
      <c r="K1539" s="324" t="str">
        <f>IFERROR(INDEX(Lookup!$G$3:$G$6,MATCH(J1539,Lookup!$F$3:$F$6,0)),"")</f>
        <v/>
      </c>
      <c r="L1539" s="323"/>
      <c r="M1539" s="322"/>
      <c r="N1539" s="846">
        <f t="shared" si="204"/>
        <v>0</v>
      </c>
      <c r="O1539" s="325">
        <f t="shared" si="205"/>
        <v>0</v>
      </c>
      <c r="P1539" s="847">
        <f>IF(I1539&lt;INDEX(Lookup!$U$2:$U$10,MATCH($D$48,Lookup!$S$2:$S$10,0)),0,IF(U1539="X",0,IFERROR(L1539*50,0)))</f>
        <v>0</v>
      </c>
      <c r="Q1539" s="326">
        <f>IF(I1539&lt;INDEX(Lookup!$U$2:$U$10,MATCH($D$48,Lookup!$S$2:$S$10,0)),0,IF(U1539="X",0,IFERROR(P1539*K1539,0)))</f>
        <v>0</v>
      </c>
      <c r="R1539" s="326">
        <v>0</v>
      </c>
      <c r="S1539" s="424">
        <v>0</v>
      </c>
      <c r="T1539" s="322"/>
      <c r="U1539" s="143"/>
      <c r="V1539" s="397"/>
      <c r="W1539" s="555"/>
      <c r="X1539" s="576">
        <f t="shared" si="206"/>
        <v>0</v>
      </c>
      <c r="Y1539" s="576">
        <f t="shared" si="207"/>
        <v>0</v>
      </c>
      <c r="Z1539" s="576">
        <f t="shared" si="208"/>
        <v>0</v>
      </c>
      <c r="AA1539" s="576">
        <f t="shared" si="209"/>
        <v>0</v>
      </c>
      <c r="AB1539" s="553"/>
      <c r="AC1539" s="553"/>
      <c r="AD1539" s="553"/>
      <c r="AE1539" s="553"/>
      <c r="AF1539" s="553"/>
      <c r="AG1539" s="553"/>
      <c r="AH1539" s="553"/>
      <c r="AI1539" s="397"/>
      <c r="AJ1539" s="555"/>
      <c r="AK1539" s="576">
        <f t="shared" si="210"/>
        <v>0</v>
      </c>
      <c r="AL1539" s="576">
        <f t="shared" si="211"/>
        <v>0</v>
      </c>
      <c r="AM1539" s="599"/>
      <c r="AN1539" s="599"/>
      <c r="AO1539" s="553"/>
      <c r="AP1539" s="553"/>
      <c r="AQ1539" s="553"/>
      <c r="AR1539" s="553"/>
      <c r="AS1539" s="397"/>
      <c r="AT1539" s="397"/>
      <c r="AU1539" s="397"/>
      <c r="AV1539" s="397"/>
      <c r="AW1539" s="397"/>
      <c r="AX1539" s="397"/>
      <c r="AY1539" s="397"/>
      <c r="AZ1539" s="397"/>
      <c r="BA1539" s="397"/>
      <c r="BB1539" s="397"/>
      <c r="BC1539" s="397"/>
      <c r="BD1539" s="553"/>
      <c r="BE1539" s="397"/>
      <c r="BF1539" s="397"/>
      <c r="BG1539" s="397"/>
      <c r="BH1539" s="397"/>
    </row>
    <row r="1540" spans="2:60" x14ac:dyDescent="0.35">
      <c r="B1540" s="319"/>
      <c r="C1540" s="147"/>
      <c r="D1540" s="147"/>
      <c r="E1540" s="320"/>
      <c r="F1540" s="321"/>
      <c r="G1540" s="149"/>
      <c r="H1540" s="148"/>
      <c r="I1540" s="148"/>
      <c r="J1540" s="322"/>
      <c r="K1540" s="324" t="str">
        <f>IFERROR(INDEX(Lookup!$G$3:$G$6,MATCH(J1540,Lookup!$F$3:$F$6,0)),"")</f>
        <v/>
      </c>
      <c r="L1540" s="323"/>
      <c r="M1540" s="322"/>
      <c r="N1540" s="846">
        <f t="shared" si="204"/>
        <v>0</v>
      </c>
      <c r="O1540" s="325">
        <f t="shared" si="205"/>
        <v>0</v>
      </c>
      <c r="P1540" s="847">
        <f>IF(I1540&lt;INDEX(Lookup!$U$2:$U$10,MATCH($D$48,Lookup!$S$2:$S$10,0)),0,IF(U1540="X",0,IFERROR(L1540*50,0)))</f>
        <v>0</v>
      </c>
      <c r="Q1540" s="326">
        <f>IF(I1540&lt;INDEX(Lookup!$U$2:$U$10,MATCH($D$48,Lookup!$S$2:$S$10,0)),0,IF(U1540="X",0,IFERROR(P1540*K1540,0)))</f>
        <v>0</v>
      </c>
      <c r="R1540" s="326">
        <v>0</v>
      </c>
      <c r="S1540" s="424">
        <v>0</v>
      </c>
      <c r="T1540" s="322"/>
      <c r="U1540" s="143"/>
      <c r="V1540" s="397"/>
      <c r="W1540" s="555"/>
      <c r="X1540" s="576">
        <f t="shared" si="206"/>
        <v>0</v>
      </c>
      <c r="Y1540" s="576">
        <f t="shared" si="207"/>
        <v>0</v>
      </c>
      <c r="Z1540" s="576">
        <f t="shared" si="208"/>
        <v>0</v>
      </c>
      <c r="AA1540" s="576">
        <f t="shared" si="209"/>
        <v>0</v>
      </c>
      <c r="AB1540" s="553"/>
      <c r="AC1540" s="553"/>
      <c r="AD1540" s="553"/>
      <c r="AE1540" s="553"/>
      <c r="AF1540" s="553"/>
      <c r="AG1540" s="553"/>
      <c r="AH1540" s="553"/>
      <c r="AI1540" s="397"/>
      <c r="AJ1540" s="555"/>
      <c r="AK1540" s="576">
        <f t="shared" si="210"/>
        <v>0</v>
      </c>
      <c r="AL1540" s="576">
        <f t="shared" si="211"/>
        <v>0</v>
      </c>
      <c r="AM1540" s="599"/>
      <c r="AN1540" s="599"/>
      <c r="AO1540" s="553"/>
      <c r="AP1540" s="553"/>
      <c r="AQ1540" s="553"/>
      <c r="AR1540" s="553"/>
      <c r="AS1540" s="397"/>
      <c r="AT1540" s="397"/>
      <c r="AU1540" s="397"/>
      <c r="AV1540" s="397"/>
      <c r="AW1540" s="397"/>
      <c r="AX1540" s="397"/>
      <c r="AY1540" s="397"/>
      <c r="AZ1540" s="397"/>
      <c r="BA1540" s="397"/>
      <c r="BB1540" s="397"/>
      <c r="BC1540" s="397"/>
      <c r="BD1540" s="553"/>
      <c r="BE1540" s="397"/>
      <c r="BF1540" s="397"/>
      <c r="BG1540" s="397"/>
      <c r="BH1540" s="397"/>
    </row>
    <row r="1541" spans="2:60" x14ac:dyDescent="0.35">
      <c r="B1541" s="319"/>
      <c r="C1541" s="147"/>
      <c r="D1541" s="147"/>
      <c r="E1541" s="320"/>
      <c r="F1541" s="321"/>
      <c r="G1541" s="149"/>
      <c r="H1541" s="148"/>
      <c r="I1541" s="148"/>
      <c r="J1541" s="322"/>
      <c r="K1541" s="324" t="str">
        <f>IFERROR(INDEX(Lookup!$G$3:$G$6,MATCH(J1541,Lookup!$F$3:$F$6,0)),"")</f>
        <v/>
      </c>
      <c r="L1541" s="323"/>
      <c r="M1541" s="322"/>
      <c r="N1541" s="846">
        <f t="shared" si="204"/>
        <v>0</v>
      </c>
      <c r="O1541" s="325">
        <f t="shared" si="205"/>
        <v>0</v>
      </c>
      <c r="P1541" s="847">
        <f>IF(I1541&lt;INDEX(Lookup!$U$2:$U$10,MATCH($D$48,Lookup!$S$2:$S$10,0)),0,IF(U1541="X",0,IFERROR(L1541*50,0)))</f>
        <v>0</v>
      </c>
      <c r="Q1541" s="326">
        <f>IF(I1541&lt;INDEX(Lookup!$U$2:$U$10,MATCH($D$48,Lookup!$S$2:$S$10,0)),0,IF(U1541="X",0,IFERROR(P1541*K1541,0)))</f>
        <v>0</v>
      </c>
      <c r="R1541" s="326">
        <v>0</v>
      </c>
      <c r="S1541" s="424">
        <v>0</v>
      </c>
      <c r="T1541" s="322"/>
      <c r="U1541" s="143"/>
      <c r="V1541" s="397"/>
      <c r="W1541" s="555"/>
      <c r="X1541" s="576">
        <f t="shared" si="206"/>
        <v>0</v>
      </c>
      <c r="Y1541" s="576">
        <f t="shared" si="207"/>
        <v>0</v>
      </c>
      <c r="Z1541" s="576">
        <f t="shared" si="208"/>
        <v>0</v>
      </c>
      <c r="AA1541" s="576">
        <f t="shared" si="209"/>
        <v>0</v>
      </c>
      <c r="AB1541" s="553"/>
      <c r="AC1541" s="553"/>
      <c r="AD1541" s="553"/>
      <c r="AE1541" s="553"/>
      <c r="AF1541" s="553"/>
      <c r="AG1541" s="553"/>
      <c r="AH1541" s="553"/>
      <c r="AI1541" s="397"/>
      <c r="AJ1541" s="555"/>
      <c r="AK1541" s="576">
        <f t="shared" si="210"/>
        <v>0</v>
      </c>
      <c r="AL1541" s="576">
        <f t="shared" si="211"/>
        <v>0</v>
      </c>
      <c r="AM1541" s="599"/>
      <c r="AN1541" s="599"/>
      <c r="AO1541" s="553"/>
      <c r="AP1541" s="553"/>
      <c r="AQ1541" s="553"/>
      <c r="AR1541" s="553"/>
      <c r="AS1541" s="397"/>
      <c r="AT1541" s="397"/>
      <c r="AU1541" s="397"/>
      <c r="AV1541" s="397"/>
      <c r="AW1541" s="397"/>
      <c r="AX1541" s="397"/>
      <c r="AY1541" s="397"/>
      <c r="AZ1541" s="397"/>
      <c r="BA1541" s="397"/>
      <c r="BB1541" s="397"/>
      <c r="BC1541" s="397"/>
      <c r="BD1541" s="553"/>
      <c r="BE1541" s="397"/>
      <c r="BF1541" s="397"/>
      <c r="BG1541" s="397"/>
      <c r="BH1541" s="397"/>
    </row>
    <row r="1542" spans="2:60" x14ac:dyDescent="0.35">
      <c r="B1542" s="319"/>
      <c r="C1542" s="147"/>
      <c r="D1542" s="147"/>
      <c r="E1542" s="320"/>
      <c r="F1542" s="321"/>
      <c r="G1542" s="149"/>
      <c r="H1542" s="148"/>
      <c r="I1542" s="148"/>
      <c r="J1542" s="322"/>
      <c r="K1542" s="324" t="str">
        <f>IFERROR(INDEX(Lookup!$G$3:$G$6,MATCH(J1542,Lookup!$F$3:$F$6,0)),"")</f>
        <v/>
      </c>
      <c r="L1542" s="323"/>
      <c r="M1542" s="322"/>
      <c r="N1542" s="846">
        <f t="shared" si="204"/>
        <v>0</v>
      </c>
      <c r="O1542" s="325">
        <f t="shared" si="205"/>
        <v>0</v>
      </c>
      <c r="P1542" s="847">
        <f>IF(I1542&lt;INDEX(Lookup!$U$2:$U$10,MATCH($D$48,Lookup!$S$2:$S$10,0)),0,IF(U1542="X",0,IFERROR(L1542*50,0)))</f>
        <v>0</v>
      </c>
      <c r="Q1542" s="326">
        <f>IF(I1542&lt;INDEX(Lookup!$U$2:$U$10,MATCH($D$48,Lookup!$S$2:$S$10,0)),0,IF(U1542="X",0,IFERROR(P1542*K1542,0)))</f>
        <v>0</v>
      </c>
      <c r="R1542" s="326">
        <v>0</v>
      </c>
      <c r="S1542" s="424">
        <v>0</v>
      </c>
      <c r="T1542" s="322"/>
      <c r="U1542" s="143"/>
      <c r="V1542" s="397"/>
      <c r="W1542" s="555"/>
      <c r="X1542" s="576">
        <f t="shared" si="206"/>
        <v>0</v>
      </c>
      <c r="Y1542" s="576">
        <f t="shared" si="207"/>
        <v>0</v>
      </c>
      <c r="Z1542" s="576">
        <f t="shared" si="208"/>
        <v>0</v>
      </c>
      <c r="AA1542" s="576">
        <f t="shared" si="209"/>
        <v>0</v>
      </c>
      <c r="AB1542" s="553"/>
      <c r="AC1542" s="553"/>
      <c r="AD1542" s="553"/>
      <c r="AE1542" s="553"/>
      <c r="AF1542" s="553"/>
      <c r="AG1542" s="553"/>
      <c r="AH1542" s="553"/>
      <c r="AI1542" s="397"/>
      <c r="AJ1542" s="555"/>
      <c r="AK1542" s="576">
        <f t="shared" si="210"/>
        <v>0</v>
      </c>
      <c r="AL1542" s="576">
        <f t="shared" si="211"/>
        <v>0</v>
      </c>
      <c r="AM1542" s="599"/>
      <c r="AN1542" s="599"/>
      <c r="AO1542" s="553"/>
      <c r="AP1542" s="553"/>
      <c r="AQ1542" s="553"/>
      <c r="AR1542" s="553"/>
      <c r="AS1542" s="397"/>
      <c r="AT1542" s="397"/>
      <c r="AU1542" s="397"/>
      <c r="AV1542" s="397"/>
      <c r="AW1542" s="397"/>
      <c r="AX1542" s="397"/>
      <c r="AY1542" s="397"/>
      <c r="AZ1542" s="397"/>
      <c r="BA1542" s="397"/>
      <c r="BB1542" s="397"/>
      <c r="BC1542" s="397"/>
      <c r="BD1542" s="553"/>
      <c r="BE1542" s="397"/>
      <c r="BF1542" s="397"/>
      <c r="BG1542" s="397"/>
      <c r="BH1542" s="397"/>
    </row>
    <row r="1543" spans="2:60" x14ac:dyDescent="0.35">
      <c r="B1543" s="319"/>
      <c r="C1543" s="147"/>
      <c r="D1543" s="147"/>
      <c r="E1543" s="320"/>
      <c r="F1543" s="321"/>
      <c r="G1543" s="149"/>
      <c r="H1543" s="148"/>
      <c r="I1543" s="148"/>
      <c r="J1543" s="322"/>
      <c r="K1543" s="324" t="str">
        <f>IFERROR(INDEX(Lookup!$G$3:$G$6,MATCH(J1543,Lookup!$F$3:$F$6,0)),"")</f>
        <v/>
      </c>
      <c r="L1543" s="323"/>
      <c r="M1543" s="322"/>
      <c r="N1543" s="846">
        <f t="shared" si="204"/>
        <v>0</v>
      </c>
      <c r="O1543" s="325">
        <f t="shared" si="205"/>
        <v>0</v>
      </c>
      <c r="P1543" s="847">
        <f>IF(I1543&lt;INDEX(Lookup!$U$2:$U$10,MATCH($D$48,Lookup!$S$2:$S$10,0)),0,IF(U1543="X",0,IFERROR(L1543*50,0)))</f>
        <v>0</v>
      </c>
      <c r="Q1543" s="326">
        <f>IF(I1543&lt;INDEX(Lookup!$U$2:$U$10,MATCH($D$48,Lookup!$S$2:$S$10,0)),0,IF(U1543="X",0,IFERROR(P1543*K1543,0)))</f>
        <v>0</v>
      </c>
      <c r="R1543" s="326">
        <v>0</v>
      </c>
      <c r="S1543" s="424">
        <v>0</v>
      </c>
      <c r="T1543" s="322"/>
      <c r="U1543" s="143"/>
      <c r="V1543" s="397"/>
      <c r="W1543" s="555"/>
      <c r="X1543" s="576">
        <f t="shared" si="206"/>
        <v>0</v>
      </c>
      <c r="Y1543" s="576">
        <f t="shared" si="207"/>
        <v>0</v>
      </c>
      <c r="Z1543" s="576">
        <f t="shared" si="208"/>
        <v>0</v>
      </c>
      <c r="AA1543" s="576">
        <f t="shared" si="209"/>
        <v>0</v>
      </c>
      <c r="AB1543" s="553"/>
      <c r="AC1543" s="553"/>
      <c r="AD1543" s="553"/>
      <c r="AE1543" s="553"/>
      <c r="AF1543" s="553"/>
      <c r="AG1543" s="553"/>
      <c r="AH1543" s="553"/>
      <c r="AI1543" s="397"/>
      <c r="AJ1543" s="555"/>
      <c r="AK1543" s="576">
        <f t="shared" si="210"/>
        <v>0</v>
      </c>
      <c r="AL1543" s="576">
        <f t="shared" si="211"/>
        <v>0</v>
      </c>
      <c r="AM1543" s="599"/>
      <c r="AN1543" s="599"/>
      <c r="AO1543" s="553"/>
      <c r="AP1543" s="553"/>
      <c r="AQ1543" s="553"/>
      <c r="AR1543" s="553"/>
      <c r="AS1543" s="397"/>
      <c r="AT1543" s="397"/>
      <c r="AU1543" s="397"/>
      <c r="AV1543" s="397"/>
      <c r="AW1543" s="397"/>
      <c r="AX1543" s="397"/>
      <c r="AY1543" s="397"/>
      <c r="AZ1543" s="397"/>
      <c r="BA1543" s="397"/>
      <c r="BB1543" s="397"/>
      <c r="BC1543" s="397"/>
      <c r="BD1543" s="553"/>
      <c r="BE1543" s="397"/>
      <c r="BF1543" s="397"/>
      <c r="BG1543" s="397"/>
      <c r="BH1543" s="397"/>
    </row>
    <row r="1544" spans="2:60" x14ac:dyDescent="0.35">
      <c r="B1544" s="319"/>
      <c r="C1544" s="147"/>
      <c r="D1544" s="147"/>
      <c r="E1544" s="320"/>
      <c r="F1544" s="321"/>
      <c r="G1544" s="149"/>
      <c r="H1544" s="148"/>
      <c r="I1544" s="148"/>
      <c r="J1544" s="322"/>
      <c r="K1544" s="324" t="str">
        <f>IFERROR(INDEX(Lookup!$G$3:$G$6,MATCH(J1544,Lookup!$F$3:$F$6,0)),"")</f>
        <v/>
      </c>
      <c r="L1544" s="323"/>
      <c r="M1544" s="322"/>
      <c r="N1544" s="846">
        <f t="shared" si="204"/>
        <v>0</v>
      </c>
      <c r="O1544" s="325">
        <f t="shared" si="205"/>
        <v>0</v>
      </c>
      <c r="P1544" s="847">
        <f>IF(I1544&lt;INDEX(Lookup!$U$2:$U$10,MATCH($D$48,Lookup!$S$2:$S$10,0)),0,IF(U1544="X",0,IFERROR(L1544*50,0)))</f>
        <v>0</v>
      </c>
      <c r="Q1544" s="326">
        <f>IF(I1544&lt;INDEX(Lookup!$U$2:$U$10,MATCH($D$48,Lookup!$S$2:$S$10,0)),0,IF(U1544="X",0,IFERROR(P1544*K1544,0)))</f>
        <v>0</v>
      </c>
      <c r="R1544" s="326">
        <v>0</v>
      </c>
      <c r="S1544" s="424">
        <v>0</v>
      </c>
      <c r="T1544" s="322"/>
      <c r="U1544" s="143"/>
      <c r="V1544" s="397"/>
      <c r="W1544" s="555"/>
      <c r="X1544" s="576">
        <f t="shared" si="206"/>
        <v>0</v>
      </c>
      <c r="Y1544" s="576">
        <f t="shared" si="207"/>
        <v>0</v>
      </c>
      <c r="Z1544" s="576">
        <f t="shared" si="208"/>
        <v>0</v>
      </c>
      <c r="AA1544" s="576">
        <f t="shared" si="209"/>
        <v>0</v>
      </c>
      <c r="AB1544" s="553"/>
      <c r="AC1544" s="553"/>
      <c r="AD1544" s="553"/>
      <c r="AE1544" s="553"/>
      <c r="AF1544" s="553"/>
      <c r="AG1544" s="553"/>
      <c r="AH1544" s="553"/>
      <c r="AI1544" s="397"/>
      <c r="AJ1544" s="555"/>
      <c r="AK1544" s="576">
        <f t="shared" si="210"/>
        <v>0</v>
      </c>
      <c r="AL1544" s="576">
        <f t="shared" si="211"/>
        <v>0</v>
      </c>
      <c r="AM1544" s="599"/>
      <c r="AN1544" s="599"/>
      <c r="AO1544" s="553"/>
      <c r="AP1544" s="553"/>
      <c r="AQ1544" s="553"/>
      <c r="AR1544" s="553"/>
      <c r="AS1544" s="397"/>
      <c r="AT1544" s="397"/>
      <c r="AU1544" s="397"/>
      <c r="AV1544" s="397"/>
      <c r="AW1544" s="397"/>
      <c r="AX1544" s="397"/>
      <c r="AY1544" s="397"/>
      <c r="AZ1544" s="397"/>
      <c r="BA1544" s="397"/>
      <c r="BB1544" s="397"/>
      <c r="BC1544" s="397"/>
      <c r="BD1544" s="553"/>
      <c r="BE1544" s="397"/>
      <c r="BF1544" s="397"/>
      <c r="BG1544" s="397"/>
      <c r="BH1544" s="397"/>
    </row>
    <row r="1545" spans="2:60" x14ac:dyDescent="0.35">
      <c r="B1545" s="319"/>
      <c r="C1545" s="147"/>
      <c r="D1545" s="147"/>
      <c r="E1545" s="320"/>
      <c r="F1545" s="321"/>
      <c r="G1545" s="149"/>
      <c r="H1545" s="148"/>
      <c r="I1545" s="148"/>
      <c r="J1545" s="322"/>
      <c r="K1545" s="324" t="str">
        <f>IFERROR(INDEX(Lookup!$G$3:$G$6,MATCH(J1545,Lookup!$F$3:$F$6,0)),"")</f>
        <v/>
      </c>
      <c r="L1545" s="323"/>
      <c r="M1545" s="322"/>
      <c r="N1545" s="846">
        <f t="shared" si="204"/>
        <v>0</v>
      </c>
      <c r="O1545" s="325">
        <f t="shared" si="205"/>
        <v>0</v>
      </c>
      <c r="P1545" s="847">
        <f>IF(I1545&lt;INDEX(Lookup!$U$2:$U$10,MATCH($D$48,Lookup!$S$2:$S$10,0)),0,IF(U1545="X",0,IFERROR(L1545*50,0)))</f>
        <v>0</v>
      </c>
      <c r="Q1545" s="326">
        <f>IF(I1545&lt;INDEX(Lookup!$U$2:$U$10,MATCH($D$48,Lookup!$S$2:$S$10,0)),0,IF(U1545="X",0,IFERROR(P1545*K1545,0)))</f>
        <v>0</v>
      </c>
      <c r="R1545" s="326">
        <v>0</v>
      </c>
      <c r="S1545" s="424">
        <v>0</v>
      </c>
      <c r="T1545" s="322"/>
      <c r="U1545" s="143"/>
      <c r="V1545" s="397"/>
      <c r="W1545" s="555"/>
      <c r="X1545" s="576">
        <f t="shared" si="206"/>
        <v>0</v>
      </c>
      <c r="Y1545" s="576">
        <f t="shared" si="207"/>
        <v>0</v>
      </c>
      <c r="Z1545" s="576">
        <f t="shared" si="208"/>
        <v>0</v>
      </c>
      <c r="AA1545" s="576">
        <f t="shared" si="209"/>
        <v>0</v>
      </c>
      <c r="AB1545" s="553"/>
      <c r="AC1545" s="553"/>
      <c r="AD1545" s="553"/>
      <c r="AE1545" s="553"/>
      <c r="AF1545" s="553"/>
      <c r="AG1545" s="553"/>
      <c r="AH1545" s="553"/>
      <c r="AI1545" s="397"/>
      <c r="AJ1545" s="555"/>
      <c r="AK1545" s="576">
        <f t="shared" si="210"/>
        <v>0</v>
      </c>
      <c r="AL1545" s="576">
        <f t="shared" si="211"/>
        <v>0</v>
      </c>
      <c r="AM1545" s="599"/>
      <c r="AN1545" s="599"/>
      <c r="AO1545" s="553"/>
      <c r="AP1545" s="553"/>
      <c r="AQ1545" s="553"/>
      <c r="AR1545" s="553"/>
      <c r="AS1545" s="397"/>
      <c r="AT1545" s="397"/>
      <c r="AU1545" s="397"/>
      <c r="AV1545" s="397"/>
      <c r="AW1545" s="397"/>
      <c r="AX1545" s="397"/>
      <c r="AY1545" s="397"/>
      <c r="AZ1545" s="397"/>
      <c r="BA1545" s="397"/>
      <c r="BB1545" s="397"/>
      <c r="BC1545" s="397"/>
      <c r="BD1545" s="553"/>
      <c r="BE1545" s="397"/>
      <c r="BF1545" s="397"/>
      <c r="BG1545" s="397"/>
      <c r="BH1545" s="397"/>
    </row>
    <row r="1546" spans="2:60" x14ac:dyDescent="0.35">
      <c r="B1546" s="319"/>
      <c r="C1546" s="147"/>
      <c r="D1546" s="147"/>
      <c r="E1546" s="320"/>
      <c r="F1546" s="321"/>
      <c r="G1546" s="149"/>
      <c r="H1546" s="148"/>
      <c r="I1546" s="148"/>
      <c r="J1546" s="322"/>
      <c r="K1546" s="324" t="str">
        <f>IFERROR(INDEX(Lookup!$G$3:$G$6,MATCH(J1546,Lookup!$F$3:$F$6,0)),"")</f>
        <v/>
      </c>
      <c r="L1546" s="323"/>
      <c r="M1546" s="322"/>
      <c r="N1546" s="846">
        <f t="shared" si="204"/>
        <v>0</v>
      </c>
      <c r="O1546" s="325">
        <f t="shared" si="205"/>
        <v>0</v>
      </c>
      <c r="P1546" s="847">
        <f>IF(I1546&lt;INDEX(Lookup!$U$2:$U$10,MATCH($D$48,Lookup!$S$2:$S$10,0)),0,IF(U1546="X",0,IFERROR(L1546*50,0)))</f>
        <v>0</v>
      </c>
      <c r="Q1546" s="326">
        <f>IF(I1546&lt;INDEX(Lookup!$U$2:$U$10,MATCH($D$48,Lookup!$S$2:$S$10,0)),0,IF(U1546="X",0,IFERROR(P1546*K1546,0)))</f>
        <v>0</v>
      </c>
      <c r="R1546" s="326">
        <v>0</v>
      </c>
      <c r="S1546" s="424">
        <v>0</v>
      </c>
      <c r="T1546" s="322"/>
      <c r="U1546" s="143"/>
      <c r="V1546" s="397"/>
      <c r="W1546" s="555"/>
      <c r="X1546" s="576">
        <f t="shared" si="206"/>
        <v>0</v>
      </c>
      <c r="Y1546" s="576">
        <f t="shared" si="207"/>
        <v>0</v>
      </c>
      <c r="Z1546" s="576">
        <f t="shared" si="208"/>
        <v>0</v>
      </c>
      <c r="AA1546" s="576">
        <f t="shared" si="209"/>
        <v>0</v>
      </c>
      <c r="AB1546" s="553"/>
      <c r="AC1546" s="553"/>
      <c r="AD1546" s="553"/>
      <c r="AE1546" s="553"/>
      <c r="AF1546" s="553"/>
      <c r="AG1546" s="553"/>
      <c r="AH1546" s="553"/>
      <c r="AI1546" s="397"/>
      <c r="AJ1546" s="555"/>
      <c r="AK1546" s="576">
        <f t="shared" si="210"/>
        <v>0</v>
      </c>
      <c r="AL1546" s="576">
        <f t="shared" si="211"/>
        <v>0</v>
      </c>
      <c r="AM1546" s="599"/>
      <c r="AN1546" s="599"/>
      <c r="AO1546" s="553"/>
      <c r="AP1546" s="553"/>
      <c r="AQ1546" s="553"/>
      <c r="AR1546" s="553"/>
      <c r="AS1546" s="397"/>
      <c r="AT1546" s="397"/>
      <c r="AU1546" s="397"/>
      <c r="AV1546" s="397"/>
      <c r="AW1546" s="397"/>
      <c r="AX1546" s="397"/>
      <c r="AY1546" s="397"/>
      <c r="AZ1546" s="397"/>
      <c r="BA1546" s="397"/>
      <c r="BB1546" s="397"/>
      <c r="BC1546" s="397"/>
      <c r="BD1546" s="553"/>
      <c r="BE1546" s="397"/>
      <c r="BF1546" s="397"/>
      <c r="BG1546" s="397"/>
      <c r="BH1546" s="397"/>
    </row>
    <row r="1547" spans="2:60" x14ac:dyDescent="0.35">
      <c r="B1547" s="319"/>
      <c r="C1547" s="147"/>
      <c r="D1547" s="147"/>
      <c r="E1547" s="320"/>
      <c r="F1547" s="321"/>
      <c r="G1547" s="149"/>
      <c r="H1547" s="148"/>
      <c r="I1547" s="148"/>
      <c r="J1547" s="322"/>
      <c r="K1547" s="324" t="str">
        <f>IFERROR(INDEX(Lookup!$G$3:$G$6,MATCH(J1547,Lookup!$F$3:$F$6,0)),"")</f>
        <v/>
      </c>
      <c r="L1547" s="323"/>
      <c r="M1547" s="322"/>
      <c r="N1547" s="846">
        <f t="shared" si="204"/>
        <v>0</v>
      </c>
      <c r="O1547" s="325">
        <f t="shared" si="205"/>
        <v>0</v>
      </c>
      <c r="P1547" s="847">
        <f>IF(I1547&lt;INDEX(Lookup!$U$2:$U$10,MATCH($D$48,Lookup!$S$2:$S$10,0)),0,IF(U1547="X",0,IFERROR(L1547*50,0)))</f>
        <v>0</v>
      </c>
      <c r="Q1547" s="326">
        <f>IF(I1547&lt;INDEX(Lookup!$U$2:$U$10,MATCH($D$48,Lookup!$S$2:$S$10,0)),0,IF(U1547="X",0,IFERROR(P1547*K1547,0)))</f>
        <v>0</v>
      </c>
      <c r="R1547" s="326">
        <v>0</v>
      </c>
      <c r="S1547" s="424">
        <v>0</v>
      </c>
      <c r="T1547" s="322"/>
      <c r="U1547" s="143"/>
      <c r="V1547" s="397"/>
      <c r="W1547" s="555"/>
      <c r="X1547" s="576">
        <f t="shared" si="206"/>
        <v>0</v>
      </c>
      <c r="Y1547" s="576">
        <f t="shared" si="207"/>
        <v>0</v>
      </c>
      <c r="Z1547" s="576">
        <f t="shared" si="208"/>
        <v>0</v>
      </c>
      <c r="AA1547" s="576">
        <f t="shared" si="209"/>
        <v>0</v>
      </c>
      <c r="AB1547" s="553"/>
      <c r="AC1547" s="553"/>
      <c r="AD1547" s="553"/>
      <c r="AE1547" s="553"/>
      <c r="AF1547" s="553"/>
      <c r="AG1547" s="553"/>
      <c r="AH1547" s="553"/>
      <c r="AI1547" s="397"/>
      <c r="AJ1547" s="555"/>
      <c r="AK1547" s="576">
        <f t="shared" si="210"/>
        <v>0</v>
      </c>
      <c r="AL1547" s="576">
        <f t="shared" si="211"/>
        <v>0</v>
      </c>
      <c r="AM1547" s="599"/>
      <c r="AN1547" s="599"/>
      <c r="AO1547" s="553"/>
      <c r="AP1547" s="553"/>
      <c r="AQ1547" s="553"/>
      <c r="AR1547" s="553"/>
      <c r="AS1547" s="397"/>
      <c r="AT1547" s="397"/>
      <c r="AU1547" s="397"/>
      <c r="AV1547" s="397"/>
      <c r="AW1547" s="397"/>
      <c r="AX1547" s="397"/>
      <c r="AY1547" s="397"/>
      <c r="AZ1547" s="397"/>
      <c r="BA1547" s="397"/>
      <c r="BB1547" s="397"/>
      <c r="BC1547" s="397"/>
      <c r="BD1547" s="553"/>
      <c r="BE1547" s="397"/>
      <c r="BF1547" s="397"/>
      <c r="BG1547" s="397"/>
      <c r="BH1547" s="397"/>
    </row>
    <row r="1548" spans="2:60" x14ac:dyDescent="0.35">
      <c r="B1548" s="319"/>
      <c r="C1548" s="147"/>
      <c r="D1548" s="147"/>
      <c r="E1548" s="320"/>
      <c r="F1548" s="321"/>
      <c r="G1548" s="149"/>
      <c r="H1548" s="148"/>
      <c r="I1548" s="148"/>
      <c r="J1548" s="322"/>
      <c r="K1548" s="324" t="str">
        <f>IFERROR(INDEX(Lookup!$G$3:$G$6,MATCH(J1548,Lookup!$F$3:$F$6,0)),"")</f>
        <v/>
      </c>
      <c r="L1548" s="323"/>
      <c r="M1548" s="322"/>
      <c r="N1548" s="846">
        <f t="shared" si="204"/>
        <v>0</v>
      </c>
      <c r="O1548" s="325">
        <f t="shared" si="205"/>
        <v>0</v>
      </c>
      <c r="P1548" s="847">
        <f>IF(I1548&lt;INDEX(Lookup!$U$2:$U$10,MATCH($D$48,Lookup!$S$2:$S$10,0)),0,IF(U1548="X",0,IFERROR(L1548*50,0)))</f>
        <v>0</v>
      </c>
      <c r="Q1548" s="326">
        <f>IF(I1548&lt;INDEX(Lookup!$U$2:$U$10,MATCH($D$48,Lookup!$S$2:$S$10,0)),0,IF(U1548="X",0,IFERROR(P1548*K1548,0)))</f>
        <v>0</v>
      </c>
      <c r="R1548" s="326">
        <v>0</v>
      </c>
      <c r="S1548" s="424">
        <v>0</v>
      </c>
      <c r="T1548" s="322"/>
      <c r="U1548" s="143"/>
      <c r="V1548" s="397"/>
      <c r="W1548" s="555"/>
      <c r="X1548" s="576">
        <f t="shared" si="206"/>
        <v>0</v>
      </c>
      <c r="Y1548" s="576">
        <f t="shared" si="207"/>
        <v>0</v>
      </c>
      <c r="Z1548" s="576">
        <f t="shared" si="208"/>
        <v>0</v>
      </c>
      <c r="AA1548" s="576">
        <f t="shared" si="209"/>
        <v>0</v>
      </c>
      <c r="AB1548" s="553"/>
      <c r="AC1548" s="553"/>
      <c r="AD1548" s="553"/>
      <c r="AE1548" s="553"/>
      <c r="AF1548" s="553"/>
      <c r="AG1548" s="553"/>
      <c r="AH1548" s="553"/>
      <c r="AI1548" s="397"/>
      <c r="AJ1548" s="555"/>
      <c r="AK1548" s="576">
        <f t="shared" si="210"/>
        <v>0</v>
      </c>
      <c r="AL1548" s="576">
        <f t="shared" si="211"/>
        <v>0</v>
      </c>
      <c r="AM1548" s="599"/>
      <c r="AN1548" s="599"/>
      <c r="AO1548" s="553"/>
      <c r="AP1548" s="553"/>
      <c r="AQ1548" s="553"/>
      <c r="AR1548" s="553"/>
      <c r="AS1548" s="397"/>
      <c r="AT1548" s="397"/>
      <c r="AU1548" s="397"/>
      <c r="AV1548" s="397"/>
      <c r="AW1548" s="397"/>
      <c r="AX1548" s="397"/>
      <c r="AY1548" s="397"/>
      <c r="AZ1548" s="397"/>
      <c r="BA1548" s="397"/>
      <c r="BB1548" s="397"/>
      <c r="BC1548" s="397"/>
      <c r="BD1548" s="553"/>
      <c r="BE1548" s="397"/>
      <c r="BF1548" s="397"/>
      <c r="BG1548" s="397"/>
      <c r="BH1548" s="397"/>
    </row>
    <row r="1549" spans="2:60" x14ac:dyDescent="0.35">
      <c r="B1549" s="319"/>
      <c r="C1549" s="147"/>
      <c r="D1549" s="147"/>
      <c r="E1549" s="320"/>
      <c r="F1549" s="321"/>
      <c r="G1549" s="149"/>
      <c r="H1549" s="148"/>
      <c r="I1549" s="148"/>
      <c r="J1549" s="322"/>
      <c r="K1549" s="324" t="str">
        <f>IFERROR(INDEX(Lookup!$G$3:$G$6,MATCH(J1549,Lookup!$F$3:$F$6,0)),"")</f>
        <v/>
      </c>
      <c r="L1549" s="323"/>
      <c r="M1549" s="322"/>
      <c r="N1549" s="846">
        <f t="shared" si="204"/>
        <v>0</v>
      </c>
      <c r="O1549" s="325">
        <f t="shared" si="205"/>
        <v>0</v>
      </c>
      <c r="P1549" s="847">
        <f>IF(I1549&lt;INDEX(Lookup!$U$2:$U$10,MATCH($D$48,Lookup!$S$2:$S$10,0)),0,IF(U1549="X",0,IFERROR(L1549*50,0)))</f>
        <v>0</v>
      </c>
      <c r="Q1549" s="326">
        <f>IF(I1549&lt;INDEX(Lookup!$U$2:$U$10,MATCH($D$48,Lookup!$S$2:$S$10,0)),0,IF(U1549="X",0,IFERROR(P1549*K1549,0)))</f>
        <v>0</v>
      </c>
      <c r="R1549" s="326">
        <v>0</v>
      </c>
      <c r="S1549" s="424">
        <v>0</v>
      </c>
      <c r="T1549" s="322"/>
      <c r="U1549" s="143"/>
      <c r="V1549" s="397"/>
      <c r="W1549" s="555"/>
      <c r="X1549" s="576">
        <f t="shared" si="206"/>
        <v>0</v>
      </c>
      <c r="Y1549" s="576">
        <f t="shared" si="207"/>
        <v>0</v>
      </c>
      <c r="Z1549" s="576">
        <f t="shared" si="208"/>
        <v>0</v>
      </c>
      <c r="AA1549" s="576">
        <f t="shared" si="209"/>
        <v>0</v>
      </c>
      <c r="AB1549" s="553"/>
      <c r="AC1549" s="553"/>
      <c r="AD1549" s="553"/>
      <c r="AE1549" s="553"/>
      <c r="AF1549" s="553"/>
      <c r="AG1549" s="553"/>
      <c r="AH1549" s="553"/>
      <c r="AI1549" s="397"/>
      <c r="AJ1549" s="555"/>
      <c r="AK1549" s="576">
        <f t="shared" si="210"/>
        <v>0</v>
      </c>
      <c r="AL1549" s="576">
        <f t="shared" si="211"/>
        <v>0</v>
      </c>
      <c r="AM1549" s="599"/>
      <c r="AN1549" s="599"/>
      <c r="AO1549" s="553"/>
      <c r="AP1549" s="553"/>
      <c r="AQ1549" s="553"/>
      <c r="AR1549" s="553"/>
      <c r="AS1549" s="397"/>
      <c r="AT1549" s="397"/>
      <c r="AU1549" s="397"/>
      <c r="AV1549" s="397"/>
      <c r="AW1549" s="397"/>
      <c r="AX1549" s="397"/>
      <c r="AY1549" s="397"/>
      <c r="AZ1549" s="397"/>
      <c r="BA1549" s="397"/>
      <c r="BB1549" s="397"/>
      <c r="BC1549" s="397"/>
      <c r="BD1549" s="553"/>
      <c r="BE1549" s="397"/>
      <c r="BF1549" s="397"/>
      <c r="BG1549" s="397"/>
      <c r="BH1549" s="397"/>
    </row>
    <row r="1550" spans="2:60" x14ac:dyDescent="0.35">
      <c r="B1550" s="319"/>
      <c r="C1550" s="147"/>
      <c r="D1550" s="147"/>
      <c r="E1550" s="320"/>
      <c r="F1550" s="321"/>
      <c r="G1550" s="149"/>
      <c r="H1550" s="148"/>
      <c r="I1550" s="148"/>
      <c r="J1550" s="322"/>
      <c r="K1550" s="324" t="str">
        <f>IFERROR(INDEX(Lookup!$G$3:$G$6,MATCH(J1550,Lookup!$F$3:$F$6,0)),"")</f>
        <v/>
      </c>
      <c r="L1550" s="323"/>
      <c r="M1550" s="322"/>
      <c r="N1550" s="846">
        <f t="shared" si="204"/>
        <v>0</v>
      </c>
      <c r="O1550" s="325">
        <f t="shared" si="205"/>
        <v>0</v>
      </c>
      <c r="P1550" s="847">
        <f>IF(I1550&lt;INDEX(Lookup!$U$2:$U$10,MATCH($D$48,Lookup!$S$2:$S$10,0)),0,IF(U1550="X",0,IFERROR(L1550*50,0)))</f>
        <v>0</v>
      </c>
      <c r="Q1550" s="326">
        <f>IF(I1550&lt;INDEX(Lookup!$U$2:$U$10,MATCH($D$48,Lookup!$S$2:$S$10,0)),0,IF(U1550="X",0,IFERROR(P1550*K1550,0)))</f>
        <v>0</v>
      </c>
      <c r="R1550" s="326">
        <v>0</v>
      </c>
      <c r="S1550" s="424">
        <v>0</v>
      </c>
      <c r="T1550" s="322"/>
      <c r="U1550" s="143"/>
      <c r="V1550" s="397"/>
      <c r="W1550" s="555"/>
      <c r="X1550" s="576">
        <f t="shared" si="206"/>
        <v>0</v>
      </c>
      <c r="Y1550" s="576">
        <f t="shared" si="207"/>
        <v>0</v>
      </c>
      <c r="Z1550" s="576">
        <f t="shared" si="208"/>
        <v>0</v>
      </c>
      <c r="AA1550" s="576">
        <f t="shared" si="209"/>
        <v>0</v>
      </c>
      <c r="AB1550" s="553"/>
      <c r="AC1550" s="553"/>
      <c r="AD1550" s="553"/>
      <c r="AE1550" s="553"/>
      <c r="AF1550" s="553"/>
      <c r="AG1550" s="553"/>
      <c r="AH1550" s="553"/>
      <c r="AI1550" s="397"/>
      <c r="AJ1550" s="555"/>
      <c r="AK1550" s="576">
        <f t="shared" si="210"/>
        <v>0</v>
      </c>
      <c r="AL1550" s="576">
        <f t="shared" si="211"/>
        <v>0</v>
      </c>
      <c r="AM1550" s="599"/>
      <c r="AN1550" s="599"/>
      <c r="AO1550" s="553"/>
      <c r="AP1550" s="553"/>
      <c r="AQ1550" s="553"/>
      <c r="AR1550" s="553"/>
      <c r="AS1550" s="397"/>
      <c r="AT1550" s="397"/>
      <c r="AU1550" s="397"/>
      <c r="AV1550" s="397"/>
      <c r="AW1550" s="397"/>
      <c r="AX1550" s="397"/>
      <c r="AY1550" s="397"/>
      <c r="AZ1550" s="397"/>
      <c r="BA1550" s="397"/>
      <c r="BB1550" s="397"/>
      <c r="BC1550" s="397"/>
      <c r="BD1550" s="553"/>
      <c r="BE1550" s="397"/>
      <c r="BF1550" s="397"/>
      <c r="BG1550" s="397"/>
      <c r="BH1550" s="397"/>
    </row>
    <row r="1551" spans="2:60" x14ac:dyDescent="0.35">
      <c r="B1551" s="319"/>
      <c r="C1551" s="147"/>
      <c r="D1551" s="147"/>
      <c r="E1551" s="320"/>
      <c r="F1551" s="321"/>
      <c r="G1551" s="149"/>
      <c r="H1551" s="148"/>
      <c r="I1551" s="148"/>
      <c r="J1551" s="322"/>
      <c r="K1551" s="324" t="str">
        <f>IFERROR(INDEX(Lookup!$G$3:$G$6,MATCH(J1551,Lookup!$F$3:$F$6,0)),"")</f>
        <v/>
      </c>
      <c r="L1551" s="323"/>
      <c r="M1551" s="322"/>
      <c r="N1551" s="846">
        <f t="shared" si="204"/>
        <v>0</v>
      </c>
      <c r="O1551" s="325">
        <f t="shared" si="205"/>
        <v>0</v>
      </c>
      <c r="P1551" s="847">
        <f>IF(I1551&lt;INDEX(Lookup!$U$2:$U$10,MATCH($D$48,Lookup!$S$2:$S$10,0)),0,IF(U1551="X",0,IFERROR(L1551*50,0)))</f>
        <v>0</v>
      </c>
      <c r="Q1551" s="326">
        <f>IF(I1551&lt;INDEX(Lookup!$U$2:$U$10,MATCH($D$48,Lookup!$S$2:$S$10,0)),0,IF(U1551="X",0,IFERROR(P1551*K1551,0)))</f>
        <v>0</v>
      </c>
      <c r="R1551" s="326">
        <v>0</v>
      </c>
      <c r="S1551" s="424">
        <v>0</v>
      </c>
      <c r="T1551" s="322"/>
      <c r="U1551" s="143"/>
      <c r="V1551" s="397"/>
      <c r="W1551" s="555"/>
      <c r="X1551" s="576">
        <f t="shared" si="206"/>
        <v>0</v>
      </c>
      <c r="Y1551" s="576">
        <f t="shared" si="207"/>
        <v>0</v>
      </c>
      <c r="Z1551" s="576">
        <f t="shared" si="208"/>
        <v>0</v>
      </c>
      <c r="AA1551" s="576">
        <f t="shared" si="209"/>
        <v>0</v>
      </c>
      <c r="AB1551" s="553"/>
      <c r="AC1551" s="553"/>
      <c r="AD1551" s="553"/>
      <c r="AE1551" s="553"/>
      <c r="AF1551" s="553"/>
      <c r="AG1551" s="553"/>
      <c r="AH1551" s="553"/>
      <c r="AI1551" s="397"/>
      <c r="AJ1551" s="555"/>
      <c r="AK1551" s="576">
        <f t="shared" si="210"/>
        <v>0</v>
      </c>
      <c r="AL1551" s="576">
        <f t="shared" si="211"/>
        <v>0</v>
      </c>
      <c r="AM1551" s="599"/>
      <c r="AN1551" s="599"/>
      <c r="AO1551" s="553"/>
      <c r="AP1551" s="553"/>
      <c r="AQ1551" s="553"/>
      <c r="AR1551" s="553"/>
      <c r="AS1551" s="397"/>
      <c r="AT1551" s="397"/>
      <c r="AU1551" s="397"/>
      <c r="AV1551" s="397"/>
      <c r="AW1551" s="397"/>
      <c r="AX1551" s="397"/>
      <c r="AY1551" s="397"/>
      <c r="AZ1551" s="397"/>
      <c r="BA1551" s="397"/>
      <c r="BB1551" s="397"/>
      <c r="BC1551" s="397"/>
      <c r="BD1551" s="553"/>
      <c r="BE1551" s="397"/>
      <c r="BF1551" s="397"/>
      <c r="BG1551" s="397"/>
      <c r="BH1551" s="397"/>
    </row>
    <row r="1552" spans="2:60" x14ac:dyDescent="0.35">
      <c r="B1552" s="319"/>
      <c r="C1552" s="147"/>
      <c r="D1552" s="147"/>
      <c r="E1552" s="320"/>
      <c r="F1552" s="321"/>
      <c r="G1552" s="149"/>
      <c r="H1552" s="148"/>
      <c r="I1552" s="148"/>
      <c r="J1552" s="322"/>
      <c r="K1552" s="324" t="str">
        <f>IFERROR(INDEX(Lookup!$G$3:$G$6,MATCH(J1552,Lookup!$F$3:$F$6,0)),"")</f>
        <v/>
      </c>
      <c r="L1552" s="323"/>
      <c r="M1552" s="322"/>
      <c r="N1552" s="846">
        <f t="shared" si="204"/>
        <v>0</v>
      </c>
      <c r="O1552" s="325">
        <f t="shared" si="205"/>
        <v>0</v>
      </c>
      <c r="P1552" s="847">
        <f>IF(I1552&lt;INDEX(Lookup!$U$2:$U$10,MATCH($D$48,Lookup!$S$2:$S$10,0)),0,IF(U1552="X",0,IFERROR(L1552*50,0)))</f>
        <v>0</v>
      </c>
      <c r="Q1552" s="326">
        <f>IF(I1552&lt;INDEX(Lookup!$U$2:$U$10,MATCH($D$48,Lookup!$S$2:$S$10,0)),0,IF(U1552="X",0,IFERROR(P1552*K1552,0)))</f>
        <v>0</v>
      </c>
      <c r="R1552" s="326">
        <v>0</v>
      </c>
      <c r="S1552" s="424">
        <v>0</v>
      </c>
      <c r="T1552" s="322"/>
      <c r="U1552" s="143"/>
      <c r="V1552" s="397"/>
      <c r="W1552" s="555"/>
      <c r="X1552" s="576">
        <f t="shared" si="206"/>
        <v>0</v>
      </c>
      <c r="Y1552" s="576">
        <f t="shared" si="207"/>
        <v>0</v>
      </c>
      <c r="Z1552" s="576">
        <f t="shared" si="208"/>
        <v>0</v>
      </c>
      <c r="AA1552" s="576">
        <f t="shared" si="209"/>
        <v>0</v>
      </c>
      <c r="AB1552" s="553"/>
      <c r="AC1552" s="553"/>
      <c r="AD1552" s="553"/>
      <c r="AE1552" s="553"/>
      <c r="AF1552" s="553"/>
      <c r="AG1552" s="553"/>
      <c r="AH1552" s="553"/>
      <c r="AI1552" s="397"/>
      <c r="AJ1552" s="555"/>
      <c r="AK1552" s="576">
        <f t="shared" si="210"/>
        <v>0</v>
      </c>
      <c r="AL1552" s="576">
        <f t="shared" si="211"/>
        <v>0</v>
      </c>
      <c r="AM1552" s="599"/>
      <c r="AN1552" s="599"/>
      <c r="AO1552" s="553"/>
      <c r="AP1552" s="553"/>
      <c r="AQ1552" s="553"/>
      <c r="AR1552" s="553"/>
      <c r="AS1552" s="397"/>
      <c r="AT1552" s="397"/>
      <c r="AU1552" s="397"/>
      <c r="AV1552" s="397"/>
      <c r="AW1552" s="397"/>
      <c r="AX1552" s="397"/>
      <c r="AY1552" s="397"/>
      <c r="AZ1552" s="397"/>
      <c r="BA1552" s="397"/>
      <c r="BB1552" s="397"/>
      <c r="BC1552" s="397"/>
      <c r="BD1552" s="553"/>
      <c r="BE1552" s="397"/>
      <c r="BF1552" s="397"/>
      <c r="BG1552" s="397"/>
      <c r="BH1552" s="397"/>
    </row>
    <row r="1553" spans="2:60" x14ac:dyDescent="0.35">
      <c r="B1553" s="319"/>
      <c r="C1553" s="147"/>
      <c r="D1553" s="147"/>
      <c r="E1553" s="320"/>
      <c r="F1553" s="321"/>
      <c r="G1553" s="149"/>
      <c r="H1553" s="148"/>
      <c r="I1553" s="148"/>
      <c r="J1553" s="322"/>
      <c r="K1553" s="324" t="str">
        <f>IFERROR(INDEX(Lookup!$G$3:$G$6,MATCH(J1553,Lookup!$F$3:$F$6,0)),"")</f>
        <v/>
      </c>
      <c r="L1553" s="323"/>
      <c r="M1553" s="322"/>
      <c r="N1553" s="846">
        <f t="shared" si="204"/>
        <v>0</v>
      </c>
      <c r="O1553" s="325">
        <f t="shared" si="205"/>
        <v>0</v>
      </c>
      <c r="P1553" s="847">
        <f>IF(I1553&lt;INDEX(Lookup!$U$2:$U$10,MATCH($D$48,Lookup!$S$2:$S$10,0)),0,IF(U1553="X",0,IFERROR(L1553*50,0)))</f>
        <v>0</v>
      </c>
      <c r="Q1553" s="326">
        <f>IF(I1553&lt;INDEX(Lookup!$U$2:$U$10,MATCH($D$48,Lookup!$S$2:$S$10,0)),0,IF(U1553="X",0,IFERROR(P1553*K1553,0)))</f>
        <v>0</v>
      </c>
      <c r="R1553" s="326">
        <v>0</v>
      </c>
      <c r="S1553" s="424">
        <v>0</v>
      </c>
      <c r="T1553" s="322"/>
      <c r="U1553" s="143"/>
      <c r="V1553" s="397"/>
      <c r="W1553" s="555"/>
      <c r="X1553" s="576">
        <f t="shared" si="206"/>
        <v>0</v>
      </c>
      <c r="Y1553" s="576">
        <f t="shared" si="207"/>
        <v>0</v>
      </c>
      <c r="Z1553" s="576">
        <f t="shared" si="208"/>
        <v>0</v>
      </c>
      <c r="AA1553" s="576">
        <f t="shared" si="209"/>
        <v>0</v>
      </c>
      <c r="AB1553" s="553"/>
      <c r="AC1553" s="553"/>
      <c r="AD1553" s="553"/>
      <c r="AE1553" s="553"/>
      <c r="AF1553" s="553"/>
      <c r="AG1553" s="553"/>
      <c r="AH1553" s="553"/>
      <c r="AI1553" s="397"/>
      <c r="AJ1553" s="555"/>
      <c r="AK1553" s="576">
        <f t="shared" si="210"/>
        <v>0</v>
      </c>
      <c r="AL1553" s="576">
        <f t="shared" si="211"/>
        <v>0</v>
      </c>
      <c r="AM1553" s="599"/>
      <c r="AN1553" s="599"/>
      <c r="AO1553" s="553"/>
      <c r="AP1553" s="553"/>
      <c r="AQ1553" s="553"/>
      <c r="AR1553" s="553"/>
      <c r="AS1553" s="397"/>
      <c r="AT1553" s="397"/>
      <c r="AU1553" s="397"/>
      <c r="AV1553" s="397"/>
      <c r="AW1553" s="397"/>
      <c r="AX1553" s="397"/>
      <c r="AY1553" s="397"/>
      <c r="AZ1553" s="397"/>
      <c r="BA1553" s="397"/>
      <c r="BB1553" s="397"/>
      <c r="BC1553" s="397"/>
      <c r="BD1553" s="553"/>
      <c r="BE1553" s="397"/>
      <c r="BF1553" s="397"/>
      <c r="BG1553" s="397"/>
      <c r="BH1553" s="397"/>
    </row>
    <row r="1554" spans="2:60" x14ac:dyDescent="0.35">
      <c r="B1554" s="319"/>
      <c r="C1554" s="147"/>
      <c r="D1554" s="147"/>
      <c r="E1554" s="320"/>
      <c r="F1554" s="321"/>
      <c r="G1554" s="149"/>
      <c r="H1554" s="148"/>
      <c r="I1554" s="148"/>
      <c r="J1554" s="322"/>
      <c r="K1554" s="324" t="str">
        <f>IFERROR(INDEX(Lookup!$G$3:$G$6,MATCH(J1554,Lookup!$F$3:$F$6,0)),"")</f>
        <v/>
      </c>
      <c r="L1554" s="323"/>
      <c r="M1554" s="322"/>
      <c r="N1554" s="846">
        <f t="shared" si="204"/>
        <v>0</v>
      </c>
      <c r="O1554" s="325">
        <f t="shared" si="205"/>
        <v>0</v>
      </c>
      <c r="P1554" s="847">
        <f>IF(I1554&lt;INDEX(Lookup!$U$2:$U$10,MATCH($D$48,Lookup!$S$2:$S$10,0)),0,IF(U1554="X",0,IFERROR(L1554*50,0)))</f>
        <v>0</v>
      </c>
      <c r="Q1554" s="326">
        <f>IF(I1554&lt;INDEX(Lookup!$U$2:$U$10,MATCH($D$48,Lookup!$S$2:$S$10,0)),0,IF(U1554="X",0,IFERROR(P1554*K1554,0)))</f>
        <v>0</v>
      </c>
      <c r="R1554" s="326">
        <v>0</v>
      </c>
      <c r="S1554" s="424">
        <v>0</v>
      </c>
      <c r="T1554" s="322"/>
      <c r="U1554" s="143"/>
      <c r="V1554" s="397"/>
      <c r="W1554" s="555"/>
      <c r="X1554" s="576">
        <f t="shared" si="206"/>
        <v>0</v>
      </c>
      <c r="Y1554" s="576">
        <f t="shared" si="207"/>
        <v>0</v>
      </c>
      <c r="Z1554" s="576">
        <f t="shared" si="208"/>
        <v>0</v>
      </c>
      <c r="AA1554" s="576">
        <f t="shared" si="209"/>
        <v>0</v>
      </c>
      <c r="AB1554" s="553"/>
      <c r="AC1554" s="553"/>
      <c r="AD1554" s="553"/>
      <c r="AE1554" s="553"/>
      <c r="AF1554" s="553"/>
      <c r="AG1554" s="553"/>
      <c r="AH1554" s="553"/>
      <c r="AI1554" s="397"/>
      <c r="AJ1554" s="555"/>
      <c r="AK1554" s="576">
        <f t="shared" si="210"/>
        <v>0</v>
      </c>
      <c r="AL1554" s="576">
        <f t="shared" si="211"/>
        <v>0</v>
      </c>
      <c r="AM1554" s="599"/>
      <c r="AN1554" s="599"/>
      <c r="AO1554" s="553"/>
      <c r="AP1554" s="553"/>
      <c r="AQ1554" s="553"/>
      <c r="AR1554" s="553"/>
      <c r="AS1554" s="397"/>
      <c r="AT1554" s="397"/>
      <c r="AU1554" s="397"/>
      <c r="AV1554" s="397"/>
      <c r="AW1554" s="397"/>
      <c r="AX1554" s="397"/>
      <c r="AY1554" s="397"/>
      <c r="AZ1554" s="397"/>
      <c r="BA1554" s="397"/>
      <c r="BB1554" s="397"/>
      <c r="BC1554" s="397"/>
      <c r="BD1554" s="553"/>
      <c r="BE1554" s="397"/>
      <c r="BF1554" s="397"/>
      <c r="BG1554" s="397"/>
      <c r="BH1554" s="397"/>
    </row>
    <row r="1555" spans="2:60" x14ac:dyDescent="0.35">
      <c r="B1555" s="319"/>
      <c r="C1555" s="147"/>
      <c r="D1555" s="147"/>
      <c r="E1555" s="320"/>
      <c r="F1555" s="321"/>
      <c r="G1555" s="149"/>
      <c r="H1555" s="148"/>
      <c r="I1555" s="148"/>
      <c r="J1555" s="322"/>
      <c r="K1555" s="324" t="str">
        <f>IFERROR(INDEX(Lookup!$G$3:$G$6,MATCH(J1555,Lookup!$F$3:$F$6,0)),"")</f>
        <v/>
      </c>
      <c r="L1555" s="323"/>
      <c r="M1555" s="322"/>
      <c r="N1555" s="846">
        <f t="shared" si="204"/>
        <v>0</v>
      </c>
      <c r="O1555" s="325">
        <f t="shared" si="205"/>
        <v>0</v>
      </c>
      <c r="P1555" s="847">
        <f>IF(I1555&lt;INDEX(Lookup!$U$2:$U$10,MATCH($D$48,Lookup!$S$2:$S$10,0)),0,IF(U1555="X",0,IFERROR(L1555*50,0)))</f>
        <v>0</v>
      </c>
      <c r="Q1555" s="326">
        <f>IF(I1555&lt;INDEX(Lookup!$U$2:$U$10,MATCH($D$48,Lookup!$S$2:$S$10,0)),0,IF(U1555="X",0,IFERROR(P1555*K1555,0)))</f>
        <v>0</v>
      </c>
      <c r="R1555" s="326">
        <v>0</v>
      </c>
      <c r="S1555" s="424">
        <v>0</v>
      </c>
      <c r="T1555" s="322"/>
      <c r="U1555" s="143"/>
      <c r="V1555" s="397"/>
      <c r="W1555" s="555"/>
      <c r="X1555" s="576">
        <f t="shared" si="206"/>
        <v>0</v>
      </c>
      <c r="Y1555" s="576">
        <f t="shared" si="207"/>
        <v>0</v>
      </c>
      <c r="Z1555" s="576">
        <f t="shared" si="208"/>
        <v>0</v>
      </c>
      <c r="AA1555" s="576">
        <f t="shared" si="209"/>
        <v>0</v>
      </c>
      <c r="AB1555" s="553"/>
      <c r="AC1555" s="553"/>
      <c r="AD1555" s="553"/>
      <c r="AE1555" s="553"/>
      <c r="AF1555" s="553"/>
      <c r="AG1555" s="553"/>
      <c r="AH1555" s="553"/>
      <c r="AI1555" s="397"/>
      <c r="AJ1555" s="555"/>
      <c r="AK1555" s="576">
        <f t="shared" si="210"/>
        <v>0</v>
      </c>
      <c r="AL1555" s="576">
        <f t="shared" si="211"/>
        <v>0</v>
      </c>
      <c r="AM1555" s="599"/>
      <c r="AN1555" s="599"/>
      <c r="AO1555" s="553"/>
      <c r="AP1555" s="553"/>
      <c r="AQ1555" s="553"/>
      <c r="AR1555" s="553"/>
      <c r="AS1555" s="397"/>
      <c r="AT1555" s="397"/>
      <c r="AU1555" s="397"/>
      <c r="AV1555" s="397"/>
      <c r="AW1555" s="397"/>
      <c r="AX1555" s="397"/>
      <c r="AY1555" s="397"/>
      <c r="AZ1555" s="397"/>
      <c r="BA1555" s="397"/>
      <c r="BB1555" s="397"/>
      <c r="BC1555" s="397"/>
      <c r="BD1555" s="553"/>
      <c r="BE1555" s="397"/>
      <c r="BF1555" s="397"/>
      <c r="BG1555" s="397"/>
      <c r="BH1555" s="397"/>
    </row>
    <row r="1556" spans="2:60" x14ac:dyDescent="0.35">
      <c r="B1556" s="319"/>
      <c r="C1556" s="147"/>
      <c r="D1556" s="147"/>
      <c r="E1556" s="320"/>
      <c r="F1556" s="321"/>
      <c r="G1556" s="149"/>
      <c r="H1556" s="148"/>
      <c r="I1556" s="148"/>
      <c r="J1556" s="322"/>
      <c r="K1556" s="324" t="str">
        <f>IFERROR(INDEX(Lookup!$G$3:$G$6,MATCH(J1556,Lookup!$F$3:$F$6,0)),"")</f>
        <v/>
      </c>
      <c r="L1556" s="323"/>
      <c r="M1556" s="322"/>
      <c r="N1556" s="846">
        <f t="shared" si="204"/>
        <v>0</v>
      </c>
      <c r="O1556" s="325">
        <f t="shared" si="205"/>
        <v>0</v>
      </c>
      <c r="P1556" s="847">
        <f>IF(I1556&lt;INDEX(Lookup!$U$2:$U$10,MATCH($D$48,Lookup!$S$2:$S$10,0)),0,IF(U1556="X",0,IFERROR(L1556*50,0)))</f>
        <v>0</v>
      </c>
      <c r="Q1556" s="326">
        <f>IF(I1556&lt;INDEX(Lookup!$U$2:$U$10,MATCH($D$48,Lookup!$S$2:$S$10,0)),0,IF(U1556="X",0,IFERROR(P1556*K1556,0)))</f>
        <v>0</v>
      </c>
      <c r="R1556" s="326">
        <v>0</v>
      </c>
      <c r="S1556" s="424">
        <v>0</v>
      </c>
      <c r="T1556" s="322"/>
      <c r="U1556" s="143"/>
      <c r="V1556" s="397"/>
      <c r="W1556" s="555"/>
      <c r="X1556" s="576">
        <f t="shared" si="206"/>
        <v>0</v>
      </c>
      <c r="Y1556" s="576">
        <f t="shared" si="207"/>
        <v>0</v>
      </c>
      <c r="Z1556" s="576">
        <f t="shared" si="208"/>
        <v>0</v>
      </c>
      <c r="AA1556" s="576">
        <f t="shared" si="209"/>
        <v>0</v>
      </c>
      <c r="AB1556" s="553"/>
      <c r="AC1556" s="553"/>
      <c r="AD1556" s="553"/>
      <c r="AE1556" s="553"/>
      <c r="AF1556" s="553"/>
      <c r="AG1556" s="553"/>
      <c r="AH1556" s="553"/>
      <c r="AI1556" s="397"/>
      <c r="AJ1556" s="555"/>
      <c r="AK1556" s="576">
        <f t="shared" si="210"/>
        <v>0</v>
      </c>
      <c r="AL1556" s="576">
        <f t="shared" si="211"/>
        <v>0</v>
      </c>
      <c r="AM1556" s="599"/>
      <c r="AN1556" s="599"/>
      <c r="AO1556" s="553"/>
      <c r="AP1556" s="553"/>
      <c r="AQ1556" s="553"/>
      <c r="AR1556" s="553"/>
      <c r="AS1556" s="397"/>
      <c r="AT1556" s="397"/>
      <c r="AU1556" s="397"/>
      <c r="AV1556" s="397"/>
      <c r="AW1556" s="397"/>
      <c r="AX1556" s="397"/>
      <c r="AY1556" s="397"/>
      <c r="AZ1556" s="397"/>
      <c r="BA1556" s="397"/>
      <c r="BB1556" s="397"/>
      <c r="BC1556" s="397"/>
      <c r="BD1556" s="553"/>
      <c r="BE1556" s="397"/>
      <c r="BF1556" s="397"/>
      <c r="BG1556" s="397"/>
      <c r="BH1556" s="397"/>
    </row>
    <row r="1557" spans="2:60" x14ac:dyDescent="0.35">
      <c r="B1557" s="319"/>
      <c r="C1557" s="147"/>
      <c r="D1557" s="147"/>
      <c r="E1557" s="320"/>
      <c r="F1557" s="321"/>
      <c r="G1557" s="149"/>
      <c r="H1557" s="148"/>
      <c r="I1557" s="148"/>
      <c r="J1557" s="322"/>
      <c r="K1557" s="324" t="str">
        <f>IFERROR(INDEX(Lookup!$G$3:$G$6,MATCH(J1557,Lookup!$F$3:$F$6,0)),"")</f>
        <v/>
      </c>
      <c r="L1557" s="323"/>
      <c r="M1557" s="322"/>
      <c r="N1557" s="846">
        <f t="shared" si="204"/>
        <v>0</v>
      </c>
      <c r="O1557" s="325">
        <f t="shared" si="205"/>
        <v>0</v>
      </c>
      <c r="P1557" s="847">
        <f>IF(I1557&lt;INDEX(Lookup!$U$2:$U$10,MATCH($D$48,Lookup!$S$2:$S$10,0)),0,IF(U1557="X",0,IFERROR(L1557*50,0)))</f>
        <v>0</v>
      </c>
      <c r="Q1557" s="326">
        <f>IF(I1557&lt;INDEX(Lookup!$U$2:$U$10,MATCH($D$48,Lookup!$S$2:$S$10,0)),0,IF(U1557="X",0,IFERROR(P1557*K1557,0)))</f>
        <v>0</v>
      </c>
      <c r="R1557" s="326">
        <v>0</v>
      </c>
      <c r="S1557" s="424">
        <v>0</v>
      </c>
      <c r="T1557" s="322"/>
      <c r="U1557" s="143"/>
      <c r="V1557" s="397"/>
      <c r="W1557" s="555"/>
      <c r="X1557" s="576">
        <f t="shared" si="206"/>
        <v>0</v>
      </c>
      <c r="Y1557" s="576">
        <f t="shared" si="207"/>
        <v>0</v>
      </c>
      <c r="Z1557" s="576">
        <f t="shared" si="208"/>
        <v>0</v>
      </c>
      <c r="AA1557" s="576">
        <f t="shared" si="209"/>
        <v>0</v>
      </c>
      <c r="AB1557" s="553"/>
      <c r="AC1557" s="553"/>
      <c r="AD1557" s="553"/>
      <c r="AE1557" s="553"/>
      <c r="AF1557" s="553"/>
      <c r="AG1557" s="553"/>
      <c r="AH1557" s="553"/>
      <c r="AI1557" s="397"/>
      <c r="AJ1557" s="555"/>
      <c r="AK1557" s="576">
        <f t="shared" si="210"/>
        <v>0</v>
      </c>
      <c r="AL1557" s="576">
        <f t="shared" si="211"/>
        <v>0</v>
      </c>
      <c r="AM1557" s="599"/>
      <c r="AN1557" s="599"/>
      <c r="AO1557" s="553"/>
      <c r="AP1557" s="553"/>
      <c r="AQ1557" s="553"/>
      <c r="AR1557" s="553"/>
      <c r="AS1557" s="397"/>
      <c r="AT1557" s="397"/>
      <c r="AU1557" s="397"/>
      <c r="AV1557" s="397"/>
      <c r="AW1557" s="397"/>
      <c r="AX1557" s="397"/>
      <c r="AY1557" s="397"/>
      <c r="AZ1557" s="397"/>
      <c r="BA1557" s="397"/>
      <c r="BB1557" s="397"/>
      <c r="BC1557" s="397"/>
      <c r="BD1557" s="553"/>
      <c r="BE1557" s="397"/>
      <c r="BF1557" s="397"/>
      <c r="BG1557" s="397"/>
      <c r="BH1557" s="397"/>
    </row>
    <row r="1558" spans="2:60" x14ac:dyDescent="0.35">
      <c r="B1558" s="319"/>
      <c r="C1558" s="147"/>
      <c r="D1558" s="147"/>
      <c r="E1558" s="320"/>
      <c r="F1558" s="321"/>
      <c r="G1558" s="149"/>
      <c r="H1558" s="148"/>
      <c r="I1558" s="148"/>
      <c r="J1558" s="322"/>
      <c r="K1558" s="324" t="str">
        <f>IFERROR(INDEX(Lookup!$G$3:$G$6,MATCH(J1558,Lookup!$F$3:$F$6,0)),"")</f>
        <v/>
      </c>
      <c r="L1558" s="323"/>
      <c r="M1558" s="322"/>
      <c r="N1558" s="846">
        <f t="shared" si="204"/>
        <v>0</v>
      </c>
      <c r="O1558" s="325">
        <f t="shared" si="205"/>
        <v>0</v>
      </c>
      <c r="P1558" s="847">
        <f>IF(I1558&lt;INDEX(Lookup!$U$2:$U$10,MATCH($D$48,Lookup!$S$2:$S$10,0)),0,IF(U1558="X",0,IFERROR(L1558*50,0)))</f>
        <v>0</v>
      </c>
      <c r="Q1558" s="326">
        <f>IF(I1558&lt;INDEX(Lookup!$U$2:$U$10,MATCH($D$48,Lookup!$S$2:$S$10,0)),0,IF(U1558="X",0,IFERROR(P1558*K1558,0)))</f>
        <v>0</v>
      </c>
      <c r="R1558" s="326">
        <v>0</v>
      </c>
      <c r="S1558" s="424">
        <v>0</v>
      </c>
      <c r="T1558" s="322"/>
      <c r="U1558" s="143"/>
      <c r="V1558" s="397"/>
      <c r="W1558" s="555"/>
      <c r="X1558" s="576">
        <f t="shared" si="206"/>
        <v>0</v>
      </c>
      <c r="Y1558" s="576">
        <f t="shared" si="207"/>
        <v>0</v>
      </c>
      <c r="Z1558" s="576">
        <f t="shared" si="208"/>
        <v>0</v>
      </c>
      <c r="AA1558" s="576">
        <f t="shared" si="209"/>
        <v>0</v>
      </c>
      <c r="AB1558" s="553"/>
      <c r="AC1558" s="553"/>
      <c r="AD1558" s="553"/>
      <c r="AE1558" s="553"/>
      <c r="AF1558" s="553"/>
      <c r="AG1558" s="553"/>
      <c r="AH1558" s="553"/>
      <c r="AI1558" s="397"/>
      <c r="AJ1558" s="555"/>
      <c r="AK1558" s="576">
        <f t="shared" si="210"/>
        <v>0</v>
      </c>
      <c r="AL1558" s="576">
        <f t="shared" si="211"/>
        <v>0</v>
      </c>
      <c r="AM1558" s="599"/>
      <c r="AN1558" s="599"/>
      <c r="AO1558" s="553"/>
      <c r="AP1558" s="553"/>
      <c r="AQ1558" s="553"/>
      <c r="AR1558" s="553"/>
      <c r="AS1558" s="397"/>
      <c r="AT1558" s="397"/>
      <c r="AU1558" s="397"/>
      <c r="AV1558" s="397"/>
      <c r="AW1558" s="397"/>
      <c r="AX1558" s="397"/>
      <c r="AY1558" s="397"/>
      <c r="AZ1558" s="397"/>
      <c r="BA1558" s="397"/>
      <c r="BB1558" s="397"/>
      <c r="BC1558" s="397"/>
      <c r="BD1558" s="553"/>
      <c r="BE1558" s="397"/>
      <c r="BF1558" s="397"/>
      <c r="BG1558" s="397"/>
      <c r="BH1558" s="397"/>
    </row>
    <row r="1559" spans="2:60" x14ac:dyDescent="0.35">
      <c r="B1559" s="319"/>
      <c r="C1559" s="147"/>
      <c r="D1559" s="147"/>
      <c r="E1559" s="320"/>
      <c r="F1559" s="321"/>
      <c r="G1559" s="149"/>
      <c r="H1559" s="148"/>
      <c r="I1559" s="148"/>
      <c r="J1559" s="322"/>
      <c r="K1559" s="324" t="str">
        <f>IFERROR(INDEX(Lookup!$G$3:$G$6,MATCH(J1559,Lookup!$F$3:$F$6,0)),"")</f>
        <v/>
      </c>
      <c r="L1559" s="323"/>
      <c r="M1559" s="322"/>
      <c r="N1559" s="846">
        <f t="shared" si="204"/>
        <v>0</v>
      </c>
      <c r="O1559" s="325">
        <f t="shared" si="205"/>
        <v>0</v>
      </c>
      <c r="P1559" s="847">
        <f>IF(I1559&lt;INDEX(Lookup!$U$2:$U$10,MATCH($D$48,Lookup!$S$2:$S$10,0)),0,IF(U1559="X",0,IFERROR(L1559*50,0)))</f>
        <v>0</v>
      </c>
      <c r="Q1559" s="326">
        <f>IF(I1559&lt;INDEX(Lookup!$U$2:$U$10,MATCH($D$48,Lookup!$S$2:$S$10,0)),0,IF(U1559="X",0,IFERROR(P1559*K1559,0)))</f>
        <v>0</v>
      </c>
      <c r="R1559" s="326">
        <v>0</v>
      </c>
      <c r="S1559" s="424">
        <v>0</v>
      </c>
      <c r="T1559" s="322"/>
      <c r="U1559" s="143"/>
      <c r="V1559" s="397"/>
      <c r="W1559" s="555"/>
      <c r="X1559" s="576">
        <f t="shared" si="206"/>
        <v>0</v>
      </c>
      <c r="Y1559" s="576">
        <f t="shared" si="207"/>
        <v>0</v>
      </c>
      <c r="Z1559" s="576">
        <f t="shared" si="208"/>
        <v>0</v>
      </c>
      <c r="AA1559" s="576">
        <f t="shared" si="209"/>
        <v>0</v>
      </c>
      <c r="AB1559" s="553"/>
      <c r="AC1559" s="553"/>
      <c r="AD1559" s="553"/>
      <c r="AE1559" s="553"/>
      <c r="AF1559" s="553"/>
      <c r="AG1559" s="553"/>
      <c r="AH1559" s="553"/>
      <c r="AI1559" s="397"/>
      <c r="AJ1559" s="555"/>
      <c r="AK1559" s="576">
        <f t="shared" si="210"/>
        <v>0</v>
      </c>
      <c r="AL1559" s="576">
        <f t="shared" si="211"/>
        <v>0</v>
      </c>
      <c r="AM1559" s="599"/>
      <c r="AN1559" s="599"/>
      <c r="AO1559" s="553"/>
      <c r="AP1559" s="553"/>
      <c r="AQ1559" s="553"/>
      <c r="AR1559" s="553"/>
      <c r="AS1559" s="397"/>
      <c r="AT1559" s="397"/>
      <c r="AU1559" s="397"/>
      <c r="AV1559" s="397"/>
      <c r="AW1559" s="397"/>
      <c r="AX1559" s="397"/>
      <c r="AY1559" s="397"/>
      <c r="AZ1559" s="397"/>
      <c r="BA1559" s="397"/>
      <c r="BB1559" s="397"/>
      <c r="BC1559" s="397"/>
      <c r="BD1559" s="553"/>
      <c r="BE1559" s="397"/>
      <c r="BF1559" s="397"/>
      <c r="BG1559" s="397"/>
      <c r="BH1559" s="397"/>
    </row>
    <row r="1560" spans="2:60" x14ac:dyDescent="0.35">
      <c r="B1560" s="319"/>
      <c r="C1560" s="147"/>
      <c r="D1560" s="147"/>
      <c r="E1560" s="320"/>
      <c r="F1560" s="321"/>
      <c r="G1560" s="149"/>
      <c r="H1560" s="148"/>
      <c r="I1560" s="148"/>
      <c r="J1560" s="322"/>
      <c r="K1560" s="324" t="str">
        <f>IFERROR(INDEX(Lookup!$G$3:$G$6,MATCH(J1560,Lookup!$F$3:$F$6,0)),"")</f>
        <v/>
      </c>
      <c r="L1560" s="323"/>
      <c r="M1560" s="322"/>
      <c r="N1560" s="846">
        <f t="shared" si="204"/>
        <v>0</v>
      </c>
      <c r="O1560" s="325">
        <f t="shared" si="205"/>
        <v>0</v>
      </c>
      <c r="P1560" s="847">
        <f>IF(I1560&lt;INDEX(Lookup!$U$2:$U$10,MATCH($D$48,Lookup!$S$2:$S$10,0)),0,IF(U1560="X",0,IFERROR(L1560*50,0)))</f>
        <v>0</v>
      </c>
      <c r="Q1560" s="326">
        <f>IF(I1560&lt;INDEX(Lookup!$U$2:$U$10,MATCH($D$48,Lookup!$S$2:$S$10,0)),0,IF(U1560="X",0,IFERROR(P1560*K1560,0)))</f>
        <v>0</v>
      </c>
      <c r="R1560" s="326">
        <v>0</v>
      </c>
      <c r="S1560" s="424">
        <v>0</v>
      </c>
      <c r="T1560" s="322"/>
      <c r="U1560" s="143"/>
      <c r="V1560" s="397"/>
      <c r="W1560" s="555"/>
      <c r="X1560" s="576">
        <f t="shared" si="206"/>
        <v>0</v>
      </c>
      <c r="Y1560" s="576">
        <f t="shared" si="207"/>
        <v>0</v>
      </c>
      <c r="Z1560" s="576">
        <f t="shared" si="208"/>
        <v>0</v>
      </c>
      <c r="AA1560" s="576">
        <f t="shared" si="209"/>
        <v>0</v>
      </c>
      <c r="AB1560" s="553"/>
      <c r="AC1560" s="553"/>
      <c r="AD1560" s="553"/>
      <c r="AE1560" s="553"/>
      <c r="AF1560" s="553"/>
      <c r="AG1560" s="553"/>
      <c r="AH1560" s="553"/>
      <c r="AI1560" s="397"/>
      <c r="AJ1560" s="555"/>
      <c r="AK1560" s="576">
        <f t="shared" si="210"/>
        <v>0</v>
      </c>
      <c r="AL1560" s="576">
        <f t="shared" si="211"/>
        <v>0</v>
      </c>
      <c r="AM1560" s="599"/>
      <c r="AN1560" s="599"/>
      <c r="AO1560" s="553"/>
      <c r="AP1560" s="553"/>
      <c r="AQ1560" s="553"/>
      <c r="AR1560" s="553"/>
      <c r="AS1560" s="397"/>
      <c r="AT1560" s="397"/>
      <c r="AU1560" s="397"/>
      <c r="AV1560" s="397"/>
      <c r="AW1560" s="397"/>
      <c r="AX1560" s="397"/>
      <c r="AY1560" s="397"/>
      <c r="AZ1560" s="397"/>
      <c r="BA1560" s="397"/>
      <c r="BB1560" s="397"/>
      <c r="BC1560" s="397"/>
      <c r="BD1560" s="553"/>
      <c r="BE1560" s="397"/>
      <c r="BF1560" s="397"/>
      <c r="BG1560" s="397"/>
      <c r="BH1560" s="397"/>
    </row>
    <row r="1561" spans="2:60" x14ac:dyDescent="0.35">
      <c r="B1561" s="319"/>
      <c r="C1561" s="147"/>
      <c r="D1561" s="147"/>
      <c r="E1561" s="320"/>
      <c r="F1561" s="321"/>
      <c r="G1561" s="149"/>
      <c r="H1561" s="148"/>
      <c r="I1561" s="148"/>
      <c r="J1561" s="322"/>
      <c r="K1561" s="324" t="str">
        <f>IFERROR(INDEX(Lookup!$G$3:$G$6,MATCH(J1561,Lookup!$F$3:$F$6,0)),"")</f>
        <v/>
      </c>
      <c r="L1561" s="323"/>
      <c r="M1561" s="322"/>
      <c r="N1561" s="846">
        <f t="shared" si="204"/>
        <v>0</v>
      </c>
      <c r="O1561" s="325">
        <f t="shared" si="205"/>
        <v>0</v>
      </c>
      <c r="P1561" s="847">
        <f>IF(I1561&lt;INDEX(Lookup!$U$2:$U$10,MATCH($D$48,Lookup!$S$2:$S$10,0)),0,IF(U1561="X",0,IFERROR(L1561*50,0)))</f>
        <v>0</v>
      </c>
      <c r="Q1561" s="326">
        <f>IF(I1561&lt;INDEX(Lookup!$U$2:$U$10,MATCH($D$48,Lookup!$S$2:$S$10,0)),0,IF(U1561="X",0,IFERROR(P1561*K1561,0)))</f>
        <v>0</v>
      </c>
      <c r="R1561" s="326">
        <v>0</v>
      </c>
      <c r="S1561" s="424">
        <v>0</v>
      </c>
      <c r="T1561" s="322"/>
      <c r="U1561" s="143"/>
      <c r="V1561" s="397"/>
      <c r="W1561" s="555"/>
      <c r="X1561" s="576">
        <f t="shared" si="206"/>
        <v>0</v>
      </c>
      <c r="Y1561" s="576">
        <f t="shared" si="207"/>
        <v>0</v>
      </c>
      <c r="Z1561" s="576">
        <f t="shared" si="208"/>
        <v>0</v>
      </c>
      <c r="AA1561" s="576">
        <f t="shared" si="209"/>
        <v>0</v>
      </c>
      <c r="AB1561" s="553"/>
      <c r="AC1561" s="553"/>
      <c r="AD1561" s="553"/>
      <c r="AE1561" s="553"/>
      <c r="AF1561" s="553"/>
      <c r="AG1561" s="553"/>
      <c r="AH1561" s="553"/>
      <c r="AI1561" s="397"/>
      <c r="AJ1561" s="555"/>
      <c r="AK1561" s="576">
        <f t="shared" si="210"/>
        <v>0</v>
      </c>
      <c r="AL1561" s="576">
        <f t="shared" si="211"/>
        <v>0</v>
      </c>
      <c r="AM1561" s="599"/>
      <c r="AN1561" s="599"/>
      <c r="AO1561" s="553"/>
      <c r="AP1561" s="553"/>
      <c r="AQ1561" s="553"/>
      <c r="AR1561" s="553"/>
      <c r="AS1561" s="397"/>
      <c r="AT1561" s="397"/>
      <c r="AU1561" s="397"/>
      <c r="AV1561" s="397"/>
      <c r="AW1561" s="397"/>
      <c r="AX1561" s="397"/>
      <c r="AY1561" s="397"/>
      <c r="AZ1561" s="397"/>
      <c r="BA1561" s="397"/>
      <c r="BB1561" s="397"/>
      <c r="BC1561" s="397"/>
      <c r="BD1561" s="553"/>
      <c r="BE1561" s="397"/>
      <c r="BF1561" s="397"/>
      <c r="BG1561" s="397"/>
      <c r="BH1561" s="397"/>
    </row>
    <row r="1562" spans="2:60" x14ac:dyDescent="0.35">
      <c r="B1562" s="319"/>
      <c r="C1562" s="147"/>
      <c r="D1562" s="147"/>
      <c r="E1562" s="320"/>
      <c r="F1562" s="321"/>
      <c r="G1562" s="149"/>
      <c r="H1562" s="148"/>
      <c r="I1562" s="148"/>
      <c r="J1562" s="322"/>
      <c r="K1562" s="324" t="str">
        <f>IFERROR(INDEX(Lookup!$G$3:$G$6,MATCH(J1562,Lookup!$F$3:$F$6,0)),"")</f>
        <v/>
      </c>
      <c r="L1562" s="323"/>
      <c r="M1562" s="322"/>
      <c r="N1562" s="846">
        <f t="shared" si="204"/>
        <v>0</v>
      </c>
      <c r="O1562" s="325">
        <f t="shared" si="205"/>
        <v>0</v>
      </c>
      <c r="P1562" s="847">
        <f>IF(I1562&lt;INDEX(Lookup!$U$2:$U$10,MATCH($D$48,Lookup!$S$2:$S$10,0)),0,IF(U1562="X",0,IFERROR(L1562*50,0)))</f>
        <v>0</v>
      </c>
      <c r="Q1562" s="326">
        <f>IF(I1562&lt;INDEX(Lookup!$U$2:$U$10,MATCH($D$48,Lookup!$S$2:$S$10,0)),0,IF(U1562="X",0,IFERROR(P1562*K1562,0)))</f>
        <v>0</v>
      </c>
      <c r="R1562" s="326">
        <v>0</v>
      </c>
      <c r="S1562" s="424">
        <v>0</v>
      </c>
      <c r="T1562" s="322"/>
      <c r="U1562" s="143"/>
      <c r="V1562" s="397"/>
      <c r="W1562" s="555"/>
      <c r="X1562" s="576">
        <f t="shared" si="206"/>
        <v>0</v>
      </c>
      <c r="Y1562" s="576">
        <f t="shared" si="207"/>
        <v>0</v>
      </c>
      <c r="Z1562" s="576">
        <f t="shared" si="208"/>
        <v>0</v>
      </c>
      <c r="AA1562" s="576">
        <f t="shared" si="209"/>
        <v>0</v>
      </c>
      <c r="AB1562" s="553"/>
      <c r="AC1562" s="553"/>
      <c r="AD1562" s="553"/>
      <c r="AE1562" s="553"/>
      <c r="AF1562" s="553"/>
      <c r="AG1562" s="553"/>
      <c r="AH1562" s="553"/>
      <c r="AI1562" s="397"/>
      <c r="AJ1562" s="555"/>
      <c r="AK1562" s="576">
        <f t="shared" si="210"/>
        <v>0</v>
      </c>
      <c r="AL1562" s="576">
        <f t="shared" si="211"/>
        <v>0</v>
      </c>
      <c r="AM1562" s="599"/>
      <c r="AN1562" s="599"/>
      <c r="AO1562" s="553"/>
      <c r="AP1562" s="553"/>
      <c r="AQ1562" s="553"/>
      <c r="AR1562" s="553"/>
      <c r="AS1562" s="397"/>
      <c r="AT1562" s="397"/>
      <c r="AU1562" s="397"/>
      <c r="AV1562" s="397"/>
      <c r="AW1562" s="397"/>
      <c r="AX1562" s="397"/>
      <c r="AY1562" s="397"/>
      <c r="AZ1562" s="397"/>
      <c r="BA1562" s="397"/>
      <c r="BB1562" s="397"/>
      <c r="BC1562" s="397"/>
      <c r="BD1562" s="553"/>
      <c r="BE1562" s="397"/>
      <c r="BF1562" s="397"/>
      <c r="BG1562" s="397"/>
      <c r="BH1562" s="397"/>
    </row>
    <row r="1563" spans="2:60" x14ac:dyDescent="0.35">
      <c r="B1563" s="319"/>
      <c r="C1563" s="147"/>
      <c r="D1563" s="147"/>
      <c r="E1563" s="320"/>
      <c r="F1563" s="321"/>
      <c r="G1563" s="149"/>
      <c r="H1563" s="148"/>
      <c r="I1563" s="148"/>
      <c r="J1563" s="322"/>
      <c r="K1563" s="324" t="str">
        <f>IFERROR(INDEX(Lookup!$G$3:$G$6,MATCH(J1563,Lookup!$F$3:$F$6,0)),"")</f>
        <v/>
      </c>
      <c r="L1563" s="323"/>
      <c r="M1563" s="322"/>
      <c r="N1563" s="846">
        <f t="shared" si="204"/>
        <v>0</v>
      </c>
      <c r="O1563" s="325">
        <f t="shared" si="205"/>
        <v>0</v>
      </c>
      <c r="P1563" s="847">
        <f>IF(I1563&lt;INDEX(Lookup!$U$2:$U$10,MATCH($D$48,Lookup!$S$2:$S$10,0)),0,IF(U1563="X",0,IFERROR(L1563*50,0)))</f>
        <v>0</v>
      </c>
      <c r="Q1563" s="326">
        <f>IF(I1563&lt;INDEX(Lookup!$U$2:$U$10,MATCH($D$48,Lookup!$S$2:$S$10,0)),0,IF(U1563="X",0,IFERROR(P1563*K1563,0)))</f>
        <v>0</v>
      </c>
      <c r="R1563" s="326">
        <v>0</v>
      </c>
      <c r="S1563" s="424">
        <v>0</v>
      </c>
      <c r="T1563" s="322"/>
      <c r="U1563" s="143"/>
      <c r="V1563" s="397"/>
      <c r="W1563" s="555"/>
      <c r="X1563" s="576">
        <f t="shared" si="206"/>
        <v>0</v>
      </c>
      <c r="Y1563" s="576">
        <f t="shared" si="207"/>
        <v>0</v>
      </c>
      <c r="Z1563" s="576">
        <f t="shared" si="208"/>
        <v>0</v>
      </c>
      <c r="AA1563" s="576">
        <f t="shared" si="209"/>
        <v>0</v>
      </c>
      <c r="AB1563" s="553"/>
      <c r="AC1563" s="553"/>
      <c r="AD1563" s="553"/>
      <c r="AE1563" s="553"/>
      <c r="AF1563" s="553"/>
      <c r="AG1563" s="553"/>
      <c r="AH1563" s="553"/>
      <c r="AI1563" s="397"/>
      <c r="AJ1563" s="555"/>
      <c r="AK1563" s="576">
        <f t="shared" si="210"/>
        <v>0</v>
      </c>
      <c r="AL1563" s="576">
        <f t="shared" si="211"/>
        <v>0</v>
      </c>
      <c r="AM1563" s="599"/>
      <c r="AN1563" s="599"/>
      <c r="AO1563" s="553"/>
      <c r="AP1563" s="553"/>
      <c r="AQ1563" s="553"/>
      <c r="AR1563" s="553"/>
      <c r="AS1563" s="397"/>
      <c r="AT1563" s="397"/>
      <c r="AU1563" s="397"/>
      <c r="AV1563" s="397"/>
      <c r="AW1563" s="397"/>
      <c r="AX1563" s="397"/>
      <c r="AY1563" s="397"/>
      <c r="AZ1563" s="397"/>
      <c r="BA1563" s="397"/>
      <c r="BB1563" s="397"/>
      <c r="BC1563" s="397"/>
      <c r="BD1563" s="553"/>
      <c r="BE1563" s="397"/>
      <c r="BF1563" s="397"/>
      <c r="BG1563" s="397"/>
      <c r="BH1563" s="397"/>
    </row>
    <row r="1564" spans="2:60" x14ac:dyDescent="0.35">
      <c r="B1564" s="319"/>
      <c r="C1564" s="147"/>
      <c r="D1564" s="147"/>
      <c r="E1564" s="320"/>
      <c r="F1564" s="321"/>
      <c r="G1564" s="149"/>
      <c r="H1564" s="148"/>
      <c r="I1564" s="148"/>
      <c r="J1564" s="322"/>
      <c r="K1564" s="324" t="str">
        <f>IFERROR(INDEX(Lookup!$G$3:$G$6,MATCH(J1564,Lookup!$F$3:$F$6,0)),"")</f>
        <v/>
      </c>
      <c r="L1564" s="323"/>
      <c r="M1564" s="322"/>
      <c r="N1564" s="846">
        <f t="shared" si="204"/>
        <v>0</v>
      </c>
      <c r="O1564" s="325">
        <f t="shared" si="205"/>
        <v>0</v>
      </c>
      <c r="P1564" s="847">
        <f>IF(I1564&lt;INDEX(Lookup!$U$2:$U$10,MATCH($D$48,Lookup!$S$2:$S$10,0)),0,IF(U1564="X",0,IFERROR(L1564*50,0)))</f>
        <v>0</v>
      </c>
      <c r="Q1564" s="326">
        <f>IF(I1564&lt;INDEX(Lookup!$U$2:$U$10,MATCH($D$48,Lookup!$S$2:$S$10,0)),0,IF(U1564="X",0,IFERROR(P1564*K1564,0)))</f>
        <v>0</v>
      </c>
      <c r="R1564" s="326">
        <v>0</v>
      </c>
      <c r="S1564" s="424">
        <v>0</v>
      </c>
      <c r="T1564" s="322"/>
      <c r="U1564" s="143"/>
      <c r="V1564" s="397"/>
      <c r="W1564" s="555"/>
      <c r="X1564" s="576">
        <f t="shared" si="206"/>
        <v>0</v>
      </c>
      <c r="Y1564" s="576">
        <f t="shared" si="207"/>
        <v>0</v>
      </c>
      <c r="Z1564" s="576">
        <f t="shared" si="208"/>
        <v>0</v>
      </c>
      <c r="AA1564" s="576">
        <f t="shared" si="209"/>
        <v>0</v>
      </c>
      <c r="AB1564" s="553"/>
      <c r="AC1564" s="553"/>
      <c r="AD1564" s="553"/>
      <c r="AE1564" s="553"/>
      <c r="AF1564" s="553"/>
      <c r="AG1564" s="553"/>
      <c r="AH1564" s="553"/>
      <c r="AI1564" s="397"/>
      <c r="AJ1564" s="555"/>
      <c r="AK1564" s="576">
        <f t="shared" si="210"/>
        <v>0</v>
      </c>
      <c r="AL1564" s="576">
        <f t="shared" si="211"/>
        <v>0</v>
      </c>
      <c r="AM1564" s="599"/>
      <c r="AN1564" s="599"/>
      <c r="AO1564" s="553"/>
      <c r="AP1564" s="553"/>
      <c r="AQ1564" s="553"/>
      <c r="AR1564" s="553"/>
      <c r="AS1564" s="397"/>
      <c r="AT1564" s="397"/>
      <c r="AU1564" s="397"/>
      <c r="AV1564" s="397"/>
      <c r="AW1564" s="397"/>
      <c r="AX1564" s="397"/>
      <c r="AY1564" s="397"/>
      <c r="AZ1564" s="397"/>
      <c r="BA1564" s="397"/>
      <c r="BB1564" s="397"/>
      <c r="BC1564" s="397"/>
      <c r="BD1564" s="553"/>
      <c r="BE1564" s="397"/>
      <c r="BF1564" s="397"/>
      <c r="BG1564" s="397"/>
      <c r="BH1564" s="397"/>
    </row>
    <row r="1565" spans="2:60" x14ac:dyDescent="0.35">
      <c r="B1565" s="319"/>
      <c r="C1565" s="147"/>
      <c r="D1565" s="147"/>
      <c r="E1565" s="320"/>
      <c r="F1565" s="321"/>
      <c r="G1565" s="149"/>
      <c r="H1565" s="148"/>
      <c r="I1565" s="148"/>
      <c r="J1565" s="322"/>
      <c r="K1565" s="324" t="str">
        <f>IFERROR(INDEX(Lookup!$G$3:$G$6,MATCH(J1565,Lookup!$F$3:$F$6,0)),"")</f>
        <v/>
      </c>
      <c r="L1565" s="323"/>
      <c r="M1565" s="322"/>
      <c r="N1565" s="846">
        <f t="shared" si="204"/>
        <v>0</v>
      </c>
      <c r="O1565" s="325">
        <f t="shared" si="205"/>
        <v>0</v>
      </c>
      <c r="P1565" s="847">
        <f>IF(I1565&lt;INDEX(Lookup!$U$2:$U$10,MATCH($D$48,Lookup!$S$2:$S$10,0)),0,IF(U1565="X",0,IFERROR(L1565*50,0)))</f>
        <v>0</v>
      </c>
      <c r="Q1565" s="326">
        <f>IF(I1565&lt;INDEX(Lookup!$U$2:$U$10,MATCH($D$48,Lookup!$S$2:$S$10,0)),0,IF(U1565="X",0,IFERROR(P1565*K1565,0)))</f>
        <v>0</v>
      </c>
      <c r="R1565" s="326">
        <v>0</v>
      </c>
      <c r="S1565" s="424">
        <v>0</v>
      </c>
      <c r="T1565" s="322"/>
      <c r="U1565" s="143"/>
      <c r="V1565" s="397"/>
      <c r="W1565" s="555"/>
      <c r="X1565" s="576">
        <f t="shared" si="206"/>
        <v>0</v>
      </c>
      <c r="Y1565" s="576">
        <f t="shared" si="207"/>
        <v>0</v>
      </c>
      <c r="Z1565" s="576">
        <f t="shared" si="208"/>
        <v>0</v>
      </c>
      <c r="AA1565" s="576">
        <f t="shared" si="209"/>
        <v>0</v>
      </c>
      <c r="AB1565" s="553"/>
      <c r="AC1565" s="553"/>
      <c r="AD1565" s="553"/>
      <c r="AE1565" s="553"/>
      <c r="AF1565" s="553"/>
      <c r="AG1565" s="553"/>
      <c r="AH1565" s="553"/>
      <c r="AI1565" s="397"/>
      <c r="AJ1565" s="555"/>
      <c r="AK1565" s="576">
        <f t="shared" si="210"/>
        <v>0</v>
      </c>
      <c r="AL1565" s="576">
        <f t="shared" si="211"/>
        <v>0</v>
      </c>
      <c r="AM1565" s="599"/>
      <c r="AN1565" s="599"/>
      <c r="AO1565" s="553"/>
      <c r="AP1565" s="553"/>
      <c r="AQ1565" s="553"/>
      <c r="AR1565" s="553"/>
      <c r="AS1565" s="397"/>
      <c r="AT1565" s="397"/>
      <c r="AU1565" s="397"/>
      <c r="AV1565" s="397"/>
      <c r="AW1565" s="397"/>
      <c r="AX1565" s="397"/>
      <c r="AY1565" s="397"/>
      <c r="AZ1565" s="397"/>
      <c r="BA1565" s="397"/>
      <c r="BB1565" s="397"/>
      <c r="BC1565" s="397"/>
      <c r="BD1565" s="553"/>
      <c r="BE1565" s="397"/>
      <c r="BF1565" s="397"/>
      <c r="BG1565" s="397"/>
      <c r="BH1565" s="397"/>
    </row>
    <row r="1566" spans="2:60" x14ac:dyDescent="0.35">
      <c r="B1566" s="319"/>
      <c r="C1566" s="147"/>
      <c r="D1566" s="147"/>
      <c r="E1566" s="320"/>
      <c r="F1566" s="321"/>
      <c r="G1566" s="149"/>
      <c r="H1566" s="148"/>
      <c r="I1566" s="148"/>
      <c r="J1566" s="322"/>
      <c r="K1566" s="324" t="str">
        <f>IFERROR(INDEX(Lookup!$G$3:$G$6,MATCH(J1566,Lookup!$F$3:$F$6,0)),"")</f>
        <v/>
      </c>
      <c r="L1566" s="323"/>
      <c r="M1566" s="322"/>
      <c r="N1566" s="846">
        <f t="shared" si="204"/>
        <v>0</v>
      </c>
      <c r="O1566" s="325">
        <f t="shared" si="205"/>
        <v>0</v>
      </c>
      <c r="P1566" s="847">
        <f>IF(I1566&lt;INDEX(Lookup!$U$2:$U$10,MATCH($D$48,Lookup!$S$2:$S$10,0)),0,IF(U1566="X",0,IFERROR(L1566*50,0)))</f>
        <v>0</v>
      </c>
      <c r="Q1566" s="326">
        <f>IF(I1566&lt;INDEX(Lookup!$U$2:$U$10,MATCH($D$48,Lookup!$S$2:$S$10,0)),0,IF(U1566="X",0,IFERROR(P1566*K1566,0)))</f>
        <v>0</v>
      </c>
      <c r="R1566" s="326">
        <v>0</v>
      </c>
      <c r="S1566" s="424">
        <v>0</v>
      </c>
      <c r="T1566" s="322"/>
      <c r="U1566" s="143"/>
      <c r="V1566" s="397"/>
      <c r="W1566" s="555"/>
      <c r="X1566" s="576">
        <f t="shared" si="206"/>
        <v>0</v>
      </c>
      <c r="Y1566" s="576">
        <f t="shared" si="207"/>
        <v>0</v>
      </c>
      <c r="Z1566" s="576">
        <f t="shared" si="208"/>
        <v>0</v>
      </c>
      <c r="AA1566" s="576">
        <f t="shared" si="209"/>
        <v>0</v>
      </c>
      <c r="AB1566" s="553"/>
      <c r="AC1566" s="553"/>
      <c r="AD1566" s="553"/>
      <c r="AE1566" s="553"/>
      <c r="AF1566" s="553"/>
      <c r="AG1566" s="553"/>
      <c r="AH1566" s="553"/>
      <c r="AI1566" s="397"/>
      <c r="AJ1566" s="555"/>
      <c r="AK1566" s="576">
        <f t="shared" si="210"/>
        <v>0</v>
      </c>
      <c r="AL1566" s="576">
        <f t="shared" si="211"/>
        <v>0</v>
      </c>
      <c r="AM1566" s="599"/>
      <c r="AN1566" s="599"/>
      <c r="AO1566" s="553"/>
      <c r="AP1566" s="553"/>
      <c r="AQ1566" s="553"/>
      <c r="AR1566" s="553"/>
      <c r="AS1566" s="397"/>
      <c r="AT1566" s="397"/>
      <c r="AU1566" s="397"/>
      <c r="AV1566" s="397"/>
      <c r="AW1566" s="397"/>
      <c r="AX1566" s="397"/>
      <c r="AY1566" s="397"/>
      <c r="AZ1566" s="397"/>
      <c r="BA1566" s="397"/>
      <c r="BB1566" s="397"/>
      <c r="BC1566" s="397"/>
      <c r="BD1566" s="553"/>
      <c r="BE1566" s="397"/>
      <c r="BF1566" s="397"/>
      <c r="BG1566" s="397"/>
      <c r="BH1566" s="397"/>
    </row>
    <row r="1567" spans="2:60" x14ac:dyDescent="0.35">
      <c r="B1567" s="319"/>
      <c r="C1567" s="147"/>
      <c r="D1567" s="147"/>
      <c r="E1567" s="320"/>
      <c r="F1567" s="321"/>
      <c r="G1567" s="149"/>
      <c r="H1567" s="148"/>
      <c r="I1567" s="148"/>
      <c r="J1567" s="322"/>
      <c r="K1567" s="324" t="str">
        <f>IFERROR(INDEX(Lookup!$G$3:$G$6,MATCH(J1567,Lookup!$F$3:$F$6,0)),"")</f>
        <v/>
      </c>
      <c r="L1567" s="323"/>
      <c r="M1567" s="322"/>
      <c r="N1567" s="846">
        <f t="shared" si="204"/>
        <v>0</v>
      </c>
      <c r="O1567" s="325">
        <f t="shared" si="205"/>
        <v>0</v>
      </c>
      <c r="P1567" s="847">
        <f>IF(I1567&lt;INDEX(Lookup!$U$2:$U$10,MATCH($D$48,Lookup!$S$2:$S$10,0)),0,IF(U1567="X",0,IFERROR(L1567*50,0)))</f>
        <v>0</v>
      </c>
      <c r="Q1567" s="326">
        <f>IF(I1567&lt;INDEX(Lookup!$U$2:$U$10,MATCH($D$48,Lookup!$S$2:$S$10,0)),0,IF(U1567="X",0,IFERROR(P1567*K1567,0)))</f>
        <v>0</v>
      </c>
      <c r="R1567" s="326">
        <v>0</v>
      </c>
      <c r="S1567" s="424">
        <v>0</v>
      </c>
      <c r="T1567" s="322"/>
      <c r="U1567" s="143"/>
      <c r="V1567" s="397"/>
      <c r="W1567" s="555"/>
      <c r="X1567" s="576">
        <f t="shared" si="206"/>
        <v>0</v>
      </c>
      <c r="Y1567" s="576">
        <f t="shared" si="207"/>
        <v>0</v>
      </c>
      <c r="Z1567" s="576">
        <f t="shared" si="208"/>
        <v>0</v>
      </c>
      <c r="AA1567" s="576">
        <f t="shared" si="209"/>
        <v>0</v>
      </c>
      <c r="AB1567" s="553"/>
      <c r="AC1567" s="553"/>
      <c r="AD1567" s="553"/>
      <c r="AE1567" s="553"/>
      <c r="AF1567" s="553"/>
      <c r="AG1567" s="553"/>
      <c r="AH1567" s="553"/>
      <c r="AI1567" s="397"/>
      <c r="AJ1567" s="555"/>
      <c r="AK1567" s="576">
        <f t="shared" si="210"/>
        <v>0</v>
      </c>
      <c r="AL1567" s="576">
        <f t="shared" si="211"/>
        <v>0</v>
      </c>
      <c r="AM1567" s="599"/>
      <c r="AN1567" s="599"/>
      <c r="AO1567" s="553"/>
      <c r="AP1567" s="553"/>
      <c r="AQ1567" s="553"/>
      <c r="AR1567" s="553"/>
      <c r="AS1567" s="397"/>
      <c r="AT1567" s="397"/>
      <c r="AU1567" s="397"/>
      <c r="AV1567" s="397"/>
      <c r="AW1567" s="397"/>
      <c r="AX1567" s="397"/>
      <c r="AY1567" s="397"/>
      <c r="AZ1567" s="397"/>
      <c r="BA1567" s="397"/>
      <c r="BB1567" s="397"/>
      <c r="BC1567" s="397"/>
      <c r="BD1567" s="553"/>
      <c r="BE1567" s="397"/>
      <c r="BF1567" s="397"/>
      <c r="BG1567" s="397"/>
      <c r="BH1567" s="397"/>
    </row>
    <row r="1568" spans="2:60" x14ac:dyDescent="0.35">
      <c r="B1568" s="319"/>
      <c r="C1568" s="147"/>
      <c r="D1568" s="147"/>
      <c r="E1568" s="320"/>
      <c r="F1568" s="321"/>
      <c r="G1568" s="149"/>
      <c r="H1568" s="148"/>
      <c r="I1568" s="148"/>
      <c r="J1568" s="322"/>
      <c r="K1568" s="324" t="str">
        <f>IFERROR(INDEX(Lookup!$G$3:$G$6,MATCH(J1568,Lookup!$F$3:$F$6,0)),"")</f>
        <v/>
      </c>
      <c r="L1568" s="323"/>
      <c r="M1568" s="322"/>
      <c r="N1568" s="846">
        <f t="shared" si="204"/>
        <v>0</v>
      </c>
      <c r="O1568" s="325">
        <f t="shared" si="205"/>
        <v>0</v>
      </c>
      <c r="P1568" s="847">
        <f>IF(I1568&lt;INDEX(Lookup!$U$2:$U$10,MATCH($D$48,Lookup!$S$2:$S$10,0)),0,IF(U1568="X",0,IFERROR(L1568*50,0)))</f>
        <v>0</v>
      </c>
      <c r="Q1568" s="326">
        <f>IF(I1568&lt;INDEX(Lookup!$U$2:$U$10,MATCH($D$48,Lookup!$S$2:$S$10,0)),0,IF(U1568="X",0,IFERROR(P1568*K1568,0)))</f>
        <v>0</v>
      </c>
      <c r="R1568" s="326">
        <v>0</v>
      </c>
      <c r="S1568" s="424">
        <v>0</v>
      </c>
      <c r="T1568" s="322"/>
      <c r="U1568" s="143"/>
      <c r="V1568" s="397"/>
      <c r="W1568" s="555"/>
      <c r="X1568" s="576">
        <f t="shared" si="206"/>
        <v>0</v>
      </c>
      <c r="Y1568" s="576">
        <f t="shared" si="207"/>
        <v>0</v>
      </c>
      <c r="Z1568" s="576">
        <f t="shared" si="208"/>
        <v>0</v>
      </c>
      <c r="AA1568" s="576">
        <f t="shared" si="209"/>
        <v>0</v>
      </c>
      <c r="AB1568" s="553"/>
      <c r="AC1568" s="553"/>
      <c r="AD1568" s="553"/>
      <c r="AE1568" s="553"/>
      <c r="AF1568" s="553"/>
      <c r="AG1568" s="553"/>
      <c r="AH1568" s="553"/>
      <c r="AI1568" s="397"/>
      <c r="AJ1568" s="555"/>
      <c r="AK1568" s="576">
        <f t="shared" si="210"/>
        <v>0</v>
      </c>
      <c r="AL1568" s="576">
        <f t="shared" si="211"/>
        <v>0</v>
      </c>
      <c r="AM1568" s="599"/>
      <c r="AN1568" s="599"/>
      <c r="AO1568" s="553"/>
      <c r="AP1568" s="553"/>
      <c r="AQ1568" s="553"/>
      <c r="AR1568" s="553"/>
      <c r="AS1568" s="397"/>
      <c r="AT1568" s="397"/>
      <c r="AU1568" s="397"/>
      <c r="AV1568" s="397"/>
      <c r="AW1568" s="397"/>
      <c r="AX1568" s="397"/>
      <c r="AY1568" s="397"/>
      <c r="AZ1568" s="397"/>
      <c r="BA1568" s="397"/>
      <c r="BB1568" s="397"/>
      <c r="BC1568" s="397"/>
      <c r="BD1568" s="553"/>
      <c r="BE1568" s="397"/>
      <c r="BF1568" s="397"/>
      <c r="BG1568" s="397"/>
      <c r="BH1568" s="397"/>
    </row>
    <row r="1569" spans="2:60" x14ac:dyDescent="0.35">
      <c r="B1569" s="319"/>
      <c r="C1569" s="147"/>
      <c r="D1569" s="147"/>
      <c r="E1569" s="320"/>
      <c r="F1569" s="321"/>
      <c r="G1569" s="149"/>
      <c r="H1569" s="148"/>
      <c r="I1569" s="148"/>
      <c r="J1569" s="322"/>
      <c r="K1569" s="324" t="str">
        <f>IFERROR(INDEX(Lookup!$G$3:$G$6,MATCH(J1569,Lookup!$F$3:$F$6,0)),"")</f>
        <v/>
      </c>
      <c r="L1569" s="323"/>
      <c r="M1569" s="322"/>
      <c r="N1569" s="846">
        <f t="shared" si="204"/>
        <v>0</v>
      </c>
      <c r="O1569" s="325">
        <f t="shared" si="205"/>
        <v>0</v>
      </c>
      <c r="P1569" s="847">
        <f>IF(I1569&lt;INDEX(Lookup!$U$2:$U$10,MATCH($D$48,Lookup!$S$2:$S$10,0)),0,IF(U1569="X",0,IFERROR(L1569*50,0)))</f>
        <v>0</v>
      </c>
      <c r="Q1569" s="326">
        <f>IF(I1569&lt;INDEX(Lookup!$U$2:$U$10,MATCH($D$48,Lookup!$S$2:$S$10,0)),0,IF(U1569="X",0,IFERROR(P1569*K1569,0)))</f>
        <v>0</v>
      </c>
      <c r="R1569" s="326">
        <v>0</v>
      </c>
      <c r="S1569" s="424">
        <v>0</v>
      </c>
      <c r="T1569" s="322"/>
      <c r="U1569" s="143"/>
      <c r="V1569" s="397"/>
      <c r="W1569" s="555"/>
      <c r="X1569" s="576">
        <f t="shared" si="206"/>
        <v>0</v>
      </c>
      <c r="Y1569" s="576">
        <f t="shared" si="207"/>
        <v>0</v>
      </c>
      <c r="Z1569" s="576">
        <f t="shared" si="208"/>
        <v>0</v>
      </c>
      <c r="AA1569" s="576">
        <f t="shared" si="209"/>
        <v>0</v>
      </c>
      <c r="AB1569" s="553"/>
      <c r="AC1569" s="553"/>
      <c r="AD1569" s="553"/>
      <c r="AE1569" s="553"/>
      <c r="AF1569" s="553"/>
      <c r="AG1569" s="553"/>
      <c r="AH1569" s="553"/>
      <c r="AI1569" s="397"/>
      <c r="AJ1569" s="555"/>
      <c r="AK1569" s="576">
        <f t="shared" si="210"/>
        <v>0</v>
      </c>
      <c r="AL1569" s="576">
        <f t="shared" si="211"/>
        <v>0</v>
      </c>
      <c r="AM1569" s="599"/>
      <c r="AN1569" s="599"/>
      <c r="AO1569" s="553"/>
      <c r="AP1569" s="553"/>
      <c r="AQ1569" s="553"/>
      <c r="AR1569" s="553"/>
      <c r="AS1569" s="397"/>
      <c r="AT1569" s="397"/>
      <c r="AU1569" s="397"/>
      <c r="AV1569" s="397"/>
      <c r="AW1569" s="397"/>
      <c r="AX1569" s="397"/>
      <c r="AY1569" s="397"/>
      <c r="AZ1569" s="397"/>
      <c r="BA1569" s="397"/>
      <c r="BB1569" s="397"/>
      <c r="BC1569" s="397"/>
      <c r="BD1569" s="553"/>
      <c r="BE1569" s="397"/>
      <c r="BF1569" s="397"/>
      <c r="BG1569" s="397"/>
      <c r="BH1569" s="397"/>
    </row>
    <row r="1570" spans="2:60" x14ac:dyDescent="0.35">
      <c r="B1570" s="319"/>
      <c r="C1570" s="147"/>
      <c r="D1570" s="147"/>
      <c r="E1570" s="320"/>
      <c r="F1570" s="321"/>
      <c r="G1570" s="149"/>
      <c r="H1570" s="148"/>
      <c r="I1570" s="148"/>
      <c r="J1570" s="322"/>
      <c r="K1570" s="324" t="str">
        <f>IFERROR(INDEX(Lookup!$G$3:$G$6,MATCH(J1570,Lookup!$F$3:$F$6,0)),"")</f>
        <v/>
      </c>
      <c r="L1570" s="323"/>
      <c r="M1570" s="322"/>
      <c r="N1570" s="846">
        <f t="shared" si="204"/>
        <v>0</v>
      </c>
      <c r="O1570" s="325">
        <f t="shared" si="205"/>
        <v>0</v>
      </c>
      <c r="P1570" s="847">
        <f>IF(I1570&lt;INDEX(Lookup!$U$2:$U$10,MATCH($D$48,Lookup!$S$2:$S$10,0)),0,IF(U1570="X",0,IFERROR(L1570*50,0)))</f>
        <v>0</v>
      </c>
      <c r="Q1570" s="326">
        <f>IF(I1570&lt;INDEX(Lookup!$U$2:$U$10,MATCH($D$48,Lookup!$S$2:$S$10,0)),0,IF(U1570="X",0,IFERROR(P1570*K1570,0)))</f>
        <v>0</v>
      </c>
      <c r="R1570" s="326">
        <v>0</v>
      </c>
      <c r="S1570" s="424">
        <v>0</v>
      </c>
      <c r="T1570" s="322"/>
      <c r="U1570" s="143"/>
      <c r="V1570" s="397"/>
      <c r="W1570" s="555"/>
      <c r="X1570" s="576">
        <f t="shared" si="206"/>
        <v>0</v>
      </c>
      <c r="Y1570" s="576">
        <f t="shared" si="207"/>
        <v>0</v>
      </c>
      <c r="Z1570" s="576">
        <f t="shared" si="208"/>
        <v>0</v>
      </c>
      <c r="AA1570" s="576">
        <f t="shared" si="209"/>
        <v>0</v>
      </c>
      <c r="AB1570" s="553"/>
      <c r="AC1570" s="553"/>
      <c r="AD1570" s="553"/>
      <c r="AE1570" s="553"/>
      <c r="AF1570" s="553"/>
      <c r="AG1570" s="553"/>
      <c r="AH1570" s="553"/>
      <c r="AI1570" s="397"/>
      <c r="AJ1570" s="555"/>
      <c r="AK1570" s="576">
        <f t="shared" si="210"/>
        <v>0</v>
      </c>
      <c r="AL1570" s="576">
        <f t="shared" si="211"/>
        <v>0</v>
      </c>
      <c r="AM1570" s="599"/>
      <c r="AN1570" s="599"/>
      <c r="AO1570" s="553"/>
      <c r="AP1570" s="553"/>
      <c r="AQ1570" s="553"/>
      <c r="AR1570" s="553"/>
      <c r="AS1570" s="397"/>
      <c r="AT1570" s="397"/>
      <c r="AU1570" s="397"/>
      <c r="AV1570" s="397"/>
      <c r="AW1570" s="397"/>
      <c r="AX1570" s="397"/>
      <c r="AY1570" s="397"/>
      <c r="AZ1570" s="397"/>
      <c r="BA1570" s="397"/>
      <c r="BB1570" s="397"/>
      <c r="BC1570" s="397"/>
      <c r="BD1570" s="553"/>
      <c r="BE1570" s="397"/>
      <c r="BF1570" s="397"/>
      <c r="BG1570" s="397"/>
      <c r="BH1570" s="397"/>
    </row>
    <row r="1571" spans="2:60" x14ac:dyDescent="0.35">
      <c r="B1571" s="319"/>
      <c r="C1571" s="147"/>
      <c r="D1571" s="147"/>
      <c r="E1571" s="320"/>
      <c r="F1571" s="321"/>
      <c r="G1571" s="149"/>
      <c r="H1571" s="148"/>
      <c r="I1571" s="148"/>
      <c r="J1571" s="322"/>
      <c r="K1571" s="324" t="str">
        <f>IFERROR(INDEX(Lookup!$G$3:$G$6,MATCH(J1571,Lookup!$F$3:$F$6,0)),"")</f>
        <v/>
      </c>
      <c r="L1571" s="323"/>
      <c r="M1571" s="322"/>
      <c r="N1571" s="846">
        <f t="shared" si="204"/>
        <v>0</v>
      </c>
      <c r="O1571" s="325">
        <f t="shared" si="205"/>
        <v>0</v>
      </c>
      <c r="P1571" s="847">
        <f>IF(I1571&lt;INDEX(Lookup!$U$2:$U$10,MATCH($D$48,Lookup!$S$2:$S$10,0)),0,IF(U1571="X",0,IFERROR(L1571*50,0)))</f>
        <v>0</v>
      </c>
      <c r="Q1571" s="326">
        <f>IF(I1571&lt;INDEX(Lookup!$U$2:$U$10,MATCH($D$48,Lookup!$S$2:$S$10,0)),0,IF(U1571="X",0,IFERROR(P1571*K1571,0)))</f>
        <v>0</v>
      </c>
      <c r="R1571" s="326">
        <v>0</v>
      </c>
      <c r="S1571" s="424">
        <v>0</v>
      </c>
      <c r="T1571" s="322"/>
      <c r="U1571" s="143"/>
      <c r="V1571" s="397"/>
      <c r="W1571" s="555"/>
      <c r="X1571" s="576">
        <f t="shared" si="206"/>
        <v>0</v>
      </c>
      <c r="Y1571" s="576">
        <f t="shared" si="207"/>
        <v>0</v>
      </c>
      <c r="Z1571" s="576">
        <f t="shared" si="208"/>
        <v>0</v>
      </c>
      <c r="AA1571" s="576">
        <f t="shared" si="209"/>
        <v>0</v>
      </c>
      <c r="AB1571" s="553"/>
      <c r="AC1571" s="553"/>
      <c r="AD1571" s="553"/>
      <c r="AE1571" s="553"/>
      <c r="AF1571" s="553"/>
      <c r="AG1571" s="553"/>
      <c r="AH1571" s="553"/>
      <c r="AI1571" s="397"/>
      <c r="AJ1571" s="555"/>
      <c r="AK1571" s="576">
        <f t="shared" si="210"/>
        <v>0</v>
      </c>
      <c r="AL1571" s="576">
        <f t="shared" si="211"/>
        <v>0</v>
      </c>
      <c r="AM1571" s="599"/>
      <c r="AN1571" s="599"/>
      <c r="AO1571" s="553"/>
      <c r="AP1571" s="553"/>
      <c r="AQ1571" s="553"/>
      <c r="AR1571" s="553"/>
      <c r="AS1571" s="397"/>
      <c r="AT1571" s="397"/>
      <c r="AU1571" s="397"/>
      <c r="AV1571" s="397"/>
      <c r="AW1571" s="397"/>
      <c r="AX1571" s="397"/>
      <c r="AY1571" s="397"/>
      <c r="AZ1571" s="397"/>
      <c r="BA1571" s="397"/>
      <c r="BB1571" s="397"/>
      <c r="BC1571" s="397"/>
      <c r="BD1571" s="553"/>
      <c r="BE1571" s="397"/>
      <c r="BF1571" s="397"/>
      <c r="BG1571" s="397"/>
      <c r="BH1571" s="397"/>
    </row>
    <row r="1572" spans="2:60" x14ac:dyDescent="0.35">
      <c r="B1572" s="319"/>
      <c r="C1572" s="147"/>
      <c r="D1572" s="147"/>
      <c r="E1572" s="320"/>
      <c r="F1572" s="321"/>
      <c r="G1572" s="149"/>
      <c r="H1572" s="148"/>
      <c r="I1572" s="148"/>
      <c r="J1572" s="322"/>
      <c r="K1572" s="324" t="str">
        <f>IFERROR(INDEX(Lookup!$G$3:$G$6,MATCH(J1572,Lookup!$F$3:$F$6,0)),"")</f>
        <v/>
      </c>
      <c r="L1572" s="323"/>
      <c r="M1572" s="322"/>
      <c r="N1572" s="846">
        <f t="shared" si="204"/>
        <v>0</v>
      </c>
      <c r="O1572" s="325">
        <f t="shared" si="205"/>
        <v>0</v>
      </c>
      <c r="P1572" s="847">
        <f>IF(I1572&lt;INDEX(Lookup!$U$2:$U$10,MATCH($D$48,Lookup!$S$2:$S$10,0)),0,IF(U1572="X",0,IFERROR(L1572*50,0)))</f>
        <v>0</v>
      </c>
      <c r="Q1572" s="326">
        <f>IF(I1572&lt;INDEX(Lookup!$U$2:$U$10,MATCH($D$48,Lookup!$S$2:$S$10,0)),0,IF(U1572="X",0,IFERROR(P1572*K1572,0)))</f>
        <v>0</v>
      </c>
      <c r="R1572" s="326">
        <v>0</v>
      </c>
      <c r="S1572" s="424">
        <v>0</v>
      </c>
      <c r="T1572" s="322"/>
      <c r="U1572" s="143"/>
      <c r="V1572" s="397"/>
      <c r="W1572" s="555"/>
      <c r="X1572" s="576">
        <f t="shared" si="206"/>
        <v>0</v>
      </c>
      <c r="Y1572" s="576">
        <f t="shared" si="207"/>
        <v>0</v>
      </c>
      <c r="Z1572" s="576">
        <f t="shared" si="208"/>
        <v>0</v>
      </c>
      <c r="AA1572" s="576">
        <f t="shared" si="209"/>
        <v>0</v>
      </c>
      <c r="AB1572" s="553"/>
      <c r="AC1572" s="553"/>
      <c r="AD1572" s="553"/>
      <c r="AE1572" s="553"/>
      <c r="AF1572" s="553"/>
      <c r="AG1572" s="553"/>
      <c r="AH1572" s="553"/>
      <c r="AI1572" s="397"/>
      <c r="AJ1572" s="555"/>
      <c r="AK1572" s="576">
        <f t="shared" si="210"/>
        <v>0</v>
      </c>
      <c r="AL1572" s="576">
        <f t="shared" si="211"/>
        <v>0</v>
      </c>
      <c r="AM1572" s="599"/>
      <c r="AN1572" s="599"/>
      <c r="AO1572" s="553"/>
      <c r="AP1572" s="553"/>
      <c r="AQ1572" s="553"/>
      <c r="AR1572" s="553"/>
      <c r="AS1572" s="397"/>
      <c r="AT1572" s="397"/>
      <c r="AU1572" s="397"/>
      <c r="AV1572" s="397"/>
      <c r="AW1572" s="397"/>
      <c r="AX1572" s="397"/>
      <c r="AY1572" s="397"/>
      <c r="AZ1572" s="397"/>
      <c r="BA1572" s="397"/>
      <c r="BB1572" s="397"/>
      <c r="BC1572" s="397"/>
      <c r="BD1572" s="553"/>
      <c r="BE1572" s="397"/>
      <c r="BF1572" s="397"/>
      <c r="BG1572" s="397"/>
      <c r="BH1572" s="397"/>
    </row>
    <row r="1573" spans="2:60" x14ac:dyDescent="0.35">
      <c r="B1573" s="319"/>
      <c r="C1573" s="147"/>
      <c r="D1573" s="147"/>
      <c r="E1573" s="320"/>
      <c r="F1573" s="321"/>
      <c r="G1573" s="149"/>
      <c r="H1573" s="148"/>
      <c r="I1573" s="148"/>
      <c r="J1573" s="322"/>
      <c r="K1573" s="324" t="str">
        <f>IFERROR(INDEX(Lookup!$G$3:$G$6,MATCH(J1573,Lookup!$F$3:$F$6,0)),"")</f>
        <v/>
      </c>
      <c r="L1573" s="323"/>
      <c r="M1573" s="322"/>
      <c r="N1573" s="846">
        <f t="shared" si="204"/>
        <v>0</v>
      </c>
      <c r="O1573" s="325">
        <f t="shared" si="205"/>
        <v>0</v>
      </c>
      <c r="P1573" s="847">
        <f>IF(I1573&lt;INDEX(Lookup!$U$2:$U$10,MATCH($D$48,Lookup!$S$2:$S$10,0)),0,IF(U1573="X",0,IFERROR(L1573*50,0)))</f>
        <v>0</v>
      </c>
      <c r="Q1573" s="326">
        <f>IF(I1573&lt;INDEX(Lookup!$U$2:$U$10,MATCH($D$48,Lookup!$S$2:$S$10,0)),0,IF(U1573="X",0,IFERROR(P1573*K1573,0)))</f>
        <v>0</v>
      </c>
      <c r="R1573" s="326">
        <v>0</v>
      </c>
      <c r="S1573" s="424">
        <v>0</v>
      </c>
      <c r="T1573" s="322"/>
      <c r="U1573" s="143"/>
      <c r="V1573" s="397"/>
      <c r="W1573" s="555"/>
      <c r="X1573" s="576">
        <f t="shared" si="206"/>
        <v>0</v>
      </c>
      <c r="Y1573" s="576">
        <f t="shared" si="207"/>
        <v>0</v>
      </c>
      <c r="Z1573" s="576">
        <f t="shared" si="208"/>
        <v>0</v>
      </c>
      <c r="AA1573" s="576">
        <f t="shared" si="209"/>
        <v>0</v>
      </c>
      <c r="AB1573" s="553"/>
      <c r="AC1573" s="553"/>
      <c r="AD1573" s="553"/>
      <c r="AE1573" s="553"/>
      <c r="AF1573" s="553"/>
      <c r="AG1573" s="553"/>
      <c r="AH1573" s="553"/>
      <c r="AI1573" s="397"/>
      <c r="AJ1573" s="555"/>
      <c r="AK1573" s="576">
        <f t="shared" si="210"/>
        <v>0</v>
      </c>
      <c r="AL1573" s="576">
        <f t="shared" si="211"/>
        <v>0</v>
      </c>
      <c r="AM1573" s="599"/>
      <c r="AN1573" s="599"/>
      <c r="AO1573" s="553"/>
      <c r="AP1573" s="553"/>
      <c r="AQ1573" s="553"/>
      <c r="AR1573" s="553"/>
      <c r="AS1573" s="397"/>
      <c r="AT1573" s="397"/>
      <c r="AU1573" s="397"/>
      <c r="AV1573" s="397"/>
      <c r="AW1573" s="397"/>
      <c r="AX1573" s="397"/>
      <c r="AY1573" s="397"/>
      <c r="AZ1573" s="397"/>
      <c r="BA1573" s="397"/>
      <c r="BB1573" s="397"/>
      <c r="BC1573" s="397"/>
      <c r="BD1573" s="553"/>
      <c r="BE1573" s="397"/>
      <c r="BF1573" s="397"/>
      <c r="BG1573" s="397"/>
      <c r="BH1573" s="397"/>
    </row>
    <row r="1574" spans="2:60" x14ac:dyDescent="0.35">
      <c r="B1574" s="319"/>
      <c r="C1574" s="147"/>
      <c r="D1574" s="147"/>
      <c r="E1574" s="320"/>
      <c r="F1574" s="321"/>
      <c r="G1574" s="149"/>
      <c r="H1574" s="148"/>
      <c r="I1574" s="148"/>
      <c r="J1574" s="322"/>
      <c r="K1574" s="324" t="str">
        <f>IFERROR(INDEX(Lookup!$G$3:$G$6,MATCH(J1574,Lookup!$F$3:$F$6,0)),"")</f>
        <v/>
      </c>
      <c r="L1574" s="323"/>
      <c r="M1574" s="322"/>
      <c r="N1574" s="846">
        <f t="shared" si="204"/>
        <v>0</v>
      </c>
      <c r="O1574" s="325">
        <f t="shared" si="205"/>
        <v>0</v>
      </c>
      <c r="P1574" s="847">
        <f>IF(I1574&lt;INDEX(Lookup!$U$2:$U$10,MATCH($D$48,Lookup!$S$2:$S$10,0)),0,IF(U1574="X",0,IFERROR(L1574*50,0)))</f>
        <v>0</v>
      </c>
      <c r="Q1574" s="326">
        <f>IF(I1574&lt;INDEX(Lookup!$U$2:$U$10,MATCH($D$48,Lookup!$S$2:$S$10,0)),0,IF(U1574="X",0,IFERROR(P1574*K1574,0)))</f>
        <v>0</v>
      </c>
      <c r="R1574" s="326">
        <v>0</v>
      </c>
      <c r="S1574" s="424">
        <v>0</v>
      </c>
      <c r="T1574" s="322"/>
      <c r="U1574" s="143"/>
      <c r="V1574" s="397"/>
      <c r="W1574" s="555"/>
      <c r="X1574" s="576">
        <f t="shared" si="206"/>
        <v>0</v>
      </c>
      <c r="Y1574" s="576">
        <f t="shared" si="207"/>
        <v>0</v>
      </c>
      <c r="Z1574" s="576">
        <f t="shared" si="208"/>
        <v>0</v>
      </c>
      <c r="AA1574" s="576">
        <f t="shared" si="209"/>
        <v>0</v>
      </c>
      <c r="AB1574" s="553"/>
      <c r="AC1574" s="553"/>
      <c r="AD1574" s="553"/>
      <c r="AE1574" s="553"/>
      <c r="AF1574" s="553"/>
      <c r="AG1574" s="553"/>
      <c r="AH1574" s="553"/>
      <c r="AI1574" s="397"/>
      <c r="AJ1574" s="555"/>
      <c r="AK1574" s="576">
        <f t="shared" si="210"/>
        <v>0</v>
      </c>
      <c r="AL1574" s="576">
        <f t="shared" si="211"/>
        <v>0</v>
      </c>
      <c r="AM1574" s="599"/>
      <c r="AN1574" s="599"/>
      <c r="AO1574" s="553"/>
      <c r="AP1574" s="553"/>
      <c r="AQ1574" s="553"/>
      <c r="AR1574" s="553"/>
      <c r="AS1574" s="397"/>
      <c r="AT1574" s="397"/>
      <c r="AU1574" s="397"/>
      <c r="AV1574" s="397"/>
      <c r="AW1574" s="397"/>
      <c r="AX1574" s="397"/>
      <c r="AY1574" s="397"/>
      <c r="AZ1574" s="397"/>
      <c r="BA1574" s="397"/>
      <c r="BB1574" s="397"/>
      <c r="BC1574" s="397"/>
      <c r="BD1574" s="553"/>
      <c r="BE1574" s="397"/>
      <c r="BF1574" s="397"/>
      <c r="BG1574" s="397"/>
      <c r="BH1574" s="397"/>
    </row>
    <row r="1575" spans="2:60" x14ac:dyDescent="0.35">
      <c r="B1575" s="319"/>
      <c r="C1575" s="147"/>
      <c r="D1575" s="147"/>
      <c r="E1575" s="320"/>
      <c r="F1575" s="321"/>
      <c r="G1575" s="149"/>
      <c r="H1575" s="148"/>
      <c r="I1575" s="148"/>
      <c r="J1575" s="322"/>
      <c r="K1575" s="324" t="str">
        <f>IFERROR(INDEX(Lookup!$G$3:$G$6,MATCH(J1575,Lookup!$F$3:$F$6,0)),"")</f>
        <v/>
      </c>
      <c r="L1575" s="323"/>
      <c r="M1575" s="322"/>
      <c r="N1575" s="846">
        <f t="shared" si="204"/>
        <v>0</v>
      </c>
      <c r="O1575" s="325">
        <f t="shared" si="205"/>
        <v>0</v>
      </c>
      <c r="P1575" s="847">
        <f>IF(I1575&lt;INDEX(Lookup!$U$2:$U$10,MATCH($D$48,Lookup!$S$2:$S$10,0)),0,IF(U1575="X",0,IFERROR(L1575*50,0)))</f>
        <v>0</v>
      </c>
      <c r="Q1575" s="326">
        <f>IF(I1575&lt;INDEX(Lookup!$U$2:$U$10,MATCH($D$48,Lookup!$S$2:$S$10,0)),0,IF(U1575="X",0,IFERROR(P1575*K1575,0)))</f>
        <v>0</v>
      </c>
      <c r="R1575" s="326">
        <v>0</v>
      </c>
      <c r="S1575" s="424">
        <v>0</v>
      </c>
      <c r="T1575" s="322"/>
      <c r="U1575" s="143"/>
      <c r="V1575" s="397"/>
      <c r="W1575" s="555"/>
      <c r="X1575" s="576">
        <f t="shared" si="206"/>
        <v>0</v>
      </c>
      <c r="Y1575" s="576">
        <f t="shared" si="207"/>
        <v>0</v>
      </c>
      <c r="Z1575" s="576">
        <f t="shared" si="208"/>
        <v>0</v>
      </c>
      <c r="AA1575" s="576">
        <f t="shared" si="209"/>
        <v>0</v>
      </c>
      <c r="AB1575" s="553"/>
      <c r="AC1575" s="553"/>
      <c r="AD1575" s="553"/>
      <c r="AE1575" s="553"/>
      <c r="AF1575" s="553"/>
      <c r="AG1575" s="553"/>
      <c r="AH1575" s="553"/>
      <c r="AI1575" s="397"/>
      <c r="AJ1575" s="555"/>
      <c r="AK1575" s="576">
        <f t="shared" si="210"/>
        <v>0</v>
      </c>
      <c r="AL1575" s="576">
        <f t="shared" si="211"/>
        <v>0</v>
      </c>
      <c r="AM1575" s="599"/>
      <c r="AN1575" s="599"/>
      <c r="AO1575" s="553"/>
      <c r="AP1575" s="553"/>
      <c r="AQ1575" s="553"/>
      <c r="AR1575" s="553"/>
      <c r="AS1575" s="397"/>
      <c r="AT1575" s="397"/>
      <c r="AU1575" s="397"/>
      <c r="AV1575" s="397"/>
      <c r="AW1575" s="397"/>
      <c r="AX1575" s="397"/>
      <c r="AY1575" s="397"/>
      <c r="AZ1575" s="397"/>
      <c r="BA1575" s="397"/>
      <c r="BB1575" s="397"/>
      <c r="BC1575" s="397"/>
      <c r="BD1575" s="553"/>
      <c r="BE1575" s="397"/>
      <c r="BF1575" s="397"/>
      <c r="BG1575" s="397"/>
      <c r="BH1575" s="397"/>
    </row>
    <row r="1576" spans="2:60" x14ac:dyDescent="0.35">
      <c r="B1576" s="319"/>
      <c r="C1576" s="147"/>
      <c r="D1576" s="147"/>
      <c r="E1576" s="320"/>
      <c r="F1576" s="321"/>
      <c r="G1576" s="149"/>
      <c r="H1576" s="148"/>
      <c r="I1576" s="148"/>
      <c r="J1576" s="322"/>
      <c r="K1576" s="324" t="str">
        <f>IFERROR(INDEX(Lookup!$G$3:$G$6,MATCH(J1576,Lookup!$F$3:$F$6,0)),"")</f>
        <v/>
      </c>
      <c r="L1576" s="323"/>
      <c r="M1576" s="322"/>
      <c r="N1576" s="846">
        <f t="shared" si="204"/>
        <v>0</v>
      </c>
      <c r="O1576" s="325">
        <f t="shared" si="205"/>
        <v>0</v>
      </c>
      <c r="P1576" s="847">
        <f>IF(I1576&lt;INDEX(Lookup!$U$2:$U$10,MATCH($D$48,Lookup!$S$2:$S$10,0)),0,IF(U1576="X",0,IFERROR(L1576*50,0)))</f>
        <v>0</v>
      </c>
      <c r="Q1576" s="326">
        <f>IF(I1576&lt;INDEX(Lookup!$U$2:$U$10,MATCH($D$48,Lookup!$S$2:$S$10,0)),0,IF(U1576="X",0,IFERROR(P1576*K1576,0)))</f>
        <v>0</v>
      </c>
      <c r="R1576" s="326">
        <v>0</v>
      </c>
      <c r="S1576" s="424">
        <v>0</v>
      </c>
      <c r="T1576" s="322"/>
      <c r="U1576" s="143"/>
      <c r="V1576" s="397"/>
      <c r="W1576" s="555"/>
      <c r="X1576" s="576">
        <f t="shared" si="206"/>
        <v>0</v>
      </c>
      <c r="Y1576" s="576">
        <f t="shared" si="207"/>
        <v>0</v>
      </c>
      <c r="Z1576" s="576">
        <f t="shared" si="208"/>
        <v>0</v>
      </c>
      <c r="AA1576" s="576">
        <f t="shared" si="209"/>
        <v>0</v>
      </c>
      <c r="AB1576" s="553"/>
      <c r="AC1576" s="553"/>
      <c r="AD1576" s="553"/>
      <c r="AE1576" s="553"/>
      <c r="AF1576" s="553"/>
      <c r="AG1576" s="553"/>
      <c r="AH1576" s="553"/>
      <c r="AI1576" s="397"/>
      <c r="AJ1576" s="555"/>
      <c r="AK1576" s="576">
        <f t="shared" si="210"/>
        <v>0</v>
      </c>
      <c r="AL1576" s="576">
        <f t="shared" si="211"/>
        <v>0</v>
      </c>
      <c r="AM1576" s="599"/>
      <c r="AN1576" s="599"/>
      <c r="AO1576" s="553"/>
      <c r="AP1576" s="553"/>
      <c r="AQ1576" s="553"/>
      <c r="AR1576" s="553"/>
      <c r="AS1576" s="397"/>
      <c r="AT1576" s="397"/>
      <c r="AU1576" s="397"/>
      <c r="AV1576" s="397"/>
      <c r="AW1576" s="397"/>
      <c r="AX1576" s="397"/>
      <c r="AY1576" s="397"/>
      <c r="AZ1576" s="397"/>
      <c r="BA1576" s="397"/>
      <c r="BB1576" s="397"/>
      <c r="BC1576" s="397"/>
      <c r="BD1576" s="553"/>
      <c r="BE1576" s="397"/>
      <c r="BF1576" s="397"/>
      <c r="BG1576" s="397"/>
      <c r="BH1576" s="397"/>
    </row>
    <row r="1577" spans="2:60" x14ac:dyDescent="0.35">
      <c r="B1577" s="319"/>
      <c r="C1577" s="147"/>
      <c r="D1577" s="147"/>
      <c r="E1577" s="320"/>
      <c r="F1577" s="321"/>
      <c r="G1577" s="149"/>
      <c r="H1577" s="148"/>
      <c r="I1577" s="148"/>
      <c r="J1577" s="322"/>
      <c r="K1577" s="324" t="str">
        <f>IFERROR(INDEX(Lookup!$G$3:$G$6,MATCH(J1577,Lookup!$F$3:$F$6,0)),"")</f>
        <v/>
      </c>
      <c r="L1577" s="323"/>
      <c r="M1577" s="322"/>
      <c r="N1577" s="846">
        <f t="shared" si="204"/>
        <v>0</v>
      </c>
      <c r="O1577" s="325">
        <f t="shared" si="205"/>
        <v>0</v>
      </c>
      <c r="P1577" s="847">
        <f>IF(I1577&lt;INDEX(Lookup!$U$2:$U$10,MATCH($D$48,Lookup!$S$2:$S$10,0)),0,IF(U1577="X",0,IFERROR(L1577*50,0)))</f>
        <v>0</v>
      </c>
      <c r="Q1577" s="326">
        <f>IF(I1577&lt;INDEX(Lookup!$U$2:$U$10,MATCH($D$48,Lookup!$S$2:$S$10,0)),0,IF(U1577="X",0,IFERROR(P1577*K1577,0)))</f>
        <v>0</v>
      </c>
      <c r="R1577" s="326">
        <v>0</v>
      </c>
      <c r="S1577" s="424">
        <v>0</v>
      </c>
      <c r="T1577" s="322"/>
      <c r="U1577" s="143"/>
      <c r="V1577" s="397"/>
      <c r="W1577" s="555"/>
      <c r="X1577" s="576">
        <f t="shared" si="206"/>
        <v>0</v>
      </c>
      <c r="Y1577" s="576">
        <f t="shared" si="207"/>
        <v>0</v>
      </c>
      <c r="Z1577" s="576">
        <f t="shared" si="208"/>
        <v>0</v>
      </c>
      <c r="AA1577" s="576">
        <f t="shared" si="209"/>
        <v>0</v>
      </c>
      <c r="AB1577" s="553"/>
      <c r="AC1577" s="553"/>
      <c r="AD1577" s="553"/>
      <c r="AE1577" s="553"/>
      <c r="AF1577" s="553"/>
      <c r="AG1577" s="553"/>
      <c r="AH1577" s="553"/>
      <c r="AI1577" s="397"/>
      <c r="AJ1577" s="555"/>
      <c r="AK1577" s="576">
        <f t="shared" si="210"/>
        <v>0</v>
      </c>
      <c r="AL1577" s="576">
        <f t="shared" si="211"/>
        <v>0</v>
      </c>
      <c r="AM1577" s="599"/>
      <c r="AN1577" s="599"/>
      <c r="AO1577" s="553"/>
      <c r="AP1577" s="553"/>
      <c r="AQ1577" s="553"/>
      <c r="AR1577" s="553"/>
      <c r="AS1577" s="397"/>
      <c r="AT1577" s="397"/>
      <c r="AU1577" s="397"/>
      <c r="AV1577" s="397"/>
      <c r="AW1577" s="397"/>
      <c r="AX1577" s="397"/>
      <c r="AY1577" s="397"/>
      <c r="AZ1577" s="397"/>
      <c r="BA1577" s="397"/>
      <c r="BB1577" s="397"/>
      <c r="BC1577" s="397"/>
      <c r="BD1577" s="553"/>
      <c r="BE1577" s="397"/>
      <c r="BF1577" s="397"/>
      <c r="BG1577" s="397"/>
      <c r="BH1577" s="397"/>
    </row>
    <row r="1578" spans="2:60" x14ac:dyDescent="0.35">
      <c r="B1578" s="319"/>
      <c r="C1578" s="147"/>
      <c r="D1578" s="147"/>
      <c r="E1578" s="320"/>
      <c r="F1578" s="321"/>
      <c r="G1578" s="149"/>
      <c r="H1578" s="148"/>
      <c r="I1578" s="148"/>
      <c r="J1578" s="322"/>
      <c r="K1578" s="324" t="str">
        <f>IFERROR(INDEX(Lookup!$G$3:$G$6,MATCH(J1578,Lookup!$F$3:$F$6,0)),"")</f>
        <v/>
      </c>
      <c r="L1578" s="323"/>
      <c r="M1578" s="322"/>
      <c r="N1578" s="846">
        <f t="shared" si="204"/>
        <v>0</v>
      </c>
      <c r="O1578" s="325">
        <f t="shared" si="205"/>
        <v>0</v>
      </c>
      <c r="P1578" s="847">
        <f>IF(I1578&lt;INDEX(Lookup!$U$2:$U$10,MATCH($D$48,Lookup!$S$2:$S$10,0)),0,IF(U1578="X",0,IFERROR(L1578*50,0)))</f>
        <v>0</v>
      </c>
      <c r="Q1578" s="326">
        <f>IF(I1578&lt;INDEX(Lookup!$U$2:$U$10,MATCH($D$48,Lookup!$S$2:$S$10,0)),0,IF(U1578="X",0,IFERROR(P1578*K1578,0)))</f>
        <v>0</v>
      </c>
      <c r="R1578" s="326">
        <v>0</v>
      </c>
      <c r="S1578" s="424">
        <v>0</v>
      </c>
      <c r="T1578" s="322"/>
      <c r="U1578" s="143"/>
      <c r="V1578" s="397"/>
      <c r="W1578" s="555"/>
      <c r="X1578" s="576">
        <f t="shared" si="206"/>
        <v>0</v>
      </c>
      <c r="Y1578" s="576">
        <f t="shared" si="207"/>
        <v>0</v>
      </c>
      <c r="Z1578" s="576">
        <f t="shared" si="208"/>
        <v>0</v>
      </c>
      <c r="AA1578" s="576">
        <f t="shared" si="209"/>
        <v>0</v>
      </c>
      <c r="AB1578" s="553"/>
      <c r="AC1578" s="553"/>
      <c r="AD1578" s="553"/>
      <c r="AE1578" s="553"/>
      <c r="AF1578" s="553"/>
      <c r="AG1578" s="553"/>
      <c r="AH1578" s="553"/>
      <c r="AI1578" s="397"/>
      <c r="AJ1578" s="555"/>
      <c r="AK1578" s="576">
        <f t="shared" si="210"/>
        <v>0</v>
      </c>
      <c r="AL1578" s="576">
        <f t="shared" si="211"/>
        <v>0</v>
      </c>
      <c r="AM1578" s="599"/>
      <c r="AN1578" s="599"/>
      <c r="AO1578" s="553"/>
      <c r="AP1578" s="553"/>
      <c r="AQ1578" s="553"/>
      <c r="AR1578" s="553"/>
      <c r="AS1578" s="397"/>
      <c r="AT1578" s="397"/>
      <c r="AU1578" s="397"/>
      <c r="AV1578" s="397"/>
      <c r="AW1578" s="397"/>
      <c r="AX1578" s="397"/>
      <c r="AY1578" s="397"/>
      <c r="AZ1578" s="397"/>
      <c r="BA1578" s="397"/>
      <c r="BB1578" s="397"/>
      <c r="BC1578" s="397"/>
      <c r="BD1578" s="553"/>
      <c r="BE1578" s="397"/>
      <c r="BF1578" s="397"/>
      <c r="BG1578" s="397"/>
      <c r="BH1578" s="397"/>
    </row>
    <row r="1579" spans="2:60" x14ac:dyDescent="0.35">
      <c r="B1579" s="319"/>
      <c r="C1579" s="147"/>
      <c r="D1579" s="147"/>
      <c r="E1579" s="320"/>
      <c r="F1579" s="321"/>
      <c r="G1579" s="149"/>
      <c r="H1579" s="148"/>
      <c r="I1579" s="148"/>
      <c r="J1579" s="322"/>
      <c r="K1579" s="324" t="str">
        <f>IFERROR(INDEX(Lookup!$G$3:$G$6,MATCH(J1579,Lookup!$F$3:$F$6,0)),"")</f>
        <v/>
      </c>
      <c r="L1579" s="323"/>
      <c r="M1579" s="322"/>
      <c r="N1579" s="846">
        <f t="shared" si="204"/>
        <v>0</v>
      </c>
      <c r="O1579" s="325">
        <f t="shared" si="205"/>
        <v>0</v>
      </c>
      <c r="P1579" s="847">
        <f>IF(I1579&lt;INDEX(Lookup!$U$2:$U$10,MATCH($D$48,Lookup!$S$2:$S$10,0)),0,IF(U1579="X",0,IFERROR(L1579*50,0)))</f>
        <v>0</v>
      </c>
      <c r="Q1579" s="326">
        <f>IF(I1579&lt;INDEX(Lookup!$U$2:$U$10,MATCH($D$48,Lookup!$S$2:$S$10,0)),0,IF(U1579="X",0,IFERROR(P1579*K1579,0)))</f>
        <v>0</v>
      </c>
      <c r="R1579" s="326">
        <v>0</v>
      </c>
      <c r="S1579" s="424">
        <v>0</v>
      </c>
      <c r="T1579" s="322"/>
      <c r="U1579" s="143"/>
      <c r="V1579" s="397"/>
      <c r="W1579" s="555"/>
      <c r="X1579" s="576">
        <f t="shared" si="206"/>
        <v>0</v>
      </c>
      <c r="Y1579" s="576">
        <f t="shared" si="207"/>
        <v>0</v>
      </c>
      <c r="Z1579" s="576">
        <f t="shared" si="208"/>
        <v>0</v>
      </c>
      <c r="AA1579" s="576">
        <f t="shared" si="209"/>
        <v>0</v>
      </c>
      <c r="AB1579" s="553"/>
      <c r="AC1579" s="553"/>
      <c r="AD1579" s="553"/>
      <c r="AE1579" s="553"/>
      <c r="AF1579" s="553"/>
      <c r="AG1579" s="553"/>
      <c r="AH1579" s="553"/>
      <c r="AI1579" s="397"/>
      <c r="AJ1579" s="555"/>
      <c r="AK1579" s="576">
        <f t="shared" si="210"/>
        <v>0</v>
      </c>
      <c r="AL1579" s="576">
        <f t="shared" si="211"/>
        <v>0</v>
      </c>
      <c r="AM1579" s="599"/>
      <c r="AN1579" s="599"/>
      <c r="AO1579" s="553"/>
      <c r="AP1579" s="553"/>
      <c r="AQ1579" s="553"/>
      <c r="AR1579" s="553"/>
      <c r="AS1579" s="397"/>
      <c r="AT1579" s="397"/>
      <c r="AU1579" s="397"/>
      <c r="AV1579" s="397"/>
      <c r="AW1579" s="397"/>
      <c r="AX1579" s="397"/>
      <c r="AY1579" s="397"/>
      <c r="AZ1579" s="397"/>
      <c r="BA1579" s="397"/>
      <c r="BB1579" s="397"/>
      <c r="BC1579" s="397"/>
      <c r="BD1579" s="553"/>
      <c r="BE1579" s="397"/>
      <c r="BF1579" s="397"/>
      <c r="BG1579" s="397"/>
      <c r="BH1579" s="397"/>
    </row>
    <row r="1580" spans="2:60" x14ac:dyDescent="0.35">
      <c r="B1580" s="319"/>
      <c r="C1580" s="147"/>
      <c r="D1580" s="147"/>
      <c r="E1580" s="320"/>
      <c r="F1580" s="321"/>
      <c r="G1580" s="149"/>
      <c r="H1580" s="148"/>
      <c r="I1580" s="148"/>
      <c r="J1580" s="322"/>
      <c r="K1580" s="324" t="str">
        <f>IFERROR(INDEX(Lookup!$G$3:$G$6,MATCH(J1580,Lookup!$F$3:$F$6,0)),"")</f>
        <v/>
      </c>
      <c r="L1580" s="323"/>
      <c r="M1580" s="322"/>
      <c r="N1580" s="846">
        <f t="shared" si="204"/>
        <v>0</v>
      </c>
      <c r="O1580" s="325">
        <f t="shared" si="205"/>
        <v>0</v>
      </c>
      <c r="P1580" s="847">
        <f>IF(I1580&lt;INDEX(Lookup!$U$2:$U$10,MATCH($D$48,Lookup!$S$2:$S$10,0)),0,IF(U1580="X",0,IFERROR(L1580*50,0)))</f>
        <v>0</v>
      </c>
      <c r="Q1580" s="326">
        <f>IF(I1580&lt;INDEX(Lookup!$U$2:$U$10,MATCH($D$48,Lookup!$S$2:$S$10,0)),0,IF(U1580="X",0,IFERROR(P1580*K1580,0)))</f>
        <v>0</v>
      </c>
      <c r="R1580" s="326">
        <v>0</v>
      </c>
      <c r="S1580" s="424">
        <v>0</v>
      </c>
      <c r="T1580" s="322"/>
      <c r="U1580" s="143"/>
      <c r="V1580" s="397"/>
      <c r="W1580" s="555"/>
      <c r="X1580" s="576">
        <f t="shared" si="206"/>
        <v>0</v>
      </c>
      <c r="Y1580" s="576">
        <f t="shared" si="207"/>
        <v>0</v>
      </c>
      <c r="Z1580" s="576">
        <f t="shared" si="208"/>
        <v>0</v>
      </c>
      <c r="AA1580" s="576">
        <f t="shared" si="209"/>
        <v>0</v>
      </c>
      <c r="AB1580" s="553"/>
      <c r="AC1580" s="553"/>
      <c r="AD1580" s="553"/>
      <c r="AE1580" s="553"/>
      <c r="AF1580" s="553"/>
      <c r="AG1580" s="553"/>
      <c r="AH1580" s="553"/>
      <c r="AI1580" s="397"/>
      <c r="AJ1580" s="555"/>
      <c r="AK1580" s="576">
        <f t="shared" si="210"/>
        <v>0</v>
      </c>
      <c r="AL1580" s="576">
        <f t="shared" si="211"/>
        <v>0</v>
      </c>
      <c r="AM1580" s="599"/>
      <c r="AN1580" s="599"/>
      <c r="AO1580" s="553"/>
      <c r="AP1580" s="553"/>
      <c r="AQ1580" s="553"/>
      <c r="AR1580" s="553"/>
      <c r="AS1580" s="397"/>
      <c r="AT1580" s="397"/>
      <c r="AU1580" s="397"/>
      <c r="AV1580" s="397"/>
      <c r="AW1580" s="397"/>
      <c r="AX1580" s="397"/>
      <c r="AY1580" s="397"/>
      <c r="AZ1580" s="397"/>
      <c r="BA1580" s="397"/>
      <c r="BB1580" s="397"/>
      <c r="BC1580" s="397"/>
      <c r="BD1580" s="553"/>
      <c r="BE1580" s="397"/>
      <c r="BF1580" s="397"/>
      <c r="BG1580" s="397"/>
      <c r="BH1580" s="397"/>
    </row>
    <row r="1581" spans="2:60" x14ac:dyDescent="0.35">
      <c r="B1581" s="319"/>
      <c r="C1581" s="147"/>
      <c r="D1581" s="147"/>
      <c r="E1581" s="320"/>
      <c r="F1581" s="321"/>
      <c r="G1581" s="149"/>
      <c r="H1581" s="148"/>
      <c r="I1581" s="148"/>
      <c r="J1581" s="322"/>
      <c r="K1581" s="324" t="str">
        <f>IFERROR(INDEX(Lookup!$G$3:$G$6,MATCH(J1581,Lookup!$F$3:$F$6,0)),"")</f>
        <v/>
      </c>
      <c r="L1581" s="323"/>
      <c r="M1581" s="322"/>
      <c r="N1581" s="846">
        <f t="shared" si="204"/>
        <v>0</v>
      </c>
      <c r="O1581" s="325">
        <f t="shared" si="205"/>
        <v>0</v>
      </c>
      <c r="P1581" s="847">
        <f>IF(I1581&lt;INDEX(Lookup!$U$2:$U$10,MATCH($D$48,Lookup!$S$2:$S$10,0)),0,IF(U1581="X",0,IFERROR(L1581*50,0)))</f>
        <v>0</v>
      </c>
      <c r="Q1581" s="326">
        <f>IF(I1581&lt;INDEX(Lookup!$U$2:$U$10,MATCH($D$48,Lookup!$S$2:$S$10,0)),0,IF(U1581="X",0,IFERROR(P1581*K1581,0)))</f>
        <v>0</v>
      </c>
      <c r="R1581" s="326">
        <v>0</v>
      </c>
      <c r="S1581" s="424">
        <v>0</v>
      </c>
      <c r="T1581" s="322"/>
      <c r="U1581" s="143"/>
      <c r="V1581" s="397"/>
      <c r="W1581" s="555"/>
      <c r="X1581" s="576">
        <f t="shared" si="206"/>
        <v>0</v>
      </c>
      <c r="Y1581" s="576">
        <f t="shared" si="207"/>
        <v>0</v>
      </c>
      <c r="Z1581" s="576">
        <f t="shared" si="208"/>
        <v>0</v>
      </c>
      <c r="AA1581" s="576">
        <f t="shared" si="209"/>
        <v>0</v>
      </c>
      <c r="AB1581" s="553"/>
      <c r="AC1581" s="553"/>
      <c r="AD1581" s="553"/>
      <c r="AE1581" s="553"/>
      <c r="AF1581" s="553"/>
      <c r="AG1581" s="553"/>
      <c r="AH1581" s="553"/>
      <c r="AI1581" s="397"/>
      <c r="AJ1581" s="555"/>
      <c r="AK1581" s="576">
        <f t="shared" si="210"/>
        <v>0</v>
      </c>
      <c r="AL1581" s="576">
        <f t="shared" si="211"/>
        <v>0</v>
      </c>
      <c r="AM1581" s="599"/>
      <c r="AN1581" s="599"/>
      <c r="AO1581" s="553"/>
      <c r="AP1581" s="553"/>
      <c r="AQ1581" s="553"/>
      <c r="AR1581" s="553"/>
      <c r="AS1581" s="397"/>
      <c r="AT1581" s="397"/>
      <c r="AU1581" s="397"/>
      <c r="AV1581" s="397"/>
      <c r="AW1581" s="397"/>
      <c r="AX1581" s="397"/>
      <c r="AY1581" s="397"/>
      <c r="AZ1581" s="397"/>
      <c r="BA1581" s="397"/>
      <c r="BB1581" s="397"/>
      <c r="BC1581" s="397"/>
      <c r="BD1581" s="553"/>
      <c r="BE1581" s="397"/>
      <c r="BF1581" s="397"/>
      <c r="BG1581" s="397"/>
      <c r="BH1581" s="397"/>
    </row>
    <row r="1582" spans="2:60" x14ac:dyDescent="0.35">
      <c r="B1582" s="319"/>
      <c r="C1582" s="147"/>
      <c r="D1582" s="147"/>
      <c r="E1582" s="320"/>
      <c r="F1582" s="321"/>
      <c r="G1582" s="149"/>
      <c r="H1582" s="148"/>
      <c r="I1582" s="148"/>
      <c r="J1582" s="322"/>
      <c r="K1582" s="324" t="str">
        <f>IFERROR(INDEX(Lookup!$G$3:$G$6,MATCH(J1582,Lookup!$F$3:$F$6,0)),"")</f>
        <v/>
      </c>
      <c r="L1582" s="323"/>
      <c r="M1582" s="322"/>
      <c r="N1582" s="846">
        <f t="shared" si="204"/>
        <v>0</v>
      </c>
      <c r="O1582" s="325">
        <f t="shared" si="205"/>
        <v>0</v>
      </c>
      <c r="P1582" s="847">
        <f>IF(I1582&lt;INDEX(Lookup!$U$2:$U$10,MATCH($D$48,Lookup!$S$2:$S$10,0)),0,IF(U1582="X",0,IFERROR(L1582*50,0)))</f>
        <v>0</v>
      </c>
      <c r="Q1582" s="326">
        <f>IF(I1582&lt;INDEX(Lookup!$U$2:$U$10,MATCH($D$48,Lookup!$S$2:$S$10,0)),0,IF(U1582="X",0,IFERROR(P1582*K1582,0)))</f>
        <v>0</v>
      </c>
      <c r="R1582" s="326">
        <v>0</v>
      </c>
      <c r="S1582" s="424">
        <v>0</v>
      </c>
      <c r="T1582" s="322"/>
      <c r="U1582" s="143"/>
      <c r="V1582" s="397"/>
      <c r="W1582" s="555"/>
      <c r="X1582" s="576">
        <f t="shared" si="206"/>
        <v>0</v>
      </c>
      <c r="Y1582" s="576">
        <f t="shared" si="207"/>
        <v>0</v>
      </c>
      <c r="Z1582" s="576">
        <f t="shared" si="208"/>
        <v>0</v>
      </c>
      <c r="AA1582" s="576">
        <f t="shared" si="209"/>
        <v>0</v>
      </c>
      <c r="AB1582" s="553"/>
      <c r="AC1582" s="553"/>
      <c r="AD1582" s="553"/>
      <c r="AE1582" s="553"/>
      <c r="AF1582" s="553"/>
      <c r="AG1582" s="553"/>
      <c r="AH1582" s="553"/>
      <c r="AI1582" s="397"/>
      <c r="AJ1582" s="555"/>
      <c r="AK1582" s="576">
        <f t="shared" si="210"/>
        <v>0</v>
      </c>
      <c r="AL1582" s="576">
        <f t="shared" si="211"/>
        <v>0</v>
      </c>
      <c r="AM1582" s="599"/>
      <c r="AN1582" s="599"/>
      <c r="AO1582" s="553"/>
      <c r="AP1582" s="553"/>
      <c r="AQ1582" s="553"/>
      <c r="AR1582" s="553"/>
      <c r="AS1582" s="397"/>
      <c r="AT1582" s="397"/>
      <c r="AU1582" s="397"/>
      <c r="AV1582" s="397"/>
      <c r="AW1582" s="397"/>
      <c r="AX1582" s="397"/>
      <c r="AY1582" s="397"/>
      <c r="AZ1582" s="397"/>
      <c r="BA1582" s="397"/>
      <c r="BB1582" s="397"/>
      <c r="BC1582" s="397"/>
      <c r="BD1582" s="553"/>
      <c r="BE1582" s="397"/>
      <c r="BF1582" s="397"/>
      <c r="BG1582" s="397"/>
      <c r="BH1582" s="397"/>
    </row>
    <row r="1583" spans="2:60" x14ac:dyDescent="0.35">
      <c r="B1583" s="319"/>
      <c r="C1583" s="147"/>
      <c r="D1583" s="147"/>
      <c r="E1583" s="320"/>
      <c r="F1583" s="321"/>
      <c r="G1583" s="149"/>
      <c r="H1583" s="148"/>
      <c r="I1583" s="148"/>
      <c r="J1583" s="322"/>
      <c r="K1583" s="324" t="str">
        <f>IFERROR(INDEX(Lookup!$G$3:$G$6,MATCH(J1583,Lookup!$F$3:$F$6,0)),"")</f>
        <v/>
      </c>
      <c r="L1583" s="323"/>
      <c r="M1583" s="322"/>
      <c r="N1583" s="846">
        <f t="shared" si="204"/>
        <v>0</v>
      </c>
      <c r="O1583" s="325">
        <f t="shared" si="205"/>
        <v>0</v>
      </c>
      <c r="P1583" s="847">
        <f>IF(I1583&lt;INDEX(Lookup!$U$2:$U$10,MATCH($D$48,Lookup!$S$2:$S$10,0)),0,IF(U1583="X",0,IFERROR(L1583*50,0)))</f>
        <v>0</v>
      </c>
      <c r="Q1583" s="326">
        <f>IF(I1583&lt;INDEX(Lookup!$U$2:$U$10,MATCH($D$48,Lookup!$S$2:$S$10,0)),0,IF(U1583="X",0,IFERROR(P1583*K1583,0)))</f>
        <v>0</v>
      </c>
      <c r="R1583" s="326">
        <v>0</v>
      </c>
      <c r="S1583" s="424">
        <v>0</v>
      </c>
      <c r="T1583" s="322"/>
      <c r="U1583" s="143"/>
      <c r="V1583" s="397"/>
      <c r="W1583" s="555"/>
      <c r="X1583" s="576">
        <f t="shared" si="206"/>
        <v>0</v>
      </c>
      <c r="Y1583" s="576">
        <f t="shared" si="207"/>
        <v>0</v>
      </c>
      <c r="Z1583" s="576">
        <f t="shared" si="208"/>
        <v>0</v>
      </c>
      <c r="AA1583" s="576">
        <f t="shared" si="209"/>
        <v>0</v>
      </c>
      <c r="AB1583" s="553"/>
      <c r="AC1583" s="553"/>
      <c r="AD1583" s="553"/>
      <c r="AE1583" s="553"/>
      <c r="AF1583" s="553"/>
      <c r="AG1583" s="553"/>
      <c r="AH1583" s="553"/>
      <c r="AI1583" s="397"/>
      <c r="AJ1583" s="555"/>
      <c r="AK1583" s="576">
        <f t="shared" si="210"/>
        <v>0</v>
      </c>
      <c r="AL1583" s="576">
        <f t="shared" si="211"/>
        <v>0</v>
      </c>
      <c r="AM1583" s="599"/>
      <c r="AN1583" s="599"/>
      <c r="AO1583" s="553"/>
      <c r="AP1583" s="553"/>
      <c r="AQ1583" s="553"/>
      <c r="AR1583" s="553"/>
      <c r="AS1583" s="397"/>
      <c r="AT1583" s="397"/>
      <c r="AU1583" s="397"/>
      <c r="AV1583" s="397"/>
      <c r="AW1583" s="397"/>
      <c r="AX1583" s="397"/>
      <c r="AY1583" s="397"/>
      <c r="AZ1583" s="397"/>
      <c r="BA1583" s="397"/>
      <c r="BB1583" s="397"/>
      <c r="BC1583" s="397"/>
      <c r="BD1583" s="553"/>
      <c r="BE1583" s="397"/>
      <c r="BF1583" s="397"/>
      <c r="BG1583" s="397"/>
      <c r="BH1583" s="397"/>
    </row>
    <row r="1584" spans="2:60" x14ac:dyDescent="0.35">
      <c r="B1584" s="319"/>
      <c r="C1584" s="147"/>
      <c r="D1584" s="147"/>
      <c r="E1584" s="320"/>
      <c r="F1584" s="321"/>
      <c r="G1584" s="149"/>
      <c r="H1584" s="148"/>
      <c r="I1584" s="148"/>
      <c r="J1584" s="322"/>
      <c r="K1584" s="324" t="str">
        <f>IFERROR(INDEX(Lookup!$G$3:$G$6,MATCH(J1584,Lookup!$F$3:$F$6,0)),"")</f>
        <v/>
      </c>
      <c r="L1584" s="323"/>
      <c r="M1584" s="322"/>
      <c r="N1584" s="846">
        <f t="shared" si="204"/>
        <v>0</v>
      </c>
      <c r="O1584" s="325">
        <f t="shared" si="205"/>
        <v>0</v>
      </c>
      <c r="P1584" s="847">
        <f>IF(I1584&lt;INDEX(Lookup!$U$2:$U$10,MATCH($D$48,Lookup!$S$2:$S$10,0)),0,IF(U1584="X",0,IFERROR(L1584*50,0)))</f>
        <v>0</v>
      </c>
      <c r="Q1584" s="326">
        <f>IF(I1584&lt;INDEX(Lookup!$U$2:$U$10,MATCH($D$48,Lookup!$S$2:$S$10,0)),0,IF(U1584="X",0,IFERROR(P1584*K1584,0)))</f>
        <v>0</v>
      </c>
      <c r="R1584" s="326">
        <v>0</v>
      </c>
      <c r="S1584" s="424">
        <v>0</v>
      </c>
      <c r="T1584" s="322"/>
      <c r="U1584" s="143"/>
      <c r="V1584" s="397"/>
      <c r="W1584" s="555"/>
      <c r="X1584" s="576">
        <f t="shared" si="206"/>
        <v>0</v>
      </c>
      <c r="Y1584" s="576">
        <f t="shared" si="207"/>
        <v>0</v>
      </c>
      <c r="Z1584" s="576">
        <f t="shared" si="208"/>
        <v>0</v>
      </c>
      <c r="AA1584" s="576">
        <f t="shared" si="209"/>
        <v>0</v>
      </c>
      <c r="AB1584" s="553"/>
      <c r="AC1584" s="553"/>
      <c r="AD1584" s="553"/>
      <c r="AE1584" s="553"/>
      <c r="AF1584" s="553"/>
      <c r="AG1584" s="553"/>
      <c r="AH1584" s="553"/>
      <c r="AI1584" s="397"/>
      <c r="AJ1584" s="555"/>
      <c r="AK1584" s="576">
        <f t="shared" si="210"/>
        <v>0</v>
      </c>
      <c r="AL1584" s="576">
        <f t="shared" si="211"/>
        <v>0</v>
      </c>
      <c r="AM1584" s="599"/>
      <c r="AN1584" s="599"/>
      <c r="AO1584" s="553"/>
      <c r="AP1584" s="553"/>
      <c r="AQ1584" s="553"/>
      <c r="AR1584" s="553"/>
      <c r="AS1584" s="397"/>
      <c r="AT1584" s="397"/>
      <c r="AU1584" s="397"/>
      <c r="AV1584" s="397"/>
      <c r="AW1584" s="397"/>
      <c r="AX1584" s="397"/>
      <c r="AY1584" s="397"/>
      <c r="AZ1584" s="397"/>
      <c r="BA1584" s="397"/>
      <c r="BB1584" s="397"/>
      <c r="BC1584" s="397"/>
      <c r="BD1584" s="553"/>
      <c r="BE1584" s="397"/>
      <c r="BF1584" s="397"/>
      <c r="BG1584" s="397"/>
      <c r="BH1584" s="397"/>
    </row>
    <row r="1585" spans="2:60" x14ac:dyDescent="0.35">
      <c r="B1585" s="319"/>
      <c r="C1585" s="147"/>
      <c r="D1585" s="147"/>
      <c r="E1585" s="320"/>
      <c r="F1585" s="321"/>
      <c r="G1585" s="149"/>
      <c r="H1585" s="148"/>
      <c r="I1585" s="148"/>
      <c r="J1585" s="322"/>
      <c r="K1585" s="324" t="str">
        <f>IFERROR(INDEX(Lookup!$G$3:$G$6,MATCH(J1585,Lookup!$F$3:$F$6,0)),"")</f>
        <v/>
      </c>
      <c r="L1585" s="323"/>
      <c r="M1585" s="322"/>
      <c r="N1585" s="846">
        <f t="shared" si="204"/>
        <v>0</v>
      </c>
      <c r="O1585" s="325">
        <f t="shared" si="205"/>
        <v>0</v>
      </c>
      <c r="P1585" s="847">
        <f>IF(I1585&lt;INDEX(Lookup!$U$2:$U$10,MATCH($D$48,Lookup!$S$2:$S$10,0)),0,IF(U1585="X",0,IFERROR(L1585*50,0)))</f>
        <v>0</v>
      </c>
      <c r="Q1585" s="326">
        <f>IF(I1585&lt;INDEX(Lookup!$U$2:$U$10,MATCH($D$48,Lookup!$S$2:$S$10,0)),0,IF(U1585="X",0,IFERROR(P1585*K1585,0)))</f>
        <v>0</v>
      </c>
      <c r="R1585" s="326">
        <v>0</v>
      </c>
      <c r="S1585" s="424">
        <v>0</v>
      </c>
      <c r="T1585" s="322"/>
      <c r="U1585" s="143"/>
      <c r="V1585" s="397"/>
      <c r="W1585" s="555"/>
      <c r="X1585" s="576">
        <f t="shared" si="206"/>
        <v>0</v>
      </c>
      <c r="Y1585" s="576">
        <f t="shared" si="207"/>
        <v>0</v>
      </c>
      <c r="Z1585" s="576">
        <f t="shared" si="208"/>
        <v>0</v>
      </c>
      <c r="AA1585" s="576">
        <f t="shared" si="209"/>
        <v>0</v>
      </c>
      <c r="AB1585" s="553"/>
      <c r="AC1585" s="553"/>
      <c r="AD1585" s="553"/>
      <c r="AE1585" s="553"/>
      <c r="AF1585" s="553"/>
      <c r="AG1585" s="553"/>
      <c r="AH1585" s="553"/>
      <c r="AI1585" s="397"/>
      <c r="AJ1585" s="555"/>
      <c r="AK1585" s="576">
        <f t="shared" si="210"/>
        <v>0</v>
      </c>
      <c r="AL1585" s="576">
        <f t="shared" si="211"/>
        <v>0</v>
      </c>
      <c r="AM1585" s="599"/>
      <c r="AN1585" s="599"/>
      <c r="AO1585" s="553"/>
      <c r="AP1585" s="553"/>
      <c r="AQ1585" s="553"/>
      <c r="AR1585" s="553"/>
      <c r="AS1585" s="397"/>
      <c r="AT1585" s="397"/>
      <c r="AU1585" s="397"/>
      <c r="AV1585" s="397"/>
      <c r="AW1585" s="397"/>
      <c r="AX1585" s="397"/>
      <c r="AY1585" s="397"/>
      <c r="AZ1585" s="397"/>
      <c r="BA1585" s="397"/>
      <c r="BB1585" s="397"/>
      <c r="BC1585" s="397"/>
      <c r="BD1585" s="553"/>
      <c r="BE1585" s="397"/>
      <c r="BF1585" s="397"/>
      <c r="BG1585" s="397"/>
      <c r="BH1585" s="397"/>
    </row>
    <row r="1586" spans="2:60" x14ac:dyDescent="0.35">
      <c r="B1586" s="319"/>
      <c r="C1586" s="147"/>
      <c r="D1586" s="147"/>
      <c r="E1586" s="320"/>
      <c r="F1586" s="321"/>
      <c r="G1586" s="149"/>
      <c r="H1586" s="148"/>
      <c r="I1586" s="148"/>
      <c r="J1586" s="322"/>
      <c r="K1586" s="324" t="str">
        <f>IFERROR(INDEX(Lookup!$G$3:$G$6,MATCH(J1586,Lookup!$F$3:$F$6,0)),"")</f>
        <v/>
      </c>
      <c r="L1586" s="323"/>
      <c r="M1586" s="322"/>
      <c r="N1586" s="846">
        <f t="shared" si="204"/>
        <v>0</v>
      </c>
      <c r="O1586" s="325">
        <f t="shared" si="205"/>
        <v>0</v>
      </c>
      <c r="P1586" s="847">
        <f>IF(I1586&lt;INDEX(Lookup!$U$2:$U$10,MATCH($D$48,Lookup!$S$2:$S$10,0)),0,IF(U1586="X",0,IFERROR(L1586*50,0)))</f>
        <v>0</v>
      </c>
      <c r="Q1586" s="326">
        <f>IF(I1586&lt;INDEX(Lookup!$U$2:$U$10,MATCH($D$48,Lookup!$S$2:$S$10,0)),0,IF(U1586="X",0,IFERROR(P1586*K1586,0)))</f>
        <v>0</v>
      </c>
      <c r="R1586" s="326">
        <v>0</v>
      </c>
      <c r="S1586" s="424">
        <v>0</v>
      </c>
      <c r="T1586" s="322"/>
      <c r="U1586" s="143"/>
      <c r="V1586" s="397"/>
      <c r="W1586" s="555"/>
      <c r="X1586" s="576">
        <f t="shared" si="206"/>
        <v>0</v>
      </c>
      <c r="Y1586" s="576">
        <f t="shared" si="207"/>
        <v>0</v>
      </c>
      <c r="Z1586" s="576">
        <f t="shared" si="208"/>
        <v>0</v>
      </c>
      <c r="AA1586" s="576">
        <f t="shared" si="209"/>
        <v>0</v>
      </c>
      <c r="AB1586" s="553"/>
      <c r="AC1586" s="553"/>
      <c r="AD1586" s="553"/>
      <c r="AE1586" s="553"/>
      <c r="AF1586" s="553"/>
      <c r="AG1586" s="553"/>
      <c r="AH1586" s="553"/>
      <c r="AI1586" s="397"/>
      <c r="AJ1586" s="555"/>
      <c r="AK1586" s="576">
        <f t="shared" si="210"/>
        <v>0</v>
      </c>
      <c r="AL1586" s="576">
        <f t="shared" si="211"/>
        <v>0</v>
      </c>
      <c r="AM1586" s="599"/>
      <c r="AN1586" s="599"/>
      <c r="AO1586" s="553"/>
      <c r="AP1586" s="553"/>
      <c r="AQ1586" s="553"/>
      <c r="AR1586" s="553"/>
      <c r="AS1586" s="397"/>
      <c r="AT1586" s="397"/>
      <c r="AU1586" s="397"/>
      <c r="AV1586" s="397"/>
      <c r="AW1586" s="397"/>
      <c r="AX1586" s="397"/>
      <c r="AY1586" s="397"/>
      <c r="AZ1586" s="397"/>
      <c r="BA1586" s="397"/>
      <c r="BB1586" s="397"/>
      <c r="BC1586" s="397"/>
      <c r="BD1586" s="553"/>
      <c r="BE1586" s="397"/>
      <c r="BF1586" s="397"/>
      <c r="BG1586" s="397"/>
      <c r="BH1586" s="397"/>
    </row>
    <row r="1587" spans="2:60" x14ac:dyDescent="0.35">
      <c r="B1587" s="319"/>
      <c r="C1587" s="147"/>
      <c r="D1587" s="147"/>
      <c r="E1587" s="320"/>
      <c r="F1587" s="321"/>
      <c r="G1587" s="149"/>
      <c r="H1587" s="148"/>
      <c r="I1587" s="148"/>
      <c r="J1587" s="322"/>
      <c r="K1587" s="324" t="str">
        <f>IFERROR(INDEX(Lookup!$G$3:$G$6,MATCH(J1587,Lookup!$F$3:$F$6,0)),"")</f>
        <v/>
      </c>
      <c r="L1587" s="323"/>
      <c r="M1587" s="322"/>
      <c r="N1587" s="846">
        <f t="shared" ref="N1587:N1650" si="212">L1587*M1587</f>
        <v>0</v>
      </c>
      <c r="O1587" s="325">
        <f t="shared" si="205"/>
        <v>0</v>
      </c>
      <c r="P1587" s="847">
        <f>IF(I1587&lt;INDEX(Lookup!$U$2:$U$10,MATCH($D$48,Lookup!$S$2:$S$10,0)),0,IF(U1587="X",0,IFERROR(L1587*50,0)))</f>
        <v>0</v>
      </c>
      <c r="Q1587" s="326">
        <f>IF(I1587&lt;INDEX(Lookup!$U$2:$U$10,MATCH($D$48,Lookup!$S$2:$S$10,0)),0,IF(U1587="X",0,IFERROR(P1587*K1587,0)))</f>
        <v>0</v>
      </c>
      <c r="R1587" s="326">
        <v>0</v>
      </c>
      <c r="S1587" s="424">
        <v>0</v>
      </c>
      <c r="T1587" s="322"/>
      <c r="U1587" s="143"/>
      <c r="V1587" s="397"/>
      <c r="W1587" s="555"/>
      <c r="X1587" s="576">
        <f t="shared" si="206"/>
        <v>0</v>
      </c>
      <c r="Y1587" s="576">
        <f t="shared" si="207"/>
        <v>0</v>
      </c>
      <c r="Z1587" s="576">
        <f t="shared" si="208"/>
        <v>0</v>
      </c>
      <c r="AA1587" s="576">
        <f t="shared" si="209"/>
        <v>0</v>
      </c>
      <c r="AB1587" s="553"/>
      <c r="AC1587" s="553"/>
      <c r="AD1587" s="553"/>
      <c r="AE1587" s="553"/>
      <c r="AF1587" s="553"/>
      <c r="AG1587" s="553"/>
      <c r="AH1587" s="553"/>
      <c r="AI1587" s="397"/>
      <c r="AJ1587" s="555"/>
      <c r="AK1587" s="576">
        <f t="shared" si="210"/>
        <v>0</v>
      </c>
      <c r="AL1587" s="576">
        <f t="shared" si="211"/>
        <v>0</v>
      </c>
      <c r="AM1587" s="599"/>
      <c r="AN1587" s="599"/>
      <c r="AO1587" s="553"/>
      <c r="AP1587" s="553"/>
      <c r="AQ1587" s="553"/>
      <c r="AR1587" s="553"/>
      <c r="AS1587" s="397"/>
      <c r="AT1587" s="397"/>
      <c r="AU1587" s="397"/>
      <c r="AV1587" s="397"/>
      <c r="AW1587" s="397"/>
      <c r="AX1587" s="397"/>
      <c r="AY1587" s="397"/>
      <c r="AZ1587" s="397"/>
      <c r="BA1587" s="397"/>
      <c r="BB1587" s="397"/>
      <c r="BC1587" s="397"/>
      <c r="BD1587" s="553"/>
      <c r="BE1587" s="397"/>
      <c r="BF1587" s="397"/>
      <c r="BG1587" s="397"/>
      <c r="BH1587" s="397"/>
    </row>
    <row r="1588" spans="2:60" x14ac:dyDescent="0.35">
      <c r="B1588" s="319"/>
      <c r="C1588" s="147"/>
      <c r="D1588" s="147"/>
      <c r="E1588" s="320"/>
      <c r="F1588" s="321"/>
      <c r="G1588" s="149"/>
      <c r="H1588" s="148"/>
      <c r="I1588" s="148"/>
      <c r="J1588" s="322"/>
      <c r="K1588" s="324" t="str">
        <f>IFERROR(INDEX(Lookup!$G$3:$G$6,MATCH(J1588,Lookup!$F$3:$F$6,0)),"")</f>
        <v/>
      </c>
      <c r="L1588" s="323"/>
      <c r="M1588" s="322"/>
      <c r="N1588" s="846">
        <f t="shared" si="212"/>
        <v>0</v>
      </c>
      <c r="O1588" s="325">
        <f t="shared" ref="O1588:O1651" si="213">IFERROR(ROUND((N1588*K1588),2),0)</f>
        <v>0</v>
      </c>
      <c r="P1588" s="847">
        <f>IF(I1588&lt;INDEX(Lookup!$U$2:$U$10,MATCH($D$48,Lookup!$S$2:$S$10,0)),0,IF(U1588="X",0,IFERROR(L1588*50,0)))</f>
        <v>0</v>
      </c>
      <c r="Q1588" s="326">
        <f>IF(I1588&lt;INDEX(Lookup!$U$2:$U$10,MATCH($D$48,Lookup!$S$2:$S$10,0)),0,IF(U1588="X",0,IFERROR(P1588*K1588,0)))</f>
        <v>0</v>
      </c>
      <c r="R1588" s="326">
        <v>0</v>
      </c>
      <c r="S1588" s="424">
        <v>0</v>
      </c>
      <c r="T1588" s="322"/>
      <c r="U1588" s="143"/>
      <c r="V1588" s="397"/>
      <c r="W1588" s="555"/>
      <c r="X1588" s="576">
        <f t="shared" ref="X1588:X1651" si="214">Q1588*$I$30</f>
        <v>0</v>
      </c>
      <c r="Y1588" s="576">
        <f t="shared" ref="Y1588:Y1651" si="215">S1588*$I$40</f>
        <v>0</v>
      </c>
      <c r="Z1588" s="576">
        <f t="shared" ref="Z1588:Z1651" si="216">X1588-Q1588</f>
        <v>0</v>
      </c>
      <c r="AA1588" s="576">
        <f t="shared" ref="AA1588:AA1651" si="217">Y1588-S1588</f>
        <v>0</v>
      </c>
      <c r="AB1588" s="553"/>
      <c r="AC1588" s="553"/>
      <c r="AD1588" s="553"/>
      <c r="AE1588" s="553"/>
      <c r="AF1588" s="553"/>
      <c r="AG1588" s="553"/>
      <c r="AH1588" s="553"/>
      <c r="AI1588" s="397"/>
      <c r="AJ1588" s="555"/>
      <c r="AK1588" s="576">
        <f t="shared" ref="AK1588:AK1651" si="218">R1588</f>
        <v>0</v>
      </c>
      <c r="AL1588" s="576">
        <f t="shared" ref="AL1588:AL1651" si="219">+S1588</f>
        <v>0</v>
      </c>
      <c r="AM1588" s="599"/>
      <c r="AN1588" s="599"/>
      <c r="AO1588" s="553"/>
      <c r="AP1588" s="553"/>
      <c r="AQ1588" s="553"/>
      <c r="AR1588" s="553"/>
      <c r="AS1588" s="397"/>
      <c r="AT1588" s="397"/>
      <c r="AU1588" s="397"/>
      <c r="AV1588" s="397"/>
      <c r="AW1588" s="397"/>
      <c r="AX1588" s="397"/>
      <c r="AY1588" s="397"/>
      <c r="AZ1588" s="397"/>
      <c r="BA1588" s="397"/>
      <c r="BB1588" s="397"/>
      <c r="BC1588" s="397"/>
      <c r="BD1588" s="553"/>
      <c r="BE1588" s="397"/>
      <c r="BF1588" s="397"/>
      <c r="BG1588" s="397"/>
      <c r="BH1588" s="397"/>
    </row>
    <row r="1589" spans="2:60" x14ac:dyDescent="0.35">
      <c r="B1589" s="319"/>
      <c r="C1589" s="147"/>
      <c r="D1589" s="147"/>
      <c r="E1589" s="320"/>
      <c r="F1589" s="321"/>
      <c r="G1589" s="149"/>
      <c r="H1589" s="148"/>
      <c r="I1589" s="148"/>
      <c r="J1589" s="322"/>
      <c r="K1589" s="324" t="str">
        <f>IFERROR(INDEX(Lookup!$G$3:$G$6,MATCH(J1589,Lookup!$F$3:$F$6,0)),"")</f>
        <v/>
      </c>
      <c r="L1589" s="323"/>
      <c r="M1589" s="322"/>
      <c r="N1589" s="846">
        <f t="shared" si="212"/>
        <v>0</v>
      </c>
      <c r="O1589" s="325">
        <f t="shared" si="213"/>
        <v>0</v>
      </c>
      <c r="P1589" s="847">
        <f>IF(I1589&lt;INDEX(Lookup!$U$2:$U$10,MATCH($D$48,Lookup!$S$2:$S$10,0)),0,IF(U1589="X",0,IFERROR(L1589*50,0)))</f>
        <v>0</v>
      </c>
      <c r="Q1589" s="326">
        <f>IF(I1589&lt;INDEX(Lookup!$U$2:$U$10,MATCH($D$48,Lookup!$S$2:$S$10,0)),0,IF(U1589="X",0,IFERROR(P1589*K1589,0)))</f>
        <v>0</v>
      </c>
      <c r="R1589" s="326">
        <v>0</v>
      </c>
      <c r="S1589" s="424">
        <v>0</v>
      </c>
      <c r="T1589" s="322"/>
      <c r="U1589" s="143"/>
      <c r="V1589" s="397"/>
      <c r="W1589" s="555"/>
      <c r="X1589" s="576">
        <f t="shared" si="214"/>
        <v>0</v>
      </c>
      <c r="Y1589" s="576">
        <f t="shared" si="215"/>
        <v>0</v>
      </c>
      <c r="Z1589" s="576">
        <f t="shared" si="216"/>
        <v>0</v>
      </c>
      <c r="AA1589" s="576">
        <f t="shared" si="217"/>
        <v>0</v>
      </c>
      <c r="AB1589" s="553"/>
      <c r="AC1589" s="553"/>
      <c r="AD1589" s="553"/>
      <c r="AE1589" s="553"/>
      <c r="AF1589" s="553"/>
      <c r="AG1589" s="553"/>
      <c r="AH1589" s="553"/>
      <c r="AI1589" s="397"/>
      <c r="AJ1589" s="555"/>
      <c r="AK1589" s="576">
        <f t="shared" si="218"/>
        <v>0</v>
      </c>
      <c r="AL1589" s="576">
        <f t="shared" si="219"/>
        <v>0</v>
      </c>
      <c r="AM1589" s="599"/>
      <c r="AN1589" s="599"/>
      <c r="AO1589" s="553"/>
      <c r="AP1589" s="553"/>
      <c r="AQ1589" s="553"/>
      <c r="AR1589" s="553"/>
      <c r="AS1589" s="397"/>
      <c r="AT1589" s="397"/>
      <c r="AU1589" s="397"/>
      <c r="AV1589" s="397"/>
      <c r="AW1589" s="397"/>
      <c r="AX1589" s="397"/>
      <c r="AY1589" s="397"/>
      <c r="AZ1589" s="397"/>
      <c r="BA1589" s="397"/>
      <c r="BB1589" s="397"/>
      <c r="BC1589" s="397"/>
      <c r="BD1589" s="553"/>
      <c r="BE1589" s="397"/>
      <c r="BF1589" s="397"/>
      <c r="BG1589" s="397"/>
      <c r="BH1589" s="397"/>
    </row>
    <row r="1590" spans="2:60" x14ac:dyDescent="0.35">
      <c r="B1590" s="319"/>
      <c r="C1590" s="147"/>
      <c r="D1590" s="147"/>
      <c r="E1590" s="320"/>
      <c r="F1590" s="321"/>
      <c r="G1590" s="149"/>
      <c r="H1590" s="148"/>
      <c r="I1590" s="148"/>
      <c r="J1590" s="322"/>
      <c r="K1590" s="324" t="str">
        <f>IFERROR(INDEX(Lookup!$G$3:$G$6,MATCH(J1590,Lookup!$F$3:$F$6,0)),"")</f>
        <v/>
      </c>
      <c r="L1590" s="323"/>
      <c r="M1590" s="322"/>
      <c r="N1590" s="846">
        <f t="shared" si="212"/>
        <v>0</v>
      </c>
      <c r="O1590" s="325">
        <f t="shared" si="213"/>
        <v>0</v>
      </c>
      <c r="P1590" s="847">
        <f>IF(I1590&lt;INDEX(Lookup!$U$2:$U$10,MATCH($D$48,Lookup!$S$2:$S$10,0)),0,IF(U1590="X",0,IFERROR(L1590*50,0)))</f>
        <v>0</v>
      </c>
      <c r="Q1590" s="326">
        <f>IF(I1590&lt;INDEX(Lookup!$U$2:$U$10,MATCH($D$48,Lookup!$S$2:$S$10,0)),0,IF(U1590="X",0,IFERROR(P1590*K1590,0)))</f>
        <v>0</v>
      </c>
      <c r="R1590" s="326">
        <v>0</v>
      </c>
      <c r="S1590" s="424">
        <v>0</v>
      </c>
      <c r="T1590" s="322"/>
      <c r="U1590" s="143"/>
      <c r="V1590" s="397"/>
      <c r="W1590" s="555"/>
      <c r="X1590" s="576">
        <f t="shared" si="214"/>
        <v>0</v>
      </c>
      <c r="Y1590" s="576">
        <f t="shared" si="215"/>
        <v>0</v>
      </c>
      <c r="Z1590" s="576">
        <f t="shared" si="216"/>
        <v>0</v>
      </c>
      <c r="AA1590" s="576">
        <f t="shared" si="217"/>
        <v>0</v>
      </c>
      <c r="AB1590" s="553"/>
      <c r="AC1590" s="553"/>
      <c r="AD1590" s="553"/>
      <c r="AE1590" s="553"/>
      <c r="AF1590" s="553"/>
      <c r="AG1590" s="553"/>
      <c r="AH1590" s="553"/>
      <c r="AI1590" s="397"/>
      <c r="AJ1590" s="555"/>
      <c r="AK1590" s="576">
        <f t="shared" si="218"/>
        <v>0</v>
      </c>
      <c r="AL1590" s="576">
        <f t="shared" si="219"/>
        <v>0</v>
      </c>
      <c r="AM1590" s="599"/>
      <c r="AN1590" s="599"/>
      <c r="AO1590" s="553"/>
      <c r="AP1590" s="553"/>
      <c r="AQ1590" s="553"/>
      <c r="AR1590" s="553"/>
      <c r="AS1590" s="397"/>
      <c r="AT1590" s="397"/>
      <c r="AU1590" s="397"/>
      <c r="AV1590" s="397"/>
      <c r="AW1590" s="397"/>
      <c r="AX1590" s="397"/>
      <c r="AY1590" s="397"/>
      <c r="AZ1590" s="397"/>
      <c r="BA1590" s="397"/>
      <c r="BB1590" s="397"/>
      <c r="BC1590" s="397"/>
      <c r="BD1590" s="553"/>
      <c r="BE1590" s="397"/>
      <c r="BF1590" s="397"/>
      <c r="BG1590" s="397"/>
      <c r="BH1590" s="397"/>
    </row>
    <row r="1591" spans="2:60" x14ac:dyDescent="0.35">
      <c r="B1591" s="319"/>
      <c r="C1591" s="147"/>
      <c r="D1591" s="147"/>
      <c r="E1591" s="320"/>
      <c r="F1591" s="321"/>
      <c r="G1591" s="149"/>
      <c r="H1591" s="148"/>
      <c r="I1591" s="148"/>
      <c r="J1591" s="322"/>
      <c r="K1591" s="324" t="str">
        <f>IFERROR(INDEX(Lookup!$G$3:$G$6,MATCH(J1591,Lookup!$F$3:$F$6,0)),"")</f>
        <v/>
      </c>
      <c r="L1591" s="323"/>
      <c r="M1591" s="322"/>
      <c r="N1591" s="846">
        <f t="shared" si="212"/>
        <v>0</v>
      </c>
      <c r="O1591" s="325">
        <f t="shared" si="213"/>
        <v>0</v>
      </c>
      <c r="P1591" s="847">
        <f>IF(I1591&lt;INDEX(Lookup!$U$2:$U$10,MATCH($D$48,Lookup!$S$2:$S$10,0)),0,IF(U1591="X",0,IFERROR(L1591*50,0)))</f>
        <v>0</v>
      </c>
      <c r="Q1591" s="326">
        <f>IF(I1591&lt;INDEX(Lookup!$U$2:$U$10,MATCH($D$48,Lookup!$S$2:$S$10,0)),0,IF(U1591="X",0,IFERROR(P1591*K1591,0)))</f>
        <v>0</v>
      </c>
      <c r="R1591" s="326">
        <v>0</v>
      </c>
      <c r="S1591" s="424">
        <v>0</v>
      </c>
      <c r="T1591" s="322"/>
      <c r="U1591" s="143"/>
      <c r="V1591" s="397"/>
      <c r="W1591" s="555"/>
      <c r="X1591" s="576">
        <f t="shared" si="214"/>
        <v>0</v>
      </c>
      <c r="Y1591" s="576">
        <f t="shared" si="215"/>
        <v>0</v>
      </c>
      <c r="Z1591" s="576">
        <f t="shared" si="216"/>
        <v>0</v>
      </c>
      <c r="AA1591" s="576">
        <f t="shared" si="217"/>
        <v>0</v>
      </c>
      <c r="AB1591" s="553"/>
      <c r="AC1591" s="553"/>
      <c r="AD1591" s="553"/>
      <c r="AE1591" s="553"/>
      <c r="AF1591" s="553"/>
      <c r="AG1591" s="553"/>
      <c r="AH1591" s="553"/>
      <c r="AI1591" s="397"/>
      <c r="AJ1591" s="555"/>
      <c r="AK1591" s="576">
        <f t="shared" si="218"/>
        <v>0</v>
      </c>
      <c r="AL1591" s="576">
        <f t="shared" si="219"/>
        <v>0</v>
      </c>
      <c r="AM1591" s="599"/>
      <c r="AN1591" s="599"/>
      <c r="AO1591" s="553"/>
      <c r="AP1591" s="553"/>
      <c r="AQ1591" s="553"/>
      <c r="AR1591" s="553"/>
      <c r="AS1591" s="397"/>
      <c r="AT1591" s="397"/>
      <c r="AU1591" s="397"/>
      <c r="AV1591" s="397"/>
      <c r="AW1591" s="397"/>
      <c r="AX1591" s="397"/>
      <c r="AY1591" s="397"/>
      <c r="AZ1591" s="397"/>
      <c r="BA1591" s="397"/>
      <c r="BB1591" s="397"/>
      <c r="BC1591" s="397"/>
      <c r="BD1591" s="553"/>
      <c r="BE1591" s="397"/>
      <c r="BF1591" s="397"/>
      <c r="BG1591" s="397"/>
      <c r="BH1591" s="397"/>
    </row>
    <row r="1592" spans="2:60" x14ac:dyDescent="0.35">
      <c r="B1592" s="319"/>
      <c r="C1592" s="147"/>
      <c r="D1592" s="147"/>
      <c r="E1592" s="320"/>
      <c r="F1592" s="321"/>
      <c r="G1592" s="149"/>
      <c r="H1592" s="148"/>
      <c r="I1592" s="148"/>
      <c r="J1592" s="322"/>
      <c r="K1592" s="324" t="str">
        <f>IFERROR(INDEX(Lookup!$G$3:$G$6,MATCH(J1592,Lookup!$F$3:$F$6,0)),"")</f>
        <v/>
      </c>
      <c r="L1592" s="323"/>
      <c r="M1592" s="322"/>
      <c r="N1592" s="846">
        <f t="shared" si="212"/>
        <v>0</v>
      </c>
      <c r="O1592" s="325">
        <f t="shared" si="213"/>
        <v>0</v>
      </c>
      <c r="P1592" s="847">
        <f>IF(I1592&lt;INDEX(Lookup!$U$2:$U$10,MATCH($D$48,Lookup!$S$2:$S$10,0)),0,IF(U1592="X",0,IFERROR(L1592*50,0)))</f>
        <v>0</v>
      </c>
      <c r="Q1592" s="326">
        <f>IF(I1592&lt;INDEX(Lookup!$U$2:$U$10,MATCH($D$48,Lookup!$S$2:$S$10,0)),0,IF(U1592="X",0,IFERROR(P1592*K1592,0)))</f>
        <v>0</v>
      </c>
      <c r="R1592" s="326">
        <v>0</v>
      </c>
      <c r="S1592" s="424">
        <v>0</v>
      </c>
      <c r="T1592" s="322"/>
      <c r="U1592" s="143"/>
      <c r="V1592" s="397"/>
      <c r="W1592" s="555"/>
      <c r="X1592" s="576">
        <f t="shared" si="214"/>
        <v>0</v>
      </c>
      <c r="Y1592" s="576">
        <f t="shared" si="215"/>
        <v>0</v>
      </c>
      <c r="Z1592" s="576">
        <f t="shared" si="216"/>
        <v>0</v>
      </c>
      <c r="AA1592" s="576">
        <f t="shared" si="217"/>
        <v>0</v>
      </c>
      <c r="AB1592" s="553"/>
      <c r="AC1592" s="553"/>
      <c r="AD1592" s="553"/>
      <c r="AE1592" s="553"/>
      <c r="AF1592" s="553"/>
      <c r="AG1592" s="553"/>
      <c r="AH1592" s="553"/>
      <c r="AI1592" s="397"/>
      <c r="AJ1592" s="555"/>
      <c r="AK1592" s="576">
        <f t="shared" si="218"/>
        <v>0</v>
      </c>
      <c r="AL1592" s="576">
        <f t="shared" si="219"/>
        <v>0</v>
      </c>
      <c r="AM1592" s="599"/>
      <c r="AN1592" s="599"/>
      <c r="AO1592" s="553"/>
      <c r="AP1592" s="553"/>
      <c r="AQ1592" s="553"/>
      <c r="AR1592" s="553"/>
      <c r="AS1592" s="397"/>
      <c r="AT1592" s="397"/>
      <c r="AU1592" s="397"/>
      <c r="AV1592" s="397"/>
      <c r="AW1592" s="397"/>
      <c r="AX1592" s="397"/>
      <c r="AY1592" s="397"/>
      <c r="AZ1592" s="397"/>
      <c r="BA1592" s="397"/>
      <c r="BB1592" s="397"/>
      <c r="BC1592" s="397"/>
      <c r="BD1592" s="553"/>
      <c r="BE1592" s="397"/>
      <c r="BF1592" s="397"/>
      <c r="BG1592" s="397"/>
      <c r="BH1592" s="397"/>
    </row>
    <row r="1593" spans="2:60" x14ac:dyDescent="0.35">
      <c r="B1593" s="319"/>
      <c r="C1593" s="147"/>
      <c r="D1593" s="147"/>
      <c r="E1593" s="320"/>
      <c r="F1593" s="321"/>
      <c r="G1593" s="149"/>
      <c r="H1593" s="148"/>
      <c r="I1593" s="148"/>
      <c r="J1593" s="322"/>
      <c r="K1593" s="324" t="str">
        <f>IFERROR(INDEX(Lookup!$G$3:$G$6,MATCH(J1593,Lookup!$F$3:$F$6,0)),"")</f>
        <v/>
      </c>
      <c r="L1593" s="323"/>
      <c r="M1593" s="322"/>
      <c r="N1593" s="846">
        <f t="shared" si="212"/>
        <v>0</v>
      </c>
      <c r="O1593" s="325">
        <f t="shared" si="213"/>
        <v>0</v>
      </c>
      <c r="P1593" s="847">
        <f>IF(I1593&lt;INDEX(Lookup!$U$2:$U$10,MATCH($D$48,Lookup!$S$2:$S$10,0)),0,IF(U1593="X",0,IFERROR(L1593*50,0)))</f>
        <v>0</v>
      </c>
      <c r="Q1593" s="326">
        <f>IF(I1593&lt;INDEX(Lookup!$U$2:$U$10,MATCH($D$48,Lookup!$S$2:$S$10,0)),0,IF(U1593="X",0,IFERROR(P1593*K1593,0)))</f>
        <v>0</v>
      </c>
      <c r="R1593" s="326">
        <v>0</v>
      </c>
      <c r="S1593" s="424">
        <v>0</v>
      </c>
      <c r="T1593" s="322"/>
      <c r="U1593" s="143"/>
      <c r="V1593" s="397"/>
      <c r="W1593" s="555"/>
      <c r="X1593" s="576">
        <f t="shared" si="214"/>
        <v>0</v>
      </c>
      <c r="Y1593" s="576">
        <f t="shared" si="215"/>
        <v>0</v>
      </c>
      <c r="Z1593" s="576">
        <f t="shared" si="216"/>
        <v>0</v>
      </c>
      <c r="AA1593" s="576">
        <f t="shared" si="217"/>
        <v>0</v>
      </c>
      <c r="AB1593" s="553"/>
      <c r="AC1593" s="553"/>
      <c r="AD1593" s="553"/>
      <c r="AE1593" s="553"/>
      <c r="AF1593" s="553"/>
      <c r="AG1593" s="553"/>
      <c r="AH1593" s="553"/>
      <c r="AI1593" s="397"/>
      <c r="AJ1593" s="555"/>
      <c r="AK1593" s="576">
        <f t="shared" si="218"/>
        <v>0</v>
      </c>
      <c r="AL1593" s="576">
        <f t="shared" si="219"/>
        <v>0</v>
      </c>
      <c r="AM1593" s="599"/>
      <c r="AN1593" s="599"/>
      <c r="AO1593" s="553"/>
      <c r="AP1593" s="553"/>
      <c r="AQ1593" s="553"/>
      <c r="AR1593" s="553"/>
      <c r="AS1593" s="397"/>
      <c r="AT1593" s="397"/>
      <c r="AU1593" s="397"/>
      <c r="AV1593" s="397"/>
      <c r="AW1593" s="397"/>
      <c r="AX1593" s="397"/>
      <c r="AY1593" s="397"/>
      <c r="AZ1593" s="397"/>
      <c r="BA1593" s="397"/>
      <c r="BB1593" s="397"/>
      <c r="BC1593" s="397"/>
      <c r="BD1593" s="553"/>
      <c r="BE1593" s="397"/>
      <c r="BF1593" s="397"/>
      <c r="BG1593" s="397"/>
      <c r="BH1593" s="397"/>
    </row>
    <row r="1594" spans="2:60" x14ac:dyDescent="0.35">
      <c r="B1594" s="319"/>
      <c r="C1594" s="147"/>
      <c r="D1594" s="147"/>
      <c r="E1594" s="320"/>
      <c r="F1594" s="321"/>
      <c r="G1594" s="149"/>
      <c r="H1594" s="148"/>
      <c r="I1594" s="148"/>
      <c r="J1594" s="322"/>
      <c r="K1594" s="324" t="str">
        <f>IFERROR(INDEX(Lookup!$G$3:$G$6,MATCH(J1594,Lookup!$F$3:$F$6,0)),"")</f>
        <v/>
      </c>
      <c r="L1594" s="323"/>
      <c r="M1594" s="322"/>
      <c r="N1594" s="846">
        <f t="shared" si="212"/>
        <v>0</v>
      </c>
      <c r="O1594" s="325">
        <f t="shared" si="213"/>
        <v>0</v>
      </c>
      <c r="P1594" s="847">
        <f>IF(I1594&lt;INDEX(Lookup!$U$2:$U$10,MATCH($D$48,Lookup!$S$2:$S$10,0)),0,IF(U1594="X",0,IFERROR(L1594*50,0)))</f>
        <v>0</v>
      </c>
      <c r="Q1594" s="326">
        <f>IF(I1594&lt;INDEX(Lookup!$U$2:$U$10,MATCH($D$48,Lookup!$S$2:$S$10,0)),0,IF(U1594="X",0,IFERROR(P1594*K1594,0)))</f>
        <v>0</v>
      </c>
      <c r="R1594" s="326">
        <v>0</v>
      </c>
      <c r="S1594" s="424">
        <v>0</v>
      </c>
      <c r="T1594" s="322"/>
      <c r="U1594" s="143"/>
      <c r="V1594" s="397"/>
      <c r="W1594" s="555"/>
      <c r="X1594" s="576">
        <f t="shared" si="214"/>
        <v>0</v>
      </c>
      <c r="Y1594" s="576">
        <f t="shared" si="215"/>
        <v>0</v>
      </c>
      <c r="Z1594" s="576">
        <f t="shared" si="216"/>
        <v>0</v>
      </c>
      <c r="AA1594" s="576">
        <f t="shared" si="217"/>
        <v>0</v>
      </c>
      <c r="AB1594" s="553"/>
      <c r="AC1594" s="553"/>
      <c r="AD1594" s="553"/>
      <c r="AE1594" s="553"/>
      <c r="AF1594" s="553"/>
      <c r="AG1594" s="553"/>
      <c r="AH1594" s="553"/>
      <c r="AI1594" s="397"/>
      <c r="AJ1594" s="555"/>
      <c r="AK1594" s="576">
        <f t="shared" si="218"/>
        <v>0</v>
      </c>
      <c r="AL1594" s="576">
        <f t="shared" si="219"/>
        <v>0</v>
      </c>
      <c r="AM1594" s="599"/>
      <c r="AN1594" s="599"/>
      <c r="AO1594" s="553"/>
      <c r="AP1594" s="553"/>
      <c r="AQ1594" s="553"/>
      <c r="AR1594" s="553"/>
      <c r="AS1594" s="397"/>
      <c r="AT1594" s="397"/>
      <c r="AU1594" s="397"/>
      <c r="AV1594" s="397"/>
      <c r="AW1594" s="397"/>
      <c r="AX1594" s="397"/>
      <c r="AY1594" s="397"/>
      <c r="AZ1594" s="397"/>
      <c r="BA1594" s="397"/>
      <c r="BB1594" s="397"/>
      <c r="BC1594" s="397"/>
      <c r="BD1594" s="553"/>
      <c r="BE1594" s="397"/>
      <c r="BF1594" s="397"/>
      <c r="BG1594" s="397"/>
      <c r="BH1594" s="397"/>
    </row>
    <row r="1595" spans="2:60" x14ac:dyDescent="0.35">
      <c r="B1595" s="319"/>
      <c r="C1595" s="147"/>
      <c r="D1595" s="147"/>
      <c r="E1595" s="320"/>
      <c r="F1595" s="321"/>
      <c r="G1595" s="149"/>
      <c r="H1595" s="148"/>
      <c r="I1595" s="148"/>
      <c r="J1595" s="322"/>
      <c r="K1595" s="324" t="str">
        <f>IFERROR(INDEX(Lookup!$G$3:$G$6,MATCH(J1595,Lookup!$F$3:$F$6,0)),"")</f>
        <v/>
      </c>
      <c r="L1595" s="323"/>
      <c r="M1595" s="322"/>
      <c r="N1595" s="846">
        <f t="shared" si="212"/>
        <v>0</v>
      </c>
      <c r="O1595" s="325">
        <f t="shared" si="213"/>
        <v>0</v>
      </c>
      <c r="P1595" s="847">
        <f>IF(I1595&lt;INDEX(Lookup!$U$2:$U$10,MATCH($D$48,Lookup!$S$2:$S$10,0)),0,IF(U1595="X",0,IFERROR(L1595*50,0)))</f>
        <v>0</v>
      </c>
      <c r="Q1595" s="326">
        <f>IF(I1595&lt;INDEX(Lookup!$U$2:$U$10,MATCH($D$48,Lookup!$S$2:$S$10,0)),0,IF(U1595="X",0,IFERROR(P1595*K1595,0)))</f>
        <v>0</v>
      </c>
      <c r="R1595" s="326">
        <v>0</v>
      </c>
      <c r="S1595" s="424">
        <v>0</v>
      </c>
      <c r="T1595" s="322"/>
      <c r="U1595" s="143"/>
      <c r="V1595" s="397"/>
      <c r="W1595" s="555"/>
      <c r="X1595" s="576">
        <f t="shared" si="214"/>
        <v>0</v>
      </c>
      <c r="Y1595" s="576">
        <f t="shared" si="215"/>
        <v>0</v>
      </c>
      <c r="Z1595" s="576">
        <f t="shared" si="216"/>
        <v>0</v>
      </c>
      <c r="AA1595" s="576">
        <f t="shared" si="217"/>
        <v>0</v>
      </c>
      <c r="AB1595" s="553"/>
      <c r="AC1595" s="553"/>
      <c r="AD1595" s="553"/>
      <c r="AE1595" s="553"/>
      <c r="AF1595" s="553"/>
      <c r="AG1595" s="553"/>
      <c r="AH1595" s="553"/>
      <c r="AI1595" s="397"/>
      <c r="AJ1595" s="555"/>
      <c r="AK1595" s="576">
        <f t="shared" si="218"/>
        <v>0</v>
      </c>
      <c r="AL1595" s="576">
        <f t="shared" si="219"/>
        <v>0</v>
      </c>
      <c r="AM1595" s="599"/>
      <c r="AN1595" s="599"/>
      <c r="AO1595" s="553"/>
      <c r="AP1595" s="553"/>
      <c r="AQ1595" s="553"/>
      <c r="AR1595" s="553"/>
      <c r="AS1595" s="397"/>
      <c r="AT1595" s="397"/>
      <c r="AU1595" s="397"/>
      <c r="AV1595" s="397"/>
      <c r="AW1595" s="397"/>
      <c r="AX1595" s="397"/>
      <c r="AY1595" s="397"/>
      <c r="AZ1595" s="397"/>
      <c r="BA1595" s="397"/>
      <c r="BB1595" s="397"/>
      <c r="BC1595" s="397"/>
      <c r="BD1595" s="553"/>
      <c r="BE1595" s="397"/>
      <c r="BF1595" s="397"/>
      <c r="BG1595" s="397"/>
      <c r="BH1595" s="397"/>
    </row>
    <row r="1596" spans="2:60" x14ac:dyDescent="0.35">
      <c r="B1596" s="319"/>
      <c r="C1596" s="147"/>
      <c r="D1596" s="147"/>
      <c r="E1596" s="320"/>
      <c r="F1596" s="321"/>
      <c r="G1596" s="149"/>
      <c r="H1596" s="148"/>
      <c r="I1596" s="148"/>
      <c r="J1596" s="322"/>
      <c r="K1596" s="324" t="str">
        <f>IFERROR(INDEX(Lookup!$G$3:$G$6,MATCH(J1596,Lookup!$F$3:$F$6,0)),"")</f>
        <v/>
      </c>
      <c r="L1596" s="323"/>
      <c r="M1596" s="322"/>
      <c r="N1596" s="846">
        <f t="shared" si="212"/>
        <v>0</v>
      </c>
      <c r="O1596" s="325">
        <f t="shared" si="213"/>
        <v>0</v>
      </c>
      <c r="P1596" s="847">
        <f>IF(I1596&lt;INDEX(Lookup!$U$2:$U$10,MATCH($D$48,Lookup!$S$2:$S$10,0)),0,IF(U1596="X",0,IFERROR(L1596*50,0)))</f>
        <v>0</v>
      </c>
      <c r="Q1596" s="326">
        <f>IF(I1596&lt;INDEX(Lookup!$U$2:$U$10,MATCH($D$48,Lookup!$S$2:$S$10,0)),0,IF(U1596="X",0,IFERROR(P1596*K1596,0)))</f>
        <v>0</v>
      </c>
      <c r="R1596" s="326">
        <v>0</v>
      </c>
      <c r="S1596" s="424">
        <v>0</v>
      </c>
      <c r="T1596" s="322"/>
      <c r="U1596" s="143"/>
      <c r="V1596" s="397"/>
      <c r="W1596" s="555"/>
      <c r="X1596" s="576">
        <f t="shared" si="214"/>
        <v>0</v>
      </c>
      <c r="Y1596" s="576">
        <f t="shared" si="215"/>
        <v>0</v>
      </c>
      <c r="Z1596" s="576">
        <f t="shared" si="216"/>
        <v>0</v>
      </c>
      <c r="AA1596" s="576">
        <f t="shared" si="217"/>
        <v>0</v>
      </c>
      <c r="AB1596" s="553"/>
      <c r="AC1596" s="553"/>
      <c r="AD1596" s="553"/>
      <c r="AE1596" s="553"/>
      <c r="AF1596" s="553"/>
      <c r="AG1596" s="553"/>
      <c r="AH1596" s="553"/>
      <c r="AI1596" s="397"/>
      <c r="AJ1596" s="555"/>
      <c r="AK1596" s="576">
        <f t="shared" si="218"/>
        <v>0</v>
      </c>
      <c r="AL1596" s="576">
        <f t="shared" si="219"/>
        <v>0</v>
      </c>
      <c r="AM1596" s="599"/>
      <c r="AN1596" s="599"/>
      <c r="AO1596" s="553"/>
      <c r="AP1596" s="553"/>
      <c r="AQ1596" s="553"/>
      <c r="AR1596" s="553"/>
      <c r="AS1596" s="397"/>
      <c r="AT1596" s="397"/>
      <c r="AU1596" s="397"/>
      <c r="AV1596" s="397"/>
      <c r="AW1596" s="397"/>
      <c r="AX1596" s="397"/>
      <c r="AY1596" s="397"/>
      <c r="AZ1596" s="397"/>
      <c r="BA1596" s="397"/>
      <c r="BB1596" s="397"/>
      <c r="BC1596" s="397"/>
      <c r="BD1596" s="553"/>
      <c r="BE1596" s="397"/>
      <c r="BF1596" s="397"/>
      <c r="BG1596" s="397"/>
      <c r="BH1596" s="397"/>
    </row>
    <row r="1597" spans="2:60" x14ac:dyDescent="0.35">
      <c r="B1597" s="319"/>
      <c r="C1597" s="147"/>
      <c r="D1597" s="147"/>
      <c r="E1597" s="320"/>
      <c r="F1597" s="321"/>
      <c r="G1597" s="149"/>
      <c r="H1597" s="148"/>
      <c r="I1597" s="148"/>
      <c r="J1597" s="322"/>
      <c r="K1597" s="324" t="str">
        <f>IFERROR(INDEX(Lookup!$G$3:$G$6,MATCH(J1597,Lookup!$F$3:$F$6,0)),"")</f>
        <v/>
      </c>
      <c r="L1597" s="323"/>
      <c r="M1597" s="322"/>
      <c r="N1597" s="846">
        <f t="shared" si="212"/>
        <v>0</v>
      </c>
      <c r="O1597" s="325">
        <f t="shared" si="213"/>
        <v>0</v>
      </c>
      <c r="P1597" s="847">
        <f>IF(I1597&lt;INDEX(Lookup!$U$2:$U$10,MATCH($D$48,Lookup!$S$2:$S$10,0)),0,IF(U1597="X",0,IFERROR(L1597*50,0)))</f>
        <v>0</v>
      </c>
      <c r="Q1597" s="326">
        <f>IF(I1597&lt;INDEX(Lookup!$U$2:$U$10,MATCH($D$48,Lookup!$S$2:$S$10,0)),0,IF(U1597="X",0,IFERROR(P1597*K1597,0)))</f>
        <v>0</v>
      </c>
      <c r="R1597" s="326">
        <v>0</v>
      </c>
      <c r="S1597" s="424">
        <v>0</v>
      </c>
      <c r="T1597" s="322"/>
      <c r="U1597" s="143"/>
      <c r="V1597" s="397"/>
      <c r="W1597" s="555"/>
      <c r="X1597" s="576">
        <f t="shared" si="214"/>
        <v>0</v>
      </c>
      <c r="Y1597" s="576">
        <f t="shared" si="215"/>
        <v>0</v>
      </c>
      <c r="Z1597" s="576">
        <f t="shared" si="216"/>
        <v>0</v>
      </c>
      <c r="AA1597" s="576">
        <f t="shared" si="217"/>
        <v>0</v>
      </c>
      <c r="AB1597" s="553"/>
      <c r="AC1597" s="553"/>
      <c r="AD1597" s="553"/>
      <c r="AE1597" s="553"/>
      <c r="AF1597" s="553"/>
      <c r="AG1597" s="553"/>
      <c r="AH1597" s="553"/>
      <c r="AI1597" s="397"/>
      <c r="AJ1597" s="555"/>
      <c r="AK1597" s="576">
        <f t="shared" si="218"/>
        <v>0</v>
      </c>
      <c r="AL1597" s="576">
        <f t="shared" si="219"/>
        <v>0</v>
      </c>
      <c r="AM1597" s="599"/>
      <c r="AN1597" s="599"/>
      <c r="AO1597" s="553"/>
      <c r="AP1597" s="553"/>
      <c r="AQ1597" s="553"/>
      <c r="AR1597" s="553"/>
      <c r="AS1597" s="397"/>
      <c r="AT1597" s="397"/>
      <c r="AU1597" s="397"/>
      <c r="AV1597" s="397"/>
      <c r="AW1597" s="397"/>
      <c r="AX1597" s="397"/>
      <c r="AY1597" s="397"/>
      <c r="AZ1597" s="397"/>
      <c r="BA1597" s="397"/>
      <c r="BB1597" s="397"/>
      <c r="BC1597" s="397"/>
      <c r="BD1597" s="553"/>
      <c r="BE1597" s="397"/>
      <c r="BF1597" s="397"/>
      <c r="BG1597" s="397"/>
      <c r="BH1597" s="397"/>
    </row>
    <row r="1598" spans="2:60" x14ac:dyDescent="0.35">
      <c r="B1598" s="319"/>
      <c r="C1598" s="147"/>
      <c r="D1598" s="147"/>
      <c r="E1598" s="320"/>
      <c r="F1598" s="321"/>
      <c r="G1598" s="149"/>
      <c r="H1598" s="148"/>
      <c r="I1598" s="148"/>
      <c r="J1598" s="322"/>
      <c r="K1598" s="324" t="str">
        <f>IFERROR(INDEX(Lookup!$G$3:$G$6,MATCH(J1598,Lookup!$F$3:$F$6,0)),"")</f>
        <v/>
      </c>
      <c r="L1598" s="323"/>
      <c r="M1598" s="322"/>
      <c r="N1598" s="846">
        <f t="shared" si="212"/>
        <v>0</v>
      </c>
      <c r="O1598" s="325">
        <f t="shared" si="213"/>
        <v>0</v>
      </c>
      <c r="P1598" s="847">
        <f>IF(I1598&lt;INDEX(Lookup!$U$2:$U$10,MATCH($D$48,Lookup!$S$2:$S$10,0)),0,IF(U1598="X",0,IFERROR(L1598*50,0)))</f>
        <v>0</v>
      </c>
      <c r="Q1598" s="326">
        <f>IF(I1598&lt;INDEX(Lookup!$U$2:$U$10,MATCH($D$48,Lookup!$S$2:$S$10,0)),0,IF(U1598="X",0,IFERROR(P1598*K1598,0)))</f>
        <v>0</v>
      </c>
      <c r="R1598" s="326">
        <v>0</v>
      </c>
      <c r="S1598" s="424">
        <v>0</v>
      </c>
      <c r="T1598" s="322"/>
      <c r="U1598" s="143"/>
      <c r="V1598" s="397"/>
      <c r="W1598" s="555"/>
      <c r="X1598" s="576">
        <f t="shared" si="214"/>
        <v>0</v>
      </c>
      <c r="Y1598" s="576">
        <f t="shared" si="215"/>
        <v>0</v>
      </c>
      <c r="Z1598" s="576">
        <f t="shared" si="216"/>
        <v>0</v>
      </c>
      <c r="AA1598" s="576">
        <f t="shared" si="217"/>
        <v>0</v>
      </c>
      <c r="AB1598" s="553"/>
      <c r="AC1598" s="553"/>
      <c r="AD1598" s="553"/>
      <c r="AE1598" s="553"/>
      <c r="AF1598" s="553"/>
      <c r="AG1598" s="553"/>
      <c r="AH1598" s="553"/>
      <c r="AI1598" s="397"/>
      <c r="AJ1598" s="555"/>
      <c r="AK1598" s="576">
        <f t="shared" si="218"/>
        <v>0</v>
      </c>
      <c r="AL1598" s="576">
        <f t="shared" si="219"/>
        <v>0</v>
      </c>
      <c r="AM1598" s="599"/>
      <c r="AN1598" s="599"/>
      <c r="AO1598" s="553"/>
      <c r="AP1598" s="553"/>
      <c r="AQ1598" s="553"/>
      <c r="AR1598" s="553"/>
      <c r="AS1598" s="397"/>
      <c r="AT1598" s="397"/>
      <c r="AU1598" s="397"/>
      <c r="AV1598" s="397"/>
      <c r="AW1598" s="397"/>
      <c r="AX1598" s="397"/>
      <c r="AY1598" s="397"/>
      <c r="AZ1598" s="397"/>
      <c r="BA1598" s="397"/>
      <c r="BB1598" s="397"/>
      <c r="BC1598" s="397"/>
      <c r="BD1598" s="553"/>
      <c r="BE1598" s="397"/>
      <c r="BF1598" s="397"/>
      <c r="BG1598" s="397"/>
      <c r="BH1598" s="397"/>
    </row>
    <row r="1599" spans="2:60" x14ac:dyDescent="0.35">
      <c r="B1599" s="319"/>
      <c r="C1599" s="147"/>
      <c r="D1599" s="147"/>
      <c r="E1599" s="320"/>
      <c r="F1599" s="321"/>
      <c r="G1599" s="149"/>
      <c r="H1599" s="148"/>
      <c r="I1599" s="148"/>
      <c r="J1599" s="322"/>
      <c r="K1599" s="324" t="str">
        <f>IFERROR(INDEX(Lookup!$G$3:$G$6,MATCH(J1599,Lookup!$F$3:$F$6,0)),"")</f>
        <v/>
      </c>
      <c r="L1599" s="323"/>
      <c r="M1599" s="322"/>
      <c r="N1599" s="846">
        <f t="shared" si="212"/>
        <v>0</v>
      </c>
      <c r="O1599" s="325">
        <f t="shared" si="213"/>
        <v>0</v>
      </c>
      <c r="P1599" s="847">
        <f>IF(I1599&lt;INDEX(Lookup!$U$2:$U$10,MATCH($D$48,Lookup!$S$2:$S$10,0)),0,IF(U1599="X",0,IFERROR(L1599*50,0)))</f>
        <v>0</v>
      </c>
      <c r="Q1599" s="326">
        <f>IF(I1599&lt;INDEX(Lookup!$U$2:$U$10,MATCH($D$48,Lookup!$S$2:$S$10,0)),0,IF(U1599="X",0,IFERROR(P1599*K1599,0)))</f>
        <v>0</v>
      </c>
      <c r="R1599" s="326">
        <v>0</v>
      </c>
      <c r="S1599" s="424">
        <v>0</v>
      </c>
      <c r="T1599" s="322"/>
      <c r="U1599" s="143"/>
      <c r="V1599" s="397"/>
      <c r="W1599" s="555"/>
      <c r="X1599" s="576">
        <f t="shared" si="214"/>
        <v>0</v>
      </c>
      <c r="Y1599" s="576">
        <f t="shared" si="215"/>
        <v>0</v>
      </c>
      <c r="Z1599" s="576">
        <f t="shared" si="216"/>
        <v>0</v>
      </c>
      <c r="AA1599" s="576">
        <f t="shared" si="217"/>
        <v>0</v>
      </c>
      <c r="AB1599" s="553"/>
      <c r="AC1599" s="553"/>
      <c r="AD1599" s="553"/>
      <c r="AE1599" s="553"/>
      <c r="AF1599" s="553"/>
      <c r="AG1599" s="553"/>
      <c r="AH1599" s="553"/>
      <c r="AI1599" s="397"/>
      <c r="AJ1599" s="555"/>
      <c r="AK1599" s="576">
        <f t="shared" si="218"/>
        <v>0</v>
      </c>
      <c r="AL1599" s="576">
        <f t="shared" si="219"/>
        <v>0</v>
      </c>
      <c r="AM1599" s="599"/>
      <c r="AN1599" s="599"/>
      <c r="AO1599" s="553"/>
      <c r="AP1599" s="553"/>
      <c r="AQ1599" s="553"/>
      <c r="AR1599" s="553"/>
      <c r="AS1599" s="397"/>
      <c r="AT1599" s="397"/>
      <c r="AU1599" s="397"/>
      <c r="AV1599" s="397"/>
      <c r="AW1599" s="397"/>
      <c r="AX1599" s="397"/>
      <c r="AY1599" s="397"/>
      <c r="AZ1599" s="397"/>
      <c r="BA1599" s="397"/>
      <c r="BB1599" s="397"/>
      <c r="BC1599" s="397"/>
      <c r="BD1599" s="553"/>
      <c r="BE1599" s="397"/>
      <c r="BF1599" s="397"/>
      <c r="BG1599" s="397"/>
      <c r="BH1599" s="397"/>
    </row>
    <row r="1600" spans="2:60" x14ac:dyDescent="0.35">
      <c r="B1600" s="319"/>
      <c r="C1600" s="147"/>
      <c r="D1600" s="147"/>
      <c r="E1600" s="320"/>
      <c r="F1600" s="321"/>
      <c r="G1600" s="149"/>
      <c r="H1600" s="148"/>
      <c r="I1600" s="148"/>
      <c r="J1600" s="322"/>
      <c r="K1600" s="324" t="str">
        <f>IFERROR(INDEX(Lookup!$G$3:$G$6,MATCH(J1600,Lookup!$F$3:$F$6,0)),"")</f>
        <v/>
      </c>
      <c r="L1600" s="323"/>
      <c r="M1600" s="322"/>
      <c r="N1600" s="846">
        <f t="shared" si="212"/>
        <v>0</v>
      </c>
      <c r="O1600" s="325">
        <f t="shared" si="213"/>
        <v>0</v>
      </c>
      <c r="P1600" s="847">
        <f>IF(I1600&lt;INDEX(Lookup!$U$2:$U$10,MATCH($D$48,Lookup!$S$2:$S$10,0)),0,IF(U1600="X",0,IFERROR(L1600*50,0)))</f>
        <v>0</v>
      </c>
      <c r="Q1600" s="326">
        <f>IF(I1600&lt;INDEX(Lookup!$U$2:$U$10,MATCH($D$48,Lookup!$S$2:$S$10,0)),0,IF(U1600="X",0,IFERROR(P1600*K1600,0)))</f>
        <v>0</v>
      </c>
      <c r="R1600" s="326">
        <v>0</v>
      </c>
      <c r="S1600" s="424">
        <v>0</v>
      </c>
      <c r="T1600" s="322"/>
      <c r="U1600" s="143"/>
      <c r="V1600" s="397"/>
      <c r="W1600" s="555"/>
      <c r="X1600" s="576">
        <f t="shared" si="214"/>
        <v>0</v>
      </c>
      <c r="Y1600" s="576">
        <f t="shared" si="215"/>
        <v>0</v>
      </c>
      <c r="Z1600" s="576">
        <f t="shared" si="216"/>
        <v>0</v>
      </c>
      <c r="AA1600" s="576">
        <f t="shared" si="217"/>
        <v>0</v>
      </c>
      <c r="AB1600" s="553"/>
      <c r="AC1600" s="553"/>
      <c r="AD1600" s="553"/>
      <c r="AE1600" s="553"/>
      <c r="AF1600" s="553"/>
      <c r="AG1600" s="553"/>
      <c r="AH1600" s="553"/>
      <c r="AI1600" s="397"/>
      <c r="AJ1600" s="555"/>
      <c r="AK1600" s="576">
        <f t="shared" si="218"/>
        <v>0</v>
      </c>
      <c r="AL1600" s="576">
        <f t="shared" si="219"/>
        <v>0</v>
      </c>
      <c r="AM1600" s="599"/>
      <c r="AN1600" s="599"/>
      <c r="AO1600" s="553"/>
      <c r="AP1600" s="553"/>
      <c r="AQ1600" s="553"/>
      <c r="AR1600" s="553"/>
      <c r="AS1600" s="397"/>
      <c r="AT1600" s="397"/>
      <c r="AU1600" s="397"/>
      <c r="AV1600" s="397"/>
      <c r="AW1600" s="397"/>
      <c r="AX1600" s="397"/>
      <c r="AY1600" s="397"/>
      <c r="AZ1600" s="397"/>
      <c r="BA1600" s="397"/>
      <c r="BB1600" s="397"/>
      <c r="BC1600" s="397"/>
      <c r="BD1600" s="553"/>
      <c r="BE1600" s="397"/>
      <c r="BF1600" s="397"/>
      <c r="BG1600" s="397"/>
      <c r="BH1600" s="397"/>
    </row>
    <row r="1601" spans="2:60" x14ac:dyDescent="0.35">
      <c r="B1601" s="319"/>
      <c r="C1601" s="147"/>
      <c r="D1601" s="147"/>
      <c r="E1601" s="320"/>
      <c r="F1601" s="321"/>
      <c r="G1601" s="149"/>
      <c r="H1601" s="148"/>
      <c r="I1601" s="148"/>
      <c r="J1601" s="322"/>
      <c r="K1601" s="324" t="str">
        <f>IFERROR(INDEX(Lookup!$G$3:$G$6,MATCH(J1601,Lookup!$F$3:$F$6,0)),"")</f>
        <v/>
      </c>
      <c r="L1601" s="323"/>
      <c r="M1601" s="322"/>
      <c r="N1601" s="846">
        <f t="shared" si="212"/>
        <v>0</v>
      </c>
      <c r="O1601" s="325">
        <f t="shared" si="213"/>
        <v>0</v>
      </c>
      <c r="P1601" s="847">
        <f>IF(I1601&lt;INDEX(Lookup!$U$2:$U$10,MATCH($D$48,Lookup!$S$2:$S$10,0)),0,IF(U1601="X",0,IFERROR(L1601*50,0)))</f>
        <v>0</v>
      </c>
      <c r="Q1601" s="326">
        <f>IF(I1601&lt;INDEX(Lookup!$U$2:$U$10,MATCH($D$48,Lookup!$S$2:$S$10,0)),0,IF(U1601="X",0,IFERROR(P1601*K1601,0)))</f>
        <v>0</v>
      </c>
      <c r="R1601" s="326">
        <v>0</v>
      </c>
      <c r="S1601" s="424">
        <v>0</v>
      </c>
      <c r="T1601" s="322"/>
      <c r="U1601" s="143"/>
      <c r="V1601" s="397"/>
      <c r="W1601" s="555"/>
      <c r="X1601" s="576">
        <f t="shared" si="214"/>
        <v>0</v>
      </c>
      <c r="Y1601" s="576">
        <f t="shared" si="215"/>
        <v>0</v>
      </c>
      <c r="Z1601" s="576">
        <f t="shared" si="216"/>
        <v>0</v>
      </c>
      <c r="AA1601" s="576">
        <f t="shared" si="217"/>
        <v>0</v>
      </c>
      <c r="AB1601" s="553"/>
      <c r="AC1601" s="553"/>
      <c r="AD1601" s="553"/>
      <c r="AE1601" s="553"/>
      <c r="AF1601" s="553"/>
      <c r="AG1601" s="553"/>
      <c r="AH1601" s="553"/>
      <c r="AI1601" s="397"/>
      <c r="AJ1601" s="555"/>
      <c r="AK1601" s="576">
        <f t="shared" si="218"/>
        <v>0</v>
      </c>
      <c r="AL1601" s="576">
        <f t="shared" si="219"/>
        <v>0</v>
      </c>
      <c r="AM1601" s="599"/>
      <c r="AN1601" s="599"/>
      <c r="AO1601" s="553"/>
      <c r="AP1601" s="553"/>
      <c r="AQ1601" s="553"/>
      <c r="AR1601" s="553"/>
      <c r="AS1601" s="397"/>
      <c r="AT1601" s="397"/>
      <c r="AU1601" s="397"/>
      <c r="AV1601" s="397"/>
      <c r="AW1601" s="397"/>
      <c r="AX1601" s="397"/>
      <c r="AY1601" s="397"/>
      <c r="AZ1601" s="397"/>
      <c r="BA1601" s="397"/>
      <c r="BB1601" s="397"/>
      <c r="BC1601" s="397"/>
      <c r="BD1601" s="553"/>
      <c r="BE1601" s="397"/>
      <c r="BF1601" s="397"/>
      <c r="BG1601" s="397"/>
      <c r="BH1601" s="397"/>
    </row>
    <row r="1602" spans="2:60" x14ac:dyDescent="0.35">
      <c r="B1602" s="319"/>
      <c r="C1602" s="147"/>
      <c r="D1602" s="147"/>
      <c r="E1602" s="320"/>
      <c r="F1602" s="321"/>
      <c r="G1602" s="149"/>
      <c r="H1602" s="148"/>
      <c r="I1602" s="148"/>
      <c r="J1602" s="322"/>
      <c r="K1602" s="324" t="str">
        <f>IFERROR(INDEX(Lookup!$G$3:$G$6,MATCH(J1602,Lookup!$F$3:$F$6,0)),"")</f>
        <v/>
      </c>
      <c r="L1602" s="323"/>
      <c r="M1602" s="322"/>
      <c r="N1602" s="846">
        <f t="shared" si="212"/>
        <v>0</v>
      </c>
      <c r="O1602" s="325">
        <f t="shared" si="213"/>
        <v>0</v>
      </c>
      <c r="P1602" s="847">
        <f>IF(I1602&lt;INDEX(Lookup!$U$2:$U$10,MATCH($D$48,Lookup!$S$2:$S$10,0)),0,IF(U1602="X",0,IFERROR(L1602*50,0)))</f>
        <v>0</v>
      </c>
      <c r="Q1602" s="326">
        <f>IF(I1602&lt;INDEX(Lookup!$U$2:$U$10,MATCH($D$48,Lookup!$S$2:$S$10,0)),0,IF(U1602="X",0,IFERROR(P1602*K1602,0)))</f>
        <v>0</v>
      </c>
      <c r="R1602" s="326">
        <v>0</v>
      </c>
      <c r="S1602" s="424">
        <v>0</v>
      </c>
      <c r="T1602" s="322"/>
      <c r="U1602" s="143"/>
      <c r="V1602" s="397"/>
      <c r="W1602" s="555"/>
      <c r="X1602" s="576">
        <f t="shared" si="214"/>
        <v>0</v>
      </c>
      <c r="Y1602" s="576">
        <f t="shared" si="215"/>
        <v>0</v>
      </c>
      <c r="Z1602" s="576">
        <f t="shared" si="216"/>
        <v>0</v>
      </c>
      <c r="AA1602" s="576">
        <f t="shared" si="217"/>
        <v>0</v>
      </c>
      <c r="AB1602" s="553"/>
      <c r="AC1602" s="553"/>
      <c r="AD1602" s="553"/>
      <c r="AE1602" s="553"/>
      <c r="AF1602" s="553"/>
      <c r="AG1602" s="553"/>
      <c r="AH1602" s="553"/>
      <c r="AI1602" s="397"/>
      <c r="AJ1602" s="555"/>
      <c r="AK1602" s="576">
        <f t="shared" si="218"/>
        <v>0</v>
      </c>
      <c r="AL1602" s="576">
        <f t="shared" si="219"/>
        <v>0</v>
      </c>
      <c r="AM1602" s="599"/>
      <c r="AN1602" s="599"/>
      <c r="AO1602" s="553"/>
      <c r="AP1602" s="553"/>
      <c r="AQ1602" s="553"/>
      <c r="AR1602" s="553"/>
      <c r="AS1602" s="397"/>
      <c r="AT1602" s="397"/>
      <c r="AU1602" s="397"/>
      <c r="AV1602" s="397"/>
      <c r="AW1602" s="397"/>
      <c r="AX1602" s="397"/>
      <c r="AY1602" s="397"/>
      <c r="AZ1602" s="397"/>
      <c r="BA1602" s="397"/>
      <c r="BB1602" s="397"/>
      <c r="BC1602" s="397"/>
      <c r="BD1602" s="553"/>
      <c r="BE1602" s="397"/>
      <c r="BF1602" s="397"/>
      <c r="BG1602" s="397"/>
      <c r="BH1602" s="397"/>
    </row>
    <row r="1603" spans="2:60" x14ac:dyDescent="0.35">
      <c r="B1603" s="319"/>
      <c r="C1603" s="147"/>
      <c r="D1603" s="147"/>
      <c r="E1603" s="320"/>
      <c r="F1603" s="321"/>
      <c r="G1603" s="149"/>
      <c r="H1603" s="148"/>
      <c r="I1603" s="148"/>
      <c r="J1603" s="322"/>
      <c r="K1603" s="324" t="str">
        <f>IFERROR(INDEX(Lookup!$G$3:$G$6,MATCH(J1603,Lookup!$F$3:$F$6,0)),"")</f>
        <v/>
      </c>
      <c r="L1603" s="323"/>
      <c r="M1603" s="322"/>
      <c r="N1603" s="846">
        <f t="shared" si="212"/>
        <v>0</v>
      </c>
      <c r="O1603" s="325">
        <f t="shared" si="213"/>
        <v>0</v>
      </c>
      <c r="P1603" s="847">
        <f>IF(I1603&lt;INDEX(Lookup!$U$2:$U$10,MATCH($D$48,Lookup!$S$2:$S$10,0)),0,IF(U1603="X",0,IFERROR(L1603*50,0)))</f>
        <v>0</v>
      </c>
      <c r="Q1603" s="326">
        <f>IF(I1603&lt;INDEX(Lookup!$U$2:$U$10,MATCH($D$48,Lookup!$S$2:$S$10,0)),0,IF(U1603="X",0,IFERROR(P1603*K1603,0)))</f>
        <v>0</v>
      </c>
      <c r="R1603" s="326">
        <v>0</v>
      </c>
      <c r="S1603" s="424">
        <v>0</v>
      </c>
      <c r="T1603" s="322"/>
      <c r="U1603" s="143"/>
      <c r="V1603" s="397"/>
      <c r="W1603" s="555"/>
      <c r="X1603" s="576">
        <f t="shared" si="214"/>
        <v>0</v>
      </c>
      <c r="Y1603" s="576">
        <f t="shared" si="215"/>
        <v>0</v>
      </c>
      <c r="Z1603" s="576">
        <f t="shared" si="216"/>
        <v>0</v>
      </c>
      <c r="AA1603" s="576">
        <f t="shared" si="217"/>
        <v>0</v>
      </c>
      <c r="AB1603" s="553"/>
      <c r="AC1603" s="553"/>
      <c r="AD1603" s="553"/>
      <c r="AE1603" s="553"/>
      <c r="AF1603" s="553"/>
      <c r="AG1603" s="553"/>
      <c r="AH1603" s="553"/>
      <c r="AI1603" s="397"/>
      <c r="AJ1603" s="555"/>
      <c r="AK1603" s="576">
        <f t="shared" si="218"/>
        <v>0</v>
      </c>
      <c r="AL1603" s="576">
        <f t="shared" si="219"/>
        <v>0</v>
      </c>
      <c r="AM1603" s="599"/>
      <c r="AN1603" s="599"/>
      <c r="AO1603" s="553"/>
      <c r="AP1603" s="553"/>
      <c r="AQ1603" s="553"/>
      <c r="AR1603" s="553"/>
      <c r="AS1603" s="397"/>
      <c r="AT1603" s="397"/>
      <c r="AU1603" s="397"/>
      <c r="AV1603" s="397"/>
      <c r="AW1603" s="397"/>
      <c r="AX1603" s="397"/>
      <c r="AY1603" s="397"/>
      <c r="AZ1603" s="397"/>
      <c r="BA1603" s="397"/>
      <c r="BB1603" s="397"/>
      <c r="BC1603" s="397"/>
      <c r="BD1603" s="553"/>
      <c r="BE1603" s="397"/>
      <c r="BF1603" s="397"/>
      <c r="BG1603" s="397"/>
      <c r="BH1603" s="397"/>
    </row>
    <row r="1604" spans="2:60" x14ac:dyDescent="0.35">
      <c r="B1604" s="319"/>
      <c r="C1604" s="147"/>
      <c r="D1604" s="147"/>
      <c r="E1604" s="320"/>
      <c r="F1604" s="321"/>
      <c r="G1604" s="149"/>
      <c r="H1604" s="148"/>
      <c r="I1604" s="148"/>
      <c r="J1604" s="322"/>
      <c r="K1604" s="324" t="str">
        <f>IFERROR(INDEX(Lookup!$G$3:$G$6,MATCH(J1604,Lookup!$F$3:$F$6,0)),"")</f>
        <v/>
      </c>
      <c r="L1604" s="323"/>
      <c r="M1604" s="322"/>
      <c r="N1604" s="846">
        <f t="shared" si="212"/>
        <v>0</v>
      </c>
      <c r="O1604" s="325">
        <f t="shared" si="213"/>
        <v>0</v>
      </c>
      <c r="P1604" s="847">
        <f>IF(I1604&lt;INDEX(Lookup!$U$2:$U$10,MATCH($D$48,Lookup!$S$2:$S$10,0)),0,IF(U1604="X",0,IFERROR(L1604*50,0)))</f>
        <v>0</v>
      </c>
      <c r="Q1604" s="326">
        <f>IF(I1604&lt;INDEX(Lookup!$U$2:$U$10,MATCH($D$48,Lookup!$S$2:$S$10,0)),0,IF(U1604="X",0,IFERROR(P1604*K1604,0)))</f>
        <v>0</v>
      </c>
      <c r="R1604" s="326">
        <v>0</v>
      </c>
      <c r="S1604" s="424">
        <v>0</v>
      </c>
      <c r="T1604" s="322"/>
      <c r="U1604" s="143"/>
      <c r="V1604" s="397"/>
      <c r="W1604" s="555"/>
      <c r="X1604" s="576">
        <f t="shared" si="214"/>
        <v>0</v>
      </c>
      <c r="Y1604" s="576">
        <f t="shared" si="215"/>
        <v>0</v>
      </c>
      <c r="Z1604" s="576">
        <f t="shared" si="216"/>
        <v>0</v>
      </c>
      <c r="AA1604" s="576">
        <f t="shared" si="217"/>
        <v>0</v>
      </c>
      <c r="AB1604" s="553"/>
      <c r="AC1604" s="553"/>
      <c r="AD1604" s="553"/>
      <c r="AE1604" s="553"/>
      <c r="AF1604" s="553"/>
      <c r="AG1604" s="553"/>
      <c r="AH1604" s="553"/>
      <c r="AI1604" s="397"/>
      <c r="AJ1604" s="555"/>
      <c r="AK1604" s="576">
        <f t="shared" si="218"/>
        <v>0</v>
      </c>
      <c r="AL1604" s="576">
        <f t="shared" si="219"/>
        <v>0</v>
      </c>
      <c r="AM1604" s="599"/>
      <c r="AN1604" s="599"/>
      <c r="AO1604" s="553"/>
      <c r="AP1604" s="553"/>
      <c r="AQ1604" s="553"/>
      <c r="AR1604" s="553"/>
      <c r="AS1604" s="397"/>
      <c r="AT1604" s="397"/>
      <c r="AU1604" s="397"/>
      <c r="AV1604" s="397"/>
      <c r="AW1604" s="397"/>
      <c r="AX1604" s="397"/>
      <c r="AY1604" s="397"/>
      <c r="AZ1604" s="397"/>
      <c r="BA1604" s="397"/>
      <c r="BB1604" s="397"/>
      <c r="BC1604" s="397"/>
      <c r="BD1604" s="553"/>
      <c r="BE1604" s="397"/>
      <c r="BF1604" s="397"/>
      <c r="BG1604" s="397"/>
      <c r="BH1604" s="397"/>
    </row>
    <row r="1605" spans="2:60" x14ac:dyDescent="0.35">
      <c r="B1605" s="319"/>
      <c r="C1605" s="147"/>
      <c r="D1605" s="147"/>
      <c r="E1605" s="320"/>
      <c r="F1605" s="321"/>
      <c r="G1605" s="149"/>
      <c r="H1605" s="148"/>
      <c r="I1605" s="148"/>
      <c r="J1605" s="322"/>
      <c r="K1605" s="324" t="str">
        <f>IFERROR(INDEX(Lookup!$G$3:$G$6,MATCH(J1605,Lookup!$F$3:$F$6,0)),"")</f>
        <v/>
      </c>
      <c r="L1605" s="323"/>
      <c r="M1605" s="322"/>
      <c r="N1605" s="846">
        <f t="shared" si="212"/>
        <v>0</v>
      </c>
      <c r="O1605" s="325">
        <f t="shared" si="213"/>
        <v>0</v>
      </c>
      <c r="P1605" s="847">
        <f>IF(I1605&lt;INDEX(Lookup!$U$2:$U$10,MATCH($D$48,Lookup!$S$2:$S$10,0)),0,IF(U1605="X",0,IFERROR(L1605*50,0)))</f>
        <v>0</v>
      </c>
      <c r="Q1605" s="326">
        <f>IF(I1605&lt;INDEX(Lookup!$U$2:$U$10,MATCH($D$48,Lookup!$S$2:$S$10,0)),0,IF(U1605="X",0,IFERROR(P1605*K1605,0)))</f>
        <v>0</v>
      </c>
      <c r="R1605" s="326">
        <v>0</v>
      </c>
      <c r="S1605" s="424">
        <v>0</v>
      </c>
      <c r="T1605" s="322"/>
      <c r="U1605" s="143"/>
      <c r="V1605" s="397"/>
      <c r="W1605" s="555"/>
      <c r="X1605" s="576">
        <f t="shared" si="214"/>
        <v>0</v>
      </c>
      <c r="Y1605" s="576">
        <f t="shared" si="215"/>
        <v>0</v>
      </c>
      <c r="Z1605" s="576">
        <f t="shared" si="216"/>
        <v>0</v>
      </c>
      <c r="AA1605" s="576">
        <f t="shared" si="217"/>
        <v>0</v>
      </c>
      <c r="AB1605" s="553"/>
      <c r="AC1605" s="553"/>
      <c r="AD1605" s="553"/>
      <c r="AE1605" s="553"/>
      <c r="AF1605" s="553"/>
      <c r="AG1605" s="553"/>
      <c r="AH1605" s="553"/>
      <c r="AI1605" s="397"/>
      <c r="AJ1605" s="555"/>
      <c r="AK1605" s="576">
        <f t="shared" si="218"/>
        <v>0</v>
      </c>
      <c r="AL1605" s="576">
        <f t="shared" si="219"/>
        <v>0</v>
      </c>
      <c r="AM1605" s="599"/>
      <c r="AN1605" s="599"/>
      <c r="AO1605" s="553"/>
      <c r="AP1605" s="553"/>
      <c r="AQ1605" s="553"/>
      <c r="AR1605" s="553"/>
      <c r="AS1605" s="397"/>
      <c r="AT1605" s="397"/>
      <c r="AU1605" s="397"/>
      <c r="AV1605" s="397"/>
      <c r="AW1605" s="397"/>
      <c r="AX1605" s="397"/>
      <c r="AY1605" s="397"/>
      <c r="AZ1605" s="397"/>
      <c r="BA1605" s="397"/>
      <c r="BB1605" s="397"/>
      <c r="BC1605" s="397"/>
      <c r="BD1605" s="553"/>
      <c r="BE1605" s="397"/>
      <c r="BF1605" s="397"/>
      <c r="BG1605" s="397"/>
      <c r="BH1605" s="397"/>
    </row>
    <row r="1606" spans="2:60" x14ac:dyDescent="0.35">
      <c r="B1606" s="319"/>
      <c r="C1606" s="147"/>
      <c r="D1606" s="147"/>
      <c r="E1606" s="320"/>
      <c r="F1606" s="321"/>
      <c r="G1606" s="149"/>
      <c r="H1606" s="148"/>
      <c r="I1606" s="148"/>
      <c r="J1606" s="322"/>
      <c r="K1606" s="324" t="str">
        <f>IFERROR(INDEX(Lookup!$G$3:$G$6,MATCH(J1606,Lookup!$F$3:$F$6,0)),"")</f>
        <v/>
      </c>
      <c r="L1606" s="323"/>
      <c r="M1606" s="322"/>
      <c r="N1606" s="846">
        <f t="shared" si="212"/>
        <v>0</v>
      </c>
      <c r="O1606" s="325">
        <f t="shared" si="213"/>
        <v>0</v>
      </c>
      <c r="P1606" s="847">
        <f>IF(I1606&lt;INDEX(Lookup!$U$2:$U$10,MATCH($D$48,Lookup!$S$2:$S$10,0)),0,IF(U1606="X",0,IFERROR(L1606*50,0)))</f>
        <v>0</v>
      </c>
      <c r="Q1606" s="326">
        <f>IF(I1606&lt;INDEX(Lookup!$U$2:$U$10,MATCH($D$48,Lookup!$S$2:$S$10,0)),0,IF(U1606="X",0,IFERROR(P1606*K1606,0)))</f>
        <v>0</v>
      </c>
      <c r="R1606" s="326">
        <v>0</v>
      </c>
      <c r="S1606" s="424">
        <v>0</v>
      </c>
      <c r="T1606" s="322"/>
      <c r="U1606" s="143"/>
      <c r="V1606" s="397"/>
      <c r="W1606" s="555"/>
      <c r="X1606" s="576">
        <f t="shared" si="214"/>
        <v>0</v>
      </c>
      <c r="Y1606" s="576">
        <f t="shared" si="215"/>
        <v>0</v>
      </c>
      <c r="Z1606" s="576">
        <f t="shared" si="216"/>
        <v>0</v>
      </c>
      <c r="AA1606" s="576">
        <f t="shared" si="217"/>
        <v>0</v>
      </c>
      <c r="AB1606" s="553"/>
      <c r="AC1606" s="553"/>
      <c r="AD1606" s="553"/>
      <c r="AE1606" s="553"/>
      <c r="AF1606" s="553"/>
      <c r="AG1606" s="553"/>
      <c r="AH1606" s="553"/>
      <c r="AI1606" s="397"/>
      <c r="AJ1606" s="555"/>
      <c r="AK1606" s="576">
        <f t="shared" si="218"/>
        <v>0</v>
      </c>
      <c r="AL1606" s="576">
        <f t="shared" si="219"/>
        <v>0</v>
      </c>
      <c r="AM1606" s="599"/>
      <c r="AN1606" s="599"/>
      <c r="AO1606" s="553"/>
      <c r="AP1606" s="553"/>
      <c r="AQ1606" s="553"/>
      <c r="AR1606" s="553"/>
      <c r="AS1606" s="397"/>
      <c r="AT1606" s="397"/>
      <c r="AU1606" s="397"/>
      <c r="AV1606" s="397"/>
      <c r="AW1606" s="397"/>
      <c r="AX1606" s="397"/>
      <c r="AY1606" s="397"/>
      <c r="AZ1606" s="397"/>
      <c r="BA1606" s="397"/>
      <c r="BB1606" s="397"/>
      <c r="BC1606" s="397"/>
      <c r="BD1606" s="553"/>
      <c r="BE1606" s="397"/>
      <c r="BF1606" s="397"/>
      <c r="BG1606" s="397"/>
      <c r="BH1606" s="397"/>
    </row>
    <row r="1607" spans="2:60" x14ac:dyDescent="0.35">
      <c r="B1607" s="319"/>
      <c r="C1607" s="147"/>
      <c r="D1607" s="147"/>
      <c r="E1607" s="320"/>
      <c r="F1607" s="321"/>
      <c r="G1607" s="149"/>
      <c r="H1607" s="148"/>
      <c r="I1607" s="148"/>
      <c r="J1607" s="322"/>
      <c r="K1607" s="324" t="str">
        <f>IFERROR(INDEX(Lookup!$G$3:$G$6,MATCH(J1607,Lookup!$F$3:$F$6,0)),"")</f>
        <v/>
      </c>
      <c r="L1607" s="323"/>
      <c r="M1607" s="322"/>
      <c r="N1607" s="846">
        <f t="shared" si="212"/>
        <v>0</v>
      </c>
      <c r="O1607" s="325">
        <f t="shared" si="213"/>
        <v>0</v>
      </c>
      <c r="P1607" s="847">
        <f>IF(I1607&lt;INDEX(Lookup!$U$2:$U$10,MATCH($D$48,Lookup!$S$2:$S$10,0)),0,IF(U1607="X",0,IFERROR(L1607*50,0)))</f>
        <v>0</v>
      </c>
      <c r="Q1607" s="326">
        <f>IF(I1607&lt;INDEX(Lookup!$U$2:$U$10,MATCH($D$48,Lookup!$S$2:$S$10,0)),0,IF(U1607="X",0,IFERROR(P1607*K1607,0)))</f>
        <v>0</v>
      </c>
      <c r="R1607" s="326">
        <v>0</v>
      </c>
      <c r="S1607" s="424">
        <v>0</v>
      </c>
      <c r="T1607" s="322"/>
      <c r="U1607" s="143"/>
      <c r="V1607" s="397"/>
      <c r="W1607" s="555"/>
      <c r="X1607" s="576">
        <f t="shared" si="214"/>
        <v>0</v>
      </c>
      <c r="Y1607" s="576">
        <f t="shared" si="215"/>
        <v>0</v>
      </c>
      <c r="Z1607" s="576">
        <f t="shared" si="216"/>
        <v>0</v>
      </c>
      <c r="AA1607" s="576">
        <f t="shared" si="217"/>
        <v>0</v>
      </c>
      <c r="AB1607" s="553"/>
      <c r="AC1607" s="553"/>
      <c r="AD1607" s="553"/>
      <c r="AE1607" s="553"/>
      <c r="AF1607" s="553"/>
      <c r="AG1607" s="553"/>
      <c r="AH1607" s="553"/>
      <c r="AI1607" s="397"/>
      <c r="AJ1607" s="555"/>
      <c r="AK1607" s="576">
        <f t="shared" si="218"/>
        <v>0</v>
      </c>
      <c r="AL1607" s="576">
        <f t="shared" si="219"/>
        <v>0</v>
      </c>
      <c r="AM1607" s="599"/>
      <c r="AN1607" s="599"/>
      <c r="AO1607" s="553"/>
      <c r="AP1607" s="553"/>
      <c r="AQ1607" s="553"/>
      <c r="AR1607" s="553"/>
      <c r="AS1607" s="397"/>
      <c r="AT1607" s="397"/>
      <c r="AU1607" s="397"/>
      <c r="AV1607" s="397"/>
      <c r="AW1607" s="397"/>
      <c r="AX1607" s="397"/>
      <c r="AY1607" s="397"/>
      <c r="AZ1607" s="397"/>
      <c r="BA1607" s="397"/>
      <c r="BB1607" s="397"/>
      <c r="BC1607" s="397"/>
      <c r="BD1607" s="553"/>
      <c r="BE1607" s="397"/>
      <c r="BF1607" s="397"/>
      <c r="BG1607" s="397"/>
      <c r="BH1607" s="397"/>
    </row>
    <row r="1608" spans="2:60" x14ac:dyDescent="0.35">
      <c r="B1608" s="319"/>
      <c r="C1608" s="147"/>
      <c r="D1608" s="147"/>
      <c r="E1608" s="320"/>
      <c r="F1608" s="321"/>
      <c r="G1608" s="149"/>
      <c r="H1608" s="148"/>
      <c r="I1608" s="148"/>
      <c r="J1608" s="322"/>
      <c r="K1608" s="324" t="str">
        <f>IFERROR(INDEX(Lookup!$G$3:$G$6,MATCH(J1608,Lookup!$F$3:$F$6,0)),"")</f>
        <v/>
      </c>
      <c r="L1608" s="323"/>
      <c r="M1608" s="322"/>
      <c r="N1608" s="846">
        <f t="shared" si="212"/>
        <v>0</v>
      </c>
      <c r="O1608" s="325">
        <f t="shared" si="213"/>
        <v>0</v>
      </c>
      <c r="P1608" s="847">
        <f>IF(I1608&lt;INDEX(Lookup!$U$2:$U$10,MATCH($D$48,Lookup!$S$2:$S$10,0)),0,IF(U1608="X",0,IFERROR(L1608*50,0)))</f>
        <v>0</v>
      </c>
      <c r="Q1608" s="326">
        <f>IF(I1608&lt;INDEX(Lookup!$U$2:$U$10,MATCH($D$48,Lookup!$S$2:$S$10,0)),0,IF(U1608="X",0,IFERROR(P1608*K1608,0)))</f>
        <v>0</v>
      </c>
      <c r="R1608" s="326">
        <v>0</v>
      </c>
      <c r="S1608" s="424">
        <v>0</v>
      </c>
      <c r="T1608" s="322"/>
      <c r="U1608" s="143"/>
      <c r="V1608" s="397"/>
      <c r="W1608" s="555"/>
      <c r="X1608" s="576">
        <f t="shared" si="214"/>
        <v>0</v>
      </c>
      <c r="Y1608" s="576">
        <f t="shared" si="215"/>
        <v>0</v>
      </c>
      <c r="Z1608" s="576">
        <f t="shared" si="216"/>
        <v>0</v>
      </c>
      <c r="AA1608" s="576">
        <f t="shared" si="217"/>
        <v>0</v>
      </c>
      <c r="AB1608" s="553"/>
      <c r="AC1608" s="553"/>
      <c r="AD1608" s="553"/>
      <c r="AE1608" s="553"/>
      <c r="AF1608" s="553"/>
      <c r="AG1608" s="553"/>
      <c r="AH1608" s="553"/>
      <c r="AI1608" s="397"/>
      <c r="AJ1608" s="555"/>
      <c r="AK1608" s="576">
        <f t="shared" si="218"/>
        <v>0</v>
      </c>
      <c r="AL1608" s="576">
        <f t="shared" si="219"/>
        <v>0</v>
      </c>
      <c r="AM1608" s="599"/>
      <c r="AN1608" s="599"/>
      <c r="AO1608" s="553"/>
      <c r="AP1608" s="553"/>
      <c r="AQ1608" s="553"/>
      <c r="AR1608" s="553"/>
      <c r="AS1608" s="397"/>
      <c r="AT1608" s="397"/>
      <c r="AU1608" s="397"/>
      <c r="AV1608" s="397"/>
      <c r="AW1608" s="397"/>
      <c r="AX1608" s="397"/>
      <c r="AY1608" s="397"/>
      <c r="AZ1608" s="397"/>
      <c r="BA1608" s="397"/>
      <c r="BB1608" s="397"/>
      <c r="BC1608" s="397"/>
      <c r="BD1608" s="553"/>
      <c r="BE1608" s="397"/>
      <c r="BF1608" s="397"/>
      <c r="BG1608" s="397"/>
      <c r="BH1608" s="397"/>
    </row>
    <row r="1609" spans="2:60" x14ac:dyDescent="0.35">
      <c r="B1609" s="319"/>
      <c r="C1609" s="147"/>
      <c r="D1609" s="147"/>
      <c r="E1609" s="320"/>
      <c r="F1609" s="321"/>
      <c r="G1609" s="149"/>
      <c r="H1609" s="148"/>
      <c r="I1609" s="148"/>
      <c r="J1609" s="322"/>
      <c r="K1609" s="324" t="str">
        <f>IFERROR(INDEX(Lookup!$G$3:$G$6,MATCH(J1609,Lookup!$F$3:$F$6,0)),"")</f>
        <v/>
      </c>
      <c r="L1609" s="323"/>
      <c r="M1609" s="322"/>
      <c r="N1609" s="846">
        <f t="shared" si="212"/>
        <v>0</v>
      </c>
      <c r="O1609" s="325">
        <f t="shared" si="213"/>
        <v>0</v>
      </c>
      <c r="P1609" s="847">
        <f>IF(I1609&lt;INDEX(Lookup!$U$2:$U$10,MATCH($D$48,Lookup!$S$2:$S$10,0)),0,IF(U1609="X",0,IFERROR(L1609*50,0)))</f>
        <v>0</v>
      </c>
      <c r="Q1609" s="326">
        <f>IF(I1609&lt;INDEX(Lookup!$U$2:$U$10,MATCH($D$48,Lookup!$S$2:$S$10,0)),0,IF(U1609="X",0,IFERROR(P1609*K1609,0)))</f>
        <v>0</v>
      </c>
      <c r="R1609" s="326">
        <v>0</v>
      </c>
      <c r="S1609" s="424">
        <v>0</v>
      </c>
      <c r="T1609" s="322"/>
      <c r="U1609" s="143"/>
      <c r="V1609" s="397"/>
      <c r="W1609" s="555"/>
      <c r="X1609" s="576">
        <f t="shared" si="214"/>
        <v>0</v>
      </c>
      <c r="Y1609" s="576">
        <f t="shared" si="215"/>
        <v>0</v>
      </c>
      <c r="Z1609" s="576">
        <f t="shared" si="216"/>
        <v>0</v>
      </c>
      <c r="AA1609" s="576">
        <f t="shared" si="217"/>
        <v>0</v>
      </c>
      <c r="AB1609" s="553"/>
      <c r="AC1609" s="553"/>
      <c r="AD1609" s="553"/>
      <c r="AE1609" s="553"/>
      <c r="AF1609" s="553"/>
      <c r="AG1609" s="553"/>
      <c r="AH1609" s="553"/>
      <c r="AI1609" s="397"/>
      <c r="AJ1609" s="555"/>
      <c r="AK1609" s="576">
        <f t="shared" si="218"/>
        <v>0</v>
      </c>
      <c r="AL1609" s="576">
        <f t="shared" si="219"/>
        <v>0</v>
      </c>
      <c r="AM1609" s="599"/>
      <c r="AN1609" s="599"/>
      <c r="AO1609" s="553"/>
      <c r="AP1609" s="553"/>
      <c r="AQ1609" s="553"/>
      <c r="AR1609" s="553"/>
      <c r="AS1609" s="397"/>
      <c r="AT1609" s="397"/>
      <c r="AU1609" s="397"/>
      <c r="AV1609" s="397"/>
      <c r="AW1609" s="397"/>
      <c r="AX1609" s="397"/>
      <c r="AY1609" s="397"/>
      <c r="AZ1609" s="397"/>
      <c r="BA1609" s="397"/>
      <c r="BB1609" s="397"/>
      <c r="BC1609" s="397"/>
      <c r="BD1609" s="553"/>
      <c r="BE1609" s="397"/>
      <c r="BF1609" s="397"/>
      <c r="BG1609" s="397"/>
      <c r="BH1609" s="397"/>
    </row>
    <row r="1610" spans="2:60" x14ac:dyDescent="0.35">
      <c r="B1610" s="319"/>
      <c r="C1610" s="147"/>
      <c r="D1610" s="147"/>
      <c r="E1610" s="320"/>
      <c r="F1610" s="321"/>
      <c r="G1610" s="149"/>
      <c r="H1610" s="148"/>
      <c r="I1610" s="148"/>
      <c r="J1610" s="322"/>
      <c r="K1610" s="324" t="str">
        <f>IFERROR(INDEX(Lookup!$G$3:$G$6,MATCH(J1610,Lookup!$F$3:$F$6,0)),"")</f>
        <v/>
      </c>
      <c r="L1610" s="323"/>
      <c r="M1610" s="322"/>
      <c r="N1610" s="846">
        <f t="shared" si="212"/>
        <v>0</v>
      </c>
      <c r="O1610" s="325">
        <f t="shared" si="213"/>
        <v>0</v>
      </c>
      <c r="P1610" s="847">
        <f>IF(I1610&lt;INDEX(Lookup!$U$2:$U$10,MATCH($D$48,Lookup!$S$2:$S$10,0)),0,IF(U1610="X",0,IFERROR(L1610*50,0)))</f>
        <v>0</v>
      </c>
      <c r="Q1610" s="326">
        <f>IF(I1610&lt;INDEX(Lookup!$U$2:$U$10,MATCH($D$48,Lookup!$S$2:$S$10,0)),0,IF(U1610="X",0,IFERROR(P1610*K1610,0)))</f>
        <v>0</v>
      </c>
      <c r="R1610" s="326">
        <v>0</v>
      </c>
      <c r="S1610" s="424">
        <v>0</v>
      </c>
      <c r="T1610" s="322"/>
      <c r="U1610" s="143"/>
      <c r="V1610" s="397"/>
      <c r="W1610" s="555"/>
      <c r="X1610" s="576">
        <f t="shared" si="214"/>
        <v>0</v>
      </c>
      <c r="Y1610" s="576">
        <f t="shared" si="215"/>
        <v>0</v>
      </c>
      <c r="Z1610" s="576">
        <f t="shared" si="216"/>
        <v>0</v>
      </c>
      <c r="AA1610" s="576">
        <f t="shared" si="217"/>
        <v>0</v>
      </c>
      <c r="AB1610" s="553"/>
      <c r="AC1610" s="553"/>
      <c r="AD1610" s="553"/>
      <c r="AE1610" s="553"/>
      <c r="AF1610" s="553"/>
      <c r="AG1610" s="553"/>
      <c r="AH1610" s="553"/>
      <c r="AI1610" s="397"/>
      <c r="AJ1610" s="555"/>
      <c r="AK1610" s="576">
        <f t="shared" si="218"/>
        <v>0</v>
      </c>
      <c r="AL1610" s="576">
        <f t="shared" si="219"/>
        <v>0</v>
      </c>
      <c r="AM1610" s="599"/>
      <c r="AN1610" s="599"/>
      <c r="AO1610" s="553"/>
      <c r="AP1610" s="553"/>
      <c r="AQ1610" s="553"/>
      <c r="AR1610" s="553"/>
      <c r="AS1610" s="397"/>
      <c r="AT1610" s="397"/>
      <c r="AU1610" s="397"/>
      <c r="AV1610" s="397"/>
      <c r="AW1610" s="397"/>
      <c r="AX1610" s="397"/>
      <c r="AY1610" s="397"/>
      <c r="AZ1610" s="397"/>
      <c r="BA1610" s="397"/>
      <c r="BB1610" s="397"/>
      <c r="BC1610" s="397"/>
      <c r="BD1610" s="553"/>
      <c r="BE1610" s="397"/>
      <c r="BF1610" s="397"/>
      <c r="BG1610" s="397"/>
      <c r="BH1610" s="397"/>
    </row>
    <row r="1611" spans="2:60" x14ac:dyDescent="0.35">
      <c r="B1611" s="319"/>
      <c r="C1611" s="147"/>
      <c r="D1611" s="147"/>
      <c r="E1611" s="320"/>
      <c r="F1611" s="321"/>
      <c r="G1611" s="149"/>
      <c r="H1611" s="148"/>
      <c r="I1611" s="148"/>
      <c r="J1611" s="322"/>
      <c r="K1611" s="324" t="str">
        <f>IFERROR(INDEX(Lookup!$G$3:$G$6,MATCH(J1611,Lookup!$F$3:$F$6,0)),"")</f>
        <v/>
      </c>
      <c r="L1611" s="323"/>
      <c r="M1611" s="322"/>
      <c r="N1611" s="846">
        <f t="shared" si="212"/>
        <v>0</v>
      </c>
      <c r="O1611" s="325">
        <f t="shared" si="213"/>
        <v>0</v>
      </c>
      <c r="P1611" s="847">
        <f>IF(I1611&lt;INDEX(Lookup!$U$2:$U$10,MATCH($D$48,Lookup!$S$2:$S$10,0)),0,IF(U1611="X",0,IFERROR(L1611*50,0)))</f>
        <v>0</v>
      </c>
      <c r="Q1611" s="326">
        <f>IF(I1611&lt;INDEX(Lookup!$U$2:$U$10,MATCH($D$48,Lookup!$S$2:$S$10,0)),0,IF(U1611="X",0,IFERROR(P1611*K1611,0)))</f>
        <v>0</v>
      </c>
      <c r="R1611" s="326">
        <v>0</v>
      </c>
      <c r="S1611" s="424">
        <v>0</v>
      </c>
      <c r="T1611" s="322"/>
      <c r="U1611" s="143"/>
      <c r="V1611" s="397"/>
      <c r="W1611" s="555"/>
      <c r="X1611" s="576">
        <f t="shared" si="214"/>
        <v>0</v>
      </c>
      <c r="Y1611" s="576">
        <f t="shared" si="215"/>
        <v>0</v>
      </c>
      <c r="Z1611" s="576">
        <f t="shared" si="216"/>
        <v>0</v>
      </c>
      <c r="AA1611" s="576">
        <f t="shared" si="217"/>
        <v>0</v>
      </c>
      <c r="AB1611" s="553"/>
      <c r="AC1611" s="553"/>
      <c r="AD1611" s="553"/>
      <c r="AE1611" s="553"/>
      <c r="AF1611" s="553"/>
      <c r="AG1611" s="553"/>
      <c r="AH1611" s="553"/>
      <c r="AI1611" s="397"/>
      <c r="AJ1611" s="555"/>
      <c r="AK1611" s="576">
        <f t="shared" si="218"/>
        <v>0</v>
      </c>
      <c r="AL1611" s="576">
        <f t="shared" si="219"/>
        <v>0</v>
      </c>
      <c r="AM1611" s="599"/>
      <c r="AN1611" s="599"/>
      <c r="AO1611" s="553"/>
      <c r="AP1611" s="553"/>
      <c r="AQ1611" s="553"/>
      <c r="AR1611" s="553"/>
      <c r="AS1611" s="397"/>
      <c r="AT1611" s="397"/>
      <c r="AU1611" s="397"/>
      <c r="AV1611" s="397"/>
      <c r="AW1611" s="397"/>
      <c r="AX1611" s="397"/>
      <c r="AY1611" s="397"/>
      <c r="AZ1611" s="397"/>
      <c r="BA1611" s="397"/>
      <c r="BB1611" s="397"/>
      <c r="BC1611" s="397"/>
      <c r="BD1611" s="553"/>
      <c r="BE1611" s="397"/>
      <c r="BF1611" s="397"/>
      <c r="BG1611" s="397"/>
      <c r="BH1611" s="397"/>
    </row>
    <row r="1612" spans="2:60" x14ac:dyDescent="0.35">
      <c r="B1612" s="319"/>
      <c r="C1612" s="147"/>
      <c r="D1612" s="147"/>
      <c r="E1612" s="320"/>
      <c r="F1612" s="321"/>
      <c r="G1612" s="149"/>
      <c r="H1612" s="148"/>
      <c r="I1612" s="148"/>
      <c r="J1612" s="322"/>
      <c r="K1612" s="324" t="str">
        <f>IFERROR(INDEX(Lookup!$G$3:$G$6,MATCH(J1612,Lookup!$F$3:$F$6,0)),"")</f>
        <v/>
      </c>
      <c r="L1612" s="323"/>
      <c r="M1612" s="322"/>
      <c r="N1612" s="846">
        <f t="shared" si="212"/>
        <v>0</v>
      </c>
      <c r="O1612" s="325">
        <f t="shared" si="213"/>
        <v>0</v>
      </c>
      <c r="P1612" s="847">
        <f>IF(I1612&lt;INDEX(Lookup!$U$2:$U$10,MATCH($D$48,Lookup!$S$2:$S$10,0)),0,IF(U1612="X",0,IFERROR(L1612*50,0)))</f>
        <v>0</v>
      </c>
      <c r="Q1612" s="326">
        <f>IF(I1612&lt;INDEX(Lookup!$U$2:$U$10,MATCH($D$48,Lookup!$S$2:$S$10,0)),0,IF(U1612="X",0,IFERROR(P1612*K1612,0)))</f>
        <v>0</v>
      </c>
      <c r="R1612" s="326">
        <v>0</v>
      </c>
      <c r="S1612" s="424">
        <v>0</v>
      </c>
      <c r="T1612" s="322"/>
      <c r="U1612" s="143"/>
      <c r="V1612" s="397"/>
      <c r="W1612" s="555"/>
      <c r="X1612" s="576">
        <f t="shared" si="214"/>
        <v>0</v>
      </c>
      <c r="Y1612" s="576">
        <f t="shared" si="215"/>
        <v>0</v>
      </c>
      <c r="Z1612" s="576">
        <f t="shared" si="216"/>
        <v>0</v>
      </c>
      <c r="AA1612" s="576">
        <f t="shared" si="217"/>
        <v>0</v>
      </c>
      <c r="AB1612" s="553"/>
      <c r="AC1612" s="553"/>
      <c r="AD1612" s="553"/>
      <c r="AE1612" s="553"/>
      <c r="AF1612" s="553"/>
      <c r="AG1612" s="553"/>
      <c r="AH1612" s="553"/>
      <c r="AI1612" s="397"/>
      <c r="AJ1612" s="555"/>
      <c r="AK1612" s="576">
        <f t="shared" si="218"/>
        <v>0</v>
      </c>
      <c r="AL1612" s="576">
        <f t="shared" si="219"/>
        <v>0</v>
      </c>
      <c r="AM1612" s="599"/>
      <c r="AN1612" s="599"/>
      <c r="AO1612" s="553"/>
      <c r="AP1612" s="553"/>
      <c r="AQ1612" s="553"/>
      <c r="AR1612" s="553"/>
      <c r="AS1612" s="397"/>
      <c r="AT1612" s="397"/>
      <c r="AU1612" s="397"/>
      <c r="AV1612" s="397"/>
      <c r="AW1612" s="397"/>
      <c r="AX1612" s="397"/>
      <c r="AY1612" s="397"/>
      <c r="AZ1612" s="397"/>
      <c r="BA1612" s="397"/>
      <c r="BB1612" s="397"/>
      <c r="BC1612" s="397"/>
      <c r="BD1612" s="553"/>
      <c r="BE1612" s="397"/>
      <c r="BF1612" s="397"/>
      <c r="BG1612" s="397"/>
      <c r="BH1612" s="397"/>
    </row>
    <row r="1613" spans="2:60" x14ac:dyDescent="0.35">
      <c r="B1613" s="319"/>
      <c r="C1613" s="147"/>
      <c r="D1613" s="147"/>
      <c r="E1613" s="320"/>
      <c r="F1613" s="321"/>
      <c r="G1613" s="149"/>
      <c r="H1613" s="148"/>
      <c r="I1613" s="148"/>
      <c r="J1613" s="322"/>
      <c r="K1613" s="324" t="str">
        <f>IFERROR(INDEX(Lookup!$G$3:$G$6,MATCH(J1613,Lookup!$F$3:$F$6,0)),"")</f>
        <v/>
      </c>
      <c r="L1613" s="323"/>
      <c r="M1613" s="322"/>
      <c r="N1613" s="846">
        <f t="shared" si="212"/>
        <v>0</v>
      </c>
      <c r="O1613" s="325">
        <f t="shared" si="213"/>
        <v>0</v>
      </c>
      <c r="P1613" s="847">
        <f>IF(I1613&lt;INDEX(Lookup!$U$2:$U$10,MATCH($D$48,Lookup!$S$2:$S$10,0)),0,IF(U1613="X",0,IFERROR(L1613*50,0)))</f>
        <v>0</v>
      </c>
      <c r="Q1613" s="326">
        <f>IF(I1613&lt;INDEX(Lookup!$U$2:$U$10,MATCH($D$48,Lookup!$S$2:$S$10,0)),0,IF(U1613="X",0,IFERROR(P1613*K1613,0)))</f>
        <v>0</v>
      </c>
      <c r="R1613" s="326">
        <v>0</v>
      </c>
      <c r="S1613" s="424">
        <v>0</v>
      </c>
      <c r="T1613" s="322"/>
      <c r="U1613" s="143"/>
      <c r="V1613" s="397"/>
      <c r="W1613" s="555"/>
      <c r="X1613" s="576">
        <f t="shared" si="214"/>
        <v>0</v>
      </c>
      <c r="Y1613" s="576">
        <f t="shared" si="215"/>
        <v>0</v>
      </c>
      <c r="Z1613" s="576">
        <f t="shared" si="216"/>
        <v>0</v>
      </c>
      <c r="AA1613" s="576">
        <f t="shared" si="217"/>
        <v>0</v>
      </c>
      <c r="AB1613" s="553"/>
      <c r="AC1613" s="553"/>
      <c r="AD1613" s="553"/>
      <c r="AE1613" s="553"/>
      <c r="AF1613" s="553"/>
      <c r="AG1613" s="553"/>
      <c r="AH1613" s="553"/>
      <c r="AI1613" s="397"/>
      <c r="AJ1613" s="555"/>
      <c r="AK1613" s="576">
        <f t="shared" si="218"/>
        <v>0</v>
      </c>
      <c r="AL1613" s="576">
        <f t="shared" si="219"/>
        <v>0</v>
      </c>
      <c r="AM1613" s="599"/>
      <c r="AN1613" s="599"/>
      <c r="AO1613" s="553"/>
      <c r="AP1613" s="553"/>
      <c r="AQ1613" s="553"/>
      <c r="AR1613" s="553"/>
      <c r="AS1613" s="397"/>
      <c r="AT1613" s="397"/>
      <c r="AU1613" s="397"/>
      <c r="AV1613" s="397"/>
      <c r="AW1613" s="397"/>
      <c r="AX1613" s="397"/>
      <c r="AY1613" s="397"/>
      <c r="AZ1613" s="397"/>
      <c r="BA1613" s="397"/>
      <c r="BB1613" s="397"/>
      <c r="BC1613" s="397"/>
      <c r="BD1613" s="553"/>
      <c r="BE1613" s="397"/>
      <c r="BF1613" s="397"/>
      <c r="BG1613" s="397"/>
      <c r="BH1613" s="397"/>
    </row>
    <row r="1614" spans="2:60" x14ac:dyDescent="0.35">
      <c r="B1614" s="319"/>
      <c r="C1614" s="147"/>
      <c r="D1614" s="147"/>
      <c r="E1614" s="320"/>
      <c r="F1614" s="321"/>
      <c r="G1614" s="149"/>
      <c r="H1614" s="148"/>
      <c r="I1614" s="148"/>
      <c r="J1614" s="322"/>
      <c r="K1614" s="324" t="str">
        <f>IFERROR(INDEX(Lookup!$G$3:$G$6,MATCH(J1614,Lookup!$F$3:$F$6,0)),"")</f>
        <v/>
      </c>
      <c r="L1614" s="323"/>
      <c r="M1614" s="322"/>
      <c r="N1614" s="846">
        <f t="shared" si="212"/>
        <v>0</v>
      </c>
      <c r="O1614" s="325">
        <f t="shared" si="213"/>
        <v>0</v>
      </c>
      <c r="P1614" s="847">
        <f>IF(I1614&lt;INDEX(Lookup!$U$2:$U$10,MATCH($D$48,Lookup!$S$2:$S$10,0)),0,IF(U1614="X",0,IFERROR(L1614*50,0)))</f>
        <v>0</v>
      </c>
      <c r="Q1614" s="326">
        <f>IF(I1614&lt;INDEX(Lookup!$U$2:$U$10,MATCH($D$48,Lookup!$S$2:$S$10,0)),0,IF(U1614="X",0,IFERROR(P1614*K1614,0)))</f>
        <v>0</v>
      </c>
      <c r="R1614" s="326">
        <v>0</v>
      </c>
      <c r="S1614" s="424">
        <v>0</v>
      </c>
      <c r="T1614" s="322"/>
      <c r="U1614" s="143"/>
      <c r="V1614" s="397"/>
      <c r="W1614" s="555"/>
      <c r="X1614" s="576">
        <f t="shared" si="214"/>
        <v>0</v>
      </c>
      <c r="Y1614" s="576">
        <f t="shared" si="215"/>
        <v>0</v>
      </c>
      <c r="Z1614" s="576">
        <f t="shared" si="216"/>
        <v>0</v>
      </c>
      <c r="AA1614" s="576">
        <f t="shared" si="217"/>
        <v>0</v>
      </c>
      <c r="AB1614" s="553"/>
      <c r="AC1614" s="553"/>
      <c r="AD1614" s="553"/>
      <c r="AE1614" s="553"/>
      <c r="AF1614" s="553"/>
      <c r="AG1614" s="553"/>
      <c r="AH1614" s="553"/>
      <c r="AI1614" s="397"/>
      <c r="AJ1614" s="555"/>
      <c r="AK1614" s="576">
        <f t="shared" si="218"/>
        <v>0</v>
      </c>
      <c r="AL1614" s="576">
        <f t="shared" si="219"/>
        <v>0</v>
      </c>
      <c r="AM1614" s="599"/>
      <c r="AN1614" s="599"/>
      <c r="AO1614" s="553"/>
      <c r="AP1614" s="553"/>
      <c r="AQ1614" s="553"/>
      <c r="AR1614" s="553"/>
      <c r="AS1614" s="397"/>
      <c r="AT1614" s="397"/>
      <c r="AU1614" s="397"/>
      <c r="AV1614" s="397"/>
      <c r="AW1614" s="397"/>
      <c r="AX1614" s="397"/>
      <c r="AY1614" s="397"/>
      <c r="AZ1614" s="397"/>
      <c r="BA1614" s="397"/>
      <c r="BB1614" s="397"/>
      <c r="BC1614" s="397"/>
      <c r="BD1614" s="553"/>
      <c r="BE1614" s="397"/>
      <c r="BF1614" s="397"/>
      <c r="BG1614" s="397"/>
      <c r="BH1614" s="397"/>
    </row>
    <row r="1615" spans="2:60" x14ac:dyDescent="0.35">
      <c r="B1615" s="319"/>
      <c r="C1615" s="147"/>
      <c r="D1615" s="147"/>
      <c r="E1615" s="320"/>
      <c r="F1615" s="321"/>
      <c r="G1615" s="149"/>
      <c r="H1615" s="148"/>
      <c r="I1615" s="148"/>
      <c r="J1615" s="322"/>
      <c r="K1615" s="324" t="str">
        <f>IFERROR(INDEX(Lookup!$G$3:$G$6,MATCH(J1615,Lookup!$F$3:$F$6,0)),"")</f>
        <v/>
      </c>
      <c r="L1615" s="323"/>
      <c r="M1615" s="322"/>
      <c r="N1615" s="846">
        <f t="shared" si="212"/>
        <v>0</v>
      </c>
      <c r="O1615" s="325">
        <f t="shared" si="213"/>
        <v>0</v>
      </c>
      <c r="P1615" s="847">
        <f>IF(I1615&lt;INDEX(Lookup!$U$2:$U$10,MATCH($D$48,Lookup!$S$2:$S$10,0)),0,IF(U1615="X",0,IFERROR(L1615*50,0)))</f>
        <v>0</v>
      </c>
      <c r="Q1615" s="326">
        <f>IF(I1615&lt;INDEX(Lookup!$U$2:$U$10,MATCH($D$48,Lookup!$S$2:$S$10,0)),0,IF(U1615="X",0,IFERROR(P1615*K1615,0)))</f>
        <v>0</v>
      </c>
      <c r="R1615" s="326">
        <v>0</v>
      </c>
      <c r="S1615" s="424">
        <v>0</v>
      </c>
      <c r="T1615" s="322"/>
      <c r="U1615" s="143"/>
      <c r="V1615" s="397"/>
      <c r="W1615" s="555"/>
      <c r="X1615" s="576">
        <f t="shared" si="214"/>
        <v>0</v>
      </c>
      <c r="Y1615" s="576">
        <f t="shared" si="215"/>
        <v>0</v>
      </c>
      <c r="Z1615" s="576">
        <f t="shared" si="216"/>
        <v>0</v>
      </c>
      <c r="AA1615" s="576">
        <f t="shared" si="217"/>
        <v>0</v>
      </c>
      <c r="AB1615" s="553"/>
      <c r="AC1615" s="553"/>
      <c r="AD1615" s="553"/>
      <c r="AE1615" s="553"/>
      <c r="AF1615" s="553"/>
      <c r="AG1615" s="553"/>
      <c r="AH1615" s="553"/>
      <c r="AI1615" s="397"/>
      <c r="AJ1615" s="555"/>
      <c r="AK1615" s="576">
        <f t="shared" si="218"/>
        <v>0</v>
      </c>
      <c r="AL1615" s="576">
        <f t="shared" si="219"/>
        <v>0</v>
      </c>
      <c r="AM1615" s="599"/>
      <c r="AN1615" s="599"/>
      <c r="AO1615" s="553"/>
      <c r="AP1615" s="553"/>
      <c r="AQ1615" s="553"/>
      <c r="AR1615" s="553"/>
      <c r="AS1615" s="397"/>
      <c r="AT1615" s="397"/>
      <c r="AU1615" s="397"/>
      <c r="AV1615" s="397"/>
      <c r="AW1615" s="397"/>
      <c r="AX1615" s="397"/>
      <c r="AY1615" s="397"/>
      <c r="AZ1615" s="397"/>
      <c r="BA1615" s="397"/>
      <c r="BB1615" s="397"/>
      <c r="BC1615" s="397"/>
      <c r="BD1615" s="553"/>
      <c r="BE1615" s="397"/>
      <c r="BF1615" s="397"/>
      <c r="BG1615" s="397"/>
      <c r="BH1615" s="397"/>
    </row>
    <row r="1616" spans="2:60" x14ac:dyDescent="0.35">
      <c r="B1616" s="319"/>
      <c r="C1616" s="147"/>
      <c r="D1616" s="147"/>
      <c r="E1616" s="320"/>
      <c r="F1616" s="321"/>
      <c r="G1616" s="149"/>
      <c r="H1616" s="148"/>
      <c r="I1616" s="148"/>
      <c r="J1616" s="322"/>
      <c r="K1616" s="324" t="str">
        <f>IFERROR(INDEX(Lookup!$G$3:$G$6,MATCH(J1616,Lookup!$F$3:$F$6,0)),"")</f>
        <v/>
      </c>
      <c r="L1616" s="323"/>
      <c r="M1616" s="322"/>
      <c r="N1616" s="846">
        <f t="shared" si="212"/>
        <v>0</v>
      </c>
      <c r="O1616" s="325">
        <f t="shared" si="213"/>
        <v>0</v>
      </c>
      <c r="P1616" s="847">
        <f>IF(I1616&lt;INDEX(Lookup!$U$2:$U$10,MATCH($D$48,Lookup!$S$2:$S$10,0)),0,IF(U1616="X",0,IFERROR(L1616*50,0)))</f>
        <v>0</v>
      </c>
      <c r="Q1616" s="326">
        <f>IF(I1616&lt;INDEX(Lookup!$U$2:$U$10,MATCH($D$48,Lookup!$S$2:$S$10,0)),0,IF(U1616="X",0,IFERROR(P1616*K1616,0)))</f>
        <v>0</v>
      </c>
      <c r="R1616" s="326">
        <v>0</v>
      </c>
      <c r="S1616" s="424">
        <v>0</v>
      </c>
      <c r="T1616" s="322"/>
      <c r="U1616" s="143"/>
      <c r="V1616" s="397"/>
      <c r="W1616" s="555"/>
      <c r="X1616" s="576">
        <f t="shared" si="214"/>
        <v>0</v>
      </c>
      <c r="Y1616" s="576">
        <f t="shared" si="215"/>
        <v>0</v>
      </c>
      <c r="Z1616" s="576">
        <f t="shared" si="216"/>
        <v>0</v>
      </c>
      <c r="AA1616" s="576">
        <f t="shared" si="217"/>
        <v>0</v>
      </c>
      <c r="AB1616" s="553"/>
      <c r="AC1616" s="553"/>
      <c r="AD1616" s="553"/>
      <c r="AE1616" s="553"/>
      <c r="AF1616" s="553"/>
      <c r="AG1616" s="553"/>
      <c r="AH1616" s="553"/>
      <c r="AI1616" s="397"/>
      <c r="AJ1616" s="555"/>
      <c r="AK1616" s="576">
        <f t="shared" si="218"/>
        <v>0</v>
      </c>
      <c r="AL1616" s="576">
        <f t="shared" si="219"/>
        <v>0</v>
      </c>
      <c r="AM1616" s="599"/>
      <c r="AN1616" s="599"/>
      <c r="AO1616" s="553"/>
      <c r="AP1616" s="553"/>
      <c r="AQ1616" s="553"/>
      <c r="AR1616" s="553"/>
      <c r="AS1616" s="397"/>
      <c r="AT1616" s="397"/>
      <c r="AU1616" s="397"/>
      <c r="AV1616" s="397"/>
      <c r="AW1616" s="397"/>
      <c r="AX1616" s="397"/>
      <c r="AY1616" s="397"/>
      <c r="AZ1616" s="397"/>
      <c r="BA1616" s="397"/>
      <c r="BB1616" s="397"/>
      <c r="BC1616" s="397"/>
      <c r="BD1616" s="553"/>
      <c r="BE1616" s="397"/>
      <c r="BF1616" s="397"/>
      <c r="BG1616" s="397"/>
      <c r="BH1616" s="397"/>
    </row>
    <row r="1617" spans="2:60" x14ac:dyDescent="0.35">
      <c r="B1617" s="319"/>
      <c r="C1617" s="147"/>
      <c r="D1617" s="147"/>
      <c r="E1617" s="320"/>
      <c r="F1617" s="321"/>
      <c r="G1617" s="149"/>
      <c r="H1617" s="148"/>
      <c r="I1617" s="148"/>
      <c r="J1617" s="322"/>
      <c r="K1617" s="324" t="str">
        <f>IFERROR(INDEX(Lookup!$G$3:$G$6,MATCH(J1617,Lookup!$F$3:$F$6,0)),"")</f>
        <v/>
      </c>
      <c r="L1617" s="323"/>
      <c r="M1617" s="322"/>
      <c r="N1617" s="846">
        <f t="shared" si="212"/>
        <v>0</v>
      </c>
      <c r="O1617" s="325">
        <f t="shared" si="213"/>
        <v>0</v>
      </c>
      <c r="P1617" s="847">
        <f>IF(I1617&lt;INDEX(Lookup!$U$2:$U$10,MATCH($D$48,Lookup!$S$2:$S$10,0)),0,IF(U1617="X",0,IFERROR(L1617*50,0)))</f>
        <v>0</v>
      </c>
      <c r="Q1617" s="326">
        <f>IF(I1617&lt;INDEX(Lookup!$U$2:$U$10,MATCH($D$48,Lookup!$S$2:$S$10,0)),0,IF(U1617="X",0,IFERROR(P1617*K1617,0)))</f>
        <v>0</v>
      </c>
      <c r="R1617" s="326">
        <v>0</v>
      </c>
      <c r="S1617" s="424">
        <v>0</v>
      </c>
      <c r="T1617" s="322"/>
      <c r="U1617" s="143"/>
      <c r="V1617" s="397"/>
      <c r="W1617" s="555"/>
      <c r="X1617" s="576">
        <f t="shared" si="214"/>
        <v>0</v>
      </c>
      <c r="Y1617" s="576">
        <f t="shared" si="215"/>
        <v>0</v>
      </c>
      <c r="Z1617" s="576">
        <f t="shared" si="216"/>
        <v>0</v>
      </c>
      <c r="AA1617" s="576">
        <f t="shared" si="217"/>
        <v>0</v>
      </c>
      <c r="AB1617" s="553"/>
      <c r="AC1617" s="553"/>
      <c r="AD1617" s="553"/>
      <c r="AE1617" s="553"/>
      <c r="AF1617" s="553"/>
      <c r="AG1617" s="553"/>
      <c r="AH1617" s="553"/>
      <c r="AI1617" s="397"/>
      <c r="AJ1617" s="555"/>
      <c r="AK1617" s="576">
        <f t="shared" si="218"/>
        <v>0</v>
      </c>
      <c r="AL1617" s="576">
        <f t="shared" si="219"/>
        <v>0</v>
      </c>
      <c r="AM1617" s="599"/>
      <c r="AN1617" s="599"/>
      <c r="AO1617" s="553"/>
      <c r="AP1617" s="553"/>
      <c r="AQ1617" s="553"/>
      <c r="AR1617" s="553"/>
      <c r="AS1617" s="397"/>
      <c r="AT1617" s="397"/>
      <c r="AU1617" s="397"/>
      <c r="AV1617" s="397"/>
      <c r="AW1617" s="397"/>
      <c r="AX1617" s="397"/>
      <c r="AY1617" s="397"/>
      <c r="AZ1617" s="397"/>
      <c r="BA1617" s="397"/>
      <c r="BB1617" s="397"/>
      <c r="BC1617" s="397"/>
      <c r="BD1617" s="553"/>
      <c r="BE1617" s="397"/>
      <c r="BF1617" s="397"/>
      <c r="BG1617" s="397"/>
      <c r="BH1617" s="397"/>
    </row>
    <row r="1618" spans="2:60" x14ac:dyDescent="0.35">
      <c r="B1618" s="319"/>
      <c r="C1618" s="147"/>
      <c r="D1618" s="147"/>
      <c r="E1618" s="320"/>
      <c r="F1618" s="321"/>
      <c r="G1618" s="149"/>
      <c r="H1618" s="148"/>
      <c r="I1618" s="148"/>
      <c r="J1618" s="322"/>
      <c r="K1618" s="324" t="str">
        <f>IFERROR(INDEX(Lookup!$G$3:$G$6,MATCH(J1618,Lookup!$F$3:$F$6,0)),"")</f>
        <v/>
      </c>
      <c r="L1618" s="323"/>
      <c r="M1618" s="322"/>
      <c r="N1618" s="846">
        <f t="shared" si="212"/>
        <v>0</v>
      </c>
      <c r="O1618" s="325">
        <f t="shared" si="213"/>
        <v>0</v>
      </c>
      <c r="P1618" s="847">
        <f>IF(I1618&lt;INDEX(Lookup!$U$2:$U$10,MATCH($D$48,Lookup!$S$2:$S$10,0)),0,IF(U1618="X",0,IFERROR(L1618*50,0)))</f>
        <v>0</v>
      </c>
      <c r="Q1618" s="326">
        <f>IF(I1618&lt;INDEX(Lookup!$U$2:$U$10,MATCH($D$48,Lookup!$S$2:$S$10,0)),0,IF(U1618="X",0,IFERROR(P1618*K1618,0)))</f>
        <v>0</v>
      </c>
      <c r="R1618" s="326">
        <v>0</v>
      </c>
      <c r="S1618" s="424">
        <v>0</v>
      </c>
      <c r="T1618" s="322"/>
      <c r="U1618" s="143"/>
      <c r="V1618" s="397"/>
      <c r="W1618" s="555"/>
      <c r="X1618" s="576">
        <f t="shared" si="214"/>
        <v>0</v>
      </c>
      <c r="Y1618" s="576">
        <f t="shared" si="215"/>
        <v>0</v>
      </c>
      <c r="Z1618" s="576">
        <f t="shared" si="216"/>
        <v>0</v>
      </c>
      <c r="AA1618" s="576">
        <f t="shared" si="217"/>
        <v>0</v>
      </c>
      <c r="AB1618" s="553"/>
      <c r="AC1618" s="553"/>
      <c r="AD1618" s="553"/>
      <c r="AE1618" s="553"/>
      <c r="AF1618" s="553"/>
      <c r="AG1618" s="553"/>
      <c r="AH1618" s="553"/>
      <c r="AI1618" s="397"/>
      <c r="AJ1618" s="555"/>
      <c r="AK1618" s="576">
        <f t="shared" si="218"/>
        <v>0</v>
      </c>
      <c r="AL1618" s="576">
        <f t="shared" si="219"/>
        <v>0</v>
      </c>
      <c r="AM1618" s="599"/>
      <c r="AN1618" s="599"/>
      <c r="AO1618" s="553"/>
      <c r="AP1618" s="553"/>
      <c r="AQ1618" s="553"/>
      <c r="AR1618" s="553"/>
      <c r="AS1618" s="397"/>
      <c r="AT1618" s="397"/>
      <c r="AU1618" s="397"/>
      <c r="AV1618" s="397"/>
      <c r="AW1618" s="397"/>
      <c r="AX1618" s="397"/>
      <c r="AY1618" s="397"/>
      <c r="AZ1618" s="397"/>
      <c r="BA1618" s="397"/>
      <c r="BB1618" s="397"/>
      <c r="BC1618" s="397"/>
      <c r="BD1618" s="553"/>
      <c r="BE1618" s="397"/>
      <c r="BF1618" s="397"/>
      <c r="BG1618" s="397"/>
      <c r="BH1618" s="397"/>
    </row>
    <row r="1619" spans="2:60" x14ac:dyDescent="0.35">
      <c r="B1619" s="319"/>
      <c r="C1619" s="147"/>
      <c r="D1619" s="147"/>
      <c r="E1619" s="320"/>
      <c r="F1619" s="321"/>
      <c r="G1619" s="149"/>
      <c r="H1619" s="148"/>
      <c r="I1619" s="148"/>
      <c r="J1619" s="322"/>
      <c r="K1619" s="324" t="str">
        <f>IFERROR(INDEX(Lookup!$G$3:$G$6,MATCH(J1619,Lookup!$F$3:$F$6,0)),"")</f>
        <v/>
      </c>
      <c r="L1619" s="323"/>
      <c r="M1619" s="322"/>
      <c r="N1619" s="846">
        <f t="shared" si="212"/>
        <v>0</v>
      </c>
      <c r="O1619" s="325">
        <f t="shared" si="213"/>
        <v>0</v>
      </c>
      <c r="P1619" s="847">
        <f>IF(I1619&lt;INDEX(Lookup!$U$2:$U$10,MATCH($D$48,Lookup!$S$2:$S$10,0)),0,IF(U1619="X",0,IFERROR(L1619*50,0)))</f>
        <v>0</v>
      </c>
      <c r="Q1619" s="326">
        <f>IF(I1619&lt;INDEX(Lookup!$U$2:$U$10,MATCH($D$48,Lookup!$S$2:$S$10,0)),0,IF(U1619="X",0,IFERROR(P1619*K1619,0)))</f>
        <v>0</v>
      </c>
      <c r="R1619" s="326">
        <v>0</v>
      </c>
      <c r="S1619" s="424">
        <v>0</v>
      </c>
      <c r="T1619" s="322"/>
      <c r="U1619" s="143"/>
      <c r="V1619" s="397"/>
      <c r="W1619" s="555"/>
      <c r="X1619" s="576">
        <f t="shared" si="214"/>
        <v>0</v>
      </c>
      <c r="Y1619" s="576">
        <f t="shared" si="215"/>
        <v>0</v>
      </c>
      <c r="Z1619" s="576">
        <f t="shared" si="216"/>
        <v>0</v>
      </c>
      <c r="AA1619" s="576">
        <f t="shared" si="217"/>
        <v>0</v>
      </c>
      <c r="AB1619" s="553"/>
      <c r="AC1619" s="553"/>
      <c r="AD1619" s="553"/>
      <c r="AE1619" s="553"/>
      <c r="AF1619" s="553"/>
      <c r="AG1619" s="553"/>
      <c r="AH1619" s="553"/>
      <c r="AI1619" s="397"/>
      <c r="AJ1619" s="555"/>
      <c r="AK1619" s="576">
        <f t="shared" si="218"/>
        <v>0</v>
      </c>
      <c r="AL1619" s="576">
        <f t="shared" si="219"/>
        <v>0</v>
      </c>
      <c r="AM1619" s="599"/>
      <c r="AN1619" s="599"/>
      <c r="AO1619" s="553"/>
      <c r="AP1619" s="553"/>
      <c r="AQ1619" s="553"/>
      <c r="AR1619" s="553"/>
      <c r="AS1619" s="397"/>
      <c r="AT1619" s="397"/>
      <c r="AU1619" s="397"/>
      <c r="AV1619" s="397"/>
      <c r="AW1619" s="397"/>
      <c r="AX1619" s="397"/>
      <c r="AY1619" s="397"/>
      <c r="AZ1619" s="397"/>
      <c r="BA1619" s="397"/>
      <c r="BB1619" s="397"/>
      <c r="BC1619" s="397"/>
      <c r="BD1619" s="553"/>
      <c r="BE1619" s="397"/>
      <c r="BF1619" s="397"/>
      <c r="BG1619" s="397"/>
      <c r="BH1619" s="397"/>
    </row>
    <row r="1620" spans="2:60" x14ac:dyDescent="0.35">
      <c r="B1620" s="319"/>
      <c r="C1620" s="147"/>
      <c r="D1620" s="147"/>
      <c r="E1620" s="320"/>
      <c r="F1620" s="321"/>
      <c r="G1620" s="149"/>
      <c r="H1620" s="148"/>
      <c r="I1620" s="148"/>
      <c r="J1620" s="322"/>
      <c r="K1620" s="324" t="str">
        <f>IFERROR(INDEX(Lookup!$G$3:$G$6,MATCH(J1620,Lookup!$F$3:$F$6,0)),"")</f>
        <v/>
      </c>
      <c r="L1620" s="323"/>
      <c r="M1620" s="322"/>
      <c r="N1620" s="846">
        <f t="shared" si="212"/>
        <v>0</v>
      </c>
      <c r="O1620" s="325">
        <f t="shared" si="213"/>
        <v>0</v>
      </c>
      <c r="P1620" s="847">
        <f>IF(I1620&lt;INDEX(Lookup!$U$2:$U$10,MATCH($D$48,Lookup!$S$2:$S$10,0)),0,IF(U1620="X",0,IFERROR(L1620*50,0)))</f>
        <v>0</v>
      </c>
      <c r="Q1620" s="326">
        <f>IF(I1620&lt;INDEX(Lookup!$U$2:$U$10,MATCH($D$48,Lookup!$S$2:$S$10,0)),0,IF(U1620="X",0,IFERROR(P1620*K1620,0)))</f>
        <v>0</v>
      </c>
      <c r="R1620" s="326">
        <v>0</v>
      </c>
      <c r="S1620" s="424">
        <v>0</v>
      </c>
      <c r="T1620" s="322"/>
      <c r="U1620" s="143"/>
      <c r="V1620" s="397"/>
      <c r="W1620" s="555"/>
      <c r="X1620" s="576">
        <f t="shared" si="214"/>
        <v>0</v>
      </c>
      <c r="Y1620" s="576">
        <f t="shared" si="215"/>
        <v>0</v>
      </c>
      <c r="Z1620" s="576">
        <f t="shared" si="216"/>
        <v>0</v>
      </c>
      <c r="AA1620" s="576">
        <f t="shared" si="217"/>
        <v>0</v>
      </c>
      <c r="AB1620" s="553"/>
      <c r="AC1620" s="553"/>
      <c r="AD1620" s="553"/>
      <c r="AE1620" s="553"/>
      <c r="AF1620" s="553"/>
      <c r="AG1620" s="553"/>
      <c r="AH1620" s="553"/>
      <c r="AI1620" s="397"/>
      <c r="AJ1620" s="555"/>
      <c r="AK1620" s="576">
        <f t="shared" si="218"/>
        <v>0</v>
      </c>
      <c r="AL1620" s="576">
        <f t="shared" si="219"/>
        <v>0</v>
      </c>
      <c r="AM1620" s="599"/>
      <c r="AN1620" s="599"/>
      <c r="AO1620" s="553"/>
      <c r="AP1620" s="553"/>
      <c r="AQ1620" s="553"/>
      <c r="AR1620" s="553"/>
      <c r="AS1620" s="397"/>
      <c r="AT1620" s="397"/>
      <c r="AU1620" s="397"/>
      <c r="AV1620" s="397"/>
      <c r="AW1620" s="397"/>
      <c r="AX1620" s="397"/>
      <c r="AY1620" s="397"/>
      <c r="AZ1620" s="397"/>
      <c r="BA1620" s="397"/>
      <c r="BB1620" s="397"/>
      <c r="BC1620" s="397"/>
      <c r="BD1620" s="553"/>
      <c r="BE1620" s="397"/>
      <c r="BF1620" s="397"/>
      <c r="BG1620" s="397"/>
      <c r="BH1620" s="397"/>
    </row>
    <row r="1621" spans="2:60" x14ac:dyDescent="0.35">
      <c r="B1621" s="319"/>
      <c r="C1621" s="147"/>
      <c r="D1621" s="147"/>
      <c r="E1621" s="320"/>
      <c r="F1621" s="321"/>
      <c r="G1621" s="149"/>
      <c r="H1621" s="148"/>
      <c r="I1621" s="148"/>
      <c r="J1621" s="322"/>
      <c r="K1621" s="324" t="str">
        <f>IFERROR(INDEX(Lookup!$G$3:$G$6,MATCH(J1621,Lookup!$F$3:$F$6,0)),"")</f>
        <v/>
      </c>
      <c r="L1621" s="323"/>
      <c r="M1621" s="322"/>
      <c r="N1621" s="846">
        <f t="shared" si="212"/>
        <v>0</v>
      </c>
      <c r="O1621" s="325">
        <f t="shared" si="213"/>
        <v>0</v>
      </c>
      <c r="P1621" s="847">
        <f>IF(I1621&lt;INDEX(Lookup!$U$2:$U$10,MATCH($D$48,Lookup!$S$2:$S$10,0)),0,IF(U1621="X",0,IFERROR(L1621*50,0)))</f>
        <v>0</v>
      </c>
      <c r="Q1621" s="326">
        <f>IF(I1621&lt;INDEX(Lookup!$U$2:$U$10,MATCH($D$48,Lookup!$S$2:$S$10,0)),0,IF(U1621="X",0,IFERROR(P1621*K1621,0)))</f>
        <v>0</v>
      </c>
      <c r="R1621" s="326">
        <v>0</v>
      </c>
      <c r="S1621" s="424">
        <v>0</v>
      </c>
      <c r="T1621" s="322"/>
      <c r="U1621" s="143"/>
      <c r="V1621" s="397"/>
      <c r="W1621" s="555"/>
      <c r="X1621" s="576">
        <f t="shared" si="214"/>
        <v>0</v>
      </c>
      <c r="Y1621" s="576">
        <f t="shared" si="215"/>
        <v>0</v>
      </c>
      <c r="Z1621" s="576">
        <f t="shared" si="216"/>
        <v>0</v>
      </c>
      <c r="AA1621" s="576">
        <f t="shared" si="217"/>
        <v>0</v>
      </c>
      <c r="AB1621" s="553"/>
      <c r="AC1621" s="553"/>
      <c r="AD1621" s="553"/>
      <c r="AE1621" s="553"/>
      <c r="AF1621" s="553"/>
      <c r="AG1621" s="553"/>
      <c r="AH1621" s="553"/>
      <c r="AI1621" s="397"/>
      <c r="AJ1621" s="555"/>
      <c r="AK1621" s="576">
        <f t="shared" si="218"/>
        <v>0</v>
      </c>
      <c r="AL1621" s="576">
        <f t="shared" si="219"/>
        <v>0</v>
      </c>
      <c r="AM1621" s="599"/>
      <c r="AN1621" s="599"/>
      <c r="AO1621" s="553"/>
      <c r="AP1621" s="553"/>
      <c r="AQ1621" s="553"/>
      <c r="AR1621" s="553"/>
      <c r="AS1621" s="397"/>
      <c r="AT1621" s="397"/>
      <c r="AU1621" s="397"/>
      <c r="AV1621" s="397"/>
      <c r="AW1621" s="397"/>
      <c r="AX1621" s="397"/>
      <c r="AY1621" s="397"/>
      <c r="AZ1621" s="397"/>
      <c r="BA1621" s="397"/>
      <c r="BB1621" s="397"/>
      <c r="BC1621" s="397"/>
      <c r="BD1621" s="553"/>
      <c r="BE1621" s="397"/>
      <c r="BF1621" s="397"/>
      <c r="BG1621" s="397"/>
      <c r="BH1621" s="397"/>
    </row>
    <row r="1622" spans="2:60" x14ac:dyDescent="0.35">
      <c r="B1622" s="319"/>
      <c r="C1622" s="147"/>
      <c r="D1622" s="147"/>
      <c r="E1622" s="320"/>
      <c r="F1622" s="321"/>
      <c r="G1622" s="149"/>
      <c r="H1622" s="148"/>
      <c r="I1622" s="148"/>
      <c r="J1622" s="322"/>
      <c r="K1622" s="324" t="str">
        <f>IFERROR(INDEX(Lookup!$G$3:$G$6,MATCH(J1622,Lookup!$F$3:$F$6,0)),"")</f>
        <v/>
      </c>
      <c r="L1622" s="323"/>
      <c r="M1622" s="322"/>
      <c r="N1622" s="846">
        <f t="shared" si="212"/>
        <v>0</v>
      </c>
      <c r="O1622" s="325">
        <f t="shared" si="213"/>
        <v>0</v>
      </c>
      <c r="P1622" s="847">
        <f>IF(I1622&lt;INDEX(Lookup!$U$2:$U$10,MATCH($D$48,Lookup!$S$2:$S$10,0)),0,IF(U1622="X",0,IFERROR(L1622*50,0)))</f>
        <v>0</v>
      </c>
      <c r="Q1622" s="326">
        <f>IF(I1622&lt;INDEX(Lookup!$U$2:$U$10,MATCH($D$48,Lookup!$S$2:$S$10,0)),0,IF(U1622="X",0,IFERROR(P1622*K1622,0)))</f>
        <v>0</v>
      </c>
      <c r="R1622" s="326">
        <v>0</v>
      </c>
      <c r="S1622" s="424">
        <v>0</v>
      </c>
      <c r="T1622" s="322"/>
      <c r="U1622" s="143"/>
      <c r="V1622" s="397"/>
      <c r="W1622" s="555"/>
      <c r="X1622" s="576">
        <f t="shared" si="214"/>
        <v>0</v>
      </c>
      <c r="Y1622" s="576">
        <f t="shared" si="215"/>
        <v>0</v>
      </c>
      <c r="Z1622" s="576">
        <f t="shared" si="216"/>
        <v>0</v>
      </c>
      <c r="AA1622" s="576">
        <f t="shared" si="217"/>
        <v>0</v>
      </c>
      <c r="AB1622" s="553"/>
      <c r="AC1622" s="553"/>
      <c r="AD1622" s="553"/>
      <c r="AE1622" s="553"/>
      <c r="AF1622" s="553"/>
      <c r="AG1622" s="553"/>
      <c r="AH1622" s="553"/>
      <c r="AI1622" s="397"/>
      <c r="AJ1622" s="555"/>
      <c r="AK1622" s="576">
        <f t="shared" si="218"/>
        <v>0</v>
      </c>
      <c r="AL1622" s="576">
        <f t="shared" si="219"/>
        <v>0</v>
      </c>
      <c r="AM1622" s="599"/>
      <c r="AN1622" s="599"/>
      <c r="AO1622" s="553"/>
      <c r="AP1622" s="553"/>
      <c r="AQ1622" s="553"/>
      <c r="AR1622" s="553"/>
      <c r="AS1622" s="397"/>
      <c r="AT1622" s="397"/>
      <c r="AU1622" s="397"/>
      <c r="AV1622" s="397"/>
      <c r="AW1622" s="397"/>
      <c r="AX1622" s="397"/>
      <c r="AY1622" s="397"/>
      <c r="AZ1622" s="397"/>
      <c r="BA1622" s="397"/>
      <c r="BB1622" s="397"/>
      <c r="BC1622" s="397"/>
      <c r="BD1622" s="553"/>
      <c r="BE1622" s="397"/>
      <c r="BF1622" s="397"/>
      <c r="BG1622" s="397"/>
      <c r="BH1622" s="397"/>
    </row>
    <row r="1623" spans="2:60" x14ac:dyDescent="0.35">
      <c r="B1623" s="319"/>
      <c r="C1623" s="147"/>
      <c r="D1623" s="147"/>
      <c r="E1623" s="320"/>
      <c r="F1623" s="321"/>
      <c r="G1623" s="149"/>
      <c r="H1623" s="148"/>
      <c r="I1623" s="148"/>
      <c r="J1623" s="322"/>
      <c r="K1623" s="324" t="str">
        <f>IFERROR(INDEX(Lookup!$G$3:$G$6,MATCH(J1623,Lookup!$F$3:$F$6,0)),"")</f>
        <v/>
      </c>
      <c r="L1623" s="323"/>
      <c r="M1623" s="322"/>
      <c r="N1623" s="846">
        <f t="shared" si="212"/>
        <v>0</v>
      </c>
      <c r="O1623" s="325">
        <f t="shared" si="213"/>
        <v>0</v>
      </c>
      <c r="P1623" s="847">
        <f>IF(I1623&lt;INDEX(Lookup!$U$2:$U$10,MATCH($D$48,Lookup!$S$2:$S$10,0)),0,IF(U1623="X",0,IFERROR(L1623*50,0)))</f>
        <v>0</v>
      </c>
      <c r="Q1623" s="326">
        <f>IF(I1623&lt;INDEX(Lookup!$U$2:$U$10,MATCH($D$48,Lookup!$S$2:$S$10,0)),0,IF(U1623="X",0,IFERROR(P1623*K1623,0)))</f>
        <v>0</v>
      </c>
      <c r="R1623" s="326">
        <v>0</v>
      </c>
      <c r="S1623" s="424">
        <v>0</v>
      </c>
      <c r="T1623" s="322"/>
      <c r="U1623" s="143"/>
      <c r="V1623" s="397"/>
      <c r="W1623" s="555"/>
      <c r="X1623" s="576">
        <f t="shared" si="214"/>
        <v>0</v>
      </c>
      <c r="Y1623" s="576">
        <f t="shared" si="215"/>
        <v>0</v>
      </c>
      <c r="Z1623" s="576">
        <f t="shared" si="216"/>
        <v>0</v>
      </c>
      <c r="AA1623" s="576">
        <f t="shared" si="217"/>
        <v>0</v>
      </c>
      <c r="AB1623" s="553"/>
      <c r="AC1623" s="553"/>
      <c r="AD1623" s="553"/>
      <c r="AE1623" s="553"/>
      <c r="AF1623" s="553"/>
      <c r="AG1623" s="553"/>
      <c r="AH1623" s="553"/>
      <c r="AI1623" s="397"/>
      <c r="AJ1623" s="555"/>
      <c r="AK1623" s="576">
        <f t="shared" si="218"/>
        <v>0</v>
      </c>
      <c r="AL1623" s="576">
        <f t="shared" si="219"/>
        <v>0</v>
      </c>
      <c r="AM1623" s="599"/>
      <c r="AN1623" s="599"/>
      <c r="AO1623" s="553"/>
      <c r="AP1623" s="553"/>
      <c r="AQ1623" s="553"/>
      <c r="AR1623" s="553"/>
      <c r="AS1623" s="397"/>
      <c r="AT1623" s="397"/>
      <c r="AU1623" s="397"/>
      <c r="AV1623" s="397"/>
      <c r="AW1623" s="397"/>
      <c r="AX1623" s="397"/>
      <c r="AY1623" s="397"/>
      <c r="AZ1623" s="397"/>
      <c r="BA1623" s="397"/>
      <c r="BB1623" s="397"/>
      <c r="BC1623" s="397"/>
      <c r="BD1623" s="553"/>
      <c r="BE1623" s="397"/>
      <c r="BF1623" s="397"/>
      <c r="BG1623" s="397"/>
      <c r="BH1623" s="397"/>
    </row>
    <row r="1624" spans="2:60" x14ac:dyDescent="0.35">
      <c r="B1624" s="319"/>
      <c r="C1624" s="147"/>
      <c r="D1624" s="147"/>
      <c r="E1624" s="320"/>
      <c r="F1624" s="321"/>
      <c r="G1624" s="149"/>
      <c r="H1624" s="148"/>
      <c r="I1624" s="148"/>
      <c r="J1624" s="322"/>
      <c r="K1624" s="324" t="str">
        <f>IFERROR(INDEX(Lookup!$G$3:$G$6,MATCH(J1624,Lookup!$F$3:$F$6,0)),"")</f>
        <v/>
      </c>
      <c r="L1624" s="323"/>
      <c r="M1624" s="322"/>
      <c r="N1624" s="846">
        <f t="shared" si="212"/>
        <v>0</v>
      </c>
      <c r="O1624" s="325">
        <f t="shared" si="213"/>
        <v>0</v>
      </c>
      <c r="P1624" s="847">
        <f>IF(I1624&lt;INDEX(Lookup!$U$2:$U$10,MATCH($D$48,Lookup!$S$2:$S$10,0)),0,IF(U1624="X",0,IFERROR(L1624*50,0)))</f>
        <v>0</v>
      </c>
      <c r="Q1624" s="326">
        <f>IF(I1624&lt;INDEX(Lookup!$U$2:$U$10,MATCH($D$48,Lookup!$S$2:$S$10,0)),0,IF(U1624="X",0,IFERROR(P1624*K1624,0)))</f>
        <v>0</v>
      </c>
      <c r="R1624" s="326">
        <v>0</v>
      </c>
      <c r="S1624" s="424">
        <v>0</v>
      </c>
      <c r="T1624" s="322"/>
      <c r="U1624" s="143"/>
      <c r="V1624" s="397"/>
      <c r="W1624" s="555"/>
      <c r="X1624" s="576">
        <f t="shared" si="214"/>
        <v>0</v>
      </c>
      <c r="Y1624" s="576">
        <f t="shared" si="215"/>
        <v>0</v>
      </c>
      <c r="Z1624" s="576">
        <f t="shared" si="216"/>
        <v>0</v>
      </c>
      <c r="AA1624" s="576">
        <f t="shared" si="217"/>
        <v>0</v>
      </c>
      <c r="AB1624" s="553"/>
      <c r="AC1624" s="553"/>
      <c r="AD1624" s="553"/>
      <c r="AE1624" s="553"/>
      <c r="AF1624" s="553"/>
      <c r="AG1624" s="553"/>
      <c r="AH1624" s="553"/>
      <c r="AI1624" s="397"/>
      <c r="AJ1624" s="555"/>
      <c r="AK1624" s="576">
        <f t="shared" si="218"/>
        <v>0</v>
      </c>
      <c r="AL1624" s="576">
        <f t="shared" si="219"/>
        <v>0</v>
      </c>
      <c r="AM1624" s="599"/>
      <c r="AN1624" s="599"/>
      <c r="AO1624" s="553"/>
      <c r="AP1624" s="553"/>
      <c r="AQ1624" s="553"/>
      <c r="AR1624" s="553"/>
      <c r="AS1624" s="397"/>
      <c r="AT1624" s="397"/>
      <c r="AU1624" s="397"/>
      <c r="AV1624" s="397"/>
      <c r="AW1624" s="397"/>
      <c r="AX1624" s="397"/>
      <c r="AY1624" s="397"/>
      <c r="AZ1624" s="397"/>
      <c r="BA1624" s="397"/>
      <c r="BB1624" s="397"/>
      <c r="BC1624" s="397"/>
      <c r="BD1624" s="553"/>
      <c r="BE1624" s="397"/>
      <c r="BF1624" s="397"/>
      <c r="BG1624" s="397"/>
      <c r="BH1624" s="397"/>
    </row>
    <row r="1625" spans="2:60" x14ac:dyDescent="0.35">
      <c r="B1625" s="319"/>
      <c r="C1625" s="147"/>
      <c r="D1625" s="147"/>
      <c r="E1625" s="320"/>
      <c r="F1625" s="321"/>
      <c r="G1625" s="149"/>
      <c r="H1625" s="148"/>
      <c r="I1625" s="148"/>
      <c r="J1625" s="322"/>
      <c r="K1625" s="324" t="str">
        <f>IFERROR(INDEX(Lookup!$G$3:$G$6,MATCH(J1625,Lookup!$F$3:$F$6,0)),"")</f>
        <v/>
      </c>
      <c r="L1625" s="323"/>
      <c r="M1625" s="322"/>
      <c r="N1625" s="846">
        <f t="shared" si="212"/>
        <v>0</v>
      </c>
      <c r="O1625" s="325">
        <f t="shared" si="213"/>
        <v>0</v>
      </c>
      <c r="P1625" s="847">
        <f>IF(I1625&lt;INDEX(Lookup!$U$2:$U$10,MATCH($D$48,Lookup!$S$2:$S$10,0)),0,IF(U1625="X",0,IFERROR(L1625*50,0)))</f>
        <v>0</v>
      </c>
      <c r="Q1625" s="326">
        <f>IF(I1625&lt;INDEX(Lookup!$U$2:$U$10,MATCH($D$48,Lookup!$S$2:$S$10,0)),0,IF(U1625="X",0,IFERROR(P1625*K1625,0)))</f>
        <v>0</v>
      </c>
      <c r="R1625" s="326">
        <v>0</v>
      </c>
      <c r="S1625" s="424">
        <v>0</v>
      </c>
      <c r="T1625" s="322"/>
      <c r="U1625" s="143"/>
      <c r="V1625" s="397"/>
      <c r="W1625" s="555"/>
      <c r="X1625" s="576">
        <f t="shared" si="214"/>
        <v>0</v>
      </c>
      <c r="Y1625" s="576">
        <f t="shared" si="215"/>
        <v>0</v>
      </c>
      <c r="Z1625" s="576">
        <f t="shared" si="216"/>
        <v>0</v>
      </c>
      <c r="AA1625" s="576">
        <f t="shared" si="217"/>
        <v>0</v>
      </c>
      <c r="AB1625" s="553"/>
      <c r="AC1625" s="553"/>
      <c r="AD1625" s="553"/>
      <c r="AE1625" s="553"/>
      <c r="AF1625" s="553"/>
      <c r="AG1625" s="553"/>
      <c r="AH1625" s="553"/>
      <c r="AI1625" s="397"/>
      <c r="AJ1625" s="555"/>
      <c r="AK1625" s="576">
        <f t="shared" si="218"/>
        <v>0</v>
      </c>
      <c r="AL1625" s="576">
        <f t="shared" si="219"/>
        <v>0</v>
      </c>
      <c r="AM1625" s="599"/>
      <c r="AN1625" s="599"/>
      <c r="AO1625" s="553"/>
      <c r="AP1625" s="553"/>
      <c r="AQ1625" s="553"/>
      <c r="AR1625" s="553"/>
      <c r="AS1625" s="397"/>
      <c r="AT1625" s="397"/>
      <c r="AU1625" s="397"/>
      <c r="AV1625" s="397"/>
      <c r="AW1625" s="397"/>
      <c r="AX1625" s="397"/>
      <c r="AY1625" s="397"/>
      <c r="AZ1625" s="397"/>
      <c r="BA1625" s="397"/>
      <c r="BB1625" s="397"/>
      <c r="BC1625" s="397"/>
      <c r="BD1625" s="553"/>
      <c r="BE1625" s="397"/>
      <c r="BF1625" s="397"/>
      <c r="BG1625" s="397"/>
      <c r="BH1625" s="397"/>
    </row>
    <row r="1626" spans="2:60" x14ac:dyDescent="0.35">
      <c r="B1626" s="319"/>
      <c r="C1626" s="147"/>
      <c r="D1626" s="147"/>
      <c r="E1626" s="320"/>
      <c r="F1626" s="321"/>
      <c r="G1626" s="149"/>
      <c r="H1626" s="148"/>
      <c r="I1626" s="148"/>
      <c r="J1626" s="322"/>
      <c r="K1626" s="324" t="str">
        <f>IFERROR(INDEX(Lookup!$G$3:$G$6,MATCH(J1626,Lookup!$F$3:$F$6,0)),"")</f>
        <v/>
      </c>
      <c r="L1626" s="323"/>
      <c r="M1626" s="322"/>
      <c r="N1626" s="846">
        <f t="shared" si="212"/>
        <v>0</v>
      </c>
      <c r="O1626" s="325">
        <f t="shared" si="213"/>
        <v>0</v>
      </c>
      <c r="P1626" s="847">
        <f>IF(I1626&lt;INDEX(Lookup!$U$2:$U$10,MATCH($D$48,Lookup!$S$2:$S$10,0)),0,IF(U1626="X",0,IFERROR(L1626*50,0)))</f>
        <v>0</v>
      </c>
      <c r="Q1626" s="326">
        <f>IF(I1626&lt;INDEX(Lookup!$U$2:$U$10,MATCH($D$48,Lookup!$S$2:$S$10,0)),0,IF(U1626="X",0,IFERROR(P1626*K1626,0)))</f>
        <v>0</v>
      </c>
      <c r="R1626" s="326">
        <v>0</v>
      </c>
      <c r="S1626" s="424">
        <v>0</v>
      </c>
      <c r="T1626" s="322"/>
      <c r="U1626" s="143"/>
      <c r="V1626" s="397"/>
      <c r="W1626" s="555"/>
      <c r="X1626" s="576">
        <f t="shared" si="214"/>
        <v>0</v>
      </c>
      <c r="Y1626" s="576">
        <f t="shared" si="215"/>
        <v>0</v>
      </c>
      <c r="Z1626" s="576">
        <f t="shared" si="216"/>
        <v>0</v>
      </c>
      <c r="AA1626" s="576">
        <f t="shared" si="217"/>
        <v>0</v>
      </c>
      <c r="AB1626" s="553"/>
      <c r="AC1626" s="553"/>
      <c r="AD1626" s="553"/>
      <c r="AE1626" s="553"/>
      <c r="AF1626" s="553"/>
      <c r="AG1626" s="553"/>
      <c r="AH1626" s="553"/>
      <c r="AI1626" s="397"/>
      <c r="AJ1626" s="555"/>
      <c r="AK1626" s="576">
        <f t="shared" si="218"/>
        <v>0</v>
      </c>
      <c r="AL1626" s="576">
        <f t="shared" si="219"/>
        <v>0</v>
      </c>
      <c r="AM1626" s="599"/>
      <c r="AN1626" s="599"/>
      <c r="AO1626" s="553"/>
      <c r="AP1626" s="553"/>
      <c r="AQ1626" s="553"/>
      <c r="AR1626" s="553"/>
      <c r="AS1626" s="397"/>
      <c r="AT1626" s="397"/>
      <c r="AU1626" s="397"/>
      <c r="AV1626" s="397"/>
      <c r="AW1626" s="397"/>
      <c r="AX1626" s="397"/>
      <c r="AY1626" s="397"/>
      <c r="AZ1626" s="397"/>
      <c r="BA1626" s="397"/>
      <c r="BB1626" s="397"/>
      <c r="BC1626" s="397"/>
      <c r="BD1626" s="553"/>
      <c r="BE1626" s="397"/>
      <c r="BF1626" s="397"/>
      <c r="BG1626" s="397"/>
      <c r="BH1626" s="397"/>
    </row>
    <row r="1627" spans="2:60" x14ac:dyDescent="0.35">
      <c r="B1627" s="319"/>
      <c r="C1627" s="147"/>
      <c r="D1627" s="147"/>
      <c r="E1627" s="320"/>
      <c r="F1627" s="321"/>
      <c r="G1627" s="149"/>
      <c r="H1627" s="148"/>
      <c r="I1627" s="148"/>
      <c r="J1627" s="322"/>
      <c r="K1627" s="324" t="str">
        <f>IFERROR(INDEX(Lookup!$G$3:$G$6,MATCH(J1627,Lookup!$F$3:$F$6,0)),"")</f>
        <v/>
      </c>
      <c r="L1627" s="323"/>
      <c r="M1627" s="322"/>
      <c r="N1627" s="846">
        <f t="shared" si="212"/>
        <v>0</v>
      </c>
      <c r="O1627" s="325">
        <f t="shared" si="213"/>
        <v>0</v>
      </c>
      <c r="P1627" s="847">
        <f>IF(I1627&lt;INDEX(Lookup!$U$2:$U$10,MATCH($D$48,Lookup!$S$2:$S$10,0)),0,IF(U1627="X",0,IFERROR(L1627*50,0)))</f>
        <v>0</v>
      </c>
      <c r="Q1627" s="326">
        <f>IF(I1627&lt;INDEX(Lookup!$U$2:$U$10,MATCH($D$48,Lookup!$S$2:$S$10,0)),0,IF(U1627="X",0,IFERROR(P1627*K1627,0)))</f>
        <v>0</v>
      </c>
      <c r="R1627" s="326">
        <v>0</v>
      </c>
      <c r="S1627" s="424">
        <v>0</v>
      </c>
      <c r="T1627" s="322"/>
      <c r="U1627" s="143"/>
      <c r="V1627" s="397"/>
      <c r="W1627" s="555"/>
      <c r="X1627" s="576">
        <f t="shared" si="214"/>
        <v>0</v>
      </c>
      <c r="Y1627" s="576">
        <f t="shared" si="215"/>
        <v>0</v>
      </c>
      <c r="Z1627" s="576">
        <f t="shared" si="216"/>
        <v>0</v>
      </c>
      <c r="AA1627" s="576">
        <f t="shared" si="217"/>
        <v>0</v>
      </c>
      <c r="AB1627" s="553"/>
      <c r="AC1627" s="553"/>
      <c r="AD1627" s="553"/>
      <c r="AE1627" s="553"/>
      <c r="AF1627" s="553"/>
      <c r="AG1627" s="553"/>
      <c r="AH1627" s="553"/>
      <c r="AI1627" s="397"/>
      <c r="AJ1627" s="555"/>
      <c r="AK1627" s="576">
        <f t="shared" si="218"/>
        <v>0</v>
      </c>
      <c r="AL1627" s="576">
        <f t="shared" si="219"/>
        <v>0</v>
      </c>
      <c r="AM1627" s="599"/>
      <c r="AN1627" s="599"/>
      <c r="AO1627" s="553"/>
      <c r="AP1627" s="553"/>
      <c r="AQ1627" s="553"/>
      <c r="AR1627" s="553"/>
      <c r="AS1627" s="397"/>
      <c r="AT1627" s="397"/>
      <c r="AU1627" s="397"/>
      <c r="AV1627" s="397"/>
      <c r="AW1627" s="397"/>
      <c r="AX1627" s="397"/>
      <c r="AY1627" s="397"/>
      <c r="AZ1627" s="397"/>
      <c r="BA1627" s="397"/>
      <c r="BB1627" s="397"/>
      <c r="BC1627" s="397"/>
      <c r="BD1627" s="553"/>
      <c r="BE1627" s="397"/>
      <c r="BF1627" s="397"/>
      <c r="BG1627" s="397"/>
      <c r="BH1627" s="397"/>
    </row>
    <row r="1628" spans="2:60" x14ac:dyDescent="0.35">
      <c r="B1628" s="319"/>
      <c r="C1628" s="147"/>
      <c r="D1628" s="147"/>
      <c r="E1628" s="320"/>
      <c r="F1628" s="321"/>
      <c r="G1628" s="149"/>
      <c r="H1628" s="148"/>
      <c r="I1628" s="148"/>
      <c r="J1628" s="322"/>
      <c r="K1628" s="324" t="str">
        <f>IFERROR(INDEX(Lookup!$G$3:$G$6,MATCH(J1628,Lookup!$F$3:$F$6,0)),"")</f>
        <v/>
      </c>
      <c r="L1628" s="323"/>
      <c r="M1628" s="322"/>
      <c r="N1628" s="846">
        <f t="shared" si="212"/>
        <v>0</v>
      </c>
      <c r="O1628" s="325">
        <f t="shared" si="213"/>
        <v>0</v>
      </c>
      <c r="P1628" s="847">
        <f>IF(I1628&lt;INDEX(Lookup!$U$2:$U$10,MATCH($D$48,Lookup!$S$2:$S$10,0)),0,IF(U1628="X",0,IFERROR(L1628*50,0)))</f>
        <v>0</v>
      </c>
      <c r="Q1628" s="326">
        <f>IF(I1628&lt;INDEX(Lookup!$U$2:$U$10,MATCH($D$48,Lookup!$S$2:$S$10,0)),0,IF(U1628="X",0,IFERROR(P1628*K1628,0)))</f>
        <v>0</v>
      </c>
      <c r="R1628" s="326">
        <v>0</v>
      </c>
      <c r="S1628" s="424">
        <v>0</v>
      </c>
      <c r="T1628" s="322"/>
      <c r="U1628" s="143"/>
      <c r="V1628" s="397"/>
      <c r="W1628" s="555"/>
      <c r="X1628" s="576">
        <f t="shared" si="214"/>
        <v>0</v>
      </c>
      <c r="Y1628" s="576">
        <f t="shared" si="215"/>
        <v>0</v>
      </c>
      <c r="Z1628" s="576">
        <f t="shared" si="216"/>
        <v>0</v>
      </c>
      <c r="AA1628" s="576">
        <f t="shared" si="217"/>
        <v>0</v>
      </c>
      <c r="AB1628" s="553"/>
      <c r="AC1628" s="553"/>
      <c r="AD1628" s="553"/>
      <c r="AE1628" s="553"/>
      <c r="AF1628" s="553"/>
      <c r="AG1628" s="553"/>
      <c r="AH1628" s="553"/>
      <c r="AI1628" s="397"/>
      <c r="AJ1628" s="555"/>
      <c r="AK1628" s="576">
        <f t="shared" si="218"/>
        <v>0</v>
      </c>
      <c r="AL1628" s="576">
        <f t="shared" si="219"/>
        <v>0</v>
      </c>
      <c r="AM1628" s="599"/>
      <c r="AN1628" s="599"/>
      <c r="AO1628" s="553"/>
      <c r="AP1628" s="553"/>
      <c r="AQ1628" s="553"/>
      <c r="AR1628" s="553"/>
      <c r="AS1628" s="397"/>
      <c r="AT1628" s="397"/>
      <c r="AU1628" s="397"/>
      <c r="AV1628" s="397"/>
      <c r="AW1628" s="397"/>
      <c r="AX1628" s="397"/>
      <c r="AY1628" s="397"/>
      <c r="AZ1628" s="397"/>
      <c r="BA1628" s="397"/>
      <c r="BB1628" s="397"/>
      <c r="BC1628" s="397"/>
      <c r="BD1628" s="553"/>
      <c r="BE1628" s="397"/>
      <c r="BF1628" s="397"/>
      <c r="BG1628" s="397"/>
      <c r="BH1628" s="397"/>
    </row>
    <row r="1629" spans="2:60" x14ac:dyDescent="0.35">
      <c r="B1629" s="319"/>
      <c r="C1629" s="147"/>
      <c r="D1629" s="147"/>
      <c r="E1629" s="320"/>
      <c r="F1629" s="321"/>
      <c r="G1629" s="149"/>
      <c r="H1629" s="148"/>
      <c r="I1629" s="148"/>
      <c r="J1629" s="322"/>
      <c r="K1629" s="324" t="str">
        <f>IFERROR(INDEX(Lookup!$G$3:$G$6,MATCH(J1629,Lookup!$F$3:$F$6,0)),"")</f>
        <v/>
      </c>
      <c r="L1629" s="323"/>
      <c r="M1629" s="322"/>
      <c r="N1629" s="846">
        <f t="shared" si="212"/>
        <v>0</v>
      </c>
      <c r="O1629" s="325">
        <f t="shared" si="213"/>
        <v>0</v>
      </c>
      <c r="P1629" s="847">
        <f>IF(I1629&lt;INDEX(Lookup!$U$2:$U$10,MATCH($D$48,Lookup!$S$2:$S$10,0)),0,IF(U1629="X",0,IFERROR(L1629*50,0)))</f>
        <v>0</v>
      </c>
      <c r="Q1629" s="326">
        <f>IF(I1629&lt;INDEX(Lookup!$U$2:$U$10,MATCH($D$48,Lookup!$S$2:$S$10,0)),0,IF(U1629="X",0,IFERROR(P1629*K1629,0)))</f>
        <v>0</v>
      </c>
      <c r="R1629" s="326">
        <v>0</v>
      </c>
      <c r="S1629" s="424">
        <v>0</v>
      </c>
      <c r="T1629" s="322"/>
      <c r="U1629" s="143"/>
      <c r="V1629" s="397"/>
      <c r="W1629" s="555"/>
      <c r="X1629" s="576">
        <f t="shared" si="214"/>
        <v>0</v>
      </c>
      <c r="Y1629" s="576">
        <f t="shared" si="215"/>
        <v>0</v>
      </c>
      <c r="Z1629" s="576">
        <f t="shared" si="216"/>
        <v>0</v>
      </c>
      <c r="AA1629" s="576">
        <f t="shared" si="217"/>
        <v>0</v>
      </c>
      <c r="AB1629" s="553"/>
      <c r="AC1629" s="553"/>
      <c r="AD1629" s="553"/>
      <c r="AE1629" s="553"/>
      <c r="AF1629" s="553"/>
      <c r="AG1629" s="553"/>
      <c r="AH1629" s="553"/>
      <c r="AI1629" s="397"/>
      <c r="AJ1629" s="555"/>
      <c r="AK1629" s="576">
        <f t="shared" si="218"/>
        <v>0</v>
      </c>
      <c r="AL1629" s="576">
        <f t="shared" si="219"/>
        <v>0</v>
      </c>
      <c r="AM1629" s="599"/>
      <c r="AN1629" s="599"/>
      <c r="AO1629" s="553"/>
      <c r="AP1629" s="553"/>
      <c r="AQ1629" s="553"/>
      <c r="AR1629" s="553"/>
      <c r="AS1629" s="397"/>
      <c r="AT1629" s="397"/>
      <c r="AU1629" s="397"/>
      <c r="AV1629" s="397"/>
      <c r="AW1629" s="397"/>
      <c r="AX1629" s="397"/>
      <c r="AY1629" s="397"/>
      <c r="AZ1629" s="397"/>
      <c r="BA1629" s="397"/>
      <c r="BB1629" s="397"/>
      <c r="BC1629" s="397"/>
      <c r="BD1629" s="553"/>
      <c r="BE1629" s="397"/>
      <c r="BF1629" s="397"/>
      <c r="BG1629" s="397"/>
      <c r="BH1629" s="397"/>
    </row>
    <row r="1630" spans="2:60" x14ac:dyDescent="0.35">
      <c r="B1630" s="319"/>
      <c r="C1630" s="147"/>
      <c r="D1630" s="147"/>
      <c r="E1630" s="320"/>
      <c r="F1630" s="321"/>
      <c r="G1630" s="149"/>
      <c r="H1630" s="148"/>
      <c r="I1630" s="148"/>
      <c r="J1630" s="322"/>
      <c r="K1630" s="324" t="str">
        <f>IFERROR(INDEX(Lookup!$G$3:$G$6,MATCH(J1630,Lookup!$F$3:$F$6,0)),"")</f>
        <v/>
      </c>
      <c r="L1630" s="323"/>
      <c r="M1630" s="322"/>
      <c r="N1630" s="846">
        <f t="shared" si="212"/>
        <v>0</v>
      </c>
      <c r="O1630" s="325">
        <f t="shared" si="213"/>
        <v>0</v>
      </c>
      <c r="P1630" s="847">
        <f>IF(I1630&lt;INDEX(Lookup!$U$2:$U$10,MATCH($D$48,Lookup!$S$2:$S$10,0)),0,IF(U1630="X",0,IFERROR(L1630*50,0)))</f>
        <v>0</v>
      </c>
      <c r="Q1630" s="326">
        <f>IF(I1630&lt;INDEX(Lookup!$U$2:$U$10,MATCH($D$48,Lookup!$S$2:$S$10,0)),0,IF(U1630="X",0,IFERROR(P1630*K1630,0)))</f>
        <v>0</v>
      </c>
      <c r="R1630" s="326">
        <v>0</v>
      </c>
      <c r="S1630" s="424">
        <v>0</v>
      </c>
      <c r="T1630" s="322"/>
      <c r="U1630" s="143"/>
      <c r="V1630" s="397"/>
      <c r="W1630" s="555"/>
      <c r="X1630" s="576">
        <f t="shared" si="214"/>
        <v>0</v>
      </c>
      <c r="Y1630" s="576">
        <f t="shared" si="215"/>
        <v>0</v>
      </c>
      <c r="Z1630" s="576">
        <f t="shared" si="216"/>
        <v>0</v>
      </c>
      <c r="AA1630" s="576">
        <f t="shared" si="217"/>
        <v>0</v>
      </c>
      <c r="AB1630" s="553"/>
      <c r="AC1630" s="553"/>
      <c r="AD1630" s="553"/>
      <c r="AE1630" s="553"/>
      <c r="AF1630" s="553"/>
      <c r="AG1630" s="553"/>
      <c r="AH1630" s="553"/>
      <c r="AI1630" s="397"/>
      <c r="AJ1630" s="555"/>
      <c r="AK1630" s="576">
        <f t="shared" si="218"/>
        <v>0</v>
      </c>
      <c r="AL1630" s="576">
        <f t="shared" si="219"/>
        <v>0</v>
      </c>
      <c r="AM1630" s="599"/>
      <c r="AN1630" s="599"/>
      <c r="AO1630" s="553"/>
      <c r="AP1630" s="553"/>
      <c r="AQ1630" s="553"/>
      <c r="AR1630" s="553"/>
      <c r="AS1630" s="397"/>
      <c r="AT1630" s="397"/>
      <c r="AU1630" s="397"/>
      <c r="AV1630" s="397"/>
      <c r="AW1630" s="397"/>
      <c r="AX1630" s="397"/>
      <c r="AY1630" s="397"/>
      <c r="AZ1630" s="397"/>
      <c r="BA1630" s="397"/>
      <c r="BB1630" s="397"/>
      <c r="BC1630" s="397"/>
      <c r="BD1630" s="553"/>
      <c r="BE1630" s="397"/>
      <c r="BF1630" s="397"/>
      <c r="BG1630" s="397"/>
      <c r="BH1630" s="397"/>
    </row>
    <row r="1631" spans="2:60" x14ac:dyDescent="0.35">
      <c r="B1631" s="319"/>
      <c r="C1631" s="147"/>
      <c r="D1631" s="147"/>
      <c r="E1631" s="320"/>
      <c r="F1631" s="321"/>
      <c r="G1631" s="149"/>
      <c r="H1631" s="148"/>
      <c r="I1631" s="148"/>
      <c r="J1631" s="322"/>
      <c r="K1631" s="324" t="str">
        <f>IFERROR(INDEX(Lookup!$G$3:$G$6,MATCH(J1631,Lookup!$F$3:$F$6,0)),"")</f>
        <v/>
      </c>
      <c r="L1631" s="323"/>
      <c r="M1631" s="322"/>
      <c r="N1631" s="846">
        <f t="shared" si="212"/>
        <v>0</v>
      </c>
      <c r="O1631" s="325">
        <f t="shared" si="213"/>
        <v>0</v>
      </c>
      <c r="P1631" s="847">
        <f>IF(I1631&lt;INDEX(Lookup!$U$2:$U$10,MATCH($D$48,Lookup!$S$2:$S$10,0)),0,IF(U1631="X",0,IFERROR(L1631*50,0)))</f>
        <v>0</v>
      </c>
      <c r="Q1631" s="326">
        <f>IF(I1631&lt;INDEX(Lookup!$U$2:$U$10,MATCH($D$48,Lookup!$S$2:$S$10,0)),0,IF(U1631="X",0,IFERROR(P1631*K1631,0)))</f>
        <v>0</v>
      </c>
      <c r="R1631" s="326">
        <v>0</v>
      </c>
      <c r="S1631" s="424">
        <v>0</v>
      </c>
      <c r="T1631" s="322"/>
      <c r="U1631" s="143"/>
      <c r="V1631" s="397"/>
      <c r="W1631" s="555"/>
      <c r="X1631" s="576">
        <f t="shared" si="214"/>
        <v>0</v>
      </c>
      <c r="Y1631" s="576">
        <f t="shared" si="215"/>
        <v>0</v>
      </c>
      <c r="Z1631" s="576">
        <f t="shared" si="216"/>
        <v>0</v>
      </c>
      <c r="AA1631" s="576">
        <f t="shared" si="217"/>
        <v>0</v>
      </c>
      <c r="AB1631" s="553"/>
      <c r="AC1631" s="553"/>
      <c r="AD1631" s="553"/>
      <c r="AE1631" s="553"/>
      <c r="AF1631" s="553"/>
      <c r="AG1631" s="553"/>
      <c r="AH1631" s="553"/>
      <c r="AI1631" s="397"/>
      <c r="AJ1631" s="555"/>
      <c r="AK1631" s="576">
        <f t="shared" si="218"/>
        <v>0</v>
      </c>
      <c r="AL1631" s="576">
        <f t="shared" si="219"/>
        <v>0</v>
      </c>
      <c r="AM1631" s="599"/>
      <c r="AN1631" s="599"/>
      <c r="AO1631" s="553"/>
      <c r="AP1631" s="553"/>
      <c r="AQ1631" s="553"/>
      <c r="AR1631" s="553"/>
      <c r="AS1631" s="397"/>
      <c r="AT1631" s="397"/>
      <c r="AU1631" s="397"/>
      <c r="AV1631" s="397"/>
      <c r="AW1631" s="397"/>
      <c r="AX1631" s="397"/>
      <c r="AY1631" s="397"/>
      <c r="AZ1631" s="397"/>
      <c r="BA1631" s="397"/>
      <c r="BB1631" s="397"/>
      <c r="BC1631" s="397"/>
      <c r="BD1631" s="553"/>
      <c r="BE1631" s="397"/>
      <c r="BF1631" s="397"/>
      <c r="BG1631" s="397"/>
      <c r="BH1631" s="397"/>
    </row>
    <row r="1632" spans="2:60" x14ac:dyDescent="0.35">
      <c r="B1632" s="319"/>
      <c r="C1632" s="147"/>
      <c r="D1632" s="147"/>
      <c r="E1632" s="320"/>
      <c r="F1632" s="321"/>
      <c r="G1632" s="149"/>
      <c r="H1632" s="148"/>
      <c r="I1632" s="148"/>
      <c r="J1632" s="322"/>
      <c r="K1632" s="324" t="str">
        <f>IFERROR(INDEX(Lookup!$G$3:$G$6,MATCH(J1632,Lookup!$F$3:$F$6,0)),"")</f>
        <v/>
      </c>
      <c r="L1632" s="323"/>
      <c r="M1632" s="322"/>
      <c r="N1632" s="846">
        <f t="shared" si="212"/>
        <v>0</v>
      </c>
      <c r="O1632" s="325">
        <f t="shared" si="213"/>
        <v>0</v>
      </c>
      <c r="P1632" s="847">
        <f>IF(I1632&lt;INDEX(Lookup!$U$2:$U$10,MATCH($D$48,Lookup!$S$2:$S$10,0)),0,IF(U1632="X",0,IFERROR(L1632*50,0)))</f>
        <v>0</v>
      </c>
      <c r="Q1632" s="326">
        <f>IF(I1632&lt;INDEX(Lookup!$U$2:$U$10,MATCH($D$48,Lookup!$S$2:$S$10,0)),0,IF(U1632="X",0,IFERROR(P1632*K1632,0)))</f>
        <v>0</v>
      </c>
      <c r="R1632" s="326">
        <v>0</v>
      </c>
      <c r="S1632" s="424">
        <v>0</v>
      </c>
      <c r="T1632" s="322"/>
      <c r="U1632" s="143"/>
      <c r="V1632" s="397"/>
      <c r="W1632" s="555"/>
      <c r="X1632" s="576">
        <f t="shared" si="214"/>
        <v>0</v>
      </c>
      <c r="Y1632" s="576">
        <f t="shared" si="215"/>
        <v>0</v>
      </c>
      <c r="Z1632" s="576">
        <f t="shared" si="216"/>
        <v>0</v>
      </c>
      <c r="AA1632" s="576">
        <f t="shared" si="217"/>
        <v>0</v>
      </c>
      <c r="AB1632" s="553"/>
      <c r="AC1632" s="553"/>
      <c r="AD1632" s="553"/>
      <c r="AE1632" s="553"/>
      <c r="AF1632" s="553"/>
      <c r="AG1632" s="553"/>
      <c r="AH1632" s="553"/>
      <c r="AI1632" s="397"/>
      <c r="AJ1632" s="555"/>
      <c r="AK1632" s="576">
        <f t="shared" si="218"/>
        <v>0</v>
      </c>
      <c r="AL1632" s="576">
        <f t="shared" si="219"/>
        <v>0</v>
      </c>
      <c r="AM1632" s="599"/>
      <c r="AN1632" s="599"/>
      <c r="AO1632" s="553"/>
      <c r="AP1632" s="553"/>
      <c r="AQ1632" s="553"/>
      <c r="AR1632" s="553"/>
      <c r="AS1632" s="397"/>
      <c r="AT1632" s="397"/>
      <c r="AU1632" s="397"/>
      <c r="AV1632" s="397"/>
      <c r="AW1632" s="397"/>
      <c r="AX1632" s="397"/>
      <c r="AY1632" s="397"/>
      <c r="AZ1632" s="397"/>
      <c r="BA1632" s="397"/>
      <c r="BB1632" s="397"/>
      <c r="BC1632" s="397"/>
      <c r="BD1632" s="553"/>
      <c r="BE1632" s="397"/>
      <c r="BF1632" s="397"/>
      <c r="BG1632" s="397"/>
      <c r="BH1632" s="397"/>
    </row>
    <row r="1633" spans="2:60" x14ac:dyDescent="0.35">
      <c r="B1633" s="319"/>
      <c r="C1633" s="147"/>
      <c r="D1633" s="147"/>
      <c r="E1633" s="320"/>
      <c r="F1633" s="321"/>
      <c r="G1633" s="149"/>
      <c r="H1633" s="148"/>
      <c r="I1633" s="148"/>
      <c r="J1633" s="322"/>
      <c r="K1633" s="324" t="str">
        <f>IFERROR(INDEX(Lookup!$G$3:$G$6,MATCH(J1633,Lookup!$F$3:$F$6,0)),"")</f>
        <v/>
      </c>
      <c r="L1633" s="323"/>
      <c r="M1633" s="322"/>
      <c r="N1633" s="846">
        <f t="shared" si="212"/>
        <v>0</v>
      </c>
      <c r="O1633" s="325">
        <f t="shared" si="213"/>
        <v>0</v>
      </c>
      <c r="P1633" s="847">
        <f>IF(I1633&lt;INDEX(Lookup!$U$2:$U$10,MATCH($D$48,Lookup!$S$2:$S$10,0)),0,IF(U1633="X",0,IFERROR(L1633*50,0)))</f>
        <v>0</v>
      </c>
      <c r="Q1633" s="326">
        <f>IF(I1633&lt;INDEX(Lookup!$U$2:$U$10,MATCH($D$48,Lookup!$S$2:$S$10,0)),0,IF(U1633="X",0,IFERROR(P1633*K1633,0)))</f>
        <v>0</v>
      </c>
      <c r="R1633" s="326">
        <v>0</v>
      </c>
      <c r="S1633" s="424">
        <v>0</v>
      </c>
      <c r="T1633" s="322"/>
      <c r="U1633" s="143"/>
      <c r="V1633" s="397"/>
      <c r="W1633" s="555"/>
      <c r="X1633" s="576">
        <f t="shared" si="214"/>
        <v>0</v>
      </c>
      <c r="Y1633" s="576">
        <f t="shared" si="215"/>
        <v>0</v>
      </c>
      <c r="Z1633" s="576">
        <f t="shared" si="216"/>
        <v>0</v>
      </c>
      <c r="AA1633" s="576">
        <f t="shared" si="217"/>
        <v>0</v>
      </c>
      <c r="AB1633" s="553"/>
      <c r="AC1633" s="553"/>
      <c r="AD1633" s="553"/>
      <c r="AE1633" s="553"/>
      <c r="AF1633" s="553"/>
      <c r="AG1633" s="553"/>
      <c r="AH1633" s="553"/>
      <c r="AI1633" s="397"/>
      <c r="AJ1633" s="555"/>
      <c r="AK1633" s="576">
        <f t="shared" si="218"/>
        <v>0</v>
      </c>
      <c r="AL1633" s="576">
        <f t="shared" si="219"/>
        <v>0</v>
      </c>
      <c r="AM1633" s="599"/>
      <c r="AN1633" s="599"/>
      <c r="AO1633" s="553"/>
      <c r="AP1633" s="553"/>
      <c r="AQ1633" s="553"/>
      <c r="AR1633" s="553"/>
      <c r="AS1633" s="397"/>
      <c r="AT1633" s="397"/>
      <c r="AU1633" s="397"/>
      <c r="AV1633" s="397"/>
      <c r="AW1633" s="397"/>
      <c r="AX1633" s="397"/>
      <c r="AY1633" s="397"/>
      <c r="AZ1633" s="397"/>
      <c r="BA1633" s="397"/>
      <c r="BB1633" s="397"/>
      <c r="BC1633" s="397"/>
      <c r="BD1633" s="553"/>
      <c r="BE1633" s="397"/>
      <c r="BF1633" s="397"/>
      <c r="BG1633" s="397"/>
      <c r="BH1633" s="397"/>
    </row>
    <row r="1634" spans="2:60" x14ac:dyDescent="0.35">
      <c r="B1634" s="319"/>
      <c r="C1634" s="147"/>
      <c r="D1634" s="147"/>
      <c r="E1634" s="320"/>
      <c r="F1634" s="321"/>
      <c r="G1634" s="149"/>
      <c r="H1634" s="148"/>
      <c r="I1634" s="148"/>
      <c r="J1634" s="322"/>
      <c r="K1634" s="324" t="str">
        <f>IFERROR(INDEX(Lookup!$G$3:$G$6,MATCH(J1634,Lookup!$F$3:$F$6,0)),"")</f>
        <v/>
      </c>
      <c r="L1634" s="323"/>
      <c r="M1634" s="322"/>
      <c r="N1634" s="846">
        <f t="shared" si="212"/>
        <v>0</v>
      </c>
      <c r="O1634" s="325">
        <f t="shared" si="213"/>
        <v>0</v>
      </c>
      <c r="P1634" s="847">
        <f>IF(I1634&lt;INDEX(Lookup!$U$2:$U$10,MATCH($D$48,Lookup!$S$2:$S$10,0)),0,IF(U1634="X",0,IFERROR(L1634*50,0)))</f>
        <v>0</v>
      </c>
      <c r="Q1634" s="326">
        <f>IF(I1634&lt;INDEX(Lookup!$U$2:$U$10,MATCH($D$48,Lookup!$S$2:$S$10,0)),0,IF(U1634="X",0,IFERROR(P1634*K1634,0)))</f>
        <v>0</v>
      </c>
      <c r="R1634" s="326">
        <v>0</v>
      </c>
      <c r="S1634" s="424">
        <v>0</v>
      </c>
      <c r="T1634" s="322"/>
      <c r="U1634" s="143"/>
      <c r="V1634" s="397"/>
      <c r="W1634" s="555"/>
      <c r="X1634" s="576">
        <f t="shared" si="214"/>
        <v>0</v>
      </c>
      <c r="Y1634" s="576">
        <f t="shared" si="215"/>
        <v>0</v>
      </c>
      <c r="Z1634" s="576">
        <f t="shared" si="216"/>
        <v>0</v>
      </c>
      <c r="AA1634" s="576">
        <f t="shared" si="217"/>
        <v>0</v>
      </c>
      <c r="AB1634" s="553"/>
      <c r="AC1634" s="553"/>
      <c r="AD1634" s="553"/>
      <c r="AE1634" s="553"/>
      <c r="AF1634" s="553"/>
      <c r="AG1634" s="553"/>
      <c r="AH1634" s="553"/>
      <c r="AI1634" s="397"/>
      <c r="AJ1634" s="555"/>
      <c r="AK1634" s="576">
        <f t="shared" si="218"/>
        <v>0</v>
      </c>
      <c r="AL1634" s="576">
        <f t="shared" si="219"/>
        <v>0</v>
      </c>
      <c r="AM1634" s="599"/>
      <c r="AN1634" s="599"/>
      <c r="AO1634" s="553"/>
      <c r="AP1634" s="553"/>
      <c r="AQ1634" s="553"/>
      <c r="AR1634" s="553"/>
      <c r="AS1634" s="397"/>
      <c r="AT1634" s="397"/>
      <c r="AU1634" s="397"/>
      <c r="AV1634" s="397"/>
      <c r="AW1634" s="397"/>
      <c r="AX1634" s="397"/>
      <c r="AY1634" s="397"/>
      <c r="AZ1634" s="397"/>
      <c r="BA1634" s="397"/>
      <c r="BB1634" s="397"/>
      <c r="BC1634" s="397"/>
      <c r="BD1634" s="553"/>
      <c r="BE1634" s="397"/>
      <c r="BF1634" s="397"/>
      <c r="BG1634" s="397"/>
      <c r="BH1634" s="397"/>
    </row>
    <row r="1635" spans="2:60" x14ac:dyDescent="0.35">
      <c r="B1635" s="319"/>
      <c r="C1635" s="147"/>
      <c r="D1635" s="147"/>
      <c r="E1635" s="320"/>
      <c r="F1635" s="321"/>
      <c r="G1635" s="149"/>
      <c r="H1635" s="148"/>
      <c r="I1635" s="148"/>
      <c r="J1635" s="322"/>
      <c r="K1635" s="324" t="str">
        <f>IFERROR(INDEX(Lookup!$G$3:$G$6,MATCH(J1635,Lookup!$F$3:$F$6,0)),"")</f>
        <v/>
      </c>
      <c r="L1635" s="323"/>
      <c r="M1635" s="322"/>
      <c r="N1635" s="846">
        <f t="shared" si="212"/>
        <v>0</v>
      </c>
      <c r="O1635" s="325">
        <f t="shared" si="213"/>
        <v>0</v>
      </c>
      <c r="P1635" s="847">
        <f>IF(I1635&lt;INDEX(Lookup!$U$2:$U$10,MATCH($D$48,Lookup!$S$2:$S$10,0)),0,IF(U1635="X",0,IFERROR(L1635*50,0)))</f>
        <v>0</v>
      </c>
      <c r="Q1635" s="326">
        <f>IF(I1635&lt;INDEX(Lookup!$U$2:$U$10,MATCH($D$48,Lookup!$S$2:$S$10,0)),0,IF(U1635="X",0,IFERROR(P1635*K1635,0)))</f>
        <v>0</v>
      </c>
      <c r="R1635" s="326">
        <v>0</v>
      </c>
      <c r="S1635" s="424">
        <v>0</v>
      </c>
      <c r="T1635" s="322"/>
      <c r="U1635" s="143"/>
      <c r="V1635" s="397"/>
      <c r="W1635" s="555"/>
      <c r="X1635" s="576">
        <f t="shared" si="214"/>
        <v>0</v>
      </c>
      <c r="Y1635" s="576">
        <f t="shared" si="215"/>
        <v>0</v>
      </c>
      <c r="Z1635" s="576">
        <f t="shared" si="216"/>
        <v>0</v>
      </c>
      <c r="AA1635" s="576">
        <f t="shared" si="217"/>
        <v>0</v>
      </c>
      <c r="AB1635" s="553"/>
      <c r="AC1635" s="553"/>
      <c r="AD1635" s="553"/>
      <c r="AE1635" s="553"/>
      <c r="AF1635" s="553"/>
      <c r="AG1635" s="553"/>
      <c r="AH1635" s="553"/>
      <c r="AI1635" s="397"/>
      <c r="AJ1635" s="555"/>
      <c r="AK1635" s="576">
        <f t="shared" si="218"/>
        <v>0</v>
      </c>
      <c r="AL1635" s="576">
        <f t="shared" si="219"/>
        <v>0</v>
      </c>
      <c r="AM1635" s="599"/>
      <c r="AN1635" s="599"/>
      <c r="AO1635" s="553"/>
      <c r="AP1635" s="553"/>
      <c r="AQ1635" s="553"/>
      <c r="AR1635" s="553"/>
      <c r="AS1635" s="397"/>
      <c r="AT1635" s="397"/>
      <c r="AU1635" s="397"/>
      <c r="AV1635" s="397"/>
      <c r="AW1635" s="397"/>
      <c r="AX1635" s="397"/>
      <c r="AY1635" s="397"/>
      <c r="AZ1635" s="397"/>
      <c r="BA1635" s="397"/>
      <c r="BB1635" s="397"/>
      <c r="BC1635" s="397"/>
      <c r="BD1635" s="553"/>
      <c r="BE1635" s="397"/>
      <c r="BF1635" s="397"/>
      <c r="BG1635" s="397"/>
      <c r="BH1635" s="397"/>
    </row>
    <row r="1636" spans="2:60" x14ac:dyDescent="0.35">
      <c r="B1636" s="319"/>
      <c r="C1636" s="147"/>
      <c r="D1636" s="147"/>
      <c r="E1636" s="320"/>
      <c r="F1636" s="321"/>
      <c r="G1636" s="149"/>
      <c r="H1636" s="148"/>
      <c r="I1636" s="148"/>
      <c r="J1636" s="322"/>
      <c r="K1636" s="324" t="str">
        <f>IFERROR(INDEX(Lookup!$G$3:$G$6,MATCH(J1636,Lookup!$F$3:$F$6,0)),"")</f>
        <v/>
      </c>
      <c r="L1636" s="323"/>
      <c r="M1636" s="322"/>
      <c r="N1636" s="846">
        <f t="shared" si="212"/>
        <v>0</v>
      </c>
      <c r="O1636" s="325">
        <f t="shared" si="213"/>
        <v>0</v>
      </c>
      <c r="P1636" s="847">
        <f>IF(I1636&lt;INDEX(Lookup!$U$2:$U$10,MATCH($D$48,Lookup!$S$2:$S$10,0)),0,IF(U1636="X",0,IFERROR(L1636*50,0)))</f>
        <v>0</v>
      </c>
      <c r="Q1636" s="326">
        <f>IF(I1636&lt;INDEX(Lookup!$U$2:$U$10,MATCH($D$48,Lookup!$S$2:$S$10,0)),0,IF(U1636="X",0,IFERROR(P1636*K1636,0)))</f>
        <v>0</v>
      </c>
      <c r="R1636" s="326">
        <v>0</v>
      </c>
      <c r="S1636" s="424">
        <v>0</v>
      </c>
      <c r="T1636" s="322"/>
      <c r="U1636" s="143"/>
      <c r="V1636" s="397"/>
      <c r="W1636" s="555"/>
      <c r="X1636" s="576">
        <f t="shared" si="214"/>
        <v>0</v>
      </c>
      <c r="Y1636" s="576">
        <f t="shared" si="215"/>
        <v>0</v>
      </c>
      <c r="Z1636" s="576">
        <f t="shared" si="216"/>
        <v>0</v>
      </c>
      <c r="AA1636" s="576">
        <f t="shared" si="217"/>
        <v>0</v>
      </c>
      <c r="AB1636" s="553"/>
      <c r="AC1636" s="553"/>
      <c r="AD1636" s="553"/>
      <c r="AE1636" s="553"/>
      <c r="AF1636" s="553"/>
      <c r="AG1636" s="553"/>
      <c r="AH1636" s="553"/>
      <c r="AI1636" s="397"/>
      <c r="AJ1636" s="555"/>
      <c r="AK1636" s="576">
        <f t="shared" si="218"/>
        <v>0</v>
      </c>
      <c r="AL1636" s="576">
        <f t="shared" si="219"/>
        <v>0</v>
      </c>
      <c r="AM1636" s="599"/>
      <c r="AN1636" s="599"/>
      <c r="AO1636" s="553"/>
      <c r="AP1636" s="553"/>
      <c r="AQ1636" s="553"/>
      <c r="AR1636" s="553"/>
      <c r="AS1636" s="397"/>
      <c r="AT1636" s="397"/>
      <c r="AU1636" s="397"/>
      <c r="AV1636" s="397"/>
      <c r="AW1636" s="397"/>
      <c r="AX1636" s="397"/>
      <c r="AY1636" s="397"/>
      <c r="AZ1636" s="397"/>
      <c r="BA1636" s="397"/>
      <c r="BB1636" s="397"/>
      <c r="BC1636" s="397"/>
      <c r="BD1636" s="553"/>
      <c r="BE1636" s="397"/>
      <c r="BF1636" s="397"/>
      <c r="BG1636" s="397"/>
      <c r="BH1636" s="397"/>
    </row>
    <row r="1637" spans="2:60" x14ac:dyDescent="0.35">
      <c r="B1637" s="319"/>
      <c r="C1637" s="147"/>
      <c r="D1637" s="147"/>
      <c r="E1637" s="320"/>
      <c r="F1637" s="321"/>
      <c r="G1637" s="149"/>
      <c r="H1637" s="148"/>
      <c r="I1637" s="148"/>
      <c r="J1637" s="322"/>
      <c r="K1637" s="324" t="str">
        <f>IFERROR(INDEX(Lookup!$G$3:$G$6,MATCH(J1637,Lookup!$F$3:$F$6,0)),"")</f>
        <v/>
      </c>
      <c r="L1637" s="323"/>
      <c r="M1637" s="322"/>
      <c r="N1637" s="846">
        <f t="shared" si="212"/>
        <v>0</v>
      </c>
      <c r="O1637" s="325">
        <f t="shared" si="213"/>
        <v>0</v>
      </c>
      <c r="P1637" s="847">
        <f>IF(I1637&lt;INDEX(Lookup!$U$2:$U$10,MATCH($D$48,Lookup!$S$2:$S$10,0)),0,IF(U1637="X",0,IFERROR(L1637*50,0)))</f>
        <v>0</v>
      </c>
      <c r="Q1637" s="326">
        <f>IF(I1637&lt;INDEX(Lookup!$U$2:$U$10,MATCH($D$48,Lookup!$S$2:$S$10,0)),0,IF(U1637="X",0,IFERROR(P1637*K1637,0)))</f>
        <v>0</v>
      </c>
      <c r="R1637" s="326">
        <v>0</v>
      </c>
      <c r="S1637" s="424">
        <v>0</v>
      </c>
      <c r="T1637" s="322"/>
      <c r="U1637" s="143"/>
      <c r="V1637" s="397"/>
      <c r="W1637" s="555"/>
      <c r="X1637" s="576">
        <f t="shared" si="214"/>
        <v>0</v>
      </c>
      <c r="Y1637" s="576">
        <f t="shared" si="215"/>
        <v>0</v>
      </c>
      <c r="Z1637" s="576">
        <f t="shared" si="216"/>
        <v>0</v>
      </c>
      <c r="AA1637" s="576">
        <f t="shared" si="217"/>
        <v>0</v>
      </c>
      <c r="AB1637" s="553"/>
      <c r="AC1637" s="553"/>
      <c r="AD1637" s="553"/>
      <c r="AE1637" s="553"/>
      <c r="AF1637" s="553"/>
      <c r="AG1637" s="553"/>
      <c r="AH1637" s="553"/>
      <c r="AI1637" s="397"/>
      <c r="AJ1637" s="555"/>
      <c r="AK1637" s="576">
        <f t="shared" si="218"/>
        <v>0</v>
      </c>
      <c r="AL1637" s="576">
        <f t="shared" si="219"/>
        <v>0</v>
      </c>
      <c r="AM1637" s="599"/>
      <c r="AN1637" s="599"/>
      <c r="AO1637" s="553"/>
      <c r="AP1637" s="553"/>
      <c r="AQ1637" s="553"/>
      <c r="AR1637" s="553"/>
      <c r="AS1637" s="397"/>
      <c r="AT1637" s="397"/>
      <c r="AU1637" s="397"/>
      <c r="AV1637" s="397"/>
      <c r="AW1637" s="397"/>
      <c r="AX1637" s="397"/>
      <c r="AY1637" s="397"/>
      <c r="AZ1637" s="397"/>
      <c r="BA1637" s="397"/>
      <c r="BB1637" s="397"/>
      <c r="BC1637" s="397"/>
      <c r="BD1637" s="553"/>
      <c r="BE1637" s="397"/>
      <c r="BF1637" s="397"/>
      <c r="BG1637" s="397"/>
      <c r="BH1637" s="397"/>
    </row>
    <row r="1638" spans="2:60" x14ac:dyDescent="0.35">
      <c r="B1638" s="319"/>
      <c r="C1638" s="147"/>
      <c r="D1638" s="147"/>
      <c r="E1638" s="320"/>
      <c r="F1638" s="321"/>
      <c r="G1638" s="149"/>
      <c r="H1638" s="148"/>
      <c r="I1638" s="148"/>
      <c r="J1638" s="322"/>
      <c r="K1638" s="324" t="str">
        <f>IFERROR(INDEX(Lookup!$G$3:$G$6,MATCH(J1638,Lookup!$F$3:$F$6,0)),"")</f>
        <v/>
      </c>
      <c r="L1638" s="323"/>
      <c r="M1638" s="322"/>
      <c r="N1638" s="846">
        <f t="shared" si="212"/>
        <v>0</v>
      </c>
      <c r="O1638" s="325">
        <f t="shared" si="213"/>
        <v>0</v>
      </c>
      <c r="P1638" s="847">
        <f>IF(I1638&lt;INDEX(Lookup!$U$2:$U$10,MATCH($D$48,Lookup!$S$2:$S$10,0)),0,IF(U1638="X",0,IFERROR(L1638*50,0)))</f>
        <v>0</v>
      </c>
      <c r="Q1638" s="326">
        <f>IF(I1638&lt;INDEX(Lookup!$U$2:$U$10,MATCH($D$48,Lookup!$S$2:$S$10,0)),0,IF(U1638="X",0,IFERROR(P1638*K1638,0)))</f>
        <v>0</v>
      </c>
      <c r="R1638" s="326">
        <v>0</v>
      </c>
      <c r="S1638" s="424">
        <v>0</v>
      </c>
      <c r="T1638" s="322"/>
      <c r="U1638" s="143"/>
      <c r="V1638" s="397"/>
      <c r="W1638" s="555"/>
      <c r="X1638" s="576">
        <f t="shared" si="214"/>
        <v>0</v>
      </c>
      <c r="Y1638" s="576">
        <f t="shared" si="215"/>
        <v>0</v>
      </c>
      <c r="Z1638" s="576">
        <f t="shared" si="216"/>
        <v>0</v>
      </c>
      <c r="AA1638" s="576">
        <f t="shared" si="217"/>
        <v>0</v>
      </c>
      <c r="AB1638" s="553"/>
      <c r="AC1638" s="553"/>
      <c r="AD1638" s="553"/>
      <c r="AE1638" s="553"/>
      <c r="AF1638" s="553"/>
      <c r="AG1638" s="553"/>
      <c r="AH1638" s="553"/>
      <c r="AI1638" s="397"/>
      <c r="AJ1638" s="555"/>
      <c r="AK1638" s="576">
        <f t="shared" si="218"/>
        <v>0</v>
      </c>
      <c r="AL1638" s="576">
        <f t="shared" si="219"/>
        <v>0</v>
      </c>
      <c r="AM1638" s="599"/>
      <c r="AN1638" s="599"/>
      <c r="AO1638" s="553"/>
      <c r="AP1638" s="553"/>
      <c r="AQ1638" s="553"/>
      <c r="AR1638" s="553"/>
      <c r="AS1638" s="397"/>
      <c r="AT1638" s="397"/>
      <c r="AU1638" s="397"/>
      <c r="AV1638" s="397"/>
      <c r="AW1638" s="397"/>
      <c r="AX1638" s="397"/>
      <c r="AY1638" s="397"/>
      <c r="AZ1638" s="397"/>
      <c r="BA1638" s="397"/>
      <c r="BB1638" s="397"/>
      <c r="BC1638" s="397"/>
      <c r="BD1638" s="553"/>
      <c r="BE1638" s="397"/>
      <c r="BF1638" s="397"/>
      <c r="BG1638" s="397"/>
      <c r="BH1638" s="397"/>
    </row>
    <row r="1639" spans="2:60" x14ac:dyDescent="0.35">
      <c r="B1639" s="319"/>
      <c r="C1639" s="147"/>
      <c r="D1639" s="147"/>
      <c r="E1639" s="320"/>
      <c r="F1639" s="321"/>
      <c r="G1639" s="149"/>
      <c r="H1639" s="148"/>
      <c r="I1639" s="148"/>
      <c r="J1639" s="322"/>
      <c r="K1639" s="324" t="str">
        <f>IFERROR(INDEX(Lookup!$G$3:$G$6,MATCH(J1639,Lookup!$F$3:$F$6,0)),"")</f>
        <v/>
      </c>
      <c r="L1639" s="323"/>
      <c r="M1639" s="322"/>
      <c r="N1639" s="846">
        <f t="shared" si="212"/>
        <v>0</v>
      </c>
      <c r="O1639" s="325">
        <f t="shared" si="213"/>
        <v>0</v>
      </c>
      <c r="P1639" s="847">
        <f>IF(I1639&lt;INDEX(Lookup!$U$2:$U$10,MATCH($D$48,Lookup!$S$2:$S$10,0)),0,IF(U1639="X",0,IFERROR(L1639*50,0)))</f>
        <v>0</v>
      </c>
      <c r="Q1639" s="326">
        <f>IF(I1639&lt;INDEX(Lookup!$U$2:$U$10,MATCH($D$48,Lookup!$S$2:$S$10,0)),0,IF(U1639="X",0,IFERROR(P1639*K1639,0)))</f>
        <v>0</v>
      </c>
      <c r="R1639" s="326">
        <v>0</v>
      </c>
      <c r="S1639" s="424">
        <v>0</v>
      </c>
      <c r="T1639" s="322"/>
      <c r="U1639" s="143"/>
      <c r="V1639" s="397"/>
      <c r="W1639" s="555"/>
      <c r="X1639" s="576">
        <f t="shared" si="214"/>
        <v>0</v>
      </c>
      <c r="Y1639" s="576">
        <f t="shared" si="215"/>
        <v>0</v>
      </c>
      <c r="Z1639" s="576">
        <f t="shared" si="216"/>
        <v>0</v>
      </c>
      <c r="AA1639" s="576">
        <f t="shared" si="217"/>
        <v>0</v>
      </c>
      <c r="AB1639" s="553"/>
      <c r="AC1639" s="553"/>
      <c r="AD1639" s="553"/>
      <c r="AE1639" s="553"/>
      <c r="AF1639" s="553"/>
      <c r="AG1639" s="553"/>
      <c r="AH1639" s="553"/>
      <c r="AI1639" s="397"/>
      <c r="AJ1639" s="555"/>
      <c r="AK1639" s="576">
        <f t="shared" si="218"/>
        <v>0</v>
      </c>
      <c r="AL1639" s="576">
        <f t="shared" si="219"/>
        <v>0</v>
      </c>
      <c r="AM1639" s="599"/>
      <c r="AN1639" s="599"/>
      <c r="AO1639" s="553"/>
      <c r="AP1639" s="553"/>
      <c r="AQ1639" s="553"/>
      <c r="AR1639" s="553"/>
      <c r="AS1639" s="397"/>
      <c r="AT1639" s="397"/>
      <c r="AU1639" s="397"/>
      <c r="AV1639" s="397"/>
      <c r="AW1639" s="397"/>
      <c r="AX1639" s="397"/>
      <c r="AY1639" s="397"/>
      <c r="AZ1639" s="397"/>
      <c r="BA1639" s="397"/>
      <c r="BB1639" s="397"/>
      <c r="BC1639" s="397"/>
      <c r="BD1639" s="553"/>
      <c r="BE1639" s="397"/>
      <c r="BF1639" s="397"/>
      <c r="BG1639" s="397"/>
      <c r="BH1639" s="397"/>
    </row>
    <row r="1640" spans="2:60" x14ac:dyDescent="0.35">
      <c r="B1640" s="319"/>
      <c r="C1640" s="147"/>
      <c r="D1640" s="147"/>
      <c r="E1640" s="320"/>
      <c r="F1640" s="321"/>
      <c r="G1640" s="149"/>
      <c r="H1640" s="148"/>
      <c r="I1640" s="148"/>
      <c r="J1640" s="322"/>
      <c r="K1640" s="324" t="str">
        <f>IFERROR(INDEX(Lookup!$G$3:$G$6,MATCH(J1640,Lookup!$F$3:$F$6,0)),"")</f>
        <v/>
      </c>
      <c r="L1640" s="323"/>
      <c r="M1640" s="322"/>
      <c r="N1640" s="846">
        <f t="shared" si="212"/>
        <v>0</v>
      </c>
      <c r="O1640" s="325">
        <f t="shared" si="213"/>
        <v>0</v>
      </c>
      <c r="P1640" s="847">
        <f>IF(I1640&lt;INDEX(Lookup!$U$2:$U$10,MATCH($D$48,Lookup!$S$2:$S$10,0)),0,IF(U1640="X",0,IFERROR(L1640*50,0)))</f>
        <v>0</v>
      </c>
      <c r="Q1640" s="326">
        <f>IF(I1640&lt;INDEX(Lookup!$U$2:$U$10,MATCH($D$48,Lookup!$S$2:$S$10,0)),0,IF(U1640="X",0,IFERROR(P1640*K1640,0)))</f>
        <v>0</v>
      </c>
      <c r="R1640" s="326">
        <v>0</v>
      </c>
      <c r="S1640" s="424">
        <v>0</v>
      </c>
      <c r="T1640" s="322"/>
      <c r="U1640" s="143"/>
      <c r="V1640" s="397"/>
      <c r="W1640" s="555"/>
      <c r="X1640" s="576">
        <f t="shared" si="214"/>
        <v>0</v>
      </c>
      <c r="Y1640" s="576">
        <f t="shared" si="215"/>
        <v>0</v>
      </c>
      <c r="Z1640" s="576">
        <f t="shared" si="216"/>
        <v>0</v>
      </c>
      <c r="AA1640" s="576">
        <f t="shared" si="217"/>
        <v>0</v>
      </c>
      <c r="AB1640" s="553"/>
      <c r="AC1640" s="553"/>
      <c r="AD1640" s="553"/>
      <c r="AE1640" s="553"/>
      <c r="AF1640" s="553"/>
      <c r="AG1640" s="553"/>
      <c r="AH1640" s="553"/>
      <c r="AI1640" s="397"/>
      <c r="AJ1640" s="555"/>
      <c r="AK1640" s="576">
        <f t="shared" si="218"/>
        <v>0</v>
      </c>
      <c r="AL1640" s="576">
        <f t="shared" si="219"/>
        <v>0</v>
      </c>
      <c r="AM1640" s="599"/>
      <c r="AN1640" s="599"/>
      <c r="AO1640" s="553"/>
      <c r="AP1640" s="553"/>
      <c r="AQ1640" s="553"/>
      <c r="AR1640" s="553"/>
      <c r="AS1640" s="397"/>
      <c r="AT1640" s="397"/>
      <c r="AU1640" s="397"/>
      <c r="AV1640" s="397"/>
      <c r="AW1640" s="397"/>
      <c r="AX1640" s="397"/>
      <c r="AY1640" s="397"/>
      <c r="AZ1640" s="397"/>
      <c r="BA1640" s="397"/>
      <c r="BB1640" s="397"/>
      <c r="BC1640" s="397"/>
      <c r="BD1640" s="553"/>
      <c r="BE1640" s="397"/>
      <c r="BF1640" s="397"/>
      <c r="BG1640" s="397"/>
      <c r="BH1640" s="397"/>
    </row>
    <row r="1641" spans="2:60" x14ac:dyDescent="0.35">
      <c r="B1641" s="319"/>
      <c r="C1641" s="147"/>
      <c r="D1641" s="147"/>
      <c r="E1641" s="320"/>
      <c r="F1641" s="321"/>
      <c r="G1641" s="149"/>
      <c r="H1641" s="148"/>
      <c r="I1641" s="148"/>
      <c r="J1641" s="322"/>
      <c r="K1641" s="324" t="str">
        <f>IFERROR(INDEX(Lookup!$G$3:$G$6,MATCH(J1641,Lookup!$F$3:$F$6,0)),"")</f>
        <v/>
      </c>
      <c r="L1641" s="323"/>
      <c r="M1641" s="322"/>
      <c r="N1641" s="846">
        <f t="shared" si="212"/>
        <v>0</v>
      </c>
      <c r="O1641" s="325">
        <f t="shared" si="213"/>
        <v>0</v>
      </c>
      <c r="P1641" s="847">
        <f>IF(I1641&lt;INDEX(Lookup!$U$2:$U$10,MATCH($D$48,Lookup!$S$2:$S$10,0)),0,IF(U1641="X",0,IFERROR(L1641*50,0)))</f>
        <v>0</v>
      </c>
      <c r="Q1641" s="326">
        <f>IF(I1641&lt;INDEX(Lookup!$U$2:$U$10,MATCH($D$48,Lookup!$S$2:$S$10,0)),0,IF(U1641="X",0,IFERROR(P1641*K1641,0)))</f>
        <v>0</v>
      </c>
      <c r="R1641" s="326">
        <v>0</v>
      </c>
      <c r="S1641" s="424">
        <v>0</v>
      </c>
      <c r="T1641" s="322"/>
      <c r="U1641" s="143"/>
      <c r="V1641" s="397"/>
      <c r="W1641" s="555"/>
      <c r="X1641" s="576">
        <f t="shared" si="214"/>
        <v>0</v>
      </c>
      <c r="Y1641" s="576">
        <f t="shared" si="215"/>
        <v>0</v>
      </c>
      <c r="Z1641" s="576">
        <f t="shared" si="216"/>
        <v>0</v>
      </c>
      <c r="AA1641" s="576">
        <f t="shared" si="217"/>
        <v>0</v>
      </c>
      <c r="AB1641" s="553"/>
      <c r="AC1641" s="553"/>
      <c r="AD1641" s="553"/>
      <c r="AE1641" s="553"/>
      <c r="AF1641" s="553"/>
      <c r="AG1641" s="553"/>
      <c r="AH1641" s="553"/>
      <c r="AI1641" s="397"/>
      <c r="AJ1641" s="555"/>
      <c r="AK1641" s="576">
        <f t="shared" si="218"/>
        <v>0</v>
      </c>
      <c r="AL1641" s="576">
        <f t="shared" si="219"/>
        <v>0</v>
      </c>
      <c r="AM1641" s="599"/>
      <c r="AN1641" s="599"/>
      <c r="AO1641" s="553"/>
      <c r="AP1641" s="553"/>
      <c r="AQ1641" s="553"/>
      <c r="AR1641" s="553"/>
      <c r="AS1641" s="397"/>
      <c r="AT1641" s="397"/>
      <c r="AU1641" s="397"/>
      <c r="AV1641" s="397"/>
      <c r="AW1641" s="397"/>
      <c r="AX1641" s="397"/>
      <c r="AY1641" s="397"/>
      <c r="AZ1641" s="397"/>
      <c r="BA1641" s="397"/>
      <c r="BB1641" s="397"/>
      <c r="BC1641" s="397"/>
      <c r="BD1641" s="553"/>
      <c r="BE1641" s="397"/>
      <c r="BF1641" s="397"/>
      <c r="BG1641" s="397"/>
      <c r="BH1641" s="397"/>
    </row>
    <row r="1642" spans="2:60" x14ac:dyDescent="0.35">
      <c r="B1642" s="319"/>
      <c r="C1642" s="147"/>
      <c r="D1642" s="147"/>
      <c r="E1642" s="320"/>
      <c r="F1642" s="321"/>
      <c r="G1642" s="149"/>
      <c r="H1642" s="148"/>
      <c r="I1642" s="148"/>
      <c r="J1642" s="322"/>
      <c r="K1642" s="324" t="str">
        <f>IFERROR(INDEX(Lookup!$G$3:$G$6,MATCH(J1642,Lookup!$F$3:$F$6,0)),"")</f>
        <v/>
      </c>
      <c r="L1642" s="323"/>
      <c r="M1642" s="322"/>
      <c r="N1642" s="846">
        <f t="shared" si="212"/>
        <v>0</v>
      </c>
      <c r="O1642" s="325">
        <f t="shared" si="213"/>
        <v>0</v>
      </c>
      <c r="P1642" s="847">
        <f>IF(I1642&lt;INDEX(Lookup!$U$2:$U$10,MATCH($D$48,Lookup!$S$2:$S$10,0)),0,IF(U1642="X",0,IFERROR(L1642*50,0)))</f>
        <v>0</v>
      </c>
      <c r="Q1642" s="326">
        <f>IF(I1642&lt;INDEX(Lookup!$U$2:$U$10,MATCH($D$48,Lookup!$S$2:$S$10,0)),0,IF(U1642="X",0,IFERROR(P1642*K1642,0)))</f>
        <v>0</v>
      </c>
      <c r="R1642" s="326">
        <v>0</v>
      </c>
      <c r="S1642" s="424">
        <v>0</v>
      </c>
      <c r="T1642" s="322"/>
      <c r="U1642" s="143"/>
      <c r="V1642" s="397"/>
      <c r="W1642" s="555"/>
      <c r="X1642" s="576">
        <f t="shared" si="214"/>
        <v>0</v>
      </c>
      <c r="Y1642" s="576">
        <f t="shared" si="215"/>
        <v>0</v>
      </c>
      <c r="Z1642" s="576">
        <f t="shared" si="216"/>
        <v>0</v>
      </c>
      <c r="AA1642" s="576">
        <f t="shared" si="217"/>
        <v>0</v>
      </c>
      <c r="AB1642" s="553"/>
      <c r="AC1642" s="553"/>
      <c r="AD1642" s="553"/>
      <c r="AE1642" s="553"/>
      <c r="AF1642" s="553"/>
      <c r="AG1642" s="553"/>
      <c r="AH1642" s="553"/>
      <c r="AI1642" s="397"/>
      <c r="AJ1642" s="555"/>
      <c r="AK1642" s="576">
        <f t="shared" si="218"/>
        <v>0</v>
      </c>
      <c r="AL1642" s="576">
        <f t="shared" si="219"/>
        <v>0</v>
      </c>
      <c r="AM1642" s="599"/>
      <c r="AN1642" s="599"/>
      <c r="AO1642" s="553"/>
      <c r="AP1642" s="553"/>
      <c r="AQ1642" s="553"/>
      <c r="AR1642" s="553"/>
      <c r="AS1642" s="397"/>
      <c r="AT1642" s="397"/>
      <c r="AU1642" s="397"/>
      <c r="AV1642" s="397"/>
      <c r="AW1642" s="397"/>
      <c r="AX1642" s="397"/>
      <c r="AY1642" s="397"/>
      <c r="AZ1642" s="397"/>
      <c r="BA1642" s="397"/>
      <c r="BB1642" s="397"/>
      <c r="BC1642" s="397"/>
      <c r="BD1642" s="553"/>
      <c r="BE1642" s="397"/>
      <c r="BF1642" s="397"/>
      <c r="BG1642" s="397"/>
      <c r="BH1642" s="397"/>
    </row>
    <row r="1643" spans="2:60" x14ac:dyDescent="0.35">
      <c r="B1643" s="319"/>
      <c r="C1643" s="147"/>
      <c r="D1643" s="147"/>
      <c r="E1643" s="320"/>
      <c r="F1643" s="321"/>
      <c r="G1643" s="149"/>
      <c r="H1643" s="148"/>
      <c r="I1643" s="148"/>
      <c r="J1643" s="322"/>
      <c r="K1643" s="324" t="str">
        <f>IFERROR(INDEX(Lookup!$G$3:$G$6,MATCH(J1643,Lookup!$F$3:$F$6,0)),"")</f>
        <v/>
      </c>
      <c r="L1643" s="323"/>
      <c r="M1643" s="322"/>
      <c r="N1643" s="846">
        <f t="shared" si="212"/>
        <v>0</v>
      </c>
      <c r="O1643" s="325">
        <f t="shared" si="213"/>
        <v>0</v>
      </c>
      <c r="P1643" s="847">
        <f>IF(I1643&lt;INDEX(Lookup!$U$2:$U$10,MATCH($D$48,Lookup!$S$2:$S$10,0)),0,IF(U1643="X",0,IFERROR(L1643*50,0)))</f>
        <v>0</v>
      </c>
      <c r="Q1643" s="326">
        <f>IF(I1643&lt;INDEX(Lookup!$U$2:$U$10,MATCH($D$48,Lookup!$S$2:$S$10,0)),0,IF(U1643="X",0,IFERROR(P1643*K1643,0)))</f>
        <v>0</v>
      </c>
      <c r="R1643" s="326">
        <v>0</v>
      </c>
      <c r="S1643" s="424">
        <v>0</v>
      </c>
      <c r="T1643" s="322"/>
      <c r="U1643" s="143"/>
      <c r="V1643" s="397"/>
      <c r="W1643" s="555"/>
      <c r="X1643" s="576">
        <f t="shared" si="214"/>
        <v>0</v>
      </c>
      <c r="Y1643" s="576">
        <f t="shared" si="215"/>
        <v>0</v>
      </c>
      <c r="Z1643" s="576">
        <f t="shared" si="216"/>
        <v>0</v>
      </c>
      <c r="AA1643" s="576">
        <f t="shared" si="217"/>
        <v>0</v>
      </c>
      <c r="AB1643" s="553"/>
      <c r="AC1643" s="553"/>
      <c r="AD1643" s="553"/>
      <c r="AE1643" s="553"/>
      <c r="AF1643" s="553"/>
      <c r="AG1643" s="553"/>
      <c r="AH1643" s="553"/>
      <c r="AI1643" s="397"/>
      <c r="AJ1643" s="555"/>
      <c r="AK1643" s="576">
        <f t="shared" si="218"/>
        <v>0</v>
      </c>
      <c r="AL1643" s="576">
        <f t="shared" si="219"/>
        <v>0</v>
      </c>
      <c r="AM1643" s="599"/>
      <c r="AN1643" s="599"/>
      <c r="AO1643" s="553"/>
      <c r="AP1643" s="553"/>
      <c r="AQ1643" s="553"/>
      <c r="AR1643" s="553"/>
      <c r="AS1643" s="397"/>
      <c r="AT1643" s="397"/>
      <c r="AU1643" s="397"/>
      <c r="AV1643" s="397"/>
      <c r="AW1643" s="397"/>
      <c r="AX1643" s="397"/>
      <c r="AY1643" s="397"/>
      <c r="AZ1643" s="397"/>
      <c r="BA1643" s="397"/>
      <c r="BB1643" s="397"/>
      <c r="BC1643" s="397"/>
      <c r="BD1643" s="553"/>
      <c r="BE1643" s="397"/>
      <c r="BF1643" s="397"/>
      <c r="BG1643" s="397"/>
      <c r="BH1643" s="397"/>
    </row>
    <row r="1644" spans="2:60" x14ac:dyDescent="0.35">
      <c r="B1644" s="319"/>
      <c r="C1644" s="147"/>
      <c r="D1644" s="147"/>
      <c r="E1644" s="320"/>
      <c r="F1644" s="321"/>
      <c r="G1644" s="149"/>
      <c r="H1644" s="148"/>
      <c r="I1644" s="148"/>
      <c r="J1644" s="322"/>
      <c r="K1644" s="324" t="str">
        <f>IFERROR(INDEX(Lookup!$G$3:$G$6,MATCH(J1644,Lookup!$F$3:$F$6,0)),"")</f>
        <v/>
      </c>
      <c r="L1644" s="323"/>
      <c r="M1644" s="322"/>
      <c r="N1644" s="846">
        <f t="shared" si="212"/>
        <v>0</v>
      </c>
      <c r="O1644" s="325">
        <f t="shared" si="213"/>
        <v>0</v>
      </c>
      <c r="P1644" s="847">
        <f>IF(I1644&lt;INDEX(Lookup!$U$2:$U$10,MATCH($D$48,Lookup!$S$2:$S$10,0)),0,IF(U1644="X",0,IFERROR(L1644*50,0)))</f>
        <v>0</v>
      </c>
      <c r="Q1644" s="326">
        <f>IF(I1644&lt;INDEX(Lookup!$U$2:$U$10,MATCH($D$48,Lookup!$S$2:$S$10,0)),0,IF(U1644="X",0,IFERROR(P1644*K1644,0)))</f>
        <v>0</v>
      </c>
      <c r="R1644" s="326">
        <v>0</v>
      </c>
      <c r="S1644" s="424">
        <v>0</v>
      </c>
      <c r="T1644" s="322"/>
      <c r="U1644" s="143"/>
      <c r="V1644" s="397"/>
      <c r="W1644" s="555"/>
      <c r="X1644" s="576">
        <f t="shared" si="214"/>
        <v>0</v>
      </c>
      <c r="Y1644" s="576">
        <f t="shared" si="215"/>
        <v>0</v>
      </c>
      <c r="Z1644" s="576">
        <f t="shared" si="216"/>
        <v>0</v>
      </c>
      <c r="AA1644" s="576">
        <f t="shared" si="217"/>
        <v>0</v>
      </c>
      <c r="AB1644" s="553"/>
      <c r="AC1644" s="553"/>
      <c r="AD1644" s="553"/>
      <c r="AE1644" s="553"/>
      <c r="AF1644" s="553"/>
      <c r="AG1644" s="553"/>
      <c r="AH1644" s="553"/>
      <c r="AI1644" s="397"/>
      <c r="AJ1644" s="555"/>
      <c r="AK1644" s="576">
        <f t="shared" si="218"/>
        <v>0</v>
      </c>
      <c r="AL1644" s="576">
        <f t="shared" si="219"/>
        <v>0</v>
      </c>
      <c r="AM1644" s="599"/>
      <c r="AN1644" s="599"/>
      <c r="AO1644" s="553"/>
      <c r="AP1644" s="553"/>
      <c r="AQ1644" s="553"/>
      <c r="AR1644" s="553"/>
      <c r="AS1644" s="397"/>
      <c r="AT1644" s="397"/>
      <c r="AU1644" s="397"/>
      <c r="AV1644" s="397"/>
      <c r="AW1644" s="397"/>
      <c r="AX1644" s="397"/>
      <c r="AY1644" s="397"/>
      <c r="AZ1644" s="397"/>
      <c r="BA1644" s="397"/>
      <c r="BB1644" s="397"/>
      <c r="BC1644" s="397"/>
      <c r="BD1644" s="553"/>
      <c r="BE1644" s="397"/>
      <c r="BF1644" s="397"/>
      <c r="BG1644" s="397"/>
      <c r="BH1644" s="397"/>
    </row>
    <row r="1645" spans="2:60" x14ac:dyDescent="0.35">
      <c r="B1645" s="319"/>
      <c r="C1645" s="147"/>
      <c r="D1645" s="147"/>
      <c r="E1645" s="320"/>
      <c r="F1645" s="321"/>
      <c r="G1645" s="149"/>
      <c r="H1645" s="148"/>
      <c r="I1645" s="148"/>
      <c r="J1645" s="322"/>
      <c r="K1645" s="324" t="str">
        <f>IFERROR(INDEX(Lookup!$G$3:$G$6,MATCH(J1645,Lookup!$F$3:$F$6,0)),"")</f>
        <v/>
      </c>
      <c r="L1645" s="323"/>
      <c r="M1645" s="322"/>
      <c r="N1645" s="846">
        <f t="shared" si="212"/>
        <v>0</v>
      </c>
      <c r="O1645" s="325">
        <f t="shared" si="213"/>
        <v>0</v>
      </c>
      <c r="P1645" s="847">
        <f>IF(I1645&lt;INDEX(Lookup!$U$2:$U$10,MATCH($D$48,Lookup!$S$2:$S$10,0)),0,IF(U1645="X",0,IFERROR(L1645*50,0)))</f>
        <v>0</v>
      </c>
      <c r="Q1645" s="326">
        <f>IF(I1645&lt;INDEX(Lookup!$U$2:$U$10,MATCH($D$48,Lookup!$S$2:$S$10,0)),0,IF(U1645="X",0,IFERROR(P1645*K1645,0)))</f>
        <v>0</v>
      </c>
      <c r="R1645" s="326">
        <v>0</v>
      </c>
      <c r="S1645" s="424">
        <v>0</v>
      </c>
      <c r="T1645" s="322"/>
      <c r="U1645" s="143"/>
      <c r="V1645" s="397"/>
      <c r="W1645" s="555"/>
      <c r="X1645" s="576">
        <f t="shared" si="214"/>
        <v>0</v>
      </c>
      <c r="Y1645" s="576">
        <f t="shared" si="215"/>
        <v>0</v>
      </c>
      <c r="Z1645" s="576">
        <f t="shared" si="216"/>
        <v>0</v>
      </c>
      <c r="AA1645" s="576">
        <f t="shared" si="217"/>
        <v>0</v>
      </c>
      <c r="AB1645" s="553"/>
      <c r="AC1645" s="553"/>
      <c r="AD1645" s="553"/>
      <c r="AE1645" s="553"/>
      <c r="AF1645" s="553"/>
      <c r="AG1645" s="553"/>
      <c r="AH1645" s="553"/>
      <c r="AI1645" s="397"/>
      <c r="AJ1645" s="555"/>
      <c r="AK1645" s="576">
        <f t="shared" si="218"/>
        <v>0</v>
      </c>
      <c r="AL1645" s="576">
        <f t="shared" si="219"/>
        <v>0</v>
      </c>
      <c r="AM1645" s="599"/>
      <c r="AN1645" s="599"/>
      <c r="AO1645" s="553"/>
      <c r="AP1645" s="553"/>
      <c r="AQ1645" s="553"/>
      <c r="AR1645" s="553"/>
      <c r="AS1645" s="397"/>
      <c r="AT1645" s="397"/>
      <c r="AU1645" s="397"/>
      <c r="AV1645" s="397"/>
      <c r="AW1645" s="397"/>
      <c r="AX1645" s="397"/>
      <c r="AY1645" s="397"/>
      <c r="AZ1645" s="397"/>
      <c r="BA1645" s="397"/>
      <c r="BB1645" s="397"/>
      <c r="BC1645" s="397"/>
      <c r="BD1645" s="553"/>
      <c r="BE1645" s="397"/>
      <c r="BF1645" s="397"/>
      <c r="BG1645" s="397"/>
      <c r="BH1645" s="397"/>
    </row>
    <row r="1646" spans="2:60" x14ac:dyDescent="0.35">
      <c r="B1646" s="319"/>
      <c r="C1646" s="147"/>
      <c r="D1646" s="147"/>
      <c r="E1646" s="320"/>
      <c r="F1646" s="321"/>
      <c r="G1646" s="149"/>
      <c r="H1646" s="148"/>
      <c r="I1646" s="148"/>
      <c r="J1646" s="322"/>
      <c r="K1646" s="324" t="str">
        <f>IFERROR(INDEX(Lookup!$G$3:$G$6,MATCH(J1646,Lookup!$F$3:$F$6,0)),"")</f>
        <v/>
      </c>
      <c r="L1646" s="323"/>
      <c r="M1646" s="322"/>
      <c r="N1646" s="846">
        <f t="shared" si="212"/>
        <v>0</v>
      </c>
      <c r="O1646" s="325">
        <f t="shared" si="213"/>
        <v>0</v>
      </c>
      <c r="P1646" s="847">
        <f>IF(I1646&lt;INDEX(Lookup!$U$2:$U$10,MATCH($D$48,Lookup!$S$2:$S$10,0)),0,IF(U1646="X",0,IFERROR(L1646*50,0)))</f>
        <v>0</v>
      </c>
      <c r="Q1646" s="326">
        <f>IF(I1646&lt;INDEX(Lookup!$U$2:$U$10,MATCH($D$48,Lookup!$S$2:$S$10,0)),0,IF(U1646="X",0,IFERROR(P1646*K1646,0)))</f>
        <v>0</v>
      </c>
      <c r="R1646" s="326">
        <v>0</v>
      </c>
      <c r="S1646" s="424">
        <v>0</v>
      </c>
      <c r="T1646" s="322"/>
      <c r="U1646" s="143"/>
      <c r="V1646" s="397"/>
      <c r="W1646" s="555"/>
      <c r="X1646" s="576">
        <f t="shared" si="214"/>
        <v>0</v>
      </c>
      <c r="Y1646" s="576">
        <f t="shared" si="215"/>
        <v>0</v>
      </c>
      <c r="Z1646" s="576">
        <f t="shared" si="216"/>
        <v>0</v>
      </c>
      <c r="AA1646" s="576">
        <f t="shared" si="217"/>
        <v>0</v>
      </c>
      <c r="AB1646" s="553"/>
      <c r="AC1646" s="553"/>
      <c r="AD1646" s="553"/>
      <c r="AE1646" s="553"/>
      <c r="AF1646" s="553"/>
      <c r="AG1646" s="553"/>
      <c r="AH1646" s="553"/>
      <c r="AI1646" s="397"/>
      <c r="AJ1646" s="555"/>
      <c r="AK1646" s="576">
        <f t="shared" si="218"/>
        <v>0</v>
      </c>
      <c r="AL1646" s="576">
        <f t="shared" si="219"/>
        <v>0</v>
      </c>
      <c r="AM1646" s="599"/>
      <c r="AN1646" s="599"/>
      <c r="AO1646" s="553"/>
      <c r="AP1646" s="553"/>
      <c r="AQ1646" s="553"/>
      <c r="AR1646" s="553"/>
      <c r="AS1646" s="397"/>
      <c r="AT1646" s="397"/>
      <c r="AU1646" s="397"/>
      <c r="AV1646" s="397"/>
      <c r="AW1646" s="397"/>
      <c r="AX1646" s="397"/>
      <c r="AY1646" s="397"/>
      <c r="AZ1646" s="397"/>
      <c r="BA1646" s="397"/>
      <c r="BB1646" s="397"/>
      <c r="BC1646" s="397"/>
      <c r="BD1646" s="553"/>
      <c r="BE1646" s="397"/>
      <c r="BF1646" s="397"/>
      <c r="BG1646" s="397"/>
      <c r="BH1646" s="397"/>
    </row>
    <row r="1647" spans="2:60" x14ac:dyDescent="0.35">
      <c r="B1647" s="319"/>
      <c r="C1647" s="147"/>
      <c r="D1647" s="147"/>
      <c r="E1647" s="320"/>
      <c r="F1647" s="321"/>
      <c r="G1647" s="149"/>
      <c r="H1647" s="148"/>
      <c r="I1647" s="148"/>
      <c r="J1647" s="322"/>
      <c r="K1647" s="324" t="str">
        <f>IFERROR(INDEX(Lookup!$G$3:$G$6,MATCH(J1647,Lookup!$F$3:$F$6,0)),"")</f>
        <v/>
      </c>
      <c r="L1647" s="323"/>
      <c r="M1647" s="322"/>
      <c r="N1647" s="846">
        <f t="shared" si="212"/>
        <v>0</v>
      </c>
      <c r="O1647" s="325">
        <f t="shared" si="213"/>
        <v>0</v>
      </c>
      <c r="P1647" s="847">
        <f>IF(I1647&lt;INDEX(Lookup!$U$2:$U$10,MATCH($D$48,Lookup!$S$2:$S$10,0)),0,IF(U1647="X",0,IFERROR(L1647*50,0)))</f>
        <v>0</v>
      </c>
      <c r="Q1647" s="326">
        <f>IF(I1647&lt;INDEX(Lookup!$U$2:$U$10,MATCH($D$48,Lookup!$S$2:$S$10,0)),0,IF(U1647="X",0,IFERROR(P1647*K1647,0)))</f>
        <v>0</v>
      </c>
      <c r="R1647" s="326">
        <v>0</v>
      </c>
      <c r="S1647" s="424">
        <v>0</v>
      </c>
      <c r="T1647" s="322"/>
      <c r="U1647" s="143"/>
      <c r="V1647" s="397"/>
      <c r="W1647" s="555"/>
      <c r="X1647" s="576">
        <f t="shared" si="214"/>
        <v>0</v>
      </c>
      <c r="Y1647" s="576">
        <f t="shared" si="215"/>
        <v>0</v>
      </c>
      <c r="Z1647" s="576">
        <f t="shared" si="216"/>
        <v>0</v>
      </c>
      <c r="AA1647" s="576">
        <f t="shared" si="217"/>
        <v>0</v>
      </c>
      <c r="AB1647" s="553"/>
      <c r="AC1647" s="553"/>
      <c r="AD1647" s="553"/>
      <c r="AE1647" s="553"/>
      <c r="AF1647" s="553"/>
      <c r="AG1647" s="553"/>
      <c r="AH1647" s="553"/>
      <c r="AI1647" s="397"/>
      <c r="AJ1647" s="555"/>
      <c r="AK1647" s="576">
        <f t="shared" si="218"/>
        <v>0</v>
      </c>
      <c r="AL1647" s="576">
        <f t="shared" si="219"/>
        <v>0</v>
      </c>
      <c r="AM1647" s="599"/>
      <c r="AN1647" s="599"/>
      <c r="AO1647" s="553"/>
      <c r="AP1647" s="553"/>
      <c r="AQ1647" s="553"/>
      <c r="AR1647" s="553"/>
      <c r="AS1647" s="397"/>
      <c r="AT1647" s="397"/>
      <c r="AU1647" s="397"/>
      <c r="AV1647" s="397"/>
      <c r="AW1647" s="397"/>
      <c r="AX1647" s="397"/>
      <c r="AY1647" s="397"/>
      <c r="AZ1647" s="397"/>
      <c r="BA1647" s="397"/>
      <c r="BB1647" s="397"/>
      <c r="BC1647" s="397"/>
      <c r="BD1647" s="553"/>
      <c r="BE1647" s="397"/>
      <c r="BF1647" s="397"/>
      <c r="BG1647" s="397"/>
      <c r="BH1647" s="397"/>
    </row>
    <row r="1648" spans="2:60" x14ac:dyDescent="0.35">
      <c r="B1648" s="319"/>
      <c r="C1648" s="147"/>
      <c r="D1648" s="147"/>
      <c r="E1648" s="320"/>
      <c r="F1648" s="321"/>
      <c r="G1648" s="149"/>
      <c r="H1648" s="148"/>
      <c r="I1648" s="148"/>
      <c r="J1648" s="322"/>
      <c r="K1648" s="324" t="str">
        <f>IFERROR(INDEX(Lookup!$G$3:$G$6,MATCH(J1648,Lookup!$F$3:$F$6,0)),"")</f>
        <v/>
      </c>
      <c r="L1648" s="323"/>
      <c r="M1648" s="322"/>
      <c r="N1648" s="846">
        <f t="shared" si="212"/>
        <v>0</v>
      </c>
      <c r="O1648" s="325">
        <f t="shared" si="213"/>
        <v>0</v>
      </c>
      <c r="P1648" s="847">
        <f>IF(I1648&lt;INDEX(Lookup!$U$2:$U$10,MATCH($D$48,Lookup!$S$2:$S$10,0)),0,IF(U1648="X",0,IFERROR(L1648*50,0)))</f>
        <v>0</v>
      </c>
      <c r="Q1648" s="326">
        <f>IF(I1648&lt;INDEX(Lookup!$U$2:$U$10,MATCH($D$48,Lookup!$S$2:$S$10,0)),0,IF(U1648="X",0,IFERROR(P1648*K1648,0)))</f>
        <v>0</v>
      </c>
      <c r="R1648" s="326">
        <v>0</v>
      </c>
      <c r="S1648" s="424">
        <v>0</v>
      </c>
      <c r="T1648" s="322"/>
      <c r="U1648" s="143"/>
      <c r="V1648" s="397"/>
      <c r="W1648" s="555"/>
      <c r="X1648" s="576">
        <f t="shared" si="214"/>
        <v>0</v>
      </c>
      <c r="Y1648" s="576">
        <f t="shared" si="215"/>
        <v>0</v>
      </c>
      <c r="Z1648" s="576">
        <f t="shared" si="216"/>
        <v>0</v>
      </c>
      <c r="AA1648" s="576">
        <f t="shared" si="217"/>
        <v>0</v>
      </c>
      <c r="AB1648" s="553"/>
      <c r="AC1648" s="553"/>
      <c r="AD1648" s="553"/>
      <c r="AE1648" s="553"/>
      <c r="AF1648" s="553"/>
      <c r="AG1648" s="553"/>
      <c r="AH1648" s="553"/>
      <c r="AI1648" s="397"/>
      <c r="AJ1648" s="555"/>
      <c r="AK1648" s="576">
        <f t="shared" si="218"/>
        <v>0</v>
      </c>
      <c r="AL1648" s="576">
        <f t="shared" si="219"/>
        <v>0</v>
      </c>
      <c r="AM1648" s="599"/>
      <c r="AN1648" s="599"/>
      <c r="AO1648" s="553"/>
      <c r="AP1648" s="553"/>
      <c r="AQ1648" s="553"/>
      <c r="AR1648" s="553"/>
      <c r="AS1648" s="397"/>
      <c r="AT1648" s="397"/>
      <c r="AU1648" s="397"/>
      <c r="AV1648" s="397"/>
      <c r="AW1648" s="397"/>
      <c r="AX1648" s="397"/>
      <c r="AY1648" s="397"/>
      <c r="AZ1648" s="397"/>
      <c r="BA1648" s="397"/>
      <c r="BB1648" s="397"/>
      <c r="BC1648" s="397"/>
      <c r="BD1648" s="553"/>
      <c r="BE1648" s="397"/>
      <c r="BF1648" s="397"/>
      <c r="BG1648" s="397"/>
      <c r="BH1648" s="397"/>
    </row>
    <row r="1649" spans="2:60" x14ac:dyDescent="0.35">
      <c r="B1649" s="319"/>
      <c r="C1649" s="147"/>
      <c r="D1649" s="147"/>
      <c r="E1649" s="320"/>
      <c r="F1649" s="321"/>
      <c r="G1649" s="149"/>
      <c r="H1649" s="148"/>
      <c r="I1649" s="148"/>
      <c r="J1649" s="322"/>
      <c r="K1649" s="324" t="str">
        <f>IFERROR(INDEX(Lookup!$G$3:$G$6,MATCH(J1649,Lookup!$F$3:$F$6,0)),"")</f>
        <v/>
      </c>
      <c r="L1649" s="323"/>
      <c r="M1649" s="322"/>
      <c r="N1649" s="846">
        <f t="shared" si="212"/>
        <v>0</v>
      </c>
      <c r="O1649" s="325">
        <f t="shared" si="213"/>
        <v>0</v>
      </c>
      <c r="P1649" s="847">
        <f>IF(I1649&lt;INDEX(Lookup!$U$2:$U$10,MATCH($D$48,Lookup!$S$2:$S$10,0)),0,IF(U1649="X",0,IFERROR(L1649*50,0)))</f>
        <v>0</v>
      </c>
      <c r="Q1649" s="326">
        <f>IF(I1649&lt;INDEX(Lookup!$U$2:$U$10,MATCH($D$48,Lookup!$S$2:$S$10,0)),0,IF(U1649="X",0,IFERROR(P1649*K1649,0)))</f>
        <v>0</v>
      </c>
      <c r="R1649" s="326">
        <v>0</v>
      </c>
      <c r="S1649" s="424">
        <v>0</v>
      </c>
      <c r="T1649" s="322"/>
      <c r="U1649" s="143"/>
      <c r="V1649" s="397"/>
      <c r="W1649" s="555"/>
      <c r="X1649" s="576">
        <f t="shared" si="214"/>
        <v>0</v>
      </c>
      <c r="Y1649" s="576">
        <f t="shared" si="215"/>
        <v>0</v>
      </c>
      <c r="Z1649" s="576">
        <f t="shared" si="216"/>
        <v>0</v>
      </c>
      <c r="AA1649" s="576">
        <f t="shared" si="217"/>
        <v>0</v>
      </c>
      <c r="AB1649" s="553"/>
      <c r="AC1649" s="553"/>
      <c r="AD1649" s="553"/>
      <c r="AE1649" s="553"/>
      <c r="AF1649" s="553"/>
      <c r="AG1649" s="553"/>
      <c r="AH1649" s="553"/>
      <c r="AI1649" s="397"/>
      <c r="AJ1649" s="555"/>
      <c r="AK1649" s="576">
        <f t="shared" si="218"/>
        <v>0</v>
      </c>
      <c r="AL1649" s="576">
        <f t="shared" si="219"/>
        <v>0</v>
      </c>
      <c r="AM1649" s="599"/>
      <c r="AN1649" s="599"/>
      <c r="AO1649" s="553"/>
      <c r="AP1649" s="553"/>
      <c r="AQ1649" s="553"/>
      <c r="AR1649" s="553"/>
      <c r="AS1649" s="397"/>
      <c r="AT1649" s="397"/>
      <c r="AU1649" s="397"/>
      <c r="AV1649" s="397"/>
      <c r="AW1649" s="397"/>
      <c r="AX1649" s="397"/>
      <c r="AY1649" s="397"/>
      <c r="AZ1649" s="397"/>
      <c r="BA1649" s="397"/>
      <c r="BB1649" s="397"/>
      <c r="BC1649" s="397"/>
      <c r="BD1649" s="553"/>
      <c r="BE1649" s="397"/>
      <c r="BF1649" s="397"/>
      <c r="BG1649" s="397"/>
      <c r="BH1649" s="397"/>
    </row>
    <row r="1650" spans="2:60" x14ac:dyDescent="0.35">
      <c r="B1650" s="319"/>
      <c r="C1650" s="147"/>
      <c r="D1650" s="147"/>
      <c r="E1650" s="320"/>
      <c r="F1650" s="321"/>
      <c r="G1650" s="149"/>
      <c r="H1650" s="148"/>
      <c r="I1650" s="148"/>
      <c r="J1650" s="322"/>
      <c r="K1650" s="324" t="str">
        <f>IFERROR(INDEX(Lookup!$G$3:$G$6,MATCH(J1650,Lookup!$F$3:$F$6,0)),"")</f>
        <v/>
      </c>
      <c r="L1650" s="323"/>
      <c r="M1650" s="322"/>
      <c r="N1650" s="846">
        <f t="shared" si="212"/>
        <v>0</v>
      </c>
      <c r="O1650" s="325">
        <f t="shared" si="213"/>
        <v>0</v>
      </c>
      <c r="P1650" s="847">
        <f>IF(I1650&lt;INDEX(Lookup!$U$2:$U$10,MATCH($D$48,Lookup!$S$2:$S$10,0)),0,IF(U1650="X",0,IFERROR(L1650*50,0)))</f>
        <v>0</v>
      </c>
      <c r="Q1650" s="326">
        <f>IF(I1650&lt;INDEX(Lookup!$U$2:$U$10,MATCH($D$48,Lookup!$S$2:$S$10,0)),0,IF(U1650="X",0,IFERROR(P1650*K1650,0)))</f>
        <v>0</v>
      </c>
      <c r="R1650" s="326">
        <v>0</v>
      </c>
      <c r="S1650" s="424">
        <v>0</v>
      </c>
      <c r="T1650" s="322"/>
      <c r="U1650" s="143"/>
      <c r="V1650" s="397"/>
      <c r="W1650" s="555"/>
      <c r="X1650" s="576">
        <f t="shared" si="214"/>
        <v>0</v>
      </c>
      <c r="Y1650" s="576">
        <f t="shared" si="215"/>
        <v>0</v>
      </c>
      <c r="Z1650" s="576">
        <f t="shared" si="216"/>
        <v>0</v>
      </c>
      <c r="AA1650" s="576">
        <f t="shared" si="217"/>
        <v>0</v>
      </c>
      <c r="AB1650" s="553"/>
      <c r="AC1650" s="553"/>
      <c r="AD1650" s="553"/>
      <c r="AE1650" s="553"/>
      <c r="AF1650" s="553"/>
      <c r="AG1650" s="553"/>
      <c r="AH1650" s="553"/>
      <c r="AI1650" s="397"/>
      <c r="AJ1650" s="555"/>
      <c r="AK1650" s="576">
        <f t="shared" si="218"/>
        <v>0</v>
      </c>
      <c r="AL1650" s="576">
        <f t="shared" si="219"/>
        <v>0</v>
      </c>
      <c r="AM1650" s="599"/>
      <c r="AN1650" s="599"/>
      <c r="AO1650" s="553"/>
      <c r="AP1650" s="553"/>
      <c r="AQ1650" s="553"/>
      <c r="AR1650" s="553"/>
      <c r="AS1650" s="397"/>
      <c r="AT1650" s="397"/>
      <c r="AU1650" s="397"/>
      <c r="AV1650" s="397"/>
      <c r="AW1650" s="397"/>
      <c r="AX1650" s="397"/>
      <c r="AY1650" s="397"/>
      <c r="AZ1650" s="397"/>
      <c r="BA1650" s="397"/>
      <c r="BB1650" s="397"/>
      <c r="BC1650" s="397"/>
      <c r="BD1650" s="553"/>
      <c r="BE1650" s="397"/>
      <c r="BF1650" s="397"/>
      <c r="BG1650" s="397"/>
      <c r="BH1650" s="397"/>
    </row>
    <row r="1651" spans="2:60" x14ac:dyDescent="0.35">
      <c r="B1651" s="319"/>
      <c r="C1651" s="147"/>
      <c r="D1651" s="147"/>
      <c r="E1651" s="320"/>
      <c r="F1651" s="321"/>
      <c r="G1651" s="149"/>
      <c r="H1651" s="148"/>
      <c r="I1651" s="148"/>
      <c r="J1651" s="322"/>
      <c r="K1651" s="324" t="str">
        <f>IFERROR(INDEX(Lookup!$G$3:$G$6,MATCH(J1651,Lookup!$F$3:$F$6,0)),"")</f>
        <v/>
      </c>
      <c r="L1651" s="323"/>
      <c r="M1651" s="322"/>
      <c r="N1651" s="846">
        <f t="shared" ref="N1651:N1705" si="220">L1651*M1651</f>
        <v>0</v>
      </c>
      <c r="O1651" s="325">
        <f t="shared" si="213"/>
        <v>0</v>
      </c>
      <c r="P1651" s="847">
        <f>IF(I1651&lt;INDEX(Lookup!$U$2:$U$10,MATCH($D$48,Lookup!$S$2:$S$10,0)),0,IF(U1651="X",0,IFERROR(L1651*50,0)))</f>
        <v>0</v>
      </c>
      <c r="Q1651" s="326">
        <f>IF(I1651&lt;INDEX(Lookup!$U$2:$U$10,MATCH($D$48,Lookup!$S$2:$S$10,0)),0,IF(U1651="X",0,IFERROR(P1651*K1651,0)))</f>
        <v>0</v>
      </c>
      <c r="R1651" s="326">
        <v>0</v>
      </c>
      <c r="S1651" s="424">
        <v>0</v>
      </c>
      <c r="T1651" s="322"/>
      <c r="U1651" s="143"/>
      <c r="V1651" s="397"/>
      <c r="W1651" s="555"/>
      <c r="X1651" s="576">
        <f t="shared" si="214"/>
        <v>0</v>
      </c>
      <c r="Y1651" s="576">
        <f t="shared" si="215"/>
        <v>0</v>
      </c>
      <c r="Z1651" s="576">
        <f t="shared" si="216"/>
        <v>0</v>
      </c>
      <c r="AA1651" s="576">
        <f t="shared" si="217"/>
        <v>0</v>
      </c>
      <c r="AB1651" s="553"/>
      <c r="AC1651" s="553"/>
      <c r="AD1651" s="553"/>
      <c r="AE1651" s="553"/>
      <c r="AF1651" s="553"/>
      <c r="AG1651" s="553"/>
      <c r="AH1651" s="553"/>
      <c r="AI1651" s="397"/>
      <c r="AJ1651" s="555"/>
      <c r="AK1651" s="576">
        <f t="shared" si="218"/>
        <v>0</v>
      </c>
      <c r="AL1651" s="576">
        <f t="shared" si="219"/>
        <v>0</v>
      </c>
      <c r="AM1651" s="599"/>
      <c r="AN1651" s="599"/>
      <c r="AO1651" s="553"/>
      <c r="AP1651" s="553"/>
      <c r="AQ1651" s="553"/>
      <c r="AR1651" s="553"/>
      <c r="AS1651" s="397"/>
      <c r="AT1651" s="397"/>
      <c r="AU1651" s="397"/>
      <c r="AV1651" s="397"/>
      <c r="AW1651" s="397"/>
      <c r="AX1651" s="397"/>
      <c r="AY1651" s="397"/>
      <c r="AZ1651" s="397"/>
      <c r="BA1651" s="397"/>
      <c r="BB1651" s="397"/>
      <c r="BC1651" s="397"/>
      <c r="BD1651" s="553"/>
      <c r="BE1651" s="397"/>
      <c r="BF1651" s="397"/>
      <c r="BG1651" s="397"/>
      <c r="BH1651" s="397"/>
    </row>
    <row r="1652" spans="2:60" x14ac:dyDescent="0.35">
      <c r="B1652" s="319"/>
      <c r="C1652" s="147"/>
      <c r="D1652" s="147"/>
      <c r="E1652" s="320"/>
      <c r="F1652" s="321"/>
      <c r="G1652" s="149"/>
      <c r="H1652" s="148"/>
      <c r="I1652" s="148"/>
      <c r="J1652" s="322"/>
      <c r="K1652" s="324" t="str">
        <f>IFERROR(INDEX(Lookup!$G$3:$G$6,MATCH(J1652,Lookup!$F$3:$F$6,0)),"")</f>
        <v/>
      </c>
      <c r="L1652" s="323"/>
      <c r="M1652" s="322"/>
      <c r="N1652" s="846">
        <f t="shared" si="220"/>
        <v>0</v>
      </c>
      <c r="O1652" s="325">
        <f t="shared" ref="O1652:O1705" si="221">IFERROR(ROUND((N1652*K1652),2),0)</f>
        <v>0</v>
      </c>
      <c r="P1652" s="847">
        <f>IF(I1652&lt;INDEX(Lookup!$U$2:$U$10,MATCH($D$48,Lookup!$S$2:$S$10,0)),0,IF(U1652="X",0,IFERROR(L1652*50,0)))</f>
        <v>0</v>
      </c>
      <c r="Q1652" s="326">
        <f>IF(I1652&lt;INDEX(Lookup!$U$2:$U$10,MATCH($D$48,Lookup!$S$2:$S$10,0)),0,IF(U1652="X",0,IFERROR(P1652*K1652,0)))</f>
        <v>0</v>
      </c>
      <c r="R1652" s="326">
        <v>0</v>
      </c>
      <c r="S1652" s="424">
        <v>0</v>
      </c>
      <c r="T1652" s="322"/>
      <c r="U1652" s="143"/>
      <c r="V1652" s="397"/>
      <c r="W1652" s="555"/>
      <c r="X1652" s="576">
        <f t="shared" ref="X1652:X1701" si="222">Q1652*$I$30</f>
        <v>0</v>
      </c>
      <c r="Y1652" s="576">
        <f t="shared" ref="Y1652:Y1705" si="223">S1652*$I$40</f>
        <v>0</v>
      </c>
      <c r="Z1652" s="576">
        <f t="shared" ref="Z1652:Z1705" si="224">X1652-Q1652</f>
        <v>0</v>
      </c>
      <c r="AA1652" s="576">
        <f t="shared" ref="AA1652:AA1705" si="225">Y1652-S1652</f>
        <v>0</v>
      </c>
      <c r="AB1652" s="553"/>
      <c r="AC1652" s="553"/>
      <c r="AD1652" s="553"/>
      <c r="AE1652" s="553"/>
      <c r="AF1652" s="553"/>
      <c r="AG1652" s="553"/>
      <c r="AH1652" s="553"/>
      <c r="AI1652" s="397"/>
      <c r="AJ1652" s="555"/>
      <c r="AK1652" s="576">
        <f t="shared" ref="AK1652:AK1705" si="226">R1652</f>
        <v>0</v>
      </c>
      <c r="AL1652" s="576">
        <f t="shared" ref="AL1652:AL1705" si="227">+S1652</f>
        <v>0</v>
      </c>
      <c r="AM1652" s="599"/>
      <c r="AN1652" s="599"/>
      <c r="AO1652" s="553"/>
      <c r="AP1652" s="553"/>
      <c r="AQ1652" s="553"/>
      <c r="AR1652" s="553"/>
      <c r="AS1652" s="397"/>
      <c r="AT1652" s="397"/>
      <c r="AU1652" s="397"/>
      <c r="AV1652" s="397"/>
      <c r="AW1652" s="397"/>
      <c r="AX1652" s="397"/>
      <c r="AY1652" s="397"/>
      <c r="AZ1652" s="397"/>
      <c r="BA1652" s="397"/>
      <c r="BB1652" s="397"/>
      <c r="BC1652" s="397"/>
      <c r="BD1652" s="553"/>
      <c r="BE1652" s="397"/>
      <c r="BF1652" s="397"/>
      <c r="BG1652" s="397"/>
      <c r="BH1652" s="397"/>
    </row>
    <row r="1653" spans="2:60" x14ac:dyDescent="0.35">
      <c r="B1653" s="319"/>
      <c r="C1653" s="147"/>
      <c r="D1653" s="147"/>
      <c r="E1653" s="320"/>
      <c r="F1653" s="321"/>
      <c r="G1653" s="149"/>
      <c r="H1653" s="148"/>
      <c r="I1653" s="148"/>
      <c r="J1653" s="322"/>
      <c r="K1653" s="324" t="str">
        <f>IFERROR(INDEX(Lookup!$G$3:$G$6,MATCH(J1653,Lookup!$F$3:$F$6,0)),"")</f>
        <v/>
      </c>
      <c r="L1653" s="323"/>
      <c r="M1653" s="322"/>
      <c r="N1653" s="846">
        <f t="shared" si="220"/>
        <v>0</v>
      </c>
      <c r="O1653" s="325">
        <f t="shared" si="221"/>
        <v>0</v>
      </c>
      <c r="P1653" s="847">
        <f>IF(I1653&lt;INDEX(Lookup!$U$2:$U$10,MATCH($D$48,Lookup!$S$2:$S$10,0)),0,IF(U1653="X",0,IFERROR(L1653*50,0)))</f>
        <v>0</v>
      </c>
      <c r="Q1653" s="326">
        <f>IF(I1653&lt;INDEX(Lookup!$U$2:$U$10,MATCH($D$48,Lookup!$S$2:$S$10,0)),0,IF(U1653="X",0,IFERROR(P1653*K1653,0)))</f>
        <v>0</v>
      </c>
      <c r="R1653" s="326">
        <v>0</v>
      </c>
      <c r="S1653" s="424">
        <v>0</v>
      </c>
      <c r="T1653" s="322"/>
      <c r="U1653" s="143"/>
      <c r="V1653" s="397"/>
      <c r="W1653" s="555"/>
      <c r="X1653" s="576">
        <f t="shared" si="222"/>
        <v>0</v>
      </c>
      <c r="Y1653" s="576">
        <f t="shared" si="223"/>
        <v>0</v>
      </c>
      <c r="Z1653" s="576">
        <f t="shared" si="224"/>
        <v>0</v>
      </c>
      <c r="AA1653" s="576">
        <f t="shared" si="225"/>
        <v>0</v>
      </c>
      <c r="AB1653" s="553"/>
      <c r="AC1653" s="553"/>
      <c r="AD1653" s="553"/>
      <c r="AE1653" s="553"/>
      <c r="AF1653" s="553"/>
      <c r="AG1653" s="553"/>
      <c r="AH1653" s="553"/>
      <c r="AI1653" s="397"/>
      <c r="AJ1653" s="555"/>
      <c r="AK1653" s="576">
        <f t="shared" si="226"/>
        <v>0</v>
      </c>
      <c r="AL1653" s="576">
        <f t="shared" si="227"/>
        <v>0</v>
      </c>
      <c r="AM1653" s="599"/>
      <c r="AN1653" s="599"/>
      <c r="AO1653" s="553"/>
      <c r="AP1653" s="553"/>
      <c r="AQ1653" s="553"/>
      <c r="AR1653" s="553"/>
      <c r="AS1653" s="397"/>
      <c r="AT1653" s="397"/>
      <c r="AU1653" s="397"/>
      <c r="AV1653" s="397"/>
      <c r="AW1653" s="397"/>
      <c r="AX1653" s="397"/>
      <c r="AY1653" s="397"/>
      <c r="AZ1653" s="397"/>
      <c r="BA1653" s="397"/>
      <c r="BB1653" s="397"/>
      <c r="BC1653" s="397"/>
      <c r="BD1653" s="553"/>
      <c r="BE1653" s="397"/>
      <c r="BF1653" s="397"/>
      <c r="BG1653" s="397"/>
      <c r="BH1653" s="397"/>
    </row>
    <row r="1654" spans="2:60" x14ac:dyDescent="0.35">
      <c r="B1654" s="319"/>
      <c r="C1654" s="147"/>
      <c r="D1654" s="147"/>
      <c r="E1654" s="320"/>
      <c r="F1654" s="321"/>
      <c r="G1654" s="149"/>
      <c r="H1654" s="148"/>
      <c r="I1654" s="148"/>
      <c r="J1654" s="322"/>
      <c r="K1654" s="324" t="str">
        <f>IFERROR(INDEX(Lookup!$G$3:$G$6,MATCH(J1654,Lookup!$F$3:$F$6,0)),"")</f>
        <v/>
      </c>
      <c r="L1654" s="323"/>
      <c r="M1654" s="322"/>
      <c r="N1654" s="846">
        <f t="shared" si="220"/>
        <v>0</v>
      </c>
      <c r="O1654" s="325">
        <f t="shared" si="221"/>
        <v>0</v>
      </c>
      <c r="P1654" s="847">
        <f>IF(I1654&lt;INDEX(Lookup!$U$2:$U$10,MATCH($D$48,Lookup!$S$2:$S$10,0)),0,IF(U1654="X",0,IFERROR(L1654*50,0)))</f>
        <v>0</v>
      </c>
      <c r="Q1654" s="326">
        <f>IF(I1654&lt;INDEX(Lookup!$U$2:$U$10,MATCH($D$48,Lookup!$S$2:$S$10,0)),0,IF(U1654="X",0,IFERROR(P1654*K1654,0)))</f>
        <v>0</v>
      </c>
      <c r="R1654" s="326">
        <v>0</v>
      </c>
      <c r="S1654" s="424">
        <v>0</v>
      </c>
      <c r="T1654" s="322"/>
      <c r="U1654" s="143"/>
      <c r="V1654" s="397"/>
      <c r="W1654" s="555"/>
      <c r="X1654" s="576">
        <f t="shared" si="222"/>
        <v>0</v>
      </c>
      <c r="Y1654" s="576">
        <f t="shared" si="223"/>
        <v>0</v>
      </c>
      <c r="Z1654" s="576">
        <f t="shared" si="224"/>
        <v>0</v>
      </c>
      <c r="AA1654" s="576">
        <f t="shared" si="225"/>
        <v>0</v>
      </c>
      <c r="AB1654" s="553"/>
      <c r="AC1654" s="553"/>
      <c r="AD1654" s="553"/>
      <c r="AE1654" s="553"/>
      <c r="AF1654" s="553"/>
      <c r="AG1654" s="553"/>
      <c r="AH1654" s="553"/>
      <c r="AI1654" s="397"/>
      <c r="AJ1654" s="555"/>
      <c r="AK1654" s="576">
        <f t="shared" si="226"/>
        <v>0</v>
      </c>
      <c r="AL1654" s="576">
        <f t="shared" si="227"/>
        <v>0</v>
      </c>
      <c r="AM1654" s="599"/>
      <c r="AN1654" s="599"/>
      <c r="AO1654" s="553"/>
      <c r="AP1654" s="553"/>
      <c r="AQ1654" s="553"/>
      <c r="AR1654" s="553"/>
      <c r="AS1654" s="397"/>
      <c r="AT1654" s="397"/>
      <c r="AU1654" s="397"/>
      <c r="AV1654" s="397"/>
      <c r="AW1654" s="397"/>
      <c r="AX1654" s="397"/>
      <c r="AY1654" s="397"/>
      <c r="AZ1654" s="397"/>
      <c r="BA1654" s="397"/>
      <c r="BB1654" s="397"/>
      <c r="BC1654" s="397"/>
      <c r="BD1654" s="553"/>
      <c r="BE1654" s="397"/>
      <c r="BF1654" s="397"/>
      <c r="BG1654" s="397"/>
      <c r="BH1654" s="397"/>
    </row>
    <row r="1655" spans="2:60" x14ac:dyDescent="0.35">
      <c r="B1655" s="319"/>
      <c r="C1655" s="147"/>
      <c r="D1655" s="147"/>
      <c r="E1655" s="320"/>
      <c r="F1655" s="321"/>
      <c r="G1655" s="149"/>
      <c r="H1655" s="148"/>
      <c r="I1655" s="148"/>
      <c r="J1655" s="322"/>
      <c r="K1655" s="324" t="str">
        <f>IFERROR(INDEX(Lookup!$G$3:$G$6,MATCH(J1655,Lookup!$F$3:$F$6,0)),"")</f>
        <v/>
      </c>
      <c r="L1655" s="323"/>
      <c r="M1655" s="322"/>
      <c r="N1655" s="846">
        <f t="shared" si="220"/>
        <v>0</v>
      </c>
      <c r="O1655" s="325">
        <f t="shared" si="221"/>
        <v>0</v>
      </c>
      <c r="P1655" s="847">
        <f>IF(I1655&lt;INDEX(Lookup!$U$2:$U$10,MATCH($D$48,Lookup!$S$2:$S$10,0)),0,IF(U1655="X",0,IFERROR(L1655*50,0)))</f>
        <v>0</v>
      </c>
      <c r="Q1655" s="326">
        <f>IF(I1655&lt;INDEX(Lookup!$U$2:$U$10,MATCH($D$48,Lookup!$S$2:$S$10,0)),0,IF(U1655="X",0,IFERROR(P1655*K1655,0)))</f>
        <v>0</v>
      </c>
      <c r="R1655" s="326">
        <v>0</v>
      </c>
      <c r="S1655" s="424">
        <v>0</v>
      </c>
      <c r="T1655" s="322"/>
      <c r="U1655" s="143"/>
      <c r="V1655" s="397"/>
      <c r="W1655" s="555"/>
      <c r="X1655" s="576">
        <f t="shared" si="222"/>
        <v>0</v>
      </c>
      <c r="Y1655" s="576">
        <f t="shared" si="223"/>
        <v>0</v>
      </c>
      <c r="Z1655" s="576">
        <f t="shared" si="224"/>
        <v>0</v>
      </c>
      <c r="AA1655" s="576">
        <f t="shared" si="225"/>
        <v>0</v>
      </c>
      <c r="AB1655" s="553"/>
      <c r="AC1655" s="553"/>
      <c r="AD1655" s="553"/>
      <c r="AE1655" s="553"/>
      <c r="AF1655" s="553"/>
      <c r="AG1655" s="553"/>
      <c r="AH1655" s="553"/>
      <c r="AI1655" s="397"/>
      <c r="AJ1655" s="555"/>
      <c r="AK1655" s="576">
        <f t="shared" si="226"/>
        <v>0</v>
      </c>
      <c r="AL1655" s="576">
        <f t="shared" si="227"/>
        <v>0</v>
      </c>
      <c r="AM1655" s="599"/>
      <c r="AN1655" s="599"/>
      <c r="AO1655" s="553"/>
      <c r="AP1655" s="553"/>
      <c r="AQ1655" s="553"/>
      <c r="AR1655" s="553"/>
      <c r="AS1655" s="397"/>
      <c r="AT1655" s="397"/>
      <c r="AU1655" s="397"/>
      <c r="AV1655" s="397"/>
      <c r="AW1655" s="397"/>
      <c r="AX1655" s="397"/>
      <c r="AY1655" s="397"/>
      <c r="AZ1655" s="397"/>
      <c r="BA1655" s="397"/>
      <c r="BB1655" s="397"/>
      <c r="BC1655" s="397"/>
      <c r="BD1655" s="553"/>
      <c r="BE1655" s="397"/>
      <c r="BF1655" s="397"/>
      <c r="BG1655" s="397"/>
      <c r="BH1655" s="397"/>
    </row>
    <row r="1656" spans="2:60" x14ac:dyDescent="0.35">
      <c r="B1656" s="319"/>
      <c r="C1656" s="147"/>
      <c r="D1656" s="147"/>
      <c r="E1656" s="320"/>
      <c r="F1656" s="321"/>
      <c r="G1656" s="149"/>
      <c r="H1656" s="148"/>
      <c r="I1656" s="148"/>
      <c r="J1656" s="322"/>
      <c r="K1656" s="324" t="str">
        <f>IFERROR(INDEX(Lookup!$G$3:$G$6,MATCH(J1656,Lookup!$F$3:$F$6,0)),"")</f>
        <v/>
      </c>
      <c r="L1656" s="323"/>
      <c r="M1656" s="322"/>
      <c r="N1656" s="846">
        <f t="shared" si="220"/>
        <v>0</v>
      </c>
      <c r="O1656" s="325">
        <f t="shared" si="221"/>
        <v>0</v>
      </c>
      <c r="P1656" s="847">
        <f>IF(I1656&lt;INDEX(Lookup!$U$2:$U$10,MATCH($D$48,Lookup!$S$2:$S$10,0)),0,IF(U1656="X",0,IFERROR(L1656*50,0)))</f>
        <v>0</v>
      </c>
      <c r="Q1656" s="326">
        <f>IF(I1656&lt;INDEX(Lookup!$U$2:$U$10,MATCH($D$48,Lookup!$S$2:$S$10,0)),0,IF(U1656="X",0,IFERROR(P1656*K1656,0)))</f>
        <v>0</v>
      </c>
      <c r="R1656" s="326">
        <v>0</v>
      </c>
      <c r="S1656" s="424">
        <v>0</v>
      </c>
      <c r="T1656" s="322"/>
      <c r="U1656" s="143"/>
      <c r="V1656" s="397"/>
      <c r="W1656" s="555"/>
      <c r="X1656" s="576">
        <f t="shared" si="222"/>
        <v>0</v>
      </c>
      <c r="Y1656" s="576">
        <f t="shared" si="223"/>
        <v>0</v>
      </c>
      <c r="Z1656" s="576">
        <f t="shared" si="224"/>
        <v>0</v>
      </c>
      <c r="AA1656" s="576">
        <f t="shared" si="225"/>
        <v>0</v>
      </c>
      <c r="AB1656" s="553"/>
      <c r="AC1656" s="553"/>
      <c r="AD1656" s="553"/>
      <c r="AE1656" s="553"/>
      <c r="AF1656" s="553"/>
      <c r="AG1656" s="553"/>
      <c r="AH1656" s="553"/>
      <c r="AI1656" s="397"/>
      <c r="AJ1656" s="555"/>
      <c r="AK1656" s="576">
        <f t="shared" si="226"/>
        <v>0</v>
      </c>
      <c r="AL1656" s="576">
        <f t="shared" si="227"/>
        <v>0</v>
      </c>
      <c r="AM1656" s="599"/>
      <c r="AN1656" s="599"/>
      <c r="AO1656" s="553"/>
      <c r="AP1656" s="553"/>
      <c r="AQ1656" s="553"/>
      <c r="AR1656" s="553"/>
      <c r="AS1656" s="397"/>
      <c r="AT1656" s="397"/>
      <c r="AU1656" s="397"/>
      <c r="AV1656" s="397"/>
      <c r="AW1656" s="397"/>
      <c r="AX1656" s="397"/>
      <c r="AY1656" s="397"/>
      <c r="AZ1656" s="397"/>
      <c r="BA1656" s="397"/>
      <c r="BB1656" s="397"/>
      <c r="BC1656" s="397"/>
      <c r="BD1656" s="553"/>
      <c r="BE1656" s="397"/>
      <c r="BF1656" s="397"/>
      <c r="BG1656" s="397"/>
      <c r="BH1656" s="397"/>
    </row>
    <row r="1657" spans="2:60" x14ac:dyDescent="0.35">
      <c r="B1657" s="319"/>
      <c r="C1657" s="147"/>
      <c r="D1657" s="147"/>
      <c r="E1657" s="320"/>
      <c r="F1657" s="321"/>
      <c r="G1657" s="149"/>
      <c r="H1657" s="148"/>
      <c r="I1657" s="148"/>
      <c r="J1657" s="322"/>
      <c r="K1657" s="324" t="str">
        <f>IFERROR(INDEX(Lookup!$G$3:$G$6,MATCH(J1657,Lookup!$F$3:$F$6,0)),"")</f>
        <v/>
      </c>
      <c r="L1657" s="323"/>
      <c r="M1657" s="322"/>
      <c r="N1657" s="846">
        <f t="shared" si="220"/>
        <v>0</v>
      </c>
      <c r="O1657" s="325">
        <f t="shared" si="221"/>
        <v>0</v>
      </c>
      <c r="P1657" s="847">
        <f>IF(I1657&lt;INDEX(Lookup!$U$2:$U$10,MATCH($D$48,Lookup!$S$2:$S$10,0)),0,IF(U1657="X",0,IFERROR(L1657*50,0)))</f>
        <v>0</v>
      </c>
      <c r="Q1657" s="326">
        <f>IF(I1657&lt;INDEX(Lookup!$U$2:$U$10,MATCH($D$48,Lookup!$S$2:$S$10,0)),0,IF(U1657="X",0,IFERROR(P1657*K1657,0)))</f>
        <v>0</v>
      </c>
      <c r="R1657" s="326">
        <v>0</v>
      </c>
      <c r="S1657" s="424">
        <v>0</v>
      </c>
      <c r="T1657" s="322"/>
      <c r="U1657" s="143"/>
      <c r="V1657" s="397"/>
      <c r="W1657" s="555"/>
      <c r="X1657" s="576">
        <f t="shared" si="222"/>
        <v>0</v>
      </c>
      <c r="Y1657" s="576">
        <f t="shared" si="223"/>
        <v>0</v>
      </c>
      <c r="Z1657" s="576">
        <f t="shared" si="224"/>
        <v>0</v>
      </c>
      <c r="AA1657" s="576">
        <f t="shared" si="225"/>
        <v>0</v>
      </c>
      <c r="AB1657" s="553"/>
      <c r="AC1657" s="553"/>
      <c r="AD1657" s="553"/>
      <c r="AE1657" s="553"/>
      <c r="AF1657" s="553"/>
      <c r="AG1657" s="553"/>
      <c r="AH1657" s="553"/>
      <c r="AI1657" s="397"/>
      <c r="AJ1657" s="555"/>
      <c r="AK1657" s="576">
        <f t="shared" si="226"/>
        <v>0</v>
      </c>
      <c r="AL1657" s="576">
        <f t="shared" si="227"/>
        <v>0</v>
      </c>
      <c r="AM1657" s="599"/>
      <c r="AN1657" s="599"/>
      <c r="AO1657" s="553"/>
      <c r="AP1657" s="553"/>
      <c r="AQ1657" s="553"/>
      <c r="AR1657" s="553"/>
      <c r="AS1657" s="397"/>
      <c r="AT1657" s="397"/>
      <c r="AU1657" s="397"/>
      <c r="AV1657" s="397"/>
      <c r="AW1657" s="397"/>
      <c r="AX1657" s="397"/>
      <c r="AY1657" s="397"/>
      <c r="AZ1657" s="397"/>
      <c r="BA1657" s="397"/>
      <c r="BB1657" s="397"/>
      <c r="BC1657" s="397"/>
      <c r="BD1657" s="553"/>
      <c r="BE1657" s="397"/>
      <c r="BF1657" s="397"/>
      <c r="BG1657" s="397"/>
      <c r="BH1657" s="397"/>
    </row>
    <row r="1658" spans="2:60" x14ac:dyDescent="0.35">
      <c r="B1658" s="319"/>
      <c r="C1658" s="147"/>
      <c r="D1658" s="147"/>
      <c r="E1658" s="320"/>
      <c r="F1658" s="321"/>
      <c r="G1658" s="149"/>
      <c r="H1658" s="148"/>
      <c r="I1658" s="148"/>
      <c r="J1658" s="322"/>
      <c r="K1658" s="324" t="str">
        <f>IFERROR(INDEX(Lookup!$G$3:$G$6,MATCH(J1658,Lookup!$F$3:$F$6,0)),"")</f>
        <v/>
      </c>
      <c r="L1658" s="323"/>
      <c r="M1658" s="322"/>
      <c r="N1658" s="846">
        <f t="shared" si="220"/>
        <v>0</v>
      </c>
      <c r="O1658" s="325">
        <f t="shared" si="221"/>
        <v>0</v>
      </c>
      <c r="P1658" s="847">
        <f>IF(I1658&lt;INDEX(Lookup!$U$2:$U$10,MATCH($D$48,Lookup!$S$2:$S$10,0)),0,IF(U1658="X",0,IFERROR(L1658*50,0)))</f>
        <v>0</v>
      </c>
      <c r="Q1658" s="326">
        <f>IF(I1658&lt;INDEX(Lookup!$U$2:$U$10,MATCH($D$48,Lookup!$S$2:$S$10,0)),0,IF(U1658="X",0,IFERROR(P1658*K1658,0)))</f>
        <v>0</v>
      </c>
      <c r="R1658" s="326">
        <v>0</v>
      </c>
      <c r="S1658" s="424">
        <v>0</v>
      </c>
      <c r="T1658" s="322"/>
      <c r="U1658" s="143"/>
      <c r="V1658" s="397"/>
      <c r="W1658" s="555"/>
      <c r="X1658" s="576">
        <f t="shared" si="222"/>
        <v>0</v>
      </c>
      <c r="Y1658" s="576">
        <f t="shared" si="223"/>
        <v>0</v>
      </c>
      <c r="Z1658" s="576">
        <f t="shared" si="224"/>
        <v>0</v>
      </c>
      <c r="AA1658" s="576">
        <f t="shared" si="225"/>
        <v>0</v>
      </c>
      <c r="AB1658" s="553"/>
      <c r="AC1658" s="553"/>
      <c r="AD1658" s="553"/>
      <c r="AE1658" s="553"/>
      <c r="AF1658" s="553"/>
      <c r="AG1658" s="553"/>
      <c r="AH1658" s="553"/>
      <c r="AI1658" s="397"/>
      <c r="AJ1658" s="555"/>
      <c r="AK1658" s="576">
        <f t="shared" si="226"/>
        <v>0</v>
      </c>
      <c r="AL1658" s="576">
        <f t="shared" si="227"/>
        <v>0</v>
      </c>
      <c r="AM1658" s="599"/>
      <c r="AN1658" s="599"/>
      <c r="AO1658" s="553"/>
      <c r="AP1658" s="553"/>
      <c r="AQ1658" s="553"/>
      <c r="AR1658" s="553"/>
      <c r="AS1658" s="397"/>
      <c r="AT1658" s="397"/>
      <c r="AU1658" s="397"/>
      <c r="AV1658" s="397"/>
      <c r="AW1658" s="397"/>
      <c r="AX1658" s="397"/>
      <c r="AY1658" s="397"/>
      <c r="AZ1658" s="397"/>
      <c r="BA1658" s="397"/>
      <c r="BB1658" s="397"/>
      <c r="BC1658" s="397"/>
      <c r="BD1658" s="553"/>
      <c r="BE1658" s="397"/>
      <c r="BF1658" s="397"/>
      <c r="BG1658" s="397"/>
      <c r="BH1658" s="397"/>
    </row>
    <row r="1659" spans="2:60" x14ac:dyDescent="0.35">
      <c r="B1659" s="319"/>
      <c r="C1659" s="147"/>
      <c r="D1659" s="147"/>
      <c r="E1659" s="320"/>
      <c r="F1659" s="321"/>
      <c r="G1659" s="149"/>
      <c r="H1659" s="148"/>
      <c r="I1659" s="148"/>
      <c r="J1659" s="322"/>
      <c r="K1659" s="324" t="str">
        <f>IFERROR(INDEX(Lookup!$G$3:$G$6,MATCH(J1659,Lookup!$F$3:$F$6,0)),"")</f>
        <v/>
      </c>
      <c r="L1659" s="323"/>
      <c r="M1659" s="322"/>
      <c r="N1659" s="846">
        <f t="shared" si="220"/>
        <v>0</v>
      </c>
      <c r="O1659" s="325">
        <f t="shared" si="221"/>
        <v>0</v>
      </c>
      <c r="P1659" s="847">
        <f>IF(I1659&lt;INDEX(Lookup!$U$2:$U$10,MATCH($D$48,Lookup!$S$2:$S$10,0)),0,IF(U1659="X",0,IFERROR(L1659*50,0)))</f>
        <v>0</v>
      </c>
      <c r="Q1659" s="326">
        <f>IF(I1659&lt;INDEX(Lookup!$U$2:$U$10,MATCH($D$48,Lookup!$S$2:$S$10,0)),0,IF(U1659="X",0,IFERROR(P1659*K1659,0)))</f>
        <v>0</v>
      </c>
      <c r="R1659" s="326">
        <v>0</v>
      </c>
      <c r="S1659" s="424">
        <v>0</v>
      </c>
      <c r="T1659" s="322"/>
      <c r="U1659" s="143"/>
      <c r="V1659" s="397"/>
      <c r="W1659" s="555"/>
      <c r="X1659" s="576">
        <f t="shared" si="222"/>
        <v>0</v>
      </c>
      <c r="Y1659" s="576">
        <f t="shared" si="223"/>
        <v>0</v>
      </c>
      <c r="Z1659" s="576">
        <f t="shared" si="224"/>
        <v>0</v>
      </c>
      <c r="AA1659" s="576">
        <f t="shared" si="225"/>
        <v>0</v>
      </c>
      <c r="AB1659" s="553"/>
      <c r="AC1659" s="553"/>
      <c r="AD1659" s="553"/>
      <c r="AE1659" s="553"/>
      <c r="AF1659" s="553"/>
      <c r="AG1659" s="553"/>
      <c r="AH1659" s="553"/>
      <c r="AI1659" s="397"/>
      <c r="AJ1659" s="555"/>
      <c r="AK1659" s="576">
        <f t="shared" si="226"/>
        <v>0</v>
      </c>
      <c r="AL1659" s="576">
        <f t="shared" si="227"/>
        <v>0</v>
      </c>
      <c r="AM1659" s="599"/>
      <c r="AN1659" s="599"/>
      <c r="AO1659" s="553"/>
      <c r="AP1659" s="553"/>
      <c r="AQ1659" s="553"/>
      <c r="AR1659" s="553"/>
      <c r="AS1659" s="397"/>
      <c r="AT1659" s="397"/>
      <c r="AU1659" s="397"/>
      <c r="AV1659" s="397"/>
      <c r="AW1659" s="397"/>
      <c r="AX1659" s="397"/>
      <c r="AY1659" s="397"/>
      <c r="AZ1659" s="397"/>
      <c r="BA1659" s="397"/>
      <c r="BB1659" s="397"/>
      <c r="BC1659" s="397"/>
      <c r="BD1659" s="553"/>
      <c r="BE1659" s="397"/>
      <c r="BF1659" s="397"/>
      <c r="BG1659" s="397"/>
      <c r="BH1659" s="397"/>
    </row>
    <row r="1660" spans="2:60" x14ac:dyDescent="0.35">
      <c r="B1660" s="319"/>
      <c r="C1660" s="147"/>
      <c r="D1660" s="147"/>
      <c r="E1660" s="320"/>
      <c r="F1660" s="321"/>
      <c r="G1660" s="149"/>
      <c r="H1660" s="148"/>
      <c r="I1660" s="148"/>
      <c r="J1660" s="322"/>
      <c r="K1660" s="324" t="str">
        <f>IFERROR(INDEX(Lookup!$G$3:$G$6,MATCH(J1660,Lookup!$F$3:$F$6,0)),"")</f>
        <v/>
      </c>
      <c r="L1660" s="323"/>
      <c r="M1660" s="322"/>
      <c r="N1660" s="846">
        <f t="shared" si="220"/>
        <v>0</v>
      </c>
      <c r="O1660" s="325">
        <f t="shared" si="221"/>
        <v>0</v>
      </c>
      <c r="P1660" s="847">
        <f>IF(I1660&lt;INDEX(Lookup!$U$2:$U$10,MATCH($D$48,Lookup!$S$2:$S$10,0)),0,IF(U1660="X",0,IFERROR(L1660*50,0)))</f>
        <v>0</v>
      </c>
      <c r="Q1660" s="326">
        <f>IF(I1660&lt;INDEX(Lookup!$U$2:$U$10,MATCH($D$48,Lookup!$S$2:$S$10,0)),0,IF(U1660="X",0,IFERROR(P1660*K1660,0)))</f>
        <v>0</v>
      </c>
      <c r="R1660" s="326">
        <v>0</v>
      </c>
      <c r="S1660" s="424">
        <v>0</v>
      </c>
      <c r="T1660" s="322"/>
      <c r="U1660" s="143"/>
      <c r="V1660" s="397"/>
      <c r="W1660" s="555"/>
      <c r="X1660" s="576">
        <f t="shared" si="222"/>
        <v>0</v>
      </c>
      <c r="Y1660" s="576">
        <f t="shared" si="223"/>
        <v>0</v>
      </c>
      <c r="Z1660" s="576">
        <f t="shared" si="224"/>
        <v>0</v>
      </c>
      <c r="AA1660" s="576">
        <f t="shared" si="225"/>
        <v>0</v>
      </c>
      <c r="AB1660" s="553"/>
      <c r="AC1660" s="553"/>
      <c r="AD1660" s="553"/>
      <c r="AE1660" s="553"/>
      <c r="AF1660" s="553"/>
      <c r="AG1660" s="553"/>
      <c r="AH1660" s="553"/>
      <c r="AI1660" s="397"/>
      <c r="AJ1660" s="555"/>
      <c r="AK1660" s="576">
        <f t="shared" si="226"/>
        <v>0</v>
      </c>
      <c r="AL1660" s="576">
        <f t="shared" si="227"/>
        <v>0</v>
      </c>
      <c r="AM1660" s="599"/>
      <c r="AN1660" s="599"/>
      <c r="AO1660" s="553"/>
      <c r="AP1660" s="553"/>
      <c r="AQ1660" s="553"/>
      <c r="AR1660" s="553"/>
      <c r="AS1660" s="397"/>
      <c r="AT1660" s="397"/>
      <c r="AU1660" s="397"/>
      <c r="AV1660" s="397"/>
      <c r="AW1660" s="397"/>
      <c r="AX1660" s="397"/>
      <c r="AY1660" s="397"/>
      <c r="AZ1660" s="397"/>
      <c r="BA1660" s="397"/>
      <c r="BB1660" s="397"/>
      <c r="BC1660" s="397"/>
      <c r="BD1660" s="553"/>
      <c r="BE1660" s="397"/>
      <c r="BF1660" s="397"/>
      <c r="BG1660" s="397"/>
      <c r="BH1660" s="397"/>
    </row>
    <row r="1661" spans="2:60" x14ac:dyDescent="0.35">
      <c r="B1661" s="319"/>
      <c r="C1661" s="147"/>
      <c r="D1661" s="147"/>
      <c r="E1661" s="320"/>
      <c r="F1661" s="321"/>
      <c r="G1661" s="149"/>
      <c r="H1661" s="148"/>
      <c r="I1661" s="148"/>
      <c r="J1661" s="322"/>
      <c r="K1661" s="324" t="str">
        <f>IFERROR(INDEX(Lookup!$G$3:$G$6,MATCH(J1661,Lookup!$F$3:$F$6,0)),"")</f>
        <v/>
      </c>
      <c r="L1661" s="323"/>
      <c r="M1661" s="322"/>
      <c r="N1661" s="846">
        <f t="shared" si="220"/>
        <v>0</v>
      </c>
      <c r="O1661" s="325">
        <f t="shared" si="221"/>
        <v>0</v>
      </c>
      <c r="P1661" s="847">
        <f>IF(I1661&lt;INDEX(Lookup!$U$2:$U$10,MATCH($D$48,Lookup!$S$2:$S$10,0)),0,IF(U1661="X",0,IFERROR(L1661*50,0)))</f>
        <v>0</v>
      </c>
      <c r="Q1661" s="326">
        <f>IF(I1661&lt;INDEX(Lookup!$U$2:$U$10,MATCH($D$48,Lookup!$S$2:$S$10,0)),0,IF(U1661="X",0,IFERROR(P1661*K1661,0)))</f>
        <v>0</v>
      </c>
      <c r="R1661" s="326">
        <v>0</v>
      </c>
      <c r="S1661" s="424">
        <v>0</v>
      </c>
      <c r="T1661" s="322"/>
      <c r="U1661" s="143"/>
      <c r="V1661" s="397"/>
      <c r="W1661" s="555"/>
      <c r="X1661" s="576">
        <f t="shared" si="222"/>
        <v>0</v>
      </c>
      <c r="Y1661" s="576">
        <f t="shared" si="223"/>
        <v>0</v>
      </c>
      <c r="Z1661" s="576">
        <f t="shared" si="224"/>
        <v>0</v>
      </c>
      <c r="AA1661" s="576">
        <f t="shared" si="225"/>
        <v>0</v>
      </c>
      <c r="AB1661" s="553"/>
      <c r="AC1661" s="553"/>
      <c r="AD1661" s="553"/>
      <c r="AE1661" s="553"/>
      <c r="AF1661" s="553"/>
      <c r="AG1661" s="553"/>
      <c r="AH1661" s="553"/>
      <c r="AI1661" s="397"/>
      <c r="AJ1661" s="555"/>
      <c r="AK1661" s="576">
        <f t="shared" si="226"/>
        <v>0</v>
      </c>
      <c r="AL1661" s="576">
        <f t="shared" si="227"/>
        <v>0</v>
      </c>
      <c r="AM1661" s="599"/>
      <c r="AN1661" s="599"/>
      <c r="AO1661" s="553"/>
      <c r="AP1661" s="553"/>
      <c r="AQ1661" s="553"/>
      <c r="AR1661" s="553"/>
      <c r="AS1661" s="397"/>
      <c r="AT1661" s="397"/>
      <c r="AU1661" s="397"/>
      <c r="AV1661" s="397"/>
      <c r="AW1661" s="397"/>
      <c r="AX1661" s="397"/>
      <c r="AY1661" s="397"/>
      <c r="AZ1661" s="397"/>
      <c r="BA1661" s="397"/>
      <c r="BB1661" s="397"/>
      <c r="BC1661" s="397"/>
      <c r="BD1661" s="553"/>
      <c r="BE1661" s="397"/>
      <c r="BF1661" s="397"/>
      <c r="BG1661" s="397"/>
      <c r="BH1661" s="397"/>
    </row>
    <row r="1662" spans="2:60" x14ac:dyDescent="0.35">
      <c r="B1662" s="319"/>
      <c r="C1662" s="147"/>
      <c r="D1662" s="147"/>
      <c r="E1662" s="320"/>
      <c r="F1662" s="321"/>
      <c r="G1662" s="149"/>
      <c r="H1662" s="148"/>
      <c r="I1662" s="148"/>
      <c r="J1662" s="322"/>
      <c r="K1662" s="324" t="str">
        <f>IFERROR(INDEX(Lookup!$G$3:$G$6,MATCH(J1662,Lookup!$F$3:$F$6,0)),"")</f>
        <v/>
      </c>
      <c r="L1662" s="323"/>
      <c r="M1662" s="322"/>
      <c r="N1662" s="846">
        <f t="shared" si="220"/>
        <v>0</v>
      </c>
      <c r="O1662" s="325">
        <f t="shared" si="221"/>
        <v>0</v>
      </c>
      <c r="P1662" s="847">
        <f>IF(I1662&lt;INDEX(Lookup!$U$2:$U$10,MATCH($D$48,Lookup!$S$2:$S$10,0)),0,IF(U1662="X",0,IFERROR(L1662*50,0)))</f>
        <v>0</v>
      </c>
      <c r="Q1662" s="326">
        <f>IF(I1662&lt;INDEX(Lookup!$U$2:$U$10,MATCH($D$48,Lookup!$S$2:$S$10,0)),0,IF(U1662="X",0,IFERROR(P1662*K1662,0)))</f>
        <v>0</v>
      </c>
      <c r="R1662" s="326">
        <v>0</v>
      </c>
      <c r="S1662" s="424">
        <v>0</v>
      </c>
      <c r="T1662" s="322"/>
      <c r="U1662" s="143"/>
      <c r="V1662" s="397"/>
      <c r="W1662" s="555"/>
      <c r="X1662" s="576">
        <f t="shared" si="222"/>
        <v>0</v>
      </c>
      <c r="Y1662" s="576">
        <f t="shared" si="223"/>
        <v>0</v>
      </c>
      <c r="Z1662" s="576">
        <f t="shared" si="224"/>
        <v>0</v>
      </c>
      <c r="AA1662" s="576">
        <f t="shared" si="225"/>
        <v>0</v>
      </c>
      <c r="AB1662" s="553"/>
      <c r="AC1662" s="553"/>
      <c r="AD1662" s="553"/>
      <c r="AE1662" s="553"/>
      <c r="AF1662" s="553"/>
      <c r="AG1662" s="553"/>
      <c r="AH1662" s="553"/>
      <c r="AI1662" s="397"/>
      <c r="AJ1662" s="555"/>
      <c r="AK1662" s="576">
        <f t="shared" si="226"/>
        <v>0</v>
      </c>
      <c r="AL1662" s="576">
        <f t="shared" si="227"/>
        <v>0</v>
      </c>
      <c r="AM1662" s="599"/>
      <c r="AN1662" s="599"/>
      <c r="AO1662" s="553"/>
      <c r="AP1662" s="553"/>
      <c r="AQ1662" s="553"/>
      <c r="AR1662" s="553"/>
      <c r="AS1662" s="397"/>
      <c r="AT1662" s="397"/>
      <c r="AU1662" s="397"/>
      <c r="AV1662" s="397"/>
      <c r="AW1662" s="397"/>
      <c r="AX1662" s="397"/>
      <c r="AY1662" s="397"/>
      <c r="AZ1662" s="397"/>
      <c r="BA1662" s="397"/>
      <c r="BB1662" s="397"/>
      <c r="BC1662" s="397"/>
      <c r="BD1662" s="553"/>
      <c r="BE1662" s="397"/>
      <c r="BF1662" s="397"/>
      <c r="BG1662" s="397"/>
      <c r="BH1662" s="397"/>
    </row>
    <row r="1663" spans="2:60" x14ac:dyDescent="0.35">
      <c r="B1663" s="319"/>
      <c r="C1663" s="147"/>
      <c r="D1663" s="147"/>
      <c r="E1663" s="320"/>
      <c r="F1663" s="321"/>
      <c r="G1663" s="149"/>
      <c r="H1663" s="148"/>
      <c r="I1663" s="148"/>
      <c r="J1663" s="322"/>
      <c r="K1663" s="324" t="str">
        <f>IFERROR(INDEX(Lookup!$G$3:$G$6,MATCH(J1663,Lookup!$F$3:$F$6,0)),"")</f>
        <v/>
      </c>
      <c r="L1663" s="323"/>
      <c r="M1663" s="322"/>
      <c r="N1663" s="846">
        <f t="shared" si="220"/>
        <v>0</v>
      </c>
      <c r="O1663" s="325">
        <f t="shared" si="221"/>
        <v>0</v>
      </c>
      <c r="P1663" s="847">
        <f>IF(I1663&lt;INDEX(Lookup!$U$2:$U$10,MATCH($D$48,Lookup!$S$2:$S$10,0)),0,IF(U1663="X",0,IFERROR(L1663*50,0)))</f>
        <v>0</v>
      </c>
      <c r="Q1663" s="326">
        <f>IF(I1663&lt;INDEX(Lookup!$U$2:$U$10,MATCH($D$48,Lookup!$S$2:$S$10,0)),0,IF(U1663="X",0,IFERROR(P1663*K1663,0)))</f>
        <v>0</v>
      </c>
      <c r="R1663" s="326">
        <v>0</v>
      </c>
      <c r="S1663" s="424">
        <v>0</v>
      </c>
      <c r="T1663" s="322"/>
      <c r="U1663" s="143"/>
      <c r="V1663" s="397"/>
      <c r="W1663" s="555"/>
      <c r="X1663" s="576">
        <f t="shared" si="222"/>
        <v>0</v>
      </c>
      <c r="Y1663" s="576">
        <f t="shared" si="223"/>
        <v>0</v>
      </c>
      <c r="Z1663" s="576">
        <f t="shared" si="224"/>
        <v>0</v>
      </c>
      <c r="AA1663" s="576">
        <f t="shared" si="225"/>
        <v>0</v>
      </c>
      <c r="AB1663" s="553"/>
      <c r="AC1663" s="553"/>
      <c r="AD1663" s="553"/>
      <c r="AE1663" s="553"/>
      <c r="AF1663" s="553"/>
      <c r="AG1663" s="553"/>
      <c r="AH1663" s="553"/>
      <c r="AI1663" s="397"/>
      <c r="AJ1663" s="555"/>
      <c r="AK1663" s="576">
        <f t="shared" si="226"/>
        <v>0</v>
      </c>
      <c r="AL1663" s="576">
        <f t="shared" si="227"/>
        <v>0</v>
      </c>
      <c r="AM1663" s="599"/>
      <c r="AN1663" s="599"/>
      <c r="AO1663" s="553"/>
      <c r="AP1663" s="553"/>
      <c r="AQ1663" s="553"/>
      <c r="AR1663" s="553"/>
      <c r="AS1663" s="397"/>
      <c r="AT1663" s="397"/>
      <c r="AU1663" s="397"/>
      <c r="AV1663" s="397"/>
      <c r="AW1663" s="397"/>
      <c r="AX1663" s="397"/>
      <c r="AY1663" s="397"/>
      <c r="AZ1663" s="397"/>
      <c r="BA1663" s="397"/>
      <c r="BB1663" s="397"/>
      <c r="BC1663" s="397"/>
      <c r="BD1663" s="553"/>
      <c r="BE1663" s="397"/>
      <c r="BF1663" s="397"/>
      <c r="BG1663" s="397"/>
      <c r="BH1663" s="397"/>
    </row>
    <row r="1664" spans="2:60" x14ac:dyDescent="0.35">
      <c r="B1664" s="319"/>
      <c r="C1664" s="147"/>
      <c r="D1664" s="147"/>
      <c r="E1664" s="320"/>
      <c r="F1664" s="321"/>
      <c r="G1664" s="149"/>
      <c r="H1664" s="148"/>
      <c r="I1664" s="148"/>
      <c r="J1664" s="322"/>
      <c r="K1664" s="324" t="str">
        <f>IFERROR(INDEX(Lookup!$G$3:$G$6,MATCH(J1664,Lookup!$F$3:$F$6,0)),"")</f>
        <v/>
      </c>
      <c r="L1664" s="323"/>
      <c r="M1664" s="322"/>
      <c r="N1664" s="846">
        <f t="shared" si="220"/>
        <v>0</v>
      </c>
      <c r="O1664" s="325">
        <f t="shared" si="221"/>
        <v>0</v>
      </c>
      <c r="P1664" s="847">
        <f>IF(I1664&lt;INDEX(Lookup!$U$2:$U$10,MATCH($D$48,Lookup!$S$2:$S$10,0)),0,IF(U1664="X",0,IFERROR(L1664*50,0)))</f>
        <v>0</v>
      </c>
      <c r="Q1664" s="326">
        <f>IF(I1664&lt;INDEX(Lookup!$U$2:$U$10,MATCH($D$48,Lookup!$S$2:$S$10,0)),0,IF(U1664="X",0,IFERROR(P1664*K1664,0)))</f>
        <v>0</v>
      </c>
      <c r="R1664" s="326">
        <v>0</v>
      </c>
      <c r="S1664" s="424">
        <v>0</v>
      </c>
      <c r="T1664" s="322"/>
      <c r="U1664" s="143"/>
      <c r="V1664" s="397"/>
      <c r="W1664" s="555"/>
      <c r="X1664" s="576">
        <f t="shared" si="222"/>
        <v>0</v>
      </c>
      <c r="Y1664" s="576">
        <f t="shared" si="223"/>
        <v>0</v>
      </c>
      <c r="Z1664" s="576">
        <f t="shared" si="224"/>
        <v>0</v>
      </c>
      <c r="AA1664" s="576">
        <f t="shared" si="225"/>
        <v>0</v>
      </c>
      <c r="AB1664" s="553"/>
      <c r="AC1664" s="553"/>
      <c r="AD1664" s="553"/>
      <c r="AE1664" s="553"/>
      <c r="AF1664" s="553"/>
      <c r="AG1664" s="553"/>
      <c r="AH1664" s="553"/>
      <c r="AI1664" s="397"/>
      <c r="AJ1664" s="555"/>
      <c r="AK1664" s="576">
        <f t="shared" si="226"/>
        <v>0</v>
      </c>
      <c r="AL1664" s="576">
        <f t="shared" si="227"/>
        <v>0</v>
      </c>
      <c r="AM1664" s="599"/>
      <c r="AN1664" s="599"/>
      <c r="AO1664" s="553"/>
      <c r="AP1664" s="553"/>
      <c r="AQ1664" s="553"/>
      <c r="AR1664" s="553"/>
      <c r="AS1664" s="397"/>
      <c r="AT1664" s="397"/>
      <c r="AU1664" s="397"/>
      <c r="AV1664" s="397"/>
      <c r="AW1664" s="397"/>
      <c r="AX1664" s="397"/>
      <c r="AY1664" s="397"/>
      <c r="AZ1664" s="397"/>
      <c r="BA1664" s="397"/>
      <c r="BB1664" s="397"/>
      <c r="BC1664" s="397"/>
      <c r="BD1664" s="553"/>
      <c r="BE1664" s="397"/>
      <c r="BF1664" s="397"/>
      <c r="BG1664" s="397"/>
      <c r="BH1664" s="397"/>
    </row>
    <row r="1665" spans="2:60" x14ac:dyDescent="0.35">
      <c r="B1665" s="319"/>
      <c r="C1665" s="147"/>
      <c r="D1665" s="147"/>
      <c r="E1665" s="320"/>
      <c r="F1665" s="321"/>
      <c r="G1665" s="149"/>
      <c r="H1665" s="148"/>
      <c r="I1665" s="148"/>
      <c r="J1665" s="322"/>
      <c r="K1665" s="324" t="str">
        <f>IFERROR(INDEX(Lookup!$G$3:$G$6,MATCH(J1665,Lookup!$F$3:$F$6,0)),"")</f>
        <v/>
      </c>
      <c r="L1665" s="323"/>
      <c r="M1665" s="322"/>
      <c r="N1665" s="846">
        <f t="shared" si="220"/>
        <v>0</v>
      </c>
      <c r="O1665" s="325">
        <f t="shared" si="221"/>
        <v>0</v>
      </c>
      <c r="P1665" s="847">
        <f>IF(I1665&lt;INDEX(Lookup!$U$2:$U$10,MATCH($D$48,Lookup!$S$2:$S$10,0)),0,IF(U1665="X",0,IFERROR(L1665*50,0)))</f>
        <v>0</v>
      </c>
      <c r="Q1665" s="326">
        <f>IF(I1665&lt;INDEX(Lookup!$U$2:$U$10,MATCH($D$48,Lookup!$S$2:$S$10,0)),0,IF(U1665="X",0,IFERROR(P1665*K1665,0)))</f>
        <v>0</v>
      </c>
      <c r="R1665" s="326">
        <v>0</v>
      </c>
      <c r="S1665" s="424">
        <v>0</v>
      </c>
      <c r="T1665" s="322"/>
      <c r="U1665" s="143"/>
      <c r="V1665" s="397"/>
      <c r="W1665" s="555"/>
      <c r="X1665" s="576">
        <f t="shared" si="222"/>
        <v>0</v>
      </c>
      <c r="Y1665" s="576">
        <f t="shared" si="223"/>
        <v>0</v>
      </c>
      <c r="Z1665" s="576">
        <f t="shared" si="224"/>
        <v>0</v>
      </c>
      <c r="AA1665" s="576">
        <f t="shared" si="225"/>
        <v>0</v>
      </c>
      <c r="AB1665" s="553"/>
      <c r="AC1665" s="553"/>
      <c r="AD1665" s="553"/>
      <c r="AE1665" s="553"/>
      <c r="AF1665" s="553"/>
      <c r="AG1665" s="553"/>
      <c r="AH1665" s="553"/>
      <c r="AI1665" s="397"/>
      <c r="AJ1665" s="555"/>
      <c r="AK1665" s="576">
        <f t="shared" si="226"/>
        <v>0</v>
      </c>
      <c r="AL1665" s="576">
        <f t="shared" si="227"/>
        <v>0</v>
      </c>
      <c r="AM1665" s="599"/>
      <c r="AN1665" s="599"/>
      <c r="AO1665" s="553"/>
      <c r="AP1665" s="553"/>
      <c r="AQ1665" s="553"/>
      <c r="AR1665" s="553"/>
      <c r="AS1665" s="397"/>
      <c r="AT1665" s="397"/>
      <c r="AU1665" s="397"/>
      <c r="AV1665" s="397"/>
      <c r="AW1665" s="397"/>
      <c r="AX1665" s="397"/>
      <c r="AY1665" s="397"/>
      <c r="AZ1665" s="397"/>
      <c r="BA1665" s="397"/>
      <c r="BB1665" s="397"/>
      <c r="BC1665" s="397"/>
      <c r="BD1665" s="553"/>
      <c r="BE1665" s="397"/>
      <c r="BF1665" s="397"/>
      <c r="BG1665" s="397"/>
      <c r="BH1665" s="397"/>
    </row>
    <row r="1666" spans="2:60" x14ac:dyDescent="0.35">
      <c r="B1666" s="319"/>
      <c r="C1666" s="147"/>
      <c r="D1666" s="147"/>
      <c r="E1666" s="320"/>
      <c r="F1666" s="321"/>
      <c r="G1666" s="149"/>
      <c r="H1666" s="148"/>
      <c r="I1666" s="148"/>
      <c r="J1666" s="322"/>
      <c r="K1666" s="324" t="str">
        <f>IFERROR(INDEX(Lookup!$G$3:$G$6,MATCH(J1666,Lookup!$F$3:$F$6,0)),"")</f>
        <v/>
      </c>
      <c r="L1666" s="323"/>
      <c r="M1666" s="322"/>
      <c r="N1666" s="846">
        <f t="shared" si="220"/>
        <v>0</v>
      </c>
      <c r="O1666" s="325">
        <f t="shared" si="221"/>
        <v>0</v>
      </c>
      <c r="P1666" s="847">
        <f>IF(I1666&lt;INDEX(Lookup!$U$2:$U$10,MATCH($D$48,Lookup!$S$2:$S$10,0)),0,IF(U1666="X",0,IFERROR(L1666*50,0)))</f>
        <v>0</v>
      </c>
      <c r="Q1666" s="326">
        <f>IF(I1666&lt;INDEX(Lookup!$U$2:$U$10,MATCH($D$48,Lookup!$S$2:$S$10,0)),0,IF(U1666="X",0,IFERROR(P1666*K1666,0)))</f>
        <v>0</v>
      </c>
      <c r="R1666" s="326">
        <v>0</v>
      </c>
      <c r="S1666" s="424">
        <v>0</v>
      </c>
      <c r="T1666" s="322"/>
      <c r="U1666" s="143"/>
      <c r="V1666" s="397"/>
      <c r="W1666" s="555"/>
      <c r="X1666" s="576">
        <f t="shared" si="222"/>
        <v>0</v>
      </c>
      <c r="Y1666" s="576">
        <f t="shared" si="223"/>
        <v>0</v>
      </c>
      <c r="Z1666" s="576">
        <f t="shared" si="224"/>
        <v>0</v>
      </c>
      <c r="AA1666" s="576">
        <f t="shared" si="225"/>
        <v>0</v>
      </c>
      <c r="AB1666" s="553"/>
      <c r="AC1666" s="553"/>
      <c r="AD1666" s="553"/>
      <c r="AE1666" s="553"/>
      <c r="AF1666" s="553"/>
      <c r="AG1666" s="553"/>
      <c r="AH1666" s="553"/>
      <c r="AI1666" s="397"/>
      <c r="AJ1666" s="555"/>
      <c r="AK1666" s="576">
        <f t="shared" si="226"/>
        <v>0</v>
      </c>
      <c r="AL1666" s="576">
        <f t="shared" si="227"/>
        <v>0</v>
      </c>
      <c r="AM1666" s="599"/>
      <c r="AN1666" s="599"/>
      <c r="AO1666" s="553"/>
      <c r="AP1666" s="553"/>
      <c r="AQ1666" s="553"/>
      <c r="AR1666" s="553"/>
      <c r="AS1666" s="397"/>
      <c r="AT1666" s="397"/>
      <c r="AU1666" s="397"/>
      <c r="AV1666" s="397"/>
      <c r="AW1666" s="397"/>
      <c r="AX1666" s="397"/>
      <c r="AY1666" s="397"/>
      <c r="AZ1666" s="397"/>
      <c r="BA1666" s="397"/>
      <c r="BB1666" s="397"/>
      <c r="BC1666" s="397"/>
      <c r="BD1666" s="553"/>
      <c r="BE1666" s="397"/>
      <c r="BF1666" s="397"/>
      <c r="BG1666" s="397"/>
      <c r="BH1666" s="397"/>
    </row>
    <row r="1667" spans="2:60" x14ac:dyDescent="0.35">
      <c r="B1667" s="319"/>
      <c r="C1667" s="147"/>
      <c r="D1667" s="147"/>
      <c r="E1667" s="320"/>
      <c r="F1667" s="321"/>
      <c r="G1667" s="149"/>
      <c r="H1667" s="148"/>
      <c r="I1667" s="148"/>
      <c r="J1667" s="322"/>
      <c r="K1667" s="324" t="str">
        <f>IFERROR(INDEX(Lookup!$G$3:$G$6,MATCH(J1667,Lookup!$F$3:$F$6,0)),"")</f>
        <v/>
      </c>
      <c r="L1667" s="323"/>
      <c r="M1667" s="322"/>
      <c r="N1667" s="846">
        <f t="shared" si="220"/>
        <v>0</v>
      </c>
      <c r="O1667" s="325">
        <f t="shared" si="221"/>
        <v>0</v>
      </c>
      <c r="P1667" s="847">
        <f>IF(I1667&lt;INDEX(Lookup!$U$2:$U$10,MATCH($D$48,Lookup!$S$2:$S$10,0)),0,IF(U1667="X",0,IFERROR(L1667*50,0)))</f>
        <v>0</v>
      </c>
      <c r="Q1667" s="326">
        <f>IF(I1667&lt;INDEX(Lookup!$U$2:$U$10,MATCH($D$48,Lookup!$S$2:$S$10,0)),0,IF(U1667="X",0,IFERROR(P1667*K1667,0)))</f>
        <v>0</v>
      </c>
      <c r="R1667" s="326">
        <v>0</v>
      </c>
      <c r="S1667" s="424">
        <v>0</v>
      </c>
      <c r="T1667" s="322"/>
      <c r="U1667" s="143"/>
      <c r="V1667" s="397"/>
      <c r="W1667" s="555"/>
      <c r="X1667" s="576">
        <f t="shared" si="222"/>
        <v>0</v>
      </c>
      <c r="Y1667" s="576">
        <f t="shared" si="223"/>
        <v>0</v>
      </c>
      <c r="Z1667" s="576">
        <f t="shared" si="224"/>
        <v>0</v>
      </c>
      <c r="AA1667" s="576">
        <f t="shared" si="225"/>
        <v>0</v>
      </c>
      <c r="AB1667" s="553"/>
      <c r="AC1667" s="553"/>
      <c r="AD1667" s="553"/>
      <c r="AE1667" s="553"/>
      <c r="AF1667" s="553"/>
      <c r="AG1667" s="553"/>
      <c r="AH1667" s="553"/>
      <c r="AI1667" s="397"/>
      <c r="AJ1667" s="555"/>
      <c r="AK1667" s="576">
        <f t="shared" si="226"/>
        <v>0</v>
      </c>
      <c r="AL1667" s="576">
        <f t="shared" si="227"/>
        <v>0</v>
      </c>
      <c r="AM1667" s="599"/>
      <c r="AN1667" s="599"/>
      <c r="AO1667" s="553"/>
      <c r="AP1667" s="553"/>
      <c r="AQ1667" s="553"/>
      <c r="AR1667" s="553"/>
      <c r="AS1667" s="397"/>
      <c r="AT1667" s="397"/>
      <c r="AU1667" s="397"/>
      <c r="AV1667" s="397"/>
      <c r="AW1667" s="397"/>
      <c r="AX1667" s="397"/>
      <c r="AY1667" s="397"/>
      <c r="AZ1667" s="397"/>
      <c r="BA1667" s="397"/>
      <c r="BB1667" s="397"/>
      <c r="BC1667" s="397"/>
      <c r="BD1667" s="553"/>
      <c r="BE1667" s="397"/>
      <c r="BF1667" s="397"/>
      <c r="BG1667" s="397"/>
      <c r="BH1667" s="397"/>
    </row>
    <row r="1668" spans="2:60" x14ac:dyDescent="0.35">
      <c r="B1668" s="319"/>
      <c r="C1668" s="147"/>
      <c r="D1668" s="147"/>
      <c r="E1668" s="320"/>
      <c r="F1668" s="321"/>
      <c r="G1668" s="149"/>
      <c r="H1668" s="148"/>
      <c r="I1668" s="148"/>
      <c r="J1668" s="322"/>
      <c r="K1668" s="324" t="str">
        <f>IFERROR(INDEX(Lookup!$G$3:$G$6,MATCH(J1668,Lookup!$F$3:$F$6,0)),"")</f>
        <v/>
      </c>
      <c r="L1668" s="323"/>
      <c r="M1668" s="322"/>
      <c r="N1668" s="846">
        <f t="shared" si="220"/>
        <v>0</v>
      </c>
      <c r="O1668" s="325">
        <f t="shared" si="221"/>
        <v>0</v>
      </c>
      <c r="P1668" s="847">
        <f>IF(I1668&lt;INDEX(Lookup!$U$2:$U$10,MATCH($D$48,Lookup!$S$2:$S$10,0)),0,IF(U1668="X",0,IFERROR(L1668*50,0)))</f>
        <v>0</v>
      </c>
      <c r="Q1668" s="326">
        <f>IF(I1668&lt;INDEX(Lookup!$U$2:$U$10,MATCH($D$48,Lookup!$S$2:$S$10,0)),0,IF(U1668="X",0,IFERROR(P1668*K1668,0)))</f>
        <v>0</v>
      </c>
      <c r="R1668" s="326">
        <v>0</v>
      </c>
      <c r="S1668" s="424">
        <v>0</v>
      </c>
      <c r="T1668" s="322"/>
      <c r="U1668" s="143"/>
      <c r="V1668" s="397"/>
      <c r="W1668" s="555"/>
      <c r="X1668" s="576">
        <f t="shared" si="222"/>
        <v>0</v>
      </c>
      <c r="Y1668" s="576">
        <f t="shared" si="223"/>
        <v>0</v>
      </c>
      <c r="Z1668" s="576">
        <f t="shared" si="224"/>
        <v>0</v>
      </c>
      <c r="AA1668" s="576">
        <f t="shared" si="225"/>
        <v>0</v>
      </c>
      <c r="AB1668" s="553"/>
      <c r="AC1668" s="553"/>
      <c r="AD1668" s="553"/>
      <c r="AE1668" s="553"/>
      <c r="AF1668" s="553"/>
      <c r="AG1668" s="553"/>
      <c r="AH1668" s="553"/>
      <c r="AI1668" s="397"/>
      <c r="AJ1668" s="555"/>
      <c r="AK1668" s="576">
        <f t="shared" si="226"/>
        <v>0</v>
      </c>
      <c r="AL1668" s="576">
        <f t="shared" si="227"/>
        <v>0</v>
      </c>
      <c r="AM1668" s="599"/>
      <c r="AN1668" s="599"/>
      <c r="AO1668" s="553"/>
      <c r="AP1668" s="553"/>
      <c r="AQ1668" s="553"/>
      <c r="AR1668" s="553"/>
      <c r="AS1668" s="397"/>
      <c r="AT1668" s="397"/>
      <c r="AU1668" s="397"/>
      <c r="AV1668" s="397"/>
      <c r="AW1668" s="397"/>
      <c r="AX1668" s="397"/>
      <c r="AY1668" s="397"/>
      <c r="AZ1668" s="397"/>
      <c r="BA1668" s="397"/>
      <c r="BB1668" s="397"/>
      <c r="BC1668" s="397"/>
      <c r="BD1668" s="553"/>
      <c r="BE1668" s="397"/>
      <c r="BF1668" s="397"/>
      <c r="BG1668" s="397"/>
      <c r="BH1668" s="397"/>
    </row>
    <row r="1669" spans="2:60" x14ac:dyDescent="0.35">
      <c r="B1669" s="319"/>
      <c r="C1669" s="147"/>
      <c r="D1669" s="147"/>
      <c r="E1669" s="320"/>
      <c r="F1669" s="321"/>
      <c r="G1669" s="149"/>
      <c r="H1669" s="148"/>
      <c r="I1669" s="148"/>
      <c r="J1669" s="322"/>
      <c r="K1669" s="324" t="str">
        <f>IFERROR(INDEX(Lookup!$G$3:$G$6,MATCH(J1669,Lookup!$F$3:$F$6,0)),"")</f>
        <v/>
      </c>
      <c r="L1669" s="323"/>
      <c r="M1669" s="322"/>
      <c r="N1669" s="846">
        <f t="shared" si="220"/>
        <v>0</v>
      </c>
      <c r="O1669" s="325">
        <f t="shared" si="221"/>
        <v>0</v>
      </c>
      <c r="P1669" s="847">
        <f>IF(I1669&lt;INDEX(Lookup!$U$2:$U$10,MATCH($D$48,Lookup!$S$2:$S$10,0)),0,IF(U1669="X",0,IFERROR(L1669*50,0)))</f>
        <v>0</v>
      </c>
      <c r="Q1669" s="326">
        <f>IF(I1669&lt;INDEX(Lookup!$U$2:$U$10,MATCH($D$48,Lookup!$S$2:$S$10,0)),0,IF(U1669="X",0,IFERROR(P1669*K1669,0)))</f>
        <v>0</v>
      </c>
      <c r="R1669" s="326">
        <v>0</v>
      </c>
      <c r="S1669" s="424">
        <v>0</v>
      </c>
      <c r="T1669" s="322"/>
      <c r="U1669" s="143"/>
      <c r="V1669" s="397"/>
      <c r="W1669" s="555"/>
      <c r="X1669" s="576">
        <f t="shared" si="222"/>
        <v>0</v>
      </c>
      <c r="Y1669" s="576">
        <f t="shared" si="223"/>
        <v>0</v>
      </c>
      <c r="Z1669" s="576">
        <f t="shared" si="224"/>
        <v>0</v>
      </c>
      <c r="AA1669" s="576">
        <f t="shared" si="225"/>
        <v>0</v>
      </c>
      <c r="AB1669" s="553"/>
      <c r="AC1669" s="553"/>
      <c r="AD1669" s="553"/>
      <c r="AE1669" s="553"/>
      <c r="AF1669" s="553"/>
      <c r="AG1669" s="553"/>
      <c r="AH1669" s="553"/>
      <c r="AI1669" s="397"/>
      <c r="AJ1669" s="555"/>
      <c r="AK1669" s="576">
        <f t="shared" si="226"/>
        <v>0</v>
      </c>
      <c r="AL1669" s="576">
        <f t="shared" si="227"/>
        <v>0</v>
      </c>
      <c r="AM1669" s="599"/>
      <c r="AN1669" s="599"/>
      <c r="AO1669" s="553"/>
      <c r="AP1669" s="553"/>
      <c r="AQ1669" s="553"/>
      <c r="AR1669" s="553"/>
      <c r="AS1669" s="397"/>
      <c r="AT1669" s="397"/>
      <c r="AU1669" s="397"/>
      <c r="AV1669" s="397"/>
      <c r="AW1669" s="397"/>
      <c r="AX1669" s="397"/>
      <c r="AY1669" s="397"/>
      <c r="AZ1669" s="397"/>
      <c r="BA1669" s="397"/>
      <c r="BB1669" s="397"/>
      <c r="BC1669" s="397"/>
      <c r="BD1669" s="553"/>
      <c r="BE1669" s="397"/>
      <c r="BF1669" s="397"/>
      <c r="BG1669" s="397"/>
      <c r="BH1669" s="397"/>
    </row>
    <row r="1670" spans="2:60" x14ac:dyDescent="0.35">
      <c r="B1670" s="319"/>
      <c r="C1670" s="147"/>
      <c r="D1670" s="147"/>
      <c r="E1670" s="320"/>
      <c r="F1670" s="389"/>
      <c r="G1670" s="390"/>
      <c r="H1670" s="148"/>
      <c r="I1670" s="148"/>
      <c r="J1670" s="322"/>
      <c r="K1670" s="324" t="str">
        <f>IFERROR(INDEX(Lookup!$G$3:$G$6,MATCH(J1670,Lookup!$F$3:$F$6,0)),"")</f>
        <v/>
      </c>
      <c r="L1670" s="323"/>
      <c r="M1670" s="322"/>
      <c r="N1670" s="846">
        <f t="shared" si="220"/>
        <v>0</v>
      </c>
      <c r="O1670" s="325">
        <f t="shared" si="221"/>
        <v>0</v>
      </c>
      <c r="P1670" s="847">
        <f>IF(I1670&lt;INDEX(Lookup!$U$2:$U$10,MATCH($D$48,Lookup!$S$2:$S$10,0)),0,IF(U1670="X",0,IFERROR(L1670*50,0)))</f>
        <v>0</v>
      </c>
      <c r="Q1670" s="326">
        <f>IF(I1670&lt;INDEX(Lookup!$U$2:$U$10,MATCH($D$48,Lookup!$S$2:$S$10,0)),0,IF(U1670="X",0,IFERROR(P1670*K1670,0)))</f>
        <v>0</v>
      </c>
      <c r="R1670" s="326">
        <v>0</v>
      </c>
      <c r="S1670" s="424">
        <v>0</v>
      </c>
      <c r="T1670" s="322"/>
      <c r="U1670" s="143"/>
      <c r="V1670" s="397"/>
      <c r="W1670" s="555"/>
      <c r="X1670" s="576">
        <f t="shared" si="222"/>
        <v>0</v>
      </c>
      <c r="Y1670" s="576">
        <f t="shared" si="223"/>
        <v>0</v>
      </c>
      <c r="Z1670" s="576">
        <f t="shared" si="224"/>
        <v>0</v>
      </c>
      <c r="AA1670" s="576">
        <f t="shared" si="225"/>
        <v>0</v>
      </c>
      <c r="AB1670" s="553"/>
      <c r="AC1670" s="553"/>
      <c r="AD1670" s="553"/>
      <c r="AE1670" s="553"/>
      <c r="AF1670" s="553"/>
      <c r="AG1670" s="553"/>
      <c r="AH1670" s="553"/>
      <c r="AI1670" s="397"/>
      <c r="AJ1670" s="555"/>
      <c r="AK1670" s="576">
        <f t="shared" si="226"/>
        <v>0</v>
      </c>
      <c r="AL1670" s="576">
        <f t="shared" si="227"/>
        <v>0</v>
      </c>
      <c r="AM1670" s="599"/>
      <c r="AN1670" s="599"/>
      <c r="AO1670" s="553"/>
      <c r="AP1670" s="553"/>
      <c r="AQ1670" s="553"/>
      <c r="AR1670" s="553"/>
      <c r="AS1670" s="397"/>
      <c r="AT1670" s="397"/>
      <c r="AU1670" s="397"/>
      <c r="AV1670" s="397"/>
      <c r="AW1670" s="397"/>
      <c r="AX1670" s="397"/>
      <c r="AY1670" s="397"/>
      <c r="AZ1670" s="397"/>
      <c r="BA1670" s="397"/>
      <c r="BB1670" s="397"/>
      <c r="BC1670" s="397"/>
      <c r="BD1670" s="553"/>
      <c r="BE1670" s="397"/>
      <c r="BF1670" s="397"/>
      <c r="BG1670" s="397"/>
      <c r="BH1670" s="397"/>
    </row>
    <row r="1671" spans="2:60" x14ac:dyDescent="0.35">
      <c r="B1671" s="319"/>
      <c r="C1671" s="147"/>
      <c r="D1671" s="147"/>
      <c r="E1671" s="387"/>
      <c r="F1671" s="389"/>
      <c r="G1671" s="390"/>
      <c r="H1671" s="388"/>
      <c r="I1671" s="148"/>
      <c r="J1671" s="322"/>
      <c r="K1671" s="324" t="str">
        <f>IFERROR(INDEX(Lookup!$G$3:$G$6,MATCH(J1671,Lookup!$F$3:$F$6,0)),"")</f>
        <v/>
      </c>
      <c r="L1671" s="323"/>
      <c r="M1671" s="322"/>
      <c r="N1671" s="846">
        <f t="shared" si="220"/>
        <v>0</v>
      </c>
      <c r="O1671" s="325">
        <f t="shared" si="221"/>
        <v>0</v>
      </c>
      <c r="P1671" s="847">
        <f>IF(I1671&lt;INDEX(Lookup!$U$2:$U$10,MATCH($D$48,Lookup!$S$2:$S$10,0)),0,IF(U1671="X",0,IFERROR(L1671*50,0)))</f>
        <v>0</v>
      </c>
      <c r="Q1671" s="326">
        <f>IF(I1671&lt;INDEX(Lookup!$U$2:$U$10,MATCH($D$48,Lookup!$S$2:$S$10,0)),0,IF(U1671="X",0,IFERROR(P1671*K1671,0)))</f>
        <v>0</v>
      </c>
      <c r="R1671" s="326">
        <v>0</v>
      </c>
      <c r="S1671" s="424">
        <v>0</v>
      </c>
      <c r="T1671" s="322"/>
      <c r="U1671" s="143"/>
      <c r="V1671" s="397"/>
      <c r="W1671" s="555"/>
      <c r="X1671" s="576">
        <f t="shared" si="222"/>
        <v>0</v>
      </c>
      <c r="Y1671" s="576">
        <f t="shared" si="223"/>
        <v>0</v>
      </c>
      <c r="Z1671" s="576">
        <f t="shared" si="224"/>
        <v>0</v>
      </c>
      <c r="AA1671" s="576">
        <f t="shared" si="225"/>
        <v>0</v>
      </c>
      <c r="AB1671" s="553"/>
      <c r="AC1671" s="553"/>
      <c r="AD1671" s="553"/>
      <c r="AE1671" s="553"/>
      <c r="AF1671" s="553"/>
      <c r="AG1671" s="553"/>
      <c r="AH1671" s="553"/>
      <c r="AI1671" s="397"/>
      <c r="AJ1671" s="555"/>
      <c r="AK1671" s="576">
        <f t="shared" si="226"/>
        <v>0</v>
      </c>
      <c r="AL1671" s="576">
        <f t="shared" si="227"/>
        <v>0</v>
      </c>
      <c r="AM1671" s="599"/>
      <c r="AN1671" s="599"/>
      <c r="AO1671" s="553"/>
      <c r="AP1671" s="553"/>
      <c r="AQ1671" s="553"/>
      <c r="AR1671" s="553"/>
      <c r="AS1671" s="397"/>
      <c r="AT1671" s="397"/>
      <c r="AU1671" s="397"/>
      <c r="AV1671" s="397"/>
      <c r="AW1671" s="397"/>
      <c r="AX1671" s="397"/>
      <c r="AY1671" s="397"/>
      <c r="AZ1671" s="397"/>
      <c r="BA1671" s="397"/>
      <c r="BB1671" s="397"/>
      <c r="BC1671" s="397"/>
      <c r="BD1671" s="553"/>
      <c r="BE1671" s="397"/>
      <c r="BF1671" s="397"/>
      <c r="BG1671" s="397"/>
      <c r="BH1671" s="397"/>
    </row>
    <row r="1672" spans="2:60" x14ac:dyDescent="0.35">
      <c r="B1672" s="319"/>
      <c r="C1672" s="147"/>
      <c r="D1672" s="147"/>
      <c r="E1672" s="387"/>
      <c r="F1672" s="389"/>
      <c r="G1672" s="390"/>
      <c r="H1672" s="388"/>
      <c r="I1672" s="148"/>
      <c r="J1672" s="322"/>
      <c r="K1672" s="324" t="str">
        <f>IFERROR(INDEX(Lookup!$G$3:$G$6,MATCH(J1672,Lookup!$F$3:$F$6,0)),"")</f>
        <v/>
      </c>
      <c r="L1672" s="323"/>
      <c r="M1672" s="322"/>
      <c r="N1672" s="846">
        <f t="shared" si="220"/>
        <v>0</v>
      </c>
      <c r="O1672" s="325">
        <f t="shared" si="221"/>
        <v>0</v>
      </c>
      <c r="P1672" s="847">
        <f>IF(I1672&lt;INDEX(Lookup!$U$2:$U$10,MATCH($D$48,Lookup!$S$2:$S$10,0)),0,IF(U1672="X",0,IFERROR(L1672*50,0)))</f>
        <v>0</v>
      </c>
      <c r="Q1672" s="326">
        <f>IF(I1672&lt;INDEX(Lookup!$U$2:$U$10,MATCH($D$48,Lookup!$S$2:$S$10,0)),0,IF(U1672="X",0,IFERROR(P1672*K1672,0)))</f>
        <v>0</v>
      </c>
      <c r="R1672" s="326">
        <v>0</v>
      </c>
      <c r="S1672" s="424">
        <v>0</v>
      </c>
      <c r="T1672" s="322"/>
      <c r="U1672" s="143"/>
      <c r="V1672" s="397"/>
      <c r="W1672" s="555"/>
      <c r="X1672" s="576">
        <f t="shared" si="222"/>
        <v>0</v>
      </c>
      <c r="Y1672" s="576">
        <f t="shared" si="223"/>
        <v>0</v>
      </c>
      <c r="Z1672" s="576">
        <f t="shared" si="224"/>
        <v>0</v>
      </c>
      <c r="AA1672" s="576">
        <f t="shared" si="225"/>
        <v>0</v>
      </c>
      <c r="AB1672" s="553"/>
      <c r="AC1672" s="553"/>
      <c r="AD1672" s="553"/>
      <c r="AE1672" s="553"/>
      <c r="AF1672" s="553"/>
      <c r="AG1672" s="553"/>
      <c r="AH1672" s="553"/>
      <c r="AI1672" s="397"/>
      <c r="AJ1672" s="555"/>
      <c r="AK1672" s="576">
        <f t="shared" si="226"/>
        <v>0</v>
      </c>
      <c r="AL1672" s="576">
        <f t="shared" si="227"/>
        <v>0</v>
      </c>
      <c r="AM1672" s="599"/>
      <c r="AN1672" s="599"/>
      <c r="AO1672" s="553"/>
      <c r="AP1672" s="553"/>
      <c r="AQ1672" s="553"/>
      <c r="AR1672" s="553"/>
      <c r="AS1672" s="397"/>
      <c r="AT1672" s="397"/>
      <c r="AU1672" s="397"/>
      <c r="AV1672" s="397"/>
      <c r="AW1672" s="397"/>
      <c r="AX1672" s="397"/>
      <c r="AY1672" s="397"/>
      <c r="AZ1672" s="397"/>
      <c r="BA1672" s="397"/>
      <c r="BB1672" s="397"/>
      <c r="BC1672" s="397"/>
      <c r="BD1672" s="553"/>
      <c r="BE1672" s="397"/>
      <c r="BF1672" s="397"/>
      <c r="BG1672" s="397"/>
      <c r="BH1672" s="397"/>
    </row>
    <row r="1673" spans="2:60" x14ac:dyDescent="0.35">
      <c r="B1673" s="319"/>
      <c r="C1673" s="147"/>
      <c r="D1673" s="147"/>
      <c r="E1673" s="387"/>
      <c r="F1673" s="389"/>
      <c r="G1673" s="390"/>
      <c r="H1673" s="388"/>
      <c r="I1673" s="148"/>
      <c r="J1673" s="322"/>
      <c r="K1673" s="324" t="str">
        <f>IFERROR(INDEX(Lookup!$G$3:$G$6,MATCH(J1673,Lookup!$F$3:$F$6,0)),"")</f>
        <v/>
      </c>
      <c r="L1673" s="323"/>
      <c r="M1673" s="322"/>
      <c r="N1673" s="846">
        <f t="shared" si="220"/>
        <v>0</v>
      </c>
      <c r="O1673" s="325">
        <f t="shared" si="221"/>
        <v>0</v>
      </c>
      <c r="P1673" s="847">
        <f>IF(I1673&lt;INDEX(Lookup!$U$2:$U$10,MATCH($D$48,Lookup!$S$2:$S$10,0)),0,IF(U1673="X",0,IFERROR(L1673*50,0)))</f>
        <v>0</v>
      </c>
      <c r="Q1673" s="326">
        <f>IF(I1673&lt;INDEX(Lookup!$U$2:$U$10,MATCH($D$48,Lookup!$S$2:$S$10,0)),0,IF(U1673="X",0,IFERROR(P1673*K1673,0)))</f>
        <v>0</v>
      </c>
      <c r="R1673" s="326">
        <v>0</v>
      </c>
      <c r="S1673" s="424">
        <v>0</v>
      </c>
      <c r="T1673" s="322"/>
      <c r="U1673" s="143"/>
      <c r="V1673" s="397"/>
      <c r="W1673" s="555"/>
      <c r="X1673" s="576">
        <f t="shared" si="222"/>
        <v>0</v>
      </c>
      <c r="Y1673" s="576">
        <f t="shared" si="223"/>
        <v>0</v>
      </c>
      <c r="Z1673" s="576">
        <f t="shared" si="224"/>
        <v>0</v>
      </c>
      <c r="AA1673" s="576">
        <f t="shared" si="225"/>
        <v>0</v>
      </c>
      <c r="AB1673" s="553"/>
      <c r="AC1673" s="553"/>
      <c r="AD1673" s="553"/>
      <c r="AE1673" s="553"/>
      <c r="AF1673" s="553"/>
      <c r="AG1673" s="553"/>
      <c r="AH1673" s="553"/>
      <c r="AI1673" s="397"/>
      <c r="AJ1673" s="555"/>
      <c r="AK1673" s="576">
        <f t="shared" si="226"/>
        <v>0</v>
      </c>
      <c r="AL1673" s="576">
        <f t="shared" si="227"/>
        <v>0</v>
      </c>
      <c r="AM1673" s="599"/>
      <c r="AN1673" s="599"/>
      <c r="AO1673" s="553"/>
      <c r="AP1673" s="553"/>
      <c r="AQ1673" s="553"/>
      <c r="AR1673" s="553"/>
      <c r="AS1673" s="397"/>
      <c r="AT1673" s="397"/>
      <c r="AU1673" s="397"/>
      <c r="AV1673" s="397"/>
      <c r="AW1673" s="397"/>
      <c r="AX1673" s="397"/>
      <c r="AY1673" s="397"/>
      <c r="AZ1673" s="397"/>
      <c r="BA1673" s="397"/>
      <c r="BB1673" s="397"/>
      <c r="BC1673" s="397"/>
      <c r="BD1673" s="553"/>
      <c r="BE1673" s="397"/>
      <c r="BF1673" s="397"/>
      <c r="BG1673" s="397"/>
      <c r="BH1673" s="397"/>
    </row>
    <row r="1674" spans="2:60" x14ac:dyDescent="0.35">
      <c r="B1674" s="319"/>
      <c r="C1674" s="147"/>
      <c r="D1674" s="147"/>
      <c r="E1674" s="320"/>
      <c r="F1674" s="389"/>
      <c r="G1674" s="390"/>
      <c r="H1674" s="148"/>
      <c r="I1674" s="148"/>
      <c r="J1674" s="322"/>
      <c r="K1674" s="324" t="str">
        <f>IFERROR(INDEX(Lookup!$G$3:$G$6,MATCH(J1674,Lookup!$F$3:$F$6,0)),"")</f>
        <v/>
      </c>
      <c r="L1674" s="323"/>
      <c r="M1674" s="322"/>
      <c r="N1674" s="846">
        <f t="shared" si="220"/>
        <v>0</v>
      </c>
      <c r="O1674" s="325">
        <f t="shared" si="221"/>
        <v>0</v>
      </c>
      <c r="P1674" s="847">
        <f>IF(I1674&lt;INDEX(Lookup!$U$2:$U$10,MATCH($D$48,Lookup!$S$2:$S$10,0)),0,IF(U1674="X",0,IFERROR(L1674*50,0)))</f>
        <v>0</v>
      </c>
      <c r="Q1674" s="326">
        <f>IF(I1674&lt;INDEX(Lookup!$U$2:$U$10,MATCH($D$48,Lookup!$S$2:$S$10,0)),0,IF(U1674="X",0,IFERROR(P1674*K1674,0)))</f>
        <v>0</v>
      </c>
      <c r="R1674" s="326">
        <v>0</v>
      </c>
      <c r="S1674" s="424">
        <v>0</v>
      </c>
      <c r="T1674" s="322"/>
      <c r="U1674" s="143"/>
      <c r="V1674" s="397"/>
      <c r="W1674" s="555"/>
      <c r="X1674" s="576">
        <f t="shared" si="222"/>
        <v>0</v>
      </c>
      <c r="Y1674" s="576">
        <f t="shared" si="223"/>
        <v>0</v>
      </c>
      <c r="Z1674" s="576">
        <f t="shared" si="224"/>
        <v>0</v>
      </c>
      <c r="AA1674" s="576">
        <f t="shared" si="225"/>
        <v>0</v>
      </c>
      <c r="AB1674" s="553"/>
      <c r="AC1674" s="553"/>
      <c r="AD1674" s="553"/>
      <c r="AE1674" s="553"/>
      <c r="AF1674" s="553"/>
      <c r="AG1674" s="553"/>
      <c r="AH1674" s="553"/>
      <c r="AI1674" s="397"/>
      <c r="AJ1674" s="555"/>
      <c r="AK1674" s="576">
        <f t="shared" si="226"/>
        <v>0</v>
      </c>
      <c r="AL1674" s="576">
        <f t="shared" si="227"/>
        <v>0</v>
      </c>
      <c r="AM1674" s="599"/>
      <c r="AN1674" s="599"/>
      <c r="AO1674" s="553"/>
      <c r="AP1674" s="553"/>
      <c r="AQ1674" s="553"/>
      <c r="AR1674" s="553"/>
      <c r="AS1674" s="397"/>
      <c r="AT1674" s="397"/>
      <c r="AU1674" s="397"/>
      <c r="AV1674" s="397"/>
      <c r="AW1674" s="397"/>
      <c r="AX1674" s="397"/>
      <c r="AY1674" s="397"/>
      <c r="AZ1674" s="397"/>
      <c r="BA1674" s="397"/>
      <c r="BB1674" s="397"/>
      <c r="BC1674" s="397"/>
      <c r="BD1674" s="553"/>
      <c r="BE1674" s="397"/>
      <c r="BF1674" s="397"/>
      <c r="BG1674" s="397"/>
      <c r="BH1674" s="397"/>
    </row>
    <row r="1675" spans="2:60" x14ac:dyDescent="0.35">
      <c r="B1675" s="319"/>
      <c r="C1675" s="147"/>
      <c r="D1675" s="147"/>
      <c r="E1675" s="320"/>
      <c r="F1675" s="389"/>
      <c r="G1675" s="390"/>
      <c r="H1675" s="148"/>
      <c r="I1675" s="148"/>
      <c r="J1675" s="322"/>
      <c r="K1675" s="324" t="str">
        <f>IFERROR(INDEX(Lookup!$G$3:$G$6,MATCH(J1675,Lookup!$F$3:$F$6,0)),"")</f>
        <v/>
      </c>
      <c r="L1675" s="323"/>
      <c r="M1675" s="322"/>
      <c r="N1675" s="846">
        <f t="shared" si="220"/>
        <v>0</v>
      </c>
      <c r="O1675" s="325">
        <f t="shared" si="221"/>
        <v>0</v>
      </c>
      <c r="P1675" s="847">
        <f>IF(I1675&lt;INDEX(Lookup!$U$2:$U$10,MATCH($D$48,Lookup!$S$2:$S$10,0)),0,IF(U1675="X",0,IFERROR(L1675*50,0)))</f>
        <v>0</v>
      </c>
      <c r="Q1675" s="326">
        <f>IF(I1675&lt;INDEX(Lookup!$U$2:$U$10,MATCH($D$48,Lookup!$S$2:$S$10,0)),0,IF(U1675="X",0,IFERROR(P1675*K1675,0)))</f>
        <v>0</v>
      </c>
      <c r="R1675" s="326">
        <v>0</v>
      </c>
      <c r="S1675" s="424">
        <v>0</v>
      </c>
      <c r="T1675" s="322"/>
      <c r="U1675" s="143"/>
      <c r="V1675" s="397"/>
      <c r="W1675" s="555"/>
      <c r="X1675" s="576">
        <f t="shared" si="222"/>
        <v>0</v>
      </c>
      <c r="Y1675" s="576">
        <f t="shared" si="223"/>
        <v>0</v>
      </c>
      <c r="Z1675" s="576">
        <f t="shared" si="224"/>
        <v>0</v>
      </c>
      <c r="AA1675" s="576">
        <f t="shared" si="225"/>
        <v>0</v>
      </c>
      <c r="AB1675" s="553"/>
      <c r="AC1675" s="553"/>
      <c r="AD1675" s="553"/>
      <c r="AE1675" s="553"/>
      <c r="AF1675" s="553"/>
      <c r="AG1675" s="553"/>
      <c r="AH1675" s="553"/>
      <c r="AI1675" s="397"/>
      <c r="AJ1675" s="555"/>
      <c r="AK1675" s="576">
        <f t="shared" si="226"/>
        <v>0</v>
      </c>
      <c r="AL1675" s="576">
        <f t="shared" si="227"/>
        <v>0</v>
      </c>
      <c r="AM1675" s="599"/>
      <c r="AN1675" s="599"/>
      <c r="AO1675" s="553"/>
      <c r="AP1675" s="553"/>
      <c r="AQ1675" s="553"/>
      <c r="AR1675" s="553"/>
      <c r="AS1675" s="397"/>
      <c r="AT1675" s="397"/>
      <c r="AU1675" s="397"/>
      <c r="AV1675" s="397"/>
      <c r="AW1675" s="397"/>
      <c r="AX1675" s="397"/>
      <c r="AY1675" s="397"/>
      <c r="AZ1675" s="397"/>
      <c r="BA1675" s="397"/>
      <c r="BB1675" s="397"/>
      <c r="BC1675" s="397"/>
      <c r="BD1675" s="553"/>
      <c r="BE1675" s="397"/>
      <c r="BF1675" s="397"/>
      <c r="BG1675" s="397"/>
      <c r="BH1675" s="397"/>
    </row>
    <row r="1676" spans="2:60" x14ac:dyDescent="0.35">
      <c r="B1676" s="319"/>
      <c r="C1676" s="147"/>
      <c r="D1676" s="147"/>
      <c r="E1676" s="320"/>
      <c r="F1676" s="321"/>
      <c r="G1676" s="149"/>
      <c r="H1676" s="148"/>
      <c r="I1676" s="148"/>
      <c r="J1676" s="322"/>
      <c r="K1676" s="324" t="str">
        <f>IFERROR(INDEX(Lookup!$G$3:$G$6,MATCH(J1676,Lookup!$F$3:$F$6,0)),"")</f>
        <v/>
      </c>
      <c r="L1676" s="323"/>
      <c r="M1676" s="322"/>
      <c r="N1676" s="846">
        <f t="shared" si="220"/>
        <v>0</v>
      </c>
      <c r="O1676" s="325">
        <f t="shared" si="221"/>
        <v>0</v>
      </c>
      <c r="P1676" s="847">
        <f>IF(I1676&lt;INDEX(Lookup!$U$2:$U$10,MATCH($D$48,Lookup!$S$2:$S$10,0)),0,IF(U1676="X",0,IFERROR(L1676*50,0)))</f>
        <v>0</v>
      </c>
      <c r="Q1676" s="326">
        <f>IF(I1676&lt;INDEX(Lookup!$U$2:$U$10,MATCH($D$48,Lookup!$S$2:$S$10,0)),0,IF(U1676="X",0,IFERROR(P1676*K1676,0)))</f>
        <v>0</v>
      </c>
      <c r="R1676" s="326">
        <v>0</v>
      </c>
      <c r="S1676" s="424">
        <v>0</v>
      </c>
      <c r="T1676" s="322"/>
      <c r="U1676" s="143"/>
      <c r="V1676" s="397"/>
      <c r="W1676" s="555"/>
      <c r="X1676" s="576">
        <f t="shared" si="222"/>
        <v>0</v>
      </c>
      <c r="Y1676" s="576">
        <f t="shared" si="223"/>
        <v>0</v>
      </c>
      <c r="Z1676" s="576">
        <f t="shared" si="224"/>
        <v>0</v>
      </c>
      <c r="AA1676" s="576">
        <f t="shared" si="225"/>
        <v>0</v>
      </c>
      <c r="AB1676" s="553"/>
      <c r="AC1676" s="553"/>
      <c r="AD1676" s="553"/>
      <c r="AE1676" s="553"/>
      <c r="AF1676" s="553"/>
      <c r="AG1676" s="553"/>
      <c r="AH1676" s="553"/>
      <c r="AI1676" s="397"/>
      <c r="AJ1676" s="555"/>
      <c r="AK1676" s="576">
        <f t="shared" si="226"/>
        <v>0</v>
      </c>
      <c r="AL1676" s="576">
        <f t="shared" si="227"/>
        <v>0</v>
      </c>
      <c r="AM1676" s="599"/>
      <c r="AN1676" s="599"/>
      <c r="AO1676" s="553"/>
      <c r="AP1676" s="553"/>
      <c r="AQ1676" s="553"/>
      <c r="AR1676" s="553"/>
      <c r="AS1676" s="397"/>
      <c r="AT1676" s="397"/>
      <c r="AU1676" s="397"/>
      <c r="AV1676" s="397"/>
      <c r="AW1676" s="397"/>
      <c r="AX1676" s="397"/>
      <c r="AY1676" s="397"/>
      <c r="AZ1676" s="397"/>
      <c r="BA1676" s="397"/>
      <c r="BB1676" s="397"/>
      <c r="BC1676" s="397"/>
      <c r="BD1676" s="553"/>
      <c r="BE1676" s="397"/>
      <c r="BF1676" s="397"/>
      <c r="BG1676" s="397"/>
      <c r="BH1676" s="397"/>
    </row>
    <row r="1677" spans="2:60" x14ac:dyDescent="0.35">
      <c r="B1677" s="319"/>
      <c r="C1677" s="147"/>
      <c r="D1677" s="147"/>
      <c r="E1677" s="320"/>
      <c r="F1677" s="321"/>
      <c r="G1677" s="149"/>
      <c r="H1677" s="148"/>
      <c r="I1677" s="148"/>
      <c r="J1677" s="322"/>
      <c r="K1677" s="324" t="str">
        <f>IFERROR(INDEX(Lookup!$G$3:$G$6,MATCH(J1677,Lookup!$F$3:$F$6,0)),"")</f>
        <v/>
      </c>
      <c r="L1677" s="323"/>
      <c r="M1677" s="322"/>
      <c r="N1677" s="846">
        <f t="shared" si="220"/>
        <v>0</v>
      </c>
      <c r="O1677" s="325">
        <f t="shared" si="221"/>
        <v>0</v>
      </c>
      <c r="P1677" s="847">
        <f>IF(I1677&lt;INDEX(Lookup!$U$2:$U$10,MATCH($D$48,Lookup!$S$2:$S$10,0)),0,IF(U1677="X",0,IFERROR(L1677*50,0)))</f>
        <v>0</v>
      </c>
      <c r="Q1677" s="326">
        <f>IF(I1677&lt;INDEX(Lookup!$U$2:$U$10,MATCH($D$48,Lookup!$S$2:$S$10,0)),0,IF(U1677="X",0,IFERROR(P1677*K1677,0)))</f>
        <v>0</v>
      </c>
      <c r="R1677" s="326">
        <v>0</v>
      </c>
      <c r="S1677" s="424">
        <v>0</v>
      </c>
      <c r="T1677" s="322"/>
      <c r="U1677" s="143"/>
      <c r="V1677" s="397"/>
      <c r="W1677" s="555"/>
      <c r="X1677" s="576">
        <f t="shared" si="222"/>
        <v>0</v>
      </c>
      <c r="Y1677" s="576">
        <f t="shared" si="223"/>
        <v>0</v>
      </c>
      <c r="Z1677" s="576">
        <f t="shared" si="224"/>
        <v>0</v>
      </c>
      <c r="AA1677" s="576">
        <f t="shared" si="225"/>
        <v>0</v>
      </c>
      <c r="AB1677" s="553"/>
      <c r="AC1677" s="553"/>
      <c r="AD1677" s="553"/>
      <c r="AE1677" s="553"/>
      <c r="AF1677" s="553"/>
      <c r="AG1677" s="553"/>
      <c r="AH1677" s="553"/>
      <c r="AI1677" s="397"/>
      <c r="AJ1677" s="555"/>
      <c r="AK1677" s="576">
        <f t="shared" si="226"/>
        <v>0</v>
      </c>
      <c r="AL1677" s="576">
        <f t="shared" si="227"/>
        <v>0</v>
      </c>
      <c r="AM1677" s="599"/>
      <c r="AN1677" s="599"/>
      <c r="AO1677" s="553"/>
      <c r="AP1677" s="553"/>
      <c r="AQ1677" s="553"/>
      <c r="AR1677" s="553"/>
      <c r="AS1677" s="397"/>
      <c r="AT1677" s="397"/>
      <c r="AU1677" s="397"/>
      <c r="AV1677" s="397"/>
      <c r="AW1677" s="397"/>
      <c r="AX1677" s="397"/>
      <c r="AY1677" s="397"/>
      <c r="AZ1677" s="397"/>
      <c r="BA1677" s="397"/>
      <c r="BB1677" s="397"/>
      <c r="BC1677" s="397"/>
      <c r="BD1677" s="553"/>
      <c r="BE1677" s="397"/>
      <c r="BF1677" s="397"/>
      <c r="BG1677" s="397"/>
      <c r="BH1677" s="397"/>
    </row>
    <row r="1678" spans="2:60" x14ac:dyDescent="0.35">
      <c r="B1678" s="319"/>
      <c r="C1678" s="147"/>
      <c r="D1678" s="147"/>
      <c r="E1678" s="320"/>
      <c r="F1678" s="321"/>
      <c r="G1678" s="149"/>
      <c r="H1678" s="148"/>
      <c r="I1678" s="148"/>
      <c r="J1678" s="322"/>
      <c r="K1678" s="324" t="str">
        <f>IFERROR(INDEX(Lookup!$G$3:$G$6,MATCH(J1678,Lookup!$F$3:$F$6,0)),"")</f>
        <v/>
      </c>
      <c r="L1678" s="323"/>
      <c r="M1678" s="322"/>
      <c r="N1678" s="846">
        <f t="shared" si="220"/>
        <v>0</v>
      </c>
      <c r="O1678" s="325">
        <f t="shared" si="221"/>
        <v>0</v>
      </c>
      <c r="P1678" s="847">
        <f>IF(I1678&lt;INDEX(Lookup!$U$2:$U$10,MATCH($D$48,Lookup!$S$2:$S$10,0)),0,IF(U1678="X",0,IFERROR(L1678*50,0)))</f>
        <v>0</v>
      </c>
      <c r="Q1678" s="326">
        <f>IF(I1678&lt;INDEX(Lookup!$U$2:$U$10,MATCH($D$48,Lookup!$S$2:$S$10,0)),0,IF(U1678="X",0,IFERROR(P1678*K1678,0)))</f>
        <v>0</v>
      </c>
      <c r="R1678" s="326">
        <v>0</v>
      </c>
      <c r="S1678" s="424">
        <v>0</v>
      </c>
      <c r="T1678" s="322"/>
      <c r="U1678" s="143"/>
      <c r="V1678" s="397"/>
      <c r="W1678" s="555"/>
      <c r="X1678" s="576">
        <f t="shared" si="222"/>
        <v>0</v>
      </c>
      <c r="Y1678" s="576">
        <f t="shared" si="223"/>
        <v>0</v>
      </c>
      <c r="Z1678" s="576">
        <f t="shared" si="224"/>
        <v>0</v>
      </c>
      <c r="AA1678" s="576">
        <f t="shared" si="225"/>
        <v>0</v>
      </c>
      <c r="AB1678" s="553"/>
      <c r="AC1678" s="553"/>
      <c r="AD1678" s="553"/>
      <c r="AE1678" s="553"/>
      <c r="AF1678" s="553"/>
      <c r="AG1678" s="553"/>
      <c r="AH1678" s="553"/>
      <c r="AI1678" s="397"/>
      <c r="AJ1678" s="555"/>
      <c r="AK1678" s="576">
        <f t="shared" si="226"/>
        <v>0</v>
      </c>
      <c r="AL1678" s="576">
        <f t="shared" si="227"/>
        <v>0</v>
      </c>
      <c r="AM1678" s="599"/>
      <c r="AN1678" s="599"/>
      <c r="AO1678" s="553"/>
      <c r="AP1678" s="553"/>
      <c r="AQ1678" s="553"/>
      <c r="AR1678" s="553"/>
      <c r="AS1678" s="397"/>
      <c r="AT1678" s="397"/>
      <c r="AU1678" s="397"/>
      <c r="AV1678" s="397"/>
      <c r="AW1678" s="397"/>
      <c r="AX1678" s="397"/>
      <c r="AY1678" s="397"/>
      <c r="AZ1678" s="397"/>
      <c r="BA1678" s="397"/>
      <c r="BB1678" s="397"/>
      <c r="BC1678" s="397"/>
      <c r="BD1678" s="553"/>
      <c r="BE1678" s="397"/>
      <c r="BF1678" s="397"/>
      <c r="BG1678" s="397"/>
      <c r="BH1678" s="397"/>
    </row>
    <row r="1679" spans="2:60" x14ac:dyDescent="0.35">
      <c r="B1679" s="319"/>
      <c r="C1679" s="147"/>
      <c r="D1679" s="147"/>
      <c r="E1679" s="320"/>
      <c r="F1679" s="321"/>
      <c r="G1679" s="149"/>
      <c r="H1679" s="148"/>
      <c r="I1679" s="148"/>
      <c r="J1679" s="322"/>
      <c r="K1679" s="324" t="str">
        <f>IFERROR(INDEX(Lookup!$G$3:$G$6,MATCH(J1679,Lookup!$F$3:$F$6,0)),"")</f>
        <v/>
      </c>
      <c r="L1679" s="323"/>
      <c r="M1679" s="322"/>
      <c r="N1679" s="846">
        <f t="shared" si="220"/>
        <v>0</v>
      </c>
      <c r="O1679" s="325">
        <f t="shared" si="221"/>
        <v>0</v>
      </c>
      <c r="P1679" s="847">
        <f>IF(I1679&lt;INDEX(Lookup!$U$2:$U$10,MATCH($D$48,Lookup!$S$2:$S$10,0)),0,IF(U1679="X",0,IFERROR(L1679*50,0)))</f>
        <v>0</v>
      </c>
      <c r="Q1679" s="326">
        <f>IF(I1679&lt;INDEX(Lookup!$U$2:$U$10,MATCH($D$48,Lookup!$S$2:$S$10,0)),0,IF(U1679="X",0,IFERROR(P1679*K1679,0)))</f>
        <v>0</v>
      </c>
      <c r="R1679" s="326">
        <v>0</v>
      </c>
      <c r="S1679" s="424">
        <v>0</v>
      </c>
      <c r="T1679" s="322"/>
      <c r="U1679" s="143"/>
      <c r="V1679" s="397"/>
      <c r="W1679" s="555"/>
      <c r="X1679" s="576">
        <f t="shared" si="222"/>
        <v>0</v>
      </c>
      <c r="Y1679" s="576">
        <f t="shared" si="223"/>
        <v>0</v>
      </c>
      <c r="Z1679" s="576">
        <f t="shared" si="224"/>
        <v>0</v>
      </c>
      <c r="AA1679" s="576">
        <f t="shared" si="225"/>
        <v>0</v>
      </c>
      <c r="AB1679" s="553"/>
      <c r="AC1679" s="553"/>
      <c r="AD1679" s="553"/>
      <c r="AE1679" s="553"/>
      <c r="AF1679" s="553"/>
      <c r="AG1679" s="553"/>
      <c r="AH1679" s="553"/>
      <c r="AI1679" s="397"/>
      <c r="AJ1679" s="555"/>
      <c r="AK1679" s="576">
        <f t="shared" si="226"/>
        <v>0</v>
      </c>
      <c r="AL1679" s="576">
        <f t="shared" si="227"/>
        <v>0</v>
      </c>
      <c r="AM1679" s="599"/>
      <c r="AN1679" s="599"/>
      <c r="AO1679" s="553"/>
      <c r="AP1679" s="553"/>
      <c r="AQ1679" s="553"/>
      <c r="AR1679" s="553"/>
      <c r="AS1679" s="397"/>
      <c r="AT1679" s="397"/>
      <c r="AU1679" s="397"/>
      <c r="AV1679" s="397"/>
      <c r="AW1679" s="397"/>
      <c r="AX1679" s="397"/>
      <c r="AY1679" s="397"/>
      <c r="AZ1679" s="397"/>
      <c r="BA1679" s="397"/>
      <c r="BB1679" s="397"/>
      <c r="BC1679" s="397"/>
      <c r="BD1679" s="553"/>
      <c r="BE1679" s="397"/>
      <c r="BF1679" s="397"/>
      <c r="BG1679" s="397"/>
      <c r="BH1679" s="397"/>
    </row>
    <row r="1680" spans="2:60" x14ac:dyDescent="0.35">
      <c r="B1680" s="319"/>
      <c r="C1680" s="147"/>
      <c r="D1680" s="147"/>
      <c r="E1680" s="320"/>
      <c r="F1680" s="321"/>
      <c r="G1680" s="149"/>
      <c r="H1680" s="148"/>
      <c r="I1680" s="148"/>
      <c r="J1680" s="322"/>
      <c r="K1680" s="324" t="str">
        <f>IFERROR(INDEX(Lookup!$G$3:$G$6,MATCH(J1680,Lookup!$F$3:$F$6,0)),"")</f>
        <v/>
      </c>
      <c r="L1680" s="323"/>
      <c r="M1680" s="322"/>
      <c r="N1680" s="846">
        <f t="shared" si="220"/>
        <v>0</v>
      </c>
      <c r="O1680" s="325">
        <f t="shared" si="221"/>
        <v>0</v>
      </c>
      <c r="P1680" s="847">
        <f>IF(I1680&lt;INDEX(Lookup!$U$2:$U$10,MATCH($D$48,Lookup!$S$2:$S$10,0)),0,IF(U1680="X",0,IFERROR(L1680*50,0)))</f>
        <v>0</v>
      </c>
      <c r="Q1680" s="326">
        <f>IF(I1680&lt;INDEX(Lookup!$U$2:$U$10,MATCH($D$48,Lookup!$S$2:$S$10,0)),0,IF(U1680="X",0,IFERROR(P1680*K1680,0)))</f>
        <v>0</v>
      </c>
      <c r="R1680" s="326">
        <v>0</v>
      </c>
      <c r="S1680" s="424">
        <v>0</v>
      </c>
      <c r="T1680" s="322"/>
      <c r="U1680" s="143"/>
      <c r="V1680" s="397"/>
      <c r="W1680" s="555"/>
      <c r="X1680" s="576">
        <f t="shared" si="222"/>
        <v>0</v>
      </c>
      <c r="Y1680" s="576">
        <f t="shared" si="223"/>
        <v>0</v>
      </c>
      <c r="Z1680" s="576">
        <f t="shared" si="224"/>
        <v>0</v>
      </c>
      <c r="AA1680" s="576">
        <f t="shared" si="225"/>
        <v>0</v>
      </c>
      <c r="AB1680" s="553"/>
      <c r="AC1680" s="553"/>
      <c r="AD1680" s="553"/>
      <c r="AE1680" s="553"/>
      <c r="AF1680" s="553"/>
      <c r="AG1680" s="553"/>
      <c r="AH1680" s="553"/>
      <c r="AI1680" s="397"/>
      <c r="AJ1680" s="555"/>
      <c r="AK1680" s="576">
        <f t="shared" si="226"/>
        <v>0</v>
      </c>
      <c r="AL1680" s="576">
        <f t="shared" si="227"/>
        <v>0</v>
      </c>
      <c r="AM1680" s="599"/>
      <c r="AN1680" s="599"/>
      <c r="AO1680" s="553"/>
      <c r="AP1680" s="553"/>
      <c r="AQ1680" s="553"/>
      <c r="AR1680" s="553"/>
      <c r="AS1680" s="397"/>
      <c r="AT1680" s="397"/>
      <c r="AU1680" s="397"/>
      <c r="AV1680" s="397"/>
      <c r="AW1680" s="397"/>
      <c r="AX1680" s="397"/>
      <c r="AY1680" s="397"/>
      <c r="AZ1680" s="397"/>
      <c r="BA1680" s="397"/>
      <c r="BB1680" s="397"/>
      <c r="BC1680" s="397"/>
      <c r="BD1680" s="553"/>
      <c r="BE1680" s="397"/>
      <c r="BF1680" s="397"/>
      <c r="BG1680" s="397"/>
      <c r="BH1680" s="397"/>
    </row>
    <row r="1681" spans="2:60" x14ac:dyDescent="0.35">
      <c r="B1681" s="319"/>
      <c r="C1681" s="147"/>
      <c r="D1681" s="147"/>
      <c r="E1681" s="320"/>
      <c r="F1681" s="321"/>
      <c r="G1681" s="149"/>
      <c r="H1681" s="148"/>
      <c r="I1681" s="148"/>
      <c r="J1681" s="322"/>
      <c r="K1681" s="324" t="str">
        <f>IFERROR(INDEX(Lookup!$G$3:$G$6,MATCH(J1681,Lookup!$F$3:$F$6,0)),"")</f>
        <v/>
      </c>
      <c r="L1681" s="323"/>
      <c r="M1681" s="322"/>
      <c r="N1681" s="846">
        <f t="shared" si="220"/>
        <v>0</v>
      </c>
      <c r="O1681" s="325">
        <f t="shared" si="221"/>
        <v>0</v>
      </c>
      <c r="P1681" s="847">
        <f>IF(I1681&lt;INDEX(Lookup!$U$2:$U$10,MATCH($D$48,Lookup!$S$2:$S$10,0)),0,IF(U1681="X",0,IFERROR(L1681*50,0)))</f>
        <v>0</v>
      </c>
      <c r="Q1681" s="326">
        <f>IF(I1681&lt;INDEX(Lookup!$U$2:$U$10,MATCH($D$48,Lookup!$S$2:$S$10,0)),0,IF(U1681="X",0,IFERROR(P1681*K1681,0)))</f>
        <v>0</v>
      </c>
      <c r="R1681" s="326">
        <v>0</v>
      </c>
      <c r="S1681" s="424">
        <v>0</v>
      </c>
      <c r="T1681" s="322"/>
      <c r="U1681" s="143"/>
      <c r="V1681" s="397"/>
      <c r="W1681" s="555"/>
      <c r="X1681" s="576">
        <f t="shared" si="222"/>
        <v>0</v>
      </c>
      <c r="Y1681" s="576">
        <f t="shared" si="223"/>
        <v>0</v>
      </c>
      <c r="Z1681" s="576">
        <f t="shared" si="224"/>
        <v>0</v>
      </c>
      <c r="AA1681" s="576">
        <f t="shared" si="225"/>
        <v>0</v>
      </c>
      <c r="AB1681" s="553"/>
      <c r="AC1681" s="553"/>
      <c r="AD1681" s="553"/>
      <c r="AE1681" s="553"/>
      <c r="AF1681" s="553"/>
      <c r="AG1681" s="553"/>
      <c r="AH1681" s="553"/>
      <c r="AI1681" s="397"/>
      <c r="AJ1681" s="555"/>
      <c r="AK1681" s="576">
        <f t="shared" si="226"/>
        <v>0</v>
      </c>
      <c r="AL1681" s="576">
        <f t="shared" si="227"/>
        <v>0</v>
      </c>
      <c r="AM1681" s="599"/>
      <c r="AN1681" s="599"/>
      <c r="AO1681" s="553"/>
      <c r="AP1681" s="553"/>
      <c r="AQ1681" s="553"/>
      <c r="AR1681" s="553"/>
      <c r="AS1681" s="397"/>
      <c r="AT1681" s="397"/>
      <c r="AU1681" s="397"/>
      <c r="AV1681" s="397"/>
      <c r="AW1681" s="397"/>
      <c r="AX1681" s="397"/>
      <c r="AY1681" s="397"/>
      <c r="AZ1681" s="397"/>
      <c r="BA1681" s="397"/>
      <c r="BB1681" s="397"/>
      <c r="BC1681" s="397"/>
      <c r="BD1681" s="553"/>
      <c r="BE1681" s="397"/>
      <c r="BF1681" s="397"/>
      <c r="BG1681" s="397"/>
      <c r="BH1681" s="397"/>
    </row>
    <row r="1682" spans="2:60" x14ac:dyDescent="0.35">
      <c r="B1682" s="319"/>
      <c r="C1682" s="147"/>
      <c r="D1682" s="147"/>
      <c r="E1682" s="320"/>
      <c r="F1682" s="321"/>
      <c r="G1682" s="149"/>
      <c r="H1682" s="148"/>
      <c r="I1682" s="148"/>
      <c r="J1682" s="322"/>
      <c r="K1682" s="324" t="str">
        <f>IFERROR(INDEX(Lookup!$G$3:$G$6,MATCH(J1682,Lookup!$F$3:$F$6,0)),"")</f>
        <v/>
      </c>
      <c r="L1682" s="323"/>
      <c r="M1682" s="322"/>
      <c r="N1682" s="846">
        <f t="shared" si="220"/>
        <v>0</v>
      </c>
      <c r="O1682" s="325">
        <f t="shared" si="221"/>
        <v>0</v>
      </c>
      <c r="P1682" s="847">
        <f>IF(I1682&lt;INDEX(Lookup!$U$2:$U$10,MATCH($D$48,Lookup!$S$2:$S$10,0)),0,IF(U1682="X",0,IFERROR(L1682*50,0)))</f>
        <v>0</v>
      </c>
      <c r="Q1682" s="326">
        <f>IF(I1682&lt;INDEX(Lookup!$U$2:$U$10,MATCH($D$48,Lookup!$S$2:$S$10,0)),0,IF(U1682="X",0,IFERROR(P1682*K1682,0)))</f>
        <v>0</v>
      </c>
      <c r="R1682" s="326">
        <v>0</v>
      </c>
      <c r="S1682" s="424">
        <v>0</v>
      </c>
      <c r="T1682" s="322"/>
      <c r="U1682" s="143"/>
      <c r="V1682" s="397"/>
      <c r="W1682" s="555"/>
      <c r="X1682" s="576">
        <f t="shared" si="222"/>
        <v>0</v>
      </c>
      <c r="Y1682" s="576">
        <f t="shared" si="223"/>
        <v>0</v>
      </c>
      <c r="Z1682" s="576">
        <f t="shared" si="224"/>
        <v>0</v>
      </c>
      <c r="AA1682" s="576">
        <f t="shared" si="225"/>
        <v>0</v>
      </c>
      <c r="AB1682" s="553"/>
      <c r="AC1682" s="553"/>
      <c r="AD1682" s="553"/>
      <c r="AE1682" s="553"/>
      <c r="AF1682" s="553"/>
      <c r="AG1682" s="553"/>
      <c r="AH1682" s="553"/>
      <c r="AI1682" s="397"/>
      <c r="AJ1682" s="555"/>
      <c r="AK1682" s="576">
        <f t="shared" si="226"/>
        <v>0</v>
      </c>
      <c r="AL1682" s="576">
        <f t="shared" si="227"/>
        <v>0</v>
      </c>
      <c r="AM1682" s="599"/>
      <c r="AN1682" s="599"/>
      <c r="AO1682" s="553"/>
      <c r="AP1682" s="553"/>
      <c r="AQ1682" s="553"/>
      <c r="AR1682" s="553"/>
      <c r="AS1682" s="397"/>
      <c r="AT1682" s="397"/>
      <c r="AU1682" s="397"/>
      <c r="AV1682" s="397"/>
      <c r="AW1682" s="397"/>
      <c r="AX1682" s="397"/>
      <c r="AY1682" s="397"/>
      <c r="AZ1682" s="397"/>
      <c r="BA1682" s="397"/>
      <c r="BB1682" s="397"/>
      <c r="BC1682" s="397"/>
      <c r="BD1682" s="553"/>
      <c r="BE1682" s="397"/>
      <c r="BF1682" s="397"/>
      <c r="BG1682" s="397"/>
      <c r="BH1682" s="397"/>
    </row>
    <row r="1683" spans="2:60" x14ac:dyDescent="0.35">
      <c r="B1683" s="319"/>
      <c r="C1683" s="147"/>
      <c r="D1683" s="147"/>
      <c r="E1683" s="320"/>
      <c r="F1683" s="321"/>
      <c r="G1683" s="149"/>
      <c r="H1683" s="148"/>
      <c r="I1683" s="148"/>
      <c r="J1683" s="322"/>
      <c r="K1683" s="324" t="str">
        <f>IFERROR(INDEX(Lookup!$G$3:$G$6,MATCH(J1683,Lookup!$F$3:$F$6,0)),"")</f>
        <v/>
      </c>
      <c r="L1683" s="323"/>
      <c r="M1683" s="322"/>
      <c r="N1683" s="846">
        <f t="shared" si="220"/>
        <v>0</v>
      </c>
      <c r="O1683" s="325">
        <f t="shared" si="221"/>
        <v>0</v>
      </c>
      <c r="P1683" s="847">
        <f>IF(I1683&lt;INDEX(Lookup!$U$2:$U$10,MATCH($D$48,Lookup!$S$2:$S$10,0)),0,IF(U1683="X",0,IFERROR(L1683*50,0)))</f>
        <v>0</v>
      </c>
      <c r="Q1683" s="326">
        <f>IF(I1683&lt;INDEX(Lookup!$U$2:$U$10,MATCH($D$48,Lookup!$S$2:$S$10,0)),0,IF(U1683="X",0,IFERROR(P1683*K1683,0)))</f>
        <v>0</v>
      </c>
      <c r="R1683" s="326">
        <v>0</v>
      </c>
      <c r="S1683" s="424">
        <v>0</v>
      </c>
      <c r="T1683" s="322"/>
      <c r="U1683" s="143"/>
      <c r="V1683" s="397"/>
      <c r="W1683" s="555"/>
      <c r="X1683" s="576">
        <f t="shared" si="222"/>
        <v>0</v>
      </c>
      <c r="Y1683" s="576">
        <f t="shared" si="223"/>
        <v>0</v>
      </c>
      <c r="Z1683" s="576">
        <f t="shared" si="224"/>
        <v>0</v>
      </c>
      <c r="AA1683" s="576">
        <f t="shared" si="225"/>
        <v>0</v>
      </c>
      <c r="AB1683" s="553"/>
      <c r="AC1683" s="553"/>
      <c r="AD1683" s="553"/>
      <c r="AE1683" s="553"/>
      <c r="AF1683" s="553"/>
      <c r="AG1683" s="553"/>
      <c r="AH1683" s="553"/>
      <c r="AI1683" s="397"/>
      <c r="AJ1683" s="555"/>
      <c r="AK1683" s="576">
        <f t="shared" si="226"/>
        <v>0</v>
      </c>
      <c r="AL1683" s="576">
        <f t="shared" si="227"/>
        <v>0</v>
      </c>
      <c r="AM1683" s="599"/>
      <c r="AN1683" s="599"/>
      <c r="AO1683" s="553"/>
      <c r="AP1683" s="553"/>
      <c r="AQ1683" s="553"/>
      <c r="AR1683" s="553"/>
      <c r="AS1683" s="397"/>
      <c r="AT1683" s="397"/>
      <c r="AU1683" s="397"/>
      <c r="AV1683" s="397"/>
      <c r="AW1683" s="397"/>
      <c r="AX1683" s="397"/>
      <c r="AY1683" s="397"/>
      <c r="AZ1683" s="397"/>
      <c r="BA1683" s="397"/>
      <c r="BB1683" s="397"/>
      <c r="BC1683" s="397"/>
      <c r="BD1683" s="553"/>
      <c r="BE1683" s="397"/>
      <c r="BF1683" s="397"/>
      <c r="BG1683" s="397"/>
      <c r="BH1683" s="397"/>
    </row>
    <row r="1684" spans="2:60" x14ac:dyDescent="0.35">
      <c r="B1684" s="319"/>
      <c r="C1684" s="147"/>
      <c r="D1684" s="147"/>
      <c r="E1684" s="320"/>
      <c r="F1684" s="321"/>
      <c r="G1684" s="149"/>
      <c r="H1684" s="148"/>
      <c r="I1684" s="148"/>
      <c r="J1684" s="322"/>
      <c r="K1684" s="324" t="str">
        <f>IFERROR(INDEX(Lookup!$G$3:$G$6,MATCH(J1684,Lookup!$F$3:$F$6,0)),"")</f>
        <v/>
      </c>
      <c r="L1684" s="323"/>
      <c r="M1684" s="322"/>
      <c r="N1684" s="846">
        <f t="shared" si="220"/>
        <v>0</v>
      </c>
      <c r="O1684" s="325">
        <f t="shared" si="221"/>
        <v>0</v>
      </c>
      <c r="P1684" s="847">
        <f>IF(I1684&lt;INDEX(Lookup!$U$2:$U$10,MATCH($D$48,Lookup!$S$2:$S$10,0)),0,IF(U1684="X",0,IFERROR(L1684*50,0)))</f>
        <v>0</v>
      </c>
      <c r="Q1684" s="326">
        <f>IF(I1684&lt;INDEX(Lookup!$U$2:$U$10,MATCH($D$48,Lookup!$S$2:$S$10,0)),0,IF(U1684="X",0,IFERROR(P1684*K1684,0)))</f>
        <v>0</v>
      </c>
      <c r="R1684" s="326">
        <v>0</v>
      </c>
      <c r="S1684" s="424">
        <v>0</v>
      </c>
      <c r="T1684" s="322"/>
      <c r="U1684" s="143"/>
      <c r="V1684" s="397"/>
      <c r="W1684" s="555"/>
      <c r="X1684" s="576">
        <f t="shared" si="222"/>
        <v>0</v>
      </c>
      <c r="Y1684" s="576">
        <f t="shared" si="223"/>
        <v>0</v>
      </c>
      <c r="Z1684" s="576">
        <f t="shared" si="224"/>
        <v>0</v>
      </c>
      <c r="AA1684" s="576">
        <f t="shared" si="225"/>
        <v>0</v>
      </c>
      <c r="AB1684" s="553"/>
      <c r="AC1684" s="553"/>
      <c r="AD1684" s="553"/>
      <c r="AE1684" s="553"/>
      <c r="AF1684" s="553"/>
      <c r="AG1684" s="553"/>
      <c r="AH1684" s="553"/>
      <c r="AI1684" s="397"/>
      <c r="AJ1684" s="555"/>
      <c r="AK1684" s="576">
        <f t="shared" si="226"/>
        <v>0</v>
      </c>
      <c r="AL1684" s="576">
        <f t="shared" si="227"/>
        <v>0</v>
      </c>
      <c r="AM1684" s="599"/>
      <c r="AN1684" s="599"/>
      <c r="AO1684" s="553"/>
      <c r="AP1684" s="553"/>
      <c r="AQ1684" s="553"/>
      <c r="AR1684" s="553"/>
      <c r="AS1684" s="397"/>
      <c r="AT1684" s="397"/>
      <c r="AU1684" s="397"/>
      <c r="AV1684" s="397"/>
      <c r="AW1684" s="397"/>
      <c r="AX1684" s="397"/>
      <c r="AY1684" s="397"/>
      <c r="AZ1684" s="397"/>
      <c r="BA1684" s="397"/>
      <c r="BB1684" s="397"/>
      <c r="BC1684" s="397"/>
      <c r="BD1684" s="553"/>
      <c r="BE1684" s="397"/>
      <c r="BF1684" s="397"/>
      <c r="BG1684" s="397"/>
      <c r="BH1684" s="397"/>
    </row>
    <row r="1685" spans="2:60" x14ac:dyDescent="0.35">
      <c r="B1685" s="319"/>
      <c r="C1685" s="147"/>
      <c r="D1685" s="147"/>
      <c r="E1685" s="320"/>
      <c r="F1685" s="321"/>
      <c r="G1685" s="149"/>
      <c r="H1685" s="148"/>
      <c r="I1685" s="148"/>
      <c r="J1685" s="322"/>
      <c r="K1685" s="324" t="str">
        <f>IFERROR(INDEX(Lookup!$G$3:$G$6,MATCH(J1685,Lookup!$F$3:$F$6,0)),"")</f>
        <v/>
      </c>
      <c r="L1685" s="323"/>
      <c r="M1685" s="322"/>
      <c r="N1685" s="846">
        <f t="shared" si="220"/>
        <v>0</v>
      </c>
      <c r="O1685" s="325">
        <f t="shared" si="221"/>
        <v>0</v>
      </c>
      <c r="P1685" s="847">
        <f>IF(I1685&lt;INDEX(Lookup!$U$2:$U$10,MATCH($D$48,Lookup!$S$2:$S$10,0)),0,IF(U1685="X",0,IFERROR(L1685*50,0)))</f>
        <v>0</v>
      </c>
      <c r="Q1685" s="326">
        <f>IF(I1685&lt;INDEX(Lookup!$U$2:$U$10,MATCH($D$48,Lookup!$S$2:$S$10,0)),0,IF(U1685="X",0,IFERROR(P1685*K1685,0)))</f>
        <v>0</v>
      </c>
      <c r="R1685" s="326">
        <v>0</v>
      </c>
      <c r="S1685" s="424">
        <v>0</v>
      </c>
      <c r="T1685" s="322"/>
      <c r="U1685" s="143"/>
      <c r="V1685" s="397"/>
      <c r="W1685" s="555"/>
      <c r="X1685" s="576">
        <f t="shared" si="222"/>
        <v>0</v>
      </c>
      <c r="Y1685" s="576">
        <f t="shared" si="223"/>
        <v>0</v>
      </c>
      <c r="Z1685" s="576">
        <f t="shared" si="224"/>
        <v>0</v>
      </c>
      <c r="AA1685" s="576">
        <f t="shared" si="225"/>
        <v>0</v>
      </c>
      <c r="AB1685" s="553"/>
      <c r="AC1685" s="553"/>
      <c r="AD1685" s="553"/>
      <c r="AE1685" s="553"/>
      <c r="AF1685" s="553"/>
      <c r="AG1685" s="553"/>
      <c r="AH1685" s="553"/>
      <c r="AI1685" s="397"/>
      <c r="AJ1685" s="555"/>
      <c r="AK1685" s="576">
        <f t="shared" si="226"/>
        <v>0</v>
      </c>
      <c r="AL1685" s="576">
        <f t="shared" si="227"/>
        <v>0</v>
      </c>
      <c r="AM1685" s="599"/>
      <c r="AN1685" s="599"/>
      <c r="AO1685" s="553"/>
      <c r="AP1685" s="553"/>
      <c r="AQ1685" s="553"/>
      <c r="AR1685" s="553"/>
      <c r="AS1685" s="397"/>
      <c r="AT1685" s="397"/>
      <c r="AU1685" s="397"/>
      <c r="AV1685" s="397"/>
      <c r="AW1685" s="397"/>
      <c r="AX1685" s="397"/>
      <c r="AY1685" s="397"/>
      <c r="AZ1685" s="397"/>
      <c r="BA1685" s="397"/>
      <c r="BB1685" s="397"/>
      <c r="BC1685" s="397"/>
      <c r="BD1685" s="553"/>
      <c r="BE1685" s="397"/>
      <c r="BF1685" s="397"/>
      <c r="BG1685" s="397"/>
      <c r="BH1685" s="397"/>
    </row>
    <row r="1686" spans="2:60" x14ac:dyDescent="0.35">
      <c r="B1686" s="319"/>
      <c r="C1686" s="147"/>
      <c r="D1686" s="147"/>
      <c r="E1686" s="320"/>
      <c r="F1686" s="321"/>
      <c r="G1686" s="149"/>
      <c r="H1686" s="148"/>
      <c r="I1686" s="148"/>
      <c r="J1686" s="322"/>
      <c r="K1686" s="324" t="str">
        <f>IFERROR(INDEX(Lookup!$G$3:$G$6,MATCH(J1686,Lookup!$F$3:$F$6,0)),"")</f>
        <v/>
      </c>
      <c r="L1686" s="323"/>
      <c r="M1686" s="322"/>
      <c r="N1686" s="846">
        <f t="shared" si="220"/>
        <v>0</v>
      </c>
      <c r="O1686" s="325">
        <f t="shared" si="221"/>
        <v>0</v>
      </c>
      <c r="P1686" s="847">
        <f>IF(I1686&lt;INDEX(Lookup!$U$2:$U$10,MATCH($D$48,Lookup!$S$2:$S$10,0)),0,IF(U1686="X",0,IFERROR(L1686*50,0)))</f>
        <v>0</v>
      </c>
      <c r="Q1686" s="326">
        <f>IF(I1686&lt;INDEX(Lookup!$U$2:$U$10,MATCH($D$48,Lookup!$S$2:$S$10,0)),0,IF(U1686="X",0,IFERROR(P1686*K1686,0)))</f>
        <v>0</v>
      </c>
      <c r="R1686" s="326">
        <v>0</v>
      </c>
      <c r="S1686" s="424">
        <v>0</v>
      </c>
      <c r="T1686" s="322"/>
      <c r="U1686" s="143"/>
      <c r="V1686" s="397"/>
      <c r="W1686" s="555"/>
      <c r="X1686" s="576">
        <f t="shared" si="222"/>
        <v>0</v>
      </c>
      <c r="Y1686" s="576">
        <f t="shared" si="223"/>
        <v>0</v>
      </c>
      <c r="Z1686" s="576">
        <f t="shared" si="224"/>
        <v>0</v>
      </c>
      <c r="AA1686" s="576">
        <f t="shared" si="225"/>
        <v>0</v>
      </c>
      <c r="AB1686" s="553"/>
      <c r="AC1686" s="553"/>
      <c r="AD1686" s="553"/>
      <c r="AE1686" s="553"/>
      <c r="AF1686" s="553"/>
      <c r="AG1686" s="553"/>
      <c r="AH1686" s="553"/>
      <c r="AI1686" s="397"/>
      <c r="AJ1686" s="555"/>
      <c r="AK1686" s="576">
        <f t="shared" si="226"/>
        <v>0</v>
      </c>
      <c r="AL1686" s="576">
        <f t="shared" si="227"/>
        <v>0</v>
      </c>
      <c r="AM1686" s="599"/>
      <c r="AN1686" s="599"/>
      <c r="AO1686" s="553"/>
      <c r="AP1686" s="553"/>
      <c r="AQ1686" s="553"/>
      <c r="AR1686" s="553"/>
      <c r="AS1686" s="397"/>
      <c r="AT1686" s="397"/>
      <c r="AU1686" s="397"/>
      <c r="AV1686" s="397"/>
      <c r="AW1686" s="397"/>
      <c r="AX1686" s="397"/>
      <c r="AY1686" s="397"/>
      <c r="AZ1686" s="397"/>
      <c r="BA1686" s="397"/>
      <c r="BB1686" s="397"/>
      <c r="BC1686" s="397"/>
      <c r="BD1686" s="553"/>
      <c r="BE1686" s="397"/>
      <c r="BF1686" s="397"/>
      <c r="BG1686" s="397"/>
      <c r="BH1686" s="397"/>
    </row>
    <row r="1687" spans="2:60" x14ac:dyDescent="0.35">
      <c r="B1687" s="319"/>
      <c r="C1687" s="147"/>
      <c r="D1687" s="147"/>
      <c r="E1687" s="320"/>
      <c r="F1687" s="321"/>
      <c r="G1687" s="149"/>
      <c r="H1687" s="148"/>
      <c r="I1687" s="148"/>
      <c r="J1687" s="322"/>
      <c r="K1687" s="324" t="str">
        <f>IFERROR(INDEX(Lookup!$G$3:$G$6,MATCH(J1687,Lookup!$F$3:$F$6,0)),"")</f>
        <v/>
      </c>
      <c r="L1687" s="323"/>
      <c r="M1687" s="322"/>
      <c r="N1687" s="846">
        <f t="shared" si="220"/>
        <v>0</v>
      </c>
      <c r="O1687" s="325">
        <f t="shared" si="221"/>
        <v>0</v>
      </c>
      <c r="P1687" s="847">
        <f>IF(I1687&lt;INDEX(Lookup!$U$2:$U$10,MATCH($D$48,Lookup!$S$2:$S$10,0)),0,IF(U1687="X",0,IFERROR(L1687*50,0)))</f>
        <v>0</v>
      </c>
      <c r="Q1687" s="326">
        <f>IF(I1687&lt;INDEX(Lookup!$U$2:$U$10,MATCH($D$48,Lookup!$S$2:$S$10,0)),0,IF(U1687="X",0,IFERROR(P1687*K1687,0)))</f>
        <v>0</v>
      </c>
      <c r="R1687" s="326">
        <v>0</v>
      </c>
      <c r="S1687" s="424">
        <v>0</v>
      </c>
      <c r="T1687" s="322"/>
      <c r="U1687" s="143"/>
      <c r="V1687" s="397"/>
      <c r="W1687" s="555"/>
      <c r="X1687" s="576">
        <f t="shared" si="222"/>
        <v>0</v>
      </c>
      <c r="Y1687" s="576">
        <f t="shared" si="223"/>
        <v>0</v>
      </c>
      <c r="Z1687" s="576">
        <f t="shared" si="224"/>
        <v>0</v>
      </c>
      <c r="AA1687" s="576">
        <f t="shared" si="225"/>
        <v>0</v>
      </c>
      <c r="AB1687" s="553"/>
      <c r="AC1687" s="553"/>
      <c r="AD1687" s="553"/>
      <c r="AE1687" s="553"/>
      <c r="AF1687" s="553"/>
      <c r="AG1687" s="553"/>
      <c r="AH1687" s="553"/>
      <c r="AI1687" s="397"/>
      <c r="AJ1687" s="555"/>
      <c r="AK1687" s="576">
        <f t="shared" si="226"/>
        <v>0</v>
      </c>
      <c r="AL1687" s="576">
        <f t="shared" si="227"/>
        <v>0</v>
      </c>
      <c r="AM1687" s="599"/>
      <c r="AN1687" s="599"/>
      <c r="AO1687" s="553"/>
      <c r="AP1687" s="553"/>
      <c r="AQ1687" s="553"/>
      <c r="AR1687" s="553"/>
      <c r="AS1687" s="397"/>
      <c r="AT1687" s="397"/>
      <c r="AU1687" s="397"/>
      <c r="AV1687" s="397"/>
      <c r="AW1687" s="397"/>
      <c r="AX1687" s="397"/>
      <c r="AY1687" s="397"/>
      <c r="AZ1687" s="397"/>
      <c r="BA1687" s="397"/>
      <c r="BB1687" s="397"/>
      <c r="BC1687" s="397"/>
      <c r="BD1687" s="553"/>
      <c r="BE1687" s="397"/>
      <c r="BF1687" s="397"/>
      <c r="BG1687" s="397"/>
      <c r="BH1687" s="397"/>
    </row>
    <row r="1688" spans="2:60" x14ac:dyDescent="0.35">
      <c r="B1688" s="319"/>
      <c r="C1688" s="147"/>
      <c r="D1688" s="147"/>
      <c r="E1688" s="320"/>
      <c r="F1688" s="321"/>
      <c r="G1688" s="149"/>
      <c r="H1688" s="148"/>
      <c r="I1688" s="148"/>
      <c r="J1688" s="322"/>
      <c r="K1688" s="324" t="str">
        <f>IFERROR(INDEX(Lookup!$G$3:$G$6,MATCH(J1688,Lookup!$F$3:$F$6,0)),"")</f>
        <v/>
      </c>
      <c r="L1688" s="323"/>
      <c r="M1688" s="322"/>
      <c r="N1688" s="846">
        <f t="shared" si="220"/>
        <v>0</v>
      </c>
      <c r="O1688" s="325">
        <f t="shared" si="221"/>
        <v>0</v>
      </c>
      <c r="P1688" s="847">
        <f>IF(I1688&lt;INDEX(Lookup!$U$2:$U$10,MATCH($D$48,Lookup!$S$2:$S$10,0)),0,IF(U1688="X",0,IFERROR(L1688*50,0)))</f>
        <v>0</v>
      </c>
      <c r="Q1688" s="326">
        <f>IF(I1688&lt;INDEX(Lookup!$U$2:$U$10,MATCH($D$48,Lookup!$S$2:$S$10,0)),0,IF(U1688="X",0,IFERROR(P1688*K1688,0)))</f>
        <v>0</v>
      </c>
      <c r="R1688" s="326">
        <v>0</v>
      </c>
      <c r="S1688" s="424">
        <v>0</v>
      </c>
      <c r="T1688" s="322"/>
      <c r="U1688" s="143"/>
      <c r="V1688" s="397"/>
      <c r="W1688" s="555"/>
      <c r="X1688" s="576">
        <f t="shared" si="222"/>
        <v>0</v>
      </c>
      <c r="Y1688" s="576">
        <f t="shared" si="223"/>
        <v>0</v>
      </c>
      <c r="Z1688" s="576">
        <f t="shared" si="224"/>
        <v>0</v>
      </c>
      <c r="AA1688" s="576">
        <f t="shared" si="225"/>
        <v>0</v>
      </c>
      <c r="AB1688" s="553"/>
      <c r="AC1688" s="553"/>
      <c r="AD1688" s="553"/>
      <c r="AE1688" s="553"/>
      <c r="AF1688" s="553"/>
      <c r="AG1688" s="553"/>
      <c r="AH1688" s="553"/>
      <c r="AI1688" s="397"/>
      <c r="AJ1688" s="555"/>
      <c r="AK1688" s="576">
        <f t="shared" si="226"/>
        <v>0</v>
      </c>
      <c r="AL1688" s="576">
        <f t="shared" si="227"/>
        <v>0</v>
      </c>
      <c r="AM1688" s="599"/>
      <c r="AN1688" s="599"/>
      <c r="AO1688" s="553"/>
      <c r="AP1688" s="553"/>
      <c r="AQ1688" s="553"/>
      <c r="AR1688" s="553"/>
      <c r="AS1688" s="397"/>
      <c r="AT1688" s="397"/>
      <c r="AU1688" s="397"/>
      <c r="AV1688" s="397"/>
      <c r="AW1688" s="397"/>
      <c r="AX1688" s="397"/>
      <c r="AY1688" s="397"/>
      <c r="AZ1688" s="397"/>
      <c r="BA1688" s="397"/>
      <c r="BB1688" s="397"/>
      <c r="BC1688" s="397"/>
      <c r="BD1688" s="553"/>
      <c r="BE1688" s="397"/>
      <c r="BF1688" s="397"/>
      <c r="BG1688" s="397"/>
      <c r="BH1688" s="397"/>
    </row>
    <row r="1689" spans="2:60" x14ac:dyDescent="0.35">
      <c r="B1689" s="319"/>
      <c r="C1689" s="147"/>
      <c r="D1689" s="147"/>
      <c r="E1689" s="320"/>
      <c r="F1689" s="321"/>
      <c r="G1689" s="149"/>
      <c r="H1689" s="148"/>
      <c r="I1689" s="148"/>
      <c r="J1689" s="322"/>
      <c r="K1689" s="324" t="str">
        <f>IFERROR(INDEX(Lookup!$G$3:$G$6,MATCH(J1689,Lookup!$F$3:$F$6,0)),"")</f>
        <v/>
      </c>
      <c r="L1689" s="323"/>
      <c r="M1689" s="322"/>
      <c r="N1689" s="846">
        <f t="shared" si="220"/>
        <v>0</v>
      </c>
      <c r="O1689" s="325">
        <f t="shared" si="221"/>
        <v>0</v>
      </c>
      <c r="P1689" s="847">
        <f>IF(I1689&lt;INDEX(Lookup!$U$2:$U$10,MATCH($D$48,Lookup!$S$2:$S$10,0)),0,IF(U1689="X",0,IFERROR(L1689*50,0)))</f>
        <v>0</v>
      </c>
      <c r="Q1689" s="326">
        <f>IF(I1689&lt;INDEX(Lookup!$U$2:$U$10,MATCH($D$48,Lookup!$S$2:$S$10,0)),0,IF(U1689="X",0,IFERROR(P1689*K1689,0)))</f>
        <v>0</v>
      </c>
      <c r="R1689" s="326">
        <v>0</v>
      </c>
      <c r="S1689" s="424">
        <v>0</v>
      </c>
      <c r="T1689" s="322"/>
      <c r="U1689" s="143"/>
      <c r="V1689" s="397"/>
      <c r="W1689" s="555"/>
      <c r="X1689" s="576">
        <f t="shared" si="222"/>
        <v>0</v>
      </c>
      <c r="Y1689" s="576">
        <f t="shared" si="223"/>
        <v>0</v>
      </c>
      <c r="Z1689" s="576">
        <f t="shared" si="224"/>
        <v>0</v>
      </c>
      <c r="AA1689" s="576">
        <f t="shared" si="225"/>
        <v>0</v>
      </c>
      <c r="AB1689" s="553"/>
      <c r="AC1689" s="553"/>
      <c r="AD1689" s="553"/>
      <c r="AE1689" s="553"/>
      <c r="AF1689" s="553"/>
      <c r="AG1689" s="553"/>
      <c r="AH1689" s="553"/>
      <c r="AI1689" s="397"/>
      <c r="AJ1689" s="555"/>
      <c r="AK1689" s="576">
        <f t="shared" si="226"/>
        <v>0</v>
      </c>
      <c r="AL1689" s="576">
        <f t="shared" si="227"/>
        <v>0</v>
      </c>
      <c r="AM1689" s="599"/>
      <c r="AN1689" s="599"/>
      <c r="AO1689" s="553"/>
      <c r="AP1689" s="553"/>
      <c r="AQ1689" s="553"/>
      <c r="AR1689" s="553"/>
      <c r="AS1689" s="397"/>
      <c r="AT1689" s="397"/>
      <c r="AU1689" s="397"/>
      <c r="AV1689" s="397"/>
      <c r="AW1689" s="397"/>
      <c r="AX1689" s="397"/>
      <c r="AY1689" s="397"/>
      <c r="AZ1689" s="397"/>
      <c r="BA1689" s="397"/>
      <c r="BB1689" s="397"/>
      <c r="BC1689" s="397"/>
      <c r="BD1689" s="553"/>
      <c r="BE1689" s="397"/>
      <c r="BF1689" s="397"/>
      <c r="BG1689" s="397"/>
      <c r="BH1689" s="397"/>
    </row>
    <row r="1690" spans="2:60" x14ac:dyDescent="0.35">
      <c r="B1690" s="319"/>
      <c r="C1690" s="147"/>
      <c r="D1690" s="147"/>
      <c r="E1690" s="320"/>
      <c r="F1690" s="321"/>
      <c r="G1690" s="149"/>
      <c r="H1690" s="148"/>
      <c r="I1690" s="148"/>
      <c r="J1690" s="322"/>
      <c r="K1690" s="324" t="str">
        <f>IFERROR(INDEX(Lookup!$G$3:$G$6,MATCH(J1690,Lookup!$F$3:$F$6,0)),"")</f>
        <v/>
      </c>
      <c r="L1690" s="323"/>
      <c r="M1690" s="322"/>
      <c r="N1690" s="846">
        <f t="shared" si="220"/>
        <v>0</v>
      </c>
      <c r="O1690" s="325">
        <f t="shared" si="221"/>
        <v>0</v>
      </c>
      <c r="P1690" s="847">
        <f>IF(I1690&lt;INDEX(Lookup!$U$2:$U$10,MATCH($D$48,Lookup!$S$2:$S$10,0)),0,IF(U1690="X",0,IFERROR(L1690*50,0)))</f>
        <v>0</v>
      </c>
      <c r="Q1690" s="326">
        <f>IF(I1690&lt;INDEX(Lookup!$U$2:$U$10,MATCH($D$48,Lookup!$S$2:$S$10,0)),0,IF(U1690="X",0,IFERROR(P1690*K1690,0)))</f>
        <v>0</v>
      </c>
      <c r="R1690" s="326">
        <v>0</v>
      </c>
      <c r="S1690" s="424">
        <v>0</v>
      </c>
      <c r="T1690" s="322"/>
      <c r="U1690" s="143"/>
      <c r="V1690" s="397"/>
      <c r="W1690" s="555"/>
      <c r="X1690" s="576">
        <f t="shared" si="222"/>
        <v>0</v>
      </c>
      <c r="Y1690" s="576">
        <f t="shared" si="223"/>
        <v>0</v>
      </c>
      <c r="Z1690" s="576">
        <f t="shared" si="224"/>
        <v>0</v>
      </c>
      <c r="AA1690" s="576">
        <f t="shared" si="225"/>
        <v>0</v>
      </c>
      <c r="AB1690" s="553"/>
      <c r="AC1690" s="553"/>
      <c r="AD1690" s="553"/>
      <c r="AE1690" s="553"/>
      <c r="AF1690" s="553"/>
      <c r="AG1690" s="553"/>
      <c r="AH1690" s="553"/>
      <c r="AI1690" s="397"/>
      <c r="AJ1690" s="555"/>
      <c r="AK1690" s="576">
        <f t="shared" si="226"/>
        <v>0</v>
      </c>
      <c r="AL1690" s="576">
        <f t="shared" si="227"/>
        <v>0</v>
      </c>
      <c r="AM1690" s="599"/>
      <c r="AN1690" s="599"/>
      <c r="AO1690" s="553"/>
      <c r="AP1690" s="553"/>
      <c r="AQ1690" s="553"/>
      <c r="AR1690" s="553"/>
      <c r="AS1690" s="397"/>
      <c r="AT1690" s="397"/>
      <c r="AU1690" s="397"/>
      <c r="AV1690" s="397"/>
      <c r="AW1690" s="397"/>
      <c r="AX1690" s="397"/>
      <c r="AY1690" s="397"/>
      <c r="AZ1690" s="397"/>
      <c r="BA1690" s="397"/>
      <c r="BB1690" s="397"/>
      <c r="BC1690" s="397"/>
      <c r="BD1690" s="553"/>
      <c r="BE1690" s="397"/>
      <c r="BF1690" s="397"/>
      <c r="BG1690" s="397"/>
      <c r="BH1690" s="397"/>
    </row>
    <row r="1691" spans="2:60" x14ac:dyDescent="0.35">
      <c r="B1691" s="319"/>
      <c r="C1691" s="147"/>
      <c r="D1691" s="147"/>
      <c r="E1691" s="320"/>
      <c r="F1691" s="321"/>
      <c r="G1691" s="149"/>
      <c r="H1691" s="148"/>
      <c r="I1691" s="148"/>
      <c r="J1691" s="322"/>
      <c r="K1691" s="324" t="str">
        <f>IFERROR(INDEX(Lookup!$G$3:$G$6,MATCH(J1691,Lookup!$F$3:$F$6,0)),"")</f>
        <v/>
      </c>
      <c r="L1691" s="323"/>
      <c r="M1691" s="322"/>
      <c r="N1691" s="846">
        <f t="shared" si="220"/>
        <v>0</v>
      </c>
      <c r="O1691" s="325">
        <f t="shared" si="221"/>
        <v>0</v>
      </c>
      <c r="P1691" s="847">
        <f>IF(I1691&lt;INDEX(Lookup!$U$2:$U$10,MATCH($D$48,Lookup!$S$2:$S$10,0)),0,IF(U1691="X",0,IFERROR(L1691*50,0)))</f>
        <v>0</v>
      </c>
      <c r="Q1691" s="326">
        <f>IF(I1691&lt;INDEX(Lookup!$U$2:$U$10,MATCH($D$48,Lookup!$S$2:$S$10,0)),0,IF(U1691="X",0,IFERROR(P1691*K1691,0)))</f>
        <v>0</v>
      </c>
      <c r="R1691" s="326">
        <v>0</v>
      </c>
      <c r="S1691" s="424">
        <v>0</v>
      </c>
      <c r="T1691" s="322"/>
      <c r="U1691" s="143"/>
      <c r="V1691" s="397"/>
      <c r="W1691" s="555"/>
      <c r="X1691" s="576">
        <f t="shared" si="222"/>
        <v>0</v>
      </c>
      <c r="Y1691" s="576">
        <f t="shared" si="223"/>
        <v>0</v>
      </c>
      <c r="Z1691" s="576">
        <f t="shared" si="224"/>
        <v>0</v>
      </c>
      <c r="AA1691" s="576">
        <f t="shared" si="225"/>
        <v>0</v>
      </c>
      <c r="AB1691" s="553"/>
      <c r="AC1691" s="553"/>
      <c r="AD1691" s="553"/>
      <c r="AE1691" s="553"/>
      <c r="AF1691" s="553"/>
      <c r="AG1691" s="553"/>
      <c r="AH1691" s="553"/>
      <c r="AI1691" s="397"/>
      <c r="AJ1691" s="555"/>
      <c r="AK1691" s="576">
        <f t="shared" si="226"/>
        <v>0</v>
      </c>
      <c r="AL1691" s="576">
        <f t="shared" si="227"/>
        <v>0</v>
      </c>
      <c r="AM1691" s="599"/>
      <c r="AN1691" s="599"/>
      <c r="AO1691" s="553"/>
      <c r="AP1691" s="553"/>
      <c r="AQ1691" s="553"/>
      <c r="AR1691" s="553"/>
      <c r="AS1691" s="397"/>
      <c r="AT1691" s="397"/>
      <c r="AU1691" s="397"/>
      <c r="AV1691" s="397"/>
      <c r="AW1691" s="397"/>
      <c r="AX1691" s="397"/>
      <c r="AY1691" s="397"/>
      <c r="AZ1691" s="397"/>
      <c r="BA1691" s="397"/>
      <c r="BB1691" s="397"/>
      <c r="BC1691" s="397"/>
      <c r="BD1691" s="553"/>
      <c r="BE1691" s="397"/>
      <c r="BF1691" s="397"/>
      <c r="BG1691" s="397"/>
      <c r="BH1691" s="397"/>
    </row>
    <row r="1692" spans="2:60" x14ac:dyDescent="0.35">
      <c r="B1692" s="319"/>
      <c r="C1692" s="147"/>
      <c r="D1692" s="147"/>
      <c r="E1692" s="320"/>
      <c r="F1692" s="321"/>
      <c r="G1692" s="149"/>
      <c r="H1692" s="148"/>
      <c r="I1692" s="148"/>
      <c r="J1692" s="322"/>
      <c r="K1692" s="324" t="str">
        <f>IFERROR(INDEX(Lookup!$G$3:$G$6,MATCH(J1692,Lookup!$F$3:$F$6,0)),"")</f>
        <v/>
      </c>
      <c r="L1692" s="323"/>
      <c r="M1692" s="322"/>
      <c r="N1692" s="846">
        <f t="shared" si="220"/>
        <v>0</v>
      </c>
      <c r="O1692" s="325">
        <f t="shared" si="221"/>
        <v>0</v>
      </c>
      <c r="P1692" s="847">
        <f>IF(I1692&lt;INDEX(Lookup!$U$2:$U$10,MATCH($D$48,Lookup!$S$2:$S$10,0)),0,IF(U1692="X",0,IFERROR(L1692*50,0)))</f>
        <v>0</v>
      </c>
      <c r="Q1692" s="326">
        <f>IF(I1692&lt;INDEX(Lookup!$U$2:$U$10,MATCH($D$48,Lookup!$S$2:$S$10,0)),0,IF(U1692="X",0,IFERROR(P1692*K1692,0)))</f>
        <v>0</v>
      </c>
      <c r="R1692" s="326">
        <v>0</v>
      </c>
      <c r="S1692" s="424">
        <v>0</v>
      </c>
      <c r="T1692" s="322"/>
      <c r="U1692" s="143"/>
      <c r="V1692" s="397"/>
      <c r="W1692" s="555"/>
      <c r="X1692" s="576">
        <f t="shared" si="222"/>
        <v>0</v>
      </c>
      <c r="Y1692" s="576">
        <f t="shared" si="223"/>
        <v>0</v>
      </c>
      <c r="Z1692" s="576">
        <f t="shared" si="224"/>
        <v>0</v>
      </c>
      <c r="AA1692" s="576">
        <f t="shared" si="225"/>
        <v>0</v>
      </c>
      <c r="AB1692" s="553"/>
      <c r="AC1692" s="553"/>
      <c r="AD1692" s="553"/>
      <c r="AE1692" s="553"/>
      <c r="AF1692" s="553"/>
      <c r="AG1692" s="553"/>
      <c r="AH1692" s="553"/>
      <c r="AI1692" s="397"/>
      <c r="AJ1692" s="555"/>
      <c r="AK1692" s="576">
        <f t="shared" si="226"/>
        <v>0</v>
      </c>
      <c r="AL1692" s="576">
        <f t="shared" si="227"/>
        <v>0</v>
      </c>
      <c r="AM1692" s="599"/>
      <c r="AN1692" s="599"/>
      <c r="AO1692" s="553"/>
      <c r="AP1692" s="553"/>
      <c r="AQ1692" s="553"/>
      <c r="AR1692" s="553"/>
      <c r="AS1692" s="397"/>
      <c r="AT1692" s="397"/>
      <c r="AU1692" s="397"/>
      <c r="AV1692" s="397"/>
      <c r="AW1692" s="397"/>
      <c r="AX1692" s="397"/>
      <c r="AY1692" s="397"/>
      <c r="AZ1692" s="397"/>
      <c r="BA1692" s="397"/>
      <c r="BB1692" s="397"/>
      <c r="BC1692" s="397"/>
      <c r="BD1692" s="553"/>
      <c r="BE1692" s="397"/>
      <c r="BF1692" s="397"/>
      <c r="BG1692" s="397"/>
      <c r="BH1692" s="397"/>
    </row>
    <row r="1693" spans="2:60" x14ac:dyDescent="0.35">
      <c r="B1693" s="319"/>
      <c r="C1693" s="147"/>
      <c r="D1693" s="147"/>
      <c r="E1693" s="320"/>
      <c r="F1693" s="321"/>
      <c r="G1693" s="149"/>
      <c r="H1693" s="148"/>
      <c r="I1693" s="148"/>
      <c r="J1693" s="322"/>
      <c r="K1693" s="324" t="str">
        <f>IFERROR(INDEX(Lookup!$G$3:$G$6,MATCH(J1693,Lookup!$F$3:$F$6,0)),"")</f>
        <v/>
      </c>
      <c r="L1693" s="323"/>
      <c r="M1693" s="322"/>
      <c r="N1693" s="846">
        <f t="shared" si="220"/>
        <v>0</v>
      </c>
      <c r="O1693" s="325">
        <f t="shared" si="221"/>
        <v>0</v>
      </c>
      <c r="P1693" s="847">
        <f>IF(I1693&lt;INDEX(Lookup!$U$2:$U$10,MATCH($D$48,Lookup!$S$2:$S$10,0)),0,IF(U1693="X",0,IFERROR(L1693*50,0)))</f>
        <v>0</v>
      </c>
      <c r="Q1693" s="326">
        <f>IF(I1693&lt;INDEX(Lookup!$U$2:$U$10,MATCH($D$48,Lookup!$S$2:$S$10,0)),0,IF(U1693="X",0,IFERROR(P1693*K1693,0)))</f>
        <v>0</v>
      </c>
      <c r="R1693" s="326">
        <v>0</v>
      </c>
      <c r="S1693" s="424">
        <v>0</v>
      </c>
      <c r="T1693" s="322"/>
      <c r="U1693" s="143"/>
      <c r="V1693" s="397"/>
      <c r="W1693" s="555"/>
      <c r="X1693" s="576">
        <f t="shared" si="222"/>
        <v>0</v>
      </c>
      <c r="Y1693" s="576">
        <f t="shared" si="223"/>
        <v>0</v>
      </c>
      <c r="Z1693" s="576">
        <f t="shared" si="224"/>
        <v>0</v>
      </c>
      <c r="AA1693" s="576">
        <f t="shared" si="225"/>
        <v>0</v>
      </c>
      <c r="AB1693" s="553"/>
      <c r="AC1693" s="553"/>
      <c r="AD1693" s="553"/>
      <c r="AE1693" s="553"/>
      <c r="AF1693" s="553"/>
      <c r="AG1693" s="553"/>
      <c r="AH1693" s="553"/>
      <c r="AI1693" s="397"/>
      <c r="AJ1693" s="555"/>
      <c r="AK1693" s="576">
        <f t="shared" si="226"/>
        <v>0</v>
      </c>
      <c r="AL1693" s="576">
        <f t="shared" si="227"/>
        <v>0</v>
      </c>
      <c r="AM1693" s="599"/>
      <c r="AN1693" s="599"/>
      <c r="AO1693" s="553"/>
      <c r="AP1693" s="553"/>
      <c r="AQ1693" s="553"/>
      <c r="AR1693" s="553"/>
      <c r="AS1693" s="397"/>
      <c r="AT1693" s="397"/>
      <c r="AU1693" s="397"/>
      <c r="AV1693" s="397"/>
      <c r="AW1693" s="397"/>
      <c r="AX1693" s="397"/>
      <c r="AY1693" s="397"/>
      <c r="AZ1693" s="397"/>
      <c r="BA1693" s="397"/>
      <c r="BB1693" s="397"/>
      <c r="BC1693" s="397"/>
      <c r="BD1693" s="553"/>
      <c r="BE1693" s="397"/>
      <c r="BF1693" s="397"/>
      <c r="BG1693" s="397"/>
      <c r="BH1693" s="397"/>
    </row>
    <row r="1694" spans="2:60" x14ac:dyDescent="0.35">
      <c r="B1694" s="319"/>
      <c r="C1694" s="147"/>
      <c r="D1694" s="147"/>
      <c r="E1694" s="320"/>
      <c r="F1694" s="321"/>
      <c r="G1694" s="149"/>
      <c r="H1694" s="148"/>
      <c r="I1694" s="148"/>
      <c r="J1694" s="322"/>
      <c r="K1694" s="324" t="str">
        <f>IFERROR(INDEX(Lookup!$G$3:$G$6,MATCH(J1694,Lookup!$F$3:$F$6,0)),"")</f>
        <v/>
      </c>
      <c r="L1694" s="323"/>
      <c r="M1694" s="322"/>
      <c r="N1694" s="846">
        <f t="shared" si="220"/>
        <v>0</v>
      </c>
      <c r="O1694" s="325">
        <f t="shared" si="221"/>
        <v>0</v>
      </c>
      <c r="P1694" s="847">
        <f>IF(I1694&lt;INDEX(Lookup!$U$2:$U$10,MATCH($D$48,Lookup!$S$2:$S$10,0)),0,IF(U1694="X",0,IFERROR(L1694*50,0)))</f>
        <v>0</v>
      </c>
      <c r="Q1694" s="326">
        <f>IF(I1694&lt;INDEX(Lookup!$U$2:$U$10,MATCH($D$48,Lookup!$S$2:$S$10,0)),0,IF(U1694="X",0,IFERROR(P1694*K1694,0)))</f>
        <v>0</v>
      </c>
      <c r="R1694" s="326">
        <v>0</v>
      </c>
      <c r="S1694" s="424">
        <v>0</v>
      </c>
      <c r="T1694" s="322"/>
      <c r="U1694" s="143"/>
      <c r="V1694" s="397"/>
      <c r="W1694" s="555"/>
      <c r="X1694" s="576">
        <f t="shared" si="222"/>
        <v>0</v>
      </c>
      <c r="Y1694" s="576">
        <f t="shared" si="223"/>
        <v>0</v>
      </c>
      <c r="Z1694" s="576">
        <f t="shared" si="224"/>
        <v>0</v>
      </c>
      <c r="AA1694" s="576">
        <f t="shared" si="225"/>
        <v>0</v>
      </c>
      <c r="AB1694" s="553"/>
      <c r="AC1694" s="553"/>
      <c r="AD1694" s="553"/>
      <c r="AE1694" s="553"/>
      <c r="AF1694" s="553"/>
      <c r="AG1694" s="553"/>
      <c r="AH1694" s="553"/>
      <c r="AI1694" s="397"/>
      <c r="AJ1694" s="555"/>
      <c r="AK1694" s="576">
        <f t="shared" si="226"/>
        <v>0</v>
      </c>
      <c r="AL1694" s="576">
        <f t="shared" si="227"/>
        <v>0</v>
      </c>
      <c r="AM1694" s="599"/>
      <c r="AN1694" s="599"/>
      <c r="AO1694" s="553"/>
      <c r="AP1694" s="553"/>
      <c r="AQ1694" s="553"/>
      <c r="AR1694" s="553"/>
      <c r="AS1694" s="397"/>
      <c r="AT1694" s="397"/>
      <c r="AU1694" s="397"/>
      <c r="AV1694" s="397"/>
      <c r="AW1694" s="397"/>
      <c r="AX1694" s="397"/>
      <c r="AY1694" s="397"/>
      <c r="AZ1694" s="397"/>
      <c r="BA1694" s="397"/>
      <c r="BB1694" s="397"/>
      <c r="BC1694" s="397"/>
      <c r="BD1694" s="553"/>
      <c r="BE1694" s="397"/>
      <c r="BF1694" s="397"/>
      <c r="BG1694" s="397"/>
      <c r="BH1694" s="397"/>
    </row>
    <row r="1695" spans="2:60" x14ac:dyDescent="0.35">
      <c r="B1695" s="319"/>
      <c r="C1695" s="147"/>
      <c r="D1695" s="147"/>
      <c r="E1695" s="320"/>
      <c r="F1695" s="321"/>
      <c r="G1695" s="149"/>
      <c r="H1695" s="148"/>
      <c r="I1695" s="148"/>
      <c r="J1695" s="322"/>
      <c r="K1695" s="324" t="str">
        <f>IFERROR(INDEX(Lookup!$G$3:$G$6,MATCH(J1695,Lookup!$F$3:$F$6,0)),"")</f>
        <v/>
      </c>
      <c r="L1695" s="323"/>
      <c r="M1695" s="322"/>
      <c r="N1695" s="846">
        <f t="shared" si="220"/>
        <v>0</v>
      </c>
      <c r="O1695" s="325">
        <f t="shared" si="221"/>
        <v>0</v>
      </c>
      <c r="P1695" s="847">
        <f>IF(I1695&lt;INDEX(Lookup!$U$2:$U$10,MATCH($D$48,Lookup!$S$2:$S$10,0)),0,IF(U1695="X",0,IFERROR(L1695*50,0)))</f>
        <v>0</v>
      </c>
      <c r="Q1695" s="326">
        <f>IF(I1695&lt;INDEX(Lookup!$U$2:$U$10,MATCH($D$48,Lookup!$S$2:$S$10,0)),0,IF(U1695="X",0,IFERROR(P1695*K1695,0)))</f>
        <v>0</v>
      </c>
      <c r="R1695" s="326">
        <v>0</v>
      </c>
      <c r="S1695" s="424">
        <v>0</v>
      </c>
      <c r="T1695" s="322"/>
      <c r="U1695" s="143"/>
      <c r="V1695" s="397"/>
      <c r="W1695" s="555"/>
      <c r="X1695" s="576">
        <f t="shared" si="222"/>
        <v>0</v>
      </c>
      <c r="Y1695" s="576">
        <f t="shared" si="223"/>
        <v>0</v>
      </c>
      <c r="Z1695" s="576">
        <f t="shared" si="224"/>
        <v>0</v>
      </c>
      <c r="AA1695" s="576">
        <f t="shared" si="225"/>
        <v>0</v>
      </c>
      <c r="AB1695" s="553"/>
      <c r="AC1695" s="553"/>
      <c r="AD1695" s="553"/>
      <c r="AE1695" s="553"/>
      <c r="AF1695" s="553"/>
      <c r="AG1695" s="553"/>
      <c r="AH1695" s="553"/>
      <c r="AI1695" s="397"/>
      <c r="AJ1695" s="555"/>
      <c r="AK1695" s="576">
        <f t="shared" si="226"/>
        <v>0</v>
      </c>
      <c r="AL1695" s="576">
        <f t="shared" si="227"/>
        <v>0</v>
      </c>
      <c r="AM1695" s="599"/>
      <c r="AN1695" s="599"/>
      <c r="AO1695" s="553"/>
      <c r="AP1695" s="553"/>
      <c r="AQ1695" s="553"/>
      <c r="AR1695" s="553"/>
      <c r="AS1695" s="397"/>
      <c r="AT1695" s="397"/>
      <c r="AU1695" s="397"/>
      <c r="AV1695" s="397"/>
      <c r="AW1695" s="397"/>
      <c r="AX1695" s="397"/>
      <c r="AY1695" s="397"/>
      <c r="AZ1695" s="397"/>
      <c r="BA1695" s="397"/>
      <c r="BB1695" s="397"/>
      <c r="BC1695" s="397"/>
      <c r="BD1695" s="553"/>
      <c r="BE1695" s="397"/>
      <c r="BF1695" s="397"/>
      <c r="BG1695" s="397"/>
      <c r="BH1695" s="397"/>
    </row>
    <row r="1696" spans="2:60" x14ac:dyDescent="0.35">
      <c r="B1696" s="319"/>
      <c r="C1696" s="147"/>
      <c r="D1696" s="147"/>
      <c r="E1696" s="320"/>
      <c r="F1696" s="321"/>
      <c r="G1696" s="149"/>
      <c r="H1696" s="148"/>
      <c r="I1696" s="148"/>
      <c r="J1696" s="322"/>
      <c r="K1696" s="324" t="str">
        <f>IFERROR(INDEX(Lookup!$G$3:$G$6,MATCH(J1696,Lookup!$F$3:$F$6,0)),"")</f>
        <v/>
      </c>
      <c r="L1696" s="323"/>
      <c r="M1696" s="322"/>
      <c r="N1696" s="846">
        <f t="shared" si="220"/>
        <v>0</v>
      </c>
      <c r="O1696" s="325">
        <f t="shared" si="221"/>
        <v>0</v>
      </c>
      <c r="P1696" s="847">
        <f>IF(I1696&lt;INDEX(Lookup!$U$2:$U$10,MATCH($D$48,Lookup!$S$2:$S$10,0)),0,IF(U1696="X",0,IFERROR(L1696*50,0)))</f>
        <v>0</v>
      </c>
      <c r="Q1696" s="326">
        <f>IF(I1696&lt;INDEX(Lookup!$U$2:$U$10,MATCH($D$48,Lookup!$S$2:$S$10,0)),0,IF(U1696="X",0,IFERROR(P1696*K1696,0)))</f>
        <v>0</v>
      </c>
      <c r="R1696" s="326">
        <v>0</v>
      </c>
      <c r="S1696" s="424">
        <v>0</v>
      </c>
      <c r="T1696" s="322"/>
      <c r="U1696" s="143"/>
      <c r="V1696" s="397"/>
      <c r="W1696" s="555"/>
      <c r="X1696" s="576">
        <f t="shared" si="222"/>
        <v>0</v>
      </c>
      <c r="Y1696" s="576">
        <f t="shared" si="223"/>
        <v>0</v>
      </c>
      <c r="Z1696" s="576">
        <f t="shared" si="224"/>
        <v>0</v>
      </c>
      <c r="AA1696" s="576">
        <f t="shared" si="225"/>
        <v>0</v>
      </c>
      <c r="AB1696" s="553"/>
      <c r="AC1696" s="553"/>
      <c r="AD1696" s="553"/>
      <c r="AE1696" s="553"/>
      <c r="AF1696" s="553"/>
      <c r="AG1696" s="553"/>
      <c r="AH1696" s="553"/>
      <c r="AI1696" s="397"/>
      <c r="AJ1696" s="555"/>
      <c r="AK1696" s="576">
        <f t="shared" si="226"/>
        <v>0</v>
      </c>
      <c r="AL1696" s="576">
        <f t="shared" si="227"/>
        <v>0</v>
      </c>
      <c r="AM1696" s="599"/>
      <c r="AN1696" s="599"/>
      <c r="AO1696" s="553"/>
      <c r="AP1696" s="553"/>
      <c r="AQ1696" s="553"/>
      <c r="AR1696" s="553"/>
      <c r="AS1696" s="397"/>
      <c r="AT1696" s="397"/>
      <c r="AU1696" s="397"/>
      <c r="AV1696" s="397"/>
      <c r="AW1696" s="397"/>
      <c r="AX1696" s="397"/>
      <c r="AY1696" s="397"/>
      <c r="AZ1696" s="397"/>
      <c r="BA1696" s="397"/>
      <c r="BB1696" s="397"/>
      <c r="BC1696" s="397"/>
      <c r="BD1696" s="553"/>
      <c r="BE1696" s="397"/>
      <c r="BF1696" s="397"/>
      <c r="BG1696" s="397"/>
      <c r="BH1696" s="397"/>
    </row>
    <row r="1697" spans="2:60" x14ac:dyDescent="0.35">
      <c r="B1697" s="319"/>
      <c r="C1697" s="147"/>
      <c r="D1697" s="147"/>
      <c r="E1697" s="320"/>
      <c r="F1697" s="321"/>
      <c r="G1697" s="149"/>
      <c r="H1697" s="148"/>
      <c r="I1697" s="148"/>
      <c r="J1697" s="322"/>
      <c r="K1697" s="324" t="str">
        <f>IFERROR(INDEX(Lookup!$G$3:$G$6,MATCH(J1697,Lookup!$F$3:$F$6,0)),"")</f>
        <v/>
      </c>
      <c r="L1697" s="323"/>
      <c r="M1697" s="322"/>
      <c r="N1697" s="846">
        <f t="shared" si="220"/>
        <v>0</v>
      </c>
      <c r="O1697" s="325">
        <f t="shared" si="221"/>
        <v>0</v>
      </c>
      <c r="P1697" s="847">
        <f>IF(I1697&lt;INDEX(Lookup!$U$2:$U$10,MATCH($D$48,Lookup!$S$2:$S$10,0)),0,IF(U1697="X",0,IFERROR(L1697*50,0)))</f>
        <v>0</v>
      </c>
      <c r="Q1697" s="326">
        <f>IF(I1697&lt;INDEX(Lookup!$U$2:$U$10,MATCH($D$48,Lookup!$S$2:$S$10,0)),0,IF(U1697="X",0,IFERROR(P1697*K1697,0)))</f>
        <v>0</v>
      </c>
      <c r="R1697" s="326">
        <v>0</v>
      </c>
      <c r="S1697" s="424">
        <v>0</v>
      </c>
      <c r="T1697" s="322"/>
      <c r="U1697" s="143"/>
      <c r="V1697" s="397"/>
      <c r="W1697" s="555"/>
      <c r="X1697" s="576">
        <f t="shared" si="222"/>
        <v>0</v>
      </c>
      <c r="Y1697" s="576">
        <f t="shared" si="223"/>
        <v>0</v>
      </c>
      <c r="Z1697" s="576">
        <f t="shared" si="224"/>
        <v>0</v>
      </c>
      <c r="AA1697" s="576">
        <f t="shared" si="225"/>
        <v>0</v>
      </c>
      <c r="AB1697" s="553"/>
      <c r="AC1697" s="553"/>
      <c r="AD1697" s="553"/>
      <c r="AE1697" s="553"/>
      <c r="AF1697" s="553"/>
      <c r="AG1697" s="553"/>
      <c r="AH1697" s="553"/>
      <c r="AI1697" s="397"/>
      <c r="AJ1697" s="555"/>
      <c r="AK1697" s="576">
        <f t="shared" si="226"/>
        <v>0</v>
      </c>
      <c r="AL1697" s="576">
        <f t="shared" si="227"/>
        <v>0</v>
      </c>
      <c r="AM1697" s="599"/>
      <c r="AN1697" s="599"/>
      <c r="AO1697" s="553"/>
      <c r="AP1697" s="553"/>
      <c r="AQ1697" s="553"/>
      <c r="AR1697" s="553"/>
      <c r="AS1697" s="397"/>
      <c r="AT1697" s="397"/>
      <c r="AU1697" s="397"/>
      <c r="AV1697" s="397"/>
      <c r="AW1697" s="397"/>
      <c r="AX1697" s="397"/>
      <c r="AY1697" s="397"/>
      <c r="AZ1697" s="397"/>
      <c r="BA1697" s="397"/>
      <c r="BB1697" s="397"/>
      <c r="BC1697" s="397"/>
      <c r="BD1697" s="553"/>
      <c r="BE1697" s="397"/>
      <c r="BF1697" s="397"/>
      <c r="BG1697" s="397"/>
      <c r="BH1697" s="397"/>
    </row>
    <row r="1698" spans="2:60" x14ac:dyDescent="0.35">
      <c r="B1698" s="319"/>
      <c r="C1698" s="147"/>
      <c r="D1698" s="147"/>
      <c r="E1698" s="320"/>
      <c r="F1698" s="321"/>
      <c r="G1698" s="149"/>
      <c r="H1698" s="148"/>
      <c r="I1698" s="148"/>
      <c r="J1698" s="322"/>
      <c r="K1698" s="324" t="str">
        <f>IFERROR(INDEX(Lookup!$G$3:$G$6,MATCH(J1698,Lookup!$F$3:$F$6,0)),"")</f>
        <v/>
      </c>
      <c r="L1698" s="323"/>
      <c r="M1698" s="322"/>
      <c r="N1698" s="846">
        <f t="shared" si="220"/>
        <v>0</v>
      </c>
      <c r="O1698" s="325">
        <f t="shared" si="221"/>
        <v>0</v>
      </c>
      <c r="P1698" s="847">
        <f>IF(I1698&lt;INDEX(Lookup!$U$2:$U$10,MATCH($D$48,Lookup!$S$2:$S$10,0)),0,IF(U1698="X",0,IFERROR(L1698*50,0)))</f>
        <v>0</v>
      </c>
      <c r="Q1698" s="326">
        <f>IF(I1698&lt;INDEX(Lookup!$U$2:$U$10,MATCH($D$48,Lookup!$S$2:$S$10,0)),0,IF(U1698="X",0,IFERROR(P1698*K1698,0)))</f>
        <v>0</v>
      </c>
      <c r="R1698" s="326">
        <v>0</v>
      </c>
      <c r="S1698" s="424">
        <v>0</v>
      </c>
      <c r="T1698" s="322"/>
      <c r="U1698" s="143"/>
      <c r="V1698" s="397"/>
      <c r="W1698" s="555"/>
      <c r="X1698" s="576">
        <f t="shared" si="222"/>
        <v>0</v>
      </c>
      <c r="Y1698" s="576">
        <f t="shared" si="223"/>
        <v>0</v>
      </c>
      <c r="Z1698" s="576">
        <f t="shared" si="224"/>
        <v>0</v>
      </c>
      <c r="AA1698" s="576">
        <f t="shared" si="225"/>
        <v>0</v>
      </c>
      <c r="AB1698" s="553"/>
      <c r="AC1698" s="553"/>
      <c r="AD1698" s="553"/>
      <c r="AE1698" s="553"/>
      <c r="AF1698" s="553"/>
      <c r="AG1698" s="553"/>
      <c r="AH1698" s="553"/>
      <c r="AI1698" s="397"/>
      <c r="AJ1698" s="555"/>
      <c r="AK1698" s="576">
        <f t="shared" si="226"/>
        <v>0</v>
      </c>
      <c r="AL1698" s="576">
        <f t="shared" si="227"/>
        <v>0</v>
      </c>
      <c r="AM1698" s="599"/>
      <c r="AN1698" s="599"/>
      <c r="AO1698" s="553"/>
      <c r="AP1698" s="553"/>
      <c r="AQ1698" s="553"/>
      <c r="AR1698" s="553"/>
      <c r="AS1698" s="397"/>
      <c r="AT1698" s="397"/>
      <c r="AU1698" s="397"/>
      <c r="AV1698" s="397"/>
      <c r="AW1698" s="397"/>
      <c r="AX1698" s="397"/>
      <c r="AY1698" s="397"/>
      <c r="AZ1698" s="397"/>
      <c r="BA1698" s="397"/>
      <c r="BB1698" s="397"/>
      <c r="BC1698" s="397"/>
      <c r="BD1698" s="553"/>
      <c r="BE1698" s="397"/>
      <c r="BF1698" s="397"/>
      <c r="BG1698" s="397"/>
      <c r="BH1698" s="397"/>
    </row>
    <row r="1699" spans="2:60" x14ac:dyDescent="0.35">
      <c r="B1699" s="319"/>
      <c r="C1699" s="147"/>
      <c r="D1699" s="147"/>
      <c r="E1699" s="320"/>
      <c r="F1699" s="321"/>
      <c r="G1699" s="149"/>
      <c r="H1699" s="148"/>
      <c r="I1699" s="148"/>
      <c r="J1699" s="322"/>
      <c r="K1699" s="324" t="str">
        <f>IFERROR(INDEX(Lookup!$G$3:$G$6,MATCH(J1699,Lookup!$F$3:$F$6,0)),"")</f>
        <v/>
      </c>
      <c r="L1699" s="323"/>
      <c r="M1699" s="322"/>
      <c r="N1699" s="846">
        <f t="shared" si="220"/>
        <v>0</v>
      </c>
      <c r="O1699" s="325">
        <f t="shared" si="221"/>
        <v>0</v>
      </c>
      <c r="P1699" s="847">
        <f>IF(I1699&lt;INDEX(Lookup!$U$2:$U$10,MATCH($D$48,Lookup!$S$2:$S$10,0)),0,IF(U1699="X",0,IFERROR(L1699*50,0)))</f>
        <v>0</v>
      </c>
      <c r="Q1699" s="326">
        <f>IF(I1699&lt;INDEX(Lookup!$U$2:$U$10,MATCH($D$48,Lookup!$S$2:$S$10,0)),0,IF(U1699="X",0,IFERROR(P1699*K1699,0)))</f>
        <v>0</v>
      </c>
      <c r="R1699" s="326">
        <v>0</v>
      </c>
      <c r="S1699" s="424">
        <v>0</v>
      </c>
      <c r="T1699" s="322"/>
      <c r="U1699" s="143"/>
      <c r="V1699" s="397"/>
      <c r="W1699" s="555"/>
      <c r="X1699" s="576">
        <f t="shared" si="222"/>
        <v>0</v>
      </c>
      <c r="Y1699" s="576">
        <f t="shared" si="223"/>
        <v>0</v>
      </c>
      <c r="Z1699" s="576">
        <f t="shared" si="224"/>
        <v>0</v>
      </c>
      <c r="AA1699" s="576">
        <f t="shared" si="225"/>
        <v>0</v>
      </c>
      <c r="AB1699" s="553"/>
      <c r="AC1699" s="553"/>
      <c r="AD1699" s="553"/>
      <c r="AE1699" s="553"/>
      <c r="AF1699" s="553"/>
      <c r="AG1699" s="553"/>
      <c r="AH1699" s="553"/>
      <c r="AI1699" s="397"/>
      <c r="AJ1699" s="555"/>
      <c r="AK1699" s="576">
        <f t="shared" si="226"/>
        <v>0</v>
      </c>
      <c r="AL1699" s="576">
        <f t="shared" si="227"/>
        <v>0</v>
      </c>
      <c r="AM1699" s="599"/>
      <c r="AN1699" s="599"/>
      <c r="AO1699" s="553"/>
      <c r="AP1699" s="553"/>
      <c r="AQ1699" s="553"/>
      <c r="AR1699" s="553"/>
      <c r="AS1699" s="397"/>
      <c r="AT1699" s="397"/>
      <c r="AU1699" s="397"/>
      <c r="AV1699" s="397"/>
      <c r="AW1699" s="397"/>
      <c r="AX1699" s="397"/>
      <c r="AY1699" s="397"/>
      <c r="AZ1699" s="397"/>
      <c r="BA1699" s="397"/>
      <c r="BB1699" s="397"/>
      <c r="BC1699" s="397"/>
      <c r="BD1699" s="553"/>
      <c r="BE1699" s="397"/>
      <c r="BF1699" s="397"/>
      <c r="BG1699" s="397"/>
      <c r="BH1699" s="397"/>
    </row>
    <row r="1700" spans="2:60" x14ac:dyDescent="0.35">
      <c r="B1700" s="319"/>
      <c r="C1700" s="147"/>
      <c r="D1700" s="147"/>
      <c r="E1700" s="320"/>
      <c r="F1700" s="321"/>
      <c r="G1700" s="149"/>
      <c r="H1700" s="148"/>
      <c r="I1700" s="148"/>
      <c r="J1700" s="322"/>
      <c r="K1700" s="324" t="str">
        <f>IFERROR(INDEX(Lookup!$G$3:$G$6,MATCH(J1700,Lookup!$F$3:$F$6,0)),"")</f>
        <v/>
      </c>
      <c r="L1700" s="323"/>
      <c r="M1700" s="322"/>
      <c r="N1700" s="846">
        <f t="shared" si="220"/>
        <v>0</v>
      </c>
      <c r="O1700" s="325">
        <f t="shared" si="221"/>
        <v>0</v>
      </c>
      <c r="P1700" s="847">
        <f>IF(I1700&lt;INDEX(Lookup!$U$2:$U$10,MATCH($D$48,Lookup!$S$2:$S$10,0)),0,IF(U1700="X",0,IFERROR(L1700*50,0)))</f>
        <v>0</v>
      </c>
      <c r="Q1700" s="326">
        <f>IF(I1700&lt;INDEX(Lookup!$U$2:$U$10,MATCH($D$48,Lookup!$S$2:$S$10,0)),0,IF(U1700="X",0,IFERROR(P1700*K1700,0)))</f>
        <v>0</v>
      </c>
      <c r="R1700" s="326">
        <v>0</v>
      </c>
      <c r="S1700" s="424">
        <v>0</v>
      </c>
      <c r="T1700" s="322"/>
      <c r="U1700" s="143"/>
      <c r="V1700" s="397"/>
      <c r="W1700" s="555"/>
      <c r="X1700" s="576">
        <f t="shared" si="222"/>
        <v>0</v>
      </c>
      <c r="Y1700" s="576">
        <f t="shared" si="223"/>
        <v>0</v>
      </c>
      <c r="Z1700" s="576">
        <f t="shared" si="224"/>
        <v>0</v>
      </c>
      <c r="AA1700" s="576">
        <f t="shared" si="225"/>
        <v>0</v>
      </c>
      <c r="AB1700" s="553"/>
      <c r="AC1700" s="553"/>
      <c r="AD1700" s="553"/>
      <c r="AE1700" s="553"/>
      <c r="AF1700" s="553"/>
      <c r="AG1700" s="553"/>
      <c r="AH1700" s="553"/>
      <c r="AI1700" s="397"/>
      <c r="AJ1700" s="555"/>
      <c r="AK1700" s="576">
        <f t="shared" si="226"/>
        <v>0</v>
      </c>
      <c r="AL1700" s="576">
        <f t="shared" si="227"/>
        <v>0</v>
      </c>
      <c r="AM1700" s="599"/>
      <c r="AN1700" s="599"/>
      <c r="AO1700" s="553"/>
      <c r="AP1700" s="553"/>
      <c r="AQ1700" s="553"/>
      <c r="AR1700" s="553"/>
      <c r="AS1700" s="397"/>
      <c r="AT1700" s="397"/>
      <c r="AU1700" s="397"/>
      <c r="AV1700" s="397"/>
      <c r="AW1700" s="397"/>
      <c r="AX1700" s="397"/>
      <c r="AY1700" s="397"/>
      <c r="AZ1700" s="397"/>
      <c r="BA1700" s="397"/>
      <c r="BB1700" s="397"/>
      <c r="BC1700" s="397"/>
      <c r="BD1700" s="553"/>
      <c r="BE1700" s="397"/>
      <c r="BF1700" s="397"/>
      <c r="BG1700" s="397"/>
      <c r="BH1700" s="397"/>
    </row>
    <row r="1701" spans="2:60" x14ac:dyDescent="0.35">
      <c r="B1701" s="319"/>
      <c r="C1701" s="147"/>
      <c r="D1701" s="147"/>
      <c r="E1701" s="320"/>
      <c r="F1701" s="321"/>
      <c r="G1701" s="149"/>
      <c r="H1701" s="148"/>
      <c r="I1701" s="148"/>
      <c r="J1701" s="322"/>
      <c r="K1701" s="423" t="str">
        <f>IFERROR(INDEX(Lookup!$G$3:$G$6,MATCH(J1701,Lookup!$F$3:$F$6,0)),"")</f>
        <v/>
      </c>
      <c r="L1701" s="323"/>
      <c r="M1701" s="322"/>
      <c r="N1701" s="848">
        <f t="shared" si="220"/>
        <v>0</v>
      </c>
      <c r="O1701" s="325">
        <f t="shared" si="221"/>
        <v>0</v>
      </c>
      <c r="P1701" s="849">
        <f>IF(I1701&lt;INDEX(Lookup!$U$2:$U$10,MATCH($D$48,Lookup!$S$2:$S$10,0)),0,IF(U1701="X",0,IFERROR(L1701*50,0)))</f>
        <v>0</v>
      </c>
      <c r="Q1701" s="424">
        <f>IF(I1701&lt;INDEX(Lookup!$U$2:$U$10,MATCH($D$48,Lookup!$S$2:$S$10,0)),0,IF(U1701="X",0,IFERROR(P1701*K1701,0)))</f>
        <v>0</v>
      </c>
      <c r="R1701" s="424">
        <v>0</v>
      </c>
      <c r="S1701" s="424">
        <v>0</v>
      </c>
      <c r="T1701" s="322"/>
      <c r="U1701" s="143"/>
      <c r="V1701" s="397"/>
      <c r="W1701" s="555"/>
      <c r="X1701" s="576">
        <f t="shared" si="222"/>
        <v>0</v>
      </c>
      <c r="Y1701" s="576">
        <f t="shared" si="223"/>
        <v>0</v>
      </c>
      <c r="Z1701" s="576">
        <f t="shared" si="224"/>
        <v>0</v>
      </c>
      <c r="AA1701" s="576">
        <f t="shared" si="225"/>
        <v>0</v>
      </c>
      <c r="AB1701" s="553"/>
      <c r="AC1701" s="553"/>
      <c r="AD1701" s="553"/>
      <c r="AE1701" s="553"/>
      <c r="AF1701" s="553"/>
      <c r="AG1701" s="553"/>
      <c r="AH1701" s="553"/>
      <c r="AI1701" s="397"/>
      <c r="AJ1701" s="555"/>
      <c r="AK1701" s="576">
        <f t="shared" si="226"/>
        <v>0</v>
      </c>
      <c r="AL1701" s="576">
        <f t="shared" si="227"/>
        <v>0</v>
      </c>
      <c r="AM1701" s="599"/>
      <c r="AN1701" s="599"/>
      <c r="AO1701" s="553"/>
      <c r="AP1701" s="553"/>
      <c r="AQ1701" s="553"/>
      <c r="AR1701" s="553"/>
      <c r="AS1701" s="397"/>
      <c r="AT1701" s="397"/>
      <c r="AU1701" s="397"/>
      <c r="AV1701" s="397"/>
      <c r="AW1701" s="397"/>
      <c r="AX1701" s="397"/>
      <c r="AY1701" s="397"/>
      <c r="AZ1701" s="397"/>
      <c r="BA1701" s="397"/>
      <c r="BB1701" s="397"/>
      <c r="BC1701" s="397"/>
      <c r="BE1701" s="397"/>
      <c r="BF1701" s="397"/>
      <c r="BG1701" s="397"/>
      <c r="BH1701" s="397"/>
    </row>
    <row r="1702" spans="2:60" ht="45" x14ac:dyDescent="0.35">
      <c r="B1702" s="319"/>
      <c r="C1702" s="147"/>
      <c r="D1702" s="147"/>
      <c r="E1702" s="320"/>
      <c r="F1702" s="321"/>
      <c r="G1702" s="149"/>
      <c r="H1702" s="148"/>
      <c r="I1702" s="148"/>
      <c r="J1702" s="322"/>
      <c r="K1702" s="423" t="str">
        <f>IFERROR(INDEX(Lookup!$G$3:$G$6,MATCH(J1702,Lookup!$F$3:$F$6,0)),"")</f>
        <v/>
      </c>
      <c r="L1702" s="323"/>
      <c r="M1702" s="322"/>
      <c r="N1702" s="848">
        <f t="shared" si="220"/>
        <v>0</v>
      </c>
      <c r="O1702" s="325">
        <f t="shared" si="221"/>
        <v>0</v>
      </c>
      <c r="P1702" s="849">
        <f>IF(I1702&lt;INDEX(Lookup!$U$2:$U$10,MATCH($D$48,Lookup!$S$2:$S$10,0)),0,IF(U1702="X",0,IFERROR(L1702*50,0)))</f>
        <v>0</v>
      </c>
      <c r="Q1702" s="424">
        <f>IF(I1702&lt;INDEX(Lookup!$U$2:$U$10,MATCH($D$48,Lookup!$S$2:$S$10,0)),0,IF(U1702="X",0,IFERROR(P1702*K1702,0)))</f>
        <v>0</v>
      </c>
      <c r="R1702" s="424">
        <v>0</v>
      </c>
      <c r="S1702" s="424">
        <v>0</v>
      </c>
      <c r="T1702" s="322"/>
      <c r="U1702" s="143"/>
      <c r="V1702" s="397"/>
      <c r="W1702" s="466">
        <f t="shared" ref="W1702:W1705" si="228">Q1702*$I$30</f>
        <v>0</v>
      </c>
      <c r="X1702" s="576">
        <f t="shared" ref="X1702:X1705" si="229">S1702*$I$40</f>
        <v>0</v>
      </c>
      <c r="Y1702" s="576">
        <f t="shared" si="223"/>
        <v>0</v>
      </c>
      <c r="Z1702" s="576">
        <f t="shared" si="224"/>
        <v>0</v>
      </c>
      <c r="AA1702" s="576">
        <f t="shared" si="225"/>
        <v>0</v>
      </c>
      <c r="AB1702" s="397"/>
      <c r="AC1702" s="397"/>
      <c r="AD1702" s="397"/>
      <c r="AE1702" s="397"/>
      <c r="AF1702" s="397"/>
      <c r="AG1702" s="397"/>
      <c r="AH1702" s="397"/>
      <c r="AI1702" s="397"/>
      <c r="AJ1702" s="466">
        <f t="shared" ref="AJ1702:AJ1705" si="230">AA1702*$I$30</f>
        <v>0</v>
      </c>
      <c r="AK1702" s="576">
        <f t="shared" si="226"/>
        <v>0</v>
      </c>
      <c r="AL1702" s="576">
        <f t="shared" si="227"/>
        <v>0</v>
      </c>
      <c r="AM1702" s="599"/>
      <c r="AN1702" s="599"/>
      <c r="AO1702" s="397"/>
      <c r="AP1702" s="397"/>
      <c r="AQ1702" s="397"/>
      <c r="AR1702" s="397"/>
      <c r="AS1702" s="397"/>
      <c r="AT1702" s="397"/>
      <c r="AU1702" s="397"/>
      <c r="AV1702" s="397"/>
      <c r="AW1702" s="397"/>
      <c r="AX1702" s="397"/>
      <c r="AY1702" s="397"/>
      <c r="AZ1702" s="397"/>
      <c r="BA1702" s="397"/>
      <c r="BB1702" s="397"/>
      <c r="BC1702" s="397"/>
      <c r="BD1702" s="559"/>
      <c r="BE1702" s="397"/>
      <c r="BF1702" s="397"/>
      <c r="BG1702" s="397"/>
      <c r="BH1702" s="397"/>
    </row>
    <row r="1703" spans="2:60" x14ac:dyDescent="0.35">
      <c r="B1703" s="319"/>
      <c r="C1703" s="147"/>
      <c r="D1703" s="147"/>
      <c r="E1703" s="320"/>
      <c r="F1703" s="321"/>
      <c r="G1703" s="149"/>
      <c r="H1703" s="148"/>
      <c r="I1703" s="148"/>
      <c r="J1703" s="322"/>
      <c r="K1703" s="423" t="str">
        <f>IFERROR(INDEX(Lookup!$G$3:$G$6,MATCH(J1703,Lookup!$F$3:$F$6,0)),"")</f>
        <v/>
      </c>
      <c r="L1703" s="323"/>
      <c r="M1703" s="322"/>
      <c r="N1703" s="848">
        <f t="shared" si="220"/>
        <v>0</v>
      </c>
      <c r="O1703" s="325">
        <f t="shared" si="221"/>
        <v>0</v>
      </c>
      <c r="P1703" s="849">
        <f>IF(I1703&lt;INDEX(Lookup!$U$2:$U$10,MATCH($D$48,Lookup!$S$2:$S$10,0)),0,IF(U1703="X",0,IFERROR(L1703*50,0)))</f>
        <v>0</v>
      </c>
      <c r="Q1703" s="424">
        <f>IF(I1703&lt;INDEX(Lookup!$U$2:$U$10,MATCH($D$48,Lookup!$S$2:$S$10,0)),0,IF(U1703="X",0,IFERROR(P1703*K1703,0)))</f>
        <v>0</v>
      </c>
      <c r="R1703" s="424">
        <v>0</v>
      </c>
      <c r="S1703" s="424">
        <v>0</v>
      </c>
      <c r="T1703" s="322"/>
      <c r="U1703" s="143"/>
      <c r="V1703" s="397"/>
      <c r="W1703" s="466">
        <f t="shared" si="228"/>
        <v>0</v>
      </c>
      <c r="X1703" s="576">
        <f t="shared" si="229"/>
        <v>0</v>
      </c>
      <c r="Y1703" s="576">
        <f t="shared" si="223"/>
        <v>0</v>
      </c>
      <c r="Z1703" s="576">
        <f t="shared" si="224"/>
        <v>0</v>
      </c>
      <c r="AA1703" s="576">
        <f t="shared" si="225"/>
        <v>0</v>
      </c>
      <c r="AB1703" s="397"/>
      <c r="AC1703" s="397"/>
      <c r="AD1703" s="397"/>
      <c r="AE1703" s="397"/>
      <c r="AF1703" s="397"/>
      <c r="AG1703" s="397"/>
      <c r="AH1703" s="397"/>
      <c r="AI1703" s="397"/>
      <c r="AJ1703" s="466">
        <f t="shared" si="230"/>
        <v>0</v>
      </c>
      <c r="AK1703" s="576">
        <f t="shared" si="226"/>
        <v>0</v>
      </c>
      <c r="AL1703" s="576">
        <f t="shared" si="227"/>
        <v>0</v>
      </c>
      <c r="AM1703" s="599"/>
      <c r="AN1703" s="599"/>
      <c r="AO1703" s="397"/>
      <c r="AP1703" s="397"/>
      <c r="AQ1703" s="397"/>
      <c r="AR1703" s="397"/>
      <c r="AS1703" s="397"/>
      <c r="AT1703" s="397"/>
      <c r="AU1703" s="397"/>
      <c r="AV1703" s="397"/>
      <c r="AW1703" s="397"/>
      <c r="AX1703" s="397"/>
      <c r="AY1703" s="397"/>
      <c r="AZ1703" s="397"/>
      <c r="BA1703" s="397"/>
      <c r="BB1703" s="397"/>
      <c r="BC1703" s="397"/>
      <c r="BE1703" s="397"/>
      <c r="BF1703" s="397"/>
      <c r="BG1703" s="397"/>
      <c r="BH1703" s="397"/>
    </row>
    <row r="1704" spans="2:60" x14ac:dyDescent="0.35">
      <c r="B1704" s="319"/>
      <c r="C1704" s="147"/>
      <c r="D1704" s="147"/>
      <c r="E1704" s="320"/>
      <c r="F1704" s="321"/>
      <c r="G1704" s="149"/>
      <c r="H1704" s="148"/>
      <c r="I1704" s="148"/>
      <c r="J1704" s="322"/>
      <c r="K1704" s="423" t="str">
        <f>IFERROR(INDEX(Lookup!$G$3:$G$6,MATCH(J1704,Lookup!$F$3:$F$6,0)),"")</f>
        <v/>
      </c>
      <c r="L1704" s="323"/>
      <c r="M1704" s="322"/>
      <c r="N1704" s="848">
        <f t="shared" si="220"/>
        <v>0</v>
      </c>
      <c r="O1704" s="325">
        <f t="shared" si="221"/>
        <v>0</v>
      </c>
      <c r="P1704" s="849">
        <f>IF(I1704&lt;INDEX(Lookup!$U$2:$U$10,MATCH($D$48,Lookup!$S$2:$S$10,0)),0,IF(U1704="X",0,IFERROR(L1704*50,0)))</f>
        <v>0</v>
      </c>
      <c r="Q1704" s="424">
        <f>IF(I1704&lt;INDEX(Lookup!$U$2:$U$10,MATCH($D$48,Lookup!$S$2:$S$10,0)),0,IF(U1704="X",0,IFERROR(P1704*K1704,0)))</f>
        <v>0</v>
      </c>
      <c r="R1704" s="424">
        <v>0</v>
      </c>
      <c r="S1704" s="424">
        <v>0</v>
      </c>
      <c r="T1704" s="322"/>
      <c r="U1704" s="143"/>
      <c r="V1704" s="397"/>
      <c r="W1704" s="466">
        <f t="shared" si="228"/>
        <v>0</v>
      </c>
      <c r="X1704" s="576">
        <f t="shared" si="229"/>
        <v>0</v>
      </c>
      <c r="Y1704" s="576">
        <f t="shared" si="223"/>
        <v>0</v>
      </c>
      <c r="Z1704" s="576">
        <f t="shared" si="224"/>
        <v>0</v>
      </c>
      <c r="AA1704" s="576">
        <f t="shared" si="225"/>
        <v>0</v>
      </c>
      <c r="AB1704" s="397"/>
      <c r="AC1704" s="397"/>
      <c r="AD1704" s="397"/>
      <c r="AE1704" s="397"/>
      <c r="AF1704" s="397"/>
      <c r="AG1704" s="397"/>
      <c r="AH1704" s="397"/>
      <c r="AI1704" s="397"/>
      <c r="AJ1704" s="466">
        <f t="shared" si="230"/>
        <v>0</v>
      </c>
      <c r="AK1704" s="576">
        <f t="shared" si="226"/>
        <v>0</v>
      </c>
      <c r="AL1704" s="576">
        <f t="shared" si="227"/>
        <v>0</v>
      </c>
      <c r="AM1704" s="599"/>
      <c r="AN1704" s="599"/>
      <c r="AO1704" s="397"/>
      <c r="AP1704" s="397"/>
      <c r="AQ1704" s="397"/>
      <c r="AR1704" s="397"/>
      <c r="AS1704" s="397"/>
      <c r="AT1704" s="397"/>
      <c r="AU1704" s="397"/>
      <c r="AV1704" s="397"/>
      <c r="AW1704" s="397"/>
      <c r="AX1704" s="397"/>
      <c r="AY1704" s="397"/>
      <c r="AZ1704" s="397"/>
      <c r="BA1704" s="397"/>
      <c r="BB1704" s="397"/>
      <c r="BC1704" s="397"/>
      <c r="BE1704" s="397"/>
      <c r="BF1704" s="397"/>
      <c r="BG1704" s="397"/>
      <c r="BH1704" s="397"/>
    </row>
    <row r="1705" spans="2:60" ht="15" thickBot="1" x14ac:dyDescent="0.4">
      <c r="B1705" s="319"/>
      <c r="C1705" s="147"/>
      <c r="D1705" s="147"/>
      <c r="E1705" s="320"/>
      <c r="F1705" s="321"/>
      <c r="G1705" s="149"/>
      <c r="H1705" s="148"/>
      <c r="I1705" s="148"/>
      <c r="J1705" s="322"/>
      <c r="K1705" s="423" t="str">
        <f>IFERROR(INDEX(Lookup!$G$3:$G$6,MATCH(J1705,Lookup!$F$3:$F$6,0)),"")</f>
        <v/>
      </c>
      <c r="L1705" s="323"/>
      <c r="M1705" s="322"/>
      <c r="N1705" s="848">
        <f t="shared" si="220"/>
        <v>0</v>
      </c>
      <c r="O1705" s="325">
        <f t="shared" si="221"/>
        <v>0</v>
      </c>
      <c r="P1705" s="849">
        <f>IF(I1705&lt;INDEX(Lookup!$U$2:$U$10,MATCH($D$48,Lookup!$S$2:$S$10,0)),0,IF(U1705="X",0,IFERROR(L1705*50,0)))</f>
        <v>0</v>
      </c>
      <c r="Q1705" s="424">
        <f>IF(I1705&lt;INDEX(Lookup!$U$2:$U$10,MATCH($D$48,Lookup!$S$2:$S$10,0)),0,IF(U1705="X",0,IFERROR(P1705*K1705,0)))</f>
        <v>0</v>
      </c>
      <c r="R1705" s="424">
        <v>0</v>
      </c>
      <c r="S1705" s="424">
        <v>0</v>
      </c>
      <c r="T1705" s="322"/>
      <c r="U1705" s="143"/>
      <c r="V1705" s="397"/>
      <c r="W1705" s="466">
        <f t="shared" si="228"/>
        <v>0</v>
      </c>
      <c r="X1705" s="576">
        <f t="shared" si="229"/>
        <v>0</v>
      </c>
      <c r="Y1705" s="576">
        <f t="shared" si="223"/>
        <v>0</v>
      </c>
      <c r="Z1705" s="576">
        <f t="shared" si="224"/>
        <v>0</v>
      </c>
      <c r="AA1705" s="576">
        <f t="shared" si="225"/>
        <v>0</v>
      </c>
      <c r="AB1705" s="397"/>
      <c r="AC1705" s="397"/>
      <c r="AD1705" s="397"/>
      <c r="AE1705" s="397"/>
      <c r="AF1705" s="397"/>
      <c r="AG1705" s="397"/>
      <c r="AH1705" s="397"/>
      <c r="AI1705" s="397"/>
      <c r="AJ1705" s="466">
        <f t="shared" si="230"/>
        <v>0</v>
      </c>
      <c r="AK1705" s="576">
        <f t="shared" si="226"/>
        <v>0</v>
      </c>
      <c r="AL1705" s="576">
        <f t="shared" si="227"/>
        <v>0</v>
      </c>
      <c r="AM1705" s="599"/>
      <c r="AN1705" s="599"/>
      <c r="AO1705" s="397"/>
      <c r="AP1705" s="397"/>
      <c r="AQ1705" s="397"/>
      <c r="AR1705" s="397"/>
      <c r="AS1705" s="397"/>
      <c r="AT1705" s="397"/>
      <c r="AU1705" s="397"/>
      <c r="AV1705" s="397"/>
      <c r="AW1705" s="397"/>
      <c r="AX1705" s="397"/>
      <c r="AY1705" s="397"/>
      <c r="AZ1705" s="397"/>
      <c r="BA1705" s="397"/>
      <c r="BB1705" s="397"/>
      <c r="BC1705" s="397"/>
      <c r="BE1705" s="397"/>
      <c r="BF1705" s="397"/>
      <c r="BG1705" s="397"/>
      <c r="BH1705" s="397"/>
    </row>
    <row r="1706" spans="2:60" ht="15.75" hidden="1" customHeight="1" thickBot="1" x14ac:dyDescent="0.4">
      <c r="B1706" s="412"/>
      <c r="C1706" s="413"/>
      <c r="D1706" s="413"/>
      <c r="E1706" s="296"/>
      <c r="F1706" s="414"/>
      <c r="G1706" s="415"/>
      <c r="H1706" s="416"/>
      <c r="I1706" s="416"/>
      <c r="J1706" s="417"/>
      <c r="K1706" s="418"/>
      <c r="L1706" s="419"/>
      <c r="M1706" s="417"/>
      <c r="N1706" s="420"/>
      <c r="O1706" s="421"/>
      <c r="P1706" s="34"/>
      <c r="Q1706" s="421"/>
      <c r="R1706" s="421"/>
      <c r="S1706" s="421"/>
      <c r="T1706" s="422"/>
      <c r="U1706" s="411"/>
      <c r="AM1706" s="552"/>
      <c r="AN1706" s="552"/>
    </row>
    <row r="1707" spans="2:60" ht="36" thickTop="1" thickBot="1" x14ac:dyDescent="0.4">
      <c r="B1707" s="264" t="s">
        <v>339</v>
      </c>
      <c r="C1707" s="264"/>
      <c r="D1707" s="264"/>
      <c r="E1707" s="264"/>
      <c r="F1707" s="264"/>
      <c r="G1707" s="264"/>
      <c r="H1707" s="264"/>
      <c r="I1707" s="264"/>
      <c r="J1707" s="264"/>
      <c r="K1707" s="266"/>
      <c r="L1707" s="266"/>
      <c r="M1707" s="264" t="s">
        <v>339</v>
      </c>
      <c r="N1707" s="264"/>
      <c r="O1707" s="264"/>
      <c r="P1707" s="264"/>
      <c r="Q1707" s="264"/>
      <c r="R1707" s="264"/>
      <c r="S1707" s="264"/>
      <c r="T1707" s="264"/>
      <c r="U1707" s="264"/>
    </row>
    <row r="1708" spans="2:60" ht="15" thickTop="1" x14ac:dyDescent="0.35"/>
  </sheetData>
  <sheetProtection sheet="1" formatColumns="0" formatRows="0" insertRows="0" sort="0" autoFilter="0" pivotTables="0"/>
  <mergeCells count="98">
    <mergeCell ref="AF65:AH65"/>
    <mergeCell ref="AQ65:AS65"/>
    <mergeCell ref="AF66:AH66"/>
    <mergeCell ref="AQ66:AS66"/>
    <mergeCell ref="AF67:AH67"/>
    <mergeCell ref="AQ67:AS67"/>
    <mergeCell ref="AF62:AH62"/>
    <mergeCell ref="AQ62:AS62"/>
    <mergeCell ref="AF63:AH63"/>
    <mergeCell ref="AQ63:AS63"/>
    <mergeCell ref="AF64:AH64"/>
    <mergeCell ref="AQ64:AS64"/>
    <mergeCell ref="AF59:AH59"/>
    <mergeCell ref="AQ59:AS59"/>
    <mergeCell ref="AF60:AH60"/>
    <mergeCell ref="AQ60:AS60"/>
    <mergeCell ref="AF61:AH61"/>
    <mergeCell ref="AQ61:AS61"/>
    <mergeCell ref="AF56:AH56"/>
    <mergeCell ref="AQ56:AS56"/>
    <mergeCell ref="AF57:AH57"/>
    <mergeCell ref="AQ57:AS57"/>
    <mergeCell ref="AF58:AH58"/>
    <mergeCell ref="AQ58:AS58"/>
    <mergeCell ref="AF53:AH53"/>
    <mergeCell ref="AQ53:AS53"/>
    <mergeCell ref="AF54:AH54"/>
    <mergeCell ref="AQ54:AS54"/>
    <mergeCell ref="AF55:AH55"/>
    <mergeCell ref="AQ55:AS55"/>
    <mergeCell ref="AQ50:AS50"/>
    <mergeCell ref="AF51:AH51"/>
    <mergeCell ref="AQ51:AS51"/>
    <mergeCell ref="AF52:AH52"/>
    <mergeCell ref="AQ52:AS52"/>
    <mergeCell ref="W48:AA48"/>
    <mergeCell ref="AC48:AE48"/>
    <mergeCell ref="AJ48:AL48"/>
    <mergeCell ref="AN48:AP48"/>
    <mergeCell ref="AF50:AH50"/>
    <mergeCell ref="AA6:AB6"/>
    <mergeCell ref="AA7:AB7"/>
    <mergeCell ref="AA9:AB9"/>
    <mergeCell ref="AA10:AB10"/>
    <mergeCell ref="AI22:AK22"/>
    <mergeCell ref="Y22:AC22"/>
    <mergeCell ref="Y33:AC33"/>
    <mergeCell ref="AC34:AC35"/>
    <mergeCell ref="AB34:AB35"/>
    <mergeCell ref="AA34:AA35"/>
    <mergeCell ref="Z34:Z35"/>
    <mergeCell ref="Y34:Y35"/>
    <mergeCell ref="J48:Q48"/>
    <mergeCell ref="R48:S48"/>
    <mergeCell ref="B47:U47"/>
    <mergeCell ref="K12:U18"/>
    <mergeCell ref="Q23:S23"/>
    <mergeCell ref="Q24:Q25"/>
    <mergeCell ref="S24:S25"/>
    <mergeCell ref="R34:R35"/>
    <mergeCell ref="S34:S35"/>
    <mergeCell ref="R24:R25"/>
    <mergeCell ref="B20:U20"/>
    <mergeCell ref="F23:G23"/>
    <mergeCell ref="I23:K23"/>
    <mergeCell ref="D23:E23"/>
    <mergeCell ref="I33:K33"/>
    <mergeCell ref="K34:K35"/>
    <mergeCell ref="J34:J35"/>
    <mergeCell ref="I34:I35"/>
    <mergeCell ref="O24:O25"/>
    <mergeCell ref="D15:G15"/>
    <mergeCell ref="Q33:S33"/>
    <mergeCell ref="M23:O23"/>
    <mergeCell ref="M24:M25"/>
    <mergeCell ref="N24:N25"/>
    <mergeCell ref="Q34:Q35"/>
    <mergeCell ref="B13:C14"/>
    <mergeCell ref="D13:G14"/>
    <mergeCell ref="H13:H15"/>
    <mergeCell ref="I13:I15"/>
    <mergeCell ref="B15:C15"/>
    <mergeCell ref="R49:S49"/>
    <mergeCell ref="B4:C4"/>
    <mergeCell ref="B6:C6"/>
    <mergeCell ref="B8:C8"/>
    <mergeCell ref="D4:G4"/>
    <mergeCell ref="D6:G6"/>
    <mergeCell ref="B7:C7"/>
    <mergeCell ref="D7:G7"/>
    <mergeCell ref="J4:K4"/>
    <mergeCell ref="J6:K6"/>
    <mergeCell ref="J8:K8"/>
    <mergeCell ref="N49:O49"/>
    <mergeCell ref="P49:Q49"/>
    <mergeCell ref="B48:C48"/>
    <mergeCell ref="H48:I48"/>
    <mergeCell ref="K11:U11"/>
  </mergeCells>
  <phoneticPr fontId="53" type="noConversion"/>
  <conditionalFormatting sqref="D7:G7">
    <cfRule type="expression" dxfId="33" priority="1">
      <formula>$D$4 = "Not On List"</formula>
    </cfRule>
  </conditionalFormatting>
  <conditionalFormatting sqref="M51:M1706">
    <cfRule type="cellIs" dxfId="29" priority="4" operator="greaterThan">
      <formula>52</formula>
    </cfRule>
  </conditionalFormatting>
  <dataValidations count="7">
    <dataValidation type="textLength" allowBlank="1" showInputMessage="1" showErrorMessage="1" errorTitle="DOC ID must be 20 characters" error="DOC ID must be 20 characters long." promptTitle="DOC ID must be 20 characters" prompt="DOC ID must be the full 20 character contract number. " sqref="D6:G6" xr:uid="{74CB1625-6C12-4FB7-BCDF-D7BFCC019D8C}">
      <formula1>20</formula1>
      <formula2>20</formula2>
    </dataValidation>
    <dataValidation type="list" allowBlank="1" showInputMessage="1" showErrorMessage="1" sqref="AD7" xr:uid="{ED9960FE-71A1-4449-B7E6-684FD4236628}">
      <formula1>$BD$7:$BD$9</formula1>
    </dataValidation>
    <dataValidation type="list" allowBlank="1" showInputMessage="1" showErrorMessage="1" sqref="AC24:AC27 AM24:AM27 AC36:AC39" xr:uid="{7B251A58-536B-4C50-A62F-6B686AE2E8D2}">
      <formula1>$BD$46:$BD$62</formula1>
    </dataValidation>
    <dataValidation type="list" allowBlank="1" showInputMessage="1" showErrorMessage="1" sqref="W51:W1701 AJ51:AJ1701" xr:uid="{59611408-A2FB-4273-B922-8A9608552057}">
      <formula1>$BD$16:$BD$34</formula1>
    </dataValidation>
    <dataValidation type="list" allowBlank="1" showInputMessage="1" showErrorMessage="1" sqref="AA9:AB9" xr:uid="{0D10FDFE-B6C6-4498-A3ED-AF200FB71EBB}">
      <formula1>$BD$36:$BD$44</formula1>
    </dataValidation>
    <dataValidation type="list" allowBlank="1" showInputMessage="1" showErrorMessage="1" sqref="AA10:AB10" xr:uid="{9A40461B-C7D3-4896-9D3D-460DC446F03F}">
      <formula1>$BD$65:$BD$74</formula1>
    </dataValidation>
    <dataValidation type="list" allowBlank="1" showInputMessage="1" showErrorMessage="1" sqref="AD10" xr:uid="{DAF23731-5053-4D17-AF61-83738D25BD76}">
      <formula1>$BD$15:$BD$35</formula1>
    </dataValidation>
  </dataValidations>
  <hyperlinks>
    <hyperlink ref="O5" r:id="rId1" xr:uid="{AEC25567-9E42-452C-B68F-A58B83BA4551}"/>
  </hyperlinks>
  <pageMargins left="0.7" right="0.7" top="0.75" bottom="0.75" header="0.3" footer="0.3"/>
  <pageSetup scale="40" fitToWidth="0" fitToHeight="0" orientation="landscape" r:id="rId2"/>
  <rowBreaks count="1" manualBreakCount="1">
    <brk id="47" min="1" max="20" man="1"/>
  </rowBreaks>
  <extLst>
    <ext xmlns:x14="http://schemas.microsoft.com/office/spreadsheetml/2009/9/main" uri="{78C0D931-6437-407d-A8EE-F0AAD7539E65}">
      <x14:conditionalFormattings>
        <x14:conditionalFormatting xmlns:xm="http://schemas.microsoft.com/office/excel/2006/main">
          <x14:cfRule type="expression" priority="15" id="{4DEA49D7-5EEB-4E4E-A879-6E85CFDBF806}">
            <xm:f>IF(H51="","",H51&lt;INDEX(Lookup!$T$2:$T$10,MATCH($D$48,Lookup!$S$2:$S$10,0)))</xm:f>
            <x14:dxf>
              <fill>
                <patternFill>
                  <bgColor theme="9" tint="0.39994506668294322"/>
                </patternFill>
              </fill>
            </x14:dxf>
          </x14:cfRule>
          <xm:sqref>H51:H1706</xm:sqref>
        </x14:conditionalFormatting>
        <x14:conditionalFormatting xmlns:xm="http://schemas.microsoft.com/office/excel/2006/main">
          <x14:cfRule type="expression" priority="16" id="{F2D9A928-4F8E-4223-808D-04E9E8C5B59E}">
            <xm:f>I51&gt;INDEX(Lookup!$U$2:$U$10,MATCH($D$48,Lookup!$S$2:$S$10,0))</xm:f>
            <x14:dxf>
              <fill>
                <patternFill>
                  <bgColor theme="9" tint="0.39994506668294322"/>
                </patternFill>
              </fill>
            </x14:dxf>
          </x14:cfRule>
          <xm:sqref>I51:I1706</xm:sqref>
        </x14:conditionalFormatting>
        <x14:conditionalFormatting xmlns:xm="http://schemas.microsoft.com/office/excel/2006/main">
          <x14:cfRule type="expression" priority="2" id="{96EE3FB4-DCCD-437E-A9F8-74FDB04E69D5}">
            <xm:f>K1707&gt;INDEX(Lookup!$U$2:$U$10,MATCH($D$50,Lookup!$S$2:$S$10,0))</xm:f>
            <x14:dxf>
              <fill>
                <patternFill>
                  <bgColor theme="9" tint="0.39994506668294322"/>
                </patternFill>
              </fill>
            </x14:dxf>
          </x14:cfRule>
          <xm:sqref>K1707:L1707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Lookup!$F$3:$F$6</xm:f>
          </x14:formula1>
          <xm:sqref>J51:J1706</xm:sqref>
        </x14:dataValidation>
        <x14:dataValidation type="list" allowBlank="1" showInputMessage="1" showErrorMessage="1" xr:uid="{A58C2FBB-1868-4A4B-B64C-39FFEB09E9F8}">
          <x14:formula1>
            <xm:f>Lookup!$D$8:$D$9</xm:f>
          </x14:formula1>
          <xm:sqref>C51:C1706</xm:sqref>
        </x14:dataValidation>
        <x14:dataValidation type="list" allowBlank="1" showInputMessage="1" showErrorMessage="1" xr:uid="{BDEB401D-18A8-47EF-AFF6-2868492A6337}">
          <x14:formula1>
            <xm:f>Lookup!$S$2:$S$10</xm:f>
          </x14:formula1>
          <xm:sqref>D48 D51:D1706</xm:sqref>
        </x14:dataValidation>
        <x14:dataValidation type="list" allowBlank="1" showInputMessage="1" showErrorMessage="1" xr:uid="{00000000-0002-0000-0300-000001000000}">
          <x14:formula1>
            <xm:f>Lookup!$C$2:$C$33</xm:f>
          </x14:formula1>
          <xm:sqref>B51:B1706</xm:sqref>
        </x14:dataValidation>
        <x14:dataValidation type="list" allowBlank="1" showInputMessage="1" showErrorMessage="1" errorTitle="Enter &quot;X&quot; Only" error="You may only enter the character &quot;X&quot; in this cell or leave it blank." xr:uid="{5139B943-D295-4D90-AEA1-64348881F753}">
          <x14:formula1>
            <xm:f>Lookup!$J$12:$J$13</xm:f>
          </x14:formula1>
          <xm:sqref>U51:U1706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22B71-CEEF-482D-8789-698899A414F3}">
  <dimension ref="A1:BI1702"/>
  <sheetViews>
    <sheetView showGridLines="0" zoomScale="80" zoomScaleNormal="80" workbookViewId="0">
      <selection activeCell="L26" sqref="L26:L31"/>
    </sheetView>
  </sheetViews>
  <sheetFormatPr defaultColWidth="8.81640625" defaultRowHeight="14.5" outlineLevelRow="1" x14ac:dyDescent="0.35"/>
  <cols>
    <col min="1" max="1" width="15.81640625" style="50" customWidth="1"/>
    <col min="2" max="2" width="9.453125" style="50" customWidth="1"/>
    <col min="3" max="3" width="15.54296875" style="50" bestFit="1" customWidth="1"/>
    <col min="4" max="4" width="11.81640625" style="50" bestFit="1" customWidth="1"/>
    <col min="5" max="5" width="13.1796875" style="50" bestFit="1" customWidth="1"/>
    <col min="6" max="6" width="11.81640625" style="50" bestFit="1" customWidth="1"/>
    <col min="7" max="7" width="13.1796875" style="50" bestFit="1" customWidth="1"/>
    <col min="8" max="9" width="14.81640625" style="50" customWidth="1"/>
    <col min="10" max="10" width="19.54296875" style="50" customWidth="1"/>
    <col min="11" max="11" width="20.81640625" style="50" customWidth="1"/>
    <col min="12" max="12" width="33.54296875" style="50" customWidth="1"/>
    <col min="13" max="13" width="23.81640625" style="50" customWidth="1"/>
    <col min="14" max="14" width="2.54296875" style="197" hidden="1" customWidth="1"/>
    <col min="15" max="15" width="10.26953125" style="397" hidden="1" customWidth="1"/>
    <col min="16" max="16" width="20.7265625" style="197" hidden="1" customWidth="1"/>
    <col min="17" max="19" width="18.81640625" style="197" hidden="1" customWidth="1"/>
    <col min="20" max="20" width="25" style="197" hidden="1" customWidth="1"/>
    <col min="21" max="21" width="20.7265625" style="197" hidden="1" customWidth="1"/>
    <col min="22" max="23" width="25.26953125" style="197" hidden="1" customWidth="1"/>
    <col min="24" max="24" width="17.81640625" style="197" hidden="1" customWidth="1"/>
    <col min="25" max="25" width="11.7265625" style="197" hidden="1" customWidth="1"/>
    <col min="26" max="52" width="0" style="197" hidden="1" customWidth="1"/>
    <col min="53" max="53" width="17" style="395" hidden="1" customWidth="1"/>
    <col min="54" max="55" width="0" style="197" hidden="1" customWidth="1"/>
    <col min="56" max="61" width="8.81640625" style="197"/>
    <col min="62" max="16384" width="8.81640625" style="50"/>
  </cols>
  <sheetData>
    <row r="1" spans="2:53" x14ac:dyDescent="0.35">
      <c r="B1" s="49"/>
    </row>
    <row r="2" spans="2:53" ht="18" customHeight="1" x14ac:dyDescent="0.35">
      <c r="B2" s="727" t="s">
        <v>419</v>
      </c>
      <c r="C2" s="25"/>
      <c r="D2" s="728"/>
      <c r="E2" s="727"/>
      <c r="F2" s="798"/>
      <c r="G2" s="798"/>
      <c r="H2" s="798"/>
      <c r="I2" s="794"/>
      <c r="J2" s="850"/>
      <c r="K2" s="25"/>
      <c r="L2" s="25"/>
      <c r="M2" s="168" t="str">
        <f>Lookup!$Z$2</f>
        <v>Effective 5/2026</v>
      </c>
      <c r="N2" s="102"/>
    </row>
    <row r="3" spans="2:53" ht="19.5" customHeight="1" x14ac:dyDescent="0.35">
      <c r="E3" s="52"/>
      <c r="F3" s="52"/>
      <c r="G3" s="52"/>
      <c r="H3" s="52"/>
      <c r="K3" s="52"/>
      <c r="L3" s="52"/>
      <c r="M3" s="52"/>
      <c r="N3" s="102"/>
    </row>
    <row r="4" spans="2:53" ht="16.5" customHeight="1" thickBot="1" x14ac:dyDescent="0.45">
      <c r="B4" s="57"/>
      <c r="C4" s="52"/>
      <c r="D4" s="53"/>
      <c r="E4" s="52"/>
      <c r="F4" s="52"/>
      <c r="G4" s="52"/>
      <c r="H4" s="52"/>
      <c r="I4" s="55"/>
      <c r="J4" s="56"/>
      <c r="K4" s="52"/>
      <c r="L4" s="52"/>
      <c r="M4" s="52"/>
      <c r="N4" s="102"/>
    </row>
    <row r="5" spans="2:53" ht="18.75" customHeight="1" thickBot="1" x14ac:dyDescent="0.4">
      <c r="B5" s="764"/>
      <c r="C5" s="22"/>
      <c r="D5" s="94"/>
      <c r="E5" s="94"/>
      <c r="F5" s="60"/>
      <c r="G5" s="60"/>
      <c r="H5" s="60"/>
      <c r="I5" s="59"/>
      <c r="J5" s="851"/>
      <c r="K5" s="59"/>
      <c r="L5" s="141"/>
      <c r="M5" s="95"/>
      <c r="N5" s="536"/>
    </row>
    <row r="6" spans="2:53" ht="15.75" customHeight="1" thickBot="1" x14ac:dyDescent="0.4">
      <c r="B6" s="1191" t="s">
        <v>239</v>
      </c>
      <c r="C6" s="1192"/>
      <c r="D6" s="1273"/>
      <c r="E6" s="1273"/>
      <c r="F6" s="1273"/>
      <c r="G6" s="1273"/>
      <c r="J6" s="793" t="s">
        <v>420</v>
      </c>
      <c r="K6" s="756">
        <v>3282</v>
      </c>
      <c r="L6" s="52"/>
      <c r="M6" s="96"/>
      <c r="N6" s="536"/>
    </row>
    <row r="7" spans="2:53" ht="18.75" customHeight="1" x14ac:dyDescent="0.35">
      <c r="B7" s="735"/>
      <c r="C7" s="757"/>
      <c r="D7" s="1201"/>
      <c r="E7" s="1202"/>
      <c r="F7" s="1202"/>
      <c r="G7" s="1202"/>
      <c r="H7" s="69"/>
      <c r="J7" s="532"/>
      <c r="L7" s="52"/>
      <c r="M7" s="96"/>
      <c r="N7" s="536"/>
      <c r="BA7" s="395" t="s">
        <v>346</v>
      </c>
    </row>
    <row r="8" spans="2:53" ht="18.75" customHeight="1" x14ac:dyDescent="0.35">
      <c r="B8" s="1191" t="s">
        <v>241</v>
      </c>
      <c r="C8" s="1192"/>
      <c r="D8" s="1188"/>
      <c r="E8" s="1188"/>
      <c r="F8" s="1188"/>
      <c r="G8" s="1188"/>
      <c r="H8" s="69"/>
      <c r="J8" s="793" t="s">
        <v>312</v>
      </c>
      <c r="K8" s="624" t="s">
        <v>60</v>
      </c>
      <c r="L8" s="52"/>
      <c r="M8" s="96"/>
      <c r="N8" s="536"/>
      <c r="BA8" s="395" t="s">
        <v>345</v>
      </c>
    </row>
    <row r="9" spans="2:53" ht="18.75" customHeight="1" x14ac:dyDescent="0.35">
      <c r="B9" s="735"/>
      <c r="C9" s="757"/>
      <c r="D9" s="626"/>
      <c r="H9" s="69"/>
      <c r="J9" s="532"/>
      <c r="L9" s="52"/>
      <c r="M9" s="96"/>
      <c r="N9" s="536"/>
    </row>
    <row r="10" spans="2:53" ht="16.5" customHeight="1" x14ac:dyDescent="0.35">
      <c r="B10" s="1270" t="s">
        <v>243</v>
      </c>
      <c r="C10" s="1271"/>
      <c r="D10" s="72"/>
      <c r="H10" s="66"/>
      <c r="I10" s="63"/>
      <c r="J10" s="793" t="s">
        <v>314</v>
      </c>
      <c r="K10" s="624">
        <v>0</v>
      </c>
      <c r="L10" s="52"/>
      <c r="M10" s="96"/>
      <c r="N10" s="536"/>
    </row>
    <row r="11" spans="2:53" ht="18.649999999999999" customHeight="1" thickBot="1" x14ac:dyDescent="0.4">
      <c r="B11" s="729"/>
      <c r="C11" s="730"/>
      <c r="D11" s="64"/>
      <c r="E11" s="63"/>
      <c r="F11" s="65"/>
      <c r="G11" s="65"/>
      <c r="H11" s="65"/>
      <c r="I11" s="73"/>
      <c r="J11" s="75"/>
      <c r="K11" s="75"/>
      <c r="L11" s="75"/>
      <c r="M11" s="393"/>
      <c r="N11" s="102"/>
    </row>
    <row r="12" spans="2:53" ht="18.649999999999999" customHeight="1" outlineLevel="1" x14ac:dyDescent="0.35">
      <c r="B12" s="507"/>
      <c r="C12" s="625"/>
      <c r="D12" s="163"/>
      <c r="E12" s="163"/>
      <c r="F12" s="163"/>
      <c r="G12" s="163"/>
      <c r="H12" s="141"/>
      <c r="I12" s="171"/>
      <c r="J12" s="171"/>
      <c r="K12" s="141"/>
      <c r="L12" s="162"/>
      <c r="M12" s="248"/>
      <c r="N12" s="102"/>
      <c r="P12" s="395"/>
      <c r="Q12" s="395"/>
      <c r="R12" s="395"/>
      <c r="S12" s="395"/>
      <c r="T12" s="537" t="s">
        <v>341</v>
      </c>
      <c r="U12" s="395"/>
      <c r="V12" s="395"/>
      <c r="W12" s="395"/>
      <c r="X12" s="395"/>
      <c r="Y12" s="395"/>
    </row>
    <row r="13" spans="2:53" ht="18.649999999999999" customHeight="1" outlineLevel="1" x14ac:dyDescent="0.35">
      <c r="B13" s="172"/>
      <c r="C13" s="152"/>
      <c r="D13" s="152"/>
      <c r="E13" s="152"/>
      <c r="F13" s="152"/>
      <c r="G13" s="152"/>
      <c r="H13" s="152"/>
      <c r="I13" s="152"/>
      <c r="J13" s="1327" t="s">
        <v>315</v>
      </c>
      <c r="K13" s="1327"/>
      <c r="L13" s="1327"/>
      <c r="M13" s="1328"/>
      <c r="N13" s="102"/>
      <c r="P13" s="395"/>
      <c r="Q13" s="395"/>
      <c r="R13" s="395"/>
      <c r="S13" s="395"/>
      <c r="T13" s="395"/>
      <c r="U13" s="395"/>
      <c r="V13" s="395"/>
      <c r="W13" s="395"/>
      <c r="X13" s="395"/>
      <c r="Y13" s="395"/>
    </row>
    <row r="14" spans="2:53" ht="18.649999999999999" customHeight="1" outlineLevel="1" x14ac:dyDescent="0.35">
      <c r="B14" s="172"/>
      <c r="C14" s="152"/>
      <c r="D14" s="152"/>
      <c r="E14" s="152"/>
      <c r="F14" s="152"/>
      <c r="G14" s="152"/>
      <c r="H14" s="152"/>
      <c r="I14" s="152"/>
      <c r="J14" s="1245" t="s">
        <v>318</v>
      </c>
      <c r="K14" s="1245"/>
      <c r="L14" s="1245"/>
      <c r="M14" s="1246"/>
      <c r="N14" s="102"/>
      <c r="P14" s="537" t="s">
        <v>239</v>
      </c>
      <c r="Q14" s="537"/>
      <c r="R14" s="1258">
        <v>0</v>
      </c>
      <c r="S14" s="1258"/>
      <c r="T14" s="537" t="s">
        <v>343</v>
      </c>
      <c r="U14" s="538">
        <f>IF(U15="yes",W14,0)</f>
        <v>0</v>
      </c>
      <c r="V14" s="395"/>
      <c r="W14" s="539">
        <f>ROUNDDOWN($L$28*0.6/24,2)</f>
        <v>0</v>
      </c>
      <c r="X14" s="540"/>
      <c r="Y14" s="395"/>
    </row>
    <row r="15" spans="2:53" ht="18.649999999999999" customHeight="1" outlineLevel="1" x14ac:dyDescent="0.35">
      <c r="B15" s="1218" t="s">
        <v>317</v>
      </c>
      <c r="C15" s="1219"/>
      <c r="D15" s="1247"/>
      <c r="E15" s="1247"/>
      <c r="F15" s="1247"/>
      <c r="G15" s="1222" t="s">
        <v>243</v>
      </c>
      <c r="H15" s="1329"/>
      <c r="I15" s="152"/>
      <c r="J15" s="1245"/>
      <c r="K15" s="1245"/>
      <c r="L15" s="1245"/>
      <c r="M15" s="1246"/>
      <c r="N15" s="102"/>
      <c r="P15" s="537" t="s">
        <v>241</v>
      </c>
      <c r="Q15" s="537"/>
      <c r="R15" s="1259">
        <v>0</v>
      </c>
      <c r="S15" s="1259"/>
      <c r="T15" s="537" t="s">
        <v>344</v>
      </c>
      <c r="U15" s="541" t="s">
        <v>345</v>
      </c>
      <c r="V15" s="395"/>
      <c r="W15" s="395"/>
      <c r="X15" s="395"/>
      <c r="Y15" s="395"/>
      <c r="BA15" s="537" t="s">
        <v>353</v>
      </c>
    </row>
    <row r="16" spans="2:53" ht="18.649999999999999" customHeight="1" outlineLevel="1" x14ac:dyDescent="0.35">
      <c r="B16" s="1220"/>
      <c r="C16" s="1221"/>
      <c r="D16" s="1247"/>
      <c r="E16" s="1247"/>
      <c r="F16" s="1247"/>
      <c r="G16" s="1223"/>
      <c r="H16" s="1330"/>
      <c r="I16" s="152"/>
      <c r="J16" s="1245"/>
      <c r="K16" s="1245"/>
      <c r="L16" s="1245"/>
      <c r="M16" s="1246"/>
      <c r="N16" s="102"/>
      <c r="P16" s="542"/>
      <c r="Q16" s="537"/>
      <c r="R16" s="537"/>
      <c r="S16" s="395"/>
      <c r="T16" s="395"/>
      <c r="U16" s="395"/>
      <c r="V16" s="395"/>
      <c r="W16" s="395"/>
      <c r="X16" s="395"/>
      <c r="Y16" s="395"/>
    </row>
    <row r="17" spans="2:53" ht="18.649999999999999" customHeight="1" outlineLevel="1" x14ac:dyDescent="0.35">
      <c r="B17" s="1228" t="s">
        <v>319</v>
      </c>
      <c r="C17" s="1229"/>
      <c r="D17" s="1247"/>
      <c r="E17" s="1247"/>
      <c r="F17" s="1247"/>
      <c r="G17" s="1224"/>
      <c r="H17" s="1331"/>
      <c r="I17" s="152"/>
      <c r="J17" s="1245"/>
      <c r="K17" s="1245"/>
      <c r="L17" s="1245"/>
      <c r="M17" s="1246"/>
      <c r="N17" s="102"/>
      <c r="P17" s="537" t="s">
        <v>348</v>
      </c>
      <c r="Q17" s="537"/>
      <c r="R17" s="1260"/>
      <c r="S17" s="1260"/>
      <c r="T17" s="537" t="s">
        <v>349</v>
      </c>
      <c r="U17" s="543">
        <v>45839</v>
      </c>
      <c r="V17" s="395"/>
      <c r="W17" s="395"/>
      <c r="X17" s="395"/>
      <c r="Y17" s="395"/>
      <c r="BA17" s="197" t="s">
        <v>351</v>
      </c>
    </row>
    <row r="18" spans="2:53" ht="18.649999999999999" customHeight="1" outlineLevel="1" x14ac:dyDescent="0.35">
      <c r="B18" s="172"/>
      <c r="C18" s="152"/>
      <c r="D18" s="152"/>
      <c r="E18" s="152"/>
      <c r="F18" s="152"/>
      <c r="G18" s="152"/>
      <c r="H18" s="152"/>
      <c r="I18" s="152"/>
      <c r="J18" s="1245"/>
      <c r="K18" s="1245"/>
      <c r="L18" s="1245"/>
      <c r="M18" s="1246"/>
      <c r="N18" s="102"/>
      <c r="P18" s="537" t="s">
        <v>350</v>
      </c>
      <c r="Q18" s="537"/>
      <c r="R18" s="1261"/>
      <c r="S18" s="1261"/>
      <c r="T18" s="537" t="s">
        <v>314</v>
      </c>
      <c r="U18" s="541" t="s">
        <v>351</v>
      </c>
      <c r="V18" s="395"/>
      <c r="W18" s="395"/>
      <c r="X18" s="395"/>
      <c r="Y18" s="395"/>
      <c r="BA18" s="197" t="s">
        <v>354</v>
      </c>
    </row>
    <row r="19" spans="2:53" ht="18.649999999999999" customHeight="1" outlineLevel="1" x14ac:dyDescent="0.35">
      <c r="B19" s="172"/>
      <c r="C19" s="152"/>
      <c r="D19" s="152"/>
      <c r="E19" s="152"/>
      <c r="F19" s="152"/>
      <c r="G19" s="152"/>
      <c r="H19" s="152"/>
      <c r="I19" s="152"/>
      <c r="J19" s="1245"/>
      <c r="K19" s="1245"/>
      <c r="L19" s="1245"/>
      <c r="M19" s="1246"/>
      <c r="N19" s="102"/>
      <c r="P19" s="395"/>
      <c r="Q19" s="395"/>
      <c r="R19" s="395"/>
      <c r="S19" s="395"/>
      <c r="T19" s="395"/>
      <c r="U19" s="395"/>
      <c r="V19" s="395"/>
      <c r="W19" s="395"/>
      <c r="X19" s="395"/>
      <c r="Y19" s="395"/>
      <c r="BA19" s="197" t="s">
        <v>355</v>
      </c>
    </row>
    <row r="20" spans="2:53" ht="18.649999999999999" customHeight="1" outlineLevel="1" x14ac:dyDescent="0.35">
      <c r="B20" s="62"/>
      <c r="C20" s="71"/>
      <c r="D20" s="74"/>
      <c r="E20" s="65"/>
      <c r="F20" s="65"/>
      <c r="G20" s="65"/>
      <c r="H20" s="65"/>
      <c r="I20" s="73"/>
      <c r="J20" s="1245"/>
      <c r="K20" s="1245"/>
      <c r="L20" s="1245"/>
      <c r="M20" s="1246"/>
      <c r="N20" s="102"/>
      <c r="P20" s="536"/>
      <c r="BA20" s="197" t="s">
        <v>356</v>
      </c>
    </row>
    <row r="21" spans="2:53" ht="31.5" customHeight="1" outlineLevel="1" x14ac:dyDescent="0.35">
      <c r="B21" s="62"/>
      <c r="C21" s="71"/>
      <c r="D21" s="74"/>
      <c r="E21" s="65"/>
      <c r="F21" s="65"/>
      <c r="G21" s="65"/>
      <c r="H21" s="65"/>
      <c r="I21" s="73"/>
      <c r="J21" s="1245"/>
      <c r="K21" s="1245"/>
      <c r="L21" s="1245"/>
      <c r="M21" s="1246"/>
      <c r="N21" s="102"/>
      <c r="P21" s="536"/>
      <c r="BA21" s="197" t="s">
        <v>359</v>
      </c>
    </row>
    <row r="22" spans="2:53" ht="18.649999999999999" customHeight="1" thickBot="1" x14ac:dyDescent="0.4">
      <c r="B22" s="238"/>
      <c r="C22" s="76"/>
      <c r="D22" s="77"/>
      <c r="E22" s="78"/>
      <c r="F22" s="78"/>
      <c r="G22" s="78"/>
      <c r="H22" s="78"/>
      <c r="I22" s="190"/>
      <c r="J22" s="191"/>
      <c r="K22" s="191"/>
      <c r="L22" s="191"/>
      <c r="M22" s="394"/>
      <c r="N22" s="102"/>
      <c r="P22" s="536"/>
      <c r="BA22" s="197" t="s">
        <v>360</v>
      </c>
    </row>
    <row r="23" spans="2:53" ht="18.649999999999999" customHeight="1" outlineLevel="1" thickBot="1" x14ac:dyDescent="0.4">
      <c r="B23" s="1171" t="s">
        <v>245</v>
      </c>
      <c r="C23" s="1172"/>
      <c r="D23" s="1172"/>
      <c r="E23" s="1172"/>
      <c r="F23" s="1172"/>
      <c r="G23" s="1172"/>
      <c r="H23" s="1172"/>
      <c r="I23" s="1172"/>
      <c r="J23" s="1172"/>
      <c r="K23" s="1172"/>
      <c r="L23" s="1172"/>
      <c r="M23" s="852"/>
      <c r="N23" s="102"/>
      <c r="P23" s="395" t="s">
        <v>421</v>
      </c>
      <c r="BA23" s="197" t="s">
        <v>361</v>
      </c>
    </row>
    <row r="24" spans="2:53" ht="18.649999999999999" customHeight="1" outlineLevel="1" x14ac:dyDescent="0.35">
      <c r="B24" s="853"/>
      <c r="C24" s="854"/>
      <c r="D24" s="855"/>
      <c r="E24" s="854"/>
      <c r="F24" s="774"/>
      <c r="G24" s="774"/>
      <c r="H24" s="774"/>
      <c r="I24" s="856"/>
      <c r="J24" s="857"/>
      <c r="K24" s="857"/>
      <c r="L24" s="857"/>
      <c r="M24" s="858"/>
      <c r="N24" s="102"/>
      <c r="BA24" s="197" t="s">
        <v>362</v>
      </c>
    </row>
    <row r="25" spans="2:53" ht="18.649999999999999" customHeight="1" outlineLevel="1" thickBot="1" x14ac:dyDescent="0.4">
      <c r="B25" s="729"/>
      <c r="C25"/>
      <c r="D25"/>
      <c r="E25"/>
      <c r="F25"/>
      <c r="G25" s="809"/>
      <c r="H25" s="859"/>
      <c r="I25" s="859"/>
      <c r="J25" s="1032" t="s">
        <v>249</v>
      </c>
      <c r="K25" s="1032"/>
      <c r="L25" s="1032"/>
      <c r="M25" s="860"/>
      <c r="N25" s="102"/>
      <c r="P25" s="1332" t="s">
        <v>248</v>
      </c>
      <c r="Q25" s="615"/>
      <c r="R25" s="615"/>
      <c r="S25" s="615"/>
      <c r="W25" s="395"/>
      <c r="BA25" s="197" t="s">
        <v>363</v>
      </c>
    </row>
    <row r="26" spans="2:53" ht="26.5" outlineLevel="1" thickBot="1" x14ac:dyDescent="0.4">
      <c r="B26" s="729"/>
      <c r="C26" s="861" t="s">
        <v>250</v>
      </c>
      <c r="D26" s="699" t="s">
        <v>246</v>
      </c>
      <c r="E26" s="647" t="s">
        <v>247</v>
      </c>
      <c r="F26"/>
      <c r="G26" s="1252" t="s">
        <v>248</v>
      </c>
      <c r="H26" s="1253"/>
      <c r="I26" s="862"/>
      <c r="J26" s="1032" t="s">
        <v>253</v>
      </c>
      <c r="K26" s="1033" t="s">
        <v>254</v>
      </c>
      <c r="L26" s="1033" t="s">
        <v>255</v>
      </c>
      <c r="M26" s="863"/>
      <c r="N26" s="102"/>
      <c r="P26" s="1333"/>
      <c r="Q26" s="615" t="s">
        <v>252</v>
      </c>
      <c r="R26" s="615" t="s">
        <v>323</v>
      </c>
      <c r="S26" s="135" t="s">
        <v>324</v>
      </c>
      <c r="BA26" s="197" t="s">
        <v>365</v>
      </c>
    </row>
    <row r="27" spans="2:53" ht="36" customHeight="1" outlineLevel="1" thickBot="1" x14ac:dyDescent="0.4">
      <c r="B27" s="729"/>
      <c r="C27" s="864" t="str" cm="1">
        <f t="array" ref="C27">IF(IFERROR(INDEX($B$49:$B$1700,MATCH(0,COUNTIF($C$26:C26,$B$49:$B$1700),0)),"")=0,"",IFERROR(INDEX($B$49:$B$1700,MATCH(0,COUNTIF($C$26:C26,$B$49:$B$1700),0)),""))</f>
        <v/>
      </c>
      <c r="D27" s="865">
        <f>SUMIF($B$49:$B$1700,$C27,J$49:J$1700)</f>
        <v>0</v>
      </c>
      <c r="E27" s="865">
        <f>SUMIF($B$49:$B$1700,$C27,K$49:K$1700)</f>
        <v>0</v>
      </c>
      <c r="F27"/>
      <c r="G27" s="866" t="s">
        <v>422</v>
      </c>
      <c r="H27" s="867" t="s">
        <v>252</v>
      </c>
      <c r="I27"/>
      <c r="J27" s="1032"/>
      <c r="K27" s="1033"/>
      <c r="L27" s="1033"/>
      <c r="M27" s="18"/>
      <c r="N27" s="102"/>
      <c r="P27" s="544" t="s">
        <v>256</v>
      </c>
      <c r="Q27" s="545">
        <f>H28*$G$32</f>
        <v>0</v>
      </c>
      <c r="R27" s="546">
        <f>Q27-R28</f>
        <v>0</v>
      </c>
      <c r="S27" s="547"/>
      <c r="BA27" s="197" t="s">
        <v>366</v>
      </c>
    </row>
    <row r="28" spans="2:53" ht="18.649999999999999" customHeight="1" outlineLevel="1" x14ac:dyDescent="0.35">
      <c r="B28" s="729"/>
      <c r="C28" s="864" t="str" cm="1">
        <f t="array" ref="C28">IF(IFERROR(INDEX($B$49:$B$1700,MATCH(0,COUNTIF($C$26:C27,$B$49:$B$1700),0)),"")=0,"",IFERROR(INDEX($B$49:$B$1700,MATCH(0,COUNTIF($C$26:C27,$B$49:$B$1700),0)),""))</f>
        <v/>
      </c>
      <c r="D28" s="865">
        <f t="shared" ref="D28:D39" si="0">SUMIF($B$49:$B$1700,$C28,J$49:J$1700)</f>
        <v>0</v>
      </c>
      <c r="E28" s="865">
        <f t="shared" ref="E28:E39" si="1">SUMIF($B$49:$B$1700,$C28,K$49:K$1700)</f>
        <v>0</v>
      </c>
      <c r="F28"/>
      <c r="G28" s="868" t="s">
        <v>256</v>
      </c>
      <c r="H28" s="869">
        <f>SUM($J$49:$J$1700)-H30-H29</f>
        <v>0</v>
      </c>
      <c r="I28"/>
      <c r="J28" s="107"/>
      <c r="K28" s="158"/>
      <c r="L28" s="747">
        <f>K28</f>
        <v>0</v>
      </c>
      <c r="M28" s="18"/>
      <c r="N28" s="102"/>
      <c r="P28" s="544"/>
      <c r="Q28" s="545"/>
      <c r="R28" s="548">
        <v>0</v>
      </c>
      <c r="S28" s="547"/>
      <c r="BA28" s="197" t="s">
        <v>367</v>
      </c>
    </row>
    <row r="29" spans="2:53" ht="18.649999999999999" customHeight="1" outlineLevel="1" x14ac:dyDescent="0.35">
      <c r="B29" s="729"/>
      <c r="C29" s="864" t="str" cm="1">
        <f t="array" ref="C29">IF(IFERROR(INDEX($B$49:$B$1700,MATCH(0,COUNTIF($C$26:C28,$B$49:$B$1700),0)),"")=0,"",IFERROR(INDEX($B$49:$B$1700,MATCH(0,COUNTIF($C$26:C28,$B$49:$B$1700),0)),""))</f>
        <v/>
      </c>
      <c r="D29" s="865">
        <f t="shared" si="0"/>
        <v>0</v>
      </c>
      <c r="E29" s="865">
        <f t="shared" si="1"/>
        <v>0</v>
      </c>
      <c r="F29"/>
      <c r="G29" s="870" t="s">
        <v>423</v>
      </c>
      <c r="H29" s="871">
        <f>SUMIFS($J$49:$J$1700,$D$49:$D$1700,$D$45)+SUMIFS($J$49:$J$1700,$D$49:$D$1700,$D$45-1)</f>
        <v>0</v>
      </c>
      <c r="I29"/>
      <c r="J29" s="107"/>
      <c r="K29" s="156"/>
      <c r="L29" s="747" t="str">
        <f>IF(ISBLANK(K29),"",L28+K29)</f>
        <v/>
      </c>
      <c r="M29" s="18"/>
      <c r="N29" s="102"/>
      <c r="P29" s="544" t="s">
        <v>257</v>
      </c>
      <c r="Q29" s="545">
        <f>H29*$G$32</f>
        <v>0</v>
      </c>
      <c r="R29" s="549">
        <f>Q29</f>
        <v>0</v>
      </c>
      <c r="S29" s="547">
        <v>59205000</v>
      </c>
      <c r="BA29" s="197" t="s">
        <v>368</v>
      </c>
    </row>
    <row r="30" spans="2:53" ht="18.649999999999999" customHeight="1" outlineLevel="1" thickBot="1" x14ac:dyDescent="0.4">
      <c r="B30" s="729"/>
      <c r="C30" s="864" t="str" cm="1">
        <f t="array" ref="C30">IF(IFERROR(INDEX($B$49:$B$1700,MATCH(0,COUNTIF($C$26:C29,$B$49:$B$1700),0)),"")=0,"",IFERROR(INDEX($B$49:$B$1700,MATCH(0,COUNTIF($C$26:C29,$B$49:$B$1700),0)),""))</f>
        <v/>
      </c>
      <c r="D30" s="865">
        <f t="shared" si="0"/>
        <v>0</v>
      </c>
      <c r="E30" s="865">
        <f t="shared" si="1"/>
        <v>0</v>
      </c>
      <c r="F30"/>
      <c r="G30" s="872" t="s">
        <v>258</v>
      </c>
      <c r="H30" s="871">
        <f>SUMIFS($J$49:$J$1700,$C$49:$C$1700,$G$30,$D$49:$D$1700,"")</f>
        <v>0</v>
      </c>
      <c r="I30"/>
      <c r="J30" s="107"/>
      <c r="K30" s="156"/>
      <c r="L30" s="747" t="str">
        <f>IF(ISBLANK(K30),"",L29+K30)</f>
        <v/>
      </c>
      <c r="M30" s="18"/>
      <c r="N30" s="102"/>
      <c r="P30" s="544" t="s">
        <v>258</v>
      </c>
      <c r="Q30" s="545">
        <f>H30*$G$32</f>
        <v>0</v>
      </c>
      <c r="R30" s="549">
        <f>Q30</f>
        <v>0</v>
      </c>
      <c r="S30" s="547">
        <v>59203020</v>
      </c>
      <c r="BA30" s="197" t="s">
        <v>366</v>
      </c>
    </row>
    <row r="31" spans="2:53" ht="18.649999999999999" customHeight="1" outlineLevel="1" thickBot="1" x14ac:dyDescent="0.4">
      <c r="B31" s="729"/>
      <c r="C31" s="864" t="str" cm="1">
        <f t="array" ref="C31">IF(IFERROR(INDEX($B$49:$B$1700,MATCH(0,COUNTIF($C$26:C30,$B$49:$B$1700),0)),"")=0,"",IFERROR(INDEX($B$49:$B$1700,MATCH(0,COUNTIF($C$26:C30,$B$49:$B$1700),0)),""))</f>
        <v/>
      </c>
      <c r="D31" s="865">
        <f>SUMIF($B$49:$B$1700,$C31,J$49:J$1700)</f>
        <v>0</v>
      </c>
      <c r="E31" s="865">
        <f t="shared" si="1"/>
        <v>0</v>
      </c>
      <c r="F31"/>
      <c r="G31" s="873" t="s">
        <v>281</v>
      </c>
      <c r="H31" s="874">
        <f>SUM(H28:H30)</f>
        <v>0</v>
      </c>
      <c r="I31"/>
      <c r="J31" s="107"/>
      <c r="K31" s="156"/>
      <c r="L31" s="747" t="str">
        <f>IF(ISBLANK(K31),"",L30+K31)</f>
        <v/>
      </c>
      <c r="M31" s="18"/>
      <c r="N31" s="102"/>
      <c r="P31" s="181" t="s">
        <v>259</v>
      </c>
      <c r="Q31" s="454">
        <f>SUM(Q27:Q30)</f>
        <v>0</v>
      </c>
      <c r="R31" s="454">
        <f>SUM(R27:R30)</f>
        <v>0</v>
      </c>
      <c r="S31" s="550"/>
      <c r="BA31" s="197" t="s">
        <v>367</v>
      </c>
    </row>
    <row r="32" spans="2:53" ht="18.649999999999999" customHeight="1" outlineLevel="1" x14ac:dyDescent="0.35">
      <c r="B32" s="729"/>
      <c r="C32" s="864" t="str" cm="1">
        <f t="array" ref="C32">IF(IFERROR(INDEX($B$49:$B$1700,MATCH(0,COUNTIF($C$26:C31,$B$49:$B$1700),0)),"")=0,"",IFERROR(INDEX($B$49:$B$1700,MATCH(0,COUNTIF($C$26:C31,$B$49:$B$1700),0)),""))</f>
        <v/>
      </c>
      <c r="D32" s="865">
        <f t="shared" si="0"/>
        <v>0</v>
      </c>
      <c r="E32" s="865">
        <f t="shared" si="1"/>
        <v>0</v>
      </c>
      <c r="F32"/>
      <c r="G32" s="339"/>
      <c r="H32" s="643">
        <f>ROUND(G32*H31,2)</f>
        <v>0</v>
      </c>
      <c r="I32"/>
      <c r="J32" s="107"/>
      <c r="K32" s="156"/>
      <c r="L32" s="747" t="str">
        <f t="shared" ref="L32:L33" si="2">IF(ISBLANK(K32),"",L31+K32)</f>
        <v/>
      </c>
      <c r="M32" s="18"/>
      <c r="N32" s="102"/>
      <c r="BA32" s="197" t="s">
        <v>368</v>
      </c>
    </row>
    <row r="33" spans="2:53" ht="18.649999999999999" customHeight="1" outlineLevel="1" x14ac:dyDescent="0.35">
      <c r="B33" s="729"/>
      <c r="C33" s="864" t="str" cm="1">
        <f t="array" ref="C33">IF(IFERROR(INDEX($B$49:$B$1700,MATCH(0,COUNTIF($C$26:C32,$B$49:$B$1700),0)),"")=0,"",IFERROR(INDEX($B$49:$B$1700,MATCH(0,COUNTIF($C$26:C32,$B$49:$B$1700),0)),""))</f>
        <v/>
      </c>
      <c r="D33" s="865">
        <f t="shared" si="0"/>
        <v>0</v>
      </c>
      <c r="E33" s="865">
        <f t="shared" si="1"/>
        <v>0</v>
      </c>
      <c r="F33"/>
      <c r="G33" s="875"/>
      <c r="H33" s="859"/>
      <c r="I33" s="859"/>
      <c r="J33" s="107"/>
      <c r="K33" s="156"/>
      <c r="L33" s="747" t="str">
        <f t="shared" si="2"/>
        <v/>
      </c>
      <c r="M33" s="18"/>
      <c r="N33" s="102"/>
      <c r="BA33" s="197" t="s">
        <v>370</v>
      </c>
    </row>
    <row r="34" spans="2:53" ht="18.649999999999999" customHeight="1" outlineLevel="1" x14ac:dyDescent="0.35">
      <c r="B34" s="729"/>
      <c r="C34" s="864" t="str" cm="1">
        <f t="array" ref="C34">IF(IFERROR(INDEX($B$49:$B$1700,MATCH(0,COUNTIF($C$26:C33,$B$49:$B$1700),0)),"")=0,"",IFERROR(INDEX($B$49:$B$1700,MATCH(0,COUNTIF($C$26:C33,$B$49:$B$1700),0)),""))</f>
        <v/>
      </c>
      <c r="D34" s="865">
        <f t="shared" si="0"/>
        <v>0</v>
      </c>
      <c r="E34" s="865">
        <f t="shared" si="1"/>
        <v>0</v>
      </c>
      <c r="F34"/>
      <c r="G34" s="875"/>
      <c r="H34" s="859"/>
      <c r="I34" s="859"/>
      <c r="J34" s="755"/>
      <c r="K34" s="418"/>
      <c r="L34" s="418"/>
      <c r="M34" s="18"/>
      <c r="N34" s="102"/>
      <c r="BA34" s="395" t="s">
        <v>371</v>
      </c>
    </row>
    <row r="35" spans="2:53" ht="18.649999999999999" customHeight="1" outlineLevel="1" thickBot="1" x14ac:dyDescent="0.4">
      <c r="B35" s="729"/>
      <c r="C35" s="864" t="str" cm="1">
        <f t="array" ref="C35">IF(IFERROR(INDEX($B$49:$B$1700,MATCH(0,COUNTIF($C$26:C34,$B$49:$B$1700),0)),"")=0,"",IFERROR(INDEX($B$49:$B$1700,MATCH(0,COUNTIF($C$26:C34,$B$49:$B$1700),0)),""))</f>
        <v/>
      </c>
      <c r="D35" s="865">
        <f t="shared" si="0"/>
        <v>0</v>
      </c>
      <c r="E35" s="865">
        <f t="shared" si="1"/>
        <v>0</v>
      </c>
      <c r="F35"/>
      <c r="G35" s="875"/>
      <c r="H35" s="859"/>
      <c r="I35" s="859"/>
      <c r="J35" s="1027" t="s">
        <v>261</v>
      </c>
      <c r="K35" s="1027"/>
      <c r="L35" s="1027"/>
      <c r="M35" s="18"/>
      <c r="N35" s="102"/>
      <c r="O35" s="396"/>
      <c r="P35" s="613" t="s">
        <v>260</v>
      </c>
      <c r="Q35" s="627"/>
      <c r="R35" s="627"/>
      <c r="S35" s="614"/>
    </row>
    <row r="36" spans="2:53" ht="15" outlineLevel="1" thickBot="1" x14ac:dyDescent="0.4">
      <c r="B36" s="729"/>
      <c r="C36" s="864" t="str" cm="1">
        <f t="array" ref="C36">IF(IFERROR(INDEX($B$49:$B$1700,MATCH(0,COUNTIF($C$26:C35,$B$49:$B$1700),0)),"")=0,"",IFERROR(INDEX($B$49:$B$1700,MATCH(0,COUNTIF($C$26:C35,$B$49:$B$1700),0)),""))</f>
        <v/>
      </c>
      <c r="D36" s="865">
        <f t="shared" si="0"/>
        <v>0</v>
      </c>
      <c r="E36" s="865">
        <f t="shared" si="1"/>
        <v>0</v>
      </c>
      <c r="F36"/>
      <c r="G36" s="1254" t="s">
        <v>260</v>
      </c>
      <c r="H36" s="1255"/>
      <c r="I36" s="862"/>
      <c r="J36" s="1027" t="s">
        <v>253</v>
      </c>
      <c r="K36" s="1009" t="s">
        <v>254</v>
      </c>
      <c r="L36" s="1009" t="s">
        <v>255</v>
      </c>
      <c r="M36" s="724"/>
      <c r="N36" s="102"/>
      <c r="P36" s="628"/>
      <c r="Q36" s="612" t="s">
        <v>252</v>
      </c>
      <c r="R36" s="612" t="s">
        <v>323</v>
      </c>
      <c r="S36" s="612" t="s">
        <v>324</v>
      </c>
      <c r="BA36" s="537" t="s">
        <v>372</v>
      </c>
    </row>
    <row r="37" spans="2:53" ht="34.5" customHeight="1" outlineLevel="1" thickBot="1" x14ac:dyDescent="0.4">
      <c r="B37" s="729"/>
      <c r="C37" s="864" t="str" cm="1">
        <f t="array" ref="C37">IF(IFERROR(INDEX($B$49:$B$1700,MATCH(0,COUNTIF($C$26:C36,$B$49:$B$1700),0)),"")=0,"",IFERROR(INDEX($B$49:$B$1700,MATCH(0,COUNTIF($C$26:C36,$B$49:$B$1700),0)),""))</f>
        <v/>
      </c>
      <c r="D37" s="865">
        <f t="shared" si="0"/>
        <v>0</v>
      </c>
      <c r="E37" s="865">
        <f t="shared" si="1"/>
        <v>0</v>
      </c>
      <c r="F37"/>
      <c r="G37" s="876" t="s">
        <v>422</v>
      </c>
      <c r="H37" s="876" t="s">
        <v>252</v>
      </c>
      <c r="I37"/>
      <c r="J37" s="1027"/>
      <c r="K37" s="1009"/>
      <c r="L37" s="1009"/>
      <c r="M37" s="724"/>
      <c r="N37" s="102"/>
      <c r="P37" s="628"/>
      <c r="Q37" s="612"/>
      <c r="R37" s="612"/>
      <c r="S37" s="612"/>
    </row>
    <row r="38" spans="2:53" ht="18.649999999999999" customHeight="1" outlineLevel="1" x14ac:dyDescent="0.35">
      <c r="B38" s="729"/>
      <c r="C38" s="864" t="str" cm="1">
        <f t="array" ref="C38">IF(IFERROR(INDEX($B$49:$B$1700,MATCH(0,COUNTIF($C$26:C37,$B$49:$B$1700),0)),"")=0,"",IFERROR(INDEX($B$49:$B$1700,MATCH(0,COUNTIF($C$26:C37,$B$49:$B$1700),0)),""))</f>
        <v/>
      </c>
      <c r="D38" s="865">
        <f t="shared" si="0"/>
        <v>0</v>
      </c>
      <c r="E38" s="865">
        <f t="shared" si="1"/>
        <v>0</v>
      </c>
      <c r="F38" s="859"/>
      <c r="G38" s="868" t="s">
        <v>256</v>
      </c>
      <c r="H38" s="869">
        <f>SUM($K$49:$K$1700)-H40-H39</f>
        <v>0</v>
      </c>
      <c r="I38"/>
      <c r="J38" s="107"/>
      <c r="K38" s="158"/>
      <c r="L38" s="747">
        <f>K38</f>
        <v>0</v>
      </c>
      <c r="M38" s="18"/>
      <c r="N38" s="102"/>
      <c r="P38" s="544" t="s">
        <v>256</v>
      </c>
      <c r="Q38" s="545">
        <f>J38*$G$42</f>
        <v>0</v>
      </c>
      <c r="R38" s="546">
        <f>Q38-R39</f>
        <v>0</v>
      </c>
      <c r="S38" s="547"/>
      <c r="BA38" s="395" t="s">
        <v>373</v>
      </c>
    </row>
    <row r="39" spans="2:53" ht="35.15" customHeight="1" outlineLevel="1" x14ac:dyDescent="0.35">
      <c r="B39" s="729"/>
      <c r="C39" s="864" t="str" cm="1">
        <f t="array" ref="C39">IF(IFERROR(INDEX($B$49:$B$1700,MATCH(0,COUNTIF($C$26:C38,$B$49:$B$1700),0)),"")=0,"",IFERROR(INDEX($B$49:$B$1700,MATCH(0,COUNTIF($C$26:C38,$B$49:$B$1700),0)),""))</f>
        <v/>
      </c>
      <c r="D39" s="865">
        <f t="shared" si="0"/>
        <v>0</v>
      </c>
      <c r="E39" s="865">
        <f t="shared" si="1"/>
        <v>0</v>
      </c>
      <c r="F39" s="859"/>
      <c r="G39" s="870" t="s">
        <v>423</v>
      </c>
      <c r="H39" s="871">
        <f>SUMIFS($K$49:$K$1700,$D$49:$D$1700,$D$45)</f>
        <v>0</v>
      </c>
      <c r="I39"/>
      <c r="J39" s="107"/>
      <c r="K39" s="156"/>
      <c r="L39" s="747" t="str">
        <f>IF(ISBLANK(K39),"",L38+K39)</f>
        <v/>
      </c>
      <c r="M39" s="18"/>
      <c r="N39" s="102"/>
      <c r="P39" s="544"/>
      <c r="Q39" s="545"/>
      <c r="R39" s="548">
        <v>0</v>
      </c>
      <c r="S39" s="547"/>
      <c r="BA39" s="395" t="s">
        <v>374</v>
      </c>
    </row>
    <row r="40" spans="2:53" ht="18.649999999999999" customHeight="1" outlineLevel="1" thickBot="1" x14ac:dyDescent="0.4">
      <c r="B40" s="729"/>
      <c r="C40" s="877" t="s">
        <v>424</v>
      </c>
      <c r="D40" s="878">
        <f>SUM(D27:D39)</f>
        <v>0</v>
      </c>
      <c r="E40" s="878">
        <f>SUM(E27:E39)</f>
        <v>0</v>
      </c>
      <c r="F40" s="859"/>
      <c r="G40" s="872" t="s">
        <v>258</v>
      </c>
      <c r="H40" s="871">
        <f>SUMIFS($K$49:$K$1700,$C$49:$C$1700,$G$40,$D$49:$D$1700,"&lt;&gt;"&amp;D45)</f>
        <v>0</v>
      </c>
      <c r="I40"/>
      <c r="J40" s="107"/>
      <c r="K40" s="156"/>
      <c r="L40" s="747" t="str">
        <f>IF(ISBLANK(K40),"",L39+K40)</f>
        <v/>
      </c>
      <c r="M40" s="18"/>
      <c r="N40" s="102"/>
      <c r="P40" s="544" t="s">
        <v>257</v>
      </c>
      <c r="Q40" s="545">
        <f>H39*$G$42</f>
        <v>0</v>
      </c>
      <c r="R40" s="549">
        <f>Q40</f>
        <v>0</v>
      </c>
      <c r="S40" s="547">
        <v>59205000</v>
      </c>
      <c r="BA40" s="395" t="s">
        <v>375</v>
      </c>
    </row>
    <row r="41" spans="2:53" ht="18.649999999999999" customHeight="1" outlineLevel="1" thickBot="1" x14ac:dyDescent="0.4">
      <c r="B41" s="729"/>
      <c r="C41" s="879"/>
      <c r="D41" s="859"/>
      <c r="E41" s="859"/>
      <c r="F41" s="859"/>
      <c r="G41" s="873" t="s">
        <v>281</v>
      </c>
      <c r="H41" s="874">
        <f>SUM(H38:H40)</f>
        <v>0</v>
      </c>
      <c r="I41"/>
      <c r="J41" s="107"/>
      <c r="K41" s="156"/>
      <c r="L41" s="747" t="str">
        <f>IF(ISBLANK(K41),"",L40+K41)</f>
        <v/>
      </c>
      <c r="M41" s="880"/>
      <c r="N41" s="102"/>
      <c r="P41" s="544" t="s">
        <v>258</v>
      </c>
      <c r="Q41" s="545">
        <f>H40*$G$42</f>
        <v>0</v>
      </c>
      <c r="R41" s="549">
        <f>Q41</f>
        <v>0</v>
      </c>
      <c r="S41" s="547">
        <v>59203020</v>
      </c>
      <c r="BA41" s="395" t="s">
        <v>376</v>
      </c>
    </row>
    <row r="42" spans="2:53" ht="18.649999999999999" customHeight="1" outlineLevel="1" x14ac:dyDescent="0.35">
      <c r="B42" s="729"/>
      <c r="C42" s="117"/>
      <c r="D42" s="881"/>
      <c r="E42" s="882"/>
      <c r="F42" s="879"/>
      <c r="G42" s="339"/>
      <c r="H42" s="643">
        <f>ROUND(G42*H41,2)</f>
        <v>0</v>
      </c>
      <c r="I42"/>
      <c r="J42" s="107"/>
      <c r="K42" s="156"/>
      <c r="L42" s="747" t="str">
        <f>IF(ISBLANK(K42),"",L41+K42)</f>
        <v/>
      </c>
      <c r="M42" s="883"/>
      <c r="N42" s="102"/>
      <c r="P42" s="181" t="s">
        <v>259</v>
      </c>
      <c r="Q42" s="454">
        <f>SUM(Q38:Q41)</f>
        <v>0</v>
      </c>
      <c r="R42" s="454">
        <f t="shared" ref="R42" si="3">SUM(R38:R41)</f>
        <v>0</v>
      </c>
      <c r="S42" s="550"/>
      <c r="BA42" s="395" t="s">
        <v>377</v>
      </c>
    </row>
    <row r="43" spans="2:53" ht="18.649999999999999" customHeight="1" outlineLevel="1" thickBot="1" x14ac:dyDescent="0.4">
      <c r="B43" s="884"/>
      <c r="C43" s="885"/>
      <c r="D43" s="886"/>
      <c r="E43" s="885"/>
      <c r="F43" s="796"/>
      <c r="G43" s="796"/>
      <c r="H43" s="796"/>
      <c r="I43" s="887"/>
      <c r="J43" s="888"/>
      <c r="K43" s="888"/>
      <c r="L43" s="888"/>
      <c r="M43" s="889"/>
      <c r="N43" s="102"/>
      <c r="BA43" s="395" t="s">
        <v>378</v>
      </c>
    </row>
    <row r="44" spans="2:53" ht="18.649999999999999" customHeight="1" thickBot="1" x14ac:dyDescent="0.4">
      <c r="B44" s="1171"/>
      <c r="C44" s="1172"/>
      <c r="D44" s="1172"/>
      <c r="E44" s="1172"/>
      <c r="F44" s="1172"/>
      <c r="G44" s="1172"/>
      <c r="H44" s="1172"/>
      <c r="I44" s="1172"/>
      <c r="J44" s="1172"/>
      <c r="K44" s="1172"/>
      <c r="L44" s="1172"/>
      <c r="M44" s="1173"/>
      <c r="N44" s="102"/>
      <c r="P44" s="536"/>
    </row>
    <row r="45" spans="2:53" ht="32.5" customHeight="1" thickBot="1" x14ac:dyDescent="0.4">
      <c r="B45" s="1323" t="s">
        <v>237</v>
      </c>
      <c r="C45" s="1324"/>
      <c r="D45" s="328">
        <v>2027</v>
      </c>
      <c r="E45" s="198"/>
      <c r="F45" s="199"/>
      <c r="G45" s="199"/>
      <c r="H45" s="1325" t="s">
        <v>331</v>
      </c>
      <c r="I45" s="1326"/>
      <c r="J45" s="398"/>
      <c r="K45" s="399"/>
      <c r="L45" s="399"/>
      <c r="M45" s="400"/>
      <c r="N45" s="102"/>
      <c r="P45" s="536"/>
    </row>
    <row r="46" spans="2:53" ht="15" thickBot="1" x14ac:dyDescent="0.4">
      <c r="B46" s="207"/>
      <c r="C46" s="831"/>
      <c r="D46" s="831"/>
      <c r="E46" s="831"/>
      <c r="F46" s="831"/>
      <c r="G46" s="831"/>
      <c r="H46" s="831"/>
      <c r="I46" s="831"/>
      <c r="J46" s="761"/>
      <c r="K46" s="762"/>
      <c r="L46" s="762"/>
      <c r="M46" s="763"/>
      <c r="N46" s="102"/>
      <c r="P46" s="536"/>
      <c r="BA46" s="551" t="s">
        <v>324</v>
      </c>
    </row>
    <row r="47" spans="2:53" ht="26.5" thickBot="1" x14ac:dyDescent="0.4">
      <c r="B47" s="207"/>
      <c r="C47" s="831"/>
      <c r="D47" s="831"/>
      <c r="E47" s="831"/>
      <c r="F47" s="831"/>
      <c r="G47" s="831"/>
      <c r="H47" s="831"/>
      <c r="I47" s="831"/>
      <c r="J47" s="890" t="s">
        <v>248</v>
      </c>
      <c r="K47" s="891" t="s">
        <v>260</v>
      </c>
      <c r="L47" s="892"/>
      <c r="M47" s="893"/>
      <c r="N47" s="392"/>
      <c r="O47" s="551" t="s">
        <v>259</v>
      </c>
      <c r="P47" s="552">
        <f>SUM(P49:P1699)</f>
        <v>0</v>
      </c>
      <c r="Q47" s="552">
        <f>SUM(Q49:Q1699)</f>
        <v>0</v>
      </c>
      <c r="R47" s="552">
        <f>SUM(R49:R1699)</f>
        <v>0</v>
      </c>
      <c r="S47" s="552">
        <f>SUM(S49:S1699)</f>
        <v>0</v>
      </c>
      <c r="T47" s="395"/>
      <c r="U47" s="395"/>
      <c r="V47" s="395"/>
      <c r="W47" s="395"/>
      <c r="BA47" s="553">
        <v>15992056</v>
      </c>
    </row>
    <row r="48" spans="2:53" ht="39.5" thickBot="1" x14ac:dyDescent="0.4">
      <c r="B48" s="166" t="s">
        <v>265</v>
      </c>
      <c r="C48" s="767" t="s">
        <v>266</v>
      </c>
      <c r="D48" s="767" t="s">
        <v>267</v>
      </c>
      <c r="E48" s="835" t="s">
        <v>332</v>
      </c>
      <c r="F48" s="835" t="s">
        <v>268</v>
      </c>
      <c r="G48" s="835" t="s">
        <v>269</v>
      </c>
      <c r="H48" s="835" t="s">
        <v>333</v>
      </c>
      <c r="I48" s="835" t="s">
        <v>334</v>
      </c>
      <c r="J48" s="894" t="s">
        <v>425</v>
      </c>
      <c r="K48" s="770" t="s">
        <v>426</v>
      </c>
      <c r="L48" s="895" t="s">
        <v>271</v>
      </c>
      <c r="M48" s="896" t="s">
        <v>336</v>
      </c>
      <c r="O48" s="554" t="s">
        <v>353</v>
      </c>
      <c r="P48" s="470" t="s">
        <v>337</v>
      </c>
      <c r="Q48" s="470" t="s">
        <v>338</v>
      </c>
      <c r="R48" s="470" t="s">
        <v>381</v>
      </c>
      <c r="S48" s="470" t="s">
        <v>382</v>
      </c>
      <c r="T48" s="395"/>
      <c r="U48" s="470" t="s">
        <v>353</v>
      </c>
      <c r="V48" s="470" t="s">
        <v>383</v>
      </c>
      <c r="W48" s="470" t="s">
        <v>384</v>
      </c>
      <c r="X48" s="1334" t="s">
        <v>271</v>
      </c>
      <c r="Y48" s="1335"/>
      <c r="Z48" s="1336"/>
      <c r="BA48" s="553">
        <v>40001426</v>
      </c>
    </row>
    <row r="49" spans="1:53" ht="18" customHeight="1" x14ac:dyDescent="0.35">
      <c r="B49" s="80"/>
      <c r="C49" s="119"/>
      <c r="D49" s="119"/>
      <c r="E49" s="202"/>
      <c r="F49" s="119"/>
      <c r="G49" s="120"/>
      <c r="H49" s="41"/>
      <c r="I49" s="41"/>
      <c r="J49" s="329">
        <v>0</v>
      </c>
      <c r="K49" s="329">
        <v>0</v>
      </c>
      <c r="L49" s="391"/>
      <c r="M49" s="150"/>
      <c r="O49" s="555" t="s">
        <v>351</v>
      </c>
      <c r="P49" s="556">
        <f>J49*$G$32</f>
        <v>0</v>
      </c>
      <c r="Q49" s="556">
        <f>K49*$G$42</f>
        <v>0</v>
      </c>
      <c r="R49" s="556">
        <f>P49-J49</f>
        <v>0</v>
      </c>
      <c r="S49" s="556">
        <f>Q49-K49</f>
        <v>0</v>
      </c>
      <c r="T49" s="557"/>
      <c r="U49" s="556" t="s">
        <v>351</v>
      </c>
      <c r="V49" s="556">
        <f>SUMIF($O$49:$O$1699,U49,$P$49:$P$1699)</f>
        <v>0</v>
      </c>
      <c r="W49" s="556">
        <f>SUMIF($O$49:$O$1699,U49,$Q$49:$Q$1699)</f>
        <v>0</v>
      </c>
      <c r="X49" s="633"/>
      <c r="Y49" s="634"/>
      <c r="Z49" s="635"/>
      <c r="BA49" s="553">
        <v>41204000</v>
      </c>
    </row>
    <row r="50" spans="1:53" ht="18" customHeight="1" x14ac:dyDescent="0.35">
      <c r="A50" s="252"/>
      <c r="B50" s="80"/>
      <c r="C50" s="119"/>
      <c r="D50" s="119"/>
      <c r="E50" s="202"/>
      <c r="F50" s="119"/>
      <c r="G50" s="120"/>
      <c r="H50" s="41"/>
      <c r="I50" s="41"/>
      <c r="J50" s="329">
        <v>0</v>
      </c>
      <c r="K50" s="329">
        <v>0</v>
      </c>
      <c r="L50" s="391"/>
      <c r="M50" s="150"/>
      <c r="O50" s="555"/>
      <c r="P50" s="556">
        <f t="shared" ref="P50:P113" si="4">J50*$G$32</f>
        <v>0</v>
      </c>
      <c r="Q50" s="556">
        <f t="shared" ref="Q50:Q113" si="5">K50*$G$42</f>
        <v>0</v>
      </c>
      <c r="R50" s="556">
        <f t="shared" ref="R50:S113" si="6">P50-J50</f>
        <v>0</v>
      </c>
      <c r="S50" s="556">
        <f t="shared" si="6"/>
        <v>0</v>
      </c>
      <c r="T50" s="557"/>
      <c r="U50" s="556" t="s">
        <v>354</v>
      </c>
      <c r="V50" s="556">
        <f t="shared" ref="V50:V65" si="7">SUMIF($O$49:$O$1699,U50,$P$49:$P$1699)</f>
        <v>0</v>
      </c>
      <c r="W50" s="556">
        <f t="shared" ref="W50:W65" si="8">SUMIF($O$49:$O$1699,U50,$Q$49:$Q$1699)</f>
        <v>0</v>
      </c>
      <c r="X50" s="633"/>
      <c r="Y50" s="634"/>
      <c r="Z50" s="635"/>
      <c r="BA50" s="553">
        <v>48000041</v>
      </c>
    </row>
    <row r="51" spans="1:53" ht="18" customHeight="1" x14ac:dyDescent="0.35">
      <c r="A51" s="252"/>
      <c r="B51" s="80"/>
      <c r="C51" s="119"/>
      <c r="D51" s="119"/>
      <c r="E51" s="202"/>
      <c r="F51" s="119"/>
      <c r="G51" s="120"/>
      <c r="H51" s="41"/>
      <c r="I51" s="41"/>
      <c r="J51" s="329">
        <v>0</v>
      </c>
      <c r="K51" s="329">
        <v>0</v>
      </c>
      <c r="L51" s="391"/>
      <c r="M51" s="150"/>
      <c r="O51" s="555"/>
      <c r="P51" s="556">
        <f t="shared" si="4"/>
        <v>0</v>
      </c>
      <c r="Q51" s="556">
        <f t="shared" si="5"/>
        <v>0</v>
      </c>
      <c r="R51" s="556">
        <f t="shared" si="6"/>
        <v>0</v>
      </c>
      <c r="S51" s="556">
        <f t="shared" si="6"/>
        <v>0</v>
      </c>
      <c r="T51" s="557"/>
      <c r="U51" s="556" t="s">
        <v>355</v>
      </c>
      <c r="V51" s="556">
        <f t="shared" si="7"/>
        <v>0</v>
      </c>
      <c r="W51" s="556">
        <f t="shared" si="8"/>
        <v>0</v>
      </c>
      <c r="X51" s="633"/>
      <c r="Y51" s="634"/>
      <c r="Z51" s="635"/>
      <c r="BA51" s="553">
        <v>50460000</v>
      </c>
    </row>
    <row r="52" spans="1:53" ht="18" customHeight="1" x14ac:dyDescent="0.35">
      <c r="A52" s="252"/>
      <c r="B52" s="80"/>
      <c r="C52" s="119"/>
      <c r="D52" s="119"/>
      <c r="E52" s="202"/>
      <c r="F52" s="119"/>
      <c r="G52" s="120"/>
      <c r="H52" s="41"/>
      <c r="I52" s="41"/>
      <c r="J52" s="329">
        <v>0</v>
      </c>
      <c r="K52" s="329">
        <v>0</v>
      </c>
      <c r="L52" s="391"/>
      <c r="M52" s="150"/>
      <c r="O52" s="555"/>
      <c r="P52" s="556">
        <f t="shared" si="4"/>
        <v>0</v>
      </c>
      <c r="Q52" s="556">
        <f t="shared" si="5"/>
        <v>0</v>
      </c>
      <c r="R52" s="556">
        <f t="shared" si="6"/>
        <v>0</v>
      </c>
      <c r="S52" s="556">
        <f t="shared" si="6"/>
        <v>0</v>
      </c>
      <c r="T52" s="557"/>
      <c r="U52" s="556" t="s">
        <v>356</v>
      </c>
      <c r="V52" s="556">
        <f t="shared" si="7"/>
        <v>0</v>
      </c>
      <c r="W52" s="556">
        <f t="shared" si="8"/>
        <v>0</v>
      </c>
      <c r="X52" s="633"/>
      <c r="Y52" s="634"/>
      <c r="Z52" s="635"/>
      <c r="BA52" s="553">
        <v>59112000</v>
      </c>
    </row>
    <row r="53" spans="1:53" ht="18" customHeight="1" x14ac:dyDescent="0.35">
      <c r="A53" s="252"/>
      <c r="B53" s="80"/>
      <c r="C53" s="119"/>
      <c r="D53" s="119"/>
      <c r="E53" s="202"/>
      <c r="F53" s="119"/>
      <c r="G53" s="120"/>
      <c r="H53" s="41"/>
      <c r="I53" s="41"/>
      <c r="J53" s="329">
        <v>0</v>
      </c>
      <c r="K53" s="329">
        <v>0</v>
      </c>
      <c r="L53" s="391"/>
      <c r="M53" s="150"/>
      <c r="O53" s="555"/>
      <c r="P53" s="556">
        <f t="shared" si="4"/>
        <v>0</v>
      </c>
      <c r="Q53" s="556">
        <f t="shared" si="5"/>
        <v>0</v>
      </c>
      <c r="R53" s="556">
        <f t="shared" si="6"/>
        <v>0</v>
      </c>
      <c r="S53" s="556">
        <f t="shared" si="6"/>
        <v>0</v>
      </c>
      <c r="T53" s="557"/>
      <c r="U53" s="556" t="s">
        <v>359</v>
      </c>
      <c r="V53" s="556">
        <f t="shared" si="7"/>
        <v>0</v>
      </c>
      <c r="W53" s="556">
        <f t="shared" si="8"/>
        <v>0</v>
      </c>
      <c r="X53" s="633"/>
      <c r="Y53" s="634"/>
      <c r="Z53" s="635"/>
      <c r="BA53" s="553">
        <v>59202000</v>
      </c>
    </row>
    <row r="54" spans="1:53" ht="18" customHeight="1" x14ac:dyDescent="0.35">
      <c r="A54" s="252"/>
      <c r="B54" s="80"/>
      <c r="C54" s="119"/>
      <c r="D54" s="119"/>
      <c r="E54" s="202"/>
      <c r="F54" s="119"/>
      <c r="G54" s="120"/>
      <c r="H54" s="41"/>
      <c r="I54" s="41"/>
      <c r="J54" s="329">
        <v>0</v>
      </c>
      <c r="K54" s="329">
        <v>0</v>
      </c>
      <c r="L54" s="391"/>
      <c r="M54" s="150"/>
      <c r="O54" s="555"/>
      <c r="P54" s="556">
        <f t="shared" si="4"/>
        <v>0</v>
      </c>
      <c r="Q54" s="556">
        <f t="shared" si="5"/>
        <v>0</v>
      </c>
      <c r="R54" s="556">
        <f t="shared" si="6"/>
        <v>0</v>
      </c>
      <c r="S54" s="556">
        <f t="shared" si="6"/>
        <v>0</v>
      </c>
      <c r="T54" s="557"/>
      <c r="U54" s="556" t="s">
        <v>360</v>
      </c>
      <c r="V54" s="556">
        <f t="shared" si="7"/>
        <v>0</v>
      </c>
      <c r="W54" s="556">
        <f t="shared" si="8"/>
        <v>0</v>
      </c>
      <c r="X54" s="633"/>
      <c r="Y54" s="634"/>
      <c r="Z54" s="635"/>
      <c r="BA54" s="553">
        <v>59202003</v>
      </c>
    </row>
    <row r="55" spans="1:53" ht="18" customHeight="1" x14ac:dyDescent="0.35">
      <c r="B55" s="80"/>
      <c r="C55" s="119"/>
      <c r="D55" s="119"/>
      <c r="E55" s="202"/>
      <c r="F55" s="119"/>
      <c r="G55" s="120"/>
      <c r="H55" s="41"/>
      <c r="I55" s="41"/>
      <c r="J55" s="329">
        <v>0</v>
      </c>
      <c r="K55" s="329">
        <v>0</v>
      </c>
      <c r="L55" s="391"/>
      <c r="M55" s="150"/>
      <c r="O55" s="555"/>
      <c r="P55" s="556">
        <f t="shared" si="4"/>
        <v>0</v>
      </c>
      <c r="Q55" s="556">
        <f t="shared" si="5"/>
        <v>0</v>
      </c>
      <c r="R55" s="556">
        <f t="shared" si="6"/>
        <v>0</v>
      </c>
      <c r="S55" s="556">
        <f t="shared" si="6"/>
        <v>0</v>
      </c>
      <c r="T55" s="395"/>
      <c r="U55" s="556" t="s">
        <v>361</v>
      </c>
      <c r="V55" s="556">
        <f t="shared" si="7"/>
        <v>0</v>
      </c>
      <c r="W55" s="556">
        <f t="shared" si="8"/>
        <v>0</v>
      </c>
      <c r="X55" s="633"/>
      <c r="Y55" s="634"/>
      <c r="Z55" s="635"/>
      <c r="BA55" s="553">
        <v>59202025</v>
      </c>
    </row>
    <row r="56" spans="1:53" ht="18" customHeight="1" x14ac:dyDescent="0.35">
      <c r="B56" s="80"/>
      <c r="C56" s="119"/>
      <c r="D56" s="119"/>
      <c r="E56" s="202"/>
      <c r="F56" s="119"/>
      <c r="G56" s="120"/>
      <c r="H56" s="41"/>
      <c r="I56" s="41"/>
      <c r="J56" s="329">
        <v>0</v>
      </c>
      <c r="K56" s="329">
        <v>0</v>
      </c>
      <c r="L56" s="391"/>
      <c r="M56" s="150"/>
      <c r="O56" s="555"/>
      <c r="P56" s="556">
        <f t="shared" si="4"/>
        <v>0</v>
      </c>
      <c r="Q56" s="556">
        <f t="shared" si="5"/>
        <v>0</v>
      </c>
      <c r="R56" s="556">
        <f t="shared" si="6"/>
        <v>0</v>
      </c>
      <c r="S56" s="556">
        <f t="shared" si="6"/>
        <v>0</v>
      </c>
      <c r="T56" s="395"/>
      <c r="U56" s="556" t="s">
        <v>362</v>
      </c>
      <c r="V56" s="556">
        <f t="shared" si="7"/>
        <v>0</v>
      </c>
      <c r="W56" s="556">
        <f t="shared" si="8"/>
        <v>0</v>
      </c>
      <c r="X56" s="633"/>
      <c r="Y56" s="634"/>
      <c r="Z56" s="635"/>
      <c r="BA56" s="553">
        <v>59203000</v>
      </c>
    </row>
    <row r="57" spans="1:53" ht="18" customHeight="1" x14ac:dyDescent="0.35">
      <c r="B57" s="80"/>
      <c r="C57" s="119"/>
      <c r="D57" s="119"/>
      <c r="E57" s="202"/>
      <c r="F57" s="119"/>
      <c r="G57" s="120"/>
      <c r="H57" s="41"/>
      <c r="I57" s="41"/>
      <c r="J57" s="329">
        <v>0</v>
      </c>
      <c r="K57" s="329">
        <v>0</v>
      </c>
      <c r="L57" s="391"/>
      <c r="M57" s="150"/>
      <c r="O57" s="555"/>
      <c r="P57" s="556">
        <f t="shared" si="4"/>
        <v>0</v>
      </c>
      <c r="Q57" s="556">
        <f t="shared" si="5"/>
        <v>0</v>
      </c>
      <c r="R57" s="556">
        <f t="shared" si="6"/>
        <v>0</v>
      </c>
      <c r="S57" s="556">
        <f t="shared" si="6"/>
        <v>0</v>
      </c>
      <c r="T57" s="395"/>
      <c r="U57" s="556" t="s">
        <v>363</v>
      </c>
      <c r="V57" s="556">
        <f t="shared" si="7"/>
        <v>0</v>
      </c>
      <c r="W57" s="556">
        <f t="shared" si="8"/>
        <v>0</v>
      </c>
      <c r="X57" s="633"/>
      <c r="Y57" s="634"/>
      <c r="Z57" s="635"/>
      <c r="BA57" s="553">
        <v>59203010</v>
      </c>
    </row>
    <row r="58" spans="1:53" ht="18" customHeight="1" x14ac:dyDescent="0.35">
      <c r="B58" s="80"/>
      <c r="C58" s="119"/>
      <c r="D58" s="119"/>
      <c r="E58" s="202"/>
      <c r="F58" s="119"/>
      <c r="G58" s="120"/>
      <c r="H58" s="41"/>
      <c r="I58" s="41"/>
      <c r="J58" s="329">
        <v>0</v>
      </c>
      <c r="K58" s="329">
        <v>0</v>
      </c>
      <c r="L58" s="391"/>
      <c r="M58" s="150"/>
      <c r="O58" s="555"/>
      <c r="P58" s="556">
        <f t="shared" si="4"/>
        <v>0</v>
      </c>
      <c r="Q58" s="556">
        <f t="shared" si="5"/>
        <v>0</v>
      </c>
      <c r="R58" s="556">
        <f t="shared" si="6"/>
        <v>0</v>
      </c>
      <c r="S58" s="556">
        <f t="shared" si="6"/>
        <v>0</v>
      </c>
      <c r="T58" s="395"/>
      <c r="U58" s="556" t="s">
        <v>365</v>
      </c>
      <c r="V58" s="556">
        <f t="shared" si="7"/>
        <v>0</v>
      </c>
      <c r="W58" s="556">
        <f t="shared" si="8"/>
        <v>0</v>
      </c>
      <c r="X58" s="633"/>
      <c r="Y58" s="634"/>
      <c r="Z58" s="635"/>
      <c r="BA58" s="553">
        <v>59203020</v>
      </c>
    </row>
    <row r="59" spans="1:53" ht="18" customHeight="1" x14ac:dyDescent="0.35">
      <c r="B59" s="80"/>
      <c r="C59" s="119"/>
      <c r="D59" s="119"/>
      <c r="E59" s="202"/>
      <c r="F59" s="119"/>
      <c r="G59" s="120"/>
      <c r="H59" s="41"/>
      <c r="I59" s="41"/>
      <c r="J59" s="329">
        <v>0</v>
      </c>
      <c r="K59" s="329">
        <v>0</v>
      </c>
      <c r="L59" s="391"/>
      <c r="M59" s="150"/>
      <c r="O59" s="555"/>
      <c r="P59" s="556">
        <f t="shared" si="4"/>
        <v>0</v>
      </c>
      <c r="Q59" s="556">
        <f t="shared" si="5"/>
        <v>0</v>
      </c>
      <c r="R59" s="556">
        <f t="shared" si="6"/>
        <v>0</v>
      </c>
      <c r="S59" s="556">
        <f t="shared" si="6"/>
        <v>0</v>
      </c>
      <c r="T59" s="395"/>
      <c r="U59" s="556" t="s">
        <v>366</v>
      </c>
      <c r="V59" s="556">
        <f t="shared" si="7"/>
        <v>0</v>
      </c>
      <c r="W59" s="556">
        <f t="shared" si="8"/>
        <v>0</v>
      </c>
      <c r="X59" s="633"/>
      <c r="Y59" s="634"/>
      <c r="Z59" s="635"/>
      <c r="BA59" s="553">
        <v>59205000</v>
      </c>
    </row>
    <row r="60" spans="1:53" ht="18" customHeight="1" x14ac:dyDescent="0.35">
      <c r="B60" s="80"/>
      <c r="C60" s="119"/>
      <c r="D60" s="119"/>
      <c r="E60" s="202"/>
      <c r="F60" s="119"/>
      <c r="G60" s="120"/>
      <c r="H60" s="41"/>
      <c r="I60" s="41"/>
      <c r="J60" s="329">
        <v>0</v>
      </c>
      <c r="K60" s="329">
        <v>0</v>
      </c>
      <c r="L60" s="391"/>
      <c r="M60" s="150"/>
      <c r="O60" s="555"/>
      <c r="P60" s="556">
        <f t="shared" si="4"/>
        <v>0</v>
      </c>
      <c r="Q60" s="556">
        <f t="shared" si="5"/>
        <v>0</v>
      </c>
      <c r="R60" s="556">
        <f t="shared" si="6"/>
        <v>0</v>
      </c>
      <c r="S60" s="556">
        <f t="shared" si="6"/>
        <v>0</v>
      </c>
      <c r="T60" s="395"/>
      <c r="U60" s="556" t="s">
        <v>367</v>
      </c>
      <c r="V60" s="556">
        <f t="shared" si="7"/>
        <v>0</v>
      </c>
      <c r="W60" s="556">
        <f t="shared" si="8"/>
        <v>0</v>
      </c>
      <c r="X60" s="633"/>
      <c r="Y60" s="634"/>
      <c r="Z60" s="635"/>
      <c r="BA60" s="553">
        <v>70610012</v>
      </c>
    </row>
    <row r="61" spans="1:53" ht="18" customHeight="1" x14ac:dyDescent="0.35">
      <c r="B61" s="80"/>
      <c r="C61" s="119"/>
      <c r="D61" s="119"/>
      <c r="E61" s="202"/>
      <c r="F61" s="119"/>
      <c r="G61" s="120"/>
      <c r="H61" s="41"/>
      <c r="I61" s="41"/>
      <c r="J61" s="329">
        <v>0</v>
      </c>
      <c r="K61" s="329">
        <v>0</v>
      </c>
      <c r="L61" s="391"/>
      <c r="M61" s="150"/>
      <c r="O61" s="555"/>
      <c r="P61" s="556">
        <f t="shared" si="4"/>
        <v>0</v>
      </c>
      <c r="Q61" s="556">
        <f t="shared" si="5"/>
        <v>0</v>
      </c>
      <c r="R61" s="556">
        <f t="shared" si="6"/>
        <v>0</v>
      </c>
      <c r="S61" s="556">
        <f t="shared" si="6"/>
        <v>0</v>
      </c>
      <c r="T61" s="395"/>
      <c r="U61" s="556" t="s">
        <v>368</v>
      </c>
      <c r="V61" s="556">
        <f t="shared" si="7"/>
        <v>0</v>
      </c>
      <c r="W61" s="556">
        <f t="shared" si="8"/>
        <v>0</v>
      </c>
      <c r="X61" s="633"/>
      <c r="Y61" s="634"/>
      <c r="Z61" s="635"/>
      <c r="BA61" s="553">
        <v>70437001</v>
      </c>
    </row>
    <row r="62" spans="1:53" ht="18" customHeight="1" x14ac:dyDescent="0.35">
      <c r="B62" s="80"/>
      <c r="C62" s="119"/>
      <c r="D62" s="119"/>
      <c r="E62" s="202"/>
      <c r="F62" s="119"/>
      <c r="G62" s="120"/>
      <c r="H62" s="41"/>
      <c r="I62" s="41"/>
      <c r="J62" s="329">
        <v>0</v>
      </c>
      <c r="K62" s="329">
        <v>0</v>
      </c>
      <c r="L62" s="391"/>
      <c r="M62" s="150"/>
      <c r="O62" s="555"/>
      <c r="P62" s="556">
        <f t="shared" si="4"/>
        <v>0</v>
      </c>
      <c r="Q62" s="556">
        <f t="shared" si="5"/>
        <v>0</v>
      </c>
      <c r="R62" s="556">
        <f t="shared" si="6"/>
        <v>0</v>
      </c>
      <c r="S62" s="556">
        <f t="shared" si="6"/>
        <v>0</v>
      </c>
      <c r="T62" s="395"/>
      <c r="U62" s="556" t="s">
        <v>366</v>
      </c>
      <c r="V62" s="556">
        <f t="shared" si="7"/>
        <v>0</v>
      </c>
      <c r="W62" s="556">
        <f t="shared" si="8"/>
        <v>0</v>
      </c>
      <c r="X62" s="633"/>
      <c r="Y62" s="634"/>
      <c r="Z62" s="635"/>
      <c r="BA62" s="553"/>
    </row>
    <row r="63" spans="1:53" ht="18" customHeight="1" x14ac:dyDescent="0.35">
      <c r="B63" s="80"/>
      <c r="C63" s="119"/>
      <c r="D63" s="119"/>
      <c r="E63" s="202"/>
      <c r="F63" s="119"/>
      <c r="G63" s="120"/>
      <c r="H63" s="41"/>
      <c r="I63" s="41"/>
      <c r="J63" s="329">
        <v>0</v>
      </c>
      <c r="K63" s="329">
        <v>0</v>
      </c>
      <c r="L63" s="391"/>
      <c r="M63" s="150"/>
      <c r="O63" s="555"/>
      <c r="P63" s="556">
        <f t="shared" si="4"/>
        <v>0</v>
      </c>
      <c r="Q63" s="556">
        <f t="shared" si="5"/>
        <v>0</v>
      </c>
      <c r="R63" s="556">
        <f t="shared" si="6"/>
        <v>0</v>
      </c>
      <c r="S63" s="556">
        <f t="shared" si="6"/>
        <v>0</v>
      </c>
      <c r="T63" s="395"/>
      <c r="U63" s="556" t="s">
        <v>367</v>
      </c>
      <c r="V63" s="556">
        <f t="shared" si="7"/>
        <v>0</v>
      </c>
      <c r="W63" s="556">
        <f t="shared" si="8"/>
        <v>0</v>
      </c>
      <c r="X63" s="633"/>
      <c r="Y63" s="634"/>
      <c r="Z63" s="635"/>
      <c r="BA63" s="553"/>
    </row>
    <row r="64" spans="1:53" ht="18" customHeight="1" x14ac:dyDescent="0.35">
      <c r="B64" s="80"/>
      <c r="C64" s="119"/>
      <c r="D64" s="119"/>
      <c r="E64" s="202"/>
      <c r="F64" s="119"/>
      <c r="G64" s="120"/>
      <c r="H64" s="41"/>
      <c r="I64" s="41"/>
      <c r="J64" s="329">
        <v>0</v>
      </c>
      <c r="K64" s="329">
        <v>0</v>
      </c>
      <c r="L64" s="391"/>
      <c r="M64" s="150"/>
      <c r="O64" s="555"/>
      <c r="P64" s="556">
        <f t="shared" si="4"/>
        <v>0</v>
      </c>
      <c r="Q64" s="556">
        <f t="shared" si="5"/>
        <v>0</v>
      </c>
      <c r="R64" s="556">
        <f t="shared" si="6"/>
        <v>0</v>
      </c>
      <c r="S64" s="556">
        <f t="shared" si="6"/>
        <v>0</v>
      </c>
      <c r="T64" s="395"/>
      <c r="U64" s="556" t="s">
        <v>368</v>
      </c>
      <c r="V64" s="556">
        <f t="shared" si="7"/>
        <v>0</v>
      </c>
      <c r="W64" s="556">
        <f t="shared" si="8"/>
        <v>0</v>
      </c>
      <c r="X64" s="633"/>
      <c r="Y64" s="634"/>
      <c r="Z64" s="635"/>
      <c r="BA64" s="553" t="s">
        <v>350</v>
      </c>
    </row>
    <row r="65" spans="1:61" ht="18" customHeight="1" x14ac:dyDescent="0.35">
      <c r="B65" s="80"/>
      <c r="C65" s="119"/>
      <c r="D65" s="119"/>
      <c r="E65" s="202"/>
      <c r="F65" s="119"/>
      <c r="G65" s="120"/>
      <c r="H65" s="41"/>
      <c r="I65" s="41"/>
      <c r="J65" s="329">
        <v>0</v>
      </c>
      <c r="K65" s="329">
        <v>0</v>
      </c>
      <c r="L65" s="391"/>
      <c r="M65" s="150"/>
      <c r="O65" s="555"/>
      <c r="P65" s="556">
        <f t="shared" si="4"/>
        <v>0</v>
      </c>
      <c r="Q65" s="556">
        <f t="shared" si="5"/>
        <v>0</v>
      </c>
      <c r="R65" s="556">
        <f t="shared" si="6"/>
        <v>0</v>
      </c>
      <c r="S65" s="556">
        <f t="shared" si="6"/>
        <v>0</v>
      </c>
      <c r="T65" s="395"/>
      <c r="U65" s="556" t="s">
        <v>370</v>
      </c>
      <c r="V65" s="556">
        <f t="shared" si="7"/>
        <v>0</v>
      </c>
      <c r="W65" s="556">
        <f t="shared" si="8"/>
        <v>0</v>
      </c>
      <c r="X65" s="633"/>
      <c r="Y65" s="634"/>
      <c r="Z65" s="635"/>
      <c r="BA65" s="553"/>
    </row>
    <row r="66" spans="1:61" ht="18" customHeight="1" x14ac:dyDescent="0.35">
      <c r="B66" s="80"/>
      <c r="C66" s="119"/>
      <c r="D66" s="119"/>
      <c r="E66" s="202"/>
      <c r="F66" s="119"/>
      <c r="G66" s="120"/>
      <c r="H66" s="41"/>
      <c r="I66" s="41"/>
      <c r="J66" s="329">
        <v>0</v>
      </c>
      <c r="K66" s="329">
        <v>0</v>
      </c>
      <c r="L66" s="391"/>
      <c r="M66" s="150"/>
      <c r="O66" s="555"/>
      <c r="P66" s="556">
        <f t="shared" si="4"/>
        <v>0</v>
      </c>
      <c r="Q66" s="556">
        <f t="shared" si="5"/>
        <v>0</v>
      </c>
      <c r="R66" s="556">
        <f t="shared" si="6"/>
        <v>0</v>
      </c>
      <c r="S66" s="556">
        <f t="shared" si="6"/>
        <v>0</v>
      </c>
      <c r="T66" s="395"/>
      <c r="U66" s="395"/>
      <c r="V66" s="395"/>
      <c r="W66" s="395"/>
      <c r="BA66" s="117" t="s">
        <v>385</v>
      </c>
    </row>
    <row r="67" spans="1:61" ht="18" customHeight="1" x14ac:dyDescent="0.35">
      <c r="B67" s="80"/>
      <c r="C67" s="119"/>
      <c r="D67" s="119"/>
      <c r="E67" s="202"/>
      <c r="F67" s="119"/>
      <c r="G67" s="120"/>
      <c r="H67" s="41"/>
      <c r="I67" s="41"/>
      <c r="J67" s="329">
        <v>0</v>
      </c>
      <c r="K67" s="329">
        <v>0</v>
      </c>
      <c r="L67" s="391"/>
      <c r="M67" s="150"/>
      <c r="O67" s="555"/>
      <c r="P67" s="556">
        <f t="shared" si="4"/>
        <v>0</v>
      </c>
      <c r="Q67" s="556">
        <f t="shared" si="5"/>
        <v>0</v>
      </c>
      <c r="R67" s="556">
        <f t="shared" si="6"/>
        <v>0</v>
      </c>
      <c r="S67" s="556">
        <f t="shared" si="6"/>
        <v>0</v>
      </c>
      <c r="T67" s="395"/>
      <c r="U67" s="395"/>
      <c r="V67" s="395"/>
      <c r="W67" s="395"/>
      <c r="BA67" s="117" t="s">
        <v>386</v>
      </c>
    </row>
    <row r="68" spans="1:61" ht="18" customHeight="1" x14ac:dyDescent="0.35">
      <c r="A68" s="250"/>
      <c r="B68" s="80"/>
      <c r="C68" s="119"/>
      <c r="D68" s="119"/>
      <c r="E68" s="202"/>
      <c r="F68" s="119"/>
      <c r="G68" s="120"/>
      <c r="H68" s="41"/>
      <c r="I68" s="41"/>
      <c r="J68" s="329">
        <v>0</v>
      </c>
      <c r="K68" s="329">
        <v>0</v>
      </c>
      <c r="L68" s="391"/>
      <c r="M68" s="150"/>
      <c r="O68" s="555"/>
      <c r="P68" s="556">
        <f t="shared" si="4"/>
        <v>0</v>
      </c>
      <c r="Q68" s="556">
        <f t="shared" si="5"/>
        <v>0</v>
      </c>
      <c r="R68" s="556">
        <f t="shared" si="6"/>
        <v>0</v>
      </c>
      <c r="S68" s="556">
        <f t="shared" si="6"/>
        <v>0</v>
      </c>
      <c r="T68" s="395"/>
      <c r="U68" s="395"/>
      <c r="V68" s="395"/>
      <c r="W68" s="395"/>
      <c r="BA68" s="117" t="s">
        <v>387</v>
      </c>
    </row>
    <row r="69" spans="1:61" ht="18" customHeight="1" x14ac:dyDescent="0.35">
      <c r="A69" s="251"/>
      <c r="B69" s="80"/>
      <c r="C69" s="119"/>
      <c r="D69" s="119"/>
      <c r="E69" s="202"/>
      <c r="F69" s="119"/>
      <c r="G69" s="120"/>
      <c r="H69" s="41"/>
      <c r="I69" s="41"/>
      <c r="J69" s="329">
        <v>0</v>
      </c>
      <c r="K69" s="329">
        <v>0</v>
      </c>
      <c r="L69" s="391"/>
      <c r="M69" s="150"/>
      <c r="O69" s="555"/>
      <c r="P69" s="556">
        <f t="shared" si="4"/>
        <v>0</v>
      </c>
      <c r="Q69" s="556">
        <f t="shared" si="5"/>
        <v>0</v>
      </c>
      <c r="R69" s="556">
        <f t="shared" si="6"/>
        <v>0</v>
      </c>
      <c r="S69" s="556">
        <f t="shared" si="6"/>
        <v>0</v>
      </c>
      <c r="T69" s="395"/>
      <c r="U69" s="395"/>
      <c r="V69" s="395"/>
      <c r="W69" s="395"/>
      <c r="BA69" s="117" t="s">
        <v>388</v>
      </c>
    </row>
    <row r="70" spans="1:61" ht="16.5" customHeight="1" x14ac:dyDescent="0.35">
      <c r="B70" s="80"/>
      <c r="C70" s="119"/>
      <c r="D70" s="119"/>
      <c r="E70" s="202"/>
      <c r="F70" s="119"/>
      <c r="G70" s="120"/>
      <c r="H70" s="41"/>
      <c r="I70" s="41"/>
      <c r="J70" s="329">
        <v>0</v>
      </c>
      <c r="K70" s="329">
        <v>0</v>
      </c>
      <c r="L70" s="391"/>
      <c r="M70" s="150"/>
      <c r="O70" s="555"/>
      <c r="P70" s="556">
        <f t="shared" si="4"/>
        <v>0</v>
      </c>
      <c r="Q70" s="556">
        <f t="shared" si="5"/>
        <v>0</v>
      </c>
      <c r="R70" s="556">
        <f t="shared" si="6"/>
        <v>0</v>
      </c>
      <c r="S70" s="556">
        <f t="shared" si="6"/>
        <v>0</v>
      </c>
      <c r="T70" s="395"/>
      <c r="U70" s="395"/>
      <c r="V70" s="395"/>
      <c r="W70" s="395"/>
      <c r="BA70" s="117" t="s">
        <v>390</v>
      </c>
    </row>
    <row r="71" spans="1:61" x14ac:dyDescent="0.35">
      <c r="B71" s="80"/>
      <c r="C71" s="119"/>
      <c r="D71" s="119"/>
      <c r="E71" s="202"/>
      <c r="F71" s="119"/>
      <c r="G71" s="120"/>
      <c r="H71" s="41"/>
      <c r="I71" s="41"/>
      <c r="J71" s="329">
        <v>0</v>
      </c>
      <c r="K71" s="329">
        <v>0</v>
      </c>
      <c r="L71" s="391"/>
      <c r="M71" s="150"/>
      <c r="O71" s="555"/>
      <c r="P71" s="556">
        <f t="shared" si="4"/>
        <v>0</v>
      </c>
      <c r="Q71" s="556">
        <f t="shared" si="5"/>
        <v>0</v>
      </c>
      <c r="R71" s="556">
        <f t="shared" si="6"/>
        <v>0</v>
      </c>
      <c r="S71" s="556">
        <f t="shared" si="6"/>
        <v>0</v>
      </c>
      <c r="T71" s="395"/>
      <c r="U71" s="395"/>
      <c r="V71" s="395"/>
      <c r="W71" s="395"/>
      <c r="BA71" s="117" t="s">
        <v>391</v>
      </c>
    </row>
    <row r="72" spans="1:61" s="88" customFormat="1" ht="15" customHeight="1" x14ac:dyDescent="0.3">
      <c r="B72" s="80"/>
      <c r="C72" s="119"/>
      <c r="D72" s="119"/>
      <c r="E72" s="202"/>
      <c r="F72" s="119"/>
      <c r="G72" s="120"/>
      <c r="H72" s="41"/>
      <c r="I72" s="41"/>
      <c r="J72" s="329">
        <v>0</v>
      </c>
      <c r="K72" s="329">
        <v>0</v>
      </c>
      <c r="L72" s="391"/>
      <c r="M72" s="150"/>
      <c r="N72" s="558"/>
      <c r="O72" s="555"/>
      <c r="P72" s="556">
        <f t="shared" si="4"/>
        <v>0</v>
      </c>
      <c r="Q72" s="556">
        <f t="shared" si="5"/>
        <v>0</v>
      </c>
      <c r="R72" s="556">
        <f t="shared" si="6"/>
        <v>0</v>
      </c>
      <c r="S72" s="556">
        <f t="shared" si="6"/>
        <v>0</v>
      </c>
      <c r="T72" s="395"/>
      <c r="U72" s="395"/>
      <c r="V72" s="395"/>
      <c r="W72" s="395"/>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117" t="s">
        <v>393</v>
      </c>
      <c r="BB72" s="558"/>
      <c r="BC72" s="558"/>
      <c r="BD72" s="558"/>
      <c r="BE72" s="558"/>
      <c r="BF72" s="558"/>
      <c r="BG72" s="558"/>
      <c r="BH72" s="558"/>
      <c r="BI72" s="558"/>
    </row>
    <row r="73" spans="1:61" s="88" customFormat="1" x14ac:dyDescent="0.3">
      <c r="B73" s="80"/>
      <c r="C73" s="119"/>
      <c r="D73" s="119"/>
      <c r="E73" s="202"/>
      <c r="F73" s="119"/>
      <c r="G73" s="120"/>
      <c r="H73" s="41"/>
      <c r="I73" s="41"/>
      <c r="J73" s="329">
        <v>0</v>
      </c>
      <c r="K73" s="329">
        <v>0</v>
      </c>
      <c r="L73" s="391"/>
      <c r="M73" s="150"/>
      <c r="N73" s="558"/>
      <c r="O73" s="555"/>
      <c r="P73" s="556">
        <f t="shared" si="4"/>
        <v>0</v>
      </c>
      <c r="Q73" s="556">
        <f t="shared" si="5"/>
        <v>0</v>
      </c>
      <c r="R73" s="556">
        <f t="shared" si="6"/>
        <v>0</v>
      </c>
      <c r="S73" s="556">
        <f t="shared" si="6"/>
        <v>0</v>
      </c>
      <c r="T73" s="395"/>
      <c r="U73" s="395"/>
      <c r="V73" s="395"/>
      <c r="W73" s="395"/>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8"/>
      <c r="AZ73" s="558"/>
      <c r="BA73" s="117" t="s">
        <v>394</v>
      </c>
      <c r="BB73" s="558"/>
      <c r="BC73" s="558"/>
      <c r="BD73" s="558"/>
      <c r="BE73" s="558"/>
      <c r="BF73" s="558"/>
      <c r="BG73" s="558"/>
      <c r="BH73" s="558"/>
      <c r="BI73" s="558"/>
    </row>
    <row r="74" spans="1:61" s="88" customFormat="1" x14ac:dyDescent="0.3">
      <c r="B74" s="80"/>
      <c r="C74" s="119"/>
      <c r="D74" s="119"/>
      <c r="E74" s="202"/>
      <c r="F74" s="119"/>
      <c r="G74" s="120"/>
      <c r="H74" s="41"/>
      <c r="I74" s="41"/>
      <c r="J74" s="329">
        <v>0</v>
      </c>
      <c r="K74" s="329">
        <v>0</v>
      </c>
      <c r="L74" s="391"/>
      <c r="M74" s="150"/>
      <c r="N74" s="558"/>
      <c r="O74" s="555"/>
      <c r="P74" s="556">
        <f t="shared" si="4"/>
        <v>0</v>
      </c>
      <c r="Q74" s="556">
        <f t="shared" si="5"/>
        <v>0</v>
      </c>
      <c r="R74" s="556">
        <f t="shared" si="6"/>
        <v>0</v>
      </c>
      <c r="S74" s="556">
        <f t="shared" si="6"/>
        <v>0</v>
      </c>
      <c r="T74" s="395"/>
      <c r="U74" s="395"/>
      <c r="V74" s="395"/>
      <c r="W74" s="395"/>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8"/>
      <c r="AZ74" s="558"/>
      <c r="BA74" s="553"/>
      <c r="BB74" s="558"/>
      <c r="BC74" s="558"/>
      <c r="BD74" s="558"/>
      <c r="BE74" s="558"/>
      <c r="BF74" s="558"/>
      <c r="BG74" s="558"/>
      <c r="BH74" s="558"/>
      <c r="BI74" s="558"/>
    </row>
    <row r="75" spans="1:61" s="88" customFormat="1" ht="15" customHeight="1" x14ac:dyDescent="0.3">
      <c r="B75" s="80"/>
      <c r="C75" s="119"/>
      <c r="D75" s="119"/>
      <c r="E75" s="202"/>
      <c r="F75" s="119"/>
      <c r="G75" s="120"/>
      <c r="H75" s="41"/>
      <c r="I75" s="41"/>
      <c r="J75" s="329">
        <v>0</v>
      </c>
      <c r="K75" s="329">
        <v>0</v>
      </c>
      <c r="L75" s="391"/>
      <c r="M75" s="150"/>
      <c r="N75" s="558"/>
      <c r="O75" s="555"/>
      <c r="P75" s="556">
        <f t="shared" si="4"/>
        <v>0</v>
      </c>
      <c r="Q75" s="556">
        <f t="shared" si="5"/>
        <v>0</v>
      </c>
      <c r="R75" s="556">
        <f t="shared" si="6"/>
        <v>0</v>
      </c>
      <c r="S75" s="556">
        <f t="shared" si="6"/>
        <v>0</v>
      </c>
      <c r="T75" s="395"/>
      <c r="U75" s="395"/>
      <c r="V75" s="395"/>
      <c r="W75" s="395"/>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3"/>
      <c r="BB75" s="558"/>
      <c r="BC75" s="558"/>
      <c r="BD75" s="558"/>
      <c r="BE75" s="558"/>
      <c r="BF75" s="558"/>
      <c r="BG75" s="558"/>
      <c r="BH75" s="558"/>
      <c r="BI75" s="558"/>
    </row>
    <row r="76" spans="1:61" s="88" customFormat="1" ht="15" customHeight="1" x14ac:dyDescent="0.3">
      <c r="B76" s="80"/>
      <c r="C76" s="119"/>
      <c r="D76" s="119"/>
      <c r="E76" s="202"/>
      <c r="F76" s="119"/>
      <c r="G76" s="120"/>
      <c r="H76" s="41"/>
      <c r="I76" s="41"/>
      <c r="J76" s="329">
        <v>0</v>
      </c>
      <c r="K76" s="329">
        <v>0</v>
      </c>
      <c r="L76" s="391"/>
      <c r="M76" s="150"/>
      <c r="N76" s="558"/>
      <c r="O76" s="555"/>
      <c r="P76" s="556">
        <f t="shared" si="4"/>
        <v>0</v>
      </c>
      <c r="Q76" s="556">
        <f t="shared" si="5"/>
        <v>0</v>
      </c>
      <c r="R76" s="556">
        <f t="shared" si="6"/>
        <v>0</v>
      </c>
      <c r="S76" s="556">
        <f t="shared" si="6"/>
        <v>0</v>
      </c>
      <c r="T76" s="395"/>
      <c r="U76" s="395"/>
      <c r="V76" s="395"/>
      <c r="W76" s="395"/>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3"/>
      <c r="BB76" s="558"/>
      <c r="BC76" s="558"/>
      <c r="BD76" s="558"/>
      <c r="BE76" s="558"/>
      <c r="BF76" s="558"/>
      <c r="BG76" s="558"/>
      <c r="BH76" s="558"/>
      <c r="BI76" s="558"/>
    </row>
    <row r="77" spans="1:61" x14ac:dyDescent="0.35">
      <c r="B77" s="80"/>
      <c r="C77" s="119"/>
      <c r="D77" s="119"/>
      <c r="E77" s="202"/>
      <c r="F77" s="119"/>
      <c r="G77" s="120"/>
      <c r="H77" s="41"/>
      <c r="I77" s="41"/>
      <c r="J77" s="329">
        <v>0</v>
      </c>
      <c r="K77" s="329">
        <v>0</v>
      </c>
      <c r="L77" s="391"/>
      <c r="M77" s="150"/>
      <c r="O77" s="555"/>
      <c r="P77" s="556">
        <f t="shared" si="4"/>
        <v>0</v>
      </c>
      <c r="Q77" s="556">
        <f t="shared" si="5"/>
        <v>0</v>
      </c>
      <c r="R77" s="556">
        <f t="shared" si="6"/>
        <v>0</v>
      </c>
      <c r="S77" s="556">
        <f t="shared" si="6"/>
        <v>0</v>
      </c>
      <c r="T77" s="395"/>
      <c r="U77" s="395"/>
      <c r="V77" s="395"/>
      <c r="W77" s="395"/>
      <c r="BA77" s="553"/>
    </row>
    <row r="78" spans="1:61" x14ac:dyDescent="0.35">
      <c r="B78" s="80"/>
      <c r="C78" s="119"/>
      <c r="D78" s="119"/>
      <c r="E78" s="202"/>
      <c r="F78" s="119"/>
      <c r="G78" s="120"/>
      <c r="H78" s="41"/>
      <c r="I78" s="41"/>
      <c r="J78" s="329">
        <v>0</v>
      </c>
      <c r="K78" s="329">
        <v>0</v>
      </c>
      <c r="L78" s="391"/>
      <c r="M78" s="150"/>
      <c r="O78" s="555"/>
      <c r="P78" s="556">
        <f t="shared" si="4"/>
        <v>0</v>
      </c>
      <c r="Q78" s="556">
        <f t="shared" si="5"/>
        <v>0</v>
      </c>
      <c r="R78" s="556">
        <f t="shared" si="6"/>
        <v>0</v>
      </c>
      <c r="S78" s="556">
        <f t="shared" si="6"/>
        <v>0</v>
      </c>
      <c r="T78" s="395"/>
      <c r="U78" s="395"/>
      <c r="V78" s="395"/>
      <c r="W78" s="395"/>
      <c r="BA78" s="553"/>
    </row>
    <row r="79" spans="1:61" x14ac:dyDescent="0.35">
      <c r="B79" s="80"/>
      <c r="C79" s="119"/>
      <c r="D79" s="119"/>
      <c r="E79" s="202"/>
      <c r="F79" s="119"/>
      <c r="G79" s="120"/>
      <c r="H79" s="41"/>
      <c r="I79" s="41"/>
      <c r="J79" s="329">
        <v>0</v>
      </c>
      <c r="K79" s="329">
        <v>0</v>
      </c>
      <c r="L79" s="391"/>
      <c r="M79" s="150"/>
      <c r="O79" s="555"/>
      <c r="P79" s="556">
        <f t="shared" si="4"/>
        <v>0</v>
      </c>
      <c r="Q79" s="556">
        <f t="shared" si="5"/>
        <v>0</v>
      </c>
      <c r="R79" s="556">
        <f t="shared" si="6"/>
        <v>0</v>
      </c>
      <c r="S79" s="556">
        <f t="shared" si="6"/>
        <v>0</v>
      </c>
      <c r="T79" s="395"/>
      <c r="U79" s="395"/>
      <c r="V79" s="395"/>
      <c r="W79" s="395"/>
      <c r="BA79" s="553"/>
    </row>
    <row r="80" spans="1:61" x14ac:dyDescent="0.35">
      <c r="B80" s="80"/>
      <c r="C80" s="119"/>
      <c r="D80" s="119"/>
      <c r="E80" s="202"/>
      <c r="F80" s="119"/>
      <c r="G80" s="120"/>
      <c r="H80" s="41"/>
      <c r="I80" s="41"/>
      <c r="J80" s="329">
        <v>0</v>
      </c>
      <c r="K80" s="329">
        <v>0</v>
      </c>
      <c r="L80" s="391"/>
      <c r="M80" s="150"/>
      <c r="O80" s="555"/>
      <c r="P80" s="556">
        <f t="shared" si="4"/>
        <v>0</v>
      </c>
      <c r="Q80" s="556">
        <f t="shared" si="5"/>
        <v>0</v>
      </c>
      <c r="R80" s="556">
        <f t="shared" si="6"/>
        <v>0</v>
      </c>
      <c r="S80" s="556">
        <f t="shared" si="6"/>
        <v>0</v>
      </c>
      <c r="T80" s="395"/>
      <c r="U80" s="395"/>
      <c r="V80" s="395"/>
      <c r="W80" s="395"/>
      <c r="BA80" s="553"/>
    </row>
    <row r="81" spans="2:53" x14ac:dyDescent="0.35">
      <c r="B81" s="80"/>
      <c r="C81" s="119"/>
      <c r="D81" s="119"/>
      <c r="E81" s="202"/>
      <c r="F81" s="119"/>
      <c r="G81" s="120"/>
      <c r="H81" s="41"/>
      <c r="I81" s="41"/>
      <c r="J81" s="329">
        <v>0</v>
      </c>
      <c r="K81" s="329">
        <v>0</v>
      </c>
      <c r="L81" s="391"/>
      <c r="M81" s="150"/>
      <c r="O81" s="555"/>
      <c r="P81" s="556">
        <f t="shared" si="4"/>
        <v>0</v>
      </c>
      <c r="Q81" s="556">
        <f t="shared" si="5"/>
        <v>0</v>
      </c>
      <c r="R81" s="556">
        <f t="shared" si="6"/>
        <v>0</v>
      </c>
      <c r="S81" s="556">
        <f t="shared" si="6"/>
        <v>0</v>
      </c>
      <c r="T81" s="395"/>
      <c r="U81" s="395"/>
      <c r="V81" s="395"/>
      <c r="W81" s="395"/>
      <c r="BA81" s="553"/>
    </row>
    <row r="82" spans="2:53" x14ac:dyDescent="0.35">
      <c r="B82" s="80"/>
      <c r="C82" s="119"/>
      <c r="D82" s="119"/>
      <c r="E82" s="202"/>
      <c r="F82" s="119"/>
      <c r="G82" s="120"/>
      <c r="H82" s="41"/>
      <c r="I82" s="41"/>
      <c r="J82" s="329">
        <v>0</v>
      </c>
      <c r="K82" s="329">
        <v>0</v>
      </c>
      <c r="L82" s="391"/>
      <c r="M82" s="150"/>
      <c r="O82" s="555"/>
      <c r="P82" s="556">
        <f t="shared" si="4"/>
        <v>0</v>
      </c>
      <c r="Q82" s="556">
        <f t="shared" si="5"/>
        <v>0</v>
      </c>
      <c r="R82" s="556">
        <f t="shared" si="6"/>
        <v>0</v>
      </c>
      <c r="S82" s="556">
        <f t="shared" si="6"/>
        <v>0</v>
      </c>
      <c r="T82" s="395"/>
      <c r="U82" s="395"/>
      <c r="V82" s="395"/>
      <c r="W82" s="395"/>
      <c r="BA82" s="553"/>
    </row>
    <row r="83" spans="2:53" x14ac:dyDescent="0.35">
      <c r="B83" s="80"/>
      <c r="C83" s="119"/>
      <c r="D83" s="119"/>
      <c r="E83" s="202"/>
      <c r="F83" s="119"/>
      <c r="G83" s="120"/>
      <c r="H83" s="41"/>
      <c r="I83" s="41"/>
      <c r="J83" s="329">
        <v>0</v>
      </c>
      <c r="K83" s="329">
        <v>0</v>
      </c>
      <c r="L83" s="391"/>
      <c r="M83" s="150"/>
      <c r="O83" s="555"/>
      <c r="P83" s="556">
        <f t="shared" si="4"/>
        <v>0</v>
      </c>
      <c r="Q83" s="556">
        <f t="shared" si="5"/>
        <v>0</v>
      </c>
      <c r="R83" s="556">
        <f t="shared" si="6"/>
        <v>0</v>
      </c>
      <c r="S83" s="556">
        <f t="shared" si="6"/>
        <v>0</v>
      </c>
      <c r="T83" s="395"/>
      <c r="U83" s="395"/>
      <c r="V83" s="395"/>
      <c r="W83" s="395"/>
      <c r="BA83" s="553"/>
    </row>
    <row r="84" spans="2:53" x14ac:dyDescent="0.35">
      <c r="B84" s="80"/>
      <c r="C84" s="119"/>
      <c r="D84" s="119"/>
      <c r="E84" s="202"/>
      <c r="F84" s="119"/>
      <c r="G84" s="120"/>
      <c r="H84" s="41"/>
      <c r="I84" s="41"/>
      <c r="J84" s="329">
        <v>0</v>
      </c>
      <c r="K84" s="329">
        <v>0</v>
      </c>
      <c r="L84" s="391"/>
      <c r="M84" s="150"/>
      <c r="O84" s="555"/>
      <c r="P84" s="556">
        <f t="shared" si="4"/>
        <v>0</v>
      </c>
      <c r="Q84" s="556">
        <f t="shared" si="5"/>
        <v>0</v>
      </c>
      <c r="R84" s="556">
        <f t="shared" si="6"/>
        <v>0</v>
      </c>
      <c r="S84" s="556">
        <f t="shared" si="6"/>
        <v>0</v>
      </c>
      <c r="T84" s="395"/>
      <c r="U84" s="395"/>
      <c r="V84" s="395"/>
      <c r="W84" s="395"/>
      <c r="BA84" s="553"/>
    </row>
    <row r="85" spans="2:53" x14ac:dyDescent="0.35">
      <c r="B85" s="80"/>
      <c r="C85" s="119"/>
      <c r="D85" s="119"/>
      <c r="E85" s="202"/>
      <c r="F85" s="119"/>
      <c r="G85" s="120"/>
      <c r="H85" s="41"/>
      <c r="I85" s="41"/>
      <c r="J85" s="329">
        <v>0</v>
      </c>
      <c r="K85" s="329">
        <v>0</v>
      </c>
      <c r="L85" s="391"/>
      <c r="M85" s="150"/>
      <c r="O85" s="555"/>
      <c r="P85" s="556">
        <f t="shared" si="4"/>
        <v>0</v>
      </c>
      <c r="Q85" s="556">
        <f t="shared" si="5"/>
        <v>0</v>
      </c>
      <c r="R85" s="556">
        <f t="shared" si="6"/>
        <v>0</v>
      </c>
      <c r="S85" s="556">
        <f t="shared" si="6"/>
        <v>0</v>
      </c>
      <c r="T85" s="395"/>
      <c r="U85" s="395"/>
      <c r="V85" s="395"/>
      <c r="W85" s="395"/>
      <c r="BA85" s="553"/>
    </row>
    <row r="86" spans="2:53" x14ac:dyDescent="0.35">
      <c r="B86" s="80"/>
      <c r="C86" s="119"/>
      <c r="D86" s="119"/>
      <c r="E86" s="202"/>
      <c r="F86" s="119"/>
      <c r="G86" s="120"/>
      <c r="H86" s="41"/>
      <c r="I86" s="41"/>
      <c r="J86" s="329">
        <v>0</v>
      </c>
      <c r="K86" s="329">
        <v>0</v>
      </c>
      <c r="L86" s="391"/>
      <c r="M86" s="150"/>
      <c r="O86" s="555"/>
      <c r="P86" s="556">
        <f t="shared" si="4"/>
        <v>0</v>
      </c>
      <c r="Q86" s="556">
        <f t="shared" si="5"/>
        <v>0</v>
      </c>
      <c r="R86" s="556">
        <f t="shared" si="6"/>
        <v>0</v>
      </c>
      <c r="S86" s="556">
        <f t="shared" si="6"/>
        <v>0</v>
      </c>
      <c r="T86" s="395"/>
      <c r="U86" s="395"/>
      <c r="V86" s="395"/>
      <c r="W86" s="395"/>
      <c r="BA86" s="553"/>
    </row>
    <row r="87" spans="2:53" x14ac:dyDescent="0.35">
      <c r="B87" s="80"/>
      <c r="C87" s="119"/>
      <c r="D87" s="119"/>
      <c r="E87" s="202"/>
      <c r="F87" s="119"/>
      <c r="G87" s="120"/>
      <c r="H87" s="41"/>
      <c r="I87" s="41"/>
      <c r="J87" s="329">
        <v>0</v>
      </c>
      <c r="K87" s="329">
        <v>0</v>
      </c>
      <c r="L87" s="391"/>
      <c r="M87" s="150"/>
      <c r="O87" s="555"/>
      <c r="P87" s="556">
        <f t="shared" si="4"/>
        <v>0</v>
      </c>
      <c r="Q87" s="556">
        <f t="shared" si="5"/>
        <v>0</v>
      </c>
      <c r="R87" s="556">
        <f t="shared" si="6"/>
        <v>0</v>
      </c>
      <c r="S87" s="556">
        <f t="shared" si="6"/>
        <v>0</v>
      </c>
      <c r="T87" s="395"/>
      <c r="U87" s="395"/>
      <c r="V87" s="395"/>
      <c r="W87" s="395"/>
      <c r="BA87" s="553"/>
    </row>
    <row r="88" spans="2:53" x14ac:dyDescent="0.35">
      <c r="B88" s="80"/>
      <c r="C88" s="119"/>
      <c r="D88" s="119"/>
      <c r="E88" s="202"/>
      <c r="F88" s="119"/>
      <c r="G88" s="120"/>
      <c r="H88" s="41"/>
      <c r="I88" s="41"/>
      <c r="J88" s="329">
        <v>0</v>
      </c>
      <c r="K88" s="329">
        <v>0</v>
      </c>
      <c r="L88" s="391"/>
      <c r="M88" s="150"/>
      <c r="O88" s="555"/>
      <c r="P88" s="556">
        <f t="shared" si="4"/>
        <v>0</v>
      </c>
      <c r="Q88" s="556">
        <f t="shared" si="5"/>
        <v>0</v>
      </c>
      <c r="R88" s="556">
        <f t="shared" si="6"/>
        <v>0</v>
      </c>
      <c r="S88" s="556">
        <f t="shared" si="6"/>
        <v>0</v>
      </c>
      <c r="T88" s="395"/>
      <c r="U88" s="395"/>
      <c r="V88" s="395"/>
      <c r="W88" s="395"/>
      <c r="BA88" s="553"/>
    </row>
    <row r="89" spans="2:53" x14ac:dyDescent="0.35">
      <c r="B89" s="80"/>
      <c r="C89" s="119"/>
      <c r="D89" s="119"/>
      <c r="E89" s="202"/>
      <c r="F89" s="119"/>
      <c r="G89" s="120"/>
      <c r="H89" s="41"/>
      <c r="I89" s="41"/>
      <c r="J89" s="329">
        <v>0</v>
      </c>
      <c r="K89" s="329">
        <v>0</v>
      </c>
      <c r="L89" s="391"/>
      <c r="M89" s="150"/>
      <c r="O89" s="555"/>
      <c r="P89" s="556">
        <f t="shared" si="4"/>
        <v>0</v>
      </c>
      <c r="Q89" s="556">
        <f t="shared" si="5"/>
        <v>0</v>
      </c>
      <c r="R89" s="556">
        <f t="shared" si="6"/>
        <v>0</v>
      </c>
      <c r="S89" s="556">
        <f t="shared" si="6"/>
        <v>0</v>
      </c>
      <c r="T89" s="395"/>
      <c r="U89" s="395"/>
      <c r="V89" s="395"/>
      <c r="W89" s="395"/>
      <c r="BA89" s="553"/>
    </row>
    <row r="90" spans="2:53" ht="14.5" hidden="1" customHeight="1" x14ac:dyDescent="0.35">
      <c r="B90" s="80"/>
      <c r="C90" s="119"/>
      <c r="D90" s="119"/>
      <c r="E90" s="202"/>
      <c r="F90" s="119"/>
      <c r="G90" s="120"/>
      <c r="H90" s="41"/>
      <c r="I90" s="41"/>
      <c r="J90" s="329">
        <v>0</v>
      </c>
      <c r="K90" s="329">
        <v>0</v>
      </c>
      <c r="L90" s="391"/>
      <c r="M90" s="150"/>
      <c r="O90" s="555"/>
      <c r="P90" s="556">
        <f t="shared" si="4"/>
        <v>0</v>
      </c>
      <c r="Q90" s="556">
        <f t="shared" si="5"/>
        <v>0</v>
      </c>
      <c r="R90" s="556">
        <f t="shared" si="6"/>
        <v>0</v>
      </c>
      <c r="S90" s="556">
        <f t="shared" si="6"/>
        <v>0</v>
      </c>
      <c r="T90" s="395"/>
      <c r="U90" s="395"/>
      <c r="V90" s="395"/>
      <c r="W90" s="395"/>
      <c r="BA90" s="553"/>
    </row>
    <row r="91" spans="2:53" ht="14.5" hidden="1" customHeight="1" x14ac:dyDescent="0.35">
      <c r="B91" s="80"/>
      <c r="C91" s="119"/>
      <c r="D91" s="119"/>
      <c r="E91" s="202"/>
      <c r="F91" s="119"/>
      <c r="G91" s="120"/>
      <c r="H91" s="41"/>
      <c r="I91" s="41"/>
      <c r="J91" s="329">
        <v>0</v>
      </c>
      <c r="K91" s="329">
        <v>0</v>
      </c>
      <c r="L91" s="391"/>
      <c r="M91" s="150"/>
      <c r="O91" s="555"/>
      <c r="P91" s="556">
        <f t="shared" si="4"/>
        <v>0</v>
      </c>
      <c r="Q91" s="556">
        <f t="shared" si="5"/>
        <v>0</v>
      </c>
      <c r="R91" s="556">
        <f t="shared" si="6"/>
        <v>0</v>
      </c>
      <c r="S91" s="556">
        <f t="shared" si="6"/>
        <v>0</v>
      </c>
      <c r="T91" s="395"/>
      <c r="U91" s="395"/>
      <c r="V91" s="395"/>
      <c r="W91" s="395"/>
      <c r="BA91" s="553"/>
    </row>
    <row r="92" spans="2:53" ht="14.5" hidden="1" customHeight="1" x14ac:dyDescent="0.35">
      <c r="B92" s="80"/>
      <c r="C92" s="119"/>
      <c r="D92" s="119"/>
      <c r="E92" s="202"/>
      <c r="F92" s="119"/>
      <c r="G92" s="120"/>
      <c r="H92" s="41"/>
      <c r="I92" s="41"/>
      <c r="J92" s="329">
        <v>0</v>
      </c>
      <c r="K92" s="329">
        <v>0</v>
      </c>
      <c r="L92" s="391"/>
      <c r="M92" s="150"/>
      <c r="O92" s="555"/>
      <c r="P92" s="556">
        <f t="shared" si="4"/>
        <v>0</v>
      </c>
      <c r="Q92" s="556">
        <f t="shared" si="5"/>
        <v>0</v>
      </c>
      <c r="R92" s="556">
        <f t="shared" si="6"/>
        <v>0</v>
      </c>
      <c r="S92" s="556">
        <f t="shared" si="6"/>
        <v>0</v>
      </c>
      <c r="T92" s="395"/>
      <c r="U92" s="395"/>
      <c r="V92" s="395"/>
      <c r="W92" s="395"/>
      <c r="BA92" s="553"/>
    </row>
    <row r="93" spans="2:53" ht="14.5" hidden="1" customHeight="1" x14ac:dyDescent="0.35">
      <c r="B93" s="80"/>
      <c r="C93" s="119"/>
      <c r="D93" s="119"/>
      <c r="E93" s="202"/>
      <c r="F93" s="119"/>
      <c r="G93" s="120"/>
      <c r="H93" s="41"/>
      <c r="I93" s="41"/>
      <c r="J93" s="329">
        <v>0</v>
      </c>
      <c r="K93" s="329">
        <v>0</v>
      </c>
      <c r="L93" s="391"/>
      <c r="M93" s="150"/>
      <c r="O93" s="555"/>
      <c r="P93" s="556">
        <f t="shared" si="4"/>
        <v>0</v>
      </c>
      <c r="Q93" s="556">
        <f t="shared" si="5"/>
        <v>0</v>
      </c>
      <c r="R93" s="556">
        <f t="shared" si="6"/>
        <v>0</v>
      </c>
      <c r="S93" s="556">
        <f t="shared" si="6"/>
        <v>0</v>
      </c>
      <c r="T93" s="395"/>
      <c r="U93" s="395"/>
      <c r="V93" s="395"/>
      <c r="W93" s="395"/>
      <c r="BA93" s="553"/>
    </row>
    <row r="94" spans="2:53" ht="14.5" hidden="1" customHeight="1" x14ac:dyDescent="0.35">
      <c r="B94" s="80"/>
      <c r="C94" s="119"/>
      <c r="D94" s="119"/>
      <c r="E94" s="202"/>
      <c r="F94" s="119"/>
      <c r="G94" s="120"/>
      <c r="H94" s="41"/>
      <c r="I94" s="41"/>
      <c r="J94" s="329">
        <v>0</v>
      </c>
      <c r="K94" s="329">
        <v>0</v>
      </c>
      <c r="L94" s="391"/>
      <c r="M94" s="150"/>
      <c r="O94" s="555"/>
      <c r="P94" s="556">
        <f t="shared" si="4"/>
        <v>0</v>
      </c>
      <c r="Q94" s="556">
        <f t="shared" si="5"/>
        <v>0</v>
      </c>
      <c r="R94" s="556">
        <f t="shared" si="6"/>
        <v>0</v>
      </c>
      <c r="S94" s="556">
        <f t="shared" si="6"/>
        <v>0</v>
      </c>
      <c r="T94" s="395"/>
      <c r="U94" s="395"/>
      <c r="V94" s="395"/>
      <c r="W94" s="395"/>
      <c r="BA94" s="553"/>
    </row>
    <row r="95" spans="2:53" ht="14.5" hidden="1" customHeight="1" x14ac:dyDescent="0.35">
      <c r="B95" s="80"/>
      <c r="C95" s="119"/>
      <c r="D95" s="119"/>
      <c r="E95" s="202"/>
      <c r="F95" s="119"/>
      <c r="G95" s="120"/>
      <c r="H95" s="41"/>
      <c r="I95" s="41"/>
      <c r="J95" s="329">
        <v>0</v>
      </c>
      <c r="K95" s="329">
        <v>0</v>
      </c>
      <c r="L95" s="391"/>
      <c r="M95" s="150"/>
      <c r="O95" s="555"/>
      <c r="P95" s="556">
        <f t="shared" si="4"/>
        <v>0</v>
      </c>
      <c r="Q95" s="556">
        <f t="shared" si="5"/>
        <v>0</v>
      </c>
      <c r="R95" s="556">
        <f t="shared" si="6"/>
        <v>0</v>
      </c>
      <c r="S95" s="556">
        <f t="shared" si="6"/>
        <v>0</v>
      </c>
      <c r="T95" s="395"/>
      <c r="U95" s="395"/>
      <c r="V95" s="395"/>
      <c r="W95" s="395"/>
      <c r="BA95" s="553"/>
    </row>
    <row r="96" spans="2:53" ht="14.5" hidden="1" customHeight="1" x14ac:dyDescent="0.35">
      <c r="B96" s="80"/>
      <c r="C96" s="119"/>
      <c r="D96" s="119"/>
      <c r="E96" s="202"/>
      <c r="F96" s="119"/>
      <c r="G96" s="120"/>
      <c r="H96" s="41"/>
      <c r="I96" s="41"/>
      <c r="J96" s="329">
        <v>0</v>
      </c>
      <c r="K96" s="329">
        <v>0</v>
      </c>
      <c r="L96" s="391"/>
      <c r="M96" s="150"/>
      <c r="O96" s="555"/>
      <c r="P96" s="556">
        <f t="shared" si="4"/>
        <v>0</v>
      </c>
      <c r="Q96" s="556">
        <f t="shared" si="5"/>
        <v>0</v>
      </c>
      <c r="R96" s="556">
        <f t="shared" si="6"/>
        <v>0</v>
      </c>
      <c r="S96" s="556">
        <f t="shared" si="6"/>
        <v>0</v>
      </c>
      <c r="T96" s="395"/>
      <c r="U96" s="395"/>
      <c r="V96" s="395"/>
      <c r="W96" s="395"/>
      <c r="BA96" s="553"/>
    </row>
    <row r="97" spans="2:53" ht="14.5" hidden="1" customHeight="1" x14ac:dyDescent="0.35">
      <c r="B97" s="80"/>
      <c r="C97" s="119"/>
      <c r="D97" s="119"/>
      <c r="E97" s="202"/>
      <c r="F97" s="119"/>
      <c r="G97" s="120"/>
      <c r="H97" s="41"/>
      <c r="I97" s="41"/>
      <c r="J97" s="329">
        <v>0</v>
      </c>
      <c r="K97" s="329">
        <v>0</v>
      </c>
      <c r="L97" s="391"/>
      <c r="M97" s="150"/>
      <c r="O97" s="555"/>
      <c r="P97" s="556">
        <f t="shared" si="4"/>
        <v>0</v>
      </c>
      <c r="Q97" s="556">
        <f t="shared" si="5"/>
        <v>0</v>
      </c>
      <c r="R97" s="556">
        <f t="shared" si="6"/>
        <v>0</v>
      </c>
      <c r="S97" s="556">
        <f t="shared" si="6"/>
        <v>0</v>
      </c>
      <c r="T97" s="395"/>
      <c r="U97" s="395"/>
      <c r="V97" s="395"/>
      <c r="W97" s="395"/>
      <c r="BA97" s="553"/>
    </row>
    <row r="98" spans="2:53" ht="14.5" hidden="1" customHeight="1" x14ac:dyDescent="0.35">
      <c r="B98" s="80"/>
      <c r="C98" s="119"/>
      <c r="D98" s="119"/>
      <c r="E98" s="202"/>
      <c r="F98" s="119"/>
      <c r="G98" s="120"/>
      <c r="H98" s="41"/>
      <c r="I98" s="41"/>
      <c r="J98" s="329">
        <v>0</v>
      </c>
      <c r="K98" s="329">
        <v>0</v>
      </c>
      <c r="L98" s="391"/>
      <c r="M98" s="150"/>
      <c r="O98" s="555"/>
      <c r="P98" s="556">
        <f t="shared" si="4"/>
        <v>0</v>
      </c>
      <c r="Q98" s="556">
        <f t="shared" si="5"/>
        <v>0</v>
      </c>
      <c r="R98" s="556">
        <f t="shared" si="6"/>
        <v>0</v>
      </c>
      <c r="S98" s="556">
        <f t="shared" si="6"/>
        <v>0</v>
      </c>
      <c r="T98" s="395"/>
      <c r="U98" s="395"/>
      <c r="V98" s="395"/>
      <c r="W98" s="395"/>
      <c r="BA98" s="553"/>
    </row>
    <row r="99" spans="2:53" ht="14.5" hidden="1" customHeight="1" x14ac:dyDescent="0.35">
      <c r="B99" s="80"/>
      <c r="C99" s="119"/>
      <c r="D99" s="119"/>
      <c r="E99" s="202"/>
      <c r="F99" s="119"/>
      <c r="G99" s="120"/>
      <c r="H99" s="41"/>
      <c r="I99" s="41"/>
      <c r="J99" s="329">
        <v>0</v>
      </c>
      <c r="K99" s="329">
        <v>0</v>
      </c>
      <c r="L99" s="391"/>
      <c r="M99" s="150"/>
      <c r="O99" s="555"/>
      <c r="P99" s="556">
        <f t="shared" si="4"/>
        <v>0</v>
      </c>
      <c r="Q99" s="556">
        <f t="shared" si="5"/>
        <v>0</v>
      </c>
      <c r="R99" s="556">
        <f t="shared" si="6"/>
        <v>0</v>
      </c>
      <c r="S99" s="556">
        <f t="shared" si="6"/>
        <v>0</v>
      </c>
      <c r="T99" s="395"/>
      <c r="U99" s="395"/>
      <c r="V99" s="395"/>
      <c r="W99" s="395"/>
      <c r="BA99" s="553"/>
    </row>
    <row r="100" spans="2:53" ht="14.5" hidden="1" customHeight="1" x14ac:dyDescent="0.35">
      <c r="B100" s="80"/>
      <c r="C100" s="119"/>
      <c r="D100" s="119"/>
      <c r="E100" s="202"/>
      <c r="F100" s="119"/>
      <c r="G100" s="120"/>
      <c r="H100" s="41"/>
      <c r="I100" s="41"/>
      <c r="J100" s="329">
        <v>0</v>
      </c>
      <c r="K100" s="329">
        <v>0</v>
      </c>
      <c r="L100" s="391"/>
      <c r="M100" s="150"/>
      <c r="O100" s="555"/>
      <c r="P100" s="556">
        <f t="shared" si="4"/>
        <v>0</v>
      </c>
      <c r="Q100" s="556">
        <f t="shared" si="5"/>
        <v>0</v>
      </c>
      <c r="R100" s="556">
        <f t="shared" si="6"/>
        <v>0</v>
      </c>
      <c r="S100" s="556">
        <f t="shared" si="6"/>
        <v>0</v>
      </c>
      <c r="T100" s="395"/>
      <c r="U100" s="395"/>
      <c r="V100" s="395"/>
      <c r="W100" s="395"/>
      <c r="BA100" s="553"/>
    </row>
    <row r="101" spans="2:53" ht="14.5" hidden="1" customHeight="1" x14ac:dyDescent="0.35">
      <c r="B101" s="80"/>
      <c r="C101" s="119"/>
      <c r="D101" s="119"/>
      <c r="E101" s="202"/>
      <c r="F101" s="119"/>
      <c r="G101" s="120"/>
      <c r="H101" s="41"/>
      <c r="I101" s="41"/>
      <c r="J101" s="329">
        <v>0</v>
      </c>
      <c r="K101" s="329">
        <v>0</v>
      </c>
      <c r="L101" s="391"/>
      <c r="M101" s="150"/>
      <c r="O101" s="555"/>
      <c r="P101" s="556">
        <f t="shared" si="4"/>
        <v>0</v>
      </c>
      <c r="Q101" s="556">
        <f t="shared" si="5"/>
        <v>0</v>
      </c>
      <c r="R101" s="556">
        <f t="shared" si="6"/>
        <v>0</v>
      </c>
      <c r="S101" s="556">
        <f t="shared" si="6"/>
        <v>0</v>
      </c>
      <c r="T101" s="395"/>
      <c r="U101" s="395"/>
      <c r="V101" s="395"/>
      <c r="W101" s="395"/>
      <c r="BA101" s="553"/>
    </row>
    <row r="102" spans="2:53" ht="14.5" hidden="1" customHeight="1" x14ac:dyDescent="0.35">
      <c r="B102" s="80"/>
      <c r="C102" s="119"/>
      <c r="D102" s="119"/>
      <c r="E102" s="202"/>
      <c r="F102" s="119"/>
      <c r="G102" s="120"/>
      <c r="H102" s="41"/>
      <c r="I102" s="41"/>
      <c r="J102" s="329">
        <v>0</v>
      </c>
      <c r="K102" s="329">
        <v>0</v>
      </c>
      <c r="L102" s="391"/>
      <c r="M102" s="150"/>
      <c r="O102" s="555"/>
      <c r="P102" s="556">
        <f t="shared" si="4"/>
        <v>0</v>
      </c>
      <c r="Q102" s="556">
        <f t="shared" si="5"/>
        <v>0</v>
      </c>
      <c r="R102" s="556">
        <f t="shared" si="6"/>
        <v>0</v>
      </c>
      <c r="S102" s="556">
        <f t="shared" si="6"/>
        <v>0</v>
      </c>
      <c r="T102" s="395"/>
      <c r="U102" s="395"/>
      <c r="V102" s="395"/>
      <c r="W102" s="395"/>
      <c r="BA102" s="553"/>
    </row>
    <row r="103" spans="2:53" ht="14.5" hidden="1" customHeight="1" x14ac:dyDescent="0.35">
      <c r="B103" s="80"/>
      <c r="C103" s="119"/>
      <c r="D103" s="119"/>
      <c r="E103" s="202"/>
      <c r="F103" s="119"/>
      <c r="G103" s="120"/>
      <c r="H103" s="41"/>
      <c r="I103" s="41"/>
      <c r="J103" s="329">
        <v>0</v>
      </c>
      <c r="K103" s="329">
        <v>0</v>
      </c>
      <c r="L103" s="391"/>
      <c r="M103" s="150"/>
      <c r="O103" s="555"/>
      <c r="P103" s="556">
        <f t="shared" si="4"/>
        <v>0</v>
      </c>
      <c r="Q103" s="556">
        <f t="shared" si="5"/>
        <v>0</v>
      </c>
      <c r="R103" s="556">
        <f t="shared" si="6"/>
        <v>0</v>
      </c>
      <c r="S103" s="556">
        <f t="shared" si="6"/>
        <v>0</v>
      </c>
      <c r="T103" s="395"/>
      <c r="U103" s="395"/>
      <c r="V103" s="395"/>
      <c r="W103" s="395"/>
      <c r="BA103" s="553"/>
    </row>
    <row r="104" spans="2:53" ht="14.5" hidden="1" customHeight="1" x14ac:dyDescent="0.35">
      <c r="B104" s="80"/>
      <c r="C104" s="119"/>
      <c r="D104" s="119"/>
      <c r="E104" s="202"/>
      <c r="F104" s="119"/>
      <c r="G104" s="120"/>
      <c r="H104" s="41"/>
      <c r="I104" s="41"/>
      <c r="J104" s="329">
        <v>0</v>
      </c>
      <c r="K104" s="329">
        <v>0</v>
      </c>
      <c r="L104" s="391"/>
      <c r="M104" s="150"/>
      <c r="O104" s="555"/>
      <c r="P104" s="556">
        <f t="shared" si="4"/>
        <v>0</v>
      </c>
      <c r="Q104" s="556">
        <f t="shared" si="5"/>
        <v>0</v>
      </c>
      <c r="R104" s="556">
        <f t="shared" si="6"/>
        <v>0</v>
      </c>
      <c r="S104" s="556">
        <f t="shared" si="6"/>
        <v>0</v>
      </c>
      <c r="T104" s="395"/>
      <c r="U104" s="395"/>
      <c r="V104" s="395"/>
      <c r="W104" s="395"/>
      <c r="BA104" s="553"/>
    </row>
    <row r="105" spans="2:53" ht="14.5" hidden="1" customHeight="1" x14ac:dyDescent="0.35">
      <c r="B105" s="80"/>
      <c r="C105" s="119"/>
      <c r="D105" s="119"/>
      <c r="E105" s="202"/>
      <c r="F105" s="119"/>
      <c r="G105" s="120"/>
      <c r="H105" s="41"/>
      <c r="I105" s="41"/>
      <c r="J105" s="329">
        <v>0</v>
      </c>
      <c r="K105" s="329">
        <v>0</v>
      </c>
      <c r="L105" s="391"/>
      <c r="M105" s="150"/>
      <c r="O105" s="555"/>
      <c r="P105" s="556">
        <f t="shared" si="4"/>
        <v>0</v>
      </c>
      <c r="Q105" s="556">
        <f t="shared" si="5"/>
        <v>0</v>
      </c>
      <c r="R105" s="556">
        <f t="shared" si="6"/>
        <v>0</v>
      </c>
      <c r="S105" s="556">
        <f t="shared" si="6"/>
        <v>0</v>
      </c>
      <c r="T105" s="395"/>
      <c r="U105" s="395"/>
      <c r="V105" s="395"/>
      <c r="W105" s="395"/>
      <c r="BA105" s="553"/>
    </row>
    <row r="106" spans="2:53" ht="14.5" hidden="1" customHeight="1" x14ac:dyDescent="0.35">
      <c r="B106" s="80"/>
      <c r="C106" s="119"/>
      <c r="D106" s="119"/>
      <c r="E106" s="202"/>
      <c r="F106" s="119"/>
      <c r="G106" s="120"/>
      <c r="H106" s="41"/>
      <c r="I106" s="41"/>
      <c r="J106" s="329">
        <v>0</v>
      </c>
      <c r="K106" s="329">
        <v>0</v>
      </c>
      <c r="L106" s="391"/>
      <c r="M106" s="150"/>
      <c r="O106" s="555"/>
      <c r="P106" s="556">
        <f t="shared" si="4"/>
        <v>0</v>
      </c>
      <c r="Q106" s="556">
        <f t="shared" si="5"/>
        <v>0</v>
      </c>
      <c r="R106" s="556">
        <f t="shared" si="6"/>
        <v>0</v>
      </c>
      <c r="S106" s="556">
        <f t="shared" si="6"/>
        <v>0</v>
      </c>
      <c r="T106" s="395"/>
      <c r="U106" s="395"/>
      <c r="V106" s="395"/>
      <c r="W106" s="395"/>
      <c r="BA106" s="553"/>
    </row>
    <row r="107" spans="2:53" ht="14.5" hidden="1" customHeight="1" x14ac:dyDescent="0.35">
      <c r="B107" s="80"/>
      <c r="C107" s="119"/>
      <c r="D107" s="119"/>
      <c r="E107" s="202"/>
      <c r="F107" s="119"/>
      <c r="G107" s="120"/>
      <c r="H107" s="41"/>
      <c r="I107" s="41"/>
      <c r="J107" s="329">
        <v>0</v>
      </c>
      <c r="K107" s="329">
        <v>0</v>
      </c>
      <c r="L107" s="391"/>
      <c r="M107" s="150"/>
      <c r="O107" s="555"/>
      <c r="P107" s="556">
        <f t="shared" si="4"/>
        <v>0</v>
      </c>
      <c r="Q107" s="556">
        <f t="shared" si="5"/>
        <v>0</v>
      </c>
      <c r="R107" s="556">
        <f t="shared" si="6"/>
        <v>0</v>
      </c>
      <c r="S107" s="556">
        <f t="shared" si="6"/>
        <v>0</v>
      </c>
      <c r="T107" s="395"/>
      <c r="U107" s="395"/>
      <c r="V107" s="395"/>
      <c r="W107" s="395"/>
      <c r="BA107" s="553"/>
    </row>
    <row r="108" spans="2:53" ht="14.5" hidden="1" customHeight="1" x14ac:dyDescent="0.35">
      <c r="B108" s="80"/>
      <c r="C108" s="119"/>
      <c r="D108" s="119"/>
      <c r="E108" s="202"/>
      <c r="F108" s="119"/>
      <c r="G108" s="120"/>
      <c r="H108" s="41"/>
      <c r="I108" s="41"/>
      <c r="J108" s="329">
        <v>0</v>
      </c>
      <c r="K108" s="329">
        <v>0</v>
      </c>
      <c r="L108" s="391"/>
      <c r="M108" s="150"/>
      <c r="O108" s="555"/>
      <c r="P108" s="556">
        <f t="shared" si="4"/>
        <v>0</v>
      </c>
      <c r="Q108" s="556">
        <f t="shared" si="5"/>
        <v>0</v>
      </c>
      <c r="R108" s="556">
        <f t="shared" si="6"/>
        <v>0</v>
      </c>
      <c r="S108" s="556">
        <f t="shared" si="6"/>
        <v>0</v>
      </c>
      <c r="T108" s="395"/>
      <c r="U108" s="395"/>
      <c r="V108" s="395"/>
      <c r="W108" s="395"/>
      <c r="BA108" s="553"/>
    </row>
    <row r="109" spans="2:53" ht="14.5" hidden="1" customHeight="1" x14ac:dyDescent="0.35">
      <c r="B109" s="80"/>
      <c r="C109" s="119"/>
      <c r="D109" s="119"/>
      <c r="E109" s="202"/>
      <c r="F109" s="119"/>
      <c r="G109" s="120"/>
      <c r="H109" s="41"/>
      <c r="I109" s="41"/>
      <c r="J109" s="329">
        <v>0</v>
      </c>
      <c r="K109" s="329">
        <v>0</v>
      </c>
      <c r="L109" s="391"/>
      <c r="M109" s="150"/>
      <c r="O109" s="555"/>
      <c r="P109" s="556">
        <f t="shared" si="4"/>
        <v>0</v>
      </c>
      <c r="Q109" s="556">
        <f t="shared" si="5"/>
        <v>0</v>
      </c>
      <c r="R109" s="556">
        <f t="shared" si="6"/>
        <v>0</v>
      </c>
      <c r="S109" s="556">
        <f t="shared" si="6"/>
        <v>0</v>
      </c>
      <c r="T109" s="395"/>
      <c r="U109" s="395"/>
      <c r="V109" s="395"/>
      <c r="W109" s="395"/>
      <c r="BA109" s="553"/>
    </row>
    <row r="110" spans="2:53" ht="14.5" hidden="1" customHeight="1" x14ac:dyDescent="0.35">
      <c r="B110" s="80"/>
      <c r="C110" s="119"/>
      <c r="D110" s="119"/>
      <c r="E110" s="202"/>
      <c r="F110" s="119"/>
      <c r="G110" s="120"/>
      <c r="H110" s="41"/>
      <c r="I110" s="41"/>
      <c r="J110" s="329">
        <v>0</v>
      </c>
      <c r="K110" s="329">
        <v>0</v>
      </c>
      <c r="L110" s="391"/>
      <c r="M110" s="150"/>
      <c r="O110" s="555"/>
      <c r="P110" s="556">
        <f t="shared" si="4"/>
        <v>0</v>
      </c>
      <c r="Q110" s="556">
        <f t="shared" si="5"/>
        <v>0</v>
      </c>
      <c r="R110" s="556">
        <f t="shared" si="6"/>
        <v>0</v>
      </c>
      <c r="S110" s="556">
        <f t="shared" si="6"/>
        <v>0</v>
      </c>
      <c r="T110" s="395"/>
      <c r="U110" s="395"/>
      <c r="V110" s="395"/>
      <c r="W110" s="395"/>
      <c r="BA110" s="553"/>
    </row>
    <row r="111" spans="2:53" ht="14.5" hidden="1" customHeight="1" x14ac:dyDescent="0.35">
      <c r="B111" s="80"/>
      <c r="C111" s="119"/>
      <c r="D111" s="119"/>
      <c r="E111" s="202"/>
      <c r="F111" s="119"/>
      <c r="G111" s="120"/>
      <c r="H111" s="41"/>
      <c r="I111" s="41"/>
      <c r="J111" s="329">
        <v>0</v>
      </c>
      <c r="K111" s="329">
        <v>0</v>
      </c>
      <c r="L111" s="391"/>
      <c r="M111" s="150"/>
      <c r="O111" s="555"/>
      <c r="P111" s="556">
        <f t="shared" si="4"/>
        <v>0</v>
      </c>
      <c r="Q111" s="556">
        <f t="shared" si="5"/>
        <v>0</v>
      </c>
      <c r="R111" s="556">
        <f t="shared" si="6"/>
        <v>0</v>
      </c>
      <c r="S111" s="556">
        <f t="shared" si="6"/>
        <v>0</v>
      </c>
      <c r="T111" s="395"/>
      <c r="U111" s="395"/>
      <c r="V111" s="395"/>
      <c r="W111" s="395"/>
      <c r="BA111" s="553"/>
    </row>
    <row r="112" spans="2:53" ht="14.5" hidden="1" customHeight="1" x14ac:dyDescent="0.35">
      <c r="B112" s="80"/>
      <c r="C112" s="119"/>
      <c r="D112" s="119"/>
      <c r="E112" s="202"/>
      <c r="F112" s="119"/>
      <c r="G112" s="120"/>
      <c r="H112" s="41"/>
      <c r="I112" s="41"/>
      <c r="J112" s="329">
        <v>0</v>
      </c>
      <c r="K112" s="329">
        <v>0</v>
      </c>
      <c r="L112" s="391"/>
      <c r="M112" s="150"/>
      <c r="O112" s="555"/>
      <c r="P112" s="556">
        <f t="shared" si="4"/>
        <v>0</v>
      </c>
      <c r="Q112" s="556">
        <f t="shared" si="5"/>
        <v>0</v>
      </c>
      <c r="R112" s="556">
        <f t="shared" si="6"/>
        <v>0</v>
      </c>
      <c r="S112" s="556">
        <f t="shared" si="6"/>
        <v>0</v>
      </c>
      <c r="T112" s="395"/>
      <c r="U112" s="395"/>
      <c r="V112" s="395"/>
      <c r="W112" s="395"/>
      <c r="BA112" s="553"/>
    </row>
    <row r="113" spans="2:53" ht="14.5" hidden="1" customHeight="1" x14ac:dyDescent="0.35">
      <c r="B113" s="80"/>
      <c r="C113" s="119"/>
      <c r="D113" s="119"/>
      <c r="E113" s="202"/>
      <c r="F113" s="119"/>
      <c r="G113" s="120"/>
      <c r="H113" s="41"/>
      <c r="I113" s="41"/>
      <c r="J113" s="329">
        <v>0</v>
      </c>
      <c r="K113" s="329">
        <v>0</v>
      </c>
      <c r="L113" s="391"/>
      <c r="M113" s="150"/>
      <c r="O113" s="555"/>
      <c r="P113" s="556">
        <f t="shared" si="4"/>
        <v>0</v>
      </c>
      <c r="Q113" s="556">
        <f t="shared" si="5"/>
        <v>0</v>
      </c>
      <c r="R113" s="556">
        <f t="shared" si="6"/>
        <v>0</v>
      </c>
      <c r="S113" s="556">
        <f t="shared" si="6"/>
        <v>0</v>
      </c>
      <c r="T113" s="395"/>
      <c r="U113" s="395"/>
      <c r="V113" s="395"/>
      <c r="W113" s="395"/>
      <c r="BA113" s="553"/>
    </row>
    <row r="114" spans="2:53" ht="14.5" hidden="1" customHeight="1" x14ac:dyDescent="0.35">
      <c r="B114" s="80"/>
      <c r="C114" s="119"/>
      <c r="D114" s="119"/>
      <c r="E114" s="202"/>
      <c r="F114" s="119"/>
      <c r="G114" s="120"/>
      <c r="H114" s="41"/>
      <c r="I114" s="41"/>
      <c r="J114" s="329">
        <v>0</v>
      </c>
      <c r="K114" s="329">
        <v>0</v>
      </c>
      <c r="L114" s="391"/>
      <c r="M114" s="150"/>
      <c r="O114" s="555"/>
      <c r="P114" s="556">
        <f t="shared" ref="P114:P177" si="9">J114*$G$32</f>
        <v>0</v>
      </c>
      <c r="Q114" s="556">
        <f t="shared" ref="Q114:Q177" si="10">K114*$G$42</f>
        <v>0</v>
      </c>
      <c r="R114" s="556">
        <f t="shared" ref="R114:S177" si="11">P114-J114</f>
        <v>0</v>
      </c>
      <c r="S114" s="556">
        <f t="shared" si="11"/>
        <v>0</v>
      </c>
      <c r="T114" s="395"/>
      <c r="U114" s="395"/>
      <c r="V114" s="395"/>
      <c r="W114" s="395"/>
      <c r="BA114" s="553"/>
    </row>
    <row r="115" spans="2:53" ht="14.5" hidden="1" customHeight="1" x14ac:dyDescent="0.35">
      <c r="B115" s="80"/>
      <c r="C115" s="119"/>
      <c r="D115" s="119"/>
      <c r="E115" s="202"/>
      <c r="F115" s="119"/>
      <c r="G115" s="120"/>
      <c r="H115" s="41"/>
      <c r="I115" s="41"/>
      <c r="J115" s="329">
        <v>0</v>
      </c>
      <c r="K115" s="329">
        <v>0</v>
      </c>
      <c r="L115" s="391"/>
      <c r="M115" s="150"/>
      <c r="O115" s="555"/>
      <c r="P115" s="556">
        <f t="shared" si="9"/>
        <v>0</v>
      </c>
      <c r="Q115" s="556">
        <f t="shared" si="10"/>
        <v>0</v>
      </c>
      <c r="R115" s="556">
        <f t="shared" si="11"/>
        <v>0</v>
      </c>
      <c r="S115" s="556">
        <f t="shared" si="11"/>
        <v>0</v>
      </c>
      <c r="T115" s="395"/>
      <c r="U115" s="395"/>
      <c r="V115" s="395"/>
      <c r="W115" s="395"/>
      <c r="BA115" s="553"/>
    </row>
    <row r="116" spans="2:53" ht="14.5" hidden="1" customHeight="1" x14ac:dyDescent="0.35">
      <c r="B116" s="80"/>
      <c r="C116" s="119"/>
      <c r="D116" s="119"/>
      <c r="E116" s="202"/>
      <c r="F116" s="119"/>
      <c r="G116" s="120"/>
      <c r="H116" s="41"/>
      <c r="I116" s="41"/>
      <c r="J116" s="329">
        <v>0</v>
      </c>
      <c r="K116" s="329">
        <v>0</v>
      </c>
      <c r="L116" s="391"/>
      <c r="M116" s="150"/>
      <c r="O116" s="555"/>
      <c r="P116" s="556">
        <f t="shared" si="9"/>
        <v>0</v>
      </c>
      <c r="Q116" s="556">
        <f t="shared" si="10"/>
        <v>0</v>
      </c>
      <c r="R116" s="556">
        <f t="shared" si="11"/>
        <v>0</v>
      </c>
      <c r="S116" s="556">
        <f t="shared" si="11"/>
        <v>0</v>
      </c>
      <c r="T116" s="395"/>
      <c r="U116" s="395"/>
      <c r="V116" s="395"/>
      <c r="W116" s="395"/>
      <c r="BA116" s="553"/>
    </row>
    <row r="117" spans="2:53" ht="14.5" hidden="1" customHeight="1" x14ac:dyDescent="0.35">
      <c r="B117" s="80"/>
      <c r="C117" s="119"/>
      <c r="D117" s="119"/>
      <c r="E117" s="202"/>
      <c r="F117" s="119"/>
      <c r="G117" s="120"/>
      <c r="H117" s="41"/>
      <c r="I117" s="41"/>
      <c r="J117" s="329">
        <v>0</v>
      </c>
      <c r="K117" s="329">
        <v>0</v>
      </c>
      <c r="L117" s="391"/>
      <c r="M117" s="150"/>
      <c r="O117" s="555"/>
      <c r="P117" s="556">
        <f t="shared" si="9"/>
        <v>0</v>
      </c>
      <c r="Q117" s="556">
        <f t="shared" si="10"/>
        <v>0</v>
      </c>
      <c r="R117" s="556">
        <f t="shared" si="11"/>
        <v>0</v>
      </c>
      <c r="S117" s="556">
        <f t="shared" si="11"/>
        <v>0</v>
      </c>
      <c r="T117" s="395"/>
      <c r="U117" s="395"/>
      <c r="V117" s="395"/>
      <c r="W117" s="395"/>
      <c r="BA117" s="553"/>
    </row>
    <row r="118" spans="2:53" ht="14.5" hidden="1" customHeight="1" x14ac:dyDescent="0.35">
      <c r="B118" s="80"/>
      <c r="C118" s="119"/>
      <c r="D118" s="119"/>
      <c r="E118" s="202"/>
      <c r="F118" s="119"/>
      <c r="G118" s="120"/>
      <c r="H118" s="41"/>
      <c r="I118" s="41"/>
      <c r="J118" s="329">
        <v>0</v>
      </c>
      <c r="K118" s="329">
        <v>0</v>
      </c>
      <c r="L118" s="391"/>
      <c r="M118" s="150"/>
      <c r="O118" s="555"/>
      <c r="P118" s="556">
        <f t="shared" si="9"/>
        <v>0</v>
      </c>
      <c r="Q118" s="556">
        <f t="shared" si="10"/>
        <v>0</v>
      </c>
      <c r="R118" s="556">
        <f t="shared" si="11"/>
        <v>0</v>
      </c>
      <c r="S118" s="556">
        <f t="shared" si="11"/>
        <v>0</v>
      </c>
      <c r="T118" s="395"/>
      <c r="U118" s="395"/>
      <c r="V118" s="395"/>
      <c r="W118" s="395"/>
      <c r="BA118" s="553"/>
    </row>
    <row r="119" spans="2:53" ht="14.5" hidden="1" customHeight="1" x14ac:dyDescent="0.35">
      <c r="B119" s="80"/>
      <c r="C119" s="119"/>
      <c r="D119" s="119"/>
      <c r="E119" s="202"/>
      <c r="F119" s="119"/>
      <c r="G119" s="120"/>
      <c r="H119" s="41"/>
      <c r="I119" s="41"/>
      <c r="J119" s="329">
        <v>0</v>
      </c>
      <c r="K119" s="329">
        <v>0</v>
      </c>
      <c r="L119" s="391"/>
      <c r="M119" s="150"/>
      <c r="O119" s="555"/>
      <c r="P119" s="556">
        <f t="shared" si="9"/>
        <v>0</v>
      </c>
      <c r="Q119" s="556">
        <f t="shared" si="10"/>
        <v>0</v>
      </c>
      <c r="R119" s="556">
        <f t="shared" si="11"/>
        <v>0</v>
      </c>
      <c r="S119" s="556">
        <f t="shared" si="11"/>
        <v>0</v>
      </c>
      <c r="T119" s="395"/>
      <c r="U119" s="395"/>
      <c r="V119" s="395"/>
      <c r="W119" s="395"/>
      <c r="BA119" s="553"/>
    </row>
    <row r="120" spans="2:53" ht="14.5" hidden="1" customHeight="1" x14ac:dyDescent="0.35">
      <c r="B120" s="80"/>
      <c r="C120" s="119"/>
      <c r="D120" s="119"/>
      <c r="E120" s="202"/>
      <c r="F120" s="119"/>
      <c r="G120" s="120"/>
      <c r="H120" s="41"/>
      <c r="I120" s="41"/>
      <c r="J120" s="329">
        <v>0</v>
      </c>
      <c r="K120" s="329">
        <v>0</v>
      </c>
      <c r="L120" s="391"/>
      <c r="M120" s="150"/>
      <c r="O120" s="555"/>
      <c r="P120" s="556">
        <f t="shared" si="9"/>
        <v>0</v>
      </c>
      <c r="Q120" s="556">
        <f t="shared" si="10"/>
        <v>0</v>
      </c>
      <c r="R120" s="556">
        <f t="shared" si="11"/>
        <v>0</v>
      </c>
      <c r="S120" s="556">
        <f t="shared" si="11"/>
        <v>0</v>
      </c>
      <c r="T120" s="395"/>
      <c r="U120" s="395"/>
      <c r="V120" s="395"/>
      <c r="W120" s="395"/>
      <c r="BA120" s="553"/>
    </row>
    <row r="121" spans="2:53" x14ac:dyDescent="0.35">
      <c r="B121" s="80"/>
      <c r="C121" s="119"/>
      <c r="D121" s="119"/>
      <c r="E121" s="202"/>
      <c r="F121" s="119"/>
      <c r="G121" s="120"/>
      <c r="H121" s="41"/>
      <c r="I121" s="41"/>
      <c r="J121" s="329">
        <v>0</v>
      </c>
      <c r="K121" s="329">
        <v>0</v>
      </c>
      <c r="L121" s="391"/>
      <c r="M121" s="150"/>
      <c r="O121" s="555"/>
      <c r="P121" s="556">
        <f t="shared" si="9"/>
        <v>0</v>
      </c>
      <c r="Q121" s="556">
        <f t="shared" si="10"/>
        <v>0</v>
      </c>
      <c r="R121" s="556">
        <f t="shared" si="11"/>
        <v>0</v>
      </c>
      <c r="S121" s="556">
        <f t="shared" si="11"/>
        <v>0</v>
      </c>
      <c r="T121" s="395"/>
      <c r="U121" s="395"/>
      <c r="V121" s="395"/>
      <c r="W121" s="395"/>
      <c r="BA121" s="553"/>
    </row>
    <row r="122" spans="2:53" x14ac:dyDescent="0.35">
      <c r="B122" s="80"/>
      <c r="C122" s="119"/>
      <c r="D122" s="119"/>
      <c r="E122" s="202"/>
      <c r="F122" s="119"/>
      <c r="G122" s="120"/>
      <c r="H122" s="41"/>
      <c r="I122" s="41"/>
      <c r="J122" s="329">
        <v>0</v>
      </c>
      <c r="K122" s="329">
        <v>0</v>
      </c>
      <c r="L122" s="391"/>
      <c r="M122" s="150"/>
      <c r="O122" s="555"/>
      <c r="P122" s="556">
        <f t="shared" si="9"/>
        <v>0</v>
      </c>
      <c r="Q122" s="556">
        <f t="shared" si="10"/>
        <v>0</v>
      </c>
      <c r="R122" s="556">
        <f t="shared" si="11"/>
        <v>0</v>
      </c>
      <c r="S122" s="556">
        <f t="shared" si="11"/>
        <v>0</v>
      </c>
      <c r="T122" s="395"/>
      <c r="U122" s="395"/>
      <c r="V122" s="395"/>
      <c r="W122" s="395"/>
      <c r="BA122" s="553"/>
    </row>
    <row r="123" spans="2:53" x14ac:dyDescent="0.35">
      <c r="B123" s="80"/>
      <c r="C123" s="119"/>
      <c r="D123" s="119"/>
      <c r="E123" s="202"/>
      <c r="F123" s="119"/>
      <c r="G123" s="120"/>
      <c r="H123" s="41"/>
      <c r="I123" s="41"/>
      <c r="J123" s="329">
        <v>0</v>
      </c>
      <c r="K123" s="329">
        <v>0</v>
      </c>
      <c r="L123" s="391"/>
      <c r="M123" s="150"/>
      <c r="O123" s="555"/>
      <c r="P123" s="556">
        <f t="shared" si="9"/>
        <v>0</v>
      </c>
      <c r="Q123" s="556">
        <f t="shared" si="10"/>
        <v>0</v>
      </c>
      <c r="R123" s="556">
        <f t="shared" si="11"/>
        <v>0</v>
      </c>
      <c r="S123" s="556">
        <f t="shared" si="11"/>
        <v>0</v>
      </c>
      <c r="T123" s="395"/>
      <c r="U123" s="395"/>
      <c r="V123" s="395"/>
      <c r="W123" s="395"/>
      <c r="BA123" s="553"/>
    </row>
    <row r="124" spans="2:53" x14ac:dyDescent="0.35">
      <c r="B124" s="80"/>
      <c r="C124" s="119"/>
      <c r="D124" s="119"/>
      <c r="E124" s="202"/>
      <c r="F124" s="119"/>
      <c r="G124" s="120"/>
      <c r="H124" s="41"/>
      <c r="I124" s="41"/>
      <c r="J124" s="329">
        <v>0</v>
      </c>
      <c r="K124" s="329">
        <v>0</v>
      </c>
      <c r="L124" s="391"/>
      <c r="M124" s="150"/>
      <c r="O124" s="555"/>
      <c r="P124" s="556">
        <f t="shared" si="9"/>
        <v>0</v>
      </c>
      <c r="Q124" s="556">
        <f t="shared" si="10"/>
        <v>0</v>
      </c>
      <c r="R124" s="556">
        <f t="shared" si="11"/>
        <v>0</v>
      </c>
      <c r="S124" s="556">
        <f t="shared" si="11"/>
        <v>0</v>
      </c>
      <c r="T124" s="395"/>
      <c r="U124" s="395"/>
      <c r="V124" s="395"/>
      <c r="W124" s="395"/>
      <c r="BA124" s="553"/>
    </row>
    <row r="125" spans="2:53" x14ac:dyDescent="0.35">
      <c r="B125" s="80"/>
      <c r="C125" s="119"/>
      <c r="D125" s="119"/>
      <c r="E125" s="202"/>
      <c r="F125" s="119"/>
      <c r="G125" s="120"/>
      <c r="H125" s="41"/>
      <c r="I125" s="41"/>
      <c r="J125" s="329">
        <v>0</v>
      </c>
      <c r="K125" s="329">
        <v>0</v>
      </c>
      <c r="L125" s="391"/>
      <c r="M125" s="150"/>
      <c r="O125" s="555"/>
      <c r="P125" s="556">
        <f t="shared" si="9"/>
        <v>0</v>
      </c>
      <c r="Q125" s="556">
        <f t="shared" si="10"/>
        <v>0</v>
      </c>
      <c r="R125" s="556">
        <f t="shared" si="11"/>
        <v>0</v>
      </c>
      <c r="S125" s="556">
        <f t="shared" si="11"/>
        <v>0</v>
      </c>
      <c r="T125" s="395"/>
      <c r="U125" s="395"/>
      <c r="V125" s="395"/>
      <c r="W125" s="395"/>
      <c r="BA125" s="553"/>
    </row>
    <row r="126" spans="2:53" x14ac:dyDescent="0.35">
      <c r="B126" s="80"/>
      <c r="C126" s="119"/>
      <c r="D126" s="119"/>
      <c r="E126" s="202"/>
      <c r="F126" s="119"/>
      <c r="G126" s="120"/>
      <c r="H126" s="41"/>
      <c r="I126" s="41"/>
      <c r="J126" s="329">
        <v>0</v>
      </c>
      <c r="K126" s="329">
        <v>0</v>
      </c>
      <c r="L126" s="391"/>
      <c r="M126" s="150"/>
      <c r="O126" s="555"/>
      <c r="P126" s="556">
        <f t="shared" si="9"/>
        <v>0</v>
      </c>
      <c r="Q126" s="556">
        <f t="shared" si="10"/>
        <v>0</v>
      </c>
      <c r="R126" s="556">
        <f t="shared" si="11"/>
        <v>0</v>
      </c>
      <c r="S126" s="556">
        <f t="shared" si="11"/>
        <v>0</v>
      </c>
      <c r="T126" s="395"/>
      <c r="U126" s="395"/>
      <c r="V126" s="395"/>
      <c r="W126" s="395"/>
      <c r="BA126" s="553"/>
    </row>
    <row r="127" spans="2:53" x14ac:dyDescent="0.35">
      <c r="B127" s="80"/>
      <c r="C127" s="119"/>
      <c r="D127" s="119"/>
      <c r="E127" s="202"/>
      <c r="F127" s="119"/>
      <c r="G127" s="120"/>
      <c r="H127" s="41"/>
      <c r="I127" s="41"/>
      <c r="J127" s="329">
        <v>0</v>
      </c>
      <c r="K127" s="329">
        <v>0</v>
      </c>
      <c r="L127" s="391"/>
      <c r="M127" s="150"/>
      <c r="O127" s="555"/>
      <c r="P127" s="556">
        <f t="shared" si="9"/>
        <v>0</v>
      </c>
      <c r="Q127" s="556">
        <f t="shared" si="10"/>
        <v>0</v>
      </c>
      <c r="R127" s="556">
        <f t="shared" si="11"/>
        <v>0</v>
      </c>
      <c r="S127" s="556">
        <f t="shared" si="11"/>
        <v>0</v>
      </c>
      <c r="T127" s="395"/>
      <c r="U127" s="395"/>
      <c r="V127" s="395"/>
      <c r="W127" s="395"/>
      <c r="BA127" s="553"/>
    </row>
    <row r="128" spans="2:53" x14ac:dyDescent="0.35">
      <c r="B128" s="80"/>
      <c r="C128" s="119"/>
      <c r="D128" s="119"/>
      <c r="E128" s="202"/>
      <c r="F128" s="119"/>
      <c r="G128" s="120"/>
      <c r="H128" s="41"/>
      <c r="I128" s="41"/>
      <c r="J128" s="329">
        <v>0</v>
      </c>
      <c r="K128" s="329">
        <v>0</v>
      </c>
      <c r="L128" s="391"/>
      <c r="M128" s="150"/>
      <c r="O128" s="555"/>
      <c r="P128" s="556">
        <f t="shared" si="9"/>
        <v>0</v>
      </c>
      <c r="Q128" s="556">
        <f t="shared" si="10"/>
        <v>0</v>
      </c>
      <c r="R128" s="556">
        <f t="shared" si="11"/>
        <v>0</v>
      </c>
      <c r="S128" s="556">
        <f t="shared" si="11"/>
        <v>0</v>
      </c>
      <c r="T128" s="395"/>
      <c r="U128" s="395"/>
      <c r="V128" s="395"/>
      <c r="W128" s="395"/>
      <c r="BA128" s="553"/>
    </row>
    <row r="129" spans="2:53" x14ac:dyDescent="0.35">
      <c r="B129" s="80"/>
      <c r="C129" s="119"/>
      <c r="D129" s="119"/>
      <c r="E129" s="202"/>
      <c r="F129" s="119"/>
      <c r="G129" s="120"/>
      <c r="H129" s="41"/>
      <c r="I129" s="41"/>
      <c r="J129" s="329">
        <v>0</v>
      </c>
      <c r="K129" s="329">
        <v>0</v>
      </c>
      <c r="L129" s="391"/>
      <c r="M129" s="150"/>
      <c r="O129" s="555"/>
      <c r="P129" s="556">
        <f t="shared" si="9"/>
        <v>0</v>
      </c>
      <c r="Q129" s="556">
        <f t="shared" si="10"/>
        <v>0</v>
      </c>
      <c r="R129" s="556">
        <f t="shared" si="11"/>
        <v>0</v>
      </c>
      <c r="S129" s="556">
        <f t="shared" si="11"/>
        <v>0</v>
      </c>
      <c r="T129" s="395"/>
      <c r="U129" s="395"/>
      <c r="V129" s="395"/>
      <c r="W129" s="395"/>
      <c r="BA129" s="553"/>
    </row>
    <row r="130" spans="2:53" x14ac:dyDescent="0.35">
      <c r="B130" s="80"/>
      <c r="C130" s="119"/>
      <c r="D130" s="119"/>
      <c r="E130" s="202"/>
      <c r="F130" s="119"/>
      <c r="G130" s="120"/>
      <c r="H130" s="41"/>
      <c r="I130" s="41"/>
      <c r="J130" s="329">
        <v>0</v>
      </c>
      <c r="K130" s="329">
        <v>0</v>
      </c>
      <c r="L130" s="391"/>
      <c r="M130" s="150"/>
      <c r="O130" s="555"/>
      <c r="P130" s="556">
        <f t="shared" si="9"/>
        <v>0</v>
      </c>
      <c r="Q130" s="556">
        <f t="shared" si="10"/>
        <v>0</v>
      </c>
      <c r="R130" s="556">
        <f t="shared" si="11"/>
        <v>0</v>
      </c>
      <c r="S130" s="556">
        <f t="shared" si="11"/>
        <v>0</v>
      </c>
      <c r="T130" s="395"/>
      <c r="U130" s="395"/>
      <c r="V130" s="395"/>
      <c r="W130" s="395"/>
      <c r="BA130" s="553"/>
    </row>
    <row r="131" spans="2:53" x14ac:dyDescent="0.35">
      <c r="B131" s="80"/>
      <c r="C131" s="119"/>
      <c r="D131" s="119"/>
      <c r="E131" s="202"/>
      <c r="F131" s="119"/>
      <c r="G131" s="120"/>
      <c r="H131" s="41"/>
      <c r="I131" s="41"/>
      <c r="J131" s="329">
        <v>0</v>
      </c>
      <c r="K131" s="329">
        <v>0</v>
      </c>
      <c r="L131" s="391"/>
      <c r="M131" s="150"/>
      <c r="O131" s="555"/>
      <c r="P131" s="556">
        <f t="shared" si="9"/>
        <v>0</v>
      </c>
      <c r="Q131" s="556">
        <f t="shared" si="10"/>
        <v>0</v>
      </c>
      <c r="R131" s="556">
        <f t="shared" si="11"/>
        <v>0</v>
      </c>
      <c r="S131" s="556">
        <f t="shared" si="11"/>
        <v>0</v>
      </c>
      <c r="T131" s="395"/>
      <c r="U131" s="395"/>
      <c r="V131" s="395"/>
      <c r="W131" s="395"/>
      <c r="BA131" s="553"/>
    </row>
    <row r="132" spans="2:53" x14ac:dyDescent="0.35">
      <c r="B132" s="80"/>
      <c r="C132" s="119"/>
      <c r="D132" s="119"/>
      <c r="E132" s="202"/>
      <c r="F132" s="119"/>
      <c r="G132" s="120"/>
      <c r="H132" s="41"/>
      <c r="I132" s="41"/>
      <c r="J132" s="329">
        <v>0</v>
      </c>
      <c r="K132" s="329">
        <v>0</v>
      </c>
      <c r="L132" s="391"/>
      <c r="M132" s="150"/>
      <c r="O132" s="555"/>
      <c r="P132" s="556">
        <f t="shared" si="9"/>
        <v>0</v>
      </c>
      <c r="Q132" s="556">
        <f t="shared" si="10"/>
        <v>0</v>
      </c>
      <c r="R132" s="556">
        <f t="shared" si="11"/>
        <v>0</v>
      </c>
      <c r="S132" s="556">
        <f t="shared" si="11"/>
        <v>0</v>
      </c>
      <c r="T132" s="395"/>
      <c r="U132" s="395"/>
      <c r="V132" s="395"/>
      <c r="W132" s="395"/>
      <c r="BA132" s="553"/>
    </row>
    <row r="133" spans="2:53" x14ac:dyDescent="0.35">
      <c r="B133" s="80"/>
      <c r="C133" s="119"/>
      <c r="D133" s="119"/>
      <c r="E133" s="202"/>
      <c r="F133" s="119"/>
      <c r="G133" s="120"/>
      <c r="H133" s="41"/>
      <c r="I133" s="41"/>
      <c r="J133" s="329">
        <v>0</v>
      </c>
      <c r="K133" s="329">
        <v>0</v>
      </c>
      <c r="L133" s="391"/>
      <c r="M133" s="150"/>
      <c r="O133" s="555"/>
      <c r="P133" s="556">
        <f t="shared" si="9"/>
        <v>0</v>
      </c>
      <c r="Q133" s="556">
        <f t="shared" si="10"/>
        <v>0</v>
      </c>
      <c r="R133" s="556">
        <f t="shared" si="11"/>
        <v>0</v>
      </c>
      <c r="S133" s="556">
        <f t="shared" si="11"/>
        <v>0</v>
      </c>
      <c r="T133" s="395"/>
      <c r="U133" s="395"/>
      <c r="V133" s="395"/>
      <c r="W133" s="395"/>
      <c r="BA133" s="553"/>
    </row>
    <row r="134" spans="2:53" x14ac:dyDescent="0.35">
      <c r="B134" s="80"/>
      <c r="C134" s="119"/>
      <c r="D134" s="119"/>
      <c r="E134" s="202"/>
      <c r="F134" s="119"/>
      <c r="G134" s="120"/>
      <c r="H134" s="41"/>
      <c r="I134" s="41"/>
      <c r="J134" s="329">
        <v>0</v>
      </c>
      <c r="K134" s="329">
        <v>0</v>
      </c>
      <c r="L134" s="391"/>
      <c r="M134" s="150"/>
      <c r="O134" s="555"/>
      <c r="P134" s="556">
        <f t="shared" si="9"/>
        <v>0</v>
      </c>
      <c r="Q134" s="556">
        <f t="shared" si="10"/>
        <v>0</v>
      </c>
      <c r="R134" s="556">
        <f t="shared" si="11"/>
        <v>0</v>
      </c>
      <c r="S134" s="556">
        <f t="shared" si="11"/>
        <v>0</v>
      </c>
      <c r="T134" s="395"/>
      <c r="U134" s="395"/>
      <c r="V134" s="395"/>
      <c r="W134" s="395"/>
      <c r="BA134" s="553"/>
    </row>
    <row r="135" spans="2:53" x14ac:dyDescent="0.35">
      <c r="B135" s="80"/>
      <c r="C135" s="119"/>
      <c r="D135" s="119"/>
      <c r="E135" s="202"/>
      <c r="F135" s="119"/>
      <c r="G135" s="120"/>
      <c r="H135" s="41"/>
      <c r="I135" s="41"/>
      <c r="J135" s="329">
        <v>0</v>
      </c>
      <c r="K135" s="329">
        <v>0</v>
      </c>
      <c r="L135" s="391"/>
      <c r="M135" s="150"/>
      <c r="O135" s="555"/>
      <c r="P135" s="556">
        <f t="shared" si="9"/>
        <v>0</v>
      </c>
      <c r="Q135" s="556">
        <f t="shared" si="10"/>
        <v>0</v>
      </c>
      <c r="R135" s="556">
        <f t="shared" si="11"/>
        <v>0</v>
      </c>
      <c r="S135" s="556">
        <f t="shared" si="11"/>
        <v>0</v>
      </c>
      <c r="T135" s="395"/>
      <c r="U135" s="395"/>
      <c r="V135" s="395"/>
      <c r="W135" s="395"/>
      <c r="BA135" s="553"/>
    </row>
    <row r="136" spans="2:53" x14ac:dyDescent="0.35">
      <c r="B136" s="80"/>
      <c r="C136" s="119"/>
      <c r="D136" s="119"/>
      <c r="E136" s="202"/>
      <c r="F136" s="119"/>
      <c r="G136" s="120"/>
      <c r="H136" s="41"/>
      <c r="I136" s="41"/>
      <c r="J136" s="329">
        <v>0</v>
      </c>
      <c r="K136" s="329">
        <v>0</v>
      </c>
      <c r="L136" s="391"/>
      <c r="M136" s="150"/>
      <c r="O136" s="555"/>
      <c r="P136" s="556">
        <f t="shared" si="9"/>
        <v>0</v>
      </c>
      <c r="Q136" s="556">
        <f t="shared" si="10"/>
        <v>0</v>
      </c>
      <c r="R136" s="556">
        <f t="shared" si="11"/>
        <v>0</v>
      </c>
      <c r="S136" s="556">
        <f t="shared" si="11"/>
        <v>0</v>
      </c>
      <c r="T136" s="395"/>
      <c r="U136" s="395"/>
      <c r="V136" s="395"/>
      <c r="W136" s="395"/>
      <c r="BA136" s="553"/>
    </row>
    <row r="137" spans="2:53" x14ac:dyDescent="0.35">
      <c r="B137" s="80"/>
      <c r="C137" s="119"/>
      <c r="D137" s="119"/>
      <c r="E137" s="202"/>
      <c r="F137" s="119"/>
      <c r="G137" s="120"/>
      <c r="H137" s="41"/>
      <c r="I137" s="41"/>
      <c r="J137" s="329">
        <v>0</v>
      </c>
      <c r="K137" s="329">
        <v>0</v>
      </c>
      <c r="L137" s="391"/>
      <c r="M137" s="150"/>
      <c r="O137" s="555"/>
      <c r="P137" s="556">
        <f t="shared" si="9"/>
        <v>0</v>
      </c>
      <c r="Q137" s="556">
        <f t="shared" si="10"/>
        <v>0</v>
      </c>
      <c r="R137" s="556">
        <f t="shared" si="11"/>
        <v>0</v>
      </c>
      <c r="S137" s="556">
        <f t="shared" si="11"/>
        <v>0</v>
      </c>
      <c r="T137" s="395"/>
      <c r="U137" s="395"/>
      <c r="V137" s="395"/>
      <c r="W137" s="395"/>
      <c r="BA137" s="553"/>
    </row>
    <row r="138" spans="2:53" x14ac:dyDescent="0.35">
      <c r="B138" s="80"/>
      <c r="C138" s="119"/>
      <c r="D138" s="119"/>
      <c r="E138" s="202"/>
      <c r="F138" s="119"/>
      <c r="G138" s="120"/>
      <c r="H138" s="41"/>
      <c r="I138" s="41"/>
      <c r="J138" s="329">
        <v>0</v>
      </c>
      <c r="K138" s="329">
        <v>0</v>
      </c>
      <c r="L138" s="391"/>
      <c r="M138" s="150"/>
      <c r="O138" s="555"/>
      <c r="P138" s="556">
        <f t="shared" si="9"/>
        <v>0</v>
      </c>
      <c r="Q138" s="556">
        <f t="shared" si="10"/>
        <v>0</v>
      </c>
      <c r="R138" s="556">
        <f t="shared" si="11"/>
        <v>0</v>
      </c>
      <c r="S138" s="556">
        <f t="shared" si="11"/>
        <v>0</v>
      </c>
      <c r="T138" s="395"/>
      <c r="U138" s="395"/>
      <c r="V138" s="395"/>
      <c r="W138" s="395"/>
      <c r="BA138" s="553"/>
    </row>
    <row r="139" spans="2:53" x14ac:dyDescent="0.35">
      <c r="B139" s="80"/>
      <c r="C139" s="119"/>
      <c r="D139" s="119"/>
      <c r="E139" s="202"/>
      <c r="F139" s="119"/>
      <c r="G139" s="120"/>
      <c r="H139" s="41"/>
      <c r="I139" s="41"/>
      <c r="J139" s="329">
        <v>0</v>
      </c>
      <c r="K139" s="329">
        <v>0</v>
      </c>
      <c r="L139" s="391"/>
      <c r="M139" s="150"/>
      <c r="O139" s="555"/>
      <c r="P139" s="556">
        <f t="shared" si="9"/>
        <v>0</v>
      </c>
      <c r="Q139" s="556">
        <f t="shared" si="10"/>
        <v>0</v>
      </c>
      <c r="R139" s="556">
        <f t="shared" si="11"/>
        <v>0</v>
      </c>
      <c r="S139" s="556">
        <f t="shared" si="11"/>
        <v>0</v>
      </c>
      <c r="T139" s="395"/>
      <c r="U139" s="395"/>
      <c r="V139" s="395"/>
      <c r="W139" s="395"/>
      <c r="BA139" s="553"/>
    </row>
    <row r="140" spans="2:53" x14ac:dyDescent="0.35">
      <c r="B140" s="80"/>
      <c r="C140" s="119"/>
      <c r="D140" s="119"/>
      <c r="E140" s="202"/>
      <c r="F140" s="119"/>
      <c r="G140" s="120"/>
      <c r="H140" s="41"/>
      <c r="I140" s="41"/>
      <c r="J140" s="329">
        <v>0</v>
      </c>
      <c r="K140" s="329">
        <v>0</v>
      </c>
      <c r="L140" s="391"/>
      <c r="M140" s="150"/>
      <c r="O140" s="555"/>
      <c r="P140" s="556">
        <f t="shared" si="9"/>
        <v>0</v>
      </c>
      <c r="Q140" s="556">
        <f t="shared" si="10"/>
        <v>0</v>
      </c>
      <c r="R140" s="556">
        <f t="shared" si="11"/>
        <v>0</v>
      </c>
      <c r="S140" s="556">
        <f t="shared" si="11"/>
        <v>0</v>
      </c>
      <c r="T140" s="395"/>
      <c r="U140" s="395"/>
      <c r="V140" s="395"/>
      <c r="W140" s="395"/>
      <c r="BA140" s="553"/>
    </row>
    <row r="141" spans="2:53" x14ac:dyDescent="0.35">
      <c r="B141" s="80"/>
      <c r="C141" s="119"/>
      <c r="D141" s="119"/>
      <c r="E141" s="202"/>
      <c r="F141" s="119"/>
      <c r="G141" s="120"/>
      <c r="H141" s="41"/>
      <c r="I141" s="41"/>
      <c r="J141" s="329">
        <v>0</v>
      </c>
      <c r="K141" s="329">
        <v>0</v>
      </c>
      <c r="L141" s="391"/>
      <c r="M141" s="150"/>
      <c r="O141" s="555"/>
      <c r="P141" s="556">
        <f t="shared" si="9"/>
        <v>0</v>
      </c>
      <c r="Q141" s="556">
        <f t="shared" si="10"/>
        <v>0</v>
      </c>
      <c r="R141" s="556">
        <f t="shared" si="11"/>
        <v>0</v>
      </c>
      <c r="S141" s="556">
        <f t="shared" si="11"/>
        <v>0</v>
      </c>
      <c r="T141" s="395"/>
      <c r="U141" s="395"/>
      <c r="V141" s="395"/>
      <c r="W141" s="395"/>
      <c r="BA141" s="553"/>
    </row>
    <row r="142" spans="2:53" x14ac:dyDescent="0.35">
      <c r="B142" s="80"/>
      <c r="C142" s="119"/>
      <c r="D142" s="119"/>
      <c r="E142" s="202"/>
      <c r="F142" s="119"/>
      <c r="G142" s="120"/>
      <c r="H142" s="41"/>
      <c r="I142" s="41"/>
      <c r="J142" s="329">
        <v>0</v>
      </c>
      <c r="K142" s="329">
        <v>0</v>
      </c>
      <c r="L142" s="391"/>
      <c r="M142" s="150"/>
      <c r="O142" s="555"/>
      <c r="P142" s="556">
        <f t="shared" si="9"/>
        <v>0</v>
      </c>
      <c r="Q142" s="556">
        <f t="shared" si="10"/>
        <v>0</v>
      </c>
      <c r="R142" s="556">
        <f t="shared" si="11"/>
        <v>0</v>
      </c>
      <c r="S142" s="556">
        <f t="shared" si="11"/>
        <v>0</v>
      </c>
      <c r="T142" s="395"/>
      <c r="U142" s="395"/>
      <c r="V142" s="395"/>
      <c r="W142" s="395"/>
      <c r="BA142" s="553"/>
    </row>
    <row r="143" spans="2:53" x14ac:dyDescent="0.35">
      <c r="B143" s="80"/>
      <c r="C143" s="119"/>
      <c r="D143" s="119"/>
      <c r="E143" s="202"/>
      <c r="F143" s="119"/>
      <c r="G143" s="120"/>
      <c r="H143" s="41"/>
      <c r="I143" s="41"/>
      <c r="J143" s="329">
        <v>0</v>
      </c>
      <c r="K143" s="329">
        <v>0</v>
      </c>
      <c r="L143" s="391"/>
      <c r="M143" s="150"/>
      <c r="O143" s="555"/>
      <c r="P143" s="556">
        <f t="shared" si="9"/>
        <v>0</v>
      </c>
      <c r="Q143" s="556">
        <f t="shared" si="10"/>
        <v>0</v>
      </c>
      <c r="R143" s="556">
        <f t="shared" si="11"/>
        <v>0</v>
      </c>
      <c r="S143" s="556">
        <f t="shared" si="11"/>
        <v>0</v>
      </c>
      <c r="T143" s="395"/>
      <c r="U143" s="395"/>
      <c r="V143" s="395"/>
      <c r="W143" s="395"/>
      <c r="BA143" s="553"/>
    </row>
    <row r="144" spans="2:53" x14ac:dyDescent="0.35">
      <c r="B144" s="80"/>
      <c r="C144" s="119"/>
      <c r="D144" s="119"/>
      <c r="E144" s="202"/>
      <c r="F144" s="119"/>
      <c r="G144" s="120"/>
      <c r="H144" s="41"/>
      <c r="I144" s="41"/>
      <c r="J144" s="329">
        <v>0</v>
      </c>
      <c r="K144" s="329">
        <v>0</v>
      </c>
      <c r="L144" s="391"/>
      <c r="M144" s="150"/>
      <c r="O144" s="555"/>
      <c r="P144" s="556">
        <f t="shared" si="9"/>
        <v>0</v>
      </c>
      <c r="Q144" s="556">
        <f t="shared" si="10"/>
        <v>0</v>
      </c>
      <c r="R144" s="556">
        <f t="shared" si="11"/>
        <v>0</v>
      </c>
      <c r="S144" s="556">
        <f t="shared" si="11"/>
        <v>0</v>
      </c>
      <c r="T144" s="395"/>
      <c r="U144" s="395"/>
      <c r="V144" s="395"/>
      <c r="W144" s="395"/>
      <c r="BA144" s="553"/>
    </row>
    <row r="145" spans="2:53" x14ac:dyDescent="0.35">
      <c r="B145" s="80"/>
      <c r="C145" s="119"/>
      <c r="D145" s="119"/>
      <c r="E145" s="202"/>
      <c r="F145" s="119"/>
      <c r="G145" s="120"/>
      <c r="H145" s="41"/>
      <c r="I145" s="41"/>
      <c r="J145" s="329">
        <v>0</v>
      </c>
      <c r="K145" s="329">
        <v>0</v>
      </c>
      <c r="L145" s="391"/>
      <c r="M145" s="150"/>
      <c r="O145" s="555"/>
      <c r="P145" s="556">
        <f t="shared" si="9"/>
        <v>0</v>
      </c>
      <c r="Q145" s="556">
        <f t="shared" si="10"/>
        <v>0</v>
      </c>
      <c r="R145" s="556">
        <f t="shared" si="11"/>
        <v>0</v>
      </c>
      <c r="S145" s="556">
        <f t="shared" si="11"/>
        <v>0</v>
      </c>
      <c r="T145" s="395"/>
      <c r="U145" s="395"/>
      <c r="V145" s="395"/>
      <c r="W145" s="395"/>
      <c r="BA145" s="553"/>
    </row>
    <row r="146" spans="2:53" x14ac:dyDescent="0.35">
      <c r="B146" s="80"/>
      <c r="C146" s="119"/>
      <c r="D146" s="119"/>
      <c r="E146" s="202"/>
      <c r="F146" s="119"/>
      <c r="G146" s="120"/>
      <c r="H146" s="41"/>
      <c r="I146" s="41"/>
      <c r="J146" s="329">
        <v>0</v>
      </c>
      <c r="K146" s="329">
        <v>0</v>
      </c>
      <c r="L146" s="391"/>
      <c r="M146" s="150"/>
      <c r="O146" s="555"/>
      <c r="P146" s="556">
        <f t="shared" si="9"/>
        <v>0</v>
      </c>
      <c r="Q146" s="556">
        <f t="shared" si="10"/>
        <v>0</v>
      </c>
      <c r="R146" s="556">
        <f t="shared" si="11"/>
        <v>0</v>
      </c>
      <c r="S146" s="556">
        <f t="shared" si="11"/>
        <v>0</v>
      </c>
      <c r="T146" s="395"/>
      <c r="U146" s="395"/>
      <c r="V146" s="395"/>
      <c r="W146" s="395"/>
      <c r="BA146" s="553"/>
    </row>
    <row r="147" spans="2:53" x14ac:dyDescent="0.35">
      <c r="B147" s="80"/>
      <c r="C147" s="119"/>
      <c r="D147" s="119"/>
      <c r="E147" s="202"/>
      <c r="F147" s="119"/>
      <c r="G147" s="120"/>
      <c r="H147" s="41"/>
      <c r="I147" s="41"/>
      <c r="J147" s="329">
        <v>0</v>
      </c>
      <c r="K147" s="329">
        <v>0</v>
      </c>
      <c r="L147" s="391"/>
      <c r="M147" s="150"/>
      <c r="O147" s="555"/>
      <c r="P147" s="556">
        <f t="shared" si="9"/>
        <v>0</v>
      </c>
      <c r="Q147" s="556">
        <f t="shared" si="10"/>
        <v>0</v>
      </c>
      <c r="R147" s="556">
        <f t="shared" si="11"/>
        <v>0</v>
      </c>
      <c r="S147" s="556">
        <f t="shared" si="11"/>
        <v>0</v>
      </c>
      <c r="T147" s="395"/>
      <c r="U147" s="395"/>
      <c r="V147" s="395"/>
      <c r="W147" s="395"/>
      <c r="BA147" s="553"/>
    </row>
    <row r="148" spans="2:53" x14ac:dyDescent="0.35">
      <c r="B148" s="80"/>
      <c r="C148" s="119"/>
      <c r="D148" s="119"/>
      <c r="E148" s="202"/>
      <c r="F148" s="119"/>
      <c r="G148" s="120"/>
      <c r="H148" s="41"/>
      <c r="I148" s="41"/>
      <c r="J148" s="329">
        <v>0</v>
      </c>
      <c r="K148" s="329">
        <v>0</v>
      </c>
      <c r="L148" s="391"/>
      <c r="M148" s="150"/>
      <c r="O148" s="555"/>
      <c r="P148" s="556">
        <f t="shared" si="9"/>
        <v>0</v>
      </c>
      <c r="Q148" s="556">
        <f t="shared" si="10"/>
        <v>0</v>
      </c>
      <c r="R148" s="556">
        <f t="shared" si="11"/>
        <v>0</v>
      </c>
      <c r="S148" s="556">
        <f t="shared" si="11"/>
        <v>0</v>
      </c>
      <c r="T148" s="395"/>
      <c r="U148" s="395"/>
      <c r="V148" s="395"/>
      <c r="W148" s="395"/>
      <c r="BA148" s="553"/>
    </row>
    <row r="149" spans="2:53" x14ac:dyDescent="0.35">
      <c r="B149" s="80"/>
      <c r="C149" s="119"/>
      <c r="D149" s="119"/>
      <c r="E149" s="202"/>
      <c r="F149" s="119"/>
      <c r="G149" s="120"/>
      <c r="H149" s="41"/>
      <c r="I149" s="41"/>
      <c r="J149" s="329">
        <v>0</v>
      </c>
      <c r="K149" s="329">
        <v>0</v>
      </c>
      <c r="L149" s="391"/>
      <c r="M149" s="150"/>
      <c r="O149" s="555"/>
      <c r="P149" s="556">
        <f t="shared" si="9"/>
        <v>0</v>
      </c>
      <c r="Q149" s="556">
        <f t="shared" si="10"/>
        <v>0</v>
      </c>
      <c r="R149" s="556">
        <f t="shared" si="11"/>
        <v>0</v>
      </c>
      <c r="S149" s="556">
        <f t="shared" si="11"/>
        <v>0</v>
      </c>
      <c r="T149" s="395"/>
      <c r="U149" s="395"/>
      <c r="V149" s="395"/>
      <c r="W149" s="395"/>
      <c r="BA149" s="553"/>
    </row>
    <row r="150" spans="2:53" x14ac:dyDescent="0.35">
      <c r="B150" s="80"/>
      <c r="C150" s="119"/>
      <c r="D150" s="119"/>
      <c r="E150" s="202"/>
      <c r="F150" s="119"/>
      <c r="G150" s="120"/>
      <c r="H150" s="41"/>
      <c r="I150" s="41"/>
      <c r="J150" s="329">
        <v>0</v>
      </c>
      <c r="K150" s="329">
        <v>0</v>
      </c>
      <c r="L150" s="391"/>
      <c r="M150" s="150"/>
      <c r="O150" s="555"/>
      <c r="P150" s="556">
        <f t="shared" si="9"/>
        <v>0</v>
      </c>
      <c r="Q150" s="556">
        <f t="shared" si="10"/>
        <v>0</v>
      </c>
      <c r="R150" s="556">
        <f t="shared" si="11"/>
        <v>0</v>
      </c>
      <c r="S150" s="556">
        <f t="shared" si="11"/>
        <v>0</v>
      </c>
      <c r="T150" s="395"/>
      <c r="U150" s="395"/>
      <c r="V150" s="395"/>
      <c r="W150" s="395"/>
      <c r="BA150" s="553"/>
    </row>
    <row r="151" spans="2:53" x14ac:dyDescent="0.35">
      <c r="B151" s="80"/>
      <c r="C151" s="119"/>
      <c r="D151" s="119"/>
      <c r="E151" s="202"/>
      <c r="F151" s="119"/>
      <c r="G151" s="120"/>
      <c r="H151" s="41"/>
      <c r="I151" s="41"/>
      <c r="J151" s="329">
        <v>0</v>
      </c>
      <c r="K151" s="329">
        <v>0</v>
      </c>
      <c r="L151" s="391"/>
      <c r="M151" s="150"/>
      <c r="O151" s="555"/>
      <c r="P151" s="556">
        <f t="shared" si="9"/>
        <v>0</v>
      </c>
      <c r="Q151" s="556">
        <f t="shared" si="10"/>
        <v>0</v>
      </c>
      <c r="R151" s="556">
        <f t="shared" si="11"/>
        <v>0</v>
      </c>
      <c r="S151" s="556">
        <f t="shared" si="11"/>
        <v>0</v>
      </c>
      <c r="T151" s="395"/>
      <c r="U151" s="395"/>
      <c r="V151" s="395"/>
      <c r="W151" s="395"/>
      <c r="BA151" s="553"/>
    </row>
    <row r="152" spans="2:53" x14ac:dyDescent="0.35">
      <c r="B152" s="80"/>
      <c r="C152" s="119"/>
      <c r="D152" s="119"/>
      <c r="E152" s="202"/>
      <c r="F152" s="119"/>
      <c r="G152" s="120"/>
      <c r="H152" s="41"/>
      <c r="I152" s="41"/>
      <c r="J152" s="329">
        <v>0</v>
      </c>
      <c r="K152" s="329">
        <v>0</v>
      </c>
      <c r="L152" s="391"/>
      <c r="M152" s="150"/>
      <c r="O152" s="555"/>
      <c r="P152" s="556">
        <f t="shared" si="9"/>
        <v>0</v>
      </c>
      <c r="Q152" s="556">
        <f t="shared" si="10"/>
        <v>0</v>
      </c>
      <c r="R152" s="556">
        <f t="shared" si="11"/>
        <v>0</v>
      </c>
      <c r="S152" s="556">
        <f t="shared" si="11"/>
        <v>0</v>
      </c>
      <c r="T152" s="395"/>
      <c r="U152" s="395"/>
      <c r="V152" s="395"/>
      <c r="W152" s="395"/>
      <c r="BA152" s="553"/>
    </row>
    <row r="153" spans="2:53" x14ac:dyDescent="0.35">
      <c r="B153" s="80"/>
      <c r="C153" s="119"/>
      <c r="D153" s="119"/>
      <c r="E153" s="202"/>
      <c r="F153" s="119"/>
      <c r="G153" s="120"/>
      <c r="H153" s="41"/>
      <c r="I153" s="41"/>
      <c r="J153" s="329">
        <v>0</v>
      </c>
      <c r="K153" s="329">
        <v>0</v>
      </c>
      <c r="L153" s="391"/>
      <c r="M153" s="150"/>
      <c r="O153" s="555"/>
      <c r="P153" s="556">
        <f t="shared" si="9"/>
        <v>0</v>
      </c>
      <c r="Q153" s="556">
        <f t="shared" si="10"/>
        <v>0</v>
      </c>
      <c r="R153" s="556">
        <f t="shared" si="11"/>
        <v>0</v>
      </c>
      <c r="S153" s="556">
        <f t="shared" si="11"/>
        <v>0</v>
      </c>
      <c r="T153" s="395"/>
      <c r="U153" s="395"/>
      <c r="V153" s="395"/>
      <c r="W153" s="395"/>
      <c r="BA153" s="553"/>
    </row>
    <row r="154" spans="2:53" x14ac:dyDescent="0.35">
      <c r="B154" s="80"/>
      <c r="C154" s="119"/>
      <c r="D154" s="119"/>
      <c r="E154" s="202"/>
      <c r="F154" s="119"/>
      <c r="G154" s="120"/>
      <c r="H154" s="41"/>
      <c r="I154" s="41"/>
      <c r="J154" s="329">
        <v>0</v>
      </c>
      <c r="K154" s="329">
        <v>0</v>
      </c>
      <c r="L154" s="391"/>
      <c r="M154" s="150"/>
      <c r="O154" s="555"/>
      <c r="P154" s="556">
        <f t="shared" si="9"/>
        <v>0</v>
      </c>
      <c r="Q154" s="556">
        <f t="shared" si="10"/>
        <v>0</v>
      </c>
      <c r="R154" s="556">
        <f t="shared" si="11"/>
        <v>0</v>
      </c>
      <c r="S154" s="556">
        <f t="shared" si="11"/>
        <v>0</v>
      </c>
      <c r="T154" s="395"/>
      <c r="U154" s="395"/>
      <c r="V154" s="395"/>
      <c r="W154" s="395"/>
      <c r="BA154" s="553"/>
    </row>
    <row r="155" spans="2:53" x14ac:dyDescent="0.35">
      <c r="B155" s="80"/>
      <c r="C155" s="119"/>
      <c r="D155" s="119"/>
      <c r="E155" s="202"/>
      <c r="F155" s="119"/>
      <c r="G155" s="120"/>
      <c r="H155" s="41"/>
      <c r="I155" s="41"/>
      <c r="J155" s="329">
        <v>0</v>
      </c>
      <c r="K155" s="329">
        <v>0</v>
      </c>
      <c r="L155" s="391"/>
      <c r="M155" s="150"/>
      <c r="O155" s="555"/>
      <c r="P155" s="556">
        <f t="shared" si="9"/>
        <v>0</v>
      </c>
      <c r="Q155" s="556">
        <f t="shared" si="10"/>
        <v>0</v>
      </c>
      <c r="R155" s="556">
        <f t="shared" si="11"/>
        <v>0</v>
      </c>
      <c r="S155" s="556">
        <f t="shared" si="11"/>
        <v>0</v>
      </c>
      <c r="T155" s="395"/>
      <c r="U155" s="395"/>
      <c r="V155" s="395"/>
      <c r="W155" s="395"/>
      <c r="BA155" s="553"/>
    </row>
    <row r="156" spans="2:53" x14ac:dyDescent="0.35">
      <c r="B156" s="80"/>
      <c r="C156" s="119"/>
      <c r="D156" s="119"/>
      <c r="E156" s="202"/>
      <c r="F156" s="119"/>
      <c r="G156" s="120"/>
      <c r="H156" s="41"/>
      <c r="I156" s="41"/>
      <c r="J156" s="329">
        <v>0</v>
      </c>
      <c r="K156" s="329">
        <v>0</v>
      </c>
      <c r="L156" s="391"/>
      <c r="M156" s="150"/>
      <c r="O156" s="555"/>
      <c r="P156" s="556">
        <f t="shared" si="9"/>
        <v>0</v>
      </c>
      <c r="Q156" s="556">
        <f t="shared" si="10"/>
        <v>0</v>
      </c>
      <c r="R156" s="556">
        <f t="shared" si="11"/>
        <v>0</v>
      </c>
      <c r="S156" s="556">
        <f t="shared" si="11"/>
        <v>0</v>
      </c>
      <c r="T156" s="395"/>
      <c r="U156" s="395"/>
      <c r="V156" s="395"/>
      <c r="W156" s="395"/>
      <c r="BA156" s="553"/>
    </row>
    <row r="157" spans="2:53" x14ac:dyDescent="0.35">
      <c r="B157" s="80"/>
      <c r="C157" s="119"/>
      <c r="D157" s="119"/>
      <c r="E157" s="202"/>
      <c r="F157" s="119"/>
      <c r="G157" s="120"/>
      <c r="H157" s="41"/>
      <c r="I157" s="41"/>
      <c r="J157" s="329">
        <v>0</v>
      </c>
      <c r="K157" s="329">
        <v>0</v>
      </c>
      <c r="L157" s="391"/>
      <c r="M157" s="150"/>
      <c r="O157" s="555"/>
      <c r="P157" s="556">
        <f t="shared" si="9"/>
        <v>0</v>
      </c>
      <c r="Q157" s="556">
        <f t="shared" si="10"/>
        <v>0</v>
      </c>
      <c r="R157" s="556">
        <f t="shared" si="11"/>
        <v>0</v>
      </c>
      <c r="S157" s="556">
        <f t="shared" si="11"/>
        <v>0</v>
      </c>
      <c r="T157" s="395"/>
      <c r="U157" s="395"/>
      <c r="V157" s="395"/>
      <c r="W157" s="395"/>
      <c r="BA157" s="553"/>
    </row>
    <row r="158" spans="2:53" x14ac:dyDescent="0.35">
      <c r="B158" s="80"/>
      <c r="C158" s="119"/>
      <c r="D158" s="119"/>
      <c r="E158" s="202"/>
      <c r="F158" s="119"/>
      <c r="G158" s="120"/>
      <c r="H158" s="41"/>
      <c r="I158" s="41"/>
      <c r="J158" s="329">
        <v>0</v>
      </c>
      <c r="K158" s="329">
        <v>0</v>
      </c>
      <c r="L158" s="391"/>
      <c r="M158" s="150"/>
      <c r="O158" s="555"/>
      <c r="P158" s="556">
        <f t="shared" si="9"/>
        <v>0</v>
      </c>
      <c r="Q158" s="556">
        <f t="shared" si="10"/>
        <v>0</v>
      </c>
      <c r="R158" s="556">
        <f t="shared" si="11"/>
        <v>0</v>
      </c>
      <c r="S158" s="556">
        <f t="shared" si="11"/>
        <v>0</v>
      </c>
      <c r="T158" s="395"/>
      <c r="U158" s="395"/>
      <c r="V158" s="395"/>
      <c r="W158" s="395"/>
      <c r="BA158" s="553"/>
    </row>
    <row r="159" spans="2:53" x14ac:dyDescent="0.35">
      <c r="B159" s="80"/>
      <c r="C159" s="119"/>
      <c r="D159" s="119"/>
      <c r="E159" s="202"/>
      <c r="F159" s="119"/>
      <c r="G159" s="120"/>
      <c r="H159" s="41"/>
      <c r="I159" s="41"/>
      <c r="J159" s="329">
        <v>0</v>
      </c>
      <c r="K159" s="329">
        <v>0</v>
      </c>
      <c r="L159" s="391"/>
      <c r="M159" s="150"/>
      <c r="O159" s="555"/>
      <c r="P159" s="556">
        <f t="shared" si="9"/>
        <v>0</v>
      </c>
      <c r="Q159" s="556">
        <f t="shared" si="10"/>
        <v>0</v>
      </c>
      <c r="R159" s="556">
        <f t="shared" si="11"/>
        <v>0</v>
      </c>
      <c r="S159" s="556">
        <f t="shared" si="11"/>
        <v>0</v>
      </c>
      <c r="T159" s="395"/>
      <c r="U159" s="395"/>
      <c r="V159" s="395"/>
      <c r="W159" s="395"/>
      <c r="BA159" s="553"/>
    </row>
    <row r="160" spans="2:53" x14ac:dyDescent="0.35">
      <c r="B160" s="80"/>
      <c r="C160" s="119"/>
      <c r="D160" s="119"/>
      <c r="E160" s="202"/>
      <c r="F160" s="119"/>
      <c r="G160" s="120"/>
      <c r="H160" s="41"/>
      <c r="I160" s="41"/>
      <c r="J160" s="329">
        <v>0</v>
      </c>
      <c r="K160" s="329">
        <v>0</v>
      </c>
      <c r="L160" s="391"/>
      <c r="M160" s="150"/>
      <c r="O160" s="555"/>
      <c r="P160" s="556">
        <f t="shared" si="9"/>
        <v>0</v>
      </c>
      <c r="Q160" s="556">
        <f t="shared" si="10"/>
        <v>0</v>
      </c>
      <c r="R160" s="556">
        <f t="shared" si="11"/>
        <v>0</v>
      </c>
      <c r="S160" s="556">
        <f t="shared" si="11"/>
        <v>0</v>
      </c>
      <c r="T160" s="395"/>
      <c r="U160" s="395"/>
      <c r="V160" s="395"/>
      <c r="W160" s="395"/>
      <c r="BA160" s="553"/>
    </row>
    <row r="161" spans="2:53" x14ac:dyDescent="0.35">
      <c r="B161" s="80"/>
      <c r="C161" s="119"/>
      <c r="D161" s="119"/>
      <c r="E161" s="202"/>
      <c r="F161" s="119"/>
      <c r="G161" s="120"/>
      <c r="H161" s="41"/>
      <c r="I161" s="41"/>
      <c r="J161" s="329">
        <v>0</v>
      </c>
      <c r="K161" s="329">
        <v>0</v>
      </c>
      <c r="L161" s="391"/>
      <c r="M161" s="150"/>
      <c r="O161" s="555"/>
      <c r="P161" s="556">
        <f t="shared" si="9"/>
        <v>0</v>
      </c>
      <c r="Q161" s="556">
        <f t="shared" si="10"/>
        <v>0</v>
      </c>
      <c r="R161" s="556">
        <f t="shared" si="11"/>
        <v>0</v>
      </c>
      <c r="S161" s="556">
        <f t="shared" si="11"/>
        <v>0</v>
      </c>
      <c r="T161" s="395"/>
      <c r="U161" s="395"/>
      <c r="V161" s="395"/>
      <c r="W161" s="395"/>
      <c r="BA161" s="553"/>
    </row>
    <row r="162" spans="2:53" x14ac:dyDescent="0.35">
      <c r="B162" s="80"/>
      <c r="C162" s="119"/>
      <c r="D162" s="119"/>
      <c r="E162" s="202"/>
      <c r="F162" s="119"/>
      <c r="G162" s="120"/>
      <c r="H162" s="41"/>
      <c r="I162" s="41"/>
      <c r="J162" s="329">
        <v>0</v>
      </c>
      <c r="K162" s="329">
        <v>0</v>
      </c>
      <c r="L162" s="391"/>
      <c r="M162" s="150"/>
      <c r="O162" s="555"/>
      <c r="P162" s="556">
        <f t="shared" si="9"/>
        <v>0</v>
      </c>
      <c r="Q162" s="556">
        <f t="shared" si="10"/>
        <v>0</v>
      </c>
      <c r="R162" s="556">
        <f t="shared" si="11"/>
        <v>0</v>
      </c>
      <c r="S162" s="556">
        <f t="shared" si="11"/>
        <v>0</v>
      </c>
      <c r="T162" s="395"/>
      <c r="U162" s="395"/>
      <c r="V162" s="395"/>
      <c r="W162" s="395"/>
      <c r="BA162" s="553"/>
    </row>
    <row r="163" spans="2:53" x14ac:dyDescent="0.35">
      <c r="B163" s="80"/>
      <c r="C163" s="119"/>
      <c r="D163" s="119"/>
      <c r="E163" s="202"/>
      <c r="F163" s="119"/>
      <c r="G163" s="120"/>
      <c r="H163" s="41"/>
      <c r="I163" s="41"/>
      <c r="J163" s="329">
        <v>0</v>
      </c>
      <c r="K163" s="329">
        <v>0</v>
      </c>
      <c r="L163" s="391"/>
      <c r="M163" s="150"/>
      <c r="O163" s="555"/>
      <c r="P163" s="556">
        <f t="shared" si="9"/>
        <v>0</v>
      </c>
      <c r="Q163" s="556">
        <f t="shared" si="10"/>
        <v>0</v>
      </c>
      <c r="R163" s="556">
        <f t="shared" si="11"/>
        <v>0</v>
      </c>
      <c r="S163" s="556">
        <f t="shared" si="11"/>
        <v>0</v>
      </c>
      <c r="T163" s="395"/>
      <c r="U163" s="395"/>
      <c r="V163" s="395"/>
      <c r="W163" s="395"/>
      <c r="BA163" s="553"/>
    </row>
    <row r="164" spans="2:53" x14ac:dyDescent="0.35">
      <c r="B164" s="80"/>
      <c r="C164" s="119"/>
      <c r="D164" s="119"/>
      <c r="E164" s="202"/>
      <c r="F164" s="119"/>
      <c r="G164" s="120"/>
      <c r="H164" s="41"/>
      <c r="I164" s="41"/>
      <c r="J164" s="329">
        <v>0</v>
      </c>
      <c r="K164" s="329">
        <v>0</v>
      </c>
      <c r="L164" s="391"/>
      <c r="M164" s="150"/>
      <c r="O164" s="555"/>
      <c r="P164" s="556">
        <f t="shared" si="9"/>
        <v>0</v>
      </c>
      <c r="Q164" s="556">
        <f t="shared" si="10"/>
        <v>0</v>
      </c>
      <c r="R164" s="556">
        <f t="shared" si="11"/>
        <v>0</v>
      </c>
      <c r="S164" s="556">
        <f t="shared" si="11"/>
        <v>0</v>
      </c>
      <c r="T164" s="395"/>
      <c r="U164" s="395"/>
      <c r="V164" s="395"/>
      <c r="W164" s="395"/>
      <c r="BA164" s="553"/>
    </row>
    <row r="165" spans="2:53" x14ac:dyDescent="0.35">
      <c r="B165" s="80"/>
      <c r="C165" s="119"/>
      <c r="D165" s="119"/>
      <c r="E165" s="202"/>
      <c r="F165" s="119"/>
      <c r="G165" s="120"/>
      <c r="H165" s="41"/>
      <c r="I165" s="41"/>
      <c r="J165" s="329">
        <v>0</v>
      </c>
      <c r="K165" s="329">
        <v>0</v>
      </c>
      <c r="L165" s="391"/>
      <c r="M165" s="150"/>
      <c r="O165" s="555"/>
      <c r="P165" s="556">
        <f t="shared" si="9"/>
        <v>0</v>
      </c>
      <c r="Q165" s="556">
        <f t="shared" si="10"/>
        <v>0</v>
      </c>
      <c r="R165" s="556">
        <f t="shared" si="11"/>
        <v>0</v>
      </c>
      <c r="S165" s="556">
        <f t="shared" si="11"/>
        <v>0</v>
      </c>
      <c r="T165" s="395"/>
      <c r="U165" s="395"/>
      <c r="V165" s="395"/>
      <c r="W165" s="395"/>
      <c r="BA165" s="553"/>
    </row>
    <row r="166" spans="2:53" x14ac:dyDescent="0.35">
      <c r="B166" s="80"/>
      <c r="C166" s="119"/>
      <c r="D166" s="119"/>
      <c r="E166" s="202"/>
      <c r="F166" s="119"/>
      <c r="G166" s="120"/>
      <c r="H166" s="41"/>
      <c r="I166" s="41"/>
      <c r="J166" s="329">
        <v>0</v>
      </c>
      <c r="K166" s="329">
        <v>0</v>
      </c>
      <c r="L166" s="391"/>
      <c r="M166" s="150"/>
      <c r="O166" s="555"/>
      <c r="P166" s="556">
        <f t="shared" si="9"/>
        <v>0</v>
      </c>
      <c r="Q166" s="556">
        <f t="shared" si="10"/>
        <v>0</v>
      </c>
      <c r="R166" s="556">
        <f t="shared" si="11"/>
        <v>0</v>
      </c>
      <c r="S166" s="556">
        <f t="shared" si="11"/>
        <v>0</v>
      </c>
      <c r="T166" s="395"/>
      <c r="U166" s="395"/>
      <c r="V166" s="395"/>
      <c r="W166" s="395"/>
      <c r="BA166" s="553"/>
    </row>
    <row r="167" spans="2:53" x14ac:dyDescent="0.35">
      <c r="B167" s="80"/>
      <c r="C167" s="119"/>
      <c r="D167" s="119"/>
      <c r="E167" s="202"/>
      <c r="F167" s="119"/>
      <c r="G167" s="120"/>
      <c r="H167" s="41"/>
      <c r="I167" s="41"/>
      <c r="J167" s="329">
        <v>0</v>
      </c>
      <c r="K167" s="329">
        <v>0</v>
      </c>
      <c r="L167" s="391"/>
      <c r="M167" s="150"/>
      <c r="O167" s="555"/>
      <c r="P167" s="556">
        <f t="shared" si="9"/>
        <v>0</v>
      </c>
      <c r="Q167" s="556">
        <f t="shared" si="10"/>
        <v>0</v>
      </c>
      <c r="R167" s="556">
        <f t="shared" si="11"/>
        <v>0</v>
      </c>
      <c r="S167" s="556">
        <f t="shared" si="11"/>
        <v>0</v>
      </c>
      <c r="T167" s="395"/>
      <c r="U167" s="395"/>
      <c r="V167" s="395"/>
      <c r="W167" s="395"/>
      <c r="BA167" s="553"/>
    </row>
    <row r="168" spans="2:53" x14ac:dyDescent="0.35">
      <c r="B168" s="80"/>
      <c r="C168" s="119"/>
      <c r="D168" s="119"/>
      <c r="E168" s="202"/>
      <c r="F168" s="119"/>
      <c r="G168" s="120"/>
      <c r="H168" s="41"/>
      <c r="I168" s="41"/>
      <c r="J168" s="329">
        <v>0</v>
      </c>
      <c r="K168" s="329">
        <v>0</v>
      </c>
      <c r="L168" s="391"/>
      <c r="M168" s="150"/>
      <c r="O168" s="555"/>
      <c r="P168" s="556">
        <f t="shared" si="9"/>
        <v>0</v>
      </c>
      <c r="Q168" s="556">
        <f t="shared" si="10"/>
        <v>0</v>
      </c>
      <c r="R168" s="556">
        <f t="shared" si="11"/>
        <v>0</v>
      </c>
      <c r="S168" s="556">
        <f t="shared" si="11"/>
        <v>0</v>
      </c>
      <c r="T168" s="395"/>
      <c r="U168" s="395"/>
      <c r="V168" s="395"/>
      <c r="W168" s="395"/>
      <c r="BA168" s="553"/>
    </row>
    <row r="169" spans="2:53" x14ac:dyDescent="0.35">
      <c r="B169" s="80"/>
      <c r="C169" s="119"/>
      <c r="D169" s="119"/>
      <c r="E169" s="202"/>
      <c r="F169" s="119"/>
      <c r="G169" s="120"/>
      <c r="H169" s="41"/>
      <c r="I169" s="41"/>
      <c r="J169" s="329">
        <v>0</v>
      </c>
      <c r="K169" s="329">
        <v>0</v>
      </c>
      <c r="L169" s="391"/>
      <c r="M169" s="150"/>
      <c r="O169" s="555"/>
      <c r="P169" s="556">
        <f t="shared" si="9"/>
        <v>0</v>
      </c>
      <c r="Q169" s="556">
        <f t="shared" si="10"/>
        <v>0</v>
      </c>
      <c r="R169" s="556">
        <f t="shared" si="11"/>
        <v>0</v>
      </c>
      <c r="S169" s="556">
        <f t="shared" si="11"/>
        <v>0</v>
      </c>
      <c r="T169" s="395"/>
      <c r="U169" s="395"/>
      <c r="V169" s="395"/>
      <c r="W169" s="395"/>
      <c r="BA169" s="553"/>
    </row>
    <row r="170" spans="2:53" x14ac:dyDescent="0.35">
      <c r="B170" s="80"/>
      <c r="C170" s="119"/>
      <c r="D170" s="119"/>
      <c r="E170" s="202"/>
      <c r="F170" s="119"/>
      <c r="G170" s="120"/>
      <c r="H170" s="41"/>
      <c r="I170" s="41"/>
      <c r="J170" s="329">
        <v>0</v>
      </c>
      <c r="K170" s="329">
        <v>0</v>
      </c>
      <c r="L170" s="391"/>
      <c r="M170" s="150"/>
      <c r="O170" s="555"/>
      <c r="P170" s="556">
        <f t="shared" si="9"/>
        <v>0</v>
      </c>
      <c r="Q170" s="556">
        <f t="shared" si="10"/>
        <v>0</v>
      </c>
      <c r="R170" s="556">
        <f t="shared" si="11"/>
        <v>0</v>
      </c>
      <c r="S170" s="556">
        <f t="shared" si="11"/>
        <v>0</v>
      </c>
      <c r="T170" s="395"/>
      <c r="U170" s="395"/>
      <c r="V170" s="395"/>
      <c r="W170" s="395"/>
      <c r="BA170" s="553"/>
    </row>
    <row r="171" spans="2:53" x14ac:dyDescent="0.35">
      <c r="B171" s="80"/>
      <c r="C171" s="119"/>
      <c r="D171" s="119"/>
      <c r="E171" s="202"/>
      <c r="F171" s="119"/>
      <c r="G171" s="120"/>
      <c r="H171" s="41"/>
      <c r="I171" s="41"/>
      <c r="J171" s="329">
        <v>0</v>
      </c>
      <c r="K171" s="329">
        <v>0</v>
      </c>
      <c r="L171" s="391"/>
      <c r="M171" s="150"/>
      <c r="O171" s="555"/>
      <c r="P171" s="556">
        <f t="shared" si="9"/>
        <v>0</v>
      </c>
      <c r="Q171" s="556">
        <f t="shared" si="10"/>
        <v>0</v>
      </c>
      <c r="R171" s="556">
        <f t="shared" si="11"/>
        <v>0</v>
      </c>
      <c r="S171" s="556">
        <f t="shared" si="11"/>
        <v>0</v>
      </c>
      <c r="T171" s="395"/>
      <c r="U171" s="395"/>
      <c r="V171" s="395"/>
      <c r="W171" s="395"/>
      <c r="BA171" s="553"/>
    </row>
    <row r="172" spans="2:53" x14ac:dyDescent="0.35">
      <c r="B172" s="80"/>
      <c r="C172" s="119"/>
      <c r="D172" s="119"/>
      <c r="E172" s="202"/>
      <c r="F172" s="119"/>
      <c r="G172" s="120"/>
      <c r="H172" s="41"/>
      <c r="I172" s="41"/>
      <c r="J172" s="329">
        <v>0</v>
      </c>
      <c r="K172" s="329">
        <v>0</v>
      </c>
      <c r="L172" s="391"/>
      <c r="M172" s="150"/>
      <c r="O172" s="555"/>
      <c r="P172" s="556">
        <f t="shared" si="9"/>
        <v>0</v>
      </c>
      <c r="Q172" s="556">
        <f t="shared" si="10"/>
        <v>0</v>
      </c>
      <c r="R172" s="556">
        <f t="shared" si="11"/>
        <v>0</v>
      </c>
      <c r="S172" s="556">
        <f t="shared" si="11"/>
        <v>0</v>
      </c>
      <c r="T172" s="395"/>
      <c r="U172" s="395"/>
      <c r="V172" s="395"/>
      <c r="W172" s="395"/>
      <c r="BA172" s="553"/>
    </row>
    <row r="173" spans="2:53" x14ac:dyDescent="0.35">
      <c r="B173" s="80"/>
      <c r="C173" s="119"/>
      <c r="D173" s="119"/>
      <c r="E173" s="202"/>
      <c r="F173" s="119"/>
      <c r="G173" s="120"/>
      <c r="H173" s="41"/>
      <c r="I173" s="41"/>
      <c r="J173" s="329">
        <v>0</v>
      </c>
      <c r="K173" s="329">
        <v>0</v>
      </c>
      <c r="L173" s="391"/>
      <c r="M173" s="150"/>
      <c r="O173" s="555"/>
      <c r="P173" s="556">
        <f t="shared" si="9"/>
        <v>0</v>
      </c>
      <c r="Q173" s="556">
        <f t="shared" si="10"/>
        <v>0</v>
      </c>
      <c r="R173" s="556">
        <f t="shared" si="11"/>
        <v>0</v>
      </c>
      <c r="S173" s="556">
        <f t="shared" si="11"/>
        <v>0</v>
      </c>
      <c r="T173" s="395"/>
      <c r="U173" s="395"/>
      <c r="V173" s="395"/>
      <c r="W173" s="395"/>
      <c r="BA173" s="553"/>
    </row>
    <row r="174" spans="2:53" x14ac:dyDescent="0.35">
      <c r="B174" s="80"/>
      <c r="C174" s="119"/>
      <c r="D174" s="119"/>
      <c r="E174" s="202"/>
      <c r="F174" s="119"/>
      <c r="G174" s="120"/>
      <c r="H174" s="41"/>
      <c r="I174" s="41"/>
      <c r="J174" s="329">
        <v>0</v>
      </c>
      <c r="K174" s="329">
        <v>0</v>
      </c>
      <c r="L174" s="391"/>
      <c r="M174" s="150"/>
      <c r="O174" s="555"/>
      <c r="P174" s="556">
        <f t="shared" si="9"/>
        <v>0</v>
      </c>
      <c r="Q174" s="556">
        <f t="shared" si="10"/>
        <v>0</v>
      </c>
      <c r="R174" s="556">
        <f t="shared" si="11"/>
        <v>0</v>
      </c>
      <c r="S174" s="556">
        <f t="shared" si="11"/>
        <v>0</v>
      </c>
      <c r="T174" s="395"/>
      <c r="U174" s="395"/>
      <c r="V174" s="395"/>
      <c r="W174" s="395"/>
      <c r="BA174" s="553"/>
    </row>
    <row r="175" spans="2:53" x14ac:dyDescent="0.35">
      <c r="B175" s="80"/>
      <c r="C175" s="119"/>
      <c r="D175" s="119"/>
      <c r="E175" s="202"/>
      <c r="F175" s="119"/>
      <c r="G175" s="120"/>
      <c r="H175" s="41"/>
      <c r="I175" s="41"/>
      <c r="J175" s="329">
        <v>0</v>
      </c>
      <c r="K175" s="329">
        <v>0</v>
      </c>
      <c r="L175" s="391"/>
      <c r="M175" s="150"/>
      <c r="O175" s="555"/>
      <c r="P175" s="556">
        <f t="shared" si="9"/>
        <v>0</v>
      </c>
      <c r="Q175" s="556">
        <f t="shared" si="10"/>
        <v>0</v>
      </c>
      <c r="R175" s="556">
        <f t="shared" si="11"/>
        <v>0</v>
      </c>
      <c r="S175" s="556">
        <f t="shared" si="11"/>
        <v>0</v>
      </c>
      <c r="T175" s="395"/>
      <c r="U175" s="395"/>
      <c r="V175" s="395"/>
      <c r="W175" s="395"/>
      <c r="BA175" s="553"/>
    </row>
    <row r="176" spans="2:53" x14ac:dyDescent="0.35">
      <c r="B176" s="80"/>
      <c r="C176" s="119"/>
      <c r="D176" s="119"/>
      <c r="E176" s="202"/>
      <c r="F176" s="119"/>
      <c r="G176" s="120"/>
      <c r="H176" s="41"/>
      <c r="I176" s="41"/>
      <c r="J176" s="329">
        <v>0</v>
      </c>
      <c r="K176" s="329">
        <v>0</v>
      </c>
      <c r="L176" s="391"/>
      <c r="M176" s="150"/>
      <c r="O176" s="555"/>
      <c r="P176" s="556">
        <f t="shared" si="9"/>
        <v>0</v>
      </c>
      <c r="Q176" s="556">
        <f t="shared" si="10"/>
        <v>0</v>
      </c>
      <c r="R176" s="556">
        <f t="shared" si="11"/>
        <v>0</v>
      </c>
      <c r="S176" s="556">
        <f t="shared" si="11"/>
        <v>0</v>
      </c>
      <c r="T176" s="395"/>
      <c r="U176" s="395"/>
      <c r="V176" s="395"/>
      <c r="W176" s="395"/>
      <c r="BA176" s="553"/>
    </row>
    <row r="177" spans="2:53" x14ac:dyDescent="0.35">
      <c r="B177" s="80"/>
      <c r="C177" s="119"/>
      <c r="D177" s="119"/>
      <c r="E177" s="202"/>
      <c r="F177" s="119"/>
      <c r="G177" s="120"/>
      <c r="H177" s="41"/>
      <c r="I177" s="41"/>
      <c r="J177" s="329">
        <v>0</v>
      </c>
      <c r="K177" s="329">
        <v>0</v>
      </c>
      <c r="L177" s="391"/>
      <c r="M177" s="150"/>
      <c r="O177" s="555"/>
      <c r="P177" s="556">
        <f t="shared" si="9"/>
        <v>0</v>
      </c>
      <c r="Q177" s="556">
        <f t="shared" si="10"/>
        <v>0</v>
      </c>
      <c r="R177" s="556">
        <f t="shared" si="11"/>
        <v>0</v>
      </c>
      <c r="S177" s="556">
        <f t="shared" si="11"/>
        <v>0</v>
      </c>
      <c r="T177" s="395"/>
      <c r="U177" s="395"/>
      <c r="V177" s="395"/>
      <c r="W177" s="395"/>
      <c r="BA177" s="553"/>
    </row>
    <row r="178" spans="2:53" x14ac:dyDescent="0.35">
      <c r="B178" s="80"/>
      <c r="C178" s="119"/>
      <c r="D178" s="119"/>
      <c r="E178" s="202"/>
      <c r="F178" s="119"/>
      <c r="G178" s="120"/>
      <c r="H178" s="41"/>
      <c r="I178" s="41"/>
      <c r="J178" s="329">
        <v>0</v>
      </c>
      <c r="K178" s="329">
        <v>0</v>
      </c>
      <c r="L178" s="391"/>
      <c r="M178" s="150"/>
      <c r="O178" s="555"/>
      <c r="P178" s="556">
        <f t="shared" ref="P178:P241" si="12">J178*$G$32</f>
        <v>0</v>
      </c>
      <c r="Q178" s="556">
        <f t="shared" ref="Q178:Q241" si="13">K178*$G$42</f>
        <v>0</v>
      </c>
      <c r="R178" s="556">
        <f t="shared" ref="R178:S241" si="14">P178-J178</f>
        <v>0</v>
      </c>
      <c r="S178" s="556">
        <f t="shared" si="14"/>
        <v>0</v>
      </c>
      <c r="T178" s="395"/>
      <c r="U178" s="395"/>
      <c r="V178" s="395"/>
      <c r="W178" s="395"/>
      <c r="BA178" s="553"/>
    </row>
    <row r="179" spans="2:53" x14ac:dyDescent="0.35">
      <c r="B179" s="80"/>
      <c r="C179" s="119"/>
      <c r="D179" s="119"/>
      <c r="E179" s="202"/>
      <c r="F179" s="119"/>
      <c r="G179" s="120"/>
      <c r="H179" s="41"/>
      <c r="I179" s="41"/>
      <c r="J179" s="329">
        <v>0</v>
      </c>
      <c r="K179" s="329">
        <v>0</v>
      </c>
      <c r="L179" s="391"/>
      <c r="M179" s="150"/>
      <c r="O179" s="555"/>
      <c r="P179" s="556">
        <f t="shared" si="12"/>
        <v>0</v>
      </c>
      <c r="Q179" s="556">
        <f t="shared" si="13"/>
        <v>0</v>
      </c>
      <c r="R179" s="556">
        <f t="shared" si="14"/>
        <v>0</v>
      </c>
      <c r="S179" s="556">
        <f t="shared" si="14"/>
        <v>0</v>
      </c>
      <c r="T179" s="395"/>
      <c r="U179" s="395"/>
      <c r="V179" s="395"/>
      <c r="W179" s="395"/>
      <c r="BA179" s="553"/>
    </row>
    <row r="180" spans="2:53" x14ac:dyDescent="0.35">
      <c r="B180" s="80"/>
      <c r="C180" s="119"/>
      <c r="D180" s="119"/>
      <c r="E180" s="202"/>
      <c r="F180" s="119"/>
      <c r="G180" s="120"/>
      <c r="H180" s="41"/>
      <c r="I180" s="41"/>
      <c r="J180" s="329">
        <v>0</v>
      </c>
      <c r="K180" s="329">
        <v>0</v>
      </c>
      <c r="L180" s="391"/>
      <c r="M180" s="150"/>
      <c r="O180" s="555"/>
      <c r="P180" s="556">
        <f t="shared" si="12"/>
        <v>0</v>
      </c>
      <c r="Q180" s="556">
        <f t="shared" si="13"/>
        <v>0</v>
      </c>
      <c r="R180" s="556">
        <f t="shared" si="14"/>
        <v>0</v>
      </c>
      <c r="S180" s="556">
        <f t="shared" si="14"/>
        <v>0</v>
      </c>
      <c r="T180" s="395"/>
      <c r="U180" s="395"/>
      <c r="V180" s="395"/>
      <c r="W180" s="395"/>
      <c r="BA180" s="553"/>
    </row>
    <row r="181" spans="2:53" x14ac:dyDescent="0.35">
      <c r="B181" s="80"/>
      <c r="C181" s="119"/>
      <c r="D181" s="119"/>
      <c r="E181" s="202"/>
      <c r="F181" s="119"/>
      <c r="G181" s="120"/>
      <c r="H181" s="41"/>
      <c r="I181" s="41"/>
      <c r="J181" s="329">
        <v>0</v>
      </c>
      <c r="K181" s="329">
        <v>0</v>
      </c>
      <c r="L181" s="391"/>
      <c r="M181" s="150"/>
      <c r="O181" s="555"/>
      <c r="P181" s="556">
        <f t="shared" si="12"/>
        <v>0</v>
      </c>
      <c r="Q181" s="556">
        <f t="shared" si="13"/>
        <v>0</v>
      </c>
      <c r="R181" s="556">
        <f t="shared" si="14"/>
        <v>0</v>
      </c>
      <c r="S181" s="556">
        <f t="shared" si="14"/>
        <v>0</v>
      </c>
      <c r="T181" s="395"/>
      <c r="U181" s="395"/>
      <c r="V181" s="395"/>
      <c r="W181" s="395"/>
      <c r="BA181" s="553"/>
    </row>
    <row r="182" spans="2:53" x14ac:dyDescent="0.35">
      <c r="B182" s="80"/>
      <c r="C182" s="119"/>
      <c r="D182" s="119"/>
      <c r="E182" s="202"/>
      <c r="F182" s="119"/>
      <c r="G182" s="120"/>
      <c r="H182" s="41"/>
      <c r="I182" s="41"/>
      <c r="J182" s="329">
        <v>0</v>
      </c>
      <c r="K182" s="329">
        <v>0</v>
      </c>
      <c r="L182" s="391"/>
      <c r="M182" s="150"/>
      <c r="O182" s="555"/>
      <c r="P182" s="556">
        <f t="shared" si="12"/>
        <v>0</v>
      </c>
      <c r="Q182" s="556">
        <f t="shared" si="13"/>
        <v>0</v>
      </c>
      <c r="R182" s="556">
        <f t="shared" si="14"/>
        <v>0</v>
      </c>
      <c r="S182" s="556">
        <f t="shared" si="14"/>
        <v>0</v>
      </c>
      <c r="T182" s="395"/>
      <c r="U182" s="395"/>
      <c r="V182" s="395"/>
      <c r="W182" s="395"/>
      <c r="BA182" s="553"/>
    </row>
    <row r="183" spans="2:53" x14ac:dyDescent="0.35">
      <c r="B183" s="80"/>
      <c r="C183" s="119"/>
      <c r="D183" s="119"/>
      <c r="E183" s="202"/>
      <c r="F183" s="119"/>
      <c r="G183" s="120"/>
      <c r="H183" s="41"/>
      <c r="I183" s="41"/>
      <c r="J183" s="329">
        <v>0</v>
      </c>
      <c r="K183" s="329">
        <v>0</v>
      </c>
      <c r="L183" s="391"/>
      <c r="M183" s="150"/>
      <c r="O183" s="555"/>
      <c r="P183" s="556">
        <f t="shared" si="12"/>
        <v>0</v>
      </c>
      <c r="Q183" s="556">
        <f t="shared" si="13"/>
        <v>0</v>
      </c>
      <c r="R183" s="556">
        <f t="shared" si="14"/>
        <v>0</v>
      </c>
      <c r="S183" s="556">
        <f t="shared" si="14"/>
        <v>0</v>
      </c>
      <c r="T183" s="395"/>
      <c r="U183" s="395"/>
      <c r="V183" s="395"/>
      <c r="W183" s="395"/>
      <c r="BA183" s="553"/>
    </row>
    <row r="184" spans="2:53" x14ac:dyDescent="0.35">
      <c r="B184" s="80"/>
      <c r="C184" s="119"/>
      <c r="D184" s="119"/>
      <c r="E184" s="202"/>
      <c r="F184" s="119"/>
      <c r="G184" s="120"/>
      <c r="H184" s="41"/>
      <c r="I184" s="41"/>
      <c r="J184" s="329">
        <v>0</v>
      </c>
      <c r="K184" s="329">
        <v>0</v>
      </c>
      <c r="L184" s="391"/>
      <c r="M184" s="150"/>
      <c r="O184" s="555"/>
      <c r="P184" s="556">
        <f t="shared" si="12"/>
        <v>0</v>
      </c>
      <c r="Q184" s="556">
        <f t="shared" si="13"/>
        <v>0</v>
      </c>
      <c r="R184" s="556">
        <f t="shared" si="14"/>
        <v>0</v>
      </c>
      <c r="S184" s="556">
        <f t="shared" si="14"/>
        <v>0</v>
      </c>
      <c r="T184" s="395"/>
      <c r="U184" s="395"/>
      <c r="V184" s="395"/>
      <c r="W184" s="395"/>
      <c r="BA184" s="553"/>
    </row>
    <row r="185" spans="2:53" x14ac:dyDescent="0.35">
      <c r="B185" s="80"/>
      <c r="C185" s="119"/>
      <c r="D185" s="119"/>
      <c r="E185" s="202"/>
      <c r="F185" s="119"/>
      <c r="G185" s="120"/>
      <c r="H185" s="41"/>
      <c r="I185" s="41"/>
      <c r="J185" s="329">
        <v>0</v>
      </c>
      <c r="K185" s="329">
        <v>0</v>
      </c>
      <c r="L185" s="391"/>
      <c r="M185" s="150"/>
      <c r="O185" s="555"/>
      <c r="P185" s="556">
        <f t="shared" si="12"/>
        <v>0</v>
      </c>
      <c r="Q185" s="556">
        <f t="shared" si="13"/>
        <v>0</v>
      </c>
      <c r="R185" s="556">
        <f t="shared" si="14"/>
        <v>0</v>
      </c>
      <c r="S185" s="556">
        <f t="shared" si="14"/>
        <v>0</v>
      </c>
      <c r="T185" s="395"/>
      <c r="U185" s="395"/>
      <c r="V185" s="395"/>
      <c r="W185" s="395"/>
      <c r="BA185" s="553"/>
    </row>
    <row r="186" spans="2:53" x14ac:dyDescent="0.35">
      <c r="B186" s="80"/>
      <c r="C186" s="119"/>
      <c r="D186" s="119"/>
      <c r="E186" s="202"/>
      <c r="F186" s="119"/>
      <c r="G186" s="120"/>
      <c r="H186" s="41"/>
      <c r="I186" s="41"/>
      <c r="J186" s="329">
        <v>0</v>
      </c>
      <c r="K186" s="329">
        <v>0</v>
      </c>
      <c r="L186" s="391"/>
      <c r="M186" s="150"/>
      <c r="O186" s="555"/>
      <c r="P186" s="556">
        <f t="shared" si="12"/>
        <v>0</v>
      </c>
      <c r="Q186" s="556">
        <f t="shared" si="13"/>
        <v>0</v>
      </c>
      <c r="R186" s="556">
        <f t="shared" si="14"/>
        <v>0</v>
      </c>
      <c r="S186" s="556">
        <f t="shared" si="14"/>
        <v>0</v>
      </c>
      <c r="T186" s="395"/>
      <c r="U186" s="395"/>
      <c r="V186" s="395"/>
      <c r="W186" s="395"/>
      <c r="BA186" s="553"/>
    </row>
    <row r="187" spans="2:53" x14ac:dyDescent="0.35">
      <c r="B187" s="80"/>
      <c r="C187" s="119"/>
      <c r="D187" s="119"/>
      <c r="E187" s="202"/>
      <c r="F187" s="119"/>
      <c r="G187" s="120"/>
      <c r="H187" s="41"/>
      <c r="I187" s="41"/>
      <c r="J187" s="329">
        <v>0</v>
      </c>
      <c r="K187" s="329">
        <v>0</v>
      </c>
      <c r="L187" s="391"/>
      <c r="M187" s="150"/>
      <c r="O187" s="555"/>
      <c r="P187" s="556">
        <f t="shared" si="12"/>
        <v>0</v>
      </c>
      <c r="Q187" s="556">
        <f t="shared" si="13"/>
        <v>0</v>
      </c>
      <c r="R187" s="556">
        <f t="shared" si="14"/>
        <v>0</v>
      </c>
      <c r="S187" s="556">
        <f t="shared" si="14"/>
        <v>0</v>
      </c>
      <c r="T187" s="395"/>
      <c r="U187" s="395"/>
      <c r="V187" s="395"/>
      <c r="W187" s="395"/>
      <c r="BA187" s="553"/>
    </row>
    <row r="188" spans="2:53" x14ac:dyDescent="0.35">
      <c r="B188" s="80"/>
      <c r="C188" s="119"/>
      <c r="D188" s="119"/>
      <c r="E188" s="202"/>
      <c r="F188" s="119"/>
      <c r="G188" s="120"/>
      <c r="H188" s="41"/>
      <c r="I188" s="41"/>
      <c r="J188" s="329">
        <v>0</v>
      </c>
      <c r="K188" s="329">
        <v>0</v>
      </c>
      <c r="L188" s="391"/>
      <c r="M188" s="150"/>
      <c r="O188" s="555"/>
      <c r="P188" s="556">
        <f t="shared" si="12"/>
        <v>0</v>
      </c>
      <c r="Q188" s="556">
        <f t="shared" si="13"/>
        <v>0</v>
      </c>
      <c r="R188" s="556">
        <f t="shared" si="14"/>
        <v>0</v>
      </c>
      <c r="S188" s="556">
        <f t="shared" si="14"/>
        <v>0</v>
      </c>
      <c r="T188" s="395"/>
      <c r="U188" s="395"/>
      <c r="V188" s="395"/>
      <c r="W188" s="395"/>
      <c r="BA188" s="553"/>
    </row>
    <row r="189" spans="2:53" x14ac:dyDescent="0.35">
      <c r="B189" s="80"/>
      <c r="C189" s="119"/>
      <c r="D189" s="119"/>
      <c r="E189" s="202"/>
      <c r="F189" s="119"/>
      <c r="G189" s="120"/>
      <c r="H189" s="41"/>
      <c r="I189" s="41"/>
      <c r="J189" s="329">
        <v>0</v>
      </c>
      <c r="K189" s="329">
        <v>0</v>
      </c>
      <c r="L189" s="391"/>
      <c r="M189" s="150"/>
      <c r="O189" s="555"/>
      <c r="P189" s="556">
        <f t="shared" si="12"/>
        <v>0</v>
      </c>
      <c r="Q189" s="556">
        <f t="shared" si="13"/>
        <v>0</v>
      </c>
      <c r="R189" s="556">
        <f t="shared" si="14"/>
        <v>0</v>
      </c>
      <c r="S189" s="556">
        <f t="shared" si="14"/>
        <v>0</v>
      </c>
      <c r="T189" s="395"/>
      <c r="U189" s="395"/>
      <c r="V189" s="395"/>
      <c r="W189" s="395"/>
      <c r="BA189" s="553"/>
    </row>
    <row r="190" spans="2:53" x14ac:dyDescent="0.35">
      <c r="B190" s="80"/>
      <c r="C190" s="119"/>
      <c r="D190" s="119"/>
      <c r="E190" s="202"/>
      <c r="F190" s="119"/>
      <c r="G190" s="120"/>
      <c r="H190" s="41"/>
      <c r="I190" s="41"/>
      <c r="J190" s="329">
        <v>0</v>
      </c>
      <c r="K190" s="329">
        <v>0</v>
      </c>
      <c r="L190" s="391"/>
      <c r="M190" s="150"/>
      <c r="O190" s="555"/>
      <c r="P190" s="556">
        <f t="shared" si="12"/>
        <v>0</v>
      </c>
      <c r="Q190" s="556">
        <f t="shared" si="13"/>
        <v>0</v>
      </c>
      <c r="R190" s="556">
        <f t="shared" si="14"/>
        <v>0</v>
      </c>
      <c r="S190" s="556">
        <f t="shared" si="14"/>
        <v>0</v>
      </c>
      <c r="T190" s="395"/>
      <c r="U190" s="395"/>
      <c r="V190" s="395"/>
      <c r="W190" s="395"/>
      <c r="BA190" s="553"/>
    </row>
    <row r="191" spans="2:53" x14ac:dyDescent="0.35">
      <c r="B191" s="80"/>
      <c r="C191" s="119"/>
      <c r="D191" s="119"/>
      <c r="E191" s="202"/>
      <c r="F191" s="119"/>
      <c r="G191" s="120"/>
      <c r="H191" s="41"/>
      <c r="I191" s="41"/>
      <c r="J191" s="329">
        <v>0</v>
      </c>
      <c r="K191" s="329">
        <v>0</v>
      </c>
      <c r="L191" s="391"/>
      <c r="M191" s="150"/>
      <c r="O191" s="555"/>
      <c r="P191" s="556">
        <f t="shared" si="12"/>
        <v>0</v>
      </c>
      <c r="Q191" s="556">
        <f t="shared" si="13"/>
        <v>0</v>
      </c>
      <c r="R191" s="556">
        <f t="shared" si="14"/>
        <v>0</v>
      </c>
      <c r="S191" s="556">
        <f t="shared" si="14"/>
        <v>0</v>
      </c>
      <c r="T191" s="395"/>
      <c r="U191" s="395"/>
      <c r="V191" s="395"/>
      <c r="W191" s="395"/>
      <c r="BA191" s="553"/>
    </row>
    <row r="192" spans="2:53" x14ac:dyDescent="0.35">
      <c r="B192" s="80"/>
      <c r="C192" s="119"/>
      <c r="D192" s="119"/>
      <c r="E192" s="202"/>
      <c r="F192" s="119"/>
      <c r="G192" s="120"/>
      <c r="H192" s="41"/>
      <c r="I192" s="41"/>
      <c r="J192" s="329">
        <v>0</v>
      </c>
      <c r="K192" s="329">
        <v>0</v>
      </c>
      <c r="L192" s="391"/>
      <c r="M192" s="150"/>
      <c r="O192" s="555"/>
      <c r="P192" s="556">
        <f t="shared" si="12"/>
        <v>0</v>
      </c>
      <c r="Q192" s="556">
        <f t="shared" si="13"/>
        <v>0</v>
      </c>
      <c r="R192" s="556">
        <f t="shared" si="14"/>
        <v>0</v>
      </c>
      <c r="S192" s="556">
        <f t="shared" si="14"/>
        <v>0</v>
      </c>
      <c r="T192" s="395"/>
      <c r="U192" s="395"/>
      <c r="V192" s="395"/>
      <c r="W192" s="395"/>
      <c r="BA192" s="553"/>
    </row>
    <row r="193" spans="2:53" x14ac:dyDescent="0.35">
      <c r="B193" s="80"/>
      <c r="C193" s="119"/>
      <c r="D193" s="119"/>
      <c r="E193" s="202"/>
      <c r="F193" s="119"/>
      <c r="G193" s="120"/>
      <c r="H193" s="41"/>
      <c r="I193" s="41"/>
      <c r="J193" s="329">
        <v>0</v>
      </c>
      <c r="K193" s="329">
        <v>0</v>
      </c>
      <c r="L193" s="391"/>
      <c r="M193" s="150"/>
      <c r="O193" s="555"/>
      <c r="P193" s="556">
        <f t="shared" si="12"/>
        <v>0</v>
      </c>
      <c r="Q193" s="556">
        <f t="shared" si="13"/>
        <v>0</v>
      </c>
      <c r="R193" s="556">
        <f t="shared" si="14"/>
        <v>0</v>
      </c>
      <c r="S193" s="556">
        <f t="shared" si="14"/>
        <v>0</v>
      </c>
      <c r="T193" s="395"/>
      <c r="U193" s="395"/>
      <c r="V193" s="395"/>
      <c r="W193" s="395"/>
      <c r="BA193" s="553"/>
    </row>
    <row r="194" spans="2:53" x14ac:dyDescent="0.35">
      <c r="B194" s="80"/>
      <c r="C194" s="119"/>
      <c r="D194" s="119"/>
      <c r="E194" s="202"/>
      <c r="F194" s="119"/>
      <c r="G194" s="120"/>
      <c r="H194" s="41"/>
      <c r="I194" s="41"/>
      <c r="J194" s="329">
        <v>0</v>
      </c>
      <c r="K194" s="329">
        <v>0</v>
      </c>
      <c r="L194" s="391"/>
      <c r="M194" s="150"/>
      <c r="O194" s="555"/>
      <c r="P194" s="556">
        <f t="shared" si="12"/>
        <v>0</v>
      </c>
      <c r="Q194" s="556">
        <f t="shared" si="13"/>
        <v>0</v>
      </c>
      <c r="R194" s="556">
        <f t="shared" si="14"/>
        <v>0</v>
      </c>
      <c r="S194" s="556">
        <f t="shared" si="14"/>
        <v>0</v>
      </c>
      <c r="T194" s="395"/>
      <c r="U194" s="395"/>
      <c r="V194" s="395"/>
      <c r="W194" s="395"/>
      <c r="BA194" s="553"/>
    </row>
    <row r="195" spans="2:53" x14ac:dyDescent="0.35">
      <c r="B195" s="80"/>
      <c r="C195" s="119"/>
      <c r="D195" s="119"/>
      <c r="E195" s="202"/>
      <c r="F195" s="119"/>
      <c r="G195" s="120"/>
      <c r="H195" s="41"/>
      <c r="I195" s="41"/>
      <c r="J195" s="329">
        <v>0</v>
      </c>
      <c r="K195" s="329">
        <v>0</v>
      </c>
      <c r="L195" s="391"/>
      <c r="M195" s="150"/>
      <c r="O195" s="555"/>
      <c r="P195" s="556">
        <f t="shared" si="12"/>
        <v>0</v>
      </c>
      <c r="Q195" s="556">
        <f t="shared" si="13"/>
        <v>0</v>
      </c>
      <c r="R195" s="556">
        <f t="shared" si="14"/>
        <v>0</v>
      </c>
      <c r="S195" s="556">
        <f t="shared" si="14"/>
        <v>0</v>
      </c>
      <c r="T195" s="395"/>
      <c r="U195" s="395"/>
      <c r="V195" s="395"/>
      <c r="W195" s="395"/>
      <c r="BA195" s="553"/>
    </row>
    <row r="196" spans="2:53" x14ac:dyDescent="0.35">
      <c r="B196" s="80"/>
      <c r="C196" s="119"/>
      <c r="D196" s="119"/>
      <c r="E196" s="202"/>
      <c r="F196" s="119"/>
      <c r="G196" s="120"/>
      <c r="H196" s="41"/>
      <c r="I196" s="41"/>
      <c r="J196" s="329">
        <v>0</v>
      </c>
      <c r="K196" s="329">
        <v>0</v>
      </c>
      <c r="L196" s="391"/>
      <c r="M196" s="150"/>
      <c r="O196" s="555"/>
      <c r="P196" s="556">
        <f t="shared" si="12"/>
        <v>0</v>
      </c>
      <c r="Q196" s="556">
        <f t="shared" si="13"/>
        <v>0</v>
      </c>
      <c r="R196" s="556">
        <f t="shared" si="14"/>
        <v>0</v>
      </c>
      <c r="S196" s="556">
        <f t="shared" si="14"/>
        <v>0</v>
      </c>
      <c r="T196" s="395"/>
      <c r="U196" s="395"/>
      <c r="V196" s="395"/>
      <c r="W196" s="395"/>
      <c r="BA196" s="553"/>
    </row>
    <row r="197" spans="2:53" x14ac:dyDescent="0.35">
      <c r="B197" s="80"/>
      <c r="C197" s="119"/>
      <c r="D197" s="119"/>
      <c r="E197" s="202"/>
      <c r="F197" s="119"/>
      <c r="G197" s="120"/>
      <c r="H197" s="41"/>
      <c r="I197" s="41"/>
      <c r="J197" s="329">
        <v>0</v>
      </c>
      <c r="K197" s="329">
        <v>0</v>
      </c>
      <c r="L197" s="391"/>
      <c r="M197" s="150"/>
      <c r="O197" s="555"/>
      <c r="P197" s="556">
        <f t="shared" si="12"/>
        <v>0</v>
      </c>
      <c r="Q197" s="556">
        <f t="shared" si="13"/>
        <v>0</v>
      </c>
      <c r="R197" s="556">
        <f t="shared" si="14"/>
        <v>0</v>
      </c>
      <c r="S197" s="556">
        <f t="shared" si="14"/>
        <v>0</v>
      </c>
      <c r="T197" s="395"/>
      <c r="U197" s="395"/>
      <c r="V197" s="395"/>
      <c r="W197" s="395"/>
      <c r="BA197" s="553"/>
    </row>
    <row r="198" spans="2:53" x14ac:dyDescent="0.35">
      <c r="B198" s="80"/>
      <c r="C198" s="119"/>
      <c r="D198" s="119"/>
      <c r="E198" s="202"/>
      <c r="F198" s="119"/>
      <c r="G198" s="120"/>
      <c r="H198" s="41"/>
      <c r="I198" s="41"/>
      <c r="J198" s="329">
        <v>0</v>
      </c>
      <c r="K198" s="329">
        <v>0</v>
      </c>
      <c r="L198" s="391"/>
      <c r="M198" s="150"/>
      <c r="O198" s="555"/>
      <c r="P198" s="556">
        <f t="shared" si="12"/>
        <v>0</v>
      </c>
      <c r="Q198" s="556">
        <f t="shared" si="13"/>
        <v>0</v>
      </c>
      <c r="R198" s="556">
        <f t="shared" si="14"/>
        <v>0</v>
      </c>
      <c r="S198" s="556">
        <f t="shared" si="14"/>
        <v>0</v>
      </c>
      <c r="T198" s="395"/>
      <c r="U198" s="395"/>
      <c r="V198" s="395"/>
      <c r="W198" s="395"/>
      <c r="BA198" s="553"/>
    </row>
    <row r="199" spans="2:53" x14ac:dyDescent="0.35">
      <c r="B199" s="80"/>
      <c r="C199" s="119"/>
      <c r="D199" s="119"/>
      <c r="E199" s="202"/>
      <c r="F199" s="119"/>
      <c r="G199" s="120"/>
      <c r="H199" s="41"/>
      <c r="I199" s="41"/>
      <c r="J199" s="329">
        <v>0</v>
      </c>
      <c r="K199" s="329">
        <v>0</v>
      </c>
      <c r="L199" s="391"/>
      <c r="M199" s="150"/>
      <c r="O199" s="555"/>
      <c r="P199" s="556">
        <f t="shared" si="12"/>
        <v>0</v>
      </c>
      <c r="Q199" s="556">
        <f t="shared" si="13"/>
        <v>0</v>
      </c>
      <c r="R199" s="556">
        <f t="shared" si="14"/>
        <v>0</v>
      </c>
      <c r="S199" s="556">
        <f t="shared" si="14"/>
        <v>0</v>
      </c>
      <c r="T199" s="395"/>
      <c r="U199" s="395"/>
      <c r="V199" s="395"/>
      <c r="W199" s="395"/>
      <c r="BA199" s="553"/>
    </row>
    <row r="200" spans="2:53" x14ac:dyDescent="0.35">
      <c r="B200" s="80"/>
      <c r="C200" s="119"/>
      <c r="D200" s="119"/>
      <c r="E200" s="202"/>
      <c r="F200" s="119"/>
      <c r="G200" s="120"/>
      <c r="H200" s="41"/>
      <c r="I200" s="41"/>
      <c r="J200" s="329">
        <v>0</v>
      </c>
      <c r="K200" s="329">
        <v>0</v>
      </c>
      <c r="L200" s="391"/>
      <c r="M200" s="150"/>
      <c r="O200" s="555"/>
      <c r="P200" s="556">
        <f t="shared" si="12"/>
        <v>0</v>
      </c>
      <c r="Q200" s="556">
        <f t="shared" si="13"/>
        <v>0</v>
      </c>
      <c r="R200" s="556">
        <f t="shared" si="14"/>
        <v>0</v>
      </c>
      <c r="S200" s="556">
        <f t="shared" si="14"/>
        <v>0</v>
      </c>
      <c r="T200" s="395"/>
      <c r="U200" s="395"/>
      <c r="V200" s="395"/>
      <c r="W200" s="395"/>
      <c r="BA200" s="553"/>
    </row>
    <row r="201" spans="2:53" x14ac:dyDescent="0.35">
      <c r="B201" s="80"/>
      <c r="C201" s="119"/>
      <c r="D201" s="119"/>
      <c r="E201" s="202"/>
      <c r="F201" s="119"/>
      <c r="G201" s="120"/>
      <c r="H201" s="41"/>
      <c r="I201" s="41"/>
      <c r="J201" s="329">
        <v>0</v>
      </c>
      <c r="K201" s="329">
        <v>0</v>
      </c>
      <c r="L201" s="391"/>
      <c r="M201" s="150"/>
      <c r="O201" s="555"/>
      <c r="P201" s="556">
        <f t="shared" si="12"/>
        <v>0</v>
      </c>
      <c r="Q201" s="556">
        <f t="shared" si="13"/>
        <v>0</v>
      </c>
      <c r="R201" s="556">
        <f t="shared" si="14"/>
        <v>0</v>
      </c>
      <c r="S201" s="556">
        <f t="shared" si="14"/>
        <v>0</v>
      </c>
      <c r="T201" s="395"/>
      <c r="U201" s="395"/>
      <c r="V201" s="395"/>
      <c r="W201" s="395"/>
      <c r="BA201" s="553"/>
    </row>
    <row r="202" spans="2:53" x14ac:dyDescent="0.35">
      <c r="B202" s="80"/>
      <c r="C202" s="119"/>
      <c r="D202" s="119"/>
      <c r="E202" s="202"/>
      <c r="F202" s="119"/>
      <c r="G202" s="120"/>
      <c r="H202" s="41"/>
      <c r="I202" s="41"/>
      <c r="J202" s="329">
        <v>0</v>
      </c>
      <c r="K202" s="329">
        <v>0</v>
      </c>
      <c r="L202" s="391"/>
      <c r="M202" s="150"/>
      <c r="O202" s="555"/>
      <c r="P202" s="556">
        <f t="shared" si="12"/>
        <v>0</v>
      </c>
      <c r="Q202" s="556">
        <f t="shared" si="13"/>
        <v>0</v>
      </c>
      <c r="R202" s="556">
        <f t="shared" si="14"/>
        <v>0</v>
      </c>
      <c r="S202" s="556">
        <f t="shared" si="14"/>
        <v>0</v>
      </c>
      <c r="T202" s="395"/>
      <c r="U202" s="395"/>
      <c r="V202" s="395"/>
      <c r="W202" s="395"/>
      <c r="BA202" s="553"/>
    </row>
    <row r="203" spans="2:53" x14ac:dyDescent="0.35">
      <c r="B203" s="80"/>
      <c r="C203" s="119"/>
      <c r="D203" s="119"/>
      <c r="E203" s="202"/>
      <c r="F203" s="119"/>
      <c r="G203" s="120"/>
      <c r="H203" s="41"/>
      <c r="I203" s="41"/>
      <c r="J203" s="329">
        <v>0</v>
      </c>
      <c r="K203" s="329">
        <v>0</v>
      </c>
      <c r="L203" s="391"/>
      <c r="M203" s="150"/>
      <c r="O203" s="555"/>
      <c r="P203" s="556">
        <f t="shared" si="12"/>
        <v>0</v>
      </c>
      <c r="Q203" s="556">
        <f t="shared" si="13"/>
        <v>0</v>
      </c>
      <c r="R203" s="556">
        <f t="shared" si="14"/>
        <v>0</v>
      </c>
      <c r="S203" s="556">
        <f t="shared" si="14"/>
        <v>0</v>
      </c>
      <c r="T203" s="395"/>
      <c r="U203" s="395"/>
      <c r="V203" s="395"/>
      <c r="W203" s="395"/>
      <c r="BA203" s="553"/>
    </row>
    <row r="204" spans="2:53" x14ac:dyDescent="0.35">
      <c r="B204" s="80"/>
      <c r="C204" s="119"/>
      <c r="D204" s="119"/>
      <c r="E204" s="202"/>
      <c r="F204" s="119"/>
      <c r="G204" s="120"/>
      <c r="H204" s="41"/>
      <c r="I204" s="41"/>
      <c r="J204" s="329">
        <v>0</v>
      </c>
      <c r="K204" s="329">
        <v>0</v>
      </c>
      <c r="L204" s="391"/>
      <c r="M204" s="150"/>
      <c r="O204" s="555"/>
      <c r="P204" s="556">
        <f t="shared" si="12"/>
        <v>0</v>
      </c>
      <c r="Q204" s="556">
        <f t="shared" si="13"/>
        <v>0</v>
      </c>
      <c r="R204" s="556">
        <f t="shared" si="14"/>
        <v>0</v>
      </c>
      <c r="S204" s="556">
        <f t="shared" si="14"/>
        <v>0</v>
      </c>
      <c r="T204" s="395"/>
      <c r="U204" s="395"/>
      <c r="V204" s="395"/>
      <c r="W204" s="395"/>
      <c r="BA204" s="553"/>
    </row>
    <row r="205" spans="2:53" x14ac:dyDescent="0.35">
      <c r="B205" s="80"/>
      <c r="C205" s="119"/>
      <c r="D205" s="119"/>
      <c r="E205" s="202"/>
      <c r="F205" s="119"/>
      <c r="G205" s="120"/>
      <c r="H205" s="41"/>
      <c r="I205" s="41"/>
      <c r="J205" s="329">
        <v>0</v>
      </c>
      <c r="K205" s="329">
        <v>0</v>
      </c>
      <c r="L205" s="391"/>
      <c r="M205" s="150"/>
      <c r="O205" s="555"/>
      <c r="P205" s="556">
        <f t="shared" si="12"/>
        <v>0</v>
      </c>
      <c r="Q205" s="556">
        <f t="shared" si="13"/>
        <v>0</v>
      </c>
      <c r="R205" s="556">
        <f t="shared" si="14"/>
        <v>0</v>
      </c>
      <c r="S205" s="556">
        <f t="shared" si="14"/>
        <v>0</v>
      </c>
      <c r="T205" s="395"/>
      <c r="U205" s="395"/>
      <c r="V205" s="395"/>
      <c r="W205" s="395"/>
      <c r="BA205" s="553"/>
    </row>
    <row r="206" spans="2:53" x14ac:dyDescent="0.35">
      <c r="B206" s="80"/>
      <c r="C206" s="119"/>
      <c r="D206" s="119"/>
      <c r="E206" s="202"/>
      <c r="F206" s="119"/>
      <c r="G206" s="120"/>
      <c r="H206" s="41"/>
      <c r="I206" s="41"/>
      <c r="J206" s="329">
        <v>0</v>
      </c>
      <c r="K206" s="329">
        <v>0</v>
      </c>
      <c r="L206" s="391"/>
      <c r="M206" s="150"/>
      <c r="O206" s="555"/>
      <c r="P206" s="556">
        <f t="shared" si="12"/>
        <v>0</v>
      </c>
      <c r="Q206" s="556">
        <f t="shared" si="13"/>
        <v>0</v>
      </c>
      <c r="R206" s="556">
        <f t="shared" si="14"/>
        <v>0</v>
      </c>
      <c r="S206" s="556">
        <f t="shared" si="14"/>
        <v>0</v>
      </c>
      <c r="T206" s="395"/>
      <c r="U206" s="395"/>
      <c r="V206" s="395"/>
      <c r="W206" s="395"/>
      <c r="BA206" s="553"/>
    </row>
    <row r="207" spans="2:53" x14ac:dyDescent="0.35">
      <c r="B207" s="80"/>
      <c r="C207" s="119"/>
      <c r="D207" s="119"/>
      <c r="E207" s="202"/>
      <c r="F207" s="119"/>
      <c r="G207" s="120"/>
      <c r="H207" s="41"/>
      <c r="I207" s="41"/>
      <c r="J207" s="329">
        <v>0</v>
      </c>
      <c r="K207" s="329">
        <v>0</v>
      </c>
      <c r="L207" s="391"/>
      <c r="M207" s="150"/>
      <c r="O207" s="555"/>
      <c r="P207" s="556">
        <f t="shared" si="12"/>
        <v>0</v>
      </c>
      <c r="Q207" s="556">
        <f t="shared" si="13"/>
        <v>0</v>
      </c>
      <c r="R207" s="556">
        <f t="shared" si="14"/>
        <v>0</v>
      </c>
      <c r="S207" s="556">
        <f t="shared" si="14"/>
        <v>0</v>
      </c>
      <c r="T207" s="395"/>
      <c r="U207" s="395"/>
      <c r="V207" s="395"/>
      <c r="W207" s="395"/>
      <c r="BA207" s="553"/>
    </row>
    <row r="208" spans="2:53" x14ac:dyDescent="0.35">
      <c r="B208" s="80"/>
      <c r="C208" s="119"/>
      <c r="D208" s="119"/>
      <c r="E208" s="202"/>
      <c r="F208" s="119"/>
      <c r="G208" s="120"/>
      <c r="H208" s="41"/>
      <c r="I208" s="41"/>
      <c r="J208" s="329">
        <v>0</v>
      </c>
      <c r="K208" s="329">
        <v>0</v>
      </c>
      <c r="L208" s="391"/>
      <c r="M208" s="150"/>
      <c r="O208" s="555"/>
      <c r="P208" s="556">
        <f t="shared" si="12"/>
        <v>0</v>
      </c>
      <c r="Q208" s="556">
        <f t="shared" si="13"/>
        <v>0</v>
      </c>
      <c r="R208" s="556">
        <f t="shared" si="14"/>
        <v>0</v>
      </c>
      <c r="S208" s="556">
        <f t="shared" si="14"/>
        <v>0</v>
      </c>
      <c r="T208" s="395"/>
      <c r="U208" s="395"/>
      <c r="V208" s="395"/>
      <c r="W208" s="395"/>
      <c r="BA208" s="553"/>
    </row>
    <row r="209" spans="2:53" x14ac:dyDescent="0.35">
      <c r="B209" s="80"/>
      <c r="C209" s="119"/>
      <c r="D209" s="119"/>
      <c r="E209" s="202"/>
      <c r="F209" s="119"/>
      <c r="G209" s="120"/>
      <c r="H209" s="41"/>
      <c r="I209" s="41"/>
      <c r="J209" s="329">
        <v>0</v>
      </c>
      <c r="K209" s="329">
        <v>0</v>
      </c>
      <c r="L209" s="391"/>
      <c r="M209" s="150"/>
      <c r="O209" s="555"/>
      <c r="P209" s="556">
        <f t="shared" si="12"/>
        <v>0</v>
      </c>
      <c r="Q209" s="556">
        <f t="shared" si="13"/>
        <v>0</v>
      </c>
      <c r="R209" s="556">
        <f t="shared" si="14"/>
        <v>0</v>
      </c>
      <c r="S209" s="556">
        <f t="shared" si="14"/>
        <v>0</v>
      </c>
      <c r="T209" s="395"/>
      <c r="U209" s="395"/>
      <c r="V209" s="395"/>
      <c r="W209" s="395"/>
      <c r="BA209" s="553"/>
    </row>
    <row r="210" spans="2:53" x14ac:dyDescent="0.35">
      <c r="B210" s="80"/>
      <c r="C210" s="119"/>
      <c r="D210" s="119"/>
      <c r="E210" s="202"/>
      <c r="F210" s="119"/>
      <c r="G210" s="120"/>
      <c r="H210" s="41"/>
      <c r="I210" s="41"/>
      <c r="J210" s="329">
        <v>0</v>
      </c>
      <c r="K210" s="329">
        <v>0</v>
      </c>
      <c r="L210" s="391"/>
      <c r="M210" s="150"/>
      <c r="O210" s="555"/>
      <c r="P210" s="556">
        <f t="shared" si="12"/>
        <v>0</v>
      </c>
      <c r="Q210" s="556">
        <f t="shared" si="13"/>
        <v>0</v>
      </c>
      <c r="R210" s="556">
        <f t="shared" si="14"/>
        <v>0</v>
      </c>
      <c r="S210" s="556">
        <f t="shared" si="14"/>
        <v>0</v>
      </c>
      <c r="T210" s="395"/>
      <c r="U210" s="395"/>
      <c r="V210" s="395"/>
      <c r="W210" s="395"/>
      <c r="BA210" s="553"/>
    </row>
    <row r="211" spans="2:53" x14ac:dyDescent="0.35">
      <c r="B211" s="80"/>
      <c r="C211" s="119"/>
      <c r="D211" s="119"/>
      <c r="E211" s="202"/>
      <c r="F211" s="119"/>
      <c r="G211" s="120"/>
      <c r="H211" s="41"/>
      <c r="I211" s="41"/>
      <c r="J211" s="329">
        <v>0</v>
      </c>
      <c r="K211" s="329">
        <v>0</v>
      </c>
      <c r="L211" s="391"/>
      <c r="M211" s="150"/>
      <c r="O211" s="555"/>
      <c r="P211" s="556">
        <f t="shared" si="12"/>
        <v>0</v>
      </c>
      <c r="Q211" s="556">
        <f t="shared" si="13"/>
        <v>0</v>
      </c>
      <c r="R211" s="556">
        <f t="shared" si="14"/>
        <v>0</v>
      </c>
      <c r="S211" s="556">
        <f t="shared" si="14"/>
        <v>0</v>
      </c>
      <c r="T211" s="395"/>
      <c r="U211" s="395"/>
      <c r="V211" s="395"/>
      <c r="W211" s="395"/>
      <c r="BA211" s="553"/>
    </row>
    <row r="212" spans="2:53" x14ac:dyDescent="0.35">
      <c r="B212" s="80"/>
      <c r="C212" s="119"/>
      <c r="D212" s="119"/>
      <c r="E212" s="202"/>
      <c r="F212" s="119"/>
      <c r="G212" s="120"/>
      <c r="H212" s="41"/>
      <c r="I212" s="41"/>
      <c r="J212" s="329">
        <v>0</v>
      </c>
      <c r="K212" s="329">
        <v>0</v>
      </c>
      <c r="L212" s="391"/>
      <c r="M212" s="150"/>
      <c r="O212" s="555"/>
      <c r="P212" s="556">
        <f t="shared" si="12"/>
        <v>0</v>
      </c>
      <c r="Q212" s="556">
        <f t="shared" si="13"/>
        <v>0</v>
      </c>
      <c r="R212" s="556">
        <f t="shared" si="14"/>
        <v>0</v>
      </c>
      <c r="S212" s="556">
        <f t="shared" si="14"/>
        <v>0</v>
      </c>
      <c r="T212" s="395"/>
      <c r="U212" s="395"/>
      <c r="V212" s="395"/>
      <c r="W212" s="395"/>
      <c r="BA212" s="553"/>
    </row>
    <row r="213" spans="2:53" x14ac:dyDescent="0.35">
      <c r="B213" s="80"/>
      <c r="C213" s="119"/>
      <c r="D213" s="119"/>
      <c r="E213" s="202"/>
      <c r="F213" s="119"/>
      <c r="G213" s="120"/>
      <c r="H213" s="41"/>
      <c r="I213" s="41"/>
      <c r="J213" s="329">
        <v>0</v>
      </c>
      <c r="K213" s="329">
        <v>0</v>
      </c>
      <c r="L213" s="391"/>
      <c r="M213" s="150"/>
      <c r="O213" s="555"/>
      <c r="P213" s="556">
        <f t="shared" si="12"/>
        <v>0</v>
      </c>
      <c r="Q213" s="556">
        <f t="shared" si="13"/>
        <v>0</v>
      </c>
      <c r="R213" s="556">
        <f t="shared" si="14"/>
        <v>0</v>
      </c>
      <c r="S213" s="556">
        <f t="shared" si="14"/>
        <v>0</v>
      </c>
      <c r="T213" s="395"/>
      <c r="U213" s="395"/>
      <c r="V213" s="395"/>
      <c r="W213" s="395"/>
      <c r="BA213" s="553"/>
    </row>
    <row r="214" spans="2:53" x14ac:dyDescent="0.35">
      <c r="B214" s="80"/>
      <c r="C214" s="119"/>
      <c r="D214" s="119"/>
      <c r="E214" s="202"/>
      <c r="F214" s="119"/>
      <c r="G214" s="120"/>
      <c r="H214" s="41"/>
      <c r="I214" s="41"/>
      <c r="J214" s="329">
        <v>0</v>
      </c>
      <c r="K214" s="329">
        <v>0</v>
      </c>
      <c r="L214" s="391"/>
      <c r="M214" s="150"/>
      <c r="O214" s="555"/>
      <c r="P214" s="556">
        <f t="shared" si="12"/>
        <v>0</v>
      </c>
      <c r="Q214" s="556">
        <f t="shared" si="13"/>
        <v>0</v>
      </c>
      <c r="R214" s="556">
        <f t="shared" si="14"/>
        <v>0</v>
      </c>
      <c r="S214" s="556">
        <f t="shared" si="14"/>
        <v>0</v>
      </c>
      <c r="T214" s="395"/>
      <c r="U214" s="395"/>
      <c r="V214" s="395"/>
      <c r="W214" s="395"/>
      <c r="BA214" s="553"/>
    </row>
    <row r="215" spans="2:53" x14ac:dyDescent="0.35">
      <c r="B215" s="80"/>
      <c r="C215" s="119"/>
      <c r="D215" s="119"/>
      <c r="E215" s="202"/>
      <c r="F215" s="119"/>
      <c r="G215" s="120"/>
      <c r="H215" s="41"/>
      <c r="I215" s="41"/>
      <c r="J215" s="329">
        <v>0</v>
      </c>
      <c r="K215" s="329">
        <v>0</v>
      </c>
      <c r="L215" s="391"/>
      <c r="M215" s="150"/>
      <c r="O215" s="555"/>
      <c r="P215" s="556">
        <f t="shared" si="12"/>
        <v>0</v>
      </c>
      <c r="Q215" s="556">
        <f t="shared" si="13"/>
        <v>0</v>
      </c>
      <c r="R215" s="556">
        <f t="shared" si="14"/>
        <v>0</v>
      </c>
      <c r="S215" s="556">
        <f t="shared" si="14"/>
        <v>0</v>
      </c>
      <c r="T215" s="395"/>
      <c r="U215" s="395"/>
      <c r="V215" s="395"/>
      <c r="W215" s="395"/>
      <c r="BA215" s="553"/>
    </row>
    <row r="216" spans="2:53" x14ac:dyDescent="0.35">
      <c r="B216" s="80"/>
      <c r="C216" s="119"/>
      <c r="D216" s="119"/>
      <c r="E216" s="202"/>
      <c r="F216" s="119"/>
      <c r="G216" s="120"/>
      <c r="H216" s="41"/>
      <c r="I216" s="41"/>
      <c r="J216" s="329">
        <v>0</v>
      </c>
      <c r="K216" s="329">
        <v>0</v>
      </c>
      <c r="L216" s="391"/>
      <c r="M216" s="150"/>
      <c r="O216" s="555"/>
      <c r="P216" s="556">
        <f t="shared" si="12"/>
        <v>0</v>
      </c>
      <c r="Q216" s="556">
        <f t="shared" si="13"/>
        <v>0</v>
      </c>
      <c r="R216" s="556">
        <f t="shared" si="14"/>
        <v>0</v>
      </c>
      <c r="S216" s="556">
        <f t="shared" si="14"/>
        <v>0</v>
      </c>
      <c r="T216" s="395"/>
      <c r="U216" s="395"/>
      <c r="V216" s="395"/>
      <c r="W216" s="395"/>
      <c r="BA216" s="553"/>
    </row>
    <row r="217" spans="2:53" x14ac:dyDescent="0.35">
      <c r="B217" s="80"/>
      <c r="C217" s="119"/>
      <c r="D217" s="119"/>
      <c r="E217" s="202"/>
      <c r="F217" s="119"/>
      <c r="G217" s="120"/>
      <c r="H217" s="41"/>
      <c r="I217" s="41"/>
      <c r="J217" s="329">
        <v>0</v>
      </c>
      <c r="K217" s="329">
        <v>0</v>
      </c>
      <c r="L217" s="391"/>
      <c r="M217" s="150"/>
      <c r="O217" s="555"/>
      <c r="P217" s="556">
        <f t="shared" si="12"/>
        <v>0</v>
      </c>
      <c r="Q217" s="556">
        <f t="shared" si="13"/>
        <v>0</v>
      </c>
      <c r="R217" s="556">
        <f t="shared" si="14"/>
        <v>0</v>
      </c>
      <c r="S217" s="556">
        <f t="shared" si="14"/>
        <v>0</v>
      </c>
      <c r="T217" s="395"/>
      <c r="U217" s="395"/>
      <c r="V217" s="395"/>
      <c r="W217" s="395"/>
      <c r="BA217" s="553"/>
    </row>
    <row r="218" spans="2:53" x14ac:dyDescent="0.35">
      <c r="B218" s="80"/>
      <c r="C218" s="119"/>
      <c r="D218" s="119"/>
      <c r="E218" s="202"/>
      <c r="F218" s="119"/>
      <c r="G218" s="120"/>
      <c r="H218" s="41"/>
      <c r="I218" s="41"/>
      <c r="J218" s="329">
        <v>0</v>
      </c>
      <c r="K218" s="329">
        <v>0</v>
      </c>
      <c r="L218" s="391"/>
      <c r="M218" s="150"/>
      <c r="O218" s="555"/>
      <c r="P218" s="556">
        <f t="shared" si="12"/>
        <v>0</v>
      </c>
      <c r="Q218" s="556">
        <f t="shared" si="13"/>
        <v>0</v>
      </c>
      <c r="R218" s="556">
        <f t="shared" si="14"/>
        <v>0</v>
      </c>
      <c r="S218" s="556">
        <f t="shared" si="14"/>
        <v>0</v>
      </c>
      <c r="T218" s="395"/>
      <c r="U218" s="395"/>
      <c r="V218" s="395"/>
      <c r="W218" s="395"/>
      <c r="BA218" s="553"/>
    </row>
    <row r="219" spans="2:53" x14ac:dyDescent="0.35">
      <c r="B219" s="80"/>
      <c r="C219" s="119"/>
      <c r="D219" s="119"/>
      <c r="E219" s="202"/>
      <c r="F219" s="119"/>
      <c r="G219" s="120"/>
      <c r="H219" s="41"/>
      <c r="I219" s="41"/>
      <c r="J219" s="329">
        <v>0</v>
      </c>
      <c r="K219" s="329">
        <v>0</v>
      </c>
      <c r="L219" s="391"/>
      <c r="M219" s="150"/>
      <c r="O219" s="555"/>
      <c r="P219" s="556">
        <f t="shared" si="12"/>
        <v>0</v>
      </c>
      <c r="Q219" s="556">
        <f t="shared" si="13"/>
        <v>0</v>
      </c>
      <c r="R219" s="556">
        <f t="shared" si="14"/>
        <v>0</v>
      </c>
      <c r="S219" s="556">
        <f t="shared" si="14"/>
        <v>0</v>
      </c>
      <c r="T219" s="395"/>
      <c r="U219" s="395"/>
      <c r="V219" s="395"/>
      <c r="W219" s="395"/>
      <c r="BA219" s="553"/>
    </row>
    <row r="220" spans="2:53" x14ac:dyDescent="0.35">
      <c r="B220" s="80"/>
      <c r="C220" s="119"/>
      <c r="D220" s="119"/>
      <c r="E220" s="202"/>
      <c r="F220" s="119"/>
      <c r="G220" s="120"/>
      <c r="H220" s="41"/>
      <c r="I220" s="41"/>
      <c r="J220" s="329">
        <v>0</v>
      </c>
      <c r="K220" s="329">
        <v>0</v>
      </c>
      <c r="L220" s="391"/>
      <c r="M220" s="150"/>
      <c r="O220" s="555"/>
      <c r="P220" s="556">
        <f t="shared" si="12"/>
        <v>0</v>
      </c>
      <c r="Q220" s="556">
        <f t="shared" si="13"/>
        <v>0</v>
      </c>
      <c r="R220" s="556">
        <f t="shared" si="14"/>
        <v>0</v>
      </c>
      <c r="S220" s="556">
        <f t="shared" si="14"/>
        <v>0</v>
      </c>
      <c r="T220" s="395"/>
      <c r="U220" s="395"/>
      <c r="V220" s="395"/>
      <c r="W220" s="395"/>
      <c r="BA220" s="553"/>
    </row>
    <row r="221" spans="2:53" x14ac:dyDescent="0.35">
      <c r="B221" s="80"/>
      <c r="C221" s="119"/>
      <c r="D221" s="119"/>
      <c r="E221" s="202"/>
      <c r="F221" s="119"/>
      <c r="G221" s="120"/>
      <c r="H221" s="41"/>
      <c r="I221" s="41"/>
      <c r="J221" s="329">
        <v>0</v>
      </c>
      <c r="K221" s="329">
        <v>0</v>
      </c>
      <c r="L221" s="391"/>
      <c r="M221" s="150"/>
      <c r="O221" s="555"/>
      <c r="P221" s="556">
        <f t="shared" si="12"/>
        <v>0</v>
      </c>
      <c r="Q221" s="556">
        <f t="shared" si="13"/>
        <v>0</v>
      </c>
      <c r="R221" s="556">
        <f t="shared" si="14"/>
        <v>0</v>
      </c>
      <c r="S221" s="556">
        <f t="shared" si="14"/>
        <v>0</v>
      </c>
      <c r="T221" s="395"/>
      <c r="U221" s="395"/>
      <c r="V221" s="395"/>
      <c r="W221" s="395"/>
      <c r="BA221" s="553"/>
    </row>
    <row r="222" spans="2:53" x14ac:dyDescent="0.35">
      <c r="B222" s="80"/>
      <c r="C222" s="119"/>
      <c r="D222" s="119"/>
      <c r="E222" s="202"/>
      <c r="F222" s="119"/>
      <c r="G222" s="120"/>
      <c r="H222" s="41"/>
      <c r="I222" s="41"/>
      <c r="J222" s="329">
        <v>0</v>
      </c>
      <c r="K222" s="329">
        <v>0</v>
      </c>
      <c r="L222" s="391"/>
      <c r="M222" s="150"/>
      <c r="O222" s="555"/>
      <c r="P222" s="556">
        <f t="shared" si="12"/>
        <v>0</v>
      </c>
      <c r="Q222" s="556">
        <f t="shared" si="13"/>
        <v>0</v>
      </c>
      <c r="R222" s="556">
        <f t="shared" si="14"/>
        <v>0</v>
      </c>
      <c r="S222" s="556">
        <f t="shared" si="14"/>
        <v>0</v>
      </c>
      <c r="T222" s="395"/>
      <c r="U222" s="395"/>
      <c r="V222" s="395"/>
      <c r="W222" s="395"/>
      <c r="BA222" s="553"/>
    </row>
    <row r="223" spans="2:53" x14ac:dyDescent="0.35">
      <c r="B223" s="80"/>
      <c r="C223" s="119"/>
      <c r="D223" s="119"/>
      <c r="E223" s="202"/>
      <c r="F223" s="119"/>
      <c r="G223" s="120"/>
      <c r="H223" s="41"/>
      <c r="I223" s="41"/>
      <c r="J223" s="329">
        <v>0</v>
      </c>
      <c r="K223" s="329">
        <v>0</v>
      </c>
      <c r="L223" s="391"/>
      <c r="M223" s="150"/>
      <c r="O223" s="555"/>
      <c r="P223" s="556">
        <f t="shared" si="12"/>
        <v>0</v>
      </c>
      <c r="Q223" s="556">
        <f t="shared" si="13"/>
        <v>0</v>
      </c>
      <c r="R223" s="556">
        <f t="shared" si="14"/>
        <v>0</v>
      </c>
      <c r="S223" s="556">
        <f t="shared" si="14"/>
        <v>0</v>
      </c>
      <c r="T223" s="395"/>
      <c r="U223" s="395"/>
      <c r="V223" s="395"/>
      <c r="W223" s="395"/>
      <c r="BA223" s="553"/>
    </row>
    <row r="224" spans="2:53" x14ac:dyDescent="0.35">
      <c r="B224" s="80"/>
      <c r="C224" s="119"/>
      <c r="D224" s="119"/>
      <c r="E224" s="202"/>
      <c r="F224" s="119"/>
      <c r="G224" s="120"/>
      <c r="H224" s="41"/>
      <c r="I224" s="41"/>
      <c r="J224" s="329">
        <v>0</v>
      </c>
      <c r="K224" s="329">
        <v>0</v>
      </c>
      <c r="L224" s="391"/>
      <c r="M224" s="150"/>
      <c r="O224" s="555"/>
      <c r="P224" s="556">
        <f t="shared" si="12"/>
        <v>0</v>
      </c>
      <c r="Q224" s="556">
        <f t="shared" si="13"/>
        <v>0</v>
      </c>
      <c r="R224" s="556">
        <f t="shared" si="14"/>
        <v>0</v>
      </c>
      <c r="S224" s="556">
        <f t="shared" si="14"/>
        <v>0</v>
      </c>
      <c r="T224" s="395"/>
      <c r="U224" s="395"/>
      <c r="V224" s="395"/>
      <c r="W224" s="395"/>
      <c r="BA224" s="553"/>
    </row>
    <row r="225" spans="2:53" x14ac:dyDescent="0.35">
      <c r="B225" s="80"/>
      <c r="C225" s="119"/>
      <c r="D225" s="119"/>
      <c r="E225" s="202"/>
      <c r="F225" s="119"/>
      <c r="G225" s="120"/>
      <c r="H225" s="41"/>
      <c r="I225" s="41"/>
      <c r="J225" s="329">
        <v>0</v>
      </c>
      <c r="K225" s="329">
        <v>0</v>
      </c>
      <c r="L225" s="391"/>
      <c r="M225" s="150"/>
      <c r="O225" s="555"/>
      <c r="P225" s="556">
        <f t="shared" si="12"/>
        <v>0</v>
      </c>
      <c r="Q225" s="556">
        <f t="shared" si="13"/>
        <v>0</v>
      </c>
      <c r="R225" s="556">
        <f t="shared" si="14"/>
        <v>0</v>
      </c>
      <c r="S225" s="556">
        <f t="shared" si="14"/>
        <v>0</v>
      </c>
      <c r="T225" s="395"/>
      <c r="U225" s="395"/>
      <c r="V225" s="395"/>
      <c r="W225" s="395"/>
      <c r="BA225" s="553"/>
    </row>
    <row r="226" spans="2:53" x14ac:dyDescent="0.35">
      <c r="B226" s="80"/>
      <c r="C226" s="119"/>
      <c r="D226" s="119"/>
      <c r="E226" s="202"/>
      <c r="F226" s="119"/>
      <c r="G226" s="120"/>
      <c r="H226" s="41"/>
      <c r="I226" s="41"/>
      <c r="J226" s="329">
        <v>0</v>
      </c>
      <c r="K226" s="329">
        <v>0</v>
      </c>
      <c r="L226" s="391"/>
      <c r="M226" s="150"/>
      <c r="O226" s="555"/>
      <c r="P226" s="556">
        <f t="shared" si="12"/>
        <v>0</v>
      </c>
      <c r="Q226" s="556">
        <f t="shared" si="13"/>
        <v>0</v>
      </c>
      <c r="R226" s="556">
        <f t="shared" si="14"/>
        <v>0</v>
      </c>
      <c r="S226" s="556">
        <f t="shared" si="14"/>
        <v>0</v>
      </c>
      <c r="T226" s="395"/>
      <c r="U226" s="395"/>
      <c r="V226" s="395"/>
      <c r="W226" s="395"/>
      <c r="BA226" s="553"/>
    </row>
    <row r="227" spans="2:53" x14ac:dyDescent="0.35">
      <c r="B227" s="80"/>
      <c r="C227" s="119"/>
      <c r="D227" s="119"/>
      <c r="E227" s="202"/>
      <c r="F227" s="119"/>
      <c r="G227" s="120"/>
      <c r="H227" s="41"/>
      <c r="I227" s="41"/>
      <c r="J227" s="329">
        <v>0</v>
      </c>
      <c r="K227" s="329">
        <v>0</v>
      </c>
      <c r="L227" s="391"/>
      <c r="M227" s="150"/>
      <c r="O227" s="555"/>
      <c r="P227" s="556">
        <f t="shared" si="12"/>
        <v>0</v>
      </c>
      <c r="Q227" s="556">
        <f t="shared" si="13"/>
        <v>0</v>
      </c>
      <c r="R227" s="556">
        <f t="shared" si="14"/>
        <v>0</v>
      </c>
      <c r="S227" s="556">
        <f t="shared" si="14"/>
        <v>0</v>
      </c>
      <c r="T227" s="395"/>
      <c r="U227" s="395"/>
      <c r="V227" s="395"/>
      <c r="W227" s="395"/>
      <c r="BA227" s="553"/>
    </row>
    <row r="228" spans="2:53" x14ac:dyDescent="0.35">
      <c r="B228" s="80"/>
      <c r="C228" s="119"/>
      <c r="D228" s="119"/>
      <c r="E228" s="202"/>
      <c r="F228" s="119"/>
      <c r="G228" s="120"/>
      <c r="H228" s="41"/>
      <c r="I228" s="41"/>
      <c r="J228" s="329">
        <v>0</v>
      </c>
      <c r="K228" s="329">
        <v>0</v>
      </c>
      <c r="L228" s="391"/>
      <c r="M228" s="150"/>
      <c r="O228" s="555"/>
      <c r="P228" s="556">
        <f t="shared" si="12"/>
        <v>0</v>
      </c>
      <c r="Q228" s="556">
        <f t="shared" si="13"/>
        <v>0</v>
      </c>
      <c r="R228" s="556">
        <f t="shared" si="14"/>
        <v>0</v>
      </c>
      <c r="S228" s="556">
        <f t="shared" si="14"/>
        <v>0</v>
      </c>
      <c r="T228" s="395"/>
      <c r="U228" s="395"/>
      <c r="V228" s="395"/>
      <c r="W228" s="395"/>
      <c r="BA228" s="553"/>
    </row>
    <row r="229" spans="2:53" x14ac:dyDescent="0.35">
      <c r="B229" s="80"/>
      <c r="C229" s="119"/>
      <c r="D229" s="119"/>
      <c r="E229" s="202"/>
      <c r="F229" s="119"/>
      <c r="G229" s="120"/>
      <c r="H229" s="41"/>
      <c r="I229" s="41"/>
      <c r="J229" s="329">
        <v>0</v>
      </c>
      <c r="K229" s="329">
        <v>0</v>
      </c>
      <c r="L229" s="391"/>
      <c r="M229" s="150"/>
      <c r="O229" s="555"/>
      <c r="P229" s="556">
        <f t="shared" si="12"/>
        <v>0</v>
      </c>
      <c r="Q229" s="556">
        <f t="shared" si="13"/>
        <v>0</v>
      </c>
      <c r="R229" s="556">
        <f t="shared" si="14"/>
        <v>0</v>
      </c>
      <c r="S229" s="556">
        <f t="shared" si="14"/>
        <v>0</v>
      </c>
      <c r="T229" s="395"/>
      <c r="U229" s="395"/>
      <c r="V229" s="395"/>
      <c r="W229" s="395"/>
      <c r="BA229" s="553"/>
    </row>
    <row r="230" spans="2:53" x14ac:dyDescent="0.35">
      <c r="B230" s="80"/>
      <c r="C230" s="119"/>
      <c r="D230" s="119"/>
      <c r="E230" s="202"/>
      <c r="F230" s="119"/>
      <c r="G230" s="120"/>
      <c r="H230" s="41"/>
      <c r="I230" s="41"/>
      <c r="J230" s="329">
        <v>0</v>
      </c>
      <c r="K230" s="329">
        <v>0</v>
      </c>
      <c r="L230" s="391"/>
      <c r="M230" s="150"/>
      <c r="O230" s="555"/>
      <c r="P230" s="556">
        <f t="shared" si="12"/>
        <v>0</v>
      </c>
      <c r="Q230" s="556">
        <f t="shared" si="13"/>
        <v>0</v>
      </c>
      <c r="R230" s="556">
        <f t="shared" si="14"/>
        <v>0</v>
      </c>
      <c r="S230" s="556">
        <f t="shared" si="14"/>
        <v>0</v>
      </c>
      <c r="T230" s="395"/>
      <c r="U230" s="395"/>
      <c r="V230" s="395"/>
      <c r="W230" s="395"/>
      <c r="BA230" s="553"/>
    </row>
    <row r="231" spans="2:53" x14ac:dyDescent="0.35">
      <c r="B231" s="80"/>
      <c r="C231" s="119"/>
      <c r="D231" s="119"/>
      <c r="E231" s="202"/>
      <c r="F231" s="119"/>
      <c r="G231" s="120"/>
      <c r="H231" s="41"/>
      <c r="I231" s="41"/>
      <c r="J231" s="329">
        <v>0</v>
      </c>
      <c r="K231" s="329">
        <v>0</v>
      </c>
      <c r="L231" s="391"/>
      <c r="M231" s="150"/>
      <c r="O231" s="555"/>
      <c r="P231" s="556">
        <f t="shared" si="12"/>
        <v>0</v>
      </c>
      <c r="Q231" s="556">
        <f t="shared" si="13"/>
        <v>0</v>
      </c>
      <c r="R231" s="556">
        <f t="shared" si="14"/>
        <v>0</v>
      </c>
      <c r="S231" s="556">
        <f t="shared" si="14"/>
        <v>0</v>
      </c>
      <c r="T231" s="395"/>
      <c r="U231" s="395"/>
      <c r="V231" s="395"/>
      <c r="W231" s="395"/>
      <c r="BA231" s="553"/>
    </row>
    <row r="232" spans="2:53" x14ac:dyDescent="0.35">
      <c r="B232" s="80"/>
      <c r="C232" s="119"/>
      <c r="D232" s="119"/>
      <c r="E232" s="202"/>
      <c r="F232" s="119"/>
      <c r="G232" s="120"/>
      <c r="H232" s="41"/>
      <c r="I232" s="41"/>
      <c r="J232" s="329">
        <v>0</v>
      </c>
      <c r="K232" s="329">
        <v>0</v>
      </c>
      <c r="L232" s="391"/>
      <c r="M232" s="150"/>
      <c r="O232" s="555"/>
      <c r="P232" s="556">
        <f t="shared" si="12"/>
        <v>0</v>
      </c>
      <c r="Q232" s="556">
        <f t="shared" si="13"/>
        <v>0</v>
      </c>
      <c r="R232" s="556">
        <f t="shared" si="14"/>
        <v>0</v>
      </c>
      <c r="S232" s="556">
        <f t="shared" si="14"/>
        <v>0</v>
      </c>
      <c r="T232" s="395"/>
      <c r="U232" s="395"/>
      <c r="V232" s="395"/>
      <c r="W232" s="395"/>
      <c r="BA232" s="553"/>
    </row>
    <row r="233" spans="2:53" x14ac:dyDescent="0.35">
      <c r="B233" s="80"/>
      <c r="C233" s="119"/>
      <c r="D233" s="119"/>
      <c r="E233" s="202"/>
      <c r="F233" s="119"/>
      <c r="G233" s="120"/>
      <c r="H233" s="41"/>
      <c r="I233" s="41"/>
      <c r="J233" s="329">
        <v>0</v>
      </c>
      <c r="K233" s="329">
        <v>0</v>
      </c>
      <c r="L233" s="391"/>
      <c r="M233" s="150"/>
      <c r="O233" s="555"/>
      <c r="P233" s="556">
        <f t="shared" si="12"/>
        <v>0</v>
      </c>
      <c r="Q233" s="556">
        <f t="shared" si="13"/>
        <v>0</v>
      </c>
      <c r="R233" s="556">
        <f t="shared" si="14"/>
        <v>0</v>
      </c>
      <c r="S233" s="556">
        <f t="shared" si="14"/>
        <v>0</v>
      </c>
      <c r="T233" s="395"/>
      <c r="U233" s="395"/>
      <c r="V233" s="395"/>
      <c r="W233" s="395"/>
      <c r="BA233" s="553"/>
    </row>
    <row r="234" spans="2:53" x14ac:dyDescent="0.35">
      <c r="B234" s="80"/>
      <c r="C234" s="119"/>
      <c r="D234" s="119"/>
      <c r="E234" s="202"/>
      <c r="F234" s="119"/>
      <c r="G234" s="120"/>
      <c r="H234" s="41"/>
      <c r="I234" s="41"/>
      <c r="J234" s="329">
        <v>0</v>
      </c>
      <c r="K234" s="329">
        <v>0</v>
      </c>
      <c r="L234" s="391"/>
      <c r="M234" s="150"/>
      <c r="O234" s="555"/>
      <c r="P234" s="556">
        <f t="shared" si="12"/>
        <v>0</v>
      </c>
      <c r="Q234" s="556">
        <f t="shared" si="13"/>
        <v>0</v>
      </c>
      <c r="R234" s="556">
        <f t="shared" si="14"/>
        <v>0</v>
      </c>
      <c r="S234" s="556">
        <f t="shared" si="14"/>
        <v>0</v>
      </c>
      <c r="T234" s="395"/>
      <c r="U234" s="395"/>
      <c r="V234" s="395"/>
      <c r="W234" s="395"/>
      <c r="BA234" s="553"/>
    </row>
    <row r="235" spans="2:53" x14ac:dyDescent="0.35">
      <c r="B235" s="80"/>
      <c r="C235" s="119"/>
      <c r="D235" s="119"/>
      <c r="E235" s="202"/>
      <c r="F235" s="119"/>
      <c r="G235" s="120"/>
      <c r="H235" s="41"/>
      <c r="I235" s="41"/>
      <c r="J235" s="329">
        <v>0</v>
      </c>
      <c r="K235" s="329">
        <v>0</v>
      </c>
      <c r="L235" s="391"/>
      <c r="M235" s="150"/>
      <c r="O235" s="555"/>
      <c r="P235" s="556">
        <f t="shared" si="12"/>
        <v>0</v>
      </c>
      <c r="Q235" s="556">
        <f t="shared" si="13"/>
        <v>0</v>
      </c>
      <c r="R235" s="556">
        <f t="shared" si="14"/>
        <v>0</v>
      </c>
      <c r="S235" s="556">
        <f t="shared" si="14"/>
        <v>0</v>
      </c>
      <c r="T235" s="395"/>
      <c r="U235" s="395"/>
      <c r="V235" s="395"/>
      <c r="W235" s="395"/>
      <c r="BA235" s="553"/>
    </row>
    <row r="236" spans="2:53" x14ac:dyDescent="0.35">
      <c r="B236" s="80"/>
      <c r="C236" s="119"/>
      <c r="D236" s="119"/>
      <c r="E236" s="202"/>
      <c r="F236" s="119"/>
      <c r="G236" s="120"/>
      <c r="H236" s="41"/>
      <c r="I236" s="41"/>
      <c r="J236" s="329">
        <v>0</v>
      </c>
      <c r="K236" s="329">
        <v>0</v>
      </c>
      <c r="L236" s="391"/>
      <c r="M236" s="150"/>
      <c r="O236" s="555"/>
      <c r="P236" s="556">
        <f t="shared" si="12"/>
        <v>0</v>
      </c>
      <c r="Q236" s="556">
        <f t="shared" si="13"/>
        <v>0</v>
      </c>
      <c r="R236" s="556">
        <f t="shared" si="14"/>
        <v>0</v>
      </c>
      <c r="S236" s="556">
        <f t="shared" si="14"/>
        <v>0</v>
      </c>
      <c r="T236" s="395"/>
      <c r="U236" s="395"/>
      <c r="V236" s="395"/>
      <c r="W236" s="395"/>
      <c r="BA236" s="553"/>
    </row>
    <row r="237" spans="2:53" x14ac:dyDescent="0.35">
      <c r="B237" s="80"/>
      <c r="C237" s="119"/>
      <c r="D237" s="119"/>
      <c r="E237" s="202"/>
      <c r="F237" s="119"/>
      <c r="G237" s="120"/>
      <c r="H237" s="41"/>
      <c r="I237" s="41"/>
      <c r="J237" s="329">
        <v>0</v>
      </c>
      <c r="K237" s="329">
        <v>0</v>
      </c>
      <c r="L237" s="391"/>
      <c r="M237" s="150"/>
      <c r="O237" s="555"/>
      <c r="P237" s="556">
        <f t="shared" si="12"/>
        <v>0</v>
      </c>
      <c r="Q237" s="556">
        <f t="shared" si="13"/>
        <v>0</v>
      </c>
      <c r="R237" s="556">
        <f t="shared" si="14"/>
        <v>0</v>
      </c>
      <c r="S237" s="556">
        <f t="shared" si="14"/>
        <v>0</v>
      </c>
      <c r="T237" s="395"/>
      <c r="U237" s="395"/>
      <c r="V237" s="395"/>
      <c r="W237" s="395"/>
      <c r="BA237" s="553"/>
    </row>
    <row r="238" spans="2:53" x14ac:dyDescent="0.35">
      <c r="B238" s="80"/>
      <c r="C238" s="119"/>
      <c r="D238" s="119"/>
      <c r="E238" s="202"/>
      <c r="F238" s="119"/>
      <c r="G238" s="120"/>
      <c r="H238" s="41"/>
      <c r="I238" s="41"/>
      <c r="J238" s="329">
        <v>0</v>
      </c>
      <c r="K238" s="329">
        <v>0</v>
      </c>
      <c r="L238" s="391"/>
      <c r="M238" s="150"/>
      <c r="O238" s="555"/>
      <c r="P238" s="556">
        <f t="shared" si="12"/>
        <v>0</v>
      </c>
      <c r="Q238" s="556">
        <f t="shared" si="13"/>
        <v>0</v>
      </c>
      <c r="R238" s="556">
        <f t="shared" si="14"/>
        <v>0</v>
      </c>
      <c r="S238" s="556">
        <f t="shared" si="14"/>
        <v>0</v>
      </c>
      <c r="T238" s="395"/>
      <c r="U238" s="395"/>
      <c r="V238" s="395"/>
      <c r="W238" s="395"/>
      <c r="BA238" s="553"/>
    </row>
    <row r="239" spans="2:53" x14ac:dyDescent="0.35">
      <c r="B239" s="80"/>
      <c r="C239" s="119"/>
      <c r="D239" s="119"/>
      <c r="E239" s="202"/>
      <c r="F239" s="119"/>
      <c r="G239" s="120"/>
      <c r="H239" s="41"/>
      <c r="I239" s="41"/>
      <c r="J239" s="329">
        <v>0</v>
      </c>
      <c r="K239" s="329">
        <v>0</v>
      </c>
      <c r="L239" s="391"/>
      <c r="M239" s="150"/>
      <c r="O239" s="555"/>
      <c r="P239" s="556">
        <f t="shared" si="12"/>
        <v>0</v>
      </c>
      <c r="Q239" s="556">
        <f t="shared" si="13"/>
        <v>0</v>
      </c>
      <c r="R239" s="556">
        <f t="shared" si="14"/>
        <v>0</v>
      </c>
      <c r="S239" s="556">
        <f t="shared" si="14"/>
        <v>0</v>
      </c>
      <c r="T239" s="395"/>
      <c r="U239" s="395"/>
      <c r="V239" s="395"/>
      <c r="W239" s="395"/>
      <c r="BA239" s="553"/>
    </row>
    <row r="240" spans="2:53" x14ac:dyDescent="0.35">
      <c r="B240" s="80"/>
      <c r="C240" s="119"/>
      <c r="D240" s="119"/>
      <c r="E240" s="202"/>
      <c r="F240" s="119"/>
      <c r="G240" s="120"/>
      <c r="H240" s="41"/>
      <c r="I240" s="41"/>
      <c r="J240" s="329">
        <v>0</v>
      </c>
      <c r="K240" s="329">
        <v>0</v>
      </c>
      <c r="L240" s="391"/>
      <c r="M240" s="150"/>
      <c r="O240" s="555"/>
      <c r="P240" s="556">
        <f t="shared" si="12"/>
        <v>0</v>
      </c>
      <c r="Q240" s="556">
        <f t="shared" si="13"/>
        <v>0</v>
      </c>
      <c r="R240" s="556">
        <f t="shared" si="14"/>
        <v>0</v>
      </c>
      <c r="S240" s="556">
        <f t="shared" si="14"/>
        <v>0</v>
      </c>
      <c r="T240" s="395"/>
      <c r="U240" s="395"/>
      <c r="V240" s="395"/>
      <c r="W240" s="395"/>
      <c r="BA240" s="553"/>
    </row>
    <row r="241" spans="2:53" x14ac:dyDescent="0.35">
      <c r="B241" s="80"/>
      <c r="C241" s="119"/>
      <c r="D241" s="119"/>
      <c r="E241" s="202"/>
      <c r="F241" s="119"/>
      <c r="G241" s="120"/>
      <c r="H241" s="41"/>
      <c r="I241" s="41"/>
      <c r="J241" s="329">
        <v>0</v>
      </c>
      <c r="K241" s="329">
        <v>0</v>
      </c>
      <c r="L241" s="391"/>
      <c r="M241" s="150"/>
      <c r="O241" s="555"/>
      <c r="P241" s="556">
        <f t="shared" si="12"/>
        <v>0</v>
      </c>
      <c r="Q241" s="556">
        <f t="shared" si="13"/>
        <v>0</v>
      </c>
      <c r="R241" s="556">
        <f t="shared" si="14"/>
        <v>0</v>
      </c>
      <c r="S241" s="556">
        <f t="shared" si="14"/>
        <v>0</v>
      </c>
      <c r="T241" s="395"/>
      <c r="U241" s="395"/>
      <c r="V241" s="395"/>
      <c r="W241" s="395"/>
      <c r="BA241" s="553"/>
    </row>
    <row r="242" spans="2:53" x14ac:dyDescent="0.35">
      <c r="B242" s="80"/>
      <c r="C242" s="119"/>
      <c r="D242" s="119"/>
      <c r="E242" s="202"/>
      <c r="F242" s="119"/>
      <c r="G242" s="120"/>
      <c r="H242" s="41"/>
      <c r="I242" s="41"/>
      <c r="J242" s="329">
        <v>0</v>
      </c>
      <c r="K242" s="329">
        <v>0</v>
      </c>
      <c r="L242" s="391"/>
      <c r="M242" s="150"/>
      <c r="O242" s="555"/>
      <c r="P242" s="556">
        <f t="shared" ref="P242:P305" si="15">J242*$G$32</f>
        <v>0</v>
      </c>
      <c r="Q242" s="556">
        <f t="shared" ref="Q242:Q305" si="16">K242*$G$42</f>
        <v>0</v>
      </c>
      <c r="R242" s="556">
        <f t="shared" ref="R242:S305" si="17">P242-J242</f>
        <v>0</v>
      </c>
      <c r="S242" s="556">
        <f t="shared" si="17"/>
        <v>0</v>
      </c>
      <c r="T242" s="395"/>
      <c r="U242" s="395"/>
      <c r="V242" s="395"/>
      <c r="W242" s="395"/>
      <c r="BA242" s="553"/>
    </row>
    <row r="243" spans="2:53" x14ac:dyDescent="0.35">
      <c r="B243" s="80"/>
      <c r="C243" s="119"/>
      <c r="D243" s="119"/>
      <c r="E243" s="202"/>
      <c r="F243" s="119"/>
      <c r="G243" s="120"/>
      <c r="H243" s="41"/>
      <c r="I243" s="41"/>
      <c r="J243" s="329">
        <v>0</v>
      </c>
      <c r="K243" s="329">
        <v>0</v>
      </c>
      <c r="L243" s="391"/>
      <c r="M243" s="150"/>
      <c r="O243" s="555"/>
      <c r="P243" s="556">
        <f t="shared" si="15"/>
        <v>0</v>
      </c>
      <c r="Q243" s="556">
        <f t="shared" si="16"/>
        <v>0</v>
      </c>
      <c r="R243" s="556">
        <f t="shared" si="17"/>
        <v>0</v>
      </c>
      <c r="S243" s="556">
        <f t="shared" si="17"/>
        <v>0</v>
      </c>
      <c r="T243" s="395"/>
      <c r="U243" s="395"/>
      <c r="V243" s="395"/>
      <c r="W243" s="395"/>
      <c r="BA243" s="553"/>
    </row>
    <row r="244" spans="2:53" x14ac:dyDescent="0.35">
      <c r="B244" s="80"/>
      <c r="C244" s="119"/>
      <c r="D244" s="119"/>
      <c r="E244" s="202"/>
      <c r="F244" s="119"/>
      <c r="G244" s="120"/>
      <c r="H244" s="41"/>
      <c r="I244" s="41"/>
      <c r="J244" s="329">
        <v>0</v>
      </c>
      <c r="K244" s="329">
        <v>0</v>
      </c>
      <c r="L244" s="391"/>
      <c r="M244" s="150"/>
      <c r="O244" s="555"/>
      <c r="P244" s="556">
        <f t="shared" si="15"/>
        <v>0</v>
      </c>
      <c r="Q244" s="556">
        <f t="shared" si="16"/>
        <v>0</v>
      </c>
      <c r="R244" s="556">
        <f t="shared" si="17"/>
        <v>0</v>
      </c>
      <c r="S244" s="556">
        <f t="shared" si="17"/>
        <v>0</v>
      </c>
      <c r="T244" s="395"/>
      <c r="U244" s="395"/>
      <c r="V244" s="395"/>
      <c r="W244" s="395"/>
      <c r="BA244" s="553"/>
    </row>
    <row r="245" spans="2:53" x14ac:dyDescent="0.35">
      <c r="B245" s="80"/>
      <c r="C245" s="119"/>
      <c r="D245" s="119"/>
      <c r="E245" s="202"/>
      <c r="F245" s="119"/>
      <c r="G245" s="120"/>
      <c r="H245" s="41"/>
      <c r="I245" s="41"/>
      <c r="J245" s="329">
        <v>0</v>
      </c>
      <c r="K245" s="329">
        <v>0</v>
      </c>
      <c r="L245" s="391"/>
      <c r="M245" s="150"/>
      <c r="O245" s="555"/>
      <c r="P245" s="556">
        <f t="shared" si="15"/>
        <v>0</v>
      </c>
      <c r="Q245" s="556">
        <f t="shared" si="16"/>
        <v>0</v>
      </c>
      <c r="R245" s="556">
        <f t="shared" si="17"/>
        <v>0</v>
      </c>
      <c r="S245" s="556">
        <f t="shared" si="17"/>
        <v>0</v>
      </c>
      <c r="T245" s="395"/>
      <c r="U245" s="395"/>
      <c r="V245" s="395"/>
      <c r="W245" s="395"/>
      <c r="BA245" s="553"/>
    </row>
    <row r="246" spans="2:53" x14ac:dyDescent="0.35">
      <c r="B246" s="80"/>
      <c r="C246" s="119"/>
      <c r="D246" s="119"/>
      <c r="E246" s="202"/>
      <c r="F246" s="119"/>
      <c r="G246" s="120"/>
      <c r="H246" s="41"/>
      <c r="I246" s="41"/>
      <c r="J246" s="329">
        <v>0</v>
      </c>
      <c r="K246" s="329">
        <v>0</v>
      </c>
      <c r="L246" s="391"/>
      <c r="M246" s="150"/>
      <c r="O246" s="555"/>
      <c r="P246" s="556">
        <f t="shared" si="15"/>
        <v>0</v>
      </c>
      <c r="Q246" s="556">
        <f t="shared" si="16"/>
        <v>0</v>
      </c>
      <c r="R246" s="556">
        <f t="shared" si="17"/>
        <v>0</v>
      </c>
      <c r="S246" s="556">
        <f t="shared" si="17"/>
        <v>0</v>
      </c>
      <c r="T246" s="395"/>
      <c r="U246" s="395"/>
      <c r="V246" s="395"/>
      <c r="W246" s="395"/>
      <c r="BA246" s="553"/>
    </row>
    <row r="247" spans="2:53" x14ac:dyDescent="0.35">
      <c r="B247" s="80"/>
      <c r="C247" s="119"/>
      <c r="D247" s="119"/>
      <c r="E247" s="202"/>
      <c r="F247" s="119"/>
      <c r="G247" s="120"/>
      <c r="H247" s="41"/>
      <c r="I247" s="41"/>
      <c r="J247" s="329">
        <v>0</v>
      </c>
      <c r="K247" s="329">
        <v>0</v>
      </c>
      <c r="L247" s="391"/>
      <c r="M247" s="150"/>
      <c r="O247" s="555"/>
      <c r="P247" s="556">
        <f t="shared" si="15"/>
        <v>0</v>
      </c>
      <c r="Q247" s="556">
        <f t="shared" si="16"/>
        <v>0</v>
      </c>
      <c r="R247" s="556">
        <f t="shared" si="17"/>
        <v>0</v>
      </c>
      <c r="S247" s="556">
        <f t="shared" si="17"/>
        <v>0</v>
      </c>
      <c r="T247" s="395"/>
      <c r="U247" s="395"/>
      <c r="V247" s="395"/>
      <c r="W247" s="395"/>
      <c r="BA247" s="553"/>
    </row>
    <row r="248" spans="2:53" x14ac:dyDescent="0.35">
      <c r="B248" s="80"/>
      <c r="C248" s="119"/>
      <c r="D248" s="119"/>
      <c r="E248" s="202"/>
      <c r="F248" s="119"/>
      <c r="G248" s="120"/>
      <c r="H248" s="41"/>
      <c r="I248" s="41"/>
      <c r="J248" s="329">
        <v>0</v>
      </c>
      <c r="K248" s="329">
        <v>0</v>
      </c>
      <c r="L248" s="391"/>
      <c r="M248" s="150"/>
      <c r="O248" s="555"/>
      <c r="P248" s="556">
        <f t="shared" si="15"/>
        <v>0</v>
      </c>
      <c r="Q248" s="556">
        <f t="shared" si="16"/>
        <v>0</v>
      </c>
      <c r="R248" s="556">
        <f t="shared" si="17"/>
        <v>0</v>
      </c>
      <c r="S248" s="556">
        <f t="shared" si="17"/>
        <v>0</v>
      </c>
      <c r="T248" s="395"/>
      <c r="U248" s="395"/>
      <c r="V248" s="395"/>
      <c r="W248" s="395"/>
      <c r="BA248" s="553"/>
    </row>
    <row r="249" spans="2:53" x14ac:dyDescent="0.35">
      <c r="B249" s="80"/>
      <c r="C249" s="119"/>
      <c r="D249" s="119"/>
      <c r="E249" s="202"/>
      <c r="F249" s="119"/>
      <c r="G249" s="120"/>
      <c r="H249" s="41"/>
      <c r="I249" s="41"/>
      <c r="J249" s="329">
        <v>0</v>
      </c>
      <c r="K249" s="329">
        <v>0</v>
      </c>
      <c r="L249" s="391"/>
      <c r="M249" s="150"/>
      <c r="O249" s="555"/>
      <c r="P249" s="556">
        <f t="shared" si="15"/>
        <v>0</v>
      </c>
      <c r="Q249" s="556">
        <f t="shared" si="16"/>
        <v>0</v>
      </c>
      <c r="R249" s="556">
        <f t="shared" si="17"/>
        <v>0</v>
      </c>
      <c r="S249" s="556">
        <f t="shared" si="17"/>
        <v>0</v>
      </c>
      <c r="T249" s="395"/>
      <c r="U249" s="395"/>
      <c r="V249" s="395"/>
      <c r="W249" s="395"/>
      <c r="BA249" s="553"/>
    </row>
    <row r="250" spans="2:53" x14ac:dyDescent="0.35">
      <c r="B250" s="80"/>
      <c r="C250" s="119"/>
      <c r="D250" s="119"/>
      <c r="E250" s="202"/>
      <c r="F250" s="119"/>
      <c r="G250" s="120"/>
      <c r="H250" s="41"/>
      <c r="I250" s="41"/>
      <c r="J250" s="329">
        <v>0</v>
      </c>
      <c r="K250" s="329">
        <v>0</v>
      </c>
      <c r="L250" s="391"/>
      <c r="M250" s="150"/>
      <c r="O250" s="555"/>
      <c r="P250" s="556">
        <f t="shared" si="15"/>
        <v>0</v>
      </c>
      <c r="Q250" s="556">
        <f t="shared" si="16"/>
        <v>0</v>
      </c>
      <c r="R250" s="556">
        <f t="shared" si="17"/>
        <v>0</v>
      </c>
      <c r="S250" s="556">
        <f t="shared" si="17"/>
        <v>0</v>
      </c>
      <c r="T250" s="395"/>
      <c r="U250" s="395"/>
      <c r="V250" s="395"/>
      <c r="W250" s="395"/>
      <c r="BA250" s="553"/>
    </row>
    <row r="251" spans="2:53" x14ac:dyDescent="0.35">
      <c r="B251" s="80"/>
      <c r="C251" s="119"/>
      <c r="D251" s="119"/>
      <c r="E251" s="202"/>
      <c r="F251" s="119"/>
      <c r="G251" s="120"/>
      <c r="H251" s="41"/>
      <c r="I251" s="41"/>
      <c r="J251" s="329">
        <v>0</v>
      </c>
      <c r="K251" s="329">
        <v>0</v>
      </c>
      <c r="L251" s="391"/>
      <c r="M251" s="150"/>
      <c r="O251" s="555"/>
      <c r="P251" s="556">
        <f t="shared" si="15"/>
        <v>0</v>
      </c>
      <c r="Q251" s="556">
        <f t="shared" si="16"/>
        <v>0</v>
      </c>
      <c r="R251" s="556">
        <f t="shared" si="17"/>
        <v>0</v>
      </c>
      <c r="S251" s="556">
        <f t="shared" si="17"/>
        <v>0</v>
      </c>
      <c r="T251" s="395"/>
      <c r="U251" s="395"/>
      <c r="V251" s="395"/>
      <c r="W251" s="395"/>
      <c r="BA251" s="553"/>
    </row>
    <row r="252" spans="2:53" x14ac:dyDescent="0.35">
      <c r="B252" s="80"/>
      <c r="C252" s="119"/>
      <c r="D252" s="119"/>
      <c r="E252" s="202"/>
      <c r="F252" s="119"/>
      <c r="G252" s="120"/>
      <c r="H252" s="41"/>
      <c r="I252" s="41"/>
      <c r="J252" s="329">
        <v>0</v>
      </c>
      <c r="K252" s="329">
        <v>0</v>
      </c>
      <c r="L252" s="391"/>
      <c r="M252" s="150"/>
      <c r="O252" s="555"/>
      <c r="P252" s="556">
        <f t="shared" si="15"/>
        <v>0</v>
      </c>
      <c r="Q252" s="556">
        <f t="shared" si="16"/>
        <v>0</v>
      </c>
      <c r="R252" s="556">
        <f t="shared" si="17"/>
        <v>0</v>
      </c>
      <c r="S252" s="556">
        <f t="shared" si="17"/>
        <v>0</v>
      </c>
      <c r="T252" s="395"/>
      <c r="U252" s="395"/>
      <c r="V252" s="395"/>
      <c r="W252" s="395"/>
      <c r="BA252" s="553"/>
    </row>
    <row r="253" spans="2:53" x14ac:dyDescent="0.35">
      <c r="B253" s="80"/>
      <c r="C253" s="119"/>
      <c r="D253" s="119"/>
      <c r="E253" s="202"/>
      <c r="F253" s="119"/>
      <c r="G253" s="120"/>
      <c r="H253" s="41"/>
      <c r="I253" s="41"/>
      <c r="J253" s="329">
        <v>0</v>
      </c>
      <c r="K253" s="329">
        <v>0</v>
      </c>
      <c r="L253" s="391"/>
      <c r="M253" s="150"/>
      <c r="O253" s="555"/>
      <c r="P253" s="556">
        <f t="shared" si="15"/>
        <v>0</v>
      </c>
      <c r="Q253" s="556">
        <f t="shared" si="16"/>
        <v>0</v>
      </c>
      <c r="R253" s="556">
        <f t="shared" si="17"/>
        <v>0</v>
      </c>
      <c r="S253" s="556">
        <f t="shared" si="17"/>
        <v>0</v>
      </c>
      <c r="T253" s="395"/>
      <c r="U253" s="395"/>
      <c r="V253" s="395"/>
      <c r="W253" s="395"/>
      <c r="BA253" s="553"/>
    </row>
    <row r="254" spans="2:53" x14ac:dyDescent="0.35">
      <c r="B254" s="80"/>
      <c r="C254" s="119"/>
      <c r="D254" s="119"/>
      <c r="E254" s="202"/>
      <c r="F254" s="119"/>
      <c r="G254" s="120"/>
      <c r="H254" s="41"/>
      <c r="I254" s="41"/>
      <c r="J254" s="329">
        <v>0</v>
      </c>
      <c r="K254" s="329">
        <v>0</v>
      </c>
      <c r="L254" s="391"/>
      <c r="M254" s="150"/>
      <c r="O254" s="555"/>
      <c r="P254" s="556">
        <f t="shared" si="15"/>
        <v>0</v>
      </c>
      <c r="Q254" s="556">
        <f t="shared" si="16"/>
        <v>0</v>
      </c>
      <c r="R254" s="556">
        <f t="shared" si="17"/>
        <v>0</v>
      </c>
      <c r="S254" s="556">
        <f t="shared" si="17"/>
        <v>0</v>
      </c>
      <c r="T254" s="395"/>
      <c r="U254" s="395"/>
      <c r="V254" s="395"/>
      <c r="W254" s="395"/>
      <c r="BA254" s="553"/>
    </row>
    <row r="255" spans="2:53" x14ac:dyDescent="0.35">
      <c r="B255" s="80"/>
      <c r="C255" s="119"/>
      <c r="D255" s="119"/>
      <c r="E255" s="202"/>
      <c r="F255" s="119"/>
      <c r="G255" s="120"/>
      <c r="H255" s="41"/>
      <c r="I255" s="41"/>
      <c r="J255" s="329">
        <v>0</v>
      </c>
      <c r="K255" s="329">
        <v>0</v>
      </c>
      <c r="L255" s="391"/>
      <c r="M255" s="150"/>
      <c r="O255" s="555"/>
      <c r="P255" s="556">
        <f t="shared" si="15"/>
        <v>0</v>
      </c>
      <c r="Q255" s="556">
        <f t="shared" si="16"/>
        <v>0</v>
      </c>
      <c r="R255" s="556">
        <f t="shared" si="17"/>
        <v>0</v>
      </c>
      <c r="S255" s="556">
        <f t="shared" si="17"/>
        <v>0</v>
      </c>
      <c r="T255" s="395"/>
      <c r="U255" s="395"/>
      <c r="V255" s="395"/>
      <c r="W255" s="395"/>
      <c r="BA255" s="553"/>
    </row>
    <row r="256" spans="2:53" x14ac:dyDescent="0.35">
      <c r="B256" s="80"/>
      <c r="C256" s="119"/>
      <c r="D256" s="119"/>
      <c r="E256" s="202"/>
      <c r="F256" s="119"/>
      <c r="G256" s="120"/>
      <c r="H256" s="41"/>
      <c r="I256" s="41"/>
      <c r="J256" s="329">
        <v>0</v>
      </c>
      <c r="K256" s="329">
        <v>0</v>
      </c>
      <c r="L256" s="391"/>
      <c r="M256" s="150"/>
      <c r="O256" s="555"/>
      <c r="P256" s="556">
        <f t="shared" si="15"/>
        <v>0</v>
      </c>
      <c r="Q256" s="556">
        <f t="shared" si="16"/>
        <v>0</v>
      </c>
      <c r="R256" s="556">
        <f t="shared" si="17"/>
        <v>0</v>
      </c>
      <c r="S256" s="556">
        <f t="shared" si="17"/>
        <v>0</v>
      </c>
      <c r="T256" s="395"/>
      <c r="U256" s="395"/>
      <c r="V256" s="395"/>
      <c r="W256" s="395"/>
      <c r="BA256" s="553"/>
    </row>
    <row r="257" spans="2:53" x14ac:dyDescent="0.35">
      <c r="B257" s="80"/>
      <c r="C257" s="119"/>
      <c r="D257" s="119"/>
      <c r="E257" s="202"/>
      <c r="F257" s="119"/>
      <c r="G257" s="120"/>
      <c r="H257" s="41"/>
      <c r="I257" s="41"/>
      <c r="J257" s="329">
        <v>0</v>
      </c>
      <c r="K257" s="329">
        <v>0</v>
      </c>
      <c r="L257" s="391"/>
      <c r="M257" s="150"/>
      <c r="O257" s="555"/>
      <c r="P257" s="556">
        <f t="shared" si="15"/>
        <v>0</v>
      </c>
      <c r="Q257" s="556">
        <f t="shared" si="16"/>
        <v>0</v>
      </c>
      <c r="R257" s="556">
        <f t="shared" si="17"/>
        <v>0</v>
      </c>
      <c r="S257" s="556">
        <f t="shared" si="17"/>
        <v>0</v>
      </c>
      <c r="T257" s="395"/>
      <c r="U257" s="395"/>
      <c r="V257" s="395"/>
      <c r="W257" s="395"/>
      <c r="BA257" s="553"/>
    </row>
    <row r="258" spans="2:53" x14ac:dyDescent="0.35">
      <c r="B258" s="80"/>
      <c r="C258" s="119"/>
      <c r="D258" s="119"/>
      <c r="E258" s="202"/>
      <c r="F258" s="119"/>
      <c r="G258" s="120"/>
      <c r="H258" s="41"/>
      <c r="I258" s="41"/>
      <c r="J258" s="329">
        <v>0</v>
      </c>
      <c r="K258" s="329">
        <v>0</v>
      </c>
      <c r="L258" s="391"/>
      <c r="M258" s="150"/>
      <c r="O258" s="555"/>
      <c r="P258" s="556">
        <f t="shared" si="15"/>
        <v>0</v>
      </c>
      <c r="Q258" s="556">
        <f t="shared" si="16"/>
        <v>0</v>
      </c>
      <c r="R258" s="556">
        <f t="shared" si="17"/>
        <v>0</v>
      </c>
      <c r="S258" s="556">
        <f t="shared" si="17"/>
        <v>0</v>
      </c>
      <c r="T258" s="395"/>
      <c r="U258" s="395"/>
      <c r="V258" s="395"/>
      <c r="W258" s="395"/>
      <c r="BA258" s="553"/>
    </row>
    <row r="259" spans="2:53" x14ac:dyDescent="0.35">
      <c r="B259" s="80"/>
      <c r="C259" s="119"/>
      <c r="D259" s="119"/>
      <c r="E259" s="202"/>
      <c r="F259" s="119"/>
      <c r="G259" s="120"/>
      <c r="H259" s="41"/>
      <c r="I259" s="41"/>
      <c r="J259" s="329">
        <v>0</v>
      </c>
      <c r="K259" s="329">
        <v>0</v>
      </c>
      <c r="L259" s="391"/>
      <c r="M259" s="150"/>
      <c r="O259" s="555"/>
      <c r="P259" s="556">
        <f t="shared" si="15"/>
        <v>0</v>
      </c>
      <c r="Q259" s="556">
        <f t="shared" si="16"/>
        <v>0</v>
      </c>
      <c r="R259" s="556">
        <f t="shared" si="17"/>
        <v>0</v>
      </c>
      <c r="S259" s="556">
        <f t="shared" si="17"/>
        <v>0</v>
      </c>
      <c r="T259" s="395"/>
      <c r="U259" s="395"/>
      <c r="V259" s="395"/>
      <c r="W259" s="395"/>
      <c r="BA259" s="553"/>
    </row>
    <row r="260" spans="2:53" x14ac:dyDescent="0.35">
      <c r="B260" s="80"/>
      <c r="C260" s="119"/>
      <c r="D260" s="119"/>
      <c r="E260" s="202"/>
      <c r="F260" s="119"/>
      <c r="G260" s="120"/>
      <c r="H260" s="41"/>
      <c r="I260" s="41"/>
      <c r="J260" s="329">
        <v>0</v>
      </c>
      <c r="K260" s="329">
        <v>0</v>
      </c>
      <c r="L260" s="391"/>
      <c r="M260" s="150"/>
      <c r="O260" s="555"/>
      <c r="P260" s="556">
        <f t="shared" si="15"/>
        <v>0</v>
      </c>
      <c r="Q260" s="556">
        <f t="shared" si="16"/>
        <v>0</v>
      </c>
      <c r="R260" s="556">
        <f t="shared" si="17"/>
        <v>0</v>
      </c>
      <c r="S260" s="556">
        <f t="shared" si="17"/>
        <v>0</v>
      </c>
      <c r="T260" s="395"/>
      <c r="U260" s="395"/>
      <c r="V260" s="395"/>
      <c r="W260" s="395"/>
      <c r="BA260" s="553"/>
    </row>
    <row r="261" spans="2:53" x14ac:dyDescent="0.35">
      <c r="B261" s="80"/>
      <c r="C261" s="119"/>
      <c r="D261" s="119"/>
      <c r="E261" s="202"/>
      <c r="F261" s="119"/>
      <c r="G261" s="120"/>
      <c r="H261" s="41"/>
      <c r="I261" s="41"/>
      <c r="J261" s="329">
        <v>0</v>
      </c>
      <c r="K261" s="329">
        <v>0</v>
      </c>
      <c r="L261" s="391"/>
      <c r="M261" s="150"/>
      <c r="O261" s="555"/>
      <c r="P261" s="556">
        <f t="shared" si="15"/>
        <v>0</v>
      </c>
      <c r="Q261" s="556">
        <f t="shared" si="16"/>
        <v>0</v>
      </c>
      <c r="R261" s="556">
        <f t="shared" si="17"/>
        <v>0</v>
      </c>
      <c r="S261" s="556">
        <f t="shared" si="17"/>
        <v>0</v>
      </c>
      <c r="T261" s="395"/>
      <c r="U261" s="395"/>
      <c r="V261" s="395"/>
      <c r="W261" s="395"/>
      <c r="BA261" s="553"/>
    </row>
    <row r="262" spans="2:53" x14ac:dyDescent="0.35">
      <c r="B262" s="80"/>
      <c r="C262" s="119"/>
      <c r="D262" s="119"/>
      <c r="E262" s="202"/>
      <c r="F262" s="119"/>
      <c r="G262" s="120"/>
      <c r="H262" s="41"/>
      <c r="I262" s="41"/>
      <c r="J262" s="329">
        <v>0</v>
      </c>
      <c r="K262" s="329">
        <v>0</v>
      </c>
      <c r="L262" s="391"/>
      <c r="M262" s="150"/>
      <c r="O262" s="555"/>
      <c r="P262" s="556">
        <f t="shared" si="15"/>
        <v>0</v>
      </c>
      <c r="Q262" s="556">
        <f t="shared" si="16"/>
        <v>0</v>
      </c>
      <c r="R262" s="556">
        <f t="shared" si="17"/>
        <v>0</v>
      </c>
      <c r="S262" s="556">
        <f t="shared" si="17"/>
        <v>0</v>
      </c>
      <c r="T262" s="395"/>
      <c r="U262" s="395"/>
      <c r="V262" s="395"/>
      <c r="W262" s="395"/>
      <c r="BA262" s="553"/>
    </row>
    <row r="263" spans="2:53" x14ac:dyDescent="0.35">
      <c r="B263" s="80"/>
      <c r="C263" s="119"/>
      <c r="D263" s="119"/>
      <c r="E263" s="202"/>
      <c r="F263" s="119"/>
      <c r="G263" s="120"/>
      <c r="H263" s="41"/>
      <c r="I263" s="41"/>
      <c r="J263" s="329">
        <v>0</v>
      </c>
      <c r="K263" s="329">
        <v>0</v>
      </c>
      <c r="L263" s="391"/>
      <c r="M263" s="150"/>
      <c r="O263" s="555"/>
      <c r="P263" s="556">
        <f t="shared" si="15"/>
        <v>0</v>
      </c>
      <c r="Q263" s="556">
        <f t="shared" si="16"/>
        <v>0</v>
      </c>
      <c r="R263" s="556">
        <f t="shared" si="17"/>
        <v>0</v>
      </c>
      <c r="S263" s="556">
        <f t="shared" si="17"/>
        <v>0</v>
      </c>
      <c r="T263" s="395"/>
      <c r="U263" s="395"/>
      <c r="V263" s="395"/>
      <c r="W263" s="395"/>
      <c r="BA263" s="553"/>
    </row>
    <row r="264" spans="2:53" x14ac:dyDescent="0.35">
      <c r="B264" s="80"/>
      <c r="C264" s="119"/>
      <c r="D264" s="119"/>
      <c r="E264" s="202"/>
      <c r="F264" s="119"/>
      <c r="G264" s="120"/>
      <c r="H264" s="41"/>
      <c r="I264" s="41"/>
      <c r="J264" s="329">
        <v>0</v>
      </c>
      <c r="K264" s="329">
        <v>0</v>
      </c>
      <c r="L264" s="391"/>
      <c r="M264" s="150"/>
      <c r="O264" s="555"/>
      <c r="P264" s="556">
        <f t="shared" si="15"/>
        <v>0</v>
      </c>
      <c r="Q264" s="556">
        <f t="shared" si="16"/>
        <v>0</v>
      </c>
      <c r="R264" s="556">
        <f t="shared" si="17"/>
        <v>0</v>
      </c>
      <c r="S264" s="556">
        <f t="shared" si="17"/>
        <v>0</v>
      </c>
      <c r="T264" s="395"/>
      <c r="U264" s="395"/>
      <c r="V264" s="395"/>
      <c r="W264" s="395"/>
      <c r="BA264" s="553"/>
    </row>
    <row r="265" spans="2:53" x14ac:dyDescent="0.35">
      <c r="B265" s="80"/>
      <c r="C265" s="119"/>
      <c r="D265" s="119"/>
      <c r="E265" s="202"/>
      <c r="F265" s="119"/>
      <c r="G265" s="120"/>
      <c r="H265" s="41"/>
      <c r="I265" s="41"/>
      <c r="J265" s="329">
        <v>0</v>
      </c>
      <c r="K265" s="329">
        <v>0</v>
      </c>
      <c r="L265" s="391"/>
      <c r="M265" s="150"/>
      <c r="O265" s="555"/>
      <c r="P265" s="556">
        <f t="shared" si="15"/>
        <v>0</v>
      </c>
      <c r="Q265" s="556">
        <f t="shared" si="16"/>
        <v>0</v>
      </c>
      <c r="R265" s="556">
        <f t="shared" si="17"/>
        <v>0</v>
      </c>
      <c r="S265" s="556">
        <f t="shared" si="17"/>
        <v>0</v>
      </c>
      <c r="T265" s="395"/>
      <c r="U265" s="395"/>
      <c r="V265" s="395"/>
      <c r="W265" s="395"/>
      <c r="BA265" s="553"/>
    </row>
    <row r="266" spans="2:53" x14ac:dyDescent="0.35">
      <c r="B266" s="80"/>
      <c r="C266" s="119"/>
      <c r="D266" s="119"/>
      <c r="E266" s="202"/>
      <c r="F266" s="119"/>
      <c r="G266" s="120"/>
      <c r="H266" s="41"/>
      <c r="I266" s="41"/>
      <c r="J266" s="329">
        <v>0</v>
      </c>
      <c r="K266" s="329">
        <v>0</v>
      </c>
      <c r="L266" s="391"/>
      <c r="M266" s="150"/>
      <c r="O266" s="555"/>
      <c r="P266" s="556">
        <f t="shared" si="15"/>
        <v>0</v>
      </c>
      <c r="Q266" s="556">
        <f t="shared" si="16"/>
        <v>0</v>
      </c>
      <c r="R266" s="556">
        <f t="shared" si="17"/>
        <v>0</v>
      </c>
      <c r="S266" s="556">
        <f t="shared" si="17"/>
        <v>0</v>
      </c>
      <c r="T266" s="395"/>
      <c r="U266" s="395"/>
      <c r="V266" s="395"/>
      <c r="W266" s="395"/>
      <c r="BA266" s="553"/>
    </row>
    <row r="267" spans="2:53" x14ac:dyDescent="0.35">
      <c r="B267" s="80"/>
      <c r="C267" s="119"/>
      <c r="D267" s="119"/>
      <c r="E267" s="202"/>
      <c r="F267" s="119"/>
      <c r="G267" s="120"/>
      <c r="H267" s="41"/>
      <c r="I267" s="41"/>
      <c r="J267" s="329">
        <v>0</v>
      </c>
      <c r="K267" s="329">
        <v>0</v>
      </c>
      <c r="L267" s="391"/>
      <c r="M267" s="150"/>
      <c r="O267" s="555"/>
      <c r="P267" s="556">
        <f t="shared" si="15"/>
        <v>0</v>
      </c>
      <c r="Q267" s="556">
        <f t="shared" si="16"/>
        <v>0</v>
      </c>
      <c r="R267" s="556">
        <f t="shared" si="17"/>
        <v>0</v>
      </c>
      <c r="S267" s="556">
        <f t="shared" si="17"/>
        <v>0</v>
      </c>
      <c r="T267" s="395"/>
      <c r="U267" s="395"/>
      <c r="V267" s="395"/>
      <c r="W267" s="395"/>
      <c r="BA267" s="553"/>
    </row>
    <row r="268" spans="2:53" x14ac:dyDescent="0.35">
      <c r="B268" s="80"/>
      <c r="C268" s="119"/>
      <c r="D268" s="119"/>
      <c r="E268" s="202"/>
      <c r="F268" s="119"/>
      <c r="G268" s="120"/>
      <c r="H268" s="41"/>
      <c r="I268" s="41"/>
      <c r="J268" s="329">
        <v>0</v>
      </c>
      <c r="K268" s="329">
        <v>0</v>
      </c>
      <c r="L268" s="391"/>
      <c r="M268" s="150"/>
      <c r="O268" s="555"/>
      <c r="P268" s="556">
        <f t="shared" si="15"/>
        <v>0</v>
      </c>
      <c r="Q268" s="556">
        <f t="shared" si="16"/>
        <v>0</v>
      </c>
      <c r="R268" s="556">
        <f t="shared" si="17"/>
        <v>0</v>
      </c>
      <c r="S268" s="556">
        <f t="shared" si="17"/>
        <v>0</v>
      </c>
      <c r="T268" s="395"/>
      <c r="U268" s="395"/>
      <c r="V268" s="395"/>
      <c r="W268" s="395"/>
      <c r="BA268" s="553"/>
    </row>
    <row r="269" spans="2:53" x14ac:dyDescent="0.35">
      <c r="B269" s="80"/>
      <c r="C269" s="119"/>
      <c r="D269" s="119"/>
      <c r="E269" s="202"/>
      <c r="F269" s="119"/>
      <c r="G269" s="120"/>
      <c r="H269" s="41"/>
      <c r="I269" s="41"/>
      <c r="J269" s="329">
        <v>0</v>
      </c>
      <c r="K269" s="329">
        <v>0</v>
      </c>
      <c r="L269" s="391"/>
      <c r="M269" s="150"/>
      <c r="O269" s="555"/>
      <c r="P269" s="556">
        <f t="shared" si="15"/>
        <v>0</v>
      </c>
      <c r="Q269" s="556">
        <f t="shared" si="16"/>
        <v>0</v>
      </c>
      <c r="R269" s="556">
        <f t="shared" si="17"/>
        <v>0</v>
      </c>
      <c r="S269" s="556">
        <f t="shared" si="17"/>
        <v>0</v>
      </c>
      <c r="T269" s="395"/>
      <c r="U269" s="395"/>
      <c r="V269" s="395"/>
      <c r="W269" s="395"/>
      <c r="BA269" s="553"/>
    </row>
    <row r="270" spans="2:53" x14ac:dyDescent="0.35">
      <c r="B270" s="80"/>
      <c r="C270" s="119"/>
      <c r="D270" s="119"/>
      <c r="E270" s="202"/>
      <c r="F270" s="119"/>
      <c r="G270" s="120"/>
      <c r="H270" s="41"/>
      <c r="I270" s="41"/>
      <c r="J270" s="329">
        <v>0</v>
      </c>
      <c r="K270" s="329">
        <v>0</v>
      </c>
      <c r="L270" s="391"/>
      <c r="M270" s="150"/>
      <c r="O270" s="555"/>
      <c r="P270" s="556">
        <f t="shared" si="15"/>
        <v>0</v>
      </c>
      <c r="Q270" s="556">
        <f t="shared" si="16"/>
        <v>0</v>
      </c>
      <c r="R270" s="556">
        <f t="shared" si="17"/>
        <v>0</v>
      </c>
      <c r="S270" s="556">
        <f t="shared" si="17"/>
        <v>0</v>
      </c>
      <c r="T270" s="395"/>
      <c r="U270" s="395"/>
      <c r="V270" s="395"/>
      <c r="W270" s="395"/>
      <c r="BA270" s="553"/>
    </row>
    <row r="271" spans="2:53" x14ac:dyDescent="0.35">
      <c r="B271" s="80"/>
      <c r="C271" s="119"/>
      <c r="D271" s="119"/>
      <c r="E271" s="202"/>
      <c r="F271" s="119"/>
      <c r="G271" s="120"/>
      <c r="H271" s="41"/>
      <c r="I271" s="41"/>
      <c r="J271" s="329">
        <v>0</v>
      </c>
      <c r="K271" s="329">
        <v>0</v>
      </c>
      <c r="L271" s="391"/>
      <c r="M271" s="150"/>
      <c r="O271" s="555"/>
      <c r="P271" s="556">
        <f t="shared" si="15"/>
        <v>0</v>
      </c>
      <c r="Q271" s="556">
        <f t="shared" si="16"/>
        <v>0</v>
      </c>
      <c r="R271" s="556">
        <f t="shared" si="17"/>
        <v>0</v>
      </c>
      <c r="S271" s="556">
        <f t="shared" si="17"/>
        <v>0</v>
      </c>
      <c r="T271" s="395"/>
      <c r="U271" s="395"/>
      <c r="V271" s="395"/>
      <c r="W271" s="395"/>
      <c r="BA271" s="553"/>
    </row>
    <row r="272" spans="2:53" x14ac:dyDescent="0.35">
      <c r="B272" s="80"/>
      <c r="C272" s="119"/>
      <c r="D272" s="119"/>
      <c r="E272" s="202"/>
      <c r="F272" s="119"/>
      <c r="G272" s="120"/>
      <c r="H272" s="41"/>
      <c r="I272" s="41"/>
      <c r="J272" s="329">
        <v>0</v>
      </c>
      <c r="K272" s="329">
        <v>0</v>
      </c>
      <c r="L272" s="391"/>
      <c r="M272" s="150"/>
      <c r="O272" s="555"/>
      <c r="P272" s="556">
        <f t="shared" si="15"/>
        <v>0</v>
      </c>
      <c r="Q272" s="556">
        <f t="shared" si="16"/>
        <v>0</v>
      </c>
      <c r="R272" s="556">
        <f t="shared" si="17"/>
        <v>0</v>
      </c>
      <c r="S272" s="556">
        <f t="shared" si="17"/>
        <v>0</v>
      </c>
      <c r="T272" s="395"/>
      <c r="U272" s="395"/>
      <c r="V272" s="395"/>
      <c r="W272" s="395"/>
      <c r="BA272" s="553"/>
    </row>
    <row r="273" spans="2:53" x14ac:dyDescent="0.35">
      <c r="B273" s="80"/>
      <c r="C273" s="119"/>
      <c r="D273" s="119"/>
      <c r="E273" s="202"/>
      <c r="F273" s="119"/>
      <c r="G273" s="120"/>
      <c r="H273" s="41"/>
      <c r="I273" s="41"/>
      <c r="J273" s="329">
        <v>0</v>
      </c>
      <c r="K273" s="329">
        <v>0</v>
      </c>
      <c r="L273" s="391"/>
      <c r="M273" s="150"/>
      <c r="O273" s="555"/>
      <c r="P273" s="556">
        <f t="shared" si="15"/>
        <v>0</v>
      </c>
      <c r="Q273" s="556">
        <f t="shared" si="16"/>
        <v>0</v>
      </c>
      <c r="R273" s="556">
        <f t="shared" si="17"/>
        <v>0</v>
      </c>
      <c r="S273" s="556">
        <f t="shared" si="17"/>
        <v>0</v>
      </c>
      <c r="T273" s="395"/>
      <c r="U273" s="395"/>
      <c r="V273" s="395"/>
      <c r="W273" s="395"/>
      <c r="BA273" s="553"/>
    </row>
    <row r="274" spans="2:53" x14ac:dyDescent="0.35">
      <c r="B274" s="80"/>
      <c r="C274" s="119"/>
      <c r="D274" s="119"/>
      <c r="E274" s="202"/>
      <c r="F274" s="119"/>
      <c r="G274" s="120"/>
      <c r="H274" s="41"/>
      <c r="I274" s="41"/>
      <c r="J274" s="329">
        <v>0</v>
      </c>
      <c r="K274" s="329">
        <v>0</v>
      </c>
      <c r="L274" s="391"/>
      <c r="M274" s="150"/>
      <c r="O274" s="555"/>
      <c r="P274" s="556">
        <f t="shared" si="15"/>
        <v>0</v>
      </c>
      <c r="Q274" s="556">
        <f t="shared" si="16"/>
        <v>0</v>
      </c>
      <c r="R274" s="556">
        <f t="shared" si="17"/>
        <v>0</v>
      </c>
      <c r="S274" s="556">
        <f t="shared" si="17"/>
        <v>0</v>
      </c>
      <c r="T274" s="395"/>
      <c r="U274" s="395"/>
      <c r="V274" s="395"/>
      <c r="W274" s="395"/>
      <c r="BA274" s="553"/>
    </row>
    <row r="275" spans="2:53" x14ac:dyDescent="0.35">
      <c r="B275" s="80"/>
      <c r="C275" s="119"/>
      <c r="D275" s="119"/>
      <c r="E275" s="202"/>
      <c r="F275" s="119"/>
      <c r="G275" s="120"/>
      <c r="H275" s="41"/>
      <c r="I275" s="41"/>
      <c r="J275" s="329">
        <v>0</v>
      </c>
      <c r="K275" s="329">
        <v>0</v>
      </c>
      <c r="L275" s="391"/>
      <c r="M275" s="150"/>
      <c r="O275" s="555"/>
      <c r="P275" s="556">
        <f t="shared" si="15"/>
        <v>0</v>
      </c>
      <c r="Q275" s="556">
        <f t="shared" si="16"/>
        <v>0</v>
      </c>
      <c r="R275" s="556">
        <f t="shared" si="17"/>
        <v>0</v>
      </c>
      <c r="S275" s="556">
        <f t="shared" si="17"/>
        <v>0</v>
      </c>
      <c r="T275" s="395"/>
      <c r="U275" s="395"/>
      <c r="V275" s="395"/>
      <c r="W275" s="395"/>
      <c r="BA275" s="553"/>
    </row>
    <row r="276" spans="2:53" x14ac:dyDescent="0.35">
      <c r="B276" s="80"/>
      <c r="C276" s="119"/>
      <c r="D276" s="119"/>
      <c r="E276" s="202"/>
      <c r="F276" s="119"/>
      <c r="G276" s="120"/>
      <c r="H276" s="41"/>
      <c r="I276" s="41"/>
      <c r="J276" s="329">
        <v>0</v>
      </c>
      <c r="K276" s="329">
        <v>0</v>
      </c>
      <c r="L276" s="391"/>
      <c r="M276" s="150"/>
      <c r="O276" s="555"/>
      <c r="P276" s="556">
        <f t="shared" si="15"/>
        <v>0</v>
      </c>
      <c r="Q276" s="556">
        <f t="shared" si="16"/>
        <v>0</v>
      </c>
      <c r="R276" s="556">
        <f t="shared" si="17"/>
        <v>0</v>
      </c>
      <c r="S276" s="556">
        <f t="shared" si="17"/>
        <v>0</v>
      </c>
      <c r="T276" s="395"/>
      <c r="U276" s="395"/>
      <c r="V276" s="395"/>
      <c r="W276" s="395"/>
      <c r="BA276" s="553"/>
    </row>
    <row r="277" spans="2:53" x14ac:dyDescent="0.35">
      <c r="B277" s="80"/>
      <c r="C277" s="119"/>
      <c r="D277" s="119"/>
      <c r="E277" s="202"/>
      <c r="F277" s="119"/>
      <c r="G277" s="120"/>
      <c r="H277" s="41"/>
      <c r="I277" s="41"/>
      <c r="J277" s="329">
        <v>0</v>
      </c>
      <c r="K277" s="329">
        <v>0</v>
      </c>
      <c r="L277" s="391"/>
      <c r="M277" s="150"/>
      <c r="O277" s="555"/>
      <c r="P277" s="556">
        <f t="shared" si="15"/>
        <v>0</v>
      </c>
      <c r="Q277" s="556">
        <f t="shared" si="16"/>
        <v>0</v>
      </c>
      <c r="R277" s="556">
        <f t="shared" si="17"/>
        <v>0</v>
      </c>
      <c r="S277" s="556">
        <f t="shared" si="17"/>
        <v>0</v>
      </c>
      <c r="T277" s="395"/>
      <c r="U277" s="395"/>
      <c r="V277" s="395"/>
      <c r="W277" s="395"/>
      <c r="BA277" s="553"/>
    </row>
    <row r="278" spans="2:53" x14ac:dyDescent="0.35">
      <c r="B278" s="80"/>
      <c r="C278" s="119"/>
      <c r="D278" s="119"/>
      <c r="E278" s="202"/>
      <c r="F278" s="119"/>
      <c r="G278" s="120"/>
      <c r="H278" s="41"/>
      <c r="I278" s="41"/>
      <c r="J278" s="329">
        <v>0</v>
      </c>
      <c r="K278" s="329">
        <v>0</v>
      </c>
      <c r="L278" s="391"/>
      <c r="M278" s="150"/>
      <c r="O278" s="555"/>
      <c r="P278" s="556">
        <f t="shared" si="15"/>
        <v>0</v>
      </c>
      <c r="Q278" s="556">
        <f t="shared" si="16"/>
        <v>0</v>
      </c>
      <c r="R278" s="556">
        <f t="shared" si="17"/>
        <v>0</v>
      </c>
      <c r="S278" s="556">
        <f t="shared" si="17"/>
        <v>0</v>
      </c>
      <c r="T278" s="395"/>
      <c r="U278" s="395"/>
      <c r="V278" s="395"/>
      <c r="W278" s="395"/>
      <c r="BA278" s="553"/>
    </row>
    <row r="279" spans="2:53" x14ac:dyDescent="0.35">
      <c r="B279" s="80"/>
      <c r="C279" s="119"/>
      <c r="D279" s="119"/>
      <c r="E279" s="202"/>
      <c r="F279" s="119"/>
      <c r="G279" s="120"/>
      <c r="H279" s="41"/>
      <c r="I279" s="41"/>
      <c r="J279" s="329">
        <v>0</v>
      </c>
      <c r="K279" s="329">
        <v>0</v>
      </c>
      <c r="L279" s="391"/>
      <c r="M279" s="150"/>
      <c r="O279" s="555"/>
      <c r="P279" s="556">
        <f t="shared" si="15"/>
        <v>0</v>
      </c>
      <c r="Q279" s="556">
        <f t="shared" si="16"/>
        <v>0</v>
      </c>
      <c r="R279" s="556">
        <f t="shared" si="17"/>
        <v>0</v>
      </c>
      <c r="S279" s="556">
        <f t="shared" si="17"/>
        <v>0</v>
      </c>
      <c r="T279" s="395"/>
      <c r="U279" s="395"/>
      <c r="V279" s="395"/>
      <c r="W279" s="395"/>
      <c r="BA279" s="553"/>
    </row>
    <row r="280" spans="2:53" x14ac:dyDescent="0.35">
      <c r="B280" s="80"/>
      <c r="C280" s="119"/>
      <c r="D280" s="119"/>
      <c r="E280" s="202"/>
      <c r="F280" s="119"/>
      <c r="G280" s="120"/>
      <c r="H280" s="41"/>
      <c r="I280" s="41"/>
      <c r="J280" s="329">
        <v>0</v>
      </c>
      <c r="K280" s="329">
        <v>0</v>
      </c>
      <c r="L280" s="391"/>
      <c r="M280" s="150"/>
      <c r="O280" s="555"/>
      <c r="P280" s="556">
        <f t="shared" si="15"/>
        <v>0</v>
      </c>
      <c r="Q280" s="556">
        <f t="shared" si="16"/>
        <v>0</v>
      </c>
      <c r="R280" s="556">
        <f t="shared" si="17"/>
        <v>0</v>
      </c>
      <c r="S280" s="556">
        <f t="shared" si="17"/>
        <v>0</v>
      </c>
      <c r="T280" s="395"/>
      <c r="U280" s="395"/>
      <c r="V280" s="395"/>
      <c r="W280" s="395"/>
      <c r="BA280" s="553"/>
    </row>
    <row r="281" spans="2:53" x14ac:dyDescent="0.35">
      <c r="B281" s="80"/>
      <c r="C281" s="119"/>
      <c r="D281" s="119"/>
      <c r="E281" s="202"/>
      <c r="F281" s="119"/>
      <c r="G281" s="120"/>
      <c r="H281" s="41"/>
      <c r="I281" s="41"/>
      <c r="J281" s="329">
        <v>0</v>
      </c>
      <c r="K281" s="329">
        <v>0</v>
      </c>
      <c r="L281" s="391"/>
      <c r="M281" s="150"/>
      <c r="O281" s="555"/>
      <c r="P281" s="556">
        <f t="shared" si="15"/>
        <v>0</v>
      </c>
      <c r="Q281" s="556">
        <f t="shared" si="16"/>
        <v>0</v>
      </c>
      <c r="R281" s="556">
        <f t="shared" si="17"/>
        <v>0</v>
      </c>
      <c r="S281" s="556">
        <f t="shared" si="17"/>
        <v>0</v>
      </c>
      <c r="T281" s="395"/>
      <c r="U281" s="395"/>
      <c r="V281" s="395"/>
      <c r="W281" s="395"/>
      <c r="BA281" s="553"/>
    </row>
    <row r="282" spans="2:53" x14ac:dyDescent="0.35">
      <c r="B282" s="80"/>
      <c r="C282" s="119"/>
      <c r="D282" s="119"/>
      <c r="E282" s="202"/>
      <c r="F282" s="119"/>
      <c r="G282" s="120"/>
      <c r="H282" s="41"/>
      <c r="I282" s="41"/>
      <c r="J282" s="329">
        <v>0</v>
      </c>
      <c r="K282" s="329">
        <v>0</v>
      </c>
      <c r="L282" s="391"/>
      <c r="M282" s="150"/>
      <c r="O282" s="555"/>
      <c r="P282" s="556">
        <f t="shared" si="15"/>
        <v>0</v>
      </c>
      <c r="Q282" s="556">
        <f t="shared" si="16"/>
        <v>0</v>
      </c>
      <c r="R282" s="556">
        <f t="shared" si="17"/>
        <v>0</v>
      </c>
      <c r="S282" s="556">
        <f t="shared" si="17"/>
        <v>0</v>
      </c>
      <c r="T282" s="395"/>
      <c r="U282" s="395"/>
      <c r="V282" s="395"/>
      <c r="W282" s="395"/>
      <c r="BA282" s="553"/>
    </row>
    <row r="283" spans="2:53" x14ac:dyDescent="0.35">
      <c r="B283" s="80"/>
      <c r="C283" s="119"/>
      <c r="D283" s="119"/>
      <c r="E283" s="202"/>
      <c r="F283" s="119"/>
      <c r="G283" s="120"/>
      <c r="H283" s="41"/>
      <c r="I283" s="41"/>
      <c r="J283" s="329">
        <v>0</v>
      </c>
      <c r="K283" s="329">
        <v>0</v>
      </c>
      <c r="L283" s="391"/>
      <c r="M283" s="150"/>
      <c r="O283" s="555"/>
      <c r="P283" s="556">
        <f t="shared" si="15"/>
        <v>0</v>
      </c>
      <c r="Q283" s="556">
        <f t="shared" si="16"/>
        <v>0</v>
      </c>
      <c r="R283" s="556">
        <f t="shared" si="17"/>
        <v>0</v>
      </c>
      <c r="S283" s="556">
        <f t="shared" si="17"/>
        <v>0</v>
      </c>
      <c r="T283" s="395"/>
      <c r="U283" s="395"/>
      <c r="V283" s="395"/>
      <c r="W283" s="395"/>
      <c r="BA283" s="553"/>
    </row>
    <row r="284" spans="2:53" x14ac:dyDescent="0.35">
      <c r="B284" s="80"/>
      <c r="C284" s="119"/>
      <c r="D284" s="119"/>
      <c r="E284" s="202"/>
      <c r="F284" s="119"/>
      <c r="G284" s="120"/>
      <c r="H284" s="41"/>
      <c r="I284" s="41"/>
      <c r="J284" s="329">
        <v>0</v>
      </c>
      <c r="K284" s="329">
        <v>0</v>
      </c>
      <c r="L284" s="391"/>
      <c r="M284" s="150"/>
      <c r="O284" s="555"/>
      <c r="P284" s="556">
        <f t="shared" si="15"/>
        <v>0</v>
      </c>
      <c r="Q284" s="556">
        <f t="shared" si="16"/>
        <v>0</v>
      </c>
      <c r="R284" s="556">
        <f t="shared" si="17"/>
        <v>0</v>
      </c>
      <c r="S284" s="556">
        <f t="shared" si="17"/>
        <v>0</v>
      </c>
      <c r="T284" s="395"/>
      <c r="U284" s="395"/>
      <c r="V284" s="395"/>
      <c r="W284" s="395"/>
      <c r="BA284" s="553"/>
    </row>
    <row r="285" spans="2:53" x14ac:dyDescent="0.35">
      <c r="B285" s="80"/>
      <c r="C285" s="119"/>
      <c r="D285" s="119"/>
      <c r="E285" s="202"/>
      <c r="F285" s="119"/>
      <c r="G285" s="120"/>
      <c r="H285" s="41"/>
      <c r="I285" s="41"/>
      <c r="J285" s="329">
        <v>0</v>
      </c>
      <c r="K285" s="329">
        <v>0</v>
      </c>
      <c r="L285" s="391"/>
      <c r="M285" s="150"/>
      <c r="O285" s="555"/>
      <c r="P285" s="556">
        <f t="shared" si="15"/>
        <v>0</v>
      </c>
      <c r="Q285" s="556">
        <f t="shared" si="16"/>
        <v>0</v>
      </c>
      <c r="R285" s="556">
        <f t="shared" si="17"/>
        <v>0</v>
      </c>
      <c r="S285" s="556">
        <f t="shared" si="17"/>
        <v>0</v>
      </c>
      <c r="T285" s="395"/>
      <c r="U285" s="395"/>
      <c r="V285" s="395"/>
      <c r="W285" s="395"/>
      <c r="BA285" s="553"/>
    </row>
    <row r="286" spans="2:53" x14ac:dyDescent="0.35">
      <c r="B286" s="80"/>
      <c r="C286" s="119"/>
      <c r="D286" s="119"/>
      <c r="E286" s="202"/>
      <c r="F286" s="119"/>
      <c r="G286" s="120"/>
      <c r="H286" s="41"/>
      <c r="I286" s="41"/>
      <c r="J286" s="329">
        <v>0</v>
      </c>
      <c r="K286" s="329">
        <v>0</v>
      </c>
      <c r="L286" s="391"/>
      <c r="M286" s="150"/>
      <c r="O286" s="555"/>
      <c r="P286" s="556">
        <f t="shared" si="15"/>
        <v>0</v>
      </c>
      <c r="Q286" s="556">
        <f t="shared" si="16"/>
        <v>0</v>
      </c>
      <c r="R286" s="556">
        <f t="shared" si="17"/>
        <v>0</v>
      </c>
      <c r="S286" s="556">
        <f t="shared" si="17"/>
        <v>0</v>
      </c>
      <c r="T286" s="395"/>
      <c r="U286" s="395"/>
      <c r="V286" s="395"/>
      <c r="W286" s="395"/>
      <c r="BA286" s="553"/>
    </row>
    <row r="287" spans="2:53" x14ac:dyDescent="0.35">
      <c r="B287" s="80"/>
      <c r="C287" s="119"/>
      <c r="D287" s="119"/>
      <c r="E287" s="202"/>
      <c r="F287" s="119"/>
      <c r="G287" s="120"/>
      <c r="H287" s="41"/>
      <c r="I287" s="41"/>
      <c r="J287" s="329">
        <v>0</v>
      </c>
      <c r="K287" s="329">
        <v>0</v>
      </c>
      <c r="L287" s="391"/>
      <c r="M287" s="150"/>
      <c r="O287" s="555"/>
      <c r="P287" s="556">
        <f t="shared" si="15"/>
        <v>0</v>
      </c>
      <c r="Q287" s="556">
        <f t="shared" si="16"/>
        <v>0</v>
      </c>
      <c r="R287" s="556">
        <f t="shared" si="17"/>
        <v>0</v>
      </c>
      <c r="S287" s="556">
        <f t="shared" si="17"/>
        <v>0</v>
      </c>
      <c r="T287" s="395"/>
      <c r="U287" s="395"/>
      <c r="V287" s="395"/>
      <c r="W287" s="395"/>
      <c r="BA287" s="553"/>
    </row>
    <row r="288" spans="2:53" x14ac:dyDescent="0.35">
      <c r="B288" s="80"/>
      <c r="C288" s="119"/>
      <c r="D288" s="119"/>
      <c r="E288" s="202"/>
      <c r="F288" s="119"/>
      <c r="G288" s="120"/>
      <c r="H288" s="41"/>
      <c r="I288" s="41"/>
      <c r="J288" s="329">
        <v>0</v>
      </c>
      <c r="K288" s="329">
        <v>0</v>
      </c>
      <c r="L288" s="391"/>
      <c r="M288" s="150"/>
      <c r="O288" s="555"/>
      <c r="P288" s="556">
        <f t="shared" si="15"/>
        <v>0</v>
      </c>
      <c r="Q288" s="556">
        <f t="shared" si="16"/>
        <v>0</v>
      </c>
      <c r="R288" s="556">
        <f t="shared" si="17"/>
        <v>0</v>
      </c>
      <c r="S288" s="556">
        <f t="shared" si="17"/>
        <v>0</v>
      </c>
      <c r="T288" s="395"/>
      <c r="U288" s="395"/>
      <c r="V288" s="395"/>
      <c r="W288" s="395"/>
      <c r="BA288" s="553"/>
    </row>
    <row r="289" spans="2:53" x14ac:dyDescent="0.35">
      <c r="B289" s="80"/>
      <c r="C289" s="119"/>
      <c r="D289" s="119"/>
      <c r="E289" s="202"/>
      <c r="F289" s="119"/>
      <c r="G289" s="120"/>
      <c r="H289" s="41"/>
      <c r="I289" s="41"/>
      <c r="J289" s="329">
        <v>0</v>
      </c>
      <c r="K289" s="329">
        <v>0</v>
      </c>
      <c r="L289" s="391"/>
      <c r="M289" s="150"/>
      <c r="O289" s="555"/>
      <c r="P289" s="556">
        <f t="shared" si="15"/>
        <v>0</v>
      </c>
      <c r="Q289" s="556">
        <f t="shared" si="16"/>
        <v>0</v>
      </c>
      <c r="R289" s="556">
        <f t="shared" si="17"/>
        <v>0</v>
      </c>
      <c r="S289" s="556">
        <f t="shared" si="17"/>
        <v>0</v>
      </c>
      <c r="T289" s="395"/>
      <c r="U289" s="395"/>
      <c r="V289" s="395"/>
      <c r="W289" s="395"/>
      <c r="BA289" s="553"/>
    </row>
    <row r="290" spans="2:53" x14ac:dyDescent="0.35">
      <c r="B290" s="80"/>
      <c r="C290" s="119"/>
      <c r="D290" s="119"/>
      <c r="E290" s="202"/>
      <c r="F290" s="119"/>
      <c r="G290" s="120"/>
      <c r="H290" s="41"/>
      <c r="I290" s="41"/>
      <c r="J290" s="329">
        <v>0</v>
      </c>
      <c r="K290" s="329">
        <v>0</v>
      </c>
      <c r="L290" s="391"/>
      <c r="M290" s="150"/>
      <c r="O290" s="555"/>
      <c r="P290" s="556">
        <f t="shared" si="15"/>
        <v>0</v>
      </c>
      <c r="Q290" s="556">
        <f t="shared" si="16"/>
        <v>0</v>
      </c>
      <c r="R290" s="556">
        <f t="shared" si="17"/>
        <v>0</v>
      </c>
      <c r="S290" s="556">
        <f t="shared" si="17"/>
        <v>0</v>
      </c>
      <c r="T290" s="395"/>
      <c r="U290" s="395"/>
      <c r="V290" s="395"/>
      <c r="W290" s="395"/>
      <c r="BA290" s="553"/>
    </row>
    <row r="291" spans="2:53" x14ac:dyDescent="0.35">
      <c r="B291" s="80"/>
      <c r="C291" s="119"/>
      <c r="D291" s="119"/>
      <c r="E291" s="202"/>
      <c r="F291" s="119"/>
      <c r="G291" s="120"/>
      <c r="H291" s="41"/>
      <c r="I291" s="41"/>
      <c r="J291" s="329">
        <v>0</v>
      </c>
      <c r="K291" s="329">
        <v>0</v>
      </c>
      <c r="L291" s="391"/>
      <c r="M291" s="150"/>
      <c r="O291" s="555"/>
      <c r="P291" s="556">
        <f t="shared" si="15"/>
        <v>0</v>
      </c>
      <c r="Q291" s="556">
        <f t="shared" si="16"/>
        <v>0</v>
      </c>
      <c r="R291" s="556">
        <f t="shared" si="17"/>
        <v>0</v>
      </c>
      <c r="S291" s="556">
        <f t="shared" si="17"/>
        <v>0</v>
      </c>
      <c r="T291" s="395"/>
      <c r="U291" s="395"/>
      <c r="V291" s="395"/>
      <c r="W291" s="395"/>
      <c r="BA291" s="553"/>
    </row>
    <row r="292" spans="2:53" x14ac:dyDescent="0.35">
      <c r="B292" s="80"/>
      <c r="C292" s="119"/>
      <c r="D292" s="119"/>
      <c r="E292" s="202"/>
      <c r="F292" s="119"/>
      <c r="G292" s="120"/>
      <c r="H292" s="41"/>
      <c r="I292" s="41"/>
      <c r="J292" s="329">
        <v>0</v>
      </c>
      <c r="K292" s="329">
        <v>0</v>
      </c>
      <c r="L292" s="391"/>
      <c r="M292" s="150"/>
      <c r="O292" s="555"/>
      <c r="P292" s="556">
        <f t="shared" si="15"/>
        <v>0</v>
      </c>
      <c r="Q292" s="556">
        <f t="shared" si="16"/>
        <v>0</v>
      </c>
      <c r="R292" s="556">
        <f t="shared" si="17"/>
        <v>0</v>
      </c>
      <c r="S292" s="556">
        <f t="shared" si="17"/>
        <v>0</v>
      </c>
      <c r="T292" s="395"/>
      <c r="U292" s="395"/>
      <c r="V292" s="395"/>
      <c r="W292" s="395"/>
      <c r="BA292" s="553"/>
    </row>
    <row r="293" spans="2:53" x14ac:dyDescent="0.35">
      <c r="B293" s="80"/>
      <c r="C293" s="119"/>
      <c r="D293" s="119"/>
      <c r="E293" s="202"/>
      <c r="F293" s="119"/>
      <c r="G293" s="120"/>
      <c r="H293" s="41"/>
      <c r="I293" s="41"/>
      <c r="J293" s="329">
        <v>0</v>
      </c>
      <c r="K293" s="329">
        <v>0</v>
      </c>
      <c r="L293" s="391"/>
      <c r="M293" s="150"/>
      <c r="O293" s="555"/>
      <c r="P293" s="556">
        <f t="shared" si="15"/>
        <v>0</v>
      </c>
      <c r="Q293" s="556">
        <f t="shared" si="16"/>
        <v>0</v>
      </c>
      <c r="R293" s="556">
        <f t="shared" si="17"/>
        <v>0</v>
      </c>
      <c r="S293" s="556">
        <f t="shared" si="17"/>
        <v>0</v>
      </c>
      <c r="T293" s="395"/>
      <c r="U293" s="395"/>
      <c r="V293" s="395"/>
      <c r="W293" s="395"/>
      <c r="BA293" s="553"/>
    </row>
    <row r="294" spans="2:53" x14ac:dyDescent="0.35">
      <c r="B294" s="80"/>
      <c r="C294" s="119"/>
      <c r="D294" s="119"/>
      <c r="E294" s="202"/>
      <c r="F294" s="119"/>
      <c r="G294" s="120"/>
      <c r="H294" s="41"/>
      <c r="I294" s="41"/>
      <c r="J294" s="329">
        <v>0</v>
      </c>
      <c r="K294" s="329">
        <v>0</v>
      </c>
      <c r="L294" s="391"/>
      <c r="M294" s="150"/>
      <c r="O294" s="555"/>
      <c r="P294" s="556">
        <f t="shared" si="15"/>
        <v>0</v>
      </c>
      <c r="Q294" s="556">
        <f t="shared" si="16"/>
        <v>0</v>
      </c>
      <c r="R294" s="556">
        <f t="shared" si="17"/>
        <v>0</v>
      </c>
      <c r="S294" s="556">
        <f t="shared" si="17"/>
        <v>0</v>
      </c>
      <c r="T294" s="395"/>
      <c r="U294" s="395"/>
      <c r="V294" s="395"/>
      <c r="W294" s="395"/>
      <c r="BA294" s="553"/>
    </row>
    <row r="295" spans="2:53" x14ac:dyDescent="0.35">
      <c r="B295" s="80"/>
      <c r="C295" s="119"/>
      <c r="D295" s="119"/>
      <c r="E295" s="202"/>
      <c r="F295" s="119"/>
      <c r="G295" s="120"/>
      <c r="H295" s="41"/>
      <c r="I295" s="41"/>
      <c r="J295" s="329">
        <v>0</v>
      </c>
      <c r="K295" s="329">
        <v>0</v>
      </c>
      <c r="L295" s="391"/>
      <c r="M295" s="150"/>
      <c r="O295" s="555"/>
      <c r="P295" s="556">
        <f t="shared" si="15"/>
        <v>0</v>
      </c>
      <c r="Q295" s="556">
        <f t="shared" si="16"/>
        <v>0</v>
      </c>
      <c r="R295" s="556">
        <f t="shared" si="17"/>
        <v>0</v>
      </c>
      <c r="S295" s="556">
        <f t="shared" si="17"/>
        <v>0</v>
      </c>
      <c r="T295" s="395"/>
      <c r="U295" s="395"/>
      <c r="V295" s="395"/>
      <c r="W295" s="395"/>
      <c r="BA295" s="553"/>
    </row>
    <row r="296" spans="2:53" x14ac:dyDescent="0.35">
      <c r="B296" s="80"/>
      <c r="C296" s="119"/>
      <c r="D296" s="119"/>
      <c r="E296" s="202"/>
      <c r="F296" s="119"/>
      <c r="G296" s="120"/>
      <c r="H296" s="41"/>
      <c r="I296" s="41"/>
      <c r="J296" s="329">
        <v>0</v>
      </c>
      <c r="K296" s="329">
        <v>0</v>
      </c>
      <c r="L296" s="391"/>
      <c r="M296" s="150"/>
      <c r="O296" s="555"/>
      <c r="P296" s="556">
        <f t="shared" si="15"/>
        <v>0</v>
      </c>
      <c r="Q296" s="556">
        <f t="shared" si="16"/>
        <v>0</v>
      </c>
      <c r="R296" s="556">
        <f t="shared" si="17"/>
        <v>0</v>
      </c>
      <c r="S296" s="556">
        <f t="shared" si="17"/>
        <v>0</v>
      </c>
      <c r="T296" s="395"/>
      <c r="U296" s="395"/>
      <c r="V296" s="395"/>
      <c r="W296" s="395"/>
      <c r="BA296" s="553"/>
    </row>
    <row r="297" spans="2:53" x14ac:dyDescent="0.35">
      <c r="B297" s="80"/>
      <c r="C297" s="119"/>
      <c r="D297" s="119"/>
      <c r="E297" s="202"/>
      <c r="F297" s="119"/>
      <c r="G297" s="120"/>
      <c r="H297" s="41"/>
      <c r="I297" s="41"/>
      <c r="J297" s="329">
        <v>0</v>
      </c>
      <c r="K297" s="329">
        <v>0</v>
      </c>
      <c r="L297" s="391"/>
      <c r="M297" s="150"/>
      <c r="O297" s="555"/>
      <c r="P297" s="556">
        <f t="shared" si="15"/>
        <v>0</v>
      </c>
      <c r="Q297" s="556">
        <f t="shared" si="16"/>
        <v>0</v>
      </c>
      <c r="R297" s="556">
        <f t="shared" si="17"/>
        <v>0</v>
      </c>
      <c r="S297" s="556">
        <f t="shared" si="17"/>
        <v>0</v>
      </c>
      <c r="T297" s="395"/>
      <c r="U297" s="395"/>
      <c r="V297" s="395"/>
      <c r="W297" s="395"/>
      <c r="BA297" s="553"/>
    </row>
    <row r="298" spans="2:53" x14ac:dyDescent="0.35">
      <c r="B298" s="80"/>
      <c r="C298" s="119"/>
      <c r="D298" s="119"/>
      <c r="E298" s="202"/>
      <c r="F298" s="119"/>
      <c r="G298" s="120"/>
      <c r="H298" s="41"/>
      <c r="I298" s="41"/>
      <c r="J298" s="329">
        <v>0</v>
      </c>
      <c r="K298" s="329">
        <v>0</v>
      </c>
      <c r="L298" s="391"/>
      <c r="M298" s="150"/>
      <c r="O298" s="555"/>
      <c r="P298" s="556">
        <f t="shared" si="15"/>
        <v>0</v>
      </c>
      <c r="Q298" s="556">
        <f t="shared" si="16"/>
        <v>0</v>
      </c>
      <c r="R298" s="556">
        <f t="shared" si="17"/>
        <v>0</v>
      </c>
      <c r="S298" s="556">
        <f t="shared" si="17"/>
        <v>0</v>
      </c>
      <c r="T298" s="395"/>
      <c r="U298" s="395"/>
      <c r="V298" s="395"/>
      <c r="W298" s="395"/>
      <c r="BA298" s="553"/>
    </row>
    <row r="299" spans="2:53" x14ac:dyDescent="0.35">
      <c r="B299" s="80"/>
      <c r="C299" s="119"/>
      <c r="D299" s="119"/>
      <c r="E299" s="202"/>
      <c r="F299" s="119"/>
      <c r="G299" s="120"/>
      <c r="H299" s="41"/>
      <c r="I299" s="41"/>
      <c r="J299" s="329">
        <v>0</v>
      </c>
      <c r="K299" s="329">
        <v>0</v>
      </c>
      <c r="L299" s="391"/>
      <c r="M299" s="150"/>
      <c r="O299" s="555"/>
      <c r="P299" s="556">
        <f t="shared" si="15"/>
        <v>0</v>
      </c>
      <c r="Q299" s="556">
        <f t="shared" si="16"/>
        <v>0</v>
      </c>
      <c r="R299" s="556">
        <f t="shared" si="17"/>
        <v>0</v>
      </c>
      <c r="S299" s="556">
        <f t="shared" si="17"/>
        <v>0</v>
      </c>
      <c r="T299" s="395"/>
      <c r="U299" s="395"/>
      <c r="V299" s="395"/>
      <c r="W299" s="395"/>
      <c r="BA299" s="553"/>
    </row>
    <row r="300" spans="2:53" x14ac:dyDescent="0.35">
      <c r="B300" s="80"/>
      <c r="C300" s="119"/>
      <c r="D300" s="119"/>
      <c r="E300" s="202"/>
      <c r="F300" s="119"/>
      <c r="G300" s="120"/>
      <c r="H300" s="41"/>
      <c r="I300" s="41"/>
      <c r="J300" s="329">
        <v>0</v>
      </c>
      <c r="K300" s="329">
        <v>0</v>
      </c>
      <c r="L300" s="391"/>
      <c r="M300" s="150"/>
      <c r="O300" s="555"/>
      <c r="P300" s="556">
        <f t="shared" si="15"/>
        <v>0</v>
      </c>
      <c r="Q300" s="556">
        <f t="shared" si="16"/>
        <v>0</v>
      </c>
      <c r="R300" s="556">
        <f t="shared" si="17"/>
        <v>0</v>
      </c>
      <c r="S300" s="556">
        <f t="shared" si="17"/>
        <v>0</v>
      </c>
      <c r="T300" s="395"/>
      <c r="U300" s="395"/>
      <c r="V300" s="395"/>
      <c r="W300" s="395"/>
      <c r="BA300" s="553"/>
    </row>
    <row r="301" spans="2:53" x14ac:dyDescent="0.35">
      <c r="B301" s="80"/>
      <c r="C301" s="119"/>
      <c r="D301" s="119"/>
      <c r="E301" s="202"/>
      <c r="F301" s="119"/>
      <c r="G301" s="120"/>
      <c r="H301" s="41"/>
      <c r="I301" s="41"/>
      <c r="J301" s="329">
        <v>0</v>
      </c>
      <c r="K301" s="329">
        <v>0</v>
      </c>
      <c r="L301" s="391"/>
      <c r="M301" s="150"/>
      <c r="O301" s="555"/>
      <c r="P301" s="556">
        <f t="shared" si="15"/>
        <v>0</v>
      </c>
      <c r="Q301" s="556">
        <f t="shared" si="16"/>
        <v>0</v>
      </c>
      <c r="R301" s="556">
        <f t="shared" si="17"/>
        <v>0</v>
      </c>
      <c r="S301" s="556">
        <f t="shared" si="17"/>
        <v>0</v>
      </c>
      <c r="T301" s="395"/>
      <c r="U301" s="395"/>
      <c r="V301" s="395"/>
      <c r="W301" s="395"/>
      <c r="BA301" s="553"/>
    </row>
    <row r="302" spans="2:53" x14ac:dyDescent="0.35">
      <c r="B302" s="80"/>
      <c r="C302" s="119"/>
      <c r="D302" s="119"/>
      <c r="E302" s="202"/>
      <c r="F302" s="119"/>
      <c r="G302" s="120"/>
      <c r="H302" s="41"/>
      <c r="I302" s="41"/>
      <c r="J302" s="329">
        <v>0</v>
      </c>
      <c r="K302" s="329">
        <v>0</v>
      </c>
      <c r="L302" s="391"/>
      <c r="M302" s="150"/>
      <c r="O302" s="555"/>
      <c r="P302" s="556">
        <f t="shared" si="15"/>
        <v>0</v>
      </c>
      <c r="Q302" s="556">
        <f t="shared" si="16"/>
        <v>0</v>
      </c>
      <c r="R302" s="556">
        <f t="shared" si="17"/>
        <v>0</v>
      </c>
      <c r="S302" s="556">
        <f t="shared" si="17"/>
        <v>0</v>
      </c>
      <c r="T302" s="395"/>
      <c r="U302" s="395"/>
      <c r="V302" s="395"/>
      <c r="W302" s="395"/>
      <c r="BA302" s="553"/>
    </row>
    <row r="303" spans="2:53" x14ac:dyDescent="0.35">
      <c r="B303" s="80"/>
      <c r="C303" s="119"/>
      <c r="D303" s="119"/>
      <c r="E303" s="202"/>
      <c r="F303" s="119"/>
      <c r="G303" s="120"/>
      <c r="H303" s="41"/>
      <c r="I303" s="41"/>
      <c r="J303" s="329">
        <v>0</v>
      </c>
      <c r="K303" s="329">
        <v>0</v>
      </c>
      <c r="L303" s="391"/>
      <c r="M303" s="150"/>
      <c r="O303" s="555"/>
      <c r="P303" s="556">
        <f t="shared" si="15"/>
        <v>0</v>
      </c>
      <c r="Q303" s="556">
        <f t="shared" si="16"/>
        <v>0</v>
      </c>
      <c r="R303" s="556">
        <f t="shared" si="17"/>
        <v>0</v>
      </c>
      <c r="S303" s="556">
        <f t="shared" si="17"/>
        <v>0</v>
      </c>
      <c r="T303" s="395"/>
      <c r="U303" s="395"/>
      <c r="V303" s="395"/>
      <c r="W303" s="395"/>
      <c r="BA303" s="553"/>
    </row>
    <row r="304" spans="2:53" x14ac:dyDescent="0.35">
      <c r="B304" s="80"/>
      <c r="C304" s="119"/>
      <c r="D304" s="119"/>
      <c r="E304" s="202"/>
      <c r="F304" s="119"/>
      <c r="G304" s="120"/>
      <c r="H304" s="41"/>
      <c r="I304" s="41"/>
      <c r="J304" s="329">
        <v>0</v>
      </c>
      <c r="K304" s="329">
        <v>0</v>
      </c>
      <c r="L304" s="391"/>
      <c r="M304" s="150"/>
      <c r="O304" s="555"/>
      <c r="P304" s="556">
        <f t="shared" si="15"/>
        <v>0</v>
      </c>
      <c r="Q304" s="556">
        <f t="shared" si="16"/>
        <v>0</v>
      </c>
      <c r="R304" s="556">
        <f t="shared" si="17"/>
        <v>0</v>
      </c>
      <c r="S304" s="556">
        <f t="shared" si="17"/>
        <v>0</v>
      </c>
      <c r="T304" s="395"/>
      <c r="U304" s="395"/>
      <c r="V304" s="395"/>
      <c r="W304" s="395"/>
      <c r="BA304" s="553"/>
    </row>
    <row r="305" spans="2:53" x14ac:dyDescent="0.35">
      <c r="B305" s="80"/>
      <c r="C305" s="119"/>
      <c r="D305" s="119"/>
      <c r="E305" s="202"/>
      <c r="F305" s="119"/>
      <c r="G305" s="120"/>
      <c r="H305" s="41"/>
      <c r="I305" s="41"/>
      <c r="J305" s="329">
        <v>0</v>
      </c>
      <c r="K305" s="329">
        <v>0</v>
      </c>
      <c r="L305" s="391"/>
      <c r="M305" s="150"/>
      <c r="O305" s="555"/>
      <c r="P305" s="556">
        <f t="shared" si="15"/>
        <v>0</v>
      </c>
      <c r="Q305" s="556">
        <f t="shared" si="16"/>
        <v>0</v>
      </c>
      <c r="R305" s="556">
        <f t="shared" si="17"/>
        <v>0</v>
      </c>
      <c r="S305" s="556">
        <f t="shared" si="17"/>
        <v>0</v>
      </c>
      <c r="T305" s="395"/>
      <c r="U305" s="395"/>
      <c r="V305" s="395"/>
      <c r="W305" s="395"/>
      <c r="BA305" s="553"/>
    </row>
    <row r="306" spans="2:53" x14ac:dyDescent="0.35">
      <c r="B306" s="80"/>
      <c r="C306" s="119"/>
      <c r="D306" s="119"/>
      <c r="E306" s="202"/>
      <c r="F306" s="119"/>
      <c r="G306" s="120"/>
      <c r="H306" s="41"/>
      <c r="I306" s="41"/>
      <c r="J306" s="329">
        <v>0</v>
      </c>
      <c r="K306" s="329">
        <v>0</v>
      </c>
      <c r="L306" s="391"/>
      <c r="M306" s="150"/>
      <c r="O306" s="555"/>
      <c r="P306" s="556">
        <f t="shared" ref="P306:P369" si="18">J306*$G$32</f>
        <v>0</v>
      </c>
      <c r="Q306" s="556">
        <f t="shared" ref="Q306:Q369" si="19">K306*$G$42</f>
        <v>0</v>
      </c>
      <c r="R306" s="556">
        <f t="shared" ref="R306:S369" si="20">P306-J306</f>
        <v>0</v>
      </c>
      <c r="S306" s="556">
        <f t="shared" si="20"/>
        <v>0</v>
      </c>
      <c r="T306" s="395"/>
      <c r="U306" s="395"/>
      <c r="V306" s="395"/>
      <c r="W306" s="395"/>
      <c r="BA306" s="553"/>
    </row>
    <row r="307" spans="2:53" x14ac:dyDescent="0.35">
      <c r="B307" s="80"/>
      <c r="C307" s="119"/>
      <c r="D307" s="119"/>
      <c r="E307" s="202"/>
      <c r="F307" s="119"/>
      <c r="G307" s="120"/>
      <c r="H307" s="41"/>
      <c r="I307" s="41"/>
      <c r="J307" s="329">
        <v>0</v>
      </c>
      <c r="K307" s="329">
        <v>0</v>
      </c>
      <c r="L307" s="391"/>
      <c r="M307" s="150"/>
      <c r="O307" s="555"/>
      <c r="P307" s="556">
        <f t="shared" si="18"/>
        <v>0</v>
      </c>
      <c r="Q307" s="556">
        <f t="shared" si="19"/>
        <v>0</v>
      </c>
      <c r="R307" s="556">
        <f t="shared" si="20"/>
        <v>0</v>
      </c>
      <c r="S307" s="556">
        <f t="shared" si="20"/>
        <v>0</v>
      </c>
      <c r="T307" s="395"/>
      <c r="U307" s="395"/>
      <c r="V307" s="395"/>
      <c r="W307" s="395"/>
      <c r="BA307" s="553"/>
    </row>
    <row r="308" spans="2:53" x14ac:dyDescent="0.35">
      <c r="B308" s="80"/>
      <c r="C308" s="119"/>
      <c r="D308" s="119"/>
      <c r="E308" s="202"/>
      <c r="F308" s="119"/>
      <c r="G308" s="120"/>
      <c r="H308" s="41"/>
      <c r="I308" s="41"/>
      <c r="J308" s="329">
        <v>0</v>
      </c>
      <c r="K308" s="329">
        <v>0</v>
      </c>
      <c r="L308" s="391"/>
      <c r="M308" s="150"/>
      <c r="O308" s="555"/>
      <c r="P308" s="556">
        <f t="shared" si="18"/>
        <v>0</v>
      </c>
      <c r="Q308" s="556">
        <f t="shared" si="19"/>
        <v>0</v>
      </c>
      <c r="R308" s="556">
        <f t="shared" si="20"/>
        <v>0</v>
      </c>
      <c r="S308" s="556">
        <f t="shared" si="20"/>
        <v>0</v>
      </c>
      <c r="T308" s="395"/>
      <c r="U308" s="395"/>
      <c r="V308" s="395"/>
      <c r="W308" s="395"/>
      <c r="BA308" s="553"/>
    </row>
    <row r="309" spans="2:53" x14ac:dyDescent="0.35">
      <c r="B309" s="80"/>
      <c r="C309" s="119"/>
      <c r="D309" s="119"/>
      <c r="E309" s="202"/>
      <c r="F309" s="119"/>
      <c r="G309" s="120"/>
      <c r="H309" s="41"/>
      <c r="I309" s="41"/>
      <c r="J309" s="329">
        <v>0</v>
      </c>
      <c r="K309" s="329">
        <v>0</v>
      </c>
      <c r="L309" s="391"/>
      <c r="M309" s="150"/>
      <c r="O309" s="555"/>
      <c r="P309" s="556">
        <f t="shared" si="18"/>
        <v>0</v>
      </c>
      <c r="Q309" s="556">
        <f t="shared" si="19"/>
        <v>0</v>
      </c>
      <c r="R309" s="556">
        <f t="shared" si="20"/>
        <v>0</v>
      </c>
      <c r="S309" s="556">
        <f t="shared" si="20"/>
        <v>0</v>
      </c>
      <c r="T309" s="395"/>
      <c r="U309" s="395"/>
      <c r="V309" s="395"/>
      <c r="W309" s="395"/>
      <c r="BA309" s="553"/>
    </row>
    <row r="310" spans="2:53" x14ac:dyDescent="0.35">
      <c r="B310" s="80"/>
      <c r="C310" s="119"/>
      <c r="D310" s="119"/>
      <c r="E310" s="202"/>
      <c r="F310" s="119"/>
      <c r="G310" s="120"/>
      <c r="H310" s="41"/>
      <c r="I310" s="41"/>
      <c r="J310" s="329">
        <v>0</v>
      </c>
      <c r="K310" s="329">
        <v>0</v>
      </c>
      <c r="L310" s="391"/>
      <c r="M310" s="150"/>
      <c r="O310" s="555"/>
      <c r="P310" s="556">
        <f t="shared" si="18"/>
        <v>0</v>
      </c>
      <c r="Q310" s="556">
        <f t="shared" si="19"/>
        <v>0</v>
      </c>
      <c r="R310" s="556">
        <f t="shared" si="20"/>
        <v>0</v>
      </c>
      <c r="S310" s="556">
        <f t="shared" si="20"/>
        <v>0</v>
      </c>
      <c r="T310" s="395"/>
      <c r="U310" s="395"/>
      <c r="V310" s="395"/>
      <c r="W310" s="395"/>
      <c r="BA310" s="553"/>
    </row>
    <row r="311" spans="2:53" x14ac:dyDescent="0.35">
      <c r="B311" s="80"/>
      <c r="C311" s="119"/>
      <c r="D311" s="119"/>
      <c r="E311" s="202"/>
      <c r="F311" s="119"/>
      <c r="G311" s="120"/>
      <c r="H311" s="41"/>
      <c r="I311" s="41"/>
      <c r="J311" s="329">
        <v>0</v>
      </c>
      <c r="K311" s="329">
        <v>0</v>
      </c>
      <c r="L311" s="391"/>
      <c r="M311" s="150"/>
      <c r="O311" s="555"/>
      <c r="P311" s="556">
        <f t="shared" si="18"/>
        <v>0</v>
      </c>
      <c r="Q311" s="556">
        <f t="shared" si="19"/>
        <v>0</v>
      </c>
      <c r="R311" s="556">
        <f t="shared" si="20"/>
        <v>0</v>
      </c>
      <c r="S311" s="556">
        <f t="shared" si="20"/>
        <v>0</v>
      </c>
      <c r="T311" s="395"/>
      <c r="U311" s="395"/>
      <c r="V311" s="395"/>
      <c r="W311" s="395"/>
      <c r="BA311" s="553"/>
    </row>
    <row r="312" spans="2:53" x14ac:dyDescent="0.35">
      <c r="B312" s="80"/>
      <c r="C312" s="119"/>
      <c r="D312" s="119"/>
      <c r="E312" s="202"/>
      <c r="F312" s="119"/>
      <c r="G312" s="120"/>
      <c r="H312" s="41"/>
      <c r="I312" s="41"/>
      <c r="J312" s="329">
        <v>0</v>
      </c>
      <c r="K312" s="329">
        <v>0</v>
      </c>
      <c r="L312" s="391"/>
      <c r="M312" s="150"/>
      <c r="O312" s="555"/>
      <c r="P312" s="556">
        <f t="shared" si="18"/>
        <v>0</v>
      </c>
      <c r="Q312" s="556">
        <f t="shared" si="19"/>
        <v>0</v>
      </c>
      <c r="R312" s="556">
        <f t="shared" si="20"/>
        <v>0</v>
      </c>
      <c r="S312" s="556">
        <f t="shared" si="20"/>
        <v>0</v>
      </c>
      <c r="T312" s="395"/>
      <c r="U312" s="395"/>
      <c r="V312" s="395"/>
      <c r="W312" s="395"/>
      <c r="BA312" s="553"/>
    </row>
    <row r="313" spans="2:53" x14ac:dyDescent="0.35">
      <c r="B313" s="80"/>
      <c r="C313" s="119"/>
      <c r="D313" s="119"/>
      <c r="E313" s="202"/>
      <c r="F313" s="119"/>
      <c r="G313" s="120"/>
      <c r="H313" s="41"/>
      <c r="I313" s="41"/>
      <c r="J313" s="329">
        <v>0</v>
      </c>
      <c r="K313" s="329">
        <v>0</v>
      </c>
      <c r="L313" s="391"/>
      <c r="M313" s="150"/>
      <c r="O313" s="555"/>
      <c r="P313" s="556">
        <f t="shared" si="18"/>
        <v>0</v>
      </c>
      <c r="Q313" s="556">
        <f t="shared" si="19"/>
        <v>0</v>
      </c>
      <c r="R313" s="556">
        <f t="shared" si="20"/>
        <v>0</v>
      </c>
      <c r="S313" s="556">
        <f t="shared" si="20"/>
        <v>0</v>
      </c>
      <c r="T313" s="395"/>
      <c r="U313" s="395"/>
      <c r="V313" s="395"/>
      <c r="W313" s="395"/>
      <c r="BA313" s="553"/>
    </row>
    <row r="314" spans="2:53" x14ac:dyDescent="0.35">
      <c r="B314" s="80"/>
      <c r="C314" s="119"/>
      <c r="D314" s="119"/>
      <c r="E314" s="202"/>
      <c r="F314" s="119"/>
      <c r="G314" s="120"/>
      <c r="H314" s="41"/>
      <c r="I314" s="41"/>
      <c r="J314" s="329">
        <v>0</v>
      </c>
      <c r="K314" s="329">
        <v>0</v>
      </c>
      <c r="L314" s="391"/>
      <c r="M314" s="150"/>
      <c r="O314" s="555"/>
      <c r="P314" s="556">
        <f t="shared" si="18"/>
        <v>0</v>
      </c>
      <c r="Q314" s="556">
        <f t="shared" si="19"/>
        <v>0</v>
      </c>
      <c r="R314" s="556">
        <f t="shared" si="20"/>
        <v>0</v>
      </c>
      <c r="S314" s="556">
        <f t="shared" si="20"/>
        <v>0</v>
      </c>
      <c r="T314" s="395"/>
      <c r="U314" s="395"/>
      <c r="V314" s="395"/>
      <c r="W314" s="395"/>
      <c r="BA314" s="553"/>
    </row>
    <row r="315" spans="2:53" x14ac:dyDescent="0.35">
      <c r="B315" s="80"/>
      <c r="C315" s="119"/>
      <c r="D315" s="119"/>
      <c r="E315" s="202"/>
      <c r="F315" s="119"/>
      <c r="G315" s="120"/>
      <c r="H315" s="41"/>
      <c r="I315" s="41"/>
      <c r="J315" s="329">
        <v>0</v>
      </c>
      <c r="K315" s="329">
        <v>0</v>
      </c>
      <c r="L315" s="391"/>
      <c r="M315" s="150"/>
      <c r="O315" s="555"/>
      <c r="P315" s="556">
        <f t="shared" si="18"/>
        <v>0</v>
      </c>
      <c r="Q315" s="556">
        <f t="shared" si="19"/>
        <v>0</v>
      </c>
      <c r="R315" s="556">
        <f t="shared" si="20"/>
        <v>0</v>
      </c>
      <c r="S315" s="556">
        <f t="shared" si="20"/>
        <v>0</v>
      </c>
      <c r="T315" s="395"/>
      <c r="U315" s="395"/>
      <c r="V315" s="395"/>
      <c r="W315" s="395"/>
      <c r="BA315" s="553"/>
    </row>
    <row r="316" spans="2:53" x14ac:dyDescent="0.35">
      <c r="B316" s="80"/>
      <c r="C316" s="119"/>
      <c r="D316" s="119"/>
      <c r="E316" s="202"/>
      <c r="F316" s="119"/>
      <c r="G316" s="120"/>
      <c r="H316" s="41"/>
      <c r="I316" s="41"/>
      <c r="J316" s="329">
        <v>0</v>
      </c>
      <c r="K316" s="329">
        <v>0</v>
      </c>
      <c r="L316" s="391"/>
      <c r="M316" s="150"/>
      <c r="O316" s="555"/>
      <c r="P316" s="556">
        <f t="shared" si="18"/>
        <v>0</v>
      </c>
      <c r="Q316" s="556">
        <f t="shared" si="19"/>
        <v>0</v>
      </c>
      <c r="R316" s="556">
        <f t="shared" si="20"/>
        <v>0</v>
      </c>
      <c r="S316" s="556">
        <f t="shared" si="20"/>
        <v>0</v>
      </c>
      <c r="T316" s="395"/>
      <c r="U316" s="395"/>
      <c r="V316" s="395"/>
      <c r="W316" s="395"/>
      <c r="BA316" s="553"/>
    </row>
    <row r="317" spans="2:53" x14ac:dyDescent="0.35">
      <c r="B317" s="80"/>
      <c r="C317" s="119"/>
      <c r="D317" s="119"/>
      <c r="E317" s="202"/>
      <c r="F317" s="119"/>
      <c r="G317" s="120"/>
      <c r="H317" s="41"/>
      <c r="I317" s="41"/>
      <c r="J317" s="329">
        <v>0</v>
      </c>
      <c r="K317" s="329">
        <v>0</v>
      </c>
      <c r="L317" s="391"/>
      <c r="M317" s="150"/>
      <c r="O317" s="555"/>
      <c r="P317" s="556">
        <f t="shared" si="18"/>
        <v>0</v>
      </c>
      <c r="Q317" s="556">
        <f t="shared" si="19"/>
        <v>0</v>
      </c>
      <c r="R317" s="556">
        <f t="shared" si="20"/>
        <v>0</v>
      </c>
      <c r="S317" s="556">
        <f t="shared" si="20"/>
        <v>0</v>
      </c>
      <c r="T317" s="395"/>
      <c r="U317" s="395"/>
      <c r="V317" s="395"/>
      <c r="W317" s="395"/>
      <c r="BA317" s="553"/>
    </row>
    <row r="318" spans="2:53" x14ac:dyDescent="0.35">
      <c r="B318" s="80"/>
      <c r="C318" s="119"/>
      <c r="D318" s="119"/>
      <c r="E318" s="202"/>
      <c r="F318" s="119"/>
      <c r="G318" s="120"/>
      <c r="H318" s="41"/>
      <c r="I318" s="41"/>
      <c r="J318" s="329">
        <v>0</v>
      </c>
      <c r="K318" s="329">
        <v>0</v>
      </c>
      <c r="L318" s="391"/>
      <c r="M318" s="150"/>
      <c r="O318" s="555"/>
      <c r="P318" s="556">
        <f t="shared" si="18"/>
        <v>0</v>
      </c>
      <c r="Q318" s="556">
        <f t="shared" si="19"/>
        <v>0</v>
      </c>
      <c r="R318" s="556">
        <f t="shared" si="20"/>
        <v>0</v>
      </c>
      <c r="S318" s="556">
        <f t="shared" si="20"/>
        <v>0</v>
      </c>
      <c r="T318" s="395"/>
      <c r="U318" s="395"/>
      <c r="V318" s="395"/>
      <c r="W318" s="395"/>
      <c r="BA318" s="553"/>
    </row>
    <row r="319" spans="2:53" x14ac:dyDescent="0.35">
      <c r="B319" s="80"/>
      <c r="C319" s="119"/>
      <c r="D319" s="119"/>
      <c r="E319" s="202"/>
      <c r="F319" s="119"/>
      <c r="G319" s="120"/>
      <c r="H319" s="41"/>
      <c r="I319" s="41"/>
      <c r="J319" s="329">
        <v>0</v>
      </c>
      <c r="K319" s="329">
        <v>0</v>
      </c>
      <c r="L319" s="391"/>
      <c r="M319" s="150"/>
      <c r="O319" s="555"/>
      <c r="P319" s="556">
        <f t="shared" si="18"/>
        <v>0</v>
      </c>
      <c r="Q319" s="556">
        <f t="shared" si="19"/>
        <v>0</v>
      </c>
      <c r="R319" s="556">
        <f t="shared" si="20"/>
        <v>0</v>
      </c>
      <c r="S319" s="556">
        <f t="shared" si="20"/>
        <v>0</v>
      </c>
      <c r="T319" s="395"/>
      <c r="U319" s="395"/>
      <c r="V319" s="395"/>
      <c r="W319" s="395"/>
      <c r="BA319" s="553"/>
    </row>
    <row r="320" spans="2:53" x14ac:dyDescent="0.35">
      <c r="B320" s="80"/>
      <c r="C320" s="119"/>
      <c r="D320" s="119"/>
      <c r="E320" s="202"/>
      <c r="F320" s="119"/>
      <c r="G320" s="120"/>
      <c r="H320" s="41"/>
      <c r="I320" s="41"/>
      <c r="J320" s="329">
        <v>0</v>
      </c>
      <c r="K320" s="329">
        <v>0</v>
      </c>
      <c r="L320" s="391"/>
      <c r="M320" s="150"/>
      <c r="O320" s="555"/>
      <c r="P320" s="556">
        <f t="shared" si="18"/>
        <v>0</v>
      </c>
      <c r="Q320" s="556">
        <f t="shared" si="19"/>
        <v>0</v>
      </c>
      <c r="R320" s="556">
        <f t="shared" si="20"/>
        <v>0</v>
      </c>
      <c r="S320" s="556">
        <f t="shared" si="20"/>
        <v>0</v>
      </c>
      <c r="T320" s="395"/>
      <c r="U320" s="395"/>
      <c r="V320" s="395"/>
      <c r="W320" s="395"/>
      <c r="BA320" s="553"/>
    </row>
    <row r="321" spans="2:53" x14ac:dyDescent="0.35">
      <c r="B321" s="80"/>
      <c r="C321" s="119"/>
      <c r="D321" s="119"/>
      <c r="E321" s="202"/>
      <c r="F321" s="119"/>
      <c r="G321" s="120"/>
      <c r="H321" s="41"/>
      <c r="I321" s="41"/>
      <c r="J321" s="329">
        <v>0</v>
      </c>
      <c r="K321" s="329">
        <v>0</v>
      </c>
      <c r="L321" s="391"/>
      <c r="M321" s="150"/>
      <c r="O321" s="555"/>
      <c r="P321" s="556">
        <f t="shared" si="18"/>
        <v>0</v>
      </c>
      <c r="Q321" s="556">
        <f t="shared" si="19"/>
        <v>0</v>
      </c>
      <c r="R321" s="556">
        <f t="shared" si="20"/>
        <v>0</v>
      </c>
      <c r="S321" s="556">
        <f t="shared" si="20"/>
        <v>0</v>
      </c>
      <c r="T321" s="395"/>
      <c r="U321" s="395"/>
      <c r="V321" s="395"/>
      <c r="W321" s="395"/>
      <c r="BA321" s="553"/>
    </row>
    <row r="322" spans="2:53" x14ac:dyDescent="0.35">
      <c r="B322" s="80"/>
      <c r="C322" s="119"/>
      <c r="D322" s="119"/>
      <c r="E322" s="202"/>
      <c r="F322" s="119"/>
      <c r="G322" s="120"/>
      <c r="H322" s="41"/>
      <c r="I322" s="41"/>
      <c r="J322" s="329">
        <v>0</v>
      </c>
      <c r="K322" s="329">
        <v>0</v>
      </c>
      <c r="L322" s="391"/>
      <c r="M322" s="150"/>
      <c r="O322" s="555"/>
      <c r="P322" s="556">
        <f t="shared" si="18"/>
        <v>0</v>
      </c>
      <c r="Q322" s="556">
        <f t="shared" si="19"/>
        <v>0</v>
      </c>
      <c r="R322" s="556">
        <f t="shared" si="20"/>
        <v>0</v>
      </c>
      <c r="S322" s="556">
        <f t="shared" si="20"/>
        <v>0</v>
      </c>
      <c r="T322" s="395"/>
      <c r="U322" s="395"/>
      <c r="V322" s="395"/>
      <c r="W322" s="395"/>
      <c r="BA322" s="553"/>
    </row>
    <row r="323" spans="2:53" x14ac:dyDescent="0.35">
      <c r="B323" s="80"/>
      <c r="C323" s="119"/>
      <c r="D323" s="119"/>
      <c r="E323" s="202"/>
      <c r="F323" s="119"/>
      <c r="G323" s="120"/>
      <c r="H323" s="41"/>
      <c r="I323" s="41"/>
      <c r="J323" s="329">
        <v>0</v>
      </c>
      <c r="K323" s="329">
        <v>0</v>
      </c>
      <c r="L323" s="391"/>
      <c r="M323" s="150"/>
      <c r="O323" s="555"/>
      <c r="P323" s="556">
        <f t="shared" si="18"/>
        <v>0</v>
      </c>
      <c r="Q323" s="556">
        <f t="shared" si="19"/>
        <v>0</v>
      </c>
      <c r="R323" s="556">
        <f t="shared" si="20"/>
        <v>0</v>
      </c>
      <c r="S323" s="556">
        <f t="shared" si="20"/>
        <v>0</v>
      </c>
      <c r="T323" s="395"/>
      <c r="U323" s="395"/>
      <c r="V323" s="395"/>
      <c r="W323" s="395"/>
      <c r="BA323" s="553"/>
    </row>
    <row r="324" spans="2:53" x14ac:dyDescent="0.35">
      <c r="B324" s="80"/>
      <c r="C324" s="119"/>
      <c r="D324" s="119"/>
      <c r="E324" s="202"/>
      <c r="F324" s="119"/>
      <c r="G324" s="120"/>
      <c r="H324" s="41"/>
      <c r="I324" s="41"/>
      <c r="J324" s="329">
        <v>0</v>
      </c>
      <c r="K324" s="329">
        <v>0</v>
      </c>
      <c r="L324" s="391"/>
      <c r="M324" s="150"/>
      <c r="O324" s="555"/>
      <c r="P324" s="556">
        <f t="shared" si="18"/>
        <v>0</v>
      </c>
      <c r="Q324" s="556">
        <f t="shared" si="19"/>
        <v>0</v>
      </c>
      <c r="R324" s="556">
        <f t="shared" si="20"/>
        <v>0</v>
      </c>
      <c r="S324" s="556">
        <f t="shared" si="20"/>
        <v>0</v>
      </c>
      <c r="T324" s="395"/>
      <c r="U324" s="395"/>
      <c r="V324" s="395"/>
      <c r="W324" s="395"/>
      <c r="BA324" s="553"/>
    </row>
    <row r="325" spans="2:53" x14ac:dyDescent="0.35">
      <c r="B325" s="80"/>
      <c r="C325" s="119"/>
      <c r="D325" s="119"/>
      <c r="E325" s="202"/>
      <c r="F325" s="119"/>
      <c r="G325" s="120"/>
      <c r="H325" s="41"/>
      <c r="I325" s="41"/>
      <c r="J325" s="329">
        <v>0</v>
      </c>
      <c r="K325" s="329">
        <v>0</v>
      </c>
      <c r="L325" s="391"/>
      <c r="M325" s="150"/>
      <c r="O325" s="555"/>
      <c r="P325" s="556">
        <f t="shared" si="18"/>
        <v>0</v>
      </c>
      <c r="Q325" s="556">
        <f t="shared" si="19"/>
        <v>0</v>
      </c>
      <c r="R325" s="556">
        <f t="shared" si="20"/>
        <v>0</v>
      </c>
      <c r="S325" s="556">
        <f t="shared" si="20"/>
        <v>0</v>
      </c>
      <c r="T325" s="395"/>
      <c r="U325" s="395"/>
      <c r="V325" s="395"/>
      <c r="W325" s="395"/>
      <c r="BA325" s="553"/>
    </row>
    <row r="326" spans="2:53" x14ac:dyDescent="0.35">
      <c r="B326" s="80"/>
      <c r="C326" s="119"/>
      <c r="D326" s="119"/>
      <c r="E326" s="202"/>
      <c r="F326" s="119"/>
      <c r="G326" s="120"/>
      <c r="H326" s="41"/>
      <c r="I326" s="41"/>
      <c r="J326" s="329">
        <v>0</v>
      </c>
      <c r="K326" s="329">
        <v>0</v>
      </c>
      <c r="L326" s="391"/>
      <c r="M326" s="150"/>
      <c r="O326" s="555"/>
      <c r="P326" s="556">
        <f t="shared" si="18"/>
        <v>0</v>
      </c>
      <c r="Q326" s="556">
        <f t="shared" si="19"/>
        <v>0</v>
      </c>
      <c r="R326" s="556">
        <f t="shared" si="20"/>
        <v>0</v>
      </c>
      <c r="S326" s="556">
        <f t="shared" si="20"/>
        <v>0</v>
      </c>
      <c r="T326" s="395"/>
      <c r="U326" s="395"/>
      <c r="V326" s="395"/>
      <c r="W326" s="395"/>
      <c r="BA326" s="553"/>
    </row>
    <row r="327" spans="2:53" x14ac:dyDescent="0.35">
      <c r="B327" s="80"/>
      <c r="C327" s="119"/>
      <c r="D327" s="119"/>
      <c r="E327" s="202"/>
      <c r="F327" s="119"/>
      <c r="G327" s="120"/>
      <c r="H327" s="41"/>
      <c r="I327" s="41"/>
      <c r="J327" s="329">
        <v>0</v>
      </c>
      <c r="K327" s="329">
        <v>0</v>
      </c>
      <c r="L327" s="391"/>
      <c r="M327" s="150"/>
      <c r="O327" s="555"/>
      <c r="P327" s="556">
        <f t="shared" si="18"/>
        <v>0</v>
      </c>
      <c r="Q327" s="556">
        <f t="shared" si="19"/>
        <v>0</v>
      </c>
      <c r="R327" s="556">
        <f t="shared" si="20"/>
        <v>0</v>
      </c>
      <c r="S327" s="556">
        <f t="shared" si="20"/>
        <v>0</v>
      </c>
      <c r="T327" s="395"/>
      <c r="U327" s="395"/>
      <c r="V327" s="395"/>
      <c r="W327" s="395"/>
      <c r="BA327" s="553"/>
    </row>
    <row r="328" spans="2:53" x14ac:dyDescent="0.35">
      <c r="B328" s="80"/>
      <c r="C328" s="119"/>
      <c r="D328" s="119"/>
      <c r="E328" s="202"/>
      <c r="F328" s="119"/>
      <c r="G328" s="120"/>
      <c r="H328" s="41"/>
      <c r="I328" s="41"/>
      <c r="J328" s="329">
        <v>0</v>
      </c>
      <c r="K328" s="329">
        <v>0</v>
      </c>
      <c r="L328" s="391"/>
      <c r="M328" s="150"/>
      <c r="O328" s="555"/>
      <c r="P328" s="556">
        <f t="shared" si="18"/>
        <v>0</v>
      </c>
      <c r="Q328" s="556">
        <f t="shared" si="19"/>
        <v>0</v>
      </c>
      <c r="R328" s="556">
        <f t="shared" si="20"/>
        <v>0</v>
      </c>
      <c r="S328" s="556">
        <f t="shared" si="20"/>
        <v>0</v>
      </c>
      <c r="T328" s="395"/>
      <c r="U328" s="395"/>
      <c r="V328" s="395"/>
      <c r="W328" s="395"/>
      <c r="BA328" s="553"/>
    </row>
    <row r="329" spans="2:53" x14ac:dyDescent="0.35">
      <c r="B329" s="80"/>
      <c r="C329" s="119"/>
      <c r="D329" s="119"/>
      <c r="E329" s="202"/>
      <c r="F329" s="119"/>
      <c r="G329" s="120"/>
      <c r="H329" s="41"/>
      <c r="I329" s="41"/>
      <c r="J329" s="329">
        <v>0</v>
      </c>
      <c r="K329" s="329">
        <v>0</v>
      </c>
      <c r="L329" s="391"/>
      <c r="M329" s="150"/>
      <c r="O329" s="555"/>
      <c r="P329" s="556">
        <f t="shared" si="18"/>
        <v>0</v>
      </c>
      <c r="Q329" s="556">
        <f t="shared" si="19"/>
        <v>0</v>
      </c>
      <c r="R329" s="556">
        <f t="shared" si="20"/>
        <v>0</v>
      </c>
      <c r="S329" s="556">
        <f t="shared" si="20"/>
        <v>0</v>
      </c>
      <c r="T329" s="395"/>
      <c r="U329" s="395"/>
      <c r="V329" s="395"/>
      <c r="W329" s="395"/>
      <c r="BA329" s="553"/>
    </row>
    <row r="330" spans="2:53" x14ac:dyDescent="0.35">
      <c r="B330" s="80"/>
      <c r="C330" s="119"/>
      <c r="D330" s="119"/>
      <c r="E330" s="202"/>
      <c r="F330" s="119"/>
      <c r="G330" s="120"/>
      <c r="H330" s="41"/>
      <c r="I330" s="41"/>
      <c r="J330" s="329">
        <v>0</v>
      </c>
      <c r="K330" s="329">
        <v>0</v>
      </c>
      <c r="L330" s="391"/>
      <c r="M330" s="150"/>
      <c r="O330" s="555"/>
      <c r="P330" s="556">
        <f t="shared" si="18"/>
        <v>0</v>
      </c>
      <c r="Q330" s="556">
        <f t="shared" si="19"/>
        <v>0</v>
      </c>
      <c r="R330" s="556">
        <f t="shared" si="20"/>
        <v>0</v>
      </c>
      <c r="S330" s="556">
        <f t="shared" si="20"/>
        <v>0</v>
      </c>
      <c r="T330" s="395"/>
      <c r="U330" s="395"/>
      <c r="V330" s="395"/>
      <c r="W330" s="395"/>
      <c r="BA330" s="553"/>
    </row>
    <row r="331" spans="2:53" x14ac:dyDescent="0.35">
      <c r="B331" s="80"/>
      <c r="C331" s="119"/>
      <c r="D331" s="119"/>
      <c r="E331" s="202"/>
      <c r="F331" s="119"/>
      <c r="G331" s="120"/>
      <c r="H331" s="41"/>
      <c r="I331" s="41"/>
      <c r="J331" s="329">
        <v>0</v>
      </c>
      <c r="K331" s="329">
        <v>0</v>
      </c>
      <c r="L331" s="391"/>
      <c r="M331" s="150"/>
      <c r="O331" s="555"/>
      <c r="P331" s="556">
        <f t="shared" si="18"/>
        <v>0</v>
      </c>
      <c r="Q331" s="556">
        <f t="shared" si="19"/>
        <v>0</v>
      </c>
      <c r="R331" s="556">
        <f t="shared" si="20"/>
        <v>0</v>
      </c>
      <c r="S331" s="556">
        <f t="shared" si="20"/>
        <v>0</v>
      </c>
      <c r="T331" s="395"/>
      <c r="U331" s="395"/>
      <c r="V331" s="395"/>
      <c r="W331" s="395"/>
      <c r="BA331" s="553"/>
    </row>
    <row r="332" spans="2:53" x14ac:dyDescent="0.35">
      <c r="B332" s="80"/>
      <c r="C332" s="119"/>
      <c r="D332" s="119"/>
      <c r="E332" s="202"/>
      <c r="F332" s="119"/>
      <c r="G332" s="120"/>
      <c r="H332" s="41"/>
      <c r="I332" s="41"/>
      <c r="J332" s="329">
        <v>0</v>
      </c>
      <c r="K332" s="329">
        <v>0</v>
      </c>
      <c r="L332" s="391"/>
      <c r="M332" s="150"/>
      <c r="O332" s="555"/>
      <c r="P332" s="556">
        <f t="shared" si="18"/>
        <v>0</v>
      </c>
      <c r="Q332" s="556">
        <f t="shared" si="19"/>
        <v>0</v>
      </c>
      <c r="R332" s="556">
        <f t="shared" si="20"/>
        <v>0</v>
      </c>
      <c r="S332" s="556">
        <f t="shared" si="20"/>
        <v>0</v>
      </c>
      <c r="T332" s="395"/>
      <c r="U332" s="395"/>
      <c r="V332" s="395"/>
      <c r="W332" s="395"/>
      <c r="BA332" s="553"/>
    </row>
    <row r="333" spans="2:53" x14ac:dyDescent="0.35">
      <c r="B333" s="80"/>
      <c r="C333" s="119"/>
      <c r="D333" s="119"/>
      <c r="E333" s="202"/>
      <c r="F333" s="119"/>
      <c r="G333" s="120"/>
      <c r="H333" s="41"/>
      <c r="I333" s="41"/>
      <c r="J333" s="329">
        <v>0</v>
      </c>
      <c r="K333" s="329">
        <v>0</v>
      </c>
      <c r="L333" s="391"/>
      <c r="M333" s="150"/>
      <c r="O333" s="555"/>
      <c r="P333" s="556">
        <f t="shared" si="18"/>
        <v>0</v>
      </c>
      <c r="Q333" s="556">
        <f t="shared" si="19"/>
        <v>0</v>
      </c>
      <c r="R333" s="556">
        <f t="shared" si="20"/>
        <v>0</v>
      </c>
      <c r="S333" s="556">
        <f t="shared" si="20"/>
        <v>0</v>
      </c>
      <c r="T333" s="395"/>
      <c r="U333" s="395"/>
      <c r="V333" s="395"/>
      <c r="W333" s="395"/>
      <c r="BA333" s="553"/>
    </row>
    <row r="334" spans="2:53" x14ac:dyDescent="0.35">
      <c r="B334" s="80"/>
      <c r="C334" s="119"/>
      <c r="D334" s="119"/>
      <c r="E334" s="202"/>
      <c r="F334" s="119"/>
      <c r="G334" s="120"/>
      <c r="H334" s="41"/>
      <c r="I334" s="41"/>
      <c r="J334" s="329">
        <v>0</v>
      </c>
      <c r="K334" s="329">
        <v>0</v>
      </c>
      <c r="L334" s="391"/>
      <c r="M334" s="150"/>
      <c r="O334" s="555"/>
      <c r="P334" s="556">
        <f t="shared" si="18"/>
        <v>0</v>
      </c>
      <c r="Q334" s="556">
        <f t="shared" si="19"/>
        <v>0</v>
      </c>
      <c r="R334" s="556">
        <f t="shared" si="20"/>
        <v>0</v>
      </c>
      <c r="S334" s="556">
        <f t="shared" si="20"/>
        <v>0</v>
      </c>
      <c r="T334" s="395"/>
      <c r="U334" s="395"/>
      <c r="V334" s="395"/>
      <c r="W334" s="395"/>
      <c r="BA334" s="553"/>
    </row>
    <row r="335" spans="2:53" x14ac:dyDescent="0.35">
      <c r="B335" s="80"/>
      <c r="C335" s="119"/>
      <c r="D335" s="119"/>
      <c r="E335" s="202"/>
      <c r="F335" s="119"/>
      <c r="G335" s="120"/>
      <c r="H335" s="41"/>
      <c r="I335" s="41"/>
      <c r="J335" s="329">
        <v>0</v>
      </c>
      <c r="K335" s="329">
        <v>0</v>
      </c>
      <c r="L335" s="391"/>
      <c r="M335" s="150"/>
      <c r="O335" s="555"/>
      <c r="P335" s="556">
        <f t="shared" si="18"/>
        <v>0</v>
      </c>
      <c r="Q335" s="556">
        <f t="shared" si="19"/>
        <v>0</v>
      </c>
      <c r="R335" s="556">
        <f t="shared" si="20"/>
        <v>0</v>
      </c>
      <c r="S335" s="556">
        <f t="shared" si="20"/>
        <v>0</v>
      </c>
      <c r="T335" s="395"/>
      <c r="U335" s="395"/>
      <c r="V335" s="395"/>
      <c r="W335" s="395"/>
      <c r="BA335" s="553"/>
    </row>
    <row r="336" spans="2:53" x14ac:dyDescent="0.35">
      <c r="B336" s="80"/>
      <c r="C336" s="119"/>
      <c r="D336" s="119"/>
      <c r="E336" s="202"/>
      <c r="F336" s="119"/>
      <c r="G336" s="120"/>
      <c r="H336" s="41"/>
      <c r="I336" s="41"/>
      <c r="J336" s="329">
        <v>0</v>
      </c>
      <c r="K336" s="329">
        <v>0</v>
      </c>
      <c r="L336" s="391"/>
      <c r="M336" s="150"/>
      <c r="O336" s="555"/>
      <c r="P336" s="556">
        <f t="shared" si="18"/>
        <v>0</v>
      </c>
      <c r="Q336" s="556">
        <f t="shared" si="19"/>
        <v>0</v>
      </c>
      <c r="R336" s="556">
        <f t="shared" si="20"/>
        <v>0</v>
      </c>
      <c r="S336" s="556">
        <f t="shared" si="20"/>
        <v>0</v>
      </c>
      <c r="T336" s="395"/>
      <c r="U336" s="395"/>
      <c r="V336" s="395"/>
      <c r="W336" s="395"/>
      <c r="BA336" s="553"/>
    </row>
    <row r="337" spans="2:53" x14ac:dyDescent="0.35">
      <c r="B337" s="80"/>
      <c r="C337" s="119"/>
      <c r="D337" s="119"/>
      <c r="E337" s="202"/>
      <c r="F337" s="119"/>
      <c r="G337" s="120"/>
      <c r="H337" s="41"/>
      <c r="I337" s="41"/>
      <c r="J337" s="329">
        <v>0</v>
      </c>
      <c r="K337" s="329">
        <v>0</v>
      </c>
      <c r="L337" s="391"/>
      <c r="M337" s="150"/>
      <c r="O337" s="555"/>
      <c r="P337" s="556">
        <f t="shared" si="18"/>
        <v>0</v>
      </c>
      <c r="Q337" s="556">
        <f t="shared" si="19"/>
        <v>0</v>
      </c>
      <c r="R337" s="556">
        <f t="shared" si="20"/>
        <v>0</v>
      </c>
      <c r="S337" s="556">
        <f t="shared" si="20"/>
        <v>0</v>
      </c>
      <c r="T337" s="395"/>
      <c r="U337" s="395"/>
      <c r="V337" s="395"/>
      <c r="W337" s="395"/>
      <c r="BA337" s="553"/>
    </row>
    <row r="338" spans="2:53" x14ac:dyDescent="0.35">
      <c r="B338" s="80"/>
      <c r="C338" s="119"/>
      <c r="D338" s="119"/>
      <c r="E338" s="202"/>
      <c r="F338" s="119"/>
      <c r="G338" s="120"/>
      <c r="H338" s="41"/>
      <c r="I338" s="41"/>
      <c r="J338" s="329">
        <v>0</v>
      </c>
      <c r="K338" s="329">
        <v>0</v>
      </c>
      <c r="L338" s="391"/>
      <c r="M338" s="150"/>
      <c r="O338" s="555"/>
      <c r="P338" s="556">
        <f t="shared" si="18"/>
        <v>0</v>
      </c>
      <c r="Q338" s="556">
        <f t="shared" si="19"/>
        <v>0</v>
      </c>
      <c r="R338" s="556">
        <f t="shared" si="20"/>
        <v>0</v>
      </c>
      <c r="S338" s="556">
        <f t="shared" si="20"/>
        <v>0</v>
      </c>
      <c r="T338" s="395"/>
      <c r="U338" s="395"/>
      <c r="V338" s="395"/>
      <c r="W338" s="395"/>
      <c r="BA338" s="553"/>
    </row>
    <row r="339" spans="2:53" x14ac:dyDescent="0.35">
      <c r="B339" s="80"/>
      <c r="C339" s="119"/>
      <c r="D339" s="119"/>
      <c r="E339" s="202"/>
      <c r="F339" s="119"/>
      <c r="G339" s="120"/>
      <c r="H339" s="41"/>
      <c r="I339" s="41"/>
      <c r="J339" s="329">
        <v>0</v>
      </c>
      <c r="K339" s="329">
        <v>0</v>
      </c>
      <c r="L339" s="391"/>
      <c r="M339" s="150"/>
      <c r="O339" s="555"/>
      <c r="P339" s="556">
        <f t="shared" si="18"/>
        <v>0</v>
      </c>
      <c r="Q339" s="556">
        <f t="shared" si="19"/>
        <v>0</v>
      </c>
      <c r="R339" s="556">
        <f t="shared" si="20"/>
        <v>0</v>
      </c>
      <c r="S339" s="556">
        <f t="shared" si="20"/>
        <v>0</v>
      </c>
      <c r="T339" s="395"/>
      <c r="U339" s="395"/>
      <c r="V339" s="395"/>
      <c r="W339" s="395"/>
      <c r="BA339" s="553"/>
    </row>
    <row r="340" spans="2:53" x14ac:dyDescent="0.35">
      <c r="B340" s="80"/>
      <c r="C340" s="119"/>
      <c r="D340" s="119"/>
      <c r="E340" s="202"/>
      <c r="F340" s="119"/>
      <c r="G340" s="120"/>
      <c r="H340" s="41"/>
      <c r="I340" s="41"/>
      <c r="J340" s="329">
        <v>0</v>
      </c>
      <c r="K340" s="329">
        <v>0</v>
      </c>
      <c r="L340" s="391"/>
      <c r="M340" s="150"/>
      <c r="O340" s="555"/>
      <c r="P340" s="556">
        <f t="shared" si="18"/>
        <v>0</v>
      </c>
      <c r="Q340" s="556">
        <f t="shared" si="19"/>
        <v>0</v>
      </c>
      <c r="R340" s="556">
        <f t="shared" si="20"/>
        <v>0</v>
      </c>
      <c r="S340" s="556">
        <f t="shared" si="20"/>
        <v>0</v>
      </c>
      <c r="T340" s="395"/>
      <c r="U340" s="395"/>
      <c r="V340" s="395"/>
      <c r="W340" s="395"/>
      <c r="BA340" s="553"/>
    </row>
    <row r="341" spans="2:53" x14ac:dyDescent="0.35">
      <c r="B341" s="80"/>
      <c r="C341" s="119"/>
      <c r="D341" s="119"/>
      <c r="E341" s="202"/>
      <c r="F341" s="119"/>
      <c r="G341" s="120"/>
      <c r="H341" s="41"/>
      <c r="I341" s="41"/>
      <c r="J341" s="329">
        <v>0</v>
      </c>
      <c r="K341" s="329">
        <v>0</v>
      </c>
      <c r="L341" s="391"/>
      <c r="M341" s="150"/>
      <c r="O341" s="555"/>
      <c r="P341" s="556">
        <f t="shared" si="18"/>
        <v>0</v>
      </c>
      <c r="Q341" s="556">
        <f t="shared" si="19"/>
        <v>0</v>
      </c>
      <c r="R341" s="556">
        <f t="shared" si="20"/>
        <v>0</v>
      </c>
      <c r="S341" s="556">
        <f t="shared" si="20"/>
        <v>0</v>
      </c>
      <c r="T341" s="395"/>
      <c r="U341" s="395"/>
      <c r="V341" s="395"/>
      <c r="W341" s="395"/>
      <c r="BA341" s="553"/>
    </row>
    <row r="342" spans="2:53" x14ac:dyDescent="0.35">
      <c r="B342" s="80"/>
      <c r="C342" s="119"/>
      <c r="D342" s="119"/>
      <c r="E342" s="202"/>
      <c r="F342" s="119"/>
      <c r="G342" s="120"/>
      <c r="H342" s="41"/>
      <c r="I342" s="41"/>
      <c r="J342" s="329">
        <v>0</v>
      </c>
      <c r="K342" s="329">
        <v>0</v>
      </c>
      <c r="L342" s="391"/>
      <c r="M342" s="150"/>
      <c r="O342" s="555"/>
      <c r="P342" s="556">
        <f t="shared" si="18"/>
        <v>0</v>
      </c>
      <c r="Q342" s="556">
        <f t="shared" si="19"/>
        <v>0</v>
      </c>
      <c r="R342" s="556">
        <f t="shared" si="20"/>
        <v>0</v>
      </c>
      <c r="S342" s="556">
        <f t="shared" si="20"/>
        <v>0</v>
      </c>
      <c r="T342" s="395"/>
      <c r="U342" s="395"/>
      <c r="V342" s="395"/>
      <c r="W342" s="395"/>
      <c r="BA342" s="553"/>
    </row>
    <row r="343" spans="2:53" x14ac:dyDescent="0.35">
      <c r="B343" s="80"/>
      <c r="C343" s="119"/>
      <c r="D343" s="119"/>
      <c r="E343" s="202"/>
      <c r="F343" s="119"/>
      <c r="G343" s="120"/>
      <c r="H343" s="41"/>
      <c r="I343" s="41"/>
      <c r="J343" s="329">
        <v>0</v>
      </c>
      <c r="K343" s="329">
        <v>0</v>
      </c>
      <c r="L343" s="391"/>
      <c r="M343" s="150"/>
      <c r="O343" s="555"/>
      <c r="P343" s="556">
        <f t="shared" si="18"/>
        <v>0</v>
      </c>
      <c r="Q343" s="556">
        <f t="shared" si="19"/>
        <v>0</v>
      </c>
      <c r="R343" s="556">
        <f t="shared" si="20"/>
        <v>0</v>
      </c>
      <c r="S343" s="556">
        <f t="shared" si="20"/>
        <v>0</v>
      </c>
      <c r="T343" s="395"/>
      <c r="U343" s="395"/>
      <c r="V343" s="395"/>
      <c r="W343" s="395"/>
      <c r="BA343" s="553"/>
    </row>
    <row r="344" spans="2:53" x14ac:dyDescent="0.35">
      <c r="B344" s="80"/>
      <c r="C344" s="119"/>
      <c r="D344" s="119"/>
      <c r="E344" s="202"/>
      <c r="F344" s="119"/>
      <c r="G344" s="120"/>
      <c r="H344" s="41"/>
      <c r="I344" s="41"/>
      <c r="J344" s="329">
        <v>0</v>
      </c>
      <c r="K344" s="329">
        <v>0</v>
      </c>
      <c r="L344" s="391"/>
      <c r="M344" s="150"/>
      <c r="O344" s="555"/>
      <c r="P344" s="556">
        <f t="shared" si="18"/>
        <v>0</v>
      </c>
      <c r="Q344" s="556">
        <f t="shared" si="19"/>
        <v>0</v>
      </c>
      <c r="R344" s="556">
        <f t="shared" si="20"/>
        <v>0</v>
      </c>
      <c r="S344" s="556">
        <f t="shared" si="20"/>
        <v>0</v>
      </c>
      <c r="T344" s="395"/>
      <c r="U344" s="395"/>
      <c r="V344" s="395"/>
      <c r="W344" s="395"/>
      <c r="BA344" s="553"/>
    </row>
    <row r="345" spans="2:53" x14ac:dyDescent="0.35">
      <c r="B345" s="80"/>
      <c r="C345" s="119"/>
      <c r="D345" s="119"/>
      <c r="E345" s="202"/>
      <c r="F345" s="119"/>
      <c r="G345" s="120"/>
      <c r="H345" s="41"/>
      <c r="I345" s="41"/>
      <c r="J345" s="329">
        <v>0</v>
      </c>
      <c r="K345" s="329">
        <v>0</v>
      </c>
      <c r="L345" s="391"/>
      <c r="M345" s="150"/>
      <c r="O345" s="555"/>
      <c r="P345" s="556">
        <f t="shared" si="18"/>
        <v>0</v>
      </c>
      <c r="Q345" s="556">
        <f t="shared" si="19"/>
        <v>0</v>
      </c>
      <c r="R345" s="556">
        <f t="shared" si="20"/>
        <v>0</v>
      </c>
      <c r="S345" s="556">
        <f t="shared" si="20"/>
        <v>0</v>
      </c>
      <c r="T345" s="395"/>
      <c r="U345" s="395"/>
      <c r="V345" s="395"/>
      <c r="W345" s="395"/>
      <c r="BA345" s="553"/>
    </row>
    <row r="346" spans="2:53" x14ac:dyDescent="0.35">
      <c r="B346" s="80"/>
      <c r="C346" s="119"/>
      <c r="D346" s="119"/>
      <c r="E346" s="202"/>
      <c r="F346" s="119"/>
      <c r="G346" s="120"/>
      <c r="H346" s="41"/>
      <c r="I346" s="41"/>
      <c r="J346" s="329">
        <v>0</v>
      </c>
      <c r="K346" s="329">
        <v>0</v>
      </c>
      <c r="L346" s="391"/>
      <c r="M346" s="150"/>
      <c r="O346" s="555"/>
      <c r="P346" s="556">
        <f t="shared" si="18"/>
        <v>0</v>
      </c>
      <c r="Q346" s="556">
        <f t="shared" si="19"/>
        <v>0</v>
      </c>
      <c r="R346" s="556">
        <f t="shared" si="20"/>
        <v>0</v>
      </c>
      <c r="S346" s="556">
        <f t="shared" si="20"/>
        <v>0</v>
      </c>
      <c r="T346" s="395"/>
      <c r="U346" s="395"/>
      <c r="V346" s="395"/>
      <c r="W346" s="395"/>
      <c r="BA346" s="553"/>
    </row>
    <row r="347" spans="2:53" x14ac:dyDescent="0.35">
      <c r="B347" s="80"/>
      <c r="C347" s="119"/>
      <c r="D347" s="119"/>
      <c r="E347" s="202"/>
      <c r="F347" s="119"/>
      <c r="G347" s="120"/>
      <c r="H347" s="41"/>
      <c r="I347" s="41"/>
      <c r="J347" s="329">
        <v>0</v>
      </c>
      <c r="K347" s="329">
        <v>0</v>
      </c>
      <c r="L347" s="391"/>
      <c r="M347" s="150"/>
      <c r="O347" s="555"/>
      <c r="P347" s="556">
        <f t="shared" si="18"/>
        <v>0</v>
      </c>
      <c r="Q347" s="556">
        <f t="shared" si="19"/>
        <v>0</v>
      </c>
      <c r="R347" s="556">
        <f t="shared" si="20"/>
        <v>0</v>
      </c>
      <c r="S347" s="556">
        <f t="shared" si="20"/>
        <v>0</v>
      </c>
      <c r="T347" s="395"/>
      <c r="U347" s="395"/>
      <c r="V347" s="395"/>
      <c r="W347" s="395"/>
      <c r="BA347" s="553"/>
    </row>
    <row r="348" spans="2:53" x14ac:dyDescent="0.35">
      <c r="B348" s="80"/>
      <c r="C348" s="119"/>
      <c r="D348" s="119"/>
      <c r="E348" s="202"/>
      <c r="F348" s="119"/>
      <c r="G348" s="120"/>
      <c r="H348" s="41"/>
      <c r="I348" s="41"/>
      <c r="J348" s="329">
        <v>0</v>
      </c>
      <c r="K348" s="329">
        <v>0</v>
      </c>
      <c r="L348" s="391"/>
      <c r="M348" s="150"/>
      <c r="O348" s="555"/>
      <c r="P348" s="556">
        <f t="shared" si="18"/>
        <v>0</v>
      </c>
      <c r="Q348" s="556">
        <f t="shared" si="19"/>
        <v>0</v>
      </c>
      <c r="R348" s="556">
        <f t="shared" si="20"/>
        <v>0</v>
      </c>
      <c r="S348" s="556">
        <f t="shared" si="20"/>
        <v>0</v>
      </c>
      <c r="T348" s="395"/>
      <c r="U348" s="395"/>
      <c r="V348" s="395"/>
      <c r="W348" s="395"/>
      <c r="BA348" s="553"/>
    </row>
    <row r="349" spans="2:53" x14ac:dyDescent="0.35">
      <c r="B349" s="80"/>
      <c r="C349" s="119"/>
      <c r="D349" s="119"/>
      <c r="E349" s="202"/>
      <c r="F349" s="119"/>
      <c r="G349" s="120"/>
      <c r="H349" s="41"/>
      <c r="I349" s="41"/>
      <c r="J349" s="329">
        <v>0</v>
      </c>
      <c r="K349" s="329">
        <v>0</v>
      </c>
      <c r="L349" s="391"/>
      <c r="M349" s="150"/>
      <c r="O349" s="555"/>
      <c r="P349" s="556">
        <f t="shared" si="18"/>
        <v>0</v>
      </c>
      <c r="Q349" s="556">
        <f t="shared" si="19"/>
        <v>0</v>
      </c>
      <c r="R349" s="556">
        <f t="shared" si="20"/>
        <v>0</v>
      </c>
      <c r="S349" s="556">
        <f t="shared" si="20"/>
        <v>0</v>
      </c>
      <c r="T349" s="395"/>
      <c r="U349" s="395"/>
      <c r="V349" s="395"/>
      <c r="W349" s="395"/>
      <c r="BA349" s="553"/>
    </row>
    <row r="350" spans="2:53" x14ac:dyDescent="0.35">
      <c r="B350" s="80"/>
      <c r="C350" s="119"/>
      <c r="D350" s="119"/>
      <c r="E350" s="202"/>
      <c r="F350" s="119"/>
      <c r="G350" s="120"/>
      <c r="H350" s="41"/>
      <c r="I350" s="41"/>
      <c r="J350" s="329">
        <v>0</v>
      </c>
      <c r="K350" s="329">
        <v>0</v>
      </c>
      <c r="L350" s="391"/>
      <c r="M350" s="150"/>
      <c r="O350" s="555"/>
      <c r="P350" s="556">
        <f t="shared" si="18"/>
        <v>0</v>
      </c>
      <c r="Q350" s="556">
        <f t="shared" si="19"/>
        <v>0</v>
      </c>
      <c r="R350" s="556">
        <f t="shared" si="20"/>
        <v>0</v>
      </c>
      <c r="S350" s="556">
        <f t="shared" si="20"/>
        <v>0</v>
      </c>
      <c r="T350" s="395"/>
      <c r="U350" s="395"/>
      <c r="V350" s="395"/>
      <c r="W350" s="395"/>
      <c r="BA350" s="553"/>
    </row>
    <row r="351" spans="2:53" x14ac:dyDescent="0.35">
      <c r="B351" s="80"/>
      <c r="C351" s="119"/>
      <c r="D351" s="119"/>
      <c r="E351" s="202"/>
      <c r="F351" s="119"/>
      <c r="G351" s="120"/>
      <c r="H351" s="41"/>
      <c r="I351" s="41"/>
      <c r="J351" s="329">
        <v>0</v>
      </c>
      <c r="K351" s="329">
        <v>0</v>
      </c>
      <c r="L351" s="391"/>
      <c r="M351" s="150"/>
      <c r="O351" s="555"/>
      <c r="P351" s="556">
        <f t="shared" si="18"/>
        <v>0</v>
      </c>
      <c r="Q351" s="556">
        <f t="shared" si="19"/>
        <v>0</v>
      </c>
      <c r="R351" s="556">
        <f t="shared" si="20"/>
        <v>0</v>
      </c>
      <c r="S351" s="556">
        <f t="shared" si="20"/>
        <v>0</v>
      </c>
      <c r="T351" s="395"/>
      <c r="U351" s="395"/>
      <c r="V351" s="395"/>
      <c r="W351" s="395"/>
      <c r="BA351" s="553"/>
    </row>
    <row r="352" spans="2:53" x14ac:dyDescent="0.35">
      <c r="B352" s="80"/>
      <c r="C352" s="119"/>
      <c r="D352" s="119"/>
      <c r="E352" s="202"/>
      <c r="F352" s="119"/>
      <c r="G352" s="120"/>
      <c r="H352" s="41"/>
      <c r="I352" s="41"/>
      <c r="J352" s="329">
        <v>0</v>
      </c>
      <c r="K352" s="329">
        <v>0</v>
      </c>
      <c r="L352" s="391"/>
      <c r="M352" s="150"/>
      <c r="O352" s="555"/>
      <c r="P352" s="556">
        <f t="shared" si="18"/>
        <v>0</v>
      </c>
      <c r="Q352" s="556">
        <f t="shared" si="19"/>
        <v>0</v>
      </c>
      <c r="R352" s="556">
        <f t="shared" si="20"/>
        <v>0</v>
      </c>
      <c r="S352" s="556">
        <f t="shared" si="20"/>
        <v>0</v>
      </c>
      <c r="T352" s="395"/>
      <c r="U352" s="395"/>
      <c r="V352" s="395"/>
      <c r="W352" s="395"/>
      <c r="BA352" s="553"/>
    </row>
    <row r="353" spans="2:53" x14ac:dyDescent="0.35">
      <c r="B353" s="80"/>
      <c r="C353" s="119"/>
      <c r="D353" s="119"/>
      <c r="E353" s="202"/>
      <c r="F353" s="119"/>
      <c r="G353" s="120"/>
      <c r="H353" s="41"/>
      <c r="I353" s="41"/>
      <c r="J353" s="329">
        <v>0</v>
      </c>
      <c r="K353" s="329">
        <v>0</v>
      </c>
      <c r="L353" s="391"/>
      <c r="M353" s="150"/>
      <c r="O353" s="555"/>
      <c r="P353" s="556">
        <f t="shared" si="18"/>
        <v>0</v>
      </c>
      <c r="Q353" s="556">
        <f t="shared" si="19"/>
        <v>0</v>
      </c>
      <c r="R353" s="556">
        <f t="shared" si="20"/>
        <v>0</v>
      </c>
      <c r="S353" s="556">
        <f t="shared" si="20"/>
        <v>0</v>
      </c>
      <c r="T353" s="395"/>
      <c r="U353" s="395"/>
      <c r="V353" s="395"/>
      <c r="W353" s="395"/>
      <c r="BA353" s="553"/>
    </row>
    <row r="354" spans="2:53" x14ac:dyDescent="0.35">
      <c r="B354" s="80"/>
      <c r="C354" s="119"/>
      <c r="D354" s="119"/>
      <c r="E354" s="202"/>
      <c r="F354" s="119"/>
      <c r="G354" s="120"/>
      <c r="H354" s="41"/>
      <c r="I354" s="41"/>
      <c r="J354" s="329">
        <v>0</v>
      </c>
      <c r="K354" s="329">
        <v>0</v>
      </c>
      <c r="L354" s="391"/>
      <c r="M354" s="150"/>
      <c r="O354" s="555"/>
      <c r="P354" s="556">
        <f t="shared" si="18"/>
        <v>0</v>
      </c>
      <c r="Q354" s="556">
        <f t="shared" si="19"/>
        <v>0</v>
      </c>
      <c r="R354" s="556">
        <f t="shared" si="20"/>
        <v>0</v>
      </c>
      <c r="S354" s="556">
        <f t="shared" si="20"/>
        <v>0</v>
      </c>
      <c r="T354" s="395"/>
      <c r="U354" s="395"/>
      <c r="V354" s="395"/>
      <c r="W354" s="395"/>
      <c r="BA354" s="553"/>
    </row>
    <row r="355" spans="2:53" x14ac:dyDescent="0.35">
      <c r="B355" s="80"/>
      <c r="C355" s="119"/>
      <c r="D355" s="119"/>
      <c r="E355" s="202"/>
      <c r="F355" s="119"/>
      <c r="G355" s="120"/>
      <c r="H355" s="41"/>
      <c r="I355" s="41"/>
      <c r="J355" s="329">
        <v>0</v>
      </c>
      <c r="K355" s="329">
        <v>0</v>
      </c>
      <c r="L355" s="391"/>
      <c r="M355" s="150"/>
      <c r="O355" s="555"/>
      <c r="P355" s="556">
        <f t="shared" si="18"/>
        <v>0</v>
      </c>
      <c r="Q355" s="556">
        <f t="shared" si="19"/>
        <v>0</v>
      </c>
      <c r="R355" s="556">
        <f t="shared" si="20"/>
        <v>0</v>
      </c>
      <c r="S355" s="556">
        <f t="shared" si="20"/>
        <v>0</v>
      </c>
      <c r="T355" s="395"/>
      <c r="U355" s="395"/>
      <c r="V355" s="395"/>
      <c r="W355" s="395"/>
      <c r="BA355" s="553"/>
    </row>
    <row r="356" spans="2:53" x14ac:dyDescent="0.35">
      <c r="B356" s="80"/>
      <c r="C356" s="119"/>
      <c r="D356" s="119"/>
      <c r="E356" s="202"/>
      <c r="F356" s="119"/>
      <c r="G356" s="120"/>
      <c r="H356" s="41"/>
      <c r="I356" s="41"/>
      <c r="J356" s="329">
        <v>0</v>
      </c>
      <c r="K356" s="329">
        <v>0</v>
      </c>
      <c r="L356" s="391"/>
      <c r="M356" s="150"/>
      <c r="O356" s="555"/>
      <c r="P356" s="556">
        <f t="shared" si="18"/>
        <v>0</v>
      </c>
      <c r="Q356" s="556">
        <f t="shared" si="19"/>
        <v>0</v>
      </c>
      <c r="R356" s="556">
        <f t="shared" si="20"/>
        <v>0</v>
      </c>
      <c r="S356" s="556">
        <f t="shared" si="20"/>
        <v>0</v>
      </c>
      <c r="T356" s="395"/>
      <c r="U356" s="395"/>
      <c r="V356" s="395"/>
      <c r="W356" s="395"/>
      <c r="BA356" s="553"/>
    </row>
    <row r="357" spans="2:53" x14ac:dyDescent="0.35">
      <c r="B357" s="80"/>
      <c r="C357" s="119"/>
      <c r="D357" s="119"/>
      <c r="E357" s="202"/>
      <c r="F357" s="119"/>
      <c r="G357" s="120"/>
      <c r="H357" s="41"/>
      <c r="I357" s="41"/>
      <c r="J357" s="329">
        <v>0</v>
      </c>
      <c r="K357" s="329">
        <v>0</v>
      </c>
      <c r="L357" s="391"/>
      <c r="M357" s="150"/>
      <c r="O357" s="555"/>
      <c r="P357" s="556">
        <f t="shared" si="18"/>
        <v>0</v>
      </c>
      <c r="Q357" s="556">
        <f t="shared" si="19"/>
        <v>0</v>
      </c>
      <c r="R357" s="556">
        <f t="shared" si="20"/>
        <v>0</v>
      </c>
      <c r="S357" s="556">
        <f t="shared" si="20"/>
        <v>0</v>
      </c>
      <c r="T357" s="395"/>
      <c r="U357" s="395"/>
      <c r="V357" s="395"/>
      <c r="W357" s="395"/>
      <c r="BA357" s="553"/>
    </row>
    <row r="358" spans="2:53" x14ac:dyDescent="0.35">
      <c r="B358" s="80"/>
      <c r="C358" s="119"/>
      <c r="D358" s="119"/>
      <c r="E358" s="202"/>
      <c r="F358" s="119"/>
      <c r="G358" s="120"/>
      <c r="H358" s="41"/>
      <c r="I358" s="41"/>
      <c r="J358" s="329">
        <v>0</v>
      </c>
      <c r="K358" s="329">
        <v>0</v>
      </c>
      <c r="L358" s="391"/>
      <c r="M358" s="150"/>
      <c r="O358" s="555"/>
      <c r="P358" s="556">
        <f t="shared" si="18"/>
        <v>0</v>
      </c>
      <c r="Q358" s="556">
        <f t="shared" si="19"/>
        <v>0</v>
      </c>
      <c r="R358" s="556">
        <f t="shared" si="20"/>
        <v>0</v>
      </c>
      <c r="S358" s="556">
        <f t="shared" si="20"/>
        <v>0</v>
      </c>
      <c r="T358" s="395"/>
      <c r="U358" s="395"/>
      <c r="V358" s="395"/>
      <c r="W358" s="395"/>
      <c r="BA358" s="553"/>
    </row>
    <row r="359" spans="2:53" x14ac:dyDescent="0.35">
      <c r="B359" s="80"/>
      <c r="C359" s="119"/>
      <c r="D359" s="119"/>
      <c r="E359" s="202"/>
      <c r="F359" s="119"/>
      <c r="G359" s="120"/>
      <c r="H359" s="41"/>
      <c r="I359" s="41"/>
      <c r="J359" s="329">
        <v>0</v>
      </c>
      <c r="K359" s="329">
        <v>0</v>
      </c>
      <c r="L359" s="391"/>
      <c r="M359" s="150"/>
      <c r="O359" s="555"/>
      <c r="P359" s="556">
        <f t="shared" si="18"/>
        <v>0</v>
      </c>
      <c r="Q359" s="556">
        <f t="shared" si="19"/>
        <v>0</v>
      </c>
      <c r="R359" s="556">
        <f t="shared" si="20"/>
        <v>0</v>
      </c>
      <c r="S359" s="556">
        <f t="shared" si="20"/>
        <v>0</v>
      </c>
      <c r="T359" s="395"/>
      <c r="U359" s="395"/>
      <c r="V359" s="395"/>
      <c r="W359" s="395"/>
      <c r="BA359" s="553"/>
    </row>
    <row r="360" spans="2:53" x14ac:dyDescent="0.35">
      <c r="B360" s="80"/>
      <c r="C360" s="119"/>
      <c r="D360" s="119"/>
      <c r="E360" s="202"/>
      <c r="F360" s="119"/>
      <c r="G360" s="120"/>
      <c r="H360" s="41"/>
      <c r="I360" s="41"/>
      <c r="J360" s="329">
        <v>0</v>
      </c>
      <c r="K360" s="329">
        <v>0</v>
      </c>
      <c r="L360" s="391"/>
      <c r="M360" s="150"/>
      <c r="O360" s="555"/>
      <c r="P360" s="556">
        <f t="shared" si="18"/>
        <v>0</v>
      </c>
      <c r="Q360" s="556">
        <f t="shared" si="19"/>
        <v>0</v>
      </c>
      <c r="R360" s="556">
        <f t="shared" si="20"/>
        <v>0</v>
      </c>
      <c r="S360" s="556">
        <f t="shared" si="20"/>
        <v>0</v>
      </c>
      <c r="T360" s="395"/>
      <c r="U360" s="395"/>
      <c r="V360" s="395"/>
      <c r="W360" s="395"/>
      <c r="BA360" s="553"/>
    </row>
    <row r="361" spans="2:53" x14ac:dyDescent="0.35">
      <c r="B361" s="80"/>
      <c r="C361" s="119"/>
      <c r="D361" s="119"/>
      <c r="E361" s="202"/>
      <c r="F361" s="119"/>
      <c r="G361" s="120"/>
      <c r="H361" s="41"/>
      <c r="I361" s="41"/>
      <c r="J361" s="329">
        <v>0</v>
      </c>
      <c r="K361" s="329">
        <v>0</v>
      </c>
      <c r="L361" s="391"/>
      <c r="M361" s="150"/>
      <c r="O361" s="555"/>
      <c r="P361" s="556">
        <f t="shared" si="18"/>
        <v>0</v>
      </c>
      <c r="Q361" s="556">
        <f t="shared" si="19"/>
        <v>0</v>
      </c>
      <c r="R361" s="556">
        <f t="shared" si="20"/>
        <v>0</v>
      </c>
      <c r="S361" s="556">
        <f t="shared" si="20"/>
        <v>0</v>
      </c>
      <c r="T361" s="395"/>
      <c r="U361" s="395"/>
      <c r="V361" s="395"/>
      <c r="W361" s="395"/>
      <c r="BA361" s="553"/>
    </row>
    <row r="362" spans="2:53" x14ac:dyDescent="0.35">
      <c r="B362" s="80"/>
      <c r="C362" s="119"/>
      <c r="D362" s="119"/>
      <c r="E362" s="202"/>
      <c r="F362" s="119"/>
      <c r="G362" s="120"/>
      <c r="H362" s="41"/>
      <c r="I362" s="41"/>
      <c r="J362" s="329">
        <v>0</v>
      </c>
      <c r="K362" s="329">
        <v>0</v>
      </c>
      <c r="L362" s="391"/>
      <c r="M362" s="150"/>
      <c r="O362" s="555"/>
      <c r="P362" s="556">
        <f t="shared" si="18"/>
        <v>0</v>
      </c>
      <c r="Q362" s="556">
        <f t="shared" si="19"/>
        <v>0</v>
      </c>
      <c r="R362" s="556">
        <f t="shared" si="20"/>
        <v>0</v>
      </c>
      <c r="S362" s="556">
        <f t="shared" si="20"/>
        <v>0</v>
      </c>
      <c r="T362" s="395"/>
      <c r="U362" s="395"/>
      <c r="V362" s="395"/>
      <c r="W362" s="395"/>
      <c r="BA362" s="553"/>
    </row>
    <row r="363" spans="2:53" x14ac:dyDescent="0.35">
      <c r="B363" s="80"/>
      <c r="C363" s="119"/>
      <c r="D363" s="119"/>
      <c r="E363" s="202"/>
      <c r="F363" s="119"/>
      <c r="G363" s="120"/>
      <c r="H363" s="41"/>
      <c r="I363" s="41"/>
      <c r="J363" s="329">
        <v>0</v>
      </c>
      <c r="K363" s="329">
        <v>0</v>
      </c>
      <c r="L363" s="391"/>
      <c r="M363" s="150"/>
      <c r="O363" s="555"/>
      <c r="P363" s="556">
        <f t="shared" si="18"/>
        <v>0</v>
      </c>
      <c r="Q363" s="556">
        <f t="shared" si="19"/>
        <v>0</v>
      </c>
      <c r="R363" s="556">
        <f t="shared" si="20"/>
        <v>0</v>
      </c>
      <c r="S363" s="556">
        <f t="shared" si="20"/>
        <v>0</v>
      </c>
      <c r="T363" s="395"/>
      <c r="U363" s="395"/>
      <c r="V363" s="395"/>
      <c r="W363" s="395"/>
      <c r="BA363" s="553"/>
    </row>
    <row r="364" spans="2:53" x14ac:dyDescent="0.35">
      <c r="B364" s="80"/>
      <c r="C364" s="119"/>
      <c r="D364" s="119"/>
      <c r="E364" s="202"/>
      <c r="F364" s="119"/>
      <c r="G364" s="120"/>
      <c r="H364" s="41"/>
      <c r="I364" s="41"/>
      <c r="J364" s="329">
        <v>0</v>
      </c>
      <c r="K364" s="329">
        <v>0</v>
      </c>
      <c r="L364" s="391"/>
      <c r="M364" s="150"/>
      <c r="O364" s="555"/>
      <c r="P364" s="556">
        <f t="shared" si="18"/>
        <v>0</v>
      </c>
      <c r="Q364" s="556">
        <f t="shared" si="19"/>
        <v>0</v>
      </c>
      <c r="R364" s="556">
        <f t="shared" si="20"/>
        <v>0</v>
      </c>
      <c r="S364" s="556">
        <f t="shared" si="20"/>
        <v>0</v>
      </c>
      <c r="T364" s="395"/>
      <c r="U364" s="395"/>
      <c r="V364" s="395"/>
      <c r="W364" s="395"/>
      <c r="BA364" s="553"/>
    </row>
    <row r="365" spans="2:53" x14ac:dyDescent="0.35">
      <c r="B365" s="80"/>
      <c r="C365" s="119"/>
      <c r="D365" s="119"/>
      <c r="E365" s="202"/>
      <c r="F365" s="119"/>
      <c r="G365" s="120"/>
      <c r="H365" s="41"/>
      <c r="I365" s="41"/>
      <c r="J365" s="329">
        <v>0</v>
      </c>
      <c r="K365" s="329">
        <v>0</v>
      </c>
      <c r="L365" s="391"/>
      <c r="M365" s="150"/>
      <c r="O365" s="555"/>
      <c r="P365" s="556">
        <f t="shared" si="18"/>
        <v>0</v>
      </c>
      <c r="Q365" s="556">
        <f t="shared" si="19"/>
        <v>0</v>
      </c>
      <c r="R365" s="556">
        <f t="shared" si="20"/>
        <v>0</v>
      </c>
      <c r="S365" s="556">
        <f t="shared" si="20"/>
        <v>0</v>
      </c>
      <c r="T365" s="395"/>
      <c r="U365" s="395"/>
      <c r="V365" s="395"/>
      <c r="W365" s="395"/>
      <c r="BA365" s="553"/>
    </row>
    <row r="366" spans="2:53" x14ac:dyDescent="0.35">
      <c r="B366" s="80"/>
      <c r="C366" s="119"/>
      <c r="D366" s="119"/>
      <c r="E366" s="202"/>
      <c r="F366" s="119"/>
      <c r="G366" s="120"/>
      <c r="H366" s="41"/>
      <c r="I366" s="41"/>
      <c r="J366" s="329">
        <v>0</v>
      </c>
      <c r="K366" s="329">
        <v>0</v>
      </c>
      <c r="L366" s="391"/>
      <c r="M366" s="150"/>
      <c r="O366" s="555"/>
      <c r="P366" s="556">
        <f t="shared" si="18"/>
        <v>0</v>
      </c>
      <c r="Q366" s="556">
        <f t="shared" si="19"/>
        <v>0</v>
      </c>
      <c r="R366" s="556">
        <f t="shared" si="20"/>
        <v>0</v>
      </c>
      <c r="S366" s="556">
        <f t="shared" si="20"/>
        <v>0</v>
      </c>
      <c r="T366" s="395"/>
      <c r="U366" s="395"/>
      <c r="V366" s="395"/>
      <c r="W366" s="395"/>
      <c r="BA366" s="553"/>
    </row>
    <row r="367" spans="2:53" x14ac:dyDescent="0.35">
      <c r="B367" s="80"/>
      <c r="C367" s="119"/>
      <c r="D367" s="119"/>
      <c r="E367" s="202"/>
      <c r="F367" s="119"/>
      <c r="G367" s="120"/>
      <c r="H367" s="41"/>
      <c r="I367" s="41"/>
      <c r="J367" s="329">
        <v>0</v>
      </c>
      <c r="K367" s="329">
        <v>0</v>
      </c>
      <c r="L367" s="391"/>
      <c r="M367" s="150"/>
      <c r="O367" s="555"/>
      <c r="P367" s="556">
        <f t="shared" si="18"/>
        <v>0</v>
      </c>
      <c r="Q367" s="556">
        <f t="shared" si="19"/>
        <v>0</v>
      </c>
      <c r="R367" s="556">
        <f t="shared" si="20"/>
        <v>0</v>
      </c>
      <c r="S367" s="556">
        <f t="shared" si="20"/>
        <v>0</v>
      </c>
      <c r="T367" s="395"/>
      <c r="U367" s="395"/>
      <c r="V367" s="395"/>
      <c r="W367" s="395"/>
      <c r="BA367" s="553"/>
    </row>
    <row r="368" spans="2:53" x14ac:dyDescent="0.35">
      <c r="B368" s="80"/>
      <c r="C368" s="119"/>
      <c r="D368" s="119"/>
      <c r="E368" s="202"/>
      <c r="F368" s="119"/>
      <c r="G368" s="120"/>
      <c r="H368" s="41"/>
      <c r="I368" s="41"/>
      <c r="J368" s="329">
        <v>0</v>
      </c>
      <c r="K368" s="329">
        <v>0</v>
      </c>
      <c r="L368" s="391"/>
      <c r="M368" s="150"/>
      <c r="O368" s="555"/>
      <c r="P368" s="556">
        <f t="shared" si="18"/>
        <v>0</v>
      </c>
      <c r="Q368" s="556">
        <f t="shared" si="19"/>
        <v>0</v>
      </c>
      <c r="R368" s="556">
        <f t="shared" si="20"/>
        <v>0</v>
      </c>
      <c r="S368" s="556">
        <f t="shared" si="20"/>
        <v>0</v>
      </c>
      <c r="T368" s="395"/>
      <c r="U368" s="395"/>
      <c r="V368" s="395"/>
      <c r="W368" s="395"/>
      <c r="BA368" s="553"/>
    </row>
    <row r="369" spans="2:53" x14ac:dyDescent="0.35">
      <c r="B369" s="80"/>
      <c r="C369" s="119"/>
      <c r="D369" s="119"/>
      <c r="E369" s="202"/>
      <c r="F369" s="119"/>
      <c r="G369" s="120"/>
      <c r="H369" s="41"/>
      <c r="I369" s="41"/>
      <c r="J369" s="329">
        <v>0</v>
      </c>
      <c r="K369" s="329">
        <v>0</v>
      </c>
      <c r="L369" s="391"/>
      <c r="M369" s="150"/>
      <c r="O369" s="555"/>
      <c r="P369" s="556">
        <f t="shared" si="18"/>
        <v>0</v>
      </c>
      <c r="Q369" s="556">
        <f t="shared" si="19"/>
        <v>0</v>
      </c>
      <c r="R369" s="556">
        <f t="shared" si="20"/>
        <v>0</v>
      </c>
      <c r="S369" s="556">
        <f t="shared" si="20"/>
        <v>0</v>
      </c>
      <c r="T369" s="395"/>
      <c r="U369" s="395"/>
      <c r="V369" s="395"/>
      <c r="W369" s="395"/>
      <c r="BA369" s="553"/>
    </row>
    <row r="370" spans="2:53" x14ac:dyDescent="0.35">
      <c r="B370" s="80"/>
      <c r="C370" s="119"/>
      <c r="D370" s="119"/>
      <c r="E370" s="202"/>
      <c r="F370" s="119"/>
      <c r="G370" s="120"/>
      <c r="H370" s="41"/>
      <c r="I370" s="41"/>
      <c r="J370" s="329">
        <v>0</v>
      </c>
      <c r="K370" s="329">
        <v>0</v>
      </c>
      <c r="L370" s="391"/>
      <c r="M370" s="150"/>
      <c r="O370" s="555"/>
      <c r="P370" s="556">
        <f t="shared" ref="P370:P433" si="21">J370*$G$32</f>
        <v>0</v>
      </c>
      <c r="Q370" s="556">
        <f t="shared" ref="Q370:Q433" si="22">K370*$G$42</f>
        <v>0</v>
      </c>
      <c r="R370" s="556">
        <f t="shared" ref="R370:S433" si="23">P370-J370</f>
        <v>0</v>
      </c>
      <c r="S370" s="556">
        <f t="shared" si="23"/>
        <v>0</v>
      </c>
      <c r="T370" s="395"/>
      <c r="U370" s="395"/>
      <c r="V370" s="395"/>
      <c r="W370" s="395"/>
      <c r="BA370" s="553"/>
    </row>
    <row r="371" spans="2:53" x14ac:dyDescent="0.35">
      <c r="B371" s="80"/>
      <c r="C371" s="119"/>
      <c r="D371" s="119"/>
      <c r="E371" s="202"/>
      <c r="F371" s="119"/>
      <c r="G371" s="120"/>
      <c r="H371" s="41"/>
      <c r="I371" s="41"/>
      <c r="J371" s="329">
        <v>0</v>
      </c>
      <c r="K371" s="329">
        <v>0</v>
      </c>
      <c r="L371" s="391"/>
      <c r="M371" s="150"/>
      <c r="O371" s="555"/>
      <c r="P371" s="556">
        <f t="shared" si="21"/>
        <v>0</v>
      </c>
      <c r="Q371" s="556">
        <f t="shared" si="22"/>
        <v>0</v>
      </c>
      <c r="R371" s="556">
        <f t="shared" si="23"/>
        <v>0</v>
      </c>
      <c r="S371" s="556">
        <f t="shared" si="23"/>
        <v>0</v>
      </c>
      <c r="T371" s="395"/>
      <c r="U371" s="395"/>
      <c r="V371" s="395"/>
      <c r="W371" s="395"/>
      <c r="BA371" s="553"/>
    </row>
    <row r="372" spans="2:53" x14ac:dyDescent="0.35">
      <c r="B372" s="80"/>
      <c r="C372" s="119"/>
      <c r="D372" s="119"/>
      <c r="E372" s="202"/>
      <c r="F372" s="119"/>
      <c r="G372" s="120"/>
      <c r="H372" s="41"/>
      <c r="I372" s="41"/>
      <c r="J372" s="329">
        <v>0</v>
      </c>
      <c r="K372" s="329">
        <v>0</v>
      </c>
      <c r="L372" s="391"/>
      <c r="M372" s="150"/>
      <c r="O372" s="555"/>
      <c r="P372" s="556">
        <f t="shared" si="21"/>
        <v>0</v>
      </c>
      <c r="Q372" s="556">
        <f t="shared" si="22"/>
        <v>0</v>
      </c>
      <c r="R372" s="556">
        <f t="shared" si="23"/>
        <v>0</v>
      </c>
      <c r="S372" s="556">
        <f t="shared" si="23"/>
        <v>0</v>
      </c>
      <c r="T372" s="395"/>
      <c r="U372" s="395"/>
      <c r="V372" s="395"/>
      <c r="W372" s="395"/>
      <c r="BA372" s="553"/>
    </row>
    <row r="373" spans="2:53" x14ac:dyDescent="0.35">
      <c r="B373" s="80"/>
      <c r="C373" s="119"/>
      <c r="D373" s="119"/>
      <c r="E373" s="202"/>
      <c r="F373" s="119"/>
      <c r="G373" s="120"/>
      <c r="H373" s="41"/>
      <c r="I373" s="41"/>
      <c r="J373" s="329">
        <v>0</v>
      </c>
      <c r="K373" s="329">
        <v>0</v>
      </c>
      <c r="L373" s="391"/>
      <c r="M373" s="150"/>
      <c r="O373" s="555"/>
      <c r="P373" s="556">
        <f t="shared" si="21"/>
        <v>0</v>
      </c>
      <c r="Q373" s="556">
        <f t="shared" si="22"/>
        <v>0</v>
      </c>
      <c r="R373" s="556">
        <f t="shared" si="23"/>
        <v>0</v>
      </c>
      <c r="S373" s="556">
        <f t="shared" si="23"/>
        <v>0</v>
      </c>
      <c r="T373" s="395"/>
      <c r="U373" s="395"/>
      <c r="V373" s="395"/>
      <c r="W373" s="395"/>
      <c r="BA373" s="553"/>
    </row>
    <row r="374" spans="2:53" x14ac:dyDescent="0.35">
      <c r="B374" s="80"/>
      <c r="C374" s="119"/>
      <c r="D374" s="119"/>
      <c r="E374" s="202"/>
      <c r="F374" s="119"/>
      <c r="G374" s="120"/>
      <c r="H374" s="41"/>
      <c r="I374" s="41"/>
      <c r="J374" s="329">
        <v>0</v>
      </c>
      <c r="K374" s="329">
        <v>0</v>
      </c>
      <c r="L374" s="391"/>
      <c r="M374" s="150"/>
      <c r="O374" s="555"/>
      <c r="P374" s="556">
        <f t="shared" si="21"/>
        <v>0</v>
      </c>
      <c r="Q374" s="556">
        <f t="shared" si="22"/>
        <v>0</v>
      </c>
      <c r="R374" s="556">
        <f t="shared" si="23"/>
        <v>0</v>
      </c>
      <c r="S374" s="556">
        <f t="shared" si="23"/>
        <v>0</v>
      </c>
      <c r="T374" s="395"/>
      <c r="U374" s="395"/>
      <c r="V374" s="395"/>
      <c r="W374" s="395"/>
      <c r="BA374" s="553"/>
    </row>
    <row r="375" spans="2:53" x14ac:dyDescent="0.35">
      <c r="B375" s="80"/>
      <c r="C375" s="119"/>
      <c r="D375" s="119"/>
      <c r="E375" s="202"/>
      <c r="F375" s="119"/>
      <c r="G375" s="120"/>
      <c r="H375" s="41"/>
      <c r="I375" s="41"/>
      <c r="J375" s="329">
        <v>0</v>
      </c>
      <c r="K375" s="329">
        <v>0</v>
      </c>
      <c r="L375" s="391"/>
      <c r="M375" s="150"/>
      <c r="O375" s="555"/>
      <c r="P375" s="556">
        <f t="shared" si="21"/>
        <v>0</v>
      </c>
      <c r="Q375" s="556">
        <f t="shared" si="22"/>
        <v>0</v>
      </c>
      <c r="R375" s="556">
        <f t="shared" si="23"/>
        <v>0</v>
      </c>
      <c r="S375" s="556">
        <f t="shared" si="23"/>
        <v>0</v>
      </c>
      <c r="T375" s="395"/>
      <c r="U375" s="395"/>
      <c r="V375" s="395"/>
      <c r="W375" s="395"/>
      <c r="BA375" s="553"/>
    </row>
    <row r="376" spans="2:53" x14ac:dyDescent="0.35">
      <c r="B376" s="80"/>
      <c r="C376" s="119"/>
      <c r="D376" s="119"/>
      <c r="E376" s="202"/>
      <c r="F376" s="119"/>
      <c r="G376" s="120"/>
      <c r="H376" s="41"/>
      <c r="I376" s="41"/>
      <c r="J376" s="329">
        <v>0</v>
      </c>
      <c r="K376" s="329">
        <v>0</v>
      </c>
      <c r="L376" s="391"/>
      <c r="M376" s="150"/>
      <c r="O376" s="555"/>
      <c r="P376" s="556">
        <f t="shared" si="21"/>
        <v>0</v>
      </c>
      <c r="Q376" s="556">
        <f t="shared" si="22"/>
        <v>0</v>
      </c>
      <c r="R376" s="556">
        <f t="shared" si="23"/>
        <v>0</v>
      </c>
      <c r="S376" s="556">
        <f t="shared" si="23"/>
        <v>0</v>
      </c>
      <c r="T376" s="395"/>
      <c r="U376" s="395"/>
      <c r="V376" s="395"/>
      <c r="W376" s="395"/>
      <c r="BA376" s="553"/>
    </row>
    <row r="377" spans="2:53" x14ac:dyDescent="0.35">
      <c r="B377" s="80"/>
      <c r="C377" s="119"/>
      <c r="D377" s="119"/>
      <c r="E377" s="202"/>
      <c r="F377" s="119"/>
      <c r="G377" s="120"/>
      <c r="H377" s="41"/>
      <c r="I377" s="41"/>
      <c r="J377" s="329">
        <v>0</v>
      </c>
      <c r="K377" s="329">
        <v>0</v>
      </c>
      <c r="L377" s="391"/>
      <c r="M377" s="150"/>
      <c r="O377" s="555"/>
      <c r="P377" s="556">
        <f t="shared" si="21"/>
        <v>0</v>
      </c>
      <c r="Q377" s="556">
        <f t="shared" si="22"/>
        <v>0</v>
      </c>
      <c r="R377" s="556">
        <f t="shared" si="23"/>
        <v>0</v>
      </c>
      <c r="S377" s="556">
        <f t="shared" si="23"/>
        <v>0</v>
      </c>
      <c r="T377" s="395"/>
      <c r="U377" s="395"/>
      <c r="V377" s="395"/>
      <c r="W377" s="395"/>
      <c r="BA377" s="553"/>
    </row>
    <row r="378" spans="2:53" x14ac:dyDescent="0.35">
      <c r="B378" s="80"/>
      <c r="C378" s="119"/>
      <c r="D378" s="119"/>
      <c r="E378" s="202"/>
      <c r="F378" s="119"/>
      <c r="G378" s="120"/>
      <c r="H378" s="41"/>
      <c r="I378" s="41"/>
      <c r="J378" s="329">
        <v>0</v>
      </c>
      <c r="K378" s="329">
        <v>0</v>
      </c>
      <c r="L378" s="391"/>
      <c r="M378" s="150"/>
      <c r="O378" s="555"/>
      <c r="P378" s="556">
        <f t="shared" si="21"/>
        <v>0</v>
      </c>
      <c r="Q378" s="556">
        <f t="shared" si="22"/>
        <v>0</v>
      </c>
      <c r="R378" s="556">
        <f t="shared" si="23"/>
        <v>0</v>
      </c>
      <c r="S378" s="556">
        <f t="shared" si="23"/>
        <v>0</v>
      </c>
      <c r="T378" s="395"/>
      <c r="U378" s="395"/>
      <c r="V378" s="395"/>
      <c r="W378" s="395"/>
      <c r="BA378" s="553"/>
    </row>
    <row r="379" spans="2:53" x14ac:dyDescent="0.35">
      <c r="B379" s="80"/>
      <c r="C379" s="119"/>
      <c r="D379" s="119"/>
      <c r="E379" s="202"/>
      <c r="F379" s="119"/>
      <c r="G379" s="120"/>
      <c r="H379" s="41"/>
      <c r="I379" s="41"/>
      <c r="J379" s="329">
        <v>0</v>
      </c>
      <c r="K379" s="329">
        <v>0</v>
      </c>
      <c r="L379" s="391"/>
      <c r="M379" s="150"/>
      <c r="O379" s="555"/>
      <c r="P379" s="556">
        <f t="shared" si="21"/>
        <v>0</v>
      </c>
      <c r="Q379" s="556">
        <f t="shared" si="22"/>
        <v>0</v>
      </c>
      <c r="R379" s="556">
        <f t="shared" si="23"/>
        <v>0</v>
      </c>
      <c r="S379" s="556">
        <f t="shared" si="23"/>
        <v>0</v>
      </c>
      <c r="T379" s="395"/>
      <c r="U379" s="395"/>
      <c r="V379" s="395"/>
      <c r="W379" s="395"/>
      <c r="BA379" s="553"/>
    </row>
    <row r="380" spans="2:53" x14ac:dyDescent="0.35">
      <c r="B380" s="80"/>
      <c r="C380" s="119"/>
      <c r="D380" s="119"/>
      <c r="E380" s="202"/>
      <c r="F380" s="119"/>
      <c r="G380" s="120"/>
      <c r="H380" s="41"/>
      <c r="I380" s="41"/>
      <c r="J380" s="329">
        <v>0</v>
      </c>
      <c r="K380" s="329">
        <v>0</v>
      </c>
      <c r="L380" s="391"/>
      <c r="M380" s="150"/>
      <c r="O380" s="555"/>
      <c r="P380" s="556">
        <f t="shared" si="21"/>
        <v>0</v>
      </c>
      <c r="Q380" s="556">
        <f t="shared" si="22"/>
        <v>0</v>
      </c>
      <c r="R380" s="556">
        <f t="shared" si="23"/>
        <v>0</v>
      </c>
      <c r="S380" s="556">
        <f t="shared" si="23"/>
        <v>0</v>
      </c>
      <c r="T380" s="395"/>
      <c r="U380" s="395"/>
      <c r="V380" s="395"/>
      <c r="W380" s="395"/>
      <c r="BA380" s="553"/>
    </row>
    <row r="381" spans="2:53" x14ac:dyDescent="0.35">
      <c r="B381" s="80"/>
      <c r="C381" s="119"/>
      <c r="D381" s="119"/>
      <c r="E381" s="202"/>
      <c r="F381" s="119"/>
      <c r="G381" s="120"/>
      <c r="H381" s="41"/>
      <c r="I381" s="41"/>
      <c r="J381" s="329">
        <v>0</v>
      </c>
      <c r="K381" s="329">
        <v>0</v>
      </c>
      <c r="L381" s="391"/>
      <c r="M381" s="150"/>
      <c r="O381" s="555"/>
      <c r="P381" s="556">
        <f t="shared" si="21"/>
        <v>0</v>
      </c>
      <c r="Q381" s="556">
        <f t="shared" si="22"/>
        <v>0</v>
      </c>
      <c r="R381" s="556">
        <f t="shared" si="23"/>
        <v>0</v>
      </c>
      <c r="S381" s="556">
        <f t="shared" si="23"/>
        <v>0</v>
      </c>
      <c r="T381" s="395"/>
      <c r="U381" s="395"/>
      <c r="V381" s="395"/>
      <c r="W381" s="395"/>
      <c r="BA381" s="553"/>
    </row>
    <row r="382" spans="2:53" x14ac:dyDescent="0.35">
      <c r="B382" s="80"/>
      <c r="C382" s="119"/>
      <c r="D382" s="119"/>
      <c r="E382" s="202"/>
      <c r="F382" s="119"/>
      <c r="G382" s="120"/>
      <c r="H382" s="41"/>
      <c r="I382" s="41"/>
      <c r="J382" s="329">
        <v>0</v>
      </c>
      <c r="K382" s="329">
        <v>0</v>
      </c>
      <c r="L382" s="391"/>
      <c r="M382" s="150"/>
      <c r="O382" s="555"/>
      <c r="P382" s="556">
        <f t="shared" si="21"/>
        <v>0</v>
      </c>
      <c r="Q382" s="556">
        <f t="shared" si="22"/>
        <v>0</v>
      </c>
      <c r="R382" s="556">
        <f t="shared" si="23"/>
        <v>0</v>
      </c>
      <c r="S382" s="556">
        <f t="shared" si="23"/>
        <v>0</v>
      </c>
      <c r="T382" s="395"/>
      <c r="U382" s="395"/>
      <c r="V382" s="395"/>
      <c r="W382" s="395"/>
      <c r="BA382" s="553"/>
    </row>
    <row r="383" spans="2:53" x14ac:dyDescent="0.35">
      <c r="B383" s="80"/>
      <c r="C383" s="119"/>
      <c r="D383" s="119"/>
      <c r="E383" s="202"/>
      <c r="F383" s="119"/>
      <c r="G383" s="120"/>
      <c r="H383" s="41"/>
      <c r="I383" s="41"/>
      <c r="J383" s="329">
        <v>0</v>
      </c>
      <c r="K383" s="329">
        <v>0</v>
      </c>
      <c r="L383" s="391"/>
      <c r="M383" s="150"/>
      <c r="O383" s="555"/>
      <c r="P383" s="556">
        <f t="shared" si="21"/>
        <v>0</v>
      </c>
      <c r="Q383" s="556">
        <f t="shared" si="22"/>
        <v>0</v>
      </c>
      <c r="R383" s="556">
        <f t="shared" si="23"/>
        <v>0</v>
      </c>
      <c r="S383" s="556">
        <f t="shared" si="23"/>
        <v>0</v>
      </c>
      <c r="T383" s="395"/>
      <c r="U383" s="395"/>
      <c r="V383" s="395"/>
      <c r="W383" s="395"/>
      <c r="BA383" s="553"/>
    </row>
    <row r="384" spans="2:53" x14ac:dyDescent="0.35">
      <c r="B384" s="80"/>
      <c r="C384" s="119"/>
      <c r="D384" s="119"/>
      <c r="E384" s="202"/>
      <c r="F384" s="119"/>
      <c r="G384" s="120"/>
      <c r="H384" s="41"/>
      <c r="I384" s="41"/>
      <c r="J384" s="329">
        <v>0</v>
      </c>
      <c r="K384" s="329">
        <v>0</v>
      </c>
      <c r="L384" s="391"/>
      <c r="M384" s="150"/>
      <c r="O384" s="555"/>
      <c r="P384" s="556">
        <f t="shared" si="21"/>
        <v>0</v>
      </c>
      <c r="Q384" s="556">
        <f t="shared" si="22"/>
        <v>0</v>
      </c>
      <c r="R384" s="556">
        <f t="shared" si="23"/>
        <v>0</v>
      </c>
      <c r="S384" s="556">
        <f t="shared" si="23"/>
        <v>0</v>
      </c>
      <c r="T384" s="395"/>
      <c r="U384" s="395"/>
      <c r="V384" s="395"/>
      <c r="W384" s="395"/>
      <c r="BA384" s="553"/>
    </row>
    <row r="385" spans="2:53" x14ac:dyDescent="0.35">
      <c r="B385" s="80"/>
      <c r="C385" s="119"/>
      <c r="D385" s="119"/>
      <c r="E385" s="202"/>
      <c r="F385" s="119"/>
      <c r="G385" s="120"/>
      <c r="H385" s="41"/>
      <c r="I385" s="41"/>
      <c r="J385" s="329">
        <v>0</v>
      </c>
      <c r="K385" s="329">
        <v>0</v>
      </c>
      <c r="L385" s="391"/>
      <c r="M385" s="150"/>
      <c r="O385" s="555"/>
      <c r="P385" s="556">
        <f t="shared" si="21"/>
        <v>0</v>
      </c>
      <c r="Q385" s="556">
        <f t="shared" si="22"/>
        <v>0</v>
      </c>
      <c r="R385" s="556">
        <f t="shared" si="23"/>
        <v>0</v>
      </c>
      <c r="S385" s="556">
        <f t="shared" si="23"/>
        <v>0</v>
      </c>
      <c r="T385" s="395"/>
      <c r="U385" s="395"/>
      <c r="V385" s="395"/>
      <c r="W385" s="395"/>
      <c r="BA385" s="553"/>
    </row>
    <row r="386" spans="2:53" x14ac:dyDescent="0.35">
      <c r="B386" s="80"/>
      <c r="C386" s="119"/>
      <c r="D386" s="119"/>
      <c r="E386" s="202"/>
      <c r="F386" s="119"/>
      <c r="G386" s="120"/>
      <c r="H386" s="41"/>
      <c r="I386" s="41"/>
      <c r="J386" s="329">
        <v>0</v>
      </c>
      <c r="K386" s="329">
        <v>0</v>
      </c>
      <c r="L386" s="391"/>
      <c r="M386" s="150"/>
      <c r="O386" s="555"/>
      <c r="P386" s="556">
        <f t="shared" si="21"/>
        <v>0</v>
      </c>
      <c r="Q386" s="556">
        <f t="shared" si="22"/>
        <v>0</v>
      </c>
      <c r="R386" s="556">
        <f t="shared" si="23"/>
        <v>0</v>
      </c>
      <c r="S386" s="556">
        <f t="shared" si="23"/>
        <v>0</v>
      </c>
      <c r="T386" s="395"/>
      <c r="U386" s="395"/>
      <c r="V386" s="395"/>
      <c r="W386" s="395"/>
      <c r="BA386" s="553"/>
    </row>
    <row r="387" spans="2:53" x14ac:dyDescent="0.35">
      <c r="B387" s="80"/>
      <c r="C387" s="119"/>
      <c r="D387" s="119"/>
      <c r="E387" s="202"/>
      <c r="F387" s="119"/>
      <c r="G387" s="120"/>
      <c r="H387" s="41"/>
      <c r="I387" s="41"/>
      <c r="J387" s="329">
        <v>0</v>
      </c>
      <c r="K387" s="329">
        <v>0</v>
      </c>
      <c r="L387" s="391"/>
      <c r="M387" s="150"/>
      <c r="O387" s="555"/>
      <c r="P387" s="556">
        <f t="shared" si="21"/>
        <v>0</v>
      </c>
      <c r="Q387" s="556">
        <f t="shared" si="22"/>
        <v>0</v>
      </c>
      <c r="R387" s="556">
        <f t="shared" si="23"/>
        <v>0</v>
      </c>
      <c r="S387" s="556">
        <f t="shared" si="23"/>
        <v>0</v>
      </c>
      <c r="T387" s="395"/>
      <c r="U387" s="395"/>
      <c r="V387" s="395"/>
      <c r="W387" s="395"/>
      <c r="BA387" s="553"/>
    </row>
    <row r="388" spans="2:53" x14ac:dyDescent="0.35">
      <c r="B388" s="80"/>
      <c r="C388" s="119"/>
      <c r="D388" s="119"/>
      <c r="E388" s="202"/>
      <c r="F388" s="119"/>
      <c r="G388" s="120"/>
      <c r="H388" s="41"/>
      <c r="I388" s="41"/>
      <c r="J388" s="329">
        <v>0</v>
      </c>
      <c r="K388" s="329">
        <v>0</v>
      </c>
      <c r="L388" s="391"/>
      <c r="M388" s="150"/>
      <c r="O388" s="555"/>
      <c r="P388" s="556">
        <f t="shared" si="21"/>
        <v>0</v>
      </c>
      <c r="Q388" s="556">
        <f t="shared" si="22"/>
        <v>0</v>
      </c>
      <c r="R388" s="556">
        <f t="shared" si="23"/>
        <v>0</v>
      </c>
      <c r="S388" s="556">
        <f t="shared" si="23"/>
        <v>0</v>
      </c>
      <c r="T388" s="395"/>
      <c r="U388" s="395"/>
      <c r="V388" s="395"/>
      <c r="W388" s="395"/>
      <c r="BA388" s="553"/>
    </row>
    <row r="389" spans="2:53" x14ac:dyDescent="0.35">
      <c r="B389" s="80"/>
      <c r="C389" s="119"/>
      <c r="D389" s="119"/>
      <c r="E389" s="202"/>
      <c r="F389" s="119"/>
      <c r="G389" s="120"/>
      <c r="H389" s="41"/>
      <c r="I389" s="41"/>
      <c r="J389" s="329">
        <v>0</v>
      </c>
      <c r="K389" s="329">
        <v>0</v>
      </c>
      <c r="L389" s="391"/>
      <c r="M389" s="150"/>
      <c r="O389" s="555"/>
      <c r="P389" s="556">
        <f t="shared" si="21"/>
        <v>0</v>
      </c>
      <c r="Q389" s="556">
        <f t="shared" si="22"/>
        <v>0</v>
      </c>
      <c r="R389" s="556">
        <f t="shared" si="23"/>
        <v>0</v>
      </c>
      <c r="S389" s="556">
        <f t="shared" si="23"/>
        <v>0</v>
      </c>
      <c r="T389" s="395"/>
      <c r="U389" s="395"/>
      <c r="V389" s="395"/>
      <c r="W389" s="395"/>
      <c r="BA389" s="553"/>
    </row>
    <row r="390" spans="2:53" x14ac:dyDescent="0.35">
      <c r="B390" s="80"/>
      <c r="C390" s="119"/>
      <c r="D390" s="119"/>
      <c r="E390" s="202"/>
      <c r="F390" s="119"/>
      <c r="G390" s="120"/>
      <c r="H390" s="41"/>
      <c r="I390" s="41"/>
      <c r="J390" s="329">
        <v>0</v>
      </c>
      <c r="K390" s="329">
        <v>0</v>
      </c>
      <c r="L390" s="391"/>
      <c r="M390" s="150"/>
      <c r="O390" s="555"/>
      <c r="P390" s="556">
        <f t="shared" si="21"/>
        <v>0</v>
      </c>
      <c r="Q390" s="556">
        <f t="shared" si="22"/>
        <v>0</v>
      </c>
      <c r="R390" s="556">
        <f t="shared" si="23"/>
        <v>0</v>
      </c>
      <c r="S390" s="556">
        <f t="shared" si="23"/>
        <v>0</v>
      </c>
      <c r="T390" s="395"/>
      <c r="U390" s="395"/>
      <c r="V390" s="395"/>
      <c r="W390" s="395"/>
      <c r="BA390" s="553"/>
    </row>
    <row r="391" spans="2:53" x14ac:dyDescent="0.35">
      <c r="B391" s="80"/>
      <c r="C391" s="119"/>
      <c r="D391" s="119"/>
      <c r="E391" s="202"/>
      <c r="F391" s="119"/>
      <c r="G391" s="120"/>
      <c r="H391" s="41"/>
      <c r="I391" s="41"/>
      <c r="J391" s="329">
        <v>0</v>
      </c>
      <c r="K391" s="329">
        <v>0</v>
      </c>
      <c r="L391" s="391"/>
      <c r="M391" s="150"/>
      <c r="O391" s="555"/>
      <c r="P391" s="556">
        <f t="shared" si="21"/>
        <v>0</v>
      </c>
      <c r="Q391" s="556">
        <f t="shared" si="22"/>
        <v>0</v>
      </c>
      <c r="R391" s="556">
        <f t="shared" si="23"/>
        <v>0</v>
      </c>
      <c r="S391" s="556">
        <f t="shared" si="23"/>
        <v>0</v>
      </c>
      <c r="T391" s="395"/>
      <c r="U391" s="395"/>
      <c r="V391" s="395"/>
      <c r="W391" s="395"/>
      <c r="BA391" s="553"/>
    </row>
    <row r="392" spans="2:53" x14ac:dyDescent="0.35">
      <c r="B392" s="80"/>
      <c r="C392" s="119"/>
      <c r="D392" s="119"/>
      <c r="E392" s="202"/>
      <c r="F392" s="119"/>
      <c r="G392" s="120"/>
      <c r="H392" s="41"/>
      <c r="I392" s="41"/>
      <c r="J392" s="329">
        <v>0</v>
      </c>
      <c r="K392" s="329">
        <v>0</v>
      </c>
      <c r="L392" s="391"/>
      <c r="M392" s="150"/>
      <c r="O392" s="555"/>
      <c r="P392" s="556">
        <f t="shared" si="21"/>
        <v>0</v>
      </c>
      <c r="Q392" s="556">
        <f t="shared" si="22"/>
        <v>0</v>
      </c>
      <c r="R392" s="556">
        <f t="shared" si="23"/>
        <v>0</v>
      </c>
      <c r="S392" s="556">
        <f t="shared" si="23"/>
        <v>0</v>
      </c>
      <c r="T392" s="395"/>
      <c r="U392" s="395"/>
      <c r="V392" s="395"/>
      <c r="W392" s="395"/>
      <c r="BA392" s="553"/>
    </row>
    <row r="393" spans="2:53" x14ac:dyDescent="0.35">
      <c r="B393" s="80"/>
      <c r="C393" s="119"/>
      <c r="D393" s="119"/>
      <c r="E393" s="202"/>
      <c r="F393" s="119"/>
      <c r="G393" s="120"/>
      <c r="H393" s="41"/>
      <c r="I393" s="41"/>
      <c r="J393" s="329">
        <v>0</v>
      </c>
      <c r="K393" s="329">
        <v>0</v>
      </c>
      <c r="L393" s="391"/>
      <c r="M393" s="150"/>
      <c r="O393" s="555"/>
      <c r="P393" s="556">
        <f t="shared" si="21"/>
        <v>0</v>
      </c>
      <c r="Q393" s="556">
        <f t="shared" si="22"/>
        <v>0</v>
      </c>
      <c r="R393" s="556">
        <f t="shared" si="23"/>
        <v>0</v>
      </c>
      <c r="S393" s="556">
        <f t="shared" si="23"/>
        <v>0</v>
      </c>
      <c r="T393" s="395"/>
      <c r="U393" s="395"/>
      <c r="V393" s="395"/>
      <c r="W393" s="395"/>
      <c r="BA393" s="553"/>
    </row>
    <row r="394" spans="2:53" x14ac:dyDescent="0.35">
      <c r="B394" s="80"/>
      <c r="C394" s="119"/>
      <c r="D394" s="119"/>
      <c r="E394" s="202"/>
      <c r="F394" s="119"/>
      <c r="G394" s="120"/>
      <c r="H394" s="41"/>
      <c r="I394" s="41"/>
      <c r="J394" s="329">
        <v>0</v>
      </c>
      <c r="K394" s="329">
        <v>0</v>
      </c>
      <c r="L394" s="391"/>
      <c r="M394" s="150"/>
      <c r="O394" s="555"/>
      <c r="P394" s="556">
        <f t="shared" si="21"/>
        <v>0</v>
      </c>
      <c r="Q394" s="556">
        <f t="shared" si="22"/>
        <v>0</v>
      </c>
      <c r="R394" s="556">
        <f t="shared" si="23"/>
        <v>0</v>
      </c>
      <c r="S394" s="556">
        <f t="shared" si="23"/>
        <v>0</v>
      </c>
      <c r="T394" s="395"/>
      <c r="U394" s="395"/>
      <c r="V394" s="395"/>
      <c r="W394" s="395"/>
      <c r="BA394" s="553"/>
    </row>
    <row r="395" spans="2:53" x14ac:dyDescent="0.35">
      <c r="B395" s="80"/>
      <c r="C395" s="119"/>
      <c r="D395" s="119"/>
      <c r="E395" s="202"/>
      <c r="F395" s="119"/>
      <c r="G395" s="120"/>
      <c r="H395" s="41"/>
      <c r="I395" s="41"/>
      <c r="J395" s="329">
        <v>0</v>
      </c>
      <c r="K395" s="329">
        <v>0</v>
      </c>
      <c r="L395" s="391"/>
      <c r="M395" s="150"/>
      <c r="O395" s="555"/>
      <c r="P395" s="556">
        <f t="shared" si="21"/>
        <v>0</v>
      </c>
      <c r="Q395" s="556">
        <f t="shared" si="22"/>
        <v>0</v>
      </c>
      <c r="R395" s="556">
        <f t="shared" si="23"/>
        <v>0</v>
      </c>
      <c r="S395" s="556">
        <f t="shared" si="23"/>
        <v>0</v>
      </c>
      <c r="T395" s="395"/>
      <c r="U395" s="395"/>
      <c r="V395" s="395"/>
      <c r="W395" s="395"/>
      <c r="BA395" s="553"/>
    </row>
    <row r="396" spans="2:53" x14ac:dyDescent="0.35">
      <c r="B396" s="80"/>
      <c r="C396" s="119"/>
      <c r="D396" s="119"/>
      <c r="E396" s="202"/>
      <c r="F396" s="119"/>
      <c r="G396" s="120"/>
      <c r="H396" s="41"/>
      <c r="I396" s="41"/>
      <c r="J396" s="329">
        <v>0</v>
      </c>
      <c r="K396" s="329">
        <v>0</v>
      </c>
      <c r="L396" s="391"/>
      <c r="M396" s="150"/>
      <c r="O396" s="555"/>
      <c r="P396" s="556">
        <f t="shared" si="21"/>
        <v>0</v>
      </c>
      <c r="Q396" s="556">
        <f t="shared" si="22"/>
        <v>0</v>
      </c>
      <c r="R396" s="556">
        <f t="shared" si="23"/>
        <v>0</v>
      </c>
      <c r="S396" s="556">
        <f t="shared" si="23"/>
        <v>0</v>
      </c>
      <c r="T396" s="395"/>
      <c r="U396" s="395"/>
      <c r="V396" s="395"/>
      <c r="W396" s="395"/>
      <c r="BA396" s="553"/>
    </row>
    <row r="397" spans="2:53" x14ac:dyDescent="0.35">
      <c r="B397" s="80"/>
      <c r="C397" s="119"/>
      <c r="D397" s="119"/>
      <c r="E397" s="202"/>
      <c r="F397" s="119"/>
      <c r="G397" s="120"/>
      <c r="H397" s="41"/>
      <c r="I397" s="41"/>
      <c r="J397" s="329">
        <v>0</v>
      </c>
      <c r="K397" s="329">
        <v>0</v>
      </c>
      <c r="L397" s="391"/>
      <c r="M397" s="150"/>
      <c r="O397" s="555"/>
      <c r="P397" s="556">
        <f t="shared" si="21"/>
        <v>0</v>
      </c>
      <c r="Q397" s="556">
        <f t="shared" si="22"/>
        <v>0</v>
      </c>
      <c r="R397" s="556">
        <f t="shared" si="23"/>
        <v>0</v>
      </c>
      <c r="S397" s="556">
        <f t="shared" si="23"/>
        <v>0</v>
      </c>
      <c r="T397" s="395"/>
      <c r="U397" s="395"/>
      <c r="V397" s="395"/>
      <c r="W397" s="395"/>
      <c r="BA397" s="553"/>
    </row>
    <row r="398" spans="2:53" x14ac:dyDescent="0.35">
      <c r="B398" s="80"/>
      <c r="C398" s="119"/>
      <c r="D398" s="119"/>
      <c r="E398" s="202"/>
      <c r="F398" s="119"/>
      <c r="G398" s="120"/>
      <c r="H398" s="41"/>
      <c r="I398" s="41"/>
      <c r="J398" s="329">
        <v>0</v>
      </c>
      <c r="K398" s="329">
        <v>0</v>
      </c>
      <c r="L398" s="391"/>
      <c r="M398" s="150"/>
      <c r="O398" s="555"/>
      <c r="P398" s="556">
        <f t="shared" si="21"/>
        <v>0</v>
      </c>
      <c r="Q398" s="556">
        <f t="shared" si="22"/>
        <v>0</v>
      </c>
      <c r="R398" s="556">
        <f t="shared" si="23"/>
        <v>0</v>
      </c>
      <c r="S398" s="556">
        <f t="shared" si="23"/>
        <v>0</v>
      </c>
      <c r="T398" s="395"/>
      <c r="U398" s="395"/>
      <c r="V398" s="395"/>
      <c r="W398" s="395"/>
      <c r="BA398" s="553"/>
    </row>
    <row r="399" spans="2:53" x14ac:dyDescent="0.35">
      <c r="B399" s="80"/>
      <c r="C399" s="119"/>
      <c r="D399" s="119"/>
      <c r="E399" s="202"/>
      <c r="F399" s="119"/>
      <c r="G399" s="120"/>
      <c r="H399" s="41"/>
      <c r="I399" s="41"/>
      <c r="J399" s="329">
        <v>0</v>
      </c>
      <c r="K399" s="329">
        <v>0</v>
      </c>
      <c r="L399" s="391"/>
      <c r="M399" s="150"/>
      <c r="O399" s="555"/>
      <c r="P399" s="556">
        <f t="shared" si="21"/>
        <v>0</v>
      </c>
      <c r="Q399" s="556">
        <f t="shared" si="22"/>
        <v>0</v>
      </c>
      <c r="R399" s="556">
        <f t="shared" si="23"/>
        <v>0</v>
      </c>
      <c r="S399" s="556">
        <f t="shared" si="23"/>
        <v>0</v>
      </c>
      <c r="T399" s="395"/>
      <c r="U399" s="395"/>
      <c r="V399" s="395"/>
      <c r="W399" s="395"/>
      <c r="BA399" s="553"/>
    </row>
    <row r="400" spans="2:53" x14ac:dyDescent="0.35">
      <c r="B400" s="80"/>
      <c r="C400" s="119"/>
      <c r="D400" s="119"/>
      <c r="E400" s="202"/>
      <c r="F400" s="119"/>
      <c r="G400" s="120"/>
      <c r="H400" s="41"/>
      <c r="I400" s="41"/>
      <c r="J400" s="329">
        <v>0</v>
      </c>
      <c r="K400" s="329">
        <v>0</v>
      </c>
      <c r="L400" s="391"/>
      <c r="M400" s="150"/>
      <c r="O400" s="555"/>
      <c r="P400" s="556">
        <f t="shared" si="21"/>
        <v>0</v>
      </c>
      <c r="Q400" s="556">
        <f t="shared" si="22"/>
        <v>0</v>
      </c>
      <c r="R400" s="556">
        <f t="shared" si="23"/>
        <v>0</v>
      </c>
      <c r="S400" s="556">
        <f t="shared" si="23"/>
        <v>0</v>
      </c>
      <c r="T400" s="395"/>
      <c r="U400" s="395"/>
      <c r="V400" s="395"/>
      <c r="W400" s="395"/>
      <c r="BA400" s="553"/>
    </row>
    <row r="401" spans="2:53" x14ac:dyDescent="0.35">
      <c r="B401" s="80"/>
      <c r="C401" s="119"/>
      <c r="D401" s="119"/>
      <c r="E401" s="202"/>
      <c r="F401" s="119"/>
      <c r="G401" s="120"/>
      <c r="H401" s="41"/>
      <c r="I401" s="41"/>
      <c r="J401" s="329">
        <v>0</v>
      </c>
      <c r="K401" s="329">
        <v>0</v>
      </c>
      <c r="L401" s="391"/>
      <c r="M401" s="150"/>
      <c r="O401" s="555"/>
      <c r="P401" s="556">
        <f t="shared" si="21"/>
        <v>0</v>
      </c>
      <c r="Q401" s="556">
        <f t="shared" si="22"/>
        <v>0</v>
      </c>
      <c r="R401" s="556">
        <f t="shared" si="23"/>
        <v>0</v>
      </c>
      <c r="S401" s="556">
        <f t="shared" si="23"/>
        <v>0</v>
      </c>
      <c r="T401" s="395"/>
      <c r="U401" s="395"/>
      <c r="V401" s="395"/>
      <c r="W401" s="395"/>
      <c r="BA401" s="553"/>
    </row>
    <row r="402" spans="2:53" x14ac:dyDescent="0.35">
      <c r="B402" s="80"/>
      <c r="C402" s="119"/>
      <c r="D402" s="119"/>
      <c r="E402" s="202"/>
      <c r="F402" s="119"/>
      <c r="G402" s="120"/>
      <c r="H402" s="41"/>
      <c r="I402" s="41"/>
      <c r="J402" s="329">
        <v>0</v>
      </c>
      <c r="K402" s="329">
        <v>0</v>
      </c>
      <c r="L402" s="391"/>
      <c r="M402" s="150"/>
      <c r="O402" s="555"/>
      <c r="P402" s="556">
        <f t="shared" si="21"/>
        <v>0</v>
      </c>
      <c r="Q402" s="556">
        <f t="shared" si="22"/>
        <v>0</v>
      </c>
      <c r="R402" s="556">
        <f t="shared" si="23"/>
        <v>0</v>
      </c>
      <c r="S402" s="556">
        <f t="shared" si="23"/>
        <v>0</v>
      </c>
      <c r="T402" s="395"/>
      <c r="U402" s="395"/>
      <c r="V402" s="395"/>
      <c r="W402" s="395"/>
      <c r="BA402" s="553"/>
    </row>
    <row r="403" spans="2:53" x14ac:dyDescent="0.35">
      <c r="B403" s="80"/>
      <c r="C403" s="119"/>
      <c r="D403" s="119"/>
      <c r="E403" s="202"/>
      <c r="F403" s="119"/>
      <c r="G403" s="120"/>
      <c r="H403" s="41"/>
      <c r="I403" s="41"/>
      <c r="J403" s="329">
        <v>0</v>
      </c>
      <c r="K403" s="329">
        <v>0</v>
      </c>
      <c r="L403" s="391"/>
      <c r="M403" s="150"/>
      <c r="O403" s="555"/>
      <c r="P403" s="556">
        <f t="shared" si="21"/>
        <v>0</v>
      </c>
      <c r="Q403" s="556">
        <f t="shared" si="22"/>
        <v>0</v>
      </c>
      <c r="R403" s="556">
        <f t="shared" si="23"/>
        <v>0</v>
      </c>
      <c r="S403" s="556">
        <f t="shared" si="23"/>
        <v>0</v>
      </c>
      <c r="T403" s="395"/>
      <c r="U403" s="395"/>
      <c r="V403" s="395"/>
      <c r="W403" s="395"/>
      <c r="BA403" s="553"/>
    </row>
    <row r="404" spans="2:53" x14ac:dyDescent="0.35">
      <c r="B404" s="80"/>
      <c r="C404" s="119"/>
      <c r="D404" s="119"/>
      <c r="E404" s="202"/>
      <c r="F404" s="119"/>
      <c r="G404" s="120"/>
      <c r="H404" s="41"/>
      <c r="I404" s="41"/>
      <c r="J404" s="329">
        <v>0</v>
      </c>
      <c r="K404" s="329">
        <v>0</v>
      </c>
      <c r="L404" s="391"/>
      <c r="M404" s="150"/>
      <c r="O404" s="555"/>
      <c r="P404" s="556">
        <f t="shared" si="21"/>
        <v>0</v>
      </c>
      <c r="Q404" s="556">
        <f t="shared" si="22"/>
        <v>0</v>
      </c>
      <c r="R404" s="556">
        <f t="shared" si="23"/>
        <v>0</v>
      </c>
      <c r="S404" s="556">
        <f t="shared" si="23"/>
        <v>0</v>
      </c>
      <c r="T404" s="395"/>
      <c r="U404" s="395"/>
      <c r="V404" s="395"/>
      <c r="W404" s="395"/>
      <c r="BA404" s="553"/>
    </row>
    <row r="405" spans="2:53" x14ac:dyDescent="0.35">
      <c r="B405" s="80"/>
      <c r="C405" s="119"/>
      <c r="D405" s="119"/>
      <c r="E405" s="202"/>
      <c r="F405" s="119"/>
      <c r="G405" s="120"/>
      <c r="H405" s="41"/>
      <c r="I405" s="41"/>
      <c r="J405" s="329">
        <v>0</v>
      </c>
      <c r="K405" s="329">
        <v>0</v>
      </c>
      <c r="L405" s="391"/>
      <c r="M405" s="150"/>
      <c r="O405" s="555"/>
      <c r="P405" s="556">
        <f t="shared" si="21"/>
        <v>0</v>
      </c>
      <c r="Q405" s="556">
        <f t="shared" si="22"/>
        <v>0</v>
      </c>
      <c r="R405" s="556">
        <f t="shared" si="23"/>
        <v>0</v>
      </c>
      <c r="S405" s="556">
        <f t="shared" si="23"/>
        <v>0</v>
      </c>
      <c r="T405" s="395"/>
      <c r="U405" s="395"/>
      <c r="V405" s="395"/>
      <c r="W405" s="395"/>
      <c r="BA405" s="553"/>
    </row>
    <row r="406" spans="2:53" x14ac:dyDescent="0.35">
      <c r="B406" s="80"/>
      <c r="C406" s="119"/>
      <c r="D406" s="119"/>
      <c r="E406" s="202"/>
      <c r="F406" s="119"/>
      <c r="G406" s="120"/>
      <c r="H406" s="41"/>
      <c r="I406" s="41"/>
      <c r="J406" s="329">
        <v>0</v>
      </c>
      <c r="K406" s="329">
        <v>0</v>
      </c>
      <c r="L406" s="391"/>
      <c r="M406" s="150"/>
      <c r="O406" s="555"/>
      <c r="P406" s="556">
        <f t="shared" si="21"/>
        <v>0</v>
      </c>
      <c r="Q406" s="556">
        <f t="shared" si="22"/>
        <v>0</v>
      </c>
      <c r="R406" s="556">
        <f t="shared" si="23"/>
        <v>0</v>
      </c>
      <c r="S406" s="556">
        <f t="shared" si="23"/>
        <v>0</v>
      </c>
      <c r="T406" s="395"/>
      <c r="U406" s="395"/>
      <c r="V406" s="395"/>
      <c r="W406" s="395"/>
      <c r="BA406" s="553"/>
    </row>
    <row r="407" spans="2:53" x14ac:dyDescent="0.35">
      <c r="B407" s="80"/>
      <c r="C407" s="119"/>
      <c r="D407" s="119"/>
      <c r="E407" s="202"/>
      <c r="F407" s="119"/>
      <c r="G407" s="120"/>
      <c r="H407" s="41"/>
      <c r="I407" s="41"/>
      <c r="J407" s="329">
        <v>0</v>
      </c>
      <c r="K407" s="329">
        <v>0</v>
      </c>
      <c r="L407" s="391"/>
      <c r="M407" s="150"/>
      <c r="O407" s="555"/>
      <c r="P407" s="556">
        <f t="shared" si="21"/>
        <v>0</v>
      </c>
      <c r="Q407" s="556">
        <f t="shared" si="22"/>
        <v>0</v>
      </c>
      <c r="R407" s="556">
        <f t="shared" si="23"/>
        <v>0</v>
      </c>
      <c r="S407" s="556">
        <f t="shared" si="23"/>
        <v>0</v>
      </c>
      <c r="T407" s="395"/>
      <c r="U407" s="395"/>
      <c r="V407" s="395"/>
      <c r="W407" s="395"/>
      <c r="BA407" s="553"/>
    </row>
    <row r="408" spans="2:53" x14ac:dyDescent="0.35">
      <c r="B408" s="80"/>
      <c r="C408" s="119"/>
      <c r="D408" s="119"/>
      <c r="E408" s="202"/>
      <c r="F408" s="119"/>
      <c r="G408" s="120"/>
      <c r="H408" s="41"/>
      <c r="I408" s="41"/>
      <c r="J408" s="329">
        <v>0</v>
      </c>
      <c r="K408" s="329">
        <v>0</v>
      </c>
      <c r="L408" s="391"/>
      <c r="M408" s="150"/>
      <c r="O408" s="555"/>
      <c r="P408" s="556">
        <f t="shared" si="21"/>
        <v>0</v>
      </c>
      <c r="Q408" s="556">
        <f t="shared" si="22"/>
        <v>0</v>
      </c>
      <c r="R408" s="556">
        <f t="shared" si="23"/>
        <v>0</v>
      </c>
      <c r="S408" s="556">
        <f t="shared" si="23"/>
        <v>0</v>
      </c>
      <c r="T408" s="395"/>
      <c r="U408" s="395"/>
      <c r="V408" s="395"/>
      <c r="W408" s="395"/>
      <c r="BA408" s="553"/>
    </row>
    <row r="409" spans="2:53" x14ac:dyDescent="0.35">
      <c r="B409" s="80"/>
      <c r="C409" s="119"/>
      <c r="D409" s="119"/>
      <c r="E409" s="202"/>
      <c r="F409" s="119"/>
      <c r="G409" s="120"/>
      <c r="H409" s="41"/>
      <c r="I409" s="41"/>
      <c r="J409" s="329">
        <v>0</v>
      </c>
      <c r="K409" s="329">
        <v>0</v>
      </c>
      <c r="L409" s="391"/>
      <c r="M409" s="150"/>
      <c r="O409" s="555"/>
      <c r="P409" s="556">
        <f t="shared" si="21"/>
        <v>0</v>
      </c>
      <c r="Q409" s="556">
        <f t="shared" si="22"/>
        <v>0</v>
      </c>
      <c r="R409" s="556">
        <f t="shared" si="23"/>
        <v>0</v>
      </c>
      <c r="S409" s="556">
        <f t="shared" si="23"/>
        <v>0</v>
      </c>
      <c r="T409" s="395"/>
      <c r="U409" s="395"/>
      <c r="V409" s="395"/>
      <c r="W409" s="395"/>
      <c r="BA409" s="553"/>
    </row>
    <row r="410" spans="2:53" x14ac:dyDescent="0.35">
      <c r="B410" s="80"/>
      <c r="C410" s="119"/>
      <c r="D410" s="119"/>
      <c r="E410" s="202"/>
      <c r="F410" s="119"/>
      <c r="G410" s="120"/>
      <c r="H410" s="41"/>
      <c r="I410" s="41"/>
      <c r="J410" s="329">
        <v>0</v>
      </c>
      <c r="K410" s="329">
        <v>0</v>
      </c>
      <c r="L410" s="391"/>
      <c r="M410" s="150"/>
      <c r="O410" s="555"/>
      <c r="P410" s="556">
        <f t="shared" si="21"/>
        <v>0</v>
      </c>
      <c r="Q410" s="556">
        <f t="shared" si="22"/>
        <v>0</v>
      </c>
      <c r="R410" s="556">
        <f t="shared" si="23"/>
        <v>0</v>
      </c>
      <c r="S410" s="556">
        <f t="shared" si="23"/>
        <v>0</v>
      </c>
      <c r="T410" s="395"/>
      <c r="U410" s="395"/>
      <c r="V410" s="395"/>
      <c r="W410" s="395"/>
      <c r="BA410" s="553"/>
    </row>
    <row r="411" spans="2:53" x14ac:dyDescent="0.35">
      <c r="B411" s="80"/>
      <c r="C411" s="119"/>
      <c r="D411" s="119"/>
      <c r="E411" s="202"/>
      <c r="F411" s="119"/>
      <c r="G411" s="120"/>
      <c r="H411" s="41"/>
      <c r="I411" s="41"/>
      <c r="J411" s="329">
        <v>0</v>
      </c>
      <c r="K411" s="329">
        <v>0</v>
      </c>
      <c r="L411" s="391"/>
      <c r="M411" s="150"/>
      <c r="O411" s="555"/>
      <c r="P411" s="556">
        <f t="shared" si="21"/>
        <v>0</v>
      </c>
      <c r="Q411" s="556">
        <f t="shared" si="22"/>
        <v>0</v>
      </c>
      <c r="R411" s="556">
        <f t="shared" si="23"/>
        <v>0</v>
      </c>
      <c r="S411" s="556">
        <f t="shared" si="23"/>
        <v>0</v>
      </c>
      <c r="T411" s="395"/>
      <c r="U411" s="395"/>
      <c r="V411" s="395"/>
      <c r="W411" s="395"/>
      <c r="BA411" s="553"/>
    </row>
    <row r="412" spans="2:53" x14ac:dyDescent="0.35">
      <c r="B412" s="80"/>
      <c r="C412" s="119"/>
      <c r="D412" s="119"/>
      <c r="E412" s="202"/>
      <c r="F412" s="119"/>
      <c r="G412" s="120"/>
      <c r="H412" s="41"/>
      <c r="I412" s="41"/>
      <c r="J412" s="329">
        <v>0</v>
      </c>
      <c r="K412" s="329">
        <v>0</v>
      </c>
      <c r="L412" s="391"/>
      <c r="M412" s="150"/>
      <c r="O412" s="555"/>
      <c r="P412" s="556">
        <f t="shared" si="21"/>
        <v>0</v>
      </c>
      <c r="Q412" s="556">
        <f t="shared" si="22"/>
        <v>0</v>
      </c>
      <c r="R412" s="556">
        <f t="shared" si="23"/>
        <v>0</v>
      </c>
      <c r="S412" s="556">
        <f t="shared" si="23"/>
        <v>0</v>
      </c>
      <c r="T412" s="395"/>
      <c r="U412" s="395"/>
      <c r="V412" s="395"/>
      <c r="W412" s="395"/>
      <c r="BA412" s="553"/>
    </row>
    <row r="413" spans="2:53" x14ac:dyDescent="0.35">
      <c r="B413" s="80"/>
      <c r="C413" s="119"/>
      <c r="D413" s="119"/>
      <c r="E413" s="202"/>
      <c r="F413" s="119"/>
      <c r="G413" s="120"/>
      <c r="H413" s="41"/>
      <c r="I413" s="41"/>
      <c r="J413" s="329">
        <v>0</v>
      </c>
      <c r="K413" s="329">
        <v>0</v>
      </c>
      <c r="L413" s="391"/>
      <c r="M413" s="150"/>
      <c r="O413" s="555"/>
      <c r="P413" s="556">
        <f t="shared" si="21"/>
        <v>0</v>
      </c>
      <c r="Q413" s="556">
        <f t="shared" si="22"/>
        <v>0</v>
      </c>
      <c r="R413" s="556">
        <f t="shared" si="23"/>
        <v>0</v>
      </c>
      <c r="S413" s="556">
        <f t="shared" si="23"/>
        <v>0</v>
      </c>
      <c r="T413" s="395"/>
      <c r="U413" s="395"/>
      <c r="V413" s="395"/>
      <c r="W413" s="395"/>
      <c r="BA413" s="553"/>
    </row>
    <row r="414" spans="2:53" x14ac:dyDescent="0.35">
      <c r="B414" s="80"/>
      <c r="C414" s="119"/>
      <c r="D414" s="119"/>
      <c r="E414" s="202"/>
      <c r="F414" s="119"/>
      <c r="G414" s="120"/>
      <c r="H414" s="41"/>
      <c r="I414" s="41"/>
      <c r="J414" s="329">
        <v>0</v>
      </c>
      <c r="K414" s="329">
        <v>0</v>
      </c>
      <c r="L414" s="391"/>
      <c r="M414" s="150"/>
      <c r="O414" s="555"/>
      <c r="P414" s="556">
        <f t="shared" si="21"/>
        <v>0</v>
      </c>
      <c r="Q414" s="556">
        <f t="shared" si="22"/>
        <v>0</v>
      </c>
      <c r="R414" s="556">
        <f t="shared" si="23"/>
        <v>0</v>
      </c>
      <c r="S414" s="556">
        <f t="shared" si="23"/>
        <v>0</v>
      </c>
      <c r="T414" s="395"/>
      <c r="U414" s="395"/>
      <c r="V414" s="395"/>
      <c r="W414" s="395"/>
      <c r="BA414" s="553"/>
    </row>
    <row r="415" spans="2:53" x14ac:dyDescent="0.35">
      <c r="B415" s="80"/>
      <c r="C415" s="119"/>
      <c r="D415" s="119"/>
      <c r="E415" s="202"/>
      <c r="F415" s="119"/>
      <c r="G415" s="120"/>
      <c r="H415" s="41"/>
      <c r="I415" s="41"/>
      <c r="J415" s="329">
        <v>0</v>
      </c>
      <c r="K415" s="329">
        <v>0</v>
      </c>
      <c r="L415" s="391"/>
      <c r="M415" s="150"/>
      <c r="O415" s="555"/>
      <c r="P415" s="556">
        <f t="shared" si="21"/>
        <v>0</v>
      </c>
      <c r="Q415" s="556">
        <f t="shared" si="22"/>
        <v>0</v>
      </c>
      <c r="R415" s="556">
        <f t="shared" si="23"/>
        <v>0</v>
      </c>
      <c r="S415" s="556">
        <f t="shared" si="23"/>
        <v>0</v>
      </c>
      <c r="T415" s="395"/>
      <c r="U415" s="395"/>
      <c r="V415" s="395"/>
      <c r="W415" s="395"/>
      <c r="BA415" s="553"/>
    </row>
    <row r="416" spans="2:53" x14ac:dyDescent="0.35">
      <c r="B416" s="80"/>
      <c r="C416" s="119"/>
      <c r="D416" s="119"/>
      <c r="E416" s="202"/>
      <c r="F416" s="119"/>
      <c r="G416" s="120"/>
      <c r="H416" s="41"/>
      <c r="I416" s="41"/>
      <c r="J416" s="329">
        <v>0</v>
      </c>
      <c r="K416" s="329">
        <v>0</v>
      </c>
      <c r="L416" s="391"/>
      <c r="M416" s="150"/>
      <c r="O416" s="555"/>
      <c r="P416" s="556">
        <f t="shared" si="21"/>
        <v>0</v>
      </c>
      <c r="Q416" s="556">
        <f t="shared" si="22"/>
        <v>0</v>
      </c>
      <c r="R416" s="556">
        <f t="shared" si="23"/>
        <v>0</v>
      </c>
      <c r="S416" s="556">
        <f t="shared" si="23"/>
        <v>0</v>
      </c>
      <c r="T416" s="395"/>
      <c r="U416" s="395"/>
      <c r="V416" s="395"/>
      <c r="W416" s="395"/>
      <c r="BA416" s="553"/>
    </row>
    <row r="417" spans="2:53" x14ac:dyDescent="0.35">
      <c r="B417" s="80"/>
      <c r="C417" s="119"/>
      <c r="D417" s="119"/>
      <c r="E417" s="202"/>
      <c r="F417" s="119"/>
      <c r="G417" s="120"/>
      <c r="H417" s="41"/>
      <c r="I417" s="41"/>
      <c r="J417" s="329">
        <v>0</v>
      </c>
      <c r="K417" s="329">
        <v>0</v>
      </c>
      <c r="L417" s="391"/>
      <c r="M417" s="150"/>
      <c r="O417" s="555"/>
      <c r="P417" s="556">
        <f t="shared" si="21"/>
        <v>0</v>
      </c>
      <c r="Q417" s="556">
        <f t="shared" si="22"/>
        <v>0</v>
      </c>
      <c r="R417" s="556">
        <f t="shared" si="23"/>
        <v>0</v>
      </c>
      <c r="S417" s="556">
        <f t="shared" si="23"/>
        <v>0</v>
      </c>
      <c r="T417" s="395"/>
      <c r="U417" s="395"/>
      <c r="V417" s="395"/>
      <c r="W417" s="395"/>
      <c r="BA417" s="553"/>
    </row>
    <row r="418" spans="2:53" x14ac:dyDescent="0.35">
      <c r="B418" s="80"/>
      <c r="C418" s="119"/>
      <c r="D418" s="119"/>
      <c r="E418" s="202"/>
      <c r="F418" s="119"/>
      <c r="G418" s="120"/>
      <c r="H418" s="41"/>
      <c r="I418" s="41"/>
      <c r="J418" s="329">
        <v>0</v>
      </c>
      <c r="K418" s="329">
        <v>0</v>
      </c>
      <c r="L418" s="391"/>
      <c r="M418" s="150"/>
      <c r="O418" s="555"/>
      <c r="P418" s="556">
        <f t="shared" si="21"/>
        <v>0</v>
      </c>
      <c r="Q418" s="556">
        <f t="shared" si="22"/>
        <v>0</v>
      </c>
      <c r="R418" s="556">
        <f t="shared" si="23"/>
        <v>0</v>
      </c>
      <c r="S418" s="556">
        <f t="shared" si="23"/>
        <v>0</v>
      </c>
      <c r="T418" s="395"/>
      <c r="U418" s="395"/>
      <c r="V418" s="395"/>
      <c r="W418" s="395"/>
      <c r="BA418" s="553"/>
    </row>
    <row r="419" spans="2:53" x14ac:dyDescent="0.35">
      <c r="B419" s="80"/>
      <c r="C419" s="119"/>
      <c r="D419" s="119"/>
      <c r="E419" s="202"/>
      <c r="F419" s="119"/>
      <c r="G419" s="120"/>
      <c r="H419" s="41"/>
      <c r="I419" s="41"/>
      <c r="J419" s="329">
        <v>0</v>
      </c>
      <c r="K419" s="329">
        <v>0</v>
      </c>
      <c r="L419" s="391"/>
      <c r="M419" s="150"/>
      <c r="O419" s="555"/>
      <c r="P419" s="556">
        <f t="shared" si="21"/>
        <v>0</v>
      </c>
      <c r="Q419" s="556">
        <f t="shared" si="22"/>
        <v>0</v>
      </c>
      <c r="R419" s="556">
        <f t="shared" si="23"/>
        <v>0</v>
      </c>
      <c r="S419" s="556">
        <f t="shared" si="23"/>
        <v>0</v>
      </c>
      <c r="T419" s="395"/>
      <c r="U419" s="395"/>
      <c r="V419" s="395"/>
      <c r="W419" s="395"/>
      <c r="BA419" s="553"/>
    </row>
    <row r="420" spans="2:53" x14ac:dyDescent="0.35">
      <c r="B420" s="80"/>
      <c r="C420" s="119"/>
      <c r="D420" s="119"/>
      <c r="E420" s="202"/>
      <c r="F420" s="119"/>
      <c r="G420" s="120"/>
      <c r="H420" s="41"/>
      <c r="I420" s="41"/>
      <c r="J420" s="329">
        <v>0</v>
      </c>
      <c r="K420" s="329">
        <v>0</v>
      </c>
      <c r="L420" s="391"/>
      <c r="M420" s="150"/>
      <c r="O420" s="555"/>
      <c r="P420" s="556">
        <f t="shared" si="21"/>
        <v>0</v>
      </c>
      <c r="Q420" s="556">
        <f t="shared" si="22"/>
        <v>0</v>
      </c>
      <c r="R420" s="556">
        <f t="shared" si="23"/>
        <v>0</v>
      </c>
      <c r="S420" s="556">
        <f t="shared" si="23"/>
        <v>0</v>
      </c>
      <c r="T420" s="395"/>
      <c r="U420" s="395"/>
      <c r="V420" s="395"/>
      <c r="W420" s="395"/>
      <c r="BA420" s="553"/>
    </row>
    <row r="421" spans="2:53" x14ac:dyDescent="0.35">
      <c r="B421" s="80"/>
      <c r="C421" s="119"/>
      <c r="D421" s="119"/>
      <c r="E421" s="202"/>
      <c r="F421" s="119"/>
      <c r="G421" s="120"/>
      <c r="H421" s="41"/>
      <c r="I421" s="41"/>
      <c r="J421" s="329">
        <v>0</v>
      </c>
      <c r="K421" s="329">
        <v>0</v>
      </c>
      <c r="L421" s="391"/>
      <c r="M421" s="150"/>
      <c r="O421" s="555"/>
      <c r="P421" s="556">
        <f t="shared" si="21"/>
        <v>0</v>
      </c>
      <c r="Q421" s="556">
        <f t="shared" si="22"/>
        <v>0</v>
      </c>
      <c r="R421" s="556">
        <f t="shared" si="23"/>
        <v>0</v>
      </c>
      <c r="S421" s="556">
        <f t="shared" si="23"/>
        <v>0</v>
      </c>
      <c r="T421" s="395"/>
      <c r="U421" s="395"/>
      <c r="V421" s="395"/>
      <c r="W421" s="395"/>
      <c r="BA421" s="553"/>
    </row>
    <row r="422" spans="2:53" x14ac:dyDescent="0.35">
      <c r="B422" s="80"/>
      <c r="C422" s="119"/>
      <c r="D422" s="119"/>
      <c r="E422" s="202"/>
      <c r="F422" s="119"/>
      <c r="G422" s="120"/>
      <c r="H422" s="41"/>
      <c r="I422" s="41"/>
      <c r="J422" s="329">
        <v>0</v>
      </c>
      <c r="K422" s="329">
        <v>0</v>
      </c>
      <c r="L422" s="391"/>
      <c r="M422" s="150"/>
      <c r="O422" s="555"/>
      <c r="P422" s="556">
        <f t="shared" si="21"/>
        <v>0</v>
      </c>
      <c r="Q422" s="556">
        <f t="shared" si="22"/>
        <v>0</v>
      </c>
      <c r="R422" s="556">
        <f t="shared" si="23"/>
        <v>0</v>
      </c>
      <c r="S422" s="556">
        <f t="shared" si="23"/>
        <v>0</v>
      </c>
      <c r="T422" s="395"/>
      <c r="U422" s="395"/>
      <c r="V422" s="395"/>
      <c r="W422" s="395"/>
      <c r="BA422" s="553"/>
    </row>
    <row r="423" spans="2:53" x14ac:dyDescent="0.35">
      <c r="B423" s="80"/>
      <c r="C423" s="119"/>
      <c r="D423" s="119"/>
      <c r="E423" s="202"/>
      <c r="F423" s="119"/>
      <c r="G423" s="120"/>
      <c r="H423" s="41"/>
      <c r="I423" s="41"/>
      <c r="J423" s="329">
        <v>0</v>
      </c>
      <c r="K423" s="329">
        <v>0</v>
      </c>
      <c r="L423" s="391"/>
      <c r="M423" s="150"/>
      <c r="O423" s="555"/>
      <c r="P423" s="556">
        <f t="shared" si="21"/>
        <v>0</v>
      </c>
      <c r="Q423" s="556">
        <f t="shared" si="22"/>
        <v>0</v>
      </c>
      <c r="R423" s="556">
        <f t="shared" si="23"/>
        <v>0</v>
      </c>
      <c r="S423" s="556">
        <f t="shared" si="23"/>
        <v>0</v>
      </c>
      <c r="T423" s="395"/>
      <c r="U423" s="395"/>
      <c r="V423" s="395"/>
      <c r="W423" s="395"/>
      <c r="BA423" s="553"/>
    </row>
    <row r="424" spans="2:53" x14ac:dyDescent="0.35">
      <c r="B424" s="80"/>
      <c r="C424" s="119"/>
      <c r="D424" s="119"/>
      <c r="E424" s="202"/>
      <c r="F424" s="119"/>
      <c r="G424" s="120"/>
      <c r="H424" s="41"/>
      <c r="I424" s="41"/>
      <c r="J424" s="329">
        <v>0</v>
      </c>
      <c r="K424" s="329">
        <v>0</v>
      </c>
      <c r="L424" s="391"/>
      <c r="M424" s="150"/>
      <c r="O424" s="555"/>
      <c r="P424" s="556">
        <f t="shared" si="21"/>
        <v>0</v>
      </c>
      <c r="Q424" s="556">
        <f t="shared" si="22"/>
        <v>0</v>
      </c>
      <c r="R424" s="556">
        <f t="shared" si="23"/>
        <v>0</v>
      </c>
      <c r="S424" s="556">
        <f t="shared" si="23"/>
        <v>0</v>
      </c>
      <c r="T424" s="395"/>
      <c r="U424" s="395"/>
      <c r="V424" s="395"/>
      <c r="W424" s="395"/>
      <c r="BA424" s="553"/>
    </row>
    <row r="425" spans="2:53" x14ac:dyDescent="0.35">
      <c r="B425" s="80"/>
      <c r="C425" s="119"/>
      <c r="D425" s="119"/>
      <c r="E425" s="202"/>
      <c r="F425" s="119"/>
      <c r="G425" s="120"/>
      <c r="H425" s="41"/>
      <c r="I425" s="41"/>
      <c r="J425" s="329">
        <v>0</v>
      </c>
      <c r="K425" s="329">
        <v>0</v>
      </c>
      <c r="L425" s="391"/>
      <c r="M425" s="150"/>
      <c r="O425" s="555"/>
      <c r="P425" s="556">
        <f t="shared" si="21"/>
        <v>0</v>
      </c>
      <c r="Q425" s="556">
        <f t="shared" si="22"/>
        <v>0</v>
      </c>
      <c r="R425" s="556">
        <f t="shared" si="23"/>
        <v>0</v>
      </c>
      <c r="S425" s="556">
        <f t="shared" si="23"/>
        <v>0</v>
      </c>
      <c r="T425" s="395"/>
      <c r="U425" s="395"/>
      <c r="V425" s="395"/>
      <c r="W425" s="395"/>
      <c r="BA425" s="553"/>
    </row>
    <row r="426" spans="2:53" x14ac:dyDescent="0.35">
      <c r="B426" s="80"/>
      <c r="C426" s="119"/>
      <c r="D426" s="119"/>
      <c r="E426" s="202"/>
      <c r="F426" s="119"/>
      <c r="G426" s="120"/>
      <c r="H426" s="41"/>
      <c r="I426" s="41"/>
      <c r="J426" s="329">
        <v>0</v>
      </c>
      <c r="K426" s="329">
        <v>0</v>
      </c>
      <c r="L426" s="391"/>
      <c r="M426" s="150"/>
      <c r="O426" s="555"/>
      <c r="P426" s="556">
        <f t="shared" si="21"/>
        <v>0</v>
      </c>
      <c r="Q426" s="556">
        <f t="shared" si="22"/>
        <v>0</v>
      </c>
      <c r="R426" s="556">
        <f t="shared" si="23"/>
        <v>0</v>
      </c>
      <c r="S426" s="556">
        <f t="shared" si="23"/>
        <v>0</v>
      </c>
      <c r="T426" s="395"/>
      <c r="U426" s="395"/>
      <c r="V426" s="395"/>
      <c r="W426" s="395"/>
      <c r="BA426" s="553"/>
    </row>
    <row r="427" spans="2:53" x14ac:dyDescent="0.35">
      <c r="B427" s="80"/>
      <c r="C427" s="119"/>
      <c r="D427" s="119"/>
      <c r="E427" s="202"/>
      <c r="F427" s="119"/>
      <c r="G427" s="120"/>
      <c r="H427" s="41"/>
      <c r="I427" s="41"/>
      <c r="J427" s="329">
        <v>0</v>
      </c>
      <c r="K427" s="329">
        <v>0</v>
      </c>
      <c r="L427" s="391"/>
      <c r="M427" s="150"/>
      <c r="O427" s="555"/>
      <c r="P427" s="556">
        <f t="shared" si="21"/>
        <v>0</v>
      </c>
      <c r="Q427" s="556">
        <f t="shared" si="22"/>
        <v>0</v>
      </c>
      <c r="R427" s="556">
        <f t="shared" si="23"/>
        <v>0</v>
      </c>
      <c r="S427" s="556">
        <f t="shared" si="23"/>
        <v>0</v>
      </c>
      <c r="T427" s="395"/>
      <c r="U427" s="395"/>
      <c r="V427" s="395"/>
      <c r="W427" s="395"/>
      <c r="BA427" s="553"/>
    </row>
    <row r="428" spans="2:53" x14ac:dyDescent="0.35">
      <c r="B428" s="80"/>
      <c r="C428" s="119"/>
      <c r="D428" s="119"/>
      <c r="E428" s="202"/>
      <c r="F428" s="119"/>
      <c r="G428" s="120"/>
      <c r="H428" s="41"/>
      <c r="I428" s="41"/>
      <c r="J428" s="329">
        <v>0</v>
      </c>
      <c r="K428" s="329">
        <v>0</v>
      </c>
      <c r="L428" s="391"/>
      <c r="M428" s="150"/>
      <c r="O428" s="555"/>
      <c r="P428" s="556">
        <f t="shared" si="21"/>
        <v>0</v>
      </c>
      <c r="Q428" s="556">
        <f t="shared" si="22"/>
        <v>0</v>
      </c>
      <c r="R428" s="556">
        <f t="shared" si="23"/>
        <v>0</v>
      </c>
      <c r="S428" s="556">
        <f t="shared" si="23"/>
        <v>0</v>
      </c>
      <c r="T428" s="395"/>
      <c r="U428" s="395"/>
      <c r="V428" s="395"/>
      <c r="W428" s="395"/>
      <c r="BA428" s="553"/>
    </row>
    <row r="429" spans="2:53" x14ac:dyDescent="0.35">
      <c r="B429" s="80"/>
      <c r="C429" s="119"/>
      <c r="D429" s="119"/>
      <c r="E429" s="202"/>
      <c r="F429" s="119"/>
      <c r="G429" s="120"/>
      <c r="H429" s="41"/>
      <c r="I429" s="41"/>
      <c r="J429" s="329">
        <v>0</v>
      </c>
      <c r="K429" s="329">
        <v>0</v>
      </c>
      <c r="L429" s="391"/>
      <c r="M429" s="150"/>
      <c r="O429" s="555"/>
      <c r="P429" s="556">
        <f t="shared" si="21"/>
        <v>0</v>
      </c>
      <c r="Q429" s="556">
        <f t="shared" si="22"/>
        <v>0</v>
      </c>
      <c r="R429" s="556">
        <f t="shared" si="23"/>
        <v>0</v>
      </c>
      <c r="S429" s="556">
        <f t="shared" si="23"/>
        <v>0</v>
      </c>
      <c r="T429" s="395"/>
      <c r="U429" s="395"/>
      <c r="V429" s="395"/>
      <c r="W429" s="395"/>
      <c r="BA429" s="553"/>
    </row>
    <row r="430" spans="2:53" x14ac:dyDescent="0.35">
      <c r="B430" s="80"/>
      <c r="C430" s="119"/>
      <c r="D430" s="119"/>
      <c r="E430" s="202"/>
      <c r="F430" s="119"/>
      <c r="G430" s="120"/>
      <c r="H430" s="41"/>
      <c r="I430" s="41"/>
      <c r="J430" s="329">
        <v>0</v>
      </c>
      <c r="K430" s="329">
        <v>0</v>
      </c>
      <c r="L430" s="391"/>
      <c r="M430" s="150"/>
      <c r="O430" s="555"/>
      <c r="P430" s="556">
        <f t="shared" si="21"/>
        <v>0</v>
      </c>
      <c r="Q430" s="556">
        <f t="shared" si="22"/>
        <v>0</v>
      </c>
      <c r="R430" s="556">
        <f t="shared" si="23"/>
        <v>0</v>
      </c>
      <c r="S430" s="556">
        <f t="shared" si="23"/>
        <v>0</v>
      </c>
      <c r="T430" s="395"/>
      <c r="U430" s="395"/>
      <c r="V430" s="395"/>
      <c r="W430" s="395"/>
      <c r="BA430" s="553"/>
    </row>
    <row r="431" spans="2:53" x14ac:dyDescent="0.35">
      <c r="B431" s="80"/>
      <c r="C431" s="119"/>
      <c r="D431" s="119"/>
      <c r="E431" s="202"/>
      <c r="F431" s="119"/>
      <c r="G431" s="120"/>
      <c r="H431" s="41"/>
      <c r="I431" s="41"/>
      <c r="J431" s="329">
        <v>0</v>
      </c>
      <c r="K431" s="329">
        <v>0</v>
      </c>
      <c r="L431" s="391"/>
      <c r="M431" s="150"/>
      <c r="O431" s="555"/>
      <c r="P431" s="556">
        <f t="shared" si="21"/>
        <v>0</v>
      </c>
      <c r="Q431" s="556">
        <f t="shared" si="22"/>
        <v>0</v>
      </c>
      <c r="R431" s="556">
        <f t="shared" si="23"/>
        <v>0</v>
      </c>
      <c r="S431" s="556">
        <f t="shared" si="23"/>
        <v>0</v>
      </c>
      <c r="T431" s="395"/>
      <c r="U431" s="395"/>
      <c r="V431" s="395"/>
      <c r="W431" s="395"/>
      <c r="BA431" s="553"/>
    </row>
    <row r="432" spans="2:53" x14ac:dyDescent="0.35">
      <c r="B432" s="80"/>
      <c r="C432" s="119"/>
      <c r="D432" s="119"/>
      <c r="E432" s="202"/>
      <c r="F432" s="119"/>
      <c r="G432" s="120"/>
      <c r="H432" s="41"/>
      <c r="I432" s="41"/>
      <c r="J432" s="329">
        <v>0</v>
      </c>
      <c r="K432" s="329">
        <v>0</v>
      </c>
      <c r="L432" s="391"/>
      <c r="M432" s="150"/>
      <c r="O432" s="555"/>
      <c r="P432" s="556">
        <f t="shared" si="21"/>
        <v>0</v>
      </c>
      <c r="Q432" s="556">
        <f t="shared" si="22"/>
        <v>0</v>
      </c>
      <c r="R432" s="556">
        <f t="shared" si="23"/>
        <v>0</v>
      </c>
      <c r="S432" s="556">
        <f t="shared" si="23"/>
        <v>0</v>
      </c>
      <c r="T432" s="395"/>
      <c r="U432" s="395"/>
      <c r="V432" s="395"/>
      <c r="W432" s="395"/>
      <c r="BA432" s="553"/>
    </row>
    <row r="433" spans="2:53" x14ac:dyDescent="0.35">
      <c r="B433" s="80"/>
      <c r="C433" s="119"/>
      <c r="D433" s="119"/>
      <c r="E433" s="202"/>
      <c r="F433" s="119"/>
      <c r="G433" s="120"/>
      <c r="H433" s="41"/>
      <c r="I433" s="41"/>
      <c r="J433" s="329">
        <v>0</v>
      </c>
      <c r="K433" s="329">
        <v>0</v>
      </c>
      <c r="L433" s="391"/>
      <c r="M433" s="150"/>
      <c r="O433" s="555"/>
      <c r="P433" s="556">
        <f t="shared" si="21"/>
        <v>0</v>
      </c>
      <c r="Q433" s="556">
        <f t="shared" si="22"/>
        <v>0</v>
      </c>
      <c r="R433" s="556">
        <f t="shared" si="23"/>
        <v>0</v>
      </c>
      <c r="S433" s="556">
        <f t="shared" si="23"/>
        <v>0</v>
      </c>
      <c r="T433" s="395"/>
      <c r="U433" s="395"/>
      <c r="V433" s="395"/>
      <c r="W433" s="395"/>
      <c r="BA433" s="553"/>
    </row>
    <row r="434" spans="2:53" x14ac:dyDescent="0.35">
      <c r="B434" s="80"/>
      <c r="C434" s="119"/>
      <c r="D434" s="119"/>
      <c r="E434" s="202"/>
      <c r="F434" s="119"/>
      <c r="G434" s="120"/>
      <c r="H434" s="41"/>
      <c r="I434" s="41"/>
      <c r="J434" s="329">
        <v>0</v>
      </c>
      <c r="K434" s="329">
        <v>0</v>
      </c>
      <c r="L434" s="391"/>
      <c r="M434" s="150"/>
      <c r="O434" s="555"/>
      <c r="P434" s="556">
        <f t="shared" ref="P434:P497" si="24">J434*$G$32</f>
        <v>0</v>
      </c>
      <c r="Q434" s="556">
        <f t="shared" ref="Q434:Q497" si="25">K434*$G$42</f>
        <v>0</v>
      </c>
      <c r="R434" s="556">
        <f t="shared" ref="R434:S497" si="26">P434-J434</f>
        <v>0</v>
      </c>
      <c r="S434" s="556">
        <f t="shared" si="26"/>
        <v>0</v>
      </c>
      <c r="T434" s="395"/>
      <c r="U434" s="395"/>
      <c r="V434" s="395"/>
      <c r="W434" s="395"/>
      <c r="BA434" s="553"/>
    </row>
    <row r="435" spans="2:53" x14ac:dyDescent="0.35">
      <c r="B435" s="80"/>
      <c r="C435" s="119"/>
      <c r="D435" s="119"/>
      <c r="E435" s="202"/>
      <c r="F435" s="119"/>
      <c r="G435" s="120"/>
      <c r="H435" s="41"/>
      <c r="I435" s="41"/>
      <c r="J435" s="329">
        <v>0</v>
      </c>
      <c r="K435" s="329">
        <v>0</v>
      </c>
      <c r="L435" s="391"/>
      <c r="M435" s="150"/>
      <c r="O435" s="555"/>
      <c r="P435" s="556">
        <f t="shared" si="24"/>
        <v>0</v>
      </c>
      <c r="Q435" s="556">
        <f t="shared" si="25"/>
        <v>0</v>
      </c>
      <c r="R435" s="556">
        <f t="shared" si="26"/>
        <v>0</v>
      </c>
      <c r="S435" s="556">
        <f t="shared" si="26"/>
        <v>0</v>
      </c>
      <c r="T435" s="395"/>
      <c r="U435" s="395"/>
      <c r="V435" s="395"/>
      <c r="W435" s="395"/>
      <c r="BA435" s="553"/>
    </row>
    <row r="436" spans="2:53" x14ac:dyDescent="0.35">
      <c r="B436" s="80"/>
      <c r="C436" s="119"/>
      <c r="D436" s="119"/>
      <c r="E436" s="202"/>
      <c r="F436" s="119"/>
      <c r="G436" s="120"/>
      <c r="H436" s="41"/>
      <c r="I436" s="41"/>
      <c r="J436" s="329">
        <v>0</v>
      </c>
      <c r="K436" s="329">
        <v>0</v>
      </c>
      <c r="L436" s="391"/>
      <c r="M436" s="150"/>
      <c r="O436" s="555"/>
      <c r="P436" s="556">
        <f t="shared" si="24"/>
        <v>0</v>
      </c>
      <c r="Q436" s="556">
        <f t="shared" si="25"/>
        <v>0</v>
      </c>
      <c r="R436" s="556">
        <f t="shared" si="26"/>
        <v>0</v>
      </c>
      <c r="S436" s="556">
        <f t="shared" si="26"/>
        <v>0</v>
      </c>
      <c r="T436" s="395"/>
      <c r="U436" s="395"/>
      <c r="V436" s="395"/>
      <c r="W436" s="395"/>
      <c r="BA436" s="553"/>
    </row>
    <row r="437" spans="2:53" x14ac:dyDescent="0.35">
      <c r="B437" s="80"/>
      <c r="C437" s="119"/>
      <c r="D437" s="119"/>
      <c r="E437" s="202"/>
      <c r="F437" s="119"/>
      <c r="G437" s="120"/>
      <c r="H437" s="41"/>
      <c r="I437" s="41"/>
      <c r="J437" s="329">
        <v>0</v>
      </c>
      <c r="K437" s="329">
        <v>0</v>
      </c>
      <c r="L437" s="391"/>
      <c r="M437" s="150"/>
      <c r="O437" s="555"/>
      <c r="P437" s="556">
        <f t="shared" si="24"/>
        <v>0</v>
      </c>
      <c r="Q437" s="556">
        <f t="shared" si="25"/>
        <v>0</v>
      </c>
      <c r="R437" s="556">
        <f t="shared" si="26"/>
        <v>0</v>
      </c>
      <c r="S437" s="556">
        <f t="shared" si="26"/>
        <v>0</v>
      </c>
      <c r="T437" s="395"/>
      <c r="U437" s="395"/>
      <c r="V437" s="395"/>
      <c r="W437" s="395"/>
      <c r="BA437" s="553"/>
    </row>
    <row r="438" spans="2:53" x14ac:dyDescent="0.35">
      <c r="B438" s="80"/>
      <c r="C438" s="119"/>
      <c r="D438" s="119"/>
      <c r="E438" s="202"/>
      <c r="F438" s="119"/>
      <c r="G438" s="120"/>
      <c r="H438" s="41"/>
      <c r="I438" s="41"/>
      <c r="J438" s="329">
        <v>0</v>
      </c>
      <c r="K438" s="329">
        <v>0</v>
      </c>
      <c r="L438" s="391"/>
      <c r="M438" s="150"/>
      <c r="O438" s="555"/>
      <c r="P438" s="556">
        <f t="shared" si="24"/>
        <v>0</v>
      </c>
      <c r="Q438" s="556">
        <f t="shared" si="25"/>
        <v>0</v>
      </c>
      <c r="R438" s="556">
        <f t="shared" si="26"/>
        <v>0</v>
      </c>
      <c r="S438" s="556">
        <f t="shared" si="26"/>
        <v>0</v>
      </c>
      <c r="T438" s="395"/>
      <c r="U438" s="395"/>
      <c r="V438" s="395"/>
      <c r="W438" s="395"/>
      <c r="BA438" s="553"/>
    </row>
    <row r="439" spans="2:53" x14ac:dyDescent="0.35">
      <c r="B439" s="80"/>
      <c r="C439" s="119"/>
      <c r="D439" s="119"/>
      <c r="E439" s="202"/>
      <c r="F439" s="119"/>
      <c r="G439" s="120"/>
      <c r="H439" s="41"/>
      <c r="I439" s="41"/>
      <c r="J439" s="329">
        <v>0</v>
      </c>
      <c r="K439" s="329">
        <v>0</v>
      </c>
      <c r="L439" s="391"/>
      <c r="M439" s="150"/>
      <c r="O439" s="555"/>
      <c r="P439" s="556">
        <f t="shared" si="24"/>
        <v>0</v>
      </c>
      <c r="Q439" s="556">
        <f t="shared" si="25"/>
        <v>0</v>
      </c>
      <c r="R439" s="556">
        <f t="shared" si="26"/>
        <v>0</v>
      </c>
      <c r="S439" s="556">
        <f t="shared" si="26"/>
        <v>0</v>
      </c>
      <c r="T439" s="395"/>
      <c r="U439" s="395"/>
      <c r="V439" s="395"/>
      <c r="W439" s="395"/>
      <c r="BA439" s="553"/>
    </row>
    <row r="440" spans="2:53" x14ac:dyDescent="0.35">
      <c r="B440" s="80"/>
      <c r="C440" s="119"/>
      <c r="D440" s="119"/>
      <c r="E440" s="202"/>
      <c r="F440" s="119"/>
      <c r="G440" s="120"/>
      <c r="H440" s="41"/>
      <c r="I440" s="41"/>
      <c r="J440" s="329">
        <v>0</v>
      </c>
      <c r="K440" s="329">
        <v>0</v>
      </c>
      <c r="L440" s="391"/>
      <c r="M440" s="150"/>
      <c r="O440" s="555"/>
      <c r="P440" s="556">
        <f t="shared" si="24"/>
        <v>0</v>
      </c>
      <c r="Q440" s="556">
        <f t="shared" si="25"/>
        <v>0</v>
      </c>
      <c r="R440" s="556">
        <f t="shared" si="26"/>
        <v>0</v>
      </c>
      <c r="S440" s="556">
        <f t="shared" si="26"/>
        <v>0</v>
      </c>
      <c r="T440" s="395"/>
      <c r="U440" s="395"/>
      <c r="V440" s="395"/>
      <c r="W440" s="395"/>
      <c r="BA440" s="553"/>
    </row>
    <row r="441" spans="2:53" x14ac:dyDescent="0.35">
      <c r="B441" s="80"/>
      <c r="C441" s="119"/>
      <c r="D441" s="119"/>
      <c r="E441" s="202"/>
      <c r="F441" s="119"/>
      <c r="G441" s="120"/>
      <c r="H441" s="41"/>
      <c r="I441" s="41"/>
      <c r="J441" s="329">
        <v>0</v>
      </c>
      <c r="K441" s="329">
        <v>0</v>
      </c>
      <c r="L441" s="391"/>
      <c r="M441" s="150"/>
      <c r="O441" s="555"/>
      <c r="P441" s="556">
        <f t="shared" si="24"/>
        <v>0</v>
      </c>
      <c r="Q441" s="556">
        <f t="shared" si="25"/>
        <v>0</v>
      </c>
      <c r="R441" s="556">
        <f t="shared" si="26"/>
        <v>0</v>
      </c>
      <c r="S441" s="556">
        <f t="shared" si="26"/>
        <v>0</v>
      </c>
      <c r="T441" s="395"/>
      <c r="U441" s="395"/>
      <c r="V441" s="395"/>
      <c r="W441" s="395"/>
      <c r="BA441" s="553"/>
    </row>
    <row r="442" spans="2:53" x14ac:dyDescent="0.35">
      <c r="B442" s="80"/>
      <c r="C442" s="119"/>
      <c r="D442" s="119"/>
      <c r="E442" s="202"/>
      <c r="F442" s="119"/>
      <c r="G442" s="120"/>
      <c r="H442" s="41"/>
      <c r="I442" s="41"/>
      <c r="J442" s="329">
        <v>0</v>
      </c>
      <c r="K442" s="329">
        <v>0</v>
      </c>
      <c r="L442" s="391"/>
      <c r="M442" s="150"/>
      <c r="O442" s="555"/>
      <c r="P442" s="556">
        <f t="shared" si="24"/>
        <v>0</v>
      </c>
      <c r="Q442" s="556">
        <f t="shared" si="25"/>
        <v>0</v>
      </c>
      <c r="R442" s="556">
        <f t="shared" si="26"/>
        <v>0</v>
      </c>
      <c r="S442" s="556">
        <f t="shared" si="26"/>
        <v>0</v>
      </c>
      <c r="T442" s="395"/>
      <c r="U442" s="395"/>
      <c r="V442" s="395"/>
      <c r="W442" s="395"/>
      <c r="BA442" s="553"/>
    </row>
    <row r="443" spans="2:53" x14ac:dyDescent="0.35">
      <c r="B443" s="80"/>
      <c r="C443" s="119"/>
      <c r="D443" s="119"/>
      <c r="E443" s="202"/>
      <c r="F443" s="119"/>
      <c r="G443" s="120"/>
      <c r="H443" s="41"/>
      <c r="I443" s="41"/>
      <c r="J443" s="329">
        <v>0</v>
      </c>
      <c r="K443" s="329">
        <v>0</v>
      </c>
      <c r="L443" s="391"/>
      <c r="M443" s="150"/>
      <c r="O443" s="555"/>
      <c r="P443" s="556">
        <f t="shared" si="24"/>
        <v>0</v>
      </c>
      <c r="Q443" s="556">
        <f t="shared" si="25"/>
        <v>0</v>
      </c>
      <c r="R443" s="556">
        <f t="shared" si="26"/>
        <v>0</v>
      </c>
      <c r="S443" s="556">
        <f t="shared" si="26"/>
        <v>0</v>
      </c>
      <c r="T443" s="395"/>
      <c r="U443" s="395"/>
      <c r="V443" s="395"/>
      <c r="W443" s="395"/>
      <c r="BA443" s="553"/>
    </row>
    <row r="444" spans="2:53" x14ac:dyDescent="0.35">
      <c r="B444" s="80"/>
      <c r="C444" s="119"/>
      <c r="D444" s="119"/>
      <c r="E444" s="202"/>
      <c r="F444" s="119"/>
      <c r="G444" s="120"/>
      <c r="H444" s="41"/>
      <c r="I444" s="41"/>
      <c r="J444" s="329">
        <v>0</v>
      </c>
      <c r="K444" s="329">
        <v>0</v>
      </c>
      <c r="L444" s="391"/>
      <c r="M444" s="150"/>
      <c r="O444" s="555"/>
      <c r="P444" s="556">
        <f t="shared" si="24"/>
        <v>0</v>
      </c>
      <c r="Q444" s="556">
        <f t="shared" si="25"/>
        <v>0</v>
      </c>
      <c r="R444" s="556">
        <f t="shared" si="26"/>
        <v>0</v>
      </c>
      <c r="S444" s="556">
        <f t="shared" si="26"/>
        <v>0</v>
      </c>
      <c r="T444" s="395"/>
      <c r="U444" s="395"/>
      <c r="V444" s="395"/>
      <c r="W444" s="395"/>
      <c r="BA444" s="553"/>
    </row>
    <row r="445" spans="2:53" x14ac:dyDescent="0.35">
      <c r="B445" s="80"/>
      <c r="C445" s="119"/>
      <c r="D445" s="119"/>
      <c r="E445" s="202"/>
      <c r="F445" s="119"/>
      <c r="G445" s="120"/>
      <c r="H445" s="41"/>
      <c r="I445" s="41"/>
      <c r="J445" s="329">
        <v>0</v>
      </c>
      <c r="K445" s="329">
        <v>0</v>
      </c>
      <c r="L445" s="391"/>
      <c r="M445" s="150"/>
      <c r="O445" s="555"/>
      <c r="P445" s="556">
        <f t="shared" si="24"/>
        <v>0</v>
      </c>
      <c r="Q445" s="556">
        <f t="shared" si="25"/>
        <v>0</v>
      </c>
      <c r="R445" s="556">
        <f t="shared" si="26"/>
        <v>0</v>
      </c>
      <c r="S445" s="556">
        <f t="shared" si="26"/>
        <v>0</v>
      </c>
      <c r="T445" s="395"/>
      <c r="U445" s="395"/>
      <c r="V445" s="395"/>
      <c r="W445" s="395"/>
      <c r="BA445" s="553"/>
    </row>
    <row r="446" spans="2:53" x14ac:dyDescent="0.35">
      <c r="B446" s="80"/>
      <c r="C446" s="119"/>
      <c r="D446" s="119"/>
      <c r="E446" s="202"/>
      <c r="F446" s="119"/>
      <c r="G446" s="120"/>
      <c r="H446" s="41"/>
      <c r="I446" s="41"/>
      <c r="J446" s="329">
        <v>0</v>
      </c>
      <c r="K446" s="329">
        <v>0</v>
      </c>
      <c r="L446" s="391"/>
      <c r="M446" s="150"/>
      <c r="O446" s="555"/>
      <c r="P446" s="556">
        <f t="shared" si="24"/>
        <v>0</v>
      </c>
      <c r="Q446" s="556">
        <f t="shared" si="25"/>
        <v>0</v>
      </c>
      <c r="R446" s="556">
        <f t="shared" si="26"/>
        <v>0</v>
      </c>
      <c r="S446" s="556">
        <f t="shared" si="26"/>
        <v>0</v>
      </c>
      <c r="T446" s="395"/>
      <c r="U446" s="395"/>
      <c r="V446" s="395"/>
      <c r="W446" s="395"/>
      <c r="BA446" s="553"/>
    </row>
    <row r="447" spans="2:53" x14ac:dyDescent="0.35">
      <c r="B447" s="80"/>
      <c r="C447" s="119"/>
      <c r="D447" s="119"/>
      <c r="E447" s="202"/>
      <c r="F447" s="119"/>
      <c r="G447" s="120"/>
      <c r="H447" s="41"/>
      <c r="I447" s="41"/>
      <c r="J447" s="329">
        <v>0</v>
      </c>
      <c r="K447" s="329">
        <v>0</v>
      </c>
      <c r="L447" s="391"/>
      <c r="M447" s="150"/>
      <c r="O447" s="555"/>
      <c r="P447" s="556">
        <f t="shared" si="24"/>
        <v>0</v>
      </c>
      <c r="Q447" s="556">
        <f t="shared" si="25"/>
        <v>0</v>
      </c>
      <c r="R447" s="556">
        <f t="shared" si="26"/>
        <v>0</v>
      </c>
      <c r="S447" s="556">
        <f t="shared" si="26"/>
        <v>0</v>
      </c>
      <c r="T447" s="395"/>
      <c r="U447" s="395"/>
      <c r="V447" s="395"/>
      <c r="W447" s="395"/>
      <c r="BA447" s="553"/>
    </row>
    <row r="448" spans="2:53" x14ac:dyDescent="0.35">
      <c r="B448" s="80"/>
      <c r="C448" s="119"/>
      <c r="D448" s="119"/>
      <c r="E448" s="202"/>
      <c r="F448" s="119"/>
      <c r="G448" s="120"/>
      <c r="H448" s="41"/>
      <c r="I448" s="41"/>
      <c r="J448" s="329">
        <v>0</v>
      </c>
      <c r="K448" s="329">
        <v>0</v>
      </c>
      <c r="L448" s="391"/>
      <c r="M448" s="150"/>
      <c r="O448" s="555"/>
      <c r="P448" s="556">
        <f t="shared" si="24"/>
        <v>0</v>
      </c>
      <c r="Q448" s="556">
        <f t="shared" si="25"/>
        <v>0</v>
      </c>
      <c r="R448" s="556">
        <f t="shared" si="26"/>
        <v>0</v>
      </c>
      <c r="S448" s="556">
        <f t="shared" si="26"/>
        <v>0</v>
      </c>
      <c r="T448" s="395"/>
      <c r="U448" s="395"/>
      <c r="V448" s="395"/>
      <c r="W448" s="395"/>
      <c r="BA448" s="553"/>
    </row>
    <row r="449" spans="2:53" x14ac:dyDescent="0.35">
      <c r="B449" s="80"/>
      <c r="C449" s="119"/>
      <c r="D449" s="119"/>
      <c r="E449" s="202"/>
      <c r="F449" s="119"/>
      <c r="G449" s="120"/>
      <c r="H449" s="41"/>
      <c r="I449" s="41"/>
      <c r="J449" s="329">
        <v>0</v>
      </c>
      <c r="K449" s="329">
        <v>0</v>
      </c>
      <c r="L449" s="391"/>
      <c r="M449" s="150"/>
      <c r="O449" s="555"/>
      <c r="P449" s="556">
        <f t="shared" si="24"/>
        <v>0</v>
      </c>
      <c r="Q449" s="556">
        <f t="shared" si="25"/>
        <v>0</v>
      </c>
      <c r="R449" s="556">
        <f t="shared" si="26"/>
        <v>0</v>
      </c>
      <c r="S449" s="556">
        <f t="shared" si="26"/>
        <v>0</v>
      </c>
      <c r="T449" s="395"/>
      <c r="U449" s="395"/>
      <c r="V449" s="395"/>
      <c r="W449" s="395"/>
      <c r="BA449" s="553"/>
    </row>
    <row r="450" spans="2:53" x14ac:dyDescent="0.35">
      <c r="B450" s="80"/>
      <c r="C450" s="119"/>
      <c r="D450" s="119"/>
      <c r="E450" s="202"/>
      <c r="F450" s="119"/>
      <c r="G450" s="120"/>
      <c r="H450" s="41"/>
      <c r="I450" s="41"/>
      <c r="J450" s="329">
        <v>0</v>
      </c>
      <c r="K450" s="329">
        <v>0</v>
      </c>
      <c r="L450" s="391"/>
      <c r="M450" s="150"/>
      <c r="O450" s="555"/>
      <c r="P450" s="556">
        <f t="shared" si="24"/>
        <v>0</v>
      </c>
      <c r="Q450" s="556">
        <f t="shared" si="25"/>
        <v>0</v>
      </c>
      <c r="R450" s="556">
        <f t="shared" si="26"/>
        <v>0</v>
      </c>
      <c r="S450" s="556">
        <f t="shared" si="26"/>
        <v>0</v>
      </c>
      <c r="T450" s="395"/>
      <c r="U450" s="395"/>
      <c r="V450" s="395"/>
      <c r="W450" s="395"/>
      <c r="BA450" s="553"/>
    </row>
    <row r="451" spans="2:53" x14ac:dyDescent="0.35">
      <c r="B451" s="80"/>
      <c r="C451" s="119"/>
      <c r="D451" s="119"/>
      <c r="E451" s="202"/>
      <c r="F451" s="119"/>
      <c r="G451" s="120"/>
      <c r="H451" s="41"/>
      <c r="I451" s="41"/>
      <c r="J451" s="329">
        <v>0</v>
      </c>
      <c r="K451" s="329">
        <v>0</v>
      </c>
      <c r="L451" s="391"/>
      <c r="M451" s="150"/>
      <c r="O451" s="555"/>
      <c r="P451" s="556">
        <f t="shared" si="24"/>
        <v>0</v>
      </c>
      <c r="Q451" s="556">
        <f t="shared" si="25"/>
        <v>0</v>
      </c>
      <c r="R451" s="556">
        <f t="shared" si="26"/>
        <v>0</v>
      </c>
      <c r="S451" s="556">
        <f t="shared" si="26"/>
        <v>0</v>
      </c>
      <c r="T451" s="395"/>
      <c r="U451" s="395"/>
      <c r="V451" s="395"/>
      <c r="W451" s="395"/>
      <c r="BA451" s="553"/>
    </row>
    <row r="452" spans="2:53" x14ac:dyDescent="0.35">
      <c r="B452" s="80"/>
      <c r="C452" s="119"/>
      <c r="D452" s="119"/>
      <c r="E452" s="202"/>
      <c r="F452" s="119"/>
      <c r="G452" s="120"/>
      <c r="H452" s="41"/>
      <c r="I452" s="41"/>
      <c r="J452" s="329">
        <v>0</v>
      </c>
      <c r="K452" s="329">
        <v>0</v>
      </c>
      <c r="L452" s="391"/>
      <c r="M452" s="150"/>
      <c r="O452" s="555"/>
      <c r="P452" s="556">
        <f t="shared" si="24"/>
        <v>0</v>
      </c>
      <c r="Q452" s="556">
        <f t="shared" si="25"/>
        <v>0</v>
      </c>
      <c r="R452" s="556">
        <f t="shared" si="26"/>
        <v>0</v>
      </c>
      <c r="S452" s="556">
        <f t="shared" si="26"/>
        <v>0</v>
      </c>
      <c r="T452" s="395"/>
      <c r="U452" s="395"/>
      <c r="V452" s="395"/>
      <c r="W452" s="395"/>
      <c r="BA452" s="553"/>
    </row>
    <row r="453" spans="2:53" x14ac:dyDescent="0.35">
      <c r="B453" s="80"/>
      <c r="C453" s="119"/>
      <c r="D453" s="119"/>
      <c r="E453" s="202"/>
      <c r="F453" s="119"/>
      <c r="G453" s="120"/>
      <c r="H453" s="41"/>
      <c r="I453" s="41"/>
      <c r="J453" s="329">
        <v>0</v>
      </c>
      <c r="K453" s="329">
        <v>0</v>
      </c>
      <c r="L453" s="391"/>
      <c r="M453" s="150"/>
      <c r="O453" s="555"/>
      <c r="P453" s="556">
        <f t="shared" si="24"/>
        <v>0</v>
      </c>
      <c r="Q453" s="556">
        <f t="shared" si="25"/>
        <v>0</v>
      </c>
      <c r="R453" s="556">
        <f t="shared" si="26"/>
        <v>0</v>
      </c>
      <c r="S453" s="556">
        <f t="shared" si="26"/>
        <v>0</v>
      </c>
      <c r="T453" s="395"/>
      <c r="U453" s="395"/>
      <c r="V453" s="395"/>
      <c r="W453" s="395"/>
      <c r="BA453" s="553"/>
    </row>
    <row r="454" spans="2:53" x14ac:dyDescent="0.35">
      <c r="B454" s="80"/>
      <c r="C454" s="119"/>
      <c r="D454" s="119"/>
      <c r="E454" s="202"/>
      <c r="F454" s="119"/>
      <c r="G454" s="120"/>
      <c r="H454" s="41"/>
      <c r="I454" s="41"/>
      <c r="J454" s="329">
        <v>0</v>
      </c>
      <c r="K454" s="329">
        <v>0</v>
      </c>
      <c r="L454" s="391"/>
      <c r="M454" s="150"/>
      <c r="O454" s="555"/>
      <c r="P454" s="556">
        <f t="shared" si="24"/>
        <v>0</v>
      </c>
      <c r="Q454" s="556">
        <f t="shared" si="25"/>
        <v>0</v>
      </c>
      <c r="R454" s="556">
        <f t="shared" si="26"/>
        <v>0</v>
      </c>
      <c r="S454" s="556">
        <f t="shared" si="26"/>
        <v>0</v>
      </c>
      <c r="T454" s="395"/>
      <c r="U454" s="395"/>
      <c r="V454" s="395"/>
      <c r="W454" s="395"/>
      <c r="BA454" s="553"/>
    </row>
    <row r="455" spans="2:53" x14ac:dyDescent="0.35">
      <c r="B455" s="80"/>
      <c r="C455" s="119"/>
      <c r="D455" s="119"/>
      <c r="E455" s="202"/>
      <c r="F455" s="119"/>
      <c r="G455" s="120"/>
      <c r="H455" s="41"/>
      <c r="I455" s="41"/>
      <c r="J455" s="329">
        <v>0</v>
      </c>
      <c r="K455" s="329">
        <v>0</v>
      </c>
      <c r="L455" s="391"/>
      <c r="M455" s="150"/>
      <c r="O455" s="555"/>
      <c r="P455" s="556">
        <f t="shared" si="24"/>
        <v>0</v>
      </c>
      <c r="Q455" s="556">
        <f t="shared" si="25"/>
        <v>0</v>
      </c>
      <c r="R455" s="556">
        <f t="shared" si="26"/>
        <v>0</v>
      </c>
      <c r="S455" s="556">
        <f t="shared" si="26"/>
        <v>0</v>
      </c>
      <c r="T455" s="395"/>
      <c r="U455" s="395"/>
      <c r="V455" s="395"/>
      <c r="W455" s="395"/>
      <c r="BA455" s="553"/>
    </row>
    <row r="456" spans="2:53" x14ac:dyDescent="0.35">
      <c r="B456" s="80"/>
      <c r="C456" s="119"/>
      <c r="D456" s="119"/>
      <c r="E456" s="202"/>
      <c r="F456" s="119"/>
      <c r="G456" s="120"/>
      <c r="H456" s="41"/>
      <c r="I456" s="41"/>
      <c r="J456" s="329">
        <v>0</v>
      </c>
      <c r="K456" s="329">
        <v>0</v>
      </c>
      <c r="L456" s="391"/>
      <c r="M456" s="150"/>
      <c r="O456" s="555"/>
      <c r="P456" s="556">
        <f t="shared" si="24"/>
        <v>0</v>
      </c>
      <c r="Q456" s="556">
        <f t="shared" si="25"/>
        <v>0</v>
      </c>
      <c r="R456" s="556">
        <f t="shared" si="26"/>
        <v>0</v>
      </c>
      <c r="S456" s="556">
        <f t="shared" si="26"/>
        <v>0</v>
      </c>
      <c r="T456" s="395"/>
      <c r="U456" s="395"/>
      <c r="V456" s="395"/>
      <c r="W456" s="395"/>
      <c r="BA456" s="553"/>
    </row>
    <row r="457" spans="2:53" x14ac:dyDescent="0.35">
      <c r="B457" s="80"/>
      <c r="C457" s="119"/>
      <c r="D457" s="119"/>
      <c r="E457" s="202"/>
      <c r="F457" s="119"/>
      <c r="G457" s="120"/>
      <c r="H457" s="41"/>
      <c r="I457" s="41"/>
      <c r="J457" s="329">
        <v>0</v>
      </c>
      <c r="K457" s="329">
        <v>0</v>
      </c>
      <c r="L457" s="391"/>
      <c r="M457" s="150"/>
      <c r="O457" s="555"/>
      <c r="P457" s="556">
        <f t="shared" si="24"/>
        <v>0</v>
      </c>
      <c r="Q457" s="556">
        <f t="shared" si="25"/>
        <v>0</v>
      </c>
      <c r="R457" s="556">
        <f t="shared" si="26"/>
        <v>0</v>
      </c>
      <c r="S457" s="556">
        <f t="shared" si="26"/>
        <v>0</v>
      </c>
      <c r="T457" s="395"/>
      <c r="U457" s="395"/>
      <c r="V457" s="395"/>
      <c r="W457" s="395"/>
      <c r="BA457" s="553"/>
    </row>
    <row r="458" spans="2:53" x14ac:dyDescent="0.35">
      <c r="B458" s="80"/>
      <c r="C458" s="119"/>
      <c r="D458" s="119"/>
      <c r="E458" s="202"/>
      <c r="F458" s="119"/>
      <c r="G458" s="120"/>
      <c r="H458" s="41"/>
      <c r="I458" s="41"/>
      <c r="J458" s="329">
        <v>0</v>
      </c>
      <c r="K458" s="329">
        <v>0</v>
      </c>
      <c r="L458" s="391"/>
      <c r="M458" s="150"/>
      <c r="O458" s="555"/>
      <c r="P458" s="556">
        <f t="shared" si="24"/>
        <v>0</v>
      </c>
      <c r="Q458" s="556">
        <f t="shared" si="25"/>
        <v>0</v>
      </c>
      <c r="R458" s="556">
        <f t="shared" si="26"/>
        <v>0</v>
      </c>
      <c r="S458" s="556">
        <f t="shared" si="26"/>
        <v>0</v>
      </c>
      <c r="T458" s="395"/>
      <c r="U458" s="395"/>
      <c r="V458" s="395"/>
      <c r="W458" s="395"/>
      <c r="BA458" s="553"/>
    </row>
    <row r="459" spans="2:53" x14ac:dyDescent="0.35">
      <c r="B459" s="80"/>
      <c r="C459" s="119"/>
      <c r="D459" s="119"/>
      <c r="E459" s="202"/>
      <c r="F459" s="119"/>
      <c r="G459" s="120"/>
      <c r="H459" s="41"/>
      <c r="I459" s="41"/>
      <c r="J459" s="329">
        <v>0</v>
      </c>
      <c r="K459" s="329">
        <v>0</v>
      </c>
      <c r="L459" s="391"/>
      <c r="M459" s="150"/>
      <c r="O459" s="555"/>
      <c r="P459" s="556">
        <f t="shared" si="24"/>
        <v>0</v>
      </c>
      <c r="Q459" s="556">
        <f t="shared" si="25"/>
        <v>0</v>
      </c>
      <c r="R459" s="556">
        <f t="shared" si="26"/>
        <v>0</v>
      </c>
      <c r="S459" s="556">
        <f t="shared" si="26"/>
        <v>0</v>
      </c>
      <c r="T459" s="395"/>
      <c r="U459" s="395"/>
      <c r="V459" s="395"/>
      <c r="W459" s="395"/>
      <c r="BA459" s="553"/>
    </row>
    <row r="460" spans="2:53" x14ac:dyDescent="0.35">
      <c r="B460" s="80"/>
      <c r="C460" s="119"/>
      <c r="D460" s="119"/>
      <c r="E460" s="202"/>
      <c r="F460" s="119"/>
      <c r="G460" s="120"/>
      <c r="H460" s="41"/>
      <c r="I460" s="41"/>
      <c r="J460" s="329">
        <v>0</v>
      </c>
      <c r="K460" s="329">
        <v>0</v>
      </c>
      <c r="L460" s="391"/>
      <c r="M460" s="150"/>
      <c r="O460" s="555"/>
      <c r="P460" s="556">
        <f t="shared" si="24"/>
        <v>0</v>
      </c>
      <c r="Q460" s="556">
        <f t="shared" si="25"/>
        <v>0</v>
      </c>
      <c r="R460" s="556">
        <f t="shared" si="26"/>
        <v>0</v>
      </c>
      <c r="S460" s="556">
        <f t="shared" si="26"/>
        <v>0</v>
      </c>
      <c r="T460" s="395"/>
      <c r="U460" s="395"/>
      <c r="V460" s="395"/>
      <c r="W460" s="395"/>
      <c r="BA460" s="553"/>
    </row>
    <row r="461" spans="2:53" x14ac:dyDescent="0.35">
      <c r="B461" s="80"/>
      <c r="C461" s="119"/>
      <c r="D461" s="119"/>
      <c r="E461" s="202"/>
      <c r="F461" s="119"/>
      <c r="G461" s="120"/>
      <c r="H461" s="41"/>
      <c r="I461" s="41"/>
      <c r="J461" s="329">
        <v>0</v>
      </c>
      <c r="K461" s="329">
        <v>0</v>
      </c>
      <c r="L461" s="391"/>
      <c r="M461" s="150"/>
      <c r="O461" s="555"/>
      <c r="P461" s="556">
        <f t="shared" si="24"/>
        <v>0</v>
      </c>
      <c r="Q461" s="556">
        <f t="shared" si="25"/>
        <v>0</v>
      </c>
      <c r="R461" s="556">
        <f t="shared" si="26"/>
        <v>0</v>
      </c>
      <c r="S461" s="556">
        <f t="shared" si="26"/>
        <v>0</v>
      </c>
      <c r="T461" s="395"/>
      <c r="U461" s="395"/>
      <c r="V461" s="395"/>
      <c r="W461" s="395"/>
      <c r="BA461" s="553"/>
    </row>
    <row r="462" spans="2:53" x14ac:dyDescent="0.35">
      <c r="B462" s="80"/>
      <c r="C462" s="119"/>
      <c r="D462" s="119"/>
      <c r="E462" s="202"/>
      <c r="F462" s="119"/>
      <c r="G462" s="120"/>
      <c r="H462" s="41"/>
      <c r="I462" s="41"/>
      <c r="J462" s="329">
        <v>0</v>
      </c>
      <c r="K462" s="329">
        <v>0</v>
      </c>
      <c r="L462" s="391"/>
      <c r="M462" s="150"/>
      <c r="O462" s="555"/>
      <c r="P462" s="556">
        <f t="shared" si="24"/>
        <v>0</v>
      </c>
      <c r="Q462" s="556">
        <f t="shared" si="25"/>
        <v>0</v>
      </c>
      <c r="R462" s="556">
        <f t="shared" si="26"/>
        <v>0</v>
      </c>
      <c r="S462" s="556">
        <f t="shared" si="26"/>
        <v>0</v>
      </c>
      <c r="T462" s="395"/>
      <c r="U462" s="395"/>
      <c r="V462" s="395"/>
      <c r="W462" s="395"/>
      <c r="BA462" s="553"/>
    </row>
    <row r="463" spans="2:53" x14ac:dyDescent="0.35">
      <c r="B463" s="80"/>
      <c r="C463" s="119"/>
      <c r="D463" s="119"/>
      <c r="E463" s="202"/>
      <c r="F463" s="119"/>
      <c r="G463" s="120"/>
      <c r="H463" s="41"/>
      <c r="I463" s="41"/>
      <c r="J463" s="329">
        <v>0</v>
      </c>
      <c r="K463" s="329">
        <v>0</v>
      </c>
      <c r="L463" s="391"/>
      <c r="M463" s="150"/>
      <c r="O463" s="555"/>
      <c r="P463" s="556">
        <f t="shared" si="24"/>
        <v>0</v>
      </c>
      <c r="Q463" s="556">
        <f t="shared" si="25"/>
        <v>0</v>
      </c>
      <c r="R463" s="556">
        <f t="shared" si="26"/>
        <v>0</v>
      </c>
      <c r="S463" s="556">
        <f t="shared" si="26"/>
        <v>0</v>
      </c>
      <c r="T463" s="395"/>
      <c r="U463" s="395"/>
      <c r="V463" s="395"/>
      <c r="W463" s="395"/>
      <c r="BA463" s="553"/>
    </row>
    <row r="464" spans="2:53" x14ac:dyDescent="0.35">
      <c r="B464" s="80"/>
      <c r="C464" s="119"/>
      <c r="D464" s="119"/>
      <c r="E464" s="202"/>
      <c r="F464" s="119"/>
      <c r="G464" s="120"/>
      <c r="H464" s="41"/>
      <c r="I464" s="41"/>
      <c r="J464" s="329">
        <v>0</v>
      </c>
      <c r="K464" s="329">
        <v>0</v>
      </c>
      <c r="L464" s="391"/>
      <c r="M464" s="150"/>
      <c r="O464" s="555"/>
      <c r="P464" s="556">
        <f t="shared" si="24"/>
        <v>0</v>
      </c>
      <c r="Q464" s="556">
        <f t="shared" si="25"/>
        <v>0</v>
      </c>
      <c r="R464" s="556">
        <f t="shared" si="26"/>
        <v>0</v>
      </c>
      <c r="S464" s="556">
        <f t="shared" si="26"/>
        <v>0</v>
      </c>
      <c r="T464" s="395"/>
      <c r="U464" s="395"/>
      <c r="V464" s="395"/>
      <c r="W464" s="395"/>
      <c r="BA464" s="553"/>
    </row>
    <row r="465" spans="2:53" x14ac:dyDescent="0.35">
      <c r="B465" s="80"/>
      <c r="C465" s="119"/>
      <c r="D465" s="119"/>
      <c r="E465" s="202"/>
      <c r="F465" s="119"/>
      <c r="G465" s="120"/>
      <c r="H465" s="41"/>
      <c r="I465" s="41"/>
      <c r="J465" s="329">
        <v>0</v>
      </c>
      <c r="K465" s="329">
        <v>0</v>
      </c>
      <c r="L465" s="391"/>
      <c r="M465" s="150"/>
      <c r="O465" s="555"/>
      <c r="P465" s="556">
        <f t="shared" si="24"/>
        <v>0</v>
      </c>
      <c r="Q465" s="556">
        <f t="shared" si="25"/>
        <v>0</v>
      </c>
      <c r="R465" s="556">
        <f t="shared" si="26"/>
        <v>0</v>
      </c>
      <c r="S465" s="556">
        <f t="shared" si="26"/>
        <v>0</v>
      </c>
      <c r="T465" s="395"/>
      <c r="U465" s="395"/>
      <c r="V465" s="395"/>
      <c r="W465" s="395"/>
      <c r="BA465" s="553"/>
    </row>
    <row r="466" spans="2:53" x14ac:dyDescent="0.35">
      <c r="B466" s="80"/>
      <c r="C466" s="119"/>
      <c r="D466" s="119"/>
      <c r="E466" s="202"/>
      <c r="F466" s="119"/>
      <c r="G466" s="120"/>
      <c r="H466" s="41"/>
      <c r="I466" s="41"/>
      <c r="J466" s="329">
        <v>0</v>
      </c>
      <c r="K466" s="329">
        <v>0</v>
      </c>
      <c r="L466" s="391"/>
      <c r="M466" s="150"/>
      <c r="O466" s="555"/>
      <c r="P466" s="556">
        <f t="shared" si="24"/>
        <v>0</v>
      </c>
      <c r="Q466" s="556">
        <f t="shared" si="25"/>
        <v>0</v>
      </c>
      <c r="R466" s="556">
        <f t="shared" si="26"/>
        <v>0</v>
      </c>
      <c r="S466" s="556">
        <f t="shared" si="26"/>
        <v>0</v>
      </c>
      <c r="T466" s="395"/>
      <c r="U466" s="395"/>
      <c r="V466" s="395"/>
      <c r="W466" s="395"/>
      <c r="BA466" s="553"/>
    </row>
    <row r="467" spans="2:53" x14ac:dyDescent="0.35">
      <c r="B467" s="80"/>
      <c r="C467" s="119"/>
      <c r="D467" s="119"/>
      <c r="E467" s="202"/>
      <c r="F467" s="119"/>
      <c r="G467" s="120"/>
      <c r="H467" s="41"/>
      <c r="I467" s="41"/>
      <c r="J467" s="329">
        <v>0</v>
      </c>
      <c r="K467" s="329">
        <v>0</v>
      </c>
      <c r="L467" s="391"/>
      <c r="M467" s="150"/>
      <c r="O467" s="555"/>
      <c r="P467" s="556">
        <f t="shared" si="24"/>
        <v>0</v>
      </c>
      <c r="Q467" s="556">
        <f t="shared" si="25"/>
        <v>0</v>
      </c>
      <c r="R467" s="556">
        <f t="shared" si="26"/>
        <v>0</v>
      </c>
      <c r="S467" s="556">
        <f t="shared" si="26"/>
        <v>0</v>
      </c>
      <c r="T467" s="395"/>
      <c r="U467" s="395"/>
      <c r="V467" s="395"/>
      <c r="W467" s="395"/>
      <c r="BA467" s="553"/>
    </row>
    <row r="468" spans="2:53" x14ac:dyDescent="0.35">
      <c r="B468" s="80"/>
      <c r="C468" s="119"/>
      <c r="D468" s="119"/>
      <c r="E468" s="202"/>
      <c r="F468" s="119"/>
      <c r="G468" s="120"/>
      <c r="H468" s="41"/>
      <c r="I468" s="41"/>
      <c r="J468" s="329">
        <v>0</v>
      </c>
      <c r="K468" s="329">
        <v>0</v>
      </c>
      <c r="L468" s="391"/>
      <c r="M468" s="150"/>
      <c r="O468" s="555"/>
      <c r="P468" s="556">
        <f t="shared" si="24"/>
        <v>0</v>
      </c>
      <c r="Q468" s="556">
        <f t="shared" si="25"/>
        <v>0</v>
      </c>
      <c r="R468" s="556">
        <f t="shared" si="26"/>
        <v>0</v>
      </c>
      <c r="S468" s="556">
        <f t="shared" si="26"/>
        <v>0</v>
      </c>
      <c r="T468" s="395"/>
      <c r="U468" s="395"/>
      <c r="V468" s="395"/>
      <c r="W468" s="395"/>
      <c r="BA468" s="553"/>
    </row>
    <row r="469" spans="2:53" x14ac:dyDescent="0.35">
      <c r="B469" s="80"/>
      <c r="C469" s="119"/>
      <c r="D469" s="119"/>
      <c r="E469" s="202"/>
      <c r="F469" s="119"/>
      <c r="G469" s="120"/>
      <c r="H469" s="41"/>
      <c r="I469" s="41"/>
      <c r="J469" s="329">
        <v>0</v>
      </c>
      <c r="K469" s="329">
        <v>0</v>
      </c>
      <c r="L469" s="391"/>
      <c r="M469" s="150"/>
      <c r="O469" s="555"/>
      <c r="P469" s="556">
        <f t="shared" si="24"/>
        <v>0</v>
      </c>
      <c r="Q469" s="556">
        <f t="shared" si="25"/>
        <v>0</v>
      </c>
      <c r="R469" s="556">
        <f t="shared" si="26"/>
        <v>0</v>
      </c>
      <c r="S469" s="556">
        <f t="shared" si="26"/>
        <v>0</v>
      </c>
      <c r="T469" s="395"/>
      <c r="U469" s="395"/>
      <c r="V469" s="395"/>
      <c r="W469" s="395"/>
      <c r="BA469" s="553"/>
    </row>
    <row r="470" spans="2:53" x14ac:dyDescent="0.35">
      <c r="B470" s="80"/>
      <c r="C470" s="119"/>
      <c r="D470" s="119"/>
      <c r="E470" s="202"/>
      <c r="F470" s="119"/>
      <c r="G470" s="120"/>
      <c r="H470" s="41"/>
      <c r="I470" s="41"/>
      <c r="J470" s="329">
        <v>0</v>
      </c>
      <c r="K470" s="329">
        <v>0</v>
      </c>
      <c r="L470" s="391"/>
      <c r="M470" s="150"/>
      <c r="O470" s="555"/>
      <c r="P470" s="556">
        <f t="shared" si="24"/>
        <v>0</v>
      </c>
      <c r="Q470" s="556">
        <f t="shared" si="25"/>
        <v>0</v>
      </c>
      <c r="R470" s="556">
        <f t="shared" si="26"/>
        <v>0</v>
      </c>
      <c r="S470" s="556">
        <f t="shared" si="26"/>
        <v>0</v>
      </c>
      <c r="T470" s="395"/>
      <c r="U470" s="395"/>
      <c r="V470" s="395"/>
      <c r="W470" s="395"/>
      <c r="BA470" s="553"/>
    </row>
    <row r="471" spans="2:53" x14ac:dyDescent="0.35">
      <c r="B471" s="80"/>
      <c r="C471" s="119"/>
      <c r="D471" s="119"/>
      <c r="E471" s="202"/>
      <c r="F471" s="119"/>
      <c r="G471" s="120"/>
      <c r="H471" s="41"/>
      <c r="I471" s="41"/>
      <c r="J471" s="329">
        <v>0</v>
      </c>
      <c r="K471" s="329">
        <v>0</v>
      </c>
      <c r="L471" s="391"/>
      <c r="M471" s="150"/>
      <c r="O471" s="555"/>
      <c r="P471" s="556">
        <f t="shared" si="24"/>
        <v>0</v>
      </c>
      <c r="Q471" s="556">
        <f t="shared" si="25"/>
        <v>0</v>
      </c>
      <c r="R471" s="556">
        <f t="shared" si="26"/>
        <v>0</v>
      </c>
      <c r="S471" s="556">
        <f t="shared" si="26"/>
        <v>0</v>
      </c>
      <c r="T471" s="395"/>
      <c r="U471" s="395"/>
      <c r="V471" s="395"/>
      <c r="W471" s="395"/>
      <c r="BA471" s="553"/>
    </row>
    <row r="472" spans="2:53" x14ac:dyDescent="0.35">
      <c r="B472" s="80"/>
      <c r="C472" s="119"/>
      <c r="D472" s="119"/>
      <c r="E472" s="202"/>
      <c r="F472" s="119"/>
      <c r="G472" s="120"/>
      <c r="H472" s="41"/>
      <c r="I472" s="41"/>
      <c r="J472" s="329">
        <v>0</v>
      </c>
      <c r="K472" s="329">
        <v>0</v>
      </c>
      <c r="L472" s="391"/>
      <c r="M472" s="150"/>
      <c r="O472" s="555"/>
      <c r="P472" s="556">
        <f t="shared" si="24"/>
        <v>0</v>
      </c>
      <c r="Q472" s="556">
        <f t="shared" si="25"/>
        <v>0</v>
      </c>
      <c r="R472" s="556">
        <f t="shared" si="26"/>
        <v>0</v>
      </c>
      <c r="S472" s="556">
        <f t="shared" si="26"/>
        <v>0</v>
      </c>
      <c r="T472" s="395"/>
      <c r="U472" s="395"/>
      <c r="V472" s="395"/>
      <c r="W472" s="395"/>
      <c r="BA472" s="553"/>
    </row>
    <row r="473" spans="2:53" x14ac:dyDescent="0.35">
      <c r="B473" s="80"/>
      <c r="C473" s="119"/>
      <c r="D473" s="119"/>
      <c r="E473" s="202"/>
      <c r="F473" s="119"/>
      <c r="G473" s="120"/>
      <c r="H473" s="41"/>
      <c r="I473" s="41"/>
      <c r="J473" s="329">
        <v>0</v>
      </c>
      <c r="K473" s="329">
        <v>0</v>
      </c>
      <c r="L473" s="391"/>
      <c r="M473" s="150"/>
      <c r="O473" s="555"/>
      <c r="P473" s="556">
        <f t="shared" si="24"/>
        <v>0</v>
      </c>
      <c r="Q473" s="556">
        <f t="shared" si="25"/>
        <v>0</v>
      </c>
      <c r="R473" s="556">
        <f t="shared" si="26"/>
        <v>0</v>
      </c>
      <c r="S473" s="556">
        <f t="shared" si="26"/>
        <v>0</v>
      </c>
      <c r="T473" s="395"/>
      <c r="U473" s="395"/>
      <c r="V473" s="395"/>
      <c r="W473" s="395"/>
      <c r="BA473" s="553"/>
    </row>
    <row r="474" spans="2:53" x14ac:dyDescent="0.35">
      <c r="B474" s="80"/>
      <c r="C474" s="119"/>
      <c r="D474" s="119"/>
      <c r="E474" s="202"/>
      <c r="F474" s="119"/>
      <c r="G474" s="120"/>
      <c r="H474" s="41"/>
      <c r="I474" s="41"/>
      <c r="J474" s="329">
        <v>0</v>
      </c>
      <c r="K474" s="329">
        <v>0</v>
      </c>
      <c r="L474" s="391"/>
      <c r="M474" s="150"/>
      <c r="O474" s="555"/>
      <c r="P474" s="556">
        <f t="shared" si="24"/>
        <v>0</v>
      </c>
      <c r="Q474" s="556">
        <f t="shared" si="25"/>
        <v>0</v>
      </c>
      <c r="R474" s="556">
        <f t="shared" si="26"/>
        <v>0</v>
      </c>
      <c r="S474" s="556">
        <f t="shared" si="26"/>
        <v>0</v>
      </c>
      <c r="T474" s="395"/>
      <c r="U474" s="395"/>
      <c r="V474" s="395"/>
      <c r="W474" s="395"/>
      <c r="BA474" s="553"/>
    </row>
    <row r="475" spans="2:53" x14ac:dyDescent="0.35">
      <c r="B475" s="80"/>
      <c r="C475" s="119"/>
      <c r="D475" s="119"/>
      <c r="E475" s="202"/>
      <c r="F475" s="119"/>
      <c r="G475" s="120"/>
      <c r="H475" s="41"/>
      <c r="I475" s="41"/>
      <c r="J475" s="329">
        <v>0</v>
      </c>
      <c r="K475" s="329">
        <v>0</v>
      </c>
      <c r="L475" s="391"/>
      <c r="M475" s="150"/>
      <c r="O475" s="555"/>
      <c r="P475" s="556">
        <f t="shared" si="24"/>
        <v>0</v>
      </c>
      <c r="Q475" s="556">
        <f t="shared" si="25"/>
        <v>0</v>
      </c>
      <c r="R475" s="556">
        <f t="shared" si="26"/>
        <v>0</v>
      </c>
      <c r="S475" s="556">
        <f t="shared" si="26"/>
        <v>0</v>
      </c>
      <c r="T475" s="395"/>
      <c r="U475" s="395"/>
      <c r="V475" s="395"/>
      <c r="W475" s="395"/>
      <c r="BA475" s="553"/>
    </row>
    <row r="476" spans="2:53" x14ac:dyDescent="0.35">
      <c r="B476" s="80"/>
      <c r="C476" s="119"/>
      <c r="D476" s="119"/>
      <c r="E476" s="202"/>
      <c r="F476" s="119"/>
      <c r="G476" s="120"/>
      <c r="H476" s="41"/>
      <c r="I476" s="41"/>
      <c r="J476" s="329">
        <v>0</v>
      </c>
      <c r="K476" s="329">
        <v>0</v>
      </c>
      <c r="L476" s="391"/>
      <c r="M476" s="150"/>
      <c r="O476" s="555"/>
      <c r="P476" s="556">
        <f t="shared" si="24"/>
        <v>0</v>
      </c>
      <c r="Q476" s="556">
        <f t="shared" si="25"/>
        <v>0</v>
      </c>
      <c r="R476" s="556">
        <f t="shared" si="26"/>
        <v>0</v>
      </c>
      <c r="S476" s="556">
        <f t="shared" si="26"/>
        <v>0</v>
      </c>
      <c r="T476" s="395"/>
      <c r="U476" s="395"/>
      <c r="V476" s="395"/>
      <c r="W476" s="395"/>
      <c r="BA476" s="553"/>
    </row>
    <row r="477" spans="2:53" x14ac:dyDescent="0.35">
      <c r="B477" s="80"/>
      <c r="C477" s="119"/>
      <c r="D477" s="119"/>
      <c r="E477" s="202"/>
      <c r="F477" s="119"/>
      <c r="G477" s="120"/>
      <c r="H477" s="41"/>
      <c r="I477" s="41"/>
      <c r="J477" s="329">
        <v>0</v>
      </c>
      <c r="K477" s="329">
        <v>0</v>
      </c>
      <c r="L477" s="391"/>
      <c r="M477" s="150"/>
      <c r="O477" s="555"/>
      <c r="P477" s="556">
        <f t="shared" si="24"/>
        <v>0</v>
      </c>
      <c r="Q477" s="556">
        <f t="shared" si="25"/>
        <v>0</v>
      </c>
      <c r="R477" s="556">
        <f t="shared" si="26"/>
        <v>0</v>
      </c>
      <c r="S477" s="556">
        <f t="shared" si="26"/>
        <v>0</v>
      </c>
      <c r="T477" s="395"/>
      <c r="U477" s="395"/>
      <c r="V477" s="395"/>
      <c r="W477" s="395"/>
      <c r="BA477" s="553"/>
    </row>
    <row r="478" spans="2:53" x14ac:dyDescent="0.35">
      <c r="B478" s="80"/>
      <c r="C478" s="119"/>
      <c r="D478" s="119"/>
      <c r="E478" s="202"/>
      <c r="F478" s="119"/>
      <c r="G478" s="120"/>
      <c r="H478" s="41"/>
      <c r="I478" s="41"/>
      <c r="J478" s="329">
        <v>0</v>
      </c>
      <c r="K478" s="329">
        <v>0</v>
      </c>
      <c r="L478" s="391"/>
      <c r="M478" s="150"/>
      <c r="O478" s="555"/>
      <c r="P478" s="556">
        <f t="shared" si="24"/>
        <v>0</v>
      </c>
      <c r="Q478" s="556">
        <f t="shared" si="25"/>
        <v>0</v>
      </c>
      <c r="R478" s="556">
        <f t="shared" si="26"/>
        <v>0</v>
      </c>
      <c r="S478" s="556">
        <f t="shared" si="26"/>
        <v>0</v>
      </c>
      <c r="T478" s="395"/>
      <c r="U478" s="395"/>
      <c r="V478" s="395"/>
      <c r="W478" s="395"/>
      <c r="BA478" s="553"/>
    </row>
    <row r="479" spans="2:53" x14ac:dyDescent="0.35">
      <c r="B479" s="80"/>
      <c r="C479" s="119"/>
      <c r="D479" s="119"/>
      <c r="E479" s="202"/>
      <c r="F479" s="119"/>
      <c r="G479" s="120"/>
      <c r="H479" s="41"/>
      <c r="I479" s="41"/>
      <c r="J479" s="329">
        <v>0</v>
      </c>
      <c r="K479" s="329">
        <v>0</v>
      </c>
      <c r="L479" s="391"/>
      <c r="M479" s="150"/>
      <c r="O479" s="555"/>
      <c r="P479" s="556">
        <f t="shared" si="24"/>
        <v>0</v>
      </c>
      <c r="Q479" s="556">
        <f t="shared" si="25"/>
        <v>0</v>
      </c>
      <c r="R479" s="556">
        <f t="shared" si="26"/>
        <v>0</v>
      </c>
      <c r="S479" s="556">
        <f t="shared" si="26"/>
        <v>0</v>
      </c>
      <c r="T479" s="395"/>
      <c r="U479" s="395"/>
      <c r="V479" s="395"/>
      <c r="W479" s="395"/>
      <c r="BA479" s="553"/>
    </row>
    <row r="480" spans="2:53" x14ac:dyDescent="0.35">
      <c r="B480" s="80"/>
      <c r="C480" s="119"/>
      <c r="D480" s="119"/>
      <c r="E480" s="202"/>
      <c r="F480" s="119"/>
      <c r="G480" s="120"/>
      <c r="H480" s="41"/>
      <c r="I480" s="41"/>
      <c r="J480" s="329">
        <v>0</v>
      </c>
      <c r="K480" s="329">
        <v>0</v>
      </c>
      <c r="L480" s="391"/>
      <c r="M480" s="150"/>
      <c r="O480" s="555"/>
      <c r="P480" s="556">
        <f t="shared" si="24"/>
        <v>0</v>
      </c>
      <c r="Q480" s="556">
        <f t="shared" si="25"/>
        <v>0</v>
      </c>
      <c r="R480" s="556">
        <f t="shared" si="26"/>
        <v>0</v>
      </c>
      <c r="S480" s="556">
        <f t="shared" si="26"/>
        <v>0</v>
      </c>
      <c r="T480" s="395"/>
      <c r="U480" s="395"/>
      <c r="V480" s="395"/>
      <c r="W480" s="395"/>
      <c r="BA480" s="553"/>
    </row>
    <row r="481" spans="2:53" x14ac:dyDescent="0.35">
      <c r="B481" s="80"/>
      <c r="C481" s="119"/>
      <c r="D481" s="119"/>
      <c r="E481" s="202"/>
      <c r="F481" s="119"/>
      <c r="G481" s="120"/>
      <c r="H481" s="41"/>
      <c r="I481" s="41"/>
      <c r="J481" s="329">
        <v>0</v>
      </c>
      <c r="K481" s="329">
        <v>0</v>
      </c>
      <c r="L481" s="391"/>
      <c r="M481" s="150"/>
      <c r="O481" s="555"/>
      <c r="P481" s="556">
        <f t="shared" si="24"/>
        <v>0</v>
      </c>
      <c r="Q481" s="556">
        <f t="shared" si="25"/>
        <v>0</v>
      </c>
      <c r="R481" s="556">
        <f t="shared" si="26"/>
        <v>0</v>
      </c>
      <c r="S481" s="556">
        <f t="shared" si="26"/>
        <v>0</v>
      </c>
      <c r="T481" s="395"/>
      <c r="U481" s="395"/>
      <c r="V481" s="395"/>
      <c r="W481" s="395"/>
      <c r="BA481" s="553"/>
    </row>
    <row r="482" spans="2:53" x14ac:dyDescent="0.35">
      <c r="B482" s="80"/>
      <c r="C482" s="119"/>
      <c r="D482" s="119"/>
      <c r="E482" s="202"/>
      <c r="F482" s="119"/>
      <c r="G482" s="120"/>
      <c r="H482" s="41"/>
      <c r="I482" s="41"/>
      <c r="J482" s="329">
        <v>0</v>
      </c>
      <c r="K482" s="329">
        <v>0</v>
      </c>
      <c r="L482" s="391"/>
      <c r="M482" s="150"/>
      <c r="O482" s="555"/>
      <c r="P482" s="556">
        <f t="shared" si="24"/>
        <v>0</v>
      </c>
      <c r="Q482" s="556">
        <f t="shared" si="25"/>
        <v>0</v>
      </c>
      <c r="R482" s="556">
        <f t="shared" si="26"/>
        <v>0</v>
      </c>
      <c r="S482" s="556">
        <f t="shared" si="26"/>
        <v>0</v>
      </c>
      <c r="T482" s="395"/>
      <c r="U482" s="395"/>
      <c r="V482" s="395"/>
      <c r="W482" s="395"/>
      <c r="BA482" s="553"/>
    </row>
    <row r="483" spans="2:53" x14ac:dyDescent="0.35">
      <c r="B483" s="80"/>
      <c r="C483" s="119"/>
      <c r="D483" s="119"/>
      <c r="E483" s="202"/>
      <c r="F483" s="119"/>
      <c r="G483" s="120"/>
      <c r="H483" s="41"/>
      <c r="I483" s="41"/>
      <c r="J483" s="329">
        <v>0</v>
      </c>
      <c r="K483" s="329">
        <v>0</v>
      </c>
      <c r="L483" s="391"/>
      <c r="M483" s="150"/>
      <c r="O483" s="555"/>
      <c r="P483" s="556">
        <f t="shared" si="24"/>
        <v>0</v>
      </c>
      <c r="Q483" s="556">
        <f t="shared" si="25"/>
        <v>0</v>
      </c>
      <c r="R483" s="556">
        <f t="shared" si="26"/>
        <v>0</v>
      </c>
      <c r="S483" s="556">
        <f t="shared" si="26"/>
        <v>0</v>
      </c>
      <c r="T483" s="395"/>
      <c r="U483" s="395"/>
      <c r="V483" s="395"/>
      <c r="W483" s="395"/>
      <c r="BA483" s="553"/>
    </row>
    <row r="484" spans="2:53" x14ac:dyDescent="0.35">
      <c r="B484" s="80"/>
      <c r="C484" s="119"/>
      <c r="D484" s="119"/>
      <c r="E484" s="202"/>
      <c r="F484" s="119"/>
      <c r="G484" s="120"/>
      <c r="H484" s="41"/>
      <c r="I484" s="41"/>
      <c r="J484" s="329">
        <v>0</v>
      </c>
      <c r="K484" s="329">
        <v>0</v>
      </c>
      <c r="L484" s="391"/>
      <c r="M484" s="150"/>
      <c r="O484" s="555"/>
      <c r="P484" s="556">
        <f t="shared" si="24"/>
        <v>0</v>
      </c>
      <c r="Q484" s="556">
        <f t="shared" si="25"/>
        <v>0</v>
      </c>
      <c r="R484" s="556">
        <f t="shared" si="26"/>
        <v>0</v>
      </c>
      <c r="S484" s="556">
        <f t="shared" si="26"/>
        <v>0</v>
      </c>
      <c r="T484" s="395"/>
      <c r="U484" s="395"/>
      <c r="V484" s="395"/>
      <c r="W484" s="395"/>
      <c r="BA484" s="553"/>
    </row>
    <row r="485" spans="2:53" x14ac:dyDescent="0.35">
      <c r="B485" s="80"/>
      <c r="C485" s="119"/>
      <c r="D485" s="119"/>
      <c r="E485" s="202"/>
      <c r="F485" s="119"/>
      <c r="G485" s="120"/>
      <c r="H485" s="41"/>
      <c r="I485" s="41"/>
      <c r="J485" s="329">
        <v>0</v>
      </c>
      <c r="K485" s="329">
        <v>0</v>
      </c>
      <c r="L485" s="391"/>
      <c r="M485" s="150"/>
      <c r="O485" s="555"/>
      <c r="P485" s="556">
        <f t="shared" si="24"/>
        <v>0</v>
      </c>
      <c r="Q485" s="556">
        <f t="shared" si="25"/>
        <v>0</v>
      </c>
      <c r="R485" s="556">
        <f t="shared" si="26"/>
        <v>0</v>
      </c>
      <c r="S485" s="556">
        <f t="shared" si="26"/>
        <v>0</v>
      </c>
      <c r="T485" s="395"/>
      <c r="U485" s="395"/>
      <c r="V485" s="395"/>
      <c r="W485" s="395"/>
      <c r="BA485" s="553"/>
    </row>
    <row r="486" spans="2:53" x14ac:dyDescent="0.35">
      <c r="B486" s="80"/>
      <c r="C486" s="119"/>
      <c r="D486" s="119"/>
      <c r="E486" s="202"/>
      <c r="F486" s="119"/>
      <c r="G486" s="120"/>
      <c r="H486" s="41"/>
      <c r="I486" s="41"/>
      <c r="J486" s="329">
        <v>0</v>
      </c>
      <c r="K486" s="329">
        <v>0</v>
      </c>
      <c r="L486" s="391"/>
      <c r="M486" s="150"/>
      <c r="O486" s="555"/>
      <c r="P486" s="556">
        <f t="shared" si="24"/>
        <v>0</v>
      </c>
      <c r="Q486" s="556">
        <f t="shared" si="25"/>
        <v>0</v>
      </c>
      <c r="R486" s="556">
        <f t="shared" si="26"/>
        <v>0</v>
      </c>
      <c r="S486" s="556">
        <f t="shared" si="26"/>
        <v>0</v>
      </c>
      <c r="T486" s="395"/>
      <c r="U486" s="395"/>
      <c r="V486" s="395"/>
      <c r="W486" s="395"/>
      <c r="BA486" s="553"/>
    </row>
    <row r="487" spans="2:53" x14ac:dyDescent="0.35">
      <c r="B487" s="80"/>
      <c r="C487" s="119"/>
      <c r="D487" s="119"/>
      <c r="E487" s="202"/>
      <c r="F487" s="119"/>
      <c r="G487" s="120"/>
      <c r="H487" s="41"/>
      <c r="I487" s="41"/>
      <c r="J487" s="329">
        <v>0</v>
      </c>
      <c r="K487" s="329">
        <v>0</v>
      </c>
      <c r="L487" s="391"/>
      <c r="M487" s="150"/>
      <c r="O487" s="555"/>
      <c r="P487" s="556">
        <f t="shared" si="24"/>
        <v>0</v>
      </c>
      <c r="Q487" s="556">
        <f t="shared" si="25"/>
        <v>0</v>
      </c>
      <c r="R487" s="556">
        <f t="shared" si="26"/>
        <v>0</v>
      </c>
      <c r="S487" s="556">
        <f t="shared" si="26"/>
        <v>0</v>
      </c>
      <c r="T487" s="395"/>
      <c r="U487" s="395"/>
      <c r="V487" s="395"/>
      <c r="W487" s="395"/>
      <c r="BA487" s="553"/>
    </row>
    <row r="488" spans="2:53" x14ac:dyDescent="0.35">
      <c r="B488" s="80"/>
      <c r="C488" s="119"/>
      <c r="D488" s="119"/>
      <c r="E488" s="202"/>
      <c r="F488" s="119"/>
      <c r="G488" s="120"/>
      <c r="H488" s="41"/>
      <c r="I488" s="41"/>
      <c r="J488" s="329">
        <v>0</v>
      </c>
      <c r="K488" s="329">
        <v>0</v>
      </c>
      <c r="L488" s="391"/>
      <c r="M488" s="150"/>
      <c r="O488" s="555"/>
      <c r="P488" s="556">
        <f t="shared" si="24"/>
        <v>0</v>
      </c>
      <c r="Q488" s="556">
        <f t="shared" si="25"/>
        <v>0</v>
      </c>
      <c r="R488" s="556">
        <f t="shared" si="26"/>
        <v>0</v>
      </c>
      <c r="S488" s="556">
        <f t="shared" si="26"/>
        <v>0</v>
      </c>
      <c r="T488" s="395"/>
      <c r="U488" s="395"/>
      <c r="V488" s="395"/>
      <c r="W488" s="395"/>
      <c r="BA488" s="553"/>
    </row>
    <row r="489" spans="2:53" x14ac:dyDescent="0.35">
      <c r="B489" s="80"/>
      <c r="C489" s="119"/>
      <c r="D489" s="119"/>
      <c r="E489" s="202"/>
      <c r="F489" s="119"/>
      <c r="G489" s="120"/>
      <c r="H489" s="41"/>
      <c r="I489" s="41"/>
      <c r="J489" s="329">
        <v>0</v>
      </c>
      <c r="K489" s="329">
        <v>0</v>
      </c>
      <c r="L489" s="391"/>
      <c r="M489" s="150"/>
      <c r="O489" s="555"/>
      <c r="P489" s="556">
        <f t="shared" si="24"/>
        <v>0</v>
      </c>
      <c r="Q489" s="556">
        <f t="shared" si="25"/>
        <v>0</v>
      </c>
      <c r="R489" s="556">
        <f t="shared" si="26"/>
        <v>0</v>
      </c>
      <c r="S489" s="556">
        <f t="shared" si="26"/>
        <v>0</v>
      </c>
      <c r="T489" s="395"/>
      <c r="U489" s="395"/>
      <c r="V489" s="395"/>
      <c r="W489" s="395"/>
      <c r="BA489" s="553"/>
    </row>
    <row r="490" spans="2:53" x14ac:dyDescent="0.35">
      <c r="B490" s="80"/>
      <c r="C490" s="119"/>
      <c r="D490" s="119"/>
      <c r="E490" s="202"/>
      <c r="F490" s="119"/>
      <c r="G490" s="120"/>
      <c r="H490" s="41"/>
      <c r="I490" s="41"/>
      <c r="J490" s="329">
        <v>0</v>
      </c>
      <c r="K490" s="329">
        <v>0</v>
      </c>
      <c r="L490" s="391"/>
      <c r="M490" s="150"/>
      <c r="O490" s="555"/>
      <c r="P490" s="556">
        <f t="shared" si="24"/>
        <v>0</v>
      </c>
      <c r="Q490" s="556">
        <f t="shared" si="25"/>
        <v>0</v>
      </c>
      <c r="R490" s="556">
        <f t="shared" si="26"/>
        <v>0</v>
      </c>
      <c r="S490" s="556">
        <f t="shared" si="26"/>
        <v>0</v>
      </c>
      <c r="T490" s="395"/>
      <c r="U490" s="395"/>
      <c r="V490" s="395"/>
      <c r="W490" s="395"/>
      <c r="BA490" s="553"/>
    </row>
    <row r="491" spans="2:53" x14ac:dyDescent="0.35">
      <c r="B491" s="80"/>
      <c r="C491" s="119"/>
      <c r="D491" s="119"/>
      <c r="E491" s="202"/>
      <c r="F491" s="119"/>
      <c r="G491" s="120"/>
      <c r="H491" s="41"/>
      <c r="I491" s="41"/>
      <c r="J491" s="329">
        <v>0</v>
      </c>
      <c r="K491" s="329">
        <v>0</v>
      </c>
      <c r="L491" s="391"/>
      <c r="M491" s="150"/>
      <c r="O491" s="555"/>
      <c r="P491" s="556">
        <f t="shared" si="24"/>
        <v>0</v>
      </c>
      <c r="Q491" s="556">
        <f t="shared" si="25"/>
        <v>0</v>
      </c>
      <c r="R491" s="556">
        <f t="shared" si="26"/>
        <v>0</v>
      </c>
      <c r="S491" s="556">
        <f t="shared" si="26"/>
        <v>0</v>
      </c>
      <c r="T491" s="395"/>
      <c r="U491" s="395"/>
      <c r="V491" s="395"/>
      <c r="W491" s="395"/>
      <c r="BA491" s="553"/>
    </row>
    <row r="492" spans="2:53" x14ac:dyDescent="0.35">
      <c r="B492" s="80"/>
      <c r="C492" s="119"/>
      <c r="D492" s="119"/>
      <c r="E492" s="202"/>
      <c r="F492" s="119"/>
      <c r="G492" s="120"/>
      <c r="H492" s="41"/>
      <c r="I492" s="41"/>
      <c r="J492" s="329">
        <v>0</v>
      </c>
      <c r="K492" s="329">
        <v>0</v>
      </c>
      <c r="L492" s="391"/>
      <c r="M492" s="150"/>
      <c r="O492" s="555"/>
      <c r="P492" s="556">
        <f t="shared" si="24"/>
        <v>0</v>
      </c>
      <c r="Q492" s="556">
        <f t="shared" si="25"/>
        <v>0</v>
      </c>
      <c r="R492" s="556">
        <f t="shared" si="26"/>
        <v>0</v>
      </c>
      <c r="S492" s="556">
        <f t="shared" si="26"/>
        <v>0</v>
      </c>
      <c r="T492" s="395"/>
      <c r="U492" s="395"/>
      <c r="V492" s="395"/>
      <c r="W492" s="395"/>
      <c r="BA492" s="553"/>
    </row>
    <row r="493" spans="2:53" x14ac:dyDescent="0.35">
      <c r="B493" s="80"/>
      <c r="C493" s="119"/>
      <c r="D493" s="119"/>
      <c r="E493" s="202"/>
      <c r="F493" s="119"/>
      <c r="G493" s="120"/>
      <c r="H493" s="41"/>
      <c r="I493" s="41"/>
      <c r="J493" s="329">
        <v>0</v>
      </c>
      <c r="K493" s="329">
        <v>0</v>
      </c>
      <c r="L493" s="391"/>
      <c r="M493" s="150"/>
      <c r="O493" s="555"/>
      <c r="P493" s="556">
        <f t="shared" si="24"/>
        <v>0</v>
      </c>
      <c r="Q493" s="556">
        <f t="shared" si="25"/>
        <v>0</v>
      </c>
      <c r="R493" s="556">
        <f t="shared" si="26"/>
        <v>0</v>
      </c>
      <c r="S493" s="556">
        <f t="shared" si="26"/>
        <v>0</v>
      </c>
      <c r="T493" s="395"/>
      <c r="U493" s="395"/>
      <c r="V493" s="395"/>
      <c r="W493" s="395"/>
      <c r="BA493" s="553"/>
    </row>
    <row r="494" spans="2:53" x14ac:dyDescent="0.35">
      <c r="B494" s="80"/>
      <c r="C494" s="119"/>
      <c r="D494" s="119"/>
      <c r="E494" s="202"/>
      <c r="F494" s="119"/>
      <c r="G494" s="120"/>
      <c r="H494" s="41"/>
      <c r="I494" s="41"/>
      <c r="J494" s="329">
        <v>0</v>
      </c>
      <c r="K494" s="329">
        <v>0</v>
      </c>
      <c r="L494" s="391"/>
      <c r="M494" s="150"/>
      <c r="O494" s="555"/>
      <c r="P494" s="556">
        <f t="shared" si="24"/>
        <v>0</v>
      </c>
      <c r="Q494" s="556">
        <f t="shared" si="25"/>
        <v>0</v>
      </c>
      <c r="R494" s="556">
        <f t="shared" si="26"/>
        <v>0</v>
      </c>
      <c r="S494" s="556">
        <f t="shared" si="26"/>
        <v>0</v>
      </c>
      <c r="T494" s="395"/>
      <c r="U494" s="395"/>
      <c r="V494" s="395"/>
      <c r="W494" s="395"/>
      <c r="BA494" s="553"/>
    </row>
    <row r="495" spans="2:53" x14ac:dyDescent="0.35">
      <c r="B495" s="80"/>
      <c r="C495" s="119"/>
      <c r="D495" s="119"/>
      <c r="E495" s="202"/>
      <c r="F495" s="119"/>
      <c r="G495" s="120"/>
      <c r="H495" s="41"/>
      <c r="I495" s="41"/>
      <c r="J495" s="329">
        <v>0</v>
      </c>
      <c r="K495" s="329">
        <v>0</v>
      </c>
      <c r="L495" s="391"/>
      <c r="M495" s="150"/>
      <c r="O495" s="555"/>
      <c r="P495" s="556">
        <f t="shared" si="24"/>
        <v>0</v>
      </c>
      <c r="Q495" s="556">
        <f t="shared" si="25"/>
        <v>0</v>
      </c>
      <c r="R495" s="556">
        <f t="shared" si="26"/>
        <v>0</v>
      </c>
      <c r="S495" s="556">
        <f t="shared" si="26"/>
        <v>0</v>
      </c>
      <c r="T495" s="395"/>
      <c r="U495" s="395"/>
      <c r="V495" s="395"/>
      <c r="W495" s="395"/>
      <c r="BA495" s="553"/>
    </row>
    <row r="496" spans="2:53" x14ac:dyDescent="0.35">
      <c r="B496" s="80"/>
      <c r="C496" s="119"/>
      <c r="D496" s="119"/>
      <c r="E496" s="202"/>
      <c r="F496" s="119"/>
      <c r="G496" s="120"/>
      <c r="H496" s="41"/>
      <c r="I496" s="41"/>
      <c r="J496" s="329">
        <v>0</v>
      </c>
      <c r="K496" s="329">
        <v>0</v>
      </c>
      <c r="L496" s="391"/>
      <c r="M496" s="150"/>
      <c r="O496" s="555"/>
      <c r="P496" s="556">
        <f t="shared" si="24"/>
        <v>0</v>
      </c>
      <c r="Q496" s="556">
        <f t="shared" si="25"/>
        <v>0</v>
      </c>
      <c r="R496" s="556">
        <f t="shared" si="26"/>
        <v>0</v>
      </c>
      <c r="S496" s="556">
        <f t="shared" si="26"/>
        <v>0</v>
      </c>
      <c r="T496" s="395"/>
      <c r="U496" s="395"/>
      <c r="V496" s="395"/>
      <c r="W496" s="395"/>
      <c r="BA496" s="553"/>
    </row>
    <row r="497" spans="2:53" x14ac:dyDescent="0.35">
      <c r="B497" s="80"/>
      <c r="C497" s="119"/>
      <c r="D497" s="119"/>
      <c r="E497" s="202"/>
      <c r="F497" s="119"/>
      <c r="G497" s="120"/>
      <c r="H497" s="41"/>
      <c r="I497" s="41"/>
      <c r="J497" s="329">
        <v>0</v>
      </c>
      <c r="K497" s="329">
        <v>0</v>
      </c>
      <c r="L497" s="391"/>
      <c r="M497" s="150"/>
      <c r="O497" s="555"/>
      <c r="P497" s="556">
        <f t="shared" si="24"/>
        <v>0</v>
      </c>
      <c r="Q497" s="556">
        <f t="shared" si="25"/>
        <v>0</v>
      </c>
      <c r="R497" s="556">
        <f t="shared" si="26"/>
        <v>0</v>
      </c>
      <c r="S497" s="556">
        <f t="shared" si="26"/>
        <v>0</v>
      </c>
      <c r="T497" s="395"/>
      <c r="U497" s="395"/>
      <c r="V497" s="395"/>
      <c r="W497" s="395"/>
      <c r="BA497" s="553"/>
    </row>
    <row r="498" spans="2:53" x14ac:dyDescent="0.35">
      <c r="B498" s="80"/>
      <c r="C498" s="119"/>
      <c r="D498" s="119"/>
      <c r="E498" s="202"/>
      <c r="F498" s="119"/>
      <c r="G498" s="120"/>
      <c r="H498" s="41"/>
      <c r="I498" s="41"/>
      <c r="J498" s="329">
        <v>0</v>
      </c>
      <c r="K498" s="329">
        <v>0</v>
      </c>
      <c r="L498" s="391"/>
      <c r="M498" s="150"/>
      <c r="O498" s="555"/>
      <c r="P498" s="556">
        <f t="shared" ref="P498:P561" si="27">J498*$G$32</f>
        <v>0</v>
      </c>
      <c r="Q498" s="556">
        <f t="shared" ref="Q498:Q561" si="28">K498*$G$42</f>
        <v>0</v>
      </c>
      <c r="R498" s="556">
        <f t="shared" ref="R498:S561" si="29">P498-J498</f>
        <v>0</v>
      </c>
      <c r="S498" s="556">
        <f t="shared" si="29"/>
        <v>0</v>
      </c>
      <c r="T498" s="395"/>
      <c r="U498" s="395"/>
      <c r="V498" s="395"/>
      <c r="W498" s="395"/>
      <c r="BA498" s="553"/>
    </row>
    <row r="499" spans="2:53" x14ac:dyDescent="0.35">
      <c r="B499" s="80"/>
      <c r="C499" s="119"/>
      <c r="D499" s="119"/>
      <c r="E499" s="202"/>
      <c r="F499" s="119"/>
      <c r="G499" s="120"/>
      <c r="H499" s="41"/>
      <c r="I499" s="41"/>
      <c r="J499" s="329">
        <v>0</v>
      </c>
      <c r="K499" s="329">
        <v>0</v>
      </c>
      <c r="L499" s="391"/>
      <c r="M499" s="150"/>
      <c r="O499" s="555"/>
      <c r="P499" s="556">
        <f t="shared" si="27"/>
        <v>0</v>
      </c>
      <c r="Q499" s="556">
        <f t="shared" si="28"/>
        <v>0</v>
      </c>
      <c r="R499" s="556">
        <f t="shared" si="29"/>
        <v>0</v>
      </c>
      <c r="S499" s="556">
        <f t="shared" si="29"/>
        <v>0</v>
      </c>
      <c r="T499" s="395"/>
      <c r="U499" s="395"/>
      <c r="V499" s="395"/>
      <c r="W499" s="395"/>
      <c r="BA499" s="553"/>
    </row>
    <row r="500" spans="2:53" x14ac:dyDescent="0.35">
      <c r="B500" s="80"/>
      <c r="C500" s="119"/>
      <c r="D500" s="119"/>
      <c r="E500" s="202"/>
      <c r="F500" s="119"/>
      <c r="G500" s="120"/>
      <c r="H500" s="41"/>
      <c r="I500" s="41"/>
      <c r="J500" s="329">
        <v>0</v>
      </c>
      <c r="K500" s="329">
        <v>0</v>
      </c>
      <c r="L500" s="391"/>
      <c r="M500" s="150"/>
      <c r="O500" s="555"/>
      <c r="P500" s="556">
        <f t="shared" si="27"/>
        <v>0</v>
      </c>
      <c r="Q500" s="556">
        <f t="shared" si="28"/>
        <v>0</v>
      </c>
      <c r="R500" s="556">
        <f t="shared" si="29"/>
        <v>0</v>
      </c>
      <c r="S500" s="556">
        <f t="shared" si="29"/>
        <v>0</v>
      </c>
      <c r="T500" s="395"/>
      <c r="U500" s="395"/>
      <c r="V500" s="395"/>
      <c r="W500" s="395"/>
      <c r="BA500" s="553"/>
    </row>
    <row r="501" spans="2:53" x14ac:dyDescent="0.35">
      <c r="B501" s="80"/>
      <c r="C501" s="119"/>
      <c r="D501" s="119"/>
      <c r="E501" s="202"/>
      <c r="F501" s="119"/>
      <c r="G501" s="120"/>
      <c r="H501" s="41"/>
      <c r="I501" s="41"/>
      <c r="J501" s="329">
        <v>0</v>
      </c>
      <c r="K501" s="329">
        <v>0</v>
      </c>
      <c r="L501" s="391"/>
      <c r="M501" s="150"/>
      <c r="O501" s="555"/>
      <c r="P501" s="556">
        <f t="shared" si="27"/>
        <v>0</v>
      </c>
      <c r="Q501" s="556">
        <f t="shared" si="28"/>
        <v>0</v>
      </c>
      <c r="R501" s="556">
        <f t="shared" si="29"/>
        <v>0</v>
      </c>
      <c r="S501" s="556">
        <f t="shared" si="29"/>
        <v>0</v>
      </c>
      <c r="T501" s="395"/>
      <c r="U501" s="395"/>
      <c r="V501" s="395"/>
      <c r="W501" s="395"/>
      <c r="BA501" s="553"/>
    </row>
    <row r="502" spans="2:53" x14ac:dyDescent="0.35">
      <c r="B502" s="80"/>
      <c r="C502" s="119"/>
      <c r="D502" s="119"/>
      <c r="E502" s="202"/>
      <c r="F502" s="119"/>
      <c r="G502" s="120"/>
      <c r="H502" s="41"/>
      <c r="I502" s="41"/>
      <c r="J502" s="329">
        <v>0</v>
      </c>
      <c r="K502" s="329">
        <v>0</v>
      </c>
      <c r="L502" s="391"/>
      <c r="M502" s="150"/>
      <c r="O502" s="555"/>
      <c r="P502" s="556">
        <f t="shared" si="27"/>
        <v>0</v>
      </c>
      <c r="Q502" s="556">
        <f t="shared" si="28"/>
        <v>0</v>
      </c>
      <c r="R502" s="556">
        <f t="shared" si="29"/>
        <v>0</v>
      </c>
      <c r="S502" s="556">
        <f t="shared" si="29"/>
        <v>0</v>
      </c>
      <c r="T502" s="395"/>
      <c r="U502" s="395"/>
      <c r="V502" s="395"/>
      <c r="W502" s="395"/>
      <c r="BA502" s="553"/>
    </row>
    <row r="503" spans="2:53" x14ac:dyDescent="0.35">
      <c r="B503" s="80"/>
      <c r="C503" s="119"/>
      <c r="D503" s="119"/>
      <c r="E503" s="202"/>
      <c r="F503" s="119"/>
      <c r="G503" s="120"/>
      <c r="H503" s="41"/>
      <c r="I503" s="41"/>
      <c r="J503" s="329">
        <v>0</v>
      </c>
      <c r="K503" s="329">
        <v>0</v>
      </c>
      <c r="L503" s="391"/>
      <c r="M503" s="150"/>
      <c r="O503" s="555"/>
      <c r="P503" s="556">
        <f t="shared" si="27"/>
        <v>0</v>
      </c>
      <c r="Q503" s="556">
        <f t="shared" si="28"/>
        <v>0</v>
      </c>
      <c r="R503" s="556">
        <f t="shared" si="29"/>
        <v>0</v>
      </c>
      <c r="S503" s="556">
        <f t="shared" si="29"/>
        <v>0</v>
      </c>
      <c r="T503" s="395"/>
      <c r="U503" s="395"/>
      <c r="V503" s="395"/>
      <c r="W503" s="395"/>
      <c r="BA503" s="553"/>
    </row>
    <row r="504" spans="2:53" x14ac:dyDescent="0.35">
      <c r="B504" s="80"/>
      <c r="C504" s="119"/>
      <c r="D504" s="119"/>
      <c r="E504" s="202"/>
      <c r="F504" s="119"/>
      <c r="G504" s="120"/>
      <c r="H504" s="41"/>
      <c r="I504" s="41"/>
      <c r="J504" s="329">
        <v>0</v>
      </c>
      <c r="K504" s="329">
        <v>0</v>
      </c>
      <c r="L504" s="391"/>
      <c r="M504" s="150"/>
      <c r="O504" s="555"/>
      <c r="P504" s="556">
        <f t="shared" si="27"/>
        <v>0</v>
      </c>
      <c r="Q504" s="556">
        <f t="shared" si="28"/>
        <v>0</v>
      </c>
      <c r="R504" s="556">
        <f t="shared" si="29"/>
        <v>0</v>
      </c>
      <c r="S504" s="556">
        <f t="shared" si="29"/>
        <v>0</v>
      </c>
      <c r="T504" s="395"/>
      <c r="U504" s="395"/>
      <c r="V504" s="395"/>
      <c r="W504" s="395"/>
      <c r="BA504" s="553"/>
    </row>
    <row r="505" spans="2:53" x14ac:dyDescent="0.35">
      <c r="B505" s="80"/>
      <c r="C505" s="119"/>
      <c r="D505" s="119"/>
      <c r="E505" s="202"/>
      <c r="F505" s="119"/>
      <c r="G505" s="120"/>
      <c r="H505" s="41"/>
      <c r="I505" s="41"/>
      <c r="J505" s="329">
        <v>0</v>
      </c>
      <c r="K505" s="329">
        <v>0</v>
      </c>
      <c r="L505" s="391"/>
      <c r="M505" s="150"/>
      <c r="O505" s="555"/>
      <c r="P505" s="556">
        <f t="shared" si="27"/>
        <v>0</v>
      </c>
      <c r="Q505" s="556">
        <f t="shared" si="28"/>
        <v>0</v>
      </c>
      <c r="R505" s="556">
        <f t="shared" si="29"/>
        <v>0</v>
      </c>
      <c r="S505" s="556">
        <f t="shared" si="29"/>
        <v>0</v>
      </c>
      <c r="T505" s="395"/>
      <c r="U505" s="395"/>
      <c r="V505" s="395"/>
      <c r="W505" s="395"/>
      <c r="BA505" s="553"/>
    </row>
    <row r="506" spans="2:53" x14ac:dyDescent="0.35">
      <c r="B506" s="80"/>
      <c r="C506" s="119"/>
      <c r="D506" s="119"/>
      <c r="E506" s="202"/>
      <c r="F506" s="119"/>
      <c r="G506" s="120"/>
      <c r="H506" s="41"/>
      <c r="I506" s="41"/>
      <c r="J506" s="329">
        <v>0</v>
      </c>
      <c r="K506" s="329">
        <v>0</v>
      </c>
      <c r="L506" s="391"/>
      <c r="M506" s="150"/>
      <c r="O506" s="555"/>
      <c r="P506" s="556">
        <f t="shared" si="27"/>
        <v>0</v>
      </c>
      <c r="Q506" s="556">
        <f t="shared" si="28"/>
        <v>0</v>
      </c>
      <c r="R506" s="556">
        <f t="shared" si="29"/>
        <v>0</v>
      </c>
      <c r="S506" s="556">
        <f t="shared" si="29"/>
        <v>0</v>
      </c>
      <c r="T506" s="395"/>
      <c r="U506" s="395"/>
      <c r="V506" s="395"/>
      <c r="W506" s="395"/>
      <c r="BA506" s="553"/>
    </row>
    <row r="507" spans="2:53" x14ac:dyDescent="0.35">
      <c r="B507" s="80"/>
      <c r="C507" s="119"/>
      <c r="D507" s="119"/>
      <c r="E507" s="202"/>
      <c r="F507" s="119"/>
      <c r="G507" s="120"/>
      <c r="H507" s="41"/>
      <c r="I507" s="41"/>
      <c r="J507" s="329">
        <v>0</v>
      </c>
      <c r="K507" s="329">
        <v>0</v>
      </c>
      <c r="L507" s="391"/>
      <c r="M507" s="150"/>
      <c r="O507" s="555"/>
      <c r="P507" s="556">
        <f t="shared" si="27"/>
        <v>0</v>
      </c>
      <c r="Q507" s="556">
        <f t="shared" si="28"/>
        <v>0</v>
      </c>
      <c r="R507" s="556">
        <f t="shared" si="29"/>
        <v>0</v>
      </c>
      <c r="S507" s="556">
        <f t="shared" si="29"/>
        <v>0</v>
      </c>
      <c r="T507" s="395"/>
      <c r="U507" s="395"/>
      <c r="V507" s="395"/>
      <c r="W507" s="395"/>
      <c r="BA507" s="553"/>
    </row>
    <row r="508" spans="2:53" x14ac:dyDescent="0.35">
      <c r="B508" s="80"/>
      <c r="C508" s="119"/>
      <c r="D508" s="119"/>
      <c r="E508" s="202"/>
      <c r="F508" s="119"/>
      <c r="G508" s="120"/>
      <c r="H508" s="41"/>
      <c r="I508" s="41"/>
      <c r="J508" s="329">
        <v>0</v>
      </c>
      <c r="K508" s="329">
        <v>0</v>
      </c>
      <c r="L508" s="391"/>
      <c r="M508" s="150"/>
      <c r="O508" s="555"/>
      <c r="P508" s="556">
        <f t="shared" si="27"/>
        <v>0</v>
      </c>
      <c r="Q508" s="556">
        <f t="shared" si="28"/>
        <v>0</v>
      </c>
      <c r="R508" s="556">
        <f t="shared" si="29"/>
        <v>0</v>
      </c>
      <c r="S508" s="556">
        <f t="shared" si="29"/>
        <v>0</v>
      </c>
      <c r="T508" s="395"/>
      <c r="U508" s="395"/>
      <c r="V508" s="395"/>
      <c r="W508" s="395"/>
      <c r="BA508" s="553"/>
    </row>
    <row r="509" spans="2:53" x14ac:dyDescent="0.35">
      <c r="B509" s="80"/>
      <c r="C509" s="119"/>
      <c r="D509" s="119"/>
      <c r="E509" s="202"/>
      <c r="F509" s="119"/>
      <c r="G509" s="120"/>
      <c r="H509" s="41"/>
      <c r="I509" s="41"/>
      <c r="J509" s="329">
        <v>0</v>
      </c>
      <c r="K509" s="329">
        <v>0</v>
      </c>
      <c r="L509" s="391"/>
      <c r="M509" s="150"/>
      <c r="O509" s="555"/>
      <c r="P509" s="556">
        <f t="shared" si="27"/>
        <v>0</v>
      </c>
      <c r="Q509" s="556">
        <f t="shared" si="28"/>
        <v>0</v>
      </c>
      <c r="R509" s="556">
        <f t="shared" si="29"/>
        <v>0</v>
      </c>
      <c r="S509" s="556">
        <f t="shared" si="29"/>
        <v>0</v>
      </c>
      <c r="T509" s="395"/>
      <c r="U509" s="395"/>
      <c r="V509" s="395"/>
      <c r="W509" s="395"/>
      <c r="BA509" s="553"/>
    </row>
    <row r="510" spans="2:53" x14ac:dyDescent="0.35">
      <c r="B510" s="80"/>
      <c r="C510" s="119"/>
      <c r="D510" s="119"/>
      <c r="E510" s="202"/>
      <c r="F510" s="119"/>
      <c r="G510" s="120"/>
      <c r="H510" s="41"/>
      <c r="I510" s="41"/>
      <c r="J510" s="329">
        <v>0</v>
      </c>
      <c r="K510" s="329">
        <v>0</v>
      </c>
      <c r="L510" s="391"/>
      <c r="M510" s="150"/>
      <c r="O510" s="555"/>
      <c r="P510" s="556">
        <f t="shared" si="27"/>
        <v>0</v>
      </c>
      <c r="Q510" s="556">
        <f t="shared" si="28"/>
        <v>0</v>
      </c>
      <c r="R510" s="556">
        <f t="shared" si="29"/>
        <v>0</v>
      </c>
      <c r="S510" s="556">
        <f t="shared" si="29"/>
        <v>0</v>
      </c>
      <c r="T510" s="395"/>
      <c r="U510" s="395"/>
      <c r="V510" s="395"/>
      <c r="W510" s="395"/>
      <c r="BA510" s="553"/>
    </row>
    <row r="511" spans="2:53" x14ac:dyDescent="0.35">
      <c r="B511" s="80"/>
      <c r="C511" s="119"/>
      <c r="D511" s="119"/>
      <c r="E511" s="202"/>
      <c r="F511" s="119"/>
      <c r="G511" s="120"/>
      <c r="H511" s="41"/>
      <c r="I511" s="41"/>
      <c r="J511" s="329">
        <v>0</v>
      </c>
      <c r="K511" s="329">
        <v>0</v>
      </c>
      <c r="L511" s="391"/>
      <c r="M511" s="150"/>
      <c r="O511" s="555"/>
      <c r="P511" s="556">
        <f t="shared" si="27"/>
        <v>0</v>
      </c>
      <c r="Q511" s="556">
        <f t="shared" si="28"/>
        <v>0</v>
      </c>
      <c r="R511" s="556">
        <f t="shared" si="29"/>
        <v>0</v>
      </c>
      <c r="S511" s="556">
        <f t="shared" si="29"/>
        <v>0</v>
      </c>
      <c r="T511" s="395"/>
      <c r="U511" s="395"/>
      <c r="V511" s="395"/>
      <c r="W511" s="395"/>
      <c r="BA511" s="553"/>
    </row>
    <row r="512" spans="2:53" x14ac:dyDescent="0.35">
      <c r="B512" s="80"/>
      <c r="C512" s="119"/>
      <c r="D512" s="119"/>
      <c r="E512" s="202"/>
      <c r="F512" s="119"/>
      <c r="G512" s="120"/>
      <c r="H512" s="41"/>
      <c r="I512" s="41"/>
      <c r="J512" s="329">
        <v>0</v>
      </c>
      <c r="K512" s="329">
        <v>0</v>
      </c>
      <c r="L512" s="391"/>
      <c r="M512" s="150"/>
      <c r="O512" s="555"/>
      <c r="P512" s="556">
        <f t="shared" si="27"/>
        <v>0</v>
      </c>
      <c r="Q512" s="556">
        <f t="shared" si="28"/>
        <v>0</v>
      </c>
      <c r="R512" s="556">
        <f t="shared" si="29"/>
        <v>0</v>
      </c>
      <c r="S512" s="556">
        <f t="shared" si="29"/>
        <v>0</v>
      </c>
      <c r="T512" s="395"/>
      <c r="U512" s="395"/>
      <c r="V512" s="395"/>
      <c r="W512" s="395"/>
      <c r="BA512" s="553"/>
    </row>
    <row r="513" spans="2:53" x14ac:dyDescent="0.35">
      <c r="B513" s="80"/>
      <c r="C513" s="119"/>
      <c r="D513" s="119"/>
      <c r="E513" s="202"/>
      <c r="F513" s="119"/>
      <c r="G513" s="120"/>
      <c r="H513" s="41"/>
      <c r="I513" s="41"/>
      <c r="J513" s="329">
        <v>0</v>
      </c>
      <c r="K513" s="329">
        <v>0</v>
      </c>
      <c r="L513" s="391"/>
      <c r="M513" s="150"/>
      <c r="O513" s="555"/>
      <c r="P513" s="556">
        <f t="shared" si="27"/>
        <v>0</v>
      </c>
      <c r="Q513" s="556">
        <f t="shared" si="28"/>
        <v>0</v>
      </c>
      <c r="R513" s="556">
        <f t="shared" si="29"/>
        <v>0</v>
      </c>
      <c r="S513" s="556">
        <f t="shared" si="29"/>
        <v>0</v>
      </c>
      <c r="T513" s="395"/>
      <c r="U513" s="395"/>
      <c r="V513" s="395"/>
      <c r="W513" s="395"/>
      <c r="BA513" s="553"/>
    </row>
    <row r="514" spans="2:53" x14ac:dyDescent="0.35">
      <c r="B514" s="80"/>
      <c r="C514" s="119"/>
      <c r="D514" s="119"/>
      <c r="E514" s="202"/>
      <c r="F514" s="119"/>
      <c r="G514" s="120"/>
      <c r="H514" s="41"/>
      <c r="I514" s="41"/>
      <c r="J514" s="329">
        <v>0</v>
      </c>
      <c r="K514" s="329">
        <v>0</v>
      </c>
      <c r="L514" s="391"/>
      <c r="M514" s="150"/>
      <c r="O514" s="555"/>
      <c r="P514" s="556">
        <f t="shared" si="27"/>
        <v>0</v>
      </c>
      <c r="Q514" s="556">
        <f t="shared" si="28"/>
        <v>0</v>
      </c>
      <c r="R514" s="556">
        <f t="shared" si="29"/>
        <v>0</v>
      </c>
      <c r="S514" s="556">
        <f t="shared" si="29"/>
        <v>0</v>
      </c>
      <c r="T514" s="395"/>
      <c r="U514" s="395"/>
      <c r="V514" s="395"/>
      <c r="W514" s="395"/>
      <c r="BA514" s="553"/>
    </row>
    <row r="515" spans="2:53" x14ac:dyDescent="0.35">
      <c r="B515" s="80"/>
      <c r="C515" s="119"/>
      <c r="D515" s="119"/>
      <c r="E515" s="202"/>
      <c r="F515" s="119"/>
      <c r="G515" s="120"/>
      <c r="H515" s="41"/>
      <c r="I515" s="41"/>
      <c r="J515" s="329">
        <v>0</v>
      </c>
      <c r="K515" s="329">
        <v>0</v>
      </c>
      <c r="L515" s="391"/>
      <c r="M515" s="150"/>
      <c r="O515" s="555"/>
      <c r="P515" s="556">
        <f t="shared" si="27"/>
        <v>0</v>
      </c>
      <c r="Q515" s="556">
        <f t="shared" si="28"/>
        <v>0</v>
      </c>
      <c r="R515" s="556">
        <f t="shared" si="29"/>
        <v>0</v>
      </c>
      <c r="S515" s="556">
        <f t="shared" si="29"/>
        <v>0</v>
      </c>
      <c r="T515" s="395"/>
      <c r="U515" s="395"/>
      <c r="V515" s="395"/>
      <c r="W515" s="395"/>
      <c r="BA515" s="553"/>
    </row>
    <row r="516" spans="2:53" x14ac:dyDescent="0.35">
      <c r="B516" s="80"/>
      <c r="C516" s="119"/>
      <c r="D516" s="119"/>
      <c r="E516" s="202"/>
      <c r="F516" s="119"/>
      <c r="G516" s="120"/>
      <c r="H516" s="41"/>
      <c r="I516" s="41"/>
      <c r="J516" s="329">
        <v>0</v>
      </c>
      <c r="K516" s="329">
        <v>0</v>
      </c>
      <c r="L516" s="391"/>
      <c r="M516" s="150"/>
      <c r="O516" s="555"/>
      <c r="P516" s="556">
        <f t="shared" si="27"/>
        <v>0</v>
      </c>
      <c r="Q516" s="556">
        <f t="shared" si="28"/>
        <v>0</v>
      </c>
      <c r="R516" s="556">
        <f t="shared" si="29"/>
        <v>0</v>
      </c>
      <c r="S516" s="556">
        <f t="shared" si="29"/>
        <v>0</v>
      </c>
      <c r="T516" s="395"/>
      <c r="U516" s="395"/>
      <c r="V516" s="395"/>
      <c r="W516" s="395"/>
      <c r="BA516" s="553"/>
    </row>
    <row r="517" spans="2:53" x14ac:dyDescent="0.35">
      <c r="B517" s="80"/>
      <c r="C517" s="119"/>
      <c r="D517" s="119"/>
      <c r="E517" s="202"/>
      <c r="F517" s="119"/>
      <c r="G517" s="120"/>
      <c r="H517" s="41"/>
      <c r="I517" s="41"/>
      <c r="J517" s="329">
        <v>0</v>
      </c>
      <c r="K517" s="329">
        <v>0</v>
      </c>
      <c r="L517" s="391"/>
      <c r="M517" s="150"/>
      <c r="O517" s="555"/>
      <c r="P517" s="556">
        <f t="shared" si="27"/>
        <v>0</v>
      </c>
      <c r="Q517" s="556">
        <f t="shared" si="28"/>
        <v>0</v>
      </c>
      <c r="R517" s="556">
        <f t="shared" si="29"/>
        <v>0</v>
      </c>
      <c r="S517" s="556">
        <f t="shared" si="29"/>
        <v>0</v>
      </c>
      <c r="T517" s="395"/>
      <c r="U517" s="395"/>
      <c r="V517" s="395"/>
      <c r="W517" s="395"/>
      <c r="BA517" s="553"/>
    </row>
    <row r="518" spans="2:53" x14ac:dyDescent="0.35">
      <c r="B518" s="80"/>
      <c r="C518" s="119"/>
      <c r="D518" s="119"/>
      <c r="E518" s="202"/>
      <c r="F518" s="119"/>
      <c r="G518" s="120"/>
      <c r="H518" s="41"/>
      <c r="I518" s="41"/>
      <c r="J518" s="329">
        <v>0</v>
      </c>
      <c r="K518" s="329">
        <v>0</v>
      </c>
      <c r="L518" s="391"/>
      <c r="M518" s="150"/>
      <c r="O518" s="555"/>
      <c r="P518" s="556">
        <f t="shared" si="27"/>
        <v>0</v>
      </c>
      <c r="Q518" s="556">
        <f t="shared" si="28"/>
        <v>0</v>
      </c>
      <c r="R518" s="556">
        <f t="shared" si="29"/>
        <v>0</v>
      </c>
      <c r="S518" s="556">
        <f t="shared" si="29"/>
        <v>0</v>
      </c>
      <c r="T518" s="395"/>
      <c r="U518" s="395"/>
      <c r="V518" s="395"/>
      <c r="W518" s="395"/>
      <c r="BA518" s="553"/>
    </row>
    <row r="519" spans="2:53" x14ac:dyDescent="0.35">
      <c r="B519" s="80"/>
      <c r="C519" s="119"/>
      <c r="D519" s="119"/>
      <c r="E519" s="202"/>
      <c r="F519" s="119"/>
      <c r="G519" s="120"/>
      <c r="H519" s="41"/>
      <c r="I519" s="41"/>
      <c r="J519" s="329">
        <v>0</v>
      </c>
      <c r="K519" s="329">
        <v>0</v>
      </c>
      <c r="L519" s="391"/>
      <c r="M519" s="150"/>
      <c r="O519" s="555"/>
      <c r="P519" s="556">
        <f t="shared" si="27"/>
        <v>0</v>
      </c>
      <c r="Q519" s="556">
        <f t="shared" si="28"/>
        <v>0</v>
      </c>
      <c r="R519" s="556">
        <f t="shared" si="29"/>
        <v>0</v>
      </c>
      <c r="S519" s="556">
        <f t="shared" si="29"/>
        <v>0</v>
      </c>
      <c r="T519" s="395"/>
      <c r="U519" s="395"/>
      <c r="V519" s="395"/>
      <c r="W519" s="395"/>
      <c r="BA519" s="553"/>
    </row>
    <row r="520" spans="2:53" x14ac:dyDescent="0.35">
      <c r="B520" s="80"/>
      <c r="C520" s="119"/>
      <c r="D520" s="119"/>
      <c r="E520" s="202"/>
      <c r="F520" s="119"/>
      <c r="G520" s="120"/>
      <c r="H520" s="41"/>
      <c r="I520" s="41"/>
      <c r="J520" s="329">
        <v>0</v>
      </c>
      <c r="K520" s="329">
        <v>0</v>
      </c>
      <c r="L520" s="391"/>
      <c r="M520" s="150"/>
      <c r="O520" s="555"/>
      <c r="P520" s="556">
        <f t="shared" si="27"/>
        <v>0</v>
      </c>
      <c r="Q520" s="556">
        <f t="shared" si="28"/>
        <v>0</v>
      </c>
      <c r="R520" s="556">
        <f t="shared" si="29"/>
        <v>0</v>
      </c>
      <c r="S520" s="556">
        <f t="shared" si="29"/>
        <v>0</v>
      </c>
      <c r="T520" s="395"/>
      <c r="U520" s="395"/>
      <c r="V520" s="395"/>
      <c r="W520" s="395"/>
      <c r="BA520" s="553"/>
    </row>
    <row r="521" spans="2:53" x14ac:dyDescent="0.35">
      <c r="B521" s="80"/>
      <c r="C521" s="119"/>
      <c r="D521" s="119"/>
      <c r="E521" s="202"/>
      <c r="F521" s="119"/>
      <c r="G521" s="120"/>
      <c r="H521" s="41"/>
      <c r="I521" s="41"/>
      <c r="J521" s="329">
        <v>0</v>
      </c>
      <c r="K521" s="329">
        <v>0</v>
      </c>
      <c r="L521" s="391"/>
      <c r="M521" s="150"/>
      <c r="O521" s="555"/>
      <c r="P521" s="556">
        <f t="shared" si="27"/>
        <v>0</v>
      </c>
      <c r="Q521" s="556">
        <f t="shared" si="28"/>
        <v>0</v>
      </c>
      <c r="R521" s="556">
        <f t="shared" si="29"/>
        <v>0</v>
      </c>
      <c r="S521" s="556">
        <f t="shared" si="29"/>
        <v>0</v>
      </c>
      <c r="T521" s="395"/>
      <c r="U521" s="395"/>
      <c r="V521" s="395"/>
      <c r="W521" s="395"/>
      <c r="BA521" s="553"/>
    </row>
    <row r="522" spans="2:53" x14ac:dyDescent="0.35">
      <c r="B522" s="80"/>
      <c r="C522" s="119"/>
      <c r="D522" s="119"/>
      <c r="E522" s="202"/>
      <c r="F522" s="119"/>
      <c r="G522" s="120"/>
      <c r="H522" s="41"/>
      <c r="I522" s="41"/>
      <c r="J522" s="329">
        <v>0</v>
      </c>
      <c r="K522" s="329">
        <v>0</v>
      </c>
      <c r="L522" s="391"/>
      <c r="M522" s="150"/>
      <c r="O522" s="555"/>
      <c r="P522" s="556">
        <f t="shared" si="27"/>
        <v>0</v>
      </c>
      <c r="Q522" s="556">
        <f t="shared" si="28"/>
        <v>0</v>
      </c>
      <c r="R522" s="556">
        <f t="shared" si="29"/>
        <v>0</v>
      </c>
      <c r="S522" s="556">
        <f t="shared" si="29"/>
        <v>0</v>
      </c>
      <c r="T522" s="395"/>
      <c r="U522" s="395"/>
      <c r="V522" s="395"/>
      <c r="W522" s="395"/>
      <c r="BA522" s="553"/>
    </row>
    <row r="523" spans="2:53" x14ac:dyDescent="0.35">
      <c r="B523" s="80"/>
      <c r="C523" s="119"/>
      <c r="D523" s="119"/>
      <c r="E523" s="202"/>
      <c r="F523" s="119"/>
      <c r="G523" s="120"/>
      <c r="H523" s="41"/>
      <c r="I523" s="41"/>
      <c r="J523" s="329">
        <v>0</v>
      </c>
      <c r="K523" s="329">
        <v>0</v>
      </c>
      <c r="L523" s="391"/>
      <c r="M523" s="150"/>
      <c r="O523" s="555"/>
      <c r="P523" s="556">
        <f t="shared" si="27"/>
        <v>0</v>
      </c>
      <c r="Q523" s="556">
        <f t="shared" si="28"/>
        <v>0</v>
      </c>
      <c r="R523" s="556">
        <f t="shared" si="29"/>
        <v>0</v>
      </c>
      <c r="S523" s="556">
        <f t="shared" si="29"/>
        <v>0</v>
      </c>
      <c r="T523" s="395"/>
      <c r="U523" s="395"/>
      <c r="V523" s="395"/>
      <c r="W523" s="395"/>
      <c r="BA523" s="553"/>
    </row>
    <row r="524" spans="2:53" x14ac:dyDescent="0.35">
      <c r="B524" s="80"/>
      <c r="C524" s="119"/>
      <c r="D524" s="119"/>
      <c r="E524" s="202"/>
      <c r="F524" s="119"/>
      <c r="G524" s="120"/>
      <c r="H524" s="41"/>
      <c r="I524" s="41"/>
      <c r="J524" s="329">
        <v>0</v>
      </c>
      <c r="K524" s="329">
        <v>0</v>
      </c>
      <c r="L524" s="391"/>
      <c r="M524" s="150"/>
      <c r="O524" s="555"/>
      <c r="P524" s="556">
        <f t="shared" si="27"/>
        <v>0</v>
      </c>
      <c r="Q524" s="556">
        <f t="shared" si="28"/>
        <v>0</v>
      </c>
      <c r="R524" s="556">
        <f t="shared" si="29"/>
        <v>0</v>
      </c>
      <c r="S524" s="556">
        <f t="shared" si="29"/>
        <v>0</v>
      </c>
      <c r="T524" s="395"/>
      <c r="U524" s="395"/>
      <c r="V524" s="395"/>
      <c r="W524" s="395"/>
      <c r="BA524" s="553"/>
    </row>
    <row r="525" spans="2:53" x14ac:dyDescent="0.35">
      <c r="B525" s="80"/>
      <c r="C525" s="119"/>
      <c r="D525" s="119"/>
      <c r="E525" s="202"/>
      <c r="F525" s="119"/>
      <c r="G525" s="120"/>
      <c r="H525" s="41"/>
      <c r="I525" s="41"/>
      <c r="J525" s="329">
        <v>0</v>
      </c>
      <c r="K525" s="329">
        <v>0</v>
      </c>
      <c r="L525" s="391"/>
      <c r="M525" s="150"/>
      <c r="O525" s="555"/>
      <c r="P525" s="556">
        <f t="shared" si="27"/>
        <v>0</v>
      </c>
      <c r="Q525" s="556">
        <f t="shared" si="28"/>
        <v>0</v>
      </c>
      <c r="R525" s="556">
        <f t="shared" si="29"/>
        <v>0</v>
      </c>
      <c r="S525" s="556">
        <f t="shared" si="29"/>
        <v>0</v>
      </c>
      <c r="T525" s="395"/>
      <c r="U525" s="395"/>
      <c r="V525" s="395"/>
      <c r="W525" s="395"/>
      <c r="BA525" s="553"/>
    </row>
    <row r="526" spans="2:53" x14ac:dyDescent="0.35">
      <c r="B526" s="80"/>
      <c r="C526" s="119"/>
      <c r="D526" s="119"/>
      <c r="E526" s="202"/>
      <c r="F526" s="119"/>
      <c r="G526" s="120"/>
      <c r="H526" s="41"/>
      <c r="I526" s="41"/>
      <c r="J526" s="329">
        <v>0</v>
      </c>
      <c r="K526" s="329">
        <v>0</v>
      </c>
      <c r="L526" s="391"/>
      <c r="M526" s="150"/>
      <c r="O526" s="555"/>
      <c r="P526" s="556">
        <f t="shared" si="27"/>
        <v>0</v>
      </c>
      <c r="Q526" s="556">
        <f t="shared" si="28"/>
        <v>0</v>
      </c>
      <c r="R526" s="556">
        <f t="shared" si="29"/>
        <v>0</v>
      </c>
      <c r="S526" s="556">
        <f t="shared" si="29"/>
        <v>0</v>
      </c>
      <c r="T526" s="395"/>
      <c r="U526" s="395"/>
      <c r="V526" s="395"/>
      <c r="W526" s="395"/>
      <c r="BA526" s="553"/>
    </row>
    <row r="527" spans="2:53" x14ac:dyDescent="0.35">
      <c r="B527" s="80"/>
      <c r="C527" s="119"/>
      <c r="D527" s="119"/>
      <c r="E527" s="202"/>
      <c r="F527" s="119"/>
      <c r="G527" s="120"/>
      <c r="H527" s="41"/>
      <c r="I527" s="41"/>
      <c r="J527" s="329">
        <v>0</v>
      </c>
      <c r="K527" s="329">
        <v>0</v>
      </c>
      <c r="L527" s="391"/>
      <c r="M527" s="150"/>
      <c r="O527" s="555"/>
      <c r="P527" s="556">
        <f t="shared" si="27"/>
        <v>0</v>
      </c>
      <c r="Q527" s="556">
        <f t="shared" si="28"/>
        <v>0</v>
      </c>
      <c r="R527" s="556">
        <f t="shared" si="29"/>
        <v>0</v>
      </c>
      <c r="S527" s="556">
        <f t="shared" si="29"/>
        <v>0</v>
      </c>
      <c r="T527" s="395"/>
      <c r="U527" s="395"/>
      <c r="V527" s="395"/>
      <c r="W527" s="395"/>
      <c r="BA527" s="553"/>
    </row>
    <row r="528" spans="2:53" x14ac:dyDescent="0.35">
      <c r="B528" s="80"/>
      <c r="C528" s="119"/>
      <c r="D528" s="119"/>
      <c r="E528" s="202"/>
      <c r="F528" s="119"/>
      <c r="G528" s="120"/>
      <c r="H528" s="41"/>
      <c r="I528" s="41"/>
      <c r="J528" s="329">
        <v>0</v>
      </c>
      <c r="K528" s="329">
        <v>0</v>
      </c>
      <c r="L528" s="391"/>
      <c r="M528" s="150"/>
      <c r="O528" s="555"/>
      <c r="P528" s="556">
        <f t="shared" si="27"/>
        <v>0</v>
      </c>
      <c r="Q528" s="556">
        <f t="shared" si="28"/>
        <v>0</v>
      </c>
      <c r="R528" s="556">
        <f t="shared" si="29"/>
        <v>0</v>
      </c>
      <c r="S528" s="556">
        <f t="shared" si="29"/>
        <v>0</v>
      </c>
      <c r="T528" s="395"/>
      <c r="U528" s="395"/>
      <c r="V528" s="395"/>
      <c r="W528" s="395"/>
      <c r="BA528" s="553"/>
    </row>
    <row r="529" spans="2:53" x14ac:dyDescent="0.35">
      <c r="B529" s="80"/>
      <c r="C529" s="119"/>
      <c r="D529" s="119"/>
      <c r="E529" s="202"/>
      <c r="F529" s="119"/>
      <c r="G529" s="120"/>
      <c r="H529" s="41"/>
      <c r="I529" s="41"/>
      <c r="J529" s="329">
        <v>0</v>
      </c>
      <c r="K529" s="329">
        <v>0</v>
      </c>
      <c r="L529" s="391"/>
      <c r="M529" s="150"/>
      <c r="O529" s="555"/>
      <c r="P529" s="556">
        <f t="shared" si="27"/>
        <v>0</v>
      </c>
      <c r="Q529" s="556">
        <f t="shared" si="28"/>
        <v>0</v>
      </c>
      <c r="R529" s="556">
        <f t="shared" si="29"/>
        <v>0</v>
      </c>
      <c r="S529" s="556">
        <f t="shared" si="29"/>
        <v>0</v>
      </c>
      <c r="T529" s="395"/>
      <c r="U529" s="395"/>
      <c r="V529" s="395"/>
      <c r="W529" s="395"/>
      <c r="BA529" s="553"/>
    </row>
    <row r="530" spans="2:53" x14ac:dyDescent="0.35">
      <c r="B530" s="80"/>
      <c r="C530" s="119"/>
      <c r="D530" s="119"/>
      <c r="E530" s="202"/>
      <c r="F530" s="119"/>
      <c r="G530" s="120"/>
      <c r="H530" s="41"/>
      <c r="I530" s="41"/>
      <c r="J530" s="329">
        <v>0</v>
      </c>
      <c r="K530" s="329">
        <v>0</v>
      </c>
      <c r="L530" s="391"/>
      <c r="M530" s="150"/>
      <c r="O530" s="555"/>
      <c r="P530" s="556">
        <f t="shared" si="27"/>
        <v>0</v>
      </c>
      <c r="Q530" s="556">
        <f t="shared" si="28"/>
        <v>0</v>
      </c>
      <c r="R530" s="556">
        <f t="shared" si="29"/>
        <v>0</v>
      </c>
      <c r="S530" s="556">
        <f t="shared" si="29"/>
        <v>0</v>
      </c>
      <c r="T530" s="395"/>
      <c r="U530" s="395"/>
      <c r="V530" s="395"/>
      <c r="W530" s="395"/>
      <c r="BA530" s="553"/>
    </row>
    <row r="531" spans="2:53" x14ac:dyDescent="0.35">
      <c r="B531" s="80"/>
      <c r="C531" s="119"/>
      <c r="D531" s="119"/>
      <c r="E531" s="202"/>
      <c r="F531" s="119"/>
      <c r="G531" s="120"/>
      <c r="H531" s="41"/>
      <c r="I531" s="41"/>
      <c r="J531" s="329">
        <v>0</v>
      </c>
      <c r="K531" s="329">
        <v>0</v>
      </c>
      <c r="L531" s="391"/>
      <c r="M531" s="150"/>
      <c r="O531" s="555"/>
      <c r="P531" s="556">
        <f t="shared" si="27"/>
        <v>0</v>
      </c>
      <c r="Q531" s="556">
        <f t="shared" si="28"/>
        <v>0</v>
      </c>
      <c r="R531" s="556">
        <f t="shared" si="29"/>
        <v>0</v>
      </c>
      <c r="S531" s="556">
        <f t="shared" si="29"/>
        <v>0</v>
      </c>
      <c r="T531" s="395"/>
      <c r="U531" s="395"/>
      <c r="V531" s="395"/>
      <c r="W531" s="395"/>
      <c r="BA531" s="553"/>
    </row>
    <row r="532" spans="2:53" x14ac:dyDescent="0.35">
      <c r="B532" s="80"/>
      <c r="C532" s="119"/>
      <c r="D532" s="119"/>
      <c r="E532" s="202"/>
      <c r="F532" s="119"/>
      <c r="G532" s="120"/>
      <c r="H532" s="41"/>
      <c r="I532" s="41"/>
      <c r="J532" s="329">
        <v>0</v>
      </c>
      <c r="K532" s="329">
        <v>0</v>
      </c>
      <c r="L532" s="391"/>
      <c r="M532" s="150"/>
      <c r="O532" s="555"/>
      <c r="P532" s="556">
        <f t="shared" si="27"/>
        <v>0</v>
      </c>
      <c r="Q532" s="556">
        <f t="shared" si="28"/>
        <v>0</v>
      </c>
      <c r="R532" s="556">
        <f t="shared" si="29"/>
        <v>0</v>
      </c>
      <c r="S532" s="556">
        <f t="shared" si="29"/>
        <v>0</v>
      </c>
      <c r="T532" s="395"/>
      <c r="U532" s="395"/>
      <c r="V532" s="395"/>
      <c r="W532" s="395"/>
      <c r="BA532" s="553"/>
    </row>
    <row r="533" spans="2:53" x14ac:dyDescent="0.35">
      <c r="B533" s="80"/>
      <c r="C533" s="119"/>
      <c r="D533" s="119"/>
      <c r="E533" s="202"/>
      <c r="F533" s="119"/>
      <c r="G533" s="120"/>
      <c r="H533" s="41"/>
      <c r="I533" s="41"/>
      <c r="J533" s="329">
        <v>0</v>
      </c>
      <c r="K533" s="329">
        <v>0</v>
      </c>
      <c r="L533" s="391"/>
      <c r="M533" s="150"/>
      <c r="O533" s="555"/>
      <c r="P533" s="556">
        <f t="shared" si="27"/>
        <v>0</v>
      </c>
      <c r="Q533" s="556">
        <f t="shared" si="28"/>
        <v>0</v>
      </c>
      <c r="R533" s="556">
        <f t="shared" si="29"/>
        <v>0</v>
      </c>
      <c r="S533" s="556">
        <f t="shared" si="29"/>
        <v>0</v>
      </c>
      <c r="T533" s="395"/>
      <c r="U533" s="395"/>
      <c r="V533" s="395"/>
      <c r="W533" s="395"/>
      <c r="BA533" s="553"/>
    </row>
    <row r="534" spans="2:53" x14ac:dyDescent="0.35">
      <c r="B534" s="80"/>
      <c r="C534" s="119"/>
      <c r="D534" s="119"/>
      <c r="E534" s="202"/>
      <c r="F534" s="119"/>
      <c r="G534" s="120"/>
      <c r="H534" s="41"/>
      <c r="I534" s="41"/>
      <c r="J534" s="329">
        <v>0</v>
      </c>
      <c r="K534" s="329">
        <v>0</v>
      </c>
      <c r="L534" s="391"/>
      <c r="M534" s="150"/>
      <c r="O534" s="555"/>
      <c r="P534" s="556">
        <f t="shared" si="27"/>
        <v>0</v>
      </c>
      <c r="Q534" s="556">
        <f t="shared" si="28"/>
        <v>0</v>
      </c>
      <c r="R534" s="556">
        <f t="shared" si="29"/>
        <v>0</v>
      </c>
      <c r="S534" s="556">
        <f t="shared" si="29"/>
        <v>0</v>
      </c>
      <c r="T534" s="395"/>
      <c r="U534" s="395"/>
      <c r="V534" s="395"/>
      <c r="W534" s="395"/>
      <c r="BA534" s="553"/>
    </row>
    <row r="535" spans="2:53" x14ac:dyDescent="0.35">
      <c r="B535" s="80"/>
      <c r="C535" s="119"/>
      <c r="D535" s="119"/>
      <c r="E535" s="202"/>
      <c r="F535" s="119"/>
      <c r="G535" s="120"/>
      <c r="H535" s="41"/>
      <c r="I535" s="41"/>
      <c r="J535" s="329">
        <v>0</v>
      </c>
      <c r="K535" s="329">
        <v>0</v>
      </c>
      <c r="L535" s="391"/>
      <c r="M535" s="150"/>
      <c r="O535" s="555"/>
      <c r="P535" s="556">
        <f t="shared" si="27"/>
        <v>0</v>
      </c>
      <c r="Q535" s="556">
        <f t="shared" si="28"/>
        <v>0</v>
      </c>
      <c r="R535" s="556">
        <f t="shared" si="29"/>
        <v>0</v>
      </c>
      <c r="S535" s="556">
        <f t="shared" si="29"/>
        <v>0</v>
      </c>
      <c r="T535" s="395"/>
      <c r="U535" s="395"/>
      <c r="V535" s="395"/>
      <c r="W535" s="395"/>
      <c r="BA535" s="553"/>
    </row>
    <row r="536" spans="2:53" x14ac:dyDescent="0.35">
      <c r="B536" s="80"/>
      <c r="C536" s="119"/>
      <c r="D536" s="119"/>
      <c r="E536" s="202"/>
      <c r="F536" s="119"/>
      <c r="G536" s="120"/>
      <c r="H536" s="41"/>
      <c r="I536" s="41"/>
      <c r="J536" s="329">
        <v>0</v>
      </c>
      <c r="K536" s="329">
        <v>0</v>
      </c>
      <c r="L536" s="391"/>
      <c r="M536" s="150"/>
      <c r="O536" s="555"/>
      <c r="P536" s="556">
        <f t="shared" si="27"/>
        <v>0</v>
      </c>
      <c r="Q536" s="556">
        <f t="shared" si="28"/>
        <v>0</v>
      </c>
      <c r="R536" s="556">
        <f t="shared" si="29"/>
        <v>0</v>
      </c>
      <c r="S536" s="556">
        <f t="shared" si="29"/>
        <v>0</v>
      </c>
      <c r="T536" s="395"/>
      <c r="U536" s="395"/>
      <c r="V536" s="395"/>
      <c r="W536" s="395"/>
      <c r="BA536" s="553"/>
    </row>
    <row r="537" spans="2:53" x14ac:dyDescent="0.35">
      <c r="B537" s="80"/>
      <c r="C537" s="119"/>
      <c r="D537" s="119"/>
      <c r="E537" s="202"/>
      <c r="F537" s="119"/>
      <c r="G537" s="120"/>
      <c r="H537" s="41"/>
      <c r="I537" s="41"/>
      <c r="J537" s="329">
        <v>0</v>
      </c>
      <c r="K537" s="329">
        <v>0</v>
      </c>
      <c r="L537" s="391"/>
      <c r="M537" s="150"/>
      <c r="O537" s="555"/>
      <c r="P537" s="556">
        <f t="shared" si="27"/>
        <v>0</v>
      </c>
      <c r="Q537" s="556">
        <f t="shared" si="28"/>
        <v>0</v>
      </c>
      <c r="R537" s="556">
        <f t="shared" si="29"/>
        <v>0</v>
      </c>
      <c r="S537" s="556">
        <f t="shared" si="29"/>
        <v>0</v>
      </c>
      <c r="T537" s="395"/>
      <c r="U537" s="395"/>
      <c r="V537" s="395"/>
      <c r="W537" s="395"/>
      <c r="BA537" s="553"/>
    </row>
    <row r="538" spans="2:53" x14ac:dyDescent="0.35">
      <c r="B538" s="80"/>
      <c r="C538" s="119"/>
      <c r="D538" s="119"/>
      <c r="E538" s="202"/>
      <c r="F538" s="119"/>
      <c r="G538" s="120"/>
      <c r="H538" s="41"/>
      <c r="I538" s="41"/>
      <c r="J538" s="329">
        <v>0</v>
      </c>
      <c r="K538" s="329">
        <v>0</v>
      </c>
      <c r="L538" s="391"/>
      <c r="M538" s="150"/>
      <c r="O538" s="555"/>
      <c r="P538" s="556">
        <f t="shared" si="27"/>
        <v>0</v>
      </c>
      <c r="Q538" s="556">
        <f t="shared" si="28"/>
        <v>0</v>
      </c>
      <c r="R538" s="556">
        <f t="shared" si="29"/>
        <v>0</v>
      </c>
      <c r="S538" s="556">
        <f t="shared" si="29"/>
        <v>0</v>
      </c>
      <c r="T538" s="395"/>
      <c r="U538" s="395"/>
      <c r="V538" s="395"/>
      <c r="W538" s="395"/>
      <c r="BA538" s="553"/>
    </row>
    <row r="539" spans="2:53" x14ac:dyDescent="0.35">
      <c r="B539" s="80"/>
      <c r="C539" s="119"/>
      <c r="D539" s="119"/>
      <c r="E539" s="202"/>
      <c r="F539" s="119"/>
      <c r="G539" s="120"/>
      <c r="H539" s="41"/>
      <c r="I539" s="41"/>
      <c r="J539" s="329">
        <v>0</v>
      </c>
      <c r="K539" s="329">
        <v>0</v>
      </c>
      <c r="L539" s="391"/>
      <c r="M539" s="150"/>
      <c r="O539" s="555"/>
      <c r="P539" s="556">
        <f t="shared" si="27"/>
        <v>0</v>
      </c>
      <c r="Q539" s="556">
        <f t="shared" si="28"/>
        <v>0</v>
      </c>
      <c r="R539" s="556">
        <f t="shared" si="29"/>
        <v>0</v>
      </c>
      <c r="S539" s="556">
        <f t="shared" si="29"/>
        <v>0</v>
      </c>
      <c r="T539" s="395"/>
      <c r="U539" s="395"/>
      <c r="V539" s="395"/>
      <c r="W539" s="395"/>
      <c r="BA539" s="553"/>
    </row>
    <row r="540" spans="2:53" x14ac:dyDescent="0.35">
      <c r="B540" s="80"/>
      <c r="C540" s="119"/>
      <c r="D540" s="119"/>
      <c r="E540" s="202"/>
      <c r="F540" s="119"/>
      <c r="G540" s="120"/>
      <c r="H540" s="41"/>
      <c r="I540" s="41"/>
      <c r="J540" s="329">
        <v>0</v>
      </c>
      <c r="K540" s="329">
        <v>0</v>
      </c>
      <c r="L540" s="391"/>
      <c r="M540" s="150"/>
      <c r="O540" s="555"/>
      <c r="P540" s="556">
        <f t="shared" si="27"/>
        <v>0</v>
      </c>
      <c r="Q540" s="556">
        <f t="shared" si="28"/>
        <v>0</v>
      </c>
      <c r="R540" s="556">
        <f t="shared" si="29"/>
        <v>0</v>
      </c>
      <c r="S540" s="556">
        <f t="shared" si="29"/>
        <v>0</v>
      </c>
      <c r="T540" s="395"/>
      <c r="U540" s="395"/>
      <c r="V540" s="395"/>
      <c r="W540" s="395"/>
      <c r="BA540" s="553"/>
    </row>
    <row r="541" spans="2:53" x14ac:dyDescent="0.35">
      <c r="B541" s="80"/>
      <c r="C541" s="119"/>
      <c r="D541" s="119"/>
      <c r="E541" s="202"/>
      <c r="F541" s="119"/>
      <c r="G541" s="120"/>
      <c r="H541" s="41"/>
      <c r="I541" s="41"/>
      <c r="J541" s="329">
        <v>0</v>
      </c>
      <c r="K541" s="329">
        <v>0</v>
      </c>
      <c r="L541" s="391"/>
      <c r="M541" s="150"/>
      <c r="O541" s="555"/>
      <c r="P541" s="556">
        <f t="shared" si="27"/>
        <v>0</v>
      </c>
      <c r="Q541" s="556">
        <f t="shared" si="28"/>
        <v>0</v>
      </c>
      <c r="R541" s="556">
        <f t="shared" si="29"/>
        <v>0</v>
      </c>
      <c r="S541" s="556">
        <f t="shared" si="29"/>
        <v>0</v>
      </c>
      <c r="T541" s="395"/>
      <c r="U541" s="395"/>
      <c r="V541" s="395"/>
      <c r="W541" s="395"/>
      <c r="BA541" s="553"/>
    </row>
    <row r="542" spans="2:53" x14ac:dyDescent="0.35">
      <c r="B542" s="80"/>
      <c r="C542" s="119"/>
      <c r="D542" s="119"/>
      <c r="E542" s="202"/>
      <c r="F542" s="119"/>
      <c r="G542" s="120"/>
      <c r="H542" s="41"/>
      <c r="I542" s="41"/>
      <c r="J542" s="329">
        <v>0</v>
      </c>
      <c r="K542" s="329">
        <v>0</v>
      </c>
      <c r="L542" s="391"/>
      <c r="M542" s="150"/>
      <c r="O542" s="555"/>
      <c r="P542" s="556">
        <f t="shared" si="27"/>
        <v>0</v>
      </c>
      <c r="Q542" s="556">
        <f t="shared" si="28"/>
        <v>0</v>
      </c>
      <c r="R542" s="556">
        <f t="shared" si="29"/>
        <v>0</v>
      </c>
      <c r="S542" s="556">
        <f t="shared" si="29"/>
        <v>0</v>
      </c>
      <c r="T542" s="395"/>
      <c r="U542" s="395"/>
      <c r="V542" s="395"/>
      <c r="W542" s="395"/>
      <c r="BA542" s="553"/>
    </row>
    <row r="543" spans="2:53" x14ac:dyDescent="0.35">
      <c r="B543" s="80"/>
      <c r="C543" s="119"/>
      <c r="D543" s="119"/>
      <c r="E543" s="202"/>
      <c r="F543" s="119"/>
      <c r="G543" s="120"/>
      <c r="H543" s="41"/>
      <c r="I543" s="41"/>
      <c r="J543" s="329">
        <v>0</v>
      </c>
      <c r="K543" s="329">
        <v>0</v>
      </c>
      <c r="L543" s="391"/>
      <c r="M543" s="150"/>
      <c r="O543" s="555"/>
      <c r="P543" s="556">
        <f t="shared" si="27"/>
        <v>0</v>
      </c>
      <c r="Q543" s="556">
        <f t="shared" si="28"/>
        <v>0</v>
      </c>
      <c r="R543" s="556">
        <f t="shared" si="29"/>
        <v>0</v>
      </c>
      <c r="S543" s="556">
        <f t="shared" si="29"/>
        <v>0</v>
      </c>
      <c r="T543" s="395"/>
      <c r="U543" s="395"/>
      <c r="V543" s="395"/>
      <c r="W543" s="395"/>
      <c r="BA543" s="553"/>
    </row>
    <row r="544" spans="2:53" x14ac:dyDescent="0.35">
      <c r="B544" s="80"/>
      <c r="C544" s="119"/>
      <c r="D544" s="119"/>
      <c r="E544" s="202"/>
      <c r="F544" s="119"/>
      <c r="G544" s="120"/>
      <c r="H544" s="41"/>
      <c r="I544" s="41"/>
      <c r="J544" s="329">
        <v>0</v>
      </c>
      <c r="K544" s="329">
        <v>0</v>
      </c>
      <c r="L544" s="391"/>
      <c r="M544" s="150"/>
      <c r="O544" s="555"/>
      <c r="P544" s="556">
        <f t="shared" si="27"/>
        <v>0</v>
      </c>
      <c r="Q544" s="556">
        <f t="shared" si="28"/>
        <v>0</v>
      </c>
      <c r="R544" s="556">
        <f t="shared" si="29"/>
        <v>0</v>
      </c>
      <c r="S544" s="556">
        <f t="shared" si="29"/>
        <v>0</v>
      </c>
      <c r="T544" s="395"/>
      <c r="U544" s="395"/>
      <c r="V544" s="395"/>
      <c r="W544" s="395"/>
      <c r="BA544" s="553"/>
    </row>
    <row r="545" spans="2:53" x14ac:dyDescent="0.35">
      <c r="B545" s="80"/>
      <c r="C545" s="119"/>
      <c r="D545" s="119"/>
      <c r="E545" s="202"/>
      <c r="F545" s="119"/>
      <c r="G545" s="120"/>
      <c r="H545" s="41"/>
      <c r="I545" s="41"/>
      <c r="J545" s="329">
        <v>0</v>
      </c>
      <c r="K545" s="329">
        <v>0</v>
      </c>
      <c r="L545" s="391"/>
      <c r="M545" s="150"/>
      <c r="O545" s="555"/>
      <c r="P545" s="556">
        <f t="shared" si="27"/>
        <v>0</v>
      </c>
      <c r="Q545" s="556">
        <f t="shared" si="28"/>
        <v>0</v>
      </c>
      <c r="R545" s="556">
        <f t="shared" si="29"/>
        <v>0</v>
      </c>
      <c r="S545" s="556">
        <f t="shared" si="29"/>
        <v>0</v>
      </c>
      <c r="T545" s="395"/>
      <c r="U545" s="395"/>
      <c r="V545" s="395"/>
      <c r="W545" s="395"/>
      <c r="BA545" s="553"/>
    </row>
    <row r="546" spans="2:53" x14ac:dyDescent="0.35">
      <c r="B546" s="80"/>
      <c r="C546" s="119"/>
      <c r="D546" s="119"/>
      <c r="E546" s="202"/>
      <c r="F546" s="119"/>
      <c r="G546" s="120"/>
      <c r="H546" s="41"/>
      <c r="I546" s="41"/>
      <c r="J546" s="329">
        <v>0</v>
      </c>
      <c r="K546" s="329">
        <v>0</v>
      </c>
      <c r="L546" s="391"/>
      <c r="M546" s="150"/>
      <c r="O546" s="555"/>
      <c r="P546" s="556">
        <f t="shared" si="27"/>
        <v>0</v>
      </c>
      <c r="Q546" s="556">
        <f t="shared" si="28"/>
        <v>0</v>
      </c>
      <c r="R546" s="556">
        <f t="shared" si="29"/>
        <v>0</v>
      </c>
      <c r="S546" s="556">
        <f t="shared" si="29"/>
        <v>0</v>
      </c>
      <c r="T546" s="395"/>
      <c r="U546" s="395"/>
      <c r="V546" s="395"/>
      <c r="W546" s="395"/>
      <c r="BA546" s="553"/>
    </row>
    <row r="547" spans="2:53" x14ac:dyDescent="0.35">
      <c r="B547" s="80"/>
      <c r="C547" s="119"/>
      <c r="D547" s="119"/>
      <c r="E547" s="202"/>
      <c r="F547" s="119"/>
      <c r="G547" s="120"/>
      <c r="H547" s="41"/>
      <c r="I547" s="41"/>
      <c r="J547" s="329">
        <v>0</v>
      </c>
      <c r="K547" s="329">
        <v>0</v>
      </c>
      <c r="L547" s="391"/>
      <c r="M547" s="150"/>
      <c r="O547" s="555"/>
      <c r="P547" s="556">
        <f t="shared" si="27"/>
        <v>0</v>
      </c>
      <c r="Q547" s="556">
        <f t="shared" si="28"/>
        <v>0</v>
      </c>
      <c r="R547" s="556">
        <f t="shared" si="29"/>
        <v>0</v>
      </c>
      <c r="S547" s="556">
        <f t="shared" si="29"/>
        <v>0</v>
      </c>
      <c r="T547" s="395"/>
      <c r="U547" s="395"/>
      <c r="V547" s="395"/>
      <c r="W547" s="395"/>
      <c r="BA547" s="553"/>
    </row>
    <row r="548" spans="2:53" x14ac:dyDescent="0.35">
      <c r="B548" s="80"/>
      <c r="C548" s="119"/>
      <c r="D548" s="119"/>
      <c r="E548" s="202"/>
      <c r="F548" s="119"/>
      <c r="G548" s="120"/>
      <c r="H548" s="41"/>
      <c r="I548" s="41"/>
      <c r="J548" s="329">
        <v>0</v>
      </c>
      <c r="K548" s="329">
        <v>0</v>
      </c>
      <c r="L548" s="391"/>
      <c r="M548" s="150"/>
      <c r="O548" s="555"/>
      <c r="P548" s="556">
        <f t="shared" si="27"/>
        <v>0</v>
      </c>
      <c r="Q548" s="556">
        <f t="shared" si="28"/>
        <v>0</v>
      </c>
      <c r="R548" s="556">
        <f t="shared" si="29"/>
        <v>0</v>
      </c>
      <c r="S548" s="556">
        <f t="shared" si="29"/>
        <v>0</v>
      </c>
      <c r="T548" s="395"/>
      <c r="U548" s="395"/>
      <c r="V548" s="395"/>
      <c r="W548" s="395"/>
      <c r="BA548" s="553"/>
    </row>
    <row r="549" spans="2:53" x14ac:dyDescent="0.35">
      <c r="B549" s="80"/>
      <c r="C549" s="119"/>
      <c r="D549" s="119"/>
      <c r="E549" s="202"/>
      <c r="F549" s="119"/>
      <c r="G549" s="120"/>
      <c r="H549" s="41"/>
      <c r="I549" s="41"/>
      <c r="J549" s="329">
        <v>0</v>
      </c>
      <c r="K549" s="329">
        <v>0</v>
      </c>
      <c r="L549" s="391"/>
      <c r="M549" s="150"/>
      <c r="O549" s="555"/>
      <c r="P549" s="556">
        <f t="shared" si="27"/>
        <v>0</v>
      </c>
      <c r="Q549" s="556">
        <f t="shared" si="28"/>
        <v>0</v>
      </c>
      <c r="R549" s="556">
        <f t="shared" si="29"/>
        <v>0</v>
      </c>
      <c r="S549" s="556">
        <f t="shared" si="29"/>
        <v>0</v>
      </c>
      <c r="T549" s="395"/>
      <c r="U549" s="395"/>
      <c r="V549" s="395"/>
      <c r="W549" s="395"/>
      <c r="BA549" s="553"/>
    </row>
    <row r="550" spans="2:53" x14ac:dyDescent="0.35">
      <c r="B550" s="80"/>
      <c r="C550" s="119"/>
      <c r="D550" s="119"/>
      <c r="E550" s="202"/>
      <c r="F550" s="119"/>
      <c r="G550" s="120"/>
      <c r="H550" s="41"/>
      <c r="I550" s="41"/>
      <c r="J550" s="329">
        <v>0</v>
      </c>
      <c r="K550" s="329">
        <v>0</v>
      </c>
      <c r="L550" s="391"/>
      <c r="M550" s="150"/>
      <c r="O550" s="555"/>
      <c r="P550" s="556">
        <f t="shared" si="27"/>
        <v>0</v>
      </c>
      <c r="Q550" s="556">
        <f t="shared" si="28"/>
        <v>0</v>
      </c>
      <c r="R550" s="556">
        <f t="shared" si="29"/>
        <v>0</v>
      </c>
      <c r="S550" s="556">
        <f t="shared" si="29"/>
        <v>0</v>
      </c>
      <c r="T550" s="395"/>
      <c r="U550" s="395"/>
      <c r="V550" s="395"/>
      <c r="W550" s="395"/>
      <c r="BA550" s="553"/>
    </row>
    <row r="551" spans="2:53" x14ac:dyDescent="0.35">
      <c r="B551" s="80"/>
      <c r="C551" s="119"/>
      <c r="D551" s="119"/>
      <c r="E551" s="202"/>
      <c r="F551" s="119"/>
      <c r="G551" s="120"/>
      <c r="H551" s="41"/>
      <c r="I551" s="41"/>
      <c r="J551" s="329">
        <v>0</v>
      </c>
      <c r="K551" s="329">
        <v>0</v>
      </c>
      <c r="L551" s="391"/>
      <c r="M551" s="150"/>
      <c r="O551" s="555"/>
      <c r="P551" s="556">
        <f t="shared" si="27"/>
        <v>0</v>
      </c>
      <c r="Q551" s="556">
        <f t="shared" si="28"/>
        <v>0</v>
      </c>
      <c r="R551" s="556">
        <f t="shared" si="29"/>
        <v>0</v>
      </c>
      <c r="S551" s="556">
        <f t="shared" si="29"/>
        <v>0</v>
      </c>
      <c r="T551" s="395"/>
      <c r="U551" s="395"/>
      <c r="V551" s="395"/>
      <c r="W551" s="395"/>
      <c r="BA551" s="553"/>
    </row>
    <row r="552" spans="2:53" x14ac:dyDescent="0.35">
      <c r="B552" s="80"/>
      <c r="C552" s="119"/>
      <c r="D552" s="119"/>
      <c r="E552" s="202"/>
      <c r="F552" s="119"/>
      <c r="G552" s="120"/>
      <c r="H552" s="41"/>
      <c r="I552" s="41"/>
      <c r="J552" s="329">
        <v>0</v>
      </c>
      <c r="K552" s="329">
        <v>0</v>
      </c>
      <c r="L552" s="391"/>
      <c r="M552" s="150"/>
      <c r="O552" s="555"/>
      <c r="P552" s="556">
        <f t="shared" si="27"/>
        <v>0</v>
      </c>
      <c r="Q552" s="556">
        <f t="shared" si="28"/>
        <v>0</v>
      </c>
      <c r="R552" s="556">
        <f t="shared" si="29"/>
        <v>0</v>
      </c>
      <c r="S552" s="556">
        <f t="shared" si="29"/>
        <v>0</v>
      </c>
      <c r="T552" s="395"/>
      <c r="U552" s="395"/>
      <c r="V552" s="395"/>
      <c r="W552" s="395"/>
      <c r="BA552" s="553"/>
    </row>
    <row r="553" spans="2:53" x14ac:dyDescent="0.35">
      <c r="B553" s="80"/>
      <c r="C553" s="119"/>
      <c r="D553" s="119"/>
      <c r="E553" s="202"/>
      <c r="F553" s="119"/>
      <c r="G553" s="120"/>
      <c r="H553" s="41"/>
      <c r="I553" s="41"/>
      <c r="J553" s="329">
        <v>0</v>
      </c>
      <c r="K553" s="329">
        <v>0</v>
      </c>
      <c r="L553" s="391"/>
      <c r="M553" s="150"/>
      <c r="O553" s="555"/>
      <c r="P553" s="556">
        <f t="shared" si="27"/>
        <v>0</v>
      </c>
      <c r="Q553" s="556">
        <f t="shared" si="28"/>
        <v>0</v>
      </c>
      <c r="R553" s="556">
        <f t="shared" si="29"/>
        <v>0</v>
      </c>
      <c r="S553" s="556">
        <f t="shared" si="29"/>
        <v>0</v>
      </c>
      <c r="T553" s="395"/>
      <c r="U553" s="395"/>
      <c r="V553" s="395"/>
      <c r="W553" s="395"/>
      <c r="BA553" s="553"/>
    </row>
    <row r="554" spans="2:53" x14ac:dyDescent="0.35">
      <c r="B554" s="80"/>
      <c r="C554" s="119"/>
      <c r="D554" s="119"/>
      <c r="E554" s="202"/>
      <c r="F554" s="119"/>
      <c r="G554" s="120"/>
      <c r="H554" s="41"/>
      <c r="I554" s="41"/>
      <c r="J554" s="329">
        <v>0</v>
      </c>
      <c r="K554" s="329">
        <v>0</v>
      </c>
      <c r="L554" s="391"/>
      <c r="M554" s="150"/>
      <c r="O554" s="555"/>
      <c r="P554" s="556">
        <f t="shared" si="27"/>
        <v>0</v>
      </c>
      <c r="Q554" s="556">
        <f t="shared" si="28"/>
        <v>0</v>
      </c>
      <c r="R554" s="556">
        <f t="shared" si="29"/>
        <v>0</v>
      </c>
      <c r="S554" s="556">
        <f t="shared" si="29"/>
        <v>0</v>
      </c>
      <c r="T554" s="395"/>
      <c r="U554" s="395"/>
      <c r="V554" s="395"/>
      <c r="W554" s="395"/>
      <c r="BA554" s="553"/>
    </row>
    <row r="555" spans="2:53" x14ac:dyDescent="0.35">
      <c r="B555" s="80"/>
      <c r="C555" s="119"/>
      <c r="D555" s="119"/>
      <c r="E555" s="202"/>
      <c r="F555" s="119"/>
      <c r="G555" s="120"/>
      <c r="H555" s="41"/>
      <c r="I555" s="41"/>
      <c r="J555" s="329">
        <v>0</v>
      </c>
      <c r="K555" s="329">
        <v>0</v>
      </c>
      <c r="L555" s="391"/>
      <c r="M555" s="150"/>
      <c r="O555" s="555"/>
      <c r="P555" s="556">
        <f t="shared" si="27"/>
        <v>0</v>
      </c>
      <c r="Q555" s="556">
        <f t="shared" si="28"/>
        <v>0</v>
      </c>
      <c r="R555" s="556">
        <f t="shared" si="29"/>
        <v>0</v>
      </c>
      <c r="S555" s="556">
        <f t="shared" si="29"/>
        <v>0</v>
      </c>
      <c r="T555" s="395"/>
      <c r="U555" s="395"/>
      <c r="V555" s="395"/>
      <c r="W555" s="395"/>
      <c r="BA555" s="553"/>
    </row>
    <row r="556" spans="2:53" x14ac:dyDescent="0.35">
      <c r="B556" s="80"/>
      <c r="C556" s="119"/>
      <c r="D556" s="119"/>
      <c r="E556" s="202"/>
      <c r="F556" s="119"/>
      <c r="G556" s="120"/>
      <c r="H556" s="41"/>
      <c r="I556" s="41"/>
      <c r="J556" s="329">
        <v>0</v>
      </c>
      <c r="K556" s="329">
        <v>0</v>
      </c>
      <c r="L556" s="391"/>
      <c r="M556" s="150"/>
      <c r="O556" s="555"/>
      <c r="P556" s="556">
        <f t="shared" si="27"/>
        <v>0</v>
      </c>
      <c r="Q556" s="556">
        <f t="shared" si="28"/>
        <v>0</v>
      </c>
      <c r="R556" s="556">
        <f t="shared" si="29"/>
        <v>0</v>
      </c>
      <c r="S556" s="556">
        <f t="shared" si="29"/>
        <v>0</v>
      </c>
      <c r="T556" s="395"/>
      <c r="U556" s="395"/>
      <c r="V556" s="395"/>
      <c r="W556" s="395"/>
      <c r="BA556" s="553"/>
    </row>
    <row r="557" spans="2:53" x14ac:dyDescent="0.35">
      <c r="B557" s="80"/>
      <c r="C557" s="119"/>
      <c r="D557" s="119"/>
      <c r="E557" s="202"/>
      <c r="F557" s="119"/>
      <c r="G557" s="120"/>
      <c r="H557" s="41"/>
      <c r="I557" s="41"/>
      <c r="J557" s="329">
        <v>0</v>
      </c>
      <c r="K557" s="329">
        <v>0</v>
      </c>
      <c r="L557" s="391"/>
      <c r="M557" s="150"/>
      <c r="O557" s="555"/>
      <c r="P557" s="556">
        <f t="shared" si="27"/>
        <v>0</v>
      </c>
      <c r="Q557" s="556">
        <f t="shared" si="28"/>
        <v>0</v>
      </c>
      <c r="R557" s="556">
        <f t="shared" si="29"/>
        <v>0</v>
      </c>
      <c r="S557" s="556">
        <f t="shared" si="29"/>
        <v>0</v>
      </c>
      <c r="T557" s="395"/>
      <c r="U557" s="395"/>
      <c r="V557" s="395"/>
      <c r="W557" s="395"/>
      <c r="BA557" s="553"/>
    </row>
    <row r="558" spans="2:53" x14ac:dyDescent="0.35">
      <c r="B558" s="80"/>
      <c r="C558" s="119"/>
      <c r="D558" s="119"/>
      <c r="E558" s="202"/>
      <c r="F558" s="119"/>
      <c r="G558" s="120"/>
      <c r="H558" s="41"/>
      <c r="I558" s="41"/>
      <c r="J558" s="329">
        <v>0</v>
      </c>
      <c r="K558" s="329">
        <v>0</v>
      </c>
      <c r="L558" s="391"/>
      <c r="M558" s="150"/>
      <c r="O558" s="555"/>
      <c r="P558" s="556">
        <f t="shared" si="27"/>
        <v>0</v>
      </c>
      <c r="Q558" s="556">
        <f t="shared" si="28"/>
        <v>0</v>
      </c>
      <c r="R558" s="556">
        <f t="shared" si="29"/>
        <v>0</v>
      </c>
      <c r="S558" s="556">
        <f t="shared" si="29"/>
        <v>0</v>
      </c>
      <c r="T558" s="395"/>
      <c r="U558" s="395"/>
      <c r="V558" s="395"/>
      <c r="W558" s="395"/>
      <c r="BA558" s="553"/>
    </row>
    <row r="559" spans="2:53" x14ac:dyDescent="0.35">
      <c r="B559" s="80"/>
      <c r="C559" s="119"/>
      <c r="D559" s="119"/>
      <c r="E559" s="202"/>
      <c r="F559" s="119"/>
      <c r="G559" s="120"/>
      <c r="H559" s="41"/>
      <c r="I559" s="41"/>
      <c r="J559" s="329">
        <v>0</v>
      </c>
      <c r="K559" s="329">
        <v>0</v>
      </c>
      <c r="L559" s="391"/>
      <c r="M559" s="150"/>
      <c r="O559" s="555"/>
      <c r="P559" s="556">
        <f t="shared" si="27"/>
        <v>0</v>
      </c>
      <c r="Q559" s="556">
        <f t="shared" si="28"/>
        <v>0</v>
      </c>
      <c r="R559" s="556">
        <f t="shared" si="29"/>
        <v>0</v>
      </c>
      <c r="S559" s="556">
        <f t="shared" si="29"/>
        <v>0</v>
      </c>
      <c r="T559" s="395"/>
      <c r="U559" s="395"/>
      <c r="V559" s="395"/>
      <c r="W559" s="395"/>
      <c r="BA559" s="553"/>
    </row>
    <row r="560" spans="2:53" x14ac:dyDescent="0.35">
      <c r="B560" s="80"/>
      <c r="C560" s="119"/>
      <c r="D560" s="119"/>
      <c r="E560" s="202"/>
      <c r="F560" s="119"/>
      <c r="G560" s="120"/>
      <c r="H560" s="41"/>
      <c r="I560" s="41"/>
      <c r="J560" s="329">
        <v>0</v>
      </c>
      <c r="K560" s="329">
        <v>0</v>
      </c>
      <c r="L560" s="391"/>
      <c r="M560" s="150"/>
      <c r="O560" s="555"/>
      <c r="P560" s="556">
        <f t="shared" si="27"/>
        <v>0</v>
      </c>
      <c r="Q560" s="556">
        <f t="shared" si="28"/>
        <v>0</v>
      </c>
      <c r="R560" s="556">
        <f t="shared" si="29"/>
        <v>0</v>
      </c>
      <c r="S560" s="556">
        <f t="shared" si="29"/>
        <v>0</v>
      </c>
      <c r="T560" s="395"/>
      <c r="U560" s="395"/>
      <c r="V560" s="395"/>
      <c r="W560" s="395"/>
      <c r="BA560" s="553"/>
    </row>
    <row r="561" spans="2:53" x14ac:dyDescent="0.35">
      <c r="B561" s="80"/>
      <c r="C561" s="119"/>
      <c r="D561" s="119"/>
      <c r="E561" s="202"/>
      <c r="F561" s="119"/>
      <c r="G561" s="120"/>
      <c r="H561" s="41"/>
      <c r="I561" s="41"/>
      <c r="J561" s="329">
        <v>0</v>
      </c>
      <c r="K561" s="329">
        <v>0</v>
      </c>
      <c r="L561" s="391"/>
      <c r="M561" s="150"/>
      <c r="O561" s="555"/>
      <c r="P561" s="556">
        <f t="shared" si="27"/>
        <v>0</v>
      </c>
      <c r="Q561" s="556">
        <f t="shared" si="28"/>
        <v>0</v>
      </c>
      <c r="R561" s="556">
        <f t="shared" si="29"/>
        <v>0</v>
      </c>
      <c r="S561" s="556">
        <f t="shared" si="29"/>
        <v>0</v>
      </c>
      <c r="T561" s="395"/>
      <c r="U561" s="395"/>
      <c r="V561" s="395"/>
      <c r="W561" s="395"/>
      <c r="BA561" s="553"/>
    </row>
    <row r="562" spans="2:53" x14ac:dyDescent="0.35">
      <c r="B562" s="80"/>
      <c r="C562" s="119"/>
      <c r="D562" s="119"/>
      <c r="E562" s="202"/>
      <c r="F562" s="119"/>
      <c r="G562" s="120"/>
      <c r="H562" s="41"/>
      <c r="I562" s="41"/>
      <c r="J562" s="329">
        <v>0</v>
      </c>
      <c r="K562" s="329">
        <v>0</v>
      </c>
      <c r="L562" s="391"/>
      <c r="M562" s="150"/>
      <c r="O562" s="555"/>
      <c r="P562" s="556">
        <f t="shared" ref="P562:P625" si="30">J562*$G$32</f>
        <v>0</v>
      </c>
      <c r="Q562" s="556">
        <f t="shared" ref="Q562:Q625" si="31">K562*$G$42</f>
        <v>0</v>
      </c>
      <c r="R562" s="556">
        <f t="shared" ref="R562:S625" si="32">P562-J562</f>
        <v>0</v>
      </c>
      <c r="S562" s="556">
        <f t="shared" si="32"/>
        <v>0</v>
      </c>
      <c r="T562" s="395"/>
      <c r="U562" s="395"/>
      <c r="V562" s="395"/>
      <c r="W562" s="395"/>
      <c r="BA562" s="553"/>
    </row>
    <row r="563" spans="2:53" x14ac:dyDescent="0.35">
      <c r="B563" s="80"/>
      <c r="C563" s="119"/>
      <c r="D563" s="119"/>
      <c r="E563" s="202"/>
      <c r="F563" s="119"/>
      <c r="G563" s="120"/>
      <c r="H563" s="41"/>
      <c r="I563" s="41"/>
      <c r="J563" s="329">
        <v>0</v>
      </c>
      <c r="K563" s="329">
        <v>0</v>
      </c>
      <c r="L563" s="391"/>
      <c r="M563" s="150"/>
      <c r="O563" s="555"/>
      <c r="P563" s="556">
        <f t="shared" si="30"/>
        <v>0</v>
      </c>
      <c r="Q563" s="556">
        <f t="shared" si="31"/>
        <v>0</v>
      </c>
      <c r="R563" s="556">
        <f t="shared" si="32"/>
        <v>0</v>
      </c>
      <c r="S563" s="556">
        <f t="shared" si="32"/>
        <v>0</v>
      </c>
      <c r="T563" s="395"/>
      <c r="U563" s="395"/>
      <c r="V563" s="395"/>
      <c r="W563" s="395"/>
      <c r="BA563" s="553"/>
    </row>
    <row r="564" spans="2:53" x14ac:dyDescent="0.35">
      <c r="B564" s="80"/>
      <c r="C564" s="119"/>
      <c r="D564" s="119"/>
      <c r="E564" s="202"/>
      <c r="F564" s="119"/>
      <c r="G564" s="120"/>
      <c r="H564" s="41"/>
      <c r="I564" s="41"/>
      <c r="J564" s="329">
        <v>0</v>
      </c>
      <c r="K564" s="329">
        <v>0</v>
      </c>
      <c r="L564" s="391"/>
      <c r="M564" s="150"/>
      <c r="O564" s="555"/>
      <c r="P564" s="556">
        <f t="shared" si="30"/>
        <v>0</v>
      </c>
      <c r="Q564" s="556">
        <f t="shared" si="31"/>
        <v>0</v>
      </c>
      <c r="R564" s="556">
        <f t="shared" si="32"/>
        <v>0</v>
      </c>
      <c r="S564" s="556">
        <f t="shared" si="32"/>
        <v>0</v>
      </c>
      <c r="T564" s="395"/>
      <c r="U564" s="395"/>
      <c r="V564" s="395"/>
      <c r="W564" s="395"/>
      <c r="BA564" s="553"/>
    </row>
    <row r="565" spans="2:53" x14ac:dyDescent="0.35">
      <c r="B565" s="80"/>
      <c r="C565" s="119"/>
      <c r="D565" s="119"/>
      <c r="E565" s="202"/>
      <c r="F565" s="119"/>
      <c r="G565" s="120"/>
      <c r="H565" s="41"/>
      <c r="I565" s="41"/>
      <c r="J565" s="329">
        <v>0</v>
      </c>
      <c r="K565" s="329">
        <v>0</v>
      </c>
      <c r="L565" s="391"/>
      <c r="M565" s="150"/>
      <c r="O565" s="555"/>
      <c r="P565" s="556">
        <f t="shared" si="30"/>
        <v>0</v>
      </c>
      <c r="Q565" s="556">
        <f t="shared" si="31"/>
        <v>0</v>
      </c>
      <c r="R565" s="556">
        <f t="shared" si="32"/>
        <v>0</v>
      </c>
      <c r="S565" s="556">
        <f t="shared" si="32"/>
        <v>0</v>
      </c>
      <c r="T565" s="395"/>
      <c r="U565" s="395"/>
      <c r="V565" s="395"/>
      <c r="W565" s="395"/>
      <c r="BA565" s="553"/>
    </row>
    <row r="566" spans="2:53" x14ac:dyDescent="0.35">
      <c r="B566" s="80"/>
      <c r="C566" s="119"/>
      <c r="D566" s="119"/>
      <c r="E566" s="202"/>
      <c r="F566" s="119"/>
      <c r="G566" s="120"/>
      <c r="H566" s="41"/>
      <c r="I566" s="41"/>
      <c r="J566" s="329">
        <v>0</v>
      </c>
      <c r="K566" s="329">
        <v>0</v>
      </c>
      <c r="L566" s="391"/>
      <c r="M566" s="150"/>
      <c r="O566" s="555"/>
      <c r="P566" s="556">
        <f t="shared" si="30"/>
        <v>0</v>
      </c>
      <c r="Q566" s="556">
        <f t="shared" si="31"/>
        <v>0</v>
      </c>
      <c r="R566" s="556">
        <f t="shared" si="32"/>
        <v>0</v>
      </c>
      <c r="S566" s="556">
        <f t="shared" si="32"/>
        <v>0</v>
      </c>
      <c r="T566" s="395"/>
      <c r="U566" s="395"/>
      <c r="V566" s="395"/>
      <c r="W566" s="395"/>
      <c r="BA566" s="553"/>
    </row>
    <row r="567" spans="2:53" x14ac:dyDescent="0.35">
      <c r="B567" s="80"/>
      <c r="C567" s="119"/>
      <c r="D567" s="119"/>
      <c r="E567" s="202"/>
      <c r="F567" s="119"/>
      <c r="G567" s="120"/>
      <c r="H567" s="41"/>
      <c r="I567" s="41"/>
      <c r="J567" s="329">
        <v>0</v>
      </c>
      <c r="K567" s="329">
        <v>0</v>
      </c>
      <c r="L567" s="391"/>
      <c r="M567" s="150"/>
      <c r="O567" s="555"/>
      <c r="P567" s="556">
        <f t="shared" si="30"/>
        <v>0</v>
      </c>
      <c r="Q567" s="556">
        <f t="shared" si="31"/>
        <v>0</v>
      </c>
      <c r="R567" s="556">
        <f t="shared" si="32"/>
        <v>0</v>
      </c>
      <c r="S567" s="556">
        <f t="shared" si="32"/>
        <v>0</v>
      </c>
      <c r="T567" s="395"/>
      <c r="U567" s="395"/>
      <c r="V567" s="395"/>
      <c r="W567" s="395"/>
      <c r="BA567" s="553"/>
    </row>
    <row r="568" spans="2:53" x14ac:dyDescent="0.35">
      <c r="B568" s="80"/>
      <c r="C568" s="119"/>
      <c r="D568" s="119"/>
      <c r="E568" s="202"/>
      <c r="F568" s="119"/>
      <c r="G568" s="120"/>
      <c r="H568" s="41"/>
      <c r="I568" s="41"/>
      <c r="J568" s="329">
        <v>0</v>
      </c>
      <c r="K568" s="329">
        <v>0</v>
      </c>
      <c r="L568" s="391"/>
      <c r="M568" s="150"/>
      <c r="O568" s="555"/>
      <c r="P568" s="556">
        <f t="shared" si="30"/>
        <v>0</v>
      </c>
      <c r="Q568" s="556">
        <f t="shared" si="31"/>
        <v>0</v>
      </c>
      <c r="R568" s="556">
        <f t="shared" si="32"/>
        <v>0</v>
      </c>
      <c r="S568" s="556">
        <f t="shared" si="32"/>
        <v>0</v>
      </c>
      <c r="T568" s="395"/>
      <c r="U568" s="395"/>
      <c r="V568" s="395"/>
      <c r="W568" s="395"/>
      <c r="BA568" s="553"/>
    </row>
    <row r="569" spans="2:53" x14ac:dyDescent="0.35">
      <c r="B569" s="80"/>
      <c r="C569" s="119"/>
      <c r="D569" s="119"/>
      <c r="E569" s="202"/>
      <c r="F569" s="119"/>
      <c r="G569" s="120"/>
      <c r="H569" s="41"/>
      <c r="I569" s="41"/>
      <c r="J569" s="329">
        <v>0</v>
      </c>
      <c r="K569" s="329">
        <v>0</v>
      </c>
      <c r="L569" s="391"/>
      <c r="M569" s="150"/>
      <c r="O569" s="555"/>
      <c r="P569" s="556">
        <f t="shared" si="30"/>
        <v>0</v>
      </c>
      <c r="Q569" s="556">
        <f t="shared" si="31"/>
        <v>0</v>
      </c>
      <c r="R569" s="556">
        <f t="shared" si="32"/>
        <v>0</v>
      </c>
      <c r="S569" s="556">
        <f t="shared" si="32"/>
        <v>0</v>
      </c>
      <c r="T569" s="395"/>
      <c r="U569" s="395"/>
      <c r="V569" s="395"/>
      <c r="W569" s="395"/>
      <c r="BA569" s="553"/>
    </row>
    <row r="570" spans="2:53" x14ac:dyDescent="0.35">
      <c r="B570" s="80"/>
      <c r="C570" s="119"/>
      <c r="D570" s="119"/>
      <c r="E570" s="202"/>
      <c r="F570" s="119"/>
      <c r="G570" s="120"/>
      <c r="H570" s="41"/>
      <c r="I570" s="41"/>
      <c r="J570" s="329">
        <v>0</v>
      </c>
      <c r="K570" s="329">
        <v>0</v>
      </c>
      <c r="L570" s="391"/>
      <c r="M570" s="150"/>
      <c r="O570" s="555"/>
      <c r="P570" s="556">
        <f t="shared" si="30"/>
        <v>0</v>
      </c>
      <c r="Q570" s="556">
        <f t="shared" si="31"/>
        <v>0</v>
      </c>
      <c r="R570" s="556">
        <f t="shared" si="32"/>
        <v>0</v>
      </c>
      <c r="S570" s="556">
        <f t="shared" si="32"/>
        <v>0</v>
      </c>
      <c r="T570" s="395"/>
      <c r="U570" s="395"/>
      <c r="V570" s="395"/>
      <c r="W570" s="395"/>
      <c r="BA570" s="553"/>
    </row>
    <row r="571" spans="2:53" x14ac:dyDescent="0.35">
      <c r="B571" s="80"/>
      <c r="C571" s="119"/>
      <c r="D571" s="119"/>
      <c r="E571" s="202"/>
      <c r="F571" s="119"/>
      <c r="G571" s="120"/>
      <c r="H571" s="41"/>
      <c r="I571" s="41"/>
      <c r="J571" s="329">
        <v>0</v>
      </c>
      <c r="K571" s="329">
        <v>0</v>
      </c>
      <c r="L571" s="391"/>
      <c r="M571" s="150"/>
      <c r="O571" s="555"/>
      <c r="P571" s="556">
        <f t="shared" si="30"/>
        <v>0</v>
      </c>
      <c r="Q571" s="556">
        <f t="shared" si="31"/>
        <v>0</v>
      </c>
      <c r="R571" s="556">
        <f t="shared" si="32"/>
        <v>0</v>
      </c>
      <c r="S571" s="556">
        <f t="shared" si="32"/>
        <v>0</v>
      </c>
      <c r="T571" s="395"/>
      <c r="U571" s="395"/>
      <c r="V571" s="395"/>
      <c r="W571" s="395"/>
      <c r="BA571" s="553"/>
    </row>
    <row r="572" spans="2:53" x14ac:dyDescent="0.35">
      <c r="B572" s="80"/>
      <c r="C572" s="119"/>
      <c r="D572" s="119"/>
      <c r="E572" s="202"/>
      <c r="F572" s="119"/>
      <c r="G572" s="120"/>
      <c r="H572" s="41"/>
      <c r="I572" s="41"/>
      <c r="J572" s="329">
        <v>0</v>
      </c>
      <c r="K572" s="329">
        <v>0</v>
      </c>
      <c r="L572" s="391"/>
      <c r="M572" s="150"/>
      <c r="O572" s="555"/>
      <c r="P572" s="556">
        <f t="shared" si="30"/>
        <v>0</v>
      </c>
      <c r="Q572" s="556">
        <f t="shared" si="31"/>
        <v>0</v>
      </c>
      <c r="R572" s="556">
        <f t="shared" si="32"/>
        <v>0</v>
      </c>
      <c r="S572" s="556">
        <f t="shared" si="32"/>
        <v>0</v>
      </c>
      <c r="T572" s="395"/>
      <c r="U572" s="395"/>
      <c r="V572" s="395"/>
      <c r="W572" s="395"/>
      <c r="BA572" s="553"/>
    </row>
    <row r="573" spans="2:53" x14ac:dyDescent="0.35">
      <c r="B573" s="80"/>
      <c r="C573" s="119"/>
      <c r="D573" s="119"/>
      <c r="E573" s="202"/>
      <c r="F573" s="119"/>
      <c r="G573" s="120"/>
      <c r="H573" s="41"/>
      <c r="I573" s="41"/>
      <c r="J573" s="329">
        <v>0</v>
      </c>
      <c r="K573" s="329">
        <v>0</v>
      </c>
      <c r="L573" s="391"/>
      <c r="M573" s="150"/>
      <c r="O573" s="555"/>
      <c r="P573" s="556">
        <f t="shared" si="30"/>
        <v>0</v>
      </c>
      <c r="Q573" s="556">
        <f t="shared" si="31"/>
        <v>0</v>
      </c>
      <c r="R573" s="556">
        <f t="shared" si="32"/>
        <v>0</v>
      </c>
      <c r="S573" s="556">
        <f t="shared" si="32"/>
        <v>0</v>
      </c>
      <c r="T573" s="395"/>
      <c r="U573" s="395"/>
      <c r="V573" s="395"/>
      <c r="W573" s="395"/>
      <c r="BA573" s="553"/>
    </row>
    <row r="574" spans="2:53" x14ac:dyDescent="0.35">
      <c r="B574" s="80"/>
      <c r="C574" s="119"/>
      <c r="D574" s="119"/>
      <c r="E574" s="202"/>
      <c r="F574" s="119"/>
      <c r="G574" s="120"/>
      <c r="H574" s="41"/>
      <c r="I574" s="41"/>
      <c r="J574" s="329">
        <v>0</v>
      </c>
      <c r="K574" s="329">
        <v>0</v>
      </c>
      <c r="L574" s="391"/>
      <c r="M574" s="150"/>
      <c r="O574" s="555"/>
      <c r="P574" s="556">
        <f t="shared" si="30"/>
        <v>0</v>
      </c>
      <c r="Q574" s="556">
        <f t="shared" si="31"/>
        <v>0</v>
      </c>
      <c r="R574" s="556">
        <f t="shared" si="32"/>
        <v>0</v>
      </c>
      <c r="S574" s="556">
        <f t="shared" si="32"/>
        <v>0</v>
      </c>
      <c r="T574" s="395"/>
      <c r="U574" s="395"/>
      <c r="V574" s="395"/>
      <c r="W574" s="395"/>
      <c r="BA574" s="553"/>
    </row>
    <row r="575" spans="2:53" x14ac:dyDescent="0.35">
      <c r="B575" s="80"/>
      <c r="C575" s="119"/>
      <c r="D575" s="119"/>
      <c r="E575" s="202"/>
      <c r="F575" s="119"/>
      <c r="G575" s="120"/>
      <c r="H575" s="41"/>
      <c r="I575" s="41"/>
      <c r="J575" s="329">
        <v>0</v>
      </c>
      <c r="K575" s="329">
        <v>0</v>
      </c>
      <c r="L575" s="391"/>
      <c r="M575" s="150"/>
      <c r="O575" s="555"/>
      <c r="P575" s="556">
        <f t="shared" si="30"/>
        <v>0</v>
      </c>
      <c r="Q575" s="556">
        <f t="shared" si="31"/>
        <v>0</v>
      </c>
      <c r="R575" s="556">
        <f t="shared" si="32"/>
        <v>0</v>
      </c>
      <c r="S575" s="556">
        <f t="shared" si="32"/>
        <v>0</v>
      </c>
      <c r="T575" s="395"/>
      <c r="U575" s="395"/>
      <c r="V575" s="395"/>
      <c r="W575" s="395"/>
      <c r="BA575" s="553"/>
    </row>
    <row r="576" spans="2:53" x14ac:dyDescent="0.35">
      <c r="B576" s="80"/>
      <c r="C576" s="119"/>
      <c r="D576" s="119"/>
      <c r="E576" s="202"/>
      <c r="F576" s="119"/>
      <c r="G576" s="120"/>
      <c r="H576" s="41"/>
      <c r="I576" s="41"/>
      <c r="J576" s="329">
        <v>0</v>
      </c>
      <c r="K576" s="329">
        <v>0</v>
      </c>
      <c r="L576" s="391"/>
      <c r="M576" s="150"/>
      <c r="O576" s="555"/>
      <c r="P576" s="556">
        <f t="shared" si="30"/>
        <v>0</v>
      </c>
      <c r="Q576" s="556">
        <f t="shared" si="31"/>
        <v>0</v>
      </c>
      <c r="R576" s="556">
        <f t="shared" si="32"/>
        <v>0</v>
      </c>
      <c r="S576" s="556">
        <f t="shared" si="32"/>
        <v>0</v>
      </c>
      <c r="T576" s="395"/>
      <c r="U576" s="395"/>
      <c r="V576" s="395"/>
      <c r="W576" s="395"/>
      <c r="BA576" s="553"/>
    </row>
    <row r="577" spans="2:53" x14ac:dyDescent="0.35">
      <c r="B577" s="80"/>
      <c r="C577" s="119"/>
      <c r="D577" s="119"/>
      <c r="E577" s="202"/>
      <c r="F577" s="119"/>
      <c r="G577" s="120"/>
      <c r="H577" s="41"/>
      <c r="I577" s="41"/>
      <c r="J577" s="329">
        <v>0</v>
      </c>
      <c r="K577" s="329">
        <v>0</v>
      </c>
      <c r="L577" s="391"/>
      <c r="M577" s="150"/>
      <c r="O577" s="555"/>
      <c r="P577" s="556">
        <f t="shared" si="30"/>
        <v>0</v>
      </c>
      <c r="Q577" s="556">
        <f t="shared" si="31"/>
        <v>0</v>
      </c>
      <c r="R577" s="556">
        <f t="shared" si="32"/>
        <v>0</v>
      </c>
      <c r="S577" s="556">
        <f t="shared" si="32"/>
        <v>0</v>
      </c>
      <c r="T577" s="395"/>
      <c r="U577" s="395"/>
      <c r="V577" s="395"/>
      <c r="W577" s="395"/>
      <c r="BA577" s="553"/>
    </row>
    <row r="578" spans="2:53" x14ac:dyDescent="0.35">
      <c r="B578" s="80"/>
      <c r="C578" s="119"/>
      <c r="D578" s="119"/>
      <c r="E578" s="202"/>
      <c r="F578" s="119"/>
      <c r="G578" s="120"/>
      <c r="H578" s="41"/>
      <c r="I578" s="41"/>
      <c r="J578" s="329">
        <v>0</v>
      </c>
      <c r="K578" s="329">
        <v>0</v>
      </c>
      <c r="L578" s="391"/>
      <c r="M578" s="150"/>
      <c r="O578" s="555"/>
      <c r="P578" s="556">
        <f t="shared" si="30"/>
        <v>0</v>
      </c>
      <c r="Q578" s="556">
        <f t="shared" si="31"/>
        <v>0</v>
      </c>
      <c r="R578" s="556">
        <f t="shared" si="32"/>
        <v>0</v>
      </c>
      <c r="S578" s="556">
        <f t="shared" si="32"/>
        <v>0</v>
      </c>
      <c r="T578" s="395"/>
      <c r="U578" s="395"/>
      <c r="V578" s="395"/>
      <c r="W578" s="395"/>
      <c r="BA578" s="553"/>
    </row>
    <row r="579" spans="2:53" x14ac:dyDescent="0.35">
      <c r="B579" s="80"/>
      <c r="C579" s="119"/>
      <c r="D579" s="119"/>
      <c r="E579" s="202"/>
      <c r="F579" s="119"/>
      <c r="G579" s="120"/>
      <c r="H579" s="41"/>
      <c r="I579" s="41"/>
      <c r="J579" s="329">
        <v>0</v>
      </c>
      <c r="K579" s="329">
        <v>0</v>
      </c>
      <c r="L579" s="391"/>
      <c r="M579" s="150"/>
      <c r="O579" s="555"/>
      <c r="P579" s="556">
        <f t="shared" si="30"/>
        <v>0</v>
      </c>
      <c r="Q579" s="556">
        <f t="shared" si="31"/>
        <v>0</v>
      </c>
      <c r="R579" s="556">
        <f t="shared" si="32"/>
        <v>0</v>
      </c>
      <c r="S579" s="556">
        <f t="shared" si="32"/>
        <v>0</v>
      </c>
      <c r="T579" s="395"/>
      <c r="U579" s="395"/>
      <c r="V579" s="395"/>
      <c r="W579" s="395"/>
      <c r="BA579" s="553"/>
    </row>
    <row r="580" spans="2:53" x14ac:dyDescent="0.35">
      <c r="B580" s="80"/>
      <c r="C580" s="119"/>
      <c r="D580" s="119"/>
      <c r="E580" s="202"/>
      <c r="F580" s="119"/>
      <c r="G580" s="120"/>
      <c r="H580" s="41"/>
      <c r="I580" s="41"/>
      <c r="J580" s="329">
        <v>0</v>
      </c>
      <c r="K580" s="329">
        <v>0</v>
      </c>
      <c r="L580" s="391"/>
      <c r="M580" s="150"/>
      <c r="O580" s="555"/>
      <c r="P580" s="556">
        <f t="shared" si="30"/>
        <v>0</v>
      </c>
      <c r="Q580" s="556">
        <f t="shared" si="31"/>
        <v>0</v>
      </c>
      <c r="R580" s="556">
        <f t="shared" si="32"/>
        <v>0</v>
      </c>
      <c r="S580" s="556">
        <f t="shared" si="32"/>
        <v>0</v>
      </c>
      <c r="T580" s="395"/>
      <c r="U580" s="395"/>
      <c r="V580" s="395"/>
      <c r="W580" s="395"/>
      <c r="BA580" s="553"/>
    </row>
    <row r="581" spans="2:53" x14ac:dyDescent="0.35">
      <c r="B581" s="80"/>
      <c r="C581" s="119"/>
      <c r="D581" s="119"/>
      <c r="E581" s="202"/>
      <c r="F581" s="119"/>
      <c r="G581" s="120"/>
      <c r="H581" s="41"/>
      <c r="I581" s="41"/>
      <c r="J581" s="329">
        <v>0</v>
      </c>
      <c r="K581" s="329">
        <v>0</v>
      </c>
      <c r="L581" s="391"/>
      <c r="M581" s="150"/>
      <c r="O581" s="555"/>
      <c r="P581" s="556">
        <f t="shared" si="30"/>
        <v>0</v>
      </c>
      <c r="Q581" s="556">
        <f t="shared" si="31"/>
        <v>0</v>
      </c>
      <c r="R581" s="556">
        <f t="shared" si="32"/>
        <v>0</v>
      </c>
      <c r="S581" s="556">
        <f t="shared" si="32"/>
        <v>0</v>
      </c>
      <c r="T581" s="395"/>
      <c r="U581" s="395"/>
      <c r="V581" s="395"/>
      <c r="W581" s="395"/>
      <c r="BA581" s="553"/>
    </row>
    <row r="582" spans="2:53" x14ac:dyDescent="0.35">
      <c r="B582" s="80"/>
      <c r="C582" s="119"/>
      <c r="D582" s="119"/>
      <c r="E582" s="202"/>
      <c r="F582" s="119"/>
      <c r="G582" s="120"/>
      <c r="H582" s="41"/>
      <c r="I582" s="41"/>
      <c r="J582" s="329">
        <v>0</v>
      </c>
      <c r="K582" s="329">
        <v>0</v>
      </c>
      <c r="L582" s="391"/>
      <c r="M582" s="150"/>
      <c r="O582" s="555"/>
      <c r="P582" s="556">
        <f t="shared" si="30"/>
        <v>0</v>
      </c>
      <c r="Q582" s="556">
        <f t="shared" si="31"/>
        <v>0</v>
      </c>
      <c r="R582" s="556">
        <f t="shared" si="32"/>
        <v>0</v>
      </c>
      <c r="S582" s="556">
        <f t="shared" si="32"/>
        <v>0</v>
      </c>
      <c r="T582" s="395"/>
      <c r="U582" s="395"/>
      <c r="V582" s="395"/>
      <c r="W582" s="395"/>
      <c r="BA582" s="553"/>
    </row>
    <row r="583" spans="2:53" x14ac:dyDescent="0.35">
      <c r="B583" s="80"/>
      <c r="C583" s="119"/>
      <c r="D583" s="119"/>
      <c r="E583" s="202"/>
      <c r="F583" s="119"/>
      <c r="G583" s="120"/>
      <c r="H583" s="41"/>
      <c r="I583" s="41"/>
      <c r="J583" s="329">
        <v>0</v>
      </c>
      <c r="K583" s="329">
        <v>0</v>
      </c>
      <c r="L583" s="391"/>
      <c r="M583" s="150"/>
      <c r="O583" s="555"/>
      <c r="P583" s="556">
        <f t="shared" si="30"/>
        <v>0</v>
      </c>
      <c r="Q583" s="556">
        <f t="shared" si="31"/>
        <v>0</v>
      </c>
      <c r="R583" s="556">
        <f t="shared" si="32"/>
        <v>0</v>
      </c>
      <c r="S583" s="556">
        <f t="shared" si="32"/>
        <v>0</v>
      </c>
      <c r="T583" s="395"/>
      <c r="U583" s="395"/>
      <c r="V583" s="395"/>
      <c r="W583" s="395"/>
      <c r="BA583" s="553"/>
    </row>
    <row r="584" spans="2:53" x14ac:dyDescent="0.35">
      <c r="B584" s="80"/>
      <c r="C584" s="119"/>
      <c r="D584" s="119"/>
      <c r="E584" s="202"/>
      <c r="F584" s="119"/>
      <c r="G584" s="120"/>
      <c r="H584" s="41"/>
      <c r="I584" s="41"/>
      <c r="J584" s="329">
        <v>0</v>
      </c>
      <c r="K584" s="329">
        <v>0</v>
      </c>
      <c r="L584" s="391"/>
      <c r="M584" s="150"/>
      <c r="O584" s="555"/>
      <c r="P584" s="556">
        <f t="shared" si="30"/>
        <v>0</v>
      </c>
      <c r="Q584" s="556">
        <f t="shared" si="31"/>
        <v>0</v>
      </c>
      <c r="R584" s="556">
        <f t="shared" si="32"/>
        <v>0</v>
      </c>
      <c r="S584" s="556">
        <f t="shared" si="32"/>
        <v>0</v>
      </c>
      <c r="T584" s="395"/>
      <c r="U584" s="395"/>
      <c r="V584" s="395"/>
      <c r="W584" s="395"/>
      <c r="BA584" s="553"/>
    </row>
    <row r="585" spans="2:53" x14ac:dyDescent="0.35">
      <c r="B585" s="80"/>
      <c r="C585" s="119"/>
      <c r="D585" s="119"/>
      <c r="E585" s="202"/>
      <c r="F585" s="119"/>
      <c r="G585" s="120"/>
      <c r="H585" s="41"/>
      <c r="I585" s="41"/>
      <c r="J585" s="329">
        <v>0</v>
      </c>
      <c r="K585" s="329">
        <v>0</v>
      </c>
      <c r="L585" s="391"/>
      <c r="M585" s="150"/>
      <c r="O585" s="555"/>
      <c r="P585" s="556">
        <f t="shared" si="30"/>
        <v>0</v>
      </c>
      <c r="Q585" s="556">
        <f t="shared" si="31"/>
        <v>0</v>
      </c>
      <c r="R585" s="556">
        <f t="shared" si="32"/>
        <v>0</v>
      </c>
      <c r="S585" s="556">
        <f t="shared" si="32"/>
        <v>0</v>
      </c>
      <c r="T585" s="395"/>
      <c r="U585" s="395"/>
      <c r="V585" s="395"/>
      <c r="W585" s="395"/>
      <c r="BA585" s="553"/>
    </row>
    <row r="586" spans="2:53" x14ac:dyDescent="0.35">
      <c r="B586" s="80"/>
      <c r="C586" s="119"/>
      <c r="D586" s="119"/>
      <c r="E586" s="202"/>
      <c r="F586" s="119"/>
      <c r="G586" s="120"/>
      <c r="H586" s="41"/>
      <c r="I586" s="41"/>
      <c r="J586" s="329">
        <v>0</v>
      </c>
      <c r="K586" s="329">
        <v>0</v>
      </c>
      <c r="L586" s="391"/>
      <c r="M586" s="150"/>
      <c r="O586" s="555"/>
      <c r="P586" s="556">
        <f t="shared" si="30"/>
        <v>0</v>
      </c>
      <c r="Q586" s="556">
        <f t="shared" si="31"/>
        <v>0</v>
      </c>
      <c r="R586" s="556">
        <f t="shared" si="32"/>
        <v>0</v>
      </c>
      <c r="S586" s="556">
        <f t="shared" si="32"/>
        <v>0</v>
      </c>
      <c r="T586" s="395"/>
      <c r="U586" s="395"/>
      <c r="V586" s="395"/>
      <c r="W586" s="395"/>
      <c r="BA586" s="553"/>
    </row>
    <row r="587" spans="2:53" x14ac:dyDescent="0.35">
      <c r="B587" s="80"/>
      <c r="C587" s="119"/>
      <c r="D587" s="119"/>
      <c r="E587" s="202"/>
      <c r="F587" s="119"/>
      <c r="G587" s="120"/>
      <c r="H587" s="41"/>
      <c r="I587" s="41"/>
      <c r="J587" s="329">
        <v>0</v>
      </c>
      <c r="K587" s="329">
        <v>0</v>
      </c>
      <c r="L587" s="391"/>
      <c r="M587" s="150"/>
      <c r="O587" s="555"/>
      <c r="P587" s="556">
        <f t="shared" si="30"/>
        <v>0</v>
      </c>
      <c r="Q587" s="556">
        <f t="shared" si="31"/>
        <v>0</v>
      </c>
      <c r="R587" s="556">
        <f t="shared" si="32"/>
        <v>0</v>
      </c>
      <c r="S587" s="556">
        <f t="shared" si="32"/>
        <v>0</v>
      </c>
      <c r="T587" s="395"/>
      <c r="U587" s="395"/>
      <c r="V587" s="395"/>
      <c r="W587" s="395"/>
      <c r="BA587" s="553"/>
    </row>
    <row r="588" spans="2:53" x14ac:dyDescent="0.35">
      <c r="B588" s="80"/>
      <c r="C588" s="119"/>
      <c r="D588" s="119"/>
      <c r="E588" s="202"/>
      <c r="F588" s="119"/>
      <c r="G588" s="120"/>
      <c r="H588" s="41"/>
      <c r="I588" s="41"/>
      <c r="J588" s="329">
        <v>0</v>
      </c>
      <c r="K588" s="329">
        <v>0</v>
      </c>
      <c r="L588" s="391"/>
      <c r="M588" s="150"/>
      <c r="O588" s="555"/>
      <c r="P588" s="556">
        <f t="shared" si="30"/>
        <v>0</v>
      </c>
      <c r="Q588" s="556">
        <f t="shared" si="31"/>
        <v>0</v>
      </c>
      <c r="R588" s="556">
        <f t="shared" si="32"/>
        <v>0</v>
      </c>
      <c r="S588" s="556">
        <f t="shared" si="32"/>
        <v>0</v>
      </c>
      <c r="T588" s="395"/>
      <c r="U588" s="395"/>
      <c r="V588" s="395"/>
      <c r="W588" s="395"/>
      <c r="BA588" s="553"/>
    </row>
    <row r="589" spans="2:53" x14ac:dyDescent="0.35">
      <c r="B589" s="80"/>
      <c r="C589" s="119"/>
      <c r="D589" s="119"/>
      <c r="E589" s="202"/>
      <c r="F589" s="119"/>
      <c r="G589" s="120"/>
      <c r="H589" s="41"/>
      <c r="I589" s="41"/>
      <c r="J589" s="329">
        <v>0</v>
      </c>
      <c r="K589" s="329">
        <v>0</v>
      </c>
      <c r="L589" s="391"/>
      <c r="M589" s="150"/>
      <c r="O589" s="555"/>
      <c r="P589" s="556">
        <f t="shared" si="30"/>
        <v>0</v>
      </c>
      <c r="Q589" s="556">
        <f t="shared" si="31"/>
        <v>0</v>
      </c>
      <c r="R589" s="556">
        <f t="shared" si="32"/>
        <v>0</v>
      </c>
      <c r="S589" s="556">
        <f t="shared" si="32"/>
        <v>0</v>
      </c>
      <c r="T589" s="395"/>
      <c r="U589" s="395"/>
      <c r="V589" s="395"/>
      <c r="W589" s="395"/>
      <c r="BA589" s="553"/>
    </row>
    <row r="590" spans="2:53" x14ac:dyDescent="0.35">
      <c r="B590" s="80"/>
      <c r="C590" s="119"/>
      <c r="D590" s="119"/>
      <c r="E590" s="202"/>
      <c r="F590" s="119"/>
      <c r="G590" s="120"/>
      <c r="H590" s="41"/>
      <c r="I590" s="41"/>
      <c r="J590" s="329">
        <v>0</v>
      </c>
      <c r="K590" s="329">
        <v>0</v>
      </c>
      <c r="L590" s="391"/>
      <c r="M590" s="150"/>
      <c r="O590" s="555"/>
      <c r="P590" s="556">
        <f t="shared" si="30"/>
        <v>0</v>
      </c>
      <c r="Q590" s="556">
        <f t="shared" si="31"/>
        <v>0</v>
      </c>
      <c r="R590" s="556">
        <f t="shared" si="32"/>
        <v>0</v>
      </c>
      <c r="S590" s="556">
        <f t="shared" si="32"/>
        <v>0</v>
      </c>
      <c r="T590" s="395"/>
      <c r="U590" s="395"/>
      <c r="V590" s="395"/>
      <c r="W590" s="395"/>
      <c r="BA590" s="553"/>
    </row>
    <row r="591" spans="2:53" x14ac:dyDescent="0.35">
      <c r="B591" s="80"/>
      <c r="C591" s="119"/>
      <c r="D591" s="119"/>
      <c r="E591" s="202"/>
      <c r="F591" s="119"/>
      <c r="G591" s="120"/>
      <c r="H591" s="41"/>
      <c r="I591" s="41"/>
      <c r="J591" s="329">
        <v>0</v>
      </c>
      <c r="K591" s="329">
        <v>0</v>
      </c>
      <c r="L591" s="391"/>
      <c r="M591" s="150"/>
      <c r="O591" s="555"/>
      <c r="P591" s="556">
        <f t="shared" si="30"/>
        <v>0</v>
      </c>
      <c r="Q591" s="556">
        <f t="shared" si="31"/>
        <v>0</v>
      </c>
      <c r="R591" s="556">
        <f t="shared" si="32"/>
        <v>0</v>
      </c>
      <c r="S591" s="556">
        <f t="shared" si="32"/>
        <v>0</v>
      </c>
      <c r="T591" s="395"/>
      <c r="U591" s="395"/>
      <c r="V591" s="395"/>
      <c r="W591" s="395"/>
      <c r="BA591" s="553"/>
    </row>
    <row r="592" spans="2:53" x14ac:dyDescent="0.35">
      <c r="B592" s="80"/>
      <c r="C592" s="119"/>
      <c r="D592" s="119"/>
      <c r="E592" s="202"/>
      <c r="F592" s="119"/>
      <c r="G592" s="120"/>
      <c r="H592" s="41"/>
      <c r="I592" s="41"/>
      <c r="J592" s="329">
        <v>0</v>
      </c>
      <c r="K592" s="329">
        <v>0</v>
      </c>
      <c r="L592" s="391"/>
      <c r="M592" s="150"/>
      <c r="O592" s="555"/>
      <c r="P592" s="556">
        <f t="shared" si="30"/>
        <v>0</v>
      </c>
      <c r="Q592" s="556">
        <f t="shared" si="31"/>
        <v>0</v>
      </c>
      <c r="R592" s="556">
        <f t="shared" si="32"/>
        <v>0</v>
      </c>
      <c r="S592" s="556">
        <f t="shared" si="32"/>
        <v>0</v>
      </c>
      <c r="T592" s="395"/>
      <c r="U592" s="395"/>
      <c r="V592" s="395"/>
      <c r="W592" s="395"/>
      <c r="BA592" s="553"/>
    </row>
    <row r="593" spans="2:53" x14ac:dyDescent="0.35">
      <c r="B593" s="80"/>
      <c r="C593" s="119"/>
      <c r="D593" s="119"/>
      <c r="E593" s="202"/>
      <c r="F593" s="119"/>
      <c r="G593" s="120"/>
      <c r="H593" s="41"/>
      <c r="I593" s="41"/>
      <c r="J593" s="329">
        <v>0</v>
      </c>
      <c r="K593" s="329">
        <v>0</v>
      </c>
      <c r="L593" s="391"/>
      <c r="M593" s="150"/>
      <c r="O593" s="555"/>
      <c r="P593" s="556">
        <f t="shared" si="30"/>
        <v>0</v>
      </c>
      <c r="Q593" s="556">
        <f t="shared" si="31"/>
        <v>0</v>
      </c>
      <c r="R593" s="556">
        <f t="shared" si="32"/>
        <v>0</v>
      </c>
      <c r="S593" s="556">
        <f t="shared" si="32"/>
        <v>0</v>
      </c>
      <c r="T593" s="395"/>
      <c r="U593" s="395"/>
      <c r="V593" s="395"/>
      <c r="W593" s="395"/>
      <c r="BA593" s="553"/>
    </row>
    <row r="594" spans="2:53" x14ac:dyDescent="0.35">
      <c r="B594" s="80"/>
      <c r="C594" s="119"/>
      <c r="D594" s="119"/>
      <c r="E594" s="202"/>
      <c r="F594" s="119"/>
      <c r="G594" s="120"/>
      <c r="H594" s="41"/>
      <c r="I594" s="41"/>
      <c r="J594" s="329">
        <v>0</v>
      </c>
      <c r="K594" s="329">
        <v>0</v>
      </c>
      <c r="L594" s="391"/>
      <c r="M594" s="150"/>
      <c r="O594" s="555"/>
      <c r="P594" s="556">
        <f t="shared" si="30"/>
        <v>0</v>
      </c>
      <c r="Q594" s="556">
        <f t="shared" si="31"/>
        <v>0</v>
      </c>
      <c r="R594" s="556">
        <f t="shared" si="32"/>
        <v>0</v>
      </c>
      <c r="S594" s="556">
        <f t="shared" si="32"/>
        <v>0</v>
      </c>
      <c r="T594" s="395"/>
      <c r="U594" s="395"/>
      <c r="V594" s="395"/>
      <c r="W594" s="395"/>
      <c r="BA594" s="553"/>
    </row>
    <row r="595" spans="2:53" x14ac:dyDescent="0.35">
      <c r="B595" s="80"/>
      <c r="C595" s="119"/>
      <c r="D595" s="119"/>
      <c r="E595" s="202"/>
      <c r="F595" s="119"/>
      <c r="G595" s="120"/>
      <c r="H595" s="41"/>
      <c r="I595" s="41"/>
      <c r="J595" s="329">
        <v>0</v>
      </c>
      <c r="K595" s="329">
        <v>0</v>
      </c>
      <c r="L595" s="391"/>
      <c r="M595" s="150"/>
      <c r="O595" s="555"/>
      <c r="P595" s="556">
        <f t="shared" si="30"/>
        <v>0</v>
      </c>
      <c r="Q595" s="556">
        <f t="shared" si="31"/>
        <v>0</v>
      </c>
      <c r="R595" s="556">
        <f t="shared" si="32"/>
        <v>0</v>
      </c>
      <c r="S595" s="556">
        <f t="shared" si="32"/>
        <v>0</v>
      </c>
      <c r="T595" s="395"/>
      <c r="U595" s="395"/>
      <c r="V595" s="395"/>
      <c r="W595" s="395"/>
      <c r="BA595" s="553"/>
    </row>
    <row r="596" spans="2:53" x14ac:dyDescent="0.35">
      <c r="B596" s="80"/>
      <c r="C596" s="119"/>
      <c r="D596" s="119"/>
      <c r="E596" s="202"/>
      <c r="F596" s="119"/>
      <c r="G596" s="120"/>
      <c r="H596" s="41"/>
      <c r="I596" s="41"/>
      <c r="J596" s="329">
        <v>0</v>
      </c>
      <c r="K596" s="329">
        <v>0</v>
      </c>
      <c r="L596" s="391"/>
      <c r="M596" s="150"/>
      <c r="O596" s="555"/>
      <c r="P596" s="556">
        <f t="shared" si="30"/>
        <v>0</v>
      </c>
      <c r="Q596" s="556">
        <f t="shared" si="31"/>
        <v>0</v>
      </c>
      <c r="R596" s="556">
        <f t="shared" si="32"/>
        <v>0</v>
      </c>
      <c r="S596" s="556">
        <f t="shared" si="32"/>
        <v>0</v>
      </c>
      <c r="T596" s="395"/>
      <c r="U596" s="395"/>
      <c r="V596" s="395"/>
      <c r="W596" s="395"/>
      <c r="BA596" s="553"/>
    </row>
    <row r="597" spans="2:53" x14ac:dyDescent="0.35">
      <c r="B597" s="80"/>
      <c r="C597" s="119"/>
      <c r="D597" s="119"/>
      <c r="E597" s="202"/>
      <c r="F597" s="119"/>
      <c r="G597" s="120"/>
      <c r="H597" s="41"/>
      <c r="I597" s="41"/>
      <c r="J597" s="329">
        <v>0</v>
      </c>
      <c r="K597" s="329">
        <v>0</v>
      </c>
      <c r="L597" s="391"/>
      <c r="M597" s="150"/>
      <c r="O597" s="555"/>
      <c r="P597" s="556">
        <f t="shared" si="30"/>
        <v>0</v>
      </c>
      <c r="Q597" s="556">
        <f t="shared" si="31"/>
        <v>0</v>
      </c>
      <c r="R597" s="556">
        <f t="shared" si="32"/>
        <v>0</v>
      </c>
      <c r="S597" s="556">
        <f t="shared" si="32"/>
        <v>0</v>
      </c>
      <c r="T597" s="395"/>
      <c r="U597" s="395"/>
      <c r="V597" s="395"/>
      <c r="W597" s="395"/>
      <c r="BA597" s="553"/>
    </row>
    <row r="598" spans="2:53" x14ac:dyDescent="0.35">
      <c r="B598" s="80"/>
      <c r="C598" s="119"/>
      <c r="D598" s="119"/>
      <c r="E598" s="202"/>
      <c r="F598" s="119"/>
      <c r="G598" s="120"/>
      <c r="H598" s="41"/>
      <c r="I598" s="41"/>
      <c r="J598" s="329">
        <v>0</v>
      </c>
      <c r="K598" s="329">
        <v>0</v>
      </c>
      <c r="L598" s="391"/>
      <c r="M598" s="150"/>
      <c r="O598" s="555"/>
      <c r="P598" s="556">
        <f t="shared" si="30"/>
        <v>0</v>
      </c>
      <c r="Q598" s="556">
        <f t="shared" si="31"/>
        <v>0</v>
      </c>
      <c r="R598" s="556">
        <f t="shared" si="32"/>
        <v>0</v>
      </c>
      <c r="S598" s="556">
        <f t="shared" si="32"/>
        <v>0</v>
      </c>
      <c r="T598" s="395"/>
      <c r="U598" s="395"/>
      <c r="V598" s="395"/>
      <c r="W598" s="395"/>
      <c r="BA598" s="553"/>
    </row>
    <row r="599" spans="2:53" x14ac:dyDescent="0.35">
      <c r="B599" s="80"/>
      <c r="C599" s="119"/>
      <c r="D599" s="119"/>
      <c r="E599" s="202"/>
      <c r="F599" s="119"/>
      <c r="G599" s="120"/>
      <c r="H599" s="41"/>
      <c r="I599" s="41"/>
      <c r="J599" s="329">
        <v>0</v>
      </c>
      <c r="K599" s="329">
        <v>0</v>
      </c>
      <c r="L599" s="391"/>
      <c r="M599" s="150"/>
      <c r="O599" s="555"/>
      <c r="P599" s="556">
        <f t="shared" si="30"/>
        <v>0</v>
      </c>
      <c r="Q599" s="556">
        <f t="shared" si="31"/>
        <v>0</v>
      </c>
      <c r="R599" s="556">
        <f t="shared" si="32"/>
        <v>0</v>
      </c>
      <c r="S599" s="556">
        <f t="shared" si="32"/>
        <v>0</v>
      </c>
      <c r="T599" s="395"/>
      <c r="U599" s="395"/>
      <c r="V599" s="395"/>
      <c r="W599" s="395"/>
      <c r="BA599" s="553"/>
    </row>
    <row r="600" spans="2:53" x14ac:dyDescent="0.35">
      <c r="B600" s="80"/>
      <c r="C600" s="119"/>
      <c r="D600" s="119"/>
      <c r="E600" s="202"/>
      <c r="F600" s="119"/>
      <c r="G600" s="120"/>
      <c r="H600" s="41"/>
      <c r="I600" s="41"/>
      <c r="J600" s="329">
        <v>0</v>
      </c>
      <c r="K600" s="329">
        <v>0</v>
      </c>
      <c r="L600" s="391"/>
      <c r="M600" s="150"/>
      <c r="O600" s="555"/>
      <c r="P600" s="556">
        <f t="shared" si="30"/>
        <v>0</v>
      </c>
      <c r="Q600" s="556">
        <f t="shared" si="31"/>
        <v>0</v>
      </c>
      <c r="R600" s="556">
        <f t="shared" si="32"/>
        <v>0</v>
      </c>
      <c r="S600" s="556">
        <f t="shared" si="32"/>
        <v>0</v>
      </c>
      <c r="T600" s="395"/>
      <c r="U600" s="395"/>
      <c r="V600" s="395"/>
      <c r="W600" s="395"/>
      <c r="BA600" s="553"/>
    </row>
    <row r="601" spans="2:53" x14ac:dyDescent="0.35">
      <c r="B601" s="80"/>
      <c r="C601" s="119"/>
      <c r="D601" s="119"/>
      <c r="E601" s="202"/>
      <c r="F601" s="119"/>
      <c r="G601" s="120"/>
      <c r="H601" s="41"/>
      <c r="I601" s="41"/>
      <c r="J601" s="329">
        <v>0</v>
      </c>
      <c r="K601" s="329">
        <v>0</v>
      </c>
      <c r="L601" s="391"/>
      <c r="M601" s="150"/>
      <c r="O601" s="555"/>
      <c r="P601" s="556">
        <f t="shared" si="30"/>
        <v>0</v>
      </c>
      <c r="Q601" s="556">
        <f t="shared" si="31"/>
        <v>0</v>
      </c>
      <c r="R601" s="556">
        <f t="shared" si="32"/>
        <v>0</v>
      </c>
      <c r="S601" s="556">
        <f t="shared" si="32"/>
        <v>0</v>
      </c>
      <c r="T601" s="395"/>
      <c r="U601" s="395"/>
      <c r="V601" s="395"/>
      <c r="W601" s="395"/>
      <c r="BA601" s="553"/>
    </row>
    <row r="602" spans="2:53" x14ac:dyDescent="0.35">
      <c r="B602" s="80"/>
      <c r="C602" s="119"/>
      <c r="D602" s="119"/>
      <c r="E602" s="202"/>
      <c r="F602" s="119"/>
      <c r="G602" s="120"/>
      <c r="H602" s="41"/>
      <c r="I602" s="41"/>
      <c r="J602" s="329">
        <v>0</v>
      </c>
      <c r="K602" s="329">
        <v>0</v>
      </c>
      <c r="L602" s="391"/>
      <c r="M602" s="150"/>
      <c r="O602" s="555"/>
      <c r="P602" s="556">
        <f t="shared" si="30"/>
        <v>0</v>
      </c>
      <c r="Q602" s="556">
        <f t="shared" si="31"/>
        <v>0</v>
      </c>
      <c r="R602" s="556">
        <f t="shared" si="32"/>
        <v>0</v>
      </c>
      <c r="S602" s="556">
        <f t="shared" si="32"/>
        <v>0</v>
      </c>
      <c r="T602" s="395"/>
      <c r="U602" s="395"/>
      <c r="V602" s="395"/>
      <c r="W602" s="395"/>
      <c r="BA602" s="553"/>
    </row>
    <row r="603" spans="2:53" x14ac:dyDescent="0.35">
      <c r="B603" s="80"/>
      <c r="C603" s="119"/>
      <c r="D603" s="119"/>
      <c r="E603" s="202"/>
      <c r="F603" s="119"/>
      <c r="G603" s="120"/>
      <c r="H603" s="41"/>
      <c r="I603" s="41"/>
      <c r="J603" s="329">
        <v>0</v>
      </c>
      <c r="K603" s="329">
        <v>0</v>
      </c>
      <c r="L603" s="391"/>
      <c r="M603" s="150"/>
      <c r="O603" s="555"/>
      <c r="P603" s="556">
        <f t="shared" si="30"/>
        <v>0</v>
      </c>
      <c r="Q603" s="556">
        <f t="shared" si="31"/>
        <v>0</v>
      </c>
      <c r="R603" s="556">
        <f t="shared" si="32"/>
        <v>0</v>
      </c>
      <c r="S603" s="556">
        <f t="shared" si="32"/>
        <v>0</v>
      </c>
      <c r="T603" s="395"/>
      <c r="U603" s="395"/>
      <c r="V603" s="395"/>
      <c r="W603" s="395"/>
      <c r="BA603" s="553"/>
    </row>
    <row r="604" spans="2:53" x14ac:dyDescent="0.35">
      <c r="B604" s="80"/>
      <c r="C604" s="119"/>
      <c r="D604" s="119"/>
      <c r="E604" s="202"/>
      <c r="F604" s="119"/>
      <c r="G604" s="120"/>
      <c r="H604" s="41"/>
      <c r="I604" s="41"/>
      <c r="J604" s="329">
        <v>0</v>
      </c>
      <c r="K604" s="329">
        <v>0</v>
      </c>
      <c r="L604" s="391"/>
      <c r="M604" s="150"/>
      <c r="O604" s="555"/>
      <c r="P604" s="556">
        <f t="shared" si="30"/>
        <v>0</v>
      </c>
      <c r="Q604" s="556">
        <f t="shared" si="31"/>
        <v>0</v>
      </c>
      <c r="R604" s="556">
        <f t="shared" si="32"/>
        <v>0</v>
      </c>
      <c r="S604" s="556">
        <f t="shared" si="32"/>
        <v>0</v>
      </c>
      <c r="T604" s="395"/>
      <c r="U604" s="395"/>
      <c r="V604" s="395"/>
      <c r="W604" s="395"/>
      <c r="BA604" s="553"/>
    </row>
    <row r="605" spans="2:53" x14ac:dyDescent="0.35">
      <c r="B605" s="80"/>
      <c r="C605" s="119"/>
      <c r="D605" s="119"/>
      <c r="E605" s="202"/>
      <c r="F605" s="119"/>
      <c r="G605" s="120"/>
      <c r="H605" s="41"/>
      <c r="I605" s="41"/>
      <c r="J605" s="329">
        <v>0</v>
      </c>
      <c r="K605" s="329">
        <v>0</v>
      </c>
      <c r="L605" s="391"/>
      <c r="M605" s="150"/>
      <c r="O605" s="555"/>
      <c r="P605" s="556">
        <f t="shared" si="30"/>
        <v>0</v>
      </c>
      <c r="Q605" s="556">
        <f t="shared" si="31"/>
        <v>0</v>
      </c>
      <c r="R605" s="556">
        <f t="shared" si="32"/>
        <v>0</v>
      </c>
      <c r="S605" s="556">
        <f t="shared" si="32"/>
        <v>0</v>
      </c>
      <c r="T605" s="395"/>
      <c r="U605" s="395"/>
      <c r="V605" s="395"/>
      <c r="W605" s="395"/>
      <c r="BA605" s="553"/>
    </row>
    <row r="606" spans="2:53" x14ac:dyDescent="0.35">
      <c r="B606" s="80"/>
      <c r="C606" s="119"/>
      <c r="D606" s="119"/>
      <c r="E606" s="202"/>
      <c r="F606" s="119"/>
      <c r="G606" s="120"/>
      <c r="H606" s="41"/>
      <c r="I606" s="41"/>
      <c r="J606" s="329">
        <v>0</v>
      </c>
      <c r="K606" s="329">
        <v>0</v>
      </c>
      <c r="L606" s="391"/>
      <c r="M606" s="150"/>
      <c r="O606" s="555"/>
      <c r="P606" s="556">
        <f t="shared" si="30"/>
        <v>0</v>
      </c>
      <c r="Q606" s="556">
        <f t="shared" si="31"/>
        <v>0</v>
      </c>
      <c r="R606" s="556">
        <f t="shared" si="32"/>
        <v>0</v>
      </c>
      <c r="S606" s="556">
        <f t="shared" si="32"/>
        <v>0</v>
      </c>
      <c r="T606" s="395"/>
      <c r="U606" s="395"/>
      <c r="V606" s="395"/>
      <c r="W606" s="395"/>
      <c r="BA606" s="553"/>
    </row>
    <row r="607" spans="2:53" x14ac:dyDescent="0.35">
      <c r="B607" s="80"/>
      <c r="C607" s="119"/>
      <c r="D607" s="119"/>
      <c r="E607" s="202"/>
      <c r="F607" s="119"/>
      <c r="G607" s="120"/>
      <c r="H607" s="41"/>
      <c r="I607" s="41"/>
      <c r="J607" s="329">
        <v>0</v>
      </c>
      <c r="K607" s="329">
        <v>0</v>
      </c>
      <c r="L607" s="391"/>
      <c r="M607" s="150"/>
      <c r="O607" s="555"/>
      <c r="P607" s="556">
        <f t="shared" si="30"/>
        <v>0</v>
      </c>
      <c r="Q607" s="556">
        <f t="shared" si="31"/>
        <v>0</v>
      </c>
      <c r="R607" s="556">
        <f t="shared" si="32"/>
        <v>0</v>
      </c>
      <c r="S607" s="556">
        <f t="shared" si="32"/>
        <v>0</v>
      </c>
      <c r="T607" s="395"/>
      <c r="U607" s="395"/>
      <c r="V607" s="395"/>
      <c r="W607" s="395"/>
      <c r="BA607" s="553"/>
    </row>
    <row r="608" spans="2:53" x14ac:dyDescent="0.35">
      <c r="B608" s="80"/>
      <c r="C608" s="119"/>
      <c r="D608" s="119"/>
      <c r="E608" s="202"/>
      <c r="F608" s="119"/>
      <c r="G608" s="120"/>
      <c r="H608" s="41"/>
      <c r="I608" s="41"/>
      <c r="J608" s="329">
        <v>0</v>
      </c>
      <c r="K608" s="329">
        <v>0</v>
      </c>
      <c r="L608" s="391"/>
      <c r="M608" s="150"/>
      <c r="O608" s="555"/>
      <c r="P608" s="556">
        <f t="shared" si="30"/>
        <v>0</v>
      </c>
      <c r="Q608" s="556">
        <f t="shared" si="31"/>
        <v>0</v>
      </c>
      <c r="R608" s="556">
        <f t="shared" si="32"/>
        <v>0</v>
      </c>
      <c r="S608" s="556">
        <f t="shared" si="32"/>
        <v>0</v>
      </c>
      <c r="T608" s="395"/>
      <c r="U608" s="395"/>
      <c r="V608" s="395"/>
      <c r="W608" s="395"/>
      <c r="BA608" s="553"/>
    </row>
    <row r="609" spans="2:53" x14ac:dyDescent="0.35">
      <c r="B609" s="80"/>
      <c r="C609" s="119"/>
      <c r="D609" s="119"/>
      <c r="E609" s="202"/>
      <c r="F609" s="119"/>
      <c r="G609" s="120"/>
      <c r="H609" s="41"/>
      <c r="I609" s="41"/>
      <c r="J609" s="329">
        <v>0</v>
      </c>
      <c r="K609" s="329">
        <v>0</v>
      </c>
      <c r="L609" s="391"/>
      <c r="M609" s="150"/>
      <c r="O609" s="555"/>
      <c r="P609" s="556">
        <f t="shared" si="30"/>
        <v>0</v>
      </c>
      <c r="Q609" s="556">
        <f t="shared" si="31"/>
        <v>0</v>
      </c>
      <c r="R609" s="556">
        <f t="shared" si="32"/>
        <v>0</v>
      </c>
      <c r="S609" s="556">
        <f t="shared" si="32"/>
        <v>0</v>
      </c>
      <c r="T609" s="395"/>
      <c r="U609" s="395"/>
      <c r="V609" s="395"/>
      <c r="W609" s="395"/>
      <c r="BA609" s="553"/>
    </row>
    <row r="610" spans="2:53" x14ac:dyDescent="0.35">
      <c r="B610" s="80"/>
      <c r="C610" s="119"/>
      <c r="D610" s="119"/>
      <c r="E610" s="202"/>
      <c r="F610" s="119"/>
      <c r="G610" s="120"/>
      <c r="H610" s="41"/>
      <c r="I610" s="41"/>
      <c r="J610" s="329">
        <v>0</v>
      </c>
      <c r="K610" s="329">
        <v>0</v>
      </c>
      <c r="L610" s="391"/>
      <c r="M610" s="150"/>
      <c r="O610" s="555"/>
      <c r="P610" s="556">
        <f t="shared" si="30"/>
        <v>0</v>
      </c>
      <c r="Q610" s="556">
        <f t="shared" si="31"/>
        <v>0</v>
      </c>
      <c r="R610" s="556">
        <f t="shared" si="32"/>
        <v>0</v>
      </c>
      <c r="S610" s="556">
        <f t="shared" si="32"/>
        <v>0</v>
      </c>
      <c r="T610" s="395"/>
      <c r="U610" s="395"/>
      <c r="V610" s="395"/>
      <c r="W610" s="395"/>
      <c r="BA610" s="553"/>
    </row>
    <row r="611" spans="2:53" x14ac:dyDescent="0.35">
      <c r="B611" s="80"/>
      <c r="C611" s="119"/>
      <c r="D611" s="119"/>
      <c r="E611" s="202"/>
      <c r="F611" s="119"/>
      <c r="G611" s="120"/>
      <c r="H611" s="41"/>
      <c r="I611" s="41"/>
      <c r="J611" s="329">
        <v>0</v>
      </c>
      <c r="K611" s="329">
        <v>0</v>
      </c>
      <c r="L611" s="391"/>
      <c r="M611" s="150"/>
      <c r="O611" s="555"/>
      <c r="P611" s="556">
        <f t="shared" si="30"/>
        <v>0</v>
      </c>
      <c r="Q611" s="556">
        <f t="shared" si="31"/>
        <v>0</v>
      </c>
      <c r="R611" s="556">
        <f t="shared" si="32"/>
        <v>0</v>
      </c>
      <c r="S611" s="556">
        <f t="shared" si="32"/>
        <v>0</v>
      </c>
      <c r="T611" s="395"/>
      <c r="U611" s="395"/>
      <c r="V611" s="395"/>
      <c r="W611" s="395"/>
      <c r="BA611" s="553"/>
    </row>
    <row r="612" spans="2:53" x14ac:dyDescent="0.35">
      <c r="B612" s="80"/>
      <c r="C612" s="119"/>
      <c r="D612" s="119"/>
      <c r="E612" s="202"/>
      <c r="F612" s="119"/>
      <c r="G612" s="120"/>
      <c r="H612" s="41"/>
      <c r="I612" s="41"/>
      <c r="J612" s="329">
        <v>0</v>
      </c>
      <c r="K612" s="329">
        <v>0</v>
      </c>
      <c r="L612" s="391"/>
      <c r="M612" s="150"/>
      <c r="O612" s="555"/>
      <c r="P612" s="556">
        <f t="shared" si="30"/>
        <v>0</v>
      </c>
      <c r="Q612" s="556">
        <f t="shared" si="31"/>
        <v>0</v>
      </c>
      <c r="R612" s="556">
        <f t="shared" si="32"/>
        <v>0</v>
      </c>
      <c r="S612" s="556">
        <f t="shared" si="32"/>
        <v>0</v>
      </c>
      <c r="T612" s="395"/>
      <c r="U612" s="395"/>
      <c r="V612" s="395"/>
      <c r="W612" s="395"/>
      <c r="BA612" s="553"/>
    </row>
    <row r="613" spans="2:53" x14ac:dyDescent="0.35">
      <c r="B613" s="80"/>
      <c r="C613" s="119"/>
      <c r="D613" s="119"/>
      <c r="E613" s="202"/>
      <c r="F613" s="119"/>
      <c r="G613" s="120"/>
      <c r="H613" s="41"/>
      <c r="I613" s="41"/>
      <c r="J613" s="329">
        <v>0</v>
      </c>
      <c r="K613" s="329">
        <v>0</v>
      </c>
      <c r="L613" s="391"/>
      <c r="M613" s="150"/>
      <c r="O613" s="555"/>
      <c r="P613" s="556">
        <f t="shared" si="30"/>
        <v>0</v>
      </c>
      <c r="Q613" s="556">
        <f t="shared" si="31"/>
        <v>0</v>
      </c>
      <c r="R613" s="556">
        <f t="shared" si="32"/>
        <v>0</v>
      </c>
      <c r="S613" s="556">
        <f t="shared" si="32"/>
        <v>0</v>
      </c>
      <c r="T613" s="395"/>
      <c r="U613" s="395"/>
      <c r="V613" s="395"/>
      <c r="W613" s="395"/>
      <c r="BA613" s="553"/>
    </row>
    <row r="614" spans="2:53" x14ac:dyDescent="0.35">
      <c r="B614" s="80"/>
      <c r="C614" s="119"/>
      <c r="D614" s="119"/>
      <c r="E614" s="202"/>
      <c r="F614" s="119"/>
      <c r="G614" s="120"/>
      <c r="H614" s="41"/>
      <c r="I614" s="41"/>
      <c r="J614" s="329">
        <v>0</v>
      </c>
      <c r="K614" s="329">
        <v>0</v>
      </c>
      <c r="L614" s="391"/>
      <c r="M614" s="150"/>
      <c r="O614" s="555"/>
      <c r="P614" s="556">
        <f t="shared" si="30"/>
        <v>0</v>
      </c>
      <c r="Q614" s="556">
        <f t="shared" si="31"/>
        <v>0</v>
      </c>
      <c r="R614" s="556">
        <f t="shared" si="32"/>
        <v>0</v>
      </c>
      <c r="S614" s="556">
        <f t="shared" si="32"/>
        <v>0</v>
      </c>
      <c r="T614" s="395"/>
      <c r="U614" s="395"/>
      <c r="V614" s="395"/>
      <c r="W614" s="395"/>
      <c r="BA614" s="553"/>
    </row>
    <row r="615" spans="2:53" x14ac:dyDescent="0.35">
      <c r="B615" s="80"/>
      <c r="C615" s="119"/>
      <c r="D615" s="119"/>
      <c r="E615" s="202"/>
      <c r="F615" s="119"/>
      <c r="G615" s="120"/>
      <c r="H615" s="41"/>
      <c r="I615" s="41"/>
      <c r="J615" s="329">
        <v>0</v>
      </c>
      <c r="K615" s="329">
        <v>0</v>
      </c>
      <c r="L615" s="391"/>
      <c r="M615" s="150"/>
      <c r="O615" s="555"/>
      <c r="P615" s="556">
        <f t="shared" si="30"/>
        <v>0</v>
      </c>
      <c r="Q615" s="556">
        <f t="shared" si="31"/>
        <v>0</v>
      </c>
      <c r="R615" s="556">
        <f t="shared" si="32"/>
        <v>0</v>
      </c>
      <c r="S615" s="556">
        <f t="shared" si="32"/>
        <v>0</v>
      </c>
      <c r="T615" s="395"/>
      <c r="U615" s="395"/>
      <c r="V615" s="395"/>
      <c r="W615" s="395"/>
      <c r="BA615" s="553"/>
    </row>
    <row r="616" spans="2:53" x14ac:dyDescent="0.35">
      <c r="B616" s="80"/>
      <c r="C616" s="119"/>
      <c r="D616" s="119"/>
      <c r="E616" s="202"/>
      <c r="F616" s="119"/>
      <c r="G616" s="120"/>
      <c r="H616" s="41"/>
      <c r="I616" s="41"/>
      <c r="J616" s="329">
        <v>0</v>
      </c>
      <c r="K616" s="329">
        <v>0</v>
      </c>
      <c r="L616" s="391"/>
      <c r="M616" s="150"/>
      <c r="O616" s="555"/>
      <c r="P616" s="556">
        <f t="shared" si="30"/>
        <v>0</v>
      </c>
      <c r="Q616" s="556">
        <f t="shared" si="31"/>
        <v>0</v>
      </c>
      <c r="R616" s="556">
        <f t="shared" si="32"/>
        <v>0</v>
      </c>
      <c r="S616" s="556">
        <f t="shared" si="32"/>
        <v>0</v>
      </c>
      <c r="T616" s="395"/>
      <c r="U616" s="395"/>
      <c r="V616" s="395"/>
      <c r="W616" s="395"/>
      <c r="BA616" s="553"/>
    </row>
    <row r="617" spans="2:53" x14ac:dyDescent="0.35">
      <c r="B617" s="80"/>
      <c r="C617" s="119"/>
      <c r="D617" s="119"/>
      <c r="E617" s="202"/>
      <c r="F617" s="119"/>
      <c r="G617" s="120"/>
      <c r="H617" s="41"/>
      <c r="I617" s="41"/>
      <c r="J617" s="329">
        <v>0</v>
      </c>
      <c r="K617" s="329">
        <v>0</v>
      </c>
      <c r="L617" s="391"/>
      <c r="M617" s="150"/>
      <c r="O617" s="555"/>
      <c r="P617" s="556">
        <f t="shared" si="30"/>
        <v>0</v>
      </c>
      <c r="Q617" s="556">
        <f t="shared" si="31"/>
        <v>0</v>
      </c>
      <c r="R617" s="556">
        <f t="shared" si="32"/>
        <v>0</v>
      </c>
      <c r="S617" s="556">
        <f t="shared" si="32"/>
        <v>0</v>
      </c>
      <c r="T617" s="395"/>
      <c r="U617" s="395"/>
      <c r="V617" s="395"/>
      <c r="W617" s="395"/>
      <c r="BA617" s="553"/>
    </row>
    <row r="618" spans="2:53" x14ac:dyDescent="0.35">
      <c r="B618" s="80"/>
      <c r="C618" s="119"/>
      <c r="D618" s="119"/>
      <c r="E618" s="202"/>
      <c r="F618" s="119"/>
      <c r="G618" s="120"/>
      <c r="H618" s="41"/>
      <c r="I618" s="41"/>
      <c r="J618" s="329">
        <v>0</v>
      </c>
      <c r="K618" s="329">
        <v>0</v>
      </c>
      <c r="L618" s="391"/>
      <c r="M618" s="150"/>
      <c r="O618" s="555"/>
      <c r="P618" s="556">
        <f t="shared" si="30"/>
        <v>0</v>
      </c>
      <c r="Q618" s="556">
        <f t="shared" si="31"/>
        <v>0</v>
      </c>
      <c r="R618" s="556">
        <f t="shared" si="32"/>
        <v>0</v>
      </c>
      <c r="S618" s="556">
        <f t="shared" si="32"/>
        <v>0</v>
      </c>
      <c r="T618" s="395"/>
      <c r="U618" s="395"/>
      <c r="V618" s="395"/>
      <c r="W618" s="395"/>
      <c r="BA618" s="553"/>
    </row>
    <row r="619" spans="2:53" x14ac:dyDescent="0.35">
      <c r="B619" s="80"/>
      <c r="C619" s="119"/>
      <c r="D619" s="119"/>
      <c r="E619" s="202"/>
      <c r="F619" s="119"/>
      <c r="G619" s="120"/>
      <c r="H619" s="41"/>
      <c r="I619" s="41"/>
      <c r="J619" s="329">
        <v>0</v>
      </c>
      <c r="K619" s="329">
        <v>0</v>
      </c>
      <c r="L619" s="391"/>
      <c r="M619" s="150"/>
      <c r="O619" s="555"/>
      <c r="P619" s="556">
        <f t="shared" si="30"/>
        <v>0</v>
      </c>
      <c r="Q619" s="556">
        <f t="shared" si="31"/>
        <v>0</v>
      </c>
      <c r="R619" s="556">
        <f t="shared" si="32"/>
        <v>0</v>
      </c>
      <c r="S619" s="556">
        <f t="shared" si="32"/>
        <v>0</v>
      </c>
      <c r="T619" s="395"/>
      <c r="U619" s="395"/>
      <c r="V619" s="395"/>
      <c r="W619" s="395"/>
      <c r="BA619" s="553"/>
    </row>
    <row r="620" spans="2:53" x14ac:dyDescent="0.35">
      <c r="B620" s="80"/>
      <c r="C620" s="119"/>
      <c r="D620" s="119"/>
      <c r="E620" s="202"/>
      <c r="F620" s="119"/>
      <c r="G620" s="120"/>
      <c r="H620" s="41"/>
      <c r="I620" s="41"/>
      <c r="J620" s="329">
        <v>0</v>
      </c>
      <c r="K620" s="329">
        <v>0</v>
      </c>
      <c r="L620" s="391"/>
      <c r="M620" s="150"/>
      <c r="O620" s="555"/>
      <c r="P620" s="556">
        <f t="shared" si="30"/>
        <v>0</v>
      </c>
      <c r="Q620" s="556">
        <f t="shared" si="31"/>
        <v>0</v>
      </c>
      <c r="R620" s="556">
        <f t="shared" si="32"/>
        <v>0</v>
      </c>
      <c r="S620" s="556">
        <f t="shared" si="32"/>
        <v>0</v>
      </c>
      <c r="T620" s="395"/>
      <c r="U620" s="395"/>
      <c r="V620" s="395"/>
      <c r="W620" s="395"/>
      <c r="BA620" s="553"/>
    </row>
    <row r="621" spans="2:53" x14ac:dyDescent="0.35">
      <c r="B621" s="80"/>
      <c r="C621" s="119"/>
      <c r="D621" s="119"/>
      <c r="E621" s="202"/>
      <c r="F621" s="119"/>
      <c r="G621" s="120"/>
      <c r="H621" s="41"/>
      <c r="I621" s="41"/>
      <c r="J621" s="329">
        <v>0</v>
      </c>
      <c r="K621" s="329">
        <v>0</v>
      </c>
      <c r="L621" s="391"/>
      <c r="M621" s="150"/>
      <c r="O621" s="555"/>
      <c r="P621" s="556">
        <f t="shared" si="30"/>
        <v>0</v>
      </c>
      <c r="Q621" s="556">
        <f t="shared" si="31"/>
        <v>0</v>
      </c>
      <c r="R621" s="556">
        <f t="shared" si="32"/>
        <v>0</v>
      </c>
      <c r="S621" s="556">
        <f t="shared" si="32"/>
        <v>0</v>
      </c>
      <c r="T621" s="395"/>
      <c r="U621" s="395"/>
      <c r="V621" s="395"/>
      <c r="W621" s="395"/>
      <c r="BA621" s="553"/>
    </row>
    <row r="622" spans="2:53" x14ac:dyDescent="0.35">
      <c r="B622" s="80"/>
      <c r="C622" s="119"/>
      <c r="D622" s="119"/>
      <c r="E622" s="202"/>
      <c r="F622" s="119"/>
      <c r="G622" s="120"/>
      <c r="H622" s="41"/>
      <c r="I622" s="41"/>
      <c r="J622" s="329">
        <v>0</v>
      </c>
      <c r="K622" s="329">
        <v>0</v>
      </c>
      <c r="L622" s="391"/>
      <c r="M622" s="150"/>
      <c r="O622" s="555"/>
      <c r="P622" s="556">
        <f t="shared" si="30"/>
        <v>0</v>
      </c>
      <c r="Q622" s="556">
        <f t="shared" si="31"/>
        <v>0</v>
      </c>
      <c r="R622" s="556">
        <f t="shared" si="32"/>
        <v>0</v>
      </c>
      <c r="S622" s="556">
        <f t="shared" si="32"/>
        <v>0</v>
      </c>
      <c r="T622" s="395"/>
      <c r="U622" s="395"/>
      <c r="V622" s="395"/>
      <c r="W622" s="395"/>
      <c r="BA622" s="553"/>
    </row>
    <row r="623" spans="2:53" x14ac:dyDescent="0.35">
      <c r="B623" s="80"/>
      <c r="C623" s="119"/>
      <c r="D623" s="119"/>
      <c r="E623" s="202"/>
      <c r="F623" s="119"/>
      <c r="G623" s="120"/>
      <c r="H623" s="41"/>
      <c r="I623" s="41"/>
      <c r="J623" s="329">
        <v>0</v>
      </c>
      <c r="K623" s="329">
        <v>0</v>
      </c>
      <c r="L623" s="391"/>
      <c r="M623" s="150"/>
      <c r="O623" s="555"/>
      <c r="P623" s="556">
        <f t="shared" si="30"/>
        <v>0</v>
      </c>
      <c r="Q623" s="556">
        <f t="shared" si="31"/>
        <v>0</v>
      </c>
      <c r="R623" s="556">
        <f t="shared" si="32"/>
        <v>0</v>
      </c>
      <c r="S623" s="556">
        <f t="shared" si="32"/>
        <v>0</v>
      </c>
      <c r="T623" s="395"/>
      <c r="U623" s="395"/>
      <c r="V623" s="395"/>
      <c r="W623" s="395"/>
      <c r="BA623" s="553"/>
    </row>
    <row r="624" spans="2:53" x14ac:dyDescent="0.35">
      <c r="B624" s="80"/>
      <c r="C624" s="119"/>
      <c r="D624" s="119"/>
      <c r="E624" s="202"/>
      <c r="F624" s="119"/>
      <c r="G624" s="120"/>
      <c r="H624" s="41"/>
      <c r="I624" s="41"/>
      <c r="J624" s="329">
        <v>0</v>
      </c>
      <c r="K624" s="329">
        <v>0</v>
      </c>
      <c r="L624" s="391"/>
      <c r="M624" s="150"/>
      <c r="O624" s="555"/>
      <c r="P624" s="556">
        <f t="shared" si="30"/>
        <v>0</v>
      </c>
      <c r="Q624" s="556">
        <f t="shared" si="31"/>
        <v>0</v>
      </c>
      <c r="R624" s="556">
        <f t="shared" si="32"/>
        <v>0</v>
      </c>
      <c r="S624" s="556">
        <f t="shared" si="32"/>
        <v>0</v>
      </c>
      <c r="T624" s="395"/>
      <c r="U624" s="395"/>
      <c r="V624" s="395"/>
      <c r="W624" s="395"/>
      <c r="BA624" s="553"/>
    </row>
    <row r="625" spans="2:53" x14ac:dyDescent="0.35">
      <c r="B625" s="80"/>
      <c r="C625" s="119"/>
      <c r="D625" s="119"/>
      <c r="E625" s="202"/>
      <c r="F625" s="119"/>
      <c r="G625" s="120"/>
      <c r="H625" s="41"/>
      <c r="I625" s="41"/>
      <c r="J625" s="329">
        <v>0</v>
      </c>
      <c r="K625" s="329">
        <v>0</v>
      </c>
      <c r="L625" s="391"/>
      <c r="M625" s="150"/>
      <c r="O625" s="555"/>
      <c r="P625" s="556">
        <f t="shared" si="30"/>
        <v>0</v>
      </c>
      <c r="Q625" s="556">
        <f t="shared" si="31"/>
        <v>0</v>
      </c>
      <c r="R625" s="556">
        <f t="shared" si="32"/>
        <v>0</v>
      </c>
      <c r="S625" s="556">
        <f t="shared" si="32"/>
        <v>0</v>
      </c>
      <c r="T625" s="395"/>
      <c r="U625" s="395"/>
      <c r="V625" s="395"/>
      <c r="W625" s="395"/>
      <c r="BA625" s="553"/>
    </row>
    <row r="626" spans="2:53" x14ac:dyDescent="0.35">
      <c r="B626" s="80"/>
      <c r="C626" s="119"/>
      <c r="D626" s="119"/>
      <c r="E626" s="202"/>
      <c r="F626" s="119"/>
      <c r="G626" s="120"/>
      <c r="H626" s="41"/>
      <c r="I626" s="41"/>
      <c r="J626" s="329">
        <v>0</v>
      </c>
      <c r="K626" s="329">
        <v>0</v>
      </c>
      <c r="L626" s="391"/>
      <c r="M626" s="150"/>
      <c r="O626" s="555"/>
      <c r="P626" s="556">
        <f t="shared" ref="P626:P689" si="33">J626*$G$32</f>
        <v>0</v>
      </c>
      <c r="Q626" s="556">
        <f t="shared" ref="Q626:Q689" si="34">K626*$G$42</f>
        <v>0</v>
      </c>
      <c r="R626" s="556">
        <f t="shared" ref="R626:S689" si="35">P626-J626</f>
        <v>0</v>
      </c>
      <c r="S626" s="556">
        <f t="shared" si="35"/>
        <v>0</v>
      </c>
      <c r="T626" s="395"/>
      <c r="U626" s="395"/>
      <c r="V626" s="395"/>
      <c r="W626" s="395"/>
      <c r="BA626" s="553"/>
    </row>
    <row r="627" spans="2:53" x14ac:dyDescent="0.35">
      <c r="B627" s="80"/>
      <c r="C627" s="119"/>
      <c r="D627" s="119"/>
      <c r="E627" s="202"/>
      <c r="F627" s="119"/>
      <c r="G627" s="120"/>
      <c r="H627" s="41"/>
      <c r="I627" s="41"/>
      <c r="J627" s="329">
        <v>0</v>
      </c>
      <c r="K627" s="329">
        <v>0</v>
      </c>
      <c r="L627" s="391"/>
      <c r="M627" s="150"/>
      <c r="O627" s="555"/>
      <c r="P627" s="556">
        <f t="shared" si="33"/>
        <v>0</v>
      </c>
      <c r="Q627" s="556">
        <f t="shared" si="34"/>
        <v>0</v>
      </c>
      <c r="R627" s="556">
        <f t="shared" si="35"/>
        <v>0</v>
      </c>
      <c r="S627" s="556">
        <f t="shared" si="35"/>
        <v>0</v>
      </c>
      <c r="T627" s="395"/>
      <c r="U627" s="395"/>
      <c r="V627" s="395"/>
      <c r="W627" s="395"/>
      <c r="BA627" s="553"/>
    </row>
    <row r="628" spans="2:53" x14ac:dyDescent="0.35">
      <c r="B628" s="80"/>
      <c r="C628" s="119"/>
      <c r="D628" s="119"/>
      <c r="E628" s="202"/>
      <c r="F628" s="119"/>
      <c r="G628" s="120"/>
      <c r="H628" s="41"/>
      <c r="I628" s="41"/>
      <c r="J628" s="329">
        <v>0</v>
      </c>
      <c r="K628" s="329">
        <v>0</v>
      </c>
      <c r="L628" s="391"/>
      <c r="M628" s="150"/>
      <c r="O628" s="555"/>
      <c r="P628" s="556">
        <f t="shared" si="33"/>
        <v>0</v>
      </c>
      <c r="Q628" s="556">
        <f t="shared" si="34"/>
        <v>0</v>
      </c>
      <c r="R628" s="556">
        <f t="shared" si="35"/>
        <v>0</v>
      </c>
      <c r="S628" s="556">
        <f t="shared" si="35"/>
        <v>0</v>
      </c>
      <c r="T628" s="395"/>
      <c r="U628" s="395"/>
      <c r="V628" s="395"/>
      <c r="W628" s="395"/>
      <c r="BA628" s="553"/>
    </row>
    <row r="629" spans="2:53" x14ac:dyDescent="0.35">
      <c r="B629" s="80"/>
      <c r="C629" s="119"/>
      <c r="D629" s="119"/>
      <c r="E629" s="202"/>
      <c r="F629" s="119"/>
      <c r="G629" s="120"/>
      <c r="H629" s="41"/>
      <c r="I629" s="41"/>
      <c r="J629" s="329">
        <v>0</v>
      </c>
      <c r="K629" s="329">
        <v>0</v>
      </c>
      <c r="L629" s="391"/>
      <c r="M629" s="150"/>
      <c r="O629" s="555"/>
      <c r="P629" s="556">
        <f t="shared" si="33"/>
        <v>0</v>
      </c>
      <c r="Q629" s="556">
        <f t="shared" si="34"/>
        <v>0</v>
      </c>
      <c r="R629" s="556">
        <f t="shared" si="35"/>
        <v>0</v>
      </c>
      <c r="S629" s="556">
        <f t="shared" si="35"/>
        <v>0</v>
      </c>
      <c r="T629" s="395"/>
      <c r="U629" s="395"/>
      <c r="V629" s="395"/>
      <c r="W629" s="395"/>
      <c r="BA629" s="553"/>
    </row>
    <row r="630" spans="2:53" x14ac:dyDescent="0.35">
      <c r="B630" s="80"/>
      <c r="C630" s="119"/>
      <c r="D630" s="119"/>
      <c r="E630" s="202"/>
      <c r="F630" s="119"/>
      <c r="G630" s="120"/>
      <c r="H630" s="41"/>
      <c r="I630" s="41"/>
      <c r="J630" s="329">
        <v>0</v>
      </c>
      <c r="K630" s="329">
        <v>0</v>
      </c>
      <c r="L630" s="391"/>
      <c r="M630" s="150"/>
      <c r="O630" s="555"/>
      <c r="P630" s="556">
        <f t="shared" si="33"/>
        <v>0</v>
      </c>
      <c r="Q630" s="556">
        <f t="shared" si="34"/>
        <v>0</v>
      </c>
      <c r="R630" s="556">
        <f t="shared" si="35"/>
        <v>0</v>
      </c>
      <c r="S630" s="556">
        <f t="shared" si="35"/>
        <v>0</v>
      </c>
      <c r="T630" s="395"/>
      <c r="U630" s="395"/>
      <c r="V630" s="395"/>
      <c r="W630" s="395"/>
      <c r="BA630" s="553"/>
    </row>
    <row r="631" spans="2:53" x14ac:dyDescent="0.35">
      <c r="B631" s="80"/>
      <c r="C631" s="119"/>
      <c r="D631" s="119"/>
      <c r="E631" s="202"/>
      <c r="F631" s="119"/>
      <c r="G631" s="120"/>
      <c r="H631" s="41"/>
      <c r="I631" s="41"/>
      <c r="J631" s="329">
        <v>0</v>
      </c>
      <c r="K631" s="329">
        <v>0</v>
      </c>
      <c r="L631" s="391"/>
      <c r="M631" s="150"/>
      <c r="O631" s="555"/>
      <c r="P631" s="556">
        <f t="shared" si="33"/>
        <v>0</v>
      </c>
      <c r="Q631" s="556">
        <f t="shared" si="34"/>
        <v>0</v>
      </c>
      <c r="R631" s="556">
        <f t="shared" si="35"/>
        <v>0</v>
      </c>
      <c r="S631" s="556">
        <f t="shared" si="35"/>
        <v>0</v>
      </c>
      <c r="T631" s="395"/>
      <c r="U631" s="395"/>
      <c r="V631" s="395"/>
      <c r="W631" s="395"/>
      <c r="BA631" s="553"/>
    </row>
    <row r="632" spans="2:53" x14ac:dyDescent="0.35">
      <c r="B632" s="80"/>
      <c r="C632" s="119"/>
      <c r="D632" s="119"/>
      <c r="E632" s="202"/>
      <c r="F632" s="119"/>
      <c r="G632" s="120"/>
      <c r="H632" s="41"/>
      <c r="I632" s="41"/>
      <c r="J632" s="329">
        <v>0</v>
      </c>
      <c r="K632" s="329">
        <v>0</v>
      </c>
      <c r="L632" s="391"/>
      <c r="M632" s="150"/>
      <c r="O632" s="555"/>
      <c r="P632" s="556">
        <f t="shared" si="33"/>
        <v>0</v>
      </c>
      <c r="Q632" s="556">
        <f t="shared" si="34"/>
        <v>0</v>
      </c>
      <c r="R632" s="556">
        <f t="shared" si="35"/>
        <v>0</v>
      </c>
      <c r="S632" s="556">
        <f t="shared" si="35"/>
        <v>0</v>
      </c>
      <c r="T632" s="395"/>
      <c r="U632" s="395"/>
      <c r="V632" s="395"/>
      <c r="W632" s="395"/>
      <c r="BA632" s="553"/>
    </row>
    <row r="633" spans="2:53" x14ac:dyDescent="0.35">
      <c r="B633" s="80"/>
      <c r="C633" s="119"/>
      <c r="D633" s="119"/>
      <c r="E633" s="202"/>
      <c r="F633" s="119"/>
      <c r="G633" s="120"/>
      <c r="H633" s="41"/>
      <c r="I633" s="41"/>
      <c r="J633" s="329">
        <v>0</v>
      </c>
      <c r="K633" s="329">
        <v>0</v>
      </c>
      <c r="L633" s="391"/>
      <c r="M633" s="150"/>
      <c r="O633" s="555"/>
      <c r="P633" s="556">
        <f t="shared" si="33"/>
        <v>0</v>
      </c>
      <c r="Q633" s="556">
        <f t="shared" si="34"/>
        <v>0</v>
      </c>
      <c r="R633" s="556">
        <f t="shared" si="35"/>
        <v>0</v>
      </c>
      <c r="S633" s="556">
        <f t="shared" si="35"/>
        <v>0</v>
      </c>
      <c r="T633" s="395"/>
      <c r="U633" s="395"/>
      <c r="V633" s="395"/>
      <c r="W633" s="395"/>
      <c r="BA633" s="553"/>
    </row>
    <row r="634" spans="2:53" x14ac:dyDescent="0.35">
      <c r="B634" s="80"/>
      <c r="C634" s="119"/>
      <c r="D634" s="119"/>
      <c r="E634" s="202"/>
      <c r="F634" s="119"/>
      <c r="G634" s="120"/>
      <c r="H634" s="41"/>
      <c r="I634" s="41"/>
      <c r="J634" s="329">
        <v>0</v>
      </c>
      <c r="K634" s="329">
        <v>0</v>
      </c>
      <c r="L634" s="391"/>
      <c r="M634" s="150"/>
      <c r="O634" s="555"/>
      <c r="P634" s="556">
        <f t="shared" si="33"/>
        <v>0</v>
      </c>
      <c r="Q634" s="556">
        <f t="shared" si="34"/>
        <v>0</v>
      </c>
      <c r="R634" s="556">
        <f t="shared" si="35"/>
        <v>0</v>
      </c>
      <c r="S634" s="556">
        <f t="shared" si="35"/>
        <v>0</v>
      </c>
      <c r="T634" s="395"/>
      <c r="U634" s="395"/>
      <c r="V634" s="395"/>
      <c r="W634" s="395"/>
      <c r="BA634" s="553"/>
    </row>
    <row r="635" spans="2:53" x14ac:dyDescent="0.35">
      <c r="B635" s="80"/>
      <c r="C635" s="119"/>
      <c r="D635" s="119"/>
      <c r="E635" s="202"/>
      <c r="F635" s="119"/>
      <c r="G635" s="120"/>
      <c r="H635" s="41"/>
      <c r="I635" s="41"/>
      <c r="J635" s="329">
        <v>0</v>
      </c>
      <c r="K635" s="329">
        <v>0</v>
      </c>
      <c r="L635" s="391"/>
      <c r="M635" s="150"/>
      <c r="O635" s="555"/>
      <c r="P635" s="556">
        <f t="shared" si="33"/>
        <v>0</v>
      </c>
      <c r="Q635" s="556">
        <f t="shared" si="34"/>
        <v>0</v>
      </c>
      <c r="R635" s="556">
        <f t="shared" si="35"/>
        <v>0</v>
      </c>
      <c r="S635" s="556">
        <f t="shared" si="35"/>
        <v>0</v>
      </c>
      <c r="T635" s="395"/>
      <c r="U635" s="395"/>
      <c r="V635" s="395"/>
      <c r="W635" s="395"/>
      <c r="BA635" s="553"/>
    </row>
    <row r="636" spans="2:53" x14ac:dyDescent="0.35">
      <c r="B636" s="80"/>
      <c r="C636" s="119"/>
      <c r="D636" s="119"/>
      <c r="E636" s="202"/>
      <c r="F636" s="119"/>
      <c r="G636" s="120"/>
      <c r="H636" s="41"/>
      <c r="I636" s="41"/>
      <c r="J636" s="329">
        <v>0</v>
      </c>
      <c r="K636" s="329">
        <v>0</v>
      </c>
      <c r="L636" s="391"/>
      <c r="M636" s="150"/>
      <c r="O636" s="555"/>
      <c r="P636" s="556">
        <f t="shared" si="33"/>
        <v>0</v>
      </c>
      <c r="Q636" s="556">
        <f t="shared" si="34"/>
        <v>0</v>
      </c>
      <c r="R636" s="556">
        <f t="shared" si="35"/>
        <v>0</v>
      </c>
      <c r="S636" s="556">
        <f t="shared" si="35"/>
        <v>0</v>
      </c>
      <c r="T636" s="395"/>
      <c r="U636" s="395"/>
      <c r="V636" s="395"/>
      <c r="W636" s="395"/>
      <c r="BA636" s="553"/>
    </row>
    <row r="637" spans="2:53" x14ac:dyDescent="0.35">
      <c r="B637" s="80"/>
      <c r="C637" s="119"/>
      <c r="D637" s="119"/>
      <c r="E637" s="202"/>
      <c r="F637" s="119"/>
      <c r="G637" s="120"/>
      <c r="H637" s="41"/>
      <c r="I637" s="41"/>
      <c r="J637" s="329">
        <v>0</v>
      </c>
      <c r="K637" s="329">
        <v>0</v>
      </c>
      <c r="L637" s="391"/>
      <c r="M637" s="150"/>
      <c r="O637" s="555"/>
      <c r="P637" s="556">
        <f t="shared" si="33"/>
        <v>0</v>
      </c>
      <c r="Q637" s="556">
        <f t="shared" si="34"/>
        <v>0</v>
      </c>
      <c r="R637" s="556">
        <f t="shared" si="35"/>
        <v>0</v>
      </c>
      <c r="S637" s="556">
        <f t="shared" si="35"/>
        <v>0</v>
      </c>
      <c r="T637" s="395"/>
      <c r="U637" s="395"/>
      <c r="V637" s="395"/>
      <c r="W637" s="395"/>
      <c r="BA637" s="553"/>
    </row>
    <row r="638" spans="2:53" x14ac:dyDescent="0.35">
      <c r="B638" s="80"/>
      <c r="C638" s="119"/>
      <c r="D638" s="119"/>
      <c r="E638" s="202"/>
      <c r="F638" s="119"/>
      <c r="G638" s="120"/>
      <c r="H638" s="41"/>
      <c r="I638" s="41"/>
      <c r="J638" s="329">
        <v>0</v>
      </c>
      <c r="K638" s="329">
        <v>0</v>
      </c>
      <c r="L638" s="391"/>
      <c r="M638" s="150"/>
      <c r="O638" s="555"/>
      <c r="P638" s="556">
        <f t="shared" si="33"/>
        <v>0</v>
      </c>
      <c r="Q638" s="556">
        <f t="shared" si="34"/>
        <v>0</v>
      </c>
      <c r="R638" s="556">
        <f t="shared" si="35"/>
        <v>0</v>
      </c>
      <c r="S638" s="556">
        <f t="shared" si="35"/>
        <v>0</v>
      </c>
      <c r="T638" s="395"/>
      <c r="U638" s="395"/>
      <c r="V638" s="395"/>
      <c r="W638" s="395"/>
      <c r="BA638" s="553"/>
    </row>
    <row r="639" spans="2:53" x14ac:dyDescent="0.35">
      <c r="B639" s="80"/>
      <c r="C639" s="119"/>
      <c r="D639" s="119"/>
      <c r="E639" s="202"/>
      <c r="F639" s="119"/>
      <c r="G639" s="120"/>
      <c r="H639" s="41"/>
      <c r="I639" s="41"/>
      <c r="J639" s="329">
        <v>0</v>
      </c>
      <c r="K639" s="329">
        <v>0</v>
      </c>
      <c r="L639" s="391"/>
      <c r="M639" s="150"/>
      <c r="O639" s="555"/>
      <c r="P639" s="556">
        <f t="shared" si="33"/>
        <v>0</v>
      </c>
      <c r="Q639" s="556">
        <f t="shared" si="34"/>
        <v>0</v>
      </c>
      <c r="R639" s="556">
        <f t="shared" si="35"/>
        <v>0</v>
      </c>
      <c r="S639" s="556">
        <f t="shared" si="35"/>
        <v>0</v>
      </c>
      <c r="T639" s="395"/>
      <c r="U639" s="395"/>
      <c r="V639" s="395"/>
      <c r="W639" s="395"/>
      <c r="BA639" s="553"/>
    </row>
    <row r="640" spans="2:53" x14ac:dyDescent="0.35">
      <c r="B640" s="80"/>
      <c r="C640" s="119"/>
      <c r="D640" s="119"/>
      <c r="E640" s="202"/>
      <c r="F640" s="119"/>
      <c r="G640" s="120"/>
      <c r="H640" s="41"/>
      <c r="I640" s="41"/>
      <c r="J640" s="329">
        <v>0</v>
      </c>
      <c r="K640" s="329">
        <v>0</v>
      </c>
      <c r="L640" s="391"/>
      <c r="M640" s="150"/>
      <c r="O640" s="555"/>
      <c r="P640" s="556">
        <f t="shared" si="33"/>
        <v>0</v>
      </c>
      <c r="Q640" s="556">
        <f t="shared" si="34"/>
        <v>0</v>
      </c>
      <c r="R640" s="556">
        <f t="shared" si="35"/>
        <v>0</v>
      </c>
      <c r="S640" s="556">
        <f t="shared" si="35"/>
        <v>0</v>
      </c>
      <c r="T640" s="395"/>
      <c r="U640" s="395"/>
      <c r="V640" s="395"/>
      <c r="W640" s="395"/>
      <c r="BA640" s="553"/>
    </row>
    <row r="641" spans="2:53" x14ac:dyDescent="0.35">
      <c r="B641" s="80"/>
      <c r="C641" s="119"/>
      <c r="D641" s="119"/>
      <c r="E641" s="202"/>
      <c r="F641" s="119"/>
      <c r="G641" s="120"/>
      <c r="H641" s="41"/>
      <c r="I641" s="41"/>
      <c r="J641" s="329">
        <v>0</v>
      </c>
      <c r="K641" s="329">
        <v>0</v>
      </c>
      <c r="L641" s="391"/>
      <c r="M641" s="150"/>
      <c r="O641" s="555"/>
      <c r="P641" s="556">
        <f t="shared" si="33"/>
        <v>0</v>
      </c>
      <c r="Q641" s="556">
        <f t="shared" si="34"/>
        <v>0</v>
      </c>
      <c r="R641" s="556">
        <f t="shared" si="35"/>
        <v>0</v>
      </c>
      <c r="S641" s="556">
        <f t="shared" si="35"/>
        <v>0</v>
      </c>
      <c r="T641" s="395"/>
      <c r="U641" s="395"/>
      <c r="V641" s="395"/>
      <c r="W641" s="395"/>
      <c r="BA641" s="553"/>
    </row>
    <row r="642" spans="2:53" x14ac:dyDescent="0.35">
      <c r="B642" s="80"/>
      <c r="C642" s="119"/>
      <c r="D642" s="119"/>
      <c r="E642" s="202"/>
      <c r="F642" s="119"/>
      <c r="G642" s="120"/>
      <c r="H642" s="41"/>
      <c r="I642" s="41"/>
      <c r="J642" s="329">
        <v>0</v>
      </c>
      <c r="K642" s="329">
        <v>0</v>
      </c>
      <c r="L642" s="391"/>
      <c r="M642" s="150"/>
      <c r="O642" s="555"/>
      <c r="P642" s="556">
        <f t="shared" si="33"/>
        <v>0</v>
      </c>
      <c r="Q642" s="556">
        <f t="shared" si="34"/>
        <v>0</v>
      </c>
      <c r="R642" s="556">
        <f t="shared" si="35"/>
        <v>0</v>
      </c>
      <c r="S642" s="556">
        <f t="shared" si="35"/>
        <v>0</v>
      </c>
      <c r="T642" s="395"/>
      <c r="U642" s="395"/>
      <c r="V642" s="395"/>
      <c r="W642" s="395"/>
      <c r="BA642" s="553"/>
    </row>
    <row r="643" spans="2:53" x14ac:dyDescent="0.35">
      <c r="B643" s="80"/>
      <c r="C643" s="119"/>
      <c r="D643" s="119"/>
      <c r="E643" s="202"/>
      <c r="F643" s="119"/>
      <c r="G643" s="120"/>
      <c r="H643" s="41"/>
      <c r="I643" s="41"/>
      <c r="J643" s="329">
        <v>0</v>
      </c>
      <c r="K643" s="329">
        <v>0</v>
      </c>
      <c r="L643" s="391"/>
      <c r="M643" s="150"/>
      <c r="O643" s="555"/>
      <c r="P643" s="556">
        <f t="shared" si="33"/>
        <v>0</v>
      </c>
      <c r="Q643" s="556">
        <f t="shared" si="34"/>
        <v>0</v>
      </c>
      <c r="R643" s="556">
        <f t="shared" si="35"/>
        <v>0</v>
      </c>
      <c r="S643" s="556">
        <f t="shared" si="35"/>
        <v>0</v>
      </c>
      <c r="T643" s="395"/>
      <c r="U643" s="395"/>
      <c r="V643" s="395"/>
      <c r="W643" s="395"/>
      <c r="BA643" s="553"/>
    </row>
    <row r="644" spans="2:53" x14ac:dyDescent="0.35">
      <c r="B644" s="80"/>
      <c r="C644" s="119"/>
      <c r="D644" s="119"/>
      <c r="E644" s="202"/>
      <c r="F644" s="119"/>
      <c r="G644" s="120"/>
      <c r="H644" s="41"/>
      <c r="I644" s="41"/>
      <c r="J644" s="329">
        <v>0</v>
      </c>
      <c r="K644" s="329">
        <v>0</v>
      </c>
      <c r="L644" s="391"/>
      <c r="M644" s="150"/>
      <c r="O644" s="555"/>
      <c r="P644" s="556">
        <f t="shared" si="33"/>
        <v>0</v>
      </c>
      <c r="Q644" s="556">
        <f t="shared" si="34"/>
        <v>0</v>
      </c>
      <c r="R644" s="556">
        <f t="shared" si="35"/>
        <v>0</v>
      </c>
      <c r="S644" s="556">
        <f t="shared" si="35"/>
        <v>0</v>
      </c>
      <c r="T644" s="395"/>
      <c r="U644" s="395"/>
      <c r="V644" s="395"/>
      <c r="W644" s="395"/>
      <c r="BA644" s="553"/>
    </row>
    <row r="645" spans="2:53" x14ac:dyDescent="0.35">
      <c r="B645" s="80"/>
      <c r="C645" s="119"/>
      <c r="D645" s="119"/>
      <c r="E645" s="202"/>
      <c r="F645" s="119"/>
      <c r="G645" s="120"/>
      <c r="H645" s="41"/>
      <c r="I645" s="41"/>
      <c r="J645" s="329">
        <v>0</v>
      </c>
      <c r="K645" s="329">
        <v>0</v>
      </c>
      <c r="L645" s="391"/>
      <c r="M645" s="150"/>
      <c r="O645" s="555"/>
      <c r="P645" s="556">
        <f t="shared" si="33"/>
        <v>0</v>
      </c>
      <c r="Q645" s="556">
        <f t="shared" si="34"/>
        <v>0</v>
      </c>
      <c r="R645" s="556">
        <f t="shared" si="35"/>
        <v>0</v>
      </c>
      <c r="S645" s="556">
        <f t="shared" si="35"/>
        <v>0</v>
      </c>
      <c r="T645" s="395"/>
      <c r="U645" s="395"/>
      <c r="V645" s="395"/>
      <c r="W645" s="395"/>
      <c r="BA645" s="553"/>
    </row>
    <row r="646" spans="2:53" x14ac:dyDescent="0.35">
      <c r="B646" s="80"/>
      <c r="C646" s="119"/>
      <c r="D646" s="119"/>
      <c r="E646" s="202"/>
      <c r="F646" s="119"/>
      <c r="G646" s="120"/>
      <c r="H646" s="41"/>
      <c r="I646" s="41"/>
      <c r="J646" s="329">
        <v>0</v>
      </c>
      <c r="K646" s="329">
        <v>0</v>
      </c>
      <c r="L646" s="391"/>
      <c r="M646" s="150"/>
      <c r="O646" s="555"/>
      <c r="P646" s="556">
        <f t="shared" si="33"/>
        <v>0</v>
      </c>
      <c r="Q646" s="556">
        <f t="shared" si="34"/>
        <v>0</v>
      </c>
      <c r="R646" s="556">
        <f t="shared" si="35"/>
        <v>0</v>
      </c>
      <c r="S646" s="556">
        <f t="shared" si="35"/>
        <v>0</v>
      </c>
      <c r="T646" s="395"/>
      <c r="U646" s="395"/>
      <c r="V646" s="395"/>
      <c r="W646" s="395"/>
      <c r="BA646" s="553"/>
    </row>
    <row r="647" spans="2:53" x14ac:dyDescent="0.35">
      <c r="B647" s="80"/>
      <c r="C647" s="119"/>
      <c r="D647" s="119"/>
      <c r="E647" s="202"/>
      <c r="F647" s="119"/>
      <c r="G647" s="120"/>
      <c r="H647" s="41"/>
      <c r="I647" s="41"/>
      <c r="J647" s="329">
        <v>0</v>
      </c>
      <c r="K647" s="329">
        <v>0</v>
      </c>
      <c r="L647" s="391"/>
      <c r="M647" s="150"/>
      <c r="O647" s="555"/>
      <c r="P647" s="556">
        <f t="shared" si="33"/>
        <v>0</v>
      </c>
      <c r="Q647" s="556">
        <f t="shared" si="34"/>
        <v>0</v>
      </c>
      <c r="R647" s="556">
        <f t="shared" si="35"/>
        <v>0</v>
      </c>
      <c r="S647" s="556">
        <f t="shared" si="35"/>
        <v>0</v>
      </c>
      <c r="T647" s="395"/>
      <c r="U647" s="395"/>
      <c r="V647" s="395"/>
      <c r="W647" s="395"/>
      <c r="BA647" s="553"/>
    </row>
    <row r="648" spans="2:53" x14ac:dyDescent="0.35">
      <c r="B648" s="80"/>
      <c r="C648" s="119"/>
      <c r="D648" s="119"/>
      <c r="E648" s="202"/>
      <c r="F648" s="119"/>
      <c r="G648" s="120"/>
      <c r="H648" s="41"/>
      <c r="I648" s="41"/>
      <c r="J648" s="329">
        <v>0</v>
      </c>
      <c r="K648" s="329">
        <v>0</v>
      </c>
      <c r="L648" s="391"/>
      <c r="M648" s="150"/>
      <c r="O648" s="555"/>
      <c r="P648" s="556">
        <f t="shared" si="33"/>
        <v>0</v>
      </c>
      <c r="Q648" s="556">
        <f t="shared" si="34"/>
        <v>0</v>
      </c>
      <c r="R648" s="556">
        <f t="shared" si="35"/>
        <v>0</v>
      </c>
      <c r="S648" s="556">
        <f t="shared" si="35"/>
        <v>0</v>
      </c>
      <c r="T648" s="395"/>
      <c r="U648" s="395"/>
      <c r="V648" s="395"/>
      <c r="W648" s="395"/>
      <c r="BA648" s="553"/>
    </row>
    <row r="649" spans="2:53" x14ac:dyDescent="0.35">
      <c r="B649" s="80"/>
      <c r="C649" s="119"/>
      <c r="D649" s="119"/>
      <c r="E649" s="202"/>
      <c r="F649" s="119"/>
      <c r="G649" s="120"/>
      <c r="H649" s="41"/>
      <c r="I649" s="41"/>
      <c r="J649" s="329">
        <v>0</v>
      </c>
      <c r="K649" s="329">
        <v>0</v>
      </c>
      <c r="L649" s="391"/>
      <c r="M649" s="150"/>
      <c r="O649" s="555"/>
      <c r="P649" s="556">
        <f t="shared" si="33"/>
        <v>0</v>
      </c>
      <c r="Q649" s="556">
        <f t="shared" si="34"/>
        <v>0</v>
      </c>
      <c r="R649" s="556">
        <f t="shared" si="35"/>
        <v>0</v>
      </c>
      <c r="S649" s="556">
        <f t="shared" si="35"/>
        <v>0</v>
      </c>
      <c r="T649" s="395"/>
      <c r="U649" s="395"/>
      <c r="V649" s="395"/>
      <c r="W649" s="395"/>
      <c r="BA649" s="553"/>
    </row>
    <row r="650" spans="2:53" x14ac:dyDescent="0.35">
      <c r="B650" s="80"/>
      <c r="C650" s="119"/>
      <c r="D650" s="119"/>
      <c r="E650" s="202"/>
      <c r="F650" s="119"/>
      <c r="G650" s="120"/>
      <c r="H650" s="41"/>
      <c r="I650" s="41"/>
      <c r="J650" s="329">
        <v>0</v>
      </c>
      <c r="K650" s="329">
        <v>0</v>
      </c>
      <c r="L650" s="391"/>
      <c r="M650" s="150"/>
      <c r="O650" s="555"/>
      <c r="P650" s="556">
        <f t="shared" si="33"/>
        <v>0</v>
      </c>
      <c r="Q650" s="556">
        <f t="shared" si="34"/>
        <v>0</v>
      </c>
      <c r="R650" s="556">
        <f t="shared" si="35"/>
        <v>0</v>
      </c>
      <c r="S650" s="556">
        <f t="shared" si="35"/>
        <v>0</v>
      </c>
      <c r="T650" s="395"/>
      <c r="U650" s="395"/>
      <c r="V650" s="395"/>
      <c r="W650" s="395"/>
      <c r="BA650" s="553"/>
    </row>
    <row r="651" spans="2:53" x14ac:dyDescent="0.35">
      <c r="B651" s="80"/>
      <c r="C651" s="119"/>
      <c r="D651" s="119"/>
      <c r="E651" s="202"/>
      <c r="F651" s="119"/>
      <c r="G651" s="120"/>
      <c r="H651" s="41"/>
      <c r="I651" s="41"/>
      <c r="J651" s="329">
        <v>0</v>
      </c>
      <c r="K651" s="329">
        <v>0</v>
      </c>
      <c r="L651" s="391"/>
      <c r="M651" s="150"/>
      <c r="O651" s="555"/>
      <c r="P651" s="556">
        <f t="shared" si="33"/>
        <v>0</v>
      </c>
      <c r="Q651" s="556">
        <f t="shared" si="34"/>
        <v>0</v>
      </c>
      <c r="R651" s="556">
        <f t="shared" si="35"/>
        <v>0</v>
      </c>
      <c r="S651" s="556">
        <f t="shared" si="35"/>
        <v>0</v>
      </c>
      <c r="T651" s="395"/>
      <c r="U651" s="395"/>
      <c r="V651" s="395"/>
      <c r="W651" s="395"/>
      <c r="BA651" s="553"/>
    </row>
    <row r="652" spans="2:53" x14ac:dyDescent="0.35">
      <c r="B652" s="80"/>
      <c r="C652" s="119"/>
      <c r="D652" s="119"/>
      <c r="E652" s="202"/>
      <c r="F652" s="119"/>
      <c r="G652" s="120"/>
      <c r="H652" s="41"/>
      <c r="I652" s="41"/>
      <c r="J652" s="329">
        <v>0</v>
      </c>
      <c r="K652" s="329">
        <v>0</v>
      </c>
      <c r="L652" s="391"/>
      <c r="M652" s="150"/>
      <c r="O652" s="555"/>
      <c r="P652" s="556">
        <f t="shared" si="33"/>
        <v>0</v>
      </c>
      <c r="Q652" s="556">
        <f t="shared" si="34"/>
        <v>0</v>
      </c>
      <c r="R652" s="556">
        <f t="shared" si="35"/>
        <v>0</v>
      </c>
      <c r="S652" s="556">
        <f t="shared" si="35"/>
        <v>0</v>
      </c>
      <c r="T652" s="395"/>
      <c r="U652" s="395"/>
      <c r="V652" s="395"/>
      <c r="W652" s="395"/>
      <c r="BA652" s="553"/>
    </row>
    <row r="653" spans="2:53" x14ac:dyDescent="0.35">
      <c r="B653" s="80"/>
      <c r="C653" s="119"/>
      <c r="D653" s="119"/>
      <c r="E653" s="202"/>
      <c r="F653" s="119"/>
      <c r="G653" s="120"/>
      <c r="H653" s="41"/>
      <c r="I653" s="41"/>
      <c r="J653" s="329">
        <v>0</v>
      </c>
      <c r="K653" s="329">
        <v>0</v>
      </c>
      <c r="L653" s="391"/>
      <c r="M653" s="150"/>
      <c r="O653" s="555"/>
      <c r="P653" s="556">
        <f t="shared" si="33"/>
        <v>0</v>
      </c>
      <c r="Q653" s="556">
        <f t="shared" si="34"/>
        <v>0</v>
      </c>
      <c r="R653" s="556">
        <f t="shared" si="35"/>
        <v>0</v>
      </c>
      <c r="S653" s="556">
        <f t="shared" si="35"/>
        <v>0</v>
      </c>
      <c r="T653" s="395"/>
      <c r="U653" s="395"/>
      <c r="V653" s="395"/>
      <c r="W653" s="395"/>
      <c r="BA653" s="553"/>
    </row>
    <row r="654" spans="2:53" x14ac:dyDescent="0.35">
      <c r="B654" s="80"/>
      <c r="C654" s="119"/>
      <c r="D654" s="119"/>
      <c r="E654" s="202"/>
      <c r="F654" s="119"/>
      <c r="G654" s="120"/>
      <c r="H654" s="41"/>
      <c r="I654" s="41"/>
      <c r="J654" s="329">
        <v>0</v>
      </c>
      <c r="K654" s="329">
        <v>0</v>
      </c>
      <c r="L654" s="391"/>
      <c r="M654" s="150"/>
      <c r="O654" s="555"/>
      <c r="P654" s="556">
        <f t="shared" si="33"/>
        <v>0</v>
      </c>
      <c r="Q654" s="556">
        <f t="shared" si="34"/>
        <v>0</v>
      </c>
      <c r="R654" s="556">
        <f t="shared" si="35"/>
        <v>0</v>
      </c>
      <c r="S654" s="556">
        <f t="shared" si="35"/>
        <v>0</v>
      </c>
      <c r="T654" s="395"/>
      <c r="U654" s="395"/>
      <c r="V654" s="395"/>
      <c r="W654" s="395"/>
      <c r="BA654" s="553"/>
    </row>
    <row r="655" spans="2:53" x14ac:dyDescent="0.35">
      <c r="B655" s="80"/>
      <c r="C655" s="119"/>
      <c r="D655" s="119"/>
      <c r="E655" s="202"/>
      <c r="F655" s="119"/>
      <c r="G655" s="120"/>
      <c r="H655" s="41"/>
      <c r="I655" s="41"/>
      <c r="J655" s="329">
        <v>0</v>
      </c>
      <c r="K655" s="329">
        <v>0</v>
      </c>
      <c r="L655" s="391"/>
      <c r="M655" s="150"/>
      <c r="O655" s="555"/>
      <c r="P655" s="556">
        <f t="shared" si="33"/>
        <v>0</v>
      </c>
      <c r="Q655" s="556">
        <f t="shared" si="34"/>
        <v>0</v>
      </c>
      <c r="R655" s="556">
        <f t="shared" si="35"/>
        <v>0</v>
      </c>
      <c r="S655" s="556">
        <f t="shared" si="35"/>
        <v>0</v>
      </c>
      <c r="T655" s="395"/>
      <c r="U655" s="395"/>
      <c r="V655" s="395"/>
      <c r="W655" s="395"/>
      <c r="BA655" s="553"/>
    </row>
    <row r="656" spans="2:53" x14ac:dyDescent="0.35">
      <c r="B656" s="80"/>
      <c r="C656" s="119"/>
      <c r="D656" s="119"/>
      <c r="E656" s="202"/>
      <c r="F656" s="119"/>
      <c r="G656" s="120"/>
      <c r="H656" s="41"/>
      <c r="I656" s="41"/>
      <c r="J656" s="329">
        <v>0</v>
      </c>
      <c r="K656" s="329">
        <v>0</v>
      </c>
      <c r="L656" s="391"/>
      <c r="M656" s="150"/>
      <c r="O656" s="555"/>
      <c r="P656" s="556">
        <f t="shared" si="33"/>
        <v>0</v>
      </c>
      <c r="Q656" s="556">
        <f t="shared" si="34"/>
        <v>0</v>
      </c>
      <c r="R656" s="556">
        <f t="shared" si="35"/>
        <v>0</v>
      </c>
      <c r="S656" s="556">
        <f t="shared" si="35"/>
        <v>0</v>
      </c>
      <c r="T656" s="395"/>
      <c r="U656" s="395"/>
      <c r="V656" s="395"/>
      <c r="W656" s="395"/>
      <c r="BA656" s="553"/>
    </row>
    <row r="657" spans="2:53" x14ac:dyDescent="0.35">
      <c r="B657" s="80"/>
      <c r="C657" s="119"/>
      <c r="D657" s="119"/>
      <c r="E657" s="202"/>
      <c r="F657" s="119"/>
      <c r="G657" s="120"/>
      <c r="H657" s="41"/>
      <c r="I657" s="41"/>
      <c r="J657" s="329">
        <v>0</v>
      </c>
      <c r="K657" s="329">
        <v>0</v>
      </c>
      <c r="L657" s="391"/>
      <c r="M657" s="150"/>
      <c r="O657" s="555"/>
      <c r="P657" s="556">
        <f t="shared" si="33"/>
        <v>0</v>
      </c>
      <c r="Q657" s="556">
        <f t="shared" si="34"/>
        <v>0</v>
      </c>
      <c r="R657" s="556">
        <f t="shared" si="35"/>
        <v>0</v>
      </c>
      <c r="S657" s="556">
        <f t="shared" si="35"/>
        <v>0</v>
      </c>
      <c r="T657" s="395"/>
      <c r="U657" s="395"/>
      <c r="V657" s="395"/>
      <c r="W657" s="395"/>
      <c r="BA657" s="553"/>
    </row>
    <row r="658" spans="2:53" x14ac:dyDescent="0.35">
      <c r="B658" s="80"/>
      <c r="C658" s="119"/>
      <c r="D658" s="119"/>
      <c r="E658" s="202"/>
      <c r="F658" s="119"/>
      <c r="G658" s="120"/>
      <c r="H658" s="41"/>
      <c r="I658" s="41"/>
      <c r="J658" s="329">
        <v>0</v>
      </c>
      <c r="K658" s="329">
        <v>0</v>
      </c>
      <c r="L658" s="391"/>
      <c r="M658" s="150"/>
      <c r="O658" s="555"/>
      <c r="P658" s="556">
        <f t="shared" si="33"/>
        <v>0</v>
      </c>
      <c r="Q658" s="556">
        <f t="shared" si="34"/>
        <v>0</v>
      </c>
      <c r="R658" s="556">
        <f t="shared" si="35"/>
        <v>0</v>
      </c>
      <c r="S658" s="556">
        <f t="shared" si="35"/>
        <v>0</v>
      </c>
      <c r="T658" s="395"/>
      <c r="U658" s="395"/>
      <c r="V658" s="395"/>
      <c r="W658" s="395"/>
      <c r="BA658" s="553"/>
    </row>
    <row r="659" spans="2:53" x14ac:dyDescent="0.35">
      <c r="B659" s="80"/>
      <c r="C659" s="119"/>
      <c r="D659" s="119"/>
      <c r="E659" s="202"/>
      <c r="F659" s="119"/>
      <c r="G659" s="120"/>
      <c r="H659" s="41"/>
      <c r="I659" s="41"/>
      <c r="J659" s="329">
        <v>0</v>
      </c>
      <c r="K659" s="329">
        <v>0</v>
      </c>
      <c r="L659" s="391"/>
      <c r="M659" s="150"/>
      <c r="O659" s="555"/>
      <c r="P659" s="556">
        <f t="shared" si="33"/>
        <v>0</v>
      </c>
      <c r="Q659" s="556">
        <f t="shared" si="34"/>
        <v>0</v>
      </c>
      <c r="R659" s="556">
        <f t="shared" si="35"/>
        <v>0</v>
      </c>
      <c r="S659" s="556">
        <f t="shared" si="35"/>
        <v>0</v>
      </c>
      <c r="T659" s="395"/>
      <c r="U659" s="395"/>
      <c r="V659" s="395"/>
      <c r="W659" s="395"/>
      <c r="BA659" s="553"/>
    </row>
    <row r="660" spans="2:53" x14ac:dyDescent="0.35">
      <c r="B660" s="80"/>
      <c r="C660" s="119"/>
      <c r="D660" s="119"/>
      <c r="E660" s="202"/>
      <c r="F660" s="119"/>
      <c r="G660" s="120"/>
      <c r="H660" s="41"/>
      <c r="I660" s="41"/>
      <c r="J660" s="329">
        <v>0</v>
      </c>
      <c r="K660" s="329">
        <v>0</v>
      </c>
      <c r="L660" s="391"/>
      <c r="M660" s="150"/>
      <c r="O660" s="555"/>
      <c r="P660" s="556">
        <f t="shared" si="33"/>
        <v>0</v>
      </c>
      <c r="Q660" s="556">
        <f t="shared" si="34"/>
        <v>0</v>
      </c>
      <c r="R660" s="556">
        <f t="shared" si="35"/>
        <v>0</v>
      </c>
      <c r="S660" s="556">
        <f t="shared" si="35"/>
        <v>0</v>
      </c>
      <c r="T660" s="395"/>
      <c r="U660" s="395"/>
      <c r="V660" s="395"/>
      <c r="W660" s="395"/>
      <c r="BA660" s="553"/>
    </row>
    <row r="661" spans="2:53" x14ac:dyDescent="0.35">
      <c r="B661" s="80"/>
      <c r="C661" s="119"/>
      <c r="D661" s="119"/>
      <c r="E661" s="202"/>
      <c r="F661" s="119"/>
      <c r="G661" s="120"/>
      <c r="H661" s="41"/>
      <c r="I661" s="41"/>
      <c r="J661" s="329">
        <v>0</v>
      </c>
      <c r="K661" s="329">
        <v>0</v>
      </c>
      <c r="L661" s="391"/>
      <c r="M661" s="150"/>
      <c r="O661" s="555"/>
      <c r="P661" s="556">
        <f t="shared" si="33"/>
        <v>0</v>
      </c>
      <c r="Q661" s="556">
        <f t="shared" si="34"/>
        <v>0</v>
      </c>
      <c r="R661" s="556">
        <f t="shared" si="35"/>
        <v>0</v>
      </c>
      <c r="S661" s="556">
        <f t="shared" si="35"/>
        <v>0</v>
      </c>
      <c r="T661" s="395"/>
      <c r="U661" s="395"/>
      <c r="V661" s="395"/>
      <c r="W661" s="395"/>
      <c r="BA661" s="553"/>
    </row>
    <row r="662" spans="2:53" x14ac:dyDescent="0.35">
      <c r="B662" s="80"/>
      <c r="C662" s="119"/>
      <c r="D662" s="119"/>
      <c r="E662" s="202"/>
      <c r="F662" s="119"/>
      <c r="G662" s="120"/>
      <c r="H662" s="41"/>
      <c r="I662" s="41"/>
      <c r="J662" s="329">
        <v>0</v>
      </c>
      <c r="K662" s="329">
        <v>0</v>
      </c>
      <c r="L662" s="391"/>
      <c r="M662" s="150"/>
      <c r="O662" s="555"/>
      <c r="P662" s="556">
        <f t="shared" si="33"/>
        <v>0</v>
      </c>
      <c r="Q662" s="556">
        <f t="shared" si="34"/>
        <v>0</v>
      </c>
      <c r="R662" s="556">
        <f t="shared" si="35"/>
        <v>0</v>
      </c>
      <c r="S662" s="556">
        <f t="shared" si="35"/>
        <v>0</v>
      </c>
      <c r="T662" s="395"/>
      <c r="U662" s="395"/>
      <c r="V662" s="395"/>
      <c r="W662" s="395"/>
      <c r="BA662" s="553"/>
    </row>
    <row r="663" spans="2:53" x14ac:dyDescent="0.35">
      <c r="B663" s="80"/>
      <c r="C663" s="119"/>
      <c r="D663" s="119"/>
      <c r="E663" s="202"/>
      <c r="F663" s="119"/>
      <c r="G663" s="120"/>
      <c r="H663" s="41"/>
      <c r="I663" s="41"/>
      <c r="J663" s="329">
        <v>0</v>
      </c>
      <c r="K663" s="329">
        <v>0</v>
      </c>
      <c r="L663" s="391"/>
      <c r="M663" s="150"/>
      <c r="O663" s="555"/>
      <c r="P663" s="556">
        <f t="shared" si="33"/>
        <v>0</v>
      </c>
      <c r="Q663" s="556">
        <f t="shared" si="34"/>
        <v>0</v>
      </c>
      <c r="R663" s="556">
        <f t="shared" si="35"/>
        <v>0</v>
      </c>
      <c r="S663" s="556">
        <f t="shared" si="35"/>
        <v>0</v>
      </c>
      <c r="T663" s="395"/>
      <c r="U663" s="395"/>
      <c r="V663" s="395"/>
      <c r="W663" s="395"/>
      <c r="BA663" s="553"/>
    </row>
    <row r="664" spans="2:53" x14ac:dyDescent="0.35">
      <c r="B664" s="80"/>
      <c r="C664" s="119"/>
      <c r="D664" s="119"/>
      <c r="E664" s="202"/>
      <c r="F664" s="119"/>
      <c r="G664" s="120"/>
      <c r="H664" s="41"/>
      <c r="I664" s="41"/>
      <c r="J664" s="329">
        <v>0</v>
      </c>
      <c r="K664" s="329">
        <v>0</v>
      </c>
      <c r="L664" s="391"/>
      <c r="M664" s="150"/>
      <c r="O664" s="555"/>
      <c r="P664" s="556">
        <f t="shared" si="33"/>
        <v>0</v>
      </c>
      <c r="Q664" s="556">
        <f t="shared" si="34"/>
        <v>0</v>
      </c>
      <c r="R664" s="556">
        <f t="shared" si="35"/>
        <v>0</v>
      </c>
      <c r="S664" s="556">
        <f t="shared" si="35"/>
        <v>0</v>
      </c>
      <c r="T664" s="395"/>
      <c r="U664" s="395"/>
      <c r="V664" s="395"/>
      <c r="W664" s="395"/>
      <c r="BA664" s="553"/>
    </row>
    <row r="665" spans="2:53" x14ac:dyDescent="0.35">
      <c r="B665" s="80"/>
      <c r="C665" s="119"/>
      <c r="D665" s="119"/>
      <c r="E665" s="202"/>
      <c r="F665" s="119"/>
      <c r="G665" s="120"/>
      <c r="H665" s="41"/>
      <c r="I665" s="41"/>
      <c r="J665" s="329">
        <v>0</v>
      </c>
      <c r="K665" s="329">
        <v>0</v>
      </c>
      <c r="L665" s="391"/>
      <c r="M665" s="150"/>
      <c r="O665" s="555"/>
      <c r="P665" s="556">
        <f t="shared" si="33"/>
        <v>0</v>
      </c>
      <c r="Q665" s="556">
        <f t="shared" si="34"/>
        <v>0</v>
      </c>
      <c r="R665" s="556">
        <f t="shared" si="35"/>
        <v>0</v>
      </c>
      <c r="S665" s="556">
        <f t="shared" si="35"/>
        <v>0</v>
      </c>
      <c r="T665" s="395"/>
      <c r="U665" s="395"/>
      <c r="V665" s="395"/>
      <c r="W665" s="395"/>
      <c r="BA665" s="553"/>
    </row>
    <row r="666" spans="2:53" x14ac:dyDescent="0.35">
      <c r="B666" s="80"/>
      <c r="C666" s="119"/>
      <c r="D666" s="119"/>
      <c r="E666" s="202"/>
      <c r="F666" s="119"/>
      <c r="G666" s="120"/>
      <c r="H666" s="41"/>
      <c r="I666" s="41"/>
      <c r="J666" s="329">
        <v>0</v>
      </c>
      <c r="K666" s="329">
        <v>0</v>
      </c>
      <c r="L666" s="391"/>
      <c r="M666" s="150"/>
      <c r="O666" s="555"/>
      <c r="P666" s="556">
        <f t="shared" si="33"/>
        <v>0</v>
      </c>
      <c r="Q666" s="556">
        <f t="shared" si="34"/>
        <v>0</v>
      </c>
      <c r="R666" s="556">
        <f t="shared" si="35"/>
        <v>0</v>
      </c>
      <c r="S666" s="556">
        <f t="shared" si="35"/>
        <v>0</v>
      </c>
      <c r="T666" s="395"/>
      <c r="U666" s="395"/>
      <c r="V666" s="395"/>
      <c r="W666" s="395"/>
      <c r="BA666" s="553"/>
    </row>
    <row r="667" spans="2:53" x14ac:dyDescent="0.35">
      <c r="B667" s="80"/>
      <c r="C667" s="119"/>
      <c r="D667" s="119"/>
      <c r="E667" s="202"/>
      <c r="F667" s="119"/>
      <c r="G667" s="120"/>
      <c r="H667" s="41"/>
      <c r="I667" s="41"/>
      <c r="J667" s="329">
        <v>0</v>
      </c>
      <c r="K667" s="329">
        <v>0</v>
      </c>
      <c r="L667" s="391"/>
      <c r="M667" s="150"/>
      <c r="O667" s="555"/>
      <c r="P667" s="556">
        <f t="shared" si="33"/>
        <v>0</v>
      </c>
      <c r="Q667" s="556">
        <f t="shared" si="34"/>
        <v>0</v>
      </c>
      <c r="R667" s="556">
        <f t="shared" si="35"/>
        <v>0</v>
      </c>
      <c r="S667" s="556">
        <f t="shared" si="35"/>
        <v>0</v>
      </c>
      <c r="T667" s="395"/>
      <c r="U667" s="395"/>
      <c r="V667" s="395"/>
      <c r="W667" s="395"/>
      <c r="BA667" s="553"/>
    </row>
    <row r="668" spans="2:53" x14ac:dyDescent="0.35">
      <c r="B668" s="80"/>
      <c r="C668" s="119"/>
      <c r="D668" s="119"/>
      <c r="E668" s="202"/>
      <c r="F668" s="119"/>
      <c r="G668" s="120"/>
      <c r="H668" s="41"/>
      <c r="I668" s="41"/>
      <c r="J668" s="329">
        <v>0</v>
      </c>
      <c r="K668" s="329">
        <v>0</v>
      </c>
      <c r="L668" s="391"/>
      <c r="M668" s="150"/>
      <c r="O668" s="555"/>
      <c r="P668" s="556">
        <f t="shared" si="33"/>
        <v>0</v>
      </c>
      <c r="Q668" s="556">
        <f t="shared" si="34"/>
        <v>0</v>
      </c>
      <c r="R668" s="556">
        <f t="shared" si="35"/>
        <v>0</v>
      </c>
      <c r="S668" s="556">
        <f t="shared" si="35"/>
        <v>0</v>
      </c>
      <c r="T668" s="395"/>
      <c r="U668" s="395"/>
      <c r="V668" s="395"/>
      <c r="W668" s="395"/>
      <c r="BA668" s="553"/>
    </row>
    <row r="669" spans="2:53" x14ac:dyDescent="0.35">
      <c r="B669" s="80"/>
      <c r="C669" s="119"/>
      <c r="D669" s="119"/>
      <c r="E669" s="202"/>
      <c r="F669" s="119"/>
      <c r="G669" s="120"/>
      <c r="H669" s="41"/>
      <c r="I669" s="41"/>
      <c r="J669" s="329">
        <v>0</v>
      </c>
      <c r="K669" s="329">
        <v>0</v>
      </c>
      <c r="L669" s="391"/>
      <c r="M669" s="150"/>
      <c r="O669" s="555"/>
      <c r="P669" s="556">
        <f t="shared" si="33"/>
        <v>0</v>
      </c>
      <c r="Q669" s="556">
        <f t="shared" si="34"/>
        <v>0</v>
      </c>
      <c r="R669" s="556">
        <f t="shared" si="35"/>
        <v>0</v>
      </c>
      <c r="S669" s="556">
        <f t="shared" si="35"/>
        <v>0</v>
      </c>
      <c r="T669" s="395"/>
      <c r="U669" s="395"/>
      <c r="V669" s="395"/>
      <c r="W669" s="395"/>
      <c r="BA669" s="553"/>
    </row>
    <row r="670" spans="2:53" x14ac:dyDescent="0.35">
      <c r="B670" s="80"/>
      <c r="C670" s="119"/>
      <c r="D670" s="119"/>
      <c r="E670" s="202"/>
      <c r="F670" s="119"/>
      <c r="G670" s="120"/>
      <c r="H670" s="41"/>
      <c r="I670" s="41"/>
      <c r="J670" s="329">
        <v>0</v>
      </c>
      <c r="K670" s="329">
        <v>0</v>
      </c>
      <c r="L670" s="391"/>
      <c r="M670" s="150"/>
      <c r="O670" s="555"/>
      <c r="P670" s="556">
        <f t="shared" si="33"/>
        <v>0</v>
      </c>
      <c r="Q670" s="556">
        <f t="shared" si="34"/>
        <v>0</v>
      </c>
      <c r="R670" s="556">
        <f t="shared" si="35"/>
        <v>0</v>
      </c>
      <c r="S670" s="556">
        <f t="shared" si="35"/>
        <v>0</v>
      </c>
      <c r="T670" s="395"/>
      <c r="U670" s="395"/>
      <c r="V670" s="395"/>
      <c r="W670" s="395"/>
      <c r="BA670" s="553"/>
    </row>
    <row r="671" spans="2:53" x14ac:dyDescent="0.35">
      <c r="B671" s="80"/>
      <c r="C671" s="119"/>
      <c r="D671" s="119"/>
      <c r="E671" s="202"/>
      <c r="F671" s="119"/>
      <c r="G671" s="120"/>
      <c r="H671" s="41"/>
      <c r="I671" s="41"/>
      <c r="J671" s="329">
        <v>0</v>
      </c>
      <c r="K671" s="329">
        <v>0</v>
      </c>
      <c r="L671" s="391"/>
      <c r="M671" s="150"/>
      <c r="O671" s="555"/>
      <c r="P671" s="556">
        <f t="shared" si="33"/>
        <v>0</v>
      </c>
      <c r="Q671" s="556">
        <f t="shared" si="34"/>
        <v>0</v>
      </c>
      <c r="R671" s="556">
        <f t="shared" si="35"/>
        <v>0</v>
      </c>
      <c r="S671" s="556">
        <f t="shared" si="35"/>
        <v>0</v>
      </c>
      <c r="T671" s="395"/>
      <c r="U671" s="395"/>
      <c r="V671" s="395"/>
      <c r="W671" s="395"/>
      <c r="BA671" s="553"/>
    </row>
    <row r="672" spans="2:53" x14ac:dyDescent="0.35">
      <c r="B672" s="80"/>
      <c r="C672" s="119"/>
      <c r="D672" s="119"/>
      <c r="E672" s="202"/>
      <c r="F672" s="119"/>
      <c r="G672" s="120"/>
      <c r="H672" s="41"/>
      <c r="I672" s="41"/>
      <c r="J672" s="329">
        <v>0</v>
      </c>
      <c r="K672" s="329">
        <v>0</v>
      </c>
      <c r="L672" s="391"/>
      <c r="M672" s="150"/>
      <c r="O672" s="555"/>
      <c r="P672" s="556">
        <f t="shared" si="33"/>
        <v>0</v>
      </c>
      <c r="Q672" s="556">
        <f t="shared" si="34"/>
        <v>0</v>
      </c>
      <c r="R672" s="556">
        <f t="shared" si="35"/>
        <v>0</v>
      </c>
      <c r="S672" s="556">
        <f t="shared" si="35"/>
        <v>0</v>
      </c>
      <c r="T672" s="395"/>
      <c r="U672" s="395"/>
      <c r="V672" s="395"/>
      <c r="W672" s="395"/>
      <c r="BA672" s="553"/>
    </row>
    <row r="673" spans="2:53" x14ac:dyDescent="0.35">
      <c r="B673" s="80"/>
      <c r="C673" s="119"/>
      <c r="D673" s="119"/>
      <c r="E673" s="202"/>
      <c r="F673" s="119"/>
      <c r="G673" s="120"/>
      <c r="H673" s="41"/>
      <c r="I673" s="41"/>
      <c r="J673" s="329">
        <v>0</v>
      </c>
      <c r="K673" s="329">
        <v>0</v>
      </c>
      <c r="L673" s="391"/>
      <c r="M673" s="150"/>
      <c r="O673" s="555"/>
      <c r="P673" s="556">
        <f t="shared" si="33"/>
        <v>0</v>
      </c>
      <c r="Q673" s="556">
        <f t="shared" si="34"/>
        <v>0</v>
      </c>
      <c r="R673" s="556">
        <f t="shared" si="35"/>
        <v>0</v>
      </c>
      <c r="S673" s="556">
        <f t="shared" si="35"/>
        <v>0</v>
      </c>
      <c r="T673" s="395"/>
      <c r="U673" s="395"/>
      <c r="V673" s="395"/>
      <c r="W673" s="395"/>
      <c r="BA673" s="553"/>
    </row>
    <row r="674" spans="2:53" x14ac:dyDescent="0.35">
      <c r="B674" s="80"/>
      <c r="C674" s="119"/>
      <c r="D674" s="119"/>
      <c r="E674" s="202"/>
      <c r="F674" s="119"/>
      <c r="G674" s="120"/>
      <c r="H674" s="41"/>
      <c r="I674" s="41"/>
      <c r="J674" s="329">
        <v>0</v>
      </c>
      <c r="K674" s="329">
        <v>0</v>
      </c>
      <c r="L674" s="391"/>
      <c r="M674" s="150"/>
      <c r="O674" s="555"/>
      <c r="P674" s="556">
        <f t="shared" si="33"/>
        <v>0</v>
      </c>
      <c r="Q674" s="556">
        <f t="shared" si="34"/>
        <v>0</v>
      </c>
      <c r="R674" s="556">
        <f t="shared" si="35"/>
        <v>0</v>
      </c>
      <c r="S674" s="556">
        <f t="shared" si="35"/>
        <v>0</v>
      </c>
      <c r="T674" s="395"/>
      <c r="U674" s="395"/>
      <c r="V674" s="395"/>
      <c r="W674" s="395"/>
      <c r="BA674" s="553"/>
    </row>
    <row r="675" spans="2:53" x14ac:dyDescent="0.35">
      <c r="B675" s="80"/>
      <c r="C675" s="119"/>
      <c r="D675" s="119"/>
      <c r="E675" s="202"/>
      <c r="F675" s="119"/>
      <c r="G675" s="120"/>
      <c r="H675" s="41"/>
      <c r="I675" s="41"/>
      <c r="J675" s="329">
        <v>0</v>
      </c>
      <c r="K675" s="329">
        <v>0</v>
      </c>
      <c r="L675" s="391"/>
      <c r="M675" s="150"/>
      <c r="O675" s="555"/>
      <c r="P675" s="556">
        <f t="shared" si="33"/>
        <v>0</v>
      </c>
      <c r="Q675" s="556">
        <f t="shared" si="34"/>
        <v>0</v>
      </c>
      <c r="R675" s="556">
        <f t="shared" si="35"/>
        <v>0</v>
      </c>
      <c r="S675" s="556">
        <f t="shared" si="35"/>
        <v>0</v>
      </c>
      <c r="T675" s="395"/>
      <c r="U675" s="395"/>
      <c r="V675" s="395"/>
      <c r="W675" s="395"/>
      <c r="BA675" s="553"/>
    </row>
    <row r="676" spans="2:53" x14ac:dyDescent="0.35">
      <c r="B676" s="80"/>
      <c r="C676" s="119"/>
      <c r="D676" s="119"/>
      <c r="E676" s="202"/>
      <c r="F676" s="119"/>
      <c r="G676" s="120"/>
      <c r="H676" s="41"/>
      <c r="I676" s="41"/>
      <c r="J676" s="329">
        <v>0</v>
      </c>
      <c r="K676" s="329">
        <v>0</v>
      </c>
      <c r="L676" s="391"/>
      <c r="M676" s="150"/>
      <c r="O676" s="555"/>
      <c r="P676" s="556">
        <f t="shared" si="33"/>
        <v>0</v>
      </c>
      <c r="Q676" s="556">
        <f t="shared" si="34"/>
        <v>0</v>
      </c>
      <c r="R676" s="556">
        <f t="shared" si="35"/>
        <v>0</v>
      </c>
      <c r="S676" s="556">
        <f t="shared" si="35"/>
        <v>0</v>
      </c>
      <c r="T676" s="395"/>
      <c r="U676" s="395"/>
      <c r="V676" s="395"/>
      <c r="W676" s="395"/>
      <c r="BA676" s="553"/>
    </row>
    <row r="677" spans="2:53" x14ac:dyDescent="0.35">
      <c r="B677" s="80"/>
      <c r="C677" s="119"/>
      <c r="D677" s="119"/>
      <c r="E677" s="202"/>
      <c r="F677" s="119"/>
      <c r="G677" s="120"/>
      <c r="H677" s="41"/>
      <c r="I677" s="41"/>
      <c r="J677" s="329">
        <v>0</v>
      </c>
      <c r="K677" s="329">
        <v>0</v>
      </c>
      <c r="L677" s="391"/>
      <c r="M677" s="150"/>
      <c r="O677" s="555"/>
      <c r="P677" s="556">
        <f t="shared" si="33"/>
        <v>0</v>
      </c>
      <c r="Q677" s="556">
        <f t="shared" si="34"/>
        <v>0</v>
      </c>
      <c r="R677" s="556">
        <f t="shared" si="35"/>
        <v>0</v>
      </c>
      <c r="S677" s="556">
        <f t="shared" si="35"/>
        <v>0</v>
      </c>
      <c r="T677" s="395"/>
      <c r="U677" s="395"/>
      <c r="V677" s="395"/>
      <c r="W677" s="395"/>
      <c r="BA677" s="553"/>
    </row>
    <row r="678" spans="2:53" x14ac:dyDescent="0.35">
      <c r="B678" s="80"/>
      <c r="C678" s="119"/>
      <c r="D678" s="119"/>
      <c r="E678" s="202"/>
      <c r="F678" s="119"/>
      <c r="G678" s="120"/>
      <c r="H678" s="41"/>
      <c r="I678" s="41"/>
      <c r="J678" s="329">
        <v>0</v>
      </c>
      <c r="K678" s="329">
        <v>0</v>
      </c>
      <c r="L678" s="391"/>
      <c r="M678" s="150"/>
      <c r="O678" s="555"/>
      <c r="P678" s="556">
        <f t="shared" si="33"/>
        <v>0</v>
      </c>
      <c r="Q678" s="556">
        <f t="shared" si="34"/>
        <v>0</v>
      </c>
      <c r="R678" s="556">
        <f t="shared" si="35"/>
        <v>0</v>
      </c>
      <c r="S678" s="556">
        <f t="shared" si="35"/>
        <v>0</v>
      </c>
      <c r="T678" s="395"/>
      <c r="U678" s="395"/>
      <c r="V678" s="395"/>
      <c r="W678" s="395"/>
      <c r="BA678" s="553"/>
    </row>
    <row r="679" spans="2:53" x14ac:dyDescent="0.35">
      <c r="B679" s="80"/>
      <c r="C679" s="119"/>
      <c r="D679" s="119"/>
      <c r="E679" s="202"/>
      <c r="F679" s="119"/>
      <c r="G679" s="120"/>
      <c r="H679" s="41"/>
      <c r="I679" s="41"/>
      <c r="J679" s="329">
        <v>0</v>
      </c>
      <c r="K679" s="329">
        <v>0</v>
      </c>
      <c r="L679" s="391"/>
      <c r="M679" s="150"/>
      <c r="O679" s="555"/>
      <c r="P679" s="556">
        <f t="shared" si="33"/>
        <v>0</v>
      </c>
      <c r="Q679" s="556">
        <f t="shared" si="34"/>
        <v>0</v>
      </c>
      <c r="R679" s="556">
        <f t="shared" si="35"/>
        <v>0</v>
      </c>
      <c r="S679" s="556">
        <f t="shared" si="35"/>
        <v>0</v>
      </c>
      <c r="T679" s="395"/>
      <c r="U679" s="395"/>
      <c r="V679" s="395"/>
      <c r="W679" s="395"/>
      <c r="BA679" s="553"/>
    </row>
    <row r="680" spans="2:53" x14ac:dyDescent="0.35">
      <c r="B680" s="80"/>
      <c r="C680" s="119"/>
      <c r="D680" s="119"/>
      <c r="E680" s="202"/>
      <c r="F680" s="119"/>
      <c r="G680" s="120"/>
      <c r="H680" s="41"/>
      <c r="I680" s="41"/>
      <c r="J680" s="329">
        <v>0</v>
      </c>
      <c r="K680" s="329">
        <v>0</v>
      </c>
      <c r="L680" s="391"/>
      <c r="M680" s="150"/>
      <c r="O680" s="555"/>
      <c r="P680" s="556">
        <f t="shared" si="33"/>
        <v>0</v>
      </c>
      <c r="Q680" s="556">
        <f t="shared" si="34"/>
        <v>0</v>
      </c>
      <c r="R680" s="556">
        <f t="shared" si="35"/>
        <v>0</v>
      </c>
      <c r="S680" s="556">
        <f t="shared" si="35"/>
        <v>0</v>
      </c>
      <c r="T680" s="395"/>
      <c r="U680" s="395"/>
      <c r="V680" s="395"/>
      <c r="W680" s="395"/>
      <c r="BA680" s="553"/>
    </row>
    <row r="681" spans="2:53" x14ac:dyDescent="0.35">
      <c r="B681" s="80"/>
      <c r="C681" s="119"/>
      <c r="D681" s="119"/>
      <c r="E681" s="202"/>
      <c r="F681" s="119"/>
      <c r="G681" s="120"/>
      <c r="H681" s="41"/>
      <c r="I681" s="41"/>
      <c r="J681" s="329">
        <v>0</v>
      </c>
      <c r="K681" s="329">
        <v>0</v>
      </c>
      <c r="L681" s="391"/>
      <c r="M681" s="150"/>
      <c r="O681" s="555"/>
      <c r="P681" s="556">
        <f t="shared" si="33"/>
        <v>0</v>
      </c>
      <c r="Q681" s="556">
        <f t="shared" si="34"/>
        <v>0</v>
      </c>
      <c r="R681" s="556">
        <f t="shared" si="35"/>
        <v>0</v>
      </c>
      <c r="S681" s="556">
        <f t="shared" si="35"/>
        <v>0</v>
      </c>
      <c r="T681" s="395"/>
      <c r="U681" s="395"/>
      <c r="V681" s="395"/>
      <c r="W681" s="395"/>
      <c r="BA681" s="553"/>
    </row>
    <row r="682" spans="2:53" x14ac:dyDescent="0.35">
      <c r="B682" s="80"/>
      <c r="C682" s="119"/>
      <c r="D682" s="119"/>
      <c r="E682" s="202"/>
      <c r="F682" s="119"/>
      <c r="G682" s="120"/>
      <c r="H682" s="41"/>
      <c r="I682" s="41"/>
      <c r="J682" s="329">
        <v>0</v>
      </c>
      <c r="K682" s="329">
        <v>0</v>
      </c>
      <c r="L682" s="391"/>
      <c r="M682" s="150"/>
      <c r="O682" s="555"/>
      <c r="P682" s="556">
        <f t="shared" si="33"/>
        <v>0</v>
      </c>
      <c r="Q682" s="556">
        <f t="shared" si="34"/>
        <v>0</v>
      </c>
      <c r="R682" s="556">
        <f t="shared" si="35"/>
        <v>0</v>
      </c>
      <c r="S682" s="556">
        <f t="shared" si="35"/>
        <v>0</v>
      </c>
      <c r="T682" s="395"/>
      <c r="U682" s="395"/>
      <c r="V682" s="395"/>
      <c r="W682" s="395"/>
      <c r="BA682" s="553"/>
    </row>
    <row r="683" spans="2:53" x14ac:dyDescent="0.35">
      <c r="B683" s="80"/>
      <c r="C683" s="119"/>
      <c r="D683" s="119"/>
      <c r="E683" s="202"/>
      <c r="F683" s="119"/>
      <c r="G683" s="120"/>
      <c r="H683" s="41"/>
      <c r="I683" s="41"/>
      <c r="J683" s="329">
        <v>0</v>
      </c>
      <c r="K683" s="329">
        <v>0</v>
      </c>
      <c r="L683" s="391"/>
      <c r="M683" s="150"/>
      <c r="O683" s="555"/>
      <c r="P683" s="556">
        <f t="shared" si="33"/>
        <v>0</v>
      </c>
      <c r="Q683" s="556">
        <f t="shared" si="34"/>
        <v>0</v>
      </c>
      <c r="R683" s="556">
        <f t="shared" si="35"/>
        <v>0</v>
      </c>
      <c r="S683" s="556">
        <f t="shared" si="35"/>
        <v>0</v>
      </c>
      <c r="T683" s="395"/>
      <c r="U683" s="395"/>
      <c r="V683" s="395"/>
      <c r="W683" s="395"/>
      <c r="BA683" s="553"/>
    </row>
    <row r="684" spans="2:53" x14ac:dyDescent="0.35">
      <c r="B684" s="80"/>
      <c r="C684" s="119"/>
      <c r="D684" s="119"/>
      <c r="E684" s="202"/>
      <c r="F684" s="119"/>
      <c r="G684" s="120"/>
      <c r="H684" s="41"/>
      <c r="I684" s="41"/>
      <c r="J684" s="329">
        <v>0</v>
      </c>
      <c r="K684" s="329">
        <v>0</v>
      </c>
      <c r="L684" s="391"/>
      <c r="M684" s="150"/>
      <c r="O684" s="555"/>
      <c r="P684" s="556">
        <f t="shared" si="33"/>
        <v>0</v>
      </c>
      <c r="Q684" s="556">
        <f t="shared" si="34"/>
        <v>0</v>
      </c>
      <c r="R684" s="556">
        <f t="shared" si="35"/>
        <v>0</v>
      </c>
      <c r="S684" s="556">
        <f t="shared" si="35"/>
        <v>0</v>
      </c>
      <c r="T684" s="395"/>
      <c r="U684" s="395"/>
      <c r="V684" s="395"/>
      <c r="W684" s="395"/>
      <c r="BA684" s="553"/>
    </row>
    <row r="685" spans="2:53" x14ac:dyDescent="0.35">
      <c r="B685" s="80"/>
      <c r="C685" s="119"/>
      <c r="D685" s="119"/>
      <c r="E685" s="202"/>
      <c r="F685" s="119"/>
      <c r="G685" s="120"/>
      <c r="H685" s="41"/>
      <c r="I685" s="41"/>
      <c r="J685" s="329">
        <v>0</v>
      </c>
      <c r="K685" s="329">
        <v>0</v>
      </c>
      <c r="L685" s="391"/>
      <c r="M685" s="150"/>
      <c r="O685" s="555"/>
      <c r="P685" s="556">
        <f t="shared" si="33"/>
        <v>0</v>
      </c>
      <c r="Q685" s="556">
        <f t="shared" si="34"/>
        <v>0</v>
      </c>
      <c r="R685" s="556">
        <f t="shared" si="35"/>
        <v>0</v>
      </c>
      <c r="S685" s="556">
        <f t="shared" si="35"/>
        <v>0</v>
      </c>
      <c r="T685" s="395"/>
      <c r="U685" s="395"/>
      <c r="V685" s="395"/>
      <c r="W685" s="395"/>
      <c r="BA685" s="553"/>
    </row>
    <row r="686" spans="2:53" x14ac:dyDescent="0.35">
      <c r="B686" s="80"/>
      <c r="C686" s="119"/>
      <c r="D686" s="119"/>
      <c r="E686" s="202"/>
      <c r="F686" s="119"/>
      <c r="G686" s="120"/>
      <c r="H686" s="41"/>
      <c r="I686" s="41"/>
      <c r="J686" s="329">
        <v>0</v>
      </c>
      <c r="K686" s="329">
        <v>0</v>
      </c>
      <c r="L686" s="391"/>
      <c r="M686" s="150"/>
      <c r="O686" s="555"/>
      <c r="P686" s="556">
        <f t="shared" si="33"/>
        <v>0</v>
      </c>
      <c r="Q686" s="556">
        <f t="shared" si="34"/>
        <v>0</v>
      </c>
      <c r="R686" s="556">
        <f t="shared" si="35"/>
        <v>0</v>
      </c>
      <c r="S686" s="556">
        <f t="shared" si="35"/>
        <v>0</v>
      </c>
      <c r="T686" s="395"/>
      <c r="U686" s="395"/>
      <c r="V686" s="395"/>
      <c r="W686" s="395"/>
      <c r="BA686" s="553"/>
    </row>
    <row r="687" spans="2:53" x14ac:dyDescent="0.35">
      <c r="B687" s="80"/>
      <c r="C687" s="119"/>
      <c r="D687" s="119"/>
      <c r="E687" s="202"/>
      <c r="F687" s="119"/>
      <c r="G687" s="120"/>
      <c r="H687" s="41"/>
      <c r="I687" s="41"/>
      <c r="J687" s="329">
        <v>0</v>
      </c>
      <c r="K687" s="329">
        <v>0</v>
      </c>
      <c r="L687" s="391"/>
      <c r="M687" s="150"/>
      <c r="O687" s="555"/>
      <c r="P687" s="556">
        <f t="shared" si="33"/>
        <v>0</v>
      </c>
      <c r="Q687" s="556">
        <f t="shared" si="34"/>
        <v>0</v>
      </c>
      <c r="R687" s="556">
        <f t="shared" si="35"/>
        <v>0</v>
      </c>
      <c r="S687" s="556">
        <f t="shared" si="35"/>
        <v>0</v>
      </c>
      <c r="T687" s="395"/>
      <c r="U687" s="395"/>
      <c r="V687" s="395"/>
      <c r="W687" s="395"/>
      <c r="BA687" s="553"/>
    </row>
    <row r="688" spans="2:53" x14ac:dyDescent="0.35">
      <c r="B688" s="80"/>
      <c r="C688" s="119"/>
      <c r="D688" s="119"/>
      <c r="E688" s="202"/>
      <c r="F688" s="119"/>
      <c r="G688" s="120"/>
      <c r="H688" s="41"/>
      <c r="I688" s="41"/>
      <c r="J688" s="329">
        <v>0</v>
      </c>
      <c r="K688" s="329">
        <v>0</v>
      </c>
      <c r="L688" s="391"/>
      <c r="M688" s="150"/>
      <c r="O688" s="555"/>
      <c r="P688" s="556">
        <f t="shared" si="33"/>
        <v>0</v>
      </c>
      <c r="Q688" s="556">
        <f t="shared" si="34"/>
        <v>0</v>
      </c>
      <c r="R688" s="556">
        <f t="shared" si="35"/>
        <v>0</v>
      </c>
      <c r="S688" s="556">
        <f t="shared" si="35"/>
        <v>0</v>
      </c>
      <c r="T688" s="395"/>
      <c r="U688" s="395"/>
      <c r="V688" s="395"/>
      <c r="W688" s="395"/>
      <c r="BA688" s="553"/>
    </row>
    <row r="689" spans="2:53" x14ac:dyDescent="0.35">
      <c r="B689" s="80"/>
      <c r="C689" s="119"/>
      <c r="D689" s="119"/>
      <c r="E689" s="202"/>
      <c r="F689" s="119"/>
      <c r="G689" s="120"/>
      <c r="H689" s="41"/>
      <c r="I689" s="41"/>
      <c r="J689" s="329">
        <v>0</v>
      </c>
      <c r="K689" s="329">
        <v>0</v>
      </c>
      <c r="L689" s="391"/>
      <c r="M689" s="150"/>
      <c r="O689" s="555"/>
      <c r="P689" s="556">
        <f t="shared" si="33"/>
        <v>0</v>
      </c>
      <c r="Q689" s="556">
        <f t="shared" si="34"/>
        <v>0</v>
      </c>
      <c r="R689" s="556">
        <f t="shared" si="35"/>
        <v>0</v>
      </c>
      <c r="S689" s="556">
        <f t="shared" si="35"/>
        <v>0</v>
      </c>
      <c r="T689" s="395"/>
      <c r="U689" s="395"/>
      <c r="V689" s="395"/>
      <c r="W689" s="395"/>
      <c r="BA689" s="553"/>
    </row>
    <row r="690" spans="2:53" x14ac:dyDescent="0.35">
      <c r="B690" s="80"/>
      <c r="C690" s="119"/>
      <c r="D690" s="119"/>
      <c r="E690" s="202"/>
      <c r="F690" s="119"/>
      <c r="G690" s="120"/>
      <c r="H690" s="41"/>
      <c r="I690" s="41"/>
      <c r="J690" s="329">
        <v>0</v>
      </c>
      <c r="K690" s="329">
        <v>0</v>
      </c>
      <c r="L690" s="391"/>
      <c r="M690" s="150"/>
      <c r="O690" s="555"/>
      <c r="P690" s="556">
        <f t="shared" ref="P690:P753" si="36">J690*$G$32</f>
        <v>0</v>
      </c>
      <c r="Q690" s="556">
        <f t="shared" ref="Q690:Q753" si="37">K690*$G$42</f>
        <v>0</v>
      </c>
      <c r="R690" s="556">
        <f t="shared" ref="R690:S753" si="38">P690-J690</f>
        <v>0</v>
      </c>
      <c r="S690" s="556">
        <f t="shared" si="38"/>
        <v>0</v>
      </c>
      <c r="T690" s="395"/>
      <c r="U690" s="395"/>
      <c r="V690" s="395"/>
      <c r="W690" s="395"/>
      <c r="BA690" s="553"/>
    </row>
    <row r="691" spans="2:53" x14ac:dyDescent="0.35">
      <c r="B691" s="80"/>
      <c r="C691" s="119"/>
      <c r="D691" s="119"/>
      <c r="E691" s="202"/>
      <c r="F691" s="119"/>
      <c r="G691" s="120"/>
      <c r="H691" s="41"/>
      <c r="I691" s="41"/>
      <c r="J691" s="329">
        <v>0</v>
      </c>
      <c r="K691" s="329">
        <v>0</v>
      </c>
      <c r="L691" s="391"/>
      <c r="M691" s="150"/>
      <c r="O691" s="555"/>
      <c r="P691" s="556">
        <f t="shared" si="36"/>
        <v>0</v>
      </c>
      <c r="Q691" s="556">
        <f t="shared" si="37"/>
        <v>0</v>
      </c>
      <c r="R691" s="556">
        <f t="shared" si="38"/>
        <v>0</v>
      </c>
      <c r="S691" s="556">
        <f t="shared" si="38"/>
        <v>0</v>
      </c>
      <c r="T691" s="395"/>
      <c r="U691" s="395"/>
      <c r="V691" s="395"/>
      <c r="W691" s="395"/>
      <c r="BA691" s="553"/>
    </row>
    <row r="692" spans="2:53" x14ac:dyDescent="0.35">
      <c r="B692" s="80"/>
      <c r="C692" s="119"/>
      <c r="D692" s="119"/>
      <c r="E692" s="202"/>
      <c r="F692" s="119"/>
      <c r="G692" s="120"/>
      <c r="H692" s="41"/>
      <c r="I692" s="41"/>
      <c r="J692" s="329">
        <v>0</v>
      </c>
      <c r="K692" s="329">
        <v>0</v>
      </c>
      <c r="L692" s="391"/>
      <c r="M692" s="150"/>
      <c r="O692" s="555"/>
      <c r="P692" s="556">
        <f t="shared" si="36"/>
        <v>0</v>
      </c>
      <c r="Q692" s="556">
        <f t="shared" si="37"/>
        <v>0</v>
      </c>
      <c r="R692" s="556">
        <f t="shared" si="38"/>
        <v>0</v>
      </c>
      <c r="S692" s="556">
        <f t="shared" si="38"/>
        <v>0</v>
      </c>
      <c r="T692" s="395"/>
      <c r="U692" s="395"/>
      <c r="V692" s="395"/>
      <c r="W692" s="395"/>
      <c r="BA692" s="553"/>
    </row>
    <row r="693" spans="2:53" x14ac:dyDescent="0.35">
      <c r="B693" s="80"/>
      <c r="C693" s="119"/>
      <c r="D693" s="119"/>
      <c r="E693" s="202"/>
      <c r="F693" s="119"/>
      <c r="G693" s="120"/>
      <c r="H693" s="41"/>
      <c r="I693" s="41"/>
      <c r="J693" s="329">
        <v>0</v>
      </c>
      <c r="K693" s="329">
        <v>0</v>
      </c>
      <c r="L693" s="391"/>
      <c r="M693" s="150"/>
      <c r="O693" s="555"/>
      <c r="P693" s="556">
        <f t="shared" si="36"/>
        <v>0</v>
      </c>
      <c r="Q693" s="556">
        <f t="shared" si="37"/>
        <v>0</v>
      </c>
      <c r="R693" s="556">
        <f t="shared" si="38"/>
        <v>0</v>
      </c>
      <c r="S693" s="556">
        <f t="shared" si="38"/>
        <v>0</v>
      </c>
      <c r="T693" s="395"/>
      <c r="U693" s="395"/>
      <c r="V693" s="395"/>
      <c r="W693" s="395"/>
      <c r="BA693" s="553"/>
    </row>
    <row r="694" spans="2:53" x14ac:dyDescent="0.35">
      <c r="B694" s="80"/>
      <c r="C694" s="119"/>
      <c r="D694" s="119"/>
      <c r="E694" s="202"/>
      <c r="F694" s="119"/>
      <c r="G694" s="120"/>
      <c r="H694" s="41"/>
      <c r="I694" s="41"/>
      <c r="J694" s="329">
        <v>0</v>
      </c>
      <c r="K694" s="329">
        <v>0</v>
      </c>
      <c r="L694" s="391"/>
      <c r="M694" s="150"/>
      <c r="O694" s="555"/>
      <c r="P694" s="556">
        <f t="shared" si="36"/>
        <v>0</v>
      </c>
      <c r="Q694" s="556">
        <f t="shared" si="37"/>
        <v>0</v>
      </c>
      <c r="R694" s="556">
        <f t="shared" si="38"/>
        <v>0</v>
      </c>
      <c r="S694" s="556">
        <f t="shared" si="38"/>
        <v>0</v>
      </c>
      <c r="T694" s="395"/>
      <c r="U694" s="395"/>
      <c r="V694" s="395"/>
      <c r="W694" s="395"/>
      <c r="BA694" s="553"/>
    </row>
    <row r="695" spans="2:53" x14ac:dyDescent="0.35">
      <c r="B695" s="80"/>
      <c r="C695" s="119"/>
      <c r="D695" s="119"/>
      <c r="E695" s="202"/>
      <c r="F695" s="119"/>
      <c r="G695" s="120"/>
      <c r="H695" s="41"/>
      <c r="I695" s="41"/>
      <c r="J695" s="329">
        <v>0</v>
      </c>
      <c r="K695" s="329">
        <v>0</v>
      </c>
      <c r="L695" s="391"/>
      <c r="M695" s="150"/>
      <c r="O695" s="555"/>
      <c r="P695" s="556">
        <f t="shared" si="36"/>
        <v>0</v>
      </c>
      <c r="Q695" s="556">
        <f t="shared" si="37"/>
        <v>0</v>
      </c>
      <c r="R695" s="556">
        <f t="shared" si="38"/>
        <v>0</v>
      </c>
      <c r="S695" s="556">
        <f t="shared" si="38"/>
        <v>0</v>
      </c>
      <c r="T695" s="395"/>
      <c r="U695" s="395"/>
      <c r="V695" s="395"/>
      <c r="W695" s="395"/>
      <c r="BA695" s="553"/>
    </row>
    <row r="696" spans="2:53" x14ac:dyDescent="0.35">
      <c r="B696" s="80"/>
      <c r="C696" s="119"/>
      <c r="D696" s="119"/>
      <c r="E696" s="202"/>
      <c r="F696" s="119"/>
      <c r="G696" s="120"/>
      <c r="H696" s="41"/>
      <c r="I696" s="41"/>
      <c r="J696" s="329">
        <v>0</v>
      </c>
      <c r="K696" s="329">
        <v>0</v>
      </c>
      <c r="L696" s="391"/>
      <c r="M696" s="150"/>
      <c r="O696" s="555"/>
      <c r="P696" s="556">
        <f t="shared" si="36"/>
        <v>0</v>
      </c>
      <c r="Q696" s="556">
        <f t="shared" si="37"/>
        <v>0</v>
      </c>
      <c r="R696" s="556">
        <f t="shared" si="38"/>
        <v>0</v>
      </c>
      <c r="S696" s="556">
        <f t="shared" si="38"/>
        <v>0</v>
      </c>
      <c r="T696" s="395"/>
      <c r="U696" s="395"/>
      <c r="V696" s="395"/>
      <c r="W696" s="395"/>
      <c r="BA696" s="553"/>
    </row>
    <row r="697" spans="2:53" x14ac:dyDescent="0.35">
      <c r="B697" s="80"/>
      <c r="C697" s="119"/>
      <c r="D697" s="119"/>
      <c r="E697" s="202"/>
      <c r="F697" s="119"/>
      <c r="G697" s="120"/>
      <c r="H697" s="41"/>
      <c r="I697" s="41"/>
      <c r="J697" s="329">
        <v>0</v>
      </c>
      <c r="K697" s="329">
        <v>0</v>
      </c>
      <c r="L697" s="391"/>
      <c r="M697" s="150"/>
      <c r="O697" s="555"/>
      <c r="P697" s="556">
        <f t="shared" si="36"/>
        <v>0</v>
      </c>
      <c r="Q697" s="556">
        <f t="shared" si="37"/>
        <v>0</v>
      </c>
      <c r="R697" s="556">
        <f t="shared" si="38"/>
        <v>0</v>
      </c>
      <c r="S697" s="556">
        <f t="shared" si="38"/>
        <v>0</v>
      </c>
      <c r="T697" s="395"/>
      <c r="U697" s="395"/>
      <c r="V697" s="395"/>
      <c r="W697" s="395"/>
      <c r="BA697" s="553"/>
    </row>
    <row r="698" spans="2:53" x14ac:dyDescent="0.35">
      <c r="B698" s="80"/>
      <c r="C698" s="119"/>
      <c r="D698" s="119"/>
      <c r="E698" s="202"/>
      <c r="F698" s="119"/>
      <c r="G698" s="120"/>
      <c r="H698" s="41"/>
      <c r="I698" s="41"/>
      <c r="J698" s="329">
        <v>0</v>
      </c>
      <c r="K698" s="329">
        <v>0</v>
      </c>
      <c r="L698" s="391"/>
      <c r="M698" s="150"/>
      <c r="O698" s="555"/>
      <c r="P698" s="556">
        <f t="shared" si="36"/>
        <v>0</v>
      </c>
      <c r="Q698" s="556">
        <f t="shared" si="37"/>
        <v>0</v>
      </c>
      <c r="R698" s="556">
        <f t="shared" si="38"/>
        <v>0</v>
      </c>
      <c r="S698" s="556">
        <f t="shared" si="38"/>
        <v>0</v>
      </c>
      <c r="T698" s="395"/>
      <c r="U698" s="395"/>
      <c r="V698" s="395"/>
      <c r="W698" s="395"/>
      <c r="BA698" s="553"/>
    </row>
    <row r="699" spans="2:53" x14ac:dyDescent="0.35">
      <c r="B699" s="80"/>
      <c r="C699" s="119"/>
      <c r="D699" s="119"/>
      <c r="E699" s="202"/>
      <c r="F699" s="119"/>
      <c r="G699" s="120"/>
      <c r="H699" s="41"/>
      <c r="I699" s="41"/>
      <c r="J699" s="329">
        <v>0</v>
      </c>
      <c r="K699" s="329">
        <v>0</v>
      </c>
      <c r="L699" s="391"/>
      <c r="M699" s="150"/>
      <c r="O699" s="555"/>
      <c r="P699" s="556">
        <f t="shared" si="36"/>
        <v>0</v>
      </c>
      <c r="Q699" s="556">
        <f t="shared" si="37"/>
        <v>0</v>
      </c>
      <c r="R699" s="556">
        <f t="shared" si="38"/>
        <v>0</v>
      </c>
      <c r="S699" s="556">
        <f t="shared" si="38"/>
        <v>0</v>
      </c>
      <c r="T699" s="395"/>
      <c r="U699" s="395"/>
      <c r="V699" s="395"/>
      <c r="W699" s="395"/>
      <c r="BA699" s="553"/>
    </row>
    <row r="700" spans="2:53" x14ac:dyDescent="0.35">
      <c r="B700" s="80"/>
      <c r="C700" s="119"/>
      <c r="D700" s="119"/>
      <c r="E700" s="202"/>
      <c r="F700" s="119"/>
      <c r="G700" s="120"/>
      <c r="H700" s="41"/>
      <c r="I700" s="41"/>
      <c r="J700" s="329">
        <v>0</v>
      </c>
      <c r="K700" s="329">
        <v>0</v>
      </c>
      <c r="L700" s="391"/>
      <c r="M700" s="150"/>
      <c r="O700" s="555"/>
      <c r="P700" s="556">
        <f t="shared" si="36"/>
        <v>0</v>
      </c>
      <c r="Q700" s="556">
        <f t="shared" si="37"/>
        <v>0</v>
      </c>
      <c r="R700" s="556">
        <f t="shared" si="38"/>
        <v>0</v>
      </c>
      <c r="S700" s="556">
        <f t="shared" si="38"/>
        <v>0</v>
      </c>
      <c r="T700" s="395"/>
      <c r="U700" s="395"/>
      <c r="V700" s="395"/>
      <c r="W700" s="395"/>
      <c r="BA700" s="553"/>
    </row>
    <row r="701" spans="2:53" x14ac:dyDescent="0.35">
      <c r="B701" s="80"/>
      <c r="C701" s="119"/>
      <c r="D701" s="119"/>
      <c r="E701" s="202"/>
      <c r="F701" s="119"/>
      <c r="G701" s="120"/>
      <c r="H701" s="41"/>
      <c r="I701" s="41"/>
      <c r="J701" s="329">
        <v>0</v>
      </c>
      <c r="K701" s="329">
        <v>0</v>
      </c>
      <c r="L701" s="391"/>
      <c r="M701" s="150"/>
      <c r="O701" s="555"/>
      <c r="P701" s="556">
        <f t="shared" si="36"/>
        <v>0</v>
      </c>
      <c r="Q701" s="556">
        <f t="shared" si="37"/>
        <v>0</v>
      </c>
      <c r="R701" s="556">
        <f t="shared" si="38"/>
        <v>0</v>
      </c>
      <c r="S701" s="556">
        <f t="shared" si="38"/>
        <v>0</v>
      </c>
      <c r="T701" s="395"/>
      <c r="U701" s="395"/>
      <c r="V701" s="395"/>
      <c r="W701" s="395"/>
      <c r="BA701" s="553"/>
    </row>
    <row r="702" spans="2:53" x14ac:dyDescent="0.35">
      <c r="B702" s="80"/>
      <c r="C702" s="119"/>
      <c r="D702" s="119"/>
      <c r="E702" s="202"/>
      <c r="F702" s="119"/>
      <c r="G702" s="120"/>
      <c r="H702" s="41"/>
      <c r="I702" s="41"/>
      <c r="J702" s="329">
        <v>0</v>
      </c>
      <c r="K702" s="329">
        <v>0</v>
      </c>
      <c r="L702" s="391"/>
      <c r="M702" s="150"/>
      <c r="O702" s="555"/>
      <c r="P702" s="556">
        <f t="shared" si="36"/>
        <v>0</v>
      </c>
      <c r="Q702" s="556">
        <f t="shared" si="37"/>
        <v>0</v>
      </c>
      <c r="R702" s="556">
        <f t="shared" si="38"/>
        <v>0</v>
      </c>
      <c r="S702" s="556">
        <f t="shared" si="38"/>
        <v>0</v>
      </c>
      <c r="T702" s="395"/>
      <c r="U702" s="395"/>
      <c r="V702" s="395"/>
      <c r="W702" s="395"/>
      <c r="BA702" s="553"/>
    </row>
    <row r="703" spans="2:53" x14ac:dyDescent="0.35">
      <c r="B703" s="80"/>
      <c r="C703" s="119"/>
      <c r="D703" s="119"/>
      <c r="E703" s="202"/>
      <c r="F703" s="119"/>
      <c r="G703" s="120"/>
      <c r="H703" s="41"/>
      <c r="I703" s="41"/>
      <c r="J703" s="329">
        <v>0</v>
      </c>
      <c r="K703" s="329">
        <v>0</v>
      </c>
      <c r="L703" s="391"/>
      <c r="M703" s="150"/>
      <c r="O703" s="555"/>
      <c r="P703" s="556">
        <f t="shared" si="36"/>
        <v>0</v>
      </c>
      <c r="Q703" s="556">
        <f t="shared" si="37"/>
        <v>0</v>
      </c>
      <c r="R703" s="556">
        <f t="shared" si="38"/>
        <v>0</v>
      </c>
      <c r="S703" s="556">
        <f t="shared" si="38"/>
        <v>0</v>
      </c>
      <c r="T703" s="395"/>
      <c r="U703" s="395"/>
      <c r="V703" s="395"/>
      <c r="W703" s="395"/>
      <c r="BA703" s="553"/>
    </row>
    <row r="704" spans="2:53" x14ac:dyDescent="0.35">
      <c r="B704" s="80"/>
      <c r="C704" s="119"/>
      <c r="D704" s="119"/>
      <c r="E704" s="202"/>
      <c r="F704" s="119"/>
      <c r="G704" s="120"/>
      <c r="H704" s="41"/>
      <c r="I704" s="41"/>
      <c r="J704" s="329">
        <v>0</v>
      </c>
      <c r="K704" s="329">
        <v>0</v>
      </c>
      <c r="L704" s="391"/>
      <c r="M704" s="150"/>
      <c r="O704" s="555"/>
      <c r="P704" s="556">
        <f t="shared" si="36"/>
        <v>0</v>
      </c>
      <c r="Q704" s="556">
        <f t="shared" si="37"/>
        <v>0</v>
      </c>
      <c r="R704" s="556">
        <f t="shared" si="38"/>
        <v>0</v>
      </c>
      <c r="S704" s="556">
        <f t="shared" si="38"/>
        <v>0</v>
      </c>
      <c r="T704" s="395"/>
      <c r="U704" s="395"/>
      <c r="V704" s="395"/>
      <c r="W704" s="395"/>
      <c r="BA704" s="553"/>
    </row>
    <row r="705" spans="2:53" x14ac:dyDescent="0.35">
      <c r="B705" s="80"/>
      <c r="C705" s="119"/>
      <c r="D705" s="119"/>
      <c r="E705" s="202"/>
      <c r="F705" s="119"/>
      <c r="G705" s="120"/>
      <c r="H705" s="41"/>
      <c r="I705" s="41"/>
      <c r="J705" s="329">
        <v>0</v>
      </c>
      <c r="K705" s="329">
        <v>0</v>
      </c>
      <c r="L705" s="391"/>
      <c r="M705" s="150"/>
      <c r="O705" s="555"/>
      <c r="P705" s="556">
        <f t="shared" si="36"/>
        <v>0</v>
      </c>
      <c r="Q705" s="556">
        <f t="shared" si="37"/>
        <v>0</v>
      </c>
      <c r="R705" s="556">
        <f t="shared" si="38"/>
        <v>0</v>
      </c>
      <c r="S705" s="556">
        <f t="shared" si="38"/>
        <v>0</v>
      </c>
      <c r="T705" s="395"/>
      <c r="U705" s="395"/>
      <c r="V705" s="395"/>
      <c r="W705" s="395"/>
      <c r="BA705" s="553"/>
    </row>
    <row r="706" spans="2:53" x14ac:dyDescent="0.35">
      <c r="B706" s="80"/>
      <c r="C706" s="119"/>
      <c r="D706" s="119"/>
      <c r="E706" s="202"/>
      <c r="F706" s="119"/>
      <c r="G706" s="120"/>
      <c r="H706" s="41"/>
      <c r="I706" s="41"/>
      <c r="J706" s="329">
        <v>0</v>
      </c>
      <c r="K706" s="329">
        <v>0</v>
      </c>
      <c r="L706" s="391"/>
      <c r="M706" s="150"/>
      <c r="O706" s="555"/>
      <c r="P706" s="556">
        <f t="shared" si="36"/>
        <v>0</v>
      </c>
      <c r="Q706" s="556">
        <f t="shared" si="37"/>
        <v>0</v>
      </c>
      <c r="R706" s="556">
        <f t="shared" si="38"/>
        <v>0</v>
      </c>
      <c r="S706" s="556">
        <f t="shared" si="38"/>
        <v>0</v>
      </c>
      <c r="T706" s="395"/>
      <c r="U706" s="395"/>
      <c r="V706" s="395"/>
      <c r="W706" s="395"/>
      <c r="BA706" s="553"/>
    </row>
    <row r="707" spans="2:53" x14ac:dyDescent="0.35">
      <c r="B707" s="80"/>
      <c r="C707" s="119"/>
      <c r="D707" s="119"/>
      <c r="E707" s="202"/>
      <c r="F707" s="119"/>
      <c r="G707" s="120"/>
      <c r="H707" s="41"/>
      <c r="I707" s="41"/>
      <c r="J707" s="329">
        <v>0</v>
      </c>
      <c r="K707" s="329">
        <v>0</v>
      </c>
      <c r="L707" s="391"/>
      <c r="M707" s="150"/>
      <c r="O707" s="555"/>
      <c r="P707" s="556">
        <f t="shared" si="36"/>
        <v>0</v>
      </c>
      <c r="Q707" s="556">
        <f t="shared" si="37"/>
        <v>0</v>
      </c>
      <c r="R707" s="556">
        <f t="shared" si="38"/>
        <v>0</v>
      </c>
      <c r="S707" s="556">
        <f t="shared" si="38"/>
        <v>0</v>
      </c>
      <c r="T707" s="395"/>
      <c r="U707" s="395"/>
      <c r="V707" s="395"/>
      <c r="W707" s="395"/>
      <c r="BA707" s="553"/>
    </row>
    <row r="708" spans="2:53" x14ac:dyDescent="0.35">
      <c r="B708" s="80"/>
      <c r="C708" s="119"/>
      <c r="D708" s="119"/>
      <c r="E708" s="202"/>
      <c r="F708" s="119"/>
      <c r="G708" s="120"/>
      <c r="H708" s="41"/>
      <c r="I708" s="41"/>
      <c r="J708" s="329">
        <v>0</v>
      </c>
      <c r="K708" s="329">
        <v>0</v>
      </c>
      <c r="L708" s="391"/>
      <c r="M708" s="150"/>
      <c r="O708" s="555"/>
      <c r="P708" s="556">
        <f t="shared" si="36"/>
        <v>0</v>
      </c>
      <c r="Q708" s="556">
        <f t="shared" si="37"/>
        <v>0</v>
      </c>
      <c r="R708" s="556">
        <f t="shared" si="38"/>
        <v>0</v>
      </c>
      <c r="S708" s="556">
        <f t="shared" si="38"/>
        <v>0</v>
      </c>
      <c r="T708" s="395"/>
      <c r="U708" s="395"/>
      <c r="V708" s="395"/>
      <c r="W708" s="395"/>
      <c r="BA708" s="553"/>
    </row>
    <row r="709" spans="2:53" x14ac:dyDescent="0.35">
      <c r="B709" s="80"/>
      <c r="C709" s="119"/>
      <c r="D709" s="119"/>
      <c r="E709" s="202"/>
      <c r="F709" s="119"/>
      <c r="G709" s="120"/>
      <c r="H709" s="41"/>
      <c r="I709" s="41"/>
      <c r="J709" s="329">
        <v>0</v>
      </c>
      <c r="K709" s="329">
        <v>0</v>
      </c>
      <c r="L709" s="391"/>
      <c r="M709" s="150"/>
      <c r="O709" s="555"/>
      <c r="P709" s="556">
        <f t="shared" si="36"/>
        <v>0</v>
      </c>
      <c r="Q709" s="556">
        <f t="shared" si="37"/>
        <v>0</v>
      </c>
      <c r="R709" s="556">
        <f t="shared" si="38"/>
        <v>0</v>
      </c>
      <c r="S709" s="556">
        <f t="shared" si="38"/>
        <v>0</v>
      </c>
      <c r="T709" s="395"/>
      <c r="U709" s="395"/>
      <c r="V709" s="395"/>
      <c r="W709" s="395"/>
      <c r="BA709" s="553"/>
    </row>
    <row r="710" spans="2:53" x14ac:dyDescent="0.35">
      <c r="B710" s="80"/>
      <c r="C710" s="119"/>
      <c r="D710" s="119"/>
      <c r="E710" s="202"/>
      <c r="F710" s="119"/>
      <c r="G710" s="120"/>
      <c r="H710" s="41"/>
      <c r="I710" s="41"/>
      <c r="J710" s="329">
        <v>0</v>
      </c>
      <c r="K710" s="329">
        <v>0</v>
      </c>
      <c r="L710" s="391"/>
      <c r="M710" s="150"/>
      <c r="O710" s="555"/>
      <c r="P710" s="556">
        <f t="shared" si="36"/>
        <v>0</v>
      </c>
      <c r="Q710" s="556">
        <f t="shared" si="37"/>
        <v>0</v>
      </c>
      <c r="R710" s="556">
        <f t="shared" si="38"/>
        <v>0</v>
      </c>
      <c r="S710" s="556">
        <f t="shared" si="38"/>
        <v>0</v>
      </c>
      <c r="T710" s="395"/>
      <c r="U710" s="395"/>
      <c r="V710" s="395"/>
      <c r="W710" s="395"/>
      <c r="BA710" s="553"/>
    </row>
    <row r="711" spans="2:53" x14ac:dyDescent="0.35">
      <c r="B711" s="80"/>
      <c r="C711" s="119"/>
      <c r="D711" s="119"/>
      <c r="E711" s="202"/>
      <c r="F711" s="119"/>
      <c r="G711" s="120"/>
      <c r="H711" s="41"/>
      <c r="I711" s="41"/>
      <c r="J711" s="329">
        <v>0</v>
      </c>
      <c r="K711" s="329">
        <v>0</v>
      </c>
      <c r="L711" s="391"/>
      <c r="M711" s="150"/>
      <c r="O711" s="555"/>
      <c r="P711" s="556">
        <f t="shared" si="36"/>
        <v>0</v>
      </c>
      <c r="Q711" s="556">
        <f t="shared" si="37"/>
        <v>0</v>
      </c>
      <c r="R711" s="556">
        <f t="shared" si="38"/>
        <v>0</v>
      </c>
      <c r="S711" s="556">
        <f t="shared" si="38"/>
        <v>0</v>
      </c>
      <c r="T711" s="395"/>
      <c r="U711" s="395"/>
      <c r="V711" s="395"/>
      <c r="W711" s="395"/>
      <c r="BA711" s="553"/>
    </row>
    <row r="712" spans="2:53" x14ac:dyDescent="0.35">
      <c r="B712" s="80"/>
      <c r="C712" s="119"/>
      <c r="D712" s="119"/>
      <c r="E712" s="202"/>
      <c r="F712" s="119"/>
      <c r="G712" s="120"/>
      <c r="H712" s="41"/>
      <c r="I712" s="41"/>
      <c r="J712" s="329">
        <v>0</v>
      </c>
      <c r="K712" s="329">
        <v>0</v>
      </c>
      <c r="L712" s="391"/>
      <c r="M712" s="150"/>
      <c r="O712" s="555"/>
      <c r="P712" s="556">
        <f t="shared" si="36"/>
        <v>0</v>
      </c>
      <c r="Q712" s="556">
        <f t="shared" si="37"/>
        <v>0</v>
      </c>
      <c r="R712" s="556">
        <f t="shared" si="38"/>
        <v>0</v>
      </c>
      <c r="S712" s="556">
        <f t="shared" si="38"/>
        <v>0</v>
      </c>
      <c r="T712" s="395"/>
      <c r="U712" s="395"/>
      <c r="V712" s="395"/>
      <c r="W712" s="395"/>
      <c r="BA712" s="553"/>
    </row>
    <row r="713" spans="2:53" x14ac:dyDescent="0.35">
      <c r="B713" s="80"/>
      <c r="C713" s="119"/>
      <c r="D713" s="119"/>
      <c r="E713" s="202"/>
      <c r="F713" s="119"/>
      <c r="G713" s="120"/>
      <c r="H713" s="41"/>
      <c r="I713" s="41"/>
      <c r="J713" s="329">
        <v>0</v>
      </c>
      <c r="K713" s="329">
        <v>0</v>
      </c>
      <c r="L713" s="391"/>
      <c r="M713" s="150"/>
      <c r="O713" s="555"/>
      <c r="P713" s="556">
        <f t="shared" si="36"/>
        <v>0</v>
      </c>
      <c r="Q713" s="556">
        <f t="shared" si="37"/>
        <v>0</v>
      </c>
      <c r="R713" s="556">
        <f t="shared" si="38"/>
        <v>0</v>
      </c>
      <c r="S713" s="556">
        <f t="shared" si="38"/>
        <v>0</v>
      </c>
      <c r="T713" s="395"/>
      <c r="U713" s="395"/>
      <c r="V713" s="395"/>
      <c r="W713" s="395"/>
      <c r="BA713" s="553"/>
    </row>
    <row r="714" spans="2:53" x14ac:dyDescent="0.35">
      <c r="B714" s="80"/>
      <c r="C714" s="119"/>
      <c r="D714" s="119"/>
      <c r="E714" s="202"/>
      <c r="F714" s="119"/>
      <c r="G714" s="120"/>
      <c r="H714" s="41"/>
      <c r="I714" s="41"/>
      <c r="J714" s="329">
        <v>0</v>
      </c>
      <c r="K714" s="329">
        <v>0</v>
      </c>
      <c r="L714" s="391"/>
      <c r="M714" s="150"/>
      <c r="O714" s="555"/>
      <c r="P714" s="556">
        <f t="shared" si="36"/>
        <v>0</v>
      </c>
      <c r="Q714" s="556">
        <f t="shared" si="37"/>
        <v>0</v>
      </c>
      <c r="R714" s="556">
        <f t="shared" si="38"/>
        <v>0</v>
      </c>
      <c r="S714" s="556">
        <f t="shared" si="38"/>
        <v>0</v>
      </c>
      <c r="T714" s="395"/>
      <c r="U714" s="395"/>
      <c r="V714" s="395"/>
      <c r="W714" s="395"/>
      <c r="BA714" s="553"/>
    </row>
    <row r="715" spans="2:53" x14ac:dyDescent="0.35">
      <c r="B715" s="80"/>
      <c r="C715" s="119"/>
      <c r="D715" s="119"/>
      <c r="E715" s="202"/>
      <c r="F715" s="119"/>
      <c r="G715" s="120"/>
      <c r="H715" s="41"/>
      <c r="I715" s="41"/>
      <c r="J715" s="329">
        <v>0</v>
      </c>
      <c r="K715" s="329">
        <v>0</v>
      </c>
      <c r="L715" s="391"/>
      <c r="M715" s="150"/>
      <c r="O715" s="555"/>
      <c r="P715" s="556">
        <f t="shared" si="36"/>
        <v>0</v>
      </c>
      <c r="Q715" s="556">
        <f t="shared" si="37"/>
        <v>0</v>
      </c>
      <c r="R715" s="556">
        <f t="shared" si="38"/>
        <v>0</v>
      </c>
      <c r="S715" s="556">
        <f t="shared" si="38"/>
        <v>0</v>
      </c>
      <c r="T715" s="395"/>
      <c r="U715" s="395"/>
      <c r="V715" s="395"/>
      <c r="W715" s="395"/>
      <c r="BA715" s="553"/>
    </row>
    <row r="716" spans="2:53" x14ac:dyDescent="0.35">
      <c r="B716" s="80"/>
      <c r="C716" s="119"/>
      <c r="D716" s="119"/>
      <c r="E716" s="202"/>
      <c r="F716" s="119"/>
      <c r="G716" s="120"/>
      <c r="H716" s="41"/>
      <c r="I716" s="41"/>
      <c r="J716" s="329">
        <v>0</v>
      </c>
      <c r="K716" s="329">
        <v>0</v>
      </c>
      <c r="L716" s="391"/>
      <c r="M716" s="150"/>
      <c r="O716" s="555"/>
      <c r="P716" s="556">
        <f t="shared" si="36"/>
        <v>0</v>
      </c>
      <c r="Q716" s="556">
        <f t="shared" si="37"/>
        <v>0</v>
      </c>
      <c r="R716" s="556">
        <f t="shared" si="38"/>
        <v>0</v>
      </c>
      <c r="S716" s="556">
        <f t="shared" si="38"/>
        <v>0</v>
      </c>
      <c r="T716" s="395"/>
      <c r="U716" s="395"/>
      <c r="V716" s="395"/>
      <c r="W716" s="395"/>
      <c r="BA716" s="553"/>
    </row>
    <row r="717" spans="2:53" x14ac:dyDescent="0.35">
      <c r="B717" s="80"/>
      <c r="C717" s="119"/>
      <c r="D717" s="119"/>
      <c r="E717" s="202"/>
      <c r="F717" s="119"/>
      <c r="G717" s="120"/>
      <c r="H717" s="41"/>
      <c r="I717" s="41"/>
      <c r="J717" s="329">
        <v>0</v>
      </c>
      <c r="K717" s="329">
        <v>0</v>
      </c>
      <c r="L717" s="391"/>
      <c r="M717" s="150"/>
      <c r="O717" s="555"/>
      <c r="P717" s="556">
        <f t="shared" si="36"/>
        <v>0</v>
      </c>
      <c r="Q717" s="556">
        <f t="shared" si="37"/>
        <v>0</v>
      </c>
      <c r="R717" s="556">
        <f t="shared" si="38"/>
        <v>0</v>
      </c>
      <c r="S717" s="556">
        <f t="shared" si="38"/>
        <v>0</v>
      </c>
      <c r="T717" s="395"/>
      <c r="U717" s="395"/>
      <c r="V717" s="395"/>
      <c r="W717" s="395"/>
      <c r="BA717" s="553"/>
    </row>
    <row r="718" spans="2:53" x14ac:dyDescent="0.35">
      <c r="B718" s="80"/>
      <c r="C718" s="119"/>
      <c r="D718" s="119"/>
      <c r="E718" s="202"/>
      <c r="F718" s="119"/>
      <c r="G718" s="120"/>
      <c r="H718" s="41"/>
      <c r="I718" s="41"/>
      <c r="J718" s="329">
        <v>0</v>
      </c>
      <c r="K718" s="329">
        <v>0</v>
      </c>
      <c r="L718" s="391"/>
      <c r="M718" s="150"/>
      <c r="O718" s="555"/>
      <c r="P718" s="556">
        <f t="shared" si="36"/>
        <v>0</v>
      </c>
      <c r="Q718" s="556">
        <f t="shared" si="37"/>
        <v>0</v>
      </c>
      <c r="R718" s="556">
        <f t="shared" si="38"/>
        <v>0</v>
      </c>
      <c r="S718" s="556">
        <f t="shared" si="38"/>
        <v>0</v>
      </c>
      <c r="T718" s="395"/>
      <c r="U718" s="395"/>
      <c r="V718" s="395"/>
      <c r="W718" s="395"/>
      <c r="BA718" s="553"/>
    </row>
    <row r="719" spans="2:53" x14ac:dyDescent="0.35">
      <c r="B719" s="80"/>
      <c r="C719" s="119"/>
      <c r="D719" s="119"/>
      <c r="E719" s="202"/>
      <c r="F719" s="119"/>
      <c r="G719" s="120"/>
      <c r="H719" s="41"/>
      <c r="I719" s="41"/>
      <c r="J719" s="329">
        <v>0</v>
      </c>
      <c r="K719" s="329">
        <v>0</v>
      </c>
      <c r="L719" s="391"/>
      <c r="M719" s="150"/>
      <c r="O719" s="555"/>
      <c r="P719" s="556">
        <f t="shared" si="36"/>
        <v>0</v>
      </c>
      <c r="Q719" s="556">
        <f t="shared" si="37"/>
        <v>0</v>
      </c>
      <c r="R719" s="556">
        <f t="shared" si="38"/>
        <v>0</v>
      </c>
      <c r="S719" s="556">
        <f t="shared" si="38"/>
        <v>0</v>
      </c>
      <c r="T719" s="395"/>
      <c r="U719" s="395"/>
      <c r="V719" s="395"/>
      <c r="W719" s="395"/>
      <c r="BA719" s="553"/>
    </row>
    <row r="720" spans="2:53" x14ac:dyDescent="0.35">
      <c r="B720" s="80"/>
      <c r="C720" s="119"/>
      <c r="D720" s="119"/>
      <c r="E720" s="202"/>
      <c r="F720" s="119"/>
      <c r="G720" s="120"/>
      <c r="H720" s="41"/>
      <c r="I720" s="41"/>
      <c r="J720" s="329">
        <v>0</v>
      </c>
      <c r="K720" s="329">
        <v>0</v>
      </c>
      <c r="L720" s="391"/>
      <c r="M720" s="150"/>
      <c r="O720" s="555"/>
      <c r="P720" s="556">
        <f t="shared" si="36"/>
        <v>0</v>
      </c>
      <c r="Q720" s="556">
        <f t="shared" si="37"/>
        <v>0</v>
      </c>
      <c r="R720" s="556">
        <f t="shared" si="38"/>
        <v>0</v>
      </c>
      <c r="S720" s="556">
        <f t="shared" si="38"/>
        <v>0</v>
      </c>
      <c r="T720" s="395"/>
      <c r="U720" s="395"/>
      <c r="V720" s="395"/>
      <c r="W720" s="395"/>
      <c r="BA720" s="553"/>
    </row>
    <row r="721" spans="2:53" x14ac:dyDescent="0.35">
      <c r="B721" s="80"/>
      <c r="C721" s="119"/>
      <c r="D721" s="119"/>
      <c r="E721" s="202"/>
      <c r="F721" s="119"/>
      <c r="G721" s="120"/>
      <c r="H721" s="41"/>
      <c r="I721" s="41"/>
      <c r="J721" s="329">
        <v>0</v>
      </c>
      <c r="K721" s="329">
        <v>0</v>
      </c>
      <c r="L721" s="391"/>
      <c r="M721" s="150"/>
      <c r="O721" s="555"/>
      <c r="P721" s="556">
        <f t="shared" si="36"/>
        <v>0</v>
      </c>
      <c r="Q721" s="556">
        <f t="shared" si="37"/>
        <v>0</v>
      </c>
      <c r="R721" s="556">
        <f t="shared" si="38"/>
        <v>0</v>
      </c>
      <c r="S721" s="556">
        <f t="shared" si="38"/>
        <v>0</v>
      </c>
      <c r="T721" s="395"/>
      <c r="U721" s="395"/>
      <c r="V721" s="395"/>
      <c r="W721" s="395"/>
      <c r="BA721" s="553"/>
    </row>
    <row r="722" spans="2:53" x14ac:dyDescent="0.35">
      <c r="B722" s="80"/>
      <c r="C722" s="119"/>
      <c r="D722" s="119"/>
      <c r="E722" s="202"/>
      <c r="F722" s="119"/>
      <c r="G722" s="120"/>
      <c r="H722" s="41"/>
      <c r="I722" s="41"/>
      <c r="J722" s="329">
        <v>0</v>
      </c>
      <c r="K722" s="329">
        <v>0</v>
      </c>
      <c r="L722" s="391"/>
      <c r="M722" s="150"/>
      <c r="O722" s="555"/>
      <c r="P722" s="556">
        <f t="shared" si="36"/>
        <v>0</v>
      </c>
      <c r="Q722" s="556">
        <f t="shared" si="37"/>
        <v>0</v>
      </c>
      <c r="R722" s="556">
        <f t="shared" si="38"/>
        <v>0</v>
      </c>
      <c r="S722" s="556">
        <f t="shared" si="38"/>
        <v>0</v>
      </c>
      <c r="T722" s="395"/>
      <c r="U722" s="395"/>
      <c r="V722" s="395"/>
      <c r="W722" s="395"/>
      <c r="BA722" s="553"/>
    </row>
    <row r="723" spans="2:53" x14ac:dyDescent="0.35">
      <c r="B723" s="80"/>
      <c r="C723" s="119"/>
      <c r="D723" s="119"/>
      <c r="E723" s="202"/>
      <c r="F723" s="119"/>
      <c r="G723" s="120"/>
      <c r="H723" s="41"/>
      <c r="I723" s="41"/>
      <c r="J723" s="329">
        <v>0</v>
      </c>
      <c r="K723" s="329">
        <v>0</v>
      </c>
      <c r="L723" s="391"/>
      <c r="M723" s="150"/>
      <c r="O723" s="555"/>
      <c r="P723" s="556">
        <f t="shared" si="36"/>
        <v>0</v>
      </c>
      <c r="Q723" s="556">
        <f t="shared" si="37"/>
        <v>0</v>
      </c>
      <c r="R723" s="556">
        <f t="shared" si="38"/>
        <v>0</v>
      </c>
      <c r="S723" s="556">
        <f t="shared" si="38"/>
        <v>0</v>
      </c>
      <c r="T723" s="395"/>
      <c r="U723" s="395"/>
      <c r="V723" s="395"/>
      <c r="W723" s="395"/>
      <c r="BA723" s="553"/>
    </row>
    <row r="724" spans="2:53" x14ac:dyDescent="0.35">
      <c r="B724" s="80"/>
      <c r="C724" s="119"/>
      <c r="D724" s="119"/>
      <c r="E724" s="202"/>
      <c r="F724" s="119"/>
      <c r="G724" s="120"/>
      <c r="H724" s="41"/>
      <c r="I724" s="41"/>
      <c r="J724" s="329">
        <v>0</v>
      </c>
      <c r="K724" s="329">
        <v>0</v>
      </c>
      <c r="L724" s="391"/>
      <c r="M724" s="150"/>
      <c r="O724" s="555"/>
      <c r="P724" s="556">
        <f t="shared" si="36"/>
        <v>0</v>
      </c>
      <c r="Q724" s="556">
        <f t="shared" si="37"/>
        <v>0</v>
      </c>
      <c r="R724" s="556">
        <f t="shared" si="38"/>
        <v>0</v>
      </c>
      <c r="S724" s="556">
        <f t="shared" si="38"/>
        <v>0</v>
      </c>
      <c r="T724" s="395"/>
      <c r="U724" s="395"/>
      <c r="V724" s="395"/>
      <c r="W724" s="395"/>
      <c r="BA724" s="553"/>
    </row>
    <row r="725" spans="2:53" x14ac:dyDescent="0.35">
      <c r="B725" s="80"/>
      <c r="C725" s="119"/>
      <c r="D725" s="119"/>
      <c r="E725" s="202"/>
      <c r="F725" s="119"/>
      <c r="G725" s="120"/>
      <c r="H725" s="41"/>
      <c r="I725" s="41"/>
      <c r="J725" s="329">
        <v>0</v>
      </c>
      <c r="K725" s="329">
        <v>0</v>
      </c>
      <c r="L725" s="391"/>
      <c r="M725" s="150"/>
      <c r="O725" s="555"/>
      <c r="P725" s="556">
        <f t="shared" si="36"/>
        <v>0</v>
      </c>
      <c r="Q725" s="556">
        <f t="shared" si="37"/>
        <v>0</v>
      </c>
      <c r="R725" s="556">
        <f t="shared" si="38"/>
        <v>0</v>
      </c>
      <c r="S725" s="556">
        <f t="shared" si="38"/>
        <v>0</v>
      </c>
      <c r="T725" s="395"/>
      <c r="U725" s="395"/>
      <c r="V725" s="395"/>
      <c r="W725" s="395"/>
      <c r="BA725" s="553"/>
    </row>
    <row r="726" spans="2:53" x14ac:dyDescent="0.35">
      <c r="B726" s="80"/>
      <c r="C726" s="119"/>
      <c r="D726" s="119"/>
      <c r="E726" s="202"/>
      <c r="F726" s="119"/>
      <c r="G726" s="120"/>
      <c r="H726" s="41"/>
      <c r="I726" s="41"/>
      <c r="J726" s="329">
        <v>0</v>
      </c>
      <c r="K726" s="329">
        <v>0</v>
      </c>
      <c r="L726" s="391"/>
      <c r="M726" s="150"/>
      <c r="O726" s="555"/>
      <c r="P726" s="556">
        <f t="shared" si="36"/>
        <v>0</v>
      </c>
      <c r="Q726" s="556">
        <f t="shared" si="37"/>
        <v>0</v>
      </c>
      <c r="R726" s="556">
        <f t="shared" si="38"/>
        <v>0</v>
      </c>
      <c r="S726" s="556">
        <f t="shared" si="38"/>
        <v>0</v>
      </c>
      <c r="T726" s="395"/>
      <c r="U726" s="395"/>
      <c r="V726" s="395"/>
      <c r="W726" s="395"/>
      <c r="BA726" s="553"/>
    </row>
    <row r="727" spans="2:53" x14ac:dyDescent="0.35">
      <c r="B727" s="80"/>
      <c r="C727" s="119"/>
      <c r="D727" s="119"/>
      <c r="E727" s="202"/>
      <c r="F727" s="119"/>
      <c r="G727" s="120"/>
      <c r="H727" s="41"/>
      <c r="I727" s="41"/>
      <c r="J727" s="329">
        <v>0</v>
      </c>
      <c r="K727" s="329">
        <v>0</v>
      </c>
      <c r="L727" s="391"/>
      <c r="M727" s="150"/>
      <c r="O727" s="555"/>
      <c r="P727" s="556">
        <f t="shared" si="36"/>
        <v>0</v>
      </c>
      <c r="Q727" s="556">
        <f t="shared" si="37"/>
        <v>0</v>
      </c>
      <c r="R727" s="556">
        <f t="shared" si="38"/>
        <v>0</v>
      </c>
      <c r="S727" s="556">
        <f t="shared" si="38"/>
        <v>0</v>
      </c>
      <c r="T727" s="395"/>
      <c r="U727" s="395"/>
      <c r="V727" s="395"/>
      <c r="W727" s="395"/>
      <c r="BA727" s="553"/>
    </row>
    <row r="728" spans="2:53" x14ac:dyDescent="0.35">
      <c r="B728" s="80"/>
      <c r="C728" s="119"/>
      <c r="D728" s="119"/>
      <c r="E728" s="202"/>
      <c r="F728" s="119"/>
      <c r="G728" s="120"/>
      <c r="H728" s="41"/>
      <c r="I728" s="41"/>
      <c r="J728" s="329">
        <v>0</v>
      </c>
      <c r="K728" s="329">
        <v>0</v>
      </c>
      <c r="L728" s="391"/>
      <c r="M728" s="150"/>
      <c r="O728" s="555"/>
      <c r="P728" s="556">
        <f t="shared" si="36"/>
        <v>0</v>
      </c>
      <c r="Q728" s="556">
        <f t="shared" si="37"/>
        <v>0</v>
      </c>
      <c r="R728" s="556">
        <f t="shared" si="38"/>
        <v>0</v>
      </c>
      <c r="S728" s="556">
        <f t="shared" si="38"/>
        <v>0</v>
      </c>
      <c r="T728" s="395"/>
      <c r="U728" s="395"/>
      <c r="V728" s="395"/>
      <c r="W728" s="395"/>
      <c r="BA728" s="553"/>
    </row>
    <row r="729" spans="2:53" x14ac:dyDescent="0.35">
      <c r="B729" s="80"/>
      <c r="C729" s="119"/>
      <c r="D729" s="119"/>
      <c r="E729" s="202"/>
      <c r="F729" s="119"/>
      <c r="G729" s="120"/>
      <c r="H729" s="41"/>
      <c r="I729" s="41"/>
      <c r="J729" s="329">
        <v>0</v>
      </c>
      <c r="K729" s="329">
        <v>0</v>
      </c>
      <c r="L729" s="391"/>
      <c r="M729" s="150"/>
      <c r="O729" s="555"/>
      <c r="P729" s="556">
        <f t="shared" si="36"/>
        <v>0</v>
      </c>
      <c r="Q729" s="556">
        <f t="shared" si="37"/>
        <v>0</v>
      </c>
      <c r="R729" s="556">
        <f t="shared" si="38"/>
        <v>0</v>
      </c>
      <c r="S729" s="556">
        <f t="shared" si="38"/>
        <v>0</v>
      </c>
      <c r="T729" s="395"/>
      <c r="U729" s="395"/>
      <c r="V729" s="395"/>
      <c r="W729" s="395"/>
      <c r="BA729" s="553"/>
    </row>
    <row r="730" spans="2:53" x14ac:dyDescent="0.35">
      <c r="B730" s="80"/>
      <c r="C730" s="119"/>
      <c r="D730" s="119"/>
      <c r="E730" s="202"/>
      <c r="F730" s="119"/>
      <c r="G730" s="120"/>
      <c r="H730" s="41"/>
      <c r="I730" s="41"/>
      <c r="J730" s="329">
        <v>0</v>
      </c>
      <c r="K730" s="329">
        <v>0</v>
      </c>
      <c r="L730" s="391"/>
      <c r="M730" s="150"/>
      <c r="O730" s="555"/>
      <c r="P730" s="556">
        <f t="shared" si="36"/>
        <v>0</v>
      </c>
      <c r="Q730" s="556">
        <f t="shared" si="37"/>
        <v>0</v>
      </c>
      <c r="R730" s="556">
        <f t="shared" si="38"/>
        <v>0</v>
      </c>
      <c r="S730" s="556">
        <f t="shared" si="38"/>
        <v>0</v>
      </c>
      <c r="T730" s="395"/>
      <c r="U730" s="395"/>
      <c r="V730" s="395"/>
      <c r="W730" s="395"/>
      <c r="BA730" s="553"/>
    </row>
    <row r="731" spans="2:53" x14ac:dyDescent="0.35">
      <c r="B731" s="80"/>
      <c r="C731" s="119"/>
      <c r="D731" s="119"/>
      <c r="E731" s="202"/>
      <c r="F731" s="119"/>
      <c r="G731" s="120"/>
      <c r="H731" s="41"/>
      <c r="I731" s="41"/>
      <c r="J731" s="329">
        <v>0</v>
      </c>
      <c r="K731" s="329">
        <v>0</v>
      </c>
      <c r="L731" s="391"/>
      <c r="M731" s="150"/>
      <c r="O731" s="555"/>
      <c r="P731" s="556">
        <f t="shared" si="36"/>
        <v>0</v>
      </c>
      <c r="Q731" s="556">
        <f t="shared" si="37"/>
        <v>0</v>
      </c>
      <c r="R731" s="556">
        <f t="shared" si="38"/>
        <v>0</v>
      </c>
      <c r="S731" s="556">
        <f t="shared" si="38"/>
        <v>0</v>
      </c>
      <c r="T731" s="395"/>
      <c r="U731" s="395"/>
      <c r="V731" s="395"/>
      <c r="W731" s="395"/>
      <c r="BA731" s="553"/>
    </row>
    <row r="732" spans="2:53" x14ac:dyDescent="0.35">
      <c r="B732" s="80"/>
      <c r="C732" s="119"/>
      <c r="D732" s="119"/>
      <c r="E732" s="202"/>
      <c r="F732" s="119"/>
      <c r="G732" s="120"/>
      <c r="H732" s="41"/>
      <c r="I732" s="41"/>
      <c r="J732" s="329">
        <v>0</v>
      </c>
      <c r="K732" s="329">
        <v>0</v>
      </c>
      <c r="L732" s="391"/>
      <c r="M732" s="150"/>
      <c r="O732" s="555"/>
      <c r="P732" s="556">
        <f t="shared" si="36"/>
        <v>0</v>
      </c>
      <c r="Q732" s="556">
        <f t="shared" si="37"/>
        <v>0</v>
      </c>
      <c r="R732" s="556">
        <f t="shared" si="38"/>
        <v>0</v>
      </c>
      <c r="S732" s="556">
        <f t="shared" si="38"/>
        <v>0</v>
      </c>
      <c r="T732" s="395"/>
      <c r="U732" s="395"/>
      <c r="V732" s="395"/>
      <c r="W732" s="395"/>
      <c r="BA732" s="553"/>
    </row>
    <row r="733" spans="2:53" x14ac:dyDescent="0.35">
      <c r="B733" s="80"/>
      <c r="C733" s="119"/>
      <c r="D733" s="119"/>
      <c r="E733" s="202"/>
      <c r="F733" s="119"/>
      <c r="G733" s="120"/>
      <c r="H733" s="41"/>
      <c r="I733" s="41"/>
      <c r="J733" s="329">
        <v>0</v>
      </c>
      <c r="K733" s="329">
        <v>0</v>
      </c>
      <c r="L733" s="391"/>
      <c r="M733" s="150"/>
      <c r="O733" s="555"/>
      <c r="P733" s="556">
        <f t="shared" si="36"/>
        <v>0</v>
      </c>
      <c r="Q733" s="556">
        <f t="shared" si="37"/>
        <v>0</v>
      </c>
      <c r="R733" s="556">
        <f t="shared" si="38"/>
        <v>0</v>
      </c>
      <c r="S733" s="556">
        <f t="shared" si="38"/>
        <v>0</v>
      </c>
      <c r="T733" s="395"/>
      <c r="U733" s="395"/>
      <c r="V733" s="395"/>
      <c r="W733" s="395"/>
      <c r="BA733" s="553"/>
    </row>
    <row r="734" spans="2:53" x14ac:dyDescent="0.35">
      <c r="B734" s="80"/>
      <c r="C734" s="119"/>
      <c r="D734" s="119"/>
      <c r="E734" s="202"/>
      <c r="F734" s="119"/>
      <c r="G734" s="120"/>
      <c r="H734" s="41"/>
      <c r="I734" s="41"/>
      <c r="J734" s="329">
        <v>0</v>
      </c>
      <c r="K734" s="329">
        <v>0</v>
      </c>
      <c r="L734" s="391"/>
      <c r="M734" s="150"/>
      <c r="O734" s="555"/>
      <c r="P734" s="556">
        <f t="shared" si="36"/>
        <v>0</v>
      </c>
      <c r="Q734" s="556">
        <f t="shared" si="37"/>
        <v>0</v>
      </c>
      <c r="R734" s="556">
        <f t="shared" si="38"/>
        <v>0</v>
      </c>
      <c r="S734" s="556">
        <f t="shared" si="38"/>
        <v>0</v>
      </c>
      <c r="T734" s="395"/>
      <c r="U734" s="395"/>
      <c r="V734" s="395"/>
      <c r="W734" s="395"/>
      <c r="BA734" s="553"/>
    </row>
    <row r="735" spans="2:53" x14ac:dyDescent="0.35">
      <c r="B735" s="80"/>
      <c r="C735" s="119"/>
      <c r="D735" s="119"/>
      <c r="E735" s="202"/>
      <c r="F735" s="119"/>
      <c r="G735" s="120"/>
      <c r="H735" s="41"/>
      <c r="I735" s="41"/>
      <c r="J735" s="329">
        <v>0</v>
      </c>
      <c r="K735" s="329">
        <v>0</v>
      </c>
      <c r="L735" s="391"/>
      <c r="M735" s="150"/>
      <c r="O735" s="555"/>
      <c r="P735" s="556">
        <f t="shared" si="36"/>
        <v>0</v>
      </c>
      <c r="Q735" s="556">
        <f t="shared" si="37"/>
        <v>0</v>
      </c>
      <c r="R735" s="556">
        <f t="shared" si="38"/>
        <v>0</v>
      </c>
      <c r="S735" s="556">
        <f t="shared" si="38"/>
        <v>0</v>
      </c>
      <c r="T735" s="395"/>
      <c r="U735" s="395"/>
      <c r="V735" s="395"/>
      <c r="W735" s="395"/>
      <c r="BA735" s="553"/>
    </row>
    <row r="736" spans="2:53" x14ac:dyDescent="0.35">
      <c r="B736" s="80"/>
      <c r="C736" s="119"/>
      <c r="D736" s="119"/>
      <c r="E736" s="202"/>
      <c r="F736" s="119"/>
      <c r="G736" s="120"/>
      <c r="H736" s="41"/>
      <c r="I736" s="41"/>
      <c r="J736" s="329">
        <v>0</v>
      </c>
      <c r="K736" s="329">
        <v>0</v>
      </c>
      <c r="L736" s="391"/>
      <c r="M736" s="150"/>
      <c r="O736" s="555"/>
      <c r="P736" s="556">
        <f t="shared" si="36"/>
        <v>0</v>
      </c>
      <c r="Q736" s="556">
        <f t="shared" si="37"/>
        <v>0</v>
      </c>
      <c r="R736" s="556">
        <f t="shared" si="38"/>
        <v>0</v>
      </c>
      <c r="S736" s="556">
        <f t="shared" si="38"/>
        <v>0</v>
      </c>
      <c r="T736" s="395"/>
      <c r="U736" s="395"/>
      <c r="V736" s="395"/>
      <c r="W736" s="395"/>
      <c r="BA736" s="553"/>
    </row>
    <row r="737" spans="2:53" x14ac:dyDescent="0.35">
      <c r="B737" s="80"/>
      <c r="C737" s="119"/>
      <c r="D737" s="119"/>
      <c r="E737" s="202"/>
      <c r="F737" s="119"/>
      <c r="G737" s="120"/>
      <c r="H737" s="41"/>
      <c r="I737" s="41"/>
      <c r="J737" s="329">
        <v>0</v>
      </c>
      <c r="K737" s="329">
        <v>0</v>
      </c>
      <c r="L737" s="391"/>
      <c r="M737" s="150"/>
      <c r="O737" s="555"/>
      <c r="P737" s="556">
        <f t="shared" si="36"/>
        <v>0</v>
      </c>
      <c r="Q737" s="556">
        <f t="shared" si="37"/>
        <v>0</v>
      </c>
      <c r="R737" s="556">
        <f t="shared" si="38"/>
        <v>0</v>
      </c>
      <c r="S737" s="556">
        <f t="shared" si="38"/>
        <v>0</v>
      </c>
      <c r="T737" s="395"/>
      <c r="U737" s="395"/>
      <c r="V737" s="395"/>
      <c r="W737" s="395"/>
      <c r="BA737" s="553"/>
    </row>
    <row r="738" spans="2:53" x14ac:dyDescent="0.35">
      <c r="B738" s="80"/>
      <c r="C738" s="119"/>
      <c r="D738" s="119"/>
      <c r="E738" s="202"/>
      <c r="F738" s="119"/>
      <c r="G738" s="120"/>
      <c r="H738" s="41"/>
      <c r="I738" s="41"/>
      <c r="J738" s="329">
        <v>0</v>
      </c>
      <c r="K738" s="329">
        <v>0</v>
      </c>
      <c r="L738" s="391"/>
      <c r="M738" s="150"/>
      <c r="O738" s="555"/>
      <c r="P738" s="556">
        <f t="shared" si="36"/>
        <v>0</v>
      </c>
      <c r="Q738" s="556">
        <f t="shared" si="37"/>
        <v>0</v>
      </c>
      <c r="R738" s="556">
        <f t="shared" si="38"/>
        <v>0</v>
      </c>
      <c r="S738" s="556">
        <f t="shared" si="38"/>
        <v>0</v>
      </c>
      <c r="T738" s="395"/>
      <c r="U738" s="395"/>
      <c r="V738" s="395"/>
      <c r="W738" s="395"/>
      <c r="BA738" s="553"/>
    </row>
    <row r="739" spans="2:53" x14ac:dyDescent="0.35">
      <c r="B739" s="80"/>
      <c r="C739" s="119"/>
      <c r="D739" s="119"/>
      <c r="E739" s="202"/>
      <c r="F739" s="119"/>
      <c r="G739" s="120"/>
      <c r="H739" s="41"/>
      <c r="I739" s="41"/>
      <c r="J739" s="329">
        <v>0</v>
      </c>
      <c r="K739" s="329">
        <v>0</v>
      </c>
      <c r="L739" s="391"/>
      <c r="M739" s="150"/>
      <c r="O739" s="555"/>
      <c r="P739" s="556">
        <f t="shared" si="36"/>
        <v>0</v>
      </c>
      <c r="Q739" s="556">
        <f t="shared" si="37"/>
        <v>0</v>
      </c>
      <c r="R739" s="556">
        <f t="shared" si="38"/>
        <v>0</v>
      </c>
      <c r="S739" s="556">
        <f t="shared" si="38"/>
        <v>0</v>
      </c>
      <c r="T739" s="395"/>
      <c r="U739" s="395"/>
      <c r="V739" s="395"/>
      <c r="W739" s="395"/>
      <c r="BA739" s="553"/>
    </row>
    <row r="740" spans="2:53" x14ac:dyDescent="0.35">
      <c r="B740" s="80"/>
      <c r="C740" s="119"/>
      <c r="D740" s="119"/>
      <c r="E740" s="202"/>
      <c r="F740" s="119"/>
      <c r="G740" s="120"/>
      <c r="H740" s="41"/>
      <c r="I740" s="41"/>
      <c r="J740" s="329">
        <v>0</v>
      </c>
      <c r="K740" s="329">
        <v>0</v>
      </c>
      <c r="L740" s="391"/>
      <c r="M740" s="150"/>
      <c r="O740" s="555"/>
      <c r="P740" s="556">
        <f t="shared" si="36"/>
        <v>0</v>
      </c>
      <c r="Q740" s="556">
        <f t="shared" si="37"/>
        <v>0</v>
      </c>
      <c r="R740" s="556">
        <f t="shared" si="38"/>
        <v>0</v>
      </c>
      <c r="S740" s="556">
        <f t="shared" si="38"/>
        <v>0</v>
      </c>
      <c r="T740" s="395"/>
      <c r="U740" s="395"/>
      <c r="V740" s="395"/>
      <c r="W740" s="395"/>
      <c r="BA740" s="553"/>
    </row>
    <row r="741" spans="2:53" x14ac:dyDescent="0.35">
      <c r="B741" s="80"/>
      <c r="C741" s="119"/>
      <c r="D741" s="119"/>
      <c r="E741" s="202"/>
      <c r="F741" s="119"/>
      <c r="G741" s="120"/>
      <c r="H741" s="41"/>
      <c r="I741" s="41"/>
      <c r="J741" s="329">
        <v>0</v>
      </c>
      <c r="K741" s="329">
        <v>0</v>
      </c>
      <c r="L741" s="391"/>
      <c r="M741" s="150"/>
      <c r="O741" s="555"/>
      <c r="P741" s="556">
        <f t="shared" si="36"/>
        <v>0</v>
      </c>
      <c r="Q741" s="556">
        <f t="shared" si="37"/>
        <v>0</v>
      </c>
      <c r="R741" s="556">
        <f t="shared" si="38"/>
        <v>0</v>
      </c>
      <c r="S741" s="556">
        <f t="shared" si="38"/>
        <v>0</v>
      </c>
      <c r="T741" s="395"/>
      <c r="U741" s="395"/>
      <c r="V741" s="395"/>
      <c r="W741" s="395"/>
      <c r="BA741" s="553"/>
    </row>
    <row r="742" spans="2:53" x14ac:dyDescent="0.35">
      <c r="B742" s="80"/>
      <c r="C742" s="119"/>
      <c r="D742" s="119"/>
      <c r="E742" s="202"/>
      <c r="F742" s="119"/>
      <c r="G742" s="120"/>
      <c r="H742" s="41"/>
      <c r="I742" s="41"/>
      <c r="J742" s="329">
        <v>0</v>
      </c>
      <c r="K742" s="329">
        <v>0</v>
      </c>
      <c r="L742" s="391"/>
      <c r="M742" s="150"/>
      <c r="O742" s="555"/>
      <c r="P742" s="556">
        <f t="shared" si="36"/>
        <v>0</v>
      </c>
      <c r="Q742" s="556">
        <f t="shared" si="37"/>
        <v>0</v>
      </c>
      <c r="R742" s="556">
        <f t="shared" si="38"/>
        <v>0</v>
      </c>
      <c r="S742" s="556">
        <f t="shared" si="38"/>
        <v>0</v>
      </c>
      <c r="T742" s="395"/>
      <c r="U742" s="395"/>
      <c r="V742" s="395"/>
      <c r="W742" s="395"/>
      <c r="BA742" s="553"/>
    </row>
    <row r="743" spans="2:53" x14ac:dyDescent="0.35">
      <c r="B743" s="80"/>
      <c r="C743" s="119"/>
      <c r="D743" s="119"/>
      <c r="E743" s="202"/>
      <c r="F743" s="119"/>
      <c r="G743" s="120"/>
      <c r="H743" s="41"/>
      <c r="I743" s="41"/>
      <c r="J743" s="329">
        <v>0</v>
      </c>
      <c r="K743" s="329">
        <v>0</v>
      </c>
      <c r="L743" s="391"/>
      <c r="M743" s="150"/>
      <c r="O743" s="555"/>
      <c r="P743" s="556">
        <f t="shared" si="36"/>
        <v>0</v>
      </c>
      <c r="Q743" s="556">
        <f t="shared" si="37"/>
        <v>0</v>
      </c>
      <c r="R743" s="556">
        <f t="shared" si="38"/>
        <v>0</v>
      </c>
      <c r="S743" s="556">
        <f t="shared" si="38"/>
        <v>0</v>
      </c>
      <c r="T743" s="395"/>
      <c r="U743" s="395"/>
      <c r="V743" s="395"/>
      <c r="W743" s="395"/>
      <c r="BA743" s="553"/>
    </row>
    <row r="744" spans="2:53" x14ac:dyDescent="0.35">
      <c r="B744" s="80"/>
      <c r="C744" s="119"/>
      <c r="D744" s="119"/>
      <c r="E744" s="202"/>
      <c r="F744" s="119"/>
      <c r="G744" s="120"/>
      <c r="H744" s="41"/>
      <c r="I744" s="41"/>
      <c r="J744" s="329">
        <v>0</v>
      </c>
      <c r="K744" s="329">
        <v>0</v>
      </c>
      <c r="L744" s="391"/>
      <c r="M744" s="150"/>
      <c r="O744" s="555"/>
      <c r="P744" s="556">
        <f t="shared" si="36"/>
        <v>0</v>
      </c>
      <c r="Q744" s="556">
        <f t="shared" si="37"/>
        <v>0</v>
      </c>
      <c r="R744" s="556">
        <f t="shared" si="38"/>
        <v>0</v>
      </c>
      <c r="S744" s="556">
        <f t="shared" si="38"/>
        <v>0</v>
      </c>
      <c r="T744" s="395"/>
      <c r="U744" s="395"/>
      <c r="V744" s="395"/>
      <c r="W744" s="395"/>
      <c r="BA744" s="553"/>
    </row>
    <row r="745" spans="2:53" x14ac:dyDescent="0.35">
      <c r="B745" s="80"/>
      <c r="C745" s="119"/>
      <c r="D745" s="119"/>
      <c r="E745" s="202"/>
      <c r="F745" s="119"/>
      <c r="G745" s="120"/>
      <c r="H745" s="41"/>
      <c r="I745" s="41"/>
      <c r="J745" s="329">
        <v>0</v>
      </c>
      <c r="K745" s="329">
        <v>0</v>
      </c>
      <c r="L745" s="391"/>
      <c r="M745" s="150"/>
      <c r="O745" s="555"/>
      <c r="P745" s="556">
        <f t="shared" si="36"/>
        <v>0</v>
      </c>
      <c r="Q745" s="556">
        <f t="shared" si="37"/>
        <v>0</v>
      </c>
      <c r="R745" s="556">
        <f t="shared" si="38"/>
        <v>0</v>
      </c>
      <c r="S745" s="556">
        <f t="shared" si="38"/>
        <v>0</v>
      </c>
      <c r="T745" s="395"/>
      <c r="U745" s="395"/>
      <c r="V745" s="395"/>
      <c r="W745" s="395"/>
      <c r="BA745" s="553"/>
    </row>
    <row r="746" spans="2:53" x14ac:dyDescent="0.35">
      <c r="B746" s="80"/>
      <c r="C746" s="119"/>
      <c r="D746" s="119"/>
      <c r="E746" s="202"/>
      <c r="F746" s="119"/>
      <c r="G746" s="120"/>
      <c r="H746" s="41"/>
      <c r="I746" s="41"/>
      <c r="J746" s="329">
        <v>0</v>
      </c>
      <c r="K746" s="329">
        <v>0</v>
      </c>
      <c r="L746" s="391"/>
      <c r="M746" s="150"/>
      <c r="O746" s="555"/>
      <c r="P746" s="556">
        <f t="shared" si="36"/>
        <v>0</v>
      </c>
      <c r="Q746" s="556">
        <f t="shared" si="37"/>
        <v>0</v>
      </c>
      <c r="R746" s="556">
        <f t="shared" si="38"/>
        <v>0</v>
      </c>
      <c r="S746" s="556">
        <f t="shared" si="38"/>
        <v>0</v>
      </c>
      <c r="T746" s="395"/>
      <c r="U746" s="395"/>
      <c r="V746" s="395"/>
      <c r="W746" s="395"/>
      <c r="BA746" s="553"/>
    </row>
    <row r="747" spans="2:53" x14ac:dyDescent="0.35">
      <c r="B747" s="80"/>
      <c r="C747" s="119"/>
      <c r="D747" s="119"/>
      <c r="E747" s="202"/>
      <c r="F747" s="119"/>
      <c r="G747" s="120"/>
      <c r="H747" s="41"/>
      <c r="I747" s="41"/>
      <c r="J747" s="329">
        <v>0</v>
      </c>
      <c r="K747" s="329">
        <v>0</v>
      </c>
      <c r="L747" s="391"/>
      <c r="M747" s="150"/>
      <c r="O747" s="555"/>
      <c r="P747" s="556">
        <f t="shared" si="36"/>
        <v>0</v>
      </c>
      <c r="Q747" s="556">
        <f t="shared" si="37"/>
        <v>0</v>
      </c>
      <c r="R747" s="556">
        <f t="shared" si="38"/>
        <v>0</v>
      </c>
      <c r="S747" s="556">
        <f t="shared" si="38"/>
        <v>0</v>
      </c>
      <c r="T747" s="395"/>
      <c r="U747" s="395"/>
      <c r="V747" s="395"/>
      <c r="W747" s="395"/>
      <c r="BA747" s="553"/>
    </row>
    <row r="748" spans="2:53" x14ac:dyDescent="0.35">
      <c r="B748" s="80"/>
      <c r="C748" s="119"/>
      <c r="D748" s="119"/>
      <c r="E748" s="202"/>
      <c r="F748" s="119"/>
      <c r="G748" s="120"/>
      <c r="H748" s="41"/>
      <c r="I748" s="41"/>
      <c r="J748" s="329">
        <v>0</v>
      </c>
      <c r="K748" s="329">
        <v>0</v>
      </c>
      <c r="L748" s="391"/>
      <c r="M748" s="150"/>
      <c r="O748" s="555"/>
      <c r="P748" s="556">
        <f t="shared" si="36"/>
        <v>0</v>
      </c>
      <c r="Q748" s="556">
        <f t="shared" si="37"/>
        <v>0</v>
      </c>
      <c r="R748" s="556">
        <f t="shared" si="38"/>
        <v>0</v>
      </c>
      <c r="S748" s="556">
        <f t="shared" si="38"/>
        <v>0</v>
      </c>
      <c r="T748" s="395"/>
      <c r="U748" s="395"/>
      <c r="V748" s="395"/>
      <c r="W748" s="395"/>
      <c r="BA748" s="553"/>
    </row>
    <row r="749" spans="2:53" x14ac:dyDescent="0.35">
      <c r="B749" s="80"/>
      <c r="C749" s="119"/>
      <c r="D749" s="119"/>
      <c r="E749" s="202"/>
      <c r="F749" s="119"/>
      <c r="G749" s="120"/>
      <c r="H749" s="41"/>
      <c r="I749" s="41"/>
      <c r="J749" s="329">
        <v>0</v>
      </c>
      <c r="K749" s="329">
        <v>0</v>
      </c>
      <c r="L749" s="391"/>
      <c r="M749" s="150"/>
      <c r="O749" s="555"/>
      <c r="P749" s="556">
        <f t="shared" si="36"/>
        <v>0</v>
      </c>
      <c r="Q749" s="556">
        <f t="shared" si="37"/>
        <v>0</v>
      </c>
      <c r="R749" s="556">
        <f t="shared" si="38"/>
        <v>0</v>
      </c>
      <c r="S749" s="556">
        <f t="shared" si="38"/>
        <v>0</v>
      </c>
      <c r="T749" s="395"/>
      <c r="U749" s="395"/>
      <c r="V749" s="395"/>
      <c r="W749" s="395"/>
      <c r="BA749" s="553"/>
    </row>
    <row r="750" spans="2:53" x14ac:dyDescent="0.35">
      <c r="B750" s="80"/>
      <c r="C750" s="119"/>
      <c r="D750" s="119"/>
      <c r="E750" s="202"/>
      <c r="F750" s="119"/>
      <c r="G750" s="120"/>
      <c r="H750" s="41"/>
      <c r="I750" s="41"/>
      <c r="J750" s="329">
        <v>0</v>
      </c>
      <c r="K750" s="329">
        <v>0</v>
      </c>
      <c r="L750" s="391"/>
      <c r="M750" s="150"/>
      <c r="O750" s="555"/>
      <c r="P750" s="556">
        <f t="shared" si="36"/>
        <v>0</v>
      </c>
      <c r="Q750" s="556">
        <f t="shared" si="37"/>
        <v>0</v>
      </c>
      <c r="R750" s="556">
        <f t="shared" si="38"/>
        <v>0</v>
      </c>
      <c r="S750" s="556">
        <f t="shared" si="38"/>
        <v>0</v>
      </c>
      <c r="T750" s="395"/>
      <c r="U750" s="395"/>
      <c r="V750" s="395"/>
      <c r="W750" s="395"/>
      <c r="BA750" s="553"/>
    </row>
    <row r="751" spans="2:53" x14ac:dyDescent="0.35">
      <c r="B751" s="80"/>
      <c r="C751" s="119"/>
      <c r="D751" s="119"/>
      <c r="E751" s="202"/>
      <c r="F751" s="119"/>
      <c r="G751" s="120"/>
      <c r="H751" s="41"/>
      <c r="I751" s="41"/>
      <c r="J751" s="329">
        <v>0</v>
      </c>
      <c r="K751" s="329">
        <v>0</v>
      </c>
      <c r="L751" s="391"/>
      <c r="M751" s="150"/>
      <c r="O751" s="555"/>
      <c r="P751" s="556">
        <f t="shared" si="36"/>
        <v>0</v>
      </c>
      <c r="Q751" s="556">
        <f t="shared" si="37"/>
        <v>0</v>
      </c>
      <c r="R751" s="556">
        <f t="shared" si="38"/>
        <v>0</v>
      </c>
      <c r="S751" s="556">
        <f t="shared" si="38"/>
        <v>0</v>
      </c>
      <c r="T751" s="395"/>
      <c r="U751" s="395"/>
      <c r="V751" s="395"/>
      <c r="W751" s="395"/>
      <c r="BA751" s="553"/>
    </row>
    <row r="752" spans="2:53" x14ac:dyDescent="0.35">
      <c r="B752" s="80"/>
      <c r="C752" s="119"/>
      <c r="D752" s="119"/>
      <c r="E752" s="202"/>
      <c r="F752" s="119"/>
      <c r="G752" s="120"/>
      <c r="H752" s="41"/>
      <c r="I752" s="41"/>
      <c r="J752" s="329">
        <v>0</v>
      </c>
      <c r="K752" s="329">
        <v>0</v>
      </c>
      <c r="L752" s="391"/>
      <c r="M752" s="150"/>
      <c r="O752" s="555"/>
      <c r="P752" s="556">
        <f t="shared" si="36"/>
        <v>0</v>
      </c>
      <c r="Q752" s="556">
        <f t="shared" si="37"/>
        <v>0</v>
      </c>
      <c r="R752" s="556">
        <f t="shared" si="38"/>
        <v>0</v>
      </c>
      <c r="S752" s="556">
        <f t="shared" si="38"/>
        <v>0</v>
      </c>
      <c r="T752" s="395"/>
      <c r="U752" s="395"/>
      <c r="V752" s="395"/>
      <c r="W752" s="395"/>
      <c r="BA752" s="553"/>
    </row>
    <row r="753" spans="2:53" x14ac:dyDescent="0.35">
      <c r="B753" s="80"/>
      <c r="C753" s="119"/>
      <c r="D753" s="119"/>
      <c r="E753" s="202"/>
      <c r="F753" s="119"/>
      <c r="G753" s="120"/>
      <c r="H753" s="41"/>
      <c r="I753" s="41"/>
      <c r="J753" s="329">
        <v>0</v>
      </c>
      <c r="K753" s="329">
        <v>0</v>
      </c>
      <c r="L753" s="391"/>
      <c r="M753" s="150"/>
      <c r="O753" s="555"/>
      <c r="P753" s="556">
        <f t="shared" si="36"/>
        <v>0</v>
      </c>
      <c r="Q753" s="556">
        <f t="shared" si="37"/>
        <v>0</v>
      </c>
      <c r="R753" s="556">
        <f t="shared" si="38"/>
        <v>0</v>
      </c>
      <c r="S753" s="556">
        <f t="shared" si="38"/>
        <v>0</v>
      </c>
      <c r="T753" s="395"/>
      <c r="U753" s="395"/>
      <c r="V753" s="395"/>
      <c r="W753" s="395"/>
      <c r="BA753" s="553"/>
    </row>
    <row r="754" spans="2:53" x14ac:dyDescent="0.35">
      <c r="B754" s="80"/>
      <c r="C754" s="119"/>
      <c r="D754" s="119"/>
      <c r="E754" s="202"/>
      <c r="F754" s="119"/>
      <c r="G754" s="120"/>
      <c r="H754" s="41"/>
      <c r="I754" s="41"/>
      <c r="J754" s="329">
        <v>0</v>
      </c>
      <c r="K754" s="329">
        <v>0</v>
      </c>
      <c r="L754" s="391"/>
      <c r="M754" s="150"/>
      <c r="O754" s="555"/>
      <c r="P754" s="556">
        <f t="shared" ref="P754:P817" si="39">J754*$G$32</f>
        <v>0</v>
      </c>
      <c r="Q754" s="556">
        <f t="shared" ref="Q754:Q817" si="40">K754*$G$42</f>
        <v>0</v>
      </c>
      <c r="R754" s="556">
        <f t="shared" ref="R754:S817" si="41">P754-J754</f>
        <v>0</v>
      </c>
      <c r="S754" s="556">
        <f t="shared" si="41"/>
        <v>0</v>
      </c>
      <c r="T754" s="395"/>
      <c r="U754" s="395"/>
      <c r="V754" s="395"/>
      <c r="W754" s="395"/>
      <c r="BA754" s="553"/>
    </row>
    <row r="755" spans="2:53" x14ac:dyDescent="0.35">
      <c r="B755" s="80"/>
      <c r="C755" s="119"/>
      <c r="D755" s="119"/>
      <c r="E755" s="202"/>
      <c r="F755" s="119"/>
      <c r="G755" s="120"/>
      <c r="H755" s="41"/>
      <c r="I755" s="41"/>
      <c r="J755" s="329">
        <v>0</v>
      </c>
      <c r="K755" s="329">
        <v>0</v>
      </c>
      <c r="L755" s="391"/>
      <c r="M755" s="150"/>
      <c r="O755" s="555"/>
      <c r="P755" s="556">
        <f t="shared" si="39"/>
        <v>0</v>
      </c>
      <c r="Q755" s="556">
        <f t="shared" si="40"/>
        <v>0</v>
      </c>
      <c r="R755" s="556">
        <f t="shared" si="41"/>
        <v>0</v>
      </c>
      <c r="S755" s="556">
        <f t="shared" si="41"/>
        <v>0</v>
      </c>
      <c r="T755" s="395"/>
      <c r="U755" s="395"/>
      <c r="V755" s="395"/>
      <c r="W755" s="395"/>
      <c r="BA755" s="553"/>
    </row>
    <row r="756" spans="2:53" x14ac:dyDescent="0.35">
      <c r="B756" s="80"/>
      <c r="C756" s="119"/>
      <c r="D756" s="119"/>
      <c r="E756" s="202"/>
      <c r="F756" s="119"/>
      <c r="G756" s="120"/>
      <c r="H756" s="41"/>
      <c r="I756" s="41"/>
      <c r="J756" s="329">
        <v>0</v>
      </c>
      <c r="K756" s="329">
        <v>0</v>
      </c>
      <c r="L756" s="391"/>
      <c r="M756" s="150"/>
      <c r="O756" s="555"/>
      <c r="P756" s="556">
        <f t="shared" si="39"/>
        <v>0</v>
      </c>
      <c r="Q756" s="556">
        <f t="shared" si="40"/>
        <v>0</v>
      </c>
      <c r="R756" s="556">
        <f t="shared" si="41"/>
        <v>0</v>
      </c>
      <c r="S756" s="556">
        <f t="shared" si="41"/>
        <v>0</v>
      </c>
      <c r="T756" s="395"/>
      <c r="U756" s="395"/>
      <c r="V756" s="395"/>
      <c r="W756" s="395"/>
      <c r="BA756" s="553"/>
    </row>
    <row r="757" spans="2:53" x14ac:dyDescent="0.35">
      <c r="B757" s="80"/>
      <c r="C757" s="119"/>
      <c r="D757" s="119"/>
      <c r="E757" s="202"/>
      <c r="F757" s="119"/>
      <c r="G757" s="120"/>
      <c r="H757" s="41"/>
      <c r="I757" s="41"/>
      <c r="J757" s="329">
        <v>0</v>
      </c>
      <c r="K757" s="329">
        <v>0</v>
      </c>
      <c r="L757" s="391"/>
      <c r="M757" s="150"/>
      <c r="O757" s="555"/>
      <c r="P757" s="556">
        <f t="shared" si="39"/>
        <v>0</v>
      </c>
      <c r="Q757" s="556">
        <f t="shared" si="40"/>
        <v>0</v>
      </c>
      <c r="R757" s="556">
        <f t="shared" si="41"/>
        <v>0</v>
      </c>
      <c r="S757" s="556">
        <f t="shared" si="41"/>
        <v>0</v>
      </c>
      <c r="T757" s="395"/>
      <c r="U757" s="395"/>
      <c r="V757" s="395"/>
      <c r="W757" s="395"/>
      <c r="BA757" s="553"/>
    </row>
    <row r="758" spans="2:53" x14ac:dyDescent="0.35">
      <c r="B758" s="80"/>
      <c r="C758" s="119"/>
      <c r="D758" s="119"/>
      <c r="E758" s="202"/>
      <c r="F758" s="119"/>
      <c r="G758" s="120"/>
      <c r="H758" s="41"/>
      <c r="I758" s="41"/>
      <c r="J758" s="329">
        <v>0</v>
      </c>
      <c r="K758" s="329">
        <v>0</v>
      </c>
      <c r="L758" s="391"/>
      <c r="M758" s="150"/>
      <c r="O758" s="555"/>
      <c r="P758" s="556">
        <f t="shared" si="39"/>
        <v>0</v>
      </c>
      <c r="Q758" s="556">
        <f t="shared" si="40"/>
        <v>0</v>
      </c>
      <c r="R758" s="556">
        <f t="shared" si="41"/>
        <v>0</v>
      </c>
      <c r="S758" s="556">
        <f t="shared" si="41"/>
        <v>0</v>
      </c>
      <c r="T758" s="395"/>
      <c r="U758" s="395"/>
      <c r="V758" s="395"/>
      <c r="W758" s="395"/>
      <c r="BA758" s="553"/>
    </row>
    <row r="759" spans="2:53" x14ac:dyDescent="0.35">
      <c r="B759" s="80"/>
      <c r="C759" s="119"/>
      <c r="D759" s="119"/>
      <c r="E759" s="202"/>
      <c r="F759" s="119"/>
      <c r="G759" s="120"/>
      <c r="H759" s="41"/>
      <c r="I759" s="41"/>
      <c r="J759" s="329">
        <v>0</v>
      </c>
      <c r="K759" s="329">
        <v>0</v>
      </c>
      <c r="L759" s="391"/>
      <c r="M759" s="150"/>
      <c r="O759" s="555"/>
      <c r="P759" s="556">
        <f t="shared" si="39"/>
        <v>0</v>
      </c>
      <c r="Q759" s="556">
        <f t="shared" si="40"/>
        <v>0</v>
      </c>
      <c r="R759" s="556">
        <f t="shared" si="41"/>
        <v>0</v>
      </c>
      <c r="S759" s="556">
        <f t="shared" si="41"/>
        <v>0</v>
      </c>
      <c r="T759" s="395"/>
      <c r="U759" s="395"/>
      <c r="V759" s="395"/>
      <c r="W759" s="395"/>
      <c r="BA759" s="553"/>
    </row>
    <row r="760" spans="2:53" x14ac:dyDescent="0.35">
      <c r="B760" s="80"/>
      <c r="C760" s="119"/>
      <c r="D760" s="119"/>
      <c r="E760" s="202"/>
      <c r="F760" s="119"/>
      <c r="G760" s="120"/>
      <c r="H760" s="41"/>
      <c r="I760" s="41"/>
      <c r="J760" s="329">
        <v>0</v>
      </c>
      <c r="K760" s="329">
        <v>0</v>
      </c>
      <c r="L760" s="391"/>
      <c r="M760" s="150"/>
      <c r="O760" s="555"/>
      <c r="P760" s="556">
        <f t="shared" si="39"/>
        <v>0</v>
      </c>
      <c r="Q760" s="556">
        <f t="shared" si="40"/>
        <v>0</v>
      </c>
      <c r="R760" s="556">
        <f t="shared" si="41"/>
        <v>0</v>
      </c>
      <c r="S760" s="556">
        <f t="shared" si="41"/>
        <v>0</v>
      </c>
      <c r="T760" s="395"/>
      <c r="U760" s="395"/>
      <c r="V760" s="395"/>
      <c r="W760" s="395"/>
      <c r="BA760" s="553"/>
    </row>
    <row r="761" spans="2:53" x14ac:dyDescent="0.35">
      <c r="B761" s="80"/>
      <c r="C761" s="119"/>
      <c r="D761" s="119"/>
      <c r="E761" s="202"/>
      <c r="F761" s="119"/>
      <c r="G761" s="120"/>
      <c r="H761" s="41"/>
      <c r="I761" s="41"/>
      <c r="J761" s="329">
        <v>0</v>
      </c>
      <c r="K761" s="329">
        <v>0</v>
      </c>
      <c r="L761" s="391"/>
      <c r="M761" s="150"/>
      <c r="O761" s="555"/>
      <c r="P761" s="556">
        <f t="shared" si="39"/>
        <v>0</v>
      </c>
      <c r="Q761" s="556">
        <f t="shared" si="40"/>
        <v>0</v>
      </c>
      <c r="R761" s="556">
        <f t="shared" si="41"/>
        <v>0</v>
      </c>
      <c r="S761" s="556">
        <f t="shared" si="41"/>
        <v>0</v>
      </c>
      <c r="T761" s="395"/>
      <c r="U761" s="395"/>
      <c r="V761" s="395"/>
      <c r="W761" s="395"/>
      <c r="BA761" s="553"/>
    </row>
    <row r="762" spans="2:53" x14ac:dyDescent="0.35">
      <c r="B762" s="80"/>
      <c r="C762" s="119"/>
      <c r="D762" s="119"/>
      <c r="E762" s="202"/>
      <c r="F762" s="119"/>
      <c r="G762" s="120"/>
      <c r="H762" s="41"/>
      <c r="I762" s="41"/>
      <c r="J762" s="329">
        <v>0</v>
      </c>
      <c r="K762" s="329">
        <v>0</v>
      </c>
      <c r="L762" s="391"/>
      <c r="M762" s="150"/>
      <c r="O762" s="555"/>
      <c r="P762" s="556">
        <f t="shared" si="39"/>
        <v>0</v>
      </c>
      <c r="Q762" s="556">
        <f t="shared" si="40"/>
        <v>0</v>
      </c>
      <c r="R762" s="556">
        <f t="shared" si="41"/>
        <v>0</v>
      </c>
      <c r="S762" s="556">
        <f t="shared" si="41"/>
        <v>0</v>
      </c>
      <c r="T762" s="395"/>
      <c r="U762" s="395"/>
      <c r="V762" s="395"/>
      <c r="W762" s="395"/>
      <c r="BA762" s="553"/>
    </row>
    <row r="763" spans="2:53" x14ac:dyDescent="0.35">
      <c r="B763" s="80"/>
      <c r="C763" s="119"/>
      <c r="D763" s="119"/>
      <c r="E763" s="202"/>
      <c r="F763" s="119"/>
      <c r="G763" s="120"/>
      <c r="H763" s="41"/>
      <c r="I763" s="41"/>
      <c r="J763" s="329">
        <v>0</v>
      </c>
      <c r="K763" s="329">
        <v>0</v>
      </c>
      <c r="L763" s="391"/>
      <c r="M763" s="150"/>
      <c r="O763" s="555"/>
      <c r="P763" s="556">
        <f t="shared" si="39"/>
        <v>0</v>
      </c>
      <c r="Q763" s="556">
        <f t="shared" si="40"/>
        <v>0</v>
      </c>
      <c r="R763" s="556">
        <f t="shared" si="41"/>
        <v>0</v>
      </c>
      <c r="S763" s="556">
        <f t="shared" si="41"/>
        <v>0</v>
      </c>
      <c r="T763" s="395"/>
      <c r="U763" s="395"/>
      <c r="V763" s="395"/>
      <c r="W763" s="395"/>
      <c r="BA763" s="553"/>
    </row>
    <row r="764" spans="2:53" x14ac:dyDescent="0.35">
      <c r="B764" s="80"/>
      <c r="C764" s="119"/>
      <c r="D764" s="119"/>
      <c r="E764" s="202"/>
      <c r="F764" s="119"/>
      <c r="G764" s="120"/>
      <c r="H764" s="41"/>
      <c r="I764" s="41"/>
      <c r="J764" s="329">
        <v>0</v>
      </c>
      <c r="K764" s="329">
        <v>0</v>
      </c>
      <c r="L764" s="391"/>
      <c r="M764" s="150"/>
      <c r="O764" s="555"/>
      <c r="P764" s="556">
        <f t="shared" si="39"/>
        <v>0</v>
      </c>
      <c r="Q764" s="556">
        <f t="shared" si="40"/>
        <v>0</v>
      </c>
      <c r="R764" s="556">
        <f t="shared" si="41"/>
        <v>0</v>
      </c>
      <c r="S764" s="556">
        <f t="shared" si="41"/>
        <v>0</v>
      </c>
      <c r="T764" s="395"/>
      <c r="U764" s="395"/>
      <c r="V764" s="395"/>
      <c r="W764" s="395"/>
      <c r="BA764" s="553"/>
    </row>
    <row r="765" spans="2:53" x14ac:dyDescent="0.35">
      <c r="B765" s="80"/>
      <c r="C765" s="119"/>
      <c r="D765" s="119"/>
      <c r="E765" s="202"/>
      <c r="F765" s="119"/>
      <c r="G765" s="120"/>
      <c r="H765" s="41"/>
      <c r="I765" s="41"/>
      <c r="J765" s="329">
        <v>0</v>
      </c>
      <c r="K765" s="329">
        <v>0</v>
      </c>
      <c r="L765" s="391"/>
      <c r="M765" s="150"/>
      <c r="O765" s="555"/>
      <c r="P765" s="556">
        <f t="shared" si="39"/>
        <v>0</v>
      </c>
      <c r="Q765" s="556">
        <f t="shared" si="40"/>
        <v>0</v>
      </c>
      <c r="R765" s="556">
        <f t="shared" si="41"/>
        <v>0</v>
      </c>
      <c r="S765" s="556">
        <f t="shared" si="41"/>
        <v>0</v>
      </c>
      <c r="T765" s="395"/>
      <c r="U765" s="395"/>
      <c r="V765" s="395"/>
      <c r="W765" s="395"/>
      <c r="BA765" s="553"/>
    </row>
    <row r="766" spans="2:53" x14ac:dyDescent="0.35">
      <c r="B766" s="80"/>
      <c r="C766" s="119"/>
      <c r="D766" s="119"/>
      <c r="E766" s="202"/>
      <c r="F766" s="119"/>
      <c r="G766" s="120"/>
      <c r="H766" s="41"/>
      <c r="I766" s="41"/>
      <c r="J766" s="329">
        <v>0</v>
      </c>
      <c r="K766" s="329">
        <v>0</v>
      </c>
      <c r="L766" s="391"/>
      <c r="M766" s="150"/>
      <c r="O766" s="555"/>
      <c r="P766" s="556">
        <f t="shared" si="39"/>
        <v>0</v>
      </c>
      <c r="Q766" s="556">
        <f t="shared" si="40"/>
        <v>0</v>
      </c>
      <c r="R766" s="556">
        <f t="shared" si="41"/>
        <v>0</v>
      </c>
      <c r="S766" s="556">
        <f t="shared" si="41"/>
        <v>0</v>
      </c>
      <c r="T766" s="395"/>
      <c r="U766" s="395"/>
      <c r="V766" s="395"/>
      <c r="W766" s="395"/>
      <c r="BA766" s="553"/>
    </row>
    <row r="767" spans="2:53" x14ac:dyDescent="0.35">
      <c r="B767" s="80"/>
      <c r="C767" s="119"/>
      <c r="D767" s="119"/>
      <c r="E767" s="202"/>
      <c r="F767" s="119"/>
      <c r="G767" s="120"/>
      <c r="H767" s="41"/>
      <c r="I767" s="41"/>
      <c r="J767" s="329">
        <v>0</v>
      </c>
      <c r="K767" s="329">
        <v>0</v>
      </c>
      <c r="L767" s="391"/>
      <c r="M767" s="150"/>
      <c r="O767" s="555"/>
      <c r="P767" s="556">
        <f t="shared" si="39"/>
        <v>0</v>
      </c>
      <c r="Q767" s="556">
        <f t="shared" si="40"/>
        <v>0</v>
      </c>
      <c r="R767" s="556">
        <f t="shared" si="41"/>
        <v>0</v>
      </c>
      <c r="S767" s="556">
        <f t="shared" si="41"/>
        <v>0</v>
      </c>
      <c r="T767" s="395"/>
      <c r="U767" s="395"/>
      <c r="V767" s="395"/>
      <c r="W767" s="395"/>
      <c r="BA767" s="553"/>
    </row>
    <row r="768" spans="2:53" x14ac:dyDescent="0.35">
      <c r="B768" s="80"/>
      <c r="C768" s="119"/>
      <c r="D768" s="119"/>
      <c r="E768" s="202"/>
      <c r="F768" s="119"/>
      <c r="G768" s="120"/>
      <c r="H768" s="41"/>
      <c r="I768" s="41"/>
      <c r="J768" s="329">
        <v>0</v>
      </c>
      <c r="K768" s="329">
        <v>0</v>
      </c>
      <c r="L768" s="391"/>
      <c r="M768" s="150"/>
      <c r="O768" s="555"/>
      <c r="P768" s="556">
        <f t="shared" si="39"/>
        <v>0</v>
      </c>
      <c r="Q768" s="556">
        <f t="shared" si="40"/>
        <v>0</v>
      </c>
      <c r="R768" s="556">
        <f t="shared" si="41"/>
        <v>0</v>
      </c>
      <c r="S768" s="556">
        <f t="shared" si="41"/>
        <v>0</v>
      </c>
      <c r="T768" s="395"/>
      <c r="U768" s="395"/>
      <c r="V768" s="395"/>
      <c r="W768" s="395"/>
      <c r="BA768" s="553"/>
    </row>
    <row r="769" spans="2:53" x14ac:dyDescent="0.35">
      <c r="B769" s="80"/>
      <c r="C769" s="119"/>
      <c r="D769" s="119"/>
      <c r="E769" s="202"/>
      <c r="F769" s="119"/>
      <c r="G769" s="120"/>
      <c r="H769" s="41"/>
      <c r="I769" s="41"/>
      <c r="J769" s="329">
        <v>0</v>
      </c>
      <c r="K769" s="329">
        <v>0</v>
      </c>
      <c r="L769" s="391"/>
      <c r="M769" s="150"/>
      <c r="O769" s="555"/>
      <c r="P769" s="556">
        <f t="shared" si="39"/>
        <v>0</v>
      </c>
      <c r="Q769" s="556">
        <f t="shared" si="40"/>
        <v>0</v>
      </c>
      <c r="R769" s="556">
        <f t="shared" si="41"/>
        <v>0</v>
      </c>
      <c r="S769" s="556">
        <f t="shared" si="41"/>
        <v>0</v>
      </c>
      <c r="T769" s="395"/>
      <c r="U769" s="395"/>
      <c r="V769" s="395"/>
      <c r="W769" s="395"/>
      <c r="BA769" s="553"/>
    </row>
    <row r="770" spans="2:53" x14ac:dyDescent="0.35">
      <c r="B770" s="80"/>
      <c r="C770" s="119"/>
      <c r="D770" s="119"/>
      <c r="E770" s="202"/>
      <c r="F770" s="119"/>
      <c r="G770" s="120"/>
      <c r="H770" s="41"/>
      <c r="I770" s="41"/>
      <c r="J770" s="329">
        <v>0</v>
      </c>
      <c r="K770" s="329">
        <v>0</v>
      </c>
      <c r="L770" s="391"/>
      <c r="M770" s="150"/>
      <c r="O770" s="555"/>
      <c r="P770" s="556">
        <f t="shared" si="39"/>
        <v>0</v>
      </c>
      <c r="Q770" s="556">
        <f t="shared" si="40"/>
        <v>0</v>
      </c>
      <c r="R770" s="556">
        <f t="shared" si="41"/>
        <v>0</v>
      </c>
      <c r="S770" s="556">
        <f t="shared" si="41"/>
        <v>0</v>
      </c>
      <c r="T770" s="395"/>
      <c r="U770" s="395"/>
      <c r="V770" s="395"/>
      <c r="W770" s="395"/>
      <c r="BA770" s="553"/>
    </row>
    <row r="771" spans="2:53" x14ac:dyDescent="0.35">
      <c r="B771" s="80"/>
      <c r="C771" s="119"/>
      <c r="D771" s="119"/>
      <c r="E771" s="202"/>
      <c r="F771" s="119"/>
      <c r="G771" s="120"/>
      <c r="H771" s="41"/>
      <c r="I771" s="41"/>
      <c r="J771" s="329">
        <v>0</v>
      </c>
      <c r="K771" s="329">
        <v>0</v>
      </c>
      <c r="L771" s="391"/>
      <c r="M771" s="150"/>
      <c r="O771" s="555"/>
      <c r="P771" s="556">
        <f t="shared" si="39"/>
        <v>0</v>
      </c>
      <c r="Q771" s="556">
        <f t="shared" si="40"/>
        <v>0</v>
      </c>
      <c r="R771" s="556">
        <f t="shared" si="41"/>
        <v>0</v>
      </c>
      <c r="S771" s="556">
        <f t="shared" si="41"/>
        <v>0</v>
      </c>
      <c r="T771" s="395"/>
      <c r="U771" s="395"/>
      <c r="V771" s="395"/>
      <c r="W771" s="395"/>
      <c r="BA771" s="553"/>
    </row>
    <row r="772" spans="2:53" x14ac:dyDescent="0.35">
      <c r="B772" s="80"/>
      <c r="C772" s="119"/>
      <c r="D772" s="119"/>
      <c r="E772" s="202"/>
      <c r="F772" s="119"/>
      <c r="G772" s="120"/>
      <c r="H772" s="41"/>
      <c r="I772" s="41"/>
      <c r="J772" s="329">
        <v>0</v>
      </c>
      <c r="K772" s="329">
        <v>0</v>
      </c>
      <c r="L772" s="391"/>
      <c r="M772" s="150"/>
      <c r="O772" s="555"/>
      <c r="P772" s="556">
        <f t="shared" si="39"/>
        <v>0</v>
      </c>
      <c r="Q772" s="556">
        <f t="shared" si="40"/>
        <v>0</v>
      </c>
      <c r="R772" s="556">
        <f t="shared" si="41"/>
        <v>0</v>
      </c>
      <c r="S772" s="556">
        <f t="shared" si="41"/>
        <v>0</v>
      </c>
      <c r="T772" s="395"/>
      <c r="U772" s="395"/>
      <c r="V772" s="395"/>
      <c r="W772" s="395"/>
      <c r="BA772" s="553"/>
    </row>
    <row r="773" spans="2:53" x14ac:dyDescent="0.35">
      <c r="B773" s="80"/>
      <c r="C773" s="119"/>
      <c r="D773" s="119"/>
      <c r="E773" s="202"/>
      <c r="F773" s="119"/>
      <c r="G773" s="120"/>
      <c r="H773" s="41"/>
      <c r="I773" s="41"/>
      <c r="J773" s="329">
        <v>0</v>
      </c>
      <c r="K773" s="329">
        <v>0</v>
      </c>
      <c r="L773" s="391"/>
      <c r="M773" s="150"/>
      <c r="O773" s="555"/>
      <c r="P773" s="556">
        <f t="shared" si="39"/>
        <v>0</v>
      </c>
      <c r="Q773" s="556">
        <f t="shared" si="40"/>
        <v>0</v>
      </c>
      <c r="R773" s="556">
        <f t="shared" si="41"/>
        <v>0</v>
      </c>
      <c r="S773" s="556">
        <f t="shared" si="41"/>
        <v>0</v>
      </c>
      <c r="T773" s="395"/>
      <c r="U773" s="395"/>
      <c r="V773" s="395"/>
      <c r="W773" s="395"/>
      <c r="BA773" s="553"/>
    </row>
    <row r="774" spans="2:53" x14ac:dyDescent="0.35">
      <c r="B774" s="80"/>
      <c r="C774" s="119"/>
      <c r="D774" s="119"/>
      <c r="E774" s="202"/>
      <c r="F774" s="119"/>
      <c r="G774" s="120"/>
      <c r="H774" s="41"/>
      <c r="I774" s="41"/>
      <c r="J774" s="329">
        <v>0</v>
      </c>
      <c r="K774" s="329">
        <v>0</v>
      </c>
      <c r="L774" s="391"/>
      <c r="M774" s="150"/>
      <c r="O774" s="555"/>
      <c r="P774" s="556">
        <f t="shared" si="39"/>
        <v>0</v>
      </c>
      <c r="Q774" s="556">
        <f t="shared" si="40"/>
        <v>0</v>
      </c>
      <c r="R774" s="556">
        <f t="shared" si="41"/>
        <v>0</v>
      </c>
      <c r="S774" s="556">
        <f t="shared" si="41"/>
        <v>0</v>
      </c>
      <c r="T774" s="395"/>
      <c r="U774" s="395"/>
      <c r="V774" s="395"/>
      <c r="W774" s="395"/>
      <c r="BA774" s="553"/>
    </row>
    <row r="775" spans="2:53" x14ac:dyDescent="0.35">
      <c r="B775" s="80"/>
      <c r="C775" s="119"/>
      <c r="D775" s="119"/>
      <c r="E775" s="202"/>
      <c r="F775" s="119"/>
      <c r="G775" s="120"/>
      <c r="H775" s="41"/>
      <c r="I775" s="41"/>
      <c r="J775" s="329">
        <v>0</v>
      </c>
      <c r="K775" s="329">
        <v>0</v>
      </c>
      <c r="L775" s="391"/>
      <c r="M775" s="150"/>
      <c r="O775" s="555"/>
      <c r="P775" s="556">
        <f t="shared" si="39"/>
        <v>0</v>
      </c>
      <c r="Q775" s="556">
        <f t="shared" si="40"/>
        <v>0</v>
      </c>
      <c r="R775" s="556">
        <f t="shared" si="41"/>
        <v>0</v>
      </c>
      <c r="S775" s="556">
        <f t="shared" si="41"/>
        <v>0</v>
      </c>
      <c r="T775" s="395"/>
      <c r="U775" s="395"/>
      <c r="V775" s="395"/>
      <c r="W775" s="395"/>
      <c r="BA775" s="553"/>
    </row>
    <row r="776" spans="2:53" x14ac:dyDescent="0.35">
      <c r="B776" s="80"/>
      <c r="C776" s="119"/>
      <c r="D776" s="119"/>
      <c r="E776" s="202"/>
      <c r="F776" s="119"/>
      <c r="G776" s="120"/>
      <c r="H776" s="41"/>
      <c r="I776" s="41"/>
      <c r="J776" s="329">
        <v>0</v>
      </c>
      <c r="K776" s="329">
        <v>0</v>
      </c>
      <c r="L776" s="391"/>
      <c r="M776" s="150"/>
      <c r="O776" s="555"/>
      <c r="P776" s="556">
        <f t="shared" si="39"/>
        <v>0</v>
      </c>
      <c r="Q776" s="556">
        <f t="shared" si="40"/>
        <v>0</v>
      </c>
      <c r="R776" s="556">
        <f t="shared" si="41"/>
        <v>0</v>
      </c>
      <c r="S776" s="556">
        <f t="shared" si="41"/>
        <v>0</v>
      </c>
      <c r="T776" s="395"/>
      <c r="U776" s="395"/>
      <c r="V776" s="395"/>
      <c r="W776" s="395"/>
      <c r="BA776" s="553"/>
    </row>
    <row r="777" spans="2:53" x14ac:dyDescent="0.35">
      <c r="B777" s="80"/>
      <c r="C777" s="119"/>
      <c r="D777" s="119"/>
      <c r="E777" s="202"/>
      <c r="F777" s="119"/>
      <c r="G777" s="120"/>
      <c r="H777" s="41"/>
      <c r="I777" s="41"/>
      <c r="J777" s="329">
        <v>0</v>
      </c>
      <c r="K777" s="329">
        <v>0</v>
      </c>
      <c r="L777" s="391"/>
      <c r="M777" s="150"/>
      <c r="O777" s="555"/>
      <c r="P777" s="556">
        <f t="shared" si="39"/>
        <v>0</v>
      </c>
      <c r="Q777" s="556">
        <f t="shared" si="40"/>
        <v>0</v>
      </c>
      <c r="R777" s="556">
        <f t="shared" si="41"/>
        <v>0</v>
      </c>
      <c r="S777" s="556">
        <f t="shared" si="41"/>
        <v>0</v>
      </c>
      <c r="T777" s="395"/>
      <c r="U777" s="395"/>
      <c r="V777" s="395"/>
      <c r="W777" s="395"/>
      <c r="BA777" s="553"/>
    </row>
    <row r="778" spans="2:53" x14ac:dyDescent="0.35">
      <c r="B778" s="80"/>
      <c r="C778" s="119"/>
      <c r="D778" s="119"/>
      <c r="E778" s="202"/>
      <c r="F778" s="119"/>
      <c r="G778" s="120"/>
      <c r="H778" s="41"/>
      <c r="I778" s="41"/>
      <c r="J778" s="329">
        <v>0</v>
      </c>
      <c r="K778" s="329">
        <v>0</v>
      </c>
      <c r="L778" s="391"/>
      <c r="M778" s="150"/>
      <c r="O778" s="555"/>
      <c r="P778" s="556">
        <f t="shared" si="39"/>
        <v>0</v>
      </c>
      <c r="Q778" s="556">
        <f t="shared" si="40"/>
        <v>0</v>
      </c>
      <c r="R778" s="556">
        <f t="shared" si="41"/>
        <v>0</v>
      </c>
      <c r="S778" s="556">
        <f t="shared" si="41"/>
        <v>0</v>
      </c>
      <c r="T778" s="395"/>
      <c r="U778" s="395"/>
      <c r="V778" s="395"/>
      <c r="W778" s="395"/>
      <c r="BA778" s="553"/>
    </row>
    <row r="779" spans="2:53" x14ac:dyDescent="0.35">
      <c r="B779" s="80"/>
      <c r="C779" s="119"/>
      <c r="D779" s="119"/>
      <c r="E779" s="202"/>
      <c r="F779" s="119"/>
      <c r="G779" s="120"/>
      <c r="H779" s="41"/>
      <c r="I779" s="41"/>
      <c r="J779" s="329">
        <v>0</v>
      </c>
      <c r="K779" s="329">
        <v>0</v>
      </c>
      <c r="L779" s="391"/>
      <c r="M779" s="150"/>
      <c r="O779" s="555"/>
      <c r="P779" s="556">
        <f t="shared" si="39"/>
        <v>0</v>
      </c>
      <c r="Q779" s="556">
        <f t="shared" si="40"/>
        <v>0</v>
      </c>
      <c r="R779" s="556">
        <f t="shared" si="41"/>
        <v>0</v>
      </c>
      <c r="S779" s="556">
        <f t="shared" si="41"/>
        <v>0</v>
      </c>
      <c r="T779" s="395"/>
      <c r="U779" s="395"/>
      <c r="V779" s="395"/>
      <c r="W779" s="395"/>
      <c r="BA779" s="553"/>
    </row>
    <row r="780" spans="2:53" x14ac:dyDescent="0.35">
      <c r="B780" s="80"/>
      <c r="C780" s="119"/>
      <c r="D780" s="119"/>
      <c r="E780" s="202"/>
      <c r="F780" s="119"/>
      <c r="G780" s="120"/>
      <c r="H780" s="41"/>
      <c r="I780" s="41"/>
      <c r="J780" s="329">
        <v>0</v>
      </c>
      <c r="K780" s="329">
        <v>0</v>
      </c>
      <c r="L780" s="391"/>
      <c r="M780" s="150"/>
      <c r="O780" s="555"/>
      <c r="P780" s="556">
        <f t="shared" si="39"/>
        <v>0</v>
      </c>
      <c r="Q780" s="556">
        <f t="shared" si="40"/>
        <v>0</v>
      </c>
      <c r="R780" s="556">
        <f t="shared" si="41"/>
        <v>0</v>
      </c>
      <c r="S780" s="556">
        <f t="shared" si="41"/>
        <v>0</v>
      </c>
      <c r="T780" s="395"/>
      <c r="U780" s="395"/>
      <c r="V780" s="395"/>
      <c r="W780" s="395"/>
      <c r="BA780" s="553"/>
    </row>
    <row r="781" spans="2:53" x14ac:dyDescent="0.35">
      <c r="B781" s="80"/>
      <c r="C781" s="119"/>
      <c r="D781" s="119"/>
      <c r="E781" s="202"/>
      <c r="F781" s="119"/>
      <c r="G781" s="120"/>
      <c r="H781" s="41"/>
      <c r="I781" s="41"/>
      <c r="J781" s="329">
        <v>0</v>
      </c>
      <c r="K781" s="329">
        <v>0</v>
      </c>
      <c r="L781" s="391"/>
      <c r="M781" s="150"/>
      <c r="O781" s="555"/>
      <c r="P781" s="556">
        <f t="shared" si="39"/>
        <v>0</v>
      </c>
      <c r="Q781" s="556">
        <f t="shared" si="40"/>
        <v>0</v>
      </c>
      <c r="R781" s="556">
        <f t="shared" si="41"/>
        <v>0</v>
      </c>
      <c r="S781" s="556">
        <f t="shared" si="41"/>
        <v>0</v>
      </c>
      <c r="T781" s="395"/>
      <c r="U781" s="395"/>
      <c r="V781" s="395"/>
      <c r="W781" s="395"/>
      <c r="BA781" s="553"/>
    </row>
    <row r="782" spans="2:53" x14ac:dyDescent="0.35">
      <c r="B782" s="80"/>
      <c r="C782" s="119"/>
      <c r="D782" s="119"/>
      <c r="E782" s="202"/>
      <c r="F782" s="119"/>
      <c r="G782" s="120"/>
      <c r="H782" s="41"/>
      <c r="I782" s="41"/>
      <c r="J782" s="329">
        <v>0</v>
      </c>
      <c r="K782" s="329">
        <v>0</v>
      </c>
      <c r="L782" s="391"/>
      <c r="M782" s="150"/>
      <c r="O782" s="555"/>
      <c r="P782" s="556">
        <f t="shared" si="39"/>
        <v>0</v>
      </c>
      <c r="Q782" s="556">
        <f t="shared" si="40"/>
        <v>0</v>
      </c>
      <c r="R782" s="556">
        <f t="shared" si="41"/>
        <v>0</v>
      </c>
      <c r="S782" s="556">
        <f t="shared" si="41"/>
        <v>0</v>
      </c>
      <c r="T782" s="395"/>
      <c r="U782" s="395"/>
      <c r="V782" s="395"/>
      <c r="W782" s="395"/>
      <c r="BA782" s="553"/>
    </row>
    <row r="783" spans="2:53" x14ac:dyDescent="0.35">
      <c r="B783" s="80"/>
      <c r="C783" s="119"/>
      <c r="D783" s="119"/>
      <c r="E783" s="202"/>
      <c r="F783" s="119"/>
      <c r="G783" s="120"/>
      <c r="H783" s="41"/>
      <c r="I783" s="41"/>
      <c r="J783" s="329">
        <v>0</v>
      </c>
      <c r="K783" s="329">
        <v>0</v>
      </c>
      <c r="L783" s="391"/>
      <c r="M783" s="150"/>
      <c r="O783" s="555"/>
      <c r="P783" s="556">
        <f t="shared" si="39"/>
        <v>0</v>
      </c>
      <c r="Q783" s="556">
        <f t="shared" si="40"/>
        <v>0</v>
      </c>
      <c r="R783" s="556">
        <f t="shared" si="41"/>
        <v>0</v>
      </c>
      <c r="S783" s="556">
        <f t="shared" si="41"/>
        <v>0</v>
      </c>
      <c r="T783" s="395"/>
      <c r="U783" s="395"/>
      <c r="V783" s="395"/>
      <c r="W783" s="395"/>
      <c r="BA783" s="553"/>
    </row>
    <row r="784" spans="2:53" x14ac:dyDescent="0.35">
      <c r="B784" s="80"/>
      <c r="C784" s="119"/>
      <c r="D784" s="119"/>
      <c r="E784" s="202"/>
      <c r="F784" s="119"/>
      <c r="G784" s="120"/>
      <c r="H784" s="41"/>
      <c r="I784" s="41"/>
      <c r="J784" s="329">
        <v>0</v>
      </c>
      <c r="K784" s="329">
        <v>0</v>
      </c>
      <c r="L784" s="391"/>
      <c r="M784" s="150"/>
      <c r="O784" s="555"/>
      <c r="P784" s="556">
        <f t="shared" si="39"/>
        <v>0</v>
      </c>
      <c r="Q784" s="556">
        <f t="shared" si="40"/>
        <v>0</v>
      </c>
      <c r="R784" s="556">
        <f t="shared" si="41"/>
        <v>0</v>
      </c>
      <c r="S784" s="556">
        <f t="shared" si="41"/>
        <v>0</v>
      </c>
      <c r="T784" s="395"/>
      <c r="U784" s="395"/>
      <c r="V784" s="395"/>
      <c r="W784" s="395"/>
      <c r="BA784" s="553"/>
    </row>
    <row r="785" spans="2:53" x14ac:dyDescent="0.35">
      <c r="B785" s="80"/>
      <c r="C785" s="119"/>
      <c r="D785" s="119"/>
      <c r="E785" s="202"/>
      <c r="F785" s="119"/>
      <c r="G785" s="120"/>
      <c r="H785" s="41"/>
      <c r="I785" s="41"/>
      <c r="J785" s="329">
        <v>0</v>
      </c>
      <c r="K785" s="329">
        <v>0</v>
      </c>
      <c r="L785" s="391"/>
      <c r="M785" s="150"/>
      <c r="O785" s="555"/>
      <c r="P785" s="556">
        <f t="shared" si="39"/>
        <v>0</v>
      </c>
      <c r="Q785" s="556">
        <f t="shared" si="40"/>
        <v>0</v>
      </c>
      <c r="R785" s="556">
        <f t="shared" si="41"/>
        <v>0</v>
      </c>
      <c r="S785" s="556">
        <f t="shared" si="41"/>
        <v>0</v>
      </c>
      <c r="T785" s="395"/>
      <c r="U785" s="395"/>
      <c r="V785" s="395"/>
      <c r="W785" s="395"/>
      <c r="BA785" s="553"/>
    </row>
    <row r="786" spans="2:53" x14ac:dyDescent="0.35">
      <c r="B786" s="80"/>
      <c r="C786" s="119"/>
      <c r="D786" s="119"/>
      <c r="E786" s="202"/>
      <c r="F786" s="119"/>
      <c r="G786" s="120"/>
      <c r="H786" s="41"/>
      <c r="I786" s="41"/>
      <c r="J786" s="329">
        <v>0</v>
      </c>
      <c r="K786" s="329">
        <v>0</v>
      </c>
      <c r="L786" s="391"/>
      <c r="M786" s="150"/>
      <c r="O786" s="555"/>
      <c r="P786" s="556">
        <f t="shared" si="39"/>
        <v>0</v>
      </c>
      <c r="Q786" s="556">
        <f t="shared" si="40"/>
        <v>0</v>
      </c>
      <c r="R786" s="556">
        <f t="shared" si="41"/>
        <v>0</v>
      </c>
      <c r="S786" s="556">
        <f t="shared" si="41"/>
        <v>0</v>
      </c>
      <c r="T786" s="395"/>
      <c r="U786" s="395"/>
      <c r="V786" s="395"/>
      <c r="W786" s="395"/>
      <c r="BA786" s="553"/>
    </row>
    <row r="787" spans="2:53" x14ac:dyDescent="0.35">
      <c r="B787" s="80"/>
      <c r="C787" s="119"/>
      <c r="D787" s="119"/>
      <c r="E787" s="202"/>
      <c r="F787" s="119"/>
      <c r="G787" s="120"/>
      <c r="H787" s="41"/>
      <c r="I787" s="41"/>
      <c r="J787" s="329">
        <v>0</v>
      </c>
      <c r="K787" s="329">
        <v>0</v>
      </c>
      <c r="L787" s="391"/>
      <c r="M787" s="150"/>
      <c r="O787" s="555"/>
      <c r="P787" s="556">
        <f t="shared" si="39"/>
        <v>0</v>
      </c>
      <c r="Q787" s="556">
        <f t="shared" si="40"/>
        <v>0</v>
      </c>
      <c r="R787" s="556">
        <f t="shared" si="41"/>
        <v>0</v>
      </c>
      <c r="S787" s="556">
        <f t="shared" si="41"/>
        <v>0</v>
      </c>
      <c r="T787" s="395"/>
      <c r="U787" s="395"/>
      <c r="V787" s="395"/>
      <c r="W787" s="395"/>
      <c r="BA787" s="553"/>
    </row>
    <row r="788" spans="2:53" x14ac:dyDescent="0.35">
      <c r="B788" s="80"/>
      <c r="C788" s="119"/>
      <c r="D788" s="119"/>
      <c r="E788" s="202"/>
      <c r="F788" s="119"/>
      <c r="G788" s="120"/>
      <c r="H788" s="41"/>
      <c r="I788" s="41"/>
      <c r="J788" s="329">
        <v>0</v>
      </c>
      <c r="K788" s="329">
        <v>0</v>
      </c>
      <c r="L788" s="391"/>
      <c r="M788" s="150"/>
      <c r="O788" s="555"/>
      <c r="P788" s="556">
        <f t="shared" si="39"/>
        <v>0</v>
      </c>
      <c r="Q788" s="556">
        <f t="shared" si="40"/>
        <v>0</v>
      </c>
      <c r="R788" s="556">
        <f t="shared" si="41"/>
        <v>0</v>
      </c>
      <c r="S788" s="556">
        <f t="shared" si="41"/>
        <v>0</v>
      </c>
      <c r="T788" s="395"/>
      <c r="U788" s="395"/>
      <c r="V788" s="395"/>
      <c r="W788" s="395"/>
      <c r="BA788" s="553"/>
    </row>
    <row r="789" spans="2:53" x14ac:dyDescent="0.35">
      <c r="B789" s="80"/>
      <c r="C789" s="119"/>
      <c r="D789" s="119"/>
      <c r="E789" s="202"/>
      <c r="F789" s="119"/>
      <c r="G789" s="120"/>
      <c r="H789" s="41"/>
      <c r="I789" s="41"/>
      <c r="J789" s="329">
        <v>0</v>
      </c>
      <c r="K789" s="329">
        <v>0</v>
      </c>
      <c r="L789" s="391"/>
      <c r="M789" s="150"/>
      <c r="O789" s="555"/>
      <c r="P789" s="556">
        <f t="shared" si="39"/>
        <v>0</v>
      </c>
      <c r="Q789" s="556">
        <f t="shared" si="40"/>
        <v>0</v>
      </c>
      <c r="R789" s="556">
        <f t="shared" si="41"/>
        <v>0</v>
      </c>
      <c r="S789" s="556">
        <f t="shared" si="41"/>
        <v>0</v>
      </c>
      <c r="T789" s="395"/>
      <c r="U789" s="395"/>
      <c r="V789" s="395"/>
      <c r="W789" s="395"/>
      <c r="BA789" s="553"/>
    </row>
    <row r="790" spans="2:53" x14ac:dyDescent="0.35">
      <c r="B790" s="80"/>
      <c r="C790" s="119"/>
      <c r="D790" s="119"/>
      <c r="E790" s="202"/>
      <c r="F790" s="119"/>
      <c r="G790" s="120"/>
      <c r="H790" s="41"/>
      <c r="I790" s="41"/>
      <c r="J790" s="329">
        <v>0</v>
      </c>
      <c r="K790" s="329">
        <v>0</v>
      </c>
      <c r="L790" s="391"/>
      <c r="M790" s="150"/>
      <c r="O790" s="555"/>
      <c r="P790" s="556">
        <f t="shared" si="39"/>
        <v>0</v>
      </c>
      <c r="Q790" s="556">
        <f t="shared" si="40"/>
        <v>0</v>
      </c>
      <c r="R790" s="556">
        <f t="shared" si="41"/>
        <v>0</v>
      </c>
      <c r="S790" s="556">
        <f t="shared" si="41"/>
        <v>0</v>
      </c>
      <c r="T790" s="395"/>
      <c r="U790" s="395"/>
      <c r="V790" s="395"/>
      <c r="W790" s="395"/>
      <c r="BA790" s="553"/>
    </row>
    <row r="791" spans="2:53" x14ac:dyDescent="0.35">
      <c r="B791" s="80"/>
      <c r="C791" s="119"/>
      <c r="D791" s="119"/>
      <c r="E791" s="202"/>
      <c r="F791" s="119"/>
      <c r="G791" s="120"/>
      <c r="H791" s="41"/>
      <c r="I791" s="41"/>
      <c r="J791" s="329">
        <v>0</v>
      </c>
      <c r="K791" s="329">
        <v>0</v>
      </c>
      <c r="L791" s="391"/>
      <c r="M791" s="150"/>
      <c r="O791" s="555"/>
      <c r="P791" s="556">
        <f t="shared" si="39"/>
        <v>0</v>
      </c>
      <c r="Q791" s="556">
        <f t="shared" si="40"/>
        <v>0</v>
      </c>
      <c r="R791" s="556">
        <f t="shared" si="41"/>
        <v>0</v>
      </c>
      <c r="S791" s="556">
        <f t="shared" si="41"/>
        <v>0</v>
      </c>
      <c r="T791" s="395"/>
      <c r="U791" s="395"/>
      <c r="V791" s="395"/>
      <c r="W791" s="395"/>
      <c r="BA791" s="553"/>
    </row>
    <row r="792" spans="2:53" x14ac:dyDescent="0.35">
      <c r="B792" s="80"/>
      <c r="C792" s="119"/>
      <c r="D792" s="119"/>
      <c r="E792" s="202"/>
      <c r="F792" s="119"/>
      <c r="G792" s="120"/>
      <c r="H792" s="41"/>
      <c r="I792" s="41"/>
      <c r="J792" s="329">
        <v>0</v>
      </c>
      <c r="K792" s="329">
        <v>0</v>
      </c>
      <c r="L792" s="391"/>
      <c r="M792" s="150"/>
      <c r="O792" s="555"/>
      <c r="P792" s="556">
        <f t="shared" si="39"/>
        <v>0</v>
      </c>
      <c r="Q792" s="556">
        <f t="shared" si="40"/>
        <v>0</v>
      </c>
      <c r="R792" s="556">
        <f t="shared" si="41"/>
        <v>0</v>
      </c>
      <c r="S792" s="556">
        <f t="shared" si="41"/>
        <v>0</v>
      </c>
      <c r="T792" s="395"/>
      <c r="U792" s="395"/>
      <c r="V792" s="395"/>
      <c r="W792" s="395"/>
      <c r="BA792" s="553"/>
    </row>
    <row r="793" spans="2:53" x14ac:dyDescent="0.35">
      <c r="B793" s="80"/>
      <c r="C793" s="119"/>
      <c r="D793" s="119"/>
      <c r="E793" s="202"/>
      <c r="F793" s="119"/>
      <c r="G793" s="120"/>
      <c r="H793" s="41"/>
      <c r="I793" s="41"/>
      <c r="J793" s="329">
        <v>0</v>
      </c>
      <c r="K793" s="329">
        <v>0</v>
      </c>
      <c r="L793" s="391"/>
      <c r="M793" s="150"/>
      <c r="O793" s="555"/>
      <c r="P793" s="556">
        <f t="shared" si="39"/>
        <v>0</v>
      </c>
      <c r="Q793" s="556">
        <f t="shared" si="40"/>
        <v>0</v>
      </c>
      <c r="R793" s="556">
        <f t="shared" si="41"/>
        <v>0</v>
      </c>
      <c r="S793" s="556">
        <f t="shared" si="41"/>
        <v>0</v>
      </c>
      <c r="T793" s="395"/>
      <c r="U793" s="395"/>
      <c r="V793" s="395"/>
      <c r="W793" s="395"/>
      <c r="BA793" s="553"/>
    </row>
    <row r="794" spans="2:53" x14ac:dyDescent="0.35">
      <c r="B794" s="80"/>
      <c r="C794" s="119"/>
      <c r="D794" s="119"/>
      <c r="E794" s="202"/>
      <c r="F794" s="119"/>
      <c r="G794" s="120"/>
      <c r="H794" s="41"/>
      <c r="I794" s="41"/>
      <c r="J794" s="329">
        <v>0</v>
      </c>
      <c r="K794" s="329">
        <v>0</v>
      </c>
      <c r="L794" s="391"/>
      <c r="M794" s="150"/>
      <c r="O794" s="555"/>
      <c r="P794" s="556">
        <f t="shared" si="39"/>
        <v>0</v>
      </c>
      <c r="Q794" s="556">
        <f t="shared" si="40"/>
        <v>0</v>
      </c>
      <c r="R794" s="556">
        <f t="shared" si="41"/>
        <v>0</v>
      </c>
      <c r="S794" s="556">
        <f t="shared" si="41"/>
        <v>0</v>
      </c>
      <c r="T794" s="395"/>
      <c r="U794" s="395"/>
      <c r="V794" s="395"/>
      <c r="W794" s="395"/>
      <c r="BA794" s="553"/>
    </row>
    <row r="795" spans="2:53" x14ac:dyDescent="0.35">
      <c r="B795" s="80"/>
      <c r="C795" s="119"/>
      <c r="D795" s="119"/>
      <c r="E795" s="202"/>
      <c r="F795" s="119"/>
      <c r="G795" s="120"/>
      <c r="H795" s="41"/>
      <c r="I795" s="41"/>
      <c r="J795" s="329">
        <v>0</v>
      </c>
      <c r="K795" s="329">
        <v>0</v>
      </c>
      <c r="L795" s="391"/>
      <c r="M795" s="150"/>
      <c r="O795" s="555"/>
      <c r="P795" s="556">
        <f t="shared" si="39"/>
        <v>0</v>
      </c>
      <c r="Q795" s="556">
        <f t="shared" si="40"/>
        <v>0</v>
      </c>
      <c r="R795" s="556">
        <f t="shared" si="41"/>
        <v>0</v>
      </c>
      <c r="S795" s="556">
        <f t="shared" si="41"/>
        <v>0</v>
      </c>
      <c r="T795" s="395"/>
      <c r="U795" s="395"/>
      <c r="V795" s="395"/>
      <c r="W795" s="395"/>
      <c r="BA795" s="553"/>
    </row>
    <row r="796" spans="2:53" x14ac:dyDescent="0.35">
      <c r="B796" s="80"/>
      <c r="C796" s="119"/>
      <c r="D796" s="119"/>
      <c r="E796" s="202"/>
      <c r="F796" s="119"/>
      <c r="G796" s="120"/>
      <c r="H796" s="41"/>
      <c r="I796" s="41"/>
      <c r="J796" s="329">
        <v>0</v>
      </c>
      <c r="K796" s="329">
        <v>0</v>
      </c>
      <c r="L796" s="391"/>
      <c r="M796" s="150"/>
      <c r="O796" s="555"/>
      <c r="P796" s="556">
        <f t="shared" si="39"/>
        <v>0</v>
      </c>
      <c r="Q796" s="556">
        <f t="shared" si="40"/>
        <v>0</v>
      </c>
      <c r="R796" s="556">
        <f t="shared" si="41"/>
        <v>0</v>
      </c>
      <c r="S796" s="556">
        <f t="shared" si="41"/>
        <v>0</v>
      </c>
      <c r="T796" s="395"/>
      <c r="U796" s="395"/>
      <c r="V796" s="395"/>
      <c r="W796" s="395"/>
      <c r="BA796" s="553"/>
    </row>
    <row r="797" spans="2:53" x14ac:dyDescent="0.35">
      <c r="B797" s="80"/>
      <c r="C797" s="119"/>
      <c r="D797" s="119"/>
      <c r="E797" s="202"/>
      <c r="F797" s="119"/>
      <c r="G797" s="120"/>
      <c r="H797" s="41"/>
      <c r="I797" s="41"/>
      <c r="J797" s="329">
        <v>0</v>
      </c>
      <c r="K797" s="329">
        <v>0</v>
      </c>
      <c r="L797" s="391"/>
      <c r="M797" s="150"/>
      <c r="O797" s="555"/>
      <c r="P797" s="556">
        <f t="shared" si="39"/>
        <v>0</v>
      </c>
      <c r="Q797" s="556">
        <f t="shared" si="40"/>
        <v>0</v>
      </c>
      <c r="R797" s="556">
        <f t="shared" si="41"/>
        <v>0</v>
      </c>
      <c r="S797" s="556">
        <f t="shared" si="41"/>
        <v>0</v>
      </c>
      <c r="T797" s="395"/>
      <c r="U797" s="395"/>
      <c r="V797" s="395"/>
      <c r="W797" s="395"/>
      <c r="BA797" s="553"/>
    </row>
    <row r="798" spans="2:53" x14ac:dyDescent="0.35">
      <c r="B798" s="80"/>
      <c r="C798" s="119"/>
      <c r="D798" s="119"/>
      <c r="E798" s="202"/>
      <c r="F798" s="119"/>
      <c r="G798" s="120"/>
      <c r="H798" s="41"/>
      <c r="I798" s="41"/>
      <c r="J798" s="329">
        <v>0</v>
      </c>
      <c r="K798" s="329">
        <v>0</v>
      </c>
      <c r="L798" s="391"/>
      <c r="M798" s="150"/>
      <c r="O798" s="555"/>
      <c r="P798" s="556">
        <f t="shared" si="39"/>
        <v>0</v>
      </c>
      <c r="Q798" s="556">
        <f t="shared" si="40"/>
        <v>0</v>
      </c>
      <c r="R798" s="556">
        <f t="shared" si="41"/>
        <v>0</v>
      </c>
      <c r="S798" s="556">
        <f t="shared" si="41"/>
        <v>0</v>
      </c>
      <c r="T798" s="395"/>
      <c r="U798" s="395"/>
      <c r="V798" s="395"/>
      <c r="W798" s="395"/>
      <c r="BA798" s="553"/>
    </row>
    <row r="799" spans="2:53" x14ac:dyDescent="0.35">
      <c r="B799" s="80"/>
      <c r="C799" s="119"/>
      <c r="D799" s="119"/>
      <c r="E799" s="202"/>
      <c r="F799" s="119"/>
      <c r="G799" s="120"/>
      <c r="H799" s="41"/>
      <c r="I799" s="41"/>
      <c r="J799" s="329">
        <v>0</v>
      </c>
      <c r="K799" s="329">
        <v>0</v>
      </c>
      <c r="L799" s="391"/>
      <c r="M799" s="150"/>
      <c r="O799" s="555"/>
      <c r="P799" s="556">
        <f t="shared" si="39"/>
        <v>0</v>
      </c>
      <c r="Q799" s="556">
        <f t="shared" si="40"/>
        <v>0</v>
      </c>
      <c r="R799" s="556">
        <f t="shared" si="41"/>
        <v>0</v>
      </c>
      <c r="S799" s="556">
        <f t="shared" si="41"/>
        <v>0</v>
      </c>
      <c r="T799" s="395"/>
      <c r="U799" s="395"/>
      <c r="V799" s="395"/>
      <c r="W799" s="395"/>
      <c r="BA799" s="553"/>
    </row>
    <row r="800" spans="2:53" x14ac:dyDescent="0.35">
      <c r="B800" s="80"/>
      <c r="C800" s="119"/>
      <c r="D800" s="119"/>
      <c r="E800" s="202"/>
      <c r="F800" s="119"/>
      <c r="G800" s="120"/>
      <c r="H800" s="41"/>
      <c r="I800" s="41"/>
      <c r="J800" s="329">
        <v>0</v>
      </c>
      <c r="K800" s="329">
        <v>0</v>
      </c>
      <c r="L800" s="391"/>
      <c r="M800" s="150"/>
      <c r="O800" s="555"/>
      <c r="P800" s="556">
        <f t="shared" si="39"/>
        <v>0</v>
      </c>
      <c r="Q800" s="556">
        <f t="shared" si="40"/>
        <v>0</v>
      </c>
      <c r="R800" s="556">
        <f t="shared" si="41"/>
        <v>0</v>
      </c>
      <c r="S800" s="556">
        <f t="shared" si="41"/>
        <v>0</v>
      </c>
      <c r="T800" s="395"/>
      <c r="U800" s="395"/>
      <c r="V800" s="395"/>
      <c r="W800" s="395"/>
      <c r="BA800" s="553"/>
    </row>
    <row r="801" spans="2:53" x14ac:dyDescent="0.35">
      <c r="B801" s="80"/>
      <c r="C801" s="119"/>
      <c r="D801" s="119"/>
      <c r="E801" s="202"/>
      <c r="F801" s="119"/>
      <c r="G801" s="120"/>
      <c r="H801" s="41"/>
      <c r="I801" s="41"/>
      <c r="J801" s="329">
        <v>0</v>
      </c>
      <c r="K801" s="329">
        <v>0</v>
      </c>
      <c r="L801" s="391"/>
      <c r="M801" s="150"/>
      <c r="O801" s="555"/>
      <c r="P801" s="556">
        <f t="shared" si="39"/>
        <v>0</v>
      </c>
      <c r="Q801" s="556">
        <f t="shared" si="40"/>
        <v>0</v>
      </c>
      <c r="R801" s="556">
        <f t="shared" si="41"/>
        <v>0</v>
      </c>
      <c r="S801" s="556">
        <f t="shared" si="41"/>
        <v>0</v>
      </c>
      <c r="T801" s="395"/>
      <c r="U801" s="395"/>
      <c r="V801" s="395"/>
      <c r="W801" s="395"/>
      <c r="BA801" s="553"/>
    </row>
    <row r="802" spans="2:53" x14ac:dyDescent="0.35">
      <c r="B802" s="80"/>
      <c r="C802" s="119"/>
      <c r="D802" s="119"/>
      <c r="E802" s="202"/>
      <c r="F802" s="119"/>
      <c r="G802" s="120"/>
      <c r="H802" s="41"/>
      <c r="I802" s="41"/>
      <c r="J802" s="329">
        <v>0</v>
      </c>
      <c r="K802" s="329">
        <v>0</v>
      </c>
      <c r="L802" s="391"/>
      <c r="M802" s="150"/>
      <c r="O802" s="555"/>
      <c r="P802" s="556">
        <f t="shared" si="39"/>
        <v>0</v>
      </c>
      <c r="Q802" s="556">
        <f t="shared" si="40"/>
        <v>0</v>
      </c>
      <c r="R802" s="556">
        <f t="shared" si="41"/>
        <v>0</v>
      </c>
      <c r="S802" s="556">
        <f t="shared" si="41"/>
        <v>0</v>
      </c>
      <c r="T802" s="395"/>
      <c r="U802" s="395"/>
      <c r="V802" s="395"/>
      <c r="W802" s="395"/>
      <c r="BA802" s="553"/>
    </row>
    <row r="803" spans="2:53" x14ac:dyDescent="0.35">
      <c r="B803" s="80"/>
      <c r="C803" s="119"/>
      <c r="D803" s="119"/>
      <c r="E803" s="202"/>
      <c r="F803" s="119"/>
      <c r="G803" s="120"/>
      <c r="H803" s="41"/>
      <c r="I803" s="41"/>
      <c r="J803" s="329">
        <v>0</v>
      </c>
      <c r="K803" s="329">
        <v>0</v>
      </c>
      <c r="L803" s="391"/>
      <c r="M803" s="150"/>
      <c r="O803" s="555"/>
      <c r="P803" s="556">
        <f t="shared" si="39"/>
        <v>0</v>
      </c>
      <c r="Q803" s="556">
        <f t="shared" si="40"/>
        <v>0</v>
      </c>
      <c r="R803" s="556">
        <f t="shared" si="41"/>
        <v>0</v>
      </c>
      <c r="S803" s="556">
        <f t="shared" si="41"/>
        <v>0</v>
      </c>
      <c r="T803" s="395"/>
      <c r="U803" s="395"/>
      <c r="V803" s="395"/>
      <c r="W803" s="395"/>
      <c r="BA803" s="553"/>
    </row>
    <row r="804" spans="2:53" x14ac:dyDescent="0.35">
      <c r="B804" s="80"/>
      <c r="C804" s="119"/>
      <c r="D804" s="119"/>
      <c r="E804" s="202"/>
      <c r="F804" s="119"/>
      <c r="G804" s="120"/>
      <c r="H804" s="41"/>
      <c r="I804" s="41"/>
      <c r="J804" s="329">
        <v>0</v>
      </c>
      <c r="K804" s="329">
        <v>0</v>
      </c>
      <c r="L804" s="391"/>
      <c r="M804" s="150"/>
      <c r="O804" s="555"/>
      <c r="P804" s="556">
        <f t="shared" si="39"/>
        <v>0</v>
      </c>
      <c r="Q804" s="556">
        <f t="shared" si="40"/>
        <v>0</v>
      </c>
      <c r="R804" s="556">
        <f t="shared" si="41"/>
        <v>0</v>
      </c>
      <c r="S804" s="556">
        <f t="shared" si="41"/>
        <v>0</v>
      </c>
      <c r="T804" s="395"/>
      <c r="U804" s="395"/>
      <c r="V804" s="395"/>
      <c r="W804" s="395"/>
      <c r="BA804" s="553"/>
    </row>
    <row r="805" spans="2:53" x14ac:dyDescent="0.35">
      <c r="B805" s="80"/>
      <c r="C805" s="119"/>
      <c r="D805" s="119"/>
      <c r="E805" s="202"/>
      <c r="F805" s="119"/>
      <c r="G805" s="120"/>
      <c r="H805" s="41"/>
      <c r="I805" s="41"/>
      <c r="J805" s="329">
        <v>0</v>
      </c>
      <c r="K805" s="329">
        <v>0</v>
      </c>
      <c r="L805" s="391"/>
      <c r="M805" s="150"/>
      <c r="O805" s="555"/>
      <c r="P805" s="556">
        <f t="shared" si="39"/>
        <v>0</v>
      </c>
      <c r="Q805" s="556">
        <f t="shared" si="40"/>
        <v>0</v>
      </c>
      <c r="R805" s="556">
        <f t="shared" si="41"/>
        <v>0</v>
      </c>
      <c r="S805" s="556">
        <f t="shared" si="41"/>
        <v>0</v>
      </c>
      <c r="T805" s="395"/>
      <c r="U805" s="395"/>
      <c r="V805" s="395"/>
      <c r="W805" s="395"/>
      <c r="BA805" s="553"/>
    </row>
    <row r="806" spans="2:53" x14ac:dyDescent="0.35">
      <c r="B806" s="80"/>
      <c r="C806" s="119"/>
      <c r="D806" s="119"/>
      <c r="E806" s="202"/>
      <c r="F806" s="119"/>
      <c r="G806" s="120"/>
      <c r="H806" s="41"/>
      <c r="I806" s="41"/>
      <c r="J806" s="329">
        <v>0</v>
      </c>
      <c r="K806" s="329">
        <v>0</v>
      </c>
      <c r="L806" s="391"/>
      <c r="M806" s="150"/>
      <c r="O806" s="555"/>
      <c r="P806" s="556">
        <f t="shared" si="39"/>
        <v>0</v>
      </c>
      <c r="Q806" s="556">
        <f t="shared" si="40"/>
        <v>0</v>
      </c>
      <c r="R806" s="556">
        <f t="shared" si="41"/>
        <v>0</v>
      </c>
      <c r="S806" s="556">
        <f t="shared" si="41"/>
        <v>0</v>
      </c>
      <c r="T806" s="395"/>
      <c r="U806" s="395"/>
      <c r="V806" s="395"/>
      <c r="W806" s="395"/>
      <c r="BA806" s="553"/>
    </row>
    <row r="807" spans="2:53" x14ac:dyDescent="0.35">
      <c r="B807" s="80"/>
      <c r="C807" s="119"/>
      <c r="D807" s="119"/>
      <c r="E807" s="202"/>
      <c r="F807" s="119"/>
      <c r="G807" s="120"/>
      <c r="H807" s="41"/>
      <c r="I807" s="41"/>
      <c r="J807" s="329">
        <v>0</v>
      </c>
      <c r="K807" s="329">
        <v>0</v>
      </c>
      <c r="L807" s="391"/>
      <c r="M807" s="150"/>
      <c r="O807" s="555"/>
      <c r="P807" s="556">
        <f t="shared" si="39"/>
        <v>0</v>
      </c>
      <c r="Q807" s="556">
        <f t="shared" si="40"/>
        <v>0</v>
      </c>
      <c r="R807" s="556">
        <f t="shared" si="41"/>
        <v>0</v>
      </c>
      <c r="S807" s="556">
        <f t="shared" si="41"/>
        <v>0</v>
      </c>
      <c r="T807" s="395"/>
      <c r="U807" s="395"/>
      <c r="V807" s="395"/>
      <c r="W807" s="395"/>
      <c r="BA807" s="553"/>
    </row>
    <row r="808" spans="2:53" x14ac:dyDescent="0.35">
      <c r="B808" s="80"/>
      <c r="C808" s="119"/>
      <c r="D808" s="119"/>
      <c r="E808" s="202"/>
      <c r="F808" s="119"/>
      <c r="G808" s="120"/>
      <c r="H808" s="41"/>
      <c r="I808" s="41"/>
      <c r="J808" s="329">
        <v>0</v>
      </c>
      <c r="K808" s="329">
        <v>0</v>
      </c>
      <c r="L808" s="391"/>
      <c r="M808" s="150"/>
      <c r="O808" s="555"/>
      <c r="P808" s="556">
        <f t="shared" si="39"/>
        <v>0</v>
      </c>
      <c r="Q808" s="556">
        <f t="shared" si="40"/>
        <v>0</v>
      </c>
      <c r="R808" s="556">
        <f t="shared" si="41"/>
        <v>0</v>
      </c>
      <c r="S808" s="556">
        <f t="shared" si="41"/>
        <v>0</v>
      </c>
      <c r="T808" s="395"/>
      <c r="U808" s="395"/>
      <c r="V808" s="395"/>
      <c r="W808" s="395"/>
      <c r="BA808" s="553"/>
    </row>
    <row r="809" spans="2:53" x14ac:dyDescent="0.35">
      <c r="B809" s="80"/>
      <c r="C809" s="119"/>
      <c r="D809" s="119"/>
      <c r="E809" s="202"/>
      <c r="F809" s="119"/>
      <c r="G809" s="120"/>
      <c r="H809" s="41"/>
      <c r="I809" s="41"/>
      <c r="J809" s="329">
        <v>0</v>
      </c>
      <c r="K809" s="329">
        <v>0</v>
      </c>
      <c r="L809" s="391"/>
      <c r="M809" s="150"/>
      <c r="O809" s="555"/>
      <c r="P809" s="556">
        <f t="shared" si="39"/>
        <v>0</v>
      </c>
      <c r="Q809" s="556">
        <f t="shared" si="40"/>
        <v>0</v>
      </c>
      <c r="R809" s="556">
        <f t="shared" si="41"/>
        <v>0</v>
      </c>
      <c r="S809" s="556">
        <f t="shared" si="41"/>
        <v>0</v>
      </c>
      <c r="T809" s="395"/>
      <c r="U809" s="395"/>
      <c r="V809" s="395"/>
      <c r="W809" s="395"/>
      <c r="BA809" s="553"/>
    </row>
    <row r="810" spans="2:53" x14ac:dyDescent="0.35">
      <c r="B810" s="80"/>
      <c r="C810" s="119"/>
      <c r="D810" s="119"/>
      <c r="E810" s="202"/>
      <c r="F810" s="119"/>
      <c r="G810" s="120"/>
      <c r="H810" s="41"/>
      <c r="I810" s="41"/>
      <c r="J810" s="329">
        <v>0</v>
      </c>
      <c r="K810" s="329">
        <v>0</v>
      </c>
      <c r="L810" s="391"/>
      <c r="M810" s="150"/>
      <c r="O810" s="555"/>
      <c r="P810" s="556">
        <f t="shared" si="39"/>
        <v>0</v>
      </c>
      <c r="Q810" s="556">
        <f t="shared" si="40"/>
        <v>0</v>
      </c>
      <c r="R810" s="556">
        <f t="shared" si="41"/>
        <v>0</v>
      </c>
      <c r="S810" s="556">
        <f t="shared" si="41"/>
        <v>0</v>
      </c>
      <c r="T810" s="395"/>
      <c r="U810" s="395"/>
      <c r="V810" s="395"/>
      <c r="W810" s="395"/>
      <c r="BA810" s="553"/>
    </row>
    <row r="811" spans="2:53" x14ac:dyDescent="0.35">
      <c r="B811" s="80"/>
      <c r="C811" s="119"/>
      <c r="D811" s="119"/>
      <c r="E811" s="202"/>
      <c r="F811" s="119"/>
      <c r="G811" s="120"/>
      <c r="H811" s="41"/>
      <c r="I811" s="41"/>
      <c r="J811" s="329">
        <v>0</v>
      </c>
      <c r="K811" s="329">
        <v>0</v>
      </c>
      <c r="L811" s="391"/>
      <c r="M811" s="150"/>
      <c r="O811" s="555"/>
      <c r="P811" s="556">
        <f t="shared" si="39"/>
        <v>0</v>
      </c>
      <c r="Q811" s="556">
        <f t="shared" si="40"/>
        <v>0</v>
      </c>
      <c r="R811" s="556">
        <f t="shared" si="41"/>
        <v>0</v>
      </c>
      <c r="S811" s="556">
        <f t="shared" si="41"/>
        <v>0</v>
      </c>
      <c r="T811" s="395"/>
      <c r="U811" s="395"/>
      <c r="V811" s="395"/>
      <c r="W811" s="395"/>
      <c r="BA811" s="553"/>
    </row>
    <row r="812" spans="2:53" x14ac:dyDescent="0.35">
      <c r="B812" s="80"/>
      <c r="C812" s="119"/>
      <c r="D812" s="119"/>
      <c r="E812" s="202"/>
      <c r="F812" s="119"/>
      <c r="G812" s="120"/>
      <c r="H812" s="41"/>
      <c r="I812" s="41"/>
      <c r="J812" s="329">
        <v>0</v>
      </c>
      <c r="K812" s="329">
        <v>0</v>
      </c>
      <c r="L812" s="391"/>
      <c r="M812" s="150"/>
      <c r="O812" s="555"/>
      <c r="P812" s="556">
        <f t="shared" si="39"/>
        <v>0</v>
      </c>
      <c r="Q812" s="556">
        <f t="shared" si="40"/>
        <v>0</v>
      </c>
      <c r="R812" s="556">
        <f t="shared" si="41"/>
        <v>0</v>
      </c>
      <c r="S812" s="556">
        <f t="shared" si="41"/>
        <v>0</v>
      </c>
      <c r="T812" s="395"/>
      <c r="U812" s="395"/>
      <c r="V812" s="395"/>
      <c r="W812" s="395"/>
      <c r="BA812" s="553"/>
    </row>
    <row r="813" spans="2:53" x14ac:dyDescent="0.35">
      <c r="B813" s="80"/>
      <c r="C813" s="119"/>
      <c r="D813" s="119"/>
      <c r="E813" s="202"/>
      <c r="F813" s="119"/>
      <c r="G813" s="120"/>
      <c r="H813" s="41"/>
      <c r="I813" s="41"/>
      <c r="J813" s="329">
        <v>0</v>
      </c>
      <c r="K813" s="329">
        <v>0</v>
      </c>
      <c r="L813" s="391"/>
      <c r="M813" s="150"/>
      <c r="O813" s="555"/>
      <c r="P813" s="556">
        <f t="shared" si="39"/>
        <v>0</v>
      </c>
      <c r="Q813" s="556">
        <f t="shared" si="40"/>
        <v>0</v>
      </c>
      <c r="R813" s="556">
        <f t="shared" si="41"/>
        <v>0</v>
      </c>
      <c r="S813" s="556">
        <f t="shared" si="41"/>
        <v>0</v>
      </c>
      <c r="T813" s="395"/>
      <c r="U813" s="395"/>
      <c r="V813" s="395"/>
      <c r="W813" s="395"/>
      <c r="BA813" s="553"/>
    </row>
    <row r="814" spans="2:53" x14ac:dyDescent="0.35">
      <c r="B814" s="80"/>
      <c r="C814" s="119"/>
      <c r="D814" s="119"/>
      <c r="E814" s="202"/>
      <c r="F814" s="119"/>
      <c r="G814" s="120"/>
      <c r="H814" s="41"/>
      <c r="I814" s="41"/>
      <c r="J814" s="329">
        <v>0</v>
      </c>
      <c r="K814" s="329">
        <v>0</v>
      </c>
      <c r="L814" s="391"/>
      <c r="M814" s="150"/>
      <c r="O814" s="555"/>
      <c r="P814" s="556">
        <f t="shared" si="39"/>
        <v>0</v>
      </c>
      <c r="Q814" s="556">
        <f t="shared" si="40"/>
        <v>0</v>
      </c>
      <c r="R814" s="556">
        <f t="shared" si="41"/>
        <v>0</v>
      </c>
      <c r="S814" s="556">
        <f t="shared" si="41"/>
        <v>0</v>
      </c>
      <c r="T814" s="395"/>
      <c r="U814" s="395"/>
      <c r="V814" s="395"/>
      <c r="W814" s="395"/>
      <c r="BA814" s="553"/>
    </row>
    <row r="815" spans="2:53" x14ac:dyDescent="0.35">
      <c r="B815" s="80"/>
      <c r="C815" s="119"/>
      <c r="D815" s="119"/>
      <c r="E815" s="202"/>
      <c r="F815" s="119"/>
      <c r="G815" s="120"/>
      <c r="H815" s="41"/>
      <c r="I815" s="41"/>
      <c r="J815" s="329">
        <v>0</v>
      </c>
      <c r="K815" s="329">
        <v>0</v>
      </c>
      <c r="L815" s="391"/>
      <c r="M815" s="150"/>
      <c r="O815" s="555"/>
      <c r="P815" s="556">
        <f t="shared" si="39"/>
        <v>0</v>
      </c>
      <c r="Q815" s="556">
        <f t="shared" si="40"/>
        <v>0</v>
      </c>
      <c r="R815" s="556">
        <f t="shared" si="41"/>
        <v>0</v>
      </c>
      <c r="S815" s="556">
        <f t="shared" si="41"/>
        <v>0</v>
      </c>
      <c r="T815" s="395"/>
      <c r="U815" s="395"/>
      <c r="V815" s="395"/>
      <c r="W815" s="395"/>
      <c r="BA815" s="553"/>
    </row>
    <row r="816" spans="2:53" x14ac:dyDescent="0.35">
      <c r="B816" s="80"/>
      <c r="C816" s="119"/>
      <c r="D816" s="119"/>
      <c r="E816" s="202"/>
      <c r="F816" s="119"/>
      <c r="G816" s="120"/>
      <c r="H816" s="41"/>
      <c r="I816" s="41"/>
      <c r="J816" s="329">
        <v>0</v>
      </c>
      <c r="K816" s="329">
        <v>0</v>
      </c>
      <c r="L816" s="391"/>
      <c r="M816" s="150"/>
      <c r="O816" s="555"/>
      <c r="P816" s="556">
        <f t="shared" si="39"/>
        <v>0</v>
      </c>
      <c r="Q816" s="556">
        <f t="shared" si="40"/>
        <v>0</v>
      </c>
      <c r="R816" s="556">
        <f t="shared" si="41"/>
        <v>0</v>
      </c>
      <c r="S816" s="556">
        <f t="shared" si="41"/>
        <v>0</v>
      </c>
      <c r="T816" s="395"/>
      <c r="U816" s="395"/>
      <c r="V816" s="395"/>
      <c r="W816" s="395"/>
      <c r="BA816" s="553"/>
    </row>
    <row r="817" spans="2:53" x14ac:dyDescent="0.35">
      <c r="B817" s="80"/>
      <c r="C817" s="119"/>
      <c r="D817" s="119"/>
      <c r="E817" s="202"/>
      <c r="F817" s="119"/>
      <c r="G817" s="120"/>
      <c r="H817" s="41"/>
      <c r="I817" s="41"/>
      <c r="J817" s="329">
        <v>0</v>
      </c>
      <c r="K817" s="329">
        <v>0</v>
      </c>
      <c r="L817" s="391"/>
      <c r="M817" s="150"/>
      <c r="O817" s="555"/>
      <c r="P817" s="556">
        <f t="shared" si="39"/>
        <v>0</v>
      </c>
      <c r="Q817" s="556">
        <f t="shared" si="40"/>
        <v>0</v>
      </c>
      <c r="R817" s="556">
        <f t="shared" si="41"/>
        <v>0</v>
      </c>
      <c r="S817" s="556">
        <f t="shared" si="41"/>
        <v>0</v>
      </c>
      <c r="T817" s="395"/>
      <c r="U817" s="395"/>
      <c r="V817" s="395"/>
      <c r="W817" s="395"/>
      <c r="BA817" s="553"/>
    </row>
    <row r="818" spans="2:53" x14ac:dyDescent="0.35">
      <c r="B818" s="80"/>
      <c r="C818" s="119"/>
      <c r="D818" s="119"/>
      <c r="E818" s="202"/>
      <c r="F818" s="119"/>
      <c r="G818" s="120"/>
      <c r="H818" s="41"/>
      <c r="I818" s="41"/>
      <c r="J818" s="329">
        <v>0</v>
      </c>
      <c r="K818" s="329">
        <v>0</v>
      </c>
      <c r="L818" s="391"/>
      <c r="M818" s="150"/>
      <c r="O818" s="555"/>
      <c r="P818" s="556">
        <f t="shared" ref="P818:P881" si="42">J818*$G$32</f>
        <v>0</v>
      </c>
      <c r="Q818" s="556">
        <f t="shared" ref="Q818:Q881" si="43">K818*$G$42</f>
        <v>0</v>
      </c>
      <c r="R818" s="556">
        <f t="shared" ref="R818:S881" si="44">P818-J818</f>
        <v>0</v>
      </c>
      <c r="S818" s="556">
        <f t="shared" si="44"/>
        <v>0</v>
      </c>
      <c r="T818" s="395"/>
      <c r="U818" s="395"/>
      <c r="V818" s="395"/>
      <c r="W818" s="395"/>
      <c r="BA818" s="553"/>
    </row>
    <row r="819" spans="2:53" x14ac:dyDescent="0.35">
      <c r="B819" s="80"/>
      <c r="C819" s="119"/>
      <c r="D819" s="119"/>
      <c r="E819" s="202"/>
      <c r="F819" s="119"/>
      <c r="G819" s="120"/>
      <c r="H819" s="41"/>
      <c r="I819" s="41"/>
      <c r="J819" s="329">
        <v>0</v>
      </c>
      <c r="K819" s="329">
        <v>0</v>
      </c>
      <c r="L819" s="391"/>
      <c r="M819" s="150"/>
      <c r="O819" s="555"/>
      <c r="P819" s="556">
        <f t="shared" si="42"/>
        <v>0</v>
      </c>
      <c r="Q819" s="556">
        <f t="shared" si="43"/>
        <v>0</v>
      </c>
      <c r="R819" s="556">
        <f t="shared" si="44"/>
        <v>0</v>
      </c>
      <c r="S819" s="556">
        <f t="shared" si="44"/>
        <v>0</v>
      </c>
      <c r="T819" s="395"/>
      <c r="U819" s="395"/>
      <c r="V819" s="395"/>
      <c r="W819" s="395"/>
      <c r="BA819" s="553"/>
    </row>
    <row r="820" spans="2:53" x14ac:dyDescent="0.35">
      <c r="B820" s="80"/>
      <c r="C820" s="119"/>
      <c r="D820" s="119"/>
      <c r="E820" s="202"/>
      <c r="F820" s="119"/>
      <c r="G820" s="120"/>
      <c r="H820" s="41"/>
      <c r="I820" s="41"/>
      <c r="J820" s="329">
        <v>0</v>
      </c>
      <c r="K820" s="329">
        <v>0</v>
      </c>
      <c r="L820" s="391"/>
      <c r="M820" s="150"/>
      <c r="O820" s="555"/>
      <c r="P820" s="556">
        <f t="shared" si="42"/>
        <v>0</v>
      </c>
      <c r="Q820" s="556">
        <f t="shared" si="43"/>
        <v>0</v>
      </c>
      <c r="R820" s="556">
        <f t="shared" si="44"/>
        <v>0</v>
      </c>
      <c r="S820" s="556">
        <f t="shared" si="44"/>
        <v>0</v>
      </c>
      <c r="T820" s="395"/>
      <c r="U820" s="395"/>
      <c r="V820" s="395"/>
      <c r="W820" s="395"/>
      <c r="BA820" s="553"/>
    </row>
    <row r="821" spans="2:53" x14ac:dyDescent="0.35">
      <c r="B821" s="80"/>
      <c r="C821" s="119"/>
      <c r="D821" s="119"/>
      <c r="E821" s="202"/>
      <c r="F821" s="119"/>
      <c r="G821" s="120"/>
      <c r="H821" s="41"/>
      <c r="I821" s="41"/>
      <c r="J821" s="329">
        <v>0</v>
      </c>
      <c r="K821" s="329">
        <v>0</v>
      </c>
      <c r="L821" s="391"/>
      <c r="M821" s="150"/>
      <c r="O821" s="555"/>
      <c r="P821" s="556">
        <f t="shared" si="42"/>
        <v>0</v>
      </c>
      <c r="Q821" s="556">
        <f t="shared" si="43"/>
        <v>0</v>
      </c>
      <c r="R821" s="556">
        <f t="shared" si="44"/>
        <v>0</v>
      </c>
      <c r="S821" s="556">
        <f t="shared" si="44"/>
        <v>0</v>
      </c>
      <c r="T821" s="395"/>
      <c r="U821" s="395"/>
      <c r="V821" s="395"/>
      <c r="W821" s="395"/>
      <c r="BA821" s="553"/>
    </row>
    <row r="822" spans="2:53" x14ac:dyDescent="0.35">
      <c r="B822" s="80"/>
      <c r="C822" s="119"/>
      <c r="D822" s="119"/>
      <c r="E822" s="202"/>
      <c r="F822" s="119"/>
      <c r="G822" s="120"/>
      <c r="H822" s="41"/>
      <c r="I822" s="41"/>
      <c r="J822" s="329">
        <v>0</v>
      </c>
      <c r="K822" s="329">
        <v>0</v>
      </c>
      <c r="L822" s="391"/>
      <c r="M822" s="150"/>
      <c r="O822" s="555"/>
      <c r="P822" s="556">
        <f t="shared" si="42"/>
        <v>0</v>
      </c>
      <c r="Q822" s="556">
        <f t="shared" si="43"/>
        <v>0</v>
      </c>
      <c r="R822" s="556">
        <f t="shared" si="44"/>
        <v>0</v>
      </c>
      <c r="S822" s="556">
        <f t="shared" si="44"/>
        <v>0</v>
      </c>
      <c r="T822" s="395"/>
      <c r="U822" s="395"/>
      <c r="V822" s="395"/>
      <c r="W822" s="395"/>
      <c r="BA822" s="553"/>
    </row>
    <row r="823" spans="2:53" x14ac:dyDescent="0.35">
      <c r="B823" s="80"/>
      <c r="C823" s="119"/>
      <c r="D823" s="119"/>
      <c r="E823" s="202"/>
      <c r="F823" s="119"/>
      <c r="G823" s="120"/>
      <c r="H823" s="41"/>
      <c r="I823" s="41"/>
      <c r="J823" s="329">
        <v>0</v>
      </c>
      <c r="K823" s="329">
        <v>0</v>
      </c>
      <c r="L823" s="391"/>
      <c r="M823" s="150"/>
      <c r="O823" s="555"/>
      <c r="P823" s="556">
        <f t="shared" si="42"/>
        <v>0</v>
      </c>
      <c r="Q823" s="556">
        <f t="shared" si="43"/>
        <v>0</v>
      </c>
      <c r="R823" s="556">
        <f t="shared" si="44"/>
        <v>0</v>
      </c>
      <c r="S823" s="556">
        <f t="shared" si="44"/>
        <v>0</v>
      </c>
      <c r="T823" s="395"/>
      <c r="U823" s="395"/>
      <c r="V823" s="395"/>
      <c r="W823" s="395"/>
      <c r="BA823" s="553"/>
    </row>
    <row r="824" spans="2:53" x14ac:dyDescent="0.35">
      <c r="B824" s="80"/>
      <c r="C824" s="119"/>
      <c r="D824" s="119"/>
      <c r="E824" s="202"/>
      <c r="F824" s="119"/>
      <c r="G824" s="120"/>
      <c r="H824" s="41"/>
      <c r="I824" s="41"/>
      <c r="J824" s="329">
        <v>0</v>
      </c>
      <c r="K824" s="329">
        <v>0</v>
      </c>
      <c r="L824" s="391"/>
      <c r="M824" s="150"/>
      <c r="O824" s="555"/>
      <c r="P824" s="556">
        <f t="shared" si="42"/>
        <v>0</v>
      </c>
      <c r="Q824" s="556">
        <f t="shared" si="43"/>
        <v>0</v>
      </c>
      <c r="R824" s="556">
        <f t="shared" si="44"/>
        <v>0</v>
      </c>
      <c r="S824" s="556">
        <f t="shared" si="44"/>
        <v>0</v>
      </c>
      <c r="T824" s="395"/>
      <c r="U824" s="395"/>
      <c r="V824" s="395"/>
      <c r="W824" s="395"/>
      <c r="BA824" s="553"/>
    </row>
    <row r="825" spans="2:53" x14ac:dyDescent="0.35">
      <c r="B825" s="80"/>
      <c r="C825" s="119"/>
      <c r="D825" s="119"/>
      <c r="E825" s="202"/>
      <c r="F825" s="119"/>
      <c r="G825" s="120"/>
      <c r="H825" s="41"/>
      <c r="I825" s="41"/>
      <c r="J825" s="329">
        <v>0</v>
      </c>
      <c r="K825" s="329">
        <v>0</v>
      </c>
      <c r="L825" s="391"/>
      <c r="M825" s="150"/>
      <c r="O825" s="555"/>
      <c r="P825" s="556">
        <f t="shared" si="42"/>
        <v>0</v>
      </c>
      <c r="Q825" s="556">
        <f t="shared" si="43"/>
        <v>0</v>
      </c>
      <c r="R825" s="556">
        <f t="shared" si="44"/>
        <v>0</v>
      </c>
      <c r="S825" s="556">
        <f t="shared" si="44"/>
        <v>0</v>
      </c>
      <c r="T825" s="395"/>
      <c r="U825" s="395"/>
      <c r="V825" s="395"/>
      <c r="W825" s="395"/>
      <c r="BA825" s="553"/>
    </row>
    <row r="826" spans="2:53" x14ac:dyDescent="0.35">
      <c r="B826" s="80"/>
      <c r="C826" s="119"/>
      <c r="D826" s="119"/>
      <c r="E826" s="202"/>
      <c r="F826" s="119"/>
      <c r="G826" s="120"/>
      <c r="H826" s="41"/>
      <c r="I826" s="41"/>
      <c r="J826" s="329">
        <v>0</v>
      </c>
      <c r="K826" s="329">
        <v>0</v>
      </c>
      <c r="L826" s="391"/>
      <c r="M826" s="150"/>
      <c r="O826" s="555"/>
      <c r="P826" s="556">
        <f t="shared" si="42"/>
        <v>0</v>
      </c>
      <c r="Q826" s="556">
        <f t="shared" si="43"/>
        <v>0</v>
      </c>
      <c r="R826" s="556">
        <f t="shared" si="44"/>
        <v>0</v>
      </c>
      <c r="S826" s="556">
        <f t="shared" si="44"/>
        <v>0</v>
      </c>
      <c r="T826" s="395"/>
      <c r="U826" s="395"/>
      <c r="V826" s="395"/>
      <c r="W826" s="395"/>
      <c r="BA826" s="553"/>
    </row>
    <row r="827" spans="2:53" x14ac:dyDescent="0.35">
      <c r="B827" s="80"/>
      <c r="C827" s="119"/>
      <c r="D827" s="119"/>
      <c r="E827" s="202"/>
      <c r="F827" s="119"/>
      <c r="G827" s="120"/>
      <c r="H827" s="41"/>
      <c r="I827" s="41"/>
      <c r="J827" s="329">
        <v>0</v>
      </c>
      <c r="K827" s="329">
        <v>0</v>
      </c>
      <c r="L827" s="391"/>
      <c r="M827" s="150"/>
      <c r="O827" s="555"/>
      <c r="P827" s="556">
        <f t="shared" si="42"/>
        <v>0</v>
      </c>
      <c r="Q827" s="556">
        <f t="shared" si="43"/>
        <v>0</v>
      </c>
      <c r="R827" s="556">
        <f t="shared" si="44"/>
        <v>0</v>
      </c>
      <c r="S827" s="556">
        <f t="shared" si="44"/>
        <v>0</v>
      </c>
      <c r="T827" s="395"/>
      <c r="U827" s="395"/>
      <c r="V827" s="395"/>
      <c r="W827" s="395"/>
      <c r="BA827" s="553"/>
    </row>
    <row r="828" spans="2:53" x14ac:dyDescent="0.35">
      <c r="B828" s="80"/>
      <c r="C828" s="119"/>
      <c r="D828" s="119"/>
      <c r="E828" s="202"/>
      <c r="F828" s="119"/>
      <c r="G828" s="120"/>
      <c r="H828" s="41"/>
      <c r="I828" s="41"/>
      <c r="J828" s="329">
        <v>0</v>
      </c>
      <c r="K828" s="329">
        <v>0</v>
      </c>
      <c r="L828" s="391"/>
      <c r="M828" s="150"/>
      <c r="O828" s="555"/>
      <c r="P828" s="556">
        <f t="shared" si="42"/>
        <v>0</v>
      </c>
      <c r="Q828" s="556">
        <f t="shared" si="43"/>
        <v>0</v>
      </c>
      <c r="R828" s="556">
        <f t="shared" si="44"/>
        <v>0</v>
      </c>
      <c r="S828" s="556">
        <f t="shared" si="44"/>
        <v>0</v>
      </c>
      <c r="T828" s="395"/>
      <c r="U828" s="395"/>
      <c r="V828" s="395"/>
      <c r="W828" s="395"/>
      <c r="BA828" s="553"/>
    </row>
    <row r="829" spans="2:53" x14ac:dyDescent="0.35">
      <c r="B829" s="80"/>
      <c r="C829" s="119"/>
      <c r="D829" s="119"/>
      <c r="E829" s="202"/>
      <c r="F829" s="119"/>
      <c r="G829" s="120"/>
      <c r="H829" s="41"/>
      <c r="I829" s="41"/>
      <c r="J829" s="329">
        <v>0</v>
      </c>
      <c r="K829" s="329">
        <v>0</v>
      </c>
      <c r="L829" s="391"/>
      <c r="M829" s="150"/>
      <c r="O829" s="555"/>
      <c r="P829" s="556">
        <f t="shared" si="42"/>
        <v>0</v>
      </c>
      <c r="Q829" s="556">
        <f t="shared" si="43"/>
        <v>0</v>
      </c>
      <c r="R829" s="556">
        <f t="shared" si="44"/>
        <v>0</v>
      </c>
      <c r="S829" s="556">
        <f t="shared" si="44"/>
        <v>0</v>
      </c>
      <c r="T829" s="395"/>
      <c r="U829" s="395"/>
      <c r="V829" s="395"/>
      <c r="W829" s="395"/>
      <c r="BA829" s="553"/>
    </row>
    <row r="830" spans="2:53" x14ac:dyDescent="0.35">
      <c r="B830" s="80"/>
      <c r="C830" s="119"/>
      <c r="D830" s="119"/>
      <c r="E830" s="202"/>
      <c r="F830" s="119"/>
      <c r="G830" s="120"/>
      <c r="H830" s="41"/>
      <c r="I830" s="41"/>
      <c r="J830" s="329">
        <v>0</v>
      </c>
      <c r="K830" s="329">
        <v>0</v>
      </c>
      <c r="L830" s="391"/>
      <c r="M830" s="150"/>
      <c r="O830" s="555"/>
      <c r="P830" s="556">
        <f t="shared" si="42"/>
        <v>0</v>
      </c>
      <c r="Q830" s="556">
        <f t="shared" si="43"/>
        <v>0</v>
      </c>
      <c r="R830" s="556">
        <f t="shared" si="44"/>
        <v>0</v>
      </c>
      <c r="S830" s="556">
        <f t="shared" si="44"/>
        <v>0</v>
      </c>
      <c r="T830" s="395"/>
      <c r="U830" s="395"/>
      <c r="V830" s="395"/>
      <c r="W830" s="395"/>
      <c r="BA830" s="553"/>
    </row>
    <row r="831" spans="2:53" x14ac:dyDescent="0.35">
      <c r="B831" s="80"/>
      <c r="C831" s="119"/>
      <c r="D831" s="119"/>
      <c r="E831" s="202"/>
      <c r="F831" s="119"/>
      <c r="G831" s="120"/>
      <c r="H831" s="41"/>
      <c r="I831" s="41"/>
      <c r="J831" s="329">
        <v>0</v>
      </c>
      <c r="K831" s="329">
        <v>0</v>
      </c>
      <c r="L831" s="391"/>
      <c r="M831" s="150"/>
      <c r="O831" s="555"/>
      <c r="P831" s="556">
        <f t="shared" si="42"/>
        <v>0</v>
      </c>
      <c r="Q831" s="556">
        <f t="shared" si="43"/>
        <v>0</v>
      </c>
      <c r="R831" s="556">
        <f t="shared" si="44"/>
        <v>0</v>
      </c>
      <c r="S831" s="556">
        <f t="shared" si="44"/>
        <v>0</v>
      </c>
      <c r="T831" s="395"/>
      <c r="U831" s="395"/>
      <c r="V831" s="395"/>
      <c r="W831" s="395"/>
      <c r="BA831" s="553"/>
    </row>
    <row r="832" spans="2:53" x14ac:dyDescent="0.35">
      <c r="B832" s="80"/>
      <c r="C832" s="119"/>
      <c r="D832" s="119"/>
      <c r="E832" s="202"/>
      <c r="F832" s="119"/>
      <c r="G832" s="120"/>
      <c r="H832" s="41"/>
      <c r="I832" s="41"/>
      <c r="J832" s="329">
        <v>0</v>
      </c>
      <c r="K832" s="329">
        <v>0</v>
      </c>
      <c r="L832" s="391"/>
      <c r="M832" s="150"/>
      <c r="O832" s="555"/>
      <c r="P832" s="556">
        <f t="shared" si="42"/>
        <v>0</v>
      </c>
      <c r="Q832" s="556">
        <f t="shared" si="43"/>
        <v>0</v>
      </c>
      <c r="R832" s="556">
        <f t="shared" si="44"/>
        <v>0</v>
      </c>
      <c r="S832" s="556">
        <f t="shared" si="44"/>
        <v>0</v>
      </c>
      <c r="T832" s="395"/>
      <c r="U832" s="395"/>
      <c r="V832" s="395"/>
      <c r="W832" s="395"/>
      <c r="BA832" s="553"/>
    </row>
    <row r="833" spans="2:53" x14ac:dyDescent="0.35">
      <c r="B833" s="80"/>
      <c r="C833" s="119"/>
      <c r="D833" s="119"/>
      <c r="E833" s="202"/>
      <c r="F833" s="119"/>
      <c r="G833" s="120"/>
      <c r="H833" s="41"/>
      <c r="I833" s="41"/>
      <c r="J833" s="329">
        <v>0</v>
      </c>
      <c r="K833" s="329">
        <v>0</v>
      </c>
      <c r="L833" s="391"/>
      <c r="M833" s="150"/>
      <c r="O833" s="555"/>
      <c r="P833" s="556">
        <f t="shared" si="42"/>
        <v>0</v>
      </c>
      <c r="Q833" s="556">
        <f t="shared" si="43"/>
        <v>0</v>
      </c>
      <c r="R833" s="556">
        <f t="shared" si="44"/>
        <v>0</v>
      </c>
      <c r="S833" s="556">
        <f t="shared" si="44"/>
        <v>0</v>
      </c>
      <c r="T833" s="395"/>
      <c r="U833" s="395"/>
      <c r="V833" s="395"/>
      <c r="W833" s="395"/>
      <c r="BA833" s="553"/>
    </row>
    <row r="834" spans="2:53" x14ac:dyDescent="0.35">
      <c r="B834" s="80"/>
      <c r="C834" s="119"/>
      <c r="D834" s="119"/>
      <c r="E834" s="202"/>
      <c r="F834" s="119"/>
      <c r="G834" s="120"/>
      <c r="H834" s="41"/>
      <c r="I834" s="41"/>
      <c r="J834" s="329">
        <v>0</v>
      </c>
      <c r="K834" s="329">
        <v>0</v>
      </c>
      <c r="L834" s="391"/>
      <c r="M834" s="150"/>
      <c r="O834" s="555"/>
      <c r="P834" s="556">
        <f t="shared" si="42"/>
        <v>0</v>
      </c>
      <c r="Q834" s="556">
        <f t="shared" si="43"/>
        <v>0</v>
      </c>
      <c r="R834" s="556">
        <f t="shared" si="44"/>
        <v>0</v>
      </c>
      <c r="S834" s="556">
        <f t="shared" si="44"/>
        <v>0</v>
      </c>
      <c r="T834" s="395"/>
      <c r="U834" s="395"/>
      <c r="V834" s="395"/>
      <c r="W834" s="395"/>
      <c r="BA834" s="553"/>
    </row>
    <row r="835" spans="2:53" x14ac:dyDescent="0.35">
      <c r="B835" s="80"/>
      <c r="C835" s="119"/>
      <c r="D835" s="119"/>
      <c r="E835" s="202"/>
      <c r="F835" s="119"/>
      <c r="G835" s="120"/>
      <c r="H835" s="41"/>
      <c r="I835" s="41"/>
      <c r="J835" s="329">
        <v>0</v>
      </c>
      <c r="K835" s="329">
        <v>0</v>
      </c>
      <c r="L835" s="391"/>
      <c r="M835" s="150"/>
      <c r="O835" s="555"/>
      <c r="P835" s="556">
        <f t="shared" si="42"/>
        <v>0</v>
      </c>
      <c r="Q835" s="556">
        <f t="shared" si="43"/>
        <v>0</v>
      </c>
      <c r="R835" s="556">
        <f t="shared" si="44"/>
        <v>0</v>
      </c>
      <c r="S835" s="556">
        <f t="shared" si="44"/>
        <v>0</v>
      </c>
      <c r="T835" s="395"/>
      <c r="U835" s="395"/>
      <c r="V835" s="395"/>
      <c r="W835" s="395"/>
      <c r="BA835" s="553"/>
    </row>
    <row r="836" spans="2:53" x14ac:dyDescent="0.35">
      <c r="B836" s="80"/>
      <c r="C836" s="119"/>
      <c r="D836" s="119"/>
      <c r="E836" s="202"/>
      <c r="F836" s="119"/>
      <c r="G836" s="120"/>
      <c r="H836" s="41"/>
      <c r="I836" s="41"/>
      <c r="J836" s="329">
        <v>0</v>
      </c>
      <c r="K836" s="329">
        <v>0</v>
      </c>
      <c r="L836" s="391"/>
      <c r="M836" s="150"/>
      <c r="O836" s="555"/>
      <c r="P836" s="556">
        <f t="shared" si="42"/>
        <v>0</v>
      </c>
      <c r="Q836" s="556">
        <f t="shared" si="43"/>
        <v>0</v>
      </c>
      <c r="R836" s="556">
        <f t="shared" si="44"/>
        <v>0</v>
      </c>
      <c r="S836" s="556">
        <f t="shared" si="44"/>
        <v>0</v>
      </c>
      <c r="T836" s="395"/>
      <c r="U836" s="395"/>
      <c r="V836" s="395"/>
      <c r="W836" s="395"/>
      <c r="BA836" s="553"/>
    </row>
    <row r="837" spans="2:53" x14ac:dyDescent="0.35">
      <c r="B837" s="80"/>
      <c r="C837" s="119"/>
      <c r="D837" s="119"/>
      <c r="E837" s="202"/>
      <c r="F837" s="119"/>
      <c r="G837" s="120"/>
      <c r="H837" s="41"/>
      <c r="I837" s="41"/>
      <c r="J837" s="329">
        <v>0</v>
      </c>
      <c r="K837" s="329">
        <v>0</v>
      </c>
      <c r="L837" s="391"/>
      <c r="M837" s="150"/>
      <c r="O837" s="555"/>
      <c r="P837" s="556">
        <f t="shared" si="42"/>
        <v>0</v>
      </c>
      <c r="Q837" s="556">
        <f t="shared" si="43"/>
        <v>0</v>
      </c>
      <c r="R837" s="556">
        <f t="shared" si="44"/>
        <v>0</v>
      </c>
      <c r="S837" s="556">
        <f t="shared" si="44"/>
        <v>0</v>
      </c>
      <c r="T837" s="395"/>
      <c r="U837" s="395"/>
      <c r="V837" s="395"/>
      <c r="W837" s="395"/>
      <c r="BA837" s="553"/>
    </row>
    <row r="838" spans="2:53" x14ac:dyDescent="0.35">
      <c r="B838" s="80"/>
      <c r="C838" s="119"/>
      <c r="D838" s="119"/>
      <c r="E838" s="202"/>
      <c r="F838" s="119"/>
      <c r="G838" s="120"/>
      <c r="H838" s="41"/>
      <c r="I838" s="41"/>
      <c r="J838" s="329">
        <v>0</v>
      </c>
      <c r="K838" s="329">
        <v>0</v>
      </c>
      <c r="L838" s="391"/>
      <c r="M838" s="150"/>
      <c r="O838" s="555"/>
      <c r="P838" s="556">
        <f t="shared" si="42"/>
        <v>0</v>
      </c>
      <c r="Q838" s="556">
        <f t="shared" si="43"/>
        <v>0</v>
      </c>
      <c r="R838" s="556">
        <f t="shared" si="44"/>
        <v>0</v>
      </c>
      <c r="S838" s="556">
        <f t="shared" si="44"/>
        <v>0</v>
      </c>
      <c r="T838" s="395"/>
      <c r="U838" s="395"/>
      <c r="V838" s="395"/>
      <c r="W838" s="395"/>
      <c r="BA838" s="553"/>
    </row>
    <row r="839" spans="2:53" x14ac:dyDescent="0.35">
      <c r="B839" s="80"/>
      <c r="C839" s="119"/>
      <c r="D839" s="119"/>
      <c r="E839" s="202"/>
      <c r="F839" s="119"/>
      <c r="G839" s="120"/>
      <c r="H839" s="41"/>
      <c r="I839" s="41"/>
      <c r="J839" s="329">
        <v>0</v>
      </c>
      <c r="K839" s="329">
        <v>0</v>
      </c>
      <c r="L839" s="391"/>
      <c r="M839" s="150"/>
      <c r="O839" s="555"/>
      <c r="P839" s="556">
        <f t="shared" si="42"/>
        <v>0</v>
      </c>
      <c r="Q839" s="556">
        <f t="shared" si="43"/>
        <v>0</v>
      </c>
      <c r="R839" s="556">
        <f t="shared" si="44"/>
        <v>0</v>
      </c>
      <c r="S839" s="556">
        <f t="shared" si="44"/>
        <v>0</v>
      </c>
      <c r="T839" s="395"/>
      <c r="U839" s="395"/>
      <c r="V839" s="395"/>
      <c r="W839" s="395"/>
      <c r="BA839" s="553"/>
    </row>
    <row r="840" spans="2:53" x14ac:dyDescent="0.35">
      <c r="B840" s="80"/>
      <c r="C840" s="119"/>
      <c r="D840" s="119"/>
      <c r="E840" s="202"/>
      <c r="F840" s="119"/>
      <c r="G840" s="120"/>
      <c r="H840" s="41"/>
      <c r="I840" s="41"/>
      <c r="J840" s="329">
        <v>0</v>
      </c>
      <c r="K840" s="329">
        <v>0</v>
      </c>
      <c r="L840" s="391"/>
      <c r="M840" s="150"/>
      <c r="O840" s="555"/>
      <c r="P840" s="556">
        <f t="shared" si="42"/>
        <v>0</v>
      </c>
      <c r="Q840" s="556">
        <f t="shared" si="43"/>
        <v>0</v>
      </c>
      <c r="R840" s="556">
        <f t="shared" si="44"/>
        <v>0</v>
      </c>
      <c r="S840" s="556">
        <f t="shared" si="44"/>
        <v>0</v>
      </c>
      <c r="T840" s="395"/>
      <c r="U840" s="395"/>
      <c r="V840" s="395"/>
      <c r="W840" s="395"/>
      <c r="BA840" s="553"/>
    </row>
    <row r="841" spans="2:53" x14ac:dyDescent="0.35">
      <c r="B841" s="80"/>
      <c r="C841" s="119"/>
      <c r="D841" s="119"/>
      <c r="E841" s="202"/>
      <c r="F841" s="119"/>
      <c r="G841" s="120"/>
      <c r="H841" s="41"/>
      <c r="I841" s="41"/>
      <c r="J841" s="329">
        <v>0</v>
      </c>
      <c r="K841" s="329">
        <v>0</v>
      </c>
      <c r="L841" s="391"/>
      <c r="M841" s="150"/>
      <c r="O841" s="555"/>
      <c r="P841" s="556">
        <f t="shared" si="42"/>
        <v>0</v>
      </c>
      <c r="Q841" s="556">
        <f t="shared" si="43"/>
        <v>0</v>
      </c>
      <c r="R841" s="556">
        <f t="shared" si="44"/>
        <v>0</v>
      </c>
      <c r="S841" s="556">
        <f t="shared" si="44"/>
        <v>0</v>
      </c>
      <c r="T841" s="395"/>
      <c r="U841" s="395"/>
      <c r="V841" s="395"/>
      <c r="W841" s="395"/>
      <c r="BA841" s="553"/>
    </row>
    <row r="842" spans="2:53" x14ac:dyDescent="0.35">
      <c r="B842" s="80"/>
      <c r="C842" s="119"/>
      <c r="D842" s="119"/>
      <c r="E842" s="202"/>
      <c r="F842" s="119"/>
      <c r="G842" s="120"/>
      <c r="H842" s="41"/>
      <c r="I842" s="41"/>
      <c r="J842" s="329">
        <v>0</v>
      </c>
      <c r="K842" s="329">
        <v>0</v>
      </c>
      <c r="L842" s="391"/>
      <c r="M842" s="150"/>
      <c r="O842" s="555"/>
      <c r="P842" s="556">
        <f t="shared" si="42"/>
        <v>0</v>
      </c>
      <c r="Q842" s="556">
        <f t="shared" si="43"/>
        <v>0</v>
      </c>
      <c r="R842" s="556">
        <f t="shared" si="44"/>
        <v>0</v>
      </c>
      <c r="S842" s="556">
        <f t="shared" si="44"/>
        <v>0</v>
      </c>
      <c r="T842" s="395"/>
      <c r="U842" s="395"/>
      <c r="V842" s="395"/>
      <c r="W842" s="395"/>
      <c r="BA842" s="553"/>
    </row>
    <row r="843" spans="2:53" x14ac:dyDescent="0.35">
      <c r="B843" s="80"/>
      <c r="C843" s="119"/>
      <c r="D843" s="119"/>
      <c r="E843" s="202"/>
      <c r="F843" s="119"/>
      <c r="G843" s="120"/>
      <c r="H843" s="41"/>
      <c r="I843" s="41"/>
      <c r="J843" s="329">
        <v>0</v>
      </c>
      <c r="K843" s="329">
        <v>0</v>
      </c>
      <c r="L843" s="391"/>
      <c r="M843" s="150"/>
      <c r="O843" s="555"/>
      <c r="P843" s="556">
        <f t="shared" si="42"/>
        <v>0</v>
      </c>
      <c r="Q843" s="556">
        <f t="shared" si="43"/>
        <v>0</v>
      </c>
      <c r="R843" s="556">
        <f t="shared" si="44"/>
        <v>0</v>
      </c>
      <c r="S843" s="556">
        <f t="shared" si="44"/>
        <v>0</v>
      </c>
      <c r="T843" s="395"/>
      <c r="U843" s="395"/>
      <c r="V843" s="395"/>
      <c r="W843" s="395"/>
      <c r="BA843" s="553"/>
    </row>
    <row r="844" spans="2:53" x14ac:dyDescent="0.35">
      <c r="B844" s="80"/>
      <c r="C844" s="119"/>
      <c r="D844" s="119"/>
      <c r="E844" s="202"/>
      <c r="F844" s="119"/>
      <c r="G844" s="120"/>
      <c r="H844" s="41"/>
      <c r="I844" s="41"/>
      <c r="J844" s="329">
        <v>0</v>
      </c>
      <c r="K844" s="329">
        <v>0</v>
      </c>
      <c r="L844" s="391"/>
      <c r="M844" s="150"/>
      <c r="O844" s="555"/>
      <c r="P844" s="556">
        <f t="shared" si="42"/>
        <v>0</v>
      </c>
      <c r="Q844" s="556">
        <f t="shared" si="43"/>
        <v>0</v>
      </c>
      <c r="R844" s="556">
        <f t="shared" si="44"/>
        <v>0</v>
      </c>
      <c r="S844" s="556">
        <f t="shared" si="44"/>
        <v>0</v>
      </c>
      <c r="T844" s="395"/>
      <c r="U844" s="395"/>
      <c r="V844" s="395"/>
      <c r="W844" s="395"/>
      <c r="BA844" s="553"/>
    </row>
    <row r="845" spans="2:53" x14ac:dyDescent="0.35">
      <c r="B845" s="80"/>
      <c r="C845" s="119"/>
      <c r="D845" s="119"/>
      <c r="E845" s="202"/>
      <c r="F845" s="119"/>
      <c r="G845" s="120"/>
      <c r="H845" s="41"/>
      <c r="I845" s="41"/>
      <c r="J845" s="329">
        <v>0</v>
      </c>
      <c r="K845" s="329">
        <v>0</v>
      </c>
      <c r="L845" s="391"/>
      <c r="M845" s="150"/>
      <c r="O845" s="555"/>
      <c r="P845" s="556">
        <f t="shared" si="42"/>
        <v>0</v>
      </c>
      <c r="Q845" s="556">
        <f t="shared" si="43"/>
        <v>0</v>
      </c>
      <c r="R845" s="556">
        <f t="shared" si="44"/>
        <v>0</v>
      </c>
      <c r="S845" s="556">
        <f t="shared" si="44"/>
        <v>0</v>
      </c>
      <c r="T845" s="395"/>
      <c r="U845" s="395"/>
      <c r="V845" s="395"/>
      <c r="W845" s="395"/>
      <c r="BA845" s="553"/>
    </row>
    <row r="846" spans="2:53" x14ac:dyDescent="0.35">
      <c r="B846" s="80"/>
      <c r="C846" s="119"/>
      <c r="D846" s="119"/>
      <c r="E846" s="202"/>
      <c r="F846" s="119"/>
      <c r="G846" s="120"/>
      <c r="H846" s="41"/>
      <c r="I846" s="41"/>
      <c r="J846" s="329">
        <v>0</v>
      </c>
      <c r="K846" s="329">
        <v>0</v>
      </c>
      <c r="L846" s="391"/>
      <c r="M846" s="150"/>
      <c r="O846" s="555"/>
      <c r="P846" s="556">
        <f t="shared" si="42"/>
        <v>0</v>
      </c>
      <c r="Q846" s="556">
        <f t="shared" si="43"/>
        <v>0</v>
      </c>
      <c r="R846" s="556">
        <f t="shared" si="44"/>
        <v>0</v>
      </c>
      <c r="S846" s="556">
        <f t="shared" si="44"/>
        <v>0</v>
      </c>
      <c r="T846" s="395"/>
      <c r="U846" s="395"/>
      <c r="V846" s="395"/>
      <c r="W846" s="395"/>
      <c r="BA846" s="553"/>
    </row>
    <row r="847" spans="2:53" x14ac:dyDescent="0.35">
      <c r="B847" s="80"/>
      <c r="C847" s="119"/>
      <c r="D847" s="119"/>
      <c r="E847" s="202"/>
      <c r="F847" s="119"/>
      <c r="G847" s="120"/>
      <c r="H847" s="41"/>
      <c r="I847" s="41"/>
      <c r="J847" s="329">
        <v>0</v>
      </c>
      <c r="K847" s="329">
        <v>0</v>
      </c>
      <c r="L847" s="391"/>
      <c r="M847" s="150"/>
      <c r="O847" s="555"/>
      <c r="P847" s="556">
        <f t="shared" si="42"/>
        <v>0</v>
      </c>
      <c r="Q847" s="556">
        <f t="shared" si="43"/>
        <v>0</v>
      </c>
      <c r="R847" s="556">
        <f t="shared" si="44"/>
        <v>0</v>
      </c>
      <c r="S847" s="556">
        <f t="shared" si="44"/>
        <v>0</v>
      </c>
      <c r="T847" s="395"/>
      <c r="U847" s="395"/>
      <c r="V847" s="395"/>
      <c r="W847" s="395"/>
      <c r="BA847" s="553"/>
    </row>
    <row r="848" spans="2:53" x14ac:dyDescent="0.35">
      <c r="B848" s="80"/>
      <c r="C848" s="119"/>
      <c r="D848" s="119"/>
      <c r="E848" s="202"/>
      <c r="F848" s="119"/>
      <c r="G848" s="120"/>
      <c r="H848" s="41"/>
      <c r="I848" s="41"/>
      <c r="J848" s="329">
        <v>0</v>
      </c>
      <c r="K848" s="329">
        <v>0</v>
      </c>
      <c r="L848" s="391"/>
      <c r="M848" s="150"/>
      <c r="O848" s="555"/>
      <c r="P848" s="556">
        <f t="shared" si="42"/>
        <v>0</v>
      </c>
      <c r="Q848" s="556">
        <f t="shared" si="43"/>
        <v>0</v>
      </c>
      <c r="R848" s="556">
        <f t="shared" si="44"/>
        <v>0</v>
      </c>
      <c r="S848" s="556">
        <f t="shared" si="44"/>
        <v>0</v>
      </c>
      <c r="T848" s="395"/>
      <c r="U848" s="395"/>
      <c r="V848" s="395"/>
      <c r="W848" s="395"/>
      <c r="BA848" s="553"/>
    </row>
    <row r="849" spans="2:53" x14ac:dyDescent="0.35">
      <c r="B849" s="80"/>
      <c r="C849" s="119"/>
      <c r="D849" s="119"/>
      <c r="E849" s="202"/>
      <c r="F849" s="119"/>
      <c r="G849" s="120"/>
      <c r="H849" s="41"/>
      <c r="I849" s="41"/>
      <c r="J849" s="329">
        <v>0</v>
      </c>
      <c r="K849" s="329">
        <v>0</v>
      </c>
      <c r="L849" s="391"/>
      <c r="M849" s="150"/>
      <c r="O849" s="555"/>
      <c r="P849" s="556">
        <f t="shared" si="42"/>
        <v>0</v>
      </c>
      <c r="Q849" s="556">
        <f t="shared" si="43"/>
        <v>0</v>
      </c>
      <c r="R849" s="556">
        <f t="shared" si="44"/>
        <v>0</v>
      </c>
      <c r="S849" s="556">
        <f t="shared" si="44"/>
        <v>0</v>
      </c>
      <c r="T849" s="395"/>
      <c r="U849" s="395"/>
      <c r="V849" s="395"/>
      <c r="W849" s="395"/>
      <c r="BA849" s="553"/>
    </row>
    <row r="850" spans="2:53" x14ac:dyDescent="0.35">
      <c r="B850" s="80"/>
      <c r="C850" s="119"/>
      <c r="D850" s="119"/>
      <c r="E850" s="202"/>
      <c r="F850" s="119"/>
      <c r="G850" s="120"/>
      <c r="H850" s="41"/>
      <c r="I850" s="41"/>
      <c r="J850" s="329">
        <v>0</v>
      </c>
      <c r="K850" s="329">
        <v>0</v>
      </c>
      <c r="L850" s="391"/>
      <c r="M850" s="150"/>
      <c r="O850" s="555"/>
      <c r="P850" s="556">
        <f t="shared" si="42"/>
        <v>0</v>
      </c>
      <c r="Q850" s="556">
        <f t="shared" si="43"/>
        <v>0</v>
      </c>
      <c r="R850" s="556">
        <f t="shared" si="44"/>
        <v>0</v>
      </c>
      <c r="S850" s="556">
        <f t="shared" si="44"/>
        <v>0</v>
      </c>
      <c r="T850" s="395"/>
      <c r="U850" s="395"/>
      <c r="V850" s="395"/>
      <c r="W850" s="395"/>
      <c r="BA850" s="553"/>
    </row>
    <row r="851" spans="2:53" x14ac:dyDescent="0.35">
      <c r="B851" s="80"/>
      <c r="C851" s="119"/>
      <c r="D851" s="119"/>
      <c r="E851" s="202"/>
      <c r="F851" s="119"/>
      <c r="G851" s="120"/>
      <c r="H851" s="41"/>
      <c r="I851" s="41"/>
      <c r="J851" s="329">
        <v>0</v>
      </c>
      <c r="K851" s="329">
        <v>0</v>
      </c>
      <c r="L851" s="391"/>
      <c r="M851" s="150"/>
      <c r="O851" s="555"/>
      <c r="P851" s="556">
        <f t="shared" si="42"/>
        <v>0</v>
      </c>
      <c r="Q851" s="556">
        <f t="shared" si="43"/>
        <v>0</v>
      </c>
      <c r="R851" s="556">
        <f t="shared" si="44"/>
        <v>0</v>
      </c>
      <c r="S851" s="556">
        <f t="shared" si="44"/>
        <v>0</v>
      </c>
      <c r="T851" s="395"/>
      <c r="U851" s="395"/>
      <c r="V851" s="395"/>
      <c r="W851" s="395"/>
      <c r="BA851" s="553"/>
    </row>
    <row r="852" spans="2:53" x14ac:dyDescent="0.35">
      <c r="B852" s="80"/>
      <c r="C852" s="119"/>
      <c r="D852" s="119"/>
      <c r="E852" s="202"/>
      <c r="F852" s="119"/>
      <c r="G852" s="120"/>
      <c r="H852" s="41"/>
      <c r="I852" s="41"/>
      <c r="J852" s="329">
        <v>0</v>
      </c>
      <c r="K852" s="329">
        <v>0</v>
      </c>
      <c r="L852" s="391"/>
      <c r="M852" s="150"/>
      <c r="O852" s="555"/>
      <c r="P852" s="556">
        <f t="shared" si="42"/>
        <v>0</v>
      </c>
      <c r="Q852" s="556">
        <f t="shared" si="43"/>
        <v>0</v>
      </c>
      <c r="R852" s="556">
        <f t="shared" si="44"/>
        <v>0</v>
      </c>
      <c r="S852" s="556">
        <f t="shared" si="44"/>
        <v>0</v>
      </c>
      <c r="T852" s="395"/>
      <c r="U852" s="395"/>
      <c r="V852" s="395"/>
      <c r="W852" s="395"/>
      <c r="BA852" s="553"/>
    </row>
    <row r="853" spans="2:53" x14ac:dyDescent="0.35">
      <c r="B853" s="80"/>
      <c r="C853" s="119"/>
      <c r="D853" s="119"/>
      <c r="E853" s="202"/>
      <c r="F853" s="119"/>
      <c r="G853" s="120"/>
      <c r="H853" s="41"/>
      <c r="I853" s="41"/>
      <c r="J853" s="329">
        <v>0</v>
      </c>
      <c r="K853" s="329">
        <v>0</v>
      </c>
      <c r="L853" s="391"/>
      <c r="M853" s="150"/>
      <c r="O853" s="555"/>
      <c r="P853" s="556">
        <f t="shared" si="42"/>
        <v>0</v>
      </c>
      <c r="Q853" s="556">
        <f t="shared" si="43"/>
        <v>0</v>
      </c>
      <c r="R853" s="556">
        <f t="shared" si="44"/>
        <v>0</v>
      </c>
      <c r="S853" s="556">
        <f t="shared" si="44"/>
        <v>0</v>
      </c>
      <c r="T853" s="395"/>
      <c r="U853" s="395"/>
      <c r="V853" s="395"/>
      <c r="W853" s="395"/>
      <c r="BA853" s="553"/>
    </row>
    <row r="854" spans="2:53" x14ac:dyDescent="0.35">
      <c r="B854" s="80"/>
      <c r="C854" s="119"/>
      <c r="D854" s="119"/>
      <c r="E854" s="202"/>
      <c r="F854" s="119"/>
      <c r="G854" s="120"/>
      <c r="H854" s="41"/>
      <c r="I854" s="41"/>
      <c r="J854" s="329">
        <v>0</v>
      </c>
      <c r="K854" s="329">
        <v>0</v>
      </c>
      <c r="L854" s="391"/>
      <c r="M854" s="150"/>
      <c r="O854" s="555"/>
      <c r="P854" s="556">
        <f t="shared" si="42"/>
        <v>0</v>
      </c>
      <c r="Q854" s="556">
        <f t="shared" si="43"/>
        <v>0</v>
      </c>
      <c r="R854" s="556">
        <f t="shared" si="44"/>
        <v>0</v>
      </c>
      <c r="S854" s="556">
        <f t="shared" si="44"/>
        <v>0</v>
      </c>
      <c r="T854" s="395"/>
      <c r="U854" s="395"/>
      <c r="V854" s="395"/>
      <c r="W854" s="395"/>
      <c r="BA854" s="553"/>
    </row>
    <row r="855" spans="2:53" x14ac:dyDescent="0.35">
      <c r="B855" s="80"/>
      <c r="C855" s="119"/>
      <c r="D855" s="119"/>
      <c r="E855" s="202"/>
      <c r="F855" s="119"/>
      <c r="G855" s="120"/>
      <c r="H855" s="41"/>
      <c r="I855" s="41"/>
      <c r="J855" s="329">
        <v>0</v>
      </c>
      <c r="K855" s="329">
        <v>0</v>
      </c>
      <c r="L855" s="391"/>
      <c r="M855" s="150"/>
      <c r="O855" s="555"/>
      <c r="P855" s="556">
        <f t="shared" si="42"/>
        <v>0</v>
      </c>
      <c r="Q855" s="556">
        <f t="shared" si="43"/>
        <v>0</v>
      </c>
      <c r="R855" s="556">
        <f t="shared" si="44"/>
        <v>0</v>
      </c>
      <c r="S855" s="556">
        <f t="shared" si="44"/>
        <v>0</v>
      </c>
      <c r="T855" s="395"/>
      <c r="U855" s="395"/>
      <c r="V855" s="395"/>
      <c r="W855" s="395"/>
      <c r="BA855" s="553"/>
    </row>
    <row r="856" spans="2:53" x14ac:dyDescent="0.35">
      <c r="B856" s="80"/>
      <c r="C856" s="119"/>
      <c r="D856" s="119"/>
      <c r="E856" s="202"/>
      <c r="F856" s="119"/>
      <c r="G856" s="120"/>
      <c r="H856" s="41"/>
      <c r="I856" s="41"/>
      <c r="J856" s="329">
        <v>0</v>
      </c>
      <c r="K856" s="329">
        <v>0</v>
      </c>
      <c r="L856" s="391"/>
      <c r="M856" s="150"/>
      <c r="O856" s="555"/>
      <c r="P856" s="556">
        <f t="shared" si="42"/>
        <v>0</v>
      </c>
      <c r="Q856" s="556">
        <f t="shared" si="43"/>
        <v>0</v>
      </c>
      <c r="R856" s="556">
        <f t="shared" si="44"/>
        <v>0</v>
      </c>
      <c r="S856" s="556">
        <f t="shared" si="44"/>
        <v>0</v>
      </c>
      <c r="T856" s="395"/>
      <c r="U856" s="395"/>
      <c r="V856" s="395"/>
      <c r="W856" s="395"/>
      <c r="BA856" s="553"/>
    </row>
    <row r="857" spans="2:53" x14ac:dyDescent="0.35">
      <c r="B857" s="80"/>
      <c r="C857" s="119"/>
      <c r="D857" s="119"/>
      <c r="E857" s="202"/>
      <c r="F857" s="119"/>
      <c r="G857" s="120"/>
      <c r="H857" s="41"/>
      <c r="I857" s="41"/>
      <c r="J857" s="329">
        <v>0</v>
      </c>
      <c r="K857" s="329">
        <v>0</v>
      </c>
      <c r="L857" s="391"/>
      <c r="M857" s="150"/>
      <c r="O857" s="555"/>
      <c r="P857" s="556">
        <f t="shared" si="42"/>
        <v>0</v>
      </c>
      <c r="Q857" s="556">
        <f t="shared" si="43"/>
        <v>0</v>
      </c>
      <c r="R857" s="556">
        <f t="shared" si="44"/>
        <v>0</v>
      </c>
      <c r="S857" s="556">
        <f t="shared" si="44"/>
        <v>0</v>
      </c>
      <c r="T857" s="395"/>
      <c r="U857" s="395"/>
      <c r="V857" s="395"/>
      <c r="W857" s="395"/>
      <c r="BA857" s="553"/>
    </row>
    <row r="858" spans="2:53" x14ac:dyDescent="0.35">
      <c r="B858" s="80"/>
      <c r="C858" s="119"/>
      <c r="D858" s="119"/>
      <c r="E858" s="202"/>
      <c r="F858" s="119"/>
      <c r="G858" s="120"/>
      <c r="H858" s="41"/>
      <c r="I858" s="41"/>
      <c r="J858" s="329">
        <v>0</v>
      </c>
      <c r="K858" s="329">
        <v>0</v>
      </c>
      <c r="L858" s="391"/>
      <c r="M858" s="150"/>
      <c r="O858" s="555"/>
      <c r="P858" s="556">
        <f t="shared" si="42"/>
        <v>0</v>
      </c>
      <c r="Q858" s="556">
        <f t="shared" si="43"/>
        <v>0</v>
      </c>
      <c r="R858" s="556">
        <f t="shared" si="44"/>
        <v>0</v>
      </c>
      <c r="S858" s="556">
        <f t="shared" si="44"/>
        <v>0</v>
      </c>
      <c r="T858" s="395"/>
      <c r="U858" s="395"/>
      <c r="V858" s="395"/>
      <c r="W858" s="395"/>
      <c r="BA858" s="553"/>
    </row>
    <row r="859" spans="2:53" x14ac:dyDescent="0.35">
      <c r="B859" s="80"/>
      <c r="C859" s="119"/>
      <c r="D859" s="119"/>
      <c r="E859" s="202"/>
      <c r="F859" s="119"/>
      <c r="G859" s="120"/>
      <c r="H859" s="41"/>
      <c r="I859" s="41"/>
      <c r="J859" s="329">
        <v>0</v>
      </c>
      <c r="K859" s="329">
        <v>0</v>
      </c>
      <c r="L859" s="391"/>
      <c r="M859" s="150"/>
      <c r="O859" s="555"/>
      <c r="P859" s="556">
        <f t="shared" si="42"/>
        <v>0</v>
      </c>
      <c r="Q859" s="556">
        <f t="shared" si="43"/>
        <v>0</v>
      </c>
      <c r="R859" s="556">
        <f t="shared" si="44"/>
        <v>0</v>
      </c>
      <c r="S859" s="556">
        <f t="shared" si="44"/>
        <v>0</v>
      </c>
      <c r="T859" s="395"/>
      <c r="U859" s="395"/>
      <c r="V859" s="395"/>
      <c r="W859" s="395"/>
      <c r="BA859" s="553"/>
    </row>
    <row r="860" spans="2:53" x14ac:dyDescent="0.35">
      <c r="B860" s="80"/>
      <c r="C860" s="119"/>
      <c r="D860" s="119"/>
      <c r="E860" s="202"/>
      <c r="F860" s="119"/>
      <c r="G860" s="120"/>
      <c r="H860" s="41"/>
      <c r="I860" s="41"/>
      <c r="J860" s="329">
        <v>0</v>
      </c>
      <c r="K860" s="329">
        <v>0</v>
      </c>
      <c r="L860" s="391"/>
      <c r="M860" s="150"/>
      <c r="O860" s="555"/>
      <c r="P860" s="556">
        <f t="shared" si="42"/>
        <v>0</v>
      </c>
      <c r="Q860" s="556">
        <f t="shared" si="43"/>
        <v>0</v>
      </c>
      <c r="R860" s="556">
        <f t="shared" si="44"/>
        <v>0</v>
      </c>
      <c r="S860" s="556">
        <f t="shared" si="44"/>
        <v>0</v>
      </c>
      <c r="T860" s="395"/>
      <c r="U860" s="395"/>
      <c r="V860" s="395"/>
      <c r="W860" s="395"/>
      <c r="BA860" s="553"/>
    </row>
    <row r="861" spans="2:53" x14ac:dyDescent="0.35">
      <c r="B861" s="80"/>
      <c r="C861" s="119"/>
      <c r="D861" s="119"/>
      <c r="E861" s="202"/>
      <c r="F861" s="119"/>
      <c r="G861" s="120"/>
      <c r="H861" s="41"/>
      <c r="I861" s="41"/>
      <c r="J861" s="329">
        <v>0</v>
      </c>
      <c r="K861" s="329">
        <v>0</v>
      </c>
      <c r="L861" s="391"/>
      <c r="M861" s="150"/>
      <c r="O861" s="555"/>
      <c r="P861" s="556">
        <f t="shared" si="42"/>
        <v>0</v>
      </c>
      <c r="Q861" s="556">
        <f t="shared" si="43"/>
        <v>0</v>
      </c>
      <c r="R861" s="556">
        <f t="shared" si="44"/>
        <v>0</v>
      </c>
      <c r="S861" s="556">
        <f t="shared" si="44"/>
        <v>0</v>
      </c>
      <c r="T861" s="395"/>
      <c r="U861" s="395"/>
      <c r="V861" s="395"/>
      <c r="W861" s="395"/>
      <c r="BA861" s="553"/>
    </row>
    <row r="862" spans="2:53" x14ac:dyDescent="0.35">
      <c r="B862" s="80"/>
      <c r="C862" s="119"/>
      <c r="D862" s="119"/>
      <c r="E862" s="202"/>
      <c r="F862" s="119"/>
      <c r="G862" s="120"/>
      <c r="H862" s="41"/>
      <c r="I862" s="41"/>
      <c r="J862" s="329">
        <v>0</v>
      </c>
      <c r="K862" s="329">
        <v>0</v>
      </c>
      <c r="L862" s="391"/>
      <c r="M862" s="150"/>
      <c r="O862" s="555"/>
      <c r="P862" s="556">
        <f t="shared" si="42"/>
        <v>0</v>
      </c>
      <c r="Q862" s="556">
        <f t="shared" si="43"/>
        <v>0</v>
      </c>
      <c r="R862" s="556">
        <f t="shared" si="44"/>
        <v>0</v>
      </c>
      <c r="S862" s="556">
        <f t="shared" si="44"/>
        <v>0</v>
      </c>
      <c r="T862" s="395"/>
      <c r="U862" s="395"/>
      <c r="V862" s="395"/>
      <c r="W862" s="395"/>
      <c r="BA862" s="553"/>
    </row>
    <row r="863" spans="2:53" x14ac:dyDescent="0.35">
      <c r="B863" s="80"/>
      <c r="C863" s="119"/>
      <c r="D863" s="119"/>
      <c r="E863" s="202"/>
      <c r="F863" s="119"/>
      <c r="G863" s="120"/>
      <c r="H863" s="41"/>
      <c r="I863" s="41"/>
      <c r="J863" s="329">
        <v>0</v>
      </c>
      <c r="K863" s="329">
        <v>0</v>
      </c>
      <c r="L863" s="391"/>
      <c r="M863" s="150"/>
      <c r="O863" s="555"/>
      <c r="P863" s="556">
        <f t="shared" si="42"/>
        <v>0</v>
      </c>
      <c r="Q863" s="556">
        <f t="shared" si="43"/>
        <v>0</v>
      </c>
      <c r="R863" s="556">
        <f t="shared" si="44"/>
        <v>0</v>
      </c>
      <c r="S863" s="556">
        <f t="shared" si="44"/>
        <v>0</v>
      </c>
      <c r="T863" s="395"/>
      <c r="U863" s="395"/>
      <c r="V863" s="395"/>
      <c r="W863" s="395"/>
      <c r="BA863" s="553"/>
    </row>
    <row r="864" spans="2:53" x14ac:dyDescent="0.35">
      <c r="B864" s="80"/>
      <c r="C864" s="119"/>
      <c r="D864" s="119"/>
      <c r="E864" s="202"/>
      <c r="F864" s="119"/>
      <c r="G864" s="120"/>
      <c r="H864" s="41"/>
      <c r="I864" s="41"/>
      <c r="J864" s="329">
        <v>0</v>
      </c>
      <c r="K864" s="329">
        <v>0</v>
      </c>
      <c r="L864" s="391"/>
      <c r="M864" s="150"/>
      <c r="O864" s="555"/>
      <c r="P864" s="556">
        <f t="shared" si="42"/>
        <v>0</v>
      </c>
      <c r="Q864" s="556">
        <f t="shared" si="43"/>
        <v>0</v>
      </c>
      <c r="R864" s="556">
        <f t="shared" si="44"/>
        <v>0</v>
      </c>
      <c r="S864" s="556">
        <f t="shared" si="44"/>
        <v>0</v>
      </c>
      <c r="T864" s="395"/>
      <c r="U864" s="395"/>
      <c r="V864" s="395"/>
      <c r="W864" s="395"/>
      <c r="BA864" s="553"/>
    </row>
    <row r="865" spans="2:53" x14ac:dyDescent="0.35">
      <c r="B865" s="80"/>
      <c r="C865" s="119"/>
      <c r="D865" s="119"/>
      <c r="E865" s="202"/>
      <c r="F865" s="119"/>
      <c r="G865" s="120"/>
      <c r="H865" s="41"/>
      <c r="I865" s="41"/>
      <c r="J865" s="329">
        <v>0</v>
      </c>
      <c r="K865" s="329">
        <v>0</v>
      </c>
      <c r="L865" s="391"/>
      <c r="M865" s="150"/>
      <c r="O865" s="555"/>
      <c r="P865" s="556">
        <f t="shared" si="42"/>
        <v>0</v>
      </c>
      <c r="Q865" s="556">
        <f t="shared" si="43"/>
        <v>0</v>
      </c>
      <c r="R865" s="556">
        <f t="shared" si="44"/>
        <v>0</v>
      </c>
      <c r="S865" s="556">
        <f t="shared" si="44"/>
        <v>0</v>
      </c>
      <c r="T865" s="395"/>
      <c r="U865" s="395"/>
      <c r="V865" s="395"/>
      <c r="W865" s="395"/>
      <c r="BA865" s="553"/>
    </row>
    <row r="866" spans="2:53" x14ac:dyDescent="0.35">
      <c r="B866" s="80"/>
      <c r="C866" s="119"/>
      <c r="D866" s="119"/>
      <c r="E866" s="202"/>
      <c r="F866" s="119"/>
      <c r="G866" s="120"/>
      <c r="H866" s="41"/>
      <c r="I866" s="41"/>
      <c r="J866" s="329">
        <v>0</v>
      </c>
      <c r="K866" s="329">
        <v>0</v>
      </c>
      <c r="L866" s="391"/>
      <c r="M866" s="150"/>
      <c r="O866" s="555"/>
      <c r="P866" s="556">
        <f t="shared" si="42"/>
        <v>0</v>
      </c>
      <c r="Q866" s="556">
        <f t="shared" si="43"/>
        <v>0</v>
      </c>
      <c r="R866" s="556">
        <f t="shared" si="44"/>
        <v>0</v>
      </c>
      <c r="S866" s="556">
        <f t="shared" si="44"/>
        <v>0</v>
      </c>
      <c r="T866" s="395"/>
      <c r="U866" s="395"/>
      <c r="V866" s="395"/>
      <c r="W866" s="395"/>
      <c r="BA866" s="553"/>
    </row>
    <row r="867" spans="2:53" x14ac:dyDescent="0.35">
      <c r="B867" s="80"/>
      <c r="C867" s="119"/>
      <c r="D867" s="119"/>
      <c r="E867" s="202"/>
      <c r="F867" s="119"/>
      <c r="G867" s="120"/>
      <c r="H867" s="41"/>
      <c r="I867" s="41"/>
      <c r="J867" s="329">
        <v>0</v>
      </c>
      <c r="K867" s="329">
        <v>0</v>
      </c>
      <c r="L867" s="391"/>
      <c r="M867" s="150"/>
      <c r="O867" s="555"/>
      <c r="P867" s="556">
        <f t="shared" si="42"/>
        <v>0</v>
      </c>
      <c r="Q867" s="556">
        <f t="shared" si="43"/>
        <v>0</v>
      </c>
      <c r="R867" s="556">
        <f t="shared" si="44"/>
        <v>0</v>
      </c>
      <c r="S867" s="556">
        <f t="shared" si="44"/>
        <v>0</v>
      </c>
      <c r="T867" s="395"/>
      <c r="U867" s="395"/>
      <c r="V867" s="395"/>
      <c r="W867" s="395"/>
      <c r="BA867" s="553"/>
    </row>
    <row r="868" spans="2:53" x14ac:dyDescent="0.35">
      <c r="B868" s="80"/>
      <c r="C868" s="119"/>
      <c r="D868" s="119"/>
      <c r="E868" s="202"/>
      <c r="F868" s="119"/>
      <c r="G868" s="120"/>
      <c r="H868" s="41"/>
      <c r="I868" s="41"/>
      <c r="J868" s="329">
        <v>0</v>
      </c>
      <c r="K868" s="329">
        <v>0</v>
      </c>
      <c r="L868" s="391"/>
      <c r="M868" s="150"/>
      <c r="O868" s="555"/>
      <c r="P868" s="556">
        <f t="shared" si="42"/>
        <v>0</v>
      </c>
      <c r="Q868" s="556">
        <f t="shared" si="43"/>
        <v>0</v>
      </c>
      <c r="R868" s="556">
        <f t="shared" si="44"/>
        <v>0</v>
      </c>
      <c r="S868" s="556">
        <f t="shared" si="44"/>
        <v>0</v>
      </c>
      <c r="T868" s="395"/>
      <c r="U868" s="395"/>
      <c r="V868" s="395"/>
      <c r="W868" s="395"/>
      <c r="BA868" s="553"/>
    </row>
    <row r="869" spans="2:53" x14ac:dyDescent="0.35">
      <c r="B869" s="80"/>
      <c r="C869" s="119"/>
      <c r="D869" s="119"/>
      <c r="E869" s="202"/>
      <c r="F869" s="119"/>
      <c r="G869" s="120"/>
      <c r="H869" s="41"/>
      <c r="I869" s="41"/>
      <c r="J869" s="329">
        <v>0</v>
      </c>
      <c r="K869" s="329">
        <v>0</v>
      </c>
      <c r="L869" s="391"/>
      <c r="M869" s="150"/>
      <c r="O869" s="555"/>
      <c r="P869" s="556">
        <f t="shared" si="42"/>
        <v>0</v>
      </c>
      <c r="Q869" s="556">
        <f t="shared" si="43"/>
        <v>0</v>
      </c>
      <c r="R869" s="556">
        <f t="shared" si="44"/>
        <v>0</v>
      </c>
      <c r="S869" s="556">
        <f t="shared" si="44"/>
        <v>0</v>
      </c>
      <c r="T869" s="395"/>
      <c r="U869" s="395"/>
      <c r="V869" s="395"/>
      <c r="W869" s="395"/>
      <c r="BA869" s="553"/>
    </row>
    <row r="870" spans="2:53" x14ac:dyDescent="0.35">
      <c r="B870" s="80"/>
      <c r="C870" s="119"/>
      <c r="D870" s="119"/>
      <c r="E870" s="202"/>
      <c r="F870" s="119"/>
      <c r="G870" s="120"/>
      <c r="H870" s="41"/>
      <c r="I870" s="41"/>
      <c r="J870" s="329">
        <v>0</v>
      </c>
      <c r="K870" s="329">
        <v>0</v>
      </c>
      <c r="L870" s="391"/>
      <c r="M870" s="150"/>
      <c r="O870" s="555"/>
      <c r="P870" s="556">
        <f t="shared" si="42"/>
        <v>0</v>
      </c>
      <c r="Q870" s="556">
        <f t="shared" si="43"/>
        <v>0</v>
      </c>
      <c r="R870" s="556">
        <f t="shared" si="44"/>
        <v>0</v>
      </c>
      <c r="S870" s="556">
        <f t="shared" si="44"/>
        <v>0</v>
      </c>
      <c r="T870" s="395"/>
      <c r="U870" s="395"/>
      <c r="V870" s="395"/>
      <c r="W870" s="395"/>
      <c r="BA870" s="553"/>
    </row>
    <row r="871" spans="2:53" x14ac:dyDescent="0.35">
      <c r="B871" s="80"/>
      <c r="C871" s="119"/>
      <c r="D871" s="119"/>
      <c r="E871" s="202"/>
      <c r="F871" s="119"/>
      <c r="G871" s="120"/>
      <c r="H871" s="41"/>
      <c r="I871" s="41"/>
      <c r="J871" s="329">
        <v>0</v>
      </c>
      <c r="K871" s="329">
        <v>0</v>
      </c>
      <c r="L871" s="391"/>
      <c r="M871" s="150"/>
      <c r="O871" s="555"/>
      <c r="P871" s="556">
        <f t="shared" si="42"/>
        <v>0</v>
      </c>
      <c r="Q871" s="556">
        <f t="shared" si="43"/>
        <v>0</v>
      </c>
      <c r="R871" s="556">
        <f t="shared" si="44"/>
        <v>0</v>
      </c>
      <c r="S871" s="556">
        <f t="shared" si="44"/>
        <v>0</v>
      </c>
      <c r="T871" s="395"/>
      <c r="U871" s="395"/>
      <c r="V871" s="395"/>
      <c r="W871" s="395"/>
      <c r="BA871" s="553"/>
    </row>
    <row r="872" spans="2:53" x14ac:dyDescent="0.35">
      <c r="B872" s="80"/>
      <c r="C872" s="119"/>
      <c r="D872" s="119"/>
      <c r="E872" s="202"/>
      <c r="F872" s="119"/>
      <c r="G872" s="120"/>
      <c r="H872" s="41"/>
      <c r="I872" s="41"/>
      <c r="J872" s="329">
        <v>0</v>
      </c>
      <c r="K872" s="329">
        <v>0</v>
      </c>
      <c r="L872" s="391"/>
      <c r="M872" s="150"/>
      <c r="O872" s="555"/>
      <c r="P872" s="556">
        <f t="shared" si="42"/>
        <v>0</v>
      </c>
      <c r="Q872" s="556">
        <f t="shared" si="43"/>
        <v>0</v>
      </c>
      <c r="R872" s="556">
        <f t="shared" si="44"/>
        <v>0</v>
      </c>
      <c r="S872" s="556">
        <f t="shared" si="44"/>
        <v>0</v>
      </c>
      <c r="T872" s="395"/>
      <c r="U872" s="395"/>
      <c r="V872" s="395"/>
      <c r="W872" s="395"/>
      <c r="BA872" s="553"/>
    </row>
    <row r="873" spans="2:53" x14ac:dyDescent="0.35">
      <c r="B873" s="80"/>
      <c r="C873" s="119"/>
      <c r="D873" s="119"/>
      <c r="E873" s="202"/>
      <c r="F873" s="119"/>
      <c r="G873" s="120"/>
      <c r="H873" s="41"/>
      <c r="I873" s="41"/>
      <c r="J873" s="329">
        <v>0</v>
      </c>
      <c r="K873" s="329">
        <v>0</v>
      </c>
      <c r="L873" s="391"/>
      <c r="M873" s="150"/>
      <c r="O873" s="555"/>
      <c r="P873" s="556">
        <f t="shared" si="42"/>
        <v>0</v>
      </c>
      <c r="Q873" s="556">
        <f t="shared" si="43"/>
        <v>0</v>
      </c>
      <c r="R873" s="556">
        <f t="shared" si="44"/>
        <v>0</v>
      </c>
      <c r="S873" s="556">
        <f t="shared" si="44"/>
        <v>0</v>
      </c>
      <c r="T873" s="395"/>
      <c r="U873" s="395"/>
      <c r="V873" s="395"/>
      <c r="W873" s="395"/>
      <c r="BA873" s="553"/>
    </row>
    <row r="874" spans="2:53" x14ac:dyDescent="0.35">
      <c r="B874" s="80"/>
      <c r="C874" s="119"/>
      <c r="D874" s="119"/>
      <c r="E874" s="202"/>
      <c r="F874" s="119"/>
      <c r="G874" s="120"/>
      <c r="H874" s="41"/>
      <c r="I874" s="41"/>
      <c r="J874" s="329">
        <v>0</v>
      </c>
      <c r="K874" s="329">
        <v>0</v>
      </c>
      <c r="L874" s="391"/>
      <c r="M874" s="150"/>
      <c r="O874" s="555"/>
      <c r="P874" s="556">
        <f t="shared" si="42"/>
        <v>0</v>
      </c>
      <c r="Q874" s="556">
        <f t="shared" si="43"/>
        <v>0</v>
      </c>
      <c r="R874" s="556">
        <f t="shared" si="44"/>
        <v>0</v>
      </c>
      <c r="S874" s="556">
        <f t="shared" si="44"/>
        <v>0</v>
      </c>
      <c r="T874" s="395"/>
      <c r="U874" s="395"/>
      <c r="V874" s="395"/>
      <c r="W874" s="395"/>
      <c r="BA874" s="553"/>
    </row>
    <row r="875" spans="2:53" x14ac:dyDescent="0.35">
      <c r="B875" s="80"/>
      <c r="C875" s="119"/>
      <c r="D875" s="119"/>
      <c r="E875" s="202"/>
      <c r="F875" s="119"/>
      <c r="G875" s="120"/>
      <c r="H875" s="41"/>
      <c r="I875" s="41"/>
      <c r="J875" s="329">
        <v>0</v>
      </c>
      <c r="K875" s="329">
        <v>0</v>
      </c>
      <c r="L875" s="391"/>
      <c r="M875" s="150"/>
      <c r="O875" s="555"/>
      <c r="P875" s="556">
        <f t="shared" si="42"/>
        <v>0</v>
      </c>
      <c r="Q875" s="556">
        <f t="shared" si="43"/>
        <v>0</v>
      </c>
      <c r="R875" s="556">
        <f t="shared" si="44"/>
        <v>0</v>
      </c>
      <c r="S875" s="556">
        <f t="shared" si="44"/>
        <v>0</v>
      </c>
      <c r="T875" s="395"/>
      <c r="U875" s="395"/>
      <c r="V875" s="395"/>
      <c r="W875" s="395"/>
      <c r="BA875" s="553"/>
    </row>
    <row r="876" spans="2:53" x14ac:dyDescent="0.35">
      <c r="B876" s="80"/>
      <c r="C876" s="119"/>
      <c r="D876" s="119"/>
      <c r="E876" s="202"/>
      <c r="F876" s="119"/>
      <c r="G876" s="120"/>
      <c r="H876" s="41"/>
      <c r="I876" s="41"/>
      <c r="J876" s="329">
        <v>0</v>
      </c>
      <c r="K876" s="329">
        <v>0</v>
      </c>
      <c r="L876" s="391"/>
      <c r="M876" s="150"/>
      <c r="O876" s="555"/>
      <c r="P876" s="556">
        <f t="shared" si="42"/>
        <v>0</v>
      </c>
      <c r="Q876" s="556">
        <f t="shared" si="43"/>
        <v>0</v>
      </c>
      <c r="R876" s="556">
        <f t="shared" si="44"/>
        <v>0</v>
      </c>
      <c r="S876" s="556">
        <f t="shared" si="44"/>
        <v>0</v>
      </c>
      <c r="T876" s="395"/>
      <c r="U876" s="395"/>
      <c r="V876" s="395"/>
      <c r="W876" s="395"/>
      <c r="BA876" s="553"/>
    </row>
    <row r="877" spans="2:53" x14ac:dyDescent="0.35">
      <c r="B877" s="80"/>
      <c r="C877" s="119"/>
      <c r="D877" s="119"/>
      <c r="E877" s="202"/>
      <c r="F877" s="119"/>
      <c r="G877" s="120"/>
      <c r="H877" s="41"/>
      <c r="I877" s="41"/>
      <c r="J877" s="329">
        <v>0</v>
      </c>
      <c r="K877" s="329">
        <v>0</v>
      </c>
      <c r="L877" s="391"/>
      <c r="M877" s="150"/>
      <c r="O877" s="555"/>
      <c r="P877" s="556">
        <f t="shared" si="42"/>
        <v>0</v>
      </c>
      <c r="Q877" s="556">
        <f t="shared" si="43"/>
        <v>0</v>
      </c>
      <c r="R877" s="556">
        <f t="shared" si="44"/>
        <v>0</v>
      </c>
      <c r="S877" s="556">
        <f t="shared" si="44"/>
        <v>0</v>
      </c>
      <c r="T877" s="395"/>
      <c r="U877" s="395"/>
      <c r="V877" s="395"/>
      <c r="W877" s="395"/>
      <c r="BA877" s="553"/>
    </row>
    <row r="878" spans="2:53" x14ac:dyDescent="0.35">
      <c r="B878" s="80"/>
      <c r="C878" s="119"/>
      <c r="D878" s="119"/>
      <c r="E878" s="202"/>
      <c r="F878" s="119"/>
      <c r="G878" s="120"/>
      <c r="H878" s="41"/>
      <c r="I878" s="41"/>
      <c r="J878" s="329">
        <v>0</v>
      </c>
      <c r="K878" s="329">
        <v>0</v>
      </c>
      <c r="L878" s="391"/>
      <c r="M878" s="150"/>
      <c r="O878" s="555"/>
      <c r="P878" s="556">
        <f t="shared" si="42"/>
        <v>0</v>
      </c>
      <c r="Q878" s="556">
        <f t="shared" si="43"/>
        <v>0</v>
      </c>
      <c r="R878" s="556">
        <f t="shared" si="44"/>
        <v>0</v>
      </c>
      <c r="S878" s="556">
        <f t="shared" si="44"/>
        <v>0</v>
      </c>
      <c r="T878" s="395"/>
      <c r="U878" s="395"/>
      <c r="V878" s="395"/>
      <c r="W878" s="395"/>
      <c r="BA878" s="553"/>
    </row>
    <row r="879" spans="2:53" x14ac:dyDescent="0.35">
      <c r="B879" s="80"/>
      <c r="C879" s="119"/>
      <c r="D879" s="119"/>
      <c r="E879" s="202"/>
      <c r="F879" s="119"/>
      <c r="G879" s="120"/>
      <c r="H879" s="41"/>
      <c r="I879" s="41"/>
      <c r="J879" s="329">
        <v>0</v>
      </c>
      <c r="K879" s="329">
        <v>0</v>
      </c>
      <c r="L879" s="391"/>
      <c r="M879" s="150"/>
      <c r="O879" s="555"/>
      <c r="P879" s="556">
        <f t="shared" si="42"/>
        <v>0</v>
      </c>
      <c r="Q879" s="556">
        <f t="shared" si="43"/>
        <v>0</v>
      </c>
      <c r="R879" s="556">
        <f t="shared" si="44"/>
        <v>0</v>
      </c>
      <c r="S879" s="556">
        <f t="shared" si="44"/>
        <v>0</v>
      </c>
      <c r="T879" s="395"/>
      <c r="U879" s="395"/>
      <c r="V879" s="395"/>
      <c r="W879" s="395"/>
      <c r="BA879" s="553"/>
    </row>
    <row r="880" spans="2:53" x14ac:dyDescent="0.35">
      <c r="B880" s="80"/>
      <c r="C880" s="119"/>
      <c r="D880" s="119"/>
      <c r="E880" s="202"/>
      <c r="F880" s="119"/>
      <c r="G880" s="120"/>
      <c r="H880" s="41"/>
      <c r="I880" s="41"/>
      <c r="J880" s="329">
        <v>0</v>
      </c>
      <c r="K880" s="329">
        <v>0</v>
      </c>
      <c r="L880" s="391"/>
      <c r="M880" s="150"/>
      <c r="O880" s="555"/>
      <c r="P880" s="556">
        <f t="shared" si="42"/>
        <v>0</v>
      </c>
      <c r="Q880" s="556">
        <f t="shared" si="43"/>
        <v>0</v>
      </c>
      <c r="R880" s="556">
        <f t="shared" si="44"/>
        <v>0</v>
      </c>
      <c r="S880" s="556">
        <f t="shared" si="44"/>
        <v>0</v>
      </c>
      <c r="T880" s="395"/>
      <c r="U880" s="395"/>
      <c r="V880" s="395"/>
      <c r="W880" s="395"/>
      <c r="BA880" s="553"/>
    </row>
    <row r="881" spans="2:53" x14ac:dyDescent="0.35">
      <c r="B881" s="80"/>
      <c r="C881" s="119"/>
      <c r="D881" s="119"/>
      <c r="E881" s="202"/>
      <c r="F881" s="119"/>
      <c r="G881" s="120"/>
      <c r="H881" s="41"/>
      <c r="I881" s="41"/>
      <c r="J881" s="329">
        <v>0</v>
      </c>
      <c r="K881" s="329">
        <v>0</v>
      </c>
      <c r="L881" s="391"/>
      <c r="M881" s="150"/>
      <c r="O881" s="555"/>
      <c r="P881" s="556">
        <f t="shared" si="42"/>
        <v>0</v>
      </c>
      <c r="Q881" s="556">
        <f t="shared" si="43"/>
        <v>0</v>
      </c>
      <c r="R881" s="556">
        <f t="shared" si="44"/>
        <v>0</v>
      </c>
      <c r="S881" s="556">
        <f t="shared" si="44"/>
        <v>0</v>
      </c>
      <c r="T881" s="395"/>
      <c r="U881" s="395"/>
      <c r="V881" s="395"/>
      <c r="W881" s="395"/>
      <c r="BA881" s="553"/>
    </row>
    <row r="882" spans="2:53" x14ac:dyDescent="0.35">
      <c r="B882" s="80"/>
      <c r="C882" s="119"/>
      <c r="D882" s="119"/>
      <c r="E882" s="202"/>
      <c r="F882" s="119"/>
      <c r="G882" s="120"/>
      <c r="H882" s="41"/>
      <c r="I882" s="41"/>
      <c r="J882" s="329">
        <v>0</v>
      </c>
      <c r="K882" s="329">
        <v>0</v>
      </c>
      <c r="L882" s="391"/>
      <c r="M882" s="150"/>
      <c r="O882" s="555"/>
      <c r="P882" s="556">
        <f t="shared" ref="P882:P945" si="45">J882*$G$32</f>
        <v>0</v>
      </c>
      <c r="Q882" s="556">
        <f t="shared" ref="Q882:Q945" si="46">K882*$G$42</f>
        <v>0</v>
      </c>
      <c r="R882" s="556">
        <f t="shared" ref="R882:S945" si="47">P882-J882</f>
        <v>0</v>
      </c>
      <c r="S882" s="556">
        <f t="shared" si="47"/>
        <v>0</v>
      </c>
      <c r="T882" s="395"/>
      <c r="U882" s="395"/>
      <c r="V882" s="395"/>
      <c r="W882" s="395"/>
      <c r="BA882" s="553"/>
    </row>
    <row r="883" spans="2:53" x14ac:dyDescent="0.35">
      <c r="B883" s="80"/>
      <c r="C883" s="119"/>
      <c r="D883" s="119"/>
      <c r="E883" s="202"/>
      <c r="F883" s="119"/>
      <c r="G883" s="120"/>
      <c r="H883" s="41"/>
      <c r="I883" s="41"/>
      <c r="J883" s="329">
        <v>0</v>
      </c>
      <c r="K883" s="329">
        <v>0</v>
      </c>
      <c r="L883" s="391"/>
      <c r="M883" s="150"/>
      <c r="O883" s="555"/>
      <c r="P883" s="556">
        <f t="shared" si="45"/>
        <v>0</v>
      </c>
      <c r="Q883" s="556">
        <f t="shared" si="46"/>
        <v>0</v>
      </c>
      <c r="R883" s="556">
        <f t="shared" si="47"/>
        <v>0</v>
      </c>
      <c r="S883" s="556">
        <f t="shared" si="47"/>
        <v>0</v>
      </c>
      <c r="T883" s="395"/>
      <c r="U883" s="395"/>
      <c r="V883" s="395"/>
      <c r="W883" s="395"/>
      <c r="BA883" s="553"/>
    </row>
    <row r="884" spans="2:53" x14ac:dyDescent="0.35">
      <c r="B884" s="80"/>
      <c r="C884" s="119"/>
      <c r="D884" s="119"/>
      <c r="E884" s="202"/>
      <c r="F884" s="119"/>
      <c r="G884" s="120"/>
      <c r="H884" s="41"/>
      <c r="I884" s="41"/>
      <c r="J884" s="329">
        <v>0</v>
      </c>
      <c r="K884" s="329">
        <v>0</v>
      </c>
      <c r="L884" s="391"/>
      <c r="M884" s="150"/>
      <c r="O884" s="555"/>
      <c r="P884" s="556">
        <f t="shared" si="45"/>
        <v>0</v>
      </c>
      <c r="Q884" s="556">
        <f t="shared" si="46"/>
        <v>0</v>
      </c>
      <c r="R884" s="556">
        <f t="shared" si="47"/>
        <v>0</v>
      </c>
      <c r="S884" s="556">
        <f t="shared" si="47"/>
        <v>0</v>
      </c>
      <c r="T884" s="395"/>
      <c r="U884" s="395"/>
      <c r="V884" s="395"/>
      <c r="W884" s="395"/>
      <c r="BA884" s="553"/>
    </row>
    <row r="885" spans="2:53" x14ac:dyDescent="0.35">
      <c r="B885" s="80"/>
      <c r="C885" s="119"/>
      <c r="D885" s="119"/>
      <c r="E885" s="202"/>
      <c r="F885" s="119"/>
      <c r="G885" s="120"/>
      <c r="H885" s="41"/>
      <c r="I885" s="41"/>
      <c r="J885" s="329">
        <v>0</v>
      </c>
      <c r="K885" s="329">
        <v>0</v>
      </c>
      <c r="L885" s="391"/>
      <c r="M885" s="150"/>
      <c r="O885" s="555"/>
      <c r="P885" s="556">
        <f t="shared" si="45"/>
        <v>0</v>
      </c>
      <c r="Q885" s="556">
        <f t="shared" si="46"/>
        <v>0</v>
      </c>
      <c r="R885" s="556">
        <f t="shared" si="47"/>
        <v>0</v>
      </c>
      <c r="S885" s="556">
        <f t="shared" si="47"/>
        <v>0</v>
      </c>
      <c r="T885" s="395"/>
      <c r="U885" s="395"/>
      <c r="V885" s="395"/>
      <c r="W885" s="395"/>
      <c r="BA885" s="553"/>
    </row>
    <row r="886" spans="2:53" x14ac:dyDescent="0.35">
      <c r="B886" s="80"/>
      <c r="C886" s="119"/>
      <c r="D886" s="119"/>
      <c r="E886" s="202"/>
      <c r="F886" s="119"/>
      <c r="G886" s="120"/>
      <c r="H886" s="41"/>
      <c r="I886" s="41"/>
      <c r="J886" s="329">
        <v>0</v>
      </c>
      <c r="K886" s="329">
        <v>0</v>
      </c>
      <c r="L886" s="391"/>
      <c r="M886" s="150"/>
      <c r="O886" s="555"/>
      <c r="P886" s="556">
        <f t="shared" si="45"/>
        <v>0</v>
      </c>
      <c r="Q886" s="556">
        <f t="shared" si="46"/>
        <v>0</v>
      </c>
      <c r="R886" s="556">
        <f t="shared" si="47"/>
        <v>0</v>
      </c>
      <c r="S886" s="556">
        <f t="shared" si="47"/>
        <v>0</v>
      </c>
      <c r="T886" s="395"/>
      <c r="U886" s="395"/>
      <c r="V886" s="395"/>
      <c r="W886" s="395"/>
      <c r="BA886" s="553"/>
    </row>
    <row r="887" spans="2:53" x14ac:dyDescent="0.35">
      <c r="B887" s="80"/>
      <c r="C887" s="119"/>
      <c r="D887" s="119"/>
      <c r="E887" s="202"/>
      <c r="F887" s="119"/>
      <c r="G887" s="120"/>
      <c r="H887" s="41"/>
      <c r="I887" s="41"/>
      <c r="J887" s="329">
        <v>0</v>
      </c>
      <c r="K887" s="329">
        <v>0</v>
      </c>
      <c r="L887" s="391"/>
      <c r="M887" s="150"/>
      <c r="O887" s="555"/>
      <c r="P887" s="556">
        <f t="shared" si="45"/>
        <v>0</v>
      </c>
      <c r="Q887" s="556">
        <f t="shared" si="46"/>
        <v>0</v>
      </c>
      <c r="R887" s="556">
        <f t="shared" si="47"/>
        <v>0</v>
      </c>
      <c r="S887" s="556">
        <f t="shared" si="47"/>
        <v>0</v>
      </c>
      <c r="T887" s="395"/>
      <c r="U887" s="395"/>
      <c r="V887" s="395"/>
      <c r="W887" s="395"/>
      <c r="BA887" s="553"/>
    </row>
    <row r="888" spans="2:53" x14ac:dyDescent="0.35">
      <c r="B888" s="80"/>
      <c r="C888" s="119"/>
      <c r="D888" s="119"/>
      <c r="E888" s="202"/>
      <c r="F888" s="119"/>
      <c r="G888" s="120"/>
      <c r="H888" s="41"/>
      <c r="I888" s="41"/>
      <c r="J888" s="329">
        <v>0</v>
      </c>
      <c r="K888" s="329">
        <v>0</v>
      </c>
      <c r="L888" s="391"/>
      <c r="M888" s="150"/>
      <c r="O888" s="555"/>
      <c r="P888" s="556">
        <f t="shared" si="45"/>
        <v>0</v>
      </c>
      <c r="Q888" s="556">
        <f t="shared" si="46"/>
        <v>0</v>
      </c>
      <c r="R888" s="556">
        <f t="shared" si="47"/>
        <v>0</v>
      </c>
      <c r="S888" s="556">
        <f t="shared" si="47"/>
        <v>0</v>
      </c>
      <c r="T888" s="395"/>
      <c r="U888" s="395"/>
      <c r="V888" s="395"/>
      <c r="W888" s="395"/>
      <c r="BA888" s="553"/>
    </row>
    <row r="889" spans="2:53" x14ac:dyDescent="0.35">
      <c r="B889" s="80"/>
      <c r="C889" s="119"/>
      <c r="D889" s="119"/>
      <c r="E889" s="202"/>
      <c r="F889" s="119"/>
      <c r="G889" s="120"/>
      <c r="H889" s="41"/>
      <c r="I889" s="41"/>
      <c r="J889" s="329">
        <v>0</v>
      </c>
      <c r="K889" s="329">
        <v>0</v>
      </c>
      <c r="L889" s="391"/>
      <c r="M889" s="150"/>
      <c r="O889" s="555"/>
      <c r="P889" s="556">
        <f t="shared" si="45"/>
        <v>0</v>
      </c>
      <c r="Q889" s="556">
        <f t="shared" si="46"/>
        <v>0</v>
      </c>
      <c r="R889" s="556">
        <f t="shared" si="47"/>
        <v>0</v>
      </c>
      <c r="S889" s="556">
        <f t="shared" si="47"/>
        <v>0</v>
      </c>
      <c r="T889" s="395"/>
      <c r="U889" s="395"/>
      <c r="V889" s="395"/>
      <c r="W889" s="395"/>
      <c r="BA889" s="553"/>
    </row>
    <row r="890" spans="2:53" x14ac:dyDescent="0.35">
      <c r="B890" s="80"/>
      <c r="C890" s="119"/>
      <c r="D890" s="119"/>
      <c r="E890" s="202"/>
      <c r="F890" s="119"/>
      <c r="G890" s="120"/>
      <c r="H890" s="41"/>
      <c r="I890" s="41"/>
      <c r="J890" s="329">
        <v>0</v>
      </c>
      <c r="K890" s="329">
        <v>0</v>
      </c>
      <c r="L890" s="391"/>
      <c r="M890" s="150"/>
      <c r="O890" s="555"/>
      <c r="P890" s="556">
        <f t="shared" si="45"/>
        <v>0</v>
      </c>
      <c r="Q890" s="556">
        <f t="shared" si="46"/>
        <v>0</v>
      </c>
      <c r="R890" s="556">
        <f t="shared" si="47"/>
        <v>0</v>
      </c>
      <c r="S890" s="556">
        <f t="shared" si="47"/>
        <v>0</v>
      </c>
      <c r="T890" s="395"/>
      <c r="U890" s="395"/>
      <c r="V890" s="395"/>
      <c r="W890" s="395"/>
      <c r="BA890" s="553"/>
    </row>
    <row r="891" spans="2:53" x14ac:dyDescent="0.35">
      <c r="B891" s="80"/>
      <c r="C891" s="119"/>
      <c r="D891" s="119"/>
      <c r="E891" s="202"/>
      <c r="F891" s="119"/>
      <c r="G891" s="120"/>
      <c r="H891" s="41"/>
      <c r="I891" s="41"/>
      <c r="J891" s="329">
        <v>0</v>
      </c>
      <c r="K891" s="329">
        <v>0</v>
      </c>
      <c r="L891" s="391"/>
      <c r="M891" s="150"/>
      <c r="O891" s="555"/>
      <c r="P891" s="556">
        <f t="shared" si="45"/>
        <v>0</v>
      </c>
      <c r="Q891" s="556">
        <f t="shared" si="46"/>
        <v>0</v>
      </c>
      <c r="R891" s="556">
        <f t="shared" si="47"/>
        <v>0</v>
      </c>
      <c r="S891" s="556">
        <f t="shared" si="47"/>
        <v>0</v>
      </c>
      <c r="T891" s="395"/>
      <c r="U891" s="395"/>
      <c r="V891" s="395"/>
      <c r="W891" s="395"/>
      <c r="BA891" s="553"/>
    </row>
    <row r="892" spans="2:53" x14ac:dyDescent="0.35">
      <c r="B892" s="80"/>
      <c r="C892" s="119"/>
      <c r="D892" s="119"/>
      <c r="E892" s="202"/>
      <c r="F892" s="119"/>
      <c r="G892" s="120"/>
      <c r="H892" s="41"/>
      <c r="I892" s="41"/>
      <c r="J892" s="329">
        <v>0</v>
      </c>
      <c r="K892" s="329">
        <v>0</v>
      </c>
      <c r="L892" s="391"/>
      <c r="M892" s="150"/>
      <c r="O892" s="555"/>
      <c r="P892" s="556">
        <f t="shared" si="45"/>
        <v>0</v>
      </c>
      <c r="Q892" s="556">
        <f t="shared" si="46"/>
        <v>0</v>
      </c>
      <c r="R892" s="556">
        <f t="shared" si="47"/>
        <v>0</v>
      </c>
      <c r="S892" s="556">
        <f t="shared" si="47"/>
        <v>0</v>
      </c>
      <c r="T892" s="395"/>
      <c r="U892" s="395"/>
      <c r="V892" s="395"/>
      <c r="W892" s="395"/>
      <c r="BA892" s="553"/>
    </row>
    <row r="893" spans="2:53" x14ac:dyDescent="0.35">
      <c r="B893" s="80"/>
      <c r="C893" s="119"/>
      <c r="D893" s="119"/>
      <c r="E893" s="202"/>
      <c r="F893" s="119"/>
      <c r="G893" s="120"/>
      <c r="H893" s="41"/>
      <c r="I893" s="41"/>
      <c r="J893" s="329">
        <v>0</v>
      </c>
      <c r="K893" s="329">
        <v>0</v>
      </c>
      <c r="L893" s="391"/>
      <c r="M893" s="150"/>
      <c r="O893" s="555"/>
      <c r="P893" s="556">
        <f t="shared" si="45"/>
        <v>0</v>
      </c>
      <c r="Q893" s="556">
        <f t="shared" si="46"/>
        <v>0</v>
      </c>
      <c r="R893" s="556">
        <f t="shared" si="47"/>
        <v>0</v>
      </c>
      <c r="S893" s="556">
        <f t="shared" si="47"/>
        <v>0</v>
      </c>
      <c r="T893" s="395"/>
      <c r="U893" s="395"/>
      <c r="V893" s="395"/>
      <c r="W893" s="395"/>
      <c r="BA893" s="553"/>
    </row>
    <row r="894" spans="2:53" x14ac:dyDescent="0.35">
      <c r="B894" s="80"/>
      <c r="C894" s="119"/>
      <c r="D894" s="119"/>
      <c r="E894" s="202"/>
      <c r="F894" s="119"/>
      <c r="G894" s="120"/>
      <c r="H894" s="41"/>
      <c r="I894" s="41"/>
      <c r="J894" s="329">
        <v>0</v>
      </c>
      <c r="K894" s="329">
        <v>0</v>
      </c>
      <c r="L894" s="391"/>
      <c r="M894" s="150"/>
      <c r="O894" s="555"/>
      <c r="P894" s="556">
        <f t="shared" si="45"/>
        <v>0</v>
      </c>
      <c r="Q894" s="556">
        <f t="shared" si="46"/>
        <v>0</v>
      </c>
      <c r="R894" s="556">
        <f t="shared" si="47"/>
        <v>0</v>
      </c>
      <c r="S894" s="556">
        <f t="shared" si="47"/>
        <v>0</v>
      </c>
      <c r="T894" s="395"/>
      <c r="U894" s="395"/>
      <c r="V894" s="395"/>
      <c r="W894" s="395"/>
      <c r="BA894" s="553"/>
    </row>
    <row r="895" spans="2:53" x14ac:dyDescent="0.35">
      <c r="B895" s="80"/>
      <c r="C895" s="119"/>
      <c r="D895" s="119"/>
      <c r="E895" s="202"/>
      <c r="F895" s="119"/>
      <c r="G895" s="120"/>
      <c r="H895" s="41"/>
      <c r="I895" s="41"/>
      <c r="J895" s="329">
        <v>0</v>
      </c>
      <c r="K895" s="329">
        <v>0</v>
      </c>
      <c r="L895" s="391"/>
      <c r="M895" s="150"/>
      <c r="O895" s="555"/>
      <c r="P895" s="556">
        <f t="shared" si="45"/>
        <v>0</v>
      </c>
      <c r="Q895" s="556">
        <f t="shared" si="46"/>
        <v>0</v>
      </c>
      <c r="R895" s="556">
        <f t="shared" si="47"/>
        <v>0</v>
      </c>
      <c r="S895" s="556">
        <f t="shared" si="47"/>
        <v>0</v>
      </c>
      <c r="T895" s="395"/>
      <c r="U895" s="395"/>
      <c r="V895" s="395"/>
      <c r="W895" s="395"/>
      <c r="BA895" s="553"/>
    </row>
    <row r="896" spans="2:53" x14ac:dyDescent="0.35">
      <c r="B896" s="80"/>
      <c r="C896" s="119"/>
      <c r="D896" s="119"/>
      <c r="E896" s="202"/>
      <c r="F896" s="119"/>
      <c r="G896" s="120"/>
      <c r="H896" s="41"/>
      <c r="I896" s="41"/>
      <c r="J896" s="329">
        <v>0</v>
      </c>
      <c r="K896" s="329">
        <v>0</v>
      </c>
      <c r="L896" s="391"/>
      <c r="M896" s="150"/>
      <c r="O896" s="555"/>
      <c r="P896" s="556">
        <f t="shared" si="45"/>
        <v>0</v>
      </c>
      <c r="Q896" s="556">
        <f t="shared" si="46"/>
        <v>0</v>
      </c>
      <c r="R896" s="556">
        <f t="shared" si="47"/>
        <v>0</v>
      </c>
      <c r="S896" s="556">
        <f t="shared" si="47"/>
        <v>0</v>
      </c>
      <c r="T896" s="395"/>
      <c r="U896" s="395"/>
      <c r="V896" s="395"/>
      <c r="W896" s="395"/>
      <c r="BA896" s="553"/>
    </row>
    <row r="897" spans="2:53" x14ac:dyDescent="0.35">
      <c r="B897" s="80"/>
      <c r="C897" s="119"/>
      <c r="D897" s="119"/>
      <c r="E897" s="202"/>
      <c r="F897" s="119"/>
      <c r="G897" s="120"/>
      <c r="H897" s="41"/>
      <c r="I897" s="41"/>
      <c r="J897" s="329">
        <v>0</v>
      </c>
      <c r="K897" s="329">
        <v>0</v>
      </c>
      <c r="L897" s="391"/>
      <c r="M897" s="150"/>
      <c r="O897" s="555"/>
      <c r="P897" s="556">
        <f t="shared" si="45"/>
        <v>0</v>
      </c>
      <c r="Q897" s="556">
        <f t="shared" si="46"/>
        <v>0</v>
      </c>
      <c r="R897" s="556">
        <f t="shared" si="47"/>
        <v>0</v>
      </c>
      <c r="S897" s="556">
        <f t="shared" si="47"/>
        <v>0</v>
      </c>
      <c r="T897" s="395"/>
      <c r="U897" s="395"/>
      <c r="V897" s="395"/>
      <c r="W897" s="395"/>
      <c r="BA897" s="553"/>
    </row>
    <row r="898" spans="2:53" x14ac:dyDescent="0.35">
      <c r="B898" s="80"/>
      <c r="C898" s="119"/>
      <c r="D898" s="119"/>
      <c r="E898" s="202"/>
      <c r="F898" s="119"/>
      <c r="G898" s="120"/>
      <c r="H898" s="41"/>
      <c r="I898" s="41"/>
      <c r="J898" s="329">
        <v>0</v>
      </c>
      <c r="K898" s="329">
        <v>0</v>
      </c>
      <c r="L898" s="391"/>
      <c r="M898" s="150"/>
      <c r="O898" s="555"/>
      <c r="P898" s="556">
        <f t="shared" si="45"/>
        <v>0</v>
      </c>
      <c r="Q898" s="556">
        <f t="shared" si="46"/>
        <v>0</v>
      </c>
      <c r="R898" s="556">
        <f t="shared" si="47"/>
        <v>0</v>
      </c>
      <c r="S898" s="556">
        <f t="shared" si="47"/>
        <v>0</v>
      </c>
      <c r="T898" s="395"/>
      <c r="U898" s="395"/>
      <c r="V898" s="395"/>
      <c r="W898" s="395"/>
      <c r="BA898" s="553"/>
    </row>
    <row r="899" spans="2:53" x14ac:dyDescent="0.35">
      <c r="B899" s="80"/>
      <c r="C899" s="119"/>
      <c r="D899" s="119"/>
      <c r="E899" s="202"/>
      <c r="F899" s="119"/>
      <c r="G899" s="120"/>
      <c r="H899" s="41"/>
      <c r="I899" s="41"/>
      <c r="J899" s="329">
        <v>0</v>
      </c>
      <c r="K899" s="329">
        <v>0</v>
      </c>
      <c r="L899" s="391"/>
      <c r="M899" s="150"/>
      <c r="O899" s="555"/>
      <c r="P899" s="556">
        <f t="shared" si="45"/>
        <v>0</v>
      </c>
      <c r="Q899" s="556">
        <f t="shared" si="46"/>
        <v>0</v>
      </c>
      <c r="R899" s="556">
        <f t="shared" si="47"/>
        <v>0</v>
      </c>
      <c r="S899" s="556">
        <f t="shared" si="47"/>
        <v>0</v>
      </c>
      <c r="T899" s="395"/>
      <c r="U899" s="395"/>
      <c r="V899" s="395"/>
      <c r="W899" s="395"/>
      <c r="BA899" s="553"/>
    </row>
    <row r="900" spans="2:53" x14ac:dyDescent="0.35">
      <c r="B900" s="80"/>
      <c r="C900" s="119"/>
      <c r="D900" s="119"/>
      <c r="E900" s="202"/>
      <c r="F900" s="119"/>
      <c r="G900" s="120"/>
      <c r="H900" s="41"/>
      <c r="I900" s="41"/>
      <c r="J900" s="329">
        <v>0</v>
      </c>
      <c r="K900" s="329">
        <v>0</v>
      </c>
      <c r="L900" s="391"/>
      <c r="M900" s="150"/>
      <c r="O900" s="555"/>
      <c r="P900" s="556">
        <f t="shared" si="45"/>
        <v>0</v>
      </c>
      <c r="Q900" s="556">
        <f t="shared" si="46"/>
        <v>0</v>
      </c>
      <c r="R900" s="556">
        <f t="shared" si="47"/>
        <v>0</v>
      </c>
      <c r="S900" s="556">
        <f t="shared" si="47"/>
        <v>0</v>
      </c>
      <c r="T900" s="395"/>
      <c r="U900" s="395"/>
      <c r="V900" s="395"/>
      <c r="W900" s="395"/>
      <c r="BA900" s="553"/>
    </row>
    <row r="901" spans="2:53" x14ac:dyDescent="0.35">
      <c r="B901" s="80"/>
      <c r="C901" s="119"/>
      <c r="D901" s="119"/>
      <c r="E901" s="202"/>
      <c r="F901" s="119"/>
      <c r="G901" s="120"/>
      <c r="H901" s="41"/>
      <c r="I901" s="41"/>
      <c r="J901" s="329">
        <v>0</v>
      </c>
      <c r="K901" s="329">
        <v>0</v>
      </c>
      <c r="L901" s="391"/>
      <c r="M901" s="150"/>
      <c r="O901" s="555"/>
      <c r="P901" s="556">
        <f t="shared" si="45"/>
        <v>0</v>
      </c>
      <c r="Q901" s="556">
        <f t="shared" si="46"/>
        <v>0</v>
      </c>
      <c r="R901" s="556">
        <f t="shared" si="47"/>
        <v>0</v>
      </c>
      <c r="S901" s="556">
        <f t="shared" si="47"/>
        <v>0</v>
      </c>
      <c r="T901" s="395"/>
      <c r="U901" s="395"/>
      <c r="V901" s="395"/>
      <c r="W901" s="395"/>
      <c r="BA901" s="553"/>
    </row>
    <row r="902" spans="2:53" x14ac:dyDescent="0.35">
      <c r="B902" s="80"/>
      <c r="C902" s="119"/>
      <c r="D902" s="119"/>
      <c r="E902" s="202"/>
      <c r="F902" s="119"/>
      <c r="G902" s="120"/>
      <c r="H902" s="41"/>
      <c r="I902" s="41"/>
      <c r="J902" s="329">
        <v>0</v>
      </c>
      <c r="K902" s="329">
        <v>0</v>
      </c>
      <c r="L902" s="391"/>
      <c r="M902" s="150"/>
      <c r="O902" s="555"/>
      <c r="P902" s="556">
        <f t="shared" si="45"/>
        <v>0</v>
      </c>
      <c r="Q902" s="556">
        <f t="shared" si="46"/>
        <v>0</v>
      </c>
      <c r="R902" s="556">
        <f t="shared" si="47"/>
        <v>0</v>
      </c>
      <c r="S902" s="556">
        <f t="shared" si="47"/>
        <v>0</v>
      </c>
      <c r="T902" s="395"/>
      <c r="U902" s="395"/>
      <c r="V902" s="395"/>
      <c r="W902" s="395"/>
      <c r="BA902" s="553"/>
    </row>
    <row r="903" spans="2:53" x14ac:dyDescent="0.35">
      <c r="B903" s="80"/>
      <c r="C903" s="119"/>
      <c r="D903" s="119"/>
      <c r="E903" s="202"/>
      <c r="F903" s="119"/>
      <c r="G903" s="120"/>
      <c r="H903" s="41"/>
      <c r="I903" s="41"/>
      <c r="J903" s="329">
        <v>0</v>
      </c>
      <c r="K903" s="329">
        <v>0</v>
      </c>
      <c r="L903" s="391"/>
      <c r="M903" s="150"/>
      <c r="O903" s="555"/>
      <c r="P903" s="556">
        <f t="shared" si="45"/>
        <v>0</v>
      </c>
      <c r="Q903" s="556">
        <f t="shared" si="46"/>
        <v>0</v>
      </c>
      <c r="R903" s="556">
        <f t="shared" si="47"/>
        <v>0</v>
      </c>
      <c r="S903" s="556">
        <f t="shared" si="47"/>
        <v>0</v>
      </c>
      <c r="T903" s="395"/>
      <c r="U903" s="395"/>
      <c r="V903" s="395"/>
      <c r="W903" s="395"/>
      <c r="BA903" s="553"/>
    </row>
    <row r="904" spans="2:53" x14ac:dyDescent="0.35">
      <c r="B904" s="80"/>
      <c r="C904" s="119"/>
      <c r="D904" s="119"/>
      <c r="E904" s="202"/>
      <c r="F904" s="119"/>
      <c r="G904" s="120"/>
      <c r="H904" s="41"/>
      <c r="I904" s="41"/>
      <c r="J904" s="329">
        <v>0</v>
      </c>
      <c r="K904" s="329">
        <v>0</v>
      </c>
      <c r="L904" s="391"/>
      <c r="M904" s="150"/>
      <c r="O904" s="555"/>
      <c r="P904" s="556">
        <f t="shared" si="45"/>
        <v>0</v>
      </c>
      <c r="Q904" s="556">
        <f t="shared" si="46"/>
        <v>0</v>
      </c>
      <c r="R904" s="556">
        <f t="shared" si="47"/>
        <v>0</v>
      </c>
      <c r="S904" s="556">
        <f t="shared" si="47"/>
        <v>0</v>
      </c>
      <c r="T904" s="395"/>
      <c r="U904" s="395"/>
      <c r="V904" s="395"/>
      <c r="W904" s="395"/>
      <c r="BA904" s="553"/>
    </row>
    <row r="905" spans="2:53" x14ac:dyDescent="0.35">
      <c r="B905" s="80"/>
      <c r="C905" s="119"/>
      <c r="D905" s="119"/>
      <c r="E905" s="202"/>
      <c r="F905" s="119"/>
      <c r="G905" s="120"/>
      <c r="H905" s="41"/>
      <c r="I905" s="41"/>
      <c r="J905" s="329">
        <v>0</v>
      </c>
      <c r="K905" s="329">
        <v>0</v>
      </c>
      <c r="L905" s="391"/>
      <c r="M905" s="150"/>
      <c r="O905" s="555"/>
      <c r="P905" s="556">
        <f t="shared" si="45"/>
        <v>0</v>
      </c>
      <c r="Q905" s="556">
        <f t="shared" si="46"/>
        <v>0</v>
      </c>
      <c r="R905" s="556">
        <f t="shared" si="47"/>
        <v>0</v>
      </c>
      <c r="S905" s="556">
        <f t="shared" si="47"/>
        <v>0</v>
      </c>
      <c r="T905" s="395"/>
      <c r="U905" s="395"/>
      <c r="V905" s="395"/>
      <c r="W905" s="395"/>
      <c r="BA905" s="553"/>
    </row>
    <row r="906" spans="2:53" x14ac:dyDescent="0.35">
      <c r="B906" s="80"/>
      <c r="C906" s="119"/>
      <c r="D906" s="119"/>
      <c r="E906" s="202"/>
      <c r="F906" s="119"/>
      <c r="G906" s="120"/>
      <c r="H906" s="41"/>
      <c r="I906" s="41"/>
      <c r="J906" s="329">
        <v>0</v>
      </c>
      <c r="K906" s="329">
        <v>0</v>
      </c>
      <c r="L906" s="391"/>
      <c r="M906" s="150"/>
      <c r="O906" s="555"/>
      <c r="P906" s="556">
        <f t="shared" si="45"/>
        <v>0</v>
      </c>
      <c r="Q906" s="556">
        <f t="shared" si="46"/>
        <v>0</v>
      </c>
      <c r="R906" s="556">
        <f t="shared" si="47"/>
        <v>0</v>
      </c>
      <c r="S906" s="556">
        <f t="shared" si="47"/>
        <v>0</v>
      </c>
      <c r="T906" s="395"/>
      <c r="U906" s="395"/>
      <c r="V906" s="395"/>
      <c r="W906" s="395"/>
      <c r="BA906" s="553"/>
    </row>
    <row r="907" spans="2:53" x14ac:dyDescent="0.35">
      <c r="B907" s="80"/>
      <c r="C907" s="119"/>
      <c r="D907" s="119"/>
      <c r="E907" s="202"/>
      <c r="F907" s="119"/>
      <c r="G907" s="120"/>
      <c r="H907" s="41"/>
      <c r="I907" s="41"/>
      <c r="J907" s="329">
        <v>0</v>
      </c>
      <c r="K907" s="329">
        <v>0</v>
      </c>
      <c r="L907" s="391"/>
      <c r="M907" s="150"/>
      <c r="O907" s="555"/>
      <c r="P907" s="556">
        <f t="shared" si="45"/>
        <v>0</v>
      </c>
      <c r="Q907" s="556">
        <f t="shared" si="46"/>
        <v>0</v>
      </c>
      <c r="R907" s="556">
        <f t="shared" si="47"/>
        <v>0</v>
      </c>
      <c r="S907" s="556">
        <f t="shared" si="47"/>
        <v>0</v>
      </c>
      <c r="T907" s="395"/>
      <c r="U907" s="395"/>
      <c r="V907" s="395"/>
      <c r="W907" s="395"/>
      <c r="BA907" s="553"/>
    </row>
    <row r="908" spans="2:53" x14ac:dyDescent="0.35">
      <c r="B908" s="80"/>
      <c r="C908" s="119"/>
      <c r="D908" s="119"/>
      <c r="E908" s="202"/>
      <c r="F908" s="119"/>
      <c r="G908" s="120"/>
      <c r="H908" s="41"/>
      <c r="I908" s="41"/>
      <c r="J908" s="329">
        <v>0</v>
      </c>
      <c r="K908" s="329">
        <v>0</v>
      </c>
      <c r="L908" s="391"/>
      <c r="M908" s="150"/>
      <c r="O908" s="555"/>
      <c r="P908" s="556">
        <f t="shared" si="45"/>
        <v>0</v>
      </c>
      <c r="Q908" s="556">
        <f t="shared" si="46"/>
        <v>0</v>
      </c>
      <c r="R908" s="556">
        <f t="shared" si="47"/>
        <v>0</v>
      </c>
      <c r="S908" s="556">
        <f t="shared" si="47"/>
        <v>0</v>
      </c>
      <c r="T908" s="395"/>
      <c r="U908" s="395"/>
      <c r="V908" s="395"/>
      <c r="W908" s="395"/>
      <c r="BA908" s="553"/>
    </row>
    <row r="909" spans="2:53" x14ac:dyDescent="0.35">
      <c r="B909" s="80"/>
      <c r="C909" s="119"/>
      <c r="D909" s="119"/>
      <c r="E909" s="202"/>
      <c r="F909" s="119"/>
      <c r="G909" s="120"/>
      <c r="H909" s="41"/>
      <c r="I909" s="41"/>
      <c r="J909" s="329">
        <v>0</v>
      </c>
      <c r="K909" s="329">
        <v>0</v>
      </c>
      <c r="L909" s="391"/>
      <c r="M909" s="150"/>
      <c r="O909" s="555"/>
      <c r="P909" s="556">
        <f t="shared" si="45"/>
        <v>0</v>
      </c>
      <c r="Q909" s="556">
        <f t="shared" si="46"/>
        <v>0</v>
      </c>
      <c r="R909" s="556">
        <f t="shared" si="47"/>
        <v>0</v>
      </c>
      <c r="S909" s="556">
        <f t="shared" si="47"/>
        <v>0</v>
      </c>
      <c r="T909" s="395"/>
      <c r="U909" s="395"/>
      <c r="V909" s="395"/>
      <c r="W909" s="395"/>
      <c r="BA909" s="553"/>
    </row>
    <row r="910" spans="2:53" x14ac:dyDescent="0.35">
      <c r="B910" s="80"/>
      <c r="C910" s="119"/>
      <c r="D910" s="119"/>
      <c r="E910" s="202"/>
      <c r="F910" s="119"/>
      <c r="G910" s="120"/>
      <c r="H910" s="41"/>
      <c r="I910" s="41"/>
      <c r="J910" s="329">
        <v>0</v>
      </c>
      <c r="K910" s="329">
        <v>0</v>
      </c>
      <c r="L910" s="391"/>
      <c r="M910" s="150"/>
      <c r="O910" s="555"/>
      <c r="P910" s="556">
        <f t="shared" si="45"/>
        <v>0</v>
      </c>
      <c r="Q910" s="556">
        <f t="shared" si="46"/>
        <v>0</v>
      </c>
      <c r="R910" s="556">
        <f t="shared" si="47"/>
        <v>0</v>
      </c>
      <c r="S910" s="556">
        <f t="shared" si="47"/>
        <v>0</v>
      </c>
      <c r="T910" s="395"/>
      <c r="U910" s="395"/>
      <c r="V910" s="395"/>
      <c r="W910" s="395"/>
      <c r="BA910" s="553"/>
    </row>
    <row r="911" spans="2:53" x14ac:dyDescent="0.35">
      <c r="B911" s="80"/>
      <c r="C911" s="119"/>
      <c r="D911" s="119"/>
      <c r="E911" s="202"/>
      <c r="F911" s="119"/>
      <c r="G911" s="120"/>
      <c r="H911" s="41"/>
      <c r="I911" s="41"/>
      <c r="J911" s="329">
        <v>0</v>
      </c>
      <c r="K911" s="329">
        <v>0</v>
      </c>
      <c r="L911" s="391"/>
      <c r="M911" s="150"/>
      <c r="O911" s="555"/>
      <c r="P911" s="556">
        <f t="shared" si="45"/>
        <v>0</v>
      </c>
      <c r="Q911" s="556">
        <f t="shared" si="46"/>
        <v>0</v>
      </c>
      <c r="R911" s="556">
        <f t="shared" si="47"/>
        <v>0</v>
      </c>
      <c r="S911" s="556">
        <f t="shared" si="47"/>
        <v>0</v>
      </c>
      <c r="T911" s="395"/>
      <c r="U911" s="395"/>
      <c r="V911" s="395"/>
      <c r="W911" s="395"/>
      <c r="BA911" s="553"/>
    </row>
    <row r="912" spans="2:53" x14ac:dyDescent="0.35">
      <c r="B912" s="80"/>
      <c r="C912" s="119"/>
      <c r="D912" s="119"/>
      <c r="E912" s="202"/>
      <c r="F912" s="119"/>
      <c r="G912" s="120"/>
      <c r="H912" s="41"/>
      <c r="I912" s="41"/>
      <c r="J912" s="329">
        <v>0</v>
      </c>
      <c r="K912" s="329">
        <v>0</v>
      </c>
      <c r="L912" s="391"/>
      <c r="M912" s="150"/>
      <c r="O912" s="555"/>
      <c r="P912" s="556">
        <f t="shared" si="45"/>
        <v>0</v>
      </c>
      <c r="Q912" s="556">
        <f t="shared" si="46"/>
        <v>0</v>
      </c>
      <c r="R912" s="556">
        <f t="shared" si="47"/>
        <v>0</v>
      </c>
      <c r="S912" s="556">
        <f t="shared" si="47"/>
        <v>0</v>
      </c>
      <c r="T912" s="395"/>
      <c r="U912" s="395"/>
      <c r="V912" s="395"/>
      <c r="W912" s="395"/>
      <c r="BA912" s="553"/>
    </row>
    <row r="913" spans="2:53" x14ac:dyDescent="0.35">
      <c r="B913" s="80"/>
      <c r="C913" s="119"/>
      <c r="D913" s="119"/>
      <c r="E913" s="202"/>
      <c r="F913" s="119"/>
      <c r="G913" s="120"/>
      <c r="H913" s="41"/>
      <c r="I913" s="41"/>
      <c r="J913" s="329">
        <v>0</v>
      </c>
      <c r="K913" s="329">
        <v>0</v>
      </c>
      <c r="L913" s="391"/>
      <c r="M913" s="150"/>
      <c r="O913" s="555"/>
      <c r="P913" s="556">
        <f t="shared" si="45"/>
        <v>0</v>
      </c>
      <c r="Q913" s="556">
        <f t="shared" si="46"/>
        <v>0</v>
      </c>
      <c r="R913" s="556">
        <f t="shared" si="47"/>
        <v>0</v>
      </c>
      <c r="S913" s="556">
        <f t="shared" si="47"/>
        <v>0</v>
      </c>
      <c r="T913" s="395"/>
      <c r="U913" s="395"/>
      <c r="V913" s="395"/>
      <c r="W913" s="395"/>
      <c r="BA913" s="553"/>
    </row>
    <row r="914" spans="2:53" x14ac:dyDescent="0.35">
      <c r="B914" s="80"/>
      <c r="C914" s="119"/>
      <c r="D914" s="119"/>
      <c r="E914" s="202"/>
      <c r="F914" s="119"/>
      <c r="G914" s="120"/>
      <c r="H914" s="41"/>
      <c r="I914" s="41"/>
      <c r="J914" s="329">
        <v>0</v>
      </c>
      <c r="K914" s="329">
        <v>0</v>
      </c>
      <c r="L914" s="391"/>
      <c r="M914" s="150"/>
      <c r="O914" s="555"/>
      <c r="P914" s="556">
        <f t="shared" si="45"/>
        <v>0</v>
      </c>
      <c r="Q914" s="556">
        <f t="shared" si="46"/>
        <v>0</v>
      </c>
      <c r="R914" s="556">
        <f t="shared" si="47"/>
        <v>0</v>
      </c>
      <c r="S914" s="556">
        <f t="shared" si="47"/>
        <v>0</v>
      </c>
      <c r="T914" s="395"/>
      <c r="U914" s="395"/>
      <c r="V914" s="395"/>
      <c r="W914" s="395"/>
      <c r="BA914" s="553"/>
    </row>
    <row r="915" spans="2:53" x14ac:dyDescent="0.35">
      <c r="B915" s="80"/>
      <c r="C915" s="119"/>
      <c r="D915" s="119"/>
      <c r="E915" s="202"/>
      <c r="F915" s="119"/>
      <c r="G915" s="120"/>
      <c r="H915" s="41"/>
      <c r="I915" s="41"/>
      <c r="J915" s="329">
        <v>0</v>
      </c>
      <c r="K915" s="329">
        <v>0</v>
      </c>
      <c r="L915" s="391"/>
      <c r="M915" s="150"/>
      <c r="O915" s="555"/>
      <c r="P915" s="556">
        <f t="shared" si="45"/>
        <v>0</v>
      </c>
      <c r="Q915" s="556">
        <f t="shared" si="46"/>
        <v>0</v>
      </c>
      <c r="R915" s="556">
        <f t="shared" si="47"/>
        <v>0</v>
      </c>
      <c r="S915" s="556">
        <f t="shared" si="47"/>
        <v>0</v>
      </c>
      <c r="T915" s="395"/>
      <c r="U915" s="395"/>
      <c r="V915" s="395"/>
      <c r="W915" s="395"/>
      <c r="BA915" s="553"/>
    </row>
    <row r="916" spans="2:53" x14ac:dyDescent="0.35">
      <c r="B916" s="80"/>
      <c r="C916" s="119"/>
      <c r="D916" s="119"/>
      <c r="E916" s="202"/>
      <c r="F916" s="119"/>
      <c r="G916" s="120"/>
      <c r="H916" s="41"/>
      <c r="I916" s="41"/>
      <c r="J916" s="329">
        <v>0</v>
      </c>
      <c r="K916" s="329">
        <v>0</v>
      </c>
      <c r="L916" s="391"/>
      <c r="M916" s="150"/>
      <c r="O916" s="555"/>
      <c r="P916" s="556">
        <f t="shared" si="45"/>
        <v>0</v>
      </c>
      <c r="Q916" s="556">
        <f t="shared" si="46"/>
        <v>0</v>
      </c>
      <c r="R916" s="556">
        <f t="shared" si="47"/>
        <v>0</v>
      </c>
      <c r="S916" s="556">
        <f t="shared" si="47"/>
        <v>0</v>
      </c>
      <c r="T916" s="395"/>
      <c r="U916" s="395"/>
      <c r="V916" s="395"/>
      <c r="W916" s="395"/>
      <c r="BA916" s="553"/>
    </row>
    <row r="917" spans="2:53" x14ac:dyDescent="0.35">
      <c r="B917" s="80"/>
      <c r="C917" s="119"/>
      <c r="D917" s="119"/>
      <c r="E917" s="202"/>
      <c r="F917" s="119"/>
      <c r="G917" s="120"/>
      <c r="H917" s="41"/>
      <c r="I917" s="41"/>
      <c r="J917" s="329">
        <v>0</v>
      </c>
      <c r="K917" s="329">
        <v>0</v>
      </c>
      <c r="L917" s="391"/>
      <c r="M917" s="150"/>
      <c r="O917" s="555"/>
      <c r="P917" s="556">
        <f t="shared" si="45"/>
        <v>0</v>
      </c>
      <c r="Q917" s="556">
        <f t="shared" si="46"/>
        <v>0</v>
      </c>
      <c r="R917" s="556">
        <f t="shared" si="47"/>
        <v>0</v>
      </c>
      <c r="S917" s="556">
        <f t="shared" si="47"/>
        <v>0</v>
      </c>
      <c r="T917" s="395"/>
      <c r="U917" s="395"/>
      <c r="V917" s="395"/>
      <c r="W917" s="395"/>
      <c r="BA917" s="553"/>
    </row>
    <row r="918" spans="2:53" x14ac:dyDescent="0.35">
      <c r="B918" s="80"/>
      <c r="C918" s="119"/>
      <c r="D918" s="119"/>
      <c r="E918" s="202"/>
      <c r="F918" s="119"/>
      <c r="G918" s="120"/>
      <c r="H918" s="41"/>
      <c r="I918" s="41"/>
      <c r="J918" s="329">
        <v>0</v>
      </c>
      <c r="K918" s="329">
        <v>0</v>
      </c>
      <c r="L918" s="391"/>
      <c r="M918" s="150"/>
      <c r="O918" s="555"/>
      <c r="P918" s="556">
        <f t="shared" si="45"/>
        <v>0</v>
      </c>
      <c r="Q918" s="556">
        <f t="shared" si="46"/>
        <v>0</v>
      </c>
      <c r="R918" s="556">
        <f t="shared" si="47"/>
        <v>0</v>
      </c>
      <c r="S918" s="556">
        <f t="shared" si="47"/>
        <v>0</v>
      </c>
      <c r="T918" s="395"/>
      <c r="U918" s="395"/>
      <c r="V918" s="395"/>
      <c r="W918" s="395"/>
      <c r="BA918" s="553"/>
    </row>
    <row r="919" spans="2:53" x14ac:dyDescent="0.35">
      <c r="B919" s="80"/>
      <c r="C919" s="119"/>
      <c r="D919" s="119"/>
      <c r="E919" s="202"/>
      <c r="F919" s="119"/>
      <c r="G919" s="120"/>
      <c r="H919" s="41"/>
      <c r="I919" s="41"/>
      <c r="J919" s="329">
        <v>0</v>
      </c>
      <c r="K919" s="329">
        <v>0</v>
      </c>
      <c r="L919" s="391"/>
      <c r="M919" s="150"/>
      <c r="O919" s="555"/>
      <c r="P919" s="556">
        <f t="shared" si="45"/>
        <v>0</v>
      </c>
      <c r="Q919" s="556">
        <f t="shared" si="46"/>
        <v>0</v>
      </c>
      <c r="R919" s="556">
        <f t="shared" si="47"/>
        <v>0</v>
      </c>
      <c r="S919" s="556">
        <f t="shared" si="47"/>
        <v>0</v>
      </c>
      <c r="T919" s="395"/>
      <c r="U919" s="395"/>
      <c r="V919" s="395"/>
      <c r="W919" s="395"/>
      <c r="BA919" s="553"/>
    </row>
    <row r="920" spans="2:53" x14ac:dyDescent="0.35">
      <c r="B920" s="80"/>
      <c r="C920" s="119"/>
      <c r="D920" s="119"/>
      <c r="E920" s="202"/>
      <c r="F920" s="119"/>
      <c r="G920" s="120"/>
      <c r="H920" s="41"/>
      <c r="I920" s="41"/>
      <c r="J920" s="329">
        <v>0</v>
      </c>
      <c r="K920" s="329">
        <v>0</v>
      </c>
      <c r="L920" s="391"/>
      <c r="M920" s="150"/>
      <c r="O920" s="555"/>
      <c r="P920" s="556">
        <f t="shared" si="45"/>
        <v>0</v>
      </c>
      <c r="Q920" s="556">
        <f t="shared" si="46"/>
        <v>0</v>
      </c>
      <c r="R920" s="556">
        <f t="shared" si="47"/>
        <v>0</v>
      </c>
      <c r="S920" s="556">
        <f t="shared" si="47"/>
        <v>0</v>
      </c>
      <c r="T920" s="395"/>
      <c r="U920" s="395"/>
      <c r="V920" s="395"/>
      <c r="W920" s="395"/>
      <c r="BA920" s="553"/>
    </row>
    <row r="921" spans="2:53" x14ac:dyDescent="0.35">
      <c r="B921" s="80"/>
      <c r="C921" s="119"/>
      <c r="D921" s="119"/>
      <c r="E921" s="202"/>
      <c r="F921" s="119"/>
      <c r="G921" s="120"/>
      <c r="H921" s="41"/>
      <c r="I921" s="41"/>
      <c r="J921" s="329">
        <v>0</v>
      </c>
      <c r="K921" s="329">
        <v>0</v>
      </c>
      <c r="L921" s="391"/>
      <c r="M921" s="150"/>
      <c r="O921" s="555"/>
      <c r="P921" s="556">
        <f t="shared" si="45"/>
        <v>0</v>
      </c>
      <c r="Q921" s="556">
        <f t="shared" si="46"/>
        <v>0</v>
      </c>
      <c r="R921" s="556">
        <f t="shared" si="47"/>
        <v>0</v>
      </c>
      <c r="S921" s="556">
        <f t="shared" si="47"/>
        <v>0</v>
      </c>
      <c r="T921" s="395"/>
      <c r="U921" s="395"/>
      <c r="V921" s="395"/>
      <c r="W921" s="395"/>
      <c r="BA921" s="553"/>
    </row>
    <row r="922" spans="2:53" x14ac:dyDescent="0.35">
      <c r="B922" s="80"/>
      <c r="C922" s="119"/>
      <c r="D922" s="119"/>
      <c r="E922" s="202"/>
      <c r="F922" s="119"/>
      <c r="G922" s="120"/>
      <c r="H922" s="41"/>
      <c r="I922" s="41"/>
      <c r="J922" s="329">
        <v>0</v>
      </c>
      <c r="K922" s="329">
        <v>0</v>
      </c>
      <c r="L922" s="391"/>
      <c r="M922" s="150"/>
      <c r="O922" s="555"/>
      <c r="P922" s="556">
        <f t="shared" si="45"/>
        <v>0</v>
      </c>
      <c r="Q922" s="556">
        <f t="shared" si="46"/>
        <v>0</v>
      </c>
      <c r="R922" s="556">
        <f t="shared" si="47"/>
        <v>0</v>
      </c>
      <c r="S922" s="556">
        <f t="shared" si="47"/>
        <v>0</v>
      </c>
      <c r="T922" s="395"/>
      <c r="U922" s="395"/>
      <c r="V922" s="395"/>
      <c r="W922" s="395"/>
      <c r="BA922" s="553"/>
    </row>
    <row r="923" spans="2:53" x14ac:dyDescent="0.35">
      <c r="B923" s="80"/>
      <c r="C923" s="119"/>
      <c r="D923" s="119"/>
      <c r="E923" s="202"/>
      <c r="F923" s="119"/>
      <c r="G923" s="120"/>
      <c r="H923" s="41"/>
      <c r="I923" s="41"/>
      <c r="J923" s="329">
        <v>0</v>
      </c>
      <c r="K923" s="329">
        <v>0</v>
      </c>
      <c r="L923" s="391"/>
      <c r="M923" s="150"/>
      <c r="O923" s="555"/>
      <c r="P923" s="556">
        <f t="shared" si="45"/>
        <v>0</v>
      </c>
      <c r="Q923" s="556">
        <f t="shared" si="46"/>
        <v>0</v>
      </c>
      <c r="R923" s="556">
        <f t="shared" si="47"/>
        <v>0</v>
      </c>
      <c r="S923" s="556">
        <f t="shared" si="47"/>
        <v>0</v>
      </c>
      <c r="T923" s="395"/>
      <c r="U923" s="395"/>
      <c r="V923" s="395"/>
      <c r="W923" s="395"/>
      <c r="BA923" s="553"/>
    </row>
    <row r="924" spans="2:53" x14ac:dyDescent="0.35">
      <c r="B924" s="80"/>
      <c r="C924" s="119"/>
      <c r="D924" s="119"/>
      <c r="E924" s="202"/>
      <c r="F924" s="119"/>
      <c r="G924" s="120"/>
      <c r="H924" s="41"/>
      <c r="I924" s="41"/>
      <c r="J924" s="329">
        <v>0</v>
      </c>
      <c r="K924" s="329">
        <v>0</v>
      </c>
      <c r="L924" s="391"/>
      <c r="M924" s="150"/>
      <c r="O924" s="555"/>
      <c r="P924" s="556">
        <f t="shared" si="45"/>
        <v>0</v>
      </c>
      <c r="Q924" s="556">
        <f t="shared" si="46"/>
        <v>0</v>
      </c>
      <c r="R924" s="556">
        <f t="shared" si="47"/>
        <v>0</v>
      </c>
      <c r="S924" s="556">
        <f t="shared" si="47"/>
        <v>0</v>
      </c>
      <c r="T924" s="395"/>
      <c r="U924" s="395"/>
      <c r="V924" s="395"/>
      <c r="W924" s="395"/>
      <c r="BA924" s="553"/>
    </row>
    <row r="925" spans="2:53" x14ac:dyDescent="0.35">
      <c r="B925" s="80"/>
      <c r="C925" s="119"/>
      <c r="D925" s="119"/>
      <c r="E925" s="202"/>
      <c r="F925" s="119"/>
      <c r="G925" s="120"/>
      <c r="H925" s="41"/>
      <c r="I925" s="41"/>
      <c r="J925" s="329">
        <v>0</v>
      </c>
      <c r="K925" s="329">
        <v>0</v>
      </c>
      <c r="L925" s="391"/>
      <c r="M925" s="150"/>
      <c r="O925" s="555"/>
      <c r="P925" s="556">
        <f t="shared" si="45"/>
        <v>0</v>
      </c>
      <c r="Q925" s="556">
        <f t="shared" si="46"/>
        <v>0</v>
      </c>
      <c r="R925" s="556">
        <f t="shared" si="47"/>
        <v>0</v>
      </c>
      <c r="S925" s="556">
        <f t="shared" si="47"/>
        <v>0</v>
      </c>
      <c r="T925" s="395"/>
      <c r="U925" s="395"/>
      <c r="V925" s="395"/>
      <c r="W925" s="395"/>
      <c r="BA925" s="553"/>
    </row>
    <row r="926" spans="2:53" x14ac:dyDescent="0.35">
      <c r="B926" s="80"/>
      <c r="C926" s="119"/>
      <c r="D926" s="119"/>
      <c r="E926" s="202"/>
      <c r="F926" s="119"/>
      <c r="G926" s="120"/>
      <c r="H926" s="41"/>
      <c r="I926" s="41"/>
      <c r="J926" s="329">
        <v>0</v>
      </c>
      <c r="K926" s="329">
        <v>0</v>
      </c>
      <c r="L926" s="391"/>
      <c r="M926" s="150"/>
      <c r="O926" s="555"/>
      <c r="P926" s="556">
        <f t="shared" si="45"/>
        <v>0</v>
      </c>
      <c r="Q926" s="556">
        <f t="shared" si="46"/>
        <v>0</v>
      </c>
      <c r="R926" s="556">
        <f t="shared" si="47"/>
        <v>0</v>
      </c>
      <c r="S926" s="556">
        <f t="shared" si="47"/>
        <v>0</v>
      </c>
      <c r="T926" s="395"/>
      <c r="U926" s="395"/>
      <c r="V926" s="395"/>
      <c r="W926" s="395"/>
      <c r="BA926" s="553"/>
    </row>
    <row r="927" spans="2:53" x14ac:dyDescent="0.35">
      <c r="B927" s="80"/>
      <c r="C927" s="119"/>
      <c r="D927" s="119"/>
      <c r="E927" s="202"/>
      <c r="F927" s="119"/>
      <c r="G927" s="120"/>
      <c r="H927" s="41"/>
      <c r="I927" s="41"/>
      <c r="J927" s="329">
        <v>0</v>
      </c>
      <c r="K927" s="329">
        <v>0</v>
      </c>
      <c r="L927" s="391"/>
      <c r="M927" s="150"/>
      <c r="O927" s="555"/>
      <c r="P927" s="556">
        <f t="shared" si="45"/>
        <v>0</v>
      </c>
      <c r="Q927" s="556">
        <f t="shared" si="46"/>
        <v>0</v>
      </c>
      <c r="R927" s="556">
        <f t="shared" si="47"/>
        <v>0</v>
      </c>
      <c r="S927" s="556">
        <f t="shared" si="47"/>
        <v>0</v>
      </c>
      <c r="T927" s="395"/>
      <c r="U927" s="395"/>
      <c r="V927" s="395"/>
      <c r="W927" s="395"/>
      <c r="BA927" s="553"/>
    </row>
    <row r="928" spans="2:53" x14ac:dyDescent="0.35">
      <c r="B928" s="80"/>
      <c r="C928" s="119"/>
      <c r="D928" s="119"/>
      <c r="E928" s="202"/>
      <c r="F928" s="119"/>
      <c r="G928" s="120"/>
      <c r="H928" s="41"/>
      <c r="I928" s="41"/>
      <c r="J928" s="329">
        <v>0</v>
      </c>
      <c r="K928" s="329">
        <v>0</v>
      </c>
      <c r="L928" s="391"/>
      <c r="M928" s="150"/>
      <c r="O928" s="555"/>
      <c r="P928" s="556">
        <f t="shared" si="45"/>
        <v>0</v>
      </c>
      <c r="Q928" s="556">
        <f t="shared" si="46"/>
        <v>0</v>
      </c>
      <c r="R928" s="556">
        <f t="shared" si="47"/>
        <v>0</v>
      </c>
      <c r="S928" s="556">
        <f t="shared" si="47"/>
        <v>0</v>
      </c>
      <c r="T928" s="395"/>
      <c r="U928" s="395"/>
      <c r="V928" s="395"/>
      <c r="W928" s="395"/>
      <c r="BA928" s="553"/>
    </row>
    <row r="929" spans="2:53" x14ac:dyDescent="0.35">
      <c r="B929" s="80"/>
      <c r="C929" s="119"/>
      <c r="D929" s="119"/>
      <c r="E929" s="202"/>
      <c r="F929" s="119"/>
      <c r="G929" s="120"/>
      <c r="H929" s="41"/>
      <c r="I929" s="41"/>
      <c r="J929" s="329">
        <v>0</v>
      </c>
      <c r="K929" s="329">
        <v>0</v>
      </c>
      <c r="L929" s="391"/>
      <c r="M929" s="150"/>
      <c r="O929" s="555"/>
      <c r="P929" s="556">
        <f t="shared" si="45"/>
        <v>0</v>
      </c>
      <c r="Q929" s="556">
        <f t="shared" si="46"/>
        <v>0</v>
      </c>
      <c r="R929" s="556">
        <f t="shared" si="47"/>
        <v>0</v>
      </c>
      <c r="S929" s="556">
        <f t="shared" si="47"/>
        <v>0</v>
      </c>
      <c r="T929" s="395"/>
      <c r="U929" s="395"/>
      <c r="V929" s="395"/>
      <c r="W929" s="395"/>
      <c r="BA929" s="553"/>
    </row>
    <row r="930" spans="2:53" x14ac:dyDescent="0.35">
      <c r="B930" s="80"/>
      <c r="C930" s="119"/>
      <c r="D930" s="119"/>
      <c r="E930" s="202"/>
      <c r="F930" s="119"/>
      <c r="G930" s="120"/>
      <c r="H930" s="41"/>
      <c r="I930" s="41"/>
      <c r="J930" s="329">
        <v>0</v>
      </c>
      <c r="K930" s="329">
        <v>0</v>
      </c>
      <c r="L930" s="391"/>
      <c r="M930" s="150"/>
      <c r="O930" s="555"/>
      <c r="P930" s="556">
        <f t="shared" si="45"/>
        <v>0</v>
      </c>
      <c r="Q930" s="556">
        <f t="shared" si="46"/>
        <v>0</v>
      </c>
      <c r="R930" s="556">
        <f t="shared" si="47"/>
        <v>0</v>
      </c>
      <c r="S930" s="556">
        <f t="shared" si="47"/>
        <v>0</v>
      </c>
      <c r="T930" s="395"/>
      <c r="U930" s="395"/>
      <c r="V930" s="395"/>
      <c r="W930" s="395"/>
      <c r="BA930" s="553"/>
    </row>
    <row r="931" spans="2:53" x14ac:dyDescent="0.35">
      <c r="B931" s="80"/>
      <c r="C931" s="119"/>
      <c r="D931" s="119"/>
      <c r="E931" s="202"/>
      <c r="F931" s="119"/>
      <c r="G931" s="120"/>
      <c r="H931" s="41"/>
      <c r="I931" s="41"/>
      <c r="J931" s="329">
        <v>0</v>
      </c>
      <c r="K931" s="329">
        <v>0</v>
      </c>
      <c r="L931" s="391"/>
      <c r="M931" s="150"/>
      <c r="O931" s="555"/>
      <c r="P931" s="556">
        <f t="shared" si="45"/>
        <v>0</v>
      </c>
      <c r="Q931" s="556">
        <f t="shared" si="46"/>
        <v>0</v>
      </c>
      <c r="R931" s="556">
        <f t="shared" si="47"/>
        <v>0</v>
      </c>
      <c r="S931" s="556">
        <f t="shared" si="47"/>
        <v>0</v>
      </c>
      <c r="T931" s="395"/>
      <c r="U931" s="395"/>
      <c r="V931" s="395"/>
      <c r="W931" s="395"/>
      <c r="BA931" s="553"/>
    </row>
    <row r="932" spans="2:53" x14ac:dyDescent="0.35">
      <c r="B932" s="80"/>
      <c r="C932" s="119"/>
      <c r="D932" s="119"/>
      <c r="E932" s="202"/>
      <c r="F932" s="119"/>
      <c r="G932" s="120"/>
      <c r="H932" s="41"/>
      <c r="I932" s="41"/>
      <c r="J932" s="329">
        <v>0</v>
      </c>
      <c r="K932" s="329">
        <v>0</v>
      </c>
      <c r="L932" s="391"/>
      <c r="M932" s="150"/>
      <c r="O932" s="555"/>
      <c r="P932" s="556">
        <f t="shared" si="45"/>
        <v>0</v>
      </c>
      <c r="Q932" s="556">
        <f t="shared" si="46"/>
        <v>0</v>
      </c>
      <c r="R932" s="556">
        <f t="shared" si="47"/>
        <v>0</v>
      </c>
      <c r="S932" s="556">
        <f t="shared" si="47"/>
        <v>0</v>
      </c>
      <c r="T932" s="395"/>
      <c r="U932" s="395"/>
      <c r="V932" s="395"/>
      <c r="W932" s="395"/>
      <c r="BA932" s="553"/>
    </row>
    <row r="933" spans="2:53" x14ac:dyDescent="0.35">
      <c r="B933" s="80"/>
      <c r="C933" s="119"/>
      <c r="D933" s="119"/>
      <c r="E933" s="202"/>
      <c r="F933" s="119"/>
      <c r="G933" s="120"/>
      <c r="H933" s="41"/>
      <c r="I933" s="41"/>
      <c r="J933" s="329">
        <v>0</v>
      </c>
      <c r="K933" s="329">
        <v>0</v>
      </c>
      <c r="L933" s="391"/>
      <c r="M933" s="150"/>
      <c r="O933" s="555"/>
      <c r="P933" s="556">
        <f t="shared" si="45"/>
        <v>0</v>
      </c>
      <c r="Q933" s="556">
        <f t="shared" si="46"/>
        <v>0</v>
      </c>
      <c r="R933" s="556">
        <f t="shared" si="47"/>
        <v>0</v>
      </c>
      <c r="S933" s="556">
        <f t="shared" si="47"/>
        <v>0</v>
      </c>
      <c r="T933" s="395"/>
      <c r="U933" s="395"/>
      <c r="V933" s="395"/>
      <c r="W933" s="395"/>
      <c r="BA933" s="553"/>
    </row>
    <row r="934" spans="2:53" x14ac:dyDescent="0.35">
      <c r="B934" s="80"/>
      <c r="C934" s="119"/>
      <c r="D934" s="119"/>
      <c r="E934" s="202"/>
      <c r="F934" s="119"/>
      <c r="G934" s="120"/>
      <c r="H934" s="41"/>
      <c r="I934" s="41"/>
      <c r="J934" s="329">
        <v>0</v>
      </c>
      <c r="K934" s="329">
        <v>0</v>
      </c>
      <c r="L934" s="391"/>
      <c r="M934" s="150"/>
      <c r="O934" s="555"/>
      <c r="P934" s="556">
        <f t="shared" si="45"/>
        <v>0</v>
      </c>
      <c r="Q934" s="556">
        <f t="shared" si="46"/>
        <v>0</v>
      </c>
      <c r="R934" s="556">
        <f t="shared" si="47"/>
        <v>0</v>
      </c>
      <c r="S934" s="556">
        <f t="shared" si="47"/>
        <v>0</v>
      </c>
      <c r="T934" s="395"/>
      <c r="U934" s="395"/>
      <c r="V934" s="395"/>
      <c r="W934" s="395"/>
      <c r="BA934" s="553"/>
    </row>
    <row r="935" spans="2:53" x14ac:dyDescent="0.35">
      <c r="B935" s="80"/>
      <c r="C935" s="119"/>
      <c r="D935" s="119"/>
      <c r="E935" s="202"/>
      <c r="F935" s="119"/>
      <c r="G935" s="120"/>
      <c r="H935" s="41"/>
      <c r="I935" s="41"/>
      <c r="J935" s="329">
        <v>0</v>
      </c>
      <c r="K935" s="329">
        <v>0</v>
      </c>
      <c r="L935" s="391"/>
      <c r="M935" s="150"/>
      <c r="O935" s="555"/>
      <c r="P935" s="556">
        <f t="shared" si="45"/>
        <v>0</v>
      </c>
      <c r="Q935" s="556">
        <f t="shared" si="46"/>
        <v>0</v>
      </c>
      <c r="R935" s="556">
        <f t="shared" si="47"/>
        <v>0</v>
      </c>
      <c r="S935" s="556">
        <f t="shared" si="47"/>
        <v>0</v>
      </c>
      <c r="T935" s="395"/>
      <c r="U935" s="395"/>
      <c r="V935" s="395"/>
      <c r="W935" s="395"/>
      <c r="BA935" s="553"/>
    </row>
    <row r="936" spans="2:53" x14ac:dyDescent="0.35">
      <c r="B936" s="80"/>
      <c r="C936" s="119"/>
      <c r="D936" s="119"/>
      <c r="E936" s="202"/>
      <c r="F936" s="119"/>
      <c r="G936" s="120"/>
      <c r="H936" s="41"/>
      <c r="I936" s="41"/>
      <c r="J936" s="329">
        <v>0</v>
      </c>
      <c r="K936" s="329">
        <v>0</v>
      </c>
      <c r="L936" s="391"/>
      <c r="M936" s="150"/>
      <c r="O936" s="555"/>
      <c r="P936" s="556">
        <f t="shared" si="45"/>
        <v>0</v>
      </c>
      <c r="Q936" s="556">
        <f t="shared" si="46"/>
        <v>0</v>
      </c>
      <c r="R936" s="556">
        <f t="shared" si="47"/>
        <v>0</v>
      </c>
      <c r="S936" s="556">
        <f t="shared" si="47"/>
        <v>0</v>
      </c>
      <c r="T936" s="395"/>
      <c r="U936" s="395"/>
      <c r="V936" s="395"/>
      <c r="W936" s="395"/>
      <c r="BA936" s="553"/>
    </row>
    <row r="937" spans="2:53" x14ac:dyDescent="0.35">
      <c r="B937" s="80"/>
      <c r="C937" s="119"/>
      <c r="D937" s="119"/>
      <c r="E937" s="202"/>
      <c r="F937" s="119"/>
      <c r="G937" s="120"/>
      <c r="H937" s="41"/>
      <c r="I937" s="41"/>
      <c r="J937" s="329">
        <v>0</v>
      </c>
      <c r="K937" s="329">
        <v>0</v>
      </c>
      <c r="L937" s="391"/>
      <c r="M937" s="150"/>
      <c r="O937" s="555"/>
      <c r="P937" s="556">
        <f t="shared" si="45"/>
        <v>0</v>
      </c>
      <c r="Q937" s="556">
        <f t="shared" si="46"/>
        <v>0</v>
      </c>
      <c r="R937" s="556">
        <f t="shared" si="47"/>
        <v>0</v>
      </c>
      <c r="S937" s="556">
        <f t="shared" si="47"/>
        <v>0</v>
      </c>
      <c r="T937" s="395"/>
      <c r="U937" s="395"/>
      <c r="V937" s="395"/>
      <c r="W937" s="395"/>
      <c r="BA937" s="553"/>
    </row>
    <row r="938" spans="2:53" x14ac:dyDescent="0.35">
      <c r="B938" s="80"/>
      <c r="C938" s="119"/>
      <c r="D938" s="119"/>
      <c r="E938" s="202"/>
      <c r="F938" s="119"/>
      <c r="G938" s="120"/>
      <c r="H938" s="41"/>
      <c r="I938" s="41"/>
      <c r="J938" s="329">
        <v>0</v>
      </c>
      <c r="K938" s="329">
        <v>0</v>
      </c>
      <c r="L938" s="391"/>
      <c r="M938" s="150"/>
      <c r="O938" s="555"/>
      <c r="P938" s="556">
        <f t="shared" si="45"/>
        <v>0</v>
      </c>
      <c r="Q938" s="556">
        <f t="shared" si="46"/>
        <v>0</v>
      </c>
      <c r="R938" s="556">
        <f t="shared" si="47"/>
        <v>0</v>
      </c>
      <c r="S938" s="556">
        <f t="shared" si="47"/>
        <v>0</v>
      </c>
      <c r="T938" s="395"/>
      <c r="U938" s="395"/>
      <c r="V938" s="395"/>
      <c r="W938" s="395"/>
      <c r="BA938" s="553"/>
    </row>
    <row r="939" spans="2:53" x14ac:dyDescent="0.35">
      <c r="B939" s="80"/>
      <c r="C939" s="119"/>
      <c r="D939" s="119"/>
      <c r="E939" s="202"/>
      <c r="F939" s="119"/>
      <c r="G939" s="120"/>
      <c r="H939" s="41"/>
      <c r="I939" s="41"/>
      <c r="J939" s="329">
        <v>0</v>
      </c>
      <c r="K939" s="329">
        <v>0</v>
      </c>
      <c r="L939" s="391"/>
      <c r="M939" s="150"/>
      <c r="O939" s="555"/>
      <c r="P939" s="556">
        <f t="shared" si="45"/>
        <v>0</v>
      </c>
      <c r="Q939" s="556">
        <f t="shared" si="46"/>
        <v>0</v>
      </c>
      <c r="R939" s="556">
        <f t="shared" si="47"/>
        <v>0</v>
      </c>
      <c r="S939" s="556">
        <f t="shared" si="47"/>
        <v>0</v>
      </c>
      <c r="T939" s="395"/>
      <c r="U939" s="395"/>
      <c r="V939" s="395"/>
      <c r="W939" s="395"/>
      <c r="BA939" s="553"/>
    </row>
    <row r="940" spans="2:53" x14ac:dyDescent="0.35">
      <c r="B940" s="80"/>
      <c r="C940" s="119"/>
      <c r="D940" s="119"/>
      <c r="E940" s="202"/>
      <c r="F940" s="119"/>
      <c r="G940" s="120"/>
      <c r="H940" s="41"/>
      <c r="I940" s="41"/>
      <c r="J940" s="329">
        <v>0</v>
      </c>
      <c r="K940" s="329">
        <v>0</v>
      </c>
      <c r="L940" s="391"/>
      <c r="M940" s="150"/>
      <c r="O940" s="555"/>
      <c r="P940" s="556">
        <f t="shared" si="45"/>
        <v>0</v>
      </c>
      <c r="Q940" s="556">
        <f t="shared" si="46"/>
        <v>0</v>
      </c>
      <c r="R940" s="556">
        <f t="shared" si="47"/>
        <v>0</v>
      </c>
      <c r="S940" s="556">
        <f t="shared" si="47"/>
        <v>0</v>
      </c>
      <c r="T940" s="395"/>
      <c r="U940" s="395"/>
      <c r="V940" s="395"/>
      <c r="W940" s="395"/>
      <c r="BA940" s="553"/>
    </row>
    <row r="941" spans="2:53" x14ac:dyDescent="0.35">
      <c r="B941" s="80"/>
      <c r="C941" s="119"/>
      <c r="D941" s="119"/>
      <c r="E941" s="202"/>
      <c r="F941" s="119"/>
      <c r="G941" s="120"/>
      <c r="H941" s="41"/>
      <c r="I941" s="41"/>
      <c r="J941" s="329">
        <v>0</v>
      </c>
      <c r="K941" s="329">
        <v>0</v>
      </c>
      <c r="L941" s="391"/>
      <c r="M941" s="150"/>
      <c r="O941" s="555"/>
      <c r="P941" s="556">
        <f t="shared" si="45"/>
        <v>0</v>
      </c>
      <c r="Q941" s="556">
        <f t="shared" si="46"/>
        <v>0</v>
      </c>
      <c r="R941" s="556">
        <f t="shared" si="47"/>
        <v>0</v>
      </c>
      <c r="S941" s="556">
        <f t="shared" si="47"/>
        <v>0</v>
      </c>
      <c r="T941" s="395"/>
      <c r="U941" s="395"/>
      <c r="V941" s="395"/>
      <c r="W941" s="395"/>
      <c r="BA941" s="553"/>
    </row>
    <row r="942" spans="2:53" x14ac:dyDescent="0.35">
      <c r="B942" s="80"/>
      <c r="C942" s="119"/>
      <c r="D942" s="119"/>
      <c r="E942" s="202"/>
      <c r="F942" s="119"/>
      <c r="G942" s="120"/>
      <c r="H942" s="41"/>
      <c r="I942" s="41"/>
      <c r="J942" s="329">
        <v>0</v>
      </c>
      <c r="K942" s="329">
        <v>0</v>
      </c>
      <c r="L942" s="391"/>
      <c r="M942" s="150"/>
      <c r="O942" s="555"/>
      <c r="P942" s="556">
        <f t="shared" si="45"/>
        <v>0</v>
      </c>
      <c r="Q942" s="556">
        <f t="shared" si="46"/>
        <v>0</v>
      </c>
      <c r="R942" s="556">
        <f t="shared" si="47"/>
        <v>0</v>
      </c>
      <c r="S942" s="556">
        <f t="shared" si="47"/>
        <v>0</v>
      </c>
      <c r="T942" s="395"/>
      <c r="U942" s="395"/>
      <c r="V942" s="395"/>
      <c r="W942" s="395"/>
      <c r="BA942" s="553"/>
    </row>
    <row r="943" spans="2:53" x14ac:dyDescent="0.35">
      <c r="B943" s="80"/>
      <c r="C943" s="119"/>
      <c r="D943" s="119"/>
      <c r="E943" s="202"/>
      <c r="F943" s="119"/>
      <c r="G943" s="120"/>
      <c r="H943" s="41"/>
      <c r="I943" s="41"/>
      <c r="J943" s="329">
        <v>0</v>
      </c>
      <c r="K943" s="329">
        <v>0</v>
      </c>
      <c r="L943" s="391"/>
      <c r="M943" s="150"/>
      <c r="O943" s="555"/>
      <c r="P943" s="556">
        <f t="shared" si="45"/>
        <v>0</v>
      </c>
      <c r="Q943" s="556">
        <f t="shared" si="46"/>
        <v>0</v>
      </c>
      <c r="R943" s="556">
        <f t="shared" si="47"/>
        <v>0</v>
      </c>
      <c r="S943" s="556">
        <f t="shared" si="47"/>
        <v>0</v>
      </c>
      <c r="T943" s="395"/>
      <c r="U943" s="395"/>
      <c r="V943" s="395"/>
      <c r="W943" s="395"/>
      <c r="BA943" s="553"/>
    </row>
    <row r="944" spans="2:53" x14ac:dyDescent="0.35">
      <c r="B944" s="80"/>
      <c r="C944" s="119"/>
      <c r="D944" s="119"/>
      <c r="E944" s="202"/>
      <c r="F944" s="119"/>
      <c r="G944" s="120"/>
      <c r="H944" s="41"/>
      <c r="I944" s="41"/>
      <c r="J944" s="329">
        <v>0</v>
      </c>
      <c r="K944" s="329">
        <v>0</v>
      </c>
      <c r="L944" s="391"/>
      <c r="M944" s="150"/>
      <c r="O944" s="555"/>
      <c r="P944" s="556">
        <f t="shared" si="45"/>
        <v>0</v>
      </c>
      <c r="Q944" s="556">
        <f t="shared" si="46"/>
        <v>0</v>
      </c>
      <c r="R944" s="556">
        <f t="shared" si="47"/>
        <v>0</v>
      </c>
      <c r="S944" s="556">
        <f t="shared" si="47"/>
        <v>0</v>
      </c>
      <c r="T944" s="395"/>
      <c r="U944" s="395"/>
      <c r="V944" s="395"/>
      <c r="W944" s="395"/>
      <c r="BA944" s="553"/>
    </row>
    <row r="945" spans="2:53" x14ac:dyDescent="0.35">
      <c r="B945" s="80"/>
      <c r="C945" s="119"/>
      <c r="D945" s="119"/>
      <c r="E945" s="202"/>
      <c r="F945" s="119"/>
      <c r="G945" s="120"/>
      <c r="H945" s="41"/>
      <c r="I945" s="41"/>
      <c r="J945" s="329">
        <v>0</v>
      </c>
      <c r="K945" s="329">
        <v>0</v>
      </c>
      <c r="L945" s="391"/>
      <c r="M945" s="150"/>
      <c r="O945" s="555"/>
      <c r="P945" s="556">
        <f t="shared" si="45"/>
        <v>0</v>
      </c>
      <c r="Q945" s="556">
        <f t="shared" si="46"/>
        <v>0</v>
      </c>
      <c r="R945" s="556">
        <f t="shared" si="47"/>
        <v>0</v>
      </c>
      <c r="S945" s="556">
        <f t="shared" si="47"/>
        <v>0</v>
      </c>
      <c r="T945" s="395"/>
      <c r="U945" s="395"/>
      <c r="V945" s="395"/>
      <c r="W945" s="395"/>
      <c r="BA945" s="553"/>
    </row>
    <row r="946" spans="2:53" x14ac:dyDescent="0.35">
      <c r="B946" s="80"/>
      <c r="C946" s="119"/>
      <c r="D946" s="119"/>
      <c r="E946" s="202"/>
      <c r="F946" s="119"/>
      <c r="G946" s="120"/>
      <c r="H946" s="41"/>
      <c r="I946" s="41"/>
      <c r="J946" s="329">
        <v>0</v>
      </c>
      <c r="K946" s="329">
        <v>0</v>
      </c>
      <c r="L946" s="391"/>
      <c r="M946" s="150"/>
      <c r="O946" s="555"/>
      <c r="P946" s="556">
        <f t="shared" ref="P946:P1009" si="48">J946*$G$32</f>
        <v>0</v>
      </c>
      <c r="Q946" s="556">
        <f t="shared" ref="Q946:Q1009" si="49">K946*$G$42</f>
        <v>0</v>
      </c>
      <c r="R946" s="556">
        <f t="shared" ref="R946:S1009" si="50">P946-J946</f>
        <v>0</v>
      </c>
      <c r="S946" s="556">
        <f t="shared" si="50"/>
        <v>0</v>
      </c>
      <c r="T946" s="395"/>
      <c r="U946" s="395"/>
      <c r="V946" s="395"/>
      <c r="W946" s="395"/>
      <c r="BA946" s="553"/>
    </row>
    <row r="947" spans="2:53" x14ac:dyDescent="0.35">
      <c r="B947" s="80"/>
      <c r="C947" s="119"/>
      <c r="D947" s="119"/>
      <c r="E947" s="202"/>
      <c r="F947" s="119"/>
      <c r="G947" s="120"/>
      <c r="H947" s="41"/>
      <c r="I947" s="41"/>
      <c r="J947" s="329">
        <v>0</v>
      </c>
      <c r="K947" s="329">
        <v>0</v>
      </c>
      <c r="L947" s="391"/>
      <c r="M947" s="150"/>
      <c r="O947" s="555"/>
      <c r="P947" s="556">
        <f t="shared" si="48"/>
        <v>0</v>
      </c>
      <c r="Q947" s="556">
        <f t="shared" si="49"/>
        <v>0</v>
      </c>
      <c r="R947" s="556">
        <f t="shared" si="50"/>
        <v>0</v>
      </c>
      <c r="S947" s="556">
        <f t="shared" si="50"/>
        <v>0</v>
      </c>
      <c r="T947" s="395"/>
      <c r="U947" s="395"/>
      <c r="V947" s="395"/>
      <c r="W947" s="395"/>
      <c r="BA947" s="553"/>
    </row>
    <row r="948" spans="2:53" x14ac:dyDescent="0.35">
      <c r="B948" s="80"/>
      <c r="C948" s="119"/>
      <c r="D948" s="119"/>
      <c r="E948" s="202"/>
      <c r="F948" s="119"/>
      <c r="G948" s="120"/>
      <c r="H948" s="41"/>
      <c r="I948" s="41"/>
      <c r="J948" s="329">
        <v>0</v>
      </c>
      <c r="K948" s="329">
        <v>0</v>
      </c>
      <c r="L948" s="391"/>
      <c r="M948" s="150"/>
      <c r="O948" s="555"/>
      <c r="P948" s="556">
        <f t="shared" si="48"/>
        <v>0</v>
      </c>
      <c r="Q948" s="556">
        <f t="shared" si="49"/>
        <v>0</v>
      </c>
      <c r="R948" s="556">
        <f t="shared" si="50"/>
        <v>0</v>
      </c>
      <c r="S948" s="556">
        <f t="shared" si="50"/>
        <v>0</v>
      </c>
      <c r="T948" s="395"/>
      <c r="U948" s="395"/>
      <c r="V948" s="395"/>
      <c r="W948" s="395"/>
      <c r="BA948" s="553"/>
    </row>
    <row r="949" spans="2:53" x14ac:dyDescent="0.35">
      <c r="B949" s="80"/>
      <c r="C949" s="119"/>
      <c r="D949" s="119"/>
      <c r="E949" s="202"/>
      <c r="F949" s="119"/>
      <c r="G949" s="120"/>
      <c r="H949" s="41"/>
      <c r="I949" s="41"/>
      <c r="J949" s="329">
        <v>0</v>
      </c>
      <c r="K949" s="329">
        <v>0</v>
      </c>
      <c r="L949" s="391"/>
      <c r="M949" s="150"/>
      <c r="O949" s="555"/>
      <c r="P949" s="556">
        <f t="shared" si="48"/>
        <v>0</v>
      </c>
      <c r="Q949" s="556">
        <f t="shared" si="49"/>
        <v>0</v>
      </c>
      <c r="R949" s="556">
        <f t="shared" si="50"/>
        <v>0</v>
      </c>
      <c r="S949" s="556">
        <f t="shared" si="50"/>
        <v>0</v>
      </c>
      <c r="T949" s="395"/>
      <c r="U949" s="395"/>
      <c r="V949" s="395"/>
      <c r="W949" s="395"/>
      <c r="BA949" s="553"/>
    </row>
    <row r="950" spans="2:53" x14ac:dyDescent="0.35">
      <c r="B950" s="80"/>
      <c r="C950" s="119"/>
      <c r="D950" s="119"/>
      <c r="E950" s="202"/>
      <c r="F950" s="119"/>
      <c r="G950" s="120"/>
      <c r="H950" s="41"/>
      <c r="I950" s="41"/>
      <c r="J950" s="329">
        <v>0</v>
      </c>
      <c r="K950" s="329">
        <v>0</v>
      </c>
      <c r="L950" s="391"/>
      <c r="M950" s="150"/>
      <c r="O950" s="555"/>
      <c r="P950" s="556">
        <f t="shared" si="48"/>
        <v>0</v>
      </c>
      <c r="Q950" s="556">
        <f t="shared" si="49"/>
        <v>0</v>
      </c>
      <c r="R950" s="556">
        <f t="shared" si="50"/>
        <v>0</v>
      </c>
      <c r="S950" s="556">
        <f t="shared" si="50"/>
        <v>0</v>
      </c>
      <c r="T950" s="395"/>
      <c r="U950" s="395"/>
      <c r="V950" s="395"/>
      <c r="W950" s="395"/>
      <c r="BA950" s="553"/>
    </row>
    <row r="951" spans="2:53" x14ac:dyDescent="0.35">
      <c r="B951" s="80"/>
      <c r="C951" s="119"/>
      <c r="D951" s="119"/>
      <c r="E951" s="202"/>
      <c r="F951" s="119"/>
      <c r="G951" s="120"/>
      <c r="H951" s="41"/>
      <c r="I951" s="41"/>
      <c r="J951" s="329">
        <v>0</v>
      </c>
      <c r="K951" s="329">
        <v>0</v>
      </c>
      <c r="L951" s="391"/>
      <c r="M951" s="150"/>
      <c r="O951" s="555"/>
      <c r="P951" s="556">
        <f t="shared" si="48"/>
        <v>0</v>
      </c>
      <c r="Q951" s="556">
        <f t="shared" si="49"/>
        <v>0</v>
      </c>
      <c r="R951" s="556">
        <f t="shared" si="50"/>
        <v>0</v>
      </c>
      <c r="S951" s="556">
        <f t="shared" si="50"/>
        <v>0</v>
      </c>
      <c r="T951" s="395"/>
      <c r="U951" s="395"/>
      <c r="V951" s="395"/>
      <c r="W951" s="395"/>
      <c r="BA951" s="553"/>
    </row>
    <row r="952" spans="2:53" x14ac:dyDescent="0.35">
      <c r="B952" s="80"/>
      <c r="C952" s="119"/>
      <c r="D952" s="119"/>
      <c r="E952" s="202"/>
      <c r="F952" s="119"/>
      <c r="G952" s="120"/>
      <c r="H952" s="41"/>
      <c r="I952" s="41"/>
      <c r="J952" s="329">
        <v>0</v>
      </c>
      <c r="K952" s="329">
        <v>0</v>
      </c>
      <c r="L952" s="391"/>
      <c r="M952" s="150"/>
      <c r="O952" s="555"/>
      <c r="P952" s="556">
        <f t="shared" si="48"/>
        <v>0</v>
      </c>
      <c r="Q952" s="556">
        <f t="shared" si="49"/>
        <v>0</v>
      </c>
      <c r="R952" s="556">
        <f t="shared" si="50"/>
        <v>0</v>
      </c>
      <c r="S952" s="556">
        <f t="shared" si="50"/>
        <v>0</v>
      </c>
      <c r="T952" s="395"/>
      <c r="U952" s="395"/>
      <c r="V952" s="395"/>
      <c r="W952" s="395"/>
      <c r="BA952" s="553"/>
    </row>
    <row r="953" spans="2:53" x14ac:dyDescent="0.35">
      <c r="B953" s="80"/>
      <c r="C953" s="119"/>
      <c r="D953" s="119"/>
      <c r="E953" s="202"/>
      <c r="F953" s="119"/>
      <c r="G953" s="120"/>
      <c r="H953" s="41"/>
      <c r="I953" s="41"/>
      <c r="J953" s="329">
        <v>0</v>
      </c>
      <c r="K953" s="329">
        <v>0</v>
      </c>
      <c r="L953" s="391"/>
      <c r="M953" s="150"/>
      <c r="O953" s="555"/>
      <c r="P953" s="556">
        <f t="shared" si="48"/>
        <v>0</v>
      </c>
      <c r="Q953" s="556">
        <f t="shared" si="49"/>
        <v>0</v>
      </c>
      <c r="R953" s="556">
        <f t="shared" si="50"/>
        <v>0</v>
      </c>
      <c r="S953" s="556">
        <f t="shared" si="50"/>
        <v>0</v>
      </c>
      <c r="T953" s="395"/>
      <c r="U953" s="395"/>
      <c r="V953" s="395"/>
      <c r="W953" s="395"/>
      <c r="BA953" s="553"/>
    </row>
    <row r="954" spans="2:53" x14ac:dyDescent="0.35">
      <c r="B954" s="80"/>
      <c r="C954" s="119"/>
      <c r="D954" s="119"/>
      <c r="E954" s="202"/>
      <c r="F954" s="119"/>
      <c r="G954" s="120"/>
      <c r="H954" s="41"/>
      <c r="I954" s="41"/>
      <c r="J954" s="329">
        <v>0</v>
      </c>
      <c r="K954" s="329">
        <v>0</v>
      </c>
      <c r="L954" s="391"/>
      <c r="M954" s="150"/>
      <c r="O954" s="555"/>
      <c r="P954" s="556">
        <f t="shared" si="48"/>
        <v>0</v>
      </c>
      <c r="Q954" s="556">
        <f t="shared" si="49"/>
        <v>0</v>
      </c>
      <c r="R954" s="556">
        <f t="shared" si="50"/>
        <v>0</v>
      </c>
      <c r="S954" s="556">
        <f t="shared" si="50"/>
        <v>0</v>
      </c>
      <c r="T954" s="395"/>
      <c r="U954" s="395"/>
      <c r="V954" s="395"/>
      <c r="W954" s="395"/>
      <c r="BA954" s="553"/>
    </row>
    <row r="955" spans="2:53" x14ac:dyDescent="0.35">
      <c r="B955" s="80"/>
      <c r="C955" s="119"/>
      <c r="D955" s="119"/>
      <c r="E955" s="202"/>
      <c r="F955" s="119"/>
      <c r="G955" s="120"/>
      <c r="H955" s="41"/>
      <c r="I955" s="41"/>
      <c r="J955" s="329">
        <v>0</v>
      </c>
      <c r="K955" s="329">
        <v>0</v>
      </c>
      <c r="L955" s="391"/>
      <c r="M955" s="150"/>
      <c r="O955" s="555"/>
      <c r="P955" s="556">
        <f t="shared" si="48"/>
        <v>0</v>
      </c>
      <c r="Q955" s="556">
        <f t="shared" si="49"/>
        <v>0</v>
      </c>
      <c r="R955" s="556">
        <f t="shared" si="50"/>
        <v>0</v>
      </c>
      <c r="S955" s="556">
        <f t="shared" si="50"/>
        <v>0</v>
      </c>
      <c r="T955" s="395"/>
      <c r="U955" s="395"/>
      <c r="V955" s="395"/>
      <c r="W955" s="395"/>
      <c r="BA955" s="553"/>
    </row>
    <row r="956" spans="2:53" x14ac:dyDescent="0.35">
      <c r="B956" s="80"/>
      <c r="C956" s="119"/>
      <c r="D956" s="119"/>
      <c r="E956" s="202"/>
      <c r="F956" s="119"/>
      <c r="G956" s="120"/>
      <c r="H956" s="41"/>
      <c r="I956" s="41"/>
      <c r="J956" s="329">
        <v>0</v>
      </c>
      <c r="K956" s="329">
        <v>0</v>
      </c>
      <c r="L956" s="391"/>
      <c r="M956" s="150"/>
      <c r="O956" s="555"/>
      <c r="P956" s="556">
        <f t="shared" si="48"/>
        <v>0</v>
      </c>
      <c r="Q956" s="556">
        <f t="shared" si="49"/>
        <v>0</v>
      </c>
      <c r="R956" s="556">
        <f t="shared" si="50"/>
        <v>0</v>
      </c>
      <c r="S956" s="556">
        <f t="shared" si="50"/>
        <v>0</v>
      </c>
      <c r="T956" s="395"/>
      <c r="U956" s="395"/>
      <c r="V956" s="395"/>
      <c r="W956" s="395"/>
      <c r="BA956" s="553"/>
    </row>
    <row r="957" spans="2:53" x14ac:dyDescent="0.35">
      <c r="B957" s="80"/>
      <c r="C957" s="119"/>
      <c r="D957" s="119"/>
      <c r="E957" s="202"/>
      <c r="F957" s="119"/>
      <c r="G957" s="120"/>
      <c r="H957" s="41"/>
      <c r="I957" s="41"/>
      <c r="J957" s="329">
        <v>0</v>
      </c>
      <c r="K957" s="329">
        <v>0</v>
      </c>
      <c r="L957" s="391"/>
      <c r="M957" s="150"/>
      <c r="O957" s="555"/>
      <c r="P957" s="556">
        <f t="shared" si="48"/>
        <v>0</v>
      </c>
      <c r="Q957" s="556">
        <f t="shared" si="49"/>
        <v>0</v>
      </c>
      <c r="R957" s="556">
        <f t="shared" si="50"/>
        <v>0</v>
      </c>
      <c r="S957" s="556">
        <f t="shared" si="50"/>
        <v>0</v>
      </c>
      <c r="T957" s="395"/>
      <c r="U957" s="395"/>
      <c r="V957" s="395"/>
      <c r="W957" s="395"/>
      <c r="BA957" s="553"/>
    </row>
    <row r="958" spans="2:53" x14ac:dyDescent="0.35">
      <c r="B958" s="80"/>
      <c r="C958" s="119"/>
      <c r="D958" s="119"/>
      <c r="E958" s="202"/>
      <c r="F958" s="119"/>
      <c r="G958" s="120"/>
      <c r="H958" s="41"/>
      <c r="I958" s="41"/>
      <c r="J958" s="329">
        <v>0</v>
      </c>
      <c r="K958" s="329">
        <v>0</v>
      </c>
      <c r="L958" s="391"/>
      <c r="M958" s="150"/>
      <c r="O958" s="555"/>
      <c r="P958" s="556">
        <f t="shared" si="48"/>
        <v>0</v>
      </c>
      <c r="Q958" s="556">
        <f t="shared" si="49"/>
        <v>0</v>
      </c>
      <c r="R958" s="556">
        <f t="shared" si="50"/>
        <v>0</v>
      </c>
      <c r="S958" s="556">
        <f t="shared" si="50"/>
        <v>0</v>
      </c>
      <c r="T958" s="395"/>
      <c r="U958" s="395"/>
      <c r="V958" s="395"/>
      <c r="W958" s="395"/>
      <c r="BA958" s="553"/>
    </row>
    <row r="959" spans="2:53" x14ac:dyDescent="0.35">
      <c r="B959" s="80"/>
      <c r="C959" s="119"/>
      <c r="D959" s="119"/>
      <c r="E959" s="202"/>
      <c r="F959" s="119"/>
      <c r="G959" s="120"/>
      <c r="H959" s="41"/>
      <c r="I959" s="41"/>
      <c r="J959" s="329">
        <v>0</v>
      </c>
      <c r="K959" s="329">
        <v>0</v>
      </c>
      <c r="L959" s="391"/>
      <c r="M959" s="150"/>
      <c r="O959" s="555"/>
      <c r="P959" s="556">
        <f t="shared" si="48"/>
        <v>0</v>
      </c>
      <c r="Q959" s="556">
        <f t="shared" si="49"/>
        <v>0</v>
      </c>
      <c r="R959" s="556">
        <f t="shared" si="50"/>
        <v>0</v>
      </c>
      <c r="S959" s="556">
        <f t="shared" si="50"/>
        <v>0</v>
      </c>
      <c r="T959" s="395"/>
      <c r="U959" s="395"/>
      <c r="V959" s="395"/>
      <c r="W959" s="395"/>
      <c r="BA959" s="553"/>
    </row>
    <row r="960" spans="2:53" x14ac:dyDescent="0.35">
      <c r="B960" s="80"/>
      <c r="C960" s="119"/>
      <c r="D960" s="119"/>
      <c r="E960" s="202"/>
      <c r="F960" s="119"/>
      <c r="G960" s="120"/>
      <c r="H960" s="41"/>
      <c r="I960" s="41"/>
      <c r="J960" s="329">
        <v>0</v>
      </c>
      <c r="K960" s="329">
        <v>0</v>
      </c>
      <c r="L960" s="391"/>
      <c r="M960" s="150"/>
      <c r="O960" s="555"/>
      <c r="P960" s="556">
        <f t="shared" si="48"/>
        <v>0</v>
      </c>
      <c r="Q960" s="556">
        <f t="shared" si="49"/>
        <v>0</v>
      </c>
      <c r="R960" s="556">
        <f t="shared" si="50"/>
        <v>0</v>
      </c>
      <c r="S960" s="556">
        <f t="shared" si="50"/>
        <v>0</v>
      </c>
      <c r="T960" s="395"/>
      <c r="U960" s="395"/>
      <c r="V960" s="395"/>
      <c r="W960" s="395"/>
      <c r="BA960" s="553"/>
    </row>
    <row r="961" spans="2:53" x14ac:dyDescent="0.35">
      <c r="B961" s="80"/>
      <c r="C961" s="119"/>
      <c r="D961" s="119"/>
      <c r="E961" s="202"/>
      <c r="F961" s="119"/>
      <c r="G961" s="120"/>
      <c r="H961" s="41"/>
      <c r="I961" s="41"/>
      <c r="J961" s="329">
        <v>0</v>
      </c>
      <c r="K961" s="329">
        <v>0</v>
      </c>
      <c r="L961" s="391"/>
      <c r="M961" s="150"/>
      <c r="O961" s="555"/>
      <c r="P961" s="556">
        <f t="shared" si="48"/>
        <v>0</v>
      </c>
      <c r="Q961" s="556">
        <f t="shared" si="49"/>
        <v>0</v>
      </c>
      <c r="R961" s="556">
        <f t="shared" si="50"/>
        <v>0</v>
      </c>
      <c r="S961" s="556">
        <f t="shared" si="50"/>
        <v>0</v>
      </c>
      <c r="T961" s="395"/>
      <c r="U961" s="395"/>
      <c r="V961" s="395"/>
      <c r="W961" s="395"/>
      <c r="BA961" s="553"/>
    </row>
    <row r="962" spans="2:53" x14ac:dyDescent="0.35">
      <c r="B962" s="80"/>
      <c r="C962" s="119"/>
      <c r="D962" s="119"/>
      <c r="E962" s="202"/>
      <c r="F962" s="119"/>
      <c r="G962" s="120"/>
      <c r="H962" s="41"/>
      <c r="I962" s="41"/>
      <c r="J962" s="329">
        <v>0</v>
      </c>
      <c r="K962" s="329">
        <v>0</v>
      </c>
      <c r="L962" s="391"/>
      <c r="M962" s="150"/>
      <c r="O962" s="555"/>
      <c r="P962" s="556">
        <f t="shared" si="48"/>
        <v>0</v>
      </c>
      <c r="Q962" s="556">
        <f t="shared" si="49"/>
        <v>0</v>
      </c>
      <c r="R962" s="556">
        <f t="shared" si="50"/>
        <v>0</v>
      </c>
      <c r="S962" s="556">
        <f t="shared" si="50"/>
        <v>0</v>
      </c>
      <c r="T962" s="395"/>
      <c r="U962" s="395"/>
      <c r="V962" s="395"/>
      <c r="W962" s="395"/>
      <c r="BA962" s="553"/>
    </row>
    <row r="963" spans="2:53" x14ac:dyDescent="0.35">
      <c r="B963" s="80"/>
      <c r="C963" s="119"/>
      <c r="D963" s="119"/>
      <c r="E963" s="202"/>
      <c r="F963" s="119"/>
      <c r="G963" s="120"/>
      <c r="H963" s="41"/>
      <c r="I963" s="41"/>
      <c r="J963" s="329">
        <v>0</v>
      </c>
      <c r="K963" s="329">
        <v>0</v>
      </c>
      <c r="L963" s="391"/>
      <c r="M963" s="150"/>
      <c r="O963" s="555"/>
      <c r="P963" s="556">
        <f t="shared" si="48"/>
        <v>0</v>
      </c>
      <c r="Q963" s="556">
        <f t="shared" si="49"/>
        <v>0</v>
      </c>
      <c r="R963" s="556">
        <f t="shared" si="50"/>
        <v>0</v>
      </c>
      <c r="S963" s="556">
        <f t="shared" si="50"/>
        <v>0</v>
      </c>
      <c r="T963" s="395"/>
      <c r="U963" s="395"/>
      <c r="V963" s="395"/>
      <c r="W963" s="395"/>
      <c r="BA963" s="553"/>
    </row>
    <row r="964" spans="2:53" x14ac:dyDescent="0.35">
      <c r="B964" s="80"/>
      <c r="C964" s="119"/>
      <c r="D964" s="119"/>
      <c r="E964" s="202"/>
      <c r="F964" s="119"/>
      <c r="G964" s="120"/>
      <c r="H964" s="41"/>
      <c r="I964" s="41"/>
      <c r="J964" s="329">
        <v>0</v>
      </c>
      <c r="K964" s="329">
        <v>0</v>
      </c>
      <c r="L964" s="391"/>
      <c r="M964" s="150"/>
      <c r="O964" s="555"/>
      <c r="P964" s="556">
        <f t="shared" si="48"/>
        <v>0</v>
      </c>
      <c r="Q964" s="556">
        <f t="shared" si="49"/>
        <v>0</v>
      </c>
      <c r="R964" s="556">
        <f t="shared" si="50"/>
        <v>0</v>
      </c>
      <c r="S964" s="556">
        <f t="shared" si="50"/>
        <v>0</v>
      </c>
      <c r="T964" s="395"/>
      <c r="U964" s="395"/>
      <c r="V964" s="395"/>
      <c r="W964" s="395"/>
      <c r="BA964" s="553"/>
    </row>
    <row r="965" spans="2:53" x14ac:dyDescent="0.35">
      <c r="B965" s="80"/>
      <c r="C965" s="119"/>
      <c r="D965" s="119"/>
      <c r="E965" s="202"/>
      <c r="F965" s="119"/>
      <c r="G965" s="120"/>
      <c r="H965" s="41"/>
      <c r="I965" s="41"/>
      <c r="J965" s="329">
        <v>0</v>
      </c>
      <c r="K965" s="329">
        <v>0</v>
      </c>
      <c r="L965" s="391"/>
      <c r="M965" s="150"/>
      <c r="O965" s="555"/>
      <c r="P965" s="556">
        <f t="shared" si="48"/>
        <v>0</v>
      </c>
      <c r="Q965" s="556">
        <f t="shared" si="49"/>
        <v>0</v>
      </c>
      <c r="R965" s="556">
        <f t="shared" si="50"/>
        <v>0</v>
      </c>
      <c r="S965" s="556">
        <f t="shared" si="50"/>
        <v>0</v>
      </c>
      <c r="T965" s="395"/>
      <c r="U965" s="395"/>
      <c r="V965" s="395"/>
      <c r="W965" s="395"/>
      <c r="BA965" s="553"/>
    </row>
    <row r="966" spans="2:53" x14ac:dyDescent="0.35">
      <c r="B966" s="80"/>
      <c r="C966" s="119"/>
      <c r="D966" s="119"/>
      <c r="E966" s="202"/>
      <c r="F966" s="119"/>
      <c r="G966" s="120"/>
      <c r="H966" s="41"/>
      <c r="I966" s="41"/>
      <c r="J966" s="329">
        <v>0</v>
      </c>
      <c r="K966" s="329">
        <v>0</v>
      </c>
      <c r="L966" s="391"/>
      <c r="M966" s="150"/>
      <c r="O966" s="555"/>
      <c r="P966" s="556">
        <f t="shared" si="48"/>
        <v>0</v>
      </c>
      <c r="Q966" s="556">
        <f t="shared" si="49"/>
        <v>0</v>
      </c>
      <c r="R966" s="556">
        <f t="shared" si="50"/>
        <v>0</v>
      </c>
      <c r="S966" s="556">
        <f t="shared" si="50"/>
        <v>0</v>
      </c>
      <c r="T966" s="395"/>
      <c r="U966" s="395"/>
      <c r="V966" s="395"/>
      <c r="W966" s="395"/>
      <c r="BA966" s="553"/>
    </row>
    <row r="967" spans="2:53" x14ac:dyDescent="0.35">
      <c r="B967" s="80"/>
      <c r="C967" s="119"/>
      <c r="D967" s="119"/>
      <c r="E967" s="202"/>
      <c r="F967" s="119"/>
      <c r="G967" s="120"/>
      <c r="H967" s="41"/>
      <c r="I967" s="41"/>
      <c r="J967" s="329">
        <v>0</v>
      </c>
      <c r="K967" s="329">
        <v>0</v>
      </c>
      <c r="L967" s="391"/>
      <c r="M967" s="150"/>
      <c r="O967" s="555"/>
      <c r="P967" s="556">
        <f t="shared" si="48"/>
        <v>0</v>
      </c>
      <c r="Q967" s="556">
        <f t="shared" si="49"/>
        <v>0</v>
      </c>
      <c r="R967" s="556">
        <f t="shared" si="50"/>
        <v>0</v>
      </c>
      <c r="S967" s="556">
        <f t="shared" si="50"/>
        <v>0</v>
      </c>
      <c r="T967" s="395"/>
      <c r="U967" s="395"/>
      <c r="V967" s="395"/>
      <c r="W967" s="395"/>
      <c r="BA967" s="553"/>
    </row>
    <row r="968" spans="2:53" x14ac:dyDescent="0.35">
      <c r="B968" s="80"/>
      <c r="C968" s="119"/>
      <c r="D968" s="119"/>
      <c r="E968" s="202"/>
      <c r="F968" s="119"/>
      <c r="G968" s="120"/>
      <c r="H968" s="41"/>
      <c r="I968" s="41"/>
      <c r="J968" s="329">
        <v>0</v>
      </c>
      <c r="K968" s="329">
        <v>0</v>
      </c>
      <c r="L968" s="391"/>
      <c r="M968" s="150"/>
      <c r="O968" s="555"/>
      <c r="P968" s="556">
        <f t="shared" si="48"/>
        <v>0</v>
      </c>
      <c r="Q968" s="556">
        <f t="shared" si="49"/>
        <v>0</v>
      </c>
      <c r="R968" s="556">
        <f t="shared" si="50"/>
        <v>0</v>
      </c>
      <c r="S968" s="556">
        <f t="shared" si="50"/>
        <v>0</v>
      </c>
      <c r="T968" s="395"/>
      <c r="U968" s="395"/>
      <c r="V968" s="395"/>
      <c r="W968" s="395"/>
      <c r="BA968" s="553"/>
    </row>
    <row r="969" spans="2:53" x14ac:dyDescent="0.35">
      <c r="B969" s="80"/>
      <c r="C969" s="119"/>
      <c r="D969" s="119"/>
      <c r="E969" s="202"/>
      <c r="F969" s="119"/>
      <c r="G969" s="120"/>
      <c r="H969" s="41"/>
      <c r="I969" s="41"/>
      <c r="J969" s="329">
        <v>0</v>
      </c>
      <c r="K969" s="329">
        <v>0</v>
      </c>
      <c r="L969" s="391"/>
      <c r="M969" s="150"/>
      <c r="O969" s="555"/>
      <c r="P969" s="556">
        <f t="shared" si="48"/>
        <v>0</v>
      </c>
      <c r="Q969" s="556">
        <f t="shared" si="49"/>
        <v>0</v>
      </c>
      <c r="R969" s="556">
        <f t="shared" si="50"/>
        <v>0</v>
      </c>
      <c r="S969" s="556">
        <f t="shared" si="50"/>
        <v>0</v>
      </c>
      <c r="T969" s="395"/>
      <c r="U969" s="395"/>
      <c r="V969" s="395"/>
      <c r="W969" s="395"/>
      <c r="BA969" s="553"/>
    </row>
    <row r="970" spans="2:53" x14ac:dyDescent="0.35">
      <c r="B970" s="80"/>
      <c r="C970" s="119"/>
      <c r="D970" s="119"/>
      <c r="E970" s="202"/>
      <c r="F970" s="119"/>
      <c r="G970" s="120"/>
      <c r="H970" s="41"/>
      <c r="I970" s="41"/>
      <c r="J970" s="329">
        <v>0</v>
      </c>
      <c r="K970" s="329">
        <v>0</v>
      </c>
      <c r="L970" s="391"/>
      <c r="M970" s="150"/>
      <c r="O970" s="555"/>
      <c r="P970" s="556">
        <f t="shared" si="48"/>
        <v>0</v>
      </c>
      <c r="Q970" s="556">
        <f t="shared" si="49"/>
        <v>0</v>
      </c>
      <c r="R970" s="556">
        <f t="shared" si="50"/>
        <v>0</v>
      </c>
      <c r="S970" s="556">
        <f t="shared" si="50"/>
        <v>0</v>
      </c>
      <c r="T970" s="395"/>
      <c r="U970" s="395"/>
      <c r="V970" s="395"/>
      <c r="W970" s="395"/>
      <c r="BA970" s="553"/>
    </row>
    <row r="971" spans="2:53" x14ac:dyDescent="0.35">
      <c r="B971" s="80"/>
      <c r="C971" s="119"/>
      <c r="D971" s="119"/>
      <c r="E971" s="202"/>
      <c r="F971" s="119"/>
      <c r="G971" s="120"/>
      <c r="H971" s="41"/>
      <c r="I971" s="41"/>
      <c r="J971" s="329">
        <v>0</v>
      </c>
      <c r="K971" s="329">
        <v>0</v>
      </c>
      <c r="L971" s="391"/>
      <c r="M971" s="150"/>
      <c r="O971" s="555"/>
      <c r="P971" s="556">
        <f t="shared" si="48"/>
        <v>0</v>
      </c>
      <c r="Q971" s="556">
        <f t="shared" si="49"/>
        <v>0</v>
      </c>
      <c r="R971" s="556">
        <f t="shared" si="50"/>
        <v>0</v>
      </c>
      <c r="S971" s="556">
        <f t="shared" si="50"/>
        <v>0</v>
      </c>
      <c r="T971" s="395"/>
      <c r="U971" s="395"/>
      <c r="V971" s="395"/>
      <c r="W971" s="395"/>
      <c r="BA971" s="553"/>
    </row>
    <row r="972" spans="2:53" x14ac:dyDescent="0.35">
      <c r="B972" s="80"/>
      <c r="C972" s="119"/>
      <c r="D972" s="119"/>
      <c r="E972" s="202"/>
      <c r="F972" s="119"/>
      <c r="G972" s="120"/>
      <c r="H972" s="41"/>
      <c r="I972" s="41"/>
      <c r="J972" s="329">
        <v>0</v>
      </c>
      <c r="K972" s="329">
        <v>0</v>
      </c>
      <c r="L972" s="391"/>
      <c r="M972" s="150"/>
      <c r="O972" s="555"/>
      <c r="P972" s="556">
        <f t="shared" si="48"/>
        <v>0</v>
      </c>
      <c r="Q972" s="556">
        <f t="shared" si="49"/>
        <v>0</v>
      </c>
      <c r="R972" s="556">
        <f t="shared" si="50"/>
        <v>0</v>
      </c>
      <c r="S972" s="556">
        <f t="shared" si="50"/>
        <v>0</v>
      </c>
      <c r="T972" s="395"/>
      <c r="U972" s="395"/>
      <c r="V972" s="395"/>
      <c r="W972" s="395"/>
      <c r="BA972" s="553"/>
    </row>
    <row r="973" spans="2:53" x14ac:dyDescent="0.35">
      <c r="B973" s="80"/>
      <c r="C973" s="119"/>
      <c r="D973" s="119"/>
      <c r="E973" s="202"/>
      <c r="F973" s="119"/>
      <c r="G973" s="120"/>
      <c r="H973" s="41"/>
      <c r="I973" s="41"/>
      <c r="J973" s="329">
        <v>0</v>
      </c>
      <c r="K973" s="329">
        <v>0</v>
      </c>
      <c r="L973" s="391"/>
      <c r="M973" s="150"/>
      <c r="O973" s="555"/>
      <c r="P973" s="556">
        <f t="shared" si="48"/>
        <v>0</v>
      </c>
      <c r="Q973" s="556">
        <f t="shared" si="49"/>
        <v>0</v>
      </c>
      <c r="R973" s="556">
        <f t="shared" si="50"/>
        <v>0</v>
      </c>
      <c r="S973" s="556">
        <f t="shared" si="50"/>
        <v>0</v>
      </c>
      <c r="T973" s="395"/>
      <c r="U973" s="395"/>
      <c r="V973" s="395"/>
      <c r="W973" s="395"/>
      <c r="BA973" s="553"/>
    </row>
    <row r="974" spans="2:53" x14ac:dyDescent="0.35">
      <c r="B974" s="80"/>
      <c r="C974" s="119"/>
      <c r="D974" s="119"/>
      <c r="E974" s="202"/>
      <c r="F974" s="119"/>
      <c r="G974" s="120"/>
      <c r="H974" s="41"/>
      <c r="I974" s="41"/>
      <c r="J974" s="329">
        <v>0</v>
      </c>
      <c r="K974" s="329">
        <v>0</v>
      </c>
      <c r="L974" s="391"/>
      <c r="M974" s="150"/>
      <c r="O974" s="555"/>
      <c r="P974" s="556">
        <f t="shared" si="48"/>
        <v>0</v>
      </c>
      <c r="Q974" s="556">
        <f t="shared" si="49"/>
        <v>0</v>
      </c>
      <c r="R974" s="556">
        <f t="shared" si="50"/>
        <v>0</v>
      </c>
      <c r="S974" s="556">
        <f t="shared" si="50"/>
        <v>0</v>
      </c>
      <c r="T974" s="395"/>
      <c r="U974" s="395"/>
      <c r="V974" s="395"/>
      <c r="W974" s="395"/>
      <c r="BA974" s="553"/>
    </row>
    <row r="975" spans="2:53" x14ac:dyDescent="0.35">
      <c r="B975" s="80"/>
      <c r="C975" s="119"/>
      <c r="D975" s="119"/>
      <c r="E975" s="202"/>
      <c r="F975" s="119"/>
      <c r="G975" s="120"/>
      <c r="H975" s="41"/>
      <c r="I975" s="41"/>
      <c r="J975" s="329">
        <v>0</v>
      </c>
      <c r="K975" s="329">
        <v>0</v>
      </c>
      <c r="L975" s="391"/>
      <c r="M975" s="150"/>
      <c r="O975" s="555"/>
      <c r="P975" s="556">
        <f t="shared" si="48"/>
        <v>0</v>
      </c>
      <c r="Q975" s="556">
        <f t="shared" si="49"/>
        <v>0</v>
      </c>
      <c r="R975" s="556">
        <f t="shared" si="50"/>
        <v>0</v>
      </c>
      <c r="S975" s="556">
        <f t="shared" si="50"/>
        <v>0</v>
      </c>
      <c r="T975" s="395"/>
      <c r="U975" s="395"/>
      <c r="V975" s="395"/>
      <c r="W975" s="395"/>
      <c r="BA975" s="553"/>
    </row>
    <row r="976" spans="2:53" x14ac:dyDescent="0.35">
      <c r="B976" s="80"/>
      <c r="C976" s="119"/>
      <c r="D976" s="119"/>
      <c r="E976" s="202"/>
      <c r="F976" s="119"/>
      <c r="G976" s="120"/>
      <c r="H976" s="41"/>
      <c r="I976" s="41"/>
      <c r="J976" s="329">
        <v>0</v>
      </c>
      <c r="K976" s="329">
        <v>0</v>
      </c>
      <c r="L976" s="391"/>
      <c r="M976" s="150"/>
      <c r="O976" s="555"/>
      <c r="P976" s="556">
        <f t="shared" si="48"/>
        <v>0</v>
      </c>
      <c r="Q976" s="556">
        <f t="shared" si="49"/>
        <v>0</v>
      </c>
      <c r="R976" s="556">
        <f t="shared" si="50"/>
        <v>0</v>
      </c>
      <c r="S976" s="556">
        <f t="shared" si="50"/>
        <v>0</v>
      </c>
      <c r="T976" s="395"/>
      <c r="U976" s="395"/>
      <c r="V976" s="395"/>
      <c r="W976" s="395"/>
      <c r="BA976" s="553"/>
    </row>
    <row r="977" spans="2:53" x14ac:dyDescent="0.35">
      <c r="B977" s="80"/>
      <c r="C977" s="119"/>
      <c r="D977" s="119"/>
      <c r="E977" s="202"/>
      <c r="F977" s="119"/>
      <c r="G977" s="120"/>
      <c r="H977" s="41"/>
      <c r="I977" s="41"/>
      <c r="J977" s="329">
        <v>0</v>
      </c>
      <c r="K977" s="329">
        <v>0</v>
      </c>
      <c r="L977" s="391"/>
      <c r="M977" s="150"/>
      <c r="O977" s="555"/>
      <c r="P977" s="556">
        <f t="shared" si="48"/>
        <v>0</v>
      </c>
      <c r="Q977" s="556">
        <f t="shared" si="49"/>
        <v>0</v>
      </c>
      <c r="R977" s="556">
        <f t="shared" si="50"/>
        <v>0</v>
      </c>
      <c r="S977" s="556">
        <f t="shared" si="50"/>
        <v>0</v>
      </c>
      <c r="T977" s="395"/>
      <c r="U977" s="395"/>
      <c r="V977" s="395"/>
      <c r="W977" s="395"/>
      <c r="BA977" s="553"/>
    </row>
    <row r="978" spans="2:53" x14ac:dyDescent="0.35">
      <c r="B978" s="80"/>
      <c r="C978" s="119"/>
      <c r="D978" s="119"/>
      <c r="E978" s="202"/>
      <c r="F978" s="119"/>
      <c r="G978" s="120"/>
      <c r="H978" s="41"/>
      <c r="I978" s="41"/>
      <c r="J978" s="329">
        <v>0</v>
      </c>
      <c r="K978" s="329">
        <v>0</v>
      </c>
      <c r="L978" s="391"/>
      <c r="M978" s="150"/>
      <c r="O978" s="555"/>
      <c r="P978" s="556">
        <f t="shared" si="48"/>
        <v>0</v>
      </c>
      <c r="Q978" s="556">
        <f t="shared" si="49"/>
        <v>0</v>
      </c>
      <c r="R978" s="556">
        <f t="shared" si="50"/>
        <v>0</v>
      </c>
      <c r="S978" s="556">
        <f t="shared" si="50"/>
        <v>0</v>
      </c>
      <c r="T978" s="395"/>
      <c r="U978" s="395"/>
      <c r="V978" s="395"/>
      <c r="W978" s="395"/>
      <c r="BA978" s="553"/>
    </row>
    <row r="979" spans="2:53" x14ac:dyDescent="0.35">
      <c r="B979" s="80"/>
      <c r="C979" s="119"/>
      <c r="D979" s="119"/>
      <c r="E979" s="202"/>
      <c r="F979" s="119"/>
      <c r="G979" s="120"/>
      <c r="H979" s="41"/>
      <c r="I979" s="41"/>
      <c r="J979" s="329">
        <v>0</v>
      </c>
      <c r="K979" s="329">
        <v>0</v>
      </c>
      <c r="L979" s="391"/>
      <c r="M979" s="150"/>
      <c r="O979" s="555"/>
      <c r="P979" s="556">
        <f t="shared" si="48"/>
        <v>0</v>
      </c>
      <c r="Q979" s="556">
        <f t="shared" si="49"/>
        <v>0</v>
      </c>
      <c r="R979" s="556">
        <f t="shared" si="50"/>
        <v>0</v>
      </c>
      <c r="S979" s="556">
        <f t="shared" si="50"/>
        <v>0</v>
      </c>
      <c r="T979" s="395"/>
      <c r="U979" s="395"/>
      <c r="V979" s="395"/>
      <c r="W979" s="395"/>
      <c r="BA979" s="553"/>
    </row>
    <row r="980" spans="2:53" x14ac:dyDescent="0.35">
      <c r="B980" s="80"/>
      <c r="C980" s="119"/>
      <c r="D980" s="119"/>
      <c r="E980" s="202"/>
      <c r="F980" s="119"/>
      <c r="G980" s="120"/>
      <c r="H980" s="41"/>
      <c r="I980" s="41"/>
      <c r="J980" s="329">
        <v>0</v>
      </c>
      <c r="K980" s="329">
        <v>0</v>
      </c>
      <c r="L980" s="391"/>
      <c r="M980" s="150"/>
      <c r="O980" s="555"/>
      <c r="P980" s="556">
        <f t="shared" si="48"/>
        <v>0</v>
      </c>
      <c r="Q980" s="556">
        <f t="shared" si="49"/>
        <v>0</v>
      </c>
      <c r="R980" s="556">
        <f t="shared" si="50"/>
        <v>0</v>
      </c>
      <c r="S980" s="556">
        <f t="shared" si="50"/>
        <v>0</v>
      </c>
      <c r="T980" s="395"/>
      <c r="U980" s="395"/>
      <c r="V980" s="395"/>
      <c r="W980" s="395"/>
      <c r="BA980" s="553"/>
    </row>
    <row r="981" spans="2:53" x14ac:dyDescent="0.35">
      <c r="B981" s="80"/>
      <c r="C981" s="119"/>
      <c r="D981" s="119"/>
      <c r="E981" s="202"/>
      <c r="F981" s="119"/>
      <c r="G981" s="120"/>
      <c r="H981" s="41"/>
      <c r="I981" s="41"/>
      <c r="J981" s="329">
        <v>0</v>
      </c>
      <c r="K981" s="329">
        <v>0</v>
      </c>
      <c r="L981" s="391"/>
      <c r="M981" s="150"/>
      <c r="O981" s="555"/>
      <c r="P981" s="556">
        <f t="shared" si="48"/>
        <v>0</v>
      </c>
      <c r="Q981" s="556">
        <f t="shared" si="49"/>
        <v>0</v>
      </c>
      <c r="R981" s="556">
        <f t="shared" si="50"/>
        <v>0</v>
      </c>
      <c r="S981" s="556">
        <f t="shared" si="50"/>
        <v>0</v>
      </c>
      <c r="T981" s="395"/>
      <c r="U981" s="395"/>
      <c r="V981" s="395"/>
      <c r="W981" s="395"/>
      <c r="BA981" s="553"/>
    </row>
    <row r="982" spans="2:53" x14ac:dyDescent="0.35">
      <c r="B982" s="80"/>
      <c r="C982" s="119"/>
      <c r="D982" s="119"/>
      <c r="E982" s="202"/>
      <c r="F982" s="119"/>
      <c r="G982" s="120"/>
      <c r="H982" s="41"/>
      <c r="I982" s="41"/>
      <c r="J982" s="329">
        <v>0</v>
      </c>
      <c r="K982" s="329">
        <v>0</v>
      </c>
      <c r="L982" s="391"/>
      <c r="M982" s="150"/>
      <c r="O982" s="555"/>
      <c r="P982" s="556">
        <f t="shared" si="48"/>
        <v>0</v>
      </c>
      <c r="Q982" s="556">
        <f t="shared" si="49"/>
        <v>0</v>
      </c>
      <c r="R982" s="556">
        <f t="shared" si="50"/>
        <v>0</v>
      </c>
      <c r="S982" s="556">
        <f t="shared" si="50"/>
        <v>0</v>
      </c>
      <c r="T982" s="395"/>
      <c r="U982" s="395"/>
      <c r="V982" s="395"/>
      <c r="W982" s="395"/>
      <c r="BA982" s="553"/>
    </row>
    <row r="983" spans="2:53" x14ac:dyDescent="0.35">
      <c r="B983" s="80"/>
      <c r="C983" s="119"/>
      <c r="D983" s="119"/>
      <c r="E983" s="202"/>
      <c r="F983" s="119"/>
      <c r="G983" s="120"/>
      <c r="H983" s="41"/>
      <c r="I983" s="41"/>
      <c r="J983" s="329">
        <v>0</v>
      </c>
      <c r="K983" s="329">
        <v>0</v>
      </c>
      <c r="L983" s="391"/>
      <c r="M983" s="150"/>
      <c r="O983" s="555"/>
      <c r="P983" s="556">
        <f t="shared" si="48"/>
        <v>0</v>
      </c>
      <c r="Q983" s="556">
        <f t="shared" si="49"/>
        <v>0</v>
      </c>
      <c r="R983" s="556">
        <f t="shared" si="50"/>
        <v>0</v>
      </c>
      <c r="S983" s="556">
        <f t="shared" si="50"/>
        <v>0</v>
      </c>
      <c r="T983" s="395"/>
      <c r="U983" s="395"/>
      <c r="V983" s="395"/>
      <c r="W983" s="395"/>
      <c r="BA983" s="553"/>
    </row>
    <row r="984" spans="2:53" x14ac:dyDescent="0.35">
      <c r="B984" s="80"/>
      <c r="C984" s="119"/>
      <c r="D984" s="119"/>
      <c r="E984" s="202"/>
      <c r="F984" s="119"/>
      <c r="G984" s="120"/>
      <c r="H984" s="41"/>
      <c r="I984" s="41"/>
      <c r="J984" s="329">
        <v>0</v>
      </c>
      <c r="K984" s="329">
        <v>0</v>
      </c>
      <c r="L984" s="391"/>
      <c r="M984" s="150"/>
      <c r="O984" s="555"/>
      <c r="P984" s="556">
        <f t="shared" si="48"/>
        <v>0</v>
      </c>
      <c r="Q984" s="556">
        <f t="shared" si="49"/>
        <v>0</v>
      </c>
      <c r="R984" s="556">
        <f t="shared" si="50"/>
        <v>0</v>
      </c>
      <c r="S984" s="556">
        <f t="shared" si="50"/>
        <v>0</v>
      </c>
      <c r="T984" s="395"/>
      <c r="U984" s="395"/>
      <c r="V984" s="395"/>
      <c r="W984" s="395"/>
      <c r="BA984" s="553"/>
    </row>
    <row r="985" spans="2:53" x14ac:dyDescent="0.35">
      <c r="B985" s="80"/>
      <c r="C985" s="119"/>
      <c r="D985" s="119"/>
      <c r="E985" s="202"/>
      <c r="F985" s="119"/>
      <c r="G985" s="120"/>
      <c r="H985" s="41"/>
      <c r="I985" s="41"/>
      <c r="J985" s="329">
        <v>0</v>
      </c>
      <c r="K985" s="329">
        <v>0</v>
      </c>
      <c r="L985" s="391"/>
      <c r="M985" s="150"/>
      <c r="O985" s="555"/>
      <c r="P985" s="556">
        <f t="shared" si="48"/>
        <v>0</v>
      </c>
      <c r="Q985" s="556">
        <f t="shared" si="49"/>
        <v>0</v>
      </c>
      <c r="R985" s="556">
        <f t="shared" si="50"/>
        <v>0</v>
      </c>
      <c r="S985" s="556">
        <f t="shared" si="50"/>
        <v>0</v>
      </c>
      <c r="T985" s="395"/>
      <c r="U985" s="395"/>
      <c r="V985" s="395"/>
      <c r="W985" s="395"/>
      <c r="BA985" s="553"/>
    </row>
    <row r="986" spans="2:53" x14ac:dyDescent="0.35">
      <c r="B986" s="80"/>
      <c r="C986" s="119"/>
      <c r="D986" s="119"/>
      <c r="E986" s="202"/>
      <c r="F986" s="119"/>
      <c r="G986" s="120"/>
      <c r="H986" s="41"/>
      <c r="I986" s="41"/>
      <c r="J986" s="329">
        <v>0</v>
      </c>
      <c r="K986" s="329">
        <v>0</v>
      </c>
      <c r="L986" s="391"/>
      <c r="M986" s="150"/>
      <c r="O986" s="555"/>
      <c r="P986" s="556">
        <f t="shared" si="48"/>
        <v>0</v>
      </c>
      <c r="Q986" s="556">
        <f t="shared" si="49"/>
        <v>0</v>
      </c>
      <c r="R986" s="556">
        <f t="shared" si="50"/>
        <v>0</v>
      </c>
      <c r="S986" s="556">
        <f t="shared" si="50"/>
        <v>0</v>
      </c>
      <c r="T986" s="395"/>
      <c r="U986" s="395"/>
      <c r="V986" s="395"/>
      <c r="W986" s="395"/>
      <c r="BA986" s="553"/>
    </row>
    <row r="987" spans="2:53" x14ac:dyDescent="0.35">
      <c r="B987" s="80"/>
      <c r="C987" s="119"/>
      <c r="D987" s="119"/>
      <c r="E987" s="202"/>
      <c r="F987" s="119"/>
      <c r="G987" s="120"/>
      <c r="H987" s="41"/>
      <c r="I987" s="41"/>
      <c r="J987" s="329">
        <v>0</v>
      </c>
      <c r="K987" s="329">
        <v>0</v>
      </c>
      <c r="L987" s="391"/>
      <c r="M987" s="150"/>
      <c r="O987" s="555"/>
      <c r="P987" s="556">
        <f t="shared" si="48"/>
        <v>0</v>
      </c>
      <c r="Q987" s="556">
        <f t="shared" si="49"/>
        <v>0</v>
      </c>
      <c r="R987" s="556">
        <f t="shared" si="50"/>
        <v>0</v>
      </c>
      <c r="S987" s="556">
        <f t="shared" si="50"/>
        <v>0</v>
      </c>
      <c r="T987" s="395"/>
      <c r="U987" s="395"/>
      <c r="V987" s="395"/>
      <c r="W987" s="395"/>
      <c r="BA987" s="553"/>
    </row>
    <row r="988" spans="2:53" x14ac:dyDescent="0.35">
      <c r="B988" s="80"/>
      <c r="C988" s="119"/>
      <c r="D988" s="119"/>
      <c r="E988" s="202"/>
      <c r="F988" s="119"/>
      <c r="G988" s="120"/>
      <c r="H988" s="41"/>
      <c r="I988" s="41"/>
      <c r="J988" s="329">
        <v>0</v>
      </c>
      <c r="K988" s="329">
        <v>0</v>
      </c>
      <c r="L988" s="391"/>
      <c r="M988" s="150"/>
      <c r="O988" s="555"/>
      <c r="P988" s="556">
        <f t="shared" si="48"/>
        <v>0</v>
      </c>
      <c r="Q988" s="556">
        <f t="shared" si="49"/>
        <v>0</v>
      </c>
      <c r="R988" s="556">
        <f t="shared" si="50"/>
        <v>0</v>
      </c>
      <c r="S988" s="556">
        <f t="shared" si="50"/>
        <v>0</v>
      </c>
      <c r="T988" s="395"/>
      <c r="U988" s="395"/>
      <c r="V988" s="395"/>
      <c r="W988" s="395"/>
      <c r="BA988" s="553"/>
    </row>
    <row r="989" spans="2:53" x14ac:dyDescent="0.35">
      <c r="B989" s="80"/>
      <c r="C989" s="119"/>
      <c r="D989" s="119"/>
      <c r="E989" s="202"/>
      <c r="F989" s="119"/>
      <c r="G989" s="120"/>
      <c r="H989" s="41"/>
      <c r="I989" s="41"/>
      <c r="J989" s="329">
        <v>0</v>
      </c>
      <c r="K989" s="329">
        <v>0</v>
      </c>
      <c r="L989" s="391"/>
      <c r="M989" s="150"/>
      <c r="O989" s="555"/>
      <c r="P989" s="556">
        <f t="shared" si="48"/>
        <v>0</v>
      </c>
      <c r="Q989" s="556">
        <f t="shared" si="49"/>
        <v>0</v>
      </c>
      <c r="R989" s="556">
        <f t="shared" si="50"/>
        <v>0</v>
      </c>
      <c r="S989" s="556">
        <f t="shared" si="50"/>
        <v>0</v>
      </c>
      <c r="T989" s="395"/>
      <c r="U989" s="395"/>
      <c r="V989" s="395"/>
      <c r="W989" s="395"/>
      <c r="BA989" s="553"/>
    </row>
    <row r="990" spans="2:53" x14ac:dyDescent="0.35">
      <c r="B990" s="80"/>
      <c r="C990" s="119"/>
      <c r="D990" s="119"/>
      <c r="E990" s="202"/>
      <c r="F990" s="119"/>
      <c r="G990" s="120"/>
      <c r="H990" s="41"/>
      <c r="I990" s="41"/>
      <c r="J990" s="329">
        <v>0</v>
      </c>
      <c r="K990" s="329">
        <v>0</v>
      </c>
      <c r="L990" s="391"/>
      <c r="M990" s="150"/>
      <c r="O990" s="555"/>
      <c r="P990" s="556">
        <f t="shared" si="48"/>
        <v>0</v>
      </c>
      <c r="Q990" s="556">
        <f t="shared" si="49"/>
        <v>0</v>
      </c>
      <c r="R990" s="556">
        <f t="shared" si="50"/>
        <v>0</v>
      </c>
      <c r="S990" s="556">
        <f t="shared" si="50"/>
        <v>0</v>
      </c>
      <c r="T990" s="395"/>
      <c r="U990" s="395"/>
      <c r="V990" s="395"/>
      <c r="W990" s="395"/>
      <c r="BA990" s="553"/>
    </row>
    <row r="991" spans="2:53" x14ac:dyDescent="0.35">
      <c r="B991" s="80"/>
      <c r="C991" s="119"/>
      <c r="D991" s="119"/>
      <c r="E991" s="202"/>
      <c r="F991" s="119"/>
      <c r="G991" s="120"/>
      <c r="H991" s="41"/>
      <c r="I991" s="41"/>
      <c r="J991" s="329">
        <v>0</v>
      </c>
      <c r="K991" s="329">
        <v>0</v>
      </c>
      <c r="L991" s="391"/>
      <c r="M991" s="150"/>
      <c r="O991" s="555"/>
      <c r="P991" s="556">
        <f t="shared" si="48"/>
        <v>0</v>
      </c>
      <c r="Q991" s="556">
        <f t="shared" si="49"/>
        <v>0</v>
      </c>
      <c r="R991" s="556">
        <f t="shared" si="50"/>
        <v>0</v>
      </c>
      <c r="S991" s="556">
        <f t="shared" si="50"/>
        <v>0</v>
      </c>
      <c r="T991" s="395"/>
      <c r="U991" s="395"/>
      <c r="V991" s="395"/>
      <c r="W991" s="395"/>
      <c r="BA991" s="553"/>
    </row>
    <row r="992" spans="2:53" x14ac:dyDescent="0.35">
      <c r="B992" s="80"/>
      <c r="C992" s="119"/>
      <c r="D992" s="119"/>
      <c r="E992" s="202"/>
      <c r="F992" s="119"/>
      <c r="G992" s="120"/>
      <c r="H992" s="41"/>
      <c r="I992" s="41"/>
      <c r="J992" s="329">
        <v>0</v>
      </c>
      <c r="K992" s="329">
        <v>0</v>
      </c>
      <c r="L992" s="391"/>
      <c r="M992" s="150"/>
      <c r="O992" s="555"/>
      <c r="P992" s="556">
        <f t="shared" si="48"/>
        <v>0</v>
      </c>
      <c r="Q992" s="556">
        <f t="shared" si="49"/>
        <v>0</v>
      </c>
      <c r="R992" s="556">
        <f t="shared" si="50"/>
        <v>0</v>
      </c>
      <c r="S992" s="556">
        <f t="shared" si="50"/>
        <v>0</v>
      </c>
      <c r="T992" s="395"/>
      <c r="U992" s="395"/>
      <c r="V992" s="395"/>
      <c r="W992" s="395"/>
      <c r="BA992" s="553"/>
    </row>
    <row r="993" spans="2:53" x14ac:dyDescent="0.35">
      <c r="B993" s="80"/>
      <c r="C993" s="119"/>
      <c r="D993" s="119"/>
      <c r="E993" s="202"/>
      <c r="F993" s="119"/>
      <c r="G993" s="120"/>
      <c r="H993" s="41"/>
      <c r="I993" s="41"/>
      <c r="J993" s="329">
        <v>0</v>
      </c>
      <c r="K993" s="329">
        <v>0</v>
      </c>
      <c r="L993" s="391"/>
      <c r="M993" s="150"/>
      <c r="O993" s="555"/>
      <c r="P993" s="556">
        <f t="shared" si="48"/>
        <v>0</v>
      </c>
      <c r="Q993" s="556">
        <f t="shared" si="49"/>
        <v>0</v>
      </c>
      <c r="R993" s="556">
        <f t="shared" si="50"/>
        <v>0</v>
      </c>
      <c r="S993" s="556">
        <f t="shared" si="50"/>
        <v>0</v>
      </c>
      <c r="T993" s="395"/>
      <c r="U993" s="395"/>
      <c r="V993" s="395"/>
      <c r="W993" s="395"/>
      <c r="BA993" s="553"/>
    </row>
    <row r="994" spans="2:53" x14ac:dyDescent="0.35">
      <c r="B994" s="80"/>
      <c r="C994" s="119"/>
      <c r="D994" s="119"/>
      <c r="E994" s="202"/>
      <c r="F994" s="119"/>
      <c r="G994" s="120"/>
      <c r="H994" s="41"/>
      <c r="I994" s="41"/>
      <c r="J994" s="329">
        <v>0</v>
      </c>
      <c r="K994" s="329">
        <v>0</v>
      </c>
      <c r="L994" s="391"/>
      <c r="M994" s="150"/>
      <c r="O994" s="555"/>
      <c r="P994" s="556">
        <f t="shared" si="48"/>
        <v>0</v>
      </c>
      <c r="Q994" s="556">
        <f t="shared" si="49"/>
        <v>0</v>
      </c>
      <c r="R994" s="556">
        <f t="shared" si="50"/>
        <v>0</v>
      </c>
      <c r="S994" s="556">
        <f t="shared" si="50"/>
        <v>0</v>
      </c>
      <c r="T994" s="395"/>
      <c r="U994" s="395"/>
      <c r="V994" s="395"/>
      <c r="W994" s="395"/>
      <c r="BA994" s="553"/>
    </row>
    <row r="995" spans="2:53" x14ac:dyDescent="0.35">
      <c r="B995" s="80"/>
      <c r="C995" s="119"/>
      <c r="D995" s="119"/>
      <c r="E995" s="202"/>
      <c r="F995" s="119"/>
      <c r="G995" s="120"/>
      <c r="H995" s="41"/>
      <c r="I995" s="41"/>
      <c r="J995" s="329">
        <v>0</v>
      </c>
      <c r="K995" s="329">
        <v>0</v>
      </c>
      <c r="L995" s="391"/>
      <c r="M995" s="150"/>
      <c r="O995" s="555"/>
      <c r="P995" s="556">
        <f t="shared" si="48"/>
        <v>0</v>
      </c>
      <c r="Q995" s="556">
        <f t="shared" si="49"/>
        <v>0</v>
      </c>
      <c r="R995" s="556">
        <f t="shared" si="50"/>
        <v>0</v>
      </c>
      <c r="S995" s="556">
        <f t="shared" si="50"/>
        <v>0</v>
      </c>
      <c r="T995" s="395"/>
      <c r="U995" s="395"/>
      <c r="V995" s="395"/>
      <c r="W995" s="395"/>
      <c r="BA995" s="553"/>
    </row>
    <row r="996" spans="2:53" x14ac:dyDescent="0.35">
      <c r="B996" s="80"/>
      <c r="C996" s="119"/>
      <c r="D996" s="119"/>
      <c r="E996" s="202"/>
      <c r="F996" s="119"/>
      <c r="G996" s="120"/>
      <c r="H996" s="41"/>
      <c r="I996" s="41"/>
      <c r="J996" s="329">
        <v>0</v>
      </c>
      <c r="K996" s="329">
        <v>0</v>
      </c>
      <c r="L996" s="391"/>
      <c r="M996" s="150"/>
      <c r="O996" s="555"/>
      <c r="P996" s="556">
        <f t="shared" si="48"/>
        <v>0</v>
      </c>
      <c r="Q996" s="556">
        <f t="shared" si="49"/>
        <v>0</v>
      </c>
      <c r="R996" s="556">
        <f t="shared" si="50"/>
        <v>0</v>
      </c>
      <c r="S996" s="556">
        <f t="shared" si="50"/>
        <v>0</v>
      </c>
      <c r="T996" s="395"/>
      <c r="U996" s="395"/>
      <c r="V996" s="395"/>
      <c r="W996" s="395"/>
      <c r="BA996" s="553"/>
    </row>
    <row r="997" spans="2:53" x14ac:dyDescent="0.35">
      <c r="B997" s="80"/>
      <c r="C997" s="119"/>
      <c r="D997" s="119"/>
      <c r="E997" s="202"/>
      <c r="F997" s="119"/>
      <c r="G997" s="120"/>
      <c r="H997" s="41"/>
      <c r="I997" s="41"/>
      <c r="J997" s="329">
        <v>0</v>
      </c>
      <c r="K997" s="329">
        <v>0</v>
      </c>
      <c r="L997" s="391"/>
      <c r="M997" s="150"/>
      <c r="O997" s="555"/>
      <c r="P997" s="556">
        <f t="shared" si="48"/>
        <v>0</v>
      </c>
      <c r="Q997" s="556">
        <f t="shared" si="49"/>
        <v>0</v>
      </c>
      <c r="R997" s="556">
        <f t="shared" si="50"/>
        <v>0</v>
      </c>
      <c r="S997" s="556">
        <f t="shared" si="50"/>
        <v>0</v>
      </c>
      <c r="T997" s="395"/>
      <c r="U997" s="395"/>
      <c r="V997" s="395"/>
      <c r="W997" s="395"/>
      <c r="BA997" s="553"/>
    </row>
    <row r="998" spans="2:53" x14ac:dyDescent="0.35">
      <c r="B998" s="80"/>
      <c r="C998" s="119"/>
      <c r="D998" s="119"/>
      <c r="E998" s="202"/>
      <c r="F998" s="119"/>
      <c r="G998" s="120"/>
      <c r="H998" s="41"/>
      <c r="I998" s="41"/>
      <c r="J998" s="329">
        <v>0</v>
      </c>
      <c r="K998" s="329">
        <v>0</v>
      </c>
      <c r="L998" s="391"/>
      <c r="M998" s="150"/>
      <c r="O998" s="555"/>
      <c r="P998" s="556">
        <f t="shared" si="48"/>
        <v>0</v>
      </c>
      <c r="Q998" s="556">
        <f t="shared" si="49"/>
        <v>0</v>
      </c>
      <c r="R998" s="556">
        <f t="shared" si="50"/>
        <v>0</v>
      </c>
      <c r="S998" s="556">
        <f t="shared" si="50"/>
        <v>0</v>
      </c>
      <c r="T998" s="395"/>
      <c r="U998" s="395"/>
      <c r="V998" s="395"/>
      <c r="W998" s="395"/>
      <c r="BA998" s="553"/>
    </row>
    <row r="999" spans="2:53" x14ac:dyDescent="0.35">
      <c r="B999" s="80"/>
      <c r="C999" s="119"/>
      <c r="D999" s="119"/>
      <c r="E999" s="202"/>
      <c r="F999" s="119"/>
      <c r="G999" s="120"/>
      <c r="H999" s="41"/>
      <c r="I999" s="41"/>
      <c r="J999" s="329">
        <v>0</v>
      </c>
      <c r="K999" s="329">
        <v>0</v>
      </c>
      <c r="L999" s="391"/>
      <c r="M999" s="150"/>
      <c r="O999" s="555"/>
      <c r="P999" s="556">
        <f t="shared" si="48"/>
        <v>0</v>
      </c>
      <c r="Q999" s="556">
        <f t="shared" si="49"/>
        <v>0</v>
      </c>
      <c r="R999" s="556">
        <f t="shared" si="50"/>
        <v>0</v>
      </c>
      <c r="S999" s="556">
        <f t="shared" si="50"/>
        <v>0</v>
      </c>
      <c r="T999" s="395"/>
      <c r="U999" s="395"/>
      <c r="V999" s="395"/>
      <c r="W999" s="395"/>
      <c r="BA999" s="553"/>
    </row>
    <row r="1000" spans="2:53" x14ac:dyDescent="0.35">
      <c r="B1000" s="80"/>
      <c r="C1000" s="119"/>
      <c r="D1000" s="119"/>
      <c r="E1000" s="202"/>
      <c r="F1000" s="119"/>
      <c r="G1000" s="120"/>
      <c r="H1000" s="41"/>
      <c r="I1000" s="41"/>
      <c r="J1000" s="329">
        <v>0</v>
      </c>
      <c r="K1000" s="329">
        <v>0</v>
      </c>
      <c r="L1000" s="391"/>
      <c r="M1000" s="150"/>
      <c r="O1000" s="555"/>
      <c r="P1000" s="556">
        <f t="shared" si="48"/>
        <v>0</v>
      </c>
      <c r="Q1000" s="556">
        <f t="shared" si="49"/>
        <v>0</v>
      </c>
      <c r="R1000" s="556">
        <f t="shared" si="50"/>
        <v>0</v>
      </c>
      <c r="S1000" s="556">
        <f t="shared" si="50"/>
        <v>0</v>
      </c>
      <c r="T1000" s="395"/>
      <c r="U1000" s="395"/>
      <c r="V1000" s="395"/>
      <c r="W1000" s="395"/>
      <c r="BA1000" s="553"/>
    </row>
    <row r="1001" spans="2:53" x14ac:dyDescent="0.35">
      <c r="B1001" s="80"/>
      <c r="C1001" s="119"/>
      <c r="D1001" s="119"/>
      <c r="E1001" s="202"/>
      <c r="F1001" s="119"/>
      <c r="G1001" s="120"/>
      <c r="H1001" s="41"/>
      <c r="I1001" s="41"/>
      <c r="J1001" s="329">
        <v>0</v>
      </c>
      <c r="K1001" s="329">
        <v>0</v>
      </c>
      <c r="L1001" s="391"/>
      <c r="M1001" s="150"/>
      <c r="O1001" s="555"/>
      <c r="P1001" s="556">
        <f t="shared" si="48"/>
        <v>0</v>
      </c>
      <c r="Q1001" s="556">
        <f t="shared" si="49"/>
        <v>0</v>
      </c>
      <c r="R1001" s="556">
        <f t="shared" si="50"/>
        <v>0</v>
      </c>
      <c r="S1001" s="556">
        <f t="shared" si="50"/>
        <v>0</v>
      </c>
      <c r="T1001" s="395"/>
      <c r="U1001" s="395"/>
      <c r="V1001" s="395"/>
      <c r="W1001" s="395"/>
      <c r="BA1001" s="553"/>
    </row>
    <row r="1002" spans="2:53" x14ac:dyDescent="0.35">
      <c r="B1002" s="80"/>
      <c r="C1002" s="119"/>
      <c r="D1002" s="119"/>
      <c r="E1002" s="202"/>
      <c r="F1002" s="119"/>
      <c r="G1002" s="120"/>
      <c r="H1002" s="41"/>
      <c r="I1002" s="41"/>
      <c r="J1002" s="329">
        <v>0</v>
      </c>
      <c r="K1002" s="329">
        <v>0</v>
      </c>
      <c r="L1002" s="391"/>
      <c r="M1002" s="150"/>
      <c r="O1002" s="555"/>
      <c r="P1002" s="556">
        <f t="shared" si="48"/>
        <v>0</v>
      </c>
      <c r="Q1002" s="556">
        <f t="shared" si="49"/>
        <v>0</v>
      </c>
      <c r="R1002" s="556">
        <f t="shared" si="50"/>
        <v>0</v>
      </c>
      <c r="S1002" s="556">
        <f t="shared" si="50"/>
        <v>0</v>
      </c>
      <c r="T1002" s="395"/>
      <c r="U1002" s="395"/>
      <c r="V1002" s="395"/>
      <c r="W1002" s="395"/>
      <c r="BA1002" s="553"/>
    </row>
    <row r="1003" spans="2:53" x14ac:dyDescent="0.35">
      <c r="B1003" s="80"/>
      <c r="C1003" s="119"/>
      <c r="D1003" s="119"/>
      <c r="E1003" s="202"/>
      <c r="F1003" s="119"/>
      <c r="G1003" s="120"/>
      <c r="H1003" s="41"/>
      <c r="I1003" s="41"/>
      <c r="J1003" s="329">
        <v>0</v>
      </c>
      <c r="K1003" s="329">
        <v>0</v>
      </c>
      <c r="L1003" s="391"/>
      <c r="M1003" s="150"/>
      <c r="O1003" s="555"/>
      <c r="P1003" s="556">
        <f t="shared" si="48"/>
        <v>0</v>
      </c>
      <c r="Q1003" s="556">
        <f t="shared" si="49"/>
        <v>0</v>
      </c>
      <c r="R1003" s="556">
        <f t="shared" si="50"/>
        <v>0</v>
      </c>
      <c r="S1003" s="556">
        <f t="shared" si="50"/>
        <v>0</v>
      </c>
      <c r="T1003" s="395"/>
      <c r="U1003" s="395"/>
      <c r="V1003" s="395"/>
      <c r="W1003" s="395"/>
      <c r="BA1003" s="553"/>
    </row>
    <row r="1004" spans="2:53" x14ac:dyDescent="0.35">
      <c r="B1004" s="80"/>
      <c r="C1004" s="119"/>
      <c r="D1004" s="119"/>
      <c r="E1004" s="202"/>
      <c r="F1004" s="119"/>
      <c r="G1004" s="120"/>
      <c r="H1004" s="41"/>
      <c r="I1004" s="41"/>
      <c r="J1004" s="329">
        <v>0</v>
      </c>
      <c r="K1004" s="329">
        <v>0</v>
      </c>
      <c r="L1004" s="391"/>
      <c r="M1004" s="150"/>
      <c r="O1004" s="555"/>
      <c r="P1004" s="556">
        <f t="shared" si="48"/>
        <v>0</v>
      </c>
      <c r="Q1004" s="556">
        <f t="shared" si="49"/>
        <v>0</v>
      </c>
      <c r="R1004" s="556">
        <f t="shared" si="50"/>
        <v>0</v>
      </c>
      <c r="S1004" s="556">
        <f t="shared" si="50"/>
        <v>0</v>
      </c>
      <c r="T1004" s="395"/>
      <c r="U1004" s="395"/>
      <c r="V1004" s="395"/>
      <c r="W1004" s="395"/>
      <c r="BA1004" s="553"/>
    </row>
    <row r="1005" spans="2:53" x14ac:dyDescent="0.35">
      <c r="B1005" s="80"/>
      <c r="C1005" s="119"/>
      <c r="D1005" s="119"/>
      <c r="E1005" s="202"/>
      <c r="F1005" s="119"/>
      <c r="G1005" s="120"/>
      <c r="H1005" s="41"/>
      <c r="I1005" s="41"/>
      <c r="J1005" s="329">
        <v>0</v>
      </c>
      <c r="K1005" s="329">
        <v>0</v>
      </c>
      <c r="L1005" s="391"/>
      <c r="M1005" s="150"/>
      <c r="O1005" s="555"/>
      <c r="P1005" s="556">
        <f t="shared" si="48"/>
        <v>0</v>
      </c>
      <c r="Q1005" s="556">
        <f t="shared" si="49"/>
        <v>0</v>
      </c>
      <c r="R1005" s="556">
        <f t="shared" si="50"/>
        <v>0</v>
      </c>
      <c r="S1005" s="556">
        <f t="shared" si="50"/>
        <v>0</v>
      </c>
      <c r="T1005" s="395"/>
      <c r="U1005" s="395"/>
      <c r="V1005" s="395"/>
      <c r="W1005" s="395"/>
      <c r="BA1005" s="553"/>
    </row>
    <row r="1006" spans="2:53" x14ac:dyDescent="0.35">
      <c r="B1006" s="80"/>
      <c r="C1006" s="119"/>
      <c r="D1006" s="119"/>
      <c r="E1006" s="202"/>
      <c r="F1006" s="119"/>
      <c r="G1006" s="120"/>
      <c r="H1006" s="41"/>
      <c r="I1006" s="41"/>
      <c r="J1006" s="329">
        <v>0</v>
      </c>
      <c r="K1006" s="329">
        <v>0</v>
      </c>
      <c r="L1006" s="391"/>
      <c r="M1006" s="150"/>
      <c r="O1006" s="555"/>
      <c r="P1006" s="556">
        <f t="shared" si="48"/>
        <v>0</v>
      </c>
      <c r="Q1006" s="556">
        <f t="shared" si="49"/>
        <v>0</v>
      </c>
      <c r="R1006" s="556">
        <f t="shared" si="50"/>
        <v>0</v>
      </c>
      <c r="S1006" s="556">
        <f t="shared" si="50"/>
        <v>0</v>
      </c>
      <c r="T1006" s="395"/>
      <c r="U1006" s="395"/>
      <c r="V1006" s="395"/>
      <c r="W1006" s="395"/>
      <c r="BA1006" s="553"/>
    </row>
    <row r="1007" spans="2:53" x14ac:dyDescent="0.35">
      <c r="B1007" s="80"/>
      <c r="C1007" s="119"/>
      <c r="D1007" s="119"/>
      <c r="E1007" s="202"/>
      <c r="F1007" s="119"/>
      <c r="G1007" s="120"/>
      <c r="H1007" s="41"/>
      <c r="I1007" s="41"/>
      <c r="J1007" s="329">
        <v>0</v>
      </c>
      <c r="K1007" s="329">
        <v>0</v>
      </c>
      <c r="L1007" s="391"/>
      <c r="M1007" s="150"/>
      <c r="O1007" s="555"/>
      <c r="P1007" s="556">
        <f t="shared" si="48"/>
        <v>0</v>
      </c>
      <c r="Q1007" s="556">
        <f t="shared" si="49"/>
        <v>0</v>
      </c>
      <c r="R1007" s="556">
        <f t="shared" si="50"/>
        <v>0</v>
      </c>
      <c r="S1007" s="556">
        <f t="shared" si="50"/>
        <v>0</v>
      </c>
      <c r="T1007" s="395"/>
      <c r="U1007" s="395"/>
      <c r="V1007" s="395"/>
      <c r="W1007" s="395"/>
      <c r="BA1007" s="553"/>
    </row>
    <row r="1008" spans="2:53" x14ac:dyDescent="0.35">
      <c r="B1008" s="80"/>
      <c r="C1008" s="119"/>
      <c r="D1008" s="119"/>
      <c r="E1008" s="202"/>
      <c r="F1008" s="119"/>
      <c r="G1008" s="120"/>
      <c r="H1008" s="41"/>
      <c r="I1008" s="41"/>
      <c r="J1008" s="329">
        <v>0</v>
      </c>
      <c r="K1008" s="329">
        <v>0</v>
      </c>
      <c r="L1008" s="391"/>
      <c r="M1008" s="150"/>
      <c r="O1008" s="555"/>
      <c r="P1008" s="556">
        <f t="shared" si="48"/>
        <v>0</v>
      </c>
      <c r="Q1008" s="556">
        <f t="shared" si="49"/>
        <v>0</v>
      </c>
      <c r="R1008" s="556">
        <f t="shared" si="50"/>
        <v>0</v>
      </c>
      <c r="S1008" s="556">
        <f t="shared" si="50"/>
        <v>0</v>
      </c>
      <c r="T1008" s="395"/>
      <c r="U1008" s="395"/>
      <c r="V1008" s="395"/>
      <c r="W1008" s="395"/>
      <c r="BA1008" s="553"/>
    </row>
    <row r="1009" spans="2:53" x14ac:dyDescent="0.35">
      <c r="B1009" s="80"/>
      <c r="C1009" s="119"/>
      <c r="D1009" s="119"/>
      <c r="E1009" s="202"/>
      <c r="F1009" s="119"/>
      <c r="G1009" s="120"/>
      <c r="H1009" s="41"/>
      <c r="I1009" s="41"/>
      <c r="J1009" s="329">
        <v>0</v>
      </c>
      <c r="K1009" s="329">
        <v>0</v>
      </c>
      <c r="L1009" s="391"/>
      <c r="M1009" s="150"/>
      <c r="O1009" s="555"/>
      <c r="P1009" s="556">
        <f t="shared" si="48"/>
        <v>0</v>
      </c>
      <c r="Q1009" s="556">
        <f t="shared" si="49"/>
        <v>0</v>
      </c>
      <c r="R1009" s="556">
        <f t="shared" si="50"/>
        <v>0</v>
      </c>
      <c r="S1009" s="556">
        <f t="shared" si="50"/>
        <v>0</v>
      </c>
      <c r="T1009" s="395"/>
      <c r="U1009" s="395"/>
      <c r="V1009" s="395"/>
      <c r="W1009" s="395"/>
      <c r="BA1009" s="553"/>
    </row>
    <row r="1010" spans="2:53" x14ac:dyDescent="0.35">
      <c r="B1010" s="80"/>
      <c r="C1010" s="119"/>
      <c r="D1010" s="119"/>
      <c r="E1010" s="202"/>
      <c r="F1010" s="119"/>
      <c r="G1010" s="120"/>
      <c r="H1010" s="41"/>
      <c r="I1010" s="41"/>
      <c r="J1010" s="329">
        <v>0</v>
      </c>
      <c r="K1010" s="329">
        <v>0</v>
      </c>
      <c r="L1010" s="391"/>
      <c r="M1010" s="150"/>
      <c r="O1010" s="555"/>
      <c r="P1010" s="556">
        <f t="shared" ref="P1010:P1073" si="51">J1010*$G$32</f>
        <v>0</v>
      </c>
      <c r="Q1010" s="556">
        <f t="shared" ref="Q1010:Q1073" si="52">K1010*$G$42</f>
        <v>0</v>
      </c>
      <c r="R1010" s="556">
        <f t="shared" ref="R1010:S1073" si="53">P1010-J1010</f>
        <v>0</v>
      </c>
      <c r="S1010" s="556">
        <f t="shared" si="53"/>
        <v>0</v>
      </c>
      <c r="T1010" s="395"/>
      <c r="U1010" s="395"/>
      <c r="V1010" s="395"/>
      <c r="W1010" s="395"/>
      <c r="BA1010" s="553"/>
    </row>
    <row r="1011" spans="2:53" x14ac:dyDescent="0.35">
      <c r="B1011" s="80"/>
      <c r="C1011" s="119"/>
      <c r="D1011" s="119"/>
      <c r="E1011" s="202"/>
      <c r="F1011" s="119"/>
      <c r="G1011" s="120"/>
      <c r="H1011" s="41"/>
      <c r="I1011" s="41"/>
      <c r="J1011" s="329">
        <v>0</v>
      </c>
      <c r="K1011" s="329">
        <v>0</v>
      </c>
      <c r="L1011" s="391"/>
      <c r="M1011" s="150"/>
      <c r="O1011" s="555"/>
      <c r="P1011" s="556">
        <f t="shared" si="51"/>
        <v>0</v>
      </c>
      <c r="Q1011" s="556">
        <f t="shared" si="52"/>
        <v>0</v>
      </c>
      <c r="R1011" s="556">
        <f t="shared" si="53"/>
        <v>0</v>
      </c>
      <c r="S1011" s="556">
        <f t="shared" si="53"/>
        <v>0</v>
      </c>
      <c r="T1011" s="395"/>
      <c r="U1011" s="395"/>
      <c r="V1011" s="395"/>
      <c r="W1011" s="395"/>
      <c r="BA1011" s="553"/>
    </row>
    <row r="1012" spans="2:53" x14ac:dyDescent="0.35">
      <c r="B1012" s="80"/>
      <c r="C1012" s="119"/>
      <c r="D1012" s="119"/>
      <c r="E1012" s="202"/>
      <c r="F1012" s="119"/>
      <c r="G1012" s="120"/>
      <c r="H1012" s="41"/>
      <c r="I1012" s="41"/>
      <c r="J1012" s="329">
        <v>0</v>
      </c>
      <c r="K1012" s="329">
        <v>0</v>
      </c>
      <c r="L1012" s="391"/>
      <c r="M1012" s="150"/>
      <c r="O1012" s="555"/>
      <c r="P1012" s="556">
        <f t="shared" si="51"/>
        <v>0</v>
      </c>
      <c r="Q1012" s="556">
        <f t="shared" si="52"/>
        <v>0</v>
      </c>
      <c r="R1012" s="556">
        <f t="shared" si="53"/>
        <v>0</v>
      </c>
      <c r="S1012" s="556">
        <f t="shared" si="53"/>
        <v>0</v>
      </c>
      <c r="T1012" s="395"/>
      <c r="U1012" s="395"/>
      <c r="V1012" s="395"/>
      <c r="W1012" s="395"/>
      <c r="BA1012" s="553"/>
    </row>
    <row r="1013" spans="2:53" x14ac:dyDescent="0.35">
      <c r="B1013" s="80"/>
      <c r="C1013" s="119"/>
      <c r="D1013" s="119"/>
      <c r="E1013" s="202"/>
      <c r="F1013" s="119"/>
      <c r="G1013" s="120"/>
      <c r="H1013" s="41"/>
      <c r="I1013" s="41"/>
      <c r="J1013" s="329">
        <v>0</v>
      </c>
      <c r="K1013" s="329">
        <v>0</v>
      </c>
      <c r="L1013" s="391"/>
      <c r="M1013" s="150"/>
      <c r="O1013" s="555"/>
      <c r="P1013" s="556">
        <f t="shared" si="51"/>
        <v>0</v>
      </c>
      <c r="Q1013" s="556">
        <f t="shared" si="52"/>
        <v>0</v>
      </c>
      <c r="R1013" s="556">
        <f t="shared" si="53"/>
        <v>0</v>
      </c>
      <c r="S1013" s="556">
        <f t="shared" si="53"/>
        <v>0</v>
      </c>
      <c r="T1013" s="395"/>
      <c r="U1013" s="395"/>
      <c r="V1013" s="395"/>
      <c r="W1013" s="395"/>
      <c r="BA1013" s="553"/>
    </row>
    <row r="1014" spans="2:53" x14ac:dyDescent="0.35">
      <c r="B1014" s="80"/>
      <c r="C1014" s="119"/>
      <c r="D1014" s="119"/>
      <c r="E1014" s="202"/>
      <c r="F1014" s="119"/>
      <c r="G1014" s="120"/>
      <c r="H1014" s="41"/>
      <c r="I1014" s="41"/>
      <c r="J1014" s="329">
        <v>0</v>
      </c>
      <c r="K1014" s="329">
        <v>0</v>
      </c>
      <c r="L1014" s="391"/>
      <c r="M1014" s="150"/>
      <c r="O1014" s="555"/>
      <c r="P1014" s="556">
        <f t="shared" si="51"/>
        <v>0</v>
      </c>
      <c r="Q1014" s="556">
        <f t="shared" si="52"/>
        <v>0</v>
      </c>
      <c r="R1014" s="556">
        <f t="shared" si="53"/>
        <v>0</v>
      </c>
      <c r="S1014" s="556">
        <f t="shared" si="53"/>
        <v>0</v>
      </c>
      <c r="T1014" s="395"/>
      <c r="U1014" s="395"/>
      <c r="V1014" s="395"/>
      <c r="W1014" s="395"/>
      <c r="BA1014" s="553"/>
    </row>
    <row r="1015" spans="2:53" x14ac:dyDescent="0.35">
      <c r="B1015" s="80"/>
      <c r="C1015" s="119"/>
      <c r="D1015" s="119"/>
      <c r="E1015" s="202"/>
      <c r="F1015" s="119"/>
      <c r="G1015" s="120"/>
      <c r="H1015" s="41"/>
      <c r="I1015" s="41"/>
      <c r="J1015" s="329">
        <v>0</v>
      </c>
      <c r="K1015" s="329">
        <v>0</v>
      </c>
      <c r="L1015" s="391"/>
      <c r="M1015" s="150"/>
      <c r="O1015" s="555"/>
      <c r="P1015" s="556">
        <f t="shared" si="51"/>
        <v>0</v>
      </c>
      <c r="Q1015" s="556">
        <f t="shared" si="52"/>
        <v>0</v>
      </c>
      <c r="R1015" s="556">
        <f t="shared" si="53"/>
        <v>0</v>
      </c>
      <c r="S1015" s="556">
        <f t="shared" si="53"/>
        <v>0</v>
      </c>
      <c r="T1015" s="395"/>
      <c r="U1015" s="395"/>
      <c r="V1015" s="395"/>
      <c r="W1015" s="395"/>
      <c r="BA1015" s="553"/>
    </row>
    <row r="1016" spans="2:53" x14ac:dyDescent="0.35">
      <c r="B1016" s="80"/>
      <c r="C1016" s="119"/>
      <c r="D1016" s="119"/>
      <c r="E1016" s="202"/>
      <c r="F1016" s="119"/>
      <c r="G1016" s="120"/>
      <c r="H1016" s="41"/>
      <c r="I1016" s="41"/>
      <c r="J1016" s="329">
        <v>0</v>
      </c>
      <c r="K1016" s="329">
        <v>0</v>
      </c>
      <c r="L1016" s="391"/>
      <c r="M1016" s="150"/>
      <c r="O1016" s="555"/>
      <c r="P1016" s="556">
        <f t="shared" si="51"/>
        <v>0</v>
      </c>
      <c r="Q1016" s="556">
        <f t="shared" si="52"/>
        <v>0</v>
      </c>
      <c r="R1016" s="556">
        <f t="shared" si="53"/>
        <v>0</v>
      </c>
      <c r="S1016" s="556">
        <f t="shared" si="53"/>
        <v>0</v>
      </c>
      <c r="T1016" s="395"/>
      <c r="U1016" s="395"/>
      <c r="V1016" s="395"/>
      <c r="W1016" s="395"/>
      <c r="BA1016" s="553"/>
    </row>
    <row r="1017" spans="2:53" x14ac:dyDescent="0.35">
      <c r="B1017" s="80"/>
      <c r="C1017" s="119"/>
      <c r="D1017" s="119"/>
      <c r="E1017" s="202"/>
      <c r="F1017" s="119"/>
      <c r="G1017" s="120"/>
      <c r="H1017" s="41"/>
      <c r="I1017" s="41"/>
      <c r="J1017" s="329">
        <v>0</v>
      </c>
      <c r="K1017" s="329">
        <v>0</v>
      </c>
      <c r="L1017" s="391"/>
      <c r="M1017" s="150"/>
      <c r="O1017" s="555"/>
      <c r="P1017" s="556">
        <f t="shared" si="51"/>
        <v>0</v>
      </c>
      <c r="Q1017" s="556">
        <f t="shared" si="52"/>
        <v>0</v>
      </c>
      <c r="R1017" s="556">
        <f t="shared" si="53"/>
        <v>0</v>
      </c>
      <c r="S1017" s="556">
        <f t="shared" si="53"/>
        <v>0</v>
      </c>
      <c r="T1017" s="395"/>
      <c r="U1017" s="395"/>
      <c r="V1017" s="395"/>
      <c r="W1017" s="395"/>
      <c r="BA1017" s="553"/>
    </row>
    <row r="1018" spans="2:53" x14ac:dyDescent="0.35">
      <c r="B1018" s="80"/>
      <c r="C1018" s="119"/>
      <c r="D1018" s="119"/>
      <c r="E1018" s="202"/>
      <c r="F1018" s="119"/>
      <c r="G1018" s="120"/>
      <c r="H1018" s="41"/>
      <c r="I1018" s="41"/>
      <c r="J1018" s="329">
        <v>0</v>
      </c>
      <c r="K1018" s="329">
        <v>0</v>
      </c>
      <c r="L1018" s="391"/>
      <c r="M1018" s="150"/>
      <c r="O1018" s="555"/>
      <c r="P1018" s="556">
        <f t="shared" si="51"/>
        <v>0</v>
      </c>
      <c r="Q1018" s="556">
        <f t="shared" si="52"/>
        <v>0</v>
      </c>
      <c r="R1018" s="556">
        <f t="shared" si="53"/>
        <v>0</v>
      </c>
      <c r="S1018" s="556">
        <f t="shared" si="53"/>
        <v>0</v>
      </c>
      <c r="T1018" s="395"/>
      <c r="U1018" s="395"/>
      <c r="V1018" s="395"/>
      <c r="W1018" s="395"/>
      <c r="BA1018" s="553"/>
    </row>
    <row r="1019" spans="2:53" x14ac:dyDescent="0.35">
      <c r="B1019" s="80"/>
      <c r="C1019" s="119"/>
      <c r="D1019" s="119"/>
      <c r="E1019" s="202"/>
      <c r="F1019" s="119"/>
      <c r="G1019" s="120"/>
      <c r="H1019" s="41"/>
      <c r="I1019" s="41"/>
      <c r="J1019" s="329">
        <v>0</v>
      </c>
      <c r="K1019" s="329">
        <v>0</v>
      </c>
      <c r="L1019" s="391"/>
      <c r="M1019" s="150"/>
      <c r="O1019" s="555"/>
      <c r="P1019" s="556">
        <f t="shared" si="51"/>
        <v>0</v>
      </c>
      <c r="Q1019" s="556">
        <f t="shared" si="52"/>
        <v>0</v>
      </c>
      <c r="R1019" s="556">
        <f t="shared" si="53"/>
        <v>0</v>
      </c>
      <c r="S1019" s="556">
        <f t="shared" si="53"/>
        <v>0</v>
      </c>
      <c r="T1019" s="395"/>
      <c r="U1019" s="395"/>
      <c r="V1019" s="395"/>
      <c r="W1019" s="395"/>
      <c r="BA1019" s="553"/>
    </row>
    <row r="1020" spans="2:53" x14ac:dyDescent="0.35">
      <c r="B1020" s="80"/>
      <c r="C1020" s="119"/>
      <c r="D1020" s="119"/>
      <c r="E1020" s="202"/>
      <c r="F1020" s="119"/>
      <c r="G1020" s="120"/>
      <c r="H1020" s="41"/>
      <c r="I1020" s="41"/>
      <c r="J1020" s="329">
        <v>0</v>
      </c>
      <c r="K1020" s="329">
        <v>0</v>
      </c>
      <c r="L1020" s="391"/>
      <c r="M1020" s="150"/>
      <c r="O1020" s="555"/>
      <c r="P1020" s="556">
        <f t="shared" si="51"/>
        <v>0</v>
      </c>
      <c r="Q1020" s="556">
        <f t="shared" si="52"/>
        <v>0</v>
      </c>
      <c r="R1020" s="556">
        <f t="shared" si="53"/>
        <v>0</v>
      </c>
      <c r="S1020" s="556">
        <f t="shared" si="53"/>
        <v>0</v>
      </c>
      <c r="T1020" s="395"/>
      <c r="U1020" s="395"/>
      <c r="V1020" s="395"/>
      <c r="W1020" s="395"/>
      <c r="BA1020" s="553"/>
    </row>
    <row r="1021" spans="2:53" x14ac:dyDescent="0.35">
      <c r="B1021" s="80"/>
      <c r="C1021" s="119"/>
      <c r="D1021" s="119"/>
      <c r="E1021" s="202"/>
      <c r="F1021" s="119"/>
      <c r="G1021" s="120"/>
      <c r="H1021" s="41"/>
      <c r="I1021" s="41"/>
      <c r="J1021" s="329">
        <v>0</v>
      </c>
      <c r="K1021" s="329">
        <v>0</v>
      </c>
      <c r="L1021" s="391"/>
      <c r="M1021" s="150"/>
      <c r="O1021" s="555"/>
      <c r="P1021" s="556">
        <f t="shared" si="51"/>
        <v>0</v>
      </c>
      <c r="Q1021" s="556">
        <f t="shared" si="52"/>
        <v>0</v>
      </c>
      <c r="R1021" s="556">
        <f t="shared" si="53"/>
        <v>0</v>
      </c>
      <c r="S1021" s="556">
        <f t="shared" si="53"/>
        <v>0</v>
      </c>
      <c r="T1021" s="395"/>
      <c r="U1021" s="395"/>
      <c r="V1021" s="395"/>
      <c r="W1021" s="395"/>
      <c r="BA1021" s="553"/>
    </row>
    <row r="1022" spans="2:53" x14ac:dyDescent="0.35">
      <c r="B1022" s="80"/>
      <c r="C1022" s="119"/>
      <c r="D1022" s="119"/>
      <c r="E1022" s="202"/>
      <c r="F1022" s="119"/>
      <c r="G1022" s="120"/>
      <c r="H1022" s="41"/>
      <c r="I1022" s="41"/>
      <c r="J1022" s="329">
        <v>0</v>
      </c>
      <c r="K1022" s="329">
        <v>0</v>
      </c>
      <c r="L1022" s="391"/>
      <c r="M1022" s="150"/>
      <c r="O1022" s="555"/>
      <c r="P1022" s="556">
        <f t="shared" si="51"/>
        <v>0</v>
      </c>
      <c r="Q1022" s="556">
        <f t="shared" si="52"/>
        <v>0</v>
      </c>
      <c r="R1022" s="556">
        <f t="shared" si="53"/>
        <v>0</v>
      </c>
      <c r="S1022" s="556">
        <f t="shared" si="53"/>
        <v>0</v>
      </c>
      <c r="T1022" s="395"/>
      <c r="U1022" s="395"/>
      <c r="V1022" s="395"/>
      <c r="W1022" s="395"/>
      <c r="BA1022" s="553"/>
    </row>
    <row r="1023" spans="2:53" x14ac:dyDescent="0.35">
      <c r="B1023" s="80"/>
      <c r="C1023" s="119"/>
      <c r="D1023" s="119"/>
      <c r="E1023" s="202"/>
      <c r="F1023" s="119"/>
      <c r="G1023" s="120"/>
      <c r="H1023" s="41"/>
      <c r="I1023" s="41"/>
      <c r="J1023" s="329">
        <v>0</v>
      </c>
      <c r="K1023" s="329">
        <v>0</v>
      </c>
      <c r="L1023" s="391"/>
      <c r="M1023" s="150"/>
      <c r="O1023" s="555"/>
      <c r="P1023" s="556">
        <f t="shared" si="51"/>
        <v>0</v>
      </c>
      <c r="Q1023" s="556">
        <f t="shared" si="52"/>
        <v>0</v>
      </c>
      <c r="R1023" s="556">
        <f t="shared" si="53"/>
        <v>0</v>
      </c>
      <c r="S1023" s="556">
        <f t="shared" si="53"/>
        <v>0</v>
      </c>
      <c r="T1023" s="395"/>
      <c r="U1023" s="395"/>
      <c r="V1023" s="395"/>
      <c r="W1023" s="395"/>
      <c r="BA1023" s="553"/>
    </row>
    <row r="1024" spans="2:53" x14ac:dyDescent="0.35">
      <c r="B1024" s="80"/>
      <c r="C1024" s="119"/>
      <c r="D1024" s="119"/>
      <c r="E1024" s="202"/>
      <c r="F1024" s="119"/>
      <c r="G1024" s="120"/>
      <c r="H1024" s="41"/>
      <c r="I1024" s="41"/>
      <c r="J1024" s="329">
        <v>0</v>
      </c>
      <c r="K1024" s="329">
        <v>0</v>
      </c>
      <c r="L1024" s="391"/>
      <c r="M1024" s="150"/>
      <c r="O1024" s="555"/>
      <c r="P1024" s="556">
        <f t="shared" si="51"/>
        <v>0</v>
      </c>
      <c r="Q1024" s="556">
        <f t="shared" si="52"/>
        <v>0</v>
      </c>
      <c r="R1024" s="556">
        <f t="shared" si="53"/>
        <v>0</v>
      </c>
      <c r="S1024" s="556">
        <f t="shared" si="53"/>
        <v>0</v>
      </c>
      <c r="T1024" s="395"/>
      <c r="U1024" s="395"/>
      <c r="V1024" s="395"/>
      <c r="W1024" s="395"/>
      <c r="BA1024" s="553"/>
    </row>
    <row r="1025" spans="2:53" x14ac:dyDescent="0.35">
      <c r="B1025" s="80"/>
      <c r="C1025" s="119"/>
      <c r="D1025" s="119"/>
      <c r="E1025" s="202"/>
      <c r="F1025" s="119"/>
      <c r="G1025" s="120"/>
      <c r="H1025" s="41"/>
      <c r="I1025" s="41"/>
      <c r="J1025" s="329">
        <v>0</v>
      </c>
      <c r="K1025" s="329">
        <v>0</v>
      </c>
      <c r="L1025" s="391"/>
      <c r="M1025" s="150"/>
      <c r="O1025" s="555"/>
      <c r="P1025" s="556">
        <f t="shared" si="51"/>
        <v>0</v>
      </c>
      <c r="Q1025" s="556">
        <f t="shared" si="52"/>
        <v>0</v>
      </c>
      <c r="R1025" s="556">
        <f t="shared" si="53"/>
        <v>0</v>
      </c>
      <c r="S1025" s="556">
        <f t="shared" si="53"/>
        <v>0</v>
      </c>
      <c r="T1025" s="395"/>
      <c r="U1025" s="395"/>
      <c r="V1025" s="395"/>
      <c r="W1025" s="395"/>
      <c r="BA1025" s="553"/>
    </row>
    <row r="1026" spans="2:53" x14ac:dyDescent="0.35">
      <c r="B1026" s="80"/>
      <c r="C1026" s="119"/>
      <c r="D1026" s="119"/>
      <c r="E1026" s="202"/>
      <c r="F1026" s="119"/>
      <c r="G1026" s="120"/>
      <c r="H1026" s="41"/>
      <c r="I1026" s="41"/>
      <c r="J1026" s="329">
        <v>0</v>
      </c>
      <c r="K1026" s="329">
        <v>0</v>
      </c>
      <c r="L1026" s="391"/>
      <c r="M1026" s="150"/>
      <c r="O1026" s="555"/>
      <c r="P1026" s="556">
        <f t="shared" si="51"/>
        <v>0</v>
      </c>
      <c r="Q1026" s="556">
        <f t="shared" si="52"/>
        <v>0</v>
      </c>
      <c r="R1026" s="556">
        <f t="shared" si="53"/>
        <v>0</v>
      </c>
      <c r="S1026" s="556">
        <f t="shared" si="53"/>
        <v>0</v>
      </c>
      <c r="T1026" s="395"/>
      <c r="U1026" s="395"/>
      <c r="V1026" s="395"/>
      <c r="W1026" s="395"/>
      <c r="BA1026" s="553"/>
    </row>
    <row r="1027" spans="2:53" x14ac:dyDescent="0.35">
      <c r="B1027" s="80"/>
      <c r="C1027" s="119"/>
      <c r="D1027" s="119"/>
      <c r="E1027" s="202"/>
      <c r="F1027" s="119"/>
      <c r="G1027" s="120"/>
      <c r="H1027" s="41"/>
      <c r="I1027" s="41"/>
      <c r="J1027" s="329">
        <v>0</v>
      </c>
      <c r="K1027" s="329">
        <v>0</v>
      </c>
      <c r="L1027" s="391"/>
      <c r="M1027" s="150"/>
      <c r="O1027" s="555"/>
      <c r="P1027" s="556">
        <f t="shared" si="51"/>
        <v>0</v>
      </c>
      <c r="Q1027" s="556">
        <f t="shared" si="52"/>
        <v>0</v>
      </c>
      <c r="R1027" s="556">
        <f t="shared" si="53"/>
        <v>0</v>
      </c>
      <c r="S1027" s="556">
        <f t="shared" si="53"/>
        <v>0</v>
      </c>
      <c r="T1027" s="395"/>
      <c r="U1027" s="395"/>
      <c r="V1027" s="395"/>
      <c r="W1027" s="395"/>
      <c r="BA1027" s="553"/>
    </row>
    <row r="1028" spans="2:53" x14ac:dyDescent="0.35">
      <c r="B1028" s="80"/>
      <c r="C1028" s="119"/>
      <c r="D1028" s="119"/>
      <c r="E1028" s="202"/>
      <c r="F1028" s="119"/>
      <c r="G1028" s="120"/>
      <c r="H1028" s="41"/>
      <c r="I1028" s="41"/>
      <c r="J1028" s="329">
        <v>0</v>
      </c>
      <c r="K1028" s="329">
        <v>0</v>
      </c>
      <c r="L1028" s="391"/>
      <c r="M1028" s="150"/>
      <c r="O1028" s="555"/>
      <c r="P1028" s="556">
        <f t="shared" si="51"/>
        <v>0</v>
      </c>
      <c r="Q1028" s="556">
        <f t="shared" si="52"/>
        <v>0</v>
      </c>
      <c r="R1028" s="556">
        <f t="shared" si="53"/>
        <v>0</v>
      </c>
      <c r="S1028" s="556">
        <f t="shared" si="53"/>
        <v>0</v>
      </c>
      <c r="T1028" s="395"/>
      <c r="U1028" s="395"/>
      <c r="V1028" s="395"/>
      <c r="W1028" s="395"/>
      <c r="BA1028" s="553"/>
    </row>
    <row r="1029" spans="2:53" x14ac:dyDescent="0.35">
      <c r="B1029" s="80"/>
      <c r="C1029" s="119"/>
      <c r="D1029" s="119"/>
      <c r="E1029" s="202"/>
      <c r="F1029" s="119"/>
      <c r="G1029" s="120"/>
      <c r="H1029" s="41"/>
      <c r="I1029" s="41"/>
      <c r="J1029" s="329">
        <v>0</v>
      </c>
      <c r="K1029" s="329">
        <v>0</v>
      </c>
      <c r="L1029" s="391"/>
      <c r="M1029" s="150"/>
      <c r="O1029" s="555"/>
      <c r="P1029" s="556">
        <f t="shared" si="51"/>
        <v>0</v>
      </c>
      <c r="Q1029" s="556">
        <f t="shared" si="52"/>
        <v>0</v>
      </c>
      <c r="R1029" s="556">
        <f t="shared" si="53"/>
        <v>0</v>
      </c>
      <c r="S1029" s="556">
        <f t="shared" si="53"/>
        <v>0</v>
      </c>
      <c r="T1029" s="395"/>
      <c r="U1029" s="395"/>
      <c r="V1029" s="395"/>
      <c r="W1029" s="395"/>
      <c r="BA1029" s="553"/>
    </row>
    <row r="1030" spans="2:53" x14ac:dyDescent="0.35">
      <c r="B1030" s="80"/>
      <c r="C1030" s="119"/>
      <c r="D1030" s="119"/>
      <c r="E1030" s="202"/>
      <c r="F1030" s="119"/>
      <c r="G1030" s="120"/>
      <c r="H1030" s="41"/>
      <c r="I1030" s="41"/>
      <c r="J1030" s="329">
        <v>0</v>
      </c>
      <c r="K1030" s="329">
        <v>0</v>
      </c>
      <c r="L1030" s="391"/>
      <c r="M1030" s="150"/>
      <c r="O1030" s="555"/>
      <c r="P1030" s="556">
        <f t="shared" si="51"/>
        <v>0</v>
      </c>
      <c r="Q1030" s="556">
        <f t="shared" si="52"/>
        <v>0</v>
      </c>
      <c r="R1030" s="556">
        <f t="shared" si="53"/>
        <v>0</v>
      </c>
      <c r="S1030" s="556">
        <f t="shared" si="53"/>
        <v>0</v>
      </c>
      <c r="T1030" s="395"/>
      <c r="U1030" s="395"/>
      <c r="V1030" s="395"/>
      <c r="W1030" s="395"/>
      <c r="BA1030" s="553"/>
    </row>
    <row r="1031" spans="2:53" x14ac:dyDescent="0.35">
      <c r="B1031" s="80"/>
      <c r="C1031" s="119"/>
      <c r="D1031" s="119"/>
      <c r="E1031" s="202"/>
      <c r="F1031" s="119"/>
      <c r="G1031" s="120"/>
      <c r="H1031" s="41"/>
      <c r="I1031" s="41"/>
      <c r="J1031" s="329">
        <v>0</v>
      </c>
      <c r="K1031" s="329">
        <v>0</v>
      </c>
      <c r="L1031" s="391"/>
      <c r="M1031" s="150"/>
      <c r="O1031" s="555"/>
      <c r="P1031" s="556">
        <f t="shared" si="51"/>
        <v>0</v>
      </c>
      <c r="Q1031" s="556">
        <f t="shared" si="52"/>
        <v>0</v>
      </c>
      <c r="R1031" s="556">
        <f t="shared" si="53"/>
        <v>0</v>
      </c>
      <c r="S1031" s="556">
        <f t="shared" si="53"/>
        <v>0</v>
      </c>
      <c r="T1031" s="395"/>
      <c r="U1031" s="395"/>
      <c r="V1031" s="395"/>
      <c r="W1031" s="395"/>
      <c r="BA1031" s="553"/>
    </row>
    <row r="1032" spans="2:53" x14ac:dyDescent="0.35">
      <c r="B1032" s="80"/>
      <c r="C1032" s="119"/>
      <c r="D1032" s="119"/>
      <c r="E1032" s="202"/>
      <c r="F1032" s="119"/>
      <c r="G1032" s="120"/>
      <c r="H1032" s="41"/>
      <c r="I1032" s="41"/>
      <c r="J1032" s="329">
        <v>0</v>
      </c>
      <c r="K1032" s="329">
        <v>0</v>
      </c>
      <c r="L1032" s="391"/>
      <c r="M1032" s="150"/>
      <c r="O1032" s="555"/>
      <c r="P1032" s="556">
        <f t="shared" si="51"/>
        <v>0</v>
      </c>
      <c r="Q1032" s="556">
        <f t="shared" si="52"/>
        <v>0</v>
      </c>
      <c r="R1032" s="556">
        <f t="shared" si="53"/>
        <v>0</v>
      </c>
      <c r="S1032" s="556">
        <f t="shared" si="53"/>
        <v>0</v>
      </c>
      <c r="T1032" s="395"/>
      <c r="U1032" s="395"/>
      <c r="V1032" s="395"/>
      <c r="W1032" s="395"/>
      <c r="BA1032" s="553"/>
    </row>
    <row r="1033" spans="2:53" x14ac:dyDescent="0.35">
      <c r="B1033" s="80"/>
      <c r="C1033" s="119"/>
      <c r="D1033" s="119"/>
      <c r="E1033" s="202"/>
      <c r="F1033" s="119"/>
      <c r="G1033" s="120"/>
      <c r="H1033" s="41"/>
      <c r="I1033" s="41"/>
      <c r="J1033" s="329">
        <v>0</v>
      </c>
      <c r="K1033" s="329">
        <v>0</v>
      </c>
      <c r="L1033" s="391"/>
      <c r="M1033" s="150"/>
      <c r="O1033" s="555"/>
      <c r="P1033" s="556">
        <f t="shared" si="51"/>
        <v>0</v>
      </c>
      <c r="Q1033" s="556">
        <f t="shared" si="52"/>
        <v>0</v>
      </c>
      <c r="R1033" s="556">
        <f t="shared" si="53"/>
        <v>0</v>
      </c>
      <c r="S1033" s="556">
        <f t="shared" si="53"/>
        <v>0</v>
      </c>
      <c r="T1033" s="395"/>
      <c r="U1033" s="395"/>
      <c r="V1033" s="395"/>
      <c r="W1033" s="395"/>
      <c r="BA1033" s="553"/>
    </row>
    <row r="1034" spans="2:53" x14ac:dyDescent="0.35">
      <c r="B1034" s="80"/>
      <c r="C1034" s="119"/>
      <c r="D1034" s="119"/>
      <c r="E1034" s="202"/>
      <c r="F1034" s="119"/>
      <c r="G1034" s="120"/>
      <c r="H1034" s="41"/>
      <c r="I1034" s="41"/>
      <c r="J1034" s="329">
        <v>0</v>
      </c>
      <c r="K1034" s="329">
        <v>0</v>
      </c>
      <c r="L1034" s="391"/>
      <c r="M1034" s="150"/>
      <c r="O1034" s="555"/>
      <c r="P1034" s="556">
        <f t="shared" si="51"/>
        <v>0</v>
      </c>
      <c r="Q1034" s="556">
        <f t="shared" si="52"/>
        <v>0</v>
      </c>
      <c r="R1034" s="556">
        <f t="shared" si="53"/>
        <v>0</v>
      </c>
      <c r="S1034" s="556">
        <f t="shared" si="53"/>
        <v>0</v>
      </c>
      <c r="T1034" s="395"/>
      <c r="U1034" s="395"/>
      <c r="V1034" s="395"/>
      <c r="W1034" s="395"/>
      <c r="BA1034" s="553"/>
    </row>
    <row r="1035" spans="2:53" x14ac:dyDescent="0.35">
      <c r="B1035" s="80"/>
      <c r="C1035" s="119"/>
      <c r="D1035" s="119"/>
      <c r="E1035" s="202"/>
      <c r="F1035" s="119"/>
      <c r="G1035" s="120"/>
      <c r="H1035" s="41"/>
      <c r="I1035" s="41"/>
      <c r="J1035" s="329">
        <v>0</v>
      </c>
      <c r="K1035" s="329">
        <v>0</v>
      </c>
      <c r="L1035" s="391"/>
      <c r="M1035" s="150"/>
      <c r="O1035" s="555"/>
      <c r="P1035" s="556">
        <f t="shared" si="51"/>
        <v>0</v>
      </c>
      <c r="Q1035" s="556">
        <f t="shared" si="52"/>
        <v>0</v>
      </c>
      <c r="R1035" s="556">
        <f t="shared" si="53"/>
        <v>0</v>
      </c>
      <c r="S1035" s="556">
        <f t="shared" si="53"/>
        <v>0</v>
      </c>
      <c r="T1035" s="395"/>
      <c r="U1035" s="395"/>
      <c r="V1035" s="395"/>
      <c r="W1035" s="395"/>
      <c r="BA1035" s="553"/>
    </row>
    <row r="1036" spans="2:53" x14ac:dyDescent="0.35">
      <c r="B1036" s="80"/>
      <c r="C1036" s="119"/>
      <c r="D1036" s="119"/>
      <c r="E1036" s="202"/>
      <c r="F1036" s="119"/>
      <c r="G1036" s="120"/>
      <c r="H1036" s="41"/>
      <c r="I1036" s="41"/>
      <c r="J1036" s="329">
        <v>0</v>
      </c>
      <c r="K1036" s="329">
        <v>0</v>
      </c>
      <c r="L1036" s="391"/>
      <c r="M1036" s="150"/>
      <c r="O1036" s="555"/>
      <c r="P1036" s="556">
        <f t="shared" si="51"/>
        <v>0</v>
      </c>
      <c r="Q1036" s="556">
        <f t="shared" si="52"/>
        <v>0</v>
      </c>
      <c r="R1036" s="556">
        <f t="shared" si="53"/>
        <v>0</v>
      </c>
      <c r="S1036" s="556">
        <f t="shared" si="53"/>
        <v>0</v>
      </c>
      <c r="T1036" s="395"/>
      <c r="U1036" s="395"/>
      <c r="V1036" s="395"/>
      <c r="W1036" s="395"/>
      <c r="BA1036" s="553"/>
    </row>
    <row r="1037" spans="2:53" x14ac:dyDescent="0.35">
      <c r="B1037" s="80"/>
      <c r="C1037" s="119"/>
      <c r="D1037" s="119"/>
      <c r="E1037" s="202"/>
      <c r="F1037" s="119"/>
      <c r="G1037" s="120"/>
      <c r="H1037" s="41"/>
      <c r="I1037" s="41"/>
      <c r="J1037" s="329">
        <v>0</v>
      </c>
      <c r="K1037" s="329">
        <v>0</v>
      </c>
      <c r="L1037" s="391"/>
      <c r="M1037" s="150"/>
      <c r="O1037" s="555"/>
      <c r="P1037" s="556">
        <f t="shared" si="51"/>
        <v>0</v>
      </c>
      <c r="Q1037" s="556">
        <f t="shared" si="52"/>
        <v>0</v>
      </c>
      <c r="R1037" s="556">
        <f t="shared" si="53"/>
        <v>0</v>
      </c>
      <c r="S1037" s="556">
        <f t="shared" si="53"/>
        <v>0</v>
      </c>
      <c r="T1037" s="395"/>
      <c r="U1037" s="395"/>
      <c r="V1037" s="395"/>
      <c r="W1037" s="395"/>
      <c r="BA1037" s="553"/>
    </row>
    <row r="1038" spans="2:53" x14ac:dyDescent="0.35">
      <c r="B1038" s="80"/>
      <c r="C1038" s="119"/>
      <c r="D1038" s="119"/>
      <c r="E1038" s="202"/>
      <c r="F1038" s="119"/>
      <c r="G1038" s="120"/>
      <c r="H1038" s="41"/>
      <c r="I1038" s="41"/>
      <c r="J1038" s="329">
        <v>0</v>
      </c>
      <c r="K1038" s="329">
        <v>0</v>
      </c>
      <c r="L1038" s="391"/>
      <c r="M1038" s="150"/>
      <c r="O1038" s="555"/>
      <c r="P1038" s="556">
        <f t="shared" si="51"/>
        <v>0</v>
      </c>
      <c r="Q1038" s="556">
        <f t="shared" si="52"/>
        <v>0</v>
      </c>
      <c r="R1038" s="556">
        <f t="shared" si="53"/>
        <v>0</v>
      </c>
      <c r="S1038" s="556">
        <f t="shared" si="53"/>
        <v>0</v>
      </c>
      <c r="T1038" s="395"/>
      <c r="U1038" s="395"/>
      <c r="V1038" s="395"/>
      <c r="W1038" s="395"/>
      <c r="BA1038" s="553"/>
    </row>
    <row r="1039" spans="2:53" x14ac:dyDescent="0.35">
      <c r="B1039" s="80"/>
      <c r="C1039" s="119"/>
      <c r="D1039" s="119"/>
      <c r="E1039" s="202"/>
      <c r="F1039" s="119"/>
      <c r="G1039" s="120"/>
      <c r="H1039" s="41"/>
      <c r="I1039" s="41"/>
      <c r="J1039" s="329">
        <v>0</v>
      </c>
      <c r="K1039" s="329">
        <v>0</v>
      </c>
      <c r="L1039" s="391"/>
      <c r="M1039" s="150"/>
      <c r="O1039" s="555"/>
      <c r="P1039" s="556">
        <f t="shared" si="51"/>
        <v>0</v>
      </c>
      <c r="Q1039" s="556">
        <f t="shared" si="52"/>
        <v>0</v>
      </c>
      <c r="R1039" s="556">
        <f t="shared" si="53"/>
        <v>0</v>
      </c>
      <c r="S1039" s="556">
        <f t="shared" si="53"/>
        <v>0</v>
      </c>
      <c r="T1039" s="395"/>
      <c r="U1039" s="395"/>
      <c r="V1039" s="395"/>
      <c r="W1039" s="395"/>
      <c r="BA1039" s="553"/>
    </row>
    <row r="1040" spans="2:53" x14ac:dyDescent="0.35">
      <c r="B1040" s="80"/>
      <c r="C1040" s="119"/>
      <c r="D1040" s="119"/>
      <c r="E1040" s="202"/>
      <c r="F1040" s="119"/>
      <c r="G1040" s="120"/>
      <c r="H1040" s="41"/>
      <c r="I1040" s="41"/>
      <c r="J1040" s="329">
        <v>0</v>
      </c>
      <c r="K1040" s="329">
        <v>0</v>
      </c>
      <c r="L1040" s="391"/>
      <c r="M1040" s="150"/>
      <c r="O1040" s="555"/>
      <c r="P1040" s="556">
        <f t="shared" si="51"/>
        <v>0</v>
      </c>
      <c r="Q1040" s="556">
        <f t="shared" si="52"/>
        <v>0</v>
      </c>
      <c r="R1040" s="556">
        <f t="shared" si="53"/>
        <v>0</v>
      </c>
      <c r="S1040" s="556">
        <f t="shared" si="53"/>
        <v>0</v>
      </c>
      <c r="T1040" s="395"/>
      <c r="U1040" s="395"/>
      <c r="V1040" s="395"/>
      <c r="W1040" s="395"/>
      <c r="BA1040" s="553"/>
    </row>
    <row r="1041" spans="2:53" x14ac:dyDescent="0.35">
      <c r="B1041" s="80"/>
      <c r="C1041" s="119"/>
      <c r="D1041" s="119"/>
      <c r="E1041" s="202"/>
      <c r="F1041" s="119"/>
      <c r="G1041" s="120"/>
      <c r="H1041" s="41"/>
      <c r="I1041" s="41"/>
      <c r="J1041" s="329">
        <v>0</v>
      </c>
      <c r="K1041" s="329">
        <v>0</v>
      </c>
      <c r="L1041" s="391"/>
      <c r="M1041" s="150"/>
      <c r="O1041" s="555"/>
      <c r="P1041" s="556">
        <f t="shared" si="51"/>
        <v>0</v>
      </c>
      <c r="Q1041" s="556">
        <f t="shared" si="52"/>
        <v>0</v>
      </c>
      <c r="R1041" s="556">
        <f t="shared" si="53"/>
        <v>0</v>
      </c>
      <c r="S1041" s="556">
        <f t="shared" si="53"/>
        <v>0</v>
      </c>
      <c r="T1041" s="395"/>
      <c r="U1041" s="395"/>
      <c r="V1041" s="395"/>
      <c r="W1041" s="395"/>
      <c r="BA1041" s="553"/>
    </row>
    <row r="1042" spans="2:53" x14ac:dyDescent="0.35">
      <c r="B1042" s="80"/>
      <c r="C1042" s="119"/>
      <c r="D1042" s="119"/>
      <c r="E1042" s="202"/>
      <c r="F1042" s="119"/>
      <c r="G1042" s="120"/>
      <c r="H1042" s="41"/>
      <c r="I1042" s="41"/>
      <c r="J1042" s="329">
        <v>0</v>
      </c>
      <c r="K1042" s="329">
        <v>0</v>
      </c>
      <c r="L1042" s="391"/>
      <c r="M1042" s="150"/>
      <c r="O1042" s="555"/>
      <c r="P1042" s="556">
        <f t="shared" si="51"/>
        <v>0</v>
      </c>
      <c r="Q1042" s="556">
        <f t="shared" si="52"/>
        <v>0</v>
      </c>
      <c r="R1042" s="556">
        <f t="shared" si="53"/>
        <v>0</v>
      </c>
      <c r="S1042" s="556">
        <f t="shared" si="53"/>
        <v>0</v>
      </c>
      <c r="T1042" s="395"/>
      <c r="U1042" s="395"/>
      <c r="V1042" s="395"/>
      <c r="W1042" s="395"/>
      <c r="BA1042" s="553"/>
    </row>
    <row r="1043" spans="2:53" x14ac:dyDescent="0.35">
      <c r="B1043" s="80"/>
      <c r="C1043" s="119"/>
      <c r="D1043" s="119"/>
      <c r="E1043" s="202"/>
      <c r="F1043" s="119"/>
      <c r="G1043" s="120"/>
      <c r="H1043" s="41"/>
      <c r="I1043" s="41"/>
      <c r="J1043" s="329">
        <v>0</v>
      </c>
      <c r="K1043" s="329">
        <v>0</v>
      </c>
      <c r="L1043" s="391"/>
      <c r="M1043" s="150"/>
      <c r="O1043" s="555"/>
      <c r="P1043" s="556">
        <f t="shared" si="51"/>
        <v>0</v>
      </c>
      <c r="Q1043" s="556">
        <f t="shared" si="52"/>
        <v>0</v>
      </c>
      <c r="R1043" s="556">
        <f t="shared" si="53"/>
        <v>0</v>
      </c>
      <c r="S1043" s="556">
        <f t="shared" si="53"/>
        <v>0</v>
      </c>
      <c r="T1043" s="395"/>
      <c r="U1043" s="395"/>
      <c r="V1043" s="395"/>
      <c r="W1043" s="395"/>
      <c r="BA1043" s="553"/>
    </row>
    <row r="1044" spans="2:53" x14ac:dyDescent="0.35">
      <c r="B1044" s="80"/>
      <c r="C1044" s="119"/>
      <c r="D1044" s="119"/>
      <c r="E1044" s="202"/>
      <c r="F1044" s="119"/>
      <c r="G1044" s="120"/>
      <c r="H1044" s="41"/>
      <c r="I1044" s="41"/>
      <c r="J1044" s="329">
        <v>0</v>
      </c>
      <c r="K1044" s="329">
        <v>0</v>
      </c>
      <c r="L1044" s="391"/>
      <c r="M1044" s="150"/>
      <c r="O1044" s="555"/>
      <c r="P1044" s="556">
        <f t="shared" si="51"/>
        <v>0</v>
      </c>
      <c r="Q1044" s="556">
        <f t="shared" si="52"/>
        <v>0</v>
      </c>
      <c r="R1044" s="556">
        <f t="shared" si="53"/>
        <v>0</v>
      </c>
      <c r="S1044" s="556">
        <f t="shared" si="53"/>
        <v>0</v>
      </c>
      <c r="T1044" s="395"/>
      <c r="U1044" s="395"/>
      <c r="V1044" s="395"/>
      <c r="W1044" s="395"/>
      <c r="BA1044" s="553"/>
    </row>
    <row r="1045" spans="2:53" x14ac:dyDescent="0.35">
      <c r="B1045" s="80"/>
      <c r="C1045" s="119"/>
      <c r="D1045" s="119"/>
      <c r="E1045" s="202"/>
      <c r="F1045" s="119"/>
      <c r="G1045" s="120"/>
      <c r="H1045" s="41"/>
      <c r="I1045" s="41"/>
      <c r="J1045" s="329">
        <v>0</v>
      </c>
      <c r="K1045" s="329">
        <v>0</v>
      </c>
      <c r="L1045" s="391"/>
      <c r="M1045" s="150"/>
      <c r="O1045" s="555"/>
      <c r="P1045" s="556">
        <f t="shared" si="51"/>
        <v>0</v>
      </c>
      <c r="Q1045" s="556">
        <f t="shared" si="52"/>
        <v>0</v>
      </c>
      <c r="R1045" s="556">
        <f t="shared" si="53"/>
        <v>0</v>
      </c>
      <c r="S1045" s="556">
        <f t="shared" si="53"/>
        <v>0</v>
      </c>
      <c r="T1045" s="395"/>
      <c r="U1045" s="395"/>
      <c r="V1045" s="395"/>
      <c r="W1045" s="395"/>
      <c r="BA1045" s="553"/>
    </row>
    <row r="1046" spans="2:53" x14ac:dyDescent="0.35">
      <c r="B1046" s="80"/>
      <c r="C1046" s="119"/>
      <c r="D1046" s="119"/>
      <c r="E1046" s="202"/>
      <c r="F1046" s="119"/>
      <c r="G1046" s="120"/>
      <c r="H1046" s="41"/>
      <c r="I1046" s="41"/>
      <c r="J1046" s="329">
        <v>0</v>
      </c>
      <c r="K1046" s="329">
        <v>0</v>
      </c>
      <c r="L1046" s="391"/>
      <c r="M1046" s="150"/>
      <c r="O1046" s="555"/>
      <c r="P1046" s="556">
        <f t="shared" si="51"/>
        <v>0</v>
      </c>
      <c r="Q1046" s="556">
        <f t="shared" si="52"/>
        <v>0</v>
      </c>
      <c r="R1046" s="556">
        <f t="shared" si="53"/>
        <v>0</v>
      </c>
      <c r="S1046" s="556">
        <f t="shared" si="53"/>
        <v>0</v>
      </c>
      <c r="T1046" s="395"/>
      <c r="U1046" s="395"/>
      <c r="V1046" s="395"/>
      <c r="W1046" s="395"/>
      <c r="BA1046" s="553"/>
    </row>
    <row r="1047" spans="2:53" x14ac:dyDescent="0.35">
      <c r="B1047" s="80"/>
      <c r="C1047" s="119"/>
      <c r="D1047" s="119"/>
      <c r="E1047" s="202"/>
      <c r="F1047" s="119"/>
      <c r="G1047" s="120"/>
      <c r="H1047" s="41"/>
      <c r="I1047" s="41"/>
      <c r="J1047" s="329">
        <v>0</v>
      </c>
      <c r="K1047" s="329">
        <v>0</v>
      </c>
      <c r="L1047" s="391"/>
      <c r="M1047" s="150"/>
      <c r="O1047" s="555"/>
      <c r="P1047" s="556">
        <f t="shared" si="51"/>
        <v>0</v>
      </c>
      <c r="Q1047" s="556">
        <f t="shared" si="52"/>
        <v>0</v>
      </c>
      <c r="R1047" s="556">
        <f t="shared" si="53"/>
        <v>0</v>
      </c>
      <c r="S1047" s="556">
        <f t="shared" si="53"/>
        <v>0</v>
      </c>
      <c r="T1047" s="395"/>
      <c r="U1047" s="395"/>
      <c r="V1047" s="395"/>
      <c r="W1047" s="395"/>
      <c r="BA1047" s="553"/>
    </row>
    <row r="1048" spans="2:53" x14ac:dyDescent="0.35">
      <c r="B1048" s="80"/>
      <c r="C1048" s="119"/>
      <c r="D1048" s="119"/>
      <c r="E1048" s="202"/>
      <c r="F1048" s="119"/>
      <c r="G1048" s="120"/>
      <c r="H1048" s="41"/>
      <c r="I1048" s="41"/>
      <c r="J1048" s="329">
        <v>0</v>
      </c>
      <c r="K1048" s="329">
        <v>0</v>
      </c>
      <c r="L1048" s="391"/>
      <c r="M1048" s="150"/>
      <c r="O1048" s="555"/>
      <c r="P1048" s="556">
        <f t="shared" si="51"/>
        <v>0</v>
      </c>
      <c r="Q1048" s="556">
        <f t="shared" si="52"/>
        <v>0</v>
      </c>
      <c r="R1048" s="556">
        <f t="shared" si="53"/>
        <v>0</v>
      </c>
      <c r="S1048" s="556">
        <f t="shared" si="53"/>
        <v>0</v>
      </c>
      <c r="T1048" s="395"/>
      <c r="U1048" s="395"/>
      <c r="V1048" s="395"/>
      <c r="W1048" s="395"/>
      <c r="BA1048" s="553"/>
    </row>
    <row r="1049" spans="2:53" x14ac:dyDescent="0.35">
      <c r="B1049" s="80"/>
      <c r="C1049" s="119"/>
      <c r="D1049" s="119"/>
      <c r="E1049" s="202"/>
      <c r="F1049" s="119"/>
      <c r="G1049" s="120"/>
      <c r="H1049" s="41"/>
      <c r="I1049" s="41"/>
      <c r="J1049" s="329">
        <v>0</v>
      </c>
      <c r="K1049" s="329">
        <v>0</v>
      </c>
      <c r="L1049" s="391"/>
      <c r="M1049" s="150"/>
      <c r="O1049" s="555"/>
      <c r="P1049" s="556">
        <f t="shared" si="51"/>
        <v>0</v>
      </c>
      <c r="Q1049" s="556">
        <f t="shared" si="52"/>
        <v>0</v>
      </c>
      <c r="R1049" s="556">
        <f t="shared" si="53"/>
        <v>0</v>
      </c>
      <c r="S1049" s="556">
        <f t="shared" si="53"/>
        <v>0</v>
      </c>
      <c r="T1049" s="395"/>
      <c r="U1049" s="395"/>
      <c r="V1049" s="395"/>
      <c r="W1049" s="395"/>
      <c r="BA1049" s="553"/>
    </row>
    <row r="1050" spans="2:53" x14ac:dyDescent="0.35">
      <c r="B1050" s="80"/>
      <c r="C1050" s="119"/>
      <c r="D1050" s="119"/>
      <c r="E1050" s="202"/>
      <c r="F1050" s="119"/>
      <c r="G1050" s="120"/>
      <c r="H1050" s="41"/>
      <c r="I1050" s="41"/>
      <c r="J1050" s="329">
        <v>0</v>
      </c>
      <c r="K1050" s="329">
        <v>0</v>
      </c>
      <c r="L1050" s="391"/>
      <c r="M1050" s="150"/>
      <c r="O1050" s="555"/>
      <c r="P1050" s="556">
        <f t="shared" si="51"/>
        <v>0</v>
      </c>
      <c r="Q1050" s="556">
        <f t="shared" si="52"/>
        <v>0</v>
      </c>
      <c r="R1050" s="556">
        <f t="shared" si="53"/>
        <v>0</v>
      </c>
      <c r="S1050" s="556">
        <f t="shared" si="53"/>
        <v>0</v>
      </c>
      <c r="T1050" s="395"/>
      <c r="U1050" s="395"/>
      <c r="V1050" s="395"/>
      <c r="W1050" s="395"/>
      <c r="BA1050" s="553"/>
    </row>
    <row r="1051" spans="2:53" x14ac:dyDescent="0.35">
      <c r="B1051" s="80"/>
      <c r="C1051" s="119"/>
      <c r="D1051" s="119"/>
      <c r="E1051" s="202"/>
      <c r="F1051" s="119"/>
      <c r="G1051" s="120"/>
      <c r="H1051" s="41"/>
      <c r="I1051" s="41"/>
      <c r="J1051" s="329">
        <v>0</v>
      </c>
      <c r="K1051" s="329">
        <v>0</v>
      </c>
      <c r="L1051" s="391"/>
      <c r="M1051" s="150"/>
      <c r="O1051" s="555"/>
      <c r="P1051" s="556">
        <f t="shared" si="51"/>
        <v>0</v>
      </c>
      <c r="Q1051" s="556">
        <f t="shared" si="52"/>
        <v>0</v>
      </c>
      <c r="R1051" s="556">
        <f t="shared" si="53"/>
        <v>0</v>
      </c>
      <c r="S1051" s="556">
        <f t="shared" si="53"/>
        <v>0</v>
      </c>
      <c r="T1051" s="395"/>
      <c r="U1051" s="395"/>
      <c r="V1051" s="395"/>
      <c r="W1051" s="395"/>
      <c r="BA1051" s="553"/>
    </row>
    <row r="1052" spans="2:53" x14ac:dyDescent="0.35">
      <c r="B1052" s="80"/>
      <c r="C1052" s="119"/>
      <c r="D1052" s="119"/>
      <c r="E1052" s="202"/>
      <c r="F1052" s="119"/>
      <c r="G1052" s="120"/>
      <c r="H1052" s="41"/>
      <c r="I1052" s="41"/>
      <c r="J1052" s="329">
        <v>0</v>
      </c>
      <c r="K1052" s="329">
        <v>0</v>
      </c>
      <c r="L1052" s="391"/>
      <c r="M1052" s="150"/>
      <c r="O1052" s="555"/>
      <c r="P1052" s="556">
        <f t="shared" si="51"/>
        <v>0</v>
      </c>
      <c r="Q1052" s="556">
        <f t="shared" si="52"/>
        <v>0</v>
      </c>
      <c r="R1052" s="556">
        <f t="shared" si="53"/>
        <v>0</v>
      </c>
      <c r="S1052" s="556">
        <f t="shared" si="53"/>
        <v>0</v>
      </c>
      <c r="T1052" s="395"/>
      <c r="U1052" s="395"/>
      <c r="V1052" s="395"/>
      <c r="W1052" s="395"/>
      <c r="BA1052" s="553"/>
    </row>
    <row r="1053" spans="2:53" x14ac:dyDescent="0.35">
      <c r="B1053" s="80"/>
      <c r="C1053" s="119"/>
      <c r="D1053" s="119"/>
      <c r="E1053" s="202"/>
      <c r="F1053" s="119"/>
      <c r="G1053" s="120"/>
      <c r="H1053" s="41"/>
      <c r="I1053" s="41"/>
      <c r="J1053" s="329">
        <v>0</v>
      </c>
      <c r="K1053" s="329">
        <v>0</v>
      </c>
      <c r="L1053" s="391"/>
      <c r="M1053" s="150"/>
      <c r="O1053" s="555"/>
      <c r="P1053" s="556">
        <f t="shared" si="51"/>
        <v>0</v>
      </c>
      <c r="Q1053" s="556">
        <f t="shared" si="52"/>
        <v>0</v>
      </c>
      <c r="R1053" s="556">
        <f t="shared" si="53"/>
        <v>0</v>
      </c>
      <c r="S1053" s="556">
        <f t="shared" si="53"/>
        <v>0</v>
      </c>
      <c r="T1053" s="395"/>
      <c r="U1053" s="395"/>
      <c r="V1053" s="395"/>
      <c r="W1053" s="395"/>
      <c r="BA1053" s="553"/>
    </row>
    <row r="1054" spans="2:53" x14ac:dyDescent="0.35">
      <c r="B1054" s="80"/>
      <c r="C1054" s="119"/>
      <c r="D1054" s="119"/>
      <c r="E1054" s="202"/>
      <c r="F1054" s="119"/>
      <c r="G1054" s="120"/>
      <c r="H1054" s="41"/>
      <c r="I1054" s="41"/>
      <c r="J1054" s="329">
        <v>0</v>
      </c>
      <c r="K1054" s="329">
        <v>0</v>
      </c>
      <c r="L1054" s="391"/>
      <c r="M1054" s="150"/>
      <c r="O1054" s="555"/>
      <c r="P1054" s="556">
        <f t="shared" si="51"/>
        <v>0</v>
      </c>
      <c r="Q1054" s="556">
        <f t="shared" si="52"/>
        <v>0</v>
      </c>
      <c r="R1054" s="556">
        <f t="shared" si="53"/>
        <v>0</v>
      </c>
      <c r="S1054" s="556">
        <f t="shared" si="53"/>
        <v>0</v>
      </c>
      <c r="T1054" s="395"/>
      <c r="U1054" s="395"/>
      <c r="V1054" s="395"/>
      <c r="W1054" s="395"/>
      <c r="BA1054" s="553"/>
    </row>
    <row r="1055" spans="2:53" x14ac:dyDescent="0.35">
      <c r="B1055" s="80"/>
      <c r="C1055" s="119"/>
      <c r="D1055" s="119"/>
      <c r="E1055" s="202"/>
      <c r="F1055" s="119"/>
      <c r="G1055" s="120"/>
      <c r="H1055" s="41"/>
      <c r="I1055" s="41"/>
      <c r="J1055" s="329">
        <v>0</v>
      </c>
      <c r="K1055" s="329">
        <v>0</v>
      </c>
      <c r="L1055" s="391"/>
      <c r="M1055" s="150"/>
      <c r="O1055" s="555"/>
      <c r="P1055" s="556">
        <f t="shared" si="51"/>
        <v>0</v>
      </c>
      <c r="Q1055" s="556">
        <f t="shared" si="52"/>
        <v>0</v>
      </c>
      <c r="R1055" s="556">
        <f t="shared" si="53"/>
        <v>0</v>
      </c>
      <c r="S1055" s="556">
        <f t="shared" si="53"/>
        <v>0</v>
      </c>
      <c r="T1055" s="395"/>
      <c r="U1055" s="395"/>
      <c r="V1055" s="395"/>
      <c r="W1055" s="395"/>
      <c r="BA1055" s="553"/>
    </row>
    <row r="1056" spans="2:53" x14ac:dyDescent="0.35">
      <c r="B1056" s="80"/>
      <c r="C1056" s="119"/>
      <c r="D1056" s="119"/>
      <c r="E1056" s="202"/>
      <c r="F1056" s="119"/>
      <c r="G1056" s="120"/>
      <c r="H1056" s="41"/>
      <c r="I1056" s="41"/>
      <c r="J1056" s="329">
        <v>0</v>
      </c>
      <c r="K1056" s="329">
        <v>0</v>
      </c>
      <c r="L1056" s="391"/>
      <c r="M1056" s="150"/>
      <c r="O1056" s="555"/>
      <c r="P1056" s="556">
        <f t="shared" si="51"/>
        <v>0</v>
      </c>
      <c r="Q1056" s="556">
        <f t="shared" si="52"/>
        <v>0</v>
      </c>
      <c r="R1056" s="556">
        <f t="shared" si="53"/>
        <v>0</v>
      </c>
      <c r="S1056" s="556">
        <f t="shared" si="53"/>
        <v>0</v>
      </c>
      <c r="T1056" s="395"/>
      <c r="U1056" s="395"/>
      <c r="V1056" s="395"/>
      <c r="W1056" s="395"/>
      <c r="BA1056" s="553"/>
    </row>
    <row r="1057" spans="2:53" x14ac:dyDescent="0.35">
      <c r="B1057" s="80"/>
      <c r="C1057" s="119"/>
      <c r="D1057" s="119"/>
      <c r="E1057" s="202"/>
      <c r="F1057" s="119"/>
      <c r="G1057" s="120"/>
      <c r="H1057" s="41"/>
      <c r="I1057" s="41"/>
      <c r="J1057" s="329">
        <v>0</v>
      </c>
      <c r="K1057" s="329">
        <v>0</v>
      </c>
      <c r="L1057" s="391"/>
      <c r="M1057" s="150"/>
      <c r="O1057" s="555"/>
      <c r="P1057" s="556">
        <f t="shared" si="51"/>
        <v>0</v>
      </c>
      <c r="Q1057" s="556">
        <f t="shared" si="52"/>
        <v>0</v>
      </c>
      <c r="R1057" s="556">
        <f t="shared" si="53"/>
        <v>0</v>
      </c>
      <c r="S1057" s="556">
        <f t="shared" si="53"/>
        <v>0</v>
      </c>
      <c r="T1057" s="395"/>
      <c r="U1057" s="395"/>
      <c r="V1057" s="395"/>
      <c r="W1057" s="395"/>
      <c r="BA1057" s="553"/>
    </row>
    <row r="1058" spans="2:53" x14ac:dyDescent="0.35">
      <c r="B1058" s="80"/>
      <c r="C1058" s="119"/>
      <c r="D1058" s="119"/>
      <c r="E1058" s="202"/>
      <c r="F1058" s="119"/>
      <c r="G1058" s="120"/>
      <c r="H1058" s="41"/>
      <c r="I1058" s="41"/>
      <c r="J1058" s="329">
        <v>0</v>
      </c>
      <c r="K1058" s="329">
        <v>0</v>
      </c>
      <c r="L1058" s="391"/>
      <c r="M1058" s="150"/>
      <c r="O1058" s="555"/>
      <c r="P1058" s="556">
        <f t="shared" si="51"/>
        <v>0</v>
      </c>
      <c r="Q1058" s="556">
        <f t="shared" si="52"/>
        <v>0</v>
      </c>
      <c r="R1058" s="556">
        <f t="shared" si="53"/>
        <v>0</v>
      </c>
      <c r="S1058" s="556">
        <f t="shared" si="53"/>
        <v>0</v>
      </c>
      <c r="T1058" s="395"/>
      <c r="U1058" s="395"/>
      <c r="V1058" s="395"/>
      <c r="W1058" s="395"/>
      <c r="BA1058" s="553"/>
    </row>
    <row r="1059" spans="2:53" x14ac:dyDescent="0.35">
      <c r="B1059" s="80"/>
      <c r="C1059" s="119"/>
      <c r="D1059" s="119"/>
      <c r="E1059" s="202"/>
      <c r="F1059" s="119"/>
      <c r="G1059" s="120"/>
      <c r="H1059" s="41"/>
      <c r="I1059" s="41"/>
      <c r="J1059" s="329">
        <v>0</v>
      </c>
      <c r="K1059" s="329">
        <v>0</v>
      </c>
      <c r="L1059" s="391"/>
      <c r="M1059" s="150"/>
      <c r="O1059" s="555"/>
      <c r="P1059" s="556">
        <f t="shared" si="51"/>
        <v>0</v>
      </c>
      <c r="Q1059" s="556">
        <f t="shared" si="52"/>
        <v>0</v>
      </c>
      <c r="R1059" s="556">
        <f t="shared" si="53"/>
        <v>0</v>
      </c>
      <c r="S1059" s="556">
        <f t="shared" si="53"/>
        <v>0</v>
      </c>
      <c r="T1059" s="395"/>
      <c r="U1059" s="395"/>
      <c r="V1059" s="395"/>
      <c r="W1059" s="395"/>
      <c r="BA1059" s="553"/>
    </row>
    <row r="1060" spans="2:53" x14ac:dyDescent="0.35">
      <c r="B1060" s="80"/>
      <c r="C1060" s="119"/>
      <c r="D1060" s="119"/>
      <c r="E1060" s="202"/>
      <c r="F1060" s="119"/>
      <c r="G1060" s="120"/>
      <c r="H1060" s="41"/>
      <c r="I1060" s="41"/>
      <c r="J1060" s="329">
        <v>0</v>
      </c>
      <c r="K1060" s="329">
        <v>0</v>
      </c>
      <c r="L1060" s="391"/>
      <c r="M1060" s="150"/>
      <c r="O1060" s="555"/>
      <c r="P1060" s="556">
        <f t="shared" si="51"/>
        <v>0</v>
      </c>
      <c r="Q1060" s="556">
        <f t="shared" si="52"/>
        <v>0</v>
      </c>
      <c r="R1060" s="556">
        <f t="shared" si="53"/>
        <v>0</v>
      </c>
      <c r="S1060" s="556">
        <f t="shared" si="53"/>
        <v>0</v>
      </c>
      <c r="T1060" s="395"/>
      <c r="U1060" s="395"/>
      <c r="V1060" s="395"/>
      <c r="W1060" s="395"/>
      <c r="BA1060" s="553"/>
    </row>
    <row r="1061" spans="2:53" x14ac:dyDescent="0.35">
      <c r="B1061" s="80"/>
      <c r="C1061" s="119"/>
      <c r="D1061" s="119"/>
      <c r="E1061" s="202"/>
      <c r="F1061" s="119"/>
      <c r="G1061" s="120"/>
      <c r="H1061" s="41"/>
      <c r="I1061" s="41"/>
      <c r="J1061" s="329">
        <v>0</v>
      </c>
      <c r="K1061" s="329">
        <v>0</v>
      </c>
      <c r="L1061" s="391"/>
      <c r="M1061" s="150"/>
      <c r="O1061" s="555"/>
      <c r="P1061" s="556">
        <f t="shared" si="51"/>
        <v>0</v>
      </c>
      <c r="Q1061" s="556">
        <f t="shared" si="52"/>
        <v>0</v>
      </c>
      <c r="R1061" s="556">
        <f t="shared" si="53"/>
        <v>0</v>
      </c>
      <c r="S1061" s="556">
        <f t="shared" si="53"/>
        <v>0</v>
      </c>
      <c r="T1061" s="395"/>
      <c r="U1061" s="395"/>
      <c r="V1061" s="395"/>
      <c r="W1061" s="395"/>
      <c r="BA1061" s="553"/>
    </row>
    <row r="1062" spans="2:53" x14ac:dyDescent="0.35">
      <c r="B1062" s="80"/>
      <c r="C1062" s="119"/>
      <c r="D1062" s="119"/>
      <c r="E1062" s="202"/>
      <c r="F1062" s="119"/>
      <c r="G1062" s="120"/>
      <c r="H1062" s="41"/>
      <c r="I1062" s="41"/>
      <c r="J1062" s="329">
        <v>0</v>
      </c>
      <c r="K1062" s="329">
        <v>0</v>
      </c>
      <c r="L1062" s="391"/>
      <c r="M1062" s="150"/>
      <c r="O1062" s="555"/>
      <c r="P1062" s="556">
        <f t="shared" si="51"/>
        <v>0</v>
      </c>
      <c r="Q1062" s="556">
        <f t="shared" si="52"/>
        <v>0</v>
      </c>
      <c r="R1062" s="556">
        <f t="shared" si="53"/>
        <v>0</v>
      </c>
      <c r="S1062" s="556">
        <f t="shared" si="53"/>
        <v>0</v>
      </c>
      <c r="T1062" s="395"/>
      <c r="U1062" s="395"/>
      <c r="V1062" s="395"/>
      <c r="W1062" s="395"/>
      <c r="BA1062" s="553"/>
    </row>
    <row r="1063" spans="2:53" x14ac:dyDescent="0.35">
      <c r="B1063" s="80"/>
      <c r="C1063" s="119"/>
      <c r="D1063" s="119"/>
      <c r="E1063" s="202"/>
      <c r="F1063" s="119"/>
      <c r="G1063" s="120"/>
      <c r="H1063" s="41"/>
      <c r="I1063" s="41"/>
      <c r="J1063" s="329">
        <v>0</v>
      </c>
      <c r="K1063" s="329">
        <v>0</v>
      </c>
      <c r="L1063" s="391"/>
      <c r="M1063" s="150"/>
      <c r="O1063" s="555"/>
      <c r="P1063" s="556">
        <f t="shared" si="51"/>
        <v>0</v>
      </c>
      <c r="Q1063" s="556">
        <f t="shared" si="52"/>
        <v>0</v>
      </c>
      <c r="R1063" s="556">
        <f t="shared" si="53"/>
        <v>0</v>
      </c>
      <c r="S1063" s="556">
        <f t="shared" si="53"/>
        <v>0</v>
      </c>
      <c r="T1063" s="395"/>
      <c r="U1063" s="395"/>
      <c r="V1063" s="395"/>
      <c r="W1063" s="395"/>
      <c r="BA1063" s="553"/>
    </row>
    <row r="1064" spans="2:53" x14ac:dyDescent="0.35">
      <c r="B1064" s="80"/>
      <c r="C1064" s="119"/>
      <c r="D1064" s="119"/>
      <c r="E1064" s="202"/>
      <c r="F1064" s="119"/>
      <c r="G1064" s="120"/>
      <c r="H1064" s="41"/>
      <c r="I1064" s="41"/>
      <c r="J1064" s="329">
        <v>0</v>
      </c>
      <c r="K1064" s="329">
        <v>0</v>
      </c>
      <c r="L1064" s="391"/>
      <c r="M1064" s="150"/>
      <c r="O1064" s="555"/>
      <c r="P1064" s="556">
        <f t="shared" si="51"/>
        <v>0</v>
      </c>
      <c r="Q1064" s="556">
        <f t="shared" si="52"/>
        <v>0</v>
      </c>
      <c r="R1064" s="556">
        <f t="shared" si="53"/>
        <v>0</v>
      </c>
      <c r="S1064" s="556">
        <f t="shared" si="53"/>
        <v>0</v>
      </c>
      <c r="T1064" s="395"/>
      <c r="U1064" s="395"/>
      <c r="V1064" s="395"/>
      <c r="W1064" s="395"/>
      <c r="BA1064" s="553"/>
    </row>
    <row r="1065" spans="2:53" x14ac:dyDescent="0.35">
      <c r="B1065" s="80"/>
      <c r="C1065" s="119"/>
      <c r="D1065" s="119"/>
      <c r="E1065" s="202"/>
      <c r="F1065" s="119"/>
      <c r="G1065" s="120"/>
      <c r="H1065" s="41"/>
      <c r="I1065" s="41"/>
      <c r="J1065" s="329">
        <v>0</v>
      </c>
      <c r="K1065" s="329">
        <v>0</v>
      </c>
      <c r="L1065" s="391"/>
      <c r="M1065" s="150"/>
      <c r="O1065" s="555"/>
      <c r="P1065" s="556">
        <f t="shared" si="51"/>
        <v>0</v>
      </c>
      <c r="Q1065" s="556">
        <f t="shared" si="52"/>
        <v>0</v>
      </c>
      <c r="R1065" s="556">
        <f t="shared" si="53"/>
        <v>0</v>
      </c>
      <c r="S1065" s="556">
        <f t="shared" si="53"/>
        <v>0</v>
      </c>
      <c r="T1065" s="395"/>
      <c r="U1065" s="395"/>
      <c r="V1065" s="395"/>
      <c r="W1065" s="395"/>
      <c r="BA1065" s="553"/>
    </row>
    <row r="1066" spans="2:53" x14ac:dyDescent="0.35">
      <c r="B1066" s="80"/>
      <c r="C1066" s="119"/>
      <c r="D1066" s="119"/>
      <c r="E1066" s="202"/>
      <c r="F1066" s="119"/>
      <c r="G1066" s="120"/>
      <c r="H1066" s="41"/>
      <c r="I1066" s="41"/>
      <c r="J1066" s="329">
        <v>0</v>
      </c>
      <c r="K1066" s="329">
        <v>0</v>
      </c>
      <c r="L1066" s="391"/>
      <c r="M1066" s="150"/>
      <c r="O1066" s="555"/>
      <c r="P1066" s="556">
        <f t="shared" si="51"/>
        <v>0</v>
      </c>
      <c r="Q1066" s="556">
        <f t="shared" si="52"/>
        <v>0</v>
      </c>
      <c r="R1066" s="556">
        <f t="shared" si="53"/>
        <v>0</v>
      </c>
      <c r="S1066" s="556">
        <f t="shared" si="53"/>
        <v>0</v>
      </c>
      <c r="T1066" s="395"/>
      <c r="U1066" s="395"/>
      <c r="V1066" s="395"/>
      <c r="W1066" s="395"/>
      <c r="BA1066" s="553"/>
    </row>
    <row r="1067" spans="2:53" x14ac:dyDescent="0.35">
      <c r="B1067" s="80"/>
      <c r="C1067" s="119"/>
      <c r="D1067" s="119"/>
      <c r="E1067" s="202"/>
      <c r="F1067" s="119"/>
      <c r="G1067" s="120"/>
      <c r="H1067" s="41"/>
      <c r="I1067" s="41"/>
      <c r="J1067" s="329">
        <v>0</v>
      </c>
      <c r="K1067" s="329">
        <v>0</v>
      </c>
      <c r="L1067" s="391"/>
      <c r="M1067" s="150"/>
      <c r="O1067" s="555"/>
      <c r="P1067" s="556">
        <f t="shared" si="51"/>
        <v>0</v>
      </c>
      <c r="Q1067" s="556">
        <f t="shared" si="52"/>
        <v>0</v>
      </c>
      <c r="R1067" s="556">
        <f t="shared" si="53"/>
        <v>0</v>
      </c>
      <c r="S1067" s="556">
        <f t="shared" si="53"/>
        <v>0</v>
      </c>
      <c r="T1067" s="395"/>
      <c r="U1067" s="395"/>
      <c r="V1067" s="395"/>
      <c r="W1067" s="395"/>
      <c r="BA1067" s="553"/>
    </row>
    <row r="1068" spans="2:53" x14ac:dyDescent="0.35">
      <c r="B1068" s="80"/>
      <c r="C1068" s="119"/>
      <c r="D1068" s="119"/>
      <c r="E1068" s="202"/>
      <c r="F1068" s="119"/>
      <c r="G1068" s="120"/>
      <c r="H1068" s="41"/>
      <c r="I1068" s="41"/>
      <c r="J1068" s="329">
        <v>0</v>
      </c>
      <c r="K1068" s="329">
        <v>0</v>
      </c>
      <c r="L1068" s="391"/>
      <c r="M1068" s="150"/>
      <c r="O1068" s="555"/>
      <c r="P1068" s="556">
        <f t="shared" si="51"/>
        <v>0</v>
      </c>
      <c r="Q1068" s="556">
        <f t="shared" si="52"/>
        <v>0</v>
      </c>
      <c r="R1068" s="556">
        <f t="shared" si="53"/>
        <v>0</v>
      </c>
      <c r="S1068" s="556">
        <f t="shared" si="53"/>
        <v>0</v>
      </c>
      <c r="T1068" s="395"/>
      <c r="U1068" s="395"/>
      <c r="V1068" s="395"/>
      <c r="W1068" s="395"/>
      <c r="BA1068" s="553"/>
    </row>
    <row r="1069" spans="2:53" x14ac:dyDescent="0.35">
      <c r="B1069" s="80"/>
      <c r="C1069" s="119"/>
      <c r="D1069" s="119"/>
      <c r="E1069" s="202"/>
      <c r="F1069" s="119"/>
      <c r="G1069" s="120"/>
      <c r="H1069" s="41"/>
      <c r="I1069" s="41"/>
      <c r="J1069" s="329">
        <v>0</v>
      </c>
      <c r="K1069" s="329">
        <v>0</v>
      </c>
      <c r="L1069" s="391"/>
      <c r="M1069" s="150"/>
      <c r="O1069" s="555"/>
      <c r="P1069" s="556">
        <f t="shared" si="51"/>
        <v>0</v>
      </c>
      <c r="Q1069" s="556">
        <f t="shared" si="52"/>
        <v>0</v>
      </c>
      <c r="R1069" s="556">
        <f t="shared" si="53"/>
        <v>0</v>
      </c>
      <c r="S1069" s="556">
        <f t="shared" si="53"/>
        <v>0</v>
      </c>
      <c r="T1069" s="395"/>
      <c r="U1069" s="395"/>
      <c r="V1069" s="395"/>
      <c r="W1069" s="395"/>
      <c r="BA1069" s="553"/>
    </row>
    <row r="1070" spans="2:53" x14ac:dyDescent="0.35">
      <c r="B1070" s="80"/>
      <c r="C1070" s="119"/>
      <c r="D1070" s="119"/>
      <c r="E1070" s="202"/>
      <c r="F1070" s="119"/>
      <c r="G1070" s="120"/>
      <c r="H1070" s="41"/>
      <c r="I1070" s="41"/>
      <c r="J1070" s="329">
        <v>0</v>
      </c>
      <c r="K1070" s="329">
        <v>0</v>
      </c>
      <c r="L1070" s="391"/>
      <c r="M1070" s="150"/>
      <c r="O1070" s="555"/>
      <c r="P1070" s="556">
        <f t="shared" si="51"/>
        <v>0</v>
      </c>
      <c r="Q1070" s="556">
        <f t="shared" si="52"/>
        <v>0</v>
      </c>
      <c r="R1070" s="556">
        <f t="shared" si="53"/>
        <v>0</v>
      </c>
      <c r="S1070" s="556">
        <f t="shared" si="53"/>
        <v>0</v>
      </c>
      <c r="T1070" s="395"/>
      <c r="U1070" s="395"/>
      <c r="V1070" s="395"/>
      <c r="W1070" s="395"/>
      <c r="BA1070" s="553"/>
    </row>
    <row r="1071" spans="2:53" x14ac:dyDescent="0.35">
      <c r="B1071" s="80"/>
      <c r="C1071" s="119"/>
      <c r="D1071" s="119"/>
      <c r="E1071" s="202"/>
      <c r="F1071" s="119"/>
      <c r="G1071" s="120"/>
      <c r="H1071" s="41"/>
      <c r="I1071" s="41"/>
      <c r="J1071" s="329">
        <v>0</v>
      </c>
      <c r="K1071" s="329">
        <v>0</v>
      </c>
      <c r="L1071" s="391"/>
      <c r="M1071" s="150"/>
      <c r="O1071" s="555"/>
      <c r="P1071" s="556">
        <f t="shared" si="51"/>
        <v>0</v>
      </c>
      <c r="Q1071" s="556">
        <f t="shared" si="52"/>
        <v>0</v>
      </c>
      <c r="R1071" s="556">
        <f t="shared" si="53"/>
        <v>0</v>
      </c>
      <c r="S1071" s="556">
        <f t="shared" si="53"/>
        <v>0</v>
      </c>
      <c r="T1071" s="395"/>
      <c r="U1071" s="395"/>
      <c r="V1071" s="395"/>
      <c r="W1071" s="395"/>
      <c r="BA1071" s="553"/>
    </row>
    <row r="1072" spans="2:53" x14ac:dyDescent="0.35">
      <c r="B1072" s="80"/>
      <c r="C1072" s="119"/>
      <c r="D1072" s="119"/>
      <c r="E1072" s="202"/>
      <c r="F1072" s="119"/>
      <c r="G1072" s="120"/>
      <c r="H1072" s="41"/>
      <c r="I1072" s="41"/>
      <c r="J1072" s="329">
        <v>0</v>
      </c>
      <c r="K1072" s="329">
        <v>0</v>
      </c>
      <c r="L1072" s="391"/>
      <c r="M1072" s="150"/>
      <c r="O1072" s="555"/>
      <c r="P1072" s="556">
        <f t="shared" si="51"/>
        <v>0</v>
      </c>
      <c r="Q1072" s="556">
        <f t="shared" si="52"/>
        <v>0</v>
      </c>
      <c r="R1072" s="556">
        <f t="shared" si="53"/>
        <v>0</v>
      </c>
      <c r="S1072" s="556">
        <f t="shared" si="53"/>
        <v>0</v>
      </c>
      <c r="T1072" s="395"/>
      <c r="U1072" s="395"/>
      <c r="V1072" s="395"/>
      <c r="W1072" s="395"/>
      <c r="BA1072" s="553"/>
    </row>
    <row r="1073" spans="2:53" x14ac:dyDescent="0.35">
      <c r="B1073" s="80"/>
      <c r="C1073" s="119"/>
      <c r="D1073" s="119"/>
      <c r="E1073" s="202"/>
      <c r="F1073" s="119"/>
      <c r="G1073" s="120"/>
      <c r="H1073" s="41"/>
      <c r="I1073" s="41"/>
      <c r="J1073" s="329">
        <v>0</v>
      </c>
      <c r="K1073" s="329">
        <v>0</v>
      </c>
      <c r="L1073" s="391"/>
      <c r="M1073" s="150"/>
      <c r="O1073" s="555"/>
      <c r="P1073" s="556">
        <f t="shared" si="51"/>
        <v>0</v>
      </c>
      <c r="Q1073" s="556">
        <f t="shared" si="52"/>
        <v>0</v>
      </c>
      <c r="R1073" s="556">
        <f t="shared" si="53"/>
        <v>0</v>
      </c>
      <c r="S1073" s="556">
        <f t="shared" si="53"/>
        <v>0</v>
      </c>
      <c r="T1073" s="395"/>
      <c r="U1073" s="395"/>
      <c r="V1073" s="395"/>
      <c r="W1073" s="395"/>
      <c r="BA1073" s="553"/>
    </row>
    <row r="1074" spans="2:53" x14ac:dyDescent="0.35">
      <c r="B1074" s="80"/>
      <c r="C1074" s="119"/>
      <c r="D1074" s="119"/>
      <c r="E1074" s="202"/>
      <c r="F1074" s="119"/>
      <c r="G1074" s="120"/>
      <c r="H1074" s="41"/>
      <c r="I1074" s="41"/>
      <c r="J1074" s="329">
        <v>0</v>
      </c>
      <c r="K1074" s="329">
        <v>0</v>
      </c>
      <c r="L1074" s="391"/>
      <c r="M1074" s="150"/>
      <c r="O1074" s="555"/>
      <c r="P1074" s="556">
        <f t="shared" ref="P1074:P1137" si="54">J1074*$G$32</f>
        <v>0</v>
      </c>
      <c r="Q1074" s="556">
        <f t="shared" ref="Q1074:Q1137" si="55">K1074*$G$42</f>
        <v>0</v>
      </c>
      <c r="R1074" s="556">
        <f t="shared" ref="R1074:S1137" si="56">P1074-J1074</f>
        <v>0</v>
      </c>
      <c r="S1074" s="556">
        <f t="shared" si="56"/>
        <v>0</v>
      </c>
      <c r="T1074" s="395"/>
      <c r="U1074" s="395"/>
      <c r="V1074" s="395"/>
      <c r="W1074" s="395"/>
      <c r="BA1074" s="553"/>
    </row>
    <row r="1075" spans="2:53" x14ac:dyDescent="0.35">
      <c r="B1075" s="80"/>
      <c r="C1075" s="119"/>
      <c r="D1075" s="119"/>
      <c r="E1075" s="202"/>
      <c r="F1075" s="119"/>
      <c r="G1075" s="120"/>
      <c r="H1075" s="41"/>
      <c r="I1075" s="41"/>
      <c r="J1075" s="329">
        <v>0</v>
      </c>
      <c r="K1075" s="329">
        <v>0</v>
      </c>
      <c r="L1075" s="391"/>
      <c r="M1075" s="150"/>
      <c r="O1075" s="555"/>
      <c r="P1075" s="556">
        <f t="shared" si="54"/>
        <v>0</v>
      </c>
      <c r="Q1075" s="556">
        <f t="shared" si="55"/>
        <v>0</v>
      </c>
      <c r="R1075" s="556">
        <f t="shared" si="56"/>
        <v>0</v>
      </c>
      <c r="S1075" s="556">
        <f t="shared" si="56"/>
        <v>0</v>
      </c>
      <c r="T1075" s="395"/>
      <c r="U1075" s="395"/>
      <c r="V1075" s="395"/>
      <c r="W1075" s="395"/>
      <c r="BA1075" s="553"/>
    </row>
    <row r="1076" spans="2:53" x14ac:dyDescent="0.35">
      <c r="B1076" s="80"/>
      <c r="C1076" s="119"/>
      <c r="D1076" s="119"/>
      <c r="E1076" s="202"/>
      <c r="F1076" s="119"/>
      <c r="G1076" s="120"/>
      <c r="H1076" s="41"/>
      <c r="I1076" s="41"/>
      <c r="J1076" s="329">
        <v>0</v>
      </c>
      <c r="K1076" s="329">
        <v>0</v>
      </c>
      <c r="L1076" s="391"/>
      <c r="M1076" s="150"/>
      <c r="O1076" s="555"/>
      <c r="P1076" s="556">
        <f t="shared" si="54"/>
        <v>0</v>
      </c>
      <c r="Q1076" s="556">
        <f t="shared" si="55"/>
        <v>0</v>
      </c>
      <c r="R1076" s="556">
        <f t="shared" si="56"/>
        <v>0</v>
      </c>
      <c r="S1076" s="556">
        <f t="shared" si="56"/>
        <v>0</v>
      </c>
      <c r="T1076" s="395"/>
      <c r="U1076" s="395"/>
      <c r="V1076" s="395"/>
      <c r="W1076" s="395"/>
      <c r="BA1076" s="553"/>
    </row>
    <row r="1077" spans="2:53" x14ac:dyDescent="0.35">
      <c r="B1077" s="80"/>
      <c r="C1077" s="119"/>
      <c r="D1077" s="119"/>
      <c r="E1077" s="202"/>
      <c r="F1077" s="119"/>
      <c r="G1077" s="120"/>
      <c r="H1077" s="41"/>
      <c r="I1077" s="41"/>
      <c r="J1077" s="329">
        <v>0</v>
      </c>
      <c r="K1077" s="329">
        <v>0</v>
      </c>
      <c r="L1077" s="391"/>
      <c r="M1077" s="150"/>
      <c r="O1077" s="555"/>
      <c r="P1077" s="556">
        <f t="shared" si="54"/>
        <v>0</v>
      </c>
      <c r="Q1077" s="556">
        <f t="shared" si="55"/>
        <v>0</v>
      </c>
      <c r="R1077" s="556">
        <f t="shared" si="56"/>
        <v>0</v>
      </c>
      <c r="S1077" s="556">
        <f t="shared" si="56"/>
        <v>0</v>
      </c>
      <c r="T1077" s="395"/>
      <c r="U1077" s="395"/>
      <c r="V1077" s="395"/>
      <c r="W1077" s="395"/>
      <c r="BA1077" s="553"/>
    </row>
    <row r="1078" spans="2:53" x14ac:dyDescent="0.35">
      <c r="B1078" s="80"/>
      <c r="C1078" s="119"/>
      <c r="D1078" s="119"/>
      <c r="E1078" s="202"/>
      <c r="F1078" s="119"/>
      <c r="G1078" s="120"/>
      <c r="H1078" s="41"/>
      <c r="I1078" s="41"/>
      <c r="J1078" s="329">
        <v>0</v>
      </c>
      <c r="K1078" s="329">
        <v>0</v>
      </c>
      <c r="L1078" s="391"/>
      <c r="M1078" s="150"/>
      <c r="O1078" s="555"/>
      <c r="P1078" s="556">
        <f t="shared" si="54"/>
        <v>0</v>
      </c>
      <c r="Q1078" s="556">
        <f t="shared" si="55"/>
        <v>0</v>
      </c>
      <c r="R1078" s="556">
        <f t="shared" si="56"/>
        <v>0</v>
      </c>
      <c r="S1078" s="556">
        <f t="shared" si="56"/>
        <v>0</v>
      </c>
      <c r="T1078" s="395"/>
      <c r="U1078" s="395"/>
      <c r="V1078" s="395"/>
      <c r="W1078" s="395"/>
      <c r="BA1078" s="553"/>
    </row>
    <row r="1079" spans="2:53" x14ac:dyDescent="0.35">
      <c r="B1079" s="80"/>
      <c r="C1079" s="119"/>
      <c r="D1079" s="119"/>
      <c r="E1079" s="202"/>
      <c r="F1079" s="119"/>
      <c r="G1079" s="120"/>
      <c r="H1079" s="41"/>
      <c r="I1079" s="41"/>
      <c r="J1079" s="329">
        <v>0</v>
      </c>
      <c r="K1079" s="329">
        <v>0</v>
      </c>
      <c r="L1079" s="391"/>
      <c r="M1079" s="150"/>
      <c r="O1079" s="555"/>
      <c r="P1079" s="556">
        <f t="shared" si="54"/>
        <v>0</v>
      </c>
      <c r="Q1079" s="556">
        <f t="shared" si="55"/>
        <v>0</v>
      </c>
      <c r="R1079" s="556">
        <f t="shared" si="56"/>
        <v>0</v>
      </c>
      <c r="S1079" s="556">
        <f t="shared" si="56"/>
        <v>0</v>
      </c>
      <c r="T1079" s="395"/>
      <c r="U1079" s="395"/>
      <c r="V1079" s="395"/>
      <c r="W1079" s="395"/>
      <c r="BA1079" s="553"/>
    </row>
    <row r="1080" spans="2:53" x14ac:dyDescent="0.35">
      <c r="B1080" s="80"/>
      <c r="C1080" s="119"/>
      <c r="D1080" s="119"/>
      <c r="E1080" s="202"/>
      <c r="F1080" s="119"/>
      <c r="G1080" s="120"/>
      <c r="H1080" s="41"/>
      <c r="I1080" s="41"/>
      <c r="J1080" s="329">
        <v>0</v>
      </c>
      <c r="K1080" s="329">
        <v>0</v>
      </c>
      <c r="L1080" s="391"/>
      <c r="M1080" s="150"/>
      <c r="O1080" s="555"/>
      <c r="P1080" s="556">
        <f t="shared" si="54"/>
        <v>0</v>
      </c>
      <c r="Q1080" s="556">
        <f t="shared" si="55"/>
        <v>0</v>
      </c>
      <c r="R1080" s="556">
        <f t="shared" si="56"/>
        <v>0</v>
      </c>
      <c r="S1080" s="556">
        <f t="shared" si="56"/>
        <v>0</v>
      </c>
      <c r="T1080" s="395"/>
      <c r="U1080" s="395"/>
      <c r="V1080" s="395"/>
      <c r="W1080" s="395"/>
      <c r="BA1080" s="553"/>
    </row>
    <row r="1081" spans="2:53" x14ac:dyDescent="0.35">
      <c r="B1081" s="80"/>
      <c r="C1081" s="119"/>
      <c r="D1081" s="119"/>
      <c r="E1081" s="202"/>
      <c r="F1081" s="119"/>
      <c r="G1081" s="120"/>
      <c r="H1081" s="41"/>
      <c r="I1081" s="41"/>
      <c r="J1081" s="329">
        <v>0</v>
      </c>
      <c r="K1081" s="329">
        <v>0</v>
      </c>
      <c r="L1081" s="391"/>
      <c r="M1081" s="150"/>
      <c r="O1081" s="555"/>
      <c r="P1081" s="556">
        <f t="shared" si="54"/>
        <v>0</v>
      </c>
      <c r="Q1081" s="556">
        <f t="shared" si="55"/>
        <v>0</v>
      </c>
      <c r="R1081" s="556">
        <f t="shared" si="56"/>
        <v>0</v>
      </c>
      <c r="S1081" s="556">
        <f t="shared" si="56"/>
        <v>0</v>
      </c>
      <c r="T1081" s="395"/>
      <c r="U1081" s="395"/>
      <c r="V1081" s="395"/>
      <c r="W1081" s="395"/>
      <c r="BA1081" s="553"/>
    </row>
    <row r="1082" spans="2:53" x14ac:dyDescent="0.35">
      <c r="B1082" s="80"/>
      <c r="C1082" s="119"/>
      <c r="D1082" s="119"/>
      <c r="E1082" s="202"/>
      <c r="F1082" s="119"/>
      <c r="G1082" s="120"/>
      <c r="H1082" s="41"/>
      <c r="I1082" s="41"/>
      <c r="J1082" s="329">
        <v>0</v>
      </c>
      <c r="K1082" s="329">
        <v>0</v>
      </c>
      <c r="L1082" s="391"/>
      <c r="M1082" s="150"/>
      <c r="O1082" s="555"/>
      <c r="P1082" s="556">
        <f t="shared" si="54"/>
        <v>0</v>
      </c>
      <c r="Q1082" s="556">
        <f t="shared" si="55"/>
        <v>0</v>
      </c>
      <c r="R1082" s="556">
        <f t="shared" si="56"/>
        <v>0</v>
      </c>
      <c r="S1082" s="556">
        <f t="shared" si="56"/>
        <v>0</v>
      </c>
      <c r="T1082" s="395"/>
      <c r="U1082" s="395"/>
      <c r="V1082" s="395"/>
      <c r="W1082" s="395"/>
      <c r="BA1082" s="553"/>
    </row>
    <row r="1083" spans="2:53" x14ac:dyDescent="0.35">
      <c r="B1083" s="80"/>
      <c r="C1083" s="119"/>
      <c r="D1083" s="119"/>
      <c r="E1083" s="202"/>
      <c r="F1083" s="119"/>
      <c r="G1083" s="120"/>
      <c r="H1083" s="41"/>
      <c r="I1083" s="41"/>
      <c r="J1083" s="329">
        <v>0</v>
      </c>
      <c r="K1083" s="329">
        <v>0</v>
      </c>
      <c r="L1083" s="391"/>
      <c r="M1083" s="150"/>
      <c r="O1083" s="555"/>
      <c r="P1083" s="556">
        <f t="shared" si="54"/>
        <v>0</v>
      </c>
      <c r="Q1083" s="556">
        <f t="shared" si="55"/>
        <v>0</v>
      </c>
      <c r="R1083" s="556">
        <f t="shared" si="56"/>
        <v>0</v>
      </c>
      <c r="S1083" s="556">
        <f t="shared" si="56"/>
        <v>0</v>
      </c>
      <c r="T1083" s="395"/>
      <c r="U1083" s="395"/>
      <c r="V1083" s="395"/>
      <c r="W1083" s="395"/>
      <c r="BA1083" s="553"/>
    </row>
    <row r="1084" spans="2:53" x14ac:dyDescent="0.35">
      <c r="B1084" s="80"/>
      <c r="C1084" s="119"/>
      <c r="D1084" s="119"/>
      <c r="E1084" s="202"/>
      <c r="F1084" s="119"/>
      <c r="G1084" s="120"/>
      <c r="H1084" s="41"/>
      <c r="I1084" s="41"/>
      <c r="J1084" s="329">
        <v>0</v>
      </c>
      <c r="K1084" s="329">
        <v>0</v>
      </c>
      <c r="L1084" s="391"/>
      <c r="M1084" s="150"/>
      <c r="O1084" s="555"/>
      <c r="P1084" s="556">
        <f t="shared" si="54"/>
        <v>0</v>
      </c>
      <c r="Q1084" s="556">
        <f t="shared" si="55"/>
        <v>0</v>
      </c>
      <c r="R1084" s="556">
        <f t="shared" si="56"/>
        <v>0</v>
      </c>
      <c r="S1084" s="556">
        <f t="shared" si="56"/>
        <v>0</v>
      </c>
      <c r="T1084" s="395"/>
      <c r="U1084" s="395"/>
      <c r="V1084" s="395"/>
      <c r="W1084" s="395"/>
      <c r="BA1084" s="553"/>
    </row>
    <row r="1085" spans="2:53" x14ac:dyDescent="0.35">
      <c r="B1085" s="80"/>
      <c r="C1085" s="119"/>
      <c r="D1085" s="119"/>
      <c r="E1085" s="202"/>
      <c r="F1085" s="119"/>
      <c r="G1085" s="120"/>
      <c r="H1085" s="41"/>
      <c r="I1085" s="41"/>
      <c r="J1085" s="329">
        <v>0</v>
      </c>
      <c r="K1085" s="329">
        <v>0</v>
      </c>
      <c r="L1085" s="391"/>
      <c r="M1085" s="150"/>
      <c r="O1085" s="555"/>
      <c r="P1085" s="556">
        <f t="shared" si="54"/>
        <v>0</v>
      </c>
      <c r="Q1085" s="556">
        <f t="shared" si="55"/>
        <v>0</v>
      </c>
      <c r="R1085" s="556">
        <f t="shared" si="56"/>
        <v>0</v>
      </c>
      <c r="S1085" s="556">
        <f t="shared" si="56"/>
        <v>0</v>
      </c>
      <c r="T1085" s="395"/>
      <c r="U1085" s="395"/>
      <c r="V1085" s="395"/>
      <c r="W1085" s="395"/>
      <c r="BA1085" s="553"/>
    </row>
    <row r="1086" spans="2:53" x14ac:dyDescent="0.35">
      <c r="B1086" s="80"/>
      <c r="C1086" s="119"/>
      <c r="D1086" s="119"/>
      <c r="E1086" s="202"/>
      <c r="F1086" s="119"/>
      <c r="G1086" s="120"/>
      <c r="H1086" s="41"/>
      <c r="I1086" s="41"/>
      <c r="J1086" s="329">
        <v>0</v>
      </c>
      <c r="K1086" s="329">
        <v>0</v>
      </c>
      <c r="L1086" s="391"/>
      <c r="M1086" s="150"/>
      <c r="O1086" s="555"/>
      <c r="P1086" s="556">
        <f t="shared" si="54"/>
        <v>0</v>
      </c>
      <c r="Q1086" s="556">
        <f t="shared" si="55"/>
        <v>0</v>
      </c>
      <c r="R1086" s="556">
        <f t="shared" si="56"/>
        <v>0</v>
      </c>
      <c r="S1086" s="556">
        <f t="shared" si="56"/>
        <v>0</v>
      </c>
      <c r="T1086" s="395"/>
      <c r="U1086" s="395"/>
      <c r="V1086" s="395"/>
      <c r="W1086" s="395"/>
      <c r="BA1086" s="553"/>
    </row>
    <row r="1087" spans="2:53" x14ac:dyDescent="0.35">
      <c r="B1087" s="80"/>
      <c r="C1087" s="119"/>
      <c r="D1087" s="119"/>
      <c r="E1087" s="202"/>
      <c r="F1087" s="119"/>
      <c r="G1087" s="120"/>
      <c r="H1087" s="41"/>
      <c r="I1087" s="41"/>
      <c r="J1087" s="329">
        <v>0</v>
      </c>
      <c r="K1087" s="329">
        <v>0</v>
      </c>
      <c r="L1087" s="391"/>
      <c r="M1087" s="150"/>
      <c r="O1087" s="555"/>
      <c r="P1087" s="556">
        <f t="shared" si="54"/>
        <v>0</v>
      </c>
      <c r="Q1087" s="556">
        <f t="shared" si="55"/>
        <v>0</v>
      </c>
      <c r="R1087" s="556">
        <f t="shared" si="56"/>
        <v>0</v>
      </c>
      <c r="S1087" s="556">
        <f t="shared" si="56"/>
        <v>0</v>
      </c>
      <c r="T1087" s="395"/>
      <c r="U1087" s="395"/>
      <c r="V1087" s="395"/>
      <c r="W1087" s="395"/>
      <c r="BA1087" s="553"/>
    </row>
    <row r="1088" spans="2:53" x14ac:dyDescent="0.35">
      <c r="B1088" s="80"/>
      <c r="C1088" s="119"/>
      <c r="D1088" s="119"/>
      <c r="E1088" s="202"/>
      <c r="F1088" s="119"/>
      <c r="G1088" s="120"/>
      <c r="H1088" s="41"/>
      <c r="I1088" s="41"/>
      <c r="J1088" s="329">
        <v>0</v>
      </c>
      <c r="K1088" s="329">
        <v>0</v>
      </c>
      <c r="L1088" s="391"/>
      <c r="M1088" s="150"/>
      <c r="O1088" s="555"/>
      <c r="P1088" s="556">
        <f t="shared" si="54"/>
        <v>0</v>
      </c>
      <c r="Q1088" s="556">
        <f t="shared" si="55"/>
        <v>0</v>
      </c>
      <c r="R1088" s="556">
        <f t="shared" si="56"/>
        <v>0</v>
      </c>
      <c r="S1088" s="556">
        <f t="shared" si="56"/>
        <v>0</v>
      </c>
      <c r="T1088" s="395"/>
      <c r="U1088" s="395"/>
      <c r="V1088" s="395"/>
      <c r="W1088" s="395"/>
      <c r="BA1088" s="553"/>
    </row>
    <row r="1089" spans="2:53" x14ac:dyDescent="0.35">
      <c r="B1089" s="80"/>
      <c r="C1089" s="119"/>
      <c r="D1089" s="119"/>
      <c r="E1089" s="202"/>
      <c r="F1089" s="119"/>
      <c r="G1089" s="120"/>
      <c r="H1089" s="41"/>
      <c r="I1089" s="41"/>
      <c r="J1089" s="329">
        <v>0</v>
      </c>
      <c r="K1089" s="329">
        <v>0</v>
      </c>
      <c r="L1089" s="391"/>
      <c r="M1089" s="150"/>
      <c r="O1089" s="555"/>
      <c r="P1089" s="556">
        <f t="shared" si="54"/>
        <v>0</v>
      </c>
      <c r="Q1089" s="556">
        <f t="shared" si="55"/>
        <v>0</v>
      </c>
      <c r="R1089" s="556">
        <f t="shared" si="56"/>
        <v>0</v>
      </c>
      <c r="S1089" s="556">
        <f t="shared" si="56"/>
        <v>0</v>
      </c>
      <c r="T1089" s="395"/>
      <c r="U1089" s="395"/>
      <c r="V1089" s="395"/>
      <c r="W1089" s="395"/>
      <c r="BA1089" s="553"/>
    </row>
    <row r="1090" spans="2:53" x14ac:dyDescent="0.35">
      <c r="B1090" s="80"/>
      <c r="C1090" s="119"/>
      <c r="D1090" s="119"/>
      <c r="E1090" s="202"/>
      <c r="F1090" s="119"/>
      <c r="G1090" s="120"/>
      <c r="H1090" s="41"/>
      <c r="I1090" s="41"/>
      <c r="J1090" s="329">
        <v>0</v>
      </c>
      <c r="K1090" s="329">
        <v>0</v>
      </c>
      <c r="L1090" s="391"/>
      <c r="M1090" s="150"/>
      <c r="O1090" s="555"/>
      <c r="P1090" s="556">
        <f t="shared" si="54"/>
        <v>0</v>
      </c>
      <c r="Q1090" s="556">
        <f t="shared" si="55"/>
        <v>0</v>
      </c>
      <c r="R1090" s="556">
        <f t="shared" si="56"/>
        <v>0</v>
      </c>
      <c r="S1090" s="556">
        <f t="shared" si="56"/>
        <v>0</v>
      </c>
      <c r="T1090" s="395"/>
      <c r="U1090" s="395"/>
      <c r="V1090" s="395"/>
      <c r="W1090" s="395"/>
      <c r="BA1090" s="553"/>
    </row>
    <row r="1091" spans="2:53" x14ac:dyDescent="0.35">
      <c r="B1091" s="80"/>
      <c r="C1091" s="119"/>
      <c r="D1091" s="119"/>
      <c r="E1091" s="202"/>
      <c r="F1091" s="119"/>
      <c r="G1091" s="120"/>
      <c r="H1091" s="41"/>
      <c r="I1091" s="41"/>
      <c r="J1091" s="329">
        <v>0</v>
      </c>
      <c r="K1091" s="329">
        <v>0</v>
      </c>
      <c r="L1091" s="391"/>
      <c r="M1091" s="150"/>
      <c r="O1091" s="555"/>
      <c r="P1091" s="556">
        <f t="shared" si="54"/>
        <v>0</v>
      </c>
      <c r="Q1091" s="556">
        <f t="shared" si="55"/>
        <v>0</v>
      </c>
      <c r="R1091" s="556">
        <f t="shared" si="56"/>
        <v>0</v>
      </c>
      <c r="S1091" s="556">
        <f t="shared" si="56"/>
        <v>0</v>
      </c>
      <c r="T1091" s="395"/>
      <c r="U1091" s="395"/>
      <c r="V1091" s="395"/>
      <c r="W1091" s="395"/>
      <c r="BA1091" s="553"/>
    </row>
    <row r="1092" spans="2:53" x14ac:dyDescent="0.35">
      <c r="B1092" s="80"/>
      <c r="C1092" s="119"/>
      <c r="D1092" s="119"/>
      <c r="E1092" s="202"/>
      <c r="F1092" s="119"/>
      <c r="G1092" s="120"/>
      <c r="H1092" s="41"/>
      <c r="I1092" s="41"/>
      <c r="J1092" s="329">
        <v>0</v>
      </c>
      <c r="K1092" s="329">
        <v>0</v>
      </c>
      <c r="L1092" s="391"/>
      <c r="M1092" s="150"/>
      <c r="O1092" s="555"/>
      <c r="P1092" s="556">
        <f t="shared" si="54"/>
        <v>0</v>
      </c>
      <c r="Q1092" s="556">
        <f t="shared" si="55"/>
        <v>0</v>
      </c>
      <c r="R1092" s="556">
        <f t="shared" si="56"/>
        <v>0</v>
      </c>
      <c r="S1092" s="556">
        <f t="shared" si="56"/>
        <v>0</v>
      </c>
      <c r="T1092" s="395"/>
      <c r="U1092" s="395"/>
      <c r="V1092" s="395"/>
      <c r="W1092" s="395"/>
      <c r="BA1092" s="553"/>
    </row>
    <row r="1093" spans="2:53" x14ac:dyDescent="0.35">
      <c r="B1093" s="80"/>
      <c r="C1093" s="119"/>
      <c r="D1093" s="119"/>
      <c r="E1093" s="202"/>
      <c r="F1093" s="119"/>
      <c r="G1093" s="120"/>
      <c r="H1093" s="41"/>
      <c r="I1093" s="41"/>
      <c r="J1093" s="329">
        <v>0</v>
      </c>
      <c r="K1093" s="329">
        <v>0</v>
      </c>
      <c r="L1093" s="391"/>
      <c r="M1093" s="150"/>
      <c r="O1093" s="555"/>
      <c r="P1093" s="556">
        <f t="shared" si="54"/>
        <v>0</v>
      </c>
      <c r="Q1093" s="556">
        <f t="shared" si="55"/>
        <v>0</v>
      </c>
      <c r="R1093" s="556">
        <f t="shared" si="56"/>
        <v>0</v>
      </c>
      <c r="S1093" s="556">
        <f t="shared" si="56"/>
        <v>0</v>
      </c>
      <c r="T1093" s="395"/>
      <c r="U1093" s="395"/>
      <c r="V1093" s="395"/>
      <c r="W1093" s="395"/>
      <c r="BA1093" s="553"/>
    </row>
    <row r="1094" spans="2:53" x14ac:dyDescent="0.35">
      <c r="B1094" s="80"/>
      <c r="C1094" s="119"/>
      <c r="D1094" s="119"/>
      <c r="E1094" s="202"/>
      <c r="F1094" s="119"/>
      <c r="G1094" s="120"/>
      <c r="H1094" s="41"/>
      <c r="I1094" s="41"/>
      <c r="J1094" s="329">
        <v>0</v>
      </c>
      <c r="K1094" s="329">
        <v>0</v>
      </c>
      <c r="L1094" s="391"/>
      <c r="M1094" s="150"/>
      <c r="O1094" s="555"/>
      <c r="P1094" s="556">
        <f t="shared" si="54"/>
        <v>0</v>
      </c>
      <c r="Q1094" s="556">
        <f t="shared" si="55"/>
        <v>0</v>
      </c>
      <c r="R1094" s="556">
        <f t="shared" si="56"/>
        <v>0</v>
      </c>
      <c r="S1094" s="556">
        <f t="shared" si="56"/>
        <v>0</v>
      </c>
      <c r="T1094" s="395"/>
      <c r="U1094" s="395"/>
      <c r="V1094" s="395"/>
      <c r="W1094" s="395"/>
      <c r="BA1094" s="553"/>
    </row>
    <row r="1095" spans="2:53" x14ac:dyDescent="0.35">
      <c r="B1095" s="80"/>
      <c r="C1095" s="119"/>
      <c r="D1095" s="119"/>
      <c r="E1095" s="202"/>
      <c r="F1095" s="119"/>
      <c r="G1095" s="120"/>
      <c r="H1095" s="41"/>
      <c r="I1095" s="41"/>
      <c r="J1095" s="329">
        <v>0</v>
      </c>
      <c r="K1095" s="329">
        <v>0</v>
      </c>
      <c r="L1095" s="391"/>
      <c r="M1095" s="150"/>
      <c r="O1095" s="555"/>
      <c r="P1095" s="556">
        <f t="shared" si="54"/>
        <v>0</v>
      </c>
      <c r="Q1095" s="556">
        <f t="shared" si="55"/>
        <v>0</v>
      </c>
      <c r="R1095" s="556">
        <f t="shared" si="56"/>
        <v>0</v>
      </c>
      <c r="S1095" s="556">
        <f t="shared" si="56"/>
        <v>0</v>
      </c>
      <c r="T1095" s="395"/>
      <c r="U1095" s="395"/>
      <c r="V1095" s="395"/>
      <c r="W1095" s="395"/>
      <c r="BA1095" s="553"/>
    </row>
    <row r="1096" spans="2:53" x14ac:dyDescent="0.35">
      <c r="B1096" s="80"/>
      <c r="C1096" s="119"/>
      <c r="D1096" s="119"/>
      <c r="E1096" s="202"/>
      <c r="F1096" s="119"/>
      <c r="G1096" s="120"/>
      <c r="H1096" s="41"/>
      <c r="I1096" s="41"/>
      <c r="J1096" s="329">
        <v>0</v>
      </c>
      <c r="K1096" s="329">
        <v>0</v>
      </c>
      <c r="L1096" s="391"/>
      <c r="M1096" s="150"/>
      <c r="O1096" s="555"/>
      <c r="P1096" s="556">
        <f t="shared" si="54"/>
        <v>0</v>
      </c>
      <c r="Q1096" s="556">
        <f t="shared" si="55"/>
        <v>0</v>
      </c>
      <c r="R1096" s="556">
        <f t="shared" si="56"/>
        <v>0</v>
      </c>
      <c r="S1096" s="556">
        <f t="shared" si="56"/>
        <v>0</v>
      </c>
      <c r="T1096" s="395"/>
      <c r="U1096" s="395"/>
      <c r="V1096" s="395"/>
      <c r="W1096" s="395"/>
      <c r="BA1096" s="553"/>
    </row>
    <row r="1097" spans="2:53" x14ac:dyDescent="0.35">
      <c r="B1097" s="80"/>
      <c r="C1097" s="119"/>
      <c r="D1097" s="119"/>
      <c r="E1097" s="202"/>
      <c r="F1097" s="119"/>
      <c r="G1097" s="120"/>
      <c r="H1097" s="41"/>
      <c r="I1097" s="41"/>
      <c r="J1097" s="329">
        <v>0</v>
      </c>
      <c r="K1097" s="329">
        <v>0</v>
      </c>
      <c r="L1097" s="391"/>
      <c r="M1097" s="150"/>
      <c r="O1097" s="555"/>
      <c r="P1097" s="556">
        <f t="shared" si="54"/>
        <v>0</v>
      </c>
      <c r="Q1097" s="556">
        <f t="shared" si="55"/>
        <v>0</v>
      </c>
      <c r="R1097" s="556">
        <f t="shared" si="56"/>
        <v>0</v>
      </c>
      <c r="S1097" s="556">
        <f t="shared" si="56"/>
        <v>0</v>
      </c>
      <c r="T1097" s="395"/>
      <c r="U1097" s="395"/>
      <c r="V1097" s="395"/>
      <c r="W1097" s="395"/>
      <c r="BA1097" s="553"/>
    </row>
    <row r="1098" spans="2:53" x14ac:dyDescent="0.35">
      <c r="B1098" s="80"/>
      <c r="C1098" s="119"/>
      <c r="D1098" s="119"/>
      <c r="E1098" s="202"/>
      <c r="F1098" s="119"/>
      <c r="G1098" s="120"/>
      <c r="H1098" s="41"/>
      <c r="I1098" s="41"/>
      <c r="J1098" s="329">
        <v>0</v>
      </c>
      <c r="K1098" s="329">
        <v>0</v>
      </c>
      <c r="L1098" s="391"/>
      <c r="M1098" s="150"/>
      <c r="O1098" s="555"/>
      <c r="P1098" s="556">
        <f t="shared" si="54"/>
        <v>0</v>
      </c>
      <c r="Q1098" s="556">
        <f t="shared" si="55"/>
        <v>0</v>
      </c>
      <c r="R1098" s="556">
        <f t="shared" si="56"/>
        <v>0</v>
      </c>
      <c r="S1098" s="556">
        <f t="shared" si="56"/>
        <v>0</v>
      </c>
      <c r="T1098" s="395"/>
      <c r="U1098" s="395"/>
      <c r="V1098" s="395"/>
      <c r="W1098" s="395"/>
      <c r="BA1098" s="553"/>
    </row>
    <row r="1099" spans="2:53" x14ac:dyDescent="0.35">
      <c r="B1099" s="80"/>
      <c r="C1099" s="119"/>
      <c r="D1099" s="119"/>
      <c r="E1099" s="202"/>
      <c r="F1099" s="119"/>
      <c r="G1099" s="120"/>
      <c r="H1099" s="41"/>
      <c r="I1099" s="41"/>
      <c r="J1099" s="329">
        <v>0</v>
      </c>
      <c r="K1099" s="329">
        <v>0</v>
      </c>
      <c r="L1099" s="391"/>
      <c r="M1099" s="150"/>
      <c r="O1099" s="555"/>
      <c r="P1099" s="556">
        <f t="shared" si="54"/>
        <v>0</v>
      </c>
      <c r="Q1099" s="556">
        <f t="shared" si="55"/>
        <v>0</v>
      </c>
      <c r="R1099" s="556">
        <f t="shared" si="56"/>
        <v>0</v>
      </c>
      <c r="S1099" s="556">
        <f t="shared" si="56"/>
        <v>0</v>
      </c>
      <c r="T1099" s="395"/>
      <c r="U1099" s="395"/>
      <c r="V1099" s="395"/>
      <c r="W1099" s="395"/>
      <c r="BA1099" s="553"/>
    </row>
    <row r="1100" spans="2:53" x14ac:dyDescent="0.35">
      <c r="B1100" s="80"/>
      <c r="C1100" s="119"/>
      <c r="D1100" s="119"/>
      <c r="E1100" s="202"/>
      <c r="F1100" s="119"/>
      <c r="G1100" s="120"/>
      <c r="H1100" s="41"/>
      <c r="I1100" s="41"/>
      <c r="J1100" s="329">
        <v>0</v>
      </c>
      <c r="K1100" s="329">
        <v>0</v>
      </c>
      <c r="L1100" s="391"/>
      <c r="M1100" s="150"/>
      <c r="O1100" s="555"/>
      <c r="P1100" s="556">
        <f t="shared" si="54"/>
        <v>0</v>
      </c>
      <c r="Q1100" s="556">
        <f t="shared" si="55"/>
        <v>0</v>
      </c>
      <c r="R1100" s="556">
        <f t="shared" si="56"/>
        <v>0</v>
      </c>
      <c r="S1100" s="556">
        <f t="shared" si="56"/>
        <v>0</v>
      </c>
      <c r="T1100" s="395"/>
      <c r="U1100" s="395"/>
      <c r="V1100" s="395"/>
      <c r="W1100" s="395"/>
      <c r="BA1100" s="553"/>
    </row>
    <row r="1101" spans="2:53" x14ac:dyDescent="0.35">
      <c r="B1101" s="80"/>
      <c r="C1101" s="119"/>
      <c r="D1101" s="119"/>
      <c r="E1101" s="202"/>
      <c r="F1101" s="119"/>
      <c r="G1101" s="120"/>
      <c r="H1101" s="41"/>
      <c r="I1101" s="41"/>
      <c r="J1101" s="329">
        <v>0</v>
      </c>
      <c r="K1101" s="329">
        <v>0</v>
      </c>
      <c r="L1101" s="391"/>
      <c r="M1101" s="150"/>
      <c r="O1101" s="555"/>
      <c r="P1101" s="556">
        <f t="shared" si="54"/>
        <v>0</v>
      </c>
      <c r="Q1101" s="556">
        <f t="shared" si="55"/>
        <v>0</v>
      </c>
      <c r="R1101" s="556">
        <f t="shared" si="56"/>
        <v>0</v>
      </c>
      <c r="S1101" s="556">
        <f t="shared" si="56"/>
        <v>0</v>
      </c>
      <c r="T1101" s="395"/>
      <c r="U1101" s="395"/>
      <c r="V1101" s="395"/>
      <c r="W1101" s="395"/>
      <c r="BA1101" s="553"/>
    </row>
    <row r="1102" spans="2:53" x14ac:dyDescent="0.35">
      <c r="B1102" s="80"/>
      <c r="C1102" s="119"/>
      <c r="D1102" s="119"/>
      <c r="E1102" s="202"/>
      <c r="F1102" s="119"/>
      <c r="G1102" s="120"/>
      <c r="H1102" s="41"/>
      <c r="I1102" s="41"/>
      <c r="J1102" s="329">
        <v>0</v>
      </c>
      <c r="K1102" s="329">
        <v>0</v>
      </c>
      <c r="L1102" s="391"/>
      <c r="M1102" s="150"/>
      <c r="O1102" s="555"/>
      <c r="P1102" s="556">
        <f t="shared" si="54"/>
        <v>0</v>
      </c>
      <c r="Q1102" s="556">
        <f t="shared" si="55"/>
        <v>0</v>
      </c>
      <c r="R1102" s="556">
        <f t="shared" si="56"/>
        <v>0</v>
      </c>
      <c r="S1102" s="556">
        <f t="shared" si="56"/>
        <v>0</v>
      </c>
      <c r="T1102" s="395"/>
      <c r="U1102" s="395"/>
      <c r="V1102" s="395"/>
      <c r="W1102" s="395"/>
      <c r="BA1102" s="553"/>
    </row>
    <row r="1103" spans="2:53" x14ac:dyDescent="0.35">
      <c r="B1103" s="80"/>
      <c r="C1103" s="119"/>
      <c r="D1103" s="119"/>
      <c r="E1103" s="202"/>
      <c r="F1103" s="119"/>
      <c r="G1103" s="120"/>
      <c r="H1103" s="41"/>
      <c r="I1103" s="41"/>
      <c r="J1103" s="329">
        <v>0</v>
      </c>
      <c r="K1103" s="329">
        <v>0</v>
      </c>
      <c r="L1103" s="391"/>
      <c r="M1103" s="150"/>
      <c r="O1103" s="555"/>
      <c r="P1103" s="556">
        <f t="shared" si="54"/>
        <v>0</v>
      </c>
      <c r="Q1103" s="556">
        <f t="shared" si="55"/>
        <v>0</v>
      </c>
      <c r="R1103" s="556">
        <f t="shared" si="56"/>
        <v>0</v>
      </c>
      <c r="S1103" s="556">
        <f t="shared" si="56"/>
        <v>0</v>
      </c>
      <c r="T1103" s="395"/>
      <c r="U1103" s="395"/>
      <c r="V1103" s="395"/>
      <c r="W1103" s="395"/>
      <c r="BA1103" s="553"/>
    </row>
    <row r="1104" spans="2:53" x14ac:dyDescent="0.35">
      <c r="B1104" s="80"/>
      <c r="C1104" s="119"/>
      <c r="D1104" s="119"/>
      <c r="E1104" s="202"/>
      <c r="F1104" s="119"/>
      <c r="G1104" s="120"/>
      <c r="H1104" s="41"/>
      <c r="I1104" s="41"/>
      <c r="J1104" s="329">
        <v>0</v>
      </c>
      <c r="K1104" s="329">
        <v>0</v>
      </c>
      <c r="L1104" s="391"/>
      <c r="M1104" s="150"/>
      <c r="O1104" s="555"/>
      <c r="P1104" s="556">
        <f t="shared" si="54"/>
        <v>0</v>
      </c>
      <c r="Q1104" s="556">
        <f t="shared" si="55"/>
        <v>0</v>
      </c>
      <c r="R1104" s="556">
        <f t="shared" si="56"/>
        <v>0</v>
      </c>
      <c r="S1104" s="556">
        <f t="shared" si="56"/>
        <v>0</v>
      </c>
      <c r="T1104" s="395"/>
      <c r="U1104" s="395"/>
      <c r="V1104" s="395"/>
      <c r="W1104" s="395"/>
      <c r="BA1104" s="553"/>
    </row>
    <row r="1105" spans="2:53" x14ac:dyDescent="0.35">
      <c r="B1105" s="80"/>
      <c r="C1105" s="119"/>
      <c r="D1105" s="119"/>
      <c r="E1105" s="202"/>
      <c r="F1105" s="119"/>
      <c r="G1105" s="120"/>
      <c r="H1105" s="41"/>
      <c r="I1105" s="41"/>
      <c r="J1105" s="329">
        <v>0</v>
      </c>
      <c r="K1105" s="329">
        <v>0</v>
      </c>
      <c r="L1105" s="391"/>
      <c r="M1105" s="150"/>
      <c r="O1105" s="555"/>
      <c r="P1105" s="556">
        <f t="shared" si="54"/>
        <v>0</v>
      </c>
      <c r="Q1105" s="556">
        <f t="shared" si="55"/>
        <v>0</v>
      </c>
      <c r="R1105" s="556">
        <f t="shared" si="56"/>
        <v>0</v>
      </c>
      <c r="S1105" s="556">
        <f t="shared" si="56"/>
        <v>0</v>
      </c>
      <c r="T1105" s="395"/>
      <c r="U1105" s="395"/>
      <c r="V1105" s="395"/>
      <c r="W1105" s="395"/>
      <c r="BA1105" s="553"/>
    </row>
    <row r="1106" spans="2:53" x14ac:dyDescent="0.35">
      <c r="B1106" s="80"/>
      <c r="C1106" s="119"/>
      <c r="D1106" s="119"/>
      <c r="E1106" s="202"/>
      <c r="F1106" s="119"/>
      <c r="G1106" s="120"/>
      <c r="H1106" s="41"/>
      <c r="I1106" s="41"/>
      <c r="J1106" s="329">
        <v>0</v>
      </c>
      <c r="K1106" s="329">
        <v>0</v>
      </c>
      <c r="L1106" s="391"/>
      <c r="M1106" s="150"/>
      <c r="O1106" s="555"/>
      <c r="P1106" s="556">
        <f t="shared" si="54"/>
        <v>0</v>
      </c>
      <c r="Q1106" s="556">
        <f t="shared" si="55"/>
        <v>0</v>
      </c>
      <c r="R1106" s="556">
        <f t="shared" si="56"/>
        <v>0</v>
      </c>
      <c r="S1106" s="556">
        <f t="shared" si="56"/>
        <v>0</v>
      </c>
      <c r="T1106" s="395"/>
      <c r="U1106" s="395"/>
      <c r="V1106" s="395"/>
      <c r="W1106" s="395"/>
      <c r="BA1106" s="553"/>
    </row>
    <row r="1107" spans="2:53" x14ac:dyDescent="0.35">
      <c r="B1107" s="80"/>
      <c r="C1107" s="119"/>
      <c r="D1107" s="119"/>
      <c r="E1107" s="202"/>
      <c r="F1107" s="119"/>
      <c r="G1107" s="120"/>
      <c r="H1107" s="41"/>
      <c r="I1107" s="41"/>
      <c r="J1107" s="329">
        <v>0</v>
      </c>
      <c r="K1107" s="329">
        <v>0</v>
      </c>
      <c r="L1107" s="391"/>
      <c r="M1107" s="150"/>
      <c r="O1107" s="555"/>
      <c r="P1107" s="556">
        <f t="shared" si="54"/>
        <v>0</v>
      </c>
      <c r="Q1107" s="556">
        <f t="shared" si="55"/>
        <v>0</v>
      </c>
      <c r="R1107" s="556">
        <f t="shared" si="56"/>
        <v>0</v>
      </c>
      <c r="S1107" s="556">
        <f t="shared" si="56"/>
        <v>0</v>
      </c>
      <c r="T1107" s="395"/>
      <c r="U1107" s="395"/>
      <c r="V1107" s="395"/>
      <c r="W1107" s="395"/>
      <c r="BA1107" s="553"/>
    </row>
    <row r="1108" spans="2:53" x14ac:dyDescent="0.35">
      <c r="B1108" s="80"/>
      <c r="C1108" s="119"/>
      <c r="D1108" s="119"/>
      <c r="E1108" s="202"/>
      <c r="F1108" s="119"/>
      <c r="G1108" s="120"/>
      <c r="H1108" s="41"/>
      <c r="I1108" s="41"/>
      <c r="J1108" s="329">
        <v>0</v>
      </c>
      <c r="K1108" s="329">
        <v>0</v>
      </c>
      <c r="L1108" s="391"/>
      <c r="M1108" s="150"/>
      <c r="O1108" s="555"/>
      <c r="P1108" s="556">
        <f t="shared" si="54"/>
        <v>0</v>
      </c>
      <c r="Q1108" s="556">
        <f t="shared" si="55"/>
        <v>0</v>
      </c>
      <c r="R1108" s="556">
        <f t="shared" si="56"/>
        <v>0</v>
      </c>
      <c r="S1108" s="556">
        <f t="shared" si="56"/>
        <v>0</v>
      </c>
      <c r="T1108" s="395"/>
      <c r="U1108" s="395"/>
      <c r="V1108" s="395"/>
      <c r="W1108" s="395"/>
      <c r="BA1108" s="553"/>
    </row>
    <row r="1109" spans="2:53" x14ac:dyDescent="0.35">
      <c r="B1109" s="80"/>
      <c r="C1109" s="119"/>
      <c r="D1109" s="119"/>
      <c r="E1109" s="202"/>
      <c r="F1109" s="119"/>
      <c r="G1109" s="120"/>
      <c r="H1109" s="41"/>
      <c r="I1109" s="41"/>
      <c r="J1109" s="329">
        <v>0</v>
      </c>
      <c r="K1109" s="329">
        <v>0</v>
      </c>
      <c r="L1109" s="391"/>
      <c r="M1109" s="150"/>
      <c r="O1109" s="555"/>
      <c r="P1109" s="556">
        <f t="shared" si="54"/>
        <v>0</v>
      </c>
      <c r="Q1109" s="556">
        <f t="shared" si="55"/>
        <v>0</v>
      </c>
      <c r="R1109" s="556">
        <f t="shared" si="56"/>
        <v>0</v>
      </c>
      <c r="S1109" s="556">
        <f t="shared" si="56"/>
        <v>0</v>
      </c>
      <c r="T1109" s="395"/>
      <c r="U1109" s="395"/>
      <c r="V1109" s="395"/>
      <c r="W1109" s="395"/>
      <c r="BA1109" s="553"/>
    </row>
    <row r="1110" spans="2:53" x14ac:dyDescent="0.35">
      <c r="B1110" s="80"/>
      <c r="C1110" s="119"/>
      <c r="D1110" s="119"/>
      <c r="E1110" s="202"/>
      <c r="F1110" s="119"/>
      <c r="G1110" s="120"/>
      <c r="H1110" s="41"/>
      <c r="I1110" s="41"/>
      <c r="J1110" s="329">
        <v>0</v>
      </c>
      <c r="K1110" s="329">
        <v>0</v>
      </c>
      <c r="L1110" s="391"/>
      <c r="M1110" s="150"/>
      <c r="O1110" s="555"/>
      <c r="P1110" s="556">
        <f t="shared" si="54"/>
        <v>0</v>
      </c>
      <c r="Q1110" s="556">
        <f t="shared" si="55"/>
        <v>0</v>
      </c>
      <c r="R1110" s="556">
        <f t="shared" si="56"/>
        <v>0</v>
      </c>
      <c r="S1110" s="556">
        <f t="shared" si="56"/>
        <v>0</v>
      </c>
      <c r="T1110" s="395"/>
      <c r="U1110" s="395"/>
      <c r="V1110" s="395"/>
      <c r="W1110" s="395"/>
      <c r="BA1110" s="553"/>
    </row>
    <row r="1111" spans="2:53" x14ac:dyDescent="0.35">
      <c r="B1111" s="80"/>
      <c r="C1111" s="119"/>
      <c r="D1111" s="119"/>
      <c r="E1111" s="202"/>
      <c r="F1111" s="119"/>
      <c r="G1111" s="120"/>
      <c r="H1111" s="41"/>
      <c r="I1111" s="41"/>
      <c r="J1111" s="329">
        <v>0</v>
      </c>
      <c r="K1111" s="329">
        <v>0</v>
      </c>
      <c r="L1111" s="391"/>
      <c r="M1111" s="150"/>
      <c r="O1111" s="555"/>
      <c r="P1111" s="556">
        <f t="shared" si="54"/>
        <v>0</v>
      </c>
      <c r="Q1111" s="556">
        <f t="shared" si="55"/>
        <v>0</v>
      </c>
      <c r="R1111" s="556">
        <f t="shared" si="56"/>
        <v>0</v>
      </c>
      <c r="S1111" s="556">
        <f t="shared" si="56"/>
        <v>0</v>
      </c>
      <c r="T1111" s="395"/>
      <c r="U1111" s="395"/>
      <c r="V1111" s="395"/>
      <c r="W1111" s="395"/>
      <c r="BA1111" s="553"/>
    </row>
    <row r="1112" spans="2:53" x14ac:dyDescent="0.35">
      <c r="B1112" s="80"/>
      <c r="C1112" s="119"/>
      <c r="D1112" s="119"/>
      <c r="E1112" s="202"/>
      <c r="F1112" s="119"/>
      <c r="G1112" s="120"/>
      <c r="H1112" s="41"/>
      <c r="I1112" s="41"/>
      <c r="J1112" s="329">
        <v>0</v>
      </c>
      <c r="K1112" s="329">
        <v>0</v>
      </c>
      <c r="L1112" s="391"/>
      <c r="M1112" s="150"/>
      <c r="O1112" s="555"/>
      <c r="P1112" s="556">
        <f t="shared" si="54"/>
        <v>0</v>
      </c>
      <c r="Q1112" s="556">
        <f t="shared" si="55"/>
        <v>0</v>
      </c>
      <c r="R1112" s="556">
        <f t="shared" si="56"/>
        <v>0</v>
      </c>
      <c r="S1112" s="556">
        <f t="shared" si="56"/>
        <v>0</v>
      </c>
      <c r="T1112" s="395"/>
      <c r="U1112" s="395"/>
      <c r="V1112" s="395"/>
      <c r="W1112" s="395"/>
      <c r="BA1112" s="553"/>
    </row>
    <row r="1113" spans="2:53" x14ac:dyDescent="0.35">
      <c r="B1113" s="80"/>
      <c r="C1113" s="119"/>
      <c r="D1113" s="119"/>
      <c r="E1113" s="202"/>
      <c r="F1113" s="119"/>
      <c r="G1113" s="120"/>
      <c r="H1113" s="41"/>
      <c r="I1113" s="41"/>
      <c r="J1113" s="329">
        <v>0</v>
      </c>
      <c r="K1113" s="329">
        <v>0</v>
      </c>
      <c r="L1113" s="391"/>
      <c r="M1113" s="150"/>
      <c r="O1113" s="555"/>
      <c r="P1113" s="556">
        <f t="shared" si="54"/>
        <v>0</v>
      </c>
      <c r="Q1113" s="556">
        <f t="shared" si="55"/>
        <v>0</v>
      </c>
      <c r="R1113" s="556">
        <f t="shared" si="56"/>
        <v>0</v>
      </c>
      <c r="S1113" s="556">
        <f t="shared" si="56"/>
        <v>0</v>
      </c>
      <c r="T1113" s="395"/>
      <c r="U1113" s="395"/>
      <c r="V1113" s="395"/>
      <c r="W1113" s="395"/>
      <c r="BA1113" s="553"/>
    </row>
    <row r="1114" spans="2:53" x14ac:dyDescent="0.35">
      <c r="B1114" s="80"/>
      <c r="C1114" s="119"/>
      <c r="D1114" s="119"/>
      <c r="E1114" s="202"/>
      <c r="F1114" s="119"/>
      <c r="G1114" s="120"/>
      <c r="H1114" s="41"/>
      <c r="I1114" s="41"/>
      <c r="J1114" s="329">
        <v>0</v>
      </c>
      <c r="K1114" s="329">
        <v>0</v>
      </c>
      <c r="L1114" s="391"/>
      <c r="M1114" s="150"/>
      <c r="O1114" s="555"/>
      <c r="P1114" s="556">
        <f t="shared" si="54"/>
        <v>0</v>
      </c>
      <c r="Q1114" s="556">
        <f t="shared" si="55"/>
        <v>0</v>
      </c>
      <c r="R1114" s="556">
        <f t="shared" si="56"/>
        <v>0</v>
      </c>
      <c r="S1114" s="556">
        <f t="shared" si="56"/>
        <v>0</v>
      </c>
      <c r="T1114" s="395"/>
      <c r="U1114" s="395"/>
      <c r="V1114" s="395"/>
      <c r="W1114" s="395"/>
      <c r="BA1114" s="553"/>
    </row>
    <row r="1115" spans="2:53" x14ac:dyDescent="0.35">
      <c r="B1115" s="80"/>
      <c r="C1115" s="119"/>
      <c r="D1115" s="119"/>
      <c r="E1115" s="202"/>
      <c r="F1115" s="119"/>
      <c r="G1115" s="120"/>
      <c r="H1115" s="41"/>
      <c r="I1115" s="41"/>
      <c r="J1115" s="329">
        <v>0</v>
      </c>
      <c r="K1115" s="329">
        <v>0</v>
      </c>
      <c r="L1115" s="391"/>
      <c r="M1115" s="150"/>
      <c r="O1115" s="555"/>
      <c r="P1115" s="556">
        <f t="shared" si="54"/>
        <v>0</v>
      </c>
      <c r="Q1115" s="556">
        <f t="shared" si="55"/>
        <v>0</v>
      </c>
      <c r="R1115" s="556">
        <f t="shared" si="56"/>
        <v>0</v>
      </c>
      <c r="S1115" s="556">
        <f t="shared" si="56"/>
        <v>0</v>
      </c>
      <c r="T1115" s="395"/>
      <c r="U1115" s="395"/>
      <c r="V1115" s="395"/>
      <c r="W1115" s="395"/>
      <c r="BA1115" s="553"/>
    </row>
    <row r="1116" spans="2:53" x14ac:dyDescent="0.35">
      <c r="B1116" s="80"/>
      <c r="C1116" s="119"/>
      <c r="D1116" s="119"/>
      <c r="E1116" s="202"/>
      <c r="F1116" s="119"/>
      <c r="G1116" s="120"/>
      <c r="H1116" s="41"/>
      <c r="I1116" s="41"/>
      <c r="J1116" s="329">
        <v>0</v>
      </c>
      <c r="K1116" s="329">
        <v>0</v>
      </c>
      <c r="L1116" s="391"/>
      <c r="M1116" s="150"/>
      <c r="O1116" s="555"/>
      <c r="P1116" s="556">
        <f t="shared" si="54"/>
        <v>0</v>
      </c>
      <c r="Q1116" s="556">
        <f t="shared" si="55"/>
        <v>0</v>
      </c>
      <c r="R1116" s="556">
        <f t="shared" si="56"/>
        <v>0</v>
      </c>
      <c r="S1116" s="556">
        <f t="shared" si="56"/>
        <v>0</v>
      </c>
      <c r="T1116" s="395"/>
      <c r="U1116" s="395"/>
      <c r="V1116" s="395"/>
      <c r="W1116" s="395"/>
      <c r="BA1116" s="553"/>
    </row>
    <row r="1117" spans="2:53" x14ac:dyDescent="0.35">
      <c r="B1117" s="80"/>
      <c r="C1117" s="119"/>
      <c r="D1117" s="119"/>
      <c r="E1117" s="202"/>
      <c r="F1117" s="119"/>
      <c r="G1117" s="120"/>
      <c r="H1117" s="41"/>
      <c r="I1117" s="41"/>
      <c r="J1117" s="329">
        <v>0</v>
      </c>
      <c r="K1117" s="329">
        <v>0</v>
      </c>
      <c r="L1117" s="391"/>
      <c r="M1117" s="150"/>
      <c r="O1117" s="555"/>
      <c r="P1117" s="556">
        <f t="shared" si="54"/>
        <v>0</v>
      </c>
      <c r="Q1117" s="556">
        <f t="shared" si="55"/>
        <v>0</v>
      </c>
      <c r="R1117" s="556">
        <f t="shared" si="56"/>
        <v>0</v>
      </c>
      <c r="S1117" s="556">
        <f t="shared" si="56"/>
        <v>0</v>
      </c>
      <c r="T1117" s="395"/>
      <c r="U1117" s="395"/>
      <c r="V1117" s="395"/>
      <c r="W1117" s="395"/>
      <c r="BA1117" s="553"/>
    </row>
    <row r="1118" spans="2:53" x14ac:dyDescent="0.35">
      <c r="B1118" s="80"/>
      <c r="C1118" s="119"/>
      <c r="D1118" s="119"/>
      <c r="E1118" s="202"/>
      <c r="F1118" s="119"/>
      <c r="G1118" s="120"/>
      <c r="H1118" s="41"/>
      <c r="I1118" s="41"/>
      <c r="J1118" s="329">
        <v>0</v>
      </c>
      <c r="K1118" s="329">
        <v>0</v>
      </c>
      <c r="L1118" s="391"/>
      <c r="M1118" s="150"/>
      <c r="O1118" s="555"/>
      <c r="P1118" s="556">
        <f t="shared" si="54"/>
        <v>0</v>
      </c>
      <c r="Q1118" s="556">
        <f t="shared" si="55"/>
        <v>0</v>
      </c>
      <c r="R1118" s="556">
        <f t="shared" si="56"/>
        <v>0</v>
      </c>
      <c r="S1118" s="556">
        <f t="shared" si="56"/>
        <v>0</v>
      </c>
      <c r="T1118" s="395"/>
      <c r="U1118" s="395"/>
      <c r="V1118" s="395"/>
      <c r="W1118" s="395"/>
      <c r="BA1118" s="553"/>
    </row>
    <row r="1119" spans="2:53" x14ac:dyDescent="0.35">
      <c r="B1119" s="80"/>
      <c r="C1119" s="119"/>
      <c r="D1119" s="119"/>
      <c r="E1119" s="202"/>
      <c r="F1119" s="119"/>
      <c r="G1119" s="120"/>
      <c r="H1119" s="41"/>
      <c r="I1119" s="41"/>
      <c r="J1119" s="329">
        <v>0</v>
      </c>
      <c r="K1119" s="329">
        <v>0</v>
      </c>
      <c r="L1119" s="391"/>
      <c r="M1119" s="150"/>
      <c r="O1119" s="555"/>
      <c r="P1119" s="556">
        <f t="shared" si="54"/>
        <v>0</v>
      </c>
      <c r="Q1119" s="556">
        <f t="shared" si="55"/>
        <v>0</v>
      </c>
      <c r="R1119" s="556">
        <f t="shared" si="56"/>
        <v>0</v>
      </c>
      <c r="S1119" s="556">
        <f t="shared" si="56"/>
        <v>0</v>
      </c>
      <c r="T1119" s="395"/>
      <c r="U1119" s="395"/>
      <c r="V1119" s="395"/>
      <c r="W1119" s="395"/>
      <c r="BA1119" s="553"/>
    </row>
    <row r="1120" spans="2:53" x14ac:dyDescent="0.35">
      <c r="B1120" s="80"/>
      <c r="C1120" s="119"/>
      <c r="D1120" s="119"/>
      <c r="E1120" s="202"/>
      <c r="F1120" s="119"/>
      <c r="G1120" s="120"/>
      <c r="H1120" s="41"/>
      <c r="I1120" s="41"/>
      <c r="J1120" s="329">
        <v>0</v>
      </c>
      <c r="K1120" s="329">
        <v>0</v>
      </c>
      <c r="L1120" s="391"/>
      <c r="M1120" s="150"/>
      <c r="O1120" s="555"/>
      <c r="P1120" s="556">
        <f t="shared" si="54"/>
        <v>0</v>
      </c>
      <c r="Q1120" s="556">
        <f t="shared" si="55"/>
        <v>0</v>
      </c>
      <c r="R1120" s="556">
        <f t="shared" si="56"/>
        <v>0</v>
      </c>
      <c r="S1120" s="556">
        <f t="shared" si="56"/>
        <v>0</v>
      </c>
      <c r="T1120" s="395"/>
      <c r="U1120" s="395"/>
      <c r="V1120" s="395"/>
      <c r="W1120" s="395"/>
      <c r="BA1120" s="553"/>
    </row>
    <row r="1121" spans="2:53" x14ac:dyDescent="0.35">
      <c r="B1121" s="80"/>
      <c r="C1121" s="119"/>
      <c r="D1121" s="119"/>
      <c r="E1121" s="202"/>
      <c r="F1121" s="119"/>
      <c r="G1121" s="120"/>
      <c r="H1121" s="41"/>
      <c r="I1121" s="41"/>
      <c r="J1121" s="329">
        <v>0</v>
      </c>
      <c r="K1121" s="329">
        <v>0</v>
      </c>
      <c r="L1121" s="391"/>
      <c r="M1121" s="150"/>
      <c r="O1121" s="555"/>
      <c r="P1121" s="556">
        <f t="shared" si="54"/>
        <v>0</v>
      </c>
      <c r="Q1121" s="556">
        <f t="shared" si="55"/>
        <v>0</v>
      </c>
      <c r="R1121" s="556">
        <f t="shared" si="56"/>
        <v>0</v>
      </c>
      <c r="S1121" s="556">
        <f t="shared" si="56"/>
        <v>0</v>
      </c>
      <c r="T1121" s="395"/>
      <c r="U1121" s="395"/>
      <c r="V1121" s="395"/>
      <c r="W1121" s="395"/>
      <c r="BA1121" s="553"/>
    </row>
    <row r="1122" spans="2:53" x14ac:dyDescent="0.35">
      <c r="B1122" s="80"/>
      <c r="C1122" s="119"/>
      <c r="D1122" s="119"/>
      <c r="E1122" s="202"/>
      <c r="F1122" s="119"/>
      <c r="G1122" s="120"/>
      <c r="H1122" s="41"/>
      <c r="I1122" s="41"/>
      <c r="J1122" s="329">
        <v>0</v>
      </c>
      <c r="K1122" s="329">
        <v>0</v>
      </c>
      <c r="L1122" s="391"/>
      <c r="M1122" s="150"/>
      <c r="O1122" s="555"/>
      <c r="P1122" s="556">
        <f t="shared" si="54"/>
        <v>0</v>
      </c>
      <c r="Q1122" s="556">
        <f t="shared" si="55"/>
        <v>0</v>
      </c>
      <c r="R1122" s="556">
        <f t="shared" si="56"/>
        <v>0</v>
      </c>
      <c r="S1122" s="556">
        <f t="shared" si="56"/>
        <v>0</v>
      </c>
      <c r="T1122" s="395"/>
      <c r="U1122" s="395"/>
      <c r="V1122" s="395"/>
      <c r="W1122" s="395"/>
      <c r="BA1122" s="553"/>
    </row>
    <row r="1123" spans="2:53" x14ac:dyDescent="0.35">
      <c r="B1123" s="80"/>
      <c r="C1123" s="119"/>
      <c r="D1123" s="119"/>
      <c r="E1123" s="202"/>
      <c r="F1123" s="119"/>
      <c r="G1123" s="120"/>
      <c r="H1123" s="41"/>
      <c r="I1123" s="41"/>
      <c r="J1123" s="329">
        <v>0</v>
      </c>
      <c r="K1123" s="329">
        <v>0</v>
      </c>
      <c r="L1123" s="391"/>
      <c r="M1123" s="150"/>
      <c r="O1123" s="555"/>
      <c r="P1123" s="556">
        <f t="shared" si="54"/>
        <v>0</v>
      </c>
      <c r="Q1123" s="556">
        <f t="shared" si="55"/>
        <v>0</v>
      </c>
      <c r="R1123" s="556">
        <f t="shared" si="56"/>
        <v>0</v>
      </c>
      <c r="S1123" s="556">
        <f t="shared" si="56"/>
        <v>0</v>
      </c>
      <c r="T1123" s="395"/>
      <c r="U1123" s="395"/>
      <c r="V1123" s="395"/>
      <c r="W1123" s="395"/>
      <c r="BA1123" s="553"/>
    </row>
    <row r="1124" spans="2:53" x14ac:dyDescent="0.35">
      <c r="B1124" s="80"/>
      <c r="C1124" s="119"/>
      <c r="D1124" s="119"/>
      <c r="E1124" s="202"/>
      <c r="F1124" s="119"/>
      <c r="G1124" s="120"/>
      <c r="H1124" s="41"/>
      <c r="I1124" s="41"/>
      <c r="J1124" s="329">
        <v>0</v>
      </c>
      <c r="K1124" s="329">
        <v>0</v>
      </c>
      <c r="L1124" s="391"/>
      <c r="M1124" s="150"/>
      <c r="O1124" s="555"/>
      <c r="P1124" s="556">
        <f t="shared" si="54"/>
        <v>0</v>
      </c>
      <c r="Q1124" s="556">
        <f t="shared" si="55"/>
        <v>0</v>
      </c>
      <c r="R1124" s="556">
        <f t="shared" si="56"/>
        <v>0</v>
      </c>
      <c r="S1124" s="556">
        <f t="shared" si="56"/>
        <v>0</v>
      </c>
      <c r="T1124" s="395"/>
      <c r="U1124" s="395"/>
      <c r="V1124" s="395"/>
      <c r="W1124" s="395"/>
      <c r="BA1124" s="553"/>
    </row>
    <row r="1125" spans="2:53" x14ac:dyDescent="0.35">
      <c r="B1125" s="80"/>
      <c r="C1125" s="119"/>
      <c r="D1125" s="119"/>
      <c r="E1125" s="202"/>
      <c r="F1125" s="119"/>
      <c r="G1125" s="120"/>
      <c r="H1125" s="41"/>
      <c r="I1125" s="41"/>
      <c r="J1125" s="329">
        <v>0</v>
      </c>
      <c r="K1125" s="329">
        <v>0</v>
      </c>
      <c r="L1125" s="391"/>
      <c r="M1125" s="150"/>
      <c r="O1125" s="555"/>
      <c r="P1125" s="556">
        <f t="shared" si="54"/>
        <v>0</v>
      </c>
      <c r="Q1125" s="556">
        <f t="shared" si="55"/>
        <v>0</v>
      </c>
      <c r="R1125" s="556">
        <f t="shared" si="56"/>
        <v>0</v>
      </c>
      <c r="S1125" s="556">
        <f t="shared" si="56"/>
        <v>0</v>
      </c>
      <c r="T1125" s="395"/>
      <c r="U1125" s="395"/>
      <c r="V1125" s="395"/>
      <c r="W1125" s="395"/>
      <c r="BA1125" s="553"/>
    </row>
    <row r="1126" spans="2:53" x14ac:dyDescent="0.35">
      <c r="B1126" s="80"/>
      <c r="C1126" s="119"/>
      <c r="D1126" s="119"/>
      <c r="E1126" s="202"/>
      <c r="F1126" s="119"/>
      <c r="G1126" s="120"/>
      <c r="H1126" s="41"/>
      <c r="I1126" s="41"/>
      <c r="J1126" s="329">
        <v>0</v>
      </c>
      <c r="K1126" s="329">
        <v>0</v>
      </c>
      <c r="L1126" s="391"/>
      <c r="M1126" s="150"/>
      <c r="O1126" s="555"/>
      <c r="P1126" s="556">
        <f t="shared" si="54"/>
        <v>0</v>
      </c>
      <c r="Q1126" s="556">
        <f t="shared" si="55"/>
        <v>0</v>
      </c>
      <c r="R1126" s="556">
        <f t="shared" si="56"/>
        <v>0</v>
      </c>
      <c r="S1126" s="556">
        <f t="shared" si="56"/>
        <v>0</v>
      </c>
      <c r="T1126" s="395"/>
      <c r="U1126" s="395"/>
      <c r="V1126" s="395"/>
      <c r="W1126" s="395"/>
      <c r="BA1126" s="553"/>
    </row>
    <row r="1127" spans="2:53" x14ac:dyDescent="0.35">
      <c r="B1127" s="80"/>
      <c r="C1127" s="119"/>
      <c r="D1127" s="119"/>
      <c r="E1127" s="202"/>
      <c r="F1127" s="119"/>
      <c r="G1127" s="120"/>
      <c r="H1127" s="41"/>
      <c r="I1127" s="41"/>
      <c r="J1127" s="329">
        <v>0</v>
      </c>
      <c r="K1127" s="329">
        <v>0</v>
      </c>
      <c r="L1127" s="391"/>
      <c r="M1127" s="150"/>
      <c r="O1127" s="555"/>
      <c r="P1127" s="556">
        <f t="shared" si="54"/>
        <v>0</v>
      </c>
      <c r="Q1127" s="556">
        <f t="shared" si="55"/>
        <v>0</v>
      </c>
      <c r="R1127" s="556">
        <f t="shared" si="56"/>
        <v>0</v>
      </c>
      <c r="S1127" s="556">
        <f t="shared" si="56"/>
        <v>0</v>
      </c>
      <c r="T1127" s="395"/>
      <c r="U1127" s="395"/>
      <c r="V1127" s="395"/>
      <c r="W1127" s="395"/>
      <c r="BA1127" s="553"/>
    </row>
    <row r="1128" spans="2:53" x14ac:dyDescent="0.35">
      <c r="B1128" s="80"/>
      <c r="C1128" s="119"/>
      <c r="D1128" s="119"/>
      <c r="E1128" s="202"/>
      <c r="F1128" s="119"/>
      <c r="G1128" s="120"/>
      <c r="H1128" s="41"/>
      <c r="I1128" s="41"/>
      <c r="J1128" s="329">
        <v>0</v>
      </c>
      <c r="K1128" s="329">
        <v>0</v>
      </c>
      <c r="L1128" s="391"/>
      <c r="M1128" s="150"/>
      <c r="O1128" s="555"/>
      <c r="P1128" s="556">
        <f t="shared" si="54"/>
        <v>0</v>
      </c>
      <c r="Q1128" s="556">
        <f t="shared" si="55"/>
        <v>0</v>
      </c>
      <c r="R1128" s="556">
        <f t="shared" si="56"/>
        <v>0</v>
      </c>
      <c r="S1128" s="556">
        <f t="shared" si="56"/>
        <v>0</v>
      </c>
      <c r="T1128" s="395"/>
      <c r="U1128" s="395"/>
      <c r="V1128" s="395"/>
      <c r="W1128" s="395"/>
      <c r="BA1128" s="553"/>
    </row>
    <row r="1129" spans="2:53" x14ac:dyDescent="0.35">
      <c r="B1129" s="80"/>
      <c r="C1129" s="119"/>
      <c r="D1129" s="119"/>
      <c r="E1129" s="202"/>
      <c r="F1129" s="119"/>
      <c r="G1129" s="120"/>
      <c r="H1129" s="41"/>
      <c r="I1129" s="41"/>
      <c r="J1129" s="329">
        <v>0</v>
      </c>
      <c r="K1129" s="329">
        <v>0</v>
      </c>
      <c r="L1129" s="391"/>
      <c r="M1129" s="150"/>
      <c r="O1129" s="555"/>
      <c r="P1129" s="556">
        <f t="shared" si="54"/>
        <v>0</v>
      </c>
      <c r="Q1129" s="556">
        <f t="shared" si="55"/>
        <v>0</v>
      </c>
      <c r="R1129" s="556">
        <f t="shared" si="56"/>
        <v>0</v>
      </c>
      <c r="S1129" s="556">
        <f t="shared" si="56"/>
        <v>0</v>
      </c>
      <c r="T1129" s="395"/>
      <c r="U1129" s="395"/>
      <c r="V1129" s="395"/>
      <c r="W1129" s="395"/>
      <c r="BA1129" s="553"/>
    </row>
    <row r="1130" spans="2:53" x14ac:dyDescent="0.35">
      <c r="B1130" s="80"/>
      <c r="C1130" s="119"/>
      <c r="D1130" s="119"/>
      <c r="E1130" s="202"/>
      <c r="F1130" s="119"/>
      <c r="G1130" s="120"/>
      <c r="H1130" s="41"/>
      <c r="I1130" s="41"/>
      <c r="J1130" s="329">
        <v>0</v>
      </c>
      <c r="K1130" s="329">
        <v>0</v>
      </c>
      <c r="L1130" s="391"/>
      <c r="M1130" s="150"/>
      <c r="O1130" s="555"/>
      <c r="P1130" s="556">
        <f t="shared" si="54"/>
        <v>0</v>
      </c>
      <c r="Q1130" s="556">
        <f t="shared" si="55"/>
        <v>0</v>
      </c>
      <c r="R1130" s="556">
        <f t="shared" si="56"/>
        <v>0</v>
      </c>
      <c r="S1130" s="556">
        <f t="shared" si="56"/>
        <v>0</v>
      </c>
      <c r="T1130" s="395"/>
      <c r="U1130" s="395"/>
      <c r="V1130" s="395"/>
      <c r="W1130" s="395"/>
      <c r="BA1130" s="553"/>
    </row>
    <row r="1131" spans="2:53" x14ac:dyDescent="0.35">
      <c r="B1131" s="80"/>
      <c r="C1131" s="119"/>
      <c r="D1131" s="119"/>
      <c r="E1131" s="202"/>
      <c r="F1131" s="119"/>
      <c r="G1131" s="120"/>
      <c r="H1131" s="41"/>
      <c r="I1131" s="41"/>
      <c r="J1131" s="329">
        <v>0</v>
      </c>
      <c r="K1131" s="329">
        <v>0</v>
      </c>
      <c r="L1131" s="391"/>
      <c r="M1131" s="150"/>
      <c r="O1131" s="555"/>
      <c r="P1131" s="556">
        <f t="shared" si="54"/>
        <v>0</v>
      </c>
      <c r="Q1131" s="556">
        <f t="shared" si="55"/>
        <v>0</v>
      </c>
      <c r="R1131" s="556">
        <f t="shared" si="56"/>
        <v>0</v>
      </c>
      <c r="S1131" s="556">
        <f t="shared" si="56"/>
        <v>0</v>
      </c>
      <c r="T1131" s="395"/>
      <c r="U1131" s="395"/>
      <c r="V1131" s="395"/>
      <c r="W1131" s="395"/>
      <c r="BA1131" s="553"/>
    </row>
    <row r="1132" spans="2:53" x14ac:dyDescent="0.35">
      <c r="B1132" s="80"/>
      <c r="C1132" s="119"/>
      <c r="D1132" s="119"/>
      <c r="E1132" s="202"/>
      <c r="F1132" s="119"/>
      <c r="G1132" s="120"/>
      <c r="H1132" s="41"/>
      <c r="I1132" s="41"/>
      <c r="J1132" s="329">
        <v>0</v>
      </c>
      <c r="K1132" s="329">
        <v>0</v>
      </c>
      <c r="L1132" s="391"/>
      <c r="M1132" s="150"/>
      <c r="O1132" s="555"/>
      <c r="P1132" s="556">
        <f t="shared" si="54"/>
        <v>0</v>
      </c>
      <c r="Q1132" s="556">
        <f t="shared" si="55"/>
        <v>0</v>
      </c>
      <c r="R1132" s="556">
        <f t="shared" si="56"/>
        <v>0</v>
      </c>
      <c r="S1132" s="556">
        <f t="shared" si="56"/>
        <v>0</v>
      </c>
      <c r="T1132" s="395"/>
      <c r="U1132" s="395"/>
      <c r="V1132" s="395"/>
      <c r="W1132" s="395"/>
      <c r="BA1132" s="553"/>
    </row>
    <row r="1133" spans="2:53" x14ac:dyDescent="0.35">
      <c r="B1133" s="80"/>
      <c r="C1133" s="119"/>
      <c r="D1133" s="119"/>
      <c r="E1133" s="202"/>
      <c r="F1133" s="119"/>
      <c r="G1133" s="120"/>
      <c r="H1133" s="41"/>
      <c r="I1133" s="41"/>
      <c r="J1133" s="329">
        <v>0</v>
      </c>
      <c r="K1133" s="329">
        <v>0</v>
      </c>
      <c r="L1133" s="391"/>
      <c r="M1133" s="150"/>
      <c r="O1133" s="555"/>
      <c r="P1133" s="556">
        <f t="shared" si="54"/>
        <v>0</v>
      </c>
      <c r="Q1133" s="556">
        <f t="shared" si="55"/>
        <v>0</v>
      </c>
      <c r="R1133" s="556">
        <f t="shared" si="56"/>
        <v>0</v>
      </c>
      <c r="S1133" s="556">
        <f t="shared" si="56"/>
        <v>0</v>
      </c>
      <c r="T1133" s="395"/>
      <c r="U1133" s="395"/>
      <c r="V1133" s="395"/>
      <c r="W1133" s="395"/>
      <c r="BA1133" s="553"/>
    </row>
    <row r="1134" spans="2:53" x14ac:dyDescent="0.35">
      <c r="B1134" s="80"/>
      <c r="C1134" s="119"/>
      <c r="D1134" s="119"/>
      <c r="E1134" s="202"/>
      <c r="F1134" s="119"/>
      <c r="G1134" s="120"/>
      <c r="H1134" s="41"/>
      <c r="I1134" s="41"/>
      <c r="J1134" s="329">
        <v>0</v>
      </c>
      <c r="K1134" s="329">
        <v>0</v>
      </c>
      <c r="L1134" s="391"/>
      <c r="M1134" s="150"/>
      <c r="O1134" s="555"/>
      <c r="P1134" s="556">
        <f t="shared" si="54"/>
        <v>0</v>
      </c>
      <c r="Q1134" s="556">
        <f t="shared" si="55"/>
        <v>0</v>
      </c>
      <c r="R1134" s="556">
        <f t="shared" si="56"/>
        <v>0</v>
      </c>
      <c r="S1134" s="556">
        <f t="shared" si="56"/>
        <v>0</v>
      </c>
      <c r="T1134" s="395"/>
      <c r="U1134" s="395"/>
      <c r="V1134" s="395"/>
      <c r="W1134" s="395"/>
      <c r="BA1134" s="553"/>
    </row>
    <row r="1135" spans="2:53" x14ac:dyDescent="0.35">
      <c r="B1135" s="80"/>
      <c r="C1135" s="119"/>
      <c r="D1135" s="119"/>
      <c r="E1135" s="202"/>
      <c r="F1135" s="119"/>
      <c r="G1135" s="120"/>
      <c r="H1135" s="41"/>
      <c r="I1135" s="41"/>
      <c r="J1135" s="329">
        <v>0</v>
      </c>
      <c r="K1135" s="329">
        <v>0</v>
      </c>
      <c r="L1135" s="391"/>
      <c r="M1135" s="150"/>
      <c r="O1135" s="555"/>
      <c r="P1135" s="556">
        <f t="shared" si="54"/>
        <v>0</v>
      </c>
      <c r="Q1135" s="556">
        <f t="shared" si="55"/>
        <v>0</v>
      </c>
      <c r="R1135" s="556">
        <f t="shared" si="56"/>
        <v>0</v>
      </c>
      <c r="S1135" s="556">
        <f t="shared" si="56"/>
        <v>0</v>
      </c>
      <c r="T1135" s="395"/>
      <c r="U1135" s="395"/>
      <c r="V1135" s="395"/>
      <c r="W1135" s="395"/>
      <c r="BA1135" s="553"/>
    </row>
    <row r="1136" spans="2:53" x14ac:dyDescent="0.35">
      <c r="B1136" s="80"/>
      <c r="C1136" s="119"/>
      <c r="D1136" s="119"/>
      <c r="E1136" s="202"/>
      <c r="F1136" s="119"/>
      <c r="G1136" s="120"/>
      <c r="H1136" s="41"/>
      <c r="I1136" s="41"/>
      <c r="J1136" s="329">
        <v>0</v>
      </c>
      <c r="K1136" s="329">
        <v>0</v>
      </c>
      <c r="L1136" s="391"/>
      <c r="M1136" s="150"/>
      <c r="O1136" s="555"/>
      <c r="P1136" s="556">
        <f t="shared" si="54"/>
        <v>0</v>
      </c>
      <c r="Q1136" s="556">
        <f t="shared" si="55"/>
        <v>0</v>
      </c>
      <c r="R1136" s="556">
        <f t="shared" si="56"/>
        <v>0</v>
      </c>
      <c r="S1136" s="556">
        <f t="shared" si="56"/>
        <v>0</v>
      </c>
      <c r="T1136" s="395"/>
      <c r="U1136" s="395"/>
      <c r="V1136" s="395"/>
      <c r="W1136" s="395"/>
      <c r="BA1136" s="553"/>
    </row>
    <row r="1137" spans="2:53" x14ac:dyDescent="0.35">
      <c r="B1137" s="80"/>
      <c r="C1137" s="119"/>
      <c r="D1137" s="119"/>
      <c r="E1137" s="202"/>
      <c r="F1137" s="119"/>
      <c r="G1137" s="120"/>
      <c r="H1137" s="41"/>
      <c r="I1137" s="41"/>
      <c r="J1137" s="329">
        <v>0</v>
      </c>
      <c r="K1137" s="329">
        <v>0</v>
      </c>
      <c r="L1137" s="391"/>
      <c r="M1137" s="150"/>
      <c r="O1137" s="555"/>
      <c r="P1137" s="556">
        <f t="shared" si="54"/>
        <v>0</v>
      </c>
      <c r="Q1137" s="556">
        <f t="shared" si="55"/>
        <v>0</v>
      </c>
      <c r="R1137" s="556">
        <f t="shared" si="56"/>
        <v>0</v>
      </c>
      <c r="S1137" s="556">
        <f t="shared" si="56"/>
        <v>0</v>
      </c>
      <c r="T1137" s="395"/>
      <c r="U1137" s="395"/>
      <c r="V1137" s="395"/>
      <c r="W1137" s="395"/>
      <c r="BA1137" s="553"/>
    </row>
    <row r="1138" spans="2:53" x14ac:dyDescent="0.35">
      <c r="B1138" s="80"/>
      <c r="C1138" s="119"/>
      <c r="D1138" s="119"/>
      <c r="E1138" s="202"/>
      <c r="F1138" s="119"/>
      <c r="G1138" s="120"/>
      <c r="H1138" s="41"/>
      <c r="I1138" s="41"/>
      <c r="J1138" s="329">
        <v>0</v>
      </c>
      <c r="K1138" s="329">
        <v>0</v>
      </c>
      <c r="L1138" s="391"/>
      <c r="M1138" s="150"/>
      <c r="O1138" s="555"/>
      <c r="P1138" s="556">
        <f t="shared" ref="P1138:P1201" si="57">J1138*$G$32</f>
        <v>0</v>
      </c>
      <c r="Q1138" s="556">
        <f t="shared" ref="Q1138:Q1201" si="58">K1138*$G$42</f>
        <v>0</v>
      </c>
      <c r="R1138" s="556">
        <f t="shared" ref="R1138:S1201" si="59">P1138-J1138</f>
        <v>0</v>
      </c>
      <c r="S1138" s="556">
        <f t="shared" si="59"/>
        <v>0</v>
      </c>
      <c r="T1138" s="395"/>
      <c r="U1138" s="395"/>
      <c r="V1138" s="395"/>
      <c r="W1138" s="395"/>
      <c r="BA1138" s="553"/>
    </row>
    <row r="1139" spans="2:53" x14ac:dyDescent="0.35">
      <c r="B1139" s="80"/>
      <c r="C1139" s="119"/>
      <c r="D1139" s="119"/>
      <c r="E1139" s="202"/>
      <c r="F1139" s="119"/>
      <c r="G1139" s="120"/>
      <c r="H1139" s="41"/>
      <c r="I1139" s="41"/>
      <c r="J1139" s="329">
        <v>0</v>
      </c>
      <c r="K1139" s="329">
        <v>0</v>
      </c>
      <c r="L1139" s="391"/>
      <c r="M1139" s="150"/>
      <c r="O1139" s="555"/>
      <c r="P1139" s="556">
        <f t="shared" si="57"/>
        <v>0</v>
      </c>
      <c r="Q1139" s="556">
        <f t="shared" si="58"/>
        <v>0</v>
      </c>
      <c r="R1139" s="556">
        <f t="shared" si="59"/>
        <v>0</v>
      </c>
      <c r="S1139" s="556">
        <f t="shared" si="59"/>
        <v>0</v>
      </c>
      <c r="T1139" s="395"/>
      <c r="U1139" s="395"/>
      <c r="V1139" s="395"/>
      <c r="W1139" s="395"/>
      <c r="BA1139" s="553"/>
    </row>
    <row r="1140" spans="2:53" x14ac:dyDescent="0.35">
      <c r="B1140" s="80"/>
      <c r="C1140" s="119"/>
      <c r="D1140" s="119"/>
      <c r="E1140" s="202"/>
      <c r="F1140" s="119"/>
      <c r="G1140" s="120"/>
      <c r="H1140" s="41"/>
      <c r="I1140" s="41"/>
      <c r="J1140" s="329">
        <v>0</v>
      </c>
      <c r="K1140" s="329">
        <v>0</v>
      </c>
      <c r="L1140" s="391"/>
      <c r="M1140" s="150"/>
      <c r="O1140" s="555"/>
      <c r="P1140" s="556">
        <f t="shared" si="57"/>
        <v>0</v>
      </c>
      <c r="Q1140" s="556">
        <f t="shared" si="58"/>
        <v>0</v>
      </c>
      <c r="R1140" s="556">
        <f t="shared" si="59"/>
        <v>0</v>
      </c>
      <c r="S1140" s="556">
        <f t="shared" si="59"/>
        <v>0</v>
      </c>
      <c r="T1140" s="395"/>
      <c r="U1140" s="395"/>
      <c r="V1140" s="395"/>
      <c r="W1140" s="395"/>
      <c r="BA1140" s="553"/>
    </row>
    <row r="1141" spans="2:53" x14ac:dyDescent="0.35">
      <c r="B1141" s="80"/>
      <c r="C1141" s="119"/>
      <c r="D1141" s="119"/>
      <c r="E1141" s="202"/>
      <c r="F1141" s="119"/>
      <c r="G1141" s="120"/>
      <c r="H1141" s="41"/>
      <c r="I1141" s="41"/>
      <c r="J1141" s="329">
        <v>0</v>
      </c>
      <c r="K1141" s="329">
        <v>0</v>
      </c>
      <c r="L1141" s="391"/>
      <c r="M1141" s="150"/>
      <c r="O1141" s="555"/>
      <c r="P1141" s="556">
        <f t="shared" si="57"/>
        <v>0</v>
      </c>
      <c r="Q1141" s="556">
        <f t="shared" si="58"/>
        <v>0</v>
      </c>
      <c r="R1141" s="556">
        <f t="shared" si="59"/>
        <v>0</v>
      </c>
      <c r="S1141" s="556">
        <f t="shared" si="59"/>
        <v>0</v>
      </c>
      <c r="T1141" s="395"/>
      <c r="U1141" s="395"/>
      <c r="V1141" s="395"/>
      <c r="W1141" s="395"/>
      <c r="BA1141" s="553"/>
    </row>
    <row r="1142" spans="2:53" x14ac:dyDescent="0.35">
      <c r="B1142" s="80"/>
      <c r="C1142" s="119"/>
      <c r="D1142" s="119"/>
      <c r="E1142" s="202"/>
      <c r="F1142" s="119"/>
      <c r="G1142" s="120"/>
      <c r="H1142" s="41"/>
      <c r="I1142" s="41"/>
      <c r="J1142" s="329">
        <v>0</v>
      </c>
      <c r="K1142" s="329">
        <v>0</v>
      </c>
      <c r="L1142" s="391"/>
      <c r="M1142" s="150"/>
      <c r="O1142" s="555"/>
      <c r="P1142" s="556">
        <f t="shared" si="57"/>
        <v>0</v>
      </c>
      <c r="Q1142" s="556">
        <f t="shared" si="58"/>
        <v>0</v>
      </c>
      <c r="R1142" s="556">
        <f t="shared" si="59"/>
        <v>0</v>
      </c>
      <c r="S1142" s="556">
        <f t="shared" si="59"/>
        <v>0</v>
      </c>
      <c r="T1142" s="395"/>
      <c r="U1142" s="395"/>
      <c r="V1142" s="395"/>
      <c r="W1142" s="395"/>
      <c r="BA1142" s="553"/>
    </row>
    <row r="1143" spans="2:53" x14ac:dyDescent="0.35">
      <c r="B1143" s="80"/>
      <c r="C1143" s="119"/>
      <c r="D1143" s="119"/>
      <c r="E1143" s="202"/>
      <c r="F1143" s="119"/>
      <c r="G1143" s="120"/>
      <c r="H1143" s="41"/>
      <c r="I1143" s="41"/>
      <c r="J1143" s="329">
        <v>0</v>
      </c>
      <c r="K1143" s="329">
        <v>0</v>
      </c>
      <c r="L1143" s="391"/>
      <c r="M1143" s="150"/>
      <c r="O1143" s="555"/>
      <c r="P1143" s="556">
        <f t="shared" si="57"/>
        <v>0</v>
      </c>
      <c r="Q1143" s="556">
        <f t="shared" si="58"/>
        <v>0</v>
      </c>
      <c r="R1143" s="556">
        <f t="shared" si="59"/>
        <v>0</v>
      </c>
      <c r="S1143" s="556">
        <f t="shared" si="59"/>
        <v>0</v>
      </c>
      <c r="T1143" s="395"/>
      <c r="U1143" s="395"/>
      <c r="V1143" s="395"/>
      <c r="W1143" s="395"/>
      <c r="BA1143" s="553"/>
    </row>
    <row r="1144" spans="2:53" x14ac:dyDescent="0.35">
      <c r="B1144" s="80"/>
      <c r="C1144" s="119"/>
      <c r="D1144" s="119"/>
      <c r="E1144" s="202"/>
      <c r="F1144" s="119"/>
      <c r="G1144" s="120"/>
      <c r="H1144" s="41"/>
      <c r="I1144" s="41"/>
      <c r="J1144" s="329">
        <v>0</v>
      </c>
      <c r="K1144" s="329">
        <v>0</v>
      </c>
      <c r="L1144" s="391"/>
      <c r="M1144" s="150"/>
      <c r="O1144" s="555"/>
      <c r="P1144" s="556">
        <f t="shared" si="57"/>
        <v>0</v>
      </c>
      <c r="Q1144" s="556">
        <f t="shared" si="58"/>
        <v>0</v>
      </c>
      <c r="R1144" s="556">
        <f t="shared" si="59"/>
        <v>0</v>
      </c>
      <c r="S1144" s="556">
        <f t="shared" si="59"/>
        <v>0</v>
      </c>
      <c r="T1144" s="395"/>
      <c r="U1144" s="395"/>
      <c r="V1144" s="395"/>
      <c r="W1144" s="395"/>
      <c r="BA1144" s="553"/>
    </row>
    <row r="1145" spans="2:53" x14ac:dyDescent="0.35">
      <c r="B1145" s="80"/>
      <c r="C1145" s="119"/>
      <c r="D1145" s="119"/>
      <c r="E1145" s="202"/>
      <c r="F1145" s="119"/>
      <c r="G1145" s="120"/>
      <c r="H1145" s="41"/>
      <c r="I1145" s="41"/>
      <c r="J1145" s="329">
        <v>0</v>
      </c>
      <c r="K1145" s="329">
        <v>0</v>
      </c>
      <c r="L1145" s="391"/>
      <c r="M1145" s="150"/>
      <c r="O1145" s="555"/>
      <c r="P1145" s="556">
        <f t="shared" si="57"/>
        <v>0</v>
      </c>
      <c r="Q1145" s="556">
        <f t="shared" si="58"/>
        <v>0</v>
      </c>
      <c r="R1145" s="556">
        <f t="shared" si="59"/>
        <v>0</v>
      </c>
      <c r="S1145" s="556">
        <f t="shared" si="59"/>
        <v>0</v>
      </c>
      <c r="T1145" s="395"/>
      <c r="U1145" s="395"/>
      <c r="V1145" s="395"/>
      <c r="W1145" s="395"/>
      <c r="BA1145" s="553"/>
    </row>
    <row r="1146" spans="2:53" x14ac:dyDescent="0.35">
      <c r="B1146" s="80"/>
      <c r="C1146" s="119"/>
      <c r="D1146" s="119"/>
      <c r="E1146" s="202"/>
      <c r="F1146" s="119"/>
      <c r="G1146" s="120"/>
      <c r="H1146" s="41"/>
      <c r="I1146" s="41"/>
      <c r="J1146" s="329">
        <v>0</v>
      </c>
      <c r="K1146" s="329">
        <v>0</v>
      </c>
      <c r="L1146" s="391"/>
      <c r="M1146" s="150"/>
      <c r="O1146" s="555"/>
      <c r="P1146" s="556">
        <f t="shared" si="57"/>
        <v>0</v>
      </c>
      <c r="Q1146" s="556">
        <f t="shared" si="58"/>
        <v>0</v>
      </c>
      <c r="R1146" s="556">
        <f t="shared" si="59"/>
        <v>0</v>
      </c>
      <c r="S1146" s="556">
        <f t="shared" si="59"/>
        <v>0</v>
      </c>
      <c r="T1146" s="395"/>
      <c r="U1146" s="395"/>
      <c r="V1146" s="395"/>
      <c r="W1146" s="395"/>
      <c r="BA1146" s="553"/>
    </row>
    <row r="1147" spans="2:53" x14ac:dyDescent="0.35">
      <c r="B1147" s="80"/>
      <c r="C1147" s="119"/>
      <c r="D1147" s="119"/>
      <c r="E1147" s="202"/>
      <c r="F1147" s="119"/>
      <c r="G1147" s="120"/>
      <c r="H1147" s="41"/>
      <c r="I1147" s="41"/>
      <c r="J1147" s="329">
        <v>0</v>
      </c>
      <c r="K1147" s="329">
        <v>0</v>
      </c>
      <c r="L1147" s="391"/>
      <c r="M1147" s="150"/>
      <c r="O1147" s="555"/>
      <c r="P1147" s="556">
        <f t="shared" si="57"/>
        <v>0</v>
      </c>
      <c r="Q1147" s="556">
        <f t="shared" si="58"/>
        <v>0</v>
      </c>
      <c r="R1147" s="556">
        <f t="shared" si="59"/>
        <v>0</v>
      </c>
      <c r="S1147" s="556">
        <f t="shared" si="59"/>
        <v>0</v>
      </c>
      <c r="T1147" s="395"/>
      <c r="U1147" s="395"/>
      <c r="V1147" s="395"/>
      <c r="W1147" s="395"/>
      <c r="BA1147" s="553"/>
    </row>
    <row r="1148" spans="2:53" x14ac:dyDescent="0.35">
      <c r="B1148" s="80"/>
      <c r="C1148" s="119"/>
      <c r="D1148" s="119"/>
      <c r="E1148" s="202"/>
      <c r="F1148" s="119"/>
      <c r="G1148" s="120"/>
      <c r="H1148" s="41"/>
      <c r="I1148" s="41"/>
      <c r="J1148" s="329">
        <v>0</v>
      </c>
      <c r="K1148" s="329">
        <v>0</v>
      </c>
      <c r="L1148" s="391"/>
      <c r="M1148" s="150"/>
      <c r="O1148" s="555"/>
      <c r="P1148" s="556">
        <f t="shared" si="57"/>
        <v>0</v>
      </c>
      <c r="Q1148" s="556">
        <f t="shared" si="58"/>
        <v>0</v>
      </c>
      <c r="R1148" s="556">
        <f t="shared" si="59"/>
        <v>0</v>
      </c>
      <c r="S1148" s="556">
        <f t="shared" si="59"/>
        <v>0</v>
      </c>
      <c r="T1148" s="395"/>
      <c r="U1148" s="395"/>
      <c r="V1148" s="395"/>
      <c r="W1148" s="395"/>
      <c r="BA1148" s="553"/>
    </row>
    <row r="1149" spans="2:53" x14ac:dyDescent="0.35">
      <c r="B1149" s="80"/>
      <c r="C1149" s="119"/>
      <c r="D1149" s="119"/>
      <c r="E1149" s="202"/>
      <c r="F1149" s="119"/>
      <c r="G1149" s="120"/>
      <c r="H1149" s="41"/>
      <c r="I1149" s="41"/>
      <c r="J1149" s="329">
        <v>0</v>
      </c>
      <c r="K1149" s="329">
        <v>0</v>
      </c>
      <c r="L1149" s="391"/>
      <c r="M1149" s="150"/>
      <c r="O1149" s="555"/>
      <c r="P1149" s="556">
        <f t="shared" si="57"/>
        <v>0</v>
      </c>
      <c r="Q1149" s="556">
        <f t="shared" si="58"/>
        <v>0</v>
      </c>
      <c r="R1149" s="556">
        <f t="shared" si="59"/>
        <v>0</v>
      </c>
      <c r="S1149" s="556">
        <f t="shared" si="59"/>
        <v>0</v>
      </c>
      <c r="T1149" s="395"/>
      <c r="U1149" s="395"/>
      <c r="V1149" s="395"/>
      <c r="W1149" s="395"/>
      <c r="BA1149" s="553"/>
    </row>
    <row r="1150" spans="2:53" x14ac:dyDescent="0.35">
      <c r="B1150" s="80"/>
      <c r="C1150" s="119"/>
      <c r="D1150" s="119"/>
      <c r="E1150" s="202"/>
      <c r="F1150" s="119"/>
      <c r="G1150" s="120"/>
      <c r="H1150" s="41"/>
      <c r="I1150" s="41"/>
      <c r="J1150" s="329">
        <v>0</v>
      </c>
      <c r="K1150" s="329">
        <v>0</v>
      </c>
      <c r="L1150" s="391"/>
      <c r="M1150" s="150"/>
      <c r="O1150" s="555"/>
      <c r="P1150" s="556">
        <f t="shared" si="57"/>
        <v>0</v>
      </c>
      <c r="Q1150" s="556">
        <f t="shared" si="58"/>
        <v>0</v>
      </c>
      <c r="R1150" s="556">
        <f t="shared" si="59"/>
        <v>0</v>
      </c>
      <c r="S1150" s="556">
        <f t="shared" si="59"/>
        <v>0</v>
      </c>
      <c r="T1150" s="395"/>
      <c r="U1150" s="395"/>
      <c r="V1150" s="395"/>
      <c r="W1150" s="395"/>
      <c r="BA1150" s="553"/>
    </row>
    <row r="1151" spans="2:53" x14ac:dyDescent="0.35">
      <c r="B1151" s="80"/>
      <c r="C1151" s="119"/>
      <c r="D1151" s="119"/>
      <c r="E1151" s="202"/>
      <c r="F1151" s="119"/>
      <c r="G1151" s="120"/>
      <c r="H1151" s="41"/>
      <c r="I1151" s="41"/>
      <c r="J1151" s="329">
        <v>0</v>
      </c>
      <c r="K1151" s="329">
        <v>0</v>
      </c>
      <c r="L1151" s="391"/>
      <c r="M1151" s="150"/>
      <c r="O1151" s="555"/>
      <c r="P1151" s="556">
        <f t="shared" si="57"/>
        <v>0</v>
      </c>
      <c r="Q1151" s="556">
        <f t="shared" si="58"/>
        <v>0</v>
      </c>
      <c r="R1151" s="556">
        <f t="shared" si="59"/>
        <v>0</v>
      </c>
      <c r="S1151" s="556">
        <f t="shared" si="59"/>
        <v>0</v>
      </c>
      <c r="T1151" s="395"/>
      <c r="U1151" s="395"/>
      <c r="V1151" s="395"/>
      <c r="W1151" s="395"/>
      <c r="BA1151" s="553"/>
    </row>
    <row r="1152" spans="2:53" x14ac:dyDescent="0.35">
      <c r="B1152" s="80"/>
      <c r="C1152" s="119"/>
      <c r="D1152" s="119"/>
      <c r="E1152" s="202"/>
      <c r="F1152" s="119"/>
      <c r="G1152" s="120"/>
      <c r="H1152" s="41"/>
      <c r="I1152" s="41"/>
      <c r="J1152" s="329">
        <v>0</v>
      </c>
      <c r="K1152" s="329">
        <v>0</v>
      </c>
      <c r="L1152" s="391"/>
      <c r="M1152" s="150"/>
      <c r="O1152" s="555"/>
      <c r="P1152" s="556">
        <f t="shared" si="57"/>
        <v>0</v>
      </c>
      <c r="Q1152" s="556">
        <f t="shared" si="58"/>
        <v>0</v>
      </c>
      <c r="R1152" s="556">
        <f t="shared" si="59"/>
        <v>0</v>
      </c>
      <c r="S1152" s="556">
        <f t="shared" si="59"/>
        <v>0</v>
      </c>
      <c r="T1152" s="395"/>
      <c r="U1152" s="395"/>
      <c r="V1152" s="395"/>
      <c r="W1152" s="395"/>
      <c r="BA1152" s="553"/>
    </row>
    <row r="1153" spans="2:53" x14ac:dyDescent="0.35">
      <c r="B1153" s="80"/>
      <c r="C1153" s="119"/>
      <c r="D1153" s="119"/>
      <c r="E1153" s="202"/>
      <c r="F1153" s="119"/>
      <c r="G1153" s="120"/>
      <c r="H1153" s="41"/>
      <c r="I1153" s="41"/>
      <c r="J1153" s="329">
        <v>0</v>
      </c>
      <c r="K1153" s="329">
        <v>0</v>
      </c>
      <c r="L1153" s="391"/>
      <c r="M1153" s="150"/>
      <c r="O1153" s="555"/>
      <c r="P1153" s="556">
        <f t="shared" si="57"/>
        <v>0</v>
      </c>
      <c r="Q1153" s="556">
        <f t="shared" si="58"/>
        <v>0</v>
      </c>
      <c r="R1153" s="556">
        <f t="shared" si="59"/>
        <v>0</v>
      </c>
      <c r="S1153" s="556">
        <f t="shared" si="59"/>
        <v>0</v>
      </c>
      <c r="T1153" s="395"/>
      <c r="U1153" s="395"/>
      <c r="V1153" s="395"/>
      <c r="W1153" s="395"/>
      <c r="BA1153" s="553"/>
    </row>
    <row r="1154" spans="2:53" x14ac:dyDescent="0.35">
      <c r="B1154" s="80"/>
      <c r="C1154" s="119"/>
      <c r="D1154" s="119"/>
      <c r="E1154" s="202"/>
      <c r="F1154" s="119"/>
      <c r="G1154" s="120"/>
      <c r="H1154" s="41"/>
      <c r="I1154" s="41"/>
      <c r="J1154" s="329">
        <v>0</v>
      </c>
      <c r="K1154" s="329">
        <v>0</v>
      </c>
      <c r="L1154" s="391"/>
      <c r="M1154" s="150"/>
      <c r="O1154" s="555"/>
      <c r="P1154" s="556">
        <f t="shared" si="57"/>
        <v>0</v>
      </c>
      <c r="Q1154" s="556">
        <f t="shared" si="58"/>
        <v>0</v>
      </c>
      <c r="R1154" s="556">
        <f t="shared" si="59"/>
        <v>0</v>
      </c>
      <c r="S1154" s="556">
        <f t="shared" si="59"/>
        <v>0</v>
      </c>
      <c r="T1154" s="395"/>
      <c r="U1154" s="395"/>
      <c r="V1154" s="395"/>
      <c r="W1154" s="395"/>
      <c r="BA1154" s="553"/>
    </row>
    <row r="1155" spans="2:53" x14ac:dyDescent="0.35">
      <c r="B1155" s="80"/>
      <c r="C1155" s="119"/>
      <c r="D1155" s="119"/>
      <c r="E1155" s="202"/>
      <c r="F1155" s="119"/>
      <c r="G1155" s="120"/>
      <c r="H1155" s="41"/>
      <c r="I1155" s="41"/>
      <c r="J1155" s="329">
        <v>0</v>
      </c>
      <c r="K1155" s="329">
        <v>0</v>
      </c>
      <c r="L1155" s="391"/>
      <c r="M1155" s="150"/>
      <c r="O1155" s="555"/>
      <c r="P1155" s="556">
        <f t="shared" si="57"/>
        <v>0</v>
      </c>
      <c r="Q1155" s="556">
        <f t="shared" si="58"/>
        <v>0</v>
      </c>
      <c r="R1155" s="556">
        <f t="shared" si="59"/>
        <v>0</v>
      </c>
      <c r="S1155" s="556">
        <f t="shared" si="59"/>
        <v>0</v>
      </c>
      <c r="T1155" s="395"/>
      <c r="U1155" s="395"/>
      <c r="V1155" s="395"/>
      <c r="W1155" s="395"/>
      <c r="BA1155" s="553"/>
    </row>
    <row r="1156" spans="2:53" x14ac:dyDescent="0.35">
      <c r="B1156" s="80"/>
      <c r="C1156" s="119"/>
      <c r="D1156" s="119"/>
      <c r="E1156" s="202"/>
      <c r="F1156" s="119"/>
      <c r="G1156" s="120"/>
      <c r="H1156" s="41"/>
      <c r="I1156" s="41"/>
      <c r="J1156" s="329">
        <v>0</v>
      </c>
      <c r="K1156" s="329">
        <v>0</v>
      </c>
      <c r="L1156" s="391"/>
      <c r="M1156" s="150"/>
      <c r="O1156" s="555"/>
      <c r="P1156" s="556">
        <f t="shared" si="57"/>
        <v>0</v>
      </c>
      <c r="Q1156" s="556">
        <f t="shared" si="58"/>
        <v>0</v>
      </c>
      <c r="R1156" s="556">
        <f t="shared" si="59"/>
        <v>0</v>
      </c>
      <c r="S1156" s="556">
        <f t="shared" si="59"/>
        <v>0</v>
      </c>
      <c r="T1156" s="395"/>
      <c r="U1156" s="395"/>
      <c r="V1156" s="395"/>
      <c r="W1156" s="395"/>
      <c r="BA1156" s="553"/>
    </row>
    <row r="1157" spans="2:53" x14ac:dyDescent="0.35">
      <c r="B1157" s="80"/>
      <c r="C1157" s="119"/>
      <c r="D1157" s="119"/>
      <c r="E1157" s="202"/>
      <c r="F1157" s="119"/>
      <c r="G1157" s="120"/>
      <c r="H1157" s="41"/>
      <c r="I1157" s="41"/>
      <c r="J1157" s="329">
        <v>0</v>
      </c>
      <c r="K1157" s="329">
        <v>0</v>
      </c>
      <c r="L1157" s="391"/>
      <c r="M1157" s="150"/>
      <c r="O1157" s="555"/>
      <c r="P1157" s="556">
        <f t="shared" si="57"/>
        <v>0</v>
      </c>
      <c r="Q1157" s="556">
        <f t="shared" si="58"/>
        <v>0</v>
      </c>
      <c r="R1157" s="556">
        <f t="shared" si="59"/>
        <v>0</v>
      </c>
      <c r="S1157" s="556">
        <f t="shared" si="59"/>
        <v>0</v>
      </c>
      <c r="T1157" s="395"/>
      <c r="U1157" s="395"/>
      <c r="V1157" s="395"/>
      <c r="W1157" s="395"/>
      <c r="BA1157" s="553"/>
    </row>
    <row r="1158" spans="2:53" x14ac:dyDescent="0.35">
      <c r="B1158" s="80"/>
      <c r="C1158" s="119"/>
      <c r="D1158" s="119"/>
      <c r="E1158" s="202"/>
      <c r="F1158" s="119"/>
      <c r="G1158" s="120"/>
      <c r="H1158" s="41"/>
      <c r="I1158" s="41"/>
      <c r="J1158" s="329">
        <v>0</v>
      </c>
      <c r="K1158" s="329">
        <v>0</v>
      </c>
      <c r="L1158" s="391"/>
      <c r="M1158" s="150"/>
      <c r="O1158" s="555"/>
      <c r="P1158" s="556">
        <f t="shared" si="57"/>
        <v>0</v>
      </c>
      <c r="Q1158" s="556">
        <f t="shared" si="58"/>
        <v>0</v>
      </c>
      <c r="R1158" s="556">
        <f t="shared" si="59"/>
        <v>0</v>
      </c>
      <c r="S1158" s="556">
        <f t="shared" si="59"/>
        <v>0</v>
      </c>
      <c r="T1158" s="395"/>
      <c r="U1158" s="395"/>
      <c r="V1158" s="395"/>
      <c r="W1158" s="395"/>
      <c r="BA1158" s="553"/>
    </row>
    <row r="1159" spans="2:53" x14ac:dyDescent="0.35">
      <c r="B1159" s="80"/>
      <c r="C1159" s="119"/>
      <c r="D1159" s="119"/>
      <c r="E1159" s="202"/>
      <c r="F1159" s="119"/>
      <c r="G1159" s="120"/>
      <c r="H1159" s="41"/>
      <c r="I1159" s="41"/>
      <c r="J1159" s="329">
        <v>0</v>
      </c>
      <c r="K1159" s="329">
        <v>0</v>
      </c>
      <c r="L1159" s="391"/>
      <c r="M1159" s="150"/>
      <c r="O1159" s="555"/>
      <c r="P1159" s="556">
        <f t="shared" si="57"/>
        <v>0</v>
      </c>
      <c r="Q1159" s="556">
        <f t="shared" si="58"/>
        <v>0</v>
      </c>
      <c r="R1159" s="556">
        <f t="shared" si="59"/>
        <v>0</v>
      </c>
      <c r="S1159" s="556">
        <f t="shared" si="59"/>
        <v>0</v>
      </c>
      <c r="T1159" s="395"/>
      <c r="U1159" s="395"/>
      <c r="V1159" s="395"/>
      <c r="W1159" s="395"/>
      <c r="BA1159" s="553"/>
    </row>
    <row r="1160" spans="2:53" x14ac:dyDescent="0.35">
      <c r="B1160" s="80"/>
      <c r="C1160" s="119"/>
      <c r="D1160" s="119"/>
      <c r="E1160" s="202"/>
      <c r="F1160" s="119"/>
      <c r="G1160" s="120"/>
      <c r="H1160" s="41"/>
      <c r="I1160" s="41"/>
      <c r="J1160" s="329">
        <v>0</v>
      </c>
      <c r="K1160" s="329">
        <v>0</v>
      </c>
      <c r="L1160" s="391"/>
      <c r="M1160" s="150"/>
      <c r="O1160" s="555"/>
      <c r="P1160" s="556">
        <f t="shared" si="57"/>
        <v>0</v>
      </c>
      <c r="Q1160" s="556">
        <f t="shared" si="58"/>
        <v>0</v>
      </c>
      <c r="R1160" s="556">
        <f t="shared" si="59"/>
        <v>0</v>
      </c>
      <c r="S1160" s="556">
        <f t="shared" si="59"/>
        <v>0</v>
      </c>
      <c r="T1160" s="395"/>
      <c r="U1160" s="395"/>
      <c r="V1160" s="395"/>
      <c r="W1160" s="395"/>
      <c r="BA1160" s="553"/>
    </row>
    <row r="1161" spans="2:53" x14ac:dyDescent="0.35">
      <c r="B1161" s="80"/>
      <c r="C1161" s="119"/>
      <c r="D1161" s="119"/>
      <c r="E1161" s="202"/>
      <c r="F1161" s="119"/>
      <c r="G1161" s="120"/>
      <c r="H1161" s="41"/>
      <c r="I1161" s="41"/>
      <c r="J1161" s="329">
        <v>0</v>
      </c>
      <c r="K1161" s="329">
        <v>0</v>
      </c>
      <c r="L1161" s="391"/>
      <c r="M1161" s="150"/>
      <c r="O1161" s="555"/>
      <c r="P1161" s="556">
        <f t="shared" si="57"/>
        <v>0</v>
      </c>
      <c r="Q1161" s="556">
        <f t="shared" si="58"/>
        <v>0</v>
      </c>
      <c r="R1161" s="556">
        <f t="shared" si="59"/>
        <v>0</v>
      </c>
      <c r="S1161" s="556">
        <f t="shared" si="59"/>
        <v>0</v>
      </c>
      <c r="T1161" s="395"/>
      <c r="U1161" s="395"/>
      <c r="V1161" s="395"/>
      <c r="W1161" s="395"/>
      <c r="BA1161" s="553"/>
    </row>
    <row r="1162" spans="2:53" x14ac:dyDescent="0.35">
      <c r="B1162" s="80"/>
      <c r="C1162" s="119"/>
      <c r="D1162" s="119"/>
      <c r="E1162" s="202"/>
      <c r="F1162" s="119"/>
      <c r="G1162" s="120"/>
      <c r="H1162" s="41"/>
      <c r="I1162" s="41"/>
      <c r="J1162" s="329">
        <v>0</v>
      </c>
      <c r="K1162" s="329">
        <v>0</v>
      </c>
      <c r="L1162" s="391"/>
      <c r="M1162" s="150"/>
      <c r="O1162" s="555"/>
      <c r="P1162" s="556">
        <f t="shared" si="57"/>
        <v>0</v>
      </c>
      <c r="Q1162" s="556">
        <f t="shared" si="58"/>
        <v>0</v>
      </c>
      <c r="R1162" s="556">
        <f t="shared" si="59"/>
        <v>0</v>
      </c>
      <c r="S1162" s="556">
        <f t="shared" si="59"/>
        <v>0</v>
      </c>
      <c r="T1162" s="395"/>
      <c r="U1162" s="395"/>
      <c r="V1162" s="395"/>
      <c r="W1162" s="395"/>
      <c r="BA1162" s="553"/>
    </row>
    <row r="1163" spans="2:53" x14ac:dyDescent="0.35">
      <c r="B1163" s="80"/>
      <c r="C1163" s="119"/>
      <c r="D1163" s="119"/>
      <c r="E1163" s="202"/>
      <c r="F1163" s="119"/>
      <c r="G1163" s="120"/>
      <c r="H1163" s="41"/>
      <c r="I1163" s="41"/>
      <c r="J1163" s="329">
        <v>0</v>
      </c>
      <c r="K1163" s="329">
        <v>0</v>
      </c>
      <c r="L1163" s="391"/>
      <c r="M1163" s="150"/>
      <c r="O1163" s="555"/>
      <c r="P1163" s="556">
        <f t="shared" si="57"/>
        <v>0</v>
      </c>
      <c r="Q1163" s="556">
        <f t="shared" si="58"/>
        <v>0</v>
      </c>
      <c r="R1163" s="556">
        <f t="shared" si="59"/>
        <v>0</v>
      </c>
      <c r="S1163" s="556">
        <f t="shared" si="59"/>
        <v>0</v>
      </c>
      <c r="T1163" s="395"/>
      <c r="U1163" s="395"/>
      <c r="V1163" s="395"/>
      <c r="W1163" s="395"/>
      <c r="BA1163" s="553"/>
    </row>
    <row r="1164" spans="2:53" x14ac:dyDescent="0.35">
      <c r="B1164" s="80"/>
      <c r="C1164" s="119"/>
      <c r="D1164" s="119"/>
      <c r="E1164" s="202"/>
      <c r="F1164" s="119"/>
      <c r="G1164" s="120"/>
      <c r="H1164" s="41"/>
      <c r="I1164" s="41"/>
      <c r="J1164" s="329">
        <v>0</v>
      </c>
      <c r="K1164" s="329">
        <v>0</v>
      </c>
      <c r="L1164" s="391"/>
      <c r="M1164" s="150"/>
      <c r="O1164" s="555"/>
      <c r="P1164" s="556">
        <f t="shared" si="57"/>
        <v>0</v>
      </c>
      <c r="Q1164" s="556">
        <f t="shared" si="58"/>
        <v>0</v>
      </c>
      <c r="R1164" s="556">
        <f t="shared" si="59"/>
        <v>0</v>
      </c>
      <c r="S1164" s="556">
        <f t="shared" si="59"/>
        <v>0</v>
      </c>
      <c r="T1164" s="395"/>
      <c r="U1164" s="395"/>
      <c r="V1164" s="395"/>
      <c r="W1164" s="395"/>
      <c r="BA1164" s="553"/>
    </row>
    <row r="1165" spans="2:53" x14ac:dyDescent="0.35">
      <c r="B1165" s="80"/>
      <c r="C1165" s="119"/>
      <c r="D1165" s="119"/>
      <c r="E1165" s="202"/>
      <c r="F1165" s="119"/>
      <c r="G1165" s="120"/>
      <c r="H1165" s="41"/>
      <c r="I1165" s="41"/>
      <c r="J1165" s="329">
        <v>0</v>
      </c>
      <c r="K1165" s="329">
        <v>0</v>
      </c>
      <c r="L1165" s="391"/>
      <c r="M1165" s="150"/>
      <c r="O1165" s="555"/>
      <c r="P1165" s="556">
        <f t="shared" si="57"/>
        <v>0</v>
      </c>
      <c r="Q1165" s="556">
        <f t="shared" si="58"/>
        <v>0</v>
      </c>
      <c r="R1165" s="556">
        <f t="shared" si="59"/>
        <v>0</v>
      </c>
      <c r="S1165" s="556">
        <f t="shared" si="59"/>
        <v>0</v>
      </c>
      <c r="T1165" s="395"/>
      <c r="U1165" s="395"/>
      <c r="V1165" s="395"/>
      <c r="W1165" s="395"/>
      <c r="BA1165" s="553"/>
    </row>
    <row r="1166" spans="2:53" x14ac:dyDescent="0.35">
      <c r="B1166" s="80"/>
      <c r="C1166" s="119"/>
      <c r="D1166" s="119"/>
      <c r="E1166" s="202"/>
      <c r="F1166" s="119"/>
      <c r="G1166" s="120"/>
      <c r="H1166" s="41"/>
      <c r="I1166" s="41"/>
      <c r="J1166" s="329">
        <v>0</v>
      </c>
      <c r="K1166" s="329">
        <v>0</v>
      </c>
      <c r="L1166" s="391"/>
      <c r="M1166" s="150"/>
      <c r="O1166" s="555"/>
      <c r="P1166" s="556">
        <f t="shared" si="57"/>
        <v>0</v>
      </c>
      <c r="Q1166" s="556">
        <f t="shared" si="58"/>
        <v>0</v>
      </c>
      <c r="R1166" s="556">
        <f t="shared" si="59"/>
        <v>0</v>
      </c>
      <c r="S1166" s="556">
        <f t="shared" si="59"/>
        <v>0</v>
      </c>
      <c r="T1166" s="395"/>
      <c r="U1166" s="395"/>
      <c r="V1166" s="395"/>
      <c r="W1166" s="395"/>
      <c r="BA1166" s="553"/>
    </row>
    <row r="1167" spans="2:53" x14ac:dyDescent="0.35">
      <c r="B1167" s="80"/>
      <c r="C1167" s="119"/>
      <c r="D1167" s="119"/>
      <c r="E1167" s="202"/>
      <c r="F1167" s="119"/>
      <c r="G1167" s="120"/>
      <c r="H1167" s="41"/>
      <c r="I1167" s="41"/>
      <c r="J1167" s="329">
        <v>0</v>
      </c>
      <c r="K1167" s="329">
        <v>0</v>
      </c>
      <c r="L1167" s="391"/>
      <c r="M1167" s="150"/>
      <c r="O1167" s="555"/>
      <c r="P1167" s="556">
        <f t="shared" si="57"/>
        <v>0</v>
      </c>
      <c r="Q1167" s="556">
        <f t="shared" si="58"/>
        <v>0</v>
      </c>
      <c r="R1167" s="556">
        <f t="shared" si="59"/>
        <v>0</v>
      </c>
      <c r="S1167" s="556">
        <f t="shared" si="59"/>
        <v>0</v>
      </c>
      <c r="T1167" s="395"/>
      <c r="U1167" s="395"/>
      <c r="V1167" s="395"/>
      <c r="W1167" s="395"/>
      <c r="BA1167" s="553"/>
    </row>
    <row r="1168" spans="2:53" x14ac:dyDescent="0.35">
      <c r="B1168" s="80"/>
      <c r="C1168" s="119"/>
      <c r="D1168" s="119"/>
      <c r="E1168" s="202"/>
      <c r="F1168" s="119"/>
      <c r="G1168" s="120"/>
      <c r="H1168" s="41"/>
      <c r="I1168" s="41"/>
      <c r="J1168" s="329">
        <v>0</v>
      </c>
      <c r="K1168" s="329">
        <v>0</v>
      </c>
      <c r="L1168" s="391"/>
      <c r="M1168" s="150"/>
      <c r="O1168" s="555"/>
      <c r="P1168" s="556">
        <f t="shared" si="57"/>
        <v>0</v>
      </c>
      <c r="Q1168" s="556">
        <f t="shared" si="58"/>
        <v>0</v>
      </c>
      <c r="R1168" s="556">
        <f t="shared" si="59"/>
        <v>0</v>
      </c>
      <c r="S1168" s="556">
        <f t="shared" si="59"/>
        <v>0</v>
      </c>
      <c r="T1168" s="395"/>
      <c r="U1168" s="395"/>
      <c r="V1168" s="395"/>
      <c r="W1168" s="395"/>
      <c r="BA1168" s="553"/>
    </row>
    <row r="1169" spans="2:53" x14ac:dyDescent="0.35">
      <c r="B1169" s="80"/>
      <c r="C1169" s="119"/>
      <c r="D1169" s="119"/>
      <c r="E1169" s="202"/>
      <c r="F1169" s="119"/>
      <c r="G1169" s="120"/>
      <c r="H1169" s="41"/>
      <c r="I1169" s="41"/>
      <c r="J1169" s="329">
        <v>0</v>
      </c>
      <c r="K1169" s="329">
        <v>0</v>
      </c>
      <c r="L1169" s="391"/>
      <c r="M1169" s="150"/>
      <c r="O1169" s="555"/>
      <c r="P1169" s="556">
        <f t="shared" si="57"/>
        <v>0</v>
      </c>
      <c r="Q1169" s="556">
        <f t="shared" si="58"/>
        <v>0</v>
      </c>
      <c r="R1169" s="556">
        <f t="shared" si="59"/>
        <v>0</v>
      </c>
      <c r="S1169" s="556">
        <f t="shared" si="59"/>
        <v>0</v>
      </c>
      <c r="T1169" s="395"/>
      <c r="U1169" s="395"/>
      <c r="V1169" s="395"/>
      <c r="W1169" s="395"/>
      <c r="BA1169" s="553"/>
    </row>
    <row r="1170" spans="2:53" x14ac:dyDescent="0.35">
      <c r="B1170" s="80"/>
      <c r="C1170" s="119"/>
      <c r="D1170" s="119"/>
      <c r="E1170" s="202"/>
      <c r="F1170" s="119"/>
      <c r="G1170" s="120"/>
      <c r="H1170" s="41"/>
      <c r="I1170" s="41"/>
      <c r="J1170" s="329">
        <v>0</v>
      </c>
      <c r="K1170" s="329">
        <v>0</v>
      </c>
      <c r="L1170" s="391"/>
      <c r="M1170" s="150"/>
      <c r="O1170" s="555"/>
      <c r="P1170" s="556">
        <f t="shared" si="57"/>
        <v>0</v>
      </c>
      <c r="Q1170" s="556">
        <f t="shared" si="58"/>
        <v>0</v>
      </c>
      <c r="R1170" s="556">
        <f t="shared" si="59"/>
        <v>0</v>
      </c>
      <c r="S1170" s="556">
        <f t="shared" si="59"/>
        <v>0</v>
      </c>
      <c r="T1170" s="395"/>
      <c r="U1170" s="395"/>
      <c r="V1170" s="395"/>
      <c r="W1170" s="395"/>
      <c r="BA1170" s="553"/>
    </row>
    <row r="1171" spans="2:53" x14ac:dyDescent="0.35">
      <c r="B1171" s="80"/>
      <c r="C1171" s="119"/>
      <c r="D1171" s="119"/>
      <c r="E1171" s="202"/>
      <c r="F1171" s="119"/>
      <c r="G1171" s="120"/>
      <c r="H1171" s="41"/>
      <c r="I1171" s="41"/>
      <c r="J1171" s="329">
        <v>0</v>
      </c>
      <c r="K1171" s="329">
        <v>0</v>
      </c>
      <c r="L1171" s="391"/>
      <c r="M1171" s="150"/>
      <c r="O1171" s="555"/>
      <c r="P1171" s="556">
        <f t="shared" si="57"/>
        <v>0</v>
      </c>
      <c r="Q1171" s="556">
        <f t="shared" si="58"/>
        <v>0</v>
      </c>
      <c r="R1171" s="556">
        <f t="shared" si="59"/>
        <v>0</v>
      </c>
      <c r="S1171" s="556">
        <f t="shared" si="59"/>
        <v>0</v>
      </c>
      <c r="T1171" s="395"/>
      <c r="U1171" s="395"/>
      <c r="V1171" s="395"/>
      <c r="W1171" s="395"/>
      <c r="BA1171" s="553"/>
    </row>
    <row r="1172" spans="2:53" x14ac:dyDescent="0.35">
      <c r="B1172" s="80"/>
      <c r="C1172" s="119"/>
      <c r="D1172" s="119"/>
      <c r="E1172" s="202"/>
      <c r="F1172" s="119"/>
      <c r="G1172" s="120"/>
      <c r="H1172" s="41"/>
      <c r="I1172" s="41"/>
      <c r="J1172" s="329">
        <v>0</v>
      </c>
      <c r="K1172" s="329">
        <v>0</v>
      </c>
      <c r="L1172" s="391"/>
      <c r="M1172" s="150"/>
      <c r="O1172" s="555"/>
      <c r="P1172" s="556">
        <f t="shared" si="57"/>
        <v>0</v>
      </c>
      <c r="Q1172" s="556">
        <f t="shared" si="58"/>
        <v>0</v>
      </c>
      <c r="R1172" s="556">
        <f t="shared" si="59"/>
        <v>0</v>
      </c>
      <c r="S1172" s="556">
        <f t="shared" si="59"/>
        <v>0</v>
      </c>
      <c r="T1172" s="395"/>
      <c r="U1172" s="395"/>
      <c r="V1172" s="395"/>
      <c r="W1172" s="395"/>
      <c r="BA1172" s="553"/>
    </row>
    <row r="1173" spans="2:53" x14ac:dyDescent="0.35">
      <c r="B1173" s="80"/>
      <c r="C1173" s="119"/>
      <c r="D1173" s="119"/>
      <c r="E1173" s="202"/>
      <c r="F1173" s="119"/>
      <c r="G1173" s="120"/>
      <c r="H1173" s="41"/>
      <c r="I1173" s="41"/>
      <c r="J1173" s="329">
        <v>0</v>
      </c>
      <c r="K1173" s="329">
        <v>0</v>
      </c>
      <c r="L1173" s="391"/>
      <c r="M1173" s="150"/>
      <c r="O1173" s="555"/>
      <c r="P1173" s="556">
        <f t="shared" si="57"/>
        <v>0</v>
      </c>
      <c r="Q1173" s="556">
        <f t="shared" si="58"/>
        <v>0</v>
      </c>
      <c r="R1173" s="556">
        <f t="shared" si="59"/>
        <v>0</v>
      </c>
      <c r="S1173" s="556">
        <f t="shared" si="59"/>
        <v>0</v>
      </c>
      <c r="T1173" s="395"/>
      <c r="U1173" s="395"/>
      <c r="V1173" s="395"/>
      <c r="W1173" s="395"/>
      <c r="BA1173" s="553"/>
    </row>
    <row r="1174" spans="2:53" x14ac:dyDescent="0.35">
      <c r="B1174" s="80"/>
      <c r="C1174" s="119"/>
      <c r="D1174" s="119"/>
      <c r="E1174" s="202"/>
      <c r="F1174" s="119"/>
      <c r="G1174" s="120"/>
      <c r="H1174" s="41"/>
      <c r="I1174" s="41"/>
      <c r="J1174" s="329">
        <v>0</v>
      </c>
      <c r="K1174" s="329">
        <v>0</v>
      </c>
      <c r="L1174" s="391"/>
      <c r="M1174" s="150"/>
      <c r="O1174" s="555"/>
      <c r="P1174" s="556">
        <f t="shared" si="57"/>
        <v>0</v>
      </c>
      <c r="Q1174" s="556">
        <f t="shared" si="58"/>
        <v>0</v>
      </c>
      <c r="R1174" s="556">
        <f t="shared" si="59"/>
        <v>0</v>
      </c>
      <c r="S1174" s="556">
        <f t="shared" si="59"/>
        <v>0</v>
      </c>
      <c r="T1174" s="395"/>
      <c r="U1174" s="395"/>
      <c r="V1174" s="395"/>
      <c r="W1174" s="395"/>
      <c r="BA1174" s="553"/>
    </row>
    <row r="1175" spans="2:53" x14ac:dyDescent="0.35">
      <c r="B1175" s="80"/>
      <c r="C1175" s="119"/>
      <c r="D1175" s="119"/>
      <c r="E1175" s="202"/>
      <c r="F1175" s="119"/>
      <c r="G1175" s="120"/>
      <c r="H1175" s="41"/>
      <c r="I1175" s="41"/>
      <c r="J1175" s="329">
        <v>0</v>
      </c>
      <c r="K1175" s="329">
        <v>0</v>
      </c>
      <c r="L1175" s="391"/>
      <c r="M1175" s="150"/>
      <c r="O1175" s="555"/>
      <c r="P1175" s="556">
        <f t="shared" si="57"/>
        <v>0</v>
      </c>
      <c r="Q1175" s="556">
        <f t="shared" si="58"/>
        <v>0</v>
      </c>
      <c r="R1175" s="556">
        <f t="shared" si="59"/>
        <v>0</v>
      </c>
      <c r="S1175" s="556">
        <f t="shared" si="59"/>
        <v>0</v>
      </c>
      <c r="T1175" s="395"/>
      <c r="U1175" s="395"/>
      <c r="V1175" s="395"/>
      <c r="W1175" s="395"/>
      <c r="BA1175" s="553"/>
    </row>
    <row r="1176" spans="2:53" x14ac:dyDescent="0.35">
      <c r="B1176" s="80"/>
      <c r="C1176" s="119"/>
      <c r="D1176" s="119"/>
      <c r="E1176" s="202"/>
      <c r="F1176" s="119"/>
      <c r="G1176" s="120"/>
      <c r="H1176" s="41"/>
      <c r="I1176" s="41"/>
      <c r="J1176" s="329">
        <v>0</v>
      </c>
      <c r="K1176" s="329">
        <v>0</v>
      </c>
      <c r="L1176" s="391"/>
      <c r="M1176" s="150"/>
      <c r="O1176" s="555"/>
      <c r="P1176" s="556">
        <f t="shared" si="57"/>
        <v>0</v>
      </c>
      <c r="Q1176" s="556">
        <f t="shared" si="58"/>
        <v>0</v>
      </c>
      <c r="R1176" s="556">
        <f t="shared" si="59"/>
        <v>0</v>
      </c>
      <c r="S1176" s="556">
        <f t="shared" si="59"/>
        <v>0</v>
      </c>
      <c r="T1176" s="395"/>
      <c r="U1176" s="395"/>
      <c r="V1176" s="395"/>
      <c r="W1176" s="395"/>
      <c r="BA1176" s="553"/>
    </row>
    <row r="1177" spans="2:53" x14ac:dyDescent="0.35">
      <c r="B1177" s="80"/>
      <c r="C1177" s="119"/>
      <c r="D1177" s="119"/>
      <c r="E1177" s="202"/>
      <c r="F1177" s="119"/>
      <c r="G1177" s="120"/>
      <c r="H1177" s="41"/>
      <c r="I1177" s="41"/>
      <c r="J1177" s="329">
        <v>0</v>
      </c>
      <c r="K1177" s="329">
        <v>0</v>
      </c>
      <c r="L1177" s="391"/>
      <c r="M1177" s="150"/>
      <c r="O1177" s="555"/>
      <c r="P1177" s="556">
        <f t="shared" si="57"/>
        <v>0</v>
      </c>
      <c r="Q1177" s="556">
        <f t="shared" si="58"/>
        <v>0</v>
      </c>
      <c r="R1177" s="556">
        <f t="shared" si="59"/>
        <v>0</v>
      </c>
      <c r="S1177" s="556">
        <f t="shared" si="59"/>
        <v>0</v>
      </c>
      <c r="T1177" s="395"/>
      <c r="U1177" s="395"/>
      <c r="V1177" s="395"/>
      <c r="W1177" s="395"/>
      <c r="BA1177" s="553"/>
    </row>
    <row r="1178" spans="2:53" x14ac:dyDescent="0.35">
      <c r="B1178" s="80"/>
      <c r="C1178" s="119"/>
      <c r="D1178" s="119"/>
      <c r="E1178" s="202"/>
      <c r="F1178" s="119"/>
      <c r="G1178" s="120"/>
      <c r="H1178" s="41"/>
      <c r="I1178" s="41"/>
      <c r="J1178" s="329">
        <v>0</v>
      </c>
      <c r="K1178" s="329">
        <v>0</v>
      </c>
      <c r="L1178" s="391"/>
      <c r="M1178" s="150"/>
      <c r="O1178" s="555"/>
      <c r="P1178" s="556">
        <f t="shared" si="57"/>
        <v>0</v>
      </c>
      <c r="Q1178" s="556">
        <f t="shared" si="58"/>
        <v>0</v>
      </c>
      <c r="R1178" s="556">
        <f t="shared" si="59"/>
        <v>0</v>
      </c>
      <c r="S1178" s="556">
        <f t="shared" si="59"/>
        <v>0</v>
      </c>
      <c r="T1178" s="395"/>
      <c r="U1178" s="395"/>
      <c r="V1178" s="395"/>
      <c r="W1178" s="395"/>
      <c r="BA1178" s="553"/>
    </row>
    <row r="1179" spans="2:53" x14ac:dyDescent="0.35">
      <c r="B1179" s="80"/>
      <c r="C1179" s="119"/>
      <c r="D1179" s="119"/>
      <c r="E1179" s="202"/>
      <c r="F1179" s="119"/>
      <c r="G1179" s="120"/>
      <c r="H1179" s="41"/>
      <c r="I1179" s="41"/>
      <c r="J1179" s="329">
        <v>0</v>
      </c>
      <c r="K1179" s="329">
        <v>0</v>
      </c>
      <c r="L1179" s="391"/>
      <c r="M1179" s="150"/>
      <c r="O1179" s="555"/>
      <c r="P1179" s="556">
        <f t="shared" si="57"/>
        <v>0</v>
      </c>
      <c r="Q1179" s="556">
        <f t="shared" si="58"/>
        <v>0</v>
      </c>
      <c r="R1179" s="556">
        <f t="shared" si="59"/>
        <v>0</v>
      </c>
      <c r="S1179" s="556">
        <f t="shared" si="59"/>
        <v>0</v>
      </c>
      <c r="T1179" s="395"/>
      <c r="U1179" s="395"/>
      <c r="V1179" s="395"/>
      <c r="W1179" s="395"/>
      <c r="BA1179" s="553"/>
    </row>
    <row r="1180" spans="2:53" x14ac:dyDescent="0.35">
      <c r="B1180" s="80"/>
      <c r="C1180" s="119"/>
      <c r="D1180" s="119"/>
      <c r="E1180" s="202"/>
      <c r="F1180" s="119"/>
      <c r="G1180" s="120"/>
      <c r="H1180" s="41"/>
      <c r="I1180" s="41"/>
      <c r="J1180" s="329">
        <v>0</v>
      </c>
      <c r="K1180" s="329">
        <v>0</v>
      </c>
      <c r="L1180" s="391"/>
      <c r="M1180" s="150"/>
      <c r="O1180" s="555"/>
      <c r="P1180" s="556">
        <f t="shared" si="57"/>
        <v>0</v>
      </c>
      <c r="Q1180" s="556">
        <f t="shared" si="58"/>
        <v>0</v>
      </c>
      <c r="R1180" s="556">
        <f t="shared" si="59"/>
        <v>0</v>
      </c>
      <c r="S1180" s="556">
        <f t="shared" si="59"/>
        <v>0</v>
      </c>
      <c r="T1180" s="395"/>
      <c r="U1180" s="395"/>
      <c r="V1180" s="395"/>
      <c r="W1180" s="395"/>
      <c r="BA1180" s="553"/>
    </row>
    <row r="1181" spans="2:53" x14ac:dyDescent="0.35">
      <c r="B1181" s="80"/>
      <c r="C1181" s="119"/>
      <c r="D1181" s="119"/>
      <c r="E1181" s="202"/>
      <c r="F1181" s="119"/>
      <c r="G1181" s="120"/>
      <c r="H1181" s="41"/>
      <c r="I1181" s="41"/>
      <c r="J1181" s="329">
        <v>0</v>
      </c>
      <c r="K1181" s="329">
        <v>0</v>
      </c>
      <c r="L1181" s="391"/>
      <c r="M1181" s="150"/>
      <c r="O1181" s="555"/>
      <c r="P1181" s="556">
        <f t="shared" si="57"/>
        <v>0</v>
      </c>
      <c r="Q1181" s="556">
        <f t="shared" si="58"/>
        <v>0</v>
      </c>
      <c r="R1181" s="556">
        <f t="shared" si="59"/>
        <v>0</v>
      </c>
      <c r="S1181" s="556">
        <f t="shared" si="59"/>
        <v>0</v>
      </c>
      <c r="T1181" s="395"/>
      <c r="U1181" s="395"/>
      <c r="V1181" s="395"/>
      <c r="W1181" s="395"/>
      <c r="BA1181" s="553"/>
    </row>
    <row r="1182" spans="2:53" x14ac:dyDescent="0.35">
      <c r="B1182" s="80"/>
      <c r="C1182" s="119"/>
      <c r="D1182" s="119"/>
      <c r="E1182" s="202"/>
      <c r="F1182" s="119"/>
      <c r="G1182" s="120"/>
      <c r="H1182" s="41"/>
      <c r="I1182" s="41"/>
      <c r="J1182" s="329">
        <v>0</v>
      </c>
      <c r="K1182" s="329">
        <v>0</v>
      </c>
      <c r="L1182" s="391"/>
      <c r="M1182" s="150"/>
      <c r="O1182" s="555"/>
      <c r="P1182" s="556">
        <f t="shared" si="57"/>
        <v>0</v>
      </c>
      <c r="Q1182" s="556">
        <f t="shared" si="58"/>
        <v>0</v>
      </c>
      <c r="R1182" s="556">
        <f t="shared" si="59"/>
        <v>0</v>
      </c>
      <c r="S1182" s="556">
        <f t="shared" si="59"/>
        <v>0</v>
      </c>
      <c r="T1182" s="395"/>
      <c r="U1182" s="395"/>
      <c r="V1182" s="395"/>
      <c r="W1182" s="395"/>
      <c r="BA1182" s="553"/>
    </row>
    <row r="1183" spans="2:53" x14ac:dyDescent="0.35">
      <c r="B1183" s="80"/>
      <c r="C1183" s="119"/>
      <c r="D1183" s="119"/>
      <c r="E1183" s="202"/>
      <c r="F1183" s="119"/>
      <c r="G1183" s="120"/>
      <c r="H1183" s="41"/>
      <c r="I1183" s="41"/>
      <c r="J1183" s="329">
        <v>0</v>
      </c>
      <c r="K1183" s="329">
        <v>0</v>
      </c>
      <c r="L1183" s="391"/>
      <c r="M1183" s="150"/>
      <c r="O1183" s="555"/>
      <c r="P1183" s="556">
        <f t="shared" si="57"/>
        <v>0</v>
      </c>
      <c r="Q1183" s="556">
        <f t="shared" si="58"/>
        <v>0</v>
      </c>
      <c r="R1183" s="556">
        <f t="shared" si="59"/>
        <v>0</v>
      </c>
      <c r="S1183" s="556">
        <f t="shared" si="59"/>
        <v>0</v>
      </c>
      <c r="T1183" s="395"/>
      <c r="U1183" s="395"/>
      <c r="V1183" s="395"/>
      <c r="W1183" s="395"/>
      <c r="BA1183" s="553"/>
    </row>
    <row r="1184" spans="2:53" x14ac:dyDescent="0.35">
      <c r="B1184" s="80"/>
      <c r="C1184" s="119"/>
      <c r="D1184" s="119"/>
      <c r="E1184" s="202"/>
      <c r="F1184" s="119"/>
      <c r="G1184" s="120"/>
      <c r="H1184" s="41"/>
      <c r="I1184" s="41"/>
      <c r="J1184" s="329">
        <v>0</v>
      </c>
      <c r="K1184" s="329">
        <v>0</v>
      </c>
      <c r="L1184" s="391"/>
      <c r="M1184" s="150"/>
      <c r="O1184" s="555"/>
      <c r="P1184" s="556">
        <f t="shared" si="57"/>
        <v>0</v>
      </c>
      <c r="Q1184" s="556">
        <f t="shared" si="58"/>
        <v>0</v>
      </c>
      <c r="R1184" s="556">
        <f t="shared" si="59"/>
        <v>0</v>
      </c>
      <c r="S1184" s="556">
        <f t="shared" si="59"/>
        <v>0</v>
      </c>
      <c r="T1184" s="395"/>
      <c r="U1184" s="395"/>
      <c r="V1184" s="395"/>
      <c r="W1184" s="395"/>
      <c r="BA1184" s="553"/>
    </row>
    <row r="1185" spans="2:53" x14ac:dyDescent="0.35">
      <c r="B1185" s="80"/>
      <c r="C1185" s="119"/>
      <c r="D1185" s="119"/>
      <c r="E1185" s="202"/>
      <c r="F1185" s="119"/>
      <c r="G1185" s="120"/>
      <c r="H1185" s="41"/>
      <c r="I1185" s="41"/>
      <c r="J1185" s="329">
        <v>0</v>
      </c>
      <c r="K1185" s="329">
        <v>0</v>
      </c>
      <c r="L1185" s="391"/>
      <c r="M1185" s="150"/>
      <c r="O1185" s="555"/>
      <c r="P1185" s="556">
        <f t="shared" si="57"/>
        <v>0</v>
      </c>
      <c r="Q1185" s="556">
        <f t="shared" si="58"/>
        <v>0</v>
      </c>
      <c r="R1185" s="556">
        <f t="shared" si="59"/>
        <v>0</v>
      </c>
      <c r="S1185" s="556">
        <f t="shared" si="59"/>
        <v>0</v>
      </c>
      <c r="T1185" s="395"/>
      <c r="U1185" s="395"/>
      <c r="V1185" s="395"/>
      <c r="W1185" s="395"/>
      <c r="BA1185" s="553"/>
    </row>
    <row r="1186" spans="2:53" x14ac:dyDescent="0.35">
      <c r="B1186" s="80"/>
      <c r="C1186" s="119"/>
      <c r="D1186" s="119"/>
      <c r="E1186" s="202"/>
      <c r="F1186" s="119"/>
      <c r="G1186" s="120"/>
      <c r="H1186" s="41"/>
      <c r="I1186" s="41"/>
      <c r="J1186" s="329">
        <v>0</v>
      </c>
      <c r="K1186" s="329">
        <v>0</v>
      </c>
      <c r="L1186" s="391"/>
      <c r="M1186" s="150"/>
      <c r="O1186" s="555"/>
      <c r="P1186" s="556">
        <f t="shared" si="57"/>
        <v>0</v>
      </c>
      <c r="Q1186" s="556">
        <f t="shared" si="58"/>
        <v>0</v>
      </c>
      <c r="R1186" s="556">
        <f t="shared" si="59"/>
        <v>0</v>
      </c>
      <c r="S1186" s="556">
        <f t="shared" si="59"/>
        <v>0</v>
      </c>
      <c r="T1186" s="395"/>
      <c r="U1186" s="395"/>
      <c r="V1186" s="395"/>
      <c r="W1186" s="395"/>
      <c r="BA1186" s="553"/>
    </row>
    <row r="1187" spans="2:53" x14ac:dyDescent="0.35">
      <c r="B1187" s="80"/>
      <c r="C1187" s="119"/>
      <c r="D1187" s="119"/>
      <c r="E1187" s="202"/>
      <c r="F1187" s="119"/>
      <c r="G1187" s="120"/>
      <c r="H1187" s="41"/>
      <c r="I1187" s="41"/>
      <c r="J1187" s="329">
        <v>0</v>
      </c>
      <c r="K1187" s="329">
        <v>0</v>
      </c>
      <c r="L1187" s="391"/>
      <c r="M1187" s="150"/>
      <c r="O1187" s="555"/>
      <c r="P1187" s="556">
        <f t="shared" si="57"/>
        <v>0</v>
      </c>
      <c r="Q1187" s="556">
        <f t="shared" si="58"/>
        <v>0</v>
      </c>
      <c r="R1187" s="556">
        <f t="shared" si="59"/>
        <v>0</v>
      </c>
      <c r="S1187" s="556">
        <f t="shared" si="59"/>
        <v>0</v>
      </c>
      <c r="T1187" s="395"/>
      <c r="U1187" s="395"/>
      <c r="V1187" s="395"/>
      <c r="W1187" s="395"/>
      <c r="BA1187" s="553"/>
    </row>
    <row r="1188" spans="2:53" x14ac:dyDescent="0.35">
      <c r="B1188" s="80"/>
      <c r="C1188" s="119"/>
      <c r="D1188" s="119"/>
      <c r="E1188" s="202"/>
      <c r="F1188" s="119"/>
      <c r="G1188" s="120"/>
      <c r="H1188" s="41"/>
      <c r="I1188" s="41"/>
      <c r="J1188" s="329">
        <v>0</v>
      </c>
      <c r="K1188" s="329">
        <v>0</v>
      </c>
      <c r="L1188" s="391"/>
      <c r="M1188" s="150"/>
      <c r="O1188" s="555"/>
      <c r="P1188" s="556">
        <f t="shared" si="57"/>
        <v>0</v>
      </c>
      <c r="Q1188" s="556">
        <f t="shared" si="58"/>
        <v>0</v>
      </c>
      <c r="R1188" s="556">
        <f t="shared" si="59"/>
        <v>0</v>
      </c>
      <c r="S1188" s="556">
        <f t="shared" si="59"/>
        <v>0</v>
      </c>
      <c r="T1188" s="395"/>
      <c r="U1188" s="395"/>
      <c r="V1188" s="395"/>
      <c r="W1188" s="395"/>
      <c r="BA1188" s="553"/>
    </row>
    <row r="1189" spans="2:53" x14ac:dyDescent="0.35">
      <c r="B1189" s="80"/>
      <c r="C1189" s="119"/>
      <c r="D1189" s="119"/>
      <c r="E1189" s="202"/>
      <c r="F1189" s="119"/>
      <c r="G1189" s="120"/>
      <c r="H1189" s="41"/>
      <c r="I1189" s="41"/>
      <c r="J1189" s="329">
        <v>0</v>
      </c>
      <c r="K1189" s="329">
        <v>0</v>
      </c>
      <c r="L1189" s="391"/>
      <c r="M1189" s="150"/>
      <c r="O1189" s="555"/>
      <c r="P1189" s="556">
        <f t="shared" si="57"/>
        <v>0</v>
      </c>
      <c r="Q1189" s="556">
        <f t="shared" si="58"/>
        <v>0</v>
      </c>
      <c r="R1189" s="556">
        <f t="shared" si="59"/>
        <v>0</v>
      </c>
      <c r="S1189" s="556">
        <f t="shared" si="59"/>
        <v>0</v>
      </c>
      <c r="T1189" s="395"/>
      <c r="U1189" s="395"/>
      <c r="V1189" s="395"/>
      <c r="W1189" s="395"/>
      <c r="BA1189" s="553"/>
    </row>
    <row r="1190" spans="2:53" x14ac:dyDescent="0.35">
      <c r="B1190" s="80"/>
      <c r="C1190" s="119"/>
      <c r="D1190" s="119"/>
      <c r="E1190" s="202"/>
      <c r="F1190" s="119"/>
      <c r="G1190" s="120"/>
      <c r="H1190" s="41"/>
      <c r="I1190" s="41"/>
      <c r="J1190" s="329">
        <v>0</v>
      </c>
      <c r="K1190" s="329">
        <v>0</v>
      </c>
      <c r="L1190" s="391"/>
      <c r="M1190" s="150"/>
      <c r="O1190" s="555"/>
      <c r="P1190" s="556">
        <f t="shared" si="57"/>
        <v>0</v>
      </c>
      <c r="Q1190" s="556">
        <f t="shared" si="58"/>
        <v>0</v>
      </c>
      <c r="R1190" s="556">
        <f t="shared" si="59"/>
        <v>0</v>
      </c>
      <c r="S1190" s="556">
        <f t="shared" si="59"/>
        <v>0</v>
      </c>
      <c r="T1190" s="395"/>
      <c r="U1190" s="395"/>
      <c r="V1190" s="395"/>
      <c r="W1190" s="395"/>
      <c r="BA1190" s="553"/>
    </row>
    <row r="1191" spans="2:53" x14ac:dyDescent="0.35">
      <c r="B1191" s="80"/>
      <c r="C1191" s="119"/>
      <c r="D1191" s="119"/>
      <c r="E1191" s="202"/>
      <c r="F1191" s="119"/>
      <c r="G1191" s="120"/>
      <c r="H1191" s="41"/>
      <c r="I1191" s="41"/>
      <c r="J1191" s="329">
        <v>0</v>
      </c>
      <c r="K1191" s="329">
        <v>0</v>
      </c>
      <c r="L1191" s="391"/>
      <c r="M1191" s="150"/>
      <c r="O1191" s="555"/>
      <c r="P1191" s="556">
        <f t="shared" si="57"/>
        <v>0</v>
      </c>
      <c r="Q1191" s="556">
        <f t="shared" si="58"/>
        <v>0</v>
      </c>
      <c r="R1191" s="556">
        <f t="shared" si="59"/>
        <v>0</v>
      </c>
      <c r="S1191" s="556">
        <f t="shared" si="59"/>
        <v>0</v>
      </c>
      <c r="T1191" s="395"/>
      <c r="U1191" s="395"/>
      <c r="V1191" s="395"/>
      <c r="W1191" s="395"/>
      <c r="BA1191" s="553"/>
    </row>
    <row r="1192" spans="2:53" x14ac:dyDescent="0.35">
      <c r="B1192" s="80"/>
      <c r="C1192" s="119"/>
      <c r="D1192" s="119"/>
      <c r="E1192" s="202"/>
      <c r="F1192" s="119"/>
      <c r="G1192" s="120"/>
      <c r="H1192" s="41"/>
      <c r="I1192" s="41"/>
      <c r="J1192" s="329">
        <v>0</v>
      </c>
      <c r="K1192" s="329">
        <v>0</v>
      </c>
      <c r="L1192" s="391"/>
      <c r="M1192" s="150"/>
      <c r="O1192" s="555"/>
      <c r="P1192" s="556">
        <f t="shared" si="57"/>
        <v>0</v>
      </c>
      <c r="Q1192" s="556">
        <f t="shared" si="58"/>
        <v>0</v>
      </c>
      <c r="R1192" s="556">
        <f t="shared" si="59"/>
        <v>0</v>
      </c>
      <c r="S1192" s="556">
        <f t="shared" si="59"/>
        <v>0</v>
      </c>
      <c r="T1192" s="395"/>
      <c r="U1192" s="395"/>
      <c r="V1192" s="395"/>
      <c r="W1192" s="395"/>
      <c r="BA1192" s="553"/>
    </row>
    <row r="1193" spans="2:53" x14ac:dyDescent="0.35">
      <c r="B1193" s="80"/>
      <c r="C1193" s="119"/>
      <c r="D1193" s="119"/>
      <c r="E1193" s="202"/>
      <c r="F1193" s="119"/>
      <c r="G1193" s="120"/>
      <c r="H1193" s="41"/>
      <c r="I1193" s="41"/>
      <c r="J1193" s="329">
        <v>0</v>
      </c>
      <c r="K1193" s="329">
        <v>0</v>
      </c>
      <c r="L1193" s="391"/>
      <c r="M1193" s="150"/>
      <c r="O1193" s="555"/>
      <c r="P1193" s="556">
        <f t="shared" si="57"/>
        <v>0</v>
      </c>
      <c r="Q1193" s="556">
        <f t="shared" si="58"/>
        <v>0</v>
      </c>
      <c r="R1193" s="556">
        <f t="shared" si="59"/>
        <v>0</v>
      </c>
      <c r="S1193" s="556">
        <f t="shared" si="59"/>
        <v>0</v>
      </c>
      <c r="T1193" s="395"/>
      <c r="U1193" s="395"/>
      <c r="V1193" s="395"/>
      <c r="W1193" s="395"/>
      <c r="BA1193" s="553"/>
    </row>
    <row r="1194" spans="2:53" x14ac:dyDescent="0.35">
      <c r="B1194" s="80"/>
      <c r="C1194" s="119"/>
      <c r="D1194" s="119"/>
      <c r="E1194" s="202"/>
      <c r="F1194" s="119"/>
      <c r="G1194" s="120"/>
      <c r="H1194" s="41"/>
      <c r="I1194" s="41"/>
      <c r="J1194" s="329">
        <v>0</v>
      </c>
      <c r="K1194" s="329">
        <v>0</v>
      </c>
      <c r="L1194" s="391"/>
      <c r="M1194" s="150"/>
      <c r="O1194" s="555"/>
      <c r="P1194" s="556">
        <f t="shared" si="57"/>
        <v>0</v>
      </c>
      <c r="Q1194" s="556">
        <f t="shared" si="58"/>
        <v>0</v>
      </c>
      <c r="R1194" s="556">
        <f t="shared" si="59"/>
        <v>0</v>
      </c>
      <c r="S1194" s="556">
        <f t="shared" si="59"/>
        <v>0</v>
      </c>
      <c r="T1194" s="395"/>
      <c r="U1194" s="395"/>
      <c r="V1194" s="395"/>
      <c r="W1194" s="395"/>
      <c r="BA1194" s="553"/>
    </row>
    <row r="1195" spans="2:53" x14ac:dyDescent="0.35">
      <c r="B1195" s="80"/>
      <c r="C1195" s="119"/>
      <c r="D1195" s="119"/>
      <c r="E1195" s="202"/>
      <c r="F1195" s="119"/>
      <c r="G1195" s="120"/>
      <c r="H1195" s="41"/>
      <c r="I1195" s="41"/>
      <c r="J1195" s="329">
        <v>0</v>
      </c>
      <c r="K1195" s="329">
        <v>0</v>
      </c>
      <c r="L1195" s="391"/>
      <c r="M1195" s="150"/>
      <c r="O1195" s="555"/>
      <c r="P1195" s="556">
        <f t="shared" si="57"/>
        <v>0</v>
      </c>
      <c r="Q1195" s="556">
        <f t="shared" si="58"/>
        <v>0</v>
      </c>
      <c r="R1195" s="556">
        <f t="shared" si="59"/>
        <v>0</v>
      </c>
      <c r="S1195" s="556">
        <f t="shared" si="59"/>
        <v>0</v>
      </c>
      <c r="T1195" s="395"/>
      <c r="U1195" s="395"/>
      <c r="V1195" s="395"/>
      <c r="W1195" s="395"/>
      <c r="BA1195" s="553"/>
    </row>
    <row r="1196" spans="2:53" x14ac:dyDescent="0.35">
      <c r="B1196" s="80"/>
      <c r="C1196" s="119"/>
      <c r="D1196" s="119"/>
      <c r="E1196" s="202"/>
      <c r="F1196" s="119"/>
      <c r="G1196" s="120"/>
      <c r="H1196" s="41"/>
      <c r="I1196" s="41"/>
      <c r="J1196" s="329">
        <v>0</v>
      </c>
      <c r="K1196" s="329">
        <v>0</v>
      </c>
      <c r="L1196" s="391"/>
      <c r="M1196" s="150"/>
      <c r="O1196" s="555"/>
      <c r="P1196" s="556">
        <f t="shared" si="57"/>
        <v>0</v>
      </c>
      <c r="Q1196" s="556">
        <f t="shared" si="58"/>
        <v>0</v>
      </c>
      <c r="R1196" s="556">
        <f t="shared" si="59"/>
        <v>0</v>
      </c>
      <c r="S1196" s="556">
        <f t="shared" si="59"/>
        <v>0</v>
      </c>
      <c r="T1196" s="395"/>
      <c r="U1196" s="395"/>
      <c r="V1196" s="395"/>
      <c r="W1196" s="395"/>
      <c r="BA1196" s="553"/>
    </row>
    <row r="1197" spans="2:53" x14ac:dyDescent="0.35">
      <c r="B1197" s="80"/>
      <c r="C1197" s="119"/>
      <c r="D1197" s="119"/>
      <c r="E1197" s="202"/>
      <c r="F1197" s="119"/>
      <c r="G1197" s="120"/>
      <c r="H1197" s="41"/>
      <c r="I1197" s="41"/>
      <c r="J1197" s="329">
        <v>0</v>
      </c>
      <c r="K1197" s="329">
        <v>0</v>
      </c>
      <c r="L1197" s="391"/>
      <c r="M1197" s="150"/>
      <c r="O1197" s="555"/>
      <c r="P1197" s="556">
        <f t="shared" si="57"/>
        <v>0</v>
      </c>
      <c r="Q1197" s="556">
        <f t="shared" si="58"/>
        <v>0</v>
      </c>
      <c r="R1197" s="556">
        <f t="shared" si="59"/>
        <v>0</v>
      </c>
      <c r="S1197" s="556">
        <f t="shared" si="59"/>
        <v>0</v>
      </c>
      <c r="T1197" s="395"/>
      <c r="U1197" s="395"/>
      <c r="V1197" s="395"/>
      <c r="W1197" s="395"/>
      <c r="BA1197" s="553"/>
    </row>
    <row r="1198" spans="2:53" x14ac:dyDescent="0.35">
      <c r="B1198" s="80"/>
      <c r="C1198" s="119"/>
      <c r="D1198" s="119"/>
      <c r="E1198" s="202"/>
      <c r="F1198" s="119"/>
      <c r="G1198" s="120"/>
      <c r="H1198" s="41"/>
      <c r="I1198" s="41"/>
      <c r="J1198" s="329">
        <v>0</v>
      </c>
      <c r="K1198" s="329">
        <v>0</v>
      </c>
      <c r="L1198" s="391"/>
      <c r="M1198" s="150"/>
      <c r="O1198" s="555"/>
      <c r="P1198" s="556">
        <f t="shared" si="57"/>
        <v>0</v>
      </c>
      <c r="Q1198" s="556">
        <f t="shared" si="58"/>
        <v>0</v>
      </c>
      <c r="R1198" s="556">
        <f t="shared" si="59"/>
        <v>0</v>
      </c>
      <c r="S1198" s="556">
        <f t="shared" si="59"/>
        <v>0</v>
      </c>
      <c r="T1198" s="395"/>
      <c r="U1198" s="395"/>
      <c r="V1198" s="395"/>
      <c r="W1198" s="395"/>
      <c r="BA1198" s="553"/>
    </row>
    <row r="1199" spans="2:53" x14ac:dyDescent="0.35">
      <c r="B1199" s="80"/>
      <c r="C1199" s="119"/>
      <c r="D1199" s="119"/>
      <c r="E1199" s="202"/>
      <c r="F1199" s="119"/>
      <c r="G1199" s="120"/>
      <c r="H1199" s="41"/>
      <c r="I1199" s="41"/>
      <c r="J1199" s="329">
        <v>0</v>
      </c>
      <c r="K1199" s="329">
        <v>0</v>
      </c>
      <c r="L1199" s="391"/>
      <c r="M1199" s="150"/>
      <c r="O1199" s="555"/>
      <c r="P1199" s="556">
        <f t="shared" si="57"/>
        <v>0</v>
      </c>
      <c r="Q1199" s="556">
        <f t="shared" si="58"/>
        <v>0</v>
      </c>
      <c r="R1199" s="556">
        <f t="shared" si="59"/>
        <v>0</v>
      </c>
      <c r="S1199" s="556">
        <f t="shared" si="59"/>
        <v>0</v>
      </c>
      <c r="T1199" s="395"/>
      <c r="U1199" s="395"/>
      <c r="V1199" s="395"/>
      <c r="W1199" s="395"/>
      <c r="BA1199" s="553"/>
    </row>
    <row r="1200" spans="2:53" x14ac:dyDescent="0.35">
      <c r="B1200" s="80"/>
      <c r="C1200" s="119"/>
      <c r="D1200" s="119"/>
      <c r="E1200" s="202"/>
      <c r="F1200" s="119"/>
      <c r="G1200" s="120"/>
      <c r="H1200" s="41"/>
      <c r="I1200" s="41"/>
      <c r="J1200" s="329">
        <v>0</v>
      </c>
      <c r="K1200" s="329">
        <v>0</v>
      </c>
      <c r="L1200" s="391"/>
      <c r="M1200" s="150"/>
      <c r="O1200" s="555"/>
      <c r="P1200" s="556">
        <f t="shared" si="57"/>
        <v>0</v>
      </c>
      <c r="Q1200" s="556">
        <f t="shared" si="58"/>
        <v>0</v>
      </c>
      <c r="R1200" s="556">
        <f t="shared" si="59"/>
        <v>0</v>
      </c>
      <c r="S1200" s="556">
        <f t="shared" si="59"/>
        <v>0</v>
      </c>
      <c r="T1200" s="395"/>
      <c r="U1200" s="395"/>
      <c r="V1200" s="395"/>
      <c r="W1200" s="395"/>
      <c r="BA1200" s="553"/>
    </row>
    <row r="1201" spans="2:53" x14ac:dyDescent="0.35">
      <c r="B1201" s="80"/>
      <c r="C1201" s="119"/>
      <c r="D1201" s="119"/>
      <c r="E1201" s="202"/>
      <c r="F1201" s="119"/>
      <c r="G1201" s="120"/>
      <c r="H1201" s="41"/>
      <c r="I1201" s="41"/>
      <c r="J1201" s="329">
        <v>0</v>
      </c>
      <c r="K1201" s="329">
        <v>0</v>
      </c>
      <c r="L1201" s="391"/>
      <c r="M1201" s="150"/>
      <c r="O1201" s="555"/>
      <c r="P1201" s="556">
        <f t="shared" si="57"/>
        <v>0</v>
      </c>
      <c r="Q1201" s="556">
        <f t="shared" si="58"/>
        <v>0</v>
      </c>
      <c r="R1201" s="556">
        <f t="shared" si="59"/>
        <v>0</v>
      </c>
      <c r="S1201" s="556">
        <f t="shared" si="59"/>
        <v>0</v>
      </c>
      <c r="T1201" s="395"/>
      <c r="U1201" s="395"/>
      <c r="V1201" s="395"/>
      <c r="W1201" s="395"/>
      <c r="BA1201" s="553"/>
    </row>
    <row r="1202" spans="2:53" x14ac:dyDescent="0.35">
      <c r="B1202" s="80"/>
      <c r="C1202" s="119"/>
      <c r="D1202" s="119"/>
      <c r="E1202" s="202"/>
      <c r="F1202" s="119"/>
      <c r="G1202" s="120"/>
      <c r="H1202" s="41"/>
      <c r="I1202" s="41"/>
      <c r="J1202" s="329">
        <v>0</v>
      </c>
      <c r="K1202" s="329">
        <v>0</v>
      </c>
      <c r="L1202" s="391"/>
      <c r="M1202" s="150"/>
      <c r="O1202" s="555"/>
      <c r="P1202" s="556">
        <f t="shared" ref="P1202:P1265" si="60">J1202*$G$32</f>
        <v>0</v>
      </c>
      <c r="Q1202" s="556">
        <f t="shared" ref="Q1202:Q1265" si="61">K1202*$G$42</f>
        <v>0</v>
      </c>
      <c r="R1202" s="556">
        <f t="shared" ref="R1202:S1265" si="62">P1202-J1202</f>
        <v>0</v>
      </c>
      <c r="S1202" s="556">
        <f t="shared" si="62"/>
        <v>0</v>
      </c>
      <c r="T1202" s="395"/>
      <c r="U1202" s="395"/>
      <c r="V1202" s="395"/>
      <c r="W1202" s="395"/>
      <c r="BA1202" s="553"/>
    </row>
    <row r="1203" spans="2:53" x14ac:dyDescent="0.35">
      <c r="B1203" s="80"/>
      <c r="C1203" s="119"/>
      <c r="D1203" s="119"/>
      <c r="E1203" s="202"/>
      <c r="F1203" s="119"/>
      <c r="G1203" s="120"/>
      <c r="H1203" s="41"/>
      <c r="I1203" s="41"/>
      <c r="J1203" s="329">
        <v>0</v>
      </c>
      <c r="K1203" s="329">
        <v>0</v>
      </c>
      <c r="L1203" s="391"/>
      <c r="M1203" s="150"/>
      <c r="O1203" s="555"/>
      <c r="P1203" s="556">
        <f t="shared" si="60"/>
        <v>0</v>
      </c>
      <c r="Q1203" s="556">
        <f t="shared" si="61"/>
        <v>0</v>
      </c>
      <c r="R1203" s="556">
        <f t="shared" si="62"/>
        <v>0</v>
      </c>
      <c r="S1203" s="556">
        <f t="shared" si="62"/>
        <v>0</v>
      </c>
      <c r="T1203" s="395"/>
      <c r="U1203" s="395"/>
      <c r="V1203" s="395"/>
      <c r="W1203" s="395"/>
      <c r="BA1203" s="553"/>
    </row>
    <row r="1204" spans="2:53" x14ac:dyDescent="0.35">
      <c r="B1204" s="80"/>
      <c r="C1204" s="119"/>
      <c r="D1204" s="119"/>
      <c r="E1204" s="202"/>
      <c r="F1204" s="119"/>
      <c r="G1204" s="120"/>
      <c r="H1204" s="41"/>
      <c r="I1204" s="41"/>
      <c r="J1204" s="329">
        <v>0</v>
      </c>
      <c r="K1204" s="329">
        <v>0</v>
      </c>
      <c r="L1204" s="391"/>
      <c r="M1204" s="150"/>
      <c r="O1204" s="555"/>
      <c r="P1204" s="556">
        <f t="shared" si="60"/>
        <v>0</v>
      </c>
      <c r="Q1204" s="556">
        <f t="shared" si="61"/>
        <v>0</v>
      </c>
      <c r="R1204" s="556">
        <f t="shared" si="62"/>
        <v>0</v>
      </c>
      <c r="S1204" s="556">
        <f t="shared" si="62"/>
        <v>0</v>
      </c>
      <c r="T1204" s="395"/>
      <c r="U1204" s="395"/>
      <c r="V1204" s="395"/>
      <c r="W1204" s="395"/>
      <c r="BA1204" s="553"/>
    </row>
    <row r="1205" spans="2:53" x14ac:dyDescent="0.35">
      <c r="B1205" s="80"/>
      <c r="C1205" s="119"/>
      <c r="D1205" s="119"/>
      <c r="E1205" s="202"/>
      <c r="F1205" s="119"/>
      <c r="G1205" s="120"/>
      <c r="H1205" s="41"/>
      <c r="I1205" s="41"/>
      <c r="J1205" s="329">
        <v>0</v>
      </c>
      <c r="K1205" s="329">
        <v>0</v>
      </c>
      <c r="L1205" s="391"/>
      <c r="M1205" s="150"/>
      <c r="O1205" s="555"/>
      <c r="P1205" s="556">
        <f t="shared" si="60"/>
        <v>0</v>
      </c>
      <c r="Q1205" s="556">
        <f t="shared" si="61"/>
        <v>0</v>
      </c>
      <c r="R1205" s="556">
        <f t="shared" si="62"/>
        <v>0</v>
      </c>
      <c r="S1205" s="556">
        <f t="shared" si="62"/>
        <v>0</v>
      </c>
      <c r="T1205" s="395"/>
      <c r="U1205" s="395"/>
      <c r="V1205" s="395"/>
      <c r="W1205" s="395"/>
      <c r="BA1205" s="553"/>
    </row>
    <row r="1206" spans="2:53" x14ac:dyDescent="0.35">
      <c r="B1206" s="80"/>
      <c r="C1206" s="119"/>
      <c r="D1206" s="119"/>
      <c r="E1206" s="202"/>
      <c r="F1206" s="119"/>
      <c r="G1206" s="120"/>
      <c r="H1206" s="41"/>
      <c r="I1206" s="41"/>
      <c r="J1206" s="329">
        <v>0</v>
      </c>
      <c r="K1206" s="329">
        <v>0</v>
      </c>
      <c r="L1206" s="391"/>
      <c r="M1206" s="150"/>
      <c r="O1206" s="555"/>
      <c r="P1206" s="556">
        <f t="shared" si="60"/>
        <v>0</v>
      </c>
      <c r="Q1206" s="556">
        <f t="shared" si="61"/>
        <v>0</v>
      </c>
      <c r="R1206" s="556">
        <f t="shared" si="62"/>
        <v>0</v>
      </c>
      <c r="S1206" s="556">
        <f t="shared" si="62"/>
        <v>0</v>
      </c>
      <c r="T1206" s="395"/>
      <c r="U1206" s="395"/>
      <c r="V1206" s="395"/>
      <c r="W1206" s="395"/>
      <c r="BA1206" s="553"/>
    </row>
    <row r="1207" spans="2:53" x14ac:dyDescent="0.35">
      <c r="B1207" s="80"/>
      <c r="C1207" s="119"/>
      <c r="D1207" s="119"/>
      <c r="E1207" s="202"/>
      <c r="F1207" s="119"/>
      <c r="G1207" s="120"/>
      <c r="H1207" s="41"/>
      <c r="I1207" s="41"/>
      <c r="J1207" s="329">
        <v>0</v>
      </c>
      <c r="K1207" s="329">
        <v>0</v>
      </c>
      <c r="L1207" s="391"/>
      <c r="M1207" s="150"/>
      <c r="O1207" s="555"/>
      <c r="P1207" s="556">
        <f t="shared" si="60"/>
        <v>0</v>
      </c>
      <c r="Q1207" s="556">
        <f t="shared" si="61"/>
        <v>0</v>
      </c>
      <c r="R1207" s="556">
        <f t="shared" si="62"/>
        <v>0</v>
      </c>
      <c r="S1207" s="556">
        <f t="shared" si="62"/>
        <v>0</v>
      </c>
      <c r="T1207" s="395"/>
      <c r="U1207" s="395"/>
      <c r="V1207" s="395"/>
      <c r="W1207" s="395"/>
      <c r="BA1207" s="553"/>
    </row>
    <row r="1208" spans="2:53" x14ac:dyDescent="0.35">
      <c r="B1208" s="80"/>
      <c r="C1208" s="119"/>
      <c r="D1208" s="119"/>
      <c r="E1208" s="202"/>
      <c r="F1208" s="119"/>
      <c r="G1208" s="120"/>
      <c r="H1208" s="41"/>
      <c r="I1208" s="41"/>
      <c r="J1208" s="329">
        <v>0</v>
      </c>
      <c r="K1208" s="329">
        <v>0</v>
      </c>
      <c r="L1208" s="391"/>
      <c r="M1208" s="150"/>
      <c r="O1208" s="555"/>
      <c r="P1208" s="556">
        <f t="shared" si="60"/>
        <v>0</v>
      </c>
      <c r="Q1208" s="556">
        <f t="shared" si="61"/>
        <v>0</v>
      </c>
      <c r="R1208" s="556">
        <f t="shared" si="62"/>
        <v>0</v>
      </c>
      <c r="S1208" s="556">
        <f t="shared" si="62"/>
        <v>0</v>
      </c>
      <c r="T1208" s="395"/>
      <c r="U1208" s="395"/>
      <c r="V1208" s="395"/>
      <c r="W1208" s="395"/>
      <c r="BA1208" s="553"/>
    </row>
    <row r="1209" spans="2:53" x14ac:dyDescent="0.35">
      <c r="B1209" s="80"/>
      <c r="C1209" s="119"/>
      <c r="D1209" s="119"/>
      <c r="E1209" s="202"/>
      <c r="F1209" s="119"/>
      <c r="G1209" s="120"/>
      <c r="H1209" s="41"/>
      <c r="I1209" s="41"/>
      <c r="J1209" s="329">
        <v>0</v>
      </c>
      <c r="K1209" s="329">
        <v>0</v>
      </c>
      <c r="L1209" s="391"/>
      <c r="M1209" s="150"/>
      <c r="O1209" s="555"/>
      <c r="P1209" s="556">
        <f t="shared" si="60"/>
        <v>0</v>
      </c>
      <c r="Q1209" s="556">
        <f t="shared" si="61"/>
        <v>0</v>
      </c>
      <c r="R1209" s="556">
        <f t="shared" si="62"/>
        <v>0</v>
      </c>
      <c r="S1209" s="556">
        <f t="shared" si="62"/>
        <v>0</v>
      </c>
      <c r="T1209" s="395"/>
      <c r="U1209" s="395"/>
      <c r="V1209" s="395"/>
      <c r="W1209" s="395"/>
      <c r="BA1209" s="553"/>
    </row>
    <row r="1210" spans="2:53" x14ac:dyDescent="0.35">
      <c r="B1210" s="80"/>
      <c r="C1210" s="119"/>
      <c r="D1210" s="119"/>
      <c r="E1210" s="202"/>
      <c r="F1210" s="119"/>
      <c r="G1210" s="120"/>
      <c r="H1210" s="41"/>
      <c r="I1210" s="41"/>
      <c r="J1210" s="329">
        <v>0</v>
      </c>
      <c r="K1210" s="329">
        <v>0</v>
      </c>
      <c r="L1210" s="391"/>
      <c r="M1210" s="150"/>
      <c r="O1210" s="555"/>
      <c r="P1210" s="556">
        <f t="shared" si="60"/>
        <v>0</v>
      </c>
      <c r="Q1210" s="556">
        <f t="shared" si="61"/>
        <v>0</v>
      </c>
      <c r="R1210" s="556">
        <f t="shared" si="62"/>
        <v>0</v>
      </c>
      <c r="S1210" s="556">
        <f t="shared" si="62"/>
        <v>0</v>
      </c>
      <c r="T1210" s="395"/>
      <c r="U1210" s="395"/>
      <c r="V1210" s="395"/>
      <c r="W1210" s="395"/>
      <c r="BA1210" s="553"/>
    </row>
    <row r="1211" spans="2:53" x14ac:dyDescent="0.35">
      <c r="B1211" s="80"/>
      <c r="C1211" s="119"/>
      <c r="D1211" s="119"/>
      <c r="E1211" s="202"/>
      <c r="F1211" s="119"/>
      <c r="G1211" s="120"/>
      <c r="H1211" s="41"/>
      <c r="I1211" s="41"/>
      <c r="J1211" s="329">
        <v>0</v>
      </c>
      <c r="K1211" s="329">
        <v>0</v>
      </c>
      <c r="L1211" s="391"/>
      <c r="M1211" s="150"/>
      <c r="O1211" s="555"/>
      <c r="P1211" s="556">
        <f t="shared" si="60"/>
        <v>0</v>
      </c>
      <c r="Q1211" s="556">
        <f t="shared" si="61"/>
        <v>0</v>
      </c>
      <c r="R1211" s="556">
        <f t="shared" si="62"/>
        <v>0</v>
      </c>
      <c r="S1211" s="556">
        <f t="shared" si="62"/>
        <v>0</v>
      </c>
      <c r="T1211" s="395"/>
      <c r="U1211" s="395"/>
      <c r="V1211" s="395"/>
      <c r="W1211" s="395"/>
      <c r="BA1211" s="553"/>
    </row>
    <row r="1212" spans="2:53" x14ac:dyDescent="0.35">
      <c r="B1212" s="80"/>
      <c r="C1212" s="119"/>
      <c r="D1212" s="119"/>
      <c r="E1212" s="202"/>
      <c r="F1212" s="119"/>
      <c r="G1212" s="120"/>
      <c r="H1212" s="41"/>
      <c r="I1212" s="41"/>
      <c r="J1212" s="329">
        <v>0</v>
      </c>
      <c r="K1212" s="329">
        <v>0</v>
      </c>
      <c r="L1212" s="391"/>
      <c r="M1212" s="150"/>
      <c r="O1212" s="555"/>
      <c r="P1212" s="556">
        <f t="shared" si="60"/>
        <v>0</v>
      </c>
      <c r="Q1212" s="556">
        <f t="shared" si="61"/>
        <v>0</v>
      </c>
      <c r="R1212" s="556">
        <f t="shared" si="62"/>
        <v>0</v>
      </c>
      <c r="S1212" s="556">
        <f t="shared" si="62"/>
        <v>0</v>
      </c>
      <c r="T1212" s="395"/>
      <c r="U1212" s="395"/>
      <c r="V1212" s="395"/>
      <c r="W1212" s="395"/>
      <c r="BA1212" s="553"/>
    </row>
    <row r="1213" spans="2:53" x14ac:dyDescent="0.35">
      <c r="B1213" s="80"/>
      <c r="C1213" s="119"/>
      <c r="D1213" s="119"/>
      <c r="E1213" s="202"/>
      <c r="F1213" s="119"/>
      <c r="G1213" s="120"/>
      <c r="H1213" s="41"/>
      <c r="I1213" s="41"/>
      <c r="J1213" s="329">
        <v>0</v>
      </c>
      <c r="K1213" s="329">
        <v>0</v>
      </c>
      <c r="L1213" s="391"/>
      <c r="M1213" s="150"/>
      <c r="O1213" s="555"/>
      <c r="P1213" s="556">
        <f t="shared" si="60"/>
        <v>0</v>
      </c>
      <c r="Q1213" s="556">
        <f t="shared" si="61"/>
        <v>0</v>
      </c>
      <c r="R1213" s="556">
        <f t="shared" si="62"/>
        <v>0</v>
      </c>
      <c r="S1213" s="556">
        <f t="shared" si="62"/>
        <v>0</v>
      </c>
      <c r="T1213" s="395"/>
      <c r="U1213" s="395"/>
      <c r="V1213" s="395"/>
      <c r="W1213" s="395"/>
      <c r="BA1213" s="553"/>
    </row>
    <row r="1214" spans="2:53" x14ac:dyDescent="0.35">
      <c r="B1214" s="80"/>
      <c r="C1214" s="119"/>
      <c r="D1214" s="119"/>
      <c r="E1214" s="202"/>
      <c r="F1214" s="119"/>
      <c r="G1214" s="120"/>
      <c r="H1214" s="41"/>
      <c r="I1214" s="41"/>
      <c r="J1214" s="329">
        <v>0</v>
      </c>
      <c r="K1214" s="329">
        <v>0</v>
      </c>
      <c r="L1214" s="391"/>
      <c r="M1214" s="150"/>
      <c r="O1214" s="555"/>
      <c r="P1214" s="556">
        <f t="shared" si="60"/>
        <v>0</v>
      </c>
      <c r="Q1214" s="556">
        <f t="shared" si="61"/>
        <v>0</v>
      </c>
      <c r="R1214" s="556">
        <f t="shared" si="62"/>
        <v>0</v>
      </c>
      <c r="S1214" s="556">
        <f t="shared" si="62"/>
        <v>0</v>
      </c>
      <c r="T1214" s="395"/>
      <c r="U1214" s="395"/>
      <c r="V1214" s="395"/>
      <c r="W1214" s="395"/>
      <c r="BA1214" s="553"/>
    </row>
    <row r="1215" spans="2:53" x14ac:dyDescent="0.35">
      <c r="B1215" s="80"/>
      <c r="C1215" s="119"/>
      <c r="D1215" s="119"/>
      <c r="E1215" s="202"/>
      <c r="F1215" s="119"/>
      <c r="G1215" s="120"/>
      <c r="H1215" s="41"/>
      <c r="I1215" s="41"/>
      <c r="J1215" s="329">
        <v>0</v>
      </c>
      <c r="K1215" s="329">
        <v>0</v>
      </c>
      <c r="L1215" s="391"/>
      <c r="M1215" s="150"/>
      <c r="O1215" s="555"/>
      <c r="P1215" s="556">
        <f t="shared" si="60"/>
        <v>0</v>
      </c>
      <c r="Q1215" s="556">
        <f t="shared" si="61"/>
        <v>0</v>
      </c>
      <c r="R1215" s="556">
        <f t="shared" si="62"/>
        <v>0</v>
      </c>
      <c r="S1215" s="556">
        <f t="shared" si="62"/>
        <v>0</v>
      </c>
      <c r="T1215" s="395"/>
      <c r="U1215" s="395"/>
      <c r="V1215" s="395"/>
      <c r="W1215" s="395"/>
      <c r="BA1215" s="553"/>
    </row>
    <row r="1216" spans="2:53" x14ac:dyDescent="0.35">
      <c r="B1216" s="80"/>
      <c r="C1216" s="119"/>
      <c r="D1216" s="119"/>
      <c r="E1216" s="202"/>
      <c r="F1216" s="119"/>
      <c r="G1216" s="120"/>
      <c r="H1216" s="41"/>
      <c r="I1216" s="41"/>
      <c r="J1216" s="329">
        <v>0</v>
      </c>
      <c r="K1216" s="329">
        <v>0</v>
      </c>
      <c r="L1216" s="391"/>
      <c r="M1216" s="150"/>
      <c r="O1216" s="555"/>
      <c r="P1216" s="556">
        <f t="shared" si="60"/>
        <v>0</v>
      </c>
      <c r="Q1216" s="556">
        <f t="shared" si="61"/>
        <v>0</v>
      </c>
      <c r="R1216" s="556">
        <f t="shared" si="62"/>
        <v>0</v>
      </c>
      <c r="S1216" s="556">
        <f t="shared" si="62"/>
        <v>0</v>
      </c>
      <c r="T1216" s="395"/>
      <c r="U1216" s="395"/>
      <c r="V1216" s="395"/>
      <c r="W1216" s="395"/>
      <c r="BA1216" s="553"/>
    </row>
    <row r="1217" spans="2:53" x14ac:dyDescent="0.35">
      <c r="B1217" s="80"/>
      <c r="C1217" s="119"/>
      <c r="D1217" s="119"/>
      <c r="E1217" s="202"/>
      <c r="F1217" s="119"/>
      <c r="G1217" s="120"/>
      <c r="H1217" s="41"/>
      <c r="I1217" s="41"/>
      <c r="J1217" s="329">
        <v>0</v>
      </c>
      <c r="K1217" s="329">
        <v>0</v>
      </c>
      <c r="L1217" s="391"/>
      <c r="M1217" s="150"/>
      <c r="O1217" s="555"/>
      <c r="P1217" s="556">
        <f t="shared" si="60"/>
        <v>0</v>
      </c>
      <c r="Q1217" s="556">
        <f t="shared" si="61"/>
        <v>0</v>
      </c>
      <c r="R1217" s="556">
        <f t="shared" si="62"/>
        <v>0</v>
      </c>
      <c r="S1217" s="556">
        <f t="shared" si="62"/>
        <v>0</v>
      </c>
      <c r="T1217" s="395"/>
      <c r="U1217" s="395"/>
      <c r="V1217" s="395"/>
      <c r="W1217" s="395"/>
      <c r="BA1217" s="553"/>
    </row>
    <row r="1218" spans="2:53" x14ac:dyDescent="0.35">
      <c r="B1218" s="80"/>
      <c r="C1218" s="119"/>
      <c r="D1218" s="119"/>
      <c r="E1218" s="202"/>
      <c r="F1218" s="119"/>
      <c r="G1218" s="120"/>
      <c r="H1218" s="41"/>
      <c r="I1218" s="41"/>
      <c r="J1218" s="329">
        <v>0</v>
      </c>
      <c r="K1218" s="329">
        <v>0</v>
      </c>
      <c r="L1218" s="391"/>
      <c r="M1218" s="150"/>
      <c r="O1218" s="555"/>
      <c r="P1218" s="556">
        <f t="shared" si="60"/>
        <v>0</v>
      </c>
      <c r="Q1218" s="556">
        <f t="shared" si="61"/>
        <v>0</v>
      </c>
      <c r="R1218" s="556">
        <f t="shared" si="62"/>
        <v>0</v>
      </c>
      <c r="S1218" s="556">
        <f t="shared" si="62"/>
        <v>0</v>
      </c>
      <c r="T1218" s="395"/>
      <c r="U1218" s="395"/>
      <c r="V1218" s="395"/>
      <c r="W1218" s="395"/>
      <c r="BA1218" s="553"/>
    </row>
    <row r="1219" spans="2:53" x14ac:dyDescent="0.35">
      <c r="B1219" s="80"/>
      <c r="C1219" s="119"/>
      <c r="D1219" s="119"/>
      <c r="E1219" s="202"/>
      <c r="F1219" s="119"/>
      <c r="G1219" s="120"/>
      <c r="H1219" s="41"/>
      <c r="I1219" s="41"/>
      <c r="J1219" s="329">
        <v>0</v>
      </c>
      <c r="K1219" s="329">
        <v>0</v>
      </c>
      <c r="L1219" s="391"/>
      <c r="M1219" s="150"/>
      <c r="O1219" s="555"/>
      <c r="P1219" s="556">
        <f t="shared" si="60"/>
        <v>0</v>
      </c>
      <c r="Q1219" s="556">
        <f t="shared" si="61"/>
        <v>0</v>
      </c>
      <c r="R1219" s="556">
        <f t="shared" si="62"/>
        <v>0</v>
      </c>
      <c r="S1219" s="556">
        <f t="shared" si="62"/>
        <v>0</v>
      </c>
      <c r="T1219" s="395"/>
      <c r="U1219" s="395"/>
      <c r="V1219" s="395"/>
      <c r="W1219" s="395"/>
      <c r="BA1219" s="553"/>
    </row>
    <row r="1220" spans="2:53" x14ac:dyDescent="0.35">
      <c r="B1220" s="80"/>
      <c r="C1220" s="119"/>
      <c r="D1220" s="119"/>
      <c r="E1220" s="202"/>
      <c r="F1220" s="119"/>
      <c r="G1220" s="120"/>
      <c r="H1220" s="41"/>
      <c r="I1220" s="41"/>
      <c r="J1220" s="329">
        <v>0</v>
      </c>
      <c r="K1220" s="329">
        <v>0</v>
      </c>
      <c r="L1220" s="391"/>
      <c r="M1220" s="150"/>
      <c r="O1220" s="555"/>
      <c r="P1220" s="556">
        <f t="shared" si="60"/>
        <v>0</v>
      </c>
      <c r="Q1220" s="556">
        <f t="shared" si="61"/>
        <v>0</v>
      </c>
      <c r="R1220" s="556">
        <f t="shared" si="62"/>
        <v>0</v>
      </c>
      <c r="S1220" s="556">
        <f t="shared" si="62"/>
        <v>0</v>
      </c>
      <c r="T1220" s="395"/>
      <c r="U1220" s="395"/>
      <c r="V1220" s="395"/>
      <c r="W1220" s="395"/>
      <c r="BA1220" s="553"/>
    </row>
    <row r="1221" spans="2:53" x14ac:dyDescent="0.35">
      <c r="B1221" s="80"/>
      <c r="C1221" s="119"/>
      <c r="D1221" s="119"/>
      <c r="E1221" s="202"/>
      <c r="F1221" s="119"/>
      <c r="G1221" s="120"/>
      <c r="H1221" s="41"/>
      <c r="I1221" s="41"/>
      <c r="J1221" s="329">
        <v>0</v>
      </c>
      <c r="K1221" s="329">
        <v>0</v>
      </c>
      <c r="L1221" s="391"/>
      <c r="M1221" s="150"/>
      <c r="O1221" s="555"/>
      <c r="P1221" s="556">
        <f t="shared" si="60"/>
        <v>0</v>
      </c>
      <c r="Q1221" s="556">
        <f t="shared" si="61"/>
        <v>0</v>
      </c>
      <c r="R1221" s="556">
        <f t="shared" si="62"/>
        <v>0</v>
      </c>
      <c r="S1221" s="556">
        <f t="shared" si="62"/>
        <v>0</v>
      </c>
      <c r="T1221" s="395"/>
      <c r="U1221" s="395"/>
      <c r="V1221" s="395"/>
      <c r="W1221" s="395"/>
      <c r="BA1221" s="553"/>
    </row>
    <row r="1222" spans="2:53" x14ac:dyDescent="0.35">
      <c r="B1222" s="80"/>
      <c r="C1222" s="119"/>
      <c r="D1222" s="119"/>
      <c r="E1222" s="202"/>
      <c r="F1222" s="119"/>
      <c r="G1222" s="120"/>
      <c r="H1222" s="41"/>
      <c r="I1222" s="41"/>
      <c r="J1222" s="329">
        <v>0</v>
      </c>
      <c r="K1222" s="329">
        <v>0</v>
      </c>
      <c r="L1222" s="391"/>
      <c r="M1222" s="150"/>
      <c r="O1222" s="555"/>
      <c r="P1222" s="556">
        <f t="shared" si="60"/>
        <v>0</v>
      </c>
      <c r="Q1222" s="556">
        <f t="shared" si="61"/>
        <v>0</v>
      </c>
      <c r="R1222" s="556">
        <f t="shared" si="62"/>
        <v>0</v>
      </c>
      <c r="S1222" s="556">
        <f t="shared" si="62"/>
        <v>0</v>
      </c>
      <c r="T1222" s="395"/>
      <c r="U1222" s="395"/>
      <c r="V1222" s="395"/>
      <c r="W1222" s="395"/>
      <c r="BA1222" s="553"/>
    </row>
    <row r="1223" spans="2:53" x14ac:dyDescent="0.35">
      <c r="B1223" s="80"/>
      <c r="C1223" s="119"/>
      <c r="D1223" s="119"/>
      <c r="E1223" s="202"/>
      <c r="F1223" s="119"/>
      <c r="G1223" s="120"/>
      <c r="H1223" s="41"/>
      <c r="I1223" s="41"/>
      <c r="J1223" s="329">
        <v>0</v>
      </c>
      <c r="K1223" s="329">
        <v>0</v>
      </c>
      <c r="L1223" s="391"/>
      <c r="M1223" s="150"/>
      <c r="O1223" s="555"/>
      <c r="P1223" s="556">
        <f t="shared" si="60"/>
        <v>0</v>
      </c>
      <c r="Q1223" s="556">
        <f t="shared" si="61"/>
        <v>0</v>
      </c>
      <c r="R1223" s="556">
        <f t="shared" si="62"/>
        <v>0</v>
      </c>
      <c r="S1223" s="556">
        <f t="shared" si="62"/>
        <v>0</v>
      </c>
      <c r="T1223" s="395"/>
      <c r="U1223" s="395"/>
      <c r="V1223" s="395"/>
      <c r="W1223" s="395"/>
      <c r="BA1223" s="553"/>
    </row>
    <row r="1224" spans="2:53" x14ac:dyDescent="0.35">
      <c r="B1224" s="80"/>
      <c r="C1224" s="119"/>
      <c r="D1224" s="119"/>
      <c r="E1224" s="202"/>
      <c r="F1224" s="119"/>
      <c r="G1224" s="120"/>
      <c r="H1224" s="41"/>
      <c r="I1224" s="41"/>
      <c r="J1224" s="329">
        <v>0</v>
      </c>
      <c r="K1224" s="329">
        <v>0</v>
      </c>
      <c r="L1224" s="391"/>
      <c r="M1224" s="150"/>
      <c r="O1224" s="555"/>
      <c r="P1224" s="556">
        <f t="shared" si="60"/>
        <v>0</v>
      </c>
      <c r="Q1224" s="556">
        <f t="shared" si="61"/>
        <v>0</v>
      </c>
      <c r="R1224" s="556">
        <f t="shared" si="62"/>
        <v>0</v>
      </c>
      <c r="S1224" s="556">
        <f t="shared" si="62"/>
        <v>0</v>
      </c>
      <c r="T1224" s="395"/>
      <c r="U1224" s="395"/>
      <c r="V1224" s="395"/>
      <c r="W1224" s="395"/>
      <c r="BA1224" s="553"/>
    </row>
    <row r="1225" spans="2:53" x14ac:dyDescent="0.35">
      <c r="B1225" s="80"/>
      <c r="C1225" s="119"/>
      <c r="D1225" s="119"/>
      <c r="E1225" s="202"/>
      <c r="F1225" s="119"/>
      <c r="G1225" s="120"/>
      <c r="H1225" s="41"/>
      <c r="I1225" s="41"/>
      <c r="J1225" s="329">
        <v>0</v>
      </c>
      <c r="K1225" s="329">
        <v>0</v>
      </c>
      <c r="L1225" s="391"/>
      <c r="M1225" s="150"/>
      <c r="O1225" s="555"/>
      <c r="P1225" s="556">
        <f t="shared" si="60"/>
        <v>0</v>
      </c>
      <c r="Q1225" s="556">
        <f t="shared" si="61"/>
        <v>0</v>
      </c>
      <c r="R1225" s="556">
        <f t="shared" si="62"/>
        <v>0</v>
      </c>
      <c r="S1225" s="556">
        <f t="shared" si="62"/>
        <v>0</v>
      </c>
      <c r="T1225" s="395"/>
      <c r="U1225" s="395"/>
      <c r="V1225" s="395"/>
      <c r="W1225" s="395"/>
      <c r="BA1225" s="553"/>
    </row>
    <row r="1226" spans="2:53" x14ac:dyDescent="0.35">
      <c r="B1226" s="80"/>
      <c r="C1226" s="119"/>
      <c r="D1226" s="119"/>
      <c r="E1226" s="202"/>
      <c r="F1226" s="119"/>
      <c r="G1226" s="120"/>
      <c r="H1226" s="41"/>
      <c r="I1226" s="41"/>
      <c r="J1226" s="329">
        <v>0</v>
      </c>
      <c r="K1226" s="329">
        <v>0</v>
      </c>
      <c r="L1226" s="391"/>
      <c r="M1226" s="150"/>
      <c r="O1226" s="555"/>
      <c r="P1226" s="556">
        <f t="shared" si="60"/>
        <v>0</v>
      </c>
      <c r="Q1226" s="556">
        <f t="shared" si="61"/>
        <v>0</v>
      </c>
      <c r="R1226" s="556">
        <f t="shared" si="62"/>
        <v>0</v>
      </c>
      <c r="S1226" s="556">
        <f t="shared" si="62"/>
        <v>0</v>
      </c>
      <c r="T1226" s="395"/>
      <c r="U1226" s="395"/>
      <c r="V1226" s="395"/>
      <c r="W1226" s="395"/>
      <c r="BA1226" s="553"/>
    </row>
    <row r="1227" spans="2:53" x14ac:dyDescent="0.35">
      <c r="B1227" s="80"/>
      <c r="C1227" s="119"/>
      <c r="D1227" s="119"/>
      <c r="E1227" s="202"/>
      <c r="F1227" s="119"/>
      <c r="G1227" s="120"/>
      <c r="H1227" s="41"/>
      <c r="I1227" s="41"/>
      <c r="J1227" s="329">
        <v>0</v>
      </c>
      <c r="K1227" s="329">
        <v>0</v>
      </c>
      <c r="L1227" s="391"/>
      <c r="M1227" s="150"/>
      <c r="O1227" s="555"/>
      <c r="P1227" s="556">
        <f t="shared" si="60"/>
        <v>0</v>
      </c>
      <c r="Q1227" s="556">
        <f t="shared" si="61"/>
        <v>0</v>
      </c>
      <c r="R1227" s="556">
        <f t="shared" si="62"/>
        <v>0</v>
      </c>
      <c r="S1227" s="556">
        <f t="shared" si="62"/>
        <v>0</v>
      </c>
      <c r="T1227" s="395"/>
      <c r="U1227" s="395"/>
      <c r="V1227" s="395"/>
      <c r="W1227" s="395"/>
      <c r="BA1227" s="553"/>
    </row>
    <row r="1228" spans="2:53" x14ac:dyDescent="0.35">
      <c r="B1228" s="80"/>
      <c r="C1228" s="119"/>
      <c r="D1228" s="119"/>
      <c r="E1228" s="202"/>
      <c r="F1228" s="119"/>
      <c r="G1228" s="120"/>
      <c r="H1228" s="41"/>
      <c r="I1228" s="41"/>
      <c r="J1228" s="329">
        <v>0</v>
      </c>
      <c r="K1228" s="329">
        <v>0</v>
      </c>
      <c r="L1228" s="391"/>
      <c r="M1228" s="150"/>
      <c r="O1228" s="555"/>
      <c r="P1228" s="556">
        <f t="shared" si="60"/>
        <v>0</v>
      </c>
      <c r="Q1228" s="556">
        <f t="shared" si="61"/>
        <v>0</v>
      </c>
      <c r="R1228" s="556">
        <f t="shared" si="62"/>
        <v>0</v>
      </c>
      <c r="S1228" s="556">
        <f t="shared" si="62"/>
        <v>0</v>
      </c>
      <c r="T1228" s="395"/>
      <c r="U1228" s="395"/>
      <c r="V1228" s="395"/>
      <c r="W1228" s="395"/>
      <c r="BA1228" s="553"/>
    </row>
    <row r="1229" spans="2:53" x14ac:dyDescent="0.35">
      <c r="B1229" s="80"/>
      <c r="C1229" s="119"/>
      <c r="D1229" s="119"/>
      <c r="E1229" s="202"/>
      <c r="F1229" s="119"/>
      <c r="G1229" s="120"/>
      <c r="H1229" s="41"/>
      <c r="I1229" s="41"/>
      <c r="J1229" s="329">
        <v>0</v>
      </c>
      <c r="K1229" s="329">
        <v>0</v>
      </c>
      <c r="L1229" s="391"/>
      <c r="M1229" s="150"/>
      <c r="O1229" s="555"/>
      <c r="P1229" s="556">
        <f t="shared" si="60"/>
        <v>0</v>
      </c>
      <c r="Q1229" s="556">
        <f t="shared" si="61"/>
        <v>0</v>
      </c>
      <c r="R1229" s="556">
        <f t="shared" si="62"/>
        <v>0</v>
      </c>
      <c r="S1229" s="556">
        <f t="shared" si="62"/>
        <v>0</v>
      </c>
      <c r="T1229" s="395"/>
      <c r="U1229" s="395"/>
      <c r="V1229" s="395"/>
      <c r="W1229" s="395"/>
      <c r="BA1229" s="553"/>
    </row>
    <row r="1230" spans="2:53" x14ac:dyDescent="0.35">
      <c r="B1230" s="80"/>
      <c r="C1230" s="119"/>
      <c r="D1230" s="119"/>
      <c r="E1230" s="202"/>
      <c r="F1230" s="119"/>
      <c r="G1230" s="120"/>
      <c r="H1230" s="41"/>
      <c r="I1230" s="41"/>
      <c r="J1230" s="329">
        <v>0</v>
      </c>
      <c r="K1230" s="329">
        <v>0</v>
      </c>
      <c r="L1230" s="391"/>
      <c r="M1230" s="150"/>
      <c r="O1230" s="555"/>
      <c r="P1230" s="556">
        <f t="shared" si="60"/>
        <v>0</v>
      </c>
      <c r="Q1230" s="556">
        <f t="shared" si="61"/>
        <v>0</v>
      </c>
      <c r="R1230" s="556">
        <f t="shared" si="62"/>
        <v>0</v>
      </c>
      <c r="S1230" s="556">
        <f t="shared" si="62"/>
        <v>0</v>
      </c>
      <c r="T1230" s="395"/>
      <c r="U1230" s="395"/>
      <c r="V1230" s="395"/>
      <c r="W1230" s="395"/>
      <c r="BA1230" s="553"/>
    </row>
    <row r="1231" spans="2:53" x14ac:dyDescent="0.35">
      <c r="B1231" s="80"/>
      <c r="C1231" s="119"/>
      <c r="D1231" s="119"/>
      <c r="E1231" s="202"/>
      <c r="F1231" s="119"/>
      <c r="G1231" s="120"/>
      <c r="H1231" s="41"/>
      <c r="I1231" s="41"/>
      <c r="J1231" s="329">
        <v>0</v>
      </c>
      <c r="K1231" s="329">
        <v>0</v>
      </c>
      <c r="L1231" s="391"/>
      <c r="M1231" s="150"/>
      <c r="O1231" s="555"/>
      <c r="P1231" s="556">
        <f t="shared" si="60"/>
        <v>0</v>
      </c>
      <c r="Q1231" s="556">
        <f t="shared" si="61"/>
        <v>0</v>
      </c>
      <c r="R1231" s="556">
        <f t="shared" si="62"/>
        <v>0</v>
      </c>
      <c r="S1231" s="556">
        <f t="shared" si="62"/>
        <v>0</v>
      </c>
      <c r="T1231" s="395"/>
      <c r="U1231" s="395"/>
      <c r="V1231" s="395"/>
      <c r="W1231" s="395"/>
      <c r="BA1231" s="553"/>
    </row>
    <row r="1232" spans="2:53" x14ac:dyDescent="0.35">
      <c r="B1232" s="80"/>
      <c r="C1232" s="119"/>
      <c r="D1232" s="119"/>
      <c r="E1232" s="202"/>
      <c r="F1232" s="119"/>
      <c r="G1232" s="120"/>
      <c r="H1232" s="41"/>
      <c r="I1232" s="41"/>
      <c r="J1232" s="329">
        <v>0</v>
      </c>
      <c r="K1232" s="329">
        <v>0</v>
      </c>
      <c r="L1232" s="391"/>
      <c r="M1232" s="150"/>
      <c r="O1232" s="555"/>
      <c r="P1232" s="556">
        <f t="shared" si="60"/>
        <v>0</v>
      </c>
      <c r="Q1232" s="556">
        <f t="shared" si="61"/>
        <v>0</v>
      </c>
      <c r="R1232" s="556">
        <f t="shared" si="62"/>
        <v>0</v>
      </c>
      <c r="S1232" s="556">
        <f t="shared" si="62"/>
        <v>0</v>
      </c>
      <c r="T1232" s="395"/>
      <c r="U1232" s="395"/>
      <c r="V1232" s="395"/>
      <c r="W1232" s="395"/>
      <c r="BA1232" s="553"/>
    </row>
    <row r="1233" spans="2:53" x14ac:dyDescent="0.35">
      <c r="B1233" s="80"/>
      <c r="C1233" s="119"/>
      <c r="D1233" s="119"/>
      <c r="E1233" s="202"/>
      <c r="F1233" s="119"/>
      <c r="G1233" s="120"/>
      <c r="H1233" s="41"/>
      <c r="I1233" s="41"/>
      <c r="J1233" s="329">
        <v>0</v>
      </c>
      <c r="K1233" s="329">
        <v>0</v>
      </c>
      <c r="L1233" s="391"/>
      <c r="M1233" s="150"/>
      <c r="O1233" s="555"/>
      <c r="P1233" s="556">
        <f t="shared" si="60"/>
        <v>0</v>
      </c>
      <c r="Q1233" s="556">
        <f t="shared" si="61"/>
        <v>0</v>
      </c>
      <c r="R1233" s="556">
        <f t="shared" si="62"/>
        <v>0</v>
      </c>
      <c r="S1233" s="556">
        <f t="shared" si="62"/>
        <v>0</v>
      </c>
      <c r="T1233" s="395"/>
      <c r="U1233" s="395"/>
      <c r="V1233" s="395"/>
      <c r="W1233" s="395"/>
      <c r="BA1233" s="553"/>
    </row>
    <row r="1234" spans="2:53" x14ac:dyDescent="0.35">
      <c r="B1234" s="80"/>
      <c r="C1234" s="119"/>
      <c r="D1234" s="119"/>
      <c r="E1234" s="202"/>
      <c r="F1234" s="119"/>
      <c r="G1234" s="120"/>
      <c r="H1234" s="41"/>
      <c r="I1234" s="41"/>
      <c r="J1234" s="329">
        <v>0</v>
      </c>
      <c r="K1234" s="329">
        <v>0</v>
      </c>
      <c r="L1234" s="391"/>
      <c r="M1234" s="150"/>
      <c r="O1234" s="555"/>
      <c r="P1234" s="556">
        <f t="shared" si="60"/>
        <v>0</v>
      </c>
      <c r="Q1234" s="556">
        <f t="shared" si="61"/>
        <v>0</v>
      </c>
      <c r="R1234" s="556">
        <f t="shared" si="62"/>
        <v>0</v>
      </c>
      <c r="S1234" s="556">
        <f t="shared" si="62"/>
        <v>0</v>
      </c>
      <c r="T1234" s="395"/>
      <c r="U1234" s="395"/>
      <c r="V1234" s="395"/>
      <c r="W1234" s="395"/>
      <c r="BA1234" s="553"/>
    </row>
    <row r="1235" spans="2:53" x14ac:dyDescent="0.35">
      <c r="B1235" s="80"/>
      <c r="C1235" s="119"/>
      <c r="D1235" s="119"/>
      <c r="E1235" s="202"/>
      <c r="F1235" s="119"/>
      <c r="G1235" s="120"/>
      <c r="H1235" s="41"/>
      <c r="I1235" s="41"/>
      <c r="J1235" s="329">
        <v>0</v>
      </c>
      <c r="K1235" s="329">
        <v>0</v>
      </c>
      <c r="L1235" s="391"/>
      <c r="M1235" s="150"/>
      <c r="O1235" s="555"/>
      <c r="P1235" s="556">
        <f t="shared" si="60"/>
        <v>0</v>
      </c>
      <c r="Q1235" s="556">
        <f t="shared" si="61"/>
        <v>0</v>
      </c>
      <c r="R1235" s="556">
        <f t="shared" si="62"/>
        <v>0</v>
      </c>
      <c r="S1235" s="556">
        <f t="shared" si="62"/>
        <v>0</v>
      </c>
      <c r="T1235" s="395"/>
      <c r="U1235" s="395"/>
      <c r="V1235" s="395"/>
      <c r="W1235" s="395"/>
      <c r="BA1235" s="553"/>
    </row>
    <row r="1236" spans="2:53" x14ac:dyDescent="0.35">
      <c r="B1236" s="80"/>
      <c r="C1236" s="119"/>
      <c r="D1236" s="119"/>
      <c r="E1236" s="202"/>
      <c r="F1236" s="119"/>
      <c r="G1236" s="120"/>
      <c r="H1236" s="41"/>
      <c r="I1236" s="41"/>
      <c r="J1236" s="329">
        <v>0</v>
      </c>
      <c r="K1236" s="329">
        <v>0</v>
      </c>
      <c r="L1236" s="391"/>
      <c r="M1236" s="150"/>
      <c r="O1236" s="555"/>
      <c r="P1236" s="556">
        <f t="shared" si="60"/>
        <v>0</v>
      </c>
      <c r="Q1236" s="556">
        <f t="shared" si="61"/>
        <v>0</v>
      </c>
      <c r="R1236" s="556">
        <f t="shared" si="62"/>
        <v>0</v>
      </c>
      <c r="S1236" s="556">
        <f t="shared" si="62"/>
        <v>0</v>
      </c>
      <c r="T1236" s="395"/>
      <c r="U1236" s="395"/>
      <c r="V1236" s="395"/>
      <c r="W1236" s="395"/>
      <c r="BA1236" s="553"/>
    </row>
    <row r="1237" spans="2:53" x14ac:dyDescent="0.35">
      <c r="B1237" s="80"/>
      <c r="C1237" s="119"/>
      <c r="D1237" s="119"/>
      <c r="E1237" s="202"/>
      <c r="F1237" s="119"/>
      <c r="G1237" s="120"/>
      <c r="H1237" s="41"/>
      <c r="I1237" s="41"/>
      <c r="J1237" s="329">
        <v>0</v>
      </c>
      <c r="K1237" s="329">
        <v>0</v>
      </c>
      <c r="L1237" s="391"/>
      <c r="M1237" s="150"/>
      <c r="O1237" s="555"/>
      <c r="P1237" s="556">
        <f t="shared" si="60"/>
        <v>0</v>
      </c>
      <c r="Q1237" s="556">
        <f t="shared" si="61"/>
        <v>0</v>
      </c>
      <c r="R1237" s="556">
        <f t="shared" si="62"/>
        <v>0</v>
      </c>
      <c r="S1237" s="556">
        <f t="shared" si="62"/>
        <v>0</v>
      </c>
      <c r="T1237" s="395"/>
      <c r="U1237" s="395"/>
      <c r="V1237" s="395"/>
      <c r="W1237" s="395"/>
      <c r="BA1237" s="553"/>
    </row>
    <row r="1238" spans="2:53" x14ac:dyDescent="0.35">
      <c r="B1238" s="80"/>
      <c r="C1238" s="119"/>
      <c r="D1238" s="119"/>
      <c r="E1238" s="202"/>
      <c r="F1238" s="119"/>
      <c r="G1238" s="120"/>
      <c r="H1238" s="41"/>
      <c r="I1238" s="41"/>
      <c r="J1238" s="329">
        <v>0</v>
      </c>
      <c r="K1238" s="329">
        <v>0</v>
      </c>
      <c r="L1238" s="391"/>
      <c r="M1238" s="150"/>
      <c r="O1238" s="555"/>
      <c r="P1238" s="556">
        <f t="shared" si="60"/>
        <v>0</v>
      </c>
      <c r="Q1238" s="556">
        <f t="shared" si="61"/>
        <v>0</v>
      </c>
      <c r="R1238" s="556">
        <f t="shared" si="62"/>
        <v>0</v>
      </c>
      <c r="S1238" s="556">
        <f t="shared" si="62"/>
        <v>0</v>
      </c>
      <c r="T1238" s="395"/>
      <c r="U1238" s="395"/>
      <c r="V1238" s="395"/>
      <c r="W1238" s="395"/>
      <c r="BA1238" s="553"/>
    </row>
    <row r="1239" spans="2:53" x14ac:dyDescent="0.35">
      <c r="B1239" s="80"/>
      <c r="C1239" s="119"/>
      <c r="D1239" s="119"/>
      <c r="E1239" s="202"/>
      <c r="F1239" s="119"/>
      <c r="G1239" s="120"/>
      <c r="H1239" s="41"/>
      <c r="I1239" s="41"/>
      <c r="J1239" s="329">
        <v>0</v>
      </c>
      <c r="K1239" s="329">
        <v>0</v>
      </c>
      <c r="L1239" s="391"/>
      <c r="M1239" s="150"/>
      <c r="O1239" s="555"/>
      <c r="P1239" s="556">
        <f t="shared" si="60"/>
        <v>0</v>
      </c>
      <c r="Q1239" s="556">
        <f t="shared" si="61"/>
        <v>0</v>
      </c>
      <c r="R1239" s="556">
        <f t="shared" si="62"/>
        <v>0</v>
      </c>
      <c r="S1239" s="556">
        <f t="shared" si="62"/>
        <v>0</v>
      </c>
      <c r="T1239" s="395"/>
      <c r="U1239" s="395"/>
      <c r="V1239" s="395"/>
      <c r="W1239" s="395"/>
      <c r="BA1239" s="553"/>
    </row>
    <row r="1240" spans="2:53" x14ac:dyDescent="0.35">
      <c r="B1240" s="80"/>
      <c r="C1240" s="119"/>
      <c r="D1240" s="119"/>
      <c r="E1240" s="202"/>
      <c r="F1240" s="119"/>
      <c r="G1240" s="120"/>
      <c r="H1240" s="41"/>
      <c r="I1240" s="41"/>
      <c r="J1240" s="329">
        <v>0</v>
      </c>
      <c r="K1240" s="329">
        <v>0</v>
      </c>
      <c r="L1240" s="391"/>
      <c r="M1240" s="150"/>
      <c r="O1240" s="555"/>
      <c r="P1240" s="556">
        <f t="shared" si="60"/>
        <v>0</v>
      </c>
      <c r="Q1240" s="556">
        <f t="shared" si="61"/>
        <v>0</v>
      </c>
      <c r="R1240" s="556">
        <f t="shared" si="62"/>
        <v>0</v>
      </c>
      <c r="S1240" s="556">
        <f t="shared" si="62"/>
        <v>0</v>
      </c>
      <c r="T1240" s="395"/>
      <c r="U1240" s="395"/>
      <c r="V1240" s="395"/>
      <c r="W1240" s="395"/>
      <c r="BA1240" s="553"/>
    </row>
    <row r="1241" spans="2:53" x14ac:dyDescent="0.35">
      <c r="B1241" s="80"/>
      <c r="C1241" s="119"/>
      <c r="D1241" s="119"/>
      <c r="E1241" s="202"/>
      <c r="F1241" s="119"/>
      <c r="G1241" s="120"/>
      <c r="H1241" s="41"/>
      <c r="I1241" s="41"/>
      <c r="J1241" s="329">
        <v>0</v>
      </c>
      <c r="K1241" s="329">
        <v>0</v>
      </c>
      <c r="L1241" s="391"/>
      <c r="M1241" s="150"/>
      <c r="O1241" s="555"/>
      <c r="P1241" s="556">
        <f t="shared" si="60"/>
        <v>0</v>
      </c>
      <c r="Q1241" s="556">
        <f t="shared" si="61"/>
        <v>0</v>
      </c>
      <c r="R1241" s="556">
        <f t="shared" si="62"/>
        <v>0</v>
      </c>
      <c r="S1241" s="556">
        <f t="shared" si="62"/>
        <v>0</v>
      </c>
      <c r="T1241" s="395"/>
      <c r="U1241" s="395"/>
      <c r="V1241" s="395"/>
      <c r="W1241" s="395"/>
      <c r="BA1241" s="553"/>
    </row>
    <row r="1242" spans="2:53" x14ac:dyDescent="0.35">
      <c r="B1242" s="80"/>
      <c r="C1242" s="119"/>
      <c r="D1242" s="119"/>
      <c r="E1242" s="202"/>
      <c r="F1242" s="119"/>
      <c r="G1242" s="120"/>
      <c r="H1242" s="41"/>
      <c r="I1242" s="41"/>
      <c r="J1242" s="329">
        <v>0</v>
      </c>
      <c r="K1242" s="329">
        <v>0</v>
      </c>
      <c r="L1242" s="391"/>
      <c r="M1242" s="150"/>
      <c r="O1242" s="555"/>
      <c r="P1242" s="556">
        <f t="shared" si="60"/>
        <v>0</v>
      </c>
      <c r="Q1242" s="556">
        <f t="shared" si="61"/>
        <v>0</v>
      </c>
      <c r="R1242" s="556">
        <f t="shared" si="62"/>
        <v>0</v>
      </c>
      <c r="S1242" s="556">
        <f t="shared" si="62"/>
        <v>0</v>
      </c>
      <c r="T1242" s="395"/>
      <c r="U1242" s="395"/>
      <c r="V1242" s="395"/>
      <c r="W1242" s="395"/>
      <c r="BA1242" s="553"/>
    </row>
    <row r="1243" spans="2:53" x14ac:dyDescent="0.35">
      <c r="B1243" s="80"/>
      <c r="C1243" s="119"/>
      <c r="D1243" s="119"/>
      <c r="E1243" s="202"/>
      <c r="F1243" s="119"/>
      <c r="G1243" s="120"/>
      <c r="H1243" s="41"/>
      <c r="I1243" s="41"/>
      <c r="J1243" s="329">
        <v>0</v>
      </c>
      <c r="K1243" s="329">
        <v>0</v>
      </c>
      <c r="L1243" s="391"/>
      <c r="M1243" s="150"/>
      <c r="O1243" s="555"/>
      <c r="P1243" s="556">
        <f t="shared" si="60"/>
        <v>0</v>
      </c>
      <c r="Q1243" s="556">
        <f t="shared" si="61"/>
        <v>0</v>
      </c>
      <c r="R1243" s="556">
        <f t="shared" si="62"/>
        <v>0</v>
      </c>
      <c r="S1243" s="556">
        <f t="shared" si="62"/>
        <v>0</v>
      </c>
      <c r="T1243" s="395"/>
      <c r="U1243" s="395"/>
      <c r="V1243" s="395"/>
      <c r="W1243" s="395"/>
      <c r="BA1243" s="553"/>
    </row>
    <row r="1244" spans="2:53" x14ac:dyDescent="0.35">
      <c r="B1244" s="80"/>
      <c r="C1244" s="119"/>
      <c r="D1244" s="119"/>
      <c r="E1244" s="202"/>
      <c r="F1244" s="119"/>
      <c r="G1244" s="120"/>
      <c r="H1244" s="41"/>
      <c r="I1244" s="41"/>
      <c r="J1244" s="329">
        <v>0</v>
      </c>
      <c r="K1244" s="329">
        <v>0</v>
      </c>
      <c r="L1244" s="391"/>
      <c r="M1244" s="150"/>
      <c r="O1244" s="555"/>
      <c r="P1244" s="556">
        <f t="shared" si="60"/>
        <v>0</v>
      </c>
      <c r="Q1244" s="556">
        <f t="shared" si="61"/>
        <v>0</v>
      </c>
      <c r="R1244" s="556">
        <f t="shared" si="62"/>
        <v>0</v>
      </c>
      <c r="S1244" s="556">
        <f t="shared" si="62"/>
        <v>0</v>
      </c>
      <c r="T1244" s="395"/>
      <c r="U1244" s="395"/>
      <c r="V1244" s="395"/>
      <c r="W1244" s="395"/>
      <c r="BA1244" s="553"/>
    </row>
    <row r="1245" spans="2:53" x14ac:dyDescent="0.35">
      <c r="B1245" s="80"/>
      <c r="C1245" s="119"/>
      <c r="D1245" s="119"/>
      <c r="E1245" s="202"/>
      <c r="F1245" s="119"/>
      <c r="G1245" s="120"/>
      <c r="H1245" s="41"/>
      <c r="I1245" s="41"/>
      <c r="J1245" s="329">
        <v>0</v>
      </c>
      <c r="K1245" s="329">
        <v>0</v>
      </c>
      <c r="L1245" s="391"/>
      <c r="M1245" s="150"/>
      <c r="O1245" s="555"/>
      <c r="P1245" s="556">
        <f t="shared" si="60"/>
        <v>0</v>
      </c>
      <c r="Q1245" s="556">
        <f t="shared" si="61"/>
        <v>0</v>
      </c>
      <c r="R1245" s="556">
        <f t="shared" si="62"/>
        <v>0</v>
      </c>
      <c r="S1245" s="556">
        <f t="shared" si="62"/>
        <v>0</v>
      </c>
      <c r="T1245" s="395"/>
      <c r="U1245" s="395"/>
      <c r="V1245" s="395"/>
      <c r="W1245" s="395"/>
      <c r="BA1245" s="553"/>
    </row>
    <row r="1246" spans="2:53" x14ac:dyDescent="0.35">
      <c r="B1246" s="80"/>
      <c r="C1246" s="119"/>
      <c r="D1246" s="119"/>
      <c r="E1246" s="202"/>
      <c r="F1246" s="119"/>
      <c r="G1246" s="120"/>
      <c r="H1246" s="41"/>
      <c r="I1246" s="41"/>
      <c r="J1246" s="329">
        <v>0</v>
      </c>
      <c r="K1246" s="329">
        <v>0</v>
      </c>
      <c r="L1246" s="391"/>
      <c r="M1246" s="150"/>
      <c r="O1246" s="555"/>
      <c r="P1246" s="556">
        <f t="shared" si="60"/>
        <v>0</v>
      </c>
      <c r="Q1246" s="556">
        <f t="shared" si="61"/>
        <v>0</v>
      </c>
      <c r="R1246" s="556">
        <f t="shared" si="62"/>
        <v>0</v>
      </c>
      <c r="S1246" s="556">
        <f t="shared" si="62"/>
        <v>0</v>
      </c>
      <c r="T1246" s="395"/>
      <c r="U1246" s="395"/>
      <c r="V1246" s="395"/>
      <c r="W1246" s="395"/>
      <c r="BA1246" s="553"/>
    </row>
    <row r="1247" spans="2:53" x14ac:dyDescent="0.35">
      <c r="B1247" s="80"/>
      <c r="C1247" s="119"/>
      <c r="D1247" s="119"/>
      <c r="E1247" s="202"/>
      <c r="F1247" s="119"/>
      <c r="G1247" s="120"/>
      <c r="H1247" s="41"/>
      <c r="I1247" s="41"/>
      <c r="J1247" s="329">
        <v>0</v>
      </c>
      <c r="K1247" s="329">
        <v>0</v>
      </c>
      <c r="L1247" s="391"/>
      <c r="M1247" s="150"/>
      <c r="O1247" s="555"/>
      <c r="P1247" s="556">
        <f t="shared" si="60"/>
        <v>0</v>
      </c>
      <c r="Q1247" s="556">
        <f t="shared" si="61"/>
        <v>0</v>
      </c>
      <c r="R1247" s="556">
        <f t="shared" si="62"/>
        <v>0</v>
      </c>
      <c r="S1247" s="556">
        <f t="shared" si="62"/>
        <v>0</v>
      </c>
      <c r="T1247" s="395"/>
      <c r="U1247" s="395"/>
      <c r="V1247" s="395"/>
      <c r="W1247" s="395"/>
      <c r="BA1247" s="553"/>
    </row>
    <row r="1248" spans="2:53" x14ac:dyDescent="0.35">
      <c r="B1248" s="80"/>
      <c r="C1248" s="119"/>
      <c r="D1248" s="119"/>
      <c r="E1248" s="202"/>
      <c r="F1248" s="119"/>
      <c r="G1248" s="120"/>
      <c r="H1248" s="41"/>
      <c r="I1248" s="41"/>
      <c r="J1248" s="329">
        <v>0</v>
      </c>
      <c r="K1248" s="329">
        <v>0</v>
      </c>
      <c r="L1248" s="391"/>
      <c r="M1248" s="150"/>
      <c r="O1248" s="555"/>
      <c r="P1248" s="556">
        <f t="shared" si="60"/>
        <v>0</v>
      </c>
      <c r="Q1248" s="556">
        <f t="shared" si="61"/>
        <v>0</v>
      </c>
      <c r="R1248" s="556">
        <f t="shared" si="62"/>
        <v>0</v>
      </c>
      <c r="S1248" s="556">
        <f t="shared" si="62"/>
        <v>0</v>
      </c>
      <c r="T1248" s="395"/>
      <c r="U1248" s="395"/>
      <c r="V1248" s="395"/>
      <c r="W1248" s="395"/>
      <c r="BA1248" s="553"/>
    </row>
    <row r="1249" spans="2:53" x14ac:dyDescent="0.35">
      <c r="B1249" s="80"/>
      <c r="C1249" s="119"/>
      <c r="D1249" s="119"/>
      <c r="E1249" s="202"/>
      <c r="F1249" s="119"/>
      <c r="G1249" s="120"/>
      <c r="H1249" s="41"/>
      <c r="I1249" s="41"/>
      <c r="J1249" s="329">
        <v>0</v>
      </c>
      <c r="K1249" s="329">
        <v>0</v>
      </c>
      <c r="L1249" s="391"/>
      <c r="M1249" s="150"/>
      <c r="O1249" s="555"/>
      <c r="P1249" s="556">
        <f t="shared" si="60"/>
        <v>0</v>
      </c>
      <c r="Q1249" s="556">
        <f t="shared" si="61"/>
        <v>0</v>
      </c>
      <c r="R1249" s="556">
        <f t="shared" si="62"/>
        <v>0</v>
      </c>
      <c r="S1249" s="556">
        <f t="shared" si="62"/>
        <v>0</v>
      </c>
      <c r="T1249" s="395"/>
      <c r="U1249" s="395"/>
      <c r="V1249" s="395"/>
      <c r="W1249" s="395"/>
      <c r="BA1249" s="553"/>
    </row>
    <row r="1250" spans="2:53" x14ac:dyDescent="0.35">
      <c r="B1250" s="80"/>
      <c r="C1250" s="119"/>
      <c r="D1250" s="119"/>
      <c r="E1250" s="202"/>
      <c r="F1250" s="119"/>
      <c r="G1250" s="120"/>
      <c r="H1250" s="41"/>
      <c r="I1250" s="41"/>
      <c r="J1250" s="329">
        <v>0</v>
      </c>
      <c r="K1250" s="329">
        <v>0</v>
      </c>
      <c r="L1250" s="391"/>
      <c r="M1250" s="150"/>
      <c r="O1250" s="555"/>
      <c r="P1250" s="556">
        <f t="shared" si="60"/>
        <v>0</v>
      </c>
      <c r="Q1250" s="556">
        <f t="shared" si="61"/>
        <v>0</v>
      </c>
      <c r="R1250" s="556">
        <f t="shared" si="62"/>
        <v>0</v>
      </c>
      <c r="S1250" s="556">
        <f t="shared" si="62"/>
        <v>0</v>
      </c>
      <c r="T1250" s="395"/>
      <c r="U1250" s="395"/>
      <c r="V1250" s="395"/>
      <c r="W1250" s="395"/>
      <c r="BA1250" s="553"/>
    </row>
    <row r="1251" spans="2:53" x14ac:dyDescent="0.35">
      <c r="B1251" s="80"/>
      <c r="C1251" s="119"/>
      <c r="D1251" s="119"/>
      <c r="E1251" s="202"/>
      <c r="F1251" s="119"/>
      <c r="G1251" s="120"/>
      <c r="H1251" s="41"/>
      <c r="I1251" s="41"/>
      <c r="J1251" s="329">
        <v>0</v>
      </c>
      <c r="K1251" s="329">
        <v>0</v>
      </c>
      <c r="L1251" s="391"/>
      <c r="M1251" s="150"/>
      <c r="O1251" s="555"/>
      <c r="P1251" s="556">
        <f t="shared" si="60"/>
        <v>0</v>
      </c>
      <c r="Q1251" s="556">
        <f t="shared" si="61"/>
        <v>0</v>
      </c>
      <c r="R1251" s="556">
        <f t="shared" si="62"/>
        <v>0</v>
      </c>
      <c r="S1251" s="556">
        <f t="shared" si="62"/>
        <v>0</v>
      </c>
      <c r="T1251" s="395"/>
      <c r="U1251" s="395"/>
      <c r="V1251" s="395"/>
      <c r="W1251" s="395"/>
      <c r="BA1251" s="553"/>
    </row>
    <row r="1252" spans="2:53" x14ac:dyDescent="0.35">
      <c r="B1252" s="80"/>
      <c r="C1252" s="119"/>
      <c r="D1252" s="119"/>
      <c r="E1252" s="202"/>
      <c r="F1252" s="119"/>
      <c r="G1252" s="120"/>
      <c r="H1252" s="41"/>
      <c r="I1252" s="41"/>
      <c r="J1252" s="329">
        <v>0</v>
      </c>
      <c r="K1252" s="329">
        <v>0</v>
      </c>
      <c r="L1252" s="391"/>
      <c r="M1252" s="150"/>
      <c r="O1252" s="555"/>
      <c r="P1252" s="556">
        <f t="shared" si="60"/>
        <v>0</v>
      </c>
      <c r="Q1252" s="556">
        <f t="shared" si="61"/>
        <v>0</v>
      </c>
      <c r="R1252" s="556">
        <f t="shared" si="62"/>
        <v>0</v>
      </c>
      <c r="S1252" s="556">
        <f t="shared" si="62"/>
        <v>0</v>
      </c>
      <c r="T1252" s="395"/>
      <c r="U1252" s="395"/>
      <c r="V1252" s="395"/>
      <c r="W1252" s="395"/>
      <c r="BA1252" s="553"/>
    </row>
    <row r="1253" spans="2:53" x14ac:dyDescent="0.35">
      <c r="B1253" s="80"/>
      <c r="C1253" s="119"/>
      <c r="D1253" s="119"/>
      <c r="E1253" s="202"/>
      <c r="F1253" s="119"/>
      <c r="G1253" s="120"/>
      <c r="H1253" s="41"/>
      <c r="I1253" s="41"/>
      <c r="J1253" s="329">
        <v>0</v>
      </c>
      <c r="K1253" s="329">
        <v>0</v>
      </c>
      <c r="L1253" s="391"/>
      <c r="M1253" s="150"/>
      <c r="O1253" s="555"/>
      <c r="P1253" s="556">
        <f t="shared" si="60"/>
        <v>0</v>
      </c>
      <c r="Q1253" s="556">
        <f t="shared" si="61"/>
        <v>0</v>
      </c>
      <c r="R1253" s="556">
        <f t="shared" si="62"/>
        <v>0</v>
      </c>
      <c r="S1253" s="556">
        <f t="shared" si="62"/>
        <v>0</v>
      </c>
      <c r="T1253" s="395"/>
      <c r="U1253" s="395"/>
      <c r="V1253" s="395"/>
      <c r="W1253" s="395"/>
      <c r="BA1253" s="553"/>
    </row>
    <row r="1254" spans="2:53" x14ac:dyDescent="0.35">
      <c r="B1254" s="80"/>
      <c r="C1254" s="119"/>
      <c r="D1254" s="119"/>
      <c r="E1254" s="202"/>
      <c r="F1254" s="119"/>
      <c r="G1254" s="120"/>
      <c r="H1254" s="41"/>
      <c r="I1254" s="41"/>
      <c r="J1254" s="329">
        <v>0</v>
      </c>
      <c r="K1254" s="329">
        <v>0</v>
      </c>
      <c r="L1254" s="391"/>
      <c r="M1254" s="150"/>
      <c r="O1254" s="555"/>
      <c r="P1254" s="556">
        <f t="shared" si="60"/>
        <v>0</v>
      </c>
      <c r="Q1254" s="556">
        <f t="shared" si="61"/>
        <v>0</v>
      </c>
      <c r="R1254" s="556">
        <f t="shared" si="62"/>
        <v>0</v>
      </c>
      <c r="S1254" s="556">
        <f t="shared" si="62"/>
        <v>0</v>
      </c>
      <c r="T1254" s="395"/>
      <c r="U1254" s="395"/>
      <c r="V1254" s="395"/>
      <c r="W1254" s="395"/>
      <c r="BA1254" s="553"/>
    </row>
    <row r="1255" spans="2:53" x14ac:dyDescent="0.35">
      <c r="B1255" s="80"/>
      <c r="C1255" s="119"/>
      <c r="D1255" s="119"/>
      <c r="E1255" s="202"/>
      <c r="F1255" s="119"/>
      <c r="G1255" s="120"/>
      <c r="H1255" s="41"/>
      <c r="I1255" s="41"/>
      <c r="J1255" s="329">
        <v>0</v>
      </c>
      <c r="K1255" s="329">
        <v>0</v>
      </c>
      <c r="L1255" s="391"/>
      <c r="M1255" s="150"/>
      <c r="O1255" s="555"/>
      <c r="P1255" s="556">
        <f t="shared" si="60"/>
        <v>0</v>
      </c>
      <c r="Q1255" s="556">
        <f t="shared" si="61"/>
        <v>0</v>
      </c>
      <c r="R1255" s="556">
        <f t="shared" si="62"/>
        <v>0</v>
      </c>
      <c r="S1255" s="556">
        <f t="shared" si="62"/>
        <v>0</v>
      </c>
      <c r="T1255" s="395"/>
      <c r="U1255" s="395"/>
      <c r="V1255" s="395"/>
      <c r="W1255" s="395"/>
      <c r="BA1255" s="553"/>
    </row>
    <row r="1256" spans="2:53" x14ac:dyDescent="0.35">
      <c r="B1256" s="80"/>
      <c r="C1256" s="119"/>
      <c r="D1256" s="119"/>
      <c r="E1256" s="202"/>
      <c r="F1256" s="119"/>
      <c r="G1256" s="120"/>
      <c r="H1256" s="41"/>
      <c r="I1256" s="41"/>
      <c r="J1256" s="329">
        <v>0</v>
      </c>
      <c r="K1256" s="329">
        <v>0</v>
      </c>
      <c r="L1256" s="391"/>
      <c r="M1256" s="150"/>
      <c r="O1256" s="555"/>
      <c r="P1256" s="556">
        <f t="shared" si="60"/>
        <v>0</v>
      </c>
      <c r="Q1256" s="556">
        <f t="shared" si="61"/>
        <v>0</v>
      </c>
      <c r="R1256" s="556">
        <f t="shared" si="62"/>
        <v>0</v>
      </c>
      <c r="S1256" s="556">
        <f t="shared" si="62"/>
        <v>0</v>
      </c>
      <c r="T1256" s="395"/>
      <c r="U1256" s="395"/>
      <c r="V1256" s="395"/>
      <c r="W1256" s="395"/>
      <c r="BA1256" s="553"/>
    </row>
    <row r="1257" spans="2:53" x14ac:dyDescent="0.35">
      <c r="B1257" s="80"/>
      <c r="C1257" s="119"/>
      <c r="D1257" s="119"/>
      <c r="E1257" s="202"/>
      <c r="F1257" s="119"/>
      <c r="G1257" s="120"/>
      <c r="H1257" s="41"/>
      <c r="I1257" s="41"/>
      <c r="J1257" s="329">
        <v>0</v>
      </c>
      <c r="K1257" s="329">
        <v>0</v>
      </c>
      <c r="L1257" s="391"/>
      <c r="M1257" s="150"/>
      <c r="O1257" s="555"/>
      <c r="P1257" s="556">
        <f t="shared" si="60"/>
        <v>0</v>
      </c>
      <c r="Q1257" s="556">
        <f t="shared" si="61"/>
        <v>0</v>
      </c>
      <c r="R1257" s="556">
        <f t="shared" si="62"/>
        <v>0</v>
      </c>
      <c r="S1257" s="556">
        <f t="shared" si="62"/>
        <v>0</v>
      </c>
      <c r="T1257" s="395"/>
      <c r="U1257" s="395"/>
      <c r="V1257" s="395"/>
      <c r="W1257" s="395"/>
      <c r="BA1257" s="553"/>
    </row>
    <row r="1258" spans="2:53" x14ac:dyDescent="0.35">
      <c r="B1258" s="80"/>
      <c r="C1258" s="119"/>
      <c r="D1258" s="119"/>
      <c r="E1258" s="202"/>
      <c r="F1258" s="119"/>
      <c r="G1258" s="120"/>
      <c r="H1258" s="41"/>
      <c r="I1258" s="41"/>
      <c r="J1258" s="329">
        <v>0</v>
      </c>
      <c r="K1258" s="329">
        <v>0</v>
      </c>
      <c r="L1258" s="391"/>
      <c r="M1258" s="150"/>
      <c r="O1258" s="555"/>
      <c r="P1258" s="556">
        <f t="shared" si="60"/>
        <v>0</v>
      </c>
      <c r="Q1258" s="556">
        <f t="shared" si="61"/>
        <v>0</v>
      </c>
      <c r="R1258" s="556">
        <f t="shared" si="62"/>
        <v>0</v>
      </c>
      <c r="S1258" s="556">
        <f t="shared" si="62"/>
        <v>0</v>
      </c>
      <c r="T1258" s="395"/>
      <c r="U1258" s="395"/>
      <c r="V1258" s="395"/>
      <c r="W1258" s="395"/>
      <c r="BA1258" s="553"/>
    </row>
    <row r="1259" spans="2:53" x14ac:dyDescent="0.35">
      <c r="B1259" s="80"/>
      <c r="C1259" s="119"/>
      <c r="D1259" s="119"/>
      <c r="E1259" s="202"/>
      <c r="F1259" s="119"/>
      <c r="G1259" s="120"/>
      <c r="H1259" s="41"/>
      <c r="I1259" s="41"/>
      <c r="J1259" s="329">
        <v>0</v>
      </c>
      <c r="K1259" s="329">
        <v>0</v>
      </c>
      <c r="L1259" s="391"/>
      <c r="M1259" s="150"/>
      <c r="O1259" s="555"/>
      <c r="P1259" s="556">
        <f t="shared" si="60"/>
        <v>0</v>
      </c>
      <c r="Q1259" s="556">
        <f t="shared" si="61"/>
        <v>0</v>
      </c>
      <c r="R1259" s="556">
        <f t="shared" si="62"/>
        <v>0</v>
      </c>
      <c r="S1259" s="556">
        <f t="shared" si="62"/>
        <v>0</v>
      </c>
      <c r="T1259" s="395"/>
      <c r="U1259" s="395"/>
      <c r="V1259" s="395"/>
      <c r="W1259" s="395"/>
      <c r="BA1259" s="553"/>
    </row>
    <row r="1260" spans="2:53" x14ac:dyDescent="0.35">
      <c r="B1260" s="80"/>
      <c r="C1260" s="119"/>
      <c r="D1260" s="119"/>
      <c r="E1260" s="202"/>
      <c r="F1260" s="119"/>
      <c r="G1260" s="120"/>
      <c r="H1260" s="41"/>
      <c r="I1260" s="41"/>
      <c r="J1260" s="329">
        <v>0</v>
      </c>
      <c r="K1260" s="329">
        <v>0</v>
      </c>
      <c r="L1260" s="391"/>
      <c r="M1260" s="150"/>
      <c r="O1260" s="555"/>
      <c r="P1260" s="556">
        <f t="shared" si="60"/>
        <v>0</v>
      </c>
      <c r="Q1260" s="556">
        <f t="shared" si="61"/>
        <v>0</v>
      </c>
      <c r="R1260" s="556">
        <f t="shared" si="62"/>
        <v>0</v>
      </c>
      <c r="S1260" s="556">
        <f t="shared" si="62"/>
        <v>0</v>
      </c>
      <c r="T1260" s="395"/>
      <c r="U1260" s="395"/>
      <c r="V1260" s="395"/>
      <c r="W1260" s="395"/>
      <c r="BA1260" s="553"/>
    </row>
    <row r="1261" spans="2:53" x14ac:dyDescent="0.35">
      <c r="B1261" s="80"/>
      <c r="C1261" s="119"/>
      <c r="D1261" s="119"/>
      <c r="E1261" s="202"/>
      <c r="F1261" s="119"/>
      <c r="G1261" s="120"/>
      <c r="H1261" s="41"/>
      <c r="I1261" s="41"/>
      <c r="J1261" s="329">
        <v>0</v>
      </c>
      <c r="K1261" s="329">
        <v>0</v>
      </c>
      <c r="L1261" s="391"/>
      <c r="M1261" s="150"/>
      <c r="O1261" s="555"/>
      <c r="P1261" s="556">
        <f t="shared" si="60"/>
        <v>0</v>
      </c>
      <c r="Q1261" s="556">
        <f t="shared" si="61"/>
        <v>0</v>
      </c>
      <c r="R1261" s="556">
        <f t="shared" si="62"/>
        <v>0</v>
      </c>
      <c r="S1261" s="556">
        <f t="shared" si="62"/>
        <v>0</v>
      </c>
      <c r="T1261" s="395"/>
      <c r="U1261" s="395"/>
      <c r="V1261" s="395"/>
      <c r="W1261" s="395"/>
      <c r="BA1261" s="553"/>
    </row>
    <row r="1262" spans="2:53" x14ac:dyDescent="0.35">
      <c r="B1262" s="80"/>
      <c r="C1262" s="119"/>
      <c r="D1262" s="119"/>
      <c r="E1262" s="202"/>
      <c r="F1262" s="119"/>
      <c r="G1262" s="120"/>
      <c r="H1262" s="41"/>
      <c r="I1262" s="41"/>
      <c r="J1262" s="329">
        <v>0</v>
      </c>
      <c r="K1262" s="329">
        <v>0</v>
      </c>
      <c r="L1262" s="391"/>
      <c r="M1262" s="150"/>
      <c r="O1262" s="555"/>
      <c r="P1262" s="556">
        <f t="shared" si="60"/>
        <v>0</v>
      </c>
      <c r="Q1262" s="556">
        <f t="shared" si="61"/>
        <v>0</v>
      </c>
      <c r="R1262" s="556">
        <f t="shared" si="62"/>
        <v>0</v>
      </c>
      <c r="S1262" s="556">
        <f t="shared" si="62"/>
        <v>0</v>
      </c>
      <c r="T1262" s="395"/>
      <c r="U1262" s="395"/>
      <c r="V1262" s="395"/>
      <c r="W1262" s="395"/>
      <c r="BA1262" s="553"/>
    </row>
    <row r="1263" spans="2:53" x14ac:dyDescent="0.35">
      <c r="B1263" s="80"/>
      <c r="C1263" s="119"/>
      <c r="D1263" s="119"/>
      <c r="E1263" s="202"/>
      <c r="F1263" s="119"/>
      <c r="G1263" s="120"/>
      <c r="H1263" s="41"/>
      <c r="I1263" s="41"/>
      <c r="J1263" s="329">
        <v>0</v>
      </c>
      <c r="K1263" s="329">
        <v>0</v>
      </c>
      <c r="L1263" s="391"/>
      <c r="M1263" s="150"/>
      <c r="O1263" s="555"/>
      <c r="P1263" s="556">
        <f t="shared" si="60"/>
        <v>0</v>
      </c>
      <c r="Q1263" s="556">
        <f t="shared" si="61"/>
        <v>0</v>
      </c>
      <c r="R1263" s="556">
        <f t="shared" si="62"/>
        <v>0</v>
      </c>
      <c r="S1263" s="556">
        <f t="shared" si="62"/>
        <v>0</v>
      </c>
      <c r="T1263" s="395"/>
      <c r="U1263" s="395"/>
      <c r="V1263" s="395"/>
      <c r="W1263" s="395"/>
      <c r="BA1263" s="553"/>
    </row>
    <row r="1264" spans="2:53" x14ac:dyDescent="0.35">
      <c r="B1264" s="80"/>
      <c r="C1264" s="119"/>
      <c r="D1264" s="119"/>
      <c r="E1264" s="202"/>
      <c r="F1264" s="119"/>
      <c r="G1264" s="120"/>
      <c r="H1264" s="41"/>
      <c r="I1264" s="41"/>
      <c r="J1264" s="329">
        <v>0</v>
      </c>
      <c r="K1264" s="329">
        <v>0</v>
      </c>
      <c r="L1264" s="391"/>
      <c r="M1264" s="150"/>
      <c r="O1264" s="555"/>
      <c r="P1264" s="556">
        <f t="shared" si="60"/>
        <v>0</v>
      </c>
      <c r="Q1264" s="556">
        <f t="shared" si="61"/>
        <v>0</v>
      </c>
      <c r="R1264" s="556">
        <f t="shared" si="62"/>
        <v>0</v>
      </c>
      <c r="S1264" s="556">
        <f t="shared" si="62"/>
        <v>0</v>
      </c>
      <c r="T1264" s="395"/>
      <c r="U1264" s="395"/>
      <c r="V1264" s="395"/>
      <c r="W1264" s="395"/>
      <c r="BA1264" s="553"/>
    </row>
    <row r="1265" spans="2:53" x14ac:dyDescent="0.35">
      <c r="B1265" s="80"/>
      <c r="C1265" s="119"/>
      <c r="D1265" s="119"/>
      <c r="E1265" s="202"/>
      <c r="F1265" s="119"/>
      <c r="G1265" s="120"/>
      <c r="H1265" s="41"/>
      <c r="I1265" s="41"/>
      <c r="J1265" s="329">
        <v>0</v>
      </c>
      <c r="K1265" s="329">
        <v>0</v>
      </c>
      <c r="L1265" s="391"/>
      <c r="M1265" s="150"/>
      <c r="O1265" s="555"/>
      <c r="P1265" s="556">
        <f t="shared" si="60"/>
        <v>0</v>
      </c>
      <c r="Q1265" s="556">
        <f t="shared" si="61"/>
        <v>0</v>
      </c>
      <c r="R1265" s="556">
        <f t="shared" si="62"/>
        <v>0</v>
      </c>
      <c r="S1265" s="556">
        <f t="shared" si="62"/>
        <v>0</v>
      </c>
      <c r="T1265" s="395"/>
      <c r="U1265" s="395"/>
      <c r="V1265" s="395"/>
      <c r="W1265" s="395"/>
      <c r="BA1265" s="553"/>
    </row>
    <row r="1266" spans="2:53" x14ac:dyDescent="0.35">
      <c r="B1266" s="80"/>
      <c r="C1266" s="119"/>
      <c r="D1266" s="119"/>
      <c r="E1266" s="202"/>
      <c r="F1266" s="119"/>
      <c r="G1266" s="120"/>
      <c r="H1266" s="41"/>
      <c r="I1266" s="41"/>
      <c r="J1266" s="329">
        <v>0</v>
      </c>
      <c r="K1266" s="329">
        <v>0</v>
      </c>
      <c r="L1266" s="391"/>
      <c r="M1266" s="150"/>
      <c r="O1266" s="555"/>
      <c r="P1266" s="556">
        <f t="shared" ref="P1266:P1329" si="63">J1266*$G$32</f>
        <v>0</v>
      </c>
      <c r="Q1266" s="556">
        <f t="shared" ref="Q1266:Q1329" si="64">K1266*$G$42</f>
        <v>0</v>
      </c>
      <c r="R1266" s="556">
        <f t="shared" ref="R1266:S1329" si="65">P1266-J1266</f>
        <v>0</v>
      </c>
      <c r="S1266" s="556">
        <f t="shared" si="65"/>
        <v>0</v>
      </c>
      <c r="T1266" s="395"/>
      <c r="U1266" s="395"/>
      <c r="V1266" s="395"/>
      <c r="W1266" s="395"/>
      <c r="BA1266" s="553"/>
    </row>
    <row r="1267" spans="2:53" x14ac:dyDescent="0.35">
      <c r="B1267" s="80"/>
      <c r="C1267" s="119"/>
      <c r="D1267" s="119"/>
      <c r="E1267" s="202"/>
      <c r="F1267" s="119"/>
      <c r="G1267" s="120"/>
      <c r="H1267" s="41"/>
      <c r="I1267" s="41"/>
      <c r="J1267" s="329">
        <v>0</v>
      </c>
      <c r="K1267" s="329">
        <v>0</v>
      </c>
      <c r="L1267" s="391"/>
      <c r="M1267" s="150"/>
      <c r="O1267" s="555"/>
      <c r="P1267" s="556">
        <f t="shared" si="63"/>
        <v>0</v>
      </c>
      <c r="Q1267" s="556">
        <f t="shared" si="64"/>
        <v>0</v>
      </c>
      <c r="R1267" s="556">
        <f t="shared" si="65"/>
        <v>0</v>
      </c>
      <c r="S1267" s="556">
        <f t="shared" si="65"/>
        <v>0</v>
      </c>
      <c r="T1267" s="395"/>
      <c r="U1267" s="395"/>
      <c r="V1267" s="395"/>
      <c r="W1267" s="395"/>
      <c r="BA1267" s="553"/>
    </row>
    <row r="1268" spans="2:53" x14ac:dyDescent="0.35">
      <c r="B1268" s="80"/>
      <c r="C1268" s="119"/>
      <c r="D1268" s="119"/>
      <c r="E1268" s="202"/>
      <c r="F1268" s="119"/>
      <c r="G1268" s="120"/>
      <c r="H1268" s="41"/>
      <c r="I1268" s="41"/>
      <c r="J1268" s="329">
        <v>0</v>
      </c>
      <c r="K1268" s="329">
        <v>0</v>
      </c>
      <c r="L1268" s="391"/>
      <c r="M1268" s="150"/>
      <c r="O1268" s="555"/>
      <c r="P1268" s="556">
        <f t="shared" si="63"/>
        <v>0</v>
      </c>
      <c r="Q1268" s="556">
        <f t="shared" si="64"/>
        <v>0</v>
      </c>
      <c r="R1268" s="556">
        <f t="shared" si="65"/>
        <v>0</v>
      </c>
      <c r="S1268" s="556">
        <f t="shared" si="65"/>
        <v>0</v>
      </c>
      <c r="T1268" s="395"/>
      <c r="U1268" s="395"/>
      <c r="V1268" s="395"/>
      <c r="W1268" s="395"/>
      <c r="BA1268" s="553"/>
    </row>
    <row r="1269" spans="2:53" x14ac:dyDescent="0.35">
      <c r="B1269" s="80"/>
      <c r="C1269" s="119"/>
      <c r="D1269" s="119"/>
      <c r="E1269" s="202"/>
      <c r="F1269" s="119"/>
      <c r="G1269" s="120"/>
      <c r="H1269" s="41"/>
      <c r="I1269" s="41"/>
      <c r="J1269" s="329">
        <v>0</v>
      </c>
      <c r="K1269" s="329">
        <v>0</v>
      </c>
      <c r="L1269" s="391"/>
      <c r="M1269" s="150"/>
      <c r="O1269" s="555"/>
      <c r="P1269" s="556">
        <f t="shared" si="63"/>
        <v>0</v>
      </c>
      <c r="Q1269" s="556">
        <f t="shared" si="64"/>
        <v>0</v>
      </c>
      <c r="R1269" s="556">
        <f t="shared" si="65"/>
        <v>0</v>
      </c>
      <c r="S1269" s="556">
        <f t="shared" si="65"/>
        <v>0</v>
      </c>
      <c r="T1269" s="395"/>
      <c r="U1269" s="395"/>
      <c r="V1269" s="395"/>
      <c r="W1269" s="395"/>
      <c r="BA1269" s="553"/>
    </row>
    <row r="1270" spans="2:53" x14ac:dyDescent="0.35">
      <c r="B1270" s="80"/>
      <c r="C1270" s="119"/>
      <c r="D1270" s="119"/>
      <c r="E1270" s="202"/>
      <c r="F1270" s="119"/>
      <c r="G1270" s="120"/>
      <c r="H1270" s="41"/>
      <c r="I1270" s="41"/>
      <c r="J1270" s="329">
        <v>0</v>
      </c>
      <c r="K1270" s="329">
        <v>0</v>
      </c>
      <c r="L1270" s="391"/>
      <c r="M1270" s="150"/>
      <c r="O1270" s="555"/>
      <c r="P1270" s="556">
        <f t="shared" si="63"/>
        <v>0</v>
      </c>
      <c r="Q1270" s="556">
        <f t="shared" si="64"/>
        <v>0</v>
      </c>
      <c r="R1270" s="556">
        <f t="shared" si="65"/>
        <v>0</v>
      </c>
      <c r="S1270" s="556">
        <f t="shared" si="65"/>
        <v>0</v>
      </c>
      <c r="T1270" s="395"/>
      <c r="U1270" s="395"/>
      <c r="V1270" s="395"/>
      <c r="W1270" s="395"/>
      <c r="BA1270" s="553"/>
    </row>
    <row r="1271" spans="2:53" x14ac:dyDescent="0.35">
      <c r="B1271" s="80"/>
      <c r="C1271" s="119"/>
      <c r="D1271" s="119"/>
      <c r="E1271" s="202"/>
      <c r="F1271" s="119"/>
      <c r="G1271" s="120"/>
      <c r="H1271" s="41"/>
      <c r="I1271" s="41"/>
      <c r="J1271" s="329">
        <v>0</v>
      </c>
      <c r="K1271" s="329">
        <v>0</v>
      </c>
      <c r="L1271" s="391"/>
      <c r="M1271" s="150"/>
      <c r="O1271" s="555"/>
      <c r="P1271" s="556">
        <f t="shared" si="63"/>
        <v>0</v>
      </c>
      <c r="Q1271" s="556">
        <f t="shared" si="64"/>
        <v>0</v>
      </c>
      <c r="R1271" s="556">
        <f t="shared" si="65"/>
        <v>0</v>
      </c>
      <c r="S1271" s="556">
        <f t="shared" si="65"/>
        <v>0</v>
      </c>
      <c r="T1271" s="395"/>
      <c r="U1271" s="395"/>
      <c r="V1271" s="395"/>
      <c r="W1271" s="395"/>
      <c r="BA1271" s="553"/>
    </row>
    <row r="1272" spans="2:53" x14ac:dyDescent="0.35">
      <c r="B1272" s="80"/>
      <c r="C1272" s="119"/>
      <c r="D1272" s="119"/>
      <c r="E1272" s="202"/>
      <c r="F1272" s="119"/>
      <c r="G1272" s="120"/>
      <c r="H1272" s="41"/>
      <c r="I1272" s="41"/>
      <c r="J1272" s="329">
        <v>0</v>
      </c>
      <c r="K1272" s="329">
        <v>0</v>
      </c>
      <c r="L1272" s="391"/>
      <c r="M1272" s="150"/>
      <c r="O1272" s="555"/>
      <c r="P1272" s="556">
        <f t="shared" si="63"/>
        <v>0</v>
      </c>
      <c r="Q1272" s="556">
        <f t="shared" si="64"/>
        <v>0</v>
      </c>
      <c r="R1272" s="556">
        <f t="shared" si="65"/>
        <v>0</v>
      </c>
      <c r="S1272" s="556">
        <f t="shared" si="65"/>
        <v>0</v>
      </c>
      <c r="T1272" s="395"/>
      <c r="U1272" s="395"/>
      <c r="V1272" s="395"/>
      <c r="W1272" s="395"/>
      <c r="BA1272" s="553"/>
    </row>
    <row r="1273" spans="2:53" x14ac:dyDescent="0.35">
      <c r="B1273" s="80"/>
      <c r="C1273" s="119"/>
      <c r="D1273" s="119"/>
      <c r="E1273" s="202"/>
      <c r="F1273" s="119"/>
      <c r="G1273" s="120"/>
      <c r="H1273" s="41"/>
      <c r="I1273" s="41"/>
      <c r="J1273" s="329">
        <v>0</v>
      </c>
      <c r="K1273" s="329">
        <v>0</v>
      </c>
      <c r="L1273" s="391"/>
      <c r="M1273" s="150"/>
      <c r="O1273" s="555"/>
      <c r="P1273" s="556">
        <f t="shared" si="63"/>
        <v>0</v>
      </c>
      <c r="Q1273" s="556">
        <f t="shared" si="64"/>
        <v>0</v>
      </c>
      <c r="R1273" s="556">
        <f t="shared" si="65"/>
        <v>0</v>
      </c>
      <c r="S1273" s="556">
        <f t="shared" si="65"/>
        <v>0</v>
      </c>
      <c r="T1273" s="395"/>
      <c r="U1273" s="395"/>
      <c r="V1273" s="395"/>
      <c r="W1273" s="395"/>
      <c r="BA1273" s="553"/>
    </row>
    <row r="1274" spans="2:53" x14ac:dyDescent="0.35">
      <c r="B1274" s="80"/>
      <c r="C1274" s="119"/>
      <c r="D1274" s="119"/>
      <c r="E1274" s="202"/>
      <c r="F1274" s="119"/>
      <c r="G1274" s="120"/>
      <c r="H1274" s="41"/>
      <c r="I1274" s="41"/>
      <c r="J1274" s="329">
        <v>0</v>
      </c>
      <c r="K1274" s="329">
        <v>0</v>
      </c>
      <c r="L1274" s="391"/>
      <c r="M1274" s="150"/>
      <c r="O1274" s="555"/>
      <c r="P1274" s="556">
        <f t="shared" si="63"/>
        <v>0</v>
      </c>
      <c r="Q1274" s="556">
        <f t="shared" si="64"/>
        <v>0</v>
      </c>
      <c r="R1274" s="556">
        <f t="shared" si="65"/>
        <v>0</v>
      </c>
      <c r="S1274" s="556">
        <f t="shared" si="65"/>
        <v>0</v>
      </c>
      <c r="T1274" s="395"/>
      <c r="U1274" s="395"/>
      <c r="V1274" s="395"/>
      <c r="W1274" s="395"/>
      <c r="BA1274" s="553"/>
    </row>
    <row r="1275" spans="2:53" x14ac:dyDescent="0.35">
      <c r="B1275" s="80"/>
      <c r="C1275" s="119"/>
      <c r="D1275" s="119"/>
      <c r="E1275" s="202"/>
      <c r="F1275" s="119"/>
      <c r="G1275" s="120"/>
      <c r="H1275" s="41"/>
      <c r="I1275" s="41"/>
      <c r="J1275" s="329">
        <v>0</v>
      </c>
      <c r="K1275" s="329">
        <v>0</v>
      </c>
      <c r="L1275" s="391"/>
      <c r="M1275" s="150"/>
      <c r="O1275" s="555"/>
      <c r="P1275" s="556">
        <f t="shared" si="63"/>
        <v>0</v>
      </c>
      <c r="Q1275" s="556">
        <f t="shared" si="64"/>
        <v>0</v>
      </c>
      <c r="R1275" s="556">
        <f t="shared" si="65"/>
        <v>0</v>
      </c>
      <c r="S1275" s="556">
        <f t="shared" si="65"/>
        <v>0</v>
      </c>
      <c r="T1275" s="395"/>
      <c r="U1275" s="395"/>
      <c r="V1275" s="395"/>
      <c r="W1275" s="395"/>
      <c r="BA1275" s="553"/>
    </row>
    <row r="1276" spans="2:53" x14ac:dyDescent="0.35">
      <c r="B1276" s="80"/>
      <c r="C1276" s="119"/>
      <c r="D1276" s="119"/>
      <c r="E1276" s="202"/>
      <c r="F1276" s="119"/>
      <c r="G1276" s="120"/>
      <c r="H1276" s="41"/>
      <c r="I1276" s="41"/>
      <c r="J1276" s="329">
        <v>0</v>
      </c>
      <c r="K1276" s="329">
        <v>0</v>
      </c>
      <c r="L1276" s="391"/>
      <c r="M1276" s="150"/>
      <c r="O1276" s="555"/>
      <c r="P1276" s="556">
        <f t="shared" si="63"/>
        <v>0</v>
      </c>
      <c r="Q1276" s="556">
        <f t="shared" si="64"/>
        <v>0</v>
      </c>
      <c r="R1276" s="556">
        <f t="shared" si="65"/>
        <v>0</v>
      </c>
      <c r="S1276" s="556">
        <f t="shared" si="65"/>
        <v>0</v>
      </c>
      <c r="T1276" s="395"/>
      <c r="U1276" s="395"/>
      <c r="V1276" s="395"/>
      <c r="W1276" s="395"/>
      <c r="BA1276" s="553"/>
    </row>
    <row r="1277" spans="2:53" x14ac:dyDescent="0.35">
      <c r="B1277" s="80"/>
      <c r="C1277" s="119"/>
      <c r="D1277" s="119"/>
      <c r="E1277" s="202"/>
      <c r="F1277" s="119"/>
      <c r="G1277" s="120"/>
      <c r="H1277" s="41"/>
      <c r="I1277" s="41"/>
      <c r="J1277" s="329">
        <v>0</v>
      </c>
      <c r="K1277" s="329">
        <v>0</v>
      </c>
      <c r="L1277" s="391"/>
      <c r="M1277" s="150"/>
      <c r="O1277" s="555"/>
      <c r="P1277" s="556">
        <f t="shared" si="63"/>
        <v>0</v>
      </c>
      <c r="Q1277" s="556">
        <f t="shared" si="64"/>
        <v>0</v>
      </c>
      <c r="R1277" s="556">
        <f t="shared" si="65"/>
        <v>0</v>
      </c>
      <c r="S1277" s="556">
        <f t="shared" si="65"/>
        <v>0</v>
      </c>
      <c r="T1277" s="395"/>
      <c r="U1277" s="395"/>
      <c r="V1277" s="395"/>
      <c r="W1277" s="395"/>
      <c r="BA1277" s="553"/>
    </row>
    <row r="1278" spans="2:53" x14ac:dyDescent="0.35">
      <c r="B1278" s="80"/>
      <c r="C1278" s="119"/>
      <c r="D1278" s="119"/>
      <c r="E1278" s="202"/>
      <c r="F1278" s="119"/>
      <c r="G1278" s="120"/>
      <c r="H1278" s="41"/>
      <c r="I1278" s="41"/>
      <c r="J1278" s="329">
        <v>0</v>
      </c>
      <c r="K1278" s="329">
        <v>0</v>
      </c>
      <c r="L1278" s="391"/>
      <c r="M1278" s="150"/>
      <c r="O1278" s="555"/>
      <c r="P1278" s="556">
        <f t="shared" si="63"/>
        <v>0</v>
      </c>
      <c r="Q1278" s="556">
        <f t="shared" si="64"/>
        <v>0</v>
      </c>
      <c r="R1278" s="556">
        <f t="shared" si="65"/>
        <v>0</v>
      </c>
      <c r="S1278" s="556">
        <f t="shared" si="65"/>
        <v>0</v>
      </c>
      <c r="T1278" s="395"/>
      <c r="U1278" s="395"/>
      <c r="V1278" s="395"/>
      <c r="W1278" s="395"/>
      <c r="BA1278" s="553"/>
    </row>
    <row r="1279" spans="2:53" x14ac:dyDescent="0.35">
      <c r="B1279" s="80"/>
      <c r="C1279" s="119"/>
      <c r="D1279" s="119"/>
      <c r="E1279" s="202"/>
      <c r="F1279" s="119"/>
      <c r="G1279" s="120"/>
      <c r="H1279" s="41"/>
      <c r="I1279" s="41"/>
      <c r="J1279" s="329">
        <v>0</v>
      </c>
      <c r="K1279" s="329">
        <v>0</v>
      </c>
      <c r="L1279" s="391"/>
      <c r="M1279" s="150"/>
      <c r="O1279" s="555"/>
      <c r="P1279" s="556">
        <f t="shared" si="63"/>
        <v>0</v>
      </c>
      <c r="Q1279" s="556">
        <f t="shared" si="64"/>
        <v>0</v>
      </c>
      <c r="R1279" s="556">
        <f t="shared" si="65"/>
        <v>0</v>
      </c>
      <c r="S1279" s="556">
        <f t="shared" si="65"/>
        <v>0</v>
      </c>
      <c r="T1279" s="395"/>
      <c r="U1279" s="395"/>
      <c r="V1279" s="395"/>
      <c r="W1279" s="395"/>
      <c r="BA1279" s="553"/>
    </row>
    <row r="1280" spans="2:53" x14ac:dyDescent="0.35">
      <c r="B1280" s="80"/>
      <c r="C1280" s="119"/>
      <c r="D1280" s="119"/>
      <c r="E1280" s="202"/>
      <c r="F1280" s="119"/>
      <c r="G1280" s="120"/>
      <c r="H1280" s="41"/>
      <c r="I1280" s="41"/>
      <c r="J1280" s="329">
        <v>0</v>
      </c>
      <c r="K1280" s="329">
        <v>0</v>
      </c>
      <c r="L1280" s="391"/>
      <c r="M1280" s="150"/>
      <c r="O1280" s="555"/>
      <c r="P1280" s="556">
        <f t="shared" si="63"/>
        <v>0</v>
      </c>
      <c r="Q1280" s="556">
        <f t="shared" si="64"/>
        <v>0</v>
      </c>
      <c r="R1280" s="556">
        <f t="shared" si="65"/>
        <v>0</v>
      </c>
      <c r="S1280" s="556">
        <f t="shared" si="65"/>
        <v>0</v>
      </c>
      <c r="T1280" s="395"/>
      <c r="U1280" s="395"/>
      <c r="V1280" s="395"/>
      <c r="W1280" s="395"/>
      <c r="BA1280" s="553"/>
    </row>
    <row r="1281" spans="2:53" x14ac:dyDescent="0.35">
      <c r="B1281" s="80"/>
      <c r="C1281" s="119"/>
      <c r="D1281" s="119"/>
      <c r="E1281" s="202"/>
      <c r="F1281" s="119"/>
      <c r="G1281" s="120"/>
      <c r="H1281" s="41"/>
      <c r="I1281" s="41"/>
      <c r="J1281" s="329">
        <v>0</v>
      </c>
      <c r="K1281" s="329">
        <v>0</v>
      </c>
      <c r="L1281" s="391"/>
      <c r="M1281" s="150"/>
      <c r="O1281" s="555"/>
      <c r="P1281" s="556">
        <f t="shared" si="63"/>
        <v>0</v>
      </c>
      <c r="Q1281" s="556">
        <f t="shared" si="64"/>
        <v>0</v>
      </c>
      <c r="R1281" s="556">
        <f t="shared" si="65"/>
        <v>0</v>
      </c>
      <c r="S1281" s="556">
        <f t="shared" si="65"/>
        <v>0</v>
      </c>
      <c r="T1281" s="395"/>
      <c r="U1281" s="395"/>
      <c r="V1281" s="395"/>
      <c r="W1281" s="395"/>
      <c r="BA1281" s="553"/>
    </row>
    <row r="1282" spans="2:53" x14ac:dyDescent="0.35">
      <c r="B1282" s="80"/>
      <c r="C1282" s="119"/>
      <c r="D1282" s="119"/>
      <c r="E1282" s="202"/>
      <c r="F1282" s="119"/>
      <c r="G1282" s="120"/>
      <c r="H1282" s="41"/>
      <c r="I1282" s="41"/>
      <c r="J1282" s="329">
        <v>0</v>
      </c>
      <c r="K1282" s="329">
        <v>0</v>
      </c>
      <c r="L1282" s="391"/>
      <c r="M1282" s="150"/>
      <c r="O1282" s="555"/>
      <c r="P1282" s="556">
        <f t="shared" si="63"/>
        <v>0</v>
      </c>
      <c r="Q1282" s="556">
        <f t="shared" si="64"/>
        <v>0</v>
      </c>
      <c r="R1282" s="556">
        <f t="shared" si="65"/>
        <v>0</v>
      </c>
      <c r="S1282" s="556">
        <f t="shared" si="65"/>
        <v>0</v>
      </c>
      <c r="T1282" s="395"/>
      <c r="U1282" s="395"/>
      <c r="V1282" s="395"/>
      <c r="W1282" s="395"/>
      <c r="BA1282" s="553"/>
    </row>
    <row r="1283" spans="2:53" x14ac:dyDescent="0.35">
      <c r="B1283" s="80"/>
      <c r="C1283" s="119"/>
      <c r="D1283" s="119"/>
      <c r="E1283" s="202"/>
      <c r="F1283" s="119"/>
      <c r="G1283" s="120"/>
      <c r="H1283" s="41"/>
      <c r="I1283" s="41"/>
      <c r="J1283" s="329">
        <v>0</v>
      </c>
      <c r="K1283" s="329">
        <v>0</v>
      </c>
      <c r="L1283" s="391"/>
      <c r="M1283" s="150"/>
      <c r="O1283" s="555"/>
      <c r="P1283" s="556">
        <f t="shared" si="63"/>
        <v>0</v>
      </c>
      <c r="Q1283" s="556">
        <f t="shared" si="64"/>
        <v>0</v>
      </c>
      <c r="R1283" s="556">
        <f t="shared" si="65"/>
        <v>0</v>
      </c>
      <c r="S1283" s="556">
        <f t="shared" si="65"/>
        <v>0</v>
      </c>
      <c r="T1283" s="395"/>
      <c r="U1283" s="395"/>
      <c r="V1283" s="395"/>
      <c r="W1283" s="395"/>
      <c r="BA1283" s="553"/>
    </row>
    <row r="1284" spans="2:53" x14ac:dyDescent="0.35">
      <c r="B1284" s="80"/>
      <c r="C1284" s="119"/>
      <c r="D1284" s="119"/>
      <c r="E1284" s="202"/>
      <c r="F1284" s="119"/>
      <c r="G1284" s="120"/>
      <c r="H1284" s="41"/>
      <c r="I1284" s="41"/>
      <c r="J1284" s="329">
        <v>0</v>
      </c>
      <c r="K1284" s="329">
        <v>0</v>
      </c>
      <c r="L1284" s="391"/>
      <c r="M1284" s="150"/>
      <c r="O1284" s="555"/>
      <c r="P1284" s="556">
        <f t="shared" si="63"/>
        <v>0</v>
      </c>
      <c r="Q1284" s="556">
        <f t="shared" si="64"/>
        <v>0</v>
      </c>
      <c r="R1284" s="556">
        <f t="shared" si="65"/>
        <v>0</v>
      </c>
      <c r="S1284" s="556">
        <f t="shared" si="65"/>
        <v>0</v>
      </c>
      <c r="T1284" s="395"/>
      <c r="U1284" s="395"/>
      <c r="V1284" s="395"/>
      <c r="W1284" s="395"/>
      <c r="BA1284" s="553"/>
    </row>
    <row r="1285" spans="2:53" x14ac:dyDescent="0.35">
      <c r="B1285" s="80"/>
      <c r="C1285" s="119"/>
      <c r="D1285" s="119"/>
      <c r="E1285" s="202"/>
      <c r="F1285" s="119"/>
      <c r="G1285" s="120"/>
      <c r="H1285" s="41"/>
      <c r="I1285" s="41"/>
      <c r="J1285" s="329">
        <v>0</v>
      </c>
      <c r="K1285" s="329">
        <v>0</v>
      </c>
      <c r="L1285" s="391"/>
      <c r="M1285" s="150"/>
      <c r="O1285" s="555"/>
      <c r="P1285" s="556">
        <f t="shared" si="63"/>
        <v>0</v>
      </c>
      <c r="Q1285" s="556">
        <f t="shared" si="64"/>
        <v>0</v>
      </c>
      <c r="R1285" s="556">
        <f t="shared" si="65"/>
        <v>0</v>
      </c>
      <c r="S1285" s="556">
        <f t="shared" si="65"/>
        <v>0</v>
      </c>
      <c r="T1285" s="395"/>
      <c r="U1285" s="395"/>
      <c r="V1285" s="395"/>
      <c r="W1285" s="395"/>
      <c r="BA1285" s="553"/>
    </row>
    <row r="1286" spans="2:53" x14ac:dyDescent="0.35">
      <c r="B1286" s="80"/>
      <c r="C1286" s="119"/>
      <c r="D1286" s="119"/>
      <c r="E1286" s="202"/>
      <c r="F1286" s="119"/>
      <c r="G1286" s="120"/>
      <c r="H1286" s="41"/>
      <c r="I1286" s="41"/>
      <c r="J1286" s="329">
        <v>0</v>
      </c>
      <c r="K1286" s="329">
        <v>0</v>
      </c>
      <c r="L1286" s="391"/>
      <c r="M1286" s="150"/>
      <c r="O1286" s="555"/>
      <c r="P1286" s="556">
        <f t="shared" si="63"/>
        <v>0</v>
      </c>
      <c r="Q1286" s="556">
        <f t="shared" si="64"/>
        <v>0</v>
      </c>
      <c r="R1286" s="556">
        <f t="shared" si="65"/>
        <v>0</v>
      </c>
      <c r="S1286" s="556">
        <f t="shared" si="65"/>
        <v>0</v>
      </c>
      <c r="T1286" s="395"/>
      <c r="U1286" s="395"/>
      <c r="V1286" s="395"/>
      <c r="W1286" s="395"/>
      <c r="BA1286" s="553"/>
    </row>
    <row r="1287" spans="2:53" x14ac:dyDescent="0.35">
      <c r="B1287" s="80"/>
      <c r="C1287" s="119"/>
      <c r="D1287" s="119"/>
      <c r="E1287" s="202"/>
      <c r="F1287" s="119"/>
      <c r="G1287" s="120"/>
      <c r="H1287" s="41"/>
      <c r="I1287" s="41"/>
      <c r="J1287" s="329">
        <v>0</v>
      </c>
      <c r="K1287" s="329">
        <v>0</v>
      </c>
      <c r="L1287" s="391"/>
      <c r="M1287" s="150"/>
      <c r="O1287" s="555"/>
      <c r="P1287" s="556">
        <f t="shared" si="63"/>
        <v>0</v>
      </c>
      <c r="Q1287" s="556">
        <f t="shared" si="64"/>
        <v>0</v>
      </c>
      <c r="R1287" s="556">
        <f t="shared" si="65"/>
        <v>0</v>
      </c>
      <c r="S1287" s="556">
        <f t="shared" si="65"/>
        <v>0</v>
      </c>
      <c r="T1287" s="395"/>
      <c r="U1287" s="395"/>
      <c r="V1287" s="395"/>
      <c r="W1287" s="395"/>
      <c r="BA1287" s="553"/>
    </row>
    <row r="1288" spans="2:53" x14ac:dyDescent="0.35">
      <c r="B1288" s="80"/>
      <c r="C1288" s="119"/>
      <c r="D1288" s="119"/>
      <c r="E1288" s="202"/>
      <c r="F1288" s="119"/>
      <c r="G1288" s="120"/>
      <c r="H1288" s="41"/>
      <c r="I1288" s="41"/>
      <c r="J1288" s="329">
        <v>0</v>
      </c>
      <c r="K1288" s="329">
        <v>0</v>
      </c>
      <c r="L1288" s="391"/>
      <c r="M1288" s="150"/>
      <c r="O1288" s="555"/>
      <c r="P1288" s="556">
        <f t="shared" si="63"/>
        <v>0</v>
      </c>
      <c r="Q1288" s="556">
        <f t="shared" si="64"/>
        <v>0</v>
      </c>
      <c r="R1288" s="556">
        <f t="shared" si="65"/>
        <v>0</v>
      </c>
      <c r="S1288" s="556">
        <f t="shared" si="65"/>
        <v>0</v>
      </c>
      <c r="T1288" s="395"/>
      <c r="U1288" s="395"/>
      <c r="V1288" s="395"/>
      <c r="W1288" s="395"/>
      <c r="BA1288" s="553"/>
    </row>
    <row r="1289" spans="2:53" x14ac:dyDescent="0.35">
      <c r="B1289" s="80"/>
      <c r="C1289" s="119"/>
      <c r="D1289" s="119"/>
      <c r="E1289" s="202"/>
      <c r="F1289" s="119"/>
      <c r="G1289" s="120"/>
      <c r="H1289" s="41"/>
      <c r="I1289" s="41"/>
      <c r="J1289" s="329">
        <v>0</v>
      </c>
      <c r="K1289" s="329">
        <v>0</v>
      </c>
      <c r="L1289" s="391"/>
      <c r="M1289" s="150"/>
      <c r="O1289" s="555"/>
      <c r="P1289" s="556">
        <f t="shared" si="63"/>
        <v>0</v>
      </c>
      <c r="Q1289" s="556">
        <f t="shared" si="64"/>
        <v>0</v>
      </c>
      <c r="R1289" s="556">
        <f t="shared" si="65"/>
        <v>0</v>
      </c>
      <c r="S1289" s="556">
        <f t="shared" si="65"/>
        <v>0</v>
      </c>
      <c r="T1289" s="395"/>
      <c r="U1289" s="395"/>
      <c r="V1289" s="395"/>
      <c r="W1289" s="395"/>
      <c r="BA1289" s="553"/>
    </row>
    <row r="1290" spans="2:53" x14ac:dyDescent="0.35">
      <c r="B1290" s="80"/>
      <c r="C1290" s="119"/>
      <c r="D1290" s="119"/>
      <c r="E1290" s="202"/>
      <c r="F1290" s="119"/>
      <c r="G1290" s="120"/>
      <c r="H1290" s="41"/>
      <c r="I1290" s="41"/>
      <c r="J1290" s="329">
        <v>0</v>
      </c>
      <c r="K1290" s="329">
        <v>0</v>
      </c>
      <c r="L1290" s="391"/>
      <c r="M1290" s="150"/>
      <c r="O1290" s="555"/>
      <c r="P1290" s="556">
        <f t="shared" si="63"/>
        <v>0</v>
      </c>
      <c r="Q1290" s="556">
        <f t="shared" si="64"/>
        <v>0</v>
      </c>
      <c r="R1290" s="556">
        <f t="shared" si="65"/>
        <v>0</v>
      </c>
      <c r="S1290" s="556">
        <f t="shared" si="65"/>
        <v>0</v>
      </c>
      <c r="T1290" s="395"/>
      <c r="U1290" s="395"/>
      <c r="V1290" s="395"/>
      <c r="W1290" s="395"/>
      <c r="BA1290" s="553"/>
    </row>
    <row r="1291" spans="2:53" x14ac:dyDescent="0.35">
      <c r="B1291" s="80"/>
      <c r="C1291" s="119"/>
      <c r="D1291" s="119"/>
      <c r="E1291" s="202"/>
      <c r="F1291" s="119"/>
      <c r="G1291" s="120"/>
      <c r="H1291" s="41"/>
      <c r="I1291" s="41"/>
      <c r="J1291" s="329">
        <v>0</v>
      </c>
      <c r="K1291" s="329">
        <v>0</v>
      </c>
      <c r="L1291" s="391"/>
      <c r="M1291" s="150"/>
      <c r="O1291" s="555"/>
      <c r="P1291" s="556">
        <f t="shared" si="63"/>
        <v>0</v>
      </c>
      <c r="Q1291" s="556">
        <f t="shared" si="64"/>
        <v>0</v>
      </c>
      <c r="R1291" s="556">
        <f t="shared" si="65"/>
        <v>0</v>
      </c>
      <c r="S1291" s="556">
        <f t="shared" si="65"/>
        <v>0</v>
      </c>
      <c r="T1291" s="395"/>
      <c r="U1291" s="395"/>
      <c r="V1291" s="395"/>
      <c r="W1291" s="395"/>
      <c r="BA1291" s="553"/>
    </row>
    <row r="1292" spans="2:53" x14ac:dyDescent="0.35">
      <c r="B1292" s="80"/>
      <c r="C1292" s="119"/>
      <c r="D1292" s="119"/>
      <c r="E1292" s="202"/>
      <c r="F1292" s="119"/>
      <c r="G1292" s="120"/>
      <c r="H1292" s="41"/>
      <c r="I1292" s="41"/>
      <c r="J1292" s="329">
        <v>0</v>
      </c>
      <c r="K1292" s="329">
        <v>0</v>
      </c>
      <c r="L1292" s="391"/>
      <c r="M1292" s="150"/>
      <c r="O1292" s="555"/>
      <c r="P1292" s="556">
        <f t="shared" si="63"/>
        <v>0</v>
      </c>
      <c r="Q1292" s="556">
        <f t="shared" si="64"/>
        <v>0</v>
      </c>
      <c r="R1292" s="556">
        <f t="shared" si="65"/>
        <v>0</v>
      </c>
      <c r="S1292" s="556">
        <f t="shared" si="65"/>
        <v>0</v>
      </c>
      <c r="T1292" s="395"/>
      <c r="U1292" s="395"/>
      <c r="V1292" s="395"/>
      <c r="W1292" s="395"/>
      <c r="BA1292" s="553"/>
    </row>
    <row r="1293" spans="2:53" x14ac:dyDescent="0.35">
      <c r="B1293" s="80"/>
      <c r="C1293" s="119"/>
      <c r="D1293" s="119"/>
      <c r="E1293" s="202"/>
      <c r="F1293" s="119"/>
      <c r="G1293" s="120"/>
      <c r="H1293" s="41"/>
      <c r="I1293" s="41"/>
      <c r="J1293" s="329">
        <v>0</v>
      </c>
      <c r="K1293" s="329">
        <v>0</v>
      </c>
      <c r="L1293" s="391"/>
      <c r="M1293" s="150"/>
      <c r="O1293" s="555"/>
      <c r="P1293" s="556">
        <f t="shared" si="63"/>
        <v>0</v>
      </c>
      <c r="Q1293" s="556">
        <f t="shared" si="64"/>
        <v>0</v>
      </c>
      <c r="R1293" s="556">
        <f t="shared" si="65"/>
        <v>0</v>
      </c>
      <c r="S1293" s="556">
        <f t="shared" si="65"/>
        <v>0</v>
      </c>
      <c r="T1293" s="395"/>
      <c r="U1293" s="395"/>
      <c r="V1293" s="395"/>
      <c r="W1293" s="395"/>
      <c r="BA1293" s="553"/>
    </row>
    <row r="1294" spans="2:53" x14ac:dyDescent="0.35">
      <c r="B1294" s="80"/>
      <c r="C1294" s="119"/>
      <c r="D1294" s="119"/>
      <c r="E1294" s="202"/>
      <c r="F1294" s="119"/>
      <c r="G1294" s="120"/>
      <c r="H1294" s="41"/>
      <c r="I1294" s="41"/>
      <c r="J1294" s="329">
        <v>0</v>
      </c>
      <c r="K1294" s="329">
        <v>0</v>
      </c>
      <c r="L1294" s="391"/>
      <c r="M1294" s="150"/>
      <c r="O1294" s="555"/>
      <c r="P1294" s="556">
        <f t="shared" si="63"/>
        <v>0</v>
      </c>
      <c r="Q1294" s="556">
        <f t="shared" si="64"/>
        <v>0</v>
      </c>
      <c r="R1294" s="556">
        <f t="shared" si="65"/>
        <v>0</v>
      </c>
      <c r="S1294" s="556">
        <f t="shared" si="65"/>
        <v>0</v>
      </c>
      <c r="T1294" s="395"/>
      <c r="U1294" s="395"/>
      <c r="V1294" s="395"/>
      <c r="W1294" s="395"/>
      <c r="BA1294" s="553"/>
    </row>
    <row r="1295" spans="2:53" x14ac:dyDescent="0.35">
      <c r="B1295" s="80"/>
      <c r="C1295" s="119"/>
      <c r="D1295" s="119"/>
      <c r="E1295" s="202"/>
      <c r="F1295" s="119"/>
      <c r="G1295" s="120"/>
      <c r="H1295" s="41"/>
      <c r="I1295" s="41"/>
      <c r="J1295" s="329">
        <v>0</v>
      </c>
      <c r="K1295" s="329">
        <v>0</v>
      </c>
      <c r="L1295" s="391"/>
      <c r="M1295" s="150"/>
      <c r="O1295" s="555"/>
      <c r="P1295" s="556">
        <f t="shared" si="63"/>
        <v>0</v>
      </c>
      <c r="Q1295" s="556">
        <f t="shared" si="64"/>
        <v>0</v>
      </c>
      <c r="R1295" s="556">
        <f t="shared" si="65"/>
        <v>0</v>
      </c>
      <c r="S1295" s="556">
        <f t="shared" si="65"/>
        <v>0</v>
      </c>
      <c r="T1295" s="395"/>
      <c r="U1295" s="395"/>
      <c r="V1295" s="395"/>
      <c r="W1295" s="395"/>
      <c r="BA1295" s="553"/>
    </row>
    <row r="1296" spans="2:53" x14ac:dyDescent="0.35">
      <c r="B1296" s="80"/>
      <c r="C1296" s="119"/>
      <c r="D1296" s="119"/>
      <c r="E1296" s="202"/>
      <c r="F1296" s="119"/>
      <c r="G1296" s="120"/>
      <c r="H1296" s="41"/>
      <c r="I1296" s="41"/>
      <c r="J1296" s="329">
        <v>0</v>
      </c>
      <c r="K1296" s="329">
        <v>0</v>
      </c>
      <c r="L1296" s="391"/>
      <c r="M1296" s="150"/>
      <c r="O1296" s="555"/>
      <c r="P1296" s="556">
        <f t="shared" si="63"/>
        <v>0</v>
      </c>
      <c r="Q1296" s="556">
        <f t="shared" si="64"/>
        <v>0</v>
      </c>
      <c r="R1296" s="556">
        <f t="shared" si="65"/>
        <v>0</v>
      </c>
      <c r="S1296" s="556">
        <f t="shared" si="65"/>
        <v>0</v>
      </c>
      <c r="T1296" s="395"/>
      <c r="U1296" s="395"/>
      <c r="V1296" s="395"/>
      <c r="W1296" s="395"/>
      <c r="BA1296" s="553"/>
    </row>
    <row r="1297" spans="2:53" x14ac:dyDescent="0.35">
      <c r="B1297" s="80"/>
      <c r="C1297" s="119"/>
      <c r="D1297" s="119"/>
      <c r="E1297" s="202"/>
      <c r="F1297" s="119"/>
      <c r="G1297" s="120"/>
      <c r="H1297" s="41"/>
      <c r="I1297" s="41"/>
      <c r="J1297" s="329">
        <v>0</v>
      </c>
      <c r="K1297" s="329">
        <v>0</v>
      </c>
      <c r="L1297" s="391"/>
      <c r="M1297" s="150"/>
      <c r="O1297" s="555"/>
      <c r="P1297" s="556">
        <f t="shared" si="63"/>
        <v>0</v>
      </c>
      <c r="Q1297" s="556">
        <f t="shared" si="64"/>
        <v>0</v>
      </c>
      <c r="R1297" s="556">
        <f t="shared" si="65"/>
        <v>0</v>
      </c>
      <c r="S1297" s="556">
        <f t="shared" si="65"/>
        <v>0</v>
      </c>
      <c r="T1297" s="395"/>
      <c r="U1297" s="395"/>
      <c r="V1297" s="395"/>
      <c r="W1297" s="395"/>
      <c r="BA1297" s="553"/>
    </row>
    <row r="1298" spans="2:53" x14ac:dyDescent="0.35">
      <c r="B1298" s="80"/>
      <c r="C1298" s="119"/>
      <c r="D1298" s="119"/>
      <c r="E1298" s="202"/>
      <c r="F1298" s="119"/>
      <c r="G1298" s="120"/>
      <c r="H1298" s="41"/>
      <c r="I1298" s="41"/>
      <c r="J1298" s="329">
        <v>0</v>
      </c>
      <c r="K1298" s="329">
        <v>0</v>
      </c>
      <c r="L1298" s="391"/>
      <c r="M1298" s="150"/>
      <c r="O1298" s="555"/>
      <c r="P1298" s="556">
        <f t="shared" si="63"/>
        <v>0</v>
      </c>
      <c r="Q1298" s="556">
        <f t="shared" si="64"/>
        <v>0</v>
      </c>
      <c r="R1298" s="556">
        <f t="shared" si="65"/>
        <v>0</v>
      </c>
      <c r="S1298" s="556">
        <f t="shared" si="65"/>
        <v>0</v>
      </c>
      <c r="T1298" s="395"/>
      <c r="U1298" s="395"/>
      <c r="V1298" s="395"/>
      <c r="W1298" s="395"/>
      <c r="BA1298" s="553"/>
    </row>
    <row r="1299" spans="2:53" x14ac:dyDescent="0.35">
      <c r="B1299" s="80"/>
      <c r="C1299" s="119"/>
      <c r="D1299" s="119"/>
      <c r="E1299" s="202"/>
      <c r="F1299" s="119"/>
      <c r="G1299" s="120"/>
      <c r="H1299" s="41"/>
      <c r="I1299" s="41"/>
      <c r="J1299" s="329">
        <v>0</v>
      </c>
      <c r="K1299" s="329">
        <v>0</v>
      </c>
      <c r="L1299" s="391"/>
      <c r="M1299" s="150"/>
      <c r="O1299" s="555"/>
      <c r="P1299" s="556">
        <f t="shared" si="63"/>
        <v>0</v>
      </c>
      <c r="Q1299" s="556">
        <f t="shared" si="64"/>
        <v>0</v>
      </c>
      <c r="R1299" s="556">
        <f t="shared" si="65"/>
        <v>0</v>
      </c>
      <c r="S1299" s="556">
        <f t="shared" si="65"/>
        <v>0</v>
      </c>
      <c r="T1299" s="395"/>
      <c r="U1299" s="395"/>
      <c r="V1299" s="395"/>
      <c r="W1299" s="395"/>
      <c r="BA1299" s="553"/>
    </row>
    <row r="1300" spans="2:53" x14ac:dyDescent="0.35">
      <c r="B1300" s="80"/>
      <c r="C1300" s="119"/>
      <c r="D1300" s="119"/>
      <c r="E1300" s="202"/>
      <c r="F1300" s="119"/>
      <c r="G1300" s="120"/>
      <c r="H1300" s="41"/>
      <c r="I1300" s="41"/>
      <c r="J1300" s="329">
        <v>0</v>
      </c>
      <c r="K1300" s="329">
        <v>0</v>
      </c>
      <c r="L1300" s="391"/>
      <c r="M1300" s="150"/>
      <c r="O1300" s="555"/>
      <c r="P1300" s="556">
        <f t="shared" si="63"/>
        <v>0</v>
      </c>
      <c r="Q1300" s="556">
        <f t="shared" si="64"/>
        <v>0</v>
      </c>
      <c r="R1300" s="556">
        <f t="shared" si="65"/>
        <v>0</v>
      </c>
      <c r="S1300" s="556">
        <f t="shared" si="65"/>
        <v>0</v>
      </c>
      <c r="T1300" s="395"/>
      <c r="U1300" s="395"/>
      <c r="V1300" s="395"/>
      <c r="W1300" s="395"/>
      <c r="BA1300" s="553"/>
    </row>
    <row r="1301" spans="2:53" x14ac:dyDescent="0.35">
      <c r="B1301" s="80"/>
      <c r="C1301" s="119"/>
      <c r="D1301" s="119"/>
      <c r="E1301" s="202"/>
      <c r="F1301" s="119"/>
      <c r="G1301" s="120"/>
      <c r="H1301" s="41"/>
      <c r="I1301" s="41"/>
      <c r="J1301" s="329">
        <v>0</v>
      </c>
      <c r="K1301" s="329">
        <v>0</v>
      </c>
      <c r="L1301" s="391"/>
      <c r="M1301" s="150"/>
      <c r="O1301" s="555"/>
      <c r="P1301" s="556">
        <f t="shared" si="63"/>
        <v>0</v>
      </c>
      <c r="Q1301" s="556">
        <f t="shared" si="64"/>
        <v>0</v>
      </c>
      <c r="R1301" s="556">
        <f t="shared" si="65"/>
        <v>0</v>
      </c>
      <c r="S1301" s="556">
        <f t="shared" si="65"/>
        <v>0</v>
      </c>
      <c r="T1301" s="395"/>
      <c r="U1301" s="395"/>
      <c r="V1301" s="395"/>
      <c r="W1301" s="395"/>
      <c r="BA1301" s="553"/>
    </row>
    <row r="1302" spans="2:53" x14ac:dyDescent="0.35">
      <c r="B1302" s="80"/>
      <c r="C1302" s="119"/>
      <c r="D1302" s="119"/>
      <c r="E1302" s="202"/>
      <c r="F1302" s="119"/>
      <c r="G1302" s="120"/>
      <c r="H1302" s="41"/>
      <c r="I1302" s="41"/>
      <c r="J1302" s="329">
        <v>0</v>
      </c>
      <c r="K1302" s="329">
        <v>0</v>
      </c>
      <c r="L1302" s="391"/>
      <c r="M1302" s="150"/>
      <c r="O1302" s="555"/>
      <c r="P1302" s="556">
        <f t="shared" si="63"/>
        <v>0</v>
      </c>
      <c r="Q1302" s="556">
        <f t="shared" si="64"/>
        <v>0</v>
      </c>
      <c r="R1302" s="556">
        <f t="shared" si="65"/>
        <v>0</v>
      </c>
      <c r="S1302" s="556">
        <f t="shared" si="65"/>
        <v>0</v>
      </c>
      <c r="T1302" s="395"/>
      <c r="U1302" s="395"/>
      <c r="V1302" s="395"/>
      <c r="W1302" s="395"/>
      <c r="BA1302" s="553"/>
    </row>
    <row r="1303" spans="2:53" x14ac:dyDescent="0.35">
      <c r="B1303" s="80"/>
      <c r="C1303" s="119"/>
      <c r="D1303" s="119"/>
      <c r="E1303" s="202"/>
      <c r="F1303" s="119"/>
      <c r="G1303" s="120"/>
      <c r="H1303" s="41"/>
      <c r="I1303" s="41"/>
      <c r="J1303" s="329">
        <v>0</v>
      </c>
      <c r="K1303" s="329">
        <v>0</v>
      </c>
      <c r="L1303" s="391"/>
      <c r="M1303" s="150"/>
      <c r="O1303" s="555"/>
      <c r="P1303" s="556">
        <f t="shared" si="63"/>
        <v>0</v>
      </c>
      <c r="Q1303" s="556">
        <f t="shared" si="64"/>
        <v>0</v>
      </c>
      <c r="R1303" s="556">
        <f t="shared" si="65"/>
        <v>0</v>
      </c>
      <c r="S1303" s="556">
        <f t="shared" si="65"/>
        <v>0</v>
      </c>
      <c r="T1303" s="395"/>
      <c r="U1303" s="395"/>
      <c r="V1303" s="395"/>
      <c r="W1303" s="395"/>
      <c r="BA1303" s="553"/>
    </row>
    <row r="1304" spans="2:53" x14ac:dyDescent="0.35">
      <c r="B1304" s="80"/>
      <c r="C1304" s="119"/>
      <c r="D1304" s="119"/>
      <c r="E1304" s="202"/>
      <c r="F1304" s="119"/>
      <c r="G1304" s="120"/>
      <c r="H1304" s="41"/>
      <c r="I1304" s="41"/>
      <c r="J1304" s="329">
        <v>0</v>
      </c>
      <c r="K1304" s="329">
        <v>0</v>
      </c>
      <c r="L1304" s="391"/>
      <c r="M1304" s="150"/>
      <c r="O1304" s="555"/>
      <c r="P1304" s="556">
        <f t="shared" si="63"/>
        <v>0</v>
      </c>
      <c r="Q1304" s="556">
        <f t="shared" si="64"/>
        <v>0</v>
      </c>
      <c r="R1304" s="556">
        <f t="shared" si="65"/>
        <v>0</v>
      </c>
      <c r="S1304" s="556">
        <f t="shared" si="65"/>
        <v>0</v>
      </c>
      <c r="T1304" s="395"/>
      <c r="U1304" s="395"/>
      <c r="V1304" s="395"/>
      <c r="W1304" s="395"/>
      <c r="BA1304" s="553"/>
    </row>
    <row r="1305" spans="2:53" x14ac:dyDescent="0.35">
      <c r="B1305" s="80"/>
      <c r="C1305" s="119"/>
      <c r="D1305" s="119"/>
      <c r="E1305" s="202"/>
      <c r="F1305" s="119"/>
      <c r="G1305" s="120"/>
      <c r="H1305" s="41"/>
      <c r="I1305" s="41"/>
      <c r="J1305" s="329">
        <v>0</v>
      </c>
      <c r="K1305" s="329">
        <v>0</v>
      </c>
      <c r="L1305" s="391"/>
      <c r="M1305" s="150"/>
      <c r="O1305" s="555"/>
      <c r="P1305" s="556">
        <f t="shared" si="63"/>
        <v>0</v>
      </c>
      <c r="Q1305" s="556">
        <f t="shared" si="64"/>
        <v>0</v>
      </c>
      <c r="R1305" s="556">
        <f t="shared" si="65"/>
        <v>0</v>
      </c>
      <c r="S1305" s="556">
        <f t="shared" si="65"/>
        <v>0</v>
      </c>
      <c r="T1305" s="395"/>
      <c r="U1305" s="395"/>
      <c r="V1305" s="395"/>
      <c r="W1305" s="395"/>
      <c r="BA1305" s="553"/>
    </row>
    <row r="1306" spans="2:53" x14ac:dyDescent="0.35">
      <c r="B1306" s="80"/>
      <c r="C1306" s="119"/>
      <c r="D1306" s="119"/>
      <c r="E1306" s="202"/>
      <c r="F1306" s="119"/>
      <c r="G1306" s="120"/>
      <c r="H1306" s="41"/>
      <c r="I1306" s="41"/>
      <c r="J1306" s="329">
        <v>0</v>
      </c>
      <c r="K1306" s="329">
        <v>0</v>
      </c>
      <c r="L1306" s="391"/>
      <c r="M1306" s="150"/>
      <c r="O1306" s="555"/>
      <c r="P1306" s="556">
        <f t="shared" si="63"/>
        <v>0</v>
      </c>
      <c r="Q1306" s="556">
        <f t="shared" si="64"/>
        <v>0</v>
      </c>
      <c r="R1306" s="556">
        <f t="shared" si="65"/>
        <v>0</v>
      </c>
      <c r="S1306" s="556">
        <f t="shared" si="65"/>
        <v>0</v>
      </c>
      <c r="T1306" s="395"/>
      <c r="U1306" s="395"/>
      <c r="V1306" s="395"/>
      <c r="W1306" s="395"/>
      <c r="BA1306" s="553"/>
    </row>
    <row r="1307" spans="2:53" x14ac:dyDescent="0.35">
      <c r="B1307" s="80"/>
      <c r="C1307" s="119"/>
      <c r="D1307" s="119"/>
      <c r="E1307" s="202"/>
      <c r="F1307" s="119"/>
      <c r="G1307" s="120"/>
      <c r="H1307" s="41"/>
      <c r="I1307" s="41"/>
      <c r="J1307" s="329">
        <v>0</v>
      </c>
      <c r="K1307" s="329">
        <v>0</v>
      </c>
      <c r="L1307" s="391"/>
      <c r="M1307" s="150"/>
      <c r="O1307" s="555"/>
      <c r="P1307" s="556">
        <f t="shared" si="63"/>
        <v>0</v>
      </c>
      <c r="Q1307" s="556">
        <f t="shared" si="64"/>
        <v>0</v>
      </c>
      <c r="R1307" s="556">
        <f t="shared" si="65"/>
        <v>0</v>
      </c>
      <c r="S1307" s="556">
        <f t="shared" si="65"/>
        <v>0</v>
      </c>
      <c r="T1307" s="395"/>
      <c r="U1307" s="395"/>
      <c r="V1307" s="395"/>
      <c r="W1307" s="395"/>
      <c r="BA1307" s="553"/>
    </row>
    <row r="1308" spans="2:53" x14ac:dyDescent="0.35">
      <c r="B1308" s="80"/>
      <c r="C1308" s="119"/>
      <c r="D1308" s="119"/>
      <c r="E1308" s="202"/>
      <c r="F1308" s="119"/>
      <c r="G1308" s="120"/>
      <c r="H1308" s="41"/>
      <c r="I1308" s="41"/>
      <c r="J1308" s="329">
        <v>0</v>
      </c>
      <c r="K1308" s="329">
        <v>0</v>
      </c>
      <c r="L1308" s="391"/>
      <c r="M1308" s="150"/>
      <c r="O1308" s="555"/>
      <c r="P1308" s="556">
        <f t="shared" si="63"/>
        <v>0</v>
      </c>
      <c r="Q1308" s="556">
        <f t="shared" si="64"/>
        <v>0</v>
      </c>
      <c r="R1308" s="556">
        <f t="shared" si="65"/>
        <v>0</v>
      </c>
      <c r="S1308" s="556">
        <f t="shared" si="65"/>
        <v>0</v>
      </c>
      <c r="T1308" s="395"/>
      <c r="U1308" s="395"/>
      <c r="V1308" s="395"/>
      <c r="W1308" s="395"/>
      <c r="BA1308" s="553"/>
    </row>
    <row r="1309" spans="2:53" x14ac:dyDescent="0.35">
      <c r="B1309" s="80"/>
      <c r="C1309" s="119"/>
      <c r="D1309" s="119"/>
      <c r="E1309" s="202"/>
      <c r="F1309" s="119"/>
      <c r="G1309" s="120"/>
      <c r="H1309" s="41"/>
      <c r="I1309" s="41"/>
      <c r="J1309" s="329">
        <v>0</v>
      </c>
      <c r="K1309" s="329">
        <v>0</v>
      </c>
      <c r="L1309" s="391"/>
      <c r="M1309" s="150"/>
      <c r="O1309" s="555"/>
      <c r="P1309" s="556">
        <f t="shared" si="63"/>
        <v>0</v>
      </c>
      <c r="Q1309" s="556">
        <f t="shared" si="64"/>
        <v>0</v>
      </c>
      <c r="R1309" s="556">
        <f t="shared" si="65"/>
        <v>0</v>
      </c>
      <c r="S1309" s="556">
        <f t="shared" si="65"/>
        <v>0</v>
      </c>
      <c r="T1309" s="395"/>
      <c r="U1309" s="395"/>
      <c r="V1309" s="395"/>
      <c r="W1309" s="395"/>
      <c r="BA1309" s="553"/>
    </row>
    <row r="1310" spans="2:53" x14ac:dyDescent="0.35">
      <c r="B1310" s="80"/>
      <c r="C1310" s="119"/>
      <c r="D1310" s="119"/>
      <c r="E1310" s="202"/>
      <c r="F1310" s="119"/>
      <c r="G1310" s="120"/>
      <c r="H1310" s="41"/>
      <c r="I1310" s="41"/>
      <c r="J1310" s="329">
        <v>0</v>
      </c>
      <c r="K1310" s="329">
        <v>0</v>
      </c>
      <c r="L1310" s="391"/>
      <c r="M1310" s="150"/>
      <c r="O1310" s="555"/>
      <c r="P1310" s="556">
        <f t="shared" si="63"/>
        <v>0</v>
      </c>
      <c r="Q1310" s="556">
        <f t="shared" si="64"/>
        <v>0</v>
      </c>
      <c r="R1310" s="556">
        <f t="shared" si="65"/>
        <v>0</v>
      </c>
      <c r="S1310" s="556">
        <f t="shared" si="65"/>
        <v>0</v>
      </c>
      <c r="T1310" s="395"/>
      <c r="U1310" s="395"/>
      <c r="V1310" s="395"/>
      <c r="W1310" s="395"/>
      <c r="BA1310" s="553"/>
    </row>
    <row r="1311" spans="2:53" x14ac:dyDescent="0.35">
      <c r="B1311" s="80"/>
      <c r="C1311" s="119"/>
      <c r="D1311" s="119"/>
      <c r="E1311" s="202"/>
      <c r="F1311" s="119"/>
      <c r="G1311" s="120"/>
      <c r="H1311" s="41"/>
      <c r="I1311" s="41"/>
      <c r="J1311" s="329">
        <v>0</v>
      </c>
      <c r="K1311" s="329">
        <v>0</v>
      </c>
      <c r="L1311" s="391"/>
      <c r="M1311" s="150"/>
      <c r="O1311" s="555"/>
      <c r="P1311" s="556">
        <f t="shared" si="63"/>
        <v>0</v>
      </c>
      <c r="Q1311" s="556">
        <f t="shared" si="64"/>
        <v>0</v>
      </c>
      <c r="R1311" s="556">
        <f t="shared" si="65"/>
        <v>0</v>
      </c>
      <c r="S1311" s="556">
        <f t="shared" si="65"/>
        <v>0</v>
      </c>
      <c r="T1311" s="395"/>
      <c r="U1311" s="395"/>
      <c r="V1311" s="395"/>
      <c r="W1311" s="395"/>
      <c r="BA1311" s="553"/>
    </row>
    <row r="1312" spans="2:53" x14ac:dyDescent="0.35">
      <c r="B1312" s="80"/>
      <c r="C1312" s="119"/>
      <c r="D1312" s="119"/>
      <c r="E1312" s="202"/>
      <c r="F1312" s="119"/>
      <c r="G1312" s="120"/>
      <c r="H1312" s="41"/>
      <c r="I1312" s="41"/>
      <c r="J1312" s="329">
        <v>0</v>
      </c>
      <c r="K1312" s="329">
        <v>0</v>
      </c>
      <c r="L1312" s="391"/>
      <c r="M1312" s="150"/>
      <c r="O1312" s="555"/>
      <c r="P1312" s="556">
        <f t="shared" si="63"/>
        <v>0</v>
      </c>
      <c r="Q1312" s="556">
        <f t="shared" si="64"/>
        <v>0</v>
      </c>
      <c r="R1312" s="556">
        <f t="shared" si="65"/>
        <v>0</v>
      </c>
      <c r="S1312" s="556">
        <f t="shared" si="65"/>
        <v>0</v>
      </c>
      <c r="T1312" s="395"/>
      <c r="U1312" s="395"/>
      <c r="V1312" s="395"/>
      <c r="W1312" s="395"/>
      <c r="BA1312" s="553"/>
    </row>
    <row r="1313" spans="2:53" x14ac:dyDescent="0.35">
      <c r="B1313" s="80"/>
      <c r="C1313" s="119"/>
      <c r="D1313" s="119"/>
      <c r="E1313" s="202"/>
      <c r="F1313" s="119"/>
      <c r="G1313" s="120"/>
      <c r="H1313" s="41"/>
      <c r="I1313" s="41"/>
      <c r="J1313" s="329">
        <v>0</v>
      </c>
      <c r="K1313" s="329">
        <v>0</v>
      </c>
      <c r="L1313" s="391"/>
      <c r="M1313" s="150"/>
      <c r="O1313" s="555"/>
      <c r="P1313" s="556">
        <f t="shared" si="63"/>
        <v>0</v>
      </c>
      <c r="Q1313" s="556">
        <f t="shared" si="64"/>
        <v>0</v>
      </c>
      <c r="R1313" s="556">
        <f t="shared" si="65"/>
        <v>0</v>
      </c>
      <c r="S1313" s="556">
        <f t="shared" si="65"/>
        <v>0</v>
      </c>
      <c r="T1313" s="395"/>
      <c r="U1313" s="395"/>
      <c r="V1313" s="395"/>
      <c r="W1313" s="395"/>
      <c r="BA1313" s="553"/>
    </row>
    <row r="1314" spans="2:53" x14ac:dyDescent="0.35">
      <c r="B1314" s="80"/>
      <c r="C1314" s="119"/>
      <c r="D1314" s="119"/>
      <c r="E1314" s="202"/>
      <c r="F1314" s="119"/>
      <c r="G1314" s="120"/>
      <c r="H1314" s="41"/>
      <c r="I1314" s="41"/>
      <c r="J1314" s="329">
        <v>0</v>
      </c>
      <c r="K1314" s="329">
        <v>0</v>
      </c>
      <c r="L1314" s="391"/>
      <c r="M1314" s="150"/>
      <c r="O1314" s="555"/>
      <c r="P1314" s="556">
        <f t="shared" si="63"/>
        <v>0</v>
      </c>
      <c r="Q1314" s="556">
        <f t="shared" si="64"/>
        <v>0</v>
      </c>
      <c r="R1314" s="556">
        <f t="shared" si="65"/>
        <v>0</v>
      </c>
      <c r="S1314" s="556">
        <f t="shared" si="65"/>
        <v>0</v>
      </c>
      <c r="T1314" s="395"/>
      <c r="U1314" s="395"/>
      <c r="V1314" s="395"/>
      <c r="W1314" s="395"/>
      <c r="BA1314" s="553"/>
    </row>
    <row r="1315" spans="2:53" x14ac:dyDescent="0.35">
      <c r="B1315" s="80"/>
      <c r="C1315" s="119"/>
      <c r="D1315" s="119"/>
      <c r="E1315" s="202"/>
      <c r="F1315" s="119"/>
      <c r="G1315" s="120"/>
      <c r="H1315" s="41"/>
      <c r="I1315" s="41"/>
      <c r="J1315" s="329">
        <v>0</v>
      </c>
      <c r="K1315" s="329">
        <v>0</v>
      </c>
      <c r="L1315" s="391"/>
      <c r="M1315" s="150"/>
      <c r="O1315" s="555"/>
      <c r="P1315" s="556">
        <f t="shared" si="63"/>
        <v>0</v>
      </c>
      <c r="Q1315" s="556">
        <f t="shared" si="64"/>
        <v>0</v>
      </c>
      <c r="R1315" s="556">
        <f t="shared" si="65"/>
        <v>0</v>
      </c>
      <c r="S1315" s="556">
        <f t="shared" si="65"/>
        <v>0</v>
      </c>
      <c r="T1315" s="395"/>
      <c r="U1315" s="395"/>
      <c r="V1315" s="395"/>
      <c r="W1315" s="395"/>
      <c r="BA1315" s="553"/>
    </row>
    <row r="1316" spans="2:53" x14ac:dyDescent="0.35">
      <c r="B1316" s="80"/>
      <c r="C1316" s="119"/>
      <c r="D1316" s="119"/>
      <c r="E1316" s="202"/>
      <c r="F1316" s="119"/>
      <c r="G1316" s="120"/>
      <c r="H1316" s="41"/>
      <c r="I1316" s="41"/>
      <c r="J1316" s="329">
        <v>0</v>
      </c>
      <c r="K1316" s="329">
        <v>0</v>
      </c>
      <c r="L1316" s="391"/>
      <c r="M1316" s="150"/>
      <c r="O1316" s="555"/>
      <c r="P1316" s="556">
        <f t="shared" si="63"/>
        <v>0</v>
      </c>
      <c r="Q1316" s="556">
        <f t="shared" si="64"/>
        <v>0</v>
      </c>
      <c r="R1316" s="556">
        <f t="shared" si="65"/>
        <v>0</v>
      </c>
      <c r="S1316" s="556">
        <f t="shared" si="65"/>
        <v>0</v>
      </c>
      <c r="T1316" s="395"/>
      <c r="U1316" s="395"/>
      <c r="V1316" s="395"/>
      <c r="W1316" s="395"/>
      <c r="BA1316" s="553"/>
    </row>
    <row r="1317" spans="2:53" x14ac:dyDescent="0.35">
      <c r="B1317" s="80"/>
      <c r="C1317" s="119"/>
      <c r="D1317" s="119"/>
      <c r="E1317" s="202"/>
      <c r="F1317" s="119"/>
      <c r="G1317" s="120"/>
      <c r="H1317" s="41"/>
      <c r="I1317" s="41"/>
      <c r="J1317" s="329">
        <v>0</v>
      </c>
      <c r="K1317" s="329">
        <v>0</v>
      </c>
      <c r="L1317" s="391"/>
      <c r="M1317" s="150"/>
      <c r="O1317" s="555"/>
      <c r="P1317" s="556">
        <f t="shared" si="63"/>
        <v>0</v>
      </c>
      <c r="Q1317" s="556">
        <f t="shared" si="64"/>
        <v>0</v>
      </c>
      <c r="R1317" s="556">
        <f t="shared" si="65"/>
        <v>0</v>
      </c>
      <c r="S1317" s="556">
        <f t="shared" si="65"/>
        <v>0</v>
      </c>
      <c r="T1317" s="395"/>
      <c r="U1317" s="395"/>
      <c r="V1317" s="395"/>
      <c r="W1317" s="395"/>
      <c r="BA1317" s="553"/>
    </row>
    <row r="1318" spans="2:53" x14ac:dyDescent="0.35">
      <c r="B1318" s="80"/>
      <c r="C1318" s="119"/>
      <c r="D1318" s="119"/>
      <c r="E1318" s="202"/>
      <c r="F1318" s="119"/>
      <c r="G1318" s="120"/>
      <c r="H1318" s="41"/>
      <c r="I1318" s="41"/>
      <c r="J1318" s="329">
        <v>0</v>
      </c>
      <c r="K1318" s="329">
        <v>0</v>
      </c>
      <c r="L1318" s="391"/>
      <c r="M1318" s="150"/>
      <c r="O1318" s="555"/>
      <c r="P1318" s="556">
        <f t="shared" si="63"/>
        <v>0</v>
      </c>
      <c r="Q1318" s="556">
        <f t="shared" si="64"/>
        <v>0</v>
      </c>
      <c r="R1318" s="556">
        <f t="shared" si="65"/>
        <v>0</v>
      </c>
      <c r="S1318" s="556">
        <f t="shared" si="65"/>
        <v>0</v>
      </c>
      <c r="T1318" s="395"/>
      <c r="U1318" s="395"/>
      <c r="V1318" s="395"/>
      <c r="W1318" s="395"/>
      <c r="BA1318" s="553"/>
    </row>
    <row r="1319" spans="2:53" x14ac:dyDescent="0.35">
      <c r="B1319" s="80"/>
      <c r="C1319" s="119"/>
      <c r="D1319" s="119"/>
      <c r="E1319" s="202"/>
      <c r="F1319" s="119"/>
      <c r="G1319" s="120"/>
      <c r="H1319" s="41"/>
      <c r="I1319" s="41"/>
      <c r="J1319" s="329">
        <v>0</v>
      </c>
      <c r="K1319" s="329">
        <v>0</v>
      </c>
      <c r="L1319" s="391"/>
      <c r="M1319" s="150"/>
      <c r="O1319" s="555"/>
      <c r="P1319" s="556">
        <f t="shared" si="63"/>
        <v>0</v>
      </c>
      <c r="Q1319" s="556">
        <f t="shared" si="64"/>
        <v>0</v>
      </c>
      <c r="R1319" s="556">
        <f t="shared" si="65"/>
        <v>0</v>
      </c>
      <c r="S1319" s="556">
        <f t="shared" si="65"/>
        <v>0</v>
      </c>
      <c r="T1319" s="395"/>
      <c r="U1319" s="395"/>
      <c r="V1319" s="395"/>
      <c r="W1319" s="395"/>
      <c r="BA1319" s="553"/>
    </row>
    <row r="1320" spans="2:53" x14ac:dyDescent="0.35">
      <c r="B1320" s="80"/>
      <c r="C1320" s="119"/>
      <c r="D1320" s="119"/>
      <c r="E1320" s="202"/>
      <c r="F1320" s="119"/>
      <c r="G1320" s="120"/>
      <c r="H1320" s="41"/>
      <c r="I1320" s="41"/>
      <c r="J1320" s="329">
        <v>0</v>
      </c>
      <c r="K1320" s="329">
        <v>0</v>
      </c>
      <c r="L1320" s="391"/>
      <c r="M1320" s="150"/>
      <c r="O1320" s="555"/>
      <c r="P1320" s="556">
        <f t="shared" si="63"/>
        <v>0</v>
      </c>
      <c r="Q1320" s="556">
        <f t="shared" si="64"/>
        <v>0</v>
      </c>
      <c r="R1320" s="556">
        <f t="shared" si="65"/>
        <v>0</v>
      </c>
      <c r="S1320" s="556">
        <f t="shared" si="65"/>
        <v>0</v>
      </c>
      <c r="T1320" s="395"/>
      <c r="U1320" s="395"/>
      <c r="V1320" s="395"/>
      <c r="W1320" s="395"/>
      <c r="BA1320" s="553"/>
    </row>
    <row r="1321" spans="2:53" x14ac:dyDescent="0.35">
      <c r="B1321" s="80"/>
      <c r="C1321" s="119"/>
      <c r="D1321" s="119"/>
      <c r="E1321" s="202"/>
      <c r="F1321" s="119"/>
      <c r="G1321" s="120"/>
      <c r="H1321" s="41"/>
      <c r="I1321" s="41"/>
      <c r="J1321" s="329">
        <v>0</v>
      </c>
      <c r="K1321" s="329">
        <v>0</v>
      </c>
      <c r="L1321" s="391"/>
      <c r="M1321" s="150"/>
      <c r="O1321" s="555"/>
      <c r="P1321" s="556">
        <f t="shared" si="63"/>
        <v>0</v>
      </c>
      <c r="Q1321" s="556">
        <f t="shared" si="64"/>
        <v>0</v>
      </c>
      <c r="R1321" s="556">
        <f t="shared" si="65"/>
        <v>0</v>
      </c>
      <c r="S1321" s="556">
        <f t="shared" si="65"/>
        <v>0</v>
      </c>
      <c r="T1321" s="395"/>
      <c r="U1321" s="395"/>
      <c r="V1321" s="395"/>
      <c r="W1321" s="395"/>
      <c r="BA1321" s="553"/>
    </row>
    <row r="1322" spans="2:53" x14ac:dyDescent="0.35">
      <c r="B1322" s="80"/>
      <c r="C1322" s="119"/>
      <c r="D1322" s="119"/>
      <c r="E1322" s="202"/>
      <c r="F1322" s="119"/>
      <c r="G1322" s="120"/>
      <c r="H1322" s="41"/>
      <c r="I1322" s="41"/>
      <c r="J1322" s="329">
        <v>0</v>
      </c>
      <c r="K1322" s="329">
        <v>0</v>
      </c>
      <c r="L1322" s="391"/>
      <c r="M1322" s="150"/>
      <c r="O1322" s="555"/>
      <c r="P1322" s="556">
        <f t="shared" si="63"/>
        <v>0</v>
      </c>
      <c r="Q1322" s="556">
        <f t="shared" si="64"/>
        <v>0</v>
      </c>
      <c r="R1322" s="556">
        <f t="shared" si="65"/>
        <v>0</v>
      </c>
      <c r="S1322" s="556">
        <f t="shared" si="65"/>
        <v>0</v>
      </c>
      <c r="T1322" s="395"/>
      <c r="U1322" s="395"/>
      <c r="V1322" s="395"/>
      <c r="W1322" s="395"/>
      <c r="BA1322" s="553"/>
    </row>
    <row r="1323" spans="2:53" x14ac:dyDescent="0.35">
      <c r="B1323" s="80"/>
      <c r="C1323" s="119"/>
      <c r="D1323" s="119"/>
      <c r="E1323" s="202"/>
      <c r="F1323" s="119"/>
      <c r="G1323" s="120"/>
      <c r="H1323" s="41"/>
      <c r="I1323" s="41"/>
      <c r="J1323" s="329">
        <v>0</v>
      </c>
      <c r="K1323" s="329">
        <v>0</v>
      </c>
      <c r="L1323" s="391"/>
      <c r="M1323" s="150"/>
      <c r="O1323" s="555"/>
      <c r="P1323" s="556">
        <f t="shared" si="63"/>
        <v>0</v>
      </c>
      <c r="Q1323" s="556">
        <f t="shared" si="64"/>
        <v>0</v>
      </c>
      <c r="R1323" s="556">
        <f t="shared" si="65"/>
        <v>0</v>
      </c>
      <c r="S1323" s="556">
        <f t="shared" si="65"/>
        <v>0</v>
      </c>
      <c r="T1323" s="395"/>
      <c r="U1323" s="395"/>
      <c r="V1323" s="395"/>
      <c r="W1323" s="395"/>
      <c r="BA1323" s="553"/>
    </row>
    <row r="1324" spans="2:53" x14ac:dyDescent="0.35">
      <c r="B1324" s="80"/>
      <c r="C1324" s="119"/>
      <c r="D1324" s="119"/>
      <c r="E1324" s="202"/>
      <c r="F1324" s="119"/>
      <c r="G1324" s="120"/>
      <c r="H1324" s="41"/>
      <c r="I1324" s="41"/>
      <c r="J1324" s="329">
        <v>0</v>
      </c>
      <c r="K1324" s="329">
        <v>0</v>
      </c>
      <c r="L1324" s="391"/>
      <c r="M1324" s="150"/>
      <c r="O1324" s="555"/>
      <c r="P1324" s="556">
        <f t="shared" si="63"/>
        <v>0</v>
      </c>
      <c r="Q1324" s="556">
        <f t="shared" si="64"/>
        <v>0</v>
      </c>
      <c r="R1324" s="556">
        <f t="shared" si="65"/>
        <v>0</v>
      </c>
      <c r="S1324" s="556">
        <f t="shared" si="65"/>
        <v>0</v>
      </c>
      <c r="T1324" s="395"/>
      <c r="U1324" s="395"/>
      <c r="V1324" s="395"/>
      <c r="W1324" s="395"/>
      <c r="BA1324" s="553"/>
    </row>
    <row r="1325" spans="2:53" x14ac:dyDescent="0.35">
      <c r="B1325" s="80"/>
      <c r="C1325" s="119"/>
      <c r="D1325" s="119"/>
      <c r="E1325" s="202"/>
      <c r="F1325" s="119"/>
      <c r="G1325" s="120"/>
      <c r="H1325" s="41"/>
      <c r="I1325" s="41"/>
      <c r="J1325" s="329">
        <v>0</v>
      </c>
      <c r="K1325" s="329">
        <v>0</v>
      </c>
      <c r="L1325" s="391"/>
      <c r="M1325" s="150"/>
      <c r="O1325" s="555"/>
      <c r="P1325" s="556">
        <f t="shared" si="63"/>
        <v>0</v>
      </c>
      <c r="Q1325" s="556">
        <f t="shared" si="64"/>
        <v>0</v>
      </c>
      <c r="R1325" s="556">
        <f t="shared" si="65"/>
        <v>0</v>
      </c>
      <c r="S1325" s="556">
        <f t="shared" si="65"/>
        <v>0</v>
      </c>
      <c r="T1325" s="395"/>
      <c r="U1325" s="395"/>
      <c r="V1325" s="395"/>
      <c r="W1325" s="395"/>
      <c r="BA1325" s="553"/>
    </row>
    <row r="1326" spans="2:53" x14ac:dyDescent="0.35">
      <c r="B1326" s="80"/>
      <c r="C1326" s="119"/>
      <c r="D1326" s="119"/>
      <c r="E1326" s="202"/>
      <c r="F1326" s="119"/>
      <c r="G1326" s="120"/>
      <c r="H1326" s="41"/>
      <c r="I1326" s="41"/>
      <c r="J1326" s="329">
        <v>0</v>
      </c>
      <c r="K1326" s="329">
        <v>0</v>
      </c>
      <c r="L1326" s="391"/>
      <c r="M1326" s="150"/>
      <c r="O1326" s="555"/>
      <c r="P1326" s="556">
        <f t="shared" si="63"/>
        <v>0</v>
      </c>
      <c r="Q1326" s="556">
        <f t="shared" si="64"/>
        <v>0</v>
      </c>
      <c r="R1326" s="556">
        <f t="shared" si="65"/>
        <v>0</v>
      </c>
      <c r="S1326" s="556">
        <f t="shared" si="65"/>
        <v>0</v>
      </c>
      <c r="T1326" s="395"/>
      <c r="U1326" s="395"/>
      <c r="V1326" s="395"/>
      <c r="W1326" s="395"/>
      <c r="BA1326" s="553"/>
    </row>
    <row r="1327" spans="2:53" x14ac:dyDescent="0.35">
      <c r="B1327" s="80"/>
      <c r="C1327" s="119"/>
      <c r="D1327" s="119"/>
      <c r="E1327" s="202"/>
      <c r="F1327" s="119"/>
      <c r="G1327" s="120"/>
      <c r="H1327" s="41"/>
      <c r="I1327" s="41"/>
      <c r="J1327" s="329">
        <v>0</v>
      </c>
      <c r="K1327" s="329">
        <v>0</v>
      </c>
      <c r="L1327" s="391"/>
      <c r="M1327" s="150"/>
      <c r="O1327" s="555"/>
      <c r="P1327" s="556">
        <f t="shared" si="63"/>
        <v>0</v>
      </c>
      <c r="Q1327" s="556">
        <f t="shared" si="64"/>
        <v>0</v>
      </c>
      <c r="R1327" s="556">
        <f t="shared" si="65"/>
        <v>0</v>
      </c>
      <c r="S1327" s="556">
        <f t="shared" si="65"/>
        <v>0</v>
      </c>
      <c r="T1327" s="395"/>
      <c r="U1327" s="395"/>
      <c r="V1327" s="395"/>
      <c r="W1327" s="395"/>
      <c r="BA1327" s="553"/>
    </row>
    <row r="1328" spans="2:53" x14ac:dyDescent="0.35">
      <c r="B1328" s="80"/>
      <c r="C1328" s="119"/>
      <c r="D1328" s="119"/>
      <c r="E1328" s="202"/>
      <c r="F1328" s="119"/>
      <c r="G1328" s="120"/>
      <c r="H1328" s="41"/>
      <c r="I1328" s="41"/>
      <c r="J1328" s="329">
        <v>0</v>
      </c>
      <c r="K1328" s="329">
        <v>0</v>
      </c>
      <c r="L1328" s="391"/>
      <c r="M1328" s="150"/>
      <c r="O1328" s="555"/>
      <c r="P1328" s="556">
        <f t="shared" si="63"/>
        <v>0</v>
      </c>
      <c r="Q1328" s="556">
        <f t="shared" si="64"/>
        <v>0</v>
      </c>
      <c r="R1328" s="556">
        <f t="shared" si="65"/>
        <v>0</v>
      </c>
      <c r="S1328" s="556">
        <f t="shared" si="65"/>
        <v>0</v>
      </c>
      <c r="T1328" s="395"/>
      <c r="U1328" s="395"/>
      <c r="V1328" s="395"/>
      <c r="W1328" s="395"/>
      <c r="BA1328" s="553"/>
    </row>
    <row r="1329" spans="2:53" x14ac:dyDescent="0.35">
      <c r="B1329" s="80"/>
      <c r="C1329" s="119"/>
      <c r="D1329" s="119"/>
      <c r="E1329" s="202"/>
      <c r="F1329" s="119"/>
      <c r="G1329" s="120"/>
      <c r="H1329" s="41"/>
      <c r="I1329" s="41"/>
      <c r="J1329" s="329">
        <v>0</v>
      </c>
      <c r="K1329" s="329">
        <v>0</v>
      </c>
      <c r="L1329" s="391"/>
      <c r="M1329" s="150"/>
      <c r="O1329" s="555"/>
      <c r="P1329" s="556">
        <f t="shared" si="63"/>
        <v>0</v>
      </c>
      <c r="Q1329" s="556">
        <f t="shared" si="64"/>
        <v>0</v>
      </c>
      <c r="R1329" s="556">
        <f t="shared" si="65"/>
        <v>0</v>
      </c>
      <c r="S1329" s="556">
        <f t="shared" si="65"/>
        <v>0</v>
      </c>
      <c r="T1329" s="395"/>
      <c r="U1329" s="395"/>
      <c r="V1329" s="395"/>
      <c r="W1329" s="395"/>
      <c r="BA1329" s="553"/>
    </row>
    <row r="1330" spans="2:53" x14ac:dyDescent="0.35">
      <c r="B1330" s="80"/>
      <c r="C1330" s="119"/>
      <c r="D1330" s="119"/>
      <c r="E1330" s="202"/>
      <c r="F1330" s="119"/>
      <c r="G1330" s="120"/>
      <c r="H1330" s="41"/>
      <c r="I1330" s="41"/>
      <c r="J1330" s="329">
        <v>0</v>
      </c>
      <c r="K1330" s="329">
        <v>0</v>
      </c>
      <c r="L1330" s="391"/>
      <c r="M1330" s="150"/>
      <c r="O1330" s="555"/>
      <c r="P1330" s="556">
        <f t="shared" ref="P1330:P1393" si="66">J1330*$G$32</f>
        <v>0</v>
      </c>
      <c r="Q1330" s="556">
        <f t="shared" ref="Q1330:Q1393" si="67">K1330*$G$42</f>
        <v>0</v>
      </c>
      <c r="R1330" s="556">
        <f t="shared" ref="R1330:S1393" si="68">P1330-J1330</f>
        <v>0</v>
      </c>
      <c r="S1330" s="556">
        <f t="shared" si="68"/>
        <v>0</v>
      </c>
      <c r="T1330" s="395"/>
      <c r="U1330" s="395"/>
      <c r="V1330" s="395"/>
      <c r="W1330" s="395"/>
      <c r="BA1330" s="553"/>
    </row>
    <row r="1331" spans="2:53" x14ac:dyDescent="0.35">
      <c r="B1331" s="80"/>
      <c r="C1331" s="119"/>
      <c r="D1331" s="119"/>
      <c r="E1331" s="202"/>
      <c r="F1331" s="119"/>
      <c r="G1331" s="120"/>
      <c r="H1331" s="41"/>
      <c r="I1331" s="41"/>
      <c r="J1331" s="329">
        <v>0</v>
      </c>
      <c r="K1331" s="329">
        <v>0</v>
      </c>
      <c r="L1331" s="391"/>
      <c r="M1331" s="150"/>
      <c r="O1331" s="555"/>
      <c r="P1331" s="556">
        <f t="shared" si="66"/>
        <v>0</v>
      </c>
      <c r="Q1331" s="556">
        <f t="shared" si="67"/>
        <v>0</v>
      </c>
      <c r="R1331" s="556">
        <f t="shared" si="68"/>
        <v>0</v>
      </c>
      <c r="S1331" s="556">
        <f t="shared" si="68"/>
        <v>0</v>
      </c>
      <c r="T1331" s="395"/>
      <c r="U1331" s="395"/>
      <c r="V1331" s="395"/>
      <c r="W1331" s="395"/>
      <c r="BA1331" s="553"/>
    </row>
    <row r="1332" spans="2:53" x14ac:dyDescent="0.35">
      <c r="B1332" s="80"/>
      <c r="C1332" s="119"/>
      <c r="D1332" s="119"/>
      <c r="E1332" s="202"/>
      <c r="F1332" s="119"/>
      <c r="G1332" s="120"/>
      <c r="H1332" s="41"/>
      <c r="I1332" s="41"/>
      <c r="J1332" s="329">
        <v>0</v>
      </c>
      <c r="K1332" s="329">
        <v>0</v>
      </c>
      <c r="L1332" s="391"/>
      <c r="M1332" s="150"/>
      <c r="O1332" s="555"/>
      <c r="P1332" s="556">
        <f t="shared" si="66"/>
        <v>0</v>
      </c>
      <c r="Q1332" s="556">
        <f t="shared" si="67"/>
        <v>0</v>
      </c>
      <c r="R1332" s="556">
        <f t="shared" si="68"/>
        <v>0</v>
      </c>
      <c r="S1332" s="556">
        <f t="shared" si="68"/>
        <v>0</v>
      </c>
      <c r="T1332" s="395"/>
      <c r="U1332" s="395"/>
      <c r="V1332" s="395"/>
      <c r="W1332" s="395"/>
      <c r="BA1332" s="553"/>
    </row>
    <row r="1333" spans="2:53" x14ac:dyDescent="0.35">
      <c r="B1333" s="80"/>
      <c r="C1333" s="119"/>
      <c r="D1333" s="119"/>
      <c r="E1333" s="202"/>
      <c r="F1333" s="119"/>
      <c r="G1333" s="120"/>
      <c r="H1333" s="41"/>
      <c r="I1333" s="41"/>
      <c r="J1333" s="329">
        <v>0</v>
      </c>
      <c r="K1333" s="329">
        <v>0</v>
      </c>
      <c r="L1333" s="391"/>
      <c r="M1333" s="150"/>
      <c r="O1333" s="555"/>
      <c r="P1333" s="556">
        <f t="shared" si="66"/>
        <v>0</v>
      </c>
      <c r="Q1333" s="556">
        <f t="shared" si="67"/>
        <v>0</v>
      </c>
      <c r="R1333" s="556">
        <f t="shared" si="68"/>
        <v>0</v>
      </c>
      <c r="S1333" s="556">
        <f t="shared" si="68"/>
        <v>0</v>
      </c>
      <c r="T1333" s="395"/>
      <c r="U1333" s="395"/>
      <c r="V1333" s="395"/>
      <c r="W1333" s="395"/>
      <c r="BA1333" s="553"/>
    </row>
    <row r="1334" spans="2:53" x14ac:dyDescent="0.35">
      <c r="B1334" s="80"/>
      <c r="C1334" s="119"/>
      <c r="D1334" s="119"/>
      <c r="E1334" s="202"/>
      <c r="F1334" s="119"/>
      <c r="G1334" s="120"/>
      <c r="H1334" s="41"/>
      <c r="I1334" s="41"/>
      <c r="J1334" s="329">
        <v>0</v>
      </c>
      <c r="K1334" s="329">
        <v>0</v>
      </c>
      <c r="L1334" s="391"/>
      <c r="M1334" s="150"/>
      <c r="O1334" s="555"/>
      <c r="P1334" s="556">
        <f t="shared" si="66"/>
        <v>0</v>
      </c>
      <c r="Q1334" s="556">
        <f t="shared" si="67"/>
        <v>0</v>
      </c>
      <c r="R1334" s="556">
        <f t="shared" si="68"/>
        <v>0</v>
      </c>
      <c r="S1334" s="556">
        <f t="shared" si="68"/>
        <v>0</v>
      </c>
      <c r="T1334" s="395"/>
      <c r="U1334" s="395"/>
      <c r="V1334" s="395"/>
      <c r="W1334" s="395"/>
      <c r="BA1334" s="553"/>
    </row>
    <row r="1335" spans="2:53" x14ac:dyDescent="0.35">
      <c r="B1335" s="80"/>
      <c r="C1335" s="119"/>
      <c r="D1335" s="119"/>
      <c r="E1335" s="202"/>
      <c r="F1335" s="119"/>
      <c r="G1335" s="120"/>
      <c r="H1335" s="41"/>
      <c r="I1335" s="41"/>
      <c r="J1335" s="329">
        <v>0</v>
      </c>
      <c r="K1335" s="329">
        <v>0</v>
      </c>
      <c r="L1335" s="391"/>
      <c r="M1335" s="150"/>
      <c r="O1335" s="555"/>
      <c r="P1335" s="556">
        <f t="shared" si="66"/>
        <v>0</v>
      </c>
      <c r="Q1335" s="556">
        <f t="shared" si="67"/>
        <v>0</v>
      </c>
      <c r="R1335" s="556">
        <f t="shared" si="68"/>
        <v>0</v>
      </c>
      <c r="S1335" s="556">
        <f t="shared" si="68"/>
        <v>0</v>
      </c>
      <c r="T1335" s="395"/>
      <c r="U1335" s="395"/>
      <c r="V1335" s="395"/>
      <c r="W1335" s="395"/>
      <c r="BA1335" s="553"/>
    </row>
    <row r="1336" spans="2:53" x14ac:dyDescent="0.35">
      <c r="B1336" s="80"/>
      <c r="C1336" s="119"/>
      <c r="D1336" s="119"/>
      <c r="E1336" s="202"/>
      <c r="F1336" s="119"/>
      <c r="G1336" s="120"/>
      <c r="H1336" s="41"/>
      <c r="I1336" s="41"/>
      <c r="J1336" s="329">
        <v>0</v>
      </c>
      <c r="K1336" s="329">
        <v>0</v>
      </c>
      <c r="L1336" s="391"/>
      <c r="M1336" s="150"/>
      <c r="O1336" s="555"/>
      <c r="P1336" s="556">
        <f t="shared" si="66"/>
        <v>0</v>
      </c>
      <c r="Q1336" s="556">
        <f t="shared" si="67"/>
        <v>0</v>
      </c>
      <c r="R1336" s="556">
        <f t="shared" si="68"/>
        <v>0</v>
      </c>
      <c r="S1336" s="556">
        <f t="shared" si="68"/>
        <v>0</v>
      </c>
      <c r="T1336" s="395"/>
      <c r="U1336" s="395"/>
      <c r="V1336" s="395"/>
      <c r="W1336" s="395"/>
      <c r="BA1336" s="553"/>
    </row>
    <row r="1337" spans="2:53" x14ac:dyDescent="0.35">
      <c r="B1337" s="80"/>
      <c r="C1337" s="119"/>
      <c r="D1337" s="119"/>
      <c r="E1337" s="202"/>
      <c r="F1337" s="119"/>
      <c r="G1337" s="120"/>
      <c r="H1337" s="41"/>
      <c r="I1337" s="41"/>
      <c r="J1337" s="329">
        <v>0</v>
      </c>
      <c r="K1337" s="329">
        <v>0</v>
      </c>
      <c r="L1337" s="391"/>
      <c r="M1337" s="150"/>
      <c r="O1337" s="555"/>
      <c r="P1337" s="556">
        <f t="shared" si="66"/>
        <v>0</v>
      </c>
      <c r="Q1337" s="556">
        <f t="shared" si="67"/>
        <v>0</v>
      </c>
      <c r="R1337" s="556">
        <f t="shared" si="68"/>
        <v>0</v>
      </c>
      <c r="S1337" s="556">
        <f t="shared" si="68"/>
        <v>0</v>
      </c>
      <c r="T1337" s="395"/>
      <c r="U1337" s="395"/>
      <c r="V1337" s="395"/>
      <c r="W1337" s="395"/>
      <c r="BA1337" s="553"/>
    </row>
    <row r="1338" spans="2:53" x14ac:dyDescent="0.35">
      <c r="B1338" s="80"/>
      <c r="C1338" s="119"/>
      <c r="D1338" s="119"/>
      <c r="E1338" s="202"/>
      <c r="F1338" s="119"/>
      <c r="G1338" s="120"/>
      <c r="H1338" s="41"/>
      <c r="I1338" s="41"/>
      <c r="J1338" s="329">
        <v>0</v>
      </c>
      <c r="K1338" s="329">
        <v>0</v>
      </c>
      <c r="L1338" s="391"/>
      <c r="M1338" s="150"/>
      <c r="O1338" s="555"/>
      <c r="P1338" s="556">
        <f t="shared" si="66"/>
        <v>0</v>
      </c>
      <c r="Q1338" s="556">
        <f t="shared" si="67"/>
        <v>0</v>
      </c>
      <c r="R1338" s="556">
        <f t="shared" si="68"/>
        <v>0</v>
      </c>
      <c r="S1338" s="556">
        <f t="shared" si="68"/>
        <v>0</v>
      </c>
      <c r="T1338" s="395"/>
      <c r="U1338" s="395"/>
      <c r="V1338" s="395"/>
      <c r="W1338" s="395"/>
      <c r="BA1338" s="553"/>
    </row>
    <row r="1339" spans="2:53" x14ac:dyDescent="0.35">
      <c r="B1339" s="80"/>
      <c r="C1339" s="119"/>
      <c r="D1339" s="119"/>
      <c r="E1339" s="202"/>
      <c r="F1339" s="119"/>
      <c r="G1339" s="120"/>
      <c r="H1339" s="41"/>
      <c r="I1339" s="41"/>
      <c r="J1339" s="329">
        <v>0</v>
      </c>
      <c r="K1339" s="329">
        <v>0</v>
      </c>
      <c r="L1339" s="391"/>
      <c r="M1339" s="150"/>
      <c r="O1339" s="555"/>
      <c r="P1339" s="556">
        <f t="shared" si="66"/>
        <v>0</v>
      </c>
      <c r="Q1339" s="556">
        <f t="shared" si="67"/>
        <v>0</v>
      </c>
      <c r="R1339" s="556">
        <f t="shared" si="68"/>
        <v>0</v>
      </c>
      <c r="S1339" s="556">
        <f t="shared" si="68"/>
        <v>0</v>
      </c>
      <c r="T1339" s="395"/>
      <c r="U1339" s="395"/>
      <c r="V1339" s="395"/>
      <c r="W1339" s="395"/>
      <c r="BA1339" s="553"/>
    </row>
    <row r="1340" spans="2:53" x14ac:dyDescent="0.35">
      <c r="B1340" s="80"/>
      <c r="C1340" s="119"/>
      <c r="D1340" s="119"/>
      <c r="E1340" s="202"/>
      <c r="F1340" s="119"/>
      <c r="G1340" s="120"/>
      <c r="H1340" s="41"/>
      <c r="I1340" s="41"/>
      <c r="J1340" s="329">
        <v>0</v>
      </c>
      <c r="K1340" s="329">
        <v>0</v>
      </c>
      <c r="L1340" s="391"/>
      <c r="M1340" s="150"/>
      <c r="O1340" s="555"/>
      <c r="P1340" s="556">
        <f t="shared" si="66"/>
        <v>0</v>
      </c>
      <c r="Q1340" s="556">
        <f t="shared" si="67"/>
        <v>0</v>
      </c>
      <c r="R1340" s="556">
        <f t="shared" si="68"/>
        <v>0</v>
      </c>
      <c r="S1340" s="556">
        <f t="shared" si="68"/>
        <v>0</v>
      </c>
      <c r="T1340" s="395"/>
      <c r="U1340" s="395"/>
      <c r="V1340" s="395"/>
      <c r="W1340" s="395"/>
      <c r="BA1340" s="553"/>
    </row>
    <row r="1341" spans="2:53" x14ac:dyDescent="0.35">
      <c r="B1341" s="80"/>
      <c r="C1341" s="119"/>
      <c r="D1341" s="119"/>
      <c r="E1341" s="202"/>
      <c r="F1341" s="119"/>
      <c r="G1341" s="120"/>
      <c r="H1341" s="41"/>
      <c r="I1341" s="41"/>
      <c r="J1341" s="329">
        <v>0</v>
      </c>
      <c r="K1341" s="329">
        <v>0</v>
      </c>
      <c r="L1341" s="391"/>
      <c r="M1341" s="150"/>
      <c r="O1341" s="555"/>
      <c r="P1341" s="556">
        <f t="shared" si="66"/>
        <v>0</v>
      </c>
      <c r="Q1341" s="556">
        <f t="shared" si="67"/>
        <v>0</v>
      </c>
      <c r="R1341" s="556">
        <f t="shared" si="68"/>
        <v>0</v>
      </c>
      <c r="S1341" s="556">
        <f t="shared" si="68"/>
        <v>0</v>
      </c>
      <c r="T1341" s="395"/>
      <c r="U1341" s="395"/>
      <c r="V1341" s="395"/>
      <c r="W1341" s="395"/>
      <c r="BA1341" s="553"/>
    </row>
    <row r="1342" spans="2:53" x14ac:dyDescent="0.35">
      <c r="B1342" s="80"/>
      <c r="C1342" s="119"/>
      <c r="D1342" s="119"/>
      <c r="E1342" s="202"/>
      <c r="F1342" s="119"/>
      <c r="G1342" s="120"/>
      <c r="H1342" s="41"/>
      <c r="I1342" s="41"/>
      <c r="J1342" s="329">
        <v>0</v>
      </c>
      <c r="K1342" s="329">
        <v>0</v>
      </c>
      <c r="L1342" s="391"/>
      <c r="M1342" s="150"/>
      <c r="O1342" s="555"/>
      <c r="P1342" s="556">
        <f t="shared" si="66"/>
        <v>0</v>
      </c>
      <c r="Q1342" s="556">
        <f t="shared" si="67"/>
        <v>0</v>
      </c>
      <c r="R1342" s="556">
        <f t="shared" si="68"/>
        <v>0</v>
      </c>
      <c r="S1342" s="556">
        <f t="shared" si="68"/>
        <v>0</v>
      </c>
      <c r="T1342" s="395"/>
      <c r="U1342" s="395"/>
      <c r="V1342" s="395"/>
      <c r="W1342" s="395"/>
      <c r="BA1342" s="553"/>
    </row>
    <row r="1343" spans="2:53" x14ac:dyDescent="0.35">
      <c r="B1343" s="80"/>
      <c r="C1343" s="119"/>
      <c r="D1343" s="119"/>
      <c r="E1343" s="202"/>
      <c r="F1343" s="119"/>
      <c r="G1343" s="120"/>
      <c r="H1343" s="41"/>
      <c r="I1343" s="41"/>
      <c r="J1343" s="329">
        <v>0</v>
      </c>
      <c r="K1343" s="329">
        <v>0</v>
      </c>
      <c r="L1343" s="391"/>
      <c r="M1343" s="150"/>
      <c r="O1343" s="555"/>
      <c r="P1343" s="556">
        <f t="shared" si="66"/>
        <v>0</v>
      </c>
      <c r="Q1343" s="556">
        <f t="shared" si="67"/>
        <v>0</v>
      </c>
      <c r="R1343" s="556">
        <f t="shared" si="68"/>
        <v>0</v>
      </c>
      <c r="S1343" s="556">
        <f t="shared" si="68"/>
        <v>0</v>
      </c>
      <c r="T1343" s="395"/>
      <c r="U1343" s="395"/>
      <c r="V1343" s="395"/>
      <c r="W1343" s="395"/>
      <c r="BA1343" s="553"/>
    </row>
    <row r="1344" spans="2:53" x14ac:dyDescent="0.35">
      <c r="B1344" s="80"/>
      <c r="C1344" s="119"/>
      <c r="D1344" s="119"/>
      <c r="E1344" s="202"/>
      <c r="F1344" s="119"/>
      <c r="G1344" s="120"/>
      <c r="H1344" s="41"/>
      <c r="I1344" s="41"/>
      <c r="J1344" s="329">
        <v>0</v>
      </c>
      <c r="K1344" s="329">
        <v>0</v>
      </c>
      <c r="L1344" s="391"/>
      <c r="M1344" s="150"/>
      <c r="O1344" s="555"/>
      <c r="P1344" s="556">
        <f t="shared" si="66"/>
        <v>0</v>
      </c>
      <c r="Q1344" s="556">
        <f t="shared" si="67"/>
        <v>0</v>
      </c>
      <c r="R1344" s="556">
        <f t="shared" si="68"/>
        <v>0</v>
      </c>
      <c r="S1344" s="556">
        <f t="shared" si="68"/>
        <v>0</v>
      </c>
      <c r="T1344" s="395"/>
      <c r="U1344" s="395"/>
      <c r="V1344" s="395"/>
      <c r="W1344" s="395"/>
      <c r="BA1344" s="553"/>
    </row>
    <row r="1345" spans="2:53" x14ac:dyDescent="0.35">
      <c r="B1345" s="80"/>
      <c r="C1345" s="119"/>
      <c r="D1345" s="119"/>
      <c r="E1345" s="202"/>
      <c r="F1345" s="119"/>
      <c r="G1345" s="120"/>
      <c r="H1345" s="41"/>
      <c r="I1345" s="41"/>
      <c r="J1345" s="329">
        <v>0</v>
      </c>
      <c r="K1345" s="329">
        <v>0</v>
      </c>
      <c r="L1345" s="391"/>
      <c r="M1345" s="150"/>
      <c r="O1345" s="555"/>
      <c r="P1345" s="556">
        <f t="shared" si="66"/>
        <v>0</v>
      </c>
      <c r="Q1345" s="556">
        <f t="shared" si="67"/>
        <v>0</v>
      </c>
      <c r="R1345" s="556">
        <f t="shared" si="68"/>
        <v>0</v>
      </c>
      <c r="S1345" s="556">
        <f t="shared" si="68"/>
        <v>0</v>
      </c>
      <c r="T1345" s="395"/>
      <c r="U1345" s="395"/>
      <c r="V1345" s="395"/>
      <c r="W1345" s="395"/>
      <c r="BA1345" s="553"/>
    </row>
    <row r="1346" spans="2:53" x14ac:dyDescent="0.35">
      <c r="B1346" s="80"/>
      <c r="C1346" s="119"/>
      <c r="D1346" s="119"/>
      <c r="E1346" s="202"/>
      <c r="F1346" s="119"/>
      <c r="G1346" s="120"/>
      <c r="H1346" s="41"/>
      <c r="I1346" s="41"/>
      <c r="J1346" s="329">
        <v>0</v>
      </c>
      <c r="K1346" s="329">
        <v>0</v>
      </c>
      <c r="L1346" s="391"/>
      <c r="M1346" s="150"/>
      <c r="O1346" s="555"/>
      <c r="P1346" s="556">
        <f t="shared" si="66"/>
        <v>0</v>
      </c>
      <c r="Q1346" s="556">
        <f t="shared" si="67"/>
        <v>0</v>
      </c>
      <c r="R1346" s="556">
        <f t="shared" si="68"/>
        <v>0</v>
      </c>
      <c r="S1346" s="556">
        <f t="shared" si="68"/>
        <v>0</v>
      </c>
      <c r="T1346" s="395"/>
      <c r="U1346" s="395"/>
      <c r="V1346" s="395"/>
      <c r="W1346" s="395"/>
      <c r="BA1346" s="553"/>
    </row>
    <row r="1347" spans="2:53" x14ac:dyDescent="0.35">
      <c r="B1347" s="80"/>
      <c r="C1347" s="119"/>
      <c r="D1347" s="119"/>
      <c r="E1347" s="202"/>
      <c r="F1347" s="119"/>
      <c r="G1347" s="120"/>
      <c r="H1347" s="41"/>
      <c r="I1347" s="41"/>
      <c r="J1347" s="329">
        <v>0</v>
      </c>
      <c r="K1347" s="329">
        <v>0</v>
      </c>
      <c r="L1347" s="391"/>
      <c r="M1347" s="150"/>
      <c r="O1347" s="555"/>
      <c r="P1347" s="556">
        <f t="shared" si="66"/>
        <v>0</v>
      </c>
      <c r="Q1347" s="556">
        <f t="shared" si="67"/>
        <v>0</v>
      </c>
      <c r="R1347" s="556">
        <f t="shared" si="68"/>
        <v>0</v>
      </c>
      <c r="S1347" s="556">
        <f t="shared" si="68"/>
        <v>0</v>
      </c>
      <c r="T1347" s="395"/>
      <c r="U1347" s="395"/>
      <c r="V1347" s="395"/>
      <c r="W1347" s="395"/>
      <c r="BA1347" s="553"/>
    </row>
    <row r="1348" spans="2:53" x14ac:dyDescent="0.35">
      <c r="B1348" s="80"/>
      <c r="C1348" s="119"/>
      <c r="D1348" s="119"/>
      <c r="E1348" s="202"/>
      <c r="F1348" s="119"/>
      <c r="G1348" s="120"/>
      <c r="H1348" s="41"/>
      <c r="I1348" s="41"/>
      <c r="J1348" s="329">
        <v>0</v>
      </c>
      <c r="K1348" s="329">
        <v>0</v>
      </c>
      <c r="L1348" s="391"/>
      <c r="M1348" s="150"/>
      <c r="O1348" s="555"/>
      <c r="P1348" s="556">
        <f t="shared" si="66"/>
        <v>0</v>
      </c>
      <c r="Q1348" s="556">
        <f t="shared" si="67"/>
        <v>0</v>
      </c>
      <c r="R1348" s="556">
        <f t="shared" si="68"/>
        <v>0</v>
      </c>
      <c r="S1348" s="556">
        <f t="shared" si="68"/>
        <v>0</v>
      </c>
      <c r="T1348" s="395"/>
      <c r="U1348" s="395"/>
      <c r="V1348" s="395"/>
      <c r="W1348" s="395"/>
      <c r="BA1348" s="553"/>
    </row>
    <row r="1349" spans="2:53" x14ac:dyDescent="0.35">
      <c r="B1349" s="80"/>
      <c r="C1349" s="119"/>
      <c r="D1349" s="119"/>
      <c r="E1349" s="202"/>
      <c r="F1349" s="119"/>
      <c r="G1349" s="120"/>
      <c r="H1349" s="41"/>
      <c r="I1349" s="41"/>
      <c r="J1349" s="329">
        <v>0</v>
      </c>
      <c r="K1349" s="329">
        <v>0</v>
      </c>
      <c r="L1349" s="391"/>
      <c r="M1349" s="150"/>
      <c r="O1349" s="555"/>
      <c r="P1349" s="556">
        <f t="shared" si="66"/>
        <v>0</v>
      </c>
      <c r="Q1349" s="556">
        <f t="shared" si="67"/>
        <v>0</v>
      </c>
      <c r="R1349" s="556">
        <f t="shared" si="68"/>
        <v>0</v>
      </c>
      <c r="S1349" s="556">
        <f t="shared" si="68"/>
        <v>0</v>
      </c>
      <c r="T1349" s="395"/>
      <c r="U1349" s="395"/>
      <c r="V1349" s="395"/>
      <c r="W1349" s="395"/>
      <c r="BA1349" s="553"/>
    </row>
    <row r="1350" spans="2:53" x14ac:dyDescent="0.35">
      <c r="B1350" s="80"/>
      <c r="C1350" s="119"/>
      <c r="D1350" s="119"/>
      <c r="E1350" s="202"/>
      <c r="F1350" s="119"/>
      <c r="G1350" s="120"/>
      <c r="H1350" s="41"/>
      <c r="I1350" s="41"/>
      <c r="J1350" s="329">
        <v>0</v>
      </c>
      <c r="K1350" s="329">
        <v>0</v>
      </c>
      <c r="L1350" s="391"/>
      <c r="M1350" s="150"/>
      <c r="O1350" s="555"/>
      <c r="P1350" s="556">
        <f t="shared" si="66"/>
        <v>0</v>
      </c>
      <c r="Q1350" s="556">
        <f t="shared" si="67"/>
        <v>0</v>
      </c>
      <c r="R1350" s="556">
        <f t="shared" si="68"/>
        <v>0</v>
      </c>
      <c r="S1350" s="556">
        <f t="shared" si="68"/>
        <v>0</v>
      </c>
      <c r="T1350" s="395"/>
      <c r="U1350" s="395"/>
      <c r="V1350" s="395"/>
      <c r="W1350" s="395"/>
      <c r="BA1350" s="553"/>
    </row>
    <row r="1351" spans="2:53" x14ac:dyDescent="0.35">
      <c r="B1351" s="80"/>
      <c r="C1351" s="119"/>
      <c r="D1351" s="119"/>
      <c r="E1351" s="202"/>
      <c r="F1351" s="119"/>
      <c r="G1351" s="120"/>
      <c r="H1351" s="41"/>
      <c r="I1351" s="41"/>
      <c r="J1351" s="329">
        <v>0</v>
      </c>
      <c r="K1351" s="329">
        <v>0</v>
      </c>
      <c r="L1351" s="391"/>
      <c r="M1351" s="150"/>
      <c r="O1351" s="555"/>
      <c r="P1351" s="556">
        <f t="shared" si="66"/>
        <v>0</v>
      </c>
      <c r="Q1351" s="556">
        <f t="shared" si="67"/>
        <v>0</v>
      </c>
      <c r="R1351" s="556">
        <f t="shared" si="68"/>
        <v>0</v>
      </c>
      <c r="S1351" s="556">
        <f t="shared" si="68"/>
        <v>0</v>
      </c>
      <c r="T1351" s="395"/>
      <c r="U1351" s="395"/>
      <c r="V1351" s="395"/>
      <c r="W1351" s="395"/>
      <c r="BA1351" s="553"/>
    </row>
    <row r="1352" spans="2:53" x14ac:dyDescent="0.35">
      <c r="B1352" s="80"/>
      <c r="C1352" s="119"/>
      <c r="D1352" s="119"/>
      <c r="E1352" s="202"/>
      <c r="F1352" s="119"/>
      <c r="G1352" s="120"/>
      <c r="H1352" s="41"/>
      <c r="I1352" s="41"/>
      <c r="J1352" s="329">
        <v>0</v>
      </c>
      <c r="K1352" s="329">
        <v>0</v>
      </c>
      <c r="L1352" s="391"/>
      <c r="M1352" s="150"/>
      <c r="O1352" s="555"/>
      <c r="P1352" s="556">
        <f t="shared" si="66"/>
        <v>0</v>
      </c>
      <c r="Q1352" s="556">
        <f t="shared" si="67"/>
        <v>0</v>
      </c>
      <c r="R1352" s="556">
        <f t="shared" si="68"/>
        <v>0</v>
      </c>
      <c r="S1352" s="556">
        <f t="shared" si="68"/>
        <v>0</v>
      </c>
      <c r="T1352" s="395"/>
      <c r="U1352" s="395"/>
      <c r="V1352" s="395"/>
      <c r="W1352" s="395"/>
      <c r="BA1352" s="553"/>
    </row>
    <row r="1353" spans="2:53" x14ac:dyDescent="0.35">
      <c r="B1353" s="80"/>
      <c r="C1353" s="119"/>
      <c r="D1353" s="119"/>
      <c r="E1353" s="202"/>
      <c r="F1353" s="119"/>
      <c r="G1353" s="120"/>
      <c r="H1353" s="41"/>
      <c r="I1353" s="41"/>
      <c r="J1353" s="329">
        <v>0</v>
      </c>
      <c r="K1353" s="329">
        <v>0</v>
      </c>
      <c r="L1353" s="391"/>
      <c r="M1353" s="150"/>
      <c r="O1353" s="555"/>
      <c r="P1353" s="556">
        <f t="shared" si="66"/>
        <v>0</v>
      </c>
      <c r="Q1353" s="556">
        <f t="shared" si="67"/>
        <v>0</v>
      </c>
      <c r="R1353" s="556">
        <f t="shared" si="68"/>
        <v>0</v>
      </c>
      <c r="S1353" s="556">
        <f t="shared" si="68"/>
        <v>0</v>
      </c>
      <c r="T1353" s="395"/>
      <c r="U1353" s="395"/>
      <c r="V1353" s="395"/>
      <c r="W1353" s="395"/>
      <c r="BA1353" s="553"/>
    </row>
    <row r="1354" spans="2:53" x14ac:dyDescent="0.35">
      <c r="B1354" s="80"/>
      <c r="C1354" s="119"/>
      <c r="D1354" s="119"/>
      <c r="E1354" s="202"/>
      <c r="F1354" s="119"/>
      <c r="G1354" s="120"/>
      <c r="H1354" s="41"/>
      <c r="I1354" s="41"/>
      <c r="J1354" s="329">
        <v>0</v>
      </c>
      <c r="K1354" s="329">
        <v>0</v>
      </c>
      <c r="L1354" s="391"/>
      <c r="M1354" s="150"/>
      <c r="O1354" s="555"/>
      <c r="P1354" s="556">
        <f t="shared" si="66"/>
        <v>0</v>
      </c>
      <c r="Q1354" s="556">
        <f t="shared" si="67"/>
        <v>0</v>
      </c>
      <c r="R1354" s="556">
        <f t="shared" si="68"/>
        <v>0</v>
      </c>
      <c r="S1354" s="556">
        <f t="shared" si="68"/>
        <v>0</v>
      </c>
      <c r="T1354" s="395"/>
      <c r="U1354" s="395"/>
      <c r="V1354" s="395"/>
      <c r="W1354" s="395"/>
      <c r="BA1354" s="553"/>
    </row>
    <row r="1355" spans="2:53" x14ac:dyDescent="0.35">
      <c r="B1355" s="80"/>
      <c r="C1355" s="119"/>
      <c r="D1355" s="119"/>
      <c r="E1355" s="202"/>
      <c r="F1355" s="119"/>
      <c r="G1355" s="120"/>
      <c r="H1355" s="41"/>
      <c r="I1355" s="41"/>
      <c r="J1355" s="329">
        <v>0</v>
      </c>
      <c r="K1355" s="329">
        <v>0</v>
      </c>
      <c r="L1355" s="391"/>
      <c r="M1355" s="150"/>
      <c r="O1355" s="555"/>
      <c r="P1355" s="556">
        <f t="shared" si="66"/>
        <v>0</v>
      </c>
      <c r="Q1355" s="556">
        <f t="shared" si="67"/>
        <v>0</v>
      </c>
      <c r="R1355" s="556">
        <f t="shared" si="68"/>
        <v>0</v>
      </c>
      <c r="S1355" s="556">
        <f t="shared" si="68"/>
        <v>0</v>
      </c>
      <c r="T1355" s="395"/>
      <c r="U1355" s="395"/>
      <c r="V1355" s="395"/>
      <c r="W1355" s="395"/>
      <c r="BA1355" s="553"/>
    </row>
    <row r="1356" spans="2:53" x14ac:dyDescent="0.35">
      <c r="B1356" s="80"/>
      <c r="C1356" s="119"/>
      <c r="D1356" s="119"/>
      <c r="E1356" s="202"/>
      <c r="F1356" s="119"/>
      <c r="G1356" s="120"/>
      <c r="H1356" s="41"/>
      <c r="I1356" s="41"/>
      <c r="J1356" s="329">
        <v>0</v>
      </c>
      <c r="K1356" s="329">
        <v>0</v>
      </c>
      <c r="L1356" s="391"/>
      <c r="M1356" s="150"/>
      <c r="O1356" s="555"/>
      <c r="P1356" s="556">
        <f t="shared" si="66"/>
        <v>0</v>
      </c>
      <c r="Q1356" s="556">
        <f t="shared" si="67"/>
        <v>0</v>
      </c>
      <c r="R1356" s="556">
        <f t="shared" si="68"/>
        <v>0</v>
      </c>
      <c r="S1356" s="556">
        <f t="shared" si="68"/>
        <v>0</v>
      </c>
      <c r="T1356" s="395"/>
      <c r="U1356" s="395"/>
      <c r="V1356" s="395"/>
      <c r="W1356" s="395"/>
      <c r="BA1356" s="553"/>
    </row>
    <row r="1357" spans="2:53" x14ac:dyDescent="0.35">
      <c r="B1357" s="80"/>
      <c r="C1357" s="119"/>
      <c r="D1357" s="119"/>
      <c r="E1357" s="202"/>
      <c r="F1357" s="119"/>
      <c r="G1357" s="120"/>
      <c r="H1357" s="41"/>
      <c r="I1357" s="41"/>
      <c r="J1357" s="329">
        <v>0</v>
      </c>
      <c r="K1357" s="329">
        <v>0</v>
      </c>
      <c r="L1357" s="391"/>
      <c r="M1357" s="150"/>
      <c r="O1357" s="555"/>
      <c r="P1357" s="556">
        <f t="shared" si="66"/>
        <v>0</v>
      </c>
      <c r="Q1357" s="556">
        <f t="shared" si="67"/>
        <v>0</v>
      </c>
      <c r="R1357" s="556">
        <f t="shared" si="68"/>
        <v>0</v>
      </c>
      <c r="S1357" s="556">
        <f t="shared" si="68"/>
        <v>0</v>
      </c>
      <c r="T1357" s="395"/>
      <c r="U1357" s="395"/>
      <c r="V1357" s="395"/>
      <c r="W1357" s="395"/>
      <c r="BA1357" s="553"/>
    </row>
    <row r="1358" spans="2:53" x14ac:dyDescent="0.35">
      <c r="B1358" s="80"/>
      <c r="C1358" s="119"/>
      <c r="D1358" s="119"/>
      <c r="E1358" s="202"/>
      <c r="F1358" s="119"/>
      <c r="G1358" s="120"/>
      <c r="H1358" s="41"/>
      <c r="I1358" s="41"/>
      <c r="J1358" s="329">
        <v>0</v>
      </c>
      <c r="K1358" s="329">
        <v>0</v>
      </c>
      <c r="L1358" s="391"/>
      <c r="M1358" s="150"/>
      <c r="O1358" s="555"/>
      <c r="P1358" s="556">
        <f t="shared" si="66"/>
        <v>0</v>
      </c>
      <c r="Q1358" s="556">
        <f t="shared" si="67"/>
        <v>0</v>
      </c>
      <c r="R1358" s="556">
        <f t="shared" si="68"/>
        <v>0</v>
      </c>
      <c r="S1358" s="556">
        <f t="shared" si="68"/>
        <v>0</v>
      </c>
      <c r="T1358" s="395"/>
      <c r="U1358" s="395"/>
      <c r="V1358" s="395"/>
      <c r="W1358" s="395"/>
      <c r="BA1358" s="553"/>
    </row>
    <row r="1359" spans="2:53" x14ac:dyDescent="0.35">
      <c r="B1359" s="80"/>
      <c r="C1359" s="119"/>
      <c r="D1359" s="119"/>
      <c r="E1359" s="202"/>
      <c r="F1359" s="119"/>
      <c r="G1359" s="120"/>
      <c r="H1359" s="41"/>
      <c r="I1359" s="41"/>
      <c r="J1359" s="329">
        <v>0</v>
      </c>
      <c r="K1359" s="329">
        <v>0</v>
      </c>
      <c r="L1359" s="391"/>
      <c r="M1359" s="150"/>
      <c r="O1359" s="555"/>
      <c r="P1359" s="556">
        <f t="shared" si="66"/>
        <v>0</v>
      </c>
      <c r="Q1359" s="556">
        <f t="shared" si="67"/>
        <v>0</v>
      </c>
      <c r="R1359" s="556">
        <f t="shared" si="68"/>
        <v>0</v>
      </c>
      <c r="S1359" s="556">
        <f t="shared" si="68"/>
        <v>0</v>
      </c>
      <c r="T1359" s="395"/>
      <c r="U1359" s="395"/>
      <c r="V1359" s="395"/>
      <c r="W1359" s="395"/>
      <c r="BA1359" s="553"/>
    </row>
    <row r="1360" spans="2:53" x14ac:dyDescent="0.35">
      <c r="B1360" s="80"/>
      <c r="C1360" s="119"/>
      <c r="D1360" s="119"/>
      <c r="E1360" s="202"/>
      <c r="F1360" s="119"/>
      <c r="G1360" s="120"/>
      <c r="H1360" s="41"/>
      <c r="I1360" s="41"/>
      <c r="J1360" s="329">
        <v>0</v>
      </c>
      <c r="K1360" s="329">
        <v>0</v>
      </c>
      <c r="L1360" s="391"/>
      <c r="M1360" s="150"/>
      <c r="O1360" s="555"/>
      <c r="P1360" s="556">
        <f t="shared" si="66"/>
        <v>0</v>
      </c>
      <c r="Q1360" s="556">
        <f t="shared" si="67"/>
        <v>0</v>
      </c>
      <c r="R1360" s="556">
        <f t="shared" si="68"/>
        <v>0</v>
      </c>
      <c r="S1360" s="556">
        <f t="shared" si="68"/>
        <v>0</v>
      </c>
      <c r="T1360" s="395"/>
      <c r="U1360" s="395"/>
      <c r="V1360" s="395"/>
      <c r="W1360" s="395"/>
      <c r="BA1360" s="553"/>
    </row>
    <row r="1361" spans="2:53" x14ac:dyDescent="0.35">
      <c r="B1361" s="80"/>
      <c r="C1361" s="119"/>
      <c r="D1361" s="119"/>
      <c r="E1361" s="202"/>
      <c r="F1361" s="119"/>
      <c r="G1361" s="120"/>
      <c r="H1361" s="41"/>
      <c r="I1361" s="41"/>
      <c r="J1361" s="329">
        <v>0</v>
      </c>
      <c r="K1361" s="329">
        <v>0</v>
      </c>
      <c r="L1361" s="391"/>
      <c r="M1361" s="150"/>
      <c r="O1361" s="555"/>
      <c r="P1361" s="556">
        <f t="shared" si="66"/>
        <v>0</v>
      </c>
      <c r="Q1361" s="556">
        <f t="shared" si="67"/>
        <v>0</v>
      </c>
      <c r="R1361" s="556">
        <f t="shared" si="68"/>
        <v>0</v>
      </c>
      <c r="S1361" s="556">
        <f t="shared" si="68"/>
        <v>0</v>
      </c>
      <c r="T1361" s="395"/>
      <c r="U1361" s="395"/>
      <c r="V1361" s="395"/>
      <c r="W1361" s="395"/>
      <c r="BA1361" s="553"/>
    </row>
    <row r="1362" spans="2:53" x14ac:dyDescent="0.35">
      <c r="B1362" s="80"/>
      <c r="C1362" s="119"/>
      <c r="D1362" s="119"/>
      <c r="E1362" s="202"/>
      <c r="F1362" s="119"/>
      <c r="G1362" s="120"/>
      <c r="H1362" s="41"/>
      <c r="I1362" s="41"/>
      <c r="J1362" s="329">
        <v>0</v>
      </c>
      <c r="K1362" s="329">
        <v>0</v>
      </c>
      <c r="L1362" s="391"/>
      <c r="M1362" s="150"/>
      <c r="O1362" s="555"/>
      <c r="P1362" s="556">
        <f t="shared" si="66"/>
        <v>0</v>
      </c>
      <c r="Q1362" s="556">
        <f t="shared" si="67"/>
        <v>0</v>
      </c>
      <c r="R1362" s="556">
        <f t="shared" si="68"/>
        <v>0</v>
      </c>
      <c r="S1362" s="556">
        <f t="shared" si="68"/>
        <v>0</v>
      </c>
      <c r="T1362" s="395"/>
      <c r="U1362" s="395"/>
      <c r="V1362" s="395"/>
      <c r="W1362" s="395"/>
      <c r="BA1362" s="553"/>
    </row>
    <row r="1363" spans="2:53" x14ac:dyDescent="0.35">
      <c r="B1363" s="80"/>
      <c r="C1363" s="119"/>
      <c r="D1363" s="119"/>
      <c r="E1363" s="202"/>
      <c r="F1363" s="119"/>
      <c r="G1363" s="120"/>
      <c r="H1363" s="41"/>
      <c r="I1363" s="41"/>
      <c r="J1363" s="329">
        <v>0</v>
      </c>
      <c r="K1363" s="329">
        <v>0</v>
      </c>
      <c r="L1363" s="391"/>
      <c r="M1363" s="150"/>
      <c r="O1363" s="555"/>
      <c r="P1363" s="556">
        <f t="shared" si="66"/>
        <v>0</v>
      </c>
      <c r="Q1363" s="556">
        <f t="shared" si="67"/>
        <v>0</v>
      </c>
      <c r="R1363" s="556">
        <f t="shared" si="68"/>
        <v>0</v>
      </c>
      <c r="S1363" s="556">
        <f t="shared" si="68"/>
        <v>0</v>
      </c>
      <c r="T1363" s="395"/>
      <c r="U1363" s="395"/>
      <c r="V1363" s="395"/>
      <c r="W1363" s="395"/>
      <c r="BA1363" s="553"/>
    </row>
    <row r="1364" spans="2:53" x14ac:dyDescent="0.35">
      <c r="B1364" s="80"/>
      <c r="C1364" s="119"/>
      <c r="D1364" s="119"/>
      <c r="E1364" s="202"/>
      <c r="F1364" s="119"/>
      <c r="G1364" s="120"/>
      <c r="H1364" s="41"/>
      <c r="I1364" s="41"/>
      <c r="J1364" s="329">
        <v>0</v>
      </c>
      <c r="K1364" s="329">
        <v>0</v>
      </c>
      <c r="L1364" s="391"/>
      <c r="M1364" s="150"/>
      <c r="O1364" s="555"/>
      <c r="P1364" s="556">
        <f t="shared" si="66"/>
        <v>0</v>
      </c>
      <c r="Q1364" s="556">
        <f t="shared" si="67"/>
        <v>0</v>
      </c>
      <c r="R1364" s="556">
        <f t="shared" si="68"/>
        <v>0</v>
      </c>
      <c r="S1364" s="556">
        <f t="shared" si="68"/>
        <v>0</v>
      </c>
      <c r="T1364" s="395"/>
      <c r="U1364" s="395"/>
      <c r="V1364" s="395"/>
      <c r="W1364" s="395"/>
      <c r="BA1364" s="553"/>
    </row>
    <row r="1365" spans="2:53" x14ac:dyDescent="0.35">
      <c r="B1365" s="80"/>
      <c r="C1365" s="119"/>
      <c r="D1365" s="119"/>
      <c r="E1365" s="202"/>
      <c r="F1365" s="119"/>
      <c r="G1365" s="120"/>
      <c r="H1365" s="41"/>
      <c r="I1365" s="41"/>
      <c r="J1365" s="329">
        <v>0</v>
      </c>
      <c r="K1365" s="329">
        <v>0</v>
      </c>
      <c r="L1365" s="391"/>
      <c r="M1365" s="150"/>
      <c r="O1365" s="555"/>
      <c r="P1365" s="556">
        <f t="shared" si="66"/>
        <v>0</v>
      </c>
      <c r="Q1365" s="556">
        <f t="shared" si="67"/>
        <v>0</v>
      </c>
      <c r="R1365" s="556">
        <f t="shared" si="68"/>
        <v>0</v>
      </c>
      <c r="S1365" s="556">
        <f t="shared" si="68"/>
        <v>0</v>
      </c>
      <c r="T1365" s="395"/>
      <c r="U1365" s="395"/>
      <c r="V1365" s="395"/>
      <c r="W1365" s="395"/>
      <c r="BA1365" s="553"/>
    </row>
    <row r="1366" spans="2:53" x14ac:dyDescent="0.35">
      <c r="B1366" s="80"/>
      <c r="C1366" s="119"/>
      <c r="D1366" s="119"/>
      <c r="E1366" s="202"/>
      <c r="F1366" s="119"/>
      <c r="G1366" s="120"/>
      <c r="H1366" s="41"/>
      <c r="I1366" s="41"/>
      <c r="J1366" s="329">
        <v>0</v>
      </c>
      <c r="K1366" s="329">
        <v>0</v>
      </c>
      <c r="L1366" s="391"/>
      <c r="M1366" s="150"/>
      <c r="O1366" s="555"/>
      <c r="P1366" s="556">
        <f t="shared" si="66"/>
        <v>0</v>
      </c>
      <c r="Q1366" s="556">
        <f t="shared" si="67"/>
        <v>0</v>
      </c>
      <c r="R1366" s="556">
        <f t="shared" si="68"/>
        <v>0</v>
      </c>
      <c r="S1366" s="556">
        <f t="shared" si="68"/>
        <v>0</v>
      </c>
      <c r="T1366" s="395"/>
      <c r="U1366" s="395"/>
      <c r="V1366" s="395"/>
      <c r="W1366" s="395"/>
      <c r="BA1366" s="553"/>
    </row>
    <row r="1367" spans="2:53" x14ac:dyDescent="0.35">
      <c r="B1367" s="80"/>
      <c r="C1367" s="119"/>
      <c r="D1367" s="119"/>
      <c r="E1367" s="202"/>
      <c r="F1367" s="119"/>
      <c r="G1367" s="120"/>
      <c r="H1367" s="41"/>
      <c r="I1367" s="41"/>
      <c r="J1367" s="329">
        <v>0</v>
      </c>
      <c r="K1367" s="329">
        <v>0</v>
      </c>
      <c r="L1367" s="391"/>
      <c r="M1367" s="150"/>
      <c r="O1367" s="555"/>
      <c r="P1367" s="556">
        <f t="shared" si="66"/>
        <v>0</v>
      </c>
      <c r="Q1367" s="556">
        <f t="shared" si="67"/>
        <v>0</v>
      </c>
      <c r="R1367" s="556">
        <f t="shared" si="68"/>
        <v>0</v>
      </c>
      <c r="S1367" s="556">
        <f t="shared" si="68"/>
        <v>0</v>
      </c>
      <c r="T1367" s="395"/>
      <c r="U1367" s="395"/>
      <c r="V1367" s="395"/>
      <c r="W1367" s="395"/>
      <c r="BA1367" s="553"/>
    </row>
    <row r="1368" spans="2:53" x14ac:dyDescent="0.35">
      <c r="B1368" s="80"/>
      <c r="C1368" s="119"/>
      <c r="D1368" s="119"/>
      <c r="E1368" s="202"/>
      <c r="F1368" s="119"/>
      <c r="G1368" s="120"/>
      <c r="H1368" s="41"/>
      <c r="I1368" s="41"/>
      <c r="J1368" s="329">
        <v>0</v>
      </c>
      <c r="K1368" s="329">
        <v>0</v>
      </c>
      <c r="L1368" s="391"/>
      <c r="M1368" s="150"/>
      <c r="O1368" s="555"/>
      <c r="P1368" s="556">
        <f t="shared" si="66"/>
        <v>0</v>
      </c>
      <c r="Q1368" s="556">
        <f t="shared" si="67"/>
        <v>0</v>
      </c>
      <c r="R1368" s="556">
        <f t="shared" si="68"/>
        <v>0</v>
      </c>
      <c r="S1368" s="556">
        <f t="shared" si="68"/>
        <v>0</v>
      </c>
      <c r="T1368" s="395"/>
      <c r="U1368" s="395"/>
      <c r="V1368" s="395"/>
      <c r="W1368" s="395"/>
      <c r="BA1368" s="553"/>
    </row>
    <row r="1369" spans="2:53" x14ac:dyDescent="0.35">
      <c r="B1369" s="80"/>
      <c r="C1369" s="119"/>
      <c r="D1369" s="119"/>
      <c r="E1369" s="202"/>
      <c r="F1369" s="119"/>
      <c r="G1369" s="120"/>
      <c r="H1369" s="41"/>
      <c r="I1369" s="41"/>
      <c r="J1369" s="329">
        <v>0</v>
      </c>
      <c r="K1369" s="329">
        <v>0</v>
      </c>
      <c r="L1369" s="391"/>
      <c r="M1369" s="150"/>
      <c r="O1369" s="555"/>
      <c r="P1369" s="556">
        <f t="shared" si="66"/>
        <v>0</v>
      </c>
      <c r="Q1369" s="556">
        <f t="shared" si="67"/>
        <v>0</v>
      </c>
      <c r="R1369" s="556">
        <f t="shared" si="68"/>
        <v>0</v>
      </c>
      <c r="S1369" s="556">
        <f t="shared" si="68"/>
        <v>0</v>
      </c>
      <c r="T1369" s="395"/>
      <c r="U1369" s="395"/>
      <c r="V1369" s="395"/>
      <c r="W1369" s="395"/>
      <c r="BA1369" s="553"/>
    </row>
    <row r="1370" spans="2:53" x14ac:dyDescent="0.35">
      <c r="B1370" s="80"/>
      <c r="C1370" s="119"/>
      <c r="D1370" s="119"/>
      <c r="E1370" s="202"/>
      <c r="F1370" s="119"/>
      <c r="G1370" s="120"/>
      <c r="H1370" s="41"/>
      <c r="I1370" s="41"/>
      <c r="J1370" s="329">
        <v>0</v>
      </c>
      <c r="K1370" s="329">
        <v>0</v>
      </c>
      <c r="L1370" s="391"/>
      <c r="M1370" s="150"/>
      <c r="O1370" s="555"/>
      <c r="P1370" s="556">
        <f t="shared" si="66"/>
        <v>0</v>
      </c>
      <c r="Q1370" s="556">
        <f t="shared" si="67"/>
        <v>0</v>
      </c>
      <c r="R1370" s="556">
        <f t="shared" si="68"/>
        <v>0</v>
      </c>
      <c r="S1370" s="556">
        <f t="shared" si="68"/>
        <v>0</v>
      </c>
      <c r="T1370" s="395"/>
      <c r="U1370" s="395"/>
      <c r="V1370" s="395"/>
      <c r="W1370" s="395"/>
      <c r="BA1370" s="553"/>
    </row>
    <row r="1371" spans="2:53" x14ac:dyDescent="0.35">
      <c r="B1371" s="80"/>
      <c r="C1371" s="119"/>
      <c r="D1371" s="119"/>
      <c r="E1371" s="202"/>
      <c r="F1371" s="119"/>
      <c r="G1371" s="120"/>
      <c r="H1371" s="41"/>
      <c r="I1371" s="41"/>
      <c r="J1371" s="329">
        <v>0</v>
      </c>
      <c r="K1371" s="329">
        <v>0</v>
      </c>
      <c r="L1371" s="391"/>
      <c r="M1371" s="150"/>
      <c r="O1371" s="555"/>
      <c r="P1371" s="556">
        <f t="shared" si="66"/>
        <v>0</v>
      </c>
      <c r="Q1371" s="556">
        <f t="shared" si="67"/>
        <v>0</v>
      </c>
      <c r="R1371" s="556">
        <f t="shared" si="68"/>
        <v>0</v>
      </c>
      <c r="S1371" s="556">
        <f t="shared" si="68"/>
        <v>0</v>
      </c>
      <c r="T1371" s="395"/>
      <c r="U1371" s="395"/>
      <c r="V1371" s="395"/>
      <c r="W1371" s="395"/>
      <c r="BA1371" s="553"/>
    </row>
    <row r="1372" spans="2:53" x14ac:dyDescent="0.35">
      <c r="B1372" s="80"/>
      <c r="C1372" s="119"/>
      <c r="D1372" s="119"/>
      <c r="E1372" s="202"/>
      <c r="F1372" s="119"/>
      <c r="G1372" s="120"/>
      <c r="H1372" s="41"/>
      <c r="I1372" s="41"/>
      <c r="J1372" s="329">
        <v>0</v>
      </c>
      <c r="K1372" s="329">
        <v>0</v>
      </c>
      <c r="L1372" s="391"/>
      <c r="M1372" s="150"/>
      <c r="O1372" s="555"/>
      <c r="P1372" s="556">
        <f t="shared" si="66"/>
        <v>0</v>
      </c>
      <c r="Q1372" s="556">
        <f t="shared" si="67"/>
        <v>0</v>
      </c>
      <c r="R1372" s="556">
        <f t="shared" si="68"/>
        <v>0</v>
      </c>
      <c r="S1372" s="556">
        <f t="shared" si="68"/>
        <v>0</v>
      </c>
      <c r="T1372" s="395"/>
      <c r="U1372" s="395"/>
      <c r="V1372" s="395"/>
      <c r="W1372" s="395"/>
      <c r="BA1372" s="553"/>
    </row>
    <row r="1373" spans="2:53" x14ac:dyDescent="0.35">
      <c r="B1373" s="80"/>
      <c r="C1373" s="119"/>
      <c r="D1373" s="119"/>
      <c r="E1373" s="202"/>
      <c r="F1373" s="119"/>
      <c r="G1373" s="120"/>
      <c r="H1373" s="41"/>
      <c r="I1373" s="41"/>
      <c r="J1373" s="329">
        <v>0</v>
      </c>
      <c r="K1373" s="329">
        <v>0</v>
      </c>
      <c r="L1373" s="391"/>
      <c r="M1373" s="150"/>
      <c r="O1373" s="555"/>
      <c r="P1373" s="556">
        <f t="shared" si="66"/>
        <v>0</v>
      </c>
      <c r="Q1373" s="556">
        <f t="shared" si="67"/>
        <v>0</v>
      </c>
      <c r="R1373" s="556">
        <f t="shared" si="68"/>
        <v>0</v>
      </c>
      <c r="S1373" s="556">
        <f t="shared" si="68"/>
        <v>0</v>
      </c>
      <c r="T1373" s="395"/>
      <c r="U1373" s="395"/>
      <c r="V1373" s="395"/>
      <c r="W1373" s="395"/>
      <c r="BA1373" s="553"/>
    </row>
    <row r="1374" spans="2:53" x14ac:dyDescent="0.35">
      <c r="B1374" s="80"/>
      <c r="C1374" s="119"/>
      <c r="D1374" s="119"/>
      <c r="E1374" s="202"/>
      <c r="F1374" s="119"/>
      <c r="G1374" s="120"/>
      <c r="H1374" s="41"/>
      <c r="I1374" s="41"/>
      <c r="J1374" s="329">
        <v>0</v>
      </c>
      <c r="K1374" s="329">
        <v>0</v>
      </c>
      <c r="L1374" s="391"/>
      <c r="M1374" s="150"/>
      <c r="O1374" s="555"/>
      <c r="P1374" s="556">
        <f t="shared" si="66"/>
        <v>0</v>
      </c>
      <c r="Q1374" s="556">
        <f t="shared" si="67"/>
        <v>0</v>
      </c>
      <c r="R1374" s="556">
        <f t="shared" si="68"/>
        <v>0</v>
      </c>
      <c r="S1374" s="556">
        <f t="shared" si="68"/>
        <v>0</v>
      </c>
      <c r="T1374" s="395"/>
      <c r="U1374" s="395"/>
      <c r="V1374" s="395"/>
      <c r="W1374" s="395"/>
      <c r="BA1374" s="553"/>
    </row>
    <row r="1375" spans="2:53" x14ac:dyDescent="0.35">
      <c r="B1375" s="80"/>
      <c r="C1375" s="119"/>
      <c r="D1375" s="119"/>
      <c r="E1375" s="202"/>
      <c r="F1375" s="119"/>
      <c r="G1375" s="120"/>
      <c r="H1375" s="41"/>
      <c r="I1375" s="41"/>
      <c r="J1375" s="329">
        <v>0</v>
      </c>
      <c r="K1375" s="329">
        <v>0</v>
      </c>
      <c r="L1375" s="391"/>
      <c r="M1375" s="150"/>
      <c r="O1375" s="555"/>
      <c r="P1375" s="556">
        <f t="shared" si="66"/>
        <v>0</v>
      </c>
      <c r="Q1375" s="556">
        <f t="shared" si="67"/>
        <v>0</v>
      </c>
      <c r="R1375" s="556">
        <f t="shared" si="68"/>
        <v>0</v>
      </c>
      <c r="S1375" s="556">
        <f t="shared" si="68"/>
        <v>0</v>
      </c>
      <c r="T1375" s="395"/>
      <c r="U1375" s="395"/>
      <c r="V1375" s="395"/>
      <c r="W1375" s="395"/>
      <c r="BA1375" s="553"/>
    </row>
    <row r="1376" spans="2:53" x14ac:dyDescent="0.35">
      <c r="B1376" s="80"/>
      <c r="C1376" s="119"/>
      <c r="D1376" s="119"/>
      <c r="E1376" s="202"/>
      <c r="F1376" s="119"/>
      <c r="G1376" s="120"/>
      <c r="H1376" s="41"/>
      <c r="I1376" s="41"/>
      <c r="J1376" s="329">
        <v>0</v>
      </c>
      <c r="K1376" s="329">
        <v>0</v>
      </c>
      <c r="L1376" s="391"/>
      <c r="M1376" s="150"/>
      <c r="O1376" s="555"/>
      <c r="P1376" s="556">
        <f t="shared" si="66"/>
        <v>0</v>
      </c>
      <c r="Q1376" s="556">
        <f t="shared" si="67"/>
        <v>0</v>
      </c>
      <c r="R1376" s="556">
        <f t="shared" si="68"/>
        <v>0</v>
      </c>
      <c r="S1376" s="556">
        <f t="shared" si="68"/>
        <v>0</v>
      </c>
      <c r="T1376" s="395"/>
      <c r="U1376" s="395"/>
      <c r="V1376" s="395"/>
      <c r="W1376" s="395"/>
      <c r="BA1376" s="553"/>
    </row>
    <row r="1377" spans="2:53" x14ac:dyDescent="0.35">
      <c r="B1377" s="80"/>
      <c r="C1377" s="119"/>
      <c r="D1377" s="119"/>
      <c r="E1377" s="202"/>
      <c r="F1377" s="119"/>
      <c r="G1377" s="120"/>
      <c r="H1377" s="41"/>
      <c r="I1377" s="41"/>
      <c r="J1377" s="329">
        <v>0</v>
      </c>
      <c r="K1377" s="329">
        <v>0</v>
      </c>
      <c r="L1377" s="391"/>
      <c r="M1377" s="150"/>
      <c r="O1377" s="555"/>
      <c r="P1377" s="556">
        <f t="shared" si="66"/>
        <v>0</v>
      </c>
      <c r="Q1377" s="556">
        <f t="shared" si="67"/>
        <v>0</v>
      </c>
      <c r="R1377" s="556">
        <f t="shared" si="68"/>
        <v>0</v>
      </c>
      <c r="S1377" s="556">
        <f t="shared" si="68"/>
        <v>0</v>
      </c>
      <c r="T1377" s="395"/>
      <c r="U1377" s="395"/>
      <c r="V1377" s="395"/>
      <c r="W1377" s="395"/>
      <c r="BA1377" s="553"/>
    </row>
    <row r="1378" spans="2:53" x14ac:dyDescent="0.35">
      <c r="B1378" s="80"/>
      <c r="C1378" s="119"/>
      <c r="D1378" s="119"/>
      <c r="E1378" s="202"/>
      <c r="F1378" s="119"/>
      <c r="G1378" s="120"/>
      <c r="H1378" s="41"/>
      <c r="I1378" s="41"/>
      <c r="J1378" s="329">
        <v>0</v>
      </c>
      <c r="K1378" s="329">
        <v>0</v>
      </c>
      <c r="L1378" s="391"/>
      <c r="M1378" s="150"/>
      <c r="O1378" s="555"/>
      <c r="P1378" s="556">
        <f t="shared" si="66"/>
        <v>0</v>
      </c>
      <c r="Q1378" s="556">
        <f t="shared" si="67"/>
        <v>0</v>
      </c>
      <c r="R1378" s="556">
        <f t="shared" si="68"/>
        <v>0</v>
      </c>
      <c r="S1378" s="556">
        <f t="shared" si="68"/>
        <v>0</v>
      </c>
      <c r="T1378" s="395"/>
      <c r="U1378" s="395"/>
      <c r="V1378" s="395"/>
      <c r="W1378" s="395"/>
      <c r="BA1378" s="553"/>
    </row>
    <row r="1379" spans="2:53" x14ac:dyDescent="0.35">
      <c r="B1379" s="80"/>
      <c r="C1379" s="119"/>
      <c r="D1379" s="119"/>
      <c r="E1379" s="202"/>
      <c r="F1379" s="119"/>
      <c r="G1379" s="120"/>
      <c r="H1379" s="41"/>
      <c r="I1379" s="41"/>
      <c r="J1379" s="329">
        <v>0</v>
      </c>
      <c r="K1379" s="329">
        <v>0</v>
      </c>
      <c r="L1379" s="391"/>
      <c r="M1379" s="150"/>
      <c r="O1379" s="555"/>
      <c r="P1379" s="556">
        <f t="shared" si="66"/>
        <v>0</v>
      </c>
      <c r="Q1379" s="556">
        <f t="shared" si="67"/>
        <v>0</v>
      </c>
      <c r="R1379" s="556">
        <f t="shared" si="68"/>
        <v>0</v>
      </c>
      <c r="S1379" s="556">
        <f t="shared" si="68"/>
        <v>0</v>
      </c>
      <c r="T1379" s="395"/>
      <c r="U1379" s="395"/>
      <c r="V1379" s="395"/>
      <c r="W1379" s="395"/>
      <c r="BA1379" s="553"/>
    </row>
    <row r="1380" spans="2:53" x14ac:dyDescent="0.35">
      <c r="B1380" s="80"/>
      <c r="C1380" s="119"/>
      <c r="D1380" s="119"/>
      <c r="E1380" s="202"/>
      <c r="F1380" s="119"/>
      <c r="G1380" s="120"/>
      <c r="H1380" s="41"/>
      <c r="I1380" s="41"/>
      <c r="J1380" s="329">
        <v>0</v>
      </c>
      <c r="K1380" s="329">
        <v>0</v>
      </c>
      <c r="L1380" s="391"/>
      <c r="M1380" s="150"/>
      <c r="O1380" s="555"/>
      <c r="P1380" s="556">
        <f t="shared" si="66"/>
        <v>0</v>
      </c>
      <c r="Q1380" s="556">
        <f t="shared" si="67"/>
        <v>0</v>
      </c>
      <c r="R1380" s="556">
        <f t="shared" si="68"/>
        <v>0</v>
      </c>
      <c r="S1380" s="556">
        <f t="shared" si="68"/>
        <v>0</v>
      </c>
      <c r="T1380" s="395"/>
      <c r="U1380" s="395"/>
      <c r="V1380" s="395"/>
      <c r="W1380" s="395"/>
      <c r="BA1380" s="553"/>
    </row>
    <row r="1381" spans="2:53" x14ac:dyDescent="0.35">
      <c r="B1381" s="80"/>
      <c r="C1381" s="119"/>
      <c r="D1381" s="119"/>
      <c r="E1381" s="202"/>
      <c r="F1381" s="119"/>
      <c r="G1381" s="120"/>
      <c r="H1381" s="41"/>
      <c r="I1381" s="41"/>
      <c r="J1381" s="329">
        <v>0</v>
      </c>
      <c r="K1381" s="329">
        <v>0</v>
      </c>
      <c r="L1381" s="391"/>
      <c r="M1381" s="150"/>
      <c r="O1381" s="555"/>
      <c r="P1381" s="556">
        <f t="shared" si="66"/>
        <v>0</v>
      </c>
      <c r="Q1381" s="556">
        <f t="shared" si="67"/>
        <v>0</v>
      </c>
      <c r="R1381" s="556">
        <f t="shared" si="68"/>
        <v>0</v>
      </c>
      <c r="S1381" s="556">
        <f t="shared" si="68"/>
        <v>0</v>
      </c>
      <c r="T1381" s="395"/>
      <c r="U1381" s="395"/>
      <c r="V1381" s="395"/>
      <c r="W1381" s="395"/>
      <c r="BA1381" s="553"/>
    </row>
    <row r="1382" spans="2:53" x14ac:dyDescent="0.35">
      <c r="B1382" s="80"/>
      <c r="C1382" s="119"/>
      <c r="D1382" s="119"/>
      <c r="E1382" s="202"/>
      <c r="F1382" s="119"/>
      <c r="G1382" s="120"/>
      <c r="H1382" s="41"/>
      <c r="I1382" s="41"/>
      <c r="J1382" s="329">
        <v>0</v>
      </c>
      <c r="K1382" s="329">
        <v>0</v>
      </c>
      <c r="L1382" s="391"/>
      <c r="M1382" s="150"/>
      <c r="O1382" s="555"/>
      <c r="P1382" s="556">
        <f t="shared" si="66"/>
        <v>0</v>
      </c>
      <c r="Q1382" s="556">
        <f t="shared" si="67"/>
        <v>0</v>
      </c>
      <c r="R1382" s="556">
        <f t="shared" si="68"/>
        <v>0</v>
      </c>
      <c r="S1382" s="556">
        <f t="shared" si="68"/>
        <v>0</v>
      </c>
      <c r="T1382" s="395"/>
      <c r="U1382" s="395"/>
      <c r="V1382" s="395"/>
      <c r="W1382" s="395"/>
      <c r="BA1382" s="553"/>
    </row>
    <row r="1383" spans="2:53" x14ac:dyDescent="0.35">
      <c r="B1383" s="80"/>
      <c r="C1383" s="119"/>
      <c r="D1383" s="119"/>
      <c r="E1383" s="202"/>
      <c r="F1383" s="119"/>
      <c r="G1383" s="120"/>
      <c r="H1383" s="41"/>
      <c r="I1383" s="41"/>
      <c r="J1383" s="329">
        <v>0</v>
      </c>
      <c r="K1383" s="329">
        <v>0</v>
      </c>
      <c r="L1383" s="391"/>
      <c r="M1383" s="150"/>
      <c r="O1383" s="555"/>
      <c r="P1383" s="556">
        <f t="shared" si="66"/>
        <v>0</v>
      </c>
      <c r="Q1383" s="556">
        <f t="shared" si="67"/>
        <v>0</v>
      </c>
      <c r="R1383" s="556">
        <f t="shared" si="68"/>
        <v>0</v>
      </c>
      <c r="S1383" s="556">
        <f t="shared" si="68"/>
        <v>0</v>
      </c>
      <c r="T1383" s="395"/>
      <c r="U1383" s="395"/>
      <c r="V1383" s="395"/>
      <c r="W1383" s="395"/>
      <c r="BA1383" s="553"/>
    </row>
    <row r="1384" spans="2:53" x14ac:dyDescent="0.35">
      <c r="B1384" s="80"/>
      <c r="C1384" s="119"/>
      <c r="D1384" s="119"/>
      <c r="E1384" s="202"/>
      <c r="F1384" s="119"/>
      <c r="G1384" s="120"/>
      <c r="H1384" s="41"/>
      <c r="I1384" s="41"/>
      <c r="J1384" s="329">
        <v>0</v>
      </c>
      <c r="K1384" s="329">
        <v>0</v>
      </c>
      <c r="L1384" s="391"/>
      <c r="M1384" s="150"/>
      <c r="O1384" s="555"/>
      <c r="P1384" s="556">
        <f t="shared" si="66"/>
        <v>0</v>
      </c>
      <c r="Q1384" s="556">
        <f t="shared" si="67"/>
        <v>0</v>
      </c>
      <c r="R1384" s="556">
        <f t="shared" si="68"/>
        <v>0</v>
      </c>
      <c r="S1384" s="556">
        <f t="shared" si="68"/>
        <v>0</v>
      </c>
      <c r="T1384" s="395"/>
      <c r="U1384" s="395"/>
      <c r="V1384" s="395"/>
      <c r="W1384" s="395"/>
      <c r="BA1384" s="553"/>
    </row>
    <row r="1385" spans="2:53" x14ac:dyDescent="0.35">
      <c r="B1385" s="80"/>
      <c r="C1385" s="119"/>
      <c r="D1385" s="119"/>
      <c r="E1385" s="202"/>
      <c r="F1385" s="119"/>
      <c r="G1385" s="120"/>
      <c r="H1385" s="41"/>
      <c r="I1385" s="41"/>
      <c r="J1385" s="329">
        <v>0</v>
      </c>
      <c r="K1385" s="329">
        <v>0</v>
      </c>
      <c r="L1385" s="391"/>
      <c r="M1385" s="150"/>
      <c r="O1385" s="555"/>
      <c r="P1385" s="556">
        <f t="shared" si="66"/>
        <v>0</v>
      </c>
      <c r="Q1385" s="556">
        <f t="shared" si="67"/>
        <v>0</v>
      </c>
      <c r="R1385" s="556">
        <f t="shared" si="68"/>
        <v>0</v>
      </c>
      <c r="S1385" s="556">
        <f t="shared" si="68"/>
        <v>0</v>
      </c>
      <c r="T1385" s="395"/>
      <c r="U1385" s="395"/>
      <c r="V1385" s="395"/>
      <c r="W1385" s="395"/>
      <c r="BA1385" s="553"/>
    </row>
    <row r="1386" spans="2:53" x14ac:dyDescent="0.35">
      <c r="B1386" s="80"/>
      <c r="C1386" s="119"/>
      <c r="D1386" s="119"/>
      <c r="E1386" s="202"/>
      <c r="F1386" s="119"/>
      <c r="G1386" s="120"/>
      <c r="H1386" s="41"/>
      <c r="I1386" s="41"/>
      <c r="J1386" s="329">
        <v>0</v>
      </c>
      <c r="K1386" s="329">
        <v>0</v>
      </c>
      <c r="L1386" s="391"/>
      <c r="M1386" s="150"/>
      <c r="O1386" s="555"/>
      <c r="P1386" s="556">
        <f t="shared" si="66"/>
        <v>0</v>
      </c>
      <c r="Q1386" s="556">
        <f t="shared" si="67"/>
        <v>0</v>
      </c>
      <c r="R1386" s="556">
        <f t="shared" si="68"/>
        <v>0</v>
      </c>
      <c r="S1386" s="556">
        <f t="shared" si="68"/>
        <v>0</v>
      </c>
      <c r="T1386" s="395"/>
      <c r="U1386" s="395"/>
      <c r="V1386" s="395"/>
      <c r="W1386" s="395"/>
      <c r="BA1386" s="553"/>
    </row>
    <row r="1387" spans="2:53" x14ac:dyDescent="0.35">
      <c r="B1387" s="80"/>
      <c r="C1387" s="119"/>
      <c r="D1387" s="119"/>
      <c r="E1387" s="202"/>
      <c r="F1387" s="119"/>
      <c r="G1387" s="120"/>
      <c r="H1387" s="41"/>
      <c r="I1387" s="41"/>
      <c r="J1387" s="329">
        <v>0</v>
      </c>
      <c r="K1387" s="329">
        <v>0</v>
      </c>
      <c r="L1387" s="391"/>
      <c r="M1387" s="150"/>
      <c r="O1387" s="555"/>
      <c r="P1387" s="556">
        <f t="shared" si="66"/>
        <v>0</v>
      </c>
      <c r="Q1387" s="556">
        <f t="shared" si="67"/>
        <v>0</v>
      </c>
      <c r="R1387" s="556">
        <f t="shared" si="68"/>
        <v>0</v>
      </c>
      <c r="S1387" s="556">
        <f t="shared" si="68"/>
        <v>0</v>
      </c>
      <c r="T1387" s="395"/>
      <c r="U1387" s="395"/>
      <c r="V1387" s="395"/>
      <c r="W1387" s="395"/>
      <c r="BA1387" s="553"/>
    </row>
    <row r="1388" spans="2:53" x14ac:dyDescent="0.35">
      <c r="B1388" s="80"/>
      <c r="C1388" s="119"/>
      <c r="D1388" s="119"/>
      <c r="E1388" s="202"/>
      <c r="F1388" s="119"/>
      <c r="G1388" s="120"/>
      <c r="H1388" s="41"/>
      <c r="I1388" s="41"/>
      <c r="J1388" s="329">
        <v>0</v>
      </c>
      <c r="K1388" s="329">
        <v>0</v>
      </c>
      <c r="L1388" s="391"/>
      <c r="M1388" s="150"/>
      <c r="O1388" s="555"/>
      <c r="P1388" s="556">
        <f t="shared" si="66"/>
        <v>0</v>
      </c>
      <c r="Q1388" s="556">
        <f t="shared" si="67"/>
        <v>0</v>
      </c>
      <c r="R1388" s="556">
        <f t="shared" si="68"/>
        <v>0</v>
      </c>
      <c r="S1388" s="556">
        <f t="shared" si="68"/>
        <v>0</v>
      </c>
      <c r="T1388" s="395"/>
      <c r="U1388" s="395"/>
      <c r="V1388" s="395"/>
      <c r="W1388" s="395"/>
      <c r="BA1388" s="553"/>
    </row>
    <row r="1389" spans="2:53" x14ac:dyDescent="0.35">
      <c r="B1389" s="80"/>
      <c r="C1389" s="119"/>
      <c r="D1389" s="119"/>
      <c r="E1389" s="202"/>
      <c r="F1389" s="119"/>
      <c r="G1389" s="120"/>
      <c r="H1389" s="41"/>
      <c r="I1389" s="41"/>
      <c r="J1389" s="329">
        <v>0</v>
      </c>
      <c r="K1389" s="329">
        <v>0</v>
      </c>
      <c r="L1389" s="391"/>
      <c r="M1389" s="150"/>
      <c r="O1389" s="555"/>
      <c r="P1389" s="556">
        <f t="shared" si="66"/>
        <v>0</v>
      </c>
      <c r="Q1389" s="556">
        <f t="shared" si="67"/>
        <v>0</v>
      </c>
      <c r="R1389" s="556">
        <f t="shared" si="68"/>
        <v>0</v>
      </c>
      <c r="S1389" s="556">
        <f t="shared" si="68"/>
        <v>0</v>
      </c>
      <c r="T1389" s="395"/>
      <c r="U1389" s="395"/>
      <c r="V1389" s="395"/>
      <c r="W1389" s="395"/>
      <c r="BA1389" s="553"/>
    </row>
    <row r="1390" spans="2:53" x14ac:dyDescent="0.35">
      <c r="B1390" s="80"/>
      <c r="C1390" s="119"/>
      <c r="D1390" s="119"/>
      <c r="E1390" s="202"/>
      <c r="F1390" s="119"/>
      <c r="G1390" s="120"/>
      <c r="H1390" s="41"/>
      <c r="I1390" s="41"/>
      <c r="J1390" s="329">
        <v>0</v>
      </c>
      <c r="K1390" s="329">
        <v>0</v>
      </c>
      <c r="L1390" s="391"/>
      <c r="M1390" s="150"/>
      <c r="O1390" s="555"/>
      <c r="P1390" s="556">
        <f t="shared" si="66"/>
        <v>0</v>
      </c>
      <c r="Q1390" s="556">
        <f t="shared" si="67"/>
        <v>0</v>
      </c>
      <c r="R1390" s="556">
        <f t="shared" si="68"/>
        <v>0</v>
      </c>
      <c r="S1390" s="556">
        <f t="shared" si="68"/>
        <v>0</v>
      </c>
      <c r="T1390" s="395"/>
      <c r="U1390" s="395"/>
      <c r="V1390" s="395"/>
      <c r="W1390" s="395"/>
      <c r="BA1390" s="553"/>
    </row>
    <row r="1391" spans="2:53" x14ac:dyDescent="0.35">
      <c r="B1391" s="80"/>
      <c r="C1391" s="119"/>
      <c r="D1391" s="119"/>
      <c r="E1391" s="202"/>
      <c r="F1391" s="119"/>
      <c r="G1391" s="120"/>
      <c r="H1391" s="41"/>
      <c r="I1391" s="41"/>
      <c r="J1391" s="329">
        <v>0</v>
      </c>
      <c r="K1391" s="329">
        <v>0</v>
      </c>
      <c r="L1391" s="391"/>
      <c r="M1391" s="150"/>
      <c r="O1391" s="555"/>
      <c r="P1391" s="556">
        <f t="shared" si="66"/>
        <v>0</v>
      </c>
      <c r="Q1391" s="556">
        <f t="shared" si="67"/>
        <v>0</v>
      </c>
      <c r="R1391" s="556">
        <f t="shared" si="68"/>
        <v>0</v>
      </c>
      <c r="S1391" s="556">
        <f t="shared" si="68"/>
        <v>0</v>
      </c>
      <c r="T1391" s="395"/>
      <c r="U1391" s="395"/>
      <c r="V1391" s="395"/>
      <c r="W1391" s="395"/>
      <c r="BA1391" s="553"/>
    </row>
    <row r="1392" spans="2:53" x14ac:dyDescent="0.35">
      <c r="B1392" s="80"/>
      <c r="C1392" s="119"/>
      <c r="D1392" s="119"/>
      <c r="E1392" s="202"/>
      <c r="F1392" s="119"/>
      <c r="G1392" s="120"/>
      <c r="H1392" s="41"/>
      <c r="I1392" s="41"/>
      <c r="J1392" s="329">
        <v>0</v>
      </c>
      <c r="K1392" s="329">
        <v>0</v>
      </c>
      <c r="L1392" s="391"/>
      <c r="M1392" s="150"/>
      <c r="O1392" s="555"/>
      <c r="P1392" s="556">
        <f t="shared" si="66"/>
        <v>0</v>
      </c>
      <c r="Q1392" s="556">
        <f t="shared" si="67"/>
        <v>0</v>
      </c>
      <c r="R1392" s="556">
        <f t="shared" si="68"/>
        <v>0</v>
      </c>
      <c r="S1392" s="556">
        <f t="shared" si="68"/>
        <v>0</v>
      </c>
      <c r="T1392" s="395"/>
      <c r="U1392" s="395"/>
      <c r="V1392" s="395"/>
      <c r="W1392" s="395"/>
      <c r="BA1392" s="553"/>
    </row>
    <row r="1393" spans="2:53" x14ac:dyDescent="0.35">
      <c r="B1393" s="80"/>
      <c r="C1393" s="119"/>
      <c r="D1393" s="119"/>
      <c r="E1393" s="202"/>
      <c r="F1393" s="119"/>
      <c r="G1393" s="120"/>
      <c r="H1393" s="41"/>
      <c r="I1393" s="41"/>
      <c r="J1393" s="329">
        <v>0</v>
      </c>
      <c r="K1393" s="329">
        <v>0</v>
      </c>
      <c r="L1393" s="391"/>
      <c r="M1393" s="150"/>
      <c r="O1393" s="555"/>
      <c r="P1393" s="556">
        <f t="shared" si="66"/>
        <v>0</v>
      </c>
      <c r="Q1393" s="556">
        <f t="shared" si="67"/>
        <v>0</v>
      </c>
      <c r="R1393" s="556">
        <f t="shared" si="68"/>
        <v>0</v>
      </c>
      <c r="S1393" s="556">
        <f t="shared" si="68"/>
        <v>0</v>
      </c>
      <c r="T1393" s="395"/>
      <c r="U1393" s="395"/>
      <c r="V1393" s="395"/>
      <c r="W1393" s="395"/>
      <c r="BA1393" s="553"/>
    </row>
    <row r="1394" spans="2:53" x14ac:dyDescent="0.35">
      <c r="B1394" s="80"/>
      <c r="C1394" s="119"/>
      <c r="D1394" s="119"/>
      <c r="E1394" s="202"/>
      <c r="F1394" s="119"/>
      <c r="G1394" s="120"/>
      <c r="H1394" s="41"/>
      <c r="I1394" s="41"/>
      <c r="J1394" s="329">
        <v>0</v>
      </c>
      <c r="K1394" s="329">
        <v>0</v>
      </c>
      <c r="L1394" s="391"/>
      <c r="M1394" s="150"/>
      <c r="O1394" s="555"/>
      <c r="P1394" s="556">
        <f t="shared" ref="P1394:P1457" si="69">J1394*$G$32</f>
        <v>0</v>
      </c>
      <c r="Q1394" s="556">
        <f t="shared" ref="Q1394:Q1457" si="70">K1394*$G$42</f>
        <v>0</v>
      </c>
      <c r="R1394" s="556">
        <f t="shared" ref="R1394:S1457" si="71">P1394-J1394</f>
        <v>0</v>
      </c>
      <c r="S1394" s="556">
        <f t="shared" si="71"/>
        <v>0</v>
      </c>
      <c r="T1394" s="395"/>
      <c r="U1394" s="395"/>
      <c r="V1394" s="395"/>
      <c r="W1394" s="395"/>
      <c r="BA1394" s="553"/>
    </row>
    <row r="1395" spans="2:53" x14ac:dyDescent="0.35">
      <c r="B1395" s="80"/>
      <c r="C1395" s="119"/>
      <c r="D1395" s="119"/>
      <c r="E1395" s="202"/>
      <c r="F1395" s="119"/>
      <c r="G1395" s="120"/>
      <c r="H1395" s="41"/>
      <c r="I1395" s="41"/>
      <c r="J1395" s="329">
        <v>0</v>
      </c>
      <c r="K1395" s="329">
        <v>0</v>
      </c>
      <c r="L1395" s="391"/>
      <c r="M1395" s="150"/>
      <c r="O1395" s="555"/>
      <c r="P1395" s="556">
        <f t="shared" si="69"/>
        <v>0</v>
      </c>
      <c r="Q1395" s="556">
        <f t="shared" si="70"/>
        <v>0</v>
      </c>
      <c r="R1395" s="556">
        <f t="shared" si="71"/>
        <v>0</v>
      </c>
      <c r="S1395" s="556">
        <f t="shared" si="71"/>
        <v>0</v>
      </c>
      <c r="T1395" s="395"/>
      <c r="U1395" s="395"/>
      <c r="V1395" s="395"/>
      <c r="W1395" s="395"/>
      <c r="BA1395" s="553"/>
    </row>
    <row r="1396" spans="2:53" x14ac:dyDescent="0.35">
      <c r="B1396" s="80"/>
      <c r="C1396" s="119"/>
      <c r="D1396" s="119"/>
      <c r="E1396" s="202"/>
      <c r="F1396" s="119"/>
      <c r="G1396" s="120"/>
      <c r="H1396" s="41"/>
      <c r="I1396" s="41"/>
      <c r="J1396" s="329">
        <v>0</v>
      </c>
      <c r="K1396" s="329">
        <v>0</v>
      </c>
      <c r="L1396" s="391"/>
      <c r="M1396" s="150"/>
      <c r="O1396" s="555"/>
      <c r="P1396" s="556">
        <f t="shared" si="69"/>
        <v>0</v>
      </c>
      <c r="Q1396" s="556">
        <f t="shared" si="70"/>
        <v>0</v>
      </c>
      <c r="R1396" s="556">
        <f t="shared" si="71"/>
        <v>0</v>
      </c>
      <c r="S1396" s="556">
        <f t="shared" si="71"/>
        <v>0</v>
      </c>
      <c r="T1396" s="395"/>
      <c r="U1396" s="395"/>
      <c r="V1396" s="395"/>
      <c r="W1396" s="395"/>
      <c r="BA1396" s="553"/>
    </row>
    <row r="1397" spans="2:53" x14ac:dyDescent="0.35">
      <c r="B1397" s="80"/>
      <c r="C1397" s="119"/>
      <c r="D1397" s="119"/>
      <c r="E1397" s="202"/>
      <c r="F1397" s="119"/>
      <c r="G1397" s="120"/>
      <c r="H1397" s="41"/>
      <c r="I1397" s="41"/>
      <c r="J1397" s="329">
        <v>0</v>
      </c>
      <c r="K1397" s="329">
        <v>0</v>
      </c>
      <c r="L1397" s="391"/>
      <c r="M1397" s="150"/>
      <c r="O1397" s="555"/>
      <c r="P1397" s="556">
        <f t="shared" si="69"/>
        <v>0</v>
      </c>
      <c r="Q1397" s="556">
        <f t="shared" si="70"/>
        <v>0</v>
      </c>
      <c r="R1397" s="556">
        <f t="shared" si="71"/>
        <v>0</v>
      </c>
      <c r="S1397" s="556">
        <f t="shared" si="71"/>
        <v>0</v>
      </c>
      <c r="T1397" s="395"/>
      <c r="U1397" s="395"/>
      <c r="V1397" s="395"/>
      <c r="W1397" s="395"/>
      <c r="BA1397" s="553"/>
    </row>
    <row r="1398" spans="2:53" x14ac:dyDescent="0.35">
      <c r="B1398" s="80"/>
      <c r="C1398" s="119"/>
      <c r="D1398" s="119"/>
      <c r="E1398" s="202"/>
      <c r="F1398" s="119"/>
      <c r="G1398" s="120"/>
      <c r="H1398" s="41"/>
      <c r="I1398" s="41"/>
      <c r="J1398" s="329">
        <v>0</v>
      </c>
      <c r="K1398" s="329">
        <v>0</v>
      </c>
      <c r="L1398" s="391"/>
      <c r="M1398" s="150"/>
      <c r="O1398" s="555"/>
      <c r="P1398" s="556">
        <f t="shared" si="69"/>
        <v>0</v>
      </c>
      <c r="Q1398" s="556">
        <f t="shared" si="70"/>
        <v>0</v>
      </c>
      <c r="R1398" s="556">
        <f t="shared" si="71"/>
        <v>0</v>
      </c>
      <c r="S1398" s="556">
        <f t="shared" si="71"/>
        <v>0</v>
      </c>
      <c r="T1398" s="395"/>
      <c r="U1398" s="395"/>
      <c r="V1398" s="395"/>
      <c r="W1398" s="395"/>
      <c r="BA1398" s="553"/>
    </row>
    <row r="1399" spans="2:53" x14ac:dyDescent="0.35">
      <c r="B1399" s="80"/>
      <c r="C1399" s="119"/>
      <c r="D1399" s="119"/>
      <c r="E1399" s="202"/>
      <c r="F1399" s="119"/>
      <c r="G1399" s="120"/>
      <c r="H1399" s="41"/>
      <c r="I1399" s="41"/>
      <c r="J1399" s="329">
        <v>0</v>
      </c>
      <c r="K1399" s="329">
        <v>0</v>
      </c>
      <c r="L1399" s="391"/>
      <c r="M1399" s="150"/>
      <c r="O1399" s="555"/>
      <c r="P1399" s="556">
        <f t="shared" si="69"/>
        <v>0</v>
      </c>
      <c r="Q1399" s="556">
        <f t="shared" si="70"/>
        <v>0</v>
      </c>
      <c r="R1399" s="556">
        <f t="shared" si="71"/>
        <v>0</v>
      </c>
      <c r="S1399" s="556">
        <f t="shared" si="71"/>
        <v>0</v>
      </c>
      <c r="T1399" s="395"/>
      <c r="U1399" s="395"/>
      <c r="V1399" s="395"/>
      <c r="W1399" s="395"/>
      <c r="BA1399" s="553"/>
    </row>
    <row r="1400" spans="2:53" x14ac:dyDescent="0.35">
      <c r="B1400" s="80"/>
      <c r="C1400" s="119"/>
      <c r="D1400" s="119"/>
      <c r="E1400" s="202"/>
      <c r="F1400" s="119"/>
      <c r="G1400" s="120"/>
      <c r="H1400" s="41"/>
      <c r="I1400" s="41"/>
      <c r="J1400" s="329">
        <v>0</v>
      </c>
      <c r="K1400" s="329">
        <v>0</v>
      </c>
      <c r="L1400" s="391"/>
      <c r="M1400" s="150"/>
      <c r="O1400" s="555"/>
      <c r="P1400" s="556">
        <f t="shared" si="69"/>
        <v>0</v>
      </c>
      <c r="Q1400" s="556">
        <f t="shared" si="70"/>
        <v>0</v>
      </c>
      <c r="R1400" s="556">
        <f t="shared" si="71"/>
        <v>0</v>
      </c>
      <c r="S1400" s="556">
        <f t="shared" si="71"/>
        <v>0</v>
      </c>
      <c r="T1400" s="395"/>
      <c r="U1400" s="395"/>
      <c r="V1400" s="395"/>
      <c r="W1400" s="395"/>
      <c r="BA1400" s="553"/>
    </row>
    <row r="1401" spans="2:53" x14ac:dyDescent="0.35">
      <c r="B1401" s="80"/>
      <c r="C1401" s="119"/>
      <c r="D1401" s="119"/>
      <c r="E1401" s="202"/>
      <c r="F1401" s="119"/>
      <c r="G1401" s="120"/>
      <c r="H1401" s="41"/>
      <c r="I1401" s="41"/>
      <c r="J1401" s="329">
        <v>0</v>
      </c>
      <c r="K1401" s="329">
        <v>0</v>
      </c>
      <c r="L1401" s="391"/>
      <c r="M1401" s="150"/>
      <c r="O1401" s="555"/>
      <c r="P1401" s="556">
        <f t="shared" si="69"/>
        <v>0</v>
      </c>
      <c r="Q1401" s="556">
        <f t="shared" si="70"/>
        <v>0</v>
      </c>
      <c r="R1401" s="556">
        <f t="shared" si="71"/>
        <v>0</v>
      </c>
      <c r="S1401" s="556">
        <f t="shared" si="71"/>
        <v>0</v>
      </c>
      <c r="T1401" s="395"/>
      <c r="U1401" s="395"/>
      <c r="V1401" s="395"/>
      <c r="W1401" s="395"/>
      <c r="BA1401" s="553"/>
    </row>
    <row r="1402" spans="2:53" x14ac:dyDescent="0.35">
      <c r="B1402" s="80"/>
      <c r="C1402" s="119"/>
      <c r="D1402" s="119"/>
      <c r="E1402" s="202"/>
      <c r="F1402" s="119"/>
      <c r="G1402" s="120"/>
      <c r="H1402" s="41"/>
      <c r="I1402" s="41"/>
      <c r="J1402" s="329">
        <v>0</v>
      </c>
      <c r="K1402" s="329">
        <v>0</v>
      </c>
      <c r="L1402" s="391"/>
      <c r="M1402" s="150"/>
      <c r="O1402" s="555"/>
      <c r="P1402" s="556">
        <f t="shared" si="69"/>
        <v>0</v>
      </c>
      <c r="Q1402" s="556">
        <f t="shared" si="70"/>
        <v>0</v>
      </c>
      <c r="R1402" s="556">
        <f t="shared" si="71"/>
        <v>0</v>
      </c>
      <c r="S1402" s="556">
        <f t="shared" si="71"/>
        <v>0</v>
      </c>
      <c r="T1402" s="395"/>
      <c r="U1402" s="395"/>
      <c r="V1402" s="395"/>
      <c r="W1402" s="395"/>
      <c r="BA1402" s="553"/>
    </row>
    <row r="1403" spans="2:53" x14ac:dyDescent="0.35">
      <c r="B1403" s="80"/>
      <c r="C1403" s="119"/>
      <c r="D1403" s="119"/>
      <c r="E1403" s="202"/>
      <c r="F1403" s="119"/>
      <c r="G1403" s="120"/>
      <c r="H1403" s="41"/>
      <c r="I1403" s="41"/>
      <c r="J1403" s="329">
        <v>0</v>
      </c>
      <c r="K1403" s="329">
        <v>0</v>
      </c>
      <c r="L1403" s="391"/>
      <c r="M1403" s="150"/>
      <c r="O1403" s="555"/>
      <c r="P1403" s="556">
        <f t="shared" si="69"/>
        <v>0</v>
      </c>
      <c r="Q1403" s="556">
        <f t="shared" si="70"/>
        <v>0</v>
      </c>
      <c r="R1403" s="556">
        <f t="shared" si="71"/>
        <v>0</v>
      </c>
      <c r="S1403" s="556">
        <f t="shared" si="71"/>
        <v>0</v>
      </c>
      <c r="T1403" s="395"/>
      <c r="U1403" s="395"/>
      <c r="V1403" s="395"/>
      <c r="W1403" s="395"/>
      <c r="BA1403" s="553"/>
    </row>
    <row r="1404" spans="2:53" x14ac:dyDescent="0.35">
      <c r="B1404" s="80"/>
      <c r="C1404" s="119"/>
      <c r="D1404" s="119"/>
      <c r="E1404" s="202"/>
      <c r="F1404" s="119"/>
      <c r="G1404" s="120"/>
      <c r="H1404" s="41"/>
      <c r="I1404" s="41"/>
      <c r="J1404" s="329">
        <v>0</v>
      </c>
      <c r="K1404" s="329">
        <v>0</v>
      </c>
      <c r="L1404" s="391"/>
      <c r="M1404" s="150"/>
      <c r="O1404" s="555"/>
      <c r="P1404" s="556">
        <f t="shared" si="69"/>
        <v>0</v>
      </c>
      <c r="Q1404" s="556">
        <f t="shared" si="70"/>
        <v>0</v>
      </c>
      <c r="R1404" s="556">
        <f t="shared" si="71"/>
        <v>0</v>
      </c>
      <c r="S1404" s="556">
        <f t="shared" si="71"/>
        <v>0</v>
      </c>
      <c r="T1404" s="395"/>
      <c r="U1404" s="395"/>
      <c r="V1404" s="395"/>
      <c r="W1404" s="395"/>
      <c r="BA1404" s="553"/>
    </row>
    <row r="1405" spans="2:53" x14ac:dyDescent="0.35">
      <c r="B1405" s="80"/>
      <c r="C1405" s="119"/>
      <c r="D1405" s="119"/>
      <c r="E1405" s="202"/>
      <c r="F1405" s="119"/>
      <c r="G1405" s="120"/>
      <c r="H1405" s="41"/>
      <c r="I1405" s="41"/>
      <c r="J1405" s="329">
        <v>0</v>
      </c>
      <c r="K1405" s="329">
        <v>0</v>
      </c>
      <c r="L1405" s="391"/>
      <c r="M1405" s="150"/>
      <c r="O1405" s="555"/>
      <c r="P1405" s="556">
        <f t="shared" si="69"/>
        <v>0</v>
      </c>
      <c r="Q1405" s="556">
        <f t="shared" si="70"/>
        <v>0</v>
      </c>
      <c r="R1405" s="556">
        <f t="shared" si="71"/>
        <v>0</v>
      </c>
      <c r="S1405" s="556">
        <f t="shared" si="71"/>
        <v>0</v>
      </c>
      <c r="T1405" s="395"/>
      <c r="U1405" s="395"/>
      <c r="V1405" s="395"/>
      <c r="W1405" s="395"/>
      <c r="BA1405" s="553"/>
    </row>
    <row r="1406" spans="2:53" x14ac:dyDescent="0.35">
      <c r="B1406" s="80"/>
      <c r="C1406" s="119"/>
      <c r="D1406" s="119"/>
      <c r="E1406" s="202"/>
      <c r="F1406" s="119"/>
      <c r="G1406" s="120"/>
      <c r="H1406" s="41"/>
      <c r="I1406" s="41"/>
      <c r="J1406" s="329">
        <v>0</v>
      </c>
      <c r="K1406" s="329">
        <v>0</v>
      </c>
      <c r="L1406" s="391"/>
      <c r="M1406" s="150"/>
      <c r="O1406" s="555"/>
      <c r="P1406" s="556">
        <f t="shared" si="69"/>
        <v>0</v>
      </c>
      <c r="Q1406" s="556">
        <f t="shared" si="70"/>
        <v>0</v>
      </c>
      <c r="R1406" s="556">
        <f t="shared" si="71"/>
        <v>0</v>
      </c>
      <c r="S1406" s="556">
        <f t="shared" si="71"/>
        <v>0</v>
      </c>
      <c r="T1406" s="395"/>
      <c r="U1406" s="395"/>
      <c r="V1406" s="395"/>
      <c r="W1406" s="395"/>
      <c r="BA1406" s="553"/>
    </row>
    <row r="1407" spans="2:53" x14ac:dyDescent="0.35">
      <c r="B1407" s="80"/>
      <c r="C1407" s="119"/>
      <c r="D1407" s="119"/>
      <c r="E1407" s="202"/>
      <c r="F1407" s="119"/>
      <c r="G1407" s="120"/>
      <c r="H1407" s="41"/>
      <c r="I1407" s="41"/>
      <c r="J1407" s="329">
        <v>0</v>
      </c>
      <c r="K1407" s="329">
        <v>0</v>
      </c>
      <c r="L1407" s="391"/>
      <c r="M1407" s="150"/>
      <c r="O1407" s="555"/>
      <c r="P1407" s="556">
        <f t="shared" si="69"/>
        <v>0</v>
      </c>
      <c r="Q1407" s="556">
        <f t="shared" si="70"/>
        <v>0</v>
      </c>
      <c r="R1407" s="556">
        <f t="shared" si="71"/>
        <v>0</v>
      </c>
      <c r="S1407" s="556">
        <f t="shared" si="71"/>
        <v>0</v>
      </c>
      <c r="T1407" s="395"/>
      <c r="U1407" s="395"/>
      <c r="V1407" s="395"/>
      <c r="W1407" s="395"/>
      <c r="BA1407" s="553"/>
    </row>
    <row r="1408" spans="2:53" x14ac:dyDescent="0.35">
      <c r="B1408" s="80"/>
      <c r="C1408" s="119"/>
      <c r="D1408" s="119"/>
      <c r="E1408" s="202"/>
      <c r="F1408" s="119"/>
      <c r="G1408" s="120"/>
      <c r="H1408" s="41"/>
      <c r="I1408" s="41"/>
      <c r="J1408" s="329">
        <v>0</v>
      </c>
      <c r="K1408" s="329">
        <v>0</v>
      </c>
      <c r="L1408" s="391"/>
      <c r="M1408" s="150"/>
      <c r="O1408" s="555"/>
      <c r="P1408" s="556">
        <f t="shared" si="69"/>
        <v>0</v>
      </c>
      <c r="Q1408" s="556">
        <f t="shared" si="70"/>
        <v>0</v>
      </c>
      <c r="R1408" s="556">
        <f t="shared" si="71"/>
        <v>0</v>
      </c>
      <c r="S1408" s="556">
        <f t="shared" si="71"/>
        <v>0</v>
      </c>
      <c r="T1408" s="395"/>
      <c r="U1408" s="395"/>
      <c r="V1408" s="395"/>
      <c r="W1408" s="395"/>
      <c r="BA1408" s="553"/>
    </row>
    <row r="1409" spans="2:53" x14ac:dyDescent="0.35">
      <c r="B1409" s="80"/>
      <c r="C1409" s="119"/>
      <c r="D1409" s="119"/>
      <c r="E1409" s="202"/>
      <c r="F1409" s="119"/>
      <c r="G1409" s="120"/>
      <c r="H1409" s="41"/>
      <c r="I1409" s="41"/>
      <c r="J1409" s="329">
        <v>0</v>
      </c>
      <c r="K1409" s="329">
        <v>0</v>
      </c>
      <c r="L1409" s="391"/>
      <c r="M1409" s="150"/>
      <c r="O1409" s="555"/>
      <c r="P1409" s="556">
        <f t="shared" si="69"/>
        <v>0</v>
      </c>
      <c r="Q1409" s="556">
        <f t="shared" si="70"/>
        <v>0</v>
      </c>
      <c r="R1409" s="556">
        <f t="shared" si="71"/>
        <v>0</v>
      </c>
      <c r="S1409" s="556">
        <f t="shared" si="71"/>
        <v>0</v>
      </c>
      <c r="T1409" s="395"/>
      <c r="U1409" s="395"/>
      <c r="V1409" s="395"/>
      <c r="W1409" s="395"/>
      <c r="BA1409" s="553"/>
    </row>
    <row r="1410" spans="2:53" x14ac:dyDescent="0.35">
      <c r="B1410" s="80"/>
      <c r="C1410" s="119"/>
      <c r="D1410" s="119"/>
      <c r="E1410" s="202"/>
      <c r="F1410" s="119"/>
      <c r="G1410" s="120"/>
      <c r="H1410" s="41"/>
      <c r="I1410" s="41"/>
      <c r="J1410" s="329">
        <v>0</v>
      </c>
      <c r="K1410" s="329">
        <v>0</v>
      </c>
      <c r="L1410" s="391"/>
      <c r="M1410" s="150"/>
      <c r="O1410" s="555"/>
      <c r="P1410" s="556">
        <f t="shared" si="69"/>
        <v>0</v>
      </c>
      <c r="Q1410" s="556">
        <f t="shared" si="70"/>
        <v>0</v>
      </c>
      <c r="R1410" s="556">
        <f t="shared" si="71"/>
        <v>0</v>
      </c>
      <c r="S1410" s="556">
        <f t="shared" si="71"/>
        <v>0</v>
      </c>
      <c r="T1410" s="395"/>
      <c r="U1410" s="395"/>
      <c r="V1410" s="395"/>
      <c r="W1410" s="395"/>
      <c r="BA1410" s="553"/>
    </row>
    <row r="1411" spans="2:53" x14ac:dyDescent="0.35">
      <c r="B1411" s="80"/>
      <c r="C1411" s="119"/>
      <c r="D1411" s="119"/>
      <c r="E1411" s="202"/>
      <c r="F1411" s="119"/>
      <c r="G1411" s="120"/>
      <c r="H1411" s="41"/>
      <c r="I1411" s="41"/>
      <c r="J1411" s="329">
        <v>0</v>
      </c>
      <c r="K1411" s="329">
        <v>0</v>
      </c>
      <c r="L1411" s="391"/>
      <c r="M1411" s="150"/>
      <c r="O1411" s="555"/>
      <c r="P1411" s="556">
        <f t="shared" si="69"/>
        <v>0</v>
      </c>
      <c r="Q1411" s="556">
        <f t="shared" si="70"/>
        <v>0</v>
      </c>
      <c r="R1411" s="556">
        <f t="shared" si="71"/>
        <v>0</v>
      </c>
      <c r="S1411" s="556">
        <f t="shared" si="71"/>
        <v>0</v>
      </c>
      <c r="T1411" s="395"/>
      <c r="U1411" s="395"/>
      <c r="V1411" s="395"/>
      <c r="W1411" s="395"/>
      <c r="BA1411" s="553"/>
    </row>
    <row r="1412" spans="2:53" x14ac:dyDescent="0.35">
      <c r="B1412" s="80"/>
      <c r="C1412" s="119"/>
      <c r="D1412" s="119"/>
      <c r="E1412" s="202"/>
      <c r="F1412" s="119"/>
      <c r="G1412" s="120"/>
      <c r="H1412" s="41"/>
      <c r="I1412" s="41"/>
      <c r="J1412" s="329">
        <v>0</v>
      </c>
      <c r="K1412" s="329">
        <v>0</v>
      </c>
      <c r="L1412" s="391"/>
      <c r="M1412" s="150"/>
      <c r="O1412" s="555"/>
      <c r="P1412" s="556">
        <f t="shared" si="69"/>
        <v>0</v>
      </c>
      <c r="Q1412" s="556">
        <f t="shared" si="70"/>
        <v>0</v>
      </c>
      <c r="R1412" s="556">
        <f t="shared" si="71"/>
        <v>0</v>
      </c>
      <c r="S1412" s="556">
        <f t="shared" si="71"/>
        <v>0</v>
      </c>
      <c r="T1412" s="395"/>
      <c r="U1412" s="395"/>
      <c r="V1412" s="395"/>
      <c r="W1412" s="395"/>
      <c r="BA1412" s="553"/>
    </row>
    <row r="1413" spans="2:53" x14ac:dyDescent="0.35">
      <c r="B1413" s="80"/>
      <c r="C1413" s="119"/>
      <c r="D1413" s="119"/>
      <c r="E1413" s="202"/>
      <c r="F1413" s="119"/>
      <c r="G1413" s="120"/>
      <c r="H1413" s="41"/>
      <c r="I1413" s="41"/>
      <c r="J1413" s="329">
        <v>0</v>
      </c>
      <c r="K1413" s="329">
        <v>0</v>
      </c>
      <c r="L1413" s="391"/>
      <c r="M1413" s="150"/>
      <c r="O1413" s="555"/>
      <c r="P1413" s="556">
        <f t="shared" si="69"/>
        <v>0</v>
      </c>
      <c r="Q1413" s="556">
        <f t="shared" si="70"/>
        <v>0</v>
      </c>
      <c r="R1413" s="556">
        <f t="shared" si="71"/>
        <v>0</v>
      </c>
      <c r="S1413" s="556">
        <f t="shared" si="71"/>
        <v>0</v>
      </c>
      <c r="T1413" s="395"/>
      <c r="U1413" s="395"/>
      <c r="V1413" s="395"/>
      <c r="W1413" s="395"/>
      <c r="BA1413" s="553"/>
    </row>
    <row r="1414" spans="2:53" x14ac:dyDescent="0.35">
      <c r="B1414" s="80"/>
      <c r="C1414" s="119"/>
      <c r="D1414" s="119"/>
      <c r="E1414" s="202"/>
      <c r="F1414" s="119"/>
      <c r="G1414" s="120"/>
      <c r="H1414" s="41"/>
      <c r="I1414" s="41"/>
      <c r="J1414" s="329">
        <v>0</v>
      </c>
      <c r="K1414" s="329">
        <v>0</v>
      </c>
      <c r="L1414" s="391"/>
      <c r="M1414" s="150"/>
      <c r="O1414" s="555"/>
      <c r="P1414" s="556">
        <f t="shared" si="69"/>
        <v>0</v>
      </c>
      <c r="Q1414" s="556">
        <f t="shared" si="70"/>
        <v>0</v>
      </c>
      <c r="R1414" s="556">
        <f t="shared" si="71"/>
        <v>0</v>
      </c>
      <c r="S1414" s="556">
        <f t="shared" si="71"/>
        <v>0</v>
      </c>
      <c r="T1414" s="395"/>
      <c r="U1414" s="395"/>
      <c r="V1414" s="395"/>
      <c r="W1414" s="395"/>
      <c r="BA1414" s="553"/>
    </row>
    <row r="1415" spans="2:53" x14ac:dyDescent="0.35">
      <c r="B1415" s="80"/>
      <c r="C1415" s="119"/>
      <c r="D1415" s="119"/>
      <c r="E1415" s="202"/>
      <c r="F1415" s="119"/>
      <c r="G1415" s="120"/>
      <c r="H1415" s="41"/>
      <c r="I1415" s="41"/>
      <c r="J1415" s="329">
        <v>0</v>
      </c>
      <c r="K1415" s="329">
        <v>0</v>
      </c>
      <c r="L1415" s="391"/>
      <c r="M1415" s="150"/>
      <c r="O1415" s="555"/>
      <c r="P1415" s="556">
        <f t="shared" si="69"/>
        <v>0</v>
      </c>
      <c r="Q1415" s="556">
        <f t="shared" si="70"/>
        <v>0</v>
      </c>
      <c r="R1415" s="556">
        <f t="shared" si="71"/>
        <v>0</v>
      </c>
      <c r="S1415" s="556">
        <f t="shared" si="71"/>
        <v>0</v>
      </c>
      <c r="T1415" s="395"/>
      <c r="U1415" s="395"/>
      <c r="V1415" s="395"/>
      <c r="W1415" s="395"/>
      <c r="BA1415" s="553"/>
    </row>
    <row r="1416" spans="2:53" x14ac:dyDescent="0.35">
      <c r="B1416" s="80"/>
      <c r="C1416" s="119"/>
      <c r="D1416" s="119"/>
      <c r="E1416" s="202"/>
      <c r="F1416" s="119"/>
      <c r="G1416" s="120"/>
      <c r="H1416" s="41"/>
      <c r="I1416" s="41"/>
      <c r="J1416" s="329">
        <v>0</v>
      </c>
      <c r="K1416" s="329">
        <v>0</v>
      </c>
      <c r="L1416" s="391"/>
      <c r="M1416" s="150"/>
      <c r="O1416" s="555"/>
      <c r="P1416" s="556">
        <f t="shared" si="69"/>
        <v>0</v>
      </c>
      <c r="Q1416" s="556">
        <f t="shared" si="70"/>
        <v>0</v>
      </c>
      <c r="R1416" s="556">
        <f t="shared" si="71"/>
        <v>0</v>
      </c>
      <c r="S1416" s="556">
        <f t="shared" si="71"/>
        <v>0</v>
      </c>
      <c r="T1416" s="395"/>
      <c r="U1416" s="395"/>
      <c r="V1416" s="395"/>
      <c r="W1416" s="395"/>
      <c r="BA1416" s="553"/>
    </row>
    <row r="1417" spans="2:53" x14ac:dyDescent="0.35">
      <c r="B1417" s="80"/>
      <c r="C1417" s="119"/>
      <c r="D1417" s="119"/>
      <c r="E1417" s="202"/>
      <c r="F1417" s="119"/>
      <c r="G1417" s="120"/>
      <c r="H1417" s="41"/>
      <c r="I1417" s="41"/>
      <c r="J1417" s="329">
        <v>0</v>
      </c>
      <c r="K1417" s="329">
        <v>0</v>
      </c>
      <c r="L1417" s="391"/>
      <c r="M1417" s="150"/>
      <c r="O1417" s="555"/>
      <c r="P1417" s="556">
        <f t="shared" si="69"/>
        <v>0</v>
      </c>
      <c r="Q1417" s="556">
        <f t="shared" si="70"/>
        <v>0</v>
      </c>
      <c r="R1417" s="556">
        <f t="shared" si="71"/>
        <v>0</v>
      </c>
      <c r="S1417" s="556">
        <f t="shared" si="71"/>
        <v>0</v>
      </c>
      <c r="T1417" s="395"/>
      <c r="U1417" s="395"/>
      <c r="V1417" s="395"/>
      <c r="W1417" s="395"/>
      <c r="BA1417" s="553"/>
    </row>
    <row r="1418" spans="2:53" x14ac:dyDescent="0.35">
      <c r="B1418" s="80"/>
      <c r="C1418" s="119"/>
      <c r="D1418" s="119"/>
      <c r="E1418" s="202"/>
      <c r="F1418" s="119"/>
      <c r="G1418" s="120"/>
      <c r="H1418" s="41"/>
      <c r="I1418" s="41"/>
      <c r="J1418" s="329">
        <v>0</v>
      </c>
      <c r="K1418" s="329">
        <v>0</v>
      </c>
      <c r="L1418" s="391"/>
      <c r="M1418" s="150"/>
      <c r="O1418" s="555"/>
      <c r="P1418" s="556">
        <f t="shared" si="69"/>
        <v>0</v>
      </c>
      <c r="Q1418" s="556">
        <f t="shared" si="70"/>
        <v>0</v>
      </c>
      <c r="R1418" s="556">
        <f t="shared" si="71"/>
        <v>0</v>
      </c>
      <c r="S1418" s="556">
        <f t="shared" si="71"/>
        <v>0</v>
      </c>
      <c r="T1418" s="395"/>
      <c r="U1418" s="395"/>
      <c r="V1418" s="395"/>
      <c r="W1418" s="395"/>
      <c r="BA1418" s="553"/>
    </row>
    <row r="1419" spans="2:53" x14ac:dyDescent="0.35">
      <c r="B1419" s="80"/>
      <c r="C1419" s="119"/>
      <c r="D1419" s="119"/>
      <c r="E1419" s="202"/>
      <c r="F1419" s="119"/>
      <c r="G1419" s="120"/>
      <c r="H1419" s="41"/>
      <c r="I1419" s="41"/>
      <c r="J1419" s="329">
        <v>0</v>
      </c>
      <c r="K1419" s="329">
        <v>0</v>
      </c>
      <c r="L1419" s="391"/>
      <c r="M1419" s="150"/>
      <c r="O1419" s="555"/>
      <c r="P1419" s="556">
        <f t="shared" si="69"/>
        <v>0</v>
      </c>
      <c r="Q1419" s="556">
        <f t="shared" si="70"/>
        <v>0</v>
      </c>
      <c r="R1419" s="556">
        <f t="shared" si="71"/>
        <v>0</v>
      </c>
      <c r="S1419" s="556">
        <f t="shared" si="71"/>
        <v>0</v>
      </c>
      <c r="T1419" s="395"/>
      <c r="U1419" s="395"/>
      <c r="V1419" s="395"/>
      <c r="W1419" s="395"/>
      <c r="BA1419" s="553"/>
    </row>
    <row r="1420" spans="2:53" x14ac:dyDescent="0.35">
      <c r="B1420" s="80"/>
      <c r="C1420" s="119"/>
      <c r="D1420" s="119"/>
      <c r="E1420" s="202"/>
      <c r="F1420" s="119"/>
      <c r="G1420" s="120"/>
      <c r="H1420" s="41"/>
      <c r="I1420" s="41"/>
      <c r="J1420" s="329">
        <v>0</v>
      </c>
      <c r="K1420" s="329">
        <v>0</v>
      </c>
      <c r="L1420" s="391"/>
      <c r="M1420" s="150"/>
      <c r="O1420" s="555"/>
      <c r="P1420" s="556">
        <f t="shared" si="69"/>
        <v>0</v>
      </c>
      <c r="Q1420" s="556">
        <f t="shared" si="70"/>
        <v>0</v>
      </c>
      <c r="R1420" s="556">
        <f t="shared" si="71"/>
        <v>0</v>
      </c>
      <c r="S1420" s="556">
        <f t="shared" si="71"/>
        <v>0</v>
      </c>
      <c r="T1420" s="395"/>
      <c r="U1420" s="395"/>
      <c r="V1420" s="395"/>
      <c r="W1420" s="395"/>
      <c r="BA1420" s="553"/>
    </row>
    <row r="1421" spans="2:53" x14ac:dyDescent="0.35">
      <c r="B1421" s="80"/>
      <c r="C1421" s="119"/>
      <c r="D1421" s="119"/>
      <c r="E1421" s="202"/>
      <c r="F1421" s="119"/>
      <c r="G1421" s="120"/>
      <c r="H1421" s="41"/>
      <c r="I1421" s="41"/>
      <c r="J1421" s="329">
        <v>0</v>
      </c>
      <c r="K1421" s="329">
        <v>0</v>
      </c>
      <c r="L1421" s="391"/>
      <c r="M1421" s="150"/>
      <c r="O1421" s="555"/>
      <c r="P1421" s="556">
        <f t="shared" si="69"/>
        <v>0</v>
      </c>
      <c r="Q1421" s="556">
        <f t="shared" si="70"/>
        <v>0</v>
      </c>
      <c r="R1421" s="556">
        <f t="shared" si="71"/>
        <v>0</v>
      </c>
      <c r="S1421" s="556">
        <f t="shared" si="71"/>
        <v>0</v>
      </c>
      <c r="T1421" s="395"/>
      <c r="U1421" s="395"/>
      <c r="V1421" s="395"/>
      <c r="W1421" s="395"/>
      <c r="BA1421" s="553"/>
    </row>
    <row r="1422" spans="2:53" x14ac:dyDescent="0.35">
      <c r="B1422" s="80"/>
      <c r="C1422" s="119"/>
      <c r="D1422" s="119"/>
      <c r="E1422" s="202"/>
      <c r="F1422" s="119"/>
      <c r="G1422" s="120"/>
      <c r="H1422" s="41"/>
      <c r="I1422" s="41"/>
      <c r="J1422" s="329">
        <v>0</v>
      </c>
      <c r="K1422" s="329">
        <v>0</v>
      </c>
      <c r="L1422" s="391"/>
      <c r="M1422" s="150"/>
      <c r="O1422" s="555"/>
      <c r="P1422" s="556">
        <f t="shared" si="69"/>
        <v>0</v>
      </c>
      <c r="Q1422" s="556">
        <f t="shared" si="70"/>
        <v>0</v>
      </c>
      <c r="R1422" s="556">
        <f t="shared" si="71"/>
        <v>0</v>
      </c>
      <c r="S1422" s="556">
        <f t="shared" si="71"/>
        <v>0</v>
      </c>
      <c r="T1422" s="395"/>
      <c r="U1422" s="395"/>
      <c r="V1422" s="395"/>
      <c r="W1422" s="395"/>
      <c r="BA1422" s="553"/>
    </row>
    <row r="1423" spans="2:53" x14ac:dyDescent="0.35">
      <c r="B1423" s="80"/>
      <c r="C1423" s="119"/>
      <c r="D1423" s="119"/>
      <c r="E1423" s="202"/>
      <c r="F1423" s="119"/>
      <c r="G1423" s="120"/>
      <c r="H1423" s="41"/>
      <c r="I1423" s="41"/>
      <c r="J1423" s="329">
        <v>0</v>
      </c>
      <c r="K1423" s="329">
        <v>0</v>
      </c>
      <c r="L1423" s="391"/>
      <c r="M1423" s="150"/>
      <c r="O1423" s="555"/>
      <c r="P1423" s="556">
        <f t="shared" si="69"/>
        <v>0</v>
      </c>
      <c r="Q1423" s="556">
        <f t="shared" si="70"/>
        <v>0</v>
      </c>
      <c r="R1423" s="556">
        <f t="shared" si="71"/>
        <v>0</v>
      </c>
      <c r="S1423" s="556">
        <f t="shared" si="71"/>
        <v>0</v>
      </c>
      <c r="T1423" s="395"/>
      <c r="U1423" s="395"/>
      <c r="V1423" s="395"/>
      <c r="W1423" s="395"/>
      <c r="BA1423" s="553"/>
    </row>
    <row r="1424" spans="2:53" x14ac:dyDescent="0.35">
      <c r="B1424" s="80"/>
      <c r="C1424" s="119"/>
      <c r="D1424" s="119"/>
      <c r="E1424" s="202"/>
      <c r="F1424" s="119"/>
      <c r="G1424" s="120"/>
      <c r="H1424" s="41"/>
      <c r="I1424" s="41"/>
      <c r="J1424" s="329">
        <v>0</v>
      </c>
      <c r="K1424" s="329">
        <v>0</v>
      </c>
      <c r="L1424" s="391"/>
      <c r="M1424" s="150"/>
      <c r="O1424" s="555"/>
      <c r="P1424" s="556">
        <f t="shared" si="69"/>
        <v>0</v>
      </c>
      <c r="Q1424" s="556">
        <f t="shared" si="70"/>
        <v>0</v>
      </c>
      <c r="R1424" s="556">
        <f t="shared" si="71"/>
        <v>0</v>
      </c>
      <c r="S1424" s="556">
        <f t="shared" si="71"/>
        <v>0</v>
      </c>
      <c r="T1424" s="395"/>
      <c r="U1424" s="395"/>
      <c r="V1424" s="395"/>
      <c r="W1424" s="395"/>
      <c r="BA1424" s="553"/>
    </row>
    <row r="1425" spans="2:53" x14ac:dyDescent="0.35">
      <c r="B1425" s="80"/>
      <c r="C1425" s="119"/>
      <c r="D1425" s="119"/>
      <c r="E1425" s="202"/>
      <c r="F1425" s="119"/>
      <c r="G1425" s="120"/>
      <c r="H1425" s="41"/>
      <c r="I1425" s="41"/>
      <c r="J1425" s="329">
        <v>0</v>
      </c>
      <c r="K1425" s="329">
        <v>0</v>
      </c>
      <c r="L1425" s="391"/>
      <c r="M1425" s="150"/>
      <c r="O1425" s="555"/>
      <c r="P1425" s="556">
        <f t="shared" si="69"/>
        <v>0</v>
      </c>
      <c r="Q1425" s="556">
        <f t="shared" si="70"/>
        <v>0</v>
      </c>
      <c r="R1425" s="556">
        <f t="shared" si="71"/>
        <v>0</v>
      </c>
      <c r="S1425" s="556">
        <f t="shared" si="71"/>
        <v>0</v>
      </c>
      <c r="T1425" s="395"/>
      <c r="U1425" s="395"/>
      <c r="V1425" s="395"/>
      <c r="W1425" s="395"/>
      <c r="BA1425" s="553"/>
    </row>
    <row r="1426" spans="2:53" x14ac:dyDescent="0.35">
      <c r="B1426" s="80"/>
      <c r="C1426" s="119"/>
      <c r="D1426" s="119"/>
      <c r="E1426" s="202"/>
      <c r="F1426" s="119"/>
      <c r="G1426" s="120"/>
      <c r="H1426" s="41"/>
      <c r="I1426" s="41"/>
      <c r="J1426" s="329">
        <v>0</v>
      </c>
      <c r="K1426" s="329">
        <v>0</v>
      </c>
      <c r="L1426" s="391"/>
      <c r="M1426" s="150"/>
      <c r="O1426" s="555"/>
      <c r="P1426" s="556">
        <f t="shared" si="69"/>
        <v>0</v>
      </c>
      <c r="Q1426" s="556">
        <f t="shared" si="70"/>
        <v>0</v>
      </c>
      <c r="R1426" s="556">
        <f t="shared" si="71"/>
        <v>0</v>
      </c>
      <c r="S1426" s="556">
        <f t="shared" si="71"/>
        <v>0</v>
      </c>
      <c r="T1426" s="395"/>
      <c r="U1426" s="395"/>
      <c r="V1426" s="395"/>
      <c r="W1426" s="395"/>
      <c r="BA1426" s="553"/>
    </row>
    <row r="1427" spans="2:53" x14ac:dyDescent="0.35">
      <c r="B1427" s="80"/>
      <c r="C1427" s="119"/>
      <c r="D1427" s="119"/>
      <c r="E1427" s="202"/>
      <c r="F1427" s="119"/>
      <c r="G1427" s="120"/>
      <c r="H1427" s="41"/>
      <c r="I1427" s="41"/>
      <c r="J1427" s="329">
        <v>0</v>
      </c>
      <c r="K1427" s="329">
        <v>0</v>
      </c>
      <c r="L1427" s="391"/>
      <c r="M1427" s="150"/>
      <c r="O1427" s="555"/>
      <c r="P1427" s="556">
        <f t="shared" si="69"/>
        <v>0</v>
      </c>
      <c r="Q1427" s="556">
        <f t="shared" si="70"/>
        <v>0</v>
      </c>
      <c r="R1427" s="556">
        <f t="shared" si="71"/>
        <v>0</v>
      </c>
      <c r="S1427" s="556">
        <f t="shared" si="71"/>
        <v>0</v>
      </c>
      <c r="T1427" s="395"/>
      <c r="U1427" s="395"/>
      <c r="V1427" s="395"/>
      <c r="W1427" s="395"/>
      <c r="BA1427" s="553"/>
    </row>
    <row r="1428" spans="2:53" x14ac:dyDescent="0.35">
      <c r="B1428" s="80"/>
      <c r="C1428" s="119"/>
      <c r="D1428" s="119"/>
      <c r="E1428" s="202"/>
      <c r="F1428" s="119"/>
      <c r="G1428" s="120"/>
      <c r="H1428" s="41"/>
      <c r="I1428" s="41"/>
      <c r="J1428" s="329">
        <v>0</v>
      </c>
      <c r="K1428" s="329">
        <v>0</v>
      </c>
      <c r="L1428" s="391"/>
      <c r="M1428" s="150"/>
      <c r="O1428" s="555"/>
      <c r="P1428" s="556">
        <f t="shared" si="69"/>
        <v>0</v>
      </c>
      <c r="Q1428" s="556">
        <f t="shared" si="70"/>
        <v>0</v>
      </c>
      <c r="R1428" s="556">
        <f t="shared" si="71"/>
        <v>0</v>
      </c>
      <c r="S1428" s="556">
        <f t="shared" si="71"/>
        <v>0</v>
      </c>
      <c r="T1428" s="395"/>
      <c r="U1428" s="395"/>
      <c r="V1428" s="395"/>
      <c r="W1428" s="395"/>
      <c r="BA1428" s="553"/>
    </row>
    <row r="1429" spans="2:53" x14ac:dyDescent="0.35">
      <c r="B1429" s="80"/>
      <c r="C1429" s="119"/>
      <c r="D1429" s="119"/>
      <c r="E1429" s="202"/>
      <c r="F1429" s="119"/>
      <c r="G1429" s="120"/>
      <c r="H1429" s="41"/>
      <c r="I1429" s="41"/>
      <c r="J1429" s="329">
        <v>0</v>
      </c>
      <c r="K1429" s="329">
        <v>0</v>
      </c>
      <c r="L1429" s="391"/>
      <c r="M1429" s="150"/>
      <c r="O1429" s="555"/>
      <c r="P1429" s="556">
        <f t="shared" si="69"/>
        <v>0</v>
      </c>
      <c r="Q1429" s="556">
        <f t="shared" si="70"/>
        <v>0</v>
      </c>
      <c r="R1429" s="556">
        <f t="shared" si="71"/>
        <v>0</v>
      </c>
      <c r="S1429" s="556">
        <f t="shared" si="71"/>
        <v>0</v>
      </c>
      <c r="T1429" s="395"/>
      <c r="U1429" s="395"/>
      <c r="V1429" s="395"/>
      <c r="W1429" s="395"/>
      <c r="BA1429" s="553"/>
    </row>
    <row r="1430" spans="2:53" x14ac:dyDescent="0.35">
      <c r="B1430" s="80"/>
      <c r="C1430" s="119"/>
      <c r="D1430" s="119"/>
      <c r="E1430" s="202"/>
      <c r="F1430" s="119"/>
      <c r="G1430" s="120"/>
      <c r="H1430" s="41"/>
      <c r="I1430" s="41"/>
      <c r="J1430" s="329">
        <v>0</v>
      </c>
      <c r="K1430" s="329">
        <v>0</v>
      </c>
      <c r="L1430" s="391"/>
      <c r="M1430" s="150"/>
      <c r="O1430" s="555"/>
      <c r="P1430" s="556">
        <f t="shared" si="69"/>
        <v>0</v>
      </c>
      <c r="Q1430" s="556">
        <f t="shared" si="70"/>
        <v>0</v>
      </c>
      <c r="R1430" s="556">
        <f t="shared" si="71"/>
        <v>0</v>
      </c>
      <c r="S1430" s="556">
        <f t="shared" si="71"/>
        <v>0</v>
      </c>
      <c r="T1430" s="395"/>
      <c r="U1430" s="395"/>
      <c r="V1430" s="395"/>
      <c r="W1430" s="395"/>
      <c r="BA1430" s="553"/>
    </row>
    <row r="1431" spans="2:53" x14ac:dyDescent="0.35">
      <c r="B1431" s="80"/>
      <c r="C1431" s="119"/>
      <c r="D1431" s="119"/>
      <c r="E1431" s="202"/>
      <c r="F1431" s="119"/>
      <c r="G1431" s="120"/>
      <c r="H1431" s="41"/>
      <c r="I1431" s="41"/>
      <c r="J1431" s="329">
        <v>0</v>
      </c>
      <c r="K1431" s="329">
        <v>0</v>
      </c>
      <c r="L1431" s="391"/>
      <c r="M1431" s="150"/>
      <c r="O1431" s="555"/>
      <c r="P1431" s="556">
        <f t="shared" si="69"/>
        <v>0</v>
      </c>
      <c r="Q1431" s="556">
        <f t="shared" si="70"/>
        <v>0</v>
      </c>
      <c r="R1431" s="556">
        <f t="shared" si="71"/>
        <v>0</v>
      </c>
      <c r="S1431" s="556">
        <f t="shared" si="71"/>
        <v>0</v>
      </c>
      <c r="T1431" s="395"/>
      <c r="U1431" s="395"/>
      <c r="V1431" s="395"/>
      <c r="W1431" s="395"/>
      <c r="BA1431" s="553"/>
    </row>
    <row r="1432" spans="2:53" x14ac:dyDescent="0.35">
      <c r="B1432" s="80"/>
      <c r="C1432" s="119"/>
      <c r="D1432" s="119"/>
      <c r="E1432" s="202"/>
      <c r="F1432" s="119"/>
      <c r="G1432" s="120"/>
      <c r="H1432" s="41"/>
      <c r="I1432" s="41"/>
      <c r="J1432" s="329">
        <v>0</v>
      </c>
      <c r="K1432" s="329">
        <v>0</v>
      </c>
      <c r="L1432" s="391"/>
      <c r="M1432" s="150"/>
      <c r="O1432" s="555"/>
      <c r="P1432" s="556">
        <f t="shared" si="69"/>
        <v>0</v>
      </c>
      <c r="Q1432" s="556">
        <f t="shared" si="70"/>
        <v>0</v>
      </c>
      <c r="R1432" s="556">
        <f t="shared" si="71"/>
        <v>0</v>
      </c>
      <c r="S1432" s="556">
        <f t="shared" si="71"/>
        <v>0</v>
      </c>
      <c r="T1432" s="395"/>
      <c r="U1432" s="395"/>
      <c r="V1432" s="395"/>
      <c r="W1432" s="395"/>
      <c r="BA1432" s="553"/>
    </row>
    <row r="1433" spans="2:53" x14ac:dyDescent="0.35">
      <c r="B1433" s="80"/>
      <c r="C1433" s="119"/>
      <c r="D1433" s="119"/>
      <c r="E1433" s="202"/>
      <c r="F1433" s="119"/>
      <c r="G1433" s="120"/>
      <c r="H1433" s="41"/>
      <c r="I1433" s="41"/>
      <c r="J1433" s="329">
        <v>0</v>
      </c>
      <c r="K1433" s="329">
        <v>0</v>
      </c>
      <c r="L1433" s="391"/>
      <c r="M1433" s="150"/>
      <c r="O1433" s="555"/>
      <c r="P1433" s="556">
        <f t="shared" si="69"/>
        <v>0</v>
      </c>
      <c r="Q1433" s="556">
        <f t="shared" si="70"/>
        <v>0</v>
      </c>
      <c r="R1433" s="556">
        <f t="shared" si="71"/>
        <v>0</v>
      </c>
      <c r="S1433" s="556">
        <f t="shared" si="71"/>
        <v>0</v>
      </c>
      <c r="T1433" s="395"/>
      <c r="U1433" s="395"/>
      <c r="V1433" s="395"/>
      <c r="W1433" s="395"/>
      <c r="BA1433" s="553"/>
    </row>
    <row r="1434" spans="2:53" x14ac:dyDescent="0.35">
      <c r="B1434" s="80"/>
      <c r="C1434" s="119"/>
      <c r="D1434" s="119"/>
      <c r="E1434" s="202"/>
      <c r="F1434" s="119"/>
      <c r="G1434" s="120"/>
      <c r="H1434" s="41"/>
      <c r="I1434" s="41"/>
      <c r="J1434" s="329">
        <v>0</v>
      </c>
      <c r="K1434" s="329">
        <v>0</v>
      </c>
      <c r="L1434" s="391"/>
      <c r="M1434" s="150"/>
      <c r="O1434" s="555"/>
      <c r="P1434" s="556">
        <f t="shared" si="69"/>
        <v>0</v>
      </c>
      <c r="Q1434" s="556">
        <f t="shared" si="70"/>
        <v>0</v>
      </c>
      <c r="R1434" s="556">
        <f t="shared" si="71"/>
        <v>0</v>
      </c>
      <c r="S1434" s="556">
        <f t="shared" si="71"/>
        <v>0</v>
      </c>
      <c r="T1434" s="395"/>
      <c r="U1434" s="395"/>
      <c r="V1434" s="395"/>
      <c r="W1434" s="395"/>
      <c r="BA1434" s="553"/>
    </row>
    <row r="1435" spans="2:53" x14ac:dyDescent="0.35">
      <c r="B1435" s="80"/>
      <c r="C1435" s="119"/>
      <c r="D1435" s="119"/>
      <c r="E1435" s="202"/>
      <c r="F1435" s="119"/>
      <c r="G1435" s="120"/>
      <c r="H1435" s="41"/>
      <c r="I1435" s="41"/>
      <c r="J1435" s="329">
        <v>0</v>
      </c>
      <c r="K1435" s="329">
        <v>0</v>
      </c>
      <c r="L1435" s="391"/>
      <c r="M1435" s="150"/>
      <c r="O1435" s="555"/>
      <c r="P1435" s="556">
        <f t="shared" si="69"/>
        <v>0</v>
      </c>
      <c r="Q1435" s="556">
        <f t="shared" si="70"/>
        <v>0</v>
      </c>
      <c r="R1435" s="556">
        <f t="shared" si="71"/>
        <v>0</v>
      </c>
      <c r="S1435" s="556">
        <f t="shared" si="71"/>
        <v>0</v>
      </c>
      <c r="T1435" s="395"/>
      <c r="U1435" s="395"/>
      <c r="V1435" s="395"/>
      <c r="W1435" s="395"/>
      <c r="BA1435" s="553"/>
    </row>
    <row r="1436" spans="2:53" x14ac:dyDescent="0.35">
      <c r="B1436" s="80"/>
      <c r="C1436" s="119"/>
      <c r="D1436" s="119"/>
      <c r="E1436" s="202"/>
      <c r="F1436" s="119"/>
      <c r="G1436" s="120"/>
      <c r="H1436" s="41"/>
      <c r="I1436" s="41"/>
      <c r="J1436" s="329">
        <v>0</v>
      </c>
      <c r="K1436" s="329">
        <v>0</v>
      </c>
      <c r="L1436" s="391"/>
      <c r="M1436" s="150"/>
      <c r="O1436" s="555"/>
      <c r="P1436" s="556">
        <f t="shared" si="69"/>
        <v>0</v>
      </c>
      <c r="Q1436" s="556">
        <f t="shared" si="70"/>
        <v>0</v>
      </c>
      <c r="R1436" s="556">
        <f t="shared" si="71"/>
        <v>0</v>
      </c>
      <c r="S1436" s="556">
        <f t="shared" si="71"/>
        <v>0</v>
      </c>
      <c r="T1436" s="395"/>
      <c r="U1436" s="395"/>
      <c r="V1436" s="395"/>
      <c r="W1436" s="395"/>
      <c r="BA1436" s="553"/>
    </row>
    <row r="1437" spans="2:53" x14ac:dyDescent="0.35">
      <c r="B1437" s="80"/>
      <c r="C1437" s="119"/>
      <c r="D1437" s="119"/>
      <c r="E1437" s="202"/>
      <c r="F1437" s="119"/>
      <c r="G1437" s="120"/>
      <c r="H1437" s="41"/>
      <c r="I1437" s="41"/>
      <c r="J1437" s="329">
        <v>0</v>
      </c>
      <c r="K1437" s="329">
        <v>0</v>
      </c>
      <c r="L1437" s="391"/>
      <c r="M1437" s="150"/>
      <c r="O1437" s="555"/>
      <c r="P1437" s="556">
        <f t="shared" si="69"/>
        <v>0</v>
      </c>
      <c r="Q1437" s="556">
        <f t="shared" si="70"/>
        <v>0</v>
      </c>
      <c r="R1437" s="556">
        <f t="shared" si="71"/>
        <v>0</v>
      </c>
      <c r="S1437" s="556">
        <f t="shared" si="71"/>
        <v>0</v>
      </c>
      <c r="T1437" s="395"/>
      <c r="U1437" s="395"/>
      <c r="V1437" s="395"/>
      <c r="W1437" s="395"/>
      <c r="BA1437" s="553"/>
    </row>
    <row r="1438" spans="2:53" x14ac:dyDescent="0.35">
      <c r="B1438" s="80"/>
      <c r="C1438" s="119"/>
      <c r="D1438" s="119"/>
      <c r="E1438" s="202"/>
      <c r="F1438" s="119"/>
      <c r="G1438" s="120"/>
      <c r="H1438" s="41"/>
      <c r="I1438" s="41"/>
      <c r="J1438" s="329">
        <v>0</v>
      </c>
      <c r="K1438" s="329">
        <v>0</v>
      </c>
      <c r="L1438" s="391"/>
      <c r="M1438" s="150"/>
      <c r="O1438" s="555"/>
      <c r="P1438" s="556">
        <f t="shared" si="69"/>
        <v>0</v>
      </c>
      <c r="Q1438" s="556">
        <f t="shared" si="70"/>
        <v>0</v>
      </c>
      <c r="R1438" s="556">
        <f t="shared" si="71"/>
        <v>0</v>
      </c>
      <c r="S1438" s="556">
        <f t="shared" si="71"/>
        <v>0</v>
      </c>
      <c r="T1438" s="395"/>
      <c r="U1438" s="395"/>
      <c r="V1438" s="395"/>
      <c r="W1438" s="395"/>
      <c r="BA1438" s="553"/>
    </row>
    <row r="1439" spans="2:53" x14ac:dyDescent="0.35">
      <c r="B1439" s="80"/>
      <c r="C1439" s="119"/>
      <c r="D1439" s="119"/>
      <c r="E1439" s="202"/>
      <c r="F1439" s="119"/>
      <c r="G1439" s="120"/>
      <c r="H1439" s="41"/>
      <c r="I1439" s="41"/>
      <c r="J1439" s="329">
        <v>0</v>
      </c>
      <c r="K1439" s="329">
        <v>0</v>
      </c>
      <c r="L1439" s="391"/>
      <c r="M1439" s="150"/>
      <c r="O1439" s="555"/>
      <c r="P1439" s="556">
        <f t="shared" si="69"/>
        <v>0</v>
      </c>
      <c r="Q1439" s="556">
        <f t="shared" si="70"/>
        <v>0</v>
      </c>
      <c r="R1439" s="556">
        <f t="shared" si="71"/>
        <v>0</v>
      </c>
      <c r="S1439" s="556">
        <f t="shared" si="71"/>
        <v>0</v>
      </c>
      <c r="T1439" s="395"/>
      <c r="U1439" s="395"/>
      <c r="V1439" s="395"/>
      <c r="W1439" s="395"/>
      <c r="BA1439" s="553"/>
    </row>
    <row r="1440" spans="2:53" x14ac:dyDescent="0.35">
      <c r="B1440" s="80"/>
      <c r="C1440" s="119"/>
      <c r="D1440" s="119"/>
      <c r="E1440" s="202"/>
      <c r="F1440" s="119"/>
      <c r="G1440" s="120"/>
      <c r="H1440" s="41"/>
      <c r="I1440" s="41"/>
      <c r="J1440" s="329">
        <v>0</v>
      </c>
      <c r="K1440" s="329">
        <v>0</v>
      </c>
      <c r="L1440" s="391"/>
      <c r="M1440" s="150"/>
      <c r="O1440" s="555"/>
      <c r="P1440" s="556">
        <f t="shared" si="69"/>
        <v>0</v>
      </c>
      <c r="Q1440" s="556">
        <f t="shared" si="70"/>
        <v>0</v>
      </c>
      <c r="R1440" s="556">
        <f t="shared" si="71"/>
        <v>0</v>
      </c>
      <c r="S1440" s="556">
        <f t="shared" si="71"/>
        <v>0</v>
      </c>
      <c r="T1440" s="395"/>
      <c r="U1440" s="395"/>
      <c r="V1440" s="395"/>
      <c r="W1440" s="395"/>
      <c r="BA1440" s="553"/>
    </row>
    <row r="1441" spans="2:53" x14ac:dyDescent="0.35">
      <c r="B1441" s="80"/>
      <c r="C1441" s="119"/>
      <c r="D1441" s="119"/>
      <c r="E1441" s="202"/>
      <c r="F1441" s="119"/>
      <c r="G1441" s="120"/>
      <c r="H1441" s="41"/>
      <c r="I1441" s="41"/>
      <c r="J1441" s="329">
        <v>0</v>
      </c>
      <c r="K1441" s="329">
        <v>0</v>
      </c>
      <c r="L1441" s="391"/>
      <c r="M1441" s="150"/>
      <c r="O1441" s="555"/>
      <c r="P1441" s="556">
        <f t="shared" si="69"/>
        <v>0</v>
      </c>
      <c r="Q1441" s="556">
        <f t="shared" si="70"/>
        <v>0</v>
      </c>
      <c r="R1441" s="556">
        <f t="shared" si="71"/>
        <v>0</v>
      </c>
      <c r="S1441" s="556">
        <f t="shared" si="71"/>
        <v>0</v>
      </c>
      <c r="T1441" s="395"/>
      <c r="U1441" s="395"/>
      <c r="V1441" s="395"/>
      <c r="W1441" s="395"/>
      <c r="BA1441" s="553"/>
    </row>
    <row r="1442" spans="2:53" x14ac:dyDescent="0.35">
      <c r="B1442" s="80"/>
      <c r="C1442" s="119"/>
      <c r="D1442" s="119"/>
      <c r="E1442" s="202"/>
      <c r="F1442" s="119"/>
      <c r="G1442" s="120"/>
      <c r="H1442" s="41"/>
      <c r="I1442" s="41"/>
      <c r="J1442" s="329">
        <v>0</v>
      </c>
      <c r="K1442" s="329">
        <v>0</v>
      </c>
      <c r="L1442" s="391"/>
      <c r="M1442" s="150"/>
      <c r="O1442" s="555"/>
      <c r="P1442" s="556">
        <f t="shared" si="69"/>
        <v>0</v>
      </c>
      <c r="Q1442" s="556">
        <f t="shared" si="70"/>
        <v>0</v>
      </c>
      <c r="R1442" s="556">
        <f t="shared" si="71"/>
        <v>0</v>
      </c>
      <c r="S1442" s="556">
        <f t="shared" si="71"/>
        <v>0</v>
      </c>
      <c r="T1442" s="395"/>
      <c r="U1442" s="395"/>
      <c r="V1442" s="395"/>
      <c r="W1442" s="395"/>
      <c r="BA1442" s="553"/>
    </row>
    <row r="1443" spans="2:53" x14ac:dyDescent="0.35">
      <c r="B1443" s="80"/>
      <c r="C1443" s="119"/>
      <c r="D1443" s="119"/>
      <c r="E1443" s="202"/>
      <c r="F1443" s="119"/>
      <c r="G1443" s="120"/>
      <c r="H1443" s="41"/>
      <c r="I1443" s="41"/>
      <c r="J1443" s="329">
        <v>0</v>
      </c>
      <c r="K1443" s="329">
        <v>0</v>
      </c>
      <c r="L1443" s="391"/>
      <c r="M1443" s="150"/>
      <c r="O1443" s="555"/>
      <c r="P1443" s="556">
        <f t="shared" si="69"/>
        <v>0</v>
      </c>
      <c r="Q1443" s="556">
        <f t="shared" si="70"/>
        <v>0</v>
      </c>
      <c r="R1443" s="556">
        <f t="shared" si="71"/>
        <v>0</v>
      </c>
      <c r="S1443" s="556">
        <f t="shared" si="71"/>
        <v>0</v>
      </c>
      <c r="T1443" s="395"/>
      <c r="U1443" s="395"/>
      <c r="V1443" s="395"/>
      <c r="W1443" s="395"/>
      <c r="BA1443" s="553"/>
    </row>
    <row r="1444" spans="2:53" x14ac:dyDescent="0.35">
      <c r="B1444" s="80"/>
      <c r="C1444" s="119"/>
      <c r="D1444" s="119"/>
      <c r="E1444" s="202"/>
      <c r="F1444" s="119"/>
      <c r="G1444" s="120"/>
      <c r="H1444" s="41"/>
      <c r="I1444" s="41"/>
      <c r="J1444" s="329">
        <v>0</v>
      </c>
      <c r="K1444" s="329">
        <v>0</v>
      </c>
      <c r="L1444" s="391"/>
      <c r="M1444" s="150"/>
      <c r="O1444" s="555"/>
      <c r="P1444" s="556">
        <f t="shared" si="69"/>
        <v>0</v>
      </c>
      <c r="Q1444" s="556">
        <f t="shared" si="70"/>
        <v>0</v>
      </c>
      <c r="R1444" s="556">
        <f t="shared" si="71"/>
        <v>0</v>
      </c>
      <c r="S1444" s="556">
        <f t="shared" si="71"/>
        <v>0</v>
      </c>
      <c r="T1444" s="395"/>
      <c r="U1444" s="395"/>
      <c r="V1444" s="395"/>
      <c r="W1444" s="395"/>
      <c r="BA1444" s="553"/>
    </row>
    <row r="1445" spans="2:53" x14ac:dyDescent="0.35">
      <c r="B1445" s="80"/>
      <c r="C1445" s="119"/>
      <c r="D1445" s="119"/>
      <c r="E1445" s="202"/>
      <c r="F1445" s="119"/>
      <c r="G1445" s="120"/>
      <c r="H1445" s="41"/>
      <c r="I1445" s="41"/>
      <c r="J1445" s="329">
        <v>0</v>
      </c>
      <c r="K1445" s="329">
        <v>0</v>
      </c>
      <c r="L1445" s="391"/>
      <c r="M1445" s="150"/>
      <c r="O1445" s="555"/>
      <c r="P1445" s="556">
        <f t="shared" si="69"/>
        <v>0</v>
      </c>
      <c r="Q1445" s="556">
        <f t="shared" si="70"/>
        <v>0</v>
      </c>
      <c r="R1445" s="556">
        <f t="shared" si="71"/>
        <v>0</v>
      </c>
      <c r="S1445" s="556">
        <f t="shared" si="71"/>
        <v>0</v>
      </c>
      <c r="T1445" s="395"/>
      <c r="U1445" s="395"/>
      <c r="V1445" s="395"/>
      <c r="W1445" s="395"/>
      <c r="BA1445" s="553"/>
    </row>
    <row r="1446" spans="2:53" x14ac:dyDescent="0.35">
      <c r="B1446" s="80"/>
      <c r="C1446" s="119"/>
      <c r="D1446" s="119"/>
      <c r="E1446" s="202"/>
      <c r="F1446" s="119"/>
      <c r="G1446" s="120"/>
      <c r="H1446" s="41"/>
      <c r="I1446" s="41"/>
      <c r="J1446" s="329">
        <v>0</v>
      </c>
      <c r="K1446" s="329">
        <v>0</v>
      </c>
      <c r="L1446" s="391"/>
      <c r="M1446" s="150"/>
      <c r="O1446" s="555"/>
      <c r="P1446" s="556">
        <f t="shared" si="69"/>
        <v>0</v>
      </c>
      <c r="Q1446" s="556">
        <f t="shared" si="70"/>
        <v>0</v>
      </c>
      <c r="R1446" s="556">
        <f t="shared" si="71"/>
        <v>0</v>
      </c>
      <c r="S1446" s="556">
        <f t="shared" si="71"/>
        <v>0</v>
      </c>
      <c r="T1446" s="395"/>
      <c r="U1446" s="395"/>
      <c r="V1446" s="395"/>
      <c r="W1446" s="395"/>
      <c r="BA1446" s="553"/>
    </row>
    <row r="1447" spans="2:53" x14ac:dyDescent="0.35">
      <c r="B1447" s="80"/>
      <c r="C1447" s="119"/>
      <c r="D1447" s="119"/>
      <c r="E1447" s="202"/>
      <c r="F1447" s="119"/>
      <c r="G1447" s="120"/>
      <c r="H1447" s="41"/>
      <c r="I1447" s="41"/>
      <c r="J1447" s="329">
        <v>0</v>
      </c>
      <c r="K1447" s="329">
        <v>0</v>
      </c>
      <c r="L1447" s="391"/>
      <c r="M1447" s="150"/>
      <c r="O1447" s="555"/>
      <c r="P1447" s="556">
        <f t="shared" si="69"/>
        <v>0</v>
      </c>
      <c r="Q1447" s="556">
        <f t="shared" si="70"/>
        <v>0</v>
      </c>
      <c r="R1447" s="556">
        <f t="shared" si="71"/>
        <v>0</v>
      </c>
      <c r="S1447" s="556">
        <f t="shared" si="71"/>
        <v>0</v>
      </c>
      <c r="T1447" s="395"/>
      <c r="U1447" s="395"/>
      <c r="V1447" s="395"/>
      <c r="W1447" s="395"/>
      <c r="BA1447" s="553"/>
    </row>
    <row r="1448" spans="2:53" x14ac:dyDescent="0.35">
      <c r="B1448" s="80"/>
      <c r="C1448" s="119"/>
      <c r="D1448" s="119"/>
      <c r="E1448" s="202"/>
      <c r="F1448" s="119"/>
      <c r="G1448" s="120"/>
      <c r="H1448" s="41"/>
      <c r="I1448" s="41"/>
      <c r="J1448" s="329">
        <v>0</v>
      </c>
      <c r="K1448" s="329">
        <v>0</v>
      </c>
      <c r="L1448" s="391"/>
      <c r="M1448" s="150"/>
      <c r="O1448" s="555"/>
      <c r="P1448" s="556">
        <f t="shared" si="69"/>
        <v>0</v>
      </c>
      <c r="Q1448" s="556">
        <f t="shared" si="70"/>
        <v>0</v>
      </c>
      <c r="R1448" s="556">
        <f t="shared" si="71"/>
        <v>0</v>
      </c>
      <c r="S1448" s="556">
        <f t="shared" si="71"/>
        <v>0</v>
      </c>
      <c r="T1448" s="395"/>
      <c r="U1448" s="395"/>
      <c r="V1448" s="395"/>
      <c r="W1448" s="395"/>
      <c r="BA1448" s="553"/>
    </row>
    <row r="1449" spans="2:53" x14ac:dyDescent="0.35">
      <c r="B1449" s="80"/>
      <c r="C1449" s="119"/>
      <c r="D1449" s="119"/>
      <c r="E1449" s="202"/>
      <c r="F1449" s="119"/>
      <c r="G1449" s="120"/>
      <c r="H1449" s="41"/>
      <c r="I1449" s="41"/>
      <c r="J1449" s="329">
        <v>0</v>
      </c>
      <c r="K1449" s="329">
        <v>0</v>
      </c>
      <c r="L1449" s="391"/>
      <c r="M1449" s="150"/>
      <c r="O1449" s="555"/>
      <c r="P1449" s="556">
        <f t="shared" si="69"/>
        <v>0</v>
      </c>
      <c r="Q1449" s="556">
        <f t="shared" si="70"/>
        <v>0</v>
      </c>
      <c r="R1449" s="556">
        <f t="shared" si="71"/>
        <v>0</v>
      </c>
      <c r="S1449" s="556">
        <f t="shared" si="71"/>
        <v>0</v>
      </c>
      <c r="T1449" s="395"/>
      <c r="U1449" s="395"/>
      <c r="V1449" s="395"/>
      <c r="W1449" s="395"/>
      <c r="BA1449" s="553"/>
    </row>
    <row r="1450" spans="2:53" x14ac:dyDescent="0.35">
      <c r="B1450" s="80"/>
      <c r="C1450" s="119"/>
      <c r="D1450" s="119"/>
      <c r="E1450" s="202"/>
      <c r="F1450" s="119"/>
      <c r="G1450" s="120"/>
      <c r="H1450" s="41"/>
      <c r="I1450" s="41"/>
      <c r="J1450" s="329">
        <v>0</v>
      </c>
      <c r="K1450" s="329">
        <v>0</v>
      </c>
      <c r="L1450" s="391"/>
      <c r="M1450" s="150"/>
      <c r="O1450" s="555"/>
      <c r="P1450" s="556">
        <f t="shared" si="69"/>
        <v>0</v>
      </c>
      <c r="Q1450" s="556">
        <f t="shared" si="70"/>
        <v>0</v>
      </c>
      <c r="R1450" s="556">
        <f t="shared" si="71"/>
        <v>0</v>
      </c>
      <c r="S1450" s="556">
        <f t="shared" si="71"/>
        <v>0</v>
      </c>
      <c r="T1450" s="395"/>
      <c r="U1450" s="395"/>
      <c r="V1450" s="395"/>
      <c r="W1450" s="395"/>
      <c r="BA1450" s="553"/>
    </row>
    <row r="1451" spans="2:53" x14ac:dyDescent="0.35">
      <c r="B1451" s="80"/>
      <c r="C1451" s="119"/>
      <c r="D1451" s="119"/>
      <c r="E1451" s="202"/>
      <c r="F1451" s="119"/>
      <c r="G1451" s="120"/>
      <c r="H1451" s="41"/>
      <c r="I1451" s="41"/>
      <c r="J1451" s="329">
        <v>0</v>
      </c>
      <c r="K1451" s="329">
        <v>0</v>
      </c>
      <c r="L1451" s="391"/>
      <c r="M1451" s="150"/>
      <c r="O1451" s="555"/>
      <c r="P1451" s="556">
        <f t="shared" si="69"/>
        <v>0</v>
      </c>
      <c r="Q1451" s="556">
        <f t="shared" si="70"/>
        <v>0</v>
      </c>
      <c r="R1451" s="556">
        <f t="shared" si="71"/>
        <v>0</v>
      </c>
      <c r="S1451" s="556">
        <f t="shared" si="71"/>
        <v>0</v>
      </c>
      <c r="T1451" s="395"/>
      <c r="U1451" s="395"/>
      <c r="V1451" s="395"/>
      <c r="W1451" s="395"/>
      <c r="BA1451" s="553"/>
    </row>
    <row r="1452" spans="2:53" x14ac:dyDescent="0.35">
      <c r="B1452" s="80"/>
      <c r="C1452" s="119"/>
      <c r="D1452" s="119"/>
      <c r="E1452" s="202"/>
      <c r="F1452" s="119"/>
      <c r="G1452" s="120"/>
      <c r="H1452" s="41"/>
      <c r="I1452" s="41"/>
      <c r="J1452" s="329">
        <v>0</v>
      </c>
      <c r="K1452" s="329">
        <v>0</v>
      </c>
      <c r="L1452" s="391"/>
      <c r="M1452" s="150"/>
      <c r="O1452" s="555"/>
      <c r="P1452" s="556">
        <f t="shared" si="69"/>
        <v>0</v>
      </c>
      <c r="Q1452" s="556">
        <f t="shared" si="70"/>
        <v>0</v>
      </c>
      <c r="R1452" s="556">
        <f t="shared" si="71"/>
        <v>0</v>
      </c>
      <c r="S1452" s="556">
        <f t="shared" si="71"/>
        <v>0</v>
      </c>
      <c r="T1452" s="395"/>
      <c r="U1452" s="395"/>
      <c r="V1452" s="395"/>
      <c r="W1452" s="395"/>
      <c r="BA1452" s="553"/>
    </row>
    <row r="1453" spans="2:53" x14ac:dyDescent="0.35">
      <c r="B1453" s="80"/>
      <c r="C1453" s="119"/>
      <c r="D1453" s="119"/>
      <c r="E1453" s="202"/>
      <c r="F1453" s="119"/>
      <c r="G1453" s="120"/>
      <c r="H1453" s="41"/>
      <c r="I1453" s="41"/>
      <c r="J1453" s="329">
        <v>0</v>
      </c>
      <c r="K1453" s="329">
        <v>0</v>
      </c>
      <c r="L1453" s="391"/>
      <c r="M1453" s="150"/>
      <c r="O1453" s="555"/>
      <c r="P1453" s="556">
        <f t="shared" si="69"/>
        <v>0</v>
      </c>
      <c r="Q1453" s="556">
        <f t="shared" si="70"/>
        <v>0</v>
      </c>
      <c r="R1453" s="556">
        <f t="shared" si="71"/>
        <v>0</v>
      </c>
      <c r="S1453" s="556">
        <f t="shared" si="71"/>
        <v>0</v>
      </c>
      <c r="T1453" s="395"/>
      <c r="U1453" s="395"/>
      <c r="V1453" s="395"/>
      <c r="W1453" s="395"/>
      <c r="BA1453" s="553"/>
    </row>
    <row r="1454" spans="2:53" x14ac:dyDescent="0.35">
      <c r="B1454" s="80"/>
      <c r="C1454" s="119"/>
      <c r="D1454" s="119"/>
      <c r="E1454" s="202"/>
      <c r="F1454" s="119"/>
      <c r="G1454" s="120"/>
      <c r="H1454" s="41"/>
      <c r="I1454" s="41"/>
      <c r="J1454" s="329">
        <v>0</v>
      </c>
      <c r="K1454" s="329">
        <v>0</v>
      </c>
      <c r="L1454" s="391"/>
      <c r="M1454" s="150"/>
      <c r="O1454" s="555"/>
      <c r="P1454" s="556">
        <f t="shared" si="69"/>
        <v>0</v>
      </c>
      <c r="Q1454" s="556">
        <f t="shared" si="70"/>
        <v>0</v>
      </c>
      <c r="R1454" s="556">
        <f t="shared" si="71"/>
        <v>0</v>
      </c>
      <c r="S1454" s="556">
        <f t="shared" si="71"/>
        <v>0</v>
      </c>
      <c r="T1454" s="395"/>
      <c r="U1454" s="395"/>
      <c r="V1454" s="395"/>
      <c r="W1454" s="395"/>
      <c r="BA1454" s="553"/>
    </row>
    <row r="1455" spans="2:53" x14ac:dyDescent="0.35">
      <c r="B1455" s="80"/>
      <c r="C1455" s="119"/>
      <c r="D1455" s="119"/>
      <c r="E1455" s="202"/>
      <c r="F1455" s="119"/>
      <c r="G1455" s="120"/>
      <c r="H1455" s="41"/>
      <c r="I1455" s="41"/>
      <c r="J1455" s="329">
        <v>0</v>
      </c>
      <c r="K1455" s="329">
        <v>0</v>
      </c>
      <c r="L1455" s="391"/>
      <c r="M1455" s="150"/>
      <c r="O1455" s="555"/>
      <c r="P1455" s="556">
        <f t="shared" si="69"/>
        <v>0</v>
      </c>
      <c r="Q1455" s="556">
        <f t="shared" si="70"/>
        <v>0</v>
      </c>
      <c r="R1455" s="556">
        <f t="shared" si="71"/>
        <v>0</v>
      </c>
      <c r="S1455" s="556">
        <f t="shared" si="71"/>
        <v>0</v>
      </c>
      <c r="T1455" s="395"/>
      <c r="U1455" s="395"/>
      <c r="V1455" s="395"/>
      <c r="W1455" s="395"/>
      <c r="BA1455" s="553"/>
    </row>
    <row r="1456" spans="2:53" x14ac:dyDescent="0.35">
      <c r="B1456" s="80"/>
      <c r="C1456" s="119"/>
      <c r="D1456" s="119"/>
      <c r="E1456" s="202"/>
      <c r="F1456" s="119"/>
      <c r="G1456" s="120"/>
      <c r="H1456" s="41"/>
      <c r="I1456" s="41"/>
      <c r="J1456" s="329">
        <v>0</v>
      </c>
      <c r="K1456" s="329">
        <v>0</v>
      </c>
      <c r="L1456" s="391"/>
      <c r="M1456" s="150"/>
      <c r="O1456" s="555"/>
      <c r="P1456" s="556">
        <f t="shared" si="69"/>
        <v>0</v>
      </c>
      <c r="Q1456" s="556">
        <f t="shared" si="70"/>
        <v>0</v>
      </c>
      <c r="R1456" s="556">
        <f t="shared" si="71"/>
        <v>0</v>
      </c>
      <c r="S1456" s="556">
        <f t="shared" si="71"/>
        <v>0</v>
      </c>
      <c r="T1456" s="395"/>
      <c r="U1456" s="395"/>
      <c r="V1456" s="395"/>
      <c r="W1456" s="395"/>
      <c r="BA1456" s="553"/>
    </row>
    <row r="1457" spans="2:53" x14ac:dyDescent="0.35">
      <c r="B1457" s="80"/>
      <c r="C1457" s="119"/>
      <c r="D1457" s="119"/>
      <c r="E1457" s="202"/>
      <c r="F1457" s="119"/>
      <c r="G1457" s="120"/>
      <c r="H1457" s="41"/>
      <c r="I1457" s="41"/>
      <c r="J1457" s="329">
        <v>0</v>
      </c>
      <c r="K1457" s="329">
        <v>0</v>
      </c>
      <c r="L1457" s="391"/>
      <c r="M1457" s="150"/>
      <c r="O1457" s="555"/>
      <c r="P1457" s="556">
        <f t="shared" si="69"/>
        <v>0</v>
      </c>
      <c r="Q1457" s="556">
        <f t="shared" si="70"/>
        <v>0</v>
      </c>
      <c r="R1457" s="556">
        <f t="shared" si="71"/>
        <v>0</v>
      </c>
      <c r="S1457" s="556">
        <f t="shared" si="71"/>
        <v>0</v>
      </c>
      <c r="T1457" s="395"/>
      <c r="U1457" s="395"/>
      <c r="V1457" s="395"/>
      <c r="W1457" s="395"/>
      <c r="BA1457" s="553"/>
    </row>
    <row r="1458" spans="2:53" x14ac:dyDescent="0.35">
      <c r="B1458" s="80"/>
      <c r="C1458" s="119"/>
      <c r="D1458" s="119"/>
      <c r="E1458" s="202"/>
      <c r="F1458" s="119"/>
      <c r="G1458" s="120"/>
      <c r="H1458" s="41"/>
      <c r="I1458" s="41"/>
      <c r="J1458" s="329">
        <v>0</v>
      </c>
      <c r="K1458" s="329">
        <v>0</v>
      </c>
      <c r="L1458" s="391"/>
      <c r="M1458" s="150"/>
      <c r="O1458" s="555"/>
      <c r="P1458" s="556">
        <f t="shared" ref="P1458:P1521" si="72">J1458*$G$32</f>
        <v>0</v>
      </c>
      <c r="Q1458" s="556">
        <f t="shared" ref="Q1458:Q1521" si="73">K1458*$G$42</f>
        <v>0</v>
      </c>
      <c r="R1458" s="556">
        <f t="shared" ref="R1458:S1521" si="74">P1458-J1458</f>
        <v>0</v>
      </c>
      <c r="S1458" s="556">
        <f t="shared" si="74"/>
        <v>0</v>
      </c>
      <c r="T1458" s="395"/>
      <c r="U1458" s="395"/>
      <c r="V1458" s="395"/>
      <c r="W1458" s="395"/>
      <c r="BA1458" s="553"/>
    </row>
    <row r="1459" spans="2:53" x14ac:dyDescent="0.35">
      <c r="B1459" s="80"/>
      <c r="C1459" s="119"/>
      <c r="D1459" s="119"/>
      <c r="E1459" s="202"/>
      <c r="F1459" s="119"/>
      <c r="G1459" s="120"/>
      <c r="H1459" s="41"/>
      <c r="I1459" s="41"/>
      <c r="J1459" s="329">
        <v>0</v>
      </c>
      <c r="K1459" s="329">
        <v>0</v>
      </c>
      <c r="L1459" s="391"/>
      <c r="M1459" s="150"/>
      <c r="O1459" s="555"/>
      <c r="P1459" s="556">
        <f t="shared" si="72"/>
        <v>0</v>
      </c>
      <c r="Q1459" s="556">
        <f t="shared" si="73"/>
        <v>0</v>
      </c>
      <c r="R1459" s="556">
        <f t="shared" si="74"/>
        <v>0</v>
      </c>
      <c r="S1459" s="556">
        <f t="shared" si="74"/>
        <v>0</v>
      </c>
      <c r="T1459" s="395"/>
      <c r="U1459" s="395"/>
      <c r="V1459" s="395"/>
      <c r="W1459" s="395"/>
      <c r="BA1459" s="553"/>
    </row>
    <row r="1460" spans="2:53" x14ac:dyDescent="0.35">
      <c r="B1460" s="80"/>
      <c r="C1460" s="119"/>
      <c r="D1460" s="119"/>
      <c r="E1460" s="202"/>
      <c r="F1460" s="119"/>
      <c r="G1460" s="120"/>
      <c r="H1460" s="41"/>
      <c r="I1460" s="41"/>
      <c r="J1460" s="329">
        <v>0</v>
      </c>
      <c r="K1460" s="329">
        <v>0</v>
      </c>
      <c r="L1460" s="391"/>
      <c r="M1460" s="150"/>
      <c r="O1460" s="555"/>
      <c r="P1460" s="556">
        <f t="shared" si="72"/>
        <v>0</v>
      </c>
      <c r="Q1460" s="556">
        <f t="shared" si="73"/>
        <v>0</v>
      </c>
      <c r="R1460" s="556">
        <f t="shared" si="74"/>
        <v>0</v>
      </c>
      <c r="S1460" s="556">
        <f t="shared" si="74"/>
        <v>0</v>
      </c>
      <c r="T1460" s="395"/>
      <c r="U1460" s="395"/>
      <c r="V1460" s="395"/>
      <c r="W1460" s="395"/>
      <c r="BA1460" s="553"/>
    </row>
    <row r="1461" spans="2:53" x14ac:dyDescent="0.35">
      <c r="B1461" s="80"/>
      <c r="C1461" s="119"/>
      <c r="D1461" s="119"/>
      <c r="E1461" s="202"/>
      <c r="F1461" s="119"/>
      <c r="G1461" s="120"/>
      <c r="H1461" s="41"/>
      <c r="I1461" s="41"/>
      <c r="J1461" s="329">
        <v>0</v>
      </c>
      <c r="K1461" s="329">
        <v>0</v>
      </c>
      <c r="L1461" s="391"/>
      <c r="M1461" s="150"/>
      <c r="O1461" s="555"/>
      <c r="P1461" s="556">
        <f t="shared" si="72"/>
        <v>0</v>
      </c>
      <c r="Q1461" s="556">
        <f t="shared" si="73"/>
        <v>0</v>
      </c>
      <c r="R1461" s="556">
        <f t="shared" si="74"/>
        <v>0</v>
      </c>
      <c r="S1461" s="556">
        <f t="shared" si="74"/>
        <v>0</v>
      </c>
      <c r="T1461" s="395"/>
      <c r="U1461" s="395"/>
      <c r="V1461" s="395"/>
      <c r="W1461" s="395"/>
      <c r="BA1461" s="553"/>
    </row>
    <row r="1462" spans="2:53" x14ac:dyDescent="0.35">
      <c r="B1462" s="80"/>
      <c r="C1462" s="119"/>
      <c r="D1462" s="119"/>
      <c r="E1462" s="202"/>
      <c r="F1462" s="119"/>
      <c r="G1462" s="120"/>
      <c r="H1462" s="41"/>
      <c r="I1462" s="41"/>
      <c r="J1462" s="329">
        <v>0</v>
      </c>
      <c r="K1462" s="329">
        <v>0</v>
      </c>
      <c r="L1462" s="391"/>
      <c r="M1462" s="150"/>
      <c r="O1462" s="555"/>
      <c r="P1462" s="556">
        <f t="shared" si="72"/>
        <v>0</v>
      </c>
      <c r="Q1462" s="556">
        <f t="shared" si="73"/>
        <v>0</v>
      </c>
      <c r="R1462" s="556">
        <f t="shared" si="74"/>
        <v>0</v>
      </c>
      <c r="S1462" s="556">
        <f t="shared" si="74"/>
        <v>0</v>
      </c>
      <c r="T1462" s="395"/>
      <c r="U1462" s="395"/>
      <c r="V1462" s="395"/>
      <c r="W1462" s="395"/>
      <c r="BA1462" s="553"/>
    </row>
    <row r="1463" spans="2:53" x14ac:dyDescent="0.35">
      <c r="B1463" s="80"/>
      <c r="C1463" s="119"/>
      <c r="D1463" s="119"/>
      <c r="E1463" s="202"/>
      <c r="F1463" s="119"/>
      <c r="G1463" s="120"/>
      <c r="H1463" s="41"/>
      <c r="I1463" s="41"/>
      <c r="J1463" s="329">
        <v>0</v>
      </c>
      <c r="K1463" s="329">
        <v>0</v>
      </c>
      <c r="L1463" s="391"/>
      <c r="M1463" s="150"/>
      <c r="O1463" s="555"/>
      <c r="P1463" s="556">
        <f t="shared" si="72"/>
        <v>0</v>
      </c>
      <c r="Q1463" s="556">
        <f t="shared" si="73"/>
        <v>0</v>
      </c>
      <c r="R1463" s="556">
        <f t="shared" si="74"/>
        <v>0</v>
      </c>
      <c r="S1463" s="556">
        <f t="shared" si="74"/>
        <v>0</v>
      </c>
      <c r="T1463" s="395"/>
      <c r="U1463" s="395"/>
      <c r="V1463" s="395"/>
      <c r="W1463" s="395"/>
      <c r="BA1463" s="553"/>
    </row>
    <row r="1464" spans="2:53" x14ac:dyDescent="0.35">
      <c r="B1464" s="80"/>
      <c r="C1464" s="119"/>
      <c r="D1464" s="119"/>
      <c r="E1464" s="202"/>
      <c r="F1464" s="119"/>
      <c r="G1464" s="120"/>
      <c r="H1464" s="41"/>
      <c r="I1464" s="41"/>
      <c r="J1464" s="329">
        <v>0</v>
      </c>
      <c r="K1464" s="329">
        <v>0</v>
      </c>
      <c r="L1464" s="391"/>
      <c r="M1464" s="150"/>
      <c r="O1464" s="555"/>
      <c r="P1464" s="556">
        <f t="shared" si="72"/>
        <v>0</v>
      </c>
      <c r="Q1464" s="556">
        <f t="shared" si="73"/>
        <v>0</v>
      </c>
      <c r="R1464" s="556">
        <f t="shared" si="74"/>
        <v>0</v>
      </c>
      <c r="S1464" s="556">
        <f t="shared" si="74"/>
        <v>0</v>
      </c>
      <c r="T1464" s="395"/>
      <c r="U1464" s="395"/>
      <c r="V1464" s="395"/>
      <c r="W1464" s="395"/>
      <c r="BA1464" s="553"/>
    </row>
    <row r="1465" spans="2:53" x14ac:dyDescent="0.35">
      <c r="B1465" s="80"/>
      <c r="C1465" s="119"/>
      <c r="D1465" s="119"/>
      <c r="E1465" s="202"/>
      <c r="F1465" s="119"/>
      <c r="G1465" s="120"/>
      <c r="H1465" s="41"/>
      <c r="I1465" s="41"/>
      <c r="J1465" s="329">
        <v>0</v>
      </c>
      <c r="K1465" s="329">
        <v>0</v>
      </c>
      <c r="L1465" s="391"/>
      <c r="M1465" s="150"/>
      <c r="O1465" s="555"/>
      <c r="P1465" s="556">
        <f t="shared" si="72"/>
        <v>0</v>
      </c>
      <c r="Q1465" s="556">
        <f t="shared" si="73"/>
        <v>0</v>
      </c>
      <c r="R1465" s="556">
        <f t="shared" si="74"/>
        <v>0</v>
      </c>
      <c r="S1465" s="556">
        <f t="shared" si="74"/>
        <v>0</v>
      </c>
      <c r="T1465" s="395"/>
      <c r="U1465" s="395"/>
      <c r="V1465" s="395"/>
      <c r="W1465" s="395"/>
      <c r="BA1465" s="553"/>
    </row>
    <row r="1466" spans="2:53" x14ac:dyDescent="0.35">
      <c r="B1466" s="80"/>
      <c r="C1466" s="119"/>
      <c r="D1466" s="119"/>
      <c r="E1466" s="202"/>
      <c r="F1466" s="119"/>
      <c r="G1466" s="120"/>
      <c r="H1466" s="41"/>
      <c r="I1466" s="41"/>
      <c r="J1466" s="329">
        <v>0</v>
      </c>
      <c r="K1466" s="329">
        <v>0</v>
      </c>
      <c r="L1466" s="391"/>
      <c r="M1466" s="150"/>
      <c r="O1466" s="555"/>
      <c r="P1466" s="556">
        <f t="shared" si="72"/>
        <v>0</v>
      </c>
      <c r="Q1466" s="556">
        <f t="shared" si="73"/>
        <v>0</v>
      </c>
      <c r="R1466" s="556">
        <f t="shared" si="74"/>
        <v>0</v>
      </c>
      <c r="S1466" s="556">
        <f t="shared" si="74"/>
        <v>0</v>
      </c>
      <c r="T1466" s="395"/>
      <c r="U1466" s="395"/>
      <c r="V1466" s="395"/>
      <c r="W1466" s="395"/>
      <c r="BA1466" s="553"/>
    </row>
    <row r="1467" spans="2:53" x14ac:dyDescent="0.35">
      <c r="B1467" s="80"/>
      <c r="C1467" s="119"/>
      <c r="D1467" s="119"/>
      <c r="E1467" s="202"/>
      <c r="F1467" s="119"/>
      <c r="G1467" s="120"/>
      <c r="H1467" s="41"/>
      <c r="I1467" s="41"/>
      <c r="J1467" s="329">
        <v>0</v>
      </c>
      <c r="K1467" s="329">
        <v>0</v>
      </c>
      <c r="L1467" s="391"/>
      <c r="M1467" s="150"/>
      <c r="O1467" s="555"/>
      <c r="P1467" s="556">
        <f t="shared" si="72"/>
        <v>0</v>
      </c>
      <c r="Q1467" s="556">
        <f t="shared" si="73"/>
        <v>0</v>
      </c>
      <c r="R1467" s="556">
        <f t="shared" si="74"/>
        <v>0</v>
      </c>
      <c r="S1467" s="556">
        <f t="shared" si="74"/>
        <v>0</v>
      </c>
      <c r="T1467" s="395"/>
      <c r="U1467" s="395"/>
      <c r="V1467" s="395"/>
      <c r="W1467" s="395"/>
      <c r="BA1467" s="553"/>
    </row>
    <row r="1468" spans="2:53" x14ac:dyDescent="0.35">
      <c r="B1468" s="80"/>
      <c r="C1468" s="119"/>
      <c r="D1468" s="119"/>
      <c r="E1468" s="202"/>
      <c r="F1468" s="119"/>
      <c r="G1468" s="120"/>
      <c r="H1468" s="41"/>
      <c r="I1468" s="41"/>
      <c r="J1468" s="329">
        <v>0</v>
      </c>
      <c r="K1468" s="329">
        <v>0</v>
      </c>
      <c r="L1468" s="391"/>
      <c r="M1468" s="150"/>
      <c r="O1468" s="555"/>
      <c r="P1468" s="556">
        <f t="shared" si="72"/>
        <v>0</v>
      </c>
      <c r="Q1468" s="556">
        <f t="shared" si="73"/>
        <v>0</v>
      </c>
      <c r="R1468" s="556">
        <f t="shared" si="74"/>
        <v>0</v>
      </c>
      <c r="S1468" s="556">
        <f t="shared" si="74"/>
        <v>0</v>
      </c>
      <c r="T1468" s="395"/>
      <c r="U1468" s="395"/>
      <c r="V1468" s="395"/>
      <c r="W1468" s="395"/>
      <c r="BA1468" s="553"/>
    </row>
    <row r="1469" spans="2:53" x14ac:dyDescent="0.35">
      <c r="B1469" s="80"/>
      <c r="C1469" s="119"/>
      <c r="D1469" s="119"/>
      <c r="E1469" s="202"/>
      <c r="F1469" s="119"/>
      <c r="G1469" s="120"/>
      <c r="H1469" s="41"/>
      <c r="I1469" s="41"/>
      <c r="J1469" s="329">
        <v>0</v>
      </c>
      <c r="K1469" s="329">
        <v>0</v>
      </c>
      <c r="L1469" s="391"/>
      <c r="M1469" s="150"/>
      <c r="O1469" s="555"/>
      <c r="P1469" s="556">
        <f t="shared" si="72"/>
        <v>0</v>
      </c>
      <c r="Q1469" s="556">
        <f t="shared" si="73"/>
        <v>0</v>
      </c>
      <c r="R1469" s="556">
        <f t="shared" si="74"/>
        <v>0</v>
      </c>
      <c r="S1469" s="556">
        <f t="shared" si="74"/>
        <v>0</v>
      </c>
      <c r="T1469" s="395"/>
      <c r="U1469" s="395"/>
      <c r="V1469" s="395"/>
      <c r="W1469" s="395"/>
      <c r="BA1469" s="553"/>
    </row>
    <row r="1470" spans="2:53" x14ac:dyDescent="0.35">
      <c r="B1470" s="80"/>
      <c r="C1470" s="119"/>
      <c r="D1470" s="119"/>
      <c r="E1470" s="202"/>
      <c r="F1470" s="119"/>
      <c r="G1470" s="120"/>
      <c r="H1470" s="41"/>
      <c r="I1470" s="41"/>
      <c r="J1470" s="329">
        <v>0</v>
      </c>
      <c r="K1470" s="329">
        <v>0</v>
      </c>
      <c r="L1470" s="391"/>
      <c r="M1470" s="150"/>
      <c r="O1470" s="555"/>
      <c r="P1470" s="556">
        <f t="shared" si="72"/>
        <v>0</v>
      </c>
      <c r="Q1470" s="556">
        <f t="shared" si="73"/>
        <v>0</v>
      </c>
      <c r="R1470" s="556">
        <f t="shared" si="74"/>
        <v>0</v>
      </c>
      <c r="S1470" s="556">
        <f t="shared" si="74"/>
        <v>0</v>
      </c>
      <c r="T1470" s="395"/>
      <c r="U1470" s="395"/>
      <c r="V1470" s="395"/>
      <c r="W1470" s="395"/>
      <c r="BA1470" s="553"/>
    </row>
    <row r="1471" spans="2:53" x14ac:dyDescent="0.35">
      <c r="B1471" s="80"/>
      <c r="C1471" s="119"/>
      <c r="D1471" s="119"/>
      <c r="E1471" s="202"/>
      <c r="F1471" s="119"/>
      <c r="G1471" s="120"/>
      <c r="H1471" s="41"/>
      <c r="I1471" s="41"/>
      <c r="J1471" s="329">
        <v>0</v>
      </c>
      <c r="K1471" s="329">
        <v>0</v>
      </c>
      <c r="L1471" s="391"/>
      <c r="M1471" s="150"/>
      <c r="O1471" s="555"/>
      <c r="P1471" s="556">
        <f t="shared" si="72"/>
        <v>0</v>
      </c>
      <c r="Q1471" s="556">
        <f t="shared" si="73"/>
        <v>0</v>
      </c>
      <c r="R1471" s="556">
        <f t="shared" si="74"/>
        <v>0</v>
      </c>
      <c r="S1471" s="556">
        <f t="shared" si="74"/>
        <v>0</v>
      </c>
      <c r="T1471" s="395"/>
      <c r="U1471" s="395"/>
      <c r="V1471" s="395"/>
      <c r="W1471" s="395"/>
      <c r="BA1471" s="553"/>
    </row>
    <row r="1472" spans="2:53" x14ac:dyDescent="0.35">
      <c r="B1472" s="80"/>
      <c r="C1472" s="119"/>
      <c r="D1472" s="119"/>
      <c r="E1472" s="202"/>
      <c r="F1472" s="119"/>
      <c r="G1472" s="120"/>
      <c r="H1472" s="41"/>
      <c r="I1472" s="41"/>
      <c r="J1472" s="329">
        <v>0</v>
      </c>
      <c r="K1472" s="329">
        <v>0</v>
      </c>
      <c r="L1472" s="391"/>
      <c r="M1472" s="150"/>
      <c r="O1472" s="555"/>
      <c r="P1472" s="556">
        <f t="shared" si="72"/>
        <v>0</v>
      </c>
      <c r="Q1472" s="556">
        <f t="shared" si="73"/>
        <v>0</v>
      </c>
      <c r="R1472" s="556">
        <f t="shared" si="74"/>
        <v>0</v>
      </c>
      <c r="S1472" s="556">
        <f t="shared" si="74"/>
        <v>0</v>
      </c>
      <c r="T1472" s="395"/>
      <c r="U1472" s="395"/>
      <c r="V1472" s="395"/>
      <c r="W1472" s="395"/>
      <c r="BA1472" s="553"/>
    </row>
    <row r="1473" spans="2:53" x14ac:dyDescent="0.35">
      <c r="B1473" s="80"/>
      <c r="C1473" s="119"/>
      <c r="D1473" s="119"/>
      <c r="E1473" s="202"/>
      <c r="F1473" s="119"/>
      <c r="G1473" s="120"/>
      <c r="H1473" s="41"/>
      <c r="I1473" s="41"/>
      <c r="J1473" s="329">
        <v>0</v>
      </c>
      <c r="K1473" s="329">
        <v>0</v>
      </c>
      <c r="L1473" s="391"/>
      <c r="M1473" s="150"/>
      <c r="O1473" s="555"/>
      <c r="P1473" s="556">
        <f t="shared" si="72"/>
        <v>0</v>
      </c>
      <c r="Q1473" s="556">
        <f t="shared" si="73"/>
        <v>0</v>
      </c>
      <c r="R1473" s="556">
        <f t="shared" si="74"/>
        <v>0</v>
      </c>
      <c r="S1473" s="556">
        <f t="shared" si="74"/>
        <v>0</v>
      </c>
      <c r="T1473" s="395"/>
      <c r="U1473" s="395"/>
      <c r="V1473" s="395"/>
      <c r="W1473" s="395"/>
      <c r="BA1473" s="553"/>
    </row>
    <row r="1474" spans="2:53" x14ac:dyDescent="0.35">
      <c r="B1474" s="80"/>
      <c r="C1474" s="119"/>
      <c r="D1474" s="119"/>
      <c r="E1474" s="202"/>
      <c r="F1474" s="119"/>
      <c r="G1474" s="120"/>
      <c r="H1474" s="41"/>
      <c r="I1474" s="41"/>
      <c r="J1474" s="329">
        <v>0</v>
      </c>
      <c r="K1474" s="329">
        <v>0</v>
      </c>
      <c r="L1474" s="391"/>
      <c r="M1474" s="150"/>
      <c r="O1474" s="555"/>
      <c r="P1474" s="556">
        <f t="shared" si="72"/>
        <v>0</v>
      </c>
      <c r="Q1474" s="556">
        <f t="shared" si="73"/>
        <v>0</v>
      </c>
      <c r="R1474" s="556">
        <f t="shared" si="74"/>
        <v>0</v>
      </c>
      <c r="S1474" s="556">
        <f t="shared" si="74"/>
        <v>0</v>
      </c>
      <c r="T1474" s="395"/>
      <c r="U1474" s="395"/>
      <c r="V1474" s="395"/>
      <c r="W1474" s="395"/>
      <c r="BA1474" s="553"/>
    </row>
    <row r="1475" spans="2:53" x14ac:dyDescent="0.35">
      <c r="B1475" s="80"/>
      <c r="C1475" s="119"/>
      <c r="D1475" s="119"/>
      <c r="E1475" s="202"/>
      <c r="F1475" s="119"/>
      <c r="G1475" s="120"/>
      <c r="H1475" s="41"/>
      <c r="I1475" s="41"/>
      <c r="J1475" s="329">
        <v>0</v>
      </c>
      <c r="K1475" s="329">
        <v>0</v>
      </c>
      <c r="L1475" s="391"/>
      <c r="M1475" s="150"/>
      <c r="O1475" s="555"/>
      <c r="P1475" s="556">
        <f t="shared" si="72"/>
        <v>0</v>
      </c>
      <c r="Q1475" s="556">
        <f t="shared" si="73"/>
        <v>0</v>
      </c>
      <c r="R1475" s="556">
        <f t="shared" si="74"/>
        <v>0</v>
      </c>
      <c r="S1475" s="556">
        <f t="shared" si="74"/>
        <v>0</v>
      </c>
      <c r="T1475" s="395"/>
      <c r="U1475" s="395"/>
      <c r="V1475" s="395"/>
      <c r="W1475" s="395"/>
      <c r="BA1475" s="553"/>
    </row>
    <row r="1476" spans="2:53" x14ac:dyDescent="0.35">
      <c r="B1476" s="80"/>
      <c r="C1476" s="119"/>
      <c r="D1476" s="119"/>
      <c r="E1476" s="202"/>
      <c r="F1476" s="119"/>
      <c r="G1476" s="120"/>
      <c r="H1476" s="41"/>
      <c r="I1476" s="41"/>
      <c r="J1476" s="329">
        <v>0</v>
      </c>
      <c r="K1476" s="329">
        <v>0</v>
      </c>
      <c r="L1476" s="391"/>
      <c r="M1476" s="150"/>
      <c r="O1476" s="555"/>
      <c r="P1476" s="556">
        <f t="shared" si="72"/>
        <v>0</v>
      </c>
      <c r="Q1476" s="556">
        <f t="shared" si="73"/>
        <v>0</v>
      </c>
      <c r="R1476" s="556">
        <f t="shared" si="74"/>
        <v>0</v>
      </c>
      <c r="S1476" s="556">
        <f t="shared" si="74"/>
        <v>0</v>
      </c>
      <c r="T1476" s="395"/>
      <c r="U1476" s="395"/>
      <c r="V1476" s="395"/>
      <c r="W1476" s="395"/>
      <c r="BA1476" s="553"/>
    </row>
    <row r="1477" spans="2:53" x14ac:dyDescent="0.35">
      <c r="B1477" s="80"/>
      <c r="C1477" s="119"/>
      <c r="D1477" s="119"/>
      <c r="E1477" s="202"/>
      <c r="F1477" s="119"/>
      <c r="G1477" s="120"/>
      <c r="H1477" s="41"/>
      <c r="I1477" s="41"/>
      <c r="J1477" s="329">
        <v>0</v>
      </c>
      <c r="K1477" s="329">
        <v>0</v>
      </c>
      <c r="L1477" s="391"/>
      <c r="M1477" s="150"/>
      <c r="O1477" s="555"/>
      <c r="P1477" s="556">
        <f t="shared" si="72"/>
        <v>0</v>
      </c>
      <c r="Q1477" s="556">
        <f t="shared" si="73"/>
        <v>0</v>
      </c>
      <c r="R1477" s="556">
        <f t="shared" si="74"/>
        <v>0</v>
      </c>
      <c r="S1477" s="556">
        <f t="shared" si="74"/>
        <v>0</v>
      </c>
      <c r="T1477" s="395"/>
      <c r="U1477" s="395"/>
      <c r="V1477" s="395"/>
      <c r="W1477" s="395"/>
      <c r="BA1477" s="553"/>
    </row>
    <row r="1478" spans="2:53" x14ac:dyDescent="0.35">
      <c r="B1478" s="80"/>
      <c r="C1478" s="119"/>
      <c r="D1478" s="119"/>
      <c r="E1478" s="202"/>
      <c r="F1478" s="119"/>
      <c r="G1478" s="120"/>
      <c r="H1478" s="41"/>
      <c r="I1478" s="41"/>
      <c r="J1478" s="329">
        <v>0</v>
      </c>
      <c r="K1478" s="329">
        <v>0</v>
      </c>
      <c r="L1478" s="391"/>
      <c r="M1478" s="150"/>
      <c r="O1478" s="555"/>
      <c r="P1478" s="556">
        <f t="shared" si="72"/>
        <v>0</v>
      </c>
      <c r="Q1478" s="556">
        <f t="shared" si="73"/>
        <v>0</v>
      </c>
      <c r="R1478" s="556">
        <f t="shared" si="74"/>
        <v>0</v>
      </c>
      <c r="S1478" s="556">
        <f t="shared" si="74"/>
        <v>0</v>
      </c>
      <c r="T1478" s="395"/>
      <c r="U1478" s="395"/>
      <c r="V1478" s="395"/>
      <c r="W1478" s="395"/>
      <c r="BA1478" s="553"/>
    </row>
    <row r="1479" spans="2:53" x14ac:dyDescent="0.35">
      <c r="B1479" s="80"/>
      <c r="C1479" s="119"/>
      <c r="D1479" s="119"/>
      <c r="E1479" s="202"/>
      <c r="F1479" s="119"/>
      <c r="G1479" s="120"/>
      <c r="H1479" s="41"/>
      <c r="I1479" s="41"/>
      <c r="J1479" s="329">
        <v>0</v>
      </c>
      <c r="K1479" s="329">
        <v>0</v>
      </c>
      <c r="L1479" s="391"/>
      <c r="M1479" s="150"/>
      <c r="O1479" s="555"/>
      <c r="P1479" s="556">
        <f t="shared" si="72"/>
        <v>0</v>
      </c>
      <c r="Q1479" s="556">
        <f t="shared" si="73"/>
        <v>0</v>
      </c>
      <c r="R1479" s="556">
        <f t="shared" si="74"/>
        <v>0</v>
      </c>
      <c r="S1479" s="556">
        <f t="shared" si="74"/>
        <v>0</v>
      </c>
      <c r="T1479" s="395"/>
      <c r="U1479" s="395"/>
      <c r="V1479" s="395"/>
      <c r="W1479" s="395"/>
      <c r="BA1479" s="553"/>
    </row>
    <row r="1480" spans="2:53" x14ac:dyDescent="0.35">
      <c r="B1480" s="80"/>
      <c r="C1480" s="119"/>
      <c r="D1480" s="119"/>
      <c r="E1480" s="202"/>
      <c r="F1480" s="119"/>
      <c r="G1480" s="120"/>
      <c r="H1480" s="41"/>
      <c r="I1480" s="41"/>
      <c r="J1480" s="329">
        <v>0</v>
      </c>
      <c r="K1480" s="329">
        <v>0</v>
      </c>
      <c r="L1480" s="391"/>
      <c r="M1480" s="150"/>
      <c r="O1480" s="555"/>
      <c r="P1480" s="556">
        <f t="shared" si="72"/>
        <v>0</v>
      </c>
      <c r="Q1480" s="556">
        <f t="shared" si="73"/>
        <v>0</v>
      </c>
      <c r="R1480" s="556">
        <f t="shared" si="74"/>
        <v>0</v>
      </c>
      <c r="S1480" s="556">
        <f t="shared" si="74"/>
        <v>0</v>
      </c>
      <c r="T1480" s="395"/>
      <c r="U1480" s="395"/>
      <c r="V1480" s="395"/>
      <c r="W1480" s="395"/>
      <c r="BA1480" s="553"/>
    </row>
    <row r="1481" spans="2:53" x14ac:dyDescent="0.35">
      <c r="B1481" s="80"/>
      <c r="C1481" s="119"/>
      <c r="D1481" s="119"/>
      <c r="E1481" s="202"/>
      <c r="F1481" s="119"/>
      <c r="G1481" s="120"/>
      <c r="H1481" s="41"/>
      <c r="I1481" s="41"/>
      <c r="J1481" s="329">
        <v>0</v>
      </c>
      <c r="K1481" s="329">
        <v>0</v>
      </c>
      <c r="L1481" s="391"/>
      <c r="M1481" s="150"/>
      <c r="O1481" s="555"/>
      <c r="P1481" s="556">
        <f t="shared" si="72"/>
        <v>0</v>
      </c>
      <c r="Q1481" s="556">
        <f t="shared" si="73"/>
        <v>0</v>
      </c>
      <c r="R1481" s="556">
        <f t="shared" si="74"/>
        <v>0</v>
      </c>
      <c r="S1481" s="556">
        <f t="shared" si="74"/>
        <v>0</v>
      </c>
      <c r="T1481" s="395"/>
      <c r="U1481" s="395"/>
      <c r="V1481" s="395"/>
      <c r="W1481" s="395"/>
      <c r="BA1481" s="553"/>
    </row>
    <row r="1482" spans="2:53" x14ac:dyDescent="0.35">
      <c r="B1482" s="80"/>
      <c r="C1482" s="119"/>
      <c r="D1482" s="119"/>
      <c r="E1482" s="202"/>
      <c r="F1482" s="119"/>
      <c r="G1482" s="120"/>
      <c r="H1482" s="41"/>
      <c r="I1482" s="41"/>
      <c r="J1482" s="329">
        <v>0</v>
      </c>
      <c r="K1482" s="329">
        <v>0</v>
      </c>
      <c r="L1482" s="391"/>
      <c r="M1482" s="150"/>
      <c r="O1482" s="555"/>
      <c r="P1482" s="556">
        <f t="shared" si="72"/>
        <v>0</v>
      </c>
      <c r="Q1482" s="556">
        <f t="shared" si="73"/>
        <v>0</v>
      </c>
      <c r="R1482" s="556">
        <f t="shared" si="74"/>
        <v>0</v>
      </c>
      <c r="S1482" s="556">
        <f t="shared" si="74"/>
        <v>0</v>
      </c>
      <c r="T1482" s="395"/>
      <c r="U1482" s="395"/>
      <c r="V1482" s="395"/>
      <c r="W1482" s="395"/>
      <c r="BA1482" s="553"/>
    </row>
    <row r="1483" spans="2:53" x14ac:dyDescent="0.35">
      <c r="B1483" s="80"/>
      <c r="C1483" s="119"/>
      <c r="D1483" s="119"/>
      <c r="E1483" s="202"/>
      <c r="F1483" s="119"/>
      <c r="G1483" s="120"/>
      <c r="H1483" s="41"/>
      <c r="I1483" s="41"/>
      <c r="J1483" s="329">
        <v>0</v>
      </c>
      <c r="K1483" s="329">
        <v>0</v>
      </c>
      <c r="L1483" s="391"/>
      <c r="M1483" s="150"/>
      <c r="O1483" s="555"/>
      <c r="P1483" s="556">
        <f t="shared" si="72"/>
        <v>0</v>
      </c>
      <c r="Q1483" s="556">
        <f t="shared" si="73"/>
        <v>0</v>
      </c>
      <c r="R1483" s="556">
        <f t="shared" si="74"/>
        <v>0</v>
      </c>
      <c r="S1483" s="556">
        <f t="shared" si="74"/>
        <v>0</v>
      </c>
      <c r="T1483" s="395"/>
      <c r="U1483" s="395"/>
      <c r="V1483" s="395"/>
      <c r="W1483" s="395"/>
      <c r="BA1483" s="553"/>
    </row>
    <row r="1484" spans="2:53" x14ac:dyDescent="0.35">
      <c r="B1484" s="80"/>
      <c r="C1484" s="119"/>
      <c r="D1484" s="119"/>
      <c r="E1484" s="202"/>
      <c r="F1484" s="119"/>
      <c r="G1484" s="120"/>
      <c r="H1484" s="41"/>
      <c r="I1484" s="41"/>
      <c r="J1484" s="329">
        <v>0</v>
      </c>
      <c r="K1484" s="329">
        <v>0</v>
      </c>
      <c r="L1484" s="391"/>
      <c r="M1484" s="150"/>
      <c r="O1484" s="555"/>
      <c r="P1484" s="556">
        <f t="shared" si="72"/>
        <v>0</v>
      </c>
      <c r="Q1484" s="556">
        <f t="shared" si="73"/>
        <v>0</v>
      </c>
      <c r="R1484" s="556">
        <f t="shared" si="74"/>
        <v>0</v>
      </c>
      <c r="S1484" s="556">
        <f t="shared" si="74"/>
        <v>0</v>
      </c>
      <c r="T1484" s="395"/>
      <c r="U1484" s="395"/>
      <c r="V1484" s="395"/>
      <c r="W1484" s="395"/>
      <c r="BA1484" s="553"/>
    </row>
    <row r="1485" spans="2:53" x14ac:dyDescent="0.35">
      <c r="B1485" s="80"/>
      <c r="C1485" s="119"/>
      <c r="D1485" s="119"/>
      <c r="E1485" s="202"/>
      <c r="F1485" s="119"/>
      <c r="G1485" s="120"/>
      <c r="H1485" s="41"/>
      <c r="I1485" s="41"/>
      <c r="J1485" s="329">
        <v>0</v>
      </c>
      <c r="K1485" s="329">
        <v>0</v>
      </c>
      <c r="L1485" s="391"/>
      <c r="M1485" s="150"/>
      <c r="O1485" s="555"/>
      <c r="P1485" s="556">
        <f t="shared" si="72"/>
        <v>0</v>
      </c>
      <c r="Q1485" s="556">
        <f t="shared" si="73"/>
        <v>0</v>
      </c>
      <c r="R1485" s="556">
        <f t="shared" si="74"/>
        <v>0</v>
      </c>
      <c r="S1485" s="556">
        <f t="shared" si="74"/>
        <v>0</v>
      </c>
      <c r="T1485" s="395"/>
      <c r="U1485" s="395"/>
      <c r="V1485" s="395"/>
      <c r="W1485" s="395"/>
      <c r="BA1485" s="553"/>
    </row>
    <row r="1486" spans="2:53" x14ac:dyDescent="0.35">
      <c r="B1486" s="80"/>
      <c r="C1486" s="119"/>
      <c r="D1486" s="119"/>
      <c r="E1486" s="202"/>
      <c r="F1486" s="119"/>
      <c r="G1486" s="120"/>
      <c r="H1486" s="41"/>
      <c r="I1486" s="41"/>
      <c r="J1486" s="329">
        <v>0</v>
      </c>
      <c r="K1486" s="329">
        <v>0</v>
      </c>
      <c r="L1486" s="391"/>
      <c r="M1486" s="150"/>
      <c r="O1486" s="555"/>
      <c r="P1486" s="556">
        <f t="shared" si="72"/>
        <v>0</v>
      </c>
      <c r="Q1486" s="556">
        <f t="shared" si="73"/>
        <v>0</v>
      </c>
      <c r="R1486" s="556">
        <f t="shared" si="74"/>
        <v>0</v>
      </c>
      <c r="S1486" s="556">
        <f t="shared" si="74"/>
        <v>0</v>
      </c>
      <c r="T1486" s="395"/>
      <c r="U1486" s="395"/>
      <c r="V1486" s="395"/>
      <c r="W1486" s="395"/>
      <c r="BA1486" s="553"/>
    </row>
    <row r="1487" spans="2:53" x14ac:dyDescent="0.35">
      <c r="B1487" s="80"/>
      <c r="C1487" s="119"/>
      <c r="D1487" s="119"/>
      <c r="E1487" s="202"/>
      <c r="F1487" s="119"/>
      <c r="G1487" s="120"/>
      <c r="H1487" s="41"/>
      <c r="I1487" s="41"/>
      <c r="J1487" s="329">
        <v>0</v>
      </c>
      <c r="K1487" s="329">
        <v>0</v>
      </c>
      <c r="L1487" s="391"/>
      <c r="M1487" s="150"/>
      <c r="O1487" s="555"/>
      <c r="P1487" s="556">
        <f t="shared" si="72"/>
        <v>0</v>
      </c>
      <c r="Q1487" s="556">
        <f t="shared" si="73"/>
        <v>0</v>
      </c>
      <c r="R1487" s="556">
        <f t="shared" si="74"/>
        <v>0</v>
      </c>
      <c r="S1487" s="556">
        <f t="shared" si="74"/>
        <v>0</v>
      </c>
      <c r="T1487" s="395"/>
      <c r="U1487" s="395"/>
      <c r="V1487" s="395"/>
      <c r="W1487" s="395"/>
      <c r="BA1487" s="553"/>
    </row>
    <row r="1488" spans="2:53" x14ac:dyDescent="0.35">
      <c r="B1488" s="80"/>
      <c r="C1488" s="119"/>
      <c r="D1488" s="119"/>
      <c r="E1488" s="202"/>
      <c r="F1488" s="119"/>
      <c r="G1488" s="120"/>
      <c r="H1488" s="41"/>
      <c r="I1488" s="41"/>
      <c r="J1488" s="329">
        <v>0</v>
      </c>
      <c r="K1488" s="329">
        <v>0</v>
      </c>
      <c r="L1488" s="391"/>
      <c r="M1488" s="150"/>
      <c r="O1488" s="555"/>
      <c r="P1488" s="556">
        <f t="shared" si="72"/>
        <v>0</v>
      </c>
      <c r="Q1488" s="556">
        <f t="shared" si="73"/>
        <v>0</v>
      </c>
      <c r="R1488" s="556">
        <f t="shared" si="74"/>
        <v>0</v>
      </c>
      <c r="S1488" s="556">
        <f t="shared" si="74"/>
        <v>0</v>
      </c>
      <c r="T1488" s="395"/>
      <c r="U1488" s="395"/>
      <c r="V1488" s="395"/>
      <c r="W1488" s="395"/>
      <c r="BA1488" s="553"/>
    </row>
    <row r="1489" spans="2:53" x14ac:dyDescent="0.35">
      <c r="B1489" s="80"/>
      <c r="C1489" s="119"/>
      <c r="D1489" s="119"/>
      <c r="E1489" s="202"/>
      <c r="F1489" s="119"/>
      <c r="G1489" s="120"/>
      <c r="H1489" s="41"/>
      <c r="I1489" s="41"/>
      <c r="J1489" s="329">
        <v>0</v>
      </c>
      <c r="K1489" s="329">
        <v>0</v>
      </c>
      <c r="L1489" s="391"/>
      <c r="M1489" s="150"/>
      <c r="O1489" s="555"/>
      <c r="P1489" s="556">
        <f t="shared" si="72"/>
        <v>0</v>
      </c>
      <c r="Q1489" s="556">
        <f t="shared" si="73"/>
        <v>0</v>
      </c>
      <c r="R1489" s="556">
        <f t="shared" si="74"/>
        <v>0</v>
      </c>
      <c r="S1489" s="556">
        <f t="shared" si="74"/>
        <v>0</v>
      </c>
      <c r="T1489" s="395"/>
      <c r="U1489" s="395"/>
      <c r="V1489" s="395"/>
      <c r="W1489" s="395"/>
      <c r="BA1489" s="553"/>
    </row>
    <row r="1490" spans="2:53" x14ac:dyDescent="0.35">
      <c r="B1490" s="80"/>
      <c r="C1490" s="119"/>
      <c r="D1490" s="119"/>
      <c r="E1490" s="202"/>
      <c r="F1490" s="119"/>
      <c r="G1490" s="120"/>
      <c r="H1490" s="41"/>
      <c r="I1490" s="41"/>
      <c r="J1490" s="329">
        <v>0</v>
      </c>
      <c r="K1490" s="329">
        <v>0</v>
      </c>
      <c r="L1490" s="391"/>
      <c r="M1490" s="150"/>
      <c r="O1490" s="555"/>
      <c r="P1490" s="556">
        <f t="shared" si="72"/>
        <v>0</v>
      </c>
      <c r="Q1490" s="556">
        <f t="shared" si="73"/>
        <v>0</v>
      </c>
      <c r="R1490" s="556">
        <f t="shared" si="74"/>
        <v>0</v>
      </c>
      <c r="S1490" s="556">
        <f t="shared" si="74"/>
        <v>0</v>
      </c>
      <c r="T1490" s="395"/>
      <c r="U1490" s="395"/>
      <c r="V1490" s="395"/>
      <c r="W1490" s="395"/>
      <c r="BA1490" s="553"/>
    </row>
    <row r="1491" spans="2:53" x14ac:dyDescent="0.35">
      <c r="B1491" s="80"/>
      <c r="C1491" s="119"/>
      <c r="D1491" s="119"/>
      <c r="E1491" s="202"/>
      <c r="F1491" s="119"/>
      <c r="G1491" s="120"/>
      <c r="H1491" s="41"/>
      <c r="I1491" s="41"/>
      <c r="J1491" s="329">
        <v>0</v>
      </c>
      <c r="K1491" s="329">
        <v>0</v>
      </c>
      <c r="L1491" s="391"/>
      <c r="M1491" s="150"/>
      <c r="O1491" s="555"/>
      <c r="P1491" s="556">
        <f t="shared" si="72"/>
        <v>0</v>
      </c>
      <c r="Q1491" s="556">
        <f t="shared" si="73"/>
        <v>0</v>
      </c>
      <c r="R1491" s="556">
        <f t="shared" si="74"/>
        <v>0</v>
      </c>
      <c r="S1491" s="556">
        <f t="shared" si="74"/>
        <v>0</v>
      </c>
      <c r="T1491" s="395"/>
      <c r="U1491" s="395"/>
      <c r="V1491" s="395"/>
      <c r="W1491" s="395"/>
      <c r="BA1491" s="553"/>
    </row>
    <row r="1492" spans="2:53" x14ac:dyDescent="0.35">
      <c r="B1492" s="80"/>
      <c r="C1492" s="119"/>
      <c r="D1492" s="119"/>
      <c r="E1492" s="202"/>
      <c r="F1492" s="119"/>
      <c r="G1492" s="120"/>
      <c r="H1492" s="41"/>
      <c r="I1492" s="41"/>
      <c r="J1492" s="329">
        <v>0</v>
      </c>
      <c r="K1492" s="329">
        <v>0</v>
      </c>
      <c r="L1492" s="391"/>
      <c r="M1492" s="150"/>
      <c r="O1492" s="555"/>
      <c r="P1492" s="556">
        <f t="shared" si="72"/>
        <v>0</v>
      </c>
      <c r="Q1492" s="556">
        <f t="shared" si="73"/>
        <v>0</v>
      </c>
      <c r="R1492" s="556">
        <f t="shared" si="74"/>
        <v>0</v>
      </c>
      <c r="S1492" s="556">
        <f t="shared" si="74"/>
        <v>0</v>
      </c>
      <c r="T1492" s="395"/>
      <c r="U1492" s="395"/>
      <c r="V1492" s="395"/>
      <c r="W1492" s="395"/>
      <c r="BA1492" s="553"/>
    </row>
    <row r="1493" spans="2:53" x14ac:dyDescent="0.35">
      <c r="B1493" s="80"/>
      <c r="C1493" s="119"/>
      <c r="D1493" s="119"/>
      <c r="E1493" s="202"/>
      <c r="F1493" s="119"/>
      <c r="G1493" s="120"/>
      <c r="H1493" s="41"/>
      <c r="I1493" s="41"/>
      <c r="J1493" s="329">
        <v>0</v>
      </c>
      <c r="K1493" s="329">
        <v>0</v>
      </c>
      <c r="L1493" s="391"/>
      <c r="M1493" s="150"/>
      <c r="O1493" s="555"/>
      <c r="P1493" s="556">
        <f t="shared" si="72"/>
        <v>0</v>
      </c>
      <c r="Q1493" s="556">
        <f t="shared" si="73"/>
        <v>0</v>
      </c>
      <c r="R1493" s="556">
        <f t="shared" si="74"/>
        <v>0</v>
      </c>
      <c r="S1493" s="556">
        <f t="shared" si="74"/>
        <v>0</v>
      </c>
      <c r="T1493" s="395"/>
      <c r="U1493" s="395"/>
      <c r="V1493" s="395"/>
      <c r="W1493" s="395"/>
      <c r="BA1493" s="553"/>
    </row>
    <row r="1494" spans="2:53" x14ac:dyDescent="0.35">
      <c r="B1494" s="80"/>
      <c r="C1494" s="119"/>
      <c r="D1494" s="119"/>
      <c r="E1494" s="202"/>
      <c r="F1494" s="119"/>
      <c r="G1494" s="120"/>
      <c r="H1494" s="41"/>
      <c r="I1494" s="41"/>
      <c r="J1494" s="329">
        <v>0</v>
      </c>
      <c r="K1494" s="329">
        <v>0</v>
      </c>
      <c r="L1494" s="391"/>
      <c r="M1494" s="150"/>
      <c r="O1494" s="555"/>
      <c r="P1494" s="556">
        <f t="shared" si="72"/>
        <v>0</v>
      </c>
      <c r="Q1494" s="556">
        <f t="shared" si="73"/>
        <v>0</v>
      </c>
      <c r="R1494" s="556">
        <f t="shared" si="74"/>
        <v>0</v>
      </c>
      <c r="S1494" s="556">
        <f t="shared" si="74"/>
        <v>0</v>
      </c>
      <c r="T1494" s="395"/>
      <c r="U1494" s="395"/>
      <c r="V1494" s="395"/>
      <c r="W1494" s="395"/>
      <c r="BA1494" s="553"/>
    </row>
    <row r="1495" spans="2:53" x14ac:dyDescent="0.35">
      <c r="B1495" s="80"/>
      <c r="C1495" s="119"/>
      <c r="D1495" s="119"/>
      <c r="E1495" s="202"/>
      <c r="F1495" s="119"/>
      <c r="G1495" s="120"/>
      <c r="H1495" s="41"/>
      <c r="I1495" s="41"/>
      <c r="J1495" s="329">
        <v>0</v>
      </c>
      <c r="K1495" s="329">
        <v>0</v>
      </c>
      <c r="L1495" s="391"/>
      <c r="M1495" s="150"/>
      <c r="O1495" s="555"/>
      <c r="P1495" s="556">
        <f t="shared" si="72"/>
        <v>0</v>
      </c>
      <c r="Q1495" s="556">
        <f t="shared" si="73"/>
        <v>0</v>
      </c>
      <c r="R1495" s="556">
        <f t="shared" si="74"/>
        <v>0</v>
      </c>
      <c r="S1495" s="556">
        <f t="shared" si="74"/>
        <v>0</v>
      </c>
      <c r="T1495" s="395"/>
      <c r="U1495" s="395"/>
      <c r="V1495" s="395"/>
      <c r="W1495" s="395"/>
      <c r="BA1495" s="553"/>
    </row>
    <row r="1496" spans="2:53" x14ac:dyDescent="0.35">
      <c r="B1496" s="80"/>
      <c r="C1496" s="119"/>
      <c r="D1496" s="119"/>
      <c r="E1496" s="202"/>
      <c r="F1496" s="119"/>
      <c r="G1496" s="120"/>
      <c r="H1496" s="41"/>
      <c r="I1496" s="41"/>
      <c r="J1496" s="329">
        <v>0</v>
      </c>
      <c r="K1496" s="329">
        <v>0</v>
      </c>
      <c r="L1496" s="391"/>
      <c r="M1496" s="150"/>
      <c r="O1496" s="555"/>
      <c r="P1496" s="556">
        <f t="shared" si="72"/>
        <v>0</v>
      </c>
      <c r="Q1496" s="556">
        <f t="shared" si="73"/>
        <v>0</v>
      </c>
      <c r="R1496" s="556">
        <f t="shared" si="74"/>
        <v>0</v>
      </c>
      <c r="S1496" s="556">
        <f t="shared" si="74"/>
        <v>0</v>
      </c>
      <c r="T1496" s="395"/>
      <c r="U1496" s="395"/>
      <c r="V1496" s="395"/>
      <c r="W1496" s="395"/>
      <c r="BA1496" s="553"/>
    </row>
    <row r="1497" spans="2:53" x14ac:dyDescent="0.35">
      <c r="B1497" s="80"/>
      <c r="C1497" s="119"/>
      <c r="D1497" s="119"/>
      <c r="E1497" s="202"/>
      <c r="F1497" s="119"/>
      <c r="G1497" s="120"/>
      <c r="H1497" s="41"/>
      <c r="I1497" s="41"/>
      <c r="J1497" s="329">
        <v>0</v>
      </c>
      <c r="K1497" s="329">
        <v>0</v>
      </c>
      <c r="L1497" s="391"/>
      <c r="M1497" s="150"/>
      <c r="O1497" s="555"/>
      <c r="P1497" s="556">
        <f t="shared" si="72"/>
        <v>0</v>
      </c>
      <c r="Q1497" s="556">
        <f t="shared" si="73"/>
        <v>0</v>
      </c>
      <c r="R1497" s="556">
        <f t="shared" si="74"/>
        <v>0</v>
      </c>
      <c r="S1497" s="556">
        <f t="shared" si="74"/>
        <v>0</v>
      </c>
      <c r="T1497" s="395"/>
      <c r="U1497" s="395"/>
      <c r="V1497" s="395"/>
      <c r="W1497" s="395"/>
      <c r="BA1497" s="553"/>
    </row>
    <row r="1498" spans="2:53" x14ac:dyDescent="0.35">
      <c r="B1498" s="80"/>
      <c r="C1498" s="119"/>
      <c r="D1498" s="119"/>
      <c r="E1498" s="202"/>
      <c r="F1498" s="119"/>
      <c r="G1498" s="120"/>
      <c r="H1498" s="41"/>
      <c r="I1498" s="41"/>
      <c r="J1498" s="329">
        <v>0</v>
      </c>
      <c r="K1498" s="329">
        <v>0</v>
      </c>
      <c r="L1498" s="391"/>
      <c r="M1498" s="150"/>
      <c r="O1498" s="555"/>
      <c r="P1498" s="556">
        <f t="shared" si="72"/>
        <v>0</v>
      </c>
      <c r="Q1498" s="556">
        <f t="shared" si="73"/>
        <v>0</v>
      </c>
      <c r="R1498" s="556">
        <f t="shared" si="74"/>
        <v>0</v>
      </c>
      <c r="S1498" s="556">
        <f t="shared" si="74"/>
        <v>0</v>
      </c>
      <c r="T1498" s="395"/>
      <c r="U1498" s="395"/>
      <c r="V1498" s="395"/>
      <c r="W1498" s="395"/>
      <c r="BA1498" s="553"/>
    </row>
    <row r="1499" spans="2:53" x14ac:dyDescent="0.35">
      <c r="B1499" s="80"/>
      <c r="C1499" s="119"/>
      <c r="D1499" s="119"/>
      <c r="E1499" s="202"/>
      <c r="F1499" s="119"/>
      <c r="G1499" s="120"/>
      <c r="H1499" s="41"/>
      <c r="I1499" s="41"/>
      <c r="J1499" s="329">
        <v>0</v>
      </c>
      <c r="K1499" s="329">
        <v>0</v>
      </c>
      <c r="L1499" s="391"/>
      <c r="M1499" s="150"/>
      <c r="O1499" s="555"/>
      <c r="P1499" s="556">
        <f t="shared" si="72"/>
        <v>0</v>
      </c>
      <c r="Q1499" s="556">
        <f t="shared" si="73"/>
        <v>0</v>
      </c>
      <c r="R1499" s="556">
        <f t="shared" si="74"/>
        <v>0</v>
      </c>
      <c r="S1499" s="556">
        <f t="shared" si="74"/>
        <v>0</v>
      </c>
      <c r="T1499" s="395"/>
      <c r="U1499" s="395"/>
      <c r="V1499" s="395"/>
      <c r="W1499" s="395"/>
      <c r="BA1499" s="553"/>
    </row>
    <row r="1500" spans="2:53" x14ac:dyDescent="0.35">
      <c r="B1500" s="80"/>
      <c r="C1500" s="119"/>
      <c r="D1500" s="119"/>
      <c r="E1500" s="202"/>
      <c r="F1500" s="119"/>
      <c r="G1500" s="120"/>
      <c r="H1500" s="41"/>
      <c r="I1500" s="41"/>
      <c r="J1500" s="329">
        <v>0</v>
      </c>
      <c r="K1500" s="329">
        <v>0</v>
      </c>
      <c r="L1500" s="391"/>
      <c r="M1500" s="150"/>
      <c r="O1500" s="555"/>
      <c r="P1500" s="556">
        <f t="shared" si="72"/>
        <v>0</v>
      </c>
      <c r="Q1500" s="556">
        <f t="shared" si="73"/>
        <v>0</v>
      </c>
      <c r="R1500" s="556">
        <f t="shared" si="74"/>
        <v>0</v>
      </c>
      <c r="S1500" s="556">
        <f t="shared" si="74"/>
        <v>0</v>
      </c>
      <c r="T1500" s="395"/>
      <c r="U1500" s="395"/>
      <c r="V1500" s="395"/>
      <c r="W1500" s="395"/>
      <c r="BA1500" s="553"/>
    </row>
    <row r="1501" spans="2:53" x14ac:dyDescent="0.35">
      <c r="B1501" s="80"/>
      <c r="C1501" s="119"/>
      <c r="D1501" s="119"/>
      <c r="E1501" s="202"/>
      <c r="F1501" s="119"/>
      <c r="G1501" s="120"/>
      <c r="H1501" s="41"/>
      <c r="I1501" s="41"/>
      <c r="J1501" s="329">
        <v>0</v>
      </c>
      <c r="K1501" s="329">
        <v>0</v>
      </c>
      <c r="L1501" s="391"/>
      <c r="M1501" s="150"/>
      <c r="O1501" s="555"/>
      <c r="P1501" s="556">
        <f t="shared" si="72"/>
        <v>0</v>
      </c>
      <c r="Q1501" s="556">
        <f t="shared" si="73"/>
        <v>0</v>
      </c>
      <c r="R1501" s="556">
        <f t="shared" si="74"/>
        <v>0</v>
      </c>
      <c r="S1501" s="556">
        <f t="shared" si="74"/>
        <v>0</v>
      </c>
      <c r="T1501" s="395"/>
      <c r="U1501" s="395"/>
      <c r="V1501" s="395"/>
      <c r="W1501" s="395"/>
      <c r="BA1501" s="553"/>
    </row>
    <row r="1502" spans="2:53" x14ac:dyDescent="0.35">
      <c r="B1502" s="80"/>
      <c r="C1502" s="119"/>
      <c r="D1502" s="119"/>
      <c r="E1502" s="202"/>
      <c r="F1502" s="119"/>
      <c r="G1502" s="120"/>
      <c r="H1502" s="41"/>
      <c r="I1502" s="41"/>
      <c r="J1502" s="329">
        <v>0</v>
      </c>
      <c r="K1502" s="329">
        <v>0</v>
      </c>
      <c r="L1502" s="391"/>
      <c r="M1502" s="150"/>
      <c r="O1502" s="555"/>
      <c r="P1502" s="556">
        <f t="shared" si="72"/>
        <v>0</v>
      </c>
      <c r="Q1502" s="556">
        <f t="shared" si="73"/>
        <v>0</v>
      </c>
      <c r="R1502" s="556">
        <f t="shared" si="74"/>
        <v>0</v>
      </c>
      <c r="S1502" s="556">
        <f t="shared" si="74"/>
        <v>0</v>
      </c>
      <c r="T1502" s="395"/>
      <c r="U1502" s="395"/>
      <c r="V1502" s="395"/>
      <c r="W1502" s="395"/>
      <c r="BA1502" s="553"/>
    </row>
    <row r="1503" spans="2:53" x14ac:dyDescent="0.35">
      <c r="B1503" s="80"/>
      <c r="C1503" s="119"/>
      <c r="D1503" s="119"/>
      <c r="E1503" s="202"/>
      <c r="F1503" s="119"/>
      <c r="G1503" s="120"/>
      <c r="H1503" s="41"/>
      <c r="I1503" s="41"/>
      <c r="J1503" s="329">
        <v>0</v>
      </c>
      <c r="K1503" s="329">
        <v>0</v>
      </c>
      <c r="L1503" s="391"/>
      <c r="M1503" s="150"/>
      <c r="O1503" s="555"/>
      <c r="P1503" s="556">
        <f t="shared" si="72"/>
        <v>0</v>
      </c>
      <c r="Q1503" s="556">
        <f t="shared" si="73"/>
        <v>0</v>
      </c>
      <c r="R1503" s="556">
        <f t="shared" si="74"/>
        <v>0</v>
      </c>
      <c r="S1503" s="556">
        <f t="shared" si="74"/>
        <v>0</v>
      </c>
      <c r="T1503" s="395"/>
      <c r="U1503" s="395"/>
      <c r="V1503" s="395"/>
      <c r="W1503" s="395"/>
      <c r="BA1503" s="553"/>
    </row>
    <row r="1504" spans="2:53" x14ac:dyDescent="0.35">
      <c r="B1504" s="80"/>
      <c r="C1504" s="119"/>
      <c r="D1504" s="119"/>
      <c r="E1504" s="202"/>
      <c r="F1504" s="119"/>
      <c r="G1504" s="120"/>
      <c r="H1504" s="41"/>
      <c r="I1504" s="41"/>
      <c r="J1504" s="329">
        <v>0</v>
      </c>
      <c r="K1504" s="329">
        <v>0</v>
      </c>
      <c r="L1504" s="391"/>
      <c r="M1504" s="150"/>
      <c r="O1504" s="555"/>
      <c r="P1504" s="556">
        <f t="shared" si="72"/>
        <v>0</v>
      </c>
      <c r="Q1504" s="556">
        <f t="shared" si="73"/>
        <v>0</v>
      </c>
      <c r="R1504" s="556">
        <f t="shared" si="74"/>
        <v>0</v>
      </c>
      <c r="S1504" s="556">
        <f t="shared" si="74"/>
        <v>0</v>
      </c>
      <c r="T1504" s="395"/>
      <c r="U1504" s="395"/>
      <c r="V1504" s="395"/>
      <c r="W1504" s="395"/>
      <c r="BA1504" s="553"/>
    </row>
    <row r="1505" spans="2:53" x14ac:dyDescent="0.35">
      <c r="B1505" s="80"/>
      <c r="C1505" s="119"/>
      <c r="D1505" s="119"/>
      <c r="E1505" s="202"/>
      <c r="F1505" s="119"/>
      <c r="G1505" s="120"/>
      <c r="H1505" s="41"/>
      <c r="I1505" s="41"/>
      <c r="J1505" s="329">
        <v>0</v>
      </c>
      <c r="K1505" s="329">
        <v>0</v>
      </c>
      <c r="L1505" s="391"/>
      <c r="M1505" s="150"/>
      <c r="O1505" s="555"/>
      <c r="P1505" s="556">
        <f t="shared" si="72"/>
        <v>0</v>
      </c>
      <c r="Q1505" s="556">
        <f t="shared" si="73"/>
        <v>0</v>
      </c>
      <c r="R1505" s="556">
        <f t="shared" si="74"/>
        <v>0</v>
      </c>
      <c r="S1505" s="556">
        <f t="shared" si="74"/>
        <v>0</v>
      </c>
      <c r="T1505" s="395"/>
      <c r="U1505" s="395"/>
      <c r="V1505" s="395"/>
      <c r="W1505" s="395"/>
      <c r="BA1505" s="553"/>
    </row>
    <row r="1506" spans="2:53" x14ac:dyDescent="0.35">
      <c r="B1506" s="80"/>
      <c r="C1506" s="119"/>
      <c r="D1506" s="119"/>
      <c r="E1506" s="202"/>
      <c r="F1506" s="119"/>
      <c r="G1506" s="120"/>
      <c r="H1506" s="41"/>
      <c r="I1506" s="41"/>
      <c r="J1506" s="329">
        <v>0</v>
      </c>
      <c r="K1506" s="329">
        <v>0</v>
      </c>
      <c r="L1506" s="391"/>
      <c r="M1506" s="150"/>
      <c r="O1506" s="555"/>
      <c r="P1506" s="556">
        <f t="shared" si="72"/>
        <v>0</v>
      </c>
      <c r="Q1506" s="556">
        <f t="shared" si="73"/>
        <v>0</v>
      </c>
      <c r="R1506" s="556">
        <f t="shared" si="74"/>
        <v>0</v>
      </c>
      <c r="S1506" s="556">
        <f t="shared" si="74"/>
        <v>0</v>
      </c>
      <c r="T1506" s="395"/>
      <c r="U1506" s="395"/>
      <c r="V1506" s="395"/>
      <c r="W1506" s="395"/>
      <c r="BA1506" s="553"/>
    </row>
    <row r="1507" spans="2:53" x14ac:dyDescent="0.35">
      <c r="B1507" s="80"/>
      <c r="C1507" s="119"/>
      <c r="D1507" s="119"/>
      <c r="E1507" s="202"/>
      <c r="F1507" s="119"/>
      <c r="G1507" s="120"/>
      <c r="H1507" s="41"/>
      <c r="I1507" s="41"/>
      <c r="J1507" s="329">
        <v>0</v>
      </c>
      <c r="K1507" s="329">
        <v>0</v>
      </c>
      <c r="L1507" s="391"/>
      <c r="M1507" s="150"/>
      <c r="O1507" s="555"/>
      <c r="P1507" s="556">
        <f t="shared" si="72"/>
        <v>0</v>
      </c>
      <c r="Q1507" s="556">
        <f t="shared" si="73"/>
        <v>0</v>
      </c>
      <c r="R1507" s="556">
        <f t="shared" si="74"/>
        <v>0</v>
      </c>
      <c r="S1507" s="556">
        <f t="shared" si="74"/>
        <v>0</v>
      </c>
      <c r="T1507" s="395"/>
      <c r="U1507" s="395"/>
      <c r="V1507" s="395"/>
      <c r="W1507" s="395"/>
      <c r="BA1507" s="553"/>
    </row>
    <row r="1508" spans="2:53" x14ac:dyDescent="0.35">
      <c r="B1508" s="80"/>
      <c r="C1508" s="119"/>
      <c r="D1508" s="119"/>
      <c r="E1508" s="202"/>
      <c r="F1508" s="119"/>
      <c r="G1508" s="120"/>
      <c r="H1508" s="41"/>
      <c r="I1508" s="41"/>
      <c r="J1508" s="329">
        <v>0</v>
      </c>
      <c r="K1508" s="329">
        <v>0</v>
      </c>
      <c r="L1508" s="391"/>
      <c r="M1508" s="150"/>
      <c r="O1508" s="555"/>
      <c r="P1508" s="556">
        <f t="shared" si="72"/>
        <v>0</v>
      </c>
      <c r="Q1508" s="556">
        <f t="shared" si="73"/>
        <v>0</v>
      </c>
      <c r="R1508" s="556">
        <f t="shared" si="74"/>
        <v>0</v>
      </c>
      <c r="S1508" s="556">
        <f t="shared" si="74"/>
        <v>0</v>
      </c>
      <c r="T1508" s="395"/>
      <c r="U1508" s="395"/>
      <c r="V1508" s="395"/>
      <c r="W1508" s="395"/>
      <c r="BA1508" s="553"/>
    </row>
    <row r="1509" spans="2:53" x14ac:dyDescent="0.35">
      <c r="B1509" s="80"/>
      <c r="C1509" s="119"/>
      <c r="D1509" s="119"/>
      <c r="E1509" s="202"/>
      <c r="F1509" s="119"/>
      <c r="G1509" s="120"/>
      <c r="H1509" s="41"/>
      <c r="I1509" s="41"/>
      <c r="J1509" s="329">
        <v>0</v>
      </c>
      <c r="K1509" s="329">
        <v>0</v>
      </c>
      <c r="L1509" s="391"/>
      <c r="M1509" s="150"/>
      <c r="O1509" s="555"/>
      <c r="P1509" s="556">
        <f t="shared" si="72"/>
        <v>0</v>
      </c>
      <c r="Q1509" s="556">
        <f t="shared" si="73"/>
        <v>0</v>
      </c>
      <c r="R1509" s="556">
        <f t="shared" si="74"/>
        <v>0</v>
      </c>
      <c r="S1509" s="556">
        <f t="shared" si="74"/>
        <v>0</v>
      </c>
      <c r="T1509" s="395"/>
      <c r="U1509" s="395"/>
      <c r="V1509" s="395"/>
      <c r="W1509" s="395"/>
      <c r="BA1509" s="553"/>
    </row>
    <row r="1510" spans="2:53" x14ac:dyDescent="0.35">
      <c r="B1510" s="80"/>
      <c r="C1510" s="119"/>
      <c r="D1510" s="119"/>
      <c r="E1510" s="202"/>
      <c r="F1510" s="119"/>
      <c r="G1510" s="120"/>
      <c r="H1510" s="41"/>
      <c r="I1510" s="41"/>
      <c r="J1510" s="329">
        <v>0</v>
      </c>
      <c r="K1510" s="329">
        <v>0</v>
      </c>
      <c r="L1510" s="391"/>
      <c r="M1510" s="150"/>
      <c r="O1510" s="555"/>
      <c r="P1510" s="556">
        <f t="shared" si="72"/>
        <v>0</v>
      </c>
      <c r="Q1510" s="556">
        <f t="shared" si="73"/>
        <v>0</v>
      </c>
      <c r="R1510" s="556">
        <f t="shared" si="74"/>
        <v>0</v>
      </c>
      <c r="S1510" s="556">
        <f t="shared" si="74"/>
        <v>0</v>
      </c>
      <c r="T1510" s="395"/>
      <c r="U1510" s="395"/>
      <c r="V1510" s="395"/>
      <c r="W1510" s="395"/>
      <c r="BA1510" s="553"/>
    </row>
    <row r="1511" spans="2:53" x14ac:dyDescent="0.35">
      <c r="B1511" s="80"/>
      <c r="C1511" s="119"/>
      <c r="D1511" s="119"/>
      <c r="E1511" s="202"/>
      <c r="F1511" s="119"/>
      <c r="G1511" s="120"/>
      <c r="H1511" s="41"/>
      <c r="I1511" s="41"/>
      <c r="J1511" s="329">
        <v>0</v>
      </c>
      <c r="K1511" s="329">
        <v>0</v>
      </c>
      <c r="L1511" s="391"/>
      <c r="M1511" s="150"/>
      <c r="O1511" s="555"/>
      <c r="P1511" s="556">
        <f t="shared" si="72"/>
        <v>0</v>
      </c>
      <c r="Q1511" s="556">
        <f t="shared" si="73"/>
        <v>0</v>
      </c>
      <c r="R1511" s="556">
        <f t="shared" si="74"/>
        <v>0</v>
      </c>
      <c r="S1511" s="556">
        <f t="shared" si="74"/>
        <v>0</v>
      </c>
      <c r="T1511" s="395"/>
      <c r="U1511" s="395"/>
      <c r="V1511" s="395"/>
      <c r="W1511" s="395"/>
      <c r="BA1511" s="553"/>
    </row>
    <row r="1512" spans="2:53" x14ac:dyDescent="0.35">
      <c r="B1512" s="80"/>
      <c r="C1512" s="119"/>
      <c r="D1512" s="119"/>
      <c r="E1512" s="202"/>
      <c r="F1512" s="119"/>
      <c r="G1512" s="120"/>
      <c r="H1512" s="41"/>
      <c r="I1512" s="41"/>
      <c r="J1512" s="329">
        <v>0</v>
      </c>
      <c r="K1512" s="329">
        <v>0</v>
      </c>
      <c r="L1512" s="391"/>
      <c r="M1512" s="150"/>
      <c r="O1512" s="555"/>
      <c r="P1512" s="556">
        <f t="shared" si="72"/>
        <v>0</v>
      </c>
      <c r="Q1512" s="556">
        <f t="shared" si="73"/>
        <v>0</v>
      </c>
      <c r="R1512" s="556">
        <f t="shared" si="74"/>
        <v>0</v>
      </c>
      <c r="S1512" s="556">
        <f t="shared" si="74"/>
        <v>0</v>
      </c>
      <c r="T1512" s="395"/>
      <c r="U1512" s="395"/>
      <c r="V1512" s="395"/>
      <c r="W1512" s="395"/>
      <c r="BA1512" s="553"/>
    </row>
    <row r="1513" spans="2:53" x14ac:dyDescent="0.35">
      <c r="B1513" s="80"/>
      <c r="C1513" s="119"/>
      <c r="D1513" s="119"/>
      <c r="E1513" s="202"/>
      <c r="F1513" s="119"/>
      <c r="G1513" s="120"/>
      <c r="H1513" s="41"/>
      <c r="I1513" s="41"/>
      <c r="J1513" s="329">
        <v>0</v>
      </c>
      <c r="K1513" s="329">
        <v>0</v>
      </c>
      <c r="L1513" s="391"/>
      <c r="M1513" s="150"/>
      <c r="O1513" s="555"/>
      <c r="P1513" s="556">
        <f t="shared" si="72"/>
        <v>0</v>
      </c>
      <c r="Q1513" s="556">
        <f t="shared" si="73"/>
        <v>0</v>
      </c>
      <c r="R1513" s="556">
        <f t="shared" si="74"/>
        <v>0</v>
      </c>
      <c r="S1513" s="556">
        <f t="shared" si="74"/>
        <v>0</v>
      </c>
      <c r="T1513" s="395"/>
      <c r="U1513" s="395"/>
      <c r="V1513" s="395"/>
      <c r="W1513" s="395"/>
      <c r="BA1513" s="553"/>
    </row>
    <row r="1514" spans="2:53" x14ac:dyDescent="0.35">
      <c r="B1514" s="80"/>
      <c r="C1514" s="119"/>
      <c r="D1514" s="119"/>
      <c r="E1514" s="202"/>
      <c r="F1514" s="119"/>
      <c r="G1514" s="120"/>
      <c r="H1514" s="41"/>
      <c r="I1514" s="41"/>
      <c r="J1514" s="329">
        <v>0</v>
      </c>
      <c r="K1514" s="329">
        <v>0</v>
      </c>
      <c r="L1514" s="391"/>
      <c r="M1514" s="150"/>
      <c r="O1514" s="555"/>
      <c r="P1514" s="556">
        <f t="shared" si="72"/>
        <v>0</v>
      </c>
      <c r="Q1514" s="556">
        <f t="shared" si="73"/>
        <v>0</v>
      </c>
      <c r="R1514" s="556">
        <f t="shared" si="74"/>
        <v>0</v>
      </c>
      <c r="S1514" s="556">
        <f t="shared" si="74"/>
        <v>0</v>
      </c>
      <c r="T1514" s="395"/>
      <c r="U1514" s="395"/>
      <c r="V1514" s="395"/>
      <c r="W1514" s="395"/>
      <c r="BA1514" s="553"/>
    </row>
    <row r="1515" spans="2:53" x14ac:dyDescent="0.35">
      <c r="B1515" s="80"/>
      <c r="C1515" s="119"/>
      <c r="D1515" s="119"/>
      <c r="E1515" s="202"/>
      <c r="F1515" s="119"/>
      <c r="G1515" s="120"/>
      <c r="H1515" s="41"/>
      <c r="I1515" s="41"/>
      <c r="J1515" s="329">
        <v>0</v>
      </c>
      <c r="K1515" s="329">
        <v>0</v>
      </c>
      <c r="L1515" s="391"/>
      <c r="M1515" s="150"/>
      <c r="O1515" s="555"/>
      <c r="P1515" s="556">
        <f t="shared" si="72"/>
        <v>0</v>
      </c>
      <c r="Q1515" s="556">
        <f t="shared" si="73"/>
        <v>0</v>
      </c>
      <c r="R1515" s="556">
        <f t="shared" si="74"/>
        <v>0</v>
      </c>
      <c r="S1515" s="556">
        <f t="shared" si="74"/>
        <v>0</v>
      </c>
      <c r="T1515" s="395"/>
      <c r="U1515" s="395"/>
      <c r="V1515" s="395"/>
      <c r="W1515" s="395"/>
      <c r="BA1515" s="553"/>
    </row>
    <row r="1516" spans="2:53" x14ac:dyDescent="0.35">
      <c r="B1516" s="80"/>
      <c r="C1516" s="119"/>
      <c r="D1516" s="119"/>
      <c r="E1516" s="202"/>
      <c r="F1516" s="119"/>
      <c r="G1516" s="120"/>
      <c r="H1516" s="41"/>
      <c r="I1516" s="41"/>
      <c r="J1516" s="329">
        <v>0</v>
      </c>
      <c r="K1516" s="329">
        <v>0</v>
      </c>
      <c r="L1516" s="391"/>
      <c r="M1516" s="150"/>
      <c r="O1516" s="555"/>
      <c r="P1516" s="556">
        <f t="shared" si="72"/>
        <v>0</v>
      </c>
      <c r="Q1516" s="556">
        <f t="shared" si="73"/>
        <v>0</v>
      </c>
      <c r="R1516" s="556">
        <f t="shared" si="74"/>
        <v>0</v>
      </c>
      <c r="S1516" s="556">
        <f t="shared" si="74"/>
        <v>0</v>
      </c>
      <c r="T1516" s="395"/>
      <c r="U1516" s="395"/>
      <c r="V1516" s="395"/>
      <c r="W1516" s="395"/>
      <c r="BA1516" s="553"/>
    </row>
    <row r="1517" spans="2:53" x14ac:dyDescent="0.35">
      <c r="B1517" s="80"/>
      <c r="C1517" s="119"/>
      <c r="D1517" s="119"/>
      <c r="E1517" s="202"/>
      <c r="F1517" s="119"/>
      <c r="G1517" s="120"/>
      <c r="H1517" s="41"/>
      <c r="I1517" s="41"/>
      <c r="J1517" s="329">
        <v>0</v>
      </c>
      <c r="K1517" s="329">
        <v>0</v>
      </c>
      <c r="L1517" s="391"/>
      <c r="M1517" s="150"/>
      <c r="O1517" s="555"/>
      <c r="P1517" s="556">
        <f t="shared" si="72"/>
        <v>0</v>
      </c>
      <c r="Q1517" s="556">
        <f t="shared" si="73"/>
        <v>0</v>
      </c>
      <c r="R1517" s="556">
        <f t="shared" si="74"/>
        <v>0</v>
      </c>
      <c r="S1517" s="556">
        <f t="shared" si="74"/>
        <v>0</v>
      </c>
      <c r="T1517" s="395"/>
      <c r="U1517" s="395"/>
      <c r="V1517" s="395"/>
      <c r="W1517" s="395"/>
      <c r="BA1517" s="553"/>
    </row>
    <row r="1518" spans="2:53" x14ac:dyDescent="0.35">
      <c r="B1518" s="80"/>
      <c r="C1518" s="119"/>
      <c r="D1518" s="119"/>
      <c r="E1518" s="202"/>
      <c r="F1518" s="119"/>
      <c r="G1518" s="120"/>
      <c r="H1518" s="41"/>
      <c r="I1518" s="41"/>
      <c r="J1518" s="329">
        <v>0</v>
      </c>
      <c r="K1518" s="329">
        <v>0</v>
      </c>
      <c r="L1518" s="391"/>
      <c r="M1518" s="150"/>
      <c r="O1518" s="555"/>
      <c r="P1518" s="556">
        <f t="shared" si="72"/>
        <v>0</v>
      </c>
      <c r="Q1518" s="556">
        <f t="shared" si="73"/>
        <v>0</v>
      </c>
      <c r="R1518" s="556">
        <f t="shared" si="74"/>
        <v>0</v>
      </c>
      <c r="S1518" s="556">
        <f t="shared" si="74"/>
        <v>0</v>
      </c>
      <c r="T1518" s="395"/>
      <c r="U1518" s="395"/>
      <c r="V1518" s="395"/>
      <c r="W1518" s="395"/>
      <c r="BA1518" s="553"/>
    </row>
    <row r="1519" spans="2:53" x14ac:dyDescent="0.35">
      <c r="B1519" s="80"/>
      <c r="C1519" s="119"/>
      <c r="D1519" s="119"/>
      <c r="E1519" s="202"/>
      <c r="F1519" s="119"/>
      <c r="G1519" s="120"/>
      <c r="H1519" s="41"/>
      <c r="I1519" s="41"/>
      <c r="J1519" s="329">
        <v>0</v>
      </c>
      <c r="K1519" s="329">
        <v>0</v>
      </c>
      <c r="L1519" s="391"/>
      <c r="M1519" s="150"/>
      <c r="O1519" s="555"/>
      <c r="P1519" s="556">
        <f t="shared" si="72"/>
        <v>0</v>
      </c>
      <c r="Q1519" s="556">
        <f t="shared" si="73"/>
        <v>0</v>
      </c>
      <c r="R1519" s="556">
        <f t="shared" si="74"/>
        <v>0</v>
      </c>
      <c r="S1519" s="556">
        <f t="shared" si="74"/>
        <v>0</v>
      </c>
      <c r="T1519" s="395"/>
      <c r="U1519" s="395"/>
      <c r="V1519" s="395"/>
      <c r="W1519" s="395"/>
      <c r="BA1519" s="553"/>
    </row>
    <row r="1520" spans="2:53" x14ac:dyDescent="0.35">
      <c r="B1520" s="80"/>
      <c r="C1520" s="119"/>
      <c r="D1520" s="119"/>
      <c r="E1520" s="202"/>
      <c r="F1520" s="119"/>
      <c r="G1520" s="120"/>
      <c r="H1520" s="41"/>
      <c r="I1520" s="41"/>
      <c r="J1520" s="329">
        <v>0</v>
      </c>
      <c r="K1520" s="329">
        <v>0</v>
      </c>
      <c r="L1520" s="391"/>
      <c r="M1520" s="150"/>
      <c r="O1520" s="555"/>
      <c r="P1520" s="556">
        <f t="shared" si="72"/>
        <v>0</v>
      </c>
      <c r="Q1520" s="556">
        <f t="shared" si="73"/>
        <v>0</v>
      </c>
      <c r="R1520" s="556">
        <f t="shared" si="74"/>
        <v>0</v>
      </c>
      <c r="S1520" s="556">
        <f t="shared" si="74"/>
        <v>0</v>
      </c>
      <c r="T1520" s="395"/>
      <c r="U1520" s="395"/>
      <c r="V1520" s="395"/>
      <c r="W1520" s="395"/>
      <c r="BA1520" s="553"/>
    </row>
    <row r="1521" spans="2:53" x14ac:dyDescent="0.35">
      <c r="B1521" s="80"/>
      <c r="C1521" s="119"/>
      <c r="D1521" s="119"/>
      <c r="E1521" s="202"/>
      <c r="F1521" s="119"/>
      <c r="G1521" s="120"/>
      <c r="H1521" s="41"/>
      <c r="I1521" s="41"/>
      <c r="J1521" s="329">
        <v>0</v>
      </c>
      <c r="K1521" s="329">
        <v>0</v>
      </c>
      <c r="L1521" s="391"/>
      <c r="M1521" s="150"/>
      <c r="O1521" s="555"/>
      <c r="P1521" s="556">
        <f t="shared" si="72"/>
        <v>0</v>
      </c>
      <c r="Q1521" s="556">
        <f t="shared" si="73"/>
        <v>0</v>
      </c>
      <c r="R1521" s="556">
        <f t="shared" si="74"/>
        <v>0</v>
      </c>
      <c r="S1521" s="556">
        <f t="shared" si="74"/>
        <v>0</v>
      </c>
      <c r="T1521" s="395"/>
      <c r="U1521" s="395"/>
      <c r="V1521" s="395"/>
      <c r="W1521" s="395"/>
      <c r="BA1521" s="553"/>
    </row>
    <row r="1522" spans="2:53" x14ac:dyDescent="0.35">
      <c r="B1522" s="80"/>
      <c r="C1522" s="119"/>
      <c r="D1522" s="119"/>
      <c r="E1522" s="202"/>
      <c r="F1522" s="119"/>
      <c r="G1522" s="120"/>
      <c r="H1522" s="41"/>
      <c r="I1522" s="41"/>
      <c r="J1522" s="329">
        <v>0</v>
      </c>
      <c r="K1522" s="329">
        <v>0</v>
      </c>
      <c r="L1522" s="391"/>
      <c r="M1522" s="150"/>
      <c r="O1522" s="555"/>
      <c r="P1522" s="556">
        <f t="shared" ref="P1522:P1585" si="75">J1522*$G$32</f>
        <v>0</v>
      </c>
      <c r="Q1522" s="556">
        <f t="shared" ref="Q1522:Q1585" si="76">K1522*$G$42</f>
        <v>0</v>
      </c>
      <c r="R1522" s="556">
        <f t="shared" ref="R1522:S1585" si="77">P1522-J1522</f>
        <v>0</v>
      </c>
      <c r="S1522" s="556">
        <f t="shared" si="77"/>
        <v>0</v>
      </c>
      <c r="T1522" s="395"/>
      <c r="U1522" s="395"/>
      <c r="V1522" s="395"/>
      <c r="W1522" s="395"/>
      <c r="BA1522" s="553"/>
    </row>
    <row r="1523" spans="2:53" x14ac:dyDescent="0.35">
      <c r="B1523" s="80"/>
      <c r="C1523" s="119"/>
      <c r="D1523" s="119"/>
      <c r="E1523" s="202"/>
      <c r="F1523" s="119"/>
      <c r="G1523" s="120"/>
      <c r="H1523" s="41"/>
      <c r="I1523" s="41"/>
      <c r="J1523" s="329">
        <v>0</v>
      </c>
      <c r="K1523" s="329">
        <v>0</v>
      </c>
      <c r="L1523" s="391"/>
      <c r="M1523" s="150"/>
      <c r="O1523" s="555"/>
      <c r="P1523" s="556">
        <f t="shared" si="75"/>
        <v>0</v>
      </c>
      <c r="Q1523" s="556">
        <f t="shared" si="76"/>
        <v>0</v>
      </c>
      <c r="R1523" s="556">
        <f t="shared" si="77"/>
        <v>0</v>
      </c>
      <c r="S1523" s="556">
        <f t="shared" si="77"/>
        <v>0</v>
      </c>
      <c r="T1523" s="395"/>
      <c r="U1523" s="395"/>
      <c r="V1523" s="395"/>
      <c r="W1523" s="395"/>
      <c r="BA1523" s="553"/>
    </row>
    <row r="1524" spans="2:53" x14ac:dyDescent="0.35">
      <c r="B1524" s="80"/>
      <c r="C1524" s="119"/>
      <c r="D1524" s="119"/>
      <c r="E1524" s="202"/>
      <c r="F1524" s="119"/>
      <c r="G1524" s="120"/>
      <c r="H1524" s="41"/>
      <c r="I1524" s="41"/>
      <c r="J1524" s="329">
        <v>0</v>
      </c>
      <c r="K1524" s="329">
        <v>0</v>
      </c>
      <c r="L1524" s="391"/>
      <c r="M1524" s="150"/>
      <c r="O1524" s="555"/>
      <c r="P1524" s="556">
        <f t="shared" si="75"/>
        <v>0</v>
      </c>
      <c r="Q1524" s="556">
        <f t="shared" si="76"/>
        <v>0</v>
      </c>
      <c r="R1524" s="556">
        <f t="shared" si="77"/>
        <v>0</v>
      </c>
      <c r="S1524" s="556">
        <f t="shared" si="77"/>
        <v>0</v>
      </c>
      <c r="T1524" s="395"/>
      <c r="U1524" s="395"/>
      <c r="V1524" s="395"/>
      <c r="W1524" s="395"/>
      <c r="BA1524" s="553"/>
    </row>
    <row r="1525" spans="2:53" x14ac:dyDescent="0.35">
      <c r="B1525" s="80"/>
      <c r="C1525" s="119"/>
      <c r="D1525" s="119"/>
      <c r="E1525" s="202"/>
      <c r="F1525" s="119"/>
      <c r="G1525" s="120"/>
      <c r="H1525" s="41"/>
      <c r="I1525" s="41"/>
      <c r="J1525" s="329">
        <v>0</v>
      </c>
      <c r="K1525" s="329">
        <v>0</v>
      </c>
      <c r="L1525" s="391"/>
      <c r="M1525" s="150"/>
      <c r="O1525" s="555"/>
      <c r="P1525" s="556">
        <f t="shared" si="75"/>
        <v>0</v>
      </c>
      <c r="Q1525" s="556">
        <f t="shared" si="76"/>
        <v>0</v>
      </c>
      <c r="R1525" s="556">
        <f t="shared" si="77"/>
        <v>0</v>
      </c>
      <c r="S1525" s="556">
        <f t="shared" si="77"/>
        <v>0</v>
      </c>
      <c r="T1525" s="395"/>
      <c r="U1525" s="395"/>
      <c r="V1525" s="395"/>
      <c r="W1525" s="395"/>
      <c r="BA1525" s="553"/>
    </row>
    <row r="1526" spans="2:53" x14ac:dyDescent="0.35">
      <c r="B1526" s="80"/>
      <c r="C1526" s="119"/>
      <c r="D1526" s="119"/>
      <c r="E1526" s="202"/>
      <c r="F1526" s="119"/>
      <c r="G1526" s="120"/>
      <c r="H1526" s="41"/>
      <c r="I1526" s="41"/>
      <c r="J1526" s="329">
        <v>0</v>
      </c>
      <c r="K1526" s="329">
        <v>0</v>
      </c>
      <c r="L1526" s="391"/>
      <c r="M1526" s="150"/>
      <c r="O1526" s="555"/>
      <c r="P1526" s="556">
        <f t="shared" si="75"/>
        <v>0</v>
      </c>
      <c r="Q1526" s="556">
        <f t="shared" si="76"/>
        <v>0</v>
      </c>
      <c r="R1526" s="556">
        <f t="shared" si="77"/>
        <v>0</v>
      </c>
      <c r="S1526" s="556">
        <f t="shared" si="77"/>
        <v>0</v>
      </c>
      <c r="T1526" s="395"/>
      <c r="U1526" s="395"/>
      <c r="V1526" s="395"/>
      <c r="W1526" s="395"/>
      <c r="BA1526" s="553"/>
    </row>
    <row r="1527" spans="2:53" x14ac:dyDescent="0.35">
      <c r="B1527" s="80"/>
      <c r="C1527" s="119"/>
      <c r="D1527" s="119"/>
      <c r="E1527" s="202"/>
      <c r="F1527" s="119"/>
      <c r="G1527" s="120"/>
      <c r="H1527" s="41"/>
      <c r="I1527" s="41"/>
      <c r="J1527" s="329">
        <v>0</v>
      </c>
      <c r="K1527" s="329">
        <v>0</v>
      </c>
      <c r="L1527" s="391"/>
      <c r="M1527" s="150"/>
      <c r="O1527" s="555"/>
      <c r="P1527" s="556">
        <f t="shared" si="75"/>
        <v>0</v>
      </c>
      <c r="Q1527" s="556">
        <f t="shared" si="76"/>
        <v>0</v>
      </c>
      <c r="R1527" s="556">
        <f t="shared" si="77"/>
        <v>0</v>
      </c>
      <c r="S1527" s="556">
        <f t="shared" si="77"/>
        <v>0</v>
      </c>
      <c r="T1527" s="395"/>
      <c r="U1527" s="395"/>
      <c r="V1527" s="395"/>
      <c r="W1527" s="395"/>
      <c r="BA1527" s="553"/>
    </row>
    <row r="1528" spans="2:53" x14ac:dyDescent="0.35">
      <c r="B1528" s="80"/>
      <c r="C1528" s="119"/>
      <c r="D1528" s="119"/>
      <c r="E1528" s="202"/>
      <c r="F1528" s="119"/>
      <c r="G1528" s="120"/>
      <c r="H1528" s="41"/>
      <c r="I1528" s="41"/>
      <c r="J1528" s="329">
        <v>0</v>
      </c>
      <c r="K1528" s="329">
        <v>0</v>
      </c>
      <c r="L1528" s="391"/>
      <c r="M1528" s="150"/>
      <c r="O1528" s="555"/>
      <c r="P1528" s="556">
        <f t="shared" si="75"/>
        <v>0</v>
      </c>
      <c r="Q1528" s="556">
        <f t="shared" si="76"/>
        <v>0</v>
      </c>
      <c r="R1528" s="556">
        <f t="shared" si="77"/>
        <v>0</v>
      </c>
      <c r="S1528" s="556">
        <f t="shared" si="77"/>
        <v>0</v>
      </c>
      <c r="T1528" s="395"/>
      <c r="U1528" s="395"/>
      <c r="V1528" s="395"/>
      <c r="W1528" s="395"/>
      <c r="BA1528" s="553"/>
    </row>
    <row r="1529" spans="2:53" x14ac:dyDescent="0.35">
      <c r="B1529" s="80"/>
      <c r="C1529" s="119"/>
      <c r="D1529" s="119"/>
      <c r="E1529" s="202"/>
      <c r="F1529" s="119"/>
      <c r="G1529" s="120"/>
      <c r="H1529" s="41"/>
      <c r="I1529" s="41"/>
      <c r="J1529" s="329">
        <v>0</v>
      </c>
      <c r="K1529" s="329">
        <v>0</v>
      </c>
      <c r="L1529" s="391"/>
      <c r="M1529" s="150"/>
      <c r="O1529" s="555"/>
      <c r="P1529" s="556">
        <f t="shared" si="75"/>
        <v>0</v>
      </c>
      <c r="Q1529" s="556">
        <f t="shared" si="76"/>
        <v>0</v>
      </c>
      <c r="R1529" s="556">
        <f t="shared" si="77"/>
        <v>0</v>
      </c>
      <c r="S1529" s="556">
        <f t="shared" si="77"/>
        <v>0</v>
      </c>
      <c r="T1529" s="395"/>
      <c r="U1529" s="395"/>
      <c r="V1529" s="395"/>
      <c r="W1529" s="395"/>
      <c r="BA1529" s="553"/>
    </row>
    <row r="1530" spans="2:53" x14ac:dyDescent="0.35">
      <c r="B1530" s="80"/>
      <c r="C1530" s="119"/>
      <c r="D1530" s="119"/>
      <c r="E1530" s="202"/>
      <c r="F1530" s="119"/>
      <c r="G1530" s="120"/>
      <c r="H1530" s="41"/>
      <c r="I1530" s="41"/>
      <c r="J1530" s="329">
        <v>0</v>
      </c>
      <c r="K1530" s="329">
        <v>0</v>
      </c>
      <c r="L1530" s="391"/>
      <c r="M1530" s="150"/>
      <c r="O1530" s="555"/>
      <c r="P1530" s="556">
        <f t="shared" si="75"/>
        <v>0</v>
      </c>
      <c r="Q1530" s="556">
        <f t="shared" si="76"/>
        <v>0</v>
      </c>
      <c r="R1530" s="556">
        <f t="shared" si="77"/>
        <v>0</v>
      </c>
      <c r="S1530" s="556">
        <f t="shared" si="77"/>
        <v>0</v>
      </c>
      <c r="T1530" s="395"/>
      <c r="U1530" s="395"/>
      <c r="V1530" s="395"/>
      <c r="W1530" s="395"/>
      <c r="BA1530" s="553"/>
    </row>
    <row r="1531" spans="2:53" x14ac:dyDescent="0.35">
      <c r="B1531" s="80"/>
      <c r="C1531" s="119"/>
      <c r="D1531" s="119"/>
      <c r="E1531" s="202"/>
      <c r="F1531" s="119"/>
      <c r="G1531" s="120"/>
      <c r="H1531" s="41"/>
      <c r="I1531" s="41"/>
      <c r="J1531" s="329">
        <v>0</v>
      </c>
      <c r="K1531" s="329">
        <v>0</v>
      </c>
      <c r="L1531" s="391"/>
      <c r="M1531" s="150"/>
      <c r="O1531" s="555"/>
      <c r="P1531" s="556">
        <f t="shared" si="75"/>
        <v>0</v>
      </c>
      <c r="Q1531" s="556">
        <f t="shared" si="76"/>
        <v>0</v>
      </c>
      <c r="R1531" s="556">
        <f t="shared" si="77"/>
        <v>0</v>
      </c>
      <c r="S1531" s="556">
        <f t="shared" si="77"/>
        <v>0</v>
      </c>
      <c r="T1531" s="395"/>
      <c r="U1531" s="395"/>
      <c r="V1531" s="395"/>
      <c r="W1531" s="395"/>
      <c r="BA1531" s="553"/>
    </row>
    <row r="1532" spans="2:53" x14ac:dyDescent="0.35">
      <c r="B1532" s="80"/>
      <c r="C1532" s="119"/>
      <c r="D1532" s="119"/>
      <c r="E1532" s="202"/>
      <c r="F1532" s="119"/>
      <c r="G1532" s="120"/>
      <c r="H1532" s="41"/>
      <c r="I1532" s="41"/>
      <c r="J1532" s="329">
        <v>0</v>
      </c>
      <c r="K1532" s="329">
        <v>0</v>
      </c>
      <c r="L1532" s="391"/>
      <c r="M1532" s="150"/>
      <c r="O1532" s="555"/>
      <c r="P1532" s="556">
        <f t="shared" si="75"/>
        <v>0</v>
      </c>
      <c r="Q1532" s="556">
        <f t="shared" si="76"/>
        <v>0</v>
      </c>
      <c r="R1532" s="556">
        <f t="shared" si="77"/>
        <v>0</v>
      </c>
      <c r="S1532" s="556">
        <f t="shared" si="77"/>
        <v>0</v>
      </c>
      <c r="T1532" s="395"/>
      <c r="U1532" s="395"/>
      <c r="V1532" s="395"/>
      <c r="W1532" s="395"/>
      <c r="BA1532" s="553"/>
    </row>
    <row r="1533" spans="2:53" x14ac:dyDescent="0.35">
      <c r="B1533" s="80"/>
      <c r="C1533" s="119"/>
      <c r="D1533" s="119"/>
      <c r="E1533" s="202"/>
      <c r="F1533" s="119"/>
      <c r="G1533" s="120"/>
      <c r="H1533" s="41"/>
      <c r="I1533" s="41"/>
      <c r="J1533" s="329">
        <v>0</v>
      </c>
      <c r="K1533" s="329">
        <v>0</v>
      </c>
      <c r="L1533" s="391"/>
      <c r="M1533" s="150"/>
      <c r="O1533" s="555"/>
      <c r="P1533" s="556">
        <f t="shared" si="75"/>
        <v>0</v>
      </c>
      <c r="Q1533" s="556">
        <f t="shared" si="76"/>
        <v>0</v>
      </c>
      <c r="R1533" s="556">
        <f t="shared" si="77"/>
        <v>0</v>
      </c>
      <c r="S1533" s="556">
        <f t="shared" si="77"/>
        <v>0</v>
      </c>
      <c r="T1533" s="395"/>
      <c r="U1533" s="395"/>
      <c r="V1533" s="395"/>
      <c r="W1533" s="395"/>
      <c r="BA1533" s="553"/>
    </row>
    <row r="1534" spans="2:53" x14ac:dyDescent="0.35">
      <c r="B1534" s="80"/>
      <c r="C1534" s="119"/>
      <c r="D1534" s="119"/>
      <c r="E1534" s="202"/>
      <c r="F1534" s="119"/>
      <c r="G1534" s="120"/>
      <c r="H1534" s="41"/>
      <c r="I1534" s="41"/>
      <c r="J1534" s="329">
        <v>0</v>
      </c>
      <c r="K1534" s="329">
        <v>0</v>
      </c>
      <c r="L1534" s="391"/>
      <c r="M1534" s="150"/>
      <c r="O1534" s="555"/>
      <c r="P1534" s="556">
        <f t="shared" si="75"/>
        <v>0</v>
      </c>
      <c r="Q1534" s="556">
        <f t="shared" si="76"/>
        <v>0</v>
      </c>
      <c r="R1534" s="556">
        <f t="shared" si="77"/>
        <v>0</v>
      </c>
      <c r="S1534" s="556">
        <f t="shared" si="77"/>
        <v>0</v>
      </c>
      <c r="T1534" s="395"/>
      <c r="U1534" s="395"/>
      <c r="V1534" s="395"/>
      <c r="W1534" s="395"/>
      <c r="BA1534" s="553"/>
    </row>
    <row r="1535" spans="2:53" x14ac:dyDescent="0.35">
      <c r="B1535" s="80"/>
      <c r="C1535" s="119"/>
      <c r="D1535" s="119"/>
      <c r="E1535" s="202"/>
      <c r="F1535" s="119"/>
      <c r="G1535" s="120"/>
      <c r="H1535" s="41"/>
      <c r="I1535" s="41"/>
      <c r="J1535" s="329">
        <v>0</v>
      </c>
      <c r="K1535" s="329">
        <v>0</v>
      </c>
      <c r="L1535" s="391"/>
      <c r="M1535" s="150"/>
      <c r="O1535" s="555"/>
      <c r="P1535" s="556">
        <f t="shared" si="75"/>
        <v>0</v>
      </c>
      <c r="Q1535" s="556">
        <f t="shared" si="76"/>
        <v>0</v>
      </c>
      <c r="R1535" s="556">
        <f t="shared" si="77"/>
        <v>0</v>
      </c>
      <c r="S1535" s="556">
        <f t="shared" si="77"/>
        <v>0</v>
      </c>
      <c r="T1535" s="395"/>
      <c r="U1535" s="395"/>
      <c r="V1535" s="395"/>
      <c r="W1535" s="395"/>
      <c r="BA1535" s="553"/>
    </row>
    <row r="1536" spans="2:53" x14ac:dyDescent="0.35">
      <c r="B1536" s="80"/>
      <c r="C1536" s="119"/>
      <c r="D1536" s="119"/>
      <c r="E1536" s="202"/>
      <c r="F1536" s="119"/>
      <c r="G1536" s="120"/>
      <c r="H1536" s="41"/>
      <c r="I1536" s="41"/>
      <c r="J1536" s="329">
        <v>0</v>
      </c>
      <c r="K1536" s="329">
        <v>0</v>
      </c>
      <c r="L1536" s="391"/>
      <c r="M1536" s="150"/>
      <c r="O1536" s="555"/>
      <c r="P1536" s="556">
        <f t="shared" si="75"/>
        <v>0</v>
      </c>
      <c r="Q1536" s="556">
        <f t="shared" si="76"/>
        <v>0</v>
      </c>
      <c r="R1536" s="556">
        <f t="shared" si="77"/>
        <v>0</v>
      </c>
      <c r="S1536" s="556">
        <f t="shared" si="77"/>
        <v>0</v>
      </c>
      <c r="T1536" s="395"/>
      <c r="U1536" s="395"/>
      <c r="V1536" s="395"/>
      <c r="W1536" s="395"/>
      <c r="BA1536" s="553"/>
    </row>
    <row r="1537" spans="2:53" x14ac:dyDescent="0.35">
      <c r="B1537" s="80"/>
      <c r="C1537" s="119"/>
      <c r="D1537" s="119"/>
      <c r="E1537" s="202"/>
      <c r="F1537" s="119"/>
      <c r="G1537" s="120"/>
      <c r="H1537" s="41"/>
      <c r="I1537" s="41"/>
      <c r="J1537" s="329">
        <v>0</v>
      </c>
      <c r="K1537" s="329">
        <v>0</v>
      </c>
      <c r="L1537" s="391"/>
      <c r="M1537" s="150"/>
      <c r="O1537" s="555"/>
      <c r="P1537" s="556">
        <f t="shared" si="75"/>
        <v>0</v>
      </c>
      <c r="Q1537" s="556">
        <f t="shared" si="76"/>
        <v>0</v>
      </c>
      <c r="R1537" s="556">
        <f t="shared" si="77"/>
        <v>0</v>
      </c>
      <c r="S1537" s="556">
        <f t="shared" si="77"/>
        <v>0</v>
      </c>
      <c r="T1537" s="395"/>
      <c r="U1537" s="395"/>
      <c r="V1537" s="395"/>
      <c r="W1537" s="395"/>
      <c r="BA1537" s="553"/>
    </row>
    <row r="1538" spans="2:53" x14ac:dyDescent="0.35">
      <c r="B1538" s="80"/>
      <c r="C1538" s="119"/>
      <c r="D1538" s="119"/>
      <c r="E1538" s="202"/>
      <c r="F1538" s="119"/>
      <c r="G1538" s="120"/>
      <c r="H1538" s="41"/>
      <c r="I1538" s="41"/>
      <c r="J1538" s="329">
        <v>0</v>
      </c>
      <c r="K1538" s="329">
        <v>0</v>
      </c>
      <c r="L1538" s="391"/>
      <c r="M1538" s="150"/>
      <c r="O1538" s="555"/>
      <c r="P1538" s="556">
        <f t="shared" si="75"/>
        <v>0</v>
      </c>
      <c r="Q1538" s="556">
        <f t="shared" si="76"/>
        <v>0</v>
      </c>
      <c r="R1538" s="556">
        <f t="shared" si="77"/>
        <v>0</v>
      </c>
      <c r="S1538" s="556">
        <f t="shared" si="77"/>
        <v>0</v>
      </c>
      <c r="T1538" s="395"/>
      <c r="U1538" s="395"/>
      <c r="V1538" s="395"/>
      <c r="W1538" s="395"/>
      <c r="BA1538" s="553"/>
    </row>
    <row r="1539" spans="2:53" x14ac:dyDescent="0.35">
      <c r="B1539" s="80"/>
      <c r="C1539" s="119"/>
      <c r="D1539" s="119"/>
      <c r="E1539" s="202"/>
      <c r="F1539" s="119"/>
      <c r="G1539" s="120"/>
      <c r="H1539" s="41"/>
      <c r="I1539" s="41"/>
      <c r="J1539" s="329">
        <v>0</v>
      </c>
      <c r="K1539" s="329">
        <v>0</v>
      </c>
      <c r="L1539" s="391"/>
      <c r="M1539" s="150"/>
      <c r="O1539" s="555"/>
      <c r="P1539" s="556">
        <f t="shared" si="75"/>
        <v>0</v>
      </c>
      <c r="Q1539" s="556">
        <f t="shared" si="76"/>
        <v>0</v>
      </c>
      <c r="R1539" s="556">
        <f t="shared" si="77"/>
        <v>0</v>
      </c>
      <c r="S1539" s="556">
        <f t="shared" si="77"/>
        <v>0</v>
      </c>
      <c r="T1539" s="395"/>
      <c r="U1539" s="395"/>
      <c r="V1539" s="395"/>
      <c r="W1539" s="395"/>
      <c r="BA1539" s="553"/>
    </row>
    <row r="1540" spans="2:53" x14ac:dyDescent="0.35">
      <c r="B1540" s="80"/>
      <c r="C1540" s="119"/>
      <c r="D1540" s="119"/>
      <c r="E1540" s="202"/>
      <c r="F1540" s="119"/>
      <c r="G1540" s="120"/>
      <c r="H1540" s="41"/>
      <c r="I1540" s="41"/>
      <c r="J1540" s="329">
        <v>0</v>
      </c>
      <c r="K1540" s="329">
        <v>0</v>
      </c>
      <c r="L1540" s="391"/>
      <c r="M1540" s="150"/>
      <c r="O1540" s="555"/>
      <c r="P1540" s="556">
        <f t="shared" si="75"/>
        <v>0</v>
      </c>
      <c r="Q1540" s="556">
        <f t="shared" si="76"/>
        <v>0</v>
      </c>
      <c r="R1540" s="556">
        <f t="shared" si="77"/>
        <v>0</v>
      </c>
      <c r="S1540" s="556">
        <f t="shared" si="77"/>
        <v>0</v>
      </c>
      <c r="T1540" s="395"/>
      <c r="U1540" s="395"/>
      <c r="V1540" s="395"/>
      <c r="W1540" s="395"/>
      <c r="BA1540" s="553"/>
    </row>
    <row r="1541" spans="2:53" x14ac:dyDescent="0.35">
      <c r="B1541" s="80"/>
      <c r="C1541" s="119"/>
      <c r="D1541" s="119"/>
      <c r="E1541" s="202"/>
      <c r="F1541" s="119"/>
      <c r="G1541" s="120"/>
      <c r="H1541" s="41"/>
      <c r="I1541" s="41"/>
      <c r="J1541" s="329">
        <v>0</v>
      </c>
      <c r="K1541" s="329">
        <v>0</v>
      </c>
      <c r="L1541" s="391"/>
      <c r="M1541" s="150"/>
      <c r="O1541" s="555"/>
      <c r="P1541" s="556">
        <f t="shared" si="75"/>
        <v>0</v>
      </c>
      <c r="Q1541" s="556">
        <f t="shared" si="76"/>
        <v>0</v>
      </c>
      <c r="R1541" s="556">
        <f t="shared" si="77"/>
        <v>0</v>
      </c>
      <c r="S1541" s="556">
        <f t="shared" si="77"/>
        <v>0</v>
      </c>
      <c r="T1541" s="395"/>
      <c r="U1541" s="395"/>
      <c r="V1541" s="395"/>
      <c r="W1541" s="395"/>
      <c r="BA1541" s="553"/>
    </row>
    <row r="1542" spans="2:53" x14ac:dyDescent="0.35">
      <c r="B1542" s="80"/>
      <c r="C1542" s="119"/>
      <c r="D1542" s="119"/>
      <c r="E1542" s="202"/>
      <c r="F1542" s="119"/>
      <c r="G1542" s="120"/>
      <c r="H1542" s="41"/>
      <c r="I1542" s="41"/>
      <c r="J1542" s="329">
        <v>0</v>
      </c>
      <c r="K1542" s="329">
        <v>0</v>
      </c>
      <c r="L1542" s="391"/>
      <c r="M1542" s="150"/>
      <c r="O1542" s="555"/>
      <c r="P1542" s="556">
        <f t="shared" si="75"/>
        <v>0</v>
      </c>
      <c r="Q1542" s="556">
        <f t="shared" si="76"/>
        <v>0</v>
      </c>
      <c r="R1542" s="556">
        <f t="shared" si="77"/>
        <v>0</v>
      </c>
      <c r="S1542" s="556">
        <f t="shared" si="77"/>
        <v>0</v>
      </c>
      <c r="T1542" s="395"/>
      <c r="U1542" s="395"/>
      <c r="V1542" s="395"/>
      <c r="W1542" s="395"/>
      <c r="BA1542" s="553"/>
    </row>
    <row r="1543" spans="2:53" x14ac:dyDescent="0.35">
      <c r="B1543" s="80"/>
      <c r="C1543" s="119"/>
      <c r="D1543" s="119"/>
      <c r="E1543" s="202"/>
      <c r="F1543" s="119"/>
      <c r="G1543" s="120"/>
      <c r="H1543" s="41"/>
      <c r="I1543" s="41"/>
      <c r="J1543" s="329">
        <v>0</v>
      </c>
      <c r="K1543" s="329">
        <v>0</v>
      </c>
      <c r="L1543" s="391"/>
      <c r="M1543" s="150"/>
      <c r="O1543" s="555"/>
      <c r="P1543" s="556">
        <f t="shared" si="75"/>
        <v>0</v>
      </c>
      <c r="Q1543" s="556">
        <f t="shared" si="76"/>
        <v>0</v>
      </c>
      <c r="R1543" s="556">
        <f t="shared" si="77"/>
        <v>0</v>
      </c>
      <c r="S1543" s="556">
        <f t="shared" si="77"/>
        <v>0</v>
      </c>
      <c r="T1543" s="395"/>
      <c r="U1543" s="395"/>
      <c r="V1543" s="395"/>
      <c r="W1543" s="395"/>
      <c r="BA1543" s="553"/>
    </row>
    <row r="1544" spans="2:53" x14ac:dyDescent="0.35">
      <c r="B1544" s="80"/>
      <c r="C1544" s="119"/>
      <c r="D1544" s="119"/>
      <c r="E1544" s="202"/>
      <c r="F1544" s="119"/>
      <c r="G1544" s="120"/>
      <c r="H1544" s="41"/>
      <c r="I1544" s="41"/>
      <c r="J1544" s="329">
        <v>0</v>
      </c>
      <c r="K1544" s="329">
        <v>0</v>
      </c>
      <c r="L1544" s="391"/>
      <c r="M1544" s="150"/>
      <c r="O1544" s="555"/>
      <c r="P1544" s="556">
        <f t="shared" si="75"/>
        <v>0</v>
      </c>
      <c r="Q1544" s="556">
        <f t="shared" si="76"/>
        <v>0</v>
      </c>
      <c r="R1544" s="556">
        <f t="shared" si="77"/>
        <v>0</v>
      </c>
      <c r="S1544" s="556">
        <f t="shared" si="77"/>
        <v>0</v>
      </c>
      <c r="T1544" s="395"/>
      <c r="U1544" s="395"/>
      <c r="V1544" s="395"/>
      <c r="W1544" s="395"/>
      <c r="BA1544" s="553"/>
    </row>
    <row r="1545" spans="2:53" x14ac:dyDescent="0.35">
      <c r="B1545" s="80"/>
      <c r="C1545" s="119"/>
      <c r="D1545" s="119"/>
      <c r="E1545" s="202"/>
      <c r="F1545" s="119"/>
      <c r="G1545" s="120"/>
      <c r="H1545" s="41"/>
      <c r="I1545" s="41"/>
      <c r="J1545" s="329">
        <v>0</v>
      </c>
      <c r="K1545" s="329">
        <v>0</v>
      </c>
      <c r="L1545" s="391"/>
      <c r="M1545" s="150"/>
      <c r="O1545" s="555"/>
      <c r="P1545" s="556">
        <f t="shared" si="75"/>
        <v>0</v>
      </c>
      <c r="Q1545" s="556">
        <f t="shared" si="76"/>
        <v>0</v>
      </c>
      <c r="R1545" s="556">
        <f t="shared" si="77"/>
        <v>0</v>
      </c>
      <c r="S1545" s="556">
        <f t="shared" si="77"/>
        <v>0</v>
      </c>
      <c r="T1545" s="395"/>
      <c r="U1545" s="395"/>
      <c r="V1545" s="395"/>
      <c r="W1545" s="395"/>
      <c r="BA1545" s="553"/>
    </row>
    <row r="1546" spans="2:53" x14ac:dyDescent="0.35">
      <c r="B1546" s="80"/>
      <c r="C1546" s="119"/>
      <c r="D1546" s="119"/>
      <c r="E1546" s="202"/>
      <c r="F1546" s="119"/>
      <c r="G1546" s="120"/>
      <c r="H1546" s="41"/>
      <c r="I1546" s="41"/>
      <c r="J1546" s="329">
        <v>0</v>
      </c>
      <c r="K1546" s="329">
        <v>0</v>
      </c>
      <c r="L1546" s="391"/>
      <c r="M1546" s="150"/>
      <c r="O1546" s="555"/>
      <c r="P1546" s="556">
        <f t="shared" si="75"/>
        <v>0</v>
      </c>
      <c r="Q1546" s="556">
        <f t="shared" si="76"/>
        <v>0</v>
      </c>
      <c r="R1546" s="556">
        <f t="shared" si="77"/>
        <v>0</v>
      </c>
      <c r="S1546" s="556">
        <f t="shared" si="77"/>
        <v>0</v>
      </c>
      <c r="T1546" s="395"/>
      <c r="U1546" s="395"/>
      <c r="V1546" s="395"/>
      <c r="W1546" s="395"/>
      <c r="BA1546" s="553"/>
    </row>
    <row r="1547" spans="2:53" x14ac:dyDescent="0.35">
      <c r="B1547" s="80"/>
      <c r="C1547" s="119"/>
      <c r="D1547" s="119"/>
      <c r="E1547" s="202"/>
      <c r="F1547" s="119"/>
      <c r="G1547" s="120"/>
      <c r="H1547" s="41"/>
      <c r="I1547" s="41"/>
      <c r="J1547" s="329">
        <v>0</v>
      </c>
      <c r="K1547" s="329">
        <v>0</v>
      </c>
      <c r="L1547" s="391"/>
      <c r="M1547" s="150"/>
      <c r="O1547" s="555"/>
      <c r="P1547" s="556">
        <f t="shared" si="75"/>
        <v>0</v>
      </c>
      <c r="Q1547" s="556">
        <f t="shared" si="76"/>
        <v>0</v>
      </c>
      <c r="R1547" s="556">
        <f t="shared" si="77"/>
        <v>0</v>
      </c>
      <c r="S1547" s="556">
        <f t="shared" si="77"/>
        <v>0</v>
      </c>
      <c r="T1547" s="395"/>
      <c r="U1547" s="395"/>
      <c r="V1547" s="395"/>
      <c r="W1547" s="395"/>
      <c r="BA1547" s="553"/>
    </row>
    <row r="1548" spans="2:53" x14ac:dyDescent="0.35">
      <c r="B1548" s="80"/>
      <c r="C1548" s="119"/>
      <c r="D1548" s="119"/>
      <c r="E1548" s="202"/>
      <c r="F1548" s="119"/>
      <c r="G1548" s="120"/>
      <c r="H1548" s="41"/>
      <c r="I1548" s="41"/>
      <c r="J1548" s="329">
        <v>0</v>
      </c>
      <c r="K1548" s="329">
        <v>0</v>
      </c>
      <c r="L1548" s="391"/>
      <c r="M1548" s="150"/>
      <c r="O1548" s="555"/>
      <c r="P1548" s="556">
        <f t="shared" si="75"/>
        <v>0</v>
      </c>
      <c r="Q1548" s="556">
        <f t="shared" si="76"/>
        <v>0</v>
      </c>
      <c r="R1548" s="556">
        <f t="shared" si="77"/>
        <v>0</v>
      </c>
      <c r="S1548" s="556">
        <f t="shared" si="77"/>
        <v>0</v>
      </c>
      <c r="T1548" s="395"/>
      <c r="U1548" s="395"/>
      <c r="V1548" s="395"/>
      <c r="W1548" s="395"/>
      <c r="BA1548" s="553"/>
    </row>
    <row r="1549" spans="2:53" x14ac:dyDescent="0.35">
      <c r="B1549" s="80"/>
      <c r="C1549" s="119"/>
      <c r="D1549" s="119"/>
      <c r="E1549" s="202"/>
      <c r="F1549" s="119"/>
      <c r="G1549" s="120"/>
      <c r="H1549" s="41"/>
      <c r="I1549" s="41"/>
      <c r="J1549" s="329">
        <v>0</v>
      </c>
      <c r="K1549" s="329">
        <v>0</v>
      </c>
      <c r="L1549" s="391"/>
      <c r="M1549" s="150"/>
      <c r="O1549" s="555"/>
      <c r="P1549" s="556">
        <f t="shared" si="75"/>
        <v>0</v>
      </c>
      <c r="Q1549" s="556">
        <f t="shared" si="76"/>
        <v>0</v>
      </c>
      <c r="R1549" s="556">
        <f t="shared" si="77"/>
        <v>0</v>
      </c>
      <c r="S1549" s="556">
        <f t="shared" si="77"/>
        <v>0</v>
      </c>
      <c r="T1549" s="395"/>
      <c r="U1549" s="395"/>
      <c r="V1549" s="395"/>
      <c r="W1549" s="395"/>
      <c r="BA1549" s="553"/>
    </row>
    <row r="1550" spans="2:53" x14ac:dyDescent="0.35">
      <c r="B1550" s="80"/>
      <c r="C1550" s="119"/>
      <c r="D1550" s="119"/>
      <c r="E1550" s="202"/>
      <c r="F1550" s="119"/>
      <c r="G1550" s="120"/>
      <c r="H1550" s="41"/>
      <c r="I1550" s="41"/>
      <c r="J1550" s="329">
        <v>0</v>
      </c>
      <c r="K1550" s="329">
        <v>0</v>
      </c>
      <c r="L1550" s="391"/>
      <c r="M1550" s="150"/>
      <c r="O1550" s="555"/>
      <c r="P1550" s="556">
        <f t="shared" si="75"/>
        <v>0</v>
      </c>
      <c r="Q1550" s="556">
        <f t="shared" si="76"/>
        <v>0</v>
      </c>
      <c r="R1550" s="556">
        <f t="shared" si="77"/>
        <v>0</v>
      </c>
      <c r="S1550" s="556">
        <f t="shared" si="77"/>
        <v>0</v>
      </c>
      <c r="T1550" s="395"/>
      <c r="U1550" s="395"/>
      <c r="V1550" s="395"/>
      <c r="W1550" s="395"/>
      <c r="BA1550" s="553"/>
    </row>
    <row r="1551" spans="2:53" x14ac:dyDescent="0.35">
      <c r="B1551" s="80"/>
      <c r="C1551" s="119"/>
      <c r="D1551" s="119"/>
      <c r="E1551" s="202"/>
      <c r="F1551" s="119"/>
      <c r="G1551" s="120"/>
      <c r="H1551" s="41"/>
      <c r="I1551" s="41"/>
      <c r="J1551" s="329">
        <v>0</v>
      </c>
      <c r="K1551" s="329">
        <v>0</v>
      </c>
      <c r="L1551" s="391"/>
      <c r="M1551" s="150"/>
      <c r="O1551" s="555"/>
      <c r="P1551" s="556">
        <f t="shared" si="75"/>
        <v>0</v>
      </c>
      <c r="Q1551" s="556">
        <f t="shared" si="76"/>
        <v>0</v>
      </c>
      <c r="R1551" s="556">
        <f t="shared" si="77"/>
        <v>0</v>
      </c>
      <c r="S1551" s="556">
        <f t="shared" si="77"/>
        <v>0</v>
      </c>
      <c r="T1551" s="395"/>
      <c r="U1551" s="395"/>
      <c r="V1551" s="395"/>
      <c r="W1551" s="395"/>
      <c r="BA1551" s="553"/>
    </row>
    <row r="1552" spans="2:53" x14ac:dyDescent="0.35">
      <c r="B1552" s="80"/>
      <c r="C1552" s="119"/>
      <c r="D1552" s="119"/>
      <c r="E1552" s="202"/>
      <c r="F1552" s="119"/>
      <c r="G1552" s="120"/>
      <c r="H1552" s="41"/>
      <c r="I1552" s="41"/>
      <c r="J1552" s="329">
        <v>0</v>
      </c>
      <c r="K1552" s="329">
        <v>0</v>
      </c>
      <c r="L1552" s="391"/>
      <c r="M1552" s="150"/>
      <c r="O1552" s="555"/>
      <c r="P1552" s="556">
        <f t="shared" si="75"/>
        <v>0</v>
      </c>
      <c r="Q1552" s="556">
        <f t="shared" si="76"/>
        <v>0</v>
      </c>
      <c r="R1552" s="556">
        <f t="shared" si="77"/>
        <v>0</v>
      </c>
      <c r="S1552" s="556">
        <f t="shared" si="77"/>
        <v>0</v>
      </c>
      <c r="T1552" s="395"/>
      <c r="U1552" s="395"/>
      <c r="V1552" s="395"/>
      <c r="W1552" s="395"/>
      <c r="BA1552" s="553"/>
    </row>
    <row r="1553" spans="2:53" x14ac:dyDescent="0.35">
      <c r="B1553" s="80"/>
      <c r="C1553" s="119"/>
      <c r="D1553" s="119"/>
      <c r="E1553" s="202"/>
      <c r="F1553" s="119"/>
      <c r="G1553" s="120"/>
      <c r="H1553" s="41"/>
      <c r="I1553" s="41"/>
      <c r="J1553" s="329">
        <v>0</v>
      </c>
      <c r="K1553" s="329">
        <v>0</v>
      </c>
      <c r="L1553" s="391"/>
      <c r="M1553" s="150"/>
      <c r="O1553" s="555"/>
      <c r="P1553" s="556">
        <f t="shared" si="75"/>
        <v>0</v>
      </c>
      <c r="Q1553" s="556">
        <f t="shared" si="76"/>
        <v>0</v>
      </c>
      <c r="R1553" s="556">
        <f t="shared" si="77"/>
        <v>0</v>
      </c>
      <c r="S1553" s="556">
        <f t="shared" si="77"/>
        <v>0</v>
      </c>
      <c r="T1553" s="395"/>
      <c r="U1553" s="395"/>
      <c r="V1553" s="395"/>
      <c r="W1553" s="395"/>
      <c r="BA1553" s="553"/>
    </row>
    <row r="1554" spans="2:53" x14ac:dyDescent="0.35">
      <c r="B1554" s="80"/>
      <c r="C1554" s="119"/>
      <c r="D1554" s="119"/>
      <c r="E1554" s="202"/>
      <c r="F1554" s="119"/>
      <c r="G1554" s="120"/>
      <c r="H1554" s="41"/>
      <c r="I1554" s="41"/>
      <c r="J1554" s="329">
        <v>0</v>
      </c>
      <c r="K1554" s="329">
        <v>0</v>
      </c>
      <c r="L1554" s="391"/>
      <c r="M1554" s="150"/>
      <c r="O1554" s="555"/>
      <c r="P1554" s="556">
        <f t="shared" si="75"/>
        <v>0</v>
      </c>
      <c r="Q1554" s="556">
        <f t="shared" si="76"/>
        <v>0</v>
      </c>
      <c r="R1554" s="556">
        <f t="shared" si="77"/>
        <v>0</v>
      </c>
      <c r="S1554" s="556">
        <f t="shared" si="77"/>
        <v>0</v>
      </c>
      <c r="T1554" s="395"/>
      <c r="U1554" s="395"/>
      <c r="V1554" s="395"/>
      <c r="W1554" s="395"/>
      <c r="BA1554" s="553"/>
    </row>
    <row r="1555" spans="2:53" x14ac:dyDescent="0.35">
      <c r="B1555" s="80"/>
      <c r="C1555" s="119"/>
      <c r="D1555" s="119"/>
      <c r="E1555" s="202"/>
      <c r="F1555" s="119"/>
      <c r="G1555" s="120"/>
      <c r="H1555" s="41"/>
      <c r="I1555" s="41"/>
      <c r="J1555" s="329">
        <v>0</v>
      </c>
      <c r="K1555" s="329">
        <v>0</v>
      </c>
      <c r="L1555" s="391"/>
      <c r="M1555" s="150"/>
      <c r="O1555" s="555"/>
      <c r="P1555" s="556">
        <f t="shared" si="75"/>
        <v>0</v>
      </c>
      <c r="Q1555" s="556">
        <f t="shared" si="76"/>
        <v>0</v>
      </c>
      <c r="R1555" s="556">
        <f t="shared" si="77"/>
        <v>0</v>
      </c>
      <c r="S1555" s="556">
        <f t="shared" si="77"/>
        <v>0</v>
      </c>
      <c r="T1555" s="395"/>
      <c r="U1555" s="395"/>
      <c r="V1555" s="395"/>
      <c r="W1555" s="395"/>
      <c r="BA1555" s="553"/>
    </row>
    <row r="1556" spans="2:53" x14ac:dyDescent="0.35">
      <c r="B1556" s="80"/>
      <c r="C1556" s="119"/>
      <c r="D1556" s="119"/>
      <c r="E1556" s="202"/>
      <c r="F1556" s="119"/>
      <c r="G1556" s="120"/>
      <c r="H1556" s="41"/>
      <c r="I1556" s="41"/>
      <c r="J1556" s="329">
        <v>0</v>
      </c>
      <c r="K1556" s="329">
        <v>0</v>
      </c>
      <c r="L1556" s="391"/>
      <c r="M1556" s="150"/>
      <c r="O1556" s="555"/>
      <c r="P1556" s="556">
        <f t="shared" si="75"/>
        <v>0</v>
      </c>
      <c r="Q1556" s="556">
        <f t="shared" si="76"/>
        <v>0</v>
      </c>
      <c r="R1556" s="556">
        <f t="shared" si="77"/>
        <v>0</v>
      </c>
      <c r="S1556" s="556">
        <f t="shared" si="77"/>
        <v>0</v>
      </c>
      <c r="T1556" s="395"/>
      <c r="U1556" s="395"/>
      <c r="V1556" s="395"/>
      <c r="W1556" s="395"/>
      <c r="BA1556" s="553"/>
    </row>
    <row r="1557" spans="2:53" x14ac:dyDescent="0.35">
      <c r="B1557" s="80"/>
      <c r="C1557" s="119"/>
      <c r="D1557" s="119"/>
      <c r="E1557" s="202"/>
      <c r="F1557" s="119"/>
      <c r="G1557" s="120"/>
      <c r="H1557" s="41"/>
      <c r="I1557" s="41"/>
      <c r="J1557" s="329">
        <v>0</v>
      </c>
      <c r="K1557" s="329">
        <v>0</v>
      </c>
      <c r="L1557" s="391"/>
      <c r="M1557" s="150"/>
      <c r="O1557" s="555"/>
      <c r="P1557" s="556">
        <f t="shared" si="75"/>
        <v>0</v>
      </c>
      <c r="Q1557" s="556">
        <f t="shared" si="76"/>
        <v>0</v>
      </c>
      <c r="R1557" s="556">
        <f t="shared" si="77"/>
        <v>0</v>
      </c>
      <c r="S1557" s="556">
        <f t="shared" si="77"/>
        <v>0</v>
      </c>
      <c r="T1557" s="395"/>
      <c r="U1557" s="395"/>
      <c r="V1557" s="395"/>
      <c r="W1557" s="395"/>
      <c r="BA1557" s="553"/>
    </row>
    <row r="1558" spans="2:53" x14ac:dyDescent="0.35">
      <c r="B1558" s="80"/>
      <c r="C1558" s="119"/>
      <c r="D1558" s="119"/>
      <c r="E1558" s="202"/>
      <c r="F1558" s="119"/>
      <c r="G1558" s="120"/>
      <c r="H1558" s="41"/>
      <c r="I1558" s="41"/>
      <c r="J1558" s="329">
        <v>0</v>
      </c>
      <c r="K1558" s="329">
        <v>0</v>
      </c>
      <c r="L1558" s="391"/>
      <c r="M1558" s="150"/>
      <c r="O1558" s="555"/>
      <c r="P1558" s="556">
        <f t="shared" si="75"/>
        <v>0</v>
      </c>
      <c r="Q1558" s="556">
        <f t="shared" si="76"/>
        <v>0</v>
      </c>
      <c r="R1558" s="556">
        <f t="shared" si="77"/>
        <v>0</v>
      </c>
      <c r="S1558" s="556">
        <f t="shared" si="77"/>
        <v>0</v>
      </c>
      <c r="T1558" s="395"/>
      <c r="U1558" s="395"/>
      <c r="V1558" s="395"/>
      <c r="W1558" s="395"/>
      <c r="BA1558" s="553"/>
    </row>
    <row r="1559" spans="2:53" x14ac:dyDescent="0.35">
      <c r="B1559" s="80"/>
      <c r="C1559" s="119"/>
      <c r="D1559" s="119"/>
      <c r="E1559" s="202"/>
      <c r="F1559" s="119"/>
      <c r="G1559" s="120"/>
      <c r="H1559" s="41"/>
      <c r="I1559" s="41"/>
      <c r="J1559" s="329">
        <v>0</v>
      </c>
      <c r="K1559" s="329">
        <v>0</v>
      </c>
      <c r="L1559" s="391"/>
      <c r="M1559" s="150"/>
      <c r="O1559" s="555"/>
      <c r="P1559" s="556">
        <f t="shared" si="75"/>
        <v>0</v>
      </c>
      <c r="Q1559" s="556">
        <f t="shared" si="76"/>
        <v>0</v>
      </c>
      <c r="R1559" s="556">
        <f t="shared" si="77"/>
        <v>0</v>
      </c>
      <c r="S1559" s="556">
        <f t="shared" si="77"/>
        <v>0</v>
      </c>
      <c r="T1559" s="395"/>
      <c r="U1559" s="395"/>
      <c r="V1559" s="395"/>
      <c r="W1559" s="395"/>
      <c r="BA1559" s="553"/>
    </row>
    <row r="1560" spans="2:53" x14ac:dyDescent="0.35">
      <c r="B1560" s="80"/>
      <c r="C1560" s="119"/>
      <c r="D1560" s="119"/>
      <c r="E1560" s="202"/>
      <c r="F1560" s="119"/>
      <c r="G1560" s="120"/>
      <c r="H1560" s="41"/>
      <c r="I1560" s="41"/>
      <c r="J1560" s="329">
        <v>0</v>
      </c>
      <c r="K1560" s="329">
        <v>0</v>
      </c>
      <c r="L1560" s="391"/>
      <c r="M1560" s="150"/>
      <c r="O1560" s="555"/>
      <c r="P1560" s="556">
        <f t="shared" si="75"/>
        <v>0</v>
      </c>
      <c r="Q1560" s="556">
        <f t="shared" si="76"/>
        <v>0</v>
      </c>
      <c r="R1560" s="556">
        <f t="shared" si="77"/>
        <v>0</v>
      </c>
      <c r="S1560" s="556">
        <f t="shared" si="77"/>
        <v>0</v>
      </c>
      <c r="T1560" s="395"/>
      <c r="U1560" s="395"/>
      <c r="V1560" s="395"/>
      <c r="W1560" s="395"/>
      <c r="BA1560" s="553"/>
    </row>
    <row r="1561" spans="2:53" x14ac:dyDescent="0.35">
      <c r="B1561" s="80"/>
      <c r="C1561" s="119"/>
      <c r="D1561" s="119"/>
      <c r="E1561" s="202"/>
      <c r="F1561" s="119"/>
      <c r="G1561" s="120"/>
      <c r="H1561" s="41"/>
      <c r="I1561" s="41"/>
      <c r="J1561" s="329">
        <v>0</v>
      </c>
      <c r="K1561" s="329">
        <v>0</v>
      </c>
      <c r="L1561" s="391"/>
      <c r="M1561" s="150"/>
      <c r="O1561" s="555"/>
      <c r="P1561" s="556">
        <f t="shared" si="75"/>
        <v>0</v>
      </c>
      <c r="Q1561" s="556">
        <f t="shared" si="76"/>
        <v>0</v>
      </c>
      <c r="R1561" s="556">
        <f t="shared" si="77"/>
        <v>0</v>
      </c>
      <c r="S1561" s="556">
        <f t="shared" si="77"/>
        <v>0</v>
      </c>
      <c r="T1561" s="395"/>
      <c r="U1561" s="395"/>
      <c r="V1561" s="395"/>
      <c r="W1561" s="395"/>
      <c r="BA1561" s="553"/>
    </row>
    <row r="1562" spans="2:53" x14ac:dyDescent="0.35">
      <c r="B1562" s="80"/>
      <c r="C1562" s="119"/>
      <c r="D1562" s="119"/>
      <c r="E1562" s="202"/>
      <c r="F1562" s="119"/>
      <c r="G1562" s="120"/>
      <c r="H1562" s="41"/>
      <c r="I1562" s="41"/>
      <c r="J1562" s="329">
        <v>0</v>
      </c>
      <c r="K1562" s="329">
        <v>0</v>
      </c>
      <c r="L1562" s="391"/>
      <c r="M1562" s="150"/>
      <c r="O1562" s="555"/>
      <c r="P1562" s="556">
        <f t="shared" si="75"/>
        <v>0</v>
      </c>
      <c r="Q1562" s="556">
        <f t="shared" si="76"/>
        <v>0</v>
      </c>
      <c r="R1562" s="556">
        <f t="shared" si="77"/>
        <v>0</v>
      </c>
      <c r="S1562" s="556">
        <f t="shared" si="77"/>
        <v>0</v>
      </c>
      <c r="T1562" s="395"/>
      <c r="U1562" s="395"/>
      <c r="V1562" s="395"/>
      <c r="W1562" s="395"/>
      <c r="BA1562" s="553"/>
    </row>
    <row r="1563" spans="2:53" x14ac:dyDescent="0.35">
      <c r="B1563" s="80"/>
      <c r="C1563" s="119"/>
      <c r="D1563" s="119"/>
      <c r="E1563" s="202"/>
      <c r="F1563" s="119"/>
      <c r="G1563" s="120"/>
      <c r="H1563" s="41"/>
      <c r="I1563" s="41"/>
      <c r="J1563" s="329">
        <v>0</v>
      </c>
      <c r="K1563" s="329">
        <v>0</v>
      </c>
      <c r="L1563" s="391"/>
      <c r="M1563" s="150"/>
      <c r="O1563" s="555"/>
      <c r="P1563" s="556">
        <f t="shared" si="75"/>
        <v>0</v>
      </c>
      <c r="Q1563" s="556">
        <f t="shared" si="76"/>
        <v>0</v>
      </c>
      <c r="R1563" s="556">
        <f t="shared" si="77"/>
        <v>0</v>
      </c>
      <c r="S1563" s="556">
        <f t="shared" si="77"/>
        <v>0</v>
      </c>
      <c r="T1563" s="395"/>
      <c r="U1563" s="395"/>
      <c r="V1563" s="395"/>
      <c r="W1563" s="395"/>
      <c r="BA1563" s="553"/>
    </row>
    <row r="1564" spans="2:53" x14ac:dyDescent="0.35">
      <c r="B1564" s="80"/>
      <c r="C1564" s="119"/>
      <c r="D1564" s="119"/>
      <c r="E1564" s="202"/>
      <c r="F1564" s="119"/>
      <c r="G1564" s="120"/>
      <c r="H1564" s="41"/>
      <c r="I1564" s="41"/>
      <c r="J1564" s="329">
        <v>0</v>
      </c>
      <c r="K1564" s="329">
        <v>0</v>
      </c>
      <c r="L1564" s="391"/>
      <c r="M1564" s="150"/>
      <c r="O1564" s="555"/>
      <c r="P1564" s="556">
        <f t="shared" si="75"/>
        <v>0</v>
      </c>
      <c r="Q1564" s="556">
        <f t="shared" si="76"/>
        <v>0</v>
      </c>
      <c r="R1564" s="556">
        <f t="shared" si="77"/>
        <v>0</v>
      </c>
      <c r="S1564" s="556">
        <f t="shared" si="77"/>
        <v>0</v>
      </c>
      <c r="T1564" s="395"/>
      <c r="U1564" s="395"/>
      <c r="V1564" s="395"/>
      <c r="W1564" s="395"/>
      <c r="BA1564" s="553"/>
    </row>
    <row r="1565" spans="2:53" x14ac:dyDescent="0.35">
      <c r="B1565" s="80"/>
      <c r="C1565" s="119"/>
      <c r="D1565" s="119"/>
      <c r="E1565" s="202"/>
      <c r="F1565" s="119"/>
      <c r="G1565" s="120"/>
      <c r="H1565" s="41"/>
      <c r="I1565" s="41"/>
      <c r="J1565" s="329">
        <v>0</v>
      </c>
      <c r="K1565" s="329">
        <v>0</v>
      </c>
      <c r="L1565" s="391"/>
      <c r="M1565" s="150"/>
      <c r="O1565" s="555"/>
      <c r="P1565" s="556">
        <f t="shared" si="75"/>
        <v>0</v>
      </c>
      <c r="Q1565" s="556">
        <f t="shared" si="76"/>
        <v>0</v>
      </c>
      <c r="R1565" s="556">
        <f t="shared" si="77"/>
        <v>0</v>
      </c>
      <c r="S1565" s="556">
        <f t="shared" si="77"/>
        <v>0</v>
      </c>
      <c r="T1565" s="395"/>
      <c r="U1565" s="395"/>
      <c r="V1565" s="395"/>
      <c r="W1565" s="395"/>
      <c r="BA1565" s="553"/>
    </row>
    <row r="1566" spans="2:53" x14ac:dyDescent="0.35">
      <c r="B1566" s="80"/>
      <c r="C1566" s="119"/>
      <c r="D1566" s="119"/>
      <c r="E1566" s="202"/>
      <c r="F1566" s="119"/>
      <c r="G1566" s="120"/>
      <c r="H1566" s="41"/>
      <c r="I1566" s="41"/>
      <c r="J1566" s="329">
        <v>0</v>
      </c>
      <c r="K1566" s="329">
        <v>0</v>
      </c>
      <c r="L1566" s="391"/>
      <c r="M1566" s="150"/>
      <c r="O1566" s="555"/>
      <c r="P1566" s="556">
        <f t="shared" si="75"/>
        <v>0</v>
      </c>
      <c r="Q1566" s="556">
        <f t="shared" si="76"/>
        <v>0</v>
      </c>
      <c r="R1566" s="556">
        <f t="shared" si="77"/>
        <v>0</v>
      </c>
      <c r="S1566" s="556">
        <f t="shared" si="77"/>
        <v>0</v>
      </c>
      <c r="T1566" s="395"/>
      <c r="U1566" s="395"/>
      <c r="V1566" s="395"/>
      <c r="W1566" s="395"/>
      <c r="BA1566" s="553"/>
    </row>
    <row r="1567" spans="2:53" x14ac:dyDescent="0.35">
      <c r="B1567" s="80"/>
      <c r="C1567" s="119"/>
      <c r="D1567" s="119"/>
      <c r="E1567" s="202"/>
      <c r="F1567" s="119"/>
      <c r="G1567" s="120"/>
      <c r="H1567" s="41"/>
      <c r="I1567" s="41"/>
      <c r="J1567" s="329">
        <v>0</v>
      </c>
      <c r="K1567" s="329">
        <v>0</v>
      </c>
      <c r="L1567" s="391"/>
      <c r="M1567" s="150"/>
      <c r="O1567" s="555"/>
      <c r="P1567" s="556">
        <f t="shared" si="75"/>
        <v>0</v>
      </c>
      <c r="Q1567" s="556">
        <f t="shared" si="76"/>
        <v>0</v>
      </c>
      <c r="R1567" s="556">
        <f t="shared" si="77"/>
        <v>0</v>
      </c>
      <c r="S1567" s="556">
        <f t="shared" si="77"/>
        <v>0</v>
      </c>
      <c r="T1567" s="395"/>
      <c r="U1567" s="395"/>
      <c r="V1567" s="395"/>
      <c r="W1567" s="395"/>
      <c r="BA1567" s="553"/>
    </row>
    <row r="1568" spans="2:53" x14ac:dyDescent="0.35">
      <c r="B1568" s="80"/>
      <c r="C1568" s="119"/>
      <c r="D1568" s="119"/>
      <c r="E1568" s="202"/>
      <c r="F1568" s="119"/>
      <c r="G1568" s="120"/>
      <c r="H1568" s="41"/>
      <c r="I1568" s="41"/>
      <c r="J1568" s="329">
        <v>0</v>
      </c>
      <c r="K1568" s="329">
        <v>0</v>
      </c>
      <c r="L1568" s="391"/>
      <c r="M1568" s="150"/>
      <c r="O1568" s="555"/>
      <c r="P1568" s="556">
        <f t="shared" si="75"/>
        <v>0</v>
      </c>
      <c r="Q1568" s="556">
        <f t="shared" si="76"/>
        <v>0</v>
      </c>
      <c r="R1568" s="556">
        <f t="shared" si="77"/>
        <v>0</v>
      </c>
      <c r="S1568" s="556">
        <f t="shared" si="77"/>
        <v>0</v>
      </c>
      <c r="T1568" s="395"/>
      <c r="U1568" s="395"/>
      <c r="V1568" s="395"/>
      <c r="W1568" s="395"/>
      <c r="BA1568" s="553"/>
    </row>
    <row r="1569" spans="2:53" x14ac:dyDescent="0.35">
      <c r="B1569" s="80"/>
      <c r="C1569" s="119"/>
      <c r="D1569" s="119"/>
      <c r="E1569" s="202"/>
      <c r="F1569" s="119"/>
      <c r="G1569" s="120"/>
      <c r="H1569" s="41"/>
      <c r="I1569" s="41"/>
      <c r="J1569" s="329">
        <v>0</v>
      </c>
      <c r="K1569" s="329">
        <v>0</v>
      </c>
      <c r="L1569" s="391"/>
      <c r="M1569" s="150"/>
      <c r="O1569" s="555"/>
      <c r="P1569" s="556">
        <f t="shared" si="75"/>
        <v>0</v>
      </c>
      <c r="Q1569" s="556">
        <f t="shared" si="76"/>
        <v>0</v>
      </c>
      <c r="R1569" s="556">
        <f t="shared" si="77"/>
        <v>0</v>
      </c>
      <c r="S1569" s="556">
        <f t="shared" si="77"/>
        <v>0</v>
      </c>
      <c r="T1569" s="395"/>
      <c r="U1569" s="395"/>
      <c r="V1569" s="395"/>
      <c r="W1569" s="395"/>
      <c r="BA1569" s="553"/>
    </row>
    <row r="1570" spans="2:53" x14ac:dyDescent="0.35">
      <c r="B1570" s="80"/>
      <c r="C1570" s="119"/>
      <c r="D1570" s="119"/>
      <c r="E1570" s="202"/>
      <c r="F1570" s="119"/>
      <c r="G1570" s="120"/>
      <c r="H1570" s="41"/>
      <c r="I1570" s="41"/>
      <c r="J1570" s="329">
        <v>0</v>
      </c>
      <c r="K1570" s="329">
        <v>0</v>
      </c>
      <c r="L1570" s="391"/>
      <c r="M1570" s="150"/>
      <c r="O1570" s="555"/>
      <c r="P1570" s="556">
        <f t="shared" si="75"/>
        <v>0</v>
      </c>
      <c r="Q1570" s="556">
        <f t="shared" si="76"/>
        <v>0</v>
      </c>
      <c r="R1570" s="556">
        <f t="shared" si="77"/>
        <v>0</v>
      </c>
      <c r="S1570" s="556">
        <f t="shared" si="77"/>
        <v>0</v>
      </c>
      <c r="T1570" s="395"/>
      <c r="U1570" s="395"/>
      <c r="V1570" s="395"/>
      <c r="W1570" s="395"/>
      <c r="BA1570" s="553"/>
    </row>
    <row r="1571" spans="2:53" x14ac:dyDescent="0.35">
      <c r="B1571" s="80"/>
      <c r="C1571" s="119"/>
      <c r="D1571" s="119"/>
      <c r="E1571" s="202"/>
      <c r="F1571" s="119"/>
      <c r="G1571" s="120"/>
      <c r="H1571" s="41"/>
      <c r="I1571" s="41"/>
      <c r="J1571" s="329">
        <v>0</v>
      </c>
      <c r="K1571" s="329">
        <v>0</v>
      </c>
      <c r="L1571" s="391"/>
      <c r="M1571" s="150"/>
      <c r="O1571" s="555"/>
      <c r="P1571" s="556">
        <f t="shared" si="75"/>
        <v>0</v>
      </c>
      <c r="Q1571" s="556">
        <f t="shared" si="76"/>
        <v>0</v>
      </c>
      <c r="R1571" s="556">
        <f t="shared" si="77"/>
        <v>0</v>
      </c>
      <c r="S1571" s="556">
        <f t="shared" si="77"/>
        <v>0</v>
      </c>
      <c r="T1571" s="395"/>
      <c r="U1571" s="395"/>
      <c r="V1571" s="395"/>
      <c r="W1571" s="395"/>
      <c r="BA1571" s="553"/>
    </row>
    <row r="1572" spans="2:53" x14ac:dyDescent="0.35">
      <c r="B1572" s="80"/>
      <c r="C1572" s="119"/>
      <c r="D1572" s="119"/>
      <c r="E1572" s="202"/>
      <c r="F1572" s="119"/>
      <c r="G1572" s="120"/>
      <c r="H1572" s="41"/>
      <c r="I1572" s="41"/>
      <c r="J1572" s="329">
        <v>0</v>
      </c>
      <c r="K1572" s="329">
        <v>0</v>
      </c>
      <c r="L1572" s="391"/>
      <c r="M1572" s="150"/>
      <c r="O1572" s="555"/>
      <c r="P1572" s="556">
        <f t="shared" si="75"/>
        <v>0</v>
      </c>
      <c r="Q1572" s="556">
        <f t="shared" si="76"/>
        <v>0</v>
      </c>
      <c r="R1572" s="556">
        <f t="shared" si="77"/>
        <v>0</v>
      </c>
      <c r="S1572" s="556">
        <f t="shared" si="77"/>
        <v>0</v>
      </c>
      <c r="T1572" s="395"/>
      <c r="U1572" s="395"/>
      <c r="V1572" s="395"/>
      <c r="W1572" s="395"/>
      <c r="BA1572" s="553"/>
    </row>
    <row r="1573" spans="2:53" x14ac:dyDescent="0.35">
      <c r="B1573" s="80"/>
      <c r="C1573" s="119"/>
      <c r="D1573" s="119"/>
      <c r="E1573" s="202"/>
      <c r="F1573" s="119"/>
      <c r="G1573" s="120"/>
      <c r="H1573" s="41"/>
      <c r="I1573" s="41"/>
      <c r="J1573" s="329">
        <v>0</v>
      </c>
      <c r="K1573" s="329">
        <v>0</v>
      </c>
      <c r="L1573" s="391"/>
      <c r="M1573" s="150"/>
      <c r="O1573" s="555"/>
      <c r="P1573" s="556">
        <f t="shared" si="75"/>
        <v>0</v>
      </c>
      <c r="Q1573" s="556">
        <f t="shared" si="76"/>
        <v>0</v>
      </c>
      <c r="R1573" s="556">
        <f t="shared" si="77"/>
        <v>0</v>
      </c>
      <c r="S1573" s="556">
        <f t="shared" si="77"/>
        <v>0</v>
      </c>
      <c r="T1573" s="395"/>
      <c r="U1573" s="395"/>
      <c r="V1573" s="395"/>
      <c r="W1573" s="395"/>
      <c r="BA1573" s="553"/>
    </row>
    <row r="1574" spans="2:53" x14ac:dyDescent="0.35">
      <c r="B1574" s="80"/>
      <c r="C1574" s="119"/>
      <c r="D1574" s="119"/>
      <c r="E1574" s="202"/>
      <c r="F1574" s="119"/>
      <c r="G1574" s="120"/>
      <c r="H1574" s="41"/>
      <c r="I1574" s="41"/>
      <c r="J1574" s="329">
        <v>0</v>
      </c>
      <c r="K1574" s="329">
        <v>0</v>
      </c>
      <c r="L1574" s="391"/>
      <c r="M1574" s="150"/>
      <c r="O1574" s="555"/>
      <c r="P1574" s="556">
        <f t="shared" si="75"/>
        <v>0</v>
      </c>
      <c r="Q1574" s="556">
        <f t="shared" si="76"/>
        <v>0</v>
      </c>
      <c r="R1574" s="556">
        <f t="shared" si="77"/>
        <v>0</v>
      </c>
      <c r="S1574" s="556">
        <f t="shared" si="77"/>
        <v>0</v>
      </c>
      <c r="T1574" s="395"/>
      <c r="U1574" s="395"/>
      <c r="V1574" s="395"/>
      <c r="W1574" s="395"/>
      <c r="BA1574" s="553"/>
    </row>
    <row r="1575" spans="2:53" x14ac:dyDescent="0.35">
      <c r="B1575" s="80"/>
      <c r="C1575" s="119"/>
      <c r="D1575" s="119"/>
      <c r="E1575" s="202"/>
      <c r="F1575" s="119"/>
      <c r="G1575" s="120"/>
      <c r="H1575" s="41"/>
      <c r="I1575" s="41"/>
      <c r="J1575" s="329">
        <v>0</v>
      </c>
      <c r="K1575" s="329">
        <v>0</v>
      </c>
      <c r="L1575" s="391"/>
      <c r="M1575" s="150"/>
      <c r="O1575" s="555"/>
      <c r="P1575" s="556">
        <f t="shared" si="75"/>
        <v>0</v>
      </c>
      <c r="Q1575" s="556">
        <f t="shared" si="76"/>
        <v>0</v>
      </c>
      <c r="R1575" s="556">
        <f t="shared" si="77"/>
        <v>0</v>
      </c>
      <c r="S1575" s="556">
        <f t="shared" si="77"/>
        <v>0</v>
      </c>
      <c r="T1575" s="395"/>
      <c r="U1575" s="395"/>
      <c r="V1575" s="395"/>
      <c r="W1575" s="395"/>
      <c r="BA1575" s="553"/>
    </row>
    <row r="1576" spans="2:53" x14ac:dyDescent="0.35">
      <c r="B1576" s="80"/>
      <c r="C1576" s="119"/>
      <c r="D1576" s="119"/>
      <c r="E1576" s="202"/>
      <c r="F1576" s="119"/>
      <c r="G1576" s="120"/>
      <c r="H1576" s="41"/>
      <c r="I1576" s="41"/>
      <c r="J1576" s="329">
        <v>0</v>
      </c>
      <c r="K1576" s="329">
        <v>0</v>
      </c>
      <c r="L1576" s="391"/>
      <c r="M1576" s="150"/>
      <c r="O1576" s="555"/>
      <c r="P1576" s="556">
        <f t="shared" si="75"/>
        <v>0</v>
      </c>
      <c r="Q1576" s="556">
        <f t="shared" si="76"/>
        <v>0</v>
      </c>
      <c r="R1576" s="556">
        <f t="shared" si="77"/>
        <v>0</v>
      </c>
      <c r="S1576" s="556">
        <f t="shared" si="77"/>
        <v>0</v>
      </c>
      <c r="T1576" s="395"/>
      <c r="U1576" s="395"/>
      <c r="V1576" s="395"/>
      <c r="W1576" s="395"/>
      <c r="BA1576" s="553"/>
    </row>
    <row r="1577" spans="2:53" x14ac:dyDescent="0.35">
      <c r="B1577" s="80"/>
      <c r="C1577" s="119"/>
      <c r="D1577" s="119"/>
      <c r="E1577" s="202"/>
      <c r="F1577" s="119"/>
      <c r="G1577" s="120"/>
      <c r="H1577" s="41"/>
      <c r="I1577" s="41"/>
      <c r="J1577" s="329">
        <v>0</v>
      </c>
      <c r="K1577" s="329">
        <v>0</v>
      </c>
      <c r="L1577" s="391"/>
      <c r="M1577" s="150"/>
      <c r="O1577" s="555"/>
      <c r="P1577" s="556">
        <f t="shared" si="75"/>
        <v>0</v>
      </c>
      <c r="Q1577" s="556">
        <f t="shared" si="76"/>
        <v>0</v>
      </c>
      <c r="R1577" s="556">
        <f t="shared" si="77"/>
        <v>0</v>
      </c>
      <c r="S1577" s="556">
        <f t="shared" si="77"/>
        <v>0</v>
      </c>
      <c r="T1577" s="395"/>
      <c r="U1577" s="395"/>
      <c r="V1577" s="395"/>
      <c r="W1577" s="395"/>
      <c r="BA1577" s="553"/>
    </row>
    <row r="1578" spans="2:53" x14ac:dyDescent="0.35">
      <c r="B1578" s="80"/>
      <c r="C1578" s="119"/>
      <c r="D1578" s="119"/>
      <c r="E1578" s="202"/>
      <c r="F1578" s="119"/>
      <c r="G1578" s="120"/>
      <c r="H1578" s="41"/>
      <c r="I1578" s="41"/>
      <c r="J1578" s="329">
        <v>0</v>
      </c>
      <c r="K1578" s="329">
        <v>0</v>
      </c>
      <c r="L1578" s="391"/>
      <c r="M1578" s="150"/>
      <c r="O1578" s="555"/>
      <c r="P1578" s="556">
        <f t="shared" si="75"/>
        <v>0</v>
      </c>
      <c r="Q1578" s="556">
        <f t="shared" si="76"/>
        <v>0</v>
      </c>
      <c r="R1578" s="556">
        <f t="shared" si="77"/>
        <v>0</v>
      </c>
      <c r="S1578" s="556">
        <f t="shared" si="77"/>
        <v>0</v>
      </c>
      <c r="T1578" s="395"/>
      <c r="U1578" s="395"/>
      <c r="V1578" s="395"/>
      <c r="W1578" s="395"/>
      <c r="BA1578" s="553"/>
    </row>
    <row r="1579" spans="2:53" x14ac:dyDescent="0.35">
      <c r="B1579" s="80"/>
      <c r="C1579" s="119"/>
      <c r="D1579" s="119"/>
      <c r="E1579" s="202"/>
      <c r="F1579" s="119"/>
      <c r="G1579" s="120"/>
      <c r="H1579" s="41"/>
      <c r="I1579" s="41"/>
      <c r="J1579" s="329">
        <v>0</v>
      </c>
      <c r="K1579" s="329">
        <v>0</v>
      </c>
      <c r="L1579" s="391"/>
      <c r="M1579" s="150"/>
      <c r="O1579" s="555"/>
      <c r="P1579" s="556">
        <f t="shared" si="75"/>
        <v>0</v>
      </c>
      <c r="Q1579" s="556">
        <f t="shared" si="76"/>
        <v>0</v>
      </c>
      <c r="R1579" s="556">
        <f t="shared" si="77"/>
        <v>0</v>
      </c>
      <c r="S1579" s="556">
        <f t="shared" si="77"/>
        <v>0</v>
      </c>
      <c r="T1579" s="395"/>
      <c r="U1579" s="395"/>
      <c r="V1579" s="395"/>
      <c r="W1579" s="395"/>
      <c r="BA1579" s="553"/>
    </row>
    <row r="1580" spans="2:53" x14ac:dyDescent="0.35">
      <c r="B1580" s="80"/>
      <c r="C1580" s="119"/>
      <c r="D1580" s="119"/>
      <c r="E1580" s="202"/>
      <c r="F1580" s="119"/>
      <c r="G1580" s="120"/>
      <c r="H1580" s="41"/>
      <c r="I1580" s="41"/>
      <c r="J1580" s="329">
        <v>0</v>
      </c>
      <c r="K1580" s="329">
        <v>0</v>
      </c>
      <c r="L1580" s="391"/>
      <c r="M1580" s="150"/>
      <c r="O1580" s="555"/>
      <c r="P1580" s="556">
        <f t="shared" si="75"/>
        <v>0</v>
      </c>
      <c r="Q1580" s="556">
        <f t="shared" si="76"/>
        <v>0</v>
      </c>
      <c r="R1580" s="556">
        <f t="shared" si="77"/>
        <v>0</v>
      </c>
      <c r="S1580" s="556">
        <f t="shared" si="77"/>
        <v>0</v>
      </c>
      <c r="T1580" s="395"/>
      <c r="U1580" s="395"/>
      <c r="V1580" s="395"/>
      <c r="W1580" s="395"/>
      <c r="BA1580" s="553"/>
    </row>
    <row r="1581" spans="2:53" x14ac:dyDescent="0.35">
      <c r="B1581" s="80"/>
      <c r="C1581" s="119"/>
      <c r="D1581" s="119"/>
      <c r="E1581" s="202"/>
      <c r="F1581" s="119"/>
      <c r="G1581" s="120"/>
      <c r="H1581" s="41"/>
      <c r="I1581" s="41"/>
      <c r="J1581" s="329">
        <v>0</v>
      </c>
      <c r="K1581" s="329">
        <v>0</v>
      </c>
      <c r="L1581" s="391"/>
      <c r="M1581" s="150"/>
      <c r="O1581" s="555"/>
      <c r="P1581" s="556">
        <f t="shared" si="75"/>
        <v>0</v>
      </c>
      <c r="Q1581" s="556">
        <f t="shared" si="76"/>
        <v>0</v>
      </c>
      <c r="R1581" s="556">
        <f t="shared" si="77"/>
        <v>0</v>
      </c>
      <c r="S1581" s="556">
        <f t="shared" si="77"/>
        <v>0</v>
      </c>
      <c r="T1581" s="395"/>
      <c r="U1581" s="395"/>
      <c r="V1581" s="395"/>
      <c r="W1581" s="395"/>
      <c r="BA1581" s="553"/>
    </row>
    <row r="1582" spans="2:53" x14ac:dyDescent="0.35">
      <c r="B1582" s="80"/>
      <c r="C1582" s="119"/>
      <c r="D1582" s="119"/>
      <c r="E1582" s="202"/>
      <c r="F1582" s="119"/>
      <c r="G1582" s="120"/>
      <c r="H1582" s="41"/>
      <c r="I1582" s="41"/>
      <c r="J1582" s="329">
        <v>0</v>
      </c>
      <c r="K1582" s="329">
        <v>0</v>
      </c>
      <c r="L1582" s="391"/>
      <c r="M1582" s="150"/>
      <c r="O1582" s="555"/>
      <c r="P1582" s="556">
        <f t="shared" si="75"/>
        <v>0</v>
      </c>
      <c r="Q1582" s="556">
        <f t="shared" si="76"/>
        <v>0</v>
      </c>
      <c r="R1582" s="556">
        <f t="shared" si="77"/>
        <v>0</v>
      </c>
      <c r="S1582" s="556">
        <f t="shared" si="77"/>
        <v>0</v>
      </c>
      <c r="T1582" s="395"/>
      <c r="U1582" s="395"/>
      <c r="V1582" s="395"/>
      <c r="W1582" s="395"/>
      <c r="BA1582" s="553"/>
    </row>
    <row r="1583" spans="2:53" x14ac:dyDescent="0.35">
      <c r="B1583" s="80"/>
      <c r="C1583" s="119"/>
      <c r="D1583" s="119"/>
      <c r="E1583" s="202"/>
      <c r="F1583" s="119"/>
      <c r="G1583" s="120"/>
      <c r="H1583" s="41"/>
      <c r="I1583" s="41"/>
      <c r="J1583" s="329">
        <v>0</v>
      </c>
      <c r="K1583" s="329">
        <v>0</v>
      </c>
      <c r="L1583" s="391"/>
      <c r="M1583" s="150"/>
      <c r="O1583" s="555"/>
      <c r="P1583" s="556">
        <f t="shared" si="75"/>
        <v>0</v>
      </c>
      <c r="Q1583" s="556">
        <f t="shared" si="76"/>
        <v>0</v>
      </c>
      <c r="R1583" s="556">
        <f t="shared" si="77"/>
        <v>0</v>
      </c>
      <c r="S1583" s="556">
        <f t="shared" si="77"/>
        <v>0</v>
      </c>
      <c r="T1583" s="395"/>
      <c r="U1583" s="395"/>
      <c r="V1583" s="395"/>
      <c r="W1583" s="395"/>
      <c r="BA1583" s="553"/>
    </row>
    <row r="1584" spans="2:53" x14ac:dyDescent="0.35">
      <c r="B1584" s="80"/>
      <c r="C1584" s="119"/>
      <c r="D1584" s="119"/>
      <c r="E1584" s="202"/>
      <c r="F1584" s="119"/>
      <c r="G1584" s="120"/>
      <c r="H1584" s="41"/>
      <c r="I1584" s="41"/>
      <c r="J1584" s="329">
        <v>0</v>
      </c>
      <c r="K1584" s="329">
        <v>0</v>
      </c>
      <c r="L1584" s="391"/>
      <c r="M1584" s="150"/>
      <c r="O1584" s="555"/>
      <c r="P1584" s="556">
        <f t="shared" si="75"/>
        <v>0</v>
      </c>
      <c r="Q1584" s="556">
        <f t="shared" si="76"/>
        <v>0</v>
      </c>
      <c r="R1584" s="556">
        <f t="shared" si="77"/>
        <v>0</v>
      </c>
      <c r="S1584" s="556">
        <f t="shared" si="77"/>
        <v>0</v>
      </c>
      <c r="T1584" s="395"/>
      <c r="U1584" s="395"/>
      <c r="V1584" s="395"/>
      <c r="W1584" s="395"/>
      <c r="BA1584" s="553"/>
    </row>
    <row r="1585" spans="2:53" x14ac:dyDescent="0.35">
      <c r="B1585" s="80"/>
      <c r="C1585" s="119"/>
      <c r="D1585" s="119"/>
      <c r="E1585" s="202"/>
      <c r="F1585" s="119"/>
      <c r="G1585" s="120"/>
      <c r="H1585" s="41"/>
      <c r="I1585" s="41"/>
      <c r="J1585" s="329">
        <v>0</v>
      </c>
      <c r="K1585" s="329">
        <v>0</v>
      </c>
      <c r="L1585" s="391"/>
      <c r="M1585" s="150"/>
      <c r="O1585" s="555"/>
      <c r="P1585" s="556">
        <f t="shared" si="75"/>
        <v>0</v>
      </c>
      <c r="Q1585" s="556">
        <f t="shared" si="76"/>
        <v>0</v>
      </c>
      <c r="R1585" s="556">
        <f t="shared" si="77"/>
        <v>0</v>
      </c>
      <c r="S1585" s="556">
        <f t="shared" si="77"/>
        <v>0</v>
      </c>
      <c r="T1585" s="395"/>
      <c r="U1585" s="395"/>
      <c r="V1585" s="395"/>
      <c r="W1585" s="395"/>
      <c r="BA1585" s="553"/>
    </row>
    <row r="1586" spans="2:53" x14ac:dyDescent="0.35">
      <c r="B1586" s="80"/>
      <c r="C1586" s="119"/>
      <c r="D1586" s="119"/>
      <c r="E1586" s="202"/>
      <c r="F1586" s="119"/>
      <c r="G1586" s="120"/>
      <c r="H1586" s="41"/>
      <c r="I1586" s="41"/>
      <c r="J1586" s="329">
        <v>0</v>
      </c>
      <c r="K1586" s="329">
        <v>0</v>
      </c>
      <c r="L1586" s="391"/>
      <c r="M1586" s="150"/>
      <c r="O1586" s="555"/>
      <c r="P1586" s="556">
        <f t="shared" ref="P1586:P1649" si="78">J1586*$G$32</f>
        <v>0</v>
      </c>
      <c r="Q1586" s="556">
        <f t="shared" ref="Q1586:Q1649" si="79">K1586*$G$42</f>
        <v>0</v>
      </c>
      <c r="R1586" s="556">
        <f t="shared" ref="R1586:S1649" si="80">P1586-J1586</f>
        <v>0</v>
      </c>
      <c r="S1586" s="556">
        <f t="shared" si="80"/>
        <v>0</v>
      </c>
      <c r="T1586" s="395"/>
      <c r="U1586" s="395"/>
      <c r="V1586" s="395"/>
      <c r="W1586" s="395"/>
      <c r="BA1586" s="553"/>
    </row>
    <row r="1587" spans="2:53" x14ac:dyDescent="0.35">
      <c r="B1587" s="80"/>
      <c r="C1587" s="119"/>
      <c r="D1587" s="119"/>
      <c r="E1587" s="202"/>
      <c r="F1587" s="119"/>
      <c r="G1587" s="120"/>
      <c r="H1587" s="41"/>
      <c r="I1587" s="41"/>
      <c r="J1587" s="329">
        <v>0</v>
      </c>
      <c r="K1587" s="329">
        <v>0</v>
      </c>
      <c r="L1587" s="391"/>
      <c r="M1587" s="150"/>
      <c r="O1587" s="555"/>
      <c r="P1587" s="556">
        <f t="shared" si="78"/>
        <v>0</v>
      </c>
      <c r="Q1587" s="556">
        <f t="shared" si="79"/>
        <v>0</v>
      </c>
      <c r="R1587" s="556">
        <f t="shared" si="80"/>
        <v>0</v>
      </c>
      <c r="S1587" s="556">
        <f t="shared" si="80"/>
        <v>0</v>
      </c>
      <c r="T1587" s="395"/>
      <c r="U1587" s="395"/>
      <c r="V1587" s="395"/>
      <c r="W1587" s="395"/>
      <c r="BA1587" s="553"/>
    </row>
    <row r="1588" spans="2:53" x14ac:dyDescent="0.35">
      <c r="B1588" s="80"/>
      <c r="C1588" s="119"/>
      <c r="D1588" s="119"/>
      <c r="E1588" s="202"/>
      <c r="F1588" s="119"/>
      <c r="G1588" s="120"/>
      <c r="H1588" s="41"/>
      <c r="I1588" s="41"/>
      <c r="J1588" s="329">
        <v>0</v>
      </c>
      <c r="K1588" s="329">
        <v>0</v>
      </c>
      <c r="L1588" s="391"/>
      <c r="M1588" s="150"/>
      <c r="O1588" s="555"/>
      <c r="P1588" s="556">
        <f t="shared" si="78"/>
        <v>0</v>
      </c>
      <c r="Q1588" s="556">
        <f t="shared" si="79"/>
        <v>0</v>
      </c>
      <c r="R1588" s="556">
        <f t="shared" si="80"/>
        <v>0</v>
      </c>
      <c r="S1588" s="556">
        <f t="shared" si="80"/>
        <v>0</v>
      </c>
      <c r="T1588" s="395"/>
      <c r="U1588" s="395"/>
      <c r="V1588" s="395"/>
      <c r="W1588" s="395"/>
      <c r="BA1588" s="553"/>
    </row>
    <row r="1589" spans="2:53" x14ac:dyDescent="0.35">
      <c r="B1589" s="80"/>
      <c r="C1589" s="119"/>
      <c r="D1589" s="119"/>
      <c r="E1589" s="202"/>
      <c r="F1589" s="119"/>
      <c r="G1589" s="120"/>
      <c r="H1589" s="41"/>
      <c r="I1589" s="41"/>
      <c r="J1589" s="329">
        <v>0</v>
      </c>
      <c r="K1589" s="329">
        <v>0</v>
      </c>
      <c r="L1589" s="391"/>
      <c r="M1589" s="150"/>
      <c r="O1589" s="555"/>
      <c r="P1589" s="556">
        <f t="shared" si="78"/>
        <v>0</v>
      </c>
      <c r="Q1589" s="556">
        <f t="shared" si="79"/>
        <v>0</v>
      </c>
      <c r="R1589" s="556">
        <f t="shared" si="80"/>
        <v>0</v>
      </c>
      <c r="S1589" s="556">
        <f t="shared" si="80"/>
        <v>0</v>
      </c>
      <c r="T1589" s="395"/>
      <c r="U1589" s="395"/>
      <c r="V1589" s="395"/>
      <c r="W1589" s="395"/>
      <c r="BA1589" s="553"/>
    </row>
    <row r="1590" spans="2:53" x14ac:dyDescent="0.35">
      <c r="B1590" s="80"/>
      <c r="C1590" s="119"/>
      <c r="D1590" s="119"/>
      <c r="E1590" s="202"/>
      <c r="F1590" s="119"/>
      <c r="G1590" s="120"/>
      <c r="H1590" s="41"/>
      <c r="I1590" s="41"/>
      <c r="J1590" s="329">
        <v>0</v>
      </c>
      <c r="K1590" s="329">
        <v>0</v>
      </c>
      <c r="L1590" s="391"/>
      <c r="M1590" s="150"/>
      <c r="O1590" s="555"/>
      <c r="P1590" s="556">
        <f t="shared" si="78"/>
        <v>0</v>
      </c>
      <c r="Q1590" s="556">
        <f t="shared" si="79"/>
        <v>0</v>
      </c>
      <c r="R1590" s="556">
        <f t="shared" si="80"/>
        <v>0</v>
      </c>
      <c r="S1590" s="556">
        <f t="shared" si="80"/>
        <v>0</v>
      </c>
      <c r="T1590" s="395"/>
      <c r="U1590" s="395"/>
      <c r="V1590" s="395"/>
      <c r="W1590" s="395"/>
      <c r="BA1590" s="553"/>
    </row>
    <row r="1591" spans="2:53" x14ac:dyDescent="0.35">
      <c r="B1591" s="80"/>
      <c r="C1591" s="119"/>
      <c r="D1591" s="119"/>
      <c r="E1591" s="202"/>
      <c r="F1591" s="119"/>
      <c r="G1591" s="120"/>
      <c r="H1591" s="41"/>
      <c r="I1591" s="41"/>
      <c r="J1591" s="329">
        <v>0</v>
      </c>
      <c r="K1591" s="329">
        <v>0</v>
      </c>
      <c r="L1591" s="391"/>
      <c r="M1591" s="150"/>
      <c r="O1591" s="555"/>
      <c r="P1591" s="556">
        <f t="shared" si="78"/>
        <v>0</v>
      </c>
      <c r="Q1591" s="556">
        <f t="shared" si="79"/>
        <v>0</v>
      </c>
      <c r="R1591" s="556">
        <f t="shared" si="80"/>
        <v>0</v>
      </c>
      <c r="S1591" s="556">
        <f t="shared" si="80"/>
        <v>0</v>
      </c>
      <c r="T1591" s="395"/>
      <c r="U1591" s="395"/>
      <c r="V1591" s="395"/>
      <c r="W1591" s="395"/>
      <c r="BA1591" s="553"/>
    </row>
    <row r="1592" spans="2:53" x14ac:dyDescent="0.35">
      <c r="B1592" s="80"/>
      <c r="C1592" s="119"/>
      <c r="D1592" s="119"/>
      <c r="E1592" s="202"/>
      <c r="F1592" s="119"/>
      <c r="G1592" s="120"/>
      <c r="H1592" s="41"/>
      <c r="I1592" s="41"/>
      <c r="J1592" s="329">
        <v>0</v>
      </c>
      <c r="K1592" s="329">
        <v>0</v>
      </c>
      <c r="L1592" s="391"/>
      <c r="M1592" s="150"/>
      <c r="O1592" s="555"/>
      <c r="P1592" s="556">
        <f t="shared" si="78"/>
        <v>0</v>
      </c>
      <c r="Q1592" s="556">
        <f t="shared" si="79"/>
        <v>0</v>
      </c>
      <c r="R1592" s="556">
        <f t="shared" si="80"/>
        <v>0</v>
      </c>
      <c r="S1592" s="556">
        <f t="shared" si="80"/>
        <v>0</v>
      </c>
      <c r="T1592" s="395"/>
      <c r="U1592" s="395"/>
      <c r="V1592" s="395"/>
      <c r="W1592" s="395"/>
      <c r="BA1592" s="553"/>
    </row>
    <row r="1593" spans="2:53" x14ac:dyDescent="0.35">
      <c r="B1593" s="80"/>
      <c r="C1593" s="119"/>
      <c r="D1593" s="119"/>
      <c r="E1593" s="202"/>
      <c r="F1593" s="119"/>
      <c r="G1593" s="120"/>
      <c r="H1593" s="41"/>
      <c r="I1593" s="41"/>
      <c r="J1593" s="329">
        <v>0</v>
      </c>
      <c r="K1593" s="329">
        <v>0</v>
      </c>
      <c r="L1593" s="391"/>
      <c r="M1593" s="150"/>
      <c r="O1593" s="555"/>
      <c r="P1593" s="556">
        <f t="shared" si="78"/>
        <v>0</v>
      </c>
      <c r="Q1593" s="556">
        <f t="shared" si="79"/>
        <v>0</v>
      </c>
      <c r="R1593" s="556">
        <f t="shared" si="80"/>
        <v>0</v>
      </c>
      <c r="S1593" s="556">
        <f t="shared" si="80"/>
        <v>0</v>
      </c>
      <c r="T1593" s="395"/>
      <c r="U1593" s="395"/>
      <c r="V1593" s="395"/>
      <c r="W1593" s="395"/>
      <c r="BA1593" s="553"/>
    </row>
    <row r="1594" spans="2:53" x14ac:dyDescent="0.35">
      <c r="B1594" s="80"/>
      <c r="C1594" s="119"/>
      <c r="D1594" s="119"/>
      <c r="E1594" s="202"/>
      <c r="F1594" s="119"/>
      <c r="G1594" s="120"/>
      <c r="H1594" s="41"/>
      <c r="I1594" s="41"/>
      <c r="J1594" s="329">
        <v>0</v>
      </c>
      <c r="K1594" s="329">
        <v>0</v>
      </c>
      <c r="L1594" s="391"/>
      <c r="M1594" s="150"/>
      <c r="O1594" s="555"/>
      <c r="P1594" s="556">
        <f t="shared" si="78"/>
        <v>0</v>
      </c>
      <c r="Q1594" s="556">
        <f t="shared" si="79"/>
        <v>0</v>
      </c>
      <c r="R1594" s="556">
        <f t="shared" si="80"/>
        <v>0</v>
      </c>
      <c r="S1594" s="556">
        <f t="shared" si="80"/>
        <v>0</v>
      </c>
      <c r="T1594" s="395"/>
      <c r="U1594" s="395"/>
      <c r="V1594" s="395"/>
      <c r="W1594" s="395"/>
      <c r="BA1594" s="553"/>
    </row>
    <row r="1595" spans="2:53" x14ac:dyDescent="0.35">
      <c r="B1595" s="80"/>
      <c r="C1595" s="119"/>
      <c r="D1595" s="119"/>
      <c r="E1595" s="202"/>
      <c r="F1595" s="119"/>
      <c r="G1595" s="120"/>
      <c r="H1595" s="41"/>
      <c r="I1595" s="41"/>
      <c r="J1595" s="329">
        <v>0</v>
      </c>
      <c r="K1595" s="329">
        <v>0</v>
      </c>
      <c r="L1595" s="391"/>
      <c r="M1595" s="150"/>
      <c r="O1595" s="555"/>
      <c r="P1595" s="556">
        <f t="shared" si="78"/>
        <v>0</v>
      </c>
      <c r="Q1595" s="556">
        <f t="shared" si="79"/>
        <v>0</v>
      </c>
      <c r="R1595" s="556">
        <f t="shared" si="80"/>
        <v>0</v>
      </c>
      <c r="S1595" s="556">
        <f t="shared" si="80"/>
        <v>0</v>
      </c>
      <c r="T1595" s="395"/>
      <c r="U1595" s="395"/>
      <c r="V1595" s="395"/>
      <c r="W1595" s="395"/>
      <c r="BA1595" s="553"/>
    </row>
    <row r="1596" spans="2:53" x14ac:dyDescent="0.35">
      <c r="B1596" s="80"/>
      <c r="C1596" s="119"/>
      <c r="D1596" s="119"/>
      <c r="E1596" s="202"/>
      <c r="F1596" s="119"/>
      <c r="G1596" s="120"/>
      <c r="H1596" s="41"/>
      <c r="I1596" s="41"/>
      <c r="J1596" s="329">
        <v>0</v>
      </c>
      <c r="K1596" s="329">
        <v>0</v>
      </c>
      <c r="L1596" s="391"/>
      <c r="M1596" s="150"/>
      <c r="O1596" s="555"/>
      <c r="P1596" s="556">
        <f t="shared" si="78"/>
        <v>0</v>
      </c>
      <c r="Q1596" s="556">
        <f t="shared" si="79"/>
        <v>0</v>
      </c>
      <c r="R1596" s="556">
        <f t="shared" si="80"/>
        <v>0</v>
      </c>
      <c r="S1596" s="556">
        <f t="shared" si="80"/>
        <v>0</v>
      </c>
      <c r="T1596" s="395"/>
      <c r="U1596" s="395"/>
      <c r="V1596" s="395"/>
      <c r="W1596" s="395"/>
      <c r="BA1596" s="553"/>
    </row>
    <row r="1597" spans="2:53" x14ac:dyDescent="0.35">
      <c r="B1597" s="80"/>
      <c r="C1597" s="119"/>
      <c r="D1597" s="119"/>
      <c r="E1597" s="202"/>
      <c r="F1597" s="119"/>
      <c r="G1597" s="120"/>
      <c r="H1597" s="41"/>
      <c r="I1597" s="41"/>
      <c r="J1597" s="329">
        <v>0</v>
      </c>
      <c r="K1597" s="329">
        <v>0</v>
      </c>
      <c r="L1597" s="391"/>
      <c r="M1597" s="150"/>
      <c r="O1597" s="555"/>
      <c r="P1597" s="556">
        <f t="shared" si="78"/>
        <v>0</v>
      </c>
      <c r="Q1597" s="556">
        <f t="shared" si="79"/>
        <v>0</v>
      </c>
      <c r="R1597" s="556">
        <f t="shared" si="80"/>
        <v>0</v>
      </c>
      <c r="S1597" s="556">
        <f t="shared" si="80"/>
        <v>0</v>
      </c>
      <c r="T1597" s="395"/>
      <c r="U1597" s="395"/>
      <c r="V1597" s="395"/>
      <c r="W1597" s="395"/>
      <c r="BA1597" s="553"/>
    </row>
    <row r="1598" spans="2:53" x14ac:dyDescent="0.35">
      <c r="B1598" s="80"/>
      <c r="C1598" s="119"/>
      <c r="D1598" s="119"/>
      <c r="E1598" s="202"/>
      <c r="F1598" s="119"/>
      <c r="G1598" s="120"/>
      <c r="H1598" s="41"/>
      <c r="I1598" s="41"/>
      <c r="J1598" s="329">
        <v>0</v>
      </c>
      <c r="K1598" s="329">
        <v>0</v>
      </c>
      <c r="L1598" s="391"/>
      <c r="M1598" s="150"/>
      <c r="O1598" s="555"/>
      <c r="P1598" s="556">
        <f t="shared" si="78"/>
        <v>0</v>
      </c>
      <c r="Q1598" s="556">
        <f t="shared" si="79"/>
        <v>0</v>
      </c>
      <c r="R1598" s="556">
        <f t="shared" si="80"/>
        <v>0</v>
      </c>
      <c r="S1598" s="556">
        <f t="shared" si="80"/>
        <v>0</v>
      </c>
      <c r="T1598" s="395"/>
      <c r="U1598" s="395"/>
      <c r="V1598" s="395"/>
      <c r="W1598" s="395"/>
      <c r="BA1598" s="553"/>
    </row>
    <row r="1599" spans="2:53" x14ac:dyDescent="0.35">
      <c r="B1599" s="80"/>
      <c r="C1599" s="119"/>
      <c r="D1599" s="119"/>
      <c r="E1599" s="202"/>
      <c r="F1599" s="119"/>
      <c r="G1599" s="120"/>
      <c r="H1599" s="41"/>
      <c r="I1599" s="41"/>
      <c r="J1599" s="329">
        <v>0</v>
      </c>
      <c r="K1599" s="329">
        <v>0</v>
      </c>
      <c r="L1599" s="391"/>
      <c r="M1599" s="150"/>
      <c r="O1599" s="555"/>
      <c r="P1599" s="556">
        <f t="shared" si="78"/>
        <v>0</v>
      </c>
      <c r="Q1599" s="556">
        <f t="shared" si="79"/>
        <v>0</v>
      </c>
      <c r="R1599" s="556">
        <f t="shared" si="80"/>
        <v>0</v>
      </c>
      <c r="S1599" s="556">
        <f t="shared" si="80"/>
        <v>0</v>
      </c>
      <c r="T1599" s="395"/>
      <c r="U1599" s="395"/>
      <c r="V1599" s="395"/>
      <c r="W1599" s="395"/>
      <c r="BA1599" s="553"/>
    </row>
    <row r="1600" spans="2:53" x14ac:dyDescent="0.35">
      <c r="B1600" s="80"/>
      <c r="C1600" s="119"/>
      <c r="D1600" s="119"/>
      <c r="E1600" s="202"/>
      <c r="F1600" s="119"/>
      <c r="G1600" s="120"/>
      <c r="H1600" s="41"/>
      <c r="I1600" s="41"/>
      <c r="J1600" s="329">
        <v>0</v>
      </c>
      <c r="K1600" s="329">
        <v>0</v>
      </c>
      <c r="L1600" s="391"/>
      <c r="M1600" s="150"/>
      <c r="O1600" s="555"/>
      <c r="P1600" s="556">
        <f t="shared" si="78"/>
        <v>0</v>
      </c>
      <c r="Q1600" s="556">
        <f t="shared" si="79"/>
        <v>0</v>
      </c>
      <c r="R1600" s="556">
        <f t="shared" si="80"/>
        <v>0</v>
      </c>
      <c r="S1600" s="556">
        <f t="shared" si="80"/>
        <v>0</v>
      </c>
      <c r="T1600" s="395"/>
      <c r="U1600" s="395"/>
      <c r="V1600" s="395"/>
      <c r="W1600" s="395"/>
      <c r="BA1600" s="553"/>
    </row>
    <row r="1601" spans="2:53" x14ac:dyDescent="0.35">
      <c r="B1601" s="80"/>
      <c r="C1601" s="119"/>
      <c r="D1601" s="119"/>
      <c r="E1601" s="202"/>
      <c r="F1601" s="119"/>
      <c r="G1601" s="120"/>
      <c r="H1601" s="41"/>
      <c r="I1601" s="41"/>
      <c r="J1601" s="329">
        <v>0</v>
      </c>
      <c r="K1601" s="329">
        <v>0</v>
      </c>
      <c r="L1601" s="391"/>
      <c r="M1601" s="150"/>
      <c r="O1601" s="555"/>
      <c r="P1601" s="556">
        <f t="shared" si="78"/>
        <v>0</v>
      </c>
      <c r="Q1601" s="556">
        <f t="shared" si="79"/>
        <v>0</v>
      </c>
      <c r="R1601" s="556">
        <f t="shared" si="80"/>
        <v>0</v>
      </c>
      <c r="S1601" s="556">
        <f t="shared" si="80"/>
        <v>0</v>
      </c>
      <c r="T1601" s="395"/>
      <c r="U1601" s="395"/>
      <c r="V1601" s="395"/>
      <c r="W1601" s="395"/>
      <c r="BA1601" s="553"/>
    </row>
    <row r="1602" spans="2:53" x14ac:dyDescent="0.35">
      <c r="B1602" s="80"/>
      <c r="C1602" s="119"/>
      <c r="D1602" s="119"/>
      <c r="E1602" s="202"/>
      <c r="F1602" s="119"/>
      <c r="G1602" s="120"/>
      <c r="H1602" s="41"/>
      <c r="I1602" s="41"/>
      <c r="J1602" s="329">
        <v>0</v>
      </c>
      <c r="K1602" s="329">
        <v>0</v>
      </c>
      <c r="L1602" s="391"/>
      <c r="M1602" s="150"/>
      <c r="O1602" s="555"/>
      <c r="P1602" s="556">
        <f t="shared" si="78"/>
        <v>0</v>
      </c>
      <c r="Q1602" s="556">
        <f t="shared" si="79"/>
        <v>0</v>
      </c>
      <c r="R1602" s="556">
        <f t="shared" si="80"/>
        <v>0</v>
      </c>
      <c r="S1602" s="556">
        <f t="shared" si="80"/>
        <v>0</v>
      </c>
      <c r="T1602" s="395"/>
      <c r="U1602" s="395"/>
      <c r="V1602" s="395"/>
      <c r="W1602" s="395"/>
      <c r="BA1602" s="553"/>
    </row>
    <row r="1603" spans="2:53" x14ac:dyDescent="0.35">
      <c r="B1603" s="80"/>
      <c r="C1603" s="119"/>
      <c r="D1603" s="119"/>
      <c r="E1603" s="202"/>
      <c r="F1603" s="119"/>
      <c r="G1603" s="120"/>
      <c r="H1603" s="41"/>
      <c r="I1603" s="41"/>
      <c r="J1603" s="329">
        <v>0</v>
      </c>
      <c r="K1603" s="329">
        <v>0</v>
      </c>
      <c r="L1603" s="391"/>
      <c r="M1603" s="150"/>
      <c r="O1603" s="555"/>
      <c r="P1603" s="556">
        <f t="shared" si="78"/>
        <v>0</v>
      </c>
      <c r="Q1603" s="556">
        <f t="shared" si="79"/>
        <v>0</v>
      </c>
      <c r="R1603" s="556">
        <f t="shared" si="80"/>
        <v>0</v>
      </c>
      <c r="S1603" s="556">
        <f t="shared" si="80"/>
        <v>0</v>
      </c>
      <c r="T1603" s="395"/>
      <c r="U1603" s="395"/>
      <c r="V1603" s="395"/>
      <c r="W1603" s="395"/>
      <c r="BA1603" s="553"/>
    </row>
    <row r="1604" spans="2:53" x14ac:dyDescent="0.35">
      <c r="B1604" s="80"/>
      <c r="C1604" s="119"/>
      <c r="D1604" s="119"/>
      <c r="E1604" s="202"/>
      <c r="F1604" s="119"/>
      <c r="G1604" s="120"/>
      <c r="H1604" s="41"/>
      <c r="I1604" s="41"/>
      <c r="J1604" s="329">
        <v>0</v>
      </c>
      <c r="K1604" s="329">
        <v>0</v>
      </c>
      <c r="L1604" s="391"/>
      <c r="M1604" s="150"/>
      <c r="O1604" s="555"/>
      <c r="P1604" s="556">
        <f t="shared" si="78"/>
        <v>0</v>
      </c>
      <c r="Q1604" s="556">
        <f t="shared" si="79"/>
        <v>0</v>
      </c>
      <c r="R1604" s="556">
        <f t="shared" si="80"/>
        <v>0</v>
      </c>
      <c r="S1604" s="556">
        <f t="shared" si="80"/>
        <v>0</v>
      </c>
      <c r="T1604" s="395"/>
      <c r="U1604" s="395"/>
      <c r="V1604" s="395"/>
      <c r="W1604" s="395"/>
      <c r="BA1604" s="553"/>
    </row>
    <row r="1605" spans="2:53" x14ac:dyDescent="0.35">
      <c r="B1605" s="80"/>
      <c r="C1605" s="119"/>
      <c r="D1605" s="119"/>
      <c r="E1605" s="202"/>
      <c r="F1605" s="119"/>
      <c r="G1605" s="120"/>
      <c r="H1605" s="41"/>
      <c r="I1605" s="41"/>
      <c r="J1605" s="329">
        <v>0</v>
      </c>
      <c r="K1605" s="329">
        <v>0</v>
      </c>
      <c r="L1605" s="391"/>
      <c r="M1605" s="150"/>
      <c r="O1605" s="555"/>
      <c r="P1605" s="556">
        <f t="shared" si="78"/>
        <v>0</v>
      </c>
      <c r="Q1605" s="556">
        <f t="shared" si="79"/>
        <v>0</v>
      </c>
      <c r="R1605" s="556">
        <f t="shared" si="80"/>
        <v>0</v>
      </c>
      <c r="S1605" s="556">
        <f t="shared" si="80"/>
        <v>0</v>
      </c>
      <c r="T1605" s="395"/>
      <c r="U1605" s="395"/>
      <c r="V1605" s="395"/>
      <c r="W1605" s="395"/>
      <c r="BA1605" s="553"/>
    </row>
    <row r="1606" spans="2:53" x14ac:dyDescent="0.35">
      <c r="B1606" s="80"/>
      <c r="C1606" s="119"/>
      <c r="D1606" s="119"/>
      <c r="E1606" s="202"/>
      <c r="F1606" s="119"/>
      <c r="G1606" s="120"/>
      <c r="H1606" s="41"/>
      <c r="I1606" s="41"/>
      <c r="J1606" s="329">
        <v>0</v>
      </c>
      <c r="K1606" s="329">
        <v>0</v>
      </c>
      <c r="L1606" s="391"/>
      <c r="M1606" s="150"/>
      <c r="O1606" s="555"/>
      <c r="P1606" s="556">
        <f t="shared" si="78"/>
        <v>0</v>
      </c>
      <c r="Q1606" s="556">
        <f t="shared" si="79"/>
        <v>0</v>
      </c>
      <c r="R1606" s="556">
        <f t="shared" si="80"/>
        <v>0</v>
      </c>
      <c r="S1606" s="556">
        <f t="shared" si="80"/>
        <v>0</v>
      </c>
      <c r="T1606" s="395"/>
      <c r="U1606" s="395"/>
      <c r="V1606" s="395"/>
      <c r="W1606" s="395"/>
      <c r="BA1606" s="553"/>
    </row>
    <row r="1607" spans="2:53" x14ac:dyDescent="0.35">
      <c r="B1607" s="80"/>
      <c r="C1607" s="119"/>
      <c r="D1607" s="119"/>
      <c r="E1607" s="202"/>
      <c r="F1607" s="119"/>
      <c r="G1607" s="120"/>
      <c r="H1607" s="41"/>
      <c r="I1607" s="41"/>
      <c r="J1607" s="329">
        <v>0</v>
      </c>
      <c r="K1607" s="329">
        <v>0</v>
      </c>
      <c r="L1607" s="391"/>
      <c r="M1607" s="150"/>
      <c r="O1607" s="555"/>
      <c r="P1607" s="556">
        <f t="shared" si="78"/>
        <v>0</v>
      </c>
      <c r="Q1607" s="556">
        <f t="shared" si="79"/>
        <v>0</v>
      </c>
      <c r="R1607" s="556">
        <f t="shared" si="80"/>
        <v>0</v>
      </c>
      <c r="S1607" s="556">
        <f t="shared" si="80"/>
        <v>0</v>
      </c>
      <c r="T1607" s="395"/>
      <c r="U1607" s="395"/>
      <c r="V1607" s="395"/>
      <c r="W1607" s="395"/>
      <c r="BA1607" s="553"/>
    </row>
    <row r="1608" spans="2:53" x14ac:dyDescent="0.35">
      <c r="B1608" s="80"/>
      <c r="C1608" s="119"/>
      <c r="D1608" s="119"/>
      <c r="E1608" s="202"/>
      <c r="F1608" s="119"/>
      <c r="G1608" s="120"/>
      <c r="H1608" s="41"/>
      <c r="I1608" s="41"/>
      <c r="J1608" s="329">
        <v>0</v>
      </c>
      <c r="K1608" s="329">
        <v>0</v>
      </c>
      <c r="L1608" s="391"/>
      <c r="M1608" s="150"/>
      <c r="O1608" s="555"/>
      <c r="P1608" s="556">
        <f t="shared" si="78"/>
        <v>0</v>
      </c>
      <c r="Q1608" s="556">
        <f t="shared" si="79"/>
        <v>0</v>
      </c>
      <c r="R1608" s="556">
        <f t="shared" si="80"/>
        <v>0</v>
      </c>
      <c r="S1608" s="556">
        <f t="shared" si="80"/>
        <v>0</v>
      </c>
      <c r="T1608" s="395"/>
      <c r="U1608" s="395"/>
      <c r="V1608" s="395"/>
      <c r="W1608" s="395"/>
      <c r="BA1608" s="553"/>
    </row>
    <row r="1609" spans="2:53" x14ac:dyDescent="0.35">
      <c r="B1609" s="80"/>
      <c r="C1609" s="119"/>
      <c r="D1609" s="119"/>
      <c r="E1609" s="202"/>
      <c r="F1609" s="119"/>
      <c r="G1609" s="120"/>
      <c r="H1609" s="41"/>
      <c r="I1609" s="41"/>
      <c r="J1609" s="329">
        <v>0</v>
      </c>
      <c r="K1609" s="329">
        <v>0</v>
      </c>
      <c r="L1609" s="391"/>
      <c r="M1609" s="150"/>
      <c r="O1609" s="555"/>
      <c r="P1609" s="556">
        <f t="shared" si="78"/>
        <v>0</v>
      </c>
      <c r="Q1609" s="556">
        <f t="shared" si="79"/>
        <v>0</v>
      </c>
      <c r="R1609" s="556">
        <f t="shared" si="80"/>
        <v>0</v>
      </c>
      <c r="S1609" s="556">
        <f t="shared" si="80"/>
        <v>0</v>
      </c>
      <c r="T1609" s="395"/>
      <c r="U1609" s="395"/>
      <c r="V1609" s="395"/>
      <c r="W1609" s="395"/>
      <c r="BA1609" s="553"/>
    </row>
    <row r="1610" spans="2:53" x14ac:dyDescent="0.35">
      <c r="B1610" s="80"/>
      <c r="C1610" s="119"/>
      <c r="D1610" s="119"/>
      <c r="E1610" s="202"/>
      <c r="F1610" s="119"/>
      <c r="G1610" s="120"/>
      <c r="H1610" s="41"/>
      <c r="I1610" s="41"/>
      <c r="J1610" s="329">
        <v>0</v>
      </c>
      <c r="K1610" s="329">
        <v>0</v>
      </c>
      <c r="L1610" s="391"/>
      <c r="M1610" s="150"/>
      <c r="O1610" s="555"/>
      <c r="P1610" s="556">
        <f t="shared" si="78"/>
        <v>0</v>
      </c>
      <c r="Q1610" s="556">
        <f t="shared" si="79"/>
        <v>0</v>
      </c>
      <c r="R1610" s="556">
        <f t="shared" si="80"/>
        <v>0</v>
      </c>
      <c r="S1610" s="556">
        <f t="shared" si="80"/>
        <v>0</v>
      </c>
      <c r="T1610" s="395"/>
      <c r="U1610" s="395"/>
      <c r="V1610" s="395"/>
      <c r="W1610" s="395"/>
      <c r="BA1610" s="553"/>
    </row>
    <row r="1611" spans="2:53" x14ac:dyDescent="0.35">
      <c r="B1611" s="80"/>
      <c r="C1611" s="119"/>
      <c r="D1611" s="119"/>
      <c r="E1611" s="202"/>
      <c r="F1611" s="119"/>
      <c r="G1611" s="120"/>
      <c r="H1611" s="41"/>
      <c r="I1611" s="41"/>
      <c r="J1611" s="329">
        <v>0</v>
      </c>
      <c r="K1611" s="329">
        <v>0</v>
      </c>
      <c r="L1611" s="391"/>
      <c r="M1611" s="150"/>
      <c r="O1611" s="555"/>
      <c r="P1611" s="556">
        <f t="shared" si="78"/>
        <v>0</v>
      </c>
      <c r="Q1611" s="556">
        <f t="shared" si="79"/>
        <v>0</v>
      </c>
      <c r="R1611" s="556">
        <f t="shared" si="80"/>
        <v>0</v>
      </c>
      <c r="S1611" s="556">
        <f t="shared" si="80"/>
        <v>0</v>
      </c>
      <c r="T1611" s="395"/>
      <c r="U1611" s="395"/>
      <c r="V1611" s="395"/>
      <c r="W1611" s="395"/>
      <c r="BA1611" s="553"/>
    </row>
    <row r="1612" spans="2:53" x14ac:dyDescent="0.35">
      <c r="B1612" s="80"/>
      <c r="C1612" s="119"/>
      <c r="D1612" s="119"/>
      <c r="E1612" s="202"/>
      <c r="F1612" s="119"/>
      <c r="G1612" s="120"/>
      <c r="H1612" s="41"/>
      <c r="I1612" s="41"/>
      <c r="J1612" s="329">
        <v>0</v>
      </c>
      <c r="K1612" s="329">
        <v>0</v>
      </c>
      <c r="L1612" s="391"/>
      <c r="M1612" s="150"/>
      <c r="O1612" s="555"/>
      <c r="P1612" s="556">
        <f t="shared" si="78"/>
        <v>0</v>
      </c>
      <c r="Q1612" s="556">
        <f t="shared" si="79"/>
        <v>0</v>
      </c>
      <c r="R1612" s="556">
        <f t="shared" si="80"/>
        <v>0</v>
      </c>
      <c r="S1612" s="556">
        <f t="shared" si="80"/>
        <v>0</v>
      </c>
      <c r="T1612" s="395"/>
      <c r="U1612" s="395"/>
      <c r="V1612" s="395"/>
      <c r="W1612" s="395"/>
      <c r="BA1612" s="553"/>
    </row>
    <row r="1613" spans="2:53" x14ac:dyDescent="0.35">
      <c r="B1613" s="80"/>
      <c r="C1613" s="119"/>
      <c r="D1613" s="119"/>
      <c r="E1613" s="202"/>
      <c r="F1613" s="119"/>
      <c r="G1613" s="120"/>
      <c r="H1613" s="41"/>
      <c r="I1613" s="41"/>
      <c r="J1613" s="329">
        <v>0</v>
      </c>
      <c r="K1613" s="329">
        <v>0</v>
      </c>
      <c r="L1613" s="391"/>
      <c r="M1613" s="150"/>
      <c r="O1613" s="555"/>
      <c r="P1613" s="556">
        <f t="shared" si="78"/>
        <v>0</v>
      </c>
      <c r="Q1613" s="556">
        <f t="shared" si="79"/>
        <v>0</v>
      </c>
      <c r="R1613" s="556">
        <f t="shared" si="80"/>
        <v>0</v>
      </c>
      <c r="S1613" s="556">
        <f t="shared" si="80"/>
        <v>0</v>
      </c>
      <c r="T1613" s="395"/>
      <c r="U1613" s="395"/>
      <c r="V1613" s="395"/>
      <c r="W1613" s="395"/>
      <c r="BA1613" s="553"/>
    </row>
    <row r="1614" spans="2:53" x14ac:dyDescent="0.35">
      <c r="B1614" s="80"/>
      <c r="C1614" s="119"/>
      <c r="D1614" s="119"/>
      <c r="E1614" s="202"/>
      <c r="F1614" s="119"/>
      <c r="G1614" s="120"/>
      <c r="H1614" s="41"/>
      <c r="I1614" s="41"/>
      <c r="J1614" s="329">
        <v>0</v>
      </c>
      <c r="K1614" s="329">
        <v>0</v>
      </c>
      <c r="L1614" s="391"/>
      <c r="M1614" s="150"/>
      <c r="O1614" s="555"/>
      <c r="P1614" s="556">
        <f t="shared" si="78"/>
        <v>0</v>
      </c>
      <c r="Q1614" s="556">
        <f t="shared" si="79"/>
        <v>0</v>
      </c>
      <c r="R1614" s="556">
        <f t="shared" si="80"/>
        <v>0</v>
      </c>
      <c r="S1614" s="556">
        <f t="shared" si="80"/>
        <v>0</v>
      </c>
      <c r="T1614" s="395"/>
      <c r="U1614" s="395"/>
      <c r="V1614" s="395"/>
      <c r="W1614" s="395"/>
      <c r="BA1614" s="553"/>
    </row>
    <row r="1615" spans="2:53" x14ac:dyDescent="0.35">
      <c r="B1615" s="80"/>
      <c r="C1615" s="119"/>
      <c r="D1615" s="119"/>
      <c r="E1615" s="202"/>
      <c r="F1615" s="119"/>
      <c r="G1615" s="120"/>
      <c r="H1615" s="41"/>
      <c r="I1615" s="41"/>
      <c r="J1615" s="329">
        <v>0</v>
      </c>
      <c r="K1615" s="329">
        <v>0</v>
      </c>
      <c r="L1615" s="391"/>
      <c r="M1615" s="150"/>
      <c r="O1615" s="555"/>
      <c r="P1615" s="556">
        <f t="shared" si="78"/>
        <v>0</v>
      </c>
      <c r="Q1615" s="556">
        <f t="shared" si="79"/>
        <v>0</v>
      </c>
      <c r="R1615" s="556">
        <f t="shared" si="80"/>
        <v>0</v>
      </c>
      <c r="S1615" s="556">
        <f t="shared" si="80"/>
        <v>0</v>
      </c>
      <c r="T1615" s="395"/>
      <c r="U1615" s="395"/>
      <c r="V1615" s="395"/>
      <c r="W1615" s="395"/>
      <c r="BA1615" s="553"/>
    </row>
    <row r="1616" spans="2:53" x14ac:dyDescent="0.35">
      <c r="B1616" s="80"/>
      <c r="C1616" s="119"/>
      <c r="D1616" s="119"/>
      <c r="E1616" s="202"/>
      <c r="F1616" s="119"/>
      <c r="G1616" s="120"/>
      <c r="H1616" s="41"/>
      <c r="I1616" s="41"/>
      <c r="J1616" s="329">
        <v>0</v>
      </c>
      <c r="K1616" s="329">
        <v>0</v>
      </c>
      <c r="L1616" s="391"/>
      <c r="M1616" s="150"/>
      <c r="O1616" s="555"/>
      <c r="P1616" s="556">
        <f t="shared" si="78"/>
        <v>0</v>
      </c>
      <c r="Q1616" s="556">
        <f t="shared" si="79"/>
        <v>0</v>
      </c>
      <c r="R1616" s="556">
        <f t="shared" si="80"/>
        <v>0</v>
      </c>
      <c r="S1616" s="556">
        <f t="shared" si="80"/>
        <v>0</v>
      </c>
      <c r="T1616" s="395"/>
      <c r="U1616" s="395"/>
      <c r="V1616" s="395"/>
      <c r="W1616" s="395"/>
      <c r="BA1616" s="553"/>
    </row>
    <row r="1617" spans="2:53" x14ac:dyDescent="0.35">
      <c r="B1617" s="80"/>
      <c r="C1617" s="119"/>
      <c r="D1617" s="119"/>
      <c r="E1617" s="202"/>
      <c r="F1617" s="119"/>
      <c r="G1617" s="120"/>
      <c r="H1617" s="41"/>
      <c r="I1617" s="41"/>
      <c r="J1617" s="329">
        <v>0</v>
      </c>
      <c r="K1617" s="329">
        <v>0</v>
      </c>
      <c r="L1617" s="391"/>
      <c r="M1617" s="150"/>
      <c r="O1617" s="555"/>
      <c r="P1617" s="556">
        <f t="shared" si="78"/>
        <v>0</v>
      </c>
      <c r="Q1617" s="556">
        <f t="shared" si="79"/>
        <v>0</v>
      </c>
      <c r="R1617" s="556">
        <f t="shared" si="80"/>
        <v>0</v>
      </c>
      <c r="S1617" s="556">
        <f t="shared" si="80"/>
        <v>0</v>
      </c>
      <c r="T1617" s="395"/>
      <c r="U1617" s="395"/>
      <c r="V1617" s="395"/>
      <c r="W1617" s="395"/>
      <c r="BA1617" s="553"/>
    </row>
    <row r="1618" spans="2:53" x14ac:dyDescent="0.35">
      <c r="B1618" s="80"/>
      <c r="C1618" s="119"/>
      <c r="D1618" s="119"/>
      <c r="E1618" s="202"/>
      <c r="F1618" s="119"/>
      <c r="G1618" s="120"/>
      <c r="H1618" s="41"/>
      <c r="I1618" s="41"/>
      <c r="J1618" s="329">
        <v>0</v>
      </c>
      <c r="K1618" s="329">
        <v>0</v>
      </c>
      <c r="L1618" s="391"/>
      <c r="M1618" s="150"/>
      <c r="O1618" s="555"/>
      <c r="P1618" s="556">
        <f t="shared" si="78"/>
        <v>0</v>
      </c>
      <c r="Q1618" s="556">
        <f t="shared" si="79"/>
        <v>0</v>
      </c>
      <c r="R1618" s="556">
        <f t="shared" si="80"/>
        <v>0</v>
      </c>
      <c r="S1618" s="556">
        <f t="shared" si="80"/>
        <v>0</v>
      </c>
      <c r="T1618" s="395"/>
      <c r="U1618" s="395"/>
      <c r="V1618" s="395"/>
      <c r="W1618" s="395"/>
      <c r="BA1618" s="553"/>
    </row>
    <row r="1619" spans="2:53" x14ac:dyDescent="0.35">
      <c r="B1619" s="80"/>
      <c r="C1619" s="119"/>
      <c r="D1619" s="119"/>
      <c r="E1619" s="202"/>
      <c r="F1619" s="119"/>
      <c r="G1619" s="120"/>
      <c r="H1619" s="41"/>
      <c r="I1619" s="41"/>
      <c r="J1619" s="329">
        <v>0</v>
      </c>
      <c r="K1619" s="329">
        <v>0</v>
      </c>
      <c r="L1619" s="391"/>
      <c r="M1619" s="150"/>
      <c r="O1619" s="555"/>
      <c r="P1619" s="556">
        <f t="shared" si="78"/>
        <v>0</v>
      </c>
      <c r="Q1619" s="556">
        <f t="shared" si="79"/>
        <v>0</v>
      </c>
      <c r="R1619" s="556">
        <f t="shared" si="80"/>
        <v>0</v>
      </c>
      <c r="S1619" s="556">
        <f t="shared" si="80"/>
        <v>0</v>
      </c>
      <c r="T1619" s="395"/>
      <c r="U1619" s="395"/>
      <c r="V1619" s="395"/>
      <c r="W1619" s="395"/>
      <c r="BA1619" s="553"/>
    </row>
    <row r="1620" spans="2:53" x14ac:dyDescent="0.35">
      <c r="B1620" s="80"/>
      <c r="C1620" s="119"/>
      <c r="D1620" s="119"/>
      <c r="E1620" s="202"/>
      <c r="F1620" s="119"/>
      <c r="G1620" s="120"/>
      <c r="H1620" s="41"/>
      <c r="I1620" s="41"/>
      <c r="J1620" s="329">
        <v>0</v>
      </c>
      <c r="K1620" s="329">
        <v>0</v>
      </c>
      <c r="L1620" s="391"/>
      <c r="M1620" s="150"/>
      <c r="O1620" s="555"/>
      <c r="P1620" s="556">
        <f t="shared" si="78"/>
        <v>0</v>
      </c>
      <c r="Q1620" s="556">
        <f t="shared" si="79"/>
        <v>0</v>
      </c>
      <c r="R1620" s="556">
        <f t="shared" si="80"/>
        <v>0</v>
      </c>
      <c r="S1620" s="556">
        <f t="shared" si="80"/>
        <v>0</v>
      </c>
      <c r="T1620" s="395"/>
      <c r="U1620" s="395"/>
      <c r="V1620" s="395"/>
      <c r="W1620" s="395"/>
      <c r="BA1620" s="553"/>
    </row>
    <row r="1621" spans="2:53" x14ac:dyDescent="0.35">
      <c r="B1621" s="80"/>
      <c r="C1621" s="119"/>
      <c r="D1621" s="119"/>
      <c r="E1621" s="202"/>
      <c r="F1621" s="119"/>
      <c r="G1621" s="120"/>
      <c r="H1621" s="41"/>
      <c r="I1621" s="41"/>
      <c r="J1621" s="329">
        <v>0</v>
      </c>
      <c r="K1621" s="329">
        <v>0</v>
      </c>
      <c r="L1621" s="391"/>
      <c r="M1621" s="150"/>
      <c r="O1621" s="555"/>
      <c r="P1621" s="556">
        <f t="shared" si="78"/>
        <v>0</v>
      </c>
      <c r="Q1621" s="556">
        <f t="shared" si="79"/>
        <v>0</v>
      </c>
      <c r="R1621" s="556">
        <f t="shared" si="80"/>
        <v>0</v>
      </c>
      <c r="S1621" s="556">
        <f t="shared" si="80"/>
        <v>0</v>
      </c>
      <c r="T1621" s="395"/>
      <c r="U1621" s="395"/>
      <c r="V1621" s="395"/>
      <c r="W1621" s="395"/>
      <c r="BA1621" s="553"/>
    </row>
    <row r="1622" spans="2:53" x14ac:dyDescent="0.35">
      <c r="B1622" s="80"/>
      <c r="C1622" s="119"/>
      <c r="D1622" s="119"/>
      <c r="E1622" s="202"/>
      <c r="F1622" s="119"/>
      <c r="G1622" s="120"/>
      <c r="H1622" s="41"/>
      <c r="I1622" s="41"/>
      <c r="J1622" s="329">
        <v>0</v>
      </c>
      <c r="K1622" s="329">
        <v>0</v>
      </c>
      <c r="L1622" s="391"/>
      <c r="M1622" s="150"/>
      <c r="O1622" s="555"/>
      <c r="P1622" s="556">
        <f t="shared" si="78"/>
        <v>0</v>
      </c>
      <c r="Q1622" s="556">
        <f t="shared" si="79"/>
        <v>0</v>
      </c>
      <c r="R1622" s="556">
        <f t="shared" si="80"/>
        <v>0</v>
      </c>
      <c r="S1622" s="556">
        <f t="shared" si="80"/>
        <v>0</v>
      </c>
      <c r="T1622" s="395"/>
      <c r="U1622" s="395"/>
      <c r="V1622" s="395"/>
      <c r="W1622" s="395"/>
      <c r="BA1622" s="553"/>
    </row>
    <row r="1623" spans="2:53" x14ac:dyDescent="0.35">
      <c r="B1623" s="80"/>
      <c r="C1623" s="119"/>
      <c r="D1623" s="119"/>
      <c r="E1623" s="202"/>
      <c r="F1623" s="119"/>
      <c r="G1623" s="120"/>
      <c r="H1623" s="41"/>
      <c r="I1623" s="41"/>
      <c r="J1623" s="329">
        <v>0</v>
      </c>
      <c r="K1623" s="329">
        <v>0</v>
      </c>
      <c r="L1623" s="391"/>
      <c r="M1623" s="150"/>
      <c r="O1623" s="555"/>
      <c r="P1623" s="556">
        <f t="shared" si="78"/>
        <v>0</v>
      </c>
      <c r="Q1623" s="556">
        <f t="shared" si="79"/>
        <v>0</v>
      </c>
      <c r="R1623" s="556">
        <f t="shared" si="80"/>
        <v>0</v>
      </c>
      <c r="S1623" s="556">
        <f t="shared" si="80"/>
        <v>0</v>
      </c>
      <c r="T1623" s="395"/>
      <c r="U1623" s="395"/>
      <c r="V1623" s="395"/>
      <c r="W1623" s="395"/>
      <c r="BA1623" s="553"/>
    </row>
    <row r="1624" spans="2:53" x14ac:dyDescent="0.35">
      <c r="B1624" s="80"/>
      <c r="C1624" s="119"/>
      <c r="D1624" s="119"/>
      <c r="E1624" s="202"/>
      <c r="F1624" s="119"/>
      <c r="G1624" s="120"/>
      <c r="H1624" s="41"/>
      <c r="I1624" s="41"/>
      <c r="J1624" s="329">
        <v>0</v>
      </c>
      <c r="K1624" s="329">
        <v>0</v>
      </c>
      <c r="L1624" s="391"/>
      <c r="M1624" s="150"/>
      <c r="O1624" s="555"/>
      <c r="P1624" s="556">
        <f t="shared" si="78"/>
        <v>0</v>
      </c>
      <c r="Q1624" s="556">
        <f t="shared" si="79"/>
        <v>0</v>
      </c>
      <c r="R1624" s="556">
        <f t="shared" si="80"/>
        <v>0</v>
      </c>
      <c r="S1624" s="556">
        <f t="shared" si="80"/>
        <v>0</v>
      </c>
      <c r="T1624" s="395"/>
      <c r="U1624" s="395"/>
      <c r="V1624" s="395"/>
      <c r="W1624" s="395"/>
      <c r="BA1624" s="553"/>
    </row>
    <row r="1625" spans="2:53" x14ac:dyDescent="0.35">
      <c r="B1625" s="80"/>
      <c r="C1625" s="119"/>
      <c r="D1625" s="119"/>
      <c r="E1625" s="202"/>
      <c r="F1625" s="119"/>
      <c r="G1625" s="120"/>
      <c r="H1625" s="41"/>
      <c r="I1625" s="41"/>
      <c r="J1625" s="329">
        <v>0</v>
      </c>
      <c r="K1625" s="329">
        <v>0</v>
      </c>
      <c r="L1625" s="391"/>
      <c r="M1625" s="150"/>
      <c r="O1625" s="555"/>
      <c r="P1625" s="556">
        <f t="shared" si="78"/>
        <v>0</v>
      </c>
      <c r="Q1625" s="556">
        <f t="shared" si="79"/>
        <v>0</v>
      </c>
      <c r="R1625" s="556">
        <f t="shared" si="80"/>
        <v>0</v>
      </c>
      <c r="S1625" s="556">
        <f t="shared" si="80"/>
        <v>0</v>
      </c>
      <c r="T1625" s="395"/>
      <c r="U1625" s="395"/>
      <c r="V1625" s="395"/>
      <c r="W1625" s="395"/>
      <c r="BA1625" s="553"/>
    </row>
    <row r="1626" spans="2:53" x14ac:dyDescent="0.35">
      <c r="B1626" s="80"/>
      <c r="C1626" s="119"/>
      <c r="D1626" s="119"/>
      <c r="E1626" s="202"/>
      <c r="F1626" s="119"/>
      <c r="G1626" s="120"/>
      <c r="H1626" s="41"/>
      <c r="I1626" s="41"/>
      <c r="J1626" s="329">
        <v>0</v>
      </c>
      <c r="K1626" s="329">
        <v>0</v>
      </c>
      <c r="L1626" s="391"/>
      <c r="M1626" s="150"/>
      <c r="O1626" s="555"/>
      <c r="P1626" s="556">
        <f t="shared" si="78"/>
        <v>0</v>
      </c>
      <c r="Q1626" s="556">
        <f t="shared" si="79"/>
        <v>0</v>
      </c>
      <c r="R1626" s="556">
        <f t="shared" si="80"/>
        <v>0</v>
      </c>
      <c r="S1626" s="556">
        <f t="shared" si="80"/>
        <v>0</v>
      </c>
      <c r="T1626" s="395"/>
      <c r="U1626" s="395"/>
      <c r="V1626" s="395"/>
      <c r="W1626" s="395"/>
      <c r="BA1626" s="553"/>
    </row>
    <row r="1627" spans="2:53" x14ac:dyDescent="0.35">
      <c r="B1627" s="80"/>
      <c r="C1627" s="119"/>
      <c r="D1627" s="119"/>
      <c r="E1627" s="202"/>
      <c r="F1627" s="119"/>
      <c r="G1627" s="120"/>
      <c r="H1627" s="41"/>
      <c r="I1627" s="41"/>
      <c r="J1627" s="329">
        <v>0</v>
      </c>
      <c r="K1627" s="329">
        <v>0</v>
      </c>
      <c r="L1627" s="391"/>
      <c r="M1627" s="150"/>
      <c r="O1627" s="555"/>
      <c r="P1627" s="556">
        <f t="shared" si="78"/>
        <v>0</v>
      </c>
      <c r="Q1627" s="556">
        <f t="shared" si="79"/>
        <v>0</v>
      </c>
      <c r="R1627" s="556">
        <f t="shared" si="80"/>
        <v>0</v>
      </c>
      <c r="S1627" s="556">
        <f t="shared" si="80"/>
        <v>0</v>
      </c>
      <c r="T1627" s="395"/>
      <c r="U1627" s="395"/>
      <c r="V1627" s="395"/>
      <c r="W1627" s="395"/>
      <c r="BA1627" s="553"/>
    </row>
    <row r="1628" spans="2:53" x14ac:dyDescent="0.35">
      <c r="B1628" s="80"/>
      <c r="C1628" s="119"/>
      <c r="D1628" s="119"/>
      <c r="E1628" s="202"/>
      <c r="F1628" s="119"/>
      <c r="G1628" s="120"/>
      <c r="H1628" s="41"/>
      <c r="I1628" s="41"/>
      <c r="J1628" s="329">
        <v>0</v>
      </c>
      <c r="K1628" s="329">
        <v>0</v>
      </c>
      <c r="L1628" s="391"/>
      <c r="M1628" s="150"/>
      <c r="O1628" s="555"/>
      <c r="P1628" s="556">
        <f t="shared" si="78"/>
        <v>0</v>
      </c>
      <c r="Q1628" s="556">
        <f t="shared" si="79"/>
        <v>0</v>
      </c>
      <c r="R1628" s="556">
        <f t="shared" si="80"/>
        <v>0</v>
      </c>
      <c r="S1628" s="556">
        <f t="shared" si="80"/>
        <v>0</v>
      </c>
      <c r="T1628" s="395"/>
      <c r="U1628" s="395"/>
      <c r="V1628" s="395"/>
      <c r="W1628" s="395"/>
      <c r="BA1628" s="553"/>
    </row>
    <row r="1629" spans="2:53" x14ac:dyDescent="0.35">
      <c r="B1629" s="80"/>
      <c r="C1629" s="119"/>
      <c r="D1629" s="119"/>
      <c r="E1629" s="202"/>
      <c r="F1629" s="119"/>
      <c r="G1629" s="120"/>
      <c r="H1629" s="41"/>
      <c r="I1629" s="41"/>
      <c r="J1629" s="329">
        <v>0</v>
      </c>
      <c r="K1629" s="329">
        <v>0</v>
      </c>
      <c r="L1629" s="391"/>
      <c r="M1629" s="150"/>
      <c r="O1629" s="555"/>
      <c r="P1629" s="556">
        <f t="shared" si="78"/>
        <v>0</v>
      </c>
      <c r="Q1629" s="556">
        <f t="shared" si="79"/>
        <v>0</v>
      </c>
      <c r="R1629" s="556">
        <f t="shared" si="80"/>
        <v>0</v>
      </c>
      <c r="S1629" s="556">
        <f t="shared" si="80"/>
        <v>0</v>
      </c>
      <c r="T1629" s="395"/>
      <c r="U1629" s="395"/>
      <c r="V1629" s="395"/>
      <c r="W1629" s="395"/>
      <c r="BA1629" s="553"/>
    </row>
    <row r="1630" spans="2:53" x14ac:dyDescent="0.35">
      <c r="B1630" s="80"/>
      <c r="C1630" s="119"/>
      <c r="D1630" s="119"/>
      <c r="E1630" s="202"/>
      <c r="F1630" s="119"/>
      <c r="G1630" s="120"/>
      <c r="H1630" s="41"/>
      <c r="I1630" s="41"/>
      <c r="J1630" s="329">
        <v>0</v>
      </c>
      <c r="K1630" s="329">
        <v>0</v>
      </c>
      <c r="L1630" s="391"/>
      <c r="M1630" s="150"/>
      <c r="O1630" s="555"/>
      <c r="P1630" s="556">
        <f t="shared" si="78"/>
        <v>0</v>
      </c>
      <c r="Q1630" s="556">
        <f t="shared" si="79"/>
        <v>0</v>
      </c>
      <c r="R1630" s="556">
        <f t="shared" si="80"/>
        <v>0</v>
      </c>
      <c r="S1630" s="556">
        <f t="shared" si="80"/>
        <v>0</v>
      </c>
      <c r="T1630" s="395"/>
      <c r="U1630" s="395"/>
      <c r="V1630" s="395"/>
      <c r="W1630" s="395"/>
      <c r="BA1630" s="553"/>
    </row>
    <row r="1631" spans="2:53" x14ac:dyDescent="0.35">
      <c r="B1631" s="80"/>
      <c r="C1631" s="119"/>
      <c r="D1631" s="119"/>
      <c r="E1631" s="202"/>
      <c r="F1631" s="119"/>
      <c r="G1631" s="120"/>
      <c r="H1631" s="41"/>
      <c r="I1631" s="41"/>
      <c r="J1631" s="329">
        <v>0</v>
      </c>
      <c r="K1631" s="329">
        <v>0</v>
      </c>
      <c r="L1631" s="391"/>
      <c r="M1631" s="150"/>
      <c r="O1631" s="555"/>
      <c r="P1631" s="556">
        <f t="shared" si="78"/>
        <v>0</v>
      </c>
      <c r="Q1631" s="556">
        <f t="shared" si="79"/>
        <v>0</v>
      </c>
      <c r="R1631" s="556">
        <f t="shared" si="80"/>
        <v>0</v>
      </c>
      <c r="S1631" s="556">
        <f t="shared" si="80"/>
        <v>0</v>
      </c>
      <c r="T1631" s="395"/>
      <c r="U1631" s="395"/>
      <c r="V1631" s="395"/>
      <c r="W1631" s="395"/>
      <c r="BA1631" s="553"/>
    </row>
    <row r="1632" spans="2:53" x14ac:dyDescent="0.35">
      <c r="B1632" s="80"/>
      <c r="C1632" s="119"/>
      <c r="D1632" s="119"/>
      <c r="E1632" s="202"/>
      <c r="F1632" s="119"/>
      <c r="G1632" s="120"/>
      <c r="H1632" s="41"/>
      <c r="I1632" s="41"/>
      <c r="J1632" s="329">
        <v>0</v>
      </c>
      <c r="K1632" s="329">
        <v>0</v>
      </c>
      <c r="L1632" s="391"/>
      <c r="M1632" s="150"/>
      <c r="O1632" s="555"/>
      <c r="P1632" s="556">
        <f t="shared" si="78"/>
        <v>0</v>
      </c>
      <c r="Q1632" s="556">
        <f t="shared" si="79"/>
        <v>0</v>
      </c>
      <c r="R1632" s="556">
        <f t="shared" si="80"/>
        <v>0</v>
      </c>
      <c r="S1632" s="556">
        <f t="shared" si="80"/>
        <v>0</v>
      </c>
      <c r="T1632" s="395"/>
      <c r="U1632" s="395"/>
      <c r="V1632" s="395"/>
      <c r="W1632" s="395"/>
      <c r="BA1632" s="553"/>
    </row>
    <row r="1633" spans="2:53" x14ac:dyDescent="0.35">
      <c r="B1633" s="80"/>
      <c r="C1633" s="119"/>
      <c r="D1633" s="119"/>
      <c r="E1633" s="202"/>
      <c r="F1633" s="119"/>
      <c r="G1633" s="120"/>
      <c r="H1633" s="41"/>
      <c r="I1633" s="41"/>
      <c r="J1633" s="329">
        <v>0</v>
      </c>
      <c r="K1633" s="329">
        <v>0</v>
      </c>
      <c r="L1633" s="391"/>
      <c r="M1633" s="150"/>
      <c r="O1633" s="555"/>
      <c r="P1633" s="556">
        <f t="shared" si="78"/>
        <v>0</v>
      </c>
      <c r="Q1633" s="556">
        <f t="shared" si="79"/>
        <v>0</v>
      </c>
      <c r="R1633" s="556">
        <f t="shared" si="80"/>
        <v>0</v>
      </c>
      <c r="S1633" s="556">
        <f t="shared" si="80"/>
        <v>0</v>
      </c>
      <c r="T1633" s="395"/>
      <c r="U1633" s="395"/>
      <c r="V1633" s="395"/>
      <c r="W1633" s="395"/>
      <c r="BA1633" s="553"/>
    </row>
    <row r="1634" spans="2:53" x14ac:dyDescent="0.35">
      <c r="B1634" s="80"/>
      <c r="C1634" s="119"/>
      <c r="D1634" s="119"/>
      <c r="E1634" s="202"/>
      <c r="F1634" s="119"/>
      <c r="G1634" s="120"/>
      <c r="H1634" s="41"/>
      <c r="I1634" s="41"/>
      <c r="J1634" s="329">
        <v>0</v>
      </c>
      <c r="K1634" s="329">
        <v>0</v>
      </c>
      <c r="L1634" s="391"/>
      <c r="M1634" s="150"/>
      <c r="O1634" s="555"/>
      <c r="P1634" s="556">
        <f t="shared" si="78"/>
        <v>0</v>
      </c>
      <c r="Q1634" s="556">
        <f t="shared" si="79"/>
        <v>0</v>
      </c>
      <c r="R1634" s="556">
        <f t="shared" si="80"/>
        <v>0</v>
      </c>
      <c r="S1634" s="556">
        <f t="shared" si="80"/>
        <v>0</v>
      </c>
      <c r="T1634" s="395"/>
      <c r="U1634" s="395"/>
      <c r="V1634" s="395"/>
      <c r="W1634" s="395"/>
      <c r="BA1634" s="553"/>
    </row>
    <row r="1635" spans="2:53" x14ac:dyDescent="0.35">
      <c r="B1635" s="80"/>
      <c r="C1635" s="119"/>
      <c r="D1635" s="119"/>
      <c r="E1635" s="202"/>
      <c r="F1635" s="119"/>
      <c r="G1635" s="120"/>
      <c r="H1635" s="41"/>
      <c r="I1635" s="41"/>
      <c r="J1635" s="329">
        <v>0</v>
      </c>
      <c r="K1635" s="329">
        <v>0</v>
      </c>
      <c r="L1635" s="391"/>
      <c r="M1635" s="150"/>
      <c r="O1635" s="555"/>
      <c r="P1635" s="556">
        <f t="shared" si="78"/>
        <v>0</v>
      </c>
      <c r="Q1635" s="556">
        <f t="shared" si="79"/>
        <v>0</v>
      </c>
      <c r="R1635" s="556">
        <f t="shared" si="80"/>
        <v>0</v>
      </c>
      <c r="S1635" s="556">
        <f t="shared" si="80"/>
        <v>0</v>
      </c>
      <c r="T1635" s="395"/>
      <c r="U1635" s="395"/>
      <c r="V1635" s="395"/>
      <c r="W1635" s="395"/>
      <c r="BA1635" s="553"/>
    </row>
    <row r="1636" spans="2:53" x14ac:dyDescent="0.35">
      <c r="B1636" s="80"/>
      <c r="C1636" s="119"/>
      <c r="D1636" s="119"/>
      <c r="E1636" s="202"/>
      <c r="F1636" s="119"/>
      <c r="G1636" s="120"/>
      <c r="H1636" s="41"/>
      <c r="I1636" s="41"/>
      <c r="J1636" s="329">
        <v>0</v>
      </c>
      <c r="K1636" s="329">
        <v>0</v>
      </c>
      <c r="L1636" s="391"/>
      <c r="M1636" s="150"/>
      <c r="O1636" s="555"/>
      <c r="P1636" s="556">
        <f t="shared" si="78"/>
        <v>0</v>
      </c>
      <c r="Q1636" s="556">
        <f t="shared" si="79"/>
        <v>0</v>
      </c>
      <c r="R1636" s="556">
        <f t="shared" si="80"/>
        <v>0</v>
      </c>
      <c r="S1636" s="556">
        <f t="shared" si="80"/>
        <v>0</v>
      </c>
      <c r="T1636" s="395"/>
      <c r="U1636" s="395"/>
      <c r="V1636" s="395"/>
      <c r="W1636" s="395"/>
      <c r="BA1636" s="553"/>
    </row>
    <row r="1637" spans="2:53" x14ac:dyDescent="0.35">
      <c r="B1637" s="80"/>
      <c r="C1637" s="119"/>
      <c r="D1637" s="119"/>
      <c r="E1637" s="202"/>
      <c r="F1637" s="119"/>
      <c r="G1637" s="120"/>
      <c r="H1637" s="41"/>
      <c r="I1637" s="41"/>
      <c r="J1637" s="329">
        <v>0</v>
      </c>
      <c r="K1637" s="329">
        <v>0</v>
      </c>
      <c r="L1637" s="391"/>
      <c r="M1637" s="150"/>
      <c r="O1637" s="555"/>
      <c r="P1637" s="556">
        <f t="shared" si="78"/>
        <v>0</v>
      </c>
      <c r="Q1637" s="556">
        <f t="shared" si="79"/>
        <v>0</v>
      </c>
      <c r="R1637" s="556">
        <f t="shared" si="80"/>
        <v>0</v>
      </c>
      <c r="S1637" s="556">
        <f t="shared" si="80"/>
        <v>0</v>
      </c>
      <c r="T1637" s="395"/>
      <c r="U1637" s="395"/>
      <c r="V1637" s="395"/>
      <c r="W1637" s="395"/>
      <c r="BA1637" s="553"/>
    </row>
    <row r="1638" spans="2:53" x14ac:dyDescent="0.35">
      <c r="B1638" s="80"/>
      <c r="C1638" s="119"/>
      <c r="D1638" s="119"/>
      <c r="E1638" s="202"/>
      <c r="F1638" s="119"/>
      <c r="G1638" s="120"/>
      <c r="H1638" s="41"/>
      <c r="I1638" s="41"/>
      <c r="J1638" s="329">
        <v>0</v>
      </c>
      <c r="K1638" s="329">
        <v>0</v>
      </c>
      <c r="L1638" s="391"/>
      <c r="M1638" s="150"/>
      <c r="O1638" s="555"/>
      <c r="P1638" s="556">
        <f t="shared" si="78"/>
        <v>0</v>
      </c>
      <c r="Q1638" s="556">
        <f t="shared" si="79"/>
        <v>0</v>
      </c>
      <c r="R1638" s="556">
        <f t="shared" si="80"/>
        <v>0</v>
      </c>
      <c r="S1638" s="556">
        <f t="shared" si="80"/>
        <v>0</v>
      </c>
      <c r="T1638" s="395"/>
      <c r="U1638" s="395"/>
      <c r="V1638" s="395"/>
      <c r="W1638" s="395"/>
      <c r="BA1638" s="553"/>
    </row>
    <row r="1639" spans="2:53" x14ac:dyDescent="0.35">
      <c r="B1639" s="80"/>
      <c r="C1639" s="119"/>
      <c r="D1639" s="119"/>
      <c r="E1639" s="202"/>
      <c r="F1639" s="119"/>
      <c r="G1639" s="120"/>
      <c r="H1639" s="41"/>
      <c r="I1639" s="41"/>
      <c r="J1639" s="329">
        <v>0</v>
      </c>
      <c r="K1639" s="329">
        <v>0</v>
      </c>
      <c r="L1639" s="391"/>
      <c r="M1639" s="150"/>
      <c r="O1639" s="555"/>
      <c r="P1639" s="556">
        <f t="shared" si="78"/>
        <v>0</v>
      </c>
      <c r="Q1639" s="556">
        <f t="shared" si="79"/>
        <v>0</v>
      </c>
      <c r="R1639" s="556">
        <f t="shared" si="80"/>
        <v>0</v>
      </c>
      <c r="S1639" s="556">
        <f t="shared" si="80"/>
        <v>0</v>
      </c>
      <c r="T1639" s="395"/>
      <c r="U1639" s="395"/>
      <c r="V1639" s="395"/>
      <c r="W1639" s="395"/>
      <c r="BA1639" s="553"/>
    </row>
    <row r="1640" spans="2:53" x14ac:dyDescent="0.35">
      <c r="B1640" s="80"/>
      <c r="C1640" s="119"/>
      <c r="D1640" s="119"/>
      <c r="E1640" s="202"/>
      <c r="F1640" s="119"/>
      <c r="G1640" s="120"/>
      <c r="H1640" s="41"/>
      <c r="I1640" s="41"/>
      <c r="J1640" s="329">
        <v>0</v>
      </c>
      <c r="K1640" s="329">
        <v>0</v>
      </c>
      <c r="L1640" s="391"/>
      <c r="M1640" s="150"/>
      <c r="O1640" s="555"/>
      <c r="P1640" s="556">
        <f t="shared" si="78"/>
        <v>0</v>
      </c>
      <c r="Q1640" s="556">
        <f t="shared" si="79"/>
        <v>0</v>
      </c>
      <c r="R1640" s="556">
        <f t="shared" si="80"/>
        <v>0</v>
      </c>
      <c r="S1640" s="556">
        <f t="shared" si="80"/>
        <v>0</v>
      </c>
      <c r="T1640" s="395"/>
      <c r="U1640" s="395"/>
      <c r="V1640" s="395"/>
      <c r="W1640" s="395"/>
      <c r="BA1640" s="553"/>
    </row>
    <row r="1641" spans="2:53" x14ac:dyDescent="0.35">
      <c r="B1641" s="80"/>
      <c r="C1641" s="119"/>
      <c r="D1641" s="119"/>
      <c r="E1641" s="202"/>
      <c r="F1641" s="119"/>
      <c r="G1641" s="120"/>
      <c r="H1641" s="41"/>
      <c r="I1641" s="41"/>
      <c r="J1641" s="329">
        <v>0</v>
      </c>
      <c r="K1641" s="329">
        <v>0</v>
      </c>
      <c r="L1641" s="391"/>
      <c r="M1641" s="150"/>
      <c r="O1641" s="555"/>
      <c r="P1641" s="556">
        <f t="shared" si="78"/>
        <v>0</v>
      </c>
      <c r="Q1641" s="556">
        <f t="shared" si="79"/>
        <v>0</v>
      </c>
      <c r="R1641" s="556">
        <f t="shared" si="80"/>
        <v>0</v>
      </c>
      <c r="S1641" s="556">
        <f t="shared" si="80"/>
        <v>0</v>
      </c>
      <c r="T1641" s="395"/>
      <c r="U1641" s="395"/>
      <c r="V1641" s="395"/>
      <c r="W1641" s="395"/>
      <c r="BA1641" s="553"/>
    </row>
    <row r="1642" spans="2:53" x14ac:dyDescent="0.35">
      <c r="B1642" s="80"/>
      <c r="C1642" s="119"/>
      <c r="D1642" s="119"/>
      <c r="E1642" s="202"/>
      <c r="F1642" s="119"/>
      <c r="G1642" s="120"/>
      <c r="H1642" s="41"/>
      <c r="I1642" s="41"/>
      <c r="J1642" s="329">
        <v>0</v>
      </c>
      <c r="K1642" s="329">
        <v>0</v>
      </c>
      <c r="L1642" s="391"/>
      <c r="M1642" s="150"/>
      <c r="O1642" s="555"/>
      <c r="P1642" s="556">
        <f t="shared" si="78"/>
        <v>0</v>
      </c>
      <c r="Q1642" s="556">
        <f t="shared" si="79"/>
        <v>0</v>
      </c>
      <c r="R1642" s="556">
        <f t="shared" si="80"/>
        <v>0</v>
      </c>
      <c r="S1642" s="556">
        <f t="shared" si="80"/>
        <v>0</v>
      </c>
      <c r="T1642" s="395"/>
      <c r="U1642" s="395"/>
      <c r="V1642" s="395"/>
      <c r="W1642" s="395"/>
      <c r="BA1642" s="553"/>
    </row>
    <row r="1643" spans="2:53" x14ac:dyDescent="0.35">
      <c r="B1643" s="80"/>
      <c r="C1643" s="119"/>
      <c r="D1643" s="119"/>
      <c r="E1643" s="202"/>
      <c r="F1643" s="119"/>
      <c r="G1643" s="120"/>
      <c r="H1643" s="41"/>
      <c r="I1643" s="41"/>
      <c r="J1643" s="329">
        <v>0</v>
      </c>
      <c r="K1643" s="329">
        <v>0</v>
      </c>
      <c r="L1643" s="391"/>
      <c r="M1643" s="150"/>
      <c r="O1643" s="555"/>
      <c r="P1643" s="556">
        <f t="shared" si="78"/>
        <v>0</v>
      </c>
      <c r="Q1643" s="556">
        <f t="shared" si="79"/>
        <v>0</v>
      </c>
      <c r="R1643" s="556">
        <f t="shared" si="80"/>
        <v>0</v>
      </c>
      <c r="S1643" s="556">
        <f t="shared" si="80"/>
        <v>0</v>
      </c>
      <c r="T1643" s="395"/>
      <c r="U1643" s="395"/>
      <c r="V1643" s="395"/>
      <c r="W1643" s="395"/>
      <c r="BA1643" s="553"/>
    </row>
    <row r="1644" spans="2:53" x14ac:dyDescent="0.35">
      <c r="B1644" s="80"/>
      <c r="C1644" s="119"/>
      <c r="D1644" s="119"/>
      <c r="E1644" s="202"/>
      <c r="F1644" s="119"/>
      <c r="G1644" s="120"/>
      <c r="H1644" s="41"/>
      <c r="I1644" s="41"/>
      <c r="J1644" s="329">
        <v>0</v>
      </c>
      <c r="K1644" s="329">
        <v>0</v>
      </c>
      <c r="L1644" s="391"/>
      <c r="M1644" s="150"/>
      <c r="O1644" s="555"/>
      <c r="P1644" s="556">
        <f t="shared" si="78"/>
        <v>0</v>
      </c>
      <c r="Q1644" s="556">
        <f t="shared" si="79"/>
        <v>0</v>
      </c>
      <c r="R1644" s="556">
        <f t="shared" si="80"/>
        <v>0</v>
      </c>
      <c r="S1644" s="556">
        <f t="shared" si="80"/>
        <v>0</v>
      </c>
      <c r="T1644" s="395"/>
      <c r="U1644" s="395"/>
      <c r="V1644" s="395"/>
      <c r="W1644" s="395"/>
      <c r="BA1644" s="553"/>
    </row>
    <row r="1645" spans="2:53" x14ac:dyDescent="0.35">
      <c r="B1645" s="80"/>
      <c r="C1645" s="119"/>
      <c r="D1645" s="119"/>
      <c r="E1645" s="202"/>
      <c r="F1645" s="119"/>
      <c r="G1645" s="120"/>
      <c r="H1645" s="41"/>
      <c r="I1645" s="41"/>
      <c r="J1645" s="329">
        <v>0</v>
      </c>
      <c r="K1645" s="329">
        <v>0</v>
      </c>
      <c r="L1645" s="391"/>
      <c r="M1645" s="150"/>
      <c r="O1645" s="555"/>
      <c r="P1645" s="556">
        <f t="shared" si="78"/>
        <v>0</v>
      </c>
      <c r="Q1645" s="556">
        <f t="shared" si="79"/>
        <v>0</v>
      </c>
      <c r="R1645" s="556">
        <f t="shared" si="80"/>
        <v>0</v>
      </c>
      <c r="S1645" s="556">
        <f t="shared" si="80"/>
        <v>0</v>
      </c>
      <c r="T1645" s="395"/>
      <c r="U1645" s="395"/>
      <c r="V1645" s="395"/>
      <c r="W1645" s="395"/>
      <c r="BA1645" s="553"/>
    </row>
    <row r="1646" spans="2:53" x14ac:dyDescent="0.35">
      <c r="B1646" s="80"/>
      <c r="C1646" s="119"/>
      <c r="D1646" s="119"/>
      <c r="E1646" s="202"/>
      <c r="F1646" s="119"/>
      <c r="G1646" s="120"/>
      <c r="H1646" s="41"/>
      <c r="I1646" s="41"/>
      <c r="J1646" s="329">
        <v>0</v>
      </c>
      <c r="K1646" s="329">
        <v>0</v>
      </c>
      <c r="L1646" s="391"/>
      <c r="M1646" s="150"/>
      <c r="O1646" s="555"/>
      <c r="P1646" s="556">
        <f t="shared" si="78"/>
        <v>0</v>
      </c>
      <c r="Q1646" s="556">
        <f t="shared" si="79"/>
        <v>0</v>
      </c>
      <c r="R1646" s="556">
        <f t="shared" si="80"/>
        <v>0</v>
      </c>
      <c r="S1646" s="556">
        <f t="shared" si="80"/>
        <v>0</v>
      </c>
      <c r="T1646" s="395"/>
      <c r="U1646" s="395"/>
      <c r="V1646" s="395"/>
      <c r="W1646" s="395"/>
      <c r="BA1646" s="553"/>
    </row>
    <row r="1647" spans="2:53" x14ac:dyDescent="0.35">
      <c r="B1647" s="80"/>
      <c r="C1647" s="119"/>
      <c r="D1647" s="119"/>
      <c r="E1647" s="202"/>
      <c r="F1647" s="119"/>
      <c r="G1647" s="120"/>
      <c r="H1647" s="41"/>
      <c r="I1647" s="41"/>
      <c r="J1647" s="329">
        <v>0</v>
      </c>
      <c r="K1647" s="329">
        <v>0</v>
      </c>
      <c r="L1647" s="391"/>
      <c r="M1647" s="150"/>
      <c r="O1647" s="555"/>
      <c r="P1647" s="556">
        <f t="shared" si="78"/>
        <v>0</v>
      </c>
      <c r="Q1647" s="556">
        <f t="shared" si="79"/>
        <v>0</v>
      </c>
      <c r="R1647" s="556">
        <f t="shared" si="80"/>
        <v>0</v>
      </c>
      <c r="S1647" s="556">
        <f t="shared" si="80"/>
        <v>0</v>
      </c>
      <c r="T1647" s="395"/>
      <c r="U1647" s="395"/>
      <c r="V1647" s="395"/>
      <c r="W1647" s="395"/>
      <c r="BA1647" s="553"/>
    </row>
    <row r="1648" spans="2:53" x14ac:dyDescent="0.35">
      <c r="B1648" s="80"/>
      <c r="C1648" s="119"/>
      <c r="D1648" s="119"/>
      <c r="E1648" s="202"/>
      <c r="F1648" s="119"/>
      <c r="G1648" s="120"/>
      <c r="H1648" s="41"/>
      <c r="I1648" s="41"/>
      <c r="J1648" s="329">
        <v>0</v>
      </c>
      <c r="K1648" s="329">
        <v>0</v>
      </c>
      <c r="L1648" s="391"/>
      <c r="M1648" s="150"/>
      <c r="O1648" s="555"/>
      <c r="P1648" s="556">
        <f t="shared" si="78"/>
        <v>0</v>
      </c>
      <c r="Q1648" s="556">
        <f t="shared" si="79"/>
        <v>0</v>
      </c>
      <c r="R1648" s="556">
        <f t="shared" si="80"/>
        <v>0</v>
      </c>
      <c r="S1648" s="556">
        <f t="shared" si="80"/>
        <v>0</v>
      </c>
      <c r="T1648" s="395"/>
      <c r="U1648" s="395"/>
      <c r="V1648" s="395"/>
      <c r="W1648" s="395"/>
      <c r="BA1648" s="553"/>
    </row>
    <row r="1649" spans="2:53" x14ac:dyDescent="0.35">
      <c r="B1649" s="80"/>
      <c r="C1649" s="119"/>
      <c r="D1649" s="119"/>
      <c r="E1649" s="202"/>
      <c r="F1649" s="119"/>
      <c r="G1649" s="120"/>
      <c r="H1649" s="41"/>
      <c r="I1649" s="41"/>
      <c r="J1649" s="329">
        <v>0</v>
      </c>
      <c r="K1649" s="329">
        <v>0</v>
      </c>
      <c r="L1649" s="391"/>
      <c r="M1649" s="150"/>
      <c r="O1649" s="555"/>
      <c r="P1649" s="556">
        <f t="shared" si="78"/>
        <v>0</v>
      </c>
      <c r="Q1649" s="556">
        <f t="shared" si="79"/>
        <v>0</v>
      </c>
      <c r="R1649" s="556">
        <f t="shared" si="80"/>
        <v>0</v>
      </c>
      <c r="S1649" s="556">
        <f t="shared" si="80"/>
        <v>0</v>
      </c>
      <c r="T1649" s="395"/>
      <c r="U1649" s="395"/>
      <c r="V1649" s="395"/>
      <c r="W1649" s="395"/>
      <c r="BA1649" s="553"/>
    </row>
    <row r="1650" spans="2:53" x14ac:dyDescent="0.35">
      <c r="B1650" s="80"/>
      <c r="C1650" s="119"/>
      <c r="D1650" s="119"/>
      <c r="E1650" s="202"/>
      <c r="F1650" s="119"/>
      <c r="G1650" s="120"/>
      <c r="H1650" s="41"/>
      <c r="I1650" s="41"/>
      <c r="J1650" s="329">
        <v>0</v>
      </c>
      <c r="K1650" s="329">
        <v>0</v>
      </c>
      <c r="L1650" s="391"/>
      <c r="M1650" s="150"/>
      <c r="O1650" s="555"/>
      <c r="P1650" s="556">
        <f t="shared" ref="P1650:P1701" si="81">J1650*$G$32</f>
        <v>0</v>
      </c>
      <c r="Q1650" s="556">
        <f t="shared" ref="Q1650:Q1701" si="82">K1650*$G$42</f>
        <v>0</v>
      </c>
      <c r="R1650" s="556">
        <f t="shared" ref="R1650:S1701" si="83">P1650-J1650</f>
        <v>0</v>
      </c>
      <c r="S1650" s="556">
        <f t="shared" si="83"/>
        <v>0</v>
      </c>
      <c r="T1650" s="395"/>
      <c r="U1650" s="395"/>
      <c r="V1650" s="395"/>
      <c r="W1650" s="395"/>
      <c r="BA1650" s="553"/>
    </row>
    <row r="1651" spans="2:53" x14ac:dyDescent="0.35">
      <c r="B1651" s="80"/>
      <c r="C1651" s="119"/>
      <c r="D1651" s="119"/>
      <c r="E1651" s="202"/>
      <c r="F1651" s="119"/>
      <c r="G1651" s="120"/>
      <c r="H1651" s="41"/>
      <c r="I1651" s="41"/>
      <c r="J1651" s="329">
        <v>0</v>
      </c>
      <c r="K1651" s="329">
        <v>0</v>
      </c>
      <c r="L1651" s="391"/>
      <c r="M1651" s="150"/>
      <c r="O1651" s="555"/>
      <c r="P1651" s="556">
        <f t="shared" si="81"/>
        <v>0</v>
      </c>
      <c r="Q1651" s="556">
        <f t="shared" si="82"/>
        <v>0</v>
      </c>
      <c r="R1651" s="556">
        <f t="shared" si="83"/>
        <v>0</v>
      </c>
      <c r="S1651" s="556">
        <f t="shared" si="83"/>
        <v>0</v>
      </c>
      <c r="T1651" s="395"/>
      <c r="U1651" s="395"/>
      <c r="V1651" s="395"/>
      <c r="W1651" s="395"/>
      <c r="BA1651" s="553"/>
    </row>
    <row r="1652" spans="2:53" x14ac:dyDescent="0.35">
      <c r="B1652" s="80"/>
      <c r="C1652" s="119"/>
      <c r="D1652" s="119"/>
      <c r="E1652" s="202"/>
      <c r="F1652" s="119"/>
      <c r="G1652" s="120"/>
      <c r="H1652" s="41"/>
      <c r="I1652" s="41"/>
      <c r="J1652" s="329">
        <v>0</v>
      </c>
      <c r="K1652" s="329">
        <v>0</v>
      </c>
      <c r="L1652" s="391"/>
      <c r="M1652" s="150"/>
      <c r="O1652" s="555"/>
      <c r="P1652" s="556">
        <f t="shared" si="81"/>
        <v>0</v>
      </c>
      <c r="Q1652" s="556">
        <f t="shared" si="82"/>
        <v>0</v>
      </c>
      <c r="R1652" s="556">
        <f t="shared" si="83"/>
        <v>0</v>
      </c>
      <c r="S1652" s="556">
        <f t="shared" si="83"/>
        <v>0</v>
      </c>
      <c r="T1652" s="395"/>
      <c r="U1652" s="395"/>
      <c r="V1652" s="395"/>
      <c r="W1652" s="395"/>
      <c r="BA1652" s="553"/>
    </row>
    <row r="1653" spans="2:53" x14ac:dyDescent="0.35">
      <c r="B1653" s="80"/>
      <c r="C1653" s="119"/>
      <c r="D1653" s="119"/>
      <c r="E1653" s="202"/>
      <c r="F1653" s="119"/>
      <c r="G1653" s="120"/>
      <c r="H1653" s="41"/>
      <c r="I1653" s="41"/>
      <c r="J1653" s="329">
        <v>0</v>
      </c>
      <c r="K1653" s="329">
        <v>0</v>
      </c>
      <c r="L1653" s="391"/>
      <c r="M1653" s="150"/>
      <c r="O1653" s="555"/>
      <c r="P1653" s="556">
        <f t="shared" si="81"/>
        <v>0</v>
      </c>
      <c r="Q1653" s="556">
        <f t="shared" si="82"/>
        <v>0</v>
      </c>
      <c r="R1653" s="556">
        <f t="shared" si="83"/>
        <v>0</v>
      </c>
      <c r="S1653" s="556">
        <f t="shared" si="83"/>
        <v>0</v>
      </c>
      <c r="T1653" s="395"/>
      <c r="U1653" s="395"/>
      <c r="V1653" s="395"/>
      <c r="W1653" s="395"/>
      <c r="BA1653" s="553"/>
    </row>
    <row r="1654" spans="2:53" x14ac:dyDescent="0.35">
      <c r="B1654" s="80"/>
      <c r="C1654" s="119"/>
      <c r="D1654" s="119"/>
      <c r="E1654" s="202"/>
      <c r="F1654" s="119"/>
      <c r="G1654" s="120"/>
      <c r="H1654" s="41"/>
      <c r="I1654" s="41"/>
      <c r="J1654" s="329">
        <v>0</v>
      </c>
      <c r="K1654" s="329">
        <v>0</v>
      </c>
      <c r="L1654" s="391"/>
      <c r="M1654" s="150"/>
      <c r="O1654" s="555"/>
      <c r="P1654" s="556">
        <f t="shared" si="81"/>
        <v>0</v>
      </c>
      <c r="Q1654" s="556">
        <f t="shared" si="82"/>
        <v>0</v>
      </c>
      <c r="R1654" s="556">
        <f t="shared" si="83"/>
        <v>0</v>
      </c>
      <c r="S1654" s="556">
        <f t="shared" si="83"/>
        <v>0</v>
      </c>
      <c r="T1654" s="395"/>
      <c r="U1654" s="395"/>
      <c r="V1654" s="395"/>
      <c r="W1654" s="395"/>
      <c r="BA1654" s="553"/>
    </row>
    <row r="1655" spans="2:53" x14ac:dyDescent="0.35">
      <c r="B1655" s="80"/>
      <c r="C1655" s="119"/>
      <c r="D1655" s="119"/>
      <c r="E1655" s="202"/>
      <c r="F1655" s="119"/>
      <c r="G1655" s="120"/>
      <c r="H1655" s="41"/>
      <c r="I1655" s="41"/>
      <c r="J1655" s="329">
        <v>0</v>
      </c>
      <c r="K1655" s="329">
        <v>0</v>
      </c>
      <c r="L1655" s="391"/>
      <c r="M1655" s="150"/>
      <c r="O1655" s="555"/>
      <c r="P1655" s="556">
        <f t="shared" si="81"/>
        <v>0</v>
      </c>
      <c r="Q1655" s="556">
        <f t="shared" si="82"/>
        <v>0</v>
      </c>
      <c r="R1655" s="556">
        <f t="shared" si="83"/>
        <v>0</v>
      </c>
      <c r="S1655" s="556">
        <f t="shared" si="83"/>
        <v>0</v>
      </c>
      <c r="T1655" s="395"/>
      <c r="U1655" s="395"/>
      <c r="V1655" s="395"/>
      <c r="W1655" s="395"/>
      <c r="BA1655" s="553"/>
    </row>
    <row r="1656" spans="2:53" x14ac:dyDescent="0.35">
      <c r="B1656" s="80"/>
      <c r="C1656" s="119"/>
      <c r="D1656" s="119"/>
      <c r="E1656" s="202"/>
      <c r="F1656" s="119"/>
      <c r="G1656" s="120"/>
      <c r="H1656" s="41"/>
      <c r="I1656" s="41"/>
      <c r="J1656" s="329">
        <v>0</v>
      </c>
      <c r="K1656" s="329">
        <v>0</v>
      </c>
      <c r="L1656" s="391"/>
      <c r="M1656" s="150"/>
      <c r="O1656" s="555"/>
      <c r="P1656" s="556">
        <f t="shared" si="81"/>
        <v>0</v>
      </c>
      <c r="Q1656" s="556">
        <f t="shared" si="82"/>
        <v>0</v>
      </c>
      <c r="R1656" s="556">
        <f t="shared" si="83"/>
        <v>0</v>
      </c>
      <c r="S1656" s="556">
        <f t="shared" si="83"/>
        <v>0</v>
      </c>
      <c r="T1656" s="395"/>
      <c r="U1656" s="395"/>
      <c r="V1656" s="395"/>
      <c r="W1656" s="395"/>
      <c r="BA1656" s="553"/>
    </row>
    <row r="1657" spans="2:53" x14ac:dyDescent="0.35">
      <c r="B1657" s="80"/>
      <c r="C1657" s="119"/>
      <c r="D1657" s="119"/>
      <c r="E1657" s="202"/>
      <c r="F1657" s="119"/>
      <c r="G1657" s="120"/>
      <c r="H1657" s="41"/>
      <c r="I1657" s="41"/>
      <c r="J1657" s="329">
        <v>0</v>
      </c>
      <c r="K1657" s="329">
        <v>0</v>
      </c>
      <c r="L1657" s="391"/>
      <c r="M1657" s="150"/>
      <c r="O1657" s="555"/>
      <c r="P1657" s="556">
        <f t="shared" si="81"/>
        <v>0</v>
      </c>
      <c r="Q1657" s="556">
        <f t="shared" si="82"/>
        <v>0</v>
      </c>
      <c r="R1657" s="556">
        <f t="shared" si="83"/>
        <v>0</v>
      </c>
      <c r="S1657" s="556">
        <f t="shared" si="83"/>
        <v>0</v>
      </c>
      <c r="T1657" s="395"/>
      <c r="U1657" s="395"/>
      <c r="V1657" s="395"/>
      <c r="W1657" s="395"/>
      <c r="BA1657" s="553"/>
    </row>
    <row r="1658" spans="2:53" x14ac:dyDescent="0.35">
      <c r="B1658" s="80"/>
      <c r="C1658" s="119"/>
      <c r="D1658" s="119"/>
      <c r="E1658" s="202"/>
      <c r="F1658" s="119"/>
      <c r="G1658" s="120"/>
      <c r="H1658" s="41"/>
      <c r="I1658" s="41"/>
      <c r="J1658" s="329">
        <v>0</v>
      </c>
      <c r="K1658" s="329">
        <v>0</v>
      </c>
      <c r="L1658" s="391"/>
      <c r="M1658" s="150"/>
      <c r="O1658" s="555"/>
      <c r="P1658" s="556">
        <f t="shared" si="81"/>
        <v>0</v>
      </c>
      <c r="Q1658" s="556">
        <f t="shared" si="82"/>
        <v>0</v>
      </c>
      <c r="R1658" s="556">
        <f t="shared" si="83"/>
        <v>0</v>
      </c>
      <c r="S1658" s="556">
        <f t="shared" si="83"/>
        <v>0</v>
      </c>
      <c r="T1658" s="395"/>
      <c r="U1658" s="395"/>
      <c r="V1658" s="395"/>
      <c r="W1658" s="395"/>
      <c r="BA1658" s="553"/>
    </row>
    <row r="1659" spans="2:53" x14ac:dyDescent="0.35">
      <c r="B1659" s="80"/>
      <c r="C1659" s="119"/>
      <c r="D1659" s="119"/>
      <c r="E1659" s="202"/>
      <c r="F1659" s="119"/>
      <c r="G1659" s="120"/>
      <c r="H1659" s="41"/>
      <c r="I1659" s="41"/>
      <c r="J1659" s="329">
        <v>0</v>
      </c>
      <c r="K1659" s="329">
        <v>0</v>
      </c>
      <c r="L1659" s="391"/>
      <c r="M1659" s="150"/>
      <c r="O1659" s="555"/>
      <c r="P1659" s="556">
        <f t="shared" si="81"/>
        <v>0</v>
      </c>
      <c r="Q1659" s="556">
        <f t="shared" si="82"/>
        <v>0</v>
      </c>
      <c r="R1659" s="556">
        <f t="shared" si="83"/>
        <v>0</v>
      </c>
      <c r="S1659" s="556">
        <f t="shared" si="83"/>
        <v>0</v>
      </c>
      <c r="T1659" s="395"/>
      <c r="U1659" s="395"/>
      <c r="V1659" s="395"/>
      <c r="W1659" s="395"/>
      <c r="BA1659" s="553"/>
    </row>
    <row r="1660" spans="2:53" x14ac:dyDescent="0.35">
      <c r="B1660" s="80"/>
      <c r="C1660" s="119"/>
      <c r="D1660" s="119"/>
      <c r="E1660" s="202"/>
      <c r="F1660" s="119"/>
      <c r="G1660" s="120"/>
      <c r="H1660" s="41"/>
      <c r="I1660" s="41"/>
      <c r="J1660" s="329">
        <v>0</v>
      </c>
      <c r="K1660" s="329">
        <v>0</v>
      </c>
      <c r="L1660" s="391"/>
      <c r="M1660" s="150"/>
      <c r="O1660" s="555"/>
      <c r="P1660" s="556">
        <f t="shared" si="81"/>
        <v>0</v>
      </c>
      <c r="Q1660" s="556">
        <f t="shared" si="82"/>
        <v>0</v>
      </c>
      <c r="R1660" s="556">
        <f t="shared" si="83"/>
        <v>0</v>
      </c>
      <c r="S1660" s="556">
        <f t="shared" si="83"/>
        <v>0</v>
      </c>
      <c r="T1660" s="395"/>
      <c r="U1660" s="395"/>
      <c r="V1660" s="395"/>
      <c r="W1660" s="395"/>
      <c r="BA1660" s="553"/>
    </row>
    <row r="1661" spans="2:53" x14ac:dyDescent="0.35">
      <c r="B1661" s="80"/>
      <c r="C1661" s="119"/>
      <c r="D1661" s="119"/>
      <c r="E1661" s="202"/>
      <c r="F1661" s="119"/>
      <c r="G1661" s="120"/>
      <c r="H1661" s="41"/>
      <c r="I1661" s="41"/>
      <c r="J1661" s="329">
        <v>0</v>
      </c>
      <c r="K1661" s="329">
        <v>0</v>
      </c>
      <c r="L1661" s="391"/>
      <c r="M1661" s="150"/>
      <c r="O1661" s="555"/>
      <c r="P1661" s="556">
        <f t="shared" si="81"/>
        <v>0</v>
      </c>
      <c r="Q1661" s="556">
        <f t="shared" si="82"/>
        <v>0</v>
      </c>
      <c r="R1661" s="556">
        <f t="shared" si="83"/>
        <v>0</v>
      </c>
      <c r="S1661" s="556">
        <f t="shared" si="83"/>
        <v>0</v>
      </c>
      <c r="T1661" s="395"/>
      <c r="U1661" s="395"/>
      <c r="V1661" s="395"/>
      <c r="W1661" s="395"/>
      <c r="BA1661" s="553"/>
    </row>
    <row r="1662" spans="2:53" x14ac:dyDescent="0.35">
      <c r="B1662" s="80"/>
      <c r="C1662" s="119"/>
      <c r="D1662" s="119"/>
      <c r="E1662" s="202"/>
      <c r="F1662" s="119"/>
      <c r="G1662" s="120"/>
      <c r="H1662" s="41"/>
      <c r="I1662" s="41"/>
      <c r="J1662" s="329">
        <v>0</v>
      </c>
      <c r="K1662" s="329">
        <v>0</v>
      </c>
      <c r="L1662" s="391"/>
      <c r="M1662" s="150"/>
      <c r="O1662" s="555"/>
      <c r="P1662" s="556">
        <f t="shared" si="81"/>
        <v>0</v>
      </c>
      <c r="Q1662" s="556">
        <f t="shared" si="82"/>
        <v>0</v>
      </c>
      <c r="R1662" s="556">
        <f t="shared" si="83"/>
        <v>0</v>
      </c>
      <c r="S1662" s="556">
        <f t="shared" si="83"/>
        <v>0</v>
      </c>
      <c r="T1662" s="395"/>
      <c r="U1662" s="395"/>
      <c r="V1662" s="395"/>
      <c r="W1662" s="395"/>
      <c r="BA1662" s="553"/>
    </row>
    <row r="1663" spans="2:53" x14ac:dyDescent="0.35">
      <c r="B1663" s="80"/>
      <c r="C1663" s="119"/>
      <c r="D1663" s="119"/>
      <c r="E1663" s="202"/>
      <c r="F1663" s="119"/>
      <c r="G1663" s="120"/>
      <c r="H1663" s="41"/>
      <c r="I1663" s="41"/>
      <c r="J1663" s="329">
        <v>0</v>
      </c>
      <c r="K1663" s="329">
        <v>0</v>
      </c>
      <c r="L1663" s="391"/>
      <c r="M1663" s="150"/>
      <c r="O1663" s="555"/>
      <c r="P1663" s="556">
        <f t="shared" si="81"/>
        <v>0</v>
      </c>
      <c r="Q1663" s="556">
        <f t="shared" si="82"/>
        <v>0</v>
      </c>
      <c r="R1663" s="556">
        <f t="shared" si="83"/>
        <v>0</v>
      </c>
      <c r="S1663" s="556">
        <f t="shared" si="83"/>
        <v>0</v>
      </c>
      <c r="T1663" s="395"/>
      <c r="U1663" s="395"/>
      <c r="V1663" s="395"/>
      <c r="W1663" s="395"/>
      <c r="BA1663" s="553"/>
    </row>
    <row r="1664" spans="2:53" x14ac:dyDescent="0.35">
      <c r="B1664" s="80"/>
      <c r="C1664" s="119"/>
      <c r="D1664" s="119"/>
      <c r="E1664" s="202"/>
      <c r="F1664" s="119"/>
      <c r="G1664" s="120"/>
      <c r="H1664" s="41"/>
      <c r="I1664" s="41"/>
      <c r="J1664" s="329">
        <v>0</v>
      </c>
      <c r="K1664" s="329">
        <v>0</v>
      </c>
      <c r="L1664" s="391"/>
      <c r="M1664" s="150"/>
      <c r="O1664" s="555"/>
      <c r="P1664" s="556">
        <f t="shared" si="81"/>
        <v>0</v>
      </c>
      <c r="Q1664" s="556">
        <f t="shared" si="82"/>
        <v>0</v>
      </c>
      <c r="R1664" s="556">
        <f t="shared" si="83"/>
        <v>0</v>
      </c>
      <c r="S1664" s="556">
        <f t="shared" si="83"/>
        <v>0</v>
      </c>
      <c r="T1664" s="395"/>
      <c r="U1664" s="395"/>
      <c r="V1664" s="395"/>
      <c r="W1664" s="395"/>
      <c r="BA1664" s="553"/>
    </row>
    <row r="1665" spans="2:53" x14ac:dyDescent="0.35">
      <c r="B1665" s="80"/>
      <c r="C1665" s="119"/>
      <c r="D1665" s="119"/>
      <c r="E1665" s="202"/>
      <c r="F1665" s="119"/>
      <c r="G1665" s="120"/>
      <c r="H1665" s="41"/>
      <c r="I1665" s="41"/>
      <c r="J1665" s="329">
        <v>0</v>
      </c>
      <c r="K1665" s="329">
        <v>0</v>
      </c>
      <c r="L1665" s="391"/>
      <c r="M1665" s="150"/>
      <c r="O1665" s="555"/>
      <c r="P1665" s="556">
        <f t="shared" si="81"/>
        <v>0</v>
      </c>
      <c r="Q1665" s="556">
        <f t="shared" si="82"/>
        <v>0</v>
      </c>
      <c r="R1665" s="556">
        <f t="shared" si="83"/>
        <v>0</v>
      </c>
      <c r="S1665" s="556">
        <f t="shared" si="83"/>
        <v>0</v>
      </c>
      <c r="T1665" s="395"/>
      <c r="U1665" s="395"/>
      <c r="V1665" s="395"/>
      <c r="W1665" s="395"/>
      <c r="BA1665" s="553"/>
    </row>
    <row r="1666" spans="2:53" x14ac:dyDescent="0.35">
      <c r="B1666" s="80"/>
      <c r="C1666" s="119"/>
      <c r="D1666" s="119"/>
      <c r="E1666" s="202"/>
      <c r="F1666" s="119"/>
      <c r="G1666" s="120"/>
      <c r="H1666" s="41"/>
      <c r="I1666" s="41"/>
      <c r="J1666" s="329">
        <v>0</v>
      </c>
      <c r="K1666" s="329">
        <v>0</v>
      </c>
      <c r="L1666" s="391"/>
      <c r="M1666" s="150"/>
      <c r="O1666" s="555"/>
      <c r="P1666" s="556">
        <f t="shared" si="81"/>
        <v>0</v>
      </c>
      <c r="Q1666" s="556">
        <f t="shared" si="82"/>
        <v>0</v>
      </c>
      <c r="R1666" s="556">
        <f t="shared" si="83"/>
        <v>0</v>
      </c>
      <c r="S1666" s="556">
        <f t="shared" si="83"/>
        <v>0</v>
      </c>
      <c r="T1666" s="395"/>
      <c r="U1666" s="395"/>
      <c r="V1666" s="395"/>
      <c r="W1666" s="395"/>
      <c r="BA1666" s="553"/>
    </row>
    <row r="1667" spans="2:53" x14ac:dyDescent="0.35">
      <c r="B1667" s="80"/>
      <c r="C1667" s="119"/>
      <c r="D1667" s="119"/>
      <c r="E1667" s="202"/>
      <c r="F1667" s="119"/>
      <c r="G1667" s="120"/>
      <c r="H1667" s="41"/>
      <c r="I1667" s="41"/>
      <c r="J1667" s="329">
        <v>0</v>
      </c>
      <c r="K1667" s="329">
        <v>0</v>
      </c>
      <c r="L1667" s="391"/>
      <c r="M1667" s="150"/>
      <c r="O1667" s="555"/>
      <c r="P1667" s="556">
        <f t="shared" si="81"/>
        <v>0</v>
      </c>
      <c r="Q1667" s="556">
        <f t="shared" si="82"/>
        <v>0</v>
      </c>
      <c r="R1667" s="556">
        <f t="shared" si="83"/>
        <v>0</v>
      </c>
      <c r="S1667" s="556">
        <f t="shared" si="83"/>
        <v>0</v>
      </c>
      <c r="T1667" s="395"/>
      <c r="U1667" s="395"/>
      <c r="V1667" s="395"/>
      <c r="W1667" s="395"/>
      <c r="BA1667" s="553"/>
    </row>
    <row r="1668" spans="2:53" x14ac:dyDescent="0.35">
      <c r="B1668" s="80"/>
      <c r="C1668" s="119"/>
      <c r="D1668" s="119"/>
      <c r="E1668" s="202"/>
      <c r="F1668" s="119"/>
      <c r="G1668" s="120"/>
      <c r="H1668" s="41"/>
      <c r="I1668" s="41"/>
      <c r="J1668" s="329">
        <v>0</v>
      </c>
      <c r="K1668" s="329">
        <v>0</v>
      </c>
      <c r="L1668" s="391"/>
      <c r="M1668" s="150"/>
      <c r="O1668" s="555"/>
      <c r="P1668" s="556">
        <f t="shared" si="81"/>
        <v>0</v>
      </c>
      <c r="Q1668" s="556">
        <f t="shared" si="82"/>
        <v>0</v>
      </c>
      <c r="R1668" s="556">
        <f t="shared" si="83"/>
        <v>0</v>
      </c>
      <c r="S1668" s="556">
        <f t="shared" si="83"/>
        <v>0</v>
      </c>
      <c r="T1668" s="395"/>
      <c r="U1668" s="395"/>
      <c r="V1668" s="395"/>
      <c r="W1668" s="395"/>
      <c r="BA1668" s="553"/>
    </row>
    <row r="1669" spans="2:53" x14ac:dyDescent="0.35">
      <c r="B1669" s="80"/>
      <c r="C1669" s="119"/>
      <c r="D1669" s="119"/>
      <c r="E1669" s="202"/>
      <c r="F1669" s="119"/>
      <c r="G1669" s="120"/>
      <c r="H1669" s="41"/>
      <c r="I1669" s="41"/>
      <c r="J1669" s="329">
        <v>0</v>
      </c>
      <c r="K1669" s="329">
        <v>0</v>
      </c>
      <c r="L1669" s="391"/>
      <c r="M1669" s="150"/>
      <c r="O1669" s="555"/>
      <c r="P1669" s="556">
        <f t="shared" si="81"/>
        <v>0</v>
      </c>
      <c r="Q1669" s="556">
        <f t="shared" si="82"/>
        <v>0</v>
      </c>
      <c r="R1669" s="556">
        <f t="shared" si="83"/>
        <v>0</v>
      </c>
      <c r="S1669" s="556">
        <f t="shared" si="83"/>
        <v>0</v>
      </c>
      <c r="T1669" s="395"/>
      <c r="U1669" s="395"/>
      <c r="V1669" s="395"/>
      <c r="W1669" s="395"/>
      <c r="BA1669" s="553"/>
    </row>
    <row r="1670" spans="2:53" x14ac:dyDescent="0.35">
      <c r="B1670" s="80"/>
      <c r="C1670" s="119"/>
      <c r="D1670" s="119"/>
      <c r="E1670" s="202"/>
      <c r="F1670" s="119"/>
      <c r="G1670" s="120"/>
      <c r="H1670" s="41"/>
      <c r="I1670" s="41"/>
      <c r="J1670" s="329">
        <v>0</v>
      </c>
      <c r="K1670" s="329">
        <v>0</v>
      </c>
      <c r="L1670" s="391"/>
      <c r="M1670" s="150"/>
      <c r="O1670" s="555"/>
      <c r="P1670" s="556">
        <f t="shared" si="81"/>
        <v>0</v>
      </c>
      <c r="Q1670" s="556">
        <f t="shared" si="82"/>
        <v>0</v>
      </c>
      <c r="R1670" s="556">
        <f t="shared" si="83"/>
        <v>0</v>
      </c>
      <c r="S1670" s="556">
        <f t="shared" si="83"/>
        <v>0</v>
      </c>
      <c r="T1670" s="395"/>
      <c r="U1670" s="395"/>
      <c r="V1670" s="395"/>
      <c r="W1670" s="395"/>
      <c r="BA1670" s="553"/>
    </row>
    <row r="1671" spans="2:53" x14ac:dyDescent="0.35">
      <c r="B1671" s="80"/>
      <c r="C1671" s="119"/>
      <c r="D1671" s="119"/>
      <c r="E1671" s="202"/>
      <c r="F1671" s="119"/>
      <c r="G1671" s="120"/>
      <c r="H1671" s="41"/>
      <c r="I1671" s="41"/>
      <c r="J1671" s="329">
        <v>0</v>
      </c>
      <c r="K1671" s="329">
        <v>0</v>
      </c>
      <c r="L1671" s="391"/>
      <c r="M1671" s="150"/>
      <c r="O1671" s="555"/>
      <c r="P1671" s="556">
        <f t="shared" si="81"/>
        <v>0</v>
      </c>
      <c r="Q1671" s="556">
        <f t="shared" si="82"/>
        <v>0</v>
      </c>
      <c r="R1671" s="556">
        <f t="shared" si="83"/>
        <v>0</v>
      </c>
      <c r="S1671" s="556">
        <f t="shared" si="83"/>
        <v>0</v>
      </c>
      <c r="T1671" s="395"/>
      <c r="U1671" s="395"/>
      <c r="V1671" s="395"/>
      <c r="W1671" s="395"/>
      <c r="BA1671" s="553"/>
    </row>
    <row r="1672" spans="2:53" x14ac:dyDescent="0.35">
      <c r="B1672" s="80"/>
      <c r="C1672" s="119"/>
      <c r="D1672" s="119"/>
      <c r="E1672" s="202"/>
      <c r="F1672" s="119"/>
      <c r="G1672" s="120"/>
      <c r="H1672" s="41"/>
      <c r="I1672" s="41"/>
      <c r="J1672" s="329">
        <v>0</v>
      </c>
      <c r="K1672" s="329">
        <v>0</v>
      </c>
      <c r="L1672" s="391"/>
      <c r="M1672" s="150"/>
      <c r="O1672" s="555"/>
      <c r="P1672" s="556">
        <f t="shared" si="81"/>
        <v>0</v>
      </c>
      <c r="Q1672" s="556">
        <f t="shared" si="82"/>
        <v>0</v>
      </c>
      <c r="R1672" s="556">
        <f t="shared" si="83"/>
        <v>0</v>
      </c>
      <c r="S1672" s="556">
        <f t="shared" si="83"/>
        <v>0</v>
      </c>
      <c r="T1672" s="395"/>
      <c r="U1672" s="395"/>
      <c r="V1672" s="395"/>
      <c r="W1672" s="395"/>
      <c r="BA1672" s="553"/>
    </row>
    <row r="1673" spans="2:53" x14ac:dyDescent="0.35">
      <c r="B1673" s="80"/>
      <c r="C1673" s="119"/>
      <c r="D1673" s="119"/>
      <c r="E1673" s="202"/>
      <c r="F1673" s="119"/>
      <c r="G1673" s="120"/>
      <c r="H1673" s="41"/>
      <c r="I1673" s="41"/>
      <c r="J1673" s="329">
        <v>0</v>
      </c>
      <c r="K1673" s="329">
        <v>0</v>
      </c>
      <c r="L1673" s="391"/>
      <c r="M1673" s="150"/>
      <c r="O1673" s="555"/>
      <c r="P1673" s="556">
        <f t="shared" si="81"/>
        <v>0</v>
      </c>
      <c r="Q1673" s="556">
        <f t="shared" si="82"/>
        <v>0</v>
      </c>
      <c r="R1673" s="556">
        <f t="shared" si="83"/>
        <v>0</v>
      </c>
      <c r="S1673" s="556">
        <f t="shared" si="83"/>
        <v>0</v>
      </c>
      <c r="T1673" s="395"/>
      <c r="U1673" s="395"/>
      <c r="V1673" s="395"/>
      <c r="W1673" s="395"/>
      <c r="BA1673" s="553"/>
    </row>
    <row r="1674" spans="2:53" x14ac:dyDescent="0.35">
      <c r="B1674" s="80"/>
      <c r="C1674" s="119"/>
      <c r="D1674" s="119"/>
      <c r="E1674" s="202"/>
      <c r="F1674" s="119"/>
      <c r="G1674" s="120"/>
      <c r="H1674" s="41"/>
      <c r="I1674" s="41"/>
      <c r="J1674" s="329">
        <v>0</v>
      </c>
      <c r="K1674" s="329">
        <v>0</v>
      </c>
      <c r="L1674" s="391"/>
      <c r="M1674" s="150"/>
      <c r="O1674" s="555"/>
      <c r="P1674" s="556">
        <f t="shared" si="81"/>
        <v>0</v>
      </c>
      <c r="Q1674" s="556">
        <f t="shared" si="82"/>
        <v>0</v>
      </c>
      <c r="R1674" s="556">
        <f t="shared" si="83"/>
        <v>0</v>
      </c>
      <c r="S1674" s="556">
        <f t="shared" si="83"/>
        <v>0</v>
      </c>
      <c r="T1674" s="395"/>
      <c r="U1674" s="395"/>
      <c r="V1674" s="395"/>
      <c r="W1674" s="395"/>
      <c r="BA1674" s="553"/>
    </row>
    <row r="1675" spans="2:53" x14ac:dyDescent="0.35">
      <c r="B1675" s="80"/>
      <c r="C1675" s="119"/>
      <c r="D1675" s="119"/>
      <c r="E1675" s="202"/>
      <c r="F1675" s="119"/>
      <c r="G1675" s="120"/>
      <c r="H1675" s="41"/>
      <c r="I1675" s="41"/>
      <c r="J1675" s="329">
        <v>0</v>
      </c>
      <c r="K1675" s="329">
        <v>0</v>
      </c>
      <c r="L1675" s="391"/>
      <c r="M1675" s="150"/>
      <c r="O1675" s="555"/>
      <c r="P1675" s="556">
        <f t="shared" si="81"/>
        <v>0</v>
      </c>
      <c r="Q1675" s="556">
        <f t="shared" si="82"/>
        <v>0</v>
      </c>
      <c r="R1675" s="556">
        <f t="shared" si="83"/>
        <v>0</v>
      </c>
      <c r="S1675" s="556">
        <f t="shared" si="83"/>
        <v>0</v>
      </c>
      <c r="T1675" s="395"/>
      <c r="U1675" s="395"/>
      <c r="V1675" s="395"/>
      <c r="W1675" s="395"/>
      <c r="BA1675" s="553"/>
    </row>
    <row r="1676" spans="2:53" x14ac:dyDescent="0.35">
      <c r="B1676" s="80"/>
      <c r="C1676" s="119"/>
      <c r="D1676" s="119"/>
      <c r="E1676" s="202"/>
      <c r="F1676" s="119"/>
      <c r="G1676" s="120"/>
      <c r="H1676" s="41"/>
      <c r="I1676" s="41"/>
      <c r="J1676" s="329">
        <v>0</v>
      </c>
      <c r="K1676" s="329">
        <v>0</v>
      </c>
      <c r="L1676" s="391"/>
      <c r="M1676" s="150"/>
      <c r="O1676" s="555"/>
      <c r="P1676" s="556">
        <f t="shared" si="81"/>
        <v>0</v>
      </c>
      <c r="Q1676" s="556">
        <f t="shared" si="82"/>
        <v>0</v>
      </c>
      <c r="R1676" s="556">
        <f t="shared" si="83"/>
        <v>0</v>
      </c>
      <c r="S1676" s="556">
        <f t="shared" si="83"/>
        <v>0</v>
      </c>
      <c r="T1676" s="395"/>
      <c r="U1676" s="395"/>
      <c r="V1676" s="395"/>
      <c r="W1676" s="395"/>
      <c r="BA1676" s="553"/>
    </row>
    <row r="1677" spans="2:53" x14ac:dyDescent="0.35">
      <c r="B1677" s="80"/>
      <c r="C1677" s="119"/>
      <c r="D1677" s="119"/>
      <c r="E1677" s="202"/>
      <c r="F1677" s="119"/>
      <c r="G1677" s="120"/>
      <c r="H1677" s="41"/>
      <c r="I1677" s="41"/>
      <c r="J1677" s="329">
        <v>0</v>
      </c>
      <c r="K1677" s="329">
        <v>0</v>
      </c>
      <c r="L1677" s="391"/>
      <c r="M1677" s="150"/>
      <c r="O1677" s="555"/>
      <c r="P1677" s="556">
        <f t="shared" si="81"/>
        <v>0</v>
      </c>
      <c r="Q1677" s="556">
        <f t="shared" si="82"/>
        <v>0</v>
      </c>
      <c r="R1677" s="556">
        <f t="shared" si="83"/>
        <v>0</v>
      </c>
      <c r="S1677" s="556">
        <f t="shared" si="83"/>
        <v>0</v>
      </c>
      <c r="T1677" s="395"/>
      <c r="U1677" s="395"/>
      <c r="V1677" s="395"/>
      <c r="W1677" s="395"/>
      <c r="BA1677" s="553"/>
    </row>
    <row r="1678" spans="2:53" x14ac:dyDescent="0.35">
      <c r="B1678" s="80"/>
      <c r="C1678" s="119"/>
      <c r="D1678" s="119"/>
      <c r="E1678" s="202"/>
      <c r="F1678" s="119"/>
      <c r="G1678" s="120"/>
      <c r="H1678" s="41"/>
      <c r="I1678" s="41"/>
      <c r="J1678" s="329">
        <v>0</v>
      </c>
      <c r="K1678" s="329">
        <v>0</v>
      </c>
      <c r="L1678" s="391"/>
      <c r="M1678" s="150"/>
      <c r="O1678" s="555"/>
      <c r="P1678" s="556">
        <f t="shared" si="81"/>
        <v>0</v>
      </c>
      <c r="Q1678" s="556">
        <f t="shared" si="82"/>
        <v>0</v>
      </c>
      <c r="R1678" s="556">
        <f t="shared" si="83"/>
        <v>0</v>
      </c>
      <c r="S1678" s="556">
        <f t="shared" si="83"/>
        <v>0</v>
      </c>
      <c r="T1678" s="395"/>
      <c r="U1678" s="395"/>
      <c r="V1678" s="395"/>
      <c r="W1678" s="395"/>
      <c r="BA1678" s="553"/>
    </row>
    <row r="1679" spans="2:53" x14ac:dyDescent="0.35">
      <c r="B1679" s="80"/>
      <c r="C1679" s="119"/>
      <c r="D1679" s="119"/>
      <c r="E1679" s="202"/>
      <c r="F1679" s="119"/>
      <c r="G1679" s="120"/>
      <c r="H1679" s="41"/>
      <c r="I1679" s="41"/>
      <c r="J1679" s="329">
        <v>0</v>
      </c>
      <c r="K1679" s="329">
        <v>0</v>
      </c>
      <c r="L1679" s="391"/>
      <c r="M1679" s="150"/>
      <c r="O1679" s="555"/>
      <c r="P1679" s="556">
        <f t="shared" si="81"/>
        <v>0</v>
      </c>
      <c r="Q1679" s="556">
        <f t="shared" si="82"/>
        <v>0</v>
      </c>
      <c r="R1679" s="556">
        <f t="shared" si="83"/>
        <v>0</v>
      </c>
      <c r="S1679" s="556">
        <f t="shared" si="83"/>
        <v>0</v>
      </c>
      <c r="T1679" s="395"/>
      <c r="U1679" s="395"/>
      <c r="V1679" s="395"/>
      <c r="W1679" s="395"/>
      <c r="BA1679" s="553"/>
    </row>
    <row r="1680" spans="2:53" x14ac:dyDescent="0.35">
      <c r="B1680" s="80"/>
      <c r="C1680" s="119"/>
      <c r="D1680" s="119"/>
      <c r="E1680" s="202"/>
      <c r="F1680" s="119"/>
      <c r="G1680" s="120"/>
      <c r="H1680" s="41"/>
      <c r="I1680" s="41"/>
      <c r="J1680" s="329">
        <v>0</v>
      </c>
      <c r="K1680" s="329">
        <v>0</v>
      </c>
      <c r="L1680" s="391"/>
      <c r="M1680" s="150"/>
      <c r="O1680" s="555"/>
      <c r="P1680" s="556">
        <f t="shared" si="81"/>
        <v>0</v>
      </c>
      <c r="Q1680" s="556">
        <f t="shared" si="82"/>
        <v>0</v>
      </c>
      <c r="R1680" s="556">
        <f t="shared" si="83"/>
        <v>0</v>
      </c>
      <c r="S1680" s="556">
        <f t="shared" si="83"/>
        <v>0</v>
      </c>
      <c r="T1680" s="395"/>
      <c r="U1680" s="395"/>
      <c r="V1680" s="395"/>
      <c r="W1680" s="395"/>
      <c r="BA1680" s="553"/>
    </row>
    <row r="1681" spans="2:53" x14ac:dyDescent="0.35">
      <c r="B1681" s="80"/>
      <c r="C1681" s="119"/>
      <c r="D1681" s="119"/>
      <c r="E1681" s="202"/>
      <c r="F1681" s="119"/>
      <c r="G1681" s="120"/>
      <c r="H1681" s="41"/>
      <c r="I1681" s="41"/>
      <c r="J1681" s="329">
        <v>0</v>
      </c>
      <c r="K1681" s="329">
        <v>0</v>
      </c>
      <c r="L1681" s="391"/>
      <c r="M1681" s="150"/>
      <c r="O1681" s="555"/>
      <c r="P1681" s="556">
        <f t="shared" si="81"/>
        <v>0</v>
      </c>
      <c r="Q1681" s="556">
        <f t="shared" si="82"/>
        <v>0</v>
      </c>
      <c r="R1681" s="556">
        <f t="shared" si="83"/>
        <v>0</v>
      </c>
      <c r="S1681" s="556">
        <f t="shared" si="83"/>
        <v>0</v>
      </c>
      <c r="T1681" s="395"/>
      <c r="U1681" s="395"/>
      <c r="V1681" s="395"/>
      <c r="W1681" s="395"/>
      <c r="BA1681" s="553"/>
    </row>
    <row r="1682" spans="2:53" x14ac:dyDescent="0.35">
      <c r="B1682" s="80"/>
      <c r="C1682" s="119"/>
      <c r="D1682" s="119"/>
      <c r="E1682" s="202"/>
      <c r="F1682" s="119"/>
      <c r="G1682" s="120"/>
      <c r="H1682" s="41"/>
      <c r="I1682" s="41"/>
      <c r="J1682" s="329">
        <v>0</v>
      </c>
      <c r="K1682" s="329">
        <v>0</v>
      </c>
      <c r="L1682" s="391"/>
      <c r="M1682" s="150"/>
      <c r="O1682" s="555"/>
      <c r="P1682" s="556">
        <f t="shared" si="81"/>
        <v>0</v>
      </c>
      <c r="Q1682" s="556">
        <f t="shared" si="82"/>
        <v>0</v>
      </c>
      <c r="R1682" s="556">
        <f t="shared" si="83"/>
        <v>0</v>
      </c>
      <c r="S1682" s="556">
        <f t="shared" si="83"/>
        <v>0</v>
      </c>
      <c r="T1682" s="395"/>
      <c r="U1682" s="395"/>
      <c r="V1682" s="395"/>
      <c r="W1682" s="395"/>
      <c r="BA1682" s="553"/>
    </row>
    <row r="1683" spans="2:53" x14ac:dyDescent="0.35">
      <c r="B1683" s="80"/>
      <c r="C1683" s="119"/>
      <c r="D1683" s="119"/>
      <c r="E1683" s="202"/>
      <c r="F1683" s="119"/>
      <c r="G1683" s="120"/>
      <c r="H1683" s="41"/>
      <c r="I1683" s="41"/>
      <c r="J1683" s="329">
        <v>0</v>
      </c>
      <c r="K1683" s="329">
        <v>0</v>
      </c>
      <c r="L1683" s="391"/>
      <c r="M1683" s="150"/>
      <c r="O1683" s="555"/>
      <c r="P1683" s="556">
        <f t="shared" si="81"/>
        <v>0</v>
      </c>
      <c r="Q1683" s="556">
        <f t="shared" si="82"/>
        <v>0</v>
      </c>
      <c r="R1683" s="556">
        <f t="shared" si="83"/>
        <v>0</v>
      </c>
      <c r="S1683" s="556">
        <f t="shared" si="83"/>
        <v>0</v>
      </c>
      <c r="T1683" s="395"/>
      <c r="U1683" s="395"/>
      <c r="V1683" s="395"/>
      <c r="W1683" s="395"/>
      <c r="BA1683" s="553"/>
    </row>
    <row r="1684" spans="2:53" x14ac:dyDescent="0.35">
      <c r="B1684" s="80"/>
      <c r="C1684" s="119"/>
      <c r="D1684" s="119"/>
      <c r="E1684" s="202"/>
      <c r="F1684" s="119"/>
      <c r="G1684" s="120"/>
      <c r="H1684" s="41"/>
      <c r="I1684" s="41"/>
      <c r="J1684" s="329">
        <v>0</v>
      </c>
      <c r="K1684" s="329">
        <v>0</v>
      </c>
      <c r="L1684" s="391"/>
      <c r="M1684" s="150"/>
      <c r="O1684" s="555"/>
      <c r="P1684" s="556">
        <f t="shared" si="81"/>
        <v>0</v>
      </c>
      <c r="Q1684" s="556">
        <f t="shared" si="82"/>
        <v>0</v>
      </c>
      <c r="R1684" s="556">
        <f t="shared" si="83"/>
        <v>0</v>
      </c>
      <c r="S1684" s="556">
        <f t="shared" si="83"/>
        <v>0</v>
      </c>
      <c r="T1684" s="395"/>
      <c r="U1684" s="395"/>
      <c r="V1684" s="395"/>
      <c r="W1684" s="395"/>
      <c r="BA1684" s="553"/>
    </row>
    <row r="1685" spans="2:53" x14ac:dyDescent="0.35">
      <c r="B1685" s="80"/>
      <c r="C1685" s="119"/>
      <c r="D1685" s="119"/>
      <c r="E1685" s="202"/>
      <c r="F1685" s="119"/>
      <c r="G1685" s="120"/>
      <c r="H1685" s="41"/>
      <c r="I1685" s="41"/>
      <c r="J1685" s="329">
        <v>0</v>
      </c>
      <c r="K1685" s="329">
        <v>0</v>
      </c>
      <c r="L1685" s="391"/>
      <c r="M1685" s="150"/>
      <c r="O1685" s="555"/>
      <c r="P1685" s="556">
        <f t="shared" si="81"/>
        <v>0</v>
      </c>
      <c r="Q1685" s="556">
        <f t="shared" si="82"/>
        <v>0</v>
      </c>
      <c r="R1685" s="556">
        <f t="shared" si="83"/>
        <v>0</v>
      </c>
      <c r="S1685" s="556">
        <f t="shared" si="83"/>
        <v>0</v>
      </c>
      <c r="T1685" s="395"/>
      <c r="U1685" s="395"/>
      <c r="V1685" s="395"/>
      <c r="W1685" s="395"/>
      <c r="BA1685" s="553"/>
    </row>
    <row r="1686" spans="2:53" x14ac:dyDescent="0.35">
      <c r="B1686" s="80"/>
      <c r="C1686" s="119"/>
      <c r="D1686" s="119"/>
      <c r="E1686" s="202"/>
      <c r="F1686" s="119"/>
      <c r="G1686" s="120"/>
      <c r="H1686" s="41"/>
      <c r="I1686" s="41"/>
      <c r="J1686" s="329">
        <v>0</v>
      </c>
      <c r="K1686" s="329">
        <v>0</v>
      </c>
      <c r="L1686" s="391"/>
      <c r="M1686" s="150"/>
      <c r="O1686" s="555"/>
      <c r="P1686" s="556">
        <f t="shared" si="81"/>
        <v>0</v>
      </c>
      <c r="Q1686" s="556">
        <f t="shared" si="82"/>
        <v>0</v>
      </c>
      <c r="R1686" s="556">
        <f t="shared" si="83"/>
        <v>0</v>
      </c>
      <c r="S1686" s="556">
        <f t="shared" si="83"/>
        <v>0</v>
      </c>
      <c r="T1686" s="395"/>
      <c r="U1686" s="395"/>
      <c r="V1686" s="395"/>
      <c r="W1686" s="395"/>
      <c r="BA1686" s="553"/>
    </row>
    <row r="1687" spans="2:53" x14ac:dyDescent="0.35">
      <c r="B1687" s="80"/>
      <c r="C1687" s="119"/>
      <c r="D1687" s="119"/>
      <c r="E1687" s="202"/>
      <c r="F1687" s="119"/>
      <c r="G1687" s="120"/>
      <c r="H1687" s="41"/>
      <c r="I1687" s="41"/>
      <c r="J1687" s="329">
        <v>0</v>
      </c>
      <c r="K1687" s="329">
        <v>0</v>
      </c>
      <c r="L1687" s="391"/>
      <c r="M1687" s="150"/>
      <c r="O1687" s="555"/>
      <c r="P1687" s="556">
        <f t="shared" si="81"/>
        <v>0</v>
      </c>
      <c r="Q1687" s="556">
        <f t="shared" si="82"/>
        <v>0</v>
      </c>
      <c r="R1687" s="556">
        <f t="shared" si="83"/>
        <v>0</v>
      </c>
      <c r="S1687" s="556">
        <f t="shared" si="83"/>
        <v>0</v>
      </c>
      <c r="T1687" s="395"/>
      <c r="U1687" s="395"/>
      <c r="V1687" s="395"/>
      <c r="W1687" s="395"/>
      <c r="BA1687" s="553"/>
    </row>
    <row r="1688" spans="2:53" x14ac:dyDescent="0.35">
      <c r="B1688" s="80"/>
      <c r="C1688" s="119"/>
      <c r="D1688" s="119"/>
      <c r="E1688" s="202"/>
      <c r="F1688" s="119"/>
      <c r="G1688" s="120"/>
      <c r="H1688" s="41"/>
      <c r="I1688" s="41"/>
      <c r="J1688" s="329">
        <v>0</v>
      </c>
      <c r="K1688" s="329">
        <v>0</v>
      </c>
      <c r="L1688" s="391"/>
      <c r="M1688" s="150"/>
      <c r="O1688" s="555"/>
      <c r="P1688" s="556">
        <f t="shared" si="81"/>
        <v>0</v>
      </c>
      <c r="Q1688" s="556">
        <f t="shared" si="82"/>
        <v>0</v>
      </c>
      <c r="R1688" s="556">
        <f t="shared" si="83"/>
        <v>0</v>
      </c>
      <c r="S1688" s="556">
        <f t="shared" si="83"/>
        <v>0</v>
      </c>
      <c r="T1688" s="395"/>
      <c r="U1688" s="395"/>
      <c r="V1688" s="395"/>
      <c r="W1688" s="395"/>
      <c r="BA1688" s="553"/>
    </row>
    <row r="1689" spans="2:53" x14ac:dyDescent="0.35">
      <c r="B1689" s="80"/>
      <c r="C1689" s="119"/>
      <c r="D1689" s="119"/>
      <c r="E1689" s="202"/>
      <c r="F1689" s="119"/>
      <c r="G1689" s="120"/>
      <c r="H1689" s="41"/>
      <c r="I1689" s="41"/>
      <c r="J1689" s="329">
        <v>0</v>
      </c>
      <c r="K1689" s="329">
        <v>0</v>
      </c>
      <c r="L1689" s="391"/>
      <c r="M1689" s="150"/>
      <c r="O1689" s="555"/>
      <c r="P1689" s="556">
        <f t="shared" si="81"/>
        <v>0</v>
      </c>
      <c r="Q1689" s="556">
        <f t="shared" si="82"/>
        <v>0</v>
      </c>
      <c r="R1689" s="556">
        <f t="shared" si="83"/>
        <v>0</v>
      </c>
      <c r="S1689" s="556">
        <f t="shared" si="83"/>
        <v>0</v>
      </c>
      <c r="T1689" s="395"/>
      <c r="U1689" s="395"/>
      <c r="V1689" s="395"/>
      <c r="W1689" s="395"/>
      <c r="BA1689" s="553"/>
    </row>
    <row r="1690" spans="2:53" x14ac:dyDescent="0.35">
      <c r="B1690" s="80"/>
      <c r="C1690" s="119"/>
      <c r="D1690" s="119"/>
      <c r="E1690" s="202"/>
      <c r="F1690" s="119"/>
      <c r="G1690" s="120"/>
      <c r="H1690" s="41"/>
      <c r="I1690" s="41"/>
      <c r="J1690" s="329">
        <v>0</v>
      </c>
      <c r="K1690" s="329">
        <v>0</v>
      </c>
      <c r="L1690" s="391"/>
      <c r="M1690" s="150"/>
      <c r="O1690" s="555"/>
      <c r="P1690" s="556">
        <f t="shared" si="81"/>
        <v>0</v>
      </c>
      <c r="Q1690" s="556">
        <f t="shared" si="82"/>
        <v>0</v>
      </c>
      <c r="R1690" s="556">
        <f t="shared" si="83"/>
        <v>0</v>
      </c>
      <c r="S1690" s="556">
        <f t="shared" si="83"/>
        <v>0</v>
      </c>
      <c r="T1690" s="395"/>
      <c r="U1690" s="395"/>
      <c r="V1690" s="395"/>
      <c r="W1690" s="395"/>
      <c r="BA1690" s="553"/>
    </row>
    <row r="1691" spans="2:53" x14ac:dyDescent="0.35">
      <c r="B1691" s="80"/>
      <c r="C1691" s="119"/>
      <c r="D1691" s="119"/>
      <c r="E1691" s="202"/>
      <c r="F1691" s="119"/>
      <c r="G1691" s="120"/>
      <c r="H1691" s="41"/>
      <c r="I1691" s="41"/>
      <c r="J1691" s="329">
        <v>0</v>
      </c>
      <c r="K1691" s="329">
        <v>0</v>
      </c>
      <c r="L1691" s="391"/>
      <c r="M1691" s="150"/>
      <c r="O1691" s="555"/>
      <c r="P1691" s="556">
        <f t="shared" si="81"/>
        <v>0</v>
      </c>
      <c r="Q1691" s="556">
        <f t="shared" si="82"/>
        <v>0</v>
      </c>
      <c r="R1691" s="556">
        <f t="shared" si="83"/>
        <v>0</v>
      </c>
      <c r="S1691" s="556">
        <f t="shared" si="83"/>
        <v>0</v>
      </c>
      <c r="T1691" s="395"/>
      <c r="U1691" s="395"/>
      <c r="V1691" s="395"/>
      <c r="W1691" s="395"/>
      <c r="BA1691" s="553"/>
    </row>
    <row r="1692" spans="2:53" x14ac:dyDescent="0.35">
      <c r="B1692" s="80"/>
      <c r="C1692" s="119"/>
      <c r="D1692" s="119"/>
      <c r="E1692" s="202"/>
      <c r="F1692" s="119"/>
      <c r="G1692" s="120"/>
      <c r="H1692" s="41"/>
      <c r="I1692" s="41"/>
      <c r="J1692" s="329">
        <v>0</v>
      </c>
      <c r="K1692" s="329">
        <v>0</v>
      </c>
      <c r="L1692" s="391"/>
      <c r="M1692" s="150"/>
      <c r="O1692" s="555"/>
      <c r="P1692" s="556">
        <f t="shared" si="81"/>
        <v>0</v>
      </c>
      <c r="Q1692" s="556">
        <f t="shared" si="82"/>
        <v>0</v>
      </c>
      <c r="R1692" s="556">
        <f t="shared" si="83"/>
        <v>0</v>
      </c>
      <c r="S1692" s="556">
        <f t="shared" si="83"/>
        <v>0</v>
      </c>
      <c r="T1692" s="395"/>
      <c r="U1692" s="395"/>
      <c r="V1692" s="395"/>
      <c r="W1692" s="395"/>
      <c r="BA1692" s="553"/>
    </row>
    <row r="1693" spans="2:53" x14ac:dyDescent="0.35">
      <c r="B1693" s="80"/>
      <c r="C1693" s="119"/>
      <c r="D1693" s="119"/>
      <c r="E1693" s="202"/>
      <c r="F1693" s="119"/>
      <c r="G1693" s="120"/>
      <c r="H1693" s="41"/>
      <c r="I1693" s="41"/>
      <c r="J1693" s="329">
        <v>0</v>
      </c>
      <c r="K1693" s="329">
        <v>0</v>
      </c>
      <c r="L1693" s="391"/>
      <c r="M1693" s="150"/>
      <c r="O1693" s="555"/>
      <c r="P1693" s="556">
        <f t="shared" si="81"/>
        <v>0</v>
      </c>
      <c r="Q1693" s="556">
        <f t="shared" si="82"/>
        <v>0</v>
      </c>
      <c r="R1693" s="556">
        <f t="shared" si="83"/>
        <v>0</v>
      </c>
      <c r="S1693" s="556">
        <f t="shared" si="83"/>
        <v>0</v>
      </c>
      <c r="T1693" s="395"/>
      <c r="U1693" s="395"/>
      <c r="V1693" s="395"/>
      <c r="W1693" s="395"/>
      <c r="BA1693" s="553"/>
    </row>
    <row r="1694" spans="2:53" x14ac:dyDescent="0.35">
      <c r="B1694" s="80"/>
      <c r="C1694" s="119"/>
      <c r="D1694" s="119"/>
      <c r="E1694" s="202"/>
      <c r="F1694" s="119"/>
      <c r="G1694" s="120"/>
      <c r="H1694" s="41"/>
      <c r="I1694" s="41"/>
      <c r="J1694" s="329">
        <v>0</v>
      </c>
      <c r="K1694" s="329">
        <v>0</v>
      </c>
      <c r="L1694" s="391"/>
      <c r="M1694" s="150"/>
      <c r="O1694" s="555"/>
      <c r="P1694" s="556">
        <f t="shared" si="81"/>
        <v>0</v>
      </c>
      <c r="Q1694" s="556">
        <f t="shared" si="82"/>
        <v>0</v>
      </c>
      <c r="R1694" s="556">
        <f t="shared" si="83"/>
        <v>0</v>
      </c>
      <c r="S1694" s="556">
        <f t="shared" si="83"/>
        <v>0</v>
      </c>
      <c r="T1694" s="395"/>
      <c r="U1694" s="395"/>
      <c r="V1694" s="395"/>
      <c r="W1694" s="395"/>
      <c r="BA1694" s="553"/>
    </row>
    <row r="1695" spans="2:53" x14ac:dyDescent="0.35">
      <c r="B1695" s="80"/>
      <c r="C1695" s="119"/>
      <c r="D1695" s="119"/>
      <c r="E1695" s="202"/>
      <c r="F1695" s="119"/>
      <c r="G1695" s="120"/>
      <c r="H1695" s="41"/>
      <c r="I1695" s="41"/>
      <c r="J1695" s="329">
        <v>0</v>
      </c>
      <c r="K1695" s="329">
        <v>0</v>
      </c>
      <c r="L1695" s="391"/>
      <c r="M1695" s="150"/>
      <c r="O1695" s="555"/>
      <c r="P1695" s="556">
        <f t="shared" si="81"/>
        <v>0</v>
      </c>
      <c r="Q1695" s="556">
        <f t="shared" si="82"/>
        <v>0</v>
      </c>
      <c r="R1695" s="556">
        <f t="shared" si="83"/>
        <v>0</v>
      </c>
      <c r="S1695" s="556">
        <f t="shared" si="83"/>
        <v>0</v>
      </c>
      <c r="T1695" s="395"/>
      <c r="U1695" s="395"/>
      <c r="V1695" s="395"/>
      <c r="W1695" s="395"/>
      <c r="BA1695" s="553"/>
    </row>
    <row r="1696" spans="2:53" x14ac:dyDescent="0.35">
      <c r="B1696" s="80"/>
      <c r="C1696" s="119"/>
      <c r="D1696" s="119"/>
      <c r="E1696" s="202"/>
      <c r="F1696" s="119"/>
      <c r="G1696" s="120"/>
      <c r="H1696" s="41"/>
      <c r="I1696" s="41"/>
      <c r="J1696" s="329">
        <v>0</v>
      </c>
      <c r="K1696" s="329">
        <v>0</v>
      </c>
      <c r="L1696" s="391"/>
      <c r="M1696" s="150"/>
      <c r="O1696" s="555"/>
      <c r="P1696" s="556">
        <f t="shared" si="81"/>
        <v>0</v>
      </c>
      <c r="Q1696" s="556">
        <f t="shared" si="82"/>
        <v>0</v>
      </c>
      <c r="R1696" s="556">
        <f t="shared" si="83"/>
        <v>0</v>
      </c>
      <c r="S1696" s="556">
        <f t="shared" si="83"/>
        <v>0</v>
      </c>
      <c r="T1696" s="395"/>
      <c r="U1696" s="395"/>
      <c r="V1696" s="395"/>
      <c r="W1696" s="395"/>
      <c r="BA1696" s="553"/>
    </row>
    <row r="1697" spans="2:53" x14ac:dyDescent="0.35">
      <c r="B1697" s="80"/>
      <c r="C1697" s="119"/>
      <c r="D1697" s="119"/>
      <c r="E1697" s="202"/>
      <c r="F1697" s="119"/>
      <c r="G1697" s="120"/>
      <c r="H1697" s="41"/>
      <c r="I1697" s="41"/>
      <c r="J1697" s="329">
        <v>0</v>
      </c>
      <c r="K1697" s="329">
        <v>0</v>
      </c>
      <c r="L1697" s="391"/>
      <c r="M1697" s="150"/>
      <c r="O1697" s="555"/>
      <c r="P1697" s="556">
        <f t="shared" si="81"/>
        <v>0</v>
      </c>
      <c r="Q1697" s="556">
        <f t="shared" si="82"/>
        <v>0</v>
      </c>
      <c r="R1697" s="556">
        <f t="shared" si="83"/>
        <v>0</v>
      </c>
      <c r="S1697" s="556">
        <f t="shared" si="83"/>
        <v>0</v>
      </c>
      <c r="T1697" s="395"/>
      <c r="U1697" s="395"/>
      <c r="V1697" s="395"/>
      <c r="W1697" s="395"/>
      <c r="BA1697" s="553"/>
    </row>
    <row r="1698" spans="2:53" x14ac:dyDescent="0.35">
      <c r="B1698" s="80"/>
      <c r="C1698" s="119"/>
      <c r="D1698" s="119"/>
      <c r="E1698" s="202"/>
      <c r="F1698" s="119"/>
      <c r="G1698" s="120"/>
      <c r="H1698" s="41"/>
      <c r="I1698" s="41"/>
      <c r="J1698" s="329">
        <v>0</v>
      </c>
      <c r="K1698" s="329">
        <v>0</v>
      </c>
      <c r="L1698" s="391"/>
      <c r="M1698" s="150"/>
      <c r="O1698" s="555"/>
      <c r="P1698" s="556">
        <f t="shared" si="81"/>
        <v>0</v>
      </c>
      <c r="Q1698" s="556">
        <f t="shared" si="82"/>
        <v>0</v>
      </c>
      <c r="R1698" s="556">
        <f t="shared" si="83"/>
        <v>0</v>
      </c>
      <c r="S1698" s="556">
        <f t="shared" si="83"/>
        <v>0</v>
      </c>
      <c r="T1698" s="395"/>
      <c r="U1698" s="395"/>
      <c r="V1698" s="395"/>
      <c r="W1698" s="395"/>
      <c r="BA1698" s="553"/>
    </row>
    <row r="1699" spans="2:53" x14ac:dyDescent="0.35">
      <c r="B1699" s="80"/>
      <c r="C1699" s="119"/>
      <c r="D1699" s="119"/>
      <c r="E1699" s="81"/>
      <c r="F1699" s="119"/>
      <c r="G1699" s="120"/>
      <c r="H1699" s="41"/>
      <c r="I1699" s="41"/>
      <c r="J1699" s="329">
        <v>0</v>
      </c>
      <c r="K1699" s="329">
        <v>0</v>
      </c>
      <c r="L1699" s="391"/>
      <c r="M1699" s="143"/>
      <c r="O1699" s="555"/>
      <c r="P1699" s="556">
        <f t="shared" si="81"/>
        <v>0</v>
      </c>
      <c r="Q1699" s="556">
        <f t="shared" si="82"/>
        <v>0</v>
      </c>
      <c r="R1699" s="556">
        <f t="shared" si="83"/>
        <v>0</v>
      </c>
      <c r="S1699" s="556">
        <f t="shared" si="83"/>
        <v>0</v>
      </c>
      <c r="T1699" s="395"/>
      <c r="U1699" s="395"/>
      <c r="V1699" s="395"/>
      <c r="W1699" s="395"/>
      <c r="BA1699" s="553"/>
    </row>
    <row r="1700" spans="2:53" ht="15" thickBot="1" x14ac:dyDescent="0.4">
      <c r="B1700" s="80"/>
      <c r="C1700" s="119"/>
      <c r="D1700" s="119"/>
      <c r="E1700" s="81"/>
      <c r="F1700" s="119"/>
      <c r="G1700" s="120"/>
      <c r="H1700" s="41"/>
      <c r="I1700" s="41"/>
      <c r="J1700" s="329">
        <v>0</v>
      </c>
      <c r="K1700" s="329">
        <v>0</v>
      </c>
      <c r="L1700" s="391"/>
      <c r="M1700" s="143"/>
      <c r="O1700" s="466">
        <f t="shared" ref="O1700:O1701" si="84">I1700*$I$30</f>
        <v>0</v>
      </c>
      <c r="P1700" s="556">
        <f t="shared" si="81"/>
        <v>0</v>
      </c>
      <c r="Q1700" s="556">
        <f t="shared" si="82"/>
        <v>0</v>
      </c>
      <c r="R1700" s="556">
        <f t="shared" si="83"/>
        <v>0</v>
      </c>
      <c r="S1700" s="556">
        <f t="shared" si="83"/>
        <v>0</v>
      </c>
      <c r="BA1700" s="553"/>
    </row>
    <row r="1701" spans="2:53" ht="15" hidden="1" thickBot="1" x14ac:dyDescent="0.4">
      <c r="B1701" s="252"/>
      <c r="C1701" s="276"/>
      <c r="D1701" s="276"/>
      <c r="E1701" s="425"/>
      <c r="F1701" s="276"/>
      <c r="G1701" s="270"/>
      <c r="H1701" s="271"/>
      <c r="I1701" s="271"/>
      <c r="J1701" s="429"/>
      <c r="K1701" s="430"/>
      <c r="L1701" s="431"/>
      <c r="M1701" s="411"/>
      <c r="O1701" s="466">
        <f t="shared" si="84"/>
        <v>0</v>
      </c>
      <c r="P1701" s="556">
        <f t="shared" si="81"/>
        <v>0</v>
      </c>
      <c r="Q1701" s="556">
        <f t="shared" si="82"/>
        <v>0</v>
      </c>
      <c r="R1701" s="556">
        <f t="shared" si="83"/>
        <v>0</v>
      </c>
      <c r="S1701" s="556">
        <f t="shared" si="83"/>
        <v>0</v>
      </c>
    </row>
    <row r="1702" spans="2:53" ht="45.5" thickBot="1" x14ac:dyDescent="0.4">
      <c r="B1702" s="278" t="s">
        <v>339</v>
      </c>
      <c r="C1702" s="281"/>
      <c r="D1702" s="281"/>
      <c r="E1702" s="281"/>
      <c r="F1702" s="279"/>
      <c r="G1702" s="279"/>
      <c r="H1702" s="280"/>
      <c r="I1702" s="280"/>
      <c r="J1702" s="281" t="s">
        <v>339</v>
      </c>
      <c r="K1702" s="281"/>
      <c r="L1702" s="281"/>
      <c r="M1702" s="281"/>
      <c r="N1702" s="281"/>
      <c r="O1702" s="281"/>
      <c r="P1702" s="281"/>
      <c r="Q1702" s="281"/>
      <c r="R1702" s="281"/>
      <c r="S1702" s="281"/>
      <c r="BA1702" s="559"/>
    </row>
  </sheetData>
  <sheetProtection sheet="1" formatColumns="0" formatRows="0" insertRows="0" sort="0" autoFilter="0" pivotTables="0"/>
  <autoFilter ref="B48:S1700" xr:uid="{AED22B71-CEEF-482D-8789-698899A414F3}"/>
  <dataConsolidate/>
  <mergeCells count="34">
    <mergeCell ref="X48:Z48"/>
    <mergeCell ref="R14:S14"/>
    <mergeCell ref="R15:S15"/>
    <mergeCell ref="R17:S17"/>
    <mergeCell ref="R18:S18"/>
    <mergeCell ref="P25:P26"/>
    <mergeCell ref="L36:L37"/>
    <mergeCell ref="J25:L25"/>
    <mergeCell ref="J26:J27"/>
    <mergeCell ref="K26:K27"/>
    <mergeCell ref="L26:L27"/>
    <mergeCell ref="J35:L35"/>
    <mergeCell ref="B44:M44"/>
    <mergeCell ref="B23:L23"/>
    <mergeCell ref="B45:C45"/>
    <mergeCell ref="H45:I45"/>
    <mergeCell ref="B10:C10"/>
    <mergeCell ref="G36:H36"/>
    <mergeCell ref="J13:M13"/>
    <mergeCell ref="J14:M21"/>
    <mergeCell ref="B15:C16"/>
    <mergeCell ref="D15:F16"/>
    <mergeCell ref="G15:G17"/>
    <mergeCell ref="H15:H17"/>
    <mergeCell ref="B17:C17"/>
    <mergeCell ref="D17:F17"/>
    <mergeCell ref="J36:J37"/>
    <mergeCell ref="K36:K37"/>
    <mergeCell ref="B6:C6"/>
    <mergeCell ref="D6:G6"/>
    <mergeCell ref="B8:C8"/>
    <mergeCell ref="D8:G8"/>
    <mergeCell ref="G26:H26"/>
    <mergeCell ref="D7:G7"/>
  </mergeCells>
  <conditionalFormatting sqref="D7:G7 D9:G9">
    <cfRule type="expression" dxfId="28" priority="1">
      <formula>$D$6 = "Not On List"</formula>
    </cfRule>
  </conditionalFormatting>
  <dataValidations count="9">
    <dataValidation allowBlank="1" showInputMessage="1" showErrorMessage="1" error="Only enter the last 4 digits of SSN" sqref="F1702" xr:uid="{7C9AAB78-4CB3-478B-A99B-195AEB97A6F2}"/>
    <dataValidation type="textLength" allowBlank="1" showInputMessage="1" showErrorMessage="1" errorTitle="DOC ID must be20 character" error="DOC ID must be20 characters long" promptTitle="DOC ID must be 20 characters" prompt="DOC ID must be the full 20 character contract number. " sqref="D8" xr:uid="{F764D522-FFAE-4CD0-BED6-9FA73E484325}">
      <formula1>20</formula1>
      <formula2>20</formula2>
    </dataValidation>
    <dataValidation type="textLength" allowBlank="1" showInputMessage="1" showErrorMessage="1" error="Only enter the last 4 digits of SSN" sqref="E49:E1701" xr:uid="{02FE74E0-1204-4B90-A9C0-A5FF89EBAFA1}">
      <formula1>1</formula1>
      <formula2>4</formula2>
    </dataValidation>
    <dataValidation type="list" allowBlank="1" showInputMessage="1" showErrorMessage="1" sqref="U15" xr:uid="{91DF2300-17FA-4D16-809D-5812E720E7E2}">
      <formula1>$BA$6:$BA$9</formula1>
    </dataValidation>
    <dataValidation type="list" allowBlank="1" showInputMessage="1" showErrorMessage="1" sqref="S27:S30 S38:S41" xr:uid="{9639709E-1E74-46BC-86ED-B642EA17E051}">
      <formula1>$BA$46:$BA$62</formula1>
    </dataValidation>
    <dataValidation type="list" allowBlank="1" showInputMessage="1" showErrorMessage="1" sqref="R18:S18" xr:uid="{D0424B15-151A-4035-845C-7F78230BB1C3}">
      <formula1>$BA$65:$BA$74</formula1>
    </dataValidation>
    <dataValidation type="list" allowBlank="1" showInputMessage="1" showErrorMessage="1" sqref="R17:S17" xr:uid="{9A173F7E-A0AA-49B6-B11F-9F6B115C6D5D}">
      <formula1>$BA$36:$BA$44</formula1>
    </dataValidation>
    <dataValidation type="list" allowBlank="1" showInputMessage="1" showErrorMessage="1" sqref="U18" xr:uid="{B62E53A4-80BE-451C-83BF-2E83BBA79D7B}">
      <formula1>$BA$15:$BA$35</formula1>
    </dataValidation>
    <dataValidation type="list" allowBlank="1" showInputMessage="1" showErrorMessage="1" sqref="O49:O1699" xr:uid="{6FB2FB7F-9670-4A2A-B07F-E15223D159F8}">
      <formula1>$BA$16:$BA$34</formula1>
    </dataValidation>
  </dataValidations>
  <printOptions horizontalCentered="1"/>
  <pageMargins left="0.25" right="0.25" top="0.75" bottom="0.75" header="0.3" footer="0.3"/>
  <pageSetup scale="54" fitToWidth="0" fitToHeight="0" orientation="landscape" r:id="rId1"/>
  <headerFooter alignWithMargins="0">
    <oddFooter>&amp;LRoster - Standard Day&amp;R&amp;D</oddFooter>
  </headerFooter>
  <rowBreaks count="1" manualBreakCount="1">
    <brk id="44" min="1" max="12" man="1"/>
  </rowBreaks>
  <extLst>
    <ext xmlns:x14="http://schemas.microsoft.com/office/spreadsheetml/2009/9/main" uri="{78C0D931-6437-407d-A8EE-F0AAD7539E65}">
      <x14:conditionalFormattings>
        <x14:conditionalFormatting xmlns:xm="http://schemas.microsoft.com/office/excel/2006/main">
          <x14:cfRule type="expression" priority="23" id="{9EB78405-8BBE-4D91-B8B9-6F56FD84B13D}">
            <xm:f>IF(H49="","",H49&lt;INDEX(Lookup!$T$2:$T$10,MATCH($D$45,Lookup!$S$2:$S$10,0)))</xm:f>
            <x14:dxf>
              <fill>
                <patternFill>
                  <bgColor theme="9" tint="0.59996337778862885"/>
                </patternFill>
              </fill>
            </x14:dxf>
          </x14:cfRule>
          <xm:sqref>H49:H1701</xm:sqref>
        </x14:conditionalFormatting>
        <x14:conditionalFormatting xmlns:xm="http://schemas.microsoft.com/office/excel/2006/main">
          <x14:cfRule type="expression" priority="24" id="{F1E73183-A790-40E5-BCC8-32CCAEB2BBA2}">
            <xm:f>I49&gt;INDEX(Lookup!$U$2:$U$10,MATCH($D$45,Lookup!$S$2:$S$10,0))</xm:f>
            <x14:dxf>
              <fill>
                <patternFill>
                  <bgColor theme="9" tint="0.59996337778862885"/>
                </patternFill>
              </fill>
            </x14:dxf>
          </x14:cfRule>
          <xm:sqref>I49:I1701</xm:sqref>
        </x14:conditionalFormatting>
        <x14:conditionalFormatting xmlns:xm="http://schemas.microsoft.com/office/excel/2006/main">
          <x14:cfRule type="expression" priority="5" id="{098141B9-121B-4853-A87D-19B12DBC834C}">
            <xm:f>IF(I1702="","",I1702&lt;INDEX(Lookup!$T$2:$T$10,MATCH($D$45,Lookup!$S$2:$S$10,0)))</xm:f>
            <x14:dxf>
              <fill>
                <patternFill>
                  <bgColor theme="9" tint="0.39994506668294322"/>
                </patternFill>
              </fill>
            </x14:dxf>
          </x14:cfRule>
          <xm:sqref>I1702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F4898D2-D0B9-4116-88FC-972E2CFD7A23}">
          <x14:formula1>
            <xm:f>Lookup!$S$2:$S$10</xm:f>
          </x14:formula1>
          <xm:sqref>D45 D49:D1701</xm:sqref>
        </x14:dataValidation>
        <x14:dataValidation type="list" allowBlank="1" showInputMessage="1" showErrorMessage="1" xr:uid="{77CE30FD-F4A2-43C2-99E2-76CEAD59B74D}">
          <x14:formula1>
            <xm:f>Lookup!$D$8:$D$9</xm:f>
          </x14:formula1>
          <xm:sqref>C49:C1701</xm:sqref>
        </x14:dataValidation>
        <x14:dataValidation type="list" allowBlank="1" showInputMessage="1" showErrorMessage="1" xr:uid="{48BA3DDF-0249-402B-819E-77D6274398C1}">
          <x14:formula1>
            <xm:f>Lookup!$C$2:$C$33</xm:f>
          </x14:formula1>
          <xm:sqref>B49:B1701</xm:sqref>
        </x14:dataValidation>
        <x14:dataValidation type="list" allowBlank="1" showInputMessage="1" showErrorMessage="1" errorTitle="Enter &quot;X&quot; Only" error="You may only enter the character &quot;X&quot; in this cell or leave it blank." xr:uid="{C7E5D40D-82A9-4D56-9B7D-169CDC83F0B4}">
          <x14:formula1>
            <xm:f>Lookup!$J$12:$J$13</xm:f>
          </x14:formula1>
          <xm:sqref>M49:M1701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19AB-CC21-4C8E-AA37-47E500B72C73}">
  <dimension ref="B1:BE1703"/>
  <sheetViews>
    <sheetView showGridLines="0" zoomScale="80" zoomScaleNormal="80" workbookViewId="0">
      <selection activeCell="L27" sqref="L27:N31"/>
    </sheetView>
  </sheetViews>
  <sheetFormatPr defaultColWidth="8.81640625" defaultRowHeight="14.5" outlineLevelRow="1" x14ac:dyDescent="0.35"/>
  <cols>
    <col min="1" max="1" width="17.453125" style="50" customWidth="1"/>
    <col min="2" max="2" width="14.453125" style="50" customWidth="1"/>
    <col min="3" max="3" width="13" style="50" bestFit="1" customWidth="1"/>
    <col min="4" max="4" width="12.1796875" style="50" customWidth="1"/>
    <col min="5" max="5" width="15.54296875" style="50" customWidth="1"/>
    <col min="6" max="6" width="18.54296875" style="50" customWidth="1"/>
    <col min="7" max="7" width="11.1796875" style="50" bestFit="1" customWidth="1"/>
    <col min="8" max="8" width="10.453125" style="50" bestFit="1" customWidth="1"/>
    <col min="9" max="9" width="14.54296875" style="50" bestFit="1" customWidth="1"/>
    <col min="10" max="10" width="18.54296875" style="50" customWidth="1"/>
    <col min="11" max="11" width="15.54296875" style="50" bestFit="1" customWidth="1"/>
    <col min="12" max="12" width="16.81640625" style="50" customWidth="1"/>
    <col min="13" max="13" width="15.54296875" style="50" customWidth="1"/>
    <col min="14" max="14" width="24.81640625" style="50" customWidth="1"/>
    <col min="15" max="15" width="28.26953125" style="50" customWidth="1"/>
    <col min="16" max="16" width="3.7265625" style="197" hidden="1" customWidth="1"/>
    <col min="17" max="17" width="10" style="197" hidden="1" customWidth="1"/>
    <col min="18" max="18" width="15.7265625" style="197" hidden="1" customWidth="1"/>
    <col min="19" max="19" width="13" style="197" hidden="1" customWidth="1"/>
    <col min="20" max="20" width="14.453125" style="197" hidden="1" customWidth="1"/>
    <col min="21" max="24" width="15.453125" style="197" hidden="1" customWidth="1"/>
    <col min="25" max="25" width="26" style="197" hidden="1" customWidth="1"/>
    <col min="26" max="26" width="17.453125" style="197" hidden="1" customWidth="1"/>
    <col min="27" max="27" width="8.7265625" style="197" hidden="1" customWidth="1"/>
    <col min="28" max="34" width="20.81640625" style="197" hidden="1" customWidth="1"/>
    <col min="35" max="36" width="8.7265625" style="197" hidden="1" customWidth="1"/>
    <col min="37" max="52" width="0" style="197" hidden="1" customWidth="1"/>
    <col min="53" max="53" width="17" style="395" hidden="1" customWidth="1"/>
    <col min="54" max="57" width="0" style="197" hidden="1" customWidth="1"/>
    <col min="58" max="60" width="0" style="50" hidden="1" customWidth="1"/>
    <col min="61" max="16384" width="8.81640625" style="50"/>
  </cols>
  <sheetData>
    <row r="1" spans="2:53" x14ac:dyDescent="0.35">
      <c r="B1" s="49"/>
    </row>
    <row r="2" spans="2:53" ht="18" customHeight="1" x14ac:dyDescent="0.35">
      <c r="B2" s="727" t="s">
        <v>419</v>
      </c>
      <c r="C2" s="25"/>
      <c r="D2" s="728"/>
      <c r="E2" s="727"/>
      <c r="F2" s="798"/>
      <c r="G2" s="798"/>
      <c r="H2" s="798"/>
      <c r="I2" s="794"/>
      <c r="J2" s="850"/>
      <c r="K2" s="25"/>
      <c r="L2" s="25"/>
      <c r="M2" s="25"/>
      <c r="N2"/>
      <c r="O2" s="168" t="str">
        <f>Lookup!$Z$2</f>
        <v>Effective 5/2026</v>
      </c>
      <c r="P2" s="102"/>
    </row>
    <row r="3" spans="2:53" ht="19.5" customHeight="1" x14ac:dyDescent="0.35">
      <c r="E3" s="52"/>
      <c r="F3" s="52"/>
      <c r="G3" s="52"/>
      <c r="H3" s="52"/>
      <c r="K3" s="52"/>
      <c r="L3" s="52"/>
      <c r="M3" s="52"/>
      <c r="N3" s="52"/>
      <c r="O3" s="52"/>
      <c r="P3" s="102"/>
    </row>
    <row r="4" spans="2:53" ht="16.5" customHeight="1" thickBot="1" x14ac:dyDescent="0.45">
      <c r="B4" s="57"/>
      <c r="C4" s="52"/>
      <c r="D4" s="53"/>
      <c r="E4" s="52"/>
      <c r="F4" s="52"/>
      <c r="G4" s="52"/>
      <c r="H4" s="52"/>
      <c r="I4" s="55"/>
      <c r="J4" s="56"/>
      <c r="K4" s="52"/>
      <c r="L4" s="52"/>
      <c r="P4" s="102"/>
      <c r="R4" s="536"/>
    </row>
    <row r="5" spans="2:53" ht="18.75" customHeight="1" thickBot="1" x14ac:dyDescent="0.4">
      <c r="B5" s="136"/>
      <c r="C5" s="94"/>
      <c r="D5" s="94"/>
      <c r="E5" s="94"/>
      <c r="F5" s="60"/>
      <c r="G5" s="60"/>
      <c r="H5" s="60"/>
      <c r="I5" s="94"/>
      <c r="J5" s="94"/>
      <c r="K5" s="94"/>
      <c r="L5" s="59"/>
      <c r="M5" s="94"/>
      <c r="N5" s="94"/>
      <c r="O5" s="95"/>
      <c r="P5" s="102"/>
      <c r="R5" s="536"/>
    </row>
    <row r="6" spans="2:53" ht="16.5" customHeight="1" thickBot="1" x14ac:dyDescent="0.4">
      <c r="B6" s="1191" t="s">
        <v>239</v>
      </c>
      <c r="C6" s="1192"/>
      <c r="D6" s="1273"/>
      <c r="E6" s="1273"/>
      <c r="F6" s="1273"/>
      <c r="G6" s="1273"/>
      <c r="K6" s="63"/>
      <c r="L6" s="754" t="s">
        <v>244</v>
      </c>
      <c r="M6" s="756">
        <v>3289</v>
      </c>
      <c r="N6" s="794" t="s">
        <v>427</v>
      </c>
      <c r="O6" s="898"/>
      <c r="Q6" s="536"/>
    </row>
    <row r="7" spans="2:53" ht="18.75" customHeight="1" x14ac:dyDescent="0.35">
      <c r="B7" s="735"/>
      <c r="C7" s="757"/>
      <c r="D7" s="1201"/>
      <c r="E7" s="1202"/>
      <c r="F7" s="1202"/>
      <c r="G7" s="1202"/>
      <c r="H7" s="65"/>
      <c r="K7" s="71"/>
      <c r="L7" s="794"/>
      <c r="M7" s="66"/>
      <c r="N7" s="730"/>
      <c r="O7" s="18"/>
      <c r="Q7" s="536"/>
      <c r="BA7" s="395" t="s">
        <v>346</v>
      </c>
    </row>
    <row r="8" spans="2:53" ht="18.75" customHeight="1" x14ac:dyDescent="0.35">
      <c r="B8" s="1191" t="s">
        <v>241</v>
      </c>
      <c r="C8" s="1192"/>
      <c r="D8" s="1188"/>
      <c r="E8" s="1188"/>
      <c r="F8" s="1188"/>
      <c r="G8" s="1188"/>
      <c r="H8" s="65"/>
      <c r="K8" s="71"/>
      <c r="L8" s="897" t="s">
        <v>311</v>
      </c>
      <c r="M8" s="637"/>
      <c r="N8" s="681" t="s">
        <v>279</v>
      </c>
      <c r="O8" s="899" t="s">
        <v>280</v>
      </c>
      <c r="Q8" s="536"/>
      <c r="BA8" s="395" t="s">
        <v>345</v>
      </c>
    </row>
    <row r="9" spans="2:53" ht="18.75" customHeight="1" x14ac:dyDescent="0.35">
      <c r="B9" s="1199"/>
      <c r="C9" s="1200"/>
      <c r="D9" s="626"/>
      <c r="H9" s="65"/>
      <c r="K9" s="71"/>
      <c r="L9" s="794"/>
      <c r="M9" s="66"/>
      <c r="N9" s="63"/>
      <c r="O9" s="96"/>
      <c r="Q9" s="536"/>
    </row>
    <row r="10" spans="2:53" ht="18.75" customHeight="1" x14ac:dyDescent="0.35">
      <c r="B10" s="1270" t="s">
        <v>243</v>
      </c>
      <c r="C10" s="1271"/>
      <c r="D10" s="72"/>
      <c r="H10" s="65"/>
      <c r="I10" s="55"/>
      <c r="J10" s="52"/>
      <c r="K10" s="71"/>
      <c r="L10" s="754" t="s">
        <v>312</v>
      </c>
      <c r="M10" s="624" t="s">
        <v>37</v>
      </c>
      <c r="N10" s="68"/>
      <c r="O10" s="96"/>
      <c r="Q10" s="536"/>
    </row>
    <row r="11" spans="2:53" ht="18.649999999999999" customHeight="1" x14ac:dyDescent="0.35">
      <c r="B11" s="1349"/>
      <c r="C11" s="1350"/>
      <c r="D11" s="64"/>
      <c r="E11" s="63"/>
      <c r="F11" s="65"/>
      <c r="G11" s="65"/>
      <c r="H11" s="65"/>
      <c r="I11" s="73"/>
      <c r="J11" s="75"/>
      <c r="K11" s="75"/>
      <c r="L11" s="794"/>
      <c r="M11" s="66"/>
      <c r="N11" s="63"/>
      <c r="O11" s="67"/>
      <c r="Q11" s="536"/>
      <c r="U11" s="395"/>
      <c r="V11" s="395"/>
      <c r="W11" s="395"/>
      <c r="X11" s="395"/>
      <c r="Y11" s="395"/>
      <c r="Z11" s="395"/>
      <c r="AA11" s="395"/>
      <c r="AB11" s="395"/>
      <c r="AC11" s="395"/>
      <c r="AD11" s="395"/>
    </row>
    <row r="12" spans="2:53" ht="18.75" customHeight="1" x14ac:dyDescent="0.35">
      <c r="B12" s="137"/>
      <c r="E12" s="65"/>
      <c r="F12" s="65"/>
      <c r="G12" s="65"/>
      <c r="H12" s="65"/>
      <c r="I12" s="52"/>
      <c r="J12" s="52"/>
      <c r="K12" s="75"/>
      <c r="L12" s="754" t="s">
        <v>314</v>
      </c>
      <c r="M12" s="624">
        <v>0</v>
      </c>
      <c r="N12" s="71"/>
      <c r="O12" s="67"/>
      <c r="Q12" s="536"/>
      <c r="U12" s="395"/>
      <c r="V12" s="395"/>
      <c r="W12" s="395"/>
      <c r="X12" s="395"/>
      <c r="Y12" s="395"/>
      <c r="Z12" s="395"/>
      <c r="AA12" s="395"/>
      <c r="AB12" s="395"/>
      <c r="AC12" s="395"/>
      <c r="AD12" s="395"/>
    </row>
    <row r="13" spans="2:53" ht="18.75" customHeight="1" thickBot="1" x14ac:dyDescent="0.4">
      <c r="B13" s="238"/>
      <c r="C13" s="76"/>
      <c r="D13" s="77"/>
      <c r="E13" s="78"/>
      <c r="F13" s="78"/>
      <c r="G13" s="78"/>
      <c r="H13" s="78"/>
      <c r="I13" s="190"/>
      <c r="J13" s="191"/>
      <c r="K13" s="191"/>
      <c r="L13" s="191"/>
      <c r="M13" s="98"/>
      <c r="N13" s="98"/>
      <c r="O13" s="231"/>
      <c r="P13" s="102"/>
      <c r="R13" s="536"/>
      <c r="U13" s="395"/>
      <c r="V13" s="395"/>
      <c r="W13" s="395"/>
      <c r="X13" s="395"/>
      <c r="Y13" s="395"/>
      <c r="Z13" s="395"/>
      <c r="AA13" s="395"/>
      <c r="AB13" s="395"/>
      <c r="AC13" s="395"/>
      <c r="AD13" s="395"/>
    </row>
    <row r="14" spans="2:53" ht="18.649999999999999" customHeight="1" outlineLevel="1" x14ac:dyDescent="0.35">
      <c r="B14" s="507"/>
      <c r="C14" s="625"/>
      <c r="D14" s="163"/>
      <c r="E14" s="163"/>
      <c r="F14" s="163"/>
      <c r="G14" s="163"/>
      <c r="H14" s="141"/>
      <c r="I14" s="171"/>
      <c r="J14" s="171"/>
      <c r="K14" s="141"/>
      <c r="L14" s="162"/>
      <c r="M14" s="162"/>
      <c r="N14" s="164"/>
      <c r="O14" s="248"/>
      <c r="P14" s="560"/>
      <c r="Q14" s="395"/>
      <c r="R14" s="536"/>
      <c r="V14" s="395"/>
      <c r="W14" s="395"/>
      <c r="X14" s="395"/>
      <c r="Y14" s="395"/>
      <c r="Z14" s="395"/>
      <c r="AA14" s="395"/>
      <c r="AB14" s="395"/>
      <c r="AD14" s="395"/>
    </row>
    <row r="15" spans="2:53" ht="18.75" customHeight="1" outlineLevel="1" x14ac:dyDescent="0.35">
      <c r="B15" s="172"/>
      <c r="C15" s="152"/>
      <c r="D15" s="152"/>
      <c r="E15" s="152"/>
      <c r="F15" s="152"/>
      <c r="G15" s="152"/>
      <c r="H15" s="152"/>
      <c r="I15" s="152"/>
      <c r="J15" s="1327" t="s">
        <v>315</v>
      </c>
      <c r="K15" s="1327"/>
      <c r="L15" s="1327"/>
      <c r="M15" s="1327"/>
      <c r="N15" s="1327"/>
      <c r="O15" s="1328"/>
      <c r="P15" s="237"/>
      <c r="Q15" s="237"/>
      <c r="R15" s="536"/>
      <c r="BA15" s="537" t="s">
        <v>353</v>
      </c>
    </row>
    <row r="16" spans="2:53" ht="18.75" customHeight="1" outlineLevel="1" x14ac:dyDescent="0.35">
      <c r="B16" s="172"/>
      <c r="C16" s="152"/>
      <c r="D16" s="152"/>
      <c r="E16" s="152"/>
      <c r="F16" s="152"/>
      <c r="G16" s="152"/>
      <c r="H16" s="152"/>
      <c r="I16" s="152"/>
      <c r="J16" s="1245" t="s">
        <v>318</v>
      </c>
      <c r="K16" s="1245"/>
      <c r="L16" s="1245"/>
      <c r="M16" s="1245"/>
      <c r="N16" s="1245"/>
      <c r="O16" s="1246"/>
      <c r="P16" s="561"/>
      <c r="Q16" s="561"/>
      <c r="R16" s="536"/>
    </row>
    <row r="17" spans="2:53" ht="18.75" customHeight="1" outlineLevel="1" x14ac:dyDescent="0.35">
      <c r="B17" s="1218" t="s">
        <v>317</v>
      </c>
      <c r="C17" s="1219"/>
      <c r="D17" s="1247"/>
      <c r="E17" s="1247"/>
      <c r="F17" s="1247"/>
      <c r="G17" s="1222" t="s">
        <v>243</v>
      </c>
      <c r="H17" s="1329"/>
      <c r="I17" s="152"/>
      <c r="J17" s="1245"/>
      <c r="K17" s="1245"/>
      <c r="L17" s="1245"/>
      <c r="M17" s="1245"/>
      <c r="N17" s="1245"/>
      <c r="O17" s="1246"/>
      <c r="P17" s="561"/>
      <c r="Q17" s="561"/>
      <c r="R17" s="536"/>
      <c r="BA17" s="197" t="s">
        <v>351</v>
      </c>
    </row>
    <row r="18" spans="2:53" ht="18.75" customHeight="1" outlineLevel="1" x14ac:dyDescent="0.35">
      <c r="B18" s="1220"/>
      <c r="C18" s="1221"/>
      <c r="D18" s="1247"/>
      <c r="E18" s="1247"/>
      <c r="F18" s="1247"/>
      <c r="G18" s="1223"/>
      <c r="H18" s="1330"/>
      <c r="I18" s="152"/>
      <c r="J18" s="1245"/>
      <c r="K18" s="1245"/>
      <c r="L18" s="1245"/>
      <c r="M18" s="1245"/>
      <c r="N18" s="1245"/>
      <c r="O18" s="1246"/>
      <c r="P18" s="561"/>
      <c r="Q18" s="561"/>
      <c r="R18" s="536"/>
      <c r="U18" s="395"/>
      <c r="V18" s="395"/>
      <c r="W18" s="395"/>
      <c r="X18" s="395"/>
      <c r="Y18" s="537" t="s">
        <v>341</v>
      </c>
      <c r="Z18" s="395"/>
      <c r="AA18" s="395"/>
      <c r="AB18" s="395"/>
      <c r="AC18" s="395"/>
      <c r="AD18" s="395"/>
      <c r="BA18" s="197" t="s">
        <v>354</v>
      </c>
    </row>
    <row r="19" spans="2:53" ht="18.75" customHeight="1" outlineLevel="1" x14ac:dyDescent="0.35">
      <c r="B19" s="1228" t="s">
        <v>319</v>
      </c>
      <c r="C19" s="1229"/>
      <c r="D19" s="1247"/>
      <c r="E19" s="1247"/>
      <c r="F19" s="1247"/>
      <c r="G19" s="1224"/>
      <c r="H19" s="1331"/>
      <c r="I19" s="152"/>
      <c r="J19" s="1245"/>
      <c r="K19" s="1245"/>
      <c r="L19" s="1245"/>
      <c r="M19" s="1245"/>
      <c r="N19" s="1245"/>
      <c r="O19" s="1246"/>
      <c r="P19" s="561"/>
      <c r="Q19" s="561"/>
      <c r="R19" s="536"/>
      <c r="U19" s="395"/>
      <c r="V19" s="395"/>
      <c r="W19" s="395"/>
      <c r="X19" s="395"/>
      <c r="Y19" s="395"/>
      <c r="Z19" s="395"/>
      <c r="AA19" s="395"/>
      <c r="AB19" s="395"/>
      <c r="AC19" s="395"/>
      <c r="AD19" s="395"/>
      <c r="BA19" s="197" t="s">
        <v>355</v>
      </c>
    </row>
    <row r="20" spans="2:53" ht="18.75" customHeight="1" outlineLevel="1" x14ac:dyDescent="0.35">
      <c r="B20" s="172"/>
      <c r="C20" s="152"/>
      <c r="D20" s="152"/>
      <c r="E20" s="152"/>
      <c r="F20" s="152"/>
      <c r="G20" s="152"/>
      <c r="H20" s="152"/>
      <c r="I20" s="152"/>
      <c r="J20" s="1245"/>
      <c r="K20" s="1245"/>
      <c r="L20" s="1245"/>
      <c r="M20" s="1245"/>
      <c r="N20" s="1245"/>
      <c r="O20" s="1246"/>
      <c r="P20" s="561"/>
      <c r="Q20" s="561"/>
      <c r="R20" s="536"/>
      <c r="U20" s="537" t="s">
        <v>239</v>
      </c>
      <c r="V20" s="537"/>
      <c r="W20" s="1258">
        <v>0</v>
      </c>
      <c r="X20" s="1258"/>
      <c r="Y20" s="537" t="s">
        <v>343</v>
      </c>
      <c r="Z20" s="538">
        <f>IF(Z21="yes",AB20,0)</f>
        <v>0</v>
      </c>
      <c r="AA20" s="395"/>
      <c r="AB20" s="539">
        <f>ROUNDDOWN($O$26*0.6/24,2)</f>
        <v>0</v>
      </c>
      <c r="AC20" s="540"/>
      <c r="AD20" s="395"/>
      <c r="BA20" s="197" t="s">
        <v>356</v>
      </c>
    </row>
    <row r="21" spans="2:53" ht="18.75" customHeight="1" outlineLevel="1" x14ac:dyDescent="0.35">
      <c r="B21" s="172"/>
      <c r="C21" s="152"/>
      <c r="D21" s="152"/>
      <c r="E21" s="152"/>
      <c r="F21" s="152"/>
      <c r="G21" s="152"/>
      <c r="H21" s="152"/>
      <c r="I21" s="152"/>
      <c r="J21" s="1245"/>
      <c r="K21" s="1245"/>
      <c r="L21" s="1245"/>
      <c r="M21" s="1245"/>
      <c r="N21" s="1245"/>
      <c r="O21" s="1246"/>
      <c r="P21" s="561"/>
      <c r="Q21" s="561"/>
      <c r="R21" s="536"/>
      <c r="U21" s="537" t="s">
        <v>241</v>
      </c>
      <c r="V21" s="537"/>
      <c r="W21" s="1259">
        <v>0</v>
      </c>
      <c r="X21" s="1259"/>
      <c r="Y21" s="537" t="s">
        <v>344</v>
      </c>
      <c r="Z21" s="541" t="s">
        <v>345</v>
      </c>
      <c r="AA21" s="395"/>
      <c r="AB21" s="395"/>
      <c r="AC21" s="395"/>
      <c r="AD21" s="395"/>
      <c r="BA21" s="197" t="s">
        <v>359</v>
      </c>
    </row>
    <row r="22" spans="2:53" ht="18.75" customHeight="1" outlineLevel="1" x14ac:dyDescent="0.35">
      <c r="B22" s="62"/>
      <c r="C22" s="71"/>
      <c r="D22" s="74"/>
      <c r="E22" s="65"/>
      <c r="F22" s="65"/>
      <c r="G22" s="65"/>
      <c r="H22" s="65"/>
      <c r="I22" s="73"/>
      <c r="J22" s="1245"/>
      <c r="K22" s="1245"/>
      <c r="L22" s="1245"/>
      <c r="M22" s="1245"/>
      <c r="N22" s="1245"/>
      <c r="O22" s="1246"/>
      <c r="P22" s="561"/>
      <c r="R22" s="536"/>
      <c r="U22" s="542"/>
      <c r="V22" s="537"/>
      <c r="W22" s="537"/>
      <c r="X22" s="395"/>
      <c r="Y22" s="395"/>
      <c r="Z22" s="553"/>
      <c r="AA22" s="395"/>
      <c r="AB22" s="395"/>
      <c r="AC22" s="395"/>
      <c r="AD22" s="395"/>
      <c r="BA22" s="197" t="s">
        <v>360</v>
      </c>
    </row>
    <row r="23" spans="2:53" outlineLevel="1" x14ac:dyDescent="0.35">
      <c r="B23" s="62"/>
      <c r="C23" s="71"/>
      <c r="D23" s="74"/>
      <c r="E23" s="65"/>
      <c r="F23" s="65"/>
      <c r="G23" s="65"/>
      <c r="H23" s="65"/>
      <c r="I23" s="73"/>
      <c r="J23" s="1245"/>
      <c r="K23" s="1245"/>
      <c r="L23" s="1245"/>
      <c r="M23" s="1245"/>
      <c r="N23" s="1245"/>
      <c r="O23" s="1246"/>
      <c r="P23" s="102"/>
      <c r="R23" s="536"/>
      <c r="U23" s="537" t="s">
        <v>348</v>
      </c>
      <c r="V23" s="537"/>
      <c r="W23" s="1260" t="s">
        <v>377</v>
      </c>
      <c r="X23" s="1260"/>
      <c r="Y23" s="537" t="s">
        <v>349</v>
      </c>
      <c r="Z23" s="543">
        <v>45839</v>
      </c>
      <c r="AA23" s="395"/>
      <c r="AB23" s="395"/>
      <c r="AC23" s="395"/>
      <c r="AD23" s="395"/>
      <c r="BA23" s="197" t="s">
        <v>361</v>
      </c>
    </row>
    <row r="24" spans="2:53" ht="18.75" customHeight="1" thickBot="1" x14ac:dyDescent="0.4">
      <c r="B24" s="238"/>
      <c r="C24" s="76"/>
      <c r="D24" s="77"/>
      <c r="E24" s="78"/>
      <c r="F24" s="78"/>
      <c r="G24" s="78"/>
      <c r="H24" s="78"/>
      <c r="I24" s="190"/>
      <c r="J24" s="191"/>
      <c r="K24" s="191"/>
      <c r="L24" s="191"/>
      <c r="M24" s="191"/>
      <c r="N24" s="191"/>
      <c r="O24" s="79"/>
      <c r="P24" s="102"/>
      <c r="R24" s="536"/>
      <c r="U24" s="537" t="s">
        <v>350</v>
      </c>
      <c r="V24" s="537"/>
      <c r="W24" s="1261" t="s">
        <v>394</v>
      </c>
      <c r="X24" s="1261"/>
      <c r="Y24" s="537" t="s">
        <v>314</v>
      </c>
      <c r="Z24" s="541" t="s">
        <v>351</v>
      </c>
      <c r="AA24" s="395"/>
      <c r="AB24" s="395"/>
      <c r="AC24" s="395"/>
      <c r="AD24" s="395"/>
      <c r="BA24" s="197" t="s">
        <v>362</v>
      </c>
    </row>
    <row r="25" spans="2:53" ht="18.75" customHeight="1" outlineLevel="1" thickBot="1" x14ac:dyDescent="0.4">
      <c r="B25" s="1171" t="s">
        <v>245</v>
      </c>
      <c r="C25" s="1172"/>
      <c r="D25" s="1172"/>
      <c r="E25" s="1172"/>
      <c r="F25" s="1172"/>
      <c r="G25" s="1172"/>
      <c r="H25" s="1172"/>
      <c r="I25" s="1172"/>
      <c r="J25" s="1172"/>
      <c r="K25" s="1172"/>
      <c r="L25" s="1172"/>
      <c r="M25" s="1172"/>
      <c r="N25" s="1172"/>
      <c r="O25" s="1173"/>
      <c r="P25" s="239"/>
      <c r="R25" s="536"/>
      <c r="BA25" s="197" t="s">
        <v>363</v>
      </c>
    </row>
    <row r="26" spans="2:53" ht="18.75" customHeight="1" outlineLevel="1" x14ac:dyDescent="0.35">
      <c r="B26" s="733"/>
      <c r="C26" s="900"/>
      <c r="D26" s="901"/>
      <c r="E26" s="734"/>
      <c r="F26" s="734"/>
      <c r="G26" s="734"/>
      <c r="H26" s="734"/>
      <c r="I26" s="856"/>
      <c r="J26" s="902"/>
      <c r="K26" s="902"/>
      <c r="L26" s="902"/>
      <c r="M26" s="902"/>
      <c r="N26" s="902"/>
      <c r="O26" s="777"/>
      <c r="P26" s="102"/>
      <c r="R26" s="536"/>
      <c r="BA26" s="197" t="s">
        <v>365</v>
      </c>
    </row>
    <row r="27" spans="2:53" ht="18.75" customHeight="1" outlineLevel="1" x14ac:dyDescent="0.35">
      <c r="B27" s="736"/>
      <c r="C27" s="649"/>
      <c r="D27" s="649"/>
      <c r="E27" s="649"/>
      <c r="F27" s="649"/>
      <c r="G27" s="649"/>
      <c r="H27" s="649"/>
      <c r="I27" s="649"/>
      <c r="J27" s="649"/>
      <c r="K27" s="649"/>
      <c r="L27" s="1032" t="s">
        <v>249</v>
      </c>
      <c r="M27" s="1032"/>
      <c r="N27" s="1032"/>
      <c r="O27" s="724"/>
      <c r="R27" s="536"/>
      <c r="U27" s="395" t="s">
        <v>421</v>
      </c>
      <c r="AB27" s="395" t="s">
        <v>358</v>
      </c>
      <c r="BA27" s="197" t="s">
        <v>366</v>
      </c>
    </row>
    <row r="28" spans="2:53" ht="18.75" customHeight="1" outlineLevel="1" thickBot="1" x14ac:dyDescent="0.4">
      <c r="B28" s="736"/>
      <c r="C28" s="649"/>
      <c r="D28" s="649"/>
      <c r="E28" s="649"/>
      <c r="F28" s="649"/>
      <c r="G28" s="649"/>
      <c r="H28" s="649"/>
      <c r="I28" s="649"/>
      <c r="J28" s="649"/>
      <c r="K28" s="649"/>
      <c r="L28" s="1032" t="s">
        <v>253</v>
      </c>
      <c r="M28" s="1033" t="s">
        <v>254</v>
      </c>
      <c r="N28" s="1033" t="s">
        <v>255</v>
      </c>
      <c r="O28" s="724"/>
      <c r="R28" s="536"/>
      <c r="BA28" s="197" t="s">
        <v>367</v>
      </c>
    </row>
    <row r="29" spans="2:53" ht="18.75" customHeight="1" outlineLevel="1" thickBot="1" x14ac:dyDescent="0.4">
      <c r="B29" s="1346" t="s">
        <v>250</v>
      </c>
      <c r="C29" s="1347" t="s">
        <v>246</v>
      </c>
      <c r="D29" s="1348"/>
      <c r="E29" s="1195" t="s">
        <v>247</v>
      </c>
      <c r="F29" s="1196"/>
      <c r="G29" s="903"/>
      <c r="H29" s="1252" t="s">
        <v>248</v>
      </c>
      <c r="I29" s="1343"/>
      <c r="J29" s="1253"/>
      <c r="K29" s="809"/>
      <c r="L29" s="1032"/>
      <c r="M29" s="1033"/>
      <c r="N29" s="1033"/>
      <c r="O29" s="779"/>
      <c r="P29" s="101"/>
      <c r="U29" s="1239" t="s">
        <v>248</v>
      </c>
      <c r="V29" s="1239"/>
      <c r="W29" s="1239"/>
      <c r="X29" s="1239"/>
      <c r="Y29" s="1239"/>
      <c r="BA29" s="197" t="s">
        <v>368</v>
      </c>
    </row>
    <row r="30" spans="2:53" ht="26.5" outlineLevel="1" thickBot="1" x14ac:dyDescent="0.4">
      <c r="B30" s="1346"/>
      <c r="C30" s="742" t="s">
        <v>321</v>
      </c>
      <c r="D30" s="742" t="s">
        <v>251</v>
      </c>
      <c r="E30" s="743" t="s">
        <v>321</v>
      </c>
      <c r="F30" s="743" t="s">
        <v>251</v>
      </c>
      <c r="G30" s="25"/>
      <c r="H30" s="904" t="s">
        <v>422</v>
      </c>
      <c r="I30" s="905" t="s">
        <v>330</v>
      </c>
      <c r="J30" s="906" t="s">
        <v>252</v>
      </c>
      <c r="K30" s="809"/>
      <c r="L30" s="706"/>
      <c r="M30" s="707"/>
      <c r="N30" s="747">
        <f>M30</f>
        <v>0</v>
      </c>
      <c r="O30" s="779"/>
      <c r="P30" s="241"/>
      <c r="U30" s="544"/>
      <c r="V30" s="615" t="s">
        <v>322</v>
      </c>
      <c r="W30" s="615" t="s">
        <v>252</v>
      </c>
      <c r="X30" s="615" t="s">
        <v>323</v>
      </c>
      <c r="Y30" s="135" t="s">
        <v>324</v>
      </c>
      <c r="AB30" s="459" t="s">
        <v>250</v>
      </c>
      <c r="AC30" s="460" t="s">
        <v>325</v>
      </c>
      <c r="AD30" s="460" t="s">
        <v>326</v>
      </c>
      <c r="AE30" s="461" t="s">
        <v>327</v>
      </c>
      <c r="AF30" s="462" t="s">
        <v>328</v>
      </c>
      <c r="AG30" s="462" t="s">
        <v>329</v>
      </c>
      <c r="AH30" s="463" t="s">
        <v>327</v>
      </c>
      <c r="BA30" s="197" t="s">
        <v>366</v>
      </c>
    </row>
    <row r="31" spans="2:53" ht="18.75" customHeight="1" outlineLevel="1" x14ac:dyDescent="0.35">
      <c r="B31" s="702" t="str" cm="1">
        <f t="array" ref="B31">IF(IFERROR(INDEX($B$50:$B$1700,MATCH(0,COUNTIF($B$29:B30,$B$50:$B$1700),0)),"")=0,"",IFERROR(INDEX($B$50:$B$1700,MATCH(0,COUNTIF($B$29:B30,$B$50:$B$1700),0)),""))</f>
        <v/>
      </c>
      <c r="C31" s="907">
        <f t="shared" ref="C31:C40" si="0">SUMIF($B$50:$B$1700,$B31,J$50:J$1700)</f>
        <v>0</v>
      </c>
      <c r="D31" s="908">
        <f t="shared" ref="D31:D40" si="1">SUMIF($B$50:$B$1700,$B31,K$50:K$1700)</f>
        <v>0</v>
      </c>
      <c r="E31" s="909">
        <f t="shared" ref="E31:E40" si="2">SUMIF($B$50:$B$1700,$B31,L$50:L$1700)</f>
        <v>0</v>
      </c>
      <c r="F31" s="910">
        <f t="shared" ref="F31:F40" si="3">SUMIF($B$50:$B$1700,$B31,M$50:M$1700)</f>
        <v>0</v>
      </c>
      <c r="G31" s="649"/>
      <c r="H31" s="868" t="s">
        <v>256</v>
      </c>
      <c r="I31" s="911">
        <f>SUM($J$50:$J$1700)-I33-I32</f>
        <v>0</v>
      </c>
      <c r="J31" s="869">
        <f>SUM($K$50:$K$1700)-J33-J32</f>
        <v>0</v>
      </c>
      <c r="K31" s="809"/>
      <c r="L31" s="706"/>
      <c r="M31" s="638"/>
      <c r="N31" s="747" t="str">
        <f>IF(ISBLANK(M31),"",N30+M31)</f>
        <v/>
      </c>
      <c r="O31" s="779"/>
      <c r="P31" s="180"/>
      <c r="U31" s="544" t="s">
        <v>256</v>
      </c>
      <c r="V31" s="562">
        <f>I31*$H$35</f>
        <v>0</v>
      </c>
      <c r="W31" s="563">
        <f>J31*$H$35</f>
        <v>0</v>
      </c>
      <c r="X31" s="546">
        <f>W31-X32</f>
        <v>0</v>
      </c>
      <c r="Y31" s="547">
        <v>59202003</v>
      </c>
      <c r="AB31" s="83" t="str">
        <f>B31</f>
        <v/>
      </c>
      <c r="AC31" s="564">
        <f>$H$35*INDEX($C$31:$C$43,MATCH(AB31,$B$31:$B$43,0))</f>
        <v>0</v>
      </c>
      <c r="AD31" s="545">
        <f>$H$35*INDEX($D$31:$D$43,MATCH(AB31,$B$31:$B$43,0))</f>
        <v>0</v>
      </c>
      <c r="AE31" s="549">
        <f>AD31-(INDEX($D$31:$D$43,MATCH(AB31,$B$31:$B$43,0)))</f>
        <v>0</v>
      </c>
      <c r="AF31" s="564">
        <f>$H$35*INDEX($E$31:$E$43,MATCH(AB31,$B$31:$B$43,0))</f>
        <v>0</v>
      </c>
      <c r="AG31" s="545">
        <f>$H$35*INDEX($F$31:$F$43,MATCH(AB31,$B$31:$B$43,0))</f>
        <v>0</v>
      </c>
      <c r="AH31" s="549">
        <f>AG31-(INDEX($F$31:$F$43,MATCH(AB31,$B$31:$B$43,0)))</f>
        <v>0</v>
      </c>
      <c r="BA31" s="197" t="s">
        <v>367</v>
      </c>
    </row>
    <row r="32" spans="2:53" ht="18.75" customHeight="1" outlineLevel="1" x14ac:dyDescent="0.35">
      <c r="B32" s="702" t="str" cm="1">
        <f t="array" ref="B32">IF(IFERROR(INDEX($B$50:$B$1700,MATCH(0,COUNTIF($B$29:B31,$B$50:$B$1700),0)),"")=0,"",IFERROR(INDEX($B$50:$B$1700,MATCH(0,COUNTIF($B$29:B31,$B$50:$B$1700),0)),""))</f>
        <v/>
      </c>
      <c r="C32" s="907">
        <f t="shared" si="0"/>
        <v>0</v>
      </c>
      <c r="D32" s="908">
        <f t="shared" si="1"/>
        <v>0</v>
      </c>
      <c r="E32" s="909">
        <f t="shared" si="2"/>
        <v>0</v>
      </c>
      <c r="F32" s="910">
        <f t="shared" si="3"/>
        <v>0</v>
      </c>
      <c r="G32" s="649"/>
      <c r="H32" s="870" t="s">
        <v>423</v>
      </c>
      <c r="I32" s="911">
        <f>SUMIFS($J$50:$J$1700,$D$50:$D$1700,$D$47)+SUMIFS($J$50:$J$1700,$D$50:$D$1700,$D$47-1)</f>
        <v>0</v>
      </c>
      <c r="J32" s="871">
        <f>SUMIFS($K$50:$K$1700,$D$50:$D$1700,$D$47)+SUMIFS($K$50:$K$1700,$D$50:$D$1700,$D$47-1)</f>
        <v>0</v>
      </c>
      <c r="K32" s="809"/>
      <c r="L32" s="706"/>
      <c r="M32" s="638"/>
      <c r="N32" s="747" t="str">
        <f>IF(ISBLANK(M32),"",N31+M32)</f>
        <v/>
      </c>
      <c r="O32" s="779"/>
      <c r="P32" s="180"/>
      <c r="U32" s="544"/>
      <c r="V32" s="544"/>
      <c r="W32" s="545"/>
      <c r="X32" s="548">
        <v>0</v>
      </c>
      <c r="Y32" s="547"/>
      <c r="AB32" s="83" t="str">
        <f t="shared" ref="AB32:AB43" si="4">B32</f>
        <v/>
      </c>
      <c r="AC32" s="564">
        <f t="shared" ref="AC32:AC43" si="5">$H$35*INDEX($C$31:$C$43,MATCH(AB32,$B$31:$B$43,0))</f>
        <v>0</v>
      </c>
      <c r="AD32" s="545">
        <f t="shared" ref="AD32:AD43" si="6">$H$35*INDEX($D$31:$D$43,MATCH(AB32,$B$31:$B$43,0))</f>
        <v>0</v>
      </c>
      <c r="AE32" s="549">
        <f t="shared" ref="AE32:AE43" si="7">AD32-(INDEX($D$31:$D$43,MATCH(AB32,$B$31:$B$43,0)))</f>
        <v>0</v>
      </c>
      <c r="AF32" s="564">
        <f t="shared" ref="AF32:AF43" si="8">$H$35*INDEX($E$31:$E$43,MATCH(AB32,$B$31:$B$43,0))</f>
        <v>0</v>
      </c>
      <c r="AG32" s="545">
        <f t="shared" ref="AG32:AG43" si="9">$H$35*INDEX($F$31:$F$43,MATCH(AB32,$B$31:$B$43,0))</f>
        <v>0</v>
      </c>
      <c r="AH32" s="549">
        <f t="shared" ref="AH32:AH43" si="10">AG32-(INDEX($F$31:$F$43,MATCH(AB32,$B$31:$B$43,0)))</f>
        <v>0</v>
      </c>
      <c r="BA32" s="197" t="s">
        <v>368</v>
      </c>
    </row>
    <row r="33" spans="2:53" ht="18.75" customHeight="1" outlineLevel="1" thickBot="1" x14ac:dyDescent="0.4">
      <c r="B33" s="702" t="str" cm="1">
        <f t="array" ref="B33">IF(IFERROR(INDEX($B$50:$B$1700,MATCH(0,COUNTIF($B$29:B32,$B$50:$B$1700),0)),"")=0,"",IFERROR(INDEX($B$50:$B$1700,MATCH(0,COUNTIF($B$29:B32,$B$50:$B$1700),0)),""))</f>
        <v/>
      </c>
      <c r="C33" s="907">
        <f t="shared" si="0"/>
        <v>0</v>
      </c>
      <c r="D33" s="908">
        <f t="shared" si="1"/>
        <v>0</v>
      </c>
      <c r="E33" s="909">
        <f t="shared" si="2"/>
        <v>0</v>
      </c>
      <c r="F33" s="910">
        <f t="shared" si="3"/>
        <v>0</v>
      </c>
      <c r="G33" s="649"/>
      <c r="H33" s="872" t="s">
        <v>258</v>
      </c>
      <c r="I33" s="911">
        <f>SUMIFS($J$50:$J$1700,$C$50:$C$1700,$H$33,$D$50:$D$1700,"")</f>
        <v>0</v>
      </c>
      <c r="J33" s="871">
        <f>SUMIFS($K$50:$K$1700,$C$50:$C$1700,$H$33,$D$50:$D$1700,"")</f>
        <v>0</v>
      </c>
      <c r="K33" s="809"/>
      <c r="L33" s="706"/>
      <c r="M33" s="638"/>
      <c r="N33" s="747" t="str">
        <f>IF(ISBLANK(M33),"",N32+M33)</f>
        <v/>
      </c>
      <c r="O33" s="779"/>
      <c r="P33" s="180"/>
      <c r="U33" s="544" t="s">
        <v>257</v>
      </c>
      <c r="V33" s="562">
        <f>I32*$H$35</f>
        <v>0</v>
      </c>
      <c r="W33" s="563">
        <f>J32*$H$35</f>
        <v>0</v>
      </c>
      <c r="X33" s="549">
        <f>W33</f>
        <v>0</v>
      </c>
      <c r="Y33" s="547">
        <v>59205000</v>
      </c>
      <c r="AB33" s="83" t="str">
        <f t="shared" si="4"/>
        <v/>
      </c>
      <c r="AC33" s="564">
        <f t="shared" si="5"/>
        <v>0</v>
      </c>
      <c r="AD33" s="545">
        <f t="shared" si="6"/>
        <v>0</v>
      </c>
      <c r="AE33" s="549">
        <f t="shared" si="7"/>
        <v>0</v>
      </c>
      <c r="AF33" s="564">
        <f t="shared" si="8"/>
        <v>0</v>
      </c>
      <c r="AG33" s="545">
        <f t="shared" si="9"/>
        <v>0</v>
      </c>
      <c r="AH33" s="549">
        <f t="shared" si="10"/>
        <v>0</v>
      </c>
      <c r="BA33" s="197" t="s">
        <v>370</v>
      </c>
    </row>
    <row r="34" spans="2:53" ht="18.75" customHeight="1" outlineLevel="1" thickBot="1" x14ac:dyDescent="0.4">
      <c r="B34" s="702" t="str" cm="1">
        <f t="array" ref="B34">IF(IFERROR(INDEX($B$50:$B$1700,MATCH(0,COUNTIF($B$29:B33,$B$50:$B$1700),0)),"")=0,"",IFERROR(INDEX($B$50:$B$1700,MATCH(0,COUNTIF($B$29:B33,$B$50:$B$1700),0)),""))</f>
        <v/>
      </c>
      <c r="C34" s="907">
        <f t="shared" si="0"/>
        <v>0</v>
      </c>
      <c r="D34" s="908">
        <f t="shared" si="1"/>
        <v>0</v>
      </c>
      <c r="E34" s="909">
        <f t="shared" si="2"/>
        <v>0</v>
      </c>
      <c r="F34" s="910">
        <f t="shared" si="3"/>
        <v>0</v>
      </c>
      <c r="G34" s="912"/>
      <c r="H34" s="873" t="s">
        <v>281</v>
      </c>
      <c r="I34" s="913">
        <f>SUM(I31:I33)</f>
        <v>0</v>
      </c>
      <c r="J34" s="874">
        <f>SUM(J31:J33)</f>
        <v>0</v>
      </c>
      <c r="K34" s="809"/>
      <c r="L34" s="706"/>
      <c r="M34" s="638"/>
      <c r="N34" s="747" t="str">
        <f t="shared" ref="N34:N35" si="11">IF(ISBLANK(M34),"",N33+M34)</f>
        <v/>
      </c>
      <c r="O34" s="779"/>
      <c r="P34" s="180"/>
      <c r="U34" s="544" t="s">
        <v>258</v>
      </c>
      <c r="V34" s="562">
        <f>I33*$H$35</f>
        <v>0</v>
      </c>
      <c r="W34" s="563">
        <f>J33*$H$35</f>
        <v>0</v>
      </c>
      <c r="X34" s="549">
        <f>W34</f>
        <v>0</v>
      </c>
      <c r="Y34" s="547">
        <v>59203020</v>
      </c>
      <c r="AB34" s="83" t="str">
        <f t="shared" si="4"/>
        <v/>
      </c>
      <c r="AC34" s="564">
        <f t="shared" si="5"/>
        <v>0</v>
      </c>
      <c r="AD34" s="545">
        <f t="shared" si="6"/>
        <v>0</v>
      </c>
      <c r="AE34" s="549">
        <f t="shared" si="7"/>
        <v>0</v>
      </c>
      <c r="AF34" s="564">
        <f t="shared" si="8"/>
        <v>0</v>
      </c>
      <c r="AG34" s="545">
        <f t="shared" si="9"/>
        <v>0</v>
      </c>
      <c r="AH34" s="549">
        <f t="shared" si="10"/>
        <v>0</v>
      </c>
      <c r="BA34" s="395" t="s">
        <v>371</v>
      </c>
    </row>
    <row r="35" spans="2:53" ht="18.75" customHeight="1" outlineLevel="1" x14ac:dyDescent="0.35">
      <c r="B35" s="702" t="str" cm="1">
        <f t="array" ref="B35">IF(IFERROR(INDEX($B$50:$B$1700,MATCH(0,COUNTIF($B$29:B34,$B$50:$B$1700),0)),"")=0,"",IFERROR(INDEX($B$50:$B$1700,MATCH(0,COUNTIF($B$29:B34,$B$50:$B$1700),0)),""))</f>
        <v/>
      </c>
      <c r="C35" s="907">
        <f t="shared" si="0"/>
        <v>0</v>
      </c>
      <c r="D35" s="908">
        <f t="shared" si="1"/>
        <v>0</v>
      </c>
      <c r="E35" s="909">
        <f t="shared" si="2"/>
        <v>0</v>
      </c>
      <c r="F35" s="910">
        <f t="shared" si="3"/>
        <v>0</v>
      </c>
      <c r="G35" s="912"/>
      <c r="H35" s="668"/>
      <c r="I35" s="914">
        <f>ROUND(H35*I34,0)</f>
        <v>0</v>
      </c>
      <c r="J35" s="643">
        <f>ROUND(H35*J34,2)</f>
        <v>0</v>
      </c>
      <c r="K35" s="809"/>
      <c r="L35" s="706"/>
      <c r="M35" s="638"/>
      <c r="N35" s="747" t="str">
        <f t="shared" si="11"/>
        <v/>
      </c>
      <c r="O35" s="779"/>
      <c r="P35" s="180"/>
      <c r="U35" s="181" t="s">
        <v>259</v>
      </c>
      <c r="V35" s="565">
        <f>SUM(V31:V34)</f>
        <v>0</v>
      </c>
      <c r="W35" s="566">
        <f>SUM(W31:W34)</f>
        <v>0</v>
      </c>
      <c r="X35" s="566">
        <f>SUM(X31:X34)</f>
        <v>0</v>
      </c>
      <c r="Y35" s="550"/>
      <c r="AB35" s="83" t="str">
        <f t="shared" si="4"/>
        <v/>
      </c>
      <c r="AC35" s="564">
        <f t="shared" si="5"/>
        <v>0</v>
      </c>
      <c r="AD35" s="545">
        <f t="shared" si="6"/>
        <v>0</v>
      </c>
      <c r="AE35" s="549">
        <f t="shared" si="7"/>
        <v>0</v>
      </c>
      <c r="AF35" s="564">
        <f t="shared" si="8"/>
        <v>0</v>
      </c>
      <c r="AG35" s="545">
        <f t="shared" si="9"/>
        <v>0</v>
      </c>
      <c r="AH35" s="549">
        <f t="shared" si="10"/>
        <v>0</v>
      </c>
    </row>
    <row r="36" spans="2:53" ht="18.75" customHeight="1" outlineLevel="1" x14ac:dyDescent="0.35">
      <c r="B36" s="702" t="str" cm="1">
        <f t="array" ref="B36">IF(IFERROR(INDEX($B$50:$B$1700,MATCH(0,COUNTIF($B$29:B35,$B$50:$B$1700),0)),"")=0,"",IFERROR(INDEX($B$50:$B$1700,MATCH(0,COUNTIF($B$29:B35,$B$50:$B$1700),0)),""))</f>
        <v/>
      </c>
      <c r="C36" s="907">
        <f t="shared" si="0"/>
        <v>0</v>
      </c>
      <c r="D36" s="908">
        <f t="shared" si="1"/>
        <v>0</v>
      </c>
      <c r="E36" s="909">
        <f t="shared" si="2"/>
        <v>0</v>
      </c>
      <c r="F36" s="910">
        <f t="shared" si="3"/>
        <v>0</v>
      </c>
      <c r="G36" s="912"/>
      <c r="H36" s="915"/>
      <c r="I36" s="916"/>
      <c r="J36" s="917"/>
      <c r="K36" s="809"/>
      <c r="L36" s="809"/>
      <c r="M36" s="809"/>
      <c r="N36" s="809"/>
      <c r="O36" s="779"/>
      <c r="P36" s="180"/>
      <c r="AB36" s="83" t="str">
        <f t="shared" si="4"/>
        <v/>
      </c>
      <c r="AC36" s="564">
        <f t="shared" si="5"/>
        <v>0</v>
      </c>
      <c r="AD36" s="545">
        <f t="shared" si="6"/>
        <v>0</v>
      </c>
      <c r="AE36" s="549">
        <f t="shared" si="7"/>
        <v>0</v>
      </c>
      <c r="AF36" s="564">
        <f t="shared" si="8"/>
        <v>0</v>
      </c>
      <c r="AG36" s="545">
        <f t="shared" si="9"/>
        <v>0</v>
      </c>
      <c r="AH36" s="549">
        <f t="shared" si="10"/>
        <v>0</v>
      </c>
      <c r="BA36" s="537" t="s">
        <v>372</v>
      </c>
    </row>
    <row r="37" spans="2:53" ht="18.75" customHeight="1" outlineLevel="1" thickBot="1" x14ac:dyDescent="0.4">
      <c r="B37" s="702" t="str" cm="1">
        <f t="array" ref="B37">IF(IFERROR(INDEX($B$50:$B$1700,MATCH(0,COUNTIF($B$29:B36,$B$50:$B$1700),0)),"")=0,"",IFERROR(INDEX($B$50:$B$1700,MATCH(0,COUNTIF($B$29:B36,$B$50:$B$1700),0)),""))</f>
        <v/>
      </c>
      <c r="C37" s="907">
        <f t="shared" si="0"/>
        <v>0</v>
      </c>
      <c r="D37" s="908">
        <f t="shared" si="1"/>
        <v>0</v>
      </c>
      <c r="E37" s="909">
        <f t="shared" si="2"/>
        <v>0</v>
      </c>
      <c r="F37" s="910">
        <f t="shared" si="3"/>
        <v>0</v>
      </c>
      <c r="G37" s="912"/>
      <c r="H37" s="649"/>
      <c r="I37" s="649"/>
      <c r="J37" s="649"/>
      <c r="K37" s="809"/>
      <c r="L37" s="1027" t="s">
        <v>261</v>
      </c>
      <c r="M37" s="1027"/>
      <c r="N37" s="1027"/>
      <c r="O37" s="779"/>
      <c r="P37" s="180"/>
      <c r="AB37" s="83" t="str">
        <f t="shared" si="4"/>
        <v/>
      </c>
      <c r="AC37" s="564">
        <f t="shared" si="5"/>
        <v>0</v>
      </c>
      <c r="AD37" s="545">
        <f t="shared" si="6"/>
        <v>0</v>
      </c>
      <c r="AE37" s="549">
        <f t="shared" si="7"/>
        <v>0</v>
      </c>
      <c r="AF37" s="564">
        <f t="shared" si="8"/>
        <v>0</v>
      </c>
      <c r="AG37" s="545">
        <f t="shared" si="9"/>
        <v>0</v>
      </c>
      <c r="AH37" s="549">
        <f t="shared" si="10"/>
        <v>0</v>
      </c>
    </row>
    <row r="38" spans="2:53" ht="18.75" customHeight="1" outlineLevel="1" thickBot="1" x14ac:dyDescent="0.4">
      <c r="B38" s="702" t="str" cm="1">
        <f t="array" ref="B38">IF(IFERROR(INDEX($B$50:$B$1700,MATCH(0,COUNTIF($B$29:B37,$B$50:$B$1700),0)),"")=0,"",IFERROR(INDEX($B$50:$B$1700,MATCH(0,COUNTIF($B$29:B37,$B$50:$B$1700),0)),""))</f>
        <v/>
      </c>
      <c r="C38" s="907">
        <f t="shared" si="0"/>
        <v>0</v>
      </c>
      <c r="D38" s="908">
        <f t="shared" si="1"/>
        <v>0</v>
      </c>
      <c r="E38" s="909">
        <f t="shared" si="2"/>
        <v>0</v>
      </c>
      <c r="F38" s="910">
        <f t="shared" si="3"/>
        <v>0</v>
      </c>
      <c r="G38" s="912"/>
      <c r="H38" s="1254" t="s">
        <v>260</v>
      </c>
      <c r="I38" s="1344"/>
      <c r="J38" s="1255"/>
      <c r="K38" s="809"/>
      <c r="L38" s="1027" t="s">
        <v>253</v>
      </c>
      <c r="M38" s="1009" t="s">
        <v>254</v>
      </c>
      <c r="N38" s="1009" t="s">
        <v>255</v>
      </c>
      <c r="O38" s="779"/>
      <c r="P38" s="180"/>
      <c r="AB38" s="83" t="str">
        <f t="shared" si="4"/>
        <v/>
      </c>
      <c r="AC38" s="564">
        <f t="shared" si="5"/>
        <v>0</v>
      </c>
      <c r="AD38" s="545">
        <f t="shared" si="6"/>
        <v>0</v>
      </c>
      <c r="AE38" s="549">
        <f t="shared" si="7"/>
        <v>0</v>
      </c>
      <c r="AF38" s="564">
        <f t="shared" si="8"/>
        <v>0</v>
      </c>
      <c r="AG38" s="545">
        <f t="shared" si="9"/>
        <v>0</v>
      </c>
      <c r="AH38" s="549">
        <f t="shared" si="10"/>
        <v>0</v>
      </c>
      <c r="BA38" s="395" t="s">
        <v>373</v>
      </c>
    </row>
    <row r="39" spans="2:53" ht="18.75" customHeight="1" outlineLevel="1" thickBot="1" x14ac:dyDescent="0.4">
      <c r="B39" s="702" t="str" cm="1">
        <f t="array" ref="B39">IF(IFERROR(INDEX($B$50:$B$1700,MATCH(0,COUNTIF($B$29:B38,$B$50:$B$1700),0)),"")=0,"",IFERROR(INDEX($B$50:$B$1700,MATCH(0,COUNTIF($B$29:B38,$B$50:$B$1700),0)),""))</f>
        <v/>
      </c>
      <c r="C39" s="907">
        <f t="shared" si="0"/>
        <v>0</v>
      </c>
      <c r="D39" s="908">
        <f t="shared" si="1"/>
        <v>0</v>
      </c>
      <c r="E39" s="909">
        <f t="shared" si="2"/>
        <v>0</v>
      </c>
      <c r="F39" s="910">
        <f t="shared" si="3"/>
        <v>0</v>
      </c>
      <c r="G39" s="649"/>
      <c r="H39" s="918" t="s">
        <v>422</v>
      </c>
      <c r="I39" s="919" t="s">
        <v>330</v>
      </c>
      <c r="J39" s="920" t="s">
        <v>252</v>
      </c>
      <c r="K39" s="809"/>
      <c r="L39" s="1027"/>
      <c r="M39" s="1009"/>
      <c r="N39" s="1009"/>
      <c r="O39" s="779"/>
      <c r="U39" s="1240" t="s">
        <v>260</v>
      </c>
      <c r="V39" s="1241"/>
      <c r="W39" s="1241"/>
      <c r="X39" s="1241"/>
      <c r="Y39" s="1242"/>
      <c r="AB39" s="83" t="str">
        <f t="shared" si="4"/>
        <v/>
      </c>
      <c r="AC39" s="564">
        <f t="shared" si="5"/>
        <v>0</v>
      </c>
      <c r="AD39" s="545">
        <f t="shared" si="6"/>
        <v>0</v>
      </c>
      <c r="AE39" s="549">
        <f t="shared" si="7"/>
        <v>0</v>
      </c>
      <c r="AF39" s="564">
        <f t="shared" si="8"/>
        <v>0</v>
      </c>
      <c r="AG39" s="545">
        <f t="shared" si="9"/>
        <v>0</v>
      </c>
      <c r="AH39" s="549">
        <f t="shared" si="10"/>
        <v>0</v>
      </c>
      <c r="BA39" s="395" t="s">
        <v>374</v>
      </c>
    </row>
    <row r="40" spans="2:53" ht="18.75" customHeight="1" outlineLevel="1" x14ac:dyDescent="0.35">
      <c r="B40" s="702" t="str" cm="1">
        <f t="array" ref="B40">IF(IFERROR(INDEX($B$50:$B$1700,MATCH(0,COUNTIF($B$29:B39,$B$50:$B$1700),0)),"")=0,"",IFERROR(INDEX($B$50:$B$1700,MATCH(0,COUNTIF($B$29:B39,$B$50:$B$1700),0)),""))</f>
        <v/>
      </c>
      <c r="C40" s="907">
        <f t="shared" si="0"/>
        <v>0</v>
      </c>
      <c r="D40" s="908">
        <f t="shared" si="1"/>
        <v>0</v>
      </c>
      <c r="E40" s="909">
        <f t="shared" si="2"/>
        <v>0</v>
      </c>
      <c r="F40" s="910">
        <f t="shared" si="3"/>
        <v>0</v>
      </c>
      <c r="G40" s="649"/>
      <c r="H40" s="868" t="s">
        <v>256</v>
      </c>
      <c r="I40" s="911">
        <f>SUM($L$50:$L$1700)-I42-I41</f>
        <v>0</v>
      </c>
      <c r="J40" s="869">
        <f>SUM($M$50:$M$1700)-J42-J41</f>
        <v>0</v>
      </c>
      <c r="K40" s="809"/>
      <c r="L40" s="706"/>
      <c r="M40" s="707"/>
      <c r="N40" s="747">
        <f>M40</f>
        <v>0</v>
      </c>
      <c r="O40" s="779"/>
      <c r="U40" s="1243"/>
      <c r="V40" s="1244" t="s">
        <v>322</v>
      </c>
      <c r="W40" s="1244" t="s">
        <v>252</v>
      </c>
      <c r="X40" s="1244" t="s">
        <v>323</v>
      </c>
      <c r="Y40" s="1244" t="s">
        <v>324</v>
      </c>
      <c r="AB40" s="83" t="str">
        <f t="shared" si="4"/>
        <v/>
      </c>
      <c r="AC40" s="564">
        <f t="shared" si="5"/>
        <v>0</v>
      </c>
      <c r="AD40" s="545">
        <f t="shared" si="6"/>
        <v>0</v>
      </c>
      <c r="AE40" s="549">
        <f t="shared" si="7"/>
        <v>0</v>
      </c>
      <c r="AF40" s="564">
        <f t="shared" si="8"/>
        <v>0</v>
      </c>
      <c r="AG40" s="545">
        <f t="shared" si="9"/>
        <v>0</v>
      </c>
      <c r="AH40" s="549">
        <f t="shared" si="10"/>
        <v>0</v>
      </c>
      <c r="BA40" s="395" t="s">
        <v>375</v>
      </c>
    </row>
    <row r="41" spans="2:53" ht="18.75" customHeight="1" outlineLevel="1" x14ac:dyDescent="0.35">
      <c r="B41" s="702" t="str" cm="1">
        <f t="array" ref="B41">IF(IFERROR(INDEX($B$50:$B$1700,MATCH(0,COUNTIF($B$29:B40,$B$50:$B$1700),0)),"")=0,"",IFERROR(INDEX($B$50:$B$1700,MATCH(0,COUNTIF($B$29:B40,$B$50:$B$1700),0)),""))</f>
        <v/>
      </c>
      <c r="C41" s="907">
        <f t="shared" ref="C41:C43" si="12">SUMIF($B$50:$B$1700,$B41,J$50:J$1700)</f>
        <v>0</v>
      </c>
      <c r="D41" s="908">
        <f t="shared" ref="D41:D43" si="13">SUMIF($B$50:$B$1700,$B41,K$50:K$1700)</f>
        <v>0</v>
      </c>
      <c r="E41" s="909">
        <f t="shared" ref="E41:E43" si="14">SUMIF($B$50:$B$1700,$B41,L$50:L$1700)</f>
        <v>0</v>
      </c>
      <c r="F41" s="910">
        <f t="shared" ref="F41:F43" si="15">SUMIF($B$50:$B$1700,$B41,M$50:M$1700)</f>
        <v>0</v>
      </c>
      <c r="G41" s="649"/>
      <c r="H41" s="870" t="s">
        <v>423</v>
      </c>
      <c r="I41" s="911">
        <f>SUMIFS($L$50:$L$1700,$D$50:$D$1700,$D$47)</f>
        <v>0</v>
      </c>
      <c r="J41" s="871">
        <f>SUMIFS($M$50:$M$1700,$D$50:$D$1700,$D$47)</f>
        <v>0</v>
      </c>
      <c r="K41" s="809"/>
      <c r="L41" s="706"/>
      <c r="M41" s="638"/>
      <c r="N41" s="747" t="str">
        <f>IF(ISBLANK(M41),"",N40+M41)</f>
        <v/>
      </c>
      <c r="O41" s="779"/>
      <c r="P41" s="101"/>
      <c r="U41" s="1243"/>
      <c r="V41" s="1244"/>
      <c r="W41" s="1244"/>
      <c r="X41" s="1244"/>
      <c r="Y41" s="1244"/>
      <c r="AB41" s="83" t="str">
        <f t="shared" si="4"/>
        <v/>
      </c>
      <c r="AC41" s="564">
        <f t="shared" si="5"/>
        <v>0</v>
      </c>
      <c r="AD41" s="545">
        <f t="shared" si="6"/>
        <v>0</v>
      </c>
      <c r="AE41" s="549">
        <f t="shared" si="7"/>
        <v>0</v>
      </c>
      <c r="AF41" s="564">
        <f t="shared" si="8"/>
        <v>0</v>
      </c>
      <c r="AG41" s="545">
        <f t="shared" si="9"/>
        <v>0</v>
      </c>
      <c r="AH41" s="549">
        <f t="shared" si="10"/>
        <v>0</v>
      </c>
      <c r="BA41" s="395" t="s">
        <v>376</v>
      </c>
    </row>
    <row r="42" spans="2:53" ht="18.75" customHeight="1" outlineLevel="1" thickBot="1" x14ac:dyDescent="0.4">
      <c r="B42" s="702" t="str" cm="1">
        <f t="array" ref="B42">IF(IFERROR(INDEX($B$50:$B$1700,MATCH(0,COUNTIF($B$29:B41,$B$50:$B$1700),0)),"")=0,"",IFERROR(INDEX($B$50:$B$1700,MATCH(0,COUNTIF($B$29:B41,$B$50:$B$1700),0)),""))</f>
        <v/>
      </c>
      <c r="C42" s="907">
        <f t="shared" si="12"/>
        <v>0</v>
      </c>
      <c r="D42" s="908">
        <f t="shared" si="13"/>
        <v>0</v>
      </c>
      <c r="E42" s="909">
        <f t="shared" si="14"/>
        <v>0</v>
      </c>
      <c r="F42" s="910">
        <f t="shared" si="15"/>
        <v>0</v>
      </c>
      <c r="G42" s="649"/>
      <c r="H42" s="872" t="s">
        <v>258</v>
      </c>
      <c r="I42" s="911">
        <f>SUMIFS($L$50:$L$1700,$C$50:$C$1700,$H$42,$D$50:$D$1700,"&lt;&gt;"&amp;D47)</f>
        <v>0</v>
      </c>
      <c r="J42" s="871">
        <f>SUMIFS($M$50:$M$1700,$C$50:$C$1700,$H$42,$D$50:$D$1700,"&lt;&gt;"&amp;D47)</f>
        <v>0</v>
      </c>
      <c r="K42" s="809"/>
      <c r="L42" s="706"/>
      <c r="M42" s="638"/>
      <c r="N42" s="747" t="str">
        <f>IF(ISBLANK(M42),"",N41+M42)</f>
        <v/>
      </c>
      <c r="O42" s="779"/>
      <c r="P42" s="241"/>
      <c r="U42" s="544" t="s">
        <v>256</v>
      </c>
      <c r="V42" s="562">
        <f>I40*$H$44</f>
        <v>0</v>
      </c>
      <c r="W42" s="563">
        <f>J40*$H$44</f>
        <v>0</v>
      </c>
      <c r="X42" s="546">
        <f>W42-X43</f>
        <v>0</v>
      </c>
      <c r="Y42" s="547">
        <v>59202003</v>
      </c>
      <c r="AB42" s="83" t="str">
        <f t="shared" si="4"/>
        <v/>
      </c>
      <c r="AC42" s="564">
        <f t="shared" si="5"/>
        <v>0</v>
      </c>
      <c r="AD42" s="545">
        <f t="shared" si="6"/>
        <v>0</v>
      </c>
      <c r="AE42" s="549">
        <f t="shared" si="7"/>
        <v>0</v>
      </c>
      <c r="AF42" s="564">
        <f t="shared" si="8"/>
        <v>0</v>
      </c>
      <c r="AG42" s="545">
        <f t="shared" si="9"/>
        <v>0</v>
      </c>
      <c r="AH42" s="549">
        <f t="shared" si="10"/>
        <v>0</v>
      </c>
      <c r="BA42" s="395" t="s">
        <v>377</v>
      </c>
    </row>
    <row r="43" spans="2:53" ht="18.75" customHeight="1" outlineLevel="1" thickBot="1" x14ac:dyDescent="0.4">
      <c r="B43" s="702" t="str" cm="1">
        <f t="array" ref="B43">IF(IFERROR(INDEX($B$50:$B$1700,MATCH(0,COUNTIF($B$29:B42,$B$50:$B$1700),0)),"")=0,"",IFERROR(INDEX($B$50:$B$1700,MATCH(0,COUNTIF($B$29:B42,$B$50:$B$1700),0)),""))</f>
        <v/>
      </c>
      <c r="C43" s="907">
        <f t="shared" si="12"/>
        <v>0</v>
      </c>
      <c r="D43" s="908">
        <f t="shared" si="13"/>
        <v>0</v>
      </c>
      <c r="E43" s="909">
        <f t="shared" si="14"/>
        <v>0</v>
      </c>
      <c r="F43" s="910">
        <f t="shared" si="15"/>
        <v>0</v>
      </c>
      <c r="G43" s="649"/>
      <c r="H43" s="873" t="s">
        <v>281</v>
      </c>
      <c r="I43" s="913">
        <f>SUM(I40:I42)</f>
        <v>0</v>
      </c>
      <c r="J43" s="874">
        <f>SUM(J40:J42)</f>
        <v>0</v>
      </c>
      <c r="K43" s="809"/>
      <c r="L43" s="706"/>
      <c r="M43" s="638"/>
      <c r="N43" s="747" t="str">
        <f>IF(ISBLANK(M43),"",N42+M43)</f>
        <v/>
      </c>
      <c r="O43" s="779"/>
      <c r="P43" s="180"/>
      <c r="U43" s="544"/>
      <c r="V43" s="544"/>
      <c r="W43" s="545"/>
      <c r="X43" s="548">
        <v>0</v>
      </c>
      <c r="Y43" s="547"/>
      <c r="AB43" s="83" t="str">
        <f t="shared" si="4"/>
        <v/>
      </c>
      <c r="AC43" s="564">
        <f t="shared" si="5"/>
        <v>0</v>
      </c>
      <c r="AD43" s="545">
        <f t="shared" si="6"/>
        <v>0</v>
      </c>
      <c r="AE43" s="549">
        <f t="shared" si="7"/>
        <v>0</v>
      </c>
      <c r="AF43" s="564">
        <f t="shared" si="8"/>
        <v>0</v>
      </c>
      <c r="AG43" s="545">
        <f t="shared" si="9"/>
        <v>0</v>
      </c>
      <c r="AH43" s="549">
        <f t="shared" si="10"/>
        <v>0</v>
      </c>
      <c r="BA43" s="395" t="s">
        <v>378</v>
      </c>
    </row>
    <row r="44" spans="2:53" ht="18.75" customHeight="1" outlineLevel="1" x14ac:dyDescent="0.35">
      <c r="B44" s="921" t="s">
        <v>424</v>
      </c>
      <c r="C44" s="922">
        <f>SUM(C31:C43)</f>
        <v>0</v>
      </c>
      <c r="D44" s="923">
        <f>SUM(D31:D43)</f>
        <v>0</v>
      </c>
      <c r="E44" s="922">
        <f>SUM(E31:E43)</f>
        <v>0</v>
      </c>
      <c r="F44" s="923">
        <f>SUM(F31:F43)</f>
        <v>0</v>
      </c>
      <c r="G44" s="912"/>
      <c r="H44" s="668"/>
      <c r="I44" s="914">
        <f>ROUND(H44*I43,0)</f>
        <v>0</v>
      </c>
      <c r="J44" s="643">
        <f>ROUND(H44*J43,2)</f>
        <v>0</v>
      </c>
      <c r="K44" s="809"/>
      <c r="L44" s="706"/>
      <c r="M44" s="638"/>
      <c r="N44" s="747" t="str">
        <f>IF(ISBLANK(M44),"",N43+M44)</f>
        <v/>
      </c>
      <c r="O44" s="779"/>
      <c r="U44" s="544" t="s">
        <v>257</v>
      </c>
      <c r="V44" s="562">
        <f>I41*$H$44</f>
        <v>0</v>
      </c>
      <c r="W44" s="563">
        <f>J41*$H$44</f>
        <v>0</v>
      </c>
      <c r="X44" s="549">
        <f>W44</f>
        <v>0</v>
      </c>
      <c r="Y44" s="547">
        <v>59205000</v>
      </c>
      <c r="AC44" s="564">
        <f>SUM(AC31:AC43)</f>
        <v>0</v>
      </c>
      <c r="AD44" s="545">
        <f t="shared" ref="AD44:AH44" si="16">SUM(AD31:AD43)</f>
        <v>0</v>
      </c>
      <c r="AE44" s="564">
        <f t="shared" si="16"/>
        <v>0</v>
      </c>
      <c r="AF44" s="564">
        <f t="shared" si="16"/>
        <v>0</v>
      </c>
      <c r="AG44" s="545">
        <f t="shared" si="16"/>
        <v>0</v>
      </c>
      <c r="AH44" s="564">
        <f t="shared" si="16"/>
        <v>0</v>
      </c>
    </row>
    <row r="45" spans="2:53" ht="18.75" customHeight="1" outlineLevel="1" thickBot="1" x14ac:dyDescent="0.4">
      <c r="B45" s="924"/>
      <c r="C45" s="732"/>
      <c r="D45" s="925"/>
      <c r="E45" s="796"/>
      <c r="F45" s="796"/>
      <c r="G45" s="796"/>
      <c r="H45" s="796"/>
      <c r="I45" s="887"/>
      <c r="J45" s="888"/>
      <c r="K45" s="888"/>
      <c r="L45" s="888"/>
      <c r="M45" s="888"/>
      <c r="N45" s="888"/>
      <c r="O45" s="926"/>
      <c r="P45" s="102"/>
      <c r="U45" s="544" t="s">
        <v>258</v>
      </c>
      <c r="V45" s="562">
        <f>I42*$H$44</f>
        <v>0</v>
      </c>
      <c r="W45" s="563">
        <f>J42*$H$44</f>
        <v>0</v>
      </c>
      <c r="X45" s="549">
        <f>W45</f>
        <v>0</v>
      </c>
      <c r="Y45" s="547">
        <v>59203020</v>
      </c>
    </row>
    <row r="46" spans="2:53" ht="18.75" customHeight="1" thickBot="1" x14ac:dyDescent="0.4">
      <c r="B46" s="1171"/>
      <c r="C46" s="1172"/>
      <c r="D46" s="1172"/>
      <c r="E46" s="1172"/>
      <c r="F46" s="1172"/>
      <c r="G46" s="1172"/>
      <c r="H46" s="1172"/>
      <c r="I46" s="1172"/>
      <c r="J46" s="1172"/>
      <c r="K46" s="1172"/>
      <c r="L46" s="1172"/>
      <c r="M46" s="1172"/>
      <c r="N46" s="1172"/>
      <c r="O46" s="1173"/>
      <c r="P46" s="239"/>
      <c r="U46" s="181" t="s">
        <v>259</v>
      </c>
      <c r="V46" s="565">
        <f>SUM(V42:V45)</f>
        <v>0</v>
      </c>
      <c r="W46" s="566">
        <f>SUM(W42:W45)</f>
        <v>0</v>
      </c>
      <c r="X46" s="566">
        <f t="shared" ref="X46" si="17">SUM(X42:X45)</f>
        <v>0</v>
      </c>
      <c r="Y46" s="550"/>
      <c r="BA46" s="551" t="s">
        <v>324</v>
      </c>
    </row>
    <row r="47" spans="2:53" ht="56.15" customHeight="1" thickBot="1" x14ac:dyDescent="0.4">
      <c r="B47" s="1341" t="s">
        <v>237</v>
      </c>
      <c r="C47" s="1342"/>
      <c r="D47" s="313">
        <v>2027</v>
      </c>
      <c r="E47" s="243"/>
      <c r="F47" s="244"/>
      <c r="G47" s="244"/>
      <c r="H47" s="1280" t="s">
        <v>331</v>
      </c>
      <c r="I47" s="1345"/>
      <c r="J47" s="246"/>
      <c r="K47" s="247"/>
      <c r="L47" s="247"/>
      <c r="M47" s="247"/>
      <c r="N47" s="247"/>
      <c r="O47" s="245"/>
      <c r="P47" s="102"/>
      <c r="R47" s="536"/>
      <c r="BA47" s="553">
        <v>15992056</v>
      </c>
    </row>
    <row r="48" spans="2:53" ht="15" thickBot="1" x14ac:dyDescent="0.4">
      <c r="B48" s="927"/>
      <c r="C48" s="928"/>
      <c r="D48" s="929"/>
      <c r="E48" s="930"/>
      <c r="F48" s="931"/>
      <c r="G48" s="931"/>
      <c r="H48" s="932"/>
      <c r="I48" s="933"/>
      <c r="J48" s="1337" t="s">
        <v>248</v>
      </c>
      <c r="K48" s="1338"/>
      <c r="L48" s="1339" t="s">
        <v>260</v>
      </c>
      <c r="M48" s="1340"/>
      <c r="N48" s="934"/>
      <c r="O48" s="935"/>
      <c r="P48" s="102"/>
      <c r="Q48" s="537" t="s">
        <v>259</v>
      </c>
      <c r="R48" s="552">
        <f>SUM(R50:R1700)</f>
        <v>0</v>
      </c>
      <c r="S48" s="552">
        <f>SUM(S50:S1700)</f>
        <v>0</v>
      </c>
      <c r="T48" s="552">
        <f>SUM(T50:T1700)</f>
        <v>0</v>
      </c>
      <c r="U48" s="552">
        <f>SUM(U50:U1700)</f>
        <v>0</v>
      </c>
      <c r="V48" s="395"/>
      <c r="W48" s="395"/>
      <c r="X48" s="395"/>
      <c r="Y48" s="395"/>
      <c r="BA48" s="553">
        <v>40001426</v>
      </c>
    </row>
    <row r="49" spans="2:53" ht="60.75" customHeight="1" thickBot="1" x14ac:dyDescent="0.4">
      <c r="B49" s="766" t="s">
        <v>265</v>
      </c>
      <c r="C49" s="767" t="s">
        <v>266</v>
      </c>
      <c r="D49" s="767" t="s">
        <v>267</v>
      </c>
      <c r="E49" s="835" t="s">
        <v>332</v>
      </c>
      <c r="F49" s="835" t="s">
        <v>268</v>
      </c>
      <c r="G49" s="835" t="s">
        <v>269</v>
      </c>
      <c r="H49" s="835" t="s">
        <v>333</v>
      </c>
      <c r="I49" s="835" t="s">
        <v>334</v>
      </c>
      <c r="J49" s="769" t="s">
        <v>428</v>
      </c>
      <c r="K49" s="769" t="s">
        <v>252</v>
      </c>
      <c r="L49" s="770" t="s">
        <v>428</v>
      </c>
      <c r="M49" s="770" t="s">
        <v>429</v>
      </c>
      <c r="N49" s="936" t="s">
        <v>271</v>
      </c>
      <c r="O49" s="835" t="s">
        <v>336</v>
      </c>
      <c r="P49" s="392"/>
      <c r="Q49" s="554" t="s">
        <v>353</v>
      </c>
      <c r="R49" s="470" t="s">
        <v>337</v>
      </c>
      <c r="S49" s="470" t="s">
        <v>338</v>
      </c>
      <c r="T49" s="470" t="s">
        <v>381</v>
      </c>
      <c r="U49" s="470" t="s">
        <v>382</v>
      </c>
      <c r="V49" s="395"/>
      <c r="W49" s="470" t="s">
        <v>353</v>
      </c>
      <c r="X49" s="470" t="s">
        <v>383</v>
      </c>
      <c r="Y49" s="470" t="s">
        <v>384</v>
      </c>
      <c r="Z49" s="1334" t="s">
        <v>271</v>
      </c>
      <c r="AA49" s="1335"/>
      <c r="AB49" s="1336"/>
      <c r="BA49" s="553">
        <v>41204000</v>
      </c>
    </row>
    <row r="50" spans="2:53" ht="18" customHeight="1" x14ac:dyDescent="0.35">
      <c r="B50" s="174"/>
      <c r="C50" s="147"/>
      <c r="D50" s="147"/>
      <c r="E50" s="202"/>
      <c r="F50" s="201"/>
      <c r="G50" s="203"/>
      <c r="H50" s="176"/>
      <c r="I50" s="176"/>
      <c r="J50" s="138"/>
      <c r="K50" s="291">
        <f t="shared" ref="K50" si="18">J50*$M$8</f>
        <v>0</v>
      </c>
      <c r="L50" s="327">
        <v>0</v>
      </c>
      <c r="M50" s="292">
        <f t="shared" ref="M50:M113" si="19">IF(O50="X",0,L50*$M$8)</f>
        <v>0</v>
      </c>
      <c r="N50" s="371"/>
      <c r="O50" s="150"/>
      <c r="P50" s="240"/>
      <c r="Q50" s="555" t="s">
        <v>351</v>
      </c>
      <c r="R50" s="567">
        <f>K50*$H$35</f>
        <v>0</v>
      </c>
      <c r="S50" s="567">
        <f>M50*$H$44</f>
        <v>0</v>
      </c>
      <c r="T50" s="567">
        <f>R50-K50</f>
        <v>0</v>
      </c>
      <c r="U50" s="567">
        <f>S50-M50</f>
        <v>0</v>
      </c>
      <c r="V50" s="557"/>
      <c r="W50" s="567" t="s">
        <v>351</v>
      </c>
      <c r="X50" s="567">
        <f>SUMIF($Q$50:$Q$1700,W50,$S$50:$S$1700)</f>
        <v>0</v>
      </c>
      <c r="Y50" s="567">
        <f>SUMIF($Q$50:$Q$1700,W50,$S$50:$S$1700)</f>
        <v>0</v>
      </c>
      <c r="Z50" s="633"/>
      <c r="AA50" s="634"/>
      <c r="AB50" s="635"/>
      <c r="BA50" s="553">
        <v>48000041</v>
      </c>
    </row>
    <row r="51" spans="2:53" ht="18" customHeight="1" x14ac:dyDescent="0.35">
      <c r="B51" s="178"/>
      <c r="C51" s="147"/>
      <c r="D51" s="147"/>
      <c r="E51" s="202"/>
      <c r="F51" s="119"/>
      <c r="G51" s="120"/>
      <c r="H51" s="176"/>
      <c r="I51" s="176"/>
      <c r="J51" s="138"/>
      <c r="K51" s="291">
        <f t="shared" ref="K51:K114" si="20">J51*$M$8</f>
        <v>0</v>
      </c>
      <c r="L51" s="327">
        <v>0</v>
      </c>
      <c r="M51" s="292">
        <f t="shared" si="19"/>
        <v>0</v>
      </c>
      <c r="N51" s="370"/>
      <c r="O51" s="150"/>
      <c r="P51" s="240"/>
      <c r="Q51" s="555"/>
      <c r="R51" s="567">
        <f t="shared" ref="R51:R114" si="21">K51*$H$35</f>
        <v>0</v>
      </c>
      <c r="S51" s="567">
        <f t="shared" ref="S51:S114" si="22">M51*$H$44</f>
        <v>0</v>
      </c>
      <c r="T51" s="567">
        <f t="shared" ref="T51:T114" si="23">R51-K51</f>
        <v>0</v>
      </c>
      <c r="U51" s="567">
        <f t="shared" ref="U51:U114" si="24">S51-M51</f>
        <v>0</v>
      </c>
      <c r="V51" s="557"/>
      <c r="W51" s="567" t="s">
        <v>354</v>
      </c>
      <c r="X51" s="567">
        <f t="shared" ref="X51:X66" si="25">SUMIF($S$50:$S$1700,W51,$T$50:$T$1700)</f>
        <v>0</v>
      </c>
      <c r="Y51" s="567">
        <f t="shared" ref="Y51:Y66" si="26">SUMIF($Q$50:$Q$1700,W51,$S$50:$S$1700)</f>
        <v>0</v>
      </c>
      <c r="Z51" s="633"/>
      <c r="AA51" s="634"/>
      <c r="AB51" s="635"/>
      <c r="BA51" s="553">
        <v>50460000</v>
      </c>
    </row>
    <row r="52" spans="2:53" ht="18" customHeight="1" x14ac:dyDescent="0.35">
      <c r="B52" s="178"/>
      <c r="C52" s="147"/>
      <c r="D52" s="147"/>
      <c r="E52" s="202"/>
      <c r="F52" s="119"/>
      <c r="G52" s="120"/>
      <c r="H52" s="176"/>
      <c r="I52" s="176"/>
      <c r="J52" s="138"/>
      <c r="K52" s="291">
        <f t="shared" si="20"/>
        <v>0</v>
      </c>
      <c r="L52" s="327">
        <v>0</v>
      </c>
      <c r="M52" s="292">
        <f t="shared" si="19"/>
        <v>0</v>
      </c>
      <c r="N52" s="371"/>
      <c r="O52" s="150"/>
      <c r="P52" s="240"/>
      <c r="Q52" s="555"/>
      <c r="R52" s="567">
        <f t="shared" si="21"/>
        <v>0</v>
      </c>
      <c r="S52" s="567">
        <f t="shared" si="22"/>
        <v>0</v>
      </c>
      <c r="T52" s="567">
        <f t="shared" si="23"/>
        <v>0</v>
      </c>
      <c r="U52" s="567">
        <f t="shared" si="24"/>
        <v>0</v>
      </c>
      <c r="V52" s="557"/>
      <c r="W52" s="567" t="s">
        <v>355</v>
      </c>
      <c r="X52" s="567">
        <f t="shared" si="25"/>
        <v>0</v>
      </c>
      <c r="Y52" s="567">
        <f t="shared" si="26"/>
        <v>0</v>
      </c>
      <c r="Z52" s="633"/>
      <c r="AA52" s="634"/>
      <c r="AB52" s="635"/>
      <c r="BA52" s="553">
        <v>59112000</v>
      </c>
    </row>
    <row r="53" spans="2:53" ht="18" customHeight="1" x14ac:dyDescent="0.35">
      <c r="B53" s="174"/>
      <c r="C53" s="147"/>
      <c r="D53" s="147"/>
      <c r="E53" s="202"/>
      <c r="F53" s="119"/>
      <c r="G53" s="120"/>
      <c r="H53" s="176"/>
      <c r="I53" s="176"/>
      <c r="J53" s="138"/>
      <c r="K53" s="291">
        <f t="shared" si="20"/>
        <v>0</v>
      </c>
      <c r="L53" s="327">
        <v>0</v>
      </c>
      <c r="M53" s="292">
        <f t="shared" si="19"/>
        <v>0</v>
      </c>
      <c r="N53" s="370"/>
      <c r="O53" s="150"/>
      <c r="P53" s="240"/>
      <c r="Q53" s="555"/>
      <c r="R53" s="567">
        <f t="shared" si="21"/>
        <v>0</v>
      </c>
      <c r="S53" s="567">
        <f t="shared" si="22"/>
        <v>0</v>
      </c>
      <c r="T53" s="567">
        <f t="shared" si="23"/>
        <v>0</v>
      </c>
      <c r="U53" s="567">
        <f t="shared" si="24"/>
        <v>0</v>
      </c>
      <c r="V53" s="557"/>
      <c r="W53" s="567" t="s">
        <v>356</v>
      </c>
      <c r="X53" s="567">
        <f t="shared" si="25"/>
        <v>0</v>
      </c>
      <c r="Y53" s="567">
        <f t="shared" si="26"/>
        <v>0</v>
      </c>
      <c r="Z53" s="633"/>
      <c r="AA53" s="634"/>
      <c r="AB53" s="635"/>
      <c r="BA53" s="553">
        <v>59202000</v>
      </c>
    </row>
    <row r="54" spans="2:53" ht="18" customHeight="1" x14ac:dyDescent="0.35">
      <c r="B54" s="178"/>
      <c r="C54" s="147"/>
      <c r="D54" s="147"/>
      <c r="E54" s="202"/>
      <c r="F54" s="119"/>
      <c r="G54" s="120"/>
      <c r="H54" s="176"/>
      <c r="I54" s="176"/>
      <c r="J54" s="138"/>
      <c r="K54" s="291">
        <f t="shared" si="20"/>
        <v>0</v>
      </c>
      <c r="L54" s="327">
        <v>0</v>
      </c>
      <c r="M54" s="292">
        <f t="shared" si="19"/>
        <v>0</v>
      </c>
      <c r="N54" s="370"/>
      <c r="O54" s="150"/>
      <c r="P54" s="240"/>
      <c r="Q54" s="555"/>
      <c r="R54" s="567">
        <f t="shared" si="21"/>
        <v>0</v>
      </c>
      <c r="S54" s="567">
        <f t="shared" si="22"/>
        <v>0</v>
      </c>
      <c r="T54" s="567">
        <f t="shared" si="23"/>
        <v>0</v>
      </c>
      <c r="U54" s="567">
        <f t="shared" si="24"/>
        <v>0</v>
      </c>
      <c r="V54" s="557"/>
      <c r="W54" s="567" t="s">
        <v>359</v>
      </c>
      <c r="X54" s="567">
        <f t="shared" si="25"/>
        <v>0</v>
      </c>
      <c r="Y54" s="567">
        <f t="shared" si="26"/>
        <v>0</v>
      </c>
      <c r="Z54" s="633"/>
      <c r="AA54" s="634"/>
      <c r="AB54" s="635"/>
      <c r="BA54" s="553">
        <v>59202003</v>
      </c>
    </row>
    <row r="55" spans="2:53" ht="18" customHeight="1" x14ac:dyDescent="0.35">
      <c r="B55" s="178"/>
      <c r="C55" s="147"/>
      <c r="D55" s="147"/>
      <c r="E55" s="202"/>
      <c r="F55" s="119"/>
      <c r="G55" s="120"/>
      <c r="H55" s="176"/>
      <c r="I55" s="176"/>
      <c r="J55" s="138"/>
      <c r="K55" s="291">
        <f t="shared" si="20"/>
        <v>0</v>
      </c>
      <c r="L55" s="327">
        <v>0</v>
      </c>
      <c r="M55" s="292">
        <f t="shared" si="19"/>
        <v>0</v>
      </c>
      <c r="N55" s="370"/>
      <c r="O55" s="150"/>
      <c r="P55" s="240"/>
      <c r="Q55" s="555"/>
      <c r="R55" s="567">
        <f t="shared" si="21"/>
        <v>0</v>
      </c>
      <c r="S55" s="567">
        <f t="shared" si="22"/>
        <v>0</v>
      </c>
      <c r="T55" s="567">
        <f t="shared" si="23"/>
        <v>0</v>
      </c>
      <c r="U55" s="567">
        <f t="shared" si="24"/>
        <v>0</v>
      </c>
      <c r="V55" s="557"/>
      <c r="W55" s="567" t="s">
        <v>360</v>
      </c>
      <c r="X55" s="567">
        <f t="shared" si="25"/>
        <v>0</v>
      </c>
      <c r="Y55" s="567">
        <f t="shared" si="26"/>
        <v>0</v>
      </c>
      <c r="Z55" s="633"/>
      <c r="AA55" s="634"/>
      <c r="AB55" s="635"/>
      <c r="BA55" s="553">
        <v>59202025</v>
      </c>
    </row>
    <row r="56" spans="2:53" ht="18" customHeight="1" x14ac:dyDescent="0.35">
      <c r="B56" s="174"/>
      <c r="C56" s="119"/>
      <c r="D56" s="119"/>
      <c r="E56" s="202"/>
      <c r="F56" s="119"/>
      <c r="G56" s="120"/>
      <c r="H56" s="176"/>
      <c r="I56" s="176"/>
      <c r="J56" s="138"/>
      <c r="K56" s="291">
        <f t="shared" si="20"/>
        <v>0</v>
      </c>
      <c r="L56" s="327">
        <v>0</v>
      </c>
      <c r="M56" s="292">
        <f t="shared" si="19"/>
        <v>0</v>
      </c>
      <c r="N56" s="370"/>
      <c r="O56" s="150"/>
      <c r="P56" s="240"/>
      <c r="Q56" s="555"/>
      <c r="R56" s="567">
        <f t="shared" si="21"/>
        <v>0</v>
      </c>
      <c r="S56" s="567">
        <f t="shared" si="22"/>
        <v>0</v>
      </c>
      <c r="T56" s="567">
        <f t="shared" si="23"/>
        <v>0</v>
      </c>
      <c r="U56" s="567">
        <f t="shared" si="24"/>
        <v>0</v>
      </c>
      <c r="V56" s="395"/>
      <c r="W56" s="567" t="s">
        <v>361</v>
      </c>
      <c r="X56" s="567">
        <f t="shared" si="25"/>
        <v>0</v>
      </c>
      <c r="Y56" s="567">
        <f t="shared" si="26"/>
        <v>0</v>
      </c>
      <c r="Z56" s="633"/>
      <c r="AA56" s="634"/>
      <c r="AB56" s="635"/>
      <c r="BA56" s="553">
        <v>59203000</v>
      </c>
    </row>
    <row r="57" spans="2:53" ht="18" customHeight="1" x14ac:dyDescent="0.35">
      <c r="B57" s="178"/>
      <c r="C57" s="119"/>
      <c r="D57" s="119"/>
      <c r="E57" s="202"/>
      <c r="F57" s="119"/>
      <c r="G57" s="120"/>
      <c r="H57" s="176"/>
      <c r="I57" s="176"/>
      <c r="J57" s="138"/>
      <c r="K57" s="291">
        <f t="shared" si="20"/>
        <v>0</v>
      </c>
      <c r="L57" s="327">
        <v>0</v>
      </c>
      <c r="M57" s="292">
        <f t="shared" si="19"/>
        <v>0</v>
      </c>
      <c r="N57" s="370"/>
      <c r="O57" s="150"/>
      <c r="P57" s="240"/>
      <c r="Q57" s="555"/>
      <c r="R57" s="567">
        <f t="shared" si="21"/>
        <v>0</v>
      </c>
      <c r="S57" s="567">
        <f t="shared" si="22"/>
        <v>0</v>
      </c>
      <c r="T57" s="567">
        <f t="shared" si="23"/>
        <v>0</v>
      </c>
      <c r="U57" s="567">
        <f t="shared" si="24"/>
        <v>0</v>
      </c>
      <c r="V57" s="395"/>
      <c r="W57" s="567" t="s">
        <v>362</v>
      </c>
      <c r="X57" s="567">
        <f t="shared" si="25"/>
        <v>0</v>
      </c>
      <c r="Y57" s="567">
        <f t="shared" si="26"/>
        <v>0</v>
      </c>
      <c r="Z57" s="633"/>
      <c r="AA57" s="634"/>
      <c r="AB57" s="635"/>
      <c r="BA57" s="553">
        <v>59203010</v>
      </c>
    </row>
    <row r="58" spans="2:53" ht="18" customHeight="1" x14ac:dyDescent="0.35">
      <c r="B58" s="178"/>
      <c r="C58" s="119"/>
      <c r="D58" s="119"/>
      <c r="E58" s="202"/>
      <c r="F58" s="119"/>
      <c r="G58" s="120"/>
      <c r="H58" s="176"/>
      <c r="I58" s="176"/>
      <c r="J58" s="138"/>
      <c r="K58" s="291">
        <f t="shared" si="20"/>
        <v>0</v>
      </c>
      <c r="L58" s="327">
        <v>0</v>
      </c>
      <c r="M58" s="292">
        <f t="shared" si="19"/>
        <v>0</v>
      </c>
      <c r="N58" s="370"/>
      <c r="O58" s="150"/>
      <c r="P58" s="240"/>
      <c r="Q58" s="555"/>
      <c r="R58" s="567">
        <f t="shared" si="21"/>
        <v>0</v>
      </c>
      <c r="S58" s="567">
        <f t="shared" si="22"/>
        <v>0</v>
      </c>
      <c r="T58" s="567">
        <f t="shared" si="23"/>
        <v>0</v>
      </c>
      <c r="U58" s="567">
        <f t="shared" si="24"/>
        <v>0</v>
      </c>
      <c r="V58" s="395"/>
      <c r="W58" s="567" t="s">
        <v>363</v>
      </c>
      <c r="X58" s="567">
        <f t="shared" si="25"/>
        <v>0</v>
      </c>
      <c r="Y58" s="567">
        <f t="shared" si="26"/>
        <v>0</v>
      </c>
      <c r="Z58" s="633"/>
      <c r="AA58" s="634"/>
      <c r="AB58" s="635"/>
      <c r="BA58" s="553">
        <v>59203020</v>
      </c>
    </row>
    <row r="59" spans="2:53" ht="18" customHeight="1" x14ac:dyDescent="0.35">
      <c r="B59" s="174"/>
      <c r="C59" s="119"/>
      <c r="D59" s="119"/>
      <c r="E59" s="202"/>
      <c r="F59" s="119"/>
      <c r="G59" s="120"/>
      <c r="H59" s="176"/>
      <c r="I59" s="176"/>
      <c r="J59" s="138"/>
      <c r="K59" s="291">
        <f t="shared" si="20"/>
        <v>0</v>
      </c>
      <c r="L59" s="327">
        <v>0</v>
      </c>
      <c r="M59" s="292">
        <f t="shared" si="19"/>
        <v>0</v>
      </c>
      <c r="N59" s="370"/>
      <c r="O59" s="150"/>
      <c r="P59" s="240"/>
      <c r="Q59" s="555"/>
      <c r="R59" s="567">
        <f t="shared" si="21"/>
        <v>0</v>
      </c>
      <c r="S59" s="567">
        <f t="shared" si="22"/>
        <v>0</v>
      </c>
      <c r="T59" s="567">
        <f t="shared" si="23"/>
        <v>0</v>
      </c>
      <c r="U59" s="567">
        <f t="shared" si="24"/>
        <v>0</v>
      </c>
      <c r="V59" s="395"/>
      <c r="W59" s="567" t="s">
        <v>365</v>
      </c>
      <c r="X59" s="567">
        <f t="shared" si="25"/>
        <v>0</v>
      </c>
      <c r="Y59" s="567">
        <f t="shared" si="26"/>
        <v>0</v>
      </c>
      <c r="Z59" s="633"/>
      <c r="AA59" s="634"/>
      <c r="AB59" s="635"/>
      <c r="BA59" s="553">
        <v>59205000</v>
      </c>
    </row>
    <row r="60" spans="2:53" ht="18" customHeight="1" x14ac:dyDescent="0.35">
      <c r="B60" s="178"/>
      <c r="C60" s="119"/>
      <c r="D60" s="119"/>
      <c r="E60" s="202"/>
      <c r="F60" s="119"/>
      <c r="G60" s="120"/>
      <c r="H60" s="176"/>
      <c r="I60" s="176"/>
      <c r="J60" s="138"/>
      <c r="K60" s="291">
        <f t="shared" si="20"/>
        <v>0</v>
      </c>
      <c r="L60" s="327">
        <v>0</v>
      </c>
      <c r="M60" s="292">
        <f t="shared" si="19"/>
        <v>0</v>
      </c>
      <c r="N60" s="370"/>
      <c r="O60" s="150"/>
      <c r="P60" s="240"/>
      <c r="Q60" s="555"/>
      <c r="R60" s="567">
        <f t="shared" si="21"/>
        <v>0</v>
      </c>
      <c r="S60" s="567">
        <f t="shared" si="22"/>
        <v>0</v>
      </c>
      <c r="T60" s="567">
        <f t="shared" si="23"/>
        <v>0</v>
      </c>
      <c r="U60" s="567">
        <f t="shared" si="24"/>
        <v>0</v>
      </c>
      <c r="V60" s="395"/>
      <c r="W60" s="567" t="s">
        <v>366</v>
      </c>
      <c r="X60" s="567">
        <f t="shared" si="25"/>
        <v>0</v>
      </c>
      <c r="Y60" s="567">
        <f t="shared" si="26"/>
        <v>0</v>
      </c>
      <c r="Z60" s="633"/>
      <c r="AA60" s="634"/>
      <c r="AB60" s="635"/>
      <c r="BA60" s="553">
        <v>70610012</v>
      </c>
    </row>
    <row r="61" spans="2:53" ht="18" customHeight="1" x14ac:dyDescent="0.35">
      <c r="B61" s="178"/>
      <c r="C61" s="119"/>
      <c r="D61" s="119"/>
      <c r="E61" s="202"/>
      <c r="F61" s="119"/>
      <c r="G61" s="120"/>
      <c r="H61" s="176"/>
      <c r="I61" s="176"/>
      <c r="J61" s="138"/>
      <c r="K61" s="291">
        <f t="shared" si="20"/>
        <v>0</v>
      </c>
      <c r="L61" s="327">
        <v>0</v>
      </c>
      <c r="M61" s="292">
        <f t="shared" si="19"/>
        <v>0</v>
      </c>
      <c r="N61" s="370"/>
      <c r="O61" s="150"/>
      <c r="P61" s="240"/>
      <c r="Q61" s="555"/>
      <c r="R61" s="567">
        <f t="shared" si="21"/>
        <v>0</v>
      </c>
      <c r="S61" s="567">
        <f t="shared" si="22"/>
        <v>0</v>
      </c>
      <c r="T61" s="567">
        <f t="shared" si="23"/>
        <v>0</v>
      </c>
      <c r="U61" s="567">
        <f t="shared" si="24"/>
        <v>0</v>
      </c>
      <c r="V61" s="395"/>
      <c r="W61" s="567" t="s">
        <v>367</v>
      </c>
      <c r="X61" s="567">
        <f t="shared" si="25"/>
        <v>0</v>
      </c>
      <c r="Y61" s="567">
        <f t="shared" si="26"/>
        <v>0</v>
      </c>
      <c r="Z61" s="633"/>
      <c r="AA61" s="634"/>
      <c r="AB61" s="635"/>
      <c r="BA61" s="553">
        <v>70437001</v>
      </c>
    </row>
    <row r="62" spans="2:53" ht="18" customHeight="1" x14ac:dyDescent="0.35">
      <c r="B62" s="80"/>
      <c r="C62" s="119"/>
      <c r="D62" s="119"/>
      <c r="E62" s="202"/>
      <c r="F62" s="119"/>
      <c r="G62" s="120"/>
      <c r="H62" s="41"/>
      <c r="I62" s="41"/>
      <c r="J62" s="138"/>
      <c r="K62" s="291">
        <f t="shared" si="20"/>
        <v>0</v>
      </c>
      <c r="L62" s="327">
        <v>0</v>
      </c>
      <c r="M62" s="292">
        <f t="shared" si="19"/>
        <v>0</v>
      </c>
      <c r="N62" s="370"/>
      <c r="O62" s="150"/>
      <c r="P62" s="240"/>
      <c r="Q62" s="555"/>
      <c r="R62" s="567">
        <f t="shared" si="21"/>
        <v>0</v>
      </c>
      <c r="S62" s="567">
        <f t="shared" si="22"/>
        <v>0</v>
      </c>
      <c r="T62" s="567">
        <f t="shared" si="23"/>
        <v>0</v>
      </c>
      <c r="U62" s="567">
        <f t="shared" si="24"/>
        <v>0</v>
      </c>
      <c r="V62" s="395"/>
      <c r="W62" s="567" t="s">
        <v>368</v>
      </c>
      <c r="X62" s="567">
        <f t="shared" si="25"/>
        <v>0</v>
      </c>
      <c r="Y62" s="567">
        <f t="shared" si="26"/>
        <v>0</v>
      </c>
      <c r="Z62" s="633"/>
      <c r="AA62" s="634"/>
      <c r="AB62" s="635"/>
      <c r="BA62" s="553"/>
    </row>
    <row r="63" spans="2:53" ht="18" customHeight="1" x14ac:dyDescent="0.35">
      <c r="B63" s="80"/>
      <c r="C63" s="119"/>
      <c r="D63" s="119"/>
      <c r="E63" s="202"/>
      <c r="F63" s="119"/>
      <c r="G63" s="120"/>
      <c r="H63" s="41"/>
      <c r="I63" s="41"/>
      <c r="J63" s="138"/>
      <c r="K63" s="291">
        <f t="shared" si="20"/>
        <v>0</v>
      </c>
      <c r="L63" s="327">
        <v>0</v>
      </c>
      <c r="M63" s="292">
        <f t="shared" si="19"/>
        <v>0</v>
      </c>
      <c r="N63" s="370"/>
      <c r="O63" s="150"/>
      <c r="P63" s="240"/>
      <c r="Q63" s="555"/>
      <c r="R63" s="567">
        <f t="shared" si="21"/>
        <v>0</v>
      </c>
      <c r="S63" s="567">
        <f t="shared" si="22"/>
        <v>0</v>
      </c>
      <c r="T63" s="567">
        <f t="shared" si="23"/>
        <v>0</v>
      </c>
      <c r="U63" s="567">
        <f t="shared" si="24"/>
        <v>0</v>
      </c>
      <c r="V63" s="395"/>
      <c r="W63" s="567" t="s">
        <v>366</v>
      </c>
      <c r="X63" s="567">
        <f t="shared" si="25"/>
        <v>0</v>
      </c>
      <c r="Y63" s="567">
        <f t="shared" si="26"/>
        <v>0</v>
      </c>
      <c r="Z63" s="633"/>
      <c r="AA63" s="634"/>
      <c r="AB63" s="635"/>
      <c r="BA63" s="553"/>
    </row>
    <row r="64" spans="2:53" ht="18" customHeight="1" x14ac:dyDescent="0.35">
      <c r="B64" s="80"/>
      <c r="C64" s="119"/>
      <c r="D64" s="119"/>
      <c r="E64" s="202"/>
      <c r="F64" s="119"/>
      <c r="G64" s="120"/>
      <c r="H64" s="41"/>
      <c r="I64" s="41"/>
      <c r="J64" s="138"/>
      <c r="K64" s="291">
        <f t="shared" si="20"/>
        <v>0</v>
      </c>
      <c r="L64" s="327">
        <v>0</v>
      </c>
      <c r="M64" s="292">
        <f t="shared" si="19"/>
        <v>0</v>
      </c>
      <c r="N64" s="370"/>
      <c r="O64" s="150"/>
      <c r="P64" s="240"/>
      <c r="Q64" s="555"/>
      <c r="R64" s="567">
        <f t="shared" si="21"/>
        <v>0</v>
      </c>
      <c r="S64" s="567">
        <f t="shared" si="22"/>
        <v>0</v>
      </c>
      <c r="T64" s="567">
        <f t="shared" si="23"/>
        <v>0</v>
      </c>
      <c r="U64" s="567">
        <f t="shared" si="24"/>
        <v>0</v>
      </c>
      <c r="V64" s="395"/>
      <c r="W64" s="567" t="s">
        <v>367</v>
      </c>
      <c r="X64" s="567">
        <f t="shared" si="25"/>
        <v>0</v>
      </c>
      <c r="Y64" s="567">
        <f t="shared" si="26"/>
        <v>0</v>
      </c>
      <c r="Z64" s="633"/>
      <c r="AA64" s="634"/>
      <c r="AB64" s="635"/>
      <c r="BA64" s="553" t="s">
        <v>350</v>
      </c>
    </row>
    <row r="65" spans="2:53" ht="18" customHeight="1" x14ac:dyDescent="0.35">
      <c r="B65" s="80"/>
      <c r="C65" s="119"/>
      <c r="D65" s="119"/>
      <c r="E65" s="202"/>
      <c r="F65" s="119"/>
      <c r="G65" s="120"/>
      <c r="H65" s="41"/>
      <c r="I65" s="41"/>
      <c r="J65" s="138"/>
      <c r="K65" s="291">
        <f t="shared" si="20"/>
        <v>0</v>
      </c>
      <c r="L65" s="327">
        <v>0</v>
      </c>
      <c r="M65" s="292">
        <f t="shared" si="19"/>
        <v>0</v>
      </c>
      <c r="N65" s="370"/>
      <c r="O65" s="150"/>
      <c r="P65" s="240"/>
      <c r="Q65" s="555"/>
      <c r="R65" s="567">
        <f t="shared" si="21"/>
        <v>0</v>
      </c>
      <c r="S65" s="567">
        <f t="shared" si="22"/>
        <v>0</v>
      </c>
      <c r="T65" s="567">
        <f t="shared" si="23"/>
        <v>0</v>
      </c>
      <c r="U65" s="567">
        <f t="shared" si="24"/>
        <v>0</v>
      </c>
      <c r="V65" s="395"/>
      <c r="W65" s="567" t="s">
        <v>368</v>
      </c>
      <c r="X65" s="567">
        <f t="shared" si="25"/>
        <v>0</v>
      </c>
      <c r="Y65" s="567">
        <f t="shared" si="26"/>
        <v>0</v>
      </c>
      <c r="Z65" s="633"/>
      <c r="AA65" s="634"/>
      <c r="AB65" s="635"/>
      <c r="BA65" s="553"/>
    </row>
    <row r="66" spans="2:53" ht="18" customHeight="1" x14ac:dyDescent="0.35">
      <c r="B66" s="80"/>
      <c r="C66" s="119"/>
      <c r="D66" s="119"/>
      <c r="E66" s="202"/>
      <c r="F66" s="119"/>
      <c r="G66" s="120"/>
      <c r="H66" s="41"/>
      <c r="I66" s="41"/>
      <c r="J66" s="138"/>
      <c r="K66" s="291">
        <f t="shared" si="20"/>
        <v>0</v>
      </c>
      <c r="L66" s="327">
        <v>0</v>
      </c>
      <c r="M66" s="292">
        <f t="shared" si="19"/>
        <v>0</v>
      </c>
      <c r="N66" s="370"/>
      <c r="O66" s="150"/>
      <c r="P66" s="240"/>
      <c r="Q66" s="555"/>
      <c r="R66" s="567">
        <f t="shared" si="21"/>
        <v>0</v>
      </c>
      <c r="S66" s="567">
        <f t="shared" si="22"/>
        <v>0</v>
      </c>
      <c r="T66" s="567">
        <f t="shared" si="23"/>
        <v>0</v>
      </c>
      <c r="U66" s="567">
        <f t="shared" si="24"/>
        <v>0</v>
      </c>
      <c r="V66" s="395"/>
      <c r="W66" s="567" t="s">
        <v>370</v>
      </c>
      <c r="X66" s="567">
        <f t="shared" si="25"/>
        <v>0</v>
      </c>
      <c r="Y66" s="567">
        <f t="shared" si="26"/>
        <v>0</v>
      </c>
      <c r="Z66" s="633"/>
      <c r="AA66" s="634"/>
      <c r="AB66" s="635"/>
      <c r="BA66" s="117" t="s">
        <v>385</v>
      </c>
    </row>
    <row r="67" spans="2:53" ht="18" customHeight="1" x14ac:dyDescent="0.35">
      <c r="B67" s="80"/>
      <c r="C67" s="119"/>
      <c r="D67" s="119"/>
      <c r="E67" s="202"/>
      <c r="F67" s="119"/>
      <c r="G67" s="120"/>
      <c r="H67" s="41"/>
      <c r="I67" s="41"/>
      <c r="J67" s="138"/>
      <c r="K67" s="291">
        <f t="shared" si="20"/>
        <v>0</v>
      </c>
      <c r="L67" s="327">
        <v>0</v>
      </c>
      <c r="M67" s="292">
        <f t="shared" si="19"/>
        <v>0</v>
      </c>
      <c r="N67" s="370"/>
      <c r="O67" s="150"/>
      <c r="P67" s="240"/>
      <c r="Q67" s="555"/>
      <c r="R67" s="567">
        <f t="shared" si="21"/>
        <v>0</v>
      </c>
      <c r="S67" s="567">
        <f t="shared" si="22"/>
        <v>0</v>
      </c>
      <c r="T67" s="567">
        <f t="shared" si="23"/>
        <v>0</v>
      </c>
      <c r="U67" s="567">
        <f t="shared" si="24"/>
        <v>0</v>
      </c>
      <c r="V67" s="395"/>
      <c r="W67" s="395"/>
      <c r="X67" s="395"/>
      <c r="Y67" s="395"/>
      <c r="AA67" s="102"/>
      <c r="BA67" s="117" t="s">
        <v>386</v>
      </c>
    </row>
    <row r="68" spans="2:53" ht="18" customHeight="1" x14ac:dyDescent="0.35">
      <c r="B68" s="80"/>
      <c r="C68" s="119"/>
      <c r="D68" s="119"/>
      <c r="E68" s="202"/>
      <c r="F68" s="119"/>
      <c r="G68" s="120"/>
      <c r="H68" s="41"/>
      <c r="I68" s="41"/>
      <c r="J68" s="138"/>
      <c r="K68" s="291">
        <f t="shared" si="20"/>
        <v>0</v>
      </c>
      <c r="L68" s="327">
        <v>0</v>
      </c>
      <c r="M68" s="292">
        <f t="shared" si="19"/>
        <v>0</v>
      </c>
      <c r="N68" s="370"/>
      <c r="O68" s="150"/>
      <c r="P68" s="240"/>
      <c r="Q68" s="555"/>
      <c r="R68" s="567">
        <f t="shared" si="21"/>
        <v>0</v>
      </c>
      <c r="S68" s="567">
        <f t="shared" si="22"/>
        <v>0</v>
      </c>
      <c r="T68" s="567">
        <f t="shared" si="23"/>
        <v>0</v>
      </c>
      <c r="U68" s="567">
        <f t="shared" si="24"/>
        <v>0</v>
      </c>
      <c r="V68" s="395"/>
      <c r="W68" s="395"/>
      <c r="X68" s="395"/>
      <c r="Y68" s="395"/>
      <c r="AA68" s="102"/>
      <c r="BA68" s="117" t="s">
        <v>387</v>
      </c>
    </row>
    <row r="69" spans="2:53" ht="18" customHeight="1" x14ac:dyDescent="0.35">
      <c r="B69" s="80"/>
      <c r="C69" s="119"/>
      <c r="D69" s="119"/>
      <c r="E69" s="202"/>
      <c r="F69" s="119"/>
      <c r="G69" s="120"/>
      <c r="H69" s="41"/>
      <c r="I69" s="41"/>
      <c r="J69" s="138"/>
      <c r="K69" s="291">
        <f t="shared" si="20"/>
        <v>0</v>
      </c>
      <c r="L69" s="327">
        <v>0</v>
      </c>
      <c r="M69" s="292">
        <f t="shared" si="19"/>
        <v>0</v>
      </c>
      <c r="N69" s="370"/>
      <c r="O69" s="150"/>
      <c r="P69" s="240"/>
      <c r="Q69" s="555"/>
      <c r="R69" s="567">
        <f t="shared" si="21"/>
        <v>0</v>
      </c>
      <c r="S69" s="567">
        <f t="shared" si="22"/>
        <v>0</v>
      </c>
      <c r="T69" s="567">
        <f t="shared" si="23"/>
        <v>0</v>
      </c>
      <c r="U69" s="567">
        <f t="shared" si="24"/>
        <v>0</v>
      </c>
      <c r="V69" s="395"/>
      <c r="W69" s="395"/>
      <c r="X69" s="395"/>
      <c r="Y69" s="395"/>
      <c r="AA69" s="102"/>
      <c r="BA69" s="117" t="s">
        <v>388</v>
      </c>
    </row>
    <row r="70" spans="2:53" ht="18" customHeight="1" x14ac:dyDescent="0.35">
      <c r="B70" s="80"/>
      <c r="C70" s="119"/>
      <c r="D70" s="119"/>
      <c r="E70" s="202"/>
      <c r="F70" s="119"/>
      <c r="G70" s="120"/>
      <c r="H70" s="41"/>
      <c r="I70" s="41"/>
      <c r="J70" s="138"/>
      <c r="K70" s="291">
        <f t="shared" si="20"/>
        <v>0</v>
      </c>
      <c r="L70" s="327">
        <v>0</v>
      </c>
      <c r="M70" s="292">
        <f t="shared" si="19"/>
        <v>0</v>
      </c>
      <c r="N70" s="370"/>
      <c r="O70" s="150"/>
      <c r="P70" s="240"/>
      <c r="Q70" s="555"/>
      <c r="R70" s="567">
        <f t="shared" si="21"/>
        <v>0</v>
      </c>
      <c r="S70" s="567">
        <f t="shared" si="22"/>
        <v>0</v>
      </c>
      <c r="T70" s="567">
        <f t="shared" si="23"/>
        <v>0</v>
      </c>
      <c r="U70" s="567">
        <f t="shared" si="24"/>
        <v>0</v>
      </c>
      <c r="V70" s="395"/>
      <c r="W70" s="395"/>
      <c r="X70" s="395"/>
      <c r="Y70" s="395"/>
      <c r="AA70" s="102"/>
      <c r="BA70" s="117" t="s">
        <v>390</v>
      </c>
    </row>
    <row r="71" spans="2:53" ht="18" customHeight="1" x14ac:dyDescent="0.35">
      <c r="B71" s="80"/>
      <c r="C71" s="119"/>
      <c r="D71" s="119"/>
      <c r="E71" s="202"/>
      <c r="F71" s="119"/>
      <c r="G71" s="120"/>
      <c r="H71" s="41"/>
      <c r="I71" s="41"/>
      <c r="J71" s="138"/>
      <c r="K71" s="291">
        <f t="shared" si="20"/>
        <v>0</v>
      </c>
      <c r="L71" s="327">
        <v>0</v>
      </c>
      <c r="M71" s="292">
        <f t="shared" si="19"/>
        <v>0</v>
      </c>
      <c r="N71" s="370"/>
      <c r="O71" s="150"/>
      <c r="P71" s="240"/>
      <c r="Q71" s="555"/>
      <c r="R71" s="567">
        <f t="shared" si="21"/>
        <v>0</v>
      </c>
      <c r="S71" s="567">
        <f t="shared" si="22"/>
        <v>0</v>
      </c>
      <c r="T71" s="567">
        <f t="shared" si="23"/>
        <v>0</v>
      </c>
      <c r="U71" s="567">
        <f t="shared" si="24"/>
        <v>0</v>
      </c>
      <c r="V71" s="395"/>
      <c r="W71" s="395"/>
      <c r="X71" s="395"/>
      <c r="Y71" s="395"/>
      <c r="AA71" s="102"/>
      <c r="BA71" s="117" t="s">
        <v>391</v>
      </c>
    </row>
    <row r="72" spans="2:53" ht="18" customHeight="1" x14ac:dyDescent="0.35">
      <c r="B72" s="80"/>
      <c r="C72" s="119"/>
      <c r="D72" s="119"/>
      <c r="E72" s="202"/>
      <c r="F72" s="119"/>
      <c r="G72" s="120"/>
      <c r="H72" s="41"/>
      <c r="I72" s="41"/>
      <c r="J72" s="138"/>
      <c r="K72" s="291">
        <f t="shared" si="20"/>
        <v>0</v>
      </c>
      <c r="L72" s="327">
        <v>0</v>
      </c>
      <c r="M72" s="292">
        <f t="shared" si="19"/>
        <v>0</v>
      </c>
      <c r="N72" s="370"/>
      <c r="O72" s="150"/>
      <c r="P72" s="240"/>
      <c r="Q72" s="555"/>
      <c r="R72" s="567">
        <f t="shared" si="21"/>
        <v>0</v>
      </c>
      <c r="S72" s="567">
        <f t="shared" si="22"/>
        <v>0</v>
      </c>
      <c r="T72" s="567">
        <f t="shared" si="23"/>
        <v>0</v>
      </c>
      <c r="U72" s="567">
        <f t="shared" si="24"/>
        <v>0</v>
      </c>
      <c r="V72" s="395"/>
      <c r="W72" s="395"/>
      <c r="X72" s="395"/>
      <c r="Y72" s="395"/>
      <c r="AA72" s="102"/>
      <c r="BA72" s="117" t="s">
        <v>393</v>
      </c>
    </row>
    <row r="73" spans="2:53" ht="18" customHeight="1" x14ac:dyDescent="0.35">
      <c r="B73" s="80"/>
      <c r="C73" s="119"/>
      <c r="D73" s="119"/>
      <c r="E73" s="202"/>
      <c r="F73" s="119"/>
      <c r="G73" s="120"/>
      <c r="H73" s="41"/>
      <c r="I73" s="41"/>
      <c r="J73" s="138"/>
      <c r="K73" s="291">
        <f t="shared" si="20"/>
        <v>0</v>
      </c>
      <c r="L73" s="327">
        <v>0</v>
      </c>
      <c r="M73" s="292">
        <f t="shared" si="19"/>
        <v>0</v>
      </c>
      <c r="N73" s="370"/>
      <c r="O73" s="150"/>
      <c r="P73" s="240"/>
      <c r="Q73" s="555"/>
      <c r="R73" s="567">
        <f t="shared" si="21"/>
        <v>0</v>
      </c>
      <c r="S73" s="567">
        <f t="shared" si="22"/>
        <v>0</v>
      </c>
      <c r="T73" s="567">
        <f t="shared" si="23"/>
        <v>0</v>
      </c>
      <c r="U73" s="567">
        <f t="shared" si="24"/>
        <v>0</v>
      </c>
      <c r="V73" s="395"/>
      <c r="W73" s="395"/>
      <c r="X73" s="395"/>
      <c r="Y73" s="395"/>
      <c r="AA73" s="102"/>
      <c r="BA73" s="117" t="s">
        <v>394</v>
      </c>
    </row>
    <row r="74" spans="2:53" ht="18" customHeight="1" x14ac:dyDescent="0.35">
      <c r="B74" s="80"/>
      <c r="C74" s="119"/>
      <c r="D74" s="119"/>
      <c r="E74" s="202"/>
      <c r="F74" s="119"/>
      <c r="G74" s="120"/>
      <c r="H74" s="41"/>
      <c r="I74" s="41"/>
      <c r="J74" s="138"/>
      <c r="K74" s="291">
        <f t="shared" si="20"/>
        <v>0</v>
      </c>
      <c r="L74" s="327">
        <v>0</v>
      </c>
      <c r="M74" s="292">
        <f t="shared" si="19"/>
        <v>0</v>
      </c>
      <c r="N74" s="370"/>
      <c r="O74" s="150"/>
      <c r="P74" s="240"/>
      <c r="Q74" s="555"/>
      <c r="R74" s="567">
        <f t="shared" si="21"/>
        <v>0</v>
      </c>
      <c r="S74" s="567">
        <f t="shared" si="22"/>
        <v>0</v>
      </c>
      <c r="T74" s="567">
        <f t="shared" si="23"/>
        <v>0</v>
      </c>
      <c r="U74" s="567">
        <f t="shared" si="24"/>
        <v>0</v>
      </c>
      <c r="V74" s="395"/>
      <c r="W74" s="395"/>
      <c r="X74" s="395"/>
      <c r="Y74" s="395"/>
      <c r="AA74" s="102"/>
      <c r="BA74" s="553"/>
    </row>
    <row r="75" spans="2:53" ht="18" customHeight="1" x14ac:dyDescent="0.35">
      <c r="B75" s="80"/>
      <c r="C75" s="119"/>
      <c r="D75" s="119"/>
      <c r="E75" s="202"/>
      <c r="F75" s="119"/>
      <c r="G75" s="120"/>
      <c r="H75" s="41"/>
      <c r="I75" s="41"/>
      <c r="J75" s="138"/>
      <c r="K75" s="291">
        <f t="shared" si="20"/>
        <v>0</v>
      </c>
      <c r="L75" s="327">
        <v>0</v>
      </c>
      <c r="M75" s="292">
        <f t="shared" si="19"/>
        <v>0</v>
      </c>
      <c r="N75" s="370"/>
      <c r="O75" s="150"/>
      <c r="P75" s="240"/>
      <c r="Q75" s="555"/>
      <c r="R75" s="567">
        <f t="shared" si="21"/>
        <v>0</v>
      </c>
      <c r="S75" s="567">
        <f t="shared" si="22"/>
        <v>0</v>
      </c>
      <c r="T75" s="567">
        <f t="shared" si="23"/>
        <v>0</v>
      </c>
      <c r="U75" s="567">
        <f t="shared" si="24"/>
        <v>0</v>
      </c>
      <c r="V75" s="395"/>
      <c r="W75" s="395"/>
      <c r="X75" s="395"/>
      <c r="Y75" s="395"/>
      <c r="AA75" s="102"/>
      <c r="BA75" s="553"/>
    </row>
    <row r="76" spans="2:53" ht="18" customHeight="1" x14ac:dyDescent="0.35">
      <c r="B76" s="80"/>
      <c r="C76" s="119"/>
      <c r="D76" s="119"/>
      <c r="E76" s="202"/>
      <c r="F76" s="119"/>
      <c r="G76" s="120"/>
      <c r="H76" s="41"/>
      <c r="I76" s="41"/>
      <c r="J76" s="138"/>
      <c r="K76" s="291">
        <f t="shared" si="20"/>
        <v>0</v>
      </c>
      <c r="L76" s="327">
        <v>0</v>
      </c>
      <c r="M76" s="292">
        <f t="shared" si="19"/>
        <v>0</v>
      </c>
      <c r="N76" s="370"/>
      <c r="O76" s="150"/>
      <c r="P76" s="240"/>
      <c r="Q76" s="555"/>
      <c r="R76" s="567">
        <f t="shared" si="21"/>
        <v>0</v>
      </c>
      <c r="S76" s="567">
        <f t="shared" si="22"/>
        <v>0</v>
      </c>
      <c r="T76" s="567">
        <f t="shared" si="23"/>
        <v>0</v>
      </c>
      <c r="U76" s="567">
        <f t="shared" si="24"/>
        <v>0</v>
      </c>
      <c r="V76" s="395"/>
      <c r="W76" s="395"/>
      <c r="X76" s="395"/>
      <c r="Y76" s="395"/>
      <c r="AA76" s="102"/>
      <c r="BA76" s="553"/>
    </row>
    <row r="77" spans="2:53" ht="18" customHeight="1" x14ac:dyDescent="0.35">
      <c r="B77" s="80"/>
      <c r="C77" s="119"/>
      <c r="D77" s="119"/>
      <c r="E77" s="202"/>
      <c r="F77" s="119"/>
      <c r="G77" s="120"/>
      <c r="H77" s="41"/>
      <c r="I77" s="41"/>
      <c r="J77" s="138"/>
      <c r="K77" s="291">
        <f t="shared" si="20"/>
        <v>0</v>
      </c>
      <c r="L77" s="327">
        <v>0</v>
      </c>
      <c r="M77" s="292">
        <f t="shared" si="19"/>
        <v>0</v>
      </c>
      <c r="N77" s="370"/>
      <c r="O77" s="150"/>
      <c r="P77" s="240"/>
      <c r="Q77" s="555"/>
      <c r="R77" s="567">
        <f t="shared" si="21"/>
        <v>0</v>
      </c>
      <c r="S77" s="567">
        <f t="shared" si="22"/>
        <v>0</v>
      </c>
      <c r="T77" s="567">
        <f t="shared" si="23"/>
        <v>0</v>
      </c>
      <c r="U77" s="567">
        <f t="shared" si="24"/>
        <v>0</v>
      </c>
      <c r="V77" s="395"/>
      <c r="W77" s="395"/>
      <c r="X77" s="395"/>
      <c r="Y77" s="395"/>
      <c r="AA77" s="102"/>
      <c r="BA77" s="553"/>
    </row>
    <row r="78" spans="2:53" ht="18" customHeight="1" x14ac:dyDescent="0.35">
      <c r="B78" s="80"/>
      <c r="C78" s="119"/>
      <c r="D78" s="119"/>
      <c r="E78" s="202"/>
      <c r="F78" s="119"/>
      <c r="G78" s="120"/>
      <c r="H78" s="41"/>
      <c r="I78" s="41"/>
      <c r="J78" s="138"/>
      <c r="K78" s="291">
        <f t="shared" si="20"/>
        <v>0</v>
      </c>
      <c r="L78" s="327">
        <v>0</v>
      </c>
      <c r="M78" s="292">
        <f t="shared" si="19"/>
        <v>0</v>
      </c>
      <c r="N78" s="370"/>
      <c r="O78" s="150"/>
      <c r="P78" s="240"/>
      <c r="Q78" s="555"/>
      <c r="R78" s="567">
        <f t="shared" si="21"/>
        <v>0</v>
      </c>
      <c r="S78" s="567">
        <f t="shared" si="22"/>
        <v>0</v>
      </c>
      <c r="T78" s="567">
        <f t="shared" si="23"/>
        <v>0</v>
      </c>
      <c r="U78" s="567">
        <f t="shared" si="24"/>
        <v>0</v>
      </c>
      <c r="V78" s="395"/>
      <c r="W78" s="395"/>
      <c r="X78" s="395"/>
      <c r="Y78" s="395"/>
      <c r="AA78" s="102"/>
      <c r="BA78" s="553"/>
    </row>
    <row r="79" spans="2:53" ht="18" customHeight="1" x14ac:dyDescent="0.35">
      <c r="B79" s="80"/>
      <c r="C79" s="119"/>
      <c r="D79" s="119"/>
      <c r="E79" s="202"/>
      <c r="F79" s="119"/>
      <c r="G79" s="120"/>
      <c r="H79" s="41"/>
      <c r="I79" s="41"/>
      <c r="J79" s="138"/>
      <c r="K79" s="291">
        <f t="shared" si="20"/>
        <v>0</v>
      </c>
      <c r="L79" s="327">
        <v>0</v>
      </c>
      <c r="M79" s="292">
        <f t="shared" si="19"/>
        <v>0</v>
      </c>
      <c r="N79" s="370"/>
      <c r="O79" s="150"/>
      <c r="P79" s="240"/>
      <c r="Q79" s="555"/>
      <c r="R79" s="567">
        <f t="shared" si="21"/>
        <v>0</v>
      </c>
      <c r="S79" s="567">
        <f t="shared" si="22"/>
        <v>0</v>
      </c>
      <c r="T79" s="567">
        <f t="shared" si="23"/>
        <v>0</v>
      </c>
      <c r="U79" s="567">
        <f t="shared" si="24"/>
        <v>0</v>
      </c>
      <c r="V79" s="395"/>
      <c r="W79" s="395"/>
      <c r="X79" s="395"/>
      <c r="Y79" s="395"/>
      <c r="AA79" s="102"/>
      <c r="BA79" s="553"/>
    </row>
    <row r="80" spans="2:53" ht="18" customHeight="1" x14ac:dyDescent="0.35">
      <c r="B80" s="80"/>
      <c r="C80" s="119"/>
      <c r="D80" s="119"/>
      <c r="E80" s="202"/>
      <c r="F80" s="119"/>
      <c r="G80" s="120"/>
      <c r="H80" s="41"/>
      <c r="I80" s="41"/>
      <c r="J80" s="138"/>
      <c r="K80" s="291">
        <f t="shared" si="20"/>
        <v>0</v>
      </c>
      <c r="L80" s="327">
        <v>0</v>
      </c>
      <c r="M80" s="292">
        <f t="shared" si="19"/>
        <v>0</v>
      </c>
      <c r="N80" s="370"/>
      <c r="O80" s="150"/>
      <c r="P80" s="240"/>
      <c r="Q80" s="555"/>
      <c r="R80" s="567">
        <f t="shared" si="21"/>
        <v>0</v>
      </c>
      <c r="S80" s="567">
        <f t="shared" si="22"/>
        <v>0</v>
      </c>
      <c r="T80" s="567">
        <f t="shared" si="23"/>
        <v>0</v>
      </c>
      <c r="U80" s="567">
        <f t="shared" si="24"/>
        <v>0</v>
      </c>
      <c r="V80" s="395"/>
      <c r="W80" s="395"/>
      <c r="X80" s="395"/>
      <c r="Y80" s="395"/>
      <c r="AA80" s="102"/>
      <c r="BA80" s="553"/>
    </row>
    <row r="81" spans="2:53" ht="18" customHeight="1" x14ac:dyDescent="0.35">
      <c r="B81" s="80"/>
      <c r="C81" s="119"/>
      <c r="D81" s="119"/>
      <c r="E81" s="202"/>
      <c r="F81" s="119"/>
      <c r="G81" s="120"/>
      <c r="H81" s="41"/>
      <c r="I81" s="41"/>
      <c r="J81" s="138"/>
      <c r="K81" s="291">
        <f t="shared" si="20"/>
        <v>0</v>
      </c>
      <c r="L81" s="327">
        <v>0</v>
      </c>
      <c r="M81" s="292">
        <f t="shared" si="19"/>
        <v>0</v>
      </c>
      <c r="N81" s="370"/>
      <c r="O81" s="150"/>
      <c r="P81" s="240"/>
      <c r="Q81" s="555"/>
      <c r="R81" s="567">
        <f t="shared" si="21"/>
        <v>0</v>
      </c>
      <c r="S81" s="567">
        <f t="shared" si="22"/>
        <v>0</v>
      </c>
      <c r="T81" s="567">
        <f t="shared" si="23"/>
        <v>0</v>
      </c>
      <c r="U81" s="567">
        <f t="shared" si="24"/>
        <v>0</v>
      </c>
      <c r="V81" s="395"/>
      <c r="W81" s="395"/>
      <c r="X81" s="395"/>
      <c r="Y81" s="395"/>
      <c r="AA81" s="102"/>
      <c r="BA81" s="553"/>
    </row>
    <row r="82" spans="2:53" ht="18" customHeight="1" x14ac:dyDescent="0.35">
      <c r="B82" s="80"/>
      <c r="C82" s="119"/>
      <c r="D82" s="119"/>
      <c r="E82" s="202"/>
      <c r="F82" s="119"/>
      <c r="G82" s="120"/>
      <c r="H82" s="41"/>
      <c r="I82" s="41"/>
      <c r="J82" s="138"/>
      <c r="K82" s="291">
        <f t="shared" si="20"/>
        <v>0</v>
      </c>
      <c r="L82" s="327">
        <v>0</v>
      </c>
      <c r="M82" s="292">
        <f t="shared" si="19"/>
        <v>0</v>
      </c>
      <c r="N82" s="370"/>
      <c r="O82" s="150"/>
      <c r="P82" s="240"/>
      <c r="Q82" s="555"/>
      <c r="R82" s="567">
        <f t="shared" si="21"/>
        <v>0</v>
      </c>
      <c r="S82" s="567">
        <f t="shared" si="22"/>
        <v>0</v>
      </c>
      <c r="T82" s="567">
        <f t="shared" si="23"/>
        <v>0</v>
      </c>
      <c r="U82" s="567">
        <f t="shared" si="24"/>
        <v>0</v>
      </c>
      <c r="V82" s="395"/>
      <c r="W82" s="395"/>
      <c r="X82" s="395"/>
      <c r="Y82" s="395"/>
      <c r="AA82" s="102"/>
      <c r="BA82" s="553"/>
    </row>
    <row r="83" spans="2:53" ht="18" customHeight="1" x14ac:dyDescent="0.35">
      <c r="B83" s="80"/>
      <c r="C83" s="119"/>
      <c r="D83" s="119"/>
      <c r="E83" s="202"/>
      <c r="F83" s="119"/>
      <c r="G83" s="120"/>
      <c r="H83" s="41"/>
      <c r="I83" s="41"/>
      <c r="J83" s="138"/>
      <c r="K83" s="291">
        <f t="shared" si="20"/>
        <v>0</v>
      </c>
      <c r="L83" s="327">
        <v>0</v>
      </c>
      <c r="M83" s="292">
        <f t="shared" si="19"/>
        <v>0</v>
      </c>
      <c r="N83" s="370"/>
      <c r="O83" s="150"/>
      <c r="P83" s="240"/>
      <c r="Q83" s="555"/>
      <c r="R83" s="567">
        <f t="shared" si="21"/>
        <v>0</v>
      </c>
      <c r="S83" s="567">
        <f t="shared" si="22"/>
        <v>0</v>
      </c>
      <c r="T83" s="567">
        <f t="shared" si="23"/>
        <v>0</v>
      </c>
      <c r="U83" s="567">
        <f t="shared" si="24"/>
        <v>0</v>
      </c>
      <c r="V83" s="395"/>
      <c r="W83" s="395"/>
      <c r="X83" s="395"/>
      <c r="Y83" s="395"/>
      <c r="AA83" s="102"/>
      <c r="BA83" s="553"/>
    </row>
    <row r="84" spans="2:53" ht="18" customHeight="1" x14ac:dyDescent="0.35">
      <c r="B84" s="80"/>
      <c r="C84" s="119"/>
      <c r="D84" s="119"/>
      <c r="E84" s="202"/>
      <c r="F84" s="119"/>
      <c r="G84" s="120"/>
      <c r="H84" s="41"/>
      <c r="I84" s="41"/>
      <c r="J84" s="138"/>
      <c r="K84" s="291">
        <f t="shared" si="20"/>
        <v>0</v>
      </c>
      <c r="L84" s="327">
        <v>0</v>
      </c>
      <c r="M84" s="292">
        <f t="shared" si="19"/>
        <v>0</v>
      </c>
      <c r="N84" s="370"/>
      <c r="O84" s="150"/>
      <c r="P84" s="240"/>
      <c r="Q84" s="555"/>
      <c r="R84" s="567">
        <f t="shared" si="21"/>
        <v>0</v>
      </c>
      <c r="S84" s="567">
        <f t="shared" si="22"/>
        <v>0</v>
      </c>
      <c r="T84" s="567">
        <f t="shared" si="23"/>
        <v>0</v>
      </c>
      <c r="U84" s="567">
        <f t="shared" si="24"/>
        <v>0</v>
      </c>
      <c r="V84" s="395"/>
      <c r="W84" s="395"/>
      <c r="X84" s="395"/>
      <c r="Y84" s="395"/>
      <c r="AA84" s="102"/>
      <c r="BA84" s="553"/>
    </row>
    <row r="85" spans="2:53" ht="18" customHeight="1" x14ac:dyDescent="0.35">
      <c r="B85" s="80"/>
      <c r="C85" s="119"/>
      <c r="D85" s="119"/>
      <c r="E85" s="202"/>
      <c r="F85" s="119"/>
      <c r="G85" s="120"/>
      <c r="H85" s="41"/>
      <c r="I85" s="41"/>
      <c r="J85" s="138"/>
      <c r="K85" s="291">
        <f t="shared" si="20"/>
        <v>0</v>
      </c>
      <c r="L85" s="327">
        <v>0</v>
      </c>
      <c r="M85" s="292">
        <f t="shared" si="19"/>
        <v>0</v>
      </c>
      <c r="N85" s="370"/>
      <c r="O85" s="150"/>
      <c r="P85" s="240"/>
      <c r="Q85" s="555"/>
      <c r="R85" s="567">
        <f t="shared" si="21"/>
        <v>0</v>
      </c>
      <c r="S85" s="567">
        <f t="shared" si="22"/>
        <v>0</v>
      </c>
      <c r="T85" s="567">
        <f t="shared" si="23"/>
        <v>0</v>
      </c>
      <c r="U85" s="567">
        <f t="shared" si="24"/>
        <v>0</v>
      </c>
      <c r="V85" s="395"/>
      <c r="W85" s="395"/>
      <c r="X85" s="395"/>
      <c r="Y85" s="395"/>
      <c r="AA85" s="102"/>
      <c r="BA85" s="553"/>
    </row>
    <row r="86" spans="2:53" ht="18" customHeight="1" x14ac:dyDescent="0.35">
      <c r="B86" s="80"/>
      <c r="C86" s="119"/>
      <c r="D86" s="119"/>
      <c r="E86" s="202"/>
      <c r="F86" s="119"/>
      <c r="G86" s="120"/>
      <c r="H86" s="41"/>
      <c r="I86" s="41"/>
      <c r="J86" s="138"/>
      <c r="K86" s="291">
        <f t="shared" si="20"/>
        <v>0</v>
      </c>
      <c r="L86" s="327">
        <v>0</v>
      </c>
      <c r="M86" s="292">
        <f t="shared" si="19"/>
        <v>0</v>
      </c>
      <c r="N86" s="370"/>
      <c r="O86" s="150"/>
      <c r="P86" s="240"/>
      <c r="Q86" s="555"/>
      <c r="R86" s="567">
        <f t="shared" si="21"/>
        <v>0</v>
      </c>
      <c r="S86" s="567">
        <f t="shared" si="22"/>
        <v>0</v>
      </c>
      <c r="T86" s="567">
        <f t="shared" si="23"/>
        <v>0</v>
      </c>
      <c r="U86" s="567">
        <f t="shared" si="24"/>
        <v>0</v>
      </c>
      <c r="V86" s="395"/>
      <c r="W86" s="395"/>
      <c r="X86" s="395"/>
      <c r="Y86" s="395"/>
      <c r="AA86" s="102"/>
      <c r="BA86" s="553"/>
    </row>
    <row r="87" spans="2:53" ht="18" customHeight="1" x14ac:dyDescent="0.35">
      <c r="B87" s="80"/>
      <c r="C87" s="119"/>
      <c r="D87" s="119"/>
      <c r="E87" s="202"/>
      <c r="F87" s="119"/>
      <c r="G87" s="120"/>
      <c r="H87" s="41"/>
      <c r="I87" s="41"/>
      <c r="J87" s="138"/>
      <c r="K87" s="291">
        <f t="shared" si="20"/>
        <v>0</v>
      </c>
      <c r="L87" s="327">
        <v>0</v>
      </c>
      <c r="M87" s="292">
        <f t="shared" si="19"/>
        <v>0</v>
      </c>
      <c r="N87" s="370"/>
      <c r="O87" s="150"/>
      <c r="P87" s="240"/>
      <c r="Q87" s="555"/>
      <c r="R87" s="567">
        <f t="shared" si="21"/>
        <v>0</v>
      </c>
      <c r="S87" s="567">
        <f t="shared" si="22"/>
        <v>0</v>
      </c>
      <c r="T87" s="567">
        <f t="shared" si="23"/>
        <v>0</v>
      </c>
      <c r="U87" s="567">
        <f t="shared" si="24"/>
        <v>0</v>
      </c>
      <c r="V87" s="395"/>
      <c r="W87" s="395"/>
      <c r="X87" s="395"/>
      <c r="Y87" s="395"/>
      <c r="AA87" s="102"/>
      <c r="BA87" s="553"/>
    </row>
    <row r="88" spans="2:53" ht="18" customHeight="1" x14ac:dyDescent="0.35">
      <c r="B88" s="80"/>
      <c r="C88" s="119"/>
      <c r="D88" s="119"/>
      <c r="E88" s="202"/>
      <c r="F88" s="119"/>
      <c r="G88" s="120"/>
      <c r="H88" s="41"/>
      <c r="I88" s="41"/>
      <c r="J88" s="138"/>
      <c r="K88" s="291">
        <f t="shared" si="20"/>
        <v>0</v>
      </c>
      <c r="L88" s="327">
        <v>0</v>
      </c>
      <c r="M88" s="292">
        <f t="shared" si="19"/>
        <v>0</v>
      </c>
      <c r="N88" s="370"/>
      <c r="O88" s="150"/>
      <c r="P88" s="240"/>
      <c r="Q88" s="555"/>
      <c r="R88" s="567">
        <f t="shared" si="21"/>
        <v>0</v>
      </c>
      <c r="S88" s="567">
        <f t="shared" si="22"/>
        <v>0</v>
      </c>
      <c r="T88" s="567">
        <f t="shared" si="23"/>
        <v>0</v>
      </c>
      <c r="U88" s="567">
        <f t="shared" si="24"/>
        <v>0</v>
      </c>
      <c r="V88" s="395"/>
      <c r="W88" s="395"/>
      <c r="X88" s="395"/>
      <c r="Y88" s="395"/>
      <c r="AA88" s="102"/>
      <c r="BA88" s="553"/>
    </row>
    <row r="89" spans="2:53" ht="18" customHeight="1" x14ac:dyDescent="0.35">
      <c r="B89" s="80"/>
      <c r="C89" s="119"/>
      <c r="D89" s="119"/>
      <c r="E89" s="202"/>
      <c r="F89" s="119"/>
      <c r="G89" s="120"/>
      <c r="H89" s="41"/>
      <c r="I89" s="41"/>
      <c r="J89" s="138"/>
      <c r="K89" s="291">
        <f t="shared" si="20"/>
        <v>0</v>
      </c>
      <c r="L89" s="327">
        <v>0</v>
      </c>
      <c r="M89" s="292">
        <f t="shared" si="19"/>
        <v>0</v>
      </c>
      <c r="N89" s="370"/>
      <c r="O89" s="150"/>
      <c r="P89" s="240"/>
      <c r="Q89" s="555"/>
      <c r="R89" s="567">
        <f t="shared" si="21"/>
        <v>0</v>
      </c>
      <c r="S89" s="567">
        <f t="shared" si="22"/>
        <v>0</v>
      </c>
      <c r="T89" s="567">
        <f t="shared" si="23"/>
        <v>0</v>
      </c>
      <c r="U89" s="567">
        <f t="shared" si="24"/>
        <v>0</v>
      </c>
      <c r="V89" s="395"/>
      <c r="W89" s="395"/>
      <c r="X89" s="395"/>
      <c r="Y89" s="395"/>
      <c r="AA89" s="102"/>
      <c r="BA89" s="553"/>
    </row>
    <row r="90" spans="2:53" ht="18" customHeight="1" x14ac:dyDescent="0.35">
      <c r="B90" s="80"/>
      <c r="C90" s="119"/>
      <c r="D90" s="119"/>
      <c r="E90" s="202"/>
      <c r="F90" s="119"/>
      <c r="G90" s="120"/>
      <c r="H90" s="41"/>
      <c r="I90" s="41"/>
      <c r="J90" s="138"/>
      <c r="K90" s="291">
        <f t="shared" si="20"/>
        <v>0</v>
      </c>
      <c r="L90" s="327">
        <v>0</v>
      </c>
      <c r="M90" s="292">
        <f t="shared" si="19"/>
        <v>0</v>
      </c>
      <c r="N90" s="370"/>
      <c r="O90" s="150"/>
      <c r="P90" s="240"/>
      <c r="Q90" s="555"/>
      <c r="R90" s="567">
        <f t="shared" si="21"/>
        <v>0</v>
      </c>
      <c r="S90" s="567">
        <f t="shared" si="22"/>
        <v>0</v>
      </c>
      <c r="T90" s="567">
        <f t="shared" si="23"/>
        <v>0</v>
      </c>
      <c r="U90" s="567">
        <f t="shared" si="24"/>
        <v>0</v>
      </c>
      <c r="V90" s="395"/>
      <c r="W90" s="395"/>
      <c r="X90" s="395"/>
      <c r="Y90" s="395"/>
      <c r="AA90" s="102"/>
      <c r="BA90" s="553"/>
    </row>
    <row r="91" spans="2:53" ht="18" customHeight="1" x14ac:dyDescent="0.35">
      <c r="B91" s="80"/>
      <c r="C91" s="119"/>
      <c r="D91" s="119"/>
      <c r="E91" s="202"/>
      <c r="F91" s="119"/>
      <c r="G91" s="120"/>
      <c r="H91" s="41"/>
      <c r="I91" s="41"/>
      <c r="J91" s="138"/>
      <c r="K91" s="291">
        <f t="shared" si="20"/>
        <v>0</v>
      </c>
      <c r="L91" s="327">
        <v>0</v>
      </c>
      <c r="M91" s="292">
        <f t="shared" si="19"/>
        <v>0</v>
      </c>
      <c r="N91" s="370"/>
      <c r="O91" s="150"/>
      <c r="P91" s="240"/>
      <c r="Q91" s="555"/>
      <c r="R91" s="567">
        <f t="shared" si="21"/>
        <v>0</v>
      </c>
      <c r="S91" s="567">
        <f t="shared" si="22"/>
        <v>0</v>
      </c>
      <c r="T91" s="567">
        <f t="shared" si="23"/>
        <v>0</v>
      </c>
      <c r="U91" s="567">
        <f t="shared" si="24"/>
        <v>0</v>
      </c>
      <c r="V91" s="395"/>
      <c r="W91" s="395"/>
      <c r="X91" s="395"/>
      <c r="Y91" s="395"/>
      <c r="AA91" s="102"/>
      <c r="BA91" s="553"/>
    </row>
    <row r="92" spans="2:53" ht="18" customHeight="1" x14ac:dyDescent="0.35">
      <c r="B92" s="80"/>
      <c r="C92" s="119"/>
      <c r="D92" s="119"/>
      <c r="E92" s="202"/>
      <c r="F92" s="119"/>
      <c r="G92" s="120"/>
      <c r="H92" s="41"/>
      <c r="I92" s="41"/>
      <c r="J92" s="138"/>
      <c r="K92" s="291">
        <f t="shared" si="20"/>
        <v>0</v>
      </c>
      <c r="L92" s="327">
        <v>0</v>
      </c>
      <c r="M92" s="292">
        <f t="shared" si="19"/>
        <v>0</v>
      </c>
      <c r="N92" s="370"/>
      <c r="O92" s="150"/>
      <c r="P92" s="240"/>
      <c r="Q92" s="555"/>
      <c r="R92" s="567">
        <f t="shared" si="21"/>
        <v>0</v>
      </c>
      <c r="S92" s="567">
        <f t="shared" si="22"/>
        <v>0</v>
      </c>
      <c r="T92" s="567">
        <f t="shared" si="23"/>
        <v>0</v>
      </c>
      <c r="U92" s="567">
        <f t="shared" si="24"/>
        <v>0</v>
      </c>
      <c r="V92" s="395"/>
      <c r="W92" s="395"/>
      <c r="X92" s="395"/>
      <c r="Y92" s="395"/>
      <c r="AA92" s="102"/>
      <c r="BA92" s="553"/>
    </row>
    <row r="93" spans="2:53" ht="18" customHeight="1" x14ac:dyDescent="0.35">
      <c r="B93" s="80"/>
      <c r="C93" s="119"/>
      <c r="D93" s="119"/>
      <c r="E93" s="202"/>
      <c r="F93" s="119"/>
      <c r="G93" s="120"/>
      <c r="H93" s="41"/>
      <c r="I93" s="41"/>
      <c r="J93" s="138"/>
      <c r="K93" s="291">
        <f t="shared" si="20"/>
        <v>0</v>
      </c>
      <c r="L93" s="327">
        <v>0</v>
      </c>
      <c r="M93" s="292">
        <f t="shared" si="19"/>
        <v>0</v>
      </c>
      <c r="N93" s="370"/>
      <c r="O93" s="150"/>
      <c r="P93" s="240"/>
      <c r="Q93" s="555"/>
      <c r="R93" s="567">
        <f t="shared" si="21"/>
        <v>0</v>
      </c>
      <c r="S93" s="567">
        <f t="shared" si="22"/>
        <v>0</v>
      </c>
      <c r="T93" s="567">
        <f t="shared" si="23"/>
        <v>0</v>
      </c>
      <c r="U93" s="567">
        <f t="shared" si="24"/>
        <v>0</v>
      </c>
      <c r="V93" s="395"/>
      <c r="W93" s="395"/>
      <c r="X93" s="395"/>
      <c r="Y93" s="395"/>
      <c r="AA93" s="102"/>
      <c r="BA93" s="553"/>
    </row>
    <row r="94" spans="2:53" ht="18" customHeight="1" x14ac:dyDescent="0.35">
      <c r="B94" s="80"/>
      <c r="C94" s="119"/>
      <c r="D94" s="119"/>
      <c r="E94" s="202"/>
      <c r="F94" s="119"/>
      <c r="G94" s="120"/>
      <c r="H94" s="41"/>
      <c r="I94" s="41"/>
      <c r="J94" s="138"/>
      <c r="K94" s="291">
        <f t="shared" si="20"/>
        <v>0</v>
      </c>
      <c r="L94" s="327">
        <v>0</v>
      </c>
      <c r="M94" s="292">
        <f t="shared" si="19"/>
        <v>0</v>
      </c>
      <c r="N94" s="370"/>
      <c r="O94" s="150"/>
      <c r="P94" s="240"/>
      <c r="Q94" s="555"/>
      <c r="R94" s="567">
        <f t="shared" si="21"/>
        <v>0</v>
      </c>
      <c r="S94" s="567">
        <f t="shared" si="22"/>
        <v>0</v>
      </c>
      <c r="T94" s="567">
        <f t="shared" si="23"/>
        <v>0</v>
      </c>
      <c r="U94" s="567">
        <f t="shared" si="24"/>
        <v>0</v>
      </c>
      <c r="V94" s="395"/>
      <c r="W94" s="395"/>
      <c r="X94" s="395"/>
      <c r="Y94" s="395"/>
      <c r="AA94" s="102"/>
      <c r="BA94" s="553"/>
    </row>
    <row r="95" spans="2:53" ht="18" customHeight="1" x14ac:dyDescent="0.35">
      <c r="B95" s="80"/>
      <c r="C95" s="119"/>
      <c r="D95" s="119"/>
      <c r="E95" s="202"/>
      <c r="F95" s="119"/>
      <c r="G95" s="120"/>
      <c r="H95" s="41"/>
      <c r="I95" s="41"/>
      <c r="J95" s="138"/>
      <c r="K95" s="291">
        <f t="shared" si="20"/>
        <v>0</v>
      </c>
      <c r="L95" s="327">
        <v>0</v>
      </c>
      <c r="M95" s="292">
        <f t="shared" si="19"/>
        <v>0</v>
      </c>
      <c r="N95" s="370"/>
      <c r="O95" s="150"/>
      <c r="P95" s="240"/>
      <c r="Q95" s="555"/>
      <c r="R95" s="567">
        <f t="shared" si="21"/>
        <v>0</v>
      </c>
      <c r="S95" s="567">
        <f t="shared" si="22"/>
        <v>0</v>
      </c>
      <c r="T95" s="567">
        <f t="shared" si="23"/>
        <v>0</v>
      </c>
      <c r="U95" s="567">
        <f t="shared" si="24"/>
        <v>0</v>
      </c>
      <c r="V95" s="395"/>
      <c r="W95" s="395"/>
      <c r="X95" s="395"/>
      <c r="Y95" s="395"/>
      <c r="AA95" s="102"/>
      <c r="BA95" s="553"/>
    </row>
    <row r="96" spans="2:53" ht="18" customHeight="1" x14ac:dyDescent="0.35">
      <c r="B96" s="80"/>
      <c r="C96" s="119"/>
      <c r="D96" s="119"/>
      <c r="E96" s="202"/>
      <c r="F96" s="119"/>
      <c r="G96" s="120"/>
      <c r="H96" s="41"/>
      <c r="I96" s="41"/>
      <c r="J96" s="138"/>
      <c r="K96" s="291">
        <f t="shared" si="20"/>
        <v>0</v>
      </c>
      <c r="L96" s="327">
        <v>0</v>
      </c>
      <c r="M96" s="292">
        <f t="shared" si="19"/>
        <v>0</v>
      </c>
      <c r="N96" s="370"/>
      <c r="O96" s="150"/>
      <c r="P96" s="240"/>
      <c r="Q96" s="555"/>
      <c r="R96" s="567">
        <f t="shared" si="21"/>
        <v>0</v>
      </c>
      <c r="S96" s="567">
        <f t="shared" si="22"/>
        <v>0</v>
      </c>
      <c r="T96" s="567">
        <f t="shared" si="23"/>
        <v>0</v>
      </c>
      <c r="U96" s="567">
        <f t="shared" si="24"/>
        <v>0</v>
      </c>
      <c r="V96" s="395"/>
      <c r="W96" s="395"/>
      <c r="X96" s="395"/>
      <c r="Y96" s="395"/>
      <c r="AA96" s="102"/>
      <c r="BA96" s="553"/>
    </row>
    <row r="97" spans="2:53" ht="18" customHeight="1" x14ac:dyDescent="0.35">
      <c r="B97" s="80"/>
      <c r="C97" s="119"/>
      <c r="D97" s="119"/>
      <c r="E97" s="202"/>
      <c r="F97" s="119"/>
      <c r="G97" s="120"/>
      <c r="H97" s="41"/>
      <c r="I97" s="41"/>
      <c r="J97" s="138"/>
      <c r="K97" s="291">
        <f t="shared" si="20"/>
        <v>0</v>
      </c>
      <c r="L97" s="327">
        <v>0</v>
      </c>
      <c r="M97" s="292">
        <f t="shared" si="19"/>
        <v>0</v>
      </c>
      <c r="N97" s="370"/>
      <c r="O97" s="150"/>
      <c r="P97" s="240"/>
      <c r="Q97" s="555"/>
      <c r="R97" s="567">
        <f t="shared" si="21"/>
        <v>0</v>
      </c>
      <c r="S97" s="567">
        <f t="shared" si="22"/>
        <v>0</v>
      </c>
      <c r="T97" s="567">
        <f t="shared" si="23"/>
        <v>0</v>
      </c>
      <c r="U97" s="567">
        <f t="shared" si="24"/>
        <v>0</v>
      </c>
      <c r="V97" s="395"/>
      <c r="W97" s="395"/>
      <c r="X97" s="395"/>
      <c r="Y97" s="395"/>
      <c r="AA97" s="102"/>
      <c r="BA97" s="553"/>
    </row>
    <row r="98" spans="2:53" ht="18" customHeight="1" x14ac:dyDescent="0.35">
      <c r="B98" s="80"/>
      <c r="C98" s="119"/>
      <c r="D98" s="119"/>
      <c r="E98" s="202"/>
      <c r="F98" s="119"/>
      <c r="G98" s="120"/>
      <c r="H98" s="41"/>
      <c r="I98" s="41"/>
      <c r="J98" s="138"/>
      <c r="K98" s="291">
        <f t="shared" si="20"/>
        <v>0</v>
      </c>
      <c r="L98" s="327">
        <v>0</v>
      </c>
      <c r="M98" s="292">
        <f t="shared" si="19"/>
        <v>0</v>
      </c>
      <c r="N98" s="370"/>
      <c r="O98" s="150"/>
      <c r="P98" s="240"/>
      <c r="Q98" s="555"/>
      <c r="R98" s="567">
        <f t="shared" si="21"/>
        <v>0</v>
      </c>
      <c r="S98" s="567">
        <f t="shared" si="22"/>
        <v>0</v>
      </c>
      <c r="T98" s="567">
        <f t="shared" si="23"/>
        <v>0</v>
      </c>
      <c r="U98" s="567">
        <f t="shared" si="24"/>
        <v>0</v>
      </c>
      <c r="V98" s="395"/>
      <c r="W98" s="395"/>
      <c r="X98" s="395"/>
      <c r="Y98" s="395"/>
      <c r="AA98" s="102"/>
      <c r="BA98" s="553"/>
    </row>
    <row r="99" spans="2:53" ht="18" customHeight="1" x14ac:dyDescent="0.35">
      <c r="B99" s="80"/>
      <c r="C99" s="119"/>
      <c r="D99" s="119"/>
      <c r="E99" s="202"/>
      <c r="F99" s="119"/>
      <c r="G99" s="120"/>
      <c r="H99" s="41"/>
      <c r="I99" s="41"/>
      <c r="J99" s="138"/>
      <c r="K99" s="291">
        <f t="shared" si="20"/>
        <v>0</v>
      </c>
      <c r="L99" s="327">
        <v>0</v>
      </c>
      <c r="M99" s="292">
        <f t="shared" si="19"/>
        <v>0</v>
      </c>
      <c r="N99" s="370"/>
      <c r="O99" s="150"/>
      <c r="P99" s="240"/>
      <c r="Q99" s="555"/>
      <c r="R99" s="567">
        <f t="shared" si="21"/>
        <v>0</v>
      </c>
      <c r="S99" s="567">
        <f t="shared" si="22"/>
        <v>0</v>
      </c>
      <c r="T99" s="567">
        <f t="shared" si="23"/>
        <v>0</v>
      </c>
      <c r="U99" s="567">
        <f t="shared" si="24"/>
        <v>0</v>
      </c>
      <c r="V99" s="395"/>
      <c r="W99" s="395"/>
      <c r="X99" s="395"/>
      <c r="Y99" s="395"/>
      <c r="AA99" s="102"/>
      <c r="BA99" s="553"/>
    </row>
    <row r="100" spans="2:53" ht="18" customHeight="1" x14ac:dyDescent="0.35">
      <c r="B100" s="80"/>
      <c r="C100" s="119"/>
      <c r="D100" s="119"/>
      <c r="E100" s="202"/>
      <c r="F100" s="119"/>
      <c r="G100" s="120"/>
      <c r="H100" s="41"/>
      <c r="I100" s="41"/>
      <c r="J100" s="138"/>
      <c r="K100" s="291">
        <f t="shared" si="20"/>
        <v>0</v>
      </c>
      <c r="L100" s="327">
        <v>0</v>
      </c>
      <c r="M100" s="292">
        <f t="shared" si="19"/>
        <v>0</v>
      </c>
      <c r="N100" s="370"/>
      <c r="O100" s="150"/>
      <c r="P100" s="240"/>
      <c r="Q100" s="555"/>
      <c r="R100" s="567">
        <f t="shared" si="21"/>
        <v>0</v>
      </c>
      <c r="S100" s="567">
        <f t="shared" si="22"/>
        <v>0</v>
      </c>
      <c r="T100" s="567">
        <f t="shared" si="23"/>
        <v>0</v>
      </c>
      <c r="U100" s="567">
        <f t="shared" si="24"/>
        <v>0</v>
      </c>
      <c r="V100" s="395"/>
      <c r="W100" s="395"/>
      <c r="X100" s="395"/>
      <c r="Y100" s="395"/>
      <c r="AA100" s="102"/>
      <c r="BA100" s="553"/>
    </row>
    <row r="101" spans="2:53" ht="18" customHeight="1" x14ac:dyDescent="0.35">
      <c r="B101" s="80"/>
      <c r="C101" s="119"/>
      <c r="D101" s="119"/>
      <c r="E101" s="202"/>
      <c r="F101" s="119"/>
      <c r="G101" s="120"/>
      <c r="H101" s="41"/>
      <c r="I101" s="41"/>
      <c r="J101" s="138"/>
      <c r="K101" s="291">
        <f t="shared" si="20"/>
        <v>0</v>
      </c>
      <c r="L101" s="327">
        <v>0</v>
      </c>
      <c r="M101" s="292">
        <f t="shared" si="19"/>
        <v>0</v>
      </c>
      <c r="N101" s="370"/>
      <c r="O101" s="150"/>
      <c r="P101" s="240"/>
      <c r="Q101" s="555"/>
      <c r="R101" s="567">
        <f t="shared" si="21"/>
        <v>0</v>
      </c>
      <c r="S101" s="567">
        <f t="shared" si="22"/>
        <v>0</v>
      </c>
      <c r="T101" s="567">
        <f t="shared" si="23"/>
        <v>0</v>
      </c>
      <c r="U101" s="567">
        <f t="shared" si="24"/>
        <v>0</v>
      </c>
      <c r="V101" s="395"/>
      <c r="W101" s="395"/>
      <c r="X101" s="395"/>
      <c r="Y101" s="395"/>
      <c r="AA101" s="102"/>
      <c r="BA101" s="553"/>
    </row>
    <row r="102" spans="2:53" ht="18" customHeight="1" x14ac:dyDescent="0.35">
      <c r="B102" s="80"/>
      <c r="C102" s="119"/>
      <c r="D102" s="119"/>
      <c r="E102" s="202"/>
      <c r="F102" s="119"/>
      <c r="G102" s="120"/>
      <c r="H102" s="41"/>
      <c r="I102" s="41"/>
      <c r="J102" s="138"/>
      <c r="K102" s="291">
        <f t="shared" si="20"/>
        <v>0</v>
      </c>
      <c r="L102" s="327">
        <v>0</v>
      </c>
      <c r="M102" s="292">
        <f t="shared" si="19"/>
        <v>0</v>
      </c>
      <c r="N102" s="370"/>
      <c r="O102" s="150"/>
      <c r="P102" s="240"/>
      <c r="Q102" s="555"/>
      <c r="R102" s="567">
        <f t="shared" si="21"/>
        <v>0</v>
      </c>
      <c r="S102" s="567">
        <f t="shared" si="22"/>
        <v>0</v>
      </c>
      <c r="T102" s="567">
        <f t="shared" si="23"/>
        <v>0</v>
      </c>
      <c r="U102" s="567">
        <f t="shared" si="24"/>
        <v>0</v>
      </c>
      <c r="V102" s="395"/>
      <c r="W102" s="395"/>
      <c r="X102" s="395"/>
      <c r="Y102" s="395"/>
      <c r="AA102" s="102"/>
      <c r="BA102" s="553"/>
    </row>
    <row r="103" spans="2:53" ht="18" customHeight="1" x14ac:dyDescent="0.35">
      <c r="B103" s="80"/>
      <c r="C103" s="119"/>
      <c r="D103" s="119"/>
      <c r="E103" s="202"/>
      <c r="F103" s="119"/>
      <c r="G103" s="120"/>
      <c r="H103" s="41"/>
      <c r="I103" s="41"/>
      <c r="J103" s="138"/>
      <c r="K103" s="291">
        <f t="shared" si="20"/>
        <v>0</v>
      </c>
      <c r="L103" s="327">
        <v>0</v>
      </c>
      <c r="M103" s="292">
        <f t="shared" si="19"/>
        <v>0</v>
      </c>
      <c r="N103" s="370"/>
      <c r="O103" s="150"/>
      <c r="P103" s="240"/>
      <c r="Q103" s="555"/>
      <c r="R103" s="567">
        <f t="shared" si="21"/>
        <v>0</v>
      </c>
      <c r="S103" s="567">
        <f t="shared" si="22"/>
        <v>0</v>
      </c>
      <c r="T103" s="567">
        <f t="shared" si="23"/>
        <v>0</v>
      </c>
      <c r="U103" s="567">
        <f t="shared" si="24"/>
        <v>0</v>
      </c>
      <c r="V103" s="395"/>
      <c r="W103" s="395"/>
      <c r="X103" s="395"/>
      <c r="Y103" s="395"/>
      <c r="AA103" s="102"/>
      <c r="BA103" s="553"/>
    </row>
    <row r="104" spans="2:53" ht="18" customHeight="1" x14ac:dyDescent="0.35">
      <c r="B104" s="80"/>
      <c r="C104" s="119"/>
      <c r="D104" s="119"/>
      <c r="E104" s="202"/>
      <c r="F104" s="119"/>
      <c r="G104" s="120"/>
      <c r="H104" s="41"/>
      <c r="I104" s="41"/>
      <c r="J104" s="138"/>
      <c r="K104" s="291">
        <f t="shared" si="20"/>
        <v>0</v>
      </c>
      <c r="L104" s="327">
        <v>0</v>
      </c>
      <c r="M104" s="292">
        <f t="shared" si="19"/>
        <v>0</v>
      </c>
      <c r="N104" s="370"/>
      <c r="O104" s="150"/>
      <c r="P104" s="240"/>
      <c r="Q104" s="555"/>
      <c r="R104" s="567">
        <f t="shared" si="21"/>
        <v>0</v>
      </c>
      <c r="S104" s="567">
        <f t="shared" si="22"/>
        <v>0</v>
      </c>
      <c r="T104" s="567">
        <f t="shared" si="23"/>
        <v>0</v>
      </c>
      <c r="U104" s="567">
        <f t="shared" si="24"/>
        <v>0</v>
      </c>
      <c r="V104" s="395"/>
      <c r="W104" s="395"/>
      <c r="X104" s="395"/>
      <c r="Y104" s="395"/>
      <c r="AA104" s="102"/>
      <c r="BA104" s="553"/>
    </row>
    <row r="105" spans="2:53" ht="18" customHeight="1" x14ac:dyDescent="0.35">
      <c r="B105" s="80"/>
      <c r="C105" s="119"/>
      <c r="D105" s="119"/>
      <c r="E105" s="202"/>
      <c r="F105" s="119"/>
      <c r="G105" s="120"/>
      <c r="H105" s="41"/>
      <c r="I105" s="41"/>
      <c r="J105" s="138"/>
      <c r="K105" s="291">
        <f t="shared" si="20"/>
        <v>0</v>
      </c>
      <c r="L105" s="327">
        <v>0</v>
      </c>
      <c r="M105" s="292">
        <f t="shared" si="19"/>
        <v>0</v>
      </c>
      <c r="N105" s="370"/>
      <c r="O105" s="150"/>
      <c r="P105" s="240"/>
      <c r="Q105" s="555"/>
      <c r="R105" s="567">
        <f t="shared" si="21"/>
        <v>0</v>
      </c>
      <c r="S105" s="567">
        <f t="shared" si="22"/>
        <v>0</v>
      </c>
      <c r="T105" s="567">
        <f t="shared" si="23"/>
        <v>0</v>
      </c>
      <c r="U105" s="567">
        <f t="shared" si="24"/>
        <v>0</v>
      </c>
      <c r="V105" s="395"/>
      <c r="W105" s="395"/>
      <c r="X105" s="395"/>
      <c r="Y105" s="395"/>
      <c r="AA105" s="102"/>
      <c r="BA105" s="553"/>
    </row>
    <row r="106" spans="2:53" ht="18" customHeight="1" x14ac:dyDescent="0.35">
      <c r="B106" s="80"/>
      <c r="C106" s="119"/>
      <c r="D106" s="119"/>
      <c r="E106" s="202"/>
      <c r="F106" s="119"/>
      <c r="G106" s="120"/>
      <c r="H106" s="41"/>
      <c r="I106" s="41"/>
      <c r="J106" s="138"/>
      <c r="K106" s="291">
        <f t="shared" si="20"/>
        <v>0</v>
      </c>
      <c r="L106" s="327">
        <v>0</v>
      </c>
      <c r="M106" s="292">
        <f t="shared" si="19"/>
        <v>0</v>
      </c>
      <c r="N106" s="370"/>
      <c r="O106" s="150"/>
      <c r="P106" s="240"/>
      <c r="Q106" s="555"/>
      <c r="R106" s="567">
        <f t="shared" si="21"/>
        <v>0</v>
      </c>
      <c r="S106" s="567">
        <f t="shared" si="22"/>
        <v>0</v>
      </c>
      <c r="T106" s="567">
        <f t="shared" si="23"/>
        <v>0</v>
      </c>
      <c r="U106" s="567">
        <f t="shared" si="24"/>
        <v>0</v>
      </c>
      <c r="V106" s="395"/>
      <c r="W106" s="395"/>
      <c r="X106" s="395"/>
      <c r="Y106" s="395"/>
      <c r="AA106" s="102"/>
      <c r="BA106" s="553"/>
    </row>
    <row r="107" spans="2:53" ht="18" customHeight="1" x14ac:dyDescent="0.35">
      <c r="B107" s="80"/>
      <c r="C107" s="119"/>
      <c r="D107" s="119"/>
      <c r="E107" s="202"/>
      <c r="F107" s="119"/>
      <c r="G107" s="120"/>
      <c r="H107" s="41"/>
      <c r="I107" s="41"/>
      <c r="J107" s="138"/>
      <c r="K107" s="291">
        <f t="shared" si="20"/>
        <v>0</v>
      </c>
      <c r="L107" s="327">
        <v>0</v>
      </c>
      <c r="M107" s="292">
        <f t="shared" si="19"/>
        <v>0</v>
      </c>
      <c r="N107" s="370"/>
      <c r="O107" s="150"/>
      <c r="P107" s="240"/>
      <c r="Q107" s="555"/>
      <c r="R107" s="567">
        <f t="shared" si="21"/>
        <v>0</v>
      </c>
      <c r="S107" s="567">
        <f t="shared" si="22"/>
        <v>0</v>
      </c>
      <c r="T107" s="567">
        <f t="shared" si="23"/>
        <v>0</v>
      </c>
      <c r="U107" s="567">
        <f t="shared" si="24"/>
        <v>0</v>
      </c>
      <c r="V107" s="395"/>
      <c r="W107" s="395"/>
      <c r="X107" s="395"/>
      <c r="Y107" s="395"/>
      <c r="AA107" s="102"/>
      <c r="BA107" s="553"/>
    </row>
    <row r="108" spans="2:53" ht="18" customHeight="1" x14ac:dyDescent="0.35">
      <c r="B108" s="80"/>
      <c r="C108" s="119"/>
      <c r="D108" s="119"/>
      <c r="E108" s="202"/>
      <c r="F108" s="119"/>
      <c r="G108" s="120"/>
      <c r="H108" s="41"/>
      <c r="I108" s="41"/>
      <c r="J108" s="138"/>
      <c r="K108" s="291">
        <f t="shared" si="20"/>
        <v>0</v>
      </c>
      <c r="L108" s="327">
        <v>0</v>
      </c>
      <c r="M108" s="292">
        <f t="shared" si="19"/>
        <v>0</v>
      </c>
      <c r="N108" s="370"/>
      <c r="O108" s="150"/>
      <c r="P108" s="240"/>
      <c r="Q108" s="555"/>
      <c r="R108" s="567">
        <f t="shared" si="21"/>
        <v>0</v>
      </c>
      <c r="S108" s="567">
        <f t="shared" si="22"/>
        <v>0</v>
      </c>
      <c r="T108" s="567">
        <f t="shared" si="23"/>
        <v>0</v>
      </c>
      <c r="U108" s="567">
        <f t="shared" si="24"/>
        <v>0</v>
      </c>
      <c r="V108" s="395"/>
      <c r="W108" s="395"/>
      <c r="X108" s="395"/>
      <c r="Y108" s="395"/>
      <c r="AA108" s="102"/>
      <c r="BA108" s="553"/>
    </row>
    <row r="109" spans="2:53" ht="18" customHeight="1" x14ac:dyDescent="0.35">
      <c r="B109" s="80"/>
      <c r="C109" s="119"/>
      <c r="D109" s="119"/>
      <c r="E109" s="202"/>
      <c r="F109" s="119"/>
      <c r="G109" s="120"/>
      <c r="H109" s="41"/>
      <c r="I109" s="41"/>
      <c r="J109" s="138"/>
      <c r="K109" s="291">
        <f t="shared" si="20"/>
        <v>0</v>
      </c>
      <c r="L109" s="327">
        <v>0</v>
      </c>
      <c r="M109" s="292">
        <f t="shared" si="19"/>
        <v>0</v>
      </c>
      <c r="N109" s="370"/>
      <c r="O109" s="150"/>
      <c r="P109" s="240"/>
      <c r="Q109" s="555"/>
      <c r="R109" s="567">
        <f t="shared" si="21"/>
        <v>0</v>
      </c>
      <c r="S109" s="567">
        <f t="shared" si="22"/>
        <v>0</v>
      </c>
      <c r="T109" s="567">
        <f t="shared" si="23"/>
        <v>0</v>
      </c>
      <c r="U109" s="567">
        <f t="shared" si="24"/>
        <v>0</v>
      </c>
      <c r="V109" s="395"/>
      <c r="W109" s="395"/>
      <c r="X109" s="395"/>
      <c r="Y109" s="395"/>
      <c r="AA109" s="102"/>
      <c r="BA109" s="553"/>
    </row>
    <row r="110" spans="2:53" ht="18" customHeight="1" x14ac:dyDescent="0.35">
      <c r="B110" s="80"/>
      <c r="C110" s="119"/>
      <c r="D110" s="119"/>
      <c r="E110" s="202"/>
      <c r="F110" s="119"/>
      <c r="G110" s="120"/>
      <c r="H110" s="41"/>
      <c r="I110" s="41"/>
      <c r="J110" s="138"/>
      <c r="K110" s="291">
        <f t="shared" si="20"/>
        <v>0</v>
      </c>
      <c r="L110" s="327">
        <v>0</v>
      </c>
      <c r="M110" s="292">
        <f t="shared" si="19"/>
        <v>0</v>
      </c>
      <c r="N110" s="370"/>
      <c r="O110" s="150"/>
      <c r="P110" s="240"/>
      <c r="Q110" s="555"/>
      <c r="R110" s="567">
        <f t="shared" si="21"/>
        <v>0</v>
      </c>
      <c r="S110" s="567">
        <f t="shared" si="22"/>
        <v>0</v>
      </c>
      <c r="T110" s="567">
        <f t="shared" si="23"/>
        <v>0</v>
      </c>
      <c r="U110" s="567">
        <f t="shared" si="24"/>
        <v>0</v>
      </c>
      <c r="V110" s="395"/>
      <c r="W110" s="395"/>
      <c r="X110" s="395"/>
      <c r="Y110" s="395"/>
      <c r="AA110" s="102"/>
      <c r="BA110" s="553"/>
    </row>
    <row r="111" spans="2:53" ht="18" customHeight="1" x14ac:dyDescent="0.35">
      <c r="B111" s="80"/>
      <c r="C111" s="119"/>
      <c r="D111" s="119"/>
      <c r="E111" s="202"/>
      <c r="F111" s="119"/>
      <c r="G111" s="120"/>
      <c r="H111" s="41"/>
      <c r="I111" s="41"/>
      <c r="J111" s="138"/>
      <c r="K111" s="291">
        <f t="shared" si="20"/>
        <v>0</v>
      </c>
      <c r="L111" s="327">
        <v>0</v>
      </c>
      <c r="M111" s="292">
        <f t="shared" si="19"/>
        <v>0</v>
      </c>
      <c r="N111" s="370"/>
      <c r="O111" s="150"/>
      <c r="P111" s="240"/>
      <c r="Q111" s="555"/>
      <c r="R111" s="567">
        <f t="shared" si="21"/>
        <v>0</v>
      </c>
      <c r="S111" s="567">
        <f t="shared" si="22"/>
        <v>0</v>
      </c>
      <c r="T111" s="567">
        <f t="shared" si="23"/>
        <v>0</v>
      </c>
      <c r="U111" s="567">
        <f t="shared" si="24"/>
        <v>0</v>
      </c>
      <c r="V111" s="395"/>
      <c r="W111" s="395"/>
      <c r="X111" s="395"/>
      <c r="Y111" s="395"/>
      <c r="AA111" s="102"/>
      <c r="BA111" s="553"/>
    </row>
    <row r="112" spans="2:53" ht="18" customHeight="1" x14ac:dyDescent="0.35">
      <c r="B112" s="80"/>
      <c r="C112" s="119"/>
      <c r="D112" s="119"/>
      <c r="E112" s="202"/>
      <c r="F112" s="119"/>
      <c r="G112" s="120"/>
      <c r="H112" s="41"/>
      <c r="I112" s="41"/>
      <c r="J112" s="138"/>
      <c r="K112" s="291">
        <f t="shared" si="20"/>
        <v>0</v>
      </c>
      <c r="L112" s="327">
        <v>0</v>
      </c>
      <c r="M112" s="292">
        <f t="shared" si="19"/>
        <v>0</v>
      </c>
      <c r="N112" s="370"/>
      <c r="O112" s="150"/>
      <c r="P112" s="240"/>
      <c r="Q112" s="555"/>
      <c r="R112" s="567">
        <f t="shared" si="21"/>
        <v>0</v>
      </c>
      <c r="S112" s="567">
        <f t="shared" si="22"/>
        <v>0</v>
      </c>
      <c r="T112" s="567">
        <f t="shared" si="23"/>
        <v>0</v>
      </c>
      <c r="U112" s="567">
        <f t="shared" si="24"/>
        <v>0</v>
      </c>
      <c r="V112" s="395"/>
      <c r="W112" s="395"/>
      <c r="X112" s="395"/>
      <c r="Y112" s="395"/>
      <c r="AA112" s="102"/>
      <c r="BA112" s="553"/>
    </row>
    <row r="113" spans="2:53" ht="18" customHeight="1" x14ac:dyDescent="0.35">
      <c r="B113" s="80"/>
      <c r="C113" s="119"/>
      <c r="D113" s="119"/>
      <c r="E113" s="202"/>
      <c r="F113" s="119"/>
      <c r="G113" s="120"/>
      <c r="H113" s="41"/>
      <c r="I113" s="41"/>
      <c r="J113" s="138"/>
      <c r="K113" s="291">
        <f t="shared" si="20"/>
        <v>0</v>
      </c>
      <c r="L113" s="327">
        <v>0</v>
      </c>
      <c r="M113" s="292">
        <f t="shared" si="19"/>
        <v>0</v>
      </c>
      <c r="N113" s="370"/>
      <c r="O113" s="150"/>
      <c r="P113" s="240"/>
      <c r="Q113" s="555"/>
      <c r="R113" s="567">
        <f t="shared" si="21"/>
        <v>0</v>
      </c>
      <c r="S113" s="567">
        <f t="shared" si="22"/>
        <v>0</v>
      </c>
      <c r="T113" s="567">
        <f t="shared" si="23"/>
        <v>0</v>
      </c>
      <c r="U113" s="567">
        <f t="shared" si="24"/>
        <v>0</v>
      </c>
      <c r="V113" s="395"/>
      <c r="W113" s="395"/>
      <c r="X113" s="395"/>
      <c r="Y113" s="395"/>
      <c r="AA113" s="102"/>
      <c r="BA113" s="553"/>
    </row>
    <row r="114" spans="2:53" ht="18" customHeight="1" x14ac:dyDescent="0.35">
      <c r="B114" s="80"/>
      <c r="C114" s="119"/>
      <c r="D114" s="119"/>
      <c r="E114" s="202"/>
      <c r="F114" s="119"/>
      <c r="G114" s="120"/>
      <c r="H114" s="41"/>
      <c r="I114" s="41"/>
      <c r="J114" s="138"/>
      <c r="K114" s="291">
        <f t="shared" si="20"/>
        <v>0</v>
      </c>
      <c r="L114" s="327">
        <v>0</v>
      </c>
      <c r="M114" s="292">
        <f t="shared" ref="M114:M177" si="27">IF(O114="X",0,L114*$M$8)</f>
        <v>0</v>
      </c>
      <c r="N114" s="370"/>
      <c r="O114" s="150"/>
      <c r="P114" s="240"/>
      <c r="Q114" s="555"/>
      <c r="R114" s="567">
        <f t="shared" si="21"/>
        <v>0</v>
      </c>
      <c r="S114" s="567">
        <f t="shared" si="22"/>
        <v>0</v>
      </c>
      <c r="T114" s="567">
        <f t="shared" si="23"/>
        <v>0</v>
      </c>
      <c r="U114" s="567">
        <f t="shared" si="24"/>
        <v>0</v>
      </c>
      <c r="V114" s="395"/>
      <c r="W114" s="395"/>
      <c r="X114" s="395"/>
      <c r="Y114" s="395"/>
      <c r="AA114" s="102"/>
      <c r="BA114" s="553"/>
    </row>
    <row r="115" spans="2:53" ht="18" customHeight="1" x14ac:dyDescent="0.35">
      <c r="B115" s="80"/>
      <c r="C115" s="119"/>
      <c r="D115" s="119"/>
      <c r="E115" s="202"/>
      <c r="F115" s="119"/>
      <c r="G115" s="120"/>
      <c r="H115" s="41"/>
      <c r="I115" s="41"/>
      <c r="J115" s="138"/>
      <c r="K115" s="291">
        <f t="shared" ref="K115:K178" si="28">J115*$M$8</f>
        <v>0</v>
      </c>
      <c r="L115" s="327">
        <v>0</v>
      </c>
      <c r="M115" s="292">
        <f t="shared" si="27"/>
        <v>0</v>
      </c>
      <c r="N115" s="370"/>
      <c r="O115" s="150"/>
      <c r="P115" s="240"/>
      <c r="Q115" s="555"/>
      <c r="R115" s="567">
        <f t="shared" ref="R115:R178" si="29">K115*$H$35</f>
        <v>0</v>
      </c>
      <c r="S115" s="567">
        <f t="shared" ref="S115:S178" si="30">M115*$H$44</f>
        <v>0</v>
      </c>
      <c r="T115" s="567">
        <f t="shared" ref="T115:T178" si="31">R115-K115</f>
        <v>0</v>
      </c>
      <c r="U115" s="567">
        <f t="shared" ref="U115:U178" si="32">S115-M115</f>
        <v>0</v>
      </c>
      <c r="V115" s="395"/>
      <c r="W115" s="395"/>
      <c r="X115" s="395"/>
      <c r="Y115" s="395"/>
      <c r="AA115" s="102"/>
      <c r="BA115" s="553"/>
    </row>
    <row r="116" spans="2:53" ht="18" customHeight="1" x14ac:dyDescent="0.35">
      <c r="B116" s="80"/>
      <c r="C116" s="119"/>
      <c r="D116" s="119"/>
      <c r="E116" s="202"/>
      <c r="F116" s="119"/>
      <c r="G116" s="120"/>
      <c r="H116" s="41"/>
      <c r="I116" s="41"/>
      <c r="J116" s="138"/>
      <c r="K116" s="291">
        <f t="shared" si="28"/>
        <v>0</v>
      </c>
      <c r="L116" s="327">
        <v>0</v>
      </c>
      <c r="M116" s="292">
        <f t="shared" si="27"/>
        <v>0</v>
      </c>
      <c r="N116" s="370"/>
      <c r="O116" s="150"/>
      <c r="P116" s="240"/>
      <c r="Q116" s="555"/>
      <c r="R116" s="567">
        <f t="shared" si="29"/>
        <v>0</v>
      </c>
      <c r="S116" s="567">
        <f t="shared" si="30"/>
        <v>0</v>
      </c>
      <c r="T116" s="567">
        <f t="shared" si="31"/>
        <v>0</v>
      </c>
      <c r="U116" s="567">
        <f t="shared" si="32"/>
        <v>0</v>
      </c>
      <c r="V116" s="395"/>
      <c r="W116" s="395"/>
      <c r="X116" s="395"/>
      <c r="Y116" s="395"/>
      <c r="AA116" s="102"/>
      <c r="BA116" s="553"/>
    </row>
    <row r="117" spans="2:53" ht="18" customHeight="1" x14ac:dyDescent="0.35">
      <c r="B117" s="80"/>
      <c r="C117" s="119"/>
      <c r="D117" s="119"/>
      <c r="E117" s="202"/>
      <c r="F117" s="119"/>
      <c r="G117" s="120"/>
      <c r="H117" s="41"/>
      <c r="I117" s="41"/>
      <c r="J117" s="138"/>
      <c r="K117" s="291">
        <f t="shared" si="28"/>
        <v>0</v>
      </c>
      <c r="L117" s="327">
        <v>0</v>
      </c>
      <c r="M117" s="292">
        <f t="shared" si="27"/>
        <v>0</v>
      </c>
      <c r="N117" s="370"/>
      <c r="O117" s="150"/>
      <c r="P117" s="240"/>
      <c r="Q117" s="555"/>
      <c r="R117" s="567">
        <f t="shared" si="29"/>
        <v>0</v>
      </c>
      <c r="S117" s="567">
        <f t="shared" si="30"/>
        <v>0</v>
      </c>
      <c r="T117" s="567">
        <f t="shared" si="31"/>
        <v>0</v>
      </c>
      <c r="U117" s="567">
        <f t="shared" si="32"/>
        <v>0</v>
      </c>
      <c r="V117" s="395"/>
      <c r="W117" s="395"/>
      <c r="X117" s="395"/>
      <c r="Y117" s="395"/>
      <c r="AA117" s="102"/>
      <c r="BA117" s="553"/>
    </row>
    <row r="118" spans="2:53" ht="18" customHeight="1" x14ac:dyDescent="0.35">
      <c r="B118" s="80"/>
      <c r="C118" s="119"/>
      <c r="D118" s="119"/>
      <c r="E118" s="202"/>
      <c r="F118" s="119"/>
      <c r="G118" s="120"/>
      <c r="H118" s="41"/>
      <c r="I118" s="41"/>
      <c r="J118" s="138"/>
      <c r="K118" s="291">
        <f t="shared" si="28"/>
        <v>0</v>
      </c>
      <c r="L118" s="327">
        <v>0</v>
      </c>
      <c r="M118" s="292">
        <f t="shared" si="27"/>
        <v>0</v>
      </c>
      <c r="N118" s="370"/>
      <c r="O118" s="150"/>
      <c r="P118" s="240"/>
      <c r="Q118" s="555"/>
      <c r="R118" s="567">
        <f t="shared" si="29"/>
        <v>0</v>
      </c>
      <c r="S118" s="567">
        <f t="shared" si="30"/>
        <v>0</v>
      </c>
      <c r="T118" s="567">
        <f t="shared" si="31"/>
        <v>0</v>
      </c>
      <c r="U118" s="567">
        <f t="shared" si="32"/>
        <v>0</v>
      </c>
      <c r="V118" s="395"/>
      <c r="W118" s="395"/>
      <c r="X118" s="395"/>
      <c r="Y118" s="395"/>
      <c r="AA118" s="102"/>
      <c r="BA118" s="553"/>
    </row>
    <row r="119" spans="2:53" ht="18" customHeight="1" x14ac:dyDescent="0.35">
      <c r="B119" s="80"/>
      <c r="C119" s="119"/>
      <c r="D119" s="119"/>
      <c r="E119" s="202"/>
      <c r="F119" s="119"/>
      <c r="G119" s="120"/>
      <c r="H119" s="41"/>
      <c r="I119" s="41"/>
      <c r="J119" s="138"/>
      <c r="K119" s="291">
        <f t="shared" si="28"/>
        <v>0</v>
      </c>
      <c r="L119" s="327">
        <v>0</v>
      </c>
      <c r="M119" s="292">
        <f t="shared" si="27"/>
        <v>0</v>
      </c>
      <c r="N119" s="370"/>
      <c r="O119" s="150"/>
      <c r="P119" s="240"/>
      <c r="Q119" s="555"/>
      <c r="R119" s="567">
        <f t="shared" si="29"/>
        <v>0</v>
      </c>
      <c r="S119" s="567">
        <f t="shared" si="30"/>
        <v>0</v>
      </c>
      <c r="T119" s="567">
        <f t="shared" si="31"/>
        <v>0</v>
      </c>
      <c r="U119" s="567">
        <f t="shared" si="32"/>
        <v>0</v>
      </c>
      <c r="V119" s="395"/>
      <c r="W119" s="395"/>
      <c r="X119" s="395"/>
      <c r="Y119" s="395"/>
      <c r="AA119" s="102"/>
      <c r="BA119" s="553"/>
    </row>
    <row r="120" spans="2:53" ht="18" customHeight="1" x14ac:dyDescent="0.35">
      <c r="B120" s="80"/>
      <c r="C120" s="119"/>
      <c r="D120" s="119"/>
      <c r="E120" s="202"/>
      <c r="F120" s="119"/>
      <c r="G120" s="120"/>
      <c r="H120" s="41"/>
      <c r="I120" s="41"/>
      <c r="J120" s="138"/>
      <c r="K120" s="291">
        <f t="shared" si="28"/>
        <v>0</v>
      </c>
      <c r="L120" s="327">
        <v>0</v>
      </c>
      <c r="M120" s="292">
        <f t="shared" si="27"/>
        <v>0</v>
      </c>
      <c r="N120" s="370"/>
      <c r="O120" s="150"/>
      <c r="P120" s="240"/>
      <c r="Q120" s="555"/>
      <c r="R120" s="567">
        <f t="shared" si="29"/>
        <v>0</v>
      </c>
      <c r="S120" s="567">
        <f t="shared" si="30"/>
        <v>0</v>
      </c>
      <c r="T120" s="567">
        <f t="shared" si="31"/>
        <v>0</v>
      </c>
      <c r="U120" s="567">
        <f t="shared" si="32"/>
        <v>0</v>
      </c>
      <c r="V120" s="395"/>
      <c r="W120" s="395"/>
      <c r="X120" s="395"/>
      <c r="Y120" s="395"/>
      <c r="AA120" s="102"/>
      <c r="BA120" s="553"/>
    </row>
    <row r="121" spans="2:53" ht="18" customHeight="1" x14ac:dyDescent="0.35">
      <c r="B121" s="80"/>
      <c r="C121" s="119"/>
      <c r="D121" s="119"/>
      <c r="E121" s="202"/>
      <c r="F121" s="119"/>
      <c r="G121" s="120"/>
      <c r="H121" s="41"/>
      <c r="I121" s="41"/>
      <c r="J121" s="138"/>
      <c r="K121" s="291">
        <f t="shared" si="28"/>
        <v>0</v>
      </c>
      <c r="L121" s="327">
        <v>0</v>
      </c>
      <c r="M121" s="292">
        <f t="shared" si="27"/>
        <v>0</v>
      </c>
      <c r="N121" s="370"/>
      <c r="O121" s="150"/>
      <c r="P121" s="240"/>
      <c r="Q121" s="555"/>
      <c r="R121" s="567">
        <f t="shared" si="29"/>
        <v>0</v>
      </c>
      <c r="S121" s="567">
        <f t="shared" si="30"/>
        <v>0</v>
      </c>
      <c r="T121" s="567">
        <f t="shared" si="31"/>
        <v>0</v>
      </c>
      <c r="U121" s="567">
        <f t="shared" si="32"/>
        <v>0</v>
      </c>
      <c r="V121" s="395"/>
      <c r="W121" s="395"/>
      <c r="X121" s="395"/>
      <c r="Y121" s="395"/>
      <c r="AA121" s="102"/>
      <c r="BA121" s="553"/>
    </row>
    <row r="122" spans="2:53" ht="18" customHeight="1" x14ac:dyDescent="0.35">
      <c r="B122" s="80"/>
      <c r="C122" s="119"/>
      <c r="D122" s="119"/>
      <c r="E122" s="202"/>
      <c r="F122" s="119"/>
      <c r="G122" s="120"/>
      <c r="H122" s="41"/>
      <c r="I122" s="41"/>
      <c r="J122" s="138"/>
      <c r="K122" s="291">
        <f t="shared" si="28"/>
        <v>0</v>
      </c>
      <c r="L122" s="327">
        <v>0</v>
      </c>
      <c r="M122" s="292">
        <f t="shared" si="27"/>
        <v>0</v>
      </c>
      <c r="N122" s="370"/>
      <c r="O122" s="150"/>
      <c r="P122" s="240"/>
      <c r="Q122" s="555"/>
      <c r="R122" s="567">
        <f t="shared" si="29"/>
        <v>0</v>
      </c>
      <c r="S122" s="567">
        <f t="shared" si="30"/>
        <v>0</v>
      </c>
      <c r="T122" s="567">
        <f t="shared" si="31"/>
        <v>0</v>
      </c>
      <c r="U122" s="567">
        <f t="shared" si="32"/>
        <v>0</v>
      </c>
      <c r="V122" s="395"/>
      <c r="W122" s="395"/>
      <c r="X122" s="395"/>
      <c r="Y122" s="395"/>
      <c r="AA122" s="102"/>
      <c r="BA122" s="553"/>
    </row>
    <row r="123" spans="2:53" ht="18" customHeight="1" x14ac:dyDescent="0.35">
      <c r="B123" s="80"/>
      <c r="C123" s="119"/>
      <c r="D123" s="119"/>
      <c r="E123" s="202"/>
      <c r="F123" s="119"/>
      <c r="G123" s="120"/>
      <c r="H123" s="41"/>
      <c r="I123" s="41"/>
      <c r="J123" s="138"/>
      <c r="K123" s="291">
        <f t="shared" si="28"/>
        <v>0</v>
      </c>
      <c r="L123" s="327">
        <v>0</v>
      </c>
      <c r="M123" s="292">
        <f t="shared" si="27"/>
        <v>0</v>
      </c>
      <c r="N123" s="370"/>
      <c r="O123" s="150"/>
      <c r="P123" s="240"/>
      <c r="Q123" s="555"/>
      <c r="R123" s="567">
        <f t="shared" si="29"/>
        <v>0</v>
      </c>
      <c r="S123" s="567">
        <f t="shared" si="30"/>
        <v>0</v>
      </c>
      <c r="T123" s="567">
        <f t="shared" si="31"/>
        <v>0</v>
      </c>
      <c r="U123" s="567">
        <f t="shared" si="32"/>
        <v>0</v>
      </c>
      <c r="V123" s="395"/>
      <c r="W123" s="395"/>
      <c r="X123" s="395"/>
      <c r="Y123" s="395"/>
      <c r="AA123" s="102"/>
      <c r="BA123" s="553"/>
    </row>
    <row r="124" spans="2:53" ht="18" customHeight="1" x14ac:dyDescent="0.35">
      <c r="B124" s="80"/>
      <c r="C124" s="119"/>
      <c r="D124" s="119"/>
      <c r="E124" s="202"/>
      <c r="F124" s="119"/>
      <c r="G124" s="120"/>
      <c r="H124" s="41"/>
      <c r="I124" s="41"/>
      <c r="J124" s="138"/>
      <c r="K124" s="291">
        <f t="shared" si="28"/>
        <v>0</v>
      </c>
      <c r="L124" s="327">
        <v>0</v>
      </c>
      <c r="M124" s="292">
        <f t="shared" si="27"/>
        <v>0</v>
      </c>
      <c r="N124" s="370"/>
      <c r="O124" s="150"/>
      <c r="P124" s="240"/>
      <c r="Q124" s="555"/>
      <c r="R124" s="567">
        <f t="shared" si="29"/>
        <v>0</v>
      </c>
      <c r="S124" s="567">
        <f t="shared" si="30"/>
        <v>0</v>
      </c>
      <c r="T124" s="567">
        <f t="shared" si="31"/>
        <v>0</v>
      </c>
      <c r="U124" s="567">
        <f t="shared" si="32"/>
        <v>0</v>
      </c>
      <c r="V124" s="395"/>
      <c r="W124" s="395"/>
      <c r="X124" s="395"/>
      <c r="Y124" s="395"/>
      <c r="AA124" s="102"/>
      <c r="BA124" s="553"/>
    </row>
    <row r="125" spans="2:53" ht="18" customHeight="1" x14ac:dyDescent="0.35">
      <c r="B125" s="80"/>
      <c r="C125" s="119"/>
      <c r="D125" s="119"/>
      <c r="E125" s="202"/>
      <c r="F125" s="119"/>
      <c r="G125" s="120"/>
      <c r="H125" s="41"/>
      <c r="I125" s="41"/>
      <c r="J125" s="138"/>
      <c r="K125" s="291">
        <f t="shared" si="28"/>
        <v>0</v>
      </c>
      <c r="L125" s="327">
        <v>0</v>
      </c>
      <c r="M125" s="292">
        <f t="shared" si="27"/>
        <v>0</v>
      </c>
      <c r="N125" s="370"/>
      <c r="O125" s="150"/>
      <c r="P125" s="240"/>
      <c r="Q125" s="555"/>
      <c r="R125" s="567">
        <f t="shared" si="29"/>
        <v>0</v>
      </c>
      <c r="S125" s="567">
        <f t="shared" si="30"/>
        <v>0</v>
      </c>
      <c r="T125" s="567">
        <f t="shared" si="31"/>
        <v>0</v>
      </c>
      <c r="U125" s="567">
        <f t="shared" si="32"/>
        <v>0</v>
      </c>
      <c r="V125" s="395"/>
      <c r="W125" s="395"/>
      <c r="X125" s="395"/>
      <c r="Y125" s="395"/>
      <c r="AA125" s="102"/>
      <c r="BA125" s="553"/>
    </row>
    <row r="126" spans="2:53" ht="18" customHeight="1" x14ac:dyDescent="0.35">
      <c r="B126" s="80"/>
      <c r="C126" s="119"/>
      <c r="D126" s="119"/>
      <c r="E126" s="202"/>
      <c r="F126" s="119"/>
      <c r="G126" s="120"/>
      <c r="H126" s="41"/>
      <c r="I126" s="41"/>
      <c r="J126" s="138"/>
      <c r="K126" s="291">
        <f t="shared" si="28"/>
        <v>0</v>
      </c>
      <c r="L126" s="327">
        <v>0</v>
      </c>
      <c r="M126" s="292">
        <f t="shared" si="27"/>
        <v>0</v>
      </c>
      <c r="N126" s="370"/>
      <c r="O126" s="150"/>
      <c r="P126" s="240"/>
      <c r="Q126" s="555"/>
      <c r="R126" s="567">
        <f t="shared" si="29"/>
        <v>0</v>
      </c>
      <c r="S126" s="567">
        <f t="shared" si="30"/>
        <v>0</v>
      </c>
      <c r="T126" s="567">
        <f t="shared" si="31"/>
        <v>0</v>
      </c>
      <c r="U126" s="567">
        <f t="shared" si="32"/>
        <v>0</v>
      </c>
      <c r="V126" s="395"/>
      <c r="W126" s="395"/>
      <c r="X126" s="395"/>
      <c r="Y126" s="395"/>
      <c r="AA126" s="102"/>
      <c r="BA126" s="553"/>
    </row>
    <row r="127" spans="2:53" ht="18" customHeight="1" x14ac:dyDescent="0.35">
      <c r="B127" s="80"/>
      <c r="C127" s="119"/>
      <c r="D127" s="119"/>
      <c r="E127" s="202"/>
      <c r="F127" s="119"/>
      <c r="G127" s="120"/>
      <c r="H127" s="41"/>
      <c r="I127" s="41"/>
      <c r="J127" s="138"/>
      <c r="K127" s="291">
        <f t="shared" si="28"/>
        <v>0</v>
      </c>
      <c r="L127" s="327">
        <v>0</v>
      </c>
      <c r="M127" s="292">
        <f t="shared" si="27"/>
        <v>0</v>
      </c>
      <c r="N127" s="370"/>
      <c r="O127" s="150"/>
      <c r="P127" s="240"/>
      <c r="Q127" s="555"/>
      <c r="R127" s="567">
        <f t="shared" si="29"/>
        <v>0</v>
      </c>
      <c r="S127" s="567">
        <f t="shared" si="30"/>
        <v>0</v>
      </c>
      <c r="T127" s="567">
        <f t="shared" si="31"/>
        <v>0</v>
      </c>
      <c r="U127" s="567">
        <f t="shared" si="32"/>
        <v>0</v>
      </c>
      <c r="V127" s="395"/>
      <c r="W127" s="395"/>
      <c r="X127" s="395"/>
      <c r="Y127" s="395"/>
      <c r="AA127" s="102"/>
      <c r="BA127" s="553"/>
    </row>
    <row r="128" spans="2:53" ht="18" customHeight="1" x14ac:dyDescent="0.35">
      <c r="B128" s="80"/>
      <c r="C128" s="119"/>
      <c r="D128" s="119"/>
      <c r="E128" s="202"/>
      <c r="F128" s="119"/>
      <c r="G128" s="120"/>
      <c r="H128" s="41"/>
      <c r="I128" s="41"/>
      <c r="J128" s="138"/>
      <c r="K128" s="291">
        <f t="shared" si="28"/>
        <v>0</v>
      </c>
      <c r="L128" s="327">
        <v>0</v>
      </c>
      <c r="M128" s="292">
        <f t="shared" si="27"/>
        <v>0</v>
      </c>
      <c r="N128" s="370"/>
      <c r="O128" s="150"/>
      <c r="P128" s="240"/>
      <c r="Q128" s="555"/>
      <c r="R128" s="567">
        <f t="shared" si="29"/>
        <v>0</v>
      </c>
      <c r="S128" s="567">
        <f t="shared" si="30"/>
        <v>0</v>
      </c>
      <c r="T128" s="567">
        <f t="shared" si="31"/>
        <v>0</v>
      </c>
      <c r="U128" s="567">
        <f t="shared" si="32"/>
        <v>0</v>
      </c>
      <c r="V128" s="395"/>
      <c r="W128" s="395"/>
      <c r="X128" s="395"/>
      <c r="Y128" s="395"/>
      <c r="AA128" s="102"/>
      <c r="BA128" s="553"/>
    </row>
    <row r="129" spans="2:53" ht="18" customHeight="1" x14ac:dyDescent="0.35">
      <c r="B129" s="80"/>
      <c r="C129" s="119"/>
      <c r="D129" s="119"/>
      <c r="E129" s="202"/>
      <c r="F129" s="119"/>
      <c r="G129" s="120"/>
      <c r="H129" s="41"/>
      <c r="I129" s="41"/>
      <c r="J129" s="138"/>
      <c r="K129" s="291">
        <f t="shared" si="28"/>
        <v>0</v>
      </c>
      <c r="L129" s="327">
        <v>0</v>
      </c>
      <c r="M129" s="292">
        <f t="shared" si="27"/>
        <v>0</v>
      </c>
      <c r="N129" s="370"/>
      <c r="O129" s="150"/>
      <c r="P129" s="240"/>
      <c r="Q129" s="555"/>
      <c r="R129" s="567">
        <f t="shared" si="29"/>
        <v>0</v>
      </c>
      <c r="S129" s="567">
        <f t="shared" si="30"/>
        <v>0</v>
      </c>
      <c r="T129" s="567">
        <f t="shared" si="31"/>
        <v>0</v>
      </c>
      <c r="U129" s="567">
        <f t="shared" si="32"/>
        <v>0</v>
      </c>
      <c r="V129" s="395"/>
      <c r="W129" s="395"/>
      <c r="X129" s="395"/>
      <c r="Y129" s="395"/>
      <c r="AA129" s="102"/>
      <c r="BA129" s="553"/>
    </row>
    <row r="130" spans="2:53" ht="18" customHeight="1" x14ac:dyDescent="0.35">
      <c r="B130" s="80"/>
      <c r="C130" s="119"/>
      <c r="D130" s="119"/>
      <c r="E130" s="202"/>
      <c r="F130" s="119"/>
      <c r="G130" s="120"/>
      <c r="H130" s="41"/>
      <c r="I130" s="41"/>
      <c r="J130" s="138"/>
      <c r="K130" s="291">
        <f t="shared" si="28"/>
        <v>0</v>
      </c>
      <c r="L130" s="327">
        <v>0</v>
      </c>
      <c r="M130" s="292">
        <f t="shared" si="27"/>
        <v>0</v>
      </c>
      <c r="N130" s="370"/>
      <c r="O130" s="150"/>
      <c r="P130" s="240"/>
      <c r="Q130" s="555"/>
      <c r="R130" s="567">
        <f t="shared" si="29"/>
        <v>0</v>
      </c>
      <c r="S130" s="567">
        <f t="shared" si="30"/>
        <v>0</v>
      </c>
      <c r="T130" s="567">
        <f t="shared" si="31"/>
        <v>0</v>
      </c>
      <c r="U130" s="567">
        <f t="shared" si="32"/>
        <v>0</v>
      </c>
      <c r="V130" s="395"/>
      <c r="W130" s="395"/>
      <c r="X130" s="395"/>
      <c r="Y130" s="395"/>
      <c r="AA130" s="102"/>
      <c r="BA130" s="553"/>
    </row>
    <row r="131" spans="2:53" ht="18" customHeight="1" x14ac:dyDescent="0.35">
      <c r="B131" s="80"/>
      <c r="C131" s="119"/>
      <c r="D131" s="119"/>
      <c r="E131" s="202"/>
      <c r="F131" s="119"/>
      <c r="G131" s="120"/>
      <c r="H131" s="41"/>
      <c r="I131" s="41"/>
      <c r="J131" s="138"/>
      <c r="K131" s="291">
        <f t="shared" si="28"/>
        <v>0</v>
      </c>
      <c r="L131" s="327">
        <v>0</v>
      </c>
      <c r="M131" s="292">
        <f t="shared" si="27"/>
        <v>0</v>
      </c>
      <c r="N131" s="370"/>
      <c r="O131" s="150"/>
      <c r="P131" s="240"/>
      <c r="Q131" s="555"/>
      <c r="R131" s="567">
        <f t="shared" si="29"/>
        <v>0</v>
      </c>
      <c r="S131" s="567">
        <f t="shared" si="30"/>
        <v>0</v>
      </c>
      <c r="T131" s="567">
        <f t="shared" si="31"/>
        <v>0</v>
      </c>
      <c r="U131" s="567">
        <f t="shared" si="32"/>
        <v>0</v>
      </c>
      <c r="V131" s="395"/>
      <c r="W131" s="395"/>
      <c r="X131" s="395"/>
      <c r="Y131" s="395"/>
      <c r="AA131" s="102"/>
      <c r="BA131" s="553"/>
    </row>
    <row r="132" spans="2:53" ht="18" customHeight="1" x14ac:dyDescent="0.35">
      <c r="B132" s="80"/>
      <c r="C132" s="119"/>
      <c r="D132" s="119"/>
      <c r="E132" s="202"/>
      <c r="F132" s="119"/>
      <c r="G132" s="120"/>
      <c r="H132" s="41"/>
      <c r="I132" s="41"/>
      <c r="J132" s="138"/>
      <c r="K132" s="291">
        <f t="shared" si="28"/>
        <v>0</v>
      </c>
      <c r="L132" s="327">
        <v>0</v>
      </c>
      <c r="M132" s="292">
        <f t="shared" si="27"/>
        <v>0</v>
      </c>
      <c r="N132" s="370"/>
      <c r="O132" s="150"/>
      <c r="P132" s="240"/>
      <c r="Q132" s="555"/>
      <c r="R132" s="567">
        <f t="shared" si="29"/>
        <v>0</v>
      </c>
      <c r="S132" s="567">
        <f t="shared" si="30"/>
        <v>0</v>
      </c>
      <c r="T132" s="567">
        <f t="shared" si="31"/>
        <v>0</v>
      </c>
      <c r="U132" s="567">
        <f t="shared" si="32"/>
        <v>0</v>
      </c>
      <c r="V132" s="395"/>
      <c r="W132" s="395"/>
      <c r="X132" s="395"/>
      <c r="Y132" s="395"/>
      <c r="AA132" s="102"/>
      <c r="BA132" s="553"/>
    </row>
    <row r="133" spans="2:53" ht="18" customHeight="1" x14ac:dyDescent="0.35">
      <c r="B133" s="80"/>
      <c r="C133" s="119"/>
      <c r="D133" s="119"/>
      <c r="E133" s="202"/>
      <c r="F133" s="119"/>
      <c r="G133" s="120"/>
      <c r="H133" s="41"/>
      <c r="I133" s="41"/>
      <c r="J133" s="138"/>
      <c r="K133" s="291">
        <f t="shared" si="28"/>
        <v>0</v>
      </c>
      <c r="L133" s="327">
        <v>0</v>
      </c>
      <c r="M133" s="292">
        <f t="shared" si="27"/>
        <v>0</v>
      </c>
      <c r="N133" s="370"/>
      <c r="O133" s="150"/>
      <c r="P133" s="240"/>
      <c r="Q133" s="555"/>
      <c r="R133" s="567">
        <f t="shared" si="29"/>
        <v>0</v>
      </c>
      <c r="S133" s="567">
        <f t="shared" si="30"/>
        <v>0</v>
      </c>
      <c r="T133" s="567">
        <f t="shared" si="31"/>
        <v>0</v>
      </c>
      <c r="U133" s="567">
        <f t="shared" si="32"/>
        <v>0</v>
      </c>
      <c r="V133" s="395"/>
      <c r="W133" s="395"/>
      <c r="X133" s="395"/>
      <c r="Y133" s="395"/>
      <c r="AA133" s="102"/>
      <c r="BA133" s="553"/>
    </row>
    <row r="134" spans="2:53" ht="18" customHeight="1" x14ac:dyDescent="0.35">
      <c r="B134" s="80"/>
      <c r="C134" s="119"/>
      <c r="D134" s="119"/>
      <c r="E134" s="202"/>
      <c r="F134" s="119"/>
      <c r="G134" s="120"/>
      <c r="H134" s="41"/>
      <c r="I134" s="41"/>
      <c r="J134" s="138"/>
      <c r="K134" s="291">
        <f t="shared" si="28"/>
        <v>0</v>
      </c>
      <c r="L134" s="327">
        <v>0</v>
      </c>
      <c r="M134" s="292">
        <f t="shared" si="27"/>
        <v>0</v>
      </c>
      <c r="N134" s="370"/>
      <c r="O134" s="150"/>
      <c r="P134" s="240"/>
      <c r="Q134" s="555"/>
      <c r="R134" s="567">
        <f t="shared" si="29"/>
        <v>0</v>
      </c>
      <c r="S134" s="567">
        <f t="shared" si="30"/>
        <v>0</v>
      </c>
      <c r="T134" s="567">
        <f t="shared" si="31"/>
        <v>0</v>
      </c>
      <c r="U134" s="567">
        <f t="shared" si="32"/>
        <v>0</v>
      </c>
      <c r="V134" s="395"/>
      <c r="W134" s="395"/>
      <c r="X134" s="395"/>
      <c r="Y134" s="395"/>
      <c r="AA134" s="102"/>
      <c r="BA134" s="553"/>
    </row>
    <row r="135" spans="2:53" ht="18" customHeight="1" x14ac:dyDescent="0.35">
      <c r="B135" s="80"/>
      <c r="C135" s="119"/>
      <c r="D135" s="119"/>
      <c r="E135" s="202"/>
      <c r="F135" s="119"/>
      <c r="G135" s="120"/>
      <c r="H135" s="41"/>
      <c r="I135" s="41"/>
      <c r="J135" s="138"/>
      <c r="K135" s="291">
        <f t="shared" si="28"/>
        <v>0</v>
      </c>
      <c r="L135" s="327">
        <v>0</v>
      </c>
      <c r="M135" s="292">
        <f t="shared" si="27"/>
        <v>0</v>
      </c>
      <c r="N135" s="370"/>
      <c r="O135" s="150"/>
      <c r="P135" s="240"/>
      <c r="Q135" s="555"/>
      <c r="R135" s="567">
        <f t="shared" si="29"/>
        <v>0</v>
      </c>
      <c r="S135" s="567">
        <f t="shared" si="30"/>
        <v>0</v>
      </c>
      <c r="T135" s="567">
        <f t="shared" si="31"/>
        <v>0</v>
      </c>
      <c r="U135" s="567">
        <f t="shared" si="32"/>
        <v>0</v>
      </c>
      <c r="V135" s="395"/>
      <c r="W135" s="395"/>
      <c r="X135" s="395"/>
      <c r="Y135" s="395"/>
      <c r="AA135" s="102"/>
      <c r="BA135" s="553"/>
    </row>
    <row r="136" spans="2:53" ht="18" customHeight="1" x14ac:dyDescent="0.35">
      <c r="B136" s="80"/>
      <c r="C136" s="119"/>
      <c r="D136" s="119"/>
      <c r="E136" s="202"/>
      <c r="F136" s="119"/>
      <c r="G136" s="120"/>
      <c r="H136" s="41"/>
      <c r="I136" s="41"/>
      <c r="J136" s="138"/>
      <c r="K136" s="291">
        <f t="shared" si="28"/>
        <v>0</v>
      </c>
      <c r="L136" s="327">
        <v>0</v>
      </c>
      <c r="M136" s="292">
        <f t="shared" si="27"/>
        <v>0</v>
      </c>
      <c r="N136" s="370"/>
      <c r="O136" s="150"/>
      <c r="P136" s="240"/>
      <c r="Q136" s="555"/>
      <c r="R136" s="567">
        <f t="shared" si="29"/>
        <v>0</v>
      </c>
      <c r="S136" s="567">
        <f t="shared" si="30"/>
        <v>0</v>
      </c>
      <c r="T136" s="567">
        <f t="shared" si="31"/>
        <v>0</v>
      </c>
      <c r="U136" s="567">
        <f t="shared" si="32"/>
        <v>0</v>
      </c>
      <c r="V136" s="395"/>
      <c r="W136" s="395"/>
      <c r="X136" s="395"/>
      <c r="Y136" s="395"/>
      <c r="AA136" s="102"/>
      <c r="BA136" s="553"/>
    </row>
    <row r="137" spans="2:53" ht="18" customHeight="1" x14ac:dyDescent="0.35">
      <c r="B137" s="80"/>
      <c r="C137" s="119"/>
      <c r="D137" s="119"/>
      <c r="E137" s="202"/>
      <c r="F137" s="119"/>
      <c r="G137" s="120"/>
      <c r="H137" s="41"/>
      <c r="I137" s="41"/>
      <c r="J137" s="138"/>
      <c r="K137" s="291">
        <f t="shared" si="28"/>
        <v>0</v>
      </c>
      <c r="L137" s="327">
        <v>0</v>
      </c>
      <c r="M137" s="292">
        <f t="shared" si="27"/>
        <v>0</v>
      </c>
      <c r="N137" s="370"/>
      <c r="O137" s="150"/>
      <c r="P137" s="240"/>
      <c r="Q137" s="555"/>
      <c r="R137" s="567">
        <f t="shared" si="29"/>
        <v>0</v>
      </c>
      <c r="S137" s="567">
        <f t="shared" si="30"/>
        <v>0</v>
      </c>
      <c r="T137" s="567">
        <f t="shared" si="31"/>
        <v>0</v>
      </c>
      <c r="U137" s="567">
        <f t="shared" si="32"/>
        <v>0</v>
      </c>
      <c r="V137" s="395"/>
      <c r="W137" s="395"/>
      <c r="X137" s="395"/>
      <c r="Y137" s="395"/>
      <c r="AA137" s="102"/>
      <c r="BA137" s="553"/>
    </row>
    <row r="138" spans="2:53" ht="18" customHeight="1" x14ac:dyDescent="0.35">
      <c r="B138" s="80"/>
      <c r="C138" s="119"/>
      <c r="D138" s="119"/>
      <c r="E138" s="202"/>
      <c r="F138" s="119"/>
      <c r="G138" s="120"/>
      <c r="H138" s="41"/>
      <c r="I138" s="41"/>
      <c r="J138" s="138"/>
      <c r="K138" s="291">
        <f t="shared" si="28"/>
        <v>0</v>
      </c>
      <c r="L138" s="327">
        <v>0</v>
      </c>
      <c r="M138" s="292">
        <f t="shared" si="27"/>
        <v>0</v>
      </c>
      <c r="N138" s="370"/>
      <c r="O138" s="150"/>
      <c r="P138" s="240"/>
      <c r="Q138" s="555"/>
      <c r="R138" s="567">
        <f t="shared" si="29"/>
        <v>0</v>
      </c>
      <c r="S138" s="567">
        <f t="shared" si="30"/>
        <v>0</v>
      </c>
      <c r="T138" s="567">
        <f t="shared" si="31"/>
        <v>0</v>
      </c>
      <c r="U138" s="567">
        <f t="shared" si="32"/>
        <v>0</v>
      </c>
      <c r="V138" s="395"/>
      <c r="W138" s="395"/>
      <c r="X138" s="395"/>
      <c r="Y138" s="395"/>
      <c r="AA138" s="102"/>
      <c r="BA138" s="553"/>
    </row>
    <row r="139" spans="2:53" ht="18" customHeight="1" x14ac:dyDescent="0.35">
      <c r="B139" s="80"/>
      <c r="C139" s="119"/>
      <c r="D139" s="119"/>
      <c r="E139" s="202"/>
      <c r="F139" s="119"/>
      <c r="G139" s="120"/>
      <c r="H139" s="41"/>
      <c r="I139" s="41"/>
      <c r="J139" s="138"/>
      <c r="K139" s="291">
        <f t="shared" si="28"/>
        <v>0</v>
      </c>
      <c r="L139" s="327">
        <v>0</v>
      </c>
      <c r="M139" s="292">
        <f t="shared" si="27"/>
        <v>0</v>
      </c>
      <c r="N139" s="370"/>
      <c r="O139" s="150"/>
      <c r="P139" s="240"/>
      <c r="Q139" s="555"/>
      <c r="R139" s="567">
        <f t="shared" si="29"/>
        <v>0</v>
      </c>
      <c r="S139" s="567">
        <f t="shared" si="30"/>
        <v>0</v>
      </c>
      <c r="T139" s="567">
        <f t="shared" si="31"/>
        <v>0</v>
      </c>
      <c r="U139" s="567">
        <f t="shared" si="32"/>
        <v>0</v>
      </c>
      <c r="V139" s="395"/>
      <c r="W139" s="395"/>
      <c r="X139" s="395"/>
      <c r="Y139" s="395"/>
      <c r="AA139" s="102"/>
      <c r="BA139" s="553"/>
    </row>
    <row r="140" spans="2:53" ht="18" customHeight="1" x14ac:dyDescent="0.35">
      <c r="B140" s="80"/>
      <c r="C140" s="119"/>
      <c r="D140" s="119"/>
      <c r="E140" s="202"/>
      <c r="F140" s="119"/>
      <c r="G140" s="120"/>
      <c r="H140" s="41"/>
      <c r="I140" s="41"/>
      <c r="J140" s="138"/>
      <c r="K140" s="291">
        <f t="shared" si="28"/>
        <v>0</v>
      </c>
      <c r="L140" s="327">
        <v>0</v>
      </c>
      <c r="M140" s="292">
        <f t="shared" si="27"/>
        <v>0</v>
      </c>
      <c r="N140" s="370"/>
      <c r="O140" s="150"/>
      <c r="P140" s="240"/>
      <c r="Q140" s="555"/>
      <c r="R140" s="567">
        <f t="shared" si="29"/>
        <v>0</v>
      </c>
      <c r="S140" s="567">
        <f t="shared" si="30"/>
        <v>0</v>
      </c>
      <c r="T140" s="567">
        <f t="shared" si="31"/>
        <v>0</v>
      </c>
      <c r="U140" s="567">
        <f t="shared" si="32"/>
        <v>0</v>
      </c>
      <c r="V140" s="395"/>
      <c r="W140" s="395"/>
      <c r="X140" s="395"/>
      <c r="Y140" s="395"/>
      <c r="AA140" s="102"/>
      <c r="BA140" s="553"/>
    </row>
    <row r="141" spans="2:53" ht="18" customHeight="1" x14ac:dyDescent="0.35">
      <c r="B141" s="80"/>
      <c r="C141" s="119"/>
      <c r="D141" s="119"/>
      <c r="E141" s="202"/>
      <c r="F141" s="119"/>
      <c r="G141" s="120"/>
      <c r="H141" s="41"/>
      <c r="I141" s="41"/>
      <c r="J141" s="138"/>
      <c r="K141" s="291">
        <f t="shared" si="28"/>
        <v>0</v>
      </c>
      <c r="L141" s="327">
        <v>0</v>
      </c>
      <c r="M141" s="292">
        <f t="shared" si="27"/>
        <v>0</v>
      </c>
      <c r="N141" s="370"/>
      <c r="O141" s="150"/>
      <c r="P141" s="240"/>
      <c r="Q141" s="555"/>
      <c r="R141" s="567">
        <f t="shared" si="29"/>
        <v>0</v>
      </c>
      <c r="S141" s="567">
        <f t="shared" si="30"/>
        <v>0</v>
      </c>
      <c r="T141" s="567">
        <f t="shared" si="31"/>
        <v>0</v>
      </c>
      <c r="U141" s="567">
        <f t="shared" si="32"/>
        <v>0</v>
      </c>
      <c r="V141" s="395"/>
      <c r="W141" s="395"/>
      <c r="X141" s="395"/>
      <c r="Y141" s="395"/>
      <c r="AA141" s="102"/>
      <c r="BA141" s="553"/>
    </row>
    <row r="142" spans="2:53" ht="18" customHeight="1" x14ac:dyDescent="0.35">
      <c r="B142" s="80"/>
      <c r="C142" s="119"/>
      <c r="D142" s="119"/>
      <c r="E142" s="202"/>
      <c r="F142" s="119"/>
      <c r="G142" s="120"/>
      <c r="H142" s="41"/>
      <c r="I142" s="41"/>
      <c r="J142" s="138"/>
      <c r="K142" s="291">
        <f t="shared" si="28"/>
        <v>0</v>
      </c>
      <c r="L142" s="327">
        <v>0</v>
      </c>
      <c r="M142" s="292">
        <f t="shared" si="27"/>
        <v>0</v>
      </c>
      <c r="N142" s="370"/>
      <c r="O142" s="150"/>
      <c r="P142" s="240"/>
      <c r="Q142" s="555"/>
      <c r="R142" s="567">
        <f t="shared" si="29"/>
        <v>0</v>
      </c>
      <c r="S142" s="567">
        <f t="shared" si="30"/>
        <v>0</v>
      </c>
      <c r="T142" s="567">
        <f t="shared" si="31"/>
        <v>0</v>
      </c>
      <c r="U142" s="567">
        <f t="shared" si="32"/>
        <v>0</v>
      </c>
      <c r="V142" s="395"/>
      <c r="W142" s="395"/>
      <c r="X142" s="395"/>
      <c r="Y142" s="395"/>
      <c r="AA142" s="102"/>
      <c r="BA142" s="553"/>
    </row>
    <row r="143" spans="2:53" ht="18" customHeight="1" x14ac:dyDescent="0.35">
      <c r="B143" s="80"/>
      <c r="C143" s="119"/>
      <c r="D143" s="119"/>
      <c r="E143" s="202"/>
      <c r="F143" s="119"/>
      <c r="G143" s="120"/>
      <c r="H143" s="41"/>
      <c r="I143" s="41"/>
      <c r="J143" s="138"/>
      <c r="K143" s="291">
        <f t="shared" si="28"/>
        <v>0</v>
      </c>
      <c r="L143" s="327">
        <v>0</v>
      </c>
      <c r="M143" s="292">
        <f t="shared" si="27"/>
        <v>0</v>
      </c>
      <c r="N143" s="370"/>
      <c r="O143" s="150"/>
      <c r="P143" s="240"/>
      <c r="Q143" s="555"/>
      <c r="R143" s="567">
        <f t="shared" si="29"/>
        <v>0</v>
      </c>
      <c r="S143" s="567">
        <f t="shared" si="30"/>
        <v>0</v>
      </c>
      <c r="T143" s="567">
        <f t="shared" si="31"/>
        <v>0</v>
      </c>
      <c r="U143" s="567">
        <f t="shared" si="32"/>
        <v>0</v>
      </c>
      <c r="V143" s="395"/>
      <c r="W143" s="395"/>
      <c r="X143" s="395"/>
      <c r="Y143" s="395"/>
      <c r="AA143" s="102"/>
      <c r="BA143" s="553"/>
    </row>
    <row r="144" spans="2:53" ht="18" customHeight="1" x14ac:dyDescent="0.35">
      <c r="B144" s="80"/>
      <c r="C144" s="119"/>
      <c r="D144" s="119"/>
      <c r="E144" s="202"/>
      <c r="F144" s="119"/>
      <c r="G144" s="120"/>
      <c r="H144" s="41"/>
      <c r="I144" s="41"/>
      <c r="J144" s="138"/>
      <c r="K144" s="291">
        <f t="shared" si="28"/>
        <v>0</v>
      </c>
      <c r="L144" s="327">
        <v>0</v>
      </c>
      <c r="M144" s="292">
        <f t="shared" si="27"/>
        <v>0</v>
      </c>
      <c r="N144" s="370"/>
      <c r="O144" s="150"/>
      <c r="P144" s="240"/>
      <c r="Q144" s="555"/>
      <c r="R144" s="567">
        <f t="shared" si="29"/>
        <v>0</v>
      </c>
      <c r="S144" s="567">
        <f t="shared" si="30"/>
        <v>0</v>
      </c>
      <c r="T144" s="567">
        <f t="shared" si="31"/>
        <v>0</v>
      </c>
      <c r="U144" s="567">
        <f t="shared" si="32"/>
        <v>0</v>
      </c>
      <c r="V144" s="395"/>
      <c r="W144" s="395"/>
      <c r="X144" s="395"/>
      <c r="Y144" s="395"/>
      <c r="AA144" s="102"/>
      <c r="BA144" s="553"/>
    </row>
    <row r="145" spans="2:53" ht="18" customHeight="1" x14ac:dyDescent="0.35">
      <c r="B145" s="80"/>
      <c r="C145" s="119"/>
      <c r="D145" s="119"/>
      <c r="E145" s="202"/>
      <c r="F145" s="119"/>
      <c r="G145" s="120"/>
      <c r="H145" s="41"/>
      <c r="I145" s="41"/>
      <c r="J145" s="138"/>
      <c r="K145" s="291">
        <f t="shared" si="28"/>
        <v>0</v>
      </c>
      <c r="L145" s="327">
        <v>0</v>
      </c>
      <c r="M145" s="292">
        <f t="shared" si="27"/>
        <v>0</v>
      </c>
      <c r="N145" s="370"/>
      <c r="O145" s="150"/>
      <c r="P145" s="240"/>
      <c r="Q145" s="555"/>
      <c r="R145" s="567">
        <f t="shared" si="29"/>
        <v>0</v>
      </c>
      <c r="S145" s="567">
        <f t="shared" si="30"/>
        <v>0</v>
      </c>
      <c r="T145" s="567">
        <f t="shared" si="31"/>
        <v>0</v>
      </c>
      <c r="U145" s="567">
        <f t="shared" si="32"/>
        <v>0</v>
      </c>
      <c r="V145" s="395"/>
      <c r="W145" s="395"/>
      <c r="X145" s="395"/>
      <c r="Y145" s="395"/>
      <c r="AA145" s="102"/>
      <c r="BA145" s="553"/>
    </row>
    <row r="146" spans="2:53" ht="18" customHeight="1" x14ac:dyDescent="0.35">
      <c r="B146" s="80"/>
      <c r="C146" s="119"/>
      <c r="D146" s="119"/>
      <c r="E146" s="202"/>
      <c r="F146" s="119"/>
      <c r="G146" s="120"/>
      <c r="H146" s="41"/>
      <c r="I146" s="41"/>
      <c r="J146" s="138"/>
      <c r="K146" s="291">
        <f t="shared" si="28"/>
        <v>0</v>
      </c>
      <c r="L146" s="327">
        <v>0</v>
      </c>
      <c r="M146" s="292">
        <f t="shared" si="27"/>
        <v>0</v>
      </c>
      <c r="N146" s="370"/>
      <c r="O146" s="150"/>
      <c r="P146" s="240"/>
      <c r="Q146" s="555"/>
      <c r="R146" s="567">
        <f t="shared" si="29"/>
        <v>0</v>
      </c>
      <c r="S146" s="567">
        <f t="shared" si="30"/>
        <v>0</v>
      </c>
      <c r="T146" s="567">
        <f t="shared" si="31"/>
        <v>0</v>
      </c>
      <c r="U146" s="567">
        <f t="shared" si="32"/>
        <v>0</v>
      </c>
      <c r="V146" s="395"/>
      <c r="W146" s="395"/>
      <c r="X146" s="395"/>
      <c r="Y146" s="395"/>
      <c r="AA146" s="102"/>
      <c r="BA146" s="553"/>
    </row>
    <row r="147" spans="2:53" ht="18" customHeight="1" x14ac:dyDescent="0.35">
      <c r="B147" s="80"/>
      <c r="C147" s="119"/>
      <c r="D147" s="119"/>
      <c r="E147" s="202"/>
      <c r="F147" s="119"/>
      <c r="G147" s="120"/>
      <c r="H147" s="41"/>
      <c r="I147" s="41"/>
      <c r="J147" s="138"/>
      <c r="K147" s="291">
        <f t="shared" si="28"/>
        <v>0</v>
      </c>
      <c r="L147" s="327">
        <v>0</v>
      </c>
      <c r="M147" s="292">
        <f t="shared" si="27"/>
        <v>0</v>
      </c>
      <c r="N147" s="370"/>
      <c r="O147" s="150"/>
      <c r="P147" s="240"/>
      <c r="Q147" s="555"/>
      <c r="R147" s="567">
        <f t="shared" si="29"/>
        <v>0</v>
      </c>
      <c r="S147" s="567">
        <f t="shared" si="30"/>
        <v>0</v>
      </c>
      <c r="T147" s="567">
        <f t="shared" si="31"/>
        <v>0</v>
      </c>
      <c r="U147" s="567">
        <f t="shared" si="32"/>
        <v>0</v>
      </c>
      <c r="V147" s="395"/>
      <c r="W147" s="395"/>
      <c r="X147" s="395"/>
      <c r="Y147" s="395"/>
      <c r="AA147" s="102"/>
      <c r="BA147" s="553"/>
    </row>
    <row r="148" spans="2:53" ht="18" customHeight="1" x14ac:dyDescent="0.35">
      <c r="B148" s="80"/>
      <c r="C148" s="119"/>
      <c r="D148" s="119"/>
      <c r="E148" s="202"/>
      <c r="F148" s="119"/>
      <c r="G148" s="120"/>
      <c r="H148" s="41"/>
      <c r="I148" s="41"/>
      <c r="J148" s="138"/>
      <c r="K148" s="291">
        <f t="shared" si="28"/>
        <v>0</v>
      </c>
      <c r="L148" s="327">
        <v>0</v>
      </c>
      <c r="M148" s="292">
        <f t="shared" si="27"/>
        <v>0</v>
      </c>
      <c r="N148" s="370"/>
      <c r="O148" s="150"/>
      <c r="P148" s="240"/>
      <c r="Q148" s="555"/>
      <c r="R148" s="567">
        <f t="shared" si="29"/>
        <v>0</v>
      </c>
      <c r="S148" s="567">
        <f t="shared" si="30"/>
        <v>0</v>
      </c>
      <c r="T148" s="567">
        <f t="shared" si="31"/>
        <v>0</v>
      </c>
      <c r="U148" s="567">
        <f t="shared" si="32"/>
        <v>0</v>
      </c>
      <c r="V148" s="395"/>
      <c r="W148" s="395"/>
      <c r="X148" s="395"/>
      <c r="Y148" s="395"/>
      <c r="AA148" s="102"/>
      <c r="BA148" s="553"/>
    </row>
    <row r="149" spans="2:53" ht="18" customHeight="1" x14ac:dyDescent="0.35">
      <c r="B149" s="80"/>
      <c r="C149" s="119"/>
      <c r="D149" s="119"/>
      <c r="E149" s="202"/>
      <c r="F149" s="119"/>
      <c r="G149" s="120"/>
      <c r="H149" s="41"/>
      <c r="I149" s="41"/>
      <c r="J149" s="138"/>
      <c r="K149" s="291">
        <f t="shared" si="28"/>
        <v>0</v>
      </c>
      <c r="L149" s="327">
        <v>0</v>
      </c>
      <c r="M149" s="292">
        <f t="shared" si="27"/>
        <v>0</v>
      </c>
      <c r="N149" s="370"/>
      <c r="O149" s="150"/>
      <c r="P149" s="240"/>
      <c r="Q149" s="555"/>
      <c r="R149" s="567">
        <f t="shared" si="29"/>
        <v>0</v>
      </c>
      <c r="S149" s="567">
        <f t="shared" si="30"/>
        <v>0</v>
      </c>
      <c r="T149" s="567">
        <f t="shared" si="31"/>
        <v>0</v>
      </c>
      <c r="U149" s="567">
        <f t="shared" si="32"/>
        <v>0</v>
      </c>
      <c r="V149" s="395"/>
      <c r="W149" s="395"/>
      <c r="X149" s="395"/>
      <c r="Y149" s="395"/>
      <c r="AA149" s="102"/>
      <c r="BA149" s="553"/>
    </row>
    <row r="150" spans="2:53" ht="18" customHeight="1" x14ac:dyDescent="0.35">
      <c r="B150" s="80"/>
      <c r="C150" s="119"/>
      <c r="D150" s="119"/>
      <c r="E150" s="202"/>
      <c r="F150" s="119"/>
      <c r="G150" s="120"/>
      <c r="H150" s="41"/>
      <c r="I150" s="41"/>
      <c r="J150" s="138"/>
      <c r="K150" s="291">
        <f t="shared" si="28"/>
        <v>0</v>
      </c>
      <c r="L150" s="327">
        <v>0</v>
      </c>
      <c r="M150" s="292">
        <f t="shared" si="27"/>
        <v>0</v>
      </c>
      <c r="N150" s="370"/>
      <c r="O150" s="150"/>
      <c r="P150" s="240"/>
      <c r="Q150" s="555"/>
      <c r="R150" s="567">
        <f t="shared" si="29"/>
        <v>0</v>
      </c>
      <c r="S150" s="567">
        <f t="shared" si="30"/>
        <v>0</v>
      </c>
      <c r="T150" s="567">
        <f t="shared" si="31"/>
        <v>0</v>
      </c>
      <c r="U150" s="567">
        <f t="shared" si="32"/>
        <v>0</v>
      </c>
      <c r="V150" s="395"/>
      <c r="W150" s="395"/>
      <c r="X150" s="395"/>
      <c r="Y150" s="395"/>
      <c r="AA150" s="102"/>
      <c r="BA150" s="553"/>
    </row>
    <row r="151" spans="2:53" ht="18" customHeight="1" x14ac:dyDescent="0.35">
      <c r="B151" s="80"/>
      <c r="C151" s="119"/>
      <c r="D151" s="119"/>
      <c r="E151" s="202"/>
      <c r="F151" s="119"/>
      <c r="G151" s="120"/>
      <c r="H151" s="41"/>
      <c r="I151" s="41"/>
      <c r="J151" s="138"/>
      <c r="K151" s="291">
        <f t="shared" si="28"/>
        <v>0</v>
      </c>
      <c r="L151" s="327">
        <v>0</v>
      </c>
      <c r="M151" s="292">
        <f t="shared" si="27"/>
        <v>0</v>
      </c>
      <c r="N151" s="370"/>
      <c r="O151" s="150"/>
      <c r="P151" s="240"/>
      <c r="Q151" s="555"/>
      <c r="R151" s="567">
        <f t="shared" si="29"/>
        <v>0</v>
      </c>
      <c r="S151" s="567">
        <f t="shared" si="30"/>
        <v>0</v>
      </c>
      <c r="T151" s="567">
        <f t="shared" si="31"/>
        <v>0</v>
      </c>
      <c r="U151" s="567">
        <f t="shared" si="32"/>
        <v>0</v>
      </c>
      <c r="V151" s="395"/>
      <c r="W151" s="395"/>
      <c r="X151" s="395"/>
      <c r="Y151" s="395"/>
      <c r="AA151" s="102"/>
      <c r="BA151" s="553"/>
    </row>
    <row r="152" spans="2:53" ht="18" customHeight="1" x14ac:dyDescent="0.35">
      <c r="B152" s="80"/>
      <c r="C152" s="119"/>
      <c r="D152" s="119"/>
      <c r="E152" s="202"/>
      <c r="F152" s="119"/>
      <c r="G152" s="120"/>
      <c r="H152" s="41"/>
      <c r="I152" s="41"/>
      <c r="J152" s="138"/>
      <c r="K152" s="291">
        <f t="shared" si="28"/>
        <v>0</v>
      </c>
      <c r="L152" s="327">
        <v>0</v>
      </c>
      <c r="M152" s="292">
        <f t="shared" si="27"/>
        <v>0</v>
      </c>
      <c r="N152" s="370"/>
      <c r="O152" s="150"/>
      <c r="P152" s="240"/>
      <c r="Q152" s="555"/>
      <c r="R152" s="567">
        <f t="shared" si="29"/>
        <v>0</v>
      </c>
      <c r="S152" s="567">
        <f t="shared" si="30"/>
        <v>0</v>
      </c>
      <c r="T152" s="567">
        <f t="shared" si="31"/>
        <v>0</v>
      </c>
      <c r="U152" s="567">
        <f t="shared" si="32"/>
        <v>0</v>
      </c>
      <c r="V152" s="395"/>
      <c r="W152" s="395"/>
      <c r="X152" s="395"/>
      <c r="Y152" s="395"/>
      <c r="AA152" s="102"/>
      <c r="BA152" s="553"/>
    </row>
    <row r="153" spans="2:53" ht="18" customHeight="1" x14ac:dyDescent="0.35">
      <c r="B153" s="80"/>
      <c r="C153" s="119"/>
      <c r="D153" s="119"/>
      <c r="E153" s="202"/>
      <c r="F153" s="119"/>
      <c r="G153" s="120"/>
      <c r="H153" s="41"/>
      <c r="I153" s="41"/>
      <c r="J153" s="138"/>
      <c r="K153" s="291">
        <f t="shared" si="28"/>
        <v>0</v>
      </c>
      <c r="L153" s="327">
        <v>0</v>
      </c>
      <c r="M153" s="292">
        <f t="shared" si="27"/>
        <v>0</v>
      </c>
      <c r="N153" s="370"/>
      <c r="O153" s="150"/>
      <c r="P153" s="240"/>
      <c r="Q153" s="555"/>
      <c r="R153" s="567">
        <f t="shared" si="29"/>
        <v>0</v>
      </c>
      <c r="S153" s="567">
        <f t="shared" si="30"/>
        <v>0</v>
      </c>
      <c r="T153" s="567">
        <f t="shared" si="31"/>
        <v>0</v>
      </c>
      <c r="U153" s="567">
        <f t="shared" si="32"/>
        <v>0</v>
      </c>
      <c r="V153" s="395"/>
      <c r="W153" s="395"/>
      <c r="X153" s="395"/>
      <c r="Y153" s="395"/>
      <c r="AA153" s="102"/>
      <c r="BA153" s="553"/>
    </row>
    <row r="154" spans="2:53" ht="18" customHeight="1" x14ac:dyDescent="0.35">
      <c r="B154" s="80"/>
      <c r="C154" s="119"/>
      <c r="D154" s="119"/>
      <c r="E154" s="202"/>
      <c r="F154" s="119"/>
      <c r="G154" s="120"/>
      <c r="H154" s="41"/>
      <c r="I154" s="41"/>
      <c r="J154" s="138"/>
      <c r="K154" s="291">
        <f t="shared" si="28"/>
        <v>0</v>
      </c>
      <c r="L154" s="327">
        <v>0</v>
      </c>
      <c r="M154" s="292">
        <f t="shared" si="27"/>
        <v>0</v>
      </c>
      <c r="N154" s="370"/>
      <c r="O154" s="150"/>
      <c r="P154" s="240"/>
      <c r="Q154" s="555"/>
      <c r="R154" s="567">
        <f t="shared" si="29"/>
        <v>0</v>
      </c>
      <c r="S154" s="567">
        <f t="shared" si="30"/>
        <v>0</v>
      </c>
      <c r="T154" s="567">
        <f t="shared" si="31"/>
        <v>0</v>
      </c>
      <c r="U154" s="567">
        <f t="shared" si="32"/>
        <v>0</v>
      </c>
      <c r="V154" s="395"/>
      <c r="W154" s="395"/>
      <c r="X154" s="395"/>
      <c r="Y154" s="395"/>
      <c r="AA154" s="102"/>
      <c r="BA154" s="553"/>
    </row>
    <row r="155" spans="2:53" ht="18" customHeight="1" x14ac:dyDescent="0.35">
      <c r="B155" s="80"/>
      <c r="C155" s="119"/>
      <c r="D155" s="119"/>
      <c r="E155" s="202"/>
      <c r="F155" s="119"/>
      <c r="G155" s="120"/>
      <c r="H155" s="41"/>
      <c r="I155" s="41"/>
      <c r="J155" s="138"/>
      <c r="K155" s="291">
        <f t="shared" si="28"/>
        <v>0</v>
      </c>
      <c r="L155" s="327">
        <v>0</v>
      </c>
      <c r="M155" s="292">
        <f t="shared" si="27"/>
        <v>0</v>
      </c>
      <c r="N155" s="370"/>
      <c r="O155" s="150"/>
      <c r="P155" s="240"/>
      <c r="Q155" s="555"/>
      <c r="R155" s="567">
        <f t="shared" si="29"/>
        <v>0</v>
      </c>
      <c r="S155" s="567">
        <f t="shared" si="30"/>
        <v>0</v>
      </c>
      <c r="T155" s="567">
        <f t="shared" si="31"/>
        <v>0</v>
      </c>
      <c r="U155" s="567">
        <f t="shared" si="32"/>
        <v>0</v>
      </c>
      <c r="V155" s="395"/>
      <c r="W155" s="395"/>
      <c r="X155" s="395"/>
      <c r="Y155" s="395"/>
      <c r="AA155" s="102"/>
      <c r="BA155" s="553"/>
    </row>
    <row r="156" spans="2:53" ht="18" customHeight="1" x14ac:dyDescent="0.35">
      <c r="B156" s="80"/>
      <c r="C156" s="119"/>
      <c r="D156" s="119"/>
      <c r="E156" s="202"/>
      <c r="F156" s="119"/>
      <c r="G156" s="120"/>
      <c r="H156" s="41"/>
      <c r="I156" s="41"/>
      <c r="J156" s="138"/>
      <c r="K156" s="291">
        <f t="shared" si="28"/>
        <v>0</v>
      </c>
      <c r="L156" s="327">
        <v>0</v>
      </c>
      <c r="M156" s="292">
        <f t="shared" si="27"/>
        <v>0</v>
      </c>
      <c r="N156" s="370"/>
      <c r="O156" s="150"/>
      <c r="P156" s="240"/>
      <c r="Q156" s="555"/>
      <c r="R156" s="567">
        <f t="shared" si="29"/>
        <v>0</v>
      </c>
      <c r="S156" s="567">
        <f t="shared" si="30"/>
        <v>0</v>
      </c>
      <c r="T156" s="567">
        <f t="shared" si="31"/>
        <v>0</v>
      </c>
      <c r="U156" s="567">
        <f t="shared" si="32"/>
        <v>0</v>
      </c>
      <c r="V156" s="395"/>
      <c r="W156" s="395"/>
      <c r="X156" s="395"/>
      <c r="Y156" s="395"/>
      <c r="AA156" s="102"/>
      <c r="BA156" s="553"/>
    </row>
    <row r="157" spans="2:53" ht="18" customHeight="1" x14ac:dyDescent="0.35">
      <c r="B157" s="80"/>
      <c r="C157" s="119"/>
      <c r="D157" s="119"/>
      <c r="E157" s="202"/>
      <c r="F157" s="119"/>
      <c r="G157" s="120"/>
      <c r="H157" s="41"/>
      <c r="I157" s="41"/>
      <c r="J157" s="138"/>
      <c r="K157" s="291">
        <f t="shared" si="28"/>
        <v>0</v>
      </c>
      <c r="L157" s="327">
        <v>0</v>
      </c>
      <c r="M157" s="292">
        <f t="shared" si="27"/>
        <v>0</v>
      </c>
      <c r="N157" s="370"/>
      <c r="O157" s="150"/>
      <c r="P157" s="240"/>
      <c r="Q157" s="555"/>
      <c r="R157" s="567">
        <f t="shared" si="29"/>
        <v>0</v>
      </c>
      <c r="S157" s="567">
        <f t="shared" si="30"/>
        <v>0</v>
      </c>
      <c r="T157" s="567">
        <f t="shared" si="31"/>
        <v>0</v>
      </c>
      <c r="U157" s="567">
        <f t="shared" si="32"/>
        <v>0</v>
      </c>
      <c r="V157" s="395"/>
      <c r="W157" s="395"/>
      <c r="X157" s="395"/>
      <c r="Y157" s="395"/>
      <c r="AA157" s="102"/>
      <c r="BA157" s="553"/>
    </row>
    <row r="158" spans="2:53" ht="18" customHeight="1" x14ac:dyDescent="0.35">
      <c r="B158" s="80"/>
      <c r="C158" s="119"/>
      <c r="D158" s="119"/>
      <c r="E158" s="202"/>
      <c r="F158" s="119"/>
      <c r="G158" s="120"/>
      <c r="H158" s="41"/>
      <c r="I158" s="41"/>
      <c r="J158" s="138"/>
      <c r="K158" s="291">
        <f t="shared" si="28"/>
        <v>0</v>
      </c>
      <c r="L158" s="327">
        <v>0</v>
      </c>
      <c r="M158" s="292">
        <f t="shared" si="27"/>
        <v>0</v>
      </c>
      <c r="N158" s="370"/>
      <c r="O158" s="150"/>
      <c r="P158" s="240"/>
      <c r="Q158" s="555"/>
      <c r="R158" s="567">
        <f t="shared" si="29"/>
        <v>0</v>
      </c>
      <c r="S158" s="567">
        <f t="shared" si="30"/>
        <v>0</v>
      </c>
      <c r="T158" s="567">
        <f t="shared" si="31"/>
        <v>0</v>
      </c>
      <c r="U158" s="567">
        <f t="shared" si="32"/>
        <v>0</v>
      </c>
      <c r="V158" s="395"/>
      <c r="W158" s="395"/>
      <c r="X158" s="395"/>
      <c r="Y158" s="395"/>
      <c r="AA158" s="102"/>
      <c r="BA158" s="553"/>
    </row>
    <row r="159" spans="2:53" ht="18" customHeight="1" x14ac:dyDescent="0.35">
      <c r="B159" s="80"/>
      <c r="C159" s="119"/>
      <c r="D159" s="119"/>
      <c r="E159" s="202"/>
      <c r="F159" s="119"/>
      <c r="G159" s="120"/>
      <c r="H159" s="41"/>
      <c r="I159" s="41"/>
      <c r="J159" s="138"/>
      <c r="K159" s="291">
        <f t="shared" si="28"/>
        <v>0</v>
      </c>
      <c r="L159" s="327">
        <v>0</v>
      </c>
      <c r="M159" s="292">
        <f t="shared" si="27"/>
        <v>0</v>
      </c>
      <c r="N159" s="370"/>
      <c r="O159" s="150"/>
      <c r="P159" s="240"/>
      <c r="Q159" s="555"/>
      <c r="R159" s="567">
        <f t="shared" si="29"/>
        <v>0</v>
      </c>
      <c r="S159" s="567">
        <f t="shared" si="30"/>
        <v>0</v>
      </c>
      <c r="T159" s="567">
        <f t="shared" si="31"/>
        <v>0</v>
      </c>
      <c r="U159" s="567">
        <f t="shared" si="32"/>
        <v>0</v>
      </c>
      <c r="V159" s="395"/>
      <c r="W159" s="395"/>
      <c r="X159" s="395"/>
      <c r="Y159" s="395"/>
      <c r="AA159" s="102"/>
      <c r="BA159" s="553"/>
    </row>
    <row r="160" spans="2:53" ht="18" customHeight="1" x14ac:dyDescent="0.35">
      <c r="B160" s="80"/>
      <c r="C160" s="119"/>
      <c r="D160" s="119"/>
      <c r="E160" s="202"/>
      <c r="F160" s="119"/>
      <c r="G160" s="120"/>
      <c r="H160" s="41"/>
      <c r="I160" s="41"/>
      <c r="J160" s="138"/>
      <c r="K160" s="291">
        <f t="shared" si="28"/>
        <v>0</v>
      </c>
      <c r="L160" s="327">
        <v>0</v>
      </c>
      <c r="M160" s="292">
        <f t="shared" si="27"/>
        <v>0</v>
      </c>
      <c r="N160" s="370"/>
      <c r="O160" s="150"/>
      <c r="P160" s="240"/>
      <c r="Q160" s="555"/>
      <c r="R160" s="567">
        <f t="shared" si="29"/>
        <v>0</v>
      </c>
      <c r="S160" s="567">
        <f t="shared" si="30"/>
        <v>0</v>
      </c>
      <c r="T160" s="567">
        <f t="shared" si="31"/>
        <v>0</v>
      </c>
      <c r="U160" s="567">
        <f t="shared" si="32"/>
        <v>0</v>
      </c>
      <c r="V160" s="395"/>
      <c r="W160" s="395"/>
      <c r="X160" s="395"/>
      <c r="Y160" s="395"/>
      <c r="AA160" s="102"/>
      <c r="BA160" s="553"/>
    </row>
    <row r="161" spans="2:53" ht="18" customHeight="1" x14ac:dyDescent="0.35">
      <c r="B161" s="80"/>
      <c r="C161" s="119"/>
      <c r="D161" s="119"/>
      <c r="E161" s="202"/>
      <c r="F161" s="119"/>
      <c r="G161" s="120"/>
      <c r="H161" s="41"/>
      <c r="I161" s="41"/>
      <c r="J161" s="138"/>
      <c r="K161" s="291">
        <f t="shared" si="28"/>
        <v>0</v>
      </c>
      <c r="L161" s="327">
        <v>0</v>
      </c>
      <c r="M161" s="292">
        <f t="shared" si="27"/>
        <v>0</v>
      </c>
      <c r="N161" s="370"/>
      <c r="O161" s="150"/>
      <c r="P161" s="240"/>
      <c r="Q161" s="555"/>
      <c r="R161" s="567">
        <f t="shared" si="29"/>
        <v>0</v>
      </c>
      <c r="S161" s="567">
        <f t="shared" si="30"/>
        <v>0</v>
      </c>
      <c r="T161" s="567">
        <f t="shared" si="31"/>
        <v>0</v>
      </c>
      <c r="U161" s="567">
        <f t="shared" si="32"/>
        <v>0</v>
      </c>
      <c r="V161" s="395"/>
      <c r="W161" s="395"/>
      <c r="X161" s="395"/>
      <c r="Y161" s="395"/>
      <c r="AA161" s="102"/>
      <c r="BA161" s="553"/>
    </row>
    <row r="162" spans="2:53" ht="18" customHeight="1" x14ac:dyDescent="0.35">
      <c r="B162" s="80"/>
      <c r="C162" s="119"/>
      <c r="D162" s="119"/>
      <c r="E162" s="202"/>
      <c r="F162" s="119"/>
      <c r="G162" s="120"/>
      <c r="H162" s="41"/>
      <c r="I162" s="41"/>
      <c r="J162" s="138"/>
      <c r="K162" s="291">
        <f t="shared" si="28"/>
        <v>0</v>
      </c>
      <c r="L162" s="327">
        <v>0</v>
      </c>
      <c r="M162" s="292">
        <f t="shared" si="27"/>
        <v>0</v>
      </c>
      <c r="N162" s="370"/>
      <c r="O162" s="150"/>
      <c r="P162" s="240"/>
      <c r="Q162" s="555"/>
      <c r="R162" s="567">
        <f t="shared" si="29"/>
        <v>0</v>
      </c>
      <c r="S162" s="567">
        <f t="shared" si="30"/>
        <v>0</v>
      </c>
      <c r="T162" s="567">
        <f t="shared" si="31"/>
        <v>0</v>
      </c>
      <c r="U162" s="567">
        <f t="shared" si="32"/>
        <v>0</v>
      </c>
      <c r="V162" s="395"/>
      <c r="W162" s="395"/>
      <c r="X162" s="395"/>
      <c r="Y162" s="395"/>
      <c r="AA162" s="102"/>
      <c r="BA162" s="553"/>
    </row>
    <row r="163" spans="2:53" ht="18" customHeight="1" x14ac:dyDescent="0.35">
      <c r="B163" s="80"/>
      <c r="C163" s="119"/>
      <c r="D163" s="119"/>
      <c r="E163" s="202"/>
      <c r="F163" s="119"/>
      <c r="G163" s="120"/>
      <c r="H163" s="41"/>
      <c r="I163" s="41"/>
      <c r="J163" s="138"/>
      <c r="K163" s="291">
        <f t="shared" si="28"/>
        <v>0</v>
      </c>
      <c r="L163" s="327">
        <v>0</v>
      </c>
      <c r="M163" s="292">
        <f t="shared" si="27"/>
        <v>0</v>
      </c>
      <c r="N163" s="370"/>
      <c r="O163" s="150"/>
      <c r="P163" s="240"/>
      <c r="Q163" s="555"/>
      <c r="R163" s="567">
        <f t="shared" si="29"/>
        <v>0</v>
      </c>
      <c r="S163" s="567">
        <f t="shared" si="30"/>
        <v>0</v>
      </c>
      <c r="T163" s="567">
        <f t="shared" si="31"/>
        <v>0</v>
      </c>
      <c r="U163" s="567">
        <f t="shared" si="32"/>
        <v>0</v>
      </c>
      <c r="V163" s="395"/>
      <c r="W163" s="395"/>
      <c r="X163" s="395"/>
      <c r="Y163" s="395"/>
      <c r="AA163" s="102"/>
      <c r="BA163" s="553"/>
    </row>
    <row r="164" spans="2:53" ht="18" customHeight="1" x14ac:dyDescent="0.35">
      <c r="B164" s="80"/>
      <c r="C164" s="119"/>
      <c r="D164" s="119"/>
      <c r="E164" s="202"/>
      <c r="F164" s="119"/>
      <c r="G164" s="120"/>
      <c r="H164" s="41"/>
      <c r="I164" s="41"/>
      <c r="J164" s="138"/>
      <c r="K164" s="291">
        <f t="shared" si="28"/>
        <v>0</v>
      </c>
      <c r="L164" s="327">
        <v>0</v>
      </c>
      <c r="M164" s="292">
        <f t="shared" si="27"/>
        <v>0</v>
      </c>
      <c r="N164" s="370"/>
      <c r="O164" s="150"/>
      <c r="P164" s="240"/>
      <c r="Q164" s="555"/>
      <c r="R164" s="567">
        <f t="shared" si="29"/>
        <v>0</v>
      </c>
      <c r="S164" s="567">
        <f t="shared" si="30"/>
        <v>0</v>
      </c>
      <c r="T164" s="567">
        <f t="shared" si="31"/>
        <v>0</v>
      </c>
      <c r="U164" s="567">
        <f t="shared" si="32"/>
        <v>0</v>
      </c>
      <c r="V164" s="395"/>
      <c r="W164" s="395"/>
      <c r="X164" s="395"/>
      <c r="Y164" s="395"/>
      <c r="AA164" s="102"/>
      <c r="BA164" s="553"/>
    </row>
    <row r="165" spans="2:53" ht="18" customHeight="1" x14ac:dyDescent="0.35">
      <c r="B165" s="80"/>
      <c r="C165" s="119"/>
      <c r="D165" s="119"/>
      <c r="E165" s="202"/>
      <c r="F165" s="119"/>
      <c r="G165" s="120"/>
      <c r="H165" s="41"/>
      <c r="I165" s="41"/>
      <c r="J165" s="138"/>
      <c r="K165" s="291">
        <f t="shared" si="28"/>
        <v>0</v>
      </c>
      <c r="L165" s="327">
        <v>0</v>
      </c>
      <c r="M165" s="292">
        <f t="shared" si="27"/>
        <v>0</v>
      </c>
      <c r="N165" s="370"/>
      <c r="O165" s="150"/>
      <c r="P165" s="240"/>
      <c r="Q165" s="555"/>
      <c r="R165" s="567">
        <f t="shared" si="29"/>
        <v>0</v>
      </c>
      <c r="S165" s="567">
        <f t="shared" si="30"/>
        <v>0</v>
      </c>
      <c r="T165" s="567">
        <f t="shared" si="31"/>
        <v>0</v>
      </c>
      <c r="U165" s="567">
        <f t="shared" si="32"/>
        <v>0</v>
      </c>
      <c r="V165" s="395"/>
      <c r="W165" s="395"/>
      <c r="X165" s="395"/>
      <c r="Y165" s="395"/>
      <c r="AA165" s="102"/>
      <c r="BA165" s="553"/>
    </row>
    <row r="166" spans="2:53" ht="18" customHeight="1" x14ac:dyDescent="0.35">
      <c r="B166" s="80"/>
      <c r="C166" s="119"/>
      <c r="D166" s="119"/>
      <c r="E166" s="202"/>
      <c r="F166" s="119"/>
      <c r="G166" s="120"/>
      <c r="H166" s="41"/>
      <c r="I166" s="41"/>
      <c r="J166" s="138"/>
      <c r="K166" s="291">
        <f t="shared" si="28"/>
        <v>0</v>
      </c>
      <c r="L166" s="327">
        <v>0</v>
      </c>
      <c r="M166" s="292">
        <f t="shared" si="27"/>
        <v>0</v>
      </c>
      <c r="N166" s="370"/>
      <c r="O166" s="150"/>
      <c r="P166" s="240"/>
      <c r="Q166" s="555"/>
      <c r="R166" s="567">
        <f t="shared" si="29"/>
        <v>0</v>
      </c>
      <c r="S166" s="567">
        <f t="shared" si="30"/>
        <v>0</v>
      </c>
      <c r="T166" s="567">
        <f t="shared" si="31"/>
        <v>0</v>
      </c>
      <c r="U166" s="567">
        <f t="shared" si="32"/>
        <v>0</v>
      </c>
      <c r="V166" s="395"/>
      <c r="W166" s="395"/>
      <c r="X166" s="395"/>
      <c r="Y166" s="395"/>
      <c r="AA166" s="102"/>
      <c r="BA166" s="553"/>
    </row>
    <row r="167" spans="2:53" ht="18" customHeight="1" x14ac:dyDescent="0.35">
      <c r="B167" s="80"/>
      <c r="C167" s="119"/>
      <c r="D167" s="119"/>
      <c r="E167" s="202"/>
      <c r="F167" s="119"/>
      <c r="G167" s="120"/>
      <c r="H167" s="41"/>
      <c r="I167" s="41"/>
      <c r="J167" s="138"/>
      <c r="K167" s="291">
        <f t="shared" si="28"/>
        <v>0</v>
      </c>
      <c r="L167" s="327">
        <v>0</v>
      </c>
      <c r="M167" s="292">
        <f t="shared" si="27"/>
        <v>0</v>
      </c>
      <c r="N167" s="370"/>
      <c r="O167" s="150"/>
      <c r="P167" s="240"/>
      <c r="Q167" s="555"/>
      <c r="R167" s="567">
        <f t="shared" si="29"/>
        <v>0</v>
      </c>
      <c r="S167" s="567">
        <f t="shared" si="30"/>
        <v>0</v>
      </c>
      <c r="T167" s="567">
        <f t="shared" si="31"/>
        <v>0</v>
      </c>
      <c r="U167" s="567">
        <f t="shared" si="32"/>
        <v>0</v>
      </c>
      <c r="V167" s="395"/>
      <c r="W167" s="395"/>
      <c r="X167" s="395"/>
      <c r="Y167" s="395"/>
      <c r="AA167" s="102"/>
      <c r="BA167" s="553"/>
    </row>
    <row r="168" spans="2:53" ht="18" customHeight="1" x14ac:dyDescent="0.35">
      <c r="B168" s="80"/>
      <c r="C168" s="119"/>
      <c r="D168" s="119"/>
      <c r="E168" s="202"/>
      <c r="F168" s="119"/>
      <c r="G168" s="120"/>
      <c r="H168" s="41"/>
      <c r="I168" s="41"/>
      <c r="J168" s="138"/>
      <c r="K168" s="291">
        <f t="shared" si="28"/>
        <v>0</v>
      </c>
      <c r="L168" s="327">
        <v>0</v>
      </c>
      <c r="M168" s="292">
        <f t="shared" si="27"/>
        <v>0</v>
      </c>
      <c r="N168" s="370"/>
      <c r="O168" s="150"/>
      <c r="P168" s="240"/>
      <c r="Q168" s="555"/>
      <c r="R168" s="567">
        <f t="shared" si="29"/>
        <v>0</v>
      </c>
      <c r="S168" s="567">
        <f t="shared" si="30"/>
        <v>0</v>
      </c>
      <c r="T168" s="567">
        <f t="shared" si="31"/>
        <v>0</v>
      </c>
      <c r="U168" s="567">
        <f t="shared" si="32"/>
        <v>0</v>
      </c>
      <c r="V168" s="395"/>
      <c r="W168" s="395"/>
      <c r="X168" s="395"/>
      <c r="Y168" s="395"/>
      <c r="AA168" s="102"/>
      <c r="BA168" s="553"/>
    </row>
    <row r="169" spans="2:53" ht="18" customHeight="1" x14ac:dyDescent="0.35">
      <c r="B169" s="80"/>
      <c r="C169" s="119"/>
      <c r="D169" s="119"/>
      <c r="E169" s="202"/>
      <c r="F169" s="119"/>
      <c r="G169" s="120"/>
      <c r="H169" s="41"/>
      <c r="I169" s="41"/>
      <c r="J169" s="138"/>
      <c r="K169" s="291">
        <f t="shared" si="28"/>
        <v>0</v>
      </c>
      <c r="L169" s="327">
        <v>0</v>
      </c>
      <c r="M169" s="292">
        <f t="shared" si="27"/>
        <v>0</v>
      </c>
      <c r="N169" s="370"/>
      <c r="O169" s="150"/>
      <c r="P169" s="240"/>
      <c r="Q169" s="555"/>
      <c r="R169" s="567">
        <f t="shared" si="29"/>
        <v>0</v>
      </c>
      <c r="S169" s="567">
        <f t="shared" si="30"/>
        <v>0</v>
      </c>
      <c r="T169" s="567">
        <f t="shared" si="31"/>
        <v>0</v>
      </c>
      <c r="U169" s="567">
        <f t="shared" si="32"/>
        <v>0</v>
      </c>
      <c r="V169" s="395"/>
      <c r="W169" s="395"/>
      <c r="X169" s="395"/>
      <c r="Y169" s="395"/>
      <c r="AA169" s="102"/>
      <c r="BA169" s="553"/>
    </row>
    <row r="170" spans="2:53" ht="18" customHeight="1" x14ac:dyDescent="0.35">
      <c r="B170" s="80"/>
      <c r="C170" s="119"/>
      <c r="D170" s="119"/>
      <c r="E170" s="202"/>
      <c r="F170" s="119"/>
      <c r="G170" s="120"/>
      <c r="H170" s="41"/>
      <c r="I170" s="41"/>
      <c r="J170" s="138"/>
      <c r="K170" s="291">
        <f t="shared" si="28"/>
        <v>0</v>
      </c>
      <c r="L170" s="327">
        <v>0</v>
      </c>
      <c r="M170" s="292">
        <f t="shared" si="27"/>
        <v>0</v>
      </c>
      <c r="N170" s="370"/>
      <c r="O170" s="150"/>
      <c r="P170" s="240"/>
      <c r="Q170" s="555"/>
      <c r="R170" s="567">
        <f t="shared" si="29"/>
        <v>0</v>
      </c>
      <c r="S170" s="567">
        <f t="shared" si="30"/>
        <v>0</v>
      </c>
      <c r="T170" s="567">
        <f t="shared" si="31"/>
        <v>0</v>
      </c>
      <c r="U170" s="567">
        <f t="shared" si="32"/>
        <v>0</v>
      </c>
      <c r="V170" s="395"/>
      <c r="W170" s="395"/>
      <c r="X170" s="395"/>
      <c r="Y170" s="395"/>
      <c r="AA170" s="102"/>
      <c r="BA170" s="553"/>
    </row>
    <row r="171" spans="2:53" ht="18" customHeight="1" x14ac:dyDescent="0.35">
      <c r="B171" s="80"/>
      <c r="C171" s="119"/>
      <c r="D171" s="119"/>
      <c r="E171" s="202"/>
      <c r="F171" s="119"/>
      <c r="G171" s="120"/>
      <c r="H171" s="41"/>
      <c r="I171" s="41"/>
      <c r="J171" s="138"/>
      <c r="K171" s="291">
        <f t="shared" si="28"/>
        <v>0</v>
      </c>
      <c r="L171" s="327">
        <v>0</v>
      </c>
      <c r="M171" s="292">
        <f t="shared" si="27"/>
        <v>0</v>
      </c>
      <c r="N171" s="370"/>
      <c r="O171" s="150"/>
      <c r="P171" s="240"/>
      <c r="Q171" s="555"/>
      <c r="R171" s="567">
        <f t="shared" si="29"/>
        <v>0</v>
      </c>
      <c r="S171" s="567">
        <f t="shared" si="30"/>
        <v>0</v>
      </c>
      <c r="T171" s="567">
        <f t="shared" si="31"/>
        <v>0</v>
      </c>
      <c r="U171" s="567">
        <f t="shared" si="32"/>
        <v>0</v>
      </c>
      <c r="V171" s="395"/>
      <c r="W171" s="395"/>
      <c r="X171" s="395"/>
      <c r="Y171" s="395"/>
      <c r="AA171" s="102"/>
      <c r="BA171" s="553"/>
    </row>
    <row r="172" spans="2:53" ht="18" customHeight="1" x14ac:dyDescent="0.35">
      <c r="B172" s="80"/>
      <c r="C172" s="119"/>
      <c r="D172" s="119"/>
      <c r="E172" s="202"/>
      <c r="F172" s="119"/>
      <c r="G172" s="120"/>
      <c r="H172" s="41"/>
      <c r="I172" s="41"/>
      <c r="J172" s="138"/>
      <c r="K172" s="291">
        <f t="shared" si="28"/>
        <v>0</v>
      </c>
      <c r="L172" s="327">
        <v>0</v>
      </c>
      <c r="M172" s="292">
        <f t="shared" si="27"/>
        <v>0</v>
      </c>
      <c r="N172" s="370"/>
      <c r="O172" s="150"/>
      <c r="P172" s="240"/>
      <c r="Q172" s="555"/>
      <c r="R172" s="567">
        <f t="shared" si="29"/>
        <v>0</v>
      </c>
      <c r="S172" s="567">
        <f t="shared" si="30"/>
        <v>0</v>
      </c>
      <c r="T172" s="567">
        <f t="shared" si="31"/>
        <v>0</v>
      </c>
      <c r="U172" s="567">
        <f t="shared" si="32"/>
        <v>0</v>
      </c>
      <c r="V172" s="395"/>
      <c r="W172" s="395"/>
      <c r="X172" s="395"/>
      <c r="Y172" s="395"/>
      <c r="AA172" s="102"/>
      <c r="BA172" s="553"/>
    </row>
    <row r="173" spans="2:53" ht="18" customHeight="1" x14ac:dyDescent="0.35">
      <c r="B173" s="80"/>
      <c r="C173" s="119"/>
      <c r="D173" s="119"/>
      <c r="E173" s="202"/>
      <c r="F173" s="119"/>
      <c r="G173" s="120"/>
      <c r="H173" s="41"/>
      <c r="I173" s="41"/>
      <c r="J173" s="138"/>
      <c r="K173" s="291">
        <f t="shared" si="28"/>
        <v>0</v>
      </c>
      <c r="L173" s="327">
        <v>0</v>
      </c>
      <c r="M173" s="292">
        <f t="shared" si="27"/>
        <v>0</v>
      </c>
      <c r="N173" s="370"/>
      <c r="O173" s="150"/>
      <c r="P173" s="240"/>
      <c r="Q173" s="555"/>
      <c r="R173" s="567">
        <f t="shared" si="29"/>
        <v>0</v>
      </c>
      <c r="S173" s="567">
        <f t="shared" si="30"/>
        <v>0</v>
      </c>
      <c r="T173" s="567">
        <f t="shared" si="31"/>
        <v>0</v>
      </c>
      <c r="U173" s="567">
        <f t="shared" si="32"/>
        <v>0</v>
      </c>
      <c r="V173" s="395"/>
      <c r="W173" s="395"/>
      <c r="X173" s="395"/>
      <c r="Y173" s="395"/>
      <c r="AA173" s="102"/>
      <c r="BA173" s="553"/>
    </row>
    <row r="174" spans="2:53" ht="18" customHeight="1" x14ac:dyDescent="0.35">
      <c r="B174" s="80"/>
      <c r="C174" s="119"/>
      <c r="D174" s="119"/>
      <c r="E174" s="202"/>
      <c r="F174" s="119"/>
      <c r="G174" s="120"/>
      <c r="H174" s="41"/>
      <c r="I174" s="41"/>
      <c r="J174" s="138"/>
      <c r="K174" s="291">
        <f t="shared" si="28"/>
        <v>0</v>
      </c>
      <c r="L174" s="327">
        <v>0</v>
      </c>
      <c r="M174" s="292">
        <f t="shared" si="27"/>
        <v>0</v>
      </c>
      <c r="N174" s="370"/>
      <c r="O174" s="150"/>
      <c r="P174" s="240"/>
      <c r="Q174" s="555"/>
      <c r="R174" s="567">
        <f t="shared" si="29"/>
        <v>0</v>
      </c>
      <c r="S174" s="567">
        <f t="shared" si="30"/>
        <v>0</v>
      </c>
      <c r="T174" s="567">
        <f t="shared" si="31"/>
        <v>0</v>
      </c>
      <c r="U174" s="567">
        <f t="shared" si="32"/>
        <v>0</v>
      </c>
      <c r="V174" s="395"/>
      <c r="W174" s="395"/>
      <c r="X174" s="395"/>
      <c r="Y174" s="395"/>
      <c r="AA174" s="102"/>
      <c r="BA174" s="553"/>
    </row>
    <row r="175" spans="2:53" ht="18" customHeight="1" x14ac:dyDescent="0.35">
      <c r="B175" s="80"/>
      <c r="C175" s="119"/>
      <c r="D175" s="119"/>
      <c r="E175" s="202"/>
      <c r="F175" s="119"/>
      <c r="G175" s="120"/>
      <c r="H175" s="41"/>
      <c r="I175" s="41"/>
      <c r="J175" s="138"/>
      <c r="K175" s="291">
        <f t="shared" si="28"/>
        <v>0</v>
      </c>
      <c r="L175" s="327">
        <v>0</v>
      </c>
      <c r="M175" s="292">
        <f t="shared" si="27"/>
        <v>0</v>
      </c>
      <c r="N175" s="370"/>
      <c r="O175" s="150"/>
      <c r="P175" s="240"/>
      <c r="Q175" s="555"/>
      <c r="R175" s="567">
        <f t="shared" si="29"/>
        <v>0</v>
      </c>
      <c r="S175" s="567">
        <f t="shared" si="30"/>
        <v>0</v>
      </c>
      <c r="T175" s="567">
        <f t="shared" si="31"/>
        <v>0</v>
      </c>
      <c r="U175" s="567">
        <f t="shared" si="32"/>
        <v>0</v>
      </c>
      <c r="V175" s="395"/>
      <c r="W175" s="395"/>
      <c r="X175" s="395"/>
      <c r="Y175" s="395"/>
      <c r="AA175" s="102"/>
      <c r="BA175" s="553"/>
    </row>
    <row r="176" spans="2:53" ht="18" customHeight="1" x14ac:dyDescent="0.35">
      <c r="B176" s="80"/>
      <c r="C176" s="119"/>
      <c r="D176" s="119"/>
      <c r="E176" s="202"/>
      <c r="F176" s="119"/>
      <c r="G176" s="120"/>
      <c r="H176" s="41"/>
      <c r="I176" s="41"/>
      <c r="J176" s="138"/>
      <c r="K176" s="291">
        <f t="shared" si="28"/>
        <v>0</v>
      </c>
      <c r="L176" s="327">
        <v>0</v>
      </c>
      <c r="M176" s="292">
        <f t="shared" si="27"/>
        <v>0</v>
      </c>
      <c r="N176" s="370"/>
      <c r="O176" s="150"/>
      <c r="P176" s="240"/>
      <c r="Q176" s="555"/>
      <c r="R176" s="567">
        <f t="shared" si="29"/>
        <v>0</v>
      </c>
      <c r="S176" s="567">
        <f t="shared" si="30"/>
        <v>0</v>
      </c>
      <c r="T176" s="567">
        <f t="shared" si="31"/>
        <v>0</v>
      </c>
      <c r="U176" s="567">
        <f t="shared" si="32"/>
        <v>0</v>
      </c>
      <c r="V176" s="395"/>
      <c r="W176" s="395"/>
      <c r="X176" s="395"/>
      <c r="Y176" s="395"/>
      <c r="AA176" s="102"/>
      <c r="BA176" s="553"/>
    </row>
    <row r="177" spans="2:53" ht="18" customHeight="1" x14ac:dyDescent="0.35">
      <c r="B177" s="80"/>
      <c r="C177" s="119"/>
      <c r="D177" s="119"/>
      <c r="E177" s="202"/>
      <c r="F177" s="119"/>
      <c r="G177" s="120"/>
      <c r="H177" s="41"/>
      <c r="I177" s="41"/>
      <c r="J177" s="138"/>
      <c r="K177" s="291">
        <f t="shared" si="28"/>
        <v>0</v>
      </c>
      <c r="L177" s="327">
        <v>0</v>
      </c>
      <c r="M177" s="292">
        <f t="shared" si="27"/>
        <v>0</v>
      </c>
      <c r="N177" s="370"/>
      <c r="O177" s="150"/>
      <c r="P177" s="240"/>
      <c r="Q177" s="555"/>
      <c r="R177" s="567">
        <f t="shared" si="29"/>
        <v>0</v>
      </c>
      <c r="S177" s="567">
        <f t="shared" si="30"/>
        <v>0</v>
      </c>
      <c r="T177" s="567">
        <f t="shared" si="31"/>
        <v>0</v>
      </c>
      <c r="U177" s="567">
        <f t="shared" si="32"/>
        <v>0</v>
      </c>
      <c r="V177" s="395"/>
      <c r="W177" s="395"/>
      <c r="X177" s="395"/>
      <c r="Y177" s="395"/>
      <c r="AA177" s="102"/>
      <c r="BA177" s="553"/>
    </row>
    <row r="178" spans="2:53" ht="18" customHeight="1" x14ac:dyDescent="0.35">
      <c r="B178" s="80"/>
      <c r="C178" s="119"/>
      <c r="D178" s="119"/>
      <c r="E178" s="202"/>
      <c r="F178" s="119"/>
      <c r="G178" s="120"/>
      <c r="H178" s="41"/>
      <c r="I178" s="41"/>
      <c r="J178" s="138"/>
      <c r="K178" s="291">
        <f t="shared" si="28"/>
        <v>0</v>
      </c>
      <c r="L178" s="327">
        <v>0</v>
      </c>
      <c r="M178" s="292">
        <f t="shared" ref="M178:M241" si="33">IF(O178="X",0,L178*$M$8)</f>
        <v>0</v>
      </c>
      <c r="N178" s="370"/>
      <c r="O178" s="150"/>
      <c r="P178" s="240"/>
      <c r="Q178" s="555"/>
      <c r="R178" s="567">
        <f t="shared" si="29"/>
        <v>0</v>
      </c>
      <c r="S178" s="567">
        <f t="shared" si="30"/>
        <v>0</v>
      </c>
      <c r="T178" s="567">
        <f t="shared" si="31"/>
        <v>0</v>
      </c>
      <c r="U178" s="567">
        <f t="shared" si="32"/>
        <v>0</v>
      </c>
      <c r="V178" s="395"/>
      <c r="W178" s="395"/>
      <c r="X178" s="395"/>
      <c r="Y178" s="395"/>
      <c r="AA178" s="102"/>
      <c r="BA178" s="553"/>
    </row>
    <row r="179" spans="2:53" ht="18" customHeight="1" x14ac:dyDescent="0.35">
      <c r="B179" s="80"/>
      <c r="C179" s="119"/>
      <c r="D179" s="119"/>
      <c r="E179" s="202"/>
      <c r="F179" s="119"/>
      <c r="G179" s="120"/>
      <c r="H179" s="41"/>
      <c r="I179" s="41"/>
      <c r="J179" s="138"/>
      <c r="K179" s="291">
        <f t="shared" ref="K179:K242" si="34">J179*$M$8</f>
        <v>0</v>
      </c>
      <c r="L179" s="327">
        <v>0</v>
      </c>
      <c r="M179" s="292">
        <f t="shared" si="33"/>
        <v>0</v>
      </c>
      <c r="N179" s="370"/>
      <c r="O179" s="150"/>
      <c r="P179" s="240"/>
      <c r="Q179" s="555"/>
      <c r="R179" s="567">
        <f t="shared" ref="R179:R242" si="35">K179*$H$35</f>
        <v>0</v>
      </c>
      <c r="S179" s="567">
        <f t="shared" ref="S179:S242" si="36">M179*$H$44</f>
        <v>0</v>
      </c>
      <c r="T179" s="567">
        <f t="shared" ref="T179:T242" si="37">R179-K179</f>
        <v>0</v>
      </c>
      <c r="U179" s="567">
        <f t="shared" ref="U179:U242" si="38">S179-M179</f>
        <v>0</v>
      </c>
      <c r="V179" s="395"/>
      <c r="W179" s="395"/>
      <c r="X179" s="395"/>
      <c r="Y179" s="395"/>
      <c r="AA179" s="102"/>
      <c r="BA179" s="553"/>
    </row>
    <row r="180" spans="2:53" ht="18" customHeight="1" x14ac:dyDescent="0.35">
      <c r="B180" s="80"/>
      <c r="C180" s="119"/>
      <c r="D180" s="119"/>
      <c r="E180" s="202"/>
      <c r="F180" s="119"/>
      <c r="G180" s="120"/>
      <c r="H180" s="41"/>
      <c r="I180" s="41"/>
      <c r="J180" s="138"/>
      <c r="K180" s="291">
        <f t="shared" si="34"/>
        <v>0</v>
      </c>
      <c r="L180" s="327">
        <v>0</v>
      </c>
      <c r="M180" s="292">
        <f t="shared" si="33"/>
        <v>0</v>
      </c>
      <c r="N180" s="370"/>
      <c r="O180" s="150"/>
      <c r="P180" s="240"/>
      <c r="Q180" s="555"/>
      <c r="R180" s="567">
        <f t="shared" si="35"/>
        <v>0</v>
      </c>
      <c r="S180" s="567">
        <f t="shared" si="36"/>
        <v>0</v>
      </c>
      <c r="T180" s="567">
        <f t="shared" si="37"/>
        <v>0</v>
      </c>
      <c r="U180" s="567">
        <f t="shared" si="38"/>
        <v>0</v>
      </c>
      <c r="V180" s="395"/>
      <c r="W180" s="395"/>
      <c r="X180" s="395"/>
      <c r="Y180" s="395"/>
      <c r="AA180" s="102"/>
      <c r="BA180" s="553"/>
    </row>
    <row r="181" spans="2:53" ht="18" customHeight="1" x14ac:dyDescent="0.35">
      <c r="B181" s="80"/>
      <c r="C181" s="119"/>
      <c r="D181" s="119"/>
      <c r="E181" s="202"/>
      <c r="F181" s="119"/>
      <c r="G181" s="120"/>
      <c r="H181" s="41"/>
      <c r="I181" s="41"/>
      <c r="J181" s="138"/>
      <c r="K181" s="291">
        <f t="shared" si="34"/>
        <v>0</v>
      </c>
      <c r="L181" s="327">
        <v>0</v>
      </c>
      <c r="M181" s="292">
        <f t="shared" si="33"/>
        <v>0</v>
      </c>
      <c r="N181" s="370"/>
      <c r="O181" s="150"/>
      <c r="P181" s="240"/>
      <c r="Q181" s="555"/>
      <c r="R181" s="567">
        <f t="shared" si="35"/>
        <v>0</v>
      </c>
      <c r="S181" s="567">
        <f t="shared" si="36"/>
        <v>0</v>
      </c>
      <c r="T181" s="567">
        <f t="shared" si="37"/>
        <v>0</v>
      </c>
      <c r="U181" s="567">
        <f t="shared" si="38"/>
        <v>0</v>
      </c>
      <c r="V181" s="395"/>
      <c r="W181" s="395"/>
      <c r="X181" s="395"/>
      <c r="Y181" s="395"/>
      <c r="AA181" s="102"/>
      <c r="BA181" s="553"/>
    </row>
    <row r="182" spans="2:53" ht="18" customHeight="1" x14ac:dyDescent="0.35">
      <c r="B182" s="80"/>
      <c r="C182" s="119"/>
      <c r="D182" s="119"/>
      <c r="E182" s="202"/>
      <c r="F182" s="119"/>
      <c r="G182" s="120"/>
      <c r="H182" s="41"/>
      <c r="I182" s="41"/>
      <c r="J182" s="138"/>
      <c r="K182" s="291">
        <f t="shared" si="34"/>
        <v>0</v>
      </c>
      <c r="L182" s="327">
        <v>0</v>
      </c>
      <c r="M182" s="292">
        <f t="shared" si="33"/>
        <v>0</v>
      </c>
      <c r="N182" s="370"/>
      <c r="O182" s="150"/>
      <c r="P182" s="240"/>
      <c r="Q182" s="555"/>
      <c r="R182" s="567">
        <f t="shared" si="35"/>
        <v>0</v>
      </c>
      <c r="S182" s="567">
        <f t="shared" si="36"/>
        <v>0</v>
      </c>
      <c r="T182" s="567">
        <f t="shared" si="37"/>
        <v>0</v>
      </c>
      <c r="U182" s="567">
        <f t="shared" si="38"/>
        <v>0</v>
      </c>
      <c r="V182" s="395"/>
      <c r="W182" s="395"/>
      <c r="X182" s="395"/>
      <c r="Y182" s="395"/>
      <c r="AA182" s="102"/>
      <c r="BA182" s="553"/>
    </row>
    <row r="183" spans="2:53" ht="18" customHeight="1" x14ac:dyDescent="0.35">
      <c r="B183" s="80"/>
      <c r="C183" s="119"/>
      <c r="D183" s="119"/>
      <c r="E183" s="202"/>
      <c r="F183" s="119"/>
      <c r="G183" s="120"/>
      <c r="H183" s="41"/>
      <c r="I183" s="41"/>
      <c r="J183" s="138"/>
      <c r="K183" s="291">
        <f t="shared" si="34"/>
        <v>0</v>
      </c>
      <c r="L183" s="327">
        <v>0</v>
      </c>
      <c r="M183" s="292">
        <f t="shared" si="33"/>
        <v>0</v>
      </c>
      <c r="N183" s="370"/>
      <c r="O183" s="150"/>
      <c r="P183" s="240"/>
      <c r="Q183" s="555"/>
      <c r="R183" s="567">
        <f t="shared" si="35"/>
        <v>0</v>
      </c>
      <c r="S183" s="567">
        <f t="shared" si="36"/>
        <v>0</v>
      </c>
      <c r="T183" s="567">
        <f t="shared" si="37"/>
        <v>0</v>
      </c>
      <c r="U183" s="567">
        <f t="shared" si="38"/>
        <v>0</v>
      </c>
      <c r="V183" s="395"/>
      <c r="W183" s="395"/>
      <c r="X183" s="395"/>
      <c r="Y183" s="395"/>
      <c r="AA183" s="102"/>
      <c r="BA183" s="553"/>
    </row>
    <row r="184" spans="2:53" ht="18" customHeight="1" x14ac:dyDescent="0.35">
      <c r="B184" s="80"/>
      <c r="C184" s="119"/>
      <c r="D184" s="119"/>
      <c r="E184" s="202"/>
      <c r="F184" s="119"/>
      <c r="G184" s="120"/>
      <c r="H184" s="41"/>
      <c r="I184" s="41"/>
      <c r="J184" s="138"/>
      <c r="K184" s="291">
        <f t="shared" si="34"/>
        <v>0</v>
      </c>
      <c r="L184" s="327">
        <v>0</v>
      </c>
      <c r="M184" s="292">
        <f t="shared" si="33"/>
        <v>0</v>
      </c>
      <c r="N184" s="370"/>
      <c r="O184" s="150"/>
      <c r="P184" s="240"/>
      <c r="Q184" s="555"/>
      <c r="R184" s="567">
        <f t="shared" si="35"/>
        <v>0</v>
      </c>
      <c r="S184" s="567">
        <f t="shared" si="36"/>
        <v>0</v>
      </c>
      <c r="T184" s="567">
        <f t="shared" si="37"/>
        <v>0</v>
      </c>
      <c r="U184" s="567">
        <f t="shared" si="38"/>
        <v>0</v>
      </c>
      <c r="V184" s="395"/>
      <c r="W184" s="395"/>
      <c r="X184" s="395"/>
      <c r="Y184" s="395"/>
      <c r="AA184" s="102"/>
      <c r="BA184" s="553"/>
    </row>
    <row r="185" spans="2:53" ht="18" customHeight="1" x14ac:dyDescent="0.35">
      <c r="B185" s="80"/>
      <c r="C185" s="119"/>
      <c r="D185" s="119"/>
      <c r="E185" s="202"/>
      <c r="F185" s="119"/>
      <c r="G185" s="120"/>
      <c r="H185" s="41"/>
      <c r="I185" s="41"/>
      <c r="J185" s="138"/>
      <c r="K185" s="291">
        <f t="shared" si="34"/>
        <v>0</v>
      </c>
      <c r="L185" s="327">
        <v>0</v>
      </c>
      <c r="M185" s="292">
        <f t="shared" si="33"/>
        <v>0</v>
      </c>
      <c r="N185" s="370"/>
      <c r="O185" s="150"/>
      <c r="P185" s="240"/>
      <c r="Q185" s="555"/>
      <c r="R185" s="567">
        <f t="shared" si="35"/>
        <v>0</v>
      </c>
      <c r="S185" s="567">
        <f t="shared" si="36"/>
        <v>0</v>
      </c>
      <c r="T185" s="567">
        <f t="shared" si="37"/>
        <v>0</v>
      </c>
      <c r="U185" s="567">
        <f t="shared" si="38"/>
        <v>0</v>
      </c>
      <c r="V185" s="395"/>
      <c r="W185" s="395"/>
      <c r="X185" s="395"/>
      <c r="Y185" s="395"/>
      <c r="AA185" s="102"/>
      <c r="BA185" s="553"/>
    </row>
    <row r="186" spans="2:53" ht="18" customHeight="1" x14ac:dyDescent="0.35">
      <c r="B186" s="80"/>
      <c r="C186" s="119"/>
      <c r="D186" s="119"/>
      <c r="E186" s="202"/>
      <c r="F186" s="119"/>
      <c r="G186" s="120"/>
      <c r="H186" s="41"/>
      <c r="I186" s="41"/>
      <c r="J186" s="138"/>
      <c r="K186" s="291">
        <f t="shared" si="34"/>
        <v>0</v>
      </c>
      <c r="L186" s="327">
        <v>0</v>
      </c>
      <c r="M186" s="292">
        <f t="shared" si="33"/>
        <v>0</v>
      </c>
      <c r="N186" s="370"/>
      <c r="O186" s="150"/>
      <c r="P186" s="240"/>
      <c r="Q186" s="555"/>
      <c r="R186" s="567">
        <f t="shared" si="35"/>
        <v>0</v>
      </c>
      <c r="S186" s="567">
        <f t="shared" si="36"/>
        <v>0</v>
      </c>
      <c r="T186" s="567">
        <f t="shared" si="37"/>
        <v>0</v>
      </c>
      <c r="U186" s="567">
        <f t="shared" si="38"/>
        <v>0</v>
      </c>
      <c r="V186" s="395"/>
      <c r="W186" s="395"/>
      <c r="X186" s="395"/>
      <c r="Y186" s="395"/>
      <c r="AA186" s="102"/>
      <c r="BA186" s="553"/>
    </row>
    <row r="187" spans="2:53" ht="18" customHeight="1" x14ac:dyDescent="0.35">
      <c r="B187" s="80"/>
      <c r="C187" s="119"/>
      <c r="D187" s="119"/>
      <c r="E187" s="202"/>
      <c r="F187" s="119"/>
      <c r="G187" s="120"/>
      <c r="H187" s="41"/>
      <c r="I187" s="41"/>
      <c r="J187" s="138"/>
      <c r="K187" s="291">
        <f t="shared" si="34"/>
        <v>0</v>
      </c>
      <c r="L187" s="327">
        <v>0</v>
      </c>
      <c r="M187" s="292">
        <f t="shared" si="33"/>
        <v>0</v>
      </c>
      <c r="N187" s="370"/>
      <c r="O187" s="150"/>
      <c r="P187" s="240"/>
      <c r="Q187" s="555"/>
      <c r="R187" s="567">
        <f t="shared" si="35"/>
        <v>0</v>
      </c>
      <c r="S187" s="567">
        <f t="shared" si="36"/>
        <v>0</v>
      </c>
      <c r="T187" s="567">
        <f t="shared" si="37"/>
        <v>0</v>
      </c>
      <c r="U187" s="567">
        <f t="shared" si="38"/>
        <v>0</v>
      </c>
      <c r="V187" s="395"/>
      <c r="W187" s="395"/>
      <c r="X187" s="395"/>
      <c r="Y187" s="395"/>
      <c r="AA187" s="102"/>
      <c r="BA187" s="553"/>
    </row>
    <row r="188" spans="2:53" ht="18" customHeight="1" x14ac:dyDescent="0.35">
      <c r="B188" s="80"/>
      <c r="C188" s="119"/>
      <c r="D188" s="119"/>
      <c r="E188" s="202"/>
      <c r="F188" s="119"/>
      <c r="G188" s="120"/>
      <c r="H188" s="41"/>
      <c r="I188" s="41"/>
      <c r="J188" s="138"/>
      <c r="K188" s="291">
        <f t="shared" si="34"/>
        <v>0</v>
      </c>
      <c r="L188" s="327">
        <v>0</v>
      </c>
      <c r="M188" s="292">
        <f t="shared" si="33"/>
        <v>0</v>
      </c>
      <c r="N188" s="370"/>
      <c r="O188" s="150"/>
      <c r="P188" s="240"/>
      <c r="Q188" s="555"/>
      <c r="R188" s="567">
        <f t="shared" si="35"/>
        <v>0</v>
      </c>
      <c r="S188" s="567">
        <f t="shared" si="36"/>
        <v>0</v>
      </c>
      <c r="T188" s="567">
        <f t="shared" si="37"/>
        <v>0</v>
      </c>
      <c r="U188" s="567">
        <f t="shared" si="38"/>
        <v>0</v>
      </c>
      <c r="V188" s="395"/>
      <c r="W188" s="395"/>
      <c r="X188" s="395"/>
      <c r="Y188" s="395"/>
      <c r="AA188" s="102"/>
      <c r="BA188" s="553"/>
    </row>
    <row r="189" spans="2:53" ht="18" customHeight="1" x14ac:dyDescent="0.35">
      <c r="B189" s="80"/>
      <c r="C189" s="119"/>
      <c r="D189" s="119"/>
      <c r="E189" s="202"/>
      <c r="F189" s="119"/>
      <c r="G189" s="120"/>
      <c r="H189" s="41"/>
      <c r="I189" s="41"/>
      <c r="J189" s="138"/>
      <c r="K189" s="291">
        <f t="shared" si="34"/>
        <v>0</v>
      </c>
      <c r="L189" s="327">
        <v>0</v>
      </c>
      <c r="M189" s="292">
        <f t="shared" si="33"/>
        <v>0</v>
      </c>
      <c r="N189" s="370"/>
      <c r="O189" s="150"/>
      <c r="P189" s="240"/>
      <c r="Q189" s="555"/>
      <c r="R189" s="567">
        <f t="shared" si="35"/>
        <v>0</v>
      </c>
      <c r="S189" s="567">
        <f t="shared" si="36"/>
        <v>0</v>
      </c>
      <c r="T189" s="567">
        <f t="shared" si="37"/>
        <v>0</v>
      </c>
      <c r="U189" s="567">
        <f t="shared" si="38"/>
        <v>0</v>
      </c>
      <c r="V189" s="395"/>
      <c r="W189" s="395"/>
      <c r="X189" s="395"/>
      <c r="Y189" s="395"/>
      <c r="AA189" s="102"/>
      <c r="BA189" s="553"/>
    </row>
    <row r="190" spans="2:53" ht="18" customHeight="1" x14ac:dyDescent="0.35">
      <c r="B190" s="80"/>
      <c r="C190" s="119"/>
      <c r="D190" s="119"/>
      <c r="E190" s="202"/>
      <c r="F190" s="119"/>
      <c r="G190" s="120"/>
      <c r="H190" s="41"/>
      <c r="I190" s="41"/>
      <c r="J190" s="138"/>
      <c r="K190" s="291">
        <f t="shared" si="34"/>
        <v>0</v>
      </c>
      <c r="L190" s="327">
        <v>0</v>
      </c>
      <c r="M190" s="292">
        <f t="shared" si="33"/>
        <v>0</v>
      </c>
      <c r="N190" s="370"/>
      <c r="O190" s="150"/>
      <c r="P190" s="240"/>
      <c r="Q190" s="555"/>
      <c r="R190" s="567">
        <f t="shared" si="35"/>
        <v>0</v>
      </c>
      <c r="S190" s="567">
        <f t="shared" si="36"/>
        <v>0</v>
      </c>
      <c r="T190" s="567">
        <f t="shared" si="37"/>
        <v>0</v>
      </c>
      <c r="U190" s="567">
        <f t="shared" si="38"/>
        <v>0</v>
      </c>
      <c r="V190" s="395"/>
      <c r="W190" s="395"/>
      <c r="X190" s="395"/>
      <c r="Y190" s="395"/>
      <c r="AA190" s="102"/>
      <c r="BA190" s="553"/>
    </row>
    <row r="191" spans="2:53" ht="18" customHeight="1" x14ac:dyDescent="0.35">
      <c r="B191" s="80"/>
      <c r="C191" s="119"/>
      <c r="D191" s="119"/>
      <c r="E191" s="202"/>
      <c r="F191" s="119"/>
      <c r="G191" s="120"/>
      <c r="H191" s="41"/>
      <c r="I191" s="41"/>
      <c r="J191" s="138"/>
      <c r="K191" s="291">
        <f t="shared" si="34"/>
        <v>0</v>
      </c>
      <c r="L191" s="327">
        <v>0</v>
      </c>
      <c r="M191" s="292">
        <f t="shared" si="33"/>
        <v>0</v>
      </c>
      <c r="N191" s="370"/>
      <c r="O191" s="150"/>
      <c r="P191" s="240"/>
      <c r="Q191" s="555"/>
      <c r="R191" s="567">
        <f t="shared" si="35"/>
        <v>0</v>
      </c>
      <c r="S191" s="567">
        <f t="shared" si="36"/>
        <v>0</v>
      </c>
      <c r="T191" s="567">
        <f t="shared" si="37"/>
        <v>0</v>
      </c>
      <c r="U191" s="567">
        <f t="shared" si="38"/>
        <v>0</v>
      </c>
      <c r="V191" s="395"/>
      <c r="W191" s="395"/>
      <c r="X191" s="395"/>
      <c r="Y191" s="395"/>
      <c r="AA191" s="102"/>
      <c r="BA191" s="553"/>
    </row>
    <row r="192" spans="2:53" ht="18" customHeight="1" x14ac:dyDescent="0.35">
      <c r="B192" s="80"/>
      <c r="C192" s="119"/>
      <c r="D192" s="119"/>
      <c r="E192" s="202"/>
      <c r="F192" s="119"/>
      <c r="G192" s="120"/>
      <c r="H192" s="41"/>
      <c r="I192" s="41"/>
      <c r="J192" s="138"/>
      <c r="K192" s="291">
        <f t="shared" si="34"/>
        <v>0</v>
      </c>
      <c r="L192" s="327">
        <v>0</v>
      </c>
      <c r="M192" s="292">
        <f t="shared" si="33"/>
        <v>0</v>
      </c>
      <c r="N192" s="370"/>
      <c r="O192" s="150"/>
      <c r="P192" s="240"/>
      <c r="Q192" s="555"/>
      <c r="R192" s="567">
        <f t="shared" si="35"/>
        <v>0</v>
      </c>
      <c r="S192" s="567">
        <f t="shared" si="36"/>
        <v>0</v>
      </c>
      <c r="T192" s="567">
        <f t="shared" si="37"/>
        <v>0</v>
      </c>
      <c r="U192" s="567">
        <f t="shared" si="38"/>
        <v>0</v>
      </c>
      <c r="V192" s="395"/>
      <c r="W192" s="395"/>
      <c r="X192" s="395"/>
      <c r="Y192" s="395"/>
      <c r="AA192" s="102"/>
      <c r="BA192" s="553"/>
    </row>
    <row r="193" spans="2:53" ht="18" customHeight="1" x14ac:dyDescent="0.35">
      <c r="B193" s="80"/>
      <c r="C193" s="119"/>
      <c r="D193" s="119"/>
      <c r="E193" s="202"/>
      <c r="F193" s="119"/>
      <c r="G193" s="120"/>
      <c r="H193" s="41"/>
      <c r="I193" s="41"/>
      <c r="J193" s="138"/>
      <c r="K193" s="291">
        <f t="shared" si="34"/>
        <v>0</v>
      </c>
      <c r="L193" s="327">
        <v>0</v>
      </c>
      <c r="M193" s="292">
        <f t="shared" si="33"/>
        <v>0</v>
      </c>
      <c r="N193" s="370"/>
      <c r="O193" s="150"/>
      <c r="P193" s="240"/>
      <c r="Q193" s="555"/>
      <c r="R193" s="567">
        <f t="shared" si="35"/>
        <v>0</v>
      </c>
      <c r="S193" s="567">
        <f t="shared" si="36"/>
        <v>0</v>
      </c>
      <c r="T193" s="567">
        <f t="shared" si="37"/>
        <v>0</v>
      </c>
      <c r="U193" s="567">
        <f t="shared" si="38"/>
        <v>0</v>
      </c>
      <c r="V193" s="395"/>
      <c r="W193" s="395"/>
      <c r="X193" s="395"/>
      <c r="Y193" s="395"/>
      <c r="AA193" s="102"/>
      <c r="BA193" s="553"/>
    </row>
    <row r="194" spans="2:53" ht="18" customHeight="1" x14ac:dyDescent="0.35">
      <c r="B194" s="80"/>
      <c r="C194" s="119"/>
      <c r="D194" s="119"/>
      <c r="E194" s="202"/>
      <c r="F194" s="119"/>
      <c r="G194" s="120"/>
      <c r="H194" s="41"/>
      <c r="I194" s="41"/>
      <c r="J194" s="138"/>
      <c r="K194" s="291">
        <f t="shared" si="34"/>
        <v>0</v>
      </c>
      <c r="L194" s="327">
        <v>0</v>
      </c>
      <c r="M194" s="292">
        <f t="shared" si="33"/>
        <v>0</v>
      </c>
      <c r="N194" s="370"/>
      <c r="O194" s="150"/>
      <c r="P194" s="240"/>
      <c r="Q194" s="555"/>
      <c r="R194" s="567">
        <f t="shared" si="35"/>
        <v>0</v>
      </c>
      <c r="S194" s="567">
        <f t="shared" si="36"/>
        <v>0</v>
      </c>
      <c r="T194" s="567">
        <f t="shared" si="37"/>
        <v>0</v>
      </c>
      <c r="U194" s="567">
        <f t="shared" si="38"/>
        <v>0</v>
      </c>
      <c r="V194" s="395"/>
      <c r="W194" s="395"/>
      <c r="X194" s="395"/>
      <c r="Y194" s="395"/>
      <c r="AA194" s="102"/>
      <c r="BA194" s="553"/>
    </row>
    <row r="195" spans="2:53" ht="18" customHeight="1" x14ac:dyDescent="0.35">
      <c r="B195" s="80"/>
      <c r="C195" s="119"/>
      <c r="D195" s="119"/>
      <c r="E195" s="202"/>
      <c r="F195" s="119"/>
      <c r="G195" s="120"/>
      <c r="H195" s="41"/>
      <c r="I195" s="41"/>
      <c r="J195" s="138"/>
      <c r="K195" s="291">
        <f t="shared" si="34"/>
        <v>0</v>
      </c>
      <c r="L195" s="327">
        <v>0</v>
      </c>
      <c r="M195" s="292">
        <f t="shared" si="33"/>
        <v>0</v>
      </c>
      <c r="N195" s="370"/>
      <c r="O195" s="150"/>
      <c r="P195" s="240"/>
      <c r="Q195" s="555"/>
      <c r="R195" s="567">
        <f t="shared" si="35"/>
        <v>0</v>
      </c>
      <c r="S195" s="567">
        <f t="shared" si="36"/>
        <v>0</v>
      </c>
      <c r="T195" s="567">
        <f t="shared" si="37"/>
        <v>0</v>
      </c>
      <c r="U195" s="567">
        <f t="shared" si="38"/>
        <v>0</v>
      </c>
      <c r="V195" s="395"/>
      <c r="W195" s="395"/>
      <c r="X195" s="395"/>
      <c r="Y195" s="395"/>
      <c r="AA195" s="102"/>
      <c r="BA195" s="553"/>
    </row>
    <row r="196" spans="2:53" ht="18" customHeight="1" x14ac:dyDescent="0.35">
      <c r="B196" s="80"/>
      <c r="C196" s="119"/>
      <c r="D196" s="119"/>
      <c r="E196" s="202"/>
      <c r="F196" s="119"/>
      <c r="G196" s="120"/>
      <c r="H196" s="41"/>
      <c r="I196" s="41"/>
      <c r="J196" s="138"/>
      <c r="K196" s="291">
        <f t="shared" si="34"/>
        <v>0</v>
      </c>
      <c r="L196" s="327">
        <v>0</v>
      </c>
      <c r="M196" s="292">
        <f t="shared" si="33"/>
        <v>0</v>
      </c>
      <c r="N196" s="370"/>
      <c r="O196" s="150"/>
      <c r="P196" s="240"/>
      <c r="Q196" s="555"/>
      <c r="R196" s="567">
        <f t="shared" si="35"/>
        <v>0</v>
      </c>
      <c r="S196" s="567">
        <f t="shared" si="36"/>
        <v>0</v>
      </c>
      <c r="T196" s="567">
        <f t="shared" si="37"/>
        <v>0</v>
      </c>
      <c r="U196" s="567">
        <f t="shared" si="38"/>
        <v>0</v>
      </c>
      <c r="V196" s="395"/>
      <c r="W196" s="395"/>
      <c r="X196" s="395"/>
      <c r="Y196" s="395"/>
      <c r="AA196" s="102"/>
      <c r="BA196" s="553"/>
    </row>
    <row r="197" spans="2:53" ht="18" customHeight="1" x14ac:dyDescent="0.35">
      <c r="B197" s="80"/>
      <c r="C197" s="119"/>
      <c r="D197" s="119"/>
      <c r="E197" s="202"/>
      <c r="F197" s="119"/>
      <c r="G197" s="120"/>
      <c r="H197" s="41"/>
      <c r="I197" s="41"/>
      <c r="J197" s="138"/>
      <c r="K197" s="291">
        <f t="shared" si="34"/>
        <v>0</v>
      </c>
      <c r="L197" s="327">
        <v>0</v>
      </c>
      <c r="M197" s="292">
        <f t="shared" si="33"/>
        <v>0</v>
      </c>
      <c r="N197" s="370"/>
      <c r="O197" s="150"/>
      <c r="P197" s="240"/>
      <c r="Q197" s="555"/>
      <c r="R197" s="567">
        <f t="shared" si="35"/>
        <v>0</v>
      </c>
      <c r="S197" s="567">
        <f t="shared" si="36"/>
        <v>0</v>
      </c>
      <c r="T197" s="567">
        <f t="shared" si="37"/>
        <v>0</v>
      </c>
      <c r="U197" s="567">
        <f t="shared" si="38"/>
        <v>0</v>
      </c>
      <c r="V197" s="395"/>
      <c r="W197" s="395"/>
      <c r="X197" s="395"/>
      <c r="Y197" s="395"/>
      <c r="AA197" s="102"/>
      <c r="BA197" s="553"/>
    </row>
    <row r="198" spans="2:53" ht="18" customHeight="1" x14ac:dyDescent="0.35">
      <c r="B198" s="80"/>
      <c r="C198" s="119"/>
      <c r="D198" s="119"/>
      <c r="E198" s="202"/>
      <c r="F198" s="119"/>
      <c r="G198" s="120"/>
      <c r="H198" s="41"/>
      <c r="I198" s="41"/>
      <c r="J198" s="138"/>
      <c r="K198" s="291">
        <f t="shared" si="34"/>
        <v>0</v>
      </c>
      <c r="L198" s="327">
        <v>0</v>
      </c>
      <c r="M198" s="292">
        <f t="shared" si="33"/>
        <v>0</v>
      </c>
      <c r="N198" s="370"/>
      <c r="O198" s="150"/>
      <c r="P198" s="240"/>
      <c r="Q198" s="555"/>
      <c r="R198" s="567">
        <f t="shared" si="35"/>
        <v>0</v>
      </c>
      <c r="S198" s="567">
        <f t="shared" si="36"/>
        <v>0</v>
      </c>
      <c r="T198" s="567">
        <f t="shared" si="37"/>
        <v>0</v>
      </c>
      <c r="U198" s="567">
        <f t="shared" si="38"/>
        <v>0</v>
      </c>
      <c r="V198" s="395"/>
      <c r="W198" s="395"/>
      <c r="X198" s="395"/>
      <c r="Y198" s="395"/>
      <c r="AA198" s="102"/>
      <c r="BA198" s="553"/>
    </row>
    <row r="199" spans="2:53" ht="18" customHeight="1" x14ac:dyDescent="0.35">
      <c r="B199" s="80"/>
      <c r="C199" s="119"/>
      <c r="D199" s="119"/>
      <c r="E199" s="202"/>
      <c r="F199" s="119"/>
      <c r="G199" s="120"/>
      <c r="H199" s="41"/>
      <c r="I199" s="41"/>
      <c r="J199" s="138"/>
      <c r="K199" s="291">
        <f t="shared" si="34"/>
        <v>0</v>
      </c>
      <c r="L199" s="327">
        <v>0</v>
      </c>
      <c r="M199" s="292">
        <f t="shared" si="33"/>
        <v>0</v>
      </c>
      <c r="N199" s="370"/>
      <c r="O199" s="150"/>
      <c r="P199" s="240"/>
      <c r="Q199" s="555"/>
      <c r="R199" s="567">
        <f t="shared" si="35"/>
        <v>0</v>
      </c>
      <c r="S199" s="567">
        <f t="shared" si="36"/>
        <v>0</v>
      </c>
      <c r="T199" s="567">
        <f t="shared" si="37"/>
        <v>0</v>
      </c>
      <c r="U199" s="567">
        <f t="shared" si="38"/>
        <v>0</v>
      </c>
      <c r="V199" s="395"/>
      <c r="W199" s="395"/>
      <c r="X199" s="395"/>
      <c r="Y199" s="395"/>
      <c r="AA199" s="102"/>
      <c r="BA199" s="553"/>
    </row>
    <row r="200" spans="2:53" ht="18" customHeight="1" x14ac:dyDescent="0.35">
      <c r="B200" s="80"/>
      <c r="C200" s="119"/>
      <c r="D200" s="119"/>
      <c r="E200" s="202"/>
      <c r="F200" s="119"/>
      <c r="G200" s="120"/>
      <c r="H200" s="41"/>
      <c r="I200" s="41"/>
      <c r="J200" s="138"/>
      <c r="K200" s="291">
        <f t="shared" si="34"/>
        <v>0</v>
      </c>
      <c r="L200" s="327">
        <v>0</v>
      </c>
      <c r="M200" s="292">
        <f t="shared" si="33"/>
        <v>0</v>
      </c>
      <c r="N200" s="370"/>
      <c r="O200" s="150"/>
      <c r="P200" s="240"/>
      <c r="Q200" s="555"/>
      <c r="R200" s="567">
        <f t="shared" si="35"/>
        <v>0</v>
      </c>
      <c r="S200" s="567">
        <f t="shared" si="36"/>
        <v>0</v>
      </c>
      <c r="T200" s="567">
        <f t="shared" si="37"/>
        <v>0</v>
      </c>
      <c r="U200" s="567">
        <f t="shared" si="38"/>
        <v>0</v>
      </c>
      <c r="V200" s="395"/>
      <c r="W200" s="395"/>
      <c r="X200" s="395"/>
      <c r="Y200" s="395"/>
      <c r="AA200" s="102"/>
      <c r="BA200" s="553"/>
    </row>
    <row r="201" spans="2:53" ht="18" customHeight="1" x14ac:dyDescent="0.35">
      <c r="B201" s="80"/>
      <c r="C201" s="119"/>
      <c r="D201" s="119"/>
      <c r="E201" s="202"/>
      <c r="F201" s="119"/>
      <c r="G201" s="120"/>
      <c r="H201" s="41"/>
      <c r="I201" s="41"/>
      <c r="J201" s="138"/>
      <c r="K201" s="291">
        <f t="shared" si="34"/>
        <v>0</v>
      </c>
      <c r="L201" s="327">
        <v>0</v>
      </c>
      <c r="M201" s="292">
        <f t="shared" si="33"/>
        <v>0</v>
      </c>
      <c r="N201" s="370"/>
      <c r="O201" s="150"/>
      <c r="P201" s="240"/>
      <c r="Q201" s="555"/>
      <c r="R201" s="567">
        <f t="shared" si="35"/>
        <v>0</v>
      </c>
      <c r="S201" s="567">
        <f t="shared" si="36"/>
        <v>0</v>
      </c>
      <c r="T201" s="567">
        <f t="shared" si="37"/>
        <v>0</v>
      </c>
      <c r="U201" s="567">
        <f t="shared" si="38"/>
        <v>0</v>
      </c>
      <c r="V201" s="395"/>
      <c r="W201" s="395"/>
      <c r="X201" s="395"/>
      <c r="Y201" s="395"/>
      <c r="AA201" s="102"/>
      <c r="BA201" s="553"/>
    </row>
    <row r="202" spans="2:53" ht="18" customHeight="1" x14ac:dyDescent="0.35">
      <c r="B202" s="80"/>
      <c r="C202" s="119"/>
      <c r="D202" s="119"/>
      <c r="E202" s="202"/>
      <c r="F202" s="119"/>
      <c r="G202" s="120"/>
      <c r="H202" s="41"/>
      <c r="I202" s="41"/>
      <c r="J202" s="138"/>
      <c r="K202" s="291">
        <f t="shared" si="34"/>
        <v>0</v>
      </c>
      <c r="L202" s="327">
        <v>0</v>
      </c>
      <c r="M202" s="292">
        <f t="shared" si="33"/>
        <v>0</v>
      </c>
      <c r="N202" s="370"/>
      <c r="O202" s="150"/>
      <c r="P202" s="240"/>
      <c r="Q202" s="555"/>
      <c r="R202" s="567">
        <f t="shared" si="35"/>
        <v>0</v>
      </c>
      <c r="S202" s="567">
        <f t="shared" si="36"/>
        <v>0</v>
      </c>
      <c r="T202" s="567">
        <f t="shared" si="37"/>
        <v>0</v>
      </c>
      <c r="U202" s="567">
        <f t="shared" si="38"/>
        <v>0</v>
      </c>
      <c r="V202" s="395"/>
      <c r="W202" s="395"/>
      <c r="X202" s="395"/>
      <c r="Y202" s="395"/>
      <c r="AA202" s="102"/>
      <c r="BA202" s="553"/>
    </row>
    <row r="203" spans="2:53" ht="18" customHeight="1" x14ac:dyDescent="0.35">
      <c r="B203" s="80"/>
      <c r="C203" s="119"/>
      <c r="D203" s="119"/>
      <c r="E203" s="202"/>
      <c r="F203" s="119"/>
      <c r="G203" s="120"/>
      <c r="H203" s="41"/>
      <c r="I203" s="41"/>
      <c r="J203" s="138"/>
      <c r="K203" s="291">
        <f t="shared" si="34"/>
        <v>0</v>
      </c>
      <c r="L203" s="327">
        <v>0</v>
      </c>
      <c r="M203" s="292">
        <f t="shared" si="33"/>
        <v>0</v>
      </c>
      <c r="N203" s="370"/>
      <c r="O203" s="150"/>
      <c r="P203" s="240"/>
      <c r="Q203" s="555"/>
      <c r="R203" s="567">
        <f t="shared" si="35"/>
        <v>0</v>
      </c>
      <c r="S203" s="567">
        <f t="shared" si="36"/>
        <v>0</v>
      </c>
      <c r="T203" s="567">
        <f t="shared" si="37"/>
        <v>0</v>
      </c>
      <c r="U203" s="567">
        <f t="shared" si="38"/>
        <v>0</v>
      </c>
      <c r="V203" s="395"/>
      <c r="W203" s="395"/>
      <c r="X203" s="395"/>
      <c r="Y203" s="395"/>
      <c r="AA203" s="102"/>
      <c r="BA203" s="553"/>
    </row>
    <row r="204" spans="2:53" ht="18" customHeight="1" x14ac:dyDescent="0.35">
      <c r="B204" s="80"/>
      <c r="C204" s="119"/>
      <c r="D204" s="119"/>
      <c r="E204" s="202"/>
      <c r="F204" s="119"/>
      <c r="G204" s="120"/>
      <c r="H204" s="41"/>
      <c r="I204" s="41"/>
      <c r="J204" s="138"/>
      <c r="K204" s="291">
        <f t="shared" si="34"/>
        <v>0</v>
      </c>
      <c r="L204" s="327">
        <v>0</v>
      </c>
      <c r="M204" s="292">
        <f t="shared" si="33"/>
        <v>0</v>
      </c>
      <c r="N204" s="370"/>
      <c r="O204" s="150"/>
      <c r="P204" s="240"/>
      <c r="Q204" s="555"/>
      <c r="R204" s="567">
        <f t="shared" si="35"/>
        <v>0</v>
      </c>
      <c r="S204" s="567">
        <f t="shared" si="36"/>
        <v>0</v>
      </c>
      <c r="T204" s="567">
        <f t="shared" si="37"/>
        <v>0</v>
      </c>
      <c r="U204" s="567">
        <f t="shared" si="38"/>
        <v>0</v>
      </c>
      <c r="V204" s="395"/>
      <c r="W204" s="395"/>
      <c r="X204" s="395"/>
      <c r="Y204" s="395"/>
      <c r="AA204" s="102"/>
      <c r="BA204" s="553"/>
    </row>
    <row r="205" spans="2:53" ht="18" customHeight="1" x14ac:dyDescent="0.35">
      <c r="B205" s="80"/>
      <c r="C205" s="119"/>
      <c r="D205" s="119"/>
      <c r="E205" s="202"/>
      <c r="F205" s="119"/>
      <c r="G205" s="120"/>
      <c r="H205" s="41"/>
      <c r="I205" s="41"/>
      <c r="J205" s="138"/>
      <c r="K205" s="291">
        <f t="shared" si="34"/>
        <v>0</v>
      </c>
      <c r="L205" s="327">
        <v>0</v>
      </c>
      <c r="M205" s="292">
        <f t="shared" si="33"/>
        <v>0</v>
      </c>
      <c r="N205" s="370"/>
      <c r="O205" s="150"/>
      <c r="P205" s="240"/>
      <c r="Q205" s="555"/>
      <c r="R205" s="556">
        <f t="shared" si="35"/>
        <v>0</v>
      </c>
      <c r="S205" s="556">
        <f t="shared" si="36"/>
        <v>0</v>
      </c>
      <c r="T205" s="556">
        <f t="shared" si="37"/>
        <v>0</v>
      </c>
      <c r="U205" s="556">
        <f t="shared" si="38"/>
        <v>0</v>
      </c>
      <c r="V205" s="395"/>
      <c r="W205" s="395"/>
      <c r="X205" s="395"/>
      <c r="Y205" s="395"/>
      <c r="AA205" s="102"/>
      <c r="BA205" s="553"/>
    </row>
    <row r="206" spans="2:53" ht="18" customHeight="1" x14ac:dyDescent="0.35">
      <c r="B206" s="80"/>
      <c r="C206" s="119"/>
      <c r="D206" s="119"/>
      <c r="E206" s="202"/>
      <c r="F206" s="119"/>
      <c r="G206" s="120"/>
      <c r="H206" s="41"/>
      <c r="I206" s="41"/>
      <c r="J206" s="138"/>
      <c r="K206" s="291">
        <f t="shared" si="34"/>
        <v>0</v>
      </c>
      <c r="L206" s="327">
        <v>0</v>
      </c>
      <c r="M206" s="292">
        <f t="shared" si="33"/>
        <v>0</v>
      </c>
      <c r="N206" s="370"/>
      <c r="O206" s="150"/>
      <c r="P206" s="240"/>
      <c r="Q206" s="555"/>
      <c r="R206" s="556">
        <f t="shared" si="35"/>
        <v>0</v>
      </c>
      <c r="S206" s="556">
        <f t="shared" si="36"/>
        <v>0</v>
      </c>
      <c r="T206" s="556">
        <f t="shared" si="37"/>
        <v>0</v>
      </c>
      <c r="U206" s="556">
        <f t="shared" si="38"/>
        <v>0</v>
      </c>
      <c r="V206" s="395"/>
      <c r="W206" s="395"/>
      <c r="X206" s="395"/>
      <c r="Y206" s="395"/>
      <c r="AA206" s="102"/>
      <c r="BA206" s="553"/>
    </row>
    <row r="207" spans="2:53" ht="18" customHeight="1" x14ac:dyDescent="0.35">
      <c r="B207" s="80"/>
      <c r="C207" s="119"/>
      <c r="D207" s="119"/>
      <c r="E207" s="202"/>
      <c r="F207" s="119"/>
      <c r="G207" s="120"/>
      <c r="H207" s="41"/>
      <c r="I207" s="41"/>
      <c r="J207" s="138"/>
      <c r="K207" s="291">
        <f t="shared" si="34"/>
        <v>0</v>
      </c>
      <c r="L207" s="327">
        <v>0</v>
      </c>
      <c r="M207" s="292">
        <f t="shared" si="33"/>
        <v>0</v>
      </c>
      <c r="N207" s="370"/>
      <c r="O207" s="150"/>
      <c r="P207" s="240"/>
      <c r="Q207" s="555"/>
      <c r="R207" s="556">
        <f t="shared" si="35"/>
        <v>0</v>
      </c>
      <c r="S207" s="556">
        <f t="shared" si="36"/>
        <v>0</v>
      </c>
      <c r="T207" s="556">
        <f t="shared" si="37"/>
        <v>0</v>
      </c>
      <c r="U207" s="556">
        <f t="shared" si="38"/>
        <v>0</v>
      </c>
      <c r="V207" s="395"/>
      <c r="W207" s="395"/>
      <c r="X207" s="395"/>
      <c r="Y207" s="395"/>
      <c r="AA207" s="102"/>
      <c r="BA207" s="553"/>
    </row>
    <row r="208" spans="2:53" ht="18" customHeight="1" x14ac:dyDescent="0.35">
      <c r="B208" s="80"/>
      <c r="C208" s="119"/>
      <c r="D208" s="119"/>
      <c r="E208" s="202"/>
      <c r="F208" s="119"/>
      <c r="G208" s="120"/>
      <c r="H208" s="41"/>
      <c r="I208" s="41"/>
      <c r="J208" s="138"/>
      <c r="K208" s="291">
        <f t="shared" si="34"/>
        <v>0</v>
      </c>
      <c r="L208" s="327">
        <v>0</v>
      </c>
      <c r="M208" s="292">
        <f t="shared" si="33"/>
        <v>0</v>
      </c>
      <c r="N208" s="370"/>
      <c r="O208" s="150"/>
      <c r="P208" s="240"/>
      <c r="Q208" s="555"/>
      <c r="R208" s="556">
        <f t="shared" si="35"/>
        <v>0</v>
      </c>
      <c r="S208" s="556">
        <f t="shared" si="36"/>
        <v>0</v>
      </c>
      <c r="T208" s="556">
        <f t="shared" si="37"/>
        <v>0</v>
      </c>
      <c r="U208" s="556">
        <f t="shared" si="38"/>
        <v>0</v>
      </c>
      <c r="V208" s="395"/>
      <c r="W208" s="395"/>
      <c r="X208" s="395"/>
      <c r="Y208" s="395"/>
      <c r="AA208" s="102"/>
      <c r="BA208" s="553"/>
    </row>
    <row r="209" spans="2:53" ht="18" customHeight="1" x14ac:dyDescent="0.35">
      <c r="B209" s="80"/>
      <c r="C209" s="119"/>
      <c r="D209" s="119"/>
      <c r="E209" s="202"/>
      <c r="F209" s="119"/>
      <c r="G209" s="120"/>
      <c r="H209" s="41"/>
      <c r="I209" s="41"/>
      <c r="J209" s="138"/>
      <c r="K209" s="291">
        <f t="shared" si="34"/>
        <v>0</v>
      </c>
      <c r="L209" s="327">
        <v>0</v>
      </c>
      <c r="M209" s="292">
        <f t="shared" si="33"/>
        <v>0</v>
      </c>
      <c r="N209" s="370"/>
      <c r="O209" s="150"/>
      <c r="P209" s="240"/>
      <c r="Q209" s="555"/>
      <c r="R209" s="556">
        <f t="shared" si="35"/>
        <v>0</v>
      </c>
      <c r="S209" s="556">
        <f t="shared" si="36"/>
        <v>0</v>
      </c>
      <c r="T209" s="556">
        <f t="shared" si="37"/>
        <v>0</v>
      </c>
      <c r="U209" s="556">
        <f t="shared" si="38"/>
        <v>0</v>
      </c>
      <c r="V209" s="395"/>
      <c r="W209" s="395"/>
      <c r="X209" s="395"/>
      <c r="Y209" s="395"/>
      <c r="AA209" s="102"/>
      <c r="BA209" s="553"/>
    </row>
    <row r="210" spans="2:53" ht="18" customHeight="1" x14ac:dyDescent="0.35">
      <c r="B210" s="80"/>
      <c r="C210" s="119"/>
      <c r="D210" s="119"/>
      <c r="E210" s="202"/>
      <c r="F210" s="119"/>
      <c r="G210" s="120"/>
      <c r="H210" s="41"/>
      <c r="I210" s="41"/>
      <c r="J210" s="138"/>
      <c r="K210" s="291">
        <f t="shared" si="34"/>
        <v>0</v>
      </c>
      <c r="L210" s="327">
        <v>0</v>
      </c>
      <c r="M210" s="292">
        <f t="shared" si="33"/>
        <v>0</v>
      </c>
      <c r="N210" s="370"/>
      <c r="O210" s="150"/>
      <c r="P210" s="240"/>
      <c r="Q210" s="555"/>
      <c r="R210" s="556">
        <f t="shared" si="35"/>
        <v>0</v>
      </c>
      <c r="S210" s="556">
        <f t="shared" si="36"/>
        <v>0</v>
      </c>
      <c r="T210" s="556">
        <f t="shared" si="37"/>
        <v>0</v>
      </c>
      <c r="U210" s="556">
        <f t="shared" si="38"/>
        <v>0</v>
      </c>
      <c r="V210" s="395"/>
      <c r="W210" s="395"/>
      <c r="X210" s="395"/>
      <c r="Y210" s="395"/>
      <c r="AA210" s="102"/>
      <c r="BA210" s="553"/>
    </row>
    <row r="211" spans="2:53" ht="18" customHeight="1" x14ac:dyDescent="0.35">
      <c r="B211" s="80"/>
      <c r="C211" s="119"/>
      <c r="D211" s="119"/>
      <c r="E211" s="202"/>
      <c r="F211" s="119"/>
      <c r="G211" s="120"/>
      <c r="H211" s="41"/>
      <c r="I211" s="41"/>
      <c r="J211" s="138"/>
      <c r="K211" s="291">
        <f t="shared" si="34"/>
        <v>0</v>
      </c>
      <c r="L211" s="327">
        <v>0</v>
      </c>
      <c r="M211" s="292">
        <f t="shared" si="33"/>
        <v>0</v>
      </c>
      <c r="N211" s="370"/>
      <c r="O211" s="150"/>
      <c r="P211" s="240"/>
      <c r="Q211" s="555"/>
      <c r="R211" s="556">
        <f t="shared" si="35"/>
        <v>0</v>
      </c>
      <c r="S211" s="556">
        <f t="shared" si="36"/>
        <v>0</v>
      </c>
      <c r="T211" s="556">
        <f t="shared" si="37"/>
        <v>0</v>
      </c>
      <c r="U211" s="556">
        <f t="shared" si="38"/>
        <v>0</v>
      </c>
      <c r="V211" s="395"/>
      <c r="W211" s="395"/>
      <c r="X211" s="395"/>
      <c r="Y211" s="395"/>
      <c r="AA211" s="102"/>
      <c r="BA211" s="553"/>
    </row>
    <row r="212" spans="2:53" ht="18" customHeight="1" x14ac:dyDescent="0.35">
      <c r="B212" s="80"/>
      <c r="C212" s="119"/>
      <c r="D212" s="119"/>
      <c r="E212" s="202"/>
      <c r="F212" s="119"/>
      <c r="G212" s="120"/>
      <c r="H212" s="41"/>
      <c r="I212" s="41"/>
      <c r="J212" s="138"/>
      <c r="K212" s="291">
        <f t="shared" si="34"/>
        <v>0</v>
      </c>
      <c r="L212" s="327">
        <v>0</v>
      </c>
      <c r="M212" s="292">
        <f t="shared" si="33"/>
        <v>0</v>
      </c>
      <c r="N212" s="370"/>
      <c r="O212" s="150"/>
      <c r="P212" s="240"/>
      <c r="Q212" s="555"/>
      <c r="R212" s="556">
        <f t="shared" si="35"/>
        <v>0</v>
      </c>
      <c r="S212" s="556">
        <f t="shared" si="36"/>
        <v>0</v>
      </c>
      <c r="T212" s="556">
        <f t="shared" si="37"/>
        <v>0</v>
      </c>
      <c r="U212" s="556">
        <f t="shared" si="38"/>
        <v>0</v>
      </c>
      <c r="V212" s="395"/>
      <c r="W212" s="395"/>
      <c r="X212" s="395"/>
      <c r="Y212" s="395"/>
      <c r="AA212" s="102"/>
      <c r="BA212" s="553"/>
    </row>
    <row r="213" spans="2:53" ht="18" customHeight="1" x14ac:dyDescent="0.35">
      <c r="B213" s="80"/>
      <c r="C213" s="119"/>
      <c r="D213" s="119"/>
      <c r="E213" s="202"/>
      <c r="F213" s="119"/>
      <c r="G213" s="120"/>
      <c r="H213" s="41"/>
      <c r="I213" s="41"/>
      <c r="J213" s="138"/>
      <c r="K213" s="291">
        <f t="shared" si="34"/>
        <v>0</v>
      </c>
      <c r="L213" s="327">
        <v>0</v>
      </c>
      <c r="M213" s="292">
        <f t="shared" si="33"/>
        <v>0</v>
      </c>
      <c r="N213" s="370"/>
      <c r="O213" s="150"/>
      <c r="P213" s="240"/>
      <c r="Q213" s="555"/>
      <c r="R213" s="556">
        <f t="shared" si="35"/>
        <v>0</v>
      </c>
      <c r="S213" s="556">
        <f t="shared" si="36"/>
        <v>0</v>
      </c>
      <c r="T213" s="556">
        <f t="shared" si="37"/>
        <v>0</v>
      </c>
      <c r="U213" s="556">
        <f t="shared" si="38"/>
        <v>0</v>
      </c>
      <c r="V213" s="395"/>
      <c r="W213" s="395"/>
      <c r="X213" s="395"/>
      <c r="Y213" s="395"/>
      <c r="AA213" s="102"/>
      <c r="BA213" s="553"/>
    </row>
    <row r="214" spans="2:53" ht="18" customHeight="1" x14ac:dyDescent="0.35">
      <c r="B214" s="80"/>
      <c r="C214" s="119"/>
      <c r="D214" s="119"/>
      <c r="E214" s="202"/>
      <c r="F214" s="119"/>
      <c r="G214" s="120"/>
      <c r="H214" s="41"/>
      <c r="I214" s="41"/>
      <c r="J214" s="138"/>
      <c r="K214" s="291">
        <f t="shared" si="34"/>
        <v>0</v>
      </c>
      <c r="L214" s="327">
        <v>0</v>
      </c>
      <c r="M214" s="292">
        <f t="shared" si="33"/>
        <v>0</v>
      </c>
      <c r="N214" s="370"/>
      <c r="O214" s="150"/>
      <c r="P214" s="240"/>
      <c r="Q214" s="555"/>
      <c r="R214" s="556">
        <f t="shared" si="35"/>
        <v>0</v>
      </c>
      <c r="S214" s="556">
        <f t="shared" si="36"/>
        <v>0</v>
      </c>
      <c r="T214" s="556">
        <f t="shared" si="37"/>
        <v>0</v>
      </c>
      <c r="U214" s="556">
        <f t="shared" si="38"/>
        <v>0</v>
      </c>
      <c r="V214" s="395"/>
      <c r="W214" s="395"/>
      <c r="X214" s="395"/>
      <c r="Y214" s="395"/>
      <c r="AA214" s="102"/>
      <c r="BA214" s="553"/>
    </row>
    <row r="215" spans="2:53" ht="18" customHeight="1" x14ac:dyDescent="0.35">
      <c r="B215" s="80"/>
      <c r="C215" s="119"/>
      <c r="D215" s="119"/>
      <c r="E215" s="202"/>
      <c r="F215" s="119"/>
      <c r="G215" s="120"/>
      <c r="H215" s="41"/>
      <c r="I215" s="41"/>
      <c r="J215" s="138"/>
      <c r="K215" s="291">
        <f t="shared" si="34"/>
        <v>0</v>
      </c>
      <c r="L215" s="327">
        <v>0</v>
      </c>
      <c r="M215" s="292">
        <f t="shared" si="33"/>
        <v>0</v>
      </c>
      <c r="N215" s="370"/>
      <c r="O215" s="150"/>
      <c r="P215" s="240"/>
      <c r="Q215" s="555"/>
      <c r="R215" s="556">
        <f t="shared" si="35"/>
        <v>0</v>
      </c>
      <c r="S215" s="556">
        <f t="shared" si="36"/>
        <v>0</v>
      </c>
      <c r="T215" s="556">
        <f t="shared" si="37"/>
        <v>0</v>
      </c>
      <c r="U215" s="556">
        <f t="shared" si="38"/>
        <v>0</v>
      </c>
      <c r="V215" s="395"/>
      <c r="W215" s="395"/>
      <c r="X215" s="395"/>
      <c r="Y215" s="395"/>
      <c r="AA215" s="102"/>
      <c r="BA215" s="553"/>
    </row>
    <row r="216" spans="2:53" ht="18" customHeight="1" x14ac:dyDescent="0.35">
      <c r="B216" s="80"/>
      <c r="C216" s="119"/>
      <c r="D216" s="119"/>
      <c r="E216" s="202"/>
      <c r="F216" s="119"/>
      <c r="G216" s="120"/>
      <c r="H216" s="41"/>
      <c r="I216" s="41"/>
      <c r="J216" s="138"/>
      <c r="K216" s="291">
        <f t="shared" si="34"/>
        <v>0</v>
      </c>
      <c r="L216" s="327">
        <v>0</v>
      </c>
      <c r="M216" s="292">
        <f t="shared" si="33"/>
        <v>0</v>
      </c>
      <c r="N216" s="370"/>
      <c r="O216" s="150"/>
      <c r="P216" s="240"/>
      <c r="Q216" s="555"/>
      <c r="R216" s="556">
        <f t="shared" si="35"/>
        <v>0</v>
      </c>
      <c r="S216" s="556">
        <f t="shared" si="36"/>
        <v>0</v>
      </c>
      <c r="T216" s="556">
        <f t="shared" si="37"/>
        <v>0</v>
      </c>
      <c r="U216" s="556">
        <f t="shared" si="38"/>
        <v>0</v>
      </c>
      <c r="V216" s="395"/>
      <c r="W216" s="395"/>
      <c r="X216" s="395"/>
      <c r="Y216" s="395"/>
      <c r="AA216" s="102"/>
      <c r="BA216" s="553"/>
    </row>
    <row r="217" spans="2:53" ht="18" customHeight="1" x14ac:dyDescent="0.35">
      <c r="B217" s="80"/>
      <c r="C217" s="119"/>
      <c r="D217" s="119"/>
      <c r="E217" s="202"/>
      <c r="F217" s="119"/>
      <c r="G217" s="120"/>
      <c r="H217" s="41"/>
      <c r="I217" s="41"/>
      <c r="J217" s="138"/>
      <c r="K217" s="291">
        <f t="shared" si="34"/>
        <v>0</v>
      </c>
      <c r="L217" s="327">
        <v>0</v>
      </c>
      <c r="M217" s="292">
        <f t="shared" si="33"/>
        <v>0</v>
      </c>
      <c r="N217" s="370"/>
      <c r="O217" s="150"/>
      <c r="P217" s="240"/>
      <c r="Q217" s="555"/>
      <c r="R217" s="556">
        <f t="shared" si="35"/>
        <v>0</v>
      </c>
      <c r="S217" s="556">
        <f t="shared" si="36"/>
        <v>0</v>
      </c>
      <c r="T217" s="556">
        <f t="shared" si="37"/>
        <v>0</v>
      </c>
      <c r="U217" s="556">
        <f t="shared" si="38"/>
        <v>0</v>
      </c>
      <c r="V217" s="395"/>
      <c r="W217" s="395"/>
      <c r="X217" s="395"/>
      <c r="Y217" s="395"/>
      <c r="AA217" s="102"/>
      <c r="BA217" s="553"/>
    </row>
    <row r="218" spans="2:53" ht="18" customHeight="1" x14ac:dyDescent="0.35">
      <c r="B218" s="80"/>
      <c r="C218" s="119"/>
      <c r="D218" s="119"/>
      <c r="E218" s="202"/>
      <c r="F218" s="119"/>
      <c r="G218" s="120"/>
      <c r="H218" s="41"/>
      <c r="I218" s="41"/>
      <c r="J218" s="138"/>
      <c r="K218" s="291">
        <f t="shared" si="34"/>
        <v>0</v>
      </c>
      <c r="L218" s="327">
        <v>0</v>
      </c>
      <c r="M218" s="292">
        <f t="shared" si="33"/>
        <v>0</v>
      </c>
      <c r="N218" s="370"/>
      <c r="O218" s="150"/>
      <c r="P218" s="240"/>
      <c r="Q218" s="555"/>
      <c r="R218" s="556">
        <f t="shared" si="35"/>
        <v>0</v>
      </c>
      <c r="S218" s="556">
        <f t="shared" si="36"/>
        <v>0</v>
      </c>
      <c r="T218" s="556">
        <f t="shared" si="37"/>
        <v>0</v>
      </c>
      <c r="U218" s="556">
        <f t="shared" si="38"/>
        <v>0</v>
      </c>
      <c r="V218" s="395"/>
      <c r="W218" s="395"/>
      <c r="X218" s="395"/>
      <c r="Y218" s="395"/>
      <c r="AA218" s="102"/>
      <c r="BA218" s="553"/>
    </row>
    <row r="219" spans="2:53" ht="18" customHeight="1" x14ac:dyDescent="0.35">
      <c r="B219" s="80"/>
      <c r="C219" s="119"/>
      <c r="D219" s="119"/>
      <c r="E219" s="202"/>
      <c r="F219" s="119"/>
      <c r="G219" s="120"/>
      <c r="H219" s="41"/>
      <c r="I219" s="41"/>
      <c r="J219" s="138"/>
      <c r="K219" s="291">
        <f t="shared" si="34"/>
        <v>0</v>
      </c>
      <c r="L219" s="327">
        <v>0</v>
      </c>
      <c r="M219" s="292">
        <f t="shared" si="33"/>
        <v>0</v>
      </c>
      <c r="N219" s="370"/>
      <c r="O219" s="150"/>
      <c r="P219" s="240"/>
      <c r="Q219" s="555"/>
      <c r="R219" s="556">
        <f t="shared" si="35"/>
        <v>0</v>
      </c>
      <c r="S219" s="556">
        <f t="shared" si="36"/>
        <v>0</v>
      </c>
      <c r="T219" s="556">
        <f t="shared" si="37"/>
        <v>0</v>
      </c>
      <c r="U219" s="556">
        <f t="shared" si="38"/>
        <v>0</v>
      </c>
      <c r="V219" s="395"/>
      <c r="W219" s="395"/>
      <c r="X219" s="395"/>
      <c r="Y219" s="395"/>
      <c r="AA219" s="102"/>
      <c r="BA219" s="553"/>
    </row>
    <row r="220" spans="2:53" ht="18" customHeight="1" x14ac:dyDescent="0.35">
      <c r="B220" s="80"/>
      <c r="C220" s="119"/>
      <c r="D220" s="119"/>
      <c r="E220" s="202"/>
      <c r="F220" s="119"/>
      <c r="G220" s="120"/>
      <c r="H220" s="41"/>
      <c r="I220" s="41"/>
      <c r="J220" s="138"/>
      <c r="K220" s="291">
        <f t="shared" si="34"/>
        <v>0</v>
      </c>
      <c r="L220" s="327">
        <v>0</v>
      </c>
      <c r="M220" s="292">
        <f t="shared" si="33"/>
        <v>0</v>
      </c>
      <c r="N220" s="370"/>
      <c r="O220" s="150"/>
      <c r="P220" s="240"/>
      <c r="Q220" s="555"/>
      <c r="R220" s="556">
        <f t="shared" si="35"/>
        <v>0</v>
      </c>
      <c r="S220" s="556">
        <f t="shared" si="36"/>
        <v>0</v>
      </c>
      <c r="T220" s="556">
        <f t="shared" si="37"/>
        <v>0</v>
      </c>
      <c r="U220" s="556">
        <f t="shared" si="38"/>
        <v>0</v>
      </c>
      <c r="V220" s="395"/>
      <c r="W220" s="395"/>
      <c r="X220" s="395"/>
      <c r="Y220" s="395"/>
      <c r="AA220" s="102"/>
      <c r="BA220" s="553"/>
    </row>
    <row r="221" spans="2:53" ht="18" customHeight="1" x14ac:dyDescent="0.35">
      <c r="B221" s="80"/>
      <c r="C221" s="119"/>
      <c r="D221" s="119"/>
      <c r="E221" s="202"/>
      <c r="F221" s="119"/>
      <c r="G221" s="120"/>
      <c r="H221" s="41"/>
      <c r="I221" s="41"/>
      <c r="J221" s="138"/>
      <c r="K221" s="291">
        <f t="shared" si="34"/>
        <v>0</v>
      </c>
      <c r="L221" s="327">
        <v>0</v>
      </c>
      <c r="M221" s="292">
        <f t="shared" si="33"/>
        <v>0</v>
      </c>
      <c r="N221" s="370"/>
      <c r="O221" s="150"/>
      <c r="P221" s="240"/>
      <c r="Q221" s="555"/>
      <c r="R221" s="556">
        <f t="shared" si="35"/>
        <v>0</v>
      </c>
      <c r="S221" s="556">
        <f t="shared" si="36"/>
        <v>0</v>
      </c>
      <c r="T221" s="556">
        <f t="shared" si="37"/>
        <v>0</v>
      </c>
      <c r="U221" s="556">
        <f t="shared" si="38"/>
        <v>0</v>
      </c>
      <c r="V221" s="395"/>
      <c r="W221" s="395"/>
      <c r="X221" s="395"/>
      <c r="Y221" s="395"/>
      <c r="AA221" s="102"/>
      <c r="BA221" s="553"/>
    </row>
    <row r="222" spans="2:53" ht="18" customHeight="1" x14ac:dyDescent="0.35">
      <c r="B222" s="80"/>
      <c r="C222" s="119"/>
      <c r="D222" s="119"/>
      <c r="E222" s="202"/>
      <c r="F222" s="119"/>
      <c r="G222" s="120"/>
      <c r="H222" s="41"/>
      <c r="I222" s="41"/>
      <c r="J222" s="138"/>
      <c r="K222" s="291">
        <f t="shared" si="34"/>
        <v>0</v>
      </c>
      <c r="L222" s="327">
        <v>0</v>
      </c>
      <c r="M222" s="292">
        <f t="shared" si="33"/>
        <v>0</v>
      </c>
      <c r="N222" s="370"/>
      <c r="O222" s="150"/>
      <c r="P222" s="240"/>
      <c r="Q222" s="555"/>
      <c r="R222" s="556">
        <f t="shared" si="35"/>
        <v>0</v>
      </c>
      <c r="S222" s="556">
        <f t="shared" si="36"/>
        <v>0</v>
      </c>
      <c r="T222" s="556">
        <f t="shared" si="37"/>
        <v>0</v>
      </c>
      <c r="U222" s="556">
        <f t="shared" si="38"/>
        <v>0</v>
      </c>
      <c r="V222" s="395"/>
      <c r="W222" s="395"/>
      <c r="X222" s="395"/>
      <c r="Y222" s="395"/>
      <c r="AA222" s="102"/>
      <c r="BA222" s="553"/>
    </row>
    <row r="223" spans="2:53" ht="18" customHeight="1" x14ac:dyDescent="0.35">
      <c r="B223" s="80"/>
      <c r="C223" s="119"/>
      <c r="D223" s="119"/>
      <c r="E223" s="202"/>
      <c r="F223" s="119"/>
      <c r="G223" s="120"/>
      <c r="H223" s="41"/>
      <c r="I223" s="41"/>
      <c r="J223" s="138"/>
      <c r="K223" s="291">
        <f t="shared" si="34"/>
        <v>0</v>
      </c>
      <c r="L223" s="327">
        <v>0</v>
      </c>
      <c r="M223" s="292">
        <f t="shared" si="33"/>
        <v>0</v>
      </c>
      <c r="N223" s="370"/>
      <c r="O223" s="150"/>
      <c r="P223" s="240"/>
      <c r="Q223" s="555"/>
      <c r="R223" s="556">
        <f t="shared" si="35"/>
        <v>0</v>
      </c>
      <c r="S223" s="556">
        <f t="shared" si="36"/>
        <v>0</v>
      </c>
      <c r="T223" s="556">
        <f t="shared" si="37"/>
        <v>0</v>
      </c>
      <c r="U223" s="556">
        <f t="shared" si="38"/>
        <v>0</v>
      </c>
      <c r="V223" s="395"/>
      <c r="W223" s="395"/>
      <c r="X223" s="395"/>
      <c r="Y223" s="395"/>
      <c r="AA223" s="102"/>
      <c r="BA223" s="553"/>
    </row>
    <row r="224" spans="2:53" ht="18" customHeight="1" x14ac:dyDescent="0.35">
      <c r="B224" s="80"/>
      <c r="C224" s="119"/>
      <c r="D224" s="119"/>
      <c r="E224" s="202"/>
      <c r="F224" s="119"/>
      <c r="G224" s="120"/>
      <c r="H224" s="41"/>
      <c r="I224" s="41"/>
      <c r="J224" s="138"/>
      <c r="K224" s="291">
        <f t="shared" si="34"/>
        <v>0</v>
      </c>
      <c r="L224" s="327">
        <v>0</v>
      </c>
      <c r="M224" s="292">
        <f t="shared" si="33"/>
        <v>0</v>
      </c>
      <c r="N224" s="370"/>
      <c r="O224" s="150"/>
      <c r="P224" s="240"/>
      <c r="Q224" s="555"/>
      <c r="R224" s="556">
        <f t="shared" si="35"/>
        <v>0</v>
      </c>
      <c r="S224" s="556">
        <f t="shared" si="36"/>
        <v>0</v>
      </c>
      <c r="T224" s="556">
        <f t="shared" si="37"/>
        <v>0</v>
      </c>
      <c r="U224" s="556">
        <f t="shared" si="38"/>
        <v>0</v>
      </c>
      <c r="V224" s="395"/>
      <c r="W224" s="395"/>
      <c r="X224" s="395"/>
      <c r="Y224" s="395"/>
      <c r="AA224" s="102"/>
      <c r="BA224" s="553"/>
    </row>
    <row r="225" spans="2:53" ht="18" customHeight="1" x14ac:dyDescent="0.35">
      <c r="B225" s="80"/>
      <c r="C225" s="119"/>
      <c r="D225" s="119"/>
      <c r="E225" s="202"/>
      <c r="F225" s="119"/>
      <c r="G225" s="120"/>
      <c r="H225" s="41"/>
      <c r="I225" s="41"/>
      <c r="J225" s="138"/>
      <c r="K225" s="291">
        <f t="shared" si="34"/>
        <v>0</v>
      </c>
      <c r="L225" s="327">
        <v>0</v>
      </c>
      <c r="M225" s="292">
        <f t="shared" si="33"/>
        <v>0</v>
      </c>
      <c r="N225" s="370"/>
      <c r="O225" s="150"/>
      <c r="P225" s="240"/>
      <c r="Q225" s="555"/>
      <c r="R225" s="556">
        <f t="shared" si="35"/>
        <v>0</v>
      </c>
      <c r="S225" s="556">
        <f t="shared" si="36"/>
        <v>0</v>
      </c>
      <c r="T225" s="556">
        <f t="shared" si="37"/>
        <v>0</v>
      </c>
      <c r="U225" s="556">
        <f t="shared" si="38"/>
        <v>0</v>
      </c>
      <c r="V225" s="395"/>
      <c r="W225" s="395"/>
      <c r="X225" s="395"/>
      <c r="Y225" s="395"/>
      <c r="AA225" s="102"/>
      <c r="BA225" s="553"/>
    </row>
    <row r="226" spans="2:53" ht="18" customHeight="1" x14ac:dyDescent="0.35">
      <c r="B226" s="80"/>
      <c r="C226" s="119"/>
      <c r="D226" s="119"/>
      <c r="E226" s="202"/>
      <c r="F226" s="119"/>
      <c r="G226" s="120"/>
      <c r="H226" s="41"/>
      <c r="I226" s="41"/>
      <c r="J226" s="138"/>
      <c r="K226" s="291">
        <f t="shared" si="34"/>
        <v>0</v>
      </c>
      <c r="L226" s="327">
        <v>0</v>
      </c>
      <c r="M226" s="292">
        <f t="shared" si="33"/>
        <v>0</v>
      </c>
      <c r="N226" s="370"/>
      <c r="O226" s="150"/>
      <c r="P226" s="240"/>
      <c r="Q226" s="555"/>
      <c r="R226" s="556">
        <f t="shared" si="35"/>
        <v>0</v>
      </c>
      <c r="S226" s="556">
        <f t="shared" si="36"/>
        <v>0</v>
      </c>
      <c r="T226" s="556">
        <f t="shared" si="37"/>
        <v>0</v>
      </c>
      <c r="U226" s="556">
        <f t="shared" si="38"/>
        <v>0</v>
      </c>
      <c r="V226" s="395"/>
      <c r="W226" s="395"/>
      <c r="X226" s="395"/>
      <c r="Y226" s="395"/>
      <c r="AA226" s="102"/>
      <c r="BA226" s="553"/>
    </row>
    <row r="227" spans="2:53" ht="18" customHeight="1" x14ac:dyDescent="0.35">
      <c r="B227" s="80"/>
      <c r="C227" s="119"/>
      <c r="D227" s="119"/>
      <c r="E227" s="202"/>
      <c r="F227" s="119"/>
      <c r="G227" s="120"/>
      <c r="H227" s="41"/>
      <c r="I227" s="41"/>
      <c r="J227" s="138"/>
      <c r="K227" s="291">
        <f t="shared" si="34"/>
        <v>0</v>
      </c>
      <c r="L227" s="327">
        <v>0</v>
      </c>
      <c r="M227" s="292">
        <f t="shared" si="33"/>
        <v>0</v>
      </c>
      <c r="N227" s="370"/>
      <c r="O227" s="150"/>
      <c r="P227" s="240"/>
      <c r="Q227" s="555"/>
      <c r="R227" s="556">
        <f t="shared" si="35"/>
        <v>0</v>
      </c>
      <c r="S227" s="556">
        <f t="shared" si="36"/>
        <v>0</v>
      </c>
      <c r="T227" s="556">
        <f t="shared" si="37"/>
        <v>0</v>
      </c>
      <c r="U227" s="556">
        <f t="shared" si="38"/>
        <v>0</v>
      </c>
      <c r="V227" s="395"/>
      <c r="W227" s="395"/>
      <c r="X227" s="395"/>
      <c r="Y227" s="395"/>
      <c r="AA227" s="102"/>
      <c r="BA227" s="553"/>
    </row>
    <row r="228" spans="2:53" ht="18" customHeight="1" x14ac:dyDescent="0.35">
      <c r="B228" s="80"/>
      <c r="C228" s="119"/>
      <c r="D228" s="119"/>
      <c r="E228" s="202"/>
      <c r="F228" s="119"/>
      <c r="G228" s="120"/>
      <c r="H228" s="41"/>
      <c r="I228" s="41"/>
      <c r="J228" s="138"/>
      <c r="K228" s="291">
        <f t="shared" si="34"/>
        <v>0</v>
      </c>
      <c r="L228" s="327">
        <v>0</v>
      </c>
      <c r="M228" s="292">
        <f t="shared" si="33"/>
        <v>0</v>
      </c>
      <c r="N228" s="370"/>
      <c r="O228" s="150"/>
      <c r="P228" s="240"/>
      <c r="Q228" s="555"/>
      <c r="R228" s="556">
        <f t="shared" si="35"/>
        <v>0</v>
      </c>
      <c r="S228" s="556">
        <f t="shared" si="36"/>
        <v>0</v>
      </c>
      <c r="T228" s="556">
        <f t="shared" si="37"/>
        <v>0</v>
      </c>
      <c r="U228" s="556">
        <f t="shared" si="38"/>
        <v>0</v>
      </c>
      <c r="V228" s="395"/>
      <c r="W228" s="395"/>
      <c r="X228" s="395"/>
      <c r="Y228" s="395"/>
      <c r="AA228" s="102"/>
      <c r="BA228" s="553"/>
    </row>
    <row r="229" spans="2:53" ht="18" customHeight="1" x14ac:dyDescent="0.35">
      <c r="B229" s="80"/>
      <c r="C229" s="119"/>
      <c r="D229" s="119"/>
      <c r="E229" s="202"/>
      <c r="F229" s="119"/>
      <c r="G229" s="120"/>
      <c r="H229" s="41"/>
      <c r="I229" s="41"/>
      <c r="J229" s="138"/>
      <c r="K229" s="291">
        <f t="shared" si="34"/>
        <v>0</v>
      </c>
      <c r="L229" s="327">
        <v>0</v>
      </c>
      <c r="M229" s="292">
        <f t="shared" si="33"/>
        <v>0</v>
      </c>
      <c r="N229" s="370"/>
      <c r="O229" s="150"/>
      <c r="P229" s="240"/>
      <c r="Q229" s="555"/>
      <c r="R229" s="556">
        <f t="shared" si="35"/>
        <v>0</v>
      </c>
      <c r="S229" s="556">
        <f t="shared" si="36"/>
        <v>0</v>
      </c>
      <c r="T229" s="556">
        <f t="shared" si="37"/>
        <v>0</v>
      </c>
      <c r="U229" s="556">
        <f t="shared" si="38"/>
        <v>0</v>
      </c>
      <c r="V229" s="395"/>
      <c r="W229" s="395"/>
      <c r="X229" s="395"/>
      <c r="Y229" s="395"/>
      <c r="AA229" s="102"/>
      <c r="BA229" s="553"/>
    </row>
    <row r="230" spans="2:53" ht="18" customHeight="1" x14ac:dyDescent="0.35">
      <c r="B230" s="80"/>
      <c r="C230" s="119"/>
      <c r="D230" s="119"/>
      <c r="E230" s="202"/>
      <c r="F230" s="119"/>
      <c r="G230" s="120"/>
      <c r="H230" s="41"/>
      <c r="I230" s="41"/>
      <c r="J230" s="138"/>
      <c r="K230" s="291">
        <f t="shared" si="34"/>
        <v>0</v>
      </c>
      <c r="L230" s="327">
        <v>0</v>
      </c>
      <c r="M230" s="292">
        <f t="shared" si="33"/>
        <v>0</v>
      </c>
      <c r="N230" s="370"/>
      <c r="O230" s="150"/>
      <c r="P230" s="240"/>
      <c r="Q230" s="555"/>
      <c r="R230" s="556">
        <f t="shared" si="35"/>
        <v>0</v>
      </c>
      <c r="S230" s="556">
        <f t="shared" si="36"/>
        <v>0</v>
      </c>
      <c r="T230" s="556">
        <f t="shared" si="37"/>
        <v>0</v>
      </c>
      <c r="U230" s="556">
        <f t="shared" si="38"/>
        <v>0</v>
      </c>
      <c r="V230" s="395"/>
      <c r="W230" s="395"/>
      <c r="X230" s="395"/>
      <c r="Y230" s="395"/>
      <c r="AA230" s="102"/>
      <c r="BA230" s="553"/>
    </row>
    <row r="231" spans="2:53" ht="18" customHeight="1" x14ac:dyDescent="0.35">
      <c r="B231" s="80"/>
      <c r="C231" s="119"/>
      <c r="D231" s="119"/>
      <c r="E231" s="202"/>
      <c r="F231" s="119"/>
      <c r="G231" s="120"/>
      <c r="H231" s="41"/>
      <c r="I231" s="41"/>
      <c r="J231" s="138"/>
      <c r="K231" s="291">
        <f t="shared" si="34"/>
        <v>0</v>
      </c>
      <c r="L231" s="327">
        <v>0</v>
      </c>
      <c r="M231" s="292">
        <f t="shared" si="33"/>
        <v>0</v>
      </c>
      <c r="N231" s="370"/>
      <c r="O231" s="150"/>
      <c r="P231" s="240"/>
      <c r="Q231" s="555"/>
      <c r="R231" s="556">
        <f t="shared" si="35"/>
        <v>0</v>
      </c>
      <c r="S231" s="556">
        <f t="shared" si="36"/>
        <v>0</v>
      </c>
      <c r="T231" s="556">
        <f t="shared" si="37"/>
        <v>0</v>
      </c>
      <c r="U231" s="556">
        <f t="shared" si="38"/>
        <v>0</v>
      </c>
      <c r="V231" s="395"/>
      <c r="W231" s="395"/>
      <c r="X231" s="395"/>
      <c r="Y231" s="395"/>
      <c r="AA231" s="102"/>
      <c r="BA231" s="553"/>
    </row>
    <row r="232" spans="2:53" ht="18" customHeight="1" x14ac:dyDescent="0.35">
      <c r="B232" s="80"/>
      <c r="C232" s="119"/>
      <c r="D232" s="119"/>
      <c r="E232" s="202"/>
      <c r="F232" s="119"/>
      <c r="G232" s="120"/>
      <c r="H232" s="41"/>
      <c r="I232" s="41"/>
      <c r="J232" s="138"/>
      <c r="K232" s="291">
        <f t="shared" si="34"/>
        <v>0</v>
      </c>
      <c r="L232" s="327">
        <v>0</v>
      </c>
      <c r="M232" s="292">
        <f t="shared" si="33"/>
        <v>0</v>
      </c>
      <c r="N232" s="370"/>
      <c r="O232" s="150"/>
      <c r="P232" s="240"/>
      <c r="Q232" s="555"/>
      <c r="R232" s="556">
        <f t="shared" si="35"/>
        <v>0</v>
      </c>
      <c r="S232" s="556">
        <f t="shared" si="36"/>
        <v>0</v>
      </c>
      <c r="T232" s="556">
        <f t="shared" si="37"/>
        <v>0</v>
      </c>
      <c r="U232" s="556">
        <f t="shared" si="38"/>
        <v>0</v>
      </c>
      <c r="V232" s="395"/>
      <c r="W232" s="395"/>
      <c r="X232" s="395"/>
      <c r="Y232" s="395"/>
      <c r="AA232" s="102"/>
      <c r="BA232" s="553"/>
    </row>
    <row r="233" spans="2:53" ht="18" customHeight="1" x14ac:dyDescent="0.35">
      <c r="B233" s="80"/>
      <c r="C233" s="119"/>
      <c r="D233" s="119"/>
      <c r="E233" s="202"/>
      <c r="F233" s="119"/>
      <c r="G233" s="120"/>
      <c r="H233" s="41"/>
      <c r="I233" s="41"/>
      <c r="J233" s="138"/>
      <c r="K233" s="291">
        <f t="shared" si="34"/>
        <v>0</v>
      </c>
      <c r="L233" s="327">
        <v>0</v>
      </c>
      <c r="M233" s="292">
        <f t="shared" si="33"/>
        <v>0</v>
      </c>
      <c r="N233" s="370"/>
      <c r="O233" s="150"/>
      <c r="P233" s="240"/>
      <c r="Q233" s="555"/>
      <c r="R233" s="556">
        <f t="shared" si="35"/>
        <v>0</v>
      </c>
      <c r="S233" s="556">
        <f t="shared" si="36"/>
        <v>0</v>
      </c>
      <c r="T233" s="556">
        <f t="shared" si="37"/>
        <v>0</v>
      </c>
      <c r="U233" s="556">
        <f t="shared" si="38"/>
        <v>0</v>
      </c>
      <c r="V233" s="395"/>
      <c r="W233" s="395"/>
      <c r="X233" s="395"/>
      <c r="Y233" s="395"/>
      <c r="AA233" s="102"/>
      <c r="BA233" s="553"/>
    </row>
    <row r="234" spans="2:53" ht="18" customHeight="1" x14ac:dyDescent="0.35">
      <c r="B234" s="80"/>
      <c r="C234" s="119"/>
      <c r="D234" s="119"/>
      <c r="E234" s="202"/>
      <c r="F234" s="119"/>
      <c r="G234" s="120"/>
      <c r="H234" s="41"/>
      <c r="I234" s="41"/>
      <c r="J234" s="138"/>
      <c r="K234" s="291">
        <f t="shared" si="34"/>
        <v>0</v>
      </c>
      <c r="L234" s="327">
        <v>0</v>
      </c>
      <c r="M234" s="292">
        <f t="shared" si="33"/>
        <v>0</v>
      </c>
      <c r="N234" s="370"/>
      <c r="O234" s="150"/>
      <c r="P234" s="240"/>
      <c r="Q234" s="555"/>
      <c r="R234" s="556">
        <f t="shared" si="35"/>
        <v>0</v>
      </c>
      <c r="S234" s="556">
        <f t="shared" si="36"/>
        <v>0</v>
      </c>
      <c r="T234" s="556">
        <f t="shared" si="37"/>
        <v>0</v>
      </c>
      <c r="U234" s="556">
        <f t="shared" si="38"/>
        <v>0</v>
      </c>
      <c r="V234" s="395"/>
      <c r="W234" s="395"/>
      <c r="X234" s="395"/>
      <c r="Y234" s="395"/>
      <c r="AA234" s="102"/>
      <c r="BA234" s="553"/>
    </row>
    <row r="235" spans="2:53" ht="18" customHeight="1" x14ac:dyDescent="0.35">
      <c r="B235" s="80"/>
      <c r="C235" s="119"/>
      <c r="D235" s="119"/>
      <c r="E235" s="202"/>
      <c r="F235" s="119"/>
      <c r="G235" s="120"/>
      <c r="H235" s="41"/>
      <c r="I235" s="41"/>
      <c r="J235" s="138"/>
      <c r="K235" s="291">
        <f t="shared" si="34"/>
        <v>0</v>
      </c>
      <c r="L235" s="327">
        <v>0</v>
      </c>
      <c r="M235" s="292">
        <f t="shared" si="33"/>
        <v>0</v>
      </c>
      <c r="N235" s="370"/>
      <c r="O235" s="150"/>
      <c r="P235" s="240"/>
      <c r="Q235" s="555"/>
      <c r="R235" s="556">
        <f t="shared" si="35"/>
        <v>0</v>
      </c>
      <c r="S235" s="556">
        <f t="shared" si="36"/>
        <v>0</v>
      </c>
      <c r="T235" s="556">
        <f t="shared" si="37"/>
        <v>0</v>
      </c>
      <c r="U235" s="556">
        <f t="shared" si="38"/>
        <v>0</v>
      </c>
      <c r="V235" s="395"/>
      <c r="W235" s="395"/>
      <c r="X235" s="395"/>
      <c r="Y235" s="395"/>
      <c r="AA235" s="102"/>
      <c r="BA235" s="553"/>
    </row>
    <row r="236" spans="2:53" ht="18" customHeight="1" x14ac:dyDescent="0.35">
      <c r="B236" s="80"/>
      <c r="C236" s="119"/>
      <c r="D236" s="119"/>
      <c r="E236" s="202"/>
      <c r="F236" s="119"/>
      <c r="G236" s="120"/>
      <c r="H236" s="41"/>
      <c r="I236" s="41"/>
      <c r="J236" s="138"/>
      <c r="K236" s="291">
        <f t="shared" si="34"/>
        <v>0</v>
      </c>
      <c r="L236" s="327">
        <v>0</v>
      </c>
      <c r="M236" s="292">
        <f t="shared" si="33"/>
        <v>0</v>
      </c>
      <c r="N236" s="370"/>
      <c r="O236" s="150"/>
      <c r="P236" s="240"/>
      <c r="Q236" s="555"/>
      <c r="R236" s="556">
        <f t="shared" si="35"/>
        <v>0</v>
      </c>
      <c r="S236" s="556">
        <f t="shared" si="36"/>
        <v>0</v>
      </c>
      <c r="T236" s="556">
        <f t="shared" si="37"/>
        <v>0</v>
      </c>
      <c r="U236" s="556">
        <f t="shared" si="38"/>
        <v>0</v>
      </c>
      <c r="V236" s="395"/>
      <c r="W236" s="395"/>
      <c r="X236" s="395"/>
      <c r="Y236" s="395"/>
      <c r="AA236" s="102"/>
      <c r="BA236" s="553"/>
    </row>
    <row r="237" spans="2:53" ht="18" customHeight="1" x14ac:dyDescent="0.35">
      <c r="B237" s="80"/>
      <c r="C237" s="119"/>
      <c r="D237" s="119"/>
      <c r="E237" s="202"/>
      <c r="F237" s="119"/>
      <c r="G237" s="120"/>
      <c r="H237" s="41"/>
      <c r="I237" s="41"/>
      <c r="J237" s="138"/>
      <c r="K237" s="291">
        <f t="shared" si="34"/>
        <v>0</v>
      </c>
      <c r="L237" s="327">
        <v>0</v>
      </c>
      <c r="M237" s="292">
        <f t="shared" si="33"/>
        <v>0</v>
      </c>
      <c r="N237" s="370"/>
      <c r="O237" s="150"/>
      <c r="P237" s="240"/>
      <c r="Q237" s="555"/>
      <c r="R237" s="556">
        <f t="shared" si="35"/>
        <v>0</v>
      </c>
      <c r="S237" s="556">
        <f t="shared" si="36"/>
        <v>0</v>
      </c>
      <c r="T237" s="556">
        <f t="shared" si="37"/>
        <v>0</v>
      </c>
      <c r="U237" s="556">
        <f t="shared" si="38"/>
        <v>0</v>
      </c>
      <c r="V237" s="395"/>
      <c r="W237" s="395"/>
      <c r="X237" s="395"/>
      <c r="Y237" s="395"/>
      <c r="AA237" s="102"/>
      <c r="BA237" s="553"/>
    </row>
    <row r="238" spans="2:53" ht="18" customHeight="1" x14ac:dyDescent="0.35">
      <c r="B238" s="80"/>
      <c r="C238" s="119"/>
      <c r="D238" s="119"/>
      <c r="E238" s="202"/>
      <c r="F238" s="119"/>
      <c r="G238" s="120"/>
      <c r="H238" s="41"/>
      <c r="I238" s="41"/>
      <c r="J238" s="138"/>
      <c r="K238" s="291">
        <f t="shared" si="34"/>
        <v>0</v>
      </c>
      <c r="L238" s="327">
        <v>0</v>
      </c>
      <c r="M238" s="292">
        <f t="shared" si="33"/>
        <v>0</v>
      </c>
      <c r="N238" s="370"/>
      <c r="O238" s="150"/>
      <c r="P238" s="240"/>
      <c r="Q238" s="555"/>
      <c r="R238" s="556">
        <f t="shared" si="35"/>
        <v>0</v>
      </c>
      <c r="S238" s="556">
        <f t="shared" si="36"/>
        <v>0</v>
      </c>
      <c r="T238" s="556">
        <f t="shared" si="37"/>
        <v>0</v>
      </c>
      <c r="U238" s="556">
        <f t="shared" si="38"/>
        <v>0</v>
      </c>
      <c r="V238" s="395"/>
      <c r="W238" s="395"/>
      <c r="X238" s="395"/>
      <c r="Y238" s="395"/>
      <c r="AA238" s="102"/>
      <c r="BA238" s="553"/>
    </row>
    <row r="239" spans="2:53" ht="18" customHeight="1" x14ac:dyDescent="0.35">
      <c r="B239" s="80"/>
      <c r="C239" s="119"/>
      <c r="D239" s="119"/>
      <c r="E239" s="202"/>
      <c r="F239" s="119"/>
      <c r="G239" s="120"/>
      <c r="H239" s="41"/>
      <c r="I239" s="41"/>
      <c r="J239" s="138"/>
      <c r="K239" s="291">
        <f t="shared" si="34"/>
        <v>0</v>
      </c>
      <c r="L239" s="327">
        <v>0</v>
      </c>
      <c r="M239" s="292">
        <f t="shared" si="33"/>
        <v>0</v>
      </c>
      <c r="N239" s="370"/>
      <c r="O239" s="150"/>
      <c r="P239" s="240"/>
      <c r="Q239" s="555"/>
      <c r="R239" s="556">
        <f t="shared" si="35"/>
        <v>0</v>
      </c>
      <c r="S239" s="556">
        <f t="shared" si="36"/>
        <v>0</v>
      </c>
      <c r="T239" s="556">
        <f t="shared" si="37"/>
        <v>0</v>
      </c>
      <c r="U239" s="556">
        <f t="shared" si="38"/>
        <v>0</v>
      </c>
      <c r="V239" s="395"/>
      <c r="W239" s="395"/>
      <c r="X239" s="395"/>
      <c r="Y239" s="395"/>
      <c r="AA239" s="102"/>
      <c r="BA239" s="553"/>
    </row>
    <row r="240" spans="2:53" ht="18" customHeight="1" x14ac:dyDescent="0.35">
      <c r="B240" s="80"/>
      <c r="C240" s="119"/>
      <c r="D240" s="119"/>
      <c r="E240" s="202"/>
      <c r="F240" s="119"/>
      <c r="G240" s="120"/>
      <c r="H240" s="41"/>
      <c r="I240" s="41"/>
      <c r="J240" s="138"/>
      <c r="K240" s="291">
        <f t="shared" si="34"/>
        <v>0</v>
      </c>
      <c r="L240" s="327">
        <v>0</v>
      </c>
      <c r="M240" s="292">
        <f t="shared" si="33"/>
        <v>0</v>
      </c>
      <c r="N240" s="370"/>
      <c r="O240" s="150"/>
      <c r="P240" s="240"/>
      <c r="Q240" s="555"/>
      <c r="R240" s="556">
        <f t="shared" si="35"/>
        <v>0</v>
      </c>
      <c r="S240" s="556">
        <f t="shared" si="36"/>
        <v>0</v>
      </c>
      <c r="T240" s="556">
        <f t="shared" si="37"/>
        <v>0</v>
      </c>
      <c r="U240" s="556">
        <f t="shared" si="38"/>
        <v>0</v>
      </c>
      <c r="V240" s="395"/>
      <c r="W240" s="395"/>
      <c r="X240" s="395"/>
      <c r="Y240" s="395"/>
      <c r="AA240" s="102"/>
      <c r="BA240" s="553"/>
    </row>
    <row r="241" spans="2:53" ht="18" customHeight="1" x14ac:dyDescent="0.35">
      <c r="B241" s="80"/>
      <c r="C241" s="119"/>
      <c r="D241" s="119"/>
      <c r="E241" s="202"/>
      <c r="F241" s="119"/>
      <c r="G241" s="120"/>
      <c r="H241" s="41"/>
      <c r="I241" s="41"/>
      <c r="J241" s="138"/>
      <c r="K241" s="291">
        <f t="shared" si="34"/>
        <v>0</v>
      </c>
      <c r="L241" s="327">
        <v>0</v>
      </c>
      <c r="M241" s="292">
        <f t="shared" si="33"/>
        <v>0</v>
      </c>
      <c r="N241" s="370"/>
      <c r="O241" s="150"/>
      <c r="P241" s="240"/>
      <c r="Q241" s="555"/>
      <c r="R241" s="556">
        <f t="shared" si="35"/>
        <v>0</v>
      </c>
      <c r="S241" s="556">
        <f t="shared" si="36"/>
        <v>0</v>
      </c>
      <c r="T241" s="556">
        <f t="shared" si="37"/>
        <v>0</v>
      </c>
      <c r="U241" s="556">
        <f t="shared" si="38"/>
        <v>0</v>
      </c>
      <c r="V241" s="395"/>
      <c r="W241" s="395"/>
      <c r="X241" s="395"/>
      <c r="Y241" s="395"/>
      <c r="AA241" s="102"/>
      <c r="BA241" s="553"/>
    </row>
    <row r="242" spans="2:53" ht="18" customHeight="1" x14ac:dyDescent="0.35">
      <c r="B242" s="80"/>
      <c r="C242" s="119"/>
      <c r="D242" s="119"/>
      <c r="E242" s="202"/>
      <c r="F242" s="119"/>
      <c r="G242" s="120"/>
      <c r="H242" s="41"/>
      <c r="I242" s="41"/>
      <c r="J242" s="138"/>
      <c r="K242" s="291">
        <f t="shared" si="34"/>
        <v>0</v>
      </c>
      <c r="L242" s="327">
        <v>0</v>
      </c>
      <c r="M242" s="292">
        <f t="shared" ref="M242:M305" si="39">IF(O242="X",0,L242*$M$8)</f>
        <v>0</v>
      </c>
      <c r="N242" s="370"/>
      <c r="O242" s="150"/>
      <c r="P242" s="240"/>
      <c r="Q242" s="555"/>
      <c r="R242" s="556">
        <f t="shared" si="35"/>
        <v>0</v>
      </c>
      <c r="S242" s="556">
        <f t="shared" si="36"/>
        <v>0</v>
      </c>
      <c r="T242" s="556">
        <f t="shared" si="37"/>
        <v>0</v>
      </c>
      <c r="U242" s="556">
        <f t="shared" si="38"/>
        <v>0</v>
      </c>
      <c r="V242" s="395"/>
      <c r="W242" s="395"/>
      <c r="X242" s="395"/>
      <c r="Y242" s="395"/>
      <c r="AA242" s="102"/>
      <c r="BA242" s="553"/>
    </row>
    <row r="243" spans="2:53" ht="18" customHeight="1" x14ac:dyDescent="0.35">
      <c r="B243" s="80"/>
      <c r="C243" s="119"/>
      <c r="D243" s="119"/>
      <c r="E243" s="202"/>
      <c r="F243" s="119"/>
      <c r="G243" s="120"/>
      <c r="H243" s="41"/>
      <c r="I243" s="41"/>
      <c r="J243" s="138"/>
      <c r="K243" s="291">
        <f t="shared" ref="K243:K306" si="40">J243*$M$8</f>
        <v>0</v>
      </c>
      <c r="L243" s="327">
        <v>0</v>
      </c>
      <c r="M243" s="292">
        <f t="shared" si="39"/>
        <v>0</v>
      </c>
      <c r="N243" s="370"/>
      <c r="O243" s="150"/>
      <c r="P243" s="240"/>
      <c r="Q243" s="555"/>
      <c r="R243" s="556">
        <f t="shared" ref="R243:R306" si="41">K243*$H$35</f>
        <v>0</v>
      </c>
      <c r="S243" s="556">
        <f t="shared" ref="S243:S306" si="42">M243*$H$44</f>
        <v>0</v>
      </c>
      <c r="T243" s="556">
        <f t="shared" ref="T243:T306" si="43">R243-K243</f>
        <v>0</v>
      </c>
      <c r="U243" s="556">
        <f t="shared" ref="U243:U306" si="44">S243-M243</f>
        <v>0</v>
      </c>
      <c r="V243" s="395"/>
      <c r="W243" s="395"/>
      <c r="X243" s="395"/>
      <c r="Y243" s="395"/>
      <c r="AA243" s="102"/>
      <c r="BA243" s="553"/>
    </row>
    <row r="244" spans="2:53" ht="18" customHeight="1" x14ac:dyDescent="0.35">
      <c r="B244" s="80"/>
      <c r="C244" s="119"/>
      <c r="D244" s="119"/>
      <c r="E244" s="202"/>
      <c r="F244" s="119"/>
      <c r="G244" s="120"/>
      <c r="H244" s="41"/>
      <c r="I244" s="41"/>
      <c r="J244" s="138"/>
      <c r="K244" s="291">
        <f t="shared" si="40"/>
        <v>0</v>
      </c>
      <c r="L244" s="327">
        <v>0</v>
      </c>
      <c r="M244" s="292">
        <f t="shared" si="39"/>
        <v>0</v>
      </c>
      <c r="N244" s="370"/>
      <c r="O244" s="150"/>
      <c r="P244" s="240"/>
      <c r="Q244" s="555"/>
      <c r="R244" s="556">
        <f t="shared" si="41"/>
        <v>0</v>
      </c>
      <c r="S244" s="556">
        <f t="shared" si="42"/>
        <v>0</v>
      </c>
      <c r="T244" s="556">
        <f t="shared" si="43"/>
        <v>0</v>
      </c>
      <c r="U244" s="556">
        <f t="shared" si="44"/>
        <v>0</v>
      </c>
      <c r="V244" s="395"/>
      <c r="W244" s="395"/>
      <c r="X244" s="395"/>
      <c r="Y244" s="395"/>
      <c r="AA244" s="102"/>
      <c r="BA244" s="553"/>
    </row>
    <row r="245" spans="2:53" ht="18" customHeight="1" x14ac:dyDescent="0.35">
      <c r="B245" s="80"/>
      <c r="C245" s="119"/>
      <c r="D245" s="119"/>
      <c r="E245" s="202"/>
      <c r="F245" s="119"/>
      <c r="G245" s="120"/>
      <c r="H245" s="41"/>
      <c r="I245" s="41"/>
      <c r="J245" s="138"/>
      <c r="K245" s="291">
        <f t="shared" si="40"/>
        <v>0</v>
      </c>
      <c r="L245" s="327">
        <v>0</v>
      </c>
      <c r="M245" s="292">
        <f t="shared" si="39"/>
        <v>0</v>
      </c>
      <c r="N245" s="370"/>
      <c r="O245" s="150"/>
      <c r="P245" s="240"/>
      <c r="Q245" s="555"/>
      <c r="R245" s="556">
        <f t="shared" si="41"/>
        <v>0</v>
      </c>
      <c r="S245" s="556">
        <f t="shared" si="42"/>
        <v>0</v>
      </c>
      <c r="T245" s="556">
        <f t="shared" si="43"/>
        <v>0</v>
      </c>
      <c r="U245" s="556">
        <f t="shared" si="44"/>
        <v>0</v>
      </c>
      <c r="V245" s="395"/>
      <c r="W245" s="395"/>
      <c r="X245" s="395"/>
      <c r="Y245" s="395"/>
      <c r="AA245" s="102"/>
      <c r="BA245" s="553"/>
    </row>
    <row r="246" spans="2:53" ht="18" customHeight="1" x14ac:dyDescent="0.35">
      <c r="B246" s="80"/>
      <c r="C246" s="119"/>
      <c r="D246" s="119"/>
      <c r="E246" s="202"/>
      <c r="F246" s="119"/>
      <c r="G246" s="120"/>
      <c r="H246" s="41"/>
      <c r="I246" s="41"/>
      <c r="J246" s="138"/>
      <c r="K246" s="291">
        <f t="shared" si="40"/>
        <v>0</v>
      </c>
      <c r="L246" s="327">
        <v>0</v>
      </c>
      <c r="M246" s="292">
        <f t="shared" si="39"/>
        <v>0</v>
      </c>
      <c r="N246" s="370"/>
      <c r="O246" s="150"/>
      <c r="P246" s="240"/>
      <c r="Q246" s="555"/>
      <c r="R246" s="556">
        <f t="shared" si="41"/>
        <v>0</v>
      </c>
      <c r="S246" s="556">
        <f t="shared" si="42"/>
        <v>0</v>
      </c>
      <c r="T246" s="556">
        <f t="shared" si="43"/>
        <v>0</v>
      </c>
      <c r="U246" s="556">
        <f t="shared" si="44"/>
        <v>0</v>
      </c>
      <c r="V246" s="395"/>
      <c r="W246" s="395"/>
      <c r="X246" s="395"/>
      <c r="Y246" s="395"/>
      <c r="AA246" s="102"/>
      <c r="BA246" s="553"/>
    </row>
    <row r="247" spans="2:53" ht="18" customHeight="1" x14ac:dyDescent="0.35">
      <c r="B247" s="80"/>
      <c r="C247" s="119"/>
      <c r="D247" s="119"/>
      <c r="E247" s="202"/>
      <c r="F247" s="119"/>
      <c r="G247" s="120"/>
      <c r="H247" s="41"/>
      <c r="I247" s="41"/>
      <c r="J247" s="138"/>
      <c r="K247" s="291">
        <f t="shared" si="40"/>
        <v>0</v>
      </c>
      <c r="L247" s="327">
        <v>0</v>
      </c>
      <c r="M247" s="292">
        <f t="shared" si="39"/>
        <v>0</v>
      </c>
      <c r="N247" s="370"/>
      <c r="O247" s="150"/>
      <c r="P247" s="240"/>
      <c r="Q247" s="555"/>
      <c r="R247" s="556">
        <f t="shared" si="41"/>
        <v>0</v>
      </c>
      <c r="S247" s="556">
        <f t="shared" si="42"/>
        <v>0</v>
      </c>
      <c r="T247" s="556">
        <f t="shared" si="43"/>
        <v>0</v>
      </c>
      <c r="U247" s="556">
        <f t="shared" si="44"/>
        <v>0</v>
      </c>
      <c r="V247" s="395"/>
      <c r="W247" s="395"/>
      <c r="X247" s="395"/>
      <c r="Y247" s="395"/>
      <c r="AA247" s="102"/>
      <c r="BA247" s="553"/>
    </row>
    <row r="248" spans="2:53" ht="18" customHeight="1" x14ac:dyDescent="0.35">
      <c r="B248" s="80"/>
      <c r="C248" s="119"/>
      <c r="D248" s="119"/>
      <c r="E248" s="202"/>
      <c r="F248" s="119"/>
      <c r="G248" s="120"/>
      <c r="H248" s="41"/>
      <c r="I248" s="41"/>
      <c r="J248" s="138"/>
      <c r="K248" s="291">
        <f t="shared" si="40"/>
        <v>0</v>
      </c>
      <c r="L248" s="327">
        <v>0</v>
      </c>
      <c r="M248" s="292">
        <f t="shared" si="39"/>
        <v>0</v>
      </c>
      <c r="N248" s="370"/>
      <c r="O248" s="150"/>
      <c r="P248" s="240"/>
      <c r="Q248" s="555"/>
      <c r="R248" s="556">
        <f t="shared" si="41"/>
        <v>0</v>
      </c>
      <c r="S248" s="556">
        <f t="shared" si="42"/>
        <v>0</v>
      </c>
      <c r="T248" s="556">
        <f t="shared" si="43"/>
        <v>0</v>
      </c>
      <c r="U248" s="556">
        <f t="shared" si="44"/>
        <v>0</v>
      </c>
      <c r="V248" s="395"/>
      <c r="W248" s="395"/>
      <c r="X248" s="395"/>
      <c r="Y248" s="395"/>
      <c r="AA248" s="102"/>
      <c r="BA248" s="553"/>
    </row>
    <row r="249" spans="2:53" ht="18" customHeight="1" x14ac:dyDescent="0.35">
      <c r="B249" s="80"/>
      <c r="C249" s="119"/>
      <c r="D249" s="119"/>
      <c r="E249" s="202"/>
      <c r="F249" s="119"/>
      <c r="G249" s="120"/>
      <c r="H249" s="41"/>
      <c r="I249" s="41"/>
      <c r="J249" s="138"/>
      <c r="K249" s="291">
        <f t="shared" si="40"/>
        <v>0</v>
      </c>
      <c r="L249" s="327">
        <v>0</v>
      </c>
      <c r="M249" s="292">
        <f t="shared" si="39"/>
        <v>0</v>
      </c>
      <c r="N249" s="370"/>
      <c r="O249" s="150"/>
      <c r="P249" s="240"/>
      <c r="Q249" s="555"/>
      <c r="R249" s="556">
        <f t="shared" si="41"/>
        <v>0</v>
      </c>
      <c r="S249" s="556">
        <f t="shared" si="42"/>
        <v>0</v>
      </c>
      <c r="T249" s="556">
        <f t="shared" si="43"/>
        <v>0</v>
      </c>
      <c r="U249" s="556">
        <f t="shared" si="44"/>
        <v>0</v>
      </c>
      <c r="V249" s="395"/>
      <c r="W249" s="395"/>
      <c r="X249" s="395"/>
      <c r="Y249" s="395"/>
      <c r="AA249" s="102"/>
      <c r="BA249" s="553"/>
    </row>
    <row r="250" spans="2:53" ht="18" customHeight="1" x14ac:dyDescent="0.35">
      <c r="B250" s="80"/>
      <c r="C250" s="119"/>
      <c r="D250" s="119"/>
      <c r="E250" s="202"/>
      <c r="F250" s="119"/>
      <c r="G250" s="120"/>
      <c r="H250" s="41"/>
      <c r="I250" s="41"/>
      <c r="J250" s="138"/>
      <c r="K250" s="291">
        <f t="shared" si="40"/>
        <v>0</v>
      </c>
      <c r="L250" s="327">
        <v>0</v>
      </c>
      <c r="M250" s="292">
        <f t="shared" si="39"/>
        <v>0</v>
      </c>
      <c r="N250" s="370"/>
      <c r="O250" s="150"/>
      <c r="P250" s="240"/>
      <c r="Q250" s="555"/>
      <c r="R250" s="556">
        <f t="shared" si="41"/>
        <v>0</v>
      </c>
      <c r="S250" s="556">
        <f t="shared" si="42"/>
        <v>0</v>
      </c>
      <c r="T250" s="556">
        <f t="shared" si="43"/>
        <v>0</v>
      </c>
      <c r="U250" s="556">
        <f t="shared" si="44"/>
        <v>0</v>
      </c>
      <c r="V250" s="395"/>
      <c r="W250" s="395"/>
      <c r="X250" s="395"/>
      <c r="Y250" s="395"/>
      <c r="AA250" s="102"/>
      <c r="BA250" s="553"/>
    </row>
    <row r="251" spans="2:53" ht="18" customHeight="1" x14ac:dyDescent="0.35">
      <c r="B251" s="80"/>
      <c r="C251" s="119"/>
      <c r="D251" s="119"/>
      <c r="E251" s="202"/>
      <c r="F251" s="119"/>
      <c r="G251" s="120"/>
      <c r="H251" s="41"/>
      <c r="I251" s="41"/>
      <c r="J251" s="138"/>
      <c r="K251" s="291">
        <f t="shared" si="40"/>
        <v>0</v>
      </c>
      <c r="L251" s="327">
        <v>0</v>
      </c>
      <c r="M251" s="292">
        <f t="shared" si="39"/>
        <v>0</v>
      </c>
      <c r="N251" s="370"/>
      <c r="O251" s="150"/>
      <c r="P251" s="240"/>
      <c r="Q251" s="555"/>
      <c r="R251" s="556">
        <f t="shared" si="41"/>
        <v>0</v>
      </c>
      <c r="S251" s="556">
        <f t="shared" si="42"/>
        <v>0</v>
      </c>
      <c r="T251" s="556">
        <f t="shared" si="43"/>
        <v>0</v>
      </c>
      <c r="U251" s="556">
        <f t="shared" si="44"/>
        <v>0</v>
      </c>
      <c r="V251" s="395"/>
      <c r="W251" s="395"/>
      <c r="X251" s="395"/>
      <c r="Y251" s="395"/>
      <c r="AA251" s="102"/>
      <c r="BA251" s="553"/>
    </row>
    <row r="252" spans="2:53" ht="18" customHeight="1" x14ac:dyDescent="0.35">
      <c r="B252" s="80"/>
      <c r="C252" s="119"/>
      <c r="D252" s="119"/>
      <c r="E252" s="202"/>
      <c r="F252" s="119"/>
      <c r="G252" s="120"/>
      <c r="H252" s="41"/>
      <c r="I252" s="41"/>
      <c r="J252" s="138"/>
      <c r="K252" s="291">
        <f t="shared" si="40"/>
        <v>0</v>
      </c>
      <c r="L252" s="327">
        <v>0</v>
      </c>
      <c r="M252" s="292">
        <f t="shared" si="39"/>
        <v>0</v>
      </c>
      <c r="N252" s="370"/>
      <c r="O252" s="150"/>
      <c r="P252" s="240"/>
      <c r="Q252" s="555"/>
      <c r="R252" s="556">
        <f t="shared" si="41"/>
        <v>0</v>
      </c>
      <c r="S252" s="556">
        <f t="shared" si="42"/>
        <v>0</v>
      </c>
      <c r="T252" s="556">
        <f t="shared" si="43"/>
        <v>0</v>
      </c>
      <c r="U252" s="556">
        <f t="shared" si="44"/>
        <v>0</v>
      </c>
      <c r="V252" s="395"/>
      <c r="W252" s="395"/>
      <c r="X252" s="395"/>
      <c r="Y252" s="395"/>
      <c r="AA252" s="102"/>
      <c r="BA252" s="553"/>
    </row>
    <row r="253" spans="2:53" ht="18" customHeight="1" x14ac:dyDescent="0.35">
      <c r="B253" s="80"/>
      <c r="C253" s="119"/>
      <c r="D253" s="119"/>
      <c r="E253" s="202"/>
      <c r="F253" s="119"/>
      <c r="G253" s="120"/>
      <c r="H253" s="41"/>
      <c r="I253" s="41"/>
      <c r="J253" s="138"/>
      <c r="K253" s="291">
        <f t="shared" si="40"/>
        <v>0</v>
      </c>
      <c r="L253" s="327">
        <v>0</v>
      </c>
      <c r="M253" s="292">
        <f t="shared" si="39"/>
        <v>0</v>
      </c>
      <c r="N253" s="370"/>
      <c r="O253" s="150"/>
      <c r="P253" s="240"/>
      <c r="Q253" s="555"/>
      <c r="R253" s="556">
        <f t="shared" si="41"/>
        <v>0</v>
      </c>
      <c r="S253" s="556">
        <f t="shared" si="42"/>
        <v>0</v>
      </c>
      <c r="T253" s="556">
        <f t="shared" si="43"/>
        <v>0</v>
      </c>
      <c r="U253" s="556">
        <f t="shared" si="44"/>
        <v>0</v>
      </c>
      <c r="V253" s="395"/>
      <c r="W253" s="395"/>
      <c r="X253" s="395"/>
      <c r="Y253" s="395"/>
      <c r="AA253" s="102"/>
      <c r="BA253" s="553"/>
    </row>
    <row r="254" spans="2:53" ht="18" customHeight="1" x14ac:dyDescent="0.35">
      <c r="B254" s="80"/>
      <c r="C254" s="119"/>
      <c r="D254" s="119"/>
      <c r="E254" s="202"/>
      <c r="F254" s="119"/>
      <c r="G254" s="120"/>
      <c r="H254" s="41"/>
      <c r="I254" s="41"/>
      <c r="J254" s="138"/>
      <c r="K254" s="291">
        <f t="shared" si="40"/>
        <v>0</v>
      </c>
      <c r="L254" s="327">
        <v>0</v>
      </c>
      <c r="M254" s="292">
        <f t="shared" si="39"/>
        <v>0</v>
      </c>
      <c r="N254" s="370"/>
      <c r="O254" s="150"/>
      <c r="P254" s="240"/>
      <c r="Q254" s="555"/>
      <c r="R254" s="556">
        <f t="shared" si="41"/>
        <v>0</v>
      </c>
      <c r="S254" s="556">
        <f t="shared" si="42"/>
        <v>0</v>
      </c>
      <c r="T254" s="556">
        <f t="shared" si="43"/>
        <v>0</v>
      </c>
      <c r="U254" s="556">
        <f t="shared" si="44"/>
        <v>0</v>
      </c>
      <c r="V254" s="395"/>
      <c r="W254" s="395"/>
      <c r="X254" s="395"/>
      <c r="Y254" s="395"/>
      <c r="AA254" s="102"/>
      <c r="BA254" s="553"/>
    </row>
    <row r="255" spans="2:53" ht="18" customHeight="1" x14ac:dyDescent="0.35">
      <c r="B255" s="80"/>
      <c r="C255" s="119"/>
      <c r="D255" s="119"/>
      <c r="E255" s="202"/>
      <c r="F255" s="119"/>
      <c r="G255" s="120"/>
      <c r="H255" s="41"/>
      <c r="I255" s="41"/>
      <c r="J255" s="138"/>
      <c r="K255" s="291">
        <f t="shared" si="40"/>
        <v>0</v>
      </c>
      <c r="L255" s="327">
        <v>0</v>
      </c>
      <c r="M255" s="292">
        <f t="shared" si="39"/>
        <v>0</v>
      </c>
      <c r="N255" s="370"/>
      <c r="O255" s="150"/>
      <c r="P255" s="240"/>
      <c r="Q255" s="555"/>
      <c r="R255" s="556">
        <f t="shared" si="41"/>
        <v>0</v>
      </c>
      <c r="S255" s="556">
        <f t="shared" si="42"/>
        <v>0</v>
      </c>
      <c r="T255" s="556">
        <f t="shared" si="43"/>
        <v>0</v>
      </c>
      <c r="U255" s="556">
        <f t="shared" si="44"/>
        <v>0</v>
      </c>
      <c r="V255" s="395"/>
      <c r="W255" s="395"/>
      <c r="X255" s="395"/>
      <c r="Y255" s="395"/>
      <c r="AA255" s="102"/>
      <c r="BA255" s="553"/>
    </row>
    <row r="256" spans="2:53" ht="18" customHeight="1" x14ac:dyDescent="0.35">
      <c r="B256" s="80"/>
      <c r="C256" s="119"/>
      <c r="D256" s="119"/>
      <c r="E256" s="202"/>
      <c r="F256" s="119"/>
      <c r="G256" s="120"/>
      <c r="H256" s="41"/>
      <c r="I256" s="41"/>
      <c r="J256" s="138"/>
      <c r="K256" s="291">
        <f t="shared" si="40"/>
        <v>0</v>
      </c>
      <c r="L256" s="327">
        <v>0</v>
      </c>
      <c r="M256" s="292">
        <f t="shared" si="39"/>
        <v>0</v>
      </c>
      <c r="N256" s="370"/>
      <c r="O256" s="150"/>
      <c r="P256" s="240"/>
      <c r="Q256" s="555"/>
      <c r="R256" s="556">
        <f t="shared" si="41"/>
        <v>0</v>
      </c>
      <c r="S256" s="556">
        <f t="shared" si="42"/>
        <v>0</v>
      </c>
      <c r="T256" s="556">
        <f t="shared" si="43"/>
        <v>0</v>
      </c>
      <c r="U256" s="556">
        <f t="shared" si="44"/>
        <v>0</v>
      </c>
      <c r="V256" s="395"/>
      <c r="W256" s="395"/>
      <c r="X256" s="395"/>
      <c r="Y256" s="395"/>
      <c r="AA256" s="102"/>
      <c r="BA256" s="553"/>
    </row>
    <row r="257" spans="2:53" ht="18" customHeight="1" x14ac:dyDescent="0.35">
      <c r="B257" s="80"/>
      <c r="C257" s="119"/>
      <c r="D257" s="119"/>
      <c r="E257" s="202"/>
      <c r="F257" s="119"/>
      <c r="G257" s="120"/>
      <c r="H257" s="41"/>
      <c r="I257" s="41"/>
      <c r="J257" s="138"/>
      <c r="K257" s="291">
        <f t="shared" si="40"/>
        <v>0</v>
      </c>
      <c r="L257" s="327">
        <v>0</v>
      </c>
      <c r="M257" s="292">
        <f t="shared" si="39"/>
        <v>0</v>
      </c>
      <c r="N257" s="370"/>
      <c r="O257" s="150"/>
      <c r="P257" s="240"/>
      <c r="Q257" s="555"/>
      <c r="R257" s="556">
        <f t="shared" si="41"/>
        <v>0</v>
      </c>
      <c r="S257" s="556">
        <f t="shared" si="42"/>
        <v>0</v>
      </c>
      <c r="T257" s="556">
        <f t="shared" si="43"/>
        <v>0</v>
      </c>
      <c r="U257" s="556">
        <f t="shared" si="44"/>
        <v>0</v>
      </c>
      <c r="V257" s="395"/>
      <c r="W257" s="395"/>
      <c r="X257" s="395"/>
      <c r="Y257" s="395"/>
      <c r="AA257" s="102"/>
      <c r="BA257" s="553"/>
    </row>
    <row r="258" spans="2:53" ht="18" customHeight="1" x14ac:dyDescent="0.35">
      <c r="B258" s="80"/>
      <c r="C258" s="119"/>
      <c r="D258" s="119"/>
      <c r="E258" s="202"/>
      <c r="F258" s="119"/>
      <c r="G258" s="120"/>
      <c r="H258" s="41"/>
      <c r="I258" s="41"/>
      <c r="J258" s="138"/>
      <c r="K258" s="291">
        <f t="shared" si="40"/>
        <v>0</v>
      </c>
      <c r="L258" s="327">
        <v>0</v>
      </c>
      <c r="M258" s="292">
        <f t="shared" si="39"/>
        <v>0</v>
      </c>
      <c r="N258" s="370"/>
      <c r="O258" s="150"/>
      <c r="P258" s="240"/>
      <c r="Q258" s="555"/>
      <c r="R258" s="556">
        <f t="shared" si="41"/>
        <v>0</v>
      </c>
      <c r="S258" s="556">
        <f t="shared" si="42"/>
        <v>0</v>
      </c>
      <c r="T258" s="556">
        <f t="shared" si="43"/>
        <v>0</v>
      </c>
      <c r="U258" s="556">
        <f t="shared" si="44"/>
        <v>0</v>
      </c>
      <c r="V258" s="395"/>
      <c r="W258" s="395"/>
      <c r="X258" s="395"/>
      <c r="Y258" s="395"/>
      <c r="AA258" s="102"/>
      <c r="BA258" s="553"/>
    </row>
    <row r="259" spans="2:53" ht="18" customHeight="1" x14ac:dyDescent="0.35">
      <c r="B259" s="80"/>
      <c r="C259" s="119"/>
      <c r="D259" s="119"/>
      <c r="E259" s="202"/>
      <c r="F259" s="119"/>
      <c r="G259" s="120"/>
      <c r="H259" s="41"/>
      <c r="I259" s="41"/>
      <c r="J259" s="138"/>
      <c r="K259" s="291">
        <f t="shared" si="40"/>
        <v>0</v>
      </c>
      <c r="L259" s="327">
        <v>0</v>
      </c>
      <c r="M259" s="292">
        <f t="shared" si="39"/>
        <v>0</v>
      </c>
      <c r="N259" s="370"/>
      <c r="O259" s="150"/>
      <c r="P259" s="240"/>
      <c r="Q259" s="555"/>
      <c r="R259" s="556">
        <f t="shared" si="41"/>
        <v>0</v>
      </c>
      <c r="S259" s="556">
        <f t="shared" si="42"/>
        <v>0</v>
      </c>
      <c r="T259" s="556">
        <f t="shared" si="43"/>
        <v>0</v>
      </c>
      <c r="U259" s="556">
        <f t="shared" si="44"/>
        <v>0</v>
      </c>
      <c r="V259" s="395"/>
      <c r="W259" s="395"/>
      <c r="X259" s="395"/>
      <c r="Y259" s="395"/>
      <c r="AA259" s="102"/>
      <c r="BA259" s="553"/>
    </row>
    <row r="260" spans="2:53" ht="18" customHeight="1" x14ac:dyDescent="0.35">
      <c r="B260" s="80"/>
      <c r="C260" s="119"/>
      <c r="D260" s="119"/>
      <c r="E260" s="202"/>
      <c r="F260" s="119"/>
      <c r="G260" s="120"/>
      <c r="H260" s="41"/>
      <c r="I260" s="41"/>
      <c r="J260" s="138"/>
      <c r="K260" s="291">
        <f t="shared" si="40"/>
        <v>0</v>
      </c>
      <c r="L260" s="327">
        <v>0</v>
      </c>
      <c r="M260" s="292">
        <f t="shared" si="39"/>
        <v>0</v>
      </c>
      <c r="N260" s="370"/>
      <c r="O260" s="150"/>
      <c r="P260" s="240"/>
      <c r="Q260" s="555"/>
      <c r="R260" s="556">
        <f t="shared" si="41"/>
        <v>0</v>
      </c>
      <c r="S260" s="556">
        <f t="shared" si="42"/>
        <v>0</v>
      </c>
      <c r="T260" s="556">
        <f t="shared" si="43"/>
        <v>0</v>
      </c>
      <c r="U260" s="556">
        <f t="shared" si="44"/>
        <v>0</v>
      </c>
      <c r="V260" s="395"/>
      <c r="W260" s="395"/>
      <c r="X260" s="395"/>
      <c r="Y260" s="395"/>
      <c r="AA260" s="102"/>
      <c r="BA260" s="553"/>
    </row>
    <row r="261" spans="2:53" ht="18" customHeight="1" x14ac:dyDescent="0.35">
      <c r="B261" s="80"/>
      <c r="C261" s="119"/>
      <c r="D261" s="119"/>
      <c r="E261" s="202"/>
      <c r="F261" s="119"/>
      <c r="G261" s="120"/>
      <c r="H261" s="41"/>
      <c r="I261" s="41"/>
      <c r="J261" s="138"/>
      <c r="K261" s="291">
        <f t="shared" si="40"/>
        <v>0</v>
      </c>
      <c r="L261" s="327">
        <v>0</v>
      </c>
      <c r="M261" s="292">
        <f t="shared" si="39"/>
        <v>0</v>
      </c>
      <c r="N261" s="370"/>
      <c r="O261" s="150"/>
      <c r="P261" s="240"/>
      <c r="Q261" s="555"/>
      <c r="R261" s="556">
        <f t="shared" si="41"/>
        <v>0</v>
      </c>
      <c r="S261" s="556">
        <f t="shared" si="42"/>
        <v>0</v>
      </c>
      <c r="T261" s="556">
        <f t="shared" si="43"/>
        <v>0</v>
      </c>
      <c r="U261" s="556">
        <f t="shared" si="44"/>
        <v>0</v>
      </c>
      <c r="V261" s="395"/>
      <c r="W261" s="395"/>
      <c r="X261" s="395"/>
      <c r="Y261" s="395"/>
      <c r="AA261" s="102"/>
      <c r="BA261" s="553"/>
    </row>
    <row r="262" spans="2:53" ht="18" customHeight="1" x14ac:dyDescent="0.35">
      <c r="B262" s="80"/>
      <c r="C262" s="119"/>
      <c r="D262" s="119"/>
      <c r="E262" s="202"/>
      <c r="F262" s="119"/>
      <c r="G262" s="120"/>
      <c r="H262" s="41"/>
      <c r="I262" s="41"/>
      <c r="J262" s="138"/>
      <c r="K262" s="291">
        <f t="shared" si="40"/>
        <v>0</v>
      </c>
      <c r="L262" s="327">
        <v>0</v>
      </c>
      <c r="M262" s="292">
        <f t="shared" si="39"/>
        <v>0</v>
      </c>
      <c r="N262" s="370"/>
      <c r="O262" s="150"/>
      <c r="P262" s="240"/>
      <c r="Q262" s="555"/>
      <c r="R262" s="556">
        <f t="shared" si="41"/>
        <v>0</v>
      </c>
      <c r="S262" s="556">
        <f t="shared" si="42"/>
        <v>0</v>
      </c>
      <c r="T262" s="556">
        <f t="shared" si="43"/>
        <v>0</v>
      </c>
      <c r="U262" s="556">
        <f t="shared" si="44"/>
        <v>0</v>
      </c>
      <c r="V262" s="395"/>
      <c r="W262" s="395"/>
      <c r="X262" s="395"/>
      <c r="Y262" s="395"/>
      <c r="AA262" s="102"/>
      <c r="BA262" s="553"/>
    </row>
    <row r="263" spans="2:53" ht="18" customHeight="1" x14ac:dyDescent="0.35">
      <c r="B263" s="80"/>
      <c r="C263" s="119"/>
      <c r="D263" s="119"/>
      <c r="E263" s="202"/>
      <c r="F263" s="119"/>
      <c r="G263" s="120"/>
      <c r="H263" s="41"/>
      <c r="I263" s="41"/>
      <c r="J263" s="138"/>
      <c r="K263" s="291">
        <f t="shared" si="40"/>
        <v>0</v>
      </c>
      <c r="L263" s="327">
        <v>0</v>
      </c>
      <c r="M263" s="292">
        <f t="shared" si="39"/>
        <v>0</v>
      </c>
      <c r="N263" s="370"/>
      <c r="O263" s="150"/>
      <c r="P263" s="240"/>
      <c r="Q263" s="555"/>
      <c r="R263" s="556">
        <f t="shared" si="41"/>
        <v>0</v>
      </c>
      <c r="S263" s="556">
        <f t="shared" si="42"/>
        <v>0</v>
      </c>
      <c r="T263" s="556">
        <f t="shared" si="43"/>
        <v>0</v>
      </c>
      <c r="U263" s="556">
        <f t="shared" si="44"/>
        <v>0</v>
      </c>
      <c r="V263" s="395"/>
      <c r="W263" s="395"/>
      <c r="X263" s="395"/>
      <c r="Y263" s="395"/>
      <c r="AA263" s="102"/>
      <c r="BA263" s="553"/>
    </row>
    <row r="264" spans="2:53" ht="18" customHeight="1" x14ac:dyDescent="0.35">
      <c r="B264" s="80"/>
      <c r="C264" s="119"/>
      <c r="D264" s="119"/>
      <c r="E264" s="202"/>
      <c r="F264" s="119"/>
      <c r="G264" s="120"/>
      <c r="H264" s="41"/>
      <c r="I264" s="41"/>
      <c r="J264" s="138"/>
      <c r="K264" s="291">
        <f t="shared" si="40"/>
        <v>0</v>
      </c>
      <c r="L264" s="327">
        <v>0</v>
      </c>
      <c r="M264" s="292">
        <f t="shared" si="39"/>
        <v>0</v>
      </c>
      <c r="N264" s="370"/>
      <c r="O264" s="150"/>
      <c r="P264" s="240"/>
      <c r="Q264" s="555"/>
      <c r="R264" s="556">
        <f t="shared" si="41"/>
        <v>0</v>
      </c>
      <c r="S264" s="556">
        <f t="shared" si="42"/>
        <v>0</v>
      </c>
      <c r="T264" s="556">
        <f t="shared" si="43"/>
        <v>0</v>
      </c>
      <c r="U264" s="556">
        <f t="shared" si="44"/>
        <v>0</v>
      </c>
      <c r="V264" s="395"/>
      <c r="W264" s="395"/>
      <c r="X264" s="395"/>
      <c r="Y264" s="395"/>
      <c r="AA264" s="102"/>
      <c r="BA264" s="553"/>
    </row>
    <row r="265" spans="2:53" ht="18" customHeight="1" x14ac:dyDescent="0.35">
      <c r="B265" s="80"/>
      <c r="C265" s="119"/>
      <c r="D265" s="119"/>
      <c r="E265" s="202"/>
      <c r="F265" s="119"/>
      <c r="G265" s="120"/>
      <c r="H265" s="41"/>
      <c r="I265" s="41"/>
      <c r="J265" s="138"/>
      <c r="K265" s="291">
        <f t="shared" si="40"/>
        <v>0</v>
      </c>
      <c r="L265" s="327">
        <v>0</v>
      </c>
      <c r="M265" s="292">
        <f t="shared" si="39"/>
        <v>0</v>
      </c>
      <c r="N265" s="370"/>
      <c r="O265" s="150"/>
      <c r="P265" s="240"/>
      <c r="Q265" s="555"/>
      <c r="R265" s="556">
        <f t="shared" si="41"/>
        <v>0</v>
      </c>
      <c r="S265" s="556">
        <f t="shared" si="42"/>
        <v>0</v>
      </c>
      <c r="T265" s="556">
        <f t="shared" si="43"/>
        <v>0</v>
      </c>
      <c r="U265" s="556">
        <f t="shared" si="44"/>
        <v>0</v>
      </c>
      <c r="V265" s="395"/>
      <c r="W265" s="395"/>
      <c r="X265" s="395"/>
      <c r="Y265" s="395"/>
      <c r="AA265" s="102"/>
      <c r="BA265" s="553"/>
    </row>
    <row r="266" spans="2:53" ht="18" customHeight="1" x14ac:dyDescent="0.35">
      <c r="B266" s="80"/>
      <c r="C266" s="119"/>
      <c r="D266" s="119"/>
      <c r="E266" s="202"/>
      <c r="F266" s="119"/>
      <c r="G266" s="120"/>
      <c r="H266" s="41"/>
      <c r="I266" s="41"/>
      <c r="J266" s="138"/>
      <c r="K266" s="291">
        <f t="shared" si="40"/>
        <v>0</v>
      </c>
      <c r="L266" s="327">
        <v>0</v>
      </c>
      <c r="M266" s="292">
        <f t="shared" si="39"/>
        <v>0</v>
      </c>
      <c r="N266" s="370"/>
      <c r="O266" s="150"/>
      <c r="P266" s="240"/>
      <c r="Q266" s="555"/>
      <c r="R266" s="556">
        <f t="shared" si="41"/>
        <v>0</v>
      </c>
      <c r="S266" s="556">
        <f t="shared" si="42"/>
        <v>0</v>
      </c>
      <c r="T266" s="556">
        <f t="shared" si="43"/>
        <v>0</v>
      </c>
      <c r="U266" s="556">
        <f t="shared" si="44"/>
        <v>0</v>
      </c>
      <c r="V266" s="395"/>
      <c r="W266" s="395"/>
      <c r="X266" s="395"/>
      <c r="Y266" s="395"/>
      <c r="AA266" s="102"/>
      <c r="BA266" s="553"/>
    </row>
    <row r="267" spans="2:53" ht="18" customHeight="1" x14ac:dyDescent="0.35">
      <c r="B267" s="80"/>
      <c r="C267" s="119"/>
      <c r="D267" s="119"/>
      <c r="E267" s="202"/>
      <c r="F267" s="119"/>
      <c r="G267" s="120"/>
      <c r="H267" s="41"/>
      <c r="I267" s="41"/>
      <c r="J267" s="138"/>
      <c r="K267" s="291">
        <f t="shared" si="40"/>
        <v>0</v>
      </c>
      <c r="L267" s="327">
        <v>0</v>
      </c>
      <c r="M267" s="292">
        <f t="shared" si="39"/>
        <v>0</v>
      </c>
      <c r="N267" s="370"/>
      <c r="O267" s="150"/>
      <c r="P267" s="240"/>
      <c r="Q267" s="555"/>
      <c r="R267" s="556">
        <f t="shared" si="41"/>
        <v>0</v>
      </c>
      <c r="S267" s="556">
        <f t="shared" si="42"/>
        <v>0</v>
      </c>
      <c r="T267" s="556">
        <f t="shared" si="43"/>
        <v>0</v>
      </c>
      <c r="U267" s="556">
        <f t="shared" si="44"/>
        <v>0</v>
      </c>
      <c r="V267" s="395"/>
      <c r="W267" s="395"/>
      <c r="X267" s="395"/>
      <c r="Y267" s="395"/>
      <c r="AA267" s="102"/>
      <c r="BA267" s="553"/>
    </row>
    <row r="268" spans="2:53" ht="18" customHeight="1" x14ac:dyDescent="0.35">
      <c r="B268" s="80"/>
      <c r="C268" s="119"/>
      <c r="D268" s="119"/>
      <c r="E268" s="202"/>
      <c r="F268" s="119"/>
      <c r="G268" s="120"/>
      <c r="H268" s="41"/>
      <c r="I268" s="41"/>
      <c r="J268" s="138"/>
      <c r="K268" s="291">
        <f t="shared" si="40"/>
        <v>0</v>
      </c>
      <c r="L268" s="327">
        <v>0</v>
      </c>
      <c r="M268" s="292">
        <f t="shared" si="39"/>
        <v>0</v>
      </c>
      <c r="N268" s="370"/>
      <c r="O268" s="150"/>
      <c r="P268" s="240"/>
      <c r="Q268" s="555"/>
      <c r="R268" s="556">
        <f t="shared" si="41"/>
        <v>0</v>
      </c>
      <c r="S268" s="556">
        <f t="shared" si="42"/>
        <v>0</v>
      </c>
      <c r="T268" s="556">
        <f t="shared" si="43"/>
        <v>0</v>
      </c>
      <c r="U268" s="556">
        <f t="shared" si="44"/>
        <v>0</v>
      </c>
      <c r="V268" s="395"/>
      <c r="W268" s="395"/>
      <c r="X268" s="395"/>
      <c r="Y268" s="395"/>
      <c r="AA268" s="102"/>
      <c r="BA268" s="553"/>
    </row>
    <row r="269" spans="2:53" ht="18" customHeight="1" x14ac:dyDescent="0.35">
      <c r="B269" s="80"/>
      <c r="C269" s="119"/>
      <c r="D269" s="119"/>
      <c r="E269" s="202"/>
      <c r="F269" s="119"/>
      <c r="G269" s="120"/>
      <c r="H269" s="41"/>
      <c r="I269" s="41"/>
      <c r="J269" s="138"/>
      <c r="K269" s="291">
        <f t="shared" si="40"/>
        <v>0</v>
      </c>
      <c r="L269" s="327">
        <v>0</v>
      </c>
      <c r="M269" s="292">
        <f t="shared" si="39"/>
        <v>0</v>
      </c>
      <c r="N269" s="370"/>
      <c r="O269" s="150"/>
      <c r="P269" s="240"/>
      <c r="Q269" s="555"/>
      <c r="R269" s="556">
        <f t="shared" si="41"/>
        <v>0</v>
      </c>
      <c r="S269" s="556">
        <f t="shared" si="42"/>
        <v>0</v>
      </c>
      <c r="T269" s="556">
        <f t="shared" si="43"/>
        <v>0</v>
      </c>
      <c r="U269" s="556">
        <f t="shared" si="44"/>
        <v>0</v>
      </c>
      <c r="V269" s="395"/>
      <c r="W269" s="395"/>
      <c r="X269" s="395"/>
      <c r="Y269" s="395"/>
      <c r="AA269" s="102"/>
      <c r="BA269" s="553"/>
    </row>
    <row r="270" spans="2:53" ht="18" customHeight="1" x14ac:dyDescent="0.35">
      <c r="B270" s="80"/>
      <c r="C270" s="119"/>
      <c r="D270" s="119"/>
      <c r="E270" s="202"/>
      <c r="F270" s="119"/>
      <c r="G270" s="120"/>
      <c r="H270" s="41"/>
      <c r="I270" s="41"/>
      <c r="J270" s="138"/>
      <c r="K270" s="291">
        <f t="shared" si="40"/>
        <v>0</v>
      </c>
      <c r="L270" s="327">
        <v>0</v>
      </c>
      <c r="M270" s="292">
        <f t="shared" si="39"/>
        <v>0</v>
      </c>
      <c r="N270" s="370"/>
      <c r="O270" s="150"/>
      <c r="P270" s="240"/>
      <c r="Q270" s="555"/>
      <c r="R270" s="556">
        <f t="shared" si="41"/>
        <v>0</v>
      </c>
      <c r="S270" s="556">
        <f t="shared" si="42"/>
        <v>0</v>
      </c>
      <c r="T270" s="556">
        <f t="shared" si="43"/>
        <v>0</v>
      </c>
      <c r="U270" s="556">
        <f t="shared" si="44"/>
        <v>0</v>
      </c>
      <c r="V270" s="395"/>
      <c r="W270" s="395"/>
      <c r="X270" s="395"/>
      <c r="Y270" s="395"/>
      <c r="AA270" s="102"/>
      <c r="BA270" s="553"/>
    </row>
    <row r="271" spans="2:53" ht="18" customHeight="1" x14ac:dyDescent="0.35">
      <c r="B271" s="80"/>
      <c r="C271" s="119"/>
      <c r="D271" s="119"/>
      <c r="E271" s="202"/>
      <c r="F271" s="119"/>
      <c r="G271" s="120"/>
      <c r="H271" s="41"/>
      <c r="I271" s="41"/>
      <c r="J271" s="138"/>
      <c r="K271" s="291">
        <f t="shared" si="40"/>
        <v>0</v>
      </c>
      <c r="L271" s="327">
        <v>0</v>
      </c>
      <c r="M271" s="292">
        <f t="shared" si="39"/>
        <v>0</v>
      </c>
      <c r="N271" s="370"/>
      <c r="O271" s="150"/>
      <c r="P271" s="240"/>
      <c r="Q271" s="555"/>
      <c r="R271" s="556">
        <f t="shared" si="41"/>
        <v>0</v>
      </c>
      <c r="S271" s="556">
        <f t="shared" si="42"/>
        <v>0</v>
      </c>
      <c r="T271" s="556">
        <f t="shared" si="43"/>
        <v>0</v>
      </c>
      <c r="U271" s="556">
        <f t="shared" si="44"/>
        <v>0</v>
      </c>
      <c r="V271" s="395"/>
      <c r="W271" s="395"/>
      <c r="X271" s="395"/>
      <c r="Y271" s="395"/>
      <c r="AA271" s="102"/>
      <c r="BA271" s="553"/>
    </row>
    <row r="272" spans="2:53" ht="18" customHeight="1" x14ac:dyDescent="0.35">
      <c r="B272" s="80"/>
      <c r="C272" s="119"/>
      <c r="D272" s="119"/>
      <c r="E272" s="202"/>
      <c r="F272" s="119"/>
      <c r="G272" s="120"/>
      <c r="H272" s="41"/>
      <c r="I272" s="41"/>
      <c r="J272" s="138"/>
      <c r="K272" s="291">
        <f t="shared" si="40"/>
        <v>0</v>
      </c>
      <c r="L272" s="327">
        <v>0</v>
      </c>
      <c r="M272" s="292">
        <f t="shared" si="39"/>
        <v>0</v>
      </c>
      <c r="N272" s="370"/>
      <c r="O272" s="150"/>
      <c r="P272" s="240"/>
      <c r="Q272" s="555"/>
      <c r="R272" s="556">
        <f t="shared" si="41"/>
        <v>0</v>
      </c>
      <c r="S272" s="556">
        <f t="shared" si="42"/>
        <v>0</v>
      </c>
      <c r="T272" s="556">
        <f t="shared" si="43"/>
        <v>0</v>
      </c>
      <c r="U272" s="556">
        <f t="shared" si="44"/>
        <v>0</v>
      </c>
      <c r="V272" s="395"/>
      <c r="W272" s="395"/>
      <c r="X272" s="395"/>
      <c r="Y272" s="395"/>
      <c r="AA272" s="102"/>
      <c r="BA272" s="553"/>
    </row>
    <row r="273" spans="2:53" ht="18" customHeight="1" x14ac:dyDescent="0.35">
      <c r="B273" s="80"/>
      <c r="C273" s="119"/>
      <c r="D273" s="119"/>
      <c r="E273" s="202"/>
      <c r="F273" s="119"/>
      <c r="G273" s="120"/>
      <c r="H273" s="41"/>
      <c r="I273" s="41"/>
      <c r="J273" s="138"/>
      <c r="K273" s="291">
        <f t="shared" si="40"/>
        <v>0</v>
      </c>
      <c r="L273" s="327">
        <v>0</v>
      </c>
      <c r="M273" s="292">
        <f t="shared" si="39"/>
        <v>0</v>
      </c>
      <c r="N273" s="370"/>
      <c r="O273" s="150"/>
      <c r="P273" s="240"/>
      <c r="Q273" s="555"/>
      <c r="R273" s="556">
        <f t="shared" si="41"/>
        <v>0</v>
      </c>
      <c r="S273" s="556">
        <f t="shared" si="42"/>
        <v>0</v>
      </c>
      <c r="T273" s="556">
        <f t="shared" si="43"/>
        <v>0</v>
      </c>
      <c r="U273" s="556">
        <f t="shared" si="44"/>
        <v>0</v>
      </c>
      <c r="V273" s="395"/>
      <c r="W273" s="395"/>
      <c r="X273" s="395"/>
      <c r="Y273" s="395"/>
      <c r="AA273" s="102"/>
      <c r="BA273" s="553"/>
    </row>
    <row r="274" spans="2:53" ht="18" customHeight="1" x14ac:dyDescent="0.35">
      <c r="B274" s="80"/>
      <c r="C274" s="119"/>
      <c r="D274" s="119"/>
      <c r="E274" s="202"/>
      <c r="F274" s="119"/>
      <c r="G274" s="120"/>
      <c r="H274" s="41"/>
      <c r="I274" s="41"/>
      <c r="J274" s="138"/>
      <c r="K274" s="291">
        <f t="shared" si="40"/>
        <v>0</v>
      </c>
      <c r="L274" s="327">
        <v>0</v>
      </c>
      <c r="M274" s="292">
        <f t="shared" si="39"/>
        <v>0</v>
      </c>
      <c r="N274" s="370"/>
      <c r="O274" s="150"/>
      <c r="P274" s="240"/>
      <c r="Q274" s="555"/>
      <c r="R274" s="556">
        <f t="shared" si="41"/>
        <v>0</v>
      </c>
      <c r="S274" s="556">
        <f t="shared" si="42"/>
        <v>0</v>
      </c>
      <c r="T274" s="556">
        <f t="shared" si="43"/>
        <v>0</v>
      </c>
      <c r="U274" s="556">
        <f t="shared" si="44"/>
        <v>0</v>
      </c>
      <c r="V274" s="395"/>
      <c r="W274" s="395"/>
      <c r="X274" s="395"/>
      <c r="Y274" s="395"/>
      <c r="AA274" s="102"/>
      <c r="BA274" s="553"/>
    </row>
    <row r="275" spans="2:53" ht="18" customHeight="1" x14ac:dyDescent="0.35">
      <c r="B275" s="80"/>
      <c r="C275" s="119"/>
      <c r="D275" s="119"/>
      <c r="E275" s="202"/>
      <c r="F275" s="119"/>
      <c r="G275" s="120"/>
      <c r="H275" s="41"/>
      <c r="I275" s="41"/>
      <c r="J275" s="138"/>
      <c r="K275" s="291">
        <f t="shared" si="40"/>
        <v>0</v>
      </c>
      <c r="L275" s="327">
        <v>0</v>
      </c>
      <c r="M275" s="292">
        <f t="shared" si="39"/>
        <v>0</v>
      </c>
      <c r="N275" s="370"/>
      <c r="O275" s="150"/>
      <c r="P275" s="240"/>
      <c r="Q275" s="555"/>
      <c r="R275" s="556">
        <f t="shared" si="41"/>
        <v>0</v>
      </c>
      <c r="S275" s="556">
        <f t="shared" si="42"/>
        <v>0</v>
      </c>
      <c r="T275" s="556">
        <f t="shared" si="43"/>
        <v>0</v>
      </c>
      <c r="U275" s="556">
        <f t="shared" si="44"/>
        <v>0</v>
      </c>
      <c r="V275" s="395"/>
      <c r="W275" s="395"/>
      <c r="X275" s="395"/>
      <c r="Y275" s="395"/>
      <c r="AA275" s="102"/>
      <c r="BA275" s="553"/>
    </row>
    <row r="276" spans="2:53" ht="18" customHeight="1" x14ac:dyDescent="0.35">
      <c r="B276" s="80"/>
      <c r="C276" s="119"/>
      <c r="D276" s="119"/>
      <c r="E276" s="202"/>
      <c r="F276" s="119"/>
      <c r="G276" s="120"/>
      <c r="H276" s="41"/>
      <c r="I276" s="41"/>
      <c r="J276" s="138"/>
      <c r="K276" s="291">
        <f t="shared" si="40"/>
        <v>0</v>
      </c>
      <c r="L276" s="327">
        <v>0</v>
      </c>
      <c r="M276" s="292">
        <f t="shared" si="39"/>
        <v>0</v>
      </c>
      <c r="N276" s="370"/>
      <c r="O276" s="150"/>
      <c r="P276" s="240"/>
      <c r="Q276" s="555"/>
      <c r="R276" s="556">
        <f t="shared" si="41"/>
        <v>0</v>
      </c>
      <c r="S276" s="556">
        <f t="shared" si="42"/>
        <v>0</v>
      </c>
      <c r="T276" s="556">
        <f t="shared" si="43"/>
        <v>0</v>
      </c>
      <c r="U276" s="556">
        <f t="shared" si="44"/>
        <v>0</v>
      </c>
      <c r="V276" s="395"/>
      <c r="W276" s="395"/>
      <c r="X276" s="395"/>
      <c r="Y276" s="395"/>
      <c r="AA276" s="102"/>
      <c r="BA276" s="553"/>
    </row>
    <row r="277" spans="2:53" ht="18" customHeight="1" x14ac:dyDescent="0.35">
      <c r="B277" s="80"/>
      <c r="C277" s="119"/>
      <c r="D277" s="119"/>
      <c r="E277" s="202"/>
      <c r="F277" s="119"/>
      <c r="G277" s="120"/>
      <c r="H277" s="41"/>
      <c r="I277" s="41"/>
      <c r="J277" s="138"/>
      <c r="K277" s="291">
        <f t="shared" si="40"/>
        <v>0</v>
      </c>
      <c r="L277" s="327">
        <v>0</v>
      </c>
      <c r="M277" s="292">
        <f t="shared" si="39"/>
        <v>0</v>
      </c>
      <c r="N277" s="370"/>
      <c r="O277" s="150"/>
      <c r="P277" s="240"/>
      <c r="Q277" s="555"/>
      <c r="R277" s="556">
        <f t="shared" si="41"/>
        <v>0</v>
      </c>
      <c r="S277" s="556">
        <f t="shared" si="42"/>
        <v>0</v>
      </c>
      <c r="T277" s="556">
        <f t="shared" si="43"/>
        <v>0</v>
      </c>
      <c r="U277" s="556">
        <f t="shared" si="44"/>
        <v>0</v>
      </c>
      <c r="V277" s="395"/>
      <c r="W277" s="395"/>
      <c r="X277" s="395"/>
      <c r="Y277" s="395"/>
      <c r="AA277" s="102"/>
      <c r="BA277" s="553"/>
    </row>
    <row r="278" spans="2:53" ht="18" customHeight="1" x14ac:dyDescent="0.35">
      <c r="B278" s="80"/>
      <c r="C278" s="119"/>
      <c r="D278" s="119"/>
      <c r="E278" s="202"/>
      <c r="F278" s="119"/>
      <c r="G278" s="120"/>
      <c r="H278" s="41"/>
      <c r="I278" s="41"/>
      <c r="J278" s="138"/>
      <c r="K278" s="291">
        <f t="shared" si="40"/>
        <v>0</v>
      </c>
      <c r="L278" s="327">
        <v>0</v>
      </c>
      <c r="M278" s="292">
        <f t="shared" si="39"/>
        <v>0</v>
      </c>
      <c r="N278" s="370"/>
      <c r="O278" s="150"/>
      <c r="P278" s="240"/>
      <c r="Q278" s="555"/>
      <c r="R278" s="556">
        <f t="shared" si="41"/>
        <v>0</v>
      </c>
      <c r="S278" s="556">
        <f t="shared" si="42"/>
        <v>0</v>
      </c>
      <c r="T278" s="556">
        <f t="shared" si="43"/>
        <v>0</v>
      </c>
      <c r="U278" s="556">
        <f t="shared" si="44"/>
        <v>0</v>
      </c>
      <c r="V278" s="395"/>
      <c r="W278" s="395"/>
      <c r="X278" s="395"/>
      <c r="Y278" s="395"/>
      <c r="AA278" s="102"/>
      <c r="BA278" s="553"/>
    </row>
    <row r="279" spans="2:53" ht="18" customHeight="1" x14ac:dyDescent="0.35">
      <c r="B279" s="80"/>
      <c r="C279" s="119"/>
      <c r="D279" s="119"/>
      <c r="E279" s="202"/>
      <c r="F279" s="119"/>
      <c r="G279" s="120"/>
      <c r="H279" s="41"/>
      <c r="I279" s="41"/>
      <c r="J279" s="138"/>
      <c r="K279" s="291">
        <f t="shared" si="40"/>
        <v>0</v>
      </c>
      <c r="L279" s="327">
        <v>0</v>
      </c>
      <c r="M279" s="292">
        <f t="shared" si="39"/>
        <v>0</v>
      </c>
      <c r="N279" s="370"/>
      <c r="O279" s="150"/>
      <c r="P279" s="240"/>
      <c r="Q279" s="555"/>
      <c r="R279" s="556">
        <f t="shared" si="41"/>
        <v>0</v>
      </c>
      <c r="S279" s="556">
        <f t="shared" si="42"/>
        <v>0</v>
      </c>
      <c r="T279" s="556">
        <f t="shared" si="43"/>
        <v>0</v>
      </c>
      <c r="U279" s="556">
        <f t="shared" si="44"/>
        <v>0</v>
      </c>
      <c r="V279" s="395"/>
      <c r="W279" s="395"/>
      <c r="X279" s="395"/>
      <c r="Y279" s="395"/>
      <c r="AA279" s="102"/>
      <c r="BA279" s="553"/>
    </row>
    <row r="280" spans="2:53" ht="18" customHeight="1" x14ac:dyDescent="0.35">
      <c r="B280" s="80"/>
      <c r="C280" s="119"/>
      <c r="D280" s="119"/>
      <c r="E280" s="202"/>
      <c r="F280" s="119"/>
      <c r="G280" s="120"/>
      <c r="H280" s="41"/>
      <c r="I280" s="41"/>
      <c r="J280" s="138"/>
      <c r="K280" s="291">
        <f t="shared" si="40"/>
        <v>0</v>
      </c>
      <c r="L280" s="327">
        <v>0</v>
      </c>
      <c r="M280" s="292">
        <f t="shared" si="39"/>
        <v>0</v>
      </c>
      <c r="N280" s="370"/>
      <c r="O280" s="150"/>
      <c r="P280" s="240"/>
      <c r="Q280" s="555"/>
      <c r="R280" s="556">
        <f t="shared" si="41"/>
        <v>0</v>
      </c>
      <c r="S280" s="556">
        <f t="shared" si="42"/>
        <v>0</v>
      </c>
      <c r="T280" s="556">
        <f t="shared" si="43"/>
        <v>0</v>
      </c>
      <c r="U280" s="556">
        <f t="shared" si="44"/>
        <v>0</v>
      </c>
      <c r="V280" s="395"/>
      <c r="W280" s="395"/>
      <c r="X280" s="395"/>
      <c r="Y280" s="395"/>
      <c r="AA280" s="102"/>
      <c r="BA280" s="553"/>
    </row>
    <row r="281" spans="2:53" ht="18" customHeight="1" x14ac:dyDescent="0.35">
      <c r="B281" s="80"/>
      <c r="C281" s="119"/>
      <c r="D281" s="119"/>
      <c r="E281" s="202"/>
      <c r="F281" s="119"/>
      <c r="G281" s="120"/>
      <c r="H281" s="41"/>
      <c r="I281" s="41"/>
      <c r="J281" s="138"/>
      <c r="K281" s="291">
        <f t="shared" si="40"/>
        <v>0</v>
      </c>
      <c r="L281" s="327">
        <v>0</v>
      </c>
      <c r="M281" s="292">
        <f t="shared" si="39"/>
        <v>0</v>
      </c>
      <c r="N281" s="370"/>
      <c r="O281" s="150"/>
      <c r="P281" s="240"/>
      <c r="Q281" s="555"/>
      <c r="R281" s="556">
        <f t="shared" si="41"/>
        <v>0</v>
      </c>
      <c r="S281" s="556">
        <f t="shared" si="42"/>
        <v>0</v>
      </c>
      <c r="T281" s="556">
        <f t="shared" si="43"/>
        <v>0</v>
      </c>
      <c r="U281" s="556">
        <f t="shared" si="44"/>
        <v>0</v>
      </c>
      <c r="V281" s="395"/>
      <c r="W281" s="395"/>
      <c r="X281" s="395"/>
      <c r="Y281" s="395"/>
      <c r="AA281" s="102"/>
      <c r="BA281" s="553"/>
    </row>
    <row r="282" spans="2:53" ht="18" customHeight="1" x14ac:dyDescent="0.35">
      <c r="B282" s="80"/>
      <c r="C282" s="119"/>
      <c r="D282" s="119"/>
      <c r="E282" s="202"/>
      <c r="F282" s="119"/>
      <c r="G282" s="120"/>
      <c r="H282" s="41"/>
      <c r="I282" s="41"/>
      <c r="J282" s="138"/>
      <c r="K282" s="291">
        <f t="shared" si="40"/>
        <v>0</v>
      </c>
      <c r="L282" s="327">
        <v>0</v>
      </c>
      <c r="M282" s="292">
        <f t="shared" si="39"/>
        <v>0</v>
      </c>
      <c r="N282" s="370"/>
      <c r="O282" s="150"/>
      <c r="P282" s="240"/>
      <c r="Q282" s="555"/>
      <c r="R282" s="556">
        <f t="shared" si="41"/>
        <v>0</v>
      </c>
      <c r="S282" s="556">
        <f t="shared" si="42"/>
        <v>0</v>
      </c>
      <c r="T282" s="556">
        <f t="shared" si="43"/>
        <v>0</v>
      </c>
      <c r="U282" s="556">
        <f t="shared" si="44"/>
        <v>0</v>
      </c>
      <c r="V282" s="395"/>
      <c r="W282" s="395"/>
      <c r="X282" s="395"/>
      <c r="Y282" s="395"/>
      <c r="AA282" s="102"/>
      <c r="BA282" s="553"/>
    </row>
    <row r="283" spans="2:53" ht="18" customHeight="1" x14ac:dyDescent="0.35">
      <c r="B283" s="80"/>
      <c r="C283" s="119"/>
      <c r="D283" s="119"/>
      <c r="E283" s="202"/>
      <c r="F283" s="119"/>
      <c r="G283" s="120"/>
      <c r="H283" s="41"/>
      <c r="I283" s="41"/>
      <c r="J283" s="138"/>
      <c r="K283" s="291">
        <f t="shared" si="40"/>
        <v>0</v>
      </c>
      <c r="L283" s="327">
        <v>0</v>
      </c>
      <c r="M283" s="292">
        <f t="shared" si="39"/>
        <v>0</v>
      </c>
      <c r="N283" s="370"/>
      <c r="O283" s="150"/>
      <c r="P283" s="240"/>
      <c r="Q283" s="555"/>
      <c r="R283" s="556">
        <f t="shared" si="41"/>
        <v>0</v>
      </c>
      <c r="S283" s="556">
        <f t="shared" si="42"/>
        <v>0</v>
      </c>
      <c r="T283" s="556">
        <f t="shared" si="43"/>
        <v>0</v>
      </c>
      <c r="U283" s="556">
        <f t="shared" si="44"/>
        <v>0</v>
      </c>
      <c r="V283" s="395"/>
      <c r="W283" s="395"/>
      <c r="X283" s="395"/>
      <c r="Y283" s="395"/>
      <c r="AA283" s="102"/>
      <c r="BA283" s="553"/>
    </row>
    <row r="284" spans="2:53" ht="18" customHeight="1" x14ac:dyDescent="0.35">
      <c r="B284" s="80"/>
      <c r="C284" s="119"/>
      <c r="D284" s="119"/>
      <c r="E284" s="202"/>
      <c r="F284" s="119"/>
      <c r="G284" s="120"/>
      <c r="H284" s="41"/>
      <c r="I284" s="41"/>
      <c r="J284" s="138"/>
      <c r="K284" s="291">
        <f t="shared" si="40"/>
        <v>0</v>
      </c>
      <c r="L284" s="327">
        <v>0</v>
      </c>
      <c r="M284" s="292">
        <f t="shared" si="39"/>
        <v>0</v>
      </c>
      <c r="N284" s="370"/>
      <c r="O284" s="150"/>
      <c r="P284" s="240"/>
      <c r="Q284" s="555"/>
      <c r="R284" s="556">
        <f t="shared" si="41"/>
        <v>0</v>
      </c>
      <c r="S284" s="556">
        <f t="shared" si="42"/>
        <v>0</v>
      </c>
      <c r="T284" s="556">
        <f t="shared" si="43"/>
        <v>0</v>
      </c>
      <c r="U284" s="556">
        <f t="shared" si="44"/>
        <v>0</v>
      </c>
      <c r="V284" s="395"/>
      <c r="W284" s="395"/>
      <c r="X284" s="395"/>
      <c r="Y284" s="395"/>
      <c r="AA284" s="102"/>
      <c r="BA284" s="553"/>
    </row>
    <row r="285" spans="2:53" ht="18" customHeight="1" x14ac:dyDescent="0.35">
      <c r="B285" s="80"/>
      <c r="C285" s="119"/>
      <c r="D285" s="119"/>
      <c r="E285" s="202"/>
      <c r="F285" s="119"/>
      <c r="G285" s="120"/>
      <c r="H285" s="41"/>
      <c r="I285" s="41"/>
      <c r="J285" s="138"/>
      <c r="K285" s="291">
        <f t="shared" si="40"/>
        <v>0</v>
      </c>
      <c r="L285" s="327">
        <v>0</v>
      </c>
      <c r="M285" s="292">
        <f t="shared" si="39"/>
        <v>0</v>
      </c>
      <c r="N285" s="370"/>
      <c r="O285" s="150"/>
      <c r="P285" s="240"/>
      <c r="Q285" s="555"/>
      <c r="R285" s="556">
        <f t="shared" si="41"/>
        <v>0</v>
      </c>
      <c r="S285" s="556">
        <f t="shared" si="42"/>
        <v>0</v>
      </c>
      <c r="T285" s="556">
        <f t="shared" si="43"/>
        <v>0</v>
      </c>
      <c r="U285" s="556">
        <f t="shared" si="44"/>
        <v>0</v>
      </c>
      <c r="V285" s="395"/>
      <c r="W285" s="395"/>
      <c r="X285" s="395"/>
      <c r="Y285" s="395"/>
      <c r="AA285" s="102"/>
      <c r="BA285" s="553"/>
    </row>
    <row r="286" spans="2:53" ht="18" customHeight="1" x14ac:dyDescent="0.35">
      <c r="B286" s="80"/>
      <c r="C286" s="119"/>
      <c r="D286" s="119"/>
      <c r="E286" s="202"/>
      <c r="F286" s="119"/>
      <c r="G286" s="120"/>
      <c r="H286" s="41"/>
      <c r="I286" s="41"/>
      <c r="J286" s="138"/>
      <c r="K286" s="291">
        <f t="shared" si="40"/>
        <v>0</v>
      </c>
      <c r="L286" s="327">
        <v>0</v>
      </c>
      <c r="M286" s="292">
        <f t="shared" si="39"/>
        <v>0</v>
      </c>
      <c r="N286" s="370"/>
      <c r="O286" s="150"/>
      <c r="P286" s="240"/>
      <c r="Q286" s="555"/>
      <c r="R286" s="556">
        <f t="shared" si="41"/>
        <v>0</v>
      </c>
      <c r="S286" s="556">
        <f t="shared" si="42"/>
        <v>0</v>
      </c>
      <c r="T286" s="556">
        <f t="shared" si="43"/>
        <v>0</v>
      </c>
      <c r="U286" s="556">
        <f t="shared" si="44"/>
        <v>0</v>
      </c>
      <c r="V286" s="395"/>
      <c r="W286" s="395"/>
      <c r="X286" s="395"/>
      <c r="Y286" s="395"/>
      <c r="AA286" s="102"/>
      <c r="BA286" s="553"/>
    </row>
    <row r="287" spans="2:53" ht="18" customHeight="1" x14ac:dyDescent="0.35">
      <c r="B287" s="80"/>
      <c r="C287" s="119"/>
      <c r="D287" s="119"/>
      <c r="E287" s="202"/>
      <c r="F287" s="119"/>
      <c r="G287" s="120"/>
      <c r="H287" s="41"/>
      <c r="I287" s="41"/>
      <c r="J287" s="138"/>
      <c r="K287" s="291">
        <f t="shared" si="40"/>
        <v>0</v>
      </c>
      <c r="L287" s="327">
        <v>0</v>
      </c>
      <c r="M287" s="292">
        <f t="shared" si="39"/>
        <v>0</v>
      </c>
      <c r="N287" s="370"/>
      <c r="O287" s="150"/>
      <c r="P287" s="240"/>
      <c r="Q287" s="555"/>
      <c r="R287" s="556">
        <f t="shared" si="41"/>
        <v>0</v>
      </c>
      <c r="S287" s="556">
        <f t="shared" si="42"/>
        <v>0</v>
      </c>
      <c r="T287" s="556">
        <f t="shared" si="43"/>
        <v>0</v>
      </c>
      <c r="U287" s="556">
        <f t="shared" si="44"/>
        <v>0</v>
      </c>
      <c r="V287" s="395"/>
      <c r="W287" s="395"/>
      <c r="X287" s="395"/>
      <c r="Y287" s="395"/>
      <c r="AA287" s="102"/>
      <c r="BA287" s="553"/>
    </row>
    <row r="288" spans="2:53" ht="18" customHeight="1" x14ac:dyDescent="0.35">
      <c r="B288" s="80"/>
      <c r="C288" s="119"/>
      <c r="D288" s="119"/>
      <c r="E288" s="202"/>
      <c r="F288" s="119"/>
      <c r="G288" s="120"/>
      <c r="H288" s="41"/>
      <c r="I288" s="41"/>
      <c r="J288" s="138"/>
      <c r="K288" s="291">
        <f t="shared" si="40"/>
        <v>0</v>
      </c>
      <c r="L288" s="327">
        <v>0</v>
      </c>
      <c r="M288" s="292">
        <f t="shared" si="39"/>
        <v>0</v>
      </c>
      <c r="N288" s="370"/>
      <c r="O288" s="150"/>
      <c r="P288" s="240"/>
      <c r="Q288" s="555"/>
      <c r="R288" s="556">
        <f t="shared" si="41"/>
        <v>0</v>
      </c>
      <c r="S288" s="556">
        <f t="shared" si="42"/>
        <v>0</v>
      </c>
      <c r="T288" s="556">
        <f t="shared" si="43"/>
        <v>0</v>
      </c>
      <c r="U288" s="556">
        <f t="shared" si="44"/>
        <v>0</v>
      </c>
      <c r="V288" s="395"/>
      <c r="W288" s="395"/>
      <c r="X288" s="395"/>
      <c r="Y288" s="395"/>
      <c r="AA288" s="102"/>
      <c r="BA288" s="553"/>
    </row>
    <row r="289" spans="2:53" ht="18" customHeight="1" x14ac:dyDescent="0.35">
      <c r="B289" s="80"/>
      <c r="C289" s="119"/>
      <c r="D289" s="119"/>
      <c r="E289" s="202"/>
      <c r="F289" s="119"/>
      <c r="G289" s="120"/>
      <c r="H289" s="41"/>
      <c r="I289" s="41"/>
      <c r="J289" s="138"/>
      <c r="K289" s="291">
        <f t="shared" si="40"/>
        <v>0</v>
      </c>
      <c r="L289" s="327">
        <v>0</v>
      </c>
      <c r="M289" s="292">
        <f t="shared" si="39"/>
        <v>0</v>
      </c>
      <c r="N289" s="370"/>
      <c r="O289" s="150"/>
      <c r="P289" s="240"/>
      <c r="Q289" s="555"/>
      <c r="R289" s="556">
        <f t="shared" si="41"/>
        <v>0</v>
      </c>
      <c r="S289" s="556">
        <f t="shared" si="42"/>
        <v>0</v>
      </c>
      <c r="T289" s="556">
        <f t="shared" si="43"/>
        <v>0</v>
      </c>
      <c r="U289" s="556">
        <f t="shared" si="44"/>
        <v>0</v>
      </c>
      <c r="V289" s="395"/>
      <c r="W289" s="395"/>
      <c r="X289" s="395"/>
      <c r="Y289" s="395"/>
      <c r="AA289" s="102"/>
      <c r="BA289" s="553"/>
    </row>
    <row r="290" spans="2:53" ht="18" customHeight="1" x14ac:dyDescent="0.35">
      <c r="B290" s="80"/>
      <c r="C290" s="119"/>
      <c r="D290" s="119"/>
      <c r="E290" s="202"/>
      <c r="F290" s="119"/>
      <c r="G290" s="120"/>
      <c r="H290" s="41"/>
      <c r="I290" s="41"/>
      <c r="J290" s="138"/>
      <c r="K290" s="291">
        <f t="shared" si="40"/>
        <v>0</v>
      </c>
      <c r="L290" s="327">
        <v>0</v>
      </c>
      <c r="M290" s="292">
        <f t="shared" si="39"/>
        <v>0</v>
      </c>
      <c r="N290" s="370"/>
      <c r="O290" s="150"/>
      <c r="P290" s="240"/>
      <c r="Q290" s="555"/>
      <c r="R290" s="556">
        <f t="shared" si="41"/>
        <v>0</v>
      </c>
      <c r="S290" s="556">
        <f t="shared" si="42"/>
        <v>0</v>
      </c>
      <c r="T290" s="556">
        <f t="shared" si="43"/>
        <v>0</v>
      </c>
      <c r="U290" s="556">
        <f t="shared" si="44"/>
        <v>0</v>
      </c>
      <c r="V290" s="395"/>
      <c r="W290" s="395"/>
      <c r="X290" s="395"/>
      <c r="Y290" s="395"/>
      <c r="AA290" s="102"/>
      <c r="BA290" s="553"/>
    </row>
    <row r="291" spans="2:53" ht="18" customHeight="1" x14ac:dyDescent="0.35">
      <c r="B291" s="80"/>
      <c r="C291" s="119"/>
      <c r="D291" s="119"/>
      <c r="E291" s="202"/>
      <c r="F291" s="119"/>
      <c r="G291" s="120"/>
      <c r="H291" s="41"/>
      <c r="I291" s="41"/>
      <c r="J291" s="138"/>
      <c r="K291" s="291">
        <f t="shared" si="40"/>
        <v>0</v>
      </c>
      <c r="L291" s="327">
        <v>0</v>
      </c>
      <c r="M291" s="292">
        <f t="shared" si="39"/>
        <v>0</v>
      </c>
      <c r="N291" s="370"/>
      <c r="O291" s="150"/>
      <c r="P291" s="240"/>
      <c r="Q291" s="555"/>
      <c r="R291" s="556">
        <f t="shared" si="41"/>
        <v>0</v>
      </c>
      <c r="S291" s="556">
        <f t="shared" si="42"/>
        <v>0</v>
      </c>
      <c r="T291" s="556">
        <f t="shared" si="43"/>
        <v>0</v>
      </c>
      <c r="U291" s="556">
        <f t="shared" si="44"/>
        <v>0</v>
      </c>
      <c r="V291" s="395"/>
      <c r="W291" s="395"/>
      <c r="X291" s="395"/>
      <c r="Y291" s="395"/>
      <c r="AA291" s="102"/>
      <c r="BA291" s="553"/>
    </row>
    <row r="292" spans="2:53" ht="18" customHeight="1" x14ac:dyDescent="0.35">
      <c r="B292" s="80"/>
      <c r="C292" s="119"/>
      <c r="D292" s="119"/>
      <c r="E292" s="202"/>
      <c r="F292" s="119"/>
      <c r="G292" s="120"/>
      <c r="H292" s="41"/>
      <c r="I292" s="41"/>
      <c r="J292" s="138"/>
      <c r="K292" s="291">
        <f t="shared" si="40"/>
        <v>0</v>
      </c>
      <c r="L292" s="327">
        <v>0</v>
      </c>
      <c r="M292" s="292">
        <f t="shared" si="39"/>
        <v>0</v>
      </c>
      <c r="N292" s="370"/>
      <c r="O292" s="150"/>
      <c r="P292" s="240"/>
      <c r="Q292" s="555"/>
      <c r="R292" s="556">
        <f t="shared" si="41"/>
        <v>0</v>
      </c>
      <c r="S292" s="556">
        <f t="shared" si="42"/>
        <v>0</v>
      </c>
      <c r="T292" s="556">
        <f t="shared" si="43"/>
        <v>0</v>
      </c>
      <c r="U292" s="556">
        <f t="shared" si="44"/>
        <v>0</v>
      </c>
      <c r="V292" s="395"/>
      <c r="W292" s="395"/>
      <c r="X292" s="395"/>
      <c r="Y292" s="395"/>
      <c r="AA292" s="102"/>
      <c r="BA292" s="553"/>
    </row>
    <row r="293" spans="2:53" ht="18" customHeight="1" x14ac:dyDescent="0.35">
      <c r="B293" s="80"/>
      <c r="C293" s="119"/>
      <c r="D293" s="119"/>
      <c r="E293" s="202"/>
      <c r="F293" s="119"/>
      <c r="G293" s="120"/>
      <c r="H293" s="41"/>
      <c r="I293" s="41"/>
      <c r="J293" s="138"/>
      <c r="K293" s="291">
        <f t="shared" si="40"/>
        <v>0</v>
      </c>
      <c r="L293" s="327">
        <v>0</v>
      </c>
      <c r="M293" s="292">
        <f t="shared" si="39"/>
        <v>0</v>
      </c>
      <c r="N293" s="370"/>
      <c r="O293" s="150"/>
      <c r="P293" s="240"/>
      <c r="Q293" s="555"/>
      <c r="R293" s="556">
        <f t="shared" si="41"/>
        <v>0</v>
      </c>
      <c r="S293" s="556">
        <f t="shared" si="42"/>
        <v>0</v>
      </c>
      <c r="T293" s="556">
        <f t="shared" si="43"/>
        <v>0</v>
      </c>
      <c r="U293" s="556">
        <f t="shared" si="44"/>
        <v>0</v>
      </c>
      <c r="V293" s="395"/>
      <c r="W293" s="395"/>
      <c r="X293" s="395"/>
      <c r="Y293" s="395"/>
      <c r="AA293" s="102"/>
      <c r="BA293" s="553"/>
    </row>
    <row r="294" spans="2:53" ht="18" customHeight="1" x14ac:dyDescent="0.35">
      <c r="B294" s="80"/>
      <c r="C294" s="119"/>
      <c r="D294" s="119"/>
      <c r="E294" s="202"/>
      <c r="F294" s="119"/>
      <c r="G294" s="120"/>
      <c r="H294" s="41"/>
      <c r="I294" s="41"/>
      <c r="J294" s="138"/>
      <c r="K294" s="291">
        <f t="shared" si="40"/>
        <v>0</v>
      </c>
      <c r="L294" s="327">
        <v>0</v>
      </c>
      <c r="M294" s="292">
        <f t="shared" si="39"/>
        <v>0</v>
      </c>
      <c r="N294" s="370"/>
      <c r="O294" s="150"/>
      <c r="P294" s="240"/>
      <c r="Q294" s="555"/>
      <c r="R294" s="556">
        <f t="shared" si="41"/>
        <v>0</v>
      </c>
      <c r="S294" s="556">
        <f t="shared" si="42"/>
        <v>0</v>
      </c>
      <c r="T294" s="556">
        <f t="shared" si="43"/>
        <v>0</v>
      </c>
      <c r="U294" s="556">
        <f t="shared" si="44"/>
        <v>0</v>
      </c>
      <c r="V294" s="395"/>
      <c r="W294" s="395"/>
      <c r="X294" s="395"/>
      <c r="Y294" s="395"/>
      <c r="AA294" s="102"/>
      <c r="BA294" s="553"/>
    </row>
    <row r="295" spans="2:53" ht="18" customHeight="1" x14ac:dyDescent="0.35">
      <c r="B295" s="80"/>
      <c r="C295" s="119"/>
      <c r="D295" s="119"/>
      <c r="E295" s="202"/>
      <c r="F295" s="119"/>
      <c r="G295" s="120"/>
      <c r="H295" s="41"/>
      <c r="I295" s="41"/>
      <c r="J295" s="138"/>
      <c r="K295" s="291">
        <f t="shared" si="40"/>
        <v>0</v>
      </c>
      <c r="L295" s="327">
        <v>0</v>
      </c>
      <c r="M295" s="292">
        <f t="shared" si="39"/>
        <v>0</v>
      </c>
      <c r="N295" s="370"/>
      <c r="O295" s="150"/>
      <c r="P295" s="240"/>
      <c r="Q295" s="555"/>
      <c r="R295" s="556">
        <f t="shared" si="41"/>
        <v>0</v>
      </c>
      <c r="S295" s="556">
        <f t="shared" si="42"/>
        <v>0</v>
      </c>
      <c r="T295" s="556">
        <f t="shared" si="43"/>
        <v>0</v>
      </c>
      <c r="U295" s="556">
        <f t="shared" si="44"/>
        <v>0</v>
      </c>
      <c r="V295" s="395"/>
      <c r="W295" s="395"/>
      <c r="X295" s="395"/>
      <c r="Y295" s="395"/>
      <c r="AA295" s="102"/>
      <c r="BA295" s="553"/>
    </row>
    <row r="296" spans="2:53" ht="18" customHeight="1" x14ac:dyDescent="0.35">
      <c r="B296" s="80"/>
      <c r="C296" s="119"/>
      <c r="D296" s="119"/>
      <c r="E296" s="202"/>
      <c r="F296" s="119"/>
      <c r="G296" s="120"/>
      <c r="H296" s="41"/>
      <c r="I296" s="41"/>
      <c r="J296" s="138"/>
      <c r="K296" s="291">
        <f t="shared" si="40"/>
        <v>0</v>
      </c>
      <c r="L296" s="327">
        <v>0</v>
      </c>
      <c r="M296" s="292">
        <f t="shared" si="39"/>
        <v>0</v>
      </c>
      <c r="N296" s="370"/>
      <c r="O296" s="150"/>
      <c r="P296" s="240"/>
      <c r="Q296" s="555"/>
      <c r="R296" s="556">
        <f t="shared" si="41"/>
        <v>0</v>
      </c>
      <c r="S296" s="556">
        <f t="shared" si="42"/>
        <v>0</v>
      </c>
      <c r="T296" s="556">
        <f t="shared" si="43"/>
        <v>0</v>
      </c>
      <c r="U296" s="556">
        <f t="shared" si="44"/>
        <v>0</v>
      </c>
      <c r="V296" s="395"/>
      <c r="W296" s="395"/>
      <c r="X296" s="395"/>
      <c r="Y296" s="395"/>
      <c r="AA296" s="102"/>
      <c r="BA296" s="553"/>
    </row>
    <row r="297" spans="2:53" ht="18" customHeight="1" x14ac:dyDescent="0.35">
      <c r="B297" s="80"/>
      <c r="C297" s="119"/>
      <c r="D297" s="119"/>
      <c r="E297" s="202"/>
      <c r="F297" s="119"/>
      <c r="G297" s="120"/>
      <c r="H297" s="41"/>
      <c r="I297" s="41"/>
      <c r="J297" s="138"/>
      <c r="K297" s="291">
        <f t="shared" si="40"/>
        <v>0</v>
      </c>
      <c r="L297" s="327">
        <v>0</v>
      </c>
      <c r="M297" s="292">
        <f t="shared" si="39"/>
        <v>0</v>
      </c>
      <c r="N297" s="370"/>
      <c r="O297" s="150"/>
      <c r="P297" s="240"/>
      <c r="Q297" s="555"/>
      <c r="R297" s="556">
        <f t="shared" si="41"/>
        <v>0</v>
      </c>
      <c r="S297" s="556">
        <f t="shared" si="42"/>
        <v>0</v>
      </c>
      <c r="T297" s="556">
        <f t="shared" si="43"/>
        <v>0</v>
      </c>
      <c r="U297" s="556">
        <f t="shared" si="44"/>
        <v>0</v>
      </c>
      <c r="V297" s="395"/>
      <c r="W297" s="395"/>
      <c r="X297" s="395"/>
      <c r="Y297" s="395"/>
      <c r="AA297" s="102"/>
      <c r="BA297" s="553"/>
    </row>
    <row r="298" spans="2:53" ht="18" customHeight="1" x14ac:dyDescent="0.35">
      <c r="B298" s="80"/>
      <c r="C298" s="119"/>
      <c r="D298" s="119"/>
      <c r="E298" s="202"/>
      <c r="F298" s="119"/>
      <c r="G298" s="120"/>
      <c r="H298" s="41"/>
      <c r="I298" s="41"/>
      <c r="J298" s="138"/>
      <c r="K298" s="291">
        <f t="shared" si="40"/>
        <v>0</v>
      </c>
      <c r="L298" s="327">
        <v>0</v>
      </c>
      <c r="M298" s="292">
        <f t="shared" si="39"/>
        <v>0</v>
      </c>
      <c r="N298" s="370"/>
      <c r="O298" s="150"/>
      <c r="P298" s="240"/>
      <c r="Q298" s="555"/>
      <c r="R298" s="556">
        <f t="shared" si="41"/>
        <v>0</v>
      </c>
      <c r="S298" s="556">
        <f t="shared" si="42"/>
        <v>0</v>
      </c>
      <c r="T298" s="556">
        <f t="shared" si="43"/>
        <v>0</v>
      </c>
      <c r="U298" s="556">
        <f t="shared" si="44"/>
        <v>0</v>
      </c>
      <c r="V298" s="395"/>
      <c r="W298" s="395"/>
      <c r="X298" s="395"/>
      <c r="Y298" s="395"/>
      <c r="AA298" s="102"/>
      <c r="BA298" s="553"/>
    </row>
    <row r="299" spans="2:53" ht="18" customHeight="1" x14ac:dyDescent="0.35">
      <c r="B299" s="80"/>
      <c r="C299" s="119"/>
      <c r="D299" s="119"/>
      <c r="E299" s="202"/>
      <c r="F299" s="119"/>
      <c r="G299" s="120"/>
      <c r="H299" s="41"/>
      <c r="I299" s="41"/>
      <c r="J299" s="138"/>
      <c r="K299" s="291">
        <f t="shared" si="40"/>
        <v>0</v>
      </c>
      <c r="L299" s="327">
        <v>0</v>
      </c>
      <c r="M299" s="292">
        <f t="shared" si="39"/>
        <v>0</v>
      </c>
      <c r="N299" s="370"/>
      <c r="O299" s="150"/>
      <c r="P299" s="240"/>
      <c r="Q299" s="555"/>
      <c r="R299" s="556">
        <f t="shared" si="41"/>
        <v>0</v>
      </c>
      <c r="S299" s="556">
        <f t="shared" si="42"/>
        <v>0</v>
      </c>
      <c r="T299" s="556">
        <f t="shared" si="43"/>
        <v>0</v>
      </c>
      <c r="U299" s="556">
        <f t="shared" si="44"/>
        <v>0</v>
      </c>
      <c r="V299" s="395"/>
      <c r="W299" s="395"/>
      <c r="X299" s="395"/>
      <c r="Y299" s="395"/>
      <c r="AA299" s="102"/>
      <c r="BA299" s="553"/>
    </row>
    <row r="300" spans="2:53" ht="18" customHeight="1" x14ac:dyDescent="0.35">
      <c r="B300" s="80"/>
      <c r="C300" s="119"/>
      <c r="D300" s="119"/>
      <c r="E300" s="202"/>
      <c r="F300" s="119"/>
      <c r="G300" s="120"/>
      <c r="H300" s="41"/>
      <c r="I300" s="41"/>
      <c r="J300" s="138"/>
      <c r="K300" s="291">
        <f t="shared" si="40"/>
        <v>0</v>
      </c>
      <c r="L300" s="327">
        <v>0</v>
      </c>
      <c r="M300" s="292">
        <f t="shared" si="39"/>
        <v>0</v>
      </c>
      <c r="N300" s="370"/>
      <c r="O300" s="150"/>
      <c r="P300" s="240"/>
      <c r="Q300" s="555"/>
      <c r="R300" s="556">
        <f t="shared" si="41"/>
        <v>0</v>
      </c>
      <c r="S300" s="556">
        <f t="shared" si="42"/>
        <v>0</v>
      </c>
      <c r="T300" s="556">
        <f t="shared" si="43"/>
        <v>0</v>
      </c>
      <c r="U300" s="556">
        <f t="shared" si="44"/>
        <v>0</v>
      </c>
      <c r="V300" s="395"/>
      <c r="W300" s="395"/>
      <c r="X300" s="395"/>
      <c r="Y300" s="395"/>
      <c r="AA300" s="102"/>
      <c r="BA300" s="553"/>
    </row>
    <row r="301" spans="2:53" ht="18" customHeight="1" x14ac:dyDescent="0.35">
      <c r="B301" s="80"/>
      <c r="C301" s="119"/>
      <c r="D301" s="119"/>
      <c r="E301" s="202"/>
      <c r="F301" s="119"/>
      <c r="G301" s="120"/>
      <c r="H301" s="41"/>
      <c r="I301" s="41"/>
      <c r="J301" s="138"/>
      <c r="K301" s="291">
        <f t="shared" si="40"/>
        <v>0</v>
      </c>
      <c r="L301" s="327">
        <v>0</v>
      </c>
      <c r="M301" s="292">
        <f t="shared" si="39"/>
        <v>0</v>
      </c>
      <c r="N301" s="370"/>
      <c r="O301" s="150"/>
      <c r="P301" s="240"/>
      <c r="Q301" s="555"/>
      <c r="R301" s="556">
        <f t="shared" si="41"/>
        <v>0</v>
      </c>
      <c r="S301" s="556">
        <f t="shared" si="42"/>
        <v>0</v>
      </c>
      <c r="T301" s="556">
        <f t="shared" si="43"/>
        <v>0</v>
      </c>
      <c r="U301" s="556">
        <f t="shared" si="44"/>
        <v>0</v>
      </c>
      <c r="V301" s="395"/>
      <c r="W301" s="395"/>
      <c r="X301" s="395"/>
      <c r="Y301" s="395"/>
      <c r="AA301" s="102"/>
      <c r="BA301" s="553"/>
    </row>
    <row r="302" spans="2:53" ht="18" customHeight="1" x14ac:dyDescent="0.35">
      <c r="B302" s="80"/>
      <c r="C302" s="119"/>
      <c r="D302" s="119"/>
      <c r="E302" s="202"/>
      <c r="F302" s="119"/>
      <c r="G302" s="120"/>
      <c r="H302" s="41"/>
      <c r="I302" s="41"/>
      <c r="J302" s="138"/>
      <c r="K302" s="291">
        <f t="shared" si="40"/>
        <v>0</v>
      </c>
      <c r="L302" s="327">
        <v>0</v>
      </c>
      <c r="M302" s="292">
        <f t="shared" si="39"/>
        <v>0</v>
      </c>
      <c r="N302" s="370"/>
      <c r="O302" s="150"/>
      <c r="P302" s="240"/>
      <c r="Q302" s="555"/>
      <c r="R302" s="556">
        <f t="shared" si="41"/>
        <v>0</v>
      </c>
      <c r="S302" s="556">
        <f t="shared" si="42"/>
        <v>0</v>
      </c>
      <c r="T302" s="556">
        <f t="shared" si="43"/>
        <v>0</v>
      </c>
      <c r="U302" s="556">
        <f t="shared" si="44"/>
        <v>0</v>
      </c>
      <c r="V302" s="395"/>
      <c r="W302" s="395"/>
      <c r="X302" s="395"/>
      <c r="Y302" s="395"/>
      <c r="AA302" s="102"/>
      <c r="BA302" s="553"/>
    </row>
    <row r="303" spans="2:53" ht="18" customHeight="1" x14ac:dyDescent="0.35">
      <c r="B303" s="80"/>
      <c r="C303" s="119"/>
      <c r="D303" s="119"/>
      <c r="E303" s="202"/>
      <c r="F303" s="119"/>
      <c r="G303" s="120"/>
      <c r="H303" s="41"/>
      <c r="I303" s="41"/>
      <c r="J303" s="138"/>
      <c r="K303" s="291">
        <f t="shared" si="40"/>
        <v>0</v>
      </c>
      <c r="L303" s="327">
        <v>0</v>
      </c>
      <c r="M303" s="292">
        <f t="shared" si="39"/>
        <v>0</v>
      </c>
      <c r="N303" s="370"/>
      <c r="O303" s="150"/>
      <c r="P303" s="240"/>
      <c r="Q303" s="555"/>
      <c r="R303" s="556">
        <f t="shared" si="41"/>
        <v>0</v>
      </c>
      <c r="S303" s="556">
        <f t="shared" si="42"/>
        <v>0</v>
      </c>
      <c r="T303" s="556">
        <f t="shared" si="43"/>
        <v>0</v>
      </c>
      <c r="U303" s="556">
        <f t="shared" si="44"/>
        <v>0</v>
      </c>
      <c r="V303" s="395"/>
      <c r="W303" s="395"/>
      <c r="X303" s="395"/>
      <c r="Y303" s="395"/>
      <c r="AA303" s="102"/>
      <c r="BA303" s="553"/>
    </row>
    <row r="304" spans="2:53" ht="18" customHeight="1" x14ac:dyDescent="0.35">
      <c r="B304" s="80"/>
      <c r="C304" s="119"/>
      <c r="D304" s="119"/>
      <c r="E304" s="202"/>
      <c r="F304" s="119"/>
      <c r="G304" s="120"/>
      <c r="H304" s="41"/>
      <c r="I304" s="41"/>
      <c r="J304" s="138"/>
      <c r="K304" s="291">
        <f t="shared" si="40"/>
        <v>0</v>
      </c>
      <c r="L304" s="327">
        <v>0</v>
      </c>
      <c r="M304" s="292">
        <f t="shared" si="39"/>
        <v>0</v>
      </c>
      <c r="N304" s="370"/>
      <c r="O304" s="150"/>
      <c r="P304" s="240"/>
      <c r="Q304" s="555"/>
      <c r="R304" s="556">
        <f t="shared" si="41"/>
        <v>0</v>
      </c>
      <c r="S304" s="556">
        <f t="shared" si="42"/>
        <v>0</v>
      </c>
      <c r="T304" s="556">
        <f t="shared" si="43"/>
        <v>0</v>
      </c>
      <c r="U304" s="556">
        <f t="shared" si="44"/>
        <v>0</v>
      </c>
      <c r="V304" s="395"/>
      <c r="W304" s="395"/>
      <c r="X304" s="395"/>
      <c r="Y304" s="395"/>
      <c r="AA304" s="102"/>
      <c r="BA304" s="553"/>
    </row>
    <row r="305" spans="2:53" ht="18" customHeight="1" x14ac:dyDescent="0.35">
      <c r="B305" s="80"/>
      <c r="C305" s="119"/>
      <c r="D305" s="119"/>
      <c r="E305" s="202"/>
      <c r="F305" s="119"/>
      <c r="G305" s="120"/>
      <c r="H305" s="41"/>
      <c r="I305" s="41"/>
      <c r="J305" s="138"/>
      <c r="K305" s="291">
        <f t="shared" si="40"/>
        <v>0</v>
      </c>
      <c r="L305" s="327">
        <v>0</v>
      </c>
      <c r="M305" s="292">
        <f t="shared" si="39"/>
        <v>0</v>
      </c>
      <c r="N305" s="370"/>
      <c r="O305" s="150"/>
      <c r="P305" s="240"/>
      <c r="Q305" s="555"/>
      <c r="R305" s="556">
        <f t="shared" si="41"/>
        <v>0</v>
      </c>
      <c r="S305" s="556">
        <f t="shared" si="42"/>
        <v>0</v>
      </c>
      <c r="T305" s="556">
        <f t="shared" si="43"/>
        <v>0</v>
      </c>
      <c r="U305" s="556">
        <f t="shared" si="44"/>
        <v>0</v>
      </c>
      <c r="V305" s="395"/>
      <c r="W305" s="395"/>
      <c r="X305" s="395"/>
      <c r="Y305" s="395"/>
      <c r="AA305" s="102"/>
      <c r="BA305" s="553"/>
    </row>
    <row r="306" spans="2:53" ht="18" customHeight="1" x14ac:dyDescent="0.35">
      <c r="B306" s="80"/>
      <c r="C306" s="119"/>
      <c r="D306" s="119"/>
      <c r="E306" s="202"/>
      <c r="F306" s="119"/>
      <c r="G306" s="120"/>
      <c r="H306" s="41"/>
      <c r="I306" s="41"/>
      <c r="J306" s="138"/>
      <c r="K306" s="291">
        <f t="shared" si="40"/>
        <v>0</v>
      </c>
      <c r="L306" s="327">
        <v>0</v>
      </c>
      <c r="M306" s="292">
        <f t="shared" ref="M306:M369" si="45">IF(O306="X",0,L306*$M$8)</f>
        <v>0</v>
      </c>
      <c r="N306" s="370"/>
      <c r="O306" s="150"/>
      <c r="P306" s="240"/>
      <c r="Q306" s="555"/>
      <c r="R306" s="556">
        <f t="shared" si="41"/>
        <v>0</v>
      </c>
      <c r="S306" s="556">
        <f t="shared" si="42"/>
        <v>0</v>
      </c>
      <c r="T306" s="556">
        <f t="shared" si="43"/>
        <v>0</v>
      </c>
      <c r="U306" s="556">
        <f t="shared" si="44"/>
        <v>0</v>
      </c>
      <c r="V306" s="395"/>
      <c r="W306" s="395"/>
      <c r="X306" s="395"/>
      <c r="Y306" s="395"/>
      <c r="AA306" s="102"/>
      <c r="BA306" s="553"/>
    </row>
    <row r="307" spans="2:53" ht="18" customHeight="1" x14ac:dyDescent="0.35">
      <c r="B307" s="80"/>
      <c r="C307" s="119"/>
      <c r="D307" s="119"/>
      <c r="E307" s="202"/>
      <c r="F307" s="119"/>
      <c r="G307" s="120"/>
      <c r="H307" s="41"/>
      <c r="I307" s="41"/>
      <c r="J307" s="138"/>
      <c r="K307" s="291">
        <f t="shared" ref="K307:K370" si="46">J307*$M$8</f>
        <v>0</v>
      </c>
      <c r="L307" s="327">
        <v>0</v>
      </c>
      <c r="M307" s="292">
        <f t="shared" si="45"/>
        <v>0</v>
      </c>
      <c r="N307" s="370"/>
      <c r="O307" s="150"/>
      <c r="P307" s="240"/>
      <c r="Q307" s="555"/>
      <c r="R307" s="556">
        <f t="shared" ref="R307:R370" si="47">K307*$H$35</f>
        <v>0</v>
      </c>
      <c r="S307" s="556">
        <f t="shared" ref="S307:S370" si="48">M307*$H$44</f>
        <v>0</v>
      </c>
      <c r="T307" s="556">
        <f t="shared" ref="T307:T370" si="49">R307-K307</f>
        <v>0</v>
      </c>
      <c r="U307" s="556">
        <f t="shared" ref="U307:U370" si="50">S307-M307</f>
        <v>0</v>
      </c>
      <c r="V307" s="395"/>
      <c r="W307" s="395"/>
      <c r="X307" s="395"/>
      <c r="Y307" s="395"/>
      <c r="AA307" s="102"/>
      <c r="BA307" s="553"/>
    </row>
    <row r="308" spans="2:53" ht="18" customHeight="1" x14ac:dyDescent="0.35">
      <c r="B308" s="80"/>
      <c r="C308" s="119"/>
      <c r="D308" s="119"/>
      <c r="E308" s="202"/>
      <c r="F308" s="119"/>
      <c r="G308" s="120"/>
      <c r="H308" s="41"/>
      <c r="I308" s="41"/>
      <c r="J308" s="138"/>
      <c r="K308" s="291">
        <f t="shared" si="46"/>
        <v>0</v>
      </c>
      <c r="L308" s="327">
        <v>0</v>
      </c>
      <c r="M308" s="292">
        <f t="shared" si="45"/>
        <v>0</v>
      </c>
      <c r="N308" s="370"/>
      <c r="O308" s="150"/>
      <c r="P308" s="240"/>
      <c r="Q308" s="555"/>
      <c r="R308" s="556">
        <f t="shared" si="47"/>
        <v>0</v>
      </c>
      <c r="S308" s="556">
        <f t="shared" si="48"/>
        <v>0</v>
      </c>
      <c r="T308" s="556">
        <f t="shared" si="49"/>
        <v>0</v>
      </c>
      <c r="U308" s="556">
        <f t="shared" si="50"/>
        <v>0</v>
      </c>
      <c r="V308" s="395"/>
      <c r="W308" s="395"/>
      <c r="X308" s="395"/>
      <c r="Y308" s="395"/>
      <c r="AA308" s="102"/>
      <c r="BA308" s="553"/>
    </row>
    <row r="309" spans="2:53" ht="18" customHeight="1" x14ac:dyDescent="0.35">
      <c r="B309" s="80"/>
      <c r="C309" s="119"/>
      <c r="D309" s="119"/>
      <c r="E309" s="202"/>
      <c r="F309" s="119"/>
      <c r="G309" s="120"/>
      <c r="H309" s="41"/>
      <c r="I309" s="41"/>
      <c r="J309" s="138"/>
      <c r="K309" s="291">
        <f t="shared" si="46"/>
        <v>0</v>
      </c>
      <c r="L309" s="327">
        <v>0</v>
      </c>
      <c r="M309" s="292">
        <f t="shared" si="45"/>
        <v>0</v>
      </c>
      <c r="N309" s="370"/>
      <c r="O309" s="150"/>
      <c r="P309" s="240"/>
      <c r="Q309" s="555"/>
      <c r="R309" s="556">
        <f t="shared" si="47"/>
        <v>0</v>
      </c>
      <c r="S309" s="556">
        <f t="shared" si="48"/>
        <v>0</v>
      </c>
      <c r="T309" s="556">
        <f t="shared" si="49"/>
        <v>0</v>
      </c>
      <c r="U309" s="556">
        <f t="shared" si="50"/>
        <v>0</v>
      </c>
      <c r="V309" s="395"/>
      <c r="W309" s="395"/>
      <c r="X309" s="395"/>
      <c r="Y309" s="395"/>
      <c r="AA309" s="102"/>
      <c r="BA309" s="553"/>
    </row>
    <row r="310" spans="2:53" ht="18" customHeight="1" x14ac:dyDescent="0.35">
      <c r="B310" s="80"/>
      <c r="C310" s="119"/>
      <c r="D310" s="119"/>
      <c r="E310" s="202"/>
      <c r="F310" s="119"/>
      <c r="G310" s="120"/>
      <c r="H310" s="41"/>
      <c r="I310" s="41"/>
      <c r="J310" s="138"/>
      <c r="K310" s="291">
        <f t="shared" si="46"/>
        <v>0</v>
      </c>
      <c r="L310" s="327">
        <v>0</v>
      </c>
      <c r="M310" s="292">
        <f t="shared" si="45"/>
        <v>0</v>
      </c>
      <c r="N310" s="370"/>
      <c r="O310" s="150"/>
      <c r="P310" s="240"/>
      <c r="Q310" s="555"/>
      <c r="R310" s="556">
        <f t="shared" si="47"/>
        <v>0</v>
      </c>
      <c r="S310" s="556">
        <f t="shared" si="48"/>
        <v>0</v>
      </c>
      <c r="T310" s="556">
        <f t="shared" si="49"/>
        <v>0</v>
      </c>
      <c r="U310" s="556">
        <f t="shared" si="50"/>
        <v>0</v>
      </c>
      <c r="V310" s="395"/>
      <c r="W310" s="395"/>
      <c r="X310" s="395"/>
      <c r="Y310" s="395"/>
      <c r="AA310" s="102"/>
      <c r="BA310" s="553"/>
    </row>
    <row r="311" spans="2:53" ht="18" customHeight="1" x14ac:dyDescent="0.35">
      <c r="B311" s="80"/>
      <c r="C311" s="119"/>
      <c r="D311" s="119"/>
      <c r="E311" s="202"/>
      <c r="F311" s="119"/>
      <c r="G311" s="120"/>
      <c r="H311" s="41"/>
      <c r="I311" s="41"/>
      <c r="J311" s="138"/>
      <c r="K311" s="291">
        <f t="shared" si="46"/>
        <v>0</v>
      </c>
      <c r="L311" s="327">
        <v>0</v>
      </c>
      <c r="M311" s="292">
        <f t="shared" si="45"/>
        <v>0</v>
      </c>
      <c r="N311" s="370"/>
      <c r="O311" s="150"/>
      <c r="P311" s="240"/>
      <c r="Q311" s="555"/>
      <c r="R311" s="556">
        <f t="shared" si="47"/>
        <v>0</v>
      </c>
      <c r="S311" s="556">
        <f t="shared" si="48"/>
        <v>0</v>
      </c>
      <c r="T311" s="556">
        <f t="shared" si="49"/>
        <v>0</v>
      </c>
      <c r="U311" s="556">
        <f t="shared" si="50"/>
        <v>0</v>
      </c>
      <c r="V311" s="395"/>
      <c r="W311" s="395"/>
      <c r="X311" s="395"/>
      <c r="Y311" s="395"/>
      <c r="AA311" s="102"/>
      <c r="BA311" s="553"/>
    </row>
    <row r="312" spans="2:53" ht="18" customHeight="1" x14ac:dyDescent="0.35">
      <c r="B312" s="80"/>
      <c r="C312" s="119"/>
      <c r="D312" s="119"/>
      <c r="E312" s="202"/>
      <c r="F312" s="119"/>
      <c r="G312" s="120"/>
      <c r="H312" s="41"/>
      <c r="I312" s="41"/>
      <c r="J312" s="138"/>
      <c r="K312" s="291">
        <f t="shared" si="46"/>
        <v>0</v>
      </c>
      <c r="L312" s="327">
        <v>0</v>
      </c>
      <c r="M312" s="292">
        <f t="shared" si="45"/>
        <v>0</v>
      </c>
      <c r="N312" s="370"/>
      <c r="O312" s="150"/>
      <c r="P312" s="240"/>
      <c r="Q312" s="555"/>
      <c r="R312" s="556">
        <f t="shared" si="47"/>
        <v>0</v>
      </c>
      <c r="S312" s="556">
        <f t="shared" si="48"/>
        <v>0</v>
      </c>
      <c r="T312" s="556">
        <f t="shared" si="49"/>
        <v>0</v>
      </c>
      <c r="U312" s="556">
        <f t="shared" si="50"/>
        <v>0</v>
      </c>
      <c r="V312" s="395"/>
      <c r="W312" s="395"/>
      <c r="X312" s="395"/>
      <c r="Y312" s="395"/>
      <c r="AA312" s="102"/>
      <c r="BA312" s="553"/>
    </row>
    <row r="313" spans="2:53" ht="18" customHeight="1" x14ac:dyDescent="0.35">
      <c r="B313" s="80"/>
      <c r="C313" s="119"/>
      <c r="D313" s="119"/>
      <c r="E313" s="202"/>
      <c r="F313" s="119"/>
      <c r="G313" s="120"/>
      <c r="H313" s="41"/>
      <c r="I313" s="41"/>
      <c r="J313" s="138"/>
      <c r="K313" s="291">
        <f t="shared" si="46"/>
        <v>0</v>
      </c>
      <c r="L313" s="327">
        <v>0</v>
      </c>
      <c r="M313" s="292">
        <f t="shared" si="45"/>
        <v>0</v>
      </c>
      <c r="N313" s="370"/>
      <c r="O313" s="150"/>
      <c r="P313" s="240"/>
      <c r="Q313" s="555"/>
      <c r="R313" s="556">
        <f t="shared" si="47"/>
        <v>0</v>
      </c>
      <c r="S313" s="556">
        <f t="shared" si="48"/>
        <v>0</v>
      </c>
      <c r="T313" s="556">
        <f t="shared" si="49"/>
        <v>0</v>
      </c>
      <c r="U313" s="556">
        <f t="shared" si="50"/>
        <v>0</v>
      </c>
      <c r="V313" s="395"/>
      <c r="W313" s="395"/>
      <c r="X313" s="395"/>
      <c r="Y313" s="395"/>
      <c r="AA313" s="102"/>
      <c r="BA313" s="553"/>
    </row>
    <row r="314" spans="2:53" ht="18" customHeight="1" x14ac:dyDescent="0.35">
      <c r="B314" s="80"/>
      <c r="C314" s="119"/>
      <c r="D314" s="119"/>
      <c r="E314" s="202"/>
      <c r="F314" s="119"/>
      <c r="G314" s="120"/>
      <c r="H314" s="41"/>
      <c r="I314" s="41"/>
      <c r="J314" s="138"/>
      <c r="K314" s="291">
        <f t="shared" si="46"/>
        <v>0</v>
      </c>
      <c r="L314" s="327">
        <v>0</v>
      </c>
      <c r="M314" s="292">
        <f t="shared" si="45"/>
        <v>0</v>
      </c>
      <c r="N314" s="370"/>
      <c r="O314" s="150"/>
      <c r="P314" s="240"/>
      <c r="Q314" s="555"/>
      <c r="R314" s="556">
        <f t="shared" si="47"/>
        <v>0</v>
      </c>
      <c r="S314" s="556">
        <f t="shared" si="48"/>
        <v>0</v>
      </c>
      <c r="T314" s="556">
        <f t="shared" si="49"/>
        <v>0</v>
      </c>
      <c r="U314" s="556">
        <f t="shared" si="50"/>
        <v>0</v>
      </c>
      <c r="V314" s="395"/>
      <c r="W314" s="395"/>
      <c r="X314" s="395"/>
      <c r="Y314" s="395"/>
      <c r="AA314" s="102"/>
      <c r="BA314" s="553"/>
    </row>
    <row r="315" spans="2:53" ht="18" customHeight="1" x14ac:dyDescent="0.35">
      <c r="B315" s="80"/>
      <c r="C315" s="119"/>
      <c r="D315" s="119"/>
      <c r="E315" s="202"/>
      <c r="F315" s="119"/>
      <c r="G315" s="120"/>
      <c r="H315" s="41"/>
      <c r="I315" s="41"/>
      <c r="J315" s="138"/>
      <c r="K315" s="291">
        <f t="shared" si="46"/>
        <v>0</v>
      </c>
      <c r="L315" s="327">
        <v>0</v>
      </c>
      <c r="M315" s="292">
        <f t="shared" si="45"/>
        <v>0</v>
      </c>
      <c r="N315" s="370"/>
      <c r="O315" s="150"/>
      <c r="P315" s="240"/>
      <c r="Q315" s="555"/>
      <c r="R315" s="556">
        <f t="shared" si="47"/>
        <v>0</v>
      </c>
      <c r="S315" s="556">
        <f t="shared" si="48"/>
        <v>0</v>
      </c>
      <c r="T315" s="556">
        <f t="shared" si="49"/>
        <v>0</v>
      </c>
      <c r="U315" s="556">
        <f t="shared" si="50"/>
        <v>0</v>
      </c>
      <c r="V315" s="395"/>
      <c r="W315" s="395"/>
      <c r="X315" s="395"/>
      <c r="Y315" s="395"/>
      <c r="AA315" s="102"/>
      <c r="BA315" s="553"/>
    </row>
    <row r="316" spans="2:53" ht="18" customHeight="1" x14ac:dyDescent="0.35">
      <c r="B316" s="80"/>
      <c r="C316" s="119"/>
      <c r="D316" s="119"/>
      <c r="E316" s="202"/>
      <c r="F316" s="119"/>
      <c r="G316" s="120"/>
      <c r="H316" s="41"/>
      <c r="I316" s="41"/>
      <c r="J316" s="138"/>
      <c r="K316" s="291">
        <f t="shared" si="46"/>
        <v>0</v>
      </c>
      <c r="L316" s="327">
        <v>0</v>
      </c>
      <c r="M316" s="292">
        <f t="shared" si="45"/>
        <v>0</v>
      </c>
      <c r="N316" s="370"/>
      <c r="O316" s="150"/>
      <c r="P316" s="240"/>
      <c r="Q316" s="555"/>
      <c r="R316" s="556">
        <f t="shared" si="47"/>
        <v>0</v>
      </c>
      <c r="S316" s="556">
        <f t="shared" si="48"/>
        <v>0</v>
      </c>
      <c r="T316" s="556">
        <f t="shared" si="49"/>
        <v>0</v>
      </c>
      <c r="U316" s="556">
        <f t="shared" si="50"/>
        <v>0</v>
      </c>
      <c r="V316" s="395"/>
      <c r="W316" s="395"/>
      <c r="X316" s="395"/>
      <c r="Y316" s="395"/>
      <c r="AA316" s="102"/>
      <c r="BA316" s="553"/>
    </row>
    <row r="317" spans="2:53" ht="18" customHeight="1" x14ac:dyDescent="0.35">
      <c r="B317" s="80"/>
      <c r="C317" s="119"/>
      <c r="D317" s="119"/>
      <c r="E317" s="202"/>
      <c r="F317" s="119"/>
      <c r="G317" s="120"/>
      <c r="H317" s="41"/>
      <c r="I317" s="41"/>
      <c r="J317" s="138"/>
      <c r="K317" s="291">
        <f t="shared" si="46"/>
        <v>0</v>
      </c>
      <c r="L317" s="327">
        <v>0</v>
      </c>
      <c r="M317" s="292">
        <f t="shared" si="45"/>
        <v>0</v>
      </c>
      <c r="N317" s="370"/>
      <c r="O317" s="150"/>
      <c r="P317" s="240"/>
      <c r="Q317" s="555"/>
      <c r="R317" s="556">
        <f t="shared" si="47"/>
        <v>0</v>
      </c>
      <c r="S317" s="556">
        <f t="shared" si="48"/>
        <v>0</v>
      </c>
      <c r="T317" s="556">
        <f t="shared" si="49"/>
        <v>0</v>
      </c>
      <c r="U317" s="556">
        <f t="shared" si="50"/>
        <v>0</v>
      </c>
      <c r="V317" s="395"/>
      <c r="W317" s="395"/>
      <c r="X317" s="395"/>
      <c r="Y317" s="395"/>
      <c r="AA317" s="102"/>
      <c r="BA317" s="553"/>
    </row>
    <row r="318" spans="2:53" ht="18" customHeight="1" x14ac:dyDescent="0.35">
      <c r="B318" s="80"/>
      <c r="C318" s="119"/>
      <c r="D318" s="119"/>
      <c r="E318" s="202"/>
      <c r="F318" s="119"/>
      <c r="G318" s="120"/>
      <c r="H318" s="41"/>
      <c r="I318" s="41"/>
      <c r="J318" s="138"/>
      <c r="K318" s="291">
        <f t="shared" si="46"/>
        <v>0</v>
      </c>
      <c r="L318" s="327">
        <v>0</v>
      </c>
      <c r="M318" s="292">
        <f t="shared" si="45"/>
        <v>0</v>
      </c>
      <c r="N318" s="370"/>
      <c r="O318" s="150"/>
      <c r="P318" s="240"/>
      <c r="Q318" s="555"/>
      <c r="R318" s="556">
        <f t="shared" si="47"/>
        <v>0</v>
      </c>
      <c r="S318" s="556">
        <f t="shared" si="48"/>
        <v>0</v>
      </c>
      <c r="T318" s="556">
        <f t="shared" si="49"/>
        <v>0</v>
      </c>
      <c r="U318" s="556">
        <f t="shared" si="50"/>
        <v>0</v>
      </c>
      <c r="V318" s="395"/>
      <c r="W318" s="395"/>
      <c r="X318" s="395"/>
      <c r="Y318" s="395"/>
      <c r="AA318" s="102"/>
      <c r="BA318" s="553"/>
    </row>
    <row r="319" spans="2:53" ht="18" customHeight="1" x14ac:dyDescent="0.35">
      <c r="B319" s="80"/>
      <c r="C319" s="119"/>
      <c r="D319" s="119"/>
      <c r="E319" s="202"/>
      <c r="F319" s="119"/>
      <c r="G319" s="120"/>
      <c r="H319" s="41"/>
      <c r="I319" s="41"/>
      <c r="J319" s="138"/>
      <c r="K319" s="291">
        <f t="shared" si="46"/>
        <v>0</v>
      </c>
      <c r="L319" s="327">
        <v>0</v>
      </c>
      <c r="M319" s="292">
        <f t="shared" si="45"/>
        <v>0</v>
      </c>
      <c r="N319" s="370"/>
      <c r="O319" s="150"/>
      <c r="P319" s="240"/>
      <c r="Q319" s="555"/>
      <c r="R319" s="556">
        <f t="shared" si="47"/>
        <v>0</v>
      </c>
      <c r="S319" s="556">
        <f t="shared" si="48"/>
        <v>0</v>
      </c>
      <c r="T319" s="556">
        <f t="shared" si="49"/>
        <v>0</v>
      </c>
      <c r="U319" s="556">
        <f t="shared" si="50"/>
        <v>0</v>
      </c>
      <c r="V319" s="395"/>
      <c r="W319" s="395"/>
      <c r="X319" s="395"/>
      <c r="Y319" s="395"/>
      <c r="AA319" s="102"/>
      <c r="BA319" s="553"/>
    </row>
    <row r="320" spans="2:53" ht="18" customHeight="1" x14ac:dyDescent="0.35">
      <c r="B320" s="80"/>
      <c r="C320" s="119"/>
      <c r="D320" s="119"/>
      <c r="E320" s="202"/>
      <c r="F320" s="119"/>
      <c r="G320" s="120"/>
      <c r="H320" s="41"/>
      <c r="I320" s="41"/>
      <c r="J320" s="138"/>
      <c r="K320" s="291">
        <f t="shared" si="46"/>
        <v>0</v>
      </c>
      <c r="L320" s="327">
        <v>0</v>
      </c>
      <c r="M320" s="292">
        <f t="shared" si="45"/>
        <v>0</v>
      </c>
      <c r="N320" s="370"/>
      <c r="O320" s="150"/>
      <c r="P320" s="240"/>
      <c r="Q320" s="555"/>
      <c r="R320" s="556">
        <f t="shared" si="47"/>
        <v>0</v>
      </c>
      <c r="S320" s="556">
        <f t="shared" si="48"/>
        <v>0</v>
      </c>
      <c r="T320" s="556">
        <f t="shared" si="49"/>
        <v>0</v>
      </c>
      <c r="U320" s="556">
        <f t="shared" si="50"/>
        <v>0</v>
      </c>
      <c r="V320" s="395"/>
      <c r="W320" s="395"/>
      <c r="X320" s="395"/>
      <c r="Y320" s="395"/>
      <c r="AA320" s="102"/>
      <c r="BA320" s="553"/>
    </row>
    <row r="321" spans="2:53" ht="18" customHeight="1" x14ac:dyDescent="0.35">
      <c r="B321" s="80"/>
      <c r="C321" s="119"/>
      <c r="D321" s="119"/>
      <c r="E321" s="202"/>
      <c r="F321" s="119"/>
      <c r="G321" s="120"/>
      <c r="H321" s="41"/>
      <c r="I321" s="41"/>
      <c r="J321" s="138"/>
      <c r="K321" s="291">
        <f t="shared" si="46"/>
        <v>0</v>
      </c>
      <c r="L321" s="327">
        <v>0</v>
      </c>
      <c r="M321" s="292">
        <f t="shared" si="45"/>
        <v>0</v>
      </c>
      <c r="N321" s="370"/>
      <c r="O321" s="150"/>
      <c r="P321" s="240"/>
      <c r="Q321" s="555"/>
      <c r="R321" s="556">
        <f t="shared" si="47"/>
        <v>0</v>
      </c>
      <c r="S321" s="556">
        <f t="shared" si="48"/>
        <v>0</v>
      </c>
      <c r="T321" s="556">
        <f t="shared" si="49"/>
        <v>0</v>
      </c>
      <c r="U321" s="556">
        <f t="shared" si="50"/>
        <v>0</v>
      </c>
      <c r="V321" s="395"/>
      <c r="W321" s="395"/>
      <c r="X321" s="395"/>
      <c r="Y321" s="395"/>
      <c r="AA321" s="102"/>
      <c r="BA321" s="553"/>
    </row>
    <row r="322" spans="2:53" ht="18" customHeight="1" x14ac:dyDescent="0.35">
      <c r="B322" s="80"/>
      <c r="C322" s="119"/>
      <c r="D322" s="119"/>
      <c r="E322" s="202"/>
      <c r="F322" s="119"/>
      <c r="G322" s="120"/>
      <c r="H322" s="41"/>
      <c r="I322" s="41"/>
      <c r="J322" s="138"/>
      <c r="K322" s="291">
        <f t="shared" si="46"/>
        <v>0</v>
      </c>
      <c r="L322" s="327">
        <v>0</v>
      </c>
      <c r="M322" s="292">
        <f t="shared" si="45"/>
        <v>0</v>
      </c>
      <c r="N322" s="370"/>
      <c r="O322" s="150"/>
      <c r="P322" s="240"/>
      <c r="Q322" s="555"/>
      <c r="R322" s="556">
        <f t="shared" si="47"/>
        <v>0</v>
      </c>
      <c r="S322" s="556">
        <f t="shared" si="48"/>
        <v>0</v>
      </c>
      <c r="T322" s="556">
        <f t="shared" si="49"/>
        <v>0</v>
      </c>
      <c r="U322" s="556">
        <f t="shared" si="50"/>
        <v>0</v>
      </c>
      <c r="V322" s="395"/>
      <c r="W322" s="395"/>
      <c r="X322" s="395"/>
      <c r="Y322" s="395"/>
      <c r="AA322" s="102"/>
      <c r="BA322" s="553"/>
    </row>
    <row r="323" spans="2:53" ht="18" customHeight="1" x14ac:dyDescent="0.35">
      <c r="B323" s="80"/>
      <c r="C323" s="119"/>
      <c r="D323" s="119"/>
      <c r="E323" s="202"/>
      <c r="F323" s="119"/>
      <c r="G323" s="120"/>
      <c r="H323" s="41"/>
      <c r="I323" s="41"/>
      <c r="J323" s="138"/>
      <c r="K323" s="291">
        <f t="shared" si="46"/>
        <v>0</v>
      </c>
      <c r="L323" s="327">
        <v>0</v>
      </c>
      <c r="M323" s="292">
        <f t="shared" si="45"/>
        <v>0</v>
      </c>
      <c r="N323" s="370"/>
      <c r="O323" s="150"/>
      <c r="P323" s="240"/>
      <c r="Q323" s="555"/>
      <c r="R323" s="556">
        <f t="shared" si="47"/>
        <v>0</v>
      </c>
      <c r="S323" s="556">
        <f t="shared" si="48"/>
        <v>0</v>
      </c>
      <c r="T323" s="556">
        <f t="shared" si="49"/>
        <v>0</v>
      </c>
      <c r="U323" s="556">
        <f t="shared" si="50"/>
        <v>0</v>
      </c>
      <c r="V323" s="395"/>
      <c r="W323" s="395"/>
      <c r="X323" s="395"/>
      <c r="Y323" s="395"/>
      <c r="AA323" s="102"/>
      <c r="BA323" s="553"/>
    </row>
    <row r="324" spans="2:53" ht="18" customHeight="1" x14ac:dyDescent="0.35">
      <c r="B324" s="80"/>
      <c r="C324" s="119"/>
      <c r="D324" s="119"/>
      <c r="E324" s="202"/>
      <c r="F324" s="119"/>
      <c r="G324" s="120"/>
      <c r="H324" s="41"/>
      <c r="I324" s="41"/>
      <c r="J324" s="138"/>
      <c r="K324" s="291">
        <f t="shared" si="46"/>
        <v>0</v>
      </c>
      <c r="L324" s="327">
        <v>0</v>
      </c>
      <c r="M324" s="292">
        <f t="shared" si="45"/>
        <v>0</v>
      </c>
      <c r="N324" s="370"/>
      <c r="O324" s="150"/>
      <c r="P324" s="240"/>
      <c r="Q324" s="555"/>
      <c r="R324" s="556">
        <f t="shared" si="47"/>
        <v>0</v>
      </c>
      <c r="S324" s="556">
        <f t="shared" si="48"/>
        <v>0</v>
      </c>
      <c r="T324" s="556">
        <f t="shared" si="49"/>
        <v>0</v>
      </c>
      <c r="U324" s="556">
        <f t="shared" si="50"/>
        <v>0</v>
      </c>
      <c r="V324" s="395"/>
      <c r="W324" s="395"/>
      <c r="X324" s="395"/>
      <c r="Y324" s="395"/>
      <c r="AA324" s="102"/>
      <c r="BA324" s="553"/>
    </row>
    <row r="325" spans="2:53" ht="18" customHeight="1" x14ac:dyDescent="0.35">
      <c r="B325" s="80"/>
      <c r="C325" s="119"/>
      <c r="D325" s="119"/>
      <c r="E325" s="202"/>
      <c r="F325" s="119"/>
      <c r="G325" s="120"/>
      <c r="H325" s="41"/>
      <c r="I325" s="41"/>
      <c r="J325" s="138"/>
      <c r="K325" s="291">
        <f t="shared" si="46"/>
        <v>0</v>
      </c>
      <c r="L325" s="327">
        <v>0</v>
      </c>
      <c r="M325" s="292">
        <f t="shared" si="45"/>
        <v>0</v>
      </c>
      <c r="N325" s="370"/>
      <c r="O325" s="150"/>
      <c r="P325" s="240"/>
      <c r="Q325" s="555"/>
      <c r="R325" s="556">
        <f t="shared" si="47"/>
        <v>0</v>
      </c>
      <c r="S325" s="556">
        <f t="shared" si="48"/>
        <v>0</v>
      </c>
      <c r="T325" s="556">
        <f t="shared" si="49"/>
        <v>0</v>
      </c>
      <c r="U325" s="556">
        <f t="shared" si="50"/>
        <v>0</v>
      </c>
      <c r="V325" s="395"/>
      <c r="W325" s="395"/>
      <c r="X325" s="395"/>
      <c r="Y325" s="395"/>
      <c r="AA325" s="102"/>
      <c r="BA325" s="553"/>
    </row>
    <row r="326" spans="2:53" ht="18" customHeight="1" x14ac:dyDescent="0.35">
      <c r="B326" s="80"/>
      <c r="C326" s="119"/>
      <c r="D326" s="119"/>
      <c r="E326" s="202"/>
      <c r="F326" s="119"/>
      <c r="G326" s="120"/>
      <c r="H326" s="41"/>
      <c r="I326" s="41"/>
      <c r="J326" s="138"/>
      <c r="K326" s="291">
        <f t="shared" si="46"/>
        <v>0</v>
      </c>
      <c r="L326" s="327">
        <v>0</v>
      </c>
      <c r="M326" s="292">
        <f t="shared" si="45"/>
        <v>0</v>
      </c>
      <c r="N326" s="370"/>
      <c r="O326" s="150"/>
      <c r="P326" s="240"/>
      <c r="Q326" s="555"/>
      <c r="R326" s="556">
        <f t="shared" si="47"/>
        <v>0</v>
      </c>
      <c r="S326" s="556">
        <f t="shared" si="48"/>
        <v>0</v>
      </c>
      <c r="T326" s="556">
        <f t="shared" si="49"/>
        <v>0</v>
      </c>
      <c r="U326" s="556">
        <f t="shared" si="50"/>
        <v>0</v>
      </c>
      <c r="V326" s="395"/>
      <c r="W326" s="395"/>
      <c r="X326" s="395"/>
      <c r="Y326" s="395"/>
      <c r="AA326" s="102"/>
      <c r="BA326" s="553"/>
    </row>
    <row r="327" spans="2:53" ht="18" customHeight="1" x14ac:dyDescent="0.35">
      <c r="B327" s="80"/>
      <c r="C327" s="119"/>
      <c r="D327" s="119"/>
      <c r="E327" s="202"/>
      <c r="F327" s="119"/>
      <c r="G327" s="120"/>
      <c r="H327" s="41"/>
      <c r="I327" s="41"/>
      <c r="J327" s="138"/>
      <c r="K327" s="291">
        <f t="shared" si="46"/>
        <v>0</v>
      </c>
      <c r="L327" s="327">
        <v>0</v>
      </c>
      <c r="M327" s="292">
        <f t="shared" si="45"/>
        <v>0</v>
      </c>
      <c r="N327" s="370"/>
      <c r="O327" s="150"/>
      <c r="P327" s="240"/>
      <c r="Q327" s="555"/>
      <c r="R327" s="556">
        <f t="shared" si="47"/>
        <v>0</v>
      </c>
      <c r="S327" s="556">
        <f t="shared" si="48"/>
        <v>0</v>
      </c>
      <c r="T327" s="556">
        <f t="shared" si="49"/>
        <v>0</v>
      </c>
      <c r="U327" s="556">
        <f t="shared" si="50"/>
        <v>0</v>
      </c>
      <c r="V327" s="395"/>
      <c r="W327" s="395"/>
      <c r="X327" s="395"/>
      <c r="Y327" s="395"/>
      <c r="AA327" s="102"/>
      <c r="BA327" s="553"/>
    </row>
    <row r="328" spans="2:53" ht="18" customHeight="1" x14ac:dyDescent="0.35">
      <c r="B328" s="80"/>
      <c r="C328" s="119"/>
      <c r="D328" s="119"/>
      <c r="E328" s="202"/>
      <c r="F328" s="119"/>
      <c r="G328" s="120"/>
      <c r="H328" s="41"/>
      <c r="I328" s="41"/>
      <c r="J328" s="138"/>
      <c r="K328" s="291">
        <f t="shared" si="46"/>
        <v>0</v>
      </c>
      <c r="L328" s="327">
        <v>0</v>
      </c>
      <c r="M328" s="292">
        <f t="shared" si="45"/>
        <v>0</v>
      </c>
      <c r="N328" s="370"/>
      <c r="O328" s="150"/>
      <c r="P328" s="240"/>
      <c r="Q328" s="555"/>
      <c r="R328" s="556">
        <f t="shared" si="47"/>
        <v>0</v>
      </c>
      <c r="S328" s="556">
        <f t="shared" si="48"/>
        <v>0</v>
      </c>
      <c r="T328" s="556">
        <f t="shared" si="49"/>
        <v>0</v>
      </c>
      <c r="U328" s="556">
        <f t="shared" si="50"/>
        <v>0</v>
      </c>
      <c r="V328" s="395"/>
      <c r="W328" s="395"/>
      <c r="X328" s="395"/>
      <c r="Y328" s="395"/>
      <c r="AA328" s="102"/>
      <c r="BA328" s="553"/>
    </row>
    <row r="329" spans="2:53" ht="18" customHeight="1" x14ac:dyDescent="0.35">
      <c r="B329" s="80"/>
      <c r="C329" s="119"/>
      <c r="D329" s="119"/>
      <c r="E329" s="202"/>
      <c r="F329" s="119"/>
      <c r="G329" s="120"/>
      <c r="H329" s="41"/>
      <c r="I329" s="41"/>
      <c r="J329" s="138"/>
      <c r="K329" s="291">
        <f t="shared" si="46"/>
        <v>0</v>
      </c>
      <c r="L329" s="327">
        <v>0</v>
      </c>
      <c r="M329" s="292">
        <f t="shared" si="45"/>
        <v>0</v>
      </c>
      <c r="N329" s="370"/>
      <c r="O329" s="150"/>
      <c r="P329" s="240"/>
      <c r="Q329" s="555"/>
      <c r="R329" s="556">
        <f t="shared" si="47"/>
        <v>0</v>
      </c>
      <c r="S329" s="556">
        <f t="shared" si="48"/>
        <v>0</v>
      </c>
      <c r="T329" s="556">
        <f t="shared" si="49"/>
        <v>0</v>
      </c>
      <c r="U329" s="556">
        <f t="shared" si="50"/>
        <v>0</v>
      </c>
      <c r="V329" s="395"/>
      <c r="W329" s="395"/>
      <c r="X329" s="395"/>
      <c r="Y329" s="395"/>
      <c r="AA329" s="102"/>
      <c r="BA329" s="553"/>
    </row>
    <row r="330" spans="2:53" ht="18" customHeight="1" x14ac:dyDescent="0.35">
      <c r="B330" s="80"/>
      <c r="C330" s="119"/>
      <c r="D330" s="119"/>
      <c r="E330" s="202"/>
      <c r="F330" s="119"/>
      <c r="G330" s="120"/>
      <c r="H330" s="41"/>
      <c r="I330" s="41"/>
      <c r="J330" s="138"/>
      <c r="K330" s="291">
        <f t="shared" si="46"/>
        <v>0</v>
      </c>
      <c r="L330" s="327">
        <v>0</v>
      </c>
      <c r="M330" s="292">
        <f t="shared" si="45"/>
        <v>0</v>
      </c>
      <c r="N330" s="370"/>
      <c r="O330" s="150"/>
      <c r="P330" s="240"/>
      <c r="Q330" s="555"/>
      <c r="R330" s="556">
        <f t="shared" si="47"/>
        <v>0</v>
      </c>
      <c r="S330" s="556">
        <f t="shared" si="48"/>
        <v>0</v>
      </c>
      <c r="T330" s="556">
        <f t="shared" si="49"/>
        <v>0</v>
      </c>
      <c r="U330" s="556">
        <f t="shared" si="50"/>
        <v>0</v>
      </c>
      <c r="V330" s="395"/>
      <c r="W330" s="395"/>
      <c r="X330" s="395"/>
      <c r="Y330" s="395"/>
      <c r="AA330" s="102"/>
      <c r="BA330" s="553"/>
    </row>
    <row r="331" spans="2:53" ht="18" customHeight="1" x14ac:dyDescent="0.35">
      <c r="B331" s="80"/>
      <c r="C331" s="119"/>
      <c r="D331" s="119"/>
      <c r="E331" s="202"/>
      <c r="F331" s="119"/>
      <c r="G331" s="120"/>
      <c r="H331" s="41"/>
      <c r="I331" s="41"/>
      <c r="J331" s="138"/>
      <c r="K331" s="291">
        <f t="shared" si="46"/>
        <v>0</v>
      </c>
      <c r="L331" s="327">
        <v>0</v>
      </c>
      <c r="M331" s="292">
        <f t="shared" si="45"/>
        <v>0</v>
      </c>
      <c r="N331" s="370"/>
      <c r="O331" s="150"/>
      <c r="P331" s="240"/>
      <c r="Q331" s="555"/>
      <c r="R331" s="556">
        <f t="shared" si="47"/>
        <v>0</v>
      </c>
      <c r="S331" s="556">
        <f t="shared" si="48"/>
        <v>0</v>
      </c>
      <c r="T331" s="556">
        <f t="shared" si="49"/>
        <v>0</v>
      </c>
      <c r="U331" s="556">
        <f t="shared" si="50"/>
        <v>0</v>
      </c>
      <c r="V331" s="395"/>
      <c r="W331" s="395"/>
      <c r="X331" s="395"/>
      <c r="Y331" s="395"/>
      <c r="AA331" s="102"/>
      <c r="BA331" s="553"/>
    </row>
    <row r="332" spans="2:53" ht="18" customHeight="1" x14ac:dyDescent="0.35">
      <c r="B332" s="80"/>
      <c r="C332" s="119"/>
      <c r="D332" s="119"/>
      <c r="E332" s="202"/>
      <c r="F332" s="119"/>
      <c r="G332" s="120"/>
      <c r="H332" s="41"/>
      <c r="I332" s="41"/>
      <c r="J332" s="138"/>
      <c r="K332" s="291">
        <f t="shared" si="46"/>
        <v>0</v>
      </c>
      <c r="L332" s="327">
        <v>0</v>
      </c>
      <c r="M332" s="292">
        <f t="shared" si="45"/>
        <v>0</v>
      </c>
      <c r="N332" s="370"/>
      <c r="O332" s="150"/>
      <c r="P332" s="240"/>
      <c r="Q332" s="555"/>
      <c r="R332" s="556">
        <f t="shared" si="47"/>
        <v>0</v>
      </c>
      <c r="S332" s="556">
        <f t="shared" si="48"/>
        <v>0</v>
      </c>
      <c r="T332" s="556">
        <f t="shared" si="49"/>
        <v>0</v>
      </c>
      <c r="U332" s="556">
        <f t="shared" si="50"/>
        <v>0</v>
      </c>
      <c r="V332" s="395"/>
      <c r="W332" s="395"/>
      <c r="X332" s="395"/>
      <c r="Y332" s="395"/>
      <c r="AA332" s="102"/>
      <c r="BA332" s="553"/>
    </row>
    <row r="333" spans="2:53" ht="18" customHeight="1" x14ac:dyDescent="0.35">
      <c r="B333" s="80"/>
      <c r="C333" s="119"/>
      <c r="D333" s="119"/>
      <c r="E333" s="202"/>
      <c r="F333" s="119"/>
      <c r="G333" s="120"/>
      <c r="H333" s="41"/>
      <c r="I333" s="41"/>
      <c r="J333" s="138"/>
      <c r="K333" s="291">
        <f t="shared" si="46"/>
        <v>0</v>
      </c>
      <c r="L333" s="327">
        <v>0</v>
      </c>
      <c r="M333" s="292">
        <f t="shared" si="45"/>
        <v>0</v>
      </c>
      <c r="N333" s="370"/>
      <c r="O333" s="150"/>
      <c r="P333" s="240"/>
      <c r="Q333" s="555"/>
      <c r="R333" s="556">
        <f t="shared" si="47"/>
        <v>0</v>
      </c>
      <c r="S333" s="556">
        <f t="shared" si="48"/>
        <v>0</v>
      </c>
      <c r="T333" s="556">
        <f t="shared" si="49"/>
        <v>0</v>
      </c>
      <c r="U333" s="556">
        <f t="shared" si="50"/>
        <v>0</v>
      </c>
      <c r="V333" s="395"/>
      <c r="W333" s="395"/>
      <c r="X333" s="395"/>
      <c r="Y333" s="395"/>
      <c r="AA333" s="102"/>
      <c r="BA333" s="553"/>
    </row>
    <row r="334" spans="2:53" ht="18" customHeight="1" x14ac:dyDescent="0.35">
      <c r="B334" s="80"/>
      <c r="C334" s="119"/>
      <c r="D334" s="119"/>
      <c r="E334" s="202"/>
      <c r="F334" s="119"/>
      <c r="G334" s="120"/>
      <c r="H334" s="41"/>
      <c r="I334" s="41"/>
      <c r="J334" s="138"/>
      <c r="K334" s="291">
        <f t="shared" si="46"/>
        <v>0</v>
      </c>
      <c r="L334" s="327">
        <v>0</v>
      </c>
      <c r="M334" s="292">
        <f t="shared" si="45"/>
        <v>0</v>
      </c>
      <c r="N334" s="370"/>
      <c r="O334" s="150"/>
      <c r="P334" s="240"/>
      <c r="Q334" s="555"/>
      <c r="R334" s="556">
        <f t="shared" si="47"/>
        <v>0</v>
      </c>
      <c r="S334" s="556">
        <f t="shared" si="48"/>
        <v>0</v>
      </c>
      <c r="T334" s="556">
        <f t="shared" si="49"/>
        <v>0</v>
      </c>
      <c r="U334" s="556">
        <f t="shared" si="50"/>
        <v>0</v>
      </c>
      <c r="V334" s="395"/>
      <c r="W334" s="395"/>
      <c r="X334" s="395"/>
      <c r="Y334" s="395"/>
      <c r="AA334" s="102"/>
      <c r="BA334" s="553"/>
    </row>
    <row r="335" spans="2:53" ht="18" customHeight="1" x14ac:dyDescent="0.35">
      <c r="B335" s="80"/>
      <c r="C335" s="119"/>
      <c r="D335" s="119"/>
      <c r="E335" s="202"/>
      <c r="F335" s="119"/>
      <c r="G335" s="120"/>
      <c r="H335" s="41"/>
      <c r="I335" s="41"/>
      <c r="J335" s="138"/>
      <c r="K335" s="291">
        <f t="shared" si="46"/>
        <v>0</v>
      </c>
      <c r="L335" s="327">
        <v>0</v>
      </c>
      <c r="M335" s="292">
        <f t="shared" si="45"/>
        <v>0</v>
      </c>
      <c r="N335" s="370"/>
      <c r="O335" s="150"/>
      <c r="P335" s="240"/>
      <c r="Q335" s="555"/>
      <c r="R335" s="556">
        <f t="shared" si="47"/>
        <v>0</v>
      </c>
      <c r="S335" s="556">
        <f t="shared" si="48"/>
        <v>0</v>
      </c>
      <c r="T335" s="556">
        <f t="shared" si="49"/>
        <v>0</v>
      </c>
      <c r="U335" s="556">
        <f t="shared" si="50"/>
        <v>0</v>
      </c>
      <c r="V335" s="395"/>
      <c r="W335" s="395"/>
      <c r="X335" s="395"/>
      <c r="Y335" s="395"/>
      <c r="AA335" s="102"/>
      <c r="BA335" s="553"/>
    </row>
    <row r="336" spans="2:53" ht="18" customHeight="1" x14ac:dyDescent="0.35">
      <c r="B336" s="80"/>
      <c r="C336" s="119"/>
      <c r="D336" s="119"/>
      <c r="E336" s="202"/>
      <c r="F336" s="119"/>
      <c r="G336" s="120"/>
      <c r="H336" s="41"/>
      <c r="I336" s="41"/>
      <c r="J336" s="138"/>
      <c r="K336" s="291">
        <f t="shared" si="46"/>
        <v>0</v>
      </c>
      <c r="L336" s="327">
        <v>0</v>
      </c>
      <c r="M336" s="292">
        <f t="shared" si="45"/>
        <v>0</v>
      </c>
      <c r="N336" s="370"/>
      <c r="O336" s="150"/>
      <c r="P336" s="240"/>
      <c r="Q336" s="555"/>
      <c r="R336" s="556">
        <f t="shared" si="47"/>
        <v>0</v>
      </c>
      <c r="S336" s="556">
        <f t="shared" si="48"/>
        <v>0</v>
      </c>
      <c r="T336" s="556">
        <f t="shared" si="49"/>
        <v>0</v>
      </c>
      <c r="U336" s="556">
        <f t="shared" si="50"/>
        <v>0</v>
      </c>
      <c r="V336" s="395"/>
      <c r="W336" s="395"/>
      <c r="X336" s="395"/>
      <c r="Y336" s="395"/>
      <c r="AA336" s="102"/>
      <c r="BA336" s="553"/>
    </row>
    <row r="337" spans="2:53" ht="18" customHeight="1" x14ac:dyDescent="0.35">
      <c r="B337" s="80"/>
      <c r="C337" s="119"/>
      <c r="D337" s="119"/>
      <c r="E337" s="202"/>
      <c r="F337" s="119"/>
      <c r="G337" s="120"/>
      <c r="H337" s="41"/>
      <c r="I337" s="41"/>
      <c r="J337" s="138"/>
      <c r="K337" s="291">
        <f t="shared" si="46"/>
        <v>0</v>
      </c>
      <c r="L337" s="327">
        <v>0</v>
      </c>
      <c r="M337" s="292">
        <f t="shared" si="45"/>
        <v>0</v>
      </c>
      <c r="N337" s="370"/>
      <c r="O337" s="150"/>
      <c r="P337" s="240"/>
      <c r="Q337" s="555"/>
      <c r="R337" s="556">
        <f t="shared" si="47"/>
        <v>0</v>
      </c>
      <c r="S337" s="556">
        <f t="shared" si="48"/>
        <v>0</v>
      </c>
      <c r="T337" s="556">
        <f t="shared" si="49"/>
        <v>0</v>
      </c>
      <c r="U337" s="556">
        <f t="shared" si="50"/>
        <v>0</v>
      </c>
      <c r="V337" s="395"/>
      <c r="W337" s="395"/>
      <c r="X337" s="395"/>
      <c r="Y337" s="395"/>
      <c r="AA337" s="102"/>
      <c r="BA337" s="553"/>
    </row>
    <row r="338" spans="2:53" ht="18" customHeight="1" x14ac:dyDescent="0.35">
      <c r="B338" s="80"/>
      <c r="C338" s="119"/>
      <c r="D338" s="119"/>
      <c r="E338" s="202"/>
      <c r="F338" s="119"/>
      <c r="G338" s="120"/>
      <c r="H338" s="41"/>
      <c r="I338" s="41"/>
      <c r="J338" s="138"/>
      <c r="K338" s="291">
        <f t="shared" si="46"/>
        <v>0</v>
      </c>
      <c r="L338" s="327">
        <v>0</v>
      </c>
      <c r="M338" s="292">
        <f t="shared" si="45"/>
        <v>0</v>
      </c>
      <c r="N338" s="370"/>
      <c r="O338" s="150"/>
      <c r="P338" s="240"/>
      <c r="Q338" s="555"/>
      <c r="R338" s="556">
        <f t="shared" si="47"/>
        <v>0</v>
      </c>
      <c r="S338" s="556">
        <f t="shared" si="48"/>
        <v>0</v>
      </c>
      <c r="T338" s="556">
        <f t="shared" si="49"/>
        <v>0</v>
      </c>
      <c r="U338" s="556">
        <f t="shared" si="50"/>
        <v>0</v>
      </c>
      <c r="V338" s="395"/>
      <c r="W338" s="395"/>
      <c r="X338" s="395"/>
      <c r="Y338" s="395"/>
      <c r="AA338" s="102"/>
      <c r="BA338" s="553"/>
    </row>
    <row r="339" spans="2:53" ht="18" customHeight="1" x14ac:dyDescent="0.35">
      <c r="B339" s="80"/>
      <c r="C339" s="119"/>
      <c r="D339" s="119"/>
      <c r="E339" s="202"/>
      <c r="F339" s="119"/>
      <c r="G339" s="120"/>
      <c r="H339" s="41"/>
      <c r="I339" s="41"/>
      <c r="J339" s="138"/>
      <c r="K339" s="291">
        <f t="shared" si="46"/>
        <v>0</v>
      </c>
      <c r="L339" s="327">
        <v>0</v>
      </c>
      <c r="M339" s="292">
        <f t="shared" si="45"/>
        <v>0</v>
      </c>
      <c r="N339" s="370"/>
      <c r="O339" s="150"/>
      <c r="P339" s="240"/>
      <c r="Q339" s="555"/>
      <c r="R339" s="556">
        <f t="shared" si="47"/>
        <v>0</v>
      </c>
      <c r="S339" s="556">
        <f t="shared" si="48"/>
        <v>0</v>
      </c>
      <c r="T339" s="556">
        <f t="shared" si="49"/>
        <v>0</v>
      </c>
      <c r="U339" s="556">
        <f t="shared" si="50"/>
        <v>0</v>
      </c>
      <c r="V339" s="395"/>
      <c r="W339" s="395"/>
      <c r="X339" s="395"/>
      <c r="Y339" s="395"/>
      <c r="AA339" s="102"/>
      <c r="BA339" s="553"/>
    </row>
    <row r="340" spans="2:53" ht="18" customHeight="1" x14ac:dyDescent="0.35">
      <c r="B340" s="80"/>
      <c r="C340" s="119"/>
      <c r="D340" s="119"/>
      <c r="E340" s="202"/>
      <c r="F340" s="119"/>
      <c r="G340" s="120"/>
      <c r="H340" s="41"/>
      <c r="I340" s="41"/>
      <c r="J340" s="138"/>
      <c r="K340" s="291">
        <f t="shared" si="46"/>
        <v>0</v>
      </c>
      <c r="L340" s="327">
        <v>0</v>
      </c>
      <c r="M340" s="292">
        <f t="shared" si="45"/>
        <v>0</v>
      </c>
      <c r="N340" s="370"/>
      <c r="O340" s="150"/>
      <c r="P340" s="240"/>
      <c r="Q340" s="555"/>
      <c r="R340" s="556">
        <f t="shared" si="47"/>
        <v>0</v>
      </c>
      <c r="S340" s="556">
        <f t="shared" si="48"/>
        <v>0</v>
      </c>
      <c r="T340" s="556">
        <f t="shared" si="49"/>
        <v>0</v>
      </c>
      <c r="U340" s="556">
        <f t="shared" si="50"/>
        <v>0</v>
      </c>
      <c r="V340" s="395"/>
      <c r="W340" s="395"/>
      <c r="X340" s="395"/>
      <c r="Y340" s="395"/>
      <c r="AA340" s="102"/>
      <c r="BA340" s="553"/>
    </row>
    <row r="341" spans="2:53" ht="18" customHeight="1" x14ac:dyDescent="0.35">
      <c r="B341" s="80"/>
      <c r="C341" s="119"/>
      <c r="D341" s="119"/>
      <c r="E341" s="202"/>
      <c r="F341" s="119"/>
      <c r="G341" s="120"/>
      <c r="H341" s="41"/>
      <c r="I341" s="41"/>
      <c r="J341" s="138"/>
      <c r="K341" s="291">
        <f t="shared" si="46"/>
        <v>0</v>
      </c>
      <c r="L341" s="327">
        <v>0</v>
      </c>
      <c r="M341" s="292">
        <f t="shared" si="45"/>
        <v>0</v>
      </c>
      <c r="N341" s="370"/>
      <c r="O341" s="150"/>
      <c r="P341" s="240"/>
      <c r="Q341" s="555"/>
      <c r="R341" s="556">
        <f t="shared" si="47"/>
        <v>0</v>
      </c>
      <c r="S341" s="556">
        <f t="shared" si="48"/>
        <v>0</v>
      </c>
      <c r="T341" s="556">
        <f t="shared" si="49"/>
        <v>0</v>
      </c>
      <c r="U341" s="556">
        <f t="shared" si="50"/>
        <v>0</v>
      </c>
      <c r="V341" s="395"/>
      <c r="W341" s="395"/>
      <c r="X341" s="395"/>
      <c r="Y341" s="395"/>
      <c r="AA341" s="102"/>
      <c r="BA341" s="553"/>
    </row>
    <row r="342" spans="2:53" ht="18" customHeight="1" x14ac:dyDescent="0.35">
      <c r="B342" s="80"/>
      <c r="C342" s="119"/>
      <c r="D342" s="119"/>
      <c r="E342" s="202"/>
      <c r="F342" s="119"/>
      <c r="G342" s="120"/>
      <c r="H342" s="41"/>
      <c r="I342" s="41"/>
      <c r="J342" s="138"/>
      <c r="K342" s="291">
        <f t="shared" si="46"/>
        <v>0</v>
      </c>
      <c r="L342" s="327">
        <v>0</v>
      </c>
      <c r="M342" s="292">
        <f t="shared" si="45"/>
        <v>0</v>
      </c>
      <c r="N342" s="370"/>
      <c r="O342" s="150"/>
      <c r="P342" s="240"/>
      <c r="Q342" s="555"/>
      <c r="R342" s="556">
        <f t="shared" si="47"/>
        <v>0</v>
      </c>
      <c r="S342" s="556">
        <f t="shared" si="48"/>
        <v>0</v>
      </c>
      <c r="T342" s="556">
        <f t="shared" si="49"/>
        <v>0</v>
      </c>
      <c r="U342" s="556">
        <f t="shared" si="50"/>
        <v>0</v>
      </c>
      <c r="V342" s="395"/>
      <c r="W342" s="395"/>
      <c r="X342" s="395"/>
      <c r="Y342" s="395"/>
      <c r="AA342" s="102"/>
      <c r="BA342" s="553"/>
    </row>
    <row r="343" spans="2:53" ht="18" customHeight="1" x14ac:dyDescent="0.35">
      <c r="B343" s="80"/>
      <c r="C343" s="119"/>
      <c r="D343" s="119"/>
      <c r="E343" s="202"/>
      <c r="F343" s="119"/>
      <c r="G343" s="120"/>
      <c r="H343" s="41"/>
      <c r="I343" s="41"/>
      <c r="J343" s="138"/>
      <c r="K343" s="291">
        <f t="shared" si="46"/>
        <v>0</v>
      </c>
      <c r="L343" s="327">
        <v>0</v>
      </c>
      <c r="M343" s="292">
        <f t="shared" si="45"/>
        <v>0</v>
      </c>
      <c r="N343" s="370"/>
      <c r="O343" s="150"/>
      <c r="P343" s="240"/>
      <c r="Q343" s="555"/>
      <c r="R343" s="556">
        <f t="shared" si="47"/>
        <v>0</v>
      </c>
      <c r="S343" s="556">
        <f t="shared" si="48"/>
        <v>0</v>
      </c>
      <c r="T343" s="556">
        <f t="shared" si="49"/>
        <v>0</v>
      </c>
      <c r="U343" s="556">
        <f t="shared" si="50"/>
        <v>0</v>
      </c>
      <c r="V343" s="395"/>
      <c r="W343" s="395"/>
      <c r="X343" s="395"/>
      <c r="Y343" s="395"/>
      <c r="AA343" s="102"/>
      <c r="BA343" s="553"/>
    </row>
    <row r="344" spans="2:53" ht="18" customHeight="1" x14ac:dyDescent="0.35">
      <c r="B344" s="80"/>
      <c r="C344" s="119"/>
      <c r="D344" s="119"/>
      <c r="E344" s="202"/>
      <c r="F344" s="119"/>
      <c r="G344" s="120"/>
      <c r="H344" s="41"/>
      <c r="I344" s="41"/>
      <c r="J344" s="138"/>
      <c r="K344" s="291">
        <f t="shared" si="46"/>
        <v>0</v>
      </c>
      <c r="L344" s="327">
        <v>0</v>
      </c>
      <c r="M344" s="292">
        <f t="shared" si="45"/>
        <v>0</v>
      </c>
      <c r="N344" s="370"/>
      <c r="O344" s="150"/>
      <c r="P344" s="240"/>
      <c r="Q344" s="555"/>
      <c r="R344" s="556">
        <f t="shared" si="47"/>
        <v>0</v>
      </c>
      <c r="S344" s="556">
        <f t="shared" si="48"/>
        <v>0</v>
      </c>
      <c r="T344" s="556">
        <f t="shared" si="49"/>
        <v>0</v>
      </c>
      <c r="U344" s="556">
        <f t="shared" si="50"/>
        <v>0</v>
      </c>
      <c r="V344" s="395"/>
      <c r="W344" s="395"/>
      <c r="X344" s="395"/>
      <c r="Y344" s="395"/>
      <c r="AA344" s="102"/>
      <c r="BA344" s="553"/>
    </row>
    <row r="345" spans="2:53" ht="18" customHeight="1" x14ac:dyDescent="0.35">
      <c r="B345" s="80"/>
      <c r="C345" s="119"/>
      <c r="D345" s="119"/>
      <c r="E345" s="202"/>
      <c r="F345" s="119"/>
      <c r="G345" s="120"/>
      <c r="H345" s="41"/>
      <c r="I345" s="41"/>
      <c r="J345" s="138"/>
      <c r="K345" s="291">
        <f t="shared" si="46"/>
        <v>0</v>
      </c>
      <c r="L345" s="327">
        <v>0</v>
      </c>
      <c r="M345" s="292">
        <f t="shared" si="45"/>
        <v>0</v>
      </c>
      <c r="N345" s="370"/>
      <c r="O345" s="150"/>
      <c r="P345" s="240"/>
      <c r="Q345" s="555"/>
      <c r="R345" s="556">
        <f t="shared" si="47"/>
        <v>0</v>
      </c>
      <c r="S345" s="556">
        <f t="shared" si="48"/>
        <v>0</v>
      </c>
      <c r="T345" s="556">
        <f t="shared" si="49"/>
        <v>0</v>
      </c>
      <c r="U345" s="556">
        <f t="shared" si="50"/>
        <v>0</v>
      </c>
      <c r="V345" s="395"/>
      <c r="W345" s="395"/>
      <c r="X345" s="395"/>
      <c r="Y345" s="395"/>
      <c r="AA345" s="102"/>
      <c r="BA345" s="553"/>
    </row>
    <row r="346" spans="2:53" ht="18" customHeight="1" x14ac:dyDescent="0.35">
      <c r="B346" s="80"/>
      <c r="C346" s="119"/>
      <c r="D346" s="119"/>
      <c r="E346" s="202"/>
      <c r="F346" s="119"/>
      <c r="G346" s="120"/>
      <c r="H346" s="41"/>
      <c r="I346" s="41"/>
      <c r="J346" s="138"/>
      <c r="K346" s="291">
        <f t="shared" si="46"/>
        <v>0</v>
      </c>
      <c r="L346" s="327">
        <v>0</v>
      </c>
      <c r="M346" s="292">
        <f t="shared" si="45"/>
        <v>0</v>
      </c>
      <c r="N346" s="370"/>
      <c r="O346" s="150"/>
      <c r="P346" s="240"/>
      <c r="Q346" s="555"/>
      <c r="R346" s="556">
        <f t="shared" si="47"/>
        <v>0</v>
      </c>
      <c r="S346" s="556">
        <f t="shared" si="48"/>
        <v>0</v>
      </c>
      <c r="T346" s="556">
        <f t="shared" si="49"/>
        <v>0</v>
      </c>
      <c r="U346" s="556">
        <f t="shared" si="50"/>
        <v>0</v>
      </c>
      <c r="V346" s="395"/>
      <c r="W346" s="395"/>
      <c r="X346" s="395"/>
      <c r="Y346" s="395"/>
      <c r="AA346" s="102"/>
      <c r="BA346" s="553"/>
    </row>
    <row r="347" spans="2:53" ht="18" customHeight="1" x14ac:dyDescent="0.35">
      <c r="B347" s="80"/>
      <c r="C347" s="119"/>
      <c r="D347" s="119"/>
      <c r="E347" s="202"/>
      <c r="F347" s="119"/>
      <c r="G347" s="120"/>
      <c r="H347" s="41"/>
      <c r="I347" s="41"/>
      <c r="J347" s="138"/>
      <c r="K347" s="291">
        <f t="shared" si="46"/>
        <v>0</v>
      </c>
      <c r="L347" s="327">
        <v>0</v>
      </c>
      <c r="M347" s="292">
        <f t="shared" si="45"/>
        <v>0</v>
      </c>
      <c r="N347" s="370"/>
      <c r="O347" s="150"/>
      <c r="P347" s="240"/>
      <c r="Q347" s="555"/>
      <c r="R347" s="556">
        <f t="shared" si="47"/>
        <v>0</v>
      </c>
      <c r="S347" s="556">
        <f t="shared" si="48"/>
        <v>0</v>
      </c>
      <c r="T347" s="556">
        <f t="shared" si="49"/>
        <v>0</v>
      </c>
      <c r="U347" s="556">
        <f t="shared" si="50"/>
        <v>0</v>
      </c>
      <c r="V347" s="395"/>
      <c r="W347" s="395"/>
      <c r="X347" s="395"/>
      <c r="Y347" s="395"/>
      <c r="AA347" s="102"/>
      <c r="BA347" s="553"/>
    </row>
    <row r="348" spans="2:53" ht="18" customHeight="1" x14ac:dyDescent="0.35">
      <c r="B348" s="80"/>
      <c r="C348" s="119"/>
      <c r="D348" s="119"/>
      <c r="E348" s="202"/>
      <c r="F348" s="119"/>
      <c r="G348" s="120"/>
      <c r="H348" s="41"/>
      <c r="I348" s="41"/>
      <c r="J348" s="138"/>
      <c r="K348" s="291">
        <f t="shared" si="46"/>
        <v>0</v>
      </c>
      <c r="L348" s="327">
        <v>0</v>
      </c>
      <c r="M348" s="292">
        <f t="shared" si="45"/>
        <v>0</v>
      </c>
      <c r="N348" s="370"/>
      <c r="O348" s="150"/>
      <c r="P348" s="240"/>
      <c r="Q348" s="555"/>
      <c r="R348" s="556">
        <f t="shared" si="47"/>
        <v>0</v>
      </c>
      <c r="S348" s="556">
        <f t="shared" si="48"/>
        <v>0</v>
      </c>
      <c r="T348" s="556">
        <f t="shared" si="49"/>
        <v>0</v>
      </c>
      <c r="U348" s="556">
        <f t="shared" si="50"/>
        <v>0</v>
      </c>
      <c r="V348" s="395"/>
      <c r="W348" s="395"/>
      <c r="X348" s="395"/>
      <c r="Y348" s="395"/>
      <c r="AA348" s="102"/>
      <c r="BA348" s="553"/>
    </row>
    <row r="349" spans="2:53" ht="18" customHeight="1" x14ac:dyDescent="0.35">
      <c r="B349" s="80"/>
      <c r="C349" s="119"/>
      <c r="D349" s="119"/>
      <c r="E349" s="202"/>
      <c r="F349" s="119"/>
      <c r="G349" s="120"/>
      <c r="H349" s="41"/>
      <c r="I349" s="41"/>
      <c r="J349" s="138"/>
      <c r="K349" s="291">
        <f t="shared" si="46"/>
        <v>0</v>
      </c>
      <c r="L349" s="327">
        <v>0</v>
      </c>
      <c r="M349" s="292">
        <f t="shared" si="45"/>
        <v>0</v>
      </c>
      <c r="N349" s="370"/>
      <c r="O349" s="150"/>
      <c r="P349" s="240"/>
      <c r="Q349" s="555"/>
      <c r="R349" s="556">
        <f t="shared" si="47"/>
        <v>0</v>
      </c>
      <c r="S349" s="556">
        <f t="shared" si="48"/>
        <v>0</v>
      </c>
      <c r="T349" s="556">
        <f t="shared" si="49"/>
        <v>0</v>
      </c>
      <c r="U349" s="556">
        <f t="shared" si="50"/>
        <v>0</v>
      </c>
      <c r="V349" s="395"/>
      <c r="W349" s="395"/>
      <c r="X349" s="395"/>
      <c r="Y349" s="395"/>
      <c r="AA349" s="102"/>
      <c r="BA349" s="553"/>
    </row>
    <row r="350" spans="2:53" ht="18" customHeight="1" x14ac:dyDescent="0.35">
      <c r="B350" s="80"/>
      <c r="C350" s="119"/>
      <c r="D350" s="119"/>
      <c r="E350" s="202"/>
      <c r="F350" s="119"/>
      <c r="G350" s="120"/>
      <c r="H350" s="41"/>
      <c r="I350" s="41"/>
      <c r="J350" s="138"/>
      <c r="K350" s="291">
        <f t="shared" si="46"/>
        <v>0</v>
      </c>
      <c r="L350" s="327">
        <v>0</v>
      </c>
      <c r="M350" s="292">
        <f t="shared" si="45"/>
        <v>0</v>
      </c>
      <c r="N350" s="370"/>
      <c r="O350" s="150"/>
      <c r="P350" s="240"/>
      <c r="Q350" s="555"/>
      <c r="R350" s="556">
        <f t="shared" si="47"/>
        <v>0</v>
      </c>
      <c r="S350" s="556">
        <f t="shared" si="48"/>
        <v>0</v>
      </c>
      <c r="T350" s="556">
        <f t="shared" si="49"/>
        <v>0</v>
      </c>
      <c r="U350" s="556">
        <f t="shared" si="50"/>
        <v>0</v>
      </c>
      <c r="V350" s="395"/>
      <c r="W350" s="395"/>
      <c r="X350" s="395"/>
      <c r="Y350" s="395"/>
      <c r="AA350" s="102"/>
      <c r="BA350" s="553"/>
    </row>
    <row r="351" spans="2:53" ht="18" customHeight="1" x14ac:dyDescent="0.35">
      <c r="B351" s="80"/>
      <c r="C351" s="119"/>
      <c r="D351" s="119"/>
      <c r="E351" s="202"/>
      <c r="F351" s="119"/>
      <c r="G351" s="120"/>
      <c r="H351" s="41"/>
      <c r="I351" s="41"/>
      <c r="J351" s="138"/>
      <c r="K351" s="291">
        <f t="shared" si="46"/>
        <v>0</v>
      </c>
      <c r="L351" s="327">
        <v>0</v>
      </c>
      <c r="M351" s="292">
        <f t="shared" si="45"/>
        <v>0</v>
      </c>
      <c r="N351" s="370"/>
      <c r="O351" s="150"/>
      <c r="P351" s="240"/>
      <c r="Q351" s="555"/>
      <c r="R351" s="556">
        <f t="shared" si="47"/>
        <v>0</v>
      </c>
      <c r="S351" s="556">
        <f t="shared" si="48"/>
        <v>0</v>
      </c>
      <c r="T351" s="556">
        <f t="shared" si="49"/>
        <v>0</v>
      </c>
      <c r="U351" s="556">
        <f t="shared" si="50"/>
        <v>0</v>
      </c>
      <c r="V351" s="395"/>
      <c r="W351" s="395"/>
      <c r="X351" s="395"/>
      <c r="Y351" s="395"/>
      <c r="AA351" s="102"/>
      <c r="BA351" s="553"/>
    </row>
    <row r="352" spans="2:53" ht="18" customHeight="1" x14ac:dyDescent="0.35">
      <c r="B352" s="80"/>
      <c r="C352" s="119"/>
      <c r="D352" s="119"/>
      <c r="E352" s="202"/>
      <c r="F352" s="119"/>
      <c r="G352" s="120"/>
      <c r="H352" s="41"/>
      <c r="I352" s="41"/>
      <c r="J352" s="138"/>
      <c r="K352" s="291">
        <f t="shared" si="46"/>
        <v>0</v>
      </c>
      <c r="L352" s="327">
        <v>0</v>
      </c>
      <c r="M352" s="292">
        <f t="shared" si="45"/>
        <v>0</v>
      </c>
      <c r="N352" s="370"/>
      <c r="O352" s="150"/>
      <c r="P352" s="240"/>
      <c r="Q352" s="555"/>
      <c r="R352" s="556">
        <f t="shared" si="47"/>
        <v>0</v>
      </c>
      <c r="S352" s="556">
        <f t="shared" si="48"/>
        <v>0</v>
      </c>
      <c r="T352" s="556">
        <f t="shared" si="49"/>
        <v>0</v>
      </c>
      <c r="U352" s="556">
        <f t="shared" si="50"/>
        <v>0</v>
      </c>
      <c r="V352" s="395"/>
      <c r="W352" s="395"/>
      <c r="X352" s="395"/>
      <c r="Y352" s="395"/>
      <c r="AA352" s="102"/>
      <c r="BA352" s="553"/>
    </row>
    <row r="353" spans="2:53" ht="18" customHeight="1" x14ac:dyDescent="0.35">
      <c r="B353" s="80"/>
      <c r="C353" s="119"/>
      <c r="D353" s="119"/>
      <c r="E353" s="202"/>
      <c r="F353" s="119"/>
      <c r="G353" s="120"/>
      <c r="H353" s="41"/>
      <c r="I353" s="41"/>
      <c r="J353" s="138"/>
      <c r="K353" s="291">
        <f t="shared" si="46"/>
        <v>0</v>
      </c>
      <c r="L353" s="327">
        <v>0</v>
      </c>
      <c r="M353" s="292">
        <f t="shared" si="45"/>
        <v>0</v>
      </c>
      <c r="N353" s="370"/>
      <c r="O353" s="150"/>
      <c r="P353" s="240"/>
      <c r="Q353" s="555"/>
      <c r="R353" s="556">
        <f t="shared" si="47"/>
        <v>0</v>
      </c>
      <c r="S353" s="556">
        <f t="shared" si="48"/>
        <v>0</v>
      </c>
      <c r="T353" s="556">
        <f t="shared" si="49"/>
        <v>0</v>
      </c>
      <c r="U353" s="556">
        <f t="shared" si="50"/>
        <v>0</v>
      </c>
      <c r="V353" s="395"/>
      <c r="W353" s="395"/>
      <c r="X353" s="395"/>
      <c r="Y353" s="395"/>
      <c r="AA353" s="102"/>
      <c r="BA353" s="553"/>
    </row>
    <row r="354" spans="2:53" ht="18" customHeight="1" x14ac:dyDescent="0.35">
      <c r="B354" s="80"/>
      <c r="C354" s="119"/>
      <c r="D354" s="119"/>
      <c r="E354" s="202"/>
      <c r="F354" s="119"/>
      <c r="G354" s="120"/>
      <c r="H354" s="41"/>
      <c r="I354" s="41"/>
      <c r="J354" s="138"/>
      <c r="K354" s="291">
        <f t="shared" si="46"/>
        <v>0</v>
      </c>
      <c r="L354" s="327">
        <v>0</v>
      </c>
      <c r="M354" s="292">
        <f t="shared" si="45"/>
        <v>0</v>
      </c>
      <c r="N354" s="370"/>
      <c r="O354" s="150"/>
      <c r="P354" s="240"/>
      <c r="Q354" s="555"/>
      <c r="R354" s="556">
        <f t="shared" si="47"/>
        <v>0</v>
      </c>
      <c r="S354" s="556">
        <f t="shared" si="48"/>
        <v>0</v>
      </c>
      <c r="T354" s="556">
        <f t="shared" si="49"/>
        <v>0</v>
      </c>
      <c r="U354" s="556">
        <f t="shared" si="50"/>
        <v>0</v>
      </c>
      <c r="V354" s="395"/>
      <c r="W354" s="395"/>
      <c r="X354" s="395"/>
      <c r="Y354" s="395"/>
      <c r="AA354" s="102"/>
      <c r="BA354" s="553"/>
    </row>
    <row r="355" spans="2:53" ht="18" customHeight="1" x14ac:dyDescent="0.35">
      <c r="B355" s="80"/>
      <c r="C355" s="119"/>
      <c r="D355" s="119"/>
      <c r="E355" s="202"/>
      <c r="F355" s="119"/>
      <c r="G355" s="120"/>
      <c r="H355" s="41"/>
      <c r="I355" s="41"/>
      <c r="J355" s="138"/>
      <c r="K355" s="291">
        <f t="shared" si="46"/>
        <v>0</v>
      </c>
      <c r="L355" s="327">
        <v>0</v>
      </c>
      <c r="M355" s="292">
        <f t="shared" si="45"/>
        <v>0</v>
      </c>
      <c r="N355" s="370"/>
      <c r="O355" s="150"/>
      <c r="P355" s="240"/>
      <c r="Q355" s="555"/>
      <c r="R355" s="556">
        <f t="shared" si="47"/>
        <v>0</v>
      </c>
      <c r="S355" s="556">
        <f t="shared" si="48"/>
        <v>0</v>
      </c>
      <c r="T355" s="556">
        <f t="shared" si="49"/>
        <v>0</v>
      </c>
      <c r="U355" s="556">
        <f t="shared" si="50"/>
        <v>0</v>
      </c>
      <c r="V355" s="395"/>
      <c r="W355" s="395"/>
      <c r="X355" s="395"/>
      <c r="Y355" s="395"/>
      <c r="AA355" s="102"/>
      <c r="BA355" s="553"/>
    </row>
    <row r="356" spans="2:53" ht="18" customHeight="1" x14ac:dyDescent="0.35">
      <c r="B356" s="80"/>
      <c r="C356" s="119"/>
      <c r="D356" s="119"/>
      <c r="E356" s="202"/>
      <c r="F356" s="119"/>
      <c r="G356" s="120"/>
      <c r="H356" s="41"/>
      <c r="I356" s="41"/>
      <c r="J356" s="138"/>
      <c r="K356" s="291">
        <f t="shared" si="46"/>
        <v>0</v>
      </c>
      <c r="L356" s="327">
        <v>0</v>
      </c>
      <c r="M356" s="292">
        <f t="shared" si="45"/>
        <v>0</v>
      </c>
      <c r="N356" s="370"/>
      <c r="O356" s="150"/>
      <c r="P356" s="240"/>
      <c r="Q356" s="555"/>
      <c r="R356" s="556">
        <f t="shared" si="47"/>
        <v>0</v>
      </c>
      <c r="S356" s="556">
        <f t="shared" si="48"/>
        <v>0</v>
      </c>
      <c r="T356" s="556">
        <f t="shared" si="49"/>
        <v>0</v>
      </c>
      <c r="U356" s="556">
        <f t="shared" si="50"/>
        <v>0</v>
      </c>
      <c r="V356" s="395"/>
      <c r="W356" s="395"/>
      <c r="X356" s="395"/>
      <c r="Y356" s="395"/>
      <c r="AA356" s="102"/>
      <c r="BA356" s="553"/>
    </row>
    <row r="357" spans="2:53" ht="18" customHeight="1" x14ac:dyDescent="0.35">
      <c r="B357" s="80"/>
      <c r="C357" s="119"/>
      <c r="D357" s="119"/>
      <c r="E357" s="202"/>
      <c r="F357" s="119"/>
      <c r="G357" s="120"/>
      <c r="H357" s="41"/>
      <c r="I357" s="41"/>
      <c r="J357" s="138"/>
      <c r="K357" s="291">
        <f t="shared" si="46"/>
        <v>0</v>
      </c>
      <c r="L357" s="327">
        <v>0</v>
      </c>
      <c r="M357" s="292">
        <f t="shared" si="45"/>
        <v>0</v>
      </c>
      <c r="N357" s="370"/>
      <c r="O357" s="150"/>
      <c r="P357" s="240"/>
      <c r="Q357" s="555"/>
      <c r="R357" s="556">
        <f t="shared" si="47"/>
        <v>0</v>
      </c>
      <c r="S357" s="556">
        <f t="shared" si="48"/>
        <v>0</v>
      </c>
      <c r="T357" s="556">
        <f t="shared" si="49"/>
        <v>0</v>
      </c>
      <c r="U357" s="556">
        <f t="shared" si="50"/>
        <v>0</v>
      </c>
      <c r="V357" s="395"/>
      <c r="W357" s="395"/>
      <c r="X357" s="395"/>
      <c r="Y357" s="395"/>
      <c r="AA357" s="102"/>
      <c r="BA357" s="553"/>
    </row>
    <row r="358" spans="2:53" ht="18" customHeight="1" x14ac:dyDescent="0.35">
      <c r="B358" s="80"/>
      <c r="C358" s="119"/>
      <c r="D358" s="119"/>
      <c r="E358" s="202"/>
      <c r="F358" s="119"/>
      <c r="G358" s="120"/>
      <c r="H358" s="41"/>
      <c r="I358" s="41"/>
      <c r="J358" s="138"/>
      <c r="K358" s="291">
        <f t="shared" si="46"/>
        <v>0</v>
      </c>
      <c r="L358" s="327">
        <v>0</v>
      </c>
      <c r="M358" s="292">
        <f t="shared" si="45"/>
        <v>0</v>
      </c>
      <c r="N358" s="370"/>
      <c r="O358" s="150"/>
      <c r="P358" s="240"/>
      <c r="Q358" s="555"/>
      <c r="R358" s="556">
        <f t="shared" si="47"/>
        <v>0</v>
      </c>
      <c r="S358" s="556">
        <f t="shared" si="48"/>
        <v>0</v>
      </c>
      <c r="T358" s="556">
        <f t="shared" si="49"/>
        <v>0</v>
      </c>
      <c r="U358" s="556">
        <f t="shared" si="50"/>
        <v>0</v>
      </c>
      <c r="V358" s="395"/>
      <c r="W358" s="395"/>
      <c r="X358" s="395"/>
      <c r="Y358" s="395"/>
      <c r="AA358" s="102"/>
      <c r="BA358" s="553"/>
    </row>
    <row r="359" spans="2:53" ht="18" customHeight="1" x14ac:dyDescent="0.35">
      <c r="B359" s="80"/>
      <c r="C359" s="119"/>
      <c r="D359" s="119"/>
      <c r="E359" s="202"/>
      <c r="F359" s="119"/>
      <c r="G359" s="120"/>
      <c r="H359" s="41"/>
      <c r="I359" s="41"/>
      <c r="J359" s="138"/>
      <c r="K359" s="291">
        <f t="shared" si="46"/>
        <v>0</v>
      </c>
      <c r="L359" s="327">
        <v>0</v>
      </c>
      <c r="M359" s="292">
        <f t="shared" si="45"/>
        <v>0</v>
      </c>
      <c r="N359" s="370"/>
      <c r="O359" s="150"/>
      <c r="P359" s="240"/>
      <c r="Q359" s="555"/>
      <c r="R359" s="556">
        <f t="shared" si="47"/>
        <v>0</v>
      </c>
      <c r="S359" s="556">
        <f t="shared" si="48"/>
        <v>0</v>
      </c>
      <c r="T359" s="556">
        <f t="shared" si="49"/>
        <v>0</v>
      </c>
      <c r="U359" s="556">
        <f t="shared" si="50"/>
        <v>0</v>
      </c>
      <c r="V359" s="395"/>
      <c r="W359" s="395"/>
      <c r="X359" s="395"/>
      <c r="Y359" s="395"/>
      <c r="AA359" s="102"/>
      <c r="BA359" s="553"/>
    </row>
    <row r="360" spans="2:53" ht="18" customHeight="1" x14ac:dyDescent="0.35">
      <c r="B360" s="80"/>
      <c r="C360" s="119"/>
      <c r="D360" s="119"/>
      <c r="E360" s="202"/>
      <c r="F360" s="119"/>
      <c r="G360" s="120"/>
      <c r="H360" s="41"/>
      <c r="I360" s="41"/>
      <c r="J360" s="138"/>
      <c r="K360" s="291">
        <f t="shared" si="46"/>
        <v>0</v>
      </c>
      <c r="L360" s="327">
        <v>0</v>
      </c>
      <c r="M360" s="292">
        <f t="shared" si="45"/>
        <v>0</v>
      </c>
      <c r="N360" s="370"/>
      <c r="O360" s="150"/>
      <c r="P360" s="240"/>
      <c r="Q360" s="555"/>
      <c r="R360" s="556">
        <f t="shared" si="47"/>
        <v>0</v>
      </c>
      <c r="S360" s="556">
        <f t="shared" si="48"/>
        <v>0</v>
      </c>
      <c r="T360" s="556">
        <f t="shared" si="49"/>
        <v>0</v>
      </c>
      <c r="U360" s="556">
        <f t="shared" si="50"/>
        <v>0</v>
      </c>
      <c r="V360" s="395"/>
      <c r="W360" s="395"/>
      <c r="X360" s="395"/>
      <c r="Y360" s="395"/>
      <c r="AA360" s="102"/>
      <c r="BA360" s="553"/>
    </row>
    <row r="361" spans="2:53" ht="18" customHeight="1" x14ac:dyDescent="0.35">
      <c r="B361" s="80"/>
      <c r="C361" s="119"/>
      <c r="D361" s="119"/>
      <c r="E361" s="202"/>
      <c r="F361" s="119"/>
      <c r="G361" s="120"/>
      <c r="H361" s="41"/>
      <c r="I361" s="41"/>
      <c r="J361" s="138"/>
      <c r="K361" s="291">
        <f t="shared" si="46"/>
        <v>0</v>
      </c>
      <c r="L361" s="327">
        <v>0</v>
      </c>
      <c r="M361" s="292">
        <f t="shared" si="45"/>
        <v>0</v>
      </c>
      <c r="N361" s="370"/>
      <c r="O361" s="150"/>
      <c r="P361" s="240"/>
      <c r="Q361" s="555"/>
      <c r="R361" s="556">
        <f t="shared" si="47"/>
        <v>0</v>
      </c>
      <c r="S361" s="556">
        <f t="shared" si="48"/>
        <v>0</v>
      </c>
      <c r="T361" s="556">
        <f t="shared" si="49"/>
        <v>0</v>
      </c>
      <c r="U361" s="556">
        <f t="shared" si="50"/>
        <v>0</v>
      </c>
      <c r="V361" s="395"/>
      <c r="W361" s="395"/>
      <c r="X361" s="395"/>
      <c r="Y361" s="395"/>
      <c r="AA361" s="102"/>
      <c r="BA361" s="553"/>
    </row>
    <row r="362" spans="2:53" ht="18" customHeight="1" x14ac:dyDescent="0.35">
      <c r="B362" s="80"/>
      <c r="C362" s="119"/>
      <c r="D362" s="119"/>
      <c r="E362" s="202"/>
      <c r="F362" s="119"/>
      <c r="G362" s="120"/>
      <c r="H362" s="41"/>
      <c r="I362" s="41"/>
      <c r="J362" s="138"/>
      <c r="K362" s="291">
        <f t="shared" si="46"/>
        <v>0</v>
      </c>
      <c r="L362" s="327">
        <v>0</v>
      </c>
      <c r="M362" s="292">
        <f t="shared" si="45"/>
        <v>0</v>
      </c>
      <c r="N362" s="370"/>
      <c r="O362" s="150"/>
      <c r="P362" s="240"/>
      <c r="Q362" s="555"/>
      <c r="R362" s="556">
        <f t="shared" si="47"/>
        <v>0</v>
      </c>
      <c r="S362" s="556">
        <f t="shared" si="48"/>
        <v>0</v>
      </c>
      <c r="T362" s="556">
        <f t="shared" si="49"/>
        <v>0</v>
      </c>
      <c r="U362" s="556">
        <f t="shared" si="50"/>
        <v>0</v>
      </c>
      <c r="V362" s="395"/>
      <c r="W362" s="395"/>
      <c r="X362" s="395"/>
      <c r="Y362" s="395"/>
      <c r="AA362" s="102"/>
      <c r="BA362" s="553"/>
    </row>
    <row r="363" spans="2:53" ht="18" customHeight="1" x14ac:dyDescent="0.35">
      <c r="B363" s="80"/>
      <c r="C363" s="119"/>
      <c r="D363" s="119"/>
      <c r="E363" s="202"/>
      <c r="F363" s="119"/>
      <c r="G363" s="120"/>
      <c r="H363" s="41"/>
      <c r="I363" s="41"/>
      <c r="J363" s="138"/>
      <c r="K363" s="291">
        <f t="shared" si="46"/>
        <v>0</v>
      </c>
      <c r="L363" s="327">
        <v>0</v>
      </c>
      <c r="M363" s="292">
        <f t="shared" si="45"/>
        <v>0</v>
      </c>
      <c r="N363" s="370"/>
      <c r="O363" s="150"/>
      <c r="P363" s="240"/>
      <c r="Q363" s="555"/>
      <c r="R363" s="556">
        <f t="shared" si="47"/>
        <v>0</v>
      </c>
      <c r="S363" s="556">
        <f t="shared" si="48"/>
        <v>0</v>
      </c>
      <c r="T363" s="556">
        <f t="shared" si="49"/>
        <v>0</v>
      </c>
      <c r="U363" s="556">
        <f t="shared" si="50"/>
        <v>0</v>
      </c>
      <c r="V363" s="395"/>
      <c r="W363" s="395"/>
      <c r="X363" s="395"/>
      <c r="Y363" s="395"/>
      <c r="AA363" s="102"/>
      <c r="BA363" s="553"/>
    </row>
    <row r="364" spans="2:53" ht="18" customHeight="1" x14ac:dyDescent="0.35">
      <c r="B364" s="80"/>
      <c r="C364" s="119"/>
      <c r="D364" s="119"/>
      <c r="E364" s="202"/>
      <c r="F364" s="119"/>
      <c r="G364" s="120"/>
      <c r="H364" s="41"/>
      <c r="I364" s="41"/>
      <c r="J364" s="138"/>
      <c r="K364" s="291">
        <f t="shared" si="46"/>
        <v>0</v>
      </c>
      <c r="L364" s="327">
        <v>0</v>
      </c>
      <c r="M364" s="292">
        <f t="shared" si="45"/>
        <v>0</v>
      </c>
      <c r="N364" s="370"/>
      <c r="O364" s="150"/>
      <c r="P364" s="240"/>
      <c r="Q364" s="555"/>
      <c r="R364" s="556">
        <f t="shared" si="47"/>
        <v>0</v>
      </c>
      <c r="S364" s="556">
        <f t="shared" si="48"/>
        <v>0</v>
      </c>
      <c r="T364" s="556">
        <f t="shared" si="49"/>
        <v>0</v>
      </c>
      <c r="U364" s="556">
        <f t="shared" si="50"/>
        <v>0</v>
      </c>
      <c r="V364" s="395"/>
      <c r="W364" s="395"/>
      <c r="X364" s="395"/>
      <c r="Y364" s="395"/>
      <c r="AA364" s="102"/>
      <c r="BA364" s="553"/>
    </row>
    <row r="365" spans="2:53" ht="18" customHeight="1" x14ac:dyDescent="0.35">
      <c r="B365" s="80"/>
      <c r="C365" s="119"/>
      <c r="D365" s="119"/>
      <c r="E365" s="202"/>
      <c r="F365" s="119"/>
      <c r="G365" s="120"/>
      <c r="H365" s="41"/>
      <c r="I365" s="41"/>
      <c r="J365" s="138"/>
      <c r="K365" s="291">
        <f t="shared" si="46"/>
        <v>0</v>
      </c>
      <c r="L365" s="327">
        <v>0</v>
      </c>
      <c r="M365" s="292">
        <f t="shared" si="45"/>
        <v>0</v>
      </c>
      <c r="N365" s="370"/>
      <c r="O365" s="150"/>
      <c r="P365" s="240"/>
      <c r="Q365" s="555"/>
      <c r="R365" s="556">
        <f t="shared" si="47"/>
        <v>0</v>
      </c>
      <c r="S365" s="556">
        <f t="shared" si="48"/>
        <v>0</v>
      </c>
      <c r="T365" s="556">
        <f t="shared" si="49"/>
        <v>0</v>
      </c>
      <c r="U365" s="556">
        <f t="shared" si="50"/>
        <v>0</v>
      </c>
      <c r="V365" s="395"/>
      <c r="W365" s="395"/>
      <c r="X365" s="395"/>
      <c r="Y365" s="395"/>
      <c r="AA365" s="102"/>
      <c r="BA365" s="553"/>
    </row>
    <row r="366" spans="2:53" ht="18" customHeight="1" x14ac:dyDescent="0.35">
      <c r="B366" s="80"/>
      <c r="C366" s="119"/>
      <c r="D366" s="119"/>
      <c r="E366" s="202"/>
      <c r="F366" s="119"/>
      <c r="G366" s="120"/>
      <c r="H366" s="41"/>
      <c r="I366" s="41"/>
      <c r="J366" s="138"/>
      <c r="K366" s="291">
        <f t="shared" si="46"/>
        <v>0</v>
      </c>
      <c r="L366" s="327">
        <v>0</v>
      </c>
      <c r="M366" s="292">
        <f t="shared" si="45"/>
        <v>0</v>
      </c>
      <c r="N366" s="370"/>
      <c r="O366" s="150"/>
      <c r="P366" s="240"/>
      <c r="Q366" s="555"/>
      <c r="R366" s="556">
        <f t="shared" si="47"/>
        <v>0</v>
      </c>
      <c r="S366" s="556">
        <f t="shared" si="48"/>
        <v>0</v>
      </c>
      <c r="T366" s="556">
        <f t="shared" si="49"/>
        <v>0</v>
      </c>
      <c r="U366" s="556">
        <f t="shared" si="50"/>
        <v>0</v>
      </c>
      <c r="V366" s="395"/>
      <c r="W366" s="395"/>
      <c r="X366" s="395"/>
      <c r="Y366" s="395"/>
      <c r="AA366" s="102"/>
      <c r="BA366" s="553"/>
    </row>
    <row r="367" spans="2:53" ht="18" customHeight="1" x14ac:dyDescent="0.35">
      <c r="B367" s="80"/>
      <c r="C367" s="119"/>
      <c r="D367" s="119"/>
      <c r="E367" s="202"/>
      <c r="F367" s="119"/>
      <c r="G367" s="120"/>
      <c r="H367" s="41"/>
      <c r="I367" s="41"/>
      <c r="J367" s="138"/>
      <c r="K367" s="291">
        <f t="shared" si="46"/>
        <v>0</v>
      </c>
      <c r="L367" s="327">
        <v>0</v>
      </c>
      <c r="M367" s="292">
        <f t="shared" si="45"/>
        <v>0</v>
      </c>
      <c r="N367" s="370"/>
      <c r="O367" s="150"/>
      <c r="P367" s="240"/>
      <c r="Q367" s="555"/>
      <c r="R367" s="556">
        <f t="shared" si="47"/>
        <v>0</v>
      </c>
      <c r="S367" s="556">
        <f t="shared" si="48"/>
        <v>0</v>
      </c>
      <c r="T367" s="556">
        <f t="shared" si="49"/>
        <v>0</v>
      </c>
      <c r="U367" s="556">
        <f t="shared" si="50"/>
        <v>0</v>
      </c>
      <c r="V367" s="395"/>
      <c r="W367" s="395"/>
      <c r="X367" s="395"/>
      <c r="Y367" s="395"/>
      <c r="AA367" s="102"/>
      <c r="BA367" s="553"/>
    </row>
    <row r="368" spans="2:53" ht="18" customHeight="1" x14ac:dyDescent="0.35">
      <c r="B368" s="80"/>
      <c r="C368" s="119"/>
      <c r="D368" s="119"/>
      <c r="E368" s="202"/>
      <c r="F368" s="119"/>
      <c r="G368" s="120"/>
      <c r="H368" s="41"/>
      <c r="I368" s="41"/>
      <c r="J368" s="138"/>
      <c r="K368" s="291">
        <f t="shared" si="46"/>
        <v>0</v>
      </c>
      <c r="L368" s="327">
        <v>0</v>
      </c>
      <c r="M368" s="292">
        <f t="shared" si="45"/>
        <v>0</v>
      </c>
      <c r="N368" s="370"/>
      <c r="O368" s="150"/>
      <c r="P368" s="240"/>
      <c r="Q368" s="555"/>
      <c r="R368" s="556">
        <f t="shared" si="47"/>
        <v>0</v>
      </c>
      <c r="S368" s="556">
        <f t="shared" si="48"/>
        <v>0</v>
      </c>
      <c r="T368" s="556">
        <f t="shared" si="49"/>
        <v>0</v>
      </c>
      <c r="U368" s="556">
        <f t="shared" si="50"/>
        <v>0</v>
      </c>
      <c r="V368" s="395"/>
      <c r="W368" s="395"/>
      <c r="X368" s="395"/>
      <c r="Y368" s="395"/>
      <c r="AA368" s="102"/>
      <c r="BA368" s="553"/>
    </row>
    <row r="369" spans="2:53" ht="18" customHeight="1" x14ac:dyDescent="0.35">
      <c r="B369" s="80"/>
      <c r="C369" s="119"/>
      <c r="D369" s="119"/>
      <c r="E369" s="202"/>
      <c r="F369" s="119"/>
      <c r="G369" s="120"/>
      <c r="H369" s="41"/>
      <c r="I369" s="41"/>
      <c r="J369" s="138"/>
      <c r="K369" s="291">
        <f t="shared" si="46"/>
        <v>0</v>
      </c>
      <c r="L369" s="327">
        <v>0</v>
      </c>
      <c r="M369" s="292">
        <f t="shared" si="45"/>
        <v>0</v>
      </c>
      <c r="N369" s="370"/>
      <c r="O369" s="150"/>
      <c r="P369" s="240"/>
      <c r="Q369" s="555"/>
      <c r="R369" s="556">
        <f t="shared" si="47"/>
        <v>0</v>
      </c>
      <c r="S369" s="556">
        <f t="shared" si="48"/>
        <v>0</v>
      </c>
      <c r="T369" s="556">
        <f t="shared" si="49"/>
        <v>0</v>
      </c>
      <c r="U369" s="556">
        <f t="shared" si="50"/>
        <v>0</v>
      </c>
      <c r="V369" s="395"/>
      <c r="W369" s="395"/>
      <c r="X369" s="395"/>
      <c r="Y369" s="395"/>
      <c r="AA369" s="102"/>
      <c r="BA369" s="553"/>
    </row>
    <row r="370" spans="2:53" ht="18" customHeight="1" x14ac:dyDescent="0.35">
      <c r="B370" s="80"/>
      <c r="C370" s="119"/>
      <c r="D370" s="119"/>
      <c r="E370" s="202"/>
      <c r="F370" s="119"/>
      <c r="G370" s="120"/>
      <c r="H370" s="41"/>
      <c r="I370" s="41"/>
      <c r="J370" s="138"/>
      <c r="K370" s="291">
        <f t="shared" si="46"/>
        <v>0</v>
      </c>
      <c r="L370" s="327">
        <v>0</v>
      </c>
      <c r="M370" s="292">
        <f t="shared" ref="M370:M433" si="51">IF(O370="X",0,L370*$M$8)</f>
        <v>0</v>
      </c>
      <c r="N370" s="370"/>
      <c r="O370" s="150"/>
      <c r="P370" s="240"/>
      <c r="Q370" s="555"/>
      <c r="R370" s="556">
        <f t="shared" si="47"/>
        <v>0</v>
      </c>
      <c r="S370" s="556">
        <f t="shared" si="48"/>
        <v>0</v>
      </c>
      <c r="T370" s="556">
        <f t="shared" si="49"/>
        <v>0</v>
      </c>
      <c r="U370" s="556">
        <f t="shared" si="50"/>
        <v>0</v>
      </c>
      <c r="V370" s="395"/>
      <c r="W370" s="395"/>
      <c r="X370" s="395"/>
      <c r="Y370" s="395"/>
      <c r="AA370" s="102"/>
      <c r="BA370" s="553"/>
    </row>
    <row r="371" spans="2:53" ht="18" customHeight="1" x14ac:dyDescent="0.35">
      <c r="B371" s="80"/>
      <c r="C371" s="119"/>
      <c r="D371" s="119"/>
      <c r="E371" s="202"/>
      <c r="F371" s="119"/>
      <c r="G371" s="120"/>
      <c r="H371" s="41"/>
      <c r="I371" s="41"/>
      <c r="J371" s="138"/>
      <c r="K371" s="291">
        <f t="shared" ref="K371:K434" si="52">J371*$M$8</f>
        <v>0</v>
      </c>
      <c r="L371" s="327">
        <v>0</v>
      </c>
      <c r="M371" s="292">
        <f t="shared" si="51"/>
        <v>0</v>
      </c>
      <c r="N371" s="370"/>
      <c r="O371" s="150"/>
      <c r="P371" s="240"/>
      <c r="Q371" s="555"/>
      <c r="R371" s="556">
        <f t="shared" ref="R371:R434" si="53">K371*$H$35</f>
        <v>0</v>
      </c>
      <c r="S371" s="556">
        <f t="shared" ref="S371:S434" si="54">M371*$H$44</f>
        <v>0</v>
      </c>
      <c r="T371" s="556">
        <f t="shared" ref="T371:T434" si="55">R371-K371</f>
        <v>0</v>
      </c>
      <c r="U371" s="556">
        <f t="shared" ref="U371:U434" si="56">S371-M371</f>
        <v>0</v>
      </c>
      <c r="V371" s="395"/>
      <c r="W371" s="395"/>
      <c r="X371" s="395"/>
      <c r="Y371" s="395"/>
      <c r="AA371" s="102"/>
      <c r="BA371" s="553"/>
    </row>
    <row r="372" spans="2:53" ht="18" customHeight="1" x14ac:dyDescent="0.35">
      <c r="B372" s="80"/>
      <c r="C372" s="119"/>
      <c r="D372" s="119"/>
      <c r="E372" s="202"/>
      <c r="F372" s="119"/>
      <c r="G372" s="120"/>
      <c r="H372" s="41"/>
      <c r="I372" s="41"/>
      <c r="J372" s="138"/>
      <c r="K372" s="291">
        <f t="shared" si="52"/>
        <v>0</v>
      </c>
      <c r="L372" s="327">
        <v>0</v>
      </c>
      <c r="M372" s="292">
        <f t="shared" si="51"/>
        <v>0</v>
      </c>
      <c r="N372" s="370"/>
      <c r="O372" s="150"/>
      <c r="P372" s="240"/>
      <c r="Q372" s="555"/>
      <c r="R372" s="556">
        <f t="shared" si="53"/>
        <v>0</v>
      </c>
      <c r="S372" s="556">
        <f t="shared" si="54"/>
        <v>0</v>
      </c>
      <c r="T372" s="556">
        <f t="shared" si="55"/>
        <v>0</v>
      </c>
      <c r="U372" s="556">
        <f t="shared" si="56"/>
        <v>0</v>
      </c>
      <c r="V372" s="395"/>
      <c r="W372" s="395"/>
      <c r="X372" s="395"/>
      <c r="Y372" s="395"/>
      <c r="AA372" s="102"/>
      <c r="BA372" s="553"/>
    </row>
    <row r="373" spans="2:53" ht="18" customHeight="1" x14ac:dyDescent="0.35">
      <c r="B373" s="80"/>
      <c r="C373" s="119"/>
      <c r="D373" s="119"/>
      <c r="E373" s="202"/>
      <c r="F373" s="119"/>
      <c r="G373" s="120"/>
      <c r="H373" s="41"/>
      <c r="I373" s="41"/>
      <c r="J373" s="138"/>
      <c r="K373" s="291">
        <f t="shared" si="52"/>
        <v>0</v>
      </c>
      <c r="L373" s="327">
        <v>0</v>
      </c>
      <c r="M373" s="292">
        <f t="shared" si="51"/>
        <v>0</v>
      </c>
      <c r="N373" s="370"/>
      <c r="O373" s="150"/>
      <c r="P373" s="240"/>
      <c r="Q373" s="555"/>
      <c r="R373" s="556">
        <f t="shared" si="53"/>
        <v>0</v>
      </c>
      <c r="S373" s="556">
        <f t="shared" si="54"/>
        <v>0</v>
      </c>
      <c r="T373" s="556">
        <f t="shared" si="55"/>
        <v>0</v>
      </c>
      <c r="U373" s="556">
        <f t="shared" si="56"/>
        <v>0</v>
      </c>
      <c r="V373" s="395"/>
      <c r="W373" s="395"/>
      <c r="X373" s="395"/>
      <c r="Y373" s="395"/>
      <c r="AA373" s="102"/>
      <c r="BA373" s="553"/>
    </row>
    <row r="374" spans="2:53" ht="18" customHeight="1" x14ac:dyDescent="0.35">
      <c r="B374" s="80"/>
      <c r="C374" s="119"/>
      <c r="D374" s="119"/>
      <c r="E374" s="202"/>
      <c r="F374" s="119"/>
      <c r="G374" s="120"/>
      <c r="H374" s="41"/>
      <c r="I374" s="41"/>
      <c r="J374" s="138"/>
      <c r="K374" s="291">
        <f t="shared" si="52"/>
        <v>0</v>
      </c>
      <c r="L374" s="327">
        <v>0</v>
      </c>
      <c r="M374" s="292">
        <f t="shared" si="51"/>
        <v>0</v>
      </c>
      <c r="N374" s="370"/>
      <c r="O374" s="150"/>
      <c r="P374" s="240"/>
      <c r="Q374" s="555"/>
      <c r="R374" s="556">
        <f t="shared" si="53"/>
        <v>0</v>
      </c>
      <c r="S374" s="556">
        <f t="shared" si="54"/>
        <v>0</v>
      </c>
      <c r="T374" s="556">
        <f t="shared" si="55"/>
        <v>0</v>
      </c>
      <c r="U374" s="556">
        <f t="shared" si="56"/>
        <v>0</v>
      </c>
      <c r="V374" s="395"/>
      <c r="W374" s="395"/>
      <c r="X374" s="395"/>
      <c r="Y374" s="395"/>
      <c r="AA374" s="102"/>
      <c r="BA374" s="553"/>
    </row>
    <row r="375" spans="2:53" ht="18" customHeight="1" x14ac:dyDescent="0.35">
      <c r="B375" s="80"/>
      <c r="C375" s="119"/>
      <c r="D375" s="119"/>
      <c r="E375" s="202"/>
      <c r="F375" s="119"/>
      <c r="G375" s="120"/>
      <c r="H375" s="41"/>
      <c r="I375" s="41"/>
      <c r="J375" s="138"/>
      <c r="K375" s="291">
        <f t="shared" si="52"/>
        <v>0</v>
      </c>
      <c r="L375" s="327">
        <v>0</v>
      </c>
      <c r="M375" s="292">
        <f t="shared" si="51"/>
        <v>0</v>
      </c>
      <c r="N375" s="370"/>
      <c r="O375" s="150"/>
      <c r="P375" s="240"/>
      <c r="Q375" s="555"/>
      <c r="R375" s="556">
        <f t="shared" si="53"/>
        <v>0</v>
      </c>
      <c r="S375" s="556">
        <f t="shared" si="54"/>
        <v>0</v>
      </c>
      <c r="T375" s="556">
        <f t="shared" si="55"/>
        <v>0</v>
      </c>
      <c r="U375" s="556">
        <f t="shared" si="56"/>
        <v>0</v>
      </c>
      <c r="V375" s="395"/>
      <c r="W375" s="395"/>
      <c r="X375" s="395"/>
      <c r="Y375" s="395"/>
      <c r="AA375" s="102"/>
      <c r="BA375" s="553"/>
    </row>
    <row r="376" spans="2:53" ht="18" customHeight="1" x14ac:dyDescent="0.35">
      <c r="B376" s="80"/>
      <c r="C376" s="119"/>
      <c r="D376" s="119"/>
      <c r="E376" s="202"/>
      <c r="F376" s="119"/>
      <c r="G376" s="120"/>
      <c r="H376" s="41"/>
      <c r="I376" s="41"/>
      <c r="J376" s="138"/>
      <c r="K376" s="291">
        <f t="shared" si="52"/>
        <v>0</v>
      </c>
      <c r="L376" s="327">
        <v>0</v>
      </c>
      <c r="M376" s="292">
        <f t="shared" si="51"/>
        <v>0</v>
      </c>
      <c r="N376" s="370"/>
      <c r="O376" s="150"/>
      <c r="P376" s="240"/>
      <c r="Q376" s="555"/>
      <c r="R376" s="556">
        <f t="shared" si="53"/>
        <v>0</v>
      </c>
      <c r="S376" s="556">
        <f t="shared" si="54"/>
        <v>0</v>
      </c>
      <c r="T376" s="556">
        <f t="shared" si="55"/>
        <v>0</v>
      </c>
      <c r="U376" s="556">
        <f t="shared" si="56"/>
        <v>0</v>
      </c>
      <c r="V376" s="395"/>
      <c r="W376" s="395"/>
      <c r="X376" s="395"/>
      <c r="Y376" s="395"/>
      <c r="AA376" s="102"/>
      <c r="BA376" s="553"/>
    </row>
    <row r="377" spans="2:53" ht="18" customHeight="1" x14ac:dyDescent="0.35">
      <c r="B377" s="80"/>
      <c r="C377" s="119"/>
      <c r="D377" s="119"/>
      <c r="E377" s="202"/>
      <c r="F377" s="119"/>
      <c r="G377" s="120"/>
      <c r="H377" s="41"/>
      <c r="I377" s="41"/>
      <c r="J377" s="138"/>
      <c r="K377" s="291">
        <f t="shared" si="52"/>
        <v>0</v>
      </c>
      <c r="L377" s="327">
        <v>0</v>
      </c>
      <c r="M377" s="292">
        <f t="shared" si="51"/>
        <v>0</v>
      </c>
      <c r="N377" s="370"/>
      <c r="O377" s="150"/>
      <c r="P377" s="240"/>
      <c r="Q377" s="555"/>
      <c r="R377" s="556">
        <f t="shared" si="53"/>
        <v>0</v>
      </c>
      <c r="S377" s="556">
        <f t="shared" si="54"/>
        <v>0</v>
      </c>
      <c r="T377" s="556">
        <f t="shared" si="55"/>
        <v>0</v>
      </c>
      <c r="U377" s="556">
        <f t="shared" si="56"/>
        <v>0</v>
      </c>
      <c r="V377" s="395"/>
      <c r="W377" s="395"/>
      <c r="X377" s="395"/>
      <c r="Y377" s="395"/>
      <c r="AA377" s="102"/>
      <c r="BA377" s="553"/>
    </row>
    <row r="378" spans="2:53" ht="18" customHeight="1" x14ac:dyDescent="0.35">
      <c r="B378" s="80"/>
      <c r="C378" s="119"/>
      <c r="D378" s="119"/>
      <c r="E378" s="202"/>
      <c r="F378" s="119"/>
      <c r="G378" s="120"/>
      <c r="H378" s="41"/>
      <c r="I378" s="41"/>
      <c r="J378" s="138"/>
      <c r="K378" s="291">
        <f t="shared" si="52"/>
        <v>0</v>
      </c>
      <c r="L378" s="327">
        <v>0</v>
      </c>
      <c r="M378" s="292">
        <f t="shared" si="51"/>
        <v>0</v>
      </c>
      <c r="N378" s="370"/>
      <c r="O378" s="150"/>
      <c r="P378" s="240"/>
      <c r="Q378" s="555"/>
      <c r="R378" s="556">
        <f t="shared" si="53"/>
        <v>0</v>
      </c>
      <c r="S378" s="556">
        <f t="shared" si="54"/>
        <v>0</v>
      </c>
      <c r="T378" s="556">
        <f t="shared" si="55"/>
        <v>0</v>
      </c>
      <c r="U378" s="556">
        <f t="shared" si="56"/>
        <v>0</v>
      </c>
      <c r="V378" s="395"/>
      <c r="W378" s="395"/>
      <c r="X378" s="395"/>
      <c r="Y378" s="395"/>
      <c r="AA378" s="102"/>
      <c r="BA378" s="553"/>
    </row>
    <row r="379" spans="2:53" ht="18" customHeight="1" x14ac:dyDescent="0.35">
      <c r="B379" s="80"/>
      <c r="C379" s="119"/>
      <c r="D379" s="119"/>
      <c r="E379" s="202"/>
      <c r="F379" s="119"/>
      <c r="G379" s="120"/>
      <c r="H379" s="41"/>
      <c r="I379" s="41"/>
      <c r="J379" s="138"/>
      <c r="K379" s="291">
        <f t="shared" si="52"/>
        <v>0</v>
      </c>
      <c r="L379" s="327">
        <v>0</v>
      </c>
      <c r="M379" s="292">
        <f t="shared" si="51"/>
        <v>0</v>
      </c>
      <c r="N379" s="370"/>
      <c r="O379" s="150"/>
      <c r="P379" s="240"/>
      <c r="Q379" s="555"/>
      <c r="R379" s="556">
        <f t="shared" si="53"/>
        <v>0</v>
      </c>
      <c r="S379" s="556">
        <f t="shared" si="54"/>
        <v>0</v>
      </c>
      <c r="T379" s="556">
        <f t="shared" si="55"/>
        <v>0</v>
      </c>
      <c r="U379" s="556">
        <f t="shared" si="56"/>
        <v>0</v>
      </c>
      <c r="V379" s="395"/>
      <c r="W379" s="395"/>
      <c r="X379" s="395"/>
      <c r="Y379" s="395"/>
      <c r="AA379" s="102"/>
      <c r="BA379" s="553"/>
    </row>
    <row r="380" spans="2:53" ht="18" customHeight="1" x14ac:dyDescent="0.35">
      <c r="B380" s="80"/>
      <c r="C380" s="119"/>
      <c r="D380" s="119"/>
      <c r="E380" s="202"/>
      <c r="F380" s="119"/>
      <c r="G380" s="120"/>
      <c r="H380" s="41"/>
      <c r="I380" s="41"/>
      <c r="J380" s="138"/>
      <c r="K380" s="291">
        <f t="shared" si="52"/>
        <v>0</v>
      </c>
      <c r="L380" s="327">
        <v>0</v>
      </c>
      <c r="M380" s="292">
        <f t="shared" si="51"/>
        <v>0</v>
      </c>
      <c r="N380" s="370"/>
      <c r="O380" s="150"/>
      <c r="P380" s="240"/>
      <c r="Q380" s="555"/>
      <c r="R380" s="556">
        <f t="shared" si="53"/>
        <v>0</v>
      </c>
      <c r="S380" s="556">
        <f t="shared" si="54"/>
        <v>0</v>
      </c>
      <c r="T380" s="556">
        <f t="shared" si="55"/>
        <v>0</v>
      </c>
      <c r="U380" s="556">
        <f t="shared" si="56"/>
        <v>0</v>
      </c>
      <c r="V380" s="395"/>
      <c r="W380" s="395"/>
      <c r="X380" s="395"/>
      <c r="Y380" s="395"/>
      <c r="AA380" s="102"/>
      <c r="BA380" s="553"/>
    </row>
    <row r="381" spans="2:53" ht="18" customHeight="1" x14ac:dyDescent="0.35">
      <c r="B381" s="80"/>
      <c r="C381" s="119"/>
      <c r="D381" s="119"/>
      <c r="E381" s="202"/>
      <c r="F381" s="119"/>
      <c r="G381" s="120"/>
      <c r="H381" s="41"/>
      <c r="I381" s="41"/>
      <c r="J381" s="138"/>
      <c r="K381" s="291">
        <f t="shared" si="52"/>
        <v>0</v>
      </c>
      <c r="L381" s="327">
        <v>0</v>
      </c>
      <c r="M381" s="292">
        <f t="shared" si="51"/>
        <v>0</v>
      </c>
      <c r="N381" s="370"/>
      <c r="O381" s="150"/>
      <c r="P381" s="240"/>
      <c r="Q381" s="555"/>
      <c r="R381" s="556">
        <f t="shared" si="53"/>
        <v>0</v>
      </c>
      <c r="S381" s="556">
        <f t="shared" si="54"/>
        <v>0</v>
      </c>
      <c r="T381" s="556">
        <f t="shared" si="55"/>
        <v>0</v>
      </c>
      <c r="U381" s="556">
        <f t="shared" si="56"/>
        <v>0</v>
      </c>
      <c r="V381" s="395"/>
      <c r="W381" s="395"/>
      <c r="X381" s="395"/>
      <c r="Y381" s="395"/>
      <c r="AA381" s="102"/>
      <c r="BA381" s="553"/>
    </row>
    <row r="382" spans="2:53" ht="18" customHeight="1" x14ac:dyDescent="0.35">
      <c r="B382" s="80"/>
      <c r="C382" s="119"/>
      <c r="D382" s="119"/>
      <c r="E382" s="202"/>
      <c r="F382" s="119"/>
      <c r="G382" s="120"/>
      <c r="H382" s="41"/>
      <c r="I382" s="41"/>
      <c r="J382" s="138"/>
      <c r="K382" s="291">
        <f t="shared" si="52"/>
        <v>0</v>
      </c>
      <c r="L382" s="327">
        <v>0</v>
      </c>
      <c r="M382" s="292">
        <f t="shared" si="51"/>
        <v>0</v>
      </c>
      <c r="N382" s="370"/>
      <c r="O382" s="150"/>
      <c r="P382" s="240"/>
      <c r="Q382" s="555"/>
      <c r="R382" s="556">
        <f t="shared" si="53"/>
        <v>0</v>
      </c>
      <c r="S382" s="556">
        <f t="shared" si="54"/>
        <v>0</v>
      </c>
      <c r="T382" s="556">
        <f t="shared" si="55"/>
        <v>0</v>
      </c>
      <c r="U382" s="556">
        <f t="shared" si="56"/>
        <v>0</v>
      </c>
      <c r="V382" s="395"/>
      <c r="W382" s="395"/>
      <c r="X382" s="395"/>
      <c r="Y382" s="395"/>
      <c r="AA382" s="102"/>
      <c r="BA382" s="553"/>
    </row>
    <row r="383" spans="2:53" ht="18" customHeight="1" x14ac:dyDescent="0.35">
      <c r="B383" s="80"/>
      <c r="C383" s="119"/>
      <c r="D383" s="119"/>
      <c r="E383" s="202"/>
      <c r="F383" s="119"/>
      <c r="G383" s="120"/>
      <c r="H383" s="41"/>
      <c r="I383" s="41"/>
      <c r="J383" s="138"/>
      <c r="K383" s="291">
        <f t="shared" si="52"/>
        <v>0</v>
      </c>
      <c r="L383" s="327">
        <v>0</v>
      </c>
      <c r="M383" s="292">
        <f t="shared" si="51"/>
        <v>0</v>
      </c>
      <c r="N383" s="370"/>
      <c r="O383" s="150"/>
      <c r="P383" s="240"/>
      <c r="Q383" s="555"/>
      <c r="R383" s="556">
        <f t="shared" si="53"/>
        <v>0</v>
      </c>
      <c r="S383" s="556">
        <f t="shared" si="54"/>
        <v>0</v>
      </c>
      <c r="T383" s="556">
        <f t="shared" si="55"/>
        <v>0</v>
      </c>
      <c r="U383" s="556">
        <f t="shared" si="56"/>
        <v>0</v>
      </c>
      <c r="V383" s="395"/>
      <c r="W383" s="395"/>
      <c r="X383" s="395"/>
      <c r="Y383" s="395"/>
      <c r="AA383" s="102"/>
      <c r="BA383" s="553"/>
    </row>
    <row r="384" spans="2:53" ht="18" customHeight="1" x14ac:dyDescent="0.35">
      <c r="B384" s="80"/>
      <c r="C384" s="119"/>
      <c r="D384" s="119"/>
      <c r="E384" s="202"/>
      <c r="F384" s="119"/>
      <c r="G384" s="120"/>
      <c r="H384" s="41"/>
      <c r="I384" s="41"/>
      <c r="J384" s="138"/>
      <c r="K384" s="291">
        <f t="shared" si="52"/>
        <v>0</v>
      </c>
      <c r="L384" s="327">
        <v>0</v>
      </c>
      <c r="M384" s="292">
        <f t="shared" si="51"/>
        <v>0</v>
      </c>
      <c r="N384" s="370"/>
      <c r="O384" s="150"/>
      <c r="P384" s="240"/>
      <c r="Q384" s="555"/>
      <c r="R384" s="556">
        <f t="shared" si="53"/>
        <v>0</v>
      </c>
      <c r="S384" s="556">
        <f t="shared" si="54"/>
        <v>0</v>
      </c>
      <c r="T384" s="556">
        <f t="shared" si="55"/>
        <v>0</v>
      </c>
      <c r="U384" s="556">
        <f t="shared" si="56"/>
        <v>0</v>
      </c>
      <c r="V384" s="395"/>
      <c r="W384" s="395"/>
      <c r="X384" s="395"/>
      <c r="Y384" s="395"/>
      <c r="AA384" s="102"/>
      <c r="BA384" s="553"/>
    </row>
    <row r="385" spans="2:53" ht="18" customHeight="1" x14ac:dyDescent="0.35">
      <c r="B385" s="80"/>
      <c r="C385" s="119"/>
      <c r="D385" s="119"/>
      <c r="E385" s="202"/>
      <c r="F385" s="119"/>
      <c r="G385" s="120"/>
      <c r="H385" s="41"/>
      <c r="I385" s="41"/>
      <c r="J385" s="138"/>
      <c r="K385" s="291">
        <f t="shared" si="52"/>
        <v>0</v>
      </c>
      <c r="L385" s="327">
        <v>0</v>
      </c>
      <c r="M385" s="292">
        <f t="shared" si="51"/>
        <v>0</v>
      </c>
      <c r="N385" s="370"/>
      <c r="O385" s="150"/>
      <c r="P385" s="240"/>
      <c r="Q385" s="555"/>
      <c r="R385" s="556">
        <f t="shared" si="53"/>
        <v>0</v>
      </c>
      <c r="S385" s="556">
        <f t="shared" si="54"/>
        <v>0</v>
      </c>
      <c r="T385" s="556">
        <f t="shared" si="55"/>
        <v>0</v>
      </c>
      <c r="U385" s="556">
        <f t="shared" si="56"/>
        <v>0</v>
      </c>
      <c r="V385" s="395"/>
      <c r="W385" s="395"/>
      <c r="X385" s="395"/>
      <c r="Y385" s="395"/>
      <c r="AA385" s="102"/>
      <c r="BA385" s="553"/>
    </row>
    <row r="386" spans="2:53" ht="18" customHeight="1" x14ac:dyDescent="0.35">
      <c r="B386" s="80"/>
      <c r="C386" s="119"/>
      <c r="D386" s="119"/>
      <c r="E386" s="202"/>
      <c r="F386" s="119"/>
      <c r="G386" s="120"/>
      <c r="H386" s="41"/>
      <c r="I386" s="41"/>
      <c r="J386" s="138"/>
      <c r="K386" s="291">
        <f t="shared" si="52"/>
        <v>0</v>
      </c>
      <c r="L386" s="327">
        <v>0</v>
      </c>
      <c r="M386" s="292">
        <f t="shared" si="51"/>
        <v>0</v>
      </c>
      <c r="N386" s="370"/>
      <c r="O386" s="150"/>
      <c r="P386" s="240"/>
      <c r="Q386" s="555"/>
      <c r="R386" s="556">
        <f t="shared" si="53"/>
        <v>0</v>
      </c>
      <c r="S386" s="556">
        <f t="shared" si="54"/>
        <v>0</v>
      </c>
      <c r="T386" s="556">
        <f t="shared" si="55"/>
        <v>0</v>
      </c>
      <c r="U386" s="556">
        <f t="shared" si="56"/>
        <v>0</v>
      </c>
      <c r="V386" s="395"/>
      <c r="W386" s="395"/>
      <c r="X386" s="395"/>
      <c r="Y386" s="395"/>
      <c r="AA386" s="102"/>
      <c r="BA386" s="553"/>
    </row>
    <row r="387" spans="2:53" ht="18" customHeight="1" x14ac:dyDescent="0.35">
      <c r="B387" s="80"/>
      <c r="C387" s="119"/>
      <c r="D387" s="119"/>
      <c r="E387" s="202"/>
      <c r="F387" s="119"/>
      <c r="G387" s="120"/>
      <c r="H387" s="41"/>
      <c r="I387" s="41"/>
      <c r="J387" s="138"/>
      <c r="K387" s="291">
        <f t="shared" si="52"/>
        <v>0</v>
      </c>
      <c r="L387" s="327">
        <v>0</v>
      </c>
      <c r="M387" s="292">
        <f t="shared" si="51"/>
        <v>0</v>
      </c>
      <c r="N387" s="370"/>
      <c r="O387" s="150"/>
      <c r="P387" s="240"/>
      <c r="Q387" s="555"/>
      <c r="R387" s="556">
        <f t="shared" si="53"/>
        <v>0</v>
      </c>
      <c r="S387" s="556">
        <f t="shared" si="54"/>
        <v>0</v>
      </c>
      <c r="T387" s="556">
        <f t="shared" si="55"/>
        <v>0</v>
      </c>
      <c r="U387" s="556">
        <f t="shared" si="56"/>
        <v>0</v>
      </c>
      <c r="V387" s="395"/>
      <c r="W387" s="395"/>
      <c r="X387" s="395"/>
      <c r="Y387" s="395"/>
      <c r="AA387" s="102"/>
      <c r="BA387" s="553"/>
    </row>
    <row r="388" spans="2:53" ht="18" customHeight="1" x14ac:dyDescent="0.35">
      <c r="B388" s="80"/>
      <c r="C388" s="119"/>
      <c r="D388" s="119"/>
      <c r="E388" s="202"/>
      <c r="F388" s="119"/>
      <c r="G388" s="120"/>
      <c r="H388" s="41"/>
      <c r="I388" s="41"/>
      <c r="J388" s="138"/>
      <c r="K388" s="291">
        <f t="shared" si="52"/>
        <v>0</v>
      </c>
      <c r="L388" s="327">
        <v>0</v>
      </c>
      <c r="M388" s="292">
        <f t="shared" si="51"/>
        <v>0</v>
      </c>
      <c r="N388" s="370"/>
      <c r="O388" s="150"/>
      <c r="P388" s="240"/>
      <c r="Q388" s="555"/>
      <c r="R388" s="556">
        <f t="shared" si="53"/>
        <v>0</v>
      </c>
      <c r="S388" s="556">
        <f t="shared" si="54"/>
        <v>0</v>
      </c>
      <c r="T388" s="556">
        <f t="shared" si="55"/>
        <v>0</v>
      </c>
      <c r="U388" s="556">
        <f t="shared" si="56"/>
        <v>0</v>
      </c>
      <c r="V388" s="395"/>
      <c r="W388" s="395"/>
      <c r="X388" s="395"/>
      <c r="Y388" s="395"/>
      <c r="AA388" s="102"/>
      <c r="BA388" s="553"/>
    </row>
    <row r="389" spans="2:53" ht="18" customHeight="1" x14ac:dyDescent="0.35">
      <c r="B389" s="80"/>
      <c r="C389" s="119"/>
      <c r="D389" s="119"/>
      <c r="E389" s="202"/>
      <c r="F389" s="119"/>
      <c r="G389" s="120"/>
      <c r="H389" s="41"/>
      <c r="I389" s="41"/>
      <c r="J389" s="138"/>
      <c r="K389" s="291">
        <f t="shared" si="52"/>
        <v>0</v>
      </c>
      <c r="L389" s="327">
        <v>0</v>
      </c>
      <c r="M389" s="292">
        <f t="shared" si="51"/>
        <v>0</v>
      </c>
      <c r="N389" s="370"/>
      <c r="O389" s="150"/>
      <c r="P389" s="240"/>
      <c r="Q389" s="555"/>
      <c r="R389" s="556">
        <f t="shared" si="53"/>
        <v>0</v>
      </c>
      <c r="S389" s="556">
        <f t="shared" si="54"/>
        <v>0</v>
      </c>
      <c r="T389" s="556">
        <f t="shared" si="55"/>
        <v>0</v>
      </c>
      <c r="U389" s="556">
        <f t="shared" si="56"/>
        <v>0</v>
      </c>
      <c r="V389" s="395"/>
      <c r="W389" s="395"/>
      <c r="X389" s="395"/>
      <c r="Y389" s="395"/>
      <c r="AA389" s="102"/>
      <c r="BA389" s="553"/>
    </row>
    <row r="390" spans="2:53" ht="18" customHeight="1" x14ac:dyDescent="0.35">
      <c r="B390" s="80"/>
      <c r="C390" s="119"/>
      <c r="D390" s="119"/>
      <c r="E390" s="202"/>
      <c r="F390" s="119"/>
      <c r="G390" s="120"/>
      <c r="H390" s="41"/>
      <c r="I390" s="41"/>
      <c r="J390" s="138"/>
      <c r="K390" s="291">
        <f t="shared" si="52"/>
        <v>0</v>
      </c>
      <c r="L390" s="327">
        <v>0</v>
      </c>
      <c r="M390" s="292">
        <f t="shared" si="51"/>
        <v>0</v>
      </c>
      <c r="N390" s="370"/>
      <c r="O390" s="150"/>
      <c r="P390" s="240"/>
      <c r="Q390" s="555"/>
      <c r="R390" s="556">
        <f t="shared" si="53"/>
        <v>0</v>
      </c>
      <c r="S390" s="556">
        <f t="shared" si="54"/>
        <v>0</v>
      </c>
      <c r="T390" s="556">
        <f t="shared" si="55"/>
        <v>0</v>
      </c>
      <c r="U390" s="556">
        <f t="shared" si="56"/>
        <v>0</v>
      </c>
      <c r="V390" s="395"/>
      <c r="W390" s="395"/>
      <c r="X390" s="395"/>
      <c r="Y390" s="395"/>
      <c r="AA390" s="102"/>
      <c r="BA390" s="553"/>
    </row>
    <row r="391" spans="2:53" ht="18" customHeight="1" x14ac:dyDescent="0.35">
      <c r="B391" s="80"/>
      <c r="C391" s="119"/>
      <c r="D391" s="119"/>
      <c r="E391" s="202"/>
      <c r="F391" s="119"/>
      <c r="G391" s="120"/>
      <c r="H391" s="41"/>
      <c r="I391" s="41"/>
      <c r="J391" s="138"/>
      <c r="K391" s="291">
        <f t="shared" si="52"/>
        <v>0</v>
      </c>
      <c r="L391" s="327">
        <v>0</v>
      </c>
      <c r="M391" s="292">
        <f t="shared" si="51"/>
        <v>0</v>
      </c>
      <c r="N391" s="370"/>
      <c r="O391" s="150"/>
      <c r="P391" s="240"/>
      <c r="Q391" s="555"/>
      <c r="R391" s="556">
        <f t="shared" si="53"/>
        <v>0</v>
      </c>
      <c r="S391" s="556">
        <f t="shared" si="54"/>
        <v>0</v>
      </c>
      <c r="T391" s="556">
        <f t="shared" si="55"/>
        <v>0</v>
      </c>
      <c r="U391" s="556">
        <f t="shared" si="56"/>
        <v>0</v>
      </c>
      <c r="V391" s="395"/>
      <c r="W391" s="395"/>
      <c r="X391" s="395"/>
      <c r="Y391" s="395"/>
      <c r="AA391" s="102"/>
      <c r="BA391" s="553"/>
    </row>
    <row r="392" spans="2:53" ht="18" customHeight="1" x14ac:dyDescent="0.35">
      <c r="B392" s="80"/>
      <c r="C392" s="119"/>
      <c r="D392" s="119"/>
      <c r="E392" s="202"/>
      <c r="F392" s="119"/>
      <c r="G392" s="120"/>
      <c r="H392" s="41"/>
      <c r="I392" s="41"/>
      <c r="J392" s="138"/>
      <c r="K392" s="291">
        <f t="shared" si="52"/>
        <v>0</v>
      </c>
      <c r="L392" s="327">
        <v>0</v>
      </c>
      <c r="M392" s="292">
        <f t="shared" si="51"/>
        <v>0</v>
      </c>
      <c r="N392" s="370"/>
      <c r="O392" s="150"/>
      <c r="P392" s="240"/>
      <c r="Q392" s="555"/>
      <c r="R392" s="556">
        <f t="shared" si="53"/>
        <v>0</v>
      </c>
      <c r="S392" s="556">
        <f t="shared" si="54"/>
        <v>0</v>
      </c>
      <c r="T392" s="556">
        <f t="shared" si="55"/>
        <v>0</v>
      </c>
      <c r="U392" s="556">
        <f t="shared" si="56"/>
        <v>0</v>
      </c>
      <c r="V392" s="395"/>
      <c r="W392" s="395"/>
      <c r="X392" s="395"/>
      <c r="Y392" s="395"/>
      <c r="AA392" s="102"/>
      <c r="BA392" s="553"/>
    </row>
    <row r="393" spans="2:53" ht="18" customHeight="1" x14ac:dyDescent="0.35">
      <c r="B393" s="80"/>
      <c r="C393" s="119"/>
      <c r="D393" s="119"/>
      <c r="E393" s="202"/>
      <c r="F393" s="119"/>
      <c r="G393" s="120"/>
      <c r="H393" s="41"/>
      <c r="I393" s="41"/>
      <c r="J393" s="138"/>
      <c r="K393" s="291">
        <f t="shared" si="52"/>
        <v>0</v>
      </c>
      <c r="L393" s="327">
        <v>0</v>
      </c>
      <c r="M393" s="292">
        <f t="shared" si="51"/>
        <v>0</v>
      </c>
      <c r="N393" s="370"/>
      <c r="O393" s="150"/>
      <c r="P393" s="240"/>
      <c r="Q393" s="555"/>
      <c r="R393" s="556">
        <f t="shared" si="53"/>
        <v>0</v>
      </c>
      <c r="S393" s="556">
        <f t="shared" si="54"/>
        <v>0</v>
      </c>
      <c r="T393" s="556">
        <f t="shared" si="55"/>
        <v>0</v>
      </c>
      <c r="U393" s="556">
        <f t="shared" si="56"/>
        <v>0</v>
      </c>
      <c r="V393" s="395"/>
      <c r="W393" s="395"/>
      <c r="X393" s="395"/>
      <c r="Y393" s="395"/>
      <c r="AA393" s="102"/>
      <c r="BA393" s="553"/>
    </row>
    <row r="394" spans="2:53" ht="18" customHeight="1" x14ac:dyDescent="0.35">
      <c r="B394" s="80"/>
      <c r="C394" s="119"/>
      <c r="D394" s="119"/>
      <c r="E394" s="202"/>
      <c r="F394" s="119"/>
      <c r="G394" s="120"/>
      <c r="H394" s="41"/>
      <c r="I394" s="41"/>
      <c r="J394" s="138"/>
      <c r="K394" s="291">
        <f t="shared" si="52"/>
        <v>0</v>
      </c>
      <c r="L394" s="327">
        <v>0</v>
      </c>
      <c r="M394" s="292">
        <f t="shared" si="51"/>
        <v>0</v>
      </c>
      <c r="N394" s="370"/>
      <c r="O394" s="150"/>
      <c r="P394" s="240"/>
      <c r="Q394" s="555"/>
      <c r="R394" s="556">
        <f t="shared" si="53"/>
        <v>0</v>
      </c>
      <c r="S394" s="556">
        <f t="shared" si="54"/>
        <v>0</v>
      </c>
      <c r="T394" s="556">
        <f t="shared" si="55"/>
        <v>0</v>
      </c>
      <c r="U394" s="556">
        <f t="shared" si="56"/>
        <v>0</v>
      </c>
      <c r="V394" s="395"/>
      <c r="W394" s="395"/>
      <c r="X394" s="395"/>
      <c r="Y394" s="395"/>
      <c r="AA394" s="102"/>
      <c r="BA394" s="553"/>
    </row>
    <row r="395" spans="2:53" ht="18" customHeight="1" x14ac:dyDescent="0.35">
      <c r="B395" s="80"/>
      <c r="C395" s="119"/>
      <c r="D395" s="119"/>
      <c r="E395" s="202"/>
      <c r="F395" s="119"/>
      <c r="G395" s="120"/>
      <c r="H395" s="41"/>
      <c r="I395" s="41"/>
      <c r="J395" s="138"/>
      <c r="K395" s="291">
        <f t="shared" si="52"/>
        <v>0</v>
      </c>
      <c r="L395" s="327">
        <v>0</v>
      </c>
      <c r="M395" s="292">
        <f t="shared" si="51"/>
        <v>0</v>
      </c>
      <c r="N395" s="370"/>
      <c r="O395" s="150"/>
      <c r="P395" s="240"/>
      <c r="Q395" s="555"/>
      <c r="R395" s="556">
        <f t="shared" si="53"/>
        <v>0</v>
      </c>
      <c r="S395" s="556">
        <f t="shared" si="54"/>
        <v>0</v>
      </c>
      <c r="T395" s="556">
        <f t="shared" si="55"/>
        <v>0</v>
      </c>
      <c r="U395" s="556">
        <f t="shared" si="56"/>
        <v>0</v>
      </c>
      <c r="V395" s="395"/>
      <c r="W395" s="395"/>
      <c r="X395" s="395"/>
      <c r="Y395" s="395"/>
      <c r="AA395" s="102"/>
      <c r="BA395" s="553"/>
    </row>
    <row r="396" spans="2:53" ht="18" customHeight="1" x14ac:dyDescent="0.35">
      <c r="B396" s="80"/>
      <c r="C396" s="119"/>
      <c r="D396" s="119"/>
      <c r="E396" s="202"/>
      <c r="F396" s="119"/>
      <c r="G396" s="120"/>
      <c r="H396" s="41"/>
      <c r="I396" s="41"/>
      <c r="J396" s="138"/>
      <c r="K396" s="291">
        <f t="shared" si="52"/>
        <v>0</v>
      </c>
      <c r="L396" s="327">
        <v>0</v>
      </c>
      <c r="M396" s="292">
        <f t="shared" si="51"/>
        <v>0</v>
      </c>
      <c r="N396" s="370"/>
      <c r="O396" s="150"/>
      <c r="P396" s="240"/>
      <c r="Q396" s="555"/>
      <c r="R396" s="556">
        <f t="shared" si="53"/>
        <v>0</v>
      </c>
      <c r="S396" s="556">
        <f t="shared" si="54"/>
        <v>0</v>
      </c>
      <c r="T396" s="556">
        <f t="shared" si="55"/>
        <v>0</v>
      </c>
      <c r="U396" s="556">
        <f t="shared" si="56"/>
        <v>0</v>
      </c>
      <c r="V396" s="395"/>
      <c r="W396" s="395"/>
      <c r="X396" s="395"/>
      <c r="Y396" s="395"/>
      <c r="AA396" s="102"/>
      <c r="BA396" s="553"/>
    </row>
    <row r="397" spans="2:53" ht="18" customHeight="1" x14ac:dyDescent="0.35">
      <c r="B397" s="80"/>
      <c r="C397" s="119"/>
      <c r="D397" s="119"/>
      <c r="E397" s="202"/>
      <c r="F397" s="119"/>
      <c r="G397" s="120"/>
      <c r="H397" s="41"/>
      <c r="I397" s="41"/>
      <c r="J397" s="138"/>
      <c r="K397" s="291">
        <f t="shared" si="52"/>
        <v>0</v>
      </c>
      <c r="L397" s="327">
        <v>0</v>
      </c>
      <c r="M397" s="292">
        <f t="shared" si="51"/>
        <v>0</v>
      </c>
      <c r="N397" s="370"/>
      <c r="O397" s="150"/>
      <c r="P397" s="240"/>
      <c r="Q397" s="555"/>
      <c r="R397" s="556">
        <f t="shared" si="53"/>
        <v>0</v>
      </c>
      <c r="S397" s="556">
        <f t="shared" si="54"/>
        <v>0</v>
      </c>
      <c r="T397" s="556">
        <f t="shared" si="55"/>
        <v>0</v>
      </c>
      <c r="U397" s="556">
        <f t="shared" si="56"/>
        <v>0</v>
      </c>
      <c r="V397" s="395"/>
      <c r="W397" s="395"/>
      <c r="X397" s="395"/>
      <c r="Y397" s="395"/>
      <c r="AA397" s="102"/>
      <c r="BA397" s="553"/>
    </row>
    <row r="398" spans="2:53" ht="18" customHeight="1" x14ac:dyDescent="0.35">
      <c r="B398" s="80"/>
      <c r="C398" s="119"/>
      <c r="D398" s="119"/>
      <c r="E398" s="202"/>
      <c r="F398" s="119"/>
      <c r="G398" s="120"/>
      <c r="H398" s="41"/>
      <c r="I398" s="41"/>
      <c r="J398" s="138"/>
      <c r="K398" s="291">
        <f t="shared" si="52"/>
        <v>0</v>
      </c>
      <c r="L398" s="327">
        <v>0</v>
      </c>
      <c r="M398" s="292">
        <f t="shared" si="51"/>
        <v>0</v>
      </c>
      <c r="N398" s="370"/>
      <c r="O398" s="150"/>
      <c r="P398" s="240"/>
      <c r="Q398" s="555"/>
      <c r="R398" s="556">
        <f t="shared" si="53"/>
        <v>0</v>
      </c>
      <c r="S398" s="556">
        <f t="shared" si="54"/>
        <v>0</v>
      </c>
      <c r="T398" s="556">
        <f t="shared" si="55"/>
        <v>0</v>
      </c>
      <c r="U398" s="556">
        <f t="shared" si="56"/>
        <v>0</v>
      </c>
      <c r="V398" s="395"/>
      <c r="W398" s="395"/>
      <c r="X398" s="395"/>
      <c r="Y398" s="395"/>
      <c r="AA398" s="102"/>
      <c r="BA398" s="553"/>
    </row>
    <row r="399" spans="2:53" ht="18" customHeight="1" x14ac:dyDescent="0.35">
      <c r="B399" s="80"/>
      <c r="C399" s="119"/>
      <c r="D399" s="119"/>
      <c r="E399" s="202"/>
      <c r="F399" s="119"/>
      <c r="G399" s="120"/>
      <c r="H399" s="41"/>
      <c r="I399" s="41"/>
      <c r="J399" s="138"/>
      <c r="K399" s="291">
        <f t="shared" si="52"/>
        <v>0</v>
      </c>
      <c r="L399" s="327">
        <v>0</v>
      </c>
      <c r="M399" s="292">
        <f t="shared" si="51"/>
        <v>0</v>
      </c>
      <c r="N399" s="370"/>
      <c r="O399" s="150"/>
      <c r="P399" s="240"/>
      <c r="Q399" s="555"/>
      <c r="R399" s="556">
        <f t="shared" si="53"/>
        <v>0</v>
      </c>
      <c r="S399" s="556">
        <f t="shared" si="54"/>
        <v>0</v>
      </c>
      <c r="T399" s="556">
        <f t="shared" si="55"/>
        <v>0</v>
      </c>
      <c r="U399" s="556">
        <f t="shared" si="56"/>
        <v>0</v>
      </c>
      <c r="V399" s="395"/>
      <c r="W399" s="395"/>
      <c r="X399" s="395"/>
      <c r="Y399" s="395"/>
      <c r="AA399" s="102"/>
      <c r="BA399" s="553"/>
    </row>
    <row r="400" spans="2:53" ht="18" customHeight="1" x14ac:dyDescent="0.35">
      <c r="B400" s="80"/>
      <c r="C400" s="119"/>
      <c r="D400" s="119"/>
      <c r="E400" s="202"/>
      <c r="F400" s="119"/>
      <c r="G400" s="120"/>
      <c r="H400" s="41"/>
      <c r="I400" s="41"/>
      <c r="J400" s="138"/>
      <c r="K400" s="291">
        <f t="shared" si="52"/>
        <v>0</v>
      </c>
      <c r="L400" s="327">
        <v>0</v>
      </c>
      <c r="M400" s="292">
        <f t="shared" si="51"/>
        <v>0</v>
      </c>
      <c r="N400" s="370"/>
      <c r="O400" s="150"/>
      <c r="P400" s="240"/>
      <c r="Q400" s="555"/>
      <c r="R400" s="556">
        <f t="shared" si="53"/>
        <v>0</v>
      </c>
      <c r="S400" s="556">
        <f t="shared" si="54"/>
        <v>0</v>
      </c>
      <c r="T400" s="556">
        <f t="shared" si="55"/>
        <v>0</v>
      </c>
      <c r="U400" s="556">
        <f t="shared" si="56"/>
        <v>0</v>
      </c>
      <c r="V400" s="395"/>
      <c r="W400" s="395"/>
      <c r="X400" s="395"/>
      <c r="Y400" s="395"/>
      <c r="AA400" s="102"/>
      <c r="BA400" s="553"/>
    </row>
    <row r="401" spans="2:53" ht="18" customHeight="1" x14ac:dyDescent="0.35">
      <c r="B401" s="80"/>
      <c r="C401" s="119"/>
      <c r="D401" s="119"/>
      <c r="E401" s="202"/>
      <c r="F401" s="119"/>
      <c r="G401" s="120"/>
      <c r="H401" s="41"/>
      <c r="I401" s="41"/>
      <c r="J401" s="138"/>
      <c r="K401" s="291">
        <f t="shared" si="52"/>
        <v>0</v>
      </c>
      <c r="L401" s="327">
        <v>0</v>
      </c>
      <c r="M401" s="292">
        <f t="shared" si="51"/>
        <v>0</v>
      </c>
      <c r="N401" s="370"/>
      <c r="O401" s="150"/>
      <c r="P401" s="240"/>
      <c r="Q401" s="555"/>
      <c r="R401" s="556">
        <f t="shared" si="53"/>
        <v>0</v>
      </c>
      <c r="S401" s="556">
        <f t="shared" si="54"/>
        <v>0</v>
      </c>
      <c r="T401" s="556">
        <f t="shared" si="55"/>
        <v>0</v>
      </c>
      <c r="U401" s="556">
        <f t="shared" si="56"/>
        <v>0</v>
      </c>
      <c r="V401" s="395"/>
      <c r="W401" s="395"/>
      <c r="X401" s="395"/>
      <c r="Y401" s="395"/>
      <c r="AA401" s="102"/>
      <c r="BA401" s="553"/>
    </row>
    <row r="402" spans="2:53" ht="18" customHeight="1" x14ac:dyDescent="0.35">
      <c r="B402" s="80"/>
      <c r="C402" s="119"/>
      <c r="D402" s="119"/>
      <c r="E402" s="202"/>
      <c r="F402" s="119"/>
      <c r="G402" s="120"/>
      <c r="H402" s="41"/>
      <c r="I402" s="41"/>
      <c r="J402" s="138"/>
      <c r="K402" s="291">
        <f t="shared" si="52"/>
        <v>0</v>
      </c>
      <c r="L402" s="327">
        <v>0</v>
      </c>
      <c r="M402" s="292">
        <f t="shared" si="51"/>
        <v>0</v>
      </c>
      <c r="N402" s="370"/>
      <c r="O402" s="150"/>
      <c r="P402" s="240"/>
      <c r="Q402" s="555"/>
      <c r="R402" s="556">
        <f t="shared" si="53"/>
        <v>0</v>
      </c>
      <c r="S402" s="556">
        <f t="shared" si="54"/>
        <v>0</v>
      </c>
      <c r="T402" s="556">
        <f t="shared" si="55"/>
        <v>0</v>
      </c>
      <c r="U402" s="556">
        <f t="shared" si="56"/>
        <v>0</v>
      </c>
      <c r="V402" s="395"/>
      <c r="W402" s="395"/>
      <c r="X402" s="395"/>
      <c r="Y402" s="395"/>
      <c r="AA402" s="102"/>
      <c r="BA402" s="553"/>
    </row>
    <row r="403" spans="2:53" ht="18" customHeight="1" x14ac:dyDescent="0.35">
      <c r="B403" s="80"/>
      <c r="C403" s="119"/>
      <c r="D403" s="119"/>
      <c r="E403" s="202"/>
      <c r="F403" s="119"/>
      <c r="G403" s="120"/>
      <c r="H403" s="41"/>
      <c r="I403" s="41"/>
      <c r="J403" s="138"/>
      <c r="K403" s="291">
        <f t="shared" si="52"/>
        <v>0</v>
      </c>
      <c r="L403" s="327">
        <v>0</v>
      </c>
      <c r="M403" s="292">
        <f t="shared" si="51"/>
        <v>0</v>
      </c>
      <c r="N403" s="370"/>
      <c r="O403" s="150"/>
      <c r="P403" s="240"/>
      <c r="Q403" s="555"/>
      <c r="R403" s="556">
        <f t="shared" si="53"/>
        <v>0</v>
      </c>
      <c r="S403" s="556">
        <f t="shared" si="54"/>
        <v>0</v>
      </c>
      <c r="T403" s="556">
        <f t="shared" si="55"/>
        <v>0</v>
      </c>
      <c r="U403" s="556">
        <f t="shared" si="56"/>
        <v>0</v>
      </c>
      <c r="V403" s="395"/>
      <c r="W403" s="395"/>
      <c r="X403" s="395"/>
      <c r="Y403" s="395"/>
      <c r="AA403" s="102"/>
      <c r="BA403" s="553"/>
    </row>
    <row r="404" spans="2:53" ht="18" customHeight="1" x14ac:dyDescent="0.35">
      <c r="B404" s="80"/>
      <c r="C404" s="119"/>
      <c r="D404" s="119"/>
      <c r="E404" s="202"/>
      <c r="F404" s="119"/>
      <c r="G404" s="120"/>
      <c r="H404" s="41"/>
      <c r="I404" s="41"/>
      <c r="J404" s="138"/>
      <c r="K404" s="291">
        <f t="shared" si="52"/>
        <v>0</v>
      </c>
      <c r="L404" s="327">
        <v>0</v>
      </c>
      <c r="M404" s="292">
        <f t="shared" si="51"/>
        <v>0</v>
      </c>
      <c r="N404" s="370"/>
      <c r="O404" s="150"/>
      <c r="P404" s="240"/>
      <c r="Q404" s="555"/>
      <c r="R404" s="556">
        <f t="shared" si="53"/>
        <v>0</v>
      </c>
      <c r="S404" s="556">
        <f t="shared" si="54"/>
        <v>0</v>
      </c>
      <c r="T404" s="556">
        <f t="shared" si="55"/>
        <v>0</v>
      </c>
      <c r="U404" s="556">
        <f t="shared" si="56"/>
        <v>0</v>
      </c>
      <c r="V404" s="395"/>
      <c r="W404" s="395"/>
      <c r="X404" s="395"/>
      <c r="Y404" s="395"/>
      <c r="AA404" s="102"/>
      <c r="BA404" s="553"/>
    </row>
    <row r="405" spans="2:53" ht="18" customHeight="1" x14ac:dyDescent="0.35">
      <c r="B405" s="80"/>
      <c r="C405" s="119"/>
      <c r="D405" s="119"/>
      <c r="E405" s="202"/>
      <c r="F405" s="119"/>
      <c r="G405" s="120"/>
      <c r="H405" s="41"/>
      <c r="I405" s="41"/>
      <c r="J405" s="138"/>
      <c r="K405" s="291">
        <f t="shared" si="52"/>
        <v>0</v>
      </c>
      <c r="L405" s="327">
        <v>0</v>
      </c>
      <c r="M405" s="292">
        <f t="shared" si="51"/>
        <v>0</v>
      </c>
      <c r="N405" s="370"/>
      <c r="O405" s="150"/>
      <c r="P405" s="240"/>
      <c r="Q405" s="555"/>
      <c r="R405" s="556">
        <f t="shared" si="53"/>
        <v>0</v>
      </c>
      <c r="S405" s="556">
        <f t="shared" si="54"/>
        <v>0</v>
      </c>
      <c r="T405" s="556">
        <f t="shared" si="55"/>
        <v>0</v>
      </c>
      <c r="U405" s="556">
        <f t="shared" si="56"/>
        <v>0</v>
      </c>
      <c r="V405" s="395"/>
      <c r="W405" s="395"/>
      <c r="X405" s="395"/>
      <c r="Y405" s="395"/>
      <c r="AA405" s="102"/>
      <c r="BA405" s="553"/>
    </row>
    <row r="406" spans="2:53" ht="18" customHeight="1" x14ac:dyDescent="0.35">
      <c r="B406" s="80"/>
      <c r="C406" s="119"/>
      <c r="D406" s="119"/>
      <c r="E406" s="202"/>
      <c r="F406" s="119"/>
      <c r="G406" s="120"/>
      <c r="H406" s="41"/>
      <c r="I406" s="41"/>
      <c r="J406" s="138"/>
      <c r="K406" s="291">
        <f t="shared" si="52"/>
        <v>0</v>
      </c>
      <c r="L406" s="327">
        <v>0</v>
      </c>
      <c r="M406" s="292">
        <f t="shared" si="51"/>
        <v>0</v>
      </c>
      <c r="N406" s="370"/>
      <c r="O406" s="150"/>
      <c r="P406" s="240"/>
      <c r="Q406" s="555"/>
      <c r="R406" s="556">
        <f t="shared" si="53"/>
        <v>0</v>
      </c>
      <c r="S406" s="556">
        <f t="shared" si="54"/>
        <v>0</v>
      </c>
      <c r="T406" s="556">
        <f t="shared" si="55"/>
        <v>0</v>
      </c>
      <c r="U406" s="556">
        <f t="shared" si="56"/>
        <v>0</v>
      </c>
      <c r="V406" s="395"/>
      <c r="W406" s="395"/>
      <c r="X406" s="395"/>
      <c r="Y406" s="395"/>
      <c r="AA406" s="102"/>
      <c r="BA406" s="553"/>
    </row>
    <row r="407" spans="2:53" ht="18" customHeight="1" x14ac:dyDescent="0.35">
      <c r="B407" s="80"/>
      <c r="C407" s="119"/>
      <c r="D407" s="119"/>
      <c r="E407" s="202"/>
      <c r="F407" s="119"/>
      <c r="G407" s="120"/>
      <c r="H407" s="41"/>
      <c r="I407" s="41"/>
      <c r="J407" s="138"/>
      <c r="K407" s="291">
        <f t="shared" si="52"/>
        <v>0</v>
      </c>
      <c r="L407" s="327">
        <v>0</v>
      </c>
      <c r="M407" s="292">
        <f t="shared" si="51"/>
        <v>0</v>
      </c>
      <c r="N407" s="370"/>
      <c r="O407" s="150"/>
      <c r="P407" s="240"/>
      <c r="Q407" s="555"/>
      <c r="R407" s="556">
        <f t="shared" si="53"/>
        <v>0</v>
      </c>
      <c r="S407" s="556">
        <f t="shared" si="54"/>
        <v>0</v>
      </c>
      <c r="T407" s="556">
        <f t="shared" si="55"/>
        <v>0</v>
      </c>
      <c r="U407" s="556">
        <f t="shared" si="56"/>
        <v>0</v>
      </c>
      <c r="V407" s="395"/>
      <c r="W407" s="395"/>
      <c r="X407" s="395"/>
      <c r="Y407" s="395"/>
      <c r="AA407" s="102"/>
      <c r="BA407" s="553"/>
    </row>
    <row r="408" spans="2:53" ht="18" customHeight="1" x14ac:dyDescent="0.35">
      <c r="B408" s="80"/>
      <c r="C408" s="119"/>
      <c r="D408" s="119"/>
      <c r="E408" s="202"/>
      <c r="F408" s="119"/>
      <c r="G408" s="120"/>
      <c r="H408" s="41"/>
      <c r="I408" s="41"/>
      <c r="J408" s="138"/>
      <c r="K408" s="291">
        <f t="shared" si="52"/>
        <v>0</v>
      </c>
      <c r="L408" s="327">
        <v>0</v>
      </c>
      <c r="M408" s="292">
        <f t="shared" si="51"/>
        <v>0</v>
      </c>
      <c r="N408" s="370"/>
      <c r="O408" s="150"/>
      <c r="P408" s="240"/>
      <c r="Q408" s="555"/>
      <c r="R408" s="556">
        <f t="shared" si="53"/>
        <v>0</v>
      </c>
      <c r="S408" s="556">
        <f t="shared" si="54"/>
        <v>0</v>
      </c>
      <c r="T408" s="556">
        <f t="shared" si="55"/>
        <v>0</v>
      </c>
      <c r="U408" s="556">
        <f t="shared" si="56"/>
        <v>0</v>
      </c>
      <c r="V408" s="395"/>
      <c r="W408" s="395"/>
      <c r="X408" s="395"/>
      <c r="Y408" s="395"/>
      <c r="AA408" s="102"/>
      <c r="BA408" s="553"/>
    </row>
    <row r="409" spans="2:53" ht="18" customHeight="1" x14ac:dyDescent="0.35">
      <c r="B409" s="80"/>
      <c r="C409" s="119"/>
      <c r="D409" s="119"/>
      <c r="E409" s="202"/>
      <c r="F409" s="119"/>
      <c r="G409" s="120"/>
      <c r="H409" s="41"/>
      <c r="I409" s="41"/>
      <c r="J409" s="138"/>
      <c r="K409" s="291">
        <f t="shared" si="52"/>
        <v>0</v>
      </c>
      <c r="L409" s="327">
        <v>0</v>
      </c>
      <c r="M409" s="292">
        <f t="shared" si="51"/>
        <v>0</v>
      </c>
      <c r="N409" s="370"/>
      <c r="O409" s="150"/>
      <c r="P409" s="240"/>
      <c r="Q409" s="555"/>
      <c r="R409" s="556">
        <f t="shared" si="53"/>
        <v>0</v>
      </c>
      <c r="S409" s="556">
        <f t="shared" si="54"/>
        <v>0</v>
      </c>
      <c r="T409" s="556">
        <f t="shared" si="55"/>
        <v>0</v>
      </c>
      <c r="U409" s="556">
        <f t="shared" si="56"/>
        <v>0</v>
      </c>
      <c r="V409" s="395"/>
      <c r="W409" s="395"/>
      <c r="X409" s="395"/>
      <c r="Y409" s="395"/>
      <c r="AA409" s="102"/>
      <c r="BA409" s="553"/>
    </row>
    <row r="410" spans="2:53" ht="18" customHeight="1" x14ac:dyDescent="0.35">
      <c r="B410" s="80"/>
      <c r="C410" s="119"/>
      <c r="D410" s="119"/>
      <c r="E410" s="202"/>
      <c r="F410" s="119"/>
      <c r="G410" s="120"/>
      <c r="H410" s="41"/>
      <c r="I410" s="41"/>
      <c r="J410" s="138"/>
      <c r="K410" s="291">
        <f t="shared" si="52"/>
        <v>0</v>
      </c>
      <c r="L410" s="327">
        <v>0</v>
      </c>
      <c r="M410" s="292">
        <f t="shared" si="51"/>
        <v>0</v>
      </c>
      <c r="N410" s="370"/>
      <c r="O410" s="150"/>
      <c r="P410" s="240"/>
      <c r="Q410" s="555"/>
      <c r="R410" s="556">
        <f t="shared" si="53"/>
        <v>0</v>
      </c>
      <c r="S410" s="556">
        <f t="shared" si="54"/>
        <v>0</v>
      </c>
      <c r="T410" s="556">
        <f t="shared" si="55"/>
        <v>0</v>
      </c>
      <c r="U410" s="556">
        <f t="shared" si="56"/>
        <v>0</v>
      </c>
      <c r="V410" s="395"/>
      <c r="W410" s="395"/>
      <c r="X410" s="395"/>
      <c r="Y410" s="395"/>
      <c r="AA410" s="102"/>
      <c r="BA410" s="553"/>
    </row>
    <row r="411" spans="2:53" ht="18" customHeight="1" x14ac:dyDescent="0.35">
      <c r="B411" s="80"/>
      <c r="C411" s="119"/>
      <c r="D411" s="119"/>
      <c r="E411" s="202"/>
      <c r="F411" s="119"/>
      <c r="G411" s="120"/>
      <c r="H411" s="41"/>
      <c r="I411" s="41"/>
      <c r="J411" s="138"/>
      <c r="K411" s="291">
        <f t="shared" si="52"/>
        <v>0</v>
      </c>
      <c r="L411" s="327">
        <v>0</v>
      </c>
      <c r="M411" s="292">
        <f t="shared" si="51"/>
        <v>0</v>
      </c>
      <c r="N411" s="370"/>
      <c r="O411" s="150"/>
      <c r="P411" s="240"/>
      <c r="Q411" s="555"/>
      <c r="R411" s="556">
        <f t="shared" si="53"/>
        <v>0</v>
      </c>
      <c r="S411" s="556">
        <f t="shared" si="54"/>
        <v>0</v>
      </c>
      <c r="T411" s="556">
        <f t="shared" si="55"/>
        <v>0</v>
      </c>
      <c r="U411" s="556">
        <f t="shared" si="56"/>
        <v>0</v>
      </c>
      <c r="V411" s="395"/>
      <c r="W411" s="395"/>
      <c r="X411" s="395"/>
      <c r="Y411" s="395"/>
      <c r="AA411" s="102"/>
      <c r="BA411" s="553"/>
    </row>
    <row r="412" spans="2:53" ht="18" customHeight="1" x14ac:dyDescent="0.35">
      <c r="B412" s="80"/>
      <c r="C412" s="119"/>
      <c r="D412" s="119"/>
      <c r="E412" s="202"/>
      <c r="F412" s="119"/>
      <c r="G412" s="120"/>
      <c r="H412" s="41"/>
      <c r="I412" s="41"/>
      <c r="J412" s="138"/>
      <c r="K412" s="291">
        <f t="shared" si="52"/>
        <v>0</v>
      </c>
      <c r="L412" s="327">
        <v>0</v>
      </c>
      <c r="M412" s="292">
        <f t="shared" si="51"/>
        <v>0</v>
      </c>
      <c r="N412" s="370"/>
      <c r="O412" s="150"/>
      <c r="P412" s="240"/>
      <c r="Q412" s="555"/>
      <c r="R412" s="556">
        <f t="shared" si="53"/>
        <v>0</v>
      </c>
      <c r="S412" s="556">
        <f t="shared" si="54"/>
        <v>0</v>
      </c>
      <c r="T412" s="556">
        <f t="shared" si="55"/>
        <v>0</v>
      </c>
      <c r="U412" s="556">
        <f t="shared" si="56"/>
        <v>0</v>
      </c>
      <c r="V412" s="395"/>
      <c r="W412" s="395"/>
      <c r="X412" s="395"/>
      <c r="Y412" s="395"/>
      <c r="AA412" s="102"/>
      <c r="BA412" s="553"/>
    </row>
    <row r="413" spans="2:53" ht="18" customHeight="1" x14ac:dyDescent="0.35">
      <c r="B413" s="80"/>
      <c r="C413" s="119"/>
      <c r="D413" s="119"/>
      <c r="E413" s="202"/>
      <c r="F413" s="119"/>
      <c r="G413" s="120"/>
      <c r="H413" s="41"/>
      <c r="I413" s="41"/>
      <c r="J413" s="138"/>
      <c r="K413" s="291">
        <f t="shared" si="52"/>
        <v>0</v>
      </c>
      <c r="L413" s="327">
        <v>0</v>
      </c>
      <c r="M413" s="292">
        <f t="shared" si="51"/>
        <v>0</v>
      </c>
      <c r="N413" s="370"/>
      <c r="O413" s="150"/>
      <c r="P413" s="240"/>
      <c r="Q413" s="555"/>
      <c r="R413" s="556">
        <f t="shared" si="53"/>
        <v>0</v>
      </c>
      <c r="S413" s="556">
        <f t="shared" si="54"/>
        <v>0</v>
      </c>
      <c r="T413" s="556">
        <f t="shared" si="55"/>
        <v>0</v>
      </c>
      <c r="U413" s="556">
        <f t="shared" si="56"/>
        <v>0</v>
      </c>
      <c r="V413" s="395"/>
      <c r="W413" s="395"/>
      <c r="X413" s="395"/>
      <c r="Y413" s="395"/>
      <c r="AA413" s="102"/>
      <c r="BA413" s="553"/>
    </row>
    <row r="414" spans="2:53" ht="18" customHeight="1" x14ac:dyDescent="0.35">
      <c r="B414" s="80"/>
      <c r="C414" s="119"/>
      <c r="D414" s="119"/>
      <c r="E414" s="202"/>
      <c r="F414" s="119"/>
      <c r="G414" s="120"/>
      <c r="H414" s="41"/>
      <c r="I414" s="41"/>
      <c r="J414" s="138"/>
      <c r="K414" s="291">
        <f t="shared" si="52"/>
        <v>0</v>
      </c>
      <c r="L414" s="327">
        <v>0</v>
      </c>
      <c r="M414" s="292">
        <f t="shared" si="51"/>
        <v>0</v>
      </c>
      <c r="N414" s="370"/>
      <c r="O414" s="150"/>
      <c r="P414" s="240"/>
      <c r="Q414" s="555"/>
      <c r="R414" s="556">
        <f t="shared" si="53"/>
        <v>0</v>
      </c>
      <c r="S414" s="556">
        <f t="shared" si="54"/>
        <v>0</v>
      </c>
      <c r="T414" s="556">
        <f t="shared" si="55"/>
        <v>0</v>
      </c>
      <c r="U414" s="556">
        <f t="shared" si="56"/>
        <v>0</v>
      </c>
      <c r="V414" s="395"/>
      <c r="W414" s="395"/>
      <c r="X414" s="395"/>
      <c r="Y414" s="395"/>
      <c r="AA414" s="102"/>
      <c r="BA414" s="553"/>
    </row>
    <row r="415" spans="2:53" ht="18" customHeight="1" x14ac:dyDescent="0.35">
      <c r="B415" s="80"/>
      <c r="C415" s="119"/>
      <c r="D415" s="119"/>
      <c r="E415" s="202"/>
      <c r="F415" s="119"/>
      <c r="G415" s="120"/>
      <c r="H415" s="41"/>
      <c r="I415" s="41"/>
      <c r="J415" s="138"/>
      <c r="K415" s="291">
        <f t="shared" si="52"/>
        <v>0</v>
      </c>
      <c r="L415" s="327">
        <v>0</v>
      </c>
      <c r="M415" s="292">
        <f t="shared" si="51"/>
        <v>0</v>
      </c>
      <c r="N415" s="370"/>
      <c r="O415" s="150"/>
      <c r="P415" s="240"/>
      <c r="Q415" s="555"/>
      <c r="R415" s="556">
        <f t="shared" si="53"/>
        <v>0</v>
      </c>
      <c r="S415" s="556">
        <f t="shared" si="54"/>
        <v>0</v>
      </c>
      <c r="T415" s="556">
        <f t="shared" si="55"/>
        <v>0</v>
      </c>
      <c r="U415" s="556">
        <f t="shared" si="56"/>
        <v>0</v>
      </c>
      <c r="V415" s="395"/>
      <c r="W415" s="395"/>
      <c r="X415" s="395"/>
      <c r="Y415" s="395"/>
      <c r="AA415" s="102"/>
      <c r="BA415" s="553"/>
    </row>
    <row r="416" spans="2:53" ht="18" customHeight="1" x14ac:dyDescent="0.35">
      <c r="B416" s="80"/>
      <c r="C416" s="119"/>
      <c r="D416" s="119"/>
      <c r="E416" s="202"/>
      <c r="F416" s="119"/>
      <c r="G416" s="120"/>
      <c r="H416" s="41"/>
      <c r="I416" s="41"/>
      <c r="J416" s="138"/>
      <c r="K416" s="291">
        <f t="shared" si="52"/>
        <v>0</v>
      </c>
      <c r="L416" s="327">
        <v>0</v>
      </c>
      <c r="M416" s="292">
        <f t="shared" si="51"/>
        <v>0</v>
      </c>
      <c r="N416" s="370"/>
      <c r="O416" s="150"/>
      <c r="P416" s="240"/>
      <c r="Q416" s="555"/>
      <c r="R416" s="556">
        <f t="shared" si="53"/>
        <v>0</v>
      </c>
      <c r="S416" s="556">
        <f t="shared" si="54"/>
        <v>0</v>
      </c>
      <c r="T416" s="556">
        <f t="shared" si="55"/>
        <v>0</v>
      </c>
      <c r="U416" s="556">
        <f t="shared" si="56"/>
        <v>0</v>
      </c>
      <c r="V416" s="395"/>
      <c r="W416" s="395"/>
      <c r="X416" s="395"/>
      <c r="Y416" s="395"/>
      <c r="AA416" s="102"/>
      <c r="BA416" s="553"/>
    </row>
    <row r="417" spans="2:53" ht="18" customHeight="1" x14ac:dyDescent="0.35">
      <c r="B417" s="80"/>
      <c r="C417" s="119"/>
      <c r="D417" s="119"/>
      <c r="E417" s="202"/>
      <c r="F417" s="119"/>
      <c r="G417" s="120"/>
      <c r="H417" s="41"/>
      <c r="I417" s="41"/>
      <c r="J417" s="138"/>
      <c r="K417" s="291">
        <f t="shared" si="52"/>
        <v>0</v>
      </c>
      <c r="L417" s="327">
        <v>0</v>
      </c>
      <c r="M417" s="292">
        <f t="shared" si="51"/>
        <v>0</v>
      </c>
      <c r="N417" s="370"/>
      <c r="O417" s="150"/>
      <c r="P417" s="240"/>
      <c r="Q417" s="555"/>
      <c r="R417" s="556">
        <f t="shared" si="53"/>
        <v>0</v>
      </c>
      <c r="S417" s="556">
        <f t="shared" si="54"/>
        <v>0</v>
      </c>
      <c r="T417" s="556">
        <f t="shared" si="55"/>
        <v>0</v>
      </c>
      <c r="U417" s="556">
        <f t="shared" si="56"/>
        <v>0</v>
      </c>
      <c r="V417" s="395"/>
      <c r="W417" s="395"/>
      <c r="X417" s="395"/>
      <c r="Y417" s="395"/>
      <c r="AA417" s="102"/>
      <c r="BA417" s="553"/>
    </row>
    <row r="418" spans="2:53" ht="18" customHeight="1" x14ac:dyDescent="0.35">
      <c r="B418" s="80"/>
      <c r="C418" s="119"/>
      <c r="D418" s="119"/>
      <c r="E418" s="202"/>
      <c r="F418" s="119"/>
      <c r="G418" s="120"/>
      <c r="H418" s="41"/>
      <c r="I418" s="41"/>
      <c r="J418" s="138"/>
      <c r="K418" s="291">
        <f t="shared" si="52"/>
        <v>0</v>
      </c>
      <c r="L418" s="327">
        <v>0</v>
      </c>
      <c r="M418" s="292">
        <f t="shared" si="51"/>
        <v>0</v>
      </c>
      <c r="N418" s="370"/>
      <c r="O418" s="150"/>
      <c r="P418" s="240"/>
      <c r="Q418" s="555"/>
      <c r="R418" s="556">
        <f t="shared" si="53"/>
        <v>0</v>
      </c>
      <c r="S418" s="556">
        <f t="shared" si="54"/>
        <v>0</v>
      </c>
      <c r="T418" s="556">
        <f t="shared" si="55"/>
        <v>0</v>
      </c>
      <c r="U418" s="556">
        <f t="shared" si="56"/>
        <v>0</v>
      </c>
      <c r="V418" s="395"/>
      <c r="W418" s="395"/>
      <c r="X418" s="395"/>
      <c r="Y418" s="395"/>
      <c r="AA418" s="102"/>
      <c r="BA418" s="553"/>
    </row>
    <row r="419" spans="2:53" ht="18" customHeight="1" x14ac:dyDescent="0.35">
      <c r="B419" s="80"/>
      <c r="C419" s="119"/>
      <c r="D419" s="119"/>
      <c r="E419" s="202"/>
      <c r="F419" s="119"/>
      <c r="G419" s="120"/>
      <c r="H419" s="41"/>
      <c r="I419" s="41"/>
      <c r="J419" s="138"/>
      <c r="K419" s="291">
        <f t="shared" si="52"/>
        <v>0</v>
      </c>
      <c r="L419" s="327">
        <v>0</v>
      </c>
      <c r="M419" s="292">
        <f t="shared" si="51"/>
        <v>0</v>
      </c>
      <c r="N419" s="370"/>
      <c r="O419" s="150"/>
      <c r="P419" s="240"/>
      <c r="Q419" s="555"/>
      <c r="R419" s="556">
        <f t="shared" si="53"/>
        <v>0</v>
      </c>
      <c r="S419" s="556">
        <f t="shared" si="54"/>
        <v>0</v>
      </c>
      <c r="T419" s="556">
        <f t="shared" si="55"/>
        <v>0</v>
      </c>
      <c r="U419" s="556">
        <f t="shared" si="56"/>
        <v>0</v>
      </c>
      <c r="V419" s="395"/>
      <c r="W419" s="395"/>
      <c r="X419" s="395"/>
      <c r="Y419" s="395"/>
      <c r="AA419" s="102"/>
      <c r="BA419" s="553"/>
    </row>
    <row r="420" spans="2:53" ht="18" customHeight="1" x14ac:dyDescent="0.35">
      <c r="B420" s="80"/>
      <c r="C420" s="119"/>
      <c r="D420" s="119"/>
      <c r="E420" s="202"/>
      <c r="F420" s="119"/>
      <c r="G420" s="120"/>
      <c r="H420" s="41"/>
      <c r="I420" s="41"/>
      <c r="J420" s="138"/>
      <c r="K420" s="291">
        <f t="shared" si="52"/>
        <v>0</v>
      </c>
      <c r="L420" s="327">
        <v>0</v>
      </c>
      <c r="M420" s="292">
        <f t="shared" si="51"/>
        <v>0</v>
      </c>
      <c r="N420" s="370"/>
      <c r="O420" s="150"/>
      <c r="P420" s="240"/>
      <c r="Q420" s="555"/>
      <c r="R420" s="556">
        <f t="shared" si="53"/>
        <v>0</v>
      </c>
      <c r="S420" s="556">
        <f t="shared" si="54"/>
        <v>0</v>
      </c>
      <c r="T420" s="556">
        <f t="shared" si="55"/>
        <v>0</v>
      </c>
      <c r="U420" s="556">
        <f t="shared" si="56"/>
        <v>0</v>
      </c>
      <c r="V420" s="395"/>
      <c r="W420" s="395"/>
      <c r="X420" s="395"/>
      <c r="Y420" s="395"/>
      <c r="AA420" s="102"/>
      <c r="BA420" s="553"/>
    </row>
    <row r="421" spans="2:53" ht="18" customHeight="1" x14ac:dyDescent="0.35">
      <c r="B421" s="80"/>
      <c r="C421" s="119"/>
      <c r="D421" s="119"/>
      <c r="E421" s="202"/>
      <c r="F421" s="119"/>
      <c r="G421" s="120"/>
      <c r="H421" s="41"/>
      <c r="I421" s="41"/>
      <c r="J421" s="138"/>
      <c r="K421" s="291">
        <f t="shared" si="52"/>
        <v>0</v>
      </c>
      <c r="L421" s="327">
        <v>0</v>
      </c>
      <c r="M421" s="292">
        <f t="shared" si="51"/>
        <v>0</v>
      </c>
      <c r="N421" s="370"/>
      <c r="O421" s="150"/>
      <c r="P421" s="240"/>
      <c r="Q421" s="555"/>
      <c r="R421" s="556">
        <f t="shared" si="53"/>
        <v>0</v>
      </c>
      <c r="S421" s="556">
        <f t="shared" si="54"/>
        <v>0</v>
      </c>
      <c r="T421" s="556">
        <f t="shared" si="55"/>
        <v>0</v>
      </c>
      <c r="U421" s="556">
        <f t="shared" si="56"/>
        <v>0</v>
      </c>
      <c r="V421" s="395"/>
      <c r="W421" s="395"/>
      <c r="X421" s="395"/>
      <c r="Y421" s="395"/>
      <c r="AA421" s="102"/>
      <c r="BA421" s="553"/>
    </row>
    <row r="422" spans="2:53" ht="18" customHeight="1" x14ac:dyDescent="0.35">
      <c r="B422" s="80"/>
      <c r="C422" s="119"/>
      <c r="D422" s="119"/>
      <c r="E422" s="202"/>
      <c r="F422" s="119"/>
      <c r="G422" s="120"/>
      <c r="H422" s="41"/>
      <c r="I422" s="41"/>
      <c r="J422" s="138"/>
      <c r="K422" s="291">
        <f t="shared" si="52"/>
        <v>0</v>
      </c>
      <c r="L422" s="327">
        <v>0</v>
      </c>
      <c r="M422" s="292">
        <f t="shared" si="51"/>
        <v>0</v>
      </c>
      <c r="N422" s="370"/>
      <c r="O422" s="150"/>
      <c r="P422" s="240"/>
      <c r="Q422" s="555"/>
      <c r="R422" s="556">
        <f t="shared" si="53"/>
        <v>0</v>
      </c>
      <c r="S422" s="556">
        <f t="shared" si="54"/>
        <v>0</v>
      </c>
      <c r="T422" s="556">
        <f t="shared" si="55"/>
        <v>0</v>
      </c>
      <c r="U422" s="556">
        <f t="shared" si="56"/>
        <v>0</v>
      </c>
      <c r="V422" s="395"/>
      <c r="W422" s="395"/>
      <c r="X422" s="395"/>
      <c r="Y422" s="395"/>
      <c r="AA422" s="102"/>
      <c r="BA422" s="553"/>
    </row>
    <row r="423" spans="2:53" ht="18" customHeight="1" x14ac:dyDescent="0.35">
      <c r="B423" s="80"/>
      <c r="C423" s="119"/>
      <c r="D423" s="119"/>
      <c r="E423" s="202"/>
      <c r="F423" s="119"/>
      <c r="G423" s="120"/>
      <c r="H423" s="41"/>
      <c r="I423" s="41"/>
      <c r="J423" s="138"/>
      <c r="K423" s="291">
        <f t="shared" si="52"/>
        <v>0</v>
      </c>
      <c r="L423" s="327">
        <v>0</v>
      </c>
      <c r="M423" s="292">
        <f t="shared" si="51"/>
        <v>0</v>
      </c>
      <c r="N423" s="370"/>
      <c r="O423" s="150"/>
      <c r="P423" s="240"/>
      <c r="Q423" s="555"/>
      <c r="R423" s="556">
        <f t="shared" si="53"/>
        <v>0</v>
      </c>
      <c r="S423" s="556">
        <f t="shared" si="54"/>
        <v>0</v>
      </c>
      <c r="T423" s="556">
        <f t="shared" si="55"/>
        <v>0</v>
      </c>
      <c r="U423" s="556">
        <f t="shared" si="56"/>
        <v>0</v>
      </c>
      <c r="V423" s="395"/>
      <c r="W423" s="395"/>
      <c r="X423" s="395"/>
      <c r="Y423" s="395"/>
      <c r="AA423" s="102"/>
      <c r="BA423" s="553"/>
    </row>
    <row r="424" spans="2:53" ht="18" customHeight="1" x14ac:dyDescent="0.35">
      <c r="B424" s="80"/>
      <c r="C424" s="119"/>
      <c r="D424" s="119"/>
      <c r="E424" s="202"/>
      <c r="F424" s="119"/>
      <c r="G424" s="120"/>
      <c r="H424" s="41"/>
      <c r="I424" s="41"/>
      <c r="J424" s="138"/>
      <c r="K424" s="291">
        <f t="shared" si="52"/>
        <v>0</v>
      </c>
      <c r="L424" s="327">
        <v>0</v>
      </c>
      <c r="M424" s="292">
        <f t="shared" si="51"/>
        <v>0</v>
      </c>
      <c r="N424" s="370"/>
      <c r="O424" s="150"/>
      <c r="P424" s="240"/>
      <c r="Q424" s="555"/>
      <c r="R424" s="556">
        <f t="shared" si="53"/>
        <v>0</v>
      </c>
      <c r="S424" s="556">
        <f t="shared" si="54"/>
        <v>0</v>
      </c>
      <c r="T424" s="556">
        <f t="shared" si="55"/>
        <v>0</v>
      </c>
      <c r="U424" s="556">
        <f t="shared" si="56"/>
        <v>0</v>
      </c>
      <c r="V424" s="395"/>
      <c r="W424" s="395"/>
      <c r="X424" s="395"/>
      <c r="Y424" s="395"/>
      <c r="AA424" s="102"/>
      <c r="BA424" s="553"/>
    </row>
    <row r="425" spans="2:53" ht="18" customHeight="1" x14ac:dyDescent="0.35">
      <c r="B425" s="80"/>
      <c r="C425" s="119"/>
      <c r="D425" s="119"/>
      <c r="E425" s="202"/>
      <c r="F425" s="119"/>
      <c r="G425" s="120"/>
      <c r="H425" s="41"/>
      <c r="I425" s="41"/>
      <c r="J425" s="138"/>
      <c r="K425" s="291">
        <f t="shared" si="52"/>
        <v>0</v>
      </c>
      <c r="L425" s="327">
        <v>0</v>
      </c>
      <c r="M425" s="292">
        <f t="shared" si="51"/>
        <v>0</v>
      </c>
      <c r="N425" s="370"/>
      <c r="O425" s="150"/>
      <c r="P425" s="240"/>
      <c r="Q425" s="555"/>
      <c r="R425" s="556">
        <f t="shared" si="53"/>
        <v>0</v>
      </c>
      <c r="S425" s="556">
        <f t="shared" si="54"/>
        <v>0</v>
      </c>
      <c r="T425" s="556">
        <f t="shared" si="55"/>
        <v>0</v>
      </c>
      <c r="U425" s="556">
        <f t="shared" si="56"/>
        <v>0</v>
      </c>
      <c r="V425" s="395"/>
      <c r="W425" s="395"/>
      <c r="X425" s="395"/>
      <c r="Y425" s="395"/>
      <c r="AA425" s="102"/>
      <c r="BA425" s="553"/>
    </row>
    <row r="426" spans="2:53" ht="18" customHeight="1" x14ac:dyDescent="0.35">
      <c r="B426" s="80"/>
      <c r="C426" s="119"/>
      <c r="D426" s="119"/>
      <c r="E426" s="202"/>
      <c r="F426" s="119"/>
      <c r="G426" s="120"/>
      <c r="H426" s="41"/>
      <c r="I426" s="41"/>
      <c r="J426" s="138"/>
      <c r="K426" s="291">
        <f t="shared" si="52"/>
        <v>0</v>
      </c>
      <c r="L426" s="327">
        <v>0</v>
      </c>
      <c r="M426" s="292">
        <f t="shared" si="51"/>
        <v>0</v>
      </c>
      <c r="N426" s="370"/>
      <c r="O426" s="150"/>
      <c r="P426" s="240"/>
      <c r="Q426" s="555"/>
      <c r="R426" s="556">
        <f t="shared" si="53"/>
        <v>0</v>
      </c>
      <c r="S426" s="556">
        <f t="shared" si="54"/>
        <v>0</v>
      </c>
      <c r="T426" s="556">
        <f t="shared" si="55"/>
        <v>0</v>
      </c>
      <c r="U426" s="556">
        <f t="shared" si="56"/>
        <v>0</v>
      </c>
      <c r="V426" s="395"/>
      <c r="W426" s="395"/>
      <c r="X426" s="395"/>
      <c r="Y426" s="395"/>
      <c r="AA426" s="102"/>
      <c r="BA426" s="553"/>
    </row>
    <row r="427" spans="2:53" ht="18" customHeight="1" x14ac:dyDescent="0.35">
      <c r="B427" s="80"/>
      <c r="C427" s="119"/>
      <c r="D427" s="119"/>
      <c r="E427" s="202"/>
      <c r="F427" s="119"/>
      <c r="G427" s="120"/>
      <c r="H427" s="41"/>
      <c r="I427" s="41"/>
      <c r="J427" s="138"/>
      <c r="K427" s="291">
        <f t="shared" si="52"/>
        <v>0</v>
      </c>
      <c r="L427" s="327">
        <v>0</v>
      </c>
      <c r="M427" s="292">
        <f t="shared" si="51"/>
        <v>0</v>
      </c>
      <c r="N427" s="370"/>
      <c r="O427" s="150"/>
      <c r="P427" s="240"/>
      <c r="Q427" s="555"/>
      <c r="R427" s="556">
        <f t="shared" si="53"/>
        <v>0</v>
      </c>
      <c r="S427" s="556">
        <f t="shared" si="54"/>
        <v>0</v>
      </c>
      <c r="T427" s="556">
        <f t="shared" si="55"/>
        <v>0</v>
      </c>
      <c r="U427" s="556">
        <f t="shared" si="56"/>
        <v>0</v>
      </c>
      <c r="V427" s="395"/>
      <c r="W427" s="395"/>
      <c r="X427" s="395"/>
      <c r="Y427" s="395"/>
      <c r="AA427" s="102"/>
      <c r="BA427" s="553"/>
    </row>
    <row r="428" spans="2:53" ht="18" customHeight="1" x14ac:dyDescent="0.35">
      <c r="B428" s="80"/>
      <c r="C428" s="119"/>
      <c r="D428" s="119"/>
      <c r="E428" s="202"/>
      <c r="F428" s="119"/>
      <c r="G428" s="120"/>
      <c r="H428" s="41"/>
      <c r="I428" s="41"/>
      <c r="J428" s="138"/>
      <c r="K428" s="291">
        <f t="shared" si="52"/>
        <v>0</v>
      </c>
      <c r="L428" s="327">
        <v>0</v>
      </c>
      <c r="M428" s="292">
        <f t="shared" si="51"/>
        <v>0</v>
      </c>
      <c r="N428" s="370"/>
      <c r="O428" s="150"/>
      <c r="P428" s="240"/>
      <c r="Q428" s="555"/>
      <c r="R428" s="556">
        <f t="shared" si="53"/>
        <v>0</v>
      </c>
      <c r="S428" s="556">
        <f t="shared" si="54"/>
        <v>0</v>
      </c>
      <c r="T428" s="556">
        <f t="shared" si="55"/>
        <v>0</v>
      </c>
      <c r="U428" s="556">
        <f t="shared" si="56"/>
        <v>0</v>
      </c>
      <c r="V428" s="395"/>
      <c r="W428" s="395"/>
      <c r="X428" s="395"/>
      <c r="Y428" s="395"/>
      <c r="AA428" s="102"/>
      <c r="BA428" s="553"/>
    </row>
    <row r="429" spans="2:53" ht="18" customHeight="1" x14ac:dyDescent="0.35">
      <c r="B429" s="80"/>
      <c r="C429" s="119"/>
      <c r="D429" s="119"/>
      <c r="E429" s="202"/>
      <c r="F429" s="119"/>
      <c r="G429" s="120"/>
      <c r="H429" s="41"/>
      <c r="I429" s="41"/>
      <c r="J429" s="138"/>
      <c r="K429" s="291">
        <f t="shared" si="52"/>
        <v>0</v>
      </c>
      <c r="L429" s="327">
        <v>0</v>
      </c>
      <c r="M429" s="292">
        <f t="shared" si="51"/>
        <v>0</v>
      </c>
      <c r="N429" s="370"/>
      <c r="O429" s="150"/>
      <c r="P429" s="240"/>
      <c r="Q429" s="555"/>
      <c r="R429" s="556">
        <f t="shared" si="53"/>
        <v>0</v>
      </c>
      <c r="S429" s="556">
        <f t="shared" si="54"/>
        <v>0</v>
      </c>
      <c r="T429" s="556">
        <f t="shared" si="55"/>
        <v>0</v>
      </c>
      <c r="U429" s="556">
        <f t="shared" si="56"/>
        <v>0</v>
      </c>
      <c r="V429" s="395"/>
      <c r="W429" s="395"/>
      <c r="X429" s="395"/>
      <c r="Y429" s="395"/>
      <c r="AA429" s="102"/>
      <c r="BA429" s="553"/>
    </row>
    <row r="430" spans="2:53" ht="18" customHeight="1" x14ac:dyDescent="0.35">
      <c r="B430" s="80"/>
      <c r="C430" s="119"/>
      <c r="D430" s="119"/>
      <c r="E430" s="202"/>
      <c r="F430" s="119"/>
      <c r="G430" s="120"/>
      <c r="H430" s="41"/>
      <c r="I430" s="41"/>
      <c r="J430" s="138"/>
      <c r="K430" s="291">
        <f t="shared" si="52"/>
        <v>0</v>
      </c>
      <c r="L430" s="327">
        <v>0</v>
      </c>
      <c r="M430" s="292">
        <f t="shared" si="51"/>
        <v>0</v>
      </c>
      <c r="N430" s="370"/>
      <c r="O430" s="150"/>
      <c r="P430" s="240"/>
      <c r="Q430" s="568"/>
      <c r="R430" s="556">
        <f t="shared" si="53"/>
        <v>0</v>
      </c>
      <c r="S430" s="556">
        <f t="shared" si="54"/>
        <v>0</v>
      </c>
      <c r="T430" s="556">
        <f t="shared" si="55"/>
        <v>0</v>
      </c>
      <c r="U430" s="556">
        <f t="shared" si="56"/>
        <v>0</v>
      </c>
      <c r="V430" s="395"/>
      <c r="W430" s="395"/>
      <c r="X430" s="395"/>
      <c r="Y430" s="395"/>
      <c r="AA430" s="102"/>
      <c r="BA430" s="553"/>
    </row>
    <row r="431" spans="2:53" ht="18" customHeight="1" x14ac:dyDescent="0.35">
      <c r="B431" s="80"/>
      <c r="C431" s="119"/>
      <c r="D431" s="119"/>
      <c r="E431" s="202"/>
      <c r="F431" s="119"/>
      <c r="G431" s="120"/>
      <c r="H431" s="41"/>
      <c r="I431" s="41"/>
      <c r="J431" s="138"/>
      <c r="K431" s="291">
        <f t="shared" si="52"/>
        <v>0</v>
      </c>
      <c r="L431" s="327">
        <v>0</v>
      </c>
      <c r="M431" s="292">
        <f t="shared" si="51"/>
        <v>0</v>
      </c>
      <c r="N431" s="370"/>
      <c r="O431" s="150"/>
      <c r="P431" s="240"/>
      <c r="Q431" s="568"/>
      <c r="R431" s="556">
        <f t="shared" si="53"/>
        <v>0</v>
      </c>
      <c r="S431" s="556">
        <f t="shared" si="54"/>
        <v>0</v>
      </c>
      <c r="T431" s="556">
        <f t="shared" si="55"/>
        <v>0</v>
      </c>
      <c r="U431" s="556">
        <f t="shared" si="56"/>
        <v>0</v>
      </c>
      <c r="V431" s="395"/>
      <c r="W431" s="395"/>
      <c r="X431" s="395"/>
      <c r="Y431" s="395"/>
      <c r="AA431" s="102"/>
      <c r="BA431" s="553"/>
    </row>
    <row r="432" spans="2:53" ht="18" customHeight="1" x14ac:dyDescent="0.35">
      <c r="B432" s="80"/>
      <c r="C432" s="119"/>
      <c r="D432" s="119"/>
      <c r="E432" s="202"/>
      <c r="F432" s="119"/>
      <c r="G432" s="120"/>
      <c r="H432" s="41"/>
      <c r="I432" s="41"/>
      <c r="J432" s="138"/>
      <c r="K432" s="291">
        <f t="shared" si="52"/>
        <v>0</v>
      </c>
      <c r="L432" s="327">
        <v>0</v>
      </c>
      <c r="M432" s="292">
        <f t="shared" si="51"/>
        <v>0</v>
      </c>
      <c r="N432" s="370"/>
      <c r="O432" s="150"/>
      <c r="P432" s="240"/>
      <c r="Q432" s="568"/>
      <c r="R432" s="556">
        <f t="shared" si="53"/>
        <v>0</v>
      </c>
      <c r="S432" s="556">
        <f t="shared" si="54"/>
        <v>0</v>
      </c>
      <c r="T432" s="556">
        <f t="shared" si="55"/>
        <v>0</v>
      </c>
      <c r="U432" s="556">
        <f t="shared" si="56"/>
        <v>0</v>
      </c>
      <c r="V432" s="395"/>
      <c r="W432" s="395"/>
      <c r="X432" s="395"/>
      <c r="Y432" s="395"/>
      <c r="AA432" s="102"/>
      <c r="BA432" s="553"/>
    </row>
    <row r="433" spans="2:53" ht="18" customHeight="1" x14ac:dyDescent="0.35">
      <c r="B433" s="80"/>
      <c r="C433" s="119"/>
      <c r="D433" s="119"/>
      <c r="E433" s="202"/>
      <c r="F433" s="119"/>
      <c r="G433" s="120"/>
      <c r="H433" s="41"/>
      <c r="I433" s="41"/>
      <c r="J433" s="138"/>
      <c r="K433" s="291">
        <f t="shared" si="52"/>
        <v>0</v>
      </c>
      <c r="L433" s="327">
        <v>0</v>
      </c>
      <c r="M433" s="292">
        <f t="shared" si="51"/>
        <v>0</v>
      </c>
      <c r="N433" s="370"/>
      <c r="O433" s="150"/>
      <c r="P433" s="240"/>
      <c r="Q433" s="568"/>
      <c r="R433" s="556">
        <f t="shared" si="53"/>
        <v>0</v>
      </c>
      <c r="S433" s="556">
        <f t="shared" si="54"/>
        <v>0</v>
      </c>
      <c r="T433" s="556">
        <f t="shared" si="55"/>
        <v>0</v>
      </c>
      <c r="U433" s="556">
        <f t="shared" si="56"/>
        <v>0</v>
      </c>
      <c r="V433" s="395"/>
      <c r="W433" s="395"/>
      <c r="X433" s="395"/>
      <c r="Y433" s="395"/>
      <c r="AA433" s="102"/>
      <c r="BA433" s="553"/>
    </row>
    <row r="434" spans="2:53" ht="18" customHeight="1" x14ac:dyDescent="0.35">
      <c r="B434" s="80"/>
      <c r="C434" s="119"/>
      <c r="D434" s="119"/>
      <c r="E434" s="202"/>
      <c r="F434" s="119"/>
      <c r="G434" s="120"/>
      <c r="H434" s="41"/>
      <c r="I434" s="41"/>
      <c r="J434" s="138"/>
      <c r="K434" s="291">
        <f t="shared" si="52"/>
        <v>0</v>
      </c>
      <c r="L434" s="327">
        <v>0</v>
      </c>
      <c r="M434" s="292">
        <f t="shared" ref="M434:M497" si="57">IF(O434="X",0,L434*$M$8)</f>
        <v>0</v>
      </c>
      <c r="N434" s="370"/>
      <c r="O434" s="150"/>
      <c r="P434" s="240"/>
      <c r="Q434" s="568"/>
      <c r="R434" s="556">
        <f t="shared" si="53"/>
        <v>0</v>
      </c>
      <c r="S434" s="556">
        <f t="shared" si="54"/>
        <v>0</v>
      </c>
      <c r="T434" s="556">
        <f t="shared" si="55"/>
        <v>0</v>
      </c>
      <c r="U434" s="556">
        <f t="shared" si="56"/>
        <v>0</v>
      </c>
      <c r="V434" s="395"/>
      <c r="W434" s="395"/>
      <c r="X434" s="395"/>
      <c r="Y434" s="395"/>
      <c r="AA434" s="102"/>
      <c r="BA434" s="553"/>
    </row>
    <row r="435" spans="2:53" ht="18" customHeight="1" x14ac:dyDescent="0.35">
      <c r="B435" s="80"/>
      <c r="C435" s="119"/>
      <c r="D435" s="119"/>
      <c r="E435" s="202"/>
      <c r="F435" s="119"/>
      <c r="G435" s="120"/>
      <c r="H435" s="41"/>
      <c r="I435" s="41"/>
      <c r="J435" s="138"/>
      <c r="K435" s="291">
        <f t="shared" ref="K435:K498" si="58">J435*$M$8</f>
        <v>0</v>
      </c>
      <c r="L435" s="327">
        <v>0</v>
      </c>
      <c r="M435" s="292">
        <f t="shared" si="57"/>
        <v>0</v>
      </c>
      <c r="N435" s="370"/>
      <c r="O435" s="150"/>
      <c r="P435" s="240"/>
      <c r="Q435" s="568"/>
      <c r="R435" s="556">
        <f t="shared" ref="R435:R498" si="59">K435*$H$35</f>
        <v>0</v>
      </c>
      <c r="S435" s="556">
        <f t="shared" ref="S435:S498" si="60">M435*$H$44</f>
        <v>0</v>
      </c>
      <c r="T435" s="556">
        <f t="shared" ref="T435:T498" si="61">R435-K435</f>
        <v>0</v>
      </c>
      <c r="U435" s="556">
        <f t="shared" ref="U435:U498" si="62">S435-M435</f>
        <v>0</v>
      </c>
      <c r="V435" s="395"/>
      <c r="W435" s="395"/>
      <c r="X435" s="395"/>
      <c r="Y435" s="395"/>
      <c r="AA435" s="102"/>
      <c r="BA435" s="553"/>
    </row>
    <row r="436" spans="2:53" ht="18" customHeight="1" x14ac:dyDescent="0.35">
      <c r="B436" s="80"/>
      <c r="C436" s="119"/>
      <c r="D436" s="119"/>
      <c r="E436" s="202"/>
      <c r="F436" s="119"/>
      <c r="G436" s="120"/>
      <c r="H436" s="41"/>
      <c r="I436" s="41"/>
      <c r="J436" s="138"/>
      <c r="K436" s="291">
        <f t="shared" si="58"/>
        <v>0</v>
      </c>
      <c r="L436" s="327">
        <v>0</v>
      </c>
      <c r="M436" s="292">
        <f t="shared" si="57"/>
        <v>0</v>
      </c>
      <c r="N436" s="370"/>
      <c r="O436" s="150"/>
      <c r="P436" s="240"/>
      <c r="Q436" s="568"/>
      <c r="R436" s="556">
        <f t="shared" si="59"/>
        <v>0</v>
      </c>
      <c r="S436" s="556">
        <f t="shared" si="60"/>
        <v>0</v>
      </c>
      <c r="T436" s="556">
        <f t="shared" si="61"/>
        <v>0</v>
      </c>
      <c r="U436" s="556">
        <f t="shared" si="62"/>
        <v>0</v>
      </c>
      <c r="V436" s="395"/>
      <c r="W436" s="395"/>
      <c r="X436" s="395"/>
      <c r="Y436" s="395"/>
      <c r="AA436" s="102"/>
      <c r="BA436" s="553"/>
    </row>
    <row r="437" spans="2:53" ht="18" customHeight="1" x14ac:dyDescent="0.35">
      <c r="B437" s="80"/>
      <c r="C437" s="119"/>
      <c r="D437" s="119"/>
      <c r="E437" s="202"/>
      <c r="F437" s="119"/>
      <c r="G437" s="120"/>
      <c r="H437" s="41"/>
      <c r="I437" s="41"/>
      <c r="J437" s="138"/>
      <c r="K437" s="291">
        <f t="shared" si="58"/>
        <v>0</v>
      </c>
      <c r="L437" s="327">
        <v>0</v>
      </c>
      <c r="M437" s="292">
        <f t="shared" si="57"/>
        <v>0</v>
      </c>
      <c r="N437" s="370"/>
      <c r="O437" s="150"/>
      <c r="P437" s="240"/>
      <c r="Q437" s="568"/>
      <c r="R437" s="556">
        <f t="shared" si="59"/>
        <v>0</v>
      </c>
      <c r="S437" s="556">
        <f t="shared" si="60"/>
        <v>0</v>
      </c>
      <c r="T437" s="556">
        <f t="shared" si="61"/>
        <v>0</v>
      </c>
      <c r="U437" s="556">
        <f t="shared" si="62"/>
        <v>0</v>
      </c>
      <c r="V437" s="395"/>
      <c r="W437" s="395"/>
      <c r="X437" s="395"/>
      <c r="Y437" s="395"/>
      <c r="AA437" s="102"/>
      <c r="BA437" s="553"/>
    </row>
    <row r="438" spans="2:53" ht="18" customHeight="1" x14ac:dyDescent="0.35">
      <c r="B438" s="80"/>
      <c r="C438" s="119"/>
      <c r="D438" s="119"/>
      <c r="E438" s="202"/>
      <c r="F438" s="119"/>
      <c r="G438" s="120"/>
      <c r="H438" s="41"/>
      <c r="I438" s="41"/>
      <c r="J438" s="138"/>
      <c r="K438" s="291">
        <f t="shared" si="58"/>
        <v>0</v>
      </c>
      <c r="L438" s="327">
        <v>0</v>
      </c>
      <c r="M438" s="292">
        <f t="shared" si="57"/>
        <v>0</v>
      </c>
      <c r="N438" s="370"/>
      <c r="O438" s="150"/>
      <c r="P438" s="240"/>
      <c r="Q438" s="568"/>
      <c r="R438" s="556">
        <f t="shared" si="59"/>
        <v>0</v>
      </c>
      <c r="S438" s="556">
        <f t="shared" si="60"/>
        <v>0</v>
      </c>
      <c r="T438" s="556">
        <f t="shared" si="61"/>
        <v>0</v>
      </c>
      <c r="U438" s="556">
        <f t="shared" si="62"/>
        <v>0</v>
      </c>
      <c r="V438" s="395"/>
      <c r="W438" s="395"/>
      <c r="X438" s="395"/>
      <c r="Y438" s="395"/>
      <c r="AA438" s="102"/>
      <c r="BA438" s="553"/>
    </row>
    <row r="439" spans="2:53" ht="18" customHeight="1" x14ac:dyDescent="0.35">
      <c r="B439" s="80"/>
      <c r="C439" s="119"/>
      <c r="D439" s="119"/>
      <c r="E439" s="202"/>
      <c r="F439" s="119"/>
      <c r="G439" s="120"/>
      <c r="H439" s="41"/>
      <c r="I439" s="41"/>
      <c r="J439" s="138"/>
      <c r="K439" s="291">
        <f t="shared" si="58"/>
        <v>0</v>
      </c>
      <c r="L439" s="327">
        <v>0</v>
      </c>
      <c r="M439" s="292">
        <f t="shared" si="57"/>
        <v>0</v>
      </c>
      <c r="N439" s="370"/>
      <c r="O439" s="150"/>
      <c r="P439" s="240"/>
      <c r="Q439" s="568"/>
      <c r="R439" s="556">
        <f t="shared" si="59"/>
        <v>0</v>
      </c>
      <c r="S439" s="556">
        <f t="shared" si="60"/>
        <v>0</v>
      </c>
      <c r="T439" s="556">
        <f t="shared" si="61"/>
        <v>0</v>
      </c>
      <c r="U439" s="556">
        <f t="shared" si="62"/>
        <v>0</v>
      </c>
      <c r="V439" s="395"/>
      <c r="W439" s="395"/>
      <c r="X439" s="395"/>
      <c r="Y439" s="395"/>
      <c r="AA439" s="102"/>
      <c r="BA439" s="553"/>
    </row>
    <row r="440" spans="2:53" ht="18" customHeight="1" x14ac:dyDescent="0.35">
      <c r="B440" s="80"/>
      <c r="C440" s="119"/>
      <c r="D440" s="119"/>
      <c r="E440" s="202"/>
      <c r="F440" s="119"/>
      <c r="G440" s="120"/>
      <c r="H440" s="41"/>
      <c r="I440" s="41"/>
      <c r="J440" s="138"/>
      <c r="K440" s="291">
        <f t="shared" si="58"/>
        <v>0</v>
      </c>
      <c r="L440" s="327">
        <v>0</v>
      </c>
      <c r="M440" s="292">
        <f t="shared" si="57"/>
        <v>0</v>
      </c>
      <c r="N440" s="370"/>
      <c r="O440" s="150"/>
      <c r="P440" s="240"/>
      <c r="Q440" s="568"/>
      <c r="R440" s="556">
        <f t="shared" si="59"/>
        <v>0</v>
      </c>
      <c r="S440" s="556">
        <f t="shared" si="60"/>
        <v>0</v>
      </c>
      <c r="T440" s="556">
        <f t="shared" si="61"/>
        <v>0</v>
      </c>
      <c r="U440" s="556">
        <f t="shared" si="62"/>
        <v>0</v>
      </c>
      <c r="V440" s="395"/>
      <c r="W440" s="395"/>
      <c r="X440" s="395"/>
      <c r="Y440" s="395"/>
      <c r="AA440" s="102"/>
      <c r="BA440" s="553"/>
    </row>
    <row r="441" spans="2:53" ht="18" customHeight="1" x14ac:dyDescent="0.35">
      <c r="B441" s="80"/>
      <c r="C441" s="119"/>
      <c r="D441" s="119"/>
      <c r="E441" s="202"/>
      <c r="F441" s="119"/>
      <c r="G441" s="120"/>
      <c r="H441" s="41"/>
      <c r="I441" s="41"/>
      <c r="J441" s="138"/>
      <c r="K441" s="291">
        <f t="shared" si="58"/>
        <v>0</v>
      </c>
      <c r="L441" s="327">
        <v>0</v>
      </c>
      <c r="M441" s="292">
        <f t="shared" si="57"/>
        <v>0</v>
      </c>
      <c r="N441" s="370"/>
      <c r="O441" s="150"/>
      <c r="P441" s="240"/>
      <c r="Q441" s="568"/>
      <c r="R441" s="556">
        <f t="shared" si="59"/>
        <v>0</v>
      </c>
      <c r="S441" s="556">
        <f t="shared" si="60"/>
        <v>0</v>
      </c>
      <c r="T441" s="556">
        <f t="shared" si="61"/>
        <v>0</v>
      </c>
      <c r="U441" s="556">
        <f t="shared" si="62"/>
        <v>0</v>
      </c>
      <c r="V441" s="395"/>
      <c r="W441" s="395"/>
      <c r="X441" s="395"/>
      <c r="Y441" s="395"/>
      <c r="AA441" s="102"/>
      <c r="BA441" s="553"/>
    </row>
    <row r="442" spans="2:53" ht="18" customHeight="1" x14ac:dyDescent="0.35">
      <c r="B442" s="80"/>
      <c r="C442" s="119"/>
      <c r="D442" s="119"/>
      <c r="E442" s="202"/>
      <c r="F442" s="119"/>
      <c r="G442" s="120"/>
      <c r="H442" s="41"/>
      <c r="I442" s="41"/>
      <c r="J442" s="138"/>
      <c r="K442" s="291">
        <f t="shared" si="58"/>
        <v>0</v>
      </c>
      <c r="L442" s="327">
        <v>0</v>
      </c>
      <c r="M442" s="292">
        <f t="shared" si="57"/>
        <v>0</v>
      </c>
      <c r="N442" s="370"/>
      <c r="O442" s="150"/>
      <c r="P442" s="240"/>
      <c r="Q442" s="568"/>
      <c r="R442" s="556">
        <f t="shared" si="59"/>
        <v>0</v>
      </c>
      <c r="S442" s="556">
        <f t="shared" si="60"/>
        <v>0</v>
      </c>
      <c r="T442" s="556">
        <f t="shared" si="61"/>
        <v>0</v>
      </c>
      <c r="U442" s="556">
        <f t="shared" si="62"/>
        <v>0</v>
      </c>
      <c r="V442" s="395"/>
      <c r="W442" s="395"/>
      <c r="X442" s="395"/>
      <c r="Y442" s="395"/>
      <c r="AA442" s="102"/>
      <c r="BA442" s="553"/>
    </row>
    <row r="443" spans="2:53" ht="18" customHeight="1" x14ac:dyDescent="0.35">
      <c r="B443" s="80"/>
      <c r="C443" s="119"/>
      <c r="D443" s="119"/>
      <c r="E443" s="202"/>
      <c r="F443" s="119"/>
      <c r="G443" s="120"/>
      <c r="H443" s="41"/>
      <c r="I443" s="41"/>
      <c r="J443" s="138"/>
      <c r="K443" s="291">
        <f t="shared" si="58"/>
        <v>0</v>
      </c>
      <c r="L443" s="327">
        <v>0</v>
      </c>
      <c r="M443" s="292">
        <f t="shared" si="57"/>
        <v>0</v>
      </c>
      <c r="N443" s="370"/>
      <c r="O443" s="150"/>
      <c r="P443" s="240"/>
      <c r="Q443" s="568"/>
      <c r="R443" s="556">
        <f t="shared" si="59"/>
        <v>0</v>
      </c>
      <c r="S443" s="556">
        <f t="shared" si="60"/>
        <v>0</v>
      </c>
      <c r="T443" s="556">
        <f t="shared" si="61"/>
        <v>0</v>
      </c>
      <c r="U443" s="556">
        <f t="shared" si="62"/>
        <v>0</v>
      </c>
      <c r="V443" s="395"/>
      <c r="W443" s="395"/>
      <c r="X443" s="395"/>
      <c r="Y443" s="395"/>
      <c r="AA443" s="102"/>
      <c r="BA443" s="553"/>
    </row>
    <row r="444" spans="2:53" ht="18" customHeight="1" x14ac:dyDescent="0.35">
      <c r="B444" s="80"/>
      <c r="C444" s="119"/>
      <c r="D444" s="119"/>
      <c r="E444" s="202"/>
      <c r="F444" s="119"/>
      <c r="G444" s="120"/>
      <c r="H444" s="41"/>
      <c r="I444" s="41"/>
      <c r="J444" s="138"/>
      <c r="K444" s="291">
        <f t="shared" si="58"/>
        <v>0</v>
      </c>
      <c r="L444" s="327">
        <v>0</v>
      </c>
      <c r="M444" s="292">
        <f t="shared" si="57"/>
        <v>0</v>
      </c>
      <c r="N444" s="370"/>
      <c r="O444" s="150"/>
      <c r="P444" s="240"/>
      <c r="Q444" s="568"/>
      <c r="R444" s="556">
        <f t="shared" si="59"/>
        <v>0</v>
      </c>
      <c r="S444" s="556">
        <f t="shared" si="60"/>
        <v>0</v>
      </c>
      <c r="T444" s="556">
        <f t="shared" si="61"/>
        <v>0</v>
      </c>
      <c r="U444" s="556">
        <f t="shared" si="62"/>
        <v>0</v>
      </c>
      <c r="V444" s="395"/>
      <c r="W444" s="395"/>
      <c r="X444" s="395"/>
      <c r="Y444" s="395"/>
      <c r="AA444" s="102"/>
      <c r="BA444" s="553"/>
    </row>
    <row r="445" spans="2:53" ht="18" customHeight="1" x14ac:dyDescent="0.35">
      <c r="B445" s="80"/>
      <c r="C445" s="119"/>
      <c r="D445" s="119"/>
      <c r="E445" s="202"/>
      <c r="F445" s="119"/>
      <c r="G445" s="120"/>
      <c r="H445" s="41"/>
      <c r="I445" s="41"/>
      <c r="J445" s="138"/>
      <c r="K445" s="291">
        <f t="shared" si="58"/>
        <v>0</v>
      </c>
      <c r="L445" s="327">
        <v>0</v>
      </c>
      <c r="M445" s="292">
        <f t="shared" si="57"/>
        <v>0</v>
      </c>
      <c r="N445" s="370"/>
      <c r="O445" s="150"/>
      <c r="P445" s="240"/>
      <c r="Q445" s="568"/>
      <c r="R445" s="556">
        <f t="shared" si="59"/>
        <v>0</v>
      </c>
      <c r="S445" s="556">
        <f t="shared" si="60"/>
        <v>0</v>
      </c>
      <c r="T445" s="556">
        <f t="shared" si="61"/>
        <v>0</v>
      </c>
      <c r="U445" s="556">
        <f t="shared" si="62"/>
        <v>0</v>
      </c>
      <c r="V445" s="395"/>
      <c r="W445" s="395"/>
      <c r="X445" s="395"/>
      <c r="Y445" s="395"/>
      <c r="AA445" s="102"/>
      <c r="BA445" s="553"/>
    </row>
    <row r="446" spans="2:53" ht="18" customHeight="1" x14ac:dyDescent="0.35">
      <c r="B446" s="80"/>
      <c r="C446" s="119"/>
      <c r="D446" s="119"/>
      <c r="E446" s="202"/>
      <c r="F446" s="119"/>
      <c r="G446" s="120"/>
      <c r="H446" s="41"/>
      <c r="I446" s="41"/>
      <c r="J446" s="138"/>
      <c r="K446" s="291">
        <f t="shared" si="58"/>
        <v>0</v>
      </c>
      <c r="L446" s="327">
        <v>0</v>
      </c>
      <c r="M446" s="292">
        <f t="shared" si="57"/>
        <v>0</v>
      </c>
      <c r="N446" s="370"/>
      <c r="O446" s="150"/>
      <c r="P446" s="240"/>
      <c r="Q446" s="568"/>
      <c r="R446" s="556">
        <f t="shared" si="59"/>
        <v>0</v>
      </c>
      <c r="S446" s="556">
        <f t="shared" si="60"/>
        <v>0</v>
      </c>
      <c r="T446" s="556">
        <f t="shared" si="61"/>
        <v>0</v>
      </c>
      <c r="U446" s="556">
        <f t="shared" si="62"/>
        <v>0</v>
      </c>
      <c r="V446" s="395"/>
      <c r="W446" s="395"/>
      <c r="X446" s="395"/>
      <c r="Y446" s="395"/>
      <c r="AA446" s="102"/>
      <c r="BA446" s="553"/>
    </row>
    <row r="447" spans="2:53" ht="18" customHeight="1" x14ac:dyDescent="0.35">
      <c r="B447" s="80"/>
      <c r="C447" s="119"/>
      <c r="D447" s="119"/>
      <c r="E447" s="202"/>
      <c r="F447" s="119"/>
      <c r="G447" s="120"/>
      <c r="H447" s="41"/>
      <c r="I447" s="41"/>
      <c r="J447" s="138"/>
      <c r="K447" s="291">
        <f t="shared" si="58"/>
        <v>0</v>
      </c>
      <c r="L447" s="327">
        <v>0</v>
      </c>
      <c r="M447" s="292">
        <f t="shared" si="57"/>
        <v>0</v>
      </c>
      <c r="N447" s="370"/>
      <c r="O447" s="150"/>
      <c r="P447" s="240"/>
      <c r="Q447" s="568"/>
      <c r="R447" s="556">
        <f t="shared" si="59"/>
        <v>0</v>
      </c>
      <c r="S447" s="556">
        <f t="shared" si="60"/>
        <v>0</v>
      </c>
      <c r="T447" s="556">
        <f t="shared" si="61"/>
        <v>0</v>
      </c>
      <c r="U447" s="556">
        <f t="shared" si="62"/>
        <v>0</v>
      </c>
      <c r="V447" s="395"/>
      <c r="W447" s="395"/>
      <c r="X447" s="395"/>
      <c r="Y447" s="395"/>
      <c r="AA447" s="102"/>
      <c r="BA447" s="553"/>
    </row>
    <row r="448" spans="2:53" ht="18" customHeight="1" x14ac:dyDescent="0.35">
      <c r="B448" s="80"/>
      <c r="C448" s="119"/>
      <c r="D448" s="119"/>
      <c r="E448" s="202"/>
      <c r="F448" s="119"/>
      <c r="G448" s="120"/>
      <c r="H448" s="41"/>
      <c r="I448" s="41"/>
      <c r="J448" s="138"/>
      <c r="K448" s="291">
        <f t="shared" si="58"/>
        <v>0</v>
      </c>
      <c r="L448" s="327">
        <v>0</v>
      </c>
      <c r="M448" s="292">
        <f t="shared" si="57"/>
        <v>0</v>
      </c>
      <c r="N448" s="370"/>
      <c r="O448" s="150"/>
      <c r="P448" s="240"/>
      <c r="Q448" s="568"/>
      <c r="R448" s="556">
        <f t="shared" si="59"/>
        <v>0</v>
      </c>
      <c r="S448" s="556">
        <f t="shared" si="60"/>
        <v>0</v>
      </c>
      <c r="T448" s="556">
        <f t="shared" si="61"/>
        <v>0</v>
      </c>
      <c r="U448" s="556">
        <f t="shared" si="62"/>
        <v>0</v>
      </c>
      <c r="V448" s="395"/>
      <c r="W448" s="395"/>
      <c r="X448" s="395"/>
      <c r="Y448" s="395"/>
      <c r="AA448" s="102"/>
      <c r="BA448" s="553"/>
    </row>
    <row r="449" spans="2:53" ht="18" customHeight="1" x14ac:dyDescent="0.35">
      <c r="B449" s="80"/>
      <c r="C449" s="119"/>
      <c r="D449" s="119"/>
      <c r="E449" s="202"/>
      <c r="F449" s="119"/>
      <c r="G449" s="120"/>
      <c r="H449" s="41"/>
      <c r="I449" s="41"/>
      <c r="J449" s="138"/>
      <c r="K449" s="291">
        <f t="shared" si="58"/>
        <v>0</v>
      </c>
      <c r="L449" s="327">
        <v>0</v>
      </c>
      <c r="M449" s="292">
        <f t="shared" si="57"/>
        <v>0</v>
      </c>
      <c r="N449" s="370"/>
      <c r="O449" s="150"/>
      <c r="P449" s="240"/>
      <c r="Q449" s="568"/>
      <c r="R449" s="556">
        <f t="shared" si="59"/>
        <v>0</v>
      </c>
      <c r="S449" s="556">
        <f t="shared" si="60"/>
        <v>0</v>
      </c>
      <c r="T449" s="556">
        <f t="shared" si="61"/>
        <v>0</v>
      </c>
      <c r="U449" s="556">
        <f t="shared" si="62"/>
        <v>0</v>
      </c>
      <c r="V449" s="395"/>
      <c r="W449" s="395"/>
      <c r="X449" s="395"/>
      <c r="Y449" s="395"/>
      <c r="AA449" s="102"/>
      <c r="BA449" s="553"/>
    </row>
    <row r="450" spans="2:53" ht="18" customHeight="1" x14ac:dyDescent="0.35">
      <c r="B450" s="80"/>
      <c r="C450" s="119"/>
      <c r="D450" s="119"/>
      <c r="E450" s="202"/>
      <c r="F450" s="119"/>
      <c r="G450" s="120"/>
      <c r="H450" s="41"/>
      <c r="I450" s="41"/>
      <c r="J450" s="138"/>
      <c r="K450" s="291">
        <f t="shared" si="58"/>
        <v>0</v>
      </c>
      <c r="L450" s="327">
        <v>0</v>
      </c>
      <c r="M450" s="292">
        <f t="shared" si="57"/>
        <v>0</v>
      </c>
      <c r="N450" s="370"/>
      <c r="O450" s="150"/>
      <c r="P450" s="240"/>
      <c r="Q450" s="568"/>
      <c r="R450" s="556">
        <f t="shared" si="59"/>
        <v>0</v>
      </c>
      <c r="S450" s="556">
        <f t="shared" si="60"/>
        <v>0</v>
      </c>
      <c r="T450" s="556">
        <f t="shared" si="61"/>
        <v>0</v>
      </c>
      <c r="U450" s="556">
        <f t="shared" si="62"/>
        <v>0</v>
      </c>
      <c r="V450" s="395"/>
      <c r="W450" s="395"/>
      <c r="X450" s="395"/>
      <c r="Y450" s="395"/>
      <c r="AA450" s="102"/>
      <c r="BA450" s="553"/>
    </row>
    <row r="451" spans="2:53" ht="18" customHeight="1" x14ac:dyDescent="0.35">
      <c r="B451" s="80"/>
      <c r="C451" s="119"/>
      <c r="D451" s="119"/>
      <c r="E451" s="202"/>
      <c r="F451" s="119"/>
      <c r="G451" s="120"/>
      <c r="H451" s="41"/>
      <c r="I451" s="41"/>
      <c r="J451" s="138"/>
      <c r="K451" s="291">
        <f t="shared" si="58"/>
        <v>0</v>
      </c>
      <c r="L451" s="327">
        <v>0</v>
      </c>
      <c r="M451" s="292">
        <f t="shared" si="57"/>
        <v>0</v>
      </c>
      <c r="N451" s="370"/>
      <c r="O451" s="150"/>
      <c r="P451" s="240"/>
      <c r="Q451" s="568"/>
      <c r="R451" s="556">
        <f t="shared" si="59"/>
        <v>0</v>
      </c>
      <c r="S451" s="556">
        <f t="shared" si="60"/>
        <v>0</v>
      </c>
      <c r="T451" s="556">
        <f t="shared" si="61"/>
        <v>0</v>
      </c>
      <c r="U451" s="556">
        <f t="shared" si="62"/>
        <v>0</v>
      </c>
      <c r="V451" s="395"/>
      <c r="W451" s="395"/>
      <c r="X451" s="395"/>
      <c r="Y451" s="395"/>
      <c r="AA451" s="102"/>
      <c r="BA451" s="553"/>
    </row>
    <row r="452" spans="2:53" ht="18" customHeight="1" x14ac:dyDescent="0.35">
      <c r="B452" s="80"/>
      <c r="C452" s="119"/>
      <c r="D452" s="119"/>
      <c r="E452" s="202"/>
      <c r="F452" s="119"/>
      <c r="G452" s="120"/>
      <c r="H452" s="41"/>
      <c r="I452" s="41"/>
      <c r="J452" s="138"/>
      <c r="K452" s="291">
        <f t="shared" si="58"/>
        <v>0</v>
      </c>
      <c r="L452" s="327">
        <v>0</v>
      </c>
      <c r="M452" s="292">
        <f t="shared" si="57"/>
        <v>0</v>
      </c>
      <c r="N452" s="370"/>
      <c r="O452" s="150"/>
      <c r="P452" s="240"/>
      <c r="Q452" s="568"/>
      <c r="R452" s="556">
        <f t="shared" si="59"/>
        <v>0</v>
      </c>
      <c r="S452" s="556">
        <f t="shared" si="60"/>
        <v>0</v>
      </c>
      <c r="T452" s="556">
        <f t="shared" si="61"/>
        <v>0</v>
      </c>
      <c r="U452" s="556">
        <f t="shared" si="62"/>
        <v>0</v>
      </c>
      <c r="V452" s="395"/>
      <c r="W452" s="395"/>
      <c r="X452" s="395"/>
      <c r="Y452" s="395"/>
      <c r="AA452" s="102"/>
      <c r="BA452" s="553"/>
    </row>
    <row r="453" spans="2:53" ht="18" customHeight="1" x14ac:dyDescent="0.35">
      <c r="B453" s="80"/>
      <c r="C453" s="119"/>
      <c r="D453" s="119"/>
      <c r="E453" s="202"/>
      <c r="F453" s="119"/>
      <c r="G453" s="120"/>
      <c r="H453" s="41"/>
      <c r="I453" s="41"/>
      <c r="J453" s="138"/>
      <c r="K453" s="291">
        <f t="shared" si="58"/>
        <v>0</v>
      </c>
      <c r="L453" s="327">
        <v>0</v>
      </c>
      <c r="M453" s="292">
        <f t="shared" si="57"/>
        <v>0</v>
      </c>
      <c r="N453" s="370"/>
      <c r="O453" s="150"/>
      <c r="P453" s="240"/>
      <c r="Q453" s="568"/>
      <c r="R453" s="556">
        <f t="shared" si="59"/>
        <v>0</v>
      </c>
      <c r="S453" s="556">
        <f t="shared" si="60"/>
        <v>0</v>
      </c>
      <c r="T453" s="556">
        <f t="shared" si="61"/>
        <v>0</v>
      </c>
      <c r="U453" s="556">
        <f t="shared" si="62"/>
        <v>0</v>
      </c>
      <c r="V453" s="395"/>
      <c r="W453" s="395"/>
      <c r="X453" s="395"/>
      <c r="Y453" s="395"/>
      <c r="AA453" s="102"/>
      <c r="BA453" s="553"/>
    </row>
    <row r="454" spans="2:53" ht="18" customHeight="1" x14ac:dyDescent="0.35">
      <c r="B454" s="80"/>
      <c r="C454" s="119"/>
      <c r="D454" s="119"/>
      <c r="E454" s="202"/>
      <c r="F454" s="119"/>
      <c r="G454" s="120"/>
      <c r="H454" s="41"/>
      <c r="I454" s="41"/>
      <c r="J454" s="138"/>
      <c r="K454" s="291">
        <f t="shared" si="58"/>
        <v>0</v>
      </c>
      <c r="L454" s="327">
        <v>0</v>
      </c>
      <c r="M454" s="292">
        <f t="shared" si="57"/>
        <v>0</v>
      </c>
      <c r="N454" s="370"/>
      <c r="O454" s="150"/>
      <c r="P454" s="240"/>
      <c r="Q454" s="568"/>
      <c r="R454" s="556">
        <f t="shared" si="59"/>
        <v>0</v>
      </c>
      <c r="S454" s="556">
        <f t="shared" si="60"/>
        <v>0</v>
      </c>
      <c r="T454" s="556">
        <f t="shared" si="61"/>
        <v>0</v>
      </c>
      <c r="U454" s="556">
        <f t="shared" si="62"/>
        <v>0</v>
      </c>
      <c r="V454" s="395"/>
      <c r="W454" s="395"/>
      <c r="X454" s="395"/>
      <c r="Y454" s="395"/>
      <c r="AA454" s="102"/>
      <c r="BA454" s="553"/>
    </row>
    <row r="455" spans="2:53" ht="18" customHeight="1" x14ac:dyDescent="0.35">
      <c r="B455" s="80"/>
      <c r="C455" s="119"/>
      <c r="D455" s="119"/>
      <c r="E455" s="202"/>
      <c r="F455" s="119"/>
      <c r="G455" s="120"/>
      <c r="H455" s="41"/>
      <c r="I455" s="41"/>
      <c r="J455" s="138"/>
      <c r="K455" s="291">
        <f t="shared" si="58"/>
        <v>0</v>
      </c>
      <c r="L455" s="327">
        <v>0</v>
      </c>
      <c r="M455" s="292">
        <f t="shared" si="57"/>
        <v>0</v>
      </c>
      <c r="N455" s="370"/>
      <c r="O455" s="150"/>
      <c r="P455" s="240"/>
      <c r="Q455" s="568"/>
      <c r="R455" s="556">
        <f t="shared" si="59"/>
        <v>0</v>
      </c>
      <c r="S455" s="556">
        <f t="shared" si="60"/>
        <v>0</v>
      </c>
      <c r="T455" s="556">
        <f t="shared" si="61"/>
        <v>0</v>
      </c>
      <c r="U455" s="556">
        <f t="shared" si="62"/>
        <v>0</v>
      </c>
      <c r="V455" s="395"/>
      <c r="W455" s="395"/>
      <c r="X455" s="395"/>
      <c r="Y455" s="395"/>
      <c r="AA455" s="102"/>
      <c r="BA455" s="553"/>
    </row>
    <row r="456" spans="2:53" ht="18" customHeight="1" x14ac:dyDescent="0.35">
      <c r="B456" s="80"/>
      <c r="C456" s="119"/>
      <c r="D456" s="119"/>
      <c r="E456" s="202"/>
      <c r="F456" s="119"/>
      <c r="G456" s="120"/>
      <c r="H456" s="41"/>
      <c r="I456" s="41"/>
      <c r="J456" s="138"/>
      <c r="K456" s="291">
        <f t="shared" si="58"/>
        <v>0</v>
      </c>
      <c r="L456" s="327">
        <v>0</v>
      </c>
      <c r="M456" s="292">
        <f t="shared" si="57"/>
        <v>0</v>
      </c>
      <c r="N456" s="370"/>
      <c r="O456" s="150"/>
      <c r="P456" s="240"/>
      <c r="Q456" s="568"/>
      <c r="R456" s="556">
        <f t="shared" si="59"/>
        <v>0</v>
      </c>
      <c r="S456" s="556">
        <f t="shared" si="60"/>
        <v>0</v>
      </c>
      <c r="T456" s="556">
        <f t="shared" si="61"/>
        <v>0</v>
      </c>
      <c r="U456" s="556">
        <f t="shared" si="62"/>
        <v>0</v>
      </c>
      <c r="V456" s="395"/>
      <c r="W456" s="395"/>
      <c r="X456" s="395"/>
      <c r="Y456" s="395"/>
      <c r="AA456" s="102"/>
      <c r="BA456" s="553"/>
    </row>
    <row r="457" spans="2:53" ht="18" customHeight="1" x14ac:dyDescent="0.35">
      <c r="B457" s="80"/>
      <c r="C457" s="119"/>
      <c r="D457" s="119"/>
      <c r="E457" s="202"/>
      <c r="F457" s="119"/>
      <c r="G457" s="120"/>
      <c r="H457" s="41"/>
      <c r="I457" s="41"/>
      <c r="J457" s="138"/>
      <c r="K457" s="291">
        <f t="shared" si="58"/>
        <v>0</v>
      </c>
      <c r="L457" s="327">
        <v>0</v>
      </c>
      <c r="M457" s="292">
        <f t="shared" si="57"/>
        <v>0</v>
      </c>
      <c r="N457" s="370"/>
      <c r="O457" s="150"/>
      <c r="P457" s="240"/>
      <c r="Q457" s="568"/>
      <c r="R457" s="556">
        <f t="shared" si="59"/>
        <v>0</v>
      </c>
      <c r="S457" s="556">
        <f t="shared" si="60"/>
        <v>0</v>
      </c>
      <c r="T457" s="556">
        <f t="shared" si="61"/>
        <v>0</v>
      </c>
      <c r="U457" s="556">
        <f t="shared" si="62"/>
        <v>0</v>
      </c>
      <c r="V457" s="395"/>
      <c r="W457" s="395"/>
      <c r="X457" s="395"/>
      <c r="Y457" s="395"/>
      <c r="AA457" s="102"/>
      <c r="BA457" s="553"/>
    </row>
    <row r="458" spans="2:53" ht="18" customHeight="1" x14ac:dyDescent="0.35">
      <c r="B458" s="80"/>
      <c r="C458" s="119"/>
      <c r="D458" s="119"/>
      <c r="E458" s="202"/>
      <c r="F458" s="119"/>
      <c r="G458" s="120"/>
      <c r="H458" s="41"/>
      <c r="I458" s="41"/>
      <c r="J458" s="138"/>
      <c r="K458" s="291">
        <f t="shared" si="58"/>
        <v>0</v>
      </c>
      <c r="L458" s="327">
        <v>0</v>
      </c>
      <c r="M458" s="292">
        <f t="shared" si="57"/>
        <v>0</v>
      </c>
      <c r="N458" s="370"/>
      <c r="O458" s="150"/>
      <c r="P458" s="240"/>
      <c r="Q458" s="568"/>
      <c r="R458" s="556">
        <f t="shared" si="59"/>
        <v>0</v>
      </c>
      <c r="S458" s="556">
        <f t="shared" si="60"/>
        <v>0</v>
      </c>
      <c r="T458" s="556">
        <f t="shared" si="61"/>
        <v>0</v>
      </c>
      <c r="U458" s="556">
        <f t="shared" si="62"/>
        <v>0</v>
      </c>
      <c r="V458" s="395"/>
      <c r="W458" s="395"/>
      <c r="X458" s="395"/>
      <c r="Y458" s="395"/>
      <c r="AA458" s="102"/>
      <c r="BA458" s="553"/>
    </row>
    <row r="459" spans="2:53" ht="18" customHeight="1" x14ac:dyDescent="0.35">
      <c r="B459" s="80"/>
      <c r="C459" s="119"/>
      <c r="D459" s="119"/>
      <c r="E459" s="202"/>
      <c r="F459" s="119"/>
      <c r="G459" s="120"/>
      <c r="H459" s="41"/>
      <c r="I459" s="41"/>
      <c r="J459" s="138"/>
      <c r="K459" s="291">
        <f t="shared" si="58"/>
        <v>0</v>
      </c>
      <c r="L459" s="327">
        <v>0</v>
      </c>
      <c r="M459" s="292">
        <f t="shared" si="57"/>
        <v>0</v>
      </c>
      <c r="N459" s="370"/>
      <c r="O459" s="150"/>
      <c r="P459" s="240"/>
      <c r="Q459" s="568"/>
      <c r="R459" s="556">
        <f t="shared" si="59"/>
        <v>0</v>
      </c>
      <c r="S459" s="556">
        <f t="shared" si="60"/>
        <v>0</v>
      </c>
      <c r="T459" s="556">
        <f t="shared" si="61"/>
        <v>0</v>
      </c>
      <c r="U459" s="556">
        <f t="shared" si="62"/>
        <v>0</v>
      </c>
      <c r="V459" s="395"/>
      <c r="W459" s="395"/>
      <c r="X459" s="395"/>
      <c r="Y459" s="395"/>
      <c r="AA459" s="102"/>
      <c r="BA459" s="553"/>
    </row>
    <row r="460" spans="2:53" ht="18" customHeight="1" x14ac:dyDescent="0.35">
      <c r="B460" s="80"/>
      <c r="C460" s="119"/>
      <c r="D460" s="119"/>
      <c r="E460" s="202"/>
      <c r="F460" s="119"/>
      <c r="G460" s="120"/>
      <c r="H460" s="41"/>
      <c r="I460" s="41"/>
      <c r="J460" s="138"/>
      <c r="K460" s="291">
        <f t="shared" si="58"/>
        <v>0</v>
      </c>
      <c r="L460" s="327">
        <v>0</v>
      </c>
      <c r="M460" s="292">
        <f t="shared" si="57"/>
        <v>0</v>
      </c>
      <c r="N460" s="370"/>
      <c r="O460" s="150"/>
      <c r="P460" s="240"/>
      <c r="Q460" s="568"/>
      <c r="R460" s="556">
        <f t="shared" si="59"/>
        <v>0</v>
      </c>
      <c r="S460" s="556">
        <f t="shared" si="60"/>
        <v>0</v>
      </c>
      <c r="T460" s="556">
        <f t="shared" si="61"/>
        <v>0</v>
      </c>
      <c r="U460" s="556">
        <f t="shared" si="62"/>
        <v>0</v>
      </c>
      <c r="V460" s="395"/>
      <c r="W460" s="395"/>
      <c r="X460" s="395"/>
      <c r="Y460" s="395"/>
      <c r="AA460" s="102"/>
      <c r="BA460" s="553"/>
    </row>
    <row r="461" spans="2:53" ht="18" customHeight="1" x14ac:dyDescent="0.35">
      <c r="B461" s="80"/>
      <c r="C461" s="119"/>
      <c r="D461" s="119"/>
      <c r="E461" s="202"/>
      <c r="F461" s="119"/>
      <c r="G461" s="120"/>
      <c r="H461" s="41"/>
      <c r="I461" s="41"/>
      <c r="J461" s="138"/>
      <c r="K461" s="291">
        <f t="shared" si="58"/>
        <v>0</v>
      </c>
      <c r="L461" s="327">
        <v>0</v>
      </c>
      <c r="M461" s="292">
        <f t="shared" si="57"/>
        <v>0</v>
      </c>
      <c r="N461" s="370"/>
      <c r="O461" s="150"/>
      <c r="P461" s="240"/>
      <c r="Q461" s="568"/>
      <c r="R461" s="556">
        <f t="shared" si="59"/>
        <v>0</v>
      </c>
      <c r="S461" s="556">
        <f t="shared" si="60"/>
        <v>0</v>
      </c>
      <c r="T461" s="556">
        <f t="shared" si="61"/>
        <v>0</v>
      </c>
      <c r="U461" s="556">
        <f t="shared" si="62"/>
        <v>0</v>
      </c>
      <c r="V461" s="395"/>
      <c r="W461" s="395"/>
      <c r="X461" s="395"/>
      <c r="Y461" s="395"/>
      <c r="AA461" s="102"/>
      <c r="BA461" s="553"/>
    </row>
    <row r="462" spans="2:53" ht="18" customHeight="1" x14ac:dyDescent="0.35">
      <c r="B462" s="80"/>
      <c r="C462" s="119"/>
      <c r="D462" s="119"/>
      <c r="E462" s="202"/>
      <c r="F462" s="119"/>
      <c r="G462" s="120"/>
      <c r="H462" s="41"/>
      <c r="I462" s="41"/>
      <c r="J462" s="138"/>
      <c r="K462" s="291">
        <f t="shared" si="58"/>
        <v>0</v>
      </c>
      <c r="L462" s="327">
        <v>0</v>
      </c>
      <c r="M462" s="292">
        <f t="shared" si="57"/>
        <v>0</v>
      </c>
      <c r="N462" s="370"/>
      <c r="O462" s="150"/>
      <c r="P462" s="240"/>
      <c r="Q462" s="568"/>
      <c r="R462" s="556">
        <f t="shared" si="59"/>
        <v>0</v>
      </c>
      <c r="S462" s="556">
        <f t="shared" si="60"/>
        <v>0</v>
      </c>
      <c r="T462" s="556">
        <f t="shared" si="61"/>
        <v>0</v>
      </c>
      <c r="U462" s="556">
        <f t="shared" si="62"/>
        <v>0</v>
      </c>
      <c r="V462" s="395"/>
      <c r="W462" s="395"/>
      <c r="X462" s="395"/>
      <c r="Y462" s="395"/>
      <c r="AA462" s="102"/>
      <c r="BA462" s="553"/>
    </row>
    <row r="463" spans="2:53" ht="18" customHeight="1" x14ac:dyDescent="0.35">
      <c r="B463" s="80"/>
      <c r="C463" s="119"/>
      <c r="D463" s="119"/>
      <c r="E463" s="202"/>
      <c r="F463" s="119"/>
      <c r="G463" s="120"/>
      <c r="H463" s="41"/>
      <c r="I463" s="41"/>
      <c r="J463" s="138"/>
      <c r="K463" s="291">
        <f t="shared" si="58"/>
        <v>0</v>
      </c>
      <c r="L463" s="327">
        <v>0</v>
      </c>
      <c r="M463" s="292">
        <f t="shared" si="57"/>
        <v>0</v>
      </c>
      <c r="N463" s="370"/>
      <c r="O463" s="150"/>
      <c r="P463" s="240"/>
      <c r="Q463" s="568"/>
      <c r="R463" s="556">
        <f t="shared" si="59"/>
        <v>0</v>
      </c>
      <c r="S463" s="556">
        <f t="shared" si="60"/>
        <v>0</v>
      </c>
      <c r="T463" s="556">
        <f t="shared" si="61"/>
        <v>0</v>
      </c>
      <c r="U463" s="556">
        <f t="shared" si="62"/>
        <v>0</v>
      </c>
      <c r="V463" s="395"/>
      <c r="W463" s="395"/>
      <c r="X463" s="395"/>
      <c r="Y463" s="395"/>
      <c r="AA463" s="102"/>
      <c r="BA463" s="553"/>
    </row>
    <row r="464" spans="2:53" ht="18" customHeight="1" x14ac:dyDescent="0.35">
      <c r="B464" s="80"/>
      <c r="C464" s="119"/>
      <c r="D464" s="119"/>
      <c r="E464" s="202"/>
      <c r="F464" s="119"/>
      <c r="G464" s="120"/>
      <c r="H464" s="41"/>
      <c r="I464" s="41"/>
      <c r="J464" s="138"/>
      <c r="K464" s="291">
        <f t="shared" si="58"/>
        <v>0</v>
      </c>
      <c r="L464" s="327">
        <v>0</v>
      </c>
      <c r="M464" s="292">
        <f t="shared" si="57"/>
        <v>0</v>
      </c>
      <c r="N464" s="370"/>
      <c r="O464" s="150"/>
      <c r="P464" s="240"/>
      <c r="Q464" s="568"/>
      <c r="R464" s="556">
        <f t="shared" si="59"/>
        <v>0</v>
      </c>
      <c r="S464" s="556">
        <f t="shared" si="60"/>
        <v>0</v>
      </c>
      <c r="T464" s="556">
        <f t="shared" si="61"/>
        <v>0</v>
      </c>
      <c r="U464" s="556">
        <f t="shared" si="62"/>
        <v>0</v>
      </c>
      <c r="V464" s="395"/>
      <c r="W464" s="395"/>
      <c r="X464" s="395"/>
      <c r="Y464" s="395"/>
      <c r="AA464" s="102"/>
      <c r="BA464" s="553"/>
    </row>
    <row r="465" spans="2:53" ht="18" customHeight="1" x14ac:dyDescent="0.35">
      <c r="B465" s="80"/>
      <c r="C465" s="119"/>
      <c r="D465" s="119"/>
      <c r="E465" s="202"/>
      <c r="F465" s="119"/>
      <c r="G465" s="120"/>
      <c r="H465" s="41"/>
      <c r="I465" s="41"/>
      <c r="J465" s="138"/>
      <c r="K465" s="291">
        <f t="shared" si="58"/>
        <v>0</v>
      </c>
      <c r="L465" s="327">
        <v>0</v>
      </c>
      <c r="M465" s="292">
        <f t="shared" si="57"/>
        <v>0</v>
      </c>
      <c r="N465" s="370"/>
      <c r="O465" s="150"/>
      <c r="P465" s="240"/>
      <c r="Q465" s="568"/>
      <c r="R465" s="556">
        <f t="shared" si="59"/>
        <v>0</v>
      </c>
      <c r="S465" s="556">
        <f t="shared" si="60"/>
        <v>0</v>
      </c>
      <c r="T465" s="556">
        <f t="shared" si="61"/>
        <v>0</v>
      </c>
      <c r="U465" s="556">
        <f t="shared" si="62"/>
        <v>0</v>
      </c>
      <c r="V465" s="395"/>
      <c r="W465" s="395"/>
      <c r="X465" s="395"/>
      <c r="Y465" s="395"/>
      <c r="AA465" s="102"/>
      <c r="BA465" s="553"/>
    </row>
    <row r="466" spans="2:53" ht="18" customHeight="1" x14ac:dyDescent="0.35">
      <c r="B466" s="80"/>
      <c r="C466" s="119"/>
      <c r="D466" s="119"/>
      <c r="E466" s="202"/>
      <c r="F466" s="119"/>
      <c r="G466" s="120"/>
      <c r="H466" s="41"/>
      <c r="I466" s="41"/>
      <c r="J466" s="138"/>
      <c r="K466" s="291">
        <f t="shared" si="58"/>
        <v>0</v>
      </c>
      <c r="L466" s="327">
        <v>0</v>
      </c>
      <c r="M466" s="292">
        <f t="shared" si="57"/>
        <v>0</v>
      </c>
      <c r="N466" s="370"/>
      <c r="O466" s="150"/>
      <c r="P466" s="240"/>
      <c r="Q466" s="568"/>
      <c r="R466" s="556">
        <f t="shared" si="59"/>
        <v>0</v>
      </c>
      <c r="S466" s="556">
        <f t="shared" si="60"/>
        <v>0</v>
      </c>
      <c r="T466" s="556">
        <f t="shared" si="61"/>
        <v>0</v>
      </c>
      <c r="U466" s="556">
        <f t="shared" si="62"/>
        <v>0</v>
      </c>
      <c r="V466" s="395"/>
      <c r="W466" s="395"/>
      <c r="X466" s="395"/>
      <c r="Y466" s="395"/>
      <c r="AA466" s="102"/>
      <c r="BA466" s="553"/>
    </row>
    <row r="467" spans="2:53" ht="18" customHeight="1" x14ac:dyDescent="0.35">
      <c r="B467" s="80"/>
      <c r="C467" s="119"/>
      <c r="D467" s="119"/>
      <c r="E467" s="202"/>
      <c r="F467" s="119"/>
      <c r="G467" s="120"/>
      <c r="H467" s="41"/>
      <c r="I467" s="41"/>
      <c r="J467" s="138"/>
      <c r="K467" s="291">
        <f t="shared" si="58"/>
        <v>0</v>
      </c>
      <c r="L467" s="327">
        <v>0</v>
      </c>
      <c r="M467" s="292">
        <f t="shared" si="57"/>
        <v>0</v>
      </c>
      <c r="N467" s="370"/>
      <c r="O467" s="150"/>
      <c r="P467" s="240"/>
      <c r="Q467" s="568"/>
      <c r="R467" s="556">
        <f t="shared" si="59"/>
        <v>0</v>
      </c>
      <c r="S467" s="556">
        <f t="shared" si="60"/>
        <v>0</v>
      </c>
      <c r="T467" s="556">
        <f t="shared" si="61"/>
        <v>0</v>
      </c>
      <c r="U467" s="556">
        <f t="shared" si="62"/>
        <v>0</v>
      </c>
      <c r="V467" s="395"/>
      <c r="W467" s="395"/>
      <c r="X467" s="395"/>
      <c r="Y467" s="395"/>
      <c r="AA467" s="102"/>
      <c r="BA467" s="553"/>
    </row>
    <row r="468" spans="2:53" ht="18" customHeight="1" x14ac:dyDescent="0.35">
      <c r="B468" s="80"/>
      <c r="C468" s="119"/>
      <c r="D468" s="119"/>
      <c r="E468" s="202"/>
      <c r="F468" s="119"/>
      <c r="G468" s="120"/>
      <c r="H468" s="41"/>
      <c r="I468" s="41"/>
      <c r="J468" s="138"/>
      <c r="K468" s="291">
        <f t="shared" si="58"/>
        <v>0</v>
      </c>
      <c r="L468" s="327">
        <v>0</v>
      </c>
      <c r="M468" s="292">
        <f t="shared" si="57"/>
        <v>0</v>
      </c>
      <c r="N468" s="370"/>
      <c r="O468" s="150"/>
      <c r="P468" s="240"/>
      <c r="Q468" s="568"/>
      <c r="R468" s="556">
        <f t="shared" si="59"/>
        <v>0</v>
      </c>
      <c r="S468" s="556">
        <f t="shared" si="60"/>
        <v>0</v>
      </c>
      <c r="T468" s="556">
        <f t="shared" si="61"/>
        <v>0</v>
      </c>
      <c r="U468" s="556">
        <f t="shared" si="62"/>
        <v>0</v>
      </c>
      <c r="V468" s="395"/>
      <c r="W468" s="395"/>
      <c r="X468" s="395"/>
      <c r="Y468" s="395"/>
      <c r="AA468" s="102"/>
      <c r="BA468" s="553"/>
    </row>
    <row r="469" spans="2:53" ht="18" customHeight="1" x14ac:dyDescent="0.35">
      <c r="B469" s="80"/>
      <c r="C469" s="119"/>
      <c r="D469" s="119"/>
      <c r="E469" s="202"/>
      <c r="F469" s="119"/>
      <c r="G469" s="120"/>
      <c r="H469" s="41"/>
      <c r="I469" s="41"/>
      <c r="J469" s="138"/>
      <c r="K469" s="291">
        <f t="shared" si="58"/>
        <v>0</v>
      </c>
      <c r="L469" s="327">
        <v>0</v>
      </c>
      <c r="M469" s="292">
        <f t="shared" si="57"/>
        <v>0</v>
      </c>
      <c r="N469" s="370"/>
      <c r="O469" s="150"/>
      <c r="P469" s="240"/>
      <c r="Q469" s="568"/>
      <c r="R469" s="556">
        <f t="shared" si="59"/>
        <v>0</v>
      </c>
      <c r="S469" s="556">
        <f t="shared" si="60"/>
        <v>0</v>
      </c>
      <c r="T469" s="556">
        <f t="shared" si="61"/>
        <v>0</v>
      </c>
      <c r="U469" s="556">
        <f t="shared" si="62"/>
        <v>0</v>
      </c>
      <c r="V469" s="395"/>
      <c r="W469" s="395"/>
      <c r="X469" s="395"/>
      <c r="Y469" s="395"/>
      <c r="AA469" s="102"/>
      <c r="BA469" s="553"/>
    </row>
    <row r="470" spans="2:53" ht="18" customHeight="1" x14ac:dyDescent="0.35">
      <c r="B470" s="80"/>
      <c r="C470" s="119"/>
      <c r="D470" s="119"/>
      <c r="E470" s="202"/>
      <c r="F470" s="119"/>
      <c r="G470" s="120"/>
      <c r="H470" s="41"/>
      <c r="I470" s="41"/>
      <c r="J470" s="138"/>
      <c r="K470" s="291">
        <f t="shared" si="58"/>
        <v>0</v>
      </c>
      <c r="L470" s="327">
        <v>0</v>
      </c>
      <c r="M470" s="292">
        <f t="shared" si="57"/>
        <v>0</v>
      </c>
      <c r="N470" s="370"/>
      <c r="O470" s="150"/>
      <c r="P470" s="240"/>
      <c r="Q470" s="568"/>
      <c r="R470" s="556">
        <f t="shared" si="59"/>
        <v>0</v>
      </c>
      <c r="S470" s="556">
        <f t="shared" si="60"/>
        <v>0</v>
      </c>
      <c r="T470" s="556">
        <f t="shared" si="61"/>
        <v>0</v>
      </c>
      <c r="U470" s="556">
        <f t="shared" si="62"/>
        <v>0</v>
      </c>
      <c r="V470" s="395"/>
      <c r="W470" s="395"/>
      <c r="X470" s="395"/>
      <c r="Y470" s="395"/>
      <c r="AA470" s="102"/>
      <c r="BA470" s="553"/>
    </row>
    <row r="471" spans="2:53" ht="18" customHeight="1" x14ac:dyDescent="0.35">
      <c r="B471" s="80"/>
      <c r="C471" s="119"/>
      <c r="D471" s="119"/>
      <c r="E471" s="202"/>
      <c r="F471" s="119"/>
      <c r="G471" s="120"/>
      <c r="H471" s="41"/>
      <c r="I471" s="41"/>
      <c r="J471" s="138"/>
      <c r="K471" s="291">
        <f t="shared" si="58"/>
        <v>0</v>
      </c>
      <c r="L471" s="327">
        <v>0</v>
      </c>
      <c r="M471" s="292">
        <f t="shared" si="57"/>
        <v>0</v>
      </c>
      <c r="N471" s="370"/>
      <c r="O471" s="150"/>
      <c r="P471" s="240"/>
      <c r="Q471" s="568"/>
      <c r="R471" s="556">
        <f t="shared" si="59"/>
        <v>0</v>
      </c>
      <c r="S471" s="556">
        <f t="shared" si="60"/>
        <v>0</v>
      </c>
      <c r="T471" s="556">
        <f t="shared" si="61"/>
        <v>0</v>
      </c>
      <c r="U471" s="556">
        <f t="shared" si="62"/>
        <v>0</v>
      </c>
      <c r="V471" s="395"/>
      <c r="W471" s="395"/>
      <c r="X471" s="395"/>
      <c r="Y471" s="395"/>
      <c r="AA471" s="102"/>
      <c r="BA471" s="553"/>
    </row>
    <row r="472" spans="2:53" ht="18" customHeight="1" x14ac:dyDescent="0.35">
      <c r="B472" s="80"/>
      <c r="C472" s="119"/>
      <c r="D472" s="119"/>
      <c r="E472" s="202"/>
      <c r="F472" s="119"/>
      <c r="G472" s="120"/>
      <c r="H472" s="41"/>
      <c r="I472" s="41"/>
      <c r="J472" s="138"/>
      <c r="K472" s="291">
        <f t="shared" si="58"/>
        <v>0</v>
      </c>
      <c r="L472" s="327">
        <v>0</v>
      </c>
      <c r="M472" s="292">
        <f t="shared" si="57"/>
        <v>0</v>
      </c>
      <c r="N472" s="370"/>
      <c r="O472" s="150"/>
      <c r="P472" s="240"/>
      <c r="Q472" s="568"/>
      <c r="R472" s="556">
        <f t="shared" si="59"/>
        <v>0</v>
      </c>
      <c r="S472" s="556">
        <f t="shared" si="60"/>
        <v>0</v>
      </c>
      <c r="T472" s="556">
        <f t="shared" si="61"/>
        <v>0</v>
      </c>
      <c r="U472" s="556">
        <f t="shared" si="62"/>
        <v>0</v>
      </c>
      <c r="V472" s="395"/>
      <c r="W472" s="395"/>
      <c r="X472" s="395"/>
      <c r="Y472" s="395"/>
      <c r="AA472" s="102"/>
      <c r="BA472" s="553"/>
    </row>
    <row r="473" spans="2:53" ht="18" customHeight="1" x14ac:dyDescent="0.35">
      <c r="B473" s="80"/>
      <c r="C473" s="119"/>
      <c r="D473" s="119"/>
      <c r="E473" s="202"/>
      <c r="F473" s="119"/>
      <c r="G473" s="120"/>
      <c r="H473" s="41"/>
      <c r="I473" s="41"/>
      <c r="J473" s="138"/>
      <c r="K473" s="291">
        <f t="shared" si="58"/>
        <v>0</v>
      </c>
      <c r="L473" s="327">
        <v>0</v>
      </c>
      <c r="M473" s="292">
        <f t="shared" si="57"/>
        <v>0</v>
      </c>
      <c r="N473" s="370"/>
      <c r="O473" s="150"/>
      <c r="P473" s="240"/>
      <c r="Q473" s="568"/>
      <c r="R473" s="556">
        <f t="shared" si="59"/>
        <v>0</v>
      </c>
      <c r="S473" s="556">
        <f t="shared" si="60"/>
        <v>0</v>
      </c>
      <c r="T473" s="556">
        <f t="shared" si="61"/>
        <v>0</v>
      </c>
      <c r="U473" s="556">
        <f t="shared" si="62"/>
        <v>0</v>
      </c>
      <c r="V473" s="395"/>
      <c r="W473" s="395"/>
      <c r="X473" s="395"/>
      <c r="Y473" s="395"/>
      <c r="AA473" s="102"/>
      <c r="BA473" s="553"/>
    </row>
    <row r="474" spans="2:53" ht="18" customHeight="1" x14ac:dyDescent="0.35">
      <c r="B474" s="80"/>
      <c r="C474" s="119"/>
      <c r="D474" s="119"/>
      <c r="E474" s="202"/>
      <c r="F474" s="119"/>
      <c r="G474" s="120"/>
      <c r="H474" s="41"/>
      <c r="I474" s="41"/>
      <c r="J474" s="138"/>
      <c r="K474" s="291">
        <f t="shared" si="58"/>
        <v>0</v>
      </c>
      <c r="L474" s="327">
        <v>0</v>
      </c>
      <c r="M474" s="292">
        <f t="shared" si="57"/>
        <v>0</v>
      </c>
      <c r="N474" s="370"/>
      <c r="O474" s="150"/>
      <c r="P474" s="240"/>
      <c r="Q474" s="568"/>
      <c r="R474" s="556">
        <f t="shared" si="59"/>
        <v>0</v>
      </c>
      <c r="S474" s="556">
        <f t="shared" si="60"/>
        <v>0</v>
      </c>
      <c r="T474" s="556">
        <f t="shared" si="61"/>
        <v>0</v>
      </c>
      <c r="U474" s="556">
        <f t="shared" si="62"/>
        <v>0</v>
      </c>
      <c r="V474" s="395"/>
      <c r="W474" s="395"/>
      <c r="X474" s="395"/>
      <c r="Y474" s="395"/>
      <c r="AA474" s="102"/>
      <c r="BA474" s="553"/>
    </row>
    <row r="475" spans="2:53" ht="18" customHeight="1" x14ac:dyDescent="0.35">
      <c r="B475" s="80"/>
      <c r="C475" s="119"/>
      <c r="D475" s="119"/>
      <c r="E475" s="202"/>
      <c r="F475" s="119"/>
      <c r="G475" s="120"/>
      <c r="H475" s="41"/>
      <c r="I475" s="41"/>
      <c r="J475" s="138"/>
      <c r="K475" s="291">
        <f t="shared" si="58"/>
        <v>0</v>
      </c>
      <c r="L475" s="327">
        <v>0</v>
      </c>
      <c r="M475" s="292">
        <f t="shared" si="57"/>
        <v>0</v>
      </c>
      <c r="N475" s="370"/>
      <c r="O475" s="150"/>
      <c r="P475" s="240"/>
      <c r="Q475" s="568"/>
      <c r="R475" s="556">
        <f t="shared" si="59"/>
        <v>0</v>
      </c>
      <c r="S475" s="556">
        <f t="shared" si="60"/>
        <v>0</v>
      </c>
      <c r="T475" s="556">
        <f t="shared" si="61"/>
        <v>0</v>
      </c>
      <c r="U475" s="556">
        <f t="shared" si="62"/>
        <v>0</v>
      </c>
      <c r="V475" s="395"/>
      <c r="W475" s="395"/>
      <c r="X475" s="395"/>
      <c r="Y475" s="395"/>
      <c r="AA475" s="102"/>
      <c r="BA475" s="553"/>
    </row>
    <row r="476" spans="2:53" ht="18" customHeight="1" x14ac:dyDescent="0.35">
      <c r="B476" s="80"/>
      <c r="C476" s="119"/>
      <c r="D476" s="119"/>
      <c r="E476" s="202"/>
      <c r="F476" s="119"/>
      <c r="G476" s="120"/>
      <c r="H476" s="41"/>
      <c r="I476" s="41"/>
      <c r="J476" s="138"/>
      <c r="K476" s="291">
        <f t="shared" si="58"/>
        <v>0</v>
      </c>
      <c r="L476" s="327">
        <v>0</v>
      </c>
      <c r="M476" s="292">
        <f t="shared" si="57"/>
        <v>0</v>
      </c>
      <c r="N476" s="370"/>
      <c r="O476" s="150"/>
      <c r="P476" s="240"/>
      <c r="Q476" s="568"/>
      <c r="R476" s="556">
        <f t="shared" si="59"/>
        <v>0</v>
      </c>
      <c r="S476" s="556">
        <f t="shared" si="60"/>
        <v>0</v>
      </c>
      <c r="T476" s="556">
        <f t="shared" si="61"/>
        <v>0</v>
      </c>
      <c r="U476" s="556">
        <f t="shared" si="62"/>
        <v>0</v>
      </c>
      <c r="V476" s="395"/>
      <c r="W476" s="395"/>
      <c r="X476" s="395"/>
      <c r="Y476" s="395"/>
      <c r="AA476" s="102"/>
      <c r="BA476" s="553"/>
    </row>
    <row r="477" spans="2:53" ht="18" customHeight="1" x14ac:dyDescent="0.35">
      <c r="B477" s="80"/>
      <c r="C477" s="119"/>
      <c r="D477" s="119"/>
      <c r="E477" s="202"/>
      <c r="F477" s="119"/>
      <c r="G477" s="120"/>
      <c r="H477" s="41"/>
      <c r="I477" s="41"/>
      <c r="J477" s="138"/>
      <c r="K477" s="291">
        <f t="shared" si="58"/>
        <v>0</v>
      </c>
      <c r="L477" s="327">
        <v>0</v>
      </c>
      <c r="M477" s="292">
        <f t="shared" si="57"/>
        <v>0</v>
      </c>
      <c r="N477" s="370"/>
      <c r="O477" s="150"/>
      <c r="P477" s="240"/>
      <c r="Q477" s="568"/>
      <c r="R477" s="556">
        <f t="shared" si="59"/>
        <v>0</v>
      </c>
      <c r="S477" s="556">
        <f t="shared" si="60"/>
        <v>0</v>
      </c>
      <c r="T477" s="556">
        <f t="shared" si="61"/>
        <v>0</v>
      </c>
      <c r="U477" s="556">
        <f t="shared" si="62"/>
        <v>0</v>
      </c>
      <c r="V477" s="395"/>
      <c r="W477" s="395"/>
      <c r="X477" s="395"/>
      <c r="Y477" s="395"/>
      <c r="AA477" s="102"/>
      <c r="BA477" s="553"/>
    </row>
    <row r="478" spans="2:53" ht="18" customHeight="1" x14ac:dyDescent="0.35">
      <c r="B478" s="80"/>
      <c r="C478" s="119"/>
      <c r="D478" s="119"/>
      <c r="E478" s="202"/>
      <c r="F478" s="119"/>
      <c r="G478" s="120"/>
      <c r="H478" s="41"/>
      <c r="I478" s="41"/>
      <c r="J478" s="138"/>
      <c r="K478" s="291">
        <f t="shared" si="58"/>
        <v>0</v>
      </c>
      <c r="L478" s="327">
        <v>0</v>
      </c>
      <c r="M478" s="292">
        <f t="shared" si="57"/>
        <v>0</v>
      </c>
      <c r="N478" s="370"/>
      <c r="O478" s="150"/>
      <c r="P478" s="240"/>
      <c r="Q478" s="568"/>
      <c r="R478" s="556">
        <f t="shared" si="59"/>
        <v>0</v>
      </c>
      <c r="S478" s="556">
        <f t="shared" si="60"/>
        <v>0</v>
      </c>
      <c r="T478" s="556">
        <f t="shared" si="61"/>
        <v>0</v>
      </c>
      <c r="U478" s="556">
        <f t="shared" si="62"/>
        <v>0</v>
      </c>
      <c r="V478" s="395"/>
      <c r="W478" s="395"/>
      <c r="X478" s="395"/>
      <c r="Y478" s="395"/>
      <c r="AA478" s="102"/>
      <c r="BA478" s="553"/>
    </row>
    <row r="479" spans="2:53" ht="18" customHeight="1" x14ac:dyDescent="0.35">
      <c r="B479" s="80"/>
      <c r="C479" s="119"/>
      <c r="D479" s="119"/>
      <c r="E479" s="202"/>
      <c r="F479" s="119"/>
      <c r="G479" s="120"/>
      <c r="H479" s="41"/>
      <c r="I479" s="41"/>
      <c r="J479" s="138"/>
      <c r="K479" s="291">
        <f t="shared" si="58"/>
        <v>0</v>
      </c>
      <c r="L479" s="327">
        <v>0</v>
      </c>
      <c r="M479" s="292">
        <f t="shared" si="57"/>
        <v>0</v>
      </c>
      <c r="N479" s="370"/>
      <c r="O479" s="150"/>
      <c r="P479" s="240"/>
      <c r="Q479" s="568"/>
      <c r="R479" s="556">
        <f t="shared" si="59"/>
        <v>0</v>
      </c>
      <c r="S479" s="556">
        <f t="shared" si="60"/>
        <v>0</v>
      </c>
      <c r="T479" s="556">
        <f t="shared" si="61"/>
        <v>0</v>
      </c>
      <c r="U479" s="556">
        <f t="shared" si="62"/>
        <v>0</v>
      </c>
      <c r="V479" s="395"/>
      <c r="W479" s="395"/>
      <c r="X479" s="395"/>
      <c r="Y479" s="395"/>
      <c r="AA479" s="102"/>
      <c r="BA479" s="553"/>
    </row>
    <row r="480" spans="2:53" ht="18" customHeight="1" x14ac:dyDescent="0.35">
      <c r="B480" s="80"/>
      <c r="C480" s="119"/>
      <c r="D480" s="119"/>
      <c r="E480" s="202"/>
      <c r="F480" s="119"/>
      <c r="G480" s="120"/>
      <c r="H480" s="41"/>
      <c r="I480" s="41"/>
      <c r="J480" s="138"/>
      <c r="K480" s="291">
        <f t="shared" si="58"/>
        <v>0</v>
      </c>
      <c r="L480" s="327">
        <v>0</v>
      </c>
      <c r="M480" s="292">
        <f t="shared" si="57"/>
        <v>0</v>
      </c>
      <c r="N480" s="370"/>
      <c r="O480" s="150"/>
      <c r="P480" s="240"/>
      <c r="Q480" s="568"/>
      <c r="R480" s="556">
        <f t="shared" si="59"/>
        <v>0</v>
      </c>
      <c r="S480" s="556">
        <f t="shared" si="60"/>
        <v>0</v>
      </c>
      <c r="T480" s="556">
        <f t="shared" si="61"/>
        <v>0</v>
      </c>
      <c r="U480" s="556">
        <f t="shared" si="62"/>
        <v>0</v>
      </c>
      <c r="V480" s="395"/>
      <c r="W480" s="395"/>
      <c r="X480" s="395"/>
      <c r="Y480" s="395"/>
      <c r="AA480" s="102"/>
      <c r="BA480" s="553"/>
    </row>
    <row r="481" spans="2:53" ht="18" customHeight="1" x14ac:dyDescent="0.35">
      <c r="B481" s="80"/>
      <c r="C481" s="119"/>
      <c r="D481" s="119"/>
      <c r="E481" s="202"/>
      <c r="F481" s="119"/>
      <c r="G481" s="120"/>
      <c r="H481" s="41"/>
      <c r="I481" s="41"/>
      <c r="J481" s="138"/>
      <c r="K481" s="291">
        <f t="shared" si="58"/>
        <v>0</v>
      </c>
      <c r="L481" s="327">
        <v>0</v>
      </c>
      <c r="M481" s="292">
        <f t="shared" si="57"/>
        <v>0</v>
      </c>
      <c r="N481" s="370"/>
      <c r="O481" s="150"/>
      <c r="P481" s="240"/>
      <c r="Q481" s="568"/>
      <c r="R481" s="556">
        <f t="shared" si="59"/>
        <v>0</v>
      </c>
      <c r="S481" s="556">
        <f t="shared" si="60"/>
        <v>0</v>
      </c>
      <c r="T481" s="556">
        <f t="shared" si="61"/>
        <v>0</v>
      </c>
      <c r="U481" s="556">
        <f t="shared" si="62"/>
        <v>0</v>
      </c>
      <c r="V481" s="395"/>
      <c r="W481" s="395"/>
      <c r="X481" s="395"/>
      <c r="Y481" s="395"/>
      <c r="AA481" s="102"/>
      <c r="BA481" s="553"/>
    </row>
    <row r="482" spans="2:53" ht="18" customHeight="1" x14ac:dyDescent="0.35">
      <c r="B482" s="80"/>
      <c r="C482" s="119"/>
      <c r="D482" s="119"/>
      <c r="E482" s="202"/>
      <c r="F482" s="119"/>
      <c r="G482" s="120"/>
      <c r="H482" s="41"/>
      <c r="I482" s="41"/>
      <c r="J482" s="138"/>
      <c r="K482" s="291">
        <f t="shared" si="58"/>
        <v>0</v>
      </c>
      <c r="L482" s="327">
        <v>0</v>
      </c>
      <c r="M482" s="292">
        <f t="shared" si="57"/>
        <v>0</v>
      </c>
      <c r="N482" s="370"/>
      <c r="O482" s="150"/>
      <c r="P482" s="240"/>
      <c r="Q482" s="568"/>
      <c r="R482" s="556">
        <f t="shared" si="59"/>
        <v>0</v>
      </c>
      <c r="S482" s="556">
        <f t="shared" si="60"/>
        <v>0</v>
      </c>
      <c r="T482" s="556">
        <f t="shared" si="61"/>
        <v>0</v>
      </c>
      <c r="U482" s="556">
        <f t="shared" si="62"/>
        <v>0</v>
      </c>
      <c r="V482" s="395"/>
      <c r="W482" s="395"/>
      <c r="X482" s="395"/>
      <c r="Y482" s="395"/>
      <c r="AA482" s="102"/>
      <c r="BA482" s="553"/>
    </row>
    <row r="483" spans="2:53" ht="18" customHeight="1" x14ac:dyDescent="0.35">
      <c r="B483" s="80"/>
      <c r="C483" s="119"/>
      <c r="D483" s="119"/>
      <c r="E483" s="202"/>
      <c r="F483" s="119"/>
      <c r="G483" s="120"/>
      <c r="H483" s="41"/>
      <c r="I483" s="41"/>
      <c r="J483" s="138"/>
      <c r="K483" s="291">
        <f t="shared" si="58"/>
        <v>0</v>
      </c>
      <c r="L483" s="327">
        <v>0</v>
      </c>
      <c r="M483" s="292">
        <f t="shared" si="57"/>
        <v>0</v>
      </c>
      <c r="N483" s="370"/>
      <c r="O483" s="150"/>
      <c r="P483" s="240"/>
      <c r="Q483" s="568"/>
      <c r="R483" s="556">
        <f t="shared" si="59"/>
        <v>0</v>
      </c>
      <c r="S483" s="556">
        <f t="shared" si="60"/>
        <v>0</v>
      </c>
      <c r="T483" s="556">
        <f t="shared" si="61"/>
        <v>0</v>
      </c>
      <c r="U483" s="556">
        <f t="shared" si="62"/>
        <v>0</v>
      </c>
      <c r="V483" s="395"/>
      <c r="W483" s="395"/>
      <c r="X483" s="395"/>
      <c r="Y483" s="395"/>
      <c r="AA483" s="102"/>
      <c r="BA483" s="553"/>
    </row>
    <row r="484" spans="2:53" ht="18" customHeight="1" x14ac:dyDescent="0.35">
      <c r="B484" s="80"/>
      <c r="C484" s="119"/>
      <c r="D484" s="119"/>
      <c r="E484" s="202"/>
      <c r="F484" s="119"/>
      <c r="G484" s="120"/>
      <c r="H484" s="41"/>
      <c r="I484" s="41"/>
      <c r="J484" s="138"/>
      <c r="K484" s="291">
        <f t="shared" si="58"/>
        <v>0</v>
      </c>
      <c r="L484" s="327">
        <v>0</v>
      </c>
      <c r="M484" s="292">
        <f t="shared" si="57"/>
        <v>0</v>
      </c>
      <c r="N484" s="370"/>
      <c r="O484" s="150"/>
      <c r="P484" s="240"/>
      <c r="Q484" s="568"/>
      <c r="R484" s="556">
        <f t="shared" si="59"/>
        <v>0</v>
      </c>
      <c r="S484" s="556">
        <f t="shared" si="60"/>
        <v>0</v>
      </c>
      <c r="T484" s="556">
        <f t="shared" si="61"/>
        <v>0</v>
      </c>
      <c r="U484" s="556">
        <f t="shared" si="62"/>
        <v>0</v>
      </c>
      <c r="V484" s="395"/>
      <c r="W484" s="395"/>
      <c r="X484" s="395"/>
      <c r="Y484" s="395"/>
      <c r="AA484" s="102"/>
      <c r="BA484" s="553"/>
    </row>
    <row r="485" spans="2:53" ht="18" customHeight="1" x14ac:dyDescent="0.35">
      <c r="B485" s="80"/>
      <c r="C485" s="119"/>
      <c r="D485" s="119"/>
      <c r="E485" s="202"/>
      <c r="F485" s="119"/>
      <c r="G485" s="120"/>
      <c r="H485" s="41"/>
      <c r="I485" s="41"/>
      <c r="J485" s="138"/>
      <c r="K485" s="291">
        <f t="shared" si="58"/>
        <v>0</v>
      </c>
      <c r="L485" s="327">
        <v>0</v>
      </c>
      <c r="M485" s="292">
        <f t="shared" si="57"/>
        <v>0</v>
      </c>
      <c r="N485" s="370"/>
      <c r="O485" s="150"/>
      <c r="P485" s="240"/>
      <c r="Q485" s="568"/>
      <c r="R485" s="556">
        <f t="shared" si="59"/>
        <v>0</v>
      </c>
      <c r="S485" s="556">
        <f t="shared" si="60"/>
        <v>0</v>
      </c>
      <c r="T485" s="556">
        <f t="shared" si="61"/>
        <v>0</v>
      </c>
      <c r="U485" s="556">
        <f t="shared" si="62"/>
        <v>0</v>
      </c>
      <c r="V485" s="395"/>
      <c r="W485" s="395"/>
      <c r="X485" s="395"/>
      <c r="Y485" s="395"/>
      <c r="AA485" s="102"/>
      <c r="BA485" s="553"/>
    </row>
    <row r="486" spans="2:53" ht="18" customHeight="1" x14ac:dyDescent="0.35">
      <c r="B486" s="80"/>
      <c r="C486" s="119"/>
      <c r="D486" s="119"/>
      <c r="E486" s="202"/>
      <c r="F486" s="119"/>
      <c r="G486" s="120"/>
      <c r="H486" s="41"/>
      <c r="I486" s="41"/>
      <c r="J486" s="138"/>
      <c r="K486" s="291">
        <f t="shared" si="58"/>
        <v>0</v>
      </c>
      <c r="L486" s="327">
        <v>0</v>
      </c>
      <c r="M486" s="292">
        <f t="shared" si="57"/>
        <v>0</v>
      </c>
      <c r="N486" s="370"/>
      <c r="O486" s="150"/>
      <c r="P486" s="240"/>
      <c r="Q486" s="568"/>
      <c r="R486" s="556">
        <f t="shared" si="59"/>
        <v>0</v>
      </c>
      <c r="S486" s="556">
        <f t="shared" si="60"/>
        <v>0</v>
      </c>
      <c r="T486" s="556">
        <f t="shared" si="61"/>
        <v>0</v>
      </c>
      <c r="U486" s="556">
        <f t="shared" si="62"/>
        <v>0</v>
      </c>
      <c r="V486" s="395"/>
      <c r="W486" s="395"/>
      <c r="X486" s="395"/>
      <c r="Y486" s="395"/>
      <c r="AA486" s="102"/>
      <c r="BA486" s="553"/>
    </row>
    <row r="487" spans="2:53" ht="18" customHeight="1" x14ac:dyDescent="0.35">
      <c r="B487" s="80"/>
      <c r="C487" s="119"/>
      <c r="D487" s="119"/>
      <c r="E487" s="202"/>
      <c r="F487" s="119"/>
      <c r="G487" s="120"/>
      <c r="H487" s="41"/>
      <c r="I487" s="41"/>
      <c r="J487" s="138"/>
      <c r="K487" s="291">
        <f t="shared" si="58"/>
        <v>0</v>
      </c>
      <c r="L487" s="327">
        <v>0</v>
      </c>
      <c r="M487" s="292">
        <f t="shared" si="57"/>
        <v>0</v>
      </c>
      <c r="N487" s="370"/>
      <c r="O487" s="150"/>
      <c r="P487" s="240"/>
      <c r="Q487" s="568"/>
      <c r="R487" s="556">
        <f t="shared" si="59"/>
        <v>0</v>
      </c>
      <c r="S487" s="556">
        <f t="shared" si="60"/>
        <v>0</v>
      </c>
      <c r="T487" s="556">
        <f t="shared" si="61"/>
        <v>0</v>
      </c>
      <c r="U487" s="556">
        <f t="shared" si="62"/>
        <v>0</v>
      </c>
      <c r="V487" s="395"/>
      <c r="W487" s="395"/>
      <c r="X487" s="395"/>
      <c r="Y487" s="395"/>
      <c r="AA487" s="102"/>
      <c r="BA487" s="553"/>
    </row>
    <row r="488" spans="2:53" ht="18" customHeight="1" x14ac:dyDescent="0.35">
      <c r="B488" s="80"/>
      <c r="C488" s="119"/>
      <c r="D488" s="119"/>
      <c r="E488" s="202"/>
      <c r="F488" s="119"/>
      <c r="G488" s="120"/>
      <c r="H488" s="41"/>
      <c r="I488" s="41"/>
      <c r="J488" s="138"/>
      <c r="K488" s="291">
        <f t="shared" si="58"/>
        <v>0</v>
      </c>
      <c r="L488" s="327">
        <v>0</v>
      </c>
      <c r="M488" s="292">
        <f t="shared" si="57"/>
        <v>0</v>
      </c>
      <c r="N488" s="370"/>
      <c r="O488" s="150"/>
      <c r="P488" s="240"/>
      <c r="Q488" s="568"/>
      <c r="R488" s="556">
        <f t="shared" si="59"/>
        <v>0</v>
      </c>
      <c r="S488" s="556">
        <f t="shared" si="60"/>
        <v>0</v>
      </c>
      <c r="T488" s="556">
        <f t="shared" si="61"/>
        <v>0</v>
      </c>
      <c r="U488" s="556">
        <f t="shared" si="62"/>
        <v>0</v>
      </c>
      <c r="V488" s="395"/>
      <c r="W488" s="395"/>
      <c r="X488" s="395"/>
      <c r="Y488" s="395"/>
      <c r="AA488" s="102"/>
      <c r="BA488" s="553"/>
    </row>
    <row r="489" spans="2:53" ht="18" customHeight="1" x14ac:dyDescent="0.35">
      <c r="B489" s="80"/>
      <c r="C489" s="119"/>
      <c r="D489" s="119"/>
      <c r="E489" s="202"/>
      <c r="F489" s="119"/>
      <c r="G489" s="120"/>
      <c r="H489" s="41"/>
      <c r="I489" s="41"/>
      <c r="J489" s="138"/>
      <c r="K489" s="291">
        <f t="shared" si="58"/>
        <v>0</v>
      </c>
      <c r="L489" s="327">
        <v>0</v>
      </c>
      <c r="M489" s="292">
        <f t="shared" si="57"/>
        <v>0</v>
      </c>
      <c r="N489" s="370"/>
      <c r="O489" s="150"/>
      <c r="P489" s="240"/>
      <c r="Q489" s="568"/>
      <c r="R489" s="556">
        <f t="shared" si="59"/>
        <v>0</v>
      </c>
      <c r="S489" s="556">
        <f t="shared" si="60"/>
        <v>0</v>
      </c>
      <c r="T489" s="556">
        <f t="shared" si="61"/>
        <v>0</v>
      </c>
      <c r="U489" s="556">
        <f t="shared" si="62"/>
        <v>0</v>
      </c>
      <c r="V489" s="395"/>
      <c r="W489" s="395"/>
      <c r="X489" s="395"/>
      <c r="Y489" s="395"/>
      <c r="AA489" s="102"/>
      <c r="BA489" s="553"/>
    </row>
    <row r="490" spans="2:53" ht="18" customHeight="1" x14ac:dyDescent="0.35">
      <c r="B490" s="80"/>
      <c r="C490" s="119"/>
      <c r="D490" s="119"/>
      <c r="E490" s="202"/>
      <c r="F490" s="119"/>
      <c r="G490" s="120"/>
      <c r="H490" s="41"/>
      <c r="I490" s="41"/>
      <c r="J490" s="138"/>
      <c r="K490" s="291">
        <f t="shared" si="58"/>
        <v>0</v>
      </c>
      <c r="L490" s="327">
        <v>0</v>
      </c>
      <c r="M490" s="292">
        <f t="shared" si="57"/>
        <v>0</v>
      </c>
      <c r="N490" s="370"/>
      <c r="O490" s="150"/>
      <c r="P490" s="240"/>
      <c r="Q490" s="568"/>
      <c r="R490" s="556">
        <f t="shared" si="59"/>
        <v>0</v>
      </c>
      <c r="S490" s="556">
        <f t="shared" si="60"/>
        <v>0</v>
      </c>
      <c r="T490" s="556">
        <f t="shared" si="61"/>
        <v>0</v>
      </c>
      <c r="U490" s="556">
        <f t="shared" si="62"/>
        <v>0</v>
      </c>
      <c r="V490" s="395"/>
      <c r="W490" s="395"/>
      <c r="X490" s="395"/>
      <c r="Y490" s="395"/>
      <c r="AA490" s="102"/>
      <c r="BA490" s="553"/>
    </row>
    <row r="491" spans="2:53" ht="18" customHeight="1" x14ac:dyDescent="0.35">
      <c r="B491" s="80"/>
      <c r="C491" s="119"/>
      <c r="D491" s="119"/>
      <c r="E491" s="202"/>
      <c r="F491" s="119"/>
      <c r="G491" s="120"/>
      <c r="H491" s="41"/>
      <c r="I491" s="41"/>
      <c r="J491" s="138"/>
      <c r="K491" s="291">
        <f t="shared" si="58"/>
        <v>0</v>
      </c>
      <c r="L491" s="327">
        <v>0</v>
      </c>
      <c r="M491" s="292">
        <f t="shared" si="57"/>
        <v>0</v>
      </c>
      <c r="N491" s="370"/>
      <c r="O491" s="150"/>
      <c r="P491" s="240"/>
      <c r="Q491" s="568"/>
      <c r="R491" s="556">
        <f t="shared" si="59"/>
        <v>0</v>
      </c>
      <c r="S491" s="556">
        <f t="shared" si="60"/>
        <v>0</v>
      </c>
      <c r="T491" s="556">
        <f t="shared" si="61"/>
        <v>0</v>
      </c>
      <c r="U491" s="556">
        <f t="shared" si="62"/>
        <v>0</v>
      </c>
      <c r="V491" s="395"/>
      <c r="W491" s="395"/>
      <c r="X491" s="395"/>
      <c r="Y491" s="395"/>
      <c r="AA491" s="102"/>
      <c r="BA491" s="553"/>
    </row>
    <row r="492" spans="2:53" ht="18" customHeight="1" x14ac:dyDescent="0.35">
      <c r="B492" s="80"/>
      <c r="C492" s="119"/>
      <c r="D492" s="119"/>
      <c r="E492" s="202"/>
      <c r="F492" s="119"/>
      <c r="G492" s="120"/>
      <c r="H492" s="41"/>
      <c r="I492" s="41"/>
      <c r="J492" s="138"/>
      <c r="K492" s="291">
        <f t="shared" si="58"/>
        <v>0</v>
      </c>
      <c r="L492" s="327">
        <v>0</v>
      </c>
      <c r="M492" s="292">
        <f t="shared" si="57"/>
        <v>0</v>
      </c>
      <c r="N492" s="370"/>
      <c r="O492" s="150"/>
      <c r="P492" s="240"/>
      <c r="Q492" s="568"/>
      <c r="R492" s="556">
        <f t="shared" si="59"/>
        <v>0</v>
      </c>
      <c r="S492" s="556">
        <f t="shared" si="60"/>
        <v>0</v>
      </c>
      <c r="T492" s="556">
        <f t="shared" si="61"/>
        <v>0</v>
      </c>
      <c r="U492" s="556">
        <f t="shared" si="62"/>
        <v>0</v>
      </c>
      <c r="V492" s="395"/>
      <c r="W492" s="395"/>
      <c r="X492" s="395"/>
      <c r="Y492" s="395"/>
      <c r="AA492" s="102"/>
      <c r="BA492" s="553"/>
    </row>
    <row r="493" spans="2:53" ht="18" customHeight="1" x14ac:dyDescent="0.35">
      <c r="B493" s="80"/>
      <c r="C493" s="119"/>
      <c r="D493" s="119"/>
      <c r="E493" s="202"/>
      <c r="F493" s="119"/>
      <c r="G493" s="120"/>
      <c r="H493" s="41"/>
      <c r="I493" s="41"/>
      <c r="J493" s="138"/>
      <c r="K493" s="291">
        <f t="shared" si="58"/>
        <v>0</v>
      </c>
      <c r="L493" s="327">
        <v>0</v>
      </c>
      <c r="M493" s="292">
        <f t="shared" si="57"/>
        <v>0</v>
      </c>
      <c r="N493" s="370"/>
      <c r="O493" s="150"/>
      <c r="P493" s="240"/>
      <c r="Q493" s="568"/>
      <c r="R493" s="556">
        <f t="shared" si="59"/>
        <v>0</v>
      </c>
      <c r="S493" s="556">
        <f t="shared" si="60"/>
        <v>0</v>
      </c>
      <c r="T493" s="556">
        <f t="shared" si="61"/>
        <v>0</v>
      </c>
      <c r="U493" s="556">
        <f t="shared" si="62"/>
        <v>0</v>
      </c>
      <c r="V493" s="395"/>
      <c r="W493" s="395"/>
      <c r="X493" s="395"/>
      <c r="Y493" s="395"/>
      <c r="AA493" s="102"/>
      <c r="BA493" s="553"/>
    </row>
    <row r="494" spans="2:53" ht="18" customHeight="1" x14ac:dyDescent="0.35">
      <c r="B494" s="80"/>
      <c r="C494" s="119"/>
      <c r="D494" s="119"/>
      <c r="E494" s="202"/>
      <c r="F494" s="119"/>
      <c r="G494" s="120"/>
      <c r="H494" s="41"/>
      <c r="I494" s="41"/>
      <c r="J494" s="138"/>
      <c r="K494" s="291">
        <f t="shared" si="58"/>
        <v>0</v>
      </c>
      <c r="L494" s="327">
        <v>0</v>
      </c>
      <c r="M494" s="292">
        <f t="shared" si="57"/>
        <v>0</v>
      </c>
      <c r="N494" s="370"/>
      <c r="O494" s="150"/>
      <c r="P494" s="240"/>
      <c r="Q494" s="568"/>
      <c r="R494" s="556">
        <f t="shared" si="59"/>
        <v>0</v>
      </c>
      <c r="S494" s="556">
        <f t="shared" si="60"/>
        <v>0</v>
      </c>
      <c r="T494" s="556">
        <f t="shared" si="61"/>
        <v>0</v>
      </c>
      <c r="U494" s="556">
        <f t="shared" si="62"/>
        <v>0</v>
      </c>
      <c r="V494" s="395"/>
      <c r="W494" s="395"/>
      <c r="X494" s="395"/>
      <c r="Y494" s="395"/>
      <c r="AA494" s="102"/>
      <c r="BA494" s="553"/>
    </row>
    <row r="495" spans="2:53" ht="18" customHeight="1" x14ac:dyDescent="0.35">
      <c r="B495" s="80"/>
      <c r="C495" s="119"/>
      <c r="D495" s="119"/>
      <c r="E495" s="202"/>
      <c r="F495" s="119"/>
      <c r="G495" s="120"/>
      <c r="H495" s="41"/>
      <c r="I495" s="41"/>
      <c r="J495" s="138"/>
      <c r="K495" s="291">
        <f t="shared" si="58"/>
        <v>0</v>
      </c>
      <c r="L495" s="327">
        <v>0</v>
      </c>
      <c r="M495" s="292">
        <f t="shared" si="57"/>
        <v>0</v>
      </c>
      <c r="N495" s="370"/>
      <c r="O495" s="150"/>
      <c r="P495" s="240"/>
      <c r="Q495" s="568"/>
      <c r="R495" s="556">
        <f t="shared" si="59"/>
        <v>0</v>
      </c>
      <c r="S495" s="556">
        <f t="shared" si="60"/>
        <v>0</v>
      </c>
      <c r="T495" s="556">
        <f t="shared" si="61"/>
        <v>0</v>
      </c>
      <c r="U495" s="556">
        <f t="shared" si="62"/>
        <v>0</v>
      </c>
      <c r="V495" s="395"/>
      <c r="W495" s="395"/>
      <c r="X495" s="395"/>
      <c r="Y495" s="395"/>
      <c r="AA495" s="102"/>
      <c r="BA495" s="553"/>
    </row>
    <row r="496" spans="2:53" ht="18" customHeight="1" x14ac:dyDescent="0.35">
      <c r="B496" s="80"/>
      <c r="C496" s="119"/>
      <c r="D496" s="119"/>
      <c r="E496" s="202"/>
      <c r="F496" s="119"/>
      <c r="G496" s="120"/>
      <c r="H496" s="41"/>
      <c r="I496" s="41"/>
      <c r="J496" s="138"/>
      <c r="K496" s="291">
        <f t="shared" si="58"/>
        <v>0</v>
      </c>
      <c r="L496" s="327">
        <v>0</v>
      </c>
      <c r="M496" s="292">
        <f t="shared" si="57"/>
        <v>0</v>
      </c>
      <c r="N496" s="370"/>
      <c r="O496" s="150"/>
      <c r="P496" s="240"/>
      <c r="Q496" s="568"/>
      <c r="R496" s="556">
        <f t="shared" si="59"/>
        <v>0</v>
      </c>
      <c r="S496" s="556">
        <f t="shared" si="60"/>
        <v>0</v>
      </c>
      <c r="T496" s="556">
        <f t="shared" si="61"/>
        <v>0</v>
      </c>
      <c r="U496" s="556">
        <f t="shared" si="62"/>
        <v>0</v>
      </c>
      <c r="V496" s="395"/>
      <c r="W496" s="395"/>
      <c r="X496" s="395"/>
      <c r="Y496" s="395"/>
      <c r="AA496" s="102"/>
      <c r="BA496" s="553"/>
    </row>
    <row r="497" spans="2:53" ht="18" customHeight="1" x14ac:dyDescent="0.35">
      <c r="B497" s="80"/>
      <c r="C497" s="119"/>
      <c r="D497" s="119"/>
      <c r="E497" s="202"/>
      <c r="F497" s="119"/>
      <c r="G497" s="120"/>
      <c r="H497" s="41"/>
      <c r="I497" s="41"/>
      <c r="J497" s="138"/>
      <c r="K497" s="291">
        <f t="shared" si="58"/>
        <v>0</v>
      </c>
      <c r="L497" s="327">
        <v>0</v>
      </c>
      <c r="M497" s="292">
        <f t="shared" si="57"/>
        <v>0</v>
      </c>
      <c r="N497" s="370"/>
      <c r="O497" s="150"/>
      <c r="P497" s="240"/>
      <c r="Q497" s="568"/>
      <c r="R497" s="556">
        <f t="shared" si="59"/>
        <v>0</v>
      </c>
      <c r="S497" s="556">
        <f t="shared" si="60"/>
        <v>0</v>
      </c>
      <c r="T497" s="556">
        <f t="shared" si="61"/>
        <v>0</v>
      </c>
      <c r="U497" s="556">
        <f t="shared" si="62"/>
        <v>0</v>
      </c>
      <c r="V497" s="395"/>
      <c r="W497" s="395"/>
      <c r="X497" s="395"/>
      <c r="Y497" s="395"/>
      <c r="AA497" s="102"/>
      <c r="BA497" s="553"/>
    </row>
    <row r="498" spans="2:53" ht="18" customHeight="1" x14ac:dyDescent="0.35">
      <c r="B498" s="80"/>
      <c r="C498" s="119"/>
      <c r="D498" s="119"/>
      <c r="E498" s="202"/>
      <c r="F498" s="119"/>
      <c r="G498" s="120"/>
      <c r="H498" s="41"/>
      <c r="I498" s="41"/>
      <c r="J498" s="138"/>
      <c r="K498" s="291">
        <f t="shared" si="58"/>
        <v>0</v>
      </c>
      <c r="L498" s="327">
        <v>0</v>
      </c>
      <c r="M498" s="292">
        <f t="shared" ref="M498:M561" si="63">IF(O498="X",0,L498*$M$8)</f>
        <v>0</v>
      </c>
      <c r="N498" s="370"/>
      <c r="O498" s="150"/>
      <c r="P498" s="240"/>
      <c r="Q498" s="568"/>
      <c r="R498" s="556">
        <f t="shared" si="59"/>
        <v>0</v>
      </c>
      <c r="S498" s="556">
        <f t="shared" si="60"/>
        <v>0</v>
      </c>
      <c r="T498" s="556">
        <f t="shared" si="61"/>
        <v>0</v>
      </c>
      <c r="U498" s="556">
        <f t="shared" si="62"/>
        <v>0</v>
      </c>
      <c r="V498" s="395"/>
      <c r="W498" s="395"/>
      <c r="X498" s="395"/>
      <c r="Y498" s="395"/>
      <c r="AA498" s="102"/>
      <c r="BA498" s="553"/>
    </row>
    <row r="499" spans="2:53" ht="18" customHeight="1" x14ac:dyDescent="0.35">
      <c r="B499" s="80"/>
      <c r="C499" s="119"/>
      <c r="D499" s="119"/>
      <c r="E499" s="202"/>
      <c r="F499" s="119"/>
      <c r="G499" s="120"/>
      <c r="H499" s="41"/>
      <c r="I499" s="41"/>
      <c r="J499" s="138"/>
      <c r="K499" s="291">
        <f t="shared" ref="K499:K562" si="64">J499*$M$8</f>
        <v>0</v>
      </c>
      <c r="L499" s="327">
        <v>0</v>
      </c>
      <c r="M499" s="292">
        <f t="shared" si="63"/>
        <v>0</v>
      </c>
      <c r="N499" s="370"/>
      <c r="O499" s="150"/>
      <c r="P499" s="240"/>
      <c r="Q499" s="568"/>
      <c r="R499" s="556">
        <f t="shared" ref="R499:R562" si="65">K499*$H$35</f>
        <v>0</v>
      </c>
      <c r="S499" s="556">
        <f t="shared" ref="S499:S562" si="66">M499*$H$44</f>
        <v>0</v>
      </c>
      <c r="T499" s="556">
        <f t="shared" ref="T499:T562" si="67">R499-K499</f>
        <v>0</v>
      </c>
      <c r="U499" s="556">
        <f t="shared" ref="U499:U562" si="68">S499-M499</f>
        <v>0</v>
      </c>
      <c r="V499" s="395"/>
      <c r="W499" s="395"/>
      <c r="X499" s="395"/>
      <c r="Y499" s="395"/>
      <c r="AA499" s="102"/>
      <c r="BA499" s="553"/>
    </row>
    <row r="500" spans="2:53" ht="18" customHeight="1" x14ac:dyDescent="0.35">
      <c r="B500" s="80"/>
      <c r="C500" s="119"/>
      <c r="D500" s="119"/>
      <c r="E500" s="202"/>
      <c r="F500" s="119"/>
      <c r="G500" s="120"/>
      <c r="H500" s="41"/>
      <c r="I500" s="41"/>
      <c r="J500" s="138"/>
      <c r="K500" s="291">
        <f t="shared" si="64"/>
        <v>0</v>
      </c>
      <c r="L500" s="327">
        <v>0</v>
      </c>
      <c r="M500" s="292">
        <f t="shared" si="63"/>
        <v>0</v>
      </c>
      <c r="N500" s="370"/>
      <c r="O500" s="150"/>
      <c r="P500" s="240"/>
      <c r="Q500" s="568"/>
      <c r="R500" s="556">
        <f t="shared" si="65"/>
        <v>0</v>
      </c>
      <c r="S500" s="556">
        <f t="shared" si="66"/>
        <v>0</v>
      </c>
      <c r="T500" s="556">
        <f t="shared" si="67"/>
        <v>0</v>
      </c>
      <c r="U500" s="556">
        <f t="shared" si="68"/>
        <v>0</v>
      </c>
      <c r="V500" s="395"/>
      <c r="W500" s="395"/>
      <c r="X500" s="395"/>
      <c r="Y500" s="395"/>
      <c r="AA500" s="102"/>
      <c r="BA500" s="553"/>
    </row>
    <row r="501" spans="2:53" ht="18" customHeight="1" x14ac:dyDescent="0.35">
      <c r="B501" s="80"/>
      <c r="C501" s="119"/>
      <c r="D501" s="119"/>
      <c r="E501" s="202"/>
      <c r="F501" s="119"/>
      <c r="G501" s="120"/>
      <c r="H501" s="41"/>
      <c r="I501" s="41"/>
      <c r="J501" s="138"/>
      <c r="K501" s="291">
        <f t="shared" si="64"/>
        <v>0</v>
      </c>
      <c r="L501" s="327">
        <v>0</v>
      </c>
      <c r="M501" s="292">
        <f t="shared" si="63"/>
        <v>0</v>
      </c>
      <c r="N501" s="370"/>
      <c r="O501" s="150"/>
      <c r="P501" s="240"/>
      <c r="Q501" s="568"/>
      <c r="R501" s="556">
        <f t="shared" si="65"/>
        <v>0</v>
      </c>
      <c r="S501" s="556">
        <f t="shared" si="66"/>
        <v>0</v>
      </c>
      <c r="T501" s="556">
        <f t="shared" si="67"/>
        <v>0</v>
      </c>
      <c r="U501" s="556">
        <f t="shared" si="68"/>
        <v>0</v>
      </c>
      <c r="V501" s="395"/>
      <c r="W501" s="395"/>
      <c r="X501" s="395"/>
      <c r="Y501" s="395"/>
      <c r="AA501" s="102"/>
      <c r="BA501" s="553"/>
    </row>
    <row r="502" spans="2:53" ht="18" customHeight="1" x14ac:dyDescent="0.35">
      <c r="B502" s="80"/>
      <c r="C502" s="119"/>
      <c r="D502" s="119"/>
      <c r="E502" s="202"/>
      <c r="F502" s="119"/>
      <c r="G502" s="120"/>
      <c r="H502" s="41"/>
      <c r="I502" s="41"/>
      <c r="J502" s="138"/>
      <c r="K502" s="291">
        <f t="shared" si="64"/>
        <v>0</v>
      </c>
      <c r="L502" s="327">
        <v>0</v>
      </c>
      <c r="M502" s="292">
        <f t="shared" si="63"/>
        <v>0</v>
      </c>
      <c r="N502" s="370"/>
      <c r="O502" s="150"/>
      <c r="P502" s="240"/>
      <c r="Q502" s="568"/>
      <c r="R502" s="556">
        <f t="shared" si="65"/>
        <v>0</v>
      </c>
      <c r="S502" s="556">
        <f t="shared" si="66"/>
        <v>0</v>
      </c>
      <c r="T502" s="556">
        <f t="shared" si="67"/>
        <v>0</v>
      </c>
      <c r="U502" s="556">
        <f t="shared" si="68"/>
        <v>0</v>
      </c>
      <c r="V502" s="395"/>
      <c r="W502" s="395"/>
      <c r="X502" s="395"/>
      <c r="Y502" s="395"/>
      <c r="AA502" s="102"/>
      <c r="BA502" s="553"/>
    </row>
    <row r="503" spans="2:53" ht="18" customHeight="1" x14ac:dyDescent="0.35">
      <c r="B503" s="80"/>
      <c r="C503" s="119"/>
      <c r="D503" s="119"/>
      <c r="E503" s="202"/>
      <c r="F503" s="119"/>
      <c r="G503" s="120"/>
      <c r="H503" s="41"/>
      <c r="I503" s="41"/>
      <c r="J503" s="138"/>
      <c r="K503" s="291">
        <f t="shared" si="64"/>
        <v>0</v>
      </c>
      <c r="L503" s="327">
        <v>0</v>
      </c>
      <c r="M503" s="292">
        <f t="shared" si="63"/>
        <v>0</v>
      </c>
      <c r="N503" s="370"/>
      <c r="O503" s="150"/>
      <c r="P503" s="240"/>
      <c r="Q503" s="568"/>
      <c r="R503" s="556">
        <f t="shared" si="65"/>
        <v>0</v>
      </c>
      <c r="S503" s="556">
        <f t="shared" si="66"/>
        <v>0</v>
      </c>
      <c r="T503" s="556">
        <f t="shared" si="67"/>
        <v>0</v>
      </c>
      <c r="U503" s="556">
        <f t="shared" si="68"/>
        <v>0</v>
      </c>
      <c r="V503" s="395"/>
      <c r="W503" s="395"/>
      <c r="X503" s="395"/>
      <c r="Y503" s="395"/>
      <c r="AA503" s="102"/>
      <c r="BA503" s="553"/>
    </row>
    <row r="504" spans="2:53" ht="18" customHeight="1" x14ac:dyDescent="0.35">
      <c r="B504" s="80"/>
      <c r="C504" s="119"/>
      <c r="D504" s="119"/>
      <c r="E504" s="202"/>
      <c r="F504" s="119"/>
      <c r="G504" s="120"/>
      <c r="H504" s="41"/>
      <c r="I504" s="41"/>
      <c r="J504" s="138"/>
      <c r="K504" s="291">
        <f t="shared" si="64"/>
        <v>0</v>
      </c>
      <c r="L504" s="327">
        <v>0</v>
      </c>
      <c r="M504" s="292">
        <f t="shared" si="63"/>
        <v>0</v>
      </c>
      <c r="N504" s="370"/>
      <c r="O504" s="150"/>
      <c r="P504" s="240"/>
      <c r="Q504" s="568"/>
      <c r="R504" s="556">
        <f t="shared" si="65"/>
        <v>0</v>
      </c>
      <c r="S504" s="556">
        <f t="shared" si="66"/>
        <v>0</v>
      </c>
      <c r="T504" s="556">
        <f t="shared" si="67"/>
        <v>0</v>
      </c>
      <c r="U504" s="556">
        <f t="shared" si="68"/>
        <v>0</v>
      </c>
      <c r="V504" s="395"/>
      <c r="W504" s="395"/>
      <c r="X504" s="395"/>
      <c r="Y504" s="395"/>
      <c r="AA504" s="102"/>
      <c r="BA504" s="553"/>
    </row>
    <row r="505" spans="2:53" ht="18" customHeight="1" x14ac:dyDescent="0.35">
      <c r="B505" s="80"/>
      <c r="C505" s="119"/>
      <c r="D505" s="119"/>
      <c r="E505" s="202"/>
      <c r="F505" s="119"/>
      <c r="G505" s="120"/>
      <c r="H505" s="41"/>
      <c r="I505" s="41"/>
      <c r="J505" s="138"/>
      <c r="K505" s="291">
        <f t="shared" si="64"/>
        <v>0</v>
      </c>
      <c r="L505" s="327">
        <v>0</v>
      </c>
      <c r="M505" s="292">
        <f t="shared" si="63"/>
        <v>0</v>
      </c>
      <c r="N505" s="370"/>
      <c r="O505" s="150"/>
      <c r="P505" s="240"/>
      <c r="Q505" s="568"/>
      <c r="R505" s="556">
        <f t="shared" si="65"/>
        <v>0</v>
      </c>
      <c r="S505" s="556">
        <f t="shared" si="66"/>
        <v>0</v>
      </c>
      <c r="T505" s="556">
        <f t="shared" si="67"/>
        <v>0</v>
      </c>
      <c r="U505" s="556">
        <f t="shared" si="68"/>
        <v>0</v>
      </c>
      <c r="V505" s="395"/>
      <c r="W505" s="395"/>
      <c r="X505" s="395"/>
      <c r="Y505" s="395"/>
      <c r="AA505" s="102"/>
      <c r="BA505" s="553"/>
    </row>
    <row r="506" spans="2:53" ht="18" customHeight="1" x14ac:dyDescent="0.35">
      <c r="B506" s="80"/>
      <c r="C506" s="119"/>
      <c r="D506" s="119"/>
      <c r="E506" s="202"/>
      <c r="F506" s="119"/>
      <c r="G506" s="120"/>
      <c r="H506" s="41"/>
      <c r="I506" s="41"/>
      <c r="J506" s="138"/>
      <c r="K506" s="291">
        <f t="shared" si="64"/>
        <v>0</v>
      </c>
      <c r="L506" s="327">
        <v>0</v>
      </c>
      <c r="M506" s="292">
        <f t="shared" si="63"/>
        <v>0</v>
      </c>
      <c r="N506" s="370"/>
      <c r="O506" s="150"/>
      <c r="P506" s="240"/>
      <c r="Q506" s="568"/>
      <c r="R506" s="556">
        <f t="shared" si="65"/>
        <v>0</v>
      </c>
      <c r="S506" s="556">
        <f t="shared" si="66"/>
        <v>0</v>
      </c>
      <c r="T506" s="556">
        <f t="shared" si="67"/>
        <v>0</v>
      </c>
      <c r="U506" s="556">
        <f t="shared" si="68"/>
        <v>0</v>
      </c>
      <c r="V506" s="395"/>
      <c r="W506" s="395"/>
      <c r="X506" s="395"/>
      <c r="Y506" s="395"/>
      <c r="AA506" s="102"/>
      <c r="BA506" s="553"/>
    </row>
    <row r="507" spans="2:53" ht="18" customHeight="1" x14ac:dyDescent="0.35">
      <c r="B507" s="80"/>
      <c r="C507" s="119"/>
      <c r="D507" s="119"/>
      <c r="E507" s="202"/>
      <c r="F507" s="119"/>
      <c r="G507" s="120"/>
      <c r="H507" s="41"/>
      <c r="I507" s="41"/>
      <c r="J507" s="138"/>
      <c r="K507" s="291">
        <f t="shared" si="64"/>
        <v>0</v>
      </c>
      <c r="L507" s="327">
        <v>0</v>
      </c>
      <c r="M507" s="292">
        <f t="shared" si="63"/>
        <v>0</v>
      </c>
      <c r="N507" s="370"/>
      <c r="O507" s="150"/>
      <c r="P507" s="240"/>
      <c r="Q507" s="568"/>
      <c r="R507" s="556">
        <f t="shared" si="65"/>
        <v>0</v>
      </c>
      <c r="S507" s="556">
        <f t="shared" si="66"/>
        <v>0</v>
      </c>
      <c r="T507" s="556">
        <f t="shared" si="67"/>
        <v>0</v>
      </c>
      <c r="U507" s="556">
        <f t="shared" si="68"/>
        <v>0</v>
      </c>
      <c r="V507" s="395"/>
      <c r="W507" s="395"/>
      <c r="X507" s="395"/>
      <c r="Y507" s="395"/>
      <c r="AA507" s="102"/>
      <c r="BA507" s="553"/>
    </row>
    <row r="508" spans="2:53" ht="18" customHeight="1" x14ac:dyDescent="0.35">
      <c r="B508" s="80"/>
      <c r="C508" s="119"/>
      <c r="D508" s="119"/>
      <c r="E508" s="202"/>
      <c r="F508" s="119"/>
      <c r="G508" s="120"/>
      <c r="H508" s="41"/>
      <c r="I508" s="41"/>
      <c r="J508" s="138"/>
      <c r="K508" s="291">
        <f t="shared" si="64"/>
        <v>0</v>
      </c>
      <c r="L508" s="327">
        <v>0</v>
      </c>
      <c r="M508" s="292">
        <f t="shared" si="63"/>
        <v>0</v>
      </c>
      <c r="N508" s="370"/>
      <c r="O508" s="150"/>
      <c r="P508" s="240"/>
      <c r="Q508" s="568"/>
      <c r="R508" s="556">
        <f t="shared" si="65"/>
        <v>0</v>
      </c>
      <c r="S508" s="556">
        <f t="shared" si="66"/>
        <v>0</v>
      </c>
      <c r="T508" s="556">
        <f t="shared" si="67"/>
        <v>0</v>
      </c>
      <c r="U508" s="556">
        <f t="shared" si="68"/>
        <v>0</v>
      </c>
      <c r="V508" s="395"/>
      <c r="W508" s="395"/>
      <c r="X508" s="395"/>
      <c r="Y508" s="395"/>
      <c r="AA508" s="102"/>
      <c r="BA508" s="553"/>
    </row>
    <row r="509" spans="2:53" ht="18" customHeight="1" x14ac:dyDescent="0.35">
      <c r="B509" s="80"/>
      <c r="C509" s="119"/>
      <c r="D509" s="119"/>
      <c r="E509" s="202"/>
      <c r="F509" s="119"/>
      <c r="G509" s="120"/>
      <c r="H509" s="41"/>
      <c r="I509" s="41"/>
      <c r="J509" s="138"/>
      <c r="K509" s="291">
        <f t="shared" si="64"/>
        <v>0</v>
      </c>
      <c r="L509" s="327">
        <v>0</v>
      </c>
      <c r="M509" s="292">
        <f t="shared" si="63"/>
        <v>0</v>
      </c>
      <c r="N509" s="370"/>
      <c r="O509" s="150"/>
      <c r="P509" s="240"/>
      <c r="Q509" s="568"/>
      <c r="R509" s="556">
        <f t="shared" si="65"/>
        <v>0</v>
      </c>
      <c r="S509" s="556">
        <f t="shared" si="66"/>
        <v>0</v>
      </c>
      <c r="T509" s="556">
        <f t="shared" si="67"/>
        <v>0</v>
      </c>
      <c r="U509" s="556">
        <f t="shared" si="68"/>
        <v>0</v>
      </c>
      <c r="V509" s="395"/>
      <c r="W509" s="395"/>
      <c r="X509" s="395"/>
      <c r="Y509" s="395"/>
      <c r="AA509" s="102"/>
      <c r="BA509" s="553"/>
    </row>
    <row r="510" spans="2:53" ht="18" customHeight="1" x14ac:dyDescent="0.35">
      <c r="B510" s="80"/>
      <c r="C510" s="119"/>
      <c r="D510" s="119"/>
      <c r="E510" s="202"/>
      <c r="F510" s="119"/>
      <c r="G510" s="120"/>
      <c r="H510" s="41"/>
      <c r="I510" s="41"/>
      <c r="J510" s="138"/>
      <c r="K510" s="291">
        <f t="shared" si="64"/>
        <v>0</v>
      </c>
      <c r="L510" s="327">
        <v>0</v>
      </c>
      <c r="M510" s="292">
        <f t="shared" si="63"/>
        <v>0</v>
      </c>
      <c r="N510" s="370"/>
      <c r="O510" s="150"/>
      <c r="P510" s="240"/>
      <c r="Q510" s="568"/>
      <c r="R510" s="556">
        <f t="shared" si="65"/>
        <v>0</v>
      </c>
      <c r="S510" s="556">
        <f t="shared" si="66"/>
        <v>0</v>
      </c>
      <c r="T510" s="556">
        <f t="shared" si="67"/>
        <v>0</v>
      </c>
      <c r="U510" s="556">
        <f t="shared" si="68"/>
        <v>0</v>
      </c>
      <c r="V510" s="395"/>
      <c r="W510" s="395"/>
      <c r="X510" s="395"/>
      <c r="Y510" s="395"/>
      <c r="AA510" s="102"/>
      <c r="BA510" s="553"/>
    </row>
    <row r="511" spans="2:53" ht="18" customHeight="1" x14ac:dyDescent="0.35">
      <c r="B511" s="80"/>
      <c r="C511" s="119"/>
      <c r="D511" s="119"/>
      <c r="E511" s="202"/>
      <c r="F511" s="119"/>
      <c r="G511" s="120"/>
      <c r="H511" s="41"/>
      <c r="I511" s="41"/>
      <c r="J511" s="138"/>
      <c r="K511" s="291">
        <f t="shared" si="64"/>
        <v>0</v>
      </c>
      <c r="L511" s="327">
        <v>0</v>
      </c>
      <c r="M511" s="292">
        <f t="shared" si="63"/>
        <v>0</v>
      </c>
      <c r="N511" s="370"/>
      <c r="O511" s="150"/>
      <c r="P511" s="240"/>
      <c r="Q511" s="568"/>
      <c r="R511" s="556">
        <f t="shared" si="65"/>
        <v>0</v>
      </c>
      <c r="S511" s="556">
        <f t="shared" si="66"/>
        <v>0</v>
      </c>
      <c r="T511" s="556">
        <f t="shared" si="67"/>
        <v>0</v>
      </c>
      <c r="U511" s="556">
        <f t="shared" si="68"/>
        <v>0</v>
      </c>
      <c r="V511" s="395"/>
      <c r="W511" s="395"/>
      <c r="X511" s="395"/>
      <c r="Y511" s="395"/>
      <c r="AA511" s="102"/>
      <c r="BA511" s="553"/>
    </row>
    <row r="512" spans="2:53" ht="18" customHeight="1" x14ac:dyDescent="0.35">
      <c r="B512" s="80"/>
      <c r="C512" s="119"/>
      <c r="D512" s="119"/>
      <c r="E512" s="202"/>
      <c r="F512" s="119"/>
      <c r="G512" s="120"/>
      <c r="H512" s="41"/>
      <c r="I512" s="41"/>
      <c r="J512" s="138"/>
      <c r="K512" s="291">
        <f t="shared" si="64"/>
        <v>0</v>
      </c>
      <c r="L512" s="327">
        <v>0</v>
      </c>
      <c r="M512" s="292">
        <f t="shared" si="63"/>
        <v>0</v>
      </c>
      <c r="N512" s="370"/>
      <c r="O512" s="150"/>
      <c r="P512" s="240"/>
      <c r="Q512" s="568"/>
      <c r="R512" s="556">
        <f t="shared" si="65"/>
        <v>0</v>
      </c>
      <c r="S512" s="556">
        <f t="shared" si="66"/>
        <v>0</v>
      </c>
      <c r="T512" s="556">
        <f t="shared" si="67"/>
        <v>0</v>
      </c>
      <c r="U512" s="556">
        <f t="shared" si="68"/>
        <v>0</v>
      </c>
      <c r="V512" s="395"/>
      <c r="W512" s="395"/>
      <c r="X512" s="395"/>
      <c r="Y512" s="395"/>
      <c r="AA512" s="102"/>
      <c r="BA512" s="553"/>
    </row>
    <row r="513" spans="2:53" ht="18" customHeight="1" x14ac:dyDescent="0.35">
      <c r="B513" s="80"/>
      <c r="C513" s="119"/>
      <c r="D513" s="119"/>
      <c r="E513" s="202"/>
      <c r="F513" s="119"/>
      <c r="G513" s="120"/>
      <c r="H513" s="41"/>
      <c r="I513" s="41"/>
      <c r="J513" s="138"/>
      <c r="K513" s="291">
        <f t="shared" si="64"/>
        <v>0</v>
      </c>
      <c r="L513" s="327">
        <v>0</v>
      </c>
      <c r="M513" s="292">
        <f t="shared" si="63"/>
        <v>0</v>
      </c>
      <c r="N513" s="370"/>
      <c r="O513" s="150"/>
      <c r="P513" s="240"/>
      <c r="Q513" s="568"/>
      <c r="R513" s="556">
        <f t="shared" si="65"/>
        <v>0</v>
      </c>
      <c r="S513" s="556">
        <f t="shared" si="66"/>
        <v>0</v>
      </c>
      <c r="T513" s="556">
        <f t="shared" si="67"/>
        <v>0</v>
      </c>
      <c r="U513" s="556">
        <f t="shared" si="68"/>
        <v>0</v>
      </c>
      <c r="V513" s="395"/>
      <c r="W513" s="395"/>
      <c r="X513" s="395"/>
      <c r="Y513" s="395"/>
      <c r="AA513" s="102"/>
      <c r="BA513" s="553"/>
    </row>
    <row r="514" spans="2:53" ht="18" customHeight="1" x14ac:dyDescent="0.35">
      <c r="B514" s="80"/>
      <c r="C514" s="119"/>
      <c r="D514" s="119"/>
      <c r="E514" s="202"/>
      <c r="F514" s="119"/>
      <c r="G514" s="120"/>
      <c r="H514" s="41"/>
      <c r="I514" s="41"/>
      <c r="J514" s="138"/>
      <c r="K514" s="291">
        <f t="shared" si="64"/>
        <v>0</v>
      </c>
      <c r="L514" s="327">
        <v>0</v>
      </c>
      <c r="M514" s="292">
        <f t="shared" si="63"/>
        <v>0</v>
      </c>
      <c r="N514" s="370"/>
      <c r="O514" s="150"/>
      <c r="P514" s="240"/>
      <c r="Q514" s="568"/>
      <c r="R514" s="556">
        <f t="shared" si="65"/>
        <v>0</v>
      </c>
      <c r="S514" s="556">
        <f t="shared" si="66"/>
        <v>0</v>
      </c>
      <c r="T514" s="556">
        <f t="shared" si="67"/>
        <v>0</v>
      </c>
      <c r="U514" s="556">
        <f t="shared" si="68"/>
        <v>0</v>
      </c>
      <c r="V514" s="395"/>
      <c r="W514" s="395"/>
      <c r="X514" s="395"/>
      <c r="Y514" s="395"/>
      <c r="AA514" s="102"/>
      <c r="BA514" s="553"/>
    </row>
    <row r="515" spans="2:53" ht="18" customHeight="1" x14ac:dyDescent="0.35">
      <c r="B515" s="80"/>
      <c r="C515" s="119"/>
      <c r="D515" s="119"/>
      <c r="E515" s="202"/>
      <c r="F515" s="119"/>
      <c r="G515" s="120"/>
      <c r="H515" s="41"/>
      <c r="I515" s="41"/>
      <c r="J515" s="138"/>
      <c r="K515" s="291">
        <f t="shared" si="64"/>
        <v>0</v>
      </c>
      <c r="L515" s="327">
        <v>0</v>
      </c>
      <c r="M515" s="292">
        <f t="shared" si="63"/>
        <v>0</v>
      </c>
      <c r="N515" s="370"/>
      <c r="O515" s="150"/>
      <c r="P515" s="240"/>
      <c r="Q515" s="568"/>
      <c r="R515" s="556">
        <f t="shared" si="65"/>
        <v>0</v>
      </c>
      <c r="S515" s="556">
        <f t="shared" si="66"/>
        <v>0</v>
      </c>
      <c r="T515" s="556">
        <f t="shared" si="67"/>
        <v>0</v>
      </c>
      <c r="U515" s="556">
        <f t="shared" si="68"/>
        <v>0</v>
      </c>
      <c r="V515" s="395"/>
      <c r="W515" s="395"/>
      <c r="X515" s="395"/>
      <c r="Y515" s="395"/>
      <c r="AA515" s="102"/>
      <c r="BA515" s="553"/>
    </row>
    <row r="516" spans="2:53" ht="18" customHeight="1" x14ac:dyDescent="0.35">
      <c r="B516" s="80"/>
      <c r="C516" s="119"/>
      <c r="D516" s="119"/>
      <c r="E516" s="202"/>
      <c r="F516" s="119"/>
      <c r="G516" s="120"/>
      <c r="H516" s="41"/>
      <c r="I516" s="41"/>
      <c r="J516" s="138"/>
      <c r="K516" s="291">
        <f t="shared" si="64"/>
        <v>0</v>
      </c>
      <c r="L516" s="327">
        <v>0</v>
      </c>
      <c r="M516" s="292">
        <f t="shared" si="63"/>
        <v>0</v>
      </c>
      <c r="N516" s="370"/>
      <c r="O516" s="150"/>
      <c r="P516" s="240"/>
      <c r="Q516" s="568"/>
      <c r="R516" s="556">
        <f t="shared" si="65"/>
        <v>0</v>
      </c>
      <c r="S516" s="556">
        <f t="shared" si="66"/>
        <v>0</v>
      </c>
      <c r="T516" s="556">
        <f t="shared" si="67"/>
        <v>0</v>
      </c>
      <c r="U516" s="556">
        <f t="shared" si="68"/>
        <v>0</v>
      </c>
      <c r="V516" s="395"/>
      <c r="W516" s="395"/>
      <c r="X516" s="395"/>
      <c r="Y516" s="395"/>
      <c r="AA516" s="102"/>
      <c r="BA516" s="553"/>
    </row>
    <row r="517" spans="2:53" ht="18" customHeight="1" x14ac:dyDescent="0.35">
      <c r="B517" s="80"/>
      <c r="C517" s="119"/>
      <c r="D517" s="119"/>
      <c r="E517" s="202"/>
      <c r="F517" s="119"/>
      <c r="G517" s="120"/>
      <c r="H517" s="41"/>
      <c r="I517" s="41"/>
      <c r="J517" s="138"/>
      <c r="K517" s="291">
        <f t="shared" si="64"/>
        <v>0</v>
      </c>
      <c r="L517" s="327">
        <v>0</v>
      </c>
      <c r="M517" s="292">
        <f t="shared" si="63"/>
        <v>0</v>
      </c>
      <c r="N517" s="370"/>
      <c r="O517" s="150"/>
      <c r="P517" s="240"/>
      <c r="Q517" s="568"/>
      <c r="R517" s="556">
        <f t="shared" si="65"/>
        <v>0</v>
      </c>
      <c r="S517" s="556">
        <f t="shared" si="66"/>
        <v>0</v>
      </c>
      <c r="T517" s="556">
        <f t="shared" si="67"/>
        <v>0</v>
      </c>
      <c r="U517" s="556">
        <f t="shared" si="68"/>
        <v>0</v>
      </c>
      <c r="V517" s="395"/>
      <c r="W517" s="395"/>
      <c r="X517" s="395"/>
      <c r="Y517" s="395"/>
      <c r="AA517" s="102"/>
      <c r="BA517" s="553"/>
    </row>
    <row r="518" spans="2:53" ht="18" customHeight="1" x14ac:dyDescent="0.35">
      <c r="B518" s="80"/>
      <c r="C518" s="119"/>
      <c r="D518" s="119"/>
      <c r="E518" s="202"/>
      <c r="F518" s="119"/>
      <c r="G518" s="120"/>
      <c r="H518" s="41"/>
      <c r="I518" s="41"/>
      <c r="J518" s="138"/>
      <c r="K518" s="291">
        <f t="shared" si="64"/>
        <v>0</v>
      </c>
      <c r="L518" s="327">
        <v>0</v>
      </c>
      <c r="M518" s="292">
        <f t="shared" si="63"/>
        <v>0</v>
      </c>
      <c r="N518" s="370"/>
      <c r="O518" s="150"/>
      <c r="P518" s="240"/>
      <c r="Q518" s="568"/>
      <c r="R518" s="556">
        <f t="shared" si="65"/>
        <v>0</v>
      </c>
      <c r="S518" s="556">
        <f t="shared" si="66"/>
        <v>0</v>
      </c>
      <c r="T518" s="556">
        <f t="shared" si="67"/>
        <v>0</v>
      </c>
      <c r="U518" s="556">
        <f t="shared" si="68"/>
        <v>0</v>
      </c>
      <c r="V518" s="395"/>
      <c r="W518" s="395"/>
      <c r="X518" s="395"/>
      <c r="Y518" s="395"/>
      <c r="AA518" s="102"/>
      <c r="BA518" s="553"/>
    </row>
    <row r="519" spans="2:53" ht="18" customHeight="1" x14ac:dyDescent="0.35">
      <c r="B519" s="80"/>
      <c r="C519" s="119"/>
      <c r="D519" s="119"/>
      <c r="E519" s="202"/>
      <c r="F519" s="119"/>
      <c r="G519" s="120"/>
      <c r="H519" s="41"/>
      <c r="I519" s="41"/>
      <c r="J519" s="138"/>
      <c r="K519" s="291">
        <f t="shared" si="64"/>
        <v>0</v>
      </c>
      <c r="L519" s="327">
        <v>0</v>
      </c>
      <c r="M519" s="292">
        <f t="shared" si="63"/>
        <v>0</v>
      </c>
      <c r="N519" s="370"/>
      <c r="O519" s="150"/>
      <c r="P519" s="240"/>
      <c r="Q519" s="568"/>
      <c r="R519" s="556">
        <f t="shared" si="65"/>
        <v>0</v>
      </c>
      <c r="S519" s="556">
        <f t="shared" si="66"/>
        <v>0</v>
      </c>
      <c r="T519" s="556">
        <f t="shared" si="67"/>
        <v>0</v>
      </c>
      <c r="U519" s="556">
        <f t="shared" si="68"/>
        <v>0</v>
      </c>
      <c r="V519" s="395"/>
      <c r="W519" s="395"/>
      <c r="X519" s="395"/>
      <c r="Y519" s="395"/>
      <c r="AA519" s="102"/>
      <c r="BA519" s="553"/>
    </row>
    <row r="520" spans="2:53" ht="18" customHeight="1" x14ac:dyDescent="0.35">
      <c r="B520" s="80"/>
      <c r="C520" s="119"/>
      <c r="D520" s="119"/>
      <c r="E520" s="202"/>
      <c r="F520" s="119"/>
      <c r="G520" s="120"/>
      <c r="H520" s="41"/>
      <c r="I520" s="41"/>
      <c r="J520" s="138"/>
      <c r="K520" s="291">
        <f t="shared" si="64"/>
        <v>0</v>
      </c>
      <c r="L520" s="327">
        <v>0</v>
      </c>
      <c r="M520" s="292">
        <f t="shared" si="63"/>
        <v>0</v>
      </c>
      <c r="N520" s="370"/>
      <c r="O520" s="150"/>
      <c r="P520" s="240"/>
      <c r="Q520" s="568"/>
      <c r="R520" s="556">
        <f t="shared" si="65"/>
        <v>0</v>
      </c>
      <c r="S520" s="556">
        <f t="shared" si="66"/>
        <v>0</v>
      </c>
      <c r="T520" s="556">
        <f t="shared" si="67"/>
        <v>0</v>
      </c>
      <c r="U520" s="556">
        <f t="shared" si="68"/>
        <v>0</v>
      </c>
      <c r="V520" s="395"/>
      <c r="W520" s="395"/>
      <c r="X520" s="395"/>
      <c r="Y520" s="395"/>
      <c r="AA520" s="102"/>
      <c r="BA520" s="553"/>
    </row>
    <row r="521" spans="2:53" ht="18" customHeight="1" x14ac:dyDescent="0.35">
      <c r="B521" s="80"/>
      <c r="C521" s="119"/>
      <c r="D521" s="119"/>
      <c r="E521" s="202"/>
      <c r="F521" s="119"/>
      <c r="G521" s="120"/>
      <c r="H521" s="41"/>
      <c r="I521" s="41"/>
      <c r="J521" s="138"/>
      <c r="K521" s="291">
        <f t="shared" si="64"/>
        <v>0</v>
      </c>
      <c r="L521" s="327">
        <v>0</v>
      </c>
      <c r="M521" s="292">
        <f t="shared" si="63"/>
        <v>0</v>
      </c>
      <c r="N521" s="370"/>
      <c r="O521" s="150"/>
      <c r="P521" s="240"/>
      <c r="Q521" s="568"/>
      <c r="R521" s="556">
        <f t="shared" si="65"/>
        <v>0</v>
      </c>
      <c r="S521" s="556">
        <f t="shared" si="66"/>
        <v>0</v>
      </c>
      <c r="T521" s="556">
        <f t="shared" si="67"/>
        <v>0</v>
      </c>
      <c r="U521" s="556">
        <f t="shared" si="68"/>
        <v>0</v>
      </c>
      <c r="V521" s="395"/>
      <c r="W521" s="395"/>
      <c r="X521" s="395"/>
      <c r="Y521" s="395"/>
      <c r="AA521" s="102"/>
      <c r="BA521" s="553"/>
    </row>
    <row r="522" spans="2:53" ht="18" customHeight="1" x14ac:dyDescent="0.35">
      <c r="B522" s="80"/>
      <c r="C522" s="119"/>
      <c r="D522" s="119"/>
      <c r="E522" s="202"/>
      <c r="F522" s="119"/>
      <c r="G522" s="120"/>
      <c r="H522" s="41"/>
      <c r="I522" s="41"/>
      <c r="J522" s="138"/>
      <c r="K522" s="291">
        <f t="shared" si="64"/>
        <v>0</v>
      </c>
      <c r="L522" s="327">
        <v>0</v>
      </c>
      <c r="M522" s="292">
        <f t="shared" si="63"/>
        <v>0</v>
      </c>
      <c r="N522" s="370"/>
      <c r="O522" s="150"/>
      <c r="P522" s="240"/>
      <c r="Q522" s="568"/>
      <c r="R522" s="556">
        <f t="shared" si="65"/>
        <v>0</v>
      </c>
      <c r="S522" s="556">
        <f t="shared" si="66"/>
        <v>0</v>
      </c>
      <c r="T522" s="556">
        <f t="shared" si="67"/>
        <v>0</v>
      </c>
      <c r="U522" s="556">
        <f t="shared" si="68"/>
        <v>0</v>
      </c>
      <c r="V522" s="395"/>
      <c r="W522" s="395"/>
      <c r="X522" s="395"/>
      <c r="Y522" s="395"/>
      <c r="AA522" s="102"/>
      <c r="BA522" s="553"/>
    </row>
    <row r="523" spans="2:53" ht="18" customHeight="1" x14ac:dyDescent="0.35">
      <c r="B523" s="80"/>
      <c r="C523" s="119"/>
      <c r="D523" s="119"/>
      <c r="E523" s="202"/>
      <c r="F523" s="119"/>
      <c r="G523" s="120"/>
      <c r="H523" s="41"/>
      <c r="I523" s="41"/>
      <c r="J523" s="138"/>
      <c r="K523" s="291">
        <f t="shared" si="64"/>
        <v>0</v>
      </c>
      <c r="L523" s="327">
        <v>0</v>
      </c>
      <c r="M523" s="292">
        <f t="shared" si="63"/>
        <v>0</v>
      </c>
      <c r="N523" s="370"/>
      <c r="O523" s="150"/>
      <c r="P523" s="240"/>
      <c r="Q523" s="568"/>
      <c r="R523" s="556">
        <f t="shared" si="65"/>
        <v>0</v>
      </c>
      <c r="S523" s="556">
        <f t="shared" si="66"/>
        <v>0</v>
      </c>
      <c r="T523" s="556">
        <f t="shared" si="67"/>
        <v>0</v>
      </c>
      <c r="U523" s="556">
        <f t="shared" si="68"/>
        <v>0</v>
      </c>
      <c r="V523" s="395"/>
      <c r="W523" s="395"/>
      <c r="X523" s="395"/>
      <c r="Y523" s="395"/>
      <c r="AA523" s="102"/>
      <c r="BA523" s="553"/>
    </row>
    <row r="524" spans="2:53" ht="18" customHeight="1" x14ac:dyDescent="0.35">
      <c r="B524" s="80"/>
      <c r="C524" s="119"/>
      <c r="D524" s="119"/>
      <c r="E524" s="202"/>
      <c r="F524" s="119"/>
      <c r="G524" s="120"/>
      <c r="H524" s="41"/>
      <c r="I524" s="41"/>
      <c r="J524" s="138"/>
      <c r="K524" s="291">
        <f t="shared" si="64"/>
        <v>0</v>
      </c>
      <c r="L524" s="327">
        <v>0</v>
      </c>
      <c r="M524" s="292">
        <f t="shared" si="63"/>
        <v>0</v>
      </c>
      <c r="N524" s="370"/>
      <c r="O524" s="150"/>
      <c r="P524" s="240"/>
      <c r="Q524" s="568"/>
      <c r="R524" s="556">
        <f t="shared" si="65"/>
        <v>0</v>
      </c>
      <c r="S524" s="556">
        <f t="shared" si="66"/>
        <v>0</v>
      </c>
      <c r="T524" s="556">
        <f t="shared" si="67"/>
        <v>0</v>
      </c>
      <c r="U524" s="556">
        <f t="shared" si="68"/>
        <v>0</v>
      </c>
      <c r="V524" s="395"/>
      <c r="W524" s="395"/>
      <c r="X524" s="395"/>
      <c r="Y524" s="395"/>
      <c r="AA524" s="102"/>
      <c r="BA524" s="553"/>
    </row>
    <row r="525" spans="2:53" ht="18" customHeight="1" x14ac:dyDescent="0.35">
      <c r="B525" s="80"/>
      <c r="C525" s="119"/>
      <c r="D525" s="119"/>
      <c r="E525" s="202"/>
      <c r="F525" s="119"/>
      <c r="G525" s="120"/>
      <c r="H525" s="41"/>
      <c r="I525" s="41"/>
      <c r="J525" s="138"/>
      <c r="K525" s="291">
        <f t="shared" si="64"/>
        <v>0</v>
      </c>
      <c r="L525" s="327">
        <v>0</v>
      </c>
      <c r="M525" s="292">
        <f t="shared" si="63"/>
        <v>0</v>
      </c>
      <c r="N525" s="370"/>
      <c r="O525" s="150"/>
      <c r="P525" s="240"/>
      <c r="Q525" s="568"/>
      <c r="R525" s="556">
        <f t="shared" si="65"/>
        <v>0</v>
      </c>
      <c r="S525" s="556">
        <f t="shared" si="66"/>
        <v>0</v>
      </c>
      <c r="T525" s="556">
        <f t="shared" si="67"/>
        <v>0</v>
      </c>
      <c r="U525" s="556">
        <f t="shared" si="68"/>
        <v>0</v>
      </c>
      <c r="V525" s="395"/>
      <c r="W525" s="395"/>
      <c r="X525" s="395"/>
      <c r="Y525" s="395"/>
      <c r="AA525" s="102"/>
      <c r="BA525" s="553"/>
    </row>
    <row r="526" spans="2:53" ht="18" customHeight="1" x14ac:dyDescent="0.35">
      <c r="B526" s="80"/>
      <c r="C526" s="119"/>
      <c r="D526" s="119"/>
      <c r="E526" s="202"/>
      <c r="F526" s="119"/>
      <c r="G526" s="120"/>
      <c r="H526" s="41"/>
      <c r="I526" s="41"/>
      <c r="J526" s="138"/>
      <c r="K526" s="291">
        <f t="shared" si="64"/>
        <v>0</v>
      </c>
      <c r="L526" s="327">
        <v>0</v>
      </c>
      <c r="M526" s="292">
        <f t="shared" si="63"/>
        <v>0</v>
      </c>
      <c r="N526" s="370"/>
      <c r="O526" s="150"/>
      <c r="P526" s="240"/>
      <c r="Q526" s="568"/>
      <c r="R526" s="556">
        <f t="shared" si="65"/>
        <v>0</v>
      </c>
      <c r="S526" s="556">
        <f t="shared" si="66"/>
        <v>0</v>
      </c>
      <c r="T526" s="556">
        <f t="shared" si="67"/>
        <v>0</v>
      </c>
      <c r="U526" s="556">
        <f t="shared" si="68"/>
        <v>0</v>
      </c>
      <c r="V526" s="395"/>
      <c r="W526" s="395"/>
      <c r="X526" s="395"/>
      <c r="Y526" s="395"/>
      <c r="AA526" s="102"/>
      <c r="BA526" s="553"/>
    </row>
    <row r="527" spans="2:53" ht="18" customHeight="1" x14ac:dyDescent="0.35">
      <c r="B527" s="80"/>
      <c r="C527" s="119"/>
      <c r="D527" s="119"/>
      <c r="E527" s="202"/>
      <c r="F527" s="119"/>
      <c r="G527" s="120"/>
      <c r="H527" s="41"/>
      <c r="I527" s="41"/>
      <c r="J527" s="138"/>
      <c r="K527" s="291">
        <f t="shared" si="64"/>
        <v>0</v>
      </c>
      <c r="L527" s="327">
        <v>0</v>
      </c>
      <c r="M527" s="292">
        <f t="shared" si="63"/>
        <v>0</v>
      </c>
      <c r="N527" s="370"/>
      <c r="O527" s="150"/>
      <c r="P527" s="240"/>
      <c r="Q527" s="568"/>
      <c r="R527" s="556">
        <f t="shared" si="65"/>
        <v>0</v>
      </c>
      <c r="S527" s="556">
        <f t="shared" si="66"/>
        <v>0</v>
      </c>
      <c r="T527" s="556">
        <f t="shared" si="67"/>
        <v>0</v>
      </c>
      <c r="U527" s="556">
        <f t="shared" si="68"/>
        <v>0</v>
      </c>
      <c r="V527" s="395"/>
      <c r="W527" s="395"/>
      <c r="X527" s="395"/>
      <c r="Y527" s="395"/>
      <c r="AA527" s="102"/>
      <c r="BA527" s="553"/>
    </row>
    <row r="528" spans="2:53" ht="18" customHeight="1" x14ac:dyDescent="0.35">
      <c r="B528" s="80"/>
      <c r="C528" s="119"/>
      <c r="D528" s="119"/>
      <c r="E528" s="202"/>
      <c r="F528" s="119"/>
      <c r="G528" s="120"/>
      <c r="H528" s="41"/>
      <c r="I528" s="41"/>
      <c r="J528" s="138"/>
      <c r="K528" s="291">
        <f t="shared" si="64"/>
        <v>0</v>
      </c>
      <c r="L528" s="327">
        <v>0</v>
      </c>
      <c r="M528" s="292">
        <f t="shared" si="63"/>
        <v>0</v>
      </c>
      <c r="N528" s="370"/>
      <c r="O528" s="150"/>
      <c r="P528" s="240"/>
      <c r="Q528" s="568"/>
      <c r="R528" s="556">
        <f t="shared" si="65"/>
        <v>0</v>
      </c>
      <c r="S528" s="556">
        <f t="shared" si="66"/>
        <v>0</v>
      </c>
      <c r="T528" s="556">
        <f t="shared" si="67"/>
        <v>0</v>
      </c>
      <c r="U528" s="556">
        <f t="shared" si="68"/>
        <v>0</v>
      </c>
      <c r="V528" s="395"/>
      <c r="W528" s="395"/>
      <c r="X528" s="395"/>
      <c r="Y528" s="395"/>
      <c r="AA528" s="102"/>
      <c r="BA528" s="553"/>
    </row>
    <row r="529" spans="2:53" ht="18" customHeight="1" x14ac:dyDescent="0.35">
      <c r="B529" s="80"/>
      <c r="C529" s="119"/>
      <c r="D529" s="119"/>
      <c r="E529" s="202"/>
      <c r="F529" s="119"/>
      <c r="G529" s="120"/>
      <c r="H529" s="41"/>
      <c r="I529" s="41"/>
      <c r="J529" s="138"/>
      <c r="K529" s="291">
        <f t="shared" si="64"/>
        <v>0</v>
      </c>
      <c r="L529" s="327">
        <v>0</v>
      </c>
      <c r="M529" s="292">
        <f t="shared" si="63"/>
        <v>0</v>
      </c>
      <c r="N529" s="370"/>
      <c r="O529" s="150"/>
      <c r="P529" s="240"/>
      <c r="Q529" s="568"/>
      <c r="R529" s="556">
        <f t="shared" si="65"/>
        <v>0</v>
      </c>
      <c r="S529" s="556">
        <f t="shared" si="66"/>
        <v>0</v>
      </c>
      <c r="T529" s="556">
        <f t="shared" si="67"/>
        <v>0</v>
      </c>
      <c r="U529" s="556">
        <f t="shared" si="68"/>
        <v>0</v>
      </c>
      <c r="V529" s="395"/>
      <c r="W529" s="395"/>
      <c r="X529" s="395"/>
      <c r="Y529" s="395"/>
      <c r="AA529" s="102"/>
      <c r="BA529" s="553"/>
    </row>
    <row r="530" spans="2:53" ht="18" customHeight="1" x14ac:dyDescent="0.35">
      <c r="B530" s="80"/>
      <c r="C530" s="119"/>
      <c r="D530" s="119"/>
      <c r="E530" s="202"/>
      <c r="F530" s="119"/>
      <c r="G530" s="120"/>
      <c r="H530" s="41"/>
      <c r="I530" s="41"/>
      <c r="J530" s="138"/>
      <c r="K530" s="291">
        <f t="shared" si="64"/>
        <v>0</v>
      </c>
      <c r="L530" s="327">
        <v>0</v>
      </c>
      <c r="M530" s="292">
        <f t="shared" si="63"/>
        <v>0</v>
      </c>
      <c r="N530" s="370"/>
      <c r="O530" s="150"/>
      <c r="P530" s="240"/>
      <c r="Q530" s="568"/>
      <c r="R530" s="556">
        <f t="shared" si="65"/>
        <v>0</v>
      </c>
      <c r="S530" s="556">
        <f t="shared" si="66"/>
        <v>0</v>
      </c>
      <c r="T530" s="556">
        <f t="shared" si="67"/>
        <v>0</v>
      </c>
      <c r="U530" s="556">
        <f t="shared" si="68"/>
        <v>0</v>
      </c>
      <c r="V530" s="395"/>
      <c r="W530" s="395"/>
      <c r="X530" s="395"/>
      <c r="Y530" s="395"/>
      <c r="AA530" s="102"/>
      <c r="BA530" s="553"/>
    </row>
    <row r="531" spans="2:53" ht="18" customHeight="1" x14ac:dyDescent="0.35">
      <c r="B531" s="80"/>
      <c r="C531" s="119"/>
      <c r="D531" s="119"/>
      <c r="E531" s="202"/>
      <c r="F531" s="119"/>
      <c r="G531" s="120"/>
      <c r="H531" s="41"/>
      <c r="I531" s="41"/>
      <c r="J531" s="138"/>
      <c r="K531" s="291">
        <f t="shared" si="64"/>
        <v>0</v>
      </c>
      <c r="L531" s="327">
        <v>0</v>
      </c>
      <c r="M531" s="292">
        <f t="shared" si="63"/>
        <v>0</v>
      </c>
      <c r="N531" s="370"/>
      <c r="O531" s="150"/>
      <c r="P531" s="240"/>
      <c r="Q531" s="568"/>
      <c r="R531" s="556">
        <f t="shared" si="65"/>
        <v>0</v>
      </c>
      <c r="S531" s="556">
        <f t="shared" si="66"/>
        <v>0</v>
      </c>
      <c r="T531" s="556">
        <f t="shared" si="67"/>
        <v>0</v>
      </c>
      <c r="U531" s="556">
        <f t="shared" si="68"/>
        <v>0</v>
      </c>
      <c r="V531" s="395"/>
      <c r="W531" s="395"/>
      <c r="X531" s="395"/>
      <c r="Y531" s="395"/>
      <c r="AA531" s="102"/>
      <c r="BA531" s="553"/>
    </row>
    <row r="532" spans="2:53" ht="18" customHeight="1" x14ac:dyDescent="0.35">
      <c r="B532" s="80"/>
      <c r="C532" s="119"/>
      <c r="D532" s="119"/>
      <c r="E532" s="202"/>
      <c r="F532" s="119"/>
      <c r="G532" s="120"/>
      <c r="H532" s="41"/>
      <c r="I532" s="41"/>
      <c r="J532" s="138"/>
      <c r="K532" s="291">
        <f t="shared" si="64"/>
        <v>0</v>
      </c>
      <c r="L532" s="327">
        <v>0</v>
      </c>
      <c r="M532" s="292">
        <f t="shared" si="63"/>
        <v>0</v>
      </c>
      <c r="N532" s="370"/>
      <c r="O532" s="150"/>
      <c r="P532" s="240"/>
      <c r="Q532" s="568"/>
      <c r="R532" s="556">
        <f t="shared" si="65"/>
        <v>0</v>
      </c>
      <c r="S532" s="556">
        <f t="shared" si="66"/>
        <v>0</v>
      </c>
      <c r="T532" s="556">
        <f t="shared" si="67"/>
        <v>0</v>
      </c>
      <c r="U532" s="556">
        <f t="shared" si="68"/>
        <v>0</v>
      </c>
      <c r="V532" s="395"/>
      <c r="W532" s="395"/>
      <c r="X532" s="395"/>
      <c r="Y532" s="395"/>
      <c r="AA532" s="102"/>
      <c r="BA532" s="553"/>
    </row>
    <row r="533" spans="2:53" ht="18" customHeight="1" x14ac:dyDescent="0.35">
      <c r="B533" s="80"/>
      <c r="C533" s="119"/>
      <c r="D533" s="119"/>
      <c r="E533" s="202"/>
      <c r="F533" s="119"/>
      <c r="G533" s="120"/>
      <c r="H533" s="41"/>
      <c r="I533" s="41"/>
      <c r="J533" s="138"/>
      <c r="K533" s="291">
        <f t="shared" si="64"/>
        <v>0</v>
      </c>
      <c r="L533" s="327">
        <v>0</v>
      </c>
      <c r="M533" s="292">
        <f t="shared" si="63"/>
        <v>0</v>
      </c>
      <c r="N533" s="370"/>
      <c r="O533" s="150"/>
      <c r="P533" s="240"/>
      <c r="Q533" s="568"/>
      <c r="R533" s="556">
        <f t="shared" si="65"/>
        <v>0</v>
      </c>
      <c r="S533" s="556">
        <f t="shared" si="66"/>
        <v>0</v>
      </c>
      <c r="T533" s="556">
        <f t="shared" si="67"/>
        <v>0</v>
      </c>
      <c r="U533" s="556">
        <f t="shared" si="68"/>
        <v>0</v>
      </c>
      <c r="V533" s="395"/>
      <c r="W533" s="395"/>
      <c r="X533" s="395"/>
      <c r="Y533" s="395"/>
      <c r="AA533" s="102"/>
      <c r="BA533" s="553"/>
    </row>
    <row r="534" spans="2:53" ht="18" customHeight="1" x14ac:dyDescent="0.35">
      <c r="B534" s="80"/>
      <c r="C534" s="119"/>
      <c r="D534" s="119"/>
      <c r="E534" s="202"/>
      <c r="F534" s="119"/>
      <c r="G534" s="120"/>
      <c r="H534" s="41"/>
      <c r="I534" s="41"/>
      <c r="J534" s="138"/>
      <c r="K534" s="291">
        <f t="shared" si="64"/>
        <v>0</v>
      </c>
      <c r="L534" s="327">
        <v>0</v>
      </c>
      <c r="M534" s="292">
        <f t="shared" si="63"/>
        <v>0</v>
      </c>
      <c r="N534" s="370"/>
      <c r="O534" s="150"/>
      <c r="P534" s="240"/>
      <c r="Q534" s="568"/>
      <c r="R534" s="556">
        <f t="shared" si="65"/>
        <v>0</v>
      </c>
      <c r="S534" s="556">
        <f t="shared" si="66"/>
        <v>0</v>
      </c>
      <c r="T534" s="556">
        <f t="shared" si="67"/>
        <v>0</v>
      </c>
      <c r="U534" s="556">
        <f t="shared" si="68"/>
        <v>0</v>
      </c>
      <c r="V534" s="395"/>
      <c r="W534" s="395"/>
      <c r="X534" s="395"/>
      <c r="Y534" s="395"/>
      <c r="AA534" s="102"/>
      <c r="BA534" s="553"/>
    </row>
    <row r="535" spans="2:53" ht="18" customHeight="1" x14ac:dyDescent="0.35">
      <c r="B535" s="80"/>
      <c r="C535" s="119"/>
      <c r="D535" s="119"/>
      <c r="E535" s="202"/>
      <c r="F535" s="119"/>
      <c r="G535" s="120"/>
      <c r="H535" s="41"/>
      <c r="I535" s="41"/>
      <c r="J535" s="138"/>
      <c r="K535" s="291">
        <f t="shared" si="64"/>
        <v>0</v>
      </c>
      <c r="L535" s="327">
        <v>0</v>
      </c>
      <c r="M535" s="292">
        <f t="shared" si="63"/>
        <v>0</v>
      </c>
      <c r="N535" s="370"/>
      <c r="O535" s="150"/>
      <c r="P535" s="240"/>
      <c r="Q535" s="568"/>
      <c r="R535" s="556">
        <f t="shared" si="65"/>
        <v>0</v>
      </c>
      <c r="S535" s="556">
        <f t="shared" si="66"/>
        <v>0</v>
      </c>
      <c r="T535" s="556">
        <f t="shared" si="67"/>
        <v>0</v>
      </c>
      <c r="U535" s="556">
        <f t="shared" si="68"/>
        <v>0</v>
      </c>
      <c r="V535" s="395"/>
      <c r="W535" s="395"/>
      <c r="X535" s="395"/>
      <c r="Y535" s="395"/>
      <c r="AA535" s="102"/>
      <c r="BA535" s="553"/>
    </row>
    <row r="536" spans="2:53" ht="18" customHeight="1" x14ac:dyDescent="0.35">
      <c r="B536" s="80"/>
      <c r="C536" s="119"/>
      <c r="D536" s="119"/>
      <c r="E536" s="202"/>
      <c r="F536" s="119"/>
      <c r="G536" s="120"/>
      <c r="H536" s="41"/>
      <c r="I536" s="41"/>
      <c r="J536" s="138"/>
      <c r="K536" s="291">
        <f t="shared" si="64"/>
        <v>0</v>
      </c>
      <c r="L536" s="327">
        <v>0</v>
      </c>
      <c r="M536" s="292">
        <f t="shared" si="63"/>
        <v>0</v>
      </c>
      <c r="N536" s="370"/>
      <c r="O536" s="150"/>
      <c r="P536" s="240"/>
      <c r="Q536" s="568"/>
      <c r="R536" s="556">
        <f t="shared" si="65"/>
        <v>0</v>
      </c>
      <c r="S536" s="556">
        <f t="shared" si="66"/>
        <v>0</v>
      </c>
      <c r="T536" s="556">
        <f t="shared" si="67"/>
        <v>0</v>
      </c>
      <c r="U536" s="556">
        <f t="shared" si="68"/>
        <v>0</v>
      </c>
      <c r="V536" s="395"/>
      <c r="W536" s="395"/>
      <c r="X536" s="395"/>
      <c r="Y536" s="395"/>
      <c r="AA536" s="102"/>
      <c r="BA536" s="553"/>
    </row>
    <row r="537" spans="2:53" ht="18" customHeight="1" x14ac:dyDescent="0.35">
      <c r="B537" s="80"/>
      <c r="C537" s="119"/>
      <c r="D537" s="119"/>
      <c r="E537" s="202"/>
      <c r="F537" s="119"/>
      <c r="G537" s="120"/>
      <c r="H537" s="41"/>
      <c r="I537" s="41"/>
      <c r="J537" s="138"/>
      <c r="K537" s="291">
        <f t="shared" si="64"/>
        <v>0</v>
      </c>
      <c r="L537" s="327">
        <v>0</v>
      </c>
      <c r="M537" s="292">
        <f t="shared" si="63"/>
        <v>0</v>
      </c>
      <c r="N537" s="370"/>
      <c r="O537" s="150"/>
      <c r="P537" s="240"/>
      <c r="Q537" s="568"/>
      <c r="R537" s="556">
        <f t="shared" si="65"/>
        <v>0</v>
      </c>
      <c r="S537" s="556">
        <f t="shared" si="66"/>
        <v>0</v>
      </c>
      <c r="T537" s="556">
        <f t="shared" si="67"/>
        <v>0</v>
      </c>
      <c r="U537" s="556">
        <f t="shared" si="68"/>
        <v>0</v>
      </c>
      <c r="V537" s="395"/>
      <c r="W537" s="395"/>
      <c r="X537" s="395"/>
      <c r="Y537" s="395"/>
      <c r="AA537" s="102"/>
      <c r="BA537" s="553"/>
    </row>
    <row r="538" spans="2:53" ht="18" customHeight="1" x14ac:dyDescent="0.35">
      <c r="B538" s="80"/>
      <c r="C538" s="119"/>
      <c r="D538" s="119"/>
      <c r="E538" s="202"/>
      <c r="F538" s="119"/>
      <c r="G538" s="120"/>
      <c r="H538" s="41"/>
      <c r="I538" s="41"/>
      <c r="J538" s="138"/>
      <c r="K538" s="291">
        <f t="shared" si="64"/>
        <v>0</v>
      </c>
      <c r="L538" s="327">
        <v>0</v>
      </c>
      <c r="M538" s="292">
        <f t="shared" si="63"/>
        <v>0</v>
      </c>
      <c r="N538" s="370"/>
      <c r="O538" s="150"/>
      <c r="P538" s="240"/>
      <c r="Q538" s="568"/>
      <c r="R538" s="556">
        <f t="shared" si="65"/>
        <v>0</v>
      </c>
      <c r="S538" s="556">
        <f t="shared" si="66"/>
        <v>0</v>
      </c>
      <c r="T538" s="556">
        <f t="shared" si="67"/>
        <v>0</v>
      </c>
      <c r="U538" s="556">
        <f t="shared" si="68"/>
        <v>0</v>
      </c>
      <c r="V538" s="395"/>
      <c r="W538" s="395"/>
      <c r="X538" s="395"/>
      <c r="Y538" s="395"/>
      <c r="AA538" s="102"/>
      <c r="BA538" s="553"/>
    </row>
    <row r="539" spans="2:53" ht="18" customHeight="1" x14ac:dyDescent="0.35">
      <c r="B539" s="80"/>
      <c r="C539" s="119"/>
      <c r="D539" s="119"/>
      <c r="E539" s="202"/>
      <c r="F539" s="119"/>
      <c r="G539" s="120"/>
      <c r="H539" s="41"/>
      <c r="I539" s="41"/>
      <c r="J539" s="138"/>
      <c r="K539" s="291">
        <f t="shared" si="64"/>
        <v>0</v>
      </c>
      <c r="L539" s="327">
        <v>0</v>
      </c>
      <c r="M539" s="292">
        <f t="shared" si="63"/>
        <v>0</v>
      </c>
      <c r="N539" s="370"/>
      <c r="O539" s="150"/>
      <c r="P539" s="240"/>
      <c r="Q539" s="568"/>
      <c r="R539" s="556">
        <f t="shared" si="65"/>
        <v>0</v>
      </c>
      <c r="S539" s="556">
        <f t="shared" si="66"/>
        <v>0</v>
      </c>
      <c r="T539" s="556">
        <f t="shared" si="67"/>
        <v>0</v>
      </c>
      <c r="U539" s="556">
        <f t="shared" si="68"/>
        <v>0</v>
      </c>
      <c r="V539" s="395"/>
      <c r="W539" s="395"/>
      <c r="X539" s="395"/>
      <c r="Y539" s="395"/>
      <c r="AA539" s="102"/>
      <c r="BA539" s="553"/>
    </row>
    <row r="540" spans="2:53" ht="18" customHeight="1" x14ac:dyDescent="0.35">
      <c r="B540" s="80"/>
      <c r="C540" s="119"/>
      <c r="D540" s="119"/>
      <c r="E540" s="202"/>
      <c r="F540" s="119"/>
      <c r="G540" s="120"/>
      <c r="H540" s="41"/>
      <c r="I540" s="41"/>
      <c r="J540" s="138"/>
      <c r="K540" s="291">
        <f t="shared" si="64"/>
        <v>0</v>
      </c>
      <c r="L540" s="327">
        <v>0</v>
      </c>
      <c r="M540" s="292">
        <f t="shared" si="63"/>
        <v>0</v>
      </c>
      <c r="N540" s="370"/>
      <c r="O540" s="150"/>
      <c r="P540" s="240"/>
      <c r="Q540" s="568"/>
      <c r="R540" s="556">
        <f t="shared" si="65"/>
        <v>0</v>
      </c>
      <c r="S540" s="556">
        <f t="shared" si="66"/>
        <v>0</v>
      </c>
      <c r="T540" s="556">
        <f t="shared" si="67"/>
        <v>0</v>
      </c>
      <c r="U540" s="556">
        <f t="shared" si="68"/>
        <v>0</v>
      </c>
      <c r="V540" s="395"/>
      <c r="W540" s="395"/>
      <c r="X540" s="395"/>
      <c r="Y540" s="395"/>
      <c r="AA540" s="102"/>
      <c r="BA540" s="553"/>
    </row>
    <row r="541" spans="2:53" ht="18" customHeight="1" x14ac:dyDescent="0.35">
      <c r="B541" s="80"/>
      <c r="C541" s="119"/>
      <c r="D541" s="119"/>
      <c r="E541" s="202"/>
      <c r="F541" s="119"/>
      <c r="G541" s="120"/>
      <c r="H541" s="41"/>
      <c r="I541" s="41"/>
      <c r="J541" s="138"/>
      <c r="K541" s="291">
        <f t="shared" si="64"/>
        <v>0</v>
      </c>
      <c r="L541" s="327">
        <v>0</v>
      </c>
      <c r="M541" s="292">
        <f t="shared" si="63"/>
        <v>0</v>
      </c>
      <c r="N541" s="370"/>
      <c r="O541" s="150"/>
      <c r="P541" s="240"/>
      <c r="Q541" s="568"/>
      <c r="R541" s="556">
        <f t="shared" si="65"/>
        <v>0</v>
      </c>
      <c r="S541" s="556">
        <f t="shared" si="66"/>
        <v>0</v>
      </c>
      <c r="T541" s="556">
        <f t="shared" si="67"/>
        <v>0</v>
      </c>
      <c r="U541" s="556">
        <f t="shared" si="68"/>
        <v>0</v>
      </c>
      <c r="V541" s="395"/>
      <c r="W541" s="395"/>
      <c r="X541" s="395"/>
      <c r="Y541" s="395"/>
      <c r="AA541" s="102"/>
      <c r="BA541" s="553"/>
    </row>
    <row r="542" spans="2:53" ht="18" customHeight="1" x14ac:dyDescent="0.35">
      <c r="B542" s="80"/>
      <c r="C542" s="119"/>
      <c r="D542" s="119"/>
      <c r="E542" s="202"/>
      <c r="F542" s="119"/>
      <c r="G542" s="120"/>
      <c r="H542" s="41"/>
      <c r="I542" s="41"/>
      <c r="J542" s="138"/>
      <c r="K542" s="291">
        <f t="shared" si="64"/>
        <v>0</v>
      </c>
      <c r="L542" s="327">
        <v>0</v>
      </c>
      <c r="M542" s="292">
        <f t="shared" si="63"/>
        <v>0</v>
      </c>
      <c r="N542" s="370"/>
      <c r="O542" s="150"/>
      <c r="P542" s="240"/>
      <c r="Q542" s="568"/>
      <c r="R542" s="556">
        <f t="shared" si="65"/>
        <v>0</v>
      </c>
      <c r="S542" s="556">
        <f t="shared" si="66"/>
        <v>0</v>
      </c>
      <c r="T542" s="556">
        <f t="shared" si="67"/>
        <v>0</v>
      </c>
      <c r="U542" s="556">
        <f t="shared" si="68"/>
        <v>0</v>
      </c>
      <c r="V542" s="395"/>
      <c r="W542" s="395"/>
      <c r="X542" s="395"/>
      <c r="Y542" s="395"/>
      <c r="AA542" s="102"/>
      <c r="BA542" s="553"/>
    </row>
    <row r="543" spans="2:53" ht="18" customHeight="1" x14ac:dyDescent="0.35">
      <c r="B543" s="80"/>
      <c r="C543" s="119"/>
      <c r="D543" s="119"/>
      <c r="E543" s="202"/>
      <c r="F543" s="119"/>
      <c r="G543" s="120"/>
      <c r="H543" s="41"/>
      <c r="I543" s="41"/>
      <c r="J543" s="138"/>
      <c r="K543" s="291">
        <f t="shared" si="64"/>
        <v>0</v>
      </c>
      <c r="L543" s="327">
        <v>0</v>
      </c>
      <c r="M543" s="292">
        <f t="shared" si="63"/>
        <v>0</v>
      </c>
      <c r="N543" s="370"/>
      <c r="O543" s="150"/>
      <c r="P543" s="240"/>
      <c r="Q543" s="568"/>
      <c r="R543" s="556">
        <f t="shared" si="65"/>
        <v>0</v>
      </c>
      <c r="S543" s="556">
        <f t="shared" si="66"/>
        <v>0</v>
      </c>
      <c r="T543" s="556">
        <f t="shared" si="67"/>
        <v>0</v>
      </c>
      <c r="U543" s="556">
        <f t="shared" si="68"/>
        <v>0</v>
      </c>
      <c r="V543" s="395"/>
      <c r="W543" s="395"/>
      <c r="X543" s="395"/>
      <c r="Y543" s="395"/>
      <c r="AA543" s="102"/>
      <c r="BA543" s="553"/>
    </row>
    <row r="544" spans="2:53" ht="18" customHeight="1" x14ac:dyDescent="0.35">
      <c r="B544" s="80"/>
      <c r="C544" s="119"/>
      <c r="D544" s="119"/>
      <c r="E544" s="202"/>
      <c r="F544" s="119"/>
      <c r="G544" s="120"/>
      <c r="H544" s="41"/>
      <c r="I544" s="41"/>
      <c r="J544" s="138"/>
      <c r="K544" s="291">
        <f t="shared" si="64"/>
        <v>0</v>
      </c>
      <c r="L544" s="327">
        <v>0</v>
      </c>
      <c r="M544" s="292">
        <f t="shared" si="63"/>
        <v>0</v>
      </c>
      <c r="N544" s="370"/>
      <c r="O544" s="150"/>
      <c r="P544" s="240"/>
      <c r="Q544" s="568"/>
      <c r="R544" s="556">
        <f t="shared" si="65"/>
        <v>0</v>
      </c>
      <c r="S544" s="556">
        <f t="shared" si="66"/>
        <v>0</v>
      </c>
      <c r="T544" s="556">
        <f t="shared" si="67"/>
        <v>0</v>
      </c>
      <c r="U544" s="556">
        <f t="shared" si="68"/>
        <v>0</v>
      </c>
      <c r="V544" s="395"/>
      <c r="W544" s="395"/>
      <c r="X544" s="395"/>
      <c r="Y544" s="395"/>
      <c r="AA544" s="102"/>
      <c r="BA544" s="553"/>
    </row>
    <row r="545" spans="2:53" ht="18" customHeight="1" x14ac:dyDescent="0.35">
      <c r="B545" s="80"/>
      <c r="C545" s="119"/>
      <c r="D545" s="119"/>
      <c r="E545" s="202"/>
      <c r="F545" s="119"/>
      <c r="G545" s="120"/>
      <c r="H545" s="41"/>
      <c r="I545" s="41"/>
      <c r="J545" s="138"/>
      <c r="K545" s="291">
        <f t="shared" si="64"/>
        <v>0</v>
      </c>
      <c r="L545" s="327">
        <v>0</v>
      </c>
      <c r="M545" s="292">
        <f t="shared" si="63"/>
        <v>0</v>
      </c>
      <c r="N545" s="370"/>
      <c r="O545" s="150"/>
      <c r="P545" s="240"/>
      <c r="Q545" s="568"/>
      <c r="R545" s="556">
        <f t="shared" si="65"/>
        <v>0</v>
      </c>
      <c r="S545" s="556">
        <f t="shared" si="66"/>
        <v>0</v>
      </c>
      <c r="T545" s="556">
        <f t="shared" si="67"/>
        <v>0</v>
      </c>
      <c r="U545" s="556">
        <f t="shared" si="68"/>
        <v>0</v>
      </c>
      <c r="V545" s="395"/>
      <c r="W545" s="395"/>
      <c r="X545" s="395"/>
      <c r="Y545" s="395"/>
      <c r="AA545" s="102"/>
      <c r="BA545" s="553"/>
    </row>
    <row r="546" spans="2:53" ht="18" customHeight="1" x14ac:dyDescent="0.35">
      <c r="B546" s="80"/>
      <c r="C546" s="119"/>
      <c r="D546" s="119"/>
      <c r="E546" s="202"/>
      <c r="F546" s="119"/>
      <c r="G546" s="120"/>
      <c r="H546" s="41"/>
      <c r="I546" s="41"/>
      <c r="J546" s="138"/>
      <c r="K546" s="291">
        <f t="shared" si="64"/>
        <v>0</v>
      </c>
      <c r="L546" s="327">
        <v>0</v>
      </c>
      <c r="M546" s="292">
        <f t="shared" si="63"/>
        <v>0</v>
      </c>
      <c r="N546" s="370"/>
      <c r="O546" s="150"/>
      <c r="P546" s="240"/>
      <c r="Q546" s="568"/>
      <c r="R546" s="556">
        <f t="shared" si="65"/>
        <v>0</v>
      </c>
      <c r="S546" s="556">
        <f t="shared" si="66"/>
        <v>0</v>
      </c>
      <c r="T546" s="556">
        <f t="shared" si="67"/>
        <v>0</v>
      </c>
      <c r="U546" s="556">
        <f t="shared" si="68"/>
        <v>0</v>
      </c>
      <c r="V546" s="395"/>
      <c r="W546" s="395"/>
      <c r="X546" s="395"/>
      <c r="Y546" s="395"/>
      <c r="AA546" s="102"/>
      <c r="BA546" s="553"/>
    </row>
    <row r="547" spans="2:53" ht="18" customHeight="1" x14ac:dyDescent="0.35">
      <c r="B547" s="80"/>
      <c r="C547" s="119"/>
      <c r="D547" s="119"/>
      <c r="E547" s="202"/>
      <c r="F547" s="119"/>
      <c r="G547" s="120"/>
      <c r="H547" s="41"/>
      <c r="I547" s="41"/>
      <c r="J547" s="138"/>
      <c r="K547" s="291">
        <f t="shared" si="64"/>
        <v>0</v>
      </c>
      <c r="L547" s="327">
        <v>0</v>
      </c>
      <c r="M547" s="292">
        <f t="shared" si="63"/>
        <v>0</v>
      </c>
      <c r="N547" s="370"/>
      <c r="O547" s="150"/>
      <c r="P547" s="240"/>
      <c r="Q547" s="568"/>
      <c r="R547" s="556">
        <f t="shared" si="65"/>
        <v>0</v>
      </c>
      <c r="S547" s="556">
        <f t="shared" si="66"/>
        <v>0</v>
      </c>
      <c r="T547" s="556">
        <f t="shared" si="67"/>
        <v>0</v>
      </c>
      <c r="U547" s="556">
        <f t="shared" si="68"/>
        <v>0</v>
      </c>
      <c r="V547" s="395"/>
      <c r="W547" s="395"/>
      <c r="X547" s="395"/>
      <c r="Y547" s="395"/>
      <c r="AA547" s="102"/>
      <c r="BA547" s="553"/>
    </row>
    <row r="548" spans="2:53" ht="18" customHeight="1" x14ac:dyDescent="0.35">
      <c r="B548" s="80"/>
      <c r="C548" s="119"/>
      <c r="D548" s="119"/>
      <c r="E548" s="202"/>
      <c r="F548" s="119"/>
      <c r="G548" s="120"/>
      <c r="H548" s="41"/>
      <c r="I548" s="41"/>
      <c r="J548" s="138"/>
      <c r="K548" s="291">
        <f t="shared" si="64"/>
        <v>0</v>
      </c>
      <c r="L548" s="327">
        <v>0</v>
      </c>
      <c r="M548" s="292">
        <f t="shared" si="63"/>
        <v>0</v>
      </c>
      <c r="N548" s="370"/>
      <c r="O548" s="150"/>
      <c r="P548" s="240"/>
      <c r="Q548" s="568"/>
      <c r="R548" s="556">
        <f t="shared" si="65"/>
        <v>0</v>
      </c>
      <c r="S548" s="556">
        <f t="shared" si="66"/>
        <v>0</v>
      </c>
      <c r="T548" s="556">
        <f t="shared" si="67"/>
        <v>0</v>
      </c>
      <c r="U548" s="556">
        <f t="shared" si="68"/>
        <v>0</v>
      </c>
      <c r="V548" s="395"/>
      <c r="W548" s="395"/>
      <c r="X548" s="395"/>
      <c r="Y548" s="395"/>
      <c r="AA548" s="102"/>
      <c r="BA548" s="553"/>
    </row>
    <row r="549" spans="2:53" ht="18" customHeight="1" x14ac:dyDescent="0.35">
      <c r="B549" s="80"/>
      <c r="C549" s="119"/>
      <c r="D549" s="119"/>
      <c r="E549" s="202"/>
      <c r="F549" s="119"/>
      <c r="G549" s="120"/>
      <c r="H549" s="41"/>
      <c r="I549" s="41"/>
      <c r="J549" s="138"/>
      <c r="K549" s="291">
        <f t="shared" si="64"/>
        <v>0</v>
      </c>
      <c r="L549" s="327">
        <v>0</v>
      </c>
      <c r="M549" s="292">
        <f t="shared" si="63"/>
        <v>0</v>
      </c>
      <c r="N549" s="370"/>
      <c r="O549" s="150"/>
      <c r="P549" s="240"/>
      <c r="Q549" s="568"/>
      <c r="R549" s="556">
        <f t="shared" si="65"/>
        <v>0</v>
      </c>
      <c r="S549" s="556">
        <f t="shared" si="66"/>
        <v>0</v>
      </c>
      <c r="T549" s="556">
        <f t="shared" si="67"/>
        <v>0</v>
      </c>
      <c r="U549" s="556">
        <f t="shared" si="68"/>
        <v>0</v>
      </c>
      <c r="V549" s="395"/>
      <c r="W549" s="395"/>
      <c r="X549" s="395"/>
      <c r="Y549" s="395"/>
      <c r="AA549" s="102"/>
      <c r="BA549" s="553"/>
    </row>
    <row r="550" spans="2:53" ht="18" customHeight="1" x14ac:dyDescent="0.35">
      <c r="B550" s="80"/>
      <c r="C550" s="119"/>
      <c r="D550" s="119"/>
      <c r="E550" s="202"/>
      <c r="F550" s="119"/>
      <c r="G550" s="120"/>
      <c r="H550" s="41"/>
      <c r="I550" s="41"/>
      <c r="J550" s="138"/>
      <c r="K550" s="291">
        <f t="shared" si="64"/>
        <v>0</v>
      </c>
      <c r="L550" s="327">
        <v>0</v>
      </c>
      <c r="M550" s="292">
        <f t="shared" si="63"/>
        <v>0</v>
      </c>
      <c r="N550" s="370"/>
      <c r="O550" s="150"/>
      <c r="P550" s="240"/>
      <c r="Q550" s="568"/>
      <c r="R550" s="556">
        <f t="shared" si="65"/>
        <v>0</v>
      </c>
      <c r="S550" s="556">
        <f t="shared" si="66"/>
        <v>0</v>
      </c>
      <c r="T550" s="556">
        <f t="shared" si="67"/>
        <v>0</v>
      </c>
      <c r="U550" s="556">
        <f t="shared" si="68"/>
        <v>0</v>
      </c>
      <c r="V550" s="395"/>
      <c r="W550" s="395"/>
      <c r="X550" s="395"/>
      <c r="Y550" s="395"/>
      <c r="AA550" s="102"/>
      <c r="BA550" s="553"/>
    </row>
    <row r="551" spans="2:53" ht="18" customHeight="1" x14ac:dyDescent="0.35">
      <c r="B551" s="80"/>
      <c r="C551" s="119"/>
      <c r="D551" s="119"/>
      <c r="E551" s="202"/>
      <c r="F551" s="119"/>
      <c r="G551" s="120"/>
      <c r="H551" s="41"/>
      <c r="I551" s="41"/>
      <c r="J551" s="138"/>
      <c r="K551" s="291">
        <f t="shared" si="64"/>
        <v>0</v>
      </c>
      <c r="L551" s="327">
        <v>0</v>
      </c>
      <c r="M551" s="292">
        <f t="shared" si="63"/>
        <v>0</v>
      </c>
      <c r="N551" s="370"/>
      <c r="O551" s="150"/>
      <c r="P551" s="240"/>
      <c r="Q551" s="568"/>
      <c r="R551" s="556">
        <f t="shared" si="65"/>
        <v>0</v>
      </c>
      <c r="S551" s="556">
        <f t="shared" si="66"/>
        <v>0</v>
      </c>
      <c r="T551" s="556">
        <f t="shared" si="67"/>
        <v>0</v>
      </c>
      <c r="U551" s="556">
        <f t="shared" si="68"/>
        <v>0</v>
      </c>
      <c r="V551" s="395"/>
      <c r="W551" s="395"/>
      <c r="X551" s="395"/>
      <c r="Y551" s="395"/>
      <c r="AA551" s="102"/>
      <c r="BA551" s="553"/>
    </row>
    <row r="552" spans="2:53" ht="18" customHeight="1" x14ac:dyDescent="0.35">
      <c r="B552" s="80"/>
      <c r="C552" s="119"/>
      <c r="D552" s="119"/>
      <c r="E552" s="202"/>
      <c r="F552" s="119"/>
      <c r="G552" s="120"/>
      <c r="H552" s="41"/>
      <c r="I552" s="41"/>
      <c r="J552" s="138"/>
      <c r="K552" s="291">
        <f t="shared" si="64"/>
        <v>0</v>
      </c>
      <c r="L552" s="327">
        <v>0</v>
      </c>
      <c r="M552" s="292">
        <f t="shared" si="63"/>
        <v>0</v>
      </c>
      <c r="N552" s="370"/>
      <c r="O552" s="150"/>
      <c r="P552" s="240"/>
      <c r="Q552" s="568"/>
      <c r="R552" s="556">
        <f t="shared" si="65"/>
        <v>0</v>
      </c>
      <c r="S552" s="556">
        <f t="shared" si="66"/>
        <v>0</v>
      </c>
      <c r="T552" s="556">
        <f t="shared" si="67"/>
        <v>0</v>
      </c>
      <c r="U552" s="556">
        <f t="shared" si="68"/>
        <v>0</v>
      </c>
      <c r="V552" s="395"/>
      <c r="W552" s="395"/>
      <c r="X552" s="395"/>
      <c r="Y552" s="395"/>
      <c r="AA552" s="102"/>
      <c r="BA552" s="553"/>
    </row>
    <row r="553" spans="2:53" ht="18" customHeight="1" x14ac:dyDescent="0.35">
      <c r="B553" s="80"/>
      <c r="C553" s="119"/>
      <c r="D553" s="119"/>
      <c r="E553" s="202"/>
      <c r="F553" s="119"/>
      <c r="G553" s="120"/>
      <c r="H553" s="41"/>
      <c r="I553" s="41"/>
      <c r="J553" s="138"/>
      <c r="K553" s="291">
        <f t="shared" si="64"/>
        <v>0</v>
      </c>
      <c r="L553" s="327">
        <v>0</v>
      </c>
      <c r="M553" s="292">
        <f t="shared" si="63"/>
        <v>0</v>
      </c>
      <c r="N553" s="370"/>
      <c r="O553" s="150"/>
      <c r="P553" s="240"/>
      <c r="Q553" s="568"/>
      <c r="R553" s="556">
        <f t="shared" si="65"/>
        <v>0</v>
      </c>
      <c r="S553" s="556">
        <f t="shared" si="66"/>
        <v>0</v>
      </c>
      <c r="T553" s="556">
        <f t="shared" si="67"/>
        <v>0</v>
      </c>
      <c r="U553" s="556">
        <f t="shared" si="68"/>
        <v>0</v>
      </c>
      <c r="V553" s="395"/>
      <c r="W553" s="395"/>
      <c r="X553" s="395"/>
      <c r="Y553" s="395"/>
      <c r="AA553" s="102"/>
      <c r="BA553" s="553"/>
    </row>
    <row r="554" spans="2:53" ht="18" customHeight="1" x14ac:dyDescent="0.35">
      <c r="B554" s="80"/>
      <c r="C554" s="119"/>
      <c r="D554" s="119"/>
      <c r="E554" s="202"/>
      <c r="F554" s="119"/>
      <c r="G554" s="120"/>
      <c r="H554" s="41"/>
      <c r="I554" s="41"/>
      <c r="J554" s="138"/>
      <c r="K554" s="291">
        <f t="shared" si="64"/>
        <v>0</v>
      </c>
      <c r="L554" s="327">
        <v>0</v>
      </c>
      <c r="M554" s="292">
        <f t="shared" si="63"/>
        <v>0</v>
      </c>
      <c r="N554" s="370"/>
      <c r="O554" s="150"/>
      <c r="P554" s="240"/>
      <c r="Q554" s="568"/>
      <c r="R554" s="556">
        <f t="shared" si="65"/>
        <v>0</v>
      </c>
      <c r="S554" s="556">
        <f t="shared" si="66"/>
        <v>0</v>
      </c>
      <c r="T554" s="556">
        <f t="shared" si="67"/>
        <v>0</v>
      </c>
      <c r="U554" s="556">
        <f t="shared" si="68"/>
        <v>0</v>
      </c>
      <c r="V554" s="395"/>
      <c r="W554" s="395"/>
      <c r="X554" s="395"/>
      <c r="Y554" s="395"/>
      <c r="AA554" s="102"/>
      <c r="BA554" s="553"/>
    </row>
    <row r="555" spans="2:53" ht="18" customHeight="1" x14ac:dyDescent="0.35">
      <c r="B555" s="80"/>
      <c r="C555" s="119"/>
      <c r="D555" s="119"/>
      <c r="E555" s="202"/>
      <c r="F555" s="119"/>
      <c r="G555" s="120"/>
      <c r="H555" s="41"/>
      <c r="I555" s="41"/>
      <c r="J555" s="138"/>
      <c r="K555" s="291">
        <f t="shared" si="64"/>
        <v>0</v>
      </c>
      <c r="L555" s="327">
        <v>0</v>
      </c>
      <c r="M555" s="292">
        <f t="shared" si="63"/>
        <v>0</v>
      </c>
      <c r="N555" s="370"/>
      <c r="O555" s="150"/>
      <c r="P555" s="240"/>
      <c r="Q555" s="568"/>
      <c r="R555" s="556">
        <f t="shared" si="65"/>
        <v>0</v>
      </c>
      <c r="S555" s="556">
        <f t="shared" si="66"/>
        <v>0</v>
      </c>
      <c r="T555" s="556">
        <f t="shared" si="67"/>
        <v>0</v>
      </c>
      <c r="U555" s="556">
        <f t="shared" si="68"/>
        <v>0</v>
      </c>
      <c r="V555" s="395"/>
      <c r="W555" s="395"/>
      <c r="X555" s="395"/>
      <c r="Y555" s="395"/>
      <c r="AA555" s="102"/>
      <c r="BA555" s="553"/>
    </row>
    <row r="556" spans="2:53" ht="18" customHeight="1" x14ac:dyDescent="0.35">
      <c r="B556" s="80"/>
      <c r="C556" s="119"/>
      <c r="D556" s="119"/>
      <c r="E556" s="202"/>
      <c r="F556" s="119"/>
      <c r="G556" s="120"/>
      <c r="H556" s="41"/>
      <c r="I556" s="41"/>
      <c r="J556" s="138"/>
      <c r="K556" s="291">
        <f t="shared" si="64"/>
        <v>0</v>
      </c>
      <c r="L556" s="327">
        <v>0</v>
      </c>
      <c r="M556" s="292">
        <f t="shared" si="63"/>
        <v>0</v>
      </c>
      <c r="N556" s="370"/>
      <c r="O556" s="150"/>
      <c r="P556" s="240"/>
      <c r="Q556" s="568"/>
      <c r="R556" s="556">
        <f t="shared" si="65"/>
        <v>0</v>
      </c>
      <c r="S556" s="556">
        <f t="shared" si="66"/>
        <v>0</v>
      </c>
      <c r="T556" s="556">
        <f t="shared" si="67"/>
        <v>0</v>
      </c>
      <c r="U556" s="556">
        <f t="shared" si="68"/>
        <v>0</v>
      </c>
      <c r="V556" s="395"/>
      <c r="W556" s="395"/>
      <c r="X556" s="395"/>
      <c r="Y556" s="395"/>
      <c r="AA556" s="102"/>
      <c r="BA556" s="553"/>
    </row>
    <row r="557" spans="2:53" ht="18" customHeight="1" x14ac:dyDescent="0.35">
      <c r="B557" s="80"/>
      <c r="C557" s="119"/>
      <c r="D557" s="119"/>
      <c r="E557" s="202"/>
      <c r="F557" s="119"/>
      <c r="G557" s="120"/>
      <c r="H557" s="41"/>
      <c r="I557" s="41"/>
      <c r="J557" s="138"/>
      <c r="K557" s="291">
        <f t="shared" si="64"/>
        <v>0</v>
      </c>
      <c r="L557" s="327">
        <v>0</v>
      </c>
      <c r="M557" s="292">
        <f t="shared" si="63"/>
        <v>0</v>
      </c>
      <c r="N557" s="370"/>
      <c r="O557" s="150"/>
      <c r="P557" s="240"/>
      <c r="Q557" s="568"/>
      <c r="R557" s="556">
        <f t="shared" si="65"/>
        <v>0</v>
      </c>
      <c r="S557" s="556">
        <f t="shared" si="66"/>
        <v>0</v>
      </c>
      <c r="T557" s="556">
        <f t="shared" si="67"/>
        <v>0</v>
      </c>
      <c r="U557" s="556">
        <f t="shared" si="68"/>
        <v>0</v>
      </c>
      <c r="V557" s="395"/>
      <c r="W557" s="395"/>
      <c r="X557" s="395"/>
      <c r="Y557" s="395"/>
      <c r="AA557" s="102"/>
      <c r="BA557" s="553"/>
    </row>
    <row r="558" spans="2:53" ht="18" customHeight="1" x14ac:dyDescent="0.35">
      <c r="B558" s="80"/>
      <c r="C558" s="119"/>
      <c r="D558" s="119"/>
      <c r="E558" s="202"/>
      <c r="F558" s="119"/>
      <c r="G558" s="120"/>
      <c r="H558" s="41"/>
      <c r="I558" s="41"/>
      <c r="J558" s="138"/>
      <c r="K558" s="291">
        <f t="shared" si="64"/>
        <v>0</v>
      </c>
      <c r="L558" s="327">
        <v>0</v>
      </c>
      <c r="M558" s="292">
        <f t="shared" si="63"/>
        <v>0</v>
      </c>
      <c r="N558" s="370"/>
      <c r="O558" s="150"/>
      <c r="P558" s="240"/>
      <c r="Q558" s="568"/>
      <c r="R558" s="556">
        <f t="shared" si="65"/>
        <v>0</v>
      </c>
      <c r="S558" s="556">
        <f t="shared" si="66"/>
        <v>0</v>
      </c>
      <c r="T558" s="556">
        <f t="shared" si="67"/>
        <v>0</v>
      </c>
      <c r="U558" s="556">
        <f t="shared" si="68"/>
        <v>0</v>
      </c>
      <c r="V558" s="395"/>
      <c r="W558" s="395"/>
      <c r="X558" s="395"/>
      <c r="Y558" s="395"/>
      <c r="AA558" s="102"/>
      <c r="BA558" s="553"/>
    </row>
    <row r="559" spans="2:53" ht="18" customHeight="1" x14ac:dyDescent="0.35">
      <c r="B559" s="80"/>
      <c r="C559" s="119"/>
      <c r="D559" s="119"/>
      <c r="E559" s="202"/>
      <c r="F559" s="119"/>
      <c r="G559" s="120"/>
      <c r="H559" s="41"/>
      <c r="I559" s="41"/>
      <c r="J559" s="138"/>
      <c r="K559" s="291">
        <f t="shared" si="64"/>
        <v>0</v>
      </c>
      <c r="L559" s="327">
        <v>0</v>
      </c>
      <c r="M559" s="292">
        <f t="shared" si="63"/>
        <v>0</v>
      </c>
      <c r="N559" s="370"/>
      <c r="O559" s="150"/>
      <c r="P559" s="240"/>
      <c r="Q559" s="568"/>
      <c r="R559" s="556">
        <f t="shared" si="65"/>
        <v>0</v>
      </c>
      <c r="S559" s="556">
        <f t="shared" si="66"/>
        <v>0</v>
      </c>
      <c r="T559" s="556">
        <f t="shared" si="67"/>
        <v>0</v>
      </c>
      <c r="U559" s="556">
        <f t="shared" si="68"/>
        <v>0</v>
      </c>
      <c r="V559" s="395"/>
      <c r="W559" s="395"/>
      <c r="X559" s="395"/>
      <c r="Y559" s="395"/>
      <c r="AA559" s="102"/>
      <c r="BA559" s="553"/>
    </row>
    <row r="560" spans="2:53" ht="18" customHeight="1" x14ac:dyDescent="0.35">
      <c r="B560" s="80"/>
      <c r="C560" s="119"/>
      <c r="D560" s="119"/>
      <c r="E560" s="202"/>
      <c r="F560" s="119"/>
      <c r="G560" s="120"/>
      <c r="H560" s="41"/>
      <c r="I560" s="41"/>
      <c r="J560" s="138"/>
      <c r="K560" s="291">
        <f t="shared" si="64"/>
        <v>0</v>
      </c>
      <c r="L560" s="327">
        <v>0</v>
      </c>
      <c r="M560" s="292">
        <f t="shared" si="63"/>
        <v>0</v>
      </c>
      <c r="N560" s="370"/>
      <c r="O560" s="150"/>
      <c r="P560" s="240"/>
      <c r="Q560" s="568"/>
      <c r="R560" s="556">
        <f t="shared" si="65"/>
        <v>0</v>
      </c>
      <c r="S560" s="556">
        <f t="shared" si="66"/>
        <v>0</v>
      </c>
      <c r="T560" s="556">
        <f t="shared" si="67"/>
        <v>0</v>
      </c>
      <c r="U560" s="556">
        <f t="shared" si="68"/>
        <v>0</v>
      </c>
      <c r="V560" s="395"/>
      <c r="W560" s="395"/>
      <c r="X560" s="395"/>
      <c r="Y560" s="395"/>
      <c r="AA560" s="102"/>
      <c r="BA560" s="553"/>
    </row>
    <row r="561" spans="2:53" ht="18" customHeight="1" x14ac:dyDescent="0.35">
      <c r="B561" s="80"/>
      <c r="C561" s="119"/>
      <c r="D561" s="119"/>
      <c r="E561" s="202"/>
      <c r="F561" s="119"/>
      <c r="G561" s="120"/>
      <c r="H561" s="41"/>
      <c r="I561" s="41"/>
      <c r="J561" s="138"/>
      <c r="K561" s="291">
        <f t="shared" si="64"/>
        <v>0</v>
      </c>
      <c r="L561" s="327">
        <v>0</v>
      </c>
      <c r="M561" s="292">
        <f t="shared" si="63"/>
        <v>0</v>
      </c>
      <c r="N561" s="370"/>
      <c r="O561" s="150"/>
      <c r="P561" s="240"/>
      <c r="Q561" s="568"/>
      <c r="R561" s="556">
        <f t="shared" si="65"/>
        <v>0</v>
      </c>
      <c r="S561" s="556">
        <f t="shared" si="66"/>
        <v>0</v>
      </c>
      <c r="T561" s="556">
        <f t="shared" si="67"/>
        <v>0</v>
      </c>
      <c r="U561" s="556">
        <f t="shared" si="68"/>
        <v>0</v>
      </c>
      <c r="V561" s="395"/>
      <c r="W561" s="395"/>
      <c r="X561" s="395"/>
      <c r="Y561" s="395"/>
      <c r="AA561" s="102"/>
      <c r="BA561" s="553"/>
    </row>
    <row r="562" spans="2:53" ht="18" customHeight="1" x14ac:dyDescent="0.35">
      <c r="B562" s="80"/>
      <c r="C562" s="119"/>
      <c r="D562" s="119"/>
      <c r="E562" s="202"/>
      <c r="F562" s="119"/>
      <c r="G562" s="120"/>
      <c r="H562" s="41"/>
      <c r="I562" s="41"/>
      <c r="J562" s="138"/>
      <c r="K562" s="291">
        <f t="shared" si="64"/>
        <v>0</v>
      </c>
      <c r="L562" s="327">
        <v>0</v>
      </c>
      <c r="M562" s="292">
        <f t="shared" ref="M562:M625" si="69">IF(O562="X",0,L562*$M$8)</f>
        <v>0</v>
      </c>
      <c r="N562" s="370"/>
      <c r="O562" s="150"/>
      <c r="P562" s="240"/>
      <c r="Q562" s="568"/>
      <c r="R562" s="556">
        <f t="shared" si="65"/>
        <v>0</v>
      </c>
      <c r="S562" s="556">
        <f t="shared" si="66"/>
        <v>0</v>
      </c>
      <c r="T562" s="556">
        <f t="shared" si="67"/>
        <v>0</v>
      </c>
      <c r="U562" s="556">
        <f t="shared" si="68"/>
        <v>0</v>
      </c>
      <c r="V562" s="395"/>
      <c r="W562" s="395"/>
      <c r="X562" s="395"/>
      <c r="Y562" s="395"/>
      <c r="AA562" s="102"/>
      <c r="BA562" s="553"/>
    </row>
    <row r="563" spans="2:53" ht="18" customHeight="1" x14ac:dyDescent="0.35">
      <c r="B563" s="80"/>
      <c r="C563" s="119"/>
      <c r="D563" s="119"/>
      <c r="E563" s="202"/>
      <c r="F563" s="119"/>
      <c r="G563" s="120"/>
      <c r="H563" s="41"/>
      <c r="I563" s="41"/>
      <c r="J563" s="138"/>
      <c r="K563" s="291">
        <f t="shared" ref="K563:K626" si="70">J563*$M$8</f>
        <v>0</v>
      </c>
      <c r="L563" s="327">
        <v>0</v>
      </c>
      <c r="M563" s="292">
        <f t="shared" si="69"/>
        <v>0</v>
      </c>
      <c r="N563" s="370"/>
      <c r="O563" s="150"/>
      <c r="P563" s="240"/>
      <c r="Q563" s="568"/>
      <c r="R563" s="556">
        <f t="shared" ref="R563:R626" si="71">K563*$H$35</f>
        <v>0</v>
      </c>
      <c r="S563" s="556">
        <f t="shared" ref="S563:S626" si="72">M563*$H$44</f>
        <v>0</v>
      </c>
      <c r="T563" s="556">
        <f t="shared" ref="T563:T626" si="73">R563-K563</f>
        <v>0</v>
      </c>
      <c r="U563" s="556">
        <f t="shared" ref="U563:U626" si="74">S563-M563</f>
        <v>0</v>
      </c>
      <c r="V563" s="395"/>
      <c r="W563" s="395"/>
      <c r="X563" s="395"/>
      <c r="Y563" s="395"/>
      <c r="AA563" s="102"/>
      <c r="BA563" s="553"/>
    </row>
    <row r="564" spans="2:53" ht="18" customHeight="1" x14ac:dyDescent="0.35">
      <c r="B564" s="80"/>
      <c r="C564" s="119"/>
      <c r="D564" s="119"/>
      <c r="E564" s="202"/>
      <c r="F564" s="119"/>
      <c r="G564" s="120"/>
      <c r="H564" s="41"/>
      <c r="I564" s="41"/>
      <c r="J564" s="138"/>
      <c r="K564" s="291">
        <f t="shared" si="70"/>
        <v>0</v>
      </c>
      <c r="L564" s="327">
        <v>0</v>
      </c>
      <c r="M564" s="292">
        <f t="shared" si="69"/>
        <v>0</v>
      </c>
      <c r="N564" s="370"/>
      <c r="O564" s="150"/>
      <c r="P564" s="240"/>
      <c r="Q564" s="568"/>
      <c r="R564" s="556">
        <f t="shared" si="71"/>
        <v>0</v>
      </c>
      <c r="S564" s="556">
        <f t="shared" si="72"/>
        <v>0</v>
      </c>
      <c r="T564" s="556">
        <f t="shared" si="73"/>
        <v>0</v>
      </c>
      <c r="U564" s="556">
        <f t="shared" si="74"/>
        <v>0</v>
      </c>
      <c r="V564" s="395"/>
      <c r="W564" s="395"/>
      <c r="X564" s="395"/>
      <c r="Y564" s="395"/>
      <c r="AA564" s="102"/>
      <c r="BA564" s="553"/>
    </row>
    <row r="565" spans="2:53" ht="18" customHeight="1" x14ac:dyDescent="0.35">
      <c r="B565" s="80"/>
      <c r="C565" s="119"/>
      <c r="D565" s="119"/>
      <c r="E565" s="202"/>
      <c r="F565" s="119"/>
      <c r="G565" s="120"/>
      <c r="H565" s="41"/>
      <c r="I565" s="41"/>
      <c r="J565" s="138"/>
      <c r="K565" s="291">
        <f t="shared" si="70"/>
        <v>0</v>
      </c>
      <c r="L565" s="327">
        <v>0</v>
      </c>
      <c r="M565" s="292">
        <f t="shared" si="69"/>
        <v>0</v>
      </c>
      <c r="N565" s="370"/>
      <c r="O565" s="150"/>
      <c r="P565" s="240"/>
      <c r="Q565" s="568"/>
      <c r="R565" s="556">
        <f t="shared" si="71"/>
        <v>0</v>
      </c>
      <c r="S565" s="556">
        <f t="shared" si="72"/>
        <v>0</v>
      </c>
      <c r="T565" s="556">
        <f t="shared" si="73"/>
        <v>0</v>
      </c>
      <c r="U565" s="556">
        <f t="shared" si="74"/>
        <v>0</v>
      </c>
      <c r="V565" s="395"/>
      <c r="W565" s="395"/>
      <c r="X565" s="395"/>
      <c r="Y565" s="395"/>
      <c r="AA565" s="102"/>
      <c r="BA565" s="553"/>
    </row>
    <row r="566" spans="2:53" ht="18" customHeight="1" x14ac:dyDescent="0.35">
      <c r="B566" s="80"/>
      <c r="C566" s="119"/>
      <c r="D566" s="119"/>
      <c r="E566" s="202"/>
      <c r="F566" s="119"/>
      <c r="G566" s="120"/>
      <c r="H566" s="41"/>
      <c r="I566" s="41"/>
      <c r="J566" s="138"/>
      <c r="K566" s="291">
        <f t="shared" si="70"/>
        <v>0</v>
      </c>
      <c r="L566" s="327">
        <v>0</v>
      </c>
      <c r="M566" s="292">
        <f t="shared" si="69"/>
        <v>0</v>
      </c>
      <c r="N566" s="370"/>
      <c r="O566" s="150"/>
      <c r="P566" s="240"/>
      <c r="Q566" s="568"/>
      <c r="R566" s="556">
        <f t="shared" si="71"/>
        <v>0</v>
      </c>
      <c r="S566" s="556">
        <f t="shared" si="72"/>
        <v>0</v>
      </c>
      <c r="T566" s="556">
        <f t="shared" si="73"/>
        <v>0</v>
      </c>
      <c r="U566" s="556">
        <f t="shared" si="74"/>
        <v>0</v>
      </c>
      <c r="V566" s="395"/>
      <c r="W566" s="395"/>
      <c r="X566" s="395"/>
      <c r="Y566" s="395"/>
      <c r="AA566" s="102"/>
      <c r="BA566" s="553"/>
    </row>
    <row r="567" spans="2:53" ht="18" customHeight="1" x14ac:dyDescent="0.35">
      <c r="B567" s="80"/>
      <c r="C567" s="119"/>
      <c r="D567" s="119"/>
      <c r="E567" s="202"/>
      <c r="F567" s="119"/>
      <c r="G567" s="120"/>
      <c r="H567" s="41"/>
      <c r="I567" s="41"/>
      <c r="J567" s="138"/>
      <c r="K567" s="291">
        <f t="shared" si="70"/>
        <v>0</v>
      </c>
      <c r="L567" s="327">
        <v>0</v>
      </c>
      <c r="M567" s="292">
        <f t="shared" si="69"/>
        <v>0</v>
      </c>
      <c r="N567" s="370"/>
      <c r="O567" s="150"/>
      <c r="P567" s="240"/>
      <c r="Q567" s="568"/>
      <c r="R567" s="556">
        <f t="shared" si="71"/>
        <v>0</v>
      </c>
      <c r="S567" s="556">
        <f t="shared" si="72"/>
        <v>0</v>
      </c>
      <c r="T567" s="556">
        <f t="shared" si="73"/>
        <v>0</v>
      </c>
      <c r="U567" s="556">
        <f t="shared" si="74"/>
        <v>0</v>
      </c>
      <c r="V567" s="395"/>
      <c r="W567" s="395"/>
      <c r="X567" s="395"/>
      <c r="Y567" s="395"/>
      <c r="AA567" s="102"/>
      <c r="BA567" s="553"/>
    </row>
    <row r="568" spans="2:53" ht="18" customHeight="1" x14ac:dyDescent="0.35">
      <c r="B568" s="80"/>
      <c r="C568" s="119"/>
      <c r="D568" s="119"/>
      <c r="E568" s="202"/>
      <c r="F568" s="119"/>
      <c r="G568" s="120"/>
      <c r="H568" s="41"/>
      <c r="I568" s="41"/>
      <c r="J568" s="138"/>
      <c r="K568" s="291">
        <f t="shared" si="70"/>
        <v>0</v>
      </c>
      <c r="L568" s="327">
        <v>0</v>
      </c>
      <c r="M568" s="292">
        <f t="shared" si="69"/>
        <v>0</v>
      </c>
      <c r="N568" s="370"/>
      <c r="O568" s="150"/>
      <c r="P568" s="240"/>
      <c r="Q568" s="568"/>
      <c r="R568" s="556">
        <f t="shared" si="71"/>
        <v>0</v>
      </c>
      <c r="S568" s="556">
        <f t="shared" si="72"/>
        <v>0</v>
      </c>
      <c r="T568" s="556">
        <f t="shared" si="73"/>
        <v>0</v>
      </c>
      <c r="U568" s="556">
        <f t="shared" si="74"/>
        <v>0</v>
      </c>
      <c r="V568" s="395"/>
      <c r="W568" s="395"/>
      <c r="X568" s="395"/>
      <c r="Y568" s="395"/>
      <c r="AA568" s="102"/>
      <c r="BA568" s="553"/>
    </row>
    <row r="569" spans="2:53" ht="18" customHeight="1" x14ac:dyDescent="0.35">
      <c r="B569" s="80"/>
      <c r="C569" s="119"/>
      <c r="D569" s="119"/>
      <c r="E569" s="202"/>
      <c r="F569" s="119"/>
      <c r="G569" s="120"/>
      <c r="H569" s="41"/>
      <c r="I569" s="41"/>
      <c r="J569" s="138"/>
      <c r="K569" s="291">
        <f t="shared" si="70"/>
        <v>0</v>
      </c>
      <c r="L569" s="327">
        <v>0</v>
      </c>
      <c r="M569" s="292">
        <f t="shared" si="69"/>
        <v>0</v>
      </c>
      <c r="N569" s="370"/>
      <c r="O569" s="150"/>
      <c r="P569" s="240"/>
      <c r="Q569" s="568"/>
      <c r="R569" s="556">
        <f t="shared" si="71"/>
        <v>0</v>
      </c>
      <c r="S569" s="556">
        <f t="shared" si="72"/>
        <v>0</v>
      </c>
      <c r="T569" s="556">
        <f t="shared" si="73"/>
        <v>0</v>
      </c>
      <c r="U569" s="556">
        <f t="shared" si="74"/>
        <v>0</v>
      </c>
      <c r="V569" s="395"/>
      <c r="W569" s="395"/>
      <c r="X569" s="395"/>
      <c r="Y569" s="395"/>
      <c r="AA569" s="102"/>
      <c r="BA569" s="553"/>
    </row>
    <row r="570" spans="2:53" ht="18" customHeight="1" x14ac:dyDescent="0.35">
      <c r="B570" s="80"/>
      <c r="C570" s="119"/>
      <c r="D570" s="119"/>
      <c r="E570" s="202"/>
      <c r="F570" s="119"/>
      <c r="G570" s="120"/>
      <c r="H570" s="41"/>
      <c r="I570" s="41"/>
      <c r="J570" s="138"/>
      <c r="K570" s="291">
        <f t="shared" si="70"/>
        <v>0</v>
      </c>
      <c r="L570" s="327">
        <v>0</v>
      </c>
      <c r="M570" s="292">
        <f t="shared" si="69"/>
        <v>0</v>
      </c>
      <c r="N570" s="370"/>
      <c r="O570" s="150"/>
      <c r="P570" s="240"/>
      <c r="Q570" s="568"/>
      <c r="R570" s="556">
        <f t="shared" si="71"/>
        <v>0</v>
      </c>
      <c r="S570" s="556">
        <f t="shared" si="72"/>
        <v>0</v>
      </c>
      <c r="T570" s="556">
        <f t="shared" si="73"/>
        <v>0</v>
      </c>
      <c r="U570" s="556">
        <f t="shared" si="74"/>
        <v>0</v>
      </c>
      <c r="V570" s="395"/>
      <c r="W570" s="395"/>
      <c r="X570" s="395"/>
      <c r="Y570" s="395"/>
      <c r="AA570" s="102"/>
      <c r="BA570" s="553"/>
    </row>
    <row r="571" spans="2:53" ht="18" customHeight="1" x14ac:dyDescent="0.35">
      <c r="B571" s="80"/>
      <c r="C571" s="119"/>
      <c r="D571" s="119"/>
      <c r="E571" s="202"/>
      <c r="F571" s="119"/>
      <c r="G571" s="120"/>
      <c r="H571" s="41"/>
      <c r="I571" s="41"/>
      <c r="J571" s="138"/>
      <c r="K571" s="291">
        <f t="shared" si="70"/>
        <v>0</v>
      </c>
      <c r="L571" s="327">
        <v>0</v>
      </c>
      <c r="M571" s="292">
        <f t="shared" si="69"/>
        <v>0</v>
      </c>
      <c r="N571" s="370"/>
      <c r="O571" s="150"/>
      <c r="P571" s="240"/>
      <c r="Q571" s="568"/>
      <c r="R571" s="556">
        <f t="shared" si="71"/>
        <v>0</v>
      </c>
      <c r="S571" s="556">
        <f t="shared" si="72"/>
        <v>0</v>
      </c>
      <c r="T571" s="556">
        <f t="shared" si="73"/>
        <v>0</v>
      </c>
      <c r="U571" s="556">
        <f t="shared" si="74"/>
        <v>0</v>
      </c>
      <c r="V571" s="395"/>
      <c r="W571" s="395"/>
      <c r="X571" s="395"/>
      <c r="Y571" s="395"/>
      <c r="AA571" s="102"/>
      <c r="BA571" s="553"/>
    </row>
    <row r="572" spans="2:53" ht="18" customHeight="1" x14ac:dyDescent="0.35">
      <c r="B572" s="80"/>
      <c r="C572" s="119"/>
      <c r="D572" s="119"/>
      <c r="E572" s="202"/>
      <c r="F572" s="119"/>
      <c r="G572" s="120"/>
      <c r="H572" s="41"/>
      <c r="I572" s="41"/>
      <c r="J572" s="138"/>
      <c r="K572" s="291">
        <f t="shared" si="70"/>
        <v>0</v>
      </c>
      <c r="L572" s="327">
        <v>0</v>
      </c>
      <c r="M572" s="292">
        <f t="shared" si="69"/>
        <v>0</v>
      </c>
      <c r="N572" s="370"/>
      <c r="O572" s="150"/>
      <c r="P572" s="240"/>
      <c r="Q572" s="568"/>
      <c r="R572" s="556">
        <f t="shared" si="71"/>
        <v>0</v>
      </c>
      <c r="S572" s="556">
        <f t="shared" si="72"/>
        <v>0</v>
      </c>
      <c r="T572" s="556">
        <f t="shared" si="73"/>
        <v>0</v>
      </c>
      <c r="U572" s="556">
        <f t="shared" si="74"/>
        <v>0</v>
      </c>
      <c r="V572" s="395"/>
      <c r="W572" s="395"/>
      <c r="X572" s="395"/>
      <c r="Y572" s="395"/>
      <c r="AA572" s="102"/>
      <c r="BA572" s="553"/>
    </row>
    <row r="573" spans="2:53" ht="18" customHeight="1" x14ac:dyDescent="0.35">
      <c r="B573" s="80"/>
      <c r="C573" s="119"/>
      <c r="D573" s="119"/>
      <c r="E573" s="202"/>
      <c r="F573" s="119"/>
      <c r="G573" s="120"/>
      <c r="H573" s="41"/>
      <c r="I573" s="41"/>
      <c r="J573" s="138"/>
      <c r="K573" s="291">
        <f t="shared" si="70"/>
        <v>0</v>
      </c>
      <c r="L573" s="327">
        <v>0</v>
      </c>
      <c r="M573" s="292">
        <f t="shared" si="69"/>
        <v>0</v>
      </c>
      <c r="N573" s="370"/>
      <c r="O573" s="150"/>
      <c r="P573" s="240"/>
      <c r="Q573" s="568"/>
      <c r="R573" s="556">
        <f t="shared" si="71"/>
        <v>0</v>
      </c>
      <c r="S573" s="556">
        <f t="shared" si="72"/>
        <v>0</v>
      </c>
      <c r="T573" s="556">
        <f t="shared" si="73"/>
        <v>0</v>
      </c>
      <c r="U573" s="556">
        <f t="shared" si="74"/>
        <v>0</v>
      </c>
      <c r="V573" s="395"/>
      <c r="W573" s="395"/>
      <c r="X573" s="395"/>
      <c r="Y573" s="395"/>
      <c r="AA573" s="102"/>
      <c r="BA573" s="553"/>
    </row>
    <row r="574" spans="2:53" ht="18" customHeight="1" x14ac:dyDescent="0.35">
      <c r="B574" s="80"/>
      <c r="C574" s="119"/>
      <c r="D574" s="119"/>
      <c r="E574" s="202"/>
      <c r="F574" s="119"/>
      <c r="G574" s="120"/>
      <c r="H574" s="41"/>
      <c r="I574" s="41"/>
      <c r="J574" s="138"/>
      <c r="K574" s="291">
        <f t="shared" si="70"/>
        <v>0</v>
      </c>
      <c r="L574" s="327">
        <v>0</v>
      </c>
      <c r="M574" s="292">
        <f t="shared" si="69"/>
        <v>0</v>
      </c>
      <c r="N574" s="370"/>
      <c r="O574" s="150"/>
      <c r="P574" s="240"/>
      <c r="Q574" s="568"/>
      <c r="R574" s="556">
        <f t="shared" si="71"/>
        <v>0</v>
      </c>
      <c r="S574" s="556">
        <f t="shared" si="72"/>
        <v>0</v>
      </c>
      <c r="T574" s="556">
        <f t="shared" si="73"/>
        <v>0</v>
      </c>
      <c r="U574" s="556">
        <f t="shared" si="74"/>
        <v>0</v>
      </c>
      <c r="V574" s="395"/>
      <c r="W574" s="395"/>
      <c r="X574" s="395"/>
      <c r="Y574" s="395"/>
      <c r="AA574" s="102"/>
      <c r="BA574" s="553"/>
    </row>
    <row r="575" spans="2:53" ht="18" customHeight="1" x14ac:dyDescent="0.35">
      <c r="B575" s="80"/>
      <c r="C575" s="119"/>
      <c r="D575" s="119"/>
      <c r="E575" s="202"/>
      <c r="F575" s="119"/>
      <c r="G575" s="120"/>
      <c r="H575" s="41"/>
      <c r="I575" s="41"/>
      <c r="J575" s="138"/>
      <c r="K575" s="291">
        <f t="shared" si="70"/>
        <v>0</v>
      </c>
      <c r="L575" s="327">
        <v>0</v>
      </c>
      <c r="M575" s="292">
        <f t="shared" si="69"/>
        <v>0</v>
      </c>
      <c r="N575" s="370"/>
      <c r="O575" s="150"/>
      <c r="P575" s="240"/>
      <c r="Q575" s="568"/>
      <c r="R575" s="556">
        <f t="shared" si="71"/>
        <v>0</v>
      </c>
      <c r="S575" s="556">
        <f t="shared" si="72"/>
        <v>0</v>
      </c>
      <c r="T575" s="556">
        <f t="shared" si="73"/>
        <v>0</v>
      </c>
      <c r="U575" s="556">
        <f t="shared" si="74"/>
        <v>0</v>
      </c>
      <c r="V575" s="395"/>
      <c r="W575" s="395"/>
      <c r="X575" s="395"/>
      <c r="Y575" s="395"/>
      <c r="AA575" s="102"/>
      <c r="BA575" s="553"/>
    </row>
    <row r="576" spans="2:53" ht="18" customHeight="1" x14ac:dyDescent="0.35">
      <c r="B576" s="80"/>
      <c r="C576" s="119"/>
      <c r="D576" s="119"/>
      <c r="E576" s="202"/>
      <c r="F576" s="119"/>
      <c r="G576" s="120"/>
      <c r="H576" s="41"/>
      <c r="I576" s="41"/>
      <c r="J576" s="138"/>
      <c r="K576" s="291">
        <f t="shared" si="70"/>
        <v>0</v>
      </c>
      <c r="L576" s="327">
        <v>0</v>
      </c>
      <c r="M576" s="292">
        <f t="shared" si="69"/>
        <v>0</v>
      </c>
      <c r="N576" s="370"/>
      <c r="O576" s="150"/>
      <c r="P576" s="240"/>
      <c r="Q576" s="568"/>
      <c r="R576" s="556">
        <f t="shared" si="71"/>
        <v>0</v>
      </c>
      <c r="S576" s="556">
        <f t="shared" si="72"/>
        <v>0</v>
      </c>
      <c r="T576" s="556">
        <f t="shared" si="73"/>
        <v>0</v>
      </c>
      <c r="U576" s="556">
        <f t="shared" si="74"/>
        <v>0</v>
      </c>
      <c r="V576" s="395"/>
      <c r="W576" s="395"/>
      <c r="X576" s="395"/>
      <c r="Y576" s="395"/>
      <c r="AA576" s="102"/>
      <c r="BA576" s="553"/>
    </row>
    <row r="577" spans="2:53" ht="18" customHeight="1" x14ac:dyDescent="0.35">
      <c r="B577" s="80"/>
      <c r="C577" s="119"/>
      <c r="D577" s="119"/>
      <c r="E577" s="202"/>
      <c r="F577" s="119"/>
      <c r="G577" s="120"/>
      <c r="H577" s="41"/>
      <c r="I577" s="41"/>
      <c r="J577" s="138"/>
      <c r="K577" s="291">
        <f t="shared" si="70"/>
        <v>0</v>
      </c>
      <c r="L577" s="327">
        <v>0</v>
      </c>
      <c r="M577" s="292">
        <f t="shared" si="69"/>
        <v>0</v>
      </c>
      <c r="N577" s="370"/>
      <c r="O577" s="150"/>
      <c r="P577" s="240"/>
      <c r="Q577" s="568"/>
      <c r="R577" s="556">
        <f t="shared" si="71"/>
        <v>0</v>
      </c>
      <c r="S577" s="556">
        <f t="shared" si="72"/>
        <v>0</v>
      </c>
      <c r="T577" s="556">
        <f t="shared" si="73"/>
        <v>0</v>
      </c>
      <c r="U577" s="556">
        <f t="shared" si="74"/>
        <v>0</v>
      </c>
      <c r="V577" s="395"/>
      <c r="W577" s="395"/>
      <c r="X577" s="395"/>
      <c r="Y577" s="395"/>
      <c r="AA577" s="102"/>
      <c r="BA577" s="553"/>
    </row>
    <row r="578" spans="2:53" ht="18" customHeight="1" x14ac:dyDescent="0.35">
      <c r="B578" s="80"/>
      <c r="C578" s="119"/>
      <c r="D578" s="119"/>
      <c r="E578" s="202"/>
      <c r="F578" s="119"/>
      <c r="G578" s="120"/>
      <c r="H578" s="41"/>
      <c r="I578" s="41"/>
      <c r="J578" s="138"/>
      <c r="K578" s="291">
        <f t="shared" si="70"/>
        <v>0</v>
      </c>
      <c r="L578" s="327">
        <v>0</v>
      </c>
      <c r="M578" s="292">
        <f t="shared" si="69"/>
        <v>0</v>
      </c>
      <c r="N578" s="370"/>
      <c r="O578" s="150"/>
      <c r="P578" s="240"/>
      <c r="Q578" s="568"/>
      <c r="R578" s="556">
        <f t="shared" si="71"/>
        <v>0</v>
      </c>
      <c r="S578" s="556">
        <f t="shared" si="72"/>
        <v>0</v>
      </c>
      <c r="T578" s="556">
        <f t="shared" si="73"/>
        <v>0</v>
      </c>
      <c r="U578" s="556">
        <f t="shared" si="74"/>
        <v>0</v>
      </c>
      <c r="V578" s="395"/>
      <c r="W578" s="395"/>
      <c r="X578" s="395"/>
      <c r="Y578" s="395"/>
      <c r="AA578" s="102"/>
      <c r="BA578" s="553"/>
    </row>
    <row r="579" spans="2:53" ht="18" customHeight="1" x14ac:dyDescent="0.35">
      <c r="B579" s="80"/>
      <c r="C579" s="119"/>
      <c r="D579" s="119"/>
      <c r="E579" s="202"/>
      <c r="F579" s="119"/>
      <c r="G579" s="120"/>
      <c r="H579" s="41"/>
      <c r="I579" s="41"/>
      <c r="J579" s="138"/>
      <c r="K579" s="291">
        <f t="shared" si="70"/>
        <v>0</v>
      </c>
      <c r="L579" s="327">
        <v>0</v>
      </c>
      <c r="M579" s="292">
        <f t="shared" si="69"/>
        <v>0</v>
      </c>
      <c r="N579" s="370"/>
      <c r="O579" s="150"/>
      <c r="P579" s="240"/>
      <c r="Q579" s="568"/>
      <c r="R579" s="556">
        <f t="shared" si="71"/>
        <v>0</v>
      </c>
      <c r="S579" s="556">
        <f t="shared" si="72"/>
        <v>0</v>
      </c>
      <c r="T579" s="556">
        <f t="shared" si="73"/>
        <v>0</v>
      </c>
      <c r="U579" s="556">
        <f t="shared" si="74"/>
        <v>0</v>
      </c>
      <c r="V579" s="395"/>
      <c r="W579" s="395"/>
      <c r="X579" s="395"/>
      <c r="Y579" s="395"/>
      <c r="AA579" s="102"/>
      <c r="BA579" s="553"/>
    </row>
    <row r="580" spans="2:53" ht="18" customHeight="1" x14ac:dyDescent="0.35">
      <c r="B580" s="80"/>
      <c r="C580" s="119"/>
      <c r="D580" s="119"/>
      <c r="E580" s="202"/>
      <c r="F580" s="119"/>
      <c r="G580" s="120"/>
      <c r="H580" s="41"/>
      <c r="I580" s="41"/>
      <c r="J580" s="138"/>
      <c r="K580" s="291">
        <f t="shared" si="70"/>
        <v>0</v>
      </c>
      <c r="L580" s="327">
        <v>0</v>
      </c>
      <c r="M580" s="292">
        <f t="shared" si="69"/>
        <v>0</v>
      </c>
      <c r="N580" s="370"/>
      <c r="O580" s="150"/>
      <c r="P580" s="240"/>
      <c r="Q580" s="568"/>
      <c r="R580" s="556">
        <f t="shared" si="71"/>
        <v>0</v>
      </c>
      <c r="S580" s="556">
        <f t="shared" si="72"/>
        <v>0</v>
      </c>
      <c r="T580" s="556">
        <f t="shared" si="73"/>
        <v>0</v>
      </c>
      <c r="U580" s="556">
        <f t="shared" si="74"/>
        <v>0</v>
      </c>
      <c r="V580" s="395"/>
      <c r="W580" s="395"/>
      <c r="X580" s="395"/>
      <c r="Y580" s="395"/>
      <c r="AA580" s="102"/>
      <c r="BA580" s="553"/>
    </row>
    <row r="581" spans="2:53" ht="18" customHeight="1" x14ac:dyDescent="0.35">
      <c r="B581" s="80"/>
      <c r="C581" s="119"/>
      <c r="D581" s="119"/>
      <c r="E581" s="202"/>
      <c r="F581" s="119"/>
      <c r="G581" s="120"/>
      <c r="H581" s="41"/>
      <c r="I581" s="41"/>
      <c r="J581" s="138"/>
      <c r="K581" s="291">
        <f t="shared" si="70"/>
        <v>0</v>
      </c>
      <c r="L581" s="327">
        <v>0</v>
      </c>
      <c r="M581" s="292">
        <f t="shared" si="69"/>
        <v>0</v>
      </c>
      <c r="N581" s="370"/>
      <c r="O581" s="150"/>
      <c r="P581" s="240"/>
      <c r="Q581" s="568"/>
      <c r="R581" s="556">
        <f t="shared" si="71"/>
        <v>0</v>
      </c>
      <c r="S581" s="556">
        <f t="shared" si="72"/>
        <v>0</v>
      </c>
      <c r="T581" s="556">
        <f t="shared" si="73"/>
        <v>0</v>
      </c>
      <c r="U581" s="556">
        <f t="shared" si="74"/>
        <v>0</v>
      </c>
      <c r="V581" s="395"/>
      <c r="W581" s="395"/>
      <c r="X581" s="395"/>
      <c r="Y581" s="395"/>
      <c r="AA581" s="102"/>
      <c r="BA581" s="553"/>
    </row>
    <row r="582" spans="2:53" ht="18" customHeight="1" x14ac:dyDescent="0.35">
      <c r="B582" s="80"/>
      <c r="C582" s="119"/>
      <c r="D582" s="119"/>
      <c r="E582" s="202"/>
      <c r="F582" s="119"/>
      <c r="G582" s="120"/>
      <c r="H582" s="41"/>
      <c r="I582" s="41"/>
      <c r="J582" s="138"/>
      <c r="K582" s="291">
        <f t="shared" si="70"/>
        <v>0</v>
      </c>
      <c r="L582" s="327">
        <v>0</v>
      </c>
      <c r="M582" s="292">
        <f t="shared" si="69"/>
        <v>0</v>
      </c>
      <c r="N582" s="370"/>
      <c r="O582" s="150"/>
      <c r="P582" s="240"/>
      <c r="Q582" s="568"/>
      <c r="R582" s="556">
        <f t="shared" si="71"/>
        <v>0</v>
      </c>
      <c r="S582" s="556">
        <f t="shared" si="72"/>
        <v>0</v>
      </c>
      <c r="T582" s="556">
        <f t="shared" si="73"/>
        <v>0</v>
      </c>
      <c r="U582" s="556">
        <f t="shared" si="74"/>
        <v>0</v>
      </c>
      <c r="V582" s="395"/>
      <c r="W582" s="395"/>
      <c r="X582" s="395"/>
      <c r="Y582" s="395"/>
      <c r="AA582" s="102"/>
      <c r="BA582" s="553"/>
    </row>
    <row r="583" spans="2:53" ht="18" customHeight="1" x14ac:dyDescent="0.35">
      <c r="B583" s="80"/>
      <c r="C583" s="119"/>
      <c r="D583" s="119"/>
      <c r="E583" s="202"/>
      <c r="F583" s="119"/>
      <c r="G583" s="120"/>
      <c r="H583" s="41"/>
      <c r="I583" s="41"/>
      <c r="J583" s="138"/>
      <c r="K583" s="291">
        <f t="shared" si="70"/>
        <v>0</v>
      </c>
      <c r="L583" s="327">
        <v>0</v>
      </c>
      <c r="M583" s="292">
        <f t="shared" si="69"/>
        <v>0</v>
      </c>
      <c r="N583" s="370"/>
      <c r="O583" s="150"/>
      <c r="P583" s="240"/>
      <c r="Q583" s="568"/>
      <c r="R583" s="556">
        <f t="shared" si="71"/>
        <v>0</v>
      </c>
      <c r="S583" s="556">
        <f t="shared" si="72"/>
        <v>0</v>
      </c>
      <c r="T583" s="556">
        <f t="shared" si="73"/>
        <v>0</v>
      </c>
      <c r="U583" s="556">
        <f t="shared" si="74"/>
        <v>0</v>
      </c>
      <c r="V583" s="395"/>
      <c r="W583" s="395"/>
      <c r="X583" s="395"/>
      <c r="Y583" s="395"/>
      <c r="AA583" s="102"/>
      <c r="BA583" s="553"/>
    </row>
    <row r="584" spans="2:53" ht="18" customHeight="1" x14ac:dyDescent="0.35">
      <c r="B584" s="80"/>
      <c r="C584" s="119"/>
      <c r="D584" s="119"/>
      <c r="E584" s="202"/>
      <c r="F584" s="119"/>
      <c r="G584" s="120"/>
      <c r="H584" s="41"/>
      <c r="I584" s="41"/>
      <c r="J584" s="138"/>
      <c r="K584" s="291">
        <f t="shared" si="70"/>
        <v>0</v>
      </c>
      <c r="L584" s="327">
        <v>0</v>
      </c>
      <c r="M584" s="292">
        <f t="shared" si="69"/>
        <v>0</v>
      </c>
      <c r="N584" s="370"/>
      <c r="O584" s="150"/>
      <c r="P584" s="240"/>
      <c r="Q584" s="568"/>
      <c r="R584" s="556">
        <f t="shared" si="71"/>
        <v>0</v>
      </c>
      <c r="S584" s="556">
        <f t="shared" si="72"/>
        <v>0</v>
      </c>
      <c r="T584" s="556">
        <f t="shared" si="73"/>
        <v>0</v>
      </c>
      <c r="U584" s="556">
        <f t="shared" si="74"/>
        <v>0</v>
      </c>
      <c r="V584" s="395"/>
      <c r="W584" s="395"/>
      <c r="X584" s="395"/>
      <c r="Y584" s="395"/>
      <c r="AA584" s="102"/>
      <c r="BA584" s="553"/>
    </row>
    <row r="585" spans="2:53" ht="18" customHeight="1" x14ac:dyDescent="0.35">
      <c r="B585" s="80"/>
      <c r="C585" s="119"/>
      <c r="D585" s="119"/>
      <c r="E585" s="202"/>
      <c r="F585" s="119"/>
      <c r="G585" s="120"/>
      <c r="H585" s="41"/>
      <c r="I585" s="41"/>
      <c r="J585" s="138"/>
      <c r="K585" s="291">
        <f t="shared" si="70"/>
        <v>0</v>
      </c>
      <c r="L585" s="327">
        <v>0</v>
      </c>
      <c r="M585" s="292">
        <f t="shared" si="69"/>
        <v>0</v>
      </c>
      <c r="N585" s="370"/>
      <c r="O585" s="150"/>
      <c r="P585" s="240"/>
      <c r="Q585" s="568"/>
      <c r="R585" s="556">
        <f t="shared" si="71"/>
        <v>0</v>
      </c>
      <c r="S585" s="556">
        <f t="shared" si="72"/>
        <v>0</v>
      </c>
      <c r="T585" s="556">
        <f t="shared" si="73"/>
        <v>0</v>
      </c>
      <c r="U585" s="556">
        <f t="shared" si="74"/>
        <v>0</v>
      </c>
      <c r="V585" s="395"/>
      <c r="W585" s="395"/>
      <c r="X585" s="395"/>
      <c r="Y585" s="395"/>
      <c r="AA585" s="102"/>
      <c r="BA585" s="553"/>
    </row>
    <row r="586" spans="2:53" ht="18" customHeight="1" x14ac:dyDescent="0.35">
      <c r="B586" s="80"/>
      <c r="C586" s="119"/>
      <c r="D586" s="119"/>
      <c r="E586" s="202"/>
      <c r="F586" s="119"/>
      <c r="G586" s="120"/>
      <c r="H586" s="41"/>
      <c r="I586" s="41"/>
      <c r="J586" s="138"/>
      <c r="K586" s="291">
        <f t="shared" si="70"/>
        <v>0</v>
      </c>
      <c r="L586" s="327">
        <v>0</v>
      </c>
      <c r="M586" s="292">
        <f t="shared" si="69"/>
        <v>0</v>
      </c>
      <c r="N586" s="370"/>
      <c r="O586" s="150"/>
      <c r="P586" s="240"/>
      <c r="Q586" s="568"/>
      <c r="R586" s="556">
        <f t="shared" si="71"/>
        <v>0</v>
      </c>
      <c r="S586" s="556">
        <f t="shared" si="72"/>
        <v>0</v>
      </c>
      <c r="T586" s="556">
        <f t="shared" si="73"/>
        <v>0</v>
      </c>
      <c r="U586" s="556">
        <f t="shared" si="74"/>
        <v>0</v>
      </c>
      <c r="V586" s="395"/>
      <c r="W586" s="395"/>
      <c r="X586" s="395"/>
      <c r="Y586" s="395"/>
      <c r="AA586" s="102"/>
      <c r="BA586" s="553"/>
    </row>
    <row r="587" spans="2:53" ht="18" customHeight="1" x14ac:dyDescent="0.35">
      <c r="B587" s="80"/>
      <c r="C587" s="119"/>
      <c r="D587" s="119"/>
      <c r="E587" s="202"/>
      <c r="F587" s="119"/>
      <c r="G587" s="120"/>
      <c r="H587" s="41"/>
      <c r="I587" s="41"/>
      <c r="J587" s="138"/>
      <c r="K587" s="291">
        <f t="shared" si="70"/>
        <v>0</v>
      </c>
      <c r="L587" s="327">
        <v>0</v>
      </c>
      <c r="M587" s="292">
        <f t="shared" si="69"/>
        <v>0</v>
      </c>
      <c r="N587" s="370"/>
      <c r="O587" s="150"/>
      <c r="P587" s="240"/>
      <c r="Q587" s="568"/>
      <c r="R587" s="556">
        <f t="shared" si="71"/>
        <v>0</v>
      </c>
      <c r="S587" s="556">
        <f t="shared" si="72"/>
        <v>0</v>
      </c>
      <c r="T587" s="556">
        <f t="shared" si="73"/>
        <v>0</v>
      </c>
      <c r="U587" s="556">
        <f t="shared" si="74"/>
        <v>0</v>
      </c>
      <c r="V587" s="395"/>
      <c r="W587" s="395"/>
      <c r="X587" s="395"/>
      <c r="Y587" s="395"/>
      <c r="AA587" s="102"/>
      <c r="BA587" s="553"/>
    </row>
    <row r="588" spans="2:53" ht="18" customHeight="1" x14ac:dyDescent="0.35">
      <c r="B588" s="80"/>
      <c r="C588" s="119"/>
      <c r="D588" s="119"/>
      <c r="E588" s="202"/>
      <c r="F588" s="119"/>
      <c r="G588" s="120"/>
      <c r="H588" s="41"/>
      <c r="I588" s="41"/>
      <c r="J588" s="138"/>
      <c r="K588" s="291">
        <f t="shared" si="70"/>
        <v>0</v>
      </c>
      <c r="L588" s="327">
        <v>0</v>
      </c>
      <c r="M588" s="292">
        <f t="shared" si="69"/>
        <v>0</v>
      </c>
      <c r="N588" s="370"/>
      <c r="O588" s="150"/>
      <c r="P588" s="240"/>
      <c r="Q588" s="568"/>
      <c r="R588" s="556">
        <f t="shared" si="71"/>
        <v>0</v>
      </c>
      <c r="S588" s="556">
        <f t="shared" si="72"/>
        <v>0</v>
      </c>
      <c r="T588" s="556">
        <f t="shared" si="73"/>
        <v>0</v>
      </c>
      <c r="U588" s="556">
        <f t="shared" si="74"/>
        <v>0</v>
      </c>
      <c r="V588" s="395"/>
      <c r="W588" s="395"/>
      <c r="X588" s="395"/>
      <c r="Y588" s="395"/>
      <c r="AA588" s="102"/>
      <c r="BA588" s="553"/>
    </row>
    <row r="589" spans="2:53" ht="18" customHeight="1" x14ac:dyDescent="0.35">
      <c r="B589" s="80"/>
      <c r="C589" s="119"/>
      <c r="D589" s="119"/>
      <c r="E589" s="202"/>
      <c r="F589" s="119"/>
      <c r="G589" s="120"/>
      <c r="H589" s="41"/>
      <c r="I589" s="41"/>
      <c r="J589" s="138"/>
      <c r="K589" s="291">
        <f t="shared" si="70"/>
        <v>0</v>
      </c>
      <c r="L589" s="327">
        <v>0</v>
      </c>
      <c r="M589" s="292">
        <f t="shared" si="69"/>
        <v>0</v>
      </c>
      <c r="N589" s="370"/>
      <c r="O589" s="150"/>
      <c r="P589" s="240"/>
      <c r="Q589" s="568"/>
      <c r="R589" s="556">
        <f t="shared" si="71"/>
        <v>0</v>
      </c>
      <c r="S589" s="556">
        <f t="shared" si="72"/>
        <v>0</v>
      </c>
      <c r="T589" s="556">
        <f t="shared" si="73"/>
        <v>0</v>
      </c>
      <c r="U589" s="556">
        <f t="shared" si="74"/>
        <v>0</v>
      </c>
      <c r="V589" s="395"/>
      <c r="W589" s="395"/>
      <c r="X589" s="395"/>
      <c r="Y589" s="395"/>
      <c r="AA589" s="102"/>
      <c r="BA589" s="553"/>
    </row>
    <row r="590" spans="2:53" ht="18" customHeight="1" x14ac:dyDescent="0.35">
      <c r="B590" s="80"/>
      <c r="C590" s="119"/>
      <c r="D590" s="119"/>
      <c r="E590" s="202"/>
      <c r="F590" s="119"/>
      <c r="G590" s="120"/>
      <c r="H590" s="41"/>
      <c r="I590" s="41"/>
      <c r="J590" s="138"/>
      <c r="K590" s="291">
        <f t="shared" si="70"/>
        <v>0</v>
      </c>
      <c r="L590" s="327">
        <v>0</v>
      </c>
      <c r="M590" s="292">
        <f t="shared" si="69"/>
        <v>0</v>
      </c>
      <c r="N590" s="370"/>
      <c r="O590" s="150"/>
      <c r="P590" s="240"/>
      <c r="Q590" s="568"/>
      <c r="R590" s="556">
        <f t="shared" si="71"/>
        <v>0</v>
      </c>
      <c r="S590" s="556">
        <f t="shared" si="72"/>
        <v>0</v>
      </c>
      <c r="T590" s="556">
        <f t="shared" si="73"/>
        <v>0</v>
      </c>
      <c r="U590" s="556">
        <f t="shared" si="74"/>
        <v>0</v>
      </c>
      <c r="V590" s="395"/>
      <c r="W590" s="395"/>
      <c r="X590" s="395"/>
      <c r="Y590" s="395"/>
      <c r="AA590" s="102"/>
      <c r="BA590" s="553"/>
    </row>
    <row r="591" spans="2:53" ht="18" customHeight="1" x14ac:dyDescent="0.35">
      <c r="B591" s="80"/>
      <c r="C591" s="119"/>
      <c r="D591" s="119"/>
      <c r="E591" s="202"/>
      <c r="F591" s="119"/>
      <c r="G591" s="120"/>
      <c r="H591" s="41"/>
      <c r="I591" s="41"/>
      <c r="J591" s="138"/>
      <c r="K591" s="291">
        <f t="shared" si="70"/>
        <v>0</v>
      </c>
      <c r="L591" s="327">
        <v>0</v>
      </c>
      <c r="M591" s="292">
        <f t="shared" si="69"/>
        <v>0</v>
      </c>
      <c r="N591" s="370"/>
      <c r="O591" s="150"/>
      <c r="P591" s="240"/>
      <c r="Q591" s="568"/>
      <c r="R591" s="556">
        <f t="shared" si="71"/>
        <v>0</v>
      </c>
      <c r="S591" s="556">
        <f t="shared" si="72"/>
        <v>0</v>
      </c>
      <c r="T591" s="556">
        <f t="shared" si="73"/>
        <v>0</v>
      </c>
      <c r="U591" s="556">
        <f t="shared" si="74"/>
        <v>0</v>
      </c>
      <c r="V591" s="395"/>
      <c r="W591" s="395"/>
      <c r="X591" s="395"/>
      <c r="Y591" s="395"/>
      <c r="AA591" s="102"/>
      <c r="BA591" s="553"/>
    </row>
    <row r="592" spans="2:53" ht="18" customHeight="1" x14ac:dyDescent="0.35">
      <c r="B592" s="80"/>
      <c r="C592" s="119"/>
      <c r="D592" s="119"/>
      <c r="E592" s="202"/>
      <c r="F592" s="119"/>
      <c r="G592" s="120"/>
      <c r="H592" s="41"/>
      <c r="I592" s="41"/>
      <c r="J592" s="138"/>
      <c r="K592" s="291">
        <f t="shared" si="70"/>
        <v>0</v>
      </c>
      <c r="L592" s="327">
        <v>0</v>
      </c>
      <c r="M592" s="292">
        <f t="shared" si="69"/>
        <v>0</v>
      </c>
      <c r="N592" s="370"/>
      <c r="O592" s="150"/>
      <c r="P592" s="240"/>
      <c r="Q592" s="568"/>
      <c r="R592" s="556">
        <f t="shared" si="71"/>
        <v>0</v>
      </c>
      <c r="S592" s="556">
        <f t="shared" si="72"/>
        <v>0</v>
      </c>
      <c r="T592" s="556">
        <f t="shared" si="73"/>
        <v>0</v>
      </c>
      <c r="U592" s="556">
        <f t="shared" si="74"/>
        <v>0</v>
      </c>
      <c r="V592" s="395"/>
      <c r="W592" s="395"/>
      <c r="X592" s="395"/>
      <c r="Y592" s="395"/>
      <c r="AA592" s="102"/>
      <c r="BA592" s="553"/>
    </row>
    <row r="593" spans="2:53" ht="18" customHeight="1" x14ac:dyDescent="0.35">
      <c r="B593" s="80"/>
      <c r="C593" s="119"/>
      <c r="D593" s="119"/>
      <c r="E593" s="202"/>
      <c r="F593" s="119"/>
      <c r="G593" s="120"/>
      <c r="H593" s="41"/>
      <c r="I593" s="41"/>
      <c r="J593" s="138"/>
      <c r="K593" s="291">
        <f t="shared" si="70"/>
        <v>0</v>
      </c>
      <c r="L593" s="327">
        <v>0</v>
      </c>
      <c r="M593" s="292">
        <f t="shared" si="69"/>
        <v>0</v>
      </c>
      <c r="N593" s="370"/>
      <c r="O593" s="150"/>
      <c r="P593" s="240"/>
      <c r="Q593" s="568"/>
      <c r="R593" s="556">
        <f t="shared" si="71"/>
        <v>0</v>
      </c>
      <c r="S593" s="556">
        <f t="shared" si="72"/>
        <v>0</v>
      </c>
      <c r="T593" s="556">
        <f t="shared" si="73"/>
        <v>0</v>
      </c>
      <c r="U593" s="556">
        <f t="shared" si="74"/>
        <v>0</v>
      </c>
      <c r="V593" s="395"/>
      <c r="W593" s="395"/>
      <c r="X593" s="395"/>
      <c r="Y593" s="395"/>
      <c r="AA593" s="102"/>
      <c r="BA593" s="553"/>
    </row>
    <row r="594" spans="2:53" ht="18" customHeight="1" x14ac:dyDescent="0.35">
      <c r="B594" s="80"/>
      <c r="C594" s="119"/>
      <c r="D594" s="119"/>
      <c r="E594" s="202"/>
      <c r="F594" s="119"/>
      <c r="G594" s="120"/>
      <c r="H594" s="41"/>
      <c r="I594" s="41"/>
      <c r="J594" s="138"/>
      <c r="K594" s="291">
        <f t="shared" si="70"/>
        <v>0</v>
      </c>
      <c r="L594" s="327">
        <v>0</v>
      </c>
      <c r="M594" s="292">
        <f t="shared" si="69"/>
        <v>0</v>
      </c>
      <c r="N594" s="370"/>
      <c r="O594" s="150"/>
      <c r="P594" s="240"/>
      <c r="Q594" s="568"/>
      <c r="R594" s="556">
        <f t="shared" si="71"/>
        <v>0</v>
      </c>
      <c r="S594" s="556">
        <f t="shared" si="72"/>
        <v>0</v>
      </c>
      <c r="T594" s="556">
        <f t="shared" si="73"/>
        <v>0</v>
      </c>
      <c r="U594" s="556">
        <f t="shared" si="74"/>
        <v>0</v>
      </c>
      <c r="V594" s="395"/>
      <c r="W594" s="395"/>
      <c r="X594" s="395"/>
      <c r="Y594" s="395"/>
      <c r="AA594" s="102"/>
      <c r="BA594" s="553"/>
    </row>
    <row r="595" spans="2:53" ht="18" customHeight="1" x14ac:dyDescent="0.35">
      <c r="B595" s="80"/>
      <c r="C595" s="119"/>
      <c r="D595" s="119"/>
      <c r="E595" s="202"/>
      <c r="F595" s="119"/>
      <c r="G595" s="120"/>
      <c r="H595" s="41"/>
      <c r="I595" s="41"/>
      <c r="J595" s="138"/>
      <c r="K595" s="291">
        <f t="shared" si="70"/>
        <v>0</v>
      </c>
      <c r="L595" s="327">
        <v>0</v>
      </c>
      <c r="M595" s="292">
        <f t="shared" si="69"/>
        <v>0</v>
      </c>
      <c r="N595" s="370"/>
      <c r="O595" s="150"/>
      <c r="P595" s="240"/>
      <c r="Q595" s="568"/>
      <c r="R595" s="556">
        <f t="shared" si="71"/>
        <v>0</v>
      </c>
      <c r="S595" s="556">
        <f t="shared" si="72"/>
        <v>0</v>
      </c>
      <c r="T595" s="556">
        <f t="shared" si="73"/>
        <v>0</v>
      </c>
      <c r="U595" s="556">
        <f t="shared" si="74"/>
        <v>0</v>
      </c>
      <c r="V595" s="395"/>
      <c r="W595" s="395"/>
      <c r="X595" s="395"/>
      <c r="Y595" s="395"/>
      <c r="AA595" s="102"/>
      <c r="BA595" s="553"/>
    </row>
    <row r="596" spans="2:53" ht="18" customHeight="1" x14ac:dyDescent="0.35">
      <c r="B596" s="80"/>
      <c r="C596" s="119"/>
      <c r="D596" s="119"/>
      <c r="E596" s="202"/>
      <c r="F596" s="119"/>
      <c r="G596" s="120"/>
      <c r="H596" s="41"/>
      <c r="I596" s="41"/>
      <c r="J596" s="138"/>
      <c r="K596" s="291">
        <f t="shared" si="70"/>
        <v>0</v>
      </c>
      <c r="L596" s="327">
        <v>0</v>
      </c>
      <c r="M596" s="292">
        <f t="shared" si="69"/>
        <v>0</v>
      </c>
      <c r="N596" s="370"/>
      <c r="O596" s="150"/>
      <c r="P596" s="240"/>
      <c r="Q596" s="568"/>
      <c r="R596" s="556">
        <f t="shared" si="71"/>
        <v>0</v>
      </c>
      <c r="S596" s="556">
        <f t="shared" si="72"/>
        <v>0</v>
      </c>
      <c r="T596" s="556">
        <f t="shared" si="73"/>
        <v>0</v>
      </c>
      <c r="U596" s="556">
        <f t="shared" si="74"/>
        <v>0</v>
      </c>
      <c r="V596" s="395"/>
      <c r="W596" s="395"/>
      <c r="X596" s="395"/>
      <c r="Y596" s="395"/>
      <c r="AA596" s="102"/>
      <c r="BA596" s="553"/>
    </row>
    <row r="597" spans="2:53" ht="18" customHeight="1" x14ac:dyDescent="0.35">
      <c r="B597" s="80"/>
      <c r="C597" s="119"/>
      <c r="D597" s="119"/>
      <c r="E597" s="202"/>
      <c r="F597" s="119"/>
      <c r="G597" s="120"/>
      <c r="H597" s="41"/>
      <c r="I597" s="41"/>
      <c r="J597" s="138"/>
      <c r="K597" s="291">
        <f t="shared" si="70"/>
        <v>0</v>
      </c>
      <c r="L597" s="327">
        <v>0</v>
      </c>
      <c r="M597" s="292">
        <f t="shared" si="69"/>
        <v>0</v>
      </c>
      <c r="N597" s="370"/>
      <c r="O597" s="150"/>
      <c r="P597" s="240"/>
      <c r="Q597" s="568"/>
      <c r="R597" s="556">
        <f t="shared" si="71"/>
        <v>0</v>
      </c>
      <c r="S597" s="556">
        <f t="shared" si="72"/>
        <v>0</v>
      </c>
      <c r="T597" s="556">
        <f t="shared" si="73"/>
        <v>0</v>
      </c>
      <c r="U597" s="556">
        <f t="shared" si="74"/>
        <v>0</v>
      </c>
      <c r="V597" s="395"/>
      <c r="W597" s="395"/>
      <c r="X597" s="395"/>
      <c r="Y597" s="395"/>
      <c r="AA597" s="102"/>
      <c r="BA597" s="553"/>
    </row>
    <row r="598" spans="2:53" ht="18" customHeight="1" x14ac:dyDescent="0.35">
      <c r="B598" s="80"/>
      <c r="C598" s="119"/>
      <c r="D598" s="119"/>
      <c r="E598" s="202"/>
      <c r="F598" s="119"/>
      <c r="G598" s="120"/>
      <c r="H598" s="41"/>
      <c r="I598" s="41"/>
      <c r="J598" s="138"/>
      <c r="K598" s="291">
        <f t="shared" si="70"/>
        <v>0</v>
      </c>
      <c r="L598" s="327">
        <v>0</v>
      </c>
      <c r="M598" s="292">
        <f t="shared" si="69"/>
        <v>0</v>
      </c>
      <c r="N598" s="370"/>
      <c r="O598" s="150"/>
      <c r="P598" s="240"/>
      <c r="Q598" s="568"/>
      <c r="R598" s="556">
        <f t="shared" si="71"/>
        <v>0</v>
      </c>
      <c r="S598" s="556">
        <f t="shared" si="72"/>
        <v>0</v>
      </c>
      <c r="T598" s="556">
        <f t="shared" si="73"/>
        <v>0</v>
      </c>
      <c r="U598" s="556">
        <f t="shared" si="74"/>
        <v>0</v>
      </c>
      <c r="V598" s="395"/>
      <c r="W598" s="395"/>
      <c r="X598" s="395"/>
      <c r="Y598" s="395"/>
      <c r="AA598" s="102"/>
      <c r="BA598" s="553"/>
    </row>
    <row r="599" spans="2:53" ht="18" customHeight="1" x14ac:dyDescent="0.35">
      <c r="B599" s="80"/>
      <c r="C599" s="119"/>
      <c r="D599" s="119"/>
      <c r="E599" s="202"/>
      <c r="F599" s="119"/>
      <c r="G599" s="120"/>
      <c r="H599" s="41"/>
      <c r="I599" s="41"/>
      <c r="J599" s="138"/>
      <c r="K599" s="291">
        <f t="shared" si="70"/>
        <v>0</v>
      </c>
      <c r="L599" s="327">
        <v>0</v>
      </c>
      <c r="M599" s="292">
        <f t="shared" si="69"/>
        <v>0</v>
      </c>
      <c r="N599" s="370"/>
      <c r="O599" s="150"/>
      <c r="P599" s="240"/>
      <c r="Q599" s="568"/>
      <c r="R599" s="556">
        <f t="shared" si="71"/>
        <v>0</v>
      </c>
      <c r="S599" s="556">
        <f t="shared" si="72"/>
        <v>0</v>
      </c>
      <c r="T599" s="556">
        <f t="shared" si="73"/>
        <v>0</v>
      </c>
      <c r="U599" s="556">
        <f t="shared" si="74"/>
        <v>0</v>
      </c>
      <c r="V599" s="395"/>
      <c r="W599" s="395"/>
      <c r="X599" s="395"/>
      <c r="Y599" s="395"/>
      <c r="AA599" s="102"/>
      <c r="BA599" s="553"/>
    </row>
    <row r="600" spans="2:53" ht="18" customHeight="1" x14ac:dyDescent="0.35">
      <c r="B600" s="80"/>
      <c r="C600" s="119"/>
      <c r="D600" s="119"/>
      <c r="E600" s="202"/>
      <c r="F600" s="119"/>
      <c r="G600" s="120"/>
      <c r="H600" s="41"/>
      <c r="I600" s="41"/>
      <c r="J600" s="138"/>
      <c r="K600" s="291">
        <f t="shared" si="70"/>
        <v>0</v>
      </c>
      <c r="L600" s="327">
        <v>0</v>
      </c>
      <c r="M600" s="292">
        <f t="shared" si="69"/>
        <v>0</v>
      </c>
      <c r="N600" s="370"/>
      <c r="O600" s="150"/>
      <c r="P600" s="240"/>
      <c r="Q600" s="568"/>
      <c r="R600" s="556">
        <f t="shared" si="71"/>
        <v>0</v>
      </c>
      <c r="S600" s="556">
        <f t="shared" si="72"/>
        <v>0</v>
      </c>
      <c r="T600" s="556">
        <f t="shared" si="73"/>
        <v>0</v>
      </c>
      <c r="U600" s="556">
        <f t="shared" si="74"/>
        <v>0</v>
      </c>
      <c r="V600" s="395"/>
      <c r="W600" s="395"/>
      <c r="X600" s="395"/>
      <c r="Y600" s="395"/>
      <c r="AA600" s="102"/>
      <c r="BA600" s="553"/>
    </row>
    <row r="601" spans="2:53" ht="18" customHeight="1" x14ac:dyDescent="0.35">
      <c r="B601" s="80"/>
      <c r="C601" s="119"/>
      <c r="D601" s="119"/>
      <c r="E601" s="202"/>
      <c r="F601" s="119"/>
      <c r="G601" s="120"/>
      <c r="H601" s="41"/>
      <c r="I601" s="41"/>
      <c r="J601" s="138"/>
      <c r="K601" s="291">
        <f t="shared" si="70"/>
        <v>0</v>
      </c>
      <c r="L601" s="327">
        <v>0</v>
      </c>
      <c r="M601" s="292">
        <f t="shared" si="69"/>
        <v>0</v>
      </c>
      <c r="N601" s="370"/>
      <c r="O601" s="150"/>
      <c r="P601" s="240"/>
      <c r="Q601" s="568"/>
      <c r="R601" s="556">
        <f t="shared" si="71"/>
        <v>0</v>
      </c>
      <c r="S601" s="556">
        <f t="shared" si="72"/>
        <v>0</v>
      </c>
      <c r="T601" s="556">
        <f t="shared" si="73"/>
        <v>0</v>
      </c>
      <c r="U601" s="556">
        <f t="shared" si="74"/>
        <v>0</v>
      </c>
      <c r="V601" s="395"/>
      <c r="W601" s="395"/>
      <c r="X601" s="395"/>
      <c r="Y601" s="395"/>
      <c r="AA601" s="102"/>
      <c r="BA601" s="553"/>
    </row>
    <row r="602" spans="2:53" ht="18" customHeight="1" x14ac:dyDescent="0.35">
      <c r="B602" s="80"/>
      <c r="C602" s="119"/>
      <c r="D602" s="119"/>
      <c r="E602" s="202"/>
      <c r="F602" s="119"/>
      <c r="G602" s="120"/>
      <c r="H602" s="41"/>
      <c r="I602" s="41"/>
      <c r="J602" s="138"/>
      <c r="K602" s="291">
        <f t="shared" si="70"/>
        <v>0</v>
      </c>
      <c r="L602" s="327">
        <v>0</v>
      </c>
      <c r="M602" s="292">
        <f t="shared" si="69"/>
        <v>0</v>
      </c>
      <c r="N602" s="370"/>
      <c r="O602" s="150"/>
      <c r="P602" s="240"/>
      <c r="Q602" s="568"/>
      <c r="R602" s="556">
        <f t="shared" si="71"/>
        <v>0</v>
      </c>
      <c r="S602" s="556">
        <f t="shared" si="72"/>
        <v>0</v>
      </c>
      <c r="T602" s="556">
        <f t="shared" si="73"/>
        <v>0</v>
      </c>
      <c r="U602" s="556">
        <f t="shared" si="74"/>
        <v>0</v>
      </c>
      <c r="V602" s="395"/>
      <c r="W602" s="395"/>
      <c r="X602" s="395"/>
      <c r="Y602" s="395"/>
      <c r="AA602" s="102"/>
      <c r="BA602" s="553"/>
    </row>
    <row r="603" spans="2:53" ht="18" customHeight="1" x14ac:dyDescent="0.35">
      <c r="B603" s="80"/>
      <c r="C603" s="119"/>
      <c r="D603" s="119"/>
      <c r="E603" s="202"/>
      <c r="F603" s="119"/>
      <c r="G603" s="120"/>
      <c r="H603" s="41"/>
      <c r="I603" s="41"/>
      <c r="J603" s="138"/>
      <c r="K603" s="291">
        <f t="shared" si="70"/>
        <v>0</v>
      </c>
      <c r="L603" s="327">
        <v>0</v>
      </c>
      <c r="M603" s="292">
        <f t="shared" si="69"/>
        <v>0</v>
      </c>
      <c r="N603" s="370"/>
      <c r="O603" s="150"/>
      <c r="P603" s="240"/>
      <c r="Q603" s="568"/>
      <c r="R603" s="556">
        <f t="shared" si="71"/>
        <v>0</v>
      </c>
      <c r="S603" s="556">
        <f t="shared" si="72"/>
        <v>0</v>
      </c>
      <c r="T603" s="556">
        <f t="shared" si="73"/>
        <v>0</v>
      </c>
      <c r="U603" s="556">
        <f t="shared" si="74"/>
        <v>0</v>
      </c>
      <c r="V603" s="395"/>
      <c r="W603" s="395"/>
      <c r="X603" s="395"/>
      <c r="Y603" s="395"/>
      <c r="AA603" s="102"/>
      <c r="BA603" s="553"/>
    </row>
    <row r="604" spans="2:53" ht="18" customHeight="1" x14ac:dyDescent="0.35">
      <c r="B604" s="80"/>
      <c r="C604" s="119"/>
      <c r="D604" s="119"/>
      <c r="E604" s="202"/>
      <c r="F604" s="119"/>
      <c r="G604" s="120"/>
      <c r="H604" s="41"/>
      <c r="I604" s="41"/>
      <c r="J604" s="138"/>
      <c r="K604" s="291">
        <f t="shared" si="70"/>
        <v>0</v>
      </c>
      <c r="L604" s="327">
        <v>0</v>
      </c>
      <c r="M604" s="292">
        <f t="shared" si="69"/>
        <v>0</v>
      </c>
      <c r="N604" s="370"/>
      <c r="O604" s="150"/>
      <c r="P604" s="240"/>
      <c r="Q604" s="568"/>
      <c r="R604" s="556">
        <f t="shared" si="71"/>
        <v>0</v>
      </c>
      <c r="S604" s="556">
        <f t="shared" si="72"/>
        <v>0</v>
      </c>
      <c r="T604" s="556">
        <f t="shared" si="73"/>
        <v>0</v>
      </c>
      <c r="U604" s="556">
        <f t="shared" si="74"/>
        <v>0</v>
      </c>
      <c r="V604" s="395"/>
      <c r="W604" s="395"/>
      <c r="X604" s="395"/>
      <c r="Y604" s="395"/>
      <c r="AA604" s="102"/>
      <c r="BA604" s="553"/>
    </row>
    <row r="605" spans="2:53" ht="18" customHeight="1" x14ac:dyDescent="0.35">
      <c r="B605" s="80"/>
      <c r="C605" s="119"/>
      <c r="D605" s="119"/>
      <c r="E605" s="202"/>
      <c r="F605" s="119"/>
      <c r="G605" s="120"/>
      <c r="H605" s="41"/>
      <c r="I605" s="41"/>
      <c r="J605" s="138"/>
      <c r="K605" s="291">
        <f t="shared" si="70"/>
        <v>0</v>
      </c>
      <c r="L605" s="327">
        <v>0</v>
      </c>
      <c r="M605" s="292">
        <f t="shared" si="69"/>
        <v>0</v>
      </c>
      <c r="N605" s="370"/>
      <c r="O605" s="150"/>
      <c r="P605" s="240"/>
      <c r="Q605" s="568"/>
      <c r="R605" s="556">
        <f t="shared" si="71"/>
        <v>0</v>
      </c>
      <c r="S605" s="556">
        <f t="shared" si="72"/>
        <v>0</v>
      </c>
      <c r="T605" s="556">
        <f t="shared" si="73"/>
        <v>0</v>
      </c>
      <c r="U605" s="556">
        <f t="shared" si="74"/>
        <v>0</v>
      </c>
      <c r="V605" s="395"/>
      <c r="W605" s="395"/>
      <c r="X605" s="395"/>
      <c r="Y605" s="395"/>
      <c r="AA605" s="102"/>
      <c r="BA605" s="553"/>
    </row>
    <row r="606" spans="2:53" ht="18" customHeight="1" x14ac:dyDescent="0.35">
      <c r="B606" s="80"/>
      <c r="C606" s="119"/>
      <c r="D606" s="119"/>
      <c r="E606" s="202"/>
      <c r="F606" s="119"/>
      <c r="G606" s="120"/>
      <c r="H606" s="41"/>
      <c r="I606" s="41"/>
      <c r="J606" s="138"/>
      <c r="K606" s="291">
        <f t="shared" si="70"/>
        <v>0</v>
      </c>
      <c r="L606" s="327">
        <v>0</v>
      </c>
      <c r="M606" s="292">
        <f t="shared" si="69"/>
        <v>0</v>
      </c>
      <c r="N606" s="370"/>
      <c r="O606" s="150"/>
      <c r="P606" s="240"/>
      <c r="Q606" s="568"/>
      <c r="R606" s="556">
        <f t="shared" si="71"/>
        <v>0</v>
      </c>
      <c r="S606" s="556">
        <f t="shared" si="72"/>
        <v>0</v>
      </c>
      <c r="T606" s="556">
        <f t="shared" si="73"/>
        <v>0</v>
      </c>
      <c r="U606" s="556">
        <f t="shared" si="74"/>
        <v>0</v>
      </c>
      <c r="V606" s="395"/>
      <c r="W606" s="395"/>
      <c r="X606" s="395"/>
      <c r="Y606" s="395"/>
      <c r="AA606" s="102"/>
      <c r="BA606" s="553"/>
    </row>
    <row r="607" spans="2:53" ht="18" customHeight="1" x14ac:dyDescent="0.35">
      <c r="B607" s="80"/>
      <c r="C607" s="119"/>
      <c r="D607" s="119"/>
      <c r="E607" s="202"/>
      <c r="F607" s="119"/>
      <c r="G607" s="120"/>
      <c r="H607" s="41"/>
      <c r="I607" s="41"/>
      <c r="J607" s="138"/>
      <c r="K607" s="291">
        <f t="shared" si="70"/>
        <v>0</v>
      </c>
      <c r="L607" s="327">
        <v>0</v>
      </c>
      <c r="M607" s="292">
        <f t="shared" si="69"/>
        <v>0</v>
      </c>
      <c r="N607" s="370"/>
      <c r="O607" s="150"/>
      <c r="P607" s="240"/>
      <c r="Q607" s="568"/>
      <c r="R607" s="556">
        <f t="shared" si="71"/>
        <v>0</v>
      </c>
      <c r="S607" s="556">
        <f t="shared" si="72"/>
        <v>0</v>
      </c>
      <c r="T607" s="556">
        <f t="shared" si="73"/>
        <v>0</v>
      </c>
      <c r="U607" s="556">
        <f t="shared" si="74"/>
        <v>0</v>
      </c>
      <c r="V607" s="395"/>
      <c r="W607" s="395"/>
      <c r="X607" s="395"/>
      <c r="Y607" s="395"/>
      <c r="AA607" s="102"/>
      <c r="BA607" s="553"/>
    </row>
    <row r="608" spans="2:53" ht="18" customHeight="1" x14ac:dyDescent="0.35">
      <c r="B608" s="80"/>
      <c r="C608" s="119"/>
      <c r="D608" s="119"/>
      <c r="E608" s="202"/>
      <c r="F608" s="119"/>
      <c r="G608" s="120"/>
      <c r="H608" s="41"/>
      <c r="I608" s="41"/>
      <c r="J608" s="138"/>
      <c r="K608" s="291">
        <f t="shared" si="70"/>
        <v>0</v>
      </c>
      <c r="L608" s="327">
        <v>0</v>
      </c>
      <c r="M608" s="292">
        <f t="shared" si="69"/>
        <v>0</v>
      </c>
      <c r="N608" s="370"/>
      <c r="O608" s="150"/>
      <c r="P608" s="240"/>
      <c r="Q608" s="568"/>
      <c r="R608" s="556">
        <f t="shared" si="71"/>
        <v>0</v>
      </c>
      <c r="S608" s="556">
        <f t="shared" si="72"/>
        <v>0</v>
      </c>
      <c r="T608" s="556">
        <f t="shared" si="73"/>
        <v>0</v>
      </c>
      <c r="U608" s="556">
        <f t="shared" si="74"/>
        <v>0</v>
      </c>
      <c r="V608" s="395"/>
      <c r="W608" s="395"/>
      <c r="X608" s="395"/>
      <c r="Y608" s="395"/>
      <c r="AA608" s="102"/>
      <c r="BA608" s="553"/>
    </row>
    <row r="609" spans="2:53" ht="18" customHeight="1" x14ac:dyDescent="0.35">
      <c r="B609" s="80"/>
      <c r="C609" s="119"/>
      <c r="D609" s="119"/>
      <c r="E609" s="202"/>
      <c r="F609" s="119"/>
      <c r="G609" s="120"/>
      <c r="H609" s="41"/>
      <c r="I609" s="41"/>
      <c r="J609" s="138"/>
      <c r="K609" s="291">
        <f t="shared" si="70"/>
        <v>0</v>
      </c>
      <c r="L609" s="327">
        <v>0</v>
      </c>
      <c r="M609" s="292">
        <f t="shared" si="69"/>
        <v>0</v>
      </c>
      <c r="N609" s="370"/>
      <c r="O609" s="150"/>
      <c r="P609" s="240"/>
      <c r="Q609" s="568"/>
      <c r="R609" s="556">
        <f t="shared" si="71"/>
        <v>0</v>
      </c>
      <c r="S609" s="556">
        <f t="shared" si="72"/>
        <v>0</v>
      </c>
      <c r="T609" s="556">
        <f t="shared" si="73"/>
        <v>0</v>
      </c>
      <c r="U609" s="556">
        <f t="shared" si="74"/>
        <v>0</v>
      </c>
      <c r="V609" s="395"/>
      <c r="W609" s="395"/>
      <c r="X609" s="395"/>
      <c r="Y609" s="395"/>
      <c r="AA609" s="102"/>
      <c r="BA609" s="553"/>
    </row>
    <row r="610" spans="2:53" ht="18" customHeight="1" x14ac:dyDescent="0.35">
      <c r="B610" s="80"/>
      <c r="C610" s="119"/>
      <c r="D610" s="119"/>
      <c r="E610" s="202"/>
      <c r="F610" s="119"/>
      <c r="G610" s="120"/>
      <c r="H610" s="41"/>
      <c r="I610" s="41"/>
      <c r="J610" s="138"/>
      <c r="K610" s="291">
        <f t="shared" si="70"/>
        <v>0</v>
      </c>
      <c r="L610" s="327">
        <v>0</v>
      </c>
      <c r="M610" s="292">
        <f t="shared" si="69"/>
        <v>0</v>
      </c>
      <c r="N610" s="370"/>
      <c r="O610" s="150"/>
      <c r="P610" s="240"/>
      <c r="Q610" s="568"/>
      <c r="R610" s="556">
        <f t="shared" si="71"/>
        <v>0</v>
      </c>
      <c r="S610" s="556">
        <f t="shared" si="72"/>
        <v>0</v>
      </c>
      <c r="T610" s="556">
        <f t="shared" si="73"/>
        <v>0</v>
      </c>
      <c r="U610" s="556">
        <f t="shared" si="74"/>
        <v>0</v>
      </c>
      <c r="V610" s="395"/>
      <c r="W610" s="395"/>
      <c r="X610" s="395"/>
      <c r="Y610" s="395"/>
      <c r="AA610" s="102"/>
      <c r="BA610" s="553"/>
    </row>
    <row r="611" spans="2:53" ht="18" customHeight="1" x14ac:dyDescent="0.35">
      <c r="B611" s="80"/>
      <c r="C611" s="119"/>
      <c r="D611" s="119"/>
      <c r="E611" s="202"/>
      <c r="F611" s="119"/>
      <c r="G611" s="120"/>
      <c r="H611" s="41"/>
      <c r="I611" s="41"/>
      <c r="J611" s="138"/>
      <c r="K611" s="291">
        <f t="shared" si="70"/>
        <v>0</v>
      </c>
      <c r="L611" s="327">
        <v>0</v>
      </c>
      <c r="M611" s="292">
        <f t="shared" si="69"/>
        <v>0</v>
      </c>
      <c r="N611" s="370"/>
      <c r="O611" s="150"/>
      <c r="P611" s="240"/>
      <c r="Q611" s="568"/>
      <c r="R611" s="556">
        <f t="shared" si="71"/>
        <v>0</v>
      </c>
      <c r="S611" s="556">
        <f t="shared" si="72"/>
        <v>0</v>
      </c>
      <c r="T611" s="556">
        <f t="shared" si="73"/>
        <v>0</v>
      </c>
      <c r="U611" s="556">
        <f t="shared" si="74"/>
        <v>0</v>
      </c>
      <c r="V611" s="395"/>
      <c r="W611" s="395"/>
      <c r="X611" s="395"/>
      <c r="Y611" s="395"/>
      <c r="AA611" s="102"/>
      <c r="BA611" s="553"/>
    </row>
    <row r="612" spans="2:53" ht="18" customHeight="1" x14ac:dyDescent="0.35">
      <c r="B612" s="80"/>
      <c r="C612" s="119"/>
      <c r="D612" s="119"/>
      <c r="E612" s="202"/>
      <c r="F612" s="119"/>
      <c r="G612" s="120"/>
      <c r="H612" s="41"/>
      <c r="I612" s="41"/>
      <c r="J612" s="138"/>
      <c r="K612" s="291">
        <f t="shared" si="70"/>
        <v>0</v>
      </c>
      <c r="L612" s="327">
        <v>0</v>
      </c>
      <c r="M612" s="292">
        <f t="shared" si="69"/>
        <v>0</v>
      </c>
      <c r="N612" s="370"/>
      <c r="O612" s="150"/>
      <c r="P612" s="240"/>
      <c r="Q612" s="568"/>
      <c r="R612" s="556">
        <f t="shared" si="71"/>
        <v>0</v>
      </c>
      <c r="S612" s="556">
        <f t="shared" si="72"/>
        <v>0</v>
      </c>
      <c r="T612" s="556">
        <f t="shared" si="73"/>
        <v>0</v>
      </c>
      <c r="U612" s="556">
        <f t="shared" si="74"/>
        <v>0</v>
      </c>
      <c r="V612" s="395"/>
      <c r="W612" s="395"/>
      <c r="X612" s="395"/>
      <c r="Y612" s="395"/>
      <c r="AA612" s="102"/>
      <c r="BA612" s="553"/>
    </row>
    <row r="613" spans="2:53" ht="18" customHeight="1" x14ac:dyDescent="0.35">
      <c r="B613" s="80"/>
      <c r="C613" s="119"/>
      <c r="D613" s="119"/>
      <c r="E613" s="202"/>
      <c r="F613" s="119"/>
      <c r="G613" s="120"/>
      <c r="H613" s="41"/>
      <c r="I613" s="41"/>
      <c r="J613" s="138"/>
      <c r="K613" s="291">
        <f t="shared" si="70"/>
        <v>0</v>
      </c>
      <c r="L613" s="327">
        <v>0</v>
      </c>
      <c r="M613" s="292">
        <f t="shared" si="69"/>
        <v>0</v>
      </c>
      <c r="N613" s="370"/>
      <c r="O613" s="150"/>
      <c r="P613" s="240"/>
      <c r="Q613" s="568"/>
      <c r="R613" s="556">
        <f t="shared" si="71"/>
        <v>0</v>
      </c>
      <c r="S613" s="556">
        <f t="shared" si="72"/>
        <v>0</v>
      </c>
      <c r="T613" s="556">
        <f t="shared" si="73"/>
        <v>0</v>
      </c>
      <c r="U613" s="556">
        <f t="shared" si="74"/>
        <v>0</v>
      </c>
      <c r="V613" s="395"/>
      <c r="W613" s="395"/>
      <c r="X613" s="395"/>
      <c r="Y613" s="395"/>
      <c r="AA613" s="102"/>
      <c r="BA613" s="553"/>
    </row>
    <row r="614" spans="2:53" ht="18" customHeight="1" x14ac:dyDescent="0.35">
      <c r="B614" s="80"/>
      <c r="C614" s="119"/>
      <c r="D614" s="119"/>
      <c r="E614" s="202"/>
      <c r="F614" s="119"/>
      <c r="G614" s="120"/>
      <c r="H614" s="41"/>
      <c r="I614" s="41"/>
      <c r="J614" s="138"/>
      <c r="K614" s="291">
        <f t="shared" si="70"/>
        <v>0</v>
      </c>
      <c r="L614" s="327">
        <v>0</v>
      </c>
      <c r="M614" s="292">
        <f t="shared" si="69"/>
        <v>0</v>
      </c>
      <c r="N614" s="370"/>
      <c r="O614" s="150"/>
      <c r="P614" s="240"/>
      <c r="Q614" s="568"/>
      <c r="R614" s="556">
        <f t="shared" si="71"/>
        <v>0</v>
      </c>
      <c r="S614" s="556">
        <f t="shared" si="72"/>
        <v>0</v>
      </c>
      <c r="T614" s="556">
        <f t="shared" si="73"/>
        <v>0</v>
      </c>
      <c r="U614" s="556">
        <f t="shared" si="74"/>
        <v>0</v>
      </c>
      <c r="V614" s="395"/>
      <c r="W614" s="395"/>
      <c r="X614" s="395"/>
      <c r="Y614" s="395"/>
      <c r="AA614" s="102"/>
      <c r="BA614" s="553"/>
    </row>
    <row r="615" spans="2:53" ht="18" customHeight="1" x14ac:dyDescent="0.35">
      <c r="B615" s="80"/>
      <c r="C615" s="119"/>
      <c r="D615" s="119"/>
      <c r="E615" s="202"/>
      <c r="F615" s="119"/>
      <c r="G615" s="120"/>
      <c r="H615" s="41"/>
      <c r="I615" s="41"/>
      <c r="J615" s="138"/>
      <c r="K615" s="291">
        <f t="shared" si="70"/>
        <v>0</v>
      </c>
      <c r="L615" s="327">
        <v>0</v>
      </c>
      <c r="M615" s="292">
        <f t="shared" si="69"/>
        <v>0</v>
      </c>
      <c r="N615" s="370"/>
      <c r="O615" s="150"/>
      <c r="P615" s="240"/>
      <c r="Q615" s="568"/>
      <c r="R615" s="556">
        <f t="shared" si="71"/>
        <v>0</v>
      </c>
      <c r="S615" s="556">
        <f t="shared" si="72"/>
        <v>0</v>
      </c>
      <c r="T615" s="556">
        <f t="shared" si="73"/>
        <v>0</v>
      </c>
      <c r="U615" s="556">
        <f t="shared" si="74"/>
        <v>0</v>
      </c>
      <c r="V615" s="395"/>
      <c r="W615" s="395"/>
      <c r="X615" s="395"/>
      <c r="Y615" s="395"/>
      <c r="AA615" s="102"/>
      <c r="BA615" s="553"/>
    </row>
    <row r="616" spans="2:53" ht="18" customHeight="1" x14ac:dyDescent="0.35">
      <c r="B616" s="80"/>
      <c r="C616" s="119"/>
      <c r="D616" s="119"/>
      <c r="E616" s="202"/>
      <c r="F616" s="119"/>
      <c r="G616" s="120"/>
      <c r="H616" s="41"/>
      <c r="I616" s="41"/>
      <c r="J616" s="138"/>
      <c r="K616" s="291">
        <f t="shared" si="70"/>
        <v>0</v>
      </c>
      <c r="L616" s="327">
        <v>0</v>
      </c>
      <c r="M616" s="292">
        <f t="shared" si="69"/>
        <v>0</v>
      </c>
      <c r="N616" s="370"/>
      <c r="O616" s="150"/>
      <c r="P616" s="240"/>
      <c r="Q616" s="568"/>
      <c r="R616" s="556">
        <f t="shared" si="71"/>
        <v>0</v>
      </c>
      <c r="S616" s="556">
        <f t="shared" si="72"/>
        <v>0</v>
      </c>
      <c r="T616" s="556">
        <f t="shared" si="73"/>
        <v>0</v>
      </c>
      <c r="U616" s="556">
        <f t="shared" si="74"/>
        <v>0</v>
      </c>
      <c r="V616" s="395"/>
      <c r="W616" s="395"/>
      <c r="X616" s="395"/>
      <c r="Y616" s="395"/>
      <c r="AA616" s="102"/>
      <c r="BA616" s="553"/>
    </row>
    <row r="617" spans="2:53" ht="18" customHeight="1" x14ac:dyDescent="0.35">
      <c r="B617" s="80"/>
      <c r="C617" s="119"/>
      <c r="D617" s="119"/>
      <c r="E617" s="202"/>
      <c r="F617" s="119"/>
      <c r="G617" s="120"/>
      <c r="H617" s="41"/>
      <c r="I617" s="41"/>
      <c r="J617" s="138"/>
      <c r="K617" s="291">
        <f t="shared" si="70"/>
        <v>0</v>
      </c>
      <c r="L617" s="327">
        <v>0</v>
      </c>
      <c r="M617" s="292">
        <f t="shared" si="69"/>
        <v>0</v>
      </c>
      <c r="N617" s="370"/>
      <c r="O617" s="150"/>
      <c r="P617" s="240"/>
      <c r="Q617" s="568"/>
      <c r="R617" s="556">
        <f t="shared" si="71"/>
        <v>0</v>
      </c>
      <c r="S617" s="556">
        <f t="shared" si="72"/>
        <v>0</v>
      </c>
      <c r="T617" s="556">
        <f t="shared" si="73"/>
        <v>0</v>
      </c>
      <c r="U617" s="556">
        <f t="shared" si="74"/>
        <v>0</v>
      </c>
      <c r="V617" s="395"/>
      <c r="W617" s="395"/>
      <c r="X617" s="395"/>
      <c r="Y617" s="395"/>
      <c r="AA617" s="102"/>
      <c r="BA617" s="553"/>
    </row>
    <row r="618" spans="2:53" ht="18" customHeight="1" x14ac:dyDescent="0.35">
      <c r="B618" s="80"/>
      <c r="C618" s="119"/>
      <c r="D618" s="119"/>
      <c r="E618" s="202"/>
      <c r="F618" s="119"/>
      <c r="G618" s="120"/>
      <c r="H618" s="41"/>
      <c r="I618" s="41"/>
      <c r="J618" s="138"/>
      <c r="K618" s="291">
        <f t="shared" si="70"/>
        <v>0</v>
      </c>
      <c r="L618" s="327">
        <v>0</v>
      </c>
      <c r="M618" s="292">
        <f t="shared" si="69"/>
        <v>0</v>
      </c>
      <c r="N618" s="370"/>
      <c r="O618" s="150"/>
      <c r="P618" s="240"/>
      <c r="Q618" s="568"/>
      <c r="R618" s="556">
        <f t="shared" si="71"/>
        <v>0</v>
      </c>
      <c r="S618" s="556">
        <f t="shared" si="72"/>
        <v>0</v>
      </c>
      <c r="T618" s="556">
        <f t="shared" si="73"/>
        <v>0</v>
      </c>
      <c r="U618" s="556">
        <f t="shared" si="74"/>
        <v>0</v>
      </c>
      <c r="V618" s="395"/>
      <c r="W618" s="395"/>
      <c r="X618" s="395"/>
      <c r="Y618" s="395"/>
      <c r="AA618" s="102"/>
      <c r="BA618" s="553"/>
    </row>
    <row r="619" spans="2:53" ht="18" customHeight="1" x14ac:dyDescent="0.35">
      <c r="B619" s="80"/>
      <c r="C619" s="119"/>
      <c r="D619" s="119"/>
      <c r="E619" s="202"/>
      <c r="F619" s="119"/>
      <c r="G619" s="120"/>
      <c r="H619" s="41"/>
      <c r="I619" s="41"/>
      <c r="J619" s="138"/>
      <c r="K619" s="291">
        <f t="shared" si="70"/>
        <v>0</v>
      </c>
      <c r="L619" s="327">
        <v>0</v>
      </c>
      <c r="M619" s="292">
        <f t="shared" si="69"/>
        <v>0</v>
      </c>
      <c r="N619" s="370"/>
      <c r="O619" s="150"/>
      <c r="P619" s="240"/>
      <c r="Q619" s="568"/>
      <c r="R619" s="556">
        <f t="shared" si="71"/>
        <v>0</v>
      </c>
      <c r="S619" s="556">
        <f t="shared" si="72"/>
        <v>0</v>
      </c>
      <c r="T619" s="556">
        <f t="shared" si="73"/>
        <v>0</v>
      </c>
      <c r="U619" s="556">
        <f t="shared" si="74"/>
        <v>0</v>
      </c>
      <c r="V619" s="395"/>
      <c r="W619" s="395"/>
      <c r="X619" s="395"/>
      <c r="Y619" s="395"/>
      <c r="AA619" s="102"/>
      <c r="BA619" s="553"/>
    </row>
    <row r="620" spans="2:53" ht="18" customHeight="1" x14ac:dyDescent="0.35">
      <c r="B620" s="80"/>
      <c r="C620" s="119"/>
      <c r="D620" s="119"/>
      <c r="E620" s="202"/>
      <c r="F620" s="119"/>
      <c r="G620" s="120"/>
      <c r="H620" s="41"/>
      <c r="I620" s="41"/>
      <c r="J620" s="138"/>
      <c r="K620" s="291">
        <f t="shared" si="70"/>
        <v>0</v>
      </c>
      <c r="L620" s="327">
        <v>0</v>
      </c>
      <c r="M620" s="292">
        <f t="shared" si="69"/>
        <v>0</v>
      </c>
      <c r="N620" s="370"/>
      <c r="O620" s="150"/>
      <c r="P620" s="240"/>
      <c r="Q620" s="568"/>
      <c r="R620" s="556">
        <f t="shared" si="71"/>
        <v>0</v>
      </c>
      <c r="S620" s="556">
        <f t="shared" si="72"/>
        <v>0</v>
      </c>
      <c r="T620" s="556">
        <f t="shared" si="73"/>
        <v>0</v>
      </c>
      <c r="U620" s="556">
        <f t="shared" si="74"/>
        <v>0</v>
      </c>
      <c r="V620" s="395"/>
      <c r="W620" s="395"/>
      <c r="X620" s="395"/>
      <c r="Y620" s="395"/>
      <c r="AA620" s="102"/>
      <c r="BA620" s="553"/>
    </row>
    <row r="621" spans="2:53" ht="18" customHeight="1" x14ac:dyDescent="0.35">
      <c r="B621" s="80"/>
      <c r="C621" s="119"/>
      <c r="D621" s="119"/>
      <c r="E621" s="202"/>
      <c r="F621" s="119"/>
      <c r="G621" s="120"/>
      <c r="H621" s="41"/>
      <c r="I621" s="41"/>
      <c r="J621" s="138"/>
      <c r="K621" s="291">
        <f t="shared" si="70"/>
        <v>0</v>
      </c>
      <c r="L621" s="327">
        <v>0</v>
      </c>
      <c r="M621" s="292">
        <f t="shared" si="69"/>
        <v>0</v>
      </c>
      <c r="N621" s="370"/>
      <c r="O621" s="150"/>
      <c r="P621" s="240"/>
      <c r="Q621" s="568"/>
      <c r="R621" s="556">
        <f t="shared" si="71"/>
        <v>0</v>
      </c>
      <c r="S621" s="556">
        <f t="shared" si="72"/>
        <v>0</v>
      </c>
      <c r="T621" s="556">
        <f t="shared" si="73"/>
        <v>0</v>
      </c>
      <c r="U621" s="556">
        <f t="shared" si="74"/>
        <v>0</v>
      </c>
      <c r="V621" s="395"/>
      <c r="W621" s="395"/>
      <c r="X621" s="395"/>
      <c r="Y621" s="395"/>
      <c r="AA621" s="102"/>
      <c r="BA621" s="553"/>
    </row>
    <row r="622" spans="2:53" ht="18" customHeight="1" x14ac:dyDescent="0.35">
      <c r="B622" s="80"/>
      <c r="C622" s="119"/>
      <c r="D622" s="119"/>
      <c r="E622" s="202"/>
      <c r="F622" s="119"/>
      <c r="G622" s="120"/>
      <c r="H622" s="41"/>
      <c r="I622" s="41"/>
      <c r="J622" s="138"/>
      <c r="K622" s="291">
        <f t="shared" si="70"/>
        <v>0</v>
      </c>
      <c r="L622" s="327">
        <v>0</v>
      </c>
      <c r="M622" s="292">
        <f t="shared" si="69"/>
        <v>0</v>
      </c>
      <c r="N622" s="370"/>
      <c r="O622" s="150"/>
      <c r="P622" s="240"/>
      <c r="Q622" s="568"/>
      <c r="R622" s="556">
        <f t="shared" si="71"/>
        <v>0</v>
      </c>
      <c r="S622" s="556">
        <f t="shared" si="72"/>
        <v>0</v>
      </c>
      <c r="T622" s="556">
        <f t="shared" si="73"/>
        <v>0</v>
      </c>
      <c r="U622" s="556">
        <f t="shared" si="74"/>
        <v>0</v>
      </c>
      <c r="V622" s="395"/>
      <c r="W622" s="395"/>
      <c r="X622" s="395"/>
      <c r="Y622" s="395"/>
      <c r="AA622" s="102"/>
      <c r="BA622" s="553"/>
    </row>
    <row r="623" spans="2:53" ht="18" customHeight="1" x14ac:dyDescent="0.35">
      <c r="B623" s="80"/>
      <c r="C623" s="119"/>
      <c r="D623" s="119"/>
      <c r="E623" s="202"/>
      <c r="F623" s="119"/>
      <c r="G623" s="120"/>
      <c r="H623" s="41"/>
      <c r="I623" s="41"/>
      <c r="J623" s="138"/>
      <c r="K623" s="291">
        <f t="shared" si="70"/>
        <v>0</v>
      </c>
      <c r="L623" s="327">
        <v>0</v>
      </c>
      <c r="M623" s="292">
        <f t="shared" si="69"/>
        <v>0</v>
      </c>
      <c r="N623" s="370"/>
      <c r="O623" s="150"/>
      <c r="P623" s="240"/>
      <c r="Q623" s="568"/>
      <c r="R623" s="556">
        <f t="shared" si="71"/>
        <v>0</v>
      </c>
      <c r="S623" s="556">
        <f t="shared" si="72"/>
        <v>0</v>
      </c>
      <c r="T623" s="556">
        <f t="shared" si="73"/>
        <v>0</v>
      </c>
      <c r="U623" s="556">
        <f t="shared" si="74"/>
        <v>0</v>
      </c>
      <c r="V623" s="395"/>
      <c r="W623" s="395"/>
      <c r="X623" s="395"/>
      <c r="Y623" s="395"/>
      <c r="AA623" s="102"/>
      <c r="BA623" s="553"/>
    </row>
    <row r="624" spans="2:53" ht="18" customHeight="1" x14ac:dyDescent="0.35">
      <c r="B624" s="80"/>
      <c r="C624" s="119"/>
      <c r="D624" s="119"/>
      <c r="E624" s="202"/>
      <c r="F624" s="119"/>
      <c r="G624" s="120"/>
      <c r="H624" s="41"/>
      <c r="I624" s="41"/>
      <c r="J624" s="138"/>
      <c r="K624" s="291">
        <f t="shared" si="70"/>
        <v>0</v>
      </c>
      <c r="L624" s="327">
        <v>0</v>
      </c>
      <c r="M624" s="292">
        <f t="shared" si="69"/>
        <v>0</v>
      </c>
      <c r="N624" s="370"/>
      <c r="O624" s="150"/>
      <c r="P624" s="240"/>
      <c r="Q624" s="568"/>
      <c r="R624" s="556">
        <f t="shared" si="71"/>
        <v>0</v>
      </c>
      <c r="S624" s="556">
        <f t="shared" si="72"/>
        <v>0</v>
      </c>
      <c r="T624" s="556">
        <f t="shared" si="73"/>
        <v>0</v>
      </c>
      <c r="U624" s="556">
        <f t="shared" si="74"/>
        <v>0</v>
      </c>
      <c r="V624" s="395"/>
      <c r="W624" s="395"/>
      <c r="X624" s="395"/>
      <c r="Y624" s="395"/>
      <c r="AA624" s="102"/>
      <c r="BA624" s="553"/>
    </row>
    <row r="625" spans="2:53" ht="18" customHeight="1" x14ac:dyDescent="0.35">
      <c r="B625" s="80"/>
      <c r="C625" s="119"/>
      <c r="D625" s="119"/>
      <c r="E625" s="202"/>
      <c r="F625" s="119"/>
      <c r="G625" s="120"/>
      <c r="H625" s="41"/>
      <c r="I625" s="41"/>
      <c r="J625" s="138"/>
      <c r="K625" s="291">
        <f t="shared" si="70"/>
        <v>0</v>
      </c>
      <c r="L625" s="327">
        <v>0</v>
      </c>
      <c r="M625" s="292">
        <f t="shared" si="69"/>
        <v>0</v>
      </c>
      <c r="N625" s="370"/>
      <c r="O625" s="150"/>
      <c r="P625" s="240"/>
      <c r="Q625" s="568"/>
      <c r="R625" s="556">
        <f t="shared" si="71"/>
        <v>0</v>
      </c>
      <c r="S625" s="556">
        <f t="shared" si="72"/>
        <v>0</v>
      </c>
      <c r="T625" s="556">
        <f t="shared" si="73"/>
        <v>0</v>
      </c>
      <c r="U625" s="556">
        <f t="shared" si="74"/>
        <v>0</v>
      </c>
      <c r="V625" s="395"/>
      <c r="W625" s="395"/>
      <c r="X625" s="395"/>
      <c r="Y625" s="395"/>
      <c r="AA625" s="102"/>
      <c r="BA625" s="553"/>
    </row>
    <row r="626" spans="2:53" ht="18" customHeight="1" x14ac:dyDescent="0.35">
      <c r="B626" s="80"/>
      <c r="C626" s="119"/>
      <c r="D626" s="119"/>
      <c r="E626" s="202"/>
      <c r="F626" s="119"/>
      <c r="G626" s="120"/>
      <c r="H626" s="41"/>
      <c r="I626" s="41"/>
      <c r="J626" s="138"/>
      <c r="K626" s="291">
        <f t="shared" si="70"/>
        <v>0</v>
      </c>
      <c r="L626" s="327">
        <v>0</v>
      </c>
      <c r="M626" s="292">
        <f t="shared" ref="M626:M689" si="75">IF(O626="X",0,L626*$M$8)</f>
        <v>0</v>
      </c>
      <c r="N626" s="370"/>
      <c r="O626" s="150"/>
      <c r="P626" s="240"/>
      <c r="Q626" s="568"/>
      <c r="R626" s="556">
        <f t="shared" si="71"/>
        <v>0</v>
      </c>
      <c r="S626" s="556">
        <f t="shared" si="72"/>
        <v>0</v>
      </c>
      <c r="T626" s="556">
        <f t="shared" si="73"/>
        <v>0</v>
      </c>
      <c r="U626" s="556">
        <f t="shared" si="74"/>
        <v>0</v>
      </c>
      <c r="V626" s="395"/>
      <c r="W626" s="395"/>
      <c r="X626" s="395"/>
      <c r="Y626" s="395"/>
      <c r="AA626" s="102"/>
      <c r="BA626" s="553"/>
    </row>
    <row r="627" spans="2:53" ht="18" customHeight="1" x14ac:dyDescent="0.35">
      <c r="B627" s="80"/>
      <c r="C627" s="119"/>
      <c r="D627" s="119"/>
      <c r="E627" s="202"/>
      <c r="F627" s="119"/>
      <c r="G627" s="120"/>
      <c r="H627" s="41"/>
      <c r="I627" s="41"/>
      <c r="J627" s="138"/>
      <c r="K627" s="291">
        <f t="shared" ref="K627:K690" si="76">J627*$M$8</f>
        <v>0</v>
      </c>
      <c r="L627" s="327">
        <v>0</v>
      </c>
      <c r="M627" s="292">
        <f t="shared" si="75"/>
        <v>0</v>
      </c>
      <c r="N627" s="370"/>
      <c r="O627" s="150"/>
      <c r="P627" s="240"/>
      <c r="Q627" s="568"/>
      <c r="R627" s="556">
        <f t="shared" ref="R627:R690" si="77">K627*$H$35</f>
        <v>0</v>
      </c>
      <c r="S627" s="556">
        <f t="shared" ref="S627:S690" si="78">M627*$H$44</f>
        <v>0</v>
      </c>
      <c r="T627" s="556">
        <f t="shared" ref="T627:T690" si="79">R627-K627</f>
        <v>0</v>
      </c>
      <c r="U627" s="556">
        <f t="shared" ref="U627:U690" si="80">S627-M627</f>
        <v>0</v>
      </c>
      <c r="V627" s="395"/>
      <c r="W627" s="395"/>
      <c r="X627" s="395"/>
      <c r="Y627" s="395"/>
      <c r="AA627" s="102"/>
      <c r="BA627" s="553"/>
    </row>
    <row r="628" spans="2:53" ht="18" customHeight="1" x14ac:dyDescent="0.35">
      <c r="B628" s="80"/>
      <c r="C628" s="119"/>
      <c r="D628" s="119"/>
      <c r="E628" s="202"/>
      <c r="F628" s="119"/>
      <c r="G628" s="120"/>
      <c r="H628" s="41"/>
      <c r="I628" s="41"/>
      <c r="J628" s="138"/>
      <c r="K628" s="291">
        <f t="shared" si="76"/>
        <v>0</v>
      </c>
      <c r="L628" s="327">
        <v>0</v>
      </c>
      <c r="M628" s="292">
        <f t="shared" si="75"/>
        <v>0</v>
      </c>
      <c r="N628" s="370"/>
      <c r="O628" s="150"/>
      <c r="P628" s="240"/>
      <c r="Q628" s="568"/>
      <c r="R628" s="556">
        <f t="shared" si="77"/>
        <v>0</v>
      </c>
      <c r="S628" s="556">
        <f t="shared" si="78"/>
        <v>0</v>
      </c>
      <c r="T628" s="556">
        <f t="shared" si="79"/>
        <v>0</v>
      </c>
      <c r="U628" s="556">
        <f t="shared" si="80"/>
        <v>0</v>
      </c>
      <c r="V628" s="395"/>
      <c r="W628" s="395"/>
      <c r="X628" s="395"/>
      <c r="Y628" s="395"/>
      <c r="AA628" s="102"/>
      <c r="BA628" s="553"/>
    </row>
    <row r="629" spans="2:53" ht="18" customHeight="1" x14ac:dyDescent="0.35">
      <c r="B629" s="80"/>
      <c r="C629" s="119"/>
      <c r="D629" s="119"/>
      <c r="E629" s="202"/>
      <c r="F629" s="119"/>
      <c r="G629" s="120"/>
      <c r="H629" s="41"/>
      <c r="I629" s="41"/>
      <c r="J629" s="138"/>
      <c r="K629" s="291">
        <f t="shared" si="76"/>
        <v>0</v>
      </c>
      <c r="L629" s="327">
        <v>0</v>
      </c>
      <c r="M629" s="292">
        <f t="shared" si="75"/>
        <v>0</v>
      </c>
      <c r="N629" s="370"/>
      <c r="O629" s="150"/>
      <c r="P629" s="240"/>
      <c r="Q629" s="568"/>
      <c r="R629" s="556">
        <f t="shared" si="77"/>
        <v>0</v>
      </c>
      <c r="S629" s="556">
        <f t="shared" si="78"/>
        <v>0</v>
      </c>
      <c r="T629" s="556">
        <f t="shared" si="79"/>
        <v>0</v>
      </c>
      <c r="U629" s="556">
        <f t="shared" si="80"/>
        <v>0</v>
      </c>
      <c r="V629" s="395"/>
      <c r="W629" s="395"/>
      <c r="X629" s="395"/>
      <c r="Y629" s="395"/>
      <c r="AA629" s="102"/>
      <c r="BA629" s="553"/>
    </row>
    <row r="630" spans="2:53" ht="18" customHeight="1" x14ac:dyDescent="0.35">
      <c r="B630" s="80"/>
      <c r="C630" s="119"/>
      <c r="D630" s="119"/>
      <c r="E630" s="202"/>
      <c r="F630" s="119"/>
      <c r="G630" s="120"/>
      <c r="H630" s="41"/>
      <c r="I630" s="41"/>
      <c r="J630" s="138"/>
      <c r="K630" s="291">
        <f t="shared" si="76"/>
        <v>0</v>
      </c>
      <c r="L630" s="327">
        <v>0</v>
      </c>
      <c r="M630" s="292">
        <f t="shared" si="75"/>
        <v>0</v>
      </c>
      <c r="N630" s="370"/>
      <c r="O630" s="150"/>
      <c r="P630" s="240"/>
      <c r="Q630" s="568"/>
      <c r="R630" s="556">
        <f t="shared" si="77"/>
        <v>0</v>
      </c>
      <c r="S630" s="556">
        <f t="shared" si="78"/>
        <v>0</v>
      </c>
      <c r="T630" s="556">
        <f t="shared" si="79"/>
        <v>0</v>
      </c>
      <c r="U630" s="556">
        <f t="shared" si="80"/>
        <v>0</v>
      </c>
      <c r="V630" s="395"/>
      <c r="W630" s="395"/>
      <c r="X630" s="395"/>
      <c r="Y630" s="395"/>
      <c r="AA630" s="102"/>
      <c r="BA630" s="553"/>
    </row>
    <row r="631" spans="2:53" ht="18" customHeight="1" x14ac:dyDescent="0.35">
      <c r="B631" s="80"/>
      <c r="C631" s="119"/>
      <c r="D631" s="119"/>
      <c r="E631" s="202"/>
      <c r="F631" s="119"/>
      <c r="G631" s="120"/>
      <c r="H631" s="41"/>
      <c r="I631" s="41"/>
      <c r="J631" s="138"/>
      <c r="K631" s="291">
        <f t="shared" si="76"/>
        <v>0</v>
      </c>
      <c r="L631" s="327">
        <v>0</v>
      </c>
      <c r="M631" s="292">
        <f t="shared" si="75"/>
        <v>0</v>
      </c>
      <c r="N631" s="370"/>
      <c r="O631" s="150"/>
      <c r="P631" s="240"/>
      <c r="Q631" s="568"/>
      <c r="R631" s="556">
        <f t="shared" si="77"/>
        <v>0</v>
      </c>
      <c r="S631" s="556">
        <f t="shared" si="78"/>
        <v>0</v>
      </c>
      <c r="T631" s="556">
        <f t="shared" si="79"/>
        <v>0</v>
      </c>
      <c r="U631" s="556">
        <f t="shared" si="80"/>
        <v>0</v>
      </c>
      <c r="V631" s="395"/>
      <c r="W631" s="395"/>
      <c r="X631" s="395"/>
      <c r="Y631" s="395"/>
      <c r="AA631" s="102"/>
      <c r="BA631" s="553"/>
    </row>
    <row r="632" spans="2:53" ht="18" customHeight="1" x14ac:dyDescent="0.35">
      <c r="B632" s="80"/>
      <c r="C632" s="119"/>
      <c r="D632" s="119"/>
      <c r="E632" s="202"/>
      <c r="F632" s="119"/>
      <c r="G632" s="120"/>
      <c r="H632" s="41"/>
      <c r="I632" s="41"/>
      <c r="J632" s="138"/>
      <c r="K632" s="291">
        <f t="shared" si="76"/>
        <v>0</v>
      </c>
      <c r="L632" s="327">
        <v>0</v>
      </c>
      <c r="M632" s="292">
        <f t="shared" si="75"/>
        <v>0</v>
      </c>
      <c r="N632" s="370"/>
      <c r="O632" s="150"/>
      <c r="P632" s="240"/>
      <c r="Q632" s="568"/>
      <c r="R632" s="556">
        <f t="shared" si="77"/>
        <v>0</v>
      </c>
      <c r="S632" s="556">
        <f t="shared" si="78"/>
        <v>0</v>
      </c>
      <c r="T632" s="556">
        <f t="shared" si="79"/>
        <v>0</v>
      </c>
      <c r="U632" s="556">
        <f t="shared" si="80"/>
        <v>0</v>
      </c>
      <c r="V632" s="395"/>
      <c r="W632" s="395"/>
      <c r="X632" s="395"/>
      <c r="Y632" s="395"/>
      <c r="AA632" s="102"/>
      <c r="BA632" s="553"/>
    </row>
    <row r="633" spans="2:53" ht="18" customHeight="1" x14ac:dyDescent="0.35">
      <c r="B633" s="80"/>
      <c r="C633" s="119"/>
      <c r="D633" s="119"/>
      <c r="E633" s="202"/>
      <c r="F633" s="119"/>
      <c r="G633" s="120"/>
      <c r="H633" s="41"/>
      <c r="I633" s="41"/>
      <c r="J633" s="138"/>
      <c r="K633" s="291">
        <f t="shared" si="76"/>
        <v>0</v>
      </c>
      <c r="L633" s="327">
        <v>0</v>
      </c>
      <c r="M633" s="292">
        <f t="shared" si="75"/>
        <v>0</v>
      </c>
      <c r="N633" s="370"/>
      <c r="O633" s="150"/>
      <c r="P633" s="240"/>
      <c r="Q633" s="568"/>
      <c r="R633" s="556">
        <f t="shared" si="77"/>
        <v>0</v>
      </c>
      <c r="S633" s="556">
        <f t="shared" si="78"/>
        <v>0</v>
      </c>
      <c r="T633" s="556">
        <f t="shared" si="79"/>
        <v>0</v>
      </c>
      <c r="U633" s="556">
        <f t="shared" si="80"/>
        <v>0</v>
      </c>
      <c r="V633" s="395"/>
      <c r="W633" s="395"/>
      <c r="X633" s="395"/>
      <c r="Y633" s="395"/>
      <c r="AA633" s="102"/>
      <c r="BA633" s="553"/>
    </row>
    <row r="634" spans="2:53" ht="18" customHeight="1" x14ac:dyDescent="0.35">
      <c r="B634" s="80"/>
      <c r="C634" s="119"/>
      <c r="D634" s="119"/>
      <c r="E634" s="202"/>
      <c r="F634" s="119"/>
      <c r="G634" s="120"/>
      <c r="H634" s="41"/>
      <c r="I634" s="41"/>
      <c r="J634" s="138"/>
      <c r="K634" s="291">
        <f t="shared" si="76"/>
        <v>0</v>
      </c>
      <c r="L634" s="327">
        <v>0</v>
      </c>
      <c r="M634" s="292">
        <f t="shared" si="75"/>
        <v>0</v>
      </c>
      <c r="N634" s="370"/>
      <c r="O634" s="150"/>
      <c r="P634" s="240"/>
      <c r="Q634" s="568"/>
      <c r="R634" s="556">
        <f t="shared" si="77"/>
        <v>0</v>
      </c>
      <c r="S634" s="556">
        <f t="shared" si="78"/>
        <v>0</v>
      </c>
      <c r="T634" s="556">
        <f t="shared" si="79"/>
        <v>0</v>
      </c>
      <c r="U634" s="556">
        <f t="shared" si="80"/>
        <v>0</v>
      </c>
      <c r="V634" s="395"/>
      <c r="W634" s="395"/>
      <c r="X634" s="395"/>
      <c r="Y634" s="395"/>
      <c r="AA634" s="102"/>
      <c r="BA634" s="553"/>
    </row>
    <row r="635" spans="2:53" ht="18" customHeight="1" x14ac:dyDescent="0.35">
      <c r="B635" s="80"/>
      <c r="C635" s="119"/>
      <c r="D635" s="119"/>
      <c r="E635" s="202"/>
      <c r="F635" s="119"/>
      <c r="G635" s="120"/>
      <c r="H635" s="41"/>
      <c r="I635" s="41"/>
      <c r="J635" s="138"/>
      <c r="K635" s="291">
        <f t="shared" si="76"/>
        <v>0</v>
      </c>
      <c r="L635" s="327">
        <v>0</v>
      </c>
      <c r="M635" s="292">
        <f t="shared" si="75"/>
        <v>0</v>
      </c>
      <c r="N635" s="370"/>
      <c r="O635" s="150"/>
      <c r="P635" s="240"/>
      <c r="Q635" s="568"/>
      <c r="R635" s="556">
        <f t="shared" si="77"/>
        <v>0</v>
      </c>
      <c r="S635" s="556">
        <f t="shared" si="78"/>
        <v>0</v>
      </c>
      <c r="T635" s="556">
        <f t="shared" si="79"/>
        <v>0</v>
      </c>
      <c r="U635" s="556">
        <f t="shared" si="80"/>
        <v>0</v>
      </c>
      <c r="V635" s="395"/>
      <c r="W635" s="395"/>
      <c r="X635" s="395"/>
      <c r="Y635" s="395"/>
      <c r="AA635" s="102"/>
      <c r="BA635" s="553"/>
    </row>
    <row r="636" spans="2:53" ht="18" customHeight="1" x14ac:dyDescent="0.35">
      <c r="B636" s="80"/>
      <c r="C636" s="119"/>
      <c r="D636" s="119"/>
      <c r="E636" s="202"/>
      <c r="F636" s="119"/>
      <c r="G636" s="120"/>
      <c r="H636" s="41"/>
      <c r="I636" s="41"/>
      <c r="J636" s="138"/>
      <c r="K636" s="291">
        <f t="shared" si="76"/>
        <v>0</v>
      </c>
      <c r="L636" s="327">
        <v>0</v>
      </c>
      <c r="M636" s="292">
        <f t="shared" si="75"/>
        <v>0</v>
      </c>
      <c r="N636" s="370"/>
      <c r="O636" s="150"/>
      <c r="P636" s="240"/>
      <c r="Q636" s="568"/>
      <c r="R636" s="556">
        <f t="shared" si="77"/>
        <v>0</v>
      </c>
      <c r="S636" s="556">
        <f t="shared" si="78"/>
        <v>0</v>
      </c>
      <c r="T636" s="556">
        <f t="shared" si="79"/>
        <v>0</v>
      </c>
      <c r="U636" s="556">
        <f t="shared" si="80"/>
        <v>0</v>
      </c>
      <c r="V636" s="395"/>
      <c r="W636" s="395"/>
      <c r="X636" s="395"/>
      <c r="Y636" s="395"/>
      <c r="AA636" s="102"/>
      <c r="BA636" s="553"/>
    </row>
    <row r="637" spans="2:53" ht="18" customHeight="1" x14ac:dyDescent="0.35">
      <c r="B637" s="80"/>
      <c r="C637" s="119"/>
      <c r="D637" s="119"/>
      <c r="E637" s="202"/>
      <c r="F637" s="119"/>
      <c r="G637" s="120"/>
      <c r="H637" s="41"/>
      <c r="I637" s="41"/>
      <c r="J637" s="138"/>
      <c r="K637" s="291">
        <f t="shared" si="76"/>
        <v>0</v>
      </c>
      <c r="L637" s="327">
        <v>0</v>
      </c>
      <c r="M637" s="292">
        <f t="shared" si="75"/>
        <v>0</v>
      </c>
      <c r="N637" s="370"/>
      <c r="O637" s="150"/>
      <c r="P637" s="240"/>
      <c r="Q637" s="568"/>
      <c r="R637" s="556">
        <f t="shared" si="77"/>
        <v>0</v>
      </c>
      <c r="S637" s="556">
        <f t="shared" si="78"/>
        <v>0</v>
      </c>
      <c r="T637" s="556">
        <f t="shared" si="79"/>
        <v>0</v>
      </c>
      <c r="U637" s="556">
        <f t="shared" si="80"/>
        <v>0</v>
      </c>
      <c r="V637" s="395"/>
      <c r="W637" s="395"/>
      <c r="X637" s="395"/>
      <c r="Y637" s="395"/>
      <c r="AA637" s="102"/>
      <c r="BA637" s="553"/>
    </row>
    <row r="638" spans="2:53" ht="18" customHeight="1" x14ac:dyDescent="0.35">
      <c r="B638" s="80"/>
      <c r="C638" s="119"/>
      <c r="D638" s="119"/>
      <c r="E638" s="202"/>
      <c r="F638" s="119"/>
      <c r="G638" s="120"/>
      <c r="H638" s="41"/>
      <c r="I638" s="41"/>
      <c r="J638" s="138"/>
      <c r="K638" s="291">
        <f t="shared" si="76"/>
        <v>0</v>
      </c>
      <c r="L638" s="327">
        <v>0</v>
      </c>
      <c r="M638" s="292">
        <f t="shared" si="75"/>
        <v>0</v>
      </c>
      <c r="N638" s="370"/>
      <c r="O638" s="150"/>
      <c r="P638" s="240"/>
      <c r="Q638" s="568"/>
      <c r="R638" s="556">
        <f t="shared" si="77"/>
        <v>0</v>
      </c>
      <c r="S638" s="556">
        <f t="shared" si="78"/>
        <v>0</v>
      </c>
      <c r="T638" s="556">
        <f t="shared" si="79"/>
        <v>0</v>
      </c>
      <c r="U638" s="556">
        <f t="shared" si="80"/>
        <v>0</v>
      </c>
      <c r="V638" s="395"/>
      <c r="W638" s="395"/>
      <c r="X638" s="395"/>
      <c r="Y638" s="395"/>
      <c r="AA638" s="102"/>
      <c r="BA638" s="553"/>
    </row>
    <row r="639" spans="2:53" ht="18" customHeight="1" x14ac:dyDescent="0.35">
      <c r="B639" s="80"/>
      <c r="C639" s="119"/>
      <c r="D639" s="119"/>
      <c r="E639" s="202"/>
      <c r="F639" s="119"/>
      <c r="G639" s="120"/>
      <c r="H639" s="41"/>
      <c r="I639" s="41"/>
      <c r="J639" s="138"/>
      <c r="K639" s="291">
        <f t="shared" si="76"/>
        <v>0</v>
      </c>
      <c r="L639" s="327">
        <v>0</v>
      </c>
      <c r="M639" s="292">
        <f t="shared" si="75"/>
        <v>0</v>
      </c>
      <c r="N639" s="370"/>
      <c r="O639" s="150"/>
      <c r="P639" s="240"/>
      <c r="Q639" s="568"/>
      <c r="R639" s="556">
        <f t="shared" si="77"/>
        <v>0</v>
      </c>
      <c r="S639" s="556">
        <f t="shared" si="78"/>
        <v>0</v>
      </c>
      <c r="T639" s="556">
        <f t="shared" si="79"/>
        <v>0</v>
      </c>
      <c r="U639" s="556">
        <f t="shared" si="80"/>
        <v>0</v>
      </c>
      <c r="V639" s="395"/>
      <c r="W639" s="395"/>
      <c r="X639" s="395"/>
      <c r="Y639" s="395"/>
      <c r="AA639" s="102"/>
      <c r="BA639" s="553"/>
    </row>
    <row r="640" spans="2:53" ht="18" customHeight="1" x14ac:dyDescent="0.35">
      <c r="B640" s="80"/>
      <c r="C640" s="119"/>
      <c r="D640" s="119"/>
      <c r="E640" s="202"/>
      <c r="F640" s="119"/>
      <c r="G640" s="120"/>
      <c r="H640" s="41"/>
      <c r="I640" s="41"/>
      <c r="J640" s="138"/>
      <c r="K640" s="291">
        <f t="shared" si="76"/>
        <v>0</v>
      </c>
      <c r="L640" s="327">
        <v>0</v>
      </c>
      <c r="M640" s="292">
        <f t="shared" si="75"/>
        <v>0</v>
      </c>
      <c r="N640" s="370"/>
      <c r="O640" s="150"/>
      <c r="P640" s="240"/>
      <c r="Q640" s="568"/>
      <c r="R640" s="556">
        <f t="shared" si="77"/>
        <v>0</v>
      </c>
      <c r="S640" s="556">
        <f t="shared" si="78"/>
        <v>0</v>
      </c>
      <c r="T640" s="556">
        <f t="shared" si="79"/>
        <v>0</v>
      </c>
      <c r="U640" s="556">
        <f t="shared" si="80"/>
        <v>0</v>
      </c>
      <c r="V640" s="395"/>
      <c r="W640" s="395"/>
      <c r="X640" s="395"/>
      <c r="Y640" s="395"/>
      <c r="AA640" s="102"/>
      <c r="BA640" s="553"/>
    </row>
    <row r="641" spans="2:53" ht="18" customHeight="1" x14ac:dyDescent="0.35">
      <c r="B641" s="80"/>
      <c r="C641" s="119"/>
      <c r="D641" s="119"/>
      <c r="E641" s="202"/>
      <c r="F641" s="119"/>
      <c r="G641" s="120"/>
      <c r="H641" s="41"/>
      <c r="I641" s="41"/>
      <c r="J641" s="138"/>
      <c r="K641" s="291">
        <f t="shared" si="76"/>
        <v>0</v>
      </c>
      <c r="L641" s="327">
        <v>0</v>
      </c>
      <c r="M641" s="292">
        <f t="shared" si="75"/>
        <v>0</v>
      </c>
      <c r="N641" s="370"/>
      <c r="O641" s="150"/>
      <c r="P641" s="240"/>
      <c r="Q641" s="568"/>
      <c r="R641" s="556">
        <f t="shared" si="77"/>
        <v>0</v>
      </c>
      <c r="S641" s="556">
        <f t="shared" si="78"/>
        <v>0</v>
      </c>
      <c r="T641" s="556">
        <f t="shared" si="79"/>
        <v>0</v>
      </c>
      <c r="U641" s="556">
        <f t="shared" si="80"/>
        <v>0</v>
      </c>
      <c r="V641" s="395"/>
      <c r="W641" s="395"/>
      <c r="X641" s="395"/>
      <c r="Y641" s="395"/>
      <c r="AA641" s="102"/>
      <c r="BA641" s="553"/>
    </row>
    <row r="642" spans="2:53" ht="18" customHeight="1" x14ac:dyDescent="0.35">
      <c r="B642" s="80"/>
      <c r="C642" s="119"/>
      <c r="D642" s="119"/>
      <c r="E642" s="202"/>
      <c r="F642" s="119"/>
      <c r="G642" s="120"/>
      <c r="H642" s="41"/>
      <c r="I642" s="41"/>
      <c r="J642" s="138"/>
      <c r="K642" s="291">
        <f t="shared" si="76"/>
        <v>0</v>
      </c>
      <c r="L642" s="327">
        <v>0</v>
      </c>
      <c r="M642" s="292">
        <f t="shared" si="75"/>
        <v>0</v>
      </c>
      <c r="N642" s="370"/>
      <c r="O642" s="150"/>
      <c r="P642" s="240"/>
      <c r="Q642" s="568"/>
      <c r="R642" s="556">
        <f t="shared" si="77"/>
        <v>0</v>
      </c>
      <c r="S642" s="556">
        <f t="shared" si="78"/>
        <v>0</v>
      </c>
      <c r="T642" s="556">
        <f t="shared" si="79"/>
        <v>0</v>
      </c>
      <c r="U642" s="556">
        <f t="shared" si="80"/>
        <v>0</v>
      </c>
      <c r="V642" s="395"/>
      <c r="W642" s="395"/>
      <c r="X642" s="395"/>
      <c r="Y642" s="395"/>
      <c r="AA642" s="102"/>
      <c r="BA642" s="553"/>
    </row>
    <row r="643" spans="2:53" ht="18" customHeight="1" x14ac:dyDescent="0.35">
      <c r="B643" s="80"/>
      <c r="C643" s="119"/>
      <c r="D643" s="119"/>
      <c r="E643" s="202"/>
      <c r="F643" s="119"/>
      <c r="G643" s="120"/>
      <c r="H643" s="41"/>
      <c r="I643" s="41"/>
      <c r="J643" s="138"/>
      <c r="K643" s="291">
        <f t="shared" si="76"/>
        <v>0</v>
      </c>
      <c r="L643" s="327">
        <v>0</v>
      </c>
      <c r="M643" s="292">
        <f t="shared" si="75"/>
        <v>0</v>
      </c>
      <c r="N643" s="370"/>
      <c r="O643" s="150"/>
      <c r="P643" s="240"/>
      <c r="Q643" s="568"/>
      <c r="R643" s="556">
        <f t="shared" si="77"/>
        <v>0</v>
      </c>
      <c r="S643" s="556">
        <f t="shared" si="78"/>
        <v>0</v>
      </c>
      <c r="T643" s="556">
        <f t="shared" si="79"/>
        <v>0</v>
      </c>
      <c r="U643" s="556">
        <f t="shared" si="80"/>
        <v>0</v>
      </c>
      <c r="V643" s="395"/>
      <c r="W643" s="395"/>
      <c r="X643" s="395"/>
      <c r="Y643" s="395"/>
      <c r="AA643" s="102"/>
      <c r="BA643" s="553"/>
    </row>
    <row r="644" spans="2:53" ht="18" customHeight="1" x14ac:dyDescent="0.35">
      <c r="B644" s="80"/>
      <c r="C644" s="119"/>
      <c r="D644" s="119"/>
      <c r="E644" s="202"/>
      <c r="F644" s="119"/>
      <c r="G644" s="120"/>
      <c r="H644" s="41"/>
      <c r="I644" s="41"/>
      <c r="J644" s="138"/>
      <c r="K644" s="291">
        <f t="shared" si="76"/>
        <v>0</v>
      </c>
      <c r="L644" s="327">
        <v>0</v>
      </c>
      <c r="M644" s="292">
        <f t="shared" si="75"/>
        <v>0</v>
      </c>
      <c r="N644" s="370"/>
      <c r="O644" s="150"/>
      <c r="P644" s="240"/>
      <c r="Q644" s="568"/>
      <c r="R644" s="556">
        <f t="shared" si="77"/>
        <v>0</v>
      </c>
      <c r="S644" s="556">
        <f t="shared" si="78"/>
        <v>0</v>
      </c>
      <c r="T644" s="556">
        <f t="shared" si="79"/>
        <v>0</v>
      </c>
      <c r="U644" s="556">
        <f t="shared" si="80"/>
        <v>0</v>
      </c>
      <c r="V644" s="395"/>
      <c r="W644" s="395"/>
      <c r="X644" s="395"/>
      <c r="Y644" s="395"/>
      <c r="AA644" s="102"/>
      <c r="BA644" s="553"/>
    </row>
    <row r="645" spans="2:53" ht="18" customHeight="1" x14ac:dyDescent="0.35">
      <c r="B645" s="80"/>
      <c r="C645" s="119"/>
      <c r="D645" s="119"/>
      <c r="E645" s="202"/>
      <c r="F645" s="119"/>
      <c r="G645" s="120"/>
      <c r="H645" s="41"/>
      <c r="I645" s="41"/>
      <c r="J645" s="138"/>
      <c r="K645" s="291">
        <f t="shared" si="76"/>
        <v>0</v>
      </c>
      <c r="L645" s="327">
        <v>0</v>
      </c>
      <c r="M645" s="292">
        <f t="shared" si="75"/>
        <v>0</v>
      </c>
      <c r="N645" s="370"/>
      <c r="O645" s="150"/>
      <c r="P645" s="240"/>
      <c r="Q645" s="568"/>
      <c r="R645" s="556">
        <f t="shared" si="77"/>
        <v>0</v>
      </c>
      <c r="S645" s="556">
        <f t="shared" si="78"/>
        <v>0</v>
      </c>
      <c r="T645" s="556">
        <f t="shared" si="79"/>
        <v>0</v>
      </c>
      <c r="U645" s="556">
        <f t="shared" si="80"/>
        <v>0</v>
      </c>
      <c r="V645" s="395"/>
      <c r="W645" s="395"/>
      <c r="X645" s="395"/>
      <c r="Y645" s="395"/>
      <c r="AA645" s="102"/>
      <c r="BA645" s="553"/>
    </row>
    <row r="646" spans="2:53" ht="18" customHeight="1" x14ac:dyDescent="0.35">
      <c r="B646" s="80"/>
      <c r="C646" s="119"/>
      <c r="D646" s="119"/>
      <c r="E646" s="202"/>
      <c r="F646" s="119"/>
      <c r="G646" s="120"/>
      <c r="H646" s="41"/>
      <c r="I646" s="41"/>
      <c r="J646" s="138"/>
      <c r="K646" s="291">
        <f t="shared" si="76"/>
        <v>0</v>
      </c>
      <c r="L646" s="327">
        <v>0</v>
      </c>
      <c r="M646" s="292">
        <f t="shared" si="75"/>
        <v>0</v>
      </c>
      <c r="N646" s="370"/>
      <c r="O646" s="150"/>
      <c r="P646" s="240"/>
      <c r="Q646" s="568"/>
      <c r="R646" s="556">
        <f t="shared" si="77"/>
        <v>0</v>
      </c>
      <c r="S646" s="556">
        <f t="shared" si="78"/>
        <v>0</v>
      </c>
      <c r="T646" s="556">
        <f t="shared" si="79"/>
        <v>0</v>
      </c>
      <c r="U646" s="556">
        <f t="shared" si="80"/>
        <v>0</v>
      </c>
      <c r="V646" s="395"/>
      <c r="W646" s="395"/>
      <c r="X646" s="395"/>
      <c r="Y646" s="395"/>
      <c r="AA646" s="102"/>
      <c r="BA646" s="553"/>
    </row>
    <row r="647" spans="2:53" ht="18" customHeight="1" x14ac:dyDescent="0.35">
      <c r="B647" s="80"/>
      <c r="C647" s="119"/>
      <c r="D647" s="119"/>
      <c r="E647" s="202"/>
      <c r="F647" s="119"/>
      <c r="G647" s="120"/>
      <c r="H647" s="41"/>
      <c r="I647" s="41"/>
      <c r="J647" s="138"/>
      <c r="K647" s="291">
        <f t="shared" si="76"/>
        <v>0</v>
      </c>
      <c r="L647" s="327">
        <v>0</v>
      </c>
      <c r="M647" s="292">
        <f t="shared" si="75"/>
        <v>0</v>
      </c>
      <c r="N647" s="370"/>
      <c r="O647" s="150"/>
      <c r="P647" s="240"/>
      <c r="Q647" s="568"/>
      <c r="R647" s="556">
        <f t="shared" si="77"/>
        <v>0</v>
      </c>
      <c r="S647" s="556">
        <f t="shared" si="78"/>
        <v>0</v>
      </c>
      <c r="T647" s="556">
        <f t="shared" si="79"/>
        <v>0</v>
      </c>
      <c r="U647" s="556">
        <f t="shared" si="80"/>
        <v>0</v>
      </c>
      <c r="V647" s="395"/>
      <c r="W647" s="395"/>
      <c r="X647" s="395"/>
      <c r="Y647" s="395"/>
      <c r="AA647" s="102"/>
      <c r="BA647" s="553"/>
    </row>
    <row r="648" spans="2:53" ht="18" customHeight="1" x14ac:dyDescent="0.35">
      <c r="B648" s="80"/>
      <c r="C648" s="119"/>
      <c r="D648" s="119"/>
      <c r="E648" s="202"/>
      <c r="F648" s="119"/>
      <c r="G648" s="120"/>
      <c r="H648" s="41"/>
      <c r="I648" s="41"/>
      <c r="J648" s="138"/>
      <c r="K648" s="291">
        <f t="shared" si="76"/>
        <v>0</v>
      </c>
      <c r="L648" s="327">
        <v>0</v>
      </c>
      <c r="M648" s="292">
        <f t="shared" si="75"/>
        <v>0</v>
      </c>
      <c r="N648" s="370"/>
      <c r="O648" s="150"/>
      <c r="P648" s="240"/>
      <c r="Q648" s="568"/>
      <c r="R648" s="556">
        <f t="shared" si="77"/>
        <v>0</v>
      </c>
      <c r="S648" s="556">
        <f t="shared" si="78"/>
        <v>0</v>
      </c>
      <c r="T648" s="556">
        <f t="shared" si="79"/>
        <v>0</v>
      </c>
      <c r="U648" s="556">
        <f t="shared" si="80"/>
        <v>0</v>
      </c>
      <c r="V648" s="395"/>
      <c r="W648" s="395"/>
      <c r="X648" s="395"/>
      <c r="Y648" s="395"/>
      <c r="AA648" s="102"/>
      <c r="BA648" s="553"/>
    </row>
    <row r="649" spans="2:53" ht="18" customHeight="1" x14ac:dyDescent="0.35">
      <c r="B649" s="80"/>
      <c r="C649" s="119"/>
      <c r="D649" s="119"/>
      <c r="E649" s="202"/>
      <c r="F649" s="119"/>
      <c r="G649" s="120"/>
      <c r="H649" s="41"/>
      <c r="I649" s="41"/>
      <c r="J649" s="138"/>
      <c r="K649" s="291">
        <f t="shared" si="76"/>
        <v>0</v>
      </c>
      <c r="L649" s="327">
        <v>0</v>
      </c>
      <c r="M649" s="292">
        <f t="shared" si="75"/>
        <v>0</v>
      </c>
      <c r="N649" s="370"/>
      <c r="O649" s="150"/>
      <c r="P649" s="240"/>
      <c r="Q649" s="568"/>
      <c r="R649" s="556">
        <f t="shared" si="77"/>
        <v>0</v>
      </c>
      <c r="S649" s="556">
        <f t="shared" si="78"/>
        <v>0</v>
      </c>
      <c r="T649" s="556">
        <f t="shared" si="79"/>
        <v>0</v>
      </c>
      <c r="U649" s="556">
        <f t="shared" si="80"/>
        <v>0</v>
      </c>
      <c r="V649" s="395"/>
      <c r="W649" s="395"/>
      <c r="X649" s="395"/>
      <c r="Y649" s="395"/>
      <c r="AA649" s="102"/>
      <c r="BA649" s="553"/>
    </row>
    <row r="650" spans="2:53" ht="18" customHeight="1" x14ac:dyDescent="0.35">
      <c r="B650" s="80"/>
      <c r="C650" s="119"/>
      <c r="D650" s="119"/>
      <c r="E650" s="202"/>
      <c r="F650" s="119"/>
      <c r="G650" s="120"/>
      <c r="H650" s="41"/>
      <c r="I650" s="41"/>
      <c r="J650" s="138"/>
      <c r="K650" s="291">
        <f t="shared" si="76"/>
        <v>0</v>
      </c>
      <c r="L650" s="327">
        <v>0</v>
      </c>
      <c r="M650" s="292">
        <f t="shared" si="75"/>
        <v>0</v>
      </c>
      <c r="N650" s="370"/>
      <c r="O650" s="150"/>
      <c r="P650" s="240"/>
      <c r="Q650" s="568"/>
      <c r="R650" s="556">
        <f t="shared" si="77"/>
        <v>0</v>
      </c>
      <c r="S650" s="556">
        <f t="shared" si="78"/>
        <v>0</v>
      </c>
      <c r="T650" s="556">
        <f t="shared" si="79"/>
        <v>0</v>
      </c>
      <c r="U650" s="556">
        <f t="shared" si="80"/>
        <v>0</v>
      </c>
      <c r="V650" s="395"/>
      <c r="W650" s="395"/>
      <c r="X650" s="395"/>
      <c r="Y650" s="395"/>
      <c r="AA650" s="102"/>
      <c r="BA650" s="553"/>
    </row>
    <row r="651" spans="2:53" ht="18" customHeight="1" x14ac:dyDescent="0.35">
      <c r="B651" s="80"/>
      <c r="C651" s="119"/>
      <c r="D651" s="119"/>
      <c r="E651" s="202"/>
      <c r="F651" s="119"/>
      <c r="G651" s="120"/>
      <c r="H651" s="41"/>
      <c r="I651" s="41"/>
      <c r="J651" s="138"/>
      <c r="K651" s="291">
        <f t="shared" si="76"/>
        <v>0</v>
      </c>
      <c r="L651" s="327">
        <v>0</v>
      </c>
      <c r="M651" s="292">
        <f t="shared" si="75"/>
        <v>0</v>
      </c>
      <c r="N651" s="370"/>
      <c r="O651" s="150"/>
      <c r="P651" s="240"/>
      <c r="Q651" s="568"/>
      <c r="R651" s="556">
        <f t="shared" si="77"/>
        <v>0</v>
      </c>
      <c r="S651" s="556">
        <f t="shared" si="78"/>
        <v>0</v>
      </c>
      <c r="T651" s="556">
        <f t="shared" si="79"/>
        <v>0</v>
      </c>
      <c r="U651" s="556">
        <f t="shared" si="80"/>
        <v>0</v>
      </c>
      <c r="V651" s="395"/>
      <c r="W651" s="395"/>
      <c r="X651" s="395"/>
      <c r="Y651" s="395"/>
      <c r="AA651" s="102"/>
      <c r="BA651" s="553"/>
    </row>
    <row r="652" spans="2:53" ht="18" customHeight="1" x14ac:dyDescent="0.35">
      <c r="B652" s="80"/>
      <c r="C652" s="119"/>
      <c r="D652" s="119"/>
      <c r="E652" s="202"/>
      <c r="F652" s="119"/>
      <c r="G652" s="120"/>
      <c r="H652" s="41"/>
      <c r="I652" s="41"/>
      <c r="J652" s="138"/>
      <c r="K652" s="291">
        <f t="shared" si="76"/>
        <v>0</v>
      </c>
      <c r="L652" s="327">
        <v>0</v>
      </c>
      <c r="M652" s="292">
        <f t="shared" si="75"/>
        <v>0</v>
      </c>
      <c r="N652" s="370"/>
      <c r="O652" s="150"/>
      <c r="P652" s="240"/>
      <c r="Q652" s="568"/>
      <c r="R652" s="556">
        <f t="shared" si="77"/>
        <v>0</v>
      </c>
      <c r="S652" s="556">
        <f t="shared" si="78"/>
        <v>0</v>
      </c>
      <c r="T652" s="556">
        <f t="shared" si="79"/>
        <v>0</v>
      </c>
      <c r="U652" s="556">
        <f t="shared" si="80"/>
        <v>0</v>
      </c>
      <c r="V652" s="395"/>
      <c r="W652" s="395"/>
      <c r="X652" s="395"/>
      <c r="Y652" s="395"/>
      <c r="AA652" s="102"/>
      <c r="BA652" s="553"/>
    </row>
    <row r="653" spans="2:53" ht="18" customHeight="1" x14ac:dyDescent="0.35">
      <c r="B653" s="80"/>
      <c r="C653" s="119"/>
      <c r="D653" s="119"/>
      <c r="E653" s="202"/>
      <c r="F653" s="119"/>
      <c r="G653" s="120"/>
      <c r="H653" s="41"/>
      <c r="I653" s="41"/>
      <c r="J653" s="138"/>
      <c r="K653" s="291">
        <f t="shared" si="76"/>
        <v>0</v>
      </c>
      <c r="L653" s="327">
        <v>0</v>
      </c>
      <c r="M653" s="292">
        <f t="shared" si="75"/>
        <v>0</v>
      </c>
      <c r="N653" s="370"/>
      <c r="O653" s="150"/>
      <c r="P653" s="240"/>
      <c r="Q653" s="568"/>
      <c r="R653" s="556">
        <f t="shared" si="77"/>
        <v>0</v>
      </c>
      <c r="S653" s="556">
        <f t="shared" si="78"/>
        <v>0</v>
      </c>
      <c r="T653" s="556">
        <f t="shared" si="79"/>
        <v>0</v>
      </c>
      <c r="U653" s="556">
        <f t="shared" si="80"/>
        <v>0</v>
      </c>
      <c r="V653" s="395"/>
      <c r="W653" s="395"/>
      <c r="X653" s="395"/>
      <c r="Y653" s="395"/>
      <c r="AA653" s="102"/>
      <c r="BA653" s="553"/>
    </row>
    <row r="654" spans="2:53" ht="18" customHeight="1" x14ac:dyDescent="0.35">
      <c r="B654" s="80"/>
      <c r="C654" s="119"/>
      <c r="D654" s="119"/>
      <c r="E654" s="202"/>
      <c r="F654" s="119"/>
      <c r="G654" s="120"/>
      <c r="H654" s="41"/>
      <c r="I654" s="41"/>
      <c r="J654" s="138"/>
      <c r="K654" s="291">
        <f t="shared" si="76"/>
        <v>0</v>
      </c>
      <c r="L654" s="327">
        <v>0</v>
      </c>
      <c r="M654" s="292">
        <f t="shared" si="75"/>
        <v>0</v>
      </c>
      <c r="N654" s="370"/>
      <c r="O654" s="150"/>
      <c r="P654" s="240"/>
      <c r="Q654" s="568"/>
      <c r="R654" s="556">
        <f t="shared" si="77"/>
        <v>0</v>
      </c>
      <c r="S654" s="556">
        <f t="shared" si="78"/>
        <v>0</v>
      </c>
      <c r="T654" s="556">
        <f t="shared" si="79"/>
        <v>0</v>
      </c>
      <c r="U654" s="556">
        <f t="shared" si="80"/>
        <v>0</v>
      </c>
      <c r="V654" s="395"/>
      <c r="W654" s="395"/>
      <c r="X654" s="395"/>
      <c r="Y654" s="395"/>
      <c r="AA654" s="102"/>
      <c r="BA654" s="553"/>
    </row>
    <row r="655" spans="2:53" ht="18" customHeight="1" x14ac:dyDescent="0.35">
      <c r="B655" s="80"/>
      <c r="C655" s="119"/>
      <c r="D655" s="119"/>
      <c r="E655" s="202"/>
      <c r="F655" s="119"/>
      <c r="G655" s="120"/>
      <c r="H655" s="41"/>
      <c r="I655" s="41"/>
      <c r="J655" s="138"/>
      <c r="K655" s="291">
        <f t="shared" si="76"/>
        <v>0</v>
      </c>
      <c r="L655" s="327">
        <v>0</v>
      </c>
      <c r="M655" s="292">
        <f t="shared" si="75"/>
        <v>0</v>
      </c>
      <c r="N655" s="370"/>
      <c r="O655" s="150"/>
      <c r="P655" s="240"/>
      <c r="Q655" s="568"/>
      <c r="R655" s="556">
        <f t="shared" si="77"/>
        <v>0</v>
      </c>
      <c r="S655" s="556">
        <f t="shared" si="78"/>
        <v>0</v>
      </c>
      <c r="T655" s="556">
        <f t="shared" si="79"/>
        <v>0</v>
      </c>
      <c r="U655" s="556">
        <f t="shared" si="80"/>
        <v>0</v>
      </c>
      <c r="V655" s="395"/>
      <c r="W655" s="395"/>
      <c r="X655" s="395"/>
      <c r="Y655" s="395"/>
      <c r="AA655" s="102"/>
      <c r="BA655" s="553"/>
    </row>
    <row r="656" spans="2:53" ht="18" customHeight="1" x14ac:dyDescent="0.35">
      <c r="B656" s="80"/>
      <c r="C656" s="119"/>
      <c r="D656" s="119"/>
      <c r="E656" s="202"/>
      <c r="F656" s="119"/>
      <c r="G656" s="120"/>
      <c r="H656" s="41"/>
      <c r="I656" s="41"/>
      <c r="J656" s="138"/>
      <c r="K656" s="291">
        <f t="shared" si="76"/>
        <v>0</v>
      </c>
      <c r="L656" s="327">
        <v>0</v>
      </c>
      <c r="M656" s="292">
        <f t="shared" si="75"/>
        <v>0</v>
      </c>
      <c r="N656" s="370"/>
      <c r="O656" s="150"/>
      <c r="P656" s="240"/>
      <c r="Q656" s="568"/>
      <c r="R656" s="556">
        <f t="shared" si="77"/>
        <v>0</v>
      </c>
      <c r="S656" s="556">
        <f t="shared" si="78"/>
        <v>0</v>
      </c>
      <c r="T656" s="556">
        <f t="shared" si="79"/>
        <v>0</v>
      </c>
      <c r="U656" s="556">
        <f t="shared" si="80"/>
        <v>0</v>
      </c>
      <c r="V656" s="395"/>
      <c r="W656" s="395"/>
      <c r="X656" s="395"/>
      <c r="Y656" s="395"/>
      <c r="AA656" s="102"/>
      <c r="BA656" s="553"/>
    </row>
    <row r="657" spans="2:53" ht="18" customHeight="1" x14ac:dyDescent="0.35">
      <c r="B657" s="80"/>
      <c r="C657" s="119"/>
      <c r="D657" s="119"/>
      <c r="E657" s="202"/>
      <c r="F657" s="119"/>
      <c r="G657" s="120"/>
      <c r="H657" s="41"/>
      <c r="I657" s="41"/>
      <c r="J657" s="138"/>
      <c r="K657" s="291">
        <f t="shared" si="76"/>
        <v>0</v>
      </c>
      <c r="L657" s="327">
        <v>0</v>
      </c>
      <c r="M657" s="292">
        <f t="shared" si="75"/>
        <v>0</v>
      </c>
      <c r="N657" s="370"/>
      <c r="O657" s="150"/>
      <c r="P657" s="240"/>
      <c r="Q657" s="568"/>
      <c r="R657" s="556">
        <f t="shared" si="77"/>
        <v>0</v>
      </c>
      <c r="S657" s="556">
        <f t="shared" si="78"/>
        <v>0</v>
      </c>
      <c r="T657" s="556">
        <f t="shared" si="79"/>
        <v>0</v>
      </c>
      <c r="U657" s="556">
        <f t="shared" si="80"/>
        <v>0</v>
      </c>
      <c r="V657" s="395"/>
      <c r="W657" s="395"/>
      <c r="X657" s="395"/>
      <c r="Y657" s="395"/>
      <c r="AA657" s="102"/>
      <c r="BA657" s="553"/>
    </row>
    <row r="658" spans="2:53" ht="18" customHeight="1" x14ac:dyDescent="0.35">
      <c r="B658" s="80"/>
      <c r="C658" s="119"/>
      <c r="D658" s="119"/>
      <c r="E658" s="202"/>
      <c r="F658" s="119"/>
      <c r="G658" s="120"/>
      <c r="H658" s="41"/>
      <c r="I658" s="41"/>
      <c r="J658" s="138"/>
      <c r="K658" s="291">
        <f t="shared" si="76"/>
        <v>0</v>
      </c>
      <c r="L658" s="327">
        <v>0</v>
      </c>
      <c r="M658" s="292">
        <f t="shared" si="75"/>
        <v>0</v>
      </c>
      <c r="N658" s="370"/>
      <c r="O658" s="150"/>
      <c r="P658" s="240"/>
      <c r="Q658" s="568"/>
      <c r="R658" s="556">
        <f t="shared" si="77"/>
        <v>0</v>
      </c>
      <c r="S658" s="556">
        <f t="shared" si="78"/>
        <v>0</v>
      </c>
      <c r="T658" s="556">
        <f t="shared" si="79"/>
        <v>0</v>
      </c>
      <c r="U658" s="556">
        <f t="shared" si="80"/>
        <v>0</v>
      </c>
      <c r="V658" s="395"/>
      <c r="W658" s="395"/>
      <c r="X658" s="395"/>
      <c r="Y658" s="395"/>
      <c r="AA658" s="102"/>
      <c r="BA658" s="553"/>
    </row>
    <row r="659" spans="2:53" ht="18" customHeight="1" x14ac:dyDescent="0.35">
      <c r="B659" s="80"/>
      <c r="C659" s="119"/>
      <c r="D659" s="119"/>
      <c r="E659" s="202"/>
      <c r="F659" s="119"/>
      <c r="G659" s="120"/>
      <c r="H659" s="41"/>
      <c r="I659" s="41"/>
      <c r="J659" s="138"/>
      <c r="K659" s="291">
        <f t="shared" si="76"/>
        <v>0</v>
      </c>
      <c r="L659" s="327">
        <v>0</v>
      </c>
      <c r="M659" s="292">
        <f t="shared" si="75"/>
        <v>0</v>
      </c>
      <c r="N659" s="370"/>
      <c r="O659" s="150"/>
      <c r="P659" s="240"/>
      <c r="Q659" s="568"/>
      <c r="R659" s="556">
        <f t="shared" si="77"/>
        <v>0</v>
      </c>
      <c r="S659" s="556">
        <f t="shared" si="78"/>
        <v>0</v>
      </c>
      <c r="T659" s="556">
        <f t="shared" si="79"/>
        <v>0</v>
      </c>
      <c r="U659" s="556">
        <f t="shared" si="80"/>
        <v>0</v>
      </c>
      <c r="V659" s="395"/>
      <c r="W659" s="395"/>
      <c r="X659" s="395"/>
      <c r="Y659" s="395"/>
      <c r="AA659" s="102"/>
      <c r="BA659" s="553"/>
    </row>
    <row r="660" spans="2:53" ht="18" customHeight="1" x14ac:dyDescent="0.35">
      <c r="B660" s="80"/>
      <c r="C660" s="119"/>
      <c r="D660" s="119"/>
      <c r="E660" s="202"/>
      <c r="F660" s="119"/>
      <c r="G660" s="120"/>
      <c r="H660" s="41"/>
      <c r="I660" s="41"/>
      <c r="J660" s="138"/>
      <c r="K660" s="291">
        <f t="shared" si="76"/>
        <v>0</v>
      </c>
      <c r="L660" s="327">
        <v>0</v>
      </c>
      <c r="M660" s="292">
        <f t="shared" si="75"/>
        <v>0</v>
      </c>
      <c r="N660" s="370"/>
      <c r="O660" s="150"/>
      <c r="P660" s="240"/>
      <c r="Q660" s="568"/>
      <c r="R660" s="556">
        <f t="shared" si="77"/>
        <v>0</v>
      </c>
      <c r="S660" s="556">
        <f t="shared" si="78"/>
        <v>0</v>
      </c>
      <c r="T660" s="556">
        <f t="shared" si="79"/>
        <v>0</v>
      </c>
      <c r="U660" s="556">
        <f t="shared" si="80"/>
        <v>0</v>
      </c>
      <c r="V660" s="395"/>
      <c r="W660" s="395"/>
      <c r="X660" s="395"/>
      <c r="Y660" s="395"/>
      <c r="AA660" s="102"/>
      <c r="BA660" s="553"/>
    </row>
    <row r="661" spans="2:53" ht="18" customHeight="1" x14ac:dyDescent="0.35">
      <c r="B661" s="80"/>
      <c r="C661" s="119"/>
      <c r="D661" s="119"/>
      <c r="E661" s="202"/>
      <c r="F661" s="119"/>
      <c r="G661" s="120"/>
      <c r="H661" s="41"/>
      <c r="I661" s="41"/>
      <c r="J661" s="138"/>
      <c r="K661" s="291">
        <f t="shared" si="76"/>
        <v>0</v>
      </c>
      <c r="L661" s="327">
        <v>0</v>
      </c>
      <c r="M661" s="292">
        <f t="shared" si="75"/>
        <v>0</v>
      </c>
      <c r="N661" s="370"/>
      <c r="O661" s="150"/>
      <c r="P661" s="240"/>
      <c r="Q661" s="568"/>
      <c r="R661" s="556">
        <f t="shared" si="77"/>
        <v>0</v>
      </c>
      <c r="S661" s="556">
        <f t="shared" si="78"/>
        <v>0</v>
      </c>
      <c r="T661" s="556">
        <f t="shared" si="79"/>
        <v>0</v>
      </c>
      <c r="U661" s="556">
        <f t="shared" si="80"/>
        <v>0</v>
      </c>
      <c r="V661" s="395"/>
      <c r="W661" s="395"/>
      <c r="X661" s="395"/>
      <c r="Y661" s="395"/>
      <c r="AA661" s="102"/>
      <c r="BA661" s="553"/>
    </row>
    <row r="662" spans="2:53" ht="18" customHeight="1" x14ac:dyDescent="0.35">
      <c r="B662" s="80"/>
      <c r="C662" s="119"/>
      <c r="D662" s="119"/>
      <c r="E662" s="202"/>
      <c r="F662" s="119"/>
      <c r="G662" s="120"/>
      <c r="H662" s="41"/>
      <c r="I662" s="41"/>
      <c r="J662" s="138"/>
      <c r="K662" s="291">
        <f t="shared" si="76"/>
        <v>0</v>
      </c>
      <c r="L662" s="327">
        <v>0</v>
      </c>
      <c r="M662" s="292">
        <f t="shared" si="75"/>
        <v>0</v>
      </c>
      <c r="N662" s="370"/>
      <c r="O662" s="150"/>
      <c r="P662" s="240"/>
      <c r="Q662" s="568"/>
      <c r="R662" s="556">
        <f t="shared" si="77"/>
        <v>0</v>
      </c>
      <c r="S662" s="556">
        <f t="shared" si="78"/>
        <v>0</v>
      </c>
      <c r="T662" s="556">
        <f t="shared" si="79"/>
        <v>0</v>
      </c>
      <c r="U662" s="556">
        <f t="shared" si="80"/>
        <v>0</v>
      </c>
      <c r="V662" s="395"/>
      <c r="W662" s="395"/>
      <c r="X662" s="395"/>
      <c r="Y662" s="395"/>
      <c r="AA662" s="102"/>
      <c r="BA662" s="553"/>
    </row>
    <row r="663" spans="2:53" ht="18" customHeight="1" x14ac:dyDescent="0.35">
      <c r="B663" s="80"/>
      <c r="C663" s="119"/>
      <c r="D663" s="119"/>
      <c r="E663" s="202"/>
      <c r="F663" s="119"/>
      <c r="G663" s="120"/>
      <c r="H663" s="41"/>
      <c r="I663" s="41"/>
      <c r="J663" s="138"/>
      <c r="K663" s="291">
        <f t="shared" si="76"/>
        <v>0</v>
      </c>
      <c r="L663" s="327">
        <v>0</v>
      </c>
      <c r="M663" s="292">
        <f t="shared" si="75"/>
        <v>0</v>
      </c>
      <c r="N663" s="370"/>
      <c r="O663" s="150"/>
      <c r="P663" s="240"/>
      <c r="Q663" s="568"/>
      <c r="R663" s="556">
        <f t="shared" si="77"/>
        <v>0</v>
      </c>
      <c r="S663" s="556">
        <f t="shared" si="78"/>
        <v>0</v>
      </c>
      <c r="T663" s="556">
        <f t="shared" si="79"/>
        <v>0</v>
      </c>
      <c r="U663" s="556">
        <f t="shared" si="80"/>
        <v>0</v>
      </c>
      <c r="V663" s="395"/>
      <c r="W663" s="395"/>
      <c r="X663" s="395"/>
      <c r="Y663" s="395"/>
      <c r="AA663" s="102"/>
      <c r="BA663" s="553"/>
    </row>
    <row r="664" spans="2:53" ht="18" customHeight="1" x14ac:dyDescent="0.35">
      <c r="B664" s="80"/>
      <c r="C664" s="119"/>
      <c r="D664" s="119"/>
      <c r="E664" s="202"/>
      <c r="F664" s="119"/>
      <c r="G664" s="120"/>
      <c r="H664" s="41"/>
      <c r="I664" s="41"/>
      <c r="J664" s="138"/>
      <c r="K664" s="291">
        <f t="shared" si="76"/>
        <v>0</v>
      </c>
      <c r="L664" s="327">
        <v>0</v>
      </c>
      <c r="M664" s="292">
        <f t="shared" si="75"/>
        <v>0</v>
      </c>
      <c r="N664" s="370"/>
      <c r="O664" s="150"/>
      <c r="P664" s="240"/>
      <c r="Q664" s="568"/>
      <c r="R664" s="556">
        <f t="shared" si="77"/>
        <v>0</v>
      </c>
      <c r="S664" s="556">
        <f t="shared" si="78"/>
        <v>0</v>
      </c>
      <c r="T664" s="556">
        <f t="shared" si="79"/>
        <v>0</v>
      </c>
      <c r="U664" s="556">
        <f t="shared" si="80"/>
        <v>0</v>
      </c>
      <c r="V664" s="395"/>
      <c r="W664" s="395"/>
      <c r="X664" s="395"/>
      <c r="Y664" s="395"/>
      <c r="AA664" s="102"/>
      <c r="BA664" s="553"/>
    </row>
    <row r="665" spans="2:53" ht="18" customHeight="1" x14ac:dyDescent="0.35">
      <c r="B665" s="80"/>
      <c r="C665" s="119"/>
      <c r="D665" s="119"/>
      <c r="E665" s="202"/>
      <c r="F665" s="119"/>
      <c r="G665" s="120"/>
      <c r="H665" s="41"/>
      <c r="I665" s="41"/>
      <c r="J665" s="138"/>
      <c r="K665" s="291">
        <f t="shared" si="76"/>
        <v>0</v>
      </c>
      <c r="L665" s="327">
        <v>0</v>
      </c>
      <c r="M665" s="292">
        <f t="shared" si="75"/>
        <v>0</v>
      </c>
      <c r="N665" s="370"/>
      <c r="O665" s="150"/>
      <c r="P665" s="240"/>
      <c r="Q665" s="568"/>
      <c r="R665" s="556">
        <f t="shared" si="77"/>
        <v>0</v>
      </c>
      <c r="S665" s="556">
        <f t="shared" si="78"/>
        <v>0</v>
      </c>
      <c r="T665" s="556">
        <f t="shared" si="79"/>
        <v>0</v>
      </c>
      <c r="U665" s="556">
        <f t="shared" si="80"/>
        <v>0</v>
      </c>
      <c r="V665" s="395"/>
      <c r="W665" s="395"/>
      <c r="X665" s="395"/>
      <c r="Y665" s="395"/>
      <c r="AA665" s="102"/>
      <c r="BA665" s="553"/>
    </row>
    <row r="666" spans="2:53" ht="18" customHeight="1" x14ac:dyDescent="0.35">
      <c r="B666" s="80"/>
      <c r="C666" s="119"/>
      <c r="D666" s="119"/>
      <c r="E666" s="202"/>
      <c r="F666" s="119"/>
      <c r="G666" s="120"/>
      <c r="H666" s="41"/>
      <c r="I666" s="41"/>
      <c r="J666" s="138"/>
      <c r="K666" s="291">
        <f t="shared" si="76"/>
        <v>0</v>
      </c>
      <c r="L666" s="327">
        <v>0</v>
      </c>
      <c r="M666" s="292">
        <f t="shared" si="75"/>
        <v>0</v>
      </c>
      <c r="N666" s="370"/>
      <c r="O666" s="150"/>
      <c r="P666" s="240"/>
      <c r="Q666" s="568"/>
      <c r="R666" s="556">
        <f t="shared" si="77"/>
        <v>0</v>
      </c>
      <c r="S666" s="556">
        <f t="shared" si="78"/>
        <v>0</v>
      </c>
      <c r="T666" s="556">
        <f t="shared" si="79"/>
        <v>0</v>
      </c>
      <c r="U666" s="556">
        <f t="shared" si="80"/>
        <v>0</v>
      </c>
      <c r="V666" s="395"/>
      <c r="W666" s="395"/>
      <c r="X666" s="395"/>
      <c r="Y666" s="395"/>
      <c r="AA666" s="102"/>
      <c r="BA666" s="553"/>
    </row>
    <row r="667" spans="2:53" ht="18" customHeight="1" x14ac:dyDescent="0.35">
      <c r="B667" s="80"/>
      <c r="C667" s="119"/>
      <c r="D667" s="119"/>
      <c r="E667" s="202"/>
      <c r="F667" s="119"/>
      <c r="G667" s="120"/>
      <c r="H667" s="41"/>
      <c r="I667" s="41"/>
      <c r="J667" s="138"/>
      <c r="K667" s="291">
        <f t="shared" si="76"/>
        <v>0</v>
      </c>
      <c r="L667" s="327">
        <v>0</v>
      </c>
      <c r="M667" s="292">
        <f t="shared" si="75"/>
        <v>0</v>
      </c>
      <c r="N667" s="370"/>
      <c r="O667" s="150"/>
      <c r="P667" s="240"/>
      <c r="Q667" s="568"/>
      <c r="R667" s="556">
        <f t="shared" si="77"/>
        <v>0</v>
      </c>
      <c r="S667" s="556">
        <f t="shared" si="78"/>
        <v>0</v>
      </c>
      <c r="T667" s="556">
        <f t="shared" si="79"/>
        <v>0</v>
      </c>
      <c r="U667" s="556">
        <f t="shared" si="80"/>
        <v>0</v>
      </c>
      <c r="V667" s="395"/>
      <c r="W667" s="395"/>
      <c r="X667" s="395"/>
      <c r="Y667" s="395"/>
      <c r="AA667" s="102"/>
      <c r="BA667" s="553"/>
    </row>
    <row r="668" spans="2:53" ht="18" customHeight="1" x14ac:dyDescent="0.35">
      <c r="B668" s="80"/>
      <c r="C668" s="119"/>
      <c r="D668" s="119"/>
      <c r="E668" s="202"/>
      <c r="F668" s="119"/>
      <c r="G668" s="120"/>
      <c r="H668" s="41"/>
      <c r="I668" s="41"/>
      <c r="J668" s="138"/>
      <c r="K668" s="291">
        <f t="shared" si="76"/>
        <v>0</v>
      </c>
      <c r="L668" s="327">
        <v>0</v>
      </c>
      <c r="M668" s="292">
        <f t="shared" si="75"/>
        <v>0</v>
      </c>
      <c r="N668" s="370"/>
      <c r="O668" s="150"/>
      <c r="P668" s="240"/>
      <c r="Q668" s="568"/>
      <c r="R668" s="556">
        <f t="shared" si="77"/>
        <v>0</v>
      </c>
      <c r="S668" s="556">
        <f t="shared" si="78"/>
        <v>0</v>
      </c>
      <c r="T668" s="556">
        <f t="shared" si="79"/>
        <v>0</v>
      </c>
      <c r="U668" s="556">
        <f t="shared" si="80"/>
        <v>0</v>
      </c>
      <c r="V668" s="395"/>
      <c r="W668" s="395"/>
      <c r="X668" s="395"/>
      <c r="Y668" s="395"/>
      <c r="AA668" s="102"/>
      <c r="BA668" s="553"/>
    </row>
    <row r="669" spans="2:53" ht="18" customHeight="1" x14ac:dyDescent="0.35">
      <c r="B669" s="80"/>
      <c r="C669" s="119"/>
      <c r="D669" s="119"/>
      <c r="E669" s="202"/>
      <c r="F669" s="119"/>
      <c r="G669" s="120"/>
      <c r="H669" s="41"/>
      <c r="I669" s="41"/>
      <c r="J669" s="138"/>
      <c r="K669" s="291">
        <f t="shared" si="76"/>
        <v>0</v>
      </c>
      <c r="L669" s="327">
        <v>0</v>
      </c>
      <c r="M669" s="292">
        <f t="shared" si="75"/>
        <v>0</v>
      </c>
      <c r="N669" s="370"/>
      <c r="O669" s="150"/>
      <c r="P669" s="240"/>
      <c r="Q669" s="568"/>
      <c r="R669" s="556">
        <f t="shared" si="77"/>
        <v>0</v>
      </c>
      <c r="S669" s="556">
        <f t="shared" si="78"/>
        <v>0</v>
      </c>
      <c r="T669" s="556">
        <f t="shared" si="79"/>
        <v>0</v>
      </c>
      <c r="U669" s="556">
        <f t="shared" si="80"/>
        <v>0</v>
      </c>
      <c r="V669" s="395"/>
      <c r="W669" s="395"/>
      <c r="X669" s="395"/>
      <c r="Y669" s="395"/>
      <c r="AA669" s="102"/>
      <c r="BA669" s="553"/>
    </row>
    <row r="670" spans="2:53" ht="18" customHeight="1" x14ac:dyDescent="0.35">
      <c r="B670" s="80"/>
      <c r="C670" s="119"/>
      <c r="D670" s="119"/>
      <c r="E670" s="202"/>
      <c r="F670" s="119"/>
      <c r="G670" s="120"/>
      <c r="H670" s="41"/>
      <c r="I670" s="41"/>
      <c r="J670" s="138"/>
      <c r="K670" s="291">
        <f t="shared" si="76"/>
        <v>0</v>
      </c>
      <c r="L670" s="327">
        <v>0</v>
      </c>
      <c r="M670" s="292">
        <f t="shared" si="75"/>
        <v>0</v>
      </c>
      <c r="N670" s="370"/>
      <c r="O670" s="150"/>
      <c r="P670" s="240"/>
      <c r="Q670" s="568"/>
      <c r="R670" s="556">
        <f t="shared" si="77"/>
        <v>0</v>
      </c>
      <c r="S670" s="556">
        <f t="shared" si="78"/>
        <v>0</v>
      </c>
      <c r="T670" s="556">
        <f t="shared" si="79"/>
        <v>0</v>
      </c>
      <c r="U670" s="556">
        <f t="shared" si="80"/>
        <v>0</v>
      </c>
      <c r="V670" s="395"/>
      <c r="W670" s="395"/>
      <c r="X670" s="395"/>
      <c r="Y670" s="395"/>
      <c r="AA670" s="102"/>
      <c r="BA670" s="553"/>
    </row>
    <row r="671" spans="2:53" ht="18" customHeight="1" x14ac:dyDescent="0.35">
      <c r="B671" s="80"/>
      <c r="C671" s="119"/>
      <c r="D671" s="119"/>
      <c r="E671" s="202"/>
      <c r="F671" s="119"/>
      <c r="G671" s="120"/>
      <c r="H671" s="41"/>
      <c r="I671" s="41"/>
      <c r="J671" s="138"/>
      <c r="K671" s="291">
        <f t="shared" si="76"/>
        <v>0</v>
      </c>
      <c r="L671" s="327">
        <v>0</v>
      </c>
      <c r="M671" s="292">
        <f t="shared" si="75"/>
        <v>0</v>
      </c>
      <c r="N671" s="370"/>
      <c r="O671" s="150"/>
      <c r="P671" s="240"/>
      <c r="Q671" s="568"/>
      <c r="R671" s="556">
        <f t="shared" si="77"/>
        <v>0</v>
      </c>
      <c r="S671" s="556">
        <f t="shared" si="78"/>
        <v>0</v>
      </c>
      <c r="T671" s="556">
        <f t="shared" si="79"/>
        <v>0</v>
      </c>
      <c r="U671" s="556">
        <f t="shared" si="80"/>
        <v>0</v>
      </c>
      <c r="V671" s="395"/>
      <c r="W671" s="395"/>
      <c r="X671" s="395"/>
      <c r="Y671" s="395"/>
      <c r="AA671" s="102"/>
      <c r="BA671" s="553"/>
    </row>
    <row r="672" spans="2:53" ht="18" customHeight="1" x14ac:dyDescent="0.35">
      <c r="B672" s="80"/>
      <c r="C672" s="119"/>
      <c r="D672" s="119"/>
      <c r="E672" s="202"/>
      <c r="F672" s="119"/>
      <c r="G672" s="120"/>
      <c r="H672" s="41"/>
      <c r="I672" s="41"/>
      <c r="J672" s="138"/>
      <c r="K672" s="291">
        <f t="shared" si="76"/>
        <v>0</v>
      </c>
      <c r="L672" s="327">
        <v>0</v>
      </c>
      <c r="M672" s="292">
        <f t="shared" si="75"/>
        <v>0</v>
      </c>
      <c r="N672" s="370"/>
      <c r="O672" s="150"/>
      <c r="P672" s="240"/>
      <c r="Q672" s="568"/>
      <c r="R672" s="556">
        <f t="shared" si="77"/>
        <v>0</v>
      </c>
      <c r="S672" s="556">
        <f t="shared" si="78"/>
        <v>0</v>
      </c>
      <c r="T672" s="556">
        <f t="shared" si="79"/>
        <v>0</v>
      </c>
      <c r="U672" s="556">
        <f t="shared" si="80"/>
        <v>0</v>
      </c>
      <c r="V672" s="395"/>
      <c r="W672" s="395"/>
      <c r="X672" s="395"/>
      <c r="Y672" s="395"/>
      <c r="AA672" s="102"/>
      <c r="BA672" s="553"/>
    </row>
    <row r="673" spans="2:53" ht="18" customHeight="1" x14ac:dyDescent="0.35">
      <c r="B673" s="80"/>
      <c r="C673" s="119"/>
      <c r="D673" s="119"/>
      <c r="E673" s="202"/>
      <c r="F673" s="119"/>
      <c r="G673" s="120"/>
      <c r="H673" s="41"/>
      <c r="I673" s="41"/>
      <c r="J673" s="138"/>
      <c r="K673" s="291">
        <f t="shared" si="76"/>
        <v>0</v>
      </c>
      <c r="L673" s="327">
        <v>0</v>
      </c>
      <c r="M673" s="292">
        <f t="shared" si="75"/>
        <v>0</v>
      </c>
      <c r="N673" s="370"/>
      <c r="O673" s="150"/>
      <c r="P673" s="240"/>
      <c r="Q673" s="568"/>
      <c r="R673" s="556">
        <f t="shared" si="77"/>
        <v>0</v>
      </c>
      <c r="S673" s="556">
        <f t="shared" si="78"/>
        <v>0</v>
      </c>
      <c r="T673" s="556">
        <f t="shared" si="79"/>
        <v>0</v>
      </c>
      <c r="U673" s="556">
        <f t="shared" si="80"/>
        <v>0</v>
      </c>
      <c r="V673" s="395"/>
      <c r="W673" s="395"/>
      <c r="X673" s="395"/>
      <c r="Y673" s="395"/>
      <c r="AA673" s="102"/>
      <c r="BA673" s="553"/>
    </row>
    <row r="674" spans="2:53" ht="18" customHeight="1" x14ac:dyDescent="0.35">
      <c r="B674" s="80"/>
      <c r="C674" s="119"/>
      <c r="D674" s="119"/>
      <c r="E674" s="202"/>
      <c r="F674" s="119"/>
      <c r="G674" s="120"/>
      <c r="H674" s="41"/>
      <c r="I674" s="41"/>
      <c r="J674" s="138"/>
      <c r="K674" s="291">
        <f t="shared" si="76"/>
        <v>0</v>
      </c>
      <c r="L674" s="327">
        <v>0</v>
      </c>
      <c r="M674" s="292">
        <f t="shared" si="75"/>
        <v>0</v>
      </c>
      <c r="N674" s="370"/>
      <c r="O674" s="150"/>
      <c r="P674" s="240"/>
      <c r="Q674" s="568"/>
      <c r="R674" s="556">
        <f t="shared" si="77"/>
        <v>0</v>
      </c>
      <c r="S674" s="556">
        <f t="shared" si="78"/>
        <v>0</v>
      </c>
      <c r="T674" s="556">
        <f t="shared" si="79"/>
        <v>0</v>
      </c>
      <c r="U674" s="556">
        <f t="shared" si="80"/>
        <v>0</v>
      </c>
      <c r="V674" s="395"/>
      <c r="W674" s="395"/>
      <c r="X674" s="395"/>
      <c r="Y674" s="395"/>
      <c r="AA674" s="102"/>
      <c r="BA674" s="553"/>
    </row>
    <row r="675" spans="2:53" ht="18" customHeight="1" x14ac:dyDescent="0.35">
      <c r="B675" s="80"/>
      <c r="C675" s="119"/>
      <c r="D675" s="119"/>
      <c r="E675" s="202"/>
      <c r="F675" s="119"/>
      <c r="G675" s="120"/>
      <c r="H675" s="41"/>
      <c r="I675" s="41"/>
      <c r="J675" s="138"/>
      <c r="K675" s="291">
        <f t="shared" si="76"/>
        <v>0</v>
      </c>
      <c r="L675" s="327">
        <v>0</v>
      </c>
      <c r="M675" s="292">
        <f t="shared" si="75"/>
        <v>0</v>
      </c>
      <c r="N675" s="370"/>
      <c r="O675" s="150"/>
      <c r="P675" s="240"/>
      <c r="Q675" s="568"/>
      <c r="R675" s="556">
        <f t="shared" si="77"/>
        <v>0</v>
      </c>
      <c r="S675" s="556">
        <f t="shared" si="78"/>
        <v>0</v>
      </c>
      <c r="T675" s="556">
        <f t="shared" si="79"/>
        <v>0</v>
      </c>
      <c r="U675" s="556">
        <f t="shared" si="80"/>
        <v>0</v>
      </c>
      <c r="V675" s="395"/>
      <c r="W675" s="395"/>
      <c r="X675" s="395"/>
      <c r="Y675" s="395"/>
      <c r="AA675" s="102"/>
      <c r="BA675" s="553"/>
    </row>
    <row r="676" spans="2:53" ht="18" customHeight="1" x14ac:dyDescent="0.35">
      <c r="B676" s="80"/>
      <c r="C676" s="119"/>
      <c r="D676" s="119"/>
      <c r="E676" s="202"/>
      <c r="F676" s="119"/>
      <c r="G676" s="120"/>
      <c r="H676" s="41"/>
      <c r="I676" s="41"/>
      <c r="J676" s="138"/>
      <c r="K676" s="291">
        <f t="shared" si="76"/>
        <v>0</v>
      </c>
      <c r="L676" s="327">
        <v>0</v>
      </c>
      <c r="M676" s="292">
        <f t="shared" si="75"/>
        <v>0</v>
      </c>
      <c r="N676" s="370"/>
      <c r="O676" s="150"/>
      <c r="P676" s="240"/>
      <c r="Q676" s="568"/>
      <c r="R676" s="556">
        <f t="shared" si="77"/>
        <v>0</v>
      </c>
      <c r="S676" s="556">
        <f t="shared" si="78"/>
        <v>0</v>
      </c>
      <c r="T676" s="556">
        <f t="shared" si="79"/>
        <v>0</v>
      </c>
      <c r="U676" s="556">
        <f t="shared" si="80"/>
        <v>0</v>
      </c>
      <c r="V676" s="395"/>
      <c r="W676" s="395"/>
      <c r="X676" s="395"/>
      <c r="Y676" s="395"/>
      <c r="AA676" s="102"/>
      <c r="BA676" s="553"/>
    </row>
    <row r="677" spans="2:53" ht="18" customHeight="1" x14ac:dyDescent="0.35">
      <c r="B677" s="80"/>
      <c r="C677" s="119"/>
      <c r="D677" s="119"/>
      <c r="E677" s="202"/>
      <c r="F677" s="119"/>
      <c r="G677" s="120"/>
      <c r="H677" s="41"/>
      <c r="I677" s="41"/>
      <c r="J677" s="138"/>
      <c r="K677" s="291">
        <f t="shared" si="76"/>
        <v>0</v>
      </c>
      <c r="L677" s="327">
        <v>0</v>
      </c>
      <c r="M677" s="292">
        <f t="shared" si="75"/>
        <v>0</v>
      </c>
      <c r="N677" s="370"/>
      <c r="O677" s="150"/>
      <c r="P677" s="240"/>
      <c r="Q677" s="568"/>
      <c r="R677" s="556">
        <f t="shared" si="77"/>
        <v>0</v>
      </c>
      <c r="S677" s="556">
        <f t="shared" si="78"/>
        <v>0</v>
      </c>
      <c r="T677" s="556">
        <f t="shared" si="79"/>
        <v>0</v>
      </c>
      <c r="U677" s="556">
        <f t="shared" si="80"/>
        <v>0</v>
      </c>
      <c r="V677" s="395"/>
      <c r="W677" s="395"/>
      <c r="X677" s="395"/>
      <c r="Y677" s="395"/>
      <c r="AA677" s="102"/>
      <c r="BA677" s="553"/>
    </row>
    <row r="678" spans="2:53" ht="18" customHeight="1" x14ac:dyDescent="0.35">
      <c r="B678" s="80"/>
      <c r="C678" s="119"/>
      <c r="D678" s="119"/>
      <c r="E678" s="202"/>
      <c r="F678" s="119"/>
      <c r="G678" s="120"/>
      <c r="H678" s="41"/>
      <c r="I678" s="41"/>
      <c r="J678" s="138"/>
      <c r="K678" s="291">
        <f t="shared" si="76"/>
        <v>0</v>
      </c>
      <c r="L678" s="327">
        <v>0</v>
      </c>
      <c r="M678" s="292">
        <f t="shared" si="75"/>
        <v>0</v>
      </c>
      <c r="N678" s="370"/>
      <c r="O678" s="150"/>
      <c r="P678" s="240"/>
      <c r="Q678" s="568"/>
      <c r="R678" s="556">
        <f t="shared" si="77"/>
        <v>0</v>
      </c>
      <c r="S678" s="556">
        <f t="shared" si="78"/>
        <v>0</v>
      </c>
      <c r="T678" s="556">
        <f t="shared" si="79"/>
        <v>0</v>
      </c>
      <c r="U678" s="556">
        <f t="shared" si="80"/>
        <v>0</v>
      </c>
      <c r="V678" s="395"/>
      <c r="W678" s="395"/>
      <c r="X678" s="395"/>
      <c r="Y678" s="395"/>
      <c r="AA678" s="102"/>
      <c r="BA678" s="553"/>
    </row>
    <row r="679" spans="2:53" ht="18" customHeight="1" x14ac:dyDescent="0.35">
      <c r="B679" s="80"/>
      <c r="C679" s="119"/>
      <c r="D679" s="119"/>
      <c r="E679" s="202"/>
      <c r="F679" s="119"/>
      <c r="G679" s="120"/>
      <c r="H679" s="41"/>
      <c r="I679" s="41"/>
      <c r="J679" s="138"/>
      <c r="K679" s="291">
        <f t="shared" si="76"/>
        <v>0</v>
      </c>
      <c r="L679" s="327">
        <v>0</v>
      </c>
      <c r="M679" s="292">
        <f t="shared" si="75"/>
        <v>0</v>
      </c>
      <c r="N679" s="370"/>
      <c r="O679" s="150"/>
      <c r="P679" s="240"/>
      <c r="Q679" s="568"/>
      <c r="R679" s="556">
        <f t="shared" si="77"/>
        <v>0</v>
      </c>
      <c r="S679" s="556">
        <f t="shared" si="78"/>
        <v>0</v>
      </c>
      <c r="T679" s="556">
        <f t="shared" si="79"/>
        <v>0</v>
      </c>
      <c r="U679" s="556">
        <f t="shared" si="80"/>
        <v>0</v>
      </c>
      <c r="V679" s="395"/>
      <c r="W679" s="395"/>
      <c r="X679" s="395"/>
      <c r="Y679" s="395"/>
      <c r="AA679" s="102"/>
      <c r="BA679" s="553"/>
    </row>
    <row r="680" spans="2:53" ht="18" customHeight="1" x14ac:dyDescent="0.35">
      <c r="B680" s="80"/>
      <c r="C680" s="119"/>
      <c r="D680" s="119"/>
      <c r="E680" s="202"/>
      <c r="F680" s="119"/>
      <c r="G680" s="120"/>
      <c r="H680" s="41"/>
      <c r="I680" s="41"/>
      <c r="J680" s="138"/>
      <c r="K680" s="291">
        <f t="shared" si="76"/>
        <v>0</v>
      </c>
      <c r="L680" s="327">
        <v>0</v>
      </c>
      <c r="M680" s="292">
        <f t="shared" si="75"/>
        <v>0</v>
      </c>
      <c r="N680" s="370"/>
      <c r="O680" s="150"/>
      <c r="P680" s="240"/>
      <c r="Q680" s="568"/>
      <c r="R680" s="556">
        <f t="shared" si="77"/>
        <v>0</v>
      </c>
      <c r="S680" s="556">
        <f t="shared" si="78"/>
        <v>0</v>
      </c>
      <c r="T680" s="556">
        <f t="shared" si="79"/>
        <v>0</v>
      </c>
      <c r="U680" s="556">
        <f t="shared" si="80"/>
        <v>0</v>
      </c>
      <c r="V680" s="395"/>
      <c r="W680" s="395"/>
      <c r="X680" s="395"/>
      <c r="Y680" s="395"/>
      <c r="AA680" s="102"/>
      <c r="BA680" s="553"/>
    </row>
    <row r="681" spans="2:53" ht="18" customHeight="1" x14ac:dyDescent="0.35">
      <c r="B681" s="80"/>
      <c r="C681" s="119"/>
      <c r="D681" s="119"/>
      <c r="E681" s="202"/>
      <c r="F681" s="119"/>
      <c r="G681" s="120"/>
      <c r="H681" s="41"/>
      <c r="I681" s="41"/>
      <c r="J681" s="138"/>
      <c r="K681" s="291">
        <f t="shared" si="76"/>
        <v>0</v>
      </c>
      <c r="L681" s="327">
        <v>0</v>
      </c>
      <c r="M681" s="292">
        <f t="shared" si="75"/>
        <v>0</v>
      </c>
      <c r="N681" s="370"/>
      <c r="O681" s="150"/>
      <c r="P681" s="240"/>
      <c r="Q681" s="568"/>
      <c r="R681" s="556">
        <f t="shared" si="77"/>
        <v>0</v>
      </c>
      <c r="S681" s="556">
        <f t="shared" si="78"/>
        <v>0</v>
      </c>
      <c r="T681" s="556">
        <f t="shared" si="79"/>
        <v>0</v>
      </c>
      <c r="U681" s="556">
        <f t="shared" si="80"/>
        <v>0</v>
      </c>
      <c r="V681" s="395"/>
      <c r="W681" s="395"/>
      <c r="X681" s="395"/>
      <c r="Y681" s="395"/>
      <c r="AA681" s="102"/>
      <c r="BA681" s="553"/>
    </row>
    <row r="682" spans="2:53" ht="18" customHeight="1" x14ac:dyDescent="0.35">
      <c r="B682" s="80"/>
      <c r="C682" s="119"/>
      <c r="D682" s="119"/>
      <c r="E682" s="202"/>
      <c r="F682" s="119"/>
      <c r="G682" s="120"/>
      <c r="H682" s="41"/>
      <c r="I682" s="41"/>
      <c r="J682" s="138"/>
      <c r="K682" s="291">
        <f t="shared" si="76"/>
        <v>0</v>
      </c>
      <c r="L682" s="327">
        <v>0</v>
      </c>
      <c r="M682" s="292">
        <f t="shared" si="75"/>
        <v>0</v>
      </c>
      <c r="N682" s="370"/>
      <c r="O682" s="150"/>
      <c r="P682" s="240"/>
      <c r="Q682" s="568"/>
      <c r="R682" s="556">
        <f t="shared" si="77"/>
        <v>0</v>
      </c>
      <c r="S682" s="556">
        <f t="shared" si="78"/>
        <v>0</v>
      </c>
      <c r="T682" s="556">
        <f t="shared" si="79"/>
        <v>0</v>
      </c>
      <c r="U682" s="556">
        <f t="shared" si="80"/>
        <v>0</v>
      </c>
      <c r="V682" s="395"/>
      <c r="W682" s="395"/>
      <c r="X682" s="395"/>
      <c r="Y682" s="395"/>
      <c r="AA682" s="102"/>
      <c r="BA682" s="553"/>
    </row>
    <row r="683" spans="2:53" ht="18" customHeight="1" x14ac:dyDescent="0.35">
      <c r="B683" s="80"/>
      <c r="C683" s="119"/>
      <c r="D683" s="119"/>
      <c r="E683" s="202"/>
      <c r="F683" s="119"/>
      <c r="G683" s="120"/>
      <c r="H683" s="41"/>
      <c r="I683" s="41"/>
      <c r="J683" s="138"/>
      <c r="K683" s="291">
        <f t="shared" si="76"/>
        <v>0</v>
      </c>
      <c r="L683" s="327">
        <v>0</v>
      </c>
      <c r="M683" s="292">
        <f t="shared" si="75"/>
        <v>0</v>
      </c>
      <c r="N683" s="370"/>
      <c r="O683" s="150"/>
      <c r="P683" s="240"/>
      <c r="Q683" s="568"/>
      <c r="R683" s="556">
        <f t="shared" si="77"/>
        <v>0</v>
      </c>
      <c r="S683" s="556">
        <f t="shared" si="78"/>
        <v>0</v>
      </c>
      <c r="T683" s="556">
        <f t="shared" si="79"/>
        <v>0</v>
      </c>
      <c r="U683" s="556">
        <f t="shared" si="80"/>
        <v>0</v>
      </c>
      <c r="V683" s="395"/>
      <c r="W683" s="395"/>
      <c r="X683" s="395"/>
      <c r="Y683" s="395"/>
      <c r="AA683" s="102"/>
      <c r="BA683" s="553"/>
    </row>
    <row r="684" spans="2:53" ht="18" customHeight="1" x14ac:dyDescent="0.35">
      <c r="B684" s="80"/>
      <c r="C684" s="119"/>
      <c r="D684" s="119"/>
      <c r="E684" s="202"/>
      <c r="F684" s="119"/>
      <c r="G684" s="120"/>
      <c r="H684" s="41"/>
      <c r="I684" s="41"/>
      <c r="J684" s="138"/>
      <c r="K684" s="291">
        <f t="shared" si="76"/>
        <v>0</v>
      </c>
      <c r="L684" s="327">
        <v>0</v>
      </c>
      <c r="M684" s="292">
        <f t="shared" si="75"/>
        <v>0</v>
      </c>
      <c r="N684" s="370"/>
      <c r="O684" s="150"/>
      <c r="P684" s="240"/>
      <c r="Q684" s="568"/>
      <c r="R684" s="556">
        <f t="shared" si="77"/>
        <v>0</v>
      </c>
      <c r="S684" s="556">
        <f t="shared" si="78"/>
        <v>0</v>
      </c>
      <c r="T684" s="556">
        <f t="shared" si="79"/>
        <v>0</v>
      </c>
      <c r="U684" s="556">
        <f t="shared" si="80"/>
        <v>0</v>
      </c>
      <c r="V684" s="395"/>
      <c r="W684" s="395"/>
      <c r="X684" s="395"/>
      <c r="Y684" s="395"/>
      <c r="AA684" s="102"/>
      <c r="BA684" s="553"/>
    </row>
    <row r="685" spans="2:53" ht="18" customHeight="1" x14ac:dyDescent="0.35">
      <c r="B685" s="80"/>
      <c r="C685" s="119"/>
      <c r="D685" s="119"/>
      <c r="E685" s="202"/>
      <c r="F685" s="119"/>
      <c r="G685" s="120"/>
      <c r="H685" s="41"/>
      <c r="I685" s="41"/>
      <c r="J685" s="138"/>
      <c r="K685" s="291">
        <f t="shared" si="76"/>
        <v>0</v>
      </c>
      <c r="L685" s="327">
        <v>0</v>
      </c>
      <c r="M685" s="292">
        <f t="shared" si="75"/>
        <v>0</v>
      </c>
      <c r="N685" s="370"/>
      <c r="O685" s="150"/>
      <c r="P685" s="240"/>
      <c r="Q685" s="568"/>
      <c r="R685" s="556">
        <f t="shared" si="77"/>
        <v>0</v>
      </c>
      <c r="S685" s="556">
        <f t="shared" si="78"/>
        <v>0</v>
      </c>
      <c r="T685" s="556">
        <f t="shared" si="79"/>
        <v>0</v>
      </c>
      <c r="U685" s="556">
        <f t="shared" si="80"/>
        <v>0</v>
      </c>
      <c r="V685" s="395"/>
      <c r="W685" s="395"/>
      <c r="X685" s="395"/>
      <c r="Y685" s="395"/>
      <c r="AA685" s="102"/>
      <c r="BA685" s="553"/>
    </row>
    <row r="686" spans="2:53" ht="18" customHeight="1" x14ac:dyDescent="0.35">
      <c r="B686" s="80"/>
      <c r="C686" s="119"/>
      <c r="D686" s="119"/>
      <c r="E686" s="202"/>
      <c r="F686" s="119"/>
      <c r="G686" s="120"/>
      <c r="H686" s="41"/>
      <c r="I686" s="41"/>
      <c r="J686" s="138"/>
      <c r="K686" s="291">
        <f t="shared" si="76"/>
        <v>0</v>
      </c>
      <c r="L686" s="327">
        <v>0</v>
      </c>
      <c r="M686" s="292">
        <f t="shared" si="75"/>
        <v>0</v>
      </c>
      <c r="N686" s="370"/>
      <c r="O686" s="150"/>
      <c r="P686" s="240"/>
      <c r="Q686" s="568"/>
      <c r="R686" s="556">
        <f t="shared" si="77"/>
        <v>0</v>
      </c>
      <c r="S686" s="556">
        <f t="shared" si="78"/>
        <v>0</v>
      </c>
      <c r="T686" s="556">
        <f t="shared" si="79"/>
        <v>0</v>
      </c>
      <c r="U686" s="556">
        <f t="shared" si="80"/>
        <v>0</v>
      </c>
      <c r="V686" s="395"/>
      <c r="W686" s="395"/>
      <c r="X686" s="395"/>
      <c r="Y686" s="395"/>
      <c r="AA686" s="102"/>
      <c r="BA686" s="553"/>
    </row>
    <row r="687" spans="2:53" ht="18" customHeight="1" x14ac:dyDescent="0.35">
      <c r="B687" s="80"/>
      <c r="C687" s="119"/>
      <c r="D687" s="119"/>
      <c r="E687" s="202"/>
      <c r="F687" s="119"/>
      <c r="G687" s="120"/>
      <c r="H687" s="41"/>
      <c r="I687" s="41"/>
      <c r="J687" s="138"/>
      <c r="K687" s="291">
        <f t="shared" si="76"/>
        <v>0</v>
      </c>
      <c r="L687" s="327">
        <v>0</v>
      </c>
      <c r="M687" s="292">
        <f t="shared" si="75"/>
        <v>0</v>
      </c>
      <c r="N687" s="370"/>
      <c r="O687" s="150"/>
      <c r="P687" s="240"/>
      <c r="Q687" s="568"/>
      <c r="R687" s="556">
        <f t="shared" si="77"/>
        <v>0</v>
      </c>
      <c r="S687" s="556">
        <f t="shared" si="78"/>
        <v>0</v>
      </c>
      <c r="T687" s="556">
        <f t="shared" si="79"/>
        <v>0</v>
      </c>
      <c r="U687" s="556">
        <f t="shared" si="80"/>
        <v>0</v>
      </c>
      <c r="V687" s="395"/>
      <c r="W687" s="395"/>
      <c r="X687" s="395"/>
      <c r="Y687" s="395"/>
      <c r="AA687" s="102"/>
      <c r="BA687" s="553"/>
    </row>
    <row r="688" spans="2:53" ht="18" customHeight="1" x14ac:dyDescent="0.35">
      <c r="B688" s="80"/>
      <c r="C688" s="119"/>
      <c r="D688" s="119"/>
      <c r="E688" s="202"/>
      <c r="F688" s="119"/>
      <c r="G688" s="120"/>
      <c r="H688" s="41"/>
      <c r="I688" s="41"/>
      <c r="J688" s="138"/>
      <c r="K688" s="291">
        <f t="shared" si="76"/>
        <v>0</v>
      </c>
      <c r="L688" s="327">
        <v>0</v>
      </c>
      <c r="M688" s="292">
        <f t="shared" si="75"/>
        <v>0</v>
      </c>
      <c r="N688" s="370"/>
      <c r="O688" s="150"/>
      <c r="P688" s="240"/>
      <c r="Q688" s="568"/>
      <c r="R688" s="556">
        <f t="shared" si="77"/>
        <v>0</v>
      </c>
      <c r="S688" s="556">
        <f t="shared" si="78"/>
        <v>0</v>
      </c>
      <c r="T688" s="556">
        <f t="shared" si="79"/>
        <v>0</v>
      </c>
      <c r="U688" s="556">
        <f t="shared" si="80"/>
        <v>0</v>
      </c>
      <c r="V688" s="395"/>
      <c r="W688" s="395"/>
      <c r="X688" s="395"/>
      <c r="Y688" s="395"/>
      <c r="AA688" s="102"/>
      <c r="BA688" s="553"/>
    </row>
    <row r="689" spans="2:53" ht="18" customHeight="1" x14ac:dyDescent="0.35">
      <c r="B689" s="80"/>
      <c r="C689" s="119"/>
      <c r="D689" s="119"/>
      <c r="E689" s="202"/>
      <c r="F689" s="119"/>
      <c r="G689" s="120"/>
      <c r="H689" s="41"/>
      <c r="I689" s="41"/>
      <c r="J689" s="138"/>
      <c r="K689" s="291">
        <f t="shared" si="76"/>
        <v>0</v>
      </c>
      <c r="L689" s="327">
        <v>0</v>
      </c>
      <c r="M689" s="292">
        <f t="shared" si="75"/>
        <v>0</v>
      </c>
      <c r="N689" s="370"/>
      <c r="O689" s="150"/>
      <c r="P689" s="240"/>
      <c r="Q689" s="568"/>
      <c r="R689" s="556">
        <f t="shared" si="77"/>
        <v>0</v>
      </c>
      <c r="S689" s="556">
        <f t="shared" si="78"/>
        <v>0</v>
      </c>
      <c r="T689" s="556">
        <f t="shared" si="79"/>
        <v>0</v>
      </c>
      <c r="U689" s="556">
        <f t="shared" si="80"/>
        <v>0</v>
      </c>
      <c r="V689" s="395"/>
      <c r="W689" s="395"/>
      <c r="X689" s="395"/>
      <c r="Y689" s="395"/>
      <c r="AA689" s="102"/>
      <c r="BA689" s="553"/>
    </row>
    <row r="690" spans="2:53" ht="18" customHeight="1" x14ac:dyDescent="0.35">
      <c r="B690" s="80"/>
      <c r="C690" s="119"/>
      <c r="D690" s="119"/>
      <c r="E690" s="202"/>
      <c r="F690" s="119"/>
      <c r="G690" s="120"/>
      <c r="H690" s="41"/>
      <c r="I690" s="41"/>
      <c r="J690" s="138"/>
      <c r="K690" s="291">
        <f t="shared" si="76"/>
        <v>0</v>
      </c>
      <c r="L690" s="327">
        <v>0</v>
      </c>
      <c r="M690" s="292">
        <f t="shared" ref="M690:M753" si="81">IF(O690="X",0,L690*$M$8)</f>
        <v>0</v>
      </c>
      <c r="N690" s="370"/>
      <c r="O690" s="150"/>
      <c r="P690" s="240"/>
      <c r="Q690" s="568"/>
      <c r="R690" s="556">
        <f t="shared" si="77"/>
        <v>0</v>
      </c>
      <c r="S690" s="556">
        <f t="shared" si="78"/>
        <v>0</v>
      </c>
      <c r="T690" s="556">
        <f t="shared" si="79"/>
        <v>0</v>
      </c>
      <c r="U690" s="556">
        <f t="shared" si="80"/>
        <v>0</v>
      </c>
      <c r="V690" s="395"/>
      <c r="W690" s="395"/>
      <c r="X690" s="395"/>
      <c r="Y690" s="395"/>
      <c r="AA690" s="102"/>
      <c r="BA690" s="553"/>
    </row>
    <row r="691" spans="2:53" ht="18" customHeight="1" x14ac:dyDescent="0.35">
      <c r="B691" s="80"/>
      <c r="C691" s="119"/>
      <c r="D691" s="119"/>
      <c r="E691" s="202"/>
      <c r="F691" s="119"/>
      <c r="G691" s="120"/>
      <c r="H691" s="41"/>
      <c r="I691" s="41"/>
      <c r="J691" s="138"/>
      <c r="K691" s="291">
        <f t="shared" ref="K691:K754" si="82">J691*$M$8</f>
        <v>0</v>
      </c>
      <c r="L691" s="327">
        <v>0</v>
      </c>
      <c r="M691" s="292">
        <f t="shared" si="81"/>
        <v>0</v>
      </c>
      <c r="N691" s="370"/>
      <c r="O691" s="150"/>
      <c r="P691" s="240"/>
      <c r="Q691" s="568"/>
      <c r="R691" s="556">
        <f t="shared" ref="R691:R754" si="83">K691*$H$35</f>
        <v>0</v>
      </c>
      <c r="S691" s="556">
        <f t="shared" ref="S691:S754" si="84">M691*$H$44</f>
        <v>0</v>
      </c>
      <c r="T691" s="556">
        <f t="shared" ref="T691:T754" si="85">R691-K691</f>
        <v>0</v>
      </c>
      <c r="U691" s="556">
        <f t="shared" ref="U691:U754" si="86">S691-M691</f>
        <v>0</v>
      </c>
      <c r="V691" s="395"/>
      <c r="W691" s="395"/>
      <c r="X691" s="395"/>
      <c r="Y691" s="395"/>
      <c r="AA691" s="102"/>
      <c r="BA691" s="553"/>
    </row>
    <row r="692" spans="2:53" ht="18" customHeight="1" x14ac:dyDescent="0.35">
      <c r="B692" s="80"/>
      <c r="C692" s="119"/>
      <c r="D692" s="119"/>
      <c r="E692" s="202"/>
      <c r="F692" s="119"/>
      <c r="G692" s="120"/>
      <c r="H692" s="41"/>
      <c r="I692" s="41"/>
      <c r="J692" s="138"/>
      <c r="K692" s="291">
        <f t="shared" si="82"/>
        <v>0</v>
      </c>
      <c r="L692" s="327">
        <v>0</v>
      </c>
      <c r="M692" s="292">
        <f t="shared" si="81"/>
        <v>0</v>
      </c>
      <c r="N692" s="370"/>
      <c r="O692" s="150"/>
      <c r="P692" s="240"/>
      <c r="Q692" s="568"/>
      <c r="R692" s="556">
        <f t="shared" si="83"/>
        <v>0</v>
      </c>
      <c r="S692" s="556">
        <f t="shared" si="84"/>
        <v>0</v>
      </c>
      <c r="T692" s="556">
        <f t="shared" si="85"/>
        <v>0</v>
      </c>
      <c r="U692" s="556">
        <f t="shared" si="86"/>
        <v>0</v>
      </c>
      <c r="V692" s="395"/>
      <c r="W692" s="395"/>
      <c r="X692" s="395"/>
      <c r="Y692" s="395"/>
      <c r="AA692" s="102"/>
      <c r="BA692" s="553"/>
    </row>
    <row r="693" spans="2:53" ht="18" customHeight="1" x14ac:dyDescent="0.35">
      <c r="B693" s="80"/>
      <c r="C693" s="119"/>
      <c r="D693" s="119"/>
      <c r="E693" s="202"/>
      <c r="F693" s="119"/>
      <c r="G693" s="120"/>
      <c r="H693" s="41"/>
      <c r="I693" s="41"/>
      <c r="J693" s="138"/>
      <c r="K693" s="291">
        <f t="shared" si="82"/>
        <v>0</v>
      </c>
      <c r="L693" s="327">
        <v>0</v>
      </c>
      <c r="M693" s="292">
        <f t="shared" si="81"/>
        <v>0</v>
      </c>
      <c r="N693" s="370"/>
      <c r="O693" s="150"/>
      <c r="P693" s="240"/>
      <c r="Q693" s="568"/>
      <c r="R693" s="556">
        <f t="shared" si="83"/>
        <v>0</v>
      </c>
      <c r="S693" s="556">
        <f t="shared" si="84"/>
        <v>0</v>
      </c>
      <c r="T693" s="556">
        <f t="shared" si="85"/>
        <v>0</v>
      </c>
      <c r="U693" s="556">
        <f t="shared" si="86"/>
        <v>0</v>
      </c>
      <c r="V693" s="395"/>
      <c r="W693" s="395"/>
      <c r="X693" s="395"/>
      <c r="Y693" s="395"/>
      <c r="AA693" s="102"/>
      <c r="BA693" s="553"/>
    </row>
    <row r="694" spans="2:53" ht="18" customHeight="1" x14ac:dyDescent="0.35">
      <c r="B694" s="80"/>
      <c r="C694" s="119"/>
      <c r="D694" s="119"/>
      <c r="E694" s="202"/>
      <c r="F694" s="119"/>
      <c r="G694" s="120"/>
      <c r="H694" s="41"/>
      <c r="I694" s="41"/>
      <c r="J694" s="138"/>
      <c r="K694" s="291">
        <f t="shared" si="82"/>
        <v>0</v>
      </c>
      <c r="L694" s="327">
        <v>0</v>
      </c>
      <c r="M694" s="292">
        <f t="shared" si="81"/>
        <v>0</v>
      </c>
      <c r="N694" s="370"/>
      <c r="O694" s="150"/>
      <c r="P694" s="240"/>
      <c r="Q694" s="568"/>
      <c r="R694" s="556">
        <f t="shared" si="83"/>
        <v>0</v>
      </c>
      <c r="S694" s="556">
        <f t="shared" si="84"/>
        <v>0</v>
      </c>
      <c r="T694" s="556">
        <f t="shared" si="85"/>
        <v>0</v>
      </c>
      <c r="U694" s="556">
        <f t="shared" si="86"/>
        <v>0</v>
      </c>
      <c r="V694" s="395"/>
      <c r="W694" s="395"/>
      <c r="X694" s="395"/>
      <c r="Y694" s="395"/>
      <c r="AA694" s="102"/>
      <c r="BA694" s="553"/>
    </row>
    <row r="695" spans="2:53" ht="18" customHeight="1" x14ac:dyDescent="0.35">
      <c r="B695" s="80"/>
      <c r="C695" s="119"/>
      <c r="D695" s="119"/>
      <c r="E695" s="202"/>
      <c r="F695" s="119"/>
      <c r="G695" s="120"/>
      <c r="H695" s="41"/>
      <c r="I695" s="41"/>
      <c r="J695" s="138"/>
      <c r="K695" s="291">
        <f t="shared" si="82"/>
        <v>0</v>
      </c>
      <c r="L695" s="327">
        <v>0</v>
      </c>
      <c r="M695" s="292">
        <f t="shared" si="81"/>
        <v>0</v>
      </c>
      <c r="N695" s="370"/>
      <c r="O695" s="150"/>
      <c r="P695" s="240"/>
      <c r="Q695" s="568"/>
      <c r="R695" s="556">
        <f t="shared" si="83"/>
        <v>0</v>
      </c>
      <c r="S695" s="556">
        <f t="shared" si="84"/>
        <v>0</v>
      </c>
      <c r="T695" s="556">
        <f t="shared" si="85"/>
        <v>0</v>
      </c>
      <c r="U695" s="556">
        <f t="shared" si="86"/>
        <v>0</v>
      </c>
      <c r="V695" s="395"/>
      <c r="W695" s="395"/>
      <c r="X695" s="395"/>
      <c r="Y695" s="395"/>
      <c r="AA695" s="102"/>
      <c r="BA695" s="553"/>
    </row>
    <row r="696" spans="2:53" ht="18" customHeight="1" x14ac:dyDescent="0.35">
      <c r="B696" s="80"/>
      <c r="C696" s="119"/>
      <c r="D696" s="119"/>
      <c r="E696" s="202"/>
      <c r="F696" s="119"/>
      <c r="G696" s="120"/>
      <c r="H696" s="41"/>
      <c r="I696" s="41"/>
      <c r="J696" s="138"/>
      <c r="K696" s="291">
        <f t="shared" si="82"/>
        <v>0</v>
      </c>
      <c r="L696" s="327">
        <v>0</v>
      </c>
      <c r="M696" s="292">
        <f t="shared" si="81"/>
        <v>0</v>
      </c>
      <c r="N696" s="370"/>
      <c r="O696" s="150"/>
      <c r="P696" s="240"/>
      <c r="Q696" s="568"/>
      <c r="R696" s="556">
        <f t="shared" si="83"/>
        <v>0</v>
      </c>
      <c r="S696" s="556">
        <f t="shared" si="84"/>
        <v>0</v>
      </c>
      <c r="T696" s="556">
        <f t="shared" si="85"/>
        <v>0</v>
      </c>
      <c r="U696" s="556">
        <f t="shared" si="86"/>
        <v>0</v>
      </c>
      <c r="V696" s="395"/>
      <c r="W696" s="395"/>
      <c r="X696" s="395"/>
      <c r="Y696" s="395"/>
      <c r="AA696" s="102"/>
      <c r="BA696" s="553"/>
    </row>
    <row r="697" spans="2:53" ht="18" customHeight="1" x14ac:dyDescent="0.35">
      <c r="B697" s="80"/>
      <c r="C697" s="119"/>
      <c r="D697" s="119"/>
      <c r="E697" s="202"/>
      <c r="F697" s="119"/>
      <c r="G697" s="120"/>
      <c r="H697" s="41"/>
      <c r="I697" s="41"/>
      <c r="J697" s="138"/>
      <c r="K697" s="291">
        <f t="shared" si="82"/>
        <v>0</v>
      </c>
      <c r="L697" s="327">
        <v>0</v>
      </c>
      <c r="M697" s="292">
        <f t="shared" si="81"/>
        <v>0</v>
      </c>
      <c r="N697" s="370"/>
      <c r="O697" s="150"/>
      <c r="P697" s="240"/>
      <c r="Q697" s="568"/>
      <c r="R697" s="556">
        <f t="shared" si="83"/>
        <v>0</v>
      </c>
      <c r="S697" s="556">
        <f t="shared" si="84"/>
        <v>0</v>
      </c>
      <c r="T697" s="556">
        <f t="shared" si="85"/>
        <v>0</v>
      </c>
      <c r="U697" s="556">
        <f t="shared" si="86"/>
        <v>0</v>
      </c>
      <c r="V697" s="395"/>
      <c r="W697" s="395"/>
      <c r="X697" s="395"/>
      <c r="Y697" s="395"/>
      <c r="AA697" s="102"/>
      <c r="BA697" s="553"/>
    </row>
    <row r="698" spans="2:53" ht="18" customHeight="1" x14ac:dyDescent="0.35">
      <c r="B698" s="80"/>
      <c r="C698" s="119"/>
      <c r="D698" s="119"/>
      <c r="E698" s="202"/>
      <c r="F698" s="119"/>
      <c r="G698" s="120"/>
      <c r="H698" s="41"/>
      <c r="I698" s="41"/>
      <c r="J698" s="138"/>
      <c r="K698" s="291">
        <f t="shared" si="82"/>
        <v>0</v>
      </c>
      <c r="L698" s="327">
        <v>0</v>
      </c>
      <c r="M698" s="292">
        <f t="shared" si="81"/>
        <v>0</v>
      </c>
      <c r="N698" s="370"/>
      <c r="O698" s="150"/>
      <c r="P698" s="240"/>
      <c r="Q698" s="568"/>
      <c r="R698" s="556">
        <f t="shared" si="83"/>
        <v>0</v>
      </c>
      <c r="S698" s="556">
        <f t="shared" si="84"/>
        <v>0</v>
      </c>
      <c r="T698" s="556">
        <f t="shared" si="85"/>
        <v>0</v>
      </c>
      <c r="U698" s="556">
        <f t="shared" si="86"/>
        <v>0</v>
      </c>
      <c r="V698" s="395"/>
      <c r="W698" s="395"/>
      <c r="X698" s="395"/>
      <c r="Y698" s="395"/>
      <c r="AA698" s="102"/>
      <c r="BA698" s="553"/>
    </row>
    <row r="699" spans="2:53" ht="18" customHeight="1" x14ac:dyDescent="0.35">
      <c r="B699" s="80"/>
      <c r="C699" s="119"/>
      <c r="D699" s="119"/>
      <c r="E699" s="202"/>
      <c r="F699" s="119"/>
      <c r="G699" s="120"/>
      <c r="H699" s="41"/>
      <c r="I699" s="41"/>
      <c r="J699" s="138"/>
      <c r="K699" s="291">
        <f t="shared" si="82"/>
        <v>0</v>
      </c>
      <c r="L699" s="327">
        <v>0</v>
      </c>
      <c r="M699" s="292">
        <f t="shared" si="81"/>
        <v>0</v>
      </c>
      <c r="N699" s="370"/>
      <c r="O699" s="150"/>
      <c r="P699" s="240"/>
      <c r="Q699" s="568"/>
      <c r="R699" s="556">
        <f t="shared" si="83"/>
        <v>0</v>
      </c>
      <c r="S699" s="556">
        <f t="shared" si="84"/>
        <v>0</v>
      </c>
      <c r="T699" s="556">
        <f t="shared" si="85"/>
        <v>0</v>
      </c>
      <c r="U699" s="556">
        <f t="shared" si="86"/>
        <v>0</v>
      </c>
      <c r="V699" s="395"/>
      <c r="W699" s="395"/>
      <c r="X699" s="395"/>
      <c r="Y699" s="395"/>
      <c r="AA699" s="102"/>
      <c r="BA699" s="553"/>
    </row>
    <row r="700" spans="2:53" ht="18" customHeight="1" x14ac:dyDescent="0.35">
      <c r="B700" s="80"/>
      <c r="C700" s="119"/>
      <c r="D700" s="119"/>
      <c r="E700" s="202"/>
      <c r="F700" s="119"/>
      <c r="G700" s="120"/>
      <c r="H700" s="41"/>
      <c r="I700" s="41"/>
      <c r="J700" s="138"/>
      <c r="K700" s="291">
        <f t="shared" si="82"/>
        <v>0</v>
      </c>
      <c r="L700" s="327">
        <v>0</v>
      </c>
      <c r="M700" s="292">
        <f t="shared" si="81"/>
        <v>0</v>
      </c>
      <c r="N700" s="370"/>
      <c r="O700" s="150"/>
      <c r="P700" s="240"/>
      <c r="Q700" s="568"/>
      <c r="R700" s="556">
        <f t="shared" si="83"/>
        <v>0</v>
      </c>
      <c r="S700" s="556">
        <f t="shared" si="84"/>
        <v>0</v>
      </c>
      <c r="T700" s="556">
        <f t="shared" si="85"/>
        <v>0</v>
      </c>
      <c r="U700" s="556">
        <f t="shared" si="86"/>
        <v>0</v>
      </c>
      <c r="V700" s="395"/>
      <c r="W700" s="395"/>
      <c r="X700" s="395"/>
      <c r="Y700" s="395"/>
      <c r="AA700" s="102"/>
      <c r="BA700" s="553"/>
    </row>
    <row r="701" spans="2:53" ht="18" customHeight="1" x14ac:dyDescent="0.35">
      <c r="B701" s="80"/>
      <c r="C701" s="119"/>
      <c r="D701" s="119"/>
      <c r="E701" s="202"/>
      <c r="F701" s="119"/>
      <c r="G701" s="120"/>
      <c r="H701" s="41"/>
      <c r="I701" s="41"/>
      <c r="J701" s="138"/>
      <c r="K701" s="291">
        <f t="shared" si="82"/>
        <v>0</v>
      </c>
      <c r="L701" s="327">
        <v>0</v>
      </c>
      <c r="M701" s="292">
        <f t="shared" si="81"/>
        <v>0</v>
      </c>
      <c r="N701" s="370"/>
      <c r="O701" s="150"/>
      <c r="P701" s="240"/>
      <c r="Q701" s="568"/>
      <c r="R701" s="556">
        <f t="shared" si="83"/>
        <v>0</v>
      </c>
      <c r="S701" s="556">
        <f t="shared" si="84"/>
        <v>0</v>
      </c>
      <c r="T701" s="556">
        <f t="shared" si="85"/>
        <v>0</v>
      </c>
      <c r="U701" s="556">
        <f t="shared" si="86"/>
        <v>0</v>
      </c>
      <c r="V701" s="395"/>
      <c r="W701" s="395"/>
      <c r="X701" s="395"/>
      <c r="Y701" s="395"/>
      <c r="AA701" s="102"/>
      <c r="BA701" s="553"/>
    </row>
    <row r="702" spans="2:53" ht="18" customHeight="1" x14ac:dyDescent="0.35">
      <c r="B702" s="80"/>
      <c r="C702" s="119"/>
      <c r="D702" s="119"/>
      <c r="E702" s="202"/>
      <c r="F702" s="119"/>
      <c r="G702" s="120"/>
      <c r="H702" s="41"/>
      <c r="I702" s="41"/>
      <c r="J702" s="138"/>
      <c r="K702" s="291">
        <f t="shared" si="82"/>
        <v>0</v>
      </c>
      <c r="L702" s="327">
        <v>0</v>
      </c>
      <c r="M702" s="292">
        <f t="shared" si="81"/>
        <v>0</v>
      </c>
      <c r="N702" s="370"/>
      <c r="O702" s="150"/>
      <c r="P702" s="240"/>
      <c r="Q702" s="568"/>
      <c r="R702" s="556">
        <f t="shared" si="83"/>
        <v>0</v>
      </c>
      <c r="S702" s="556">
        <f t="shared" si="84"/>
        <v>0</v>
      </c>
      <c r="T702" s="556">
        <f t="shared" si="85"/>
        <v>0</v>
      </c>
      <c r="U702" s="556">
        <f t="shared" si="86"/>
        <v>0</v>
      </c>
      <c r="V702" s="395"/>
      <c r="W702" s="395"/>
      <c r="X702" s="395"/>
      <c r="Y702" s="395"/>
      <c r="AA702" s="102"/>
      <c r="BA702" s="553"/>
    </row>
    <row r="703" spans="2:53" ht="18" customHeight="1" x14ac:dyDescent="0.35">
      <c r="B703" s="80"/>
      <c r="C703" s="119"/>
      <c r="D703" s="119"/>
      <c r="E703" s="202"/>
      <c r="F703" s="119"/>
      <c r="G703" s="120"/>
      <c r="H703" s="41"/>
      <c r="I703" s="41"/>
      <c r="J703" s="138"/>
      <c r="K703" s="291">
        <f t="shared" si="82"/>
        <v>0</v>
      </c>
      <c r="L703" s="327">
        <v>0</v>
      </c>
      <c r="M703" s="292">
        <f t="shared" si="81"/>
        <v>0</v>
      </c>
      <c r="N703" s="370"/>
      <c r="O703" s="150"/>
      <c r="P703" s="240"/>
      <c r="Q703" s="568"/>
      <c r="R703" s="556">
        <f t="shared" si="83"/>
        <v>0</v>
      </c>
      <c r="S703" s="556">
        <f t="shared" si="84"/>
        <v>0</v>
      </c>
      <c r="T703" s="556">
        <f t="shared" si="85"/>
        <v>0</v>
      </c>
      <c r="U703" s="556">
        <f t="shared" si="86"/>
        <v>0</v>
      </c>
      <c r="V703" s="395"/>
      <c r="W703" s="395"/>
      <c r="X703" s="395"/>
      <c r="Y703" s="395"/>
      <c r="AA703" s="102"/>
      <c r="BA703" s="553"/>
    </row>
    <row r="704" spans="2:53" ht="18" customHeight="1" x14ac:dyDescent="0.35">
      <c r="B704" s="80"/>
      <c r="C704" s="119"/>
      <c r="D704" s="119"/>
      <c r="E704" s="202"/>
      <c r="F704" s="119"/>
      <c r="G704" s="120"/>
      <c r="H704" s="41"/>
      <c r="I704" s="41"/>
      <c r="J704" s="138"/>
      <c r="K704" s="291">
        <f t="shared" si="82"/>
        <v>0</v>
      </c>
      <c r="L704" s="327">
        <v>0</v>
      </c>
      <c r="M704" s="292">
        <f t="shared" si="81"/>
        <v>0</v>
      </c>
      <c r="N704" s="370"/>
      <c r="O704" s="150"/>
      <c r="P704" s="240"/>
      <c r="Q704" s="568"/>
      <c r="R704" s="556">
        <f t="shared" si="83"/>
        <v>0</v>
      </c>
      <c r="S704" s="556">
        <f t="shared" si="84"/>
        <v>0</v>
      </c>
      <c r="T704" s="556">
        <f t="shared" si="85"/>
        <v>0</v>
      </c>
      <c r="U704" s="556">
        <f t="shared" si="86"/>
        <v>0</v>
      </c>
      <c r="V704" s="395"/>
      <c r="W704" s="395"/>
      <c r="X704" s="395"/>
      <c r="Y704" s="395"/>
      <c r="AA704" s="102"/>
      <c r="BA704" s="553"/>
    </row>
    <row r="705" spans="2:53" ht="18" customHeight="1" x14ac:dyDescent="0.35">
      <c r="B705" s="80"/>
      <c r="C705" s="119"/>
      <c r="D705" s="119"/>
      <c r="E705" s="202"/>
      <c r="F705" s="119"/>
      <c r="G705" s="120"/>
      <c r="H705" s="41"/>
      <c r="I705" s="41"/>
      <c r="J705" s="138"/>
      <c r="K705" s="291">
        <f t="shared" si="82"/>
        <v>0</v>
      </c>
      <c r="L705" s="327">
        <v>0</v>
      </c>
      <c r="M705" s="292">
        <f t="shared" si="81"/>
        <v>0</v>
      </c>
      <c r="N705" s="370"/>
      <c r="O705" s="150"/>
      <c r="P705" s="240"/>
      <c r="Q705" s="568"/>
      <c r="R705" s="556">
        <f t="shared" si="83"/>
        <v>0</v>
      </c>
      <c r="S705" s="556">
        <f t="shared" si="84"/>
        <v>0</v>
      </c>
      <c r="T705" s="556">
        <f t="shared" si="85"/>
        <v>0</v>
      </c>
      <c r="U705" s="556">
        <f t="shared" si="86"/>
        <v>0</v>
      </c>
      <c r="V705" s="395"/>
      <c r="W705" s="395"/>
      <c r="X705" s="395"/>
      <c r="Y705" s="395"/>
      <c r="AA705" s="102"/>
      <c r="BA705" s="553"/>
    </row>
    <row r="706" spans="2:53" ht="18" customHeight="1" x14ac:dyDescent="0.35">
      <c r="B706" s="80"/>
      <c r="C706" s="119"/>
      <c r="D706" s="119"/>
      <c r="E706" s="202"/>
      <c r="F706" s="119"/>
      <c r="G706" s="120"/>
      <c r="H706" s="41"/>
      <c r="I706" s="41"/>
      <c r="J706" s="138"/>
      <c r="K706" s="291">
        <f t="shared" si="82"/>
        <v>0</v>
      </c>
      <c r="L706" s="327">
        <v>0</v>
      </c>
      <c r="M706" s="292">
        <f t="shared" si="81"/>
        <v>0</v>
      </c>
      <c r="N706" s="370"/>
      <c r="O706" s="150"/>
      <c r="P706" s="240"/>
      <c r="Q706" s="568"/>
      <c r="R706" s="556">
        <f t="shared" si="83"/>
        <v>0</v>
      </c>
      <c r="S706" s="556">
        <f t="shared" si="84"/>
        <v>0</v>
      </c>
      <c r="T706" s="556">
        <f t="shared" si="85"/>
        <v>0</v>
      </c>
      <c r="U706" s="556">
        <f t="shared" si="86"/>
        <v>0</v>
      </c>
      <c r="V706" s="395"/>
      <c r="W706" s="395"/>
      <c r="X706" s="395"/>
      <c r="Y706" s="395"/>
      <c r="AA706" s="102"/>
      <c r="BA706" s="553"/>
    </row>
    <row r="707" spans="2:53" ht="18" customHeight="1" x14ac:dyDescent="0.35">
      <c r="B707" s="80"/>
      <c r="C707" s="119"/>
      <c r="D707" s="119"/>
      <c r="E707" s="202"/>
      <c r="F707" s="119"/>
      <c r="G707" s="120"/>
      <c r="H707" s="41"/>
      <c r="I707" s="41"/>
      <c r="J707" s="138"/>
      <c r="K707" s="291">
        <f t="shared" si="82"/>
        <v>0</v>
      </c>
      <c r="L707" s="327">
        <v>0</v>
      </c>
      <c r="M707" s="292">
        <f t="shared" si="81"/>
        <v>0</v>
      </c>
      <c r="N707" s="370"/>
      <c r="O707" s="150"/>
      <c r="P707" s="240"/>
      <c r="Q707" s="568"/>
      <c r="R707" s="556">
        <f t="shared" si="83"/>
        <v>0</v>
      </c>
      <c r="S707" s="556">
        <f t="shared" si="84"/>
        <v>0</v>
      </c>
      <c r="T707" s="556">
        <f t="shared" si="85"/>
        <v>0</v>
      </c>
      <c r="U707" s="556">
        <f t="shared" si="86"/>
        <v>0</v>
      </c>
      <c r="V707" s="395"/>
      <c r="W707" s="395"/>
      <c r="X707" s="395"/>
      <c r="Y707" s="395"/>
      <c r="AA707" s="102"/>
      <c r="BA707" s="553"/>
    </row>
    <row r="708" spans="2:53" ht="18" customHeight="1" x14ac:dyDescent="0.35">
      <c r="B708" s="80"/>
      <c r="C708" s="119"/>
      <c r="D708" s="119"/>
      <c r="E708" s="202"/>
      <c r="F708" s="119"/>
      <c r="G708" s="120"/>
      <c r="H708" s="41"/>
      <c r="I708" s="41"/>
      <c r="J708" s="138"/>
      <c r="K708" s="291">
        <f t="shared" si="82"/>
        <v>0</v>
      </c>
      <c r="L708" s="327">
        <v>0</v>
      </c>
      <c r="M708" s="292">
        <f t="shared" si="81"/>
        <v>0</v>
      </c>
      <c r="N708" s="370"/>
      <c r="O708" s="150"/>
      <c r="P708" s="240"/>
      <c r="Q708" s="568"/>
      <c r="R708" s="556">
        <f t="shared" si="83"/>
        <v>0</v>
      </c>
      <c r="S708" s="556">
        <f t="shared" si="84"/>
        <v>0</v>
      </c>
      <c r="T708" s="556">
        <f t="shared" si="85"/>
        <v>0</v>
      </c>
      <c r="U708" s="556">
        <f t="shared" si="86"/>
        <v>0</v>
      </c>
      <c r="V708" s="395"/>
      <c r="W708" s="395"/>
      <c r="X708" s="395"/>
      <c r="Y708" s="395"/>
      <c r="AA708" s="102"/>
      <c r="BA708" s="553"/>
    </row>
    <row r="709" spans="2:53" ht="18" customHeight="1" x14ac:dyDescent="0.35">
      <c r="B709" s="80"/>
      <c r="C709" s="119"/>
      <c r="D709" s="119"/>
      <c r="E709" s="202"/>
      <c r="F709" s="119"/>
      <c r="G709" s="120"/>
      <c r="H709" s="41"/>
      <c r="I709" s="41"/>
      <c r="J709" s="138"/>
      <c r="K709" s="291">
        <f t="shared" si="82"/>
        <v>0</v>
      </c>
      <c r="L709" s="327">
        <v>0</v>
      </c>
      <c r="M709" s="292">
        <f t="shared" si="81"/>
        <v>0</v>
      </c>
      <c r="N709" s="370"/>
      <c r="O709" s="150"/>
      <c r="P709" s="240"/>
      <c r="Q709" s="568"/>
      <c r="R709" s="556">
        <f t="shared" si="83"/>
        <v>0</v>
      </c>
      <c r="S709" s="556">
        <f t="shared" si="84"/>
        <v>0</v>
      </c>
      <c r="T709" s="556">
        <f t="shared" si="85"/>
        <v>0</v>
      </c>
      <c r="U709" s="556">
        <f t="shared" si="86"/>
        <v>0</v>
      </c>
      <c r="V709" s="395"/>
      <c r="W709" s="395"/>
      <c r="X709" s="395"/>
      <c r="Y709" s="395"/>
      <c r="AA709" s="102"/>
      <c r="BA709" s="553"/>
    </row>
    <row r="710" spans="2:53" ht="18" customHeight="1" x14ac:dyDescent="0.35">
      <c r="B710" s="80"/>
      <c r="C710" s="119"/>
      <c r="D710" s="119"/>
      <c r="E710" s="202"/>
      <c r="F710" s="119"/>
      <c r="G710" s="120"/>
      <c r="H710" s="41"/>
      <c r="I710" s="41"/>
      <c r="J710" s="138"/>
      <c r="K710" s="291">
        <f t="shared" si="82"/>
        <v>0</v>
      </c>
      <c r="L710" s="327">
        <v>0</v>
      </c>
      <c r="M710" s="292">
        <f t="shared" si="81"/>
        <v>0</v>
      </c>
      <c r="N710" s="370"/>
      <c r="O710" s="150"/>
      <c r="P710" s="240"/>
      <c r="Q710" s="568"/>
      <c r="R710" s="556">
        <f t="shared" si="83"/>
        <v>0</v>
      </c>
      <c r="S710" s="556">
        <f t="shared" si="84"/>
        <v>0</v>
      </c>
      <c r="T710" s="556">
        <f t="shared" si="85"/>
        <v>0</v>
      </c>
      <c r="U710" s="556">
        <f t="shared" si="86"/>
        <v>0</v>
      </c>
      <c r="V710" s="395"/>
      <c r="W710" s="395"/>
      <c r="X710" s="395"/>
      <c r="Y710" s="395"/>
      <c r="AA710" s="102"/>
      <c r="BA710" s="553"/>
    </row>
    <row r="711" spans="2:53" ht="18" customHeight="1" x14ac:dyDescent="0.35">
      <c r="B711" s="80"/>
      <c r="C711" s="119"/>
      <c r="D711" s="119"/>
      <c r="E711" s="202"/>
      <c r="F711" s="119"/>
      <c r="G711" s="120"/>
      <c r="H711" s="41"/>
      <c r="I711" s="41"/>
      <c r="J711" s="138"/>
      <c r="K711" s="291">
        <f t="shared" si="82"/>
        <v>0</v>
      </c>
      <c r="L711" s="327">
        <v>0</v>
      </c>
      <c r="M711" s="292">
        <f t="shared" si="81"/>
        <v>0</v>
      </c>
      <c r="N711" s="370"/>
      <c r="O711" s="150"/>
      <c r="P711" s="240"/>
      <c r="Q711" s="568"/>
      <c r="R711" s="556">
        <f t="shared" si="83"/>
        <v>0</v>
      </c>
      <c r="S711" s="556">
        <f t="shared" si="84"/>
        <v>0</v>
      </c>
      <c r="T711" s="556">
        <f t="shared" si="85"/>
        <v>0</v>
      </c>
      <c r="U711" s="556">
        <f t="shared" si="86"/>
        <v>0</v>
      </c>
      <c r="V711" s="395"/>
      <c r="W711" s="395"/>
      <c r="X711" s="395"/>
      <c r="Y711" s="395"/>
      <c r="AA711" s="102"/>
      <c r="BA711" s="553"/>
    </row>
    <row r="712" spans="2:53" ht="18" customHeight="1" x14ac:dyDescent="0.35">
      <c r="B712" s="80"/>
      <c r="C712" s="119"/>
      <c r="D712" s="119"/>
      <c r="E712" s="202"/>
      <c r="F712" s="119"/>
      <c r="G712" s="120"/>
      <c r="H712" s="41"/>
      <c r="I712" s="41"/>
      <c r="J712" s="138"/>
      <c r="K712" s="291">
        <f t="shared" si="82"/>
        <v>0</v>
      </c>
      <c r="L712" s="327">
        <v>0</v>
      </c>
      <c r="M712" s="292">
        <f t="shared" si="81"/>
        <v>0</v>
      </c>
      <c r="N712" s="370"/>
      <c r="O712" s="150"/>
      <c r="P712" s="240"/>
      <c r="Q712" s="568"/>
      <c r="R712" s="556">
        <f t="shared" si="83"/>
        <v>0</v>
      </c>
      <c r="S712" s="556">
        <f t="shared" si="84"/>
        <v>0</v>
      </c>
      <c r="T712" s="556">
        <f t="shared" si="85"/>
        <v>0</v>
      </c>
      <c r="U712" s="556">
        <f t="shared" si="86"/>
        <v>0</v>
      </c>
      <c r="V712" s="395"/>
      <c r="W712" s="395"/>
      <c r="X712" s="395"/>
      <c r="Y712" s="395"/>
      <c r="AA712" s="102"/>
      <c r="BA712" s="553"/>
    </row>
    <row r="713" spans="2:53" ht="18" customHeight="1" x14ac:dyDescent="0.35">
      <c r="B713" s="80"/>
      <c r="C713" s="119"/>
      <c r="D713" s="119"/>
      <c r="E713" s="202"/>
      <c r="F713" s="119"/>
      <c r="G713" s="120"/>
      <c r="H713" s="41"/>
      <c r="I713" s="41"/>
      <c r="J713" s="138"/>
      <c r="K713" s="291">
        <f t="shared" si="82"/>
        <v>0</v>
      </c>
      <c r="L713" s="327">
        <v>0</v>
      </c>
      <c r="M713" s="292">
        <f t="shared" si="81"/>
        <v>0</v>
      </c>
      <c r="N713" s="370"/>
      <c r="O713" s="150"/>
      <c r="P713" s="240"/>
      <c r="Q713" s="568"/>
      <c r="R713" s="556">
        <f t="shared" si="83"/>
        <v>0</v>
      </c>
      <c r="S713" s="556">
        <f t="shared" si="84"/>
        <v>0</v>
      </c>
      <c r="T713" s="556">
        <f t="shared" si="85"/>
        <v>0</v>
      </c>
      <c r="U713" s="556">
        <f t="shared" si="86"/>
        <v>0</v>
      </c>
      <c r="V713" s="395"/>
      <c r="W713" s="395"/>
      <c r="X713" s="395"/>
      <c r="Y713" s="395"/>
      <c r="AA713" s="102"/>
      <c r="BA713" s="553"/>
    </row>
    <row r="714" spans="2:53" ht="18" customHeight="1" x14ac:dyDescent="0.35">
      <c r="B714" s="80"/>
      <c r="C714" s="119"/>
      <c r="D714" s="119"/>
      <c r="E714" s="202"/>
      <c r="F714" s="119"/>
      <c r="G714" s="120"/>
      <c r="H714" s="41"/>
      <c r="I714" s="41"/>
      <c r="J714" s="138"/>
      <c r="K714" s="291">
        <f t="shared" si="82"/>
        <v>0</v>
      </c>
      <c r="L714" s="327">
        <v>0</v>
      </c>
      <c r="M714" s="292">
        <f t="shared" si="81"/>
        <v>0</v>
      </c>
      <c r="N714" s="370"/>
      <c r="O714" s="150"/>
      <c r="P714" s="240"/>
      <c r="Q714" s="568"/>
      <c r="R714" s="556">
        <f t="shared" si="83"/>
        <v>0</v>
      </c>
      <c r="S714" s="556">
        <f t="shared" si="84"/>
        <v>0</v>
      </c>
      <c r="T714" s="556">
        <f t="shared" si="85"/>
        <v>0</v>
      </c>
      <c r="U714" s="556">
        <f t="shared" si="86"/>
        <v>0</v>
      </c>
      <c r="V714" s="395"/>
      <c r="W714" s="395"/>
      <c r="X714" s="395"/>
      <c r="Y714" s="395"/>
      <c r="AA714" s="102"/>
      <c r="BA714" s="553"/>
    </row>
    <row r="715" spans="2:53" ht="18" customHeight="1" x14ac:dyDescent="0.35">
      <c r="B715" s="80"/>
      <c r="C715" s="119"/>
      <c r="D715" s="119"/>
      <c r="E715" s="202"/>
      <c r="F715" s="119"/>
      <c r="G715" s="120"/>
      <c r="H715" s="41"/>
      <c r="I715" s="41"/>
      <c r="J715" s="138"/>
      <c r="K715" s="291">
        <f t="shared" si="82"/>
        <v>0</v>
      </c>
      <c r="L715" s="327">
        <v>0</v>
      </c>
      <c r="M715" s="292">
        <f t="shared" si="81"/>
        <v>0</v>
      </c>
      <c r="N715" s="370"/>
      <c r="O715" s="150"/>
      <c r="P715" s="240"/>
      <c r="Q715" s="568"/>
      <c r="R715" s="556">
        <f t="shared" si="83"/>
        <v>0</v>
      </c>
      <c r="S715" s="556">
        <f t="shared" si="84"/>
        <v>0</v>
      </c>
      <c r="T715" s="556">
        <f t="shared" si="85"/>
        <v>0</v>
      </c>
      <c r="U715" s="556">
        <f t="shared" si="86"/>
        <v>0</v>
      </c>
      <c r="V715" s="395"/>
      <c r="W715" s="395"/>
      <c r="X715" s="395"/>
      <c r="Y715" s="395"/>
      <c r="AA715" s="102"/>
      <c r="BA715" s="553"/>
    </row>
    <row r="716" spans="2:53" ht="18" customHeight="1" x14ac:dyDescent="0.35">
      <c r="B716" s="80"/>
      <c r="C716" s="119"/>
      <c r="D716" s="119"/>
      <c r="E716" s="202"/>
      <c r="F716" s="119"/>
      <c r="G716" s="120"/>
      <c r="H716" s="41"/>
      <c r="I716" s="41"/>
      <c r="J716" s="138"/>
      <c r="K716" s="291">
        <f t="shared" si="82"/>
        <v>0</v>
      </c>
      <c r="L716" s="327">
        <v>0</v>
      </c>
      <c r="M716" s="292">
        <f t="shared" si="81"/>
        <v>0</v>
      </c>
      <c r="N716" s="370"/>
      <c r="O716" s="150"/>
      <c r="P716" s="240"/>
      <c r="Q716" s="568"/>
      <c r="R716" s="556">
        <f t="shared" si="83"/>
        <v>0</v>
      </c>
      <c r="S716" s="556">
        <f t="shared" si="84"/>
        <v>0</v>
      </c>
      <c r="T716" s="556">
        <f t="shared" si="85"/>
        <v>0</v>
      </c>
      <c r="U716" s="556">
        <f t="shared" si="86"/>
        <v>0</v>
      </c>
      <c r="V716" s="395"/>
      <c r="W716" s="395"/>
      <c r="X716" s="395"/>
      <c r="Y716" s="395"/>
      <c r="AA716" s="102"/>
      <c r="BA716" s="553"/>
    </row>
    <row r="717" spans="2:53" ht="18" customHeight="1" x14ac:dyDescent="0.35">
      <c r="B717" s="80"/>
      <c r="C717" s="119"/>
      <c r="D717" s="119"/>
      <c r="E717" s="202"/>
      <c r="F717" s="119"/>
      <c r="G717" s="120"/>
      <c r="H717" s="41"/>
      <c r="I717" s="41"/>
      <c r="J717" s="138"/>
      <c r="K717" s="291">
        <f t="shared" si="82"/>
        <v>0</v>
      </c>
      <c r="L717" s="327">
        <v>0</v>
      </c>
      <c r="M717" s="292">
        <f t="shared" si="81"/>
        <v>0</v>
      </c>
      <c r="N717" s="370"/>
      <c r="O717" s="150"/>
      <c r="P717" s="240"/>
      <c r="Q717" s="568"/>
      <c r="R717" s="556">
        <f t="shared" si="83"/>
        <v>0</v>
      </c>
      <c r="S717" s="556">
        <f t="shared" si="84"/>
        <v>0</v>
      </c>
      <c r="T717" s="556">
        <f t="shared" si="85"/>
        <v>0</v>
      </c>
      <c r="U717" s="556">
        <f t="shared" si="86"/>
        <v>0</v>
      </c>
      <c r="V717" s="395"/>
      <c r="W717" s="395"/>
      <c r="X717" s="395"/>
      <c r="Y717" s="395"/>
      <c r="AA717" s="102"/>
      <c r="BA717" s="553"/>
    </row>
    <row r="718" spans="2:53" ht="18" customHeight="1" x14ac:dyDescent="0.35">
      <c r="B718" s="80"/>
      <c r="C718" s="119"/>
      <c r="D718" s="119"/>
      <c r="E718" s="202"/>
      <c r="F718" s="119"/>
      <c r="G718" s="120"/>
      <c r="H718" s="41"/>
      <c r="I718" s="41"/>
      <c r="J718" s="138"/>
      <c r="K718" s="291">
        <f t="shared" si="82"/>
        <v>0</v>
      </c>
      <c r="L718" s="327">
        <v>0</v>
      </c>
      <c r="M718" s="292">
        <f t="shared" si="81"/>
        <v>0</v>
      </c>
      <c r="N718" s="370"/>
      <c r="O718" s="150"/>
      <c r="P718" s="240"/>
      <c r="Q718" s="568"/>
      <c r="R718" s="556">
        <f t="shared" si="83"/>
        <v>0</v>
      </c>
      <c r="S718" s="556">
        <f t="shared" si="84"/>
        <v>0</v>
      </c>
      <c r="T718" s="556">
        <f t="shared" si="85"/>
        <v>0</v>
      </c>
      <c r="U718" s="556">
        <f t="shared" si="86"/>
        <v>0</v>
      </c>
      <c r="V718" s="395"/>
      <c r="W718" s="395"/>
      <c r="X718" s="395"/>
      <c r="Y718" s="395"/>
      <c r="AA718" s="102"/>
      <c r="BA718" s="553"/>
    </row>
    <row r="719" spans="2:53" ht="18" customHeight="1" x14ac:dyDescent="0.35">
      <c r="B719" s="80"/>
      <c r="C719" s="119"/>
      <c r="D719" s="119"/>
      <c r="E719" s="202"/>
      <c r="F719" s="119"/>
      <c r="G719" s="120"/>
      <c r="H719" s="41"/>
      <c r="I719" s="41"/>
      <c r="J719" s="138"/>
      <c r="K719" s="291">
        <f t="shared" si="82"/>
        <v>0</v>
      </c>
      <c r="L719" s="327">
        <v>0</v>
      </c>
      <c r="M719" s="292">
        <f t="shared" si="81"/>
        <v>0</v>
      </c>
      <c r="N719" s="370"/>
      <c r="O719" s="150"/>
      <c r="P719" s="240"/>
      <c r="Q719" s="568"/>
      <c r="R719" s="556">
        <f t="shared" si="83"/>
        <v>0</v>
      </c>
      <c r="S719" s="556">
        <f t="shared" si="84"/>
        <v>0</v>
      </c>
      <c r="T719" s="556">
        <f t="shared" si="85"/>
        <v>0</v>
      </c>
      <c r="U719" s="556">
        <f t="shared" si="86"/>
        <v>0</v>
      </c>
      <c r="V719" s="395"/>
      <c r="W719" s="395"/>
      <c r="X719" s="395"/>
      <c r="Y719" s="395"/>
      <c r="AA719" s="102"/>
      <c r="BA719" s="553"/>
    </row>
    <row r="720" spans="2:53" ht="18" customHeight="1" x14ac:dyDescent="0.35">
      <c r="B720" s="80"/>
      <c r="C720" s="119"/>
      <c r="D720" s="119"/>
      <c r="E720" s="202"/>
      <c r="F720" s="119"/>
      <c r="G720" s="120"/>
      <c r="H720" s="41"/>
      <c r="I720" s="41"/>
      <c r="J720" s="138"/>
      <c r="K720" s="291">
        <f t="shared" si="82"/>
        <v>0</v>
      </c>
      <c r="L720" s="327">
        <v>0</v>
      </c>
      <c r="M720" s="292">
        <f t="shared" si="81"/>
        <v>0</v>
      </c>
      <c r="N720" s="370"/>
      <c r="O720" s="150"/>
      <c r="P720" s="240"/>
      <c r="Q720" s="568"/>
      <c r="R720" s="556">
        <f t="shared" si="83"/>
        <v>0</v>
      </c>
      <c r="S720" s="556">
        <f t="shared" si="84"/>
        <v>0</v>
      </c>
      <c r="T720" s="556">
        <f t="shared" si="85"/>
        <v>0</v>
      </c>
      <c r="U720" s="556">
        <f t="shared" si="86"/>
        <v>0</v>
      </c>
      <c r="V720" s="395"/>
      <c r="W720" s="395"/>
      <c r="X720" s="395"/>
      <c r="Y720" s="395"/>
      <c r="AA720" s="102"/>
      <c r="BA720" s="553"/>
    </row>
    <row r="721" spans="2:53" ht="18" customHeight="1" x14ac:dyDescent="0.35">
      <c r="B721" s="80"/>
      <c r="C721" s="119"/>
      <c r="D721" s="119"/>
      <c r="E721" s="202"/>
      <c r="F721" s="119"/>
      <c r="G721" s="120"/>
      <c r="H721" s="41"/>
      <c r="I721" s="41"/>
      <c r="J721" s="138"/>
      <c r="K721" s="291">
        <f t="shared" si="82"/>
        <v>0</v>
      </c>
      <c r="L721" s="327">
        <v>0</v>
      </c>
      <c r="M721" s="292">
        <f t="shared" si="81"/>
        <v>0</v>
      </c>
      <c r="N721" s="370"/>
      <c r="O721" s="150"/>
      <c r="P721" s="240"/>
      <c r="Q721" s="568"/>
      <c r="R721" s="556">
        <f t="shared" si="83"/>
        <v>0</v>
      </c>
      <c r="S721" s="556">
        <f t="shared" si="84"/>
        <v>0</v>
      </c>
      <c r="T721" s="556">
        <f t="shared" si="85"/>
        <v>0</v>
      </c>
      <c r="U721" s="556">
        <f t="shared" si="86"/>
        <v>0</v>
      </c>
      <c r="V721" s="395"/>
      <c r="W721" s="395"/>
      <c r="X721" s="395"/>
      <c r="Y721" s="395"/>
      <c r="AA721" s="102"/>
      <c r="BA721" s="553"/>
    </row>
    <row r="722" spans="2:53" ht="18" customHeight="1" x14ac:dyDescent="0.35">
      <c r="B722" s="80"/>
      <c r="C722" s="119"/>
      <c r="D722" s="119"/>
      <c r="E722" s="202"/>
      <c r="F722" s="119"/>
      <c r="G722" s="120"/>
      <c r="H722" s="41"/>
      <c r="I722" s="41"/>
      <c r="J722" s="138"/>
      <c r="K722" s="291">
        <f t="shared" si="82"/>
        <v>0</v>
      </c>
      <c r="L722" s="327">
        <v>0</v>
      </c>
      <c r="M722" s="292">
        <f t="shared" si="81"/>
        <v>0</v>
      </c>
      <c r="N722" s="370"/>
      <c r="O722" s="150"/>
      <c r="P722" s="240"/>
      <c r="Q722" s="568"/>
      <c r="R722" s="556">
        <f t="shared" si="83"/>
        <v>0</v>
      </c>
      <c r="S722" s="556">
        <f t="shared" si="84"/>
        <v>0</v>
      </c>
      <c r="T722" s="556">
        <f t="shared" si="85"/>
        <v>0</v>
      </c>
      <c r="U722" s="556">
        <f t="shared" si="86"/>
        <v>0</v>
      </c>
      <c r="V722" s="395"/>
      <c r="W722" s="395"/>
      <c r="X722" s="395"/>
      <c r="Y722" s="395"/>
      <c r="AA722" s="102"/>
      <c r="BA722" s="553"/>
    </row>
    <row r="723" spans="2:53" ht="18" customHeight="1" x14ac:dyDescent="0.35">
      <c r="B723" s="80"/>
      <c r="C723" s="119"/>
      <c r="D723" s="119"/>
      <c r="E723" s="202"/>
      <c r="F723" s="119"/>
      <c r="G723" s="120"/>
      <c r="H723" s="41"/>
      <c r="I723" s="41"/>
      <c r="J723" s="138"/>
      <c r="K723" s="291">
        <f t="shared" si="82"/>
        <v>0</v>
      </c>
      <c r="L723" s="327">
        <v>0</v>
      </c>
      <c r="M723" s="292">
        <f t="shared" si="81"/>
        <v>0</v>
      </c>
      <c r="N723" s="370"/>
      <c r="O723" s="150"/>
      <c r="P723" s="240"/>
      <c r="Q723" s="568"/>
      <c r="R723" s="556">
        <f t="shared" si="83"/>
        <v>0</v>
      </c>
      <c r="S723" s="556">
        <f t="shared" si="84"/>
        <v>0</v>
      </c>
      <c r="T723" s="556">
        <f t="shared" si="85"/>
        <v>0</v>
      </c>
      <c r="U723" s="556">
        <f t="shared" si="86"/>
        <v>0</v>
      </c>
      <c r="V723" s="395"/>
      <c r="W723" s="395"/>
      <c r="X723" s="395"/>
      <c r="Y723" s="395"/>
      <c r="AA723" s="102"/>
      <c r="BA723" s="553"/>
    </row>
    <row r="724" spans="2:53" ht="18" customHeight="1" x14ac:dyDescent="0.35">
      <c r="B724" s="80"/>
      <c r="C724" s="119"/>
      <c r="D724" s="119"/>
      <c r="E724" s="202"/>
      <c r="F724" s="119"/>
      <c r="G724" s="120"/>
      <c r="H724" s="41"/>
      <c r="I724" s="41"/>
      <c r="J724" s="138"/>
      <c r="K724" s="291">
        <f t="shared" si="82"/>
        <v>0</v>
      </c>
      <c r="L724" s="327">
        <v>0</v>
      </c>
      <c r="M724" s="292">
        <f t="shared" si="81"/>
        <v>0</v>
      </c>
      <c r="N724" s="370"/>
      <c r="O724" s="150"/>
      <c r="P724" s="240"/>
      <c r="Q724" s="568"/>
      <c r="R724" s="556">
        <f t="shared" si="83"/>
        <v>0</v>
      </c>
      <c r="S724" s="556">
        <f t="shared" si="84"/>
        <v>0</v>
      </c>
      <c r="T724" s="556">
        <f t="shared" si="85"/>
        <v>0</v>
      </c>
      <c r="U724" s="556">
        <f t="shared" si="86"/>
        <v>0</v>
      </c>
      <c r="V724" s="395"/>
      <c r="W724" s="395"/>
      <c r="X724" s="395"/>
      <c r="Y724" s="395"/>
      <c r="AA724" s="102"/>
      <c r="BA724" s="553"/>
    </row>
    <row r="725" spans="2:53" ht="18" customHeight="1" x14ac:dyDescent="0.35">
      <c r="B725" s="80"/>
      <c r="C725" s="119"/>
      <c r="D725" s="119"/>
      <c r="E725" s="202"/>
      <c r="F725" s="119"/>
      <c r="G725" s="120"/>
      <c r="H725" s="41"/>
      <c r="I725" s="41"/>
      <c r="J725" s="138"/>
      <c r="K725" s="291">
        <f t="shared" si="82"/>
        <v>0</v>
      </c>
      <c r="L725" s="327">
        <v>0</v>
      </c>
      <c r="M725" s="292">
        <f t="shared" si="81"/>
        <v>0</v>
      </c>
      <c r="N725" s="370"/>
      <c r="O725" s="150"/>
      <c r="P725" s="240"/>
      <c r="Q725" s="568"/>
      <c r="R725" s="556">
        <f t="shared" si="83"/>
        <v>0</v>
      </c>
      <c r="S725" s="556">
        <f t="shared" si="84"/>
        <v>0</v>
      </c>
      <c r="T725" s="556">
        <f t="shared" si="85"/>
        <v>0</v>
      </c>
      <c r="U725" s="556">
        <f t="shared" si="86"/>
        <v>0</v>
      </c>
      <c r="V725" s="395"/>
      <c r="W725" s="395"/>
      <c r="X725" s="395"/>
      <c r="Y725" s="395"/>
      <c r="AA725" s="102"/>
      <c r="BA725" s="553"/>
    </row>
    <row r="726" spans="2:53" ht="18" customHeight="1" x14ac:dyDescent="0.35">
      <c r="B726" s="80"/>
      <c r="C726" s="119"/>
      <c r="D726" s="119"/>
      <c r="E726" s="202"/>
      <c r="F726" s="119"/>
      <c r="G726" s="120"/>
      <c r="H726" s="41"/>
      <c r="I726" s="41"/>
      <c r="J726" s="138"/>
      <c r="K726" s="291">
        <f t="shared" si="82"/>
        <v>0</v>
      </c>
      <c r="L726" s="327">
        <v>0</v>
      </c>
      <c r="M726" s="292">
        <f t="shared" si="81"/>
        <v>0</v>
      </c>
      <c r="N726" s="370"/>
      <c r="O726" s="150"/>
      <c r="P726" s="240"/>
      <c r="Q726" s="568"/>
      <c r="R726" s="556">
        <f t="shared" si="83"/>
        <v>0</v>
      </c>
      <c r="S726" s="556">
        <f t="shared" si="84"/>
        <v>0</v>
      </c>
      <c r="T726" s="556">
        <f t="shared" si="85"/>
        <v>0</v>
      </c>
      <c r="U726" s="556">
        <f t="shared" si="86"/>
        <v>0</v>
      </c>
      <c r="V726" s="395"/>
      <c r="W726" s="395"/>
      <c r="X726" s="395"/>
      <c r="Y726" s="395"/>
      <c r="AA726" s="102"/>
      <c r="BA726" s="553"/>
    </row>
    <row r="727" spans="2:53" ht="18" customHeight="1" x14ac:dyDescent="0.35">
      <c r="B727" s="80"/>
      <c r="C727" s="119"/>
      <c r="D727" s="119"/>
      <c r="E727" s="202"/>
      <c r="F727" s="119"/>
      <c r="G727" s="120"/>
      <c r="H727" s="41"/>
      <c r="I727" s="41"/>
      <c r="J727" s="138"/>
      <c r="K727" s="291">
        <f t="shared" si="82"/>
        <v>0</v>
      </c>
      <c r="L727" s="327">
        <v>0</v>
      </c>
      <c r="M727" s="292">
        <f t="shared" si="81"/>
        <v>0</v>
      </c>
      <c r="N727" s="370"/>
      <c r="O727" s="150"/>
      <c r="P727" s="240"/>
      <c r="Q727" s="568"/>
      <c r="R727" s="556">
        <f t="shared" si="83"/>
        <v>0</v>
      </c>
      <c r="S727" s="556">
        <f t="shared" si="84"/>
        <v>0</v>
      </c>
      <c r="T727" s="556">
        <f t="shared" si="85"/>
        <v>0</v>
      </c>
      <c r="U727" s="556">
        <f t="shared" si="86"/>
        <v>0</v>
      </c>
      <c r="V727" s="395"/>
      <c r="W727" s="395"/>
      <c r="X727" s="395"/>
      <c r="Y727" s="395"/>
      <c r="AA727" s="102"/>
      <c r="BA727" s="553"/>
    </row>
    <row r="728" spans="2:53" ht="18" customHeight="1" x14ac:dyDescent="0.35">
      <c r="B728" s="80"/>
      <c r="C728" s="119"/>
      <c r="D728" s="119"/>
      <c r="E728" s="202"/>
      <c r="F728" s="119"/>
      <c r="G728" s="120"/>
      <c r="H728" s="41"/>
      <c r="I728" s="41"/>
      <c r="J728" s="138"/>
      <c r="K728" s="291">
        <f t="shared" si="82"/>
        <v>0</v>
      </c>
      <c r="L728" s="327">
        <v>0</v>
      </c>
      <c r="M728" s="292">
        <f t="shared" si="81"/>
        <v>0</v>
      </c>
      <c r="N728" s="370"/>
      <c r="O728" s="150"/>
      <c r="P728" s="240"/>
      <c r="Q728" s="568"/>
      <c r="R728" s="556">
        <f t="shared" si="83"/>
        <v>0</v>
      </c>
      <c r="S728" s="556">
        <f t="shared" si="84"/>
        <v>0</v>
      </c>
      <c r="T728" s="556">
        <f t="shared" si="85"/>
        <v>0</v>
      </c>
      <c r="U728" s="556">
        <f t="shared" si="86"/>
        <v>0</v>
      </c>
      <c r="V728" s="395"/>
      <c r="W728" s="395"/>
      <c r="X728" s="395"/>
      <c r="Y728" s="395"/>
      <c r="AA728" s="102"/>
      <c r="BA728" s="553"/>
    </row>
    <row r="729" spans="2:53" ht="18" customHeight="1" x14ac:dyDescent="0.35">
      <c r="B729" s="80"/>
      <c r="C729" s="119"/>
      <c r="D729" s="119"/>
      <c r="E729" s="202"/>
      <c r="F729" s="119"/>
      <c r="G729" s="120"/>
      <c r="H729" s="41"/>
      <c r="I729" s="41"/>
      <c r="J729" s="138"/>
      <c r="K729" s="291">
        <f t="shared" si="82"/>
        <v>0</v>
      </c>
      <c r="L729" s="327">
        <v>0</v>
      </c>
      <c r="M729" s="292">
        <f t="shared" si="81"/>
        <v>0</v>
      </c>
      <c r="N729" s="370"/>
      <c r="O729" s="150"/>
      <c r="P729" s="240"/>
      <c r="Q729" s="568"/>
      <c r="R729" s="556">
        <f t="shared" si="83"/>
        <v>0</v>
      </c>
      <c r="S729" s="556">
        <f t="shared" si="84"/>
        <v>0</v>
      </c>
      <c r="T729" s="556">
        <f t="shared" si="85"/>
        <v>0</v>
      </c>
      <c r="U729" s="556">
        <f t="shared" si="86"/>
        <v>0</v>
      </c>
      <c r="V729" s="395"/>
      <c r="W729" s="395"/>
      <c r="X729" s="395"/>
      <c r="Y729" s="395"/>
      <c r="AA729" s="102"/>
      <c r="BA729" s="553"/>
    </row>
    <row r="730" spans="2:53" ht="18" customHeight="1" x14ac:dyDescent="0.35">
      <c r="B730" s="80"/>
      <c r="C730" s="119"/>
      <c r="D730" s="119"/>
      <c r="E730" s="202"/>
      <c r="F730" s="119"/>
      <c r="G730" s="120"/>
      <c r="H730" s="41"/>
      <c r="I730" s="41"/>
      <c r="J730" s="138"/>
      <c r="K730" s="291">
        <f t="shared" si="82"/>
        <v>0</v>
      </c>
      <c r="L730" s="327">
        <v>0</v>
      </c>
      <c r="M730" s="292">
        <f t="shared" si="81"/>
        <v>0</v>
      </c>
      <c r="N730" s="370"/>
      <c r="O730" s="150"/>
      <c r="P730" s="240"/>
      <c r="Q730" s="568"/>
      <c r="R730" s="556">
        <f t="shared" si="83"/>
        <v>0</v>
      </c>
      <c r="S730" s="556">
        <f t="shared" si="84"/>
        <v>0</v>
      </c>
      <c r="T730" s="556">
        <f t="shared" si="85"/>
        <v>0</v>
      </c>
      <c r="U730" s="556">
        <f t="shared" si="86"/>
        <v>0</v>
      </c>
      <c r="V730" s="395"/>
      <c r="W730" s="395"/>
      <c r="X730" s="395"/>
      <c r="Y730" s="395"/>
      <c r="AA730" s="102"/>
      <c r="BA730" s="553"/>
    </row>
    <row r="731" spans="2:53" ht="18" customHeight="1" x14ac:dyDescent="0.35">
      <c r="B731" s="80"/>
      <c r="C731" s="119"/>
      <c r="D731" s="119"/>
      <c r="E731" s="202"/>
      <c r="F731" s="119"/>
      <c r="G731" s="120"/>
      <c r="H731" s="41"/>
      <c r="I731" s="41"/>
      <c r="J731" s="138"/>
      <c r="K731" s="291">
        <f t="shared" si="82"/>
        <v>0</v>
      </c>
      <c r="L731" s="327">
        <v>0</v>
      </c>
      <c r="M731" s="292">
        <f t="shared" si="81"/>
        <v>0</v>
      </c>
      <c r="N731" s="370"/>
      <c r="O731" s="150"/>
      <c r="P731" s="240"/>
      <c r="Q731" s="568"/>
      <c r="R731" s="556">
        <f t="shared" si="83"/>
        <v>0</v>
      </c>
      <c r="S731" s="556">
        <f t="shared" si="84"/>
        <v>0</v>
      </c>
      <c r="T731" s="556">
        <f t="shared" si="85"/>
        <v>0</v>
      </c>
      <c r="U731" s="556">
        <f t="shared" si="86"/>
        <v>0</v>
      </c>
      <c r="V731" s="395"/>
      <c r="W731" s="395"/>
      <c r="X731" s="395"/>
      <c r="Y731" s="395"/>
      <c r="AA731" s="102"/>
      <c r="BA731" s="553"/>
    </row>
    <row r="732" spans="2:53" ht="18" customHeight="1" x14ac:dyDescent="0.35">
      <c r="B732" s="80"/>
      <c r="C732" s="119"/>
      <c r="D732" s="119"/>
      <c r="E732" s="202"/>
      <c r="F732" s="119"/>
      <c r="G732" s="120"/>
      <c r="H732" s="41"/>
      <c r="I732" s="41"/>
      <c r="J732" s="138"/>
      <c r="K732" s="291">
        <f t="shared" si="82"/>
        <v>0</v>
      </c>
      <c r="L732" s="327">
        <v>0</v>
      </c>
      <c r="M732" s="292">
        <f t="shared" si="81"/>
        <v>0</v>
      </c>
      <c r="N732" s="370"/>
      <c r="O732" s="150"/>
      <c r="P732" s="240"/>
      <c r="Q732" s="568"/>
      <c r="R732" s="556">
        <f t="shared" si="83"/>
        <v>0</v>
      </c>
      <c r="S732" s="556">
        <f t="shared" si="84"/>
        <v>0</v>
      </c>
      <c r="T732" s="556">
        <f t="shared" si="85"/>
        <v>0</v>
      </c>
      <c r="U732" s="556">
        <f t="shared" si="86"/>
        <v>0</v>
      </c>
      <c r="V732" s="395"/>
      <c r="W732" s="395"/>
      <c r="X732" s="395"/>
      <c r="Y732" s="395"/>
      <c r="AA732" s="102"/>
      <c r="BA732" s="553"/>
    </row>
    <row r="733" spans="2:53" ht="18" customHeight="1" x14ac:dyDescent="0.35">
      <c r="B733" s="80"/>
      <c r="C733" s="119"/>
      <c r="D733" s="119"/>
      <c r="E733" s="202"/>
      <c r="F733" s="119"/>
      <c r="G733" s="120"/>
      <c r="H733" s="41"/>
      <c r="I733" s="41"/>
      <c r="J733" s="138"/>
      <c r="K733" s="291">
        <f t="shared" si="82"/>
        <v>0</v>
      </c>
      <c r="L733" s="327">
        <v>0</v>
      </c>
      <c r="M733" s="292">
        <f t="shared" si="81"/>
        <v>0</v>
      </c>
      <c r="N733" s="370"/>
      <c r="O733" s="150"/>
      <c r="P733" s="240"/>
      <c r="Q733" s="568"/>
      <c r="R733" s="556">
        <f t="shared" si="83"/>
        <v>0</v>
      </c>
      <c r="S733" s="556">
        <f t="shared" si="84"/>
        <v>0</v>
      </c>
      <c r="T733" s="556">
        <f t="shared" si="85"/>
        <v>0</v>
      </c>
      <c r="U733" s="556">
        <f t="shared" si="86"/>
        <v>0</v>
      </c>
      <c r="V733" s="395"/>
      <c r="W733" s="395"/>
      <c r="X733" s="395"/>
      <c r="Y733" s="395"/>
      <c r="AA733" s="102"/>
      <c r="BA733" s="553"/>
    </row>
    <row r="734" spans="2:53" ht="18" customHeight="1" x14ac:dyDescent="0.35">
      <c r="B734" s="80"/>
      <c r="C734" s="119"/>
      <c r="D734" s="119"/>
      <c r="E734" s="202"/>
      <c r="F734" s="119"/>
      <c r="G734" s="120"/>
      <c r="H734" s="41"/>
      <c r="I734" s="41"/>
      <c r="J734" s="138"/>
      <c r="K734" s="291">
        <f t="shared" si="82"/>
        <v>0</v>
      </c>
      <c r="L734" s="327">
        <v>0</v>
      </c>
      <c r="M734" s="292">
        <f t="shared" si="81"/>
        <v>0</v>
      </c>
      <c r="N734" s="370"/>
      <c r="O734" s="150"/>
      <c r="P734" s="240"/>
      <c r="Q734" s="568"/>
      <c r="R734" s="556">
        <f t="shared" si="83"/>
        <v>0</v>
      </c>
      <c r="S734" s="556">
        <f t="shared" si="84"/>
        <v>0</v>
      </c>
      <c r="T734" s="556">
        <f t="shared" si="85"/>
        <v>0</v>
      </c>
      <c r="U734" s="556">
        <f t="shared" si="86"/>
        <v>0</v>
      </c>
      <c r="V734" s="395"/>
      <c r="W734" s="395"/>
      <c r="X734" s="395"/>
      <c r="Y734" s="395"/>
      <c r="AA734" s="102"/>
      <c r="BA734" s="553"/>
    </row>
    <row r="735" spans="2:53" ht="18" customHeight="1" x14ac:dyDescent="0.35">
      <c r="B735" s="80"/>
      <c r="C735" s="119"/>
      <c r="D735" s="119"/>
      <c r="E735" s="202"/>
      <c r="F735" s="119"/>
      <c r="G735" s="120"/>
      <c r="H735" s="41"/>
      <c r="I735" s="41"/>
      <c r="J735" s="138"/>
      <c r="K735" s="291">
        <f t="shared" si="82"/>
        <v>0</v>
      </c>
      <c r="L735" s="327">
        <v>0</v>
      </c>
      <c r="M735" s="292">
        <f t="shared" si="81"/>
        <v>0</v>
      </c>
      <c r="N735" s="370"/>
      <c r="O735" s="150"/>
      <c r="P735" s="240"/>
      <c r="Q735" s="568"/>
      <c r="R735" s="556">
        <f t="shared" si="83"/>
        <v>0</v>
      </c>
      <c r="S735" s="556">
        <f t="shared" si="84"/>
        <v>0</v>
      </c>
      <c r="T735" s="556">
        <f t="shared" si="85"/>
        <v>0</v>
      </c>
      <c r="U735" s="556">
        <f t="shared" si="86"/>
        <v>0</v>
      </c>
      <c r="V735" s="395"/>
      <c r="W735" s="395"/>
      <c r="X735" s="395"/>
      <c r="Y735" s="395"/>
      <c r="AA735" s="102"/>
      <c r="BA735" s="553"/>
    </row>
    <row r="736" spans="2:53" ht="18" customHeight="1" x14ac:dyDescent="0.35">
      <c r="B736" s="80"/>
      <c r="C736" s="119"/>
      <c r="D736" s="119"/>
      <c r="E736" s="202"/>
      <c r="F736" s="119"/>
      <c r="G736" s="120"/>
      <c r="H736" s="41"/>
      <c r="I736" s="41"/>
      <c r="J736" s="138"/>
      <c r="K736" s="291">
        <f t="shared" si="82"/>
        <v>0</v>
      </c>
      <c r="L736" s="327">
        <v>0</v>
      </c>
      <c r="M736" s="292">
        <f t="shared" si="81"/>
        <v>0</v>
      </c>
      <c r="N736" s="370"/>
      <c r="O736" s="150"/>
      <c r="P736" s="240"/>
      <c r="Q736" s="568"/>
      <c r="R736" s="556">
        <f t="shared" si="83"/>
        <v>0</v>
      </c>
      <c r="S736" s="556">
        <f t="shared" si="84"/>
        <v>0</v>
      </c>
      <c r="T736" s="556">
        <f t="shared" si="85"/>
        <v>0</v>
      </c>
      <c r="U736" s="556">
        <f t="shared" si="86"/>
        <v>0</v>
      </c>
      <c r="V736" s="395"/>
      <c r="W736" s="395"/>
      <c r="X736" s="395"/>
      <c r="Y736" s="395"/>
      <c r="AA736" s="102"/>
      <c r="BA736" s="553"/>
    </row>
    <row r="737" spans="2:53" ht="18" customHeight="1" x14ac:dyDescent="0.35">
      <c r="B737" s="80"/>
      <c r="C737" s="119"/>
      <c r="D737" s="119"/>
      <c r="E737" s="202"/>
      <c r="F737" s="119"/>
      <c r="G737" s="120"/>
      <c r="H737" s="41"/>
      <c r="I737" s="41"/>
      <c r="J737" s="138"/>
      <c r="K737" s="291">
        <f t="shared" si="82"/>
        <v>0</v>
      </c>
      <c r="L737" s="327">
        <v>0</v>
      </c>
      <c r="M737" s="292">
        <f t="shared" si="81"/>
        <v>0</v>
      </c>
      <c r="N737" s="370"/>
      <c r="O737" s="150"/>
      <c r="P737" s="240"/>
      <c r="Q737" s="568"/>
      <c r="R737" s="556">
        <f t="shared" si="83"/>
        <v>0</v>
      </c>
      <c r="S737" s="556">
        <f t="shared" si="84"/>
        <v>0</v>
      </c>
      <c r="T737" s="556">
        <f t="shared" si="85"/>
        <v>0</v>
      </c>
      <c r="U737" s="556">
        <f t="shared" si="86"/>
        <v>0</v>
      </c>
      <c r="V737" s="395"/>
      <c r="W737" s="395"/>
      <c r="X737" s="395"/>
      <c r="Y737" s="395"/>
      <c r="AA737" s="102"/>
      <c r="BA737" s="553"/>
    </row>
    <row r="738" spans="2:53" ht="18" customHeight="1" x14ac:dyDescent="0.35">
      <c r="B738" s="80"/>
      <c r="C738" s="119"/>
      <c r="D738" s="119"/>
      <c r="E738" s="202"/>
      <c r="F738" s="119"/>
      <c r="G738" s="120"/>
      <c r="H738" s="41"/>
      <c r="I738" s="41"/>
      <c r="J738" s="138"/>
      <c r="K738" s="291">
        <f t="shared" si="82"/>
        <v>0</v>
      </c>
      <c r="L738" s="327">
        <v>0</v>
      </c>
      <c r="M738" s="292">
        <f t="shared" si="81"/>
        <v>0</v>
      </c>
      <c r="N738" s="370"/>
      <c r="O738" s="150"/>
      <c r="P738" s="240"/>
      <c r="Q738" s="568"/>
      <c r="R738" s="556">
        <f t="shared" si="83"/>
        <v>0</v>
      </c>
      <c r="S738" s="556">
        <f t="shared" si="84"/>
        <v>0</v>
      </c>
      <c r="T738" s="556">
        <f t="shared" si="85"/>
        <v>0</v>
      </c>
      <c r="U738" s="556">
        <f t="shared" si="86"/>
        <v>0</v>
      </c>
      <c r="V738" s="395"/>
      <c r="W738" s="395"/>
      <c r="X738" s="395"/>
      <c r="Y738" s="395"/>
      <c r="AA738" s="102"/>
      <c r="BA738" s="553"/>
    </row>
    <row r="739" spans="2:53" ht="18" customHeight="1" x14ac:dyDescent="0.35">
      <c r="B739" s="80"/>
      <c r="C739" s="119"/>
      <c r="D739" s="119"/>
      <c r="E739" s="202"/>
      <c r="F739" s="119"/>
      <c r="G739" s="120"/>
      <c r="H739" s="41"/>
      <c r="I739" s="41"/>
      <c r="J739" s="138"/>
      <c r="K739" s="291">
        <f t="shared" si="82"/>
        <v>0</v>
      </c>
      <c r="L739" s="327">
        <v>0</v>
      </c>
      <c r="M739" s="292">
        <f t="shared" si="81"/>
        <v>0</v>
      </c>
      <c r="N739" s="370"/>
      <c r="O739" s="150"/>
      <c r="P739" s="240"/>
      <c r="Q739" s="568"/>
      <c r="R739" s="556">
        <f t="shared" si="83"/>
        <v>0</v>
      </c>
      <c r="S739" s="556">
        <f t="shared" si="84"/>
        <v>0</v>
      </c>
      <c r="T739" s="556">
        <f t="shared" si="85"/>
        <v>0</v>
      </c>
      <c r="U739" s="556">
        <f t="shared" si="86"/>
        <v>0</v>
      </c>
      <c r="V739" s="395"/>
      <c r="W739" s="395"/>
      <c r="X739" s="395"/>
      <c r="Y739" s="395"/>
      <c r="AA739" s="102"/>
      <c r="BA739" s="553"/>
    </row>
    <row r="740" spans="2:53" ht="18" customHeight="1" x14ac:dyDescent="0.35">
      <c r="B740" s="80"/>
      <c r="C740" s="119"/>
      <c r="D740" s="119"/>
      <c r="E740" s="202"/>
      <c r="F740" s="119"/>
      <c r="G740" s="120"/>
      <c r="H740" s="41"/>
      <c r="I740" s="41"/>
      <c r="J740" s="138"/>
      <c r="K740" s="291">
        <f t="shared" si="82"/>
        <v>0</v>
      </c>
      <c r="L740" s="327">
        <v>0</v>
      </c>
      <c r="M740" s="292">
        <f t="shared" si="81"/>
        <v>0</v>
      </c>
      <c r="N740" s="370"/>
      <c r="O740" s="150"/>
      <c r="P740" s="240"/>
      <c r="Q740" s="568"/>
      <c r="R740" s="556">
        <f t="shared" si="83"/>
        <v>0</v>
      </c>
      <c r="S740" s="556">
        <f t="shared" si="84"/>
        <v>0</v>
      </c>
      <c r="T740" s="556">
        <f t="shared" si="85"/>
        <v>0</v>
      </c>
      <c r="U740" s="556">
        <f t="shared" si="86"/>
        <v>0</v>
      </c>
      <c r="V740" s="395"/>
      <c r="W740" s="395"/>
      <c r="X740" s="395"/>
      <c r="Y740" s="395"/>
      <c r="AA740" s="102"/>
      <c r="BA740" s="553"/>
    </row>
    <row r="741" spans="2:53" ht="18" customHeight="1" x14ac:dyDescent="0.35">
      <c r="B741" s="80"/>
      <c r="C741" s="119"/>
      <c r="D741" s="119"/>
      <c r="E741" s="202"/>
      <c r="F741" s="119"/>
      <c r="G741" s="120"/>
      <c r="H741" s="41"/>
      <c r="I741" s="41"/>
      <c r="J741" s="138"/>
      <c r="K741" s="291">
        <f t="shared" si="82"/>
        <v>0</v>
      </c>
      <c r="L741" s="327">
        <v>0</v>
      </c>
      <c r="M741" s="292">
        <f t="shared" si="81"/>
        <v>0</v>
      </c>
      <c r="N741" s="370"/>
      <c r="O741" s="150"/>
      <c r="P741" s="240"/>
      <c r="Q741" s="568"/>
      <c r="R741" s="556">
        <f t="shared" si="83"/>
        <v>0</v>
      </c>
      <c r="S741" s="556">
        <f t="shared" si="84"/>
        <v>0</v>
      </c>
      <c r="T741" s="556">
        <f t="shared" si="85"/>
        <v>0</v>
      </c>
      <c r="U741" s="556">
        <f t="shared" si="86"/>
        <v>0</v>
      </c>
      <c r="V741" s="395"/>
      <c r="W741" s="395"/>
      <c r="X741" s="395"/>
      <c r="Y741" s="395"/>
      <c r="AA741" s="102"/>
      <c r="BA741" s="553"/>
    </row>
    <row r="742" spans="2:53" ht="18" customHeight="1" x14ac:dyDescent="0.35">
      <c r="B742" s="80"/>
      <c r="C742" s="119"/>
      <c r="D742" s="119"/>
      <c r="E742" s="202"/>
      <c r="F742" s="119"/>
      <c r="G742" s="120"/>
      <c r="H742" s="41"/>
      <c r="I742" s="41"/>
      <c r="J742" s="138"/>
      <c r="K742" s="291">
        <f t="shared" si="82"/>
        <v>0</v>
      </c>
      <c r="L742" s="327">
        <v>0</v>
      </c>
      <c r="M742" s="292">
        <f t="shared" si="81"/>
        <v>0</v>
      </c>
      <c r="N742" s="370"/>
      <c r="O742" s="150"/>
      <c r="P742" s="240"/>
      <c r="Q742" s="568"/>
      <c r="R742" s="556">
        <f t="shared" si="83"/>
        <v>0</v>
      </c>
      <c r="S742" s="556">
        <f t="shared" si="84"/>
        <v>0</v>
      </c>
      <c r="T742" s="556">
        <f t="shared" si="85"/>
        <v>0</v>
      </c>
      <c r="U742" s="556">
        <f t="shared" si="86"/>
        <v>0</v>
      </c>
      <c r="V742" s="395"/>
      <c r="W742" s="395"/>
      <c r="X742" s="395"/>
      <c r="Y742" s="395"/>
      <c r="AA742" s="102"/>
      <c r="BA742" s="553"/>
    </row>
    <row r="743" spans="2:53" ht="18" customHeight="1" x14ac:dyDescent="0.35">
      <c r="B743" s="80"/>
      <c r="C743" s="119"/>
      <c r="D743" s="119"/>
      <c r="E743" s="202"/>
      <c r="F743" s="119"/>
      <c r="G743" s="120"/>
      <c r="H743" s="41"/>
      <c r="I743" s="41"/>
      <c r="J743" s="138"/>
      <c r="K743" s="291">
        <f t="shared" si="82"/>
        <v>0</v>
      </c>
      <c r="L743" s="327">
        <v>0</v>
      </c>
      <c r="M743" s="292">
        <f t="shared" si="81"/>
        <v>0</v>
      </c>
      <c r="N743" s="370"/>
      <c r="O743" s="150"/>
      <c r="P743" s="240"/>
      <c r="Q743" s="568"/>
      <c r="R743" s="556">
        <f t="shared" si="83"/>
        <v>0</v>
      </c>
      <c r="S743" s="556">
        <f t="shared" si="84"/>
        <v>0</v>
      </c>
      <c r="T743" s="556">
        <f t="shared" si="85"/>
        <v>0</v>
      </c>
      <c r="U743" s="556">
        <f t="shared" si="86"/>
        <v>0</v>
      </c>
      <c r="V743" s="395"/>
      <c r="W743" s="395"/>
      <c r="X743" s="395"/>
      <c r="Y743" s="395"/>
      <c r="AA743" s="102"/>
      <c r="BA743" s="553"/>
    </row>
    <row r="744" spans="2:53" ht="18" customHeight="1" x14ac:dyDescent="0.35">
      <c r="B744" s="80"/>
      <c r="C744" s="119"/>
      <c r="D744" s="119"/>
      <c r="E744" s="202"/>
      <c r="F744" s="119"/>
      <c r="G744" s="120"/>
      <c r="H744" s="41"/>
      <c r="I744" s="41"/>
      <c r="J744" s="138"/>
      <c r="K744" s="291">
        <f t="shared" si="82"/>
        <v>0</v>
      </c>
      <c r="L744" s="327">
        <v>0</v>
      </c>
      <c r="M744" s="292">
        <f t="shared" si="81"/>
        <v>0</v>
      </c>
      <c r="N744" s="370"/>
      <c r="O744" s="150"/>
      <c r="P744" s="240"/>
      <c r="Q744" s="568"/>
      <c r="R744" s="556">
        <f t="shared" si="83"/>
        <v>0</v>
      </c>
      <c r="S744" s="556">
        <f t="shared" si="84"/>
        <v>0</v>
      </c>
      <c r="T744" s="556">
        <f t="shared" si="85"/>
        <v>0</v>
      </c>
      <c r="U744" s="556">
        <f t="shared" si="86"/>
        <v>0</v>
      </c>
      <c r="V744" s="395"/>
      <c r="W744" s="395"/>
      <c r="X744" s="395"/>
      <c r="Y744" s="395"/>
      <c r="AA744" s="102"/>
      <c r="BA744" s="553"/>
    </row>
    <row r="745" spans="2:53" ht="18" customHeight="1" x14ac:dyDescent="0.35">
      <c r="B745" s="80"/>
      <c r="C745" s="119"/>
      <c r="D745" s="119"/>
      <c r="E745" s="202"/>
      <c r="F745" s="119"/>
      <c r="G745" s="120"/>
      <c r="H745" s="41"/>
      <c r="I745" s="41"/>
      <c r="J745" s="138"/>
      <c r="K745" s="291">
        <f t="shared" si="82"/>
        <v>0</v>
      </c>
      <c r="L745" s="327">
        <v>0</v>
      </c>
      <c r="M745" s="292">
        <f t="shared" si="81"/>
        <v>0</v>
      </c>
      <c r="N745" s="370"/>
      <c r="O745" s="150"/>
      <c r="P745" s="240"/>
      <c r="Q745" s="568"/>
      <c r="R745" s="556">
        <f t="shared" si="83"/>
        <v>0</v>
      </c>
      <c r="S745" s="556">
        <f t="shared" si="84"/>
        <v>0</v>
      </c>
      <c r="T745" s="556">
        <f t="shared" si="85"/>
        <v>0</v>
      </c>
      <c r="U745" s="556">
        <f t="shared" si="86"/>
        <v>0</v>
      </c>
      <c r="V745" s="395"/>
      <c r="W745" s="395"/>
      <c r="X745" s="395"/>
      <c r="Y745" s="395"/>
      <c r="AA745" s="102"/>
      <c r="BA745" s="553"/>
    </row>
    <row r="746" spans="2:53" ht="18" customHeight="1" x14ac:dyDescent="0.35">
      <c r="B746" s="80"/>
      <c r="C746" s="119"/>
      <c r="D746" s="119"/>
      <c r="E746" s="202"/>
      <c r="F746" s="119"/>
      <c r="G746" s="120"/>
      <c r="H746" s="41"/>
      <c r="I746" s="41"/>
      <c r="J746" s="138"/>
      <c r="K746" s="291">
        <f t="shared" si="82"/>
        <v>0</v>
      </c>
      <c r="L746" s="327">
        <v>0</v>
      </c>
      <c r="M746" s="292">
        <f t="shared" si="81"/>
        <v>0</v>
      </c>
      <c r="N746" s="370"/>
      <c r="O746" s="150"/>
      <c r="P746" s="240"/>
      <c r="Q746" s="568"/>
      <c r="R746" s="556">
        <f t="shared" si="83"/>
        <v>0</v>
      </c>
      <c r="S746" s="556">
        <f t="shared" si="84"/>
        <v>0</v>
      </c>
      <c r="T746" s="556">
        <f t="shared" si="85"/>
        <v>0</v>
      </c>
      <c r="U746" s="556">
        <f t="shared" si="86"/>
        <v>0</v>
      </c>
      <c r="V746" s="395"/>
      <c r="W746" s="395"/>
      <c r="X746" s="395"/>
      <c r="Y746" s="395"/>
      <c r="AA746" s="102"/>
      <c r="BA746" s="553"/>
    </row>
    <row r="747" spans="2:53" ht="18" customHeight="1" x14ac:dyDescent="0.35">
      <c r="B747" s="80"/>
      <c r="C747" s="119"/>
      <c r="D747" s="119"/>
      <c r="E747" s="202"/>
      <c r="F747" s="119"/>
      <c r="G747" s="120"/>
      <c r="H747" s="41"/>
      <c r="I747" s="41"/>
      <c r="J747" s="138"/>
      <c r="K747" s="291">
        <f t="shared" si="82"/>
        <v>0</v>
      </c>
      <c r="L747" s="327">
        <v>0</v>
      </c>
      <c r="M747" s="292">
        <f t="shared" si="81"/>
        <v>0</v>
      </c>
      <c r="N747" s="370"/>
      <c r="O747" s="150"/>
      <c r="P747" s="240"/>
      <c r="Q747" s="568"/>
      <c r="R747" s="556">
        <f t="shared" si="83"/>
        <v>0</v>
      </c>
      <c r="S747" s="556">
        <f t="shared" si="84"/>
        <v>0</v>
      </c>
      <c r="T747" s="556">
        <f t="shared" si="85"/>
        <v>0</v>
      </c>
      <c r="U747" s="556">
        <f t="shared" si="86"/>
        <v>0</v>
      </c>
      <c r="V747" s="395"/>
      <c r="W747" s="395"/>
      <c r="X747" s="395"/>
      <c r="Y747" s="395"/>
      <c r="AA747" s="102"/>
      <c r="BA747" s="553"/>
    </row>
    <row r="748" spans="2:53" ht="18" customHeight="1" x14ac:dyDescent="0.35">
      <c r="B748" s="80"/>
      <c r="C748" s="119"/>
      <c r="D748" s="119"/>
      <c r="E748" s="202"/>
      <c r="F748" s="119"/>
      <c r="G748" s="120"/>
      <c r="H748" s="41"/>
      <c r="I748" s="41"/>
      <c r="J748" s="138"/>
      <c r="K748" s="291">
        <f t="shared" si="82"/>
        <v>0</v>
      </c>
      <c r="L748" s="327">
        <v>0</v>
      </c>
      <c r="M748" s="292">
        <f t="shared" si="81"/>
        <v>0</v>
      </c>
      <c r="N748" s="370"/>
      <c r="O748" s="150"/>
      <c r="P748" s="240"/>
      <c r="Q748" s="568"/>
      <c r="R748" s="556">
        <f t="shared" si="83"/>
        <v>0</v>
      </c>
      <c r="S748" s="556">
        <f t="shared" si="84"/>
        <v>0</v>
      </c>
      <c r="T748" s="556">
        <f t="shared" si="85"/>
        <v>0</v>
      </c>
      <c r="U748" s="556">
        <f t="shared" si="86"/>
        <v>0</v>
      </c>
      <c r="V748" s="395"/>
      <c r="W748" s="395"/>
      <c r="X748" s="395"/>
      <c r="Y748" s="395"/>
      <c r="AA748" s="102"/>
      <c r="BA748" s="553"/>
    </row>
    <row r="749" spans="2:53" ht="18" customHeight="1" x14ac:dyDescent="0.35">
      <c r="B749" s="80"/>
      <c r="C749" s="119"/>
      <c r="D749" s="119"/>
      <c r="E749" s="202"/>
      <c r="F749" s="119"/>
      <c r="G749" s="120"/>
      <c r="H749" s="41"/>
      <c r="I749" s="41"/>
      <c r="J749" s="138"/>
      <c r="K749" s="291">
        <f t="shared" si="82"/>
        <v>0</v>
      </c>
      <c r="L749" s="327">
        <v>0</v>
      </c>
      <c r="M749" s="292">
        <f t="shared" si="81"/>
        <v>0</v>
      </c>
      <c r="N749" s="370"/>
      <c r="O749" s="150"/>
      <c r="P749" s="240"/>
      <c r="Q749" s="568"/>
      <c r="R749" s="556">
        <f t="shared" si="83"/>
        <v>0</v>
      </c>
      <c r="S749" s="556">
        <f t="shared" si="84"/>
        <v>0</v>
      </c>
      <c r="T749" s="556">
        <f t="shared" si="85"/>
        <v>0</v>
      </c>
      <c r="U749" s="556">
        <f t="shared" si="86"/>
        <v>0</v>
      </c>
      <c r="V749" s="395"/>
      <c r="W749" s="395"/>
      <c r="X749" s="395"/>
      <c r="Y749" s="395"/>
      <c r="AA749" s="102"/>
      <c r="BA749" s="553"/>
    </row>
    <row r="750" spans="2:53" ht="18" customHeight="1" x14ac:dyDescent="0.35">
      <c r="B750" s="80"/>
      <c r="C750" s="119"/>
      <c r="D750" s="119"/>
      <c r="E750" s="202"/>
      <c r="F750" s="119"/>
      <c r="G750" s="120"/>
      <c r="H750" s="41"/>
      <c r="I750" s="41"/>
      <c r="J750" s="138"/>
      <c r="K750" s="291">
        <f t="shared" si="82"/>
        <v>0</v>
      </c>
      <c r="L750" s="327">
        <v>0</v>
      </c>
      <c r="M750" s="292">
        <f t="shared" si="81"/>
        <v>0</v>
      </c>
      <c r="N750" s="370"/>
      <c r="O750" s="150"/>
      <c r="P750" s="240"/>
      <c r="Q750" s="568"/>
      <c r="R750" s="556">
        <f t="shared" si="83"/>
        <v>0</v>
      </c>
      <c r="S750" s="556">
        <f t="shared" si="84"/>
        <v>0</v>
      </c>
      <c r="T750" s="556">
        <f t="shared" si="85"/>
        <v>0</v>
      </c>
      <c r="U750" s="556">
        <f t="shared" si="86"/>
        <v>0</v>
      </c>
      <c r="V750" s="395"/>
      <c r="W750" s="395"/>
      <c r="X750" s="395"/>
      <c r="Y750" s="395"/>
      <c r="AA750" s="102"/>
      <c r="BA750" s="553"/>
    </row>
    <row r="751" spans="2:53" ht="18" customHeight="1" x14ac:dyDescent="0.35">
      <c r="B751" s="80"/>
      <c r="C751" s="119"/>
      <c r="D751" s="119"/>
      <c r="E751" s="202"/>
      <c r="F751" s="119"/>
      <c r="G751" s="120"/>
      <c r="H751" s="41"/>
      <c r="I751" s="41"/>
      <c r="J751" s="138"/>
      <c r="K751" s="291">
        <f t="shared" si="82"/>
        <v>0</v>
      </c>
      <c r="L751" s="327">
        <v>0</v>
      </c>
      <c r="M751" s="292">
        <f t="shared" si="81"/>
        <v>0</v>
      </c>
      <c r="N751" s="370"/>
      <c r="O751" s="150"/>
      <c r="P751" s="240"/>
      <c r="Q751" s="568"/>
      <c r="R751" s="556">
        <f t="shared" si="83"/>
        <v>0</v>
      </c>
      <c r="S751" s="556">
        <f t="shared" si="84"/>
        <v>0</v>
      </c>
      <c r="T751" s="556">
        <f t="shared" si="85"/>
        <v>0</v>
      </c>
      <c r="U751" s="556">
        <f t="shared" si="86"/>
        <v>0</v>
      </c>
      <c r="V751" s="395"/>
      <c r="W751" s="395"/>
      <c r="X751" s="395"/>
      <c r="Y751" s="395"/>
      <c r="AA751" s="102"/>
      <c r="BA751" s="553"/>
    </row>
    <row r="752" spans="2:53" ht="18" customHeight="1" x14ac:dyDescent="0.35">
      <c r="B752" s="80"/>
      <c r="C752" s="119"/>
      <c r="D752" s="119"/>
      <c r="E752" s="202"/>
      <c r="F752" s="119"/>
      <c r="G752" s="120"/>
      <c r="H752" s="41"/>
      <c r="I752" s="41"/>
      <c r="J752" s="138"/>
      <c r="K752" s="291">
        <f t="shared" si="82"/>
        <v>0</v>
      </c>
      <c r="L752" s="327">
        <v>0</v>
      </c>
      <c r="M752" s="292">
        <f t="shared" si="81"/>
        <v>0</v>
      </c>
      <c r="N752" s="370"/>
      <c r="O752" s="150"/>
      <c r="P752" s="240"/>
      <c r="Q752" s="568"/>
      <c r="R752" s="556">
        <f t="shared" si="83"/>
        <v>0</v>
      </c>
      <c r="S752" s="556">
        <f t="shared" si="84"/>
        <v>0</v>
      </c>
      <c r="T752" s="556">
        <f t="shared" si="85"/>
        <v>0</v>
      </c>
      <c r="U752" s="556">
        <f t="shared" si="86"/>
        <v>0</v>
      </c>
      <c r="V752" s="395"/>
      <c r="W752" s="395"/>
      <c r="X752" s="395"/>
      <c r="Y752" s="395"/>
      <c r="AA752" s="102"/>
      <c r="BA752" s="553"/>
    </row>
    <row r="753" spans="2:53" ht="18" customHeight="1" x14ac:dyDescent="0.35">
      <c r="B753" s="80"/>
      <c r="C753" s="119"/>
      <c r="D753" s="119"/>
      <c r="E753" s="202"/>
      <c r="F753" s="119"/>
      <c r="G753" s="120"/>
      <c r="H753" s="41"/>
      <c r="I753" s="41"/>
      <c r="J753" s="138"/>
      <c r="K753" s="291">
        <f t="shared" si="82"/>
        <v>0</v>
      </c>
      <c r="L753" s="327">
        <v>0</v>
      </c>
      <c r="M753" s="292">
        <f t="shared" si="81"/>
        <v>0</v>
      </c>
      <c r="N753" s="370"/>
      <c r="O753" s="150"/>
      <c r="P753" s="240"/>
      <c r="Q753" s="568"/>
      <c r="R753" s="556">
        <f t="shared" si="83"/>
        <v>0</v>
      </c>
      <c r="S753" s="556">
        <f t="shared" si="84"/>
        <v>0</v>
      </c>
      <c r="T753" s="556">
        <f t="shared" si="85"/>
        <v>0</v>
      </c>
      <c r="U753" s="556">
        <f t="shared" si="86"/>
        <v>0</v>
      </c>
      <c r="V753" s="395"/>
      <c r="W753" s="395"/>
      <c r="X753" s="395"/>
      <c r="Y753" s="395"/>
      <c r="AA753" s="102"/>
      <c r="BA753" s="553"/>
    </row>
    <row r="754" spans="2:53" ht="18" customHeight="1" x14ac:dyDescent="0.35">
      <c r="B754" s="80"/>
      <c r="C754" s="119"/>
      <c r="D754" s="119"/>
      <c r="E754" s="202"/>
      <c r="F754" s="119"/>
      <c r="G754" s="120"/>
      <c r="H754" s="41"/>
      <c r="I754" s="41"/>
      <c r="J754" s="138"/>
      <c r="K754" s="291">
        <f t="shared" si="82"/>
        <v>0</v>
      </c>
      <c r="L754" s="327">
        <v>0</v>
      </c>
      <c r="M754" s="292">
        <f t="shared" ref="M754:M817" si="87">IF(O754="X",0,L754*$M$8)</f>
        <v>0</v>
      </c>
      <c r="N754" s="370"/>
      <c r="O754" s="150"/>
      <c r="P754" s="240"/>
      <c r="Q754" s="568"/>
      <c r="R754" s="556">
        <f t="shared" si="83"/>
        <v>0</v>
      </c>
      <c r="S754" s="556">
        <f t="shared" si="84"/>
        <v>0</v>
      </c>
      <c r="T754" s="556">
        <f t="shared" si="85"/>
        <v>0</v>
      </c>
      <c r="U754" s="556">
        <f t="shared" si="86"/>
        <v>0</v>
      </c>
      <c r="V754" s="395"/>
      <c r="W754" s="395"/>
      <c r="X754" s="395"/>
      <c r="Y754" s="395"/>
      <c r="AA754" s="102"/>
      <c r="BA754" s="553"/>
    </row>
    <row r="755" spans="2:53" ht="18" customHeight="1" x14ac:dyDescent="0.35">
      <c r="B755" s="80"/>
      <c r="C755" s="119"/>
      <c r="D755" s="119"/>
      <c r="E755" s="202"/>
      <c r="F755" s="119"/>
      <c r="G755" s="120"/>
      <c r="H755" s="41"/>
      <c r="I755" s="41"/>
      <c r="J755" s="138"/>
      <c r="K755" s="291">
        <f t="shared" ref="K755:K818" si="88">J755*$M$8</f>
        <v>0</v>
      </c>
      <c r="L755" s="327">
        <v>0</v>
      </c>
      <c r="M755" s="292">
        <f t="shared" si="87"/>
        <v>0</v>
      </c>
      <c r="N755" s="370"/>
      <c r="O755" s="150"/>
      <c r="P755" s="240"/>
      <c r="Q755" s="568"/>
      <c r="R755" s="556">
        <f t="shared" ref="R755:R818" si="89">K755*$H$35</f>
        <v>0</v>
      </c>
      <c r="S755" s="556">
        <f t="shared" ref="S755:S818" si="90">M755*$H$44</f>
        <v>0</v>
      </c>
      <c r="T755" s="556">
        <f t="shared" ref="T755:T818" si="91">R755-K755</f>
        <v>0</v>
      </c>
      <c r="U755" s="556">
        <f t="shared" ref="U755:U818" si="92">S755-M755</f>
        <v>0</v>
      </c>
      <c r="V755" s="395"/>
      <c r="W755" s="395"/>
      <c r="X755" s="395"/>
      <c r="Y755" s="395"/>
      <c r="AA755" s="102"/>
      <c r="BA755" s="553"/>
    </row>
    <row r="756" spans="2:53" ht="18" customHeight="1" x14ac:dyDescent="0.35">
      <c r="B756" s="80"/>
      <c r="C756" s="119"/>
      <c r="D756" s="119"/>
      <c r="E756" s="202"/>
      <c r="F756" s="119"/>
      <c r="G756" s="120"/>
      <c r="H756" s="41"/>
      <c r="I756" s="41"/>
      <c r="J756" s="138"/>
      <c r="K756" s="291">
        <f t="shared" si="88"/>
        <v>0</v>
      </c>
      <c r="L756" s="327">
        <v>0</v>
      </c>
      <c r="M756" s="292">
        <f t="shared" si="87"/>
        <v>0</v>
      </c>
      <c r="N756" s="370"/>
      <c r="O756" s="150"/>
      <c r="P756" s="240"/>
      <c r="Q756" s="568"/>
      <c r="R756" s="556">
        <f t="shared" si="89"/>
        <v>0</v>
      </c>
      <c r="S756" s="556">
        <f t="shared" si="90"/>
        <v>0</v>
      </c>
      <c r="T756" s="556">
        <f t="shared" si="91"/>
        <v>0</v>
      </c>
      <c r="U756" s="556">
        <f t="shared" si="92"/>
        <v>0</v>
      </c>
      <c r="V756" s="395"/>
      <c r="W756" s="395"/>
      <c r="X756" s="395"/>
      <c r="Y756" s="395"/>
      <c r="AA756" s="102"/>
      <c r="BA756" s="553"/>
    </row>
    <row r="757" spans="2:53" ht="18" customHeight="1" x14ac:dyDescent="0.35">
      <c r="B757" s="80"/>
      <c r="C757" s="119"/>
      <c r="D757" s="119"/>
      <c r="E757" s="202"/>
      <c r="F757" s="119"/>
      <c r="G757" s="120"/>
      <c r="H757" s="41"/>
      <c r="I757" s="41"/>
      <c r="J757" s="138"/>
      <c r="K757" s="291">
        <f t="shared" si="88"/>
        <v>0</v>
      </c>
      <c r="L757" s="327">
        <v>0</v>
      </c>
      <c r="M757" s="292">
        <f t="shared" si="87"/>
        <v>0</v>
      </c>
      <c r="N757" s="370"/>
      <c r="O757" s="150"/>
      <c r="P757" s="240"/>
      <c r="Q757" s="568"/>
      <c r="R757" s="556">
        <f t="shared" si="89"/>
        <v>0</v>
      </c>
      <c r="S757" s="556">
        <f t="shared" si="90"/>
        <v>0</v>
      </c>
      <c r="T757" s="556">
        <f t="shared" si="91"/>
        <v>0</v>
      </c>
      <c r="U757" s="556">
        <f t="shared" si="92"/>
        <v>0</v>
      </c>
      <c r="V757" s="395"/>
      <c r="W757" s="395"/>
      <c r="X757" s="395"/>
      <c r="Y757" s="395"/>
      <c r="AA757" s="102"/>
      <c r="BA757" s="553"/>
    </row>
    <row r="758" spans="2:53" ht="18" customHeight="1" x14ac:dyDescent="0.35">
      <c r="B758" s="80"/>
      <c r="C758" s="119"/>
      <c r="D758" s="119"/>
      <c r="E758" s="202"/>
      <c r="F758" s="119"/>
      <c r="G758" s="120"/>
      <c r="H758" s="41"/>
      <c r="I758" s="41"/>
      <c r="J758" s="138"/>
      <c r="K758" s="291">
        <f t="shared" si="88"/>
        <v>0</v>
      </c>
      <c r="L758" s="327">
        <v>0</v>
      </c>
      <c r="M758" s="292">
        <f t="shared" si="87"/>
        <v>0</v>
      </c>
      <c r="N758" s="370"/>
      <c r="O758" s="150"/>
      <c r="P758" s="240"/>
      <c r="Q758" s="568"/>
      <c r="R758" s="556">
        <f t="shared" si="89"/>
        <v>0</v>
      </c>
      <c r="S758" s="556">
        <f t="shared" si="90"/>
        <v>0</v>
      </c>
      <c r="T758" s="556">
        <f t="shared" si="91"/>
        <v>0</v>
      </c>
      <c r="U758" s="556">
        <f t="shared" si="92"/>
        <v>0</v>
      </c>
      <c r="V758" s="395"/>
      <c r="W758" s="395"/>
      <c r="X758" s="395"/>
      <c r="Y758" s="395"/>
      <c r="AA758" s="102"/>
      <c r="BA758" s="553"/>
    </row>
    <row r="759" spans="2:53" ht="18" customHeight="1" x14ac:dyDescent="0.35">
      <c r="B759" s="80"/>
      <c r="C759" s="119"/>
      <c r="D759" s="119"/>
      <c r="E759" s="202"/>
      <c r="F759" s="119"/>
      <c r="G759" s="120"/>
      <c r="H759" s="41"/>
      <c r="I759" s="41"/>
      <c r="J759" s="138"/>
      <c r="K759" s="291">
        <f t="shared" si="88"/>
        <v>0</v>
      </c>
      <c r="L759" s="327">
        <v>0</v>
      </c>
      <c r="M759" s="292">
        <f t="shared" si="87"/>
        <v>0</v>
      </c>
      <c r="N759" s="370"/>
      <c r="O759" s="150"/>
      <c r="P759" s="240"/>
      <c r="Q759" s="568"/>
      <c r="R759" s="556">
        <f t="shared" si="89"/>
        <v>0</v>
      </c>
      <c r="S759" s="556">
        <f t="shared" si="90"/>
        <v>0</v>
      </c>
      <c r="T759" s="556">
        <f t="shared" si="91"/>
        <v>0</v>
      </c>
      <c r="U759" s="556">
        <f t="shared" si="92"/>
        <v>0</v>
      </c>
      <c r="V759" s="395"/>
      <c r="W759" s="395"/>
      <c r="X759" s="395"/>
      <c r="Y759" s="395"/>
      <c r="AA759" s="102"/>
      <c r="BA759" s="553"/>
    </row>
    <row r="760" spans="2:53" ht="18" customHeight="1" x14ac:dyDescent="0.35">
      <c r="B760" s="80"/>
      <c r="C760" s="119"/>
      <c r="D760" s="119"/>
      <c r="E760" s="202"/>
      <c r="F760" s="119"/>
      <c r="G760" s="120"/>
      <c r="H760" s="41"/>
      <c r="I760" s="41"/>
      <c r="J760" s="138"/>
      <c r="K760" s="291">
        <f t="shared" si="88"/>
        <v>0</v>
      </c>
      <c r="L760" s="327">
        <v>0</v>
      </c>
      <c r="M760" s="292">
        <f t="shared" si="87"/>
        <v>0</v>
      </c>
      <c r="N760" s="370"/>
      <c r="O760" s="150"/>
      <c r="P760" s="240"/>
      <c r="Q760" s="568"/>
      <c r="R760" s="556">
        <f t="shared" si="89"/>
        <v>0</v>
      </c>
      <c r="S760" s="556">
        <f t="shared" si="90"/>
        <v>0</v>
      </c>
      <c r="T760" s="556">
        <f t="shared" si="91"/>
        <v>0</v>
      </c>
      <c r="U760" s="556">
        <f t="shared" si="92"/>
        <v>0</v>
      </c>
      <c r="V760" s="395"/>
      <c r="W760" s="395"/>
      <c r="X760" s="395"/>
      <c r="Y760" s="395"/>
      <c r="AA760" s="102"/>
      <c r="BA760" s="553"/>
    </row>
    <row r="761" spans="2:53" ht="18" customHeight="1" x14ac:dyDescent="0.35">
      <c r="B761" s="80"/>
      <c r="C761" s="119"/>
      <c r="D761" s="119"/>
      <c r="E761" s="202"/>
      <c r="F761" s="119"/>
      <c r="G761" s="120"/>
      <c r="H761" s="41"/>
      <c r="I761" s="41"/>
      <c r="J761" s="138"/>
      <c r="K761" s="291">
        <f t="shared" si="88"/>
        <v>0</v>
      </c>
      <c r="L761" s="327">
        <v>0</v>
      </c>
      <c r="M761" s="292">
        <f t="shared" si="87"/>
        <v>0</v>
      </c>
      <c r="N761" s="370"/>
      <c r="O761" s="150"/>
      <c r="P761" s="240"/>
      <c r="Q761" s="568"/>
      <c r="R761" s="556">
        <f t="shared" si="89"/>
        <v>0</v>
      </c>
      <c r="S761" s="556">
        <f t="shared" si="90"/>
        <v>0</v>
      </c>
      <c r="T761" s="556">
        <f t="shared" si="91"/>
        <v>0</v>
      </c>
      <c r="U761" s="556">
        <f t="shared" si="92"/>
        <v>0</v>
      </c>
      <c r="V761" s="395"/>
      <c r="W761" s="395"/>
      <c r="X761" s="395"/>
      <c r="Y761" s="395"/>
      <c r="AA761" s="102"/>
      <c r="BA761" s="553"/>
    </row>
    <row r="762" spans="2:53" ht="18" customHeight="1" x14ac:dyDescent="0.35">
      <c r="B762" s="80"/>
      <c r="C762" s="119"/>
      <c r="D762" s="119"/>
      <c r="E762" s="202"/>
      <c r="F762" s="119"/>
      <c r="G762" s="120"/>
      <c r="H762" s="41"/>
      <c r="I762" s="41"/>
      <c r="J762" s="138"/>
      <c r="K762" s="291">
        <f t="shared" si="88"/>
        <v>0</v>
      </c>
      <c r="L762" s="327">
        <v>0</v>
      </c>
      <c r="M762" s="292">
        <f t="shared" si="87"/>
        <v>0</v>
      </c>
      <c r="N762" s="370"/>
      <c r="O762" s="150"/>
      <c r="P762" s="240"/>
      <c r="Q762" s="568"/>
      <c r="R762" s="556">
        <f t="shared" si="89"/>
        <v>0</v>
      </c>
      <c r="S762" s="556">
        <f t="shared" si="90"/>
        <v>0</v>
      </c>
      <c r="T762" s="556">
        <f t="shared" si="91"/>
        <v>0</v>
      </c>
      <c r="U762" s="556">
        <f t="shared" si="92"/>
        <v>0</v>
      </c>
      <c r="V762" s="395"/>
      <c r="W762" s="395"/>
      <c r="X762" s="395"/>
      <c r="Y762" s="395"/>
      <c r="AA762" s="102"/>
      <c r="BA762" s="553"/>
    </row>
    <row r="763" spans="2:53" ht="18" customHeight="1" x14ac:dyDescent="0.35">
      <c r="B763" s="80"/>
      <c r="C763" s="119"/>
      <c r="D763" s="119"/>
      <c r="E763" s="202"/>
      <c r="F763" s="119"/>
      <c r="G763" s="120"/>
      <c r="H763" s="41"/>
      <c r="I763" s="41"/>
      <c r="J763" s="138"/>
      <c r="K763" s="291">
        <f t="shared" si="88"/>
        <v>0</v>
      </c>
      <c r="L763" s="327">
        <v>0</v>
      </c>
      <c r="M763" s="292">
        <f t="shared" si="87"/>
        <v>0</v>
      </c>
      <c r="N763" s="370"/>
      <c r="O763" s="150"/>
      <c r="P763" s="240"/>
      <c r="Q763" s="568"/>
      <c r="R763" s="556">
        <f t="shared" si="89"/>
        <v>0</v>
      </c>
      <c r="S763" s="556">
        <f t="shared" si="90"/>
        <v>0</v>
      </c>
      <c r="T763" s="556">
        <f t="shared" si="91"/>
        <v>0</v>
      </c>
      <c r="U763" s="556">
        <f t="shared" si="92"/>
        <v>0</v>
      </c>
      <c r="V763" s="395"/>
      <c r="W763" s="395"/>
      <c r="X763" s="395"/>
      <c r="Y763" s="395"/>
      <c r="AA763" s="102"/>
      <c r="BA763" s="553"/>
    </row>
    <row r="764" spans="2:53" ht="18" customHeight="1" x14ac:dyDescent="0.35">
      <c r="B764" s="80"/>
      <c r="C764" s="119"/>
      <c r="D764" s="119"/>
      <c r="E764" s="202"/>
      <c r="F764" s="119"/>
      <c r="G764" s="120"/>
      <c r="H764" s="41"/>
      <c r="I764" s="41"/>
      <c r="J764" s="138"/>
      <c r="K764" s="291">
        <f t="shared" si="88"/>
        <v>0</v>
      </c>
      <c r="L764" s="327">
        <v>0</v>
      </c>
      <c r="M764" s="292">
        <f t="shared" si="87"/>
        <v>0</v>
      </c>
      <c r="N764" s="370"/>
      <c r="O764" s="150"/>
      <c r="P764" s="240"/>
      <c r="Q764" s="568"/>
      <c r="R764" s="556">
        <f t="shared" si="89"/>
        <v>0</v>
      </c>
      <c r="S764" s="556">
        <f t="shared" si="90"/>
        <v>0</v>
      </c>
      <c r="T764" s="556">
        <f t="shared" si="91"/>
        <v>0</v>
      </c>
      <c r="U764" s="556">
        <f t="shared" si="92"/>
        <v>0</v>
      </c>
      <c r="V764" s="395"/>
      <c r="W764" s="395"/>
      <c r="X764" s="395"/>
      <c r="Y764" s="395"/>
      <c r="AA764" s="102"/>
      <c r="BA764" s="553"/>
    </row>
    <row r="765" spans="2:53" ht="18" customHeight="1" x14ac:dyDescent="0.35">
      <c r="B765" s="80"/>
      <c r="C765" s="119"/>
      <c r="D765" s="119"/>
      <c r="E765" s="202"/>
      <c r="F765" s="119"/>
      <c r="G765" s="120"/>
      <c r="H765" s="41"/>
      <c r="I765" s="41"/>
      <c r="J765" s="138"/>
      <c r="K765" s="291">
        <f t="shared" si="88"/>
        <v>0</v>
      </c>
      <c r="L765" s="327">
        <v>0</v>
      </c>
      <c r="M765" s="292">
        <f t="shared" si="87"/>
        <v>0</v>
      </c>
      <c r="N765" s="370"/>
      <c r="O765" s="150"/>
      <c r="P765" s="240"/>
      <c r="Q765" s="568"/>
      <c r="R765" s="556">
        <f t="shared" si="89"/>
        <v>0</v>
      </c>
      <c r="S765" s="556">
        <f t="shared" si="90"/>
        <v>0</v>
      </c>
      <c r="T765" s="556">
        <f t="shared" si="91"/>
        <v>0</v>
      </c>
      <c r="U765" s="556">
        <f t="shared" si="92"/>
        <v>0</v>
      </c>
      <c r="V765" s="395"/>
      <c r="W765" s="395"/>
      <c r="X765" s="395"/>
      <c r="Y765" s="395"/>
      <c r="AA765" s="102"/>
      <c r="BA765" s="553"/>
    </row>
    <row r="766" spans="2:53" ht="18" customHeight="1" x14ac:dyDescent="0.35">
      <c r="B766" s="80"/>
      <c r="C766" s="119"/>
      <c r="D766" s="119"/>
      <c r="E766" s="202"/>
      <c r="F766" s="119"/>
      <c r="G766" s="120"/>
      <c r="H766" s="41"/>
      <c r="I766" s="41"/>
      <c r="J766" s="138"/>
      <c r="K766" s="291">
        <f t="shared" si="88"/>
        <v>0</v>
      </c>
      <c r="L766" s="327">
        <v>0</v>
      </c>
      <c r="M766" s="292">
        <f t="shared" si="87"/>
        <v>0</v>
      </c>
      <c r="N766" s="370"/>
      <c r="O766" s="150"/>
      <c r="P766" s="240"/>
      <c r="Q766" s="568"/>
      <c r="R766" s="556">
        <f t="shared" si="89"/>
        <v>0</v>
      </c>
      <c r="S766" s="556">
        <f t="shared" si="90"/>
        <v>0</v>
      </c>
      <c r="T766" s="556">
        <f t="shared" si="91"/>
        <v>0</v>
      </c>
      <c r="U766" s="556">
        <f t="shared" si="92"/>
        <v>0</v>
      </c>
      <c r="V766" s="395"/>
      <c r="W766" s="395"/>
      <c r="X766" s="395"/>
      <c r="Y766" s="395"/>
      <c r="AA766" s="102"/>
      <c r="BA766" s="553"/>
    </row>
    <row r="767" spans="2:53" ht="18" customHeight="1" x14ac:dyDescent="0.35">
      <c r="B767" s="80"/>
      <c r="C767" s="119"/>
      <c r="D767" s="119"/>
      <c r="E767" s="202"/>
      <c r="F767" s="119"/>
      <c r="G767" s="120"/>
      <c r="H767" s="41"/>
      <c r="I767" s="41"/>
      <c r="J767" s="138"/>
      <c r="K767" s="291">
        <f t="shared" si="88"/>
        <v>0</v>
      </c>
      <c r="L767" s="327">
        <v>0</v>
      </c>
      <c r="M767" s="292">
        <f t="shared" si="87"/>
        <v>0</v>
      </c>
      <c r="N767" s="370"/>
      <c r="O767" s="150"/>
      <c r="P767" s="240"/>
      <c r="Q767" s="568"/>
      <c r="R767" s="556">
        <f t="shared" si="89"/>
        <v>0</v>
      </c>
      <c r="S767" s="556">
        <f t="shared" si="90"/>
        <v>0</v>
      </c>
      <c r="T767" s="556">
        <f t="shared" si="91"/>
        <v>0</v>
      </c>
      <c r="U767" s="556">
        <f t="shared" si="92"/>
        <v>0</v>
      </c>
      <c r="V767" s="395"/>
      <c r="W767" s="395"/>
      <c r="X767" s="395"/>
      <c r="Y767" s="395"/>
      <c r="AA767" s="102"/>
      <c r="BA767" s="553"/>
    </row>
    <row r="768" spans="2:53" ht="18" customHeight="1" x14ac:dyDescent="0.35">
      <c r="B768" s="80"/>
      <c r="C768" s="119"/>
      <c r="D768" s="119"/>
      <c r="E768" s="202"/>
      <c r="F768" s="119"/>
      <c r="G768" s="120"/>
      <c r="H768" s="41"/>
      <c r="I768" s="41"/>
      <c r="J768" s="138"/>
      <c r="K768" s="291">
        <f t="shared" si="88"/>
        <v>0</v>
      </c>
      <c r="L768" s="327">
        <v>0</v>
      </c>
      <c r="M768" s="292">
        <f t="shared" si="87"/>
        <v>0</v>
      </c>
      <c r="N768" s="370"/>
      <c r="O768" s="150"/>
      <c r="P768" s="240"/>
      <c r="Q768" s="568"/>
      <c r="R768" s="556">
        <f t="shared" si="89"/>
        <v>0</v>
      </c>
      <c r="S768" s="556">
        <f t="shared" si="90"/>
        <v>0</v>
      </c>
      <c r="T768" s="556">
        <f t="shared" si="91"/>
        <v>0</v>
      </c>
      <c r="U768" s="556">
        <f t="shared" si="92"/>
        <v>0</v>
      </c>
      <c r="V768" s="395"/>
      <c r="W768" s="395"/>
      <c r="X768" s="395"/>
      <c r="Y768" s="395"/>
      <c r="AA768" s="102"/>
      <c r="BA768" s="553"/>
    </row>
    <row r="769" spans="2:53" ht="18" customHeight="1" x14ac:dyDescent="0.35">
      <c r="B769" s="80"/>
      <c r="C769" s="119"/>
      <c r="D769" s="119"/>
      <c r="E769" s="202"/>
      <c r="F769" s="119"/>
      <c r="G769" s="120"/>
      <c r="H769" s="41"/>
      <c r="I769" s="41"/>
      <c r="J769" s="138"/>
      <c r="K769" s="291">
        <f t="shared" si="88"/>
        <v>0</v>
      </c>
      <c r="L769" s="327">
        <v>0</v>
      </c>
      <c r="M769" s="292">
        <f t="shared" si="87"/>
        <v>0</v>
      </c>
      <c r="N769" s="370"/>
      <c r="O769" s="150"/>
      <c r="P769" s="240"/>
      <c r="Q769" s="568"/>
      <c r="R769" s="556">
        <f t="shared" si="89"/>
        <v>0</v>
      </c>
      <c r="S769" s="556">
        <f t="shared" si="90"/>
        <v>0</v>
      </c>
      <c r="T769" s="556">
        <f t="shared" si="91"/>
        <v>0</v>
      </c>
      <c r="U769" s="556">
        <f t="shared" si="92"/>
        <v>0</v>
      </c>
      <c r="V769" s="395"/>
      <c r="W769" s="395"/>
      <c r="X769" s="395"/>
      <c r="Y769" s="395"/>
      <c r="AA769" s="102"/>
      <c r="BA769" s="553"/>
    </row>
    <row r="770" spans="2:53" ht="18" customHeight="1" x14ac:dyDescent="0.35">
      <c r="B770" s="80"/>
      <c r="C770" s="119"/>
      <c r="D770" s="119"/>
      <c r="E770" s="202"/>
      <c r="F770" s="119"/>
      <c r="G770" s="120"/>
      <c r="H770" s="41"/>
      <c r="I770" s="41"/>
      <c r="J770" s="138"/>
      <c r="K770" s="291">
        <f t="shared" si="88"/>
        <v>0</v>
      </c>
      <c r="L770" s="327">
        <v>0</v>
      </c>
      <c r="M770" s="292">
        <f t="shared" si="87"/>
        <v>0</v>
      </c>
      <c r="N770" s="370"/>
      <c r="O770" s="150"/>
      <c r="P770" s="240"/>
      <c r="Q770" s="568"/>
      <c r="R770" s="556">
        <f t="shared" si="89"/>
        <v>0</v>
      </c>
      <c r="S770" s="556">
        <f t="shared" si="90"/>
        <v>0</v>
      </c>
      <c r="T770" s="556">
        <f t="shared" si="91"/>
        <v>0</v>
      </c>
      <c r="U770" s="556">
        <f t="shared" si="92"/>
        <v>0</v>
      </c>
      <c r="V770" s="395"/>
      <c r="W770" s="395"/>
      <c r="X770" s="395"/>
      <c r="Y770" s="395"/>
      <c r="AA770" s="102"/>
      <c r="BA770" s="553"/>
    </row>
    <row r="771" spans="2:53" ht="18" customHeight="1" x14ac:dyDescent="0.35">
      <c r="B771" s="80"/>
      <c r="C771" s="119"/>
      <c r="D771" s="119"/>
      <c r="E771" s="202"/>
      <c r="F771" s="119"/>
      <c r="G771" s="120"/>
      <c r="H771" s="41"/>
      <c r="I771" s="41"/>
      <c r="J771" s="138"/>
      <c r="K771" s="291">
        <f t="shared" si="88"/>
        <v>0</v>
      </c>
      <c r="L771" s="327">
        <v>0</v>
      </c>
      <c r="M771" s="292">
        <f t="shared" si="87"/>
        <v>0</v>
      </c>
      <c r="N771" s="370"/>
      <c r="O771" s="150"/>
      <c r="P771" s="240"/>
      <c r="Q771" s="568"/>
      <c r="R771" s="556">
        <f t="shared" si="89"/>
        <v>0</v>
      </c>
      <c r="S771" s="556">
        <f t="shared" si="90"/>
        <v>0</v>
      </c>
      <c r="T771" s="556">
        <f t="shared" si="91"/>
        <v>0</v>
      </c>
      <c r="U771" s="556">
        <f t="shared" si="92"/>
        <v>0</v>
      </c>
      <c r="V771" s="395"/>
      <c r="W771" s="395"/>
      <c r="X771" s="395"/>
      <c r="Y771" s="395"/>
      <c r="AA771" s="102"/>
      <c r="BA771" s="553"/>
    </row>
    <row r="772" spans="2:53" ht="18" customHeight="1" x14ac:dyDescent="0.35">
      <c r="B772" s="80"/>
      <c r="C772" s="119"/>
      <c r="D772" s="119"/>
      <c r="E772" s="202"/>
      <c r="F772" s="119"/>
      <c r="G772" s="120"/>
      <c r="H772" s="41"/>
      <c r="I772" s="41"/>
      <c r="J772" s="138"/>
      <c r="K772" s="291">
        <f t="shared" si="88"/>
        <v>0</v>
      </c>
      <c r="L772" s="327">
        <v>0</v>
      </c>
      <c r="M772" s="292">
        <f t="shared" si="87"/>
        <v>0</v>
      </c>
      <c r="N772" s="370"/>
      <c r="O772" s="150"/>
      <c r="P772" s="240"/>
      <c r="Q772" s="568"/>
      <c r="R772" s="556">
        <f t="shared" si="89"/>
        <v>0</v>
      </c>
      <c r="S772" s="556">
        <f t="shared" si="90"/>
        <v>0</v>
      </c>
      <c r="T772" s="556">
        <f t="shared" si="91"/>
        <v>0</v>
      </c>
      <c r="U772" s="556">
        <f t="shared" si="92"/>
        <v>0</v>
      </c>
      <c r="V772" s="395"/>
      <c r="W772" s="395"/>
      <c r="X772" s="395"/>
      <c r="Y772" s="395"/>
      <c r="AA772" s="102"/>
      <c r="BA772" s="553"/>
    </row>
    <row r="773" spans="2:53" ht="18" customHeight="1" x14ac:dyDescent="0.35">
      <c r="B773" s="80"/>
      <c r="C773" s="119"/>
      <c r="D773" s="119"/>
      <c r="E773" s="202"/>
      <c r="F773" s="119"/>
      <c r="G773" s="120"/>
      <c r="H773" s="41"/>
      <c r="I773" s="41"/>
      <c r="J773" s="138"/>
      <c r="K773" s="291">
        <f t="shared" si="88"/>
        <v>0</v>
      </c>
      <c r="L773" s="327">
        <v>0</v>
      </c>
      <c r="M773" s="292">
        <f t="shared" si="87"/>
        <v>0</v>
      </c>
      <c r="N773" s="370"/>
      <c r="O773" s="150"/>
      <c r="P773" s="240"/>
      <c r="Q773" s="568"/>
      <c r="R773" s="556">
        <f t="shared" si="89"/>
        <v>0</v>
      </c>
      <c r="S773" s="556">
        <f t="shared" si="90"/>
        <v>0</v>
      </c>
      <c r="T773" s="556">
        <f t="shared" si="91"/>
        <v>0</v>
      </c>
      <c r="U773" s="556">
        <f t="shared" si="92"/>
        <v>0</v>
      </c>
      <c r="V773" s="395"/>
      <c r="W773" s="395"/>
      <c r="X773" s="395"/>
      <c r="Y773" s="395"/>
      <c r="AA773" s="102"/>
      <c r="BA773" s="553"/>
    </row>
    <row r="774" spans="2:53" ht="18" customHeight="1" x14ac:dyDescent="0.35">
      <c r="B774" s="80"/>
      <c r="C774" s="119"/>
      <c r="D774" s="119"/>
      <c r="E774" s="202"/>
      <c r="F774" s="119"/>
      <c r="G774" s="120"/>
      <c r="H774" s="41"/>
      <c r="I774" s="41"/>
      <c r="J774" s="138"/>
      <c r="K774" s="291">
        <f t="shared" si="88"/>
        <v>0</v>
      </c>
      <c r="L774" s="327">
        <v>0</v>
      </c>
      <c r="M774" s="292">
        <f t="shared" si="87"/>
        <v>0</v>
      </c>
      <c r="N774" s="370"/>
      <c r="O774" s="150"/>
      <c r="P774" s="240"/>
      <c r="Q774" s="568"/>
      <c r="R774" s="556">
        <f t="shared" si="89"/>
        <v>0</v>
      </c>
      <c r="S774" s="556">
        <f t="shared" si="90"/>
        <v>0</v>
      </c>
      <c r="T774" s="556">
        <f t="shared" si="91"/>
        <v>0</v>
      </c>
      <c r="U774" s="556">
        <f t="shared" si="92"/>
        <v>0</v>
      </c>
      <c r="V774" s="395"/>
      <c r="W774" s="395"/>
      <c r="X774" s="395"/>
      <c r="Y774" s="395"/>
      <c r="AA774" s="102"/>
      <c r="BA774" s="553"/>
    </row>
    <row r="775" spans="2:53" ht="18" customHeight="1" x14ac:dyDescent="0.35">
      <c r="B775" s="80"/>
      <c r="C775" s="119"/>
      <c r="D775" s="119"/>
      <c r="E775" s="202"/>
      <c r="F775" s="119"/>
      <c r="G775" s="120"/>
      <c r="H775" s="41"/>
      <c r="I775" s="41"/>
      <c r="J775" s="138"/>
      <c r="K775" s="291">
        <f t="shared" si="88"/>
        <v>0</v>
      </c>
      <c r="L775" s="327">
        <v>0</v>
      </c>
      <c r="M775" s="292">
        <f t="shared" si="87"/>
        <v>0</v>
      </c>
      <c r="N775" s="370"/>
      <c r="O775" s="150"/>
      <c r="P775" s="240"/>
      <c r="Q775" s="568"/>
      <c r="R775" s="556">
        <f t="shared" si="89"/>
        <v>0</v>
      </c>
      <c r="S775" s="556">
        <f t="shared" si="90"/>
        <v>0</v>
      </c>
      <c r="T775" s="556">
        <f t="shared" si="91"/>
        <v>0</v>
      </c>
      <c r="U775" s="556">
        <f t="shared" si="92"/>
        <v>0</v>
      </c>
      <c r="V775" s="395"/>
      <c r="W775" s="395"/>
      <c r="X775" s="395"/>
      <c r="Y775" s="395"/>
      <c r="AA775" s="102"/>
      <c r="BA775" s="553"/>
    </row>
    <row r="776" spans="2:53" ht="18" customHeight="1" x14ac:dyDescent="0.35">
      <c r="B776" s="80"/>
      <c r="C776" s="119"/>
      <c r="D776" s="119"/>
      <c r="E776" s="202"/>
      <c r="F776" s="119"/>
      <c r="G776" s="120"/>
      <c r="H776" s="41"/>
      <c r="I776" s="41"/>
      <c r="J776" s="138"/>
      <c r="K776" s="291">
        <f t="shared" si="88"/>
        <v>0</v>
      </c>
      <c r="L776" s="327">
        <v>0</v>
      </c>
      <c r="M776" s="292">
        <f t="shared" si="87"/>
        <v>0</v>
      </c>
      <c r="N776" s="370"/>
      <c r="O776" s="150"/>
      <c r="P776" s="240"/>
      <c r="Q776" s="568"/>
      <c r="R776" s="556">
        <f t="shared" si="89"/>
        <v>0</v>
      </c>
      <c r="S776" s="556">
        <f t="shared" si="90"/>
        <v>0</v>
      </c>
      <c r="T776" s="556">
        <f t="shared" si="91"/>
        <v>0</v>
      </c>
      <c r="U776" s="556">
        <f t="shared" si="92"/>
        <v>0</v>
      </c>
      <c r="V776" s="395"/>
      <c r="W776" s="395"/>
      <c r="X776" s="395"/>
      <c r="Y776" s="395"/>
      <c r="AA776" s="102"/>
      <c r="BA776" s="553"/>
    </row>
    <row r="777" spans="2:53" ht="18" customHeight="1" x14ac:dyDescent="0.35">
      <c r="B777" s="80"/>
      <c r="C777" s="119"/>
      <c r="D777" s="119"/>
      <c r="E777" s="202"/>
      <c r="F777" s="119"/>
      <c r="G777" s="120"/>
      <c r="H777" s="41"/>
      <c r="I777" s="41"/>
      <c r="J777" s="138"/>
      <c r="K777" s="291">
        <f t="shared" si="88"/>
        <v>0</v>
      </c>
      <c r="L777" s="327">
        <v>0</v>
      </c>
      <c r="M777" s="292">
        <f t="shared" si="87"/>
        <v>0</v>
      </c>
      <c r="N777" s="370"/>
      <c r="O777" s="150"/>
      <c r="P777" s="240"/>
      <c r="Q777" s="568"/>
      <c r="R777" s="556">
        <f t="shared" si="89"/>
        <v>0</v>
      </c>
      <c r="S777" s="556">
        <f t="shared" si="90"/>
        <v>0</v>
      </c>
      <c r="T777" s="556">
        <f t="shared" si="91"/>
        <v>0</v>
      </c>
      <c r="U777" s="556">
        <f t="shared" si="92"/>
        <v>0</v>
      </c>
      <c r="V777" s="395"/>
      <c r="W777" s="395"/>
      <c r="X777" s="395"/>
      <c r="Y777" s="395"/>
      <c r="AA777" s="102"/>
      <c r="BA777" s="553"/>
    </row>
    <row r="778" spans="2:53" ht="18" customHeight="1" x14ac:dyDescent="0.35">
      <c r="B778" s="80"/>
      <c r="C778" s="119"/>
      <c r="D778" s="119"/>
      <c r="E778" s="202"/>
      <c r="F778" s="119"/>
      <c r="G778" s="120"/>
      <c r="H778" s="41"/>
      <c r="I778" s="41"/>
      <c r="J778" s="138"/>
      <c r="K778" s="291">
        <f t="shared" si="88"/>
        <v>0</v>
      </c>
      <c r="L778" s="327">
        <v>0</v>
      </c>
      <c r="M778" s="292">
        <f t="shared" si="87"/>
        <v>0</v>
      </c>
      <c r="N778" s="370"/>
      <c r="O778" s="150"/>
      <c r="P778" s="240"/>
      <c r="Q778" s="568"/>
      <c r="R778" s="556">
        <f t="shared" si="89"/>
        <v>0</v>
      </c>
      <c r="S778" s="556">
        <f t="shared" si="90"/>
        <v>0</v>
      </c>
      <c r="T778" s="556">
        <f t="shared" si="91"/>
        <v>0</v>
      </c>
      <c r="U778" s="556">
        <f t="shared" si="92"/>
        <v>0</v>
      </c>
      <c r="V778" s="395"/>
      <c r="W778" s="395"/>
      <c r="X778" s="395"/>
      <c r="Y778" s="395"/>
      <c r="AA778" s="102"/>
      <c r="BA778" s="553"/>
    </row>
    <row r="779" spans="2:53" ht="18" customHeight="1" x14ac:dyDescent="0.35">
      <c r="B779" s="80"/>
      <c r="C779" s="119"/>
      <c r="D779" s="119"/>
      <c r="E779" s="202"/>
      <c r="F779" s="119"/>
      <c r="G779" s="120"/>
      <c r="H779" s="41"/>
      <c r="I779" s="41"/>
      <c r="J779" s="138"/>
      <c r="K779" s="291">
        <f t="shared" si="88"/>
        <v>0</v>
      </c>
      <c r="L779" s="327">
        <v>0</v>
      </c>
      <c r="M779" s="292">
        <f t="shared" si="87"/>
        <v>0</v>
      </c>
      <c r="N779" s="370"/>
      <c r="O779" s="150"/>
      <c r="P779" s="240"/>
      <c r="Q779" s="568"/>
      <c r="R779" s="556">
        <f t="shared" si="89"/>
        <v>0</v>
      </c>
      <c r="S779" s="556">
        <f t="shared" si="90"/>
        <v>0</v>
      </c>
      <c r="T779" s="556">
        <f t="shared" si="91"/>
        <v>0</v>
      </c>
      <c r="U779" s="556">
        <f t="shared" si="92"/>
        <v>0</v>
      </c>
      <c r="V779" s="395"/>
      <c r="W779" s="395"/>
      <c r="X779" s="395"/>
      <c r="Y779" s="395"/>
      <c r="AA779" s="102"/>
      <c r="BA779" s="553"/>
    </row>
    <row r="780" spans="2:53" ht="18" customHeight="1" x14ac:dyDescent="0.35">
      <c r="B780" s="80"/>
      <c r="C780" s="119"/>
      <c r="D780" s="119"/>
      <c r="E780" s="202"/>
      <c r="F780" s="119"/>
      <c r="G780" s="120"/>
      <c r="H780" s="41"/>
      <c r="I780" s="41"/>
      <c r="J780" s="138"/>
      <c r="K780" s="291">
        <f t="shared" si="88"/>
        <v>0</v>
      </c>
      <c r="L780" s="327">
        <v>0</v>
      </c>
      <c r="M780" s="292">
        <f t="shared" si="87"/>
        <v>0</v>
      </c>
      <c r="N780" s="370"/>
      <c r="O780" s="150"/>
      <c r="P780" s="240"/>
      <c r="Q780" s="568"/>
      <c r="R780" s="556">
        <f t="shared" si="89"/>
        <v>0</v>
      </c>
      <c r="S780" s="556">
        <f t="shared" si="90"/>
        <v>0</v>
      </c>
      <c r="T780" s="556">
        <f t="shared" si="91"/>
        <v>0</v>
      </c>
      <c r="U780" s="556">
        <f t="shared" si="92"/>
        <v>0</v>
      </c>
      <c r="V780" s="395"/>
      <c r="W780" s="395"/>
      <c r="X780" s="395"/>
      <c r="Y780" s="395"/>
      <c r="AA780" s="102"/>
      <c r="BA780" s="553"/>
    </row>
    <row r="781" spans="2:53" ht="18" customHeight="1" x14ac:dyDescent="0.35">
      <c r="B781" s="80"/>
      <c r="C781" s="119"/>
      <c r="D781" s="119"/>
      <c r="E781" s="202"/>
      <c r="F781" s="119"/>
      <c r="G781" s="120"/>
      <c r="H781" s="41"/>
      <c r="I781" s="41"/>
      <c r="J781" s="138"/>
      <c r="K781" s="291">
        <f t="shared" si="88"/>
        <v>0</v>
      </c>
      <c r="L781" s="327">
        <v>0</v>
      </c>
      <c r="M781" s="292">
        <f t="shared" si="87"/>
        <v>0</v>
      </c>
      <c r="N781" s="370"/>
      <c r="O781" s="150"/>
      <c r="P781" s="240"/>
      <c r="Q781" s="568"/>
      <c r="R781" s="556">
        <f t="shared" si="89"/>
        <v>0</v>
      </c>
      <c r="S781" s="556">
        <f t="shared" si="90"/>
        <v>0</v>
      </c>
      <c r="T781" s="556">
        <f t="shared" si="91"/>
        <v>0</v>
      </c>
      <c r="U781" s="556">
        <f t="shared" si="92"/>
        <v>0</v>
      </c>
      <c r="V781" s="395"/>
      <c r="W781" s="395"/>
      <c r="X781" s="395"/>
      <c r="Y781" s="395"/>
      <c r="AA781" s="102"/>
      <c r="BA781" s="553"/>
    </row>
    <row r="782" spans="2:53" ht="18" customHeight="1" x14ac:dyDescent="0.35">
      <c r="B782" s="80"/>
      <c r="C782" s="119"/>
      <c r="D782" s="119"/>
      <c r="E782" s="202"/>
      <c r="F782" s="119"/>
      <c r="G782" s="120"/>
      <c r="H782" s="41"/>
      <c r="I782" s="41"/>
      <c r="J782" s="138"/>
      <c r="K782" s="291">
        <f t="shared" si="88"/>
        <v>0</v>
      </c>
      <c r="L782" s="327">
        <v>0</v>
      </c>
      <c r="M782" s="292">
        <f t="shared" si="87"/>
        <v>0</v>
      </c>
      <c r="N782" s="370"/>
      <c r="O782" s="150"/>
      <c r="P782" s="240"/>
      <c r="Q782" s="568"/>
      <c r="R782" s="556">
        <f t="shared" si="89"/>
        <v>0</v>
      </c>
      <c r="S782" s="556">
        <f t="shared" si="90"/>
        <v>0</v>
      </c>
      <c r="T782" s="556">
        <f t="shared" si="91"/>
        <v>0</v>
      </c>
      <c r="U782" s="556">
        <f t="shared" si="92"/>
        <v>0</v>
      </c>
      <c r="V782" s="395"/>
      <c r="W782" s="395"/>
      <c r="X782" s="395"/>
      <c r="Y782" s="395"/>
      <c r="AA782" s="102"/>
      <c r="BA782" s="553"/>
    </row>
    <row r="783" spans="2:53" ht="18" customHeight="1" x14ac:dyDescent="0.35">
      <c r="B783" s="80"/>
      <c r="C783" s="119"/>
      <c r="D783" s="119"/>
      <c r="E783" s="202"/>
      <c r="F783" s="119"/>
      <c r="G783" s="120"/>
      <c r="H783" s="41"/>
      <c r="I783" s="41"/>
      <c r="J783" s="138"/>
      <c r="K783" s="291">
        <f t="shared" si="88"/>
        <v>0</v>
      </c>
      <c r="L783" s="327">
        <v>0</v>
      </c>
      <c r="M783" s="292">
        <f t="shared" si="87"/>
        <v>0</v>
      </c>
      <c r="N783" s="370"/>
      <c r="O783" s="150"/>
      <c r="P783" s="240"/>
      <c r="Q783" s="568"/>
      <c r="R783" s="556">
        <f t="shared" si="89"/>
        <v>0</v>
      </c>
      <c r="S783" s="556">
        <f t="shared" si="90"/>
        <v>0</v>
      </c>
      <c r="T783" s="556">
        <f t="shared" si="91"/>
        <v>0</v>
      </c>
      <c r="U783" s="556">
        <f t="shared" si="92"/>
        <v>0</v>
      </c>
      <c r="V783" s="395"/>
      <c r="W783" s="395"/>
      <c r="X783" s="395"/>
      <c r="Y783" s="395"/>
      <c r="AA783" s="102"/>
      <c r="BA783" s="553"/>
    </row>
    <row r="784" spans="2:53" ht="18" customHeight="1" x14ac:dyDescent="0.35">
      <c r="B784" s="80"/>
      <c r="C784" s="119"/>
      <c r="D784" s="119"/>
      <c r="E784" s="202"/>
      <c r="F784" s="119"/>
      <c r="G784" s="120"/>
      <c r="H784" s="41"/>
      <c r="I784" s="41"/>
      <c r="J784" s="138"/>
      <c r="K784" s="291">
        <f t="shared" si="88"/>
        <v>0</v>
      </c>
      <c r="L784" s="327">
        <v>0</v>
      </c>
      <c r="M784" s="292">
        <f t="shared" si="87"/>
        <v>0</v>
      </c>
      <c r="N784" s="370"/>
      <c r="O784" s="150"/>
      <c r="P784" s="240"/>
      <c r="Q784" s="568"/>
      <c r="R784" s="556">
        <f t="shared" si="89"/>
        <v>0</v>
      </c>
      <c r="S784" s="556">
        <f t="shared" si="90"/>
        <v>0</v>
      </c>
      <c r="T784" s="556">
        <f t="shared" si="91"/>
        <v>0</v>
      </c>
      <c r="U784" s="556">
        <f t="shared" si="92"/>
        <v>0</v>
      </c>
      <c r="V784" s="395"/>
      <c r="W784" s="395"/>
      <c r="X784" s="395"/>
      <c r="Y784" s="395"/>
      <c r="AA784" s="102"/>
      <c r="BA784" s="553"/>
    </row>
    <row r="785" spans="2:53" ht="18" customHeight="1" x14ac:dyDescent="0.35">
      <c r="B785" s="80"/>
      <c r="C785" s="119"/>
      <c r="D785" s="119"/>
      <c r="E785" s="202"/>
      <c r="F785" s="119"/>
      <c r="G785" s="120"/>
      <c r="H785" s="41"/>
      <c r="I785" s="41"/>
      <c r="J785" s="138"/>
      <c r="K785" s="291">
        <f t="shared" si="88"/>
        <v>0</v>
      </c>
      <c r="L785" s="327">
        <v>0</v>
      </c>
      <c r="M785" s="292">
        <f t="shared" si="87"/>
        <v>0</v>
      </c>
      <c r="N785" s="370"/>
      <c r="O785" s="150"/>
      <c r="P785" s="240"/>
      <c r="Q785" s="568"/>
      <c r="R785" s="556">
        <f t="shared" si="89"/>
        <v>0</v>
      </c>
      <c r="S785" s="556">
        <f t="shared" si="90"/>
        <v>0</v>
      </c>
      <c r="T785" s="556">
        <f t="shared" si="91"/>
        <v>0</v>
      </c>
      <c r="U785" s="556">
        <f t="shared" si="92"/>
        <v>0</v>
      </c>
      <c r="V785" s="395"/>
      <c r="W785" s="395"/>
      <c r="X785" s="395"/>
      <c r="Y785" s="395"/>
      <c r="AA785" s="102"/>
      <c r="BA785" s="553"/>
    </row>
    <row r="786" spans="2:53" ht="18" customHeight="1" x14ac:dyDescent="0.35">
      <c r="B786" s="80"/>
      <c r="C786" s="119"/>
      <c r="D786" s="119"/>
      <c r="E786" s="202"/>
      <c r="F786" s="119"/>
      <c r="G786" s="120"/>
      <c r="H786" s="41"/>
      <c r="I786" s="41"/>
      <c r="J786" s="138"/>
      <c r="K786" s="291">
        <f t="shared" si="88"/>
        <v>0</v>
      </c>
      <c r="L786" s="327">
        <v>0</v>
      </c>
      <c r="M786" s="292">
        <f t="shared" si="87"/>
        <v>0</v>
      </c>
      <c r="N786" s="370"/>
      <c r="O786" s="150"/>
      <c r="P786" s="240"/>
      <c r="Q786" s="568"/>
      <c r="R786" s="556">
        <f t="shared" si="89"/>
        <v>0</v>
      </c>
      <c r="S786" s="556">
        <f t="shared" si="90"/>
        <v>0</v>
      </c>
      <c r="T786" s="556">
        <f t="shared" si="91"/>
        <v>0</v>
      </c>
      <c r="U786" s="556">
        <f t="shared" si="92"/>
        <v>0</v>
      </c>
      <c r="V786" s="395"/>
      <c r="W786" s="395"/>
      <c r="X786" s="395"/>
      <c r="Y786" s="395"/>
      <c r="AA786" s="102"/>
      <c r="BA786" s="553"/>
    </row>
    <row r="787" spans="2:53" ht="18" customHeight="1" x14ac:dyDescent="0.35">
      <c r="B787" s="80"/>
      <c r="C787" s="119"/>
      <c r="D787" s="119"/>
      <c r="E787" s="202"/>
      <c r="F787" s="119"/>
      <c r="G787" s="120"/>
      <c r="H787" s="41"/>
      <c r="I787" s="41"/>
      <c r="J787" s="138"/>
      <c r="K787" s="291">
        <f t="shared" si="88"/>
        <v>0</v>
      </c>
      <c r="L787" s="327">
        <v>0</v>
      </c>
      <c r="M787" s="292">
        <f t="shared" si="87"/>
        <v>0</v>
      </c>
      <c r="N787" s="370"/>
      <c r="O787" s="150"/>
      <c r="P787" s="240"/>
      <c r="Q787" s="568"/>
      <c r="R787" s="556">
        <f t="shared" si="89"/>
        <v>0</v>
      </c>
      <c r="S787" s="556">
        <f t="shared" si="90"/>
        <v>0</v>
      </c>
      <c r="T787" s="556">
        <f t="shared" si="91"/>
        <v>0</v>
      </c>
      <c r="U787" s="556">
        <f t="shared" si="92"/>
        <v>0</v>
      </c>
      <c r="V787" s="395"/>
      <c r="W787" s="395"/>
      <c r="X787" s="395"/>
      <c r="Y787" s="395"/>
      <c r="AA787" s="102"/>
      <c r="BA787" s="553"/>
    </row>
    <row r="788" spans="2:53" ht="18" customHeight="1" x14ac:dyDescent="0.35">
      <c r="B788" s="80"/>
      <c r="C788" s="119"/>
      <c r="D788" s="119"/>
      <c r="E788" s="202"/>
      <c r="F788" s="119"/>
      <c r="G788" s="120"/>
      <c r="H788" s="41"/>
      <c r="I788" s="41"/>
      <c r="J788" s="138"/>
      <c r="K788" s="291">
        <f t="shared" si="88"/>
        <v>0</v>
      </c>
      <c r="L788" s="327">
        <v>0</v>
      </c>
      <c r="M788" s="292">
        <f t="shared" si="87"/>
        <v>0</v>
      </c>
      <c r="N788" s="370"/>
      <c r="O788" s="150"/>
      <c r="P788" s="240"/>
      <c r="Q788" s="568"/>
      <c r="R788" s="556">
        <f t="shared" si="89"/>
        <v>0</v>
      </c>
      <c r="S788" s="556">
        <f t="shared" si="90"/>
        <v>0</v>
      </c>
      <c r="T788" s="556">
        <f t="shared" si="91"/>
        <v>0</v>
      </c>
      <c r="U788" s="556">
        <f t="shared" si="92"/>
        <v>0</v>
      </c>
      <c r="V788" s="395"/>
      <c r="W788" s="395"/>
      <c r="X788" s="395"/>
      <c r="Y788" s="395"/>
      <c r="AA788" s="102"/>
      <c r="BA788" s="553"/>
    </row>
    <row r="789" spans="2:53" ht="18" customHeight="1" x14ac:dyDescent="0.35">
      <c r="B789" s="80"/>
      <c r="C789" s="119"/>
      <c r="D789" s="119"/>
      <c r="E789" s="202"/>
      <c r="F789" s="119"/>
      <c r="G789" s="120"/>
      <c r="H789" s="41"/>
      <c r="I789" s="41"/>
      <c r="J789" s="138"/>
      <c r="K789" s="291">
        <f t="shared" si="88"/>
        <v>0</v>
      </c>
      <c r="L789" s="327">
        <v>0</v>
      </c>
      <c r="M789" s="292">
        <f t="shared" si="87"/>
        <v>0</v>
      </c>
      <c r="N789" s="370"/>
      <c r="O789" s="150"/>
      <c r="P789" s="240"/>
      <c r="Q789" s="568"/>
      <c r="R789" s="556">
        <f t="shared" si="89"/>
        <v>0</v>
      </c>
      <c r="S789" s="556">
        <f t="shared" si="90"/>
        <v>0</v>
      </c>
      <c r="T789" s="556">
        <f t="shared" si="91"/>
        <v>0</v>
      </c>
      <c r="U789" s="556">
        <f t="shared" si="92"/>
        <v>0</v>
      </c>
      <c r="V789" s="395"/>
      <c r="W789" s="395"/>
      <c r="X789" s="395"/>
      <c r="Y789" s="395"/>
      <c r="AA789" s="102"/>
      <c r="BA789" s="553"/>
    </row>
    <row r="790" spans="2:53" ht="18" customHeight="1" x14ac:dyDescent="0.35">
      <c r="B790" s="80"/>
      <c r="C790" s="119"/>
      <c r="D790" s="119"/>
      <c r="E790" s="202"/>
      <c r="F790" s="119"/>
      <c r="G790" s="120"/>
      <c r="H790" s="41"/>
      <c r="I790" s="41"/>
      <c r="J790" s="138"/>
      <c r="K790" s="291">
        <f t="shared" si="88"/>
        <v>0</v>
      </c>
      <c r="L790" s="327">
        <v>0</v>
      </c>
      <c r="M790" s="292">
        <f t="shared" si="87"/>
        <v>0</v>
      </c>
      <c r="N790" s="370"/>
      <c r="O790" s="150"/>
      <c r="P790" s="240"/>
      <c r="Q790" s="568"/>
      <c r="R790" s="556">
        <f t="shared" si="89"/>
        <v>0</v>
      </c>
      <c r="S790" s="556">
        <f t="shared" si="90"/>
        <v>0</v>
      </c>
      <c r="T790" s="556">
        <f t="shared" si="91"/>
        <v>0</v>
      </c>
      <c r="U790" s="556">
        <f t="shared" si="92"/>
        <v>0</v>
      </c>
      <c r="V790" s="395"/>
      <c r="W790" s="395"/>
      <c r="X790" s="395"/>
      <c r="Y790" s="395"/>
      <c r="AA790" s="102"/>
      <c r="BA790" s="553"/>
    </row>
    <row r="791" spans="2:53" ht="18" customHeight="1" x14ac:dyDescent="0.35">
      <c r="B791" s="80"/>
      <c r="C791" s="119"/>
      <c r="D791" s="119"/>
      <c r="E791" s="202"/>
      <c r="F791" s="119"/>
      <c r="G791" s="120"/>
      <c r="H791" s="41"/>
      <c r="I791" s="41"/>
      <c r="J791" s="138"/>
      <c r="K791" s="291">
        <f t="shared" si="88"/>
        <v>0</v>
      </c>
      <c r="L791" s="327">
        <v>0</v>
      </c>
      <c r="M791" s="292">
        <f t="shared" si="87"/>
        <v>0</v>
      </c>
      <c r="N791" s="370"/>
      <c r="O791" s="150"/>
      <c r="P791" s="240"/>
      <c r="Q791" s="568"/>
      <c r="R791" s="556">
        <f t="shared" si="89"/>
        <v>0</v>
      </c>
      <c r="S791" s="556">
        <f t="shared" si="90"/>
        <v>0</v>
      </c>
      <c r="T791" s="556">
        <f t="shared" si="91"/>
        <v>0</v>
      </c>
      <c r="U791" s="556">
        <f t="shared" si="92"/>
        <v>0</v>
      </c>
      <c r="V791" s="395"/>
      <c r="W791" s="395"/>
      <c r="X791" s="395"/>
      <c r="Y791" s="395"/>
      <c r="AA791" s="102"/>
      <c r="BA791" s="553"/>
    </row>
    <row r="792" spans="2:53" ht="18" customHeight="1" x14ac:dyDescent="0.35">
      <c r="B792" s="80"/>
      <c r="C792" s="119"/>
      <c r="D792" s="119"/>
      <c r="E792" s="202"/>
      <c r="F792" s="119"/>
      <c r="G792" s="120"/>
      <c r="H792" s="41"/>
      <c r="I792" s="41"/>
      <c r="J792" s="138"/>
      <c r="K792" s="291">
        <f t="shared" si="88"/>
        <v>0</v>
      </c>
      <c r="L792" s="327">
        <v>0</v>
      </c>
      <c r="M792" s="292">
        <f t="shared" si="87"/>
        <v>0</v>
      </c>
      <c r="N792" s="370"/>
      <c r="O792" s="150"/>
      <c r="P792" s="240"/>
      <c r="Q792" s="568"/>
      <c r="R792" s="556">
        <f t="shared" si="89"/>
        <v>0</v>
      </c>
      <c r="S792" s="556">
        <f t="shared" si="90"/>
        <v>0</v>
      </c>
      <c r="T792" s="556">
        <f t="shared" si="91"/>
        <v>0</v>
      </c>
      <c r="U792" s="556">
        <f t="shared" si="92"/>
        <v>0</v>
      </c>
      <c r="V792" s="395"/>
      <c r="W792" s="395"/>
      <c r="X792" s="395"/>
      <c r="Y792" s="395"/>
      <c r="AA792" s="102"/>
      <c r="BA792" s="553"/>
    </row>
    <row r="793" spans="2:53" ht="18" customHeight="1" x14ac:dyDescent="0.35">
      <c r="B793" s="80"/>
      <c r="C793" s="119"/>
      <c r="D793" s="119"/>
      <c r="E793" s="202"/>
      <c r="F793" s="119"/>
      <c r="G793" s="120"/>
      <c r="H793" s="41"/>
      <c r="I793" s="41"/>
      <c r="J793" s="138"/>
      <c r="K793" s="291">
        <f t="shared" si="88"/>
        <v>0</v>
      </c>
      <c r="L793" s="327">
        <v>0</v>
      </c>
      <c r="M793" s="292">
        <f t="shared" si="87"/>
        <v>0</v>
      </c>
      <c r="N793" s="370"/>
      <c r="O793" s="150"/>
      <c r="P793" s="240"/>
      <c r="Q793" s="568"/>
      <c r="R793" s="556">
        <f t="shared" si="89"/>
        <v>0</v>
      </c>
      <c r="S793" s="556">
        <f t="shared" si="90"/>
        <v>0</v>
      </c>
      <c r="T793" s="556">
        <f t="shared" si="91"/>
        <v>0</v>
      </c>
      <c r="U793" s="556">
        <f t="shared" si="92"/>
        <v>0</v>
      </c>
      <c r="V793" s="395"/>
      <c r="W793" s="395"/>
      <c r="X793" s="395"/>
      <c r="Y793" s="395"/>
      <c r="AA793" s="102"/>
      <c r="BA793" s="553"/>
    </row>
    <row r="794" spans="2:53" ht="18" customHeight="1" x14ac:dyDescent="0.35">
      <c r="B794" s="80"/>
      <c r="C794" s="119"/>
      <c r="D794" s="119"/>
      <c r="E794" s="202"/>
      <c r="F794" s="119"/>
      <c r="G794" s="120"/>
      <c r="H794" s="41"/>
      <c r="I794" s="41"/>
      <c r="J794" s="138"/>
      <c r="K794" s="291">
        <f t="shared" si="88"/>
        <v>0</v>
      </c>
      <c r="L794" s="327">
        <v>0</v>
      </c>
      <c r="M794" s="292">
        <f t="shared" si="87"/>
        <v>0</v>
      </c>
      <c r="N794" s="370"/>
      <c r="O794" s="150"/>
      <c r="P794" s="240"/>
      <c r="Q794" s="568"/>
      <c r="R794" s="556">
        <f t="shared" si="89"/>
        <v>0</v>
      </c>
      <c r="S794" s="556">
        <f t="shared" si="90"/>
        <v>0</v>
      </c>
      <c r="T794" s="556">
        <f t="shared" si="91"/>
        <v>0</v>
      </c>
      <c r="U794" s="556">
        <f t="shared" si="92"/>
        <v>0</v>
      </c>
      <c r="V794" s="395"/>
      <c r="W794" s="395"/>
      <c r="X794" s="395"/>
      <c r="Y794" s="395"/>
      <c r="AA794" s="102"/>
      <c r="BA794" s="553"/>
    </row>
    <row r="795" spans="2:53" ht="18" customHeight="1" x14ac:dyDescent="0.35">
      <c r="B795" s="80"/>
      <c r="C795" s="119"/>
      <c r="D795" s="119"/>
      <c r="E795" s="202"/>
      <c r="F795" s="119"/>
      <c r="G795" s="120"/>
      <c r="H795" s="41"/>
      <c r="I795" s="41"/>
      <c r="J795" s="138"/>
      <c r="K795" s="291">
        <f t="shared" si="88"/>
        <v>0</v>
      </c>
      <c r="L795" s="327">
        <v>0</v>
      </c>
      <c r="M795" s="292">
        <f t="shared" si="87"/>
        <v>0</v>
      </c>
      <c r="N795" s="370"/>
      <c r="O795" s="150"/>
      <c r="P795" s="240"/>
      <c r="Q795" s="568"/>
      <c r="R795" s="556">
        <f t="shared" si="89"/>
        <v>0</v>
      </c>
      <c r="S795" s="556">
        <f t="shared" si="90"/>
        <v>0</v>
      </c>
      <c r="T795" s="556">
        <f t="shared" si="91"/>
        <v>0</v>
      </c>
      <c r="U795" s="556">
        <f t="shared" si="92"/>
        <v>0</v>
      </c>
      <c r="V795" s="395"/>
      <c r="W795" s="395"/>
      <c r="X795" s="395"/>
      <c r="Y795" s="395"/>
      <c r="AA795" s="102"/>
      <c r="BA795" s="553"/>
    </row>
    <row r="796" spans="2:53" ht="18" customHeight="1" x14ac:dyDescent="0.35">
      <c r="B796" s="80"/>
      <c r="C796" s="119"/>
      <c r="D796" s="119"/>
      <c r="E796" s="202"/>
      <c r="F796" s="119"/>
      <c r="G796" s="120"/>
      <c r="H796" s="41"/>
      <c r="I796" s="41"/>
      <c r="J796" s="138"/>
      <c r="K796" s="291">
        <f t="shared" si="88"/>
        <v>0</v>
      </c>
      <c r="L796" s="327">
        <v>0</v>
      </c>
      <c r="M796" s="292">
        <f t="shared" si="87"/>
        <v>0</v>
      </c>
      <c r="N796" s="370"/>
      <c r="O796" s="150"/>
      <c r="P796" s="240"/>
      <c r="Q796" s="568"/>
      <c r="R796" s="556">
        <f t="shared" si="89"/>
        <v>0</v>
      </c>
      <c r="S796" s="556">
        <f t="shared" si="90"/>
        <v>0</v>
      </c>
      <c r="T796" s="556">
        <f t="shared" si="91"/>
        <v>0</v>
      </c>
      <c r="U796" s="556">
        <f t="shared" si="92"/>
        <v>0</v>
      </c>
      <c r="V796" s="395"/>
      <c r="W796" s="395"/>
      <c r="X796" s="395"/>
      <c r="Y796" s="395"/>
      <c r="AA796" s="102"/>
      <c r="BA796" s="553"/>
    </row>
    <row r="797" spans="2:53" ht="18" customHeight="1" x14ac:dyDescent="0.35">
      <c r="B797" s="80"/>
      <c r="C797" s="119"/>
      <c r="D797" s="119"/>
      <c r="E797" s="202"/>
      <c r="F797" s="119"/>
      <c r="G797" s="120"/>
      <c r="H797" s="41"/>
      <c r="I797" s="41"/>
      <c r="J797" s="138"/>
      <c r="K797" s="291">
        <f t="shared" si="88"/>
        <v>0</v>
      </c>
      <c r="L797" s="327">
        <v>0</v>
      </c>
      <c r="M797" s="292">
        <f t="shared" si="87"/>
        <v>0</v>
      </c>
      <c r="N797" s="370"/>
      <c r="O797" s="150"/>
      <c r="P797" s="240"/>
      <c r="Q797" s="568"/>
      <c r="R797" s="556">
        <f t="shared" si="89"/>
        <v>0</v>
      </c>
      <c r="S797" s="556">
        <f t="shared" si="90"/>
        <v>0</v>
      </c>
      <c r="T797" s="556">
        <f t="shared" si="91"/>
        <v>0</v>
      </c>
      <c r="U797" s="556">
        <f t="shared" si="92"/>
        <v>0</v>
      </c>
      <c r="V797" s="395"/>
      <c r="W797" s="395"/>
      <c r="X797" s="395"/>
      <c r="Y797" s="395"/>
      <c r="AA797" s="102"/>
      <c r="BA797" s="553"/>
    </row>
    <row r="798" spans="2:53" ht="18" customHeight="1" x14ac:dyDescent="0.35">
      <c r="B798" s="80"/>
      <c r="C798" s="119"/>
      <c r="D798" s="119"/>
      <c r="E798" s="202"/>
      <c r="F798" s="119"/>
      <c r="G798" s="120"/>
      <c r="H798" s="41"/>
      <c r="I798" s="41"/>
      <c r="J798" s="138"/>
      <c r="K798" s="291">
        <f t="shared" si="88"/>
        <v>0</v>
      </c>
      <c r="L798" s="327">
        <v>0</v>
      </c>
      <c r="M798" s="292">
        <f t="shared" si="87"/>
        <v>0</v>
      </c>
      <c r="N798" s="370"/>
      <c r="O798" s="150"/>
      <c r="P798" s="240"/>
      <c r="Q798" s="568"/>
      <c r="R798" s="556">
        <f t="shared" si="89"/>
        <v>0</v>
      </c>
      <c r="S798" s="556">
        <f t="shared" si="90"/>
        <v>0</v>
      </c>
      <c r="T798" s="556">
        <f t="shared" si="91"/>
        <v>0</v>
      </c>
      <c r="U798" s="556">
        <f t="shared" si="92"/>
        <v>0</v>
      </c>
      <c r="V798" s="395"/>
      <c r="W798" s="395"/>
      <c r="X798" s="395"/>
      <c r="Y798" s="395"/>
      <c r="AA798" s="102"/>
      <c r="BA798" s="553"/>
    </row>
    <row r="799" spans="2:53" ht="18" customHeight="1" x14ac:dyDescent="0.35">
      <c r="B799" s="80"/>
      <c r="C799" s="119"/>
      <c r="D799" s="119"/>
      <c r="E799" s="202"/>
      <c r="F799" s="119"/>
      <c r="G799" s="120"/>
      <c r="H799" s="41"/>
      <c r="I799" s="41"/>
      <c r="J799" s="138"/>
      <c r="K799" s="291">
        <f t="shared" si="88"/>
        <v>0</v>
      </c>
      <c r="L799" s="327">
        <v>0</v>
      </c>
      <c r="M799" s="292">
        <f t="shared" si="87"/>
        <v>0</v>
      </c>
      <c r="N799" s="370"/>
      <c r="O799" s="150"/>
      <c r="P799" s="240"/>
      <c r="Q799" s="568"/>
      <c r="R799" s="556">
        <f t="shared" si="89"/>
        <v>0</v>
      </c>
      <c r="S799" s="556">
        <f t="shared" si="90"/>
        <v>0</v>
      </c>
      <c r="T799" s="556">
        <f t="shared" si="91"/>
        <v>0</v>
      </c>
      <c r="U799" s="556">
        <f t="shared" si="92"/>
        <v>0</v>
      </c>
      <c r="V799" s="395"/>
      <c r="W799" s="395"/>
      <c r="X799" s="395"/>
      <c r="Y799" s="395"/>
      <c r="AA799" s="102"/>
      <c r="BA799" s="553"/>
    </row>
    <row r="800" spans="2:53" ht="18" customHeight="1" x14ac:dyDescent="0.35">
      <c r="B800" s="80"/>
      <c r="C800" s="119"/>
      <c r="D800" s="119"/>
      <c r="E800" s="202"/>
      <c r="F800" s="119"/>
      <c r="G800" s="120"/>
      <c r="H800" s="41"/>
      <c r="I800" s="41"/>
      <c r="J800" s="138"/>
      <c r="K800" s="291">
        <f t="shared" si="88"/>
        <v>0</v>
      </c>
      <c r="L800" s="327">
        <v>0</v>
      </c>
      <c r="M800" s="292">
        <f t="shared" si="87"/>
        <v>0</v>
      </c>
      <c r="N800" s="370"/>
      <c r="O800" s="150"/>
      <c r="P800" s="240"/>
      <c r="Q800" s="568"/>
      <c r="R800" s="556">
        <f t="shared" si="89"/>
        <v>0</v>
      </c>
      <c r="S800" s="556">
        <f t="shared" si="90"/>
        <v>0</v>
      </c>
      <c r="T800" s="556">
        <f t="shared" si="91"/>
        <v>0</v>
      </c>
      <c r="U800" s="556">
        <f t="shared" si="92"/>
        <v>0</v>
      </c>
      <c r="V800" s="395"/>
      <c r="W800" s="395"/>
      <c r="X800" s="395"/>
      <c r="Y800" s="395"/>
      <c r="AA800" s="102"/>
      <c r="BA800" s="553"/>
    </row>
    <row r="801" spans="2:53" ht="18" customHeight="1" x14ac:dyDescent="0.35">
      <c r="B801" s="80"/>
      <c r="C801" s="119"/>
      <c r="D801" s="119"/>
      <c r="E801" s="202"/>
      <c r="F801" s="119"/>
      <c r="G801" s="120"/>
      <c r="H801" s="41"/>
      <c r="I801" s="41"/>
      <c r="J801" s="138"/>
      <c r="K801" s="291">
        <f t="shared" si="88"/>
        <v>0</v>
      </c>
      <c r="L801" s="327">
        <v>0</v>
      </c>
      <c r="M801" s="292">
        <f t="shared" si="87"/>
        <v>0</v>
      </c>
      <c r="N801" s="370"/>
      <c r="O801" s="150"/>
      <c r="P801" s="240"/>
      <c r="Q801" s="568"/>
      <c r="R801" s="556">
        <f t="shared" si="89"/>
        <v>0</v>
      </c>
      <c r="S801" s="556">
        <f t="shared" si="90"/>
        <v>0</v>
      </c>
      <c r="T801" s="556">
        <f t="shared" si="91"/>
        <v>0</v>
      </c>
      <c r="U801" s="556">
        <f t="shared" si="92"/>
        <v>0</v>
      </c>
      <c r="V801" s="395"/>
      <c r="W801" s="395"/>
      <c r="X801" s="395"/>
      <c r="Y801" s="395"/>
      <c r="AA801" s="102"/>
      <c r="BA801" s="553"/>
    </row>
    <row r="802" spans="2:53" ht="18" customHeight="1" x14ac:dyDescent="0.35">
      <c r="B802" s="80"/>
      <c r="C802" s="119"/>
      <c r="D802" s="119"/>
      <c r="E802" s="202"/>
      <c r="F802" s="119"/>
      <c r="G802" s="120"/>
      <c r="H802" s="41"/>
      <c r="I802" s="41"/>
      <c r="J802" s="138"/>
      <c r="K802" s="291">
        <f t="shared" si="88"/>
        <v>0</v>
      </c>
      <c r="L802" s="327">
        <v>0</v>
      </c>
      <c r="M802" s="292">
        <f t="shared" si="87"/>
        <v>0</v>
      </c>
      <c r="N802" s="370"/>
      <c r="O802" s="150"/>
      <c r="P802" s="240"/>
      <c r="Q802" s="568"/>
      <c r="R802" s="556">
        <f t="shared" si="89"/>
        <v>0</v>
      </c>
      <c r="S802" s="556">
        <f t="shared" si="90"/>
        <v>0</v>
      </c>
      <c r="T802" s="556">
        <f t="shared" si="91"/>
        <v>0</v>
      </c>
      <c r="U802" s="556">
        <f t="shared" si="92"/>
        <v>0</v>
      </c>
      <c r="V802" s="395"/>
      <c r="W802" s="395"/>
      <c r="X802" s="395"/>
      <c r="Y802" s="395"/>
      <c r="AA802" s="102"/>
      <c r="BA802" s="553"/>
    </row>
    <row r="803" spans="2:53" ht="18" customHeight="1" x14ac:dyDescent="0.35">
      <c r="B803" s="80"/>
      <c r="C803" s="119"/>
      <c r="D803" s="119"/>
      <c r="E803" s="202"/>
      <c r="F803" s="119"/>
      <c r="G803" s="120"/>
      <c r="H803" s="41"/>
      <c r="I803" s="41"/>
      <c r="J803" s="138"/>
      <c r="K803" s="291">
        <f t="shared" si="88"/>
        <v>0</v>
      </c>
      <c r="L803" s="327">
        <v>0</v>
      </c>
      <c r="M803" s="292">
        <f t="shared" si="87"/>
        <v>0</v>
      </c>
      <c r="N803" s="370"/>
      <c r="O803" s="150"/>
      <c r="P803" s="240"/>
      <c r="Q803" s="568"/>
      <c r="R803" s="556">
        <f t="shared" si="89"/>
        <v>0</v>
      </c>
      <c r="S803" s="556">
        <f t="shared" si="90"/>
        <v>0</v>
      </c>
      <c r="T803" s="556">
        <f t="shared" si="91"/>
        <v>0</v>
      </c>
      <c r="U803" s="556">
        <f t="shared" si="92"/>
        <v>0</v>
      </c>
      <c r="V803" s="395"/>
      <c r="W803" s="395"/>
      <c r="X803" s="395"/>
      <c r="Y803" s="395"/>
      <c r="AA803" s="102"/>
      <c r="BA803" s="553"/>
    </row>
    <row r="804" spans="2:53" ht="18" customHeight="1" x14ac:dyDescent="0.35">
      <c r="B804" s="80"/>
      <c r="C804" s="119"/>
      <c r="D804" s="119"/>
      <c r="E804" s="202"/>
      <c r="F804" s="119"/>
      <c r="G804" s="120"/>
      <c r="H804" s="41"/>
      <c r="I804" s="41"/>
      <c r="J804" s="138"/>
      <c r="K804" s="291">
        <f t="shared" si="88"/>
        <v>0</v>
      </c>
      <c r="L804" s="327">
        <v>0</v>
      </c>
      <c r="M804" s="292">
        <f t="shared" si="87"/>
        <v>0</v>
      </c>
      <c r="N804" s="370"/>
      <c r="O804" s="150"/>
      <c r="P804" s="240"/>
      <c r="Q804" s="568"/>
      <c r="R804" s="556">
        <f t="shared" si="89"/>
        <v>0</v>
      </c>
      <c r="S804" s="556">
        <f t="shared" si="90"/>
        <v>0</v>
      </c>
      <c r="T804" s="556">
        <f t="shared" si="91"/>
        <v>0</v>
      </c>
      <c r="U804" s="556">
        <f t="shared" si="92"/>
        <v>0</v>
      </c>
      <c r="V804" s="395"/>
      <c r="W804" s="395"/>
      <c r="X804" s="395"/>
      <c r="Y804" s="395"/>
      <c r="AA804" s="102"/>
      <c r="BA804" s="553"/>
    </row>
    <row r="805" spans="2:53" ht="18" customHeight="1" x14ac:dyDescent="0.35">
      <c r="B805" s="80"/>
      <c r="C805" s="119"/>
      <c r="D805" s="119"/>
      <c r="E805" s="202"/>
      <c r="F805" s="119"/>
      <c r="G805" s="120"/>
      <c r="H805" s="41"/>
      <c r="I805" s="41"/>
      <c r="J805" s="138"/>
      <c r="K805" s="291">
        <f t="shared" si="88"/>
        <v>0</v>
      </c>
      <c r="L805" s="327">
        <v>0</v>
      </c>
      <c r="M805" s="292">
        <f t="shared" si="87"/>
        <v>0</v>
      </c>
      <c r="N805" s="370"/>
      <c r="O805" s="150"/>
      <c r="P805" s="240"/>
      <c r="Q805" s="568"/>
      <c r="R805" s="556">
        <f t="shared" si="89"/>
        <v>0</v>
      </c>
      <c r="S805" s="556">
        <f t="shared" si="90"/>
        <v>0</v>
      </c>
      <c r="T805" s="556">
        <f t="shared" si="91"/>
        <v>0</v>
      </c>
      <c r="U805" s="556">
        <f t="shared" si="92"/>
        <v>0</v>
      </c>
      <c r="V805" s="395"/>
      <c r="W805" s="395"/>
      <c r="X805" s="395"/>
      <c r="Y805" s="395"/>
      <c r="AA805" s="102"/>
      <c r="BA805" s="553"/>
    </row>
    <row r="806" spans="2:53" ht="18" customHeight="1" x14ac:dyDescent="0.35">
      <c r="B806" s="80"/>
      <c r="C806" s="119"/>
      <c r="D806" s="119"/>
      <c r="E806" s="202"/>
      <c r="F806" s="119"/>
      <c r="G806" s="120"/>
      <c r="H806" s="41"/>
      <c r="I806" s="41"/>
      <c r="J806" s="138"/>
      <c r="K806" s="291">
        <f t="shared" si="88"/>
        <v>0</v>
      </c>
      <c r="L806" s="327">
        <v>0</v>
      </c>
      <c r="M806" s="292">
        <f t="shared" si="87"/>
        <v>0</v>
      </c>
      <c r="N806" s="370"/>
      <c r="O806" s="150"/>
      <c r="P806" s="240"/>
      <c r="Q806" s="568"/>
      <c r="R806" s="556">
        <f t="shared" si="89"/>
        <v>0</v>
      </c>
      <c r="S806" s="556">
        <f t="shared" si="90"/>
        <v>0</v>
      </c>
      <c r="T806" s="556">
        <f t="shared" si="91"/>
        <v>0</v>
      </c>
      <c r="U806" s="556">
        <f t="shared" si="92"/>
        <v>0</v>
      </c>
      <c r="V806" s="395"/>
      <c r="W806" s="395"/>
      <c r="X806" s="395"/>
      <c r="Y806" s="395"/>
      <c r="AA806" s="102"/>
      <c r="BA806" s="553"/>
    </row>
    <row r="807" spans="2:53" ht="18" customHeight="1" x14ac:dyDescent="0.35">
      <c r="B807" s="80"/>
      <c r="C807" s="119"/>
      <c r="D807" s="119"/>
      <c r="E807" s="202"/>
      <c r="F807" s="119"/>
      <c r="G807" s="120"/>
      <c r="H807" s="41"/>
      <c r="I807" s="41"/>
      <c r="J807" s="138"/>
      <c r="K807" s="291">
        <f t="shared" si="88"/>
        <v>0</v>
      </c>
      <c r="L807" s="327">
        <v>0</v>
      </c>
      <c r="M807" s="292">
        <f t="shared" si="87"/>
        <v>0</v>
      </c>
      <c r="N807" s="370"/>
      <c r="O807" s="150"/>
      <c r="P807" s="240"/>
      <c r="Q807" s="568"/>
      <c r="R807" s="556">
        <f t="shared" si="89"/>
        <v>0</v>
      </c>
      <c r="S807" s="556">
        <f t="shared" si="90"/>
        <v>0</v>
      </c>
      <c r="T807" s="556">
        <f t="shared" si="91"/>
        <v>0</v>
      </c>
      <c r="U807" s="556">
        <f t="shared" si="92"/>
        <v>0</v>
      </c>
      <c r="V807" s="395"/>
      <c r="W807" s="395"/>
      <c r="X807" s="395"/>
      <c r="Y807" s="395"/>
      <c r="AA807" s="102"/>
      <c r="BA807" s="553"/>
    </row>
    <row r="808" spans="2:53" ht="18" customHeight="1" x14ac:dyDescent="0.35">
      <c r="B808" s="80"/>
      <c r="C808" s="119"/>
      <c r="D808" s="119"/>
      <c r="E808" s="202"/>
      <c r="F808" s="119"/>
      <c r="G808" s="120"/>
      <c r="H808" s="41"/>
      <c r="I808" s="41"/>
      <c r="J808" s="138"/>
      <c r="K808" s="291">
        <f t="shared" si="88"/>
        <v>0</v>
      </c>
      <c r="L808" s="327">
        <v>0</v>
      </c>
      <c r="M808" s="292">
        <f t="shared" si="87"/>
        <v>0</v>
      </c>
      <c r="N808" s="370"/>
      <c r="O808" s="150"/>
      <c r="P808" s="240"/>
      <c r="Q808" s="568"/>
      <c r="R808" s="556">
        <f t="shared" si="89"/>
        <v>0</v>
      </c>
      <c r="S808" s="556">
        <f t="shared" si="90"/>
        <v>0</v>
      </c>
      <c r="T808" s="556">
        <f t="shared" si="91"/>
        <v>0</v>
      </c>
      <c r="U808" s="556">
        <f t="shared" si="92"/>
        <v>0</v>
      </c>
      <c r="V808" s="395"/>
      <c r="W808" s="395"/>
      <c r="X808" s="395"/>
      <c r="Y808" s="395"/>
      <c r="AA808" s="102"/>
      <c r="BA808" s="553"/>
    </row>
    <row r="809" spans="2:53" ht="18" customHeight="1" x14ac:dyDescent="0.35">
      <c r="B809" s="80"/>
      <c r="C809" s="119"/>
      <c r="D809" s="119"/>
      <c r="E809" s="202"/>
      <c r="F809" s="119"/>
      <c r="G809" s="120"/>
      <c r="H809" s="41"/>
      <c r="I809" s="41"/>
      <c r="J809" s="138"/>
      <c r="K809" s="291">
        <f t="shared" si="88"/>
        <v>0</v>
      </c>
      <c r="L809" s="327">
        <v>0</v>
      </c>
      <c r="M809" s="292">
        <f t="shared" si="87"/>
        <v>0</v>
      </c>
      <c r="N809" s="370"/>
      <c r="O809" s="150"/>
      <c r="P809" s="240"/>
      <c r="Q809" s="568"/>
      <c r="R809" s="556">
        <f t="shared" si="89"/>
        <v>0</v>
      </c>
      <c r="S809" s="556">
        <f t="shared" si="90"/>
        <v>0</v>
      </c>
      <c r="T809" s="556">
        <f t="shared" si="91"/>
        <v>0</v>
      </c>
      <c r="U809" s="556">
        <f t="shared" si="92"/>
        <v>0</v>
      </c>
      <c r="V809" s="395"/>
      <c r="W809" s="395"/>
      <c r="X809" s="395"/>
      <c r="Y809" s="395"/>
      <c r="AA809" s="102"/>
      <c r="BA809" s="553"/>
    </row>
    <row r="810" spans="2:53" ht="18" customHeight="1" x14ac:dyDescent="0.35">
      <c r="B810" s="80"/>
      <c r="C810" s="119"/>
      <c r="D810" s="119"/>
      <c r="E810" s="202"/>
      <c r="F810" s="119"/>
      <c r="G810" s="120"/>
      <c r="H810" s="41"/>
      <c r="I810" s="41"/>
      <c r="J810" s="138"/>
      <c r="K810" s="291">
        <f t="shared" si="88"/>
        <v>0</v>
      </c>
      <c r="L810" s="327">
        <v>0</v>
      </c>
      <c r="M810" s="292">
        <f t="shared" si="87"/>
        <v>0</v>
      </c>
      <c r="N810" s="370"/>
      <c r="O810" s="150"/>
      <c r="P810" s="240"/>
      <c r="Q810" s="568"/>
      <c r="R810" s="556">
        <f t="shared" si="89"/>
        <v>0</v>
      </c>
      <c r="S810" s="556">
        <f t="shared" si="90"/>
        <v>0</v>
      </c>
      <c r="T810" s="556">
        <f t="shared" si="91"/>
        <v>0</v>
      </c>
      <c r="U810" s="556">
        <f t="shared" si="92"/>
        <v>0</v>
      </c>
      <c r="V810" s="395"/>
      <c r="W810" s="395"/>
      <c r="X810" s="395"/>
      <c r="Y810" s="395"/>
      <c r="AA810" s="102"/>
      <c r="BA810" s="553"/>
    </row>
    <row r="811" spans="2:53" ht="18" customHeight="1" x14ac:dyDescent="0.35">
      <c r="B811" s="80"/>
      <c r="C811" s="119"/>
      <c r="D811" s="119"/>
      <c r="E811" s="202"/>
      <c r="F811" s="119"/>
      <c r="G811" s="120"/>
      <c r="H811" s="41"/>
      <c r="I811" s="41"/>
      <c r="J811" s="138"/>
      <c r="K811" s="291">
        <f t="shared" si="88"/>
        <v>0</v>
      </c>
      <c r="L811" s="327">
        <v>0</v>
      </c>
      <c r="M811" s="292">
        <f t="shared" si="87"/>
        <v>0</v>
      </c>
      <c r="N811" s="370"/>
      <c r="O811" s="150"/>
      <c r="P811" s="240"/>
      <c r="Q811" s="568"/>
      <c r="R811" s="556">
        <f t="shared" si="89"/>
        <v>0</v>
      </c>
      <c r="S811" s="556">
        <f t="shared" si="90"/>
        <v>0</v>
      </c>
      <c r="T811" s="556">
        <f t="shared" si="91"/>
        <v>0</v>
      </c>
      <c r="U811" s="556">
        <f t="shared" si="92"/>
        <v>0</v>
      </c>
      <c r="V811" s="395"/>
      <c r="W811" s="395"/>
      <c r="X811" s="395"/>
      <c r="Y811" s="395"/>
      <c r="AA811" s="102"/>
      <c r="BA811" s="553"/>
    </row>
    <row r="812" spans="2:53" ht="18" customHeight="1" x14ac:dyDescent="0.35">
      <c r="B812" s="80"/>
      <c r="C812" s="119"/>
      <c r="D812" s="119"/>
      <c r="E812" s="202"/>
      <c r="F812" s="119"/>
      <c r="G812" s="120"/>
      <c r="H812" s="41"/>
      <c r="I812" s="41"/>
      <c r="J812" s="138"/>
      <c r="K812" s="291">
        <f t="shared" si="88"/>
        <v>0</v>
      </c>
      <c r="L812" s="327">
        <v>0</v>
      </c>
      <c r="M812" s="292">
        <f t="shared" si="87"/>
        <v>0</v>
      </c>
      <c r="N812" s="370"/>
      <c r="O812" s="150"/>
      <c r="P812" s="240"/>
      <c r="Q812" s="568"/>
      <c r="R812" s="556">
        <f t="shared" si="89"/>
        <v>0</v>
      </c>
      <c r="S812" s="556">
        <f t="shared" si="90"/>
        <v>0</v>
      </c>
      <c r="T812" s="556">
        <f t="shared" si="91"/>
        <v>0</v>
      </c>
      <c r="U812" s="556">
        <f t="shared" si="92"/>
        <v>0</v>
      </c>
      <c r="V812" s="395"/>
      <c r="W812" s="395"/>
      <c r="X812" s="395"/>
      <c r="Y812" s="395"/>
      <c r="AA812" s="102"/>
      <c r="BA812" s="553"/>
    </row>
    <row r="813" spans="2:53" ht="18" customHeight="1" x14ac:dyDescent="0.35">
      <c r="B813" s="80"/>
      <c r="C813" s="119"/>
      <c r="D813" s="119"/>
      <c r="E813" s="202"/>
      <c r="F813" s="119"/>
      <c r="G813" s="120"/>
      <c r="H813" s="41"/>
      <c r="I813" s="41"/>
      <c r="J813" s="138"/>
      <c r="K813" s="291">
        <f t="shared" si="88"/>
        <v>0</v>
      </c>
      <c r="L813" s="327">
        <v>0</v>
      </c>
      <c r="M813" s="292">
        <f t="shared" si="87"/>
        <v>0</v>
      </c>
      <c r="N813" s="370"/>
      <c r="O813" s="150"/>
      <c r="P813" s="240"/>
      <c r="Q813" s="568"/>
      <c r="R813" s="556">
        <f t="shared" si="89"/>
        <v>0</v>
      </c>
      <c r="S813" s="556">
        <f t="shared" si="90"/>
        <v>0</v>
      </c>
      <c r="T813" s="556">
        <f t="shared" si="91"/>
        <v>0</v>
      </c>
      <c r="U813" s="556">
        <f t="shared" si="92"/>
        <v>0</v>
      </c>
      <c r="V813" s="395"/>
      <c r="W813" s="395"/>
      <c r="X813" s="395"/>
      <c r="Y813" s="395"/>
      <c r="AA813" s="102"/>
      <c r="BA813" s="553"/>
    </row>
    <row r="814" spans="2:53" ht="18" customHeight="1" x14ac:dyDescent="0.35">
      <c r="B814" s="80"/>
      <c r="C814" s="119"/>
      <c r="D814" s="119"/>
      <c r="E814" s="202"/>
      <c r="F814" s="119"/>
      <c r="G814" s="120"/>
      <c r="H814" s="41"/>
      <c r="I814" s="41"/>
      <c r="J814" s="138"/>
      <c r="K814" s="291">
        <f t="shared" si="88"/>
        <v>0</v>
      </c>
      <c r="L814" s="327">
        <v>0</v>
      </c>
      <c r="M814" s="292">
        <f t="shared" si="87"/>
        <v>0</v>
      </c>
      <c r="N814" s="370"/>
      <c r="O814" s="150"/>
      <c r="P814" s="240"/>
      <c r="Q814" s="568"/>
      <c r="R814" s="556">
        <f t="shared" si="89"/>
        <v>0</v>
      </c>
      <c r="S814" s="556">
        <f t="shared" si="90"/>
        <v>0</v>
      </c>
      <c r="T814" s="556">
        <f t="shared" si="91"/>
        <v>0</v>
      </c>
      <c r="U814" s="556">
        <f t="shared" si="92"/>
        <v>0</v>
      </c>
      <c r="V814" s="395"/>
      <c r="W814" s="395"/>
      <c r="X814" s="395"/>
      <c r="Y814" s="395"/>
      <c r="AA814" s="102"/>
      <c r="BA814" s="553"/>
    </row>
    <row r="815" spans="2:53" ht="18" customHeight="1" x14ac:dyDescent="0.35">
      <c r="B815" s="80"/>
      <c r="C815" s="119"/>
      <c r="D815" s="119"/>
      <c r="E815" s="202"/>
      <c r="F815" s="119"/>
      <c r="G815" s="120"/>
      <c r="H815" s="41"/>
      <c r="I815" s="41"/>
      <c r="J815" s="138"/>
      <c r="K815" s="291">
        <f t="shared" si="88"/>
        <v>0</v>
      </c>
      <c r="L815" s="327">
        <v>0</v>
      </c>
      <c r="M815" s="292">
        <f t="shared" si="87"/>
        <v>0</v>
      </c>
      <c r="N815" s="370"/>
      <c r="O815" s="150"/>
      <c r="P815" s="240"/>
      <c r="Q815" s="568"/>
      <c r="R815" s="556">
        <f t="shared" si="89"/>
        <v>0</v>
      </c>
      <c r="S815" s="556">
        <f t="shared" si="90"/>
        <v>0</v>
      </c>
      <c r="T815" s="556">
        <f t="shared" si="91"/>
        <v>0</v>
      </c>
      <c r="U815" s="556">
        <f t="shared" si="92"/>
        <v>0</v>
      </c>
      <c r="V815" s="395"/>
      <c r="W815" s="395"/>
      <c r="X815" s="395"/>
      <c r="Y815" s="395"/>
      <c r="AA815" s="102"/>
      <c r="BA815" s="553"/>
    </row>
    <row r="816" spans="2:53" ht="18" customHeight="1" x14ac:dyDescent="0.35">
      <c r="B816" s="80"/>
      <c r="C816" s="119"/>
      <c r="D816" s="119"/>
      <c r="E816" s="202"/>
      <c r="F816" s="119"/>
      <c r="G816" s="120"/>
      <c r="H816" s="41"/>
      <c r="I816" s="41"/>
      <c r="J816" s="138"/>
      <c r="K816" s="291">
        <f t="shared" si="88"/>
        <v>0</v>
      </c>
      <c r="L816" s="327">
        <v>0</v>
      </c>
      <c r="M816" s="292">
        <f t="shared" si="87"/>
        <v>0</v>
      </c>
      <c r="N816" s="370"/>
      <c r="O816" s="150"/>
      <c r="P816" s="240"/>
      <c r="Q816" s="568"/>
      <c r="R816" s="556">
        <f t="shared" si="89"/>
        <v>0</v>
      </c>
      <c r="S816" s="556">
        <f t="shared" si="90"/>
        <v>0</v>
      </c>
      <c r="T816" s="556">
        <f t="shared" si="91"/>
        <v>0</v>
      </c>
      <c r="U816" s="556">
        <f t="shared" si="92"/>
        <v>0</v>
      </c>
      <c r="V816" s="395"/>
      <c r="W816" s="395"/>
      <c r="X816" s="395"/>
      <c r="Y816" s="395"/>
      <c r="AA816" s="102"/>
      <c r="BA816" s="553"/>
    </row>
    <row r="817" spans="2:53" ht="18" customHeight="1" x14ac:dyDescent="0.35">
      <c r="B817" s="80"/>
      <c r="C817" s="119"/>
      <c r="D817" s="119"/>
      <c r="E817" s="202"/>
      <c r="F817" s="119"/>
      <c r="G817" s="120"/>
      <c r="H817" s="41"/>
      <c r="I817" s="41"/>
      <c r="J817" s="138"/>
      <c r="K817" s="291">
        <f t="shared" si="88"/>
        <v>0</v>
      </c>
      <c r="L817" s="327">
        <v>0</v>
      </c>
      <c r="M817" s="292">
        <f t="shared" si="87"/>
        <v>0</v>
      </c>
      <c r="N817" s="370"/>
      <c r="O817" s="150"/>
      <c r="P817" s="240"/>
      <c r="Q817" s="568"/>
      <c r="R817" s="556">
        <f t="shared" si="89"/>
        <v>0</v>
      </c>
      <c r="S817" s="556">
        <f t="shared" si="90"/>
        <v>0</v>
      </c>
      <c r="T817" s="556">
        <f t="shared" si="91"/>
        <v>0</v>
      </c>
      <c r="U817" s="556">
        <f t="shared" si="92"/>
        <v>0</v>
      </c>
      <c r="V817" s="395"/>
      <c r="W817" s="395"/>
      <c r="X817" s="395"/>
      <c r="Y817" s="395"/>
      <c r="AA817" s="102"/>
      <c r="BA817" s="553"/>
    </row>
    <row r="818" spans="2:53" ht="18" customHeight="1" x14ac:dyDescent="0.35">
      <c r="B818" s="80"/>
      <c r="C818" s="119"/>
      <c r="D818" s="119"/>
      <c r="E818" s="202"/>
      <c r="F818" s="119"/>
      <c r="G818" s="120"/>
      <c r="H818" s="41"/>
      <c r="I818" s="41"/>
      <c r="J818" s="138"/>
      <c r="K818" s="291">
        <f t="shared" si="88"/>
        <v>0</v>
      </c>
      <c r="L818" s="327">
        <v>0</v>
      </c>
      <c r="M818" s="292">
        <f t="shared" ref="M818:M881" si="93">IF(O818="X",0,L818*$M$8)</f>
        <v>0</v>
      </c>
      <c r="N818" s="370"/>
      <c r="O818" s="150"/>
      <c r="P818" s="240"/>
      <c r="Q818" s="568"/>
      <c r="R818" s="556">
        <f t="shared" si="89"/>
        <v>0</v>
      </c>
      <c r="S818" s="556">
        <f t="shared" si="90"/>
        <v>0</v>
      </c>
      <c r="T818" s="556">
        <f t="shared" si="91"/>
        <v>0</v>
      </c>
      <c r="U818" s="556">
        <f t="shared" si="92"/>
        <v>0</v>
      </c>
      <c r="V818" s="395"/>
      <c r="W818" s="395"/>
      <c r="X818" s="395"/>
      <c r="Y818" s="395"/>
      <c r="AA818" s="102"/>
      <c r="BA818" s="553"/>
    </row>
    <row r="819" spans="2:53" ht="18" customHeight="1" x14ac:dyDescent="0.35">
      <c r="B819" s="80"/>
      <c r="C819" s="119"/>
      <c r="D819" s="119"/>
      <c r="E819" s="202"/>
      <c r="F819" s="119"/>
      <c r="G819" s="120"/>
      <c r="H819" s="41"/>
      <c r="I819" s="41"/>
      <c r="J819" s="138"/>
      <c r="K819" s="291">
        <f t="shared" ref="K819:K882" si="94">J819*$M$8</f>
        <v>0</v>
      </c>
      <c r="L819" s="327">
        <v>0</v>
      </c>
      <c r="M819" s="292">
        <f t="shared" si="93"/>
        <v>0</v>
      </c>
      <c r="N819" s="370"/>
      <c r="O819" s="150"/>
      <c r="P819" s="240"/>
      <c r="Q819" s="568"/>
      <c r="R819" s="556">
        <f t="shared" ref="R819:R882" si="95">K819*$H$35</f>
        <v>0</v>
      </c>
      <c r="S819" s="556">
        <f t="shared" ref="S819:S882" si="96">M819*$H$44</f>
        <v>0</v>
      </c>
      <c r="T819" s="556">
        <f t="shared" ref="T819:T882" si="97">R819-K819</f>
        <v>0</v>
      </c>
      <c r="U819" s="556">
        <f t="shared" ref="U819:U882" si="98">S819-M819</f>
        <v>0</v>
      </c>
      <c r="V819" s="395"/>
      <c r="W819" s="395"/>
      <c r="X819" s="395"/>
      <c r="Y819" s="395"/>
      <c r="AA819" s="102"/>
      <c r="BA819" s="553"/>
    </row>
    <row r="820" spans="2:53" ht="18" customHeight="1" x14ac:dyDescent="0.35">
      <c r="B820" s="80"/>
      <c r="C820" s="119"/>
      <c r="D820" s="119"/>
      <c r="E820" s="202"/>
      <c r="F820" s="119"/>
      <c r="G820" s="120"/>
      <c r="H820" s="41"/>
      <c r="I820" s="41"/>
      <c r="J820" s="138"/>
      <c r="K820" s="291">
        <f t="shared" si="94"/>
        <v>0</v>
      </c>
      <c r="L820" s="327">
        <v>0</v>
      </c>
      <c r="M820" s="292">
        <f t="shared" si="93"/>
        <v>0</v>
      </c>
      <c r="N820" s="370"/>
      <c r="O820" s="150"/>
      <c r="P820" s="240"/>
      <c r="Q820" s="568"/>
      <c r="R820" s="556">
        <f t="shared" si="95"/>
        <v>0</v>
      </c>
      <c r="S820" s="556">
        <f t="shared" si="96"/>
        <v>0</v>
      </c>
      <c r="T820" s="556">
        <f t="shared" si="97"/>
        <v>0</v>
      </c>
      <c r="U820" s="556">
        <f t="shared" si="98"/>
        <v>0</v>
      </c>
      <c r="V820" s="395"/>
      <c r="W820" s="395"/>
      <c r="X820" s="395"/>
      <c r="Y820" s="395"/>
      <c r="AA820" s="102"/>
      <c r="BA820" s="553"/>
    </row>
    <row r="821" spans="2:53" ht="18" customHeight="1" x14ac:dyDescent="0.35">
      <c r="B821" s="80"/>
      <c r="C821" s="119"/>
      <c r="D821" s="119"/>
      <c r="E821" s="202"/>
      <c r="F821" s="119"/>
      <c r="G821" s="120"/>
      <c r="H821" s="41"/>
      <c r="I821" s="41"/>
      <c r="J821" s="138"/>
      <c r="K821" s="291">
        <f t="shared" si="94"/>
        <v>0</v>
      </c>
      <c r="L821" s="327">
        <v>0</v>
      </c>
      <c r="M821" s="292">
        <f t="shared" si="93"/>
        <v>0</v>
      </c>
      <c r="N821" s="370"/>
      <c r="O821" s="150"/>
      <c r="P821" s="240"/>
      <c r="Q821" s="568"/>
      <c r="R821" s="556">
        <f t="shared" si="95"/>
        <v>0</v>
      </c>
      <c r="S821" s="556">
        <f t="shared" si="96"/>
        <v>0</v>
      </c>
      <c r="T821" s="556">
        <f t="shared" si="97"/>
        <v>0</v>
      </c>
      <c r="U821" s="556">
        <f t="shared" si="98"/>
        <v>0</v>
      </c>
      <c r="V821" s="395"/>
      <c r="W821" s="395"/>
      <c r="X821" s="395"/>
      <c r="Y821" s="395"/>
      <c r="AA821" s="102"/>
      <c r="BA821" s="553"/>
    </row>
    <row r="822" spans="2:53" ht="18" customHeight="1" x14ac:dyDescent="0.35">
      <c r="B822" s="80"/>
      <c r="C822" s="119"/>
      <c r="D822" s="119"/>
      <c r="E822" s="202"/>
      <c r="F822" s="119"/>
      <c r="G822" s="120"/>
      <c r="H822" s="41"/>
      <c r="I822" s="41"/>
      <c r="J822" s="138"/>
      <c r="K822" s="291">
        <f t="shared" si="94"/>
        <v>0</v>
      </c>
      <c r="L822" s="327">
        <v>0</v>
      </c>
      <c r="M822" s="292">
        <f t="shared" si="93"/>
        <v>0</v>
      </c>
      <c r="N822" s="370"/>
      <c r="O822" s="150"/>
      <c r="P822" s="240"/>
      <c r="Q822" s="568"/>
      <c r="R822" s="556">
        <f t="shared" si="95"/>
        <v>0</v>
      </c>
      <c r="S822" s="556">
        <f t="shared" si="96"/>
        <v>0</v>
      </c>
      <c r="T822" s="556">
        <f t="shared" si="97"/>
        <v>0</v>
      </c>
      <c r="U822" s="556">
        <f t="shared" si="98"/>
        <v>0</v>
      </c>
      <c r="V822" s="395"/>
      <c r="W822" s="395"/>
      <c r="X822" s="395"/>
      <c r="Y822" s="395"/>
      <c r="AA822" s="102"/>
      <c r="BA822" s="553"/>
    </row>
    <row r="823" spans="2:53" ht="18" customHeight="1" x14ac:dyDescent="0.35">
      <c r="B823" s="80"/>
      <c r="C823" s="119"/>
      <c r="D823" s="119"/>
      <c r="E823" s="202"/>
      <c r="F823" s="119"/>
      <c r="G823" s="120"/>
      <c r="H823" s="41"/>
      <c r="I823" s="41"/>
      <c r="J823" s="138"/>
      <c r="K823" s="291">
        <f t="shared" si="94"/>
        <v>0</v>
      </c>
      <c r="L823" s="327">
        <v>0</v>
      </c>
      <c r="M823" s="292">
        <f t="shared" si="93"/>
        <v>0</v>
      </c>
      <c r="N823" s="370"/>
      <c r="O823" s="150"/>
      <c r="P823" s="240"/>
      <c r="Q823" s="568"/>
      <c r="R823" s="556">
        <f t="shared" si="95"/>
        <v>0</v>
      </c>
      <c r="S823" s="556">
        <f t="shared" si="96"/>
        <v>0</v>
      </c>
      <c r="T823" s="556">
        <f t="shared" si="97"/>
        <v>0</v>
      </c>
      <c r="U823" s="556">
        <f t="shared" si="98"/>
        <v>0</v>
      </c>
      <c r="V823" s="395"/>
      <c r="W823" s="395"/>
      <c r="X823" s="395"/>
      <c r="Y823" s="395"/>
      <c r="AA823" s="102"/>
      <c r="BA823" s="553"/>
    </row>
    <row r="824" spans="2:53" ht="18" customHeight="1" x14ac:dyDescent="0.35">
      <c r="B824" s="80"/>
      <c r="C824" s="119"/>
      <c r="D824" s="119"/>
      <c r="E824" s="202"/>
      <c r="F824" s="119"/>
      <c r="G824" s="120"/>
      <c r="H824" s="41"/>
      <c r="I824" s="41"/>
      <c r="J824" s="138"/>
      <c r="K824" s="291">
        <f t="shared" si="94"/>
        <v>0</v>
      </c>
      <c r="L824" s="327">
        <v>0</v>
      </c>
      <c r="M824" s="292">
        <f t="shared" si="93"/>
        <v>0</v>
      </c>
      <c r="N824" s="370"/>
      <c r="O824" s="150"/>
      <c r="P824" s="240"/>
      <c r="Q824" s="568"/>
      <c r="R824" s="556">
        <f t="shared" si="95"/>
        <v>0</v>
      </c>
      <c r="S824" s="556">
        <f t="shared" si="96"/>
        <v>0</v>
      </c>
      <c r="T824" s="556">
        <f t="shared" si="97"/>
        <v>0</v>
      </c>
      <c r="U824" s="556">
        <f t="shared" si="98"/>
        <v>0</v>
      </c>
      <c r="V824" s="395"/>
      <c r="W824" s="395"/>
      <c r="X824" s="395"/>
      <c r="Y824" s="395"/>
      <c r="AA824" s="102"/>
      <c r="BA824" s="553"/>
    </row>
    <row r="825" spans="2:53" ht="18" customHeight="1" x14ac:dyDescent="0.35">
      <c r="B825" s="80"/>
      <c r="C825" s="119"/>
      <c r="D825" s="119"/>
      <c r="E825" s="202"/>
      <c r="F825" s="119"/>
      <c r="G825" s="120"/>
      <c r="H825" s="41"/>
      <c r="I825" s="41"/>
      <c r="J825" s="138"/>
      <c r="K825" s="291">
        <f t="shared" si="94"/>
        <v>0</v>
      </c>
      <c r="L825" s="327">
        <v>0</v>
      </c>
      <c r="M825" s="292">
        <f t="shared" si="93"/>
        <v>0</v>
      </c>
      <c r="N825" s="370"/>
      <c r="O825" s="150"/>
      <c r="P825" s="240"/>
      <c r="Q825" s="568"/>
      <c r="R825" s="556">
        <f t="shared" si="95"/>
        <v>0</v>
      </c>
      <c r="S825" s="556">
        <f t="shared" si="96"/>
        <v>0</v>
      </c>
      <c r="T825" s="556">
        <f t="shared" si="97"/>
        <v>0</v>
      </c>
      <c r="U825" s="556">
        <f t="shared" si="98"/>
        <v>0</v>
      </c>
      <c r="V825" s="395"/>
      <c r="W825" s="395"/>
      <c r="X825" s="395"/>
      <c r="Y825" s="395"/>
      <c r="AA825" s="102"/>
      <c r="BA825" s="553"/>
    </row>
    <row r="826" spans="2:53" ht="18" customHeight="1" x14ac:dyDescent="0.35">
      <c r="B826" s="80"/>
      <c r="C826" s="119"/>
      <c r="D826" s="119"/>
      <c r="E826" s="202"/>
      <c r="F826" s="119"/>
      <c r="G826" s="120"/>
      <c r="H826" s="41"/>
      <c r="I826" s="41"/>
      <c r="J826" s="138"/>
      <c r="K826" s="291">
        <f t="shared" si="94"/>
        <v>0</v>
      </c>
      <c r="L826" s="327">
        <v>0</v>
      </c>
      <c r="M826" s="292">
        <f t="shared" si="93"/>
        <v>0</v>
      </c>
      <c r="N826" s="370"/>
      <c r="O826" s="150"/>
      <c r="P826" s="240"/>
      <c r="Q826" s="568"/>
      <c r="R826" s="556">
        <f t="shared" si="95"/>
        <v>0</v>
      </c>
      <c r="S826" s="556">
        <f t="shared" si="96"/>
        <v>0</v>
      </c>
      <c r="T826" s="556">
        <f t="shared" si="97"/>
        <v>0</v>
      </c>
      <c r="U826" s="556">
        <f t="shared" si="98"/>
        <v>0</v>
      </c>
      <c r="V826" s="395"/>
      <c r="W826" s="395"/>
      <c r="X826" s="395"/>
      <c r="Y826" s="395"/>
      <c r="AA826" s="102"/>
      <c r="BA826" s="553"/>
    </row>
    <row r="827" spans="2:53" ht="18" customHeight="1" x14ac:dyDescent="0.35">
      <c r="B827" s="80"/>
      <c r="C827" s="119"/>
      <c r="D827" s="119"/>
      <c r="E827" s="202"/>
      <c r="F827" s="119"/>
      <c r="G827" s="120"/>
      <c r="H827" s="41"/>
      <c r="I827" s="41"/>
      <c r="J827" s="138"/>
      <c r="K827" s="291">
        <f t="shared" si="94"/>
        <v>0</v>
      </c>
      <c r="L827" s="327">
        <v>0</v>
      </c>
      <c r="M827" s="292">
        <f t="shared" si="93"/>
        <v>0</v>
      </c>
      <c r="N827" s="370"/>
      <c r="O827" s="150"/>
      <c r="P827" s="240"/>
      <c r="Q827" s="568"/>
      <c r="R827" s="556">
        <f t="shared" si="95"/>
        <v>0</v>
      </c>
      <c r="S827" s="556">
        <f t="shared" si="96"/>
        <v>0</v>
      </c>
      <c r="T827" s="556">
        <f t="shared" si="97"/>
        <v>0</v>
      </c>
      <c r="U827" s="556">
        <f t="shared" si="98"/>
        <v>0</v>
      </c>
      <c r="V827" s="395"/>
      <c r="W827" s="395"/>
      <c r="X827" s="395"/>
      <c r="Y827" s="395"/>
      <c r="AA827" s="102"/>
      <c r="BA827" s="553"/>
    </row>
    <row r="828" spans="2:53" ht="18" customHeight="1" x14ac:dyDescent="0.35">
      <c r="B828" s="80"/>
      <c r="C828" s="119"/>
      <c r="D828" s="119"/>
      <c r="E828" s="202"/>
      <c r="F828" s="119"/>
      <c r="G828" s="120"/>
      <c r="H828" s="41"/>
      <c r="I828" s="41"/>
      <c r="J828" s="138"/>
      <c r="K828" s="291">
        <f t="shared" si="94"/>
        <v>0</v>
      </c>
      <c r="L828" s="327">
        <v>0</v>
      </c>
      <c r="M828" s="292">
        <f t="shared" si="93"/>
        <v>0</v>
      </c>
      <c r="N828" s="370"/>
      <c r="O828" s="150"/>
      <c r="P828" s="240"/>
      <c r="Q828" s="568"/>
      <c r="R828" s="556">
        <f t="shared" si="95"/>
        <v>0</v>
      </c>
      <c r="S828" s="556">
        <f t="shared" si="96"/>
        <v>0</v>
      </c>
      <c r="T828" s="556">
        <f t="shared" si="97"/>
        <v>0</v>
      </c>
      <c r="U828" s="556">
        <f t="shared" si="98"/>
        <v>0</v>
      </c>
      <c r="V828" s="395"/>
      <c r="W828" s="395"/>
      <c r="X828" s="395"/>
      <c r="Y828" s="395"/>
      <c r="AA828" s="102"/>
      <c r="BA828" s="553"/>
    </row>
    <row r="829" spans="2:53" ht="18" customHeight="1" x14ac:dyDescent="0.35">
      <c r="B829" s="80"/>
      <c r="C829" s="119"/>
      <c r="D829" s="119"/>
      <c r="E829" s="202"/>
      <c r="F829" s="119"/>
      <c r="G829" s="120"/>
      <c r="H829" s="41"/>
      <c r="I829" s="41"/>
      <c r="J829" s="138"/>
      <c r="K829" s="291">
        <f t="shared" si="94"/>
        <v>0</v>
      </c>
      <c r="L829" s="327">
        <v>0</v>
      </c>
      <c r="M829" s="292">
        <f t="shared" si="93"/>
        <v>0</v>
      </c>
      <c r="N829" s="370"/>
      <c r="O829" s="150"/>
      <c r="P829" s="240"/>
      <c r="Q829" s="568"/>
      <c r="R829" s="556">
        <f t="shared" si="95"/>
        <v>0</v>
      </c>
      <c r="S829" s="556">
        <f t="shared" si="96"/>
        <v>0</v>
      </c>
      <c r="T829" s="556">
        <f t="shared" si="97"/>
        <v>0</v>
      </c>
      <c r="U829" s="556">
        <f t="shared" si="98"/>
        <v>0</v>
      </c>
      <c r="V829" s="395"/>
      <c r="W829" s="395"/>
      <c r="X829" s="395"/>
      <c r="Y829" s="395"/>
      <c r="AA829" s="102"/>
      <c r="BA829" s="553"/>
    </row>
    <row r="830" spans="2:53" ht="18" customHeight="1" x14ac:dyDescent="0.35">
      <c r="B830" s="80"/>
      <c r="C830" s="119"/>
      <c r="D830" s="119"/>
      <c r="E830" s="202"/>
      <c r="F830" s="119"/>
      <c r="G830" s="120"/>
      <c r="H830" s="41"/>
      <c r="I830" s="41"/>
      <c r="J830" s="138"/>
      <c r="K830" s="291">
        <f t="shared" si="94"/>
        <v>0</v>
      </c>
      <c r="L830" s="327">
        <v>0</v>
      </c>
      <c r="M830" s="292">
        <f t="shared" si="93"/>
        <v>0</v>
      </c>
      <c r="N830" s="370"/>
      <c r="O830" s="150"/>
      <c r="P830" s="240"/>
      <c r="Q830" s="568"/>
      <c r="R830" s="556">
        <f t="shared" si="95"/>
        <v>0</v>
      </c>
      <c r="S830" s="556">
        <f t="shared" si="96"/>
        <v>0</v>
      </c>
      <c r="T830" s="556">
        <f t="shared" si="97"/>
        <v>0</v>
      </c>
      <c r="U830" s="556">
        <f t="shared" si="98"/>
        <v>0</v>
      </c>
      <c r="V830" s="395"/>
      <c r="W830" s="395"/>
      <c r="X830" s="395"/>
      <c r="Y830" s="395"/>
      <c r="AA830" s="102"/>
      <c r="BA830" s="553"/>
    </row>
    <row r="831" spans="2:53" ht="18" customHeight="1" x14ac:dyDescent="0.35">
      <c r="B831" s="80"/>
      <c r="C831" s="119"/>
      <c r="D831" s="119"/>
      <c r="E831" s="202"/>
      <c r="F831" s="119"/>
      <c r="G831" s="120"/>
      <c r="H831" s="41"/>
      <c r="I831" s="41"/>
      <c r="J831" s="138"/>
      <c r="K831" s="291">
        <f t="shared" si="94"/>
        <v>0</v>
      </c>
      <c r="L831" s="327">
        <v>0</v>
      </c>
      <c r="M831" s="292">
        <f t="shared" si="93"/>
        <v>0</v>
      </c>
      <c r="N831" s="370"/>
      <c r="O831" s="150"/>
      <c r="P831" s="240"/>
      <c r="Q831" s="568"/>
      <c r="R831" s="556">
        <f t="shared" si="95"/>
        <v>0</v>
      </c>
      <c r="S831" s="556">
        <f t="shared" si="96"/>
        <v>0</v>
      </c>
      <c r="T831" s="556">
        <f t="shared" si="97"/>
        <v>0</v>
      </c>
      <c r="U831" s="556">
        <f t="shared" si="98"/>
        <v>0</v>
      </c>
      <c r="V831" s="395"/>
      <c r="W831" s="395"/>
      <c r="X831" s="395"/>
      <c r="Y831" s="395"/>
      <c r="AA831" s="102"/>
      <c r="BA831" s="553"/>
    </row>
    <row r="832" spans="2:53" ht="18" customHeight="1" x14ac:dyDescent="0.35">
      <c r="B832" s="80"/>
      <c r="C832" s="119"/>
      <c r="D832" s="119"/>
      <c r="E832" s="202"/>
      <c r="F832" s="119"/>
      <c r="G832" s="120"/>
      <c r="H832" s="41"/>
      <c r="I832" s="41"/>
      <c r="J832" s="138"/>
      <c r="K832" s="291">
        <f t="shared" si="94"/>
        <v>0</v>
      </c>
      <c r="L832" s="327">
        <v>0</v>
      </c>
      <c r="M832" s="292">
        <f t="shared" si="93"/>
        <v>0</v>
      </c>
      <c r="N832" s="370"/>
      <c r="O832" s="150"/>
      <c r="P832" s="240"/>
      <c r="Q832" s="568"/>
      <c r="R832" s="556">
        <f t="shared" si="95"/>
        <v>0</v>
      </c>
      <c r="S832" s="556">
        <f t="shared" si="96"/>
        <v>0</v>
      </c>
      <c r="T832" s="556">
        <f t="shared" si="97"/>
        <v>0</v>
      </c>
      <c r="U832" s="556">
        <f t="shared" si="98"/>
        <v>0</v>
      </c>
      <c r="V832" s="395"/>
      <c r="W832" s="395"/>
      <c r="X832" s="395"/>
      <c r="Y832" s="395"/>
      <c r="AA832" s="102"/>
      <c r="BA832" s="553"/>
    </row>
    <row r="833" spans="2:53" ht="18" customHeight="1" x14ac:dyDescent="0.35">
      <c r="B833" s="80"/>
      <c r="C833" s="119"/>
      <c r="D833" s="119"/>
      <c r="E833" s="202"/>
      <c r="F833" s="119"/>
      <c r="G833" s="120"/>
      <c r="H833" s="41"/>
      <c r="I833" s="41"/>
      <c r="J833" s="138"/>
      <c r="K833" s="291">
        <f t="shared" si="94"/>
        <v>0</v>
      </c>
      <c r="L833" s="327">
        <v>0</v>
      </c>
      <c r="M833" s="292">
        <f t="shared" si="93"/>
        <v>0</v>
      </c>
      <c r="N833" s="370"/>
      <c r="O833" s="150"/>
      <c r="P833" s="240"/>
      <c r="Q833" s="568"/>
      <c r="R833" s="556">
        <f t="shared" si="95"/>
        <v>0</v>
      </c>
      <c r="S833" s="556">
        <f t="shared" si="96"/>
        <v>0</v>
      </c>
      <c r="T833" s="556">
        <f t="shared" si="97"/>
        <v>0</v>
      </c>
      <c r="U833" s="556">
        <f t="shared" si="98"/>
        <v>0</v>
      </c>
      <c r="V833" s="395"/>
      <c r="W833" s="395"/>
      <c r="X833" s="395"/>
      <c r="Y833" s="395"/>
      <c r="AA833" s="102"/>
      <c r="BA833" s="553"/>
    </row>
    <row r="834" spans="2:53" ht="18" customHeight="1" x14ac:dyDescent="0.35">
      <c r="B834" s="80"/>
      <c r="C834" s="119"/>
      <c r="D834" s="119"/>
      <c r="E834" s="202"/>
      <c r="F834" s="119"/>
      <c r="G834" s="120"/>
      <c r="H834" s="41"/>
      <c r="I834" s="41"/>
      <c r="J834" s="138"/>
      <c r="K834" s="291">
        <f t="shared" si="94"/>
        <v>0</v>
      </c>
      <c r="L834" s="327">
        <v>0</v>
      </c>
      <c r="M834" s="292">
        <f t="shared" si="93"/>
        <v>0</v>
      </c>
      <c r="N834" s="370"/>
      <c r="O834" s="150"/>
      <c r="P834" s="240"/>
      <c r="Q834" s="568"/>
      <c r="R834" s="556">
        <f t="shared" si="95"/>
        <v>0</v>
      </c>
      <c r="S834" s="556">
        <f t="shared" si="96"/>
        <v>0</v>
      </c>
      <c r="T834" s="556">
        <f t="shared" si="97"/>
        <v>0</v>
      </c>
      <c r="U834" s="556">
        <f t="shared" si="98"/>
        <v>0</v>
      </c>
      <c r="V834" s="395"/>
      <c r="W834" s="395"/>
      <c r="X834" s="395"/>
      <c r="Y834" s="395"/>
      <c r="AA834" s="102"/>
      <c r="BA834" s="553"/>
    </row>
    <row r="835" spans="2:53" ht="18" customHeight="1" x14ac:dyDescent="0.35">
      <c r="B835" s="80"/>
      <c r="C835" s="119"/>
      <c r="D835" s="119"/>
      <c r="E835" s="202"/>
      <c r="F835" s="119"/>
      <c r="G835" s="120"/>
      <c r="H835" s="41"/>
      <c r="I835" s="41"/>
      <c r="J835" s="138"/>
      <c r="K835" s="291">
        <f t="shared" si="94"/>
        <v>0</v>
      </c>
      <c r="L835" s="327">
        <v>0</v>
      </c>
      <c r="M835" s="292">
        <f t="shared" si="93"/>
        <v>0</v>
      </c>
      <c r="N835" s="370"/>
      <c r="O835" s="150"/>
      <c r="P835" s="240"/>
      <c r="Q835" s="568"/>
      <c r="R835" s="556">
        <f t="shared" si="95"/>
        <v>0</v>
      </c>
      <c r="S835" s="556">
        <f t="shared" si="96"/>
        <v>0</v>
      </c>
      <c r="T835" s="556">
        <f t="shared" si="97"/>
        <v>0</v>
      </c>
      <c r="U835" s="556">
        <f t="shared" si="98"/>
        <v>0</v>
      </c>
      <c r="V835" s="395"/>
      <c r="W835" s="395"/>
      <c r="X835" s="395"/>
      <c r="Y835" s="395"/>
      <c r="AA835" s="102"/>
      <c r="BA835" s="553"/>
    </row>
    <row r="836" spans="2:53" ht="18" customHeight="1" x14ac:dyDescent="0.35">
      <c r="B836" s="80"/>
      <c r="C836" s="119"/>
      <c r="D836" s="119"/>
      <c r="E836" s="202"/>
      <c r="F836" s="119"/>
      <c r="G836" s="120"/>
      <c r="H836" s="41"/>
      <c r="I836" s="41"/>
      <c r="J836" s="138"/>
      <c r="K836" s="291">
        <f t="shared" si="94"/>
        <v>0</v>
      </c>
      <c r="L836" s="327">
        <v>0</v>
      </c>
      <c r="M836" s="292">
        <f t="shared" si="93"/>
        <v>0</v>
      </c>
      <c r="N836" s="370"/>
      <c r="O836" s="150"/>
      <c r="P836" s="240"/>
      <c r="Q836" s="568"/>
      <c r="R836" s="556">
        <f t="shared" si="95"/>
        <v>0</v>
      </c>
      <c r="S836" s="556">
        <f t="shared" si="96"/>
        <v>0</v>
      </c>
      <c r="T836" s="556">
        <f t="shared" si="97"/>
        <v>0</v>
      </c>
      <c r="U836" s="556">
        <f t="shared" si="98"/>
        <v>0</v>
      </c>
      <c r="V836" s="395"/>
      <c r="W836" s="395"/>
      <c r="X836" s="395"/>
      <c r="Y836" s="395"/>
      <c r="AA836" s="102"/>
      <c r="BA836" s="553"/>
    </row>
    <row r="837" spans="2:53" ht="18" customHeight="1" x14ac:dyDescent="0.35">
      <c r="B837" s="80"/>
      <c r="C837" s="119"/>
      <c r="D837" s="119"/>
      <c r="E837" s="202"/>
      <c r="F837" s="119"/>
      <c r="G837" s="120"/>
      <c r="H837" s="41"/>
      <c r="I837" s="41"/>
      <c r="J837" s="138"/>
      <c r="K837" s="291">
        <f t="shared" si="94"/>
        <v>0</v>
      </c>
      <c r="L837" s="327">
        <v>0</v>
      </c>
      <c r="M837" s="292">
        <f t="shared" si="93"/>
        <v>0</v>
      </c>
      <c r="N837" s="370"/>
      <c r="O837" s="150"/>
      <c r="P837" s="240"/>
      <c r="Q837" s="568"/>
      <c r="R837" s="556">
        <f t="shared" si="95"/>
        <v>0</v>
      </c>
      <c r="S837" s="556">
        <f t="shared" si="96"/>
        <v>0</v>
      </c>
      <c r="T837" s="556">
        <f t="shared" si="97"/>
        <v>0</v>
      </c>
      <c r="U837" s="556">
        <f t="shared" si="98"/>
        <v>0</v>
      </c>
      <c r="V837" s="395"/>
      <c r="W837" s="395"/>
      <c r="X837" s="395"/>
      <c r="Y837" s="395"/>
      <c r="AA837" s="102"/>
      <c r="BA837" s="553"/>
    </row>
    <row r="838" spans="2:53" ht="18" customHeight="1" x14ac:dyDescent="0.35">
      <c r="B838" s="80"/>
      <c r="C838" s="119"/>
      <c r="D838" s="119"/>
      <c r="E838" s="202"/>
      <c r="F838" s="119"/>
      <c r="G838" s="120"/>
      <c r="H838" s="41"/>
      <c r="I838" s="41"/>
      <c r="J838" s="138"/>
      <c r="K838" s="291">
        <f t="shared" si="94"/>
        <v>0</v>
      </c>
      <c r="L838" s="327">
        <v>0</v>
      </c>
      <c r="M838" s="292">
        <f t="shared" si="93"/>
        <v>0</v>
      </c>
      <c r="N838" s="370"/>
      <c r="O838" s="150"/>
      <c r="P838" s="240"/>
      <c r="Q838" s="568"/>
      <c r="R838" s="556">
        <f t="shared" si="95"/>
        <v>0</v>
      </c>
      <c r="S838" s="556">
        <f t="shared" si="96"/>
        <v>0</v>
      </c>
      <c r="T838" s="556">
        <f t="shared" si="97"/>
        <v>0</v>
      </c>
      <c r="U838" s="556">
        <f t="shared" si="98"/>
        <v>0</v>
      </c>
      <c r="V838" s="395"/>
      <c r="W838" s="395"/>
      <c r="X838" s="395"/>
      <c r="Y838" s="395"/>
      <c r="AA838" s="102"/>
      <c r="BA838" s="553"/>
    </row>
    <row r="839" spans="2:53" ht="18" customHeight="1" x14ac:dyDescent="0.35">
      <c r="B839" s="80"/>
      <c r="C839" s="119"/>
      <c r="D839" s="119"/>
      <c r="E839" s="202"/>
      <c r="F839" s="119"/>
      <c r="G839" s="120"/>
      <c r="H839" s="41"/>
      <c r="I839" s="41"/>
      <c r="J839" s="138"/>
      <c r="K839" s="291">
        <f t="shared" si="94"/>
        <v>0</v>
      </c>
      <c r="L839" s="327">
        <v>0</v>
      </c>
      <c r="M839" s="292">
        <f t="shared" si="93"/>
        <v>0</v>
      </c>
      <c r="N839" s="370"/>
      <c r="O839" s="150"/>
      <c r="P839" s="240"/>
      <c r="Q839" s="568"/>
      <c r="R839" s="556">
        <f t="shared" si="95"/>
        <v>0</v>
      </c>
      <c r="S839" s="556">
        <f t="shared" si="96"/>
        <v>0</v>
      </c>
      <c r="T839" s="556">
        <f t="shared" si="97"/>
        <v>0</v>
      </c>
      <c r="U839" s="556">
        <f t="shared" si="98"/>
        <v>0</v>
      </c>
      <c r="V839" s="395"/>
      <c r="W839" s="395"/>
      <c r="X839" s="395"/>
      <c r="Y839" s="395"/>
      <c r="AA839" s="102"/>
      <c r="BA839" s="553"/>
    </row>
    <row r="840" spans="2:53" ht="18" customHeight="1" x14ac:dyDescent="0.35">
      <c r="B840" s="80"/>
      <c r="C840" s="119"/>
      <c r="D840" s="119"/>
      <c r="E840" s="202"/>
      <c r="F840" s="119"/>
      <c r="G840" s="120"/>
      <c r="H840" s="41"/>
      <c r="I840" s="41"/>
      <c r="J840" s="138"/>
      <c r="K840" s="291">
        <f t="shared" si="94"/>
        <v>0</v>
      </c>
      <c r="L840" s="327">
        <v>0</v>
      </c>
      <c r="M840" s="292">
        <f t="shared" si="93"/>
        <v>0</v>
      </c>
      <c r="N840" s="370"/>
      <c r="O840" s="150"/>
      <c r="P840" s="240"/>
      <c r="Q840" s="568"/>
      <c r="R840" s="556">
        <f t="shared" si="95"/>
        <v>0</v>
      </c>
      <c r="S840" s="556">
        <f t="shared" si="96"/>
        <v>0</v>
      </c>
      <c r="T840" s="556">
        <f t="shared" si="97"/>
        <v>0</v>
      </c>
      <c r="U840" s="556">
        <f t="shared" si="98"/>
        <v>0</v>
      </c>
      <c r="V840" s="395"/>
      <c r="W840" s="395"/>
      <c r="X840" s="395"/>
      <c r="Y840" s="395"/>
      <c r="AA840" s="102"/>
      <c r="BA840" s="553"/>
    </row>
    <row r="841" spans="2:53" ht="18" customHeight="1" x14ac:dyDescent="0.35">
      <c r="B841" s="80"/>
      <c r="C841" s="119"/>
      <c r="D841" s="119"/>
      <c r="E841" s="202"/>
      <c r="F841" s="119"/>
      <c r="G841" s="120"/>
      <c r="H841" s="41"/>
      <c r="I841" s="41"/>
      <c r="J841" s="138"/>
      <c r="K841" s="291">
        <f t="shared" si="94"/>
        <v>0</v>
      </c>
      <c r="L841" s="327">
        <v>0</v>
      </c>
      <c r="M841" s="292">
        <f t="shared" si="93"/>
        <v>0</v>
      </c>
      <c r="N841" s="370"/>
      <c r="O841" s="150"/>
      <c r="P841" s="240"/>
      <c r="Q841" s="568"/>
      <c r="R841" s="556">
        <f t="shared" si="95"/>
        <v>0</v>
      </c>
      <c r="S841" s="556">
        <f t="shared" si="96"/>
        <v>0</v>
      </c>
      <c r="T841" s="556">
        <f t="shared" si="97"/>
        <v>0</v>
      </c>
      <c r="U841" s="556">
        <f t="shared" si="98"/>
        <v>0</v>
      </c>
      <c r="V841" s="395"/>
      <c r="W841" s="395"/>
      <c r="X841" s="395"/>
      <c r="Y841" s="395"/>
      <c r="AA841" s="102"/>
      <c r="BA841" s="553"/>
    </row>
    <row r="842" spans="2:53" ht="18" customHeight="1" x14ac:dyDescent="0.35">
      <c r="B842" s="80"/>
      <c r="C842" s="119"/>
      <c r="D842" s="119"/>
      <c r="E842" s="202"/>
      <c r="F842" s="119"/>
      <c r="G842" s="120"/>
      <c r="H842" s="41"/>
      <c r="I842" s="41"/>
      <c r="J842" s="138"/>
      <c r="K842" s="291">
        <f t="shared" si="94"/>
        <v>0</v>
      </c>
      <c r="L842" s="327">
        <v>0</v>
      </c>
      <c r="M842" s="292">
        <f t="shared" si="93"/>
        <v>0</v>
      </c>
      <c r="N842" s="370"/>
      <c r="O842" s="150"/>
      <c r="P842" s="240"/>
      <c r="Q842" s="568"/>
      <c r="R842" s="556">
        <f t="shared" si="95"/>
        <v>0</v>
      </c>
      <c r="S842" s="556">
        <f t="shared" si="96"/>
        <v>0</v>
      </c>
      <c r="T842" s="556">
        <f t="shared" si="97"/>
        <v>0</v>
      </c>
      <c r="U842" s="556">
        <f t="shared" si="98"/>
        <v>0</v>
      </c>
      <c r="V842" s="395"/>
      <c r="W842" s="395"/>
      <c r="X842" s="395"/>
      <c r="Y842" s="395"/>
      <c r="AA842" s="102"/>
      <c r="BA842" s="553"/>
    </row>
    <row r="843" spans="2:53" ht="18" customHeight="1" x14ac:dyDescent="0.35">
      <c r="B843" s="80"/>
      <c r="C843" s="119"/>
      <c r="D843" s="119"/>
      <c r="E843" s="202"/>
      <c r="F843" s="119"/>
      <c r="G843" s="120"/>
      <c r="H843" s="41"/>
      <c r="I843" s="41"/>
      <c r="J843" s="138"/>
      <c r="K843" s="291">
        <f t="shared" si="94"/>
        <v>0</v>
      </c>
      <c r="L843" s="327">
        <v>0</v>
      </c>
      <c r="M843" s="292">
        <f t="shared" si="93"/>
        <v>0</v>
      </c>
      <c r="N843" s="370"/>
      <c r="O843" s="150"/>
      <c r="P843" s="240"/>
      <c r="Q843" s="568"/>
      <c r="R843" s="556">
        <f t="shared" si="95"/>
        <v>0</v>
      </c>
      <c r="S843" s="556">
        <f t="shared" si="96"/>
        <v>0</v>
      </c>
      <c r="T843" s="556">
        <f t="shared" si="97"/>
        <v>0</v>
      </c>
      <c r="U843" s="556">
        <f t="shared" si="98"/>
        <v>0</v>
      </c>
      <c r="V843" s="395"/>
      <c r="W843" s="395"/>
      <c r="X843" s="395"/>
      <c r="Y843" s="395"/>
      <c r="AA843" s="102"/>
      <c r="BA843" s="553"/>
    </row>
    <row r="844" spans="2:53" ht="18" customHeight="1" x14ac:dyDescent="0.35">
      <c r="B844" s="80"/>
      <c r="C844" s="119"/>
      <c r="D844" s="119"/>
      <c r="E844" s="202"/>
      <c r="F844" s="119"/>
      <c r="G844" s="120"/>
      <c r="H844" s="41"/>
      <c r="I844" s="41"/>
      <c r="J844" s="138"/>
      <c r="K844" s="291">
        <f t="shared" si="94"/>
        <v>0</v>
      </c>
      <c r="L844" s="327">
        <v>0</v>
      </c>
      <c r="M844" s="292">
        <f t="shared" si="93"/>
        <v>0</v>
      </c>
      <c r="N844" s="370"/>
      <c r="O844" s="150"/>
      <c r="P844" s="240"/>
      <c r="Q844" s="568"/>
      <c r="R844" s="556">
        <f t="shared" si="95"/>
        <v>0</v>
      </c>
      <c r="S844" s="556">
        <f t="shared" si="96"/>
        <v>0</v>
      </c>
      <c r="T844" s="556">
        <f t="shared" si="97"/>
        <v>0</v>
      </c>
      <c r="U844" s="556">
        <f t="shared" si="98"/>
        <v>0</v>
      </c>
      <c r="V844" s="395"/>
      <c r="W844" s="395"/>
      <c r="X844" s="395"/>
      <c r="Y844" s="395"/>
      <c r="AA844" s="102"/>
      <c r="BA844" s="553"/>
    </row>
    <row r="845" spans="2:53" ht="18" customHeight="1" x14ac:dyDescent="0.35">
      <c r="B845" s="80"/>
      <c r="C845" s="119"/>
      <c r="D845" s="119"/>
      <c r="E845" s="202"/>
      <c r="F845" s="119"/>
      <c r="G845" s="120"/>
      <c r="H845" s="41"/>
      <c r="I845" s="41"/>
      <c r="J845" s="138"/>
      <c r="K845" s="291">
        <f t="shared" si="94"/>
        <v>0</v>
      </c>
      <c r="L845" s="327">
        <v>0</v>
      </c>
      <c r="M845" s="292">
        <f t="shared" si="93"/>
        <v>0</v>
      </c>
      <c r="N845" s="370"/>
      <c r="O845" s="150"/>
      <c r="P845" s="240"/>
      <c r="Q845" s="568"/>
      <c r="R845" s="556">
        <f t="shared" si="95"/>
        <v>0</v>
      </c>
      <c r="S845" s="556">
        <f t="shared" si="96"/>
        <v>0</v>
      </c>
      <c r="T845" s="556">
        <f t="shared" si="97"/>
        <v>0</v>
      </c>
      <c r="U845" s="556">
        <f t="shared" si="98"/>
        <v>0</v>
      </c>
      <c r="V845" s="395"/>
      <c r="W845" s="395"/>
      <c r="X845" s="395"/>
      <c r="Y845" s="395"/>
      <c r="AA845" s="102"/>
      <c r="BA845" s="553"/>
    </row>
    <row r="846" spans="2:53" ht="18" customHeight="1" x14ac:dyDescent="0.35">
      <c r="B846" s="80"/>
      <c r="C846" s="119"/>
      <c r="D846" s="119"/>
      <c r="E846" s="202"/>
      <c r="F846" s="119"/>
      <c r="G846" s="120"/>
      <c r="H846" s="41"/>
      <c r="I846" s="41"/>
      <c r="J846" s="138"/>
      <c r="K846" s="291">
        <f t="shared" si="94"/>
        <v>0</v>
      </c>
      <c r="L846" s="327">
        <v>0</v>
      </c>
      <c r="M846" s="292">
        <f t="shared" si="93"/>
        <v>0</v>
      </c>
      <c r="N846" s="370"/>
      <c r="O846" s="150"/>
      <c r="P846" s="240"/>
      <c r="Q846" s="568"/>
      <c r="R846" s="556">
        <f t="shared" si="95"/>
        <v>0</v>
      </c>
      <c r="S846" s="556">
        <f t="shared" si="96"/>
        <v>0</v>
      </c>
      <c r="T846" s="556">
        <f t="shared" si="97"/>
        <v>0</v>
      </c>
      <c r="U846" s="556">
        <f t="shared" si="98"/>
        <v>0</v>
      </c>
      <c r="V846" s="395"/>
      <c r="W846" s="395"/>
      <c r="X846" s="395"/>
      <c r="Y846" s="395"/>
      <c r="AA846" s="102"/>
      <c r="BA846" s="553"/>
    </row>
    <row r="847" spans="2:53" ht="18" customHeight="1" x14ac:dyDescent="0.35">
      <c r="B847" s="80"/>
      <c r="C847" s="119"/>
      <c r="D847" s="119"/>
      <c r="E847" s="202"/>
      <c r="F847" s="119"/>
      <c r="G847" s="120"/>
      <c r="H847" s="41"/>
      <c r="I847" s="41"/>
      <c r="J847" s="138"/>
      <c r="K847" s="291">
        <f t="shared" si="94"/>
        <v>0</v>
      </c>
      <c r="L847" s="327">
        <v>0</v>
      </c>
      <c r="M847" s="292">
        <f t="shared" si="93"/>
        <v>0</v>
      </c>
      <c r="N847" s="370"/>
      <c r="O847" s="150"/>
      <c r="P847" s="240"/>
      <c r="Q847" s="568"/>
      <c r="R847" s="556">
        <f t="shared" si="95"/>
        <v>0</v>
      </c>
      <c r="S847" s="556">
        <f t="shared" si="96"/>
        <v>0</v>
      </c>
      <c r="T847" s="556">
        <f t="shared" si="97"/>
        <v>0</v>
      </c>
      <c r="U847" s="556">
        <f t="shared" si="98"/>
        <v>0</v>
      </c>
      <c r="V847" s="395"/>
      <c r="W847" s="395"/>
      <c r="X847" s="395"/>
      <c r="Y847" s="395"/>
      <c r="AA847" s="102"/>
      <c r="BA847" s="553"/>
    </row>
    <row r="848" spans="2:53" ht="18" customHeight="1" x14ac:dyDescent="0.35">
      <c r="B848" s="80"/>
      <c r="C848" s="119"/>
      <c r="D848" s="119"/>
      <c r="E848" s="202"/>
      <c r="F848" s="119"/>
      <c r="G848" s="120"/>
      <c r="H848" s="41"/>
      <c r="I848" s="41"/>
      <c r="J848" s="138"/>
      <c r="K848" s="291">
        <f t="shared" si="94"/>
        <v>0</v>
      </c>
      <c r="L848" s="327">
        <v>0</v>
      </c>
      <c r="M848" s="292">
        <f t="shared" si="93"/>
        <v>0</v>
      </c>
      <c r="N848" s="370"/>
      <c r="O848" s="150"/>
      <c r="P848" s="240"/>
      <c r="Q848" s="568"/>
      <c r="R848" s="556">
        <f t="shared" si="95"/>
        <v>0</v>
      </c>
      <c r="S848" s="556">
        <f t="shared" si="96"/>
        <v>0</v>
      </c>
      <c r="T848" s="556">
        <f t="shared" si="97"/>
        <v>0</v>
      </c>
      <c r="U848" s="556">
        <f t="shared" si="98"/>
        <v>0</v>
      </c>
      <c r="V848" s="395"/>
      <c r="W848" s="395"/>
      <c r="X848" s="395"/>
      <c r="Y848" s="395"/>
      <c r="AA848" s="102"/>
      <c r="BA848" s="553"/>
    </row>
    <row r="849" spans="2:53" ht="18" customHeight="1" x14ac:dyDescent="0.35">
      <c r="B849" s="80"/>
      <c r="C849" s="119"/>
      <c r="D849" s="119"/>
      <c r="E849" s="202"/>
      <c r="F849" s="119"/>
      <c r="G849" s="120"/>
      <c r="H849" s="41"/>
      <c r="I849" s="41"/>
      <c r="J849" s="138"/>
      <c r="K849" s="291">
        <f t="shared" si="94"/>
        <v>0</v>
      </c>
      <c r="L849" s="327">
        <v>0</v>
      </c>
      <c r="M849" s="292">
        <f t="shared" si="93"/>
        <v>0</v>
      </c>
      <c r="N849" s="370"/>
      <c r="O849" s="150"/>
      <c r="P849" s="240"/>
      <c r="Q849" s="568"/>
      <c r="R849" s="556">
        <f t="shared" si="95"/>
        <v>0</v>
      </c>
      <c r="S849" s="556">
        <f t="shared" si="96"/>
        <v>0</v>
      </c>
      <c r="T849" s="556">
        <f t="shared" si="97"/>
        <v>0</v>
      </c>
      <c r="U849" s="556">
        <f t="shared" si="98"/>
        <v>0</v>
      </c>
      <c r="V849" s="395"/>
      <c r="W849" s="395"/>
      <c r="X849" s="395"/>
      <c r="Y849" s="395"/>
      <c r="AA849" s="102"/>
      <c r="BA849" s="553"/>
    </row>
    <row r="850" spans="2:53" ht="18" customHeight="1" x14ac:dyDescent="0.35">
      <c r="B850" s="80"/>
      <c r="C850" s="119"/>
      <c r="D850" s="119"/>
      <c r="E850" s="202"/>
      <c r="F850" s="119"/>
      <c r="G850" s="120"/>
      <c r="H850" s="41"/>
      <c r="I850" s="41"/>
      <c r="J850" s="138"/>
      <c r="K850" s="291">
        <f t="shared" si="94"/>
        <v>0</v>
      </c>
      <c r="L850" s="327">
        <v>0</v>
      </c>
      <c r="M850" s="292">
        <f t="shared" si="93"/>
        <v>0</v>
      </c>
      <c r="N850" s="370"/>
      <c r="O850" s="150"/>
      <c r="P850" s="240"/>
      <c r="Q850" s="568"/>
      <c r="R850" s="556">
        <f t="shared" si="95"/>
        <v>0</v>
      </c>
      <c r="S850" s="556">
        <f t="shared" si="96"/>
        <v>0</v>
      </c>
      <c r="T850" s="556">
        <f t="shared" si="97"/>
        <v>0</v>
      </c>
      <c r="U850" s="556">
        <f t="shared" si="98"/>
        <v>0</v>
      </c>
      <c r="V850" s="395"/>
      <c r="W850" s="395"/>
      <c r="X850" s="395"/>
      <c r="Y850" s="395"/>
      <c r="AA850" s="102"/>
      <c r="BA850" s="553"/>
    </row>
    <row r="851" spans="2:53" ht="18" customHeight="1" x14ac:dyDescent="0.35">
      <c r="B851" s="80"/>
      <c r="C851" s="119"/>
      <c r="D851" s="119"/>
      <c r="E851" s="202"/>
      <c r="F851" s="119"/>
      <c r="G851" s="120"/>
      <c r="H851" s="41"/>
      <c r="I851" s="41"/>
      <c r="J851" s="138"/>
      <c r="K851" s="291">
        <f t="shared" si="94"/>
        <v>0</v>
      </c>
      <c r="L851" s="327">
        <v>0</v>
      </c>
      <c r="M851" s="292">
        <f t="shared" si="93"/>
        <v>0</v>
      </c>
      <c r="N851" s="370"/>
      <c r="O851" s="150"/>
      <c r="P851" s="240"/>
      <c r="Q851" s="568"/>
      <c r="R851" s="556">
        <f t="shared" si="95"/>
        <v>0</v>
      </c>
      <c r="S851" s="556">
        <f t="shared" si="96"/>
        <v>0</v>
      </c>
      <c r="T851" s="556">
        <f t="shared" si="97"/>
        <v>0</v>
      </c>
      <c r="U851" s="556">
        <f t="shared" si="98"/>
        <v>0</v>
      </c>
      <c r="V851" s="395"/>
      <c r="W851" s="395"/>
      <c r="X851" s="395"/>
      <c r="Y851" s="395"/>
      <c r="AA851" s="102"/>
      <c r="BA851" s="553"/>
    </row>
    <row r="852" spans="2:53" ht="18" customHeight="1" x14ac:dyDescent="0.35">
      <c r="B852" s="80"/>
      <c r="C852" s="119"/>
      <c r="D852" s="119"/>
      <c r="E852" s="202"/>
      <c r="F852" s="119"/>
      <c r="G852" s="120"/>
      <c r="H852" s="41"/>
      <c r="I852" s="41"/>
      <c r="J852" s="138"/>
      <c r="K852" s="291">
        <f t="shared" si="94"/>
        <v>0</v>
      </c>
      <c r="L852" s="327">
        <v>0</v>
      </c>
      <c r="M852" s="292">
        <f t="shared" si="93"/>
        <v>0</v>
      </c>
      <c r="N852" s="370"/>
      <c r="O852" s="150"/>
      <c r="P852" s="240"/>
      <c r="Q852" s="568"/>
      <c r="R852" s="556">
        <f t="shared" si="95"/>
        <v>0</v>
      </c>
      <c r="S852" s="556">
        <f t="shared" si="96"/>
        <v>0</v>
      </c>
      <c r="T852" s="556">
        <f t="shared" si="97"/>
        <v>0</v>
      </c>
      <c r="U852" s="556">
        <f t="shared" si="98"/>
        <v>0</v>
      </c>
      <c r="V852" s="395"/>
      <c r="W852" s="395"/>
      <c r="X852" s="395"/>
      <c r="Y852" s="395"/>
      <c r="AA852" s="102"/>
      <c r="BA852" s="553"/>
    </row>
    <row r="853" spans="2:53" ht="18" customHeight="1" x14ac:dyDescent="0.35">
      <c r="B853" s="80"/>
      <c r="C853" s="119"/>
      <c r="D853" s="119"/>
      <c r="E853" s="202"/>
      <c r="F853" s="119"/>
      <c r="G853" s="120"/>
      <c r="H853" s="41"/>
      <c r="I853" s="41"/>
      <c r="J853" s="138"/>
      <c r="K853" s="291">
        <f t="shared" si="94"/>
        <v>0</v>
      </c>
      <c r="L853" s="327">
        <v>0</v>
      </c>
      <c r="M853" s="292">
        <f t="shared" si="93"/>
        <v>0</v>
      </c>
      <c r="N853" s="370"/>
      <c r="O853" s="150"/>
      <c r="P853" s="240"/>
      <c r="Q853" s="568"/>
      <c r="R853" s="556">
        <f t="shared" si="95"/>
        <v>0</v>
      </c>
      <c r="S853" s="556">
        <f t="shared" si="96"/>
        <v>0</v>
      </c>
      <c r="T853" s="556">
        <f t="shared" si="97"/>
        <v>0</v>
      </c>
      <c r="U853" s="556">
        <f t="shared" si="98"/>
        <v>0</v>
      </c>
      <c r="V853" s="395"/>
      <c r="W853" s="395"/>
      <c r="X853" s="395"/>
      <c r="Y853" s="395"/>
      <c r="AA853" s="102"/>
      <c r="BA853" s="553"/>
    </row>
    <row r="854" spans="2:53" ht="18" customHeight="1" x14ac:dyDescent="0.35">
      <c r="B854" s="80"/>
      <c r="C854" s="119"/>
      <c r="D854" s="119"/>
      <c r="E854" s="202"/>
      <c r="F854" s="119"/>
      <c r="G854" s="120"/>
      <c r="H854" s="41"/>
      <c r="I854" s="41"/>
      <c r="J854" s="138"/>
      <c r="K854" s="291">
        <f t="shared" si="94"/>
        <v>0</v>
      </c>
      <c r="L854" s="327">
        <v>0</v>
      </c>
      <c r="M854" s="292">
        <f t="shared" si="93"/>
        <v>0</v>
      </c>
      <c r="N854" s="370"/>
      <c r="O854" s="150"/>
      <c r="P854" s="240"/>
      <c r="Q854" s="568"/>
      <c r="R854" s="556">
        <f t="shared" si="95"/>
        <v>0</v>
      </c>
      <c r="S854" s="556">
        <f t="shared" si="96"/>
        <v>0</v>
      </c>
      <c r="T854" s="556">
        <f t="shared" si="97"/>
        <v>0</v>
      </c>
      <c r="U854" s="556">
        <f t="shared" si="98"/>
        <v>0</v>
      </c>
      <c r="V854" s="395"/>
      <c r="W854" s="395"/>
      <c r="X854" s="395"/>
      <c r="Y854" s="395"/>
      <c r="AA854" s="102"/>
      <c r="BA854" s="553"/>
    </row>
    <row r="855" spans="2:53" ht="18" customHeight="1" x14ac:dyDescent="0.35">
      <c r="B855" s="80"/>
      <c r="C855" s="119"/>
      <c r="D855" s="119"/>
      <c r="E855" s="202"/>
      <c r="F855" s="119"/>
      <c r="G855" s="120"/>
      <c r="H855" s="41"/>
      <c r="I855" s="41"/>
      <c r="J855" s="138"/>
      <c r="K855" s="291">
        <f t="shared" si="94"/>
        <v>0</v>
      </c>
      <c r="L855" s="327">
        <v>0</v>
      </c>
      <c r="M855" s="292">
        <f t="shared" si="93"/>
        <v>0</v>
      </c>
      <c r="N855" s="370"/>
      <c r="O855" s="150"/>
      <c r="P855" s="240"/>
      <c r="Q855" s="568"/>
      <c r="R855" s="556">
        <f t="shared" si="95"/>
        <v>0</v>
      </c>
      <c r="S855" s="556">
        <f t="shared" si="96"/>
        <v>0</v>
      </c>
      <c r="T855" s="556">
        <f t="shared" si="97"/>
        <v>0</v>
      </c>
      <c r="U855" s="556">
        <f t="shared" si="98"/>
        <v>0</v>
      </c>
      <c r="V855" s="395"/>
      <c r="W855" s="395"/>
      <c r="X855" s="395"/>
      <c r="Y855" s="395"/>
      <c r="AA855" s="102"/>
      <c r="BA855" s="553"/>
    </row>
    <row r="856" spans="2:53" ht="18" customHeight="1" x14ac:dyDescent="0.35">
      <c r="B856" s="80"/>
      <c r="C856" s="119"/>
      <c r="D856" s="119"/>
      <c r="E856" s="202"/>
      <c r="F856" s="119"/>
      <c r="G856" s="120"/>
      <c r="H856" s="41"/>
      <c r="I856" s="41"/>
      <c r="J856" s="138"/>
      <c r="K856" s="291">
        <f t="shared" si="94"/>
        <v>0</v>
      </c>
      <c r="L856" s="327">
        <v>0</v>
      </c>
      <c r="M856" s="292">
        <f t="shared" si="93"/>
        <v>0</v>
      </c>
      <c r="N856" s="370"/>
      <c r="O856" s="150"/>
      <c r="P856" s="240"/>
      <c r="Q856" s="568"/>
      <c r="R856" s="556">
        <f t="shared" si="95"/>
        <v>0</v>
      </c>
      <c r="S856" s="556">
        <f t="shared" si="96"/>
        <v>0</v>
      </c>
      <c r="T856" s="556">
        <f t="shared" si="97"/>
        <v>0</v>
      </c>
      <c r="U856" s="556">
        <f t="shared" si="98"/>
        <v>0</v>
      </c>
      <c r="V856" s="395"/>
      <c r="W856" s="395"/>
      <c r="X856" s="395"/>
      <c r="Y856" s="395"/>
      <c r="AA856" s="102"/>
      <c r="BA856" s="553"/>
    </row>
    <row r="857" spans="2:53" ht="18" customHeight="1" x14ac:dyDescent="0.35">
      <c r="B857" s="80"/>
      <c r="C857" s="119"/>
      <c r="D857" s="119"/>
      <c r="E857" s="202"/>
      <c r="F857" s="119"/>
      <c r="G857" s="120"/>
      <c r="H857" s="41"/>
      <c r="I857" s="41"/>
      <c r="J857" s="138"/>
      <c r="K857" s="291">
        <f t="shared" si="94"/>
        <v>0</v>
      </c>
      <c r="L857" s="327">
        <v>0</v>
      </c>
      <c r="M857" s="292">
        <f t="shared" si="93"/>
        <v>0</v>
      </c>
      <c r="N857" s="370"/>
      <c r="O857" s="150"/>
      <c r="P857" s="240"/>
      <c r="Q857" s="568"/>
      <c r="R857" s="556">
        <f t="shared" si="95"/>
        <v>0</v>
      </c>
      <c r="S857" s="556">
        <f t="shared" si="96"/>
        <v>0</v>
      </c>
      <c r="T857" s="556">
        <f t="shared" si="97"/>
        <v>0</v>
      </c>
      <c r="U857" s="556">
        <f t="shared" si="98"/>
        <v>0</v>
      </c>
      <c r="V857" s="395"/>
      <c r="W857" s="395"/>
      <c r="X857" s="395"/>
      <c r="Y857" s="395"/>
      <c r="AA857" s="102"/>
      <c r="BA857" s="553"/>
    </row>
    <row r="858" spans="2:53" ht="18" customHeight="1" x14ac:dyDescent="0.35">
      <c r="B858" s="80"/>
      <c r="C858" s="119"/>
      <c r="D858" s="119"/>
      <c r="E858" s="202"/>
      <c r="F858" s="119"/>
      <c r="G858" s="120"/>
      <c r="H858" s="41"/>
      <c r="I858" s="41"/>
      <c r="J858" s="138"/>
      <c r="K858" s="291">
        <f t="shared" si="94"/>
        <v>0</v>
      </c>
      <c r="L858" s="327">
        <v>0</v>
      </c>
      <c r="M858" s="292">
        <f t="shared" si="93"/>
        <v>0</v>
      </c>
      <c r="N858" s="370"/>
      <c r="O858" s="150"/>
      <c r="P858" s="240"/>
      <c r="Q858" s="568"/>
      <c r="R858" s="556">
        <f t="shared" si="95"/>
        <v>0</v>
      </c>
      <c r="S858" s="556">
        <f t="shared" si="96"/>
        <v>0</v>
      </c>
      <c r="T858" s="556">
        <f t="shared" si="97"/>
        <v>0</v>
      </c>
      <c r="U858" s="556">
        <f t="shared" si="98"/>
        <v>0</v>
      </c>
      <c r="V858" s="395"/>
      <c r="W858" s="395"/>
      <c r="X858" s="395"/>
      <c r="Y858" s="395"/>
      <c r="AA858" s="102"/>
      <c r="BA858" s="553"/>
    </row>
    <row r="859" spans="2:53" ht="18" customHeight="1" x14ac:dyDescent="0.35">
      <c r="B859" s="80"/>
      <c r="C859" s="119"/>
      <c r="D859" s="119"/>
      <c r="E859" s="202"/>
      <c r="F859" s="119"/>
      <c r="G859" s="120"/>
      <c r="H859" s="41"/>
      <c r="I859" s="41"/>
      <c r="J859" s="138"/>
      <c r="K859" s="291">
        <f t="shared" si="94"/>
        <v>0</v>
      </c>
      <c r="L859" s="327">
        <v>0</v>
      </c>
      <c r="M859" s="292">
        <f t="shared" si="93"/>
        <v>0</v>
      </c>
      <c r="N859" s="370"/>
      <c r="O859" s="150"/>
      <c r="P859" s="240"/>
      <c r="Q859" s="568"/>
      <c r="R859" s="556">
        <f t="shared" si="95"/>
        <v>0</v>
      </c>
      <c r="S859" s="556">
        <f t="shared" si="96"/>
        <v>0</v>
      </c>
      <c r="T859" s="556">
        <f t="shared" si="97"/>
        <v>0</v>
      </c>
      <c r="U859" s="556">
        <f t="shared" si="98"/>
        <v>0</v>
      </c>
      <c r="V859" s="395"/>
      <c r="W859" s="395"/>
      <c r="X859" s="395"/>
      <c r="Y859" s="395"/>
      <c r="AA859" s="102"/>
      <c r="BA859" s="553"/>
    </row>
    <row r="860" spans="2:53" ht="18" customHeight="1" x14ac:dyDescent="0.35">
      <c r="B860" s="80"/>
      <c r="C860" s="119"/>
      <c r="D860" s="119"/>
      <c r="E860" s="202"/>
      <c r="F860" s="119"/>
      <c r="G860" s="120"/>
      <c r="H860" s="41"/>
      <c r="I860" s="41"/>
      <c r="J860" s="138"/>
      <c r="K860" s="291">
        <f t="shared" si="94"/>
        <v>0</v>
      </c>
      <c r="L860" s="327">
        <v>0</v>
      </c>
      <c r="M860" s="292">
        <f t="shared" si="93"/>
        <v>0</v>
      </c>
      <c r="N860" s="370"/>
      <c r="O860" s="150"/>
      <c r="P860" s="240"/>
      <c r="Q860" s="568"/>
      <c r="R860" s="556">
        <f t="shared" si="95"/>
        <v>0</v>
      </c>
      <c r="S860" s="556">
        <f t="shared" si="96"/>
        <v>0</v>
      </c>
      <c r="T860" s="556">
        <f t="shared" si="97"/>
        <v>0</v>
      </c>
      <c r="U860" s="556">
        <f t="shared" si="98"/>
        <v>0</v>
      </c>
      <c r="V860" s="395"/>
      <c r="W860" s="395"/>
      <c r="X860" s="395"/>
      <c r="Y860" s="395"/>
      <c r="AA860" s="102"/>
      <c r="BA860" s="553"/>
    </row>
    <row r="861" spans="2:53" ht="18" customHeight="1" x14ac:dyDescent="0.35">
      <c r="B861" s="80"/>
      <c r="C861" s="119"/>
      <c r="D861" s="119"/>
      <c r="E861" s="202"/>
      <c r="F861" s="119"/>
      <c r="G861" s="120"/>
      <c r="H861" s="41"/>
      <c r="I861" s="41"/>
      <c r="J861" s="138"/>
      <c r="K861" s="291">
        <f t="shared" si="94"/>
        <v>0</v>
      </c>
      <c r="L861" s="327">
        <v>0</v>
      </c>
      <c r="M861" s="292">
        <f t="shared" si="93"/>
        <v>0</v>
      </c>
      <c r="N861" s="370"/>
      <c r="O861" s="150"/>
      <c r="P861" s="240"/>
      <c r="Q861" s="568"/>
      <c r="R861" s="556">
        <f t="shared" si="95"/>
        <v>0</v>
      </c>
      <c r="S861" s="556">
        <f t="shared" si="96"/>
        <v>0</v>
      </c>
      <c r="T861" s="556">
        <f t="shared" si="97"/>
        <v>0</v>
      </c>
      <c r="U861" s="556">
        <f t="shared" si="98"/>
        <v>0</v>
      </c>
      <c r="V861" s="395"/>
      <c r="W861" s="395"/>
      <c r="X861" s="395"/>
      <c r="Y861" s="395"/>
      <c r="AA861" s="102"/>
      <c r="BA861" s="553"/>
    </row>
    <row r="862" spans="2:53" ht="18" customHeight="1" x14ac:dyDescent="0.35">
      <c r="B862" s="80"/>
      <c r="C862" s="119"/>
      <c r="D862" s="119"/>
      <c r="E862" s="202"/>
      <c r="F862" s="119"/>
      <c r="G862" s="120"/>
      <c r="H862" s="41"/>
      <c r="I862" s="41"/>
      <c r="J862" s="138"/>
      <c r="K862" s="291">
        <f t="shared" si="94"/>
        <v>0</v>
      </c>
      <c r="L862" s="327">
        <v>0</v>
      </c>
      <c r="M862" s="292">
        <f t="shared" si="93"/>
        <v>0</v>
      </c>
      <c r="N862" s="370"/>
      <c r="O862" s="150"/>
      <c r="P862" s="240"/>
      <c r="Q862" s="568"/>
      <c r="R862" s="556">
        <f t="shared" si="95"/>
        <v>0</v>
      </c>
      <c r="S862" s="556">
        <f t="shared" si="96"/>
        <v>0</v>
      </c>
      <c r="T862" s="556">
        <f t="shared" si="97"/>
        <v>0</v>
      </c>
      <c r="U862" s="556">
        <f t="shared" si="98"/>
        <v>0</v>
      </c>
      <c r="V862" s="395"/>
      <c r="W862" s="395"/>
      <c r="X862" s="395"/>
      <c r="Y862" s="395"/>
      <c r="AA862" s="102"/>
      <c r="BA862" s="553"/>
    </row>
    <row r="863" spans="2:53" ht="18" customHeight="1" x14ac:dyDescent="0.35">
      <c r="B863" s="80"/>
      <c r="C863" s="119"/>
      <c r="D863" s="119"/>
      <c r="E863" s="202"/>
      <c r="F863" s="119"/>
      <c r="G863" s="120"/>
      <c r="H863" s="41"/>
      <c r="I863" s="41"/>
      <c r="J863" s="138"/>
      <c r="K863" s="291">
        <f t="shared" si="94"/>
        <v>0</v>
      </c>
      <c r="L863" s="327">
        <v>0</v>
      </c>
      <c r="M863" s="292">
        <f t="shared" si="93"/>
        <v>0</v>
      </c>
      <c r="N863" s="370"/>
      <c r="O863" s="150"/>
      <c r="P863" s="240"/>
      <c r="Q863" s="568"/>
      <c r="R863" s="556">
        <f t="shared" si="95"/>
        <v>0</v>
      </c>
      <c r="S863" s="556">
        <f t="shared" si="96"/>
        <v>0</v>
      </c>
      <c r="T863" s="556">
        <f t="shared" si="97"/>
        <v>0</v>
      </c>
      <c r="U863" s="556">
        <f t="shared" si="98"/>
        <v>0</v>
      </c>
      <c r="V863" s="395"/>
      <c r="W863" s="395"/>
      <c r="X863" s="395"/>
      <c r="Y863" s="395"/>
      <c r="AA863" s="102"/>
      <c r="BA863" s="553"/>
    </row>
    <row r="864" spans="2:53" ht="18" customHeight="1" x14ac:dyDescent="0.35">
      <c r="B864" s="80"/>
      <c r="C864" s="119"/>
      <c r="D864" s="119"/>
      <c r="E864" s="202"/>
      <c r="F864" s="119"/>
      <c r="G864" s="120"/>
      <c r="H864" s="41"/>
      <c r="I864" s="41"/>
      <c r="J864" s="138"/>
      <c r="K864" s="291">
        <f t="shared" si="94"/>
        <v>0</v>
      </c>
      <c r="L864" s="327">
        <v>0</v>
      </c>
      <c r="M864" s="292">
        <f t="shared" si="93"/>
        <v>0</v>
      </c>
      <c r="N864" s="370"/>
      <c r="O864" s="150"/>
      <c r="P864" s="240"/>
      <c r="Q864" s="568"/>
      <c r="R864" s="556">
        <f t="shared" si="95"/>
        <v>0</v>
      </c>
      <c r="S864" s="556">
        <f t="shared" si="96"/>
        <v>0</v>
      </c>
      <c r="T864" s="556">
        <f t="shared" si="97"/>
        <v>0</v>
      </c>
      <c r="U864" s="556">
        <f t="shared" si="98"/>
        <v>0</v>
      </c>
      <c r="V864" s="395"/>
      <c r="W864" s="395"/>
      <c r="X864" s="395"/>
      <c r="Y864" s="395"/>
      <c r="AA864" s="102"/>
      <c r="BA864" s="553"/>
    </row>
    <row r="865" spans="2:53" ht="18" customHeight="1" x14ac:dyDescent="0.35">
      <c r="B865" s="80"/>
      <c r="C865" s="119"/>
      <c r="D865" s="119"/>
      <c r="E865" s="202"/>
      <c r="F865" s="119"/>
      <c r="G865" s="120"/>
      <c r="H865" s="41"/>
      <c r="I865" s="41"/>
      <c r="J865" s="138"/>
      <c r="K865" s="291">
        <f t="shared" si="94"/>
        <v>0</v>
      </c>
      <c r="L865" s="327">
        <v>0</v>
      </c>
      <c r="M865" s="292">
        <f t="shared" si="93"/>
        <v>0</v>
      </c>
      <c r="N865" s="370"/>
      <c r="O865" s="150"/>
      <c r="P865" s="240"/>
      <c r="Q865" s="568"/>
      <c r="R865" s="556">
        <f t="shared" si="95"/>
        <v>0</v>
      </c>
      <c r="S865" s="556">
        <f t="shared" si="96"/>
        <v>0</v>
      </c>
      <c r="T865" s="556">
        <f t="shared" si="97"/>
        <v>0</v>
      </c>
      <c r="U865" s="556">
        <f t="shared" si="98"/>
        <v>0</v>
      </c>
      <c r="V865" s="395"/>
      <c r="W865" s="395"/>
      <c r="X865" s="395"/>
      <c r="Y865" s="395"/>
      <c r="AA865" s="102"/>
      <c r="BA865" s="553"/>
    </row>
    <row r="866" spans="2:53" ht="18" customHeight="1" x14ac:dyDescent="0.35">
      <c r="B866" s="80"/>
      <c r="C866" s="119"/>
      <c r="D866" s="119"/>
      <c r="E866" s="202"/>
      <c r="F866" s="119"/>
      <c r="G866" s="120"/>
      <c r="H866" s="41"/>
      <c r="I866" s="41"/>
      <c r="J866" s="138"/>
      <c r="K866" s="291">
        <f t="shared" si="94"/>
        <v>0</v>
      </c>
      <c r="L866" s="327">
        <v>0</v>
      </c>
      <c r="M866" s="292">
        <f t="shared" si="93"/>
        <v>0</v>
      </c>
      <c r="N866" s="370"/>
      <c r="O866" s="150"/>
      <c r="P866" s="240"/>
      <c r="Q866" s="568"/>
      <c r="R866" s="556">
        <f t="shared" si="95"/>
        <v>0</v>
      </c>
      <c r="S866" s="556">
        <f t="shared" si="96"/>
        <v>0</v>
      </c>
      <c r="T866" s="556">
        <f t="shared" si="97"/>
        <v>0</v>
      </c>
      <c r="U866" s="556">
        <f t="shared" si="98"/>
        <v>0</v>
      </c>
      <c r="V866" s="395"/>
      <c r="W866" s="395"/>
      <c r="X866" s="395"/>
      <c r="Y866" s="395"/>
      <c r="AA866" s="102"/>
      <c r="BA866" s="553"/>
    </row>
    <row r="867" spans="2:53" ht="18" customHeight="1" x14ac:dyDescent="0.35">
      <c r="B867" s="80"/>
      <c r="C867" s="119"/>
      <c r="D867" s="119"/>
      <c r="E867" s="202"/>
      <c r="F867" s="119"/>
      <c r="G867" s="120"/>
      <c r="H867" s="41"/>
      <c r="I867" s="41"/>
      <c r="J867" s="138"/>
      <c r="K867" s="291">
        <f t="shared" si="94"/>
        <v>0</v>
      </c>
      <c r="L867" s="327">
        <v>0</v>
      </c>
      <c r="M867" s="292">
        <f t="shared" si="93"/>
        <v>0</v>
      </c>
      <c r="N867" s="370"/>
      <c r="O867" s="150"/>
      <c r="P867" s="240"/>
      <c r="Q867" s="568"/>
      <c r="R867" s="556">
        <f t="shared" si="95"/>
        <v>0</v>
      </c>
      <c r="S867" s="556">
        <f t="shared" si="96"/>
        <v>0</v>
      </c>
      <c r="T867" s="556">
        <f t="shared" si="97"/>
        <v>0</v>
      </c>
      <c r="U867" s="556">
        <f t="shared" si="98"/>
        <v>0</v>
      </c>
      <c r="V867" s="395"/>
      <c r="W867" s="395"/>
      <c r="X867" s="395"/>
      <c r="Y867" s="395"/>
      <c r="AA867" s="102"/>
      <c r="BA867" s="553"/>
    </row>
    <row r="868" spans="2:53" ht="18" customHeight="1" x14ac:dyDescent="0.35">
      <c r="B868" s="80"/>
      <c r="C868" s="119"/>
      <c r="D868" s="119"/>
      <c r="E868" s="202"/>
      <c r="F868" s="119"/>
      <c r="G868" s="120"/>
      <c r="H868" s="41"/>
      <c r="I868" s="41"/>
      <c r="J868" s="138"/>
      <c r="K868" s="291">
        <f t="shared" si="94"/>
        <v>0</v>
      </c>
      <c r="L868" s="327">
        <v>0</v>
      </c>
      <c r="M868" s="292">
        <f t="shared" si="93"/>
        <v>0</v>
      </c>
      <c r="N868" s="370"/>
      <c r="O868" s="150"/>
      <c r="P868" s="240"/>
      <c r="Q868" s="568"/>
      <c r="R868" s="556">
        <f t="shared" si="95"/>
        <v>0</v>
      </c>
      <c r="S868" s="556">
        <f t="shared" si="96"/>
        <v>0</v>
      </c>
      <c r="T868" s="556">
        <f t="shared" si="97"/>
        <v>0</v>
      </c>
      <c r="U868" s="556">
        <f t="shared" si="98"/>
        <v>0</v>
      </c>
      <c r="V868" s="395"/>
      <c r="W868" s="395"/>
      <c r="X868" s="395"/>
      <c r="Y868" s="395"/>
      <c r="AA868" s="102"/>
      <c r="BA868" s="553"/>
    </row>
    <row r="869" spans="2:53" ht="18" customHeight="1" x14ac:dyDescent="0.35">
      <c r="B869" s="80"/>
      <c r="C869" s="119"/>
      <c r="D869" s="119"/>
      <c r="E869" s="202"/>
      <c r="F869" s="119"/>
      <c r="G869" s="120"/>
      <c r="H869" s="41"/>
      <c r="I869" s="41"/>
      <c r="J869" s="138"/>
      <c r="K869" s="291">
        <f t="shared" si="94"/>
        <v>0</v>
      </c>
      <c r="L869" s="327">
        <v>0</v>
      </c>
      <c r="M869" s="292">
        <f t="shared" si="93"/>
        <v>0</v>
      </c>
      <c r="N869" s="370"/>
      <c r="O869" s="150"/>
      <c r="P869" s="240"/>
      <c r="Q869" s="568"/>
      <c r="R869" s="556">
        <f t="shared" si="95"/>
        <v>0</v>
      </c>
      <c r="S869" s="556">
        <f t="shared" si="96"/>
        <v>0</v>
      </c>
      <c r="T869" s="556">
        <f t="shared" si="97"/>
        <v>0</v>
      </c>
      <c r="U869" s="556">
        <f t="shared" si="98"/>
        <v>0</v>
      </c>
      <c r="V869" s="395"/>
      <c r="W869" s="395"/>
      <c r="X869" s="395"/>
      <c r="Y869" s="395"/>
      <c r="AA869" s="102"/>
      <c r="BA869" s="553"/>
    </row>
    <row r="870" spans="2:53" ht="18" customHeight="1" x14ac:dyDescent="0.35">
      <c r="B870" s="80"/>
      <c r="C870" s="119"/>
      <c r="D870" s="119"/>
      <c r="E870" s="202"/>
      <c r="F870" s="119"/>
      <c r="G870" s="120"/>
      <c r="H870" s="41"/>
      <c r="I870" s="41"/>
      <c r="J870" s="138"/>
      <c r="K870" s="291">
        <f t="shared" si="94"/>
        <v>0</v>
      </c>
      <c r="L870" s="327">
        <v>0</v>
      </c>
      <c r="M870" s="292">
        <f t="shared" si="93"/>
        <v>0</v>
      </c>
      <c r="N870" s="370"/>
      <c r="O870" s="150"/>
      <c r="P870" s="240"/>
      <c r="Q870" s="568"/>
      <c r="R870" s="556">
        <f t="shared" si="95"/>
        <v>0</v>
      </c>
      <c r="S870" s="556">
        <f t="shared" si="96"/>
        <v>0</v>
      </c>
      <c r="T870" s="556">
        <f t="shared" si="97"/>
        <v>0</v>
      </c>
      <c r="U870" s="556">
        <f t="shared" si="98"/>
        <v>0</v>
      </c>
      <c r="V870" s="395"/>
      <c r="W870" s="395"/>
      <c r="X870" s="395"/>
      <c r="Y870" s="395"/>
      <c r="AA870" s="102"/>
      <c r="BA870" s="553"/>
    </row>
    <row r="871" spans="2:53" ht="18" customHeight="1" x14ac:dyDescent="0.35">
      <c r="B871" s="80"/>
      <c r="C871" s="119"/>
      <c r="D871" s="119"/>
      <c r="E871" s="202"/>
      <c r="F871" s="119"/>
      <c r="G871" s="120"/>
      <c r="H871" s="41"/>
      <c r="I871" s="41"/>
      <c r="J871" s="138"/>
      <c r="K871" s="291">
        <f t="shared" si="94"/>
        <v>0</v>
      </c>
      <c r="L871" s="327">
        <v>0</v>
      </c>
      <c r="M871" s="292">
        <f t="shared" si="93"/>
        <v>0</v>
      </c>
      <c r="N871" s="370"/>
      <c r="O871" s="150"/>
      <c r="P871" s="240"/>
      <c r="Q871" s="568"/>
      <c r="R871" s="556">
        <f t="shared" si="95"/>
        <v>0</v>
      </c>
      <c r="S871" s="556">
        <f t="shared" si="96"/>
        <v>0</v>
      </c>
      <c r="T871" s="556">
        <f t="shared" si="97"/>
        <v>0</v>
      </c>
      <c r="U871" s="556">
        <f t="shared" si="98"/>
        <v>0</v>
      </c>
      <c r="V871" s="395"/>
      <c r="W871" s="395"/>
      <c r="X871" s="395"/>
      <c r="Y871" s="395"/>
      <c r="AA871" s="102"/>
      <c r="BA871" s="553"/>
    </row>
    <row r="872" spans="2:53" ht="18" customHeight="1" x14ac:dyDescent="0.35">
      <c r="B872" s="80"/>
      <c r="C872" s="119"/>
      <c r="D872" s="119"/>
      <c r="E872" s="202"/>
      <c r="F872" s="119"/>
      <c r="G872" s="120"/>
      <c r="H872" s="41"/>
      <c r="I872" s="41"/>
      <c r="J872" s="138"/>
      <c r="K872" s="291">
        <f t="shared" si="94"/>
        <v>0</v>
      </c>
      <c r="L872" s="327">
        <v>0</v>
      </c>
      <c r="M872" s="292">
        <f t="shared" si="93"/>
        <v>0</v>
      </c>
      <c r="N872" s="370"/>
      <c r="O872" s="150"/>
      <c r="P872" s="240"/>
      <c r="Q872" s="568"/>
      <c r="R872" s="556">
        <f t="shared" si="95"/>
        <v>0</v>
      </c>
      <c r="S872" s="556">
        <f t="shared" si="96"/>
        <v>0</v>
      </c>
      <c r="T872" s="556">
        <f t="shared" si="97"/>
        <v>0</v>
      </c>
      <c r="U872" s="556">
        <f t="shared" si="98"/>
        <v>0</v>
      </c>
      <c r="V872" s="395"/>
      <c r="W872" s="395"/>
      <c r="X872" s="395"/>
      <c r="Y872" s="395"/>
      <c r="AA872" s="102"/>
      <c r="BA872" s="553"/>
    </row>
    <row r="873" spans="2:53" ht="18" customHeight="1" x14ac:dyDescent="0.35">
      <c r="B873" s="80"/>
      <c r="C873" s="119"/>
      <c r="D873" s="119"/>
      <c r="E873" s="202"/>
      <c r="F873" s="119"/>
      <c r="G873" s="120"/>
      <c r="H873" s="41"/>
      <c r="I873" s="41"/>
      <c r="J873" s="138"/>
      <c r="K873" s="291">
        <f t="shared" si="94"/>
        <v>0</v>
      </c>
      <c r="L873" s="327">
        <v>0</v>
      </c>
      <c r="M873" s="292">
        <f t="shared" si="93"/>
        <v>0</v>
      </c>
      <c r="N873" s="370"/>
      <c r="O873" s="150"/>
      <c r="P873" s="240"/>
      <c r="Q873" s="568"/>
      <c r="R873" s="556">
        <f t="shared" si="95"/>
        <v>0</v>
      </c>
      <c r="S873" s="556">
        <f t="shared" si="96"/>
        <v>0</v>
      </c>
      <c r="T873" s="556">
        <f t="shared" si="97"/>
        <v>0</v>
      </c>
      <c r="U873" s="556">
        <f t="shared" si="98"/>
        <v>0</v>
      </c>
      <c r="V873" s="395"/>
      <c r="W873" s="395"/>
      <c r="X873" s="395"/>
      <c r="Y873" s="395"/>
      <c r="AA873" s="102"/>
      <c r="BA873" s="553"/>
    </row>
    <row r="874" spans="2:53" ht="18" customHeight="1" x14ac:dyDescent="0.35">
      <c r="B874" s="80"/>
      <c r="C874" s="119"/>
      <c r="D874" s="119"/>
      <c r="E874" s="202"/>
      <c r="F874" s="119"/>
      <c r="G874" s="120"/>
      <c r="H874" s="41"/>
      <c r="I874" s="41"/>
      <c r="J874" s="138"/>
      <c r="K874" s="291">
        <f t="shared" si="94"/>
        <v>0</v>
      </c>
      <c r="L874" s="327">
        <v>0</v>
      </c>
      <c r="M874" s="292">
        <f t="shared" si="93"/>
        <v>0</v>
      </c>
      <c r="N874" s="370"/>
      <c r="O874" s="150"/>
      <c r="P874" s="240"/>
      <c r="Q874" s="568"/>
      <c r="R874" s="556">
        <f t="shared" si="95"/>
        <v>0</v>
      </c>
      <c r="S874" s="556">
        <f t="shared" si="96"/>
        <v>0</v>
      </c>
      <c r="T874" s="556">
        <f t="shared" si="97"/>
        <v>0</v>
      </c>
      <c r="U874" s="556">
        <f t="shared" si="98"/>
        <v>0</v>
      </c>
      <c r="V874" s="395"/>
      <c r="W874" s="395"/>
      <c r="X874" s="395"/>
      <c r="Y874" s="395"/>
      <c r="AA874" s="102"/>
      <c r="BA874" s="553"/>
    </row>
    <row r="875" spans="2:53" ht="18" customHeight="1" x14ac:dyDescent="0.35">
      <c r="B875" s="80"/>
      <c r="C875" s="119"/>
      <c r="D875" s="119"/>
      <c r="E875" s="202"/>
      <c r="F875" s="119"/>
      <c r="G875" s="120"/>
      <c r="H875" s="41"/>
      <c r="I875" s="41"/>
      <c r="J875" s="138"/>
      <c r="K875" s="291">
        <f t="shared" si="94"/>
        <v>0</v>
      </c>
      <c r="L875" s="327">
        <v>0</v>
      </c>
      <c r="M875" s="292">
        <f t="shared" si="93"/>
        <v>0</v>
      </c>
      <c r="N875" s="370"/>
      <c r="O875" s="150"/>
      <c r="P875" s="240"/>
      <c r="Q875" s="568"/>
      <c r="R875" s="556">
        <f t="shared" si="95"/>
        <v>0</v>
      </c>
      <c r="S875" s="556">
        <f t="shared" si="96"/>
        <v>0</v>
      </c>
      <c r="T875" s="556">
        <f t="shared" si="97"/>
        <v>0</v>
      </c>
      <c r="U875" s="556">
        <f t="shared" si="98"/>
        <v>0</v>
      </c>
      <c r="V875" s="395"/>
      <c r="W875" s="395"/>
      <c r="X875" s="395"/>
      <c r="Y875" s="395"/>
      <c r="AA875" s="102"/>
      <c r="BA875" s="553"/>
    </row>
    <row r="876" spans="2:53" ht="18" customHeight="1" x14ac:dyDescent="0.35">
      <c r="B876" s="80"/>
      <c r="C876" s="119"/>
      <c r="D876" s="119"/>
      <c r="E876" s="202"/>
      <c r="F876" s="119"/>
      <c r="G876" s="120"/>
      <c r="H876" s="41"/>
      <c r="I876" s="41"/>
      <c r="J876" s="138"/>
      <c r="K876" s="291">
        <f t="shared" si="94"/>
        <v>0</v>
      </c>
      <c r="L876" s="327">
        <v>0</v>
      </c>
      <c r="M876" s="292">
        <f t="shared" si="93"/>
        <v>0</v>
      </c>
      <c r="N876" s="370"/>
      <c r="O876" s="150"/>
      <c r="P876" s="240"/>
      <c r="Q876" s="568"/>
      <c r="R876" s="556">
        <f t="shared" si="95"/>
        <v>0</v>
      </c>
      <c r="S876" s="556">
        <f t="shared" si="96"/>
        <v>0</v>
      </c>
      <c r="T876" s="556">
        <f t="shared" si="97"/>
        <v>0</v>
      </c>
      <c r="U876" s="556">
        <f t="shared" si="98"/>
        <v>0</v>
      </c>
      <c r="V876" s="395"/>
      <c r="W876" s="395"/>
      <c r="X876" s="395"/>
      <c r="Y876" s="395"/>
      <c r="AA876" s="102"/>
      <c r="BA876" s="553"/>
    </row>
    <row r="877" spans="2:53" ht="18" customHeight="1" x14ac:dyDescent="0.35">
      <c r="B877" s="80"/>
      <c r="C877" s="119"/>
      <c r="D877" s="119"/>
      <c r="E877" s="202"/>
      <c r="F877" s="119"/>
      <c r="G877" s="120"/>
      <c r="H877" s="41"/>
      <c r="I877" s="41"/>
      <c r="J877" s="138"/>
      <c r="K877" s="291">
        <f t="shared" si="94"/>
        <v>0</v>
      </c>
      <c r="L877" s="327">
        <v>0</v>
      </c>
      <c r="M877" s="292">
        <f t="shared" si="93"/>
        <v>0</v>
      </c>
      <c r="N877" s="370"/>
      <c r="O877" s="150"/>
      <c r="P877" s="240"/>
      <c r="Q877" s="568"/>
      <c r="R877" s="556">
        <f t="shared" si="95"/>
        <v>0</v>
      </c>
      <c r="S877" s="556">
        <f t="shared" si="96"/>
        <v>0</v>
      </c>
      <c r="T877" s="556">
        <f t="shared" si="97"/>
        <v>0</v>
      </c>
      <c r="U877" s="556">
        <f t="shared" si="98"/>
        <v>0</v>
      </c>
      <c r="V877" s="395"/>
      <c r="W877" s="395"/>
      <c r="X877" s="395"/>
      <c r="Y877" s="395"/>
      <c r="AA877" s="102"/>
      <c r="BA877" s="553"/>
    </row>
    <row r="878" spans="2:53" ht="18" customHeight="1" x14ac:dyDescent="0.35">
      <c r="B878" s="80"/>
      <c r="C878" s="119"/>
      <c r="D878" s="119"/>
      <c r="E878" s="202"/>
      <c r="F878" s="119"/>
      <c r="G878" s="120"/>
      <c r="H878" s="41"/>
      <c r="I878" s="41"/>
      <c r="J878" s="138"/>
      <c r="K878" s="291">
        <f t="shared" si="94"/>
        <v>0</v>
      </c>
      <c r="L878" s="327">
        <v>0</v>
      </c>
      <c r="M878" s="292">
        <f t="shared" si="93"/>
        <v>0</v>
      </c>
      <c r="N878" s="370"/>
      <c r="O878" s="150"/>
      <c r="P878" s="240"/>
      <c r="Q878" s="568"/>
      <c r="R878" s="556">
        <f t="shared" si="95"/>
        <v>0</v>
      </c>
      <c r="S878" s="556">
        <f t="shared" si="96"/>
        <v>0</v>
      </c>
      <c r="T878" s="556">
        <f t="shared" si="97"/>
        <v>0</v>
      </c>
      <c r="U878" s="556">
        <f t="shared" si="98"/>
        <v>0</v>
      </c>
      <c r="V878" s="395"/>
      <c r="W878" s="395"/>
      <c r="X878" s="395"/>
      <c r="Y878" s="395"/>
      <c r="AA878" s="102"/>
      <c r="BA878" s="553"/>
    </row>
    <row r="879" spans="2:53" ht="18" customHeight="1" x14ac:dyDescent="0.35">
      <c r="B879" s="80"/>
      <c r="C879" s="119"/>
      <c r="D879" s="119"/>
      <c r="E879" s="202"/>
      <c r="F879" s="119"/>
      <c r="G879" s="120"/>
      <c r="H879" s="41"/>
      <c r="I879" s="41"/>
      <c r="J879" s="138"/>
      <c r="K879" s="291">
        <f t="shared" si="94"/>
        <v>0</v>
      </c>
      <c r="L879" s="327">
        <v>0</v>
      </c>
      <c r="M879" s="292">
        <f t="shared" si="93"/>
        <v>0</v>
      </c>
      <c r="N879" s="370"/>
      <c r="O879" s="150"/>
      <c r="P879" s="240"/>
      <c r="Q879" s="568"/>
      <c r="R879" s="556">
        <f t="shared" si="95"/>
        <v>0</v>
      </c>
      <c r="S879" s="556">
        <f t="shared" si="96"/>
        <v>0</v>
      </c>
      <c r="T879" s="556">
        <f t="shared" si="97"/>
        <v>0</v>
      </c>
      <c r="U879" s="556">
        <f t="shared" si="98"/>
        <v>0</v>
      </c>
      <c r="V879" s="395"/>
      <c r="W879" s="395"/>
      <c r="X879" s="395"/>
      <c r="Y879" s="395"/>
      <c r="AA879" s="102"/>
      <c r="BA879" s="553"/>
    </row>
    <row r="880" spans="2:53" ht="18" customHeight="1" x14ac:dyDescent="0.35">
      <c r="B880" s="80"/>
      <c r="C880" s="119"/>
      <c r="D880" s="119"/>
      <c r="E880" s="202"/>
      <c r="F880" s="119"/>
      <c r="G880" s="120"/>
      <c r="H880" s="41"/>
      <c r="I880" s="41"/>
      <c r="J880" s="138"/>
      <c r="K880" s="291">
        <f t="shared" si="94"/>
        <v>0</v>
      </c>
      <c r="L880" s="327">
        <v>0</v>
      </c>
      <c r="M880" s="292">
        <f t="shared" si="93"/>
        <v>0</v>
      </c>
      <c r="N880" s="370"/>
      <c r="O880" s="150"/>
      <c r="P880" s="240"/>
      <c r="Q880" s="568"/>
      <c r="R880" s="556">
        <f t="shared" si="95"/>
        <v>0</v>
      </c>
      <c r="S880" s="556">
        <f t="shared" si="96"/>
        <v>0</v>
      </c>
      <c r="T880" s="556">
        <f t="shared" si="97"/>
        <v>0</v>
      </c>
      <c r="U880" s="556">
        <f t="shared" si="98"/>
        <v>0</v>
      </c>
      <c r="V880" s="395"/>
      <c r="W880" s="395"/>
      <c r="X880" s="395"/>
      <c r="Y880" s="395"/>
      <c r="AA880" s="102"/>
      <c r="BA880" s="553"/>
    </row>
    <row r="881" spans="2:53" ht="18" customHeight="1" x14ac:dyDescent="0.35">
      <c r="B881" s="80"/>
      <c r="C881" s="119"/>
      <c r="D881" s="119"/>
      <c r="E881" s="202"/>
      <c r="F881" s="119"/>
      <c r="G881" s="120"/>
      <c r="H881" s="41"/>
      <c r="I881" s="41"/>
      <c r="J881" s="138"/>
      <c r="K881" s="291">
        <f t="shared" si="94"/>
        <v>0</v>
      </c>
      <c r="L881" s="327">
        <v>0</v>
      </c>
      <c r="M881" s="292">
        <f t="shared" si="93"/>
        <v>0</v>
      </c>
      <c r="N881" s="370"/>
      <c r="O881" s="150"/>
      <c r="P881" s="240"/>
      <c r="Q881" s="568"/>
      <c r="R881" s="556">
        <f t="shared" si="95"/>
        <v>0</v>
      </c>
      <c r="S881" s="556">
        <f t="shared" si="96"/>
        <v>0</v>
      </c>
      <c r="T881" s="556">
        <f t="shared" si="97"/>
        <v>0</v>
      </c>
      <c r="U881" s="556">
        <f t="shared" si="98"/>
        <v>0</v>
      </c>
      <c r="V881" s="395"/>
      <c r="W881" s="395"/>
      <c r="X881" s="395"/>
      <c r="Y881" s="395"/>
      <c r="AA881" s="102"/>
      <c r="BA881" s="553"/>
    </row>
    <row r="882" spans="2:53" ht="18" customHeight="1" x14ac:dyDescent="0.35">
      <c r="B882" s="80"/>
      <c r="C882" s="119"/>
      <c r="D882" s="119"/>
      <c r="E882" s="202"/>
      <c r="F882" s="119"/>
      <c r="G882" s="120"/>
      <c r="H882" s="41"/>
      <c r="I882" s="41"/>
      <c r="J882" s="138"/>
      <c r="K882" s="291">
        <f t="shared" si="94"/>
        <v>0</v>
      </c>
      <c r="L882" s="327">
        <v>0</v>
      </c>
      <c r="M882" s="292">
        <f t="shared" ref="M882:M945" si="99">IF(O882="X",0,L882*$M$8)</f>
        <v>0</v>
      </c>
      <c r="N882" s="370"/>
      <c r="O882" s="150"/>
      <c r="P882" s="240"/>
      <c r="Q882" s="568"/>
      <c r="R882" s="556">
        <f t="shared" si="95"/>
        <v>0</v>
      </c>
      <c r="S882" s="556">
        <f t="shared" si="96"/>
        <v>0</v>
      </c>
      <c r="T882" s="556">
        <f t="shared" si="97"/>
        <v>0</v>
      </c>
      <c r="U882" s="556">
        <f t="shared" si="98"/>
        <v>0</v>
      </c>
      <c r="V882" s="395"/>
      <c r="W882" s="395"/>
      <c r="X882" s="395"/>
      <c r="Y882" s="395"/>
      <c r="AA882" s="102"/>
      <c r="BA882" s="553"/>
    </row>
    <row r="883" spans="2:53" ht="18" customHeight="1" x14ac:dyDescent="0.35">
      <c r="B883" s="80"/>
      <c r="C883" s="119"/>
      <c r="D883" s="119"/>
      <c r="E883" s="202"/>
      <c r="F883" s="119"/>
      <c r="G883" s="120"/>
      <c r="H883" s="41"/>
      <c r="I883" s="41"/>
      <c r="J883" s="138"/>
      <c r="K883" s="291">
        <f t="shared" ref="K883:K946" si="100">J883*$M$8</f>
        <v>0</v>
      </c>
      <c r="L883" s="327">
        <v>0</v>
      </c>
      <c r="M883" s="292">
        <f t="shared" si="99"/>
        <v>0</v>
      </c>
      <c r="N883" s="370"/>
      <c r="O883" s="150"/>
      <c r="P883" s="240"/>
      <c r="Q883" s="568"/>
      <c r="R883" s="556">
        <f t="shared" ref="R883:R946" si="101">K883*$H$35</f>
        <v>0</v>
      </c>
      <c r="S883" s="556">
        <f t="shared" ref="S883:S946" si="102">M883*$H$44</f>
        <v>0</v>
      </c>
      <c r="T883" s="556">
        <f t="shared" ref="T883:T946" si="103">R883-K883</f>
        <v>0</v>
      </c>
      <c r="U883" s="556">
        <f t="shared" ref="U883:U946" si="104">S883-M883</f>
        <v>0</v>
      </c>
      <c r="V883" s="395"/>
      <c r="W883" s="395"/>
      <c r="X883" s="395"/>
      <c r="Y883" s="395"/>
      <c r="AA883" s="102"/>
      <c r="BA883" s="553"/>
    </row>
    <row r="884" spans="2:53" ht="18" customHeight="1" x14ac:dyDescent="0.35">
      <c r="B884" s="80"/>
      <c r="C884" s="119"/>
      <c r="D884" s="119"/>
      <c r="E884" s="202"/>
      <c r="F884" s="119"/>
      <c r="G884" s="120"/>
      <c r="H884" s="41"/>
      <c r="I884" s="41"/>
      <c r="J884" s="138"/>
      <c r="K884" s="291">
        <f t="shared" si="100"/>
        <v>0</v>
      </c>
      <c r="L884" s="327">
        <v>0</v>
      </c>
      <c r="M884" s="292">
        <f t="shared" si="99"/>
        <v>0</v>
      </c>
      <c r="N884" s="370"/>
      <c r="O884" s="150"/>
      <c r="P884" s="240"/>
      <c r="Q884" s="568"/>
      <c r="R884" s="556">
        <f t="shared" si="101"/>
        <v>0</v>
      </c>
      <c r="S884" s="556">
        <f t="shared" si="102"/>
        <v>0</v>
      </c>
      <c r="T884" s="556">
        <f t="shared" si="103"/>
        <v>0</v>
      </c>
      <c r="U884" s="556">
        <f t="shared" si="104"/>
        <v>0</v>
      </c>
      <c r="V884" s="395"/>
      <c r="W884" s="395"/>
      <c r="X884" s="395"/>
      <c r="Y884" s="395"/>
      <c r="AA884" s="102"/>
      <c r="BA884" s="553"/>
    </row>
    <row r="885" spans="2:53" ht="18" customHeight="1" x14ac:dyDescent="0.35">
      <c r="B885" s="80"/>
      <c r="C885" s="119"/>
      <c r="D885" s="119"/>
      <c r="E885" s="202"/>
      <c r="F885" s="119"/>
      <c r="G885" s="120"/>
      <c r="H885" s="41"/>
      <c r="I885" s="41"/>
      <c r="J885" s="138"/>
      <c r="K885" s="291">
        <f t="shared" si="100"/>
        <v>0</v>
      </c>
      <c r="L885" s="327">
        <v>0</v>
      </c>
      <c r="M885" s="292">
        <f t="shared" si="99"/>
        <v>0</v>
      </c>
      <c r="N885" s="370"/>
      <c r="O885" s="150"/>
      <c r="P885" s="240"/>
      <c r="Q885" s="568"/>
      <c r="R885" s="556">
        <f t="shared" si="101"/>
        <v>0</v>
      </c>
      <c r="S885" s="556">
        <f t="shared" si="102"/>
        <v>0</v>
      </c>
      <c r="T885" s="556">
        <f t="shared" si="103"/>
        <v>0</v>
      </c>
      <c r="U885" s="556">
        <f t="shared" si="104"/>
        <v>0</v>
      </c>
      <c r="V885" s="395"/>
      <c r="W885" s="395"/>
      <c r="X885" s="395"/>
      <c r="Y885" s="395"/>
      <c r="AA885" s="102"/>
      <c r="BA885" s="553"/>
    </row>
    <row r="886" spans="2:53" ht="18" customHeight="1" x14ac:dyDescent="0.35">
      <c r="B886" s="80"/>
      <c r="C886" s="119"/>
      <c r="D886" s="119"/>
      <c r="E886" s="202"/>
      <c r="F886" s="119"/>
      <c r="G886" s="120"/>
      <c r="H886" s="41"/>
      <c r="I886" s="41"/>
      <c r="J886" s="138"/>
      <c r="K886" s="291">
        <f t="shared" si="100"/>
        <v>0</v>
      </c>
      <c r="L886" s="327">
        <v>0</v>
      </c>
      <c r="M886" s="292">
        <f t="shared" si="99"/>
        <v>0</v>
      </c>
      <c r="N886" s="370"/>
      <c r="O886" s="150"/>
      <c r="P886" s="240"/>
      <c r="Q886" s="568"/>
      <c r="R886" s="556">
        <f t="shared" si="101"/>
        <v>0</v>
      </c>
      <c r="S886" s="556">
        <f t="shared" si="102"/>
        <v>0</v>
      </c>
      <c r="T886" s="556">
        <f t="shared" si="103"/>
        <v>0</v>
      </c>
      <c r="U886" s="556">
        <f t="shared" si="104"/>
        <v>0</v>
      </c>
      <c r="V886" s="395"/>
      <c r="W886" s="395"/>
      <c r="X886" s="395"/>
      <c r="Y886" s="395"/>
      <c r="AA886" s="102"/>
      <c r="BA886" s="553"/>
    </row>
    <row r="887" spans="2:53" ht="18" customHeight="1" x14ac:dyDescent="0.35">
      <c r="B887" s="80"/>
      <c r="C887" s="119"/>
      <c r="D887" s="119"/>
      <c r="E887" s="202"/>
      <c r="F887" s="119"/>
      <c r="G887" s="120"/>
      <c r="H887" s="41"/>
      <c r="I887" s="41"/>
      <c r="J887" s="138"/>
      <c r="K887" s="291">
        <f t="shared" si="100"/>
        <v>0</v>
      </c>
      <c r="L887" s="327">
        <v>0</v>
      </c>
      <c r="M887" s="292">
        <f t="shared" si="99"/>
        <v>0</v>
      </c>
      <c r="N887" s="370"/>
      <c r="O887" s="150"/>
      <c r="P887" s="240"/>
      <c r="Q887" s="568"/>
      <c r="R887" s="556">
        <f t="shared" si="101"/>
        <v>0</v>
      </c>
      <c r="S887" s="556">
        <f t="shared" si="102"/>
        <v>0</v>
      </c>
      <c r="T887" s="556">
        <f t="shared" si="103"/>
        <v>0</v>
      </c>
      <c r="U887" s="556">
        <f t="shared" si="104"/>
        <v>0</v>
      </c>
      <c r="V887" s="395"/>
      <c r="W887" s="395"/>
      <c r="X887" s="395"/>
      <c r="Y887" s="395"/>
      <c r="AA887" s="102"/>
      <c r="BA887" s="553"/>
    </row>
    <row r="888" spans="2:53" ht="18" customHeight="1" x14ac:dyDescent="0.35">
      <c r="B888" s="80"/>
      <c r="C888" s="119"/>
      <c r="D888" s="119"/>
      <c r="E888" s="202"/>
      <c r="F888" s="119"/>
      <c r="G888" s="120"/>
      <c r="H888" s="41"/>
      <c r="I888" s="41"/>
      <c r="J888" s="138"/>
      <c r="K888" s="291">
        <f t="shared" si="100"/>
        <v>0</v>
      </c>
      <c r="L888" s="327">
        <v>0</v>
      </c>
      <c r="M888" s="292">
        <f t="shared" si="99"/>
        <v>0</v>
      </c>
      <c r="N888" s="370"/>
      <c r="O888" s="150"/>
      <c r="P888" s="240"/>
      <c r="Q888" s="568"/>
      <c r="R888" s="556">
        <f t="shared" si="101"/>
        <v>0</v>
      </c>
      <c r="S888" s="556">
        <f t="shared" si="102"/>
        <v>0</v>
      </c>
      <c r="T888" s="556">
        <f t="shared" si="103"/>
        <v>0</v>
      </c>
      <c r="U888" s="556">
        <f t="shared" si="104"/>
        <v>0</v>
      </c>
      <c r="V888" s="395"/>
      <c r="W888" s="395"/>
      <c r="X888" s="395"/>
      <c r="Y888" s="395"/>
      <c r="AA888" s="102"/>
      <c r="BA888" s="553"/>
    </row>
    <row r="889" spans="2:53" ht="18" customHeight="1" x14ac:dyDescent="0.35">
      <c r="B889" s="80"/>
      <c r="C889" s="119"/>
      <c r="D889" s="119"/>
      <c r="E889" s="202"/>
      <c r="F889" s="119"/>
      <c r="G889" s="120"/>
      <c r="H889" s="41"/>
      <c r="I889" s="41"/>
      <c r="J889" s="138"/>
      <c r="K889" s="291">
        <f t="shared" si="100"/>
        <v>0</v>
      </c>
      <c r="L889" s="327">
        <v>0</v>
      </c>
      <c r="M889" s="292">
        <f t="shared" si="99"/>
        <v>0</v>
      </c>
      <c r="N889" s="370"/>
      <c r="O889" s="150"/>
      <c r="P889" s="240"/>
      <c r="Q889" s="568"/>
      <c r="R889" s="556">
        <f t="shared" si="101"/>
        <v>0</v>
      </c>
      <c r="S889" s="556">
        <f t="shared" si="102"/>
        <v>0</v>
      </c>
      <c r="T889" s="556">
        <f t="shared" si="103"/>
        <v>0</v>
      </c>
      <c r="U889" s="556">
        <f t="shared" si="104"/>
        <v>0</v>
      </c>
      <c r="V889" s="395"/>
      <c r="W889" s="395"/>
      <c r="X889" s="395"/>
      <c r="Y889" s="395"/>
      <c r="AA889" s="102"/>
      <c r="BA889" s="553"/>
    </row>
    <row r="890" spans="2:53" ht="18" customHeight="1" x14ac:dyDescent="0.35">
      <c r="B890" s="80"/>
      <c r="C890" s="119"/>
      <c r="D890" s="119"/>
      <c r="E890" s="202"/>
      <c r="F890" s="119"/>
      <c r="G890" s="120"/>
      <c r="H890" s="41"/>
      <c r="I890" s="41"/>
      <c r="J890" s="138"/>
      <c r="K890" s="291">
        <f t="shared" si="100"/>
        <v>0</v>
      </c>
      <c r="L890" s="327">
        <v>0</v>
      </c>
      <c r="M890" s="292">
        <f t="shared" si="99"/>
        <v>0</v>
      </c>
      <c r="N890" s="370"/>
      <c r="O890" s="150"/>
      <c r="P890" s="240"/>
      <c r="Q890" s="568"/>
      <c r="R890" s="556">
        <f t="shared" si="101"/>
        <v>0</v>
      </c>
      <c r="S890" s="556">
        <f t="shared" si="102"/>
        <v>0</v>
      </c>
      <c r="T890" s="556">
        <f t="shared" si="103"/>
        <v>0</v>
      </c>
      <c r="U890" s="556">
        <f t="shared" si="104"/>
        <v>0</v>
      </c>
      <c r="V890" s="395"/>
      <c r="W890" s="395"/>
      <c r="X890" s="395"/>
      <c r="Y890" s="395"/>
      <c r="AA890" s="102"/>
      <c r="BA890" s="553"/>
    </row>
    <row r="891" spans="2:53" ht="18" customHeight="1" x14ac:dyDescent="0.35">
      <c r="B891" s="80"/>
      <c r="C891" s="119"/>
      <c r="D891" s="119"/>
      <c r="E891" s="202"/>
      <c r="F891" s="119"/>
      <c r="G891" s="120"/>
      <c r="H891" s="41"/>
      <c r="I891" s="41"/>
      <c r="J891" s="138"/>
      <c r="K891" s="291">
        <f t="shared" si="100"/>
        <v>0</v>
      </c>
      <c r="L891" s="327">
        <v>0</v>
      </c>
      <c r="M891" s="292">
        <f t="shared" si="99"/>
        <v>0</v>
      </c>
      <c r="N891" s="370"/>
      <c r="O891" s="150"/>
      <c r="P891" s="240"/>
      <c r="Q891" s="568"/>
      <c r="R891" s="556">
        <f t="shared" si="101"/>
        <v>0</v>
      </c>
      <c r="S891" s="556">
        <f t="shared" si="102"/>
        <v>0</v>
      </c>
      <c r="T891" s="556">
        <f t="shared" si="103"/>
        <v>0</v>
      </c>
      <c r="U891" s="556">
        <f t="shared" si="104"/>
        <v>0</v>
      </c>
      <c r="V891" s="395"/>
      <c r="W891" s="395"/>
      <c r="X891" s="395"/>
      <c r="Y891" s="395"/>
      <c r="AA891" s="102"/>
      <c r="BA891" s="553"/>
    </row>
    <row r="892" spans="2:53" ht="18" customHeight="1" x14ac:dyDescent="0.35">
      <c r="B892" s="80"/>
      <c r="C892" s="119"/>
      <c r="D892" s="119"/>
      <c r="E892" s="202"/>
      <c r="F892" s="119"/>
      <c r="G892" s="120"/>
      <c r="H892" s="41"/>
      <c r="I892" s="41"/>
      <c r="J892" s="138"/>
      <c r="K892" s="291">
        <f t="shared" si="100"/>
        <v>0</v>
      </c>
      <c r="L892" s="327">
        <v>0</v>
      </c>
      <c r="M892" s="292">
        <f t="shared" si="99"/>
        <v>0</v>
      </c>
      <c r="N892" s="370"/>
      <c r="O892" s="150"/>
      <c r="P892" s="240"/>
      <c r="Q892" s="568"/>
      <c r="R892" s="556">
        <f t="shared" si="101"/>
        <v>0</v>
      </c>
      <c r="S892" s="556">
        <f t="shared" si="102"/>
        <v>0</v>
      </c>
      <c r="T892" s="556">
        <f t="shared" si="103"/>
        <v>0</v>
      </c>
      <c r="U892" s="556">
        <f t="shared" si="104"/>
        <v>0</v>
      </c>
      <c r="V892" s="395"/>
      <c r="W892" s="395"/>
      <c r="X892" s="395"/>
      <c r="Y892" s="395"/>
      <c r="AA892" s="102"/>
      <c r="BA892" s="553"/>
    </row>
    <row r="893" spans="2:53" ht="18" customHeight="1" x14ac:dyDescent="0.35">
      <c r="B893" s="80"/>
      <c r="C893" s="119"/>
      <c r="D893" s="119"/>
      <c r="E893" s="202"/>
      <c r="F893" s="119"/>
      <c r="G893" s="120"/>
      <c r="H893" s="41"/>
      <c r="I893" s="41"/>
      <c r="J893" s="138"/>
      <c r="K893" s="291">
        <f t="shared" si="100"/>
        <v>0</v>
      </c>
      <c r="L893" s="327">
        <v>0</v>
      </c>
      <c r="M893" s="292">
        <f t="shared" si="99"/>
        <v>0</v>
      </c>
      <c r="N893" s="370"/>
      <c r="O893" s="150"/>
      <c r="P893" s="240"/>
      <c r="Q893" s="568"/>
      <c r="R893" s="556">
        <f t="shared" si="101"/>
        <v>0</v>
      </c>
      <c r="S893" s="556">
        <f t="shared" si="102"/>
        <v>0</v>
      </c>
      <c r="T893" s="556">
        <f t="shared" si="103"/>
        <v>0</v>
      </c>
      <c r="U893" s="556">
        <f t="shared" si="104"/>
        <v>0</v>
      </c>
      <c r="V893" s="395"/>
      <c r="W893" s="395"/>
      <c r="X893" s="395"/>
      <c r="Y893" s="395"/>
      <c r="AA893" s="102"/>
      <c r="BA893" s="553"/>
    </row>
    <row r="894" spans="2:53" ht="18" customHeight="1" x14ac:dyDescent="0.35">
      <c r="B894" s="80"/>
      <c r="C894" s="119"/>
      <c r="D894" s="119"/>
      <c r="E894" s="202"/>
      <c r="F894" s="119"/>
      <c r="G894" s="120"/>
      <c r="H894" s="41"/>
      <c r="I894" s="41"/>
      <c r="J894" s="138"/>
      <c r="K894" s="291">
        <f t="shared" si="100"/>
        <v>0</v>
      </c>
      <c r="L894" s="327">
        <v>0</v>
      </c>
      <c r="M894" s="292">
        <f t="shared" si="99"/>
        <v>0</v>
      </c>
      <c r="N894" s="370"/>
      <c r="O894" s="150"/>
      <c r="P894" s="240"/>
      <c r="Q894" s="568"/>
      <c r="R894" s="556">
        <f t="shared" si="101"/>
        <v>0</v>
      </c>
      <c r="S894" s="556">
        <f t="shared" si="102"/>
        <v>0</v>
      </c>
      <c r="T894" s="556">
        <f t="shared" si="103"/>
        <v>0</v>
      </c>
      <c r="U894" s="556">
        <f t="shared" si="104"/>
        <v>0</v>
      </c>
      <c r="V894" s="395"/>
      <c r="W894" s="395"/>
      <c r="X894" s="395"/>
      <c r="Y894" s="395"/>
      <c r="AA894" s="102"/>
      <c r="BA894" s="553"/>
    </row>
    <row r="895" spans="2:53" ht="18" customHeight="1" x14ac:dyDescent="0.35">
      <c r="B895" s="80"/>
      <c r="C895" s="119"/>
      <c r="D895" s="119"/>
      <c r="E895" s="202"/>
      <c r="F895" s="119"/>
      <c r="G895" s="120"/>
      <c r="H895" s="41"/>
      <c r="I895" s="41"/>
      <c r="J895" s="138"/>
      <c r="K895" s="291">
        <f t="shared" si="100"/>
        <v>0</v>
      </c>
      <c r="L895" s="327">
        <v>0</v>
      </c>
      <c r="M895" s="292">
        <f t="shared" si="99"/>
        <v>0</v>
      </c>
      <c r="N895" s="370"/>
      <c r="O895" s="150"/>
      <c r="P895" s="240"/>
      <c r="Q895" s="568"/>
      <c r="R895" s="556">
        <f t="shared" si="101"/>
        <v>0</v>
      </c>
      <c r="S895" s="556">
        <f t="shared" si="102"/>
        <v>0</v>
      </c>
      <c r="T895" s="556">
        <f t="shared" si="103"/>
        <v>0</v>
      </c>
      <c r="U895" s="556">
        <f t="shared" si="104"/>
        <v>0</v>
      </c>
      <c r="V895" s="395"/>
      <c r="W895" s="395"/>
      <c r="X895" s="395"/>
      <c r="Y895" s="395"/>
      <c r="AA895" s="102"/>
      <c r="BA895" s="553"/>
    </row>
    <row r="896" spans="2:53" ht="18" customHeight="1" x14ac:dyDescent="0.35">
      <c r="B896" s="80"/>
      <c r="C896" s="119"/>
      <c r="D896" s="119"/>
      <c r="E896" s="202"/>
      <c r="F896" s="119"/>
      <c r="G896" s="120"/>
      <c r="H896" s="41"/>
      <c r="I896" s="41"/>
      <c r="J896" s="138"/>
      <c r="K896" s="291">
        <f t="shared" si="100"/>
        <v>0</v>
      </c>
      <c r="L896" s="327">
        <v>0</v>
      </c>
      <c r="M896" s="292">
        <f t="shared" si="99"/>
        <v>0</v>
      </c>
      <c r="N896" s="370"/>
      <c r="O896" s="150"/>
      <c r="P896" s="240"/>
      <c r="Q896" s="568"/>
      <c r="R896" s="556">
        <f t="shared" si="101"/>
        <v>0</v>
      </c>
      <c r="S896" s="556">
        <f t="shared" si="102"/>
        <v>0</v>
      </c>
      <c r="T896" s="556">
        <f t="shared" si="103"/>
        <v>0</v>
      </c>
      <c r="U896" s="556">
        <f t="shared" si="104"/>
        <v>0</v>
      </c>
      <c r="V896" s="395"/>
      <c r="W896" s="395"/>
      <c r="X896" s="395"/>
      <c r="Y896" s="395"/>
      <c r="AA896" s="102"/>
      <c r="BA896" s="553"/>
    </row>
    <row r="897" spans="2:53" ht="18" customHeight="1" x14ac:dyDescent="0.35">
      <c r="B897" s="80"/>
      <c r="C897" s="119"/>
      <c r="D897" s="119"/>
      <c r="E897" s="202"/>
      <c r="F897" s="119"/>
      <c r="G897" s="120"/>
      <c r="H897" s="41"/>
      <c r="I897" s="41"/>
      <c r="J897" s="138"/>
      <c r="K897" s="291">
        <f t="shared" si="100"/>
        <v>0</v>
      </c>
      <c r="L897" s="327">
        <v>0</v>
      </c>
      <c r="M897" s="292">
        <f t="shared" si="99"/>
        <v>0</v>
      </c>
      <c r="N897" s="370"/>
      <c r="O897" s="150"/>
      <c r="P897" s="240"/>
      <c r="Q897" s="568"/>
      <c r="R897" s="556">
        <f t="shared" si="101"/>
        <v>0</v>
      </c>
      <c r="S897" s="556">
        <f t="shared" si="102"/>
        <v>0</v>
      </c>
      <c r="T897" s="556">
        <f t="shared" si="103"/>
        <v>0</v>
      </c>
      <c r="U897" s="556">
        <f t="shared" si="104"/>
        <v>0</v>
      </c>
      <c r="V897" s="395"/>
      <c r="W897" s="395"/>
      <c r="X897" s="395"/>
      <c r="Y897" s="395"/>
      <c r="AA897" s="102"/>
      <c r="BA897" s="553"/>
    </row>
    <row r="898" spans="2:53" ht="18" customHeight="1" x14ac:dyDescent="0.35">
      <c r="B898" s="80"/>
      <c r="C898" s="119"/>
      <c r="D898" s="119"/>
      <c r="E898" s="202"/>
      <c r="F898" s="119"/>
      <c r="G898" s="120"/>
      <c r="H898" s="41"/>
      <c r="I898" s="41"/>
      <c r="J898" s="138"/>
      <c r="K898" s="291">
        <f t="shared" si="100"/>
        <v>0</v>
      </c>
      <c r="L898" s="327">
        <v>0</v>
      </c>
      <c r="M898" s="292">
        <f t="shared" si="99"/>
        <v>0</v>
      </c>
      <c r="N898" s="370"/>
      <c r="O898" s="150"/>
      <c r="P898" s="240"/>
      <c r="Q898" s="568"/>
      <c r="R898" s="556">
        <f t="shared" si="101"/>
        <v>0</v>
      </c>
      <c r="S898" s="556">
        <f t="shared" si="102"/>
        <v>0</v>
      </c>
      <c r="T898" s="556">
        <f t="shared" si="103"/>
        <v>0</v>
      </c>
      <c r="U898" s="556">
        <f t="shared" si="104"/>
        <v>0</v>
      </c>
      <c r="V898" s="395"/>
      <c r="W898" s="395"/>
      <c r="X898" s="395"/>
      <c r="Y898" s="395"/>
      <c r="AA898" s="102"/>
      <c r="BA898" s="553"/>
    </row>
    <row r="899" spans="2:53" ht="18" customHeight="1" x14ac:dyDescent="0.35">
      <c r="B899" s="80"/>
      <c r="C899" s="119"/>
      <c r="D899" s="119"/>
      <c r="E899" s="202"/>
      <c r="F899" s="119"/>
      <c r="G899" s="120"/>
      <c r="H899" s="41"/>
      <c r="I899" s="41"/>
      <c r="J899" s="138"/>
      <c r="K899" s="291">
        <f t="shared" si="100"/>
        <v>0</v>
      </c>
      <c r="L899" s="327">
        <v>0</v>
      </c>
      <c r="M899" s="292">
        <f t="shared" si="99"/>
        <v>0</v>
      </c>
      <c r="N899" s="370"/>
      <c r="O899" s="150"/>
      <c r="P899" s="240"/>
      <c r="Q899" s="568"/>
      <c r="R899" s="556">
        <f t="shared" si="101"/>
        <v>0</v>
      </c>
      <c r="S899" s="556">
        <f t="shared" si="102"/>
        <v>0</v>
      </c>
      <c r="T899" s="556">
        <f t="shared" si="103"/>
        <v>0</v>
      </c>
      <c r="U899" s="556">
        <f t="shared" si="104"/>
        <v>0</v>
      </c>
      <c r="V899" s="395"/>
      <c r="W899" s="395"/>
      <c r="X899" s="395"/>
      <c r="Y899" s="395"/>
      <c r="AA899" s="102"/>
      <c r="BA899" s="553"/>
    </row>
    <row r="900" spans="2:53" ht="18" customHeight="1" x14ac:dyDescent="0.35">
      <c r="B900" s="80"/>
      <c r="C900" s="119"/>
      <c r="D900" s="119"/>
      <c r="E900" s="202"/>
      <c r="F900" s="119"/>
      <c r="G900" s="120"/>
      <c r="H900" s="41"/>
      <c r="I900" s="41"/>
      <c r="J900" s="138"/>
      <c r="K900" s="291">
        <f t="shared" si="100"/>
        <v>0</v>
      </c>
      <c r="L900" s="327">
        <v>0</v>
      </c>
      <c r="M900" s="292">
        <f t="shared" si="99"/>
        <v>0</v>
      </c>
      <c r="N900" s="370"/>
      <c r="O900" s="150"/>
      <c r="P900" s="240"/>
      <c r="Q900" s="568"/>
      <c r="R900" s="556">
        <f t="shared" si="101"/>
        <v>0</v>
      </c>
      <c r="S900" s="556">
        <f t="shared" si="102"/>
        <v>0</v>
      </c>
      <c r="T900" s="556">
        <f t="shared" si="103"/>
        <v>0</v>
      </c>
      <c r="U900" s="556">
        <f t="shared" si="104"/>
        <v>0</v>
      </c>
      <c r="V900" s="395"/>
      <c r="W900" s="395"/>
      <c r="X900" s="395"/>
      <c r="Y900" s="395"/>
      <c r="AA900" s="102"/>
      <c r="BA900" s="553"/>
    </row>
    <row r="901" spans="2:53" ht="18" customHeight="1" x14ac:dyDescent="0.35">
      <c r="B901" s="80"/>
      <c r="C901" s="119"/>
      <c r="D901" s="119"/>
      <c r="E901" s="202"/>
      <c r="F901" s="119"/>
      <c r="G901" s="120"/>
      <c r="H901" s="41"/>
      <c r="I901" s="41"/>
      <c r="J901" s="138"/>
      <c r="K901" s="291">
        <f t="shared" si="100"/>
        <v>0</v>
      </c>
      <c r="L901" s="327">
        <v>0</v>
      </c>
      <c r="M901" s="292">
        <f t="shared" si="99"/>
        <v>0</v>
      </c>
      <c r="N901" s="370"/>
      <c r="O901" s="150"/>
      <c r="P901" s="240"/>
      <c r="Q901" s="568"/>
      <c r="R901" s="556">
        <f t="shared" si="101"/>
        <v>0</v>
      </c>
      <c r="S901" s="556">
        <f t="shared" si="102"/>
        <v>0</v>
      </c>
      <c r="T901" s="556">
        <f t="shared" si="103"/>
        <v>0</v>
      </c>
      <c r="U901" s="556">
        <f t="shared" si="104"/>
        <v>0</v>
      </c>
      <c r="V901" s="395"/>
      <c r="W901" s="395"/>
      <c r="X901" s="395"/>
      <c r="Y901" s="395"/>
      <c r="AA901" s="102"/>
      <c r="BA901" s="553"/>
    </row>
    <row r="902" spans="2:53" ht="18" customHeight="1" x14ac:dyDescent="0.35">
      <c r="B902" s="80"/>
      <c r="C902" s="119"/>
      <c r="D902" s="119"/>
      <c r="E902" s="202"/>
      <c r="F902" s="119"/>
      <c r="G902" s="120"/>
      <c r="H902" s="41"/>
      <c r="I902" s="41"/>
      <c r="J902" s="138"/>
      <c r="K902" s="291">
        <f t="shared" si="100"/>
        <v>0</v>
      </c>
      <c r="L902" s="327">
        <v>0</v>
      </c>
      <c r="M902" s="292">
        <f t="shared" si="99"/>
        <v>0</v>
      </c>
      <c r="N902" s="370"/>
      <c r="O902" s="150"/>
      <c r="P902" s="240"/>
      <c r="Q902" s="568"/>
      <c r="R902" s="556">
        <f t="shared" si="101"/>
        <v>0</v>
      </c>
      <c r="S902" s="556">
        <f t="shared" si="102"/>
        <v>0</v>
      </c>
      <c r="T902" s="556">
        <f t="shared" si="103"/>
        <v>0</v>
      </c>
      <c r="U902" s="556">
        <f t="shared" si="104"/>
        <v>0</v>
      </c>
      <c r="V902" s="395"/>
      <c r="W902" s="395"/>
      <c r="X902" s="395"/>
      <c r="Y902" s="395"/>
      <c r="AA902" s="102"/>
      <c r="BA902" s="553"/>
    </row>
    <row r="903" spans="2:53" ht="18" customHeight="1" x14ac:dyDescent="0.35">
      <c r="B903" s="80"/>
      <c r="C903" s="119"/>
      <c r="D903" s="119"/>
      <c r="E903" s="202"/>
      <c r="F903" s="119"/>
      <c r="G903" s="120"/>
      <c r="H903" s="41"/>
      <c r="I903" s="41"/>
      <c r="J903" s="138"/>
      <c r="K903" s="291">
        <f t="shared" si="100"/>
        <v>0</v>
      </c>
      <c r="L903" s="327">
        <v>0</v>
      </c>
      <c r="M903" s="292">
        <f t="shared" si="99"/>
        <v>0</v>
      </c>
      <c r="N903" s="370"/>
      <c r="O903" s="150"/>
      <c r="P903" s="240"/>
      <c r="Q903" s="568"/>
      <c r="R903" s="556">
        <f t="shared" si="101"/>
        <v>0</v>
      </c>
      <c r="S903" s="556">
        <f t="shared" si="102"/>
        <v>0</v>
      </c>
      <c r="T903" s="556">
        <f t="shared" si="103"/>
        <v>0</v>
      </c>
      <c r="U903" s="556">
        <f t="shared" si="104"/>
        <v>0</v>
      </c>
      <c r="V903" s="395"/>
      <c r="W903" s="395"/>
      <c r="X903" s="395"/>
      <c r="Y903" s="395"/>
      <c r="AA903" s="102"/>
      <c r="BA903" s="553"/>
    </row>
    <row r="904" spans="2:53" ht="18" customHeight="1" x14ac:dyDescent="0.35">
      <c r="B904" s="80"/>
      <c r="C904" s="119"/>
      <c r="D904" s="119"/>
      <c r="E904" s="202"/>
      <c r="F904" s="119"/>
      <c r="G904" s="120"/>
      <c r="H904" s="41"/>
      <c r="I904" s="41"/>
      <c r="J904" s="138"/>
      <c r="K904" s="291">
        <f t="shared" si="100"/>
        <v>0</v>
      </c>
      <c r="L904" s="327">
        <v>0</v>
      </c>
      <c r="M904" s="292">
        <f t="shared" si="99"/>
        <v>0</v>
      </c>
      <c r="N904" s="370"/>
      <c r="O904" s="150"/>
      <c r="P904" s="240"/>
      <c r="Q904" s="568"/>
      <c r="R904" s="556">
        <f t="shared" si="101"/>
        <v>0</v>
      </c>
      <c r="S904" s="556">
        <f t="shared" si="102"/>
        <v>0</v>
      </c>
      <c r="T904" s="556">
        <f t="shared" si="103"/>
        <v>0</v>
      </c>
      <c r="U904" s="556">
        <f t="shared" si="104"/>
        <v>0</v>
      </c>
      <c r="V904" s="395"/>
      <c r="W904" s="395"/>
      <c r="X904" s="395"/>
      <c r="Y904" s="395"/>
      <c r="AA904" s="102"/>
      <c r="BA904" s="553"/>
    </row>
    <row r="905" spans="2:53" ht="18" customHeight="1" x14ac:dyDescent="0.35">
      <c r="B905" s="80"/>
      <c r="C905" s="119"/>
      <c r="D905" s="119"/>
      <c r="E905" s="202"/>
      <c r="F905" s="119"/>
      <c r="G905" s="120"/>
      <c r="H905" s="41"/>
      <c r="I905" s="41"/>
      <c r="J905" s="138"/>
      <c r="K905" s="291">
        <f t="shared" si="100"/>
        <v>0</v>
      </c>
      <c r="L905" s="327">
        <v>0</v>
      </c>
      <c r="M905" s="292">
        <f t="shared" si="99"/>
        <v>0</v>
      </c>
      <c r="N905" s="370"/>
      <c r="O905" s="150"/>
      <c r="P905" s="240"/>
      <c r="Q905" s="568"/>
      <c r="R905" s="556">
        <f t="shared" si="101"/>
        <v>0</v>
      </c>
      <c r="S905" s="556">
        <f t="shared" si="102"/>
        <v>0</v>
      </c>
      <c r="T905" s="556">
        <f t="shared" si="103"/>
        <v>0</v>
      </c>
      <c r="U905" s="556">
        <f t="shared" si="104"/>
        <v>0</v>
      </c>
      <c r="V905" s="395"/>
      <c r="W905" s="395"/>
      <c r="X905" s="395"/>
      <c r="Y905" s="395"/>
      <c r="AA905" s="102"/>
      <c r="BA905" s="553"/>
    </row>
    <row r="906" spans="2:53" ht="18" customHeight="1" x14ac:dyDescent="0.35">
      <c r="B906" s="80"/>
      <c r="C906" s="119"/>
      <c r="D906" s="119"/>
      <c r="E906" s="202"/>
      <c r="F906" s="119"/>
      <c r="G906" s="120"/>
      <c r="H906" s="41"/>
      <c r="I906" s="41"/>
      <c r="J906" s="138"/>
      <c r="K906" s="291">
        <f t="shared" si="100"/>
        <v>0</v>
      </c>
      <c r="L906" s="327">
        <v>0</v>
      </c>
      <c r="M906" s="292">
        <f t="shared" si="99"/>
        <v>0</v>
      </c>
      <c r="N906" s="370"/>
      <c r="O906" s="150"/>
      <c r="P906" s="240"/>
      <c r="Q906" s="568"/>
      <c r="R906" s="556">
        <f t="shared" si="101"/>
        <v>0</v>
      </c>
      <c r="S906" s="556">
        <f t="shared" si="102"/>
        <v>0</v>
      </c>
      <c r="T906" s="556">
        <f t="shared" si="103"/>
        <v>0</v>
      </c>
      <c r="U906" s="556">
        <f t="shared" si="104"/>
        <v>0</v>
      </c>
      <c r="V906" s="395"/>
      <c r="W906" s="395"/>
      <c r="X906" s="395"/>
      <c r="Y906" s="395"/>
      <c r="AA906" s="102"/>
      <c r="BA906" s="553"/>
    </row>
    <row r="907" spans="2:53" ht="18" customHeight="1" x14ac:dyDescent="0.35">
      <c r="B907" s="80"/>
      <c r="C907" s="119"/>
      <c r="D907" s="119"/>
      <c r="E907" s="202"/>
      <c r="F907" s="119"/>
      <c r="G907" s="120"/>
      <c r="H907" s="41"/>
      <c r="I907" s="41"/>
      <c r="J907" s="138"/>
      <c r="K907" s="291">
        <f t="shared" si="100"/>
        <v>0</v>
      </c>
      <c r="L907" s="327">
        <v>0</v>
      </c>
      <c r="M907" s="292">
        <f t="shared" si="99"/>
        <v>0</v>
      </c>
      <c r="N907" s="370"/>
      <c r="O907" s="150"/>
      <c r="P907" s="240"/>
      <c r="Q907" s="568"/>
      <c r="R907" s="556">
        <f t="shared" si="101"/>
        <v>0</v>
      </c>
      <c r="S907" s="556">
        <f t="shared" si="102"/>
        <v>0</v>
      </c>
      <c r="T907" s="556">
        <f t="shared" si="103"/>
        <v>0</v>
      </c>
      <c r="U907" s="556">
        <f t="shared" si="104"/>
        <v>0</v>
      </c>
      <c r="V907" s="395"/>
      <c r="W907" s="395"/>
      <c r="X907" s="395"/>
      <c r="Y907" s="395"/>
      <c r="AA907" s="102"/>
      <c r="BA907" s="553"/>
    </row>
    <row r="908" spans="2:53" ht="18" customHeight="1" x14ac:dyDescent="0.35">
      <c r="B908" s="80"/>
      <c r="C908" s="119"/>
      <c r="D908" s="119"/>
      <c r="E908" s="202"/>
      <c r="F908" s="119"/>
      <c r="G908" s="120"/>
      <c r="H908" s="41"/>
      <c r="I908" s="41"/>
      <c r="J908" s="138"/>
      <c r="K908" s="291">
        <f t="shared" si="100"/>
        <v>0</v>
      </c>
      <c r="L908" s="327">
        <v>0</v>
      </c>
      <c r="M908" s="292">
        <f t="shared" si="99"/>
        <v>0</v>
      </c>
      <c r="N908" s="370"/>
      <c r="O908" s="150"/>
      <c r="P908" s="240"/>
      <c r="Q908" s="568"/>
      <c r="R908" s="556">
        <f t="shared" si="101"/>
        <v>0</v>
      </c>
      <c r="S908" s="556">
        <f t="shared" si="102"/>
        <v>0</v>
      </c>
      <c r="T908" s="556">
        <f t="shared" si="103"/>
        <v>0</v>
      </c>
      <c r="U908" s="556">
        <f t="shared" si="104"/>
        <v>0</v>
      </c>
      <c r="V908" s="395"/>
      <c r="W908" s="395"/>
      <c r="X908" s="395"/>
      <c r="Y908" s="395"/>
      <c r="AA908" s="102"/>
      <c r="BA908" s="553"/>
    </row>
    <row r="909" spans="2:53" ht="18" customHeight="1" x14ac:dyDescent="0.35">
      <c r="B909" s="80"/>
      <c r="C909" s="119"/>
      <c r="D909" s="119"/>
      <c r="E909" s="202"/>
      <c r="F909" s="119"/>
      <c r="G909" s="120"/>
      <c r="H909" s="41"/>
      <c r="I909" s="41"/>
      <c r="J909" s="138"/>
      <c r="K909" s="291">
        <f t="shared" si="100"/>
        <v>0</v>
      </c>
      <c r="L909" s="327">
        <v>0</v>
      </c>
      <c r="M909" s="292">
        <f t="shared" si="99"/>
        <v>0</v>
      </c>
      <c r="N909" s="370"/>
      <c r="O909" s="150"/>
      <c r="P909" s="240"/>
      <c r="Q909" s="568"/>
      <c r="R909" s="556">
        <f t="shared" si="101"/>
        <v>0</v>
      </c>
      <c r="S909" s="556">
        <f t="shared" si="102"/>
        <v>0</v>
      </c>
      <c r="T909" s="556">
        <f t="shared" si="103"/>
        <v>0</v>
      </c>
      <c r="U909" s="556">
        <f t="shared" si="104"/>
        <v>0</v>
      </c>
      <c r="V909" s="395"/>
      <c r="W909" s="395"/>
      <c r="X909" s="395"/>
      <c r="Y909" s="395"/>
      <c r="AA909" s="102"/>
      <c r="BA909" s="553"/>
    </row>
    <row r="910" spans="2:53" ht="18" customHeight="1" x14ac:dyDescent="0.35">
      <c r="B910" s="80"/>
      <c r="C910" s="119"/>
      <c r="D910" s="119"/>
      <c r="E910" s="202"/>
      <c r="F910" s="119"/>
      <c r="G910" s="120"/>
      <c r="H910" s="41"/>
      <c r="I910" s="41"/>
      <c r="J910" s="138"/>
      <c r="K910" s="291">
        <f t="shared" si="100"/>
        <v>0</v>
      </c>
      <c r="L910" s="327">
        <v>0</v>
      </c>
      <c r="M910" s="292">
        <f t="shared" si="99"/>
        <v>0</v>
      </c>
      <c r="N910" s="370"/>
      <c r="O910" s="150"/>
      <c r="P910" s="240"/>
      <c r="Q910" s="568"/>
      <c r="R910" s="556">
        <f t="shared" si="101"/>
        <v>0</v>
      </c>
      <c r="S910" s="556">
        <f t="shared" si="102"/>
        <v>0</v>
      </c>
      <c r="T910" s="556">
        <f t="shared" si="103"/>
        <v>0</v>
      </c>
      <c r="U910" s="556">
        <f t="shared" si="104"/>
        <v>0</v>
      </c>
      <c r="V910" s="395"/>
      <c r="W910" s="395"/>
      <c r="X910" s="395"/>
      <c r="Y910" s="395"/>
      <c r="AA910" s="102"/>
      <c r="BA910" s="553"/>
    </row>
    <row r="911" spans="2:53" ht="18" customHeight="1" x14ac:dyDescent="0.35">
      <c r="B911" s="80"/>
      <c r="C911" s="119"/>
      <c r="D911" s="119"/>
      <c r="E911" s="202"/>
      <c r="F911" s="119"/>
      <c r="G911" s="120"/>
      <c r="H911" s="41"/>
      <c r="I911" s="41"/>
      <c r="J911" s="138"/>
      <c r="K911" s="291">
        <f t="shared" si="100"/>
        <v>0</v>
      </c>
      <c r="L911" s="327">
        <v>0</v>
      </c>
      <c r="M911" s="292">
        <f t="shared" si="99"/>
        <v>0</v>
      </c>
      <c r="N911" s="370"/>
      <c r="O911" s="150"/>
      <c r="P911" s="240"/>
      <c r="Q911" s="568"/>
      <c r="R911" s="556">
        <f t="shared" si="101"/>
        <v>0</v>
      </c>
      <c r="S911" s="556">
        <f t="shared" si="102"/>
        <v>0</v>
      </c>
      <c r="T911" s="556">
        <f t="shared" si="103"/>
        <v>0</v>
      </c>
      <c r="U911" s="556">
        <f t="shared" si="104"/>
        <v>0</v>
      </c>
      <c r="V911" s="395"/>
      <c r="W911" s="395"/>
      <c r="X911" s="395"/>
      <c r="Y911" s="395"/>
      <c r="AA911" s="102"/>
      <c r="BA911" s="553"/>
    </row>
    <row r="912" spans="2:53" ht="18" customHeight="1" x14ac:dyDescent="0.35">
      <c r="B912" s="80"/>
      <c r="C912" s="119"/>
      <c r="D912" s="119"/>
      <c r="E912" s="202"/>
      <c r="F912" s="119"/>
      <c r="G912" s="120"/>
      <c r="H912" s="41"/>
      <c r="I912" s="41"/>
      <c r="J912" s="138"/>
      <c r="K912" s="291">
        <f t="shared" si="100"/>
        <v>0</v>
      </c>
      <c r="L912" s="327">
        <v>0</v>
      </c>
      <c r="M912" s="292">
        <f t="shared" si="99"/>
        <v>0</v>
      </c>
      <c r="N912" s="370"/>
      <c r="O912" s="150"/>
      <c r="P912" s="240"/>
      <c r="Q912" s="568"/>
      <c r="R912" s="556">
        <f t="shared" si="101"/>
        <v>0</v>
      </c>
      <c r="S912" s="556">
        <f t="shared" si="102"/>
        <v>0</v>
      </c>
      <c r="T912" s="556">
        <f t="shared" si="103"/>
        <v>0</v>
      </c>
      <c r="U912" s="556">
        <f t="shared" si="104"/>
        <v>0</v>
      </c>
      <c r="V912" s="395"/>
      <c r="W912" s="395"/>
      <c r="X912" s="395"/>
      <c r="Y912" s="395"/>
      <c r="AA912" s="102"/>
      <c r="BA912" s="553"/>
    </row>
    <row r="913" spans="2:53" ht="18" customHeight="1" x14ac:dyDescent="0.35">
      <c r="B913" s="80"/>
      <c r="C913" s="119"/>
      <c r="D913" s="119"/>
      <c r="E913" s="202"/>
      <c r="F913" s="119"/>
      <c r="G913" s="120"/>
      <c r="H913" s="41"/>
      <c r="I913" s="41"/>
      <c r="J913" s="138"/>
      <c r="K913" s="291">
        <f t="shared" si="100"/>
        <v>0</v>
      </c>
      <c r="L913" s="327">
        <v>0</v>
      </c>
      <c r="M913" s="292">
        <f t="shared" si="99"/>
        <v>0</v>
      </c>
      <c r="N913" s="370"/>
      <c r="O913" s="150"/>
      <c r="P913" s="240"/>
      <c r="Q913" s="568"/>
      <c r="R913" s="556">
        <f t="shared" si="101"/>
        <v>0</v>
      </c>
      <c r="S913" s="556">
        <f t="shared" si="102"/>
        <v>0</v>
      </c>
      <c r="T913" s="556">
        <f t="shared" si="103"/>
        <v>0</v>
      </c>
      <c r="U913" s="556">
        <f t="shared" si="104"/>
        <v>0</v>
      </c>
      <c r="V913" s="395"/>
      <c r="W913" s="395"/>
      <c r="X913" s="395"/>
      <c r="Y913" s="395"/>
      <c r="AA913" s="102"/>
      <c r="BA913" s="553"/>
    </row>
    <row r="914" spans="2:53" ht="18" customHeight="1" x14ac:dyDescent="0.35">
      <c r="B914" s="80"/>
      <c r="C914" s="119"/>
      <c r="D914" s="119"/>
      <c r="E914" s="202"/>
      <c r="F914" s="119"/>
      <c r="G914" s="120"/>
      <c r="H914" s="41"/>
      <c r="I914" s="41"/>
      <c r="J914" s="138"/>
      <c r="K914" s="291">
        <f t="shared" si="100"/>
        <v>0</v>
      </c>
      <c r="L914" s="327">
        <v>0</v>
      </c>
      <c r="M914" s="292">
        <f t="shared" si="99"/>
        <v>0</v>
      </c>
      <c r="N914" s="370"/>
      <c r="O914" s="150"/>
      <c r="P914" s="240"/>
      <c r="Q914" s="568"/>
      <c r="R914" s="556">
        <f t="shared" si="101"/>
        <v>0</v>
      </c>
      <c r="S914" s="556">
        <f t="shared" si="102"/>
        <v>0</v>
      </c>
      <c r="T914" s="556">
        <f t="shared" si="103"/>
        <v>0</v>
      </c>
      <c r="U914" s="556">
        <f t="shared" si="104"/>
        <v>0</v>
      </c>
      <c r="V914" s="395"/>
      <c r="W914" s="395"/>
      <c r="X914" s="395"/>
      <c r="Y914" s="395"/>
      <c r="AA914" s="102"/>
      <c r="BA914" s="553"/>
    </row>
    <row r="915" spans="2:53" ht="18" customHeight="1" x14ac:dyDescent="0.35">
      <c r="B915" s="80"/>
      <c r="C915" s="119"/>
      <c r="D915" s="119"/>
      <c r="E915" s="202"/>
      <c r="F915" s="119"/>
      <c r="G915" s="120"/>
      <c r="H915" s="41"/>
      <c r="I915" s="41"/>
      <c r="J915" s="138"/>
      <c r="K915" s="291">
        <f t="shared" si="100"/>
        <v>0</v>
      </c>
      <c r="L915" s="327">
        <v>0</v>
      </c>
      <c r="M915" s="292">
        <f t="shared" si="99"/>
        <v>0</v>
      </c>
      <c r="N915" s="370"/>
      <c r="O915" s="150"/>
      <c r="P915" s="240"/>
      <c r="Q915" s="568"/>
      <c r="R915" s="556">
        <f t="shared" si="101"/>
        <v>0</v>
      </c>
      <c r="S915" s="556">
        <f t="shared" si="102"/>
        <v>0</v>
      </c>
      <c r="T915" s="556">
        <f t="shared" si="103"/>
        <v>0</v>
      </c>
      <c r="U915" s="556">
        <f t="shared" si="104"/>
        <v>0</v>
      </c>
      <c r="V915" s="395"/>
      <c r="W915" s="395"/>
      <c r="X915" s="395"/>
      <c r="Y915" s="395"/>
      <c r="AA915" s="102"/>
      <c r="BA915" s="553"/>
    </row>
    <row r="916" spans="2:53" ht="18" customHeight="1" x14ac:dyDescent="0.35">
      <c r="B916" s="80"/>
      <c r="C916" s="119"/>
      <c r="D916" s="119"/>
      <c r="E916" s="202"/>
      <c r="F916" s="119"/>
      <c r="G916" s="120"/>
      <c r="H916" s="41"/>
      <c r="I916" s="41"/>
      <c r="J916" s="138"/>
      <c r="K916" s="291">
        <f t="shared" si="100"/>
        <v>0</v>
      </c>
      <c r="L916" s="327">
        <v>0</v>
      </c>
      <c r="M916" s="292">
        <f t="shared" si="99"/>
        <v>0</v>
      </c>
      <c r="N916" s="370"/>
      <c r="O916" s="150"/>
      <c r="P916" s="240"/>
      <c r="Q916" s="568"/>
      <c r="R916" s="556">
        <f t="shared" si="101"/>
        <v>0</v>
      </c>
      <c r="S916" s="556">
        <f t="shared" si="102"/>
        <v>0</v>
      </c>
      <c r="T916" s="556">
        <f t="shared" si="103"/>
        <v>0</v>
      </c>
      <c r="U916" s="556">
        <f t="shared" si="104"/>
        <v>0</v>
      </c>
      <c r="V916" s="395"/>
      <c r="W916" s="395"/>
      <c r="X916" s="395"/>
      <c r="Y916" s="395"/>
      <c r="AA916" s="102"/>
      <c r="BA916" s="553"/>
    </row>
    <row r="917" spans="2:53" ht="18" customHeight="1" x14ac:dyDescent="0.35">
      <c r="B917" s="80"/>
      <c r="C917" s="119"/>
      <c r="D917" s="119"/>
      <c r="E917" s="202"/>
      <c r="F917" s="119"/>
      <c r="G917" s="120"/>
      <c r="H917" s="41"/>
      <c r="I917" s="41"/>
      <c r="J917" s="138"/>
      <c r="K917" s="291">
        <f t="shared" si="100"/>
        <v>0</v>
      </c>
      <c r="L917" s="327">
        <v>0</v>
      </c>
      <c r="M917" s="292">
        <f t="shared" si="99"/>
        <v>0</v>
      </c>
      <c r="N917" s="370"/>
      <c r="O917" s="150"/>
      <c r="P917" s="240"/>
      <c r="Q917" s="568"/>
      <c r="R917" s="556">
        <f t="shared" si="101"/>
        <v>0</v>
      </c>
      <c r="S917" s="556">
        <f t="shared" si="102"/>
        <v>0</v>
      </c>
      <c r="T917" s="556">
        <f t="shared" si="103"/>
        <v>0</v>
      </c>
      <c r="U917" s="556">
        <f t="shared" si="104"/>
        <v>0</v>
      </c>
      <c r="V917" s="395"/>
      <c r="W917" s="395"/>
      <c r="X917" s="395"/>
      <c r="Y917" s="395"/>
      <c r="AA917" s="102"/>
      <c r="BA917" s="553"/>
    </row>
    <row r="918" spans="2:53" ht="18" customHeight="1" x14ac:dyDescent="0.35">
      <c r="B918" s="80"/>
      <c r="C918" s="119"/>
      <c r="D918" s="119"/>
      <c r="E918" s="202"/>
      <c r="F918" s="119"/>
      <c r="G918" s="120"/>
      <c r="H918" s="41"/>
      <c r="I918" s="41"/>
      <c r="J918" s="138"/>
      <c r="K918" s="291">
        <f t="shared" si="100"/>
        <v>0</v>
      </c>
      <c r="L918" s="327">
        <v>0</v>
      </c>
      <c r="M918" s="292">
        <f t="shared" si="99"/>
        <v>0</v>
      </c>
      <c r="N918" s="370"/>
      <c r="O918" s="150"/>
      <c r="P918" s="240"/>
      <c r="Q918" s="568"/>
      <c r="R918" s="556">
        <f t="shared" si="101"/>
        <v>0</v>
      </c>
      <c r="S918" s="556">
        <f t="shared" si="102"/>
        <v>0</v>
      </c>
      <c r="T918" s="556">
        <f t="shared" si="103"/>
        <v>0</v>
      </c>
      <c r="U918" s="556">
        <f t="shared" si="104"/>
        <v>0</v>
      </c>
      <c r="V918" s="395"/>
      <c r="W918" s="395"/>
      <c r="X918" s="395"/>
      <c r="Y918" s="395"/>
      <c r="AA918" s="102"/>
      <c r="BA918" s="553"/>
    </row>
    <row r="919" spans="2:53" ht="18" customHeight="1" x14ac:dyDescent="0.35">
      <c r="B919" s="80"/>
      <c r="C919" s="119"/>
      <c r="D919" s="119"/>
      <c r="E919" s="202"/>
      <c r="F919" s="119"/>
      <c r="G919" s="120"/>
      <c r="H919" s="41"/>
      <c r="I919" s="41"/>
      <c r="J919" s="138"/>
      <c r="K919" s="291">
        <f t="shared" si="100"/>
        <v>0</v>
      </c>
      <c r="L919" s="327">
        <v>0</v>
      </c>
      <c r="M919" s="292">
        <f t="shared" si="99"/>
        <v>0</v>
      </c>
      <c r="N919" s="370"/>
      <c r="O919" s="150"/>
      <c r="P919" s="240"/>
      <c r="Q919" s="568"/>
      <c r="R919" s="556">
        <f t="shared" si="101"/>
        <v>0</v>
      </c>
      <c r="S919" s="556">
        <f t="shared" si="102"/>
        <v>0</v>
      </c>
      <c r="T919" s="556">
        <f t="shared" si="103"/>
        <v>0</v>
      </c>
      <c r="U919" s="556">
        <f t="shared" si="104"/>
        <v>0</v>
      </c>
      <c r="V919" s="395"/>
      <c r="W919" s="395"/>
      <c r="X919" s="395"/>
      <c r="Y919" s="395"/>
      <c r="AA919" s="102"/>
      <c r="BA919" s="553"/>
    </row>
    <row r="920" spans="2:53" ht="18" customHeight="1" x14ac:dyDescent="0.35">
      <c r="B920" s="80"/>
      <c r="C920" s="119"/>
      <c r="D920" s="119"/>
      <c r="E920" s="202"/>
      <c r="F920" s="119"/>
      <c r="G920" s="120"/>
      <c r="H920" s="41"/>
      <c r="I920" s="41"/>
      <c r="J920" s="138"/>
      <c r="K920" s="291">
        <f t="shared" si="100"/>
        <v>0</v>
      </c>
      <c r="L920" s="327">
        <v>0</v>
      </c>
      <c r="M920" s="292">
        <f t="shared" si="99"/>
        <v>0</v>
      </c>
      <c r="N920" s="370"/>
      <c r="O920" s="150"/>
      <c r="P920" s="240"/>
      <c r="Q920" s="568"/>
      <c r="R920" s="556">
        <f t="shared" si="101"/>
        <v>0</v>
      </c>
      <c r="S920" s="556">
        <f t="shared" si="102"/>
        <v>0</v>
      </c>
      <c r="T920" s="556">
        <f t="shared" si="103"/>
        <v>0</v>
      </c>
      <c r="U920" s="556">
        <f t="shared" si="104"/>
        <v>0</v>
      </c>
      <c r="V920" s="395"/>
      <c r="W920" s="395"/>
      <c r="X920" s="395"/>
      <c r="Y920" s="395"/>
      <c r="AA920" s="102"/>
      <c r="BA920" s="553"/>
    </row>
    <row r="921" spans="2:53" ht="18" customHeight="1" x14ac:dyDescent="0.35">
      <c r="B921" s="80"/>
      <c r="C921" s="119"/>
      <c r="D921" s="119"/>
      <c r="E921" s="202"/>
      <c r="F921" s="119"/>
      <c r="G921" s="120"/>
      <c r="H921" s="41"/>
      <c r="I921" s="41"/>
      <c r="J921" s="138"/>
      <c r="K921" s="291">
        <f t="shared" si="100"/>
        <v>0</v>
      </c>
      <c r="L921" s="327">
        <v>0</v>
      </c>
      <c r="M921" s="292">
        <f t="shared" si="99"/>
        <v>0</v>
      </c>
      <c r="N921" s="370"/>
      <c r="O921" s="150"/>
      <c r="P921" s="240"/>
      <c r="Q921" s="568"/>
      <c r="R921" s="556">
        <f t="shared" si="101"/>
        <v>0</v>
      </c>
      <c r="S921" s="556">
        <f t="shared" si="102"/>
        <v>0</v>
      </c>
      <c r="T921" s="556">
        <f t="shared" si="103"/>
        <v>0</v>
      </c>
      <c r="U921" s="556">
        <f t="shared" si="104"/>
        <v>0</v>
      </c>
      <c r="V921" s="395"/>
      <c r="W921" s="395"/>
      <c r="X921" s="395"/>
      <c r="Y921" s="395"/>
      <c r="AA921" s="102"/>
      <c r="BA921" s="553"/>
    </row>
    <row r="922" spans="2:53" ht="18" customHeight="1" x14ac:dyDescent="0.35">
      <c r="B922" s="80"/>
      <c r="C922" s="119"/>
      <c r="D922" s="119"/>
      <c r="E922" s="202"/>
      <c r="F922" s="119"/>
      <c r="G922" s="120"/>
      <c r="H922" s="41"/>
      <c r="I922" s="41"/>
      <c r="J922" s="138"/>
      <c r="K922" s="291">
        <f t="shared" si="100"/>
        <v>0</v>
      </c>
      <c r="L922" s="327">
        <v>0</v>
      </c>
      <c r="M922" s="292">
        <f t="shared" si="99"/>
        <v>0</v>
      </c>
      <c r="N922" s="370"/>
      <c r="O922" s="150"/>
      <c r="P922" s="240"/>
      <c r="Q922" s="568"/>
      <c r="R922" s="556">
        <f t="shared" si="101"/>
        <v>0</v>
      </c>
      <c r="S922" s="556">
        <f t="shared" si="102"/>
        <v>0</v>
      </c>
      <c r="T922" s="556">
        <f t="shared" si="103"/>
        <v>0</v>
      </c>
      <c r="U922" s="556">
        <f t="shared" si="104"/>
        <v>0</v>
      </c>
      <c r="V922" s="395"/>
      <c r="W922" s="395"/>
      <c r="X922" s="395"/>
      <c r="Y922" s="395"/>
      <c r="AA922" s="102"/>
      <c r="BA922" s="553"/>
    </row>
    <row r="923" spans="2:53" ht="18" customHeight="1" x14ac:dyDescent="0.35">
      <c r="B923" s="80"/>
      <c r="C923" s="119"/>
      <c r="D923" s="119"/>
      <c r="E923" s="202"/>
      <c r="F923" s="119"/>
      <c r="G923" s="120"/>
      <c r="H923" s="41"/>
      <c r="I923" s="41"/>
      <c r="J923" s="138"/>
      <c r="K923" s="291">
        <f t="shared" si="100"/>
        <v>0</v>
      </c>
      <c r="L923" s="327">
        <v>0</v>
      </c>
      <c r="M923" s="292">
        <f t="shared" si="99"/>
        <v>0</v>
      </c>
      <c r="N923" s="370"/>
      <c r="O923" s="150"/>
      <c r="P923" s="240"/>
      <c r="Q923" s="568"/>
      <c r="R923" s="556">
        <f t="shared" si="101"/>
        <v>0</v>
      </c>
      <c r="S923" s="556">
        <f t="shared" si="102"/>
        <v>0</v>
      </c>
      <c r="T923" s="556">
        <f t="shared" si="103"/>
        <v>0</v>
      </c>
      <c r="U923" s="556">
        <f t="shared" si="104"/>
        <v>0</v>
      </c>
      <c r="V923" s="395"/>
      <c r="W923" s="395"/>
      <c r="X923" s="395"/>
      <c r="Y923" s="395"/>
      <c r="AA923" s="102"/>
      <c r="BA923" s="553"/>
    </row>
    <row r="924" spans="2:53" ht="18" customHeight="1" x14ac:dyDescent="0.35">
      <c r="B924" s="80"/>
      <c r="C924" s="119"/>
      <c r="D924" s="119"/>
      <c r="E924" s="202"/>
      <c r="F924" s="119"/>
      <c r="G924" s="120"/>
      <c r="H924" s="41"/>
      <c r="I924" s="41"/>
      <c r="J924" s="138"/>
      <c r="K924" s="291">
        <f t="shared" si="100"/>
        <v>0</v>
      </c>
      <c r="L924" s="327">
        <v>0</v>
      </c>
      <c r="M924" s="292">
        <f t="shared" si="99"/>
        <v>0</v>
      </c>
      <c r="N924" s="370"/>
      <c r="O924" s="150"/>
      <c r="P924" s="240"/>
      <c r="Q924" s="568"/>
      <c r="R924" s="556">
        <f t="shared" si="101"/>
        <v>0</v>
      </c>
      <c r="S924" s="556">
        <f t="shared" si="102"/>
        <v>0</v>
      </c>
      <c r="T924" s="556">
        <f t="shared" si="103"/>
        <v>0</v>
      </c>
      <c r="U924" s="556">
        <f t="shared" si="104"/>
        <v>0</v>
      </c>
      <c r="V924" s="395"/>
      <c r="W924" s="395"/>
      <c r="X924" s="395"/>
      <c r="Y924" s="395"/>
      <c r="AA924" s="102"/>
      <c r="BA924" s="553"/>
    </row>
    <row r="925" spans="2:53" ht="18" customHeight="1" x14ac:dyDescent="0.35">
      <c r="B925" s="80"/>
      <c r="C925" s="119"/>
      <c r="D925" s="119"/>
      <c r="E925" s="202"/>
      <c r="F925" s="119"/>
      <c r="G925" s="120"/>
      <c r="H925" s="41"/>
      <c r="I925" s="41"/>
      <c r="J925" s="138"/>
      <c r="K925" s="291">
        <f t="shared" si="100"/>
        <v>0</v>
      </c>
      <c r="L925" s="327">
        <v>0</v>
      </c>
      <c r="M925" s="292">
        <f t="shared" si="99"/>
        <v>0</v>
      </c>
      <c r="N925" s="370"/>
      <c r="O925" s="150"/>
      <c r="P925" s="240"/>
      <c r="Q925" s="568"/>
      <c r="R925" s="556">
        <f t="shared" si="101"/>
        <v>0</v>
      </c>
      <c r="S925" s="556">
        <f t="shared" si="102"/>
        <v>0</v>
      </c>
      <c r="T925" s="556">
        <f t="shared" si="103"/>
        <v>0</v>
      </c>
      <c r="U925" s="556">
        <f t="shared" si="104"/>
        <v>0</v>
      </c>
      <c r="V925" s="395"/>
      <c r="W925" s="395"/>
      <c r="X925" s="395"/>
      <c r="Y925" s="395"/>
      <c r="AA925" s="102"/>
      <c r="BA925" s="553"/>
    </row>
    <row r="926" spans="2:53" ht="18" customHeight="1" x14ac:dyDescent="0.35">
      <c r="B926" s="80"/>
      <c r="C926" s="119"/>
      <c r="D926" s="119"/>
      <c r="E926" s="202"/>
      <c r="F926" s="119"/>
      <c r="G926" s="120"/>
      <c r="H926" s="41"/>
      <c r="I926" s="41"/>
      <c r="J926" s="138"/>
      <c r="K926" s="291">
        <f t="shared" si="100"/>
        <v>0</v>
      </c>
      <c r="L926" s="327">
        <v>0</v>
      </c>
      <c r="M926" s="292">
        <f t="shared" si="99"/>
        <v>0</v>
      </c>
      <c r="N926" s="370"/>
      <c r="O926" s="150"/>
      <c r="P926" s="240"/>
      <c r="Q926" s="568"/>
      <c r="R926" s="556">
        <f t="shared" si="101"/>
        <v>0</v>
      </c>
      <c r="S926" s="556">
        <f t="shared" si="102"/>
        <v>0</v>
      </c>
      <c r="T926" s="556">
        <f t="shared" si="103"/>
        <v>0</v>
      </c>
      <c r="U926" s="556">
        <f t="shared" si="104"/>
        <v>0</v>
      </c>
      <c r="V926" s="395"/>
      <c r="W926" s="395"/>
      <c r="X926" s="395"/>
      <c r="Y926" s="395"/>
      <c r="AA926" s="102"/>
      <c r="BA926" s="553"/>
    </row>
    <row r="927" spans="2:53" ht="18" customHeight="1" x14ac:dyDescent="0.35">
      <c r="B927" s="80"/>
      <c r="C927" s="119"/>
      <c r="D927" s="119"/>
      <c r="E927" s="202"/>
      <c r="F927" s="119"/>
      <c r="G927" s="120"/>
      <c r="H927" s="41"/>
      <c r="I927" s="41"/>
      <c r="J927" s="138"/>
      <c r="K927" s="291">
        <f t="shared" si="100"/>
        <v>0</v>
      </c>
      <c r="L927" s="327">
        <v>0</v>
      </c>
      <c r="M927" s="292">
        <f t="shared" si="99"/>
        <v>0</v>
      </c>
      <c r="N927" s="370"/>
      <c r="O927" s="150"/>
      <c r="P927" s="240"/>
      <c r="Q927" s="568"/>
      <c r="R927" s="556">
        <f t="shared" si="101"/>
        <v>0</v>
      </c>
      <c r="S927" s="556">
        <f t="shared" si="102"/>
        <v>0</v>
      </c>
      <c r="T927" s="556">
        <f t="shared" si="103"/>
        <v>0</v>
      </c>
      <c r="U927" s="556">
        <f t="shared" si="104"/>
        <v>0</v>
      </c>
      <c r="V927" s="395"/>
      <c r="W927" s="395"/>
      <c r="X927" s="395"/>
      <c r="Y927" s="395"/>
      <c r="AA927" s="102"/>
      <c r="BA927" s="553"/>
    </row>
    <row r="928" spans="2:53" ht="18" customHeight="1" x14ac:dyDescent="0.35">
      <c r="B928" s="80"/>
      <c r="C928" s="119"/>
      <c r="D928" s="119"/>
      <c r="E928" s="202"/>
      <c r="F928" s="119"/>
      <c r="G928" s="120"/>
      <c r="H928" s="41"/>
      <c r="I928" s="41"/>
      <c r="J928" s="138"/>
      <c r="K928" s="291">
        <f t="shared" si="100"/>
        <v>0</v>
      </c>
      <c r="L928" s="327">
        <v>0</v>
      </c>
      <c r="M928" s="292">
        <f t="shared" si="99"/>
        <v>0</v>
      </c>
      <c r="N928" s="370"/>
      <c r="O928" s="150"/>
      <c r="P928" s="240"/>
      <c r="Q928" s="568"/>
      <c r="R928" s="556">
        <f t="shared" si="101"/>
        <v>0</v>
      </c>
      <c r="S928" s="556">
        <f t="shared" si="102"/>
        <v>0</v>
      </c>
      <c r="T928" s="556">
        <f t="shared" si="103"/>
        <v>0</v>
      </c>
      <c r="U928" s="556">
        <f t="shared" si="104"/>
        <v>0</v>
      </c>
      <c r="V928" s="395"/>
      <c r="W928" s="395"/>
      <c r="X928" s="395"/>
      <c r="Y928" s="395"/>
      <c r="AA928" s="102"/>
      <c r="BA928" s="553"/>
    </row>
    <row r="929" spans="2:53" ht="18" customHeight="1" x14ac:dyDescent="0.35">
      <c r="B929" s="80"/>
      <c r="C929" s="119"/>
      <c r="D929" s="119"/>
      <c r="E929" s="202"/>
      <c r="F929" s="119"/>
      <c r="G929" s="120"/>
      <c r="H929" s="41"/>
      <c r="I929" s="41"/>
      <c r="J929" s="138"/>
      <c r="K929" s="291">
        <f t="shared" si="100"/>
        <v>0</v>
      </c>
      <c r="L929" s="327">
        <v>0</v>
      </c>
      <c r="M929" s="292">
        <f t="shared" si="99"/>
        <v>0</v>
      </c>
      <c r="N929" s="370"/>
      <c r="O929" s="150"/>
      <c r="P929" s="240"/>
      <c r="Q929" s="568"/>
      <c r="R929" s="556">
        <f t="shared" si="101"/>
        <v>0</v>
      </c>
      <c r="S929" s="556">
        <f t="shared" si="102"/>
        <v>0</v>
      </c>
      <c r="T929" s="556">
        <f t="shared" si="103"/>
        <v>0</v>
      </c>
      <c r="U929" s="556">
        <f t="shared" si="104"/>
        <v>0</v>
      </c>
      <c r="V929" s="395"/>
      <c r="W929" s="395"/>
      <c r="X929" s="395"/>
      <c r="Y929" s="395"/>
      <c r="AA929" s="102"/>
      <c r="BA929" s="553"/>
    </row>
    <row r="930" spans="2:53" ht="18" customHeight="1" x14ac:dyDescent="0.35">
      <c r="B930" s="80"/>
      <c r="C930" s="119"/>
      <c r="D930" s="119"/>
      <c r="E930" s="202"/>
      <c r="F930" s="119"/>
      <c r="G930" s="120"/>
      <c r="H930" s="41"/>
      <c r="I930" s="41"/>
      <c r="J930" s="138"/>
      <c r="K930" s="291">
        <f t="shared" si="100"/>
        <v>0</v>
      </c>
      <c r="L930" s="327">
        <v>0</v>
      </c>
      <c r="M930" s="292">
        <f t="shared" si="99"/>
        <v>0</v>
      </c>
      <c r="N930" s="370"/>
      <c r="O930" s="150"/>
      <c r="P930" s="240"/>
      <c r="Q930" s="568"/>
      <c r="R930" s="556">
        <f t="shared" si="101"/>
        <v>0</v>
      </c>
      <c r="S930" s="556">
        <f t="shared" si="102"/>
        <v>0</v>
      </c>
      <c r="T930" s="556">
        <f t="shared" si="103"/>
        <v>0</v>
      </c>
      <c r="U930" s="556">
        <f t="shared" si="104"/>
        <v>0</v>
      </c>
      <c r="V930" s="395"/>
      <c r="W930" s="395"/>
      <c r="X930" s="395"/>
      <c r="Y930" s="395"/>
      <c r="AA930" s="102"/>
      <c r="BA930" s="553"/>
    </row>
    <row r="931" spans="2:53" ht="18" customHeight="1" x14ac:dyDescent="0.35">
      <c r="B931" s="80"/>
      <c r="C931" s="119"/>
      <c r="D931" s="119"/>
      <c r="E931" s="202"/>
      <c r="F931" s="119"/>
      <c r="G931" s="120"/>
      <c r="H931" s="41"/>
      <c r="I931" s="41"/>
      <c r="J931" s="138"/>
      <c r="K931" s="291">
        <f t="shared" si="100"/>
        <v>0</v>
      </c>
      <c r="L931" s="327">
        <v>0</v>
      </c>
      <c r="M931" s="292">
        <f t="shared" si="99"/>
        <v>0</v>
      </c>
      <c r="N931" s="370"/>
      <c r="O931" s="150"/>
      <c r="P931" s="240"/>
      <c r="Q931" s="568"/>
      <c r="R931" s="556">
        <f t="shared" si="101"/>
        <v>0</v>
      </c>
      <c r="S931" s="556">
        <f t="shared" si="102"/>
        <v>0</v>
      </c>
      <c r="T931" s="556">
        <f t="shared" si="103"/>
        <v>0</v>
      </c>
      <c r="U931" s="556">
        <f t="shared" si="104"/>
        <v>0</v>
      </c>
      <c r="V931" s="395"/>
      <c r="W931" s="395"/>
      <c r="X931" s="395"/>
      <c r="Y931" s="395"/>
      <c r="AA931" s="102"/>
      <c r="BA931" s="553"/>
    </row>
    <row r="932" spans="2:53" ht="18" customHeight="1" x14ac:dyDescent="0.35">
      <c r="B932" s="80"/>
      <c r="C932" s="119"/>
      <c r="D932" s="119"/>
      <c r="E932" s="202"/>
      <c r="F932" s="119"/>
      <c r="G932" s="120"/>
      <c r="H932" s="41"/>
      <c r="I932" s="41"/>
      <c r="J932" s="138"/>
      <c r="K932" s="291">
        <f t="shared" si="100"/>
        <v>0</v>
      </c>
      <c r="L932" s="327">
        <v>0</v>
      </c>
      <c r="M932" s="292">
        <f t="shared" si="99"/>
        <v>0</v>
      </c>
      <c r="N932" s="370"/>
      <c r="O932" s="150"/>
      <c r="P932" s="240"/>
      <c r="Q932" s="568"/>
      <c r="R932" s="556">
        <f t="shared" si="101"/>
        <v>0</v>
      </c>
      <c r="S932" s="556">
        <f t="shared" si="102"/>
        <v>0</v>
      </c>
      <c r="T932" s="556">
        <f t="shared" si="103"/>
        <v>0</v>
      </c>
      <c r="U932" s="556">
        <f t="shared" si="104"/>
        <v>0</v>
      </c>
      <c r="V932" s="395"/>
      <c r="W932" s="395"/>
      <c r="X932" s="395"/>
      <c r="Y932" s="395"/>
      <c r="AA932" s="102"/>
      <c r="BA932" s="553"/>
    </row>
    <row r="933" spans="2:53" ht="18" customHeight="1" x14ac:dyDescent="0.35">
      <c r="B933" s="80"/>
      <c r="C933" s="119"/>
      <c r="D933" s="119"/>
      <c r="E933" s="202"/>
      <c r="F933" s="119"/>
      <c r="G933" s="120"/>
      <c r="H933" s="41"/>
      <c r="I933" s="41"/>
      <c r="J933" s="138"/>
      <c r="K933" s="291">
        <f t="shared" si="100"/>
        <v>0</v>
      </c>
      <c r="L933" s="327">
        <v>0</v>
      </c>
      <c r="M933" s="292">
        <f t="shared" si="99"/>
        <v>0</v>
      </c>
      <c r="N933" s="370"/>
      <c r="O933" s="150"/>
      <c r="P933" s="240"/>
      <c r="Q933" s="568"/>
      <c r="R933" s="556">
        <f t="shared" si="101"/>
        <v>0</v>
      </c>
      <c r="S933" s="556">
        <f t="shared" si="102"/>
        <v>0</v>
      </c>
      <c r="T933" s="556">
        <f t="shared" si="103"/>
        <v>0</v>
      </c>
      <c r="U933" s="556">
        <f t="shared" si="104"/>
        <v>0</v>
      </c>
      <c r="V933" s="395"/>
      <c r="W933" s="395"/>
      <c r="X933" s="395"/>
      <c r="Y933" s="395"/>
      <c r="AA933" s="102"/>
      <c r="BA933" s="553"/>
    </row>
    <row r="934" spans="2:53" ht="18" customHeight="1" x14ac:dyDescent="0.35">
      <c r="B934" s="80"/>
      <c r="C934" s="119"/>
      <c r="D934" s="119"/>
      <c r="E934" s="202"/>
      <c r="F934" s="119"/>
      <c r="G934" s="120"/>
      <c r="H934" s="41"/>
      <c r="I934" s="41"/>
      <c r="J934" s="138"/>
      <c r="K934" s="291">
        <f t="shared" si="100"/>
        <v>0</v>
      </c>
      <c r="L934" s="327">
        <v>0</v>
      </c>
      <c r="M934" s="292">
        <f t="shared" si="99"/>
        <v>0</v>
      </c>
      <c r="N934" s="370"/>
      <c r="O934" s="150"/>
      <c r="P934" s="240"/>
      <c r="Q934" s="568"/>
      <c r="R934" s="556">
        <f t="shared" si="101"/>
        <v>0</v>
      </c>
      <c r="S934" s="556">
        <f t="shared" si="102"/>
        <v>0</v>
      </c>
      <c r="T934" s="556">
        <f t="shared" si="103"/>
        <v>0</v>
      </c>
      <c r="U934" s="556">
        <f t="shared" si="104"/>
        <v>0</v>
      </c>
      <c r="V934" s="395"/>
      <c r="W934" s="395"/>
      <c r="X934" s="395"/>
      <c r="Y934" s="395"/>
      <c r="AA934" s="102"/>
      <c r="BA934" s="553"/>
    </row>
    <row r="935" spans="2:53" ht="18" customHeight="1" x14ac:dyDescent="0.35">
      <c r="B935" s="80"/>
      <c r="C935" s="119"/>
      <c r="D935" s="119"/>
      <c r="E935" s="202"/>
      <c r="F935" s="119"/>
      <c r="G935" s="120"/>
      <c r="H935" s="41"/>
      <c r="I935" s="41"/>
      <c r="J935" s="138"/>
      <c r="K935" s="291">
        <f t="shared" si="100"/>
        <v>0</v>
      </c>
      <c r="L935" s="327">
        <v>0</v>
      </c>
      <c r="M935" s="292">
        <f t="shared" si="99"/>
        <v>0</v>
      </c>
      <c r="N935" s="370"/>
      <c r="O935" s="150"/>
      <c r="P935" s="240"/>
      <c r="Q935" s="568"/>
      <c r="R935" s="556">
        <f t="shared" si="101"/>
        <v>0</v>
      </c>
      <c r="S935" s="556">
        <f t="shared" si="102"/>
        <v>0</v>
      </c>
      <c r="T935" s="556">
        <f t="shared" si="103"/>
        <v>0</v>
      </c>
      <c r="U935" s="556">
        <f t="shared" si="104"/>
        <v>0</v>
      </c>
      <c r="V935" s="395"/>
      <c r="W935" s="395"/>
      <c r="X935" s="395"/>
      <c r="Y935" s="395"/>
      <c r="AA935" s="102"/>
      <c r="BA935" s="553"/>
    </row>
    <row r="936" spans="2:53" ht="18" customHeight="1" x14ac:dyDescent="0.35">
      <c r="B936" s="80"/>
      <c r="C936" s="119"/>
      <c r="D936" s="119"/>
      <c r="E936" s="202"/>
      <c r="F936" s="119"/>
      <c r="G936" s="120"/>
      <c r="H936" s="41"/>
      <c r="I936" s="41"/>
      <c r="J936" s="138"/>
      <c r="K936" s="291">
        <f t="shared" si="100"/>
        <v>0</v>
      </c>
      <c r="L936" s="327">
        <v>0</v>
      </c>
      <c r="M936" s="292">
        <f t="shared" si="99"/>
        <v>0</v>
      </c>
      <c r="N936" s="370"/>
      <c r="O936" s="150"/>
      <c r="P936" s="240"/>
      <c r="Q936" s="568"/>
      <c r="R936" s="556">
        <f t="shared" si="101"/>
        <v>0</v>
      </c>
      <c r="S936" s="556">
        <f t="shared" si="102"/>
        <v>0</v>
      </c>
      <c r="T936" s="556">
        <f t="shared" si="103"/>
        <v>0</v>
      </c>
      <c r="U936" s="556">
        <f t="shared" si="104"/>
        <v>0</v>
      </c>
      <c r="V936" s="395"/>
      <c r="W936" s="395"/>
      <c r="X936" s="395"/>
      <c r="Y936" s="395"/>
      <c r="AA936" s="102"/>
      <c r="BA936" s="553"/>
    </row>
    <row r="937" spans="2:53" ht="18" customHeight="1" x14ac:dyDescent="0.35">
      <c r="B937" s="80"/>
      <c r="C937" s="119"/>
      <c r="D937" s="119"/>
      <c r="E937" s="202"/>
      <c r="F937" s="119"/>
      <c r="G937" s="120"/>
      <c r="H937" s="41"/>
      <c r="I937" s="41"/>
      <c r="J937" s="138"/>
      <c r="K937" s="291">
        <f t="shared" si="100"/>
        <v>0</v>
      </c>
      <c r="L937" s="327">
        <v>0</v>
      </c>
      <c r="M937" s="292">
        <f t="shared" si="99"/>
        <v>0</v>
      </c>
      <c r="N937" s="370"/>
      <c r="O937" s="150"/>
      <c r="P937" s="240"/>
      <c r="Q937" s="568"/>
      <c r="R937" s="556">
        <f t="shared" si="101"/>
        <v>0</v>
      </c>
      <c r="S937" s="556">
        <f t="shared" si="102"/>
        <v>0</v>
      </c>
      <c r="T937" s="556">
        <f t="shared" si="103"/>
        <v>0</v>
      </c>
      <c r="U937" s="556">
        <f t="shared" si="104"/>
        <v>0</v>
      </c>
      <c r="V937" s="395"/>
      <c r="W937" s="395"/>
      <c r="X937" s="395"/>
      <c r="Y937" s="395"/>
      <c r="AA937" s="102"/>
      <c r="BA937" s="553"/>
    </row>
    <row r="938" spans="2:53" ht="18" customHeight="1" x14ac:dyDescent="0.35">
      <c r="B938" s="80"/>
      <c r="C938" s="119"/>
      <c r="D938" s="119"/>
      <c r="E938" s="202"/>
      <c r="F938" s="119"/>
      <c r="G938" s="120"/>
      <c r="H938" s="41"/>
      <c r="I938" s="41"/>
      <c r="J938" s="138"/>
      <c r="K938" s="291">
        <f t="shared" si="100"/>
        <v>0</v>
      </c>
      <c r="L938" s="327">
        <v>0</v>
      </c>
      <c r="M938" s="292">
        <f t="shared" si="99"/>
        <v>0</v>
      </c>
      <c r="N938" s="370"/>
      <c r="O938" s="150"/>
      <c r="P938" s="240"/>
      <c r="Q938" s="568"/>
      <c r="R938" s="556">
        <f t="shared" si="101"/>
        <v>0</v>
      </c>
      <c r="S938" s="556">
        <f t="shared" si="102"/>
        <v>0</v>
      </c>
      <c r="T938" s="556">
        <f t="shared" si="103"/>
        <v>0</v>
      </c>
      <c r="U938" s="556">
        <f t="shared" si="104"/>
        <v>0</v>
      </c>
      <c r="V938" s="395"/>
      <c r="W938" s="395"/>
      <c r="X938" s="395"/>
      <c r="Y938" s="395"/>
      <c r="AA938" s="102"/>
      <c r="BA938" s="553"/>
    </row>
    <row r="939" spans="2:53" ht="18" customHeight="1" x14ac:dyDescent="0.35">
      <c r="B939" s="80"/>
      <c r="C939" s="119"/>
      <c r="D939" s="119"/>
      <c r="E939" s="202"/>
      <c r="F939" s="119"/>
      <c r="G939" s="120"/>
      <c r="H939" s="41"/>
      <c r="I939" s="41"/>
      <c r="J939" s="138"/>
      <c r="K939" s="291">
        <f t="shared" si="100"/>
        <v>0</v>
      </c>
      <c r="L939" s="327">
        <v>0</v>
      </c>
      <c r="M939" s="292">
        <f t="shared" si="99"/>
        <v>0</v>
      </c>
      <c r="N939" s="370"/>
      <c r="O939" s="150"/>
      <c r="P939" s="240"/>
      <c r="Q939" s="568"/>
      <c r="R939" s="556">
        <f t="shared" si="101"/>
        <v>0</v>
      </c>
      <c r="S939" s="556">
        <f t="shared" si="102"/>
        <v>0</v>
      </c>
      <c r="T939" s="556">
        <f t="shared" si="103"/>
        <v>0</v>
      </c>
      <c r="U939" s="556">
        <f t="shared" si="104"/>
        <v>0</v>
      </c>
      <c r="V939" s="395"/>
      <c r="W939" s="395"/>
      <c r="X939" s="395"/>
      <c r="Y939" s="395"/>
      <c r="AA939" s="102"/>
      <c r="BA939" s="553"/>
    </row>
    <row r="940" spans="2:53" ht="18" customHeight="1" x14ac:dyDescent="0.35">
      <c r="B940" s="80"/>
      <c r="C940" s="119"/>
      <c r="D940" s="119"/>
      <c r="E940" s="202"/>
      <c r="F940" s="119"/>
      <c r="G940" s="120"/>
      <c r="H940" s="41"/>
      <c r="I940" s="41"/>
      <c r="J940" s="138"/>
      <c r="K940" s="291">
        <f t="shared" si="100"/>
        <v>0</v>
      </c>
      <c r="L940" s="327">
        <v>0</v>
      </c>
      <c r="M940" s="292">
        <f t="shared" si="99"/>
        <v>0</v>
      </c>
      <c r="N940" s="370"/>
      <c r="O940" s="150"/>
      <c r="P940" s="240"/>
      <c r="Q940" s="568"/>
      <c r="R940" s="556">
        <f t="shared" si="101"/>
        <v>0</v>
      </c>
      <c r="S940" s="556">
        <f t="shared" si="102"/>
        <v>0</v>
      </c>
      <c r="T940" s="556">
        <f t="shared" si="103"/>
        <v>0</v>
      </c>
      <c r="U940" s="556">
        <f t="shared" si="104"/>
        <v>0</v>
      </c>
      <c r="V940" s="395"/>
      <c r="W940" s="395"/>
      <c r="X940" s="395"/>
      <c r="Y940" s="395"/>
      <c r="AA940" s="102"/>
      <c r="BA940" s="553"/>
    </row>
    <row r="941" spans="2:53" ht="18" customHeight="1" x14ac:dyDescent="0.35">
      <c r="B941" s="80"/>
      <c r="C941" s="119"/>
      <c r="D941" s="119"/>
      <c r="E941" s="202"/>
      <c r="F941" s="119"/>
      <c r="G941" s="120"/>
      <c r="H941" s="41"/>
      <c r="I941" s="41"/>
      <c r="J941" s="138"/>
      <c r="K941" s="291">
        <f t="shared" si="100"/>
        <v>0</v>
      </c>
      <c r="L941" s="327">
        <v>0</v>
      </c>
      <c r="M941" s="292">
        <f t="shared" si="99"/>
        <v>0</v>
      </c>
      <c r="N941" s="370"/>
      <c r="O941" s="150"/>
      <c r="P941" s="240"/>
      <c r="Q941" s="568"/>
      <c r="R941" s="556">
        <f t="shared" si="101"/>
        <v>0</v>
      </c>
      <c r="S941" s="556">
        <f t="shared" si="102"/>
        <v>0</v>
      </c>
      <c r="T941" s="556">
        <f t="shared" si="103"/>
        <v>0</v>
      </c>
      <c r="U941" s="556">
        <f t="shared" si="104"/>
        <v>0</v>
      </c>
      <c r="V941" s="395"/>
      <c r="W941" s="395"/>
      <c r="X941" s="395"/>
      <c r="Y941" s="395"/>
      <c r="AA941" s="102"/>
      <c r="BA941" s="553"/>
    </row>
    <row r="942" spans="2:53" ht="18" customHeight="1" x14ac:dyDescent="0.35">
      <c r="B942" s="80"/>
      <c r="C942" s="119"/>
      <c r="D942" s="119"/>
      <c r="E942" s="202"/>
      <c r="F942" s="119"/>
      <c r="G942" s="120"/>
      <c r="H942" s="41"/>
      <c r="I942" s="41"/>
      <c r="J942" s="138"/>
      <c r="K942" s="291">
        <f t="shared" si="100"/>
        <v>0</v>
      </c>
      <c r="L942" s="327">
        <v>0</v>
      </c>
      <c r="M942" s="292">
        <f t="shared" si="99"/>
        <v>0</v>
      </c>
      <c r="N942" s="370"/>
      <c r="O942" s="150"/>
      <c r="P942" s="240"/>
      <c r="Q942" s="568"/>
      <c r="R942" s="556">
        <f t="shared" si="101"/>
        <v>0</v>
      </c>
      <c r="S942" s="556">
        <f t="shared" si="102"/>
        <v>0</v>
      </c>
      <c r="T942" s="556">
        <f t="shared" si="103"/>
        <v>0</v>
      </c>
      <c r="U942" s="556">
        <f t="shared" si="104"/>
        <v>0</v>
      </c>
      <c r="V942" s="395"/>
      <c r="W942" s="395"/>
      <c r="X942" s="395"/>
      <c r="Y942" s="395"/>
      <c r="AA942" s="102"/>
      <c r="BA942" s="553"/>
    </row>
    <row r="943" spans="2:53" ht="18" customHeight="1" x14ac:dyDescent="0.35">
      <c r="B943" s="80"/>
      <c r="C943" s="119"/>
      <c r="D943" s="119"/>
      <c r="E943" s="202"/>
      <c r="F943" s="119"/>
      <c r="G943" s="120"/>
      <c r="H943" s="41"/>
      <c r="I943" s="41"/>
      <c r="J943" s="138"/>
      <c r="K943" s="291">
        <f t="shared" si="100"/>
        <v>0</v>
      </c>
      <c r="L943" s="327">
        <v>0</v>
      </c>
      <c r="M943" s="292">
        <f t="shared" si="99"/>
        <v>0</v>
      </c>
      <c r="N943" s="370"/>
      <c r="O943" s="150"/>
      <c r="P943" s="240"/>
      <c r="Q943" s="568"/>
      <c r="R943" s="556">
        <f t="shared" si="101"/>
        <v>0</v>
      </c>
      <c r="S943" s="556">
        <f t="shared" si="102"/>
        <v>0</v>
      </c>
      <c r="T943" s="556">
        <f t="shared" si="103"/>
        <v>0</v>
      </c>
      <c r="U943" s="556">
        <f t="shared" si="104"/>
        <v>0</v>
      </c>
      <c r="V943" s="395"/>
      <c r="W943" s="395"/>
      <c r="X943" s="395"/>
      <c r="Y943" s="395"/>
      <c r="AA943" s="102"/>
      <c r="BA943" s="553"/>
    </row>
    <row r="944" spans="2:53" ht="18" customHeight="1" x14ac:dyDescent="0.35">
      <c r="B944" s="80"/>
      <c r="C944" s="119"/>
      <c r="D944" s="119"/>
      <c r="E944" s="202"/>
      <c r="F944" s="119"/>
      <c r="G944" s="120"/>
      <c r="H944" s="41"/>
      <c r="I944" s="41"/>
      <c r="J944" s="138"/>
      <c r="K944" s="291">
        <f t="shared" si="100"/>
        <v>0</v>
      </c>
      <c r="L944" s="327">
        <v>0</v>
      </c>
      <c r="M944" s="292">
        <f t="shared" si="99"/>
        <v>0</v>
      </c>
      <c r="N944" s="370"/>
      <c r="O944" s="150"/>
      <c r="P944" s="240"/>
      <c r="Q944" s="568"/>
      <c r="R944" s="556">
        <f t="shared" si="101"/>
        <v>0</v>
      </c>
      <c r="S944" s="556">
        <f t="shared" si="102"/>
        <v>0</v>
      </c>
      <c r="T944" s="556">
        <f t="shared" si="103"/>
        <v>0</v>
      </c>
      <c r="U944" s="556">
        <f t="shared" si="104"/>
        <v>0</v>
      </c>
      <c r="V944" s="395"/>
      <c r="W944" s="395"/>
      <c r="X944" s="395"/>
      <c r="Y944" s="395"/>
      <c r="AA944" s="102"/>
      <c r="BA944" s="553"/>
    </row>
    <row r="945" spans="2:53" ht="18" customHeight="1" x14ac:dyDescent="0.35">
      <c r="B945" s="80"/>
      <c r="C945" s="119"/>
      <c r="D945" s="119"/>
      <c r="E945" s="202"/>
      <c r="F945" s="119"/>
      <c r="G945" s="120"/>
      <c r="H945" s="41"/>
      <c r="I945" s="41"/>
      <c r="J945" s="138"/>
      <c r="K945" s="291">
        <f t="shared" si="100"/>
        <v>0</v>
      </c>
      <c r="L945" s="327">
        <v>0</v>
      </c>
      <c r="M945" s="292">
        <f t="shared" si="99"/>
        <v>0</v>
      </c>
      <c r="N945" s="370"/>
      <c r="O945" s="150"/>
      <c r="P945" s="240"/>
      <c r="Q945" s="568"/>
      <c r="R945" s="556">
        <f t="shared" si="101"/>
        <v>0</v>
      </c>
      <c r="S945" s="556">
        <f t="shared" si="102"/>
        <v>0</v>
      </c>
      <c r="T945" s="556">
        <f t="shared" si="103"/>
        <v>0</v>
      </c>
      <c r="U945" s="556">
        <f t="shared" si="104"/>
        <v>0</v>
      </c>
      <c r="V945" s="395"/>
      <c r="W945" s="395"/>
      <c r="X945" s="395"/>
      <c r="Y945" s="395"/>
      <c r="AA945" s="102"/>
      <c r="BA945" s="553"/>
    </row>
    <row r="946" spans="2:53" ht="18" customHeight="1" x14ac:dyDescent="0.35">
      <c r="B946" s="80"/>
      <c r="C946" s="119"/>
      <c r="D946" s="119"/>
      <c r="E946" s="202"/>
      <c r="F946" s="119"/>
      <c r="G946" s="120"/>
      <c r="H946" s="41"/>
      <c r="I946" s="41"/>
      <c r="J946" s="138"/>
      <c r="K946" s="291">
        <f t="shared" si="100"/>
        <v>0</v>
      </c>
      <c r="L946" s="327">
        <v>0</v>
      </c>
      <c r="M946" s="292">
        <f t="shared" ref="M946:M1009" si="105">IF(O946="X",0,L946*$M$8)</f>
        <v>0</v>
      </c>
      <c r="N946" s="370"/>
      <c r="O946" s="150"/>
      <c r="P946" s="240"/>
      <c r="Q946" s="568"/>
      <c r="R946" s="556">
        <f t="shared" si="101"/>
        <v>0</v>
      </c>
      <c r="S946" s="556">
        <f t="shared" si="102"/>
        <v>0</v>
      </c>
      <c r="T946" s="556">
        <f t="shared" si="103"/>
        <v>0</v>
      </c>
      <c r="U946" s="556">
        <f t="shared" si="104"/>
        <v>0</v>
      </c>
      <c r="V946" s="395"/>
      <c r="W946" s="395"/>
      <c r="X946" s="395"/>
      <c r="Y946" s="395"/>
      <c r="AA946" s="102"/>
      <c r="BA946" s="553"/>
    </row>
    <row r="947" spans="2:53" ht="18" customHeight="1" x14ac:dyDescent="0.35">
      <c r="B947" s="80"/>
      <c r="C947" s="119"/>
      <c r="D947" s="119"/>
      <c r="E947" s="202"/>
      <c r="F947" s="119"/>
      <c r="G947" s="120"/>
      <c r="H947" s="41"/>
      <c r="I947" s="41"/>
      <c r="J947" s="138"/>
      <c r="K947" s="291">
        <f t="shared" ref="K947:K1010" si="106">J947*$M$8</f>
        <v>0</v>
      </c>
      <c r="L947" s="327">
        <v>0</v>
      </c>
      <c r="M947" s="292">
        <f t="shared" si="105"/>
        <v>0</v>
      </c>
      <c r="N947" s="370"/>
      <c r="O947" s="150"/>
      <c r="P947" s="240"/>
      <c r="Q947" s="568"/>
      <c r="R947" s="556">
        <f t="shared" ref="R947:R1010" si="107">K947*$H$35</f>
        <v>0</v>
      </c>
      <c r="S947" s="556">
        <f t="shared" ref="S947:S1010" si="108">M947*$H$44</f>
        <v>0</v>
      </c>
      <c r="T947" s="556">
        <f t="shared" ref="T947:T1010" si="109">R947-K947</f>
        <v>0</v>
      </c>
      <c r="U947" s="556">
        <f t="shared" ref="U947:U1010" si="110">S947-M947</f>
        <v>0</v>
      </c>
      <c r="V947" s="395"/>
      <c r="W947" s="395"/>
      <c r="X947" s="395"/>
      <c r="Y947" s="395"/>
      <c r="AA947" s="102"/>
      <c r="BA947" s="553"/>
    </row>
    <row r="948" spans="2:53" ht="18" customHeight="1" x14ac:dyDescent="0.35">
      <c r="B948" s="80"/>
      <c r="C948" s="119"/>
      <c r="D948" s="119"/>
      <c r="E948" s="202"/>
      <c r="F948" s="119"/>
      <c r="G948" s="120"/>
      <c r="H948" s="41"/>
      <c r="I948" s="41"/>
      <c r="J948" s="138"/>
      <c r="K948" s="291">
        <f t="shared" si="106"/>
        <v>0</v>
      </c>
      <c r="L948" s="327">
        <v>0</v>
      </c>
      <c r="M948" s="292">
        <f t="shared" si="105"/>
        <v>0</v>
      </c>
      <c r="N948" s="370"/>
      <c r="O948" s="150"/>
      <c r="P948" s="240"/>
      <c r="Q948" s="568"/>
      <c r="R948" s="556">
        <f t="shared" si="107"/>
        <v>0</v>
      </c>
      <c r="S948" s="556">
        <f t="shared" si="108"/>
        <v>0</v>
      </c>
      <c r="T948" s="556">
        <f t="shared" si="109"/>
        <v>0</v>
      </c>
      <c r="U948" s="556">
        <f t="shared" si="110"/>
        <v>0</v>
      </c>
      <c r="V948" s="395"/>
      <c r="W948" s="395"/>
      <c r="X948" s="395"/>
      <c r="Y948" s="395"/>
      <c r="AA948" s="102"/>
      <c r="BA948" s="553"/>
    </row>
    <row r="949" spans="2:53" ht="18" customHeight="1" x14ac:dyDescent="0.35">
      <c r="B949" s="80"/>
      <c r="C949" s="119"/>
      <c r="D949" s="119"/>
      <c r="E949" s="202"/>
      <c r="F949" s="119"/>
      <c r="G949" s="120"/>
      <c r="H949" s="41"/>
      <c r="I949" s="41"/>
      <c r="J949" s="138"/>
      <c r="K949" s="291">
        <f t="shared" si="106"/>
        <v>0</v>
      </c>
      <c r="L949" s="327">
        <v>0</v>
      </c>
      <c r="M949" s="292">
        <f t="shared" si="105"/>
        <v>0</v>
      </c>
      <c r="N949" s="370"/>
      <c r="O949" s="150"/>
      <c r="P949" s="240"/>
      <c r="Q949" s="568"/>
      <c r="R949" s="556">
        <f t="shared" si="107"/>
        <v>0</v>
      </c>
      <c r="S949" s="556">
        <f t="shared" si="108"/>
        <v>0</v>
      </c>
      <c r="T949" s="556">
        <f t="shared" si="109"/>
        <v>0</v>
      </c>
      <c r="U949" s="556">
        <f t="shared" si="110"/>
        <v>0</v>
      </c>
      <c r="V949" s="395"/>
      <c r="W949" s="395"/>
      <c r="X949" s="395"/>
      <c r="Y949" s="395"/>
      <c r="AA949" s="102"/>
      <c r="BA949" s="553"/>
    </row>
    <row r="950" spans="2:53" ht="18" customHeight="1" x14ac:dyDescent="0.35">
      <c r="B950" s="80"/>
      <c r="C950" s="119"/>
      <c r="D950" s="119"/>
      <c r="E950" s="202"/>
      <c r="F950" s="119"/>
      <c r="G950" s="120"/>
      <c r="H950" s="41"/>
      <c r="I950" s="41"/>
      <c r="J950" s="138"/>
      <c r="K950" s="291">
        <f t="shared" si="106"/>
        <v>0</v>
      </c>
      <c r="L950" s="327">
        <v>0</v>
      </c>
      <c r="M950" s="292">
        <f t="shared" si="105"/>
        <v>0</v>
      </c>
      <c r="N950" s="370"/>
      <c r="O950" s="150"/>
      <c r="P950" s="240"/>
      <c r="Q950" s="568"/>
      <c r="R950" s="556">
        <f t="shared" si="107"/>
        <v>0</v>
      </c>
      <c r="S950" s="556">
        <f t="shared" si="108"/>
        <v>0</v>
      </c>
      <c r="T950" s="556">
        <f t="shared" si="109"/>
        <v>0</v>
      </c>
      <c r="U950" s="556">
        <f t="shared" si="110"/>
        <v>0</v>
      </c>
      <c r="V950" s="395"/>
      <c r="W950" s="395"/>
      <c r="X950" s="395"/>
      <c r="Y950" s="395"/>
      <c r="AA950" s="102"/>
      <c r="BA950" s="553"/>
    </row>
    <row r="951" spans="2:53" ht="18" customHeight="1" x14ac:dyDescent="0.35">
      <c r="B951" s="80"/>
      <c r="C951" s="119"/>
      <c r="D951" s="119"/>
      <c r="E951" s="202"/>
      <c r="F951" s="119"/>
      <c r="G951" s="120"/>
      <c r="H951" s="41"/>
      <c r="I951" s="41"/>
      <c r="J951" s="138"/>
      <c r="K951" s="291">
        <f t="shared" si="106"/>
        <v>0</v>
      </c>
      <c r="L951" s="327">
        <v>0</v>
      </c>
      <c r="M951" s="292">
        <f t="shared" si="105"/>
        <v>0</v>
      </c>
      <c r="N951" s="370"/>
      <c r="O951" s="150"/>
      <c r="P951" s="240"/>
      <c r="Q951" s="568"/>
      <c r="R951" s="556">
        <f t="shared" si="107"/>
        <v>0</v>
      </c>
      <c r="S951" s="556">
        <f t="shared" si="108"/>
        <v>0</v>
      </c>
      <c r="T951" s="556">
        <f t="shared" si="109"/>
        <v>0</v>
      </c>
      <c r="U951" s="556">
        <f t="shared" si="110"/>
        <v>0</v>
      </c>
      <c r="V951" s="395"/>
      <c r="W951" s="395"/>
      <c r="X951" s="395"/>
      <c r="Y951" s="395"/>
      <c r="AA951" s="102"/>
      <c r="BA951" s="553"/>
    </row>
    <row r="952" spans="2:53" ht="18" customHeight="1" x14ac:dyDescent="0.35">
      <c r="B952" s="80"/>
      <c r="C952" s="119"/>
      <c r="D952" s="119"/>
      <c r="E952" s="202"/>
      <c r="F952" s="119"/>
      <c r="G952" s="120"/>
      <c r="H952" s="41"/>
      <c r="I952" s="41"/>
      <c r="J952" s="138"/>
      <c r="K952" s="291">
        <f t="shared" si="106"/>
        <v>0</v>
      </c>
      <c r="L952" s="327">
        <v>0</v>
      </c>
      <c r="M952" s="292">
        <f t="shared" si="105"/>
        <v>0</v>
      </c>
      <c r="N952" s="370"/>
      <c r="O952" s="150"/>
      <c r="P952" s="240"/>
      <c r="Q952" s="568"/>
      <c r="R952" s="556">
        <f t="shared" si="107"/>
        <v>0</v>
      </c>
      <c r="S952" s="556">
        <f t="shared" si="108"/>
        <v>0</v>
      </c>
      <c r="T952" s="556">
        <f t="shared" si="109"/>
        <v>0</v>
      </c>
      <c r="U952" s="556">
        <f t="shared" si="110"/>
        <v>0</v>
      </c>
      <c r="V952" s="395"/>
      <c r="W952" s="395"/>
      <c r="X952" s="395"/>
      <c r="Y952" s="395"/>
      <c r="AA952" s="102"/>
      <c r="BA952" s="553"/>
    </row>
    <row r="953" spans="2:53" ht="18" customHeight="1" x14ac:dyDescent="0.35">
      <c r="B953" s="80"/>
      <c r="C953" s="119"/>
      <c r="D953" s="119"/>
      <c r="E953" s="202"/>
      <c r="F953" s="119"/>
      <c r="G953" s="120"/>
      <c r="H953" s="41"/>
      <c r="I953" s="41"/>
      <c r="J953" s="138"/>
      <c r="K953" s="291">
        <f t="shared" si="106"/>
        <v>0</v>
      </c>
      <c r="L953" s="327">
        <v>0</v>
      </c>
      <c r="M953" s="292">
        <f t="shared" si="105"/>
        <v>0</v>
      </c>
      <c r="N953" s="370"/>
      <c r="O953" s="150"/>
      <c r="P953" s="240"/>
      <c r="Q953" s="568"/>
      <c r="R953" s="556">
        <f t="shared" si="107"/>
        <v>0</v>
      </c>
      <c r="S953" s="556">
        <f t="shared" si="108"/>
        <v>0</v>
      </c>
      <c r="T953" s="556">
        <f t="shared" si="109"/>
        <v>0</v>
      </c>
      <c r="U953" s="556">
        <f t="shared" si="110"/>
        <v>0</v>
      </c>
      <c r="V953" s="395"/>
      <c r="W953" s="395"/>
      <c r="X953" s="395"/>
      <c r="Y953" s="395"/>
      <c r="AA953" s="102"/>
      <c r="BA953" s="553"/>
    </row>
    <row r="954" spans="2:53" ht="18" customHeight="1" x14ac:dyDescent="0.35">
      <c r="B954" s="80"/>
      <c r="C954" s="119"/>
      <c r="D954" s="119"/>
      <c r="E954" s="202"/>
      <c r="F954" s="119"/>
      <c r="G954" s="120"/>
      <c r="H954" s="41"/>
      <c r="I954" s="41"/>
      <c r="J954" s="138"/>
      <c r="K954" s="291">
        <f t="shared" si="106"/>
        <v>0</v>
      </c>
      <c r="L954" s="327">
        <v>0</v>
      </c>
      <c r="M954" s="292">
        <f t="shared" si="105"/>
        <v>0</v>
      </c>
      <c r="N954" s="370"/>
      <c r="O954" s="150"/>
      <c r="P954" s="240"/>
      <c r="Q954" s="568"/>
      <c r="R954" s="556">
        <f t="shared" si="107"/>
        <v>0</v>
      </c>
      <c r="S954" s="556">
        <f t="shared" si="108"/>
        <v>0</v>
      </c>
      <c r="T954" s="556">
        <f t="shared" si="109"/>
        <v>0</v>
      </c>
      <c r="U954" s="556">
        <f t="shared" si="110"/>
        <v>0</v>
      </c>
      <c r="V954" s="395"/>
      <c r="W954" s="395"/>
      <c r="X954" s="395"/>
      <c r="Y954" s="395"/>
      <c r="AA954" s="102"/>
      <c r="BA954" s="553"/>
    </row>
    <row r="955" spans="2:53" ht="18" customHeight="1" x14ac:dyDescent="0.35">
      <c r="B955" s="80"/>
      <c r="C955" s="119"/>
      <c r="D955" s="119"/>
      <c r="E955" s="202"/>
      <c r="F955" s="119"/>
      <c r="G955" s="120"/>
      <c r="H955" s="41"/>
      <c r="I955" s="41"/>
      <c r="J955" s="138"/>
      <c r="K955" s="291">
        <f t="shared" si="106"/>
        <v>0</v>
      </c>
      <c r="L955" s="327">
        <v>0</v>
      </c>
      <c r="M955" s="292">
        <f t="shared" si="105"/>
        <v>0</v>
      </c>
      <c r="N955" s="370"/>
      <c r="O955" s="150"/>
      <c r="P955" s="240"/>
      <c r="Q955" s="568"/>
      <c r="R955" s="556">
        <f t="shared" si="107"/>
        <v>0</v>
      </c>
      <c r="S955" s="556">
        <f t="shared" si="108"/>
        <v>0</v>
      </c>
      <c r="T955" s="556">
        <f t="shared" si="109"/>
        <v>0</v>
      </c>
      <c r="U955" s="556">
        <f t="shared" si="110"/>
        <v>0</v>
      </c>
      <c r="V955" s="395"/>
      <c r="W955" s="395"/>
      <c r="X955" s="395"/>
      <c r="Y955" s="395"/>
      <c r="AA955" s="102"/>
      <c r="BA955" s="553"/>
    </row>
    <row r="956" spans="2:53" ht="18" customHeight="1" x14ac:dyDescent="0.35">
      <c r="B956" s="80"/>
      <c r="C956" s="119"/>
      <c r="D956" s="119"/>
      <c r="E956" s="202"/>
      <c r="F956" s="119"/>
      <c r="G956" s="120"/>
      <c r="H956" s="41"/>
      <c r="I956" s="41"/>
      <c r="J956" s="138"/>
      <c r="K956" s="291">
        <f t="shared" si="106"/>
        <v>0</v>
      </c>
      <c r="L956" s="327">
        <v>0</v>
      </c>
      <c r="M956" s="292">
        <f t="shared" si="105"/>
        <v>0</v>
      </c>
      <c r="N956" s="370"/>
      <c r="O956" s="150"/>
      <c r="P956" s="240"/>
      <c r="Q956" s="568"/>
      <c r="R956" s="556">
        <f t="shared" si="107"/>
        <v>0</v>
      </c>
      <c r="S956" s="556">
        <f t="shared" si="108"/>
        <v>0</v>
      </c>
      <c r="T956" s="556">
        <f t="shared" si="109"/>
        <v>0</v>
      </c>
      <c r="U956" s="556">
        <f t="shared" si="110"/>
        <v>0</v>
      </c>
      <c r="V956" s="395"/>
      <c r="W956" s="395"/>
      <c r="X956" s="395"/>
      <c r="Y956" s="395"/>
      <c r="AA956" s="102"/>
      <c r="BA956" s="553"/>
    </row>
    <row r="957" spans="2:53" ht="18" customHeight="1" x14ac:dyDescent="0.35">
      <c r="B957" s="80"/>
      <c r="C957" s="119"/>
      <c r="D957" s="119"/>
      <c r="E957" s="202"/>
      <c r="F957" s="119"/>
      <c r="G957" s="120"/>
      <c r="H957" s="41"/>
      <c r="I957" s="41"/>
      <c r="J957" s="138"/>
      <c r="K957" s="291">
        <f t="shared" si="106"/>
        <v>0</v>
      </c>
      <c r="L957" s="327">
        <v>0</v>
      </c>
      <c r="M957" s="292">
        <f t="shared" si="105"/>
        <v>0</v>
      </c>
      <c r="N957" s="370"/>
      <c r="O957" s="150"/>
      <c r="P957" s="240"/>
      <c r="Q957" s="568"/>
      <c r="R957" s="556">
        <f t="shared" si="107"/>
        <v>0</v>
      </c>
      <c r="S957" s="556">
        <f t="shared" si="108"/>
        <v>0</v>
      </c>
      <c r="T957" s="556">
        <f t="shared" si="109"/>
        <v>0</v>
      </c>
      <c r="U957" s="556">
        <f t="shared" si="110"/>
        <v>0</v>
      </c>
      <c r="V957" s="395"/>
      <c r="W957" s="395"/>
      <c r="X957" s="395"/>
      <c r="Y957" s="395"/>
      <c r="AA957" s="102"/>
      <c r="BA957" s="553"/>
    </row>
    <row r="958" spans="2:53" ht="18" customHeight="1" x14ac:dyDescent="0.35">
      <c r="B958" s="80"/>
      <c r="C958" s="119"/>
      <c r="D958" s="119"/>
      <c r="E958" s="202"/>
      <c r="F958" s="119"/>
      <c r="G958" s="120"/>
      <c r="H958" s="41"/>
      <c r="I958" s="41"/>
      <c r="J958" s="138"/>
      <c r="K958" s="291">
        <f t="shared" si="106"/>
        <v>0</v>
      </c>
      <c r="L958" s="327">
        <v>0</v>
      </c>
      <c r="M958" s="292">
        <f t="shared" si="105"/>
        <v>0</v>
      </c>
      <c r="N958" s="370"/>
      <c r="O958" s="150"/>
      <c r="P958" s="240"/>
      <c r="Q958" s="568"/>
      <c r="R958" s="556">
        <f t="shared" si="107"/>
        <v>0</v>
      </c>
      <c r="S958" s="556">
        <f t="shared" si="108"/>
        <v>0</v>
      </c>
      <c r="T958" s="556">
        <f t="shared" si="109"/>
        <v>0</v>
      </c>
      <c r="U958" s="556">
        <f t="shared" si="110"/>
        <v>0</v>
      </c>
      <c r="V958" s="395"/>
      <c r="W958" s="395"/>
      <c r="X958" s="395"/>
      <c r="Y958" s="395"/>
      <c r="AA958" s="102"/>
      <c r="BA958" s="553"/>
    </row>
    <row r="959" spans="2:53" ht="18" customHeight="1" x14ac:dyDescent="0.35">
      <c r="B959" s="80"/>
      <c r="C959" s="119"/>
      <c r="D959" s="119"/>
      <c r="E959" s="202"/>
      <c r="F959" s="119"/>
      <c r="G959" s="120"/>
      <c r="H959" s="41"/>
      <c r="I959" s="41"/>
      <c r="J959" s="138"/>
      <c r="K959" s="291">
        <f t="shared" si="106"/>
        <v>0</v>
      </c>
      <c r="L959" s="327">
        <v>0</v>
      </c>
      <c r="M959" s="292">
        <f t="shared" si="105"/>
        <v>0</v>
      </c>
      <c r="N959" s="370"/>
      <c r="O959" s="150"/>
      <c r="P959" s="240"/>
      <c r="Q959" s="568"/>
      <c r="R959" s="556">
        <f t="shared" si="107"/>
        <v>0</v>
      </c>
      <c r="S959" s="556">
        <f t="shared" si="108"/>
        <v>0</v>
      </c>
      <c r="T959" s="556">
        <f t="shared" si="109"/>
        <v>0</v>
      </c>
      <c r="U959" s="556">
        <f t="shared" si="110"/>
        <v>0</v>
      </c>
      <c r="V959" s="395"/>
      <c r="W959" s="395"/>
      <c r="X959" s="395"/>
      <c r="Y959" s="395"/>
      <c r="AA959" s="102"/>
      <c r="BA959" s="553"/>
    </row>
    <row r="960" spans="2:53" ht="18" customHeight="1" x14ac:dyDescent="0.35">
      <c r="B960" s="80"/>
      <c r="C960" s="119"/>
      <c r="D960" s="119"/>
      <c r="E960" s="202"/>
      <c r="F960" s="119"/>
      <c r="G960" s="120"/>
      <c r="H960" s="41"/>
      <c r="I960" s="41"/>
      <c r="J960" s="138"/>
      <c r="K960" s="291">
        <f t="shared" si="106"/>
        <v>0</v>
      </c>
      <c r="L960" s="327">
        <v>0</v>
      </c>
      <c r="M960" s="292">
        <f t="shared" si="105"/>
        <v>0</v>
      </c>
      <c r="N960" s="370"/>
      <c r="O960" s="150"/>
      <c r="P960" s="240"/>
      <c r="Q960" s="568"/>
      <c r="R960" s="556">
        <f t="shared" si="107"/>
        <v>0</v>
      </c>
      <c r="S960" s="556">
        <f t="shared" si="108"/>
        <v>0</v>
      </c>
      <c r="T960" s="556">
        <f t="shared" si="109"/>
        <v>0</v>
      </c>
      <c r="U960" s="556">
        <f t="shared" si="110"/>
        <v>0</v>
      </c>
      <c r="V960" s="395"/>
      <c r="W960" s="395"/>
      <c r="X960" s="395"/>
      <c r="Y960" s="395"/>
      <c r="AA960" s="102"/>
      <c r="BA960" s="553"/>
    </row>
    <row r="961" spans="2:53" ht="18" customHeight="1" x14ac:dyDescent="0.35">
      <c r="B961" s="80"/>
      <c r="C961" s="119"/>
      <c r="D961" s="119"/>
      <c r="E961" s="202"/>
      <c r="F961" s="119"/>
      <c r="G961" s="120"/>
      <c r="H961" s="41"/>
      <c r="I961" s="41"/>
      <c r="J961" s="138"/>
      <c r="K961" s="291">
        <f t="shared" si="106"/>
        <v>0</v>
      </c>
      <c r="L961" s="327">
        <v>0</v>
      </c>
      <c r="M961" s="292">
        <f t="shared" si="105"/>
        <v>0</v>
      </c>
      <c r="N961" s="370"/>
      <c r="O961" s="150"/>
      <c r="P961" s="240"/>
      <c r="Q961" s="568"/>
      <c r="R961" s="556">
        <f t="shared" si="107"/>
        <v>0</v>
      </c>
      <c r="S961" s="556">
        <f t="shared" si="108"/>
        <v>0</v>
      </c>
      <c r="T961" s="556">
        <f t="shared" si="109"/>
        <v>0</v>
      </c>
      <c r="U961" s="556">
        <f t="shared" si="110"/>
        <v>0</v>
      </c>
      <c r="V961" s="395"/>
      <c r="W961" s="395"/>
      <c r="X961" s="395"/>
      <c r="Y961" s="395"/>
      <c r="AA961" s="102"/>
      <c r="BA961" s="553"/>
    </row>
    <row r="962" spans="2:53" ht="18" customHeight="1" x14ac:dyDescent="0.35">
      <c r="B962" s="80"/>
      <c r="C962" s="119"/>
      <c r="D962" s="119"/>
      <c r="E962" s="202"/>
      <c r="F962" s="119"/>
      <c r="G962" s="120"/>
      <c r="H962" s="41"/>
      <c r="I962" s="41"/>
      <c r="J962" s="138"/>
      <c r="K962" s="291">
        <f t="shared" si="106"/>
        <v>0</v>
      </c>
      <c r="L962" s="327">
        <v>0</v>
      </c>
      <c r="M962" s="292">
        <f t="shared" si="105"/>
        <v>0</v>
      </c>
      <c r="N962" s="370"/>
      <c r="O962" s="150"/>
      <c r="P962" s="240"/>
      <c r="Q962" s="568"/>
      <c r="R962" s="556">
        <f t="shared" si="107"/>
        <v>0</v>
      </c>
      <c r="S962" s="556">
        <f t="shared" si="108"/>
        <v>0</v>
      </c>
      <c r="T962" s="556">
        <f t="shared" si="109"/>
        <v>0</v>
      </c>
      <c r="U962" s="556">
        <f t="shared" si="110"/>
        <v>0</v>
      </c>
      <c r="V962" s="395"/>
      <c r="W962" s="395"/>
      <c r="X962" s="395"/>
      <c r="Y962" s="395"/>
      <c r="AA962" s="102"/>
      <c r="BA962" s="553"/>
    </row>
    <row r="963" spans="2:53" ht="18" customHeight="1" x14ac:dyDescent="0.35">
      <c r="B963" s="80"/>
      <c r="C963" s="119"/>
      <c r="D963" s="119"/>
      <c r="E963" s="202"/>
      <c r="F963" s="119"/>
      <c r="G963" s="120"/>
      <c r="H963" s="41"/>
      <c r="I963" s="41"/>
      <c r="J963" s="138"/>
      <c r="K963" s="291">
        <f t="shared" si="106"/>
        <v>0</v>
      </c>
      <c r="L963" s="327">
        <v>0</v>
      </c>
      <c r="M963" s="292">
        <f t="shared" si="105"/>
        <v>0</v>
      </c>
      <c r="N963" s="370"/>
      <c r="O963" s="150"/>
      <c r="P963" s="240"/>
      <c r="Q963" s="568"/>
      <c r="R963" s="556">
        <f t="shared" si="107"/>
        <v>0</v>
      </c>
      <c r="S963" s="556">
        <f t="shared" si="108"/>
        <v>0</v>
      </c>
      <c r="T963" s="556">
        <f t="shared" si="109"/>
        <v>0</v>
      </c>
      <c r="U963" s="556">
        <f t="shared" si="110"/>
        <v>0</v>
      </c>
      <c r="V963" s="395"/>
      <c r="W963" s="395"/>
      <c r="X963" s="395"/>
      <c r="Y963" s="395"/>
      <c r="AA963" s="102"/>
      <c r="BA963" s="553"/>
    </row>
    <row r="964" spans="2:53" ht="18" customHeight="1" x14ac:dyDescent="0.35">
      <c r="B964" s="80"/>
      <c r="C964" s="119"/>
      <c r="D964" s="119"/>
      <c r="E964" s="202"/>
      <c r="F964" s="119"/>
      <c r="G964" s="120"/>
      <c r="H964" s="41"/>
      <c r="I964" s="41"/>
      <c r="J964" s="138"/>
      <c r="K964" s="291">
        <f t="shared" si="106"/>
        <v>0</v>
      </c>
      <c r="L964" s="327">
        <v>0</v>
      </c>
      <c r="M964" s="292">
        <f t="shared" si="105"/>
        <v>0</v>
      </c>
      <c r="N964" s="370"/>
      <c r="O964" s="150"/>
      <c r="P964" s="240"/>
      <c r="Q964" s="568"/>
      <c r="R964" s="556">
        <f t="shared" si="107"/>
        <v>0</v>
      </c>
      <c r="S964" s="556">
        <f t="shared" si="108"/>
        <v>0</v>
      </c>
      <c r="T964" s="556">
        <f t="shared" si="109"/>
        <v>0</v>
      </c>
      <c r="U964" s="556">
        <f t="shared" si="110"/>
        <v>0</v>
      </c>
      <c r="V964" s="395"/>
      <c r="W964" s="395"/>
      <c r="X964" s="395"/>
      <c r="Y964" s="395"/>
      <c r="AA964" s="102"/>
      <c r="BA964" s="553"/>
    </row>
    <row r="965" spans="2:53" ht="18" customHeight="1" x14ac:dyDescent="0.35">
      <c r="B965" s="80"/>
      <c r="C965" s="119"/>
      <c r="D965" s="119"/>
      <c r="E965" s="202"/>
      <c r="F965" s="119"/>
      <c r="G965" s="120"/>
      <c r="H965" s="41"/>
      <c r="I965" s="41"/>
      <c r="J965" s="138"/>
      <c r="K965" s="291">
        <f t="shared" si="106"/>
        <v>0</v>
      </c>
      <c r="L965" s="327">
        <v>0</v>
      </c>
      <c r="M965" s="292">
        <f t="shared" si="105"/>
        <v>0</v>
      </c>
      <c r="N965" s="370"/>
      <c r="O965" s="150"/>
      <c r="P965" s="240"/>
      <c r="Q965" s="568"/>
      <c r="R965" s="556">
        <f t="shared" si="107"/>
        <v>0</v>
      </c>
      <c r="S965" s="556">
        <f t="shared" si="108"/>
        <v>0</v>
      </c>
      <c r="T965" s="556">
        <f t="shared" si="109"/>
        <v>0</v>
      </c>
      <c r="U965" s="556">
        <f t="shared" si="110"/>
        <v>0</v>
      </c>
      <c r="V965" s="395"/>
      <c r="W965" s="395"/>
      <c r="X965" s="395"/>
      <c r="Y965" s="395"/>
      <c r="AA965" s="102"/>
      <c r="BA965" s="553"/>
    </row>
    <row r="966" spans="2:53" ht="18" customHeight="1" x14ac:dyDescent="0.35">
      <c r="B966" s="80"/>
      <c r="C966" s="119"/>
      <c r="D966" s="119"/>
      <c r="E966" s="202"/>
      <c r="F966" s="119"/>
      <c r="G966" s="120"/>
      <c r="H966" s="41"/>
      <c r="I966" s="41"/>
      <c r="J966" s="138"/>
      <c r="K966" s="291">
        <f t="shared" si="106"/>
        <v>0</v>
      </c>
      <c r="L966" s="327">
        <v>0</v>
      </c>
      <c r="M966" s="292">
        <f t="shared" si="105"/>
        <v>0</v>
      </c>
      <c r="N966" s="370"/>
      <c r="O966" s="150"/>
      <c r="P966" s="240"/>
      <c r="Q966" s="568"/>
      <c r="R966" s="556">
        <f t="shared" si="107"/>
        <v>0</v>
      </c>
      <c r="S966" s="556">
        <f t="shared" si="108"/>
        <v>0</v>
      </c>
      <c r="T966" s="556">
        <f t="shared" si="109"/>
        <v>0</v>
      </c>
      <c r="U966" s="556">
        <f t="shared" si="110"/>
        <v>0</v>
      </c>
      <c r="V966" s="395"/>
      <c r="W966" s="395"/>
      <c r="X966" s="395"/>
      <c r="Y966" s="395"/>
      <c r="AA966" s="102"/>
      <c r="BA966" s="553"/>
    </row>
    <row r="967" spans="2:53" ht="18" customHeight="1" x14ac:dyDescent="0.35">
      <c r="B967" s="80"/>
      <c r="C967" s="119"/>
      <c r="D967" s="119"/>
      <c r="E967" s="202"/>
      <c r="F967" s="119"/>
      <c r="G967" s="120"/>
      <c r="H967" s="41"/>
      <c r="I967" s="41"/>
      <c r="J967" s="138"/>
      <c r="K967" s="291">
        <f t="shared" si="106"/>
        <v>0</v>
      </c>
      <c r="L967" s="327">
        <v>0</v>
      </c>
      <c r="M967" s="292">
        <f t="shared" si="105"/>
        <v>0</v>
      </c>
      <c r="N967" s="370"/>
      <c r="O967" s="150"/>
      <c r="P967" s="240"/>
      <c r="Q967" s="568"/>
      <c r="R967" s="556">
        <f t="shared" si="107"/>
        <v>0</v>
      </c>
      <c r="S967" s="556">
        <f t="shared" si="108"/>
        <v>0</v>
      </c>
      <c r="T967" s="556">
        <f t="shared" si="109"/>
        <v>0</v>
      </c>
      <c r="U967" s="556">
        <f t="shared" si="110"/>
        <v>0</v>
      </c>
      <c r="V967" s="395"/>
      <c r="W967" s="395"/>
      <c r="X967" s="395"/>
      <c r="Y967" s="395"/>
      <c r="AA967" s="102"/>
      <c r="BA967" s="553"/>
    </row>
    <row r="968" spans="2:53" ht="18" customHeight="1" x14ac:dyDescent="0.35">
      <c r="B968" s="80"/>
      <c r="C968" s="119"/>
      <c r="D968" s="119"/>
      <c r="E968" s="202"/>
      <c r="F968" s="119"/>
      <c r="G968" s="120"/>
      <c r="H968" s="41"/>
      <c r="I968" s="41"/>
      <c r="J968" s="138"/>
      <c r="K968" s="291">
        <f t="shared" si="106"/>
        <v>0</v>
      </c>
      <c r="L968" s="327">
        <v>0</v>
      </c>
      <c r="M968" s="292">
        <f t="shared" si="105"/>
        <v>0</v>
      </c>
      <c r="N968" s="370"/>
      <c r="O968" s="150"/>
      <c r="P968" s="240"/>
      <c r="Q968" s="568"/>
      <c r="R968" s="556">
        <f t="shared" si="107"/>
        <v>0</v>
      </c>
      <c r="S968" s="556">
        <f t="shared" si="108"/>
        <v>0</v>
      </c>
      <c r="T968" s="556">
        <f t="shared" si="109"/>
        <v>0</v>
      </c>
      <c r="U968" s="556">
        <f t="shared" si="110"/>
        <v>0</v>
      </c>
      <c r="V968" s="395"/>
      <c r="W968" s="395"/>
      <c r="X968" s="395"/>
      <c r="Y968" s="395"/>
      <c r="AA968" s="102"/>
      <c r="BA968" s="553"/>
    </row>
    <row r="969" spans="2:53" ht="18" customHeight="1" x14ac:dyDescent="0.35">
      <c r="B969" s="80"/>
      <c r="C969" s="119"/>
      <c r="D969" s="119"/>
      <c r="E969" s="202"/>
      <c r="F969" s="119"/>
      <c r="G969" s="120"/>
      <c r="H969" s="41"/>
      <c r="I969" s="41"/>
      <c r="J969" s="138"/>
      <c r="K969" s="291">
        <f t="shared" si="106"/>
        <v>0</v>
      </c>
      <c r="L969" s="327">
        <v>0</v>
      </c>
      <c r="M969" s="292">
        <f t="shared" si="105"/>
        <v>0</v>
      </c>
      <c r="N969" s="370"/>
      <c r="O969" s="150"/>
      <c r="P969" s="240"/>
      <c r="Q969" s="568"/>
      <c r="R969" s="556">
        <f t="shared" si="107"/>
        <v>0</v>
      </c>
      <c r="S969" s="556">
        <f t="shared" si="108"/>
        <v>0</v>
      </c>
      <c r="T969" s="556">
        <f t="shared" si="109"/>
        <v>0</v>
      </c>
      <c r="U969" s="556">
        <f t="shared" si="110"/>
        <v>0</v>
      </c>
      <c r="V969" s="395"/>
      <c r="W969" s="395"/>
      <c r="X969" s="395"/>
      <c r="Y969" s="395"/>
      <c r="AA969" s="102"/>
      <c r="BA969" s="553"/>
    </row>
    <row r="970" spans="2:53" ht="18" customHeight="1" x14ac:dyDescent="0.35">
      <c r="B970" s="80"/>
      <c r="C970" s="119"/>
      <c r="D970" s="119"/>
      <c r="E970" s="202"/>
      <c r="F970" s="119"/>
      <c r="G970" s="120"/>
      <c r="H970" s="41"/>
      <c r="I970" s="41"/>
      <c r="J970" s="138"/>
      <c r="K970" s="291">
        <f t="shared" si="106"/>
        <v>0</v>
      </c>
      <c r="L970" s="327">
        <v>0</v>
      </c>
      <c r="M970" s="292">
        <f t="shared" si="105"/>
        <v>0</v>
      </c>
      <c r="N970" s="370"/>
      <c r="O970" s="150"/>
      <c r="P970" s="240"/>
      <c r="Q970" s="568"/>
      <c r="R970" s="556">
        <f t="shared" si="107"/>
        <v>0</v>
      </c>
      <c r="S970" s="556">
        <f t="shared" si="108"/>
        <v>0</v>
      </c>
      <c r="T970" s="556">
        <f t="shared" si="109"/>
        <v>0</v>
      </c>
      <c r="U970" s="556">
        <f t="shared" si="110"/>
        <v>0</v>
      </c>
      <c r="V970" s="395"/>
      <c r="W970" s="395"/>
      <c r="X970" s="395"/>
      <c r="Y970" s="395"/>
      <c r="AA970" s="102"/>
      <c r="BA970" s="553"/>
    </row>
    <row r="971" spans="2:53" ht="18" customHeight="1" x14ac:dyDescent="0.35">
      <c r="B971" s="80"/>
      <c r="C971" s="119"/>
      <c r="D971" s="119"/>
      <c r="E971" s="202"/>
      <c r="F971" s="119"/>
      <c r="G971" s="120"/>
      <c r="H971" s="41"/>
      <c r="I971" s="41"/>
      <c r="J971" s="138"/>
      <c r="K971" s="291">
        <f t="shared" si="106"/>
        <v>0</v>
      </c>
      <c r="L971" s="327">
        <v>0</v>
      </c>
      <c r="M971" s="292">
        <f t="shared" si="105"/>
        <v>0</v>
      </c>
      <c r="N971" s="370"/>
      <c r="O971" s="150"/>
      <c r="P971" s="240"/>
      <c r="Q971" s="568"/>
      <c r="R971" s="556">
        <f t="shared" si="107"/>
        <v>0</v>
      </c>
      <c r="S971" s="556">
        <f t="shared" si="108"/>
        <v>0</v>
      </c>
      <c r="T971" s="556">
        <f t="shared" si="109"/>
        <v>0</v>
      </c>
      <c r="U971" s="556">
        <f t="shared" si="110"/>
        <v>0</v>
      </c>
      <c r="V971" s="395"/>
      <c r="W971" s="395"/>
      <c r="X971" s="395"/>
      <c r="Y971" s="395"/>
      <c r="AA971" s="102"/>
      <c r="BA971" s="553"/>
    </row>
    <row r="972" spans="2:53" ht="18" customHeight="1" x14ac:dyDescent="0.35">
      <c r="B972" s="80"/>
      <c r="C972" s="119"/>
      <c r="D972" s="119"/>
      <c r="E972" s="202"/>
      <c r="F972" s="119"/>
      <c r="G972" s="120"/>
      <c r="H972" s="41"/>
      <c r="I972" s="41"/>
      <c r="J972" s="138"/>
      <c r="K972" s="291">
        <f t="shared" si="106"/>
        <v>0</v>
      </c>
      <c r="L972" s="327">
        <v>0</v>
      </c>
      <c r="M972" s="292">
        <f t="shared" si="105"/>
        <v>0</v>
      </c>
      <c r="N972" s="370"/>
      <c r="O972" s="150"/>
      <c r="P972" s="240"/>
      <c r="Q972" s="568"/>
      <c r="R972" s="556">
        <f t="shared" si="107"/>
        <v>0</v>
      </c>
      <c r="S972" s="556">
        <f t="shared" si="108"/>
        <v>0</v>
      </c>
      <c r="T972" s="556">
        <f t="shared" si="109"/>
        <v>0</v>
      </c>
      <c r="U972" s="556">
        <f t="shared" si="110"/>
        <v>0</v>
      </c>
      <c r="V972" s="395"/>
      <c r="W972" s="395"/>
      <c r="X972" s="395"/>
      <c r="Y972" s="395"/>
      <c r="AA972" s="102"/>
      <c r="BA972" s="553"/>
    </row>
    <row r="973" spans="2:53" ht="18" customHeight="1" x14ac:dyDescent="0.35">
      <c r="B973" s="80"/>
      <c r="C973" s="119"/>
      <c r="D973" s="119"/>
      <c r="E973" s="202"/>
      <c r="F973" s="119"/>
      <c r="G973" s="120"/>
      <c r="H973" s="41"/>
      <c r="I973" s="41"/>
      <c r="J973" s="138"/>
      <c r="K973" s="291">
        <f t="shared" si="106"/>
        <v>0</v>
      </c>
      <c r="L973" s="327">
        <v>0</v>
      </c>
      <c r="M973" s="292">
        <f t="shared" si="105"/>
        <v>0</v>
      </c>
      <c r="N973" s="370"/>
      <c r="O973" s="150"/>
      <c r="P973" s="240"/>
      <c r="Q973" s="568"/>
      <c r="R973" s="556">
        <f t="shared" si="107"/>
        <v>0</v>
      </c>
      <c r="S973" s="556">
        <f t="shared" si="108"/>
        <v>0</v>
      </c>
      <c r="T973" s="556">
        <f t="shared" si="109"/>
        <v>0</v>
      </c>
      <c r="U973" s="556">
        <f t="shared" si="110"/>
        <v>0</v>
      </c>
      <c r="V973" s="395"/>
      <c r="W973" s="395"/>
      <c r="X973" s="395"/>
      <c r="Y973" s="395"/>
      <c r="AA973" s="102"/>
      <c r="BA973" s="553"/>
    </row>
    <row r="974" spans="2:53" ht="18" customHeight="1" x14ac:dyDescent="0.35">
      <c r="B974" s="80"/>
      <c r="C974" s="119"/>
      <c r="D974" s="119"/>
      <c r="E974" s="202"/>
      <c r="F974" s="119"/>
      <c r="G974" s="120"/>
      <c r="H974" s="41"/>
      <c r="I974" s="41"/>
      <c r="J974" s="138"/>
      <c r="K974" s="291">
        <f t="shared" si="106"/>
        <v>0</v>
      </c>
      <c r="L974" s="327">
        <v>0</v>
      </c>
      <c r="M974" s="292">
        <f t="shared" si="105"/>
        <v>0</v>
      </c>
      <c r="N974" s="370"/>
      <c r="O974" s="150"/>
      <c r="P974" s="240"/>
      <c r="Q974" s="568"/>
      <c r="R974" s="556">
        <f t="shared" si="107"/>
        <v>0</v>
      </c>
      <c r="S974" s="556">
        <f t="shared" si="108"/>
        <v>0</v>
      </c>
      <c r="T974" s="556">
        <f t="shared" si="109"/>
        <v>0</v>
      </c>
      <c r="U974" s="556">
        <f t="shared" si="110"/>
        <v>0</v>
      </c>
      <c r="V974" s="395"/>
      <c r="W974" s="395"/>
      <c r="X974" s="395"/>
      <c r="Y974" s="395"/>
      <c r="AA974" s="102"/>
      <c r="BA974" s="553"/>
    </row>
    <row r="975" spans="2:53" ht="18" customHeight="1" x14ac:dyDescent="0.35">
      <c r="B975" s="80"/>
      <c r="C975" s="119"/>
      <c r="D975" s="119"/>
      <c r="E975" s="202"/>
      <c r="F975" s="119"/>
      <c r="G975" s="120"/>
      <c r="H975" s="41"/>
      <c r="I975" s="41"/>
      <c r="J975" s="138"/>
      <c r="K975" s="291">
        <f t="shared" si="106"/>
        <v>0</v>
      </c>
      <c r="L975" s="327">
        <v>0</v>
      </c>
      <c r="M975" s="292">
        <f t="shared" si="105"/>
        <v>0</v>
      </c>
      <c r="N975" s="370"/>
      <c r="O975" s="150"/>
      <c r="P975" s="240"/>
      <c r="Q975" s="568"/>
      <c r="R975" s="556">
        <f t="shared" si="107"/>
        <v>0</v>
      </c>
      <c r="S975" s="556">
        <f t="shared" si="108"/>
        <v>0</v>
      </c>
      <c r="T975" s="556">
        <f t="shared" si="109"/>
        <v>0</v>
      </c>
      <c r="U975" s="556">
        <f t="shared" si="110"/>
        <v>0</v>
      </c>
      <c r="V975" s="395"/>
      <c r="W975" s="395"/>
      <c r="X975" s="395"/>
      <c r="Y975" s="395"/>
      <c r="AA975" s="102"/>
      <c r="BA975" s="553"/>
    </row>
    <row r="976" spans="2:53" ht="18" customHeight="1" x14ac:dyDescent="0.35">
      <c r="B976" s="80"/>
      <c r="C976" s="119"/>
      <c r="D976" s="119"/>
      <c r="E976" s="202"/>
      <c r="F976" s="119"/>
      <c r="G976" s="120"/>
      <c r="H976" s="41"/>
      <c r="I976" s="41"/>
      <c r="J976" s="138"/>
      <c r="K976" s="291">
        <f t="shared" si="106"/>
        <v>0</v>
      </c>
      <c r="L976" s="327">
        <v>0</v>
      </c>
      <c r="M976" s="292">
        <f t="shared" si="105"/>
        <v>0</v>
      </c>
      <c r="N976" s="370"/>
      <c r="O976" s="150"/>
      <c r="P976" s="240"/>
      <c r="Q976" s="568"/>
      <c r="R976" s="556">
        <f t="shared" si="107"/>
        <v>0</v>
      </c>
      <c r="S976" s="556">
        <f t="shared" si="108"/>
        <v>0</v>
      </c>
      <c r="T976" s="556">
        <f t="shared" si="109"/>
        <v>0</v>
      </c>
      <c r="U976" s="556">
        <f t="shared" si="110"/>
        <v>0</v>
      </c>
      <c r="V976" s="395"/>
      <c r="W976" s="395"/>
      <c r="X976" s="395"/>
      <c r="Y976" s="395"/>
      <c r="AA976" s="102"/>
      <c r="BA976" s="553"/>
    </row>
    <row r="977" spans="2:53" ht="18" customHeight="1" x14ac:dyDescent="0.35">
      <c r="B977" s="80"/>
      <c r="C977" s="119"/>
      <c r="D977" s="119"/>
      <c r="E977" s="202"/>
      <c r="F977" s="119"/>
      <c r="G977" s="120"/>
      <c r="H977" s="41"/>
      <c r="I977" s="41"/>
      <c r="J977" s="138"/>
      <c r="K977" s="291">
        <f t="shared" si="106"/>
        <v>0</v>
      </c>
      <c r="L977" s="327">
        <v>0</v>
      </c>
      <c r="M977" s="292">
        <f t="shared" si="105"/>
        <v>0</v>
      </c>
      <c r="N977" s="370"/>
      <c r="O977" s="150"/>
      <c r="P977" s="240"/>
      <c r="Q977" s="568"/>
      <c r="R977" s="556">
        <f t="shared" si="107"/>
        <v>0</v>
      </c>
      <c r="S977" s="556">
        <f t="shared" si="108"/>
        <v>0</v>
      </c>
      <c r="T977" s="556">
        <f t="shared" si="109"/>
        <v>0</v>
      </c>
      <c r="U977" s="556">
        <f t="shared" si="110"/>
        <v>0</v>
      </c>
      <c r="V977" s="395"/>
      <c r="W977" s="395"/>
      <c r="X977" s="395"/>
      <c r="Y977" s="395"/>
      <c r="AA977" s="102"/>
      <c r="BA977" s="553"/>
    </row>
    <row r="978" spans="2:53" ht="18" customHeight="1" x14ac:dyDescent="0.35">
      <c r="B978" s="80"/>
      <c r="C978" s="119"/>
      <c r="D978" s="119"/>
      <c r="E978" s="202"/>
      <c r="F978" s="119"/>
      <c r="G978" s="120"/>
      <c r="H978" s="41"/>
      <c r="I978" s="41"/>
      <c r="J978" s="138"/>
      <c r="K978" s="291">
        <f t="shared" si="106"/>
        <v>0</v>
      </c>
      <c r="L978" s="327">
        <v>0</v>
      </c>
      <c r="M978" s="292">
        <f t="shared" si="105"/>
        <v>0</v>
      </c>
      <c r="N978" s="370"/>
      <c r="O978" s="150"/>
      <c r="P978" s="240"/>
      <c r="Q978" s="568"/>
      <c r="R978" s="556">
        <f t="shared" si="107"/>
        <v>0</v>
      </c>
      <c r="S978" s="556">
        <f t="shared" si="108"/>
        <v>0</v>
      </c>
      <c r="T978" s="556">
        <f t="shared" si="109"/>
        <v>0</v>
      </c>
      <c r="U978" s="556">
        <f t="shared" si="110"/>
        <v>0</v>
      </c>
      <c r="V978" s="395"/>
      <c r="W978" s="395"/>
      <c r="X978" s="395"/>
      <c r="Y978" s="395"/>
      <c r="AA978" s="102"/>
      <c r="BA978" s="553"/>
    </row>
    <row r="979" spans="2:53" ht="18" customHeight="1" x14ac:dyDescent="0.35">
      <c r="B979" s="80"/>
      <c r="C979" s="119"/>
      <c r="D979" s="119"/>
      <c r="E979" s="202"/>
      <c r="F979" s="119"/>
      <c r="G979" s="120"/>
      <c r="H979" s="41"/>
      <c r="I979" s="41"/>
      <c r="J979" s="138"/>
      <c r="K979" s="291">
        <f t="shared" si="106"/>
        <v>0</v>
      </c>
      <c r="L979" s="327">
        <v>0</v>
      </c>
      <c r="M979" s="292">
        <f t="shared" si="105"/>
        <v>0</v>
      </c>
      <c r="N979" s="370"/>
      <c r="O979" s="150"/>
      <c r="P979" s="240"/>
      <c r="Q979" s="568"/>
      <c r="R979" s="556">
        <f t="shared" si="107"/>
        <v>0</v>
      </c>
      <c r="S979" s="556">
        <f t="shared" si="108"/>
        <v>0</v>
      </c>
      <c r="T979" s="556">
        <f t="shared" si="109"/>
        <v>0</v>
      </c>
      <c r="U979" s="556">
        <f t="shared" si="110"/>
        <v>0</v>
      </c>
      <c r="V979" s="395"/>
      <c r="W979" s="395"/>
      <c r="X979" s="395"/>
      <c r="Y979" s="395"/>
      <c r="AA979" s="102"/>
      <c r="BA979" s="553"/>
    </row>
    <row r="980" spans="2:53" ht="18" customHeight="1" x14ac:dyDescent="0.35">
      <c r="B980" s="80"/>
      <c r="C980" s="119"/>
      <c r="D980" s="119"/>
      <c r="E980" s="202"/>
      <c r="F980" s="119"/>
      <c r="G980" s="120"/>
      <c r="H980" s="41"/>
      <c r="I980" s="41"/>
      <c r="J980" s="138"/>
      <c r="K980" s="291">
        <f t="shared" si="106"/>
        <v>0</v>
      </c>
      <c r="L980" s="327">
        <v>0</v>
      </c>
      <c r="M980" s="292">
        <f t="shared" si="105"/>
        <v>0</v>
      </c>
      <c r="N980" s="370"/>
      <c r="O980" s="150"/>
      <c r="P980" s="240"/>
      <c r="Q980" s="568"/>
      <c r="R980" s="556">
        <f t="shared" si="107"/>
        <v>0</v>
      </c>
      <c r="S980" s="556">
        <f t="shared" si="108"/>
        <v>0</v>
      </c>
      <c r="T980" s="556">
        <f t="shared" si="109"/>
        <v>0</v>
      </c>
      <c r="U980" s="556">
        <f t="shared" si="110"/>
        <v>0</v>
      </c>
      <c r="V980" s="395"/>
      <c r="W980" s="395"/>
      <c r="X980" s="395"/>
      <c r="Y980" s="395"/>
      <c r="AA980" s="102"/>
      <c r="BA980" s="553"/>
    </row>
    <row r="981" spans="2:53" ht="18" customHeight="1" x14ac:dyDescent="0.35">
      <c r="B981" s="80"/>
      <c r="C981" s="119"/>
      <c r="D981" s="119"/>
      <c r="E981" s="202"/>
      <c r="F981" s="119"/>
      <c r="G981" s="120"/>
      <c r="H981" s="41"/>
      <c r="I981" s="41"/>
      <c r="J981" s="138"/>
      <c r="K981" s="291">
        <f t="shared" si="106"/>
        <v>0</v>
      </c>
      <c r="L981" s="327">
        <v>0</v>
      </c>
      <c r="M981" s="292">
        <f t="shared" si="105"/>
        <v>0</v>
      </c>
      <c r="N981" s="370"/>
      <c r="O981" s="150"/>
      <c r="P981" s="240"/>
      <c r="Q981" s="568"/>
      <c r="R981" s="556">
        <f t="shared" si="107"/>
        <v>0</v>
      </c>
      <c r="S981" s="556">
        <f t="shared" si="108"/>
        <v>0</v>
      </c>
      <c r="T981" s="556">
        <f t="shared" si="109"/>
        <v>0</v>
      </c>
      <c r="U981" s="556">
        <f t="shared" si="110"/>
        <v>0</v>
      </c>
      <c r="V981" s="395"/>
      <c r="W981" s="395"/>
      <c r="X981" s="395"/>
      <c r="Y981" s="395"/>
      <c r="AA981" s="102"/>
      <c r="BA981" s="553"/>
    </row>
    <row r="982" spans="2:53" ht="18" customHeight="1" x14ac:dyDescent="0.35">
      <c r="B982" s="80"/>
      <c r="C982" s="119"/>
      <c r="D982" s="119"/>
      <c r="E982" s="202"/>
      <c r="F982" s="119"/>
      <c r="G982" s="120"/>
      <c r="H982" s="41"/>
      <c r="I982" s="41"/>
      <c r="J982" s="138"/>
      <c r="K982" s="291">
        <f t="shared" si="106"/>
        <v>0</v>
      </c>
      <c r="L982" s="327">
        <v>0</v>
      </c>
      <c r="M982" s="292">
        <f t="shared" si="105"/>
        <v>0</v>
      </c>
      <c r="N982" s="370"/>
      <c r="O982" s="150"/>
      <c r="P982" s="240"/>
      <c r="Q982" s="568"/>
      <c r="R982" s="556">
        <f t="shared" si="107"/>
        <v>0</v>
      </c>
      <c r="S982" s="556">
        <f t="shared" si="108"/>
        <v>0</v>
      </c>
      <c r="T982" s="556">
        <f t="shared" si="109"/>
        <v>0</v>
      </c>
      <c r="U982" s="556">
        <f t="shared" si="110"/>
        <v>0</v>
      </c>
      <c r="V982" s="395"/>
      <c r="W982" s="395"/>
      <c r="X982" s="395"/>
      <c r="Y982" s="395"/>
      <c r="AA982" s="102"/>
      <c r="BA982" s="553"/>
    </row>
    <row r="983" spans="2:53" ht="18" customHeight="1" x14ac:dyDescent="0.35">
      <c r="B983" s="80"/>
      <c r="C983" s="119"/>
      <c r="D983" s="119"/>
      <c r="E983" s="202"/>
      <c r="F983" s="119"/>
      <c r="G983" s="120"/>
      <c r="H983" s="41"/>
      <c r="I983" s="41"/>
      <c r="J983" s="138"/>
      <c r="K983" s="291">
        <f t="shared" si="106"/>
        <v>0</v>
      </c>
      <c r="L983" s="327">
        <v>0</v>
      </c>
      <c r="M983" s="292">
        <f t="shared" si="105"/>
        <v>0</v>
      </c>
      <c r="N983" s="370"/>
      <c r="O983" s="150"/>
      <c r="P983" s="240"/>
      <c r="Q983" s="568"/>
      <c r="R983" s="556">
        <f t="shared" si="107"/>
        <v>0</v>
      </c>
      <c r="S983" s="556">
        <f t="shared" si="108"/>
        <v>0</v>
      </c>
      <c r="T983" s="556">
        <f t="shared" si="109"/>
        <v>0</v>
      </c>
      <c r="U983" s="556">
        <f t="shared" si="110"/>
        <v>0</v>
      </c>
      <c r="V983" s="395"/>
      <c r="W983" s="395"/>
      <c r="X983" s="395"/>
      <c r="Y983" s="395"/>
      <c r="AA983" s="102"/>
      <c r="BA983" s="553"/>
    </row>
    <row r="984" spans="2:53" ht="18" customHeight="1" x14ac:dyDescent="0.35">
      <c r="B984" s="80"/>
      <c r="C984" s="119"/>
      <c r="D984" s="119"/>
      <c r="E984" s="202"/>
      <c r="F984" s="119"/>
      <c r="G984" s="120"/>
      <c r="H984" s="41"/>
      <c r="I984" s="41"/>
      <c r="J984" s="138"/>
      <c r="K984" s="291">
        <f t="shared" si="106"/>
        <v>0</v>
      </c>
      <c r="L984" s="327">
        <v>0</v>
      </c>
      <c r="M984" s="292">
        <f t="shared" si="105"/>
        <v>0</v>
      </c>
      <c r="N984" s="370"/>
      <c r="O984" s="150"/>
      <c r="P984" s="240"/>
      <c r="Q984" s="568"/>
      <c r="R984" s="556">
        <f t="shared" si="107"/>
        <v>0</v>
      </c>
      <c r="S984" s="556">
        <f t="shared" si="108"/>
        <v>0</v>
      </c>
      <c r="T984" s="556">
        <f t="shared" si="109"/>
        <v>0</v>
      </c>
      <c r="U984" s="556">
        <f t="shared" si="110"/>
        <v>0</v>
      </c>
      <c r="V984" s="395"/>
      <c r="W984" s="395"/>
      <c r="X984" s="395"/>
      <c r="Y984" s="395"/>
      <c r="AA984" s="102"/>
      <c r="BA984" s="553"/>
    </row>
    <row r="985" spans="2:53" ht="18" customHeight="1" x14ac:dyDescent="0.35">
      <c r="B985" s="80"/>
      <c r="C985" s="119"/>
      <c r="D985" s="119"/>
      <c r="E985" s="202"/>
      <c r="F985" s="119"/>
      <c r="G985" s="120"/>
      <c r="H985" s="41"/>
      <c r="I985" s="41"/>
      <c r="J985" s="138"/>
      <c r="K985" s="291">
        <f t="shared" si="106"/>
        <v>0</v>
      </c>
      <c r="L985" s="327">
        <v>0</v>
      </c>
      <c r="M985" s="292">
        <f t="shared" si="105"/>
        <v>0</v>
      </c>
      <c r="N985" s="370"/>
      <c r="O985" s="150"/>
      <c r="P985" s="240"/>
      <c r="Q985" s="568"/>
      <c r="R985" s="556">
        <f t="shared" si="107"/>
        <v>0</v>
      </c>
      <c r="S985" s="556">
        <f t="shared" si="108"/>
        <v>0</v>
      </c>
      <c r="T985" s="556">
        <f t="shared" si="109"/>
        <v>0</v>
      </c>
      <c r="U985" s="556">
        <f t="shared" si="110"/>
        <v>0</v>
      </c>
      <c r="V985" s="395"/>
      <c r="W985" s="395"/>
      <c r="X985" s="395"/>
      <c r="Y985" s="395"/>
      <c r="AA985" s="102"/>
      <c r="BA985" s="553"/>
    </row>
    <row r="986" spans="2:53" ht="18" customHeight="1" x14ac:dyDescent="0.35">
      <c r="B986" s="80"/>
      <c r="C986" s="119"/>
      <c r="D986" s="119"/>
      <c r="E986" s="202"/>
      <c r="F986" s="119"/>
      <c r="G986" s="120"/>
      <c r="H986" s="41"/>
      <c r="I986" s="41"/>
      <c r="J986" s="138"/>
      <c r="K986" s="291">
        <f t="shared" si="106"/>
        <v>0</v>
      </c>
      <c r="L986" s="327">
        <v>0</v>
      </c>
      <c r="M986" s="292">
        <f t="shared" si="105"/>
        <v>0</v>
      </c>
      <c r="N986" s="370"/>
      <c r="O986" s="150"/>
      <c r="P986" s="240"/>
      <c r="Q986" s="568"/>
      <c r="R986" s="556">
        <f t="shared" si="107"/>
        <v>0</v>
      </c>
      <c r="S986" s="556">
        <f t="shared" si="108"/>
        <v>0</v>
      </c>
      <c r="T986" s="556">
        <f t="shared" si="109"/>
        <v>0</v>
      </c>
      <c r="U986" s="556">
        <f t="shared" si="110"/>
        <v>0</v>
      </c>
      <c r="V986" s="395"/>
      <c r="W986" s="395"/>
      <c r="X986" s="395"/>
      <c r="Y986" s="395"/>
      <c r="AA986" s="102"/>
      <c r="BA986" s="553"/>
    </row>
    <row r="987" spans="2:53" ht="18" customHeight="1" x14ac:dyDescent="0.35">
      <c r="B987" s="80"/>
      <c r="C987" s="119"/>
      <c r="D987" s="119"/>
      <c r="E987" s="202"/>
      <c r="F987" s="119"/>
      <c r="G987" s="120"/>
      <c r="H987" s="41"/>
      <c r="I987" s="41"/>
      <c r="J987" s="138"/>
      <c r="K987" s="291">
        <f t="shared" si="106"/>
        <v>0</v>
      </c>
      <c r="L987" s="327">
        <v>0</v>
      </c>
      <c r="M987" s="292">
        <f t="shared" si="105"/>
        <v>0</v>
      </c>
      <c r="N987" s="370"/>
      <c r="O987" s="150"/>
      <c r="P987" s="240"/>
      <c r="Q987" s="568"/>
      <c r="R987" s="556">
        <f t="shared" si="107"/>
        <v>0</v>
      </c>
      <c r="S987" s="556">
        <f t="shared" si="108"/>
        <v>0</v>
      </c>
      <c r="T987" s="556">
        <f t="shared" si="109"/>
        <v>0</v>
      </c>
      <c r="U987" s="556">
        <f t="shared" si="110"/>
        <v>0</v>
      </c>
      <c r="V987" s="395"/>
      <c r="W987" s="395"/>
      <c r="X987" s="395"/>
      <c r="Y987" s="395"/>
      <c r="AA987" s="102"/>
      <c r="BA987" s="553"/>
    </row>
    <row r="988" spans="2:53" ht="18" customHeight="1" x14ac:dyDescent="0.35">
      <c r="B988" s="80"/>
      <c r="C988" s="119"/>
      <c r="D988" s="119"/>
      <c r="E988" s="202"/>
      <c r="F988" s="119"/>
      <c r="G988" s="120"/>
      <c r="H988" s="41"/>
      <c r="I988" s="41"/>
      <c r="J988" s="138"/>
      <c r="K988" s="291">
        <f t="shared" si="106"/>
        <v>0</v>
      </c>
      <c r="L988" s="327">
        <v>0</v>
      </c>
      <c r="M988" s="292">
        <f t="shared" si="105"/>
        <v>0</v>
      </c>
      <c r="N988" s="370"/>
      <c r="O988" s="150"/>
      <c r="P988" s="240"/>
      <c r="Q988" s="568"/>
      <c r="R988" s="556">
        <f t="shared" si="107"/>
        <v>0</v>
      </c>
      <c r="S988" s="556">
        <f t="shared" si="108"/>
        <v>0</v>
      </c>
      <c r="T988" s="556">
        <f t="shared" si="109"/>
        <v>0</v>
      </c>
      <c r="U988" s="556">
        <f t="shared" si="110"/>
        <v>0</v>
      </c>
      <c r="V988" s="395"/>
      <c r="W988" s="395"/>
      <c r="X988" s="395"/>
      <c r="Y988" s="395"/>
      <c r="AA988" s="102"/>
      <c r="BA988" s="553"/>
    </row>
    <row r="989" spans="2:53" ht="18" customHeight="1" x14ac:dyDescent="0.35">
      <c r="B989" s="80"/>
      <c r="C989" s="119"/>
      <c r="D989" s="119"/>
      <c r="E989" s="202"/>
      <c r="F989" s="119"/>
      <c r="G989" s="120"/>
      <c r="H989" s="41"/>
      <c r="I989" s="41"/>
      <c r="J989" s="138"/>
      <c r="K989" s="291">
        <f t="shared" si="106"/>
        <v>0</v>
      </c>
      <c r="L989" s="327">
        <v>0</v>
      </c>
      <c r="M989" s="292">
        <f t="shared" si="105"/>
        <v>0</v>
      </c>
      <c r="N989" s="370"/>
      <c r="O989" s="150"/>
      <c r="P989" s="240"/>
      <c r="Q989" s="568"/>
      <c r="R989" s="556">
        <f t="shared" si="107"/>
        <v>0</v>
      </c>
      <c r="S989" s="556">
        <f t="shared" si="108"/>
        <v>0</v>
      </c>
      <c r="T989" s="556">
        <f t="shared" si="109"/>
        <v>0</v>
      </c>
      <c r="U989" s="556">
        <f t="shared" si="110"/>
        <v>0</v>
      </c>
      <c r="V989" s="395"/>
      <c r="W989" s="395"/>
      <c r="X989" s="395"/>
      <c r="Y989" s="395"/>
      <c r="AA989" s="102"/>
      <c r="BA989" s="553"/>
    </row>
    <row r="990" spans="2:53" ht="18" customHeight="1" x14ac:dyDescent="0.35">
      <c r="B990" s="80"/>
      <c r="C990" s="119"/>
      <c r="D990" s="119"/>
      <c r="E990" s="202"/>
      <c r="F990" s="119"/>
      <c r="G990" s="120"/>
      <c r="H990" s="41"/>
      <c r="I990" s="41"/>
      <c r="J990" s="138"/>
      <c r="K990" s="291">
        <f t="shared" si="106"/>
        <v>0</v>
      </c>
      <c r="L990" s="327">
        <v>0</v>
      </c>
      <c r="M990" s="292">
        <f t="shared" si="105"/>
        <v>0</v>
      </c>
      <c r="N990" s="370"/>
      <c r="O990" s="150"/>
      <c r="P990" s="240"/>
      <c r="Q990" s="568"/>
      <c r="R990" s="556">
        <f t="shared" si="107"/>
        <v>0</v>
      </c>
      <c r="S990" s="556">
        <f t="shared" si="108"/>
        <v>0</v>
      </c>
      <c r="T990" s="556">
        <f t="shared" si="109"/>
        <v>0</v>
      </c>
      <c r="U990" s="556">
        <f t="shared" si="110"/>
        <v>0</v>
      </c>
      <c r="V990" s="395"/>
      <c r="W990" s="395"/>
      <c r="X990" s="395"/>
      <c r="Y990" s="395"/>
      <c r="AA990" s="102"/>
      <c r="BA990" s="553"/>
    </row>
    <row r="991" spans="2:53" ht="18" customHeight="1" x14ac:dyDescent="0.35">
      <c r="B991" s="80"/>
      <c r="C991" s="119"/>
      <c r="D991" s="119"/>
      <c r="E991" s="202"/>
      <c r="F991" s="119"/>
      <c r="G991" s="120"/>
      <c r="H991" s="41"/>
      <c r="I991" s="41"/>
      <c r="J991" s="138"/>
      <c r="K991" s="291">
        <f t="shared" si="106"/>
        <v>0</v>
      </c>
      <c r="L991" s="327">
        <v>0</v>
      </c>
      <c r="M991" s="292">
        <f t="shared" si="105"/>
        <v>0</v>
      </c>
      <c r="N991" s="370"/>
      <c r="O991" s="150"/>
      <c r="P991" s="240"/>
      <c r="Q991" s="568"/>
      <c r="R991" s="556">
        <f t="shared" si="107"/>
        <v>0</v>
      </c>
      <c r="S991" s="556">
        <f t="shared" si="108"/>
        <v>0</v>
      </c>
      <c r="T991" s="556">
        <f t="shared" si="109"/>
        <v>0</v>
      </c>
      <c r="U991" s="556">
        <f t="shared" si="110"/>
        <v>0</v>
      </c>
      <c r="V991" s="395"/>
      <c r="W991" s="395"/>
      <c r="X991" s="395"/>
      <c r="Y991" s="395"/>
      <c r="AA991" s="102"/>
      <c r="BA991" s="553"/>
    </row>
    <row r="992" spans="2:53" ht="18" customHeight="1" x14ac:dyDescent="0.35">
      <c r="B992" s="80"/>
      <c r="C992" s="119"/>
      <c r="D992" s="119"/>
      <c r="E992" s="202"/>
      <c r="F992" s="119"/>
      <c r="G992" s="120"/>
      <c r="H992" s="41"/>
      <c r="I992" s="41"/>
      <c r="J992" s="138"/>
      <c r="K992" s="291">
        <f t="shared" si="106"/>
        <v>0</v>
      </c>
      <c r="L992" s="327">
        <v>0</v>
      </c>
      <c r="M992" s="292">
        <f t="shared" si="105"/>
        <v>0</v>
      </c>
      <c r="N992" s="370"/>
      <c r="O992" s="150"/>
      <c r="P992" s="240"/>
      <c r="Q992" s="568"/>
      <c r="R992" s="556">
        <f t="shared" si="107"/>
        <v>0</v>
      </c>
      <c r="S992" s="556">
        <f t="shared" si="108"/>
        <v>0</v>
      </c>
      <c r="T992" s="556">
        <f t="shared" si="109"/>
        <v>0</v>
      </c>
      <c r="U992" s="556">
        <f t="shared" si="110"/>
        <v>0</v>
      </c>
      <c r="V992" s="395"/>
      <c r="W992" s="395"/>
      <c r="X992" s="395"/>
      <c r="Y992" s="395"/>
      <c r="AA992" s="102"/>
      <c r="BA992" s="553"/>
    </row>
    <row r="993" spans="2:53" ht="18" customHeight="1" x14ac:dyDescent="0.35">
      <c r="B993" s="80"/>
      <c r="C993" s="119"/>
      <c r="D993" s="119"/>
      <c r="E993" s="202"/>
      <c r="F993" s="119"/>
      <c r="G993" s="120"/>
      <c r="H993" s="41"/>
      <c r="I993" s="41"/>
      <c r="J993" s="138"/>
      <c r="K993" s="291">
        <f t="shared" si="106"/>
        <v>0</v>
      </c>
      <c r="L993" s="327">
        <v>0</v>
      </c>
      <c r="M993" s="292">
        <f t="shared" si="105"/>
        <v>0</v>
      </c>
      <c r="N993" s="370"/>
      <c r="O993" s="150"/>
      <c r="P993" s="240"/>
      <c r="Q993" s="568"/>
      <c r="R993" s="556">
        <f t="shared" si="107"/>
        <v>0</v>
      </c>
      <c r="S993" s="556">
        <f t="shared" si="108"/>
        <v>0</v>
      </c>
      <c r="T993" s="556">
        <f t="shared" si="109"/>
        <v>0</v>
      </c>
      <c r="U993" s="556">
        <f t="shared" si="110"/>
        <v>0</v>
      </c>
      <c r="V993" s="395"/>
      <c r="W993" s="395"/>
      <c r="X993" s="395"/>
      <c r="Y993" s="395"/>
      <c r="AA993" s="102"/>
      <c r="BA993" s="553"/>
    </row>
    <row r="994" spans="2:53" ht="18" customHeight="1" x14ac:dyDescent="0.35">
      <c r="B994" s="80"/>
      <c r="C994" s="119"/>
      <c r="D994" s="119"/>
      <c r="E994" s="202"/>
      <c r="F994" s="119"/>
      <c r="G994" s="120"/>
      <c r="H994" s="41"/>
      <c r="I994" s="41"/>
      <c r="J994" s="138"/>
      <c r="K994" s="291">
        <f t="shared" si="106"/>
        <v>0</v>
      </c>
      <c r="L994" s="327">
        <v>0</v>
      </c>
      <c r="M994" s="292">
        <f t="shared" si="105"/>
        <v>0</v>
      </c>
      <c r="N994" s="370"/>
      <c r="O994" s="150"/>
      <c r="P994" s="240"/>
      <c r="Q994" s="568"/>
      <c r="R994" s="556">
        <f t="shared" si="107"/>
        <v>0</v>
      </c>
      <c r="S994" s="556">
        <f t="shared" si="108"/>
        <v>0</v>
      </c>
      <c r="T994" s="556">
        <f t="shared" si="109"/>
        <v>0</v>
      </c>
      <c r="U994" s="556">
        <f t="shared" si="110"/>
        <v>0</v>
      </c>
      <c r="V994" s="395"/>
      <c r="W994" s="395"/>
      <c r="X994" s="395"/>
      <c r="Y994" s="395"/>
      <c r="AA994" s="102"/>
      <c r="BA994" s="553"/>
    </row>
    <row r="995" spans="2:53" ht="18" customHeight="1" x14ac:dyDescent="0.35">
      <c r="B995" s="80"/>
      <c r="C995" s="119"/>
      <c r="D995" s="119"/>
      <c r="E995" s="202"/>
      <c r="F995" s="119"/>
      <c r="G995" s="120"/>
      <c r="H995" s="41"/>
      <c r="I995" s="41"/>
      <c r="J995" s="138"/>
      <c r="K995" s="291">
        <f t="shared" si="106"/>
        <v>0</v>
      </c>
      <c r="L995" s="327">
        <v>0</v>
      </c>
      <c r="M995" s="292">
        <f t="shared" si="105"/>
        <v>0</v>
      </c>
      <c r="N995" s="370"/>
      <c r="O995" s="150"/>
      <c r="P995" s="240"/>
      <c r="Q995" s="568"/>
      <c r="R995" s="556">
        <f t="shared" si="107"/>
        <v>0</v>
      </c>
      <c r="S995" s="556">
        <f t="shared" si="108"/>
        <v>0</v>
      </c>
      <c r="T995" s="556">
        <f t="shared" si="109"/>
        <v>0</v>
      </c>
      <c r="U995" s="556">
        <f t="shared" si="110"/>
        <v>0</v>
      </c>
      <c r="V995" s="395"/>
      <c r="W995" s="395"/>
      <c r="X995" s="395"/>
      <c r="Y995" s="395"/>
      <c r="AA995" s="102"/>
      <c r="BA995" s="553"/>
    </row>
    <row r="996" spans="2:53" ht="18" customHeight="1" x14ac:dyDescent="0.35">
      <c r="B996" s="80"/>
      <c r="C996" s="119"/>
      <c r="D996" s="119"/>
      <c r="E996" s="202"/>
      <c r="F996" s="119"/>
      <c r="G996" s="120"/>
      <c r="H996" s="41"/>
      <c r="I996" s="41"/>
      <c r="J996" s="138"/>
      <c r="K996" s="291">
        <f t="shared" si="106"/>
        <v>0</v>
      </c>
      <c r="L996" s="327">
        <v>0</v>
      </c>
      <c r="M996" s="292">
        <f t="shared" si="105"/>
        <v>0</v>
      </c>
      <c r="N996" s="370"/>
      <c r="O996" s="150"/>
      <c r="P996" s="240"/>
      <c r="Q996" s="568"/>
      <c r="R996" s="556">
        <f t="shared" si="107"/>
        <v>0</v>
      </c>
      <c r="S996" s="556">
        <f t="shared" si="108"/>
        <v>0</v>
      </c>
      <c r="T996" s="556">
        <f t="shared" si="109"/>
        <v>0</v>
      </c>
      <c r="U996" s="556">
        <f t="shared" si="110"/>
        <v>0</v>
      </c>
      <c r="V996" s="395"/>
      <c r="W996" s="395"/>
      <c r="X996" s="395"/>
      <c r="Y996" s="395"/>
      <c r="AA996" s="102"/>
      <c r="BA996" s="553"/>
    </row>
    <row r="997" spans="2:53" ht="18" customHeight="1" x14ac:dyDescent="0.35">
      <c r="B997" s="80"/>
      <c r="C997" s="119"/>
      <c r="D997" s="119"/>
      <c r="E997" s="202"/>
      <c r="F997" s="119"/>
      <c r="G997" s="120"/>
      <c r="H997" s="41"/>
      <c r="I997" s="41"/>
      <c r="J997" s="138"/>
      <c r="K997" s="291">
        <f t="shared" si="106"/>
        <v>0</v>
      </c>
      <c r="L997" s="327">
        <v>0</v>
      </c>
      <c r="M997" s="292">
        <f t="shared" si="105"/>
        <v>0</v>
      </c>
      <c r="N997" s="370"/>
      <c r="O997" s="150"/>
      <c r="P997" s="240"/>
      <c r="Q997" s="568"/>
      <c r="R997" s="556">
        <f t="shared" si="107"/>
        <v>0</v>
      </c>
      <c r="S997" s="556">
        <f t="shared" si="108"/>
        <v>0</v>
      </c>
      <c r="T997" s="556">
        <f t="shared" si="109"/>
        <v>0</v>
      </c>
      <c r="U997" s="556">
        <f t="shared" si="110"/>
        <v>0</v>
      </c>
      <c r="V997" s="395"/>
      <c r="W997" s="395"/>
      <c r="X997" s="395"/>
      <c r="Y997" s="395"/>
      <c r="AA997" s="102"/>
      <c r="BA997" s="553"/>
    </row>
    <row r="998" spans="2:53" ht="18" customHeight="1" x14ac:dyDescent="0.35">
      <c r="B998" s="80"/>
      <c r="C998" s="119"/>
      <c r="D998" s="119"/>
      <c r="E998" s="202"/>
      <c r="F998" s="119"/>
      <c r="G998" s="120"/>
      <c r="H998" s="41"/>
      <c r="I998" s="41"/>
      <c r="J998" s="138"/>
      <c r="K998" s="291">
        <f t="shared" si="106"/>
        <v>0</v>
      </c>
      <c r="L998" s="327">
        <v>0</v>
      </c>
      <c r="M998" s="292">
        <f t="shared" si="105"/>
        <v>0</v>
      </c>
      <c r="N998" s="370"/>
      <c r="O998" s="150"/>
      <c r="P998" s="240"/>
      <c r="Q998" s="568"/>
      <c r="R998" s="556">
        <f t="shared" si="107"/>
        <v>0</v>
      </c>
      <c r="S998" s="556">
        <f t="shared" si="108"/>
        <v>0</v>
      </c>
      <c r="T998" s="556">
        <f t="shared" si="109"/>
        <v>0</v>
      </c>
      <c r="U998" s="556">
        <f t="shared" si="110"/>
        <v>0</v>
      </c>
      <c r="V998" s="395"/>
      <c r="W998" s="395"/>
      <c r="X998" s="395"/>
      <c r="Y998" s="395"/>
      <c r="AA998" s="102"/>
      <c r="BA998" s="553"/>
    </row>
    <row r="999" spans="2:53" ht="18" customHeight="1" x14ac:dyDescent="0.35">
      <c r="B999" s="80"/>
      <c r="C999" s="119"/>
      <c r="D999" s="119"/>
      <c r="E999" s="202"/>
      <c r="F999" s="119"/>
      <c r="G999" s="120"/>
      <c r="H999" s="41"/>
      <c r="I999" s="41"/>
      <c r="J999" s="138"/>
      <c r="K999" s="291">
        <f t="shared" si="106"/>
        <v>0</v>
      </c>
      <c r="L999" s="327">
        <v>0</v>
      </c>
      <c r="M999" s="292">
        <f t="shared" si="105"/>
        <v>0</v>
      </c>
      <c r="N999" s="370"/>
      <c r="O999" s="150"/>
      <c r="P999" s="240"/>
      <c r="Q999" s="568"/>
      <c r="R999" s="556">
        <f t="shared" si="107"/>
        <v>0</v>
      </c>
      <c r="S999" s="556">
        <f t="shared" si="108"/>
        <v>0</v>
      </c>
      <c r="T999" s="556">
        <f t="shared" si="109"/>
        <v>0</v>
      </c>
      <c r="U999" s="556">
        <f t="shared" si="110"/>
        <v>0</v>
      </c>
      <c r="V999" s="395"/>
      <c r="W999" s="395"/>
      <c r="X999" s="395"/>
      <c r="Y999" s="395"/>
      <c r="AA999" s="102"/>
      <c r="BA999" s="553"/>
    </row>
    <row r="1000" spans="2:53" ht="18" customHeight="1" x14ac:dyDescent="0.35">
      <c r="B1000" s="80"/>
      <c r="C1000" s="119"/>
      <c r="D1000" s="119"/>
      <c r="E1000" s="202"/>
      <c r="F1000" s="119"/>
      <c r="G1000" s="120"/>
      <c r="H1000" s="41"/>
      <c r="I1000" s="41"/>
      <c r="J1000" s="138"/>
      <c r="K1000" s="291">
        <f t="shared" si="106"/>
        <v>0</v>
      </c>
      <c r="L1000" s="327">
        <v>0</v>
      </c>
      <c r="M1000" s="292">
        <f t="shared" si="105"/>
        <v>0</v>
      </c>
      <c r="N1000" s="370"/>
      <c r="O1000" s="150"/>
      <c r="P1000" s="240"/>
      <c r="Q1000" s="568"/>
      <c r="R1000" s="556">
        <f t="shared" si="107"/>
        <v>0</v>
      </c>
      <c r="S1000" s="556">
        <f t="shared" si="108"/>
        <v>0</v>
      </c>
      <c r="T1000" s="556">
        <f t="shared" si="109"/>
        <v>0</v>
      </c>
      <c r="U1000" s="556">
        <f t="shared" si="110"/>
        <v>0</v>
      </c>
      <c r="V1000" s="395"/>
      <c r="W1000" s="395"/>
      <c r="X1000" s="395"/>
      <c r="Y1000" s="395"/>
      <c r="AA1000" s="102"/>
      <c r="BA1000" s="553"/>
    </row>
    <row r="1001" spans="2:53" ht="18" customHeight="1" x14ac:dyDescent="0.35">
      <c r="B1001" s="80"/>
      <c r="C1001" s="119"/>
      <c r="D1001" s="119"/>
      <c r="E1001" s="202"/>
      <c r="F1001" s="119"/>
      <c r="G1001" s="120"/>
      <c r="H1001" s="41"/>
      <c r="I1001" s="41"/>
      <c r="J1001" s="138"/>
      <c r="K1001" s="291">
        <f t="shared" si="106"/>
        <v>0</v>
      </c>
      <c r="L1001" s="327">
        <v>0</v>
      </c>
      <c r="M1001" s="292">
        <f t="shared" si="105"/>
        <v>0</v>
      </c>
      <c r="N1001" s="370"/>
      <c r="O1001" s="150"/>
      <c r="P1001" s="240"/>
      <c r="Q1001" s="568"/>
      <c r="R1001" s="556">
        <f t="shared" si="107"/>
        <v>0</v>
      </c>
      <c r="S1001" s="556">
        <f t="shared" si="108"/>
        <v>0</v>
      </c>
      <c r="T1001" s="556">
        <f t="shared" si="109"/>
        <v>0</v>
      </c>
      <c r="U1001" s="556">
        <f t="shared" si="110"/>
        <v>0</v>
      </c>
      <c r="V1001" s="395"/>
      <c r="W1001" s="395"/>
      <c r="X1001" s="395"/>
      <c r="Y1001" s="395"/>
      <c r="AA1001" s="102"/>
      <c r="BA1001" s="553"/>
    </row>
    <row r="1002" spans="2:53" ht="18" customHeight="1" x14ac:dyDescent="0.35">
      <c r="B1002" s="80"/>
      <c r="C1002" s="119"/>
      <c r="D1002" s="119"/>
      <c r="E1002" s="202"/>
      <c r="F1002" s="119"/>
      <c r="G1002" s="120"/>
      <c r="H1002" s="41"/>
      <c r="I1002" s="41"/>
      <c r="J1002" s="138"/>
      <c r="K1002" s="291">
        <f t="shared" si="106"/>
        <v>0</v>
      </c>
      <c r="L1002" s="327">
        <v>0</v>
      </c>
      <c r="M1002" s="292">
        <f t="shared" si="105"/>
        <v>0</v>
      </c>
      <c r="N1002" s="370"/>
      <c r="O1002" s="150"/>
      <c r="P1002" s="240"/>
      <c r="Q1002" s="568"/>
      <c r="R1002" s="556">
        <f t="shared" si="107"/>
        <v>0</v>
      </c>
      <c r="S1002" s="556">
        <f t="shared" si="108"/>
        <v>0</v>
      </c>
      <c r="T1002" s="556">
        <f t="shared" si="109"/>
        <v>0</v>
      </c>
      <c r="U1002" s="556">
        <f t="shared" si="110"/>
        <v>0</v>
      </c>
      <c r="V1002" s="395"/>
      <c r="W1002" s="395"/>
      <c r="X1002" s="395"/>
      <c r="Y1002" s="395"/>
      <c r="AA1002" s="102"/>
      <c r="BA1002" s="553"/>
    </row>
    <row r="1003" spans="2:53" ht="18" customHeight="1" x14ac:dyDescent="0.35">
      <c r="B1003" s="80"/>
      <c r="C1003" s="119"/>
      <c r="D1003" s="119"/>
      <c r="E1003" s="202"/>
      <c r="F1003" s="119"/>
      <c r="G1003" s="120"/>
      <c r="H1003" s="41"/>
      <c r="I1003" s="41"/>
      <c r="J1003" s="138"/>
      <c r="K1003" s="291">
        <f t="shared" si="106"/>
        <v>0</v>
      </c>
      <c r="L1003" s="327">
        <v>0</v>
      </c>
      <c r="M1003" s="292">
        <f t="shared" si="105"/>
        <v>0</v>
      </c>
      <c r="N1003" s="370"/>
      <c r="O1003" s="150"/>
      <c r="P1003" s="240"/>
      <c r="Q1003" s="568"/>
      <c r="R1003" s="556">
        <f t="shared" si="107"/>
        <v>0</v>
      </c>
      <c r="S1003" s="556">
        <f t="shared" si="108"/>
        <v>0</v>
      </c>
      <c r="T1003" s="556">
        <f t="shared" si="109"/>
        <v>0</v>
      </c>
      <c r="U1003" s="556">
        <f t="shared" si="110"/>
        <v>0</v>
      </c>
      <c r="V1003" s="395"/>
      <c r="W1003" s="395"/>
      <c r="X1003" s="395"/>
      <c r="Y1003" s="395"/>
      <c r="AA1003" s="102"/>
      <c r="BA1003" s="553"/>
    </row>
    <row r="1004" spans="2:53" ht="18" customHeight="1" x14ac:dyDescent="0.35">
      <c r="B1004" s="80"/>
      <c r="C1004" s="119"/>
      <c r="D1004" s="119"/>
      <c r="E1004" s="202"/>
      <c r="F1004" s="119"/>
      <c r="G1004" s="120"/>
      <c r="H1004" s="41"/>
      <c r="I1004" s="41"/>
      <c r="J1004" s="138"/>
      <c r="K1004" s="291">
        <f t="shared" si="106"/>
        <v>0</v>
      </c>
      <c r="L1004" s="327">
        <v>0</v>
      </c>
      <c r="M1004" s="292">
        <f t="shared" si="105"/>
        <v>0</v>
      </c>
      <c r="N1004" s="370"/>
      <c r="O1004" s="150"/>
      <c r="P1004" s="240"/>
      <c r="Q1004" s="568"/>
      <c r="R1004" s="556">
        <f t="shared" si="107"/>
        <v>0</v>
      </c>
      <c r="S1004" s="556">
        <f t="shared" si="108"/>
        <v>0</v>
      </c>
      <c r="T1004" s="556">
        <f t="shared" si="109"/>
        <v>0</v>
      </c>
      <c r="U1004" s="556">
        <f t="shared" si="110"/>
        <v>0</v>
      </c>
      <c r="V1004" s="395"/>
      <c r="W1004" s="395"/>
      <c r="X1004" s="395"/>
      <c r="Y1004" s="395"/>
      <c r="AA1004" s="102"/>
      <c r="BA1004" s="553"/>
    </row>
    <row r="1005" spans="2:53" ht="18" customHeight="1" x14ac:dyDescent="0.35">
      <c r="B1005" s="80"/>
      <c r="C1005" s="119"/>
      <c r="D1005" s="119"/>
      <c r="E1005" s="202"/>
      <c r="F1005" s="119"/>
      <c r="G1005" s="120"/>
      <c r="H1005" s="41"/>
      <c r="I1005" s="41"/>
      <c r="J1005" s="138"/>
      <c r="K1005" s="291">
        <f t="shared" si="106"/>
        <v>0</v>
      </c>
      <c r="L1005" s="327">
        <v>0</v>
      </c>
      <c r="M1005" s="292">
        <f t="shared" si="105"/>
        <v>0</v>
      </c>
      <c r="N1005" s="370"/>
      <c r="O1005" s="150"/>
      <c r="P1005" s="240"/>
      <c r="Q1005" s="568"/>
      <c r="R1005" s="556">
        <f t="shared" si="107"/>
        <v>0</v>
      </c>
      <c r="S1005" s="556">
        <f t="shared" si="108"/>
        <v>0</v>
      </c>
      <c r="T1005" s="556">
        <f t="shared" si="109"/>
        <v>0</v>
      </c>
      <c r="U1005" s="556">
        <f t="shared" si="110"/>
        <v>0</v>
      </c>
      <c r="V1005" s="395"/>
      <c r="W1005" s="395"/>
      <c r="X1005" s="395"/>
      <c r="Y1005" s="395"/>
      <c r="AA1005" s="102"/>
      <c r="BA1005" s="553"/>
    </row>
    <row r="1006" spans="2:53" ht="18" customHeight="1" x14ac:dyDescent="0.35">
      <c r="B1006" s="80"/>
      <c r="C1006" s="119"/>
      <c r="D1006" s="119"/>
      <c r="E1006" s="202"/>
      <c r="F1006" s="119"/>
      <c r="G1006" s="120"/>
      <c r="H1006" s="41"/>
      <c r="I1006" s="41"/>
      <c r="J1006" s="138"/>
      <c r="K1006" s="291">
        <f t="shared" si="106"/>
        <v>0</v>
      </c>
      <c r="L1006" s="327">
        <v>0</v>
      </c>
      <c r="M1006" s="292">
        <f t="shared" si="105"/>
        <v>0</v>
      </c>
      <c r="N1006" s="370"/>
      <c r="O1006" s="150"/>
      <c r="P1006" s="240"/>
      <c r="Q1006" s="568"/>
      <c r="R1006" s="556">
        <f t="shared" si="107"/>
        <v>0</v>
      </c>
      <c r="S1006" s="556">
        <f t="shared" si="108"/>
        <v>0</v>
      </c>
      <c r="T1006" s="556">
        <f t="shared" si="109"/>
        <v>0</v>
      </c>
      <c r="U1006" s="556">
        <f t="shared" si="110"/>
        <v>0</v>
      </c>
      <c r="V1006" s="395"/>
      <c r="W1006" s="395"/>
      <c r="X1006" s="395"/>
      <c r="Y1006" s="395"/>
      <c r="AA1006" s="102"/>
      <c r="BA1006" s="553"/>
    </row>
    <row r="1007" spans="2:53" ht="18" customHeight="1" x14ac:dyDescent="0.35">
      <c r="B1007" s="80"/>
      <c r="C1007" s="119"/>
      <c r="D1007" s="119"/>
      <c r="E1007" s="202"/>
      <c r="F1007" s="119"/>
      <c r="G1007" s="120"/>
      <c r="H1007" s="41"/>
      <c r="I1007" s="41"/>
      <c r="J1007" s="138"/>
      <c r="K1007" s="291">
        <f t="shared" si="106"/>
        <v>0</v>
      </c>
      <c r="L1007" s="327">
        <v>0</v>
      </c>
      <c r="M1007" s="292">
        <f t="shared" si="105"/>
        <v>0</v>
      </c>
      <c r="N1007" s="370"/>
      <c r="O1007" s="150"/>
      <c r="P1007" s="240"/>
      <c r="Q1007" s="568"/>
      <c r="R1007" s="556">
        <f t="shared" si="107"/>
        <v>0</v>
      </c>
      <c r="S1007" s="556">
        <f t="shared" si="108"/>
        <v>0</v>
      </c>
      <c r="T1007" s="556">
        <f t="shared" si="109"/>
        <v>0</v>
      </c>
      <c r="U1007" s="556">
        <f t="shared" si="110"/>
        <v>0</v>
      </c>
      <c r="V1007" s="395"/>
      <c r="W1007" s="395"/>
      <c r="X1007" s="395"/>
      <c r="Y1007" s="395"/>
      <c r="AA1007" s="102"/>
      <c r="BA1007" s="553"/>
    </row>
    <row r="1008" spans="2:53" ht="18" customHeight="1" x14ac:dyDescent="0.35">
      <c r="B1008" s="80"/>
      <c r="C1008" s="119"/>
      <c r="D1008" s="119"/>
      <c r="E1008" s="202"/>
      <c r="F1008" s="119"/>
      <c r="G1008" s="120"/>
      <c r="H1008" s="41"/>
      <c r="I1008" s="41"/>
      <c r="J1008" s="138"/>
      <c r="K1008" s="291">
        <f t="shared" si="106"/>
        <v>0</v>
      </c>
      <c r="L1008" s="327">
        <v>0</v>
      </c>
      <c r="M1008" s="292">
        <f t="shared" si="105"/>
        <v>0</v>
      </c>
      <c r="N1008" s="370"/>
      <c r="O1008" s="150"/>
      <c r="P1008" s="240"/>
      <c r="Q1008" s="568"/>
      <c r="R1008" s="556">
        <f t="shared" si="107"/>
        <v>0</v>
      </c>
      <c r="S1008" s="556">
        <f t="shared" si="108"/>
        <v>0</v>
      </c>
      <c r="T1008" s="556">
        <f t="shared" si="109"/>
        <v>0</v>
      </c>
      <c r="U1008" s="556">
        <f t="shared" si="110"/>
        <v>0</v>
      </c>
      <c r="V1008" s="395"/>
      <c r="W1008" s="395"/>
      <c r="X1008" s="395"/>
      <c r="Y1008" s="395"/>
      <c r="AA1008" s="102"/>
      <c r="BA1008" s="553"/>
    </row>
    <row r="1009" spans="2:53" ht="18" customHeight="1" x14ac:dyDescent="0.35">
      <c r="B1009" s="80"/>
      <c r="C1009" s="119"/>
      <c r="D1009" s="119"/>
      <c r="E1009" s="202"/>
      <c r="F1009" s="119"/>
      <c r="G1009" s="120"/>
      <c r="H1009" s="41"/>
      <c r="I1009" s="41"/>
      <c r="J1009" s="138"/>
      <c r="K1009" s="291">
        <f t="shared" si="106"/>
        <v>0</v>
      </c>
      <c r="L1009" s="327">
        <v>0</v>
      </c>
      <c r="M1009" s="292">
        <f t="shared" si="105"/>
        <v>0</v>
      </c>
      <c r="N1009" s="370"/>
      <c r="O1009" s="150"/>
      <c r="P1009" s="240"/>
      <c r="Q1009" s="568"/>
      <c r="R1009" s="556">
        <f t="shared" si="107"/>
        <v>0</v>
      </c>
      <c r="S1009" s="556">
        <f t="shared" si="108"/>
        <v>0</v>
      </c>
      <c r="T1009" s="556">
        <f t="shared" si="109"/>
        <v>0</v>
      </c>
      <c r="U1009" s="556">
        <f t="shared" si="110"/>
        <v>0</v>
      </c>
      <c r="V1009" s="395"/>
      <c r="W1009" s="395"/>
      <c r="X1009" s="395"/>
      <c r="Y1009" s="395"/>
      <c r="AA1009" s="102"/>
      <c r="BA1009" s="553"/>
    </row>
    <row r="1010" spans="2:53" ht="18" customHeight="1" x14ac:dyDescent="0.35">
      <c r="B1010" s="80"/>
      <c r="C1010" s="119"/>
      <c r="D1010" s="119"/>
      <c r="E1010" s="202"/>
      <c r="F1010" s="119"/>
      <c r="G1010" s="120"/>
      <c r="H1010" s="41"/>
      <c r="I1010" s="41"/>
      <c r="J1010" s="138"/>
      <c r="K1010" s="291">
        <f t="shared" si="106"/>
        <v>0</v>
      </c>
      <c r="L1010" s="327">
        <v>0</v>
      </c>
      <c r="M1010" s="292">
        <f t="shared" ref="M1010:M1073" si="111">IF(O1010="X",0,L1010*$M$8)</f>
        <v>0</v>
      </c>
      <c r="N1010" s="370"/>
      <c r="O1010" s="150"/>
      <c r="P1010" s="240"/>
      <c r="Q1010" s="568"/>
      <c r="R1010" s="556">
        <f t="shared" si="107"/>
        <v>0</v>
      </c>
      <c r="S1010" s="556">
        <f t="shared" si="108"/>
        <v>0</v>
      </c>
      <c r="T1010" s="556">
        <f t="shared" si="109"/>
        <v>0</v>
      </c>
      <c r="U1010" s="556">
        <f t="shared" si="110"/>
        <v>0</v>
      </c>
      <c r="V1010" s="395"/>
      <c r="W1010" s="395"/>
      <c r="X1010" s="395"/>
      <c r="Y1010" s="395"/>
      <c r="AA1010" s="102"/>
      <c r="BA1010" s="553"/>
    </row>
    <row r="1011" spans="2:53" ht="18" customHeight="1" x14ac:dyDescent="0.35">
      <c r="B1011" s="80"/>
      <c r="C1011" s="119"/>
      <c r="D1011" s="119"/>
      <c r="E1011" s="202"/>
      <c r="F1011" s="119"/>
      <c r="G1011" s="120"/>
      <c r="H1011" s="41"/>
      <c r="I1011" s="41"/>
      <c r="J1011" s="138"/>
      <c r="K1011" s="291">
        <f t="shared" ref="K1011:K1074" si="112">J1011*$M$8</f>
        <v>0</v>
      </c>
      <c r="L1011" s="327">
        <v>0</v>
      </c>
      <c r="M1011" s="292">
        <f t="shared" si="111"/>
        <v>0</v>
      </c>
      <c r="N1011" s="370"/>
      <c r="O1011" s="150"/>
      <c r="P1011" s="240"/>
      <c r="Q1011" s="568"/>
      <c r="R1011" s="556">
        <f t="shared" ref="R1011:R1074" si="113">K1011*$H$35</f>
        <v>0</v>
      </c>
      <c r="S1011" s="556">
        <f t="shared" ref="S1011:S1074" si="114">M1011*$H$44</f>
        <v>0</v>
      </c>
      <c r="T1011" s="556">
        <f t="shared" ref="T1011:T1074" si="115">R1011-K1011</f>
        <v>0</v>
      </c>
      <c r="U1011" s="556">
        <f t="shared" ref="U1011:U1074" si="116">S1011-M1011</f>
        <v>0</v>
      </c>
      <c r="V1011" s="395"/>
      <c r="W1011" s="395"/>
      <c r="X1011" s="395"/>
      <c r="Y1011" s="395"/>
      <c r="AA1011" s="102"/>
      <c r="BA1011" s="553"/>
    </row>
    <row r="1012" spans="2:53" ht="18" customHeight="1" x14ac:dyDescent="0.35">
      <c r="B1012" s="80"/>
      <c r="C1012" s="119"/>
      <c r="D1012" s="119"/>
      <c r="E1012" s="202"/>
      <c r="F1012" s="119"/>
      <c r="G1012" s="120"/>
      <c r="H1012" s="41"/>
      <c r="I1012" s="41"/>
      <c r="J1012" s="138"/>
      <c r="K1012" s="291">
        <f t="shared" si="112"/>
        <v>0</v>
      </c>
      <c r="L1012" s="327">
        <v>0</v>
      </c>
      <c r="M1012" s="292">
        <f t="shared" si="111"/>
        <v>0</v>
      </c>
      <c r="N1012" s="370"/>
      <c r="O1012" s="150"/>
      <c r="P1012" s="240"/>
      <c r="Q1012" s="568"/>
      <c r="R1012" s="556">
        <f t="shared" si="113"/>
        <v>0</v>
      </c>
      <c r="S1012" s="556">
        <f t="shared" si="114"/>
        <v>0</v>
      </c>
      <c r="T1012" s="556">
        <f t="shared" si="115"/>
        <v>0</v>
      </c>
      <c r="U1012" s="556">
        <f t="shared" si="116"/>
        <v>0</v>
      </c>
      <c r="V1012" s="395"/>
      <c r="W1012" s="395"/>
      <c r="X1012" s="395"/>
      <c r="Y1012" s="395"/>
      <c r="AA1012" s="102"/>
      <c r="BA1012" s="553"/>
    </row>
    <row r="1013" spans="2:53" ht="18" customHeight="1" x14ac:dyDescent="0.35">
      <c r="B1013" s="80"/>
      <c r="C1013" s="119"/>
      <c r="D1013" s="119"/>
      <c r="E1013" s="202"/>
      <c r="F1013" s="119"/>
      <c r="G1013" s="120"/>
      <c r="H1013" s="41"/>
      <c r="I1013" s="41"/>
      <c r="J1013" s="138"/>
      <c r="K1013" s="291">
        <f t="shared" si="112"/>
        <v>0</v>
      </c>
      <c r="L1013" s="327">
        <v>0</v>
      </c>
      <c r="M1013" s="292">
        <f t="shared" si="111"/>
        <v>0</v>
      </c>
      <c r="N1013" s="370"/>
      <c r="O1013" s="150"/>
      <c r="P1013" s="240"/>
      <c r="Q1013" s="568"/>
      <c r="R1013" s="556">
        <f t="shared" si="113"/>
        <v>0</v>
      </c>
      <c r="S1013" s="556">
        <f t="shared" si="114"/>
        <v>0</v>
      </c>
      <c r="T1013" s="556">
        <f t="shared" si="115"/>
        <v>0</v>
      </c>
      <c r="U1013" s="556">
        <f t="shared" si="116"/>
        <v>0</v>
      </c>
      <c r="V1013" s="395"/>
      <c r="W1013" s="395"/>
      <c r="X1013" s="395"/>
      <c r="Y1013" s="395"/>
      <c r="AA1013" s="102"/>
      <c r="BA1013" s="553"/>
    </row>
    <row r="1014" spans="2:53" ht="18" customHeight="1" x14ac:dyDescent="0.35">
      <c r="B1014" s="80"/>
      <c r="C1014" s="119"/>
      <c r="D1014" s="119"/>
      <c r="E1014" s="202"/>
      <c r="F1014" s="119"/>
      <c r="G1014" s="120"/>
      <c r="H1014" s="41"/>
      <c r="I1014" s="41"/>
      <c r="J1014" s="138"/>
      <c r="K1014" s="291">
        <f t="shared" si="112"/>
        <v>0</v>
      </c>
      <c r="L1014" s="327">
        <v>0</v>
      </c>
      <c r="M1014" s="292">
        <f t="shared" si="111"/>
        <v>0</v>
      </c>
      <c r="N1014" s="370"/>
      <c r="O1014" s="150"/>
      <c r="P1014" s="240"/>
      <c r="Q1014" s="568"/>
      <c r="R1014" s="556">
        <f t="shared" si="113"/>
        <v>0</v>
      </c>
      <c r="S1014" s="556">
        <f t="shared" si="114"/>
        <v>0</v>
      </c>
      <c r="T1014" s="556">
        <f t="shared" si="115"/>
        <v>0</v>
      </c>
      <c r="U1014" s="556">
        <f t="shared" si="116"/>
        <v>0</v>
      </c>
      <c r="V1014" s="395"/>
      <c r="W1014" s="395"/>
      <c r="X1014" s="395"/>
      <c r="Y1014" s="395"/>
      <c r="AA1014" s="102"/>
      <c r="BA1014" s="553"/>
    </row>
    <row r="1015" spans="2:53" ht="18" customHeight="1" x14ac:dyDescent="0.35">
      <c r="B1015" s="80"/>
      <c r="C1015" s="119"/>
      <c r="D1015" s="119"/>
      <c r="E1015" s="202"/>
      <c r="F1015" s="119"/>
      <c r="G1015" s="120"/>
      <c r="H1015" s="41"/>
      <c r="I1015" s="41"/>
      <c r="J1015" s="138"/>
      <c r="K1015" s="291">
        <f t="shared" si="112"/>
        <v>0</v>
      </c>
      <c r="L1015" s="327">
        <v>0</v>
      </c>
      <c r="M1015" s="292">
        <f t="shared" si="111"/>
        <v>0</v>
      </c>
      <c r="N1015" s="370"/>
      <c r="O1015" s="150"/>
      <c r="P1015" s="240"/>
      <c r="Q1015" s="568"/>
      <c r="R1015" s="556">
        <f t="shared" si="113"/>
        <v>0</v>
      </c>
      <c r="S1015" s="556">
        <f t="shared" si="114"/>
        <v>0</v>
      </c>
      <c r="T1015" s="556">
        <f t="shared" si="115"/>
        <v>0</v>
      </c>
      <c r="U1015" s="556">
        <f t="shared" si="116"/>
        <v>0</v>
      </c>
      <c r="V1015" s="395"/>
      <c r="W1015" s="395"/>
      <c r="X1015" s="395"/>
      <c r="Y1015" s="395"/>
      <c r="AA1015" s="102"/>
      <c r="BA1015" s="553"/>
    </row>
    <row r="1016" spans="2:53" ht="18" customHeight="1" x14ac:dyDescent="0.35">
      <c r="B1016" s="80"/>
      <c r="C1016" s="119"/>
      <c r="D1016" s="119"/>
      <c r="E1016" s="202"/>
      <c r="F1016" s="119"/>
      <c r="G1016" s="120"/>
      <c r="H1016" s="41"/>
      <c r="I1016" s="41"/>
      <c r="J1016" s="138"/>
      <c r="K1016" s="291">
        <f t="shared" si="112"/>
        <v>0</v>
      </c>
      <c r="L1016" s="327">
        <v>0</v>
      </c>
      <c r="M1016" s="292">
        <f t="shared" si="111"/>
        <v>0</v>
      </c>
      <c r="N1016" s="370"/>
      <c r="O1016" s="150"/>
      <c r="P1016" s="240"/>
      <c r="Q1016" s="568"/>
      <c r="R1016" s="556">
        <f t="shared" si="113"/>
        <v>0</v>
      </c>
      <c r="S1016" s="556">
        <f t="shared" si="114"/>
        <v>0</v>
      </c>
      <c r="T1016" s="556">
        <f t="shared" si="115"/>
        <v>0</v>
      </c>
      <c r="U1016" s="556">
        <f t="shared" si="116"/>
        <v>0</v>
      </c>
      <c r="V1016" s="395"/>
      <c r="W1016" s="395"/>
      <c r="X1016" s="395"/>
      <c r="Y1016" s="395"/>
      <c r="AA1016" s="102"/>
      <c r="BA1016" s="553"/>
    </row>
    <row r="1017" spans="2:53" ht="18" customHeight="1" x14ac:dyDescent="0.35">
      <c r="B1017" s="80"/>
      <c r="C1017" s="119"/>
      <c r="D1017" s="119"/>
      <c r="E1017" s="202"/>
      <c r="F1017" s="119"/>
      <c r="G1017" s="120"/>
      <c r="H1017" s="41"/>
      <c r="I1017" s="41"/>
      <c r="J1017" s="138"/>
      <c r="K1017" s="291">
        <f t="shared" si="112"/>
        <v>0</v>
      </c>
      <c r="L1017" s="327">
        <v>0</v>
      </c>
      <c r="M1017" s="292">
        <f t="shared" si="111"/>
        <v>0</v>
      </c>
      <c r="N1017" s="370"/>
      <c r="O1017" s="150"/>
      <c r="P1017" s="240"/>
      <c r="Q1017" s="568"/>
      <c r="R1017" s="556">
        <f t="shared" si="113"/>
        <v>0</v>
      </c>
      <c r="S1017" s="556">
        <f t="shared" si="114"/>
        <v>0</v>
      </c>
      <c r="T1017" s="556">
        <f t="shared" si="115"/>
        <v>0</v>
      </c>
      <c r="U1017" s="556">
        <f t="shared" si="116"/>
        <v>0</v>
      </c>
      <c r="V1017" s="395"/>
      <c r="W1017" s="395"/>
      <c r="X1017" s="395"/>
      <c r="Y1017" s="395"/>
      <c r="AA1017" s="102"/>
      <c r="BA1017" s="553"/>
    </row>
    <row r="1018" spans="2:53" ht="18" customHeight="1" x14ac:dyDescent="0.35">
      <c r="B1018" s="80"/>
      <c r="C1018" s="119"/>
      <c r="D1018" s="119"/>
      <c r="E1018" s="202"/>
      <c r="F1018" s="119"/>
      <c r="G1018" s="120"/>
      <c r="H1018" s="41"/>
      <c r="I1018" s="41"/>
      <c r="J1018" s="138"/>
      <c r="K1018" s="291">
        <f t="shared" si="112"/>
        <v>0</v>
      </c>
      <c r="L1018" s="327">
        <v>0</v>
      </c>
      <c r="M1018" s="292">
        <f t="shared" si="111"/>
        <v>0</v>
      </c>
      <c r="N1018" s="370"/>
      <c r="O1018" s="150"/>
      <c r="P1018" s="240"/>
      <c r="Q1018" s="568"/>
      <c r="R1018" s="556">
        <f t="shared" si="113"/>
        <v>0</v>
      </c>
      <c r="S1018" s="556">
        <f t="shared" si="114"/>
        <v>0</v>
      </c>
      <c r="T1018" s="556">
        <f t="shared" si="115"/>
        <v>0</v>
      </c>
      <c r="U1018" s="556">
        <f t="shared" si="116"/>
        <v>0</v>
      </c>
      <c r="V1018" s="395"/>
      <c r="W1018" s="395"/>
      <c r="X1018" s="395"/>
      <c r="Y1018" s="395"/>
      <c r="AA1018" s="102"/>
      <c r="BA1018" s="553"/>
    </row>
    <row r="1019" spans="2:53" ht="18" customHeight="1" x14ac:dyDescent="0.35">
      <c r="B1019" s="80"/>
      <c r="C1019" s="119"/>
      <c r="D1019" s="119"/>
      <c r="E1019" s="202"/>
      <c r="F1019" s="119"/>
      <c r="G1019" s="120"/>
      <c r="H1019" s="41"/>
      <c r="I1019" s="41"/>
      <c r="J1019" s="138"/>
      <c r="K1019" s="291">
        <f t="shared" si="112"/>
        <v>0</v>
      </c>
      <c r="L1019" s="327">
        <v>0</v>
      </c>
      <c r="M1019" s="292">
        <f t="shared" si="111"/>
        <v>0</v>
      </c>
      <c r="N1019" s="370"/>
      <c r="O1019" s="150"/>
      <c r="P1019" s="240"/>
      <c r="Q1019" s="568"/>
      <c r="R1019" s="556">
        <f t="shared" si="113"/>
        <v>0</v>
      </c>
      <c r="S1019" s="556">
        <f t="shared" si="114"/>
        <v>0</v>
      </c>
      <c r="T1019" s="556">
        <f t="shared" si="115"/>
        <v>0</v>
      </c>
      <c r="U1019" s="556">
        <f t="shared" si="116"/>
        <v>0</v>
      </c>
      <c r="V1019" s="395"/>
      <c r="W1019" s="395"/>
      <c r="X1019" s="395"/>
      <c r="Y1019" s="395"/>
      <c r="AA1019" s="102"/>
      <c r="BA1019" s="553"/>
    </row>
    <row r="1020" spans="2:53" ht="18" customHeight="1" x14ac:dyDescent="0.35">
      <c r="B1020" s="80"/>
      <c r="C1020" s="119"/>
      <c r="D1020" s="119"/>
      <c r="E1020" s="202"/>
      <c r="F1020" s="119"/>
      <c r="G1020" s="120"/>
      <c r="H1020" s="41"/>
      <c r="I1020" s="41"/>
      <c r="J1020" s="138"/>
      <c r="K1020" s="291">
        <f t="shared" si="112"/>
        <v>0</v>
      </c>
      <c r="L1020" s="327">
        <v>0</v>
      </c>
      <c r="M1020" s="292">
        <f t="shared" si="111"/>
        <v>0</v>
      </c>
      <c r="N1020" s="370"/>
      <c r="O1020" s="150"/>
      <c r="P1020" s="240"/>
      <c r="Q1020" s="568"/>
      <c r="R1020" s="556">
        <f t="shared" si="113"/>
        <v>0</v>
      </c>
      <c r="S1020" s="556">
        <f t="shared" si="114"/>
        <v>0</v>
      </c>
      <c r="T1020" s="556">
        <f t="shared" si="115"/>
        <v>0</v>
      </c>
      <c r="U1020" s="556">
        <f t="shared" si="116"/>
        <v>0</v>
      </c>
      <c r="V1020" s="395"/>
      <c r="W1020" s="395"/>
      <c r="X1020" s="395"/>
      <c r="Y1020" s="395"/>
      <c r="AA1020" s="102"/>
      <c r="BA1020" s="553"/>
    </row>
    <row r="1021" spans="2:53" ht="18" customHeight="1" x14ac:dyDescent="0.35">
      <c r="B1021" s="80"/>
      <c r="C1021" s="119"/>
      <c r="D1021" s="119"/>
      <c r="E1021" s="202"/>
      <c r="F1021" s="119"/>
      <c r="G1021" s="120"/>
      <c r="H1021" s="41"/>
      <c r="I1021" s="41"/>
      <c r="J1021" s="138"/>
      <c r="K1021" s="291">
        <f t="shared" si="112"/>
        <v>0</v>
      </c>
      <c r="L1021" s="327">
        <v>0</v>
      </c>
      <c r="M1021" s="292">
        <f t="shared" si="111"/>
        <v>0</v>
      </c>
      <c r="N1021" s="370"/>
      <c r="O1021" s="150"/>
      <c r="P1021" s="240"/>
      <c r="Q1021" s="568"/>
      <c r="R1021" s="556">
        <f t="shared" si="113"/>
        <v>0</v>
      </c>
      <c r="S1021" s="556">
        <f t="shared" si="114"/>
        <v>0</v>
      </c>
      <c r="T1021" s="556">
        <f t="shared" si="115"/>
        <v>0</v>
      </c>
      <c r="U1021" s="556">
        <f t="shared" si="116"/>
        <v>0</v>
      </c>
      <c r="V1021" s="395"/>
      <c r="W1021" s="395"/>
      <c r="X1021" s="395"/>
      <c r="Y1021" s="395"/>
      <c r="AA1021" s="102"/>
      <c r="BA1021" s="553"/>
    </row>
    <row r="1022" spans="2:53" ht="18" customHeight="1" x14ac:dyDescent="0.35">
      <c r="B1022" s="80"/>
      <c r="C1022" s="119"/>
      <c r="D1022" s="119"/>
      <c r="E1022" s="202"/>
      <c r="F1022" s="119"/>
      <c r="G1022" s="120"/>
      <c r="H1022" s="41"/>
      <c r="I1022" s="41"/>
      <c r="J1022" s="138"/>
      <c r="K1022" s="291">
        <f t="shared" si="112"/>
        <v>0</v>
      </c>
      <c r="L1022" s="327">
        <v>0</v>
      </c>
      <c r="M1022" s="292">
        <f t="shared" si="111"/>
        <v>0</v>
      </c>
      <c r="N1022" s="370"/>
      <c r="O1022" s="150"/>
      <c r="P1022" s="240"/>
      <c r="Q1022" s="568"/>
      <c r="R1022" s="556">
        <f t="shared" si="113"/>
        <v>0</v>
      </c>
      <c r="S1022" s="556">
        <f t="shared" si="114"/>
        <v>0</v>
      </c>
      <c r="T1022" s="556">
        <f t="shared" si="115"/>
        <v>0</v>
      </c>
      <c r="U1022" s="556">
        <f t="shared" si="116"/>
        <v>0</v>
      </c>
      <c r="V1022" s="395"/>
      <c r="W1022" s="395"/>
      <c r="X1022" s="395"/>
      <c r="Y1022" s="395"/>
      <c r="AA1022" s="102"/>
      <c r="BA1022" s="553"/>
    </row>
    <row r="1023" spans="2:53" ht="18" customHeight="1" x14ac:dyDescent="0.35">
      <c r="B1023" s="80"/>
      <c r="C1023" s="119"/>
      <c r="D1023" s="119"/>
      <c r="E1023" s="202"/>
      <c r="F1023" s="119"/>
      <c r="G1023" s="120"/>
      <c r="H1023" s="41"/>
      <c r="I1023" s="41"/>
      <c r="J1023" s="138"/>
      <c r="K1023" s="291">
        <f t="shared" si="112"/>
        <v>0</v>
      </c>
      <c r="L1023" s="327">
        <v>0</v>
      </c>
      <c r="M1023" s="292">
        <f t="shared" si="111"/>
        <v>0</v>
      </c>
      <c r="N1023" s="370"/>
      <c r="O1023" s="150"/>
      <c r="P1023" s="240"/>
      <c r="Q1023" s="568"/>
      <c r="R1023" s="556">
        <f t="shared" si="113"/>
        <v>0</v>
      </c>
      <c r="S1023" s="556">
        <f t="shared" si="114"/>
        <v>0</v>
      </c>
      <c r="T1023" s="556">
        <f t="shared" si="115"/>
        <v>0</v>
      </c>
      <c r="U1023" s="556">
        <f t="shared" si="116"/>
        <v>0</v>
      </c>
      <c r="V1023" s="395"/>
      <c r="W1023" s="395"/>
      <c r="X1023" s="395"/>
      <c r="Y1023" s="395"/>
      <c r="AA1023" s="102"/>
      <c r="BA1023" s="553"/>
    </row>
    <row r="1024" spans="2:53" ht="18" customHeight="1" x14ac:dyDescent="0.35">
      <c r="B1024" s="80"/>
      <c r="C1024" s="119"/>
      <c r="D1024" s="119"/>
      <c r="E1024" s="202"/>
      <c r="F1024" s="119"/>
      <c r="G1024" s="120"/>
      <c r="H1024" s="41"/>
      <c r="I1024" s="41"/>
      <c r="J1024" s="138"/>
      <c r="K1024" s="291">
        <f t="shared" si="112"/>
        <v>0</v>
      </c>
      <c r="L1024" s="327">
        <v>0</v>
      </c>
      <c r="M1024" s="292">
        <f t="shared" si="111"/>
        <v>0</v>
      </c>
      <c r="N1024" s="370"/>
      <c r="O1024" s="150"/>
      <c r="P1024" s="240"/>
      <c r="Q1024" s="568"/>
      <c r="R1024" s="556">
        <f t="shared" si="113"/>
        <v>0</v>
      </c>
      <c r="S1024" s="556">
        <f t="shared" si="114"/>
        <v>0</v>
      </c>
      <c r="T1024" s="556">
        <f t="shared" si="115"/>
        <v>0</v>
      </c>
      <c r="U1024" s="556">
        <f t="shared" si="116"/>
        <v>0</v>
      </c>
      <c r="V1024" s="395"/>
      <c r="W1024" s="395"/>
      <c r="X1024" s="395"/>
      <c r="Y1024" s="395"/>
      <c r="AA1024" s="102"/>
      <c r="BA1024" s="553"/>
    </row>
    <row r="1025" spans="2:53" ht="18" customHeight="1" x14ac:dyDescent="0.35">
      <c r="B1025" s="80"/>
      <c r="C1025" s="119"/>
      <c r="D1025" s="119"/>
      <c r="E1025" s="202"/>
      <c r="F1025" s="119"/>
      <c r="G1025" s="120"/>
      <c r="H1025" s="41"/>
      <c r="I1025" s="41"/>
      <c r="J1025" s="138"/>
      <c r="K1025" s="291">
        <f t="shared" si="112"/>
        <v>0</v>
      </c>
      <c r="L1025" s="327">
        <v>0</v>
      </c>
      <c r="M1025" s="292">
        <f t="shared" si="111"/>
        <v>0</v>
      </c>
      <c r="N1025" s="370"/>
      <c r="O1025" s="150"/>
      <c r="P1025" s="240"/>
      <c r="Q1025" s="568"/>
      <c r="R1025" s="556">
        <f t="shared" si="113"/>
        <v>0</v>
      </c>
      <c r="S1025" s="556">
        <f t="shared" si="114"/>
        <v>0</v>
      </c>
      <c r="T1025" s="556">
        <f t="shared" si="115"/>
        <v>0</v>
      </c>
      <c r="U1025" s="556">
        <f t="shared" si="116"/>
        <v>0</v>
      </c>
      <c r="V1025" s="395"/>
      <c r="W1025" s="395"/>
      <c r="X1025" s="395"/>
      <c r="Y1025" s="395"/>
      <c r="AA1025" s="102"/>
      <c r="BA1025" s="553"/>
    </row>
    <row r="1026" spans="2:53" ht="18" customHeight="1" x14ac:dyDescent="0.35">
      <c r="B1026" s="80"/>
      <c r="C1026" s="119"/>
      <c r="D1026" s="119"/>
      <c r="E1026" s="202"/>
      <c r="F1026" s="119"/>
      <c r="G1026" s="120"/>
      <c r="H1026" s="41"/>
      <c r="I1026" s="41"/>
      <c r="J1026" s="138"/>
      <c r="K1026" s="291">
        <f t="shared" si="112"/>
        <v>0</v>
      </c>
      <c r="L1026" s="327">
        <v>0</v>
      </c>
      <c r="M1026" s="292">
        <f t="shared" si="111"/>
        <v>0</v>
      </c>
      <c r="N1026" s="370"/>
      <c r="O1026" s="150"/>
      <c r="P1026" s="240"/>
      <c r="Q1026" s="568"/>
      <c r="R1026" s="556">
        <f t="shared" si="113"/>
        <v>0</v>
      </c>
      <c r="S1026" s="556">
        <f t="shared" si="114"/>
        <v>0</v>
      </c>
      <c r="T1026" s="556">
        <f t="shared" si="115"/>
        <v>0</v>
      </c>
      <c r="U1026" s="556">
        <f t="shared" si="116"/>
        <v>0</v>
      </c>
      <c r="V1026" s="395"/>
      <c r="W1026" s="395"/>
      <c r="X1026" s="395"/>
      <c r="Y1026" s="395"/>
      <c r="AA1026" s="102"/>
      <c r="BA1026" s="553"/>
    </row>
    <row r="1027" spans="2:53" ht="18" customHeight="1" x14ac:dyDescent="0.35">
      <c r="B1027" s="80"/>
      <c r="C1027" s="119"/>
      <c r="D1027" s="119"/>
      <c r="E1027" s="202"/>
      <c r="F1027" s="119"/>
      <c r="G1027" s="120"/>
      <c r="H1027" s="41"/>
      <c r="I1027" s="41"/>
      <c r="J1027" s="138"/>
      <c r="K1027" s="291">
        <f t="shared" si="112"/>
        <v>0</v>
      </c>
      <c r="L1027" s="327">
        <v>0</v>
      </c>
      <c r="M1027" s="292">
        <f t="shared" si="111"/>
        <v>0</v>
      </c>
      <c r="N1027" s="370"/>
      <c r="O1027" s="150"/>
      <c r="P1027" s="240"/>
      <c r="Q1027" s="568"/>
      <c r="R1027" s="556">
        <f t="shared" si="113"/>
        <v>0</v>
      </c>
      <c r="S1027" s="556">
        <f t="shared" si="114"/>
        <v>0</v>
      </c>
      <c r="T1027" s="556">
        <f t="shared" si="115"/>
        <v>0</v>
      </c>
      <c r="U1027" s="556">
        <f t="shared" si="116"/>
        <v>0</v>
      </c>
      <c r="V1027" s="395"/>
      <c r="W1027" s="395"/>
      <c r="X1027" s="395"/>
      <c r="Y1027" s="395"/>
      <c r="AA1027" s="102"/>
      <c r="BA1027" s="553"/>
    </row>
    <row r="1028" spans="2:53" ht="18" customHeight="1" x14ac:dyDescent="0.35">
      <c r="B1028" s="80"/>
      <c r="C1028" s="119"/>
      <c r="D1028" s="119"/>
      <c r="E1028" s="202"/>
      <c r="F1028" s="119"/>
      <c r="G1028" s="120"/>
      <c r="H1028" s="41"/>
      <c r="I1028" s="41"/>
      <c r="J1028" s="138"/>
      <c r="K1028" s="291">
        <f t="shared" si="112"/>
        <v>0</v>
      </c>
      <c r="L1028" s="327">
        <v>0</v>
      </c>
      <c r="M1028" s="292">
        <f t="shared" si="111"/>
        <v>0</v>
      </c>
      <c r="N1028" s="370"/>
      <c r="O1028" s="150"/>
      <c r="P1028" s="240"/>
      <c r="Q1028" s="568"/>
      <c r="R1028" s="556">
        <f t="shared" si="113"/>
        <v>0</v>
      </c>
      <c r="S1028" s="556">
        <f t="shared" si="114"/>
        <v>0</v>
      </c>
      <c r="T1028" s="556">
        <f t="shared" si="115"/>
        <v>0</v>
      </c>
      <c r="U1028" s="556">
        <f t="shared" si="116"/>
        <v>0</v>
      </c>
      <c r="V1028" s="395"/>
      <c r="W1028" s="395"/>
      <c r="X1028" s="395"/>
      <c r="Y1028" s="395"/>
      <c r="AA1028" s="102"/>
      <c r="BA1028" s="553"/>
    </row>
    <row r="1029" spans="2:53" ht="18" customHeight="1" x14ac:dyDescent="0.35">
      <c r="B1029" s="80"/>
      <c r="C1029" s="119"/>
      <c r="D1029" s="119"/>
      <c r="E1029" s="202"/>
      <c r="F1029" s="119"/>
      <c r="G1029" s="120"/>
      <c r="H1029" s="41"/>
      <c r="I1029" s="41"/>
      <c r="J1029" s="138"/>
      <c r="K1029" s="291">
        <f t="shared" si="112"/>
        <v>0</v>
      </c>
      <c r="L1029" s="327">
        <v>0</v>
      </c>
      <c r="M1029" s="292">
        <f t="shared" si="111"/>
        <v>0</v>
      </c>
      <c r="N1029" s="370"/>
      <c r="O1029" s="150"/>
      <c r="P1029" s="240"/>
      <c r="Q1029" s="568"/>
      <c r="R1029" s="556">
        <f t="shared" si="113"/>
        <v>0</v>
      </c>
      <c r="S1029" s="556">
        <f t="shared" si="114"/>
        <v>0</v>
      </c>
      <c r="T1029" s="556">
        <f t="shared" si="115"/>
        <v>0</v>
      </c>
      <c r="U1029" s="556">
        <f t="shared" si="116"/>
        <v>0</v>
      </c>
      <c r="V1029" s="395"/>
      <c r="W1029" s="395"/>
      <c r="X1029" s="395"/>
      <c r="Y1029" s="395"/>
      <c r="AA1029" s="102"/>
      <c r="BA1029" s="553"/>
    </row>
    <row r="1030" spans="2:53" ht="18" customHeight="1" x14ac:dyDescent="0.35">
      <c r="B1030" s="80"/>
      <c r="C1030" s="119"/>
      <c r="D1030" s="119"/>
      <c r="E1030" s="202"/>
      <c r="F1030" s="119"/>
      <c r="G1030" s="120"/>
      <c r="H1030" s="41"/>
      <c r="I1030" s="41"/>
      <c r="J1030" s="138"/>
      <c r="K1030" s="291">
        <f t="shared" si="112"/>
        <v>0</v>
      </c>
      <c r="L1030" s="327">
        <v>0</v>
      </c>
      <c r="M1030" s="292">
        <f t="shared" si="111"/>
        <v>0</v>
      </c>
      <c r="N1030" s="370"/>
      <c r="O1030" s="150"/>
      <c r="P1030" s="240"/>
      <c r="Q1030" s="568"/>
      <c r="R1030" s="556">
        <f t="shared" si="113"/>
        <v>0</v>
      </c>
      <c r="S1030" s="556">
        <f t="shared" si="114"/>
        <v>0</v>
      </c>
      <c r="T1030" s="556">
        <f t="shared" si="115"/>
        <v>0</v>
      </c>
      <c r="U1030" s="556">
        <f t="shared" si="116"/>
        <v>0</v>
      </c>
      <c r="V1030" s="395"/>
      <c r="W1030" s="395"/>
      <c r="X1030" s="395"/>
      <c r="Y1030" s="395"/>
      <c r="AA1030" s="102"/>
      <c r="BA1030" s="553"/>
    </row>
    <row r="1031" spans="2:53" ht="18" customHeight="1" x14ac:dyDescent="0.35">
      <c r="B1031" s="80"/>
      <c r="C1031" s="119"/>
      <c r="D1031" s="119"/>
      <c r="E1031" s="202"/>
      <c r="F1031" s="119"/>
      <c r="G1031" s="120"/>
      <c r="H1031" s="41"/>
      <c r="I1031" s="41"/>
      <c r="J1031" s="138"/>
      <c r="K1031" s="291">
        <f t="shared" si="112"/>
        <v>0</v>
      </c>
      <c r="L1031" s="327">
        <v>0</v>
      </c>
      <c r="M1031" s="292">
        <f t="shared" si="111"/>
        <v>0</v>
      </c>
      <c r="N1031" s="370"/>
      <c r="O1031" s="150"/>
      <c r="P1031" s="240"/>
      <c r="Q1031" s="568"/>
      <c r="R1031" s="556">
        <f t="shared" si="113"/>
        <v>0</v>
      </c>
      <c r="S1031" s="556">
        <f t="shared" si="114"/>
        <v>0</v>
      </c>
      <c r="T1031" s="556">
        <f t="shared" si="115"/>
        <v>0</v>
      </c>
      <c r="U1031" s="556">
        <f t="shared" si="116"/>
        <v>0</v>
      </c>
      <c r="V1031" s="395"/>
      <c r="W1031" s="395"/>
      <c r="X1031" s="395"/>
      <c r="Y1031" s="395"/>
      <c r="AA1031" s="102"/>
      <c r="BA1031" s="553"/>
    </row>
    <row r="1032" spans="2:53" ht="18" customHeight="1" x14ac:dyDescent="0.35">
      <c r="B1032" s="80"/>
      <c r="C1032" s="119"/>
      <c r="D1032" s="119"/>
      <c r="E1032" s="202"/>
      <c r="F1032" s="119"/>
      <c r="G1032" s="120"/>
      <c r="H1032" s="41"/>
      <c r="I1032" s="41"/>
      <c r="J1032" s="138"/>
      <c r="K1032" s="291">
        <f t="shared" si="112"/>
        <v>0</v>
      </c>
      <c r="L1032" s="327">
        <v>0</v>
      </c>
      <c r="M1032" s="292">
        <f t="shared" si="111"/>
        <v>0</v>
      </c>
      <c r="N1032" s="370"/>
      <c r="O1032" s="150"/>
      <c r="P1032" s="240"/>
      <c r="Q1032" s="568"/>
      <c r="R1032" s="556">
        <f t="shared" si="113"/>
        <v>0</v>
      </c>
      <c r="S1032" s="556">
        <f t="shared" si="114"/>
        <v>0</v>
      </c>
      <c r="T1032" s="556">
        <f t="shared" si="115"/>
        <v>0</v>
      </c>
      <c r="U1032" s="556">
        <f t="shared" si="116"/>
        <v>0</v>
      </c>
      <c r="V1032" s="395"/>
      <c r="W1032" s="395"/>
      <c r="X1032" s="395"/>
      <c r="Y1032" s="395"/>
      <c r="AA1032" s="102"/>
      <c r="BA1032" s="553"/>
    </row>
    <row r="1033" spans="2:53" ht="18" customHeight="1" x14ac:dyDescent="0.35">
      <c r="B1033" s="80"/>
      <c r="C1033" s="119"/>
      <c r="D1033" s="119"/>
      <c r="E1033" s="202"/>
      <c r="F1033" s="119"/>
      <c r="G1033" s="120"/>
      <c r="H1033" s="41"/>
      <c r="I1033" s="41"/>
      <c r="J1033" s="138"/>
      <c r="K1033" s="291">
        <f t="shared" si="112"/>
        <v>0</v>
      </c>
      <c r="L1033" s="327">
        <v>0</v>
      </c>
      <c r="M1033" s="292">
        <f t="shared" si="111"/>
        <v>0</v>
      </c>
      <c r="N1033" s="370"/>
      <c r="O1033" s="150"/>
      <c r="P1033" s="240"/>
      <c r="Q1033" s="568"/>
      <c r="R1033" s="556">
        <f t="shared" si="113"/>
        <v>0</v>
      </c>
      <c r="S1033" s="556">
        <f t="shared" si="114"/>
        <v>0</v>
      </c>
      <c r="T1033" s="556">
        <f t="shared" si="115"/>
        <v>0</v>
      </c>
      <c r="U1033" s="556">
        <f t="shared" si="116"/>
        <v>0</v>
      </c>
      <c r="V1033" s="395"/>
      <c r="W1033" s="395"/>
      <c r="X1033" s="395"/>
      <c r="Y1033" s="395"/>
      <c r="AA1033" s="102"/>
      <c r="BA1033" s="553"/>
    </row>
    <row r="1034" spans="2:53" ht="18" customHeight="1" x14ac:dyDescent="0.35">
      <c r="B1034" s="80"/>
      <c r="C1034" s="119"/>
      <c r="D1034" s="119"/>
      <c r="E1034" s="202"/>
      <c r="F1034" s="119"/>
      <c r="G1034" s="120"/>
      <c r="H1034" s="41"/>
      <c r="I1034" s="41"/>
      <c r="J1034" s="138"/>
      <c r="K1034" s="291">
        <f t="shared" si="112"/>
        <v>0</v>
      </c>
      <c r="L1034" s="327">
        <v>0</v>
      </c>
      <c r="M1034" s="292">
        <f t="shared" si="111"/>
        <v>0</v>
      </c>
      <c r="N1034" s="370"/>
      <c r="O1034" s="150"/>
      <c r="P1034" s="240"/>
      <c r="Q1034" s="568"/>
      <c r="R1034" s="556">
        <f t="shared" si="113"/>
        <v>0</v>
      </c>
      <c r="S1034" s="556">
        <f t="shared" si="114"/>
        <v>0</v>
      </c>
      <c r="T1034" s="556">
        <f t="shared" si="115"/>
        <v>0</v>
      </c>
      <c r="U1034" s="556">
        <f t="shared" si="116"/>
        <v>0</v>
      </c>
      <c r="V1034" s="395"/>
      <c r="W1034" s="395"/>
      <c r="X1034" s="395"/>
      <c r="Y1034" s="395"/>
      <c r="AA1034" s="102"/>
      <c r="BA1034" s="553"/>
    </row>
    <row r="1035" spans="2:53" ht="18" customHeight="1" x14ac:dyDescent="0.35">
      <c r="B1035" s="80"/>
      <c r="C1035" s="119"/>
      <c r="D1035" s="119"/>
      <c r="E1035" s="202"/>
      <c r="F1035" s="119"/>
      <c r="G1035" s="120"/>
      <c r="H1035" s="41"/>
      <c r="I1035" s="41"/>
      <c r="J1035" s="138"/>
      <c r="K1035" s="291">
        <f t="shared" si="112"/>
        <v>0</v>
      </c>
      <c r="L1035" s="327">
        <v>0</v>
      </c>
      <c r="M1035" s="292">
        <f t="shared" si="111"/>
        <v>0</v>
      </c>
      <c r="N1035" s="370"/>
      <c r="O1035" s="150"/>
      <c r="P1035" s="240"/>
      <c r="Q1035" s="568"/>
      <c r="R1035" s="556">
        <f t="shared" si="113"/>
        <v>0</v>
      </c>
      <c r="S1035" s="556">
        <f t="shared" si="114"/>
        <v>0</v>
      </c>
      <c r="T1035" s="556">
        <f t="shared" si="115"/>
        <v>0</v>
      </c>
      <c r="U1035" s="556">
        <f t="shared" si="116"/>
        <v>0</v>
      </c>
      <c r="V1035" s="395"/>
      <c r="W1035" s="395"/>
      <c r="X1035" s="395"/>
      <c r="Y1035" s="395"/>
      <c r="AA1035" s="102"/>
      <c r="BA1035" s="553"/>
    </row>
    <row r="1036" spans="2:53" ht="18" customHeight="1" x14ac:dyDescent="0.35">
      <c r="B1036" s="80"/>
      <c r="C1036" s="119"/>
      <c r="D1036" s="119"/>
      <c r="E1036" s="202"/>
      <c r="F1036" s="119"/>
      <c r="G1036" s="120"/>
      <c r="H1036" s="41"/>
      <c r="I1036" s="41"/>
      <c r="J1036" s="138"/>
      <c r="K1036" s="291">
        <f t="shared" si="112"/>
        <v>0</v>
      </c>
      <c r="L1036" s="327">
        <v>0</v>
      </c>
      <c r="M1036" s="292">
        <f t="shared" si="111"/>
        <v>0</v>
      </c>
      <c r="N1036" s="370"/>
      <c r="O1036" s="150"/>
      <c r="P1036" s="240"/>
      <c r="Q1036" s="568"/>
      <c r="R1036" s="556">
        <f t="shared" si="113"/>
        <v>0</v>
      </c>
      <c r="S1036" s="556">
        <f t="shared" si="114"/>
        <v>0</v>
      </c>
      <c r="T1036" s="556">
        <f t="shared" si="115"/>
        <v>0</v>
      </c>
      <c r="U1036" s="556">
        <f t="shared" si="116"/>
        <v>0</v>
      </c>
      <c r="V1036" s="395"/>
      <c r="W1036" s="395"/>
      <c r="X1036" s="395"/>
      <c r="Y1036" s="395"/>
      <c r="AA1036" s="102"/>
      <c r="BA1036" s="553"/>
    </row>
    <row r="1037" spans="2:53" ht="18" customHeight="1" x14ac:dyDescent="0.35">
      <c r="B1037" s="80"/>
      <c r="C1037" s="119"/>
      <c r="D1037" s="119"/>
      <c r="E1037" s="202"/>
      <c r="F1037" s="119"/>
      <c r="G1037" s="120"/>
      <c r="H1037" s="41"/>
      <c r="I1037" s="41"/>
      <c r="J1037" s="138"/>
      <c r="K1037" s="291">
        <f t="shared" si="112"/>
        <v>0</v>
      </c>
      <c r="L1037" s="327">
        <v>0</v>
      </c>
      <c r="M1037" s="292">
        <f t="shared" si="111"/>
        <v>0</v>
      </c>
      <c r="N1037" s="370"/>
      <c r="O1037" s="150"/>
      <c r="P1037" s="240"/>
      <c r="Q1037" s="568"/>
      <c r="R1037" s="556">
        <f t="shared" si="113"/>
        <v>0</v>
      </c>
      <c r="S1037" s="556">
        <f t="shared" si="114"/>
        <v>0</v>
      </c>
      <c r="T1037" s="556">
        <f t="shared" si="115"/>
        <v>0</v>
      </c>
      <c r="U1037" s="556">
        <f t="shared" si="116"/>
        <v>0</v>
      </c>
      <c r="V1037" s="395"/>
      <c r="W1037" s="395"/>
      <c r="X1037" s="395"/>
      <c r="Y1037" s="395"/>
      <c r="AA1037" s="102"/>
      <c r="BA1037" s="553"/>
    </row>
    <row r="1038" spans="2:53" ht="18" customHeight="1" x14ac:dyDescent="0.35">
      <c r="B1038" s="80"/>
      <c r="C1038" s="119"/>
      <c r="D1038" s="119"/>
      <c r="E1038" s="202"/>
      <c r="F1038" s="119"/>
      <c r="G1038" s="120"/>
      <c r="H1038" s="41"/>
      <c r="I1038" s="41"/>
      <c r="J1038" s="138"/>
      <c r="K1038" s="291">
        <f t="shared" si="112"/>
        <v>0</v>
      </c>
      <c r="L1038" s="327">
        <v>0</v>
      </c>
      <c r="M1038" s="292">
        <f t="shared" si="111"/>
        <v>0</v>
      </c>
      <c r="N1038" s="370"/>
      <c r="O1038" s="150"/>
      <c r="P1038" s="240"/>
      <c r="Q1038" s="568"/>
      <c r="R1038" s="556">
        <f t="shared" si="113"/>
        <v>0</v>
      </c>
      <c r="S1038" s="556">
        <f t="shared" si="114"/>
        <v>0</v>
      </c>
      <c r="T1038" s="556">
        <f t="shared" si="115"/>
        <v>0</v>
      </c>
      <c r="U1038" s="556">
        <f t="shared" si="116"/>
        <v>0</v>
      </c>
      <c r="V1038" s="395"/>
      <c r="W1038" s="395"/>
      <c r="X1038" s="395"/>
      <c r="Y1038" s="395"/>
      <c r="AA1038" s="102"/>
      <c r="BA1038" s="553"/>
    </row>
    <row r="1039" spans="2:53" ht="18" customHeight="1" x14ac:dyDescent="0.35">
      <c r="B1039" s="80"/>
      <c r="C1039" s="119"/>
      <c r="D1039" s="119"/>
      <c r="E1039" s="202"/>
      <c r="F1039" s="119"/>
      <c r="G1039" s="120"/>
      <c r="H1039" s="41"/>
      <c r="I1039" s="41"/>
      <c r="J1039" s="138"/>
      <c r="K1039" s="291">
        <f t="shared" si="112"/>
        <v>0</v>
      </c>
      <c r="L1039" s="327">
        <v>0</v>
      </c>
      <c r="M1039" s="292">
        <f t="shared" si="111"/>
        <v>0</v>
      </c>
      <c r="N1039" s="370"/>
      <c r="O1039" s="150"/>
      <c r="P1039" s="240"/>
      <c r="Q1039" s="568"/>
      <c r="R1039" s="556">
        <f t="shared" si="113"/>
        <v>0</v>
      </c>
      <c r="S1039" s="556">
        <f t="shared" si="114"/>
        <v>0</v>
      </c>
      <c r="T1039" s="556">
        <f t="shared" si="115"/>
        <v>0</v>
      </c>
      <c r="U1039" s="556">
        <f t="shared" si="116"/>
        <v>0</v>
      </c>
      <c r="V1039" s="395"/>
      <c r="W1039" s="395"/>
      <c r="X1039" s="395"/>
      <c r="Y1039" s="395"/>
      <c r="AA1039" s="102"/>
      <c r="BA1039" s="553"/>
    </row>
    <row r="1040" spans="2:53" ht="18" customHeight="1" x14ac:dyDescent="0.35">
      <c r="B1040" s="80"/>
      <c r="C1040" s="119"/>
      <c r="D1040" s="119"/>
      <c r="E1040" s="202"/>
      <c r="F1040" s="119"/>
      <c r="G1040" s="120"/>
      <c r="H1040" s="41"/>
      <c r="I1040" s="41"/>
      <c r="J1040" s="138"/>
      <c r="K1040" s="291">
        <f t="shared" si="112"/>
        <v>0</v>
      </c>
      <c r="L1040" s="327">
        <v>0</v>
      </c>
      <c r="M1040" s="292">
        <f t="shared" si="111"/>
        <v>0</v>
      </c>
      <c r="N1040" s="370"/>
      <c r="O1040" s="150"/>
      <c r="P1040" s="240"/>
      <c r="Q1040" s="568"/>
      <c r="R1040" s="556">
        <f t="shared" si="113"/>
        <v>0</v>
      </c>
      <c r="S1040" s="556">
        <f t="shared" si="114"/>
        <v>0</v>
      </c>
      <c r="T1040" s="556">
        <f t="shared" si="115"/>
        <v>0</v>
      </c>
      <c r="U1040" s="556">
        <f t="shared" si="116"/>
        <v>0</v>
      </c>
      <c r="V1040" s="395"/>
      <c r="W1040" s="395"/>
      <c r="X1040" s="395"/>
      <c r="Y1040" s="395"/>
      <c r="AA1040" s="102"/>
      <c r="BA1040" s="553"/>
    </row>
    <row r="1041" spans="2:53" ht="18" customHeight="1" x14ac:dyDescent="0.35">
      <c r="B1041" s="80"/>
      <c r="C1041" s="119"/>
      <c r="D1041" s="119"/>
      <c r="E1041" s="202"/>
      <c r="F1041" s="119"/>
      <c r="G1041" s="120"/>
      <c r="H1041" s="41"/>
      <c r="I1041" s="41"/>
      <c r="J1041" s="138"/>
      <c r="K1041" s="291">
        <f t="shared" si="112"/>
        <v>0</v>
      </c>
      <c r="L1041" s="327">
        <v>0</v>
      </c>
      <c r="M1041" s="292">
        <f t="shared" si="111"/>
        <v>0</v>
      </c>
      <c r="N1041" s="370"/>
      <c r="O1041" s="150"/>
      <c r="P1041" s="240"/>
      <c r="Q1041" s="568"/>
      <c r="R1041" s="556">
        <f t="shared" si="113"/>
        <v>0</v>
      </c>
      <c r="S1041" s="556">
        <f t="shared" si="114"/>
        <v>0</v>
      </c>
      <c r="T1041" s="556">
        <f t="shared" si="115"/>
        <v>0</v>
      </c>
      <c r="U1041" s="556">
        <f t="shared" si="116"/>
        <v>0</v>
      </c>
      <c r="V1041" s="395"/>
      <c r="W1041" s="395"/>
      <c r="X1041" s="395"/>
      <c r="Y1041" s="395"/>
      <c r="AA1041" s="102"/>
      <c r="BA1041" s="553"/>
    </row>
    <row r="1042" spans="2:53" ht="18" customHeight="1" x14ac:dyDescent="0.35">
      <c r="B1042" s="80"/>
      <c r="C1042" s="119"/>
      <c r="D1042" s="119"/>
      <c r="E1042" s="202"/>
      <c r="F1042" s="119"/>
      <c r="G1042" s="120"/>
      <c r="H1042" s="41"/>
      <c r="I1042" s="41"/>
      <c r="J1042" s="138"/>
      <c r="K1042" s="291">
        <f t="shared" si="112"/>
        <v>0</v>
      </c>
      <c r="L1042" s="327">
        <v>0</v>
      </c>
      <c r="M1042" s="292">
        <f t="shared" si="111"/>
        <v>0</v>
      </c>
      <c r="N1042" s="370"/>
      <c r="O1042" s="150"/>
      <c r="P1042" s="240"/>
      <c r="Q1042" s="568"/>
      <c r="R1042" s="556">
        <f t="shared" si="113"/>
        <v>0</v>
      </c>
      <c r="S1042" s="556">
        <f t="shared" si="114"/>
        <v>0</v>
      </c>
      <c r="T1042" s="556">
        <f t="shared" si="115"/>
        <v>0</v>
      </c>
      <c r="U1042" s="556">
        <f t="shared" si="116"/>
        <v>0</v>
      </c>
      <c r="V1042" s="395"/>
      <c r="W1042" s="395"/>
      <c r="X1042" s="395"/>
      <c r="Y1042" s="395"/>
      <c r="AA1042" s="102"/>
      <c r="BA1042" s="553"/>
    </row>
    <row r="1043" spans="2:53" ht="18" customHeight="1" x14ac:dyDescent="0.35">
      <c r="B1043" s="80"/>
      <c r="C1043" s="119"/>
      <c r="D1043" s="119"/>
      <c r="E1043" s="202"/>
      <c r="F1043" s="119"/>
      <c r="G1043" s="120"/>
      <c r="H1043" s="41"/>
      <c r="I1043" s="41"/>
      <c r="J1043" s="138"/>
      <c r="K1043" s="291">
        <f t="shared" si="112"/>
        <v>0</v>
      </c>
      <c r="L1043" s="327">
        <v>0</v>
      </c>
      <c r="M1043" s="292">
        <f t="shared" si="111"/>
        <v>0</v>
      </c>
      <c r="N1043" s="370"/>
      <c r="O1043" s="150"/>
      <c r="P1043" s="240"/>
      <c r="Q1043" s="568"/>
      <c r="R1043" s="556">
        <f t="shared" si="113"/>
        <v>0</v>
      </c>
      <c r="S1043" s="556">
        <f t="shared" si="114"/>
        <v>0</v>
      </c>
      <c r="T1043" s="556">
        <f t="shared" si="115"/>
        <v>0</v>
      </c>
      <c r="U1043" s="556">
        <f t="shared" si="116"/>
        <v>0</v>
      </c>
      <c r="V1043" s="395"/>
      <c r="W1043" s="395"/>
      <c r="X1043" s="395"/>
      <c r="Y1043" s="395"/>
      <c r="AA1043" s="102"/>
      <c r="BA1043" s="553"/>
    </row>
    <row r="1044" spans="2:53" ht="18" customHeight="1" x14ac:dyDescent="0.35">
      <c r="B1044" s="80"/>
      <c r="C1044" s="119"/>
      <c r="D1044" s="119"/>
      <c r="E1044" s="202"/>
      <c r="F1044" s="119"/>
      <c r="G1044" s="120"/>
      <c r="H1044" s="41"/>
      <c r="I1044" s="41"/>
      <c r="J1044" s="138"/>
      <c r="K1044" s="291">
        <f t="shared" si="112"/>
        <v>0</v>
      </c>
      <c r="L1044" s="327">
        <v>0</v>
      </c>
      <c r="M1044" s="292">
        <f t="shared" si="111"/>
        <v>0</v>
      </c>
      <c r="N1044" s="370"/>
      <c r="O1044" s="150"/>
      <c r="P1044" s="240"/>
      <c r="Q1044" s="568"/>
      <c r="R1044" s="556">
        <f t="shared" si="113"/>
        <v>0</v>
      </c>
      <c r="S1044" s="556">
        <f t="shared" si="114"/>
        <v>0</v>
      </c>
      <c r="T1044" s="556">
        <f t="shared" si="115"/>
        <v>0</v>
      </c>
      <c r="U1044" s="556">
        <f t="shared" si="116"/>
        <v>0</v>
      </c>
      <c r="V1044" s="395"/>
      <c r="W1044" s="395"/>
      <c r="X1044" s="395"/>
      <c r="Y1044" s="395"/>
      <c r="AA1044" s="102"/>
      <c r="BA1044" s="553"/>
    </row>
    <row r="1045" spans="2:53" ht="18" customHeight="1" x14ac:dyDescent="0.35">
      <c r="B1045" s="80"/>
      <c r="C1045" s="119"/>
      <c r="D1045" s="119"/>
      <c r="E1045" s="202"/>
      <c r="F1045" s="119"/>
      <c r="G1045" s="120"/>
      <c r="H1045" s="41"/>
      <c r="I1045" s="41"/>
      <c r="J1045" s="138"/>
      <c r="K1045" s="291">
        <f t="shared" si="112"/>
        <v>0</v>
      </c>
      <c r="L1045" s="327">
        <v>0</v>
      </c>
      <c r="M1045" s="292">
        <f t="shared" si="111"/>
        <v>0</v>
      </c>
      <c r="N1045" s="370"/>
      <c r="O1045" s="150"/>
      <c r="P1045" s="240"/>
      <c r="Q1045" s="568"/>
      <c r="R1045" s="556">
        <f t="shared" si="113"/>
        <v>0</v>
      </c>
      <c r="S1045" s="556">
        <f t="shared" si="114"/>
        <v>0</v>
      </c>
      <c r="T1045" s="556">
        <f t="shared" si="115"/>
        <v>0</v>
      </c>
      <c r="U1045" s="556">
        <f t="shared" si="116"/>
        <v>0</v>
      </c>
      <c r="V1045" s="395"/>
      <c r="W1045" s="395"/>
      <c r="X1045" s="395"/>
      <c r="Y1045" s="395"/>
      <c r="AA1045" s="102"/>
      <c r="BA1045" s="553"/>
    </row>
    <row r="1046" spans="2:53" ht="18" customHeight="1" x14ac:dyDescent="0.35">
      <c r="B1046" s="80"/>
      <c r="C1046" s="119"/>
      <c r="D1046" s="119"/>
      <c r="E1046" s="202"/>
      <c r="F1046" s="119"/>
      <c r="G1046" s="120"/>
      <c r="H1046" s="41"/>
      <c r="I1046" s="41"/>
      <c r="J1046" s="138"/>
      <c r="K1046" s="291">
        <f t="shared" si="112"/>
        <v>0</v>
      </c>
      <c r="L1046" s="327">
        <v>0</v>
      </c>
      <c r="M1046" s="292">
        <f t="shared" si="111"/>
        <v>0</v>
      </c>
      <c r="N1046" s="370"/>
      <c r="O1046" s="150"/>
      <c r="P1046" s="240"/>
      <c r="Q1046" s="568"/>
      <c r="R1046" s="556">
        <f t="shared" si="113"/>
        <v>0</v>
      </c>
      <c r="S1046" s="556">
        <f t="shared" si="114"/>
        <v>0</v>
      </c>
      <c r="T1046" s="556">
        <f t="shared" si="115"/>
        <v>0</v>
      </c>
      <c r="U1046" s="556">
        <f t="shared" si="116"/>
        <v>0</v>
      </c>
      <c r="V1046" s="395"/>
      <c r="W1046" s="395"/>
      <c r="X1046" s="395"/>
      <c r="Y1046" s="395"/>
      <c r="AA1046" s="102"/>
      <c r="BA1046" s="553"/>
    </row>
    <row r="1047" spans="2:53" ht="18" customHeight="1" x14ac:dyDescent="0.35">
      <c r="B1047" s="80"/>
      <c r="C1047" s="119"/>
      <c r="D1047" s="119"/>
      <c r="E1047" s="202"/>
      <c r="F1047" s="119"/>
      <c r="G1047" s="120"/>
      <c r="H1047" s="41"/>
      <c r="I1047" s="41"/>
      <c r="J1047" s="138"/>
      <c r="K1047" s="291">
        <f t="shared" si="112"/>
        <v>0</v>
      </c>
      <c r="L1047" s="327">
        <v>0</v>
      </c>
      <c r="M1047" s="292">
        <f t="shared" si="111"/>
        <v>0</v>
      </c>
      <c r="N1047" s="370"/>
      <c r="O1047" s="150"/>
      <c r="P1047" s="240"/>
      <c r="Q1047" s="568"/>
      <c r="R1047" s="556">
        <f t="shared" si="113"/>
        <v>0</v>
      </c>
      <c r="S1047" s="556">
        <f t="shared" si="114"/>
        <v>0</v>
      </c>
      <c r="T1047" s="556">
        <f t="shared" si="115"/>
        <v>0</v>
      </c>
      <c r="U1047" s="556">
        <f t="shared" si="116"/>
        <v>0</v>
      </c>
      <c r="V1047" s="395"/>
      <c r="W1047" s="395"/>
      <c r="X1047" s="395"/>
      <c r="Y1047" s="395"/>
      <c r="AA1047" s="102"/>
      <c r="BA1047" s="553"/>
    </row>
    <row r="1048" spans="2:53" ht="18" customHeight="1" x14ac:dyDescent="0.35">
      <c r="B1048" s="80"/>
      <c r="C1048" s="119"/>
      <c r="D1048" s="119"/>
      <c r="E1048" s="202"/>
      <c r="F1048" s="119"/>
      <c r="G1048" s="120"/>
      <c r="H1048" s="41"/>
      <c r="I1048" s="41"/>
      <c r="J1048" s="138"/>
      <c r="K1048" s="291">
        <f t="shared" si="112"/>
        <v>0</v>
      </c>
      <c r="L1048" s="327">
        <v>0</v>
      </c>
      <c r="M1048" s="292">
        <f t="shared" si="111"/>
        <v>0</v>
      </c>
      <c r="N1048" s="370"/>
      <c r="O1048" s="150"/>
      <c r="P1048" s="240"/>
      <c r="Q1048" s="568"/>
      <c r="R1048" s="556">
        <f t="shared" si="113"/>
        <v>0</v>
      </c>
      <c r="S1048" s="556">
        <f t="shared" si="114"/>
        <v>0</v>
      </c>
      <c r="T1048" s="556">
        <f t="shared" si="115"/>
        <v>0</v>
      </c>
      <c r="U1048" s="556">
        <f t="shared" si="116"/>
        <v>0</v>
      </c>
      <c r="V1048" s="395"/>
      <c r="W1048" s="395"/>
      <c r="X1048" s="395"/>
      <c r="Y1048" s="395"/>
      <c r="AA1048" s="102"/>
      <c r="BA1048" s="553"/>
    </row>
    <row r="1049" spans="2:53" ht="18" customHeight="1" x14ac:dyDescent="0.35">
      <c r="B1049" s="80"/>
      <c r="C1049" s="119"/>
      <c r="D1049" s="119"/>
      <c r="E1049" s="202"/>
      <c r="F1049" s="119"/>
      <c r="G1049" s="120"/>
      <c r="H1049" s="41"/>
      <c r="I1049" s="41"/>
      <c r="J1049" s="138"/>
      <c r="K1049" s="291">
        <f t="shared" si="112"/>
        <v>0</v>
      </c>
      <c r="L1049" s="327">
        <v>0</v>
      </c>
      <c r="M1049" s="292">
        <f t="shared" si="111"/>
        <v>0</v>
      </c>
      <c r="N1049" s="370"/>
      <c r="O1049" s="150"/>
      <c r="P1049" s="240"/>
      <c r="Q1049" s="568"/>
      <c r="R1049" s="556">
        <f t="shared" si="113"/>
        <v>0</v>
      </c>
      <c r="S1049" s="556">
        <f t="shared" si="114"/>
        <v>0</v>
      </c>
      <c r="T1049" s="556">
        <f t="shared" si="115"/>
        <v>0</v>
      </c>
      <c r="U1049" s="556">
        <f t="shared" si="116"/>
        <v>0</v>
      </c>
      <c r="V1049" s="395"/>
      <c r="W1049" s="395"/>
      <c r="X1049" s="395"/>
      <c r="Y1049" s="395"/>
      <c r="AA1049" s="102"/>
      <c r="BA1049" s="553"/>
    </row>
    <row r="1050" spans="2:53" ht="18" customHeight="1" x14ac:dyDescent="0.35">
      <c r="B1050" s="80"/>
      <c r="C1050" s="119"/>
      <c r="D1050" s="119"/>
      <c r="E1050" s="202"/>
      <c r="F1050" s="119"/>
      <c r="G1050" s="120"/>
      <c r="H1050" s="41"/>
      <c r="I1050" s="41"/>
      <c r="J1050" s="138"/>
      <c r="K1050" s="291">
        <f t="shared" si="112"/>
        <v>0</v>
      </c>
      <c r="L1050" s="327">
        <v>0</v>
      </c>
      <c r="M1050" s="292">
        <f t="shared" si="111"/>
        <v>0</v>
      </c>
      <c r="N1050" s="370"/>
      <c r="O1050" s="150"/>
      <c r="P1050" s="240"/>
      <c r="Q1050" s="568"/>
      <c r="R1050" s="556">
        <f t="shared" si="113"/>
        <v>0</v>
      </c>
      <c r="S1050" s="556">
        <f t="shared" si="114"/>
        <v>0</v>
      </c>
      <c r="T1050" s="556">
        <f t="shared" si="115"/>
        <v>0</v>
      </c>
      <c r="U1050" s="556">
        <f t="shared" si="116"/>
        <v>0</v>
      </c>
      <c r="V1050" s="395"/>
      <c r="W1050" s="395"/>
      <c r="X1050" s="395"/>
      <c r="Y1050" s="395"/>
      <c r="AA1050" s="102"/>
      <c r="BA1050" s="553"/>
    </row>
    <row r="1051" spans="2:53" ht="18" customHeight="1" x14ac:dyDescent="0.35">
      <c r="B1051" s="80"/>
      <c r="C1051" s="119"/>
      <c r="D1051" s="119"/>
      <c r="E1051" s="202"/>
      <c r="F1051" s="119"/>
      <c r="G1051" s="120"/>
      <c r="H1051" s="41"/>
      <c r="I1051" s="41"/>
      <c r="J1051" s="138"/>
      <c r="K1051" s="291">
        <f t="shared" si="112"/>
        <v>0</v>
      </c>
      <c r="L1051" s="327">
        <v>0</v>
      </c>
      <c r="M1051" s="292">
        <f t="shared" si="111"/>
        <v>0</v>
      </c>
      <c r="N1051" s="370"/>
      <c r="O1051" s="150"/>
      <c r="P1051" s="240"/>
      <c r="Q1051" s="568"/>
      <c r="R1051" s="556">
        <f t="shared" si="113"/>
        <v>0</v>
      </c>
      <c r="S1051" s="556">
        <f t="shared" si="114"/>
        <v>0</v>
      </c>
      <c r="T1051" s="556">
        <f t="shared" si="115"/>
        <v>0</v>
      </c>
      <c r="U1051" s="556">
        <f t="shared" si="116"/>
        <v>0</v>
      </c>
      <c r="V1051" s="395"/>
      <c r="W1051" s="395"/>
      <c r="X1051" s="395"/>
      <c r="Y1051" s="395"/>
      <c r="AA1051" s="102"/>
      <c r="BA1051" s="553"/>
    </row>
    <row r="1052" spans="2:53" ht="18" customHeight="1" x14ac:dyDescent="0.35">
      <c r="B1052" s="80"/>
      <c r="C1052" s="119"/>
      <c r="D1052" s="119"/>
      <c r="E1052" s="202"/>
      <c r="F1052" s="119"/>
      <c r="G1052" s="120"/>
      <c r="H1052" s="41"/>
      <c r="I1052" s="41"/>
      <c r="J1052" s="138"/>
      <c r="K1052" s="291">
        <f t="shared" si="112"/>
        <v>0</v>
      </c>
      <c r="L1052" s="327">
        <v>0</v>
      </c>
      <c r="M1052" s="292">
        <f t="shared" si="111"/>
        <v>0</v>
      </c>
      <c r="N1052" s="370"/>
      <c r="O1052" s="150"/>
      <c r="P1052" s="240"/>
      <c r="Q1052" s="568"/>
      <c r="R1052" s="556">
        <f t="shared" si="113"/>
        <v>0</v>
      </c>
      <c r="S1052" s="556">
        <f t="shared" si="114"/>
        <v>0</v>
      </c>
      <c r="T1052" s="556">
        <f t="shared" si="115"/>
        <v>0</v>
      </c>
      <c r="U1052" s="556">
        <f t="shared" si="116"/>
        <v>0</v>
      </c>
      <c r="V1052" s="395"/>
      <c r="W1052" s="395"/>
      <c r="X1052" s="395"/>
      <c r="Y1052" s="395"/>
      <c r="AA1052" s="102"/>
      <c r="BA1052" s="553"/>
    </row>
    <row r="1053" spans="2:53" ht="18" customHeight="1" x14ac:dyDescent="0.35">
      <c r="B1053" s="80"/>
      <c r="C1053" s="119"/>
      <c r="D1053" s="119"/>
      <c r="E1053" s="202"/>
      <c r="F1053" s="119"/>
      <c r="G1053" s="120"/>
      <c r="H1053" s="41"/>
      <c r="I1053" s="41"/>
      <c r="J1053" s="138"/>
      <c r="K1053" s="291">
        <f t="shared" si="112"/>
        <v>0</v>
      </c>
      <c r="L1053" s="327">
        <v>0</v>
      </c>
      <c r="M1053" s="292">
        <f t="shared" si="111"/>
        <v>0</v>
      </c>
      <c r="N1053" s="370"/>
      <c r="O1053" s="150"/>
      <c r="P1053" s="240"/>
      <c r="Q1053" s="568"/>
      <c r="R1053" s="556">
        <f t="shared" si="113"/>
        <v>0</v>
      </c>
      <c r="S1053" s="556">
        <f t="shared" si="114"/>
        <v>0</v>
      </c>
      <c r="T1053" s="556">
        <f t="shared" si="115"/>
        <v>0</v>
      </c>
      <c r="U1053" s="556">
        <f t="shared" si="116"/>
        <v>0</v>
      </c>
      <c r="V1053" s="395"/>
      <c r="W1053" s="395"/>
      <c r="X1053" s="395"/>
      <c r="Y1053" s="395"/>
      <c r="AA1053" s="102"/>
      <c r="BA1053" s="553"/>
    </row>
    <row r="1054" spans="2:53" ht="18" customHeight="1" x14ac:dyDescent="0.35">
      <c r="B1054" s="80"/>
      <c r="C1054" s="119"/>
      <c r="D1054" s="119"/>
      <c r="E1054" s="202"/>
      <c r="F1054" s="119"/>
      <c r="G1054" s="120"/>
      <c r="H1054" s="41"/>
      <c r="I1054" s="41"/>
      <c r="J1054" s="138"/>
      <c r="K1054" s="291">
        <f t="shared" si="112"/>
        <v>0</v>
      </c>
      <c r="L1054" s="327">
        <v>0</v>
      </c>
      <c r="M1054" s="292">
        <f t="shared" si="111"/>
        <v>0</v>
      </c>
      <c r="N1054" s="370"/>
      <c r="O1054" s="150"/>
      <c r="P1054" s="240"/>
      <c r="Q1054" s="568"/>
      <c r="R1054" s="556">
        <f t="shared" si="113"/>
        <v>0</v>
      </c>
      <c r="S1054" s="556">
        <f t="shared" si="114"/>
        <v>0</v>
      </c>
      <c r="T1054" s="556">
        <f t="shared" si="115"/>
        <v>0</v>
      </c>
      <c r="U1054" s="556">
        <f t="shared" si="116"/>
        <v>0</v>
      </c>
      <c r="V1054" s="395"/>
      <c r="W1054" s="395"/>
      <c r="X1054" s="395"/>
      <c r="Y1054" s="395"/>
      <c r="AA1054" s="102"/>
      <c r="BA1054" s="553"/>
    </row>
    <row r="1055" spans="2:53" ht="18" customHeight="1" x14ac:dyDescent="0.35">
      <c r="B1055" s="80"/>
      <c r="C1055" s="119"/>
      <c r="D1055" s="119"/>
      <c r="E1055" s="202"/>
      <c r="F1055" s="119"/>
      <c r="G1055" s="120"/>
      <c r="H1055" s="41"/>
      <c r="I1055" s="41"/>
      <c r="J1055" s="138"/>
      <c r="K1055" s="291">
        <f t="shared" si="112"/>
        <v>0</v>
      </c>
      <c r="L1055" s="327">
        <v>0</v>
      </c>
      <c r="M1055" s="292">
        <f t="shared" si="111"/>
        <v>0</v>
      </c>
      <c r="N1055" s="370"/>
      <c r="O1055" s="150"/>
      <c r="P1055" s="240"/>
      <c r="Q1055" s="568"/>
      <c r="R1055" s="556">
        <f t="shared" si="113"/>
        <v>0</v>
      </c>
      <c r="S1055" s="556">
        <f t="shared" si="114"/>
        <v>0</v>
      </c>
      <c r="T1055" s="556">
        <f t="shared" si="115"/>
        <v>0</v>
      </c>
      <c r="U1055" s="556">
        <f t="shared" si="116"/>
        <v>0</v>
      </c>
      <c r="V1055" s="395"/>
      <c r="W1055" s="395"/>
      <c r="X1055" s="395"/>
      <c r="Y1055" s="395"/>
      <c r="AA1055" s="102"/>
      <c r="BA1055" s="553"/>
    </row>
    <row r="1056" spans="2:53" ht="18" customHeight="1" x14ac:dyDescent="0.35">
      <c r="B1056" s="80"/>
      <c r="C1056" s="119"/>
      <c r="D1056" s="119"/>
      <c r="E1056" s="202"/>
      <c r="F1056" s="119"/>
      <c r="G1056" s="120"/>
      <c r="H1056" s="41"/>
      <c r="I1056" s="41"/>
      <c r="J1056" s="138"/>
      <c r="K1056" s="291">
        <f t="shared" si="112"/>
        <v>0</v>
      </c>
      <c r="L1056" s="327">
        <v>0</v>
      </c>
      <c r="M1056" s="292">
        <f t="shared" si="111"/>
        <v>0</v>
      </c>
      <c r="N1056" s="370"/>
      <c r="O1056" s="150"/>
      <c r="P1056" s="240"/>
      <c r="Q1056" s="568"/>
      <c r="R1056" s="556">
        <f t="shared" si="113"/>
        <v>0</v>
      </c>
      <c r="S1056" s="556">
        <f t="shared" si="114"/>
        <v>0</v>
      </c>
      <c r="T1056" s="556">
        <f t="shared" si="115"/>
        <v>0</v>
      </c>
      <c r="U1056" s="556">
        <f t="shared" si="116"/>
        <v>0</v>
      </c>
      <c r="V1056" s="395"/>
      <c r="W1056" s="395"/>
      <c r="X1056" s="395"/>
      <c r="Y1056" s="395"/>
      <c r="AA1056" s="102"/>
      <c r="BA1056" s="553"/>
    </row>
    <row r="1057" spans="2:53" ht="18" customHeight="1" x14ac:dyDescent="0.35">
      <c r="B1057" s="80"/>
      <c r="C1057" s="119"/>
      <c r="D1057" s="119"/>
      <c r="E1057" s="202"/>
      <c r="F1057" s="119"/>
      <c r="G1057" s="120"/>
      <c r="H1057" s="41"/>
      <c r="I1057" s="41"/>
      <c r="J1057" s="138"/>
      <c r="K1057" s="291">
        <f t="shared" si="112"/>
        <v>0</v>
      </c>
      <c r="L1057" s="327">
        <v>0</v>
      </c>
      <c r="M1057" s="292">
        <f t="shared" si="111"/>
        <v>0</v>
      </c>
      <c r="N1057" s="370"/>
      <c r="O1057" s="150"/>
      <c r="P1057" s="240"/>
      <c r="Q1057" s="568"/>
      <c r="R1057" s="556">
        <f t="shared" si="113"/>
        <v>0</v>
      </c>
      <c r="S1057" s="556">
        <f t="shared" si="114"/>
        <v>0</v>
      </c>
      <c r="T1057" s="556">
        <f t="shared" si="115"/>
        <v>0</v>
      </c>
      <c r="U1057" s="556">
        <f t="shared" si="116"/>
        <v>0</v>
      </c>
      <c r="V1057" s="395"/>
      <c r="W1057" s="395"/>
      <c r="X1057" s="395"/>
      <c r="Y1057" s="395"/>
      <c r="AA1057" s="102"/>
      <c r="BA1057" s="553"/>
    </row>
    <row r="1058" spans="2:53" ht="18" customHeight="1" x14ac:dyDescent="0.35">
      <c r="B1058" s="80"/>
      <c r="C1058" s="119"/>
      <c r="D1058" s="119"/>
      <c r="E1058" s="202"/>
      <c r="F1058" s="119"/>
      <c r="G1058" s="120"/>
      <c r="H1058" s="41"/>
      <c r="I1058" s="41"/>
      <c r="J1058" s="138"/>
      <c r="K1058" s="291">
        <f t="shared" si="112"/>
        <v>0</v>
      </c>
      <c r="L1058" s="327">
        <v>0</v>
      </c>
      <c r="M1058" s="292">
        <f t="shared" si="111"/>
        <v>0</v>
      </c>
      <c r="N1058" s="370"/>
      <c r="O1058" s="150"/>
      <c r="P1058" s="240"/>
      <c r="Q1058" s="568"/>
      <c r="R1058" s="556">
        <f t="shared" si="113"/>
        <v>0</v>
      </c>
      <c r="S1058" s="556">
        <f t="shared" si="114"/>
        <v>0</v>
      </c>
      <c r="T1058" s="556">
        <f t="shared" si="115"/>
        <v>0</v>
      </c>
      <c r="U1058" s="556">
        <f t="shared" si="116"/>
        <v>0</v>
      </c>
      <c r="V1058" s="395"/>
      <c r="W1058" s="395"/>
      <c r="X1058" s="395"/>
      <c r="Y1058" s="395"/>
      <c r="AA1058" s="102"/>
      <c r="BA1058" s="553"/>
    </row>
    <row r="1059" spans="2:53" ht="18" customHeight="1" x14ac:dyDescent="0.35">
      <c r="B1059" s="80"/>
      <c r="C1059" s="119"/>
      <c r="D1059" s="119"/>
      <c r="E1059" s="202"/>
      <c r="F1059" s="119"/>
      <c r="G1059" s="120"/>
      <c r="H1059" s="41"/>
      <c r="I1059" s="41"/>
      <c r="J1059" s="138"/>
      <c r="K1059" s="291">
        <f t="shared" si="112"/>
        <v>0</v>
      </c>
      <c r="L1059" s="327">
        <v>0</v>
      </c>
      <c r="M1059" s="292">
        <f t="shared" si="111"/>
        <v>0</v>
      </c>
      <c r="N1059" s="370"/>
      <c r="O1059" s="150"/>
      <c r="P1059" s="240"/>
      <c r="Q1059" s="568"/>
      <c r="R1059" s="556">
        <f t="shared" si="113"/>
        <v>0</v>
      </c>
      <c r="S1059" s="556">
        <f t="shared" si="114"/>
        <v>0</v>
      </c>
      <c r="T1059" s="556">
        <f t="shared" si="115"/>
        <v>0</v>
      </c>
      <c r="U1059" s="556">
        <f t="shared" si="116"/>
        <v>0</v>
      </c>
      <c r="V1059" s="395"/>
      <c r="W1059" s="395"/>
      <c r="X1059" s="395"/>
      <c r="Y1059" s="395"/>
      <c r="AA1059" s="102"/>
      <c r="BA1059" s="553"/>
    </row>
    <row r="1060" spans="2:53" ht="18" customHeight="1" x14ac:dyDescent="0.35">
      <c r="B1060" s="80"/>
      <c r="C1060" s="119"/>
      <c r="D1060" s="119"/>
      <c r="E1060" s="202"/>
      <c r="F1060" s="119"/>
      <c r="G1060" s="120"/>
      <c r="H1060" s="41"/>
      <c r="I1060" s="41"/>
      <c r="J1060" s="138"/>
      <c r="K1060" s="291">
        <f t="shared" si="112"/>
        <v>0</v>
      </c>
      <c r="L1060" s="327">
        <v>0</v>
      </c>
      <c r="M1060" s="292">
        <f t="shared" si="111"/>
        <v>0</v>
      </c>
      <c r="N1060" s="370"/>
      <c r="O1060" s="150"/>
      <c r="P1060" s="240"/>
      <c r="Q1060" s="568"/>
      <c r="R1060" s="556">
        <f t="shared" si="113"/>
        <v>0</v>
      </c>
      <c r="S1060" s="556">
        <f t="shared" si="114"/>
        <v>0</v>
      </c>
      <c r="T1060" s="556">
        <f t="shared" si="115"/>
        <v>0</v>
      </c>
      <c r="U1060" s="556">
        <f t="shared" si="116"/>
        <v>0</v>
      </c>
      <c r="V1060" s="395"/>
      <c r="W1060" s="395"/>
      <c r="X1060" s="395"/>
      <c r="Y1060" s="395"/>
      <c r="AA1060" s="102"/>
      <c r="BA1060" s="553"/>
    </row>
    <row r="1061" spans="2:53" ht="18" customHeight="1" x14ac:dyDescent="0.35">
      <c r="B1061" s="80"/>
      <c r="C1061" s="119"/>
      <c r="D1061" s="119"/>
      <c r="E1061" s="202"/>
      <c r="F1061" s="119"/>
      <c r="G1061" s="120"/>
      <c r="H1061" s="41"/>
      <c r="I1061" s="41"/>
      <c r="J1061" s="138"/>
      <c r="K1061" s="291">
        <f t="shared" si="112"/>
        <v>0</v>
      </c>
      <c r="L1061" s="327">
        <v>0</v>
      </c>
      <c r="M1061" s="292">
        <f t="shared" si="111"/>
        <v>0</v>
      </c>
      <c r="N1061" s="370"/>
      <c r="O1061" s="150"/>
      <c r="P1061" s="240"/>
      <c r="Q1061" s="568"/>
      <c r="R1061" s="556">
        <f t="shared" si="113"/>
        <v>0</v>
      </c>
      <c r="S1061" s="556">
        <f t="shared" si="114"/>
        <v>0</v>
      </c>
      <c r="T1061" s="556">
        <f t="shared" si="115"/>
        <v>0</v>
      </c>
      <c r="U1061" s="556">
        <f t="shared" si="116"/>
        <v>0</v>
      </c>
      <c r="V1061" s="395"/>
      <c r="W1061" s="395"/>
      <c r="X1061" s="395"/>
      <c r="Y1061" s="395"/>
      <c r="AA1061" s="102"/>
      <c r="BA1061" s="553"/>
    </row>
    <row r="1062" spans="2:53" ht="18" customHeight="1" x14ac:dyDescent="0.35">
      <c r="B1062" s="80"/>
      <c r="C1062" s="119"/>
      <c r="D1062" s="119"/>
      <c r="E1062" s="202"/>
      <c r="F1062" s="119"/>
      <c r="G1062" s="120"/>
      <c r="H1062" s="41"/>
      <c r="I1062" s="41"/>
      <c r="J1062" s="138"/>
      <c r="K1062" s="291">
        <f t="shared" si="112"/>
        <v>0</v>
      </c>
      <c r="L1062" s="327">
        <v>0</v>
      </c>
      <c r="M1062" s="292">
        <f t="shared" si="111"/>
        <v>0</v>
      </c>
      <c r="N1062" s="370"/>
      <c r="O1062" s="150"/>
      <c r="P1062" s="240"/>
      <c r="Q1062" s="568"/>
      <c r="R1062" s="556">
        <f t="shared" si="113"/>
        <v>0</v>
      </c>
      <c r="S1062" s="556">
        <f t="shared" si="114"/>
        <v>0</v>
      </c>
      <c r="T1062" s="556">
        <f t="shared" si="115"/>
        <v>0</v>
      </c>
      <c r="U1062" s="556">
        <f t="shared" si="116"/>
        <v>0</v>
      </c>
      <c r="V1062" s="395"/>
      <c r="W1062" s="395"/>
      <c r="X1062" s="395"/>
      <c r="Y1062" s="395"/>
      <c r="AA1062" s="102"/>
      <c r="BA1062" s="553"/>
    </row>
    <row r="1063" spans="2:53" ht="18" customHeight="1" x14ac:dyDescent="0.35">
      <c r="B1063" s="80"/>
      <c r="C1063" s="119"/>
      <c r="D1063" s="119"/>
      <c r="E1063" s="202"/>
      <c r="F1063" s="119"/>
      <c r="G1063" s="120"/>
      <c r="H1063" s="41"/>
      <c r="I1063" s="41"/>
      <c r="J1063" s="138"/>
      <c r="K1063" s="291">
        <f t="shared" si="112"/>
        <v>0</v>
      </c>
      <c r="L1063" s="327">
        <v>0</v>
      </c>
      <c r="M1063" s="292">
        <f t="shared" si="111"/>
        <v>0</v>
      </c>
      <c r="N1063" s="370"/>
      <c r="O1063" s="150"/>
      <c r="P1063" s="240"/>
      <c r="Q1063" s="568"/>
      <c r="R1063" s="556">
        <f t="shared" si="113"/>
        <v>0</v>
      </c>
      <c r="S1063" s="556">
        <f t="shared" si="114"/>
        <v>0</v>
      </c>
      <c r="T1063" s="556">
        <f t="shared" si="115"/>
        <v>0</v>
      </c>
      <c r="U1063" s="556">
        <f t="shared" si="116"/>
        <v>0</v>
      </c>
      <c r="V1063" s="395"/>
      <c r="W1063" s="395"/>
      <c r="X1063" s="395"/>
      <c r="Y1063" s="395"/>
      <c r="AA1063" s="102"/>
      <c r="BA1063" s="553"/>
    </row>
    <row r="1064" spans="2:53" ht="18" customHeight="1" x14ac:dyDescent="0.35">
      <c r="B1064" s="80"/>
      <c r="C1064" s="119"/>
      <c r="D1064" s="119"/>
      <c r="E1064" s="202"/>
      <c r="F1064" s="119"/>
      <c r="G1064" s="120"/>
      <c r="H1064" s="41"/>
      <c r="I1064" s="41"/>
      <c r="J1064" s="138"/>
      <c r="K1064" s="291">
        <f t="shared" si="112"/>
        <v>0</v>
      </c>
      <c r="L1064" s="327">
        <v>0</v>
      </c>
      <c r="M1064" s="292">
        <f t="shared" si="111"/>
        <v>0</v>
      </c>
      <c r="N1064" s="370"/>
      <c r="O1064" s="150"/>
      <c r="P1064" s="240"/>
      <c r="Q1064" s="568"/>
      <c r="R1064" s="556">
        <f t="shared" si="113"/>
        <v>0</v>
      </c>
      <c r="S1064" s="556">
        <f t="shared" si="114"/>
        <v>0</v>
      </c>
      <c r="T1064" s="556">
        <f t="shared" si="115"/>
        <v>0</v>
      </c>
      <c r="U1064" s="556">
        <f t="shared" si="116"/>
        <v>0</v>
      </c>
      <c r="V1064" s="395"/>
      <c r="W1064" s="395"/>
      <c r="X1064" s="395"/>
      <c r="Y1064" s="395"/>
      <c r="AA1064" s="102"/>
      <c r="BA1064" s="553"/>
    </row>
    <row r="1065" spans="2:53" ht="18" customHeight="1" x14ac:dyDescent="0.35">
      <c r="B1065" s="80"/>
      <c r="C1065" s="119"/>
      <c r="D1065" s="119"/>
      <c r="E1065" s="202"/>
      <c r="F1065" s="119"/>
      <c r="G1065" s="120"/>
      <c r="H1065" s="41"/>
      <c r="I1065" s="41"/>
      <c r="J1065" s="138"/>
      <c r="K1065" s="291">
        <f t="shared" si="112"/>
        <v>0</v>
      </c>
      <c r="L1065" s="327">
        <v>0</v>
      </c>
      <c r="M1065" s="292">
        <f t="shared" si="111"/>
        <v>0</v>
      </c>
      <c r="N1065" s="370"/>
      <c r="O1065" s="150"/>
      <c r="P1065" s="240"/>
      <c r="Q1065" s="568"/>
      <c r="R1065" s="556">
        <f t="shared" si="113"/>
        <v>0</v>
      </c>
      <c r="S1065" s="556">
        <f t="shared" si="114"/>
        <v>0</v>
      </c>
      <c r="T1065" s="556">
        <f t="shared" si="115"/>
        <v>0</v>
      </c>
      <c r="U1065" s="556">
        <f t="shared" si="116"/>
        <v>0</v>
      </c>
      <c r="V1065" s="395"/>
      <c r="W1065" s="395"/>
      <c r="X1065" s="395"/>
      <c r="Y1065" s="395"/>
      <c r="AA1065" s="102"/>
      <c r="BA1065" s="553"/>
    </row>
    <row r="1066" spans="2:53" ht="18" customHeight="1" x14ac:dyDescent="0.35">
      <c r="B1066" s="80"/>
      <c r="C1066" s="119"/>
      <c r="D1066" s="119"/>
      <c r="E1066" s="202"/>
      <c r="F1066" s="119"/>
      <c r="G1066" s="120"/>
      <c r="H1066" s="41"/>
      <c r="I1066" s="41"/>
      <c r="J1066" s="138"/>
      <c r="K1066" s="291">
        <f t="shared" si="112"/>
        <v>0</v>
      </c>
      <c r="L1066" s="327">
        <v>0</v>
      </c>
      <c r="M1066" s="292">
        <f t="shared" si="111"/>
        <v>0</v>
      </c>
      <c r="N1066" s="370"/>
      <c r="O1066" s="150"/>
      <c r="P1066" s="240"/>
      <c r="Q1066" s="568"/>
      <c r="R1066" s="556">
        <f t="shared" si="113"/>
        <v>0</v>
      </c>
      <c r="S1066" s="556">
        <f t="shared" si="114"/>
        <v>0</v>
      </c>
      <c r="T1066" s="556">
        <f t="shared" si="115"/>
        <v>0</v>
      </c>
      <c r="U1066" s="556">
        <f t="shared" si="116"/>
        <v>0</v>
      </c>
      <c r="V1066" s="395"/>
      <c r="W1066" s="395"/>
      <c r="X1066" s="395"/>
      <c r="Y1066" s="395"/>
      <c r="AA1066" s="102"/>
      <c r="BA1066" s="553"/>
    </row>
    <row r="1067" spans="2:53" ht="18" customHeight="1" x14ac:dyDescent="0.35">
      <c r="B1067" s="80"/>
      <c r="C1067" s="119"/>
      <c r="D1067" s="119"/>
      <c r="E1067" s="202"/>
      <c r="F1067" s="119"/>
      <c r="G1067" s="120"/>
      <c r="H1067" s="41"/>
      <c r="I1067" s="41"/>
      <c r="J1067" s="138"/>
      <c r="K1067" s="291">
        <f t="shared" si="112"/>
        <v>0</v>
      </c>
      <c r="L1067" s="327">
        <v>0</v>
      </c>
      <c r="M1067" s="292">
        <f t="shared" si="111"/>
        <v>0</v>
      </c>
      <c r="N1067" s="370"/>
      <c r="O1067" s="150"/>
      <c r="P1067" s="240"/>
      <c r="Q1067" s="568"/>
      <c r="R1067" s="556">
        <f t="shared" si="113"/>
        <v>0</v>
      </c>
      <c r="S1067" s="556">
        <f t="shared" si="114"/>
        <v>0</v>
      </c>
      <c r="T1067" s="556">
        <f t="shared" si="115"/>
        <v>0</v>
      </c>
      <c r="U1067" s="556">
        <f t="shared" si="116"/>
        <v>0</v>
      </c>
      <c r="V1067" s="395"/>
      <c r="W1067" s="395"/>
      <c r="X1067" s="395"/>
      <c r="Y1067" s="395"/>
      <c r="AA1067" s="102"/>
      <c r="BA1067" s="553"/>
    </row>
    <row r="1068" spans="2:53" ht="18" customHeight="1" x14ac:dyDescent="0.35">
      <c r="B1068" s="80"/>
      <c r="C1068" s="119"/>
      <c r="D1068" s="119"/>
      <c r="E1068" s="202"/>
      <c r="F1068" s="119"/>
      <c r="G1068" s="120"/>
      <c r="H1068" s="41"/>
      <c r="I1068" s="41"/>
      <c r="J1068" s="138"/>
      <c r="K1068" s="291">
        <f t="shared" si="112"/>
        <v>0</v>
      </c>
      <c r="L1068" s="327">
        <v>0</v>
      </c>
      <c r="M1068" s="292">
        <f t="shared" si="111"/>
        <v>0</v>
      </c>
      <c r="N1068" s="370"/>
      <c r="O1068" s="150"/>
      <c r="P1068" s="240"/>
      <c r="Q1068" s="568"/>
      <c r="R1068" s="556">
        <f t="shared" si="113"/>
        <v>0</v>
      </c>
      <c r="S1068" s="556">
        <f t="shared" si="114"/>
        <v>0</v>
      </c>
      <c r="T1068" s="556">
        <f t="shared" si="115"/>
        <v>0</v>
      </c>
      <c r="U1068" s="556">
        <f t="shared" si="116"/>
        <v>0</v>
      </c>
      <c r="V1068" s="395"/>
      <c r="W1068" s="395"/>
      <c r="X1068" s="395"/>
      <c r="Y1068" s="395"/>
      <c r="AA1068" s="102"/>
      <c r="BA1068" s="553"/>
    </row>
    <row r="1069" spans="2:53" ht="18" customHeight="1" x14ac:dyDescent="0.35">
      <c r="B1069" s="80"/>
      <c r="C1069" s="119"/>
      <c r="D1069" s="119"/>
      <c r="E1069" s="202"/>
      <c r="F1069" s="119"/>
      <c r="G1069" s="120"/>
      <c r="H1069" s="41"/>
      <c r="I1069" s="41"/>
      <c r="J1069" s="138"/>
      <c r="K1069" s="291">
        <f t="shared" si="112"/>
        <v>0</v>
      </c>
      <c r="L1069" s="327">
        <v>0</v>
      </c>
      <c r="M1069" s="292">
        <f t="shared" si="111"/>
        <v>0</v>
      </c>
      <c r="N1069" s="370"/>
      <c r="O1069" s="150"/>
      <c r="P1069" s="240"/>
      <c r="Q1069" s="568"/>
      <c r="R1069" s="556">
        <f t="shared" si="113"/>
        <v>0</v>
      </c>
      <c r="S1069" s="556">
        <f t="shared" si="114"/>
        <v>0</v>
      </c>
      <c r="T1069" s="556">
        <f t="shared" si="115"/>
        <v>0</v>
      </c>
      <c r="U1069" s="556">
        <f t="shared" si="116"/>
        <v>0</v>
      </c>
      <c r="V1069" s="395"/>
      <c r="W1069" s="395"/>
      <c r="X1069" s="395"/>
      <c r="Y1069" s="395"/>
      <c r="AA1069" s="102"/>
      <c r="BA1069" s="553"/>
    </row>
    <row r="1070" spans="2:53" ht="18" customHeight="1" x14ac:dyDescent="0.35">
      <c r="B1070" s="80"/>
      <c r="C1070" s="119"/>
      <c r="D1070" s="119"/>
      <c r="E1070" s="202"/>
      <c r="F1070" s="119"/>
      <c r="G1070" s="120"/>
      <c r="H1070" s="41"/>
      <c r="I1070" s="41"/>
      <c r="J1070" s="138"/>
      <c r="K1070" s="291">
        <f t="shared" si="112"/>
        <v>0</v>
      </c>
      <c r="L1070" s="327">
        <v>0</v>
      </c>
      <c r="M1070" s="292">
        <f t="shared" si="111"/>
        <v>0</v>
      </c>
      <c r="N1070" s="370"/>
      <c r="O1070" s="150"/>
      <c r="P1070" s="240"/>
      <c r="Q1070" s="568"/>
      <c r="R1070" s="556">
        <f t="shared" si="113"/>
        <v>0</v>
      </c>
      <c r="S1070" s="556">
        <f t="shared" si="114"/>
        <v>0</v>
      </c>
      <c r="T1070" s="556">
        <f t="shared" si="115"/>
        <v>0</v>
      </c>
      <c r="U1070" s="556">
        <f t="shared" si="116"/>
        <v>0</v>
      </c>
      <c r="V1070" s="395"/>
      <c r="W1070" s="395"/>
      <c r="X1070" s="395"/>
      <c r="Y1070" s="395"/>
      <c r="AA1070" s="102"/>
      <c r="BA1070" s="553"/>
    </row>
    <row r="1071" spans="2:53" ht="18" customHeight="1" x14ac:dyDescent="0.35">
      <c r="B1071" s="80"/>
      <c r="C1071" s="119"/>
      <c r="D1071" s="119"/>
      <c r="E1071" s="202"/>
      <c r="F1071" s="119"/>
      <c r="G1071" s="120"/>
      <c r="H1071" s="41"/>
      <c r="I1071" s="41"/>
      <c r="J1071" s="138"/>
      <c r="K1071" s="291">
        <f t="shared" si="112"/>
        <v>0</v>
      </c>
      <c r="L1071" s="327">
        <v>0</v>
      </c>
      <c r="M1071" s="292">
        <f t="shared" si="111"/>
        <v>0</v>
      </c>
      <c r="N1071" s="370"/>
      <c r="O1071" s="150"/>
      <c r="P1071" s="240"/>
      <c r="Q1071" s="568"/>
      <c r="R1071" s="556">
        <f t="shared" si="113"/>
        <v>0</v>
      </c>
      <c r="S1071" s="556">
        <f t="shared" si="114"/>
        <v>0</v>
      </c>
      <c r="T1071" s="556">
        <f t="shared" si="115"/>
        <v>0</v>
      </c>
      <c r="U1071" s="556">
        <f t="shared" si="116"/>
        <v>0</v>
      </c>
      <c r="V1071" s="395"/>
      <c r="W1071" s="395"/>
      <c r="X1071" s="395"/>
      <c r="Y1071" s="395"/>
      <c r="AA1071" s="102"/>
      <c r="BA1071" s="553"/>
    </row>
    <row r="1072" spans="2:53" ht="18" customHeight="1" x14ac:dyDescent="0.35">
      <c r="B1072" s="80"/>
      <c r="C1072" s="119"/>
      <c r="D1072" s="119"/>
      <c r="E1072" s="202"/>
      <c r="F1072" s="119"/>
      <c r="G1072" s="120"/>
      <c r="H1072" s="41"/>
      <c r="I1072" s="41"/>
      <c r="J1072" s="138"/>
      <c r="K1072" s="291">
        <f t="shared" si="112"/>
        <v>0</v>
      </c>
      <c r="L1072" s="327">
        <v>0</v>
      </c>
      <c r="M1072" s="292">
        <f t="shared" si="111"/>
        <v>0</v>
      </c>
      <c r="N1072" s="370"/>
      <c r="O1072" s="150"/>
      <c r="P1072" s="240"/>
      <c r="Q1072" s="568"/>
      <c r="R1072" s="556">
        <f t="shared" si="113"/>
        <v>0</v>
      </c>
      <c r="S1072" s="556">
        <f t="shared" si="114"/>
        <v>0</v>
      </c>
      <c r="T1072" s="556">
        <f t="shared" si="115"/>
        <v>0</v>
      </c>
      <c r="U1072" s="556">
        <f t="shared" si="116"/>
        <v>0</v>
      </c>
      <c r="V1072" s="395"/>
      <c r="W1072" s="395"/>
      <c r="X1072" s="395"/>
      <c r="Y1072" s="395"/>
      <c r="AA1072" s="102"/>
      <c r="BA1072" s="553"/>
    </row>
    <row r="1073" spans="2:53" ht="18" customHeight="1" x14ac:dyDescent="0.35">
      <c r="B1073" s="80"/>
      <c r="C1073" s="119"/>
      <c r="D1073" s="119"/>
      <c r="E1073" s="202"/>
      <c r="F1073" s="119"/>
      <c r="G1073" s="120"/>
      <c r="H1073" s="41"/>
      <c r="I1073" s="41"/>
      <c r="J1073" s="138"/>
      <c r="K1073" s="291">
        <f t="shared" si="112"/>
        <v>0</v>
      </c>
      <c r="L1073" s="327">
        <v>0</v>
      </c>
      <c r="M1073" s="292">
        <f t="shared" si="111"/>
        <v>0</v>
      </c>
      <c r="N1073" s="370"/>
      <c r="O1073" s="150"/>
      <c r="P1073" s="240"/>
      <c r="Q1073" s="568"/>
      <c r="R1073" s="556">
        <f t="shared" si="113"/>
        <v>0</v>
      </c>
      <c r="S1073" s="556">
        <f t="shared" si="114"/>
        <v>0</v>
      </c>
      <c r="T1073" s="556">
        <f t="shared" si="115"/>
        <v>0</v>
      </c>
      <c r="U1073" s="556">
        <f t="shared" si="116"/>
        <v>0</v>
      </c>
      <c r="V1073" s="395"/>
      <c r="W1073" s="395"/>
      <c r="X1073" s="395"/>
      <c r="Y1073" s="395"/>
      <c r="AA1073" s="102"/>
      <c r="BA1073" s="553"/>
    </row>
    <row r="1074" spans="2:53" ht="18" customHeight="1" x14ac:dyDescent="0.35">
      <c r="B1074" s="80"/>
      <c r="C1074" s="119"/>
      <c r="D1074" s="119"/>
      <c r="E1074" s="202"/>
      <c r="F1074" s="119"/>
      <c r="G1074" s="120"/>
      <c r="H1074" s="41"/>
      <c r="I1074" s="41"/>
      <c r="J1074" s="138"/>
      <c r="K1074" s="291">
        <f t="shared" si="112"/>
        <v>0</v>
      </c>
      <c r="L1074" s="327">
        <v>0</v>
      </c>
      <c r="M1074" s="292">
        <f t="shared" ref="M1074:M1137" si="117">IF(O1074="X",0,L1074*$M$8)</f>
        <v>0</v>
      </c>
      <c r="N1074" s="370"/>
      <c r="O1074" s="150"/>
      <c r="P1074" s="240"/>
      <c r="Q1074" s="568"/>
      <c r="R1074" s="556">
        <f t="shared" si="113"/>
        <v>0</v>
      </c>
      <c r="S1074" s="556">
        <f t="shared" si="114"/>
        <v>0</v>
      </c>
      <c r="T1074" s="556">
        <f t="shared" si="115"/>
        <v>0</v>
      </c>
      <c r="U1074" s="556">
        <f t="shared" si="116"/>
        <v>0</v>
      </c>
      <c r="V1074" s="395"/>
      <c r="W1074" s="395"/>
      <c r="X1074" s="395"/>
      <c r="Y1074" s="395"/>
      <c r="AA1074" s="102"/>
      <c r="BA1074" s="553"/>
    </row>
    <row r="1075" spans="2:53" ht="18" customHeight="1" x14ac:dyDescent="0.35">
      <c r="B1075" s="80"/>
      <c r="C1075" s="119"/>
      <c r="D1075" s="119"/>
      <c r="E1075" s="202"/>
      <c r="F1075" s="119"/>
      <c r="G1075" s="120"/>
      <c r="H1075" s="41"/>
      <c r="I1075" s="41"/>
      <c r="J1075" s="138"/>
      <c r="K1075" s="291">
        <f t="shared" ref="K1075:K1138" si="118">J1075*$M$8</f>
        <v>0</v>
      </c>
      <c r="L1075" s="327">
        <v>0</v>
      </c>
      <c r="M1075" s="292">
        <f t="shared" si="117"/>
        <v>0</v>
      </c>
      <c r="N1075" s="370"/>
      <c r="O1075" s="150"/>
      <c r="P1075" s="240"/>
      <c r="Q1075" s="568"/>
      <c r="R1075" s="556">
        <f t="shared" ref="R1075:R1138" si="119">K1075*$H$35</f>
        <v>0</v>
      </c>
      <c r="S1075" s="556">
        <f t="shared" ref="S1075:S1138" si="120">M1075*$H$44</f>
        <v>0</v>
      </c>
      <c r="T1075" s="556">
        <f t="shared" ref="T1075:T1138" si="121">R1075-K1075</f>
        <v>0</v>
      </c>
      <c r="U1075" s="556">
        <f t="shared" ref="U1075:U1138" si="122">S1075-M1075</f>
        <v>0</v>
      </c>
      <c r="V1075" s="395"/>
      <c r="W1075" s="395"/>
      <c r="X1075" s="395"/>
      <c r="Y1075" s="395"/>
      <c r="AA1075" s="102"/>
      <c r="BA1075" s="553"/>
    </row>
    <row r="1076" spans="2:53" ht="18" customHeight="1" x14ac:dyDescent="0.35">
      <c r="B1076" s="80"/>
      <c r="C1076" s="119"/>
      <c r="D1076" s="119"/>
      <c r="E1076" s="202"/>
      <c r="F1076" s="119"/>
      <c r="G1076" s="120"/>
      <c r="H1076" s="41"/>
      <c r="I1076" s="41"/>
      <c r="J1076" s="138"/>
      <c r="K1076" s="291">
        <f t="shared" si="118"/>
        <v>0</v>
      </c>
      <c r="L1076" s="327">
        <v>0</v>
      </c>
      <c r="M1076" s="292">
        <f t="shared" si="117"/>
        <v>0</v>
      </c>
      <c r="N1076" s="370"/>
      <c r="O1076" s="150"/>
      <c r="P1076" s="240"/>
      <c r="Q1076" s="568"/>
      <c r="R1076" s="556">
        <f t="shared" si="119"/>
        <v>0</v>
      </c>
      <c r="S1076" s="556">
        <f t="shared" si="120"/>
        <v>0</v>
      </c>
      <c r="T1076" s="556">
        <f t="shared" si="121"/>
        <v>0</v>
      </c>
      <c r="U1076" s="556">
        <f t="shared" si="122"/>
        <v>0</v>
      </c>
      <c r="V1076" s="395"/>
      <c r="W1076" s="395"/>
      <c r="X1076" s="395"/>
      <c r="Y1076" s="395"/>
      <c r="AA1076" s="102"/>
      <c r="BA1076" s="553"/>
    </row>
    <row r="1077" spans="2:53" ht="18" customHeight="1" x14ac:dyDescent="0.35">
      <c r="B1077" s="80"/>
      <c r="C1077" s="119"/>
      <c r="D1077" s="119"/>
      <c r="E1077" s="202"/>
      <c r="F1077" s="119"/>
      <c r="G1077" s="120"/>
      <c r="H1077" s="41"/>
      <c r="I1077" s="41"/>
      <c r="J1077" s="138"/>
      <c r="K1077" s="291">
        <f t="shared" si="118"/>
        <v>0</v>
      </c>
      <c r="L1077" s="327">
        <v>0</v>
      </c>
      <c r="M1077" s="292">
        <f t="shared" si="117"/>
        <v>0</v>
      </c>
      <c r="N1077" s="370"/>
      <c r="O1077" s="150"/>
      <c r="P1077" s="240"/>
      <c r="Q1077" s="568"/>
      <c r="R1077" s="556">
        <f t="shared" si="119"/>
        <v>0</v>
      </c>
      <c r="S1077" s="556">
        <f t="shared" si="120"/>
        <v>0</v>
      </c>
      <c r="T1077" s="556">
        <f t="shared" si="121"/>
        <v>0</v>
      </c>
      <c r="U1077" s="556">
        <f t="shared" si="122"/>
        <v>0</v>
      </c>
      <c r="V1077" s="395"/>
      <c r="W1077" s="395"/>
      <c r="X1077" s="395"/>
      <c r="Y1077" s="395"/>
      <c r="AA1077" s="102"/>
      <c r="BA1077" s="553"/>
    </row>
    <row r="1078" spans="2:53" ht="18" customHeight="1" x14ac:dyDescent="0.35">
      <c r="B1078" s="80"/>
      <c r="C1078" s="119"/>
      <c r="D1078" s="119"/>
      <c r="E1078" s="202"/>
      <c r="F1078" s="119"/>
      <c r="G1078" s="120"/>
      <c r="H1078" s="41"/>
      <c r="I1078" s="41"/>
      <c r="J1078" s="138"/>
      <c r="K1078" s="291">
        <f t="shared" si="118"/>
        <v>0</v>
      </c>
      <c r="L1078" s="327">
        <v>0</v>
      </c>
      <c r="M1078" s="292">
        <f t="shared" si="117"/>
        <v>0</v>
      </c>
      <c r="N1078" s="370"/>
      <c r="O1078" s="150"/>
      <c r="P1078" s="240"/>
      <c r="Q1078" s="568"/>
      <c r="R1078" s="556">
        <f t="shared" si="119"/>
        <v>0</v>
      </c>
      <c r="S1078" s="556">
        <f t="shared" si="120"/>
        <v>0</v>
      </c>
      <c r="T1078" s="556">
        <f t="shared" si="121"/>
        <v>0</v>
      </c>
      <c r="U1078" s="556">
        <f t="shared" si="122"/>
        <v>0</v>
      </c>
      <c r="V1078" s="395"/>
      <c r="W1078" s="395"/>
      <c r="X1078" s="395"/>
      <c r="Y1078" s="395"/>
      <c r="AA1078" s="102"/>
      <c r="BA1078" s="553"/>
    </row>
    <row r="1079" spans="2:53" ht="18" customHeight="1" x14ac:dyDescent="0.35">
      <c r="B1079" s="80"/>
      <c r="C1079" s="119"/>
      <c r="D1079" s="119"/>
      <c r="E1079" s="202"/>
      <c r="F1079" s="119"/>
      <c r="G1079" s="120"/>
      <c r="H1079" s="41"/>
      <c r="I1079" s="41"/>
      <c r="J1079" s="138"/>
      <c r="K1079" s="291">
        <f t="shared" si="118"/>
        <v>0</v>
      </c>
      <c r="L1079" s="327">
        <v>0</v>
      </c>
      <c r="M1079" s="292">
        <f t="shared" si="117"/>
        <v>0</v>
      </c>
      <c r="N1079" s="370"/>
      <c r="O1079" s="150"/>
      <c r="P1079" s="240"/>
      <c r="Q1079" s="568"/>
      <c r="R1079" s="556">
        <f t="shared" si="119"/>
        <v>0</v>
      </c>
      <c r="S1079" s="556">
        <f t="shared" si="120"/>
        <v>0</v>
      </c>
      <c r="T1079" s="556">
        <f t="shared" si="121"/>
        <v>0</v>
      </c>
      <c r="U1079" s="556">
        <f t="shared" si="122"/>
        <v>0</v>
      </c>
      <c r="V1079" s="395"/>
      <c r="W1079" s="395"/>
      <c r="X1079" s="395"/>
      <c r="Y1079" s="395"/>
      <c r="AA1079" s="102"/>
      <c r="BA1079" s="553"/>
    </row>
    <row r="1080" spans="2:53" ht="18" customHeight="1" x14ac:dyDescent="0.35">
      <c r="B1080" s="80"/>
      <c r="C1080" s="119"/>
      <c r="D1080" s="119"/>
      <c r="E1080" s="202"/>
      <c r="F1080" s="119"/>
      <c r="G1080" s="120"/>
      <c r="H1080" s="41"/>
      <c r="I1080" s="41"/>
      <c r="J1080" s="138"/>
      <c r="K1080" s="291">
        <f t="shared" si="118"/>
        <v>0</v>
      </c>
      <c r="L1080" s="327">
        <v>0</v>
      </c>
      <c r="M1080" s="292">
        <f t="shared" si="117"/>
        <v>0</v>
      </c>
      <c r="N1080" s="370"/>
      <c r="O1080" s="150"/>
      <c r="P1080" s="240"/>
      <c r="Q1080" s="568"/>
      <c r="R1080" s="556">
        <f t="shared" si="119"/>
        <v>0</v>
      </c>
      <c r="S1080" s="556">
        <f t="shared" si="120"/>
        <v>0</v>
      </c>
      <c r="T1080" s="556">
        <f t="shared" si="121"/>
        <v>0</v>
      </c>
      <c r="U1080" s="556">
        <f t="shared" si="122"/>
        <v>0</v>
      </c>
      <c r="V1080" s="395"/>
      <c r="W1080" s="395"/>
      <c r="X1080" s="395"/>
      <c r="Y1080" s="395"/>
      <c r="AA1080" s="102"/>
      <c r="BA1080" s="553"/>
    </row>
    <row r="1081" spans="2:53" ht="18" customHeight="1" x14ac:dyDescent="0.35">
      <c r="B1081" s="80"/>
      <c r="C1081" s="119"/>
      <c r="D1081" s="119"/>
      <c r="E1081" s="202"/>
      <c r="F1081" s="119"/>
      <c r="G1081" s="120"/>
      <c r="H1081" s="41"/>
      <c r="I1081" s="41"/>
      <c r="J1081" s="138"/>
      <c r="K1081" s="291">
        <f t="shared" si="118"/>
        <v>0</v>
      </c>
      <c r="L1081" s="327">
        <v>0</v>
      </c>
      <c r="M1081" s="292">
        <f t="shared" si="117"/>
        <v>0</v>
      </c>
      <c r="N1081" s="370"/>
      <c r="O1081" s="150"/>
      <c r="P1081" s="240"/>
      <c r="Q1081" s="568"/>
      <c r="R1081" s="556">
        <f t="shared" si="119"/>
        <v>0</v>
      </c>
      <c r="S1081" s="556">
        <f t="shared" si="120"/>
        <v>0</v>
      </c>
      <c r="T1081" s="556">
        <f t="shared" si="121"/>
        <v>0</v>
      </c>
      <c r="U1081" s="556">
        <f t="shared" si="122"/>
        <v>0</v>
      </c>
      <c r="V1081" s="395"/>
      <c r="W1081" s="395"/>
      <c r="X1081" s="395"/>
      <c r="Y1081" s="395"/>
      <c r="AA1081" s="102"/>
      <c r="BA1081" s="553"/>
    </row>
    <row r="1082" spans="2:53" ht="18" customHeight="1" x14ac:dyDescent="0.35">
      <c r="B1082" s="80"/>
      <c r="C1082" s="119"/>
      <c r="D1082" s="119"/>
      <c r="E1082" s="202"/>
      <c r="F1082" s="119"/>
      <c r="G1082" s="120"/>
      <c r="H1082" s="41"/>
      <c r="I1082" s="41"/>
      <c r="J1082" s="138"/>
      <c r="K1082" s="291">
        <f t="shared" si="118"/>
        <v>0</v>
      </c>
      <c r="L1082" s="327">
        <v>0</v>
      </c>
      <c r="M1082" s="292">
        <f t="shared" si="117"/>
        <v>0</v>
      </c>
      <c r="N1082" s="370"/>
      <c r="O1082" s="150"/>
      <c r="P1082" s="240"/>
      <c r="Q1082" s="568"/>
      <c r="R1082" s="556">
        <f t="shared" si="119"/>
        <v>0</v>
      </c>
      <c r="S1082" s="556">
        <f t="shared" si="120"/>
        <v>0</v>
      </c>
      <c r="T1082" s="556">
        <f t="shared" si="121"/>
        <v>0</v>
      </c>
      <c r="U1082" s="556">
        <f t="shared" si="122"/>
        <v>0</v>
      </c>
      <c r="V1082" s="395"/>
      <c r="W1082" s="395"/>
      <c r="X1082" s="395"/>
      <c r="Y1082" s="395"/>
      <c r="AA1082" s="102"/>
      <c r="BA1082" s="553"/>
    </row>
    <row r="1083" spans="2:53" ht="18" customHeight="1" x14ac:dyDescent="0.35">
      <c r="B1083" s="80"/>
      <c r="C1083" s="119"/>
      <c r="D1083" s="119"/>
      <c r="E1083" s="202"/>
      <c r="F1083" s="119"/>
      <c r="G1083" s="120"/>
      <c r="H1083" s="41"/>
      <c r="I1083" s="41"/>
      <c r="J1083" s="138"/>
      <c r="K1083" s="291">
        <f t="shared" si="118"/>
        <v>0</v>
      </c>
      <c r="L1083" s="327">
        <v>0</v>
      </c>
      <c r="M1083" s="292">
        <f t="shared" si="117"/>
        <v>0</v>
      </c>
      <c r="N1083" s="370"/>
      <c r="O1083" s="150"/>
      <c r="P1083" s="240"/>
      <c r="Q1083" s="568"/>
      <c r="R1083" s="556">
        <f t="shared" si="119"/>
        <v>0</v>
      </c>
      <c r="S1083" s="556">
        <f t="shared" si="120"/>
        <v>0</v>
      </c>
      <c r="T1083" s="556">
        <f t="shared" si="121"/>
        <v>0</v>
      </c>
      <c r="U1083" s="556">
        <f t="shared" si="122"/>
        <v>0</v>
      </c>
      <c r="V1083" s="395"/>
      <c r="W1083" s="395"/>
      <c r="X1083" s="395"/>
      <c r="Y1083" s="395"/>
      <c r="AA1083" s="102"/>
      <c r="BA1083" s="553"/>
    </row>
    <row r="1084" spans="2:53" ht="18" customHeight="1" x14ac:dyDescent="0.35">
      <c r="B1084" s="80"/>
      <c r="C1084" s="119"/>
      <c r="D1084" s="119"/>
      <c r="E1084" s="202"/>
      <c r="F1084" s="119"/>
      <c r="G1084" s="120"/>
      <c r="H1084" s="41"/>
      <c r="I1084" s="41"/>
      <c r="J1084" s="138"/>
      <c r="K1084" s="291">
        <f t="shared" si="118"/>
        <v>0</v>
      </c>
      <c r="L1084" s="327">
        <v>0</v>
      </c>
      <c r="M1084" s="292">
        <f t="shared" si="117"/>
        <v>0</v>
      </c>
      <c r="N1084" s="370"/>
      <c r="O1084" s="150"/>
      <c r="P1084" s="240"/>
      <c r="Q1084" s="568"/>
      <c r="R1084" s="556">
        <f t="shared" si="119"/>
        <v>0</v>
      </c>
      <c r="S1084" s="556">
        <f t="shared" si="120"/>
        <v>0</v>
      </c>
      <c r="T1084" s="556">
        <f t="shared" si="121"/>
        <v>0</v>
      </c>
      <c r="U1084" s="556">
        <f t="shared" si="122"/>
        <v>0</v>
      </c>
      <c r="V1084" s="395"/>
      <c r="W1084" s="395"/>
      <c r="X1084" s="395"/>
      <c r="Y1084" s="395"/>
      <c r="AA1084" s="102"/>
      <c r="BA1084" s="553"/>
    </row>
    <row r="1085" spans="2:53" ht="18" customHeight="1" x14ac:dyDescent="0.35">
      <c r="B1085" s="80"/>
      <c r="C1085" s="119"/>
      <c r="D1085" s="119"/>
      <c r="E1085" s="202"/>
      <c r="F1085" s="119"/>
      <c r="G1085" s="120"/>
      <c r="H1085" s="41"/>
      <c r="I1085" s="41"/>
      <c r="J1085" s="138"/>
      <c r="K1085" s="291">
        <f t="shared" si="118"/>
        <v>0</v>
      </c>
      <c r="L1085" s="327">
        <v>0</v>
      </c>
      <c r="M1085" s="292">
        <f t="shared" si="117"/>
        <v>0</v>
      </c>
      <c r="N1085" s="370"/>
      <c r="O1085" s="150"/>
      <c r="P1085" s="240"/>
      <c r="Q1085" s="568"/>
      <c r="R1085" s="556">
        <f t="shared" si="119"/>
        <v>0</v>
      </c>
      <c r="S1085" s="556">
        <f t="shared" si="120"/>
        <v>0</v>
      </c>
      <c r="T1085" s="556">
        <f t="shared" si="121"/>
        <v>0</v>
      </c>
      <c r="U1085" s="556">
        <f t="shared" si="122"/>
        <v>0</v>
      </c>
      <c r="V1085" s="395"/>
      <c r="W1085" s="395"/>
      <c r="X1085" s="395"/>
      <c r="Y1085" s="395"/>
      <c r="AA1085" s="102"/>
      <c r="BA1085" s="553"/>
    </row>
    <row r="1086" spans="2:53" ht="18" customHeight="1" x14ac:dyDescent="0.35">
      <c r="B1086" s="80"/>
      <c r="C1086" s="119"/>
      <c r="D1086" s="119"/>
      <c r="E1086" s="202"/>
      <c r="F1086" s="119"/>
      <c r="G1086" s="120"/>
      <c r="H1086" s="41"/>
      <c r="I1086" s="41"/>
      <c r="J1086" s="138"/>
      <c r="K1086" s="291">
        <f t="shared" si="118"/>
        <v>0</v>
      </c>
      <c r="L1086" s="327">
        <v>0</v>
      </c>
      <c r="M1086" s="292">
        <f t="shared" si="117"/>
        <v>0</v>
      </c>
      <c r="N1086" s="370"/>
      <c r="O1086" s="150"/>
      <c r="P1086" s="240"/>
      <c r="Q1086" s="568"/>
      <c r="R1086" s="556">
        <f t="shared" si="119"/>
        <v>0</v>
      </c>
      <c r="S1086" s="556">
        <f t="shared" si="120"/>
        <v>0</v>
      </c>
      <c r="T1086" s="556">
        <f t="shared" si="121"/>
        <v>0</v>
      </c>
      <c r="U1086" s="556">
        <f t="shared" si="122"/>
        <v>0</v>
      </c>
      <c r="V1086" s="395"/>
      <c r="W1086" s="395"/>
      <c r="X1086" s="395"/>
      <c r="Y1086" s="395"/>
      <c r="AA1086" s="102"/>
      <c r="BA1086" s="553"/>
    </row>
    <row r="1087" spans="2:53" ht="18" customHeight="1" x14ac:dyDescent="0.35">
      <c r="B1087" s="80"/>
      <c r="C1087" s="119"/>
      <c r="D1087" s="119"/>
      <c r="E1087" s="202"/>
      <c r="F1087" s="119"/>
      <c r="G1087" s="120"/>
      <c r="H1087" s="41"/>
      <c r="I1087" s="41"/>
      <c r="J1087" s="138"/>
      <c r="K1087" s="291">
        <f t="shared" si="118"/>
        <v>0</v>
      </c>
      <c r="L1087" s="327">
        <v>0</v>
      </c>
      <c r="M1087" s="292">
        <f t="shared" si="117"/>
        <v>0</v>
      </c>
      <c r="N1087" s="370"/>
      <c r="O1087" s="150"/>
      <c r="P1087" s="240"/>
      <c r="Q1087" s="568"/>
      <c r="R1087" s="556">
        <f t="shared" si="119"/>
        <v>0</v>
      </c>
      <c r="S1087" s="556">
        <f t="shared" si="120"/>
        <v>0</v>
      </c>
      <c r="T1087" s="556">
        <f t="shared" si="121"/>
        <v>0</v>
      </c>
      <c r="U1087" s="556">
        <f t="shared" si="122"/>
        <v>0</v>
      </c>
      <c r="V1087" s="395"/>
      <c r="W1087" s="395"/>
      <c r="X1087" s="395"/>
      <c r="Y1087" s="395"/>
      <c r="AA1087" s="102"/>
      <c r="BA1087" s="553"/>
    </row>
    <row r="1088" spans="2:53" ht="18" customHeight="1" x14ac:dyDescent="0.35">
      <c r="B1088" s="80"/>
      <c r="C1088" s="119"/>
      <c r="D1088" s="119"/>
      <c r="E1088" s="202"/>
      <c r="F1088" s="119"/>
      <c r="G1088" s="120"/>
      <c r="H1088" s="41"/>
      <c r="I1088" s="41"/>
      <c r="J1088" s="138"/>
      <c r="K1088" s="291">
        <f t="shared" si="118"/>
        <v>0</v>
      </c>
      <c r="L1088" s="327">
        <v>0</v>
      </c>
      <c r="M1088" s="292">
        <f t="shared" si="117"/>
        <v>0</v>
      </c>
      <c r="N1088" s="370"/>
      <c r="O1088" s="150"/>
      <c r="P1088" s="240"/>
      <c r="Q1088" s="568"/>
      <c r="R1088" s="556">
        <f t="shared" si="119"/>
        <v>0</v>
      </c>
      <c r="S1088" s="556">
        <f t="shared" si="120"/>
        <v>0</v>
      </c>
      <c r="T1088" s="556">
        <f t="shared" si="121"/>
        <v>0</v>
      </c>
      <c r="U1088" s="556">
        <f t="shared" si="122"/>
        <v>0</v>
      </c>
      <c r="V1088" s="395"/>
      <c r="W1088" s="395"/>
      <c r="X1088" s="395"/>
      <c r="Y1088" s="395"/>
      <c r="AA1088" s="102"/>
      <c r="BA1088" s="553"/>
    </row>
    <row r="1089" spans="2:53" ht="18" customHeight="1" x14ac:dyDescent="0.35">
      <c r="B1089" s="80"/>
      <c r="C1089" s="119"/>
      <c r="D1089" s="119"/>
      <c r="E1089" s="202"/>
      <c r="F1089" s="119"/>
      <c r="G1089" s="120"/>
      <c r="H1089" s="41"/>
      <c r="I1089" s="41"/>
      <c r="J1089" s="138"/>
      <c r="K1089" s="291">
        <f t="shared" si="118"/>
        <v>0</v>
      </c>
      <c r="L1089" s="327">
        <v>0</v>
      </c>
      <c r="M1089" s="292">
        <f t="shared" si="117"/>
        <v>0</v>
      </c>
      <c r="N1089" s="370"/>
      <c r="O1089" s="150"/>
      <c r="P1089" s="240"/>
      <c r="Q1089" s="568"/>
      <c r="R1089" s="556">
        <f t="shared" si="119"/>
        <v>0</v>
      </c>
      <c r="S1089" s="556">
        <f t="shared" si="120"/>
        <v>0</v>
      </c>
      <c r="T1089" s="556">
        <f t="shared" si="121"/>
        <v>0</v>
      </c>
      <c r="U1089" s="556">
        <f t="shared" si="122"/>
        <v>0</v>
      </c>
      <c r="V1089" s="395"/>
      <c r="W1089" s="395"/>
      <c r="X1089" s="395"/>
      <c r="Y1089" s="395"/>
      <c r="AA1089" s="102"/>
      <c r="BA1089" s="553"/>
    </row>
    <row r="1090" spans="2:53" ht="18" customHeight="1" x14ac:dyDescent="0.35">
      <c r="B1090" s="80"/>
      <c r="C1090" s="119"/>
      <c r="D1090" s="119"/>
      <c r="E1090" s="202"/>
      <c r="F1090" s="119"/>
      <c r="G1090" s="120"/>
      <c r="H1090" s="41"/>
      <c r="I1090" s="41"/>
      <c r="J1090" s="138"/>
      <c r="K1090" s="291">
        <f t="shared" si="118"/>
        <v>0</v>
      </c>
      <c r="L1090" s="327">
        <v>0</v>
      </c>
      <c r="M1090" s="292">
        <f t="shared" si="117"/>
        <v>0</v>
      </c>
      <c r="N1090" s="370"/>
      <c r="O1090" s="150"/>
      <c r="P1090" s="240"/>
      <c r="Q1090" s="568"/>
      <c r="R1090" s="556">
        <f t="shared" si="119"/>
        <v>0</v>
      </c>
      <c r="S1090" s="556">
        <f t="shared" si="120"/>
        <v>0</v>
      </c>
      <c r="T1090" s="556">
        <f t="shared" si="121"/>
        <v>0</v>
      </c>
      <c r="U1090" s="556">
        <f t="shared" si="122"/>
        <v>0</v>
      </c>
      <c r="V1090" s="395"/>
      <c r="W1090" s="395"/>
      <c r="X1090" s="395"/>
      <c r="Y1090" s="395"/>
      <c r="AA1090" s="102"/>
      <c r="BA1090" s="553"/>
    </row>
    <row r="1091" spans="2:53" ht="18" customHeight="1" x14ac:dyDescent="0.35">
      <c r="B1091" s="80"/>
      <c r="C1091" s="119"/>
      <c r="D1091" s="119"/>
      <c r="E1091" s="202"/>
      <c r="F1091" s="119"/>
      <c r="G1091" s="120"/>
      <c r="H1091" s="41"/>
      <c r="I1091" s="41"/>
      <c r="J1091" s="138"/>
      <c r="K1091" s="291">
        <f t="shared" si="118"/>
        <v>0</v>
      </c>
      <c r="L1091" s="327">
        <v>0</v>
      </c>
      <c r="M1091" s="292">
        <f t="shared" si="117"/>
        <v>0</v>
      </c>
      <c r="N1091" s="370"/>
      <c r="O1091" s="150"/>
      <c r="P1091" s="240"/>
      <c r="Q1091" s="568"/>
      <c r="R1091" s="556">
        <f t="shared" si="119"/>
        <v>0</v>
      </c>
      <c r="S1091" s="556">
        <f t="shared" si="120"/>
        <v>0</v>
      </c>
      <c r="T1091" s="556">
        <f t="shared" si="121"/>
        <v>0</v>
      </c>
      <c r="U1091" s="556">
        <f t="shared" si="122"/>
        <v>0</v>
      </c>
      <c r="V1091" s="395"/>
      <c r="W1091" s="395"/>
      <c r="X1091" s="395"/>
      <c r="Y1091" s="395"/>
      <c r="AA1091" s="102"/>
      <c r="BA1091" s="553"/>
    </row>
    <row r="1092" spans="2:53" ht="18" customHeight="1" x14ac:dyDescent="0.35">
      <c r="B1092" s="80"/>
      <c r="C1092" s="119"/>
      <c r="D1092" s="119"/>
      <c r="E1092" s="202"/>
      <c r="F1092" s="119"/>
      <c r="G1092" s="120"/>
      <c r="H1092" s="41"/>
      <c r="I1092" s="41"/>
      <c r="J1092" s="138"/>
      <c r="K1092" s="291">
        <f t="shared" si="118"/>
        <v>0</v>
      </c>
      <c r="L1092" s="327">
        <v>0</v>
      </c>
      <c r="M1092" s="292">
        <f t="shared" si="117"/>
        <v>0</v>
      </c>
      <c r="N1092" s="370"/>
      <c r="O1092" s="150"/>
      <c r="P1092" s="240"/>
      <c r="Q1092" s="568"/>
      <c r="R1092" s="556">
        <f t="shared" si="119"/>
        <v>0</v>
      </c>
      <c r="S1092" s="556">
        <f t="shared" si="120"/>
        <v>0</v>
      </c>
      <c r="T1092" s="556">
        <f t="shared" si="121"/>
        <v>0</v>
      </c>
      <c r="U1092" s="556">
        <f t="shared" si="122"/>
        <v>0</v>
      </c>
      <c r="V1092" s="395"/>
      <c r="W1092" s="395"/>
      <c r="X1092" s="395"/>
      <c r="Y1092" s="395"/>
      <c r="AA1092" s="102"/>
      <c r="BA1092" s="553"/>
    </row>
    <row r="1093" spans="2:53" ht="18" customHeight="1" x14ac:dyDescent="0.35">
      <c r="B1093" s="80"/>
      <c r="C1093" s="119"/>
      <c r="D1093" s="119"/>
      <c r="E1093" s="202"/>
      <c r="F1093" s="119"/>
      <c r="G1093" s="120"/>
      <c r="H1093" s="41"/>
      <c r="I1093" s="41"/>
      <c r="J1093" s="138"/>
      <c r="K1093" s="291">
        <f t="shared" si="118"/>
        <v>0</v>
      </c>
      <c r="L1093" s="327">
        <v>0</v>
      </c>
      <c r="M1093" s="292">
        <f t="shared" si="117"/>
        <v>0</v>
      </c>
      <c r="N1093" s="370"/>
      <c r="O1093" s="150"/>
      <c r="P1093" s="240"/>
      <c r="Q1093" s="568"/>
      <c r="R1093" s="556">
        <f t="shared" si="119"/>
        <v>0</v>
      </c>
      <c r="S1093" s="556">
        <f t="shared" si="120"/>
        <v>0</v>
      </c>
      <c r="T1093" s="556">
        <f t="shared" si="121"/>
        <v>0</v>
      </c>
      <c r="U1093" s="556">
        <f t="shared" si="122"/>
        <v>0</v>
      </c>
      <c r="V1093" s="395"/>
      <c r="W1093" s="395"/>
      <c r="X1093" s="395"/>
      <c r="Y1093" s="395"/>
      <c r="AA1093" s="102"/>
      <c r="BA1093" s="553"/>
    </row>
    <row r="1094" spans="2:53" ht="18" customHeight="1" x14ac:dyDescent="0.35">
      <c r="B1094" s="80"/>
      <c r="C1094" s="119"/>
      <c r="D1094" s="119"/>
      <c r="E1094" s="202"/>
      <c r="F1094" s="119"/>
      <c r="G1094" s="120"/>
      <c r="H1094" s="41"/>
      <c r="I1094" s="41"/>
      <c r="J1094" s="138"/>
      <c r="K1094" s="291">
        <f t="shared" si="118"/>
        <v>0</v>
      </c>
      <c r="L1094" s="327">
        <v>0</v>
      </c>
      <c r="M1094" s="292">
        <f t="shared" si="117"/>
        <v>0</v>
      </c>
      <c r="N1094" s="370"/>
      <c r="O1094" s="150"/>
      <c r="P1094" s="240"/>
      <c r="Q1094" s="568"/>
      <c r="R1094" s="556">
        <f t="shared" si="119"/>
        <v>0</v>
      </c>
      <c r="S1094" s="556">
        <f t="shared" si="120"/>
        <v>0</v>
      </c>
      <c r="T1094" s="556">
        <f t="shared" si="121"/>
        <v>0</v>
      </c>
      <c r="U1094" s="556">
        <f t="shared" si="122"/>
        <v>0</v>
      </c>
      <c r="V1094" s="395"/>
      <c r="W1094" s="395"/>
      <c r="X1094" s="395"/>
      <c r="Y1094" s="395"/>
      <c r="AA1094" s="102"/>
      <c r="BA1094" s="553"/>
    </row>
    <row r="1095" spans="2:53" ht="18" customHeight="1" x14ac:dyDescent="0.35">
      <c r="B1095" s="80"/>
      <c r="C1095" s="119"/>
      <c r="D1095" s="119"/>
      <c r="E1095" s="202"/>
      <c r="F1095" s="119"/>
      <c r="G1095" s="120"/>
      <c r="H1095" s="41"/>
      <c r="I1095" s="41"/>
      <c r="J1095" s="138"/>
      <c r="K1095" s="291">
        <f t="shared" si="118"/>
        <v>0</v>
      </c>
      <c r="L1095" s="327">
        <v>0</v>
      </c>
      <c r="M1095" s="292">
        <f t="shared" si="117"/>
        <v>0</v>
      </c>
      <c r="N1095" s="370"/>
      <c r="O1095" s="150"/>
      <c r="P1095" s="240"/>
      <c r="Q1095" s="568"/>
      <c r="R1095" s="556">
        <f t="shared" si="119"/>
        <v>0</v>
      </c>
      <c r="S1095" s="556">
        <f t="shared" si="120"/>
        <v>0</v>
      </c>
      <c r="T1095" s="556">
        <f t="shared" si="121"/>
        <v>0</v>
      </c>
      <c r="U1095" s="556">
        <f t="shared" si="122"/>
        <v>0</v>
      </c>
      <c r="V1095" s="395"/>
      <c r="W1095" s="395"/>
      <c r="X1095" s="395"/>
      <c r="Y1095" s="395"/>
      <c r="AA1095" s="102"/>
      <c r="BA1095" s="553"/>
    </row>
    <row r="1096" spans="2:53" ht="18" customHeight="1" x14ac:dyDescent="0.35">
      <c r="B1096" s="80"/>
      <c r="C1096" s="119"/>
      <c r="D1096" s="119"/>
      <c r="E1096" s="202"/>
      <c r="F1096" s="119"/>
      <c r="G1096" s="120"/>
      <c r="H1096" s="41"/>
      <c r="I1096" s="41"/>
      <c r="J1096" s="138"/>
      <c r="K1096" s="291">
        <f t="shared" si="118"/>
        <v>0</v>
      </c>
      <c r="L1096" s="327">
        <v>0</v>
      </c>
      <c r="M1096" s="292">
        <f t="shared" si="117"/>
        <v>0</v>
      </c>
      <c r="N1096" s="370"/>
      <c r="O1096" s="150"/>
      <c r="P1096" s="240"/>
      <c r="Q1096" s="568"/>
      <c r="R1096" s="556">
        <f t="shared" si="119"/>
        <v>0</v>
      </c>
      <c r="S1096" s="556">
        <f t="shared" si="120"/>
        <v>0</v>
      </c>
      <c r="T1096" s="556">
        <f t="shared" si="121"/>
        <v>0</v>
      </c>
      <c r="U1096" s="556">
        <f t="shared" si="122"/>
        <v>0</v>
      </c>
      <c r="V1096" s="395"/>
      <c r="W1096" s="395"/>
      <c r="X1096" s="395"/>
      <c r="Y1096" s="395"/>
      <c r="AA1096" s="102"/>
      <c r="BA1096" s="553"/>
    </row>
    <row r="1097" spans="2:53" ht="18" customHeight="1" x14ac:dyDescent="0.35">
      <c r="B1097" s="80"/>
      <c r="C1097" s="119"/>
      <c r="D1097" s="119"/>
      <c r="E1097" s="202"/>
      <c r="F1097" s="119"/>
      <c r="G1097" s="120"/>
      <c r="H1097" s="41"/>
      <c r="I1097" s="41"/>
      <c r="J1097" s="138"/>
      <c r="K1097" s="291">
        <f t="shared" si="118"/>
        <v>0</v>
      </c>
      <c r="L1097" s="327">
        <v>0</v>
      </c>
      <c r="M1097" s="292">
        <f t="shared" si="117"/>
        <v>0</v>
      </c>
      <c r="N1097" s="370"/>
      <c r="O1097" s="150"/>
      <c r="P1097" s="240"/>
      <c r="Q1097" s="568"/>
      <c r="R1097" s="556">
        <f t="shared" si="119"/>
        <v>0</v>
      </c>
      <c r="S1097" s="556">
        <f t="shared" si="120"/>
        <v>0</v>
      </c>
      <c r="T1097" s="556">
        <f t="shared" si="121"/>
        <v>0</v>
      </c>
      <c r="U1097" s="556">
        <f t="shared" si="122"/>
        <v>0</v>
      </c>
      <c r="V1097" s="395"/>
      <c r="W1097" s="395"/>
      <c r="X1097" s="395"/>
      <c r="Y1097" s="395"/>
      <c r="AA1097" s="102"/>
      <c r="BA1097" s="553"/>
    </row>
    <row r="1098" spans="2:53" ht="18" customHeight="1" x14ac:dyDescent="0.35">
      <c r="B1098" s="80"/>
      <c r="C1098" s="119"/>
      <c r="D1098" s="119"/>
      <c r="E1098" s="202"/>
      <c r="F1098" s="119"/>
      <c r="G1098" s="120"/>
      <c r="H1098" s="41"/>
      <c r="I1098" s="41"/>
      <c r="J1098" s="138"/>
      <c r="K1098" s="291">
        <f t="shared" si="118"/>
        <v>0</v>
      </c>
      <c r="L1098" s="327">
        <v>0</v>
      </c>
      <c r="M1098" s="292">
        <f t="shared" si="117"/>
        <v>0</v>
      </c>
      <c r="N1098" s="370"/>
      <c r="O1098" s="150"/>
      <c r="P1098" s="240"/>
      <c r="Q1098" s="568"/>
      <c r="R1098" s="556">
        <f t="shared" si="119"/>
        <v>0</v>
      </c>
      <c r="S1098" s="556">
        <f t="shared" si="120"/>
        <v>0</v>
      </c>
      <c r="T1098" s="556">
        <f t="shared" si="121"/>
        <v>0</v>
      </c>
      <c r="U1098" s="556">
        <f t="shared" si="122"/>
        <v>0</v>
      </c>
      <c r="V1098" s="395"/>
      <c r="W1098" s="395"/>
      <c r="X1098" s="395"/>
      <c r="Y1098" s="395"/>
      <c r="AA1098" s="102"/>
      <c r="BA1098" s="553"/>
    </row>
    <row r="1099" spans="2:53" ht="18" customHeight="1" x14ac:dyDescent="0.35">
      <c r="B1099" s="80"/>
      <c r="C1099" s="119"/>
      <c r="D1099" s="119"/>
      <c r="E1099" s="202"/>
      <c r="F1099" s="119"/>
      <c r="G1099" s="120"/>
      <c r="H1099" s="41"/>
      <c r="I1099" s="41"/>
      <c r="J1099" s="138"/>
      <c r="K1099" s="291">
        <f t="shared" si="118"/>
        <v>0</v>
      </c>
      <c r="L1099" s="327">
        <v>0</v>
      </c>
      <c r="M1099" s="292">
        <f t="shared" si="117"/>
        <v>0</v>
      </c>
      <c r="N1099" s="370"/>
      <c r="O1099" s="150"/>
      <c r="P1099" s="240"/>
      <c r="Q1099" s="568"/>
      <c r="R1099" s="556">
        <f t="shared" si="119"/>
        <v>0</v>
      </c>
      <c r="S1099" s="556">
        <f t="shared" si="120"/>
        <v>0</v>
      </c>
      <c r="T1099" s="556">
        <f t="shared" si="121"/>
        <v>0</v>
      </c>
      <c r="U1099" s="556">
        <f t="shared" si="122"/>
        <v>0</v>
      </c>
      <c r="V1099" s="395"/>
      <c r="W1099" s="395"/>
      <c r="X1099" s="395"/>
      <c r="Y1099" s="395"/>
      <c r="AA1099" s="102"/>
      <c r="BA1099" s="553"/>
    </row>
    <row r="1100" spans="2:53" ht="18" customHeight="1" x14ac:dyDescent="0.35">
      <c r="B1100" s="80"/>
      <c r="C1100" s="119"/>
      <c r="D1100" s="119"/>
      <c r="E1100" s="202"/>
      <c r="F1100" s="119"/>
      <c r="G1100" s="120"/>
      <c r="H1100" s="41"/>
      <c r="I1100" s="41"/>
      <c r="J1100" s="138"/>
      <c r="K1100" s="291">
        <f t="shared" si="118"/>
        <v>0</v>
      </c>
      <c r="L1100" s="327">
        <v>0</v>
      </c>
      <c r="M1100" s="292">
        <f t="shared" si="117"/>
        <v>0</v>
      </c>
      <c r="N1100" s="370"/>
      <c r="O1100" s="150"/>
      <c r="P1100" s="240"/>
      <c r="Q1100" s="568"/>
      <c r="R1100" s="556">
        <f t="shared" si="119"/>
        <v>0</v>
      </c>
      <c r="S1100" s="556">
        <f t="shared" si="120"/>
        <v>0</v>
      </c>
      <c r="T1100" s="556">
        <f t="shared" si="121"/>
        <v>0</v>
      </c>
      <c r="U1100" s="556">
        <f t="shared" si="122"/>
        <v>0</v>
      </c>
      <c r="V1100" s="395"/>
      <c r="W1100" s="395"/>
      <c r="X1100" s="395"/>
      <c r="Y1100" s="395"/>
      <c r="AA1100" s="102"/>
      <c r="BA1100" s="553"/>
    </row>
    <row r="1101" spans="2:53" ht="18" customHeight="1" x14ac:dyDescent="0.35">
      <c r="B1101" s="80"/>
      <c r="C1101" s="119"/>
      <c r="D1101" s="119"/>
      <c r="E1101" s="202"/>
      <c r="F1101" s="119"/>
      <c r="G1101" s="120"/>
      <c r="H1101" s="41"/>
      <c r="I1101" s="41"/>
      <c r="J1101" s="138"/>
      <c r="K1101" s="291">
        <f t="shared" si="118"/>
        <v>0</v>
      </c>
      <c r="L1101" s="327">
        <v>0</v>
      </c>
      <c r="M1101" s="292">
        <f t="shared" si="117"/>
        <v>0</v>
      </c>
      <c r="N1101" s="370"/>
      <c r="O1101" s="150"/>
      <c r="P1101" s="240"/>
      <c r="Q1101" s="568"/>
      <c r="R1101" s="556">
        <f t="shared" si="119"/>
        <v>0</v>
      </c>
      <c r="S1101" s="556">
        <f t="shared" si="120"/>
        <v>0</v>
      </c>
      <c r="T1101" s="556">
        <f t="shared" si="121"/>
        <v>0</v>
      </c>
      <c r="U1101" s="556">
        <f t="shared" si="122"/>
        <v>0</v>
      </c>
      <c r="V1101" s="395"/>
      <c r="W1101" s="395"/>
      <c r="X1101" s="395"/>
      <c r="Y1101" s="395"/>
      <c r="AA1101" s="102"/>
      <c r="BA1101" s="553"/>
    </row>
    <row r="1102" spans="2:53" ht="18" customHeight="1" x14ac:dyDescent="0.35">
      <c r="B1102" s="80"/>
      <c r="C1102" s="119"/>
      <c r="D1102" s="119"/>
      <c r="E1102" s="202"/>
      <c r="F1102" s="119"/>
      <c r="G1102" s="120"/>
      <c r="H1102" s="41"/>
      <c r="I1102" s="41"/>
      <c r="J1102" s="138"/>
      <c r="K1102" s="291">
        <f t="shared" si="118"/>
        <v>0</v>
      </c>
      <c r="L1102" s="327">
        <v>0</v>
      </c>
      <c r="M1102" s="292">
        <f t="shared" si="117"/>
        <v>0</v>
      </c>
      <c r="N1102" s="370"/>
      <c r="O1102" s="150"/>
      <c r="P1102" s="240"/>
      <c r="Q1102" s="568"/>
      <c r="R1102" s="556">
        <f t="shared" si="119"/>
        <v>0</v>
      </c>
      <c r="S1102" s="556">
        <f t="shared" si="120"/>
        <v>0</v>
      </c>
      <c r="T1102" s="556">
        <f t="shared" si="121"/>
        <v>0</v>
      </c>
      <c r="U1102" s="556">
        <f t="shared" si="122"/>
        <v>0</v>
      </c>
      <c r="V1102" s="395"/>
      <c r="W1102" s="395"/>
      <c r="X1102" s="395"/>
      <c r="Y1102" s="395"/>
      <c r="AA1102" s="102"/>
      <c r="BA1102" s="553"/>
    </row>
    <row r="1103" spans="2:53" ht="18" customHeight="1" x14ac:dyDescent="0.35">
      <c r="B1103" s="80"/>
      <c r="C1103" s="119"/>
      <c r="D1103" s="119"/>
      <c r="E1103" s="202"/>
      <c r="F1103" s="119"/>
      <c r="G1103" s="120"/>
      <c r="H1103" s="41"/>
      <c r="I1103" s="41"/>
      <c r="J1103" s="138"/>
      <c r="K1103" s="291">
        <f t="shared" si="118"/>
        <v>0</v>
      </c>
      <c r="L1103" s="327">
        <v>0</v>
      </c>
      <c r="M1103" s="292">
        <f t="shared" si="117"/>
        <v>0</v>
      </c>
      <c r="N1103" s="370"/>
      <c r="O1103" s="150"/>
      <c r="P1103" s="240"/>
      <c r="Q1103" s="568"/>
      <c r="R1103" s="556">
        <f t="shared" si="119"/>
        <v>0</v>
      </c>
      <c r="S1103" s="556">
        <f t="shared" si="120"/>
        <v>0</v>
      </c>
      <c r="T1103" s="556">
        <f t="shared" si="121"/>
        <v>0</v>
      </c>
      <c r="U1103" s="556">
        <f t="shared" si="122"/>
        <v>0</v>
      </c>
      <c r="V1103" s="395"/>
      <c r="W1103" s="395"/>
      <c r="X1103" s="395"/>
      <c r="Y1103" s="395"/>
      <c r="AA1103" s="102"/>
      <c r="BA1103" s="553"/>
    </row>
    <row r="1104" spans="2:53" ht="18" customHeight="1" x14ac:dyDescent="0.35">
      <c r="B1104" s="80"/>
      <c r="C1104" s="119"/>
      <c r="D1104" s="119"/>
      <c r="E1104" s="202"/>
      <c r="F1104" s="119"/>
      <c r="G1104" s="120"/>
      <c r="H1104" s="41"/>
      <c r="I1104" s="41"/>
      <c r="J1104" s="138"/>
      <c r="K1104" s="291">
        <f t="shared" si="118"/>
        <v>0</v>
      </c>
      <c r="L1104" s="327">
        <v>0</v>
      </c>
      <c r="M1104" s="292">
        <f t="shared" si="117"/>
        <v>0</v>
      </c>
      <c r="N1104" s="370"/>
      <c r="O1104" s="150"/>
      <c r="P1104" s="240"/>
      <c r="Q1104" s="568"/>
      <c r="R1104" s="556">
        <f t="shared" si="119"/>
        <v>0</v>
      </c>
      <c r="S1104" s="556">
        <f t="shared" si="120"/>
        <v>0</v>
      </c>
      <c r="T1104" s="556">
        <f t="shared" si="121"/>
        <v>0</v>
      </c>
      <c r="U1104" s="556">
        <f t="shared" si="122"/>
        <v>0</v>
      </c>
      <c r="V1104" s="395"/>
      <c r="W1104" s="395"/>
      <c r="X1104" s="395"/>
      <c r="Y1104" s="395"/>
      <c r="AA1104" s="102"/>
      <c r="BA1104" s="553"/>
    </row>
    <row r="1105" spans="2:53" ht="18" customHeight="1" x14ac:dyDescent="0.35">
      <c r="B1105" s="80"/>
      <c r="C1105" s="119"/>
      <c r="D1105" s="119"/>
      <c r="E1105" s="202"/>
      <c r="F1105" s="119"/>
      <c r="G1105" s="120"/>
      <c r="H1105" s="41"/>
      <c r="I1105" s="41"/>
      <c r="J1105" s="138"/>
      <c r="K1105" s="291">
        <f t="shared" si="118"/>
        <v>0</v>
      </c>
      <c r="L1105" s="327">
        <v>0</v>
      </c>
      <c r="M1105" s="292">
        <f t="shared" si="117"/>
        <v>0</v>
      </c>
      <c r="N1105" s="370"/>
      <c r="O1105" s="150"/>
      <c r="P1105" s="240"/>
      <c r="Q1105" s="568"/>
      <c r="R1105" s="556">
        <f t="shared" si="119"/>
        <v>0</v>
      </c>
      <c r="S1105" s="556">
        <f t="shared" si="120"/>
        <v>0</v>
      </c>
      <c r="T1105" s="556">
        <f t="shared" si="121"/>
        <v>0</v>
      </c>
      <c r="U1105" s="556">
        <f t="shared" si="122"/>
        <v>0</v>
      </c>
      <c r="V1105" s="395"/>
      <c r="W1105" s="395"/>
      <c r="X1105" s="395"/>
      <c r="Y1105" s="395"/>
      <c r="AA1105" s="102"/>
      <c r="BA1105" s="553"/>
    </row>
    <row r="1106" spans="2:53" ht="18" customHeight="1" x14ac:dyDescent="0.35">
      <c r="B1106" s="80"/>
      <c r="C1106" s="119"/>
      <c r="D1106" s="119"/>
      <c r="E1106" s="202"/>
      <c r="F1106" s="119"/>
      <c r="G1106" s="120"/>
      <c r="H1106" s="41"/>
      <c r="I1106" s="41"/>
      <c r="J1106" s="138"/>
      <c r="K1106" s="291">
        <f t="shared" si="118"/>
        <v>0</v>
      </c>
      <c r="L1106" s="327">
        <v>0</v>
      </c>
      <c r="M1106" s="292">
        <f t="shared" si="117"/>
        <v>0</v>
      </c>
      <c r="N1106" s="370"/>
      <c r="O1106" s="150"/>
      <c r="P1106" s="240"/>
      <c r="Q1106" s="568"/>
      <c r="R1106" s="556">
        <f t="shared" si="119"/>
        <v>0</v>
      </c>
      <c r="S1106" s="556">
        <f t="shared" si="120"/>
        <v>0</v>
      </c>
      <c r="T1106" s="556">
        <f t="shared" si="121"/>
        <v>0</v>
      </c>
      <c r="U1106" s="556">
        <f t="shared" si="122"/>
        <v>0</v>
      </c>
      <c r="V1106" s="395"/>
      <c r="W1106" s="395"/>
      <c r="X1106" s="395"/>
      <c r="Y1106" s="395"/>
      <c r="AA1106" s="102"/>
      <c r="BA1106" s="553"/>
    </row>
    <row r="1107" spans="2:53" ht="18" customHeight="1" x14ac:dyDescent="0.35">
      <c r="B1107" s="80"/>
      <c r="C1107" s="119"/>
      <c r="D1107" s="119"/>
      <c r="E1107" s="202"/>
      <c r="F1107" s="119"/>
      <c r="G1107" s="120"/>
      <c r="H1107" s="41"/>
      <c r="I1107" s="41"/>
      <c r="J1107" s="138"/>
      <c r="K1107" s="291">
        <f t="shared" si="118"/>
        <v>0</v>
      </c>
      <c r="L1107" s="327">
        <v>0</v>
      </c>
      <c r="M1107" s="292">
        <f t="shared" si="117"/>
        <v>0</v>
      </c>
      <c r="N1107" s="370"/>
      <c r="O1107" s="150"/>
      <c r="P1107" s="240"/>
      <c r="Q1107" s="568"/>
      <c r="R1107" s="556">
        <f t="shared" si="119"/>
        <v>0</v>
      </c>
      <c r="S1107" s="556">
        <f t="shared" si="120"/>
        <v>0</v>
      </c>
      <c r="T1107" s="556">
        <f t="shared" si="121"/>
        <v>0</v>
      </c>
      <c r="U1107" s="556">
        <f t="shared" si="122"/>
        <v>0</v>
      </c>
      <c r="V1107" s="395"/>
      <c r="W1107" s="395"/>
      <c r="X1107" s="395"/>
      <c r="Y1107" s="395"/>
      <c r="AA1107" s="102"/>
      <c r="BA1107" s="553"/>
    </row>
    <row r="1108" spans="2:53" ht="18" customHeight="1" x14ac:dyDescent="0.35">
      <c r="B1108" s="80"/>
      <c r="C1108" s="119"/>
      <c r="D1108" s="119"/>
      <c r="E1108" s="202"/>
      <c r="F1108" s="119"/>
      <c r="G1108" s="120"/>
      <c r="H1108" s="41"/>
      <c r="I1108" s="41"/>
      <c r="J1108" s="138"/>
      <c r="K1108" s="291">
        <f t="shared" si="118"/>
        <v>0</v>
      </c>
      <c r="L1108" s="327">
        <v>0</v>
      </c>
      <c r="M1108" s="292">
        <f t="shared" si="117"/>
        <v>0</v>
      </c>
      <c r="N1108" s="370"/>
      <c r="O1108" s="150"/>
      <c r="P1108" s="240"/>
      <c r="Q1108" s="568"/>
      <c r="R1108" s="556">
        <f t="shared" si="119"/>
        <v>0</v>
      </c>
      <c r="S1108" s="556">
        <f t="shared" si="120"/>
        <v>0</v>
      </c>
      <c r="T1108" s="556">
        <f t="shared" si="121"/>
        <v>0</v>
      </c>
      <c r="U1108" s="556">
        <f t="shared" si="122"/>
        <v>0</v>
      </c>
      <c r="V1108" s="395"/>
      <c r="W1108" s="395"/>
      <c r="X1108" s="395"/>
      <c r="Y1108" s="395"/>
      <c r="AA1108" s="102"/>
      <c r="BA1108" s="553"/>
    </row>
    <row r="1109" spans="2:53" ht="18" customHeight="1" x14ac:dyDescent="0.35">
      <c r="B1109" s="80"/>
      <c r="C1109" s="119"/>
      <c r="D1109" s="119"/>
      <c r="E1109" s="202"/>
      <c r="F1109" s="119"/>
      <c r="G1109" s="120"/>
      <c r="H1109" s="41"/>
      <c r="I1109" s="41"/>
      <c r="J1109" s="138"/>
      <c r="K1109" s="291">
        <f t="shared" si="118"/>
        <v>0</v>
      </c>
      <c r="L1109" s="327">
        <v>0</v>
      </c>
      <c r="M1109" s="292">
        <f t="shared" si="117"/>
        <v>0</v>
      </c>
      <c r="N1109" s="370"/>
      <c r="O1109" s="150"/>
      <c r="P1109" s="240"/>
      <c r="Q1109" s="568"/>
      <c r="R1109" s="556">
        <f t="shared" si="119"/>
        <v>0</v>
      </c>
      <c r="S1109" s="556">
        <f t="shared" si="120"/>
        <v>0</v>
      </c>
      <c r="T1109" s="556">
        <f t="shared" si="121"/>
        <v>0</v>
      </c>
      <c r="U1109" s="556">
        <f t="shared" si="122"/>
        <v>0</v>
      </c>
      <c r="V1109" s="395"/>
      <c r="W1109" s="395"/>
      <c r="X1109" s="395"/>
      <c r="Y1109" s="395"/>
      <c r="AA1109" s="102"/>
      <c r="BA1109" s="553"/>
    </row>
    <row r="1110" spans="2:53" ht="18" customHeight="1" x14ac:dyDescent="0.35">
      <c r="B1110" s="80"/>
      <c r="C1110" s="119"/>
      <c r="D1110" s="119"/>
      <c r="E1110" s="202"/>
      <c r="F1110" s="119"/>
      <c r="G1110" s="120"/>
      <c r="H1110" s="41"/>
      <c r="I1110" s="41"/>
      <c r="J1110" s="138"/>
      <c r="K1110" s="291">
        <f t="shared" si="118"/>
        <v>0</v>
      </c>
      <c r="L1110" s="327">
        <v>0</v>
      </c>
      <c r="M1110" s="292">
        <f t="shared" si="117"/>
        <v>0</v>
      </c>
      <c r="N1110" s="370"/>
      <c r="O1110" s="150"/>
      <c r="P1110" s="240"/>
      <c r="Q1110" s="568"/>
      <c r="R1110" s="556">
        <f t="shared" si="119"/>
        <v>0</v>
      </c>
      <c r="S1110" s="556">
        <f t="shared" si="120"/>
        <v>0</v>
      </c>
      <c r="T1110" s="556">
        <f t="shared" si="121"/>
        <v>0</v>
      </c>
      <c r="U1110" s="556">
        <f t="shared" si="122"/>
        <v>0</v>
      </c>
      <c r="V1110" s="395"/>
      <c r="W1110" s="395"/>
      <c r="X1110" s="395"/>
      <c r="Y1110" s="395"/>
      <c r="AA1110" s="102"/>
      <c r="BA1110" s="553"/>
    </row>
    <row r="1111" spans="2:53" ht="18" customHeight="1" x14ac:dyDescent="0.35">
      <c r="B1111" s="80"/>
      <c r="C1111" s="119"/>
      <c r="D1111" s="119"/>
      <c r="E1111" s="202"/>
      <c r="F1111" s="119"/>
      <c r="G1111" s="120"/>
      <c r="H1111" s="41"/>
      <c r="I1111" s="41"/>
      <c r="J1111" s="138"/>
      <c r="K1111" s="291">
        <f t="shared" si="118"/>
        <v>0</v>
      </c>
      <c r="L1111" s="327">
        <v>0</v>
      </c>
      <c r="M1111" s="292">
        <f t="shared" si="117"/>
        <v>0</v>
      </c>
      <c r="N1111" s="370"/>
      <c r="O1111" s="150"/>
      <c r="P1111" s="240"/>
      <c r="Q1111" s="568"/>
      <c r="R1111" s="556">
        <f t="shared" si="119"/>
        <v>0</v>
      </c>
      <c r="S1111" s="556">
        <f t="shared" si="120"/>
        <v>0</v>
      </c>
      <c r="T1111" s="556">
        <f t="shared" si="121"/>
        <v>0</v>
      </c>
      <c r="U1111" s="556">
        <f t="shared" si="122"/>
        <v>0</v>
      </c>
      <c r="V1111" s="395"/>
      <c r="W1111" s="395"/>
      <c r="X1111" s="395"/>
      <c r="Y1111" s="395"/>
      <c r="AA1111" s="102"/>
      <c r="BA1111" s="553"/>
    </row>
    <row r="1112" spans="2:53" ht="18" customHeight="1" x14ac:dyDescent="0.35">
      <c r="B1112" s="80"/>
      <c r="C1112" s="119"/>
      <c r="D1112" s="119"/>
      <c r="E1112" s="202"/>
      <c r="F1112" s="119"/>
      <c r="G1112" s="120"/>
      <c r="H1112" s="41"/>
      <c r="I1112" s="41"/>
      <c r="J1112" s="138"/>
      <c r="K1112" s="291">
        <f t="shared" si="118"/>
        <v>0</v>
      </c>
      <c r="L1112" s="327">
        <v>0</v>
      </c>
      <c r="M1112" s="292">
        <f t="shared" si="117"/>
        <v>0</v>
      </c>
      <c r="N1112" s="370"/>
      <c r="O1112" s="150"/>
      <c r="P1112" s="240"/>
      <c r="Q1112" s="568"/>
      <c r="R1112" s="556">
        <f t="shared" si="119"/>
        <v>0</v>
      </c>
      <c r="S1112" s="556">
        <f t="shared" si="120"/>
        <v>0</v>
      </c>
      <c r="T1112" s="556">
        <f t="shared" si="121"/>
        <v>0</v>
      </c>
      <c r="U1112" s="556">
        <f t="shared" si="122"/>
        <v>0</v>
      </c>
      <c r="V1112" s="395"/>
      <c r="W1112" s="395"/>
      <c r="X1112" s="395"/>
      <c r="Y1112" s="395"/>
      <c r="AA1112" s="102"/>
      <c r="BA1112" s="553"/>
    </row>
    <row r="1113" spans="2:53" ht="18" customHeight="1" x14ac:dyDescent="0.35">
      <c r="B1113" s="80"/>
      <c r="C1113" s="119"/>
      <c r="D1113" s="119"/>
      <c r="E1113" s="202"/>
      <c r="F1113" s="119"/>
      <c r="G1113" s="120"/>
      <c r="H1113" s="41"/>
      <c r="I1113" s="41"/>
      <c r="J1113" s="138"/>
      <c r="K1113" s="291">
        <f t="shared" si="118"/>
        <v>0</v>
      </c>
      <c r="L1113" s="327">
        <v>0</v>
      </c>
      <c r="M1113" s="292">
        <f t="shared" si="117"/>
        <v>0</v>
      </c>
      <c r="N1113" s="370"/>
      <c r="O1113" s="150"/>
      <c r="P1113" s="240"/>
      <c r="Q1113" s="568"/>
      <c r="R1113" s="556">
        <f t="shared" si="119"/>
        <v>0</v>
      </c>
      <c r="S1113" s="556">
        <f t="shared" si="120"/>
        <v>0</v>
      </c>
      <c r="T1113" s="556">
        <f t="shared" si="121"/>
        <v>0</v>
      </c>
      <c r="U1113" s="556">
        <f t="shared" si="122"/>
        <v>0</v>
      </c>
      <c r="V1113" s="395"/>
      <c r="W1113" s="395"/>
      <c r="X1113" s="395"/>
      <c r="Y1113" s="395"/>
      <c r="AA1113" s="102"/>
      <c r="BA1113" s="553"/>
    </row>
    <row r="1114" spans="2:53" ht="18" customHeight="1" x14ac:dyDescent="0.35">
      <c r="B1114" s="80"/>
      <c r="C1114" s="119"/>
      <c r="D1114" s="119"/>
      <c r="E1114" s="202"/>
      <c r="F1114" s="119"/>
      <c r="G1114" s="120"/>
      <c r="H1114" s="41"/>
      <c r="I1114" s="41"/>
      <c r="J1114" s="138"/>
      <c r="K1114" s="291">
        <f t="shared" si="118"/>
        <v>0</v>
      </c>
      <c r="L1114" s="327">
        <v>0</v>
      </c>
      <c r="M1114" s="292">
        <f t="shared" si="117"/>
        <v>0</v>
      </c>
      <c r="N1114" s="370"/>
      <c r="O1114" s="150"/>
      <c r="P1114" s="240"/>
      <c r="Q1114" s="568"/>
      <c r="R1114" s="556">
        <f t="shared" si="119"/>
        <v>0</v>
      </c>
      <c r="S1114" s="556">
        <f t="shared" si="120"/>
        <v>0</v>
      </c>
      <c r="T1114" s="556">
        <f t="shared" si="121"/>
        <v>0</v>
      </c>
      <c r="U1114" s="556">
        <f t="shared" si="122"/>
        <v>0</v>
      </c>
      <c r="V1114" s="395"/>
      <c r="W1114" s="395"/>
      <c r="X1114" s="395"/>
      <c r="Y1114" s="395"/>
      <c r="AA1114" s="102"/>
      <c r="BA1114" s="553"/>
    </row>
    <row r="1115" spans="2:53" ht="18" customHeight="1" x14ac:dyDescent="0.35">
      <c r="B1115" s="80"/>
      <c r="C1115" s="119"/>
      <c r="D1115" s="119"/>
      <c r="E1115" s="202"/>
      <c r="F1115" s="119"/>
      <c r="G1115" s="120"/>
      <c r="H1115" s="41"/>
      <c r="I1115" s="41"/>
      <c r="J1115" s="138"/>
      <c r="K1115" s="291">
        <f t="shared" si="118"/>
        <v>0</v>
      </c>
      <c r="L1115" s="327">
        <v>0</v>
      </c>
      <c r="M1115" s="292">
        <f t="shared" si="117"/>
        <v>0</v>
      </c>
      <c r="N1115" s="370"/>
      <c r="O1115" s="150"/>
      <c r="P1115" s="240"/>
      <c r="Q1115" s="568"/>
      <c r="R1115" s="556">
        <f t="shared" si="119"/>
        <v>0</v>
      </c>
      <c r="S1115" s="556">
        <f t="shared" si="120"/>
        <v>0</v>
      </c>
      <c r="T1115" s="556">
        <f t="shared" si="121"/>
        <v>0</v>
      </c>
      <c r="U1115" s="556">
        <f t="shared" si="122"/>
        <v>0</v>
      </c>
      <c r="V1115" s="395"/>
      <c r="W1115" s="395"/>
      <c r="X1115" s="395"/>
      <c r="Y1115" s="395"/>
      <c r="AA1115" s="102"/>
      <c r="BA1115" s="553"/>
    </row>
    <row r="1116" spans="2:53" ht="18" customHeight="1" x14ac:dyDescent="0.35">
      <c r="B1116" s="80"/>
      <c r="C1116" s="119"/>
      <c r="D1116" s="119"/>
      <c r="E1116" s="202"/>
      <c r="F1116" s="119"/>
      <c r="G1116" s="120"/>
      <c r="H1116" s="41"/>
      <c r="I1116" s="41"/>
      <c r="J1116" s="138"/>
      <c r="K1116" s="291">
        <f t="shared" si="118"/>
        <v>0</v>
      </c>
      <c r="L1116" s="327">
        <v>0</v>
      </c>
      <c r="M1116" s="292">
        <f t="shared" si="117"/>
        <v>0</v>
      </c>
      <c r="N1116" s="370"/>
      <c r="O1116" s="150"/>
      <c r="P1116" s="240"/>
      <c r="Q1116" s="568"/>
      <c r="R1116" s="556">
        <f t="shared" si="119"/>
        <v>0</v>
      </c>
      <c r="S1116" s="556">
        <f t="shared" si="120"/>
        <v>0</v>
      </c>
      <c r="T1116" s="556">
        <f t="shared" si="121"/>
        <v>0</v>
      </c>
      <c r="U1116" s="556">
        <f t="shared" si="122"/>
        <v>0</v>
      </c>
      <c r="V1116" s="395"/>
      <c r="W1116" s="395"/>
      <c r="X1116" s="395"/>
      <c r="Y1116" s="395"/>
      <c r="AA1116" s="102"/>
      <c r="BA1116" s="553"/>
    </row>
    <row r="1117" spans="2:53" ht="18" customHeight="1" x14ac:dyDescent="0.35">
      <c r="B1117" s="80"/>
      <c r="C1117" s="119"/>
      <c r="D1117" s="119"/>
      <c r="E1117" s="202"/>
      <c r="F1117" s="119"/>
      <c r="G1117" s="120"/>
      <c r="H1117" s="41"/>
      <c r="I1117" s="41"/>
      <c r="J1117" s="138"/>
      <c r="K1117" s="291">
        <f t="shared" si="118"/>
        <v>0</v>
      </c>
      <c r="L1117" s="327">
        <v>0</v>
      </c>
      <c r="M1117" s="292">
        <f t="shared" si="117"/>
        <v>0</v>
      </c>
      <c r="N1117" s="370"/>
      <c r="O1117" s="150"/>
      <c r="P1117" s="240"/>
      <c r="Q1117" s="568"/>
      <c r="R1117" s="556">
        <f t="shared" si="119"/>
        <v>0</v>
      </c>
      <c r="S1117" s="556">
        <f t="shared" si="120"/>
        <v>0</v>
      </c>
      <c r="T1117" s="556">
        <f t="shared" si="121"/>
        <v>0</v>
      </c>
      <c r="U1117" s="556">
        <f t="shared" si="122"/>
        <v>0</v>
      </c>
      <c r="V1117" s="395"/>
      <c r="W1117" s="395"/>
      <c r="X1117" s="395"/>
      <c r="Y1117" s="395"/>
      <c r="AA1117" s="102"/>
      <c r="BA1117" s="553"/>
    </row>
    <row r="1118" spans="2:53" ht="18" customHeight="1" x14ac:dyDescent="0.35">
      <c r="B1118" s="80"/>
      <c r="C1118" s="119"/>
      <c r="D1118" s="119"/>
      <c r="E1118" s="202"/>
      <c r="F1118" s="119"/>
      <c r="G1118" s="120"/>
      <c r="H1118" s="41"/>
      <c r="I1118" s="41"/>
      <c r="J1118" s="138"/>
      <c r="K1118" s="291">
        <f t="shared" si="118"/>
        <v>0</v>
      </c>
      <c r="L1118" s="327">
        <v>0</v>
      </c>
      <c r="M1118" s="292">
        <f t="shared" si="117"/>
        <v>0</v>
      </c>
      <c r="N1118" s="370"/>
      <c r="O1118" s="150"/>
      <c r="P1118" s="240"/>
      <c r="Q1118" s="568"/>
      <c r="R1118" s="556">
        <f t="shared" si="119"/>
        <v>0</v>
      </c>
      <c r="S1118" s="556">
        <f t="shared" si="120"/>
        <v>0</v>
      </c>
      <c r="T1118" s="556">
        <f t="shared" si="121"/>
        <v>0</v>
      </c>
      <c r="U1118" s="556">
        <f t="shared" si="122"/>
        <v>0</v>
      </c>
      <c r="V1118" s="395"/>
      <c r="W1118" s="395"/>
      <c r="X1118" s="395"/>
      <c r="Y1118" s="395"/>
      <c r="AA1118" s="102"/>
      <c r="BA1118" s="553"/>
    </row>
    <row r="1119" spans="2:53" ht="18" customHeight="1" x14ac:dyDescent="0.35">
      <c r="B1119" s="80"/>
      <c r="C1119" s="119"/>
      <c r="D1119" s="119"/>
      <c r="E1119" s="202"/>
      <c r="F1119" s="119"/>
      <c r="G1119" s="120"/>
      <c r="H1119" s="41"/>
      <c r="I1119" s="41"/>
      <c r="J1119" s="138"/>
      <c r="K1119" s="291">
        <f t="shared" si="118"/>
        <v>0</v>
      </c>
      <c r="L1119" s="327">
        <v>0</v>
      </c>
      <c r="M1119" s="292">
        <f t="shared" si="117"/>
        <v>0</v>
      </c>
      <c r="N1119" s="370"/>
      <c r="O1119" s="150"/>
      <c r="P1119" s="240"/>
      <c r="Q1119" s="568"/>
      <c r="R1119" s="556">
        <f t="shared" si="119"/>
        <v>0</v>
      </c>
      <c r="S1119" s="556">
        <f t="shared" si="120"/>
        <v>0</v>
      </c>
      <c r="T1119" s="556">
        <f t="shared" si="121"/>
        <v>0</v>
      </c>
      <c r="U1119" s="556">
        <f t="shared" si="122"/>
        <v>0</v>
      </c>
      <c r="V1119" s="395"/>
      <c r="W1119" s="395"/>
      <c r="X1119" s="395"/>
      <c r="Y1119" s="395"/>
      <c r="AA1119" s="102"/>
      <c r="BA1119" s="553"/>
    </row>
    <row r="1120" spans="2:53" ht="18" customHeight="1" x14ac:dyDescent="0.35">
      <c r="B1120" s="80"/>
      <c r="C1120" s="119"/>
      <c r="D1120" s="119"/>
      <c r="E1120" s="202"/>
      <c r="F1120" s="119"/>
      <c r="G1120" s="120"/>
      <c r="H1120" s="41"/>
      <c r="I1120" s="41"/>
      <c r="J1120" s="138"/>
      <c r="K1120" s="291">
        <f t="shared" si="118"/>
        <v>0</v>
      </c>
      <c r="L1120" s="327">
        <v>0</v>
      </c>
      <c r="M1120" s="292">
        <f t="shared" si="117"/>
        <v>0</v>
      </c>
      <c r="N1120" s="370"/>
      <c r="O1120" s="150"/>
      <c r="P1120" s="240"/>
      <c r="Q1120" s="568"/>
      <c r="R1120" s="556">
        <f t="shared" si="119"/>
        <v>0</v>
      </c>
      <c r="S1120" s="556">
        <f t="shared" si="120"/>
        <v>0</v>
      </c>
      <c r="T1120" s="556">
        <f t="shared" si="121"/>
        <v>0</v>
      </c>
      <c r="U1120" s="556">
        <f t="shared" si="122"/>
        <v>0</v>
      </c>
      <c r="V1120" s="395"/>
      <c r="W1120" s="395"/>
      <c r="X1120" s="395"/>
      <c r="Y1120" s="395"/>
      <c r="AA1120" s="102"/>
      <c r="BA1120" s="553"/>
    </row>
    <row r="1121" spans="2:53" ht="18" customHeight="1" x14ac:dyDescent="0.35">
      <c r="B1121" s="80"/>
      <c r="C1121" s="119"/>
      <c r="D1121" s="119"/>
      <c r="E1121" s="202"/>
      <c r="F1121" s="119"/>
      <c r="G1121" s="120"/>
      <c r="H1121" s="41"/>
      <c r="I1121" s="41"/>
      <c r="J1121" s="138"/>
      <c r="K1121" s="291">
        <f t="shared" si="118"/>
        <v>0</v>
      </c>
      <c r="L1121" s="327">
        <v>0</v>
      </c>
      <c r="M1121" s="292">
        <f t="shared" si="117"/>
        <v>0</v>
      </c>
      <c r="N1121" s="370"/>
      <c r="O1121" s="150"/>
      <c r="P1121" s="240"/>
      <c r="Q1121" s="568"/>
      <c r="R1121" s="556">
        <f t="shared" si="119"/>
        <v>0</v>
      </c>
      <c r="S1121" s="556">
        <f t="shared" si="120"/>
        <v>0</v>
      </c>
      <c r="T1121" s="556">
        <f t="shared" si="121"/>
        <v>0</v>
      </c>
      <c r="U1121" s="556">
        <f t="shared" si="122"/>
        <v>0</v>
      </c>
      <c r="V1121" s="395"/>
      <c r="W1121" s="395"/>
      <c r="X1121" s="395"/>
      <c r="Y1121" s="395"/>
      <c r="AA1121" s="102"/>
      <c r="BA1121" s="553"/>
    </row>
    <row r="1122" spans="2:53" ht="18" customHeight="1" x14ac:dyDescent="0.35">
      <c r="B1122" s="80"/>
      <c r="C1122" s="119"/>
      <c r="D1122" s="119"/>
      <c r="E1122" s="202"/>
      <c r="F1122" s="119"/>
      <c r="G1122" s="120"/>
      <c r="H1122" s="41"/>
      <c r="I1122" s="41"/>
      <c r="J1122" s="138"/>
      <c r="K1122" s="291">
        <f t="shared" si="118"/>
        <v>0</v>
      </c>
      <c r="L1122" s="327">
        <v>0</v>
      </c>
      <c r="M1122" s="292">
        <f t="shared" si="117"/>
        <v>0</v>
      </c>
      <c r="N1122" s="370"/>
      <c r="O1122" s="150"/>
      <c r="P1122" s="240"/>
      <c r="Q1122" s="568"/>
      <c r="R1122" s="556">
        <f t="shared" si="119"/>
        <v>0</v>
      </c>
      <c r="S1122" s="556">
        <f t="shared" si="120"/>
        <v>0</v>
      </c>
      <c r="T1122" s="556">
        <f t="shared" si="121"/>
        <v>0</v>
      </c>
      <c r="U1122" s="556">
        <f t="shared" si="122"/>
        <v>0</v>
      </c>
      <c r="V1122" s="395"/>
      <c r="W1122" s="395"/>
      <c r="X1122" s="395"/>
      <c r="Y1122" s="395"/>
      <c r="AA1122" s="102"/>
      <c r="BA1122" s="553"/>
    </row>
    <row r="1123" spans="2:53" ht="18" customHeight="1" x14ac:dyDescent="0.35">
      <c r="B1123" s="80"/>
      <c r="C1123" s="119"/>
      <c r="D1123" s="119"/>
      <c r="E1123" s="202"/>
      <c r="F1123" s="119"/>
      <c r="G1123" s="120"/>
      <c r="H1123" s="41"/>
      <c r="I1123" s="41"/>
      <c r="J1123" s="138"/>
      <c r="K1123" s="291">
        <f t="shared" si="118"/>
        <v>0</v>
      </c>
      <c r="L1123" s="327">
        <v>0</v>
      </c>
      <c r="M1123" s="292">
        <f t="shared" si="117"/>
        <v>0</v>
      </c>
      <c r="N1123" s="370"/>
      <c r="O1123" s="150"/>
      <c r="P1123" s="240"/>
      <c r="Q1123" s="568"/>
      <c r="R1123" s="556">
        <f t="shared" si="119"/>
        <v>0</v>
      </c>
      <c r="S1123" s="556">
        <f t="shared" si="120"/>
        <v>0</v>
      </c>
      <c r="T1123" s="556">
        <f t="shared" si="121"/>
        <v>0</v>
      </c>
      <c r="U1123" s="556">
        <f t="shared" si="122"/>
        <v>0</v>
      </c>
      <c r="V1123" s="395"/>
      <c r="W1123" s="395"/>
      <c r="X1123" s="395"/>
      <c r="Y1123" s="395"/>
      <c r="AA1123" s="102"/>
      <c r="BA1123" s="553"/>
    </row>
    <row r="1124" spans="2:53" ht="18" customHeight="1" x14ac:dyDescent="0.35">
      <c r="B1124" s="80"/>
      <c r="C1124" s="119"/>
      <c r="D1124" s="119"/>
      <c r="E1124" s="202"/>
      <c r="F1124" s="119"/>
      <c r="G1124" s="120"/>
      <c r="H1124" s="41"/>
      <c r="I1124" s="41"/>
      <c r="J1124" s="138"/>
      <c r="K1124" s="291">
        <f t="shared" si="118"/>
        <v>0</v>
      </c>
      <c r="L1124" s="327">
        <v>0</v>
      </c>
      <c r="M1124" s="292">
        <f t="shared" si="117"/>
        <v>0</v>
      </c>
      <c r="N1124" s="370"/>
      <c r="O1124" s="150"/>
      <c r="P1124" s="240"/>
      <c r="Q1124" s="568"/>
      <c r="R1124" s="556">
        <f t="shared" si="119"/>
        <v>0</v>
      </c>
      <c r="S1124" s="556">
        <f t="shared" si="120"/>
        <v>0</v>
      </c>
      <c r="T1124" s="556">
        <f t="shared" si="121"/>
        <v>0</v>
      </c>
      <c r="U1124" s="556">
        <f t="shared" si="122"/>
        <v>0</v>
      </c>
      <c r="V1124" s="395"/>
      <c r="W1124" s="395"/>
      <c r="X1124" s="395"/>
      <c r="Y1124" s="395"/>
      <c r="AA1124" s="102"/>
      <c r="BA1124" s="553"/>
    </row>
    <row r="1125" spans="2:53" ht="18" customHeight="1" x14ac:dyDescent="0.35">
      <c r="B1125" s="80"/>
      <c r="C1125" s="119"/>
      <c r="D1125" s="119"/>
      <c r="E1125" s="202"/>
      <c r="F1125" s="119"/>
      <c r="G1125" s="120"/>
      <c r="H1125" s="41"/>
      <c r="I1125" s="41"/>
      <c r="J1125" s="138"/>
      <c r="K1125" s="291">
        <f t="shared" si="118"/>
        <v>0</v>
      </c>
      <c r="L1125" s="327">
        <v>0</v>
      </c>
      <c r="M1125" s="292">
        <f t="shared" si="117"/>
        <v>0</v>
      </c>
      <c r="N1125" s="370"/>
      <c r="O1125" s="150"/>
      <c r="P1125" s="240"/>
      <c r="Q1125" s="568"/>
      <c r="R1125" s="556">
        <f t="shared" si="119"/>
        <v>0</v>
      </c>
      <c r="S1125" s="556">
        <f t="shared" si="120"/>
        <v>0</v>
      </c>
      <c r="T1125" s="556">
        <f t="shared" si="121"/>
        <v>0</v>
      </c>
      <c r="U1125" s="556">
        <f t="shared" si="122"/>
        <v>0</v>
      </c>
      <c r="V1125" s="395"/>
      <c r="W1125" s="395"/>
      <c r="X1125" s="395"/>
      <c r="Y1125" s="395"/>
      <c r="AA1125" s="102"/>
      <c r="BA1125" s="553"/>
    </row>
    <row r="1126" spans="2:53" ht="18" customHeight="1" x14ac:dyDescent="0.35">
      <c r="B1126" s="80"/>
      <c r="C1126" s="119"/>
      <c r="D1126" s="119"/>
      <c r="E1126" s="202"/>
      <c r="F1126" s="119"/>
      <c r="G1126" s="120"/>
      <c r="H1126" s="41"/>
      <c r="I1126" s="41"/>
      <c r="J1126" s="138"/>
      <c r="K1126" s="291">
        <f t="shared" si="118"/>
        <v>0</v>
      </c>
      <c r="L1126" s="327">
        <v>0</v>
      </c>
      <c r="M1126" s="292">
        <f t="shared" si="117"/>
        <v>0</v>
      </c>
      <c r="N1126" s="370"/>
      <c r="O1126" s="150"/>
      <c r="P1126" s="240"/>
      <c r="Q1126" s="568"/>
      <c r="R1126" s="556">
        <f t="shared" si="119"/>
        <v>0</v>
      </c>
      <c r="S1126" s="556">
        <f t="shared" si="120"/>
        <v>0</v>
      </c>
      <c r="T1126" s="556">
        <f t="shared" si="121"/>
        <v>0</v>
      </c>
      <c r="U1126" s="556">
        <f t="shared" si="122"/>
        <v>0</v>
      </c>
      <c r="V1126" s="395"/>
      <c r="W1126" s="395"/>
      <c r="X1126" s="395"/>
      <c r="Y1126" s="395"/>
      <c r="AA1126" s="102"/>
      <c r="BA1126" s="553"/>
    </row>
    <row r="1127" spans="2:53" ht="18" customHeight="1" x14ac:dyDescent="0.35">
      <c r="B1127" s="80"/>
      <c r="C1127" s="119"/>
      <c r="D1127" s="119"/>
      <c r="E1127" s="202"/>
      <c r="F1127" s="119"/>
      <c r="G1127" s="120"/>
      <c r="H1127" s="41"/>
      <c r="I1127" s="41"/>
      <c r="J1127" s="138"/>
      <c r="K1127" s="291">
        <f t="shared" si="118"/>
        <v>0</v>
      </c>
      <c r="L1127" s="327">
        <v>0</v>
      </c>
      <c r="M1127" s="292">
        <f t="shared" si="117"/>
        <v>0</v>
      </c>
      <c r="N1127" s="370"/>
      <c r="O1127" s="150"/>
      <c r="P1127" s="240"/>
      <c r="Q1127" s="568"/>
      <c r="R1127" s="556">
        <f t="shared" si="119"/>
        <v>0</v>
      </c>
      <c r="S1127" s="556">
        <f t="shared" si="120"/>
        <v>0</v>
      </c>
      <c r="T1127" s="556">
        <f t="shared" si="121"/>
        <v>0</v>
      </c>
      <c r="U1127" s="556">
        <f t="shared" si="122"/>
        <v>0</v>
      </c>
      <c r="V1127" s="395"/>
      <c r="W1127" s="395"/>
      <c r="X1127" s="395"/>
      <c r="Y1127" s="395"/>
      <c r="AA1127" s="102"/>
      <c r="BA1127" s="553"/>
    </row>
    <row r="1128" spans="2:53" ht="18" customHeight="1" x14ac:dyDescent="0.35">
      <c r="B1128" s="80"/>
      <c r="C1128" s="119"/>
      <c r="D1128" s="119"/>
      <c r="E1128" s="202"/>
      <c r="F1128" s="119"/>
      <c r="G1128" s="120"/>
      <c r="H1128" s="41"/>
      <c r="I1128" s="41"/>
      <c r="J1128" s="138"/>
      <c r="K1128" s="291">
        <f t="shared" si="118"/>
        <v>0</v>
      </c>
      <c r="L1128" s="327">
        <v>0</v>
      </c>
      <c r="M1128" s="292">
        <f t="shared" si="117"/>
        <v>0</v>
      </c>
      <c r="N1128" s="370"/>
      <c r="O1128" s="150"/>
      <c r="P1128" s="240"/>
      <c r="Q1128" s="568"/>
      <c r="R1128" s="556">
        <f t="shared" si="119"/>
        <v>0</v>
      </c>
      <c r="S1128" s="556">
        <f t="shared" si="120"/>
        <v>0</v>
      </c>
      <c r="T1128" s="556">
        <f t="shared" si="121"/>
        <v>0</v>
      </c>
      <c r="U1128" s="556">
        <f t="shared" si="122"/>
        <v>0</v>
      </c>
      <c r="V1128" s="395"/>
      <c r="W1128" s="395"/>
      <c r="X1128" s="395"/>
      <c r="Y1128" s="395"/>
      <c r="AA1128" s="102"/>
      <c r="BA1128" s="553"/>
    </row>
    <row r="1129" spans="2:53" ht="18" customHeight="1" x14ac:dyDescent="0.35">
      <c r="B1129" s="80"/>
      <c r="C1129" s="119"/>
      <c r="D1129" s="119"/>
      <c r="E1129" s="202"/>
      <c r="F1129" s="119"/>
      <c r="G1129" s="120"/>
      <c r="H1129" s="41"/>
      <c r="I1129" s="41"/>
      <c r="J1129" s="138"/>
      <c r="K1129" s="291">
        <f t="shared" si="118"/>
        <v>0</v>
      </c>
      <c r="L1129" s="327">
        <v>0</v>
      </c>
      <c r="M1129" s="292">
        <f t="shared" si="117"/>
        <v>0</v>
      </c>
      <c r="N1129" s="370"/>
      <c r="O1129" s="150"/>
      <c r="P1129" s="240"/>
      <c r="Q1129" s="568"/>
      <c r="R1129" s="556">
        <f t="shared" si="119"/>
        <v>0</v>
      </c>
      <c r="S1129" s="556">
        <f t="shared" si="120"/>
        <v>0</v>
      </c>
      <c r="T1129" s="556">
        <f t="shared" si="121"/>
        <v>0</v>
      </c>
      <c r="U1129" s="556">
        <f t="shared" si="122"/>
        <v>0</v>
      </c>
      <c r="V1129" s="395"/>
      <c r="W1129" s="395"/>
      <c r="X1129" s="395"/>
      <c r="Y1129" s="395"/>
      <c r="AA1129" s="102"/>
      <c r="BA1129" s="553"/>
    </row>
    <row r="1130" spans="2:53" ht="18" customHeight="1" x14ac:dyDescent="0.35">
      <c r="B1130" s="80"/>
      <c r="C1130" s="119"/>
      <c r="D1130" s="119"/>
      <c r="E1130" s="202"/>
      <c r="F1130" s="119"/>
      <c r="G1130" s="120"/>
      <c r="H1130" s="41"/>
      <c r="I1130" s="41"/>
      <c r="J1130" s="138"/>
      <c r="K1130" s="291">
        <f t="shared" si="118"/>
        <v>0</v>
      </c>
      <c r="L1130" s="327">
        <v>0</v>
      </c>
      <c r="M1130" s="292">
        <f t="shared" si="117"/>
        <v>0</v>
      </c>
      <c r="N1130" s="370"/>
      <c r="O1130" s="150"/>
      <c r="P1130" s="240"/>
      <c r="Q1130" s="568"/>
      <c r="R1130" s="556">
        <f t="shared" si="119"/>
        <v>0</v>
      </c>
      <c r="S1130" s="556">
        <f t="shared" si="120"/>
        <v>0</v>
      </c>
      <c r="T1130" s="556">
        <f t="shared" si="121"/>
        <v>0</v>
      </c>
      <c r="U1130" s="556">
        <f t="shared" si="122"/>
        <v>0</v>
      </c>
      <c r="V1130" s="395"/>
      <c r="W1130" s="395"/>
      <c r="X1130" s="395"/>
      <c r="Y1130" s="395"/>
      <c r="AA1130" s="102"/>
      <c r="BA1130" s="553"/>
    </row>
    <row r="1131" spans="2:53" ht="18" customHeight="1" x14ac:dyDescent="0.35">
      <c r="B1131" s="80"/>
      <c r="C1131" s="119"/>
      <c r="D1131" s="119"/>
      <c r="E1131" s="202"/>
      <c r="F1131" s="119"/>
      <c r="G1131" s="120"/>
      <c r="H1131" s="41"/>
      <c r="I1131" s="41"/>
      <c r="J1131" s="138"/>
      <c r="K1131" s="291">
        <f t="shared" si="118"/>
        <v>0</v>
      </c>
      <c r="L1131" s="327">
        <v>0</v>
      </c>
      <c r="M1131" s="292">
        <f t="shared" si="117"/>
        <v>0</v>
      </c>
      <c r="N1131" s="370"/>
      <c r="O1131" s="150"/>
      <c r="P1131" s="240"/>
      <c r="Q1131" s="568"/>
      <c r="R1131" s="556">
        <f t="shared" si="119"/>
        <v>0</v>
      </c>
      <c r="S1131" s="556">
        <f t="shared" si="120"/>
        <v>0</v>
      </c>
      <c r="T1131" s="556">
        <f t="shared" si="121"/>
        <v>0</v>
      </c>
      <c r="U1131" s="556">
        <f t="shared" si="122"/>
        <v>0</v>
      </c>
      <c r="V1131" s="395"/>
      <c r="W1131" s="395"/>
      <c r="X1131" s="395"/>
      <c r="Y1131" s="395"/>
      <c r="AA1131" s="102"/>
      <c r="BA1131" s="553"/>
    </row>
    <row r="1132" spans="2:53" ht="18" customHeight="1" x14ac:dyDescent="0.35">
      <c r="B1132" s="80"/>
      <c r="C1132" s="119"/>
      <c r="D1132" s="119"/>
      <c r="E1132" s="202"/>
      <c r="F1132" s="119"/>
      <c r="G1132" s="120"/>
      <c r="H1132" s="41"/>
      <c r="I1132" s="41"/>
      <c r="J1132" s="138"/>
      <c r="K1132" s="291">
        <f t="shared" si="118"/>
        <v>0</v>
      </c>
      <c r="L1132" s="327">
        <v>0</v>
      </c>
      <c r="M1132" s="292">
        <f t="shared" si="117"/>
        <v>0</v>
      </c>
      <c r="N1132" s="370"/>
      <c r="O1132" s="150"/>
      <c r="P1132" s="240"/>
      <c r="Q1132" s="568"/>
      <c r="R1132" s="556">
        <f t="shared" si="119"/>
        <v>0</v>
      </c>
      <c r="S1132" s="556">
        <f t="shared" si="120"/>
        <v>0</v>
      </c>
      <c r="T1132" s="556">
        <f t="shared" si="121"/>
        <v>0</v>
      </c>
      <c r="U1132" s="556">
        <f t="shared" si="122"/>
        <v>0</v>
      </c>
      <c r="V1132" s="395"/>
      <c r="W1132" s="395"/>
      <c r="X1132" s="395"/>
      <c r="Y1132" s="395"/>
      <c r="AA1132" s="102"/>
      <c r="BA1132" s="553"/>
    </row>
    <row r="1133" spans="2:53" ht="18" customHeight="1" x14ac:dyDescent="0.35">
      <c r="B1133" s="80"/>
      <c r="C1133" s="119"/>
      <c r="D1133" s="119"/>
      <c r="E1133" s="202"/>
      <c r="F1133" s="119"/>
      <c r="G1133" s="120"/>
      <c r="H1133" s="41"/>
      <c r="I1133" s="41"/>
      <c r="J1133" s="138"/>
      <c r="K1133" s="291">
        <f t="shared" si="118"/>
        <v>0</v>
      </c>
      <c r="L1133" s="327">
        <v>0</v>
      </c>
      <c r="M1133" s="292">
        <f t="shared" si="117"/>
        <v>0</v>
      </c>
      <c r="N1133" s="370"/>
      <c r="O1133" s="150"/>
      <c r="P1133" s="240"/>
      <c r="Q1133" s="568"/>
      <c r="R1133" s="556">
        <f t="shared" si="119"/>
        <v>0</v>
      </c>
      <c r="S1133" s="556">
        <f t="shared" si="120"/>
        <v>0</v>
      </c>
      <c r="T1133" s="556">
        <f t="shared" si="121"/>
        <v>0</v>
      </c>
      <c r="U1133" s="556">
        <f t="shared" si="122"/>
        <v>0</v>
      </c>
      <c r="V1133" s="395"/>
      <c r="W1133" s="395"/>
      <c r="X1133" s="395"/>
      <c r="Y1133" s="395"/>
      <c r="AA1133" s="102"/>
      <c r="BA1133" s="553"/>
    </row>
    <row r="1134" spans="2:53" ht="18" customHeight="1" x14ac:dyDescent="0.35">
      <c r="B1134" s="80"/>
      <c r="C1134" s="119"/>
      <c r="D1134" s="119"/>
      <c r="E1134" s="202"/>
      <c r="F1134" s="119"/>
      <c r="G1134" s="120"/>
      <c r="H1134" s="41"/>
      <c r="I1134" s="41"/>
      <c r="J1134" s="138"/>
      <c r="K1134" s="291">
        <f t="shared" si="118"/>
        <v>0</v>
      </c>
      <c r="L1134" s="327">
        <v>0</v>
      </c>
      <c r="M1134" s="292">
        <f t="shared" si="117"/>
        <v>0</v>
      </c>
      <c r="N1134" s="370"/>
      <c r="O1134" s="150"/>
      <c r="P1134" s="240"/>
      <c r="Q1134" s="568"/>
      <c r="R1134" s="556">
        <f t="shared" si="119"/>
        <v>0</v>
      </c>
      <c r="S1134" s="556">
        <f t="shared" si="120"/>
        <v>0</v>
      </c>
      <c r="T1134" s="556">
        <f t="shared" si="121"/>
        <v>0</v>
      </c>
      <c r="U1134" s="556">
        <f t="shared" si="122"/>
        <v>0</v>
      </c>
      <c r="V1134" s="395"/>
      <c r="W1134" s="395"/>
      <c r="X1134" s="395"/>
      <c r="Y1134" s="395"/>
      <c r="AA1134" s="102"/>
      <c r="BA1134" s="553"/>
    </row>
    <row r="1135" spans="2:53" ht="18" customHeight="1" x14ac:dyDescent="0.35">
      <c r="B1135" s="80"/>
      <c r="C1135" s="119"/>
      <c r="D1135" s="119"/>
      <c r="E1135" s="202"/>
      <c r="F1135" s="119"/>
      <c r="G1135" s="120"/>
      <c r="H1135" s="41"/>
      <c r="I1135" s="41"/>
      <c r="J1135" s="138"/>
      <c r="K1135" s="291">
        <f t="shared" si="118"/>
        <v>0</v>
      </c>
      <c r="L1135" s="327">
        <v>0</v>
      </c>
      <c r="M1135" s="292">
        <f t="shared" si="117"/>
        <v>0</v>
      </c>
      <c r="N1135" s="370"/>
      <c r="O1135" s="150"/>
      <c r="P1135" s="240"/>
      <c r="Q1135" s="568"/>
      <c r="R1135" s="556">
        <f t="shared" si="119"/>
        <v>0</v>
      </c>
      <c r="S1135" s="556">
        <f t="shared" si="120"/>
        <v>0</v>
      </c>
      <c r="T1135" s="556">
        <f t="shared" si="121"/>
        <v>0</v>
      </c>
      <c r="U1135" s="556">
        <f t="shared" si="122"/>
        <v>0</v>
      </c>
      <c r="V1135" s="395"/>
      <c r="W1135" s="395"/>
      <c r="X1135" s="395"/>
      <c r="Y1135" s="395"/>
      <c r="AA1135" s="102"/>
      <c r="BA1135" s="553"/>
    </row>
    <row r="1136" spans="2:53" ht="18" customHeight="1" x14ac:dyDescent="0.35">
      <c r="B1136" s="80"/>
      <c r="C1136" s="119"/>
      <c r="D1136" s="119"/>
      <c r="E1136" s="202"/>
      <c r="F1136" s="119"/>
      <c r="G1136" s="120"/>
      <c r="H1136" s="41"/>
      <c r="I1136" s="41"/>
      <c r="J1136" s="138"/>
      <c r="K1136" s="291">
        <f t="shared" si="118"/>
        <v>0</v>
      </c>
      <c r="L1136" s="327">
        <v>0</v>
      </c>
      <c r="M1136" s="292">
        <f t="shared" si="117"/>
        <v>0</v>
      </c>
      <c r="N1136" s="370"/>
      <c r="O1136" s="150"/>
      <c r="P1136" s="240"/>
      <c r="Q1136" s="568"/>
      <c r="R1136" s="556">
        <f t="shared" si="119"/>
        <v>0</v>
      </c>
      <c r="S1136" s="556">
        <f t="shared" si="120"/>
        <v>0</v>
      </c>
      <c r="T1136" s="556">
        <f t="shared" si="121"/>
        <v>0</v>
      </c>
      <c r="U1136" s="556">
        <f t="shared" si="122"/>
        <v>0</v>
      </c>
      <c r="V1136" s="395"/>
      <c r="W1136" s="395"/>
      <c r="X1136" s="395"/>
      <c r="Y1136" s="395"/>
      <c r="AA1136" s="102"/>
      <c r="BA1136" s="553"/>
    </row>
    <row r="1137" spans="2:53" ht="18" customHeight="1" x14ac:dyDescent="0.35">
      <c r="B1137" s="80"/>
      <c r="C1137" s="119"/>
      <c r="D1137" s="119"/>
      <c r="E1137" s="202"/>
      <c r="F1137" s="119"/>
      <c r="G1137" s="120"/>
      <c r="H1137" s="41"/>
      <c r="I1137" s="41"/>
      <c r="J1137" s="138"/>
      <c r="K1137" s="291">
        <f t="shared" si="118"/>
        <v>0</v>
      </c>
      <c r="L1137" s="327">
        <v>0</v>
      </c>
      <c r="M1137" s="292">
        <f t="shared" si="117"/>
        <v>0</v>
      </c>
      <c r="N1137" s="370"/>
      <c r="O1137" s="150"/>
      <c r="P1137" s="240"/>
      <c r="Q1137" s="568"/>
      <c r="R1137" s="556">
        <f t="shared" si="119"/>
        <v>0</v>
      </c>
      <c r="S1137" s="556">
        <f t="shared" si="120"/>
        <v>0</v>
      </c>
      <c r="T1137" s="556">
        <f t="shared" si="121"/>
        <v>0</v>
      </c>
      <c r="U1137" s="556">
        <f t="shared" si="122"/>
        <v>0</v>
      </c>
      <c r="V1137" s="395"/>
      <c r="W1137" s="395"/>
      <c r="X1137" s="395"/>
      <c r="Y1137" s="395"/>
      <c r="AA1137" s="102"/>
      <c r="BA1137" s="553"/>
    </row>
    <row r="1138" spans="2:53" ht="18" customHeight="1" x14ac:dyDescent="0.35">
      <c r="B1138" s="80"/>
      <c r="C1138" s="119"/>
      <c r="D1138" s="119"/>
      <c r="E1138" s="202"/>
      <c r="F1138" s="119"/>
      <c r="G1138" s="120"/>
      <c r="H1138" s="41"/>
      <c r="I1138" s="41"/>
      <c r="J1138" s="138"/>
      <c r="K1138" s="291">
        <f t="shared" si="118"/>
        <v>0</v>
      </c>
      <c r="L1138" s="327">
        <v>0</v>
      </c>
      <c r="M1138" s="292">
        <f t="shared" ref="M1138:M1201" si="123">IF(O1138="X",0,L1138*$M$8)</f>
        <v>0</v>
      </c>
      <c r="N1138" s="370"/>
      <c r="O1138" s="150"/>
      <c r="P1138" s="240"/>
      <c r="Q1138" s="568"/>
      <c r="R1138" s="556">
        <f t="shared" si="119"/>
        <v>0</v>
      </c>
      <c r="S1138" s="556">
        <f t="shared" si="120"/>
        <v>0</v>
      </c>
      <c r="T1138" s="556">
        <f t="shared" si="121"/>
        <v>0</v>
      </c>
      <c r="U1138" s="556">
        <f t="shared" si="122"/>
        <v>0</v>
      </c>
      <c r="V1138" s="395"/>
      <c r="W1138" s="395"/>
      <c r="X1138" s="395"/>
      <c r="Y1138" s="395"/>
      <c r="AA1138" s="102"/>
      <c r="BA1138" s="553"/>
    </row>
    <row r="1139" spans="2:53" ht="18" customHeight="1" x14ac:dyDescent="0.35">
      <c r="B1139" s="80"/>
      <c r="C1139" s="119"/>
      <c r="D1139" s="119"/>
      <c r="E1139" s="202"/>
      <c r="F1139" s="119"/>
      <c r="G1139" s="120"/>
      <c r="H1139" s="41"/>
      <c r="I1139" s="41"/>
      <c r="J1139" s="138"/>
      <c r="K1139" s="291">
        <f t="shared" ref="K1139:K1202" si="124">J1139*$M$8</f>
        <v>0</v>
      </c>
      <c r="L1139" s="327">
        <v>0</v>
      </c>
      <c r="M1139" s="292">
        <f t="shared" si="123"/>
        <v>0</v>
      </c>
      <c r="N1139" s="370"/>
      <c r="O1139" s="150"/>
      <c r="P1139" s="240"/>
      <c r="Q1139" s="568"/>
      <c r="R1139" s="556">
        <f t="shared" ref="R1139:R1202" si="125">K1139*$H$35</f>
        <v>0</v>
      </c>
      <c r="S1139" s="556">
        <f t="shared" ref="S1139:S1202" si="126">M1139*$H$44</f>
        <v>0</v>
      </c>
      <c r="T1139" s="556">
        <f t="shared" ref="T1139:T1202" si="127">R1139-K1139</f>
        <v>0</v>
      </c>
      <c r="U1139" s="556">
        <f t="shared" ref="U1139:U1202" si="128">S1139-M1139</f>
        <v>0</v>
      </c>
      <c r="V1139" s="395"/>
      <c r="W1139" s="395"/>
      <c r="X1139" s="395"/>
      <c r="Y1139" s="395"/>
      <c r="AA1139" s="102"/>
      <c r="BA1139" s="553"/>
    </row>
    <row r="1140" spans="2:53" ht="18" customHeight="1" x14ac:dyDescent="0.35">
      <c r="B1140" s="80"/>
      <c r="C1140" s="119"/>
      <c r="D1140" s="119"/>
      <c r="E1140" s="202"/>
      <c r="F1140" s="119"/>
      <c r="G1140" s="120"/>
      <c r="H1140" s="41"/>
      <c r="I1140" s="41"/>
      <c r="J1140" s="138"/>
      <c r="K1140" s="291">
        <f t="shared" si="124"/>
        <v>0</v>
      </c>
      <c r="L1140" s="327">
        <v>0</v>
      </c>
      <c r="M1140" s="292">
        <f t="shared" si="123"/>
        <v>0</v>
      </c>
      <c r="N1140" s="370"/>
      <c r="O1140" s="150"/>
      <c r="P1140" s="240"/>
      <c r="Q1140" s="568"/>
      <c r="R1140" s="556">
        <f t="shared" si="125"/>
        <v>0</v>
      </c>
      <c r="S1140" s="556">
        <f t="shared" si="126"/>
        <v>0</v>
      </c>
      <c r="T1140" s="556">
        <f t="shared" si="127"/>
        <v>0</v>
      </c>
      <c r="U1140" s="556">
        <f t="shared" si="128"/>
        <v>0</v>
      </c>
      <c r="V1140" s="395"/>
      <c r="W1140" s="395"/>
      <c r="X1140" s="395"/>
      <c r="Y1140" s="395"/>
      <c r="AA1140" s="102"/>
      <c r="BA1140" s="553"/>
    </row>
    <row r="1141" spans="2:53" ht="18" customHeight="1" x14ac:dyDescent="0.35">
      <c r="B1141" s="80"/>
      <c r="C1141" s="119"/>
      <c r="D1141" s="119"/>
      <c r="E1141" s="202"/>
      <c r="F1141" s="119"/>
      <c r="G1141" s="120"/>
      <c r="H1141" s="41"/>
      <c r="I1141" s="41"/>
      <c r="J1141" s="138"/>
      <c r="K1141" s="291">
        <f t="shared" si="124"/>
        <v>0</v>
      </c>
      <c r="L1141" s="327">
        <v>0</v>
      </c>
      <c r="M1141" s="292">
        <f t="shared" si="123"/>
        <v>0</v>
      </c>
      <c r="N1141" s="370"/>
      <c r="O1141" s="150"/>
      <c r="P1141" s="240"/>
      <c r="Q1141" s="568"/>
      <c r="R1141" s="556">
        <f t="shared" si="125"/>
        <v>0</v>
      </c>
      <c r="S1141" s="556">
        <f t="shared" si="126"/>
        <v>0</v>
      </c>
      <c r="T1141" s="556">
        <f t="shared" si="127"/>
        <v>0</v>
      </c>
      <c r="U1141" s="556">
        <f t="shared" si="128"/>
        <v>0</v>
      </c>
      <c r="V1141" s="395"/>
      <c r="W1141" s="395"/>
      <c r="X1141" s="395"/>
      <c r="Y1141" s="395"/>
      <c r="AA1141" s="102"/>
      <c r="BA1141" s="553"/>
    </row>
    <row r="1142" spans="2:53" ht="18" customHeight="1" x14ac:dyDescent="0.35">
      <c r="B1142" s="80"/>
      <c r="C1142" s="119"/>
      <c r="D1142" s="119"/>
      <c r="E1142" s="202"/>
      <c r="F1142" s="119"/>
      <c r="G1142" s="120"/>
      <c r="H1142" s="41"/>
      <c r="I1142" s="41"/>
      <c r="J1142" s="138"/>
      <c r="K1142" s="291">
        <f t="shared" si="124"/>
        <v>0</v>
      </c>
      <c r="L1142" s="327">
        <v>0</v>
      </c>
      <c r="M1142" s="292">
        <f t="shared" si="123"/>
        <v>0</v>
      </c>
      <c r="N1142" s="370"/>
      <c r="O1142" s="150"/>
      <c r="P1142" s="240"/>
      <c r="Q1142" s="568"/>
      <c r="R1142" s="556">
        <f t="shared" si="125"/>
        <v>0</v>
      </c>
      <c r="S1142" s="556">
        <f t="shared" si="126"/>
        <v>0</v>
      </c>
      <c r="T1142" s="556">
        <f t="shared" si="127"/>
        <v>0</v>
      </c>
      <c r="U1142" s="556">
        <f t="shared" si="128"/>
        <v>0</v>
      </c>
      <c r="V1142" s="395"/>
      <c r="W1142" s="395"/>
      <c r="X1142" s="395"/>
      <c r="Y1142" s="395"/>
      <c r="AA1142" s="102"/>
      <c r="BA1142" s="553"/>
    </row>
    <row r="1143" spans="2:53" ht="18" customHeight="1" x14ac:dyDescent="0.35">
      <c r="B1143" s="80"/>
      <c r="C1143" s="119"/>
      <c r="D1143" s="119"/>
      <c r="E1143" s="202"/>
      <c r="F1143" s="119"/>
      <c r="G1143" s="120"/>
      <c r="H1143" s="41"/>
      <c r="I1143" s="41"/>
      <c r="J1143" s="138"/>
      <c r="K1143" s="291">
        <f t="shared" si="124"/>
        <v>0</v>
      </c>
      <c r="L1143" s="327">
        <v>0</v>
      </c>
      <c r="M1143" s="292">
        <f t="shared" si="123"/>
        <v>0</v>
      </c>
      <c r="N1143" s="370"/>
      <c r="O1143" s="150"/>
      <c r="P1143" s="240"/>
      <c r="Q1143" s="568"/>
      <c r="R1143" s="556">
        <f t="shared" si="125"/>
        <v>0</v>
      </c>
      <c r="S1143" s="556">
        <f t="shared" si="126"/>
        <v>0</v>
      </c>
      <c r="T1143" s="556">
        <f t="shared" si="127"/>
        <v>0</v>
      </c>
      <c r="U1143" s="556">
        <f t="shared" si="128"/>
        <v>0</v>
      </c>
      <c r="V1143" s="395"/>
      <c r="W1143" s="395"/>
      <c r="X1143" s="395"/>
      <c r="Y1143" s="395"/>
      <c r="AA1143" s="102"/>
      <c r="BA1143" s="553"/>
    </row>
    <row r="1144" spans="2:53" ht="18" customHeight="1" x14ac:dyDescent="0.35">
      <c r="B1144" s="80"/>
      <c r="C1144" s="119"/>
      <c r="D1144" s="119"/>
      <c r="E1144" s="202"/>
      <c r="F1144" s="119"/>
      <c r="G1144" s="120"/>
      <c r="H1144" s="41"/>
      <c r="I1144" s="41"/>
      <c r="J1144" s="138"/>
      <c r="K1144" s="291">
        <f t="shared" si="124"/>
        <v>0</v>
      </c>
      <c r="L1144" s="327">
        <v>0</v>
      </c>
      <c r="M1144" s="292">
        <f t="shared" si="123"/>
        <v>0</v>
      </c>
      <c r="N1144" s="370"/>
      <c r="O1144" s="150"/>
      <c r="P1144" s="240"/>
      <c r="Q1144" s="568"/>
      <c r="R1144" s="556">
        <f t="shared" si="125"/>
        <v>0</v>
      </c>
      <c r="S1144" s="556">
        <f t="shared" si="126"/>
        <v>0</v>
      </c>
      <c r="T1144" s="556">
        <f t="shared" si="127"/>
        <v>0</v>
      </c>
      <c r="U1144" s="556">
        <f t="shared" si="128"/>
        <v>0</v>
      </c>
      <c r="V1144" s="395"/>
      <c r="W1144" s="395"/>
      <c r="X1144" s="395"/>
      <c r="Y1144" s="395"/>
      <c r="AA1144" s="102"/>
      <c r="BA1144" s="553"/>
    </row>
    <row r="1145" spans="2:53" ht="18" customHeight="1" x14ac:dyDescent="0.35">
      <c r="B1145" s="80"/>
      <c r="C1145" s="119"/>
      <c r="D1145" s="119"/>
      <c r="E1145" s="202"/>
      <c r="F1145" s="119"/>
      <c r="G1145" s="120"/>
      <c r="H1145" s="41"/>
      <c r="I1145" s="41"/>
      <c r="J1145" s="138"/>
      <c r="K1145" s="291">
        <f t="shared" si="124"/>
        <v>0</v>
      </c>
      <c r="L1145" s="327">
        <v>0</v>
      </c>
      <c r="M1145" s="292">
        <f t="shared" si="123"/>
        <v>0</v>
      </c>
      <c r="N1145" s="370"/>
      <c r="O1145" s="150"/>
      <c r="P1145" s="240"/>
      <c r="Q1145" s="568"/>
      <c r="R1145" s="556">
        <f t="shared" si="125"/>
        <v>0</v>
      </c>
      <c r="S1145" s="556">
        <f t="shared" si="126"/>
        <v>0</v>
      </c>
      <c r="T1145" s="556">
        <f t="shared" si="127"/>
        <v>0</v>
      </c>
      <c r="U1145" s="556">
        <f t="shared" si="128"/>
        <v>0</v>
      </c>
      <c r="V1145" s="395"/>
      <c r="W1145" s="395"/>
      <c r="X1145" s="395"/>
      <c r="Y1145" s="395"/>
      <c r="AA1145" s="102"/>
      <c r="BA1145" s="553"/>
    </row>
    <row r="1146" spans="2:53" ht="18" customHeight="1" x14ac:dyDescent="0.35">
      <c r="B1146" s="80"/>
      <c r="C1146" s="119"/>
      <c r="D1146" s="119"/>
      <c r="E1146" s="202"/>
      <c r="F1146" s="119"/>
      <c r="G1146" s="120"/>
      <c r="H1146" s="41"/>
      <c r="I1146" s="41"/>
      <c r="J1146" s="138"/>
      <c r="K1146" s="291">
        <f t="shared" si="124"/>
        <v>0</v>
      </c>
      <c r="L1146" s="327">
        <v>0</v>
      </c>
      <c r="M1146" s="292">
        <f t="shared" si="123"/>
        <v>0</v>
      </c>
      <c r="N1146" s="370"/>
      <c r="O1146" s="150"/>
      <c r="P1146" s="240"/>
      <c r="Q1146" s="568"/>
      <c r="R1146" s="556">
        <f t="shared" si="125"/>
        <v>0</v>
      </c>
      <c r="S1146" s="556">
        <f t="shared" si="126"/>
        <v>0</v>
      </c>
      <c r="T1146" s="556">
        <f t="shared" si="127"/>
        <v>0</v>
      </c>
      <c r="U1146" s="556">
        <f t="shared" si="128"/>
        <v>0</v>
      </c>
      <c r="V1146" s="395"/>
      <c r="W1146" s="395"/>
      <c r="X1146" s="395"/>
      <c r="Y1146" s="395"/>
      <c r="AA1146" s="102"/>
      <c r="BA1146" s="553"/>
    </row>
    <row r="1147" spans="2:53" ht="18" customHeight="1" x14ac:dyDescent="0.35">
      <c r="B1147" s="80"/>
      <c r="C1147" s="119"/>
      <c r="D1147" s="119"/>
      <c r="E1147" s="202"/>
      <c r="F1147" s="119"/>
      <c r="G1147" s="120"/>
      <c r="H1147" s="41"/>
      <c r="I1147" s="41"/>
      <c r="J1147" s="138"/>
      <c r="K1147" s="291">
        <f t="shared" si="124"/>
        <v>0</v>
      </c>
      <c r="L1147" s="327">
        <v>0</v>
      </c>
      <c r="M1147" s="292">
        <f t="shared" si="123"/>
        <v>0</v>
      </c>
      <c r="N1147" s="370"/>
      <c r="O1147" s="150"/>
      <c r="P1147" s="240"/>
      <c r="Q1147" s="568"/>
      <c r="R1147" s="556">
        <f t="shared" si="125"/>
        <v>0</v>
      </c>
      <c r="S1147" s="556">
        <f t="shared" si="126"/>
        <v>0</v>
      </c>
      <c r="T1147" s="556">
        <f t="shared" si="127"/>
        <v>0</v>
      </c>
      <c r="U1147" s="556">
        <f t="shared" si="128"/>
        <v>0</v>
      </c>
      <c r="V1147" s="395"/>
      <c r="W1147" s="395"/>
      <c r="X1147" s="395"/>
      <c r="Y1147" s="395"/>
      <c r="AA1147" s="102"/>
      <c r="BA1147" s="553"/>
    </row>
    <row r="1148" spans="2:53" ht="18" customHeight="1" x14ac:dyDescent="0.35">
      <c r="B1148" s="80"/>
      <c r="C1148" s="119"/>
      <c r="D1148" s="119"/>
      <c r="E1148" s="202"/>
      <c r="F1148" s="119"/>
      <c r="G1148" s="120"/>
      <c r="H1148" s="41"/>
      <c r="I1148" s="41"/>
      <c r="J1148" s="138"/>
      <c r="K1148" s="291">
        <f t="shared" si="124"/>
        <v>0</v>
      </c>
      <c r="L1148" s="327">
        <v>0</v>
      </c>
      <c r="M1148" s="292">
        <f t="shared" si="123"/>
        <v>0</v>
      </c>
      <c r="N1148" s="370"/>
      <c r="O1148" s="150"/>
      <c r="P1148" s="240"/>
      <c r="Q1148" s="568"/>
      <c r="R1148" s="556">
        <f t="shared" si="125"/>
        <v>0</v>
      </c>
      <c r="S1148" s="556">
        <f t="shared" si="126"/>
        <v>0</v>
      </c>
      <c r="T1148" s="556">
        <f t="shared" si="127"/>
        <v>0</v>
      </c>
      <c r="U1148" s="556">
        <f t="shared" si="128"/>
        <v>0</v>
      </c>
      <c r="V1148" s="395"/>
      <c r="W1148" s="395"/>
      <c r="X1148" s="395"/>
      <c r="Y1148" s="395"/>
      <c r="AA1148" s="102"/>
      <c r="BA1148" s="553"/>
    </row>
    <row r="1149" spans="2:53" ht="18" customHeight="1" x14ac:dyDescent="0.35">
      <c r="B1149" s="80"/>
      <c r="C1149" s="119"/>
      <c r="D1149" s="119"/>
      <c r="E1149" s="202"/>
      <c r="F1149" s="119"/>
      <c r="G1149" s="120"/>
      <c r="H1149" s="41"/>
      <c r="I1149" s="41"/>
      <c r="J1149" s="138"/>
      <c r="K1149" s="291">
        <f t="shared" si="124"/>
        <v>0</v>
      </c>
      <c r="L1149" s="327">
        <v>0</v>
      </c>
      <c r="M1149" s="292">
        <f t="shared" si="123"/>
        <v>0</v>
      </c>
      <c r="N1149" s="370"/>
      <c r="O1149" s="150"/>
      <c r="P1149" s="240"/>
      <c r="Q1149" s="568"/>
      <c r="R1149" s="556">
        <f t="shared" si="125"/>
        <v>0</v>
      </c>
      <c r="S1149" s="556">
        <f t="shared" si="126"/>
        <v>0</v>
      </c>
      <c r="T1149" s="556">
        <f t="shared" si="127"/>
        <v>0</v>
      </c>
      <c r="U1149" s="556">
        <f t="shared" si="128"/>
        <v>0</v>
      </c>
      <c r="V1149" s="395"/>
      <c r="W1149" s="395"/>
      <c r="X1149" s="395"/>
      <c r="Y1149" s="395"/>
      <c r="AA1149" s="102"/>
      <c r="BA1149" s="553"/>
    </row>
    <row r="1150" spans="2:53" ht="18" customHeight="1" x14ac:dyDescent="0.35">
      <c r="B1150" s="80"/>
      <c r="C1150" s="119"/>
      <c r="D1150" s="119"/>
      <c r="E1150" s="202"/>
      <c r="F1150" s="119"/>
      <c r="G1150" s="120"/>
      <c r="H1150" s="41"/>
      <c r="I1150" s="41"/>
      <c r="J1150" s="138"/>
      <c r="K1150" s="291">
        <f t="shared" si="124"/>
        <v>0</v>
      </c>
      <c r="L1150" s="327">
        <v>0</v>
      </c>
      <c r="M1150" s="292">
        <f t="shared" si="123"/>
        <v>0</v>
      </c>
      <c r="N1150" s="370"/>
      <c r="O1150" s="150"/>
      <c r="P1150" s="240"/>
      <c r="Q1150" s="568"/>
      <c r="R1150" s="556">
        <f t="shared" si="125"/>
        <v>0</v>
      </c>
      <c r="S1150" s="556">
        <f t="shared" si="126"/>
        <v>0</v>
      </c>
      <c r="T1150" s="556">
        <f t="shared" si="127"/>
        <v>0</v>
      </c>
      <c r="U1150" s="556">
        <f t="shared" si="128"/>
        <v>0</v>
      </c>
      <c r="V1150" s="395"/>
      <c r="W1150" s="395"/>
      <c r="X1150" s="395"/>
      <c r="Y1150" s="395"/>
      <c r="AA1150" s="102"/>
      <c r="BA1150" s="553"/>
    </row>
    <row r="1151" spans="2:53" ht="18" customHeight="1" x14ac:dyDescent="0.35">
      <c r="B1151" s="80"/>
      <c r="C1151" s="119"/>
      <c r="D1151" s="119"/>
      <c r="E1151" s="202"/>
      <c r="F1151" s="119"/>
      <c r="G1151" s="120"/>
      <c r="H1151" s="41"/>
      <c r="I1151" s="41"/>
      <c r="J1151" s="138"/>
      <c r="K1151" s="291">
        <f t="shared" si="124"/>
        <v>0</v>
      </c>
      <c r="L1151" s="327">
        <v>0</v>
      </c>
      <c r="M1151" s="292">
        <f t="shared" si="123"/>
        <v>0</v>
      </c>
      <c r="N1151" s="370"/>
      <c r="O1151" s="150"/>
      <c r="P1151" s="240"/>
      <c r="Q1151" s="568"/>
      <c r="R1151" s="556">
        <f t="shared" si="125"/>
        <v>0</v>
      </c>
      <c r="S1151" s="556">
        <f t="shared" si="126"/>
        <v>0</v>
      </c>
      <c r="T1151" s="556">
        <f t="shared" si="127"/>
        <v>0</v>
      </c>
      <c r="U1151" s="556">
        <f t="shared" si="128"/>
        <v>0</v>
      </c>
      <c r="V1151" s="395"/>
      <c r="W1151" s="395"/>
      <c r="X1151" s="395"/>
      <c r="Y1151" s="395"/>
      <c r="AA1151" s="102"/>
      <c r="BA1151" s="553"/>
    </row>
    <row r="1152" spans="2:53" ht="18" customHeight="1" x14ac:dyDescent="0.35">
      <c r="B1152" s="80"/>
      <c r="C1152" s="119"/>
      <c r="D1152" s="119"/>
      <c r="E1152" s="202"/>
      <c r="F1152" s="119"/>
      <c r="G1152" s="120"/>
      <c r="H1152" s="41"/>
      <c r="I1152" s="41"/>
      <c r="J1152" s="138"/>
      <c r="K1152" s="291">
        <f t="shared" si="124"/>
        <v>0</v>
      </c>
      <c r="L1152" s="327">
        <v>0</v>
      </c>
      <c r="M1152" s="292">
        <f t="shared" si="123"/>
        <v>0</v>
      </c>
      <c r="N1152" s="370"/>
      <c r="O1152" s="150"/>
      <c r="P1152" s="240"/>
      <c r="Q1152" s="568"/>
      <c r="R1152" s="556">
        <f t="shared" si="125"/>
        <v>0</v>
      </c>
      <c r="S1152" s="556">
        <f t="shared" si="126"/>
        <v>0</v>
      </c>
      <c r="T1152" s="556">
        <f t="shared" si="127"/>
        <v>0</v>
      </c>
      <c r="U1152" s="556">
        <f t="shared" si="128"/>
        <v>0</v>
      </c>
      <c r="V1152" s="395"/>
      <c r="W1152" s="395"/>
      <c r="X1152" s="395"/>
      <c r="Y1152" s="395"/>
      <c r="AA1152" s="102"/>
      <c r="BA1152" s="553"/>
    </row>
    <row r="1153" spans="2:53" ht="18" customHeight="1" x14ac:dyDescent="0.35">
      <c r="B1153" s="80"/>
      <c r="C1153" s="119"/>
      <c r="D1153" s="119"/>
      <c r="E1153" s="202"/>
      <c r="F1153" s="119"/>
      <c r="G1153" s="120"/>
      <c r="H1153" s="41"/>
      <c r="I1153" s="41"/>
      <c r="J1153" s="138"/>
      <c r="K1153" s="291">
        <f t="shared" si="124"/>
        <v>0</v>
      </c>
      <c r="L1153" s="327">
        <v>0</v>
      </c>
      <c r="M1153" s="292">
        <f t="shared" si="123"/>
        <v>0</v>
      </c>
      <c r="N1153" s="370"/>
      <c r="O1153" s="150"/>
      <c r="P1153" s="240"/>
      <c r="Q1153" s="568"/>
      <c r="R1153" s="556">
        <f t="shared" si="125"/>
        <v>0</v>
      </c>
      <c r="S1153" s="556">
        <f t="shared" si="126"/>
        <v>0</v>
      </c>
      <c r="T1153" s="556">
        <f t="shared" si="127"/>
        <v>0</v>
      </c>
      <c r="U1153" s="556">
        <f t="shared" si="128"/>
        <v>0</v>
      </c>
      <c r="V1153" s="395"/>
      <c r="W1153" s="395"/>
      <c r="X1153" s="395"/>
      <c r="Y1153" s="395"/>
      <c r="AA1153" s="102"/>
      <c r="BA1153" s="553"/>
    </row>
    <row r="1154" spans="2:53" ht="18" customHeight="1" x14ac:dyDescent="0.35">
      <c r="B1154" s="80"/>
      <c r="C1154" s="119"/>
      <c r="D1154" s="119"/>
      <c r="E1154" s="202"/>
      <c r="F1154" s="119"/>
      <c r="G1154" s="120"/>
      <c r="H1154" s="41"/>
      <c r="I1154" s="41"/>
      <c r="J1154" s="138"/>
      <c r="K1154" s="291">
        <f t="shared" si="124"/>
        <v>0</v>
      </c>
      <c r="L1154" s="327">
        <v>0</v>
      </c>
      <c r="M1154" s="292">
        <f t="shared" si="123"/>
        <v>0</v>
      </c>
      <c r="N1154" s="370"/>
      <c r="O1154" s="150"/>
      <c r="P1154" s="240"/>
      <c r="Q1154" s="568"/>
      <c r="R1154" s="556">
        <f t="shared" si="125"/>
        <v>0</v>
      </c>
      <c r="S1154" s="556">
        <f t="shared" si="126"/>
        <v>0</v>
      </c>
      <c r="T1154" s="556">
        <f t="shared" si="127"/>
        <v>0</v>
      </c>
      <c r="U1154" s="556">
        <f t="shared" si="128"/>
        <v>0</v>
      </c>
      <c r="V1154" s="395"/>
      <c r="W1154" s="395"/>
      <c r="X1154" s="395"/>
      <c r="Y1154" s="395"/>
      <c r="AA1154" s="102"/>
      <c r="BA1154" s="553"/>
    </row>
    <row r="1155" spans="2:53" ht="18" customHeight="1" x14ac:dyDescent="0.35">
      <c r="B1155" s="80"/>
      <c r="C1155" s="119"/>
      <c r="D1155" s="119"/>
      <c r="E1155" s="202"/>
      <c r="F1155" s="119"/>
      <c r="G1155" s="120"/>
      <c r="H1155" s="41"/>
      <c r="I1155" s="41"/>
      <c r="J1155" s="138"/>
      <c r="K1155" s="291">
        <f t="shared" si="124"/>
        <v>0</v>
      </c>
      <c r="L1155" s="327">
        <v>0</v>
      </c>
      <c r="M1155" s="292">
        <f t="shared" si="123"/>
        <v>0</v>
      </c>
      <c r="N1155" s="370"/>
      <c r="O1155" s="150"/>
      <c r="P1155" s="240"/>
      <c r="Q1155" s="568"/>
      <c r="R1155" s="556">
        <f t="shared" si="125"/>
        <v>0</v>
      </c>
      <c r="S1155" s="556">
        <f t="shared" si="126"/>
        <v>0</v>
      </c>
      <c r="T1155" s="556">
        <f t="shared" si="127"/>
        <v>0</v>
      </c>
      <c r="U1155" s="556">
        <f t="shared" si="128"/>
        <v>0</v>
      </c>
      <c r="V1155" s="395"/>
      <c r="W1155" s="395"/>
      <c r="X1155" s="395"/>
      <c r="Y1155" s="395"/>
      <c r="AA1155" s="102"/>
      <c r="BA1155" s="553"/>
    </row>
    <row r="1156" spans="2:53" ht="18" customHeight="1" x14ac:dyDescent="0.35">
      <c r="B1156" s="80"/>
      <c r="C1156" s="119"/>
      <c r="D1156" s="119"/>
      <c r="E1156" s="202"/>
      <c r="F1156" s="119"/>
      <c r="G1156" s="120"/>
      <c r="H1156" s="41"/>
      <c r="I1156" s="41"/>
      <c r="J1156" s="138"/>
      <c r="K1156" s="291">
        <f t="shared" si="124"/>
        <v>0</v>
      </c>
      <c r="L1156" s="327">
        <v>0</v>
      </c>
      <c r="M1156" s="292">
        <f t="shared" si="123"/>
        <v>0</v>
      </c>
      <c r="N1156" s="370"/>
      <c r="O1156" s="150"/>
      <c r="P1156" s="240"/>
      <c r="Q1156" s="568"/>
      <c r="R1156" s="556">
        <f t="shared" si="125"/>
        <v>0</v>
      </c>
      <c r="S1156" s="556">
        <f t="shared" si="126"/>
        <v>0</v>
      </c>
      <c r="T1156" s="556">
        <f t="shared" si="127"/>
        <v>0</v>
      </c>
      <c r="U1156" s="556">
        <f t="shared" si="128"/>
        <v>0</v>
      </c>
      <c r="V1156" s="395"/>
      <c r="W1156" s="395"/>
      <c r="X1156" s="395"/>
      <c r="Y1156" s="395"/>
      <c r="AA1156" s="102"/>
      <c r="BA1156" s="553"/>
    </row>
    <row r="1157" spans="2:53" ht="18" customHeight="1" x14ac:dyDescent="0.35">
      <c r="B1157" s="80"/>
      <c r="C1157" s="119"/>
      <c r="D1157" s="119"/>
      <c r="E1157" s="202"/>
      <c r="F1157" s="119"/>
      <c r="G1157" s="120"/>
      <c r="H1157" s="41"/>
      <c r="I1157" s="41"/>
      <c r="J1157" s="138"/>
      <c r="K1157" s="291">
        <f t="shared" si="124"/>
        <v>0</v>
      </c>
      <c r="L1157" s="327">
        <v>0</v>
      </c>
      <c r="M1157" s="292">
        <f t="shared" si="123"/>
        <v>0</v>
      </c>
      <c r="N1157" s="370"/>
      <c r="O1157" s="150"/>
      <c r="P1157" s="240"/>
      <c r="Q1157" s="568"/>
      <c r="R1157" s="556">
        <f t="shared" si="125"/>
        <v>0</v>
      </c>
      <c r="S1157" s="556">
        <f t="shared" si="126"/>
        <v>0</v>
      </c>
      <c r="T1157" s="556">
        <f t="shared" si="127"/>
        <v>0</v>
      </c>
      <c r="U1157" s="556">
        <f t="shared" si="128"/>
        <v>0</v>
      </c>
      <c r="V1157" s="395"/>
      <c r="W1157" s="395"/>
      <c r="X1157" s="395"/>
      <c r="Y1157" s="395"/>
      <c r="AA1157" s="102"/>
      <c r="BA1157" s="553"/>
    </row>
    <row r="1158" spans="2:53" ht="18" customHeight="1" x14ac:dyDescent="0.35">
      <c r="B1158" s="80"/>
      <c r="C1158" s="119"/>
      <c r="D1158" s="119"/>
      <c r="E1158" s="202"/>
      <c r="F1158" s="119"/>
      <c r="G1158" s="120"/>
      <c r="H1158" s="41"/>
      <c r="I1158" s="41"/>
      <c r="J1158" s="138"/>
      <c r="K1158" s="291">
        <f t="shared" si="124"/>
        <v>0</v>
      </c>
      <c r="L1158" s="327">
        <v>0</v>
      </c>
      <c r="M1158" s="292">
        <f t="shared" si="123"/>
        <v>0</v>
      </c>
      <c r="N1158" s="370"/>
      <c r="O1158" s="150"/>
      <c r="P1158" s="240"/>
      <c r="Q1158" s="568"/>
      <c r="R1158" s="556">
        <f t="shared" si="125"/>
        <v>0</v>
      </c>
      <c r="S1158" s="556">
        <f t="shared" si="126"/>
        <v>0</v>
      </c>
      <c r="T1158" s="556">
        <f t="shared" si="127"/>
        <v>0</v>
      </c>
      <c r="U1158" s="556">
        <f t="shared" si="128"/>
        <v>0</v>
      </c>
      <c r="V1158" s="395"/>
      <c r="W1158" s="395"/>
      <c r="X1158" s="395"/>
      <c r="Y1158" s="395"/>
      <c r="AA1158" s="102"/>
      <c r="BA1158" s="553"/>
    </row>
    <row r="1159" spans="2:53" ht="18" customHeight="1" x14ac:dyDescent="0.35">
      <c r="B1159" s="80"/>
      <c r="C1159" s="119"/>
      <c r="D1159" s="119"/>
      <c r="E1159" s="202"/>
      <c r="F1159" s="119"/>
      <c r="G1159" s="120"/>
      <c r="H1159" s="41"/>
      <c r="I1159" s="41"/>
      <c r="J1159" s="138"/>
      <c r="K1159" s="291">
        <f t="shared" si="124"/>
        <v>0</v>
      </c>
      <c r="L1159" s="327">
        <v>0</v>
      </c>
      <c r="M1159" s="292">
        <f t="shared" si="123"/>
        <v>0</v>
      </c>
      <c r="N1159" s="370"/>
      <c r="O1159" s="150"/>
      <c r="P1159" s="240"/>
      <c r="Q1159" s="568"/>
      <c r="R1159" s="556">
        <f t="shared" si="125"/>
        <v>0</v>
      </c>
      <c r="S1159" s="556">
        <f t="shared" si="126"/>
        <v>0</v>
      </c>
      <c r="T1159" s="556">
        <f t="shared" si="127"/>
        <v>0</v>
      </c>
      <c r="U1159" s="556">
        <f t="shared" si="128"/>
        <v>0</v>
      </c>
      <c r="V1159" s="395"/>
      <c r="W1159" s="395"/>
      <c r="X1159" s="395"/>
      <c r="Y1159" s="395"/>
      <c r="AA1159" s="102"/>
      <c r="BA1159" s="553"/>
    </row>
    <row r="1160" spans="2:53" ht="18" customHeight="1" x14ac:dyDescent="0.35">
      <c r="B1160" s="80"/>
      <c r="C1160" s="119"/>
      <c r="D1160" s="119"/>
      <c r="E1160" s="202"/>
      <c r="F1160" s="119"/>
      <c r="G1160" s="120"/>
      <c r="H1160" s="41"/>
      <c r="I1160" s="41"/>
      <c r="J1160" s="138"/>
      <c r="K1160" s="291">
        <f t="shared" si="124"/>
        <v>0</v>
      </c>
      <c r="L1160" s="327">
        <v>0</v>
      </c>
      <c r="M1160" s="292">
        <f t="shared" si="123"/>
        <v>0</v>
      </c>
      <c r="N1160" s="370"/>
      <c r="O1160" s="150"/>
      <c r="P1160" s="240"/>
      <c r="Q1160" s="568"/>
      <c r="R1160" s="556">
        <f t="shared" si="125"/>
        <v>0</v>
      </c>
      <c r="S1160" s="556">
        <f t="shared" si="126"/>
        <v>0</v>
      </c>
      <c r="T1160" s="556">
        <f t="shared" si="127"/>
        <v>0</v>
      </c>
      <c r="U1160" s="556">
        <f t="shared" si="128"/>
        <v>0</v>
      </c>
      <c r="V1160" s="395"/>
      <c r="W1160" s="395"/>
      <c r="X1160" s="395"/>
      <c r="Y1160" s="395"/>
      <c r="AA1160" s="102"/>
      <c r="BA1160" s="553"/>
    </row>
    <row r="1161" spans="2:53" ht="18" customHeight="1" x14ac:dyDescent="0.35">
      <c r="B1161" s="80"/>
      <c r="C1161" s="119"/>
      <c r="D1161" s="119"/>
      <c r="E1161" s="202"/>
      <c r="F1161" s="119"/>
      <c r="G1161" s="120"/>
      <c r="H1161" s="41"/>
      <c r="I1161" s="41"/>
      <c r="J1161" s="138"/>
      <c r="K1161" s="291">
        <f t="shared" si="124"/>
        <v>0</v>
      </c>
      <c r="L1161" s="327">
        <v>0</v>
      </c>
      <c r="M1161" s="292">
        <f t="shared" si="123"/>
        <v>0</v>
      </c>
      <c r="N1161" s="370"/>
      <c r="O1161" s="150"/>
      <c r="P1161" s="240"/>
      <c r="Q1161" s="568"/>
      <c r="R1161" s="556">
        <f t="shared" si="125"/>
        <v>0</v>
      </c>
      <c r="S1161" s="556">
        <f t="shared" si="126"/>
        <v>0</v>
      </c>
      <c r="T1161" s="556">
        <f t="shared" si="127"/>
        <v>0</v>
      </c>
      <c r="U1161" s="556">
        <f t="shared" si="128"/>
        <v>0</v>
      </c>
      <c r="V1161" s="395"/>
      <c r="W1161" s="395"/>
      <c r="X1161" s="395"/>
      <c r="Y1161" s="395"/>
      <c r="AA1161" s="102"/>
      <c r="BA1161" s="553"/>
    </row>
    <row r="1162" spans="2:53" ht="18" customHeight="1" x14ac:dyDescent="0.35">
      <c r="B1162" s="80"/>
      <c r="C1162" s="119"/>
      <c r="D1162" s="119"/>
      <c r="E1162" s="202"/>
      <c r="F1162" s="119"/>
      <c r="G1162" s="120"/>
      <c r="H1162" s="41"/>
      <c r="I1162" s="41"/>
      <c r="J1162" s="138"/>
      <c r="K1162" s="291">
        <f t="shared" si="124"/>
        <v>0</v>
      </c>
      <c r="L1162" s="327">
        <v>0</v>
      </c>
      <c r="M1162" s="292">
        <f t="shared" si="123"/>
        <v>0</v>
      </c>
      <c r="N1162" s="370"/>
      <c r="O1162" s="150"/>
      <c r="P1162" s="240"/>
      <c r="Q1162" s="568"/>
      <c r="R1162" s="556">
        <f t="shared" si="125"/>
        <v>0</v>
      </c>
      <c r="S1162" s="556">
        <f t="shared" si="126"/>
        <v>0</v>
      </c>
      <c r="T1162" s="556">
        <f t="shared" si="127"/>
        <v>0</v>
      </c>
      <c r="U1162" s="556">
        <f t="shared" si="128"/>
        <v>0</v>
      </c>
      <c r="V1162" s="395"/>
      <c r="W1162" s="395"/>
      <c r="X1162" s="395"/>
      <c r="Y1162" s="395"/>
      <c r="AA1162" s="102"/>
      <c r="BA1162" s="553"/>
    </row>
    <row r="1163" spans="2:53" ht="18" customHeight="1" x14ac:dyDescent="0.35">
      <c r="B1163" s="80"/>
      <c r="C1163" s="119"/>
      <c r="D1163" s="119"/>
      <c r="E1163" s="202"/>
      <c r="F1163" s="119"/>
      <c r="G1163" s="120"/>
      <c r="H1163" s="41"/>
      <c r="I1163" s="41"/>
      <c r="J1163" s="138"/>
      <c r="K1163" s="291">
        <f t="shared" si="124"/>
        <v>0</v>
      </c>
      <c r="L1163" s="327">
        <v>0</v>
      </c>
      <c r="M1163" s="292">
        <f t="shared" si="123"/>
        <v>0</v>
      </c>
      <c r="N1163" s="370"/>
      <c r="O1163" s="150"/>
      <c r="P1163" s="240"/>
      <c r="Q1163" s="568"/>
      <c r="R1163" s="556">
        <f t="shared" si="125"/>
        <v>0</v>
      </c>
      <c r="S1163" s="556">
        <f t="shared" si="126"/>
        <v>0</v>
      </c>
      <c r="T1163" s="556">
        <f t="shared" si="127"/>
        <v>0</v>
      </c>
      <c r="U1163" s="556">
        <f t="shared" si="128"/>
        <v>0</v>
      </c>
      <c r="V1163" s="395"/>
      <c r="W1163" s="395"/>
      <c r="X1163" s="395"/>
      <c r="Y1163" s="395"/>
      <c r="AA1163" s="102"/>
      <c r="BA1163" s="553"/>
    </row>
    <row r="1164" spans="2:53" ht="18" customHeight="1" x14ac:dyDescent="0.35">
      <c r="B1164" s="80"/>
      <c r="C1164" s="119"/>
      <c r="D1164" s="119"/>
      <c r="E1164" s="202"/>
      <c r="F1164" s="119"/>
      <c r="G1164" s="120"/>
      <c r="H1164" s="41"/>
      <c r="I1164" s="41"/>
      <c r="J1164" s="138"/>
      <c r="K1164" s="291">
        <f t="shared" si="124"/>
        <v>0</v>
      </c>
      <c r="L1164" s="327">
        <v>0</v>
      </c>
      <c r="M1164" s="292">
        <f t="shared" si="123"/>
        <v>0</v>
      </c>
      <c r="N1164" s="370"/>
      <c r="O1164" s="150"/>
      <c r="P1164" s="240"/>
      <c r="Q1164" s="568"/>
      <c r="R1164" s="556">
        <f t="shared" si="125"/>
        <v>0</v>
      </c>
      <c r="S1164" s="556">
        <f t="shared" si="126"/>
        <v>0</v>
      </c>
      <c r="T1164" s="556">
        <f t="shared" si="127"/>
        <v>0</v>
      </c>
      <c r="U1164" s="556">
        <f t="shared" si="128"/>
        <v>0</v>
      </c>
      <c r="V1164" s="395"/>
      <c r="W1164" s="395"/>
      <c r="X1164" s="395"/>
      <c r="Y1164" s="395"/>
      <c r="AA1164" s="102"/>
      <c r="BA1164" s="553"/>
    </row>
    <row r="1165" spans="2:53" ht="18" customHeight="1" x14ac:dyDescent="0.35">
      <c r="B1165" s="80"/>
      <c r="C1165" s="119"/>
      <c r="D1165" s="119"/>
      <c r="E1165" s="202"/>
      <c r="F1165" s="119"/>
      <c r="G1165" s="120"/>
      <c r="H1165" s="41"/>
      <c r="I1165" s="41"/>
      <c r="J1165" s="138"/>
      <c r="K1165" s="291">
        <f t="shared" si="124"/>
        <v>0</v>
      </c>
      <c r="L1165" s="327">
        <v>0</v>
      </c>
      <c r="M1165" s="292">
        <f t="shared" si="123"/>
        <v>0</v>
      </c>
      <c r="N1165" s="370"/>
      <c r="O1165" s="150"/>
      <c r="P1165" s="240"/>
      <c r="Q1165" s="568"/>
      <c r="R1165" s="556">
        <f t="shared" si="125"/>
        <v>0</v>
      </c>
      <c r="S1165" s="556">
        <f t="shared" si="126"/>
        <v>0</v>
      </c>
      <c r="T1165" s="556">
        <f t="shared" si="127"/>
        <v>0</v>
      </c>
      <c r="U1165" s="556">
        <f t="shared" si="128"/>
        <v>0</v>
      </c>
      <c r="V1165" s="395"/>
      <c r="W1165" s="395"/>
      <c r="X1165" s="395"/>
      <c r="Y1165" s="395"/>
      <c r="AA1165" s="102"/>
      <c r="BA1165" s="553"/>
    </row>
    <row r="1166" spans="2:53" ht="18" customHeight="1" x14ac:dyDescent="0.35">
      <c r="B1166" s="80"/>
      <c r="C1166" s="119"/>
      <c r="D1166" s="119"/>
      <c r="E1166" s="202"/>
      <c r="F1166" s="119"/>
      <c r="G1166" s="120"/>
      <c r="H1166" s="41"/>
      <c r="I1166" s="41"/>
      <c r="J1166" s="138"/>
      <c r="K1166" s="291">
        <f t="shared" si="124"/>
        <v>0</v>
      </c>
      <c r="L1166" s="327">
        <v>0</v>
      </c>
      <c r="M1166" s="292">
        <f t="shared" si="123"/>
        <v>0</v>
      </c>
      <c r="N1166" s="370"/>
      <c r="O1166" s="150"/>
      <c r="P1166" s="240"/>
      <c r="Q1166" s="568"/>
      <c r="R1166" s="556">
        <f t="shared" si="125"/>
        <v>0</v>
      </c>
      <c r="S1166" s="556">
        <f t="shared" si="126"/>
        <v>0</v>
      </c>
      <c r="T1166" s="556">
        <f t="shared" si="127"/>
        <v>0</v>
      </c>
      <c r="U1166" s="556">
        <f t="shared" si="128"/>
        <v>0</v>
      </c>
      <c r="V1166" s="395"/>
      <c r="W1166" s="395"/>
      <c r="X1166" s="395"/>
      <c r="Y1166" s="395"/>
      <c r="AA1166" s="102"/>
      <c r="BA1166" s="553"/>
    </row>
    <row r="1167" spans="2:53" ht="18" customHeight="1" x14ac:dyDescent="0.35">
      <c r="B1167" s="80"/>
      <c r="C1167" s="119"/>
      <c r="D1167" s="119"/>
      <c r="E1167" s="202"/>
      <c r="F1167" s="119"/>
      <c r="G1167" s="120"/>
      <c r="H1167" s="41"/>
      <c r="I1167" s="41"/>
      <c r="J1167" s="138"/>
      <c r="K1167" s="291">
        <f t="shared" si="124"/>
        <v>0</v>
      </c>
      <c r="L1167" s="327">
        <v>0</v>
      </c>
      <c r="M1167" s="292">
        <f t="shared" si="123"/>
        <v>0</v>
      </c>
      <c r="N1167" s="370"/>
      <c r="O1167" s="150"/>
      <c r="P1167" s="240"/>
      <c r="Q1167" s="568"/>
      <c r="R1167" s="556">
        <f t="shared" si="125"/>
        <v>0</v>
      </c>
      <c r="S1167" s="556">
        <f t="shared" si="126"/>
        <v>0</v>
      </c>
      <c r="T1167" s="556">
        <f t="shared" si="127"/>
        <v>0</v>
      </c>
      <c r="U1167" s="556">
        <f t="shared" si="128"/>
        <v>0</v>
      </c>
      <c r="V1167" s="395"/>
      <c r="W1167" s="395"/>
      <c r="X1167" s="395"/>
      <c r="Y1167" s="395"/>
      <c r="AA1167" s="102"/>
      <c r="BA1167" s="553"/>
    </row>
    <row r="1168" spans="2:53" ht="18" customHeight="1" x14ac:dyDescent="0.35">
      <c r="B1168" s="80"/>
      <c r="C1168" s="119"/>
      <c r="D1168" s="119"/>
      <c r="E1168" s="202"/>
      <c r="F1168" s="119"/>
      <c r="G1168" s="120"/>
      <c r="H1168" s="41"/>
      <c r="I1168" s="41"/>
      <c r="J1168" s="138"/>
      <c r="K1168" s="291">
        <f t="shared" si="124"/>
        <v>0</v>
      </c>
      <c r="L1168" s="327">
        <v>0</v>
      </c>
      <c r="M1168" s="292">
        <f t="shared" si="123"/>
        <v>0</v>
      </c>
      <c r="N1168" s="370"/>
      <c r="O1168" s="150"/>
      <c r="P1168" s="240"/>
      <c r="Q1168" s="568"/>
      <c r="R1168" s="556">
        <f t="shared" si="125"/>
        <v>0</v>
      </c>
      <c r="S1168" s="556">
        <f t="shared" si="126"/>
        <v>0</v>
      </c>
      <c r="T1168" s="556">
        <f t="shared" si="127"/>
        <v>0</v>
      </c>
      <c r="U1168" s="556">
        <f t="shared" si="128"/>
        <v>0</v>
      </c>
      <c r="V1168" s="395"/>
      <c r="W1168" s="395"/>
      <c r="X1168" s="395"/>
      <c r="Y1168" s="395"/>
      <c r="AA1168" s="102"/>
      <c r="BA1168" s="553"/>
    </row>
    <row r="1169" spans="2:53" ht="18" customHeight="1" x14ac:dyDescent="0.35">
      <c r="B1169" s="80"/>
      <c r="C1169" s="119"/>
      <c r="D1169" s="119"/>
      <c r="E1169" s="202"/>
      <c r="F1169" s="119"/>
      <c r="G1169" s="120"/>
      <c r="H1169" s="41"/>
      <c r="I1169" s="41"/>
      <c r="J1169" s="138"/>
      <c r="K1169" s="291">
        <f t="shared" si="124"/>
        <v>0</v>
      </c>
      <c r="L1169" s="327">
        <v>0</v>
      </c>
      <c r="M1169" s="292">
        <f t="shared" si="123"/>
        <v>0</v>
      </c>
      <c r="N1169" s="370"/>
      <c r="O1169" s="150"/>
      <c r="P1169" s="240"/>
      <c r="Q1169" s="568"/>
      <c r="R1169" s="556">
        <f t="shared" si="125"/>
        <v>0</v>
      </c>
      <c r="S1169" s="556">
        <f t="shared" si="126"/>
        <v>0</v>
      </c>
      <c r="T1169" s="556">
        <f t="shared" si="127"/>
        <v>0</v>
      </c>
      <c r="U1169" s="556">
        <f t="shared" si="128"/>
        <v>0</v>
      </c>
      <c r="V1169" s="395"/>
      <c r="W1169" s="395"/>
      <c r="X1169" s="395"/>
      <c r="Y1169" s="395"/>
      <c r="AA1169" s="102"/>
      <c r="BA1169" s="553"/>
    </row>
    <row r="1170" spans="2:53" ht="18" customHeight="1" x14ac:dyDescent="0.35">
      <c r="B1170" s="80"/>
      <c r="C1170" s="119"/>
      <c r="D1170" s="119"/>
      <c r="E1170" s="202"/>
      <c r="F1170" s="119"/>
      <c r="G1170" s="120"/>
      <c r="H1170" s="41"/>
      <c r="I1170" s="41"/>
      <c r="J1170" s="138"/>
      <c r="K1170" s="291">
        <f t="shared" si="124"/>
        <v>0</v>
      </c>
      <c r="L1170" s="327">
        <v>0</v>
      </c>
      <c r="M1170" s="292">
        <f t="shared" si="123"/>
        <v>0</v>
      </c>
      <c r="N1170" s="370"/>
      <c r="O1170" s="150"/>
      <c r="P1170" s="240"/>
      <c r="Q1170" s="568"/>
      <c r="R1170" s="556">
        <f t="shared" si="125"/>
        <v>0</v>
      </c>
      <c r="S1170" s="556">
        <f t="shared" si="126"/>
        <v>0</v>
      </c>
      <c r="T1170" s="556">
        <f t="shared" si="127"/>
        <v>0</v>
      </c>
      <c r="U1170" s="556">
        <f t="shared" si="128"/>
        <v>0</v>
      </c>
      <c r="V1170" s="395"/>
      <c r="W1170" s="395"/>
      <c r="X1170" s="395"/>
      <c r="Y1170" s="395"/>
      <c r="AA1170" s="102"/>
      <c r="BA1170" s="553"/>
    </row>
    <row r="1171" spans="2:53" ht="18" customHeight="1" x14ac:dyDescent="0.35">
      <c r="B1171" s="80"/>
      <c r="C1171" s="119"/>
      <c r="D1171" s="119"/>
      <c r="E1171" s="202"/>
      <c r="F1171" s="119"/>
      <c r="G1171" s="120"/>
      <c r="H1171" s="41"/>
      <c r="I1171" s="41"/>
      <c r="J1171" s="138"/>
      <c r="K1171" s="291">
        <f t="shared" si="124"/>
        <v>0</v>
      </c>
      <c r="L1171" s="327">
        <v>0</v>
      </c>
      <c r="M1171" s="292">
        <f t="shared" si="123"/>
        <v>0</v>
      </c>
      <c r="N1171" s="370"/>
      <c r="O1171" s="150"/>
      <c r="P1171" s="240"/>
      <c r="Q1171" s="568"/>
      <c r="R1171" s="556">
        <f t="shared" si="125"/>
        <v>0</v>
      </c>
      <c r="S1171" s="556">
        <f t="shared" si="126"/>
        <v>0</v>
      </c>
      <c r="T1171" s="556">
        <f t="shared" si="127"/>
        <v>0</v>
      </c>
      <c r="U1171" s="556">
        <f t="shared" si="128"/>
        <v>0</v>
      </c>
      <c r="V1171" s="395"/>
      <c r="W1171" s="395"/>
      <c r="X1171" s="395"/>
      <c r="Y1171" s="395"/>
      <c r="AA1171" s="102"/>
      <c r="BA1171" s="553"/>
    </row>
    <row r="1172" spans="2:53" ht="18" customHeight="1" x14ac:dyDescent="0.35">
      <c r="B1172" s="80"/>
      <c r="C1172" s="119"/>
      <c r="D1172" s="119"/>
      <c r="E1172" s="202"/>
      <c r="F1172" s="119"/>
      <c r="G1172" s="120"/>
      <c r="H1172" s="41"/>
      <c r="I1172" s="41"/>
      <c r="J1172" s="138"/>
      <c r="K1172" s="291">
        <f t="shared" si="124"/>
        <v>0</v>
      </c>
      <c r="L1172" s="327">
        <v>0</v>
      </c>
      <c r="M1172" s="292">
        <f t="shared" si="123"/>
        <v>0</v>
      </c>
      <c r="N1172" s="370"/>
      <c r="O1172" s="150"/>
      <c r="P1172" s="240"/>
      <c r="Q1172" s="568"/>
      <c r="R1172" s="556">
        <f t="shared" si="125"/>
        <v>0</v>
      </c>
      <c r="S1172" s="556">
        <f t="shared" si="126"/>
        <v>0</v>
      </c>
      <c r="T1172" s="556">
        <f t="shared" si="127"/>
        <v>0</v>
      </c>
      <c r="U1172" s="556">
        <f t="shared" si="128"/>
        <v>0</v>
      </c>
      <c r="V1172" s="395"/>
      <c r="W1172" s="395"/>
      <c r="X1172" s="395"/>
      <c r="Y1172" s="395"/>
      <c r="AA1172" s="102"/>
      <c r="BA1172" s="553"/>
    </row>
    <row r="1173" spans="2:53" ht="18" customHeight="1" x14ac:dyDescent="0.35">
      <c r="B1173" s="80"/>
      <c r="C1173" s="119"/>
      <c r="D1173" s="119"/>
      <c r="E1173" s="202"/>
      <c r="F1173" s="119"/>
      <c r="G1173" s="120"/>
      <c r="H1173" s="41"/>
      <c r="I1173" s="41"/>
      <c r="J1173" s="138"/>
      <c r="K1173" s="291">
        <f t="shared" si="124"/>
        <v>0</v>
      </c>
      <c r="L1173" s="327">
        <v>0</v>
      </c>
      <c r="M1173" s="292">
        <f t="shared" si="123"/>
        <v>0</v>
      </c>
      <c r="N1173" s="370"/>
      <c r="O1173" s="150"/>
      <c r="P1173" s="240"/>
      <c r="Q1173" s="568"/>
      <c r="R1173" s="556">
        <f t="shared" si="125"/>
        <v>0</v>
      </c>
      <c r="S1173" s="556">
        <f t="shared" si="126"/>
        <v>0</v>
      </c>
      <c r="T1173" s="556">
        <f t="shared" si="127"/>
        <v>0</v>
      </c>
      <c r="U1173" s="556">
        <f t="shared" si="128"/>
        <v>0</v>
      </c>
      <c r="V1173" s="395"/>
      <c r="W1173" s="395"/>
      <c r="X1173" s="395"/>
      <c r="Y1173" s="395"/>
      <c r="AA1173" s="102"/>
      <c r="BA1173" s="553"/>
    </row>
    <row r="1174" spans="2:53" ht="18" customHeight="1" x14ac:dyDescent="0.35">
      <c r="B1174" s="80"/>
      <c r="C1174" s="119"/>
      <c r="D1174" s="119"/>
      <c r="E1174" s="202"/>
      <c r="F1174" s="119"/>
      <c r="G1174" s="120"/>
      <c r="H1174" s="41"/>
      <c r="I1174" s="41"/>
      <c r="J1174" s="138"/>
      <c r="K1174" s="291">
        <f t="shared" si="124"/>
        <v>0</v>
      </c>
      <c r="L1174" s="327">
        <v>0</v>
      </c>
      <c r="M1174" s="292">
        <f t="shared" si="123"/>
        <v>0</v>
      </c>
      <c r="N1174" s="370"/>
      <c r="O1174" s="150"/>
      <c r="P1174" s="240"/>
      <c r="Q1174" s="568"/>
      <c r="R1174" s="556">
        <f t="shared" si="125"/>
        <v>0</v>
      </c>
      <c r="S1174" s="556">
        <f t="shared" si="126"/>
        <v>0</v>
      </c>
      <c r="T1174" s="556">
        <f t="shared" si="127"/>
        <v>0</v>
      </c>
      <c r="U1174" s="556">
        <f t="shared" si="128"/>
        <v>0</v>
      </c>
      <c r="V1174" s="395"/>
      <c r="W1174" s="395"/>
      <c r="X1174" s="395"/>
      <c r="Y1174" s="395"/>
      <c r="AA1174" s="102"/>
      <c r="BA1174" s="553"/>
    </row>
    <row r="1175" spans="2:53" ht="18" customHeight="1" x14ac:dyDescent="0.35">
      <c r="B1175" s="80"/>
      <c r="C1175" s="119"/>
      <c r="D1175" s="119"/>
      <c r="E1175" s="202"/>
      <c r="F1175" s="119"/>
      <c r="G1175" s="120"/>
      <c r="H1175" s="41"/>
      <c r="I1175" s="41"/>
      <c r="J1175" s="138"/>
      <c r="K1175" s="291">
        <f t="shared" si="124"/>
        <v>0</v>
      </c>
      <c r="L1175" s="327">
        <v>0</v>
      </c>
      <c r="M1175" s="292">
        <f t="shared" si="123"/>
        <v>0</v>
      </c>
      <c r="N1175" s="370"/>
      <c r="O1175" s="150"/>
      <c r="P1175" s="240"/>
      <c r="Q1175" s="568"/>
      <c r="R1175" s="556">
        <f t="shared" si="125"/>
        <v>0</v>
      </c>
      <c r="S1175" s="556">
        <f t="shared" si="126"/>
        <v>0</v>
      </c>
      <c r="T1175" s="556">
        <f t="shared" si="127"/>
        <v>0</v>
      </c>
      <c r="U1175" s="556">
        <f t="shared" si="128"/>
        <v>0</v>
      </c>
      <c r="V1175" s="395"/>
      <c r="W1175" s="395"/>
      <c r="X1175" s="395"/>
      <c r="Y1175" s="395"/>
      <c r="AA1175" s="102"/>
      <c r="BA1175" s="553"/>
    </row>
    <row r="1176" spans="2:53" ht="18" customHeight="1" x14ac:dyDescent="0.35">
      <c r="B1176" s="80"/>
      <c r="C1176" s="119"/>
      <c r="D1176" s="119"/>
      <c r="E1176" s="202"/>
      <c r="F1176" s="119"/>
      <c r="G1176" s="120"/>
      <c r="H1176" s="41"/>
      <c r="I1176" s="41"/>
      <c r="J1176" s="138"/>
      <c r="K1176" s="291">
        <f t="shared" si="124"/>
        <v>0</v>
      </c>
      <c r="L1176" s="327">
        <v>0</v>
      </c>
      <c r="M1176" s="292">
        <f t="shared" si="123"/>
        <v>0</v>
      </c>
      <c r="N1176" s="370"/>
      <c r="O1176" s="150"/>
      <c r="P1176" s="240"/>
      <c r="Q1176" s="568"/>
      <c r="R1176" s="556">
        <f t="shared" si="125"/>
        <v>0</v>
      </c>
      <c r="S1176" s="556">
        <f t="shared" si="126"/>
        <v>0</v>
      </c>
      <c r="T1176" s="556">
        <f t="shared" si="127"/>
        <v>0</v>
      </c>
      <c r="U1176" s="556">
        <f t="shared" si="128"/>
        <v>0</v>
      </c>
      <c r="V1176" s="395"/>
      <c r="W1176" s="395"/>
      <c r="X1176" s="395"/>
      <c r="Y1176" s="395"/>
      <c r="AA1176" s="102"/>
      <c r="BA1176" s="553"/>
    </row>
    <row r="1177" spans="2:53" ht="18" customHeight="1" x14ac:dyDescent="0.35">
      <c r="B1177" s="80"/>
      <c r="C1177" s="119"/>
      <c r="D1177" s="119"/>
      <c r="E1177" s="202"/>
      <c r="F1177" s="119"/>
      <c r="G1177" s="120"/>
      <c r="H1177" s="41"/>
      <c r="I1177" s="41"/>
      <c r="J1177" s="138"/>
      <c r="K1177" s="291">
        <f t="shared" si="124"/>
        <v>0</v>
      </c>
      <c r="L1177" s="327">
        <v>0</v>
      </c>
      <c r="M1177" s="292">
        <f t="shared" si="123"/>
        <v>0</v>
      </c>
      <c r="N1177" s="370"/>
      <c r="O1177" s="150"/>
      <c r="P1177" s="240"/>
      <c r="Q1177" s="568"/>
      <c r="R1177" s="556">
        <f t="shared" si="125"/>
        <v>0</v>
      </c>
      <c r="S1177" s="556">
        <f t="shared" si="126"/>
        <v>0</v>
      </c>
      <c r="T1177" s="556">
        <f t="shared" si="127"/>
        <v>0</v>
      </c>
      <c r="U1177" s="556">
        <f t="shared" si="128"/>
        <v>0</v>
      </c>
      <c r="V1177" s="395"/>
      <c r="W1177" s="395"/>
      <c r="X1177" s="395"/>
      <c r="Y1177" s="395"/>
      <c r="AA1177" s="102"/>
      <c r="BA1177" s="553"/>
    </row>
    <row r="1178" spans="2:53" ht="18" customHeight="1" x14ac:dyDescent="0.35">
      <c r="B1178" s="80"/>
      <c r="C1178" s="119"/>
      <c r="D1178" s="119"/>
      <c r="E1178" s="202"/>
      <c r="F1178" s="119"/>
      <c r="G1178" s="120"/>
      <c r="H1178" s="41"/>
      <c r="I1178" s="41"/>
      <c r="J1178" s="138"/>
      <c r="K1178" s="291">
        <f t="shared" si="124"/>
        <v>0</v>
      </c>
      <c r="L1178" s="327">
        <v>0</v>
      </c>
      <c r="M1178" s="292">
        <f t="shared" si="123"/>
        <v>0</v>
      </c>
      <c r="N1178" s="370"/>
      <c r="O1178" s="150"/>
      <c r="P1178" s="240"/>
      <c r="Q1178" s="568"/>
      <c r="R1178" s="556">
        <f t="shared" si="125"/>
        <v>0</v>
      </c>
      <c r="S1178" s="556">
        <f t="shared" si="126"/>
        <v>0</v>
      </c>
      <c r="T1178" s="556">
        <f t="shared" si="127"/>
        <v>0</v>
      </c>
      <c r="U1178" s="556">
        <f t="shared" si="128"/>
        <v>0</v>
      </c>
      <c r="V1178" s="395"/>
      <c r="W1178" s="395"/>
      <c r="X1178" s="395"/>
      <c r="Y1178" s="395"/>
      <c r="AA1178" s="102"/>
      <c r="BA1178" s="553"/>
    </row>
    <row r="1179" spans="2:53" ht="18" customHeight="1" x14ac:dyDescent="0.35">
      <c r="B1179" s="80"/>
      <c r="C1179" s="119"/>
      <c r="D1179" s="119"/>
      <c r="E1179" s="202"/>
      <c r="F1179" s="119"/>
      <c r="G1179" s="120"/>
      <c r="H1179" s="41"/>
      <c r="I1179" s="41"/>
      <c r="J1179" s="138"/>
      <c r="K1179" s="291">
        <f t="shared" si="124"/>
        <v>0</v>
      </c>
      <c r="L1179" s="327">
        <v>0</v>
      </c>
      <c r="M1179" s="292">
        <f t="shared" si="123"/>
        <v>0</v>
      </c>
      <c r="N1179" s="370"/>
      <c r="O1179" s="150"/>
      <c r="P1179" s="240"/>
      <c r="Q1179" s="568"/>
      <c r="R1179" s="556">
        <f t="shared" si="125"/>
        <v>0</v>
      </c>
      <c r="S1179" s="556">
        <f t="shared" si="126"/>
        <v>0</v>
      </c>
      <c r="T1179" s="556">
        <f t="shared" si="127"/>
        <v>0</v>
      </c>
      <c r="U1179" s="556">
        <f t="shared" si="128"/>
        <v>0</v>
      </c>
      <c r="V1179" s="395"/>
      <c r="W1179" s="395"/>
      <c r="X1179" s="395"/>
      <c r="Y1179" s="395"/>
      <c r="AA1179" s="102"/>
      <c r="BA1179" s="553"/>
    </row>
    <row r="1180" spans="2:53" ht="18" customHeight="1" x14ac:dyDescent="0.35">
      <c r="B1180" s="80"/>
      <c r="C1180" s="119"/>
      <c r="D1180" s="119"/>
      <c r="E1180" s="202"/>
      <c r="F1180" s="119"/>
      <c r="G1180" s="120"/>
      <c r="H1180" s="41"/>
      <c r="I1180" s="41"/>
      <c r="J1180" s="138"/>
      <c r="K1180" s="291">
        <f t="shared" si="124"/>
        <v>0</v>
      </c>
      <c r="L1180" s="327">
        <v>0</v>
      </c>
      <c r="M1180" s="292">
        <f t="shared" si="123"/>
        <v>0</v>
      </c>
      <c r="N1180" s="370"/>
      <c r="O1180" s="150"/>
      <c r="P1180" s="240"/>
      <c r="Q1180" s="568"/>
      <c r="R1180" s="556">
        <f t="shared" si="125"/>
        <v>0</v>
      </c>
      <c r="S1180" s="556">
        <f t="shared" si="126"/>
        <v>0</v>
      </c>
      <c r="T1180" s="556">
        <f t="shared" si="127"/>
        <v>0</v>
      </c>
      <c r="U1180" s="556">
        <f t="shared" si="128"/>
        <v>0</v>
      </c>
      <c r="V1180" s="395"/>
      <c r="W1180" s="395"/>
      <c r="X1180" s="395"/>
      <c r="Y1180" s="395"/>
      <c r="AA1180" s="102"/>
      <c r="BA1180" s="553"/>
    </row>
    <row r="1181" spans="2:53" ht="18" customHeight="1" x14ac:dyDescent="0.35">
      <c r="B1181" s="80"/>
      <c r="C1181" s="119"/>
      <c r="D1181" s="119"/>
      <c r="E1181" s="202"/>
      <c r="F1181" s="119"/>
      <c r="G1181" s="120"/>
      <c r="H1181" s="41"/>
      <c r="I1181" s="41"/>
      <c r="J1181" s="138"/>
      <c r="K1181" s="291">
        <f t="shared" si="124"/>
        <v>0</v>
      </c>
      <c r="L1181" s="327">
        <v>0</v>
      </c>
      <c r="M1181" s="292">
        <f t="shared" si="123"/>
        <v>0</v>
      </c>
      <c r="N1181" s="370"/>
      <c r="O1181" s="150"/>
      <c r="P1181" s="240"/>
      <c r="Q1181" s="568"/>
      <c r="R1181" s="556">
        <f t="shared" si="125"/>
        <v>0</v>
      </c>
      <c r="S1181" s="556">
        <f t="shared" si="126"/>
        <v>0</v>
      </c>
      <c r="T1181" s="556">
        <f t="shared" si="127"/>
        <v>0</v>
      </c>
      <c r="U1181" s="556">
        <f t="shared" si="128"/>
        <v>0</v>
      </c>
      <c r="V1181" s="395"/>
      <c r="W1181" s="395"/>
      <c r="X1181" s="395"/>
      <c r="Y1181" s="395"/>
      <c r="AA1181" s="102"/>
      <c r="BA1181" s="553"/>
    </row>
    <row r="1182" spans="2:53" ht="18" customHeight="1" x14ac:dyDescent="0.35">
      <c r="B1182" s="80"/>
      <c r="C1182" s="119"/>
      <c r="D1182" s="119"/>
      <c r="E1182" s="202"/>
      <c r="F1182" s="119"/>
      <c r="G1182" s="120"/>
      <c r="H1182" s="41"/>
      <c r="I1182" s="41"/>
      <c r="J1182" s="138"/>
      <c r="K1182" s="291">
        <f t="shared" si="124"/>
        <v>0</v>
      </c>
      <c r="L1182" s="327">
        <v>0</v>
      </c>
      <c r="M1182" s="292">
        <f t="shared" si="123"/>
        <v>0</v>
      </c>
      <c r="N1182" s="370"/>
      <c r="O1182" s="150"/>
      <c r="P1182" s="240"/>
      <c r="Q1182" s="568"/>
      <c r="R1182" s="556">
        <f t="shared" si="125"/>
        <v>0</v>
      </c>
      <c r="S1182" s="556">
        <f t="shared" si="126"/>
        <v>0</v>
      </c>
      <c r="T1182" s="556">
        <f t="shared" si="127"/>
        <v>0</v>
      </c>
      <c r="U1182" s="556">
        <f t="shared" si="128"/>
        <v>0</v>
      </c>
      <c r="V1182" s="395"/>
      <c r="W1182" s="395"/>
      <c r="X1182" s="395"/>
      <c r="Y1182" s="395"/>
      <c r="AA1182" s="102"/>
      <c r="BA1182" s="553"/>
    </row>
    <row r="1183" spans="2:53" ht="18" customHeight="1" x14ac:dyDescent="0.35">
      <c r="B1183" s="80"/>
      <c r="C1183" s="119"/>
      <c r="D1183" s="119"/>
      <c r="E1183" s="202"/>
      <c r="F1183" s="119"/>
      <c r="G1183" s="120"/>
      <c r="H1183" s="41"/>
      <c r="I1183" s="41"/>
      <c r="J1183" s="138"/>
      <c r="K1183" s="291">
        <f t="shared" si="124"/>
        <v>0</v>
      </c>
      <c r="L1183" s="327">
        <v>0</v>
      </c>
      <c r="M1183" s="292">
        <f t="shared" si="123"/>
        <v>0</v>
      </c>
      <c r="N1183" s="370"/>
      <c r="O1183" s="150"/>
      <c r="P1183" s="240"/>
      <c r="Q1183" s="568"/>
      <c r="R1183" s="556">
        <f t="shared" si="125"/>
        <v>0</v>
      </c>
      <c r="S1183" s="556">
        <f t="shared" si="126"/>
        <v>0</v>
      </c>
      <c r="T1183" s="556">
        <f t="shared" si="127"/>
        <v>0</v>
      </c>
      <c r="U1183" s="556">
        <f t="shared" si="128"/>
        <v>0</v>
      </c>
      <c r="V1183" s="395"/>
      <c r="W1183" s="395"/>
      <c r="X1183" s="395"/>
      <c r="Y1183" s="395"/>
      <c r="AA1183" s="102"/>
      <c r="BA1183" s="553"/>
    </row>
    <row r="1184" spans="2:53" ht="18" customHeight="1" x14ac:dyDescent="0.35">
      <c r="B1184" s="80"/>
      <c r="C1184" s="119"/>
      <c r="D1184" s="119"/>
      <c r="E1184" s="202"/>
      <c r="F1184" s="119"/>
      <c r="G1184" s="120"/>
      <c r="H1184" s="41"/>
      <c r="I1184" s="41"/>
      <c r="J1184" s="138"/>
      <c r="K1184" s="291">
        <f t="shared" si="124"/>
        <v>0</v>
      </c>
      <c r="L1184" s="327">
        <v>0</v>
      </c>
      <c r="M1184" s="292">
        <f t="shared" si="123"/>
        <v>0</v>
      </c>
      <c r="N1184" s="370"/>
      <c r="O1184" s="150"/>
      <c r="P1184" s="240"/>
      <c r="Q1184" s="568"/>
      <c r="R1184" s="556">
        <f t="shared" si="125"/>
        <v>0</v>
      </c>
      <c r="S1184" s="556">
        <f t="shared" si="126"/>
        <v>0</v>
      </c>
      <c r="T1184" s="556">
        <f t="shared" si="127"/>
        <v>0</v>
      </c>
      <c r="U1184" s="556">
        <f t="shared" si="128"/>
        <v>0</v>
      </c>
      <c r="V1184" s="395"/>
      <c r="W1184" s="395"/>
      <c r="X1184" s="395"/>
      <c r="Y1184" s="395"/>
      <c r="AA1184" s="102"/>
      <c r="BA1184" s="553"/>
    </row>
    <row r="1185" spans="2:53" ht="18" customHeight="1" x14ac:dyDescent="0.35">
      <c r="B1185" s="80"/>
      <c r="C1185" s="119"/>
      <c r="D1185" s="119"/>
      <c r="E1185" s="202"/>
      <c r="F1185" s="119"/>
      <c r="G1185" s="120"/>
      <c r="H1185" s="41"/>
      <c r="I1185" s="41"/>
      <c r="J1185" s="138"/>
      <c r="K1185" s="291">
        <f t="shared" si="124"/>
        <v>0</v>
      </c>
      <c r="L1185" s="327">
        <v>0</v>
      </c>
      <c r="M1185" s="292">
        <f t="shared" si="123"/>
        <v>0</v>
      </c>
      <c r="N1185" s="370"/>
      <c r="O1185" s="150"/>
      <c r="P1185" s="240"/>
      <c r="Q1185" s="568"/>
      <c r="R1185" s="556">
        <f t="shared" si="125"/>
        <v>0</v>
      </c>
      <c r="S1185" s="556">
        <f t="shared" si="126"/>
        <v>0</v>
      </c>
      <c r="T1185" s="556">
        <f t="shared" si="127"/>
        <v>0</v>
      </c>
      <c r="U1185" s="556">
        <f t="shared" si="128"/>
        <v>0</v>
      </c>
      <c r="V1185" s="395"/>
      <c r="W1185" s="395"/>
      <c r="X1185" s="395"/>
      <c r="Y1185" s="395"/>
      <c r="AA1185" s="102"/>
      <c r="BA1185" s="553"/>
    </row>
    <row r="1186" spans="2:53" ht="18" customHeight="1" x14ac:dyDescent="0.35">
      <c r="B1186" s="80"/>
      <c r="C1186" s="119"/>
      <c r="D1186" s="119"/>
      <c r="E1186" s="202"/>
      <c r="F1186" s="119"/>
      <c r="G1186" s="120"/>
      <c r="H1186" s="41"/>
      <c r="I1186" s="41"/>
      <c r="J1186" s="138"/>
      <c r="K1186" s="291">
        <f t="shared" si="124"/>
        <v>0</v>
      </c>
      <c r="L1186" s="327">
        <v>0</v>
      </c>
      <c r="M1186" s="292">
        <f t="shared" si="123"/>
        <v>0</v>
      </c>
      <c r="N1186" s="370"/>
      <c r="O1186" s="150"/>
      <c r="P1186" s="240"/>
      <c r="Q1186" s="568"/>
      <c r="R1186" s="556">
        <f t="shared" si="125"/>
        <v>0</v>
      </c>
      <c r="S1186" s="556">
        <f t="shared" si="126"/>
        <v>0</v>
      </c>
      <c r="T1186" s="556">
        <f t="shared" si="127"/>
        <v>0</v>
      </c>
      <c r="U1186" s="556">
        <f t="shared" si="128"/>
        <v>0</v>
      </c>
      <c r="V1186" s="395"/>
      <c r="W1186" s="395"/>
      <c r="X1186" s="395"/>
      <c r="Y1186" s="395"/>
      <c r="AA1186" s="102"/>
      <c r="BA1186" s="553"/>
    </row>
    <row r="1187" spans="2:53" ht="18" customHeight="1" x14ac:dyDescent="0.35">
      <c r="B1187" s="80"/>
      <c r="C1187" s="119"/>
      <c r="D1187" s="119"/>
      <c r="E1187" s="202"/>
      <c r="F1187" s="119"/>
      <c r="G1187" s="120"/>
      <c r="H1187" s="41"/>
      <c r="I1187" s="41"/>
      <c r="J1187" s="138"/>
      <c r="K1187" s="291">
        <f t="shared" si="124"/>
        <v>0</v>
      </c>
      <c r="L1187" s="327">
        <v>0</v>
      </c>
      <c r="M1187" s="292">
        <f t="shared" si="123"/>
        <v>0</v>
      </c>
      <c r="N1187" s="370"/>
      <c r="O1187" s="150"/>
      <c r="P1187" s="240"/>
      <c r="Q1187" s="568"/>
      <c r="R1187" s="556">
        <f t="shared" si="125"/>
        <v>0</v>
      </c>
      <c r="S1187" s="556">
        <f t="shared" si="126"/>
        <v>0</v>
      </c>
      <c r="T1187" s="556">
        <f t="shared" si="127"/>
        <v>0</v>
      </c>
      <c r="U1187" s="556">
        <f t="shared" si="128"/>
        <v>0</v>
      </c>
      <c r="V1187" s="395"/>
      <c r="W1187" s="395"/>
      <c r="X1187" s="395"/>
      <c r="Y1187" s="395"/>
      <c r="AA1187" s="102"/>
      <c r="BA1187" s="553"/>
    </row>
    <row r="1188" spans="2:53" ht="18" customHeight="1" x14ac:dyDescent="0.35">
      <c r="B1188" s="80"/>
      <c r="C1188" s="119"/>
      <c r="D1188" s="119"/>
      <c r="E1188" s="202"/>
      <c r="F1188" s="119"/>
      <c r="G1188" s="120"/>
      <c r="H1188" s="41"/>
      <c r="I1188" s="41"/>
      <c r="J1188" s="138"/>
      <c r="K1188" s="291">
        <f t="shared" si="124"/>
        <v>0</v>
      </c>
      <c r="L1188" s="327">
        <v>0</v>
      </c>
      <c r="M1188" s="292">
        <f t="shared" si="123"/>
        <v>0</v>
      </c>
      <c r="N1188" s="370"/>
      <c r="O1188" s="150"/>
      <c r="P1188" s="240"/>
      <c r="Q1188" s="568"/>
      <c r="R1188" s="556">
        <f t="shared" si="125"/>
        <v>0</v>
      </c>
      <c r="S1188" s="556">
        <f t="shared" si="126"/>
        <v>0</v>
      </c>
      <c r="T1188" s="556">
        <f t="shared" si="127"/>
        <v>0</v>
      </c>
      <c r="U1188" s="556">
        <f t="shared" si="128"/>
        <v>0</v>
      </c>
      <c r="V1188" s="395"/>
      <c r="W1188" s="395"/>
      <c r="X1188" s="395"/>
      <c r="Y1188" s="395"/>
      <c r="AA1188" s="102"/>
      <c r="BA1188" s="553"/>
    </row>
    <row r="1189" spans="2:53" ht="18" customHeight="1" x14ac:dyDescent="0.35">
      <c r="B1189" s="80"/>
      <c r="C1189" s="119"/>
      <c r="D1189" s="119"/>
      <c r="E1189" s="202"/>
      <c r="F1189" s="119"/>
      <c r="G1189" s="120"/>
      <c r="H1189" s="41"/>
      <c r="I1189" s="41"/>
      <c r="J1189" s="138"/>
      <c r="K1189" s="291">
        <f t="shared" si="124"/>
        <v>0</v>
      </c>
      <c r="L1189" s="327">
        <v>0</v>
      </c>
      <c r="M1189" s="292">
        <f t="shared" si="123"/>
        <v>0</v>
      </c>
      <c r="N1189" s="370"/>
      <c r="O1189" s="150"/>
      <c r="P1189" s="240"/>
      <c r="Q1189" s="568"/>
      <c r="R1189" s="556">
        <f t="shared" si="125"/>
        <v>0</v>
      </c>
      <c r="S1189" s="556">
        <f t="shared" si="126"/>
        <v>0</v>
      </c>
      <c r="T1189" s="556">
        <f t="shared" si="127"/>
        <v>0</v>
      </c>
      <c r="U1189" s="556">
        <f t="shared" si="128"/>
        <v>0</v>
      </c>
      <c r="V1189" s="395"/>
      <c r="W1189" s="395"/>
      <c r="X1189" s="395"/>
      <c r="Y1189" s="395"/>
      <c r="AA1189" s="102"/>
      <c r="BA1189" s="553"/>
    </row>
    <row r="1190" spans="2:53" ht="18" customHeight="1" x14ac:dyDescent="0.35">
      <c r="B1190" s="80"/>
      <c r="C1190" s="119"/>
      <c r="D1190" s="119"/>
      <c r="E1190" s="202"/>
      <c r="F1190" s="119"/>
      <c r="G1190" s="120"/>
      <c r="H1190" s="41"/>
      <c r="I1190" s="41"/>
      <c r="J1190" s="138"/>
      <c r="K1190" s="291">
        <f t="shared" si="124"/>
        <v>0</v>
      </c>
      <c r="L1190" s="327">
        <v>0</v>
      </c>
      <c r="M1190" s="292">
        <f t="shared" si="123"/>
        <v>0</v>
      </c>
      <c r="N1190" s="370"/>
      <c r="O1190" s="150"/>
      <c r="P1190" s="240"/>
      <c r="Q1190" s="568"/>
      <c r="R1190" s="556">
        <f t="shared" si="125"/>
        <v>0</v>
      </c>
      <c r="S1190" s="556">
        <f t="shared" si="126"/>
        <v>0</v>
      </c>
      <c r="T1190" s="556">
        <f t="shared" si="127"/>
        <v>0</v>
      </c>
      <c r="U1190" s="556">
        <f t="shared" si="128"/>
        <v>0</v>
      </c>
      <c r="V1190" s="395"/>
      <c r="W1190" s="395"/>
      <c r="X1190" s="395"/>
      <c r="Y1190" s="395"/>
      <c r="AA1190" s="102"/>
      <c r="BA1190" s="553"/>
    </row>
    <row r="1191" spans="2:53" ht="18" customHeight="1" x14ac:dyDescent="0.35">
      <c r="B1191" s="80"/>
      <c r="C1191" s="119"/>
      <c r="D1191" s="119"/>
      <c r="E1191" s="202"/>
      <c r="F1191" s="119"/>
      <c r="G1191" s="120"/>
      <c r="H1191" s="41"/>
      <c r="I1191" s="41"/>
      <c r="J1191" s="138"/>
      <c r="K1191" s="291">
        <f t="shared" si="124"/>
        <v>0</v>
      </c>
      <c r="L1191" s="327">
        <v>0</v>
      </c>
      <c r="M1191" s="292">
        <f t="shared" si="123"/>
        <v>0</v>
      </c>
      <c r="N1191" s="370"/>
      <c r="O1191" s="150"/>
      <c r="P1191" s="240"/>
      <c r="Q1191" s="568"/>
      <c r="R1191" s="556">
        <f t="shared" si="125"/>
        <v>0</v>
      </c>
      <c r="S1191" s="556">
        <f t="shared" si="126"/>
        <v>0</v>
      </c>
      <c r="T1191" s="556">
        <f t="shared" si="127"/>
        <v>0</v>
      </c>
      <c r="U1191" s="556">
        <f t="shared" si="128"/>
        <v>0</v>
      </c>
      <c r="V1191" s="395"/>
      <c r="W1191" s="395"/>
      <c r="X1191" s="395"/>
      <c r="Y1191" s="395"/>
      <c r="AA1191" s="102"/>
      <c r="BA1191" s="553"/>
    </row>
    <row r="1192" spans="2:53" ht="18" customHeight="1" x14ac:dyDescent="0.35">
      <c r="B1192" s="80"/>
      <c r="C1192" s="119"/>
      <c r="D1192" s="119"/>
      <c r="E1192" s="202"/>
      <c r="F1192" s="119"/>
      <c r="G1192" s="120"/>
      <c r="H1192" s="41"/>
      <c r="I1192" s="41"/>
      <c r="J1192" s="138"/>
      <c r="K1192" s="291">
        <f t="shared" si="124"/>
        <v>0</v>
      </c>
      <c r="L1192" s="327">
        <v>0</v>
      </c>
      <c r="M1192" s="292">
        <f t="shared" si="123"/>
        <v>0</v>
      </c>
      <c r="N1192" s="370"/>
      <c r="O1192" s="150"/>
      <c r="P1192" s="240"/>
      <c r="Q1192" s="568"/>
      <c r="R1192" s="556">
        <f t="shared" si="125"/>
        <v>0</v>
      </c>
      <c r="S1192" s="556">
        <f t="shared" si="126"/>
        <v>0</v>
      </c>
      <c r="T1192" s="556">
        <f t="shared" si="127"/>
        <v>0</v>
      </c>
      <c r="U1192" s="556">
        <f t="shared" si="128"/>
        <v>0</v>
      </c>
      <c r="V1192" s="395"/>
      <c r="W1192" s="395"/>
      <c r="X1192" s="395"/>
      <c r="Y1192" s="395"/>
      <c r="AA1192" s="102"/>
      <c r="BA1192" s="553"/>
    </row>
    <row r="1193" spans="2:53" ht="18" customHeight="1" x14ac:dyDescent="0.35">
      <c r="B1193" s="80"/>
      <c r="C1193" s="119"/>
      <c r="D1193" s="119"/>
      <c r="E1193" s="202"/>
      <c r="F1193" s="119"/>
      <c r="G1193" s="120"/>
      <c r="H1193" s="41"/>
      <c r="I1193" s="41"/>
      <c r="J1193" s="138"/>
      <c r="K1193" s="291">
        <f t="shared" si="124"/>
        <v>0</v>
      </c>
      <c r="L1193" s="327">
        <v>0</v>
      </c>
      <c r="M1193" s="292">
        <f t="shared" si="123"/>
        <v>0</v>
      </c>
      <c r="N1193" s="370"/>
      <c r="O1193" s="150"/>
      <c r="P1193" s="240"/>
      <c r="Q1193" s="568"/>
      <c r="R1193" s="556">
        <f t="shared" si="125"/>
        <v>0</v>
      </c>
      <c r="S1193" s="556">
        <f t="shared" si="126"/>
        <v>0</v>
      </c>
      <c r="T1193" s="556">
        <f t="shared" si="127"/>
        <v>0</v>
      </c>
      <c r="U1193" s="556">
        <f t="shared" si="128"/>
        <v>0</v>
      </c>
      <c r="V1193" s="395"/>
      <c r="W1193" s="395"/>
      <c r="X1193" s="395"/>
      <c r="Y1193" s="395"/>
      <c r="AA1193" s="102"/>
      <c r="BA1193" s="553"/>
    </row>
    <row r="1194" spans="2:53" ht="18" customHeight="1" x14ac:dyDescent="0.35">
      <c r="B1194" s="80"/>
      <c r="C1194" s="119"/>
      <c r="D1194" s="119"/>
      <c r="E1194" s="202"/>
      <c r="F1194" s="119"/>
      <c r="G1194" s="120"/>
      <c r="H1194" s="41"/>
      <c r="I1194" s="41"/>
      <c r="J1194" s="138"/>
      <c r="K1194" s="291">
        <f t="shared" si="124"/>
        <v>0</v>
      </c>
      <c r="L1194" s="327">
        <v>0</v>
      </c>
      <c r="M1194" s="292">
        <f t="shared" si="123"/>
        <v>0</v>
      </c>
      <c r="N1194" s="370"/>
      <c r="O1194" s="150"/>
      <c r="P1194" s="240"/>
      <c r="Q1194" s="568"/>
      <c r="R1194" s="556">
        <f t="shared" si="125"/>
        <v>0</v>
      </c>
      <c r="S1194" s="556">
        <f t="shared" si="126"/>
        <v>0</v>
      </c>
      <c r="T1194" s="556">
        <f t="shared" si="127"/>
        <v>0</v>
      </c>
      <c r="U1194" s="556">
        <f t="shared" si="128"/>
        <v>0</v>
      </c>
      <c r="V1194" s="395"/>
      <c r="W1194" s="395"/>
      <c r="X1194" s="395"/>
      <c r="Y1194" s="395"/>
      <c r="AA1194" s="102"/>
      <c r="BA1194" s="553"/>
    </row>
    <row r="1195" spans="2:53" ht="18" customHeight="1" x14ac:dyDescent="0.35">
      <c r="B1195" s="80"/>
      <c r="C1195" s="119"/>
      <c r="D1195" s="119"/>
      <c r="E1195" s="202"/>
      <c r="F1195" s="119"/>
      <c r="G1195" s="120"/>
      <c r="H1195" s="41"/>
      <c r="I1195" s="41"/>
      <c r="J1195" s="138"/>
      <c r="K1195" s="291">
        <f t="shared" si="124"/>
        <v>0</v>
      </c>
      <c r="L1195" s="327">
        <v>0</v>
      </c>
      <c r="M1195" s="292">
        <f t="shared" si="123"/>
        <v>0</v>
      </c>
      <c r="N1195" s="370"/>
      <c r="O1195" s="150"/>
      <c r="P1195" s="240"/>
      <c r="Q1195" s="568"/>
      <c r="R1195" s="556">
        <f t="shared" si="125"/>
        <v>0</v>
      </c>
      <c r="S1195" s="556">
        <f t="shared" si="126"/>
        <v>0</v>
      </c>
      <c r="T1195" s="556">
        <f t="shared" si="127"/>
        <v>0</v>
      </c>
      <c r="U1195" s="556">
        <f t="shared" si="128"/>
        <v>0</v>
      </c>
      <c r="V1195" s="395"/>
      <c r="W1195" s="395"/>
      <c r="X1195" s="395"/>
      <c r="Y1195" s="395"/>
      <c r="AA1195" s="102"/>
      <c r="BA1195" s="553"/>
    </row>
    <row r="1196" spans="2:53" ht="18" customHeight="1" x14ac:dyDescent="0.35">
      <c r="B1196" s="80"/>
      <c r="C1196" s="119"/>
      <c r="D1196" s="119"/>
      <c r="E1196" s="202"/>
      <c r="F1196" s="119"/>
      <c r="G1196" s="120"/>
      <c r="H1196" s="41"/>
      <c r="I1196" s="41"/>
      <c r="J1196" s="138"/>
      <c r="K1196" s="291">
        <f t="shared" si="124"/>
        <v>0</v>
      </c>
      <c r="L1196" s="327">
        <v>0</v>
      </c>
      <c r="M1196" s="292">
        <f t="shared" si="123"/>
        <v>0</v>
      </c>
      <c r="N1196" s="370"/>
      <c r="O1196" s="150"/>
      <c r="P1196" s="240"/>
      <c r="Q1196" s="568"/>
      <c r="R1196" s="556">
        <f t="shared" si="125"/>
        <v>0</v>
      </c>
      <c r="S1196" s="556">
        <f t="shared" si="126"/>
        <v>0</v>
      </c>
      <c r="T1196" s="556">
        <f t="shared" si="127"/>
        <v>0</v>
      </c>
      <c r="U1196" s="556">
        <f t="shared" si="128"/>
        <v>0</v>
      </c>
      <c r="V1196" s="395"/>
      <c r="W1196" s="395"/>
      <c r="X1196" s="395"/>
      <c r="Y1196" s="395"/>
      <c r="AA1196" s="102"/>
      <c r="BA1196" s="553"/>
    </row>
    <row r="1197" spans="2:53" ht="18" customHeight="1" x14ac:dyDescent="0.35">
      <c r="B1197" s="80"/>
      <c r="C1197" s="119"/>
      <c r="D1197" s="119"/>
      <c r="E1197" s="202"/>
      <c r="F1197" s="119"/>
      <c r="G1197" s="120"/>
      <c r="H1197" s="41"/>
      <c r="I1197" s="41"/>
      <c r="J1197" s="138"/>
      <c r="K1197" s="291">
        <f t="shared" si="124"/>
        <v>0</v>
      </c>
      <c r="L1197" s="327">
        <v>0</v>
      </c>
      <c r="M1197" s="292">
        <f t="shared" si="123"/>
        <v>0</v>
      </c>
      <c r="N1197" s="370"/>
      <c r="O1197" s="150"/>
      <c r="P1197" s="240"/>
      <c r="Q1197" s="568"/>
      <c r="R1197" s="556">
        <f t="shared" si="125"/>
        <v>0</v>
      </c>
      <c r="S1197" s="556">
        <f t="shared" si="126"/>
        <v>0</v>
      </c>
      <c r="T1197" s="556">
        <f t="shared" si="127"/>
        <v>0</v>
      </c>
      <c r="U1197" s="556">
        <f t="shared" si="128"/>
        <v>0</v>
      </c>
      <c r="V1197" s="395"/>
      <c r="W1197" s="395"/>
      <c r="X1197" s="395"/>
      <c r="Y1197" s="395"/>
      <c r="AA1197" s="102"/>
      <c r="BA1197" s="553"/>
    </row>
    <row r="1198" spans="2:53" ht="18" customHeight="1" x14ac:dyDescent="0.35">
      <c r="B1198" s="80"/>
      <c r="C1198" s="119"/>
      <c r="D1198" s="119"/>
      <c r="E1198" s="202"/>
      <c r="F1198" s="119"/>
      <c r="G1198" s="120"/>
      <c r="H1198" s="41"/>
      <c r="I1198" s="41"/>
      <c r="J1198" s="138"/>
      <c r="K1198" s="291">
        <f t="shared" si="124"/>
        <v>0</v>
      </c>
      <c r="L1198" s="327">
        <v>0</v>
      </c>
      <c r="M1198" s="292">
        <f t="shared" si="123"/>
        <v>0</v>
      </c>
      <c r="N1198" s="370"/>
      <c r="O1198" s="150"/>
      <c r="P1198" s="240"/>
      <c r="Q1198" s="568"/>
      <c r="R1198" s="556">
        <f t="shared" si="125"/>
        <v>0</v>
      </c>
      <c r="S1198" s="556">
        <f t="shared" si="126"/>
        <v>0</v>
      </c>
      <c r="T1198" s="556">
        <f t="shared" si="127"/>
        <v>0</v>
      </c>
      <c r="U1198" s="556">
        <f t="shared" si="128"/>
        <v>0</v>
      </c>
      <c r="V1198" s="395"/>
      <c r="W1198" s="395"/>
      <c r="X1198" s="395"/>
      <c r="Y1198" s="395"/>
      <c r="AA1198" s="102"/>
      <c r="BA1198" s="553"/>
    </row>
    <row r="1199" spans="2:53" ht="18" customHeight="1" x14ac:dyDescent="0.35">
      <c r="B1199" s="80"/>
      <c r="C1199" s="119"/>
      <c r="D1199" s="119"/>
      <c r="E1199" s="202"/>
      <c r="F1199" s="119"/>
      <c r="G1199" s="120"/>
      <c r="H1199" s="41"/>
      <c r="I1199" s="41"/>
      <c r="J1199" s="138"/>
      <c r="K1199" s="291">
        <f t="shared" si="124"/>
        <v>0</v>
      </c>
      <c r="L1199" s="327">
        <v>0</v>
      </c>
      <c r="M1199" s="292">
        <f t="shared" si="123"/>
        <v>0</v>
      </c>
      <c r="N1199" s="370"/>
      <c r="O1199" s="150"/>
      <c r="P1199" s="240"/>
      <c r="Q1199" s="568"/>
      <c r="R1199" s="556">
        <f t="shared" si="125"/>
        <v>0</v>
      </c>
      <c r="S1199" s="556">
        <f t="shared" si="126"/>
        <v>0</v>
      </c>
      <c r="T1199" s="556">
        <f t="shared" si="127"/>
        <v>0</v>
      </c>
      <c r="U1199" s="556">
        <f t="shared" si="128"/>
        <v>0</v>
      </c>
      <c r="V1199" s="395"/>
      <c r="W1199" s="395"/>
      <c r="X1199" s="395"/>
      <c r="Y1199" s="395"/>
      <c r="AA1199" s="102"/>
      <c r="BA1199" s="553"/>
    </row>
    <row r="1200" spans="2:53" ht="18" customHeight="1" x14ac:dyDescent="0.35">
      <c r="B1200" s="80"/>
      <c r="C1200" s="119"/>
      <c r="D1200" s="119"/>
      <c r="E1200" s="202"/>
      <c r="F1200" s="119"/>
      <c r="G1200" s="120"/>
      <c r="H1200" s="41"/>
      <c r="I1200" s="41"/>
      <c r="J1200" s="138"/>
      <c r="K1200" s="291">
        <f t="shared" si="124"/>
        <v>0</v>
      </c>
      <c r="L1200" s="327">
        <v>0</v>
      </c>
      <c r="M1200" s="292">
        <f t="shared" si="123"/>
        <v>0</v>
      </c>
      <c r="N1200" s="370"/>
      <c r="O1200" s="150"/>
      <c r="P1200" s="240"/>
      <c r="Q1200" s="568"/>
      <c r="R1200" s="556">
        <f t="shared" si="125"/>
        <v>0</v>
      </c>
      <c r="S1200" s="556">
        <f t="shared" si="126"/>
        <v>0</v>
      </c>
      <c r="T1200" s="556">
        <f t="shared" si="127"/>
        <v>0</v>
      </c>
      <c r="U1200" s="556">
        <f t="shared" si="128"/>
        <v>0</v>
      </c>
      <c r="V1200" s="395"/>
      <c r="W1200" s="395"/>
      <c r="X1200" s="395"/>
      <c r="Y1200" s="395"/>
      <c r="AA1200" s="102"/>
      <c r="BA1200" s="553"/>
    </row>
    <row r="1201" spans="2:53" ht="18" customHeight="1" x14ac:dyDescent="0.35">
      <c r="B1201" s="80"/>
      <c r="C1201" s="119"/>
      <c r="D1201" s="119"/>
      <c r="E1201" s="202"/>
      <c r="F1201" s="119"/>
      <c r="G1201" s="120"/>
      <c r="H1201" s="41"/>
      <c r="I1201" s="41"/>
      <c r="J1201" s="138"/>
      <c r="K1201" s="291">
        <f t="shared" si="124"/>
        <v>0</v>
      </c>
      <c r="L1201" s="327">
        <v>0</v>
      </c>
      <c r="M1201" s="292">
        <f t="shared" si="123"/>
        <v>0</v>
      </c>
      <c r="N1201" s="370"/>
      <c r="O1201" s="150"/>
      <c r="P1201" s="240"/>
      <c r="Q1201" s="568"/>
      <c r="R1201" s="556">
        <f t="shared" si="125"/>
        <v>0</v>
      </c>
      <c r="S1201" s="556">
        <f t="shared" si="126"/>
        <v>0</v>
      </c>
      <c r="T1201" s="556">
        <f t="shared" si="127"/>
        <v>0</v>
      </c>
      <c r="U1201" s="556">
        <f t="shared" si="128"/>
        <v>0</v>
      </c>
      <c r="V1201" s="395"/>
      <c r="W1201" s="395"/>
      <c r="X1201" s="395"/>
      <c r="Y1201" s="395"/>
      <c r="AA1201" s="102"/>
      <c r="BA1201" s="553"/>
    </row>
    <row r="1202" spans="2:53" ht="18" customHeight="1" x14ac:dyDescent="0.35">
      <c r="B1202" s="80"/>
      <c r="C1202" s="119"/>
      <c r="D1202" s="119"/>
      <c r="E1202" s="202"/>
      <c r="F1202" s="119"/>
      <c r="G1202" s="120"/>
      <c r="H1202" s="41"/>
      <c r="I1202" s="41"/>
      <c r="J1202" s="138"/>
      <c r="K1202" s="291">
        <f t="shared" si="124"/>
        <v>0</v>
      </c>
      <c r="L1202" s="327">
        <v>0</v>
      </c>
      <c r="M1202" s="292">
        <f t="shared" ref="M1202:M1265" si="129">IF(O1202="X",0,L1202*$M$8)</f>
        <v>0</v>
      </c>
      <c r="N1202" s="370"/>
      <c r="O1202" s="150"/>
      <c r="P1202" s="240"/>
      <c r="Q1202" s="568"/>
      <c r="R1202" s="556">
        <f t="shared" si="125"/>
        <v>0</v>
      </c>
      <c r="S1202" s="556">
        <f t="shared" si="126"/>
        <v>0</v>
      </c>
      <c r="T1202" s="556">
        <f t="shared" si="127"/>
        <v>0</v>
      </c>
      <c r="U1202" s="556">
        <f t="shared" si="128"/>
        <v>0</v>
      </c>
      <c r="V1202" s="395"/>
      <c r="W1202" s="395"/>
      <c r="X1202" s="395"/>
      <c r="Y1202" s="395"/>
      <c r="AA1202" s="102"/>
      <c r="BA1202" s="553"/>
    </row>
    <row r="1203" spans="2:53" ht="18" customHeight="1" x14ac:dyDescent="0.35">
      <c r="B1203" s="80"/>
      <c r="C1203" s="119"/>
      <c r="D1203" s="119"/>
      <c r="E1203" s="202"/>
      <c r="F1203" s="119"/>
      <c r="G1203" s="120"/>
      <c r="H1203" s="41"/>
      <c r="I1203" s="41"/>
      <c r="J1203" s="138"/>
      <c r="K1203" s="291">
        <f t="shared" ref="K1203:K1266" si="130">J1203*$M$8</f>
        <v>0</v>
      </c>
      <c r="L1203" s="327">
        <v>0</v>
      </c>
      <c r="M1203" s="292">
        <f t="shared" si="129"/>
        <v>0</v>
      </c>
      <c r="N1203" s="370"/>
      <c r="O1203" s="150"/>
      <c r="P1203" s="240"/>
      <c r="Q1203" s="568"/>
      <c r="R1203" s="556">
        <f t="shared" ref="R1203:R1266" si="131">K1203*$H$35</f>
        <v>0</v>
      </c>
      <c r="S1203" s="556">
        <f t="shared" ref="S1203:S1266" si="132">M1203*$H$44</f>
        <v>0</v>
      </c>
      <c r="T1203" s="556">
        <f t="shared" ref="T1203:T1266" si="133">R1203-K1203</f>
        <v>0</v>
      </c>
      <c r="U1203" s="556">
        <f t="shared" ref="U1203:U1266" si="134">S1203-M1203</f>
        <v>0</v>
      </c>
      <c r="V1203" s="395"/>
      <c r="W1203" s="395"/>
      <c r="X1203" s="395"/>
      <c r="Y1203" s="395"/>
      <c r="AA1203" s="102"/>
      <c r="BA1203" s="553"/>
    </row>
    <row r="1204" spans="2:53" ht="18" customHeight="1" x14ac:dyDescent="0.35">
      <c r="B1204" s="80"/>
      <c r="C1204" s="119"/>
      <c r="D1204" s="119"/>
      <c r="E1204" s="202"/>
      <c r="F1204" s="119"/>
      <c r="G1204" s="120"/>
      <c r="H1204" s="41"/>
      <c r="I1204" s="41"/>
      <c r="J1204" s="138"/>
      <c r="K1204" s="291">
        <f t="shared" si="130"/>
        <v>0</v>
      </c>
      <c r="L1204" s="327">
        <v>0</v>
      </c>
      <c r="M1204" s="292">
        <f t="shared" si="129"/>
        <v>0</v>
      </c>
      <c r="N1204" s="370"/>
      <c r="O1204" s="150"/>
      <c r="P1204" s="240"/>
      <c r="Q1204" s="568"/>
      <c r="R1204" s="556">
        <f t="shared" si="131"/>
        <v>0</v>
      </c>
      <c r="S1204" s="556">
        <f t="shared" si="132"/>
        <v>0</v>
      </c>
      <c r="T1204" s="556">
        <f t="shared" si="133"/>
        <v>0</v>
      </c>
      <c r="U1204" s="556">
        <f t="shared" si="134"/>
        <v>0</v>
      </c>
      <c r="V1204" s="395"/>
      <c r="W1204" s="395"/>
      <c r="X1204" s="395"/>
      <c r="Y1204" s="395"/>
      <c r="AA1204" s="102"/>
      <c r="BA1204" s="553"/>
    </row>
    <row r="1205" spans="2:53" ht="18" customHeight="1" x14ac:dyDescent="0.35">
      <c r="B1205" s="80"/>
      <c r="C1205" s="119"/>
      <c r="D1205" s="119"/>
      <c r="E1205" s="202"/>
      <c r="F1205" s="119"/>
      <c r="G1205" s="120"/>
      <c r="H1205" s="41"/>
      <c r="I1205" s="41"/>
      <c r="J1205" s="138"/>
      <c r="K1205" s="291">
        <f t="shared" si="130"/>
        <v>0</v>
      </c>
      <c r="L1205" s="327">
        <v>0</v>
      </c>
      <c r="M1205" s="292">
        <f t="shared" si="129"/>
        <v>0</v>
      </c>
      <c r="N1205" s="370"/>
      <c r="O1205" s="150"/>
      <c r="P1205" s="240"/>
      <c r="Q1205" s="568"/>
      <c r="R1205" s="556">
        <f t="shared" si="131"/>
        <v>0</v>
      </c>
      <c r="S1205" s="556">
        <f t="shared" si="132"/>
        <v>0</v>
      </c>
      <c r="T1205" s="556">
        <f t="shared" si="133"/>
        <v>0</v>
      </c>
      <c r="U1205" s="556">
        <f t="shared" si="134"/>
        <v>0</v>
      </c>
      <c r="V1205" s="395"/>
      <c r="W1205" s="395"/>
      <c r="X1205" s="395"/>
      <c r="Y1205" s="395"/>
      <c r="AA1205" s="102"/>
      <c r="BA1205" s="553"/>
    </row>
    <row r="1206" spans="2:53" ht="18" customHeight="1" x14ac:dyDescent="0.35">
      <c r="B1206" s="80"/>
      <c r="C1206" s="119"/>
      <c r="D1206" s="119"/>
      <c r="E1206" s="202"/>
      <c r="F1206" s="119"/>
      <c r="G1206" s="120"/>
      <c r="H1206" s="41"/>
      <c r="I1206" s="41"/>
      <c r="J1206" s="138"/>
      <c r="K1206" s="291">
        <f t="shared" si="130"/>
        <v>0</v>
      </c>
      <c r="L1206" s="327">
        <v>0</v>
      </c>
      <c r="M1206" s="292">
        <f t="shared" si="129"/>
        <v>0</v>
      </c>
      <c r="N1206" s="370"/>
      <c r="O1206" s="150"/>
      <c r="P1206" s="240"/>
      <c r="Q1206" s="568"/>
      <c r="R1206" s="556">
        <f t="shared" si="131"/>
        <v>0</v>
      </c>
      <c r="S1206" s="556">
        <f t="shared" si="132"/>
        <v>0</v>
      </c>
      <c r="T1206" s="556">
        <f t="shared" si="133"/>
        <v>0</v>
      </c>
      <c r="U1206" s="556">
        <f t="shared" si="134"/>
        <v>0</v>
      </c>
      <c r="V1206" s="395"/>
      <c r="W1206" s="395"/>
      <c r="X1206" s="395"/>
      <c r="Y1206" s="395"/>
      <c r="AA1206" s="102"/>
      <c r="BA1206" s="553"/>
    </row>
    <row r="1207" spans="2:53" ht="18" customHeight="1" x14ac:dyDescent="0.35">
      <c r="B1207" s="80"/>
      <c r="C1207" s="119"/>
      <c r="D1207" s="119"/>
      <c r="E1207" s="202"/>
      <c r="F1207" s="119"/>
      <c r="G1207" s="120"/>
      <c r="H1207" s="41"/>
      <c r="I1207" s="41"/>
      <c r="J1207" s="138"/>
      <c r="K1207" s="291">
        <f t="shared" si="130"/>
        <v>0</v>
      </c>
      <c r="L1207" s="327">
        <v>0</v>
      </c>
      <c r="M1207" s="292">
        <f t="shared" si="129"/>
        <v>0</v>
      </c>
      <c r="N1207" s="370"/>
      <c r="O1207" s="150"/>
      <c r="P1207" s="240"/>
      <c r="Q1207" s="568"/>
      <c r="R1207" s="556">
        <f t="shared" si="131"/>
        <v>0</v>
      </c>
      <c r="S1207" s="556">
        <f t="shared" si="132"/>
        <v>0</v>
      </c>
      <c r="T1207" s="556">
        <f t="shared" si="133"/>
        <v>0</v>
      </c>
      <c r="U1207" s="556">
        <f t="shared" si="134"/>
        <v>0</v>
      </c>
      <c r="V1207" s="395"/>
      <c r="W1207" s="395"/>
      <c r="X1207" s="395"/>
      <c r="Y1207" s="395"/>
      <c r="AA1207" s="102"/>
      <c r="BA1207" s="553"/>
    </row>
    <row r="1208" spans="2:53" ht="18" customHeight="1" x14ac:dyDescent="0.35">
      <c r="B1208" s="80"/>
      <c r="C1208" s="119"/>
      <c r="D1208" s="119"/>
      <c r="E1208" s="202"/>
      <c r="F1208" s="119"/>
      <c r="G1208" s="120"/>
      <c r="H1208" s="41"/>
      <c r="I1208" s="41"/>
      <c r="J1208" s="138"/>
      <c r="K1208" s="291">
        <f t="shared" si="130"/>
        <v>0</v>
      </c>
      <c r="L1208" s="327">
        <v>0</v>
      </c>
      <c r="M1208" s="292">
        <f t="shared" si="129"/>
        <v>0</v>
      </c>
      <c r="N1208" s="370"/>
      <c r="O1208" s="150"/>
      <c r="P1208" s="240"/>
      <c r="Q1208" s="568"/>
      <c r="R1208" s="556">
        <f t="shared" si="131"/>
        <v>0</v>
      </c>
      <c r="S1208" s="556">
        <f t="shared" si="132"/>
        <v>0</v>
      </c>
      <c r="T1208" s="556">
        <f t="shared" si="133"/>
        <v>0</v>
      </c>
      <c r="U1208" s="556">
        <f t="shared" si="134"/>
        <v>0</v>
      </c>
      <c r="V1208" s="395"/>
      <c r="W1208" s="395"/>
      <c r="X1208" s="395"/>
      <c r="Y1208" s="395"/>
      <c r="AA1208" s="102"/>
      <c r="BA1208" s="553"/>
    </row>
    <row r="1209" spans="2:53" ht="18" customHeight="1" x14ac:dyDescent="0.35">
      <c r="B1209" s="80"/>
      <c r="C1209" s="119"/>
      <c r="D1209" s="119"/>
      <c r="E1209" s="202"/>
      <c r="F1209" s="119"/>
      <c r="G1209" s="120"/>
      <c r="H1209" s="41"/>
      <c r="I1209" s="41"/>
      <c r="J1209" s="138"/>
      <c r="K1209" s="291">
        <f t="shared" si="130"/>
        <v>0</v>
      </c>
      <c r="L1209" s="327">
        <v>0</v>
      </c>
      <c r="M1209" s="292">
        <f t="shared" si="129"/>
        <v>0</v>
      </c>
      <c r="N1209" s="370"/>
      <c r="O1209" s="150"/>
      <c r="P1209" s="240"/>
      <c r="Q1209" s="568"/>
      <c r="R1209" s="556">
        <f t="shared" si="131"/>
        <v>0</v>
      </c>
      <c r="S1209" s="556">
        <f t="shared" si="132"/>
        <v>0</v>
      </c>
      <c r="T1209" s="556">
        <f t="shared" si="133"/>
        <v>0</v>
      </c>
      <c r="U1209" s="556">
        <f t="shared" si="134"/>
        <v>0</v>
      </c>
      <c r="V1209" s="395"/>
      <c r="W1209" s="395"/>
      <c r="X1209" s="395"/>
      <c r="Y1209" s="395"/>
      <c r="AA1209" s="102"/>
      <c r="BA1209" s="553"/>
    </row>
    <row r="1210" spans="2:53" ht="18" customHeight="1" x14ac:dyDescent="0.35">
      <c r="B1210" s="80"/>
      <c r="C1210" s="119"/>
      <c r="D1210" s="119"/>
      <c r="E1210" s="202"/>
      <c r="F1210" s="119"/>
      <c r="G1210" s="120"/>
      <c r="H1210" s="41"/>
      <c r="I1210" s="41"/>
      <c r="J1210" s="138"/>
      <c r="K1210" s="291">
        <f t="shared" si="130"/>
        <v>0</v>
      </c>
      <c r="L1210" s="327">
        <v>0</v>
      </c>
      <c r="M1210" s="292">
        <f t="shared" si="129"/>
        <v>0</v>
      </c>
      <c r="N1210" s="370"/>
      <c r="O1210" s="150"/>
      <c r="P1210" s="240"/>
      <c r="Q1210" s="568"/>
      <c r="R1210" s="556">
        <f t="shared" si="131"/>
        <v>0</v>
      </c>
      <c r="S1210" s="556">
        <f t="shared" si="132"/>
        <v>0</v>
      </c>
      <c r="T1210" s="556">
        <f t="shared" si="133"/>
        <v>0</v>
      </c>
      <c r="U1210" s="556">
        <f t="shared" si="134"/>
        <v>0</v>
      </c>
      <c r="V1210" s="395"/>
      <c r="W1210" s="395"/>
      <c r="X1210" s="395"/>
      <c r="Y1210" s="395"/>
      <c r="AA1210" s="102"/>
      <c r="BA1210" s="553"/>
    </row>
    <row r="1211" spans="2:53" ht="18" customHeight="1" x14ac:dyDescent="0.35">
      <c r="B1211" s="80"/>
      <c r="C1211" s="119"/>
      <c r="D1211" s="119"/>
      <c r="E1211" s="202"/>
      <c r="F1211" s="119"/>
      <c r="G1211" s="120"/>
      <c r="H1211" s="41"/>
      <c r="I1211" s="41"/>
      <c r="J1211" s="138"/>
      <c r="K1211" s="291">
        <f t="shared" si="130"/>
        <v>0</v>
      </c>
      <c r="L1211" s="327">
        <v>0</v>
      </c>
      <c r="M1211" s="292">
        <f t="shared" si="129"/>
        <v>0</v>
      </c>
      <c r="N1211" s="370"/>
      <c r="O1211" s="150"/>
      <c r="P1211" s="240"/>
      <c r="Q1211" s="568"/>
      <c r="R1211" s="556">
        <f t="shared" si="131"/>
        <v>0</v>
      </c>
      <c r="S1211" s="556">
        <f t="shared" si="132"/>
        <v>0</v>
      </c>
      <c r="T1211" s="556">
        <f t="shared" si="133"/>
        <v>0</v>
      </c>
      <c r="U1211" s="556">
        <f t="shared" si="134"/>
        <v>0</v>
      </c>
      <c r="V1211" s="395"/>
      <c r="W1211" s="395"/>
      <c r="X1211" s="395"/>
      <c r="Y1211" s="395"/>
      <c r="AA1211" s="102"/>
      <c r="BA1211" s="553"/>
    </row>
    <row r="1212" spans="2:53" ht="18" customHeight="1" x14ac:dyDescent="0.35">
      <c r="B1212" s="80"/>
      <c r="C1212" s="119"/>
      <c r="D1212" s="119"/>
      <c r="E1212" s="202"/>
      <c r="F1212" s="119"/>
      <c r="G1212" s="120"/>
      <c r="H1212" s="41"/>
      <c r="I1212" s="41"/>
      <c r="J1212" s="138"/>
      <c r="K1212" s="291">
        <f t="shared" si="130"/>
        <v>0</v>
      </c>
      <c r="L1212" s="327">
        <v>0</v>
      </c>
      <c r="M1212" s="292">
        <f t="shared" si="129"/>
        <v>0</v>
      </c>
      <c r="N1212" s="370"/>
      <c r="O1212" s="150"/>
      <c r="P1212" s="240"/>
      <c r="Q1212" s="568"/>
      <c r="R1212" s="556">
        <f t="shared" si="131"/>
        <v>0</v>
      </c>
      <c r="S1212" s="556">
        <f t="shared" si="132"/>
        <v>0</v>
      </c>
      <c r="T1212" s="556">
        <f t="shared" si="133"/>
        <v>0</v>
      </c>
      <c r="U1212" s="556">
        <f t="shared" si="134"/>
        <v>0</v>
      </c>
      <c r="V1212" s="395"/>
      <c r="W1212" s="395"/>
      <c r="X1212" s="395"/>
      <c r="Y1212" s="395"/>
      <c r="AA1212" s="102"/>
      <c r="BA1212" s="553"/>
    </row>
    <row r="1213" spans="2:53" ht="18" customHeight="1" x14ac:dyDescent="0.35">
      <c r="B1213" s="80"/>
      <c r="C1213" s="119"/>
      <c r="D1213" s="119"/>
      <c r="E1213" s="202"/>
      <c r="F1213" s="119"/>
      <c r="G1213" s="120"/>
      <c r="H1213" s="41"/>
      <c r="I1213" s="41"/>
      <c r="J1213" s="138"/>
      <c r="K1213" s="291">
        <f t="shared" si="130"/>
        <v>0</v>
      </c>
      <c r="L1213" s="327">
        <v>0</v>
      </c>
      <c r="M1213" s="292">
        <f t="shared" si="129"/>
        <v>0</v>
      </c>
      <c r="N1213" s="370"/>
      <c r="O1213" s="150"/>
      <c r="P1213" s="240"/>
      <c r="Q1213" s="568"/>
      <c r="R1213" s="556">
        <f t="shared" si="131"/>
        <v>0</v>
      </c>
      <c r="S1213" s="556">
        <f t="shared" si="132"/>
        <v>0</v>
      </c>
      <c r="T1213" s="556">
        <f t="shared" si="133"/>
        <v>0</v>
      </c>
      <c r="U1213" s="556">
        <f t="shared" si="134"/>
        <v>0</v>
      </c>
      <c r="V1213" s="395"/>
      <c r="W1213" s="395"/>
      <c r="X1213" s="395"/>
      <c r="Y1213" s="395"/>
      <c r="AA1213" s="102"/>
      <c r="BA1213" s="553"/>
    </row>
    <row r="1214" spans="2:53" ht="18" customHeight="1" x14ac:dyDescent="0.35">
      <c r="B1214" s="80"/>
      <c r="C1214" s="119"/>
      <c r="D1214" s="119"/>
      <c r="E1214" s="202"/>
      <c r="F1214" s="119"/>
      <c r="G1214" s="120"/>
      <c r="H1214" s="41"/>
      <c r="I1214" s="41"/>
      <c r="J1214" s="138"/>
      <c r="K1214" s="291">
        <f t="shared" si="130"/>
        <v>0</v>
      </c>
      <c r="L1214" s="327">
        <v>0</v>
      </c>
      <c r="M1214" s="292">
        <f t="shared" si="129"/>
        <v>0</v>
      </c>
      <c r="N1214" s="370"/>
      <c r="O1214" s="150"/>
      <c r="P1214" s="240"/>
      <c r="Q1214" s="568"/>
      <c r="R1214" s="556">
        <f t="shared" si="131"/>
        <v>0</v>
      </c>
      <c r="S1214" s="556">
        <f t="shared" si="132"/>
        <v>0</v>
      </c>
      <c r="T1214" s="556">
        <f t="shared" si="133"/>
        <v>0</v>
      </c>
      <c r="U1214" s="556">
        <f t="shared" si="134"/>
        <v>0</v>
      </c>
      <c r="V1214" s="395"/>
      <c r="W1214" s="395"/>
      <c r="X1214" s="395"/>
      <c r="Y1214" s="395"/>
      <c r="AA1214" s="102"/>
      <c r="BA1214" s="553"/>
    </row>
    <row r="1215" spans="2:53" ht="18" customHeight="1" x14ac:dyDescent="0.35">
      <c r="B1215" s="80"/>
      <c r="C1215" s="119"/>
      <c r="D1215" s="119"/>
      <c r="E1215" s="202"/>
      <c r="F1215" s="119"/>
      <c r="G1215" s="120"/>
      <c r="H1215" s="41"/>
      <c r="I1215" s="41"/>
      <c r="J1215" s="138"/>
      <c r="K1215" s="291">
        <f t="shared" si="130"/>
        <v>0</v>
      </c>
      <c r="L1215" s="327">
        <v>0</v>
      </c>
      <c r="M1215" s="292">
        <f t="shared" si="129"/>
        <v>0</v>
      </c>
      <c r="N1215" s="370"/>
      <c r="O1215" s="150"/>
      <c r="P1215" s="240"/>
      <c r="Q1215" s="568"/>
      <c r="R1215" s="556">
        <f t="shared" si="131"/>
        <v>0</v>
      </c>
      <c r="S1215" s="556">
        <f t="shared" si="132"/>
        <v>0</v>
      </c>
      <c r="T1215" s="556">
        <f t="shared" si="133"/>
        <v>0</v>
      </c>
      <c r="U1215" s="556">
        <f t="shared" si="134"/>
        <v>0</v>
      </c>
      <c r="V1215" s="395"/>
      <c r="W1215" s="395"/>
      <c r="X1215" s="395"/>
      <c r="Y1215" s="395"/>
      <c r="AA1215" s="102"/>
      <c r="BA1215" s="553"/>
    </row>
    <row r="1216" spans="2:53" ht="18" customHeight="1" x14ac:dyDescent="0.35">
      <c r="B1216" s="80"/>
      <c r="C1216" s="119"/>
      <c r="D1216" s="119"/>
      <c r="E1216" s="202"/>
      <c r="F1216" s="119"/>
      <c r="G1216" s="120"/>
      <c r="H1216" s="41"/>
      <c r="I1216" s="41"/>
      <c r="J1216" s="138"/>
      <c r="K1216" s="291">
        <f t="shared" si="130"/>
        <v>0</v>
      </c>
      <c r="L1216" s="327">
        <v>0</v>
      </c>
      <c r="M1216" s="292">
        <f t="shared" si="129"/>
        <v>0</v>
      </c>
      <c r="N1216" s="370"/>
      <c r="O1216" s="150"/>
      <c r="P1216" s="240"/>
      <c r="Q1216" s="568"/>
      <c r="R1216" s="556">
        <f t="shared" si="131"/>
        <v>0</v>
      </c>
      <c r="S1216" s="556">
        <f t="shared" si="132"/>
        <v>0</v>
      </c>
      <c r="T1216" s="556">
        <f t="shared" si="133"/>
        <v>0</v>
      </c>
      <c r="U1216" s="556">
        <f t="shared" si="134"/>
        <v>0</v>
      </c>
      <c r="V1216" s="395"/>
      <c r="W1216" s="395"/>
      <c r="X1216" s="395"/>
      <c r="Y1216" s="395"/>
      <c r="AA1216" s="102"/>
      <c r="BA1216" s="553"/>
    </row>
    <row r="1217" spans="2:53" ht="18" customHeight="1" x14ac:dyDescent="0.35">
      <c r="B1217" s="80"/>
      <c r="C1217" s="119"/>
      <c r="D1217" s="119"/>
      <c r="E1217" s="202"/>
      <c r="F1217" s="119"/>
      <c r="G1217" s="120"/>
      <c r="H1217" s="41"/>
      <c r="I1217" s="41"/>
      <c r="J1217" s="138"/>
      <c r="K1217" s="291">
        <f t="shared" si="130"/>
        <v>0</v>
      </c>
      <c r="L1217" s="327">
        <v>0</v>
      </c>
      <c r="M1217" s="292">
        <f t="shared" si="129"/>
        <v>0</v>
      </c>
      <c r="N1217" s="370"/>
      <c r="O1217" s="150"/>
      <c r="P1217" s="240"/>
      <c r="Q1217" s="568"/>
      <c r="R1217" s="556">
        <f t="shared" si="131"/>
        <v>0</v>
      </c>
      <c r="S1217" s="556">
        <f t="shared" si="132"/>
        <v>0</v>
      </c>
      <c r="T1217" s="556">
        <f t="shared" si="133"/>
        <v>0</v>
      </c>
      <c r="U1217" s="556">
        <f t="shared" si="134"/>
        <v>0</v>
      </c>
      <c r="V1217" s="395"/>
      <c r="W1217" s="395"/>
      <c r="X1217" s="395"/>
      <c r="Y1217" s="395"/>
      <c r="AA1217" s="102"/>
      <c r="BA1217" s="553"/>
    </row>
    <row r="1218" spans="2:53" ht="18" customHeight="1" x14ac:dyDescent="0.35">
      <c r="B1218" s="80"/>
      <c r="C1218" s="119"/>
      <c r="D1218" s="119"/>
      <c r="E1218" s="202"/>
      <c r="F1218" s="119"/>
      <c r="G1218" s="120"/>
      <c r="H1218" s="41"/>
      <c r="I1218" s="41"/>
      <c r="J1218" s="138"/>
      <c r="K1218" s="291">
        <f t="shared" si="130"/>
        <v>0</v>
      </c>
      <c r="L1218" s="327">
        <v>0</v>
      </c>
      <c r="M1218" s="292">
        <f t="shared" si="129"/>
        <v>0</v>
      </c>
      <c r="N1218" s="370"/>
      <c r="O1218" s="150"/>
      <c r="P1218" s="240"/>
      <c r="Q1218" s="568"/>
      <c r="R1218" s="556">
        <f t="shared" si="131"/>
        <v>0</v>
      </c>
      <c r="S1218" s="556">
        <f t="shared" si="132"/>
        <v>0</v>
      </c>
      <c r="T1218" s="556">
        <f t="shared" si="133"/>
        <v>0</v>
      </c>
      <c r="U1218" s="556">
        <f t="shared" si="134"/>
        <v>0</v>
      </c>
      <c r="V1218" s="395"/>
      <c r="W1218" s="395"/>
      <c r="X1218" s="395"/>
      <c r="Y1218" s="395"/>
      <c r="AA1218" s="102"/>
      <c r="BA1218" s="553"/>
    </row>
    <row r="1219" spans="2:53" ht="18" customHeight="1" x14ac:dyDescent="0.35">
      <c r="B1219" s="80"/>
      <c r="C1219" s="119"/>
      <c r="D1219" s="119"/>
      <c r="E1219" s="202"/>
      <c r="F1219" s="119"/>
      <c r="G1219" s="120"/>
      <c r="H1219" s="41"/>
      <c r="I1219" s="41"/>
      <c r="J1219" s="138"/>
      <c r="K1219" s="291">
        <f t="shared" si="130"/>
        <v>0</v>
      </c>
      <c r="L1219" s="327">
        <v>0</v>
      </c>
      <c r="M1219" s="292">
        <f t="shared" si="129"/>
        <v>0</v>
      </c>
      <c r="N1219" s="370"/>
      <c r="O1219" s="150"/>
      <c r="P1219" s="240"/>
      <c r="Q1219" s="568"/>
      <c r="R1219" s="556">
        <f t="shared" si="131"/>
        <v>0</v>
      </c>
      <c r="S1219" s="556">
        <f t="shared" si="132"/>
        <v>0</v>
      </c>
      <c r="T1219" s="556">
        <f t="shared" si="133"/>
        <v>0</v>
      </c>
      <c r="U1219" s="556">
        <f t="shared" si="134"/>
        <v>0</v>
      </c>
      <c r="V1219" s="395"/>
      <c r="W1219" s="395"/>
      <c r="X1219" s="395"/>
      <c r="Y1219" s="395"/>
      <c r="AA1219" s="102"/>
      <c r="BA1219" s="553"/>
    </row>
    <row r="1220" spans="2:53" ht="18" customHeight="1" x14ac:dyDescent="0.35">
      <c r="B1220" s="80"/>
      <c r="C1220" s="119"/>
      <c r="D1220" s="119"/>
      <c r="E1220" s="202"/>
      <c r="F1220" s="119"/>
      <c r="G1220" s="120"/>
      <c r="H1220" s="41"/>
      <c r="I1220" s="41"/>
      <c r="J1220" s="138"/>
      <c r="K1220" s="291">
        <f t="shared" si="130"/>
        <v>0</v>
      </c>
      <c r="L1220" s="327">
        <v>0</v>
      </c>
      <c r="M1220" s="292">
        <f t="shared" si="129"/>
        <v>0</v>
      </c>
      <c r="N1220" s="370"/>
      <c r="O1220" s="150"/>
      <c r="P1220" s="240"/>
      <c r="Q1220" s="568"/>
      <c r="R1220" s="556">
        <f t="shared" si="131"/>
        <v>0</v>
      </c>
      <c r="S1220" s="556">
        <f t="shared" si="132"/>
        <v>0</v>
      </c>
      <c r="T1220" s="556">
        <f t="shared" si="133"/>
        <v>0</v>
      </c>
      <c r="U1220" s="556">
        <f t="shared" si="134"/>
        <v>0</v>
      </c>
      <c r="V1220" s="395"/>
      <c r="W1220" s="395"/>
      <c r="X1220" s="395"/>
      <c r="Y1220" s="395"/>
      <c r="AA1220" s="102"/>
      <c r="BA1220" s="553"/>
    </row>
    <row r="1221" spans="2:53" ht="18" customHeight="1" x14ac:dyDescent="0.35">
      <c r="B1221" s="80"/>
      <c r="C1221" s="119"/>
      <c r="D1221" s="119"/>
      <c r="E1221" s="202"/>
      <c r="F1221" s="119"/>
      <c r="G1221" s="120"/>
      <c r="H1221" s="41"/>
      <c r="I1221" s="41"/>
      <c r="J1221" s="138"/>
      <c r="K1221" s="291">
        <f t="shared" si="130"/>
        <v>0</v>
      </c>
      <c r="L1221" s="327">
        <v>0</v>
      </c>
      <c r="M1221" s="292">
        <f t="shared" si="129"/>
        <v>0</v>
      </c>
      <c r="N1221" s="370"/>
      <c r="O1221" s="150"/>
      <c r="P1221" s="240"/>
      <c r="Q1221" s="568"/>
      <c r="R1221" s="556">
        <f t="shared" si="131"/>
        <v>0</v>
      </c>
      <c r="S1221" s="556">
        <f t="shared" si="132"/>
        <v>0</v>
      </c>
      <c r="T1221" s="556">
        <f t="shared" si="133"/>
        <v>0</v>
      </c>
      <c r="U1221" s="556">
        <f t="shared" si="134"/>
        <v>0</v>
      </c>
      <c r="V1221" s="395"/>
      <c r="W1221" s="395"/>
      <c r="X1221" s="395"/>
      <c r="Y1221" s="395"/>
      <c r="AA1221" s="102"/>
      <c r="BA1221" s="553"/>
    </row>
    <row r="1222" spans="2:53" ht="18" customHeight="1" x14ac:dyDescent="0.35">
      <c r="B1222" s="80"/>
      <c r="C1222" s="119"/>
      <c r="D1222" s="119"/>
      <c r="E1222" s="202"/>
      <c r="F1222" s="119"/>
      <c r="G1222" s="120"/>
      <c r="H1222" s="41"/>
      <c r="I1222" s="41"/>
      <c r="J1222" s="138"/>
      <c r="K1222" s="291">
        <f t="shared" si="130"/>
        <v>0</v>
      </c>
      <c r="L1222" s="327">
        <v>0</v>
      </c>
      <c r="M1222" s="292">
        <f t="shared" si="129"/>
        <v>0</v>
      </c>
      <c r="N1222" s="370"/>
      <c r="O1222" s="150"/>
      <c r="P1222" s="240"/>
      <c r="Q1222" s="568"/>
      <c r="R1222" s="556">
        <f t="shared" si="131"/>
        <v>0</v>
      </c>
      <c r="S1222" s="556">
        <f t="shared" si="132"/>
        <v>0</v>
      </c>
      <c r="T1222" s="556">
        <f t="shared" si="133"/>
        <v>0</v>
      </c>
      <c r="U1222" s="556">
        <f t="shared" si="134"/>
        <v>0</v>
      </c>
      <c r="V1222" s="395"/>
      <c r="W1222" s="395"/>
      <c r="X1222" s="395"/>
      <c r="Y1222" s="395"/>
      <c r="AA1222" s="102"/>
      <c r="BA1222" s="553"/>
    </row>
    <row r="1223" spans="2:53" ht="18" customHeight="1" x14ac:dyDescent="0.35">
      <c r="B1223" s="80"/>
      <c r="C1223" s="119"/>
      <c r="D1223" s="119"/>
      <c r="E1223" s="202"/>
      <c r="F1223" s="119"/>
      <c r="G1223" s="120"/>
      <c r="H1223" s="41"/>
      <c r="I1223" s="41"/>
      <c r="J1223" s="138"/>
      <c r="K1223" s="291">
        <f t="shared" si="130"/>
        <v>0</v>
      </c>
      <c r="L1223" s="327">
        <v>0</v>
      </c>
      <c r="M1223" s="292">
        <f t="shared" si="129"/>
        <v>0</v>
      </c>
      <c r="N1223" s="370"/>
      <c r="O1223" s="150"/>
      <c r="P1223" s="240"/>
      <c r="Q1223" s="568"/>
      <c r="R1223" s="556">
        <f t="shared" si="131"/>
        <v>0</v>
      </c>
      <c r="S1223" s="556">
        <f t="shared" si="132"/>
        <v>0</v>
      </c>
      <c r="T1223" s="556">
        <f t="shared" si="133"/>
        <v>0</v>
      </c>
      <c r="U1223" s="556">
        <f t="shared" si="134"/>
        <v>0</v>
      </c>
      <c r="V1223" s="395"/>
      <c r="W1223" s="395"/>
      <c r="X1223" s="395"/>
      <c r="Y1223" s="395"/>
      <c r="AA1223" s="102"/>
      <c r="BA1223" s="553"/>
    </row>
    <row r="1224" spans="2:53" ht="18" customHeight="1" x14ac:dyDescent="0.35">
      <c r="B1224" s="80"/>
      <c r="C1224" s="119"/>
      <c r="D1224" s="119"/>
      <c r="E1224" s="202"/>
      <c r="F1224" s="119"/>
      <c r="G1224" s="120"/>
      <c r="H1224" s="41"/>
      <c r="I1224" s="41"/>
      <c r="J1224" s="138"/>
      <c r="K1224" s="291">
        <f t="shared" si="130"/>
        <v>0</v>
      </c>
      <c r="L1224" s="327">
        <v>0</v>
      </c>
      <c r="M1224" s="292">
        <f t="shared" si="129"/>
        <v>0</v>
      </c>
      <c r="N1224" s="370"/>
      <c r="O1224" s="150"/>
      <c r="P1224" s="240"/>
      <c r="Q1224" s="568"/>
      <c r="R1224" s="556">
        <f t="shared" si="131"/>
        <v>0</v>
      </c>
      <c r="S1224" s="556">
        <f t="shared" si="132"/>
        <v>0</v>
      </c>
      <c r="T1224" s="556">
        <f t="shared" si="133"/>
        <v>0</v>
      </c>
      <c r="U1224" s="556">
        <f t="shared" si="134"/>
        <v>0</v>
      </c>
      <c r="V1224" s="395"/>
      <c r="W1224" s="395"/>
      <c r="X1224" s="395"/>
      <c r="Y1224" s="395"/>
      <c r="AA1224" s="102"/>
      <c r="BA1224" s="553"/>
    </row>
    <row r="1225" spans="2:53" ht="18" customHeight="1" x14ac:dyDescent="0.35">
      <c r="B1225" s="80"/>
      <c r="C1225" s="119"/>
      <c r="D1225" s="119"/>
      <c r="E1225" s="202"/>
      <c r="F1225" s="119"/>
      <c r="G1225" s="120"/>
      <c r="H1225" s="41"/>
      <c r="I1225" s="41"/>
      <c r="J1225" s="138"/>
      <c r="K1225" s="291">
        <f t="shared" si="130"/>
        <v>0</v>
      </c>
      <c r="L1225" s="327">
        <v>0</v>
      </c>
      <c r="M1225" s="292">
        <f t="shared" si="129"/>
        <v>0</v>
      </c>
      <c r="N1225" s="370"/>
      <c r="O1225" s="150"/>
      <c r="P1225" s="240"/>
      <c r="Q1225" s="568"/>
      <c r="R1225" s="556">
        <f t="shared" si="131"/>
        <v>0</v>
      </c>
      <c r="S1225" s="556">
        <f t="shared" si="132"/>
        <v>0</v>
      </c>
      <c r="T1225" s="556">
        <f t="shared" si="133"/>
        <v>0</v>
      </c>
      <c r="U1225" s="556">
        <f t="shared" si="134"/>
        <v>0</v>
      </c>
      <c r="V1225" s="395"/>
      <c r="W1225" s="395"/>
      <c r="X1225" s="395"/>
      <c r="Y1225" s="395"/>
      <c r="AA1225" s="102"/>
      <c r="BA1225" s="553"/>
    </row>
    <row r="1226" spans="2:53" ht="18" customHeight="1" x14ac:dyDescent="0.35">
      <c r="B1226" s="80"/>
      <c r="C1226" s="119"/>
      <c r="D1226" s="119"/>
      <c r="E1226" s="202"/>
      <c r="F1226" s="119"/>
      <c r="G1226" s="120"/>
      <c r="H1226" s="41"/>
      <c r="I1226" s="41"/>
      <c r="J1226" s="138"/>
      <c r="K1226" s="291">
        <f t="shared" si="130"/>
        <v>0</v>
      </c>
      <c r="L1226" s="327">
        <v>0</v>
      </c>
      <c r="M1226" s="292">
        <f t="shared" si="129"/>
        <v>0</v>
      </c>
      <c r="N1226" s="370"/>
      <c r="O1226" s="150"/>
      <c r="P1226" s="240"/>
      <c r="Q1226" s="568"/>
      <c r="R1226" s="556">
        <f t="shared" si="131"/>
        <v>0</v>
      </c>
      <c r="S1226" s="556">
        <f t="shared" si="132"/>
        <v>0</v>
      </c>
      <c r="T1226" s="556">
        <f t="shared" si="133"/>
        <v>0</v>
      </c>
      <c r="U1226" s="556">
        <f t="shared" si="134"/>
        <v>0</v>
      </c>
      <c r="V1226" s="395"/>
      <c r="W1226" s="395"/>
      <c r="X1226" s="395"/>
      <c r="Y1226" s="395"/>
      <c r="AA1226" s="102"/>
      <c r="BA1226" s="553"/>
    </row>
    <row r="1227" spans="2:53" ht="18" customHeight="1" x14ac:dyDescent="0.35">
      <c r="B1227" s="80"/>
      <c r="C1227" s="119"/>
      <c r="D1227" s="119"/>
      <c r="E1227" s="202"/>
      <c r="F1227" s="119"/>
      <c r="G1227" s="120"/>
      <c r="H1227" s="41"/>
      <c r="I1227" s="41"/>
      <c r="J1227" s="138"/>
      <c r="K1227" s="291">
        <f t="shared" si="130"/>
        <v>0</v>
      </c>
      <c r="L1227" s="327">
        <v>0</v>
      </c>
      <c r="M1227" s="292">
        <f t="shared" si="129"/>
        <v>0</v>
      </c>
      <c r="N1227" s="370"/>
      <c r="O1227" s="150"/>
      <c r="P1227" s="240"/>
      <c r="Q1227" s="568"/>
      <c r="R1227" s="556">
        <f t="shared" si="131"/>
        <v>0</v>
      </c>
      <c r="S1227" s="556">
        <f t="shared" si="132"/>
        <v>0</v>
      </c>
      <c r="T1227" s="556">
        <f t="shared" si="133"/>
        <v>0</v>
      </c>
      <c r="U1227" s="556">
        <f t="shared" si="134"/>
        <v>0</v>
      </c>
      <c r="V1227" s="395"/>
      <c r="W1227" s="395"/>
      <c r="X1227" s="395"/>
      <c r="Y1227" s="395"/>
      <c r="AA1227" s="102"/>
      <c r="BA1227" s="553"/>
    </row>
    <row r="1228" spans="2:53" ht="18" customHeight="1" x14ac:dyDescent="0.35">
      <c r="B1228" s="80"/>
      <c r="C1228" s="119"/>
      <c r="D1228" s="119"/>
      <c r="E1228" s="202"/>
      <c r="F1228" s="119"/>
      <c r="G1228" s="120"/>
      <c r="H1228" s="41"/>
      <c r="I1228" s="41"/>
      <c r="J1228" s="138"/>
      <c r="K1228" s="291">
        <f t="shared" si="130"/>
        <v>0</v>
      </c>
      <c r="L1228" s="327">
        <v>0</v>
      </c>
      <c r="M1228" s="292">
        <f t="shared" si="129"/>
        <v>0</v>
      </c>
      <c r="N1228" s="370"/>
      <c r="O1228" s="150"/>
      <c r="P1228" s="240"/>
      <c r="Q1228" s="568"/>
      <c r="R1228" s="556">
        <f t="shared" si="131"/>
        <v>0</v>
      </c>
      <c r="S1228" s="556">
        <f t="shared" si="132"/>
        <v>0</v>
      </c>
      <c r="T1228" s="556">
        <f t="shared" si="133"/>
        <v>0</v>
      </c>
      <c r="U1228" s="556">
        <f t="shared" si="134"/>
        <v>0</v>
      </c>
      <c r="V1228" s="395"/>
      <c r="W1228" s="395"/>
      <c r="X1228" s="395"/>
      <c r="Y1228" s="395"/>
      <c r="AA1228" s="102"/>
      <c r="BA1228" s="553"/>
    </row>
    <row r="1229" spans="2:53" ht="18" customHeight="1" x14ac:dyDescent="0.35">
      <c r="B1229" s="80"/>
      <c r="C1229" s="119"/>
      <c r="D1229" s="119"/>
      <c r="E1229" s="202"/>
      <c r="F1229" s="119"/>
      <c r="G1229" s="120"/>
      <c r="H1229" s="41"/>
      <c r="I1229" s="41"/>
      <c r="J1229" s="138"/>
      <c r="K1229" s="291">
        <f t="shared" si="130"/>
        <v>0</v>
      </c>
      <c r="L1229" s="327">
        <v>0</v>
      </c>
      <c r="M1229" s="292">
        <f t="shared" si="129"/>
        <v>0</v>
      </c>
      <c r="N1229" s="370"/>
      <c r="O1229" s="150"/>
      <c r="P1229" s="240"/>
      <c r="Q1229" s="568"/>
      <c r="R1229" s="556">
        <f t="shared" si="131"/>
        <v>0</v>
      </c>
      <c r="S1229" s="556">
        <f t="shared" si="132"/>
        <v>0</v>
      </c>
      <c r="T1229" s="556">
        <f t="shared" si="133"/>
        <v>0</v>
      </c>
      <c r="U1229" s="556">
        <f t="shared" si="134"/>
        <v>0</v>
      </c>
      <c r="V1229" s="395"/>
      <c r="W1229" s="395"/>
      <c r="X1229" s="395"/>
      <c r="Y1229" s="395"/>
      <c r="AA1229" s="102"/>
      <c r="BA1229" s="553"/>
    </row>
    <row r="1230" spans="2:53" ht="18" customHeight="1" x14ac:dyDescent="0.35">
      <c r="B1230" s="80"/>
      <c r="C1230" s="119"/>
      <c r="D1230" s="119"/>
      <c r="E1230" s="202"/>
      <c r="F1230" s="119"/>
      <c r="G1230" s="120"/>
      <c r="H1230" s="41"/>
      <c r="I1230" s="41"/>
      <c r="J1230" s="138"/>
      <c r="K1230" s="291">
        <f t="shared" si="130"/>
        <v>0</v>
      </c>
      <c r="L1230" s="327">
        <v>0</v>
      </c>
      <c r="M1230" s="292">
        <f t="shared" si="129"/>
        <v>0</v>
      </c>
      <c r="N1230" s="370"/>
      <c r="O1230" s="150"/>
      <c r="P1230" s="240"/>
      <c r="Q1230" s="568"/>
      <c r="R1230" s="556">
        <f t="shared" si="131"/>
        <v>0</v>
      </c>
      <c r="S1230" s="556">
        <f t="shared" si="132"/>
        <v>0</v>
      </c>
      <c r="T1230" s="556">
        <f t="shared" si="133"/>
        <v>0</v>
      </c>
      <c r="U1230" s="556">
        <f t="shared" si="134"/>
        <v>0</v>
      </c>
      <c r="V1230" s="395"/>
      <c r="W1230" s="395"/>
      <c r="X1230" s="395"/>
      <c r="Y1230" s="395"/>
      <c r="AA1230" s="102"/>
      <c r="BA1230" s="553"/>
    </row>
    <row r="1231" spans="2:53" ht="18" customHeight="1" x14ac:dyDescent="0.35">
      <c r="B1231" s="80"/>
      <c r="C1231" s="119"/>
      <c r="D1231" s="119"/>
      <c r="E1231" s="202"/>
      <c r="F1231" s="119"/>
      <c r="G1231" s="120"/>
      <c r="H1231" s="41"/>
      <c r="I1231" s="41"/>
      <c r="J1231" s="138"/>
      <c r="K1231" s="291">
        <f t="shared" si="130"/>
        <v>0</v>
      </c>
      <c r="L1231" s="327">
        <v>0</v>
      </c>
      <c r="M1231" s="292">
        <f t="shared" si="129"/>
        <v>0</v>
      </c>
      <c r="N1231" s="370"/>
      <c r="O1231" s="150"/>
      <c r="P1231" s="240"/>
      <c r="Q1231" s="568"/>
      <c r="R1231" s="556">
        <f t="shared" si="131"/>
        <v>0</v>
      </c>
      <c r="S1231" s="556">
        <f t="shared" si="132"/>
        <v>0</v>
      </c>
      <c r="T1231" s="556">
        <f t="shared" si="133"/>
        <v>0</v>
      </c>
      <c r="U1231" s="556">
        <f t="shared" si="134"/>
        <v>0</v>
      </c>
      <c r="V1231" s="395"/>
      <c r="W1231" s="395"/>
      <c r="X1231" s="395"/>
      <c r="Y1231" s="395"/>
      <c r="AA1231" s="102"/>
      <c r="BA1231" s="553"/>
    </row>
    <row r="1232" spans="2:53" ht="18" customHeight="1" x14ac:dyDescent="0.35">
      <c r="B1232" s="80"/>
      <c r="C1232" s="119"/>
      <c r="D1232" s="119"/>
      <c r="E1232" s="202"/>
      <c r="F1232" s="119"/>
      <c r="G1232" s="120"/>
      <c r="H1232" s="41"/>
      <c r="I1232" s="41"/>
      <c r="J1232" s="138"/>
      <c r="K1232" s="291">
        <f t="shared" si="130"/>
        <v>0</v>
      </c>
      <c r="L1232" s="327">
        <v>0</v>
      </c>
      <c r="M1232" s="292">
        <f t="shared" si="129"/>
        <v>0</v>
      </c>
      <c r="N1232" s="370"/>
      <c r="O1232" s="150"/>
      <c r="P1232" s="240"/>
      <c r="Q1232" s="568"/>
      <c r="R1232" s="556">
        <f t="shared" si="131"/>
        <v>0</v>
      </c>
      <c r="S1232" s="556">
        <f t="shared" si="132"/>
        <v>0</v>
      </c>
      <c r="T1232" s="556">
        <f t="shared" si="133"/>
        <v>0</v>
      </c>
      <c r="U1232" s="556">
        <f t="shared" si="134"/>
        <v>0</v>
      </c>
      <c r="V1232" s="395"/>
      <c r="W1232" s="395"/>
      <c r="X1232" s="395"/>
      <c r="Y1232" s="395"/>
      <c r="AA1232" s="102"/>
      <c r="BA1232" s="553"/>
    </row>
    <row r="1233" spans="2:53" ht="18" customHeight="1" x14ac:dyDescent="0.35">
      <c r="B1233" s="80"/>
      <c r="C1233" s="119"/>
      <c r="D1233" s="119"/>
      <c r="E1233" s="202"/>
      <c r="F1233" s="119"/>
      <c r="G1233" s="120"/>
      <c r="H1233" s="41"/>
      <c r="I1233" s="41"/>
      <c r="J1233" s="138"/>
      <c r="K1233" s="291">
        <f t="shared" si="130"/>
        <v>0</v>
      </c>
      <c r="L1233" s="327">
        <v>0</v>
      </c>
      <c r="M1233" s="292">
        <f t="shared" si="129"/>
        <v>0</v>
      </c>
      <c r="N1233" s="370"/>
      <c r="O1233" s="150"/>
      <c r="P1233" s="240"/>
      <c r="Q1233" s="568"/>
      <c r="R1233" s="556">
        <f t="shared" si="131"/>
        <v>0</v>
      </c>
      <c r="S1233" s="556">
        <f t="shared" si="132"/>
        <v>0</v>
      </c>
      <c r="T1233" s="556">
        <f t="shared" si="133"/>
        <v>0</v>
      </c>
      <c r="U1233" s="556">
        <f t="shared" si="134"/>
        <v>0</v>
      </c>
      <c r="V1233" s="395"/>
      <c r="W1233" s="395"/>
      <c r="X1233" s="395"/>
      <c r="Y1233" s="395"/>
      <c r="AA1233" s="102"/>
      <c r="BA1233" s="553"/>
    </row>
    <row r="1234" spans="2:53" ht="18" customHeight="1" x14ac:dyDescent="0.35">
      <c r="B1234" s="80"/>
      <c r="C1234" s="119"/>
      <c r="D1234" s="119"/>
      <c r="E1234" s="202"/>
      <c r="F1234" s="119"/>
      <c r="G1234" s="120"/>
      <c r="H1234" s="41"/>
      <c r="I1234" s="41"/>
      <c r="J1234" s="138"/>
      <c r="K1234" s="291">
        <f t="shared" si="130"/>
        <v>0</v>
      </c>
      <c r="L1234" s="327">
        <v>0</v>
      </c>
      <c r="M1234" s="292">
        <f t="shared" si="129"/>
        <v>0</v>
      </c>
      <c r="N1234" s="370"/>
      <c r="O1234" s="150"/>
      <c r="P1234" s="240"/>
      <c r="Q1234" s="568"/>
      <c r="R1234" s="556">
        <f t="shared" si="131"/>
        <v>0</v>
      </c>
      <c r="S1234" s="556">
        <f t="shared" si="132"/>
        <v>0</v>
      </c>
      <c r="T1234" s="556">
        <f t="shared" si="133"/>
        <v>0</v>
      </c>
      <c r="U1234" s="556">
        <f t="shared" si="134"/>
        <v>0</v>
      </c>
      <c r="V1234" s="395"/>
      <c r="W1234" s="395"/>
      <c r="X1234" s="395"/>
      <c r="Y1234" s="395"/>
      <c r="AA1234" s="102"/>
      <c r="BA1234" s="553"/>
    </row>
    <row r="1235" spans="2:53" ht="18" customHeight="1" x14ac:dyDescent="0.35">
      <c r="B1235" s="80"/>
      <c r="C1235" s="119"/>
      <c r="D1235" s="119"/>
      <c r="E1235" s="202"/>
      <c r="F1235" s="119"/>
      <c r="G1235" s="120"/>
      <c r="H1235" s="41"/>
      <c r="I1235" s="41"/>
      <c r="J1235" s="138"/>
      <c r="K1235" s="291">
        <f t="shared" si="130"/>
        <v>0</v>
      </c>
      <c r="L1235" s="327">
        <v>0</v>
      </c>
      <c r="M1235" s="292">
        <f t="shared" si="129"/>
        <v>0</v>
      </c>
      <c r="N1235" s="370"/>
      <c r="O1235" s="150"/>
      <c r="P1235" s="240"/>
      <c r="Q1235" s="568"/>
      <c r="R1235" s="556">
        <f t="shared" si="131"/>
        <v>0</v>
      </c>
      <c r="S1235" s="556">
        <f t="shared" si="132"/>
        <v>0</v>
      </c>
      <c r="T1235" s="556">
        <f t="shared" si="133"/>
        <v>0</v>
      </c>
      <c r="U1235" s="556">
        <f t="shared" si="134"/>
        <v>0</v>
      </c>
      <c r="V1235" s="395"/>
      <c r="W1235" s="395"/>
      <c r="X1235" s="395"/>
      <c r="Y1235" s="395"/>
      <c r="AA1235" s="102"/>
      <c r="BA1235" s="553"/>
    </row>
    <row r="1236" spans="2:53" ht="18" customHeight="1" x14ac:dyDescent="0.35">
      <c r="B1236" s="80"/>
      <c r="C1236" s="119"/>
      <c r="D1236" s="119"/>
      <c r="E1236" s="202"/>
      <c r="F1236" s="119"/>
      <c r="G1236" s="120"/>
      <c r="H1236" s="41"/>
      <c r="I1236" s="41"/>
      <c r="J1236" s="138"/>
      <c r="K1236" s="291">
        <f t="shared" si="130"/>
        <v>0</v>
      </c>
      <c r="L1236" s="327">
        <v>0</v>
      </c>
      <c r="M1236" s="292">
        <f t="shared" si="129"/>
        <v>0</v>
      </c>
      <c r="N1236" s="370"/>
      <c r="O1236" s="150"/>
      <c r="P1236" s="240"/>
      <c r="Q1236" s="568"/>
      <c r="R1236" s="556">
        <f t="shared" si="131"/>
        <v>0</v>
      </c>
      <c r="S1236" s="556">
        <f t="shared" si="132"/>
        <v>0</v>
      </c>
      <c r="T1236" s="556">
        <f t="shared" si="133"/>
        <v>0</v>
      </c>
      <c r="U1236" s="556">
        <f t="shared" si="134"/>
        <v>0</v>
      </c>
      <c r="V1236" s="395"/>
      <c r="W1236" s="395"/>
      <c r="X1236" s="395"/>
      <c r="Y1236" s="395"/>
      <c r="AA1236" s="102"/>
      <c r="BA1236" s="553"/>
    </row>
    <row r="1237" spans="2:53" ht="18" customHeight="1" x14ac:dyDescent="0.35">
      <c r="B1237" s="80"/>
      <c r="C1237" s="119"/>
      <c r="D1237" s="119"/>
      <c r="E1237" s="202"/>
      <c r="F1237" s="119"/>
      <c r="G1237" s="120"/>
      <c r="H1237" s="41"/>
      <c r="I1237" s="41"/>
      <c r="J1237" s="138"/>
      <c r="K1237" s="291">
        <f t="shared" si="130"/>
        <v>0</v>
      </c>
      <c r="L1237" s="327">
        <v>0</v>
      </c>
      <c r="M1237" s="292">
        <f t="shared" si="129"/>
        <v>0</v>
      </c>
      <c r="N1237" s="370"/>
      <c r="O1237" s="150"/>
      <c r="P1237" s="240"/>
      <c r="Q1237" s="568"/>
      <c r="R1237" s="556">
        <f t="shared" si="131"/>
        <v>0</v>
      </c>
      <c r="S1237" s="556">
        <f t="shared" si="132"/>
        <v>0</v>
      </c>
      <c r="T1237" s="556">
        <f t="shared" si="133"/>
        <v>0</v>
      </c>
      <c r="U1237" s="556">
        <f t="shared" si="134"/>
        <v>0</v>
      </c>
      <c r="V1237" s="395"/>
      <c r="W1237" s="395"/>
      <c r="X1237" s="395"/>
      <c r="Y1237" s="395"/>
      <c r="AA1237" s="102"/>
      <c r="BA1237" s="553"/>
    </row>
    <row r="1238" spans="2:53" ht="18" customHeight="1" x14ac:dyDescent="0.35">
      <c r="B1238" s="80"/>
      <c r="C1238" s="119"/>
      <c r="D1238" s="119"/>
      <c r="E1238" s="202"/>
      <c r="F1238" s="119"/>
      <c r="G1238" s="120"/>
      <c r="H1238" s="41"/>
      <c r="I1238" s="41"/>
      <c r="J1238" s="138"/>
      <c r="K1238" s="291">
        <f t="shared" si="130"/>
        <v>0</v>
      </c>
      <c r="L1238" s="327">
        <v>0</v>
      </c>
      <c r="M1238" s="292">
        <f t="shared" si="129"/>
        <v>0</v>
      </c>
      <c r="N1238" s="370"/>
      <c r="O1238" s="150"/>
      <c r="P1238" s="240"/>
      <c r="Q1238" s="568"/>
      <c r="R1238" s="556">
        <f t="shared" si="131"/>
        <v>0</v>
      </c>
      <c r="S1238" s="556">
        <f t="shared" si="132"/>
        <v>0</v>
      </c>
      <c r="T1238" s="556">
        <f t="shared" si="133"/>
        <v>0</v>
      </c>
      <c r="U1238" s="556">
        <f t="shared" si="134"/>
        <v>0</v>
      </c>
      <c r="V1238" s="395"/>
      <c r="W1238" s="395"/>
      <c r="X1238" s="395"/>
      <c r="Y1238" s="395"/>
      <c r="AA1238" s="102"/>
      <c r="BA1238" s="553"/>
    </row>
    <row r="1239" spans="2:53" ht="18" customHeight="1" x14ac:dyDescent="0.35">
      <c r="B1239" s="80"/>
      <c r="C1239" s="119"/>
      <c r="D1239" s="119"/>
      <c r="E1239" s="202"/>
      <c r="F1239" s="119"/>
      <c r="G1239" s="120"/>
      <c r="H1239" s="41"/>
      <c r="I1239" s="41"/>
      <c r="J1239" s="138"/>
      <c r="K1239" s="291">
        <f t="shared" si="130"/>
        <v>0</v>
      </c>
      <c r="L1239" s="327">
        <v>0</v>
      </c>
      <c r="M1239" s="292">
        <f t="shared" si="129"/>
        <v>0</v>
      </c>
      <c r="N1239" s="370"/>
      <c r="O1239" s="150"/>
      <c r="P1239" s="240"/>
      <c r="Q1239" s="568"/>
      <c r="R1239" s="556">
        <f t="shared" si="131"/>
        <v>0</v>
      </c>
      <c r="S1239" s="556">
        <f t="shared" si="132"/>
        <v>0</v>
      </c>
      <c r="T1239" s="556">
        <f t="shared" si="133"/>
        <v>0</v>
      </c>
      <c r="U1239" s="556">
        <f t="shared" si="134"/>
        <v>0</v>
      </c>
      <c r="V1239" s="395"/>
      <c r="W1239" s="395"/>
      <c r="X1239" s="395"/>
      <c r="Y1239" s="395"/>
      <c r="AA1239" s="102"/>
      <c r="BA1239" s="553"/>
    </row>
    <row r="1240" spans="2:53" ht="18" customHeight="1" x14ac:dyDescent="0.35">
      <c r="B1240" s="80"/>
      <c r="C1240" s="119"/>
      <c r="D1240" s="119"/>
      <c r="E1240" s="202"/>
      <c r="F1240" s="119"/>
      <c r="G1240" s="120"/>
      <c r="H1240" s="41"/>
      <c r="I1240" s="41"/>
      <c r="J1240" s="138"/>
      <c r="K1240" s="291">
        <f t="shared" si="130"/>
        <v>0</v>
      </c>
      <c r="L1240" s="327">
        <v>0</v>
      </c>
      <c r="M1240" s="292">
        <f t="shared" si="129"/>
        <v>0</v>
      </c>
      <c r="N1240" s="370"/>
      <c r="O1240" s="150"/>
      <c r="P1240" s="240"/>
      <c r="Q1240" s="568"/>
      <c r="R1240" s="556">
        <f t="shared" si="131"/>
        <v>0</v>
      </c>
      <c r="S1240" s="556">
        <f t="shared" si="132"/>
        <v>0</v>
      </c>
      <c r="T1240" s="556">
        <f t="shared" si="133"/>
        <v>0</v>
      </c>
      <c r="U1240" s="556">
        <f t="shared" si="134"/>
        <v>0</v>
      </c>
      <c r="V1240" s="395"/>
      <c r="W1240" s="395"/>
      <c r="X1240" s="395"/>
      <c r="Y1240" s="395"/>
      <c r="AA1240" s="102"/>
      <c r="BA1240" s="553"/>
    </row>
    <row r="1241" spans="2:53" ht="18" customHeight="1" x14ac:dyDescent="0.35">
      <c r="B1241" s="80"/>
      <c r="C1241" s="119"/>
      <c r="D1241" s="119"/>
      <c r="E1241" s="202"/>
      <c r="F1241" s="119"/>
      <c r="G1241" s="120"/>
      <c r="H1241" s="41"/>
      <c r="I1241" s="41"/>
      <c r="J1241" s="138"/>
      <c r="K1241" s="291">
        <f t="shared" si="130"/>
        <v>0</v>
      </c>
      <c r="L1241" s="327">
        <v>0</v>
      </c>
      <c r="M1241" s="292">
        <f t="shared" si="129"/>
        <v>0</v>
      </c>
      <c r="N1241" s="370"/>
      <c r="O1241" s="150"/>
      <c r="P1241" s="240"/>
      <c r="Q1241" s="568"/>
      <c r="R1241" s="556">
        <f t="shared" si="131"/>
        <v>0</v>
      </c>
      <c r="S1241" s="556">
        <f t="shared" si="132"/>
        <v>0</v>
      </c>
      <c r="T1241" s="556">
        <f t="shared" si="133"/>
        <v>0</v>
      </c>
      <c r="U1241" s="556">
        <f t="shared" si="134"/>
        <v>0</v>
      </c>
      <c r="V1241" s="395"/>
      <c r="W1241" s="395"/>
      <c r="X1241" s="395"/>
      <c r="Y1241" s="395"/>
      <c r="AA1241" s="102"/>
      <c r="BA1241" s="553"/>
    </row>
    <row r="1242" spans="2:53" ht="18" customHeight="1" x14ac:dyDescent="0.35">
      <c r="B1242" s="80"/>
      <c r="C1242" s="119"/>
      <c r="D1242" s="119"/>
      <c r="E1242" s="202"/>
      <c r="F1242" s="119"/>
      <c r="G1242" s="120"/>
      <c r="H1242" s="41"/>
      <c r="I1242" s="41"/>
      <c r="J1242" s="138"/>
      <c r="K1242" s="291">
        <f t="shared" si="130"/>
        <v>0</v>
      </c>
      <c r="L1242" s="327">
        <v>0</v>
      </c>
      <c r="M1242" s="292">
        <f t="shared" si="129"/>
        <v>0</v>
      </c>
      <c r="N1242" s="370"/>
      <c r="O1242" s="150"/>
      <c r="P1242" s="240"/>
      <c r="Q1242" s="568"/>
      <c r="R1242" s="556">
        <f t="shared" si="131"/>
        <v>0</v>
      </c>
      <c r="S1242" s="556">
        <f t="shared" si="132"/>
        <v>0</v>
      </c>
      <c r="T1242" s="556">
        <f t="shared" si="133"/>
        <v>0</v>
      </c>
      <c r="U1242" s="556">
        <f t="shared" si="134"/>
        <v>0</v>
      </c>
      <c r="V1242" s="395"/>
      <c r="W1242" s="395"/>
      <c r="X1242" s="395"/>
      <c r="Y1242" s="395"/>
      <c r="AA1242" s="102"/>
      <c r="BA1242" s="553"/>
    </row>
    <row r="1243" spans="2:53" ht="18" customHeight="1" x14ac:dyDescent="0.35">
      <c r="B1243" s="80"/>
      <c r="C1243" s="119"/>
      <c r="D1243" s="119"/>
      <c r="E1243" s="202"/>
      <c r="F1243" s="119"/>
      <c r="G1243" s="120"/>
      <c r="H1243" s="41"/>
      <c r="I1243" s="41"/>
      <c r="J1243" s="138"/>
      <c r="K1243" s="291">
        <f t="shared" si="130"/>
        <v>0</v>
      </c>
      <c r="L1243" s="327">
        <v>0</v>
      </c>
      <c r="M1243" s="292">
        <f t="shared" si="129"/>
        <v>0</v>
      </c>
      <c r="N1243" s="370"/>
      <c r="O1243" s="150"/>
      <c r="P1243" s="240"/>
      <c r="Q1243" s="568"/>
      <c r="R1243" s="556">
        <f t="shared" si="131"/>
        <v>0</v>
      </c>
      <c r="S1243" s="556">
        <f t="shared" si="132"/>
        <v>0</v>
      </c>
      <c r="T1243" s="556">
        <f t="shared" si="133"/>
        <v>0</v>
      </c>
      <c r="U1243" s="556">
        <f t="shared" si="134"/>
        <v>0</v>
      </c>
      <c r="V1243" s="395"/>
      <c r="W1243" s="395"/>
      <c r="X1243" s="395"/>
      <c r="Y1243" s="395"/>
      <c r="AA1243" s="102"/>
      <c r="BA1243" s="553"/>
    </row>
    <row r="1244" spans="2:53" ht="18" customHeight="1" x14ac:dyDescent="0.35">
      <c r="B1244" s="80"/>
      <c r="C1244" s="119"/>
      <c r="D1244" s="119"/>
      <c r="E1244" s="202"/>
      <c r="F1244" s="119"/>
      <c r="G1244" s="120"/>
      <c r="H1244" s="41"/>
      <c r="I1244" s="41"/>
      <c r="J1244" s="138"/>
      <c r="K1244" s="291">
        <f t="shared" si="130"/>
        <v>0</v>
      </c>
      <c r="L1244" s="327">
        <v>0</v>
      </c>
      <c r="M1244" s="292">
        <f t="shared" si="129"/>
        <v>0</v>
      </c>
      <c r="N1244" s="370"/>
      <c r="O1244" s="150"/>
      <c r="P1244" s="240"/>
      <c r="Q1244" s="568"/>
      <c r="R1244" s="556">
        <f t="shared" si="131"/>
        <v>0</v>
      </c>
      <c r="S1244" s="556">
        <f t="shared" si="132"/>
        <v>0</v>
      </c>
      <c r="T1244" s="556">
        <f t="shared" si="133"/>
        <v>0</v>
      </c>
      <c r="U1244" s="556">
        <f t="shared" si="134"/>
        <v>0</v>
      </c>
      <c r="V1244" s="395"/>
      <c r="W1244" s="395"/>
      <c r="X1244" s="395"/>
      <c r="Y1244" s="395"/>
      <c r="AA1244" s="102"/>
      <c r="BA1244" s="553"/>
    </row>
    <row r="1245" spans="2:53" ht="18" customHeight="1" x14ac:dyDescent="0.35">
      <c r="B1245" s="80"/>
      <c r="C1245" s="119"/>
      <c r="D1245" s="119"/>
      <c r="E1245" s="202"/>
      <c r="F1245" s="119"/>
      <c r="G1245" s="120"/>
      <c r="H1245" s="41"/>
      <c r="I1245" s="41"/>
      <c r="J1245" s="138"/>
      <c r="K1245" s="291">
        <f t="shared" si="130"/>
        <v>0</v>
      </c>
      <c r="L1245" s="327">
        <v>0</v>
      </c>
      <c r="M1245" s="292">
        <f t="shared" si="129"/>
        <v>0</v>
      </c>
      <c r="N1245" s="370"/>
      <c r="O1245" s="150"/>
      <c r="P1245" s="240"/>
      <c r="Q1245" s="568"/>
      <c r="R1245" s="556">
        <f t="shared" si="131"/>
        <v>0</v>
      </c>
      <c r="S1245" s="556">
        <f t="shared" si="132"/>
        <v>0</v>
      </c>
      <c r="T1245" s="556">
        <f t="shared" si="133"/>
        <v>0</v>
      </c>
      <c r="U1245" s="556">
        <f t="shared" si="134"/>
        <v>0</v>
      </c>
      <c r="V1245" s="395"/>
      <c r="W1245" s="395"/>
      <c r="X1245" s="395"/>
      <c r="Y1245" s="395"/>
      <c r="AA1245" s="102"/>
      <c r="BA1245" s="553"/>
    </row>
    <row r="1246" spans="2:53" ht="18" customHeight="1" x14ac:dyDescent="0.35">
      <c r="B1246" s="80"/>
      <c r="C1246" s="119"/>
      <c r="D1246" s="119"/>
      <c r="E1246" s="202"/>
      <c r="F1246" s="119"/>
      <c r="G1246" s="120"/>
      <c r="H1246" s="41"/>
      <c r="I1246" s="41"/>
      <c r="J1246" s="138"/>
      <c r="K1246" s="291">
        <f t="shared" si="130"/>
        <v>0</v>
      </c>
      <c r="L1246" s="327">
        <v>0</v>
      </c>
      <c r="M1246" s="292">
        <f t="shared" si="129"/>
        <v>0</v>
      </c>
      <c r="N1246" s="370"/>
      <c r="O1246" s="150"/>
      <c r="P1246" s="240"/>
      <c r="Q1246" s="568"/>
      <c r="R1246" s="556">
        <f t="shared" si="131"/>
        <v>0</v>
      </c>
      <c r="S1246" s="556">
        <f t="shared" si="132"/>
        <v>0</v>
      </c>
      <c r="T1246" s="556">
        <f t="shared" si="133"/>
        <v>0</v>
      </c>
      <c r="U1246" s="556">
        <f t="shared" si="134"/>
        <v>0</v>
      </c>
      <c r="V1246" s="395"/>
      <c r="W1246" s="395"/>
      <c r="X1246" s="395"/>
      <c r="Y1246" s="395"/>
      <c r="AA1246" s="102"/>
      <c r="BA1246" s="553"/>
    </row>
    <row r="1247" spans="2:53" ht="18" customHeight="1" x14ac:dyDescent="0.35">
      <c r="B1247" s="80"/>
      <c r="C1247" s="119"/>
      <c r="D1247" s="119"/>
      <c r="E1247" s="202"/>
      <c r="F1247" s="119"/>
      <c r="G1247" s="120"/>
      <c r="H1247" s="41"/>
      <c r="I1247" s="41"/>
      <c r="J1247" s="138"/>
      <c r="K1247" s="291">
        <f t="shared" si="130"/>
        <v>0</v>
      </c>
      <c r="L1247" s="327">
        <v>0</v>
      </c>
      <c r="M1247" s="292">
        <f t="shared" si="129"/>
        <v>0</v>
      </c>
      <c r="N1247" s="370"/>
      <c r="O1247" s="150"/>
      <c r="P1247" s="240"/>
      <c r="Q1247" s="568"/>
      <c r="R1247" s="556">
        <f t="shared" si="131"/>
        <v>0</v>
      </c>
      <c r="S1247" s="556">
        <f t="shared" si="132"/>
        <v>0</v>
      </c>
      <c r="T1247" s="556">
        <f t="shared" si="133"/>
        <v>0</v>
      </c>
      <c r="U1247" s="556">
        <f t="shared" si="134"/>
        <v>0</v>
      </c>
      <c r="V1247" s="395"/>
      <c r="W1247" s="395"/>
      <c r="X1247" s="395"/>
      <c r="Y1247" s="395"/>
      <c r="AA1247" s="102"/>
      <c r="BA1247" s="553"/>
    </row>
    <row r="1248" spans="2:53" ht="18" customHeight="1" x14ac:dyDescent="0.35">
      <c r="B1248" s="80"/>
      <c r="C1248" s="119"/>
      <c r="D1248" s="119"/>
      <c r="E1248" s="202"/>
      <c r="F1248" s="119"/>
      <c r="G1248" s="120"/>
      <c r="H1248" s="41"/>
      <c r="I1248" s="41"/>
      <c r="J1248" s="138"/>
      <c r="K1248" s="291">
        <f t="shared" si="130"/>
        <v>0</v>
      </c>
      <c r="L1248" s="327">
        <v>0</v>
      </c>
      <c r="M1248" s="292">
        <f t="shared" si="129"/>
        <v>0</v>
      </c>
      <c r="N1248" s="370"/>
      <c r="O1248" s="150"/>
      <c r="P1248" s="240"/>
      <c r="Q1248" s="568"/>
      <c r="R1248" s="556">
        <f t="shared" si="131"/>
        <v>0</v>
      </c>
      <c r="S1248" s="556">
        <f t="shared" si="132"/>
        <v>0</v>
      </c>
      <c r="T1248" s="556">
        <f t="shared" si="133"/>
        <v>0</v>
      </c>
      <c r="U1248" s="556">
        <f t="shared" si="134"/>
        <v>0</v>
      </c>
      <c r="V1248" s="395"/>
      <c r="W1248" s="395"/>
      <c r="X1248" s="395"/>
      <c r="Y1248" s="395"/>
      <c r="AA1248" s="102"/>
      <c r="BA1248" s="553"/>
    </row>
    <row r="1249" spans="2:53" ht="18" customHeight="1" x14ac:dyDescent="0.35">
      <c r="B1249" s="80"/>
      <c r="C1249" s="119"/>
      <c r="D1249" s="119"/>
      <c r="E1249" s="202"/>
      <c r="F1249" s="119"/>
      <c r="G1249" s="120"/>
      <c r="H1249" s="41"/>
      <c r="I1249" s="41"/>
      <c r="J1249" s="138"/>
      <c r="K1249" s="291">
        <f t="shared" si="130"/>
        <v>0</v>
      </c>
      <c r="L1249" s="327">
        <v>0</v>
      </c>
      <c r="M1249" s="292">
        <f t="shared" si="129"/>
        <v>0</v>
      </c>
      <c r="N1249" s="370"/>
      <c r="O1249" s="150"/>
      <c r="P1249" s="240"/>
      <c r="Q1249" s="568"/>
      <c r="R1249" s="556">
        <f t="shared" si="131"/>
        <v>0</v>
      </c>
      <c r="S1249" s="556">
        <f t="shared" si="132"/>
        <v>0</v>
      </c>
      <c r="T1249" s="556">
        <f t="shared" si="133"/>
        <v>0</v>
      </c>
      <c r="U1249" s="556">
        <f t="shared" si="134"/>
        <v>0</v>
      </c>
      <c r="V1249" s="395"/>
      <c r="W1249" s="395"/>
      <c r="X1249" s="395"/>
      <c r="Y1249" s="395"/>
      <c r="AA1249" s="102"/>
      <c r="BA1249" s="553"/>
    </row>
    <row r="1250" spans="2:53" ht="18" customHeight="1" x14ac:dyDescent="0.35">
      <c r="B1250" s="80"/>
      <c r="C1250" s="119"/>
      <c r="D1250" s="119"/>
      <c r="E1250" s="202"/>
      <c r="F1250" s="119"/>
      <c r="G1250" s="120"/>
      <c r="H1250" s="41"/>
      <c r="I1250" s="41"/>
      <c r="J1250" s="138"/>
      <c r="K1250" s="291">
        <f t="shared" si="130"/>
        <v>0</v>
      </c>
      <c r="L1250" s="327">
        <v>0</v>
      </c>
      <c r="M1250" s="292">
        <f t="shared" si="129"/>
        <v>0</v>
      </c>
      <c r="N1250" s="370"/>
      <c r="O1250" s="150"/>
      <c r="P1250" s="240"/>
      <c r="Q1250" s="568"/>
      <c r="R1250" s="556">
        <f t="shared" si="131"/>
        <v>0</v>
      </c>
      <c r="S1250" s="556">
        <f t="shared" si="132"/>
        <v>0</v>
      </c>
      <c r="T1250" s="556">
        <f t="shared" si="133"/>
        <v>0</v>
      </c>
      <c r="U1250" s="556">
        <f t="shared" si="134"/>
        <v>0</v>
      </c>
      <c r="V1250" s="395"/>
      <c r="W1250" s="395"/>
      <c r="X1250" s="395"/>
      <c r="Y1250" s="395"/>
      <c r="AA1250" s="102"/>
      <c r="BA1250" s="553"/>
    </row>
    <row r="1251" spans="2:53" ht="18" customHeight="1" x14ac:dyDescent="0.35">
      <c r="B1251" s="80"/>
      <c r="C1251" s="119"/>
      <c r="D1251" s="119"/>
      <c r="E1251" s="202"/>
      <c r="F1251" s="119"/>
      <c r="G1251" s="120"/>
      <c r="H1251" s="41"/>
      <c r="I1251" s="41"/>
      <c r="J1251" s="138"/>
      <c r="K1251" s="291">
        <f t="shared" si="130"/>
        <v>0</v>
      </c>
      <c r="L1251" s="327">
        <v>0</v>
      </c>
      <c r="M1251" s="292">
        <f t="shared" si="129"/>
        <v>0</v>
      </c>
      <c r="N1251" s="370"/>
      <c r="O1251" s="150"/>
      <c r="P1251" s="240"/>
      <c r="Q1251" s="568"/>
      <c r="R1251" s="556">
        <f t="shared" si="131"/>
        <v>0</v>
      </c>
      <c r="S1251" s="556">
        <f t="shared" si="132"/>
        <v>0</v>
      </c>
      <c r="T1251" s="556">
        <f t="shared" si="133"/>
        <v>0</v>
      </c>
      <c r="U1251" s="556">
        <f t="shared" si="134"/>
        <v>0</v>
      </c>
      <c r="V1251" s="395"/>
      <c r="W1251" s="395"/>
      <c r="X1251" s="395"/>
      <c r="Y1251" s="395"/>
      <c r="AA1251" s="102"/>
      <c r="BA1251" s="553"/>
    </row>
    <row r="1252" spans="2:53" ht="18" customHeight="1" x14ac:dyDescent="0.35">
      <c r="B1252" s="80"/>
      <c r="C1252" s="119"/>
      <c r="D1252" s="119"/>
      <c r="E1252" s="202"/>
      <c r="F1252" s="119"/>
      <c r="G1252" s="120"/>
      <c r="H1252" s="41"/>
      <c r="I1252" s="41"/>
      <c r="J1252" s="138"/>
      <c r="K1252" s="291">
        <f t="shared" si="130"/>
        <v>0</v>
      </c>
      <c r="L1252" s="327">
        <v>0</v>
      </c>
      <c r="M1252" s="292">
        <f t="shared" si="129"/>
        <v>0</v>
      </c>
      <c r="N1252" s="370"/>
      <c r="O1252" s="150"/>
      <c r="P1252" s="240"/>
      <c r="Q1252" s="568"/>
      <c r="R1252" s="556">
        <f t="shared" si="131"/>
        <v>0</v>
      </c>
      <c r="S1252" s="556">
        <f t="shared" si="132"/>
        <v>0</v>
      </c>
      <c r="T1252" s="556">
        <f t="shared" si="133"/>
        <v>0</v>
      </c>
      <c r="U1252" s="556">
        <f t="shared" si="134"/>
        <v>0</v>
      </c>
      <c r="V1252" s="395"/>
      <c r="W1252" s="395"/>
      <c r="X1252" s="395"/>
      <c r="Y1252" s="395"/>
      <c r="AA1252" s="102"/>
      <c r="BA1252" s="553"/>
    </row>
    <row r="1253" spans="2:53" ht="18" customHeight="1" x14ac:dyDescent="0.35">
      <c r="B1253" s="80"/>
      <c r="C1253" s="119"/>
      <c r="D1253" s="119"/>
      <c r="E1253" s="202"/>
      <c r="F1253" s="119"/>
      <c r="G1253" s="120"/>
      <c r="H1253" s="41"/>
      <c r="I1253" s="41"/>
      <c r="J1253" s="138"/>
      <c r="K1253" s="291">
        <f t="shared" si="130"/>
        <v>0</v>
      </c>
      <c r="L1253" s="327">
        <v>0</v>
      </c>
      <c r="M1253" s="292">
        <f t="shared" si="129"/>
        <v>0</v>
      </c>
      <c r="N1253" s="370"/>
      <c r="O1253" s="150"/>
      <c r="P1253" s="240"/>
      <c r="Q1253" s="568"/>
      <c r="R1253" s="556">
        <f t="shared" si="131"/>
        <v>0</v>
      </c>
      <c r="S1253" s="556">
        <f t="shared" si="132"/>
        <v>0</v>
      </c>
      <c r="T1253" s="556">
        <f t="shared" si="133"/>
        <v>0</v>
      </c>
      <c r="U1253" s="556">
        <f t="shared" si="134"/>
        <v>0</v>
      </c>
      <c r="V1253" s="395"/>
      <c r="W1253" s="395"/>
      <c r="X1253" s="395"/>
      <c r="Y1253" s="395"/>
      <c r="AA1253" s="102"/>
      <c r="BA1253" s="553"/>
    </row>
    <row r="1254" spans="2:53" ht="18" customHeight="1" x14ac:dyDescent="0.35">
      <c r="B1254" s="80"/>
      <c r="C1254" s="119"/>
      <c r="D1254" s="119"/>
      <c r="E1254" s="202"/>
      <c r="F1254" s="119"/>
      <c r="G1254" s="120"/>
      <c r="H1254" s="41"/>
      <c r="I1254" s="41"/>
      <c r="J1254" s="138"/>
      <c r="K1254" s="291">
        <f t="shared" si="130"/>
        <v>0</v>
      </c>
      <c r="L1254" s="327">
        <v>0</v>
      </c>
      <c r="M1254" s="292">
        <f t="shared" si="129"/>
        <v>0</v>
      </c>
      <c r="N1254" s="370"/>
      <c r="O1254" s="150"/>
      <c r="P1254" s="240"/>
      <c r="Q1254" s="568"/>
      <c r="R1254" s="556">
        <f t="shared" si="131"/>
        <v>0</v>
      </c>
      <c r="S1254" s="556">
        <f t="shared" si="132"/>
        <v>0</v>
      </c>
      <c r="T1254" s="556">
        <f t="shared" si="133"/>
        <v>0</v>
      </c>
      <c r="U1254" s="556">
        <f t="shared" si="134"/>
        <v>0</v>
      </c>
      <c r="V1254" s="395"/>
      <c r="W1254" s="395"/>
      <c r="X1254" s="395"/>
      <c r="Y1254" s="395"/>
      <c r="AA1254" s="102"/>
      <c r="BA1254" s="553"/>
    </row>
    <row r="1255" spans="2:53" ht="18" customHeight="1" x14ac:dyDescent="0.35">
      <c r="B1255" s="80"/>
      <c r="C1255" s="119"/>
      <c r="D1255" s="119"/>
      <c r="E1255" s="202"/>
      <c r="F1255" s="119"/>
      <c r="G1255" s="120"/>
      <c r="H1255" s="41"/>
      <c r="I1255" s="41"/>
      <c r="J1255" s="138"/>
      <c r="K1255" s="291">
        <f t="shared" si="130"/>
        <v>0</v>
      </c>
      <c r="L1255" s="327">
        <v>0</v>
      </c>
      <c r="M1255" s="292">
        <f t="shared" si="129"/>
        <v>0</v>
      </c>
      <c r="N1255" s="370"/>
      <c r="O1255" s="150"/>
      <c r="P1255" s="240"/>
      <c r="Q1255" s="568"/>
      <c r="R1255" s="556">
        <f t="shared" si="131"/>
        <v>0</v>
      </c>
      <c r="S1255" s="556">
        <f t="shared" si="132"/>
        <v>0</v>
      </c>
      <c r="T1255" s="556">
        <f t="shared" si="133"/>
        <v>0</v>
      </c>
      <c r="U1255" s="556">
        <f t="shared" si="134"/>
        <v>0</v>
      </c>
      <c r="V1255" s="395"/>
      <c r="W1255" s="395"/>
      <c r="X1255" s="395"/>
      <c r="Y1255" s="395"/>
      <c r="AA1255" s="102"/>
      <c r="BA1255" s="553"/>
    </row>
    <row r="1256" spans="2:53" ht="18" customHeight="1" x14ac:dyDescent="0.35">
      <c r="B1256" s="80"/>
      <c r="C1256" s="119"/>
      <c r="D1256" s="119"/>
      <c r="E1256" s="202"/>
      <c r="F1256" s="119"/>
      <c r="G1256" s="120"/>
      <c r="H1256" s="41"/>
      <c r="I1256" s="41"/>
      <c r="J1256" s="138"/>
      <c r="K1256" s="291">
        <f t="shared" si="130"/>
        <v>0</v>
      </c>
      <c r="L1256" s="327">
        <v>0</v>
      </c>
      <c r="M1256" s="292">
        <f t="shared" si="129"/>
        <v>0</v>
      </c>
      <c r="N1256" s="370"/>
      <c r="O1256" s="150"/>
      <c r="P1256" s="240"/>
      <c r="Q1256" s="568"/>
      <c r="R1256" s="556">
        <f t="shared" si="131"/>
        <v>0</v>
      </c>
      <c r="S1256" s="556">
        <f t="shared" si="132"/>
        <v>0</v>
      </c>
      <c r="T1256" s="556">
        <f t="shared" si="133"/>
        <v>0</v>
      </c>
      <c r="U1256" s="556">
        <f t="shared" si="134"/>
        <v>0</v>
      </c>
      <c r="V1256" s="395"/>
      <c r="W1256" s="395"/>
      <c r="X1256" s="395"/>
      <c r="Y1256" s="395"/>
      <c r="AA1256" s="102"/>
      <c r="BA1256" s="553"/>
    </row>
    <row r="1257" spans="2:53" ht="18" customHeight="1" x14ac:dyDescent="0.35">
      <c r="B1257" s="80"/>
      <c r="C1257" s="119"/>
      <c r="D1257" s="119"/>
      <c r="E1257" s="202"/>
      <c r="F1257" s="119"/>
      <c r="G1257" s="120"/>
      <c r="H1257" s="41"/>
      <c r="I1257" s="41"/>
      <c r="J1257" s="138"/>
      <c r="K1257" s="291">
        <f t="shared" si="130"/>
        <v>0</v>
      </c>
      <c r="L1257" s="327">
        <v>0</v>
      </c>
      <c r="M1257" s="292">
        <f t="shared" si="129"/>
        <v>0</v>
      </c>
      <c r="N1257" s="370"/>
      <c r="O1257" s="150"/>
      <c r="P1257" s="240"/>
      <c r="Q1257" s="568"/>
      <c r="R1257" s="556">
        <f t="shared" si="131"/>
        <v>0</v>
      </c>
      <c r="S1257" s="556">
        <f t="shared" si="132"/>
        <v>0</v>
      </c>
      <c r="T1257" s="556">
        <f t="shared" si="133"/>
        <v>0</v>
      </c>
      <c r="U1257" s="556">
        <f t="shared" si="134"/>
        <v>0</v>
      </c>
      <c r="V1257" s="395"/>
      <c r="W1257" s="395"/>
      <c r="X1257" s="395"/>
      <c r="Y1257" s="395"/>
      <c r="AA1257" s="102"/>
      <c r="BA1257" s="553"/>
    </row>
    <row r="1258" spans="2:53" ht="18" customHeight="1" x14ac:dyDescent="0.35">
      <c r="B1258" s="80"/>
      <c r="C1258" s="119"/>
      <c r="D1258" s="119"/>
      <c r="E1258" s="202"/>
      <c r="F1258" s="119"/>
      <c r="G1258" s="120"/>
      <c r="H1258" s="41"/>
      <c r="I1258" s="41"/>
      <c r="J1258" s="138"/>
      <c r="K1258" s="291">
        <f t="shared" si="130"/>
        <v>0</v>
      </c>
      <c r="L1258" s="327">
        <v>0</v>
      </c>
      <c r="M1258" s="292">
        <f t="shared" si="129"/>
        <v>0</v>
      </c>
      <c r="N1258" s="370"/>
      <c r="O1258" s="150"/>
      <c r="P1258" s="240"/>
      <c r="Q1258" s="568"/>
      <c r="R1258" s="556">
        <f t="shared" si="131"/>
        <v>0</v>
      </c>
      <c r="S1258" s="556">
        <f t="shared" si="132"/>
        <v>0</v>
      </c>
      <c r="T1258" s="556">
        <f t="shared" si="133"/>
        <v>0</v>
      </c>
      <c r="U1258" s="556">
        <f t="shared" si="134"/>
        <v>0</v>
      </c>
      <c r="V1258" s="395"/>
      <c r="W1258" s="395"/>
      <c r="X1258" s="395"/>
      <c r="Y1258" s="395"/>
      <c r="AA1258" s="102"/>
      <c r="BA1258" s="553"/>
    </row>
    <row r="1259" spans="2:53" ht="18" customHeight="1" x14ac:dyDescent="0.35">
      <c r="B1259" s="80"/>
      <c r="C1259" s="119"/>
      <c r="D1259" s="119"/>
      <c r="E1259" s="202"/>
      <c r="F1259" s="119"/>
      <c r="G1259" s="120"/>
      <c r="H1259" s="41"/>
      <c r="I1259" s="41"/>
      <c r="J1259" s="138"/>
      <c r="K1259" s="291">
        <f t="shared" si="130"/>
        <v>0</v>
      </c>
      <c r="L1259" s="327">
        <v>0</v>
      </c>
      <c r="M1259" s="292">
        <f t="shared" si="129"/>
        <v>0</v>
      </c>
      <c r="N1259" s="370"/>
      <c r="O1259" s="150"/>
      <c r="P1259" s="240"/>
      <c r="Q1259" s="568"/>
      <c r="R1259" s="556">
        <f t="shared" si="131"/>
        <v>0</v>
      </c>
      <c r="S1259" s="556">
        <f t="shared" si="132"/>
        <v>0</v>
      </c>
      <c r="T1259" s="556">
        <f t="shared" si="133"/>
        <v>0</v>
      </c>
      <c r="U1259" s="556">
        <f t="shared" si="134"/>
        <v>0</v>
      </c>
      <c r="V1259" s="395"/>
      <c r="W1259" s="395"/>
      <c r="X1259" s="395"/>
      <c r="Y1259" s="395"/>
      <c r="AA1259" s="102"/>
      <c r="BA1259" s="553"/>
    </row>
    <row r="1260" spans="2:53" ht="18" customHeight="1" x14ac:dyDescent="0.35">
      <c r="B1260" s="80"/>
      <c r="C1260" s="119"/>
      <c r="D1260" s="119"/>
      <c r="E1260" s="202"/>
      <c r="F1260" s="119"/>
      <c r="G1260" s="120"/>
      <c r="H1260" s="41"/>
      <c r="I1260" s="41"/>
      <c r="J1260" s="138"/>
      <c r="K1260" s="291">
        <f t="shared" si="130"/>
        <v>0</v>
      </c>
      <c r="L1260" s="327">
        <v>0</v>
      </c>
      <c r="M1260" s="292">
        <f t="shared" si="129"/>
        <v>0</v>
      </c>
      <c r="N1260" s="370"/>
      <c r="O1260" s="150"/>
      <c r="P1260" s="240"/>
      <c r="Q1260" s="568"/>
      <c r="R1260" s="556">
        <f t="shared" si="131"/>
        <v>0</v>
      </c>
      <c r="S1260" s="556">
        <f t="shared" si="132"/>
        <v>0</v>
      </c>
      <c r="T1260" s="556">
        <f t="shared" si="133"/>
        <v>0</v>
      </c>
      <c r="U1260" s="556">
        <f t="shared" si="134"/>
        <v>0</v>
      </c>
      <c r="V1260" s="395"/>
      <c r="W1260" s="395"/>
      <c r="X1260" s="395"/>
      <c r="Y1260" s="395"/>
      <c r="AA1260" s="102"/>
      <c r="BA1260" s="553"/>
    </row>
    <row r="1261" spans="2:53" ht="18" customHeight="1" x14ac:dyDescent="0.35">
      <c r="B1261" s="80"/>
      <c r="C1261" s="119"/>
      <c r="D1261" s="119"/>
      <c r="E1261" s="202"/>
      <c r="F1261" s="119"/>
      <c r="G1261" s="120"/>
      <c r="H1261" s="41"/>
      <c r="I1261" s="41"/>
      <c r="J1261" s="138"/>
      <c r="K1261" s="291">
        <f t="shared" si="130"/>
        <v>0</v>
      </c>
      <c r="L1261" s="327">
        <v>0</v>
      </c>
      <c r="M1261" s="292">
        <f t="shared" si="129"/>
        <v>0</v>
      </c>
      <c r="N1261" s="370"/>
      <c r="O1261" s="150"/>
      <c r="P1261" s="240"/>
      <c r="Q1261" s="568"/>
      <c r="R1261" s="556">
        <f t="shared" si="131"/>
        <v>0</v>
      </c>
      <c r="S1261" s="556">
        <f t="shared" si="132"/>
        <v>0</v>
      </c>
      <c r="T1261" s="556">
        <f t="shared" si="133"/>
        <v>0</v>
      </c>
      <c r="U1261" s="556">
        <f t="shared" si="134"/>
        <v>0</v>
      </c>
      <c r="V1261" s="395"/>
      <c r="W1261" s="395"/>
      <c r="X1261" s="395"/>
      <c r="Y1261" s="395"/>
      <c r="AA1261" s="102"/>
      <c r="BA1261" s="553"/>
    </row>
    <row r="1262" spans="2:53" ht="18" customHeight="1" x14ac:dyDescent="0.35">
      <c r="B1262" s="80"/>
      <c r="C1262" s="119"/>
      <c r="D1262" s="119"/>
      <c r="E1262" s="202"/>
      <c r="F1262" s="119"/>
      <c r="G1262" s="120"/>
      <c r="H1262" s="41"/>
      <c r="I1262" s="41"/>
      <c r="J1262" s="138"/>
      <c r="K1262" s="291">
        <f t="shared" si="130"/>
        <v>0</v>
      </c>
      <c r="L1262" s="327">
        <v>0</v>
      </c>
      <c r="M1262" s="292">
        <f t="shared" si="129"/>
        <v>0</v>
      </c>
      <c r="N1262" s="370"/>
      <c r="O1262" s="150"/>
      <c r="P1262" s="240"/>
      <c r="Q1262" s="568"/>
      <c r="R1262" s="556">
        <f t="shared" si="131"/>
        <v>0</v>
      </c>
      <c r="S1262" s="556">
        <f t="shared" si="132"/>
        <v>0</v>
      </c>
      <c r="T1262" s="556">
        <f t="shared" si="133"/>
        <v>0</v>
      </c>
      <c r="U1262" s="556">
        <f t="shared" si="134"/>
        <v>0</v>
      </c>
      <c r="V1262" s="395"/>
      <c r="W1262" s="395"/>
      <c r="X1262" s="395"/>
      <c r="Y1262" s="395"/>
      <c r="AA1262" s="102"/>
      <c r="BA1262" s="553"/>
    </row>
    <row r="1263" spans="2:53" ht="18" customHeight="1" x14ac:dyDescent="0.35">
      <c r="B1263" s="80"/>
      <c r="C1263" s="119"/>
      <c r="D1263" s="119"/>
      <c r="E1263" s="202"/>
      <c r="F1263" s="119"/>
      <c r="G1263" s="120"/>
      <c r="H1263" s="41"/>
      <c r="I1263" s="41"/>
      <c r="J1263" s="138"/>
      <c r="K1263" s="291">
        <f t="shared" si="130"/>
        <v>0</v>
      </c>
      <c r="L1263" s="327">
        <v>0</v>
      </c>
      <c r="M1263" s="292">
        <f t="shared" si="129"/>
        <v>0</v>
      </c>
      <c r="N1263" s="370"/>
      <c r="O1263" s="150"/>
      <c r="P1263" s="240"/>
      <c r="Q1263" s="568"/>
      <c r="R1263" s="556">
        <f t="shared" si="131"/>
        <v>0</v>
      </c>
      <c r="S1263" s="556">
        <f t="shared" si="132"/>
        <v>0</v>
      </c>
      <c r="T1263" s="556">
        <f t="shared" si="133"/>
        <v>0</v>
      </c>
      <c r="U1263" s="556">
        <f t="shared" si="134"/>
        <v>0</v>
      </c>
      <c r="V1263" s="395"/>
      <c r="W1263" s="395"/>
      <c r="X1263" s="395"/>
      <c r="Y1263" s="395"/>
      <c r="AA1263" s="102"/>
      <c r="BA1263" s="553"/>
    </row>
    <row r="1264" spans="2:53" ht="18" customHeight="1" x14ac:dyDescent="0.35">
      <c r="B1264" s="80"/>
      <c r="C1264" s="119"/>
      <c r="D1264" s="119"/>
      <c r="E1264" s="202"/>
      <c r="F1264" s="119"/>
      <c r="G1264" s="120"/>
      <c r="H1264" s="41"/>
      <c r="I1264" s="41"/>
      <c r="J1264" s="138"/>
      <c r="K1264" s="291">
        <f t="shared" si="130"/>
        <v>0</v>
      </c>
      <c r="L1264" s="327">
        <v>0</v>
      </c>
      <c r="M1264" s="292">
        <f t="shared" si="129"/>
        <v>0</v>
      </c>
      <c r="N1264" s="370"/>
      <c r="O1264" s="150"/>
      <c r="P1264" s="240"/>
      <c r="Q1264" s="568"/>
      <c r="R1264" s="556">
        <f t="shared" si="131"/>
        <v>0</v>
      </c>
      <c r="S1264" s="556">
        <f t="shared" si="132"/>
        <v>0</v>
      </c>
      <c r="T1264" s="556">
        <f t="shared" si="133"/>
        <v>0</v>
      </c>
      <c r="U1264" s="556">
        <f t="shared" si="134"/>
        <v>0</v>
      </c>
      <c r="V1264" s="395"/>
      <c r="W1264" s="395"/>
      <c r="X1264" s="395"/>
      <c r="Y1264" s="395"/>
      <c r="AA1264" s="102"/>
      <c r="BA1264" s="553"/>
    </row>
    <row r="1265" spans="2:53" ht="18" customHeight="1" x14ac:dyDescent="0.35">
      <c r="B1265" s="80"/>
      <c r="C1265" s="119"/>
      <c r="D1265" s="119"/>
      <c r="E1265" s="202"/>
      <c r="F1265" s="119"/>
      <c r="G1265" s="120"/>
      <c r="H1265" s="41"/>
      <c r="I1265" s="41"/>
      <c r="J1265" s="138"/>
      <c r="K1265" s="291">
        <f t="shared" si="130"/>
        <v>0</v>
      </c>
      <c r="L1265" s="327">
        <v>0</v>
      </c>
      <c r="M1265" s="292">
        <f t="shared" si="129"/>
        <v>0</v>
      </c>
      <c r="N1265" s="370"/>
      <c r="O1265" s="150"/>
      <c r="P1265" s="240"/>
      <c r="Q1265" s="568"/>
      <c r="R1265" s="556">
        <f t="shared" si="131"/>
        <v>0</v>
      </c>
      <c r="S1265" s="556">
        <f t="shared" si="132"/>
        <v>0</v>
      </c>
      <c r="T1265" s="556">
        <f t="shared" si="133"/>
        <v>0</v>
      </c>
      <c r="U1265" s="556">
        <f t="shared" si="134"/>
        <v>0</v>
      </c>
      <c r="V1265" s="395"/>
      <c r="W1265" s="395"/>
      <c r="X1265" s="395"/>
      <c r="Y1265" s="395"/>
      <c r="AA1265" s="102"/>
      <c r="BA1265" s="553"/>
    </row>
    <row r="1266" spans="2:53" ht="18" customHeight="1" x14ac:dyDescent="0.35">
      <c r="B1266" s="80"/>
      <c r="C1266" s="119"/>
      <c r="D1266" s="119"/>
      <c r="E1266" s="202"/>
      <c r="F1266" s="119"/>
      <c r="G1266" s="120"/>
      <c r="H1266" s="41"/>
      <c r="I1266" s="41"/>
      <c r="J1266" s="138"/>
      <c r="K1266" s="291">
        <f t="shared" si="130"/>
        <v>0</v>
      </c>
      <c r="L1266" s="327">
        <v>0</v>
      </c>
      <c r="M1266" s="292">
        <f t="shared" ref="M1266:M1329" si="135">IF(O1266="X",0,L1266*$M$8)</f>
        <v>0</v>
      </c>
      <c r="N1266" s="370"/>
      <c r="O1266" s="150"/>
      <c r="P1266" s="240"/>
      <c r="Q1266" s="568"/>
      <c r="R1266" s="556">
        <f t="shared" si="131"/>
        <v>0</v>
      </c>
      <c r="S1266" s="556">
        <f t="shared" si="132"/>
        <v>0</v>
      </c>
      <c r="T1266" s="556">
        <f t="shared" si="133"/>
        <v>0</v>
      </c>
      <c r="U1266" s="556">
        <f t="shared" si="134"/>
        <v>0</v>
      </c>
      <c r="V1266" s="395"/>
      <c r="W1266" s="395"/>
      <c r="X1266" s="395"/>
      <c r="Y1266" s="395"/>
      <c r="AA1266" s="102"/>
      <c r="BA1266" s="553"/>
    </row>
    <row r="1267" spans="2:53" ht="18" customHeight="1" x14ac:dyDescent="0.35">
      <c r="B1267" s="80"/>
      <c r="C1267" s="119"/>
      <c r="D1267" s="119"/>
      <c r="E1267" s="202"/>
      <c r="F1267" s="119"/>
      <c r="G1267" s="120"/>
      <c r="H1267" s="41"/>
      <c r="I1267" s="41"/>
      <c r="J1267" s="138"/>
      <c r="K1267" s="291">
        <f t="shared" ref="K1267:K1330" si="136">J1267*$M$8</f>
        <v>0</v>
      </c>
      <c r="L1267" s="327">
        <v>0</v>
      </c>
      <c r="M1267" s="292">
        <f t="shared" si="135"/>
        <v>0</v>
      </c>
      <c r="N1267" s="370"/>
      <c r="O1267" s="150"/>
      <c r="P1267" s="240"/>
      <c r="Q1267" s="568"/>
      <c r="R1267" s="556">
        <f t="shared" ref="R1267:R1330" si="137">K1267*$H$35</f>
        <v>0</v>
      </c>
      <c r="S1267" s="556">
        <f t="shared" ref="S1267:S1330" si="138">M1267*$H$44</f>
        <v>0</v>
      </c>
      <c r="T1267" s="556">
        <f t="shared" ref="T1267:T1330" si="139">R1267-K1267</f>
        <v>0</v>
      </c>
      <c r="U1267" s="556">
        <f t="shared" ref="U1267:U1330" si="140">S1267-M1267</f>
        <v>0</v>
      </c>
      <c r="V1267" s="395"/>
      <c r="W1267" s="395"/>
      <c r="X1267" s="395"/>
      <c r="Y1267" s="395"/>
      <c r="AA1267" s="102"/>
      <c r="BA1267" s="553"/>
    </row>
    <row r="1268" spans="2:53" ht="18" customHeight="1" x14ac:dyDescent="0.35">
      <c r="B1268" s="80"/>
      <c r="C1268" s="119"/>
      <c r="D1268" s="119"/>
      <c r="E1268" s="202"/>
      <c r="F1268" s="119"/>
      <c r="G1268" s="120"/>
      <c r="H1268" s="41"/>
      <c r="I1268" s="41"/>
      <c r="J1268" s="138"/>
      <c r="K1268" s="291">
        <f t="shared" si="136"/>
        <v>0</v>
      </c>
      <c r="L1268" s="327">
        <v>0</v>
      </c>
      <c r="M1268" s="292">
        <f t="shared" si="135"/>
        <v>0</v>
      </c>
      <c r="N1268" s="370"/>
      <c r="O1268" s="150"/>
      <c r="P1268" s="240"/>
      <c r="Q1268" s="568"/>
      <c r="R1268" s="556">
        <f t="shared" si="137"/>
        <v>0</v>
      </c>
      <c r="S1268" s="556">
        <f t="shared" si="138"/>
        <v>0</v>
      </c>
      <c r="T1268" s="556">
        <f t="shared" si="139"/>
        <v>0</v>
      </c>
      <c r="U1268" s="556">
        <f t="shared" si="140"/>
        <v>0</v>
      </c>
      <c r="V1268" s="395"/>
      <c r="W1268" s="395"/>
      <c r="X1268" s="395"/>
      <c r="Y1268" s="395"/>
      <c r="AA1268" s="102"/>
      <c r="BA1268" s="553"/>
    </row>
    <row r="1269" spans="2:53" ht="18" customHeight="1" x14ac:dyDescent="0.35">
      <c r="B1269" s="80"/>
      <c r="C1269" s="119"/>
      <c r="D1269" s="119"/>
      <c r="E1269" s="202"/>
      <c r="F1269" s="119"/>
      <c r="G1269" s="120"/>
      <c r="H1269" s="41"/>
      <c r="I1269" s="41"/>
      <c r="J1269" s="138"/>
      <c r="K1269" s="291">
        <f t="shared" si="136"/>
        <v>0</v>
      </c>
      <c r="L1269" s="327">
        <v>0</v>
      </c>
      <c r="M1269" s="292">
        <f t="shared" si="135"/>
        <v>0</v>
      </c>
      <c r="N1269" s="370"/>
      <c r="O1269" s="150"/>
      <c r="P1269" s="240"/>
      <c r="Q1269" s="568"/>
      <c r="R1269" s="556">
        <f t="shared" si="137"/>
        <v>0</v>
      </c>
      <c r="S1269" s="556">
        <f t="shared" si="138"/>
        <v>0</v>
      </c>
      <c r="T1269" s="556">
        <f t="shared" si="139"/>
        <v>0</v>
      </c>
      <c r="U1269" s="556">
        <f t="shared" si="140"/>
        <v>0</v>
      </c>
      <c r="V1269" s="395"/>
      <c r="W1269" s="395"/>
      <c r="X1269" s="395"/>
      <c r="Y1269" s="395"/>
      <c r="AA1269" s="102"/>
      <c r="BA1269" s="553"/>
    </row>
    <row r="1270" spans="2:53" ht="18" customHeight="1" x14ac:dyDescent="0.35">
      <c r="B1270" s="80"/>
      <c r="C1270" s="119"/>
      <c r="D1270" s="119"/>
      <c r="E1270" s="202"/>
      <c r="F1270" s="119"/>
      <c r="G1270" s="120"/>
      <c r="H1270" s="41"/>
      <c r="I1270" s="41"/>
      <c r="J1270" s="138"/>
      <c r="K1270" s="291">
        <f t="shared" si="136"/>
        <v>0</v>
      </c>
      <c r="L1270" s="327">
        <v>0</v>
      </c>
      <c r="M1270" s="292">
        <f t="shared" si="135"/>
        <v>0</v>
      </c>
      <c r="N1270" s="370"/>
      <c r="O1270" s="150"/>
      <c r="P1270" s="240"/>
      <c r="Q1270" s="568"/>
      <c r="R1270" s="556">
        <f t="shared" si="137"/>
        <v>0</v>
      </c>
      <c r="S1270" s="556">
        <f t="shared" si="138"/>
        <v>0</v>
      </c>
      <c r="T1270" s="556">
        <f t="shared" si="139"/>
        <v>0</v>
      </c>
      <c r="U1270" s="556">
        <f t="shared" si="140"/>
        <v>0</v>
      </c>
      <c r="V1270" s="395"/>
      <c r="W1270" s="395"/>
      <c r="X1270" s="395"/>
      <c r="Y1270" s="395"/>
      <c r="AA1270" s="102"/>
      <c r="BA1270" s="553"/>
    </row>
    <row r="1271" spans="2:53" ht="18" customHeight="1" x14ac:dyDescent="0.35">
      <c r="B1271" s="80"/>
      <c r="C1271" s="119"/>
      <c r="D1271" s="119"/>
      <c r="E1271" s="202"/>
      <c r="F1271" s="119"/>
      <c r="G1271" s="120"/>
      <c r="H1271" s="41"/>
      <c r="I1271" s="41"/>
      <c r="J1271" s="138"/>
      <c r="K1271" s="291">
        <f t="shared" si="136"/>
        <v>0</v>
      </c>
      <c r="L1271" s="327">
        <v>0</v>
      </c>
      <c r="M1271" s="292">
        <f t="shared" si="135"/>
        <v>0</v>
      </c>
      <c r="N1271" s="370"/>
      <c r="O1271" s="150"/>
      <c r="P1271" s="240"/>
      <c r="Q1271" s="568"/>
      <c r="R1271" s="556">
        <f t="shared" si="137"/>
        <v>0</v>
      </c>
      <c r="S1271" s="556">
        <f t="shared" si="138"/>
        <v>0</v>
      </c>
      <c r="T1271" s="556">
        <f t="shared" si="139"/>
        <v>0</v>
      </c>
      <c r="U1271" s="556">
        <f t="shared" si="140"/>
        <v>0</v>
      </c>
      <c r="V1271" s="395"/>
      <c r="W1271" s="395"/>
      <c r="X1271" s="395"/>
      <c r="Y1271" s="395"/>
      <c r="AA1271" s="102"/>
      <c r="BA1271" s="553"/>
    </row>
    <row r="1272" spans="2:53" ht="18" customHeight="1" x14ac:dyDescent="0.35">
      <c r="B1272" s="80"/>
      <c r="C1272" s="119"/>
      <c r="D1272" s="119"/>
      <c r="E1272" s="202"/>
      <c r="F1272" s="119"/>
      <c r="G1272" s="120"/>
      <c r="H1272" s="41"/>
      <c r="I1272" s="41"/>
      <c r="J1272" s="138"/>
      <c r="K1272" s="291">
        <f t="shared" si="136"/>
        <v>0</v>
      </c>
      <c r="L1272" s="327">
        <v>0</v>
      </c>
      <c r="M1272" s="292">
        <f t="shared" si="135"/>
        <v>0</v>
      </c>
      <c r="N1272" s="370"/>
      <c r="O1272" s="150"/>
      <c r="P1272" s="240"/>
      <c r="Q1272" s="568"/>
      <c r="R1272" s="556">
        <f t="shared" si="137"/>
        <v>0</v>
      </c>
      <c r="S1272" s="556">
        <f t="shared" si="138"/>
        <v>0</v>
      </c>
      <c r="T1272" s="556">
        <f t="shared" si="139"/>
        <v>0</v>
      </c>
      <c r="U1272" s="556">
        <f t="shared" si="140"/>
        <v>0</v>
      </c>
      <c r="V1272" s="395"/>
      <c r="W1272" s="395"/>
      <c r="X1272" s="395"/>
      <c r="Y1272" s="395"/>
      <c r="AA1272" s="102"/>
      <c r="BA1272" s="553"/>
    </row>
    <row r="1273" spans="2:53" ht="18" customHeight="1" x14ac:dyDescent="0.35">
      <c r="B1273" s="80"/>
      <c r="C1273" s="119"/>
      <c r="D1273" s="119"/>
      <c r="E1273" s="202"/>
      <c r="F1273" s="119"/>
      <c r="G1273" s="120"/>
      <c r="H1273" s="41"/>
      <c r="I1273" s="41"/>
      <c r="J1273" s="138"/>
      <c r="K1273" s="291">
        <f t="shared" si="136"/>
        <v>0</v>
      </c>
      <c r="L1273" s="327">
        <v>0</v>
      </c>
      <c r="M1273" s="292">
        <f t="shared" si="135"/>
        <v>0</v>
      </c>
      <c r="N1273" s="370"/>
      <c r="O1273" s="150"/>
      <c r="P1273" s="240"/>
      <c r="Q1273" s="568"/>
      <c r="R1273" s="556">
        <f t="shared" si="137"/>
        <v>0</v>
      </c>
      <c r="S1273" s="556">
        <f t="shared" si="138"/>
        <v>0</v>
      </c>
      <c r="T1273" s="556">
        <f t="shared" si="139"/>
        <v>0</v>
      </c>
      <c r="U1273" s="556">
        <f t="shared" si="140"/>
        <v>0</v>
      </c>
      <c r="V1273" s="395"/>
      <c r="W1273" s="395"/>
      <c r="X1273" s="395"/>
      <c r="Y1273" s="395"/>
      <c r="AA1273" s="102"/>
      <c r="BA1273" s="553"/>
    </row>
    <row r="1274" spans="2:53" ht="18" customHeight="1" x14ac:dyDescent="0.35">
      <c r="B1274" s="80"/>
      <c r="C1274" s="119"/>
      <c r="D1274" s="119"/>
      <c r="E1274" s="202"/>
      <c r="F1274" s="119"/>
      <c r="G1274" s="120"/>
      <c r="H1274" s="41"/>
      <c r="I1274" s="41"/>
      <c r="J1274" s="138"/>
      <c r="K1274" s="291">
        <f t="shared" si="136"/>
        <v>0</v>
      </c>
      <c r="L1274" s="327">
        <v>0</v>
      </c>
      <c r="M1274" s="292">
        <f t="shared" si="135"/>
        <v>0</v>
      </c>
      <c r="N1274" s="370"/>
      <c r="O1274" s="150"/>
      <c r="P1274" s="240"/>
      <c r="Q1274" s="568"/>
      <c r="R1274" s="556">
        <f t="shared" si="137"/>
        <v>0</v>
      </c>
      <c r="S1274" s="556">
        <f t="shared" si="138"/>
        <v>0</v>
      </c>
      <c r="T1274" s="556">
        <f t="shared" si="139"/>
        <v>0</v>
      </c>
      <c r="U1274" s="556">
        <f t="shared" si="140"/>
        <v>0</v>
      </c>
      <c r="V1274" s="395"/>
      <c r="W1274" s="395"/>
      <c r="X1274" s="395"/>
      <c r="Y1274" s="395"/>
      <c r="AA1274" s="102"/>
      <c r="BA1274" s="553"/>
    </row>
    <row r="1275" spans="2:53" ht="18" customHeight="1" x14ac:dyDescent="0.35">
      <c r="B1275" s="80"/>
      <c r="C1275" s="119"/>
      <c r="D1275" s="119"/>
      <c r="E1275" s="202"/>
      <c r="F1275" s="119"/>
      <c r="G1275" s="120"/>
      <c r="H1275" s="41"/>
      <c r="I1275" s="41"/>
      <c r="J1275" s="138"/>
      <c r="K1275" s="291">
        <f t="shared" si="136"/>
        <v>0</v>
      </c>
      <c r="L1275" s="327">
        <v>0</v>
      </c>
      <c r="M1275" s="292">
        <f t="shared" si="135"/>
        <v>0</v>
      </c>
      <c r="N1275" s="370"/>
      <c r="O1275" s="150"/>
      <c r="P1275" s="240"/>
      <c r="Q1275" s="568"/>
      <c r="R1275" s="556">
        <f t="shared" si="137"/>
        <v>0</v>
      </c>
      <c r="S1275" s="556">
        <f t="shared" si="138"/>
        <v>0</v>
      </c>
      <c r="T1275" s="556">
        <f t="shared" si="139"/>
        <v>0</v>
      </c>
      <c r="U1275" s="556">
        <f t="shared" si="140"/>
        <v>0</v>
      </c>
      <c r="V1275" s="395"/>
      <c r="W1275" s="395"/>
      <c r="X1275" s="395"/>
      <c r="Y1275" s="395"/>
      <c r="AA1275" s="102"/>
      <c r="BA1275" s="553"/>
    </row>
    <row r="1276" spans="2:53" ht="18" customHeight="1" x14ac:dyDescent="0.35">
      <c r="B1276" s="80"/>
      <c r="C1276" s="119"/>
      <c r="D1276" s="119"/>
      <c r="E1276" s="202"/>
      <c r="F1276" s="119"/>
      <c r="G1276" s="120"/>
      <c r="H1276" s="41"/>
      <c r="I1276" s="41"/>
      <c r="J1276" s="138"/>
      <c r="K1276" s="291">
        <f t="shared" si="136"/>
        <v>0</v>
      </c>
      <c r="L1276" s="327">
        <v>0</v>
      </c>
      <c r="M1276" s="292">
        <f t="shared" si="135"/>
        <v>0</v>
      </c>
      <c r="N1276" s="370"/>
      <c r="O1276" s="150"/>
      <c r="P1276" s="240"/>
      <c r="Q1276" s="568"/>
      <c r="R1276" s="556">
        <f t="shared" si="137"/>
        <v>0</v>
      </c>
      <c r="S1276" s="556">
        <f t="shared" si="138"/>
        <v>0</v>
      </c>
      <c r="T1276" s="556">
        <f t="shared" si="139"/>
        <v>0</v>
      </c>
      <c r="U1276" s="556">
        <f t="shared" si="140"/>
        <v>0</v>
      </c>
      <c r="V1276" s="395"/>
      <c r="W1276" s="395"/>
      <c r="X1276" s="395"/>
      <c r="Y1276" s="395"/>
      <c r="AA1276" s="102"/>
      <c r="BA1276" s="553"/>
    </row>
    <row r="1277" spans="2:53" ht="18" customHeight="1" x14ac:dyDescent="0.35">
      <c r="B1277" s="80"/>
      <c r="C1277" s="119"/>
      <c r="D1277" s="119"/>
      <c r="E1277" s="202"/>
      <c r="F1277" s="119"/>
      <c r="G1277" s="120"/>
      <c r="H1277" s="41"/>
      <c r="I1277" s="41"/>
      <c r="J1277" s="138"/>
      <c r="K1277" s="291">
        <f t="shared" si="136"/>
        <v>0</v>
      </c>
      <c r="L1277" s="327">
        <v>0</v>
      </c>
      <c r="M1277" s="292">
        <f t="shared" si="135"/>
        <v>0</v>
      </c>
      <c r="N1277" s="370"/>
      <c r="O1277" s="150"/>
      <c r="P1277" s="240"/>
      <c r="Q1277" s="568"/>
      <c r="R1277" s="556">
        <f t="shared" si="137"/>
        <v>0</v>
      </c>
      <c r="S1277" s="556">
        <f t="shared" si="138"/>
        <v>0</v>
      </c>
      <c r="T1277" s="556">
        <f t="shared" si="139"/>
        <v>0</v>
      </c>
      <c r="U1277" s="556">
        <f t="shared" si="140"/>
        <v>0</v>
      </c>
      <c r="V1277" s="395"/>
      <c r="W1277" s="395"/>
      <c r="X1277" s="395"/>
      <c r="Y1277" s="395"/>
      <c r="AA1277" s="102"/>
      <c r="BA1277" s="553"/>
    </row>
    <row r="1278" spans="2:53" ht="18" customHeight="1" x14ac:dyDescent="0.35">
      <c r="B1278" s="80"/>
      <c r="C1278" s="119"/>
      <c r="D1278" s="119"/>
      <c r="E1278" s="202"/>
      <c r="F1278" s="119"/>
      <c r="G1278" s="120"/>
      <c r="H1278" s="41"/>
      <c r="I1278" s="41"/>
      <c r="J1278" s="138"/>
      <c r="K1278" s="291">
        <f t="shared" si="136"/>
        <v>0</v>
      </c>
      <c r="L1278" s="327">
        <v>0</v>
      </c>
      <c r="M1278" s="292">
        <f t="shared" si="135"/>
        <v>0</v>
      </c>
      <c r="N1278" s="370"/>
      <c r="O1278" s="150"/>
      <c r="P1278" s="240"/>
      <c r="Q1278" s="568"/>
      <c r="R1278" s="556">
        <f t="shared" si="137"/>
        <v>0</v>
      </c>
      <c r="S1278" s="556">
        <f t="shared" si="138"/>
        <v>0</v>
      </c>
      <c r="T1278" s="556">
        <f t="shared" si="139"/>
        <v>0</v>
      </c>
      <c r="U1278" s="556">
        <f t="shared" si="140"/>
        <v>0</v>
      </c>
      <c r="V1278" s="395"/>
      <c r="W1278" s="395"/>
      <c r="X1278" s="395"/>
      <c r="Y1278" s="395"/>
      <c r="AA1278" s="102"/>
      <c r="BA1278" s="553"/>
    </row>
    <row r="1279" spans="2:53" ht="18" customHeight="1" x14ac:dyDescent="0.35">
      <c r="B1279" s="80"/>
      <c r="C1279" s="119"/>
      <c r="D1279" s="119"/>
      <c r="E1279" s="202"/>
      <c r="F1279" s="119"/>
      <c r="G1279" s="120"/>
      <c r="H1279" s="41"/>
      <c r="I1279" s="41"/>
      <c r="J1279" s="138"/>
      <c r="K1279" s="291">
        <f t="shared" si="136"/>
        <v>0</v>
      </c>
      <c r="L1279" s="327">
        <v>0</v>
      </c>
      <c r="M1279" s="292">
        <f t="shared" si="135"/>
        <v>0</v>
      </c>
      <c r="N1279" s="370"/>
      <c r="O1279" s="150"/>
      <c r="P1279" s="240"/>
      <c r="Q1279" s="568"/>
      <c r="R1279" s="556">
        <f t="shared" si="137"/>
        <v>0</v>
      </c>
      <c r="S1279" s="556">
        <f t="shared" si="138"/>
        <v>0</v>
      </c>
      <c r="T1279" s="556">
        <f t="shared" si="139"/>
        <v>0</v>
      </c>
      <c r="U1279" s="556">
        <f t="shared" si="140"/>
        <v>0</v>
      </c>
      <c r="V1279" s="395"/>
      <c r="W1279" s="395"/>
      <c r="X1279" s="395"/>
      <c r="Y1279" s="395"/>
      <c r="AA1279" s="102"/>
      <c r="BA1279" s="553"/>
    </row>
    <row r="1280" spans="2:53" ht="18" customHeight="1" x14ac:dyDescent="0.35">
      <c r="B1280" s="80"/>
      <c r="C1280" s="119"/>
      <c r="D1280" s="119"/>
      <c r="E1280" s="202"/>
      <c r="F1280" s="119"/>
      <c r="G1280" s="120"/>
      <c r="H1280" s="41"/>
      <c r="I1280" s="41"/>
      <c r="J1280" s="138"/>
      <c r="K1280" s="291">
        <f t="shared" si="136"/>
        <v>0</v>
      </c>
      <c r="L1280" s="327">
        <v>0</v>
      </c>
      <c r="M1280" s="292">
        <f t="shared" si="135"/>
        <v>0</v>
      </c>
      <c r="N1280" s="370"/>
      <c r="O1280" s="150"/>
      <c r="P1280" s="240"/>
      <c r="Q1280" s="568"/>
      <c r="R1280" s="556">
        <f t="shared" si="137"/>
        <v>0</v>
      </c>
      <c r="S1280" s="556">
        <f t="shared" si="138"/>
        <v>0</v>
      </c>
      <c r="T1280" s="556">
        <f t="shared" si="139"/>
        <v>0</v>
      </c>
      <c r="U1280" s="556">
        <f t="shared" si="140"/>
        <v>0</v>
      </c>
      <c r="V1280" s="395"/>
      <c r="W1280" s="395"/>
      <c r="X1280" s="395"/>
      <c r="Y1280" s="395"/>
      <c r="AA1280" s="102"/>
      <c r="BA1280" s="553"/>
    </row>
    <row r="1281" spans="2:53" ht="18" customHeight="1" x14ac:dyDescent="0.35">
      <c r="B1281" s="80"/>
      <c r="C1281" s="119"/>
      <c r="D1281" s="119"/>
      <c r="E1281" s="202"/>
      <c r="F1281" s="119"/>
      <c r="G1281" s="120"/>
      <c r="H1281" s="41"/>
      <c r="I1281" s="41"/>
      <c r="J1281" s="138"/>
      <c r="K1281" s="291">
        <f t="shared" si="136"/>
        <v>0</v>
      </c>
      <c r="L1281" s="327">
        <v>0</v>
      </c>
      <c r="M1281" s="292">
        <f t="shared" si="135"/>
        <v>0</v>
      </c>
      <c r="N1281" s="370"/>
      <c r="O1281" s="150"/>
      <c r="P1281" s="240"/>
      <c r="Q1281" s="568"/>
      <c r="R1281" s="556">
        <f t="shared" si="137"/>
        <v>0</v>
      </c>
      <c r="S1281" s="556">
        <f t="shared" si="138"/>
        <v>0</v>
      </c>
      <c r="T1281" s="556">
        <f t="shared" si="139"/>
        <v>0</v>
      </c>
      <c r="U1281" s="556">
        <f t="shared" si="140"/>
        <v>0</v>
      </c>
      <c r="V1281" s="395"/>
      <c r="W1281" s="395"/>
      <c r="X1281" s="395"/>
      <c r="Y1281" s="395"/>
      <c r="AA1281" s="102"/>
      <c r="BA1281" s="553"/>
    </row>
    <row r="1282" spans="2:53" ht="18" customHeight="1" x14ac:dyDescent="0.35">
      <c r="B1282" s="80"/>
      <c r="C1282" s="119"/>
      <c r="D1282" s="119"/>
      <c r="E1282" s="202"/>
      <c r="F1282" s="119"/>
      <c r="G1282" s="120"/>
      <c r="H1282" s="41"/>
      <c r="I1282" s="41"/>
      <c r="J1282" s="138"/>
      <c r="K1282" s="291">
        <f t="shared" si="136"/>
        <v>0</v>
      </c>
      <c r="L1282" s="327">
        <v>0</v>
      </c>
      <c r="M1282" s="292">
        <f t="shared" si="135"/>
        <v>0</v>
      </c>
      <c r="N1282" s="370"/>
      <c r="O1282" s="150"/>
      <c r="P1282" s="240"/>
      <c r="Q1282" s="568"/>
      <c r="R1282" s="556">
        <f t="shared" si="137"/>
        <v>0</v>
      </c>
      <c r="S1282" s="556">
        <f t="shared" si="138"/>
        <v>0</v>
      </c>
      <c r="T1282" s="556">
        <f t="shared" si="139"/>
        <v>0</v>
      </c>
      <c r="U1282" s="556">
        <f t="shared" si="140"/>
        <v>0</v>
      </c>
      <c r="V1282" s="395"/>
      <c r="W1282" s="395"/>
      <c r="X1282" s="395"/>
      <c r="Y1282" s="395"/>
      <c r="AA1282" s="102"/>
      <c r="BA1282" s="553"/>
    </row>
    <row r="1283" spans="2:53" ht="18" customHeight="1" x14ac:dyDescent="0.35">
      <c r="B1283" s="80"/>
      <c r="C1283" s="119"/>
      <c r="D1283" s="119"/>
      <c r="E1283" s="202"/>
      <c r="F1283" s="119"/>
      <c r="G1283" s="120"/>
      <c r="H1283" s="41"/>
      <c r="I1283" s="41"/>
      <c r="J1283" s="138"/>
      <c r="K1283" s="291">
        <f t="shared" si="136"/>
        <v>0</v>
      </c>
      <c r="L1283" s="327">
        <v>0</v>
      </c>
      <c r="M1283" s="292">
        <f t="shared" si="135"/>
        <v>0</v>
      </c>
      <c r="N1283" s="370"/>
      <c r="O1283" s="150"/>
      <c r="P1283" s="240"/>
      <c r="Q1283" s="568"/>
      <c r="R1283" s="556">
        <f t="shared" si="137"/>
        <v>0</v>
      </c>
      <c r="S1283" s="556">
        <f t="shared" si="138"/>
        <v>0</v>
      </c>
      <c r="T1283" s="556">
        <f t="shared" si="139"/>
        <v>0</v>
      </c>
      <c r="U1283" s="556">
        <f t="shared" si="140"/>
        <v>0</v>
      </c>
      <c r="V1283" s="395"/>
      <c r="W1283" s="395"/>
      <c r="X1283" s="395"/>
      <c r="Y1283" s="395"/>
      <c r="AA1283" s="102"/>
      <c r="BA1283" s="553"/>
    </row>
    <row r="1284" spans="2:53" ht="18" customHeight="1" x14ac:dyDescent="0.35">
      <c r="B1284" s="80"/>
      <c r="C1284" s="119"/>
      <c r="D1284" s="119"/>
      <c r="E1284" s="202"/>
      <c r="F1284" s="119"/>
      <c r="G1284" s="120"/>
      <c r="H1284" s="41"/>
      <c r="I1284" s="41"/>
      <c r="J1284" s="138"/>
      <c r="K1284" s="291">
        <f t="shared" si="136"/>
        <v>0</v>
      </c>
      <c r="L1284" s="327">
        <v>0</v>
      </c>
      <c r="M1284" s="292">
        <f t="shared" si="135"/>
        <v>0</v>
      </c>
      <c r="N1284" s="370"/>
      <c r="O1284" s="150"/>
      <c r="P1284" s="240"/>
      <c r="Q1284" s="568"/>
      <c r="R1284" s="556">
        <f t="shared" si="137"/>
        <v>0</v>
      </c>
      <c r="S1284" s="556">
        <f t="shared" si="138"/>
        <v>0</v>
      </c>
      <c r="T1284" s="556">
        <f t="shared" si="139"/>
        <v>0</v>
      </c>
      <c r="U1284" s="556">
        <f t="shared" si="140"/>
        <v>0</v>
      </c>
      <c r="V1284" s="395"/>
      <c r="W1284" s="395"/>
      <c r="X1284" s="395"/>
      <c r="Y1284" s="395"/>
      <c r="AA1284" s="102"/>
      <c r="BA1284" s="553"/>
    </row>
    <row r="1285" spans="2:53" ht="18" customHeight="1" x14ac:dyDescent="0.35">
      <c r="B1285" s="80"/>
      <c r="C1285" s="119"/>
      <c r="D1285" s="119"/>
      <c r="E1285" s="202"/>
      <c r="F1285" s="119"/>
      <c r="G1285" s="120"/>
      <c r="H1285" s="41"/>
      <c r="I1285" s="41"/>
      <c r="J1285" s="138"/>
      <c r="K1285" s="291">
        <f t="shared" si="136"/>
        <v>0</v>
      </c>
      <c r="L1285" s="327">
        <v>0</v>
      </c>
      <c r="M1285" s="292">
        <f t="shared" si="135"/>
        <v>0</v>
      </c>
      <c r="N1285" s="370"/>
      <c r="O1285" s="150"/>
      <c r="P1285" s="240"/>
      <c r="Q1285" s="568"/>
      <c r="R1285" s="556">
        <f t="shared" si="137"/>
        <v>0</v>
      </c>
      <c r="S1285" s="556">
        <f t="shared" si="138"/>
        <v>0</v>
      </c>
      <c r="T1285" s="556">
        <f t="shared" si="139"/>
        <v>0</v>
      </c>
      <c r="U1285" s="556">
        <f t="shared" si="140"/>
        <v>0</v>
      </c>
      <c r="V1285" s="395"/>
      <c r="W1285" s="395"/>
      <c r="X1285" s="395"/>
      <c r="Y1285" s="395"/>
      <c r="AA1285" s="102"/>
      <c r="BA1285" s="553"/>
    </row>
    <row r="1286" spans="2:53" ht="18" customHeight="1" x14ac:dyDescent="0.35">
      <c r="B1286" s="80"/>
      <c r="C1286" s="119"/>
      <c r="D1286" s="119"/>
      <c r="E1286" s="202"/>
      <c r="F1286" s="119"/>
      <c r="G1286" s="120"/>
      <c r="H1286" s="41"/>
      <c r="I1286" s="41"/>
      <c r="J1286" s="138"/>
      <c r="K1286" s="291">
        <f t="shared" si="136"/>
        <v>0</v>
      </c>
      <c r="L1286" s="327">
        <v>0</v>
      </c>
      <c r="M1286" s="292">
        <f t="shared" si="135"/>
        <v>0</v>
      </c>
      <c r="N1286" s="370"/>
      <c r="O1286" s="150"/>
      <c r="P1286" s="240"/>
      <c r="Q1286" s="568"/>
      <c r="R1286" s="556">
        <f t="shared" si="137"/>
        <v>0</v>
      </c>
      <c r="S1286" s="556">
        <f t="shared" si="138"/>
        <v>0</v>
      </c>
      <c r="T1286" s="556">
        <f t="shared" si="139"/>
        <v>0</v>
      </c>
      <c r="U1286" s="556">
        <f t="shared" si="140"/>
        <v>0</v>
      </c>
      <c r="V1286" s="395"/>
      <c r="W1286" s="395"/>
      <c r="X1286" s="395"/>
      <c r="Y1286" s="395"/>
      <c r="AA1286" s="102"/>
      <c r="BA1286" s="553"/>
    </row>
    <row r="1287" spans="2:53" ht="18" customHeight="1" x14ac:dyDescent="0.35">
      <c r="B1287" s="80"/>
      <c r="C1287" s="119"/>
      <c r="D1287" s="119"/>
      <c r="E1287" s="202"/>
      <c r="F1287" s="119"/>
      <c r="G1287" s="120"/>
      <c r="H1287" s="41"/>
      <c r="I1287" s="41"/>
      <c r="J1287" s="138"/>
      <c r="K1287" s="291">
        <f t="shared" si="136"/>
        <v>0</v>
      </c>
      <c r="L1287" s="327">
        <v>0</v>
      </c>
      <c r="M1287" s="292">
        <f t="shared" si="135"/>
        <v>0</v>
      </c>
      <c r="N1287" s="370"/>
      <c r="O1287" s="150"/>
      <c r="P1287" s="240"/>
      <c r="Q1287" s="568"/>
      <c r="R1287" s="556">
        <f t="shared" si="137"/>
        <v>0</v>
      </c>
      <c r="S1287" s="556">
        <f t="shared" si="138"/>
        <v>0</v>
      </c>
      <c r="T1287" s="556">
        <f t="shared" si="139"/>
        <v>0</v>
      </c>
      <c r="U1287" s="556">
        <f t="shared" si="140"/>
        <v>0</v>
      </c>
      <c r="V1287" s="395"/>
      <c r="W1287" s="395"/>
      <c r="X1287" s="395"/>
      <c r="Y1287" s="395"/>
      <c r="AA1287" s="102"/>
      <c r="BA1287" s="553"/>
    </row>
    <row r="1288" spans="2:53" ht="18" customHeight="1" x14ac:dyDescent="0.35">
      <c r="B1288" s="80"/>
      <c r="C1288" s="119"/>
      <c r="D1288" s="119"/>
      <c r="E1288" s="202"/>
      <c r="F1288" s="119"/>
      <c r="G1288" s="120"/>
      <c r="H1288" s="41"/>
      <c r="I1288" s="41"/>
      <c r="J1288" s="138"/>
      <c r="K1288" s="291">
        <f t="shared" si="136"/>
        <v>0</v>
      </c>
      <c r="L1288" s="327">
        <v>0</v>
      </c>
      <c r="M1288" s="292">
        <f t="shared" si="135"/>
        <v>0</v>
      </c>
      <c r="N1288" s="370"/>
      <c r="O1288" s="150"/>
      <c r="P1288" s="240"/>
      <c r="Q1288" s="568"/>
      <c r="R1288" s="556">
        <f t="shared" si="137"/>
        <v>0</v>
      </c>
      <c r="S1288" s="556">
        <f t="shared" si="138"/>
        <v>0</v>
      </c>
      <c r="T1288" s="556">
        <f t="shared" si="139"/>
        <v>0</v>
      </c>
      <c r="U1288" s="556">
        <f t="shared" si="140"/>
        <v>0</v>
      </c>
      <c r="V1288" s="395"/>
      <c r="W1288" s="395"/>
      <c r="X1288" s="395"/>
      <c r="Y1288" s="395"/>
      <c r="AA1288" s="102"/>
      <c r="BA1288" s="553"/>
    </row>
    <row r="1289" spans="2:53" ht="18" customHeight="1" x14ac:dyDescent="0.35">
      <c r="B1289" s="80"/>
      <c r="C1289" s="119"/>
      <c r="D1289" s="119"/>
      <c r="E1289" s="202"/>
      <c r="F1289" s="119"/>
      <c r="G1289" s="120"/>
      <c r="H1289" s="41"/>
      <c r="I1289" s="41"/>
      <c r="J1289" s="138"/>
      <c r="K1289" s="291">
        <f t="shared" si="136"/>
        <v>0</v>
      </c>
      <c r="L1289" s="327">
        <v>0</v>
      </c>
      <c r="M1289" s="292">
        <f t="shared" si="135"/>
        <v>0</v>
      </c>
      <c r="N1289" s="370"/>
      <c r="O1289" s="150"/>
      <c r="P1289" s="240"/>
      <c r="Q1289" s="568"/>
      <c r="R1289" s="556">
        <f t="shared" si="137"/>
        <v>0</v>
      </c>
      <c r="S1289" s="556">
        <f t="shared" si="138"/>
        <v>0</v>
      </c>
      <c r="T1289" s="556">
        <f t="shared" si="139"/>
        <v>0</v>
      </c>
      <c r="U1289" s="556">
        <f t="shared" si="140"/>
        <v>0</v>
      </c>
      <c r="V1289" s="395"/>
      <c r="W1289" s="395"/>
      <c r="X1289" s="395"/>
      <c r="Y1289" s="395"/>
      <c r="AA1289" s="102"/>
      <c r="BA1289" s="553"/>
    </row>
    <row r="1290" spans="2:53" ht="18" customHeight="1" x14ac:dyDescent="0.35">
      <c r="B1290" s="80"/>
      <c r="C1290" s="119"/>
      <c r="D1290" s="119"/>
      <c r="E1290" s="202"/>
      <c r="F1290" s="119"/>
      <c r="G1290" s="120"/>
      <c r="H1290" s="41"/>
      <c r="I1290" s="41"/>
      <c r="J1290" s="138"/>
      <c r="K1290" s="291">
        <f t="shared" si="136"/>
        <v>0</v>
      </c>
      <c r="L1290" s="327">
        <v>0</v>
      </c>
      <c r="M1290" s="292">
        <f t="shared" si="135"/>
        <v>0</v>
      </c>
      <c r="N1290" s="370"/>
      <c r="O1290" s="150"/>
      <c r="P1290" s="240"/>
      <c r="Q1290" s="568"/>
      <c r="R1290" s="556">
        <f t="shared" si="137"/>
        <v>0</v>
      </c>
      <c r="S1290" s="556">
        <f t="shared" si="138"/>
        <v>0</v>
      </c>
      <c r="T1290" s="556">
        <f t="shared" si="139"/>
        <v>0</v>
      </c>
      <c r="U1290" s="556">
        <f t="shared" si="140"/>
        <v>0</v>
      </c>
      <c r="V1290" s="395"/>
      <c r="W1290" s="395"/>
      <c r="X1290" s="395"/>
      <c r="Y1290" s="395"/>
      <c r="AA1290" s="102"/>
      <c r="BA1290" s="553"/>
    </row>
    <row r="1291" spans="2:53" ht="18" customHeight="1" x14ac:dyDescent="0.35">
      <c r="B1291" s="80"/>
      <c r="C1291" s="119"/>
      <c r="D1291" s="119"/>
      <c r="E1291" s="202"/>
      <c r="F1291" s="119"/>
      <c r="G1291" s="120"/>
      <c r="H1291" s="41"/>
      <c r="I1291" s="41"/>
      <c r="J1291" s="138"/>
      <c r="K1291" s="291">
        <f t="shared" si="136"/>
        <v>0</v>
      </c>
      <c r="L1291" s="327">
        <v>0</v>
      </c>
      <c r="M1291" s="292">
        <f t="shared" si="135"/>
        <v>0</v>
      </c>
      <c r="N1291" s="370"/>
      <c r="O1291" s="150"/>
      <c r="P1291" s="240"/>
      <c r="Q1291" s="568"/>
      <c r="R1291" s="556">
        <f t="shared" si="137"/>
        <v>0</v>
      </c>
      <c r="S1291" s="556">
        <f t="shared" si="138"/>
        <v>0</v>
      </c>
      <c r="T1291" s="556">
        <f t="shared" si="139"/>
        <v>0</v>
      </c>
      <c r="U1291" s="556">
        <f t="shared" si="140"/>
        <v>0</v>
      </c>
      <c r="V1291" s="395"/>
      <c r="W1291" s="395"/>
      <c r="X1291" s="395"/>
      <c r="Y1291" s="395"/>
      <c r="AA1291" s="102"/>
      <c r="BA1291" s="553"/>
    </row>
    <row r="1292" spans="2:53" ht="18" customHeight="1" x14ac:dyDescent="0.35">
      <c r="B1292" s="80"/>
      <c r="C1292" s="119"/>
      <c r="D1292" s="119"/>
      <c r="E1292" s="202"/>
      <c r="F1292" s="119"/>
      <c r="G1292" s="120"/>
      <c r="H1292" s="41"/>
      <c r="I1292" s="41"/>
      <c r="J1292" s="138"/>
      <c r="K1292" s="291">
        <f t="shared" si="136"/>
        <v>0</v>
      </c>
      <c r="L1292" s="327">
        <v>0</v>
      </c>
      <c r="M1292" s="292">
        <f t="shared" si="135"/>
        <v>0</v>
      </c>
      <c r="N1292" s="370"/>
      <c r="O1292" s="150"/>
      <c r="P1292" s="240"/>
      <c r="Q1292" s="568"/>
      <c r="R1292" s="556">
        <f t="shared" si="137"/>
        <v>0</v>
      </c>
      <c r="S1292" s="556">
        <f t="shared" si="138"/>
        <v>0</v>
      </c>
      <c r="T1292" s="556">
        <f t="shared" si="139"/>
        <v>0</v>
      </c>
      <c r="U1292" s="556">
        <f t="shared" si="140"/>
        <v>0</v>
      </c>
      <c r="V1292" s="395"/>
      <c r="W1292" s="395"/>
      <c r="X1292" s="395"/>
      <c r="Y1292" s="395"/>
      <c r="AA1292" s="102"/>
      <c r="BA1292" s="553"/>
    </row>
    <row r="1293" spans="2:53" ht="18" customHeight="1" x14ac:dyDescent="0.35">
      <c r="B1293" s="80"/>
      <c r="C1293" s="119"/>
      <c r="D1293" s="119"/>
      <c r="E1293" s="202"/>
      <c r="F1293" s="119"/>
      <c r="G1293" s="120"/>
      <c r="H1293" s="41"/>
      <c r="I1293" s="41"/>
      <c r="J1293" s="138"/>
      <c r="K1293" s="291">
        <f t="shared" si="136"/>
        <v>0</v>
      </c>
      <c r="L1293" s="327">
        <v>0</v>
      </c>
      <c r="M1293" s="292">
        <f t="shared" si="135"/>
        <v>0</v>
      </c>
      <c r="N1293" s="370"/>
      <c r="O1293" s="150"/>
      <c r="P1293" s="240"/>
      <c r="Q1293" s="568"/>
      <c r="R1293" s="556">
        <f t="shared" si="137"/>
        <v>0</v>
      </c>
      <c r="S1293" s="556">
        <f t="shared" si="138"/>
        <v>0</v>
      </c>
      <c r="T1293" s="556">
        <f t="shared" si="139"/>
        <v>0</v>
      </c>
      <c r="U1293" s="556">
        <f t="shared" si="140"/>
        <v>0</v>
      </c>
      <c r="V1293" s="395"/>
      <c r="W1293" s="395"/>
      <c r="X1293" s="395"/>
      <c r="Y1293" s="395"/>
      <c r="AA1293" s="102"/>
      <c r="BA1293" s="553"/>
    </row>
    <row r="1294" spans="2:53" ht="18" customHeight="1" x14ac:dyDescent="0.35">
      <c r="B1294" s="80"/>
      <c r="C1294" s="119"/>
      <c r="D1294" s="119"/>
      <c r="E1294" s="202"/>
      <c r="F1294" s="119"/>
      <c r="G1294" s="120"/>
      <c r="H1294" s="41"/>
      <c r="I1294" s="41"/>
      <c r="J1294" s="138"/>
      <c r="K1294" s="291">
        <f t="shared" si="136"/>
        <v>0</v>
      </c>
      <c r="L1294" s="327">
        <v>0</v>
      </c>
      <c r="M1294" s="292">
        <f t="shared" si="135"/>
        <v>0</v>
      </c>
      <c r="N1294" s="370"/>
      <c r="O1294" s="150"/>
      <c r="P1294" s="240"/>
      <c r="Q1294" s="568"/>
      <c r="R1294" s="556">
        <f t="shared" si="137"/>
        <v>0</v>
      </c>
      <c r="S1294" s="556">
        <f t="shared" si="138"/>
        <v>0</v>
      </c>
      <c r="T1294" s="556">
        <f t="shared" si="139"/>
        <v>0</v>
      </c>
      <c r="U1294" s="556">
        <f t="shared" si="140"/>
        <v>0</v>
      </c>
      <c r="V1294" s="395"/>
      <c r="W1294" s="395"/>
      <c r="X1294" s="395"/>
      <c r="Y1294" s="395"/>
      <c r="AA1294" s="102"/>
      <c r="BA1294" s="553"/>
    </row>
    <row r="1295" spans="2:53" ht="18" customHeight="1" x14ac:dyDescent="0.35">
      <c r="B1295" s="80"/>
      <c r="C1295" s="119"/>
      <c r="D1295" s="119"/>
      <c r="E1295" s="202"/>
      <c r="F1295" s="119"/>
      <c r="G1295" s="120"/>
      <c r="H1295" s="41"/>
      <c r="I1295" s="41"/>
      <c r="J1295" s="138"/>
      <c r="K1295" s="291">
        <f t="shared" si="136"/>
        <v>0</v>
      </c>
      <c r="L1295" s="327">
        <v>0</v>
      </c>
      <c r="M1295" s="292">
        <f t="shared" si="135"/>
        <v>0</v>
      </c>
      <c r="N1295" s="370"/>
      <c r="O1295" s="150"/>
      <c r="P1295" s="240"/>
      <c r="Q1295" s="568"/>
      <c r="R1295" s="556">
        <f t="shared" si="137"/>
        <v>0</v>
      </c>
      <c r="S1295" s="556">
        <f t="shared" si="138"/>
        <v>0</v>
      </c>
      <c r="T1295" s="556">
        <f t="shared" si="139"/>
        <v>0</v>
      </c>
      <c r="U1295" s="556">
        <f t="shared" si="140"/>
        <v>0</v>
      </c>
      <c r="V1295" s="395"/>
      <c r="W1295" s="395"/>
      <c r="X1295" s="395"/>
      <c r="Y1295" s="395"/>
      <c r="AA1295" s="102"/>
      <c r="BA1295" s="553"/>
    </row>
    <row r="1296" spans="2:53" ht="18" customHeight="1" x14ac:dyDescent="0.35">
      <c r="B1296" s="80"/>
      <c r="C1296" s="119"/>
      <c r="D1296" s="119"/>
      <c r="E1296" s="202"/>
      <c r="F1296" s="119"/>
      <c r="G1296" s="120"/>
      <c r="H1296" s="41"/>
      <c r="I1296" s="41"/>
      <c r="J1296" s="138"/>
      <c r="K1296" s="291">
        <f t="shared" si="136"/>
        <v>0</v>
      </c>
      <c r="L1296" s="327">
        <v>0</v>
      </c>
      <c r="M1296" s="292">
        <f t="shared" si="135"/>
        <v>0</v>
      </c>
      <c r="N1296" s="370"/>
      <c r="O1296" s="150"/>
      <c r="P1296" s="240"/>
      <c r="Q1296" s="568"/>
      <c r="R1296" s="556">
        <f t="shared" si="137"/>
        <v>0</v>
      </c>
      <c r="S1296" s="556">
        <f t="shared" si="138"/>
        <v>0</v>
      </c>
      <c r="T1296" s="556">
        <f t="shared" si="139"/>
        <v>0</v>
      </c>
      <c r="U1296" s="556">
        <f t="shared" si="140"/>
        <v>0</v>
      </c>
      <c r="V1296" s="395"/>
      <c r="W1296" s="395"/>
      <c r="X1296" s="395"/>
      <c r="Y1296" s="395"/>
      <c r="AA1296" s="102"/>
      <c r="BA1296" s="553"/>
    </row>
    <row r="1297" spans="2:53" ht="18" customHeight="1" x14ac:dyDescent="0.35">
      <c r="B1297" s="80"/>
      <c r="C1297" s="119"/>
      <c r="D1297" s="119"/>
      <c r="E1297" s="202"/>
      <c r="F1297" s="119"/>
      <c r="G1297" s="120"/>
      <c r="H1297" s="41"/>
      <c r="I1297" s="41"/>
      <c r="J1297" s="138"/>
      <c r="K1297" s="291">
        <f t="shared" si="136"/>
        <v>0</v>
      </c>
      <c r="L1297" s="327">
        <v>0</v>
      </c>
      <c r="M1297" s="292">
        <f t="shared" si="135"/>
        <v>0</v>
      </c>
      <c r="N1297" s="370"/>
      <c r="O1297" s="150"/>
      <c r="P1297" s="240"/>
      <c r="Q1297" s="568"/>
      <c r="R1297" s="556">
        <f t="shared" si="137"/>
        <v>0</v>
      </c>
      <c r="S1297" s="556">
        <f t="shared" si="138"/>
        <v>0</v>
      </c>
      <c r="T1297" s="556">
        <f t="shared" si="139"/>
        <v>0</v>
      </c>
      <c r="U1297" s="556">
        <f t="shared" si="140"/>
        <v>0</v>
      </c>
      <c r="V1297" s="395"/>
      <c r="W1297" s="395"/>
      <c r="X1297" s="395"/>
      <c r="Y1297" s="395"/>
      <c r="AA1297" s="102"/>
      <c r="BA1297" s="553"/>
    </row>
    <row r="1298" spans="2:53" ht="18" customHeight="1" x14ac:dyDescent="0.35">
      <c r="B1298" s="80"/>
      <c r="C1298" s="119"/>
      <c r="D1298" s="119"/>
      <c r="E1298" s="202"/>
      <c r="F1298" s="119"/>
      <c r="G1298" s="120"/>
      <c r="H1298" s="41"/>
      <c r="I1298" s="41"/>
      <c r="J1298" s="138"/>
      <c r="K1298" s="291">
        <f t="shared" si="136"/>
        <v>0</v>
      </c>
      <c r="L1298" s="327">
        <v>0</v>
      </c>
      <c r="M1298" s="292">
        <f t="shared" si="135"/>
        <v>0</v>
      </c>
      <c r="N1298" s="370"/>
      <c r="O1298" s="150"/>
      <c r="P1298" s="240"/>
      <c r="Q1298" s="568"/>
      <c r="R1298" s="556">
        <f t="shared" si="137"/>
        <v>0</v>
      </c>
      <c r="S1298" s="556">
        <f t="shared" si="138"/>
        <v>0</v>
      </c>
      <c r="T1298" s="556">
        <f t="shared" si="139"/>
        <v>0</v>
      </c>
      <c r="U1298" s="556">
        <f t="shared" si="140"/>
        <v>0</v>
      </c>
      <c r="V1298" s="395"/>
      <c r="W1298" s="395"/>
      <c r="X1298" s="395"/>
      <c r="Y1298" s="395"/>
      <c r="AA1298" s="102"/>
      <c r="BA1298" s="553"/>
    </row>
    <row r="1299" spans="2:53" ht="18" customHeight="1" x14ac:dyDescent="0.35">
      <c r="B1299" s="80"/>
      <c r="C1299" s="119"/>
      <c r="D1299" s="119"/>
      <c r="E1299" s="202"/>
      <c r="F1299" s="119"/>
      <c r="G1299" s="120"/>
      <c r="H1299" s="41"/>
      <c r="I1299" s="41"/>
      <c r="J1299" s="138"/>
      <c r="K1299" s="291">
        <f t="shared" si="136"/>
        <v>0</v>
      </c>
      <c r="L1299" s="327">
        <v>0</v>
      </c>
      <c r="M1299" s="292">
        <f t="shared" si="135"/>
        <v>0</v>
      </c>
      <c r="N1299" s="370"/>
      <c r="O1299" s="150"/>
      <c r="P1299" s="240"/>
      <c r="Q1299" s="568"/>
      <c r="R1299" s="556">
        <f t="shared" si="137"/>
        <v>0</v>
      </c>
      <c r="S1299" s="556">
        <f t="shared" si="138"/>
        <v>0</v>
      </c>
      <c r="T1299" s="556">
        <f t="shared" si="139"/>
        <v>0</v>
      </c>
      <c r="U1299" s="556">
        <f t="shared" si="140"/>
        <v>0</v>
      </c>
      <c r="V1299" s="395"/>
      <c r="W1299" s="395"/>
      <c r="X1299" s="395"/>
      <c r="Y1299" s="395"/>
      <c r="AA1299" s="102"/>
      <c r="BA1299" s="553"/>
    </row>
    <row r="1300" spans="2:53" ht="18" customHeight="1" x14ac:dyDescent="0.35">
      <c r="B1300" s="80"/>
      <c r="C1300" s="119"/>
      <c r="D1300" s="119"/>
      <c r="E1300" s="202"/>
      <c r="F1300" s="119"/>
      <c r="G1300" s="120"/>
      <c r="H1300" s="41"/>
      <c r="I1300" s="41"/>
      <c r="J1300" s="138"/>
      <c r="K1300" s="291">
        <f t="shared" si="136"/>
        <v>0</v>
      </c>
      <c r="L1300" s="327">
        <v>0</v>
      </c>
      <c r="M1300" s="292">
        <f t="shared" si="135"/>
        <v>0</v>
      </c>
      <c r="N1300" s="370"/>
      <c r="O1300" s="150"/>
      <c r="P1300" s="240"/>
      <c r="Q1300" s="568"/>
      <c r="R1300" s="556">
        <f t="shared" si="137"/>
        <v>0</v>
      </c>
      <c r="S1300" s="556">
        <f t="shared" si="138"/>
        <v>0</v>
      </c>
      <c r="T1300" s="556">
        <f t="shared" si="139"/>
        <v>0</v>
      </c>
      <c r="U1300" s="556">
        <f t="shared" si="140"/>
        <v>0</v>
      </c>
      <c r="V1300" s="395"/>
      <c r="W1300" s="395"/>
      <c r="X1300" s="395"/>
      <c r="Y1300" s="395"/>
      <c r="AA1300" s="102"/>
      <c r="BA1300" s="553"/>
    </row>
    <row r="1301" spans="2:53" ht="18" customHeight="1" x14ac:dyDescent="0.35">
      <c r="B1301" s="80"/>
      <c r="C1301" s="119"/>
      <c r="D1301" s="119"/>
      <c r="E1301" s="202"/>
      <c r="F1301" s="119"/>
      <c r="G1301" s="120"/>
      <c r="H1301" s="41"/>
      <c r="I1301" s="41"/>
      <c r="J1301" s="138"/>
      <c r="K1301" s="291">
        <f t="shared" si="136"/>
        <v>0</v>
      </c>
      <c r="L1301" s="327">
        <v>0</v>
      </c>
      <c r="M1301" s="292">
        <f t="shared" si="135"/>
        <v>0</v>
      </c>
      <c r="N1301" s="370"/>
      <c r="O1301" s="150"/>
      <c r="P1301" s="240"/>
      <c r="Q1301" s="568"/>
      <c r="R1301" s="556">
        <f t="shared" si="137"/>
        <v>0</v>
      </c>
      <c r="S1301" s="556">
        <f t="shared" si="138"/>
        <v>0</v>
      </c>
      <c r="T1301" s="556">
        <f t="shared" si="139"/>
        <v>0</v>
      </c>
      <c r="U1301" s="556">
        <f t="shared" si="140"/>
        <v>0</v>
      </c>
      <c r="V1301" s="395"/>
      <c r="W1301" s="395"/>
      <c r="X1301" s="395"/>
      <c r="Y1301" s="395"/>
      <c r="AA1301" s="102"/>
      <c r="BA1301" s="553"/>
    </row>
    <row r="1302" spans="2:53" ht="18" customHeight="1" x14ac:dyDescent="0.35">
      <c r="B1302" s="80"/>
      <c r="C1302" s="119"/>
      <c r="D1302" s="119"/>
      <c r="E1302" s="202"/>
      <c r="F1302" s="119"/>
      <c r="G1302" s="120"/>
      <c r="H1302" s="41"/>
      <c r="I1302" s="41"/>
      <c r="J1302" s="138"/>
      <c r="K1302" s="291">
        <f t="shared" si="136"/>
        <v>0</v>
      </c>
      <c r="L1302" s="327">
        <v>0</v>
      </c>
      <c r="M1302" s="292">
        <f t="shared" si="135"/>
        <v>0</v>
      </c>
      <c r="N1302" s="370"/>
      <c r="O1302" s="150"/>
      <c r="P1302" s="240"/>
      <c r="Q1302" s="568"/>
      <c r="R1302" s="556">
        <f t="shared" si="137"/>
        <v>0</v>
      </c>
      <c r="S1302" s="556">
        <f t="shared" si="138"/>
        <v>0</v>
      </c>
      <c r="T1302" s="556">
        <f t="shared" si="139"/>
        <v>0</v>
      </c>
      <c r="U1302" s="556">
        <f t="shared" si="140"/>
        <v>0</v>
      </c>
      <c r="V1302" s="395"/>
      <c r="W1302" s="395"/>
      <c r="X1302" s="395"/>
      <c r="Y1302" s="395"/>
      <c r="AA1302" s="102"/>
      <c r="BA1302" s="553"/>
    </row>
    <row r="1303" spans="2:53" ht="18" customHeight="1" x14ac:dyDescent="0.35">
      <c r="B1303" s="80"/>
      <c r="C1303" s="119"/>
      <c r="D1303" s="119"/>
      <c r="E1303" s="202"/>
      <c r="F1303" s="119"/>
      <c r="G1303" s="120"/>
      <c r="H1303" s="41"/>
      <c r="I1303" s="41"/>
      <c r="J1303" s="138"/>
      <c r="K1303" s="291">
        <f t="shared" si="136"/>
        <v>0</v>
      </c>
      <c r="L1303" s="327">
        <v>0</v>
      </c>
      <c r="M1303" s="292">
        <f t="shared" si="135"/>
        <v>0</v>
      </c>
      <c r="N1303" s="370"/>
      <c r="O1303" s="150"/>
      <c r="P1303" s="240"/>
      <c r="Q1303" s="568"/>
      <c r="R1303" s="556">
        <f t="shared" si="137"/>
        <v>0</v>
      </c>
      <c r="S1303" s="556">
        <f t="shared" si="138"/>
        <v>0</v>
      </c>
      <c r="T1303" s="556">
        <f t="shared" si="139"/>
        <v>0</v>
      </c>
      <c r="U1303" s="556">
        <f t="shared" si="140"/>
        <v>0</v>
      </c>
      <c r="V1303" s="395"/>
      <c r="W1303" s="395"/>
      <c r="X1303" s="395"/>
      <c r="Y1303" s="395"/>
      <c r="AA1303" s="102"/>
      <c r="BA1303" s="553"/>
    </row>
    <row r="1304" spans="2:53" ht="18" customHeight="1" x14ac:dyDescent="0.35">
      <c r="B1304" s="80"/>
      <c r="C1304" s="119"/>
      <c r="D1304" s="119"/>
      <c r="E1304" s="202"/>
      <c r="F1304" s="119"/>
      <c r="G1304" s="120"/>
      <c r="H1304" s="41"/>
      <c r="I1304" s="41"/>
      <c r="J1304" s="138"/>
      <c r="K1304" s="291">
        <f t="shared" si="136"/>
        <v>0</v>
      </c>
      <c r="L1304" s="327">
        <v>0</v>
      </c>
      <c r="M1304" s="292">
        <f t="shared" si="135"/>
        <v>0</v>
      </c>
      <c r="N1304" s="370"/>
      <c r="O1304" s="150"/>
      <c r="P1304" s="240"/>
      <c r="Q1304" s="568"/>
      <c r="R1304" s="556">
        <f t="shared" si="137"/>
        <v>0</v>
      </c>
      <c r="S1304" s="556">
        <f t="shared" si="138"/>
        <v>0</v>
      </c>
      <c r="T1304" s="556">
        <f t="shared" si="139"/>
        <v>0</v>
      </c>
      <c r="U1304" s="556">
        <f t="shared" si="140"/>
        <v>0</v>
      </c>
      <c r="V1304" s="395"/>
      <c r="W1304" s="395"/>
      <c r="X1304" s="395"/>
      <c r="Y1304" s="395"/>
      <c r="AA1304" s="102"/>
      <c r="BA1304" s="553"/>
    </row>
    <row r="1305" spans="2:53" ht="18" customHeight="1" x14ac:dyDescent="0.35">
      <c r="B1305" s="80"/>
      <c r="C1305" s="119"/>
      <c r="D1305" s="119"/>
      <c r="E1305" s="202"/>
      <c r="F1305" s="119"/>
      <c r="G1305" s="120"/>
      <c r="H1305" s="41"/>
      <c r="I1305" s="41"/>
      <c r="J1305" s="138"/>
      <c r="K1305" s="291">
        <f t="shared" si="136"/>
        <v>0</v>
      </c>
      <c r="L1305" s="327">
        <v>0</v>
      </c>
      <c r="M1305" s="292">
        <f t="shared" si="135"/>
        <v>0</v>
      </c>
      <c r="N1305" s="370"/>
      <c r="O1305" s="150"/>
      <c r="P1305" s="240"/>
      <c r="Q1305" s="568"/>
      <c r="R1305" s="556">
        <f t="shared" si="137"/>
        <v>0</v>
      </c>
      <c r="S1305" s="556">
        <f t="shared" si="138"/>
        <v>0</v>
      </c>
      <c r="T1305" s="556">
        <f t="shared" si="139"/>
        <v>0</v>
      </c>
      <c r="U1305" s="556">
        <f t="shared" si="140"/>
        <v>0</v>
      </c>
      <c r="V1305" s="395"/>
      <c r="W1305" s="395"/>
      <c r="X1305" s="395"/>
      <c r="Y1305" s="395"/>
      <c r="AA1305" s="102"/>
      <c r="BA1305" s="553"/>
    </row>
    <row r="1306" spans="2:53" ht="18" customHeight="1" x14ac:dyDescent="0.35">
      <c r="B1306" s="80"/>
      <c r="C1306" s="119"/>
      <c r="D1306" s="119"/>
      <c r="E1306" s="202"/>
      <c r="F1306" s="119"/>
      <c r="G1306" s="120"/>
      <c r="H1306" s="41"/>
      <c r="I1306" s="41"/>
      <c r="J1306" s="138"/>
      <c r="K1306" s="291">
        <f t="shared" si="136"/>
        <v>0</v>
      </c>
      <c r="L1306" s="327">
        <v>0</v>
      </c>
      <c r="M1306" s="292">
        <f t="shared" si="135"/>
        <v>0</v>
      </c>
      <c r="N1306" s="370"/>
      <c r="O1306" s="150"/>
      <c r="P1306" s="240"/>
      <c r="Q1306" s="568"/>
      <c r="R1306" s="556">
        <f t="shared" si="137"/>
        <v>0</v>
      </c>
      <c r="S1306" s="556">
        <f t="shared" si="138"/>
        <v>0</v>
      </c>
      <c r="T1306" s="556">
        <f t="shared" si="139"/>
        <v>0</v>
      </c>
      <c r="U1306" s="556">
        <f t="shared" si="140"/>
        <v>0</v>
      </c>
      <c r="V1306" s="395"/>
      <c r="W1306" s="395"/>
      <c r="X1306" s="395"/>
      <c r="Y1306" s="395"/>
      <c r="AA1306" s="102"/>
      <c r="BA1306" s="553"/>
    </row>
    <row r="1307" spans="2:53" ht="18" customHeight="1" x14ac:dyDescent="0.35">
      <c r="B1307" s="80"/>
      <c r="C1307" s="119"/>
      <c r="D1307" s="119"/>
      <c r="E1307" s="202"/>
      <c r="F1307" s="119"/>
      <c r="G1307" s="120"/>
      <c r="H1307" s="41"/>
      <c r="I1307" s="41"/>
      <c r="J1307" s="138"/>
      <c r="K1307" s="291">
        <f t="shared" si="136"/>
        <v>0</v>
      </c>
      <c r="L1307" s="327">
        <v>0</v>
      </c>
      <c r="M1307" s="292">
        <f t="shared" si="135"/>
        <v>0</v>
      </c>
      <c r="N1307" s="370"/>
      <c r="O1307" s="150"/>
      <c r="P1307" s="240"/>
      <c r="Q1307" s="568"/>
      <c r="R1307" s="556">
        <f t="shared" si="137"/>
        <v>0</v>
      </c>
      <c r="S1307" s="556">
        <f t="shared" si="138"/>
        <v>0</v>
      </c>
      <c r="T1307" s="556">
        <f t="shared" si="139"/>
        <v>0</v>
      </c>
      <c r="U1307" s="556">
        <f t="shared" si="140"/>
        <v>0</v>
      </c>
      <c r="V1307" s="395"/>
      <c r="W1307" s="395"/>
      <c r="X1307" s="395"/>
      <c r="Y1307" s="395"/>
      <c r="AA1307" s="102"/>
      <c r="BA1307" s="553"/>
    </row>
    <row r="1308" spans="2:53" ht="18" customHeight="1" x14ac:dyDescent="0.35">
      <c r="B1308" s="80"/>
      <c r="C1308" s="119"/>
      <c r="D1308" s="119"/>
      <c r="E1308" s="202"/>
      <c r="F1308" s="119"/>
      <c r="G1308" s="120"/>
      <c r="H1308" s="41"/>
      <c r="I1308" s="41"/>
      <c r="J1308" s="138"/>
      <c r="K1308" s="291">
        <f t="shared" si="136"/>
        <v>0</v>
      </c>
      <c r="L1308" s="327">
        <v>0</v>
      </c>
      <c r="M1308" s="292">
        <f t="shared" si="135"/>
        <v>0</v>
      </c>
      <c r="N1308" s="370"/>
      <c r="O1308" s="150"/>
      <c r="P1308" s="240"/>
      <c r="Q1308" s="568"/>
      <c r="R1308" s="556">
        <f t="shared" si="137"/>
        <v>0</v>
      </c>
      <c r="S1308" s="556">
        <f t="shared" si="138"/>
        <v>0</v>
      </c>
      <c r="T1308" s="556">
        <f t="shared" si="139"/>
        <v>0</v>
      </c>
      <c r="U1308" s="556">
        <f t="shared" si="140"/>
        <v>0</v>
      </c>
      <c r="V1308" s="395"/>
      <c r="W1308" s="395"/>
      <c r="X1308" s="395"/>
      <c r="Y1308" s="395"/>
      <c r="AA1308" s="102"/>
      <c r="BA1308" s="553"/>
    </row>
    <row r="1309" spans="2:53" ht="18" customHeight="1" x14ac:dyDescent="0.35">
      <c r="B1309" s="80"/>
      <c r="C1309" s="119"/>
      <c r="D1309" s="119"/>
      <c r="E1309" s="202"/>
      <c r="F1309" s="119"/>
      <c r="G1309" s="120"/>
      <c r="H1309" s="41"/>
      <c r="I1309" s="41"/>
      <c r="J1309" s="138"/>
      <c r="K1309" s="291">
        <f t="shared" si="136"/>
        <v>0</v>
      </c>
      <c r="L1309" s="327">
        <v>0</v>
      </c>
      <c r="M1309" s="292">
        <f t="shared" si="135"/>
        <v>0</v>
      </c>
      <c r="N1309" s="370"/>
      <c r="O1309" s="150"/>
      <c r="P1309" s="240"/>
      <c r="Q1309" s="568"/>
      <c r="R1309" s="556">
        <f t="shared" si="137"/>
        <v>0</v>
      </c>
      <c r="S1309" s="556">
        <f t="shared" si="138"/>
        <v>0</v>
      </c>
      <c r="T1309" s="556">
        <f t="shared" si="139"/>
        <v>0</v>
      </c>
      <c r="U1309" s="556">
        <f t="shared" si="140"/>
        <v>0</v>
      </c>
      <c r="V1309" s="395"/>
      <c r="W1309" s="395"/>
      <c r="X1309" s="395"/>
      <c r="Y1309" s="395"/>
      <c r="AA1309" s="102"/>
      <c r="BA1309" s="553"/>
    </row>
    <row r="1310" spans="2:53" ht="18" customHeight="1" x14ac:dyDescent="0.35">
      <c r="B1310" s="80"/>
      <c r="C1310" s="119"/>
      <c r="D1310" s="119"/>
      <c r="E1310" s="202"/>
      <c r="F1310" s="119"/>
      <c r="G1310" s="120"/>
      <c r="H1310" s="41"/>
      <c r="I1310" s="41"/>
      <c r="J1310" s="138"/>
      <c r="K1310" s="291">
        <f t="shared" si="136"/>
        <v>0</v>
      </c>
      <c r="L1310" s="327">
        <v>0</v>
      </c>
      <c r="M1310" s="292">
        <f t="shared" si="135"/>
        <v>0</v>
      </c>
      <c r="N1310" s="370"/>
      <c r="O1310" s="150"/>
      <c r="P1310" s="240"/>
      <c r="Q1310" s="568"/>
      <c r="R1310" s="556">
        <f t="shared" si="137"/>
        <v>0</v>
      </c>
      <c r="S1310" s="556">
        <f t="shared" si="138"/>
        <v>0</v>
      </c>
      <c r="T1310" s="556">
        <f t="shared" si="139"/>
        <v>0</v>
      </c>
      <c r="U1310" s="556">
        <f t="shared" si="140"/>
        <v>0</v>
      </c>
      <c r="V1310" s="395"/>
      <c r="W1310" s="395"/>
      <c r="X1310" s="395"/>
      <c r="Y1310" s="395"/>
      <c r="AA1310" s="102"/>
      <c r="BA1310" s="553"/>
    </row>
    <row r="1311" spans="2:53" ht="18" customHeight="1" x14ac:dyDescent="0.35">
      <c r="B1311" s="80"/>
      <c r="C1311" s="119"/>
      <c r="D1311" s="119"/>
      <c r="E1311" s="202"/>
      <c r="F1311" s="119"/>
      <c r="G1311" s="120"/>
      <c r="H1311" s="41"/>
      <c r="I1311" s="41"/>
      <c r="J1311" s="138"/>
      <c r="K1311" s="291">
        <f t="shared" si="136"/>
        <v>0</v>
      </c>
      <c r="L1311" s="327">
        <v>0</v>
      </c>
      <c r="M1311" s="292">
        <f t="shared" si="135"/>
        <v>0</v>
      </c>
      <c r="N1311" s="370"/>
      <c r="O1311" s="150"/>
      <c r="P1311" s="240"/>
      <c r="Q1311" s="568"/>
      <c r="R1311" s="556">
        <f t="shared" si="137"/>
        <v>0</v>
      </c>
      <c r="S1311" s="556">
        <f t="shared" si="138"/>
        <v>0</v>
      </c>
      <c r="T1311" s="556">
        <f t="shared" si="139"/>
        <v>0</v>
      </c>
      <c r="U1311" s="556">
        <f t="shared" si="140"/>
        <v>0</v>
      </c>
      <c r="V1311" s="395"/>
      <c r="W1311" s="395"/>
      <c r="X1311" s="395"/>
      <c r="Y1311" s="395"/>
      <c r="AA1311" s="102"/>
      <c r="BA1311" s="553"/>
    </row>
    <row r="1312" spans="2:53" ht="18" customHeight="1" x14ac:dyDescent="0.35">
      <c r="B1312" s="80"/>
      <c r="C1312" s="119"/>
      <c r="D1312" s="119"/>
      <c r="E1312" s="202"/>
      <c r="F1312" s="119"/>
      <c r="G1312" s="120"/>
      <c r="H1312" s="41"/>
      <c r="I1312" s="41"/>
      <c r="J1312" s="138"/>
      <c r="K1312" s="291">
        <f t="shared" si="136"/>
        <v>0</v>
      </c>
      <c r="L1312" s="327">
        <v>0</v>
      </c>
      <c r="M1312" s="292">
        <f t="shared" si="135"/>
        <v>0</v>
      </c>
      <c r="N1312" s="370"/>
      <c r="O1312" s="150"/>
      <c r="P1312" s="240"/>
      <c r="Q1312" s="568"/>
      <c r="R1312" s="556">
        <f t="shared" si="137"/>
        <v>0</v>
      </c>
      <c r="S1312" s="556">
        <f t="shared" si="138"/>
        <v>0</v>
      </c>
      <c r="T1312" s="556">
        <f t="shared" si="139"/>
        <v>0</v>
      </c>
      <c r="U1312" s="556">
        <f t="shared" si="140"/>
        <v>0</v>
      </c>
      <c r="V1312" s="395"/>
      <c r="W1312" s="395"/>
      <c r="X1312" s="395"/>
      <c r="Y1312" s="395"/>
      <c r="AA1312" s="102"/>
      <c r="BA1312" s="553"/>
    </row>
    <row r="1313" spans="2:53" ht="18" customHeight="1" x14ac:dyDescent="0.35">
      <c r="B1313" s="80"/>
      <c r="C1313" s="119"/>
      <c r="D1313" s="119"/>
      <c r="E1313" s="202"/>
      <c r="F1313" s="119"/>
      <c r="G1313" s="120"/>
      <c r="H1313" s="41"/>
      <c r="I1313" s="41"/>
      <c r="J1313" s="138"/>
      <c r="K1313" s="291">
        <f t="shared" si="136"/>
        <v>0</v>
      </c>
      <c r="L1313" s="327">
        <v>0</v>
      </c>
      <c r="M1313" s="292">
        <f t="shared" si="135"/>
        <v>0</v>
      </c>
      <c r="N1313" s="370"/>
      <c r="O1313" s="150"/>
      <c r="P1313" s="240"/>
      <c r="Q1313" s="568"/>
      <c r="R1313" s="556">
        <f t="shared" si="137"/>
        <v>0</v>
      </c>
      <c r="S1313" s="556">
        <f t="shared" si="138"/>
        <v>0</v>
      </c>
      <c r="T1313" s="556">
        <f t="shared" si="139"/>
        <v>0</v>
      </c>
      <c r="U1313" s="556">
        <f t="shared" si="140"/>
        <v>0</v>
      </c>
      <c r="V1313" s="395"/>
      <c r="W1313" s="395"/>
      <c r="X1313" s="395"/>
      <c r="Y1313" s="395"/>
      <c r="AA1313" s="102"/>
      <c r="BA1313" s="553"/>
    </row>
    <row r="1314" spans="2:53" ht="18" customHeight="1" x14ac:dyDescent="0.35">
      <c r="B1314" s="80"/>
      <c r="C1314" s="119"/>
      <c r="D1314" s="119"/>
      <c r="E1314" s="202"/>
      <c r="F1314" s="119"/>
      <c r="G1314" s="120"/>
      <c r="H1314" s="41"/>
      <c r="I1314" s="41"/>
      <c r="J1314" s="138"/>
      <c r="K1314" s="291">
        <f t="shared" si="136"/>
        <v>0</v>
      </c>
      <c r="L1314" s="327">
        <v>0</v>
      </c>
      <c r="M1314" s="292">
        <f t="shared" si="135"/>
        <v>0</v>
      </c>
      <c r="N1314" s="370"/>
      <c r="O1314" s="150"/>
      <c r="P1314" s="240"/>
      <c r="Q1314" s="568"/>
      <c r="R1314" s="556">
        <f t="shared" si="137"/>
        <v>0</v>
      </c>
      <c r="S1314" s="556">
        <f t="shared" si="138"/>
        <v>0</v>
      </c>
      <c r="T1314" s="556">
        <f t="shared" si="139"/>
        <v>0</v>
      </c>
      <c r="U1314" s="556">
        <f t="shared" si="140"/>
        <v>0</v>
      </c>
      <c r="V1314" s="395"/>
      <c r="W1314" s="395"/>
      <c r="X1314" s="395"/>
      <c r="Y1314" s="395"/>
      <c r="AA1314" s="102"/>
      <c r="BA1314" s="553"/>
    </row>
    <row r="1315" spans="2:53" ht="18" customHeight="1" x14ac:dyDescent="0.35">
      <c r="B1315" s="80"/>
      <c r="C1315" s="119"/>
      <c r="D1315" s="119"/>
      <c r="E1315" s="202"/>
      <c r="F1315" s="119"/>
      <c r="G1315" s="120"/>
      <c r="H1315" s="41"/>
      <c r="I1315" s="41"/>
      <c r="J1315" s="138"/>
      <c r="K1315" s="291">
        <f t="shared" si="136"/>
        <v>0</v>
      </c>
      <c r="L1315" s="327">
        <v>0</v>
      </c>
      <c r="M1315" s="292">
        <f t="shared" si="135"/>
        <v>0</v>
      </c>
      <c r="N1315" s="370"/>
      <c r="O1315" s="150"/>
      <c r="P1315" s="240"/>
      <c r="Q1315" s="568"/>
      <c r="R1315" s="556">
        <f t="shared" si="137"/>
        <v>0</v>
      </c>
      <c r="S1315" s="556">
        <f t="shared" si="138"/>
        <v>0</v>
      </c>
      <c r="T1315" s="556">
        <f t="shared" si="139"/>
        <v>0</v>
      </c>
      <c r="U1315" s="556">
        <f t="shared" si="140"/>
        <v>0</v>
      </c>
      <c r="V1315" s="395"/>
      <c r="W1315" s="395"/>
      <c r="X1315" s="395"/>
      <c r="Y1315" s="395"/>
      <c r="AA1315" s="102"/>
      <c r="BA1315" s="553"/>
    </row>
    <row r="1316" spans="2:53" ht="18" customHeight="1" x14ac:dyDescent="0.35">
      <c r="B1316" s="80"/>
      <c r="C1316" s="119"/>
      <c r="D1316" s="119"/>
      <c r="E1316" s="202"/>
      <c r="F1316" s="119"/>
      <c r="G1316" s="120"/>
      <c r="H1316" s="41"/>
      <c r="I1316" s="41"/>
      <c r="J1316" s="138"/>
      <c r="K1316" s="291">
        <f t="shared" si="136"/>
        <v>0</v>
      </c>
      <c r="L1316" s="327">
        <v>0</v>
      </c>
      <c r="M1316" s="292">
        <f t="shared" si="135"/>
        <v>0</v>
      </c>
      <c r="N1316" s="370"/>
      <c r="O1316" s="150"/>
      <c r="P1316" s="240"/>
      <c r="Q1316" s="568"/>
      <c r="R1316" s="556">
        <f t="shared" si="137"/>
        <v>0</v>
      </c>
      <c r="S1316" s="556">
        <f t="shared" si="138"/>
        <v>0</v>
      </c>
      <c r="T1316" s="556">
        <f t="shared" si="139"/>
        <v>0</v>
      </c>
      <c r="U1316" s="556">
        <f t="shared" si="140"/>
        <v>0</v>
      </c>
      <c r="V1316" s="395"/>
      <c r="W1316" s="395"/>
      <c r="X1316" s="395"/>
      <c r="Y1316" s="395"/>
      <c r="AA1316" s="102"/>
      <c r="BA1316" s="553"/>
    </row>
    <row r="1317" spans="2:53" ht="18" customHeight="1" x14ac:dyDescent="0.35">
      <c r="B1317" s="80"/>
      <c r="C1317" s="119"/>
      <c r="D1317" s="119"/>
      <c r="E1317" s="202"/>
      <c r="F1317" s="119"/>
      <c r="G1317" s="120"/>
      <c r="H1317" s="41"/>
      <c r="I1317" s="41"/>
      <c r="J1317" s="138"/>
      <c r="K1317" s="291">
        <f t="shared" si="136"/>
        <v>0</v>
      </c>
      <c r="L1317" s="327">
        <v>0</v>
      </c>
      <c r="M1317" s="292">
        <f t="shared" si="135"/>
        <v>0</v>
      </c>
      <c r="N1317" s="370"/>
      <c r="O1317" s="150"/>
      <c r="P1317" s="240"/>
      <c r="Q1317" s="568"/>
      <c r="R1317" s="556">
        <f t="shared" si="137"/>
        <v>0</v>
      </c>
      <c r="S1317" s="556">
        <f t="shared" si="138"/>
        <v>0</v>
      </c>
      <c r="T1317" s="556">
        <f t="shared" si="139"/>
        <v>0</v>
      </c>
      <c r="U1317" s="556">
        <f t="shared" si="140"/>
        <v>0</v>
      </c>
      <c r="V1317" s="395"/>
      <c r="W1317" s="395"/>
      <c r="X1317" s="395"/>
      <c r="Y1317" s="395"/>
      <c r="AA1317" s="102"/>
      <c r="BA1317" s="553"/>
    </row>
    <row r="1318" spans="2:53" ht="18" customHeight="1" x14ac:dyDescent="0.35">
      <c r="B1318" s="80"/>
      <c r="C1318" s="119"/>
      <c r="D1318" s="119"/>
      <c r="E1318" s="202"/>
      <c r="F1318" s="119"/>
      <c r="G1318" s="120"/>
      <c r="H1318" s="41"/>
      <c r="I1318" s="41"/>
      <c r="J1318" s="138"/>
      <c r="K1318" s="291">
        <f t="shared" si="136"/>
        <v>0</v>
      </c>
      <c r="L1318" s="327">
        <v>0</v>
      </c>
      <c r="M1318" s="292">
        <f t="shared" si="135"/>
        <v>0</v>
      </c>
      <c r="N1318" s="370"/>
      <c r="O1318" s="150"/>
      <c r="P1318" s="240"/>
      <c r="Q1318" s="568"/>
      <c r="R1318" s="556">
        <f t="shared" si="137"/>
        <v>0</v>
      </c>
      <c r="S1318" s="556">
        <f t="shared" si="138"/>
        <v>0</v>
      </c>
      <c r="T1318" s="556">
        <f t="shared" si="139"/>
        <v>0</v>
      </c>
      <c r="U1318" s="556">
        <f t="shared" si="140"/>
        <v>0</v>
      </c>
      <c r="V1318" s="395"/>
      <c r="W1318" s="395"/>
      <c r="X1318" s="395"/>
      <c r="Y1318" s="395"/>
      <c r="AA1318" s="102"/>
      <c r="BA1318" s="553"/>
    </row>
    <row r="1319" spans="2:53" ht="18" customHeight="1" x14ac:dyDescent="0.35">
      <c r="B1319" s="80"/>
      <c r="C1319" s="119"/>
      <c r="D1319" s="119"/>
      <c r="E1319" s="202"/>
      <c r="F1319" s="119"/>
      <c r="G1319" s="120"/>
      <c r="H1319" s="41"/>
      <c r="I1319" s="41"/>
      <c r="J1319" s="138"/>
      <c r="K1319" s="291">
        <f t="shared" si="136"/>
        <v>0</v>
      </c>
      <c r="L1319" s="327">
        <v>0</v>
      </c>
      <c r="M1319" s="292">
        <f t="shared" si="135"/>
        <v>0</v>
      </c>
      <c r="N1319" s="370"/>
      <c r="O1319" s="150"/>
      <c r="P1319" s="240"/>
      <c r="Q1319" s="568"/>
      <c r="R1319" s="556">
        <f t="shared" si="137"/>
        <v>0</v>
      </c>
      <c r="S1319" s="556">
        <f t="shared" si="138"/>
        <v>0</v>
      </c>
      <c r="T1319" s="556">
        <f t="shared" si="139"/>
        <v>0</v>
      </c>
      <c r="U1319" s="556">
        <f t="shared" si="140"/>
        <v>0</v>
      </c>
      <c r="V1319" s="395"/>
      <c r="W1319" s="395"/>
      <c r="X1319" s="395"/>
      <c r="Y1319" s="395"/>
      <c r="AA1319" s="102"/>
      <c r="BA1319" s="553"/>
    </row>
    <row r="1320" spans="2:53" ht="18" customHeight="1" x14ac:dyDescent="0.35">
      <c r="B1320" s="80"/>
      <c r="C1320" s="119"/>
      <c r="D1320" s="119"/>
      <c r="E1320" s="202"/>
      <c r="F1320" s="119"/>
      <c r="G1320" s="120"/>
      <c r="H1320" s="41"/>
      <c r="I1320" s="41"/>
      <c r="J1320" s="138"/>
      <c r="K1320" s="291">
        <f t="shared" si="136"/>
        <v>0</v>
      </c>
      <c r="L1320" s="327">
        <v>0</v>
      </c>
      <c r="M1320" s="292">
        <f t="shared" si="135"/>
        <v>0</v>
      </c>
      <c r="N1320" s="370"/>
      <c r="O1320" s="150"/>
      <c r="P1320" s="240"/>
      <c r="Q1320" s="568"/>
      <c r="R1320" s="556">
        <f t="shared" si="137"/>
        <v>0</v>
      </c>
      <c r="S1320" s="556">
        <f t="shared" si="138"/>
        <v>0</v>
      </c>
      <c r="T1320" s="556">
        <f t="shared" si="139"/>
        <v>0</v>
      </c>
      <c r="U1320" s="556">
        <f t="shared" si="140"/>
        <v>0</v>
      </c>
      <c r="V1320" s="395"/>
      <c r="W1320" s="395"/>
      <c r="X1320" s="395"/>
      <c r="Y1320" s="395"/>
      <c r="AA1320" s="102"/>
      <c r="BA1320" s="553"/>
    </row>
    <row r="1321" spans="2:53" ht="18" customHeight="1" x14ac:dyDescent="0.35">
      <c r="B1321" s="80"/>
      <c r="C1321" s="119"/>
      <c r="D1321" s="119"/>
      <c r="E1321" s="202"/>
      <c r="F1321" s="119"/>
      <c r="G1321" s="120"/>
      <c r="H1321" s="41"/>
      <c r="I1321" s="41"/>
      <c r="J1321" s="138"/>
      <c r="K1321" s="291">
        <f t="shared" si="136"/>
        <v>0</v>
      </c>
      <c r="L1321" s="327">
        <v>0</v>
      </c>
      <c r="M1321" s="292">
        <f t="shared" si="135"/>
        <v>0</v>
      </c>
      <c r="N1321" s="370"/>
      <c r="O1321" s="150"/>
      <c r="P1321" s="240"/>
      <c r="Q1321" s="568"/>
      <c r="R1321" s="556">
        <f t="shared" si="137"/>
        <v>0</v>
      </c>
      <c r="S1321" s="556">
        <f t="shared" si="138"/>
        <v>0</v>
      </c>
      <c r="T1321" s="556">
        <f t="shared" si="139"/>
        <v>0</v>
      </c>
      <c r="U1321" s="556">
        <f t="shared" si="140"/>
        <v>0</v>
      </c>
      <c r="V1321" s="395"/>
      <c r="W1321" s="395"/>
      <c r="X1321" s="395"/>
      <c r="Y1321" s="395"/>
      <c r="AA1321" s="102"/>
      <c r="BA1321" s="553"/>
    </row>
    <row r="1322" spans="2:53" ht="18" customHeight="1" x14ac:dyDescent="0.35">
      <c r="B1322" s="80"/>
      <c r="C1322" s="119"/>
      <c r="D1322" s="119"/>
      <c r="E1322" s="202"/>
      <c r="F1322" s="119"/>
      <c r="G1322" s="120"/>
      <c r="H1322" s="41"/>
      <c r="I1322" s="41"/>
      <c r="J1322" s="138"/>
      <c r="K1322" s="291">
        <f t="shared" si="136"/>
        <v>0</v>
      </c>
      <c r="L1322" s="327">
        <v>0</v>
      </c>
      <c r="M1322" s="292">
        <f t="shared" si="135"/>
        <v>0</v>
      </c>
      <c r="N1322" s="370"/>
      <c r="O1322" s="150"/>
      <c r="P1322" s="240"/>
      <c r="Q1322" s="568"/>
      <c r="R1322" s="556">
        <f t="shared" si="137"/>
        <v>0</v>
      </c>
      <c r="S1322" s="556">
        <f t="shared" si="138"/>
        <v>0</v>
      </c>
      <c r="T1322" s="556">
        <f t="shared" si="139"/>
        <v>0</v>
      </c>
      <c r="U1322" s="556">
        <f t="shared" si="140"/>
        <v>0</v>
      </c>
      <c r="V1322" s="395"/>
      <c r="W1322" s="395"/>
      <c r="X1322" s="395"/>
      <c r="Y1322" s="395"/>
      <c r="AA1322" s="102"/>
      <c r="BA1322" s="553"/>
    </row>
    <row r="1323" spans="2:53" ht="18" customHeight="1" x14ac:dyDescent="0.35">
      <c r="B1323" s="80"/>
      <c r="C1323" s="119"/>
      <c r="D1323" s="119"/>
      <c r="E1323" s="202"/>
      <c r="F1323" s="119"/>
      <c r="G1323" s="120"/>
      <c r="H1323" s="41"/>
      <c r="I1323" s="41"/>
      <c r="J1323" s="138"/>
      <c r="K1323" s="291">
        <f t="shared" si="136"/>
        <v>0</v>
      </c>
      <c r="L1323" s="327">
        <v>0</v>
      </c>
      <c r="M1323" s="292">
        <f t="shared" si="135"/>
        <v>0</v>
      </c>
      <c r="N1323" s="370"/>
      <c r="O1323" s="150"/>
      <c r="P1323" s="240"/>
      <c r="Q1323" s="568"/>
      <c r="R1323" s="556">
        <f t="shared" si="137"/>
        <v>0</v>
      </c>
      <c r="S1323" s="556">
        <f t="shared" si="138"/>
        <v>0</v>
      </c>
      <c r="T1323" s="556">
        <f t="shared" si="139"/>
        <v>0</v>
      </c>
      <c r="U1323" s="556">
        <f t="shared" si="140"/>
        <v>0</v>
      </c>
      <c r="V1323" s="395"/>
      <c r="W1323" s="395"/>
      <c r="X1323" s="395"/>
      <c r="Y1323" s="395"/>
      <c r="AA1323" s="102"/>
      <c r="BA1323" s="553"/>
    </row>
    <row r="1324" spans="2:53" ht="18" customHeight="1" x14ac:dyDescent="0.35">
      <c r="B1324" s="80"/>
      <c r="C1324" s="119"/>
      <c r="D1324" s="119"/>
      <c r="E1324" s="202"/>
      <c r="F1324" s="119"/>
      <c r="G1324" s="120"/>
      <c r="H1324" s="41"/>
      <c r="I1324" s="41"/>
      <c r="J1324" s="138"/>
      <c r="K1324" s="291">
        <f t="shared" si="136"/>
        <v>0</v>
      </c>
      <c r="L1324" s="327">
        <v>0</v>
      </c>
      <c r="M1324" s="292">
        <f t="shared" si="135"/>
        <v>0</v>
      </c>
      <c r="N1324" s="370"/>
      <c r="O1324" s="150"/>
      <c r="P1324" s="240"/>
      <c r="Q1324" s="568"/>
      <c r="R1324" s="556">
        <f t="shared" si="137"/>
        <v>0</v>
      </c>
      <c r="S1324" s="556">
        <f t="shared" si="138"/>
        <v>0</v>
      </c>
      <c r="T1324" s="556">
        <f t="shared" si="139"/>
        <v>0</v>
      </c>
      <c r="U1324" s="556">
        <f t="shared" si="140"/>
        <v>0</v>
      </c>
      <c r="V1324" s="395"/>
      <c r="W1324" s="395"/>
      <c r="X1324" s="395"/>
      <c r="Y1324" s="395"/>
      <c r="AA1324" s="102"/>
      <c r="BA1324" s="553"/>
    </row>
    <row r="1325" spans="2:53" ht="18" customHeight="1" x14ac:dyDescent="0.35">
      <c r="B1325" s="80"/>
      <c r="C1325" s="119"/>
      <c r="D1325" s="119"/>
      <c r="E1325" s="202"/>
      <c r="F1325" s="119"/>
      <c r="G1325" s="120"/>
      <c r="H1325" s="41"/>
      <c r="I1325" s="41"/>
      <c r="J1325" s="138"/>
      <c r="K1325" s="291">
        <f t="shared" si="136"/>
        <v>0</v>
      </c>
      <c r="L1325" s="327">
        <v>0</v>
      </c>
      <c r="M1325" s="292">
        <f t="shared" si="135"/>
        <v>0</v>
      </c>
      <c r="N1325" s="370"/>
      <c r="O1325" s="150"/>
      <c r="P1325" s="240"/>
      <c r="Q1325" s="568"/>
      <c r="R1325" s="556">
        <f t="shared" si="137"/>
        <v>0</v>
      </c>
      <c r="S1325" s="556">
        <f t="shared" si="138"/>
        <v>0</v>
      </c>
      <c r="T1325" s="556">
        <f t="shared" si="139"/>
        <v>0</v>
      </c>
      <c r="U1325" s="556">
        <f t="shared" si="140"/>
        <v>0</v>
      </c>
      <c r="V1325" s="395"/>
      <c r="W1325" s="395"/>
      <c r="X1325" s="395"/>
      <c r="Y1325" s="395"/>
      <c r="AA1325" s="102"/>
      <c r="BA1325" s="553"/>
    </row>
    <row r="1326" spans="2:53" ht="18" customHeight="1" x14ac:dyDescent="0.35">
      <c r="B1326" s="80"/>
      <c r="C1326" s="119"/>
      <c r="D1326" s="119"/>
      <c r="E1326" s="202"/>
      <c r="F1326" s="119"/>
      <c r="G1326" s="120"/>
      <c r="H1326" s="41"/>
      <c r="I1326" s="41"/>
      <c r="J1326" s="138"/>
      <c r="K1326" s="291">
        <f t="shared" si="136"/>
        <v>0</v>
      </c>
      <c r="L1326" s="327">
        <v>0</v>
      </c>
      <c r="M1326" s="292">
        <f t="shared" si="135"/>
        <v>0</v>
      </c>
      <c r="N1326" s="370"/>
      <c r="O1326" s="150"/>
      <c r="P1326" s="240"/>
      <c r="Q1326" s="568"/>
      <c r="R1326" s="556">
        <f t="shared" si="137"/>
        <v>0</v>
      </c>
      <c r="S1326" s="556">
        <f t="shared" si="138"/>
        <v>0</v>
      </c>
      <c r="T1326" s="556">
        <f t="shared" si="139"/>
        <v>0</v>
      </c>
      <c r="U1326" s="556">
        <f t="shared" si="140"/>
        <v>0</v>
      </c>
      <c r="V1326" s="395"/>
      <c r="W1326" s="395"/>
      <c r="X1326" s="395"/>
      <c r="Y1326" s="395"/>
      <c r="AA1326" s="102"/>
      <c r="BA1326" s="553"/>
    </row>
    <row r="1327" spans="2:53" ht="18" customHeight="1" x14ac:dyDescent="0.35">
      <c r="B1327" s="80"/>
      <c r="C1327" s="119"/>
      <c r="D1327" s="119"/>
      <c r="E1327" s="202"/>
      <c r="F1327" s="119"/>
      <c r="G1327" s="120"/>
      <c r="H1327" s="41"/>
      <c r="I1327" s="41"/>
      <c r="J1327" s="138"/>
      <c r="K1327" s="291">
        <f t="shared" si="136"/>
        <v>0</v>
      </c>
      <c r="L1327" s="327">
        <v>0</v>
      </c>
      <c r="M1327" s="292">
        <f t="shared" si="135"/>
        <v>0</v>
      </c>
      <c r="N1327" s="370"/>
      <c r="O1327" s="150"/>
      <c r="P1327" s="240"/>
      <c r="Q1327" s="568"/>
      <c r="R1327" s="556">
        <f t="shared" si="137"/>
        <v>0</v>
      </c>
      <c r="S1327" s="556">
        <f t="shared" si="138"/>
        <v>0</v>
      </c>
      <c r="T1327" s="556">
        <f t="shared" si="139"/>
        <v>0</v>
      </c>
      <c r="U1327" s="556">
        <f t="shared" si="140"/>
        <v>0</v>
      </c>
      <c r="V1327" s="395"/>
      <c r="W1327" s="395"/>
      <c r="X1327" s="395"/>
      <c r="Y1327" s="395"/>
      <c r="AA1327" s="102"/>
      <c r="BA1327" s="553"/>
    </row>
    <row r="1328" spans="2:53" ht="18" customHeight="1" x14ac:dyDescent="0.35">
      <c r="B1328" s="80"/>
      <c r="C1328" s="119"/>
      <c r="D1328" s="119"/>
      <c r="E1328" s="202"/>
      <c r="F1328" s="119"/>
      <c r="G1328" s="120"/>
      <c r="H1328" s="41"/>
      <c r="I1328" s="41"/>
      <c r="J1328" s="138"/>
      <c r="K1328" s="291">
        <f t="shared" si="136"/>
        <v>0</v>
      </c>
      <c r="L1328" s="327">
        <v>0</v>
      </c>
      <c r="M1328" s="292">
        <f t="shared" si="135"/>
        <v>0</v>
      </c>
      <c r="N1328" s="370"/>
      <c r="O1328" s="150"/>
      <c r="P1328" s="240"/>
      <c r="Q1328" s="568"/>
      <c r="R1328" s="556">
        <f t="shared" si="137"/>
        <v>0</v>
      </c>
      <c r="S1328" s="556">
        <f t="shared" si="138"/>
        <v>0</v>
      </c>
      <c r="T1328" s="556">
        <f t="shared" si="139"/>
        <v>0</v>
      </c>
      <c r="U1328" s="556">
        <f t="shared" si="140"/>
        <v>0</v>
      </c>
      <c r="V1328" s="395"/>
      <c r="W1328" s="395"/>
      <c r="X1328" s="395"/>
      <c r="Y1328" s="395"/>
      <c r="AA1328" s="102"/>
      <c r="BA1328" s="553"/>
    </row>
    <row r="1329" spans="2:53" ht="18" customHeight="1" x14ac:dyDescent="0.35">
      <c r="B1329" s="80"/>
      <c r="C1329" s="119"/>
      <c r="D1329" s="119"/>
      <c r="E1329" s="202"/>
      <c r="F1329" s="119"/>
      <c r="G1329" s="120"/>
      <c r="H1329" s="41"/>
      <c r="I1329" s="41"/>
      <c r="J1329" s="138"/>
      <c r="K1329" s="291">
        <f t="shared" si="136"/>
        <v>0</v>
      </c>
      <c r="L1329" s="327">
        <v>0</v>
      </c>
      <c r="M1329" s="292">
        <f t="shared" si="135"/>
        <v>0</v>
      </c>
      <c r="N1329" s="370"/>
      <c r="O1329" s="150"/>
      <c r="P1329" s="240"/>
      <c r="Q1329" s="568"/>
      <c r="R1329" s="556">
        <f t="shared" si="137"/>
        <v>0</v>
      </c>
      <c r="S1329" s="556">
        <f t="shared" si="138"/>
        <v>0</v>
      </c>
      <c r="T1329" s="556">
        <f t="shared" si="139"/>
        <v>0</v>
      </c>
      <c r="U1329" s="556">
        <f t="shared" si="140"/>
        <v>0</v>
      </c>
      <c r="V1329" s="395"/>
      <c r="W1329" s="395"/>
      <c r="X1329" s="395"/>
      <c r="Y1329" s="395"/>
      <c r="AA1329" s="102"/>
      <c r="BA1329" s="553"/>
    </row>
    <row r="1330" spans="2:53" ht="18" customHeight="1" x14ac:dyDescent="0.35">
      <c r="B1330" s="80"/>
      <c r="C1330" s="119"/>
      <c r="D1330" s="119"/>
      <c r="E1330" s="202"/>
      <c r="F1330" s="119"/>
      <c r="G1330" s="120"/>
      <c r="H1330" s="41"/>
      <c r="I1330" s="41"/>
      <c r="J1330" s="138"/>
      <c r="K1330" s="291">
        <f t="shared" si="136"/>
        <v>0</v>
      </c>
      <c r="L1330" s="327">
        <v>0</v>
      </c>
      <c r="M1330" s="292">
        <f t="shared" ref="M1330:M1393" si="141">IF(O1330="X",0,L1330*$M$8)</f>
        <v>0</v>
      </c>
      <c r="N1330" s="370"/>
      <c r="O1330" s="150"/>
      <c r="P1330" s="240"/>
      <c r="Q1330" s="568"/>
      <c r="R1330" s="556">
        <f t="shared" si="137"/>
        <v>0</v>
      </c>
      <c r="S1330" s="556">
        <f t="shared" si="138"/>
        <v>0</v>
      </c>
      <c r="T1330" s="556">
        <f t="shared" si="139"/>
        <v>0</v>
      </c>
      <c r="U1330" s="556">
        <f t="shared" si="140"/>
        <v>0</v>
      </c>
      <c r="V1330" s="395"/>
      <c r="W1330" s="395"/>
      <c r="X1330" s="395"/>
      <c r="Y1330" s="395"/>
      <c r="AA1330" s="102"/>
      <c r="BA1330" s="553"/>
    </row>
    <row r="1331" spans="2:53" ht="18" customHeight="1" x14ac:dyDescent="0.35">
      <c r="B1331" s="80"/>
      <c r="C1331" s="119"/>
      <c r="D1331" s="119"/>
      <c r="E1331" s="202"/>
      <c r="F1331" s="119"/>
      <c r="G1331" s="120"/>
      <c r="H1331" s="41"/>
      <c r="I1331" s="41"/>
      <c r="J1331" s="138"/>
      <c r="K1331" s="291">
        <f t="shared" ref="K1331:K1394" si="142">J1331*$M$8</f>
        <v>0</v>
      </c>
      <c r="L1331" s="327">
        <v>0</v>
      </c>
      <c r="M1331" s="292">
        <f t="shared" si="141"/>
        <v>0</v>
      </c>
      <c r="N1331" s="370"/>
      <c r="O1331" s="150"/>
      <c r="P1331" s="240"/>
      <c r="Q1331" s="568"/>
      <c r="R1331" s="556">
        <f t="shared" ref="R1331:R1394" si="143">K1331*$H$35</f>
        <v>0</v>
      </c>
      <c r="S1331" s="556">
        <f t="shared" ref="S1331:S1394" si="144">M1331*$H$44</f>
        <v>0</v>
      </c>
      <c r="T1331" s="556">
        <f t="shared" ref="T1331:T1394" si="145">R1331-K1331</f>
        <v>0</v>
      </c>
      <c r="U1331" s="556">
        <f t="shared" ref="U1331:U1394" si="146">S1331-M1331</f>
        <v>0</v>
      </c>
      <c r="V1331" s="395"/>
      <c r="W1331" s="395"/>
      <c r="X1331" s="395"/>
      <c r="Y1331" s="395"/>
      <c r="AA1331" s="102"/>
      <c r="BA1331" s="553"/>
    </row>
    <row r="1332" spans="2:53" ht="18" customHeight="1" x14ac:dyDescent="0.35">
      <c r="B1332" s="80"/>
      <c r="C1332" s="119"/>
      <c r="D1332" s="119"/>
      <c r="E1332" s="202"/>
      <c r="F1332" s="119"/>
      <c r="G1332" s="120"/>
      <c r="H1332" s="41"/>
      <c r="I1332" s="41"/>
      <c r="J1332" s="138"/>
      <c r="K1332" s="291">
        <f t="shared" si="142"/>
        <v>0</v>
      </c>
      <c r="L1332" s="327">
        <v>0</v>
      </c>
      <c r="M1332" s="292">
        <f t="shared" si="141"/>
        <v>0</v>
      </c>
      <c r="N1332" s="370"/>
      <c r="O1332" s="150"/>
      <c r="P1332" s="240"/>
      <c r="Q1332" s="568"/>
      <c r="R1332" s="556">
        <f t="shared" si="143"/>
        <v>0</v>
      </c>
      <c r="S1332" s="556">
        <f t="shared" si="144"/>
        <v>0</v>
      </c>
      <c r="T1332" s="556">
        <f t="shared" si="145"/>
        <v>0</v>
      </c>
      <c r="U1332" s="556">
        <f t="shared" si="146"/>
        <v>0</v>
      </c>
      <c r="V1332" s="395"/>
      <c r="W1332" s="395"/>
      <c r="X1332" s="395"/>
      <c r="Y1332" s="395"/>
      <c r="AA1332" s="102"/>
      <c r="BA1332" s="553"/>
    </row>
    <row r="1333" spans="2:53" ht="18" customHeight="1" x14ac:dyDescent="0.35">
      <c r="B1333" s="80"/>
      <c r="C1333" s="119"/>
      <c r="D1333" s="119"/>
      <c r="E1333" s="202"/>
      <c r="F1333" s="119"/>
      <c r="G1333" s="120"/>
      <c r="H1333" s="41"/>
      <c r="I1333" s="41"/>
      <c r="J1333" s="138"/>
      <c r="K1333" s="291">
        <f t="shared" si="142"/>
        <v>0</v>
      </c>
      <c r="L1333" s="327">
        <v>0</v>
      </c>
      <c r="M1333" s="292">
        <f t="shared" si="141"/>
        <v>0</v>
      </c>
      <c r="N1333" s="370"/>
      <c r="O1333" s="150"/>
      <c r="P1333" s="240"/>
      <c r="Q1333" s="568"/>
      <c r="R1333" s="556">
        <f t="shared" si="143"/>
        <v>0</v>
      </c>
      <c r="S1333" s="556">
        <f t="shared" si="144"/>
        <v>0</v>
      </c>
      <c r="T1333" s="556">
        <f t="shared" si="145"/>
        <v>0</v>
      </c>
      <c r="U1333" s="556">
        <f t="shared" si="146"/>
        <v>0</v>
      </c>
      <c r="V1333" s="395"/>
      <c r="W1333" s="395"/>
      <c r="X1333" s="395"/>
      <c r="Y1333" s="395"/>
      <c r="AA1333" s="102"/>
      <c r="BA1333" s="553"/>
    </row>
    <row r="1334" spans="2:53" ht="18" customHeight="1" x14ac:dyDescent="0.35">
      <c r="B1334" s="80"/>
      <c r="C1334" s="119"/>
      <c r="D1334" s="119"/>
      <c r="E1334" s="202"/>
      <c r="F1334" s="119"/>
      <c r="G1334" s="120"/>
      <c r="H1334" s="41"/>
      <c r="I1334" s="41"/>
      <c r="J1334" s="138"/>
      <c r="K1334" s="291">
        <f t="shared" si="142"/>
        <v>0</v>
      </c>
      <c r="L1334" s="327">
        <v>0</v>
      </c>
      <c r="M1334" s="292">
        <f t="shared" si="141"/>
        <v>0</v>
      </c>
      <c r="N1334" s="370"/>
      <c r="O1334" s="150"/>
      <c r="P1334" s="240"/>
      <c r="Q1334" s="568"/>
      <c r="R1334" s="556">
        <f t="shared" si="143"/>
        <v>0</v>
      </c>
      <c r="S1334" s="556">
        <f t="shared" si="144"/>
        <v>0</v>
      </c>
      <c r="T1334" s="556">
        <f t="shared" si="145"/>
        <v>0</v>
      </c>
      <c r="U1334" s="556">
        <f t="shared" si="146"/>
        <v>0</v>
      </c>
      <c r="V1334" s="395"/>
      <c r="W1334" s="395"/>
      <c r="X1334" s="395"/>
      <c r="Y1334" s="395"/>
      <c r="AA1334" s="102"/>
      <c r="BA1334" s="553"/>
    </row>
    <row r="1335" spans="2:53" ht="18" customHeight="1" x14ac:dyDescent="0.35">
      <c r="B1335" s="80"/>
      <c r="C1335" s="119"/>
      <c r="D1335" s="119"/>
      <c r="E1335" s="202"/>
      <c r="F1335" s="119"/>
      <c r="G1335" s="120"/>
      <c r="H1335" s="41"/>
      <c r="I1335" s="41"/>
      <c r="J1335" s="138"/>
      <c r="K1335" s="291">
        <f t="shared" si="142"/>
        <v>0</v>
      </c>
      <c r="L1335" s="327">
        <v>0</v>
      </c>
      <c r="M1335" s="292">
        <f t="shared" si="141"/>
        <v>0</v>
      </c>
      <c r="N1335" s="370"/>
      <c r="O1335" s="150"/>
      <c r="P1335" s="240"/>
      <c r="Q1335" s="568"/>
      <c r="R1335" s="556">
        <f t="shared" si="143"/>
        <v>0</v>
      </c>
      <c r="S1335" s="556">
        <f t="shared" si="144"/>
        <v>0</v>
      </c>
      <c r="T1335" s="556">
        <f t="shared" si="145"/>
        <v>0</v>
      </c>
      <c r="U1335" s="556">
        <f t="shared" si="146"/>
        <v>0</v>
      </c>
      <c r="V1335" s="395"/>
      <c r="W1335" s="395"/>
      <c r="X1335" s="395"/>
      <c r="Y1335" s="395"/>
      <c r="AA1335" s="102"/>
      <c r="BA1335" s="553"/>
    </row>
    <row r="1336" spans="2:53" ht="18" customHeight="1" x14ac:dyDescent="0.35">
      <c r="B1336" s="80"/>
      <c r="C1336" s="119"/>
      <c r="D1336" s="119"/>
      <c r="E1336" s="202"/>
      <c r="F1336" s="119"/>
      <c r="G1336" s="120"/>
      <c r="H1336" s="41"/>
      <c r="I1336" s="41"/>
      <c r="J1336" s="138"/>
      <c r="K1336" s="291">
        <f t="shared" si="142"/>
        <v>0</v>
      </c>
      <c r="L1336" s="327">
        <v>0</v>
      </c>
      <c r="M1336" s="292">
        <f t="shared" si="141"/>
        <v>0</v>
      </c>
      <c r="N1336" s="370"/>
      <c r="O1336" s="150"/>
      <c r="P1336" s="240"/>
      <c r="Q1336" s="568"/>
      <c r="R1336" s="556">
        <f t="shared" si="143"/>
        <v>0</v>
      </c>
      <c r="S1336" s="556">
        <f t="shared" si="144"/>
        <v>0</v>
      </c>
      <c r="T1336" s="556">
        <f t="shared" si="145"/>
        <v>0</v>
      </c>
      <c r="U1336" s="556">
        <f t="shared" si="146"/>
        <v>0</v>
      </c>
      <c r="V1336" s="395"/>
      <c r="W1336" s="395"/>
      <c r="X1336" s="395"/>
      <c r="Y1336" s="395"/>
      <c r="AA1336" s="102"/>
      <c r="BA1336" s="553"/>
    </row>
    <row r="1337" spans="2:53" ht="18" customHeight="1" x14ac:dyDescent="0.35">
      <c r="B1337" s="80"/>
      <c r="C1337" s="119"/>
      <c r="D1337" s="119"/>
      <c r="E1337" s="202"/>
      <c r="F1337" s="119"/>
      <c r="G1337" s="120"/>
      <c r="H1337" s="41"/>
      <c r="I1337" s="41"/>
      <c r="J1337" s="138"/>
      <c r="K1337" s="291">
        <f t="shared" si="142"/>
        <v>0</v>
      </c>
      <c r="L1337" s="327">
        <v>0</v>
      </c>
      <c r="M1337" s="292">
        <f t="shared" si="141"/>
        <v>0</v>
      </c>
      <c r="N1337" s="370"/>
      <c r="O1337" s="150"/>
      <c r="P1337" s="240"/>
      <c r="Q1337" s="568"/>
      <c r="R1337" s="556">
        <f t="shared" si="143"/>
        <v>0</v>
      </c>
      <c r="S1337" s="556">
        <f t="shared" si="144"/>
        <v>0</v>
      </c>
      <c r="T1337" s="556">
        <f t="shared" si="145"/>
        <v>0</v>
      </c>
      <c r="U1337" s="556">
        <f t="shared" si="146"/>
        <v>0</v>
      </c>
      <c r="V1337" s="395"/>
      <c r="W1337" s="395"/>
      <c r="X1337" s="395"/>
      <c r="Y1337" s="395"/>
      <c r="AA1337" s="102"/>
      <c r="BA1337" s="553"/>
    </row>
    <row r="1338" spans="2:53" ht="18" customHeight="1" x14ac:dyDescent="0.35">
      <c r="B1338" s="80"/>
      <c r="C1338" s="119"/>
      <c r="D1338" s="119"/>
      <c r="E1338" s="202"/>
      <c r="F1338" s="119"/>
      <c r="G1338" s="120"/>
      <c r="H1338" s="41"/>
      <c r="I1338" s="41"/>
      <c r="J1338" s="138"/>
      <c r="K1338" s="291">
        <f t="shared" si="142"/>
        <v>0</v>
      </c>
      <c r="L1338" s="327">
        <v>0</v>
      </c>
      <c r="M1338" s="292">
        <f t="shared" si="141"/>
        <v>0</v>
      </c>
      <c r="N1338" s="370"/>
      <c r="O1338" s="150"/>
      <c r="P1338" s="240"/>
      <c r="Q1338" s="568"/>
      <c r="R1338" s="556">
        <f t="shared" si="143"/>
        <v>0</v>
      </c>
      <c r="S1338" s="556">
        <f t="shared" si="144"/>
        <v>0</v>
      </c>
      <c r="T1338" s="556">
        <f t="shared" si="145"/>
        <v>0</v>
      </c>
      <c r="U1338" s="556">
        <f t="shared" si="146"/>
        <v>0</v>
      </c>
      <c r="V1338" s="395"/>
      <c r="W1338" s="395"/>
      <c r="X1338" s="395"/>
      <c r="Y1338" s="395"/>
      <c r="AA1338" s="102"/>
      <c r="BA1338" s="553"/>
    </row>
    <row r="1339" spans="2:53" ht="18" customHeight="1" x14ac:dyDescent="0.35">
      <c r="B1339" s="80"/>
      <c r="C1339" s="119"/>
      <c r="D1339" s="119"/>
      <c r="E1339" s="202"/>
      <c r="F1339" s="119"/>
      <c r="G1339" s="120"/>
      <c r="H1339" s="41"/>
      <c r="I1339" s="41"/>
      <c r="J1339" s="138"/>
      <c r="K1339" s="291">
        <f t="shared" si="142"/>
        <v>0</v>
      </c>
      <c r="L1339" s="327">
        <v>0</v>
      </c>
      <c r="M1339" s="292">
        <f t="shared" si="141"/>
        <v>0</v>
      </c>
      <c r="N1339" s="370"/>
      <c r="O1339" s="150"/>
      <c r="P1339" s="240"/>
      <c r="Q1339" s="568"/>
      <c r="R1339" s="556">
        <f t="shared" si="143"/>
        <v>0</v>
      </c>
      <c r="S1339" s="556">
        <f t="shared" si="144"/>
        <v>0</v>
      </c>
      <c r="T1339" s="556">
        <f t="shared" si="145"/>
        <v>0</v>
      </c>
      <c r="U1339" s="556">
        <f t="shared" si="146"/>
        <v>0</v>
      </c>
      <c r="V1339" s="395"/>
      <c r="W1339" s="395"/>
      <c r="X1339" s="395"/>
      <c r="Y1339" s="395"/>
      <c r="AA1339" s="102"/>
      <c r="BA1339" s="553"/>
    </row>
    <row r="1340" spans="2:53" ht="18" customHeight="1" x14ac:dyDescent="0.35">
      <c r="B1340" s="80"/>
      <c r="C1340" s="119"/>
      <c r="D1340" s="119"/>
      <c r="E1340" s="202"/>
      <c r="F1340" s="119"/>
      <c r="G1340" s="120"/>
      <c r="H1340" s="41"/>
      <c r="I1340" s="41"/>
      <c r="J1340" s="138"/>
      <c r="K1340" s="291">
        <f t="shared" si="142"/>
        <v>0</v>
      </c>
      <c r="L1340" s="327">
        <v>0</v>
      </c>
      <c r="M1340" s="292">
        <f t="shared" si="141"/>
        <v>0</v>
      </c>
      <c r="N1340" s="370"/>
      <c r="O1340" s="150"/>
      <c r="P1340" s="240"/>
      <c r="Q1340" s="568"/>
      <c r="R1340" s="556">
        <f t="shared" si="143"/>
        <v>0</v>
      </c>
      <c r="S1340" s="556">
        <f t="shared" si="144"/>
        <v>0</v>
      </c>
      <c r="T1340" s="556">
        <f t="shared" si="145"/>
        <v>0</v>
      </c>
      <c r="U1340" s="556">
        <f t="shared" si="146"/>
        <v>0</v>
      </c>
      <c r="V1340" s="395"/>
      <c r="W1340" s="395"/>
      <c r="X1340" s="395"/>
      <c r="Y1340" s="395"/>
      <c r="AA1340" s="102"/>
      <c r="BA1340" s="553"/>
    </row>
    <row r="1341" spans="2:53" ht="18" customHeight="1" x14ac:dyDescent="0.35">
      <c r="B1341" s="80"/>
      <c r="C1341" s="119"/>
      <c r="D1341" s="119"/>
      <c r="E1341" s="202"/>
      <c r="F1341" s="119"/>
      <c r="G1341" s="120"/>
      <c r="H1341" s="41"/>
      <c r="I1341" s="41"/>
      <c r="J1341" s="138"/>
      <c r="K1341" s="291">
        <f t="shared" si="142"/>
        <v>0</v>
      </c>
      <c r="L1341" s="327">
        <v>0</v>
      </c>
      <c r="M1341" s="292">
        <f t="shared" si="141"/>
        <v>0</v>
      </c>
      <c r="N1341" s="370"/>
      <c r="O1341" s="150"/>
      <c r="P1341" s="240"/>
      <c r="Q1341" s="568"/>
      <c r="R1341" s="556">
        <f t="shared" si="143"/>
        <v>0</v>
      </c>
      <c r="S1341" s="556">
        <f t="shared" si="144"/>
        <v>0</v>
      </c>
      <c r="T1341" s="556">
        <f t="shared" si="145"/>
        <v>0</v>
      </c>
      <c r="U1341" s="556">
        <f t="shared" si="146"/>
        <v>0</v>
      </c>
      <c r="V1341" s="395"/>
      <c r="W1341" s="395"/>
      <c r="X1341" s="395"/>
      <c r="Y1341" s="395"/>
      <c r="AA1341" s="102"/>
      <c r="BA1341" s="553"/>
    </row>
    <row r="1342" spans="2:53" ht="18" customHeight="1" x14ac:dyDescent="0.35">
      <c r="B1342" s="80"/>
      <c r="C1342" s="119"/>
      <c r="D1342" s="119"/>
      <c r="E1342" s="202"/>
      <c r="F1342" s="119"/>
      <c r="G1342" s="120"/>
      <c r="H1342" s="41"/>
      <c r="I1342" s="41"/>
      <c r="J1342" s="138"/>
      <c r="K1342" s="291">
        <f t="shared" si="142"/>
        <v>0</v>
      </c>
      <c r="L1342" s="327">
        <v>0</v>
      </c>
      <c r="M1342" s="292">
        <f t="shared" si="141"/>
        <v>0</v>
      </c>
      <c r="N1342" s="370"/>
      <c r="O1342" s="150"/>
      <c r="P1342" s="240"/>
      <c r="Q1342" s="568"/>
      <c r="R1342" s="556">
        <f t="shared" si="143"/>
        <v>0</v>
      </c>
      <c r="S1342" s="556">
        <f t="shared" si="144"/>
        <v>0</v>
      </c>
      <c r="T1342" s="556">
        <f t="shared" si="145"/>
        <v>0</v>
      </c>
      <c r="U1342" s="556">
        <f t="shared" si="146"/>
        <v>0</v>
      </c>
      <c r="V1342" s="395"/>
      <c r="W1342" s="395"/>
      <c r="X1342" s="395"/>
      <c r="Y1342" s="395"/>
      <c r="AA1342" s="102"/>
      <c r="BA1342" s="553"/>
    </row>
    <row r="1343" spans="2:53" ht="18" customHeight="1" x14ac:dyDescent="0.35">
      <c r="B1343" s="80"/>
      <c r="C1343" s="119"/>
      <c r="D1343" s="119"/>
      <c r="E1343" s="202"/>
      <c r="F1343" s="119"/>
      <c r="G1343" s="120"/>
      <c r="H1343" s="41"/>
      <c r="I1343" s="41"/>
      <c r="J1343" s="138"/>
      <c r="K1343" s="291">
        <f t="shared" si="142"/>
        <v>0</v>
      </c>
      <c r="L1343" s="327">
        <v>0</v>
      </c>
      <c r="M1343" s="292">
        <f t="shared" si="141"/>
        <v>0</v>
      </c>
      <c r="N1343" s="370"/>
      <c r="O1343" s="150"/>
      <c r="P1343" s="240"/>
      <c r="Q1343" s="568"/>
      <c r="R1343" s="556">
        <f t="shared" si="143"/>
        <v>0</v>
      </c>
      <c r="S1343" s="556">
        <f t="shared" si="144"/>
        <v>0</v>
      </c>
      <c r="T1343" s="556">
        <f t="shared" si="145"/>
        <v>0</v>
      </c>
      <c r="U1343" s="556">
        <f t="shared" si="146"/>
        <v>0</v>
      </c>
      <c r="V1343" s="395"/>
      <c r="W1343" s="395"/>
      <c r="X1343" s="395"/>
      <c r="Y1343" s="395"/>
      <c r="AA1343" s="102"/>
      <c r="BA1343" s="553"/>
    </row>
    <row r="1344" spans="2:53" ht="18" customHeight="1" x14ac:dyDescent="0.35">
      <c r="B1344" s="80"/>
      <c r="C1344" s="119"/>
      <c r="D1344" s="119"/>
      <c r="E1344" s="202"/>
      <c r="F1344" s="119"/>
      <c r="G1344" s="120"/>
      <c r="H1344" s="41"/>
      <c r="I1344" s="41"/>
      <c r="J1344" s="138"/>
      <c r="K1344" s="291">
        <f t="shared" si="142"/>
        <v>0</v>
      </c>
      <c r="L1344" s="327">
        <v>0</v>
      </c>
      <c r="M1344" s="292">
        <f t="shared" si="141"/>
        <v>0</v>
      </c>
      <c r="N1344" s="370"/>
      <c r="O1344" s="150"/>
      <c r="P1344" s="240"/>
      <c r="Q1344" s="568"/>
      <c r="R1344" s="556">
        <f t="shared" si="143"/>
        <v>0</v>
      </c>
      <c r="S1344" s="556">
        <f t="shared" si="144"/>
        <v>0</v>
      </c>
      <c r="T1344" s="556">
        <f t="shared" si="145"/>
        <v>0</v>
      </c>
      <c r="U1344" s="556">
        <f t="shared" si="146"/>
        <v>0</v>
      </c>
      <c r="V1344" s="395"/>
      <c r="W1344" s="395"/>
      <c r="X1344" s="395"/>
      <c r="Y1344" s="395"/>
      <c r="AA1344" s="102"/>
      <c r="BA1344" s="553"/>
    </row>
    <row r="1345" spans="2:53" ht="18" customHeight="1" x14ac:dyDescent="0.35">
      <c r="B1345" s="80"/>
      <c r="C1345" s="119"/>
      <c r="D1345" s="119"/>
      <c r="E1345" s="202"/>
      <c r="F1345" s="119"/>
      <c r="G1345" s="120"/>
      <c r="H1345" s="41"/>
      <c r="I1345" s="41"/>
      <c r="J1345" s="138"/>
      <c r="K1345" s="291">
        <f t="shared" si="142"/>
        <v>0</v>
      </c>
      <c r="L1345" s="327">
        <v>0</v>
      </c>
      <c r="M1345" s="292">
        <f t="shared" si="141"/>
        <v>0</v>
      </c>
      <c r="N1345" s="370"/>
      <c r="O1345" s="150"/>
      <c r="P1345" s="240"/>
      <c r="Q1345" s="568"/>
      <c r="R1345" s="556">
        <f t="shared" si="143"/>
        <v>0</v>
      </c>
      <c r="S1345" s="556">
        <f t="shared" si="144"/>
        <v>0</v>
      </c>
      <c r="T1345" s="556">
        <f t="shared" si="145"/>
        <v>0</v>
      </c>
      <c r="U1345" s="556">
        <f t="shared" si="146"/>
        <v>0</v>
      </c>
      <c r="V1345" s="395"/>
      <c r="W1345" s="395"/>
      <c r="X1345" s="395"/>
      <c r="Y1345" s="395"/>
      <c r="AA1345" s="102"/>
      <c r="BA1345" s="553"/>
    </row>
    <row r="1346" spans="2:53" ht="18" customHeight="1" x14ac:dyDescent="0.35">
      <c r="B1346" s="80"/>
      <c r="C1346" s="119"/>
      <c r="D1346" s="119"/>
      <c r="E1346" s="202"/>
      <c r="F1346" s="119"/>
      <c r="G1346" s="120"/>
      <c r="H1346" s="41"/>
      <c r="I1346" s="41"/>
      <c r="J1346" s="138"/>
      <c r="K1346" s="291">
        <f t="shared" si="142"/>
        <v>0</v>
      </c>
      <c r="L1346" s="327">
        <v>0</v>
      </c>
      <c r="M1346" s="292">
        <f t="shared" si="141"/>
        <v>0</v>
      </c>
      <c r="N1346" s="370"/>
      <c r="O1346" s="150"/>
      <c r="P1346" s="240"/>
      <c r="Q1346" s="568"/>
      <c r="R1346" s="556">
        <f t="shared" si="143"/>
        <v>0</v>
      </c>
      <c r="S1346" s="556">
        <f t="shared" si="144"/>
        <v>0</v>
      </c>
      <c r="T1346" s="556">
        <f t="shared" si="145"/>
        <v>0</v>
      </c>
      <c r="U1346" s="556">
        <f t="shared" si="146"/>
        <v>0</v>
      </c>
      <c r="V1346" s="395"/>
      <c r="W1346" s="395"/>
      <c r="X1346" s="395"/>
      <c r="Y1346" s="395"/>
      <c r="AA1346" s="102"/>
      <c r="BA1346" s="553"/>
    </row>
    <row r="1347" spans="2:53" ht="18" customHeight="1" x14ac:dyDescent="0.35">
      <c r="B1347" s="80"/>
      <c r="C1347" s="119"/>
      <c r="D1347" s="119"/>
      <c r="E1347" s="202"/>
      <c r="F1347" s="119"/>
      <c r="G1347" s="120"/>
      <c r="H1347" s="41"/>
      <c r="I1347" s="41"/>
      <c r="J1347" s="138"/>
      <c r="K1347" s="291">
        <f t="shared" si="142"/>
        <v>0</v>
      </c>
      <c r="L1347" s="327">
        <v>0</v>
      </c>
      <c r="M1347" s="292">
        <f t="shared" si="141"/>
        <v>0</v>
      </c>
      <c r="N1347" s="370"/>
      <c r="O1347" s="150"/>
      <c r="P1347" s="240"/>
      <c r="Q1347" s="568"/>
      <c r="R1347" s="556">
        <f t="shared" si="143"/>
        <v>0</v>
      </c>
      <c r="S1347" s="556">
        <f t="shared" si="144"/>
        <v>0</v>
      </c>
      <c r="T1347" s="556">
        <f t="shared" si="145"/>
        <v>0</v>
      </c>
      <c r="U1347" s="556">
        <f t="shared" si="146"/>
        <v>0</v>
      </c>
      <c r="V1347" s="395"/>
      <c r="W1347" s="395"/>
      <c r="X1347" s="395"/>
      <c r="Y1347" s="395"/>
      <c r="AA1347" s="102"/>
      <c r="BA1347" s="553"/>
    </row>
    <row r="1348" spans="2:53" ht="18" customHeight="1" x14ac:dyDescent="0.35">
      <c r="B1348" s="80"/>
      <c r="C1348" s="119"/>
      <c r="D1348" s="119"/>
      <c r="E1348" s="202"/>
      <c r="F1348" s="119"/>
      <c r="G1348" s="120"/>
      <c r="H1348" s="41"/>
      <c r="I1348" s="41"/>
      <c r="J1348" s="138"/>
      <c r="K1348" s="291">
        <f t="shared" si="142"/>
        <v>0</v>
      </c>
      <c r="L1348" s="327">
        <v>0</v>
      </c>
      <c r="M1348" s="292">
        <f t="shared" si="141"/>
        <v>0</v>
      </c>
      <c r="N1348" s="370"/>
      <c r="O1348" s="150"/>
      <c r="P1348" s="240"/>
      <c r="Q1348" s="568"/>
      <c r="R1348" s="556">
        <f t="shared" si="143"/>
        <v>0</v>
      </c>
      <c r="S1348" s="556">
        <f t="shared" si="144"/>
        <v>0</v>
      </c>
      <c r="T1348" s="556">
        <f t="shared" si="145"/>
        <v>0</v>
      </c>
      <c r="U1348" s="556">
        <f t="shared" si="146"/>
        <v>0</v>
      </c>
      <c r="V1348" s="395"/>
      <c r="W1348" s="395"/>
      <c r="X1348" s="395"/>
      <c r="Y1348" s="395"/>
      <c r="AA1348" s="102"/>
      <c r="BA1348" s="553"/>
    </row>
    <row r="1349" spans="2:53" ht="18" customHeight="1" x14ac:dyDescent="0.35">
      <c r="B1349" s="80"/>
      <c r="C1349" s="119"/>
      <c r="D1349" s="119"/>
      <c r="E1349" s="202"/>
      <c r="F1349" s="119"/>
      <c r="G1349" s="120"/>
      <c r="H1349" s="41"/>
      <c r="I1349" s="41"/>
      <c r="J1349" s="138"/>
      <c r="K1349" s="291">
        <f t="shared" si="142"/>
        <v>0</v>
      </c>
      <c r="L1349" s="327">
        <v>0</v>
      </c>
      <c r="M1349" s="292">
        <f t="shared" si="141"/>
        <v>0</v>
      </c>
      <c r="N1349" s="370"/>
      <c r="O1349" s="150"/>
      <c r="P1349" s="240"/>
      <c r="Q1349" s="568"/>
      <c r="R1349" s="556">
        <f t="shared" si="143"/>
        <v>0</v>
      </c>
      <c r="S1349" s="556">
        <f t="shared" si="144"/>
        <v>0</v>
      </c>
      <c r="T1349" s="556">
        <f t="shared" si="145"/>
        <v>0</v>
      </c>
      <c r="U1349" s="556">
        <f t="shared" si="146"/>
        <v>0</v>
      </c>
      <c r="V1349" s="395"/>
      <c r="W1349" s="395"/>
      <c r="X1349" s="395"/>
      <c r="Y1349" s="395"/>
      <c r="AA1349" s="102"/>
      <c r="BA1349" s="553"/>
    </row>
    <row r="1350" spans="2:53" ht="18" customHeight="1" x14ac:dyDescent="0.35">
      <c r="B1350" s="80"/>
      <c r="C1350" s="119"/>
      <c r="D1350" s="119"/>
      <c r="E1350" s="202"/>
      <c r="F1350" s="119"/>
      <c r="G1350" s="120"/>
      <c r="H1350" s="41"/>
      <c r="I1350" s="41"/>
      <c r="J1350" s="138"/>
      <c r="K1350" s="291">
        <f t="shared" si="142"/>
        <v>0</v>
      </c>
      <c r="L1350" s="327">
        <v>0</v>
      </c>
      <c r="M1350" s="292">
        <f t="shared" si="141"/>
        <v>0</v>
      </c>
      <c r="N1350" s="370"/>
      <c r="O1350" s="150"/>
      <c r="P1350" s="240"/>
      <c r="Q1350" s="568"/>
      <c r="R1350" s="556">
        <f t="shared" si="143"/>
        <v>0</v>
      </c>
      <c r="S1350" s="556">
        <f t="shared" si="144"/>
        <v>0</v>
      </c>
      <c r="T1350" s="556">
        <f t="shared" si="145"/>
        <v>0</v>
      </c>
      <c r="U1350" s="556">
        <f t="shared" si="146"/>
        <v>0</v>
      </c>
      <c r="V1350" s="395"/>
      <c r="W1350" s="395"/>
      <c r="X1350" s="395"/>
      <c r="Y1350" s="395"/>
      <c r="AA1350" s="102"/>
      <c r="BA1350" s="553"/>
    </row>
    <row r="1351" spans="2:53" ht="18" customHeight="1" x14ac:dyDescent="0.35">
      <c r="B1351" s="80"/>
      <c r="C1351" s="119"/>
      <c r="D1351" s="119"/>
      <c r="E1351" s="202"/>
      <c r="F1351" s="119"/>
      <c r="G1351" s="120"/>
      <c r="H1351" s="41"/>
      <c r="I1351" s="41"/>
      <c r="J1351" s="138"/>
      <c r="K1351" s="291">
        <f t="shared" si="142"/>
        <v>0</v>
      </c>
      <c r="L1351" s="327">
        <v>0</v>
      </c>
      <c r="M1351" s="292">
        <f t="shared" si="141"/>
        <v>0</v>
      </c>
      <c r="N1351" s="370"/>
      <c r="O1351" s="150"/>
      <c r="P1351" s="240"/>
      <c r="Q1351" s="568"/>
      <c r="R1351" s="556">
        <f t="shared" si="143"/>
        <v>0</v>
      </c>
      <c r="S1351" s="556">
        <f t="shared" si="144"/>
        <v>0</v>
      </c>
      <c r="T1351" s="556">
        <f t="shared" si="145"/>
        <v>0</v>
      </c>
      <c r="U1351" s="556">
        <f t="shared" si="146"/>
        <v>0</v>
      </c>
      <c r="V1351" s="395"/>
      <c r="W1351" s="395"/>
      <c r="X1351" s="395"/>
      <c r="Y1351" s="395"/>
      <c r="AA1351" s="102"/>
      <c r="BA1351" s="553"/>
    </row>
    <row r="1352" spans="2:53" ht="18" customHeight="1" x14ac:dyDescent="0.35">
      <c r="B1352" s="80"/>
      <c r="C1352" s="119"/>
      <c r="D1352" s="119"/>
      <c r="E1352" s="202"/>
      <c r="F1352" s="119"/>
      <c r="G1352" s="120"/>
      <c r="H1352" s="41"/>
      <c r="I1352" s="41"/>
      <c r="J1352" s="138"/>
      <c r="K1352" s="291">
        <f t="shared" si="142"/>
        <v>0</v>
      </c>
      <c r="L1352" s="327">
        <v>0</v>
      </c>
      <c r="M1352" s="292">
        <f t="shared" si="141"/>
        <v>0</v>
      </c>
      <c r="N1352" s="370"/>
      <c r="O1352" s="150"/>
      <c r="P1352" s="240"/>
      <c r="Q1352" s="568"/>
      <c r="R1352" s="556">
        <f t="shared" si="143"/>
        <v>0</v>
      </c>
      <c r="S1352" s="556">
        <f t="shared" si="144"/>
        <v>0</v>
      </c>
      <c r="T1352" s="556">
        <f t="shared" si="145"/>
        <v>0</v>
      </c>
      <c r="U1352" s="556">
        <f t="shared" si="146"/>
        <v>0</v>
      </c>
      <c r="V1352" s="395"/>
      <c r="W1352" s="395"/>
      <c r="X1352" s="395"/>
      <c r="Y1352" s="395"/>
      <c r="AA1352" s="102"/>
      <c r="BA1352" s="553"/>
    </row>
    <row r="1353" spans="2:53" ht="18" customHeight="1" x14ac:dyDescent="0.35">
      <c r="B1353" s="80"/>
      <c r="C1353" s="119"/>
      <c r="D1353" s="119"/>
      <c r="E1353" s="202"/>
      <c r="F1353" s="119"/>
      <c r="G1353" s="120"/>
      <c r="H1353" s="41"/>
      <c r="I1353" s="41"/>
      <c r="J1353" s="138"/>
      <c r="K1353" s="291">
        <f t="shared" si="142"/>
        <v>0</v>
      </c>
      <c r="L1353" s="327">
        <v>0</v>
      </c>
      <c r="M1353" s="292">
        <f t="shared" si="141"/>
        <v>0</v>
      </c>
      <c r="N1353" s="370"/>
      <c r="O1353" s="150"/>
      <c r="P1353" s="240"/>
      <c r="Q1353" s="568"/>
      <c r="R1353" s="556">
        <f t="shared" si="143"/>
        <v>0</v>
      </c>
      <c r="S1353" s="556">
        <f t="shared" si="144"/>
        <v>0</v>
      </c>
      <c r="T1353" s="556">
        <f t="shared" si="145"/>
        <v>0</v>
      </c>
      <c r="U1353" s="556">
        <f t="shared" si="146"/>
        <v>0</v>
      </c>
      <c r="V1353" s="395"/>
      <c r="W1353" s="395"/>
      <c r="X1353" s="395"/>
      <c r="Y1353" s="395"/>
      <c r="AA1353" s="102"/>
      <c r="BA1353" s="553"/>
    </row>
    <row r="1354" spans="2:53" ht="18" customHeight="1" x14ac:dyDescent="0.35">
      <c r="B1354" s="80"/>
      <c r="C1354" s="119"/>
      <c r="D1354" s="119"/>
      <c r="E1354" s="202"/>
      <c r="F1354" s="119"/>
      <c r="G1354" s="120"/>
      <c r="H1354" s="41"/>
      <c r="I1354" s="41"/>
      <c r="J1354" s="138"/>
      <c r="K1354" s="291">
        <f t="shared" si="142"/>
        <v>0</v>
      </c>
      <c r="L1354" s="327">
        <v>0</v>
      </c>
      <c r="M1354" s="292">
        <f t="shared" si="141"/>
        <v>0</v>
      </c>
      <c r="N1354" s="370"/>
      <c r="O1354" s="150"/>
      <c r="P1354" s="240"/>
      <c r="Q1354" s="568"/>
      <c r="R1354" s="556">
        <f t="shared" si="143"/>
        <v>0</v>
      </c>
      <c r="S1354" s="556">
        <f t="shared" si="144"/>
        <v>0</v>
      </c>
      <c r="T1354" s="556">
        <f t="shared" si="145"/>
        <v>0</v>
      </c>
      <c r="U1354" s="556">
        <f t="shared" si="146"/>
        <v>0</v>
      </c>
      <c r="V1354" s="395"/>
      <c r="W1354" s="395"/>
      <c r="X1354" s="395"/>
      <c r="Y1354" s="395"/>
      <c r="AA1354" s="102"/>
      <c r="BA1354" s="553"/>
    </row>
    <row r="1355" spans="2:53" ht="18" customHeight="1" x14ac:dyDescent="0.35">
      <c r="B1355" s="80"/>
      <c r="C1355" s="119"/>
      <c r="D1355" s="119"/>
      <c r="E1355" s="202"/>
      <c r="F1355" s="119"/>
      <c r="G1355" s="120"/>
      <c r="H1355" s="41"/>
      <c r="I1355" s="41"/>
      <c r="J1355" s="138"/>
      <c r="K1355" s="291">
        <f t="shared" si="142"/>
        <v>0</v>
      </c>
      <c r="L1355" s="327">
        <v>0</v>
      </c>
      <c r="M1355" s="292">
        <f t="shared" si="141"/>
        <v>0</v>
      </c>
      <c r="N1355" s="370"/>
      <c r="O1355" s="150"/>
      <c r="P1355" s="240"/>
      <c r="Q1355" s="568"/>
      <c r="R1355" s="556">
        <f t="shared" si="143"/>
        <v>0</v>
      </c>
      <c r="S1355" s="556">
        <f t="shared" si="144"/>
        <v>0</v>
      </c>
      <c r="T1355" s="556">
        <f t="shared" si="145"/>
        <v>0</v>
      </c>
      <c r="U1355" s="556">
        <f t="shared" si="146"/>
        <v>0</v>
      </c>
      <c r="V1355" s="395"/>
      <c r="W1355" s="395"/>
      <c r="X1355" s="395"/>
      <c r="Y1355" s="395"/>
      <c r="AA1355" s="102"/>
      <c r="BA1355" s="553"/>
    </row>
    <row r="1356" spans="2:53" ht="18" customHeight="1" x14ac:dyDescent="0.35">
      <c r="B1356" s="80"/>
      <c r="C1356" s="119"/>
      <c r="D1356" s="119"/>
      <c r="E1356" s="202"/>
      <c r="F1356" s="119"/>
      <c r="G1356" s="120"/>
      <c r="H1356" s="41"/>
      <c r="I1356" s="41"/>
      <c r="J1356" s="138"/>
      <c r="K1356" s="291">
        <f t="shared" si="142"/>
        <v>0</v>
      </c>
      <c r="L1356" s="327">
        <v>0</v>
      </c>
      <c r="M1356" s="292">
        <f t="shared" si="141"/>
        <v>0</v>
      </c>
      <c r="N1356" s="370"/>
      <c r="O1356" s="150"/>
      <c r="P1356" s="240"/>
      <c r="Q1356" s="568"/>
      <c r="R1356" s="556">
        <f t="shared" si="143"/>
        <v>0</v>
      </c>
      <c r="S1356" s="556">
        <f t="shared" si="144"/>
        <v>0</v>
      </c>
      <c r="T1356" s="556">
        <f t="shared" si="145"/>
        <v>0</v>
      </c>
      <c r="U1356" s="556">
        <f t="shared" si="146"/>
        <v>0</v>
      </c>
      <c r="V1356" s="395"/>
      <c r="W1356" s="395"/>
      <c r="X1356" s="395"/>
      <c r="Y1356" s="395"/>
      <c r="AA1356" s="102"/>
      <c r="BA1356" s="553"/>
    </row>
    <row r="1357" spans="2:53" ht="18" customHeight="1" x14ac:dyDescent="0.35">
      <c r="B1357" s="80"/>
      <c r="C1357" s="119"/>
      <c r="D1357" s="119"/>
      <c r="E1357" s="202"/>
      <c r="F1357" s="119"/>
      <c r="G1357" s="120"/>
      <c r="H1357" s="41"/>
      <c r="I1357" s="41"/>
      <c r="J1357" s="138"/>
      <c r="K1357" s="291">
        <f t="shared" si="142"/>
        <v>0</v>
      </c>
      <c r="L1357" s="327">
        <v>0</v>
      </c>
      <c r="M1357" s="292">
        <f t="shared" si="141"/>
        <v>0</v>
      </c>
      <c r="N1357" s="370"/>
      <c r="O1357" s="150"/>
      <c r="P1357" s="240"/>
      <c r="Q1357" s="568"/>
      <c r="R1357" s="556">
        <f t="shared" si="143"/>
        <v>0</v>
      </c>
      <c r="S1357" s="556">
        <f t="shared" si="144"/>
        <v>0</v>
      </c>
      <c r="T1357" s="556">
        <f t="shared" si="145"/>
        <v>0</v>
      </c>
      <c r="U1357" s="556">
        <f t="shared" si="146"/>
        <v>0</v>
      </c>
      <c r="V1357" s="395"/>
      <c r="W1357" s="395"/>
      <c r="X1357" s="395"/>
      <c r="Y1357" s="395"/>
      <c r="AA1357" s="102"/>
      <c r="BA1357" s="553"/>
    </row>
    <row r="1358" spans="2:53" ht="18" customHeight="1" x14ac:dyDescent="0.35">
      <c r="B1358" s="80"/>
      <c r="C1358" s="119"/>
      <c r="D1358" s="119"/>
      <c r="E1358" s="202"/>
      <c r="F1358" s="119"/>
      <c r="G1358" s="120"/>
      <c r="H1358" s="41"/>
      <c r="I1358" s="41"/>
      <c r="J1358" s="138"/>
      <c r="K1358" s="291">
        <f t="shared" si="142"/>
        <v>0</v>
      </c>
      <c r="L1358" s="327">
        <v>0</v>
      </c>
      <c r="M1358" s="292">
        <f t="shared" si="141"/>
        <v>0</v>
      </c>
      <c r="N1358" s="370"/>
      <c r="O1358" s="150"/>
      <c r="P1358" s="240"/>
      <c r="Q1358" s="568"/>
      <c r="R1358" s="556">
        <f t="shared" si="143"/>
        <v>0</v>
      </c>
      <c r="S1358" s="556">
        <f t="shared" si="144"/>
        <v>0</v>
      </c>
      <c r="T1358" s="556">
        <f t="shared" si="145"/>
        <v>0</v>
      </c>
      <c r="U1358" s="556">
        <f t="shared" si="146"/>
        <v>0</v>
      </c>
      <c r="V1358" s="395"/>
      <c r="W1358" s="395"/>
      <c r="X1358" s="395"/>
      <c r="Y1358" s="395"/>
      <c r="AA1358" s="102"/>
      <c r="BA1358" s="553"/>
    </row>
    <row r="1359" spans="2:53" ht="18" customHeight="1" x14ac:dyDescent="0.35">
      <c r="B1359" s="80"/>
      <c r="C1359" s="119"/>
      <c r="D1359" s="119"/>
      <c r="E1359" s="202"/>
      <c r="F1359" s="119"/>
      <c r="G1359" s="120"/>
      <c r="H1359" s="41"/>
      <c r="I1359" s="41"/>
      <c r="J1359" s="138"/>
      <c r="K1359" s="291">
        <f t="shared" si="142"/>
        <v>0</v>
      </c>
      <c r="L1359" s="327">
        <v>0</v>
      </c>
      <c r="M1359" s="292">
        <f t="shared" si="141"/>
        <v>0</v>
      </c>
      <c r="N1359" s="370"/>
      <c r="O1359" s="150"/>
      <c r="P1359" s="240"/>
      <c r="Q1359" s="568"/>
      <c r="R1359" s="556">
        <f t="shared" si="143"/>
        <v>0</v>
      </c>
      <c r="S1359" s="556">
        <f t="shared" si="144"/>
        <v>0</v>
      </c>
      <c r="T1359" s="556">
        <f t="shared" si="145"/>
        <v>0</v>
      </c>
      <c r="U1359" s="556">
        <f t="shared" si="146"/>
        <v>0</v>
      </c>
      <c r="V1359" s="395"/>
      <c r="W1359" s="395"/>
      <c r="X1359" s="395"/>
      <c r="Y1359" s="395"/>
      <c r="AA1359" s="102"/>
      <c r="BA1359" s="553"/>
    </row>
    <row r="1360" spans="2:53" ht="18" customHeight="1" x14ac:dyDescent="0.35">
      <c r="B1360" s="80"/>
      <c r="C1360" s="119"/>
      <c r="D1360" s="119"/>
      <c r="E1360" s="202"/>
      <c r="F1360" s="119"/>
      <c r="G1360" s="120"/>
      <c r="H1360" s="41"/>
      <c r="I1360" s="41"/>
      <c r="J1360" s="138"/>
      <c r="K1360" s="291">
        <f t="shared" si="142"/>
        <v>0</v>
      </c>
      <c r="L1360" s="327">
        <v>0</v>
      </c>
      <c r="M1360" s="292">
        <f t="shared" si="141"/>
        <v>0</v>
      </c>
      <c r="N1360" s="370"/>
      <c r="O1360" s="150"/>
      <c r="P1360" s="240"/>
      <c r="Q1360" s="568"/>
      <c r="R1360" s="556">
        <f t="shared" si="143"/>
        <v>0</v>
      </c>
      <c r="S1360" s="556">
        <f t="shared" si="144"/>
        <v>0</v>
      </c>
      <c r="T1360" s="556">
        <f t="shared" si="145"/>
        <v>0</v>
      </c>
      <c r="U1360" s="556">
        <f t="shared" si="146"/>
        <v>0</v>
      </c>
      <c r="V1360" s="395"/>
      <c r="W1360" s="395"/>
      <c r="X1360" s="395"/>
      <c r="Y1360" s="395"/>
      <c r="AA1360" s="102"/>
      <c r="BA1360" s="553"/>
    </row>
    <row r="1361" spans="2:53" ht="18" customHeight="1" x14ac:dyDescent="0.35">
      <c r="B1361" s="80"/>
      <c r="C1361" s="119"/>
      <c r="D1361" s="119"/>
      <c r="E1361" s="202"/>
      <c r="F1361" s="119"/>
      <c r="G1361" s="120"/>
      <c r="H1361" s="41"/>
      <c r="I1361" s="41"/>
      <c r="J1361" s="138"/>
      <c r="K1361" s="291">
        <f t="shared" si="142"/>
        <v>0</v>
      </c>
      <c r="L1361" s="327">
        <v>0</v>
      </c>
      <c r="M1361" s="292">
        <f t="shared" si="141"/>
        <v>0</v>
      </c>
      <c r="N1361" s="370"/>
      <c r="O1361" s="150"/>
      <c r="P1361" s="240"/>
      <c r="Q1361" s="568"/>
      <c r="R1361" s="556">
        <f t="shared" si="143"/>
        <v>0</v>
      </c>
      <c r="S1361" s="556">
        <f t="shared" si="144"/>
        <v>0</v>
      </c>
      <c r="T1361" s="556">
        <f t="shared" si="145"/>
        <v>0</v>
      </c>
      <c r="U1361" s="556">
        <f t="shared" si="146"/>
        <v>0</v>
      </c>
      <c r="V1361" s="395"/>
      <c r="W1361" s="395"/>
      <c r="X1361" s="395"/>
      <c r="Y1361" s="395"/>
      <c r="AA1361" s="102"/>
      <c r="BA1361" s="553"/>
    </row>
    <row r="1362" spans="2:53" ht="18" customHeight="1" x14ac:dyDescent="0.35">
      <c r="B1362" s="80"/>
      <c r="C1362" s="119"/>
      <c r="D1362" s="119"/>
      <c r="E1362" s="202"/>
      <c r="F1362" s="119"/>
      <c r="G1362" s="120"/>
      <c r="H1362" s="41"/>
      <c r="I1362" s="41"/>
      <c r="J1362" s="138"/>
      <c r="K1362" s="291">
        <f t="shared" si="142"/>
        <v>0</v>
      </c>
      <c r="L1362" s="327">
        <v>0</v>
      </c>
      <c r="M1362" s="292">
        <f t="shared" si="141"/>
        <v>0</v>
      </c>
      <c r="N1362" s="370"/>
      <c r="O1362" s="150"/>
      <c r="P1362" s="240"/>
      <c r="Q1362" s="568"/>
      <c r="R1362" s="556">
        <f t="shared" si="143"/>
        <v>0</v>
      </c>
      <c r="S1362" s="556">
        <f t="shared" si="144"/>
        <v>0</v>
      </c>
      <c r="T1362" s="556">
        <f t="shared" si="145"/>
        <v>0</v>
      </c>
      <c r="U1362" s="556">
        <f t="shared" si="146"/>
        <v>0</v>
      </c>
      <c r="V1362" s="395"/>
      <c r="W1362" s="395"/>
      <c r="X1362" s="395"/>
      <c r="Y1362" s="395"/>
      <c r="AA1362" s="102"/>
      <c r="BA1362" s="553"/>
    </row>
    <row r="1363" spans="2:53" ht="18" customHeight="1" x14ac:dyDescent="0.35">
      <c r="B1363" s="80"/>
      <c r="C1363" s="119"/>
      <c r="D1363" s="119"/>
      <c r="E1363" s="202"/>
      <c r="F1363" s="119"/>
      <c r="G1363" s="120"/>
      <c r="H1363" s="41"/>
      <c r="I1363" s="41"/>
      <c r="J1363" s="138"/>
      <c r="K1363" s="291">
        <f t="shared" si="142"/>
        <v>0</v>
      </c>
      <c r="L1363" s="327">
        <v>0</v>
      </c>
      <c r="M1363" s="292">
        <f t="shared" si="141"/>
        <v>0</v>
      </c>
      <c r="N1363" s="370"/>
      <c r="O1363" s="150"/>
      <c r="P1363" s="240"/>
      <c r="Q1363" s="568"/>
      <c r="R1363" s="556">
        <f t="shared" si="143"/>
        <v>0</v>
      </c>
      <c r="S1363" s="556">
        <f t="shared" si="144"/>
        <v>0</v>
      </c>
      <c r="T1363" s="556">
        <f t="shared" si="145"/>
        <v>0</v>
      </c>
      <c r="U1363" s="556">
        <f t="shared" si="146"/>
        <v>0</v>
      </c>
      <c r="V1363" s="395"/>
      <c r="W1363" s="395"/>
      <c r="X1363" s="395"/>
      <c r="Y1363" s="395"/>
      <c r="AA1363" s="102"/>
      <c r="BA1363" s="553"/>
    </row>
    <row r="1364" spans="2:53" ht="18" customHeight="1" x14ac:dyDescent="0.35">
      <c r="B1364" s="80"/>
      <c r="C1364" s="119"/>
      <c r="D1364" s="119"/>
      <c r="E1364" s="202"/>
      <c r="F1364" s="119"/>
      <c r="G1364" s="120"/>
      <c r="H1364" s="41"/>
      <c r="I1364" s="41"/>
      <c r="J1364" s="138"/>
      <c r="K1364" s="291">
        <f t="shared" si="142"/>
        <v>0</v>
      </c>
      <c r="L1364" s="327">
        <v>0</v>
      </c>
      <c r="M1364" s="292">
        <f t="shared" si="141"/>
        <v>0</v>
      </c>
      <c r="N1364" s="370"/>
      <c r="O1364" s="150"/>
      <c r="P1364" s="240"/>
      <c r="Q1364" s="568"/>
      <c r="R1364" s="556">
        <f t="shared" si="143"/>
        <v>0</v>
      </c>
      <c r="S1364" s="556">
        <f t="shared" si="144"/>
        <v>0</v>
      </c>
      <c r="T1364" s="556">
        <f t="shared" si="145"/>
        <v>0</v>
      </c>
      <c r="U1364" s="556">
        <f t="shared" si="146"/>
        <v>0</v>
      </c>
      <c r="V1364" s="395"/>
      <c r="W1364" s="395"/>
      <c r="X1364" s="395"/>
      <c r="Y1364" s="395"/>
      <c r="AA1364" s="102"/>
      <c r="BA1364" s="553"/>
    </row>
    <row r="1365" spans="2:53" ht="18" customHeight="1" x14ac:dyDescent="0.35">
      <c r="B1365" s="80"/>
      <c r="C1365" s="119"/>
      <c r="D1365" s="119"/>
      <c r="E1365" s="202"/>
      <c r="F1365" s="119"/>
      <c r="G1365" s="120"/>
      <c r="H1365" s="41"/>
      <c r="I1365" s="41"/>
      <c r="J1365" s="138"/>
      <c r="K1365" s="291">
        <f t="shared" si="142"/>
        <v>0</v>
      </c>
      <c r="L1365" s="327">
        <v>0</v>
      </c>
      <c r="M1365" s="292">
        <f t="shared" si="141"/>
        <v>0</v>
      </c>
      <c r="N1365" s="370"/>
      <c r="O1365" s="150"/>
      <c r="P1365" s="240"/>
      <c r="Q1365" s="568"/>
      <c r="R1365" s="556">
        <f t="shared" si="143"/>
        <v>0</v>
      </c>
      <c r="S1365" s="556">
        <f t="shared" si="144"/>
        <v>0</v>
      </c>
      <c r="T1365" s="556">
        <f t="shared" si="145"/>
        <v>0</v>
      </c>
      <c r="U1365" s="556">
        <f t="shared" si="146"/>
        <v>0</v>
      </c>
      <c r="V1365" s="395"/>
      <c r="W1365" s="395"/>
      <c r="X1365" s="395"/>
      <c r="Y1365" s="395"/>
      <c r="AA1365" s="102"/>
      <c r="BA1365" s="553"/>
    </row>
    <row r="1366" spans="2:53" ht="18" customHeight="1" x14ac:dyDescent="0.35">
      <c r="B1366" s="80"/>
      <c r="C1366" s="119"/>
      <c r="D1366" s="119"/>
      <c r="E1366" s="202"/>
      <c r="F1366" s="119"/>
      <c r="G1366" s="120"/>
      <c r="H1366" s="41"/>
      <c r="I1366" s="41"/>
      <c r="J1366" s="138"/>
      <c r="K1366" s="291">
        <f t="shared" si="142"/>
        <v>0</v>
      </c>
      <c r="L1366" s="327">
        <v>0</v>
      </c>
      <c r="M1366" s="292">
        <f t="shared" si="141"/>
        <v>0</v>
      </c>
      <c r="N1366" s="370"/>
      <c r="O1366" s="150"/>
      <c r="P1366" s="240"/>
      <c r="Q1366" s="568"/>
      <c r="R1366" s="556">
        <f t="shared" si="143"/>
        <v>0</v>
      </c>
      <c r="S1366" s="556">
        <f t="shared" si="144"/>
        <v>0</v>
      </c>
      <c r="T1366" s="556">
        <f t="shared" si="145"/>
        <v>0</v>
      </c>
      <c r="U1366" s="556">
        <f t="shared" si="146"/>
        <v>0</v>
      </c>
      <c r="V1366" s="395"/>
      <c r="W1366" s="395"/>
      <c r="X1366" s="395"/>
      <c r="Y1366" s="395"/>
      <c r="AA1366" s="102"/>
      <c r="BA1366" s="553"/>
    </row>
    <row r="1367" spans="2:53" ht="18" customHeight="1" x14ac:dyDescent="0.35">
      <c r="B1367" s="80"/>
      <c r="C1367" s="119"/>
      <c r="D1367" s="119"/>
      <c r="E1367" s="202"/>
      <c r="F1367" s="119"/>
      <c r="G1367" s="120"/>
      <c r="H1367" s="41"/>
      <c r="I1367" s="41"/>
      <c r="J1367" s="138"/>
      <c r="K1367" s="291">
        <f t="shared" si="142"/>
        <v>0</v>
      </c>
      <c r="L1367" s="327">
        <v>0</v>
      </c>
      <c r="M1367" s="292">
        <f t="shared" si="141"/>
        <v>0</v>
      </c>
      <c r="N1367" s="370"/>
      <c r="O1367" s="150"/>
      <c r="P1367" s="240"/>
      <c r="Q1367" s="568"/>
      <c r="R1367" s="556">
        <f t="shared" si="143"/>
        <v>0</v>
      </c>
      <c r="S1367" s="556">
        <f t="shared" si="144"/>
        <v>0</v>
      </c>
      <c r="T1367" s="556">
        <f t="shared" si="145"/>
        <v>0</v>
      </c>
      <c r="U1367" s="556">
        <f t="shared" si="146"/>
        <v>0</v>
      </c>
      <c r="V1367" s="395"/>
      <c r="W1367" s="395"/>
      <c r="X1367" s="395"/>
      <c r="Y1367" s="395"/>
      <c r="AA1367" s="102"/>
      <c r="BA1367" s="553"/>
    </row>
    <row r="1368" spans="2:53" ht="18" customHeight="1" x14ac:dyDescent="0.35">
      <c r="B1368" s="80"/>
      <c r="C1368" s="119"/>
      <c r="D1368" s="119"/>
      <c r="E1368" s="202"/>
      <c r="F1368" s="119"/>
      <c r="G1368" s="120"/>
      <c r="H1368" s="41"/>
      <c r="I1368" s="41"/>
      <c r="J1368" s="138"/>
      <c r="K1368" s="291">
        <f t="shared" si="142"/>
        <v>0</v>
      </c>
      <c r="L1368" s="327">
        <v>0</v>
      </c>
      <c r="M1368" s="292">
        <f t="shared" si="141"/>
        <v>0</v>
      </c>
      <c r="N1368" s="370"/>
      <c r="O1368" s="150"/>
      <c r="P1368" s="240"/>
      <c r="Q1368" s="568"/>
      <c r="R1368" s="556">
        <f t="shared" si="143"/>
        <v>0</v>
      </c>
      <c r="S1368" s="556">
        <f t="shared" si="144"/>
        <v>0</v>
      </c>
      <c r="T1368" s="556">
        <f t="shared" si="145"/>
        <v>0</v>
      </c>
      <c r="U1368" s="556">
        <f t="shared" si="146"/>
        <v>0</v>
      </c>
      <c r="V1368" s="395"/>
      <c r="W1368" s="395"/>
      <c r="X1368" s="395"/>
      <c r="Y1368" s="395"/>
      <c r="AA1368" s="102"/>
      <c r="BA1368" s="553"/>
    </row>
    <row r="1369" spans="2:53" ht="18" customHeight="1" x14ac:dyDescent="0.35">
      <c r="B1369" s="80"/>
      <c r="C1369" s="119"/>
      <c r="D1369" s="119"/>
      <c r="E1369" s="202"/>
      <c r="F1369" s="119"/>
      <c r="G1369" s="120"/>
      <c r="H1369" s="41"/>
      <c r="I1369" s="41"/>
      <c r="J1369" s="138"/>
      <c r="K1369" s="291">
        <f t="shared" si="142"/>
        <v>0</v>
      </c>
      <c r="L1369" s="327">
        <v>0</v>
      </c>
      <c r="M1369" s="292">
        <f t="shared" si="141"/>
        <v>0</v>
      </c>
      <c r="N1369" s="370"/>
      <c r="O1369" s="150"/>
      <c r="P1369" s="240"/>
      <c r="Q1369" s="568"/>
      <c r="R1369" s="556">
        <f t="shared" si="143"/>
        <v>0</v>
      </c>
      <c r="S1369" s="556">
        <f t="shared" si="144"/>
        <v>0</v>
      </c>
      <c r="T1369" s="556">
        <f t="shared" si="145"/>
        <v>0</v>
      </c>
      <c r="U1369" s="556">
        <f t="shared" si="146"/>
        <v>0</v>
      </c>
      <c r="V1369" s="395"/>
      <c r="W1369" s="395"/>
      <c r="X1369" s="395"/>
      <c r="Y1369" s="395"/>
      <c r="AA1369" s="102"/>
      <c r="BA1369" s="553"/>
    </row>
    <row r="1370" spans="2:53" ht="18" customHeight="1" x14ac:dyDescent="0.35">
      <c r="B1370" s="80"/>
      <c r="C1370" s="119"/>
      <c r="D1370" s="119"/>
      <c r="E1370" s="202"/>
      <c r="F1370" s="119"/>
      <c r="G1370" s="120"/>
      <c r="H1370" s="41"/>
      <c r="I1370" s="41"/>
      <c r="J1370" s="138"/>
      <c r="K1370" s="291">
        <f t="shared" si="142"/>
        <v>0</v>
      </c>
      <c r="L1370" s="327">
        <v>0</v>
      </c>
      <c r="M1370" s="292">
        <f t="shared" si="141"/>
        <v>0</v>
      </c>
      <c r="N1370" s="370"/>
      <c r="O1370" s="150"/>
      <c r="P1370" s="240"/>
      <c r="Q1370" s="568"/>
      <c r="R1370" s="556">
        <f t="shared" si="143"/>
        <v>0</v>
      </c>
      <c r="S1370" s="556">
        <f t="shared" si="144"/>
        <v>0</v>
      </c>
      <c r="T1370" s="556">
        <f t="shared" si="145"/>
        <v>0</v>
      </c>
      <c r="U1370" s="556">
        <f t="shared" si="146"/>
        <v>0</v>
      </c>
      <c r="V1370" s="395"/>
      <c r="W1370" s="395"/>
      <c r="X1370" s="395"/>
      <c r="Y1370" s="395"/>
      <c r="AA1370" s="102"/>
      <c r="BA1370" s="553"/>
    </row>
    <row r="1371" spans="2:53" ht="18" customHeight="1" x14ac:dyDescent="0.35">
      <c r="B1371" s="80"/>
      <c r="C1371" s="119"/>
      <c r="D1371" s="119"/>
      <c r="E1371" s="202"/>
      <c r="F1371" s="119"/>
      <c r="G1371" s="120"/>
      <c r="H1371" s="41"/>
      <c r="I1371" s="41"/>
      <c r="J1371" s="138"/>
      <c r="K1371" s="291">
        <f t="shared" si="142"/>
        <v>0</v>
      </c>
      <c r="L1371" s="327">
        <v>0</v>
      </c>
      <c r="M1371" s="292">
        <f t="shared" si="141"/>
        <v>0</v>
      </c>
      <c r="N1371" s="370"/>
      <c r="O1371" s="150"/>
      <c r="P1371" s="240"/>
      <c r="Q1371" s="568"/>
      <c r="R1371" s="556">
        <f t="shared" si="143"/>
        <v>0</v>
      </c>
      <c r="S1371" s="556">
        <f t="shared" si="144"/>
        <v>0</v>
      </c>
      <c r="T1371" s="556">
        <f t="shared" si="145"/>
        <v>0</v>
      </c>
      <c r="U1371" s="556">
        <f t="shared" si="146"/>
        <v>0</v>
      </c>
      <c r="V1371" s="395"/>
      <c r="W1371" s="395"/>
      <c r="X1371" s="395"/>
      <c r="Y1371" s="395"/>
      <c r="AA1371" s="102"/>
      <c r="BA1371" s="553"/>
    </row>
    <row r="1372" spans="2:53" ht="18" customHeight="1" x14ac:dyDescent="0.35">
      <c r="B1372" s="80"/>
      <c r="C1372" s="119"/>
      <c r="D1372" s="119"/>
      <c r="E1372" s="202"/>
      <c r="F1372" s="119"/>
      <c r="G1372" s="120"/>
      <c r="H1372" s="41"/>
      <c r="I1372" s="41"/>
      <c r="J1372" s="138"/>
      <c r="K1372" s="291">
        <f t="shared" si="142"/>
        <v>0</v>
      </c>
      <c r="L1372" s="327">
        <v>0</v>
      </c>
      <c r="M1372" s="292">
        <f t="shared" si="141"/>
        <v>0</v>
      </c>
      <c r="N1372" s="370"/>
      <c r="O1372" s="150"/>
      <c r="P1372" s="240"/>
      <c r="Q1372" s="568"/>
      <c r="R1372" s="556">
        <f t="shared" si="143"/>
        <v>0</v>
      </c>
      <c r="S1372" s="556">
        <f t="shared" si="144"/>
        <v>0</v>
      </c>
      <c r="T1372" s="556">
        <f t="shared" si="145"/>
        <v>0</v>
      </c>
      <c r="U1372" s="556">
        <f t="shared" si="146"/>
        <v>0</v>
      </c>
      <c r="V1372" s="395"/>
      <c r="W1372" s="395"/>
      <c r="X1372" s="395"/>
      <c r="Y1372" s="395"/>
      <c r="AA1372" s="102"/>
      <c r="BA1372" s="553"/>
    </row>
    <row r="1373" spans="2:53" ht="18" customHeight="1" x14ac:dyDescent="0.35">
      <c r="B1373" s="80"/>
      <c r="C1373" s="119"/>
      <c r="D1373" s="119"/>
      <c r="E1373" s="202"/>
      <c r="F1373" s="119"/>
      <c r="G1373" s="120"/>
      <c r="H1373" s="41"/>
      <c r="I1373" s="41"/>
      <c r="J1373" s="138"/>
      <c r="K1373" s="291">
        <f t="shared" si="142"/>
        <v>0</v>
      </c>
      <c r="L1373" s="327">
        <v>0</v>
      </c>
      <c r="M1373" s="292">
        <f t="shared" si="141"/>
        <v>0</v>
      </c>
      <c r="N1373" s="370"/>
      <c r="O1373" s="150"/>
      <c r="P1373" s="240"/>
      <c r="Q1373" s="568"/>
      <c r="R1373" s="556">
        <f t="shared" si="143"/>
        <v>0</v>
      </c>
      <c r="S1373" s="556">
        <f t="shared" si="144"/>
        <v>0</v>
      </c>
      <c r="T1373" s="556">
        <f t="shared" si="145"/>
        <v>0</v>
      </c>
      <c r="U1373" s="556">
        <f t="shared" si="146"/>
        <v>0</v>
      </c>
      <c r="V1373" s="395"/>
      <c r="W1373" s="395"/>
      <c r="X1373" s="395"/>
      <c r="Y1373" s="395"/>
      <c r="AA1373" s="102"/>
      <c r="BA1373" s="553"/>
    </row>
    <row r="1374" spans="2:53" ht="18" customHeight="1" x14ac:dyDescent="0.35">
      <c r="B1374" s="80"/>
      <c r="C1374" s="119"/>
      <c r="D1374" s="119"/>
      <c r="E1374" s="202"/>
      <c r="F1374" s="119"/>
      <c r="G1374" s="120"/>
      <c r="H1374" s="41"/>
      <c r="I1374" s="41"/>
      <c r="J1374" s="138"/>
      <c r="K1374" s="291">
        <f t="shared" si="142"/>
        <v>0</v>
      </c>
      <c r="L1374" s="327">
        <v>0</v>
      </c>
      <c r="M1374" s="292">
        <f t="shared" si="141"/>
        <v>0</v>
      </c>
      <c r="N1374" s="370"/>
      <c r="O1374" s="150"/>
      <c r="P1374" s="240"/>
      <c r="Q1374" s="568"/>
      <c r="R1374" s="556">
        <f t="shared" si="143"/>
        <v>0</v>
      </c>
      <c r="S1374" s="556">
        <f t="shared" si="144"/>
        <v>0</v>
      </c>
      <c r="T1374" s="556">
        <f t="shared" si="145"/>
        <v>0</v>
      </c>
      <c r="U1374" s="556">
        <f t="shared" si="146"/>
        <v>0</v>
      </c>
      <c r="V1374" s="395"/>
      <c r="W1374" s="395"/>
      <c r="X1374" s="395"/>
      <c r="Y1374" s="395"/>
      <c r="AA1374" s="102"/>
      <c r="BA1374" s="553"/>
    </row>
    <row r="1375" spans="2:53" ht="18" customHeight="1" x14ac:dyDescent="0.35">
      <c r="B1375" s="80"/>
      <c r="C1375" s="119"/>
      <c r="D1375" s="119"/>
      <c r="E1375" s="202"/>
      <c r="F1375" s="119"/>
      <c r="G1375" s="120"/>
      <c r="H1375" s="41"/>
      <c r="I1375" s="41"/>
      <c r="J1375" s="138"/>
      <c r="K1375" s="291">
        <f t="shared" si="142"/>
        <v>0</v>
      </c>
      <c r="L1375" s="327">
        <v>0</v>
      </c>
      <c r="M1375" s="292">
        <f t="shared" si="141"/>
        <v>0</v>
      </c>
      <c r="N1375" s="370"/>
      <c r="O1375" s="150"/>
      <c r="P1375" s="240"/>
      <c r="Q1375" s="568"/>
      <c r="R1375" s="556">
        <f t="shared" si="143"/>
        <v>0</v>
      </c>
      <c r="S1375" s="556">
        <f t="shared" si="144"/>
        <v>0</v>
      </c>
      <c r="T1375" s="556">
        <f t="shared" si="145"/>
        <v>0</v>
      </c>
      <c r="U1375" s="556">
        <f t="shared" si="146"/>
        <v>0</v>
      </c>
      <c r="V1375" s="395"/>
      <c r="W1375" s="395"/>
      <c r="X1375" s="395"/>
      <c r="Y1375" s="395"/>
      <c r="AA1375" s="102"/>
      <c r="BA1375" s="553"/>
    </row>
    <row r="1376" spans="2:53" ht="18" customHeight="1" x14ac:dyDescent="0.35">
      <c r="B1376" s="80"/>
      <c r="C1376" s="119"/>
      <c r="D1376" s="119"/>
      <c r="E1376" s="202"/>
      <c r="F1376" s="119"/>
      <c r="G1376" s="120"/>
      <c r="H1376" s="41"/>
      <c r="I1376" s="41"/>
      <c r="J1376" s="138"/>
      <c r="K1376" s="291">
        <f t="shared" si="142"/>
        <v>0</v>
      </c>
      <c r="L1376" s="327">
        <v>0</v>
      </c>
      <c r="M1376" s="292">
        <f t="shared" si="141"/>
        <v>0</v>
      </c>
      <c r="N1376" s="370"/>
      <c r="O1376" s="150"/>
      <c r="P1376" s="240"/>
      <c r="Q1376" s="568"/>
      <c r="R1376" s="556">
        <f t="shared" si="143"/>
        <v>0</v>
      </c>
      <c r="S1376" s="556">
        <f t="shared" si="144"/>
        <v>0</v>
      </c>
      <c r="T1376" s="556">
        <f t="shared" si="145"/>
        <v>0</v>
      </c>
      <c r="U1376" s="556">
        <f t="shared" si="146"/>
        <v>0</v>
      </c>
      <c r="V1376" s="395"/>
      <c r="W1376" s="395"/>
      <c r="X1376" s="395"/>
      <c r="Y1376" s="395"/>
      <c r="AA1376" s="102"/>
      <c r="BA1376" s="553"/>
    </row>
    <row r="1377" spans="2:53" ht="18" customHeight="1" x14ac:dyDescent="0.35">
      <c r="B1377" s="80"/>
      <c r="C1377" s="119"/>
      <c r="D1377" s="119"/>
      <c r="E1377" s="202"/>
      <c r="F1377" s="119"/>
      <c r="G1377" s="120"/>
      <c r="H1377" s="41"/>
      <c r="I1377" s="41"/>
      <c r="J1377" s="138"/>
      <c r="K1377" s="291">
        <f t="shared" si="142"/>
        <v>0</v>
      </c>
      <c r="L1377" s="327">
        <v>0</v>
      </c>
      <c r="M1377" s="292">
        <f t="shared" si="141"/>
        <v>0</v>
      </c>
      <c r="N1377" s="370"/>
      <c r="O1377" s="150"/>
      <c r="P1377" s="240"/>
      <c r="Q1377" s="568"/>
      <c r="R1377" s="556">
        <f t="shared" si="143"/>
        <v>0</v>
      </c>
      <c r="S1377" s="556">
        <f t="shared" si="144"/>
        <v>0</v>
      </c>
      <c r="T1377" s="556">
        <f t="shared" si="145"/>
        <v>0</v>
      </c>
      <c r="U1377" s="556">
        <f t="shared" si="146"/>
        <v>0</v>
      </c>
      <c r="V1377" s="395"/>
      <c r="W1377" s="395"/>
      <c r="X1377" s="395"/>
      <c r="Y1377" s="395"/>
      <c r="AA1377" s="102"/>
      <c r="BA1377" s="553"/>
    </row>
    <row r="1378" spans="2:53" ht="18" customHeight="1" x14ac:dyDescent="0.35">
      <c r="B1378" s="80"/>
      <c r="C1378" s="119"/>
      <c r="D1378" s="119"/>
      <c r="E1378" s="202"/>
      <c r="F1378" s="119"/>
      <c r="G1378" s="120"/>
      <c r="H1378" s="41"/>
      <c r="I1378" s="41"/>
      <c r="J1378" s="138"/>
      <c r="K1378" s="291">
        <f t="shared" si="142"/>
        <v>0</v>
      </c>
      <c r="L1378" s="327">
        <v>0</v>
      </c>
      <c r="M1378" s="292">
        <f t="shared" si="141"/>
        <v>0</v>
      </c>
      <c r="N1378" s="370"/>
      <c r="O1378" s="150"/>
      <c r="P1378" s="240"/>
      <c r="Q1378" s="568"/>
      <c r="R1378" s="556">
        <f t="shared" si="143"/>
        <v>0</v>
      </c>
      <c r="S1378" s="556">
        <f t="shared" si="144"/>
        <v>0</v>
      </c>
      <c r="T1378" s="556">
        <f t="shared" si="145"/>
        <v>0</v>
      </c>
      <c r="U1378" s="556">
        <f t="shared" si="146"/>
        <v>0</v>
      </c>
      <c r="V1378" s="395"/>
      <c r="W1378" s="395"/>
      <c r="X1378" s="395"/>
      <c r="Y1378" s="395"/>
      <c r="AA1378" s="102"/>
      <c r="BA1378" s="553"/>
    </row>
    <row r="1379" spans="2:53" ht="18" customHeight="1" x14ac:dyDescent="0.35">
      <c r="B1379" s="80"/>
      <c r="C1379" s="119"/>
      <c r="D1379" s="119"/>
      <c r="E1379" s="202"/>
      <c r="F1379" s="119"/>
      <c r="G1379" s="120"/>
      <c r="H1379" s="41"/>
      <c r="I1379" s="41"/>
      <c r="J1379" s="138"/>
      <c r="K1379" s="291">
        <f t="shared" si="142"/>
        <v>0</v>
      </c>
      <c r="L1379" s="327">
        <v>0</v>
      </c>
      <c r="M1379" s="292">
        <f t="shared" si="141"/>
        <v>0</v>
      </c>
      <c r="N1379" s="370"/>
      <c r="O1379" s="150"/>
      <c r="P1379" s="240"/>
      <c r="Q1379" s="568"/>
      <c r="R1379" s="556">
        <f t="shared" si="143"/>
        <v>0</v>
      </c>
      <c r="S1379" s="556">
        <f t="shared" si="144"/>
        <v>0</v>
      </c>
      <c r="T1379" s="556">
        <f t="shared" si="145"/>
        <v>0</v>
      </c>
      <c r="U1379" s="556">
        <f t="shared" si="146"/>
        <v>0</v>
      </c>
      <c r="V1379" s="395"/>
      <c r="W1379" s="395"/>
      <c r="X1379" s="395"/>
      <c r="Y1379" s="395"/>
      <c r="AA1379" s="102"/>
      <c r="BA1379" s="553"/>
    </row>
    <row r="1380" spans="2:53" ht="18" customHeight="1" x14ac:dyDescent="0.35">
      <c r="B1380" s="80"/>
      <c r="C1380" s="119"/>
      <c r="D1380" s="119"/>
      <c r="E1380" s="202"/>
      <c r="F1380" s="119"/>
      <c r="G1380" s="120"/>
      <c r="H1380" s="41"/>
      <c r="I1380" s="41"/>
      <c r="J1380" s="138"/>
      <c r="K1380" s="291">
        <f t="shared" si="142"/>
        <v>0</v>
      </c>
      <c r="L1380" s="327">
        <v>0</v>
      </c>
      <c r="M1380" s="292">
        <f t="shared" si="141"/>
        <v>0</v>
      </c>
      <c r="N1380" s="370"/>
      <c r="O1380" s="150"/>
      <c r="P1380" s="240"/>
      <c r="Q1380" s="568"/>
      <c r="R1380" s="556">
        <f t="shared" si="143"/>
        <v>0</v>
      </c>
      <c r="S1380" s="556">
        <f t="shared" si="144"/>
        <v>0</v>
      </c>
      <c r="T1380" s="556">
        <f t="shared" si="145"/>
        <v>0</v>
      </c>
      <c r="U1380" s="556">
        <f t="shared" si="146"/>
        <v>0</v>
      </c>
      <c r="V1380" s="395"/>
      <c r="W1380" s="395"/>
      <c r="X1380" s="395"/>
      <c r="Y1380" s="395"/>
      <c r="AA1380" s="102"/>
      <c r="BA1380" s="553"/>
    </row>
    <row r="1381" spans="2:53" ht="18" customHeight="1" x14ac:dyDescent="0.35">
      <c r="B1381" s="80"/>
      <c r="C1381" s="119"/>
      <c r="D1381" s="119"/>
      <c r="E1381" s="202"/>
      <c r="F1381" s="119"/>
      <c r="G1381" s="120"/>
      <c r="H1381" s="41"/>
      <c r="I1381" s="41"/>
      <c r="J1381" s="138"/>
      <c r="K1381" s="291">
        <f t="shared" si="142"/>
        <v>0</v>
      </c>
      <c r="L1381" s="327">
        <v>0</v>
      </c>
      <c r="M1381" s="292">
        <f t="shared" si="141"/>
        <v>0</v>
      </c>
      <c r="N1381" s="370"/>
      <c r="O1381" s="150"/>
      <c r="P1381" s="240"/>
      <c r="Q1381" s="568"/>
      <c r="R1381" s="556">
        <f t="shared" si="143"/>
        <v>0</v>
      </c>
      <c r="S1381" s="556">
        <f t="shared" si="144"/>
        <v>0</v>
      </c>
      <c r="T1381" s="556">
        <f t="shared" si="145"/>
        <v>0</v>
      </c>
      <c r="U1381" s="556">
        <f t="shared" si="146"/>
        <v>0</v>
      </c>
      <c r="V1381" s="395"/>
      <c r="W1381" s="395"/>
      <c r="X1381" s="395"/>
      <c r="Y1381" s="395"/>
      <c r="AA1381" s="102"/>
      <c r="BA1381" s="553"/>
    </row>
    <row r="1382" spans="2:53" ht="18" customHeight="1" x14ac:dyDescent="0.35">
      <c r="B1382" s="80"/>
      <c r="C1382" s="119"/>
      <c r="D1382" s="119"/>
      <c r="E1382" s="202"/>
      <c r="F1382" s="119"/>
      <c r="G1382" s="120"/>
      <c r="H1382" s="41"/>
      <c r="I1382" s="41"/>
      <c r="J1382" s="138"/>
      <c r="K1382" s="291">
        <f t="shared" si="142"/>
        <v>0</v>
      </c>
      <c r="L1382" s="327">
        <v>0</v>
      </c>
      <c r="M1382" s="292">
        <f t="shared" si="141"/>
        <v>0</v>
      </c>
      <c r="N1382" s="370"/>
      <c r="O1382" s="150"/>
      <c r="P1382" s="240"/>
      <c r="Q1382" s="568"/>
      <c r="R1382" s="556">
        <f t="shared" si="143"/>
        <v>0</v>
      </c>
      <c r="S1382" s="556">
        <f t="shared" si="144"/>
        <v>0</v>
      </c>
      <c r="T1382" s="556">
        <f t="shared" si="145"/>
        <v>0</v>
      </c>
      <c r="U1382" s="556">
        <f t="shared" si="146"/>
        <v>0</v>
      </c>
      <c r="V1382" s="395"/>
      <c r="W1382" s="395"/>
      <c r="X1382" s="395"/>
      <c r="Y1382" s="395"/>
      <c r="AA1382" s="102"/>
      <c r="BA1382" s="553"/>
    </row>
    <row r="1383" spans="2:53" ht="18" customHeight="1" x14ac:dyDescent="0.35">
      <c r="B1383" s="80"/>
      <c r="C1383" s="119"/>
      <c r="D1383" s="119"/>
      <c r="E1383" s="202"/>
      <c r="F1383" s="119"/>
      <c r="G1383" s="120"/>
      <c r="H1383" s="41"/>
      <c r="I1383" s="41"/>
      <c r="J1383" s="138"/>
      <c r="K1383" s="291">
        <f t="shared" si="142"/>
        <v>0</v>
      </c>
      <c r="L1383" s="327">
        <v>0</v>
      </c>
      <c r="M1383" s="292">
        <f t="shared" si="141"/>
        <v>0</v>
      </c>
      <c r="N1383" s="370"/>
      <c r="O1383" s="150"/>
      <c r="P1383" s="240"/>
      <c r="Q1383" s="568"/>
      <c r="R1383" s="556">
        <f t="shared" si="143"/>
        <v>0</v>
      </c>
      <c r="S1383" s="556">
        <f t="shared" si="144"/>
        <v>0</v>
      </c>
      <c r="T1383" s="556">
        <f t="shared" si="145"/>
        <v>0</v>
      </c>
      <c r="U1383" s="556">
        <f t="shared" si="146"/>
        <v>0</v>
      </c>
      <c r="V1383" s="395"/>
      <c r="W1383" s="395"/>
      <c r="X1383" s="395"/>
      <c r="Y1383" s="395"/>
      <c r="AA1383" s="102"/>
      <c r="BA1383" s="553"/>
    </row>
    <row r="1384" spans="2:53" ht="18" customHeight="1" x14ac:dyDescent="0.35">
      <c r="B1384" s="80"/>
      <c r="C1384" s="119"/>
      <c r="D1384" s="119"/>
      <c r="E1384" s="202"/>
      <c r="F1384" s="119"/>
      <c r="G1384" s="120"/>
      <c r="H1384" s="41"/>
      <c r="I1384" s="41"/>
      <c r="J1384" s="138"/>
      <c r="K1384" s="291">
        <f t="shared" si="142"/>
        <v>0</v>
      </c>
      <c r="L1384" s="327">
        <v>0</v>
      </c>
      <c r="M1384" s="292">
        <f t="shared" si="141"/>
        <v>0</v>
      </c>
      <c r="N1384" s="370"/>
      <c r="O1384" s="150"/>
      <c r="P1384" s="240"/>
      <c r="Q1384" s="568"/>
      <c r="R1384" s="556">
        <f t="shared" si="143"/>
        <v>0</v>
      </c>
      <c r="S1384" s="556">
        <f t="shared" si="144"/>
        <v>0</v>
      </c>
      <c r="T1384" s="556">
        <f t="shared" si="145"/>
        <v>0</v>
      </c>
      <c r="U1384" s="556">
        <f t="shared" si="146"/>
        <v>0</v>
      </c>
      <c r="V1384" s="395"/>
      <c r="W1384" s="395"/>
      <c r="X1384" s="395"/>
      <c r="Y1384" s="395"/>
      <c r="AA1384" s="102"/>
      <c r="BA1384" s="553"/>
    </row>
    <row r="1385" spans="2:53" ht="18" customHeight="1" x14ac:dyDescent="0.35">
      <c r="B1385" s="80"/>
      <c r="C1385" s="119"/>
      <c r="D1385" s="119"/>
      <c r="E1385" s="202"/>
      <c r="F1385" s="119"/>
      <c r="G1385" s="120"/>
      <c r="H1385" s="41"/>
      <c r="I1385" s="41"/>
      <c r="J1385" s="138"/>
      <c r="K1385" s="291">
        <f t="shared" si="142"/>
        <v>0</v>
      </c>
      <c r="L1385" s="327">
        <v>0</v>
      </c>
      <c r="M1385" s="292">
        <f t="shared" si="141"/>
        <v>0</v>
      </c>
      <c r="N1385" s="370"/>
      <c r="O1385" s="150"/>
      <c r="P1385" s="240"/>
      <c r="Q1385" s="568"/>
      <c r="R1385" s="556">
        <f t="shared" si="143"/>
        <v>0</v>
      </c>
      <c r="S1385" s="556">
        <f t="shared" si="144"/>
        <v>0</v>
      </c>
      <c r="T1385" s="556">
        <f t="shared" si="145"/>
        <v>0</v>
      </c>
      <c r="U1385" s="556">
        <f t="shared" si="146"/>
        <v>0</v>
      </c>
      <c r="V1385" s="395"/>
      <c r="W1385" s="395"/>
      <c r="X1385" s="395"/>
      <c r="Y1385" s="395"/>
      <c r="AA1385" s="102"/>
      <c r="BA1385" s="553"/>
    </row>
    <row r="1386" spans="2:53" ht="18" customHeight="1" x14ac:dyDescent="0.35">
      <c r="B1386" s="80"/>
      <c r="C1386" s="119"/>
      <c r="D1386" s="119"/>
      <c r="E1386" s="202"/>
      <c r="F1386" s="119"/>
      <c r="G1386" s="120"/>
      <c r="H1386" s="41"/>
      <c r="I1386" s="41"/>
      <c r="J1386" s="138"/>
      <c r="K1386" s="291">
        <f t="shared" si="142"/>
        <v>0</v>
      </c>
      <c r="L1386" s="327">
        <v>0</v>
      </c>
      <c r="M1386" s="292">
        <f t="shared" si="141"/>
        <v>0</v>
      </c>
      <c r="N1386" s="370"/>
      <c r="O1386" s="150"/>
      <c r="P1386" s="240"/>
      <c r="Q1386" s="568"/>
      <c r="R1386" s="556">
        <f t="shared" si="143"/>
        <v>0</v>
      </c>
      <c r="S1386" s="556">
        <f t="shared" si="144"/>
        <v>0</v>
      </c>
      <c r="T1386" s="556">
        <f t="shared" si="145"/>
        <v>0</v>
      </c>
      <c r="U1386" s="556">
        <f t="shared" si="146"/>
        <v>0</v>
      </c>
      <c r="V1386" s="395"/>
      <c r="W1386" s="395"/>
      <c r="X1386" s="395"/>
      <c r="Y1386" s="395"/>
      <c r="AA1386" s="102"/>
      <c r="BA1386" s="553"/>
    </row>
    <row r="1387" spans="2:53" ht="18" customHeight="1" x14ac:dyDescent="0.35">
      <c r="B1387" s="80"/>
      <c r="C1387" s="119"/>
      <c r="D1387" s="119"/>
      <c r="E1387" s="202"/>
      <c r="F1387" s="119"/>
      <c r="G1387" s="120"/>
      <c r="H1387" s="41"/>
      <c r="I1387" s="41"/>
      <c r="J1387" s="138"/>
      <c r="K1387" s="291">
        <f t="shared" si="142"/>
        <v>0</v>
      </c>
      <c r="L1387" s="327">
        <v>0</v>
      </c>
      <c r="M1387" s="292">
        <f t="shared" si="141"/>
        <v>0</v>
      </c>
      <c r="N1387" s="370"/>
      <c r="O1387" s="150"/>
      <c r="P1387" s="240"/>
      <c r="Q1387" s="568"/>
      <c r="R1387" s="556">
        <f t="shared" si="143"/>
        <v>0</v>
      </c>
      <c r="S1387" s="556">
        <f t="shared" si="144"/>
        <v>0</v>
      </c>
      <c r="T1387" s="556">
        <f t="shared" si="145"/>
        <v>0</v>
      </c>
      <c r="U1387" s="556">
        <f t="shared" si="146"/>
        <v>0</v>
      </c>
      <c r="V1387" s="395"/>
      <c r="W1387" s="395"/>
      <c r="X1387" s="395"/>
      <c r="Y1387" s="395"/>
      <c r="AA1387" s="102"/>
      <c r="BA1387" s="553"/>
    </row>
    <row r="1388" spans="2:53" ht="18" customHeight="1" x14ac:dyDescent="0.35">
      <c r="B1388" s="80"/>
      <c r="C1388" s="119"/>
      <c r="D1388" s="119"/>
      <c r="E1388" s="202"/>
      <c r="F1388" s="119"/>
      <c r="G1388" s="120"/>
      <c r="H1388" s="41"/>
      <c r="I1388" s="41"/>
      <c r="J1388" s="138"/>
      <c r="K1388" s="291">
        <f t="shared" si="142"/>
        <v>0</v>
      </c>
      <c r="L1388" s="327">
        <v>0</v>
      </c>
      <c r="M1388" s="292">
        <f t="shared" si="141"/>
        <v>0</v>
      </c>
      <c r="N1388" s="370"/>
      <c r="O1388" s="150"/>
      <c r="P1388" s="240"/>
      <c r="Q1388" s="568"/>
      <c r="R1388" s="556">
        <f t="shared" si="143"/>
        <v>0</v>
      </c>
      <c r="S1388" s="556">
        <f t="shared" si="144"/>
        <v>0</v>
      </c>
      <c r="T1388" s="556">
        <f t="shared" si="145"/>
        <v>0</v>
      </c>
      <c r="U1388" s="556">
        <f t="shared" si="146"/>
        <v>0</v>
      </c>
      <c r="V1388" s="395"/>
      <c r="W1388" s="395"/>
      <c r="X1388" s="395"/>
      <c r="Y1388" s="395"/>
      <c r="AA1388" s="102"/>
      <c r="BA1388" s="553"/>
    </row>
    <row r="1389" spans="2:53" ht="18" customHeight="1" x14ac:dyDescent="0.35">
      <c r="B1389" s="80"/>
      <c r="C1389" s="119"/>
      <c r="D1389" s="119"/>
      <c r="E1389" s="202"/>
      <c r="F1389" s="119"/>
      <c r="G1389" s="120"/>
      <c r="H1389" s="41"/>
      <c r="I1389" s="41"/>
      <c r="J1389" s="138"/>
      <c r="K1389" s="291">
        <f t="shared" si="142"/>
        <v>0</v>
      </c>
      <c r="L1389" s="327">
        <v>0</v>
      </c>
      <c r="M1389" s="292">
        <f t="shared" si="141"/>
        <v>0</v>
      </c>
      <c r="N1389" s="370"/>
      <c r="O1389" s="150"/>
      <c r="P1389" s="240"/>
      <c r="Q1389" s="568"/>
      <c r="R1389" s="556">
        <f t="shared" si="143"/>
        <v>0</v>
      </c>
      <c r="S1389" s="556">
        <f t="shared" si="144"/>
        <v>0</v>
      </c>
      <c r="T1389" s="556">
        <f t="shared" si="145"/>
        <v>0</v>
      </c>
      <c r="U1389" s="556">
        <f t="shared" si="146"/>
        <v>0</v>
      </c>
      <c r="V1389" s="395"/>
      <c r="W1389" s="395"/>
      <c r="X1389" s="395"/>
      <c r="Y1389" s="395"/>
      <c r="AA1389" s="102"/>
      <c r="BA1389" s="553"/>
    </row>
    <row r="1390" spans="2:53" ht="18" customHeight="1" x14ac:dyDescent="0.35">
      <c r="B1390" s="80"/>
      <c r="C1390" s="119"/>
      <c r="D1390" s="119"/>
      <c r="E1390" s="202"/>
      <c r="F1390" s="119"/>
      <c r="G1390" s="120"/>
      <c r="H1390" s="41"/>
      <c r="I1390" s="41"/>
      <c r="J1390" s="138"/>
      <c r="K1390" s="291">
        <f t="shared" si="142"/>
        <v>0</v>
      </c>
      <c r="L1390" s="327">
        <v>0</v>
      </c>
      <c r="M1390" s="292">
        <f t="shared" si="141"/>
        <v>0</v>
      </c>
      <c r="N1390" s="370"/>
      <c r="O1390" s="150"/>
      <c r="P1390" s="240"/>
      <c r="Q1390" s="568"/>
      <c r="R1390" s="556">
        <f t="shared" si="143"/>
        <v>0</v>
      </c>
      <c r="S1390" s="556">
        <f t="shared" si="144"/>
        <v>0</v>
      </c>
      <c r="T1390" s="556">
        <f t="shared" si="145"/>
        <v>0</v>
      </c>
      <c r="U1390" s="556">
        <f t="shared" si="146"/>
        <v>0</v>
      </c>
      <c r="V1390" s="395"/>
      <c r="W1390" s="395"/>
      <c r="X1390" s="395"/>
      <c r="Y1390" s="395"/>
      <c r="AA1390" s="102"/>
      <c r="BA1390" s="553"/>
    </row>
    <row r="1391" spans="2:53" ht="18" customHeight="1" x14ac:dyDescent="0.35">
      <c r="B1391" s="80"/>
      <c r="C1391" s="119"/>
      <c r="D1391" s="119"/>
      <c r="E1391" s="202"/>
      <c r="F1391" s="119"/>
      <c r="G1391" s="120"/>
      <c r="H1391" s="41"/>
      <c r="I1391" s="41"/>
      <c r="J1391" s="138"/>
      <c r="K1391" s="291">
        <f t="shared" si="142"/>
        <v>0</v>
      </c>
      <c r="L1391" s="327">
        <v>0</v>
      </c>
      <c r="M1391" s="292">
        <f t="shared" si="141"/>
        <v>0</v>
      </c>
      <c r="N1391" s="370"/>
      <c r="O1391" s="150"/>
      <c r="P1391" s="240"/>
      <c r="Q1391" s="568"/>
      <c r="R1391" s="556">
        <f t="shared" si="143"/>
        <v>0</v>
      </c>
      <c r="S1391" s="556">
        <f t="shared" si="144"/>
        <v>0</v>
      </c>
      <c r="T1391" s="556">
        <f t="shared" si="145"/>
        <v>0</v>
      </c>
      <c r="U1391" s="556">
        <f t="shared" si="146"/>
        <v>0</v>
      </c>
      <c r="V1391" s="395"/>
      <c r="W1391" s="395"/>
      <c r="X1391" s="395"/>
      <c r="Y1391" s="395"/>
      <c r="AA1391" s="102"/>
      <c r="BA1391" s="553"/>
    </row>
    <row r="1392" spans="2:53" ht="18" customHeight="1" x14ac:dyDescent="0.35">
      <c r="B1392" s="80"/>
      <c r="C1392" s="119"/>
      <c r="D1392" s="119"/>
      <c r="E1392" s="202"/>
      <c r="F1392" s="119"/>
      <c r="G1392" s="120"/>
      <c r="H1392" s="41"/>
      <c r="I1392" s="41"/>
      <c r="J1392" s="138"/>
      <c r="K1392" s="291">
        <f t="shared" si="142"/>
        <v>0</v>
      </c>
      <c r="L1392" s="327">
        <v>0</v>
      </c>
      <c r="M1392" s="292">
        <f t="shared" si="141"/>
        <v>0</v>
      </c>
      <c r="N1392" s="370"/>
      <c r="O1392" s="150"/>
      <c r="P1392" s="240"/>
      <c r="Q1392" s="568"/>
      <c r="R1392" s="556">
        <f t="shared" si="143"/>
        <v>0</v>
      </c>
      <c r="S1392" s="556">
        <f t="shared" si="144"/>
        <v>0</v>
      </c>
      <c r="T1392" s="556">
        <f t="shared" si="145"/>
        <v>0</v>
      </c>
      <c r="U1392" s="556">
        <f t="shared" si="146"/>
        <v>0</v>
      </c>
      <c r="V1392" s="395"/>
      <c r="W1392" s="395"/>
      <c r="X1392" s="395"/>
      <c r="Y1392" s="395"/>
      <c r="AA1392" s="102"/>
      <c r="BA1392" s="553"/>
    </row>
    <row r="1393" spans="2:53" ht="18" customHeight="1" x14ac:dyDescent="0.35">
      <c r="B1393" s="80"/>
      <c r="C1393" s="119"/>
      <c r="D1393" s="119"/>
      <c r="E1393" s="202"/>
      <c r="F1393" s="119"/>
      <c r="G1393" s="120"/>
      <c r="H1393" s="41"/>
      <c r="I1393" s="41"/>
      <c r="J1393" s="138"/>
      <c r="K1393" s="291">
        <f t="shared" si="142"/>
        <v>0</v>
      </c>
      <c r="L1393" s="327">
        <v>0</v>
      </c>
      <c r="M1393" s="292">
        <f t="shared" si="141"/>
        <v>0</v>
      </c>
      <c r="N1393" s="370"/>
      <c r="O1393" s="150"/>
      <c r="P1393" s="240"/>
      <c r="Q1393" s="568"/>
      <c r="R1393" s="556">
        <f t="shared" si="143"/>
        <v>0</v>
      </c>
      <c r="S1393" s="556">
        <f t="shared" si="144"/>
        <v>0</v>
      </c>
      <c r="T1393" s="556">
        <f t="shared" si="145"/>
        <v>0</v>
      </c>
      <c r="U1393" s="556">
        <f t="shared" si="146"/>
        <v>0</v>
      </c>
      <c r="V1393" s="395"/>
      <c r="W1393" s="395"/>
      <c r="X1393" s="395"/>
      <c r="Y1393" s="395"/>
      <c r="AA1393" s="102"/>
      <c r="BA1393" s="553"/>
    </row>
    <row r="1394" spans="2:53" ht="18" customHeight="1" x14ac:dyDescent="0.35">
      <c r="B1394" s="80"/>
      <c r="C1394" s="119"/>
      <c r="D1394" s="119"/>
      <c r="E1394" s="202"/>
      <c r="F1394" s="119"/>
      <c r="G1394" s="120"/>
      <c r="H1394" s="41"/>
      <c r="I1394" s="41"/>
      <c r="J1394" s="138"/>
      <c r="K1394" s="291">
        <f t="shared" si="142"/>
        <v>0</v>
      </c>
      <c r="L1394" s="327">
        <v>0</v>
      </c>
      <c r="M1394" s="292">
        <f t="shared" ref="M1394:M1457" si="147">IF(O1394="X",0,L1394*$M$8)</f>
        <v>0</v>
      </c>
      <c r="N1394" s="370"/>
      <c r="O1394" s="150"/>
      <c r="P1394" s="240"/>
      <c r="Q1394" s="568"/>
      <c r="R1394" s="556">
        <f t="shared" si="143"/>
        <v>0</v>
      </c>
      <c r="S1394" s="556">
        <f t="shared" si="144"/>
        <v>0</v>
      </c>
      <c r="T1394" s="556">
        <f t="shared" si="145"/>
        <v>0</v>
      </c>
      <c r="U1394" s="556">
        <f t="shared" si="146"/>
        <v>0</v>
      </c>
      <c r="V1394" s="395"/>
      <c r="W1394" s="395"/>
      <c r="X1394" s="395"/>
      <c r="Y1394" s="395"/>
      <c r="AA1394" s="102"/>
      <c r="BA1394" s="553"/>
    </row>
    <row r="1395" spans="2:53" ht="18" customHeight="1" x14ac:dyDescent="0.35">
      <c r="B1395" s="80"/>
      <c r="C1395" s="119"/>
      <c r="D1395" s="119"/>
      <c r="E1395" s="202"/>
      <c r="F1395" s="119"/>
      <c r="G1395" s="120"/>
      <c r="H1395" s="41"/>
      <c r="I1395" s="41"/>
      <c r="J1395" s="138"/>
      <c r="K1395" s="291">
        <f t="shared" ref="K1395:K1458" si="148">J1395*$M$8</f>
        <v>0</v>
      </c>
      <c r="L1395" s="327">
        <v>0</v>
      </c>
      <c r="M1395" s="292">
        <f t="shared" si="147"/>
        <v>0</v>
      </c>
      <c r="N1395" s="370"/>
      <c r="O1395" s="150"/>
      <c r="P1395" s="240"/>
      <c r="Q1395" s="568"/>
      <c r="R1395" s="556">
        <f t="shared" ref="R1395:R1458" si="149">K1395*$H$35</f>
        <v>0</v>
      </c>
      <c r="S1395" s="556">
        <f t="shared" ref="S1395:S1458" si="150">M1395*$H$44</f>
        <v>0</v>
      </c>
      <c r="T1395" s="556">
        <f t="shared" ref="T1395:T1458" si="151">R1395-K1395</f>
        <v>0</v>
      </c>
      <c r="U1395" s="556">
        <f t="shared" ref="U1395:U1458" si="152">S1395-M1395</f>
        <v>0</v>
      </c>
      <c r="V1395" s="395"/>
      <c r="W1395" s="395"/>
      <c r="X1395" s="395"/>
      <c r="Y1395" s="395"/>
      <c r="AA1395" s="102"/>
      <c r="BA1395" s="553"/>
    </row>
    <row r="1396" spans="2:53" ht="18" customHeight="1" x14ac:dyDescent="0.35">
      <c r="B1396" s="80"/>
      <c r="C1396" s="119"/>
      <c r="D1396" s="119"/>
      <c r="E1396" s="202"/>
      <c r="F1396" s="119"/>
      <c r="G1396" s="120"/>
      <c r="H1396" s="41"/>
      <c r="I1396" s="41"/>
      <c r="J1396" s="138"/>
      <c r="K1396" s="291">
        <f t="shared" si="148"/>
        <v>0</v>
      </c>
      <c r="L1396" s="327">
        <v>0</v>
      </c>
      <c r="M1396" s="292">
        <f t="shared" si="147"/>
        <v>0</v>
      </c>
      <c r="N1396" s="370"/>
      <c r="O1396" s="150"/>
      <c r="P1396" s="240"/>
      <c r="Q1396" s="568"/>
      <c r="R1396" s="556">
        <f t="shared" si="149"/>
        <v>0</v>
      </c>
      <c r="S1396" s="556">
        <f t="shared" si="150"/>
        <v>0</v>
      </c>
      <c r="T1396" s="556">
        <f t="shared" si="151"/>
        <v>0</v>
      </c>
      <c r="U1396" s="556">
        <f t="shared" si="152"/>
        <v>0</v>
      </c>
      <c r="V1396" s="395"/>
      <c r="W1396" s="395"/>
      <c r="X1396" s="395"/>
      <c r="Y1396" s="395"/>
      <c r="AA1396" s="102"/>
      <c r="BA1396" s="553"/>
    </row>
    <row r="1397" spans="2:53" ht="18" customHeight="1" x14ac:dyDescent="0.35">
      <c r="B1397" s="80"/>
      <c r="C1397" s="119"/>
      <c r="D1397" s="119"/>
      <c r="E1397" s="202"/>
      <c r="F1397" s="119"/>
      <c r="G1397" s="120"/>
      <c r="H1397" s="41"/>
      <c r="I1397" s="41"/>
      <c r="J1397" s="138"/>
      <c r="K1397" s="291">
        <f t="shared" si="148"/>
        <v>0</v>
      </c>
      <c r="L1397" s="327">
        <v>0</v>
      </c>
      <c r="M1397" s="292">
        <f t="shared" si="147"/>
        <v>0</v>
      </c>
      <c r="N1397" s="370"/>
      <c r="O1397" s="150"/>
      <c r="P1397" s="240"/>
      <c r="Q1397" s="568"/>
      <c r="R1397" s="556">
        <f t="shared" si="149"/>
        <v>0</v>
      </c>
      <c r="S1397" s="556">
        <f t="shared" si="150"/>
        <v>0</v>
      </c>
      <c r="T1397" s="556">
        <f t="shared" si="151"/>
        <v>0</v>
      </c>
      <c r="U1397" s="556">
        <f t="shared" si="152"/>
        <v>0</v>
      </c>
      <c r="V1397" s="395"/>
      <c r="W1397" s="395"/>
      <c r="X1397" s="395"/>
      <c r="Y1397" s="395"/>
      <c r="AA1397" s="102"/>
      <c r="BA1397" s="553"/>
    </row>
    <row r="1398" spans="2:53" ht="18" customHeight="1" x14ac:dyDescent="0.35">
      <c r="B1398" s="80"/>
      <c r="C1398" s="119"/>
      <c r="D1398" s="119"/>
      <c r="E1398" s="202"/>
      <c r="F1398" s="119"/>
      <c r="G1398" s="120"/>
      <c r="H1398" s="41"/>
      <c r="I1398" s="41"/>
      <c r="J1398" s="138"/>
      <c r="K1398" s="291">
        <f t="shared" si="148"/>
        <v>0</v>
      </c>
      <c r="L1398" s="327">
        <v>0</v>
      </c>
      <c r="M1398" s="292">
        <f t="shared" si="147"/>
        <v>0</v>
      </c>
      <c r="N1398" s="370"/>
      <c r="O1398" s="150"/>
      <c r="P1398" s="240"/>
      <c r="Q1398" s="568"/>
      <c r="R1398" s="556">
        <f t="shared" si="149"/>
        <v>0</v>
      </c>
      <c r="S1398" s="556">
        <f t="shared" si="150"/>
        <v>0</v>
      </c>
      <c r="T1398" s="556">
        <f t="shared" si="151"/>
        <v>0</v>
      </c>
      <c r="U1398" s="556">
        <f t="shared" si="152"/>
        <v>0</v>
      </c>
      <c r="V1398" s="395"/>
      <c r="W1398" s="395"/>
      <c r="X1398" s="395"/>
      <c r="Y1398" s="395"/>
      <c r="AA1398" s="102"/>
      <c r="BA1398" s="553"/>
    </row>
    <row r="1399" spans="2:53" ht="18" customHeight="1" x14ac:dyDescent="0.35">
      <c r="B1399" s="80"/>
      <c r="C1399" s="119"/>
      <c r="D1399" s="119"/>
      <c r="E1399" s="202"/>
      <c r="F1399" s="119"/>
      <c r="G1399" s="120"/>
      <c r="H1399" s="41"/>
      <c r="I1399" s="41"/>
      <c r="J1399" s="138"/>
      <c r="K1399" s="291">
        <f t="shared" si="148"/>
        <v>0</v>
      </c>
      <c r="L1399" s="327">
        <v>0</v>
      </c>
      <c r="M1399" s="292">
        <f t="shared" si="147"/>
        <v>0</v>
      </c>
      <c r="N1399" s="370"/>
      <c r="O1399" s="150"/>
      <c r="P1399" s="240"/>
      <c r="Q1399" s="568"/>
      <c r="R1399" s="556">
        <f t="shared" si="149"/>
        <v>0</v>
      </c>
      <c r="S1399" s="556">
        <f t="shared" si="150"/>
        <v>0</v>
      </c>
      <c r="T1399" s="556">
        <f t="shared" si="151"/>
        <v>0</v>
      </c>
      <c r="U1399" s="556">
        <f t="shared" si="152"/>
        <v>0</v>
      </c>
      <c r="V1399" s="395"/>
      <c r="W1399" s="395"/>
      <c r="X1399" s="395"/>
      <c r="Y1399" s="395"/>
      <c r="AA1399" s="102"/>
      <c r="BA1399" s="553"/>
    </row>
    <row r="1400" spans="2:53" ht="18" customHeight="1" x14ac:dyDescent="0.35">
      <c r="B1400" s="80"/>
      <c r="C1400" s="119"/>
      <c r="D1400" s="119"/>
      <c r="E1400" s="202"/>
      <c r="F1400" s="119"/>
      <c r="G1400" s="120"/>
      <c r="H1400" s="41"/>
      <c r="I1400" s="41"/>
      <c r="J1400" s="138"/>
      <c r="K1400" s="291">
        <f t="shared" si="148"/>
        <v>0</v>
      </c>
      <c r="L1400" s="327">
        <v>0</v>
      </c>
      <c r="M1400" s="292">
        <f t="shared" si="147"/>
        <v>0</v>
      </c>
      <c r="N1400" s="370"/>
      <c r="O1400" s="150"/>
      <c r="P1400" s="240"/>
      <c r="Q1400" s="568"/>
      <c r="R1400" s="556">
        <f t="shared" si="149"/>
        <v>0</v>
      </c>
      <c r="S1400" s="556">
        <f t="shared" si="150"/>
        <v>0</v>
      </c>
      <c r="T1400" s="556">
        <f t="shared" si="151"/>
        <v>0</v>
      </c>
      <c r="U1400" s="556">
        <f t="shared" si="152"/>
        <v>0</v>
      </c>
      <c r="V1400" s="395"/>
      <c r="W1400" s="395"/>
      <c r="X1400" s="395"/>
      <c r="Y1400" s="395"/>
      <c r="AA1400" s="102"/>
      <c r="BA1400" s="553"/>
    </row>
    <row r="1401" spans="2:53" ht="18" customHeight="1" x14ac:dyDescent="0.35">
      <c r="B1401" s="80"/>
      <c r="C1401" s="119"/>
      <c r="D1401" s="119"/>
      <c r="E1401" s="202"/>
      <c r="F1401" s="119"/>
      <c r="G1401" s="120"/>
      <c r="H1401" s="41"/>
      <c r="I1401" s="41"/>
      <c r="J1401" s="138"/>
      <c r="K1401" s="291">
        <f t="shared" si="148"/>
        <v>0</v>
      </c>
      <c r="L1401" s="327">
        <v>0</v>
      </c>
      <c r="M1401" s="292">
        <f t="shared" si="147"/>
        <v>0</v>
      </c>
      <c r="N1401" s="370"/>
      <c r="O1401" s="150"/>
      <c r="P1401" s="240"/>
      <c r="Q1401" s="568"/>
      <c r="R1401" s="556">
        <f t="shared" si="149"/>
        <v>0</v>
      </c>
      <c r="S1401" s="556">
        <f t="shared" si="150"/>
        <v>0</v>
      </c>
      <c r="T1401" s="556">
        <f t="shared" si="151"/>
        <v>0</v>
      </c>
      <c r="U1401" s="556">
        <f t="shared" si="152"/>
        <v>0</v>
      </c>
      <c r="V1401" s="395"/>
      <c r="W1401" s="395"/>
      <c r="X1401" s="395"/>
      <c r="Y1401" s="395"/>
      <c r="AA1401" s="102"/>
      <c r="BA1401" s="553"/>
    </row>
    <row r="1402" spans="2:53" ht="18" customHeight="1" x14ac:dyDescent="0.35">
      <c r="B1402" s="80"/>
      <c r="C1402" s="119"/>
      <c r="D1402" s="119"/>
      <c r="E1402" s="202"/>
      <c r="F1402" s="119"/>
      <c r="G1402" s="120"/>
      <c r="H1402" s="41"/>
      <c r="I1402" s="41"/>
      <c r="J1402" s="138"/>
      <c r="K1402" s="291">
        <f t="shared" si="148"/>
        <v>0</v>
      </c>
      <c r="L1402" s="327">
        <v>0</v>
      </c>
      <c r="M1402" s="292">
        <f t="shared" si="147"/>
        <v>0</v>
      </c>
      <c r="N1402" s="370"/>
      <c r="O1402" s="150"/>
      <c r="P1402" s="240"/>
      <c r="Q1402" s="568"/>
      <c r="R1402" s="556">
        <f t="shared" si="149"/>
        <v>0</v>
      </c>
      <c r="S1402" s="556">
        <f t="shared" si="150"/>
        <v>0</v>
      </c>
      <c r="T1402" s="556">
        <f t="shared" si="151"/>
        <v>0</v>
      </c>
      <c r="U1402" s="556">
        <f t="shared" si="152"/>
        <v>0</v>
      </c>
      <c r="V1402" s="395"/>
      <c r="W1402" s="395"/>
      <c r="X1402" s="395"/>
      <c r="Y1402" s="395"/>
      <c r="AA1402" s="102"/>
      <c r="BA1402" s="553"/>
    </row>
    <row r="1403" spans="2:53" ht="18" customHeight="1" x14ac:dyDescent="0.35">
      <c r="B1403" s="80"/>
      <c r="C1403" s="119"/>
      <c r="D1403" s="119"/>
      <c r="E1403" s="202"/>
      <c r="F1403" s="119"/>
      <c r="G1403" s="120"/>
      <c r="H1403" s="41"/>
      <c r="I1403" s="41"/>
      <c r="J1403" s="138"/>
      <c r="K1403" s="291">
        <f t="shared" si="148"/>
        <v>0</v>
      </c>
      <c r="L1403" s="327">
        <v>0</v>
      </c>
      <c r="M1403" s="292">
        <f t="shared" si="147"/>
        <v>0</v>
      </c>
      <c r="N1403" s="370"/>
      <c r="O1403" s="150"/>
      <c r="P1403" s="240"/>
      <c r="Q1403" s="568"/>
      <c r="R1403" s="556">
        <f t="shared" si="149"/>
        <v>0</v>
      </c>
      <c r="S1403" s="556">
        <f t="shared" si="150"/>
        <v>0</v>
      </c>
      <c r="T1403" s="556">
        <f t="shared" si="151"/>
        <v>0</v>
      </c>
      <c r="U1403" s="556">
        <f t="shared" si="152"/>
        <v>0</v>
      </c>
      <c r="V1403" s="395"/>
      <c r="W1403" s="395"/>
      <c r="X1403" s="395"/>
      <c r="Y1403" s="395"/>
      <c r="AA1403" s="102"/>
      <c r="BA1403" s="553"/>
    </row>
    <row r="1404" spans="2:53" ht="18" customHeight="1" x14ac:dyDescent="0.35">
      <c r="B1404" s="80"/>
      <c r="C1404" s="119"/>
      <c r="D1404" s="119"/>
      <c r="E1404" s="202"/>
      <c r="F1404" s="119"/>
      <c r="G1404" s="120"/>
      <c r="H1404" s="41"/>
      <c r="I1404" s="41"/>
      <c r="J1404" s="138"/>
      <c r="K1404" s="291">
        <f t="shared" si="148"/>
        <v>0</v>
      </c>
      <c r="L1404" s="327">
        <v>0</v>
      </c>
      <c r="M1404" s="292">
        <f t="shared" si="147"/>
        <v>0</v>
      </c>
      <c r="N1404" s="370"/>
      <c r="O1404" s="150"/>
      <c r="P1404" s="240"/>
      <c r="Q1404" s="568"/>
      <c r="R1404" s="556">
        <f t="shared" si="149"/>
        <v>0</v>
      </c>
      <c r="S1404" s="556">
        <f t="shared" si="150"/>
        <v>0</v>
      </c>
      <c r="T1404" s="556">
        <f t="shared" si="151"/>
        <v>0</v>
      </c>
      <c r="U1404" s="556">
        <f t="shared" si="152"/>
        <v>0</v>
      </c>
      <c r="V1404" s="395"/>
      <c r="W1404" s="395"/>
      <c r="X1404" s="395"/>
      <c r="Y1404" s="395"/>
      <c r="AA1404" s="102"/>
      <c r="BA1404" s="553"/>
    </row>
    <row r="1405" spans="2:53" ht="18" customHeight="1" x14ac:dyDescent="0.35">
      <c r="B1405" s="80"/>
      <c r="C1405" s="119"/>
      <c r="D1405" s="119"/>
      <c r="E1405" s="202"/>
      <c r="F1405" s="119"/>
      <c r="G1405" s="120"/>
      <c r="H1405" s="41"/>
      <c r="I1405" s="41"/>
      <c r="J1405" s="138"/>
      <c r="K1405" s="291">
        <f t="shared" si="148"/>
        <v>0</v>
      </c>
      <c r="L1405" s="327">
        <v>0</v>
      </c>
      <c r="M1405" s="292">
        <f t="shared" si="147"/>
        <v>0</v>
      </c>
      <c r="N1405" s="370"/>
      <c r="O1405" s="150"/>
      <c r="P1405" s="240"/>
      <c r="Q1405" s="568"/>
      <c r="R1405" s="556">
        <f t="shared" si="149"/>
        <v>0</v>
      </c>
      <c r="S1405" s="556">
        <f t="shared" si="150"/>
        <v>0</v>
      </c>
      <c r="T1405" s="556">
        <f t="shared" si="151"/>
        <v>0</v>
      </c>
      <c r="U1405" s="556">
        <f t="shared" si="152"/>
        <v>0</v>
      </c>
      <c r="V1405" s="395"/>
      <c r="W1405" s="395"/>
      <c r="X1405" s="395"/>
      <c r="Y1405" s="395"/>
      <c r="AA1405" s="102"/>
      <c r="BA1405" s="553"/>
    </row>
    <row r="1406" spans="2:53" ht="18" customHeight="1" x14ac:dyDescent="0.35">
      <c r="B1406" s="80"/>
      <c r="C1406" s="119"/>
      <c r="D1406" s="119"/>
      <c r="E1406" s="202"/>
      <c r="F1406" s="119"/>
      <c r="G1406" s="120"/>
      <c r="H1406" s="41"/>
      <c r="I1406" s="41"/>
      <c r="J1406" s="138"/>
      <c r="K1406" s="291">
        <f t="shared" si="148"/>
        <v>0</v>
      </c>
      <c r="L1406" s="327">
        <v>0</v>
      </c>
      <c r="M1406" s="292">
        <f t="shared" si="147"/>
        <v>0</v>
      </c>
      <c r="N1406" s="370"/>
      <c r="O1406" s="150"/>
      <c r="P1406" s="240"/>
      <c r="Q1406" s="568"/>
      <c r="R1406" s="556">
        <f t="shared" si="149"/>
        <v>0</v>
      </c>
      <c r="S1406" s="556">
        <f t="shared" si="150"/>
        <v>0</v>
      </c>
      <c r="T1406" s="556">
        <f t="shared" si="151"/>
        <v>0</v>
      </c>
      <c r="U1406" s="556">
        <f t="shared" si="152"/>
        <v>0</v>
      </c>
      <c r="V1406" s="395"/>
      <c r="W1406" s="395"/>
      <c r="X1406" s="395"/>
      <c r="Y1406" s="395"/>
      <c r="AA1406" s="102"/>
      <c r="BA1406" s="553"/>
    </row>
    <row r="1407" spans="2:53" ht="18" customHeight="1" x14ac:dyDescent="0.35">
      <c r="B1407" s="80"/>
      <c r="C1407" s="119"/>
      <c r="D1407" s="119"/>
      <c r="E1407" s="202"/>
      <c r="F1407" s="119"/>
      <c r="G1407" s="120"/>
      <c r="H1407" s="41"/>
      <c r="I1407" s="41"/>
      <c r="J1407" s="138"/>
      <c r="K1407" s="291">
        <f t="shared" si="148"/>
        <v>0</v>
      </c>
      <c r="L1407" s="327">
        <v>0</v>
      </c>
      <c r="M1407" s="292">
        <f t="shared" si="147"/>
        <v>0</v>
      </c>
      <c r="N1407" s="370"/>
      <c r="O1407" s="150"/>
      <c r="P1407" s="240"/>
      <c r="Q1407" s="568"/>
      <c r="R1407" s="556">
        <f t="shared" si="149"/>
        <v>0</v>
      </c>
      <c r="S1407" s="556">
        <f t="shared" si="150"/>
        <v>0</v>
      </c>
      <c r="T1407" s="556">
        <f t="shared" si="151"/>
        <v>0</v>
      </c>
      <c r="U1407" s="556">
        <f t="shared" si="152"/>
        <v>0</v>
      </c>
      <c r="V1407" s="395"/>
      <c r="W1407" s="395"/>
      <c r="X1407" s="395"/>
      <c r="Y1407" s="395"/>
      <c r="AA1407" s="102"/>
      <c r="BA1407" s="553"/>
    </row>
    <row r="1408" spans="2:53" ht="18" customHeight="1" x14ac:dyDescent="0.35">
      <c r="B1408" s="80"/>
      <c r="C1408" s="119"/>
      <c r="D1408" s="119"/>
      <c r="E1408" s="202"/>
      <c r="F1408" s="119"/>
      <c r="G1408" s="120"/>
      <c r="H1408" s="41"/>
      <c r="I1408" s="41"/>
      <c r="J1408" s="138"/>
      <c r="K1408" s="291">
        <f t="shared" si="148"/>
        <v>0</v>
      </c>
      <c r="L1408" s="327">
        <v>0</v>
      </c>
      <c r="M1408" s="292">
        <f t="shared" si="147"/>
        <v>0</v>
      </c>
      <c r="N1408" s="370"/>
      <c r="O1408" s="150"/>
      <c r="P1408" s="240"/>
      <c r="Q1408" s="568"/>
      <c r="R1408" s="556">
        <f t="shared" si="149"/>
        <v>0</v>
      </c>
      <c r="S1408" s="556">
        <f t="shared" si="150"/>
        <v>0</v>
      </c>
      <c r="T1408" s="556">
        <f t="shared" si="151"/>
        <v>0</v>
      </c>
      <c r="U1408" s="556">
        <f t="shared" si="152"/>
        <v>0</v>
      </c>
      <c r="V1408" s="395"/>
      <c r="W1408" s="395"/>
      <c r="X1408" s="395"/>
      <c r="Y1408" s="395"/>
      <c r="AA1408" s="102"/>
      <c r="BA1408" s="553"/>
    </row>
    <row r="1409" spans="2:53" ht="18" customHeight="1" x14ac:dyDescent="0.35">
      <c r="B1409" s="80"/>
      <c r="C1409" s="119"/>
      <c r="D1409" s="119"/>
      <c r="E1409" s="202"/>
      <c r="F1409" s="119"/>
      <c r="G1409" s="120"/>
      <c r="H1409" s="41"/>
      <c r="I1409" s="41"/>
      <c r="J1409" s="138"/>
      <c r="K1409" s="291">
        <f t="shared" si="148"/>
        <v>0</v>
      </c>
      <c r="L1409" s="327">
        <v>0</v>
      </c>
      <c r="M1409" s="292">
        <f t="shared" si="147"/>
        <v>0</v>
      </c>
      <c r="N1409" s="370"/>
      <c r="O1409" s="150"/>
      <c r="P1409" s="240"/>
      <c r="Q1409" s="568"/>
      <c r="R1409" s="556">
        <f t="shared" si="149"/>
        <v>0</v>
      </c>
      <c r="S1409" s="556">
        <f t="shared" si="150"/>
        <v>0</v>
      </c>
      <c r="T1409" s="556">
        <f t="shared" si="151"/>
        <v>0</v>
      </c>
      <c r="U1409" s="556">
        <f t="shared" si="152"/>
        <v>0</v>
      </c>
      <c r="V1409" s="395"/>
      <c r="W1409" s="395"/>
      <c r="X1409" s="395"/>
      <c r="Y1409" s="395"/>
      <c r="AA1409" s="102"/>
      <c r="BA1409" s="553"/>
    </row>
    <row r="1410" spans="2:53" ht="18" customHeight="1" x14ac:dyDescent="0.35">
      <c r="B1410" s="80"/>
      <c r="C1410" s="119"/>
      <c r="D1410" s="119"/>
      <c r="E1410" s="202"/>
      <c r="F1410" s="119"/>
      <c r="G1410" s="120"/>
      <c r="H1410" s="41"/>
      <c r="I1410" s="41"/>
      <c r="J1410" s="138"/>
      <c r="K1410" s="291">
        <f t="shared" si="148"/>
        <v>0</v>
      </c>
      <c r="L1410" s="327">
        <v>0</v>
      </c>
      <c r="M1410" s="292">
        <f t="shared" si="147"/>
        <v>0</v>
      </c>
      <c r="N1410" s="370"/>
      <c r="O1410" s="150"/>
      <c r="P1410" s="240"/>
      <c r="Q1410" s="568"/>
      <c r="R1410" s="556">
        <f t="shared" si="149"/>
        <v>0</v>
      </c>
      <c r="S1410" s="556">
        <f t="shared" si="150"/>
        <v>0</v>
      </c>
      <c r="T1410" s="556">
        <f t="shared" si="151"/>
        <v>0</v>
      </c>
      <c r="U1410" s="556">
        <f t="shared" si="152"/>
        <v>0</v>
      </c>
      <c r="V1410" s="395"/>
      <c r="W1410" s="395"/>
      <c r="X1410" s="395"/>
      <c r="Y1410" s="395"/>
      <c r="AA1410" s="102"/>
      <c r="BA1410" s="553"/>
    </row>
    <row r="1411" spans="2:53" ht="18" customHeight="1" x14ac:dyDescent="0.35">
      <c r="B1411" s="80"/>
      <c r="C1411" s="119"/>
      <c r="D1411" s="119"/>
      <c r="E1411" s="202"/>
      <c r="F1411" s="119"/>
      <c r="G1411" s="120"/>
      <c r="H1411" s="41"/>
      <c r="I1411" s="41"/>
      <c r="J1411" s="138"/>
      <c r="K1411" s="291">
        <f t="shared" si="148"/>
        <v>0</v>
      </c>
      <c r="L1411" s="327">
        <v>0</v>
      </c>
      <c r="M1411" s="292">
        <f t="shared" si="147"/>
        <v>0</v>
      </c>
      <c r="N1411" s="370"/>
      <c r="O1411" s="150"/>
      <c r="P1411" s="240"/>
      <c r="Q1411" s="568"/>
      <c r="R1411" s="556">
        <f t="shared" si="149"/>
        <v>0</v>
      </c>
      <c r="S1411" s="556">
        <f t="shared" si="150"/>
        <v>0</v>
      </c>
      <c r="T1411" s="556">
        <f t="shared" si="151"/>
        <v>0</v>
      </c>
      <c r="U1411" s="556">
        <f t="shared" si="152"/>
        <v>0</v>
      </c>
      <c r="V1411" s="395"/>
      <c r="W1411" s="395"/>
      <c r="X1411" s="395"/>
      <c r="Y1411" s="395"/>
      <c r="AA1411" s="102"/>
      <c r="BA1411" s="553"/>
    </row>
    <row r="1412" spans="2:53" ht="18" customHeight="1" x14ac:dyDescent="0.35">
      <c r="B1412" s="80"/>
      <c r="C1412" s="119"/>
      <c r="D1412" s="119"/>
      <c r="E1412" s="202"/>
      <c r="F1412" s="119"/>
      <c r="G1412" s="120"/>
      <c r="H1412" s="41"/>
      <c r="I1412" s="41"/>
      <c r="J1412" s="138"/>
      <c r="K1412" s="291">
        <f t="shared" si="148"/>
        <v>0</v>
      </c>
      <c r="L1412" s="327">
        <v>0</v>
      </c>
      <c r="M1412" s="292">
        <f t="shared" si="147"/>
        <v>0</v>
      </c>
      <c r="N1412" s="370"/>
      <c r="O1412" s="150"/>
      <c r="P1412" s="240"/>
      <c r="Q1412" s="568"/>
      <c r="R1412" s="556">
        <f t="shared" si="149"/>
        <v>0</v>
      </c>
      <c r="S1412" s="556">
        <f t="shared" si="150"/>
        <v>0</v>
      </c>
      <c r="T1412" s="556">
        <f t="shared" si="151"/>
        <v>0</v>
      </c>
      <c r="U1412" s="556">
        <f t="shared" si="152"/>
        <v>0</v>
      </c>
      <c r="V1412" s="395"/>
      <c r="W1412" s="395"/>
      <c r="X1412" s="395"/>
      <c r="Y1412" s="395"/>
      <c r="AA1412" s="102"/>
      <c r="BA1412" s="553"/>
    </row>
    <row r="1413" spans="2:53" ht="18" customHeight="1" x14ac:dyDescent="0.35">
      <c r="B1413" s="80"/>
      <c r="C1413" s="119"/>
      <c r="D1413" s="119"/>
      <c r="E1413" s="202"/>
      <c r="F1413" s="119"/>
      <c r="G1413" s="120"/>
      <c r="H1413" s="41"/>
      <c r="I1413" s="41"/>
      <c r="J1413" s="138"/>
      <c r="K1413" s="291">
        <f t="shared" si="148"/>
        <v>0</v>
      </c>
      <c r="L1413" s="327">
        <v>0</v>
      </c>
      <c r="M1413" s="292">
        <f t="shared" si="147"/>
        <v>0</v>
      </c>
      <c r="N1413" s="370"/>
      <c r="O1413" s="150"/>
      <c r="P1413" s="240"/>
      <c r="Q1413" s="568"/>
      <c r="R1413" s="556">
        <f t="shared" si="149"/>
        <v>0</v>
      </c>
      <c r="S1413" s="556">
        <f t="shared" si="150"/>
        <v>0</v>
      </c>
      <c r="T1413" s="556">
        <f t="shared" si="151"/>
        <v>0</v>
      </c>
      <c r="U1413" s="556">
        <f t="shared" si="152"/>
        <v>0</v>
      </c>
      <c r="V1413" s="395"/>
      <c r="W1413" s="395"/>
      <c r="X1413" s="395"/>
      <c r="Y1413" s="395"/>
      <c r="AA1413" s="102"/>
      <c r="BA1413" s="553"/>
    </row>
    <row r="1414" spans="2:53" ht="18" customHeight="1" x14ac:dyDescent="0.35">
      <c r="B1414" s="80"/>
      <c r="C1414" s="119"/>
      <c r="D1414" s="119"/>
      <c r="E1414" s="202"/>
      <c r="F1414" s="119"/>
      <c r="G1414" s="120"/>
      <c r="H1414" s="41"/>
      <c r="I1414" s="41"/>
      <c r="J1414" s="138"/>
      <c r="K1414" s="291">
        <f t="shared" si="148"/>
        <v>0</v>
      </c>
      <c r="L1414" s="327">
        <v>0</v>
      </c>
      <c r="M1414" s="292">
        <f t="shared" si="147"/>
        <v>0</v>
      </c>
      <c r="N1414" s="370"/>
      <c r="O1414" s="150"/>
      <c r="P1414" s="240"/>
      <c r="Q1414" s="568"/>
      <c r="R1414" s="556">
        <f t="shared" si="149"/>
        <v>0</v>
      </c>
      <c r="S1414" s="556">
        <f t="shared" si="150"/>
        <v>0</v>
      </c>
      <c r="T1414" s="556">
        <f t="shared" si="151"/>
        <v>0</v>
      </c>
      <c r="U1414" s="556">
        <f t="shared" si="152"/>
        <v>0</v>
      </c>
      <c r="V1414" s="395"/>
      <c r="W1414" s="395"/>
      <c r="X1414" s="395"/>
      <c r="Y1414" s="395"/>
      <c r="AA1414" s="102"/>
      <c r="BA1414" s="553"/>
    </row>
    <row r="1415" spans="2:53" ht="18" customHeight="1" x14ac:dyDescent="0.35">
      <c r="B1415" s="80"/>
      <c r="C1415" s="119"/>
      <c r="D1415" s="119"/>
      <c r="E1415" s="202"/>
      <c r="F1415" s="119"/>
      <c r="G1415" s="120"/>
      <c r="H1415" s="41"/>
      <c r="I1415" s="41"/>
      <c r="J1415" s="138"/>
      <c r="K1415" s="291">
        <f t="shared" si="148"/>
        <v>0</v>
      </c>
      <c r="L1415" s="327">
        <v>0</v>
      </c>
      <c r="M1415" s="292">
        <f t="shared" si="147"/>
        <v>0</v>
      </c>
      <c r="N1415" s="370"/>
      <c r="O1415" s="150"/>
      <c r="P1415" s="240"/>
      <c r="Q1415" s="568"/>
      <c r="R1415" s="556">
        <f t="shared" si="149"/>
        <v>0</v>
      </c>
      <c r="S1415" s="556">
        <f t="shared" si="150"/>
        <v>0</v>
      </c>
      <c r="T1415" s="556">
        <f t="shared" si="151"/>
        <v>0</v>
      </c>
      <c r="U1415" s="556">
        <f t="shared" si="152"/>
        <v>0</v>
      </c>
      <c r="V1415" s="395"/>
      <c r="W1415" s="395"/>
      <c r="X1415" s="395"/>
      <c r="Y1415" s="395"/>
      <c r="AA1415" s="102"/>
      <c r="BA1415" s="553"/>
    </row>
    <row r="1416" spans="2:53" ht="18" customHeight="1" x14ac:dyDescent="0.35">
      <c r="B1416" s="80"/>
      <c r="C1416" s="119"/>
      <c r="D1416" s="119"/>
      <c r="E1416" s="202"/>
      <c r="F1416" s="119"/>
      <c r="G1416" s="120"/>
      <c r="H1416" s="41"/>
      <c r="I1416" s="41"/>
      <c r="J1416" s="138"/>
      <c r="K1416" s="291">
        <f t="shared" si="148"/>
        <v>0</v>
      </c>
      <c r="L1416" s="327">
        <v>0</v>
      </c>
      <c r="M1416" s="292">
        <f t="shared" si="147"/>
        <v>0</v>
      </c>
      <c r="N1416" s="370"/>
      <c r="O1416" s="150"/>
      <c r="P1416" s="240"/>
      <c r="Q1416" s="568"/>
      <c r="R1416" s="556">
        <f t="shared" si="149"/>
        <v>0</v>
      </c>
      <c r="S1416" s="556">
        <f t="shared" si="150"/>
        <v>0</v>
      </c>
      <c r="T1416" s="556">
        <f t="shared" si="151"/>
        <v>0</v>
      </c>
      <c r="U1416" s="556">
        <f t="shared" si="152"/>
        <v>0</v>
      </c>
      <c r="V1416" s="395"/>
      <c r="W1416" s="395"/>
      <c r="X1416" s="395"/>
      <c r="Y1416" s="395"/>
      <c r="AA1416" s="102"/>
      <c r="BA1416" s="553"/>
    </row>
    <row r="1417" spans="2:53" ht="18" customHeight="1" x14ac:dyDescent="0.35">
      <c r="B1417" s="80"/>
      <c r="C1417" s="119"/>
      <c r="D1417" s="119"/>
      <c r="E1417" s="202"/>
      <c r="F1417" s="119"/>
      <c r="G1417" s="120"/>
      <c r="H1417" s="41"/>
      <c r="I1417" s="41"/>
      <c r="J1417" s="138"/>
      <c r="K1417" s="291">
        <f t="shared" si="148"/>
        <v>0</v>
      </c>
      <c r="L1417" s="327">
        <v>0</v>
      </c>
      <c r="M1417" s="292">
        <f t="shared" si="147"/>
        <v>0</v>
      </c>
      <c r="N1417" s="370"/>
      <c r="O1417" s="150"/>
      <c r="P1417" s="240"/>
      <c r="Q1417" s="568"/>
      <c r="R1417" s="556">
        <f t="shared" si="149"/>
        <v>0</v>
      </c>
      <c r="S1417" s="556">
        <f t="shared" si="150"/>
        <v>0</v>
      </c>
      <c r="T1417" s="556">
        <f t="shared" si="151"/>
        <v>0</v>
      </c>
      <c r="U1417" s="556">
        <f t="shared" si="152"/>
        <v>0</v>
      </c>
      <c r="V1417" s="395"/>
      <c r="W1417" s="395"/>
      <c r="X1417" s="395"/>
      <c r="Y1417" s="395"/>
      <c r="AA1417" s="102"/>
      <c r="BA1417" s="553"/>
    </row>
    <row r="1418" spans="2:53" ht="18" customHeight="1" x14ac:dyDescent="0.35">
      <c r="B1418" s="80"/>
      <c r="C1418" s="119"/>
      <c r="D1418" s="119"/>
      <c r="E1418" s="202"/>
      <c r="F1418" s="119"/>
      <c r="G1418" s="120"/>
      <c r="H1418" s="41"/>
      <c r="I1418" s="41"/>
      <c r="J1418" s="138"/>
      <c r="K1418" s="291">
        <f t="shared" si="148"/>
        <v>0</v>
      </c>
      <c r="L1418" s="327">
        <v>0</v>
      </c>
      <c r="M1418" s="292">
        <f t="shared" si="147"/>
        <v>0</v>
      </c>
      <c r="N1418" s="370"/>
      <c r="O1418" s="150"/>
      <c r="P1418" s="240"/>
      <c r="Q1418" s="568"/>
      <c r="R1418" s="556">
        <f t="shared" si="149"/>
        <v>0</v>
      </c>
      <c r="S1418" s="556">
        <f t="shared" si="150"/>
        <v>0</v>
      </c>
      <c r="T1418" s="556">
        <f t="shared" si="151"/>
        <v>0</v>
      </c>
      <c r="U1418" s="556">
        <f t="shared" si="152"/>
        <v>0</v>
      </c>
      <c r="V1418" s="395"/>
      <c r="W1418" s="395"/>
      <c r="X1418" s="395"/>
      <c r="Y1418" s="395"/>
      <c r="AA1418" s="102"/>
      <c r="BA1418" s="553"/>
    </row>
    <row r="1419" spans="2:53" ht="18" customHeight="1" x14ac:dyDescent="0.35">
      <c r="B1419" s="80"/>
      <c r="C1419" s="119"/>
      <c r="D1419" s="119"/>
      <c r="E1419" s="202"/>
      <c r="F1419" s="119"/>
      <c r="G1419" s="120"/>
      <c r="H1419" s="41"/>
      <c r="I1419" s="41"/>
      <c r="J1419" s="138"/>
      <c r="K1419" s="291">
        <f t="shared" si="148"/>
        <v>0</v>
      </c>
      <c r="L1419" s="327">
        <v>0</v>
      </c>
      <c r="M1419" s="292">
        <f t="shared" si="147"/>
        <v>0</v>
      </c>
      <c r="N1419" s="370"/>
      <c r="O1419" s="150"/>
      <c r="P1419" s="240"/>
      <c r="Q1419" s="568"/>
      <c r="R1419" s="556">
        <f t="shared" si="149"/>
        <v>0</v>
      </c>
      <c r="S1419" s="556">
        <f t="shared" si="150"/>
        <v>0</v>
      </c>
      <c r="T1419" s="556">
        <f t="shared" si="151"/>
        <v>0</v>
      </c>
      <c r="U1419" s="556">
        <f t="shared" si="152"/>
        <v>0</v>
      </c>
      <c r="V1419" s="395"/>
      <c r="W1419" s="395"/>
      <c r="X1419" s="395"/>
      <c r="Y1419" s="395"/>
      <c r="AA1419" s="102"/>
      <c r="BA1419" s="553"/>
    </row>
    <row r="1420" spans="2:53" ht="18" customHeight="1" x14ac:dyDescent="0.35">
      <c r="B1420" s="80"/>
      <c r="C1420" s="119"/>
      <c r="D1420" s="119"/>
      <c r="E1420" s="202"/>
      <c r="F1420" s="119"/>
      <c r="G1420" s="120"/>
      <c r="H1420" s="41"/>
      <c r="I1420" s="41"/>
      <c r="J1420" s="138"/>
      <c r="K1420" s="291">
        <f t="shared" si="148"/>
        <v>0</v>
      </c>
      <c r="L1420" s="327">
        <v>0</v>
      </c>
      <c r="M1420" s="292">
        <f t="shared" si="147"/>
        <v>0</v>
      </c>
      <c r="N1420" s="370"/>
      <c r="O1420" s="150"/>
      <c r="P1420" s="240"/>
      <c r="Q1420" s="568"/>
      <c r="R1420" s="556">
        <f t="shared" si="149"/>
        <v>0</v>
      </c>
      <c r="S1420" s="556">
        <f t="shared" si="150"/>
        <v>0</v>
      </c>
      <c r="T1420" s="556">
        <f t="shared" si="151"/>
        <v>0</v>
      </c>
      <c r="U1420" s="556">
        <f t="shared" si="152"/>
        <v>0</v>
      </c>
      <c r="V1420" s="395"/>
      <c r="W1420" s="395"/>
      <c r="X1420" s="395"/>
      <c r="Y1420" s="395"/>
      <c r="AA1420" s="102"/>
      <c r="BA1420" s="553"/>
    </row>
    <row r="1421" spans="2:53" ht="18" customHeight="1" x14ac:dyDescent="0.35">
      <c r="B1421" s="80"/>
      <c r="C1421" s="119"/>
      <c r="D1421" s="119"/>
      <c r="E1421" s="202"/>
      <c r="F1421" s="119"/>
      <c r="G1421" s="120"/>
      <c r="H1421" s="41"/>
      <c r="I1421" s="41"/>
      <c r="J1421" s="138"/>
      <c r="K1421" s="291">
        <f t="shared" si="148"/>
        <v>0</v>
      </c>
      <c r="L1421" s="327">
        <v>0</v>
      </c>
      <c r="M1421" s="292">
        <f t="shared" si="147"/>
        <v>0</v>
      </c>
      <c r="N1421" s="370"/>
      <c r="O1421" s="150"/>
      <c r="P1421" s="240"/>
      <c r="Q1421" s="568"/>
      <c r="R1421" s="556">
        <f t="shared" si="149"/>
        <v>0</v>
      </c>
      <c r="S1421" s="556">
        <f t="shared" si="150"/>
        <v>0</v>
      </c>
      <c r="T1421" s="556">
        <f t="shared" si="151"/>
        <v>0</v>
      </c>
      <c r="U1421" s="556">
        <f t="shared" si="152"/>
        <v>0</v>
      </c>
      <c r="V1421" s="395"/>
      <c r="W1421" s="395"/>
      <c r="X1421" s="395"/>
      <c r="Y1421" s="395"/>
      <c r="AA1421" s="102"/>
      <c r="BA1421" s="553"/>
    </row>
    <row r="1422" spans="2:53" ht="18" customHeight="1" x14ac:dyDescent="0.35">
      <c r="B1422" s="80"/>
      <c r="C1422" s="119"/>
      <c r="D1422" s="119"/>
      <c r="E1422" s="202"/>
      <c r="F1422" s="119"/>
      <c r="G1422" s="120"/>
      <c r="H1422" s="41"/>
      <c r="I1422" s="41"/>
      <c r="J1422" s="138"/>
      <c r="K1422" s="291">
        <f t="shared" si="148"/>
        <v>0</v>
      </c>
      <c r="L1422" s="327">
        <v>0</v>
      </c>
      <c r="M1422" s="292">
        <f t="shared" si="147"/>
        <v>0</v>
      </c>
      <c r="N1422" s="370"/>
      <c r="O1422" s="150"/>
      <c r="P1422" s="240"/>
      <c r="Q1422" s="568"/>
      <c r="R1422" s="556">
        <f t="shared" si="149"/>
        <v>0</v>
      </c>
      <c r="S1422" s="556">
        <f t="shared" si="150"/>
        <v>0</v>
      </c>
      <c r="T1422" s="556">
        <f t="shared" si="151"/>
        <v>0</v>
      </c>
      <c r="U1422" s="556">
        <f t="shared" si="152"/>
        <v>0</v>
      </c>
      <c r="V1422" s="395"/>
      <c r="W1422" s="395"/>
      <c r="X1422" s="395"/>
      <c r="Y1422" s="395"/>
      <c r="AA1422" s="102"/>
      <c r="BA1422" s="553"/>
    </row>
    <row r="1423" spans="2:53" ht="18" customHeight="1" x14ac:dyDescent="0.35">
      <c r="B1423" s="80"/>
      <c r="C1423" s="119"/>
      <c r="D1423" s="119"/>
      <c r="E1423" s="202"/>
      <c r="F1423" s="119"/>
      <c r="G1423" s="120"/>
      <c r="H1423" s="41"/>
      <c r="I1423" s="41"/>
      <c r="J1423" s="138"/>
      <c r="K1423" s="291">
        <f t="shared" si="148"/>
        <v>0</v>
      </c>
      <c r="L1423" s="327">
        <v>0</v>
      </c>
      <c r="M1423" s="292">
        <f t="shared" si="147"/>
        <v>0</v>
      </c>
      <c r="N1423" s="370"/>
      <c r="O1423" s="150"/>
      <c r="P1423" s="240"/>
      <c r="Q1423" s="568"/>
      <c r="R1423" s="556">
        <f t="shared" si="149"/>
        <v>0</v>
      </c>
      <c r="S1423" s="556">
        <f t="shared" si="150"/>
        <v>0</v>
      </c>
      <c r="T1423" s="556">
        <f t="shared" si="151"/>
        <v>0</v>
      </c>
      <c r="U1423" s="556">
        <f t="shared" si="152"/>
        <v>0</v>
      </c>
      <c r="V1423" s="395"/>
      <c r="W1423" s="395"/>
      <c r="X1423" s="395"/>
      <c r="Y1423" s="395"/>
      <c r="AA1423" s="102"/>
      <c r="BA1423" s="553"/>
    </row>
    <row r="1424" spans="2:53" ht="18" customHeight="1" x14ac:dyDescent="0.35">
      <c r="B1424" s="80"/>
      <c r="C1424" s="119"/>
      <c r="D1424" s="119"/>
      <c r="E1424" s="202"/>
      <c r="F1424" s="119"/>
      <c r="G1424" s="120"/>
      <c r="H1424" s="41"/>
      <c r="I1424" s="41"/>
      <c r="J1424" s="138"/>
      <c r="K1424" s="291">
        <f t="shared" si="148"/>
        <v>0</v>
      </c>
      <c r="L1424" s="327">
        <v>0</v>
      </c>
      <c r="M1424" s="292">
        <f t="shared" si="147"/>
        <v>0</v>
      </c>
      <c r="N1424" s="370"/>
      <c r="O1424" s="150"/>
      <c r="P1424" s="240"/>
      <c r="Q1424" s="568"/>
      <c r="R1424" s="556">
        <f t="shared" si="149"/>
        <v>0</v>
      </c>
      <c r="S1424" s="556">
        <f t="shared" si="150"/>
        <v>0</v>
      </c>
      <c r="T1424" s="556">
        <f t="shared" si="151"/>
        <v>0</v>
      </c>
      <c r="U1424" s="556">
        <f t="shared" si="152"/>
        <v>0</v>
      </c>
      <c r="V1424" s="395"/>
      <c r="W1424" s="395"/>
      <c r="X1424" s="395"/>
      <c r="Y1424" s="395"/>
      <c r="AA1424" s="102"/>
      <c r="BA1424" s="553"/>
    </row>
    <row r="1425" spans="2:53" ht="18" customHeight="1" x14ac:dyDescent="0.35">
      <c r="B1425" s="80"/>
      <c r="C1425" s="119"/>
      <c r="D1425" s="119"/>
      <c r="E1425" s="202"/>
      <c r="F1425" s="119"/>
      <c r="G1425" s="120"/>
      <c r="H1425" s="41"/>
      <c r="I1425" s="41"/>
      <c r="J1425" s="138"/>
      <c r="K1425" s="291">
        <f t="shared" si="148"/>
        <v>0</v>
      </c>
      <c r="L1425" s="327">
        <v>0</v>
      </c>
      <c r="M1425" s="292">
        <f t="shared" si="147"/>
        <v>0</v>
      </c>
      <c r="N1425" s="370"/>
      <c r="O1425" s="150"/>
      <c r="P1425" s="240"/>
      <c r="Q1425" s="568"/>
      <c r="R1425" s="556">
        <f t="shared" si="149"/>
        <v>0</v>
      </c>
      <c r="S1425" s="556">
        <f t="shared" si="150"/>
        <v>0</v>
      </c>
      <c r="T1425" s="556">
        <f t="shared" si="151"/>
        <v>0</v>
      </c>
      <c r="U1425" s="556">
        <f t="shared" si="152"/>
        <v>0</v>
      </c>
      <c r="V1425" s="395"/>
      <c r="W1425" s="395"/>
      <c r="X1425" s="395"/>
      <c r="Y1425" s="395"/>
      <c r="AA1425" s="102"/>
      <c r="BA1425" s="553"/>
    </row>
    <row r="1426" spans="2:53" ht="18" customHeight="1" x14ac:dyDescent="0.35">
      <c r="B1426" s="80"/>
      <c r="C1426" s="119"/>
      <c r="D1426" s="119"/>
      <c r="E1426" s="202"/>
      <c r="F1426" s="119"/>
      <c r="G1426" s="120"/>
      <c r="H1426" s="41"/>
      <c r="I1426" s="41"/>
      <c r="J1426" s="138"/>
      <c r="K1426" s="291">
        <f t="shared" si="148"/>
        <v>0</v>
      </c>
      <c r="L1426" s="327">
        <v>0</v>
      </c>
      <c r="M1426" s="292">
        <f t="shared" si="147"/>
        <v>0</v>
      </c>
      <c r="N1426" s="370"/>
      <c r="O1426" s="150"/>
      <c r="P1426" s="240"/>
      <c r="Q1426" s="568"/>
      <c r="R1426" s="556">
        <f t="shared" si="149"/>
        <v>0</v>
      </c>
      <c r="S1426" s="556">
        <f t="shared" si="150"/>
        <v>0</v>
      </c>
      <c r="T1426" s="556">
        <f t="shared" si="151"/>
        <v>0</v>
      </c>
      <c r="U1426" s="556">
        <f t="shared" si="152"/>
        <v>0</v>
      </c>
      <c r="V1426" s="395"/>
      <c r="W1426" s="395"/>
      <c r="X1426" s="395"/>
      <c r="Y1426" s="395"/>
      <c r="AA1426" s="102"/>
      <c r="BA1426" s="553"/>
    </row>
    <row r="1427" spans="2:53" ht="18" customHeight="1" x14ac:dyDescent="0.35">
      <c r="B1427" s="80"/>
      <c r="C1427" s="119"/>
      <c r="D1427" s="119"/>
      <c r="E1427" s="202"/>
      <c r="F1427" s="119"/>
      <c r="G1427" s="120"/>
      <c r="H1427" s="41"/>
      <c r="I1427" s="41"/>
      <c r="J1427" s="138"/>
      <c r="K1427" s="291">
        <f t="shared" si="148"/>
        <v>0</v>
      </c>
      <c r="L1427" s="327">
        <v>0</v>
      </c>
      <c r="M1427" s="292">
        <f t="shared" si="147"/>
        <v>0</v>
      </c>
      <c r="N1427" s="370"/>
      <c r="O1427" s="150"/>
      <c r="P1427" s="240"/>
      <c r="Q1427" s="568"/>
      <c r="R1427" s="556">
        <f t="shared" si="149"/>
        <v>0</v>
      </c>
      <c r="S1427" s="556">
        <f t="shared" si="150"/>
        <v>0</v>
      </c>
      <c r="T1427" s="556">
        <f t="shared" si="151"/>
        <v>0</v>
      </c>
      <c r="U1427" s="556">
        <f t="shared" si="152"/>
        <v>0</v>
      </c>
      <c r="V1427" s="395"/>
      <c r="W1427" s="395"/>
      <c r="X1427" s="395"/>
      <c r="Y1427" s="395"/>
      <c r="AA1427" s="102"/>
      <c r="BA1427" s="553"/>
    </row>
    <row r="1428" spans="2:53" ht="18" customHeight="1" x14ac:dyDescent="0.35">
      <c r="B1428" s="80"/>
      <c r="C1428" s="119"/>
      <c r="D1428" s="119"/>
      <c r="E1428" s="202"/>
      <c r="F1428" s="119"/>
      <c r="G1428" s="120"/>
      <c r="H1428" s="41"/>
      <c r="I1428" s="41"/>
      <c r="J1428" s="138"/>
      <c r="K1428" s="291">
        <f t="shared" si="148"/>
        <v>0</v>
      </c>
      <c r="L1428" s="327">
        <v>0</v>
      </c>
      <c r="M1428" s="292">
        <f t="shared" si="147"/>
        <v>0</v>
      </c>
      <c r="N1428" s="370"/>
      <c r="O1428" s="150"/>
      <c r="P1428" s="240"/>
      <c r="Q1428" s="568"/>
      <c r="R1428" s="556">
        <f t="shared" si="149"/>
        <v>0</v>
      </c>
      <c r="S1428" s="556">
        <f t="shared" si="150"/>
        <v>0</v>
      </c>
      <c r="T1428" s="556">
        <f t="shared" si="151"/>
        <v>0</v>
      </c>
      <c r="U1428" s="556">
        <f t="shared" si="152"/>
        <v>0</v>
      </c>
      <c r="V1428" s="395"/>
      <c r="W1428" s="395"/>
      <c r="X1428" s="395"/>
      <c r="Y1428" s="395"/>
      <c r="AA1428" s="102"/>
      <c r="BA1428" s="553"/>
    </row>
    <row r="1429" spans="2:53" ht="18" customHeight="1" x14ac:dyDescent="0.35">
      <c r="B1429" s="80"/>
      <c r="C1429" s="119"/>
      <c r="D1429" s="119"/>
      <c r="E1429" s="202"/>
      <c r="F1429" s="119"/>
      <c r="G1429" s="120"/>
      <c r="H1429" s="41"/>
      <c r="I1429" s="41"/>
      <c r="J1429" s="138"/>
      <c r="K1429" s="291">
        <f t="shared" si="148"/>
        <v>0</v>
      </c>
      <c r="L1429" s="327">
        <v>0</v>
      </c>
      <c r="M1429" s="292">
        <f t="shared" si="147"/>
        <v>0</v>
      </c>
      <c r="N1429" s="370"/>
      <c r="O1429" s="150"/>
      <c r="P1429" s="240"/>
      <c r="Q1429" s="568"/>
      <c r="R1429" s="556">
        <f t="shared" si="149"/>
        <v>0</v>
      </c>
      <c r="S1429" s="556">
        <f t="shared" si="150"/>
        <v>0</v>
      </c>
      <c r="T1429" s="556">
        <f t="shared" si="151"/>
        <v>0</v>
      </c>
      <c r="U1429" s="556">
        <f t="shared" si="152"/>
        <v>0</v>
      </c>
      <c r="V1429" s="395"/>
      <c r="W1429" s="395"/>
      <c r="X1429" s="395"/>
      <c r="Y1429" s="395"/>
      <c r="AA1429" s="102"/>
      <c r="BA1429" s="553"/>
    </row>
    <row r="1430" spans="2:53" ht="18" customHeight="1" x14ac:dyDescent="0.35">
      <c r="B1430" s="80"/>
      <c r="C1430" s="119"/>
      <c r="D1430" s="119"/>
      <c r="E1430" s="202"/>
      <c r="F1430" s="119"/>
      <c r="G1430" s="120"/>
      <c r="H1430" s="41"/>
      <c r="I1430" s="41"/>
      <c r="J1430" s="138"/>
      <c r="K1430" s="291">
        <f t="shared" si="148"/>
        <v>0</v>
      </c>
      <c r="L1430" s="327">
        <v>0</v>
      </c>
      <c r="M1430" s="292">
        <f t="shared" si="147"/>
        <v>0</v>
      </c>
      <c r="N1430" s="370"/>
      <c r="O1430" s="150"/>
      <c r="P1430" s="240"/>
      <c r="Q1430" s="568"/>
      <c r="R1430" s="556">
        <f t="shared" si="149"/>
        <v>0</v>
      </c>
      <c r="S1430" s="556">
        <f t="shared" si="150"/>
        <v>0</v>
      </c>
      <c r="T1430" s="556">
        <f t="shared" si="151"/>
        <v>0</v>
      </c>
      <c r="U1430" s="556">
        <f t="shared" si="152"/>
        <v>0</v>
      </c>
      <c r="V1430" s="395"/>
      <c r="W1430" s="395"/>
      <c r="X1430" s="395"/>
      <c r="Y1430" s="395"/>
      <c r="AA1430" s="102"/>
      <c r="BA1430" s="553"/>
    </row>
    <row r="1431" spans="2:53" ht="18" customHeight="1" x14ac:dyDescent="0.35">
      <c r="B1431" s="80"/>
      <c r="C1431" s="119"/>
      <c r="D1431" s="119"/>
      <c r="E1431" s="202"/>
      <c r="F1431" s="119"/>
      <c r="G1431" s="120"/>
      <c r="H1431" s="41"/>
      <c r="I1431" s="41"/>
      <c r="J1431" s="138"/>
      <c r="K1431" s="291">
        <f t="shared" si="148"/>
        <v>0</v>
      </c>
      <c r="L1431" s="327">
        <v>0</v>
      </c>
      <c r="M1431" s="292">
        <f t="shared" si="147"/>
        <v>0</v>
      </c>
      <c r="N1431" s="370"/>
      <c r="O1431" s="150"/>
      <c r="P1431" s="240"/>
      <c r="Q1431" s="568"/>
      <c r="R1431" s="556">
        <f t="shared" si="149"/>
        <v>0</v>
      </c>
      <c r="S1431" s="556">
        <f t="shared" si="150"/>
        <v>0</v>
      </c>
      <c r="T1431" s="556">
        <f t="shared" si="151"/>
        <v>0</v>
      </c>
      <c r="U1431" s="556">
        <f t="shared" si="152"/>
        <v>0</v>
      </c>
      <c r="V1431" s="395"/>
      <c r="W1431" s="395"/>
      <c r="X1431" s="395"/>
      <c r="Y1431" s="395"/>
      <c r="AA1431" s="102"/>
      <c r="BA1431" s="553"/>
    </row>
    <row r="1432" spans="2:53" ht="18" customHeight="1" x14ac:dyDescent="0.35">
      <c r="B1432" s="80"/>
      <c r="C1432" s="119"/>
      <c r="D1432" s="119"/>
      <c r="E1432" s="202"/>
      <c r="F1432" s="119"/>
      <c r="G1432" s="120"/>
      <c r="H1432" s="41"/>
      <c r="I1432" s="41"/>
      <c r="J1432" s="138"/>
      <c r="K1432" s="291">
        <f t="shared" si="148"/>
        <v>0</v>
      </c>
      <c r="L1432" s="327">
        <v>0</v>
      </c>
      <c r="M1432" s="292">
        <f t="shared" si="147"/>
        <v>0</v>
      </c>
      <c r="N1432" s="370"/>
      <c r="O1432" s="150"/>
      <c r="P1432" s="240"/>
      <c r="Q1432" s="568"/>
      <c r="R1432" s="556">
        <f t="shared" si="149"/>
        <v>0</v>
      </c>
      <c r="S1432" s="556">
        <f t="shared" si="150"/>
        <v>0</v>
      </c>
      <c r="T1432" s="556">
        <f t="shared" si="151"/>
        <v>0</v>
      </c>
      <c r="U1432" s="556">
        <f t="shared" si="152"/>
        <v>0</v>
      </c>
      <c r="V1432" s="395"/>
      <c r="W1432" s="395"/>
      <c r="X1432" s="395"/>
      <c r="Y1432" s="395"/>
      <c r="AA1432" s="102"/>
      <c r="BA1432" s="553"/>
    </row>
    <row r="1433" spans="2:53" ht="18" customHeight="1" x14ac:dyDescent="0.35">
      <c r="B1433" s="80"/>
      <c r="C1433" s="119"/>
      <c r="D1433" s="119"/>
      <c r="E1433" s="202"/>
      <c r="F1433" s="119"/>
      <c r="G1433" s="120"/>
      <c r="H1433" s="41"/>
      <c r="I1433" s="41"/>
      <c r="J1433" s="138"/>
      <c r="K1433" s="291">
        <f t="shared" si="148"/>
        <v>0</v>
      </c>
      <c r="L1433" s="327">
        <v>0</v>
      </c>
      <c r="M1433" s="292">
        <f t="shared" si="147"/>
        <v>0</v>
      </c>
      <c r="N1433" s="370"/>
      <c r="O1433" s="150"/>
      <c r="P1433" s="240"/>
      <c r="Q1433" s="568"/>
      <c r="R1433" s="556">
        <f t="shared" si="149"/>
        <v>0</v>
      </c>
      <c r="S1433" s="556">
        <f t="shared" si="150"/>
        <v>0</v>
      </c>
      <c r="T1433" s="556">
        <f t="shared" si="151"/>
        <v>0</v>
      </c>
      <c r="U1433" s="556">
        <f t="shared" si="152"/>
        <v>0</v>
      </c>
      <c r="V1433" s="395"/>
      <c r="W1433" s="395"/>
      <c r="X1433" s="395"/>
      <c r="Y1433" s="395"/>
      <c r="AA1433" s="102"/>
      <c r="BA1433" s="553"/>
    </row>
    <row r="1434" spans="2:53" ht="18" customHeight="1" x14ac:dyDescent="0.35">
      <c r="B1434" s="80"/>
      <c r="C1434" s="119"/>
      <c r="D1434" s="119"/>
      <c r="E1434" s="202"/>
      <c r="F1434" s="119"/>
      <c r="G1434" s="120"/>
      <c r="H1434" s="41"/>
      <c r="I1434" s="41"/>
      <c r="J1434" s="138"/>
      <c r="K1434" s="291">
        <f t="shared" si="148"/>
        <v>0</v>
      </c>
      <c r="L1434" s="327">
        <v>0</v>
      </c>
      <c r="M1434" s="292">
        <f t="shared" si="147"/>
        <v>0</v>
      </c>
      <c r="N1434" s="370"/>
      <c r="O1434" s="150"/>
      <c r="P1434" s="240"/>
      <c r="Q1434" s="568"/>
      <c r="R1434" s="556">
        <f t="shared" si="149"/>
        <v>0</v>
      </c>
      <c r="S1434" s="556">
        <f t="shared" si="150"/>
        <v>0</v>
      </c>
      <c r="T1434" s="556">
        <f t="shared" si="151"/>
        <v>0</v>
      </c>
      <c r="U1434" s="556">
        <f t="shared" si="152"/>
        <v>0</v>
      </c>
      <c r="V1434" s="395"/>
      <c r="W1434" s="395"/>
      <c r="X1434" s="395"/>
      <c r="Y1434" s="395"/>
      <c r="AA1434" s="102"/>
      <c r="BA1434" s="553"/>
    </row>
    <row r="1435" spans="2:53" ht="18" customHeight="1" x14ac:dyDescent="0.35">
      <c r="B1435" s="80"/>
      <c r="C1435" s="119"/>
      <c r="D1435" s="119"/>
      <c r="E1435" s="202"/>
      <c r="F1435" s="119"/>
      <c r="G1435" s="120"/>
      <c r="H1435" s="41"/>
      <c r="I1435" s="41"/>
      <c r="J1435" s="138"/>
      <c r="K1435" s="291">
        <f t="shared" si="148"/>
        <v>0</v>
      </c>
      <c r="L1435" s="327">
        <v>0</v>
      </c>
      <c r="M1435" s="292">
        <f t="shared" si="147"/>
        <v>0</v>
      </c>
      <c r="N1435" s="370"/>
      <c r="O1435" s="150"/>
      <c r="P1435" s="240"/>
      <c r="Q1435" s="568"/>
      <c r="R1435" s="556">
        <f t="shared" si="149"/>
        <v>0</v>
      </c>
      <c r="S1435" s="556">
        <f t="shared" si="150"/>
        <v>0</v>
      </c>
      <c r="T1435" s="556">
        <f t="shared" si="151"/>
        <v>0</v>
      </c>
      <c r="U1435" s="556">
        <f t="shared" si="152"/>
        <v>0</v>
      </c>
      <c r="V1435" s="395"/>
      <c r="W1435" s="395"/>
      <c r="X1435" s="395"/>
      <c r="Y1435" s="395"/>
      <c r="AA1435" s="102"/>
      <c r="BA1435" s="553"/>
    </row>
    <row r="1436" spans="2:53" ht="18" customHeight="1" x14ac:dyDescent="0.35">
      <c r="B1436" s="80"/>
      <c r="C1436" s="119"/>
      <c r="D1436" s="119"/>
      <c r="E1436" s="202"/>
      <c r="F1436" s="119"/>
      <c r="G1436" s="120"/>
      <c r="H1436" s="41"/>
      <c r="I1436" s="41"/>
      <c r="J1436" s="138"/>
      <c r="K1436" s="291">
        <f t="shared" si="148"/>
        <v>0</v>
      </c>
      <c r="L1436" s="327">
        <v>0</v>
      </c>
      <c r="M1436" s="292">
        <f t="shared" si="147"/>
        <v>0</v>
      </c>
      <c r="N1436" s="370"/>
      <c r="O1436" s="150"/>
      <c r="P1436" s="240"/>
      <c r="Q1436" s="568"/>
      <c r="R1436" s="556">
        <f t="shared" si="149"/>
        <v>0</v>
      </c>
      <c r="S1436" s="556">
        <f t="shared" si="150"/>
        <v>0</v>
      </c>
      <c r="T1436" s="556">
        <f t="shared" si="151"/>
        <v>0</v>
      </c>
      <c r="U1436" s="556">
        <f t="shared" si="152"/>
        <v>0</v>
      </c>
      <c r="V1436" s="395"/>
      <c r="W1436" s="395"/>
      <c r="X1436" s="395"/>
      <c r="Y1436" s="395"/>
      <c r="AA1436" s="102"/>
      <c r="BA1436" s="553"/>
    </row>
    <row r="1437" spans="2:53" ht="18" customHeight="1" x14ac:dyDescent="0.35">
      <c r="B1437" s="80"/>
      <c r="C1437" s="119"/>
      <c r="D1437" s="119"/>
      <c r="E1437" s="202"/>
      <c r="F1437" s="119"/>
      <c r="G1437" s="120"/>
      <c r="H1437" s="41"/>
      <c r="I1437" s="41"/>
      <c r="J1437" s="138"/>
      <c r="K1437" s="291">
        <f t="shared" si="148"/>
        <v>0</v>
      </c>
      <c r="L1437" s="327">
        <v>0</v>
      </c>
      <c r="M1437" s="292">
        <f t="shared" si="147"/>
        <v>0</v>
      </c>
      <c r="N1437" s="370"/>
      <c r="O1437" s="150"/>
      <c r="P1437" s="240"/>
      <c r="Q1437" s="568"/>
      <c r="R1437" s="556">
        <f t="shared" si="149"/>
        <v>0</v>
      </c>
      <c r="S1437" s="556">
        <f t="shared" si="150"/>
        <v>0</v>
      </c>
      <c r="T1437" s="556">
        <f t="shared" si="151"/>
        <v>0</v>
      </c>
      <c r="U1437" s="556">
        <f t="shared" si="152"/>
        <v>0</v>
      </c>
      <c r="V1437" s="395"/>
      <c r="W1437" s="395"/>
      <c r="X1437" s="395"/>
      <c r="Y1437" s="395"/>
      <c r="AA1437" s="102"/>
      <c r="BA1437" s="553"/>
    </row>
    <row r="1438" spans="2:53" ht="18" customHeight="1" x14ac:dyDescent="0.35">
      <c r="B1438" s="80"/>
      <c r="C1438" s="119"/>
      <c r="D1438" s="119"/>
      <c r="E1438" s="202"/>
      <c r="F1438" s="119"/>
      <c r="G1438" s="120"/>
      <c r="H1438" s="41"/>
      <c r="I1438" s="41"/>
      <c r="J1438" s="138"/>
      <c r="K1438" s="291">
        <f t="shared" si="148"/>
        <v>0</v>
      </c>
      <c r="L1438" s="327">
        <v>0</v>
      </c>
      <c r="M1438" s="292">
        <f t="shared" si="147"/>
        <v>0</v>
      </c>
      <c r="N1438" s="370"/>
      <c r="O1438" s="150"/>
      <c r="P1438" s="240"/>
      <c r="Q1438" s="568"/>
      <c r="R1438" s="556">
        <f t="shared" si="149"/>
        <v>0</v>
      </c>
      <c r="S1438" s="556">
        <f t="shared" si="150"/>
        <v>0</v>
      </c>
      <c r="T1438" s="556">
        <f t="shared" si="151"/>
        <v>0</v>
      </c>
      <c r="U1438" s="556">
        <f t="shared" si="152"/>
        <v>0</v>
      </c>
      <c r="V1438" s="395"/>
      <c r="W1438" s="395"/>
      <c r="X1438" s="395"/>
      <c r="Y1438" s="395"/>
      <c r="AA1438" s="102"/>
      <c r="BA1438" s="553"/>
    </row>
    <row r="1439" spans="2:53" ht="18" customHeight="1" x14ac:dyDescent="0.35">
      <c r="B1439" s="80"/>
      <c r="C1439" s="119"/>
      <c r="D1439" s="119"/>
      <c r="E1439" s="202"/>
      <c r="F1439" s="119"/>
      <c r="G1439" s="120"/>
      <c r="H1439" s="41"/>
      <c r="I1439" s="41"/>
      <c r="J1439" s="138"/>
      <c r="K1439" s="291">
        <f t="shared" si="148"/>
        <v>0</v>
      </c>
      <c r="L1439" s="327">
        <v>0</v>
      </c>
      <c r="M1439" s="292">
        <f t="shared" si="147"/>
        <v>0</v>
      </c>
      <c r="N1439" s="370"/>
      <c r="O1439" s="150"/>
      <c r="P1439" s="240"/>
      <c r="Q1439" s="568"/>
      <c r="R1439" s="556">
        <f t="shared" si="149"/>
        <v>0</v>
      </c>
      <c r="S1439" s="556">
        <f t="shared" si="150"/>
        <v>0</v>
      </c>
      <c r="T1439" s="556">
        <f t="shared" si="151"/>
        <v>0</v>
      </c>
      <c r="U1439" s="556">
        <f t="shared" si="152"/>
        <v>0</v>
      </c>
      <c r="V1439" s="395"/>
      <c r="W1439" s="395"/>
      <c r="X1439" s="395"/>
      <c r="Y1439" s="395"/>
      <c r="AA1439" s="102"/>
      <c r="BA1439" s="553"/>
    </row>
    <row r="1440" spans="2:53" ht="18" customHeight="1" x14ac:dyDescent="0.35">
      <c r="B1440" s="80"/>
      <c r="C1440" s="119"/>
      <c r="D1440" s="119"/>
      <c r="E1440" s="202"/>
      <c r="F1440" s="119"/>
      <c r="G1440" s="120"/>
      <c r="H1440" s="41"/>
      <c r="I1440" s="41"/>
      <c r="J1440" s="138"/>
      <c r="K1440" s="291">
        <f t="shared" si="148"/>
        <v>0</v>
      </c>
      <c r="L1440" s="327">
        <v>0</v>
      </c>
      <c r="M1440" s="292">
        <f t="shared" si="147"/>
        <v>0</v>
      </c>
      <c r="N1440" s="370"/>
      <c r="O1440" s="150"/>
      <c r="P1440" s="240"/>
      <c r="Q1440" s="568"/>
      <c r="R1440" s="556">
        <f t="shared" si="149"/>
        <v>0</v>
      </c>
      <c r="S1440" s="556">
        <f t="shared" si="150"/>
        <v>0</v>
      </c>
      <c r="T1440" s="556">
        <f t="shared" si="151"/>
        <v>0</v>
      </c>
      <c r="U1440" s="556">
        <f t="shared" si="152"/>
        <v>0</v>
      </c>
      <c r="V1440" s="395"/>
      <c r="W1440" s="395"/>
      <c r="X1440" s="395"/>
      <c r="Y1440" s="395"/>
      <c r="AA1440" s="102"/>
      <c r="BA1440" s="553"/>
    </row>
    <row r="1441" spans="2:53" ht="18" customHeight="1" x14ac:dyDescent="0.35">
      <c r="B1441" s="80"/>
      <c r="C1441" s="119"/>
      <c r="D1441" s="119"/>
      <c r="E1441" s="202"/>
      <c r="F1441" s="119"/>
      <c r="G1441" s="120"/>
      <c r="H1441" s="41"/>
      <c r="I1441" s="41"/>
      <c r="J1441" s="138"/>
      <c r="K1441" s="291">
        <f t="shared" si="148"/>
        <v>0</v>
      </c>
      <c r="L1441" s="327">
        <v>0</v>
      </c>
      <c r="M1441" s="292">
        <f t="shared" si="147"/>
        <v>0</v>
      </c>
      <c r="N1441" s="370"/>
      <c r="O1441" s="150"/>
      <c r="P1441" s="240"/>
      <c r="Q1441" s="568"/>
      <c r="R1441" s="556">
        <f t="shared" si="149"/>
        <v>0</v>
      </c>
      <c r="S1441" s="556">
        <f t="shared" si="150"/>
        <v>0</v>
      </c>
      <c r="T1441" s="556">
        <f t="shared" si="151"/>
        <v>0</v>
      </c>
      <c r="U1441" s="556">
        <f t="shared" si="152"/>
        <v>0</v>
      </c>
      <c r="V1441" s="395"/>
      <c r="W1441" s="395"/>
      <c r="X1441" s="395"/>
      <c r="Y1441" s="395"/>
      <c r="AA1441" s="102"/>
      <c r="BA1441" s="553"/>
    </row>
    <row r="1442" spans="2:53" ht="18" customHeight="1" x14ac:dyDescent="0.35">
      <c r="B1442" s="80"/>
      <c r="C1442" s="119"/>
      <c r="D1442" s="119"/>
      <c r="E1442" s="202"/>
      <c r="F1442" s="119"/>
      <c r="G1442" s="120"/>
      <c r="H1442" s="41"/>
      <c r="I1442" s="41"/>
      <c r="J1442" s="138"/>
      <c r="K1442" s="291">
        <f t="shared" si="148"/>
        <v>0</v>
      </c>
      <c r="L1442" s="327">
        <v>0</v>
      </c>
      <c r="M1442" s="292">
        <f t="shared" si="147"/>
        <v>0</v>
      </c>
      <c r="N1442" s="370"/>
      <c r="O1442" s="150"/>
      <c r="P1442" s="240"/>
      <c r="Q1442" s="568"/>
      <c r="R1442" s="556">
        <f t="shared" si="149"/>
        <v>0</v>
      </c>
      <c r="S1442" s="556">
        <f t="shared" si="150"/>
        <v>0</v>
      </c>
      <c r="T1442" s="556">
        <f t="shared" si="151"/>
        <v>0</v>
      </c>
      <c r="U1442" s="556">
        <f t="shared" si="152"/>
        <v>0</v>
      </c>
      <c r="V1442" s="395"/>
      <c r="W1442" s="395"/>
      <c r="X1442" s="395"/>
      <c r="Y1442" s="395"/>
      <c r="AA1442" s="102"/>
      <c r="BA1442" s="553"/>
    </row>
    <row r="1443" spans="2:53" ht="18" customHeight="1" x14ac:dyDescent="0.35">
      <c r="B1443" s="80"/>
      <c r="C1443" s="119"/>
      <c r="D1443" s="119"/>
      <c r="E1443" s="202"/>
      <c r="F1443" s="119"/>
      <c r="G1443" s="120"/>
      <c r="H1443" s="41"/>
      <c r="I1443" s="41"/>
      <c r="J1443" s="138"/>
      <c r="K1443" s="291">
        <f t="shared" si="148"/>
        <v>0</v>
      </c>
      <c r="L1443" s="327">
        <v>0</v>
      </c>
      <c r="M1443" s="292">
        <f t="shared" si="147"/>
        <v>0</v>
      </c>
      <c r="N1443" s="370"/>
      <c r="O1443" s="150"/>
      <c r="P1443" s="240"/>
      <c r="Q1443" s="568"/>
      <c r="R1443" s="556">
        <f t="shared" si="149"/>
        <v>0</v>
      </c>
      <c r="S1443" s="556">
        <f t="shared" si="150"/>
        <v>0</v>
      </c>
      <c r="T1443" s="556">
        <f t="shared" si="151"/>
        <v>0</v>
      </c>
      <c r="U1443" s="556">
        <f t="shared" si="152"/>
        <v>0</v>
      </c>
      <c r="V1443" s="395"/>
      <c r="W1443" s="395"/>
      <c r="X1443" s="395"/>
      <c r="Y1443" s="395"/>
      <c r="AA1443" s="102"/>
      <c r="BA1443" s="553"/>
    </row>
    <row r="1444" spans="2:53" ht="18" customHeight="1" x14ac:dyDescent="0.35">
      <c r="B1444" s="80"/>
      <c r="C1444" s="119"/>
      <c r="D1444" s="119"/>
      <c r="E1444" s="202"/>
      <c r="F1444" s="119"/>
      <c r="G1444" s="120"/>
      <c r="H1444" s="41"/>
      <c r="I1444" s="41"/>
      <c r="J1444" s="138"/>
      <c r="K1444" s="291">
        <f t="shared" si="148"/>
        <v>0</v>
      </c>
      <c r="L1444" s="327">
        <v>0</v>
      </c>
      <c r="M1444" s="292">
        <f t="shared" si="147"/>
        <v>0</v>
      </c>
      <c r="N1444" s="370"/>
      <c r="O1444" s="150"/>
      <c r="P1444" s="240"/>
      <c r="Q1444" s="568"/>
      <c r="R1444" s="556">
        <f t="shared" si="149"/>
        <v>0</v>
      </c>
      <c r="S1444" s="556">
        <f t="shared" si="150"/>
        <v>0</v>
      </c>
      <c r="T1444" s="556">
        <f t="shared" si="151"/>
        <v>0</v>
      </c>
      <c r="U1444" s="556">
        <f t="shared" si="152"/>
        <v>0</v>
      </c>
      <c r="V1444" s="395"/>
      <c r="W1444" s="395"/>
      <c r="X1444" s="395"/>
      <c r="Y1444" s="395"/>
      <c r="AA1444" s="102"/>
      <c r="BA1444" s="553"/>
    </row>
    <row r="1445" spans="2:53" ht="18" customHeight="1" x14ac:dyDescent="0.35">
      <c r="B1445" s="80"/>
      <c r="C1445" s="119"/>
      <c r="D1445" s="119"/>
      <c r="E1445" s="202"/>
      <c r="F1445" s="119"/>
      <c r="G1445" s="120"/>
      <c r="H1445" s="41"/>
      <c r="I1445" s="41"/>
      <c r="J1445" s="138"/>
      <c r="K1445" s="291">
        <f t="shared" si="148"/>
        <v>0</v>
      </c>
      <c r="L1445" s="327">
        <v>0</v>
      </c>
      <c r="M1445" s="292">
        <f t="shared" si="147"/>
        <v>0</v>
      </c>
      <c r="N1445" s="370"/>
      <c r="O1445" s="150"/>
      <c r="P1445" s="240"/>
      <c r="Q1445" s="568"/>
      <c r="R1445" s="556">
        <f t="shared" si="149"/>
        <v>0</v>
      </c>
      <c r="S1445" s="556">
        <f t="shared" si="150"/>
        <v>0</v>
      </c>
      <c r="T1445" s="556">
        <f t="shared" si="151"/>
        <v>0</v>
      </c>
      <c r="U1445" s="556">
        <f t="shared" si="152"/>
        <v>0</v>
      </c>
      <c r="V1445" s="395"/>
      <c r="W1445" s="395"/>
      <c r="X1445" s="395"/>
      <c r="Y1445" s="395"/>
      <c r="AA1445" s="102"/>
      <c r="BA1445" s="553"/>
    </row>
    <row r="1446" spans="2:53" ht="18" customHeight="1" x14ac:dyDescent="0.35">
      <c r="B1446" s="80"/>
      <c r="C1446" s="119"/>
      <c r="D1446" s="119"/>
      <c r="E1446" s="202"/>
      <c r="F1446" s="119"/>
      <c r="G1446" s="120"/>
      <c r="H1446" s="41"/>
      <c r="I1446" s="41"/>
      <c r="J1446" s="138"/>
      <c r="K1446" s="291">
        <f t="shared" si="148"/>
        <v>0</v>
      </c>
      <c r="L1446" s="327">
        <v>0</v>
      </c>
      <c r="M1446" s="292">
        <f t="shared" si="147"/>
        <v>0</v>
      </c>
      <c r="N1446" s="370"/>
      <c r="O1446" s="150"/>
      <c r="P1446" s="240"/>
      <c r="Q1446" s="568"/>
      <c r="R1446" s="556">
        <f t="shared" si="149"/>
        <v>0</v>
      </c>
      <c r="S1446" s="556">
        <f t="shared" si="150"/>
        <v>0</v>
      </c>
      <c r="T1446" s="556">
        <f t="shared" si="151"/>
        <v>0</v>
      </c>
      <c r="U1446" s="556">
        <f t="shared" si="152"/>
        <v>0</v>
      </c>
      <c r="V1446" s="395"/>
      <c r="W1446" s="395"/>
      <c r="X1446" s="395"/>
      <c r="Y1446" s="395"/>
      <c r="AA1446" s="102"/>
      <c r="BA1446" s="553"/>
    </row>
    <row r="1447" spans="2:53" ht="18" customHeight="1" x14ac:dyDescent="0.35">
      <c r="B1447" s="80"/>
      <c r="C1447" s="119"/>
      <c r="D1447" s="119"/>
      <c r="E1447" s="202"/>
      <c r="F1447" s="119"/>
      <c r="G1447" s="120"/>
      <c r="H1447" s="41"/>
      <c r="I1447" s="41"/>
      <c r="J1447" s="138"/>
      <c r="K1447" s="291">
        <f t="shared" si="148"/>
        <v>0</v>
      </c>
      <c r="L1447" s="327">
        <v>0</v>
      </c>
      <c r="M1447" s="292">
        <f t="shared" si="147"/>
        <v>0</v>
      </c>
      <c r="N1447" s="370"/>
      <c r="O1447" s="150"/>
      <c r="P1447" s="240"/>
      <c r="Q1447" s="568"/>
      <c r="R1447" s="556">
        <f t="shared" si="149"/>
        <v>0</v>
      </c>
      <c r="S1447" s="556">
        <f t="shared" si="150"/>
        <v>0</v>
      </c>
      <c r="T1447" s="556">
        <f t="shared" si="151"/>
        <v>0</v>
      </c>
      <c r="U1447" s="556">
        <f t="shared" si="152"/>
        <v>0</v>
      </c>
      <c r="V1447" s="395"/>
      <c r="W1447" s="395"/>
      <c r="X1447" s="395"/>
      <c r="Y1447" s="395"/>
      <c r="AA1447" s="102"/>
      <c r="BA1447" s="553"/>
    </row>
    <row r="1448" spans="2:53" ht="18" customHeight="1" x14ac:dyDescent="0.35">
      <c r="B1448" s="80"/>
      <c r="C1448" s="119"/>
      <c r="D1448" s="119"/>
      <c r="E1448" s="202"/>
      <c r="F1448" s="119"/>
      <c r="G1448" s="120"/>
      <c r="H1448" s="41"/>
      <c r="I1448" s="41"/>
      <c r="J1448" s="138"/>
      <c r="K1448" s="291">
        <f t="shared" si="148"/>
        <v>0</v>
      </c>
      <c r="L1448" s="327">
        <v>0</v>
      </c>
      <c r="M1448" s="292">
        <f t="shared" si="147"/>
        <v>0</v>
      </c>
      <c r="N1448" s="370"/>
      <c r="O1448" s="150"/>
      <c r="P1448" s="240"/>
      <c r="Q1448" s="568"/>
      <c r="R1448" s="556">
        <f t="shared" si="149"/>
        <v>0</v>
      </c>
      <c r="S1448" s="556">
        <f t="shared" si="150"/>
        <v>0</v>
      </c>
      <c r="T1448" s="556">
        <f t="shared" si="151"/>
        <v>0</v>
      </c>
      <c r="U1448" s="556">
        <f t="shared" si="152"/>
        <v>0</v>
      </c>
      <c r="V1448" s="395"/>
      <c r="W1448" s="395"/>
      <c r="X1448" s="395"/>
      <c r="Y1448" s="395"/>
      <c r="AA1448" s="102"/>
      <c r="BA1448" s="553"/>
    </row>
    <row r="1449" spans="2:53" ht="18" customHeight="1" x14ac:dyDescent="0.35">
      <c r="B1449" s="80"/>
      <c r="C1449" s="119"/>
      <c r="D1449" s="119"/>
      <c r="E1449" s="202"/>
      <c r="F1449" s="119"/>
      <c r="G1449" s="120"/>
      <c r="H1449" s="41"/>
      <c r="I1449" s="41"/>
      <c r="J1449" s="138"/>
      <c r="K1449" s="291">
        <f t="shared" si="148"/>
        <v>0</v>
      </c>
      <c r="L1449" s="327">
        <v>0</v>
      </c>
      <c r="M1449" s="292">
        <f t="shared" si="147"/>
        <v>0</v>
      </c>
      <c r="N1449" s="370"/>
      <c r="O1449" s="150"/>
      <c r="P1449" s="240"/>
      <c r="Q1449" s="568"/>
      <c r="R1449" s="556">
        <f t="shared" si="149"/>
        <v>0</v>
      </c>
      <c r="S1449" s="556">
        <f t="shared" si="150"/>
        <v>0</v>
      </c>
      <c r="T1449" s="556">
        <f t="shared" si="151"/>
        <v>0</v>
      </c>
      <c r="U1449" s="556">
        <f t="shared" si="152"/>
        <v>0</v>
      </c>
      <c r="V1449" s="395"/>
      <c r="W1449" s="395"/>
      <c r="X1449" s="395"/>
      <c r="Y1449" s="395"/>
      <c r="AA1449" s="102"/>
      <c r="BA1449" s="553"/>
    </row>
    <row r="1450" spans="2:53" ht="18" customHeight="1" x14ac:dyDescent="0.35">
      <c r="B1450" s="80"/>
      <c r="C1450" s="119"/>
      <c r="D1450" s="119"/>
      <c r="E1450" s="202"/>
      <c r="F1450" s="119"/>
      <c r="G1450" s="120"/>
      <c r="H1450" s="41"/>
      <c r="I1450" s="41"/>
      <c r="J1450" s="138"/>
      <c r="K1450" s="291">
        <f t="shared" si="148"/>
        <v>0</v>
      </c>
      <c r="L1450" s="327">
        <v>0</v>
      </c>
      <c r="M1450" s="292">
        <f t="shared" si="147"/>
        <v>0</v>
      </c>
      <c r="N1450" s="370"/>
      <c r="O1450" s="150"/>
      <c r="P1450" s="240"/>
      <c r="Q1450" s="568"/>
      <c r="R1450" s="556">
        <f t="shared" si="149"/>
        <v>0</v>
      </c>
      <c r="S1450" s="556">
        <f t="shared" si="150"/>
        <v>0</v>
      </c>
      <c r="T1450" s="556">
        <f t="shared" si="151"/>
        <v>0</v>
      </c>
      <c r="U1450" s="556">
        <f t="shared" si="152"/>
        <v>0</v>
      </c>
      <c r="V1450" s="395"/>
      <c r="W1450" s="395"/>
      <c r="X1450" s="395"/>
      <c r="Y1450" s="395"/>
      <c r="AA1450" s="102"/>
      <c r="BA1450" s="553"/>
    </row>
    <row r="1451" spans="2:53" ht="18" customHeight="1" x14ac:dyDescent="0.35">
      <c r="B1451" s="80"/>
      <c r="C1451" s="119"/>
      <c r="D1451" s="119"/>
      <c r="E1451" s="202"/>
      <c r="F1451" s="119"/>
      <c r="G1451" s="120"/>
      <c r="H1451" s="41"/>
      <c r="I1451" s="41"/>
      <c r="J1451" s="138"/>
      <c r="K1451" s="291">
        <f t="shared" si="148"/>
        <v>0</v>
      </c>
      <c r="L1451" s="327">
        <v>0</v>
      </c>
      <c r="M1451" s="292">
        <f t="shared" si="147"/>
        <v>0</v>
      </c>
      <c r="N1451" s="370"/>
      <c r="O1451" s="150"/>
      <c r="P1451" s="240"/>
      <c r="Q1451" s="568"/>
      <c r="R1451" s="556">
        <f t="shared" si="149"/>
        <v>0</v>
      </c>
      <c r="S1451" s="556">
        <f t="shared" si="150"/>
        <v>0</v>
      </c>
      <c r="T1451" s="556">
        <f t="shared" si="151"/>
        <v>0</v>
      </c>
      <c r="U1451" s="556">
        <f t="shared" si="152"/>
        <v>0</v>
      </c>
      <c r="V1451" s="395"/>
      <c r="W1451" s="395"/>
      <c r="X1451" s="395"/>
      <c r="Y1451" s="395"/>
      <c r="AA1451" s="102"/>
      <c r="BA1451" s="553"/>
    </row>
    <row r="1452" spans="2:53" ht="18" customHeight="1" x14ac:dyDescent="0.35">
      <c r="B1452" s="80"/>
      <c r="C1452" s="119"/>
      <c r="D1452" s="119"/>
      <c r="E1452" s="202"/>
      <c r="F1452" s="119"/>
      <c r="G1452" s="120"/>
      <c r="H1452" s="41"/>
      <c r="I1452" s="41"/>
      <c r="J1452" s="138"/>
      <c r="K1452" s="291">
        <f t="shared" si="148"/>
        <v>0</v>
      </c>
      <c r="L1452" s="327">
        <v>0</v>
      </c>
      <c r="M1452" s="292">
        <f t="shared" si="147"/>
        <v>0</v>
      </c>
      <c r="N1452" s="370"/>
      <c r="O1452" s="150"/>
      <c r="P1452" s="240"/>
      <c r="Q1452" s="568"/>
      <c r="R1452" s="556">
        <f t="shared" si="149"/>
        <v>0</v>
      </c>
      <c r="S1452" s="556">
        <f t="shared" si="150"/>
        <v>0</v>
      </c>
      <c r="T1452" s="556">
        <f t="shared" si="151"/>
        <v>0</v>
      </c>
      <c r="U1452" s="556">
        <f t="shared" si="152"/>
        <v>0</v>
      </c>
      <c r="V1452" s="395"/>
      <c r="W1452" s="395"/>
      <c r="X1452" s="395"/>
      <c r="Y1452" s="395"/>
      <c r="AA1452" s="102"/>
      <c r="BA1452" s="553"/>
    </row>
    <row r="1453" spans="2:53" ht="18" customHeight="1" x14ac:dyDescent="0.35">
      <c r="B1453" s="80"/>
      <c r="C1453" s="119"/>
      <c r="D1453" s="119"/>
      <c r="E1453" s="202"/>
      <c r="F1453" s="119"/>
      <c r="G1453" s="120"/>
      <c r="H1453" s="41"/>
      <c r="I1453" s="41"/>
      <c r="J1453" s="138"/>
      <c r="K1453" s="291">
        <f t="shared" si="148"/>
        <v>0</v>
      </c>
      <c r="L1453" s="327">
        <v>0</v>
      </c>
      <c r="M1453" s="292">
        <f t="shared" si="147"/>
        <v>0</v>
      </c>
      <c r="N1453" s="370"/>
      <c r="O1453" s="150"/>
      <c r="P1453" s="240"/>
      <c r="Q1453" s="568"/>
      <c r="R1453" s="556">
        <f t="shared" si="149"/>
        <v>0</v>
      </c>
      <c r="S1453" s="556">
        <f t="shared" si="150"/>
        <v>0</v>
      </c>
      <c r="T1453" s="556">
        <f t="shared" si="151"/>
        <v>0</v>
      </c>
      <c r="U1453" s="556">
        <f t="shared" si="152"/>
        <v>0</v>
      </c>
      <c r="V1453" s="395"/>
      <c r="W1453" s="395"/>
      <c r="X1453" s="395"/>
      <c r="Y1453" s="395"/>
      <c r="AA1453" s="102"/>
      <c r="BA1453" s="553"/>
    </row>
    <row r="1454" spans="2:53" ht="18" customHeight="1" x14ac:dyDescent="0.35">
      <c r="B1454" s="80"/>
      <c r="C1454" s="119"/>
      <c r="D1454" s="119"/>
      <c r="E1454" s="202"/>
      <c r="F1454" s="119"/>
      <c r="G1454" s="120"/>
      <c r="H1454" s="41"/>
      <c r="I1454" s="41"/>
      <c r="J1454" s="138"/>
      <c r="K1454" s="291">
        <f t="shared" si="148"/>
        <v>0</v>
      </c>
      <c r="L1454" s="327">
        <v>0</v>
      </c>
      <c r="M1454" s="292">
        <f t="shared" si="147"/>
        <v>0</v>
      </c>
      <c r="N1454" s="370"/>
      <c r="O1454" s="150"/>
      <c r="P1454" s="240"/>
      <c r="Q1454" s="568"/>
      <c r="R1454" s="556">
        <f t="shared" si="149"/>
        <v>0</v>
      </c>
      <c r="S1454" s="556">
        <f t="shared" si="150"/>
        <v>0</v>
      </c>
      <c r="T1454" s="556">
        <f t="shared" si="151"/>
        <v>0</v>
      </c>
      <c r="U1454" s="556">
        <f t="shared" si="152"/>
        <v>0</v>
      </c>
      <c r="V1454" s="395"/>
      <c r="W1454" s="395"/>
      <c r="X1454" s="395"/>
      <c r="Y1454" s="395"/>
      <c r="AA1454" s="102"/>
      <c r="BA1454" s="553"/>
    </row>
    <row r="1455" spans="2:53" ht="18" customHeight="1" x14ac:dyDescent="0.35">
      <c r="B1455" s="80"/>
      <c r="C1455" s="119"/>
      <c r="D1455" s="119"/>
      <c r="E1455" s="202"/>
      <c r="F1455" s="119"/>
      <c r="G1455" s="120"/>
      <c r="H1455" s="41"/>
      <c r="I1455" s="41"/>
      <c r="J1455" s="138"/>
      <c r="K1455" s="291">
        <f t="shared" si="148"/>
        <v>0</v>
      </c>
      <c r="L1455" s="327">
        <v>0</v>
      </c>
      <c r="M1455" s="292">
        <f t="shared" si="147"/>
        <v>0</v>
      </c>
      <c r="N1455" s="370"/>
      <c r="O1455" s="150"/>
      <c r="P1455" s="240"/>
      <c r="Q1455" s="568"/>
      <c r="R1455" s="556">
        <f t="shared" si="149"/>
        <v>0</v>
      </c>
      <c r="S1455" s="556">
        <f t="shared" si="150"/>
        <v>0</v>
      </c>
      <c r="T1455" s="556">
        <f t="shared" si="151"/>
        <v>0</v>
      </c>
      <c r="U1455" s="556">
        <f t="shared" si="152"/>
        <v>0</v>
      </c>
      <c r="V1455" s="395"/>
      <c r="W1455" s="395"/>
      <c r="X1455" s="395"/>
      <c r="Y1455" s="395"/>
      <c r="AA1455" s="102"/>
      <c r="BA1455" s="553"/>
    </row>
    <row r="1456" spans="2:53" ht="18" customHeight="1" x14ac:dyDescent="0.35">
      <c r="B1456" s="80"/>
      <c r="C1456" s="119"/>
      <c r="D1456" s="119"/>
      <c r="E1456" s="202"/>
      <c r="F1456" s="119"/>
      <c r="G1456" s="120"/>
      <c r="H1456" s="41"/>
      <c r="I1456" s="41"/>
      <c r="J1456" s="138"/>
      <c r="K1456" s="291">
        <f t="shared" si="148"/>
        <v>0</v>
      </c>
      <c r="L1456" s="327">
        <v>0</v>
      </c>
      <c r="M1456" s="292">
        <f t="shared" si="147"/>
        <v>0</v>
      </c>
      <c r="N1456" s="370"/>
      <c r="O1456" s="150"/>
      <c r="P1456" s="240"/>
      <c r="Q1456" s="568"/>
      <c r="R1456" s="556">
        <f t="shared" si="149"/>
        <v>0</v>
      </c>
      <c r="S1456" s="556">
        <f t="shared" si="150"/>
        <v>0</v>
      </c>
      <c r="T1456" s="556">
        <f t="shared" si="151"/>
        <v>0</v>
      </c>
      <c r="U1456" s="556">
        <f t="shared" si="152"/>
        <v>0</v>
      </c>
      <c r="V1456" s="395"/>
      <c r="W1456" s="395"/>
      <c r="X1456" s="395"/>
      <c r="Y1456" s="395"/>
      <c r="AA1456" s="102"/>
      <c r="BA1456" s="553"/>
    </row>
    <row r="1457" spans="2:53" ht="18" customHeight="1" x14ac:dyDescent="0.35">
      <c r="B1457" s="80"/>
      <c r="C1457" s="119"/>
      <c r="D1457" s="119"/>
      <c r="E1457" s="202"/>
      <c r="F1457" s="119"/>
      <c r="G1457" s="120"/>
      <c r="H1457" s="41"/>
      <c r="I1457" s="41"/>
      <c r="J1457" s="138"/>
      <c r="K1457" s="291">
        <f t="shared" si="148"/>
        <v>0</v>
      </c>
      <c r="L1457" s="327">
        <v>0</v>
      </c>
      <c r="M1457" s="292">
        <f t="shared" si="147"/>
        <v>0</v>
      </c>
      <c r="N1457" s="370"/>
      <c r="O1457" s="150"/>
      <c r="P1457" s="240"/>
      <c r="Q1457" s="568"/>
      <c r="R1457" s="556">
        <f t="shared" si="149"/>
        <v>0</v>
      </c>
      <c r="S1457" s="556">
        <f t="shared" si="150"/>
        <v>0</v>
      </c>
      <c r="T1457" s="556">
        <f t="shared" si="151"/>
        <v>0</v>
      </c>
      <c r="U1457" s="556">
        <f t="shared" si="152"/>
        <v>0</v>
      </c>
      <c r="V1457" s="395"/>
      <c r="W1457" s="395"/>
      <c r="X1457" s="395"/>
      <c r="Y1457" s="395"/>
      <c r="AA1457" s="102"/>
      <c r="BA1457" s="553"/>
    </row>
    <row r="1458" spans="2:53" ht="18" customHeight="1" x14ac:dyDescent="0.35">
      <c r="B1458" s="80"/>
      <c r="C1458" s="119"/>
      <c r="D1458" s="119"/>
      <c r="E1458" s="202"/>
      <c r="F1458" s="119"/>
      <c r="G1458" s="120"/>
      <c r="H1458" s="41"/>
      <c r="I1458" s="41"/>
      <c r="J1458" s="138"/>
      <c r="K1458" s="291">
        <f t="shared" si="148"/>
        <v>0</v>
      </c>
      <c r="L1458" s="327">
        <v>0</v>
      </c>
      <c r="M1458" s="292">
        <f t="shared" ref="M1458:M1521" si="153">IF(O1458="X",0,L1458*$M$8)</f>
        <v>0</v>
      </c>
      <c r="N1458" s="370"/>
      <c r="O1458" s="150"/>
      <c r="P1458" s="240"/>
      <c r="Q1458" s="568"/>
      <c r="R1458" s="556">
        <f t="shared" si="149"/>
        <v>0</v>
      </c>
      <c r="S1458" s="556">
        <f t="shared" si="150"/>
        <v>0</v>
      </c>
      <c r="T1458" s="556">
        <f t="shared" si="151"/>
        <v>0</v>
      </c>
      <c r="U1458" s="556">
        <f t="shared" si="152"/>
        <v>0</v>
      </c>
      <c r="V1458" s="395"/>
      <c r="W1458" s="395"/>
      <c r="X1458" s="395"/>
      <c r="Y1458" s="395"/>
      <c r="AA1458" s="102"/>
      <c r="BA1458" s="553"/>
    </row>
    <row r="1459" spans="2:53" ht="18" customHeight="1" x14ac:dyDescent="0.35">
      <c r="B1459" s="80"/>
      <c r="C1459" s="119"/>
      <c r="D1459" s="119"/>
      <c r="E1459" s="202"/>
      <c r="F1459" s="119"/>
      <c r="G1459" s="120"/>
      <c r="H1459" s="41"/>
      <c r="I1459" s="41"/>
      <c r="J1459" s="138"/>
      <c r="K1459" s="291">
        <f t="shared" ref="K1459:K1522" si="154">J1459*$M$8</f>
        <v>0</v>
      </c>
      <c r="L1459" s="327">
        <v>0</v>
      </c>
      <c r="M1459" s="292">
        <f t="shared" si="153"/>
        <v>0</v>
      </c>
      <c r="N1459" s="370"/>
      <c r="O1459" s="150"/>
      <c r="P1459" s="240"/>
      <c r="Q1459" s="568"/>
      <c r="R1459" s="556">
        <f t="shared" ref="R1459:R1522" si="155">K1459*$H$35</f>
        <v>0</v>
      </c>
      <c r="S1459" s="556">
        <f t="shared" ref="S1459:S1522" si="156">M1459*$H$44</f>
        <v>0</v>
      </c>
      <c r="T1459" s="556">
        <f t="shared" ref="T1459:T1522" si="157">R1459-K1459</f>
        <v>0</v>
      </c>
      <c r="U1459" s="556">
        <f t="shared" ref="U1459:U1522" si="158">S1459-M1459</f>
        <v>0</v>
      </c>
      <c r="V1459" s="395"/>
      <c r="W1459" s="395"/>
      <c r="X1459" s="395"/>
      <c r="Y1459" s="395"/>
      <c r="AA1459" s="102"/>
      <c r="BA1459" s="553"/>
    </row>
    <row r="1460" spans="2:53" ht="18" customHeight="1" x14ac:dyDescent="0.35">
      <c r="B1460" s="80"/>
      <c r="C1460" s="119"/>
      <c r="D1460" s="119"/>
      <c r="E1460" s="202"/>
      <c r="F1460" s="119"/>
      <c r="G1460" s="120"/>
      <c r="H1460" s="41"/>
      <c r="I1460" s="41"/>
      <c r="J1460" s="138"/>
      <c r="K1460" s="291">
        <f t="shared" si="154"/>
        <v>0</v>
      </c>
      <c r="L1460" s="327">
        <v>0</v>
      </c>
      <c r="M1460" s="292">
        <f t="shared" si="153"/>
        <v>0</v>
      </c>
      <c r="N1460" s="370"/>
      <c r="O1460" s="150"/>
      <c r="P1460" s="240"/>
      <c r="Q1460" s="568"/>
      <c r="R1460" s="556">
        <f t="shared" si="155"/>
        <v>0</v>
      </c>
      <c r="S1460" s="556">
        <f t="shared" si="156"/>
        <v>0</v>
      </c>
      <c r="T1460" s="556">
        <f t="shared" si="157"/>
        <v>0</v>
      </c>
      <c r="U1460" s="556">
        <f t="shared" si="158"/>
        <v>0</v>
      </c>
      <c r="V1460" s="395"/>
      <c r="W1460" s="395"/>
      <c r="X1460" s="395"/>
      <c r="Y1460" s="395"/>
      <c r="AA1460" s="102"/>
      <c r="BA1460" s="553"/>
    </row>
    <row r="1461" spans="2:53" ht="18" customHeight="1" x14ac:dyDescent="0.35">
      <c r="B1461" s="80"/>
      <c r="C1461" s="119"/>
      <c r="D1461" s="119"/>
      <c r="E1461" s="202"/>
      <c r="F1461" s="119"/>
      <c r="G1461" s="120"/>
      <c r="H1461" s="41"/>
      <c r="I1461" s="41"/>
      <c r="J1461" s="138"/>
      <c r="K1461" s="291">
        <f t="shared" si="154"/>
        <v>0</v>
      </c>
      <c r="L1461" s="327">
        <v>0</v>
      </c>
      <c r="M1461" s="292">
        <f t="shared" si="153"/>
        <v>0</v>
      </c>
      <c r="N1461" s="370"/>
      <c r="O1461" s="150"/>
      <c r="P1461" s="240"/>
      <c r="Q1461" s="568"/>
      <c r="R1461" s="556">
        <f t="shared" si="155"/>
        <v>0</v>
      </c>
      <c r="S1461" s="556">
        <f t="shared" si="156"/>
        <v>0</v>
      </c>
      <c r="T1461" s="556">
        <f t="shared" si="157"/>
        <v>0</v>
      </c>
      <c r="U1461" s="556">
        <f t="shared" si="158"/>
        <v>0</v>
      </c>
      <c r="V1461" s="395"/>
      <c r="W1461" s="395"/>
      <c r="X1461" s="395"/>
      <c r="Y1461" s="395"/>
      <c r="AA1461" s="102"/>
      <c r="BA1461" s="553"/>
    </row>
    <row r="1462" spans="2:53" ht="18" customHeight="1" x14ac:dyDescent="0.35">
      <c r="B1462" s="80"/>
      <c r="C1462" s="119"/>
      <c r="D1462" s="119"/>
      <c r="E1462" s="202"/>
      <c r="F1462" s="119"/>
      <c r="G1462" s="120"/>
      <c r="H1462" s="41"/>
      <c r="I1462" s="41"/>
      <c r="J1462" s="138"/>
      <c r="K1462" s="291">
        <f t="shared" si="154"/>
        <v>0</v>
      </c>
      <c r="L1462" s="327">
        <v>0</v>
      </c>
      <c r="M1462" s="292">
        <f t="shared" si="153"/>
        <v>0</v>
      </c>
      <c r="N1462" s="370"/>
      <c r="O1462" s="150"/>
      <c r="P1462" s="240"/>
      <c r="Q1462" s="568"/>
      <c r="R1462" s="556">
        <f t="shared" si="155"/>
        <v>0</v>
      </c>
      <c r="S1462" s="556">
        <f t="shared" si="156"/>
        <v>0</v>
      </c>
      <c r="T1462" s="556">
        <f t="shared" si="157"/>
        <v>0</v>
      </c>
      <c r="U1462" s="556">
        <f t="shared" si="158"/>
        <v>0</v>
      </c>
      <c r="V1462" s="395"/>
      <c r="W1462" s="395"/>
      <c r="X1462" s="395"/>
      <c r="Y1462" s="395"/>
      <c r="AA1462" s="102"/>
      <c r="BA1462" s="553"/>
    </row>
    <row r="1463" spans="2:53" ht="18" customHeight="1" x14ac:dyDescent="0.35">
      <c r="B1463" s="80"/>
      <c r="C1463" s="119"/>
      <c r="D1463" s="119"/>
      <c r="E1463" s="202"/>
      <c r="F1463" s="119"/>
      <c r="G1463" s="120"/>
      <c r="H1463" s="41"/>
      <c r="I1463" s="41"/>
      <c r="J1463" s="138"/>
      <c r="K1463" s="291">
        <f t="shared" si="154"/>
        <v>0</v>
      </c>
      <c r="L1463" s="327">
        <v>0</v>
      </c>
      <c r="M1463" s="292">
        <f t="shared" si="153"/>
        <v>0</v>
      </c>
      <c r="N1463" s="370"/>
      <c r="O1463" s="150"/>
      <c r="P1463" s="240"/>
      <c r="Q1463" s="568"/>
      <c r="R1463" s="556">
        <f t="shared" si="155"/>
        <v>0</v>
      </c>
      <c r="S1463" s="556">
        <f t="shared" si="156"/>
        <v>0</v>
      </c>
      <c r="T1463" s="556">
        <f t="shared" si="157"/>
        <v>0</v>
      </c>
      <c r="U1463" s="556">
        <f t="shared" si="158"/>
        <v>0</v>
      </c>
      <c r="V1463" s="395"/>
      <c r="W1463" s="395"/>
      <c r="X1463" s="395"/>
      <c r="Y1463" s="395"/>
      <c r="AA1463" s="102"/>
      <c r="BA1463" s="553"/>
    </row>
    <row r="1464" spans="2:53" ht="18" customHeight="1" x14ac:dyDescent="0.35">
      <c r="B1464" s="80"/>
      <c r="C1464" s="119"/>
      <c r="D1464" s="119"/>
      <c r="E1464" s="202"/>
      <c r="F1464" s="119"/>
      <c r="G1464" s="120"/>
      <c r="H1464" s="41"/>
      <c r="I1464" s="41"/>
      <c r="J1464" s="138"/>
      <c r="K1464" s="291">
        <f t="shared" si="154"/>
        <v>0</v>
      </c>
      <c r="L1464" s="327">
        <v>0</v>
      </c>
      <c r="M1464" s="292">
        <f t="shared" si="153"/>
        <v>0</v>
      </c>
      <c r="N1464" s="370"/>
      <c r="O1464" s="150"/>
      <c r="P1464" s="240"/>
      <c r="Q1464" s="568"/>
      <c r="R1464" s="556">
        <f t="shared" si="155"/>
        <v>0</v>
      </c>
      <c r="S1464" s="556">
        <f t="shared" si="156"/>
        <v>0</v>
      </c>
      <c r="T1464" s="556">
        <f t="shared" si="157"/>
        <v>0</v>
      </c>
      <c r="U1464" s="556">
        <f t="shared" si="158"/>
        <v>0</v>
      </c>
      <c r="V1464" s="395"/>
      <c r="W1464" s="395"/>
      <c r="X1464" s="395"/>
      <c r="Y1464" s="395"/>
      <c r="AA1464" s="102"/>
      <c r="BA1464" s="553"/>
    </row>
    <row r="1465" spans="2:53" ht="18" customHeight="1" x14ac:dyDescent="0.35">
      <c r="B1465" s="80"/>
      <c r="C1465" s="119"/>
      <c r="D1465" s="119"/>
      <c r="E1465" s="202"/>
      <c r="F1465" s="119"/>
      <c r="G1465" s="120"/>
      <c r="H1465" s="41"/>
      <c r="I1465" s="41"/>
      <c r="J1465" s="138"/>
      <c r="K1465" s="291">
        <f t="shared" si="154"/>
        <v>0</v>
      </c>
      <c r="L1465" s="327">
        <v>0</v>
      </c>
      <c r="M1465" s="292">
        <f t="shared" si="153"/>
        <v>0</v>
      </c>
      <c r="N1465" s="370"/>
      <c r="O1465" s="150"/>
      <c r="P1465" s="240"/>
      <c r="Q1465" s="568"/>
      <c r="R1465" s="556">
        <f t="shared" si="155"/>
        <v>0</v>
      </c>
      <c r="S1465" s="556">
        <f t="shared" si="156"/>
        <v>0</v>
      </c>
      <c r="T1465" s="556">
        <f t="shared" si="157"/>
        <v>0</v>
      </c>
      <c r="U1465" s="556">
        <f t="shared" si="158"/>
        <v>0</v>
      </c>
      <c r="V1465" s="395"/>
      <c r="W1465" s="395"/>
      <c r="X1465" s="395"/>
      <c r="Y1465" s="395"/>
      <c r="AA1465" s="102"/>
      <c r="BA1465" s="553"/>
    </row>
    <row r="1466" spans="2:53" ht="18" customHeight="1" x14ac:dyDescent="0.35">
      <c r="B1466" s="80"/>
      <c r="C1466" s="119"/>
      <c r="D1466" s="119"/>
      <c r="E1466" s="202"/>
      <c r="F1466" s="119"/>
      <c r="G1466" s="120"/>
      <c r="H1466" s="41"/>
      <c r="I1466" s="41"/>
      <c r="J1466" s="138"/>
      <c r="K1466" s="291">
        <f t="shared" si="154"/>
        <v>0</v>
      </c>
      <c r="L1466" s="327">
        <v>0</v>
      </c>
      <c r="M1466" s="292">
        <f t="shared" si="153"/>
        <v>0</v>
      </c>
      <c r="N1466" s="370"/>
      <c r="O1466" s="150"/>
      <c r="P1466" s="240"/>
      <c r="Q1466" s="568"/>
      <c r="R1466" s="556">
        <f t="shared" si="155"/>
        <v>0</v>
      </c>
      <c r="S1466" s="556">
        <f t="shared" si="156"/>
        <v>0</v>
      </c>
      <c r="T1466" s="556">
        <f t="shared" si="157"/>
        <v>0</v>
      </c>
      <c r="U1466" s="556">
        <f t="shared" si="158"/>
        <v>0</v>
      </c>
      <c r="V1466" s="395"/>
      <c r="W1466" s="395"/>
      <c r="X1466" s="395"/>
      <c r="Y1466" s="395"/>
      <c r="AA1466" s="102"/>
      <c r="BA1466" s="553"/>
    </row>
    <row r="1467" spans="2:53" ht="18" customHeight="1" x14ac:dyDescent="0.35">
      <c r="B1467" s="80"/>
      <c r="C1467" s="119"/>
      <c r="D1467" s="119"/>
      <c r="E1467" s="202"/>
      <c r="F1467" s="119"/>
      <c r="G1467" s="120"/>
      <c r="H1467" s="41"/>
      <c r="I1467" s="41"/>
      <c r="J1467" s="138"/>
      <c r="K1467" s="291">
        <f t="shared" si="154"/>
        <v>0</v>
      </c>
      <c r="L1467" s="327">
        <v>0</v>
      </c>
      <c r="M1467" s="292">
        <f t="shared" si="153"/>
        <v>0</v>
      </c>
      <c r="N1467" s="370"/>
      <c r="O1467" s="150"/>
      <c r="P1467" s="240"/>
      <c r="Q1467" s="568"/>
      <c r="R1467" s="556">
        <f t="shared" si="155"/>
        <v>0</v>
      </c>
      <c r="S1467" s="556">
        <f t="shared" si="156"/>
        <v>0</v>
      </c>
      <c r="T1467" s="556">
        <f t="shared" si="157"/>
        <v>0</v>
      </c>
      <c r="U1467" s="556">
        <f t="shared" si="158"/>
        <v>0</v>
      </c>
      <c r="V1467" s="395"/>
      <c r="W1467" s="395"/>
      <c r="X1467" s="395"/>
      <c r="Y1467" s="395"/>
      <c r="AA1467" s="102"/>
      <c r="BA1467" s="553"/>
    </row>
    <row r="1468" spans="2:53" ht="18" customHeight="1" x14ac:dyDescent="0.35">
      <c r="B1468" s="80"/>
      <c r="C1468" s="119"/>
      <c r="D1468" s="119"/>
      <c r="E1468" s="202"/>
      <c r="F1468" s="119"/>
      <c r="G1468" s="120"/>
      <c r="H1468" s="41"/>
      <c r="I1468" s="41"/>
      <c r="J1468" s="138"/>
      <c r="K1468" s="291">
        <f t="shared" si="154"/>
        <v>0</v>
      </c>
      <c r="L1468" s="327">
        <v>0</v>
      </c>
      <c r="M1468" s="292">
        <f t="shared" si="153"/>
        <v>0</v>
      </c>
      <c r="N1468" s="370"/>
      <c r="O1468" s="150"/>
      <c r="P1468" s="240"/>
      <c r="Q1468" s="568"/>
      <c r="R1468" s="556">
        <f t="shared" si="155"/>
        <v>0</v>
      </c>
      <c r="S1468" s="556">
        <f t="shared" si="156"/>
        <v>0</v>
      </c>
      <c r="T1468" s="556">
        <f t="shared" si="157"/>
        <v>0</v>
      </c>
      <c r="U1468" s="556">
        <f t="shared" si="158"/>
        <v>0</v>
      </c>
      <c r="V1468" s="395"/>
      <c r="W1468" s="395"/>
      <c r="X1468" s="395"/>
      <c r="Y1468" s="395"/>
      <c r="AA1468" s="102"/>
      <c r="BA1468" s="553"/>
    </row>
    <row r="1469" spans="2:53" ht="18" customHeight="1" x14ac:dyDescent="0.35">
      <c r="B1469" s="80"/>
      <c r="C1469" s="119"/>
      <c r="D1469" s="119"/>
      <c r="E1469" s="202"/>
      <c r="F1469" s="119"/>
      <c r="G1469" s="120"/>
      <c r="H1469" s="41"/>
      <c r="I1469" s="41"/>
      <c r="J1469" s="138"/>
      <c r="K1469" s="291">
        <f t="shared" si="154"/>
        <v>0</v>
      </c>
      <c r="L1469" s="327">
        <v>0</v>
      </c>
      <c r="M1469" s="292">
        <f t="shared" si="153"/>
        <v>0</v>
      </c>
      <c r="N1469" s="370"/>
      <c r="O1469" s="150"/>
      <c r="P1469" s="240"/>
      <c r="Q1469" s="568"/>
      <c r="R1469" s="556">
        <f t="shared" si="155"/>
        <v>0</v>
      </c>
      <c r="S1469" s="556">
        <f t="shared" si="156"/>
        <v>0</v>
      </c>
      <c r="T1469" s="556">
        <f t="shared" si="157"/>
        <v>0</v>
      </c>
      <c r="U1469" s="556">
        <f t="shared" si="158"/>
        <v>0</v>
      </c>
      <c r="V1469" s="395"/>
      <c r="W1469" s="395"/>
      <c r="X1469" s="395"/>
      <c r="Y1469" s="395"/>
      <c r="AA1469" s="102"/>
      <c r="BA1469" s="553"/>
    </row>
    <row r="1470" spans="2:53" ht="18" customHeight="1" x14ac:dyDescent="0.35">
      <c r="B1470" s="80"/>
      <c r="C1470" s="119"/>
      <c r="D1470" s="119"/>
      <c r="E1470" s="202"/>
      <c r="F1470" s="119"/>
      <c r="G1470" s="120"/>
      <c r="H1470" s="41"/>
      <c r="I1470" s="41"/>
      <c r="J1470" s="138"/>
      <c r="K1470" s="291">
        <f t="shared" si="154"/>
        <v>0</v>
      </c>
      <c r="L1470" s="327">
        <v>0</v>
      </c>
      <c r="M1470" s="292">
        <f t="shared" si="153"/>
        <v>0</v>
      </c>
      <c r="N1470" s="370"/>
      <c r="O1470" s="150"/>
      <c r="P1470" s="240"/>
      <c r="Q1470" s="568"/>
      <c r="R1470" s="556">
        <f t="shared" si="155"/>
        <v>0</v>
      </c>
      <c r="S1470" s="556">
        <f t="shared" si="156"/>
        <v>0</v>
      </c>
      <c r="T1470" s="556">
        <f t="shared" si="157"/>
        <v>0</v>
      </c>
      <c r="U1470" s="556">
        <f t="shared" si="158"/>
        <v>0</v>
      </c>
      <c r="V1470" s="395"/>
      <c r="W1470" s="395"/>
      <c r="X1470" s="395"/>
      <c r="Y1470" s="395"/>
      <c r="AA1470" s="102"/>
      <c r="BA1470" s="553"/>
    </row>
    <row r="1471" spans="2:53" ht="18" customHeight="1" x14ac:dyDescent="0.35">
      <c r="B1471" s="80"/>
      <c r="C1471" s="119"/>
      <c r="D1471" s="119"/>
      <c r="E1471" s="202"/>
      <c r="F1471" s="119"/>
      <c r="G1471" s="120"/>
      <c r="H1471" s="41"/>
      <c r="I1471" s="41"/>
      <c r="J1471" s="138"/>
      <c r="K1471" s="291">
        <f t="shared" si="154"/>
        <v>0</v>
      </c>
      <c r="L1471" s="327">
        <v>0</v>
      </c>
      <c r="M1471" s="292">
        <f t="shared" si="153"/>
        <v>0</v>
      </c>
      <c r="N1471" s="370"/>
      <c r="O1471" s="150"/>
      <c r="P1471" s="240"/>
      <c r="Q1471" s="568"/>
      <c r="R1471" s="556">
        <f t="shared" si="155"/>
        <v>0</v>
      </c>
      <c r="S1471" s="556">
        <f t="shared" si="156"/>
        <v>0</v>
      </c>
      <c r="T1471" s="556">
        <f t="shared" si="157"/>
        <v>0</v>
      </c>
      <c r="U1471" s="556">
        <f t="shared" si="158"/>
        <v>0</v>
      </c>
      <c r="V1471" s="395"/>
      <c r="W1471" s="395"/>
      <c r="X1471" s="395"/>
      <c r="Y1471" s="395"/>
      <c r="AA1471" s="102"/>
      <c r="BA1471" s="553"/>
    </row>
    <row r="1472" spans="2:53" ht="18" customHeight="1" x14ac:dyDescent="0.35">
      <c r="B1472" s="80"/>
      <c r="C1472" s="119"/>
      <c r="D1472" s="119"/>
      <c r="E1472" s="202"/>
      <c r="F1472" s="119"/>
      <c r="G1472" s="120"/>
      <c r="H1472" s="41"/>
      <c r="I1472" s="41"/>
      <c r="J1472" s="138"/>
      <c r="K1472" s="291">
        <f t="shared" si="154"/>
        <v>0</v>
      </c>
      <c r="L1472" s="327">
        <v>0</v>
      </c>
      <c r="M1472" s="292">
        <f t="shared" si="153"/>
        <v>0</v>
      </c>
      <c r="N1472" s="370"/>
      <c r="O1472" s="150"/>
      <c r="P1472" s="240"/>
      <c r="Q1472" s="568"/>
      <c r="R1472" s="556">
        <f t="shared" si="155"/>
        <v>0</v>
      </c>
      <c r="S1472" s="556">
        <f t="shared" si="156"/>
        <v>0</v>
      </c>
      <c r="T1472" s="556">
        <f t="shared" si="157"/>
        <v>0</v>
      </c>
      <c r="U1472" s="556">
        <f t="shared" si="158"/>
        <v>0</v>
      </c>
      <c r="V1472" s="395"/>
      <c r="W1472" s="395"/>
      <c r="X1472" s="395"/>
      <c r="Y1472" s="395"/>
      <c r="AA1472" s="102"/>
      <c r="BA1472" s="553"/>
    </row>
    <row r="1473" spans="2:53" ht="18" customHeight="1" x14ac:dyDescent="0.35">
      <c r="B1473" s="80"/>
      <c r="C1473" s="119"/>
      <c r="D1473" s="119"/>
      <c r="E1473" s="202"/>
      <c r="F1473" s="119"/>
      <c r="G1473" s="120"/>
      <c r="H1473" s="41"/>
      <c r="I1473" s="41"/>
      <c r="J1473" s="138"/>
      <c r="K1473" s="291">
        <f t="shared" si="154"/>
        <v>0</v>
      </c>
      <c r="L1473" s="327">
        <v>0</v>
      </c>
      <c r="M1473" s="292">
        <f t="shared" si="153"/>
        <v>0</v>
      </c>
      <c r="N1473" s="370"/>
      <c r="O1473" s="150"/>
      <c r="P1473" s="240"/>
      <c r="Q1473" s="568"/>
      <c r="R1473" s="556">
        <f t="shared" si="155"/>
        <v>0</v>
      </c>
      <c r="S1473" s="556">
        <f t="shared" si="156"/>
        <v>0</v>
      </c>
      <c r="T1473" s="556">
        <f t="shared" si="157"/>
        <v>0</v>
      </c>
      <c r="U1473" s="556">
        <f t="shared" si="158"/>
        <v>0</v>
      </c>
      <c r="V1473" s="395"/>
      <c r="W1473" s="395"/>
      <c r="X1473" s="395"/>
      <c r="Y1473" s="395"/>
      <c r="AA1473" s="102"/>
      <c r="BA1473" s="553"/>
    </row>
    <row r="1474" spans="2:53" ht="18" customHeight="1" x14ac:dyDescent="0.35">
      <c r="B1474" s="80"/>
      <c r="C1474" s="119"/>
      <c r="D1474" s="119"/>
      <c r="E1474" s="202"/>
      <c r="F1474" s="119"/>
      <c r="G1474" s="120"/>
      <c r="H1474" s="41"/>
      <c r="I1474" s="41"/>
      <c r="J1474" s="138"/>
      <c r="K1474" s="291">
        <f t="shared" si="154"/>
        <v>0</v>
      </c>
      <c r="L1474" s="327">
        <v>0</v>
      </c>
      <c r="M1474" s="292">
        <f t="shared" si="153"/>
        <v>0</v>
      </c>
      <c r="N1474" s="370"/>
      <c r="O1474" s="150"/>
      <c r="P1474" s="240"/>
      <c r="Q1474" s="568"/>
      <c r="R1474" s="556">
        <f t="shared" si="155"/>
        <v>0</v>
      </c>
      <c r="S1474" s="556">
        <f t="shared" si="156"/>
        <v>0</v>
      </c>
      <c r="T1474" s="556">
        <f t="shared" si="157"/>
        <v>0</v>
      </c>
      <c r="U1474" s="556">
        <f t="shared" si="158"/>
        <v>0</v>
      </c>
      <c r="V1474" s="395"/>
      <c r="W1474" s="395"/>
      <c r="X1474" s="395"/>
      <c r="Y1474" s="395"/>
      <c r="AA1474" s="102"/>
      <c r="BA1474" s="553"/>
    </row>
    <row r="1475" spans="2:53" ht="18" customHeight="1" x14ac:dyDescent="0.35">
      <c r="B1475" s="80"/>
      <c r="C1475" s="119"/>
      <c r="D1475" s="119"/>
      <c r="E1475" s="202"/>
      <c r="F1475" s="119"/>
      <c r="G1475" s="120"/>
      <c r="H1475" s="41"/>
      <c r="I1475" s="41"/>
      <c r="J1475" s="138"/>
      <c r="K1475" s="291">
        <f t="shared" si="154"/>
        <v>0</v>
      </c>
      <c r="L1475" s="327">
        <v>0</v>
      </c>
      <c r="M1475" s="292">
        <f t="shared" si="153"/>
        <v>0</v>
      </c>
      <c r="N1475" s="370"/>
      <c r="O1475" s="150"/>
      <c r="P1475" s="240"/>
      <c r="Q1475" s="568"/>
      <c r="R1475" s="556">
        <f t="shared" si="155"/>
        <v>0</v>
      </c>
      <c r="S1475" s="556">
        <f t="shared" si="156"/>
        <v>0</v>
      </c>
      <c r="T1475" s="556">
        <f t="shared" si="157"/>
        <v>0</v>
      </c>
      <c r="U1475" s="556">
        <f t="shared" si="158"/>
        <v>0</v>
      </c>
      <c r="V1475" s="395"/>
      <c r="W1475" s="395"/>
      <c r="X1475" s="395"/>
      <c r="Y1475" s="395"/>
      <c r="AA1475" s="102"/>
      <c r="BA1475" s="553"/>
    </row>
    <row r="1476" spans="2:53" ht="18" customHeight="1" x14ac:dyDescent="0.35">
      <c r="B1476" s="80"/>
      <c r="C1476" s="119"/>
      <c r="D1476" s="119"/>
      <c r="E1476" s="202"/>
      <c r="F1476" s="119"/>
      <c r="G1476" s="120"/>
      <c r="H1476" s="41"/>
      <c r="I1476" s="41"/>
      <c r="J1476" s="138"/>
      <c r="K1476" s="291">
        <f t="shared" si="154"/>
        <v>0</v>
      </c>
      <c r="L1476" s="327">
        <v>0</v>
      </c>
      <c r="M1476" s="292">
        <f t="shared" si="153"/>
        <v>0</v>
      </c>
      <c r="N1476" s="370"/>
      <c r="O1476" s="150"/>
      <c r="P1476" s="240"/>
      <c r="Q1476" s="568"/>
      <c r="R1476" s="556">
        <f t="shared" si="155"/>
        <v>0</v>
      </c>
      <c r="S1476" s="556">
        <f t="shared" si="156"/>
        <v>0</v>
      </c>
      <c r="T1476" s="556">
        <f t="shared" si="157"/>
        <v>0</v>
      </c>
      <c r="U1476" s="556">
        <f t="shared" si="158"/>
        <v>0</v>
      </c>
      <c r="V1476" s="395"/>
      <c r="W1476" s="395"/>
      <c r="X1476" s="395"/>
      <c r="Y1476" s="395"/>
      <c r="AA1476" s="102"/>
      <c r="BA1476" s="553"/>
    </row>
    <row r="1477" spans="2:53" ht="18" customHeight="1" x14ac:dyDescent="0.35">
      <c r="B1477" s="80"/>
      <c r="C1477" s="119"/>
      <c r="D1477" s="119"/>
      <c r="E1477" s="202"/>
      <c r="F1477" s="119"/>
      <c r="G1477" s="120"/>
      <c r="H1477" s="41"/>
      <c r="I1477" s="41"/>
      <c r="J1477" s="138"/>
      <c r="K1477" s="291">
        <f t="shared" si="154"/>
        <v>0</v>
      </c>
      <c r="L1477" s="327">
        <v>0</v>
      </c>
      <c r="M1477" s="292">
        <f t="shared" si="153"/>
        <v>0</v>
      </c>
      <c r="N1477" s="370"/>
      <c r="O1477" s="150"/>
      <c r="P1477" s="240"/>
      <c r="Q1477" s="568"/>
      <c r="R1477" s="556">
        <f t="shared" si="155"/>
        <v>0</v>
      </c>
      <c r="S1477" s="556">
        <f t="shared" si="156"/>
        <v>0</v>
      </c>
      <c r="T1477" s="556">
        <f t="shared" si="157"/>
        <v>0</v>
      </c>
      <c r="U1477" s="556">
        <f t="shared" si="158"/>
        <v>0</v>
      </c>
      <c r="V1477" s="395"/>
      <c r="W1477" s="395"/>
      <c r="X1477" s="395"/>
      <c r="Y1477" s="395"/>
      <c r="AA1477" s="102"/>
      <c r="BA1477" s="553"/>
    </row>
    <row r="1478" spans="2:53" ht="18" customHeight="1" x14ac:dyDescent="0.35">
      <c r="B1478" s="80"/>
      <c r="C1478" s="119"/>
      <c r="D1478" s="119"/>
      <c r="E1478" s="202"/>
      <c r="F1478" s="119"/>
      <c r="G1478" s="120"/>
      <c r="H1478" s="41"/>
      <c r="I1478" s="41"/>
      <c r="J1478" s="138"/>
      <c r="K1478" s="291">
        <f t="shared" si="154"/>
        <v>0</v>
      </c>
      <c r="L1478" s="327">
        <v>0</v>
      </c>
      <c r="M1478" s="292">
        <f t="shared" si="153"/>
        <v>0</v>
      </c>
      <c r="N1478" s="370"/>
      <c r="O1478" s="150"/>
      <c r="P1478" s="240"/>
      <c r="Q1478" s="568"/>
      <c r="R1478" s="556">
        <f t="shared" si="155"/>
        <v>0</v>
      </c>
      <c r="S1478" s="556">
        <f t="shared" si="156"/>
        <v>0</v>
      </c>
      <c r="T1478" s="556">
        <f t="shared" si="157"/>
        <v>0</v>
      </c>
      <c r="U1478" s="556">
        <f t="shared" si="158"/>
        <v>0</v>
      </c>
      <c r="V1478" s="395"/>
      <c r="W1478" s="395"/>
      <c r="X1478" s="395"/>
      <c r="Y1478" s="395"/>
      <c r="AA1478" s="102"/>
      <c r="BA1478" s="553"/>
    </row>
    <row r="1479" spans="2:53" ht="18" customHeight="1" x14ac:dyDescent="0.35">
      <c r="B1479" s="80"/>
      <c r="C1479" s="119"/>
      <c r="D1479" s="119"/>
      <c r="E1479" s="202"/>
      <c r="F1479" s="119"/>
      <c r="G1479" s="120"/>
      <c r="H1479" s="41"/>
      <c r="I1479" s="41"/>
      <c r="J1479" s="138"/>
      <c r="K1479" s="291">
        <f t="shared" si="154"/>
        <v>0</v>
      </c>
      <c r="L1479" s="327">
        <v>0</v>
      </c>
      <c r="M1479" s="292">
        <f t="shared" si="153"/>
        <v>0</v>
      </c>
      <c r="N1479" s="370"/>
      <c r="O1479" s="150"/>
      <c r="P1479" s="240"/>
      <c r="Q1479" s="568"/>
      <c r="R1479" s="556">
        <f t="shared" si="155"/>
        <v>0</v>
      </c>
      <c r="S1479" s="556">
        <f t="shared" si="156"/>
        <v>0</v>
      </c>
      <c r="T1479" s="556">
        <f t="shared" si="157"/>
        <v>0</v>
      </c>
      <c r="U1479" s="556">
        <f t="shared" si="158"/>
        <v>0</v>
      </c>
      <c r="V1479" s="395"/>
      <c r="W1479" s="395"/>
      <c r="X1479" s="395"/>
      <c r="Y1479" s="395"/>
      <c r="AA1479" s="102"/>
      <c r="BA1479" s="553"/>
    </row>
    <row r="1480" spans="2:53" ht="18" customHeight="1" x14ac:dyDescent="0.35">
      <c r="B1480" s="80"/>
      <c r="C1480" s="119"/>
      <c r="D1480" s="119"/>
      <c r="E1480" s="202"/>
      <c r="F1480" s="119"/>
      <c r="G1480" s="120"/>
      <c r="H1480" s="41"/>
      <c r="I1480" s="41"/>
      <c r="J1480" s="138"/>
      <c r="K1480" s="291">
        <f t="shared" si="154"/>
        <v>0</v>
      </c>
      <c r="L1480" s="327">
        <v>0</v>
      </c>
      <c r="M1480" s="292">
        <f t="shared" si="153"/>
        <v>0</v>
      </c>
      <c r="N1480" s="370"/>
      <c r="O1480" s="150"/>
      <c r="P1480" s="240"/>
      <c r="Q1480" s="568"/>
      <c r="R1480" s="556">
        <f t="shared" si="155"/>
        <v>0</v>
      </c>
      <c r="S1480" s="556">
        <f t="shared" si="156"/>
        <v>0</v>
      </c>
      <c r="T1480" s="556">
        <f t="shared" si="157"/>
        <v>0</v>
      </c>
      <c r="U1480" s="556">
        <f t="shared" si="158"/>
        <v>0</v>
      </c>
      <c r="V1480" s="395"/>
      <c r="W1480" s="395"/>
      <c r="X1480" s="395"/>
      <c r="Y1480" s="395"/>
      <c r="AA1480" s="102"/>
      <c r="BA1480" s="553"/>
    </row>
    <row r="1481" spans="2:53" ht="18" customHeight="1" x14ac:dyDescent="0.35">
      <c r="B1481" s="80"/>
      <c r="C1481" s="119"/>
      <c r="D1481" s="119"/>
      <c r="E1481" s="202"/>
      <c r="F1481" s="119"/>
      <c r="G1481" s="120"/>
      <c r="H1481" s="41"/>
      <c r="I1481" s="41"/>
      <c r="J1481" s="138"/>
      <c r="K1481" s="291">
        <f t="shared" si="154"/>
        <v>0</v>
      </c>
      <c r="L1481" s="327">
        <v>0</v>
      </c>
      <c r="M1481" s="292">
        <f t="shared" si="153"/>
        <v>0</v>
      </c>
      <c r="N1481" s="370"/>
      <c r="O1481" s="150"/>
      <c r="P1481" s="240"/>
      <c r="Q1481" s="568"/>
      <c r="R1481" s="556">
        <f t="shared" si="155"/>
        <v>0</v>
      </c>
      <c r="S1481" s="556">
        <f t="shared" si="156"/>
        <v>0</v>
      </c>
      <c r="T1481" s="556">
        <f t="shared" si="157"/>
        <v>0</v>
      </c>
      <c r="U1481" s="556">
        <f t="shared" si="158"/>
        <v>0</v>
      </c>
      <c r="V1481" s="395"/>
      <c r="W1481" s="395"/>
      <c r="X1481" s="395"/>
      <c r="Y1481" s="395"/>
      <c r="AA1481" s="102"/>
      <c r="BA1481" s="553"/>
    </row>
    <row r="1482" spans="2:53" ht="18" customHeight="1" x14ac:dyDescent="0.35">
      <c r="B1482" s="80"/>
      <c r="C1482" s="119"/>
      <c r="D1482" s="119"/>
      <c r="E1482" s="202"/>
      <c r="F1482" s="119"/>
      <c r="G1482" s="120"/>
      <c r="H1482" s="41"/>
      <c r="I1482" s="41"/>
      <c r="J1482" s="138"/>
      <c r="K1482" s="291">
        <f t="shared" si="154"/>
        <v>0</v>
      </c>
      <c r="L1482" s="327">
        <v>0</v>
      </c>
      <c r="M1482" s="292">
        <f t="shared" si="153"/>
        <v>0</v>
      </c>
      <c r="N1482" s="370"/>
      <c r="O1482" s="150"/>
      <c r="P1482" s="240"/>
      <c r="Q1482" s="568"/>
      <c r="R1482" s="556">
        <f t="shared" si="155"/>
        <v>0</v>
      </c>
      <c r="S1482" s="556">
        <f t="shared" si="156"/>
        <v>0</v>
      </c>
      <c r="T1482" s="556">
        <f t="shared" si="157"/>
        <v>0</v>
      </c>
      <c r="U1482" s="556">
        <f t="shared" si="158"/>
        <v>0</v>
      </c>
      <c r="V1482" s="395"/>
      <c r="W1482" s="395"/>
      <c r="X1482" s="395"/>
      <c r="Y1482" s="395"/>
      <c r="AA1482" s="102"/>
      <c r="BA1482" s="553"/>
    </row>
    <row r="1483" spans="2:53" ht="18" customHeight="1" x14ac:dyDescent="0.35">
      <c r="B1483" s="80"/>
      <c r="C1483" s="119"/>
      <c r="D1483" s="119"/>
      <c r="E1483" s="202"/>
      <c r="F1483" s="119"/>
      <c r="G1483" s="120"/>
      <c r="H1483" s="41"/>
      <c r="I1483" s="41"/>
      <c r="J1483" s="138"/>
      <c r="K1483" s="291">
        <f t="shared" si="154"/>
        <v>0</v>
      </c>
      <c r="L1483" s="327">
        <v>0</v>
      </c>
      <c r="M1483" s="292">
        <f t="shared" si="153"/>
        <v>0</v>
      </c>
      <c r="N1483" s="370"/>
      <c r="O1483" s="150"/>
      <c r="P1483" s="240"/>
      <c r="Q1483" s="568"/>
      <c r="R1483" s="556">
        <f t="shared" si="155"/>
        <v>0</v>
      </c>
      <c r="S1483" s="556">
        <f t="shared" si="156"/>
        <v>0</v>
      </c>
      <c r="T1483" s="556">
        <f t="shared" si="157"/>
        <v>0</v>
      </c>
      <c r="U1483" s="556">
        <f t="shared" si="158"/>
        <v>0</v>
      </c>
      <c r="V1483" s="395"/>
      <c r="W1483" s="395"/>
      <c r="X1483" s="395"/>
      <c r="Y1483" s="395"/>
      <c r="AA1483" s="102"/>
      <c r="BA1483" s="553"/>
    </row>
    <row r="1484" spans="2:53" ht="18" customHeight="1" x14ac:dyDescent="0.35">
      <c r="B1484" s="80"/>
      <c r="C1484" s="119"/>
      <c r="D1484" s="119"/>
      <c r="E1484" s="202"/>
      <c r="F1484" s="119"/>
      <c r="G1484" s="120"/>
      <c r="H1484" s="41"/>
      <c r="I1484" s="41"/>
      <c r="J1484" s="138"/>
      <c r="K1484" s="291">
        <f t="shared" si="154"/>
        <v>0</v>
      </c>
      <c r="L1484" s="327">
        <v>0</v>
      </c>
      <c r="M1484" s="292">
        <f t="shared" si="153"/>
        <v>0</v>
      </c>
      <c r="N1484" s="370"/>
      <c r="O1484" s="150"/>
      <c r="P1484" s="240"/>
      <c r="Q1484" s="568"/>
      <c r="R1484" s="556">
        <f t="shared" si="155"/>
        <v>0</v>
      </c>
      <c r="S1484" s="556">
        <f t="shared" si="156"/>
        <v>0</v>
      </c>
      <c r="T1484" s="556">
        <f t="shared" si="157"/>
        <v>0</v>
      </c>
      <c r="U1484" s="556">
        <f t="shared" si="158"/>
        <v>0</v>
      </c>
      <c r="V1484" s="395"/>
      <c r="W1484" s="395"/>
      <c r="X1484" s="395"/>
      <c r="Y1484" s="395"/>
      <c r="AA1484" s="102"/>
      <c r="BA1484" s="553"/>
    </row>
    <row r="1485" spans="2:53" ht="18" customHeight="1" x14ac:dyDescent="0.35">
      <c r="B1485" s="80"/>
      <c r="C1485" s="119"/>
      <c r="D1485" s="119"/>
      <c r="E1485" s="202"/>
      <c r="F1485" s="119"/>
      <c r="G1485" s="120"/>
      <c r="H1485" s="41"/>
      <c r="I1485" s="41"/>
      <c r="J1485" s="138"/>
      <c r="K1485" s="291">
        <f t="shared" si="154"/>
        <v>0</v>
      </c>
      <c r="L1485" s="327">
        <v>0</v>
      </c>
      <c r="M1485" s="292">
        <f t="shared" si="153"/>
        <v>0</v>
      </c>
      <c r="N1485" s="370"/>
      <c r="O1485" s="150"/>
      <c r="P1485" s="240"/>
      <c r="Q1485" s="568"/>
      <c r="R1485" s="556">
        <f t="shared" si="155"/>
        <v>0</v>
      </c>
      <c r="S1485" s="556">
        <f t="shared" si="156"/>
        <v>0</v>
      </c>
      <c r="T1485" s="556">
        <f t="shared" si="157"/>
        <v>0</v>
      </c>
      <c r="U1485" s="556">
        <f t="shared" si="158"/>
        <v>0</v>
      </c>
      <c r="V1485" s="395"/>
      <c r="W1485" s="395"/>
      <c r="X1485" s="395"/>
      <c r="Y1485" s="395"/>
      <c r="AA1485" s="102"/>
      <c r="BA1485" s="553"/>
    </row>
    <row r="1486" spans="2:53" ht="18" customHeight="1" x14ac:dyDescent="0.35">
      <c r="B1486" s="80"/>
      <c r="C1486" s="119"/>
      <c r="D1486" s="119"/>
      <c r="E1486" s="202"/>
      <c r="F1486" s="119"/>
      <c r="G1486" s="120"/>
      <c r="H1486" s="41"/>
      <c r="I1486" s="41"/>
      <c r="J1486" s="138"/>
      <c r="K1486" s="291">
        <f t="shared" si="154"/>
        <v>0</v>
      </c>
      <c r="L1486" s="327">
        <v>0</v>
      </c>
      <c r="M1486" s="292">
        <f t="shared" si="153"/>
        <v>0</v>
      </c>
      <c r="N1486" s="370"/>
      <c r="O1486" s="150"/>
      <c r="P1486" s="240"/>
      <c r="Q1486" s="568"/>
      <c r="R1486" s="556">
        <f t="shared" si="155"/>
        <v>0</v>
      </c>
      <c r="S1486" s="556">
        <f t="shared" si="156"/>
        <v>0</v>
      </c>
      <c r="T1486" s="556">
        <f t="shared" si="157"/>
        <v>0</v>
      </c>
      <c r="U1486" s="556">
        <f t="shared" si="158"/>
        <v>0</v>
      </c>
      <c r="V1486" s="395"/>
      <c r="W1486" s="395"/>
      <c r="X1486" s="395"/>
      <c r="Y1486" s="395"/>
      <c r="AA1486" s="102"/>
      <c r="BA1486" s="553"/>
    </row>
    <row r="1487" spans="2:53" ht="18" customHeight="1" x14ac:dyDescent="0.35">
      <c r="B1487" s="80"/>
      <c r="C1487" s="119"/>
      <c r="D1487" s="119"/>
      <c r="E1487" s="202"/>
      <c r="F1487" s="119"/>
      <c r="G1487" s="120"/>
      <c r="H1487" s="41"/>
      <c r="I1487" s="41"/>
      <c r="J1487" s="138"/>
      <c r="K1487" s="291">
        <f t="shared" si="154"/>
        <v>0</v>
      </c>
      <c r="L1487" s="327">
        <v>0</v>
      </c>
      <c r="M1487" s="292">
        <f t="shared" si="153"/>
        <v>0</v>
      </c>
      <c r="N1487" s="370"/>
      <c r="O1487" s="150"/>
      <c r="P1487" s="240"/>
      <c r="Q1487" s="568"/>
      <c r="R1487" s="556">
        <f t="shared" si="155"/>
        <v>0</v>
      </c>
      <c r="S1487" s="556">
        <f t="shared" si="156"/>
        <v>0</v>
      </c>
      <c r="T1487" s="556">
        <f t="shared" si="157"/>
        <v>0</v>
      </c>
      <c r="U1487" s="556">
        <f t="shared" si="158"/>
        <v>0</v>
      </c>
      <c r="V1487" s="395"/>
      <c r="W1487" s="395"/>
      <c r="X1487" s="395"/>
      <c r="Y1487" s="395"/>
      <c r="AA1487" s="102"/>
      <c r="BA1487" s="553"/>
    </row>
    <row r="1488" spans="2:53" ht="18" customHeight="1" x14ac:dyDescent="0.35">
      <c r="B1488" s="80"/>
      <c r="C1488" s="119"/>
      <c r="D1488" s="119"/>
      <c r="E1488" s="202"/>
      <c r="F1488" s="119"/>
      <c r="G1488" s="120"/>
      <c r="H1488" s="41"/>
      <c r="I1488" s="41"/>
      <c r="J1488" s="138"/>
      <c r="K1488" s="291">
        <f t="shared" si="154"/>
        <v>0</v>
      </c>
      <c r="L1488" s="327">
        <v>0</v>
      </c>
      <c r="M1488" s="292">
        <f t="shared" si="153"/>
        <v>0</v>
      </c>
      <c r="N1488" s="370"/>
      <c r="O1488" s="150"/>
      <c r="P1488" s="240"/>
      <c r="Q1488" s="568"/>
      <c r="R1488" s="556">
        <f t="shared" si="155"/>
        <v>0</v>
      </c>
      <c r="S1488" s="556">
        <f t="shared" si="156"/>
        <v>0</v>
      </c>
      <c r="T1488" s="556">
        <f t="shared" si="157"/>
        <v>0</v>
      </c>
      <c r="U1488" s="556">
        <f t="shared" si="158"/>
        <v>0</v>
      </c>
      <c r="V1488" s="395"/>
      <c r="W1488" s="395"/>
      <c r="X1488" s="395"/>
      <c r="Y1488" s="395"/>
      <c r="AA1488" s="102"/>
      <c r="BA1488" s="553"/>
    </row>
    <row r="1489" spans="2:53" ht="18" customHeight="1" x14ac:dyDescent="0.35">
      <c r="B1489" s="80"/>
      <c r="C1489" s="119"/>
      <c r="D1489" s="119"/>
      <c r="E1489" s="202"/>
      <c r="F1489" s="119"/>
      <c r="G1489" s="120"/>
      <c r="H1489" s="41"/>
      <c r="I1489" s="41"/>
      <c r="J1489" s="138"/>
      <c r="K1489" s="291">
        <f t="shared" si="154"/>
        <v>0</v>
      </c>
      <c r="L1489" s="327">
        <v>0</v>
      </c>
      <c r="M1489" s="292">
        <f t="shared" si="153"/>
        <v>0</v>
      </c>
      <c r="N1489" s="370"/>
      <c r="O1489" s="150"/>
      <c r="P1489" s="240"/>
      <c r="Q1489" s="568"/>
      <c r="R1489" s="556">
        <f t="shared" si="155"/>
        <v>0</v>
      </c>
      <c r="S1489" s="556">
        <f t="shared" si="156"/>
        <v>0</v>
      </c>
      <c r="T1489" s="556">
        <f t="shared" si="157"/>
        <v>0</v>
      </c>
      <c r="U1489" s="556">
        <f t="shared" si="158"/>
        <v>0</v>
      </c>
      <c r="V1489" s="395"/>
      <c r="W1489" s="395"/>
      <c r="X1489" s="395"/>
      <c r="Y1489" s="395"/>
      <c r="AA1489" s="102"/>
      <c r="BA1489" s="553"/>
    </row>
    <row r="1490" spans="2:53" ht="18" customHeight="1" x14ac:dyDescent="0.35">
      <c r="B1490" s="80"/>
      <c r="C1490" s="119"/>
      <c r="D1490" s="119"/>
      <c r="E1490" s="202"/>
      <c r="F1490" s="119"/>
      <c r="G1490" s="120"/>
      <c r="H1490" s="41"/>
      <c r="I1490" s="41"/>
      <c r="J1490" s="138"/>
      <c r="K1490" s="291">
        <f t="shared" si="154"/>
        <v>0</v>
      </c>
      <c r="L1490" s="327">
        <v>0</v>
      </c>
      <c r="M1490" s="292">
        <f t="shared" si="153"/>
        <v>0</v>
      </c>
      <c r="N1490" s="370"/>
      <c r="O1490" s="150"/>
      <c r="P1490" s="240"/>
      <c r="Q1490" s="568"/>
      <c r="R1490" s="556">
        <f t="shared" si="155"/>
        <v>0</v>
      </c>
      <c r="S1490" s="556">
        <f t="shared" si="156"/>
        <v>0</v>
      </c>
      <c r="T1490" s="556">
        <f t="shared" si="157"/>
        <v>0</v>
      </c>
      <c r="U1490" s="556">
        <f t="shared" si="158"/>
        <v>0</v>
      </c>
      <c r="V1490" s="395"/>
      <c r="W1490" s="395"/>
      <c r="X1490" s="395"/>
      <c r="Y1490" s="395"/>
      <c r="AA1490" s="102"/>
      <c r="BA1490" s="553"/>
    </row>
    <row r="1491" spans="2:53" ht="18" customHeight="1" x14ac:dyDescent="0.35">
      <c r="B1491" s="80"/>
      <c r="C1491" s="119"/>
      <c r="D1491" s="119"/>
      <c r="E1491" s="202"/>
      <c r="F1491" s="119"/>
      <c r="G1491" s="120"/>
      <c r="H1491" s="41"/>
      <c r="I1491" s="41"/>
      <c r="J1491" s="138"/>
      <c r="K1491" s="291">
        <f t="shared" si="154"/>
        <v>0</v>
      </c>
      <c r="L1491" s="327">
        <v>0</v>
      </c>
      <c r="M1491" s="292">
        <f t="shared" si="153"/>
        <v>0</v>
      </c>
      <c r="N1491" s="370"/>
      <c r="O1491" s="150"/>
      <c r="P1491" s="240"/>
      <c r="Q1491" s="568"/>
      <c r="R1491" s="556">
        <f t="shared" si="155"/>
        <v>0</v>
      </c>
      <c r="S1491" s="556">
        <f t="shared" si="156"/>
        <v>0</v>
      </c>
      <c r="T1491" s="556">
        <f t="shared" si="157"/>
        <v>0</v>
      </c>
      <c r="U1491" s="556">
        <f t="shared" si="158"/>
        <v>0</v>
      </c>
      <c r="V1491" s="395"/>
      <c r="W1491" s="395"/>
      <c r="X1491" s="395"/>
      <c r="Y1491" s="395"/>
      <c r="AA1491" s="102"/>
      <c r="BA1491" s="553"/>
    </row>
    <row r="1492" spans="2:53" ht="18" customHeight="1" x14ac:dyDescent="0.35">
      <c r="B1492" s="80"/>
      <c r="C1492" s="119"/>
      <c r="D1492" s="119"/>
      <c r="E1492" s="202"/>
      <c r="F1492" s="119"/>
      <c r="G1492" s="120"/>
      <c r="H1492" s="41"/>
      <c r="I1492" s="41"/>
      <c r="J1492" s="138"/>
      <c r="K1492" s="291">
        <f t="shared" si="154"/>
        <v>0</v>
      </c>
      <c r="L1492" s="327">
        <v>0</v>
      </c>
      <c r="M1492" s="292">
        <f t="shared" si="153"/>
        <v>0</v>
      </c>
      <c r="N1492" s="370"/>
      <c r="O1492" s="150"/>
      <c r="P1492" s="240"/>
      <c r="Q1492" s="568"/>
      <c r="R1492" s="556">
        <f t="shared" si="155"/>
        <v>0</v>
      </c>
      <c r="S1492" s="556">
        <f t="shared" si="156"/>
        <v>0</v>
      </c>
      <c r="T1492" s="556">
        <f t="shared" si="157"/>
        <v>0</v>
      </c>
      <c r="U1492" s="556">
        <f t="shared" si="158"/>
        <v>0</v>
      </c>
      <c r="V1492" s="395"/>
      <c r="W1492" s="395"/>
      <c r="X1492" s="395"/>
      <c r="Y1492" s="395"/>
      <c r="AA1492" s="102"/>
      <c r="BA1492" s="553"/>
    </row>
    <row r="1493" spans="2:53" ht="18" customHeight="1" x14ac:dyDescent="0.35">
      <c r="B1493" s="80"/>
      <c r="C1493" s="119"/>
      <c r="D1493" s="119"/>
      <c r="E1493" s="202"/>
      <c r="F1493" s="119"/>
      <c r="G1493" s="120"/>
      <c r="H1493" s="41"/>
      <c r="I1493" s="41"/>
      <c r="J1493" s="138"/>
      <c r="K1493" s="291">
        <f t="shared" si="154"/>
        <v>0</v>
      </c>
      <c r="L1493" s="327">
        <v>0</v>
      </c>
      <c r="M1493" s="292">
        <f t="shared" si="153"/>
        <v>0</v>
      </c>
      <c r="N1493" s="370"/>
      <c r="O1493" s="150"/>
      <c r="P1493" s="240"/>
      <c r="Q1493" s="568"/>
      <c r="R1493" s="556">
        <f t="shared" si="155"/>
        <v>0</v>
      </c>
      <c r="S1493" s="556">
        <f t="shared" si="156"/>
        <v>0</v>
      </c>
      <c r="T1493" s="556">
        <f t="shared" si="157"/>
        <v>0</v>
      </c>
      <c r="U1493" s="556">
        <f t="shared" si="158"/>
        <v>0</v>
      </c>
      <c r="V1493" s="395"/>
      <c r="W1493" s="395"/>
      <c r="X1493" s="395"/>
      <c r="Y1493" s="395"/>
      <c r="AA1493" s="102"/>
      <c r="BA1493" s="553"/>
    </row>
    <row r="1494" spans="2:53" ht="18" customHeight="1" x14ac:dyDescent="0.35">
      <c r="B1494" s="80"/>
      <c r="C1494" s="119"/>
      <c r="D1494" s="119"/>
      <c r="E1494" s="202"/>
      <c r="F1494" s="119"/>
      <c r="G1494" s="120"/>
      <c r="H1494" s="41"/>
      <c r="I1494" s="41"/>
      <c r="J1494" s="138"/>
      <c r="K1494" s="291">
        <f t="shared" si="154"/>
        <v>0</v>
      </c>
      <c r="L1494" s="327">
        <v>0</v>
      </c>
      <c r="M1494" s="292">
        <f t="shared" si="153"/>
        <v>0</v>
      </c>
      <c r="N1494" s="370"/>
      <c r="O1494" s="150"/>
      <c r="P1494" s="240"/>
      <c r="Q1494" s="568"/>
      <c r="R1494" s="556">
        <f t="shared" si="155"/>
        <v>0</v>
      </c>
      <c r="S1494" s="556">
        <f t="shared" si="156"/>
        <v>0</v>
      </c>
      <c r="T1494" s="556">
        <f t="shared" si="157"/>
        <v>0</v>
      </c>
      <c r="U1494" s="556">
        <f t="shared" si="158"/>
        <v>0</v>
      </c>
      <c r="V1494" s="395"/>
      <c r="W1494" s="395"/>
      <c r="X1494" s="395"/>
      <c r="Y1494" s="395"/>
      <c r="AA1494" s="102"/>
      <c r="BA1494" s="553"/>
    </row>
    <row r="1495" spans="2:53" ht="18" customHeight="1" x14ac:dyDescent="0.35">
      <c r="B1495" s="80"/>
      <c r="C1495" s="119"/>
      <c r="D1495" s="119"/>
      <c r="E1495" s="202"/>
      <c r="F1495" s="119"/>
      <c r="G1495" s="120"/>
      <c r="H1495" s="41"/>
      <c r="I1495" s="41"/>
      <c r="J1495" s="138"/>
      <c r="K1495" s="291">
        <f t="shared" si="154"/>
        <v>0</v>
      </c>
      <c r="L1495" s="327">
        <v>0</v>
      </c>
      <c r="M1495" s="292">
        <f t="shared" si="153"/>
        <v>0</v>
      </c>
      <c r="N1495" s="370"/>
      <c r="O1495" s="150"/>
      <c r="P1495" s="240"/>
      <c r="Q1495" s="568"/>
      <c r="R1495" s="556">
        <f t="shared" si="155"/>
        <v>0</v>
      </c>
      <c r="S1495" s="556">
        <f t="shared" si="156"/>
        <v>0</v>
      </c>
      <c r="T1495" s="556">
        <f t="shared" si="157"/>
        <v>0</v>
      </c>
      <c r="U1495" s="556">
        <f t="shared" si="158"/>
        <v>0</v>
      </c>
      <c r="V1495" s="395"/>
      <c r="W1495" s="395"/>
      <c r="X1495" s="395"/>
      <c r="Y1495" s="395"/>
      <c r="AA1495" s="102"/>
      <c r="BA1495" s="553"/>
    </row>
    <row r="1496" spans="2:53" ht="18" customHeight="1" x14ac:dyDescent="0.35">
      <c r="B1496" s="80"/>
      <c r="C1496" s="119"/>
      <c r="D1496" s="119"/>
      <c r="E1496" s="202"/>
      <c r="F1496" s="119"/>
      <c r="G1496" s="120"/>
      <c r="H1496" s="41"/>
      <c r="I1496" s="41"/>
      <c r="J1496" s="138"/>
      <c r="K1496" s="291">
        <f t="shared" si="154"/>
        <v>0</v>
      </c>
      <c r="L1496" s="327">
        <v>0</v>
      </c>
      <c r="M1496" s="292">
        <f t="shared" si="153"/>
        <v>0</v>
      </c>
      <c r="N1496" s="370"/>
      <c r="O1496" s="150"/>
      <c r="P1496" s="240"/>
      <c r="Q1496" s="568"/>
      <c r="R1496" s="556">
        <f t="shared" si="155"/>
        <v>0</v>
      </c>
      <c r="S1496" s="556">
        <f t="shared" si="156"/>
        <v>0</v>
      </c>
      <c r="T1496" s="556">
        <f t="shared" si="157"/>
        <v>0</v>
      </c>
      <c r="U1496" s="556">
        <f t="shared" si="158"/>
        <v>0</v>
      </c>
      <c r="V1496" s="395"/>
      <c r="W1496" s="395"/>
      <c r="X1496" s="395"/>
      <c r="Y1496" s="395"/>
      <c r="AA1496" s="102"/>
      <c r="BA1496" s="553"/>
    </row>
    <row r="1497" spans="2:53" ht="18" customHeight="1" x14ac:dyDescent="0.35">
      <c r="B1497" s="80"/>
      <c r="C1497" s="119"/>
      <c r="D1497" s="119"/>
      <c r="E1497" s="202"/>
      <c r="F1497" s="119"/>
      <c r="G1497" s="120"/>
      <c r="H1497" s="41"/>
      <c r="I1497" s="41"/>
      <c r="J1497" s="138"/>
      <c r="K1497" s="291">
        <f t="shared" si="154"/>
        <v>0</v>
      </c>
      <c r="L1497" s="327">
        <v>0</v>
      </c>
      <c r="M1497" s="292">
        <f t="shared" si="153"/>
        <v>0</v>
      </c>
      <c r="N1497" s="370"/>
      <c r="O1497" s="150"/>
      <c r="P1497" s="240"/>
      <c r="Q1497" s="568"/>
      <c r="R1497" s="556">
        <f t="shared" si="155"/>
        <v>0</v>
      </c>
      <c r="S1497" s="556">
        <f t="shared" si="156"/>
        <v>0</v>
      </c>
      <c r="T1497" s="556">
        <f t="shared" si="157"/>
        <v>0</v>
      </c>
      <c r="U1497" s="556">
        <f t="shared" si="158"/>
        <v>0</v>
      </c>
      <c r="V1497" s="395"/>
      <c r="W1497" s="395"/>
      <c r="X1497" s="395"/>
      <c r="Y1497" s="395"/>
      <c r="AA1497" s="102"/>
      <c r="BA1497" s="553"/>
    </row>
    <row r="1498" spans="2:53" ht="18" customHeight="1" x14ac:dyDescent="0.35">
      <c r="B1498" s="80"/>
      <c r="C1498" s="119"/>
      <c r="D1498" s="119"/>
      <c r="E1498" s="202"/>
      <c r="F1498" s="119"/>
      <c r="G1498" s="120"/>
      <c r="H1498" s="41"/>
      <c r="I1498" s="41"/>
      <c r="J1498" s="138"/>
      <c r="K1498" s="291">
        <f t="shared" si="154"/>
        <v>0</v>
      </c>
      <c r="L1498" s="327">
        <v>0</v>
      </c>
      <c r="M1498" s="292">
        <f t="shared" si="153"/>
        <v>0</v>
      </c>
      <c r="N1498" s="370"/>
      <c r="O1498" s="150"/>
      <c r="P1498" s="240"/>
      <c r="Q1498" s="568"/>
      <c r="R1498" s="556">
        <f t="shared" si="155"/>
        <v>0</v>
      </c>
      <c r="S1498" s="556">
        <f t="shared" si="156"/>
        <v>0</v>
      </c>
      <c r="T1498" s="556">
        <f t="shared" si="157"/>
        <v>0</v>
      </c>
      <c r="U1498" s="556">
        <f t="shared" si="158"/>
        <v>0</v>
      </c>
      <c r="V1498" s="395"/>
      <c r="W1498" s="395"/>
      <c r="X1498" s="395"/>
      <c r="Y1498" s="395"/>
      <c r="AA1498" s="102"/>
      <c r="BA1498" s="553"/>
    </row>
    <row r="1499" spans="2:53" ht="18" customHeight="1" x14ac:dyDescent="0.35">
      <c r="B1499" s="80"/>
      <c r="C1499" s="119"/>
      <c r="D1499" s="119"/>
      <c r="E1499" s="202"/>
      <c r="F1499" s="119"/>
      <c r="G1499" s="120"/>
      <c r="H1499" s="41"/>
      <c r="I1499" s="41"/>
      <c r="J1499" s="138"/>
      <c r="K1499" s="291">
        <f t="shared" si="154"/>
        <v>0</v>
      </c>
      <c r="L1499" s="327">
        <v>0</v>
      </c>
      <c r="M1499" s="292">
        <f t="shared" si="153"/>
        <v>0</v>
      </c>
      <c r="N1499" s="370"/>
      <c r="O1499" s="150"/>
      <c r="P1499" s="240"/>
      <c r="Q1499" s="568"/>
      <c r="R1499" s="556">
        <f t="shared" si="155"/>
        <v>0</v>
      </c>
      <c r="S1499" s="556">
        <f t="shared" si="156"/>
        <v>0</v>
      </c>
      <c r="T1499" s="556">
        <f t="shared" si="157"/>
        <v>0</v>
      </c>
      <c r="U1499" s="556">
        <f t="shared" si="158"/>
        <v>0</v>
      </c>
      <c r="V1499" s="395"/>
      <c r="W1499" s="395"/>
      <c r="X1499" s="395"/>
      <c r="Y1499" s="395"/>
      <c r="AA1499" s="102"/>
      <c r="BA1499" s="553"/>
    </row>
    <row r="1500" spans="2:53" ht="18" customHeight="1" x14ac:dyDescent="0.35">
      <c r="B1500" s="80"/>
      <c r="C1500" s="119"/>
      <c r="D1500" s="119"/>
      <c r="E1500" s="202"/>
      <c r="F1500" s="119"/>
      <c r="G1500" s="120"/>
      <c r="H1500" s="41"/>
      <c r="I1500" s="41"/>
      <c r="J1500" s="138"/>
      <c r="K1500" s="291">
        <f t="shared" si="154"/>
        <v>0</v>
      </c>
      <c r="L1500" s="327">
        <v>0</v>
      </c>
      <c r="M1500" s="292">
        <f t="shared" si="153"/>
        <v>0</v>
      </c>
      <c r="N1500" s="370"/>
      <c r="O1500" s="150"/>
      <c r="P1500" s="240"/>
      <c r="Q1500" s="568"/>
      <c r="R1500" s="556">
        <f t="shared" si="155"/>
        <v>0</v>
      </c>
      <c r="S1500" s="556">
        <f t="shared" si="156"/>
        <v>0</v>
      </c>
      <c r="T1500" s="556">
        <f t="shared" si="157"/>
        <v>0</v>
      </c>
      <c r="U1500" s="556">
        <f t="shared" si="158"/>
        <v>0</v>
      </c>
      <c r="V1500" s="395"/>
      <c r="W1500" s="395"/>
      <c r="X1500" s="395"/>
      <c r="Y1500" s="395"/>
      <c r="AA1500" s="102"/>
      <c r="BA1500" s="553"/>
    </row>
    <row r="1501" spans="2:53" ht="18" customHeight="1" x14ac:dyDescent="0.35">
      <c r="B1501" s="80"/>
      <c r="C1501" s="119"/>
      <c r="D1501" s="119"/>
      <c r="E1501" s="202"/>
      <c r="F1501" s="119"/>
      <c r="G1501" s="120"/>
      <c r="H1501" s="41"/>
      <c r="I1501" s="41"/>
      <c r="J1501" s="138"/>
      <c r="K1501" s="291">
        <f t="shared" si="154"/>
        <v>0</v>
      </c>
      <c r="L1501" s="327">
        <v>0</v>
      </c>
      <c r="M1501" s="292">
        <f t="shared" si="153"/>
        <v>0</v>
      </c>
      <c r="N1501" s="370"/>
      <c r="O1501" s="150"/>
      <c r="P1501" s="240"/>
      <c r="Q1501" s="568"/>
      <c r="R1501" s="556">
        <f t="shared" si="155"/>
        <v>0</v>
      </c>
      <c r="S1501" s="556">
        <f t="shared" si="156"/>
        <v>0</v>
      </c>
      <c r="T1501" s="556">
        <f t="shared" si="157"/>
        <v>0</v>
      </c>
      <c r="U1501" s="556">
        <f t="shared" si="158"/>
        <v>0</v>
      </c>
      <c r="V1501" s="395"/>
      <c r="W1501" s="395"/>
      <c r="X1501" s="395"/>
      <c r="Y1501" s="395"/>
      <c r="AA1501" s="102"/>
      <c r="BA1501" s="553"/>
    </row>
    <row r="1502" spans="2:53" ht="18" customHeight="1" x14ac:dyDescent="0.35">
      <c r="B1502" s="80"/>
      <c r="C1502" s="119"/>
      <c r="D1502" s="119"/>
      <c r="E1502" s="202"/>
      <c r="F1502" s="119"/>
      <c r="G1502" s="120"/>
      <c r="H1502" s="41"/>
      <c r="I1502" s="41"/>
      <c r="J1502" s="138"/>
      <c r="K1502" s="291">
        <f t="shared" si="154"/>
        <v>0</v>
      </c>
      <c r="L1502" s="327">
        <v>0</v>
      </c>
      <c r="M1502" s="292">
        <f t="shared" si="153"/>
        <v>0</v>
      </c>
      <c r="N1502" s="370"/>
      <c r="O1502" s="150"/>
      <c r="P1502" s="240"/>
      <c r="Q1502" s="568"/>
      <c r="R1502" s="556">
        <f t="shared" si="155"/>
        <v>0</v>
      </c>
      <c r="S1502" s="556">
        <f t="shared" si="156"/>
        <v>0</v>
      </c>
      <c r="T1502" s="556">
        <f t="shared" si="157"/>
        <v>0</v>
      </c>
      <c r="U1502" s="556">
        <f t="shared" si="158"/>
        <v>0</v>
      </c>
      <c r="V1502" s="395"/>
      <c r="W1502" s="395"/>
      <c r="X1502" s="395"/>
      <c r="Y1502" s="395"/>
      <c r="AA1502" s="102"/>
      <c r="BA1502" s="553"/>
    </row>
    <row r="1503" spans="2:53" ht="18" customHeight="1" x14ac:dyDescent="0.35">
      <c r="B1503" s="80"/>
      <c r="C1503" s="119"/>
      <c r="D1503" s="119"/>
      <c r="E1503" s="202"/>
      <c r="F1503" s="119"/>
      <c r="G1503" s="120"/>
      <c r="H1503" s="41"/>
      <c r="I1503" s="41"/>
      <c r="J1503" s="138"/>
      <c r="K1503" s="291">
        <f t="shared" si="154"/>
        <v>0</v>
      </c>
      <c r="L1503" s="327">
        <v>0</v>
      </c>
      <c r="M1503" s="292">
        <f t="shared" si="153"/>
        <v>0</v>
      </c>
      <c r="N1503" s="370"/>
      <c r="O1503" s="150"/>
      <c r="P1503" s="240"/>
      <c r="Q1503" s="568"/>
      <c r="R1503" s="556">
        <f t="shared" si="155"/>
        <v>0</v>
      </c>
      <c r="S1503" s="556">
        <f t="shared" si="156"/>
        <v>0</v>
      </c>
      <c r="T1503" s="556">
        <f t="shared" si="157"/>
        <v>0</v>
      </c>
      <c r="U1503" s="556">
        <f t="shared" si="158"/>
        <v>0</v>
      </c>
      <c r="V1503" s="395"/>
      <c r="W1503" s="395"/>
      <c r="X1503" s="395"/>
      <c r="Y1503" s="395"/>
      <c r="AA1503" s="102"/>
      <c r="BA1503" s="553"/>
    </row>
    <row r="1504" spans="2:53" ht="18" customHeight="1" x14ac:dyDescent="0.35">
      <c r="B1504" s="80"/>
      <c r="C1504" s="119"/>
      <c r="D1504" s="119"/>
      <c r="E1504" s="202"/>
      <c r="F1504" s="119"/>
      <c r="G1504" s="120"/>
      <c r="H1504" s="41"/>
      <c r="I1504" s="41"/>
      <c r="J1504" s="138"/>
      <c r="K1504" s="291">
        <f t="shared" si="154"/>
        <v>0</v>
      </c>
      <c r="L1504" s="327">
        <v>0</v>
      </c>
      <c r="M1504" s="292">
        <f t="shared" si="153"/>
        <v>0</v>
      </c>
      <c r="N1504" s="370"/>
      <c r="O1504" s="150"/>
      <c r="P1504" s="240"/>
      <c r="Q1504" s="568"/>
      <c r="R1504" s="556">
        <f t="shared" si="155"/>
        <v>0</v>
      </c>
      <c r="S1504" s="556">
        <f t="shared" si="156"/>
        <v>0</v>
      </c>
      <c r="T1504" s="556">
        <f t="shared" si="157"/>
        <v>0</v>
      </c>
      <c r="U1504" s="556">
        <f t="shared" si="158"/>
        <v>0</v>
      </c>
      <c r="V1504" s="395"/>
      <c r="W1504" s="395"/>
      <c r="X1504" s="395"/>
      <c r="Y1504" s="395"/>
      <c r="AA1504" s="102"/>
      <c r="BA1504" s="553"/>
    </row>
    <row r="1505" spans="2:53" ht="18" customHeight="1" x14ac:dyDescent="0.35">
      <c r="B1505" s="80"/>
      <c r="C1505" s="119"/>
      <c r="D1505" s="119"/>
      <c r="E1505" s="202"/>
      <c r="F1505" s="119"/>
      <c r="G1505" s="120"/>
      <c r="H1505" s="41"/>
      <c r="I1505" s="41"/>
      <c r="J1505" s="138"/>
      <c r="K1505" s="291">
        <f t="shared" si="154"/>
        <v>0</v>
      </c>
      <c r="L1505" s="327">
        <v>0</v>
      </c>
      <c r="M1505" s="292">
        <f t="shared" si="153"/>
        <v>0</v>
      </c>
      <c r="N1505" s="370"/>
      <c r="O1505" s="150"/>
      <c r="P1505" s="240"/>
      <c r="Q1505" s="568"/>
      <c r="R1505" s="556">
        <f t="shared" si="155"/>
        <v>0</v>
      </c>
      <c r="S1505" s="556">
        <f t="shared" si="156"/>
        <v>0</v>
      </c>
      <c r="T1505" s="556">
        <f t="shared" si="157"/>
        <v>0</v>
      </c>
      <c r="U1505" s="556">
        <f t="shared" si="158"/>
        <v>0</v>
      </c>
      <c r="V1505" s="395"/>
      <c r="W1505" s="395"/>
      <c r="X1505" s="395"/>
      <c r="Y1505" s="395"/>
      <c r="AA1505" s="102"/>
      <c r="BA1505" s="553"/>
    </row>
    <row r="1506" spans="2:53" ht="18" customHeight="1" x14ac:dyDescent="0.35">
      <c r="B1506" s="80"/>
      <c r="C1506" s="119"/>
      <c r="D1506" s="119"/>
      <c r="E1506" s="202"/>
      <c r="F1506" s="119"/>
      <c r="G1506" s="120"/>
      <c r="H1506" s="41"/>
      <c r="I1506" s="41"/>
      <c r="J1506" s="138"/>
      <c r="K1506" s="291">
        <f t="shared" si="154"/>
        <v>0</v>
      </c>
      <c r="L1506" s="327">
        <v>0</v>
      </c>
      <c r="M1506" s="292">
        <f t="shared" si="153"/>
        <v>0</v>
      </c>
      <c r="N1506" s="370"/>
      <c r="O1506" s="150"/>
      <c r="P1506" s="240"/>
      <c r="Q1506" s="568"/>
      <c r="R1506" s="556">
        <f t="shared" si="155"/>
        <v>0</v>
      </c>
      <c r="S1506" s="556">
        <f t="shared" si="156"/>
        <v>0</v>
      </c>
      <c r="T1506" s="556">
        <f t="shared" si="157"/>
        <v>0</v>
      </c>
      <c r="U1506" s="556">
        <f t="shared" si="158"/>
        <v>0</v>
      </c>
      <c r="V1506" s="395"/>
      <c r="W1506" s="395"/>
      <c r="X1506" s="395"/>
      <c r="Y1506" s="395"/>
      <c r="AA1506" s="102"/>
      <c r="BA1506" s="553"/>
    </row>
    <row r="1507" spans="2:53" ht="18" customHeight="1" x14ac:dyDescent="0.35">
      <c r="B1507" s="80"/>
      <c r="C1507" s="119"/>
      <c r="D1507" s="119"/>
      <c r="E1507" s="202"/>
      <c r="F1507" s="119"/>
      <c r="G1507" s="120"/>
      <c r="H1507" s="41"/>
      <c r="I1507" s="41"/>
      <c r="J1507" s="138"/>
      <c r="K1507" s="291">
        <f t="shared" si="154"/>
        <v>0</v>
      </c>
      <c r="L1507" s="327">
        <v>0</v>
      </c>
      <c r="M1507" s="292">
        <f t="shared" si="153"/>
        <v>0</v>
      </c>
      <c r="N1507" s="370"/>
      <c r="O1507" s="150"/>
      <c r="P1507" s="240"/>
      <c r="Q1507" s="568"/>
      <c r="R1507" s="556">
        <f t="shared" si="155"/>
        <v>0</v>
      </c>
      <c r="S1507" s="556">
        <f t="shared" si="156"/>
        <v>0</v>
      </c>
      <c r="T1507" s="556">
        <f t="shared" si="157"/>
        <v>0</v>
      </c>
      <c r="U1507" s="556">
        <f t="shared" si="158"/>
        <v>0</v>
      </c>
      <c r="V1507" s="395"/>
      <c r="W1507" s="395"/>
      <c r="X1507" s="395"/>
      <c r="Y1507" s="395"/>
      <c r="AA1507" s="102"/>
      <c r="BA1507" s="553"/>
    </row>
    <row r="1508" spans="2:53" ht="18" customHeight="1" x14ac:dyDescent="0.35">
      <c r="B1508" s="80"/>
      <c r="C1508" s="119"/>
      <c r="D1508" s="119"/>
      <c r="E1508" s="202"/>
      <c r="F1508" s="119"/>
      <c r="G1508" s="120"/>
      <c r="H1508" s="41"/>
      <c r="I1508" s="41"/>
      <c r="J1508" s="138"/>
      <c r="K1508" s="291">
        <f t="shared" si="154"/>
        <v>0</v>
      </c>
      <c r="L1508" s="327">
        <v>0</v>
      </c>
      <c r="M1508" s="292">
        <f t="shared" si="153"/>
        <v>0</v>
      </c>
      <c r="N1508" s="370"/>
      <c r="O1508" s="150"/>
      <c r="P1508" s="240"/>
      <c r="Q1508" s="568"/>
      <c r="R1508" s="556">
        <f t="shared" si="155"/>
        <v>0</v>
      </c>
      <c r="S1508" s="556">
        <f t="shared" si="156"/>
        <v>0</v>
      </c>
      <c r="T1508" s="556">
        <f t="shared" si="157"/>
        <v>0</v>
      </c>
      <c r="U1508" s="556">
        <f t="shared" si="158"/>
        <v>0</v>
      </c>
      <c r="V1508" s="395"/>
      <c r="W1508" s="395"/>
      <c r="X1508" s="395"/>
      <c r="Y1508" s="395"/>
      <c r="AA1508" s="102"/>
      <c r="BA1508" s="553"/>
    </row>
    <row r="1509" spans="2:53" ht="18" customHeight="1" x14ac:dyDescent="0.35">
      <c r="B1509" s="80"/>
      <c r="C1509" s="119"/>
      <c r="D1509" s="119"/>
      <c r="E1509" s="202"/>
      <c r="F1509" s="119"/>
      <c r="G1509" s="120"/>
      <c r="H1509" s="41"/>
      <c r="I1509" s="41"/>
      <c r="J1509" s="138"/>
      <c r="K1509" s="291">
        <f t="shared" si="154"/>
        <v>0</v>
      </c>
      <c r="L1509" s="327">
        <v>0</v>
      </c>
      <c r="M1509" s="292">
        <f t="shared" si="153"/>
        <v>0</v>
      </c>
      <c r="N1509" s="370"/>
      <c r="O1509" s="150"/>
      <c r="P1509" s="240"/>
      <c r="Q1509" s="568"/>
      <c r="R1509" s="556">
        <f t="shared" si="155"/>
        <v>0</v>
      </c>
      <c r="S1509" s="556">
        <f t="shared" si="156"/>
        <v>0</v>
      </c>
      <c r="T1509" s="556">
        <f t="shared" si="157"/>
        <v>0</v>
      </c>
      <c r="U1509" s="556">
        <f t="shared" si="158"/>
        <v>0</v>
      </c>
      <c r="V1509" s="395"/>
      <c r="W1509" s="395"/>
      <c r="X1509" s="395"/>
      <c r="Y1509" s="395"/>
      <c r="AA1509" s="102"/>
      <c r="BA1509" s="553"/>
    </row>
    <row r="1510" spans="2:53" ht="18" customHeight="1" x14ac:dyDescent="0.35">
      <c r="B1510" s="80"/>
      <c r="C1510" s="119"/>
      <c r="D1510" s="119"/>
      <c r="E1510" s="202"/>
      <c r="F1510" s="119"/>
      <c r="G1510" s="120"/>
      <c r="H1510" s="41"/>
      <c r="I1510" s="41"/>
      <c r="J1510" s="138"/>
      <c r="K1510" s="291">
        <f t="shared" si="154"/>
        <v>0</v>
      </c>
      <c r="L1510" s="327">
        <v>0</v>
      </c>
      <c r="M1510" s="292">
        <f t="shared" si="153"/>
        <v>0</v>
      </c>
      <c r="N1510" s="370"/>
      <c r="O1510" s="150"/>
      <c r="P1510" s="240"/>
      <c r="Q1510" s="568"/>
      <c r="R1510" s="556">
        <f t="shared" si="155"/>
        <v>0</v>
      </c>
      <c r="S1510" s="556">
        <f t="shared" si="156"/>
        <v>0</v>
      </c>
      <c r="T1510" s="556">
        <f t="shared" si="157"/>
        <v>0</v>
      </c>
      <c r="U1510" s="556">
        <f t="shared" si="158"/>
        <v>0</v>
      </c>
      <c r="V1510" s="395"/>
      <c r="W1510" s="395"/>
      <c r="X1510" s="395"/>
      <c r="Y1510" s="395"/>
      <c r="AA1510" s="102"/>
      <c r="BA1510" s="553"/>
    </row>
    <row r="1511" spans="2:53" ht="18" customHeight="1" x14ac:dyDescent="0.35">
      <c r="B1511" s="80"/>
      <c r="C1511" s="119"/>
      <c r="D1511" s="119"/>
      <c r="E1511" s="202"/>
      <c r="F1511" s="119"/>
      <c r="G1511" s="120"/>
      <c r="H1511" s="41"/>
      <c r="I1511" s="41"/>
      <c r="J1511" s="138"/>
      <c r="K1511" s="291">
        <f t="shared" si="154"/>
        <v>0</v>
      </c>
      <c r="L1511" s="327">
        <v>0</v>
      </c>
      <c r="M1511" s="292">
        <f t="shared" si="153"/>
        <v>0</v>
      </c>
      <c r="N1511" s="370"/>
      <c r="O1511" s="150"/>
      <c r="P1511" s="240"/>
      <c r="Q1511" s="568"/>
      <c r="R1511" s="556">
        <f t="shared" si="155"/>
        <v>0</v>
      </c>
      <c r="S1511" s="556">
        <f t="shared" si="156"/>
        <v>0</v>
      </c>
      <c r="T1511" s="556">
        <f t="shared" si="157"/>
        <v>0</v>
      </c>
      <c r="U1511" s="556">
        <f t="shared" si="158"/>
        <v>0</v>
      </c>
      <c r="V1511" s="395"/>
      <c r="W1511" s="395"/>
      <c r="X1511" s="395"/>
      <c r="Y1511" s="395"/>
      <c r="AA1511" s="102"/>
      <c r="BA1511" s="553"/>
    </row>
    <row r="1512" spans="2:53" ht="18" customHeight="1" x14ac:dyDescent="0.35">
      <c r="B1512" s="80"/>
      <c r="C1512" s="119"/>
      <c r="D1512" s="119"/>
      <c r="E1512" s="202"/>
      <c r="F1512" s="119"/>
      <c r="G1512" s="120"/>
      <c r="H1512" s="41"/>
      <c r="I1512" s="41"/>
      <c r="J1512" s="138"/>
      <c r="K1512" s="291">
        <f t="shared" si="154"/>
        <v>0</v>
      </c>
      <c r="L1512" s="327">
        <v>0</v>
      </c>
      <c r="M1512" s="292">
        <f t="shared" si="153"/>
        <v>0</v>
      </c>
      <c r="N1512" s="370"/>
      <c r="O1512" s="150"/>
      <c r="P1512" s="240"/>
      <c r="Q1512" s="568"/>
      <c r="R1512" s="556">
        <f t="shared" si="155"/>
        <v>0</v>
      </c>
      <c r="S1512" s="556">
        <f t="shared" si="156"/>
        <v>0</v>
      </c>
      <c r="T1512" s="556">
        <f t="shared" si="157"/>
        <v>0</v>
      </c>
      <c r="U1512" s="556">
        <f t="shared" si="158"/>
        <v>0</v>
      </c>
      <c r="V1512" s="395"/>
      <c r="W1512" s="395"/>
      <c r="X1512" s="395"/>
      <c r="Y1512" s="395"/>
      <c r="AA1512" s="102"/>
      <c r="BA1512" s="553"/>
    </row>
    <row r="1513" spans="2:53" ht="18" customHeight="1" x14ac:dyDescent="0.35">
      <c r="B1513" s="80"/>
      <c r="C1513" s="119"/>
      <c r="D1513" s="119"/>
      <c r="E1513" s="202"/>
      <c r="F1513" s="119"/>
      <c r="G1513" s="120"/>
      <c r="H1513" s="41"/>
      <c r="I1513" s="41"/>
      <c r="J1513" s="138"/>
      <c r="K1513" s="291">
        <f t="shared" si="154"/>
        <v>0</v>
      </c>
      <c r="L1513" s="327">
        <v>0</v>
      </c>
      <c r="M1513" s="292">
        <f t="shared" si="153"/>
        <v>0</v>
      </c>
      <c r="N1513" s="370"/>
      <c r="O1513" s="150"/>
      <c r="P1513" s="240"/>
      <c r="Q1513" s="568"/>
      <c r="R1513" s="556">
        <f t="shared" si="155"/>
        <v>0</v>
      </c>
      <c r="S1513" s="556">
        <f t="shared" si="156"/>
        <v>0</v>
      </c>
      <c r="T1513" s="556">
        <f t="shared" si="157"/>
        <v>0</v>
      </c>
      <c r="U1513" s="556">
        <f t="shared" si="158"/>
        <v>0</v>
      </c>
      <c r="V1513" s="395"/>
      <c r="W1513" s="395"/>
      <c r="X1513" s="395"/>
      <c r="Y1513" s="395"/>
      <c r="AA1513" s="102"/>
      <c r="BA1513" s="553"/>
    </row>
    <row r="1514" spans="2:53" ht="18" customHeight="1" x14ac:dyDescent="0.35">
      <c r="B1514" s="80"/>
      <c r="C1514" s="119"/>
      <c r="D1514" s="119"/>
      <c r="E1514" s="202"/>
      <c r="F1514" s="119"/>
      <c r="G1514" s="120"/>
      <c r="H1514" s="41"/>
      <c r="I1514" s="41"/>
      <c r="J1514" s="138"/>
      <c r="K1514" s="291">
        <f t="shared" si="154"/>
        <v>0</v>
      </c>
      <c r="L1514" s="327">
        <v>0</v>
      </c>
      <c r="M1514" s="292">
        <f t="shared" si="153"/>
        <v>0</v>
      </c>
      <c r="N1514" s="370"/>
      <c r="O1514" s="150"/>
      <c r="P1514" s="240"/>
      <c r="Q1514" s="568"/>
      <c r="R1514" s="556">
        <f t="shared" si="155"/>
        <v>0</v>
      </c>
      <c r="S1514" s="556">
        <f t="shared" si="156"/>
        <v>0</v>
      </c>
      <c r="T1514" s="556">
        <f t="shared" si="157"/>
        <v>0</v>
      </c>
      <c r="U1514" s="556">
        <f t="shared" si="158"/>
        <v>0</v>
      </c>
      <c r="V1514" s="395"/>
      <c r="W1514" s="395"/>
      <c r="X1514" s="395"/>
      <c r="Y1514" s="395"/>
      <c r="AA1514" s="102"/>
      <c r="BA1514" s="553"/>
    </row>
    <row r="1515" spans="2:53" ht="18" customHeight="1" x14ac:dyDescent="0.35">
      <c r="B1515" s="80"/>
      <c r="C1515" s="119"/>
      <c r="D1515" s="119"/>
      <c r="E1515" s="202"/>
      <c r="F1515" s="119"/>
      <c r="G1515" s="120"/>
      <c r="H1515" s="41"/>
      <c r="I1515" s="41"/>
      <c r="J1515" s="138"/>
      <c r="K1515" s="291">
        <f t="shared" si="154"/>
        <v>0</v>
      </c>
      <c r="L1515" s="327">
        <v>0</v>
      </c>
      <c r="M1515" s="292">
        <f t="shared" si="153"/>
        <v>0</v>
      </c>
      <c r="N1515" s="370"/>
      <c r="O1515" s="150"/>
      <c r="P1515" s="240"/>
      <c r="Q1515" s="568"/>
      <c r="R1515" s="556">
        <f t="shared" si="155"/>
        <v>0</v>
      </c>
      <c r="S1515" s="556">
        <f t="shared" si="156"/>
        <v>0</v>
      </c>
      <c r="T1515" s="556">
        <f t="shared" si="157"/>
        <v>0</v>
      </c>
      <c r="U1515" s="556">
        <f t="shared" si="158"/>
        <v>0</v>
      </c>
      <c r="V1515" s="395"/>
      <c r="W1515" s="395"/>
      <c r="X1515" s="395"/>
      <c r="Y1515" s="395"/>
      <c r="AA1515" s="102"/>
      <c r="BA1515" s="553"/>
    </row>
    <row r="1516" spans="2:53" ht="18" customHeight="1" x14ac:dyDescent="0.35">
      <c r="B1516" s="80"/>
      <c r="C1516" s="119"/>
      <c r="D1516" s="119"/>
      <c r="E1516" s="202"/>
      <c r="F1516" s="119"/>
      <c r="G1516" s="120"/>
      <c r="H1516" s="41"/>
      <c r="I1516" s="41"/>
      <c r="J1516" s="138"/>
      <c r="K1516" s="291">
        <f t="shared" si="154"/>
        <v>0</v>
      </c>
      <c r="L1516" s="327">
        <v>0</v>
      </c>
      <c r="M1516" s="292">
        <f t="shared" si="153"/>
        <v>0</v>
      </c>
      <c r="N1516" s="370"/>
      <c r="O1516" s="150"/>
      <c r="P1516" s="240"/>
      <c r="Q1516" s="568"/>
      <c r="R1516" s="556">
        <f t="shared" si="155"/>
        <v>0</v>
      </c>
      <c r="S1516" s="556">
        <f t="shared" si="156"/>
        <v>0</v>
      </c>
      <c r="T1516" s="556">
        <f t="shared" si="157"/>
        <v>0</v>
      </c>
      <c r="U1516" s="556">
        <f t="shared" si="158"/>
        <v>0</v>
      </c>
      <c r="V1516" s="395"/>
      <c r="W1516" s="395"/>
      <c r="X1516" s="395"/>
      <c r="Y1516" s="395"/>
      <c r="AA1516" s="102"/>
      <c r="BA1516" s="553"/>
    </row>
    <row r="1517" spans="2:53" ht="18" customHeight="1" x14ac:dyDescent="0.35">
      <c r="B1517" s="80"/>
      <c r="C1517" s="119"/>
      <c r="D1517" s="119"/>
      <c r="E1517" s="202"/>
      <c r="F1517" s="119"/>
      <c r="G1517" s="120"/>
      <c r="H1517" s="41"/>
      <c r="I1517" s="41"/>
      <c r="J1517" s="138"/>
      <c r="K1517" s="291">
        <f t="shared" si="154"/>
        <v>0</v>
      </c>
      <c r="L1517" s="327">
        <v>0</v>
      </c>
      <c r="M1517" s="292">
        <f t="shared" si="153"/>
        <v>0</v>
      </c>
      <c r="N1517" s="370"/>
      <c r="O1517" s="150"/>
      <c r="P1517" s="240"/>
      <c r="Q1517" s="568"/>
      <c r="R1517" s="556">
        <f t="shared" si="155"/>
        <v>0</v>
      </c>
      <c r="S1517" s="556">
        <f t="shared" si="156"/>
        <v>0</v>
      </c>
      <c r="T1517" s="556">
        <f t="shared" si="157"/>
        <v>0</v>
      </c>
      <c r="U1517" s="556">
        <f t="shared" si="158"/>
        <v>0</v>
      </c>
      <c r="V1517" s="395"/>
      <c r="W1517" s="395"/>
      <c r="X1517" s="395"/>
      <c r="Y1517" s="395"/>
      <c r="AA1517" s="102"/>
      <c r="BA1517" s="553"/>
    </row>
    <row r="1518" spans="2:53" ht="18" customHeight="1" x14ac:dyDescent="0.35">
      <c r="B1518" s="80"/>
      <c r="C1518" s="119"/>
      <c r="D1518" s="119"/>
      <c r="E1518" s="202"/>
      <c r="F1518" s="119"/>
      <c r="G1518" s="120"/>
      <c r="H1518" s="41"/>
      <c r="I1518" s="41"/>
      <c r="J1518" s="138"/>
      <c r="K1518" s="291">
        <f t="shared" si="154"/>
        <v>0</v>
      </c>
      <c r="L1518" s="327">
        <v>0</v>
      </c>
      <c r="M1518" s="292">
        <f t="shared" si="153"/>
        <v>0</v>
      </c>
      <c r="N1518" s="370"/>
      <c r="O1518" s="150"/>
      <c r="P1518" s="240"/>
      <c r="Q1518" s="568"/>
      <c r="R1518" s="556">
        <f t="shared" si="155"/>
        <v>0</v>
      </c>
      <c r="S1518" s="556">
        <f t="shared" si="156"/>
        <v>0</v>
      </c>
      <c r="T1518" s="556">
        <f t="shared" si="157"/>
        <v>0</v>
      </c>
      <c r="U1518" s="556">
        <f t="shared" si="158"/>
        <v>0</v>
      </c>
      <c r="V1518" s="395"/>
      <c r="W1518" s="395"/>
      <c r="X1518" s="395"/>
      <c r="Y1518" s="395"/>
      <c r="AA1518" s="102"/>
      <c r="BA1518" s="553"/>
    </row>
    <row r="1519" spans="2:53" ht="18" customHeight="1" x14ac:dyDescent="0.35">
      <c r="B1519" s="80"/>
      <c r="C1519" s="119"/>
      <c r="D1519" s="119"/>
      <c r="E1519" s="202"/>
      <c r="F1519" s="119"/>
      <c r="G1519" s="120"/>
      <c r="H1519" s="41"/>
      <c r="I1519" s="41"/>
      <c r="J1519" s="138"/>
      <c r="K1519" s="291">
        <f t="shared" si="154"/>
        <v>0</v>
      </c>
      <c r="L1519" s="327">
        <v>0</v>
      </c>
      <c r="M1519" s="292">
        <f t="shared" si="153"/>
        <v>0</v>
      </c>
      <c r="N1519" s="370"/>
      <c r="O1519" s="150"/>
      <c r="P1519" s="240"/>
      <c r="Q1519" s="568"/>
      <c r="R1519" s="556">
        <f t="shared" si="155"/>
        <v>0</v>
      </c>
      <c r="S1519" s="556">
        <f t="shared" si="156"/>
        <v>0</v>
      </c>
      <c r="T1519" s="556">
        <f t="shared" si="157"/>
        <v>0</v>
      </c>
      <c r="U1519" s="556">
        <f t="shared" si="158"/>
        <v>0</v>
      </c>
      <c r="V1519" s="395"/>
      <c r="W1519" s="395"/>
      <c r="X1519" s="395"/>
      <c r="Y1519" s="395"/>
      <c r="AA1519" s="102"/>
      <c r="BA1519" s="553"/>
    </row>
    <row r="1520" spans="2:53" ht="18" customHeight="1" x14ac:dyDescent="0.35">
      <c r="B1520" s="80"/>
      <c r="C1520" s="119"/>
      <c r="D1520" s="119"/>
      <c r="E1520" s="202"/>
      <c r="F1520" s="119"/>
      <c r="G1520" s="120"/>
      <c r="H1520" s="41"/>
      <c r="I1520" s="41"/>
      <c r="J1520" s="138"/>
      <c r="K1520" s="291">
        <f t="shared" si="154"/>
        <v>0</v>
      </c>
      <c r="L1520" s="327">
        <v>0</v>
      </c>
      <c r="M1520" s="292">
        <f t="shared" si="153"/>
        <v>0</v>
      </c>
      <c r="N1520" s="370"/>
      <c r="O1520" s="150"/>
      <c r="P1520" s="240"/>
      <c r="Q1520" s="568"/>
      <c r="R1520" s="556">
        <f t="shared" si="155"/>
        <v>0</v>
      </c>
      <c r="S1520" s="556">
        <f t="shared" si="156"/>
        <v>0</v>
      </c>
      <c r="T1520" s="556">
        <f t="shared" si="157"/>
        <v>0</v>
      </c>
      <c r="U1520" s="556">
        <f t="shared" si="158"/>
        <v>0</v>
      </c>
      <c r="V1520" s="395"/>
      <c r="W1520" s="395"/>
      <c r="X1520" s="395"/>
      <c r="Y1520" s="395"/>
      <c r="AA1520" s="102"/>
      <c r="BA1520" s="553"/>
    </row>
    <row r="1521" spans="2:53" ht="18" customHeight="1" x14ac:dyDescent="0.35">
      <c r="B1521" s="80"/>
      <c r="C1521" s="119"/>
      <c r="D1521" s="119"/>
      <c r="E1521" s="202"/>
      <c r="F1521" s="119"/>
      <c r="G1521" s="120"/>
      <c r="H1521" s="41"/>
      <c r="I1521" s="41"/>
      <c r="J1521" s="138"/>
      <c r="K1521" s="291">
        <f t="shared" si="154"/>
        <v>0</v>
      </c>
      <c r="L1521" s="327">
        <v>0</v>
      </c>
      <c r="M1521" s="292">
        <f t="shared" si="153"/>
        <v>0</v>
      </c>
      <c r="N1521" s="370"/>
      <c r="O1521" s="150"/>
      <c r="P1521" s="240"/>
      <c r="Q1521" s="568"/>
      <c r="R1521" s="556">
        <f t="shared" si="155"/>
        <v>0</v>
      </c>
      <c r="S1521" s="556">
        <f t="shared" si="156"/>
        <v>0</v>
      </c>
      <c r="T1521" s="556">
        <f t="shared" si="157"/>
        <v>0</v>
      </c>
      <c r="U1521" s="556">
        <f t="shared" si="158"/>
        <v>0</v>
      </c>
      <c r="V1521" s="395"/>
      <c r="W1521" s="395"/>
      <c r="X1521" s="395"/>
      <c r="Y1521" s="395"/>
      <c r="AA1521" s="102"/>
      <c r="BA1521" s="553"/>
    </row>
    <row r="1522" spans="2:53" ht="18" customHeight="1" x14ac:dyDescent="0.35">
      <c r="B1522" s="80"/>
      <c r="C1522" s="119"/>
      <c r="D1522" s="119"/>
      <c r="E1522" s="202"/>
      <c r="F1522" s="119"/>
      <c r="G1522" s="120"/>
      <c r="H1522" s="41"/>
      <c r="I1522" s="41"/>
      <c r="J1522" s="138"/>
      <c r="K1522" s="291">
        <f t="shared" si="154"/>
        <v>0</v>
      </c>
      <c r="L1522" s="327">
        <v>0</v>
      </c>
      <c r="M1522" s="292">
        <f t="shared" ref="M1522:M1585" si="159">IF(O1522="X",0,L1522*$M$8)</f>
        <v>0</v>
      </c>
      <c r="N1522" s="370"/>
      <c r="O1522" s="150"/>
      <c r="P1522" s="240"/>
      <c r="Q1522" s="568"/>
      <c r="R1522" s="556">
        <f t="shared" si="155"/>
        <v>0</v>
      </c>
      <c r="S1522" s="556">
        <f t="shared" si="156"/>
        <v>0</v>
      </c>
      <c r="T1522" s="556">
        <f t="shared" si="157"/>
        <v>0</v>
      </c>
      <c r="U1522" s="556">
        <f t="shared" si="158"/>
        <v>0</v>
      </c>
      <c r="V1522" s="395"/>
      <c r="W1522" s="395"/>
      <c r="X1522" s="395"/>
      <c r="Y1522" s="395"/>
      <c r="AA1522" s="102"/>
      <c r="BA1522" s="553"/>
    </row>
    <row r="1523" spans="2:53" ht="18" customHeight="1" x14ac:dyDescent="0.35">
      <c r="B1523" s="80"/>
      <c r="C1523" s="119"/>
      <c r="D1523" s="119"/>
      <c r="E1523" s="202"/>
      <c r="F1523" s="119"/>
      <c r="G1523" s="120"/>
      <c r="H1523" s="41"/>
      <c r="I1523" s="41"/>
      <c r="J1523" s="138"/>
      <c r="K1523" s="291">
        <f t="shared" ref="K1523:K1586" si="160">J1523*$M$8</f>
        <v>0</v>
      </c>
      <c r="L1523" s="327">
        <v>0</v>
      </c>
      <c r="M1523" s="292">
        <f t="shared" si="159"/>
        <v>0</v>
      </c>
      <c r="N1523" s="370"/>
      <c r="O1523" s="150"/>
      <c r="P1523" s="240"/>
      <c r="Q1523" s="568"/>
      <c r="R1523" s="556">
        <f t="shared" ref="R1523:R1586" si="161">K1523*$H$35</f>
        <v>0</v>
      </c>
      <c r="S1523" s="556">
        <f t="shared" ref="S1523:S1586" si="162">M1523*$H$44</f>
        <v>0</v>
      </c>
      <c r="T1523" s="556">
        <f t="shared" ref="T1523:T1586" si="163">R1523-K1523</f>
        <v>0</v>
      </c>
      <c r="U1523" s="556">
        <f t="shared" ref="U1523:U1586" si="164">S1523-M1523</f>
        <v>0</v>
      </c>
      <c r="V1523" s="395"/>
      <c r="W1523" s="395"/>
      <c r="X1523" s="395"/>
      <c r="Y1523" s="395"/>
      <c r="AA1523" s="102"/>
      <c r="BA1523" s="553"/>
    </row>
    <row r="1524" spans="2:53" ht="18" customHeight="1" x14ac:dyDescent="0.35">
      <c r="B1524" s="80"/>
      <c r="C1524" s="119"/>
      <c r="D1524" s="119"/>
      <c r="E1524" s="202"/>
      <c r="F1524" s="119"/>
      <c r="G1524" s="120"/>
      <c r="H1524" s="41"/>
      <c r="I1524" s="41"/>
      <c r="J1524" s="138"/>
      <c r="K1524" s="291">
        <f t="shared" si="160"/>
        <v>0</v>
      </c>
      <c r="L1524" s="327">
        <v>0</v>
      </c>
      <c r="M1524" s="292">
        <f t="shared" si="159"/>
        <v>0</v>
      </c>
      <c r="N1524" s="370"/>
      <c r="O1524" s="150"/>
      <c r="P1524" s="240"/>
      <c r="Q1524" s="568"/>
      <c r="R1524" s="556">
        <f t="shared" si="161"/>
        <v>0</v>
      </c>
      <c r="S1524" s="556">
        <f t="shared" si="162"/>
        <v>0</v>
      </c>
      <c r="T1524" s="556">
        <f t="shared" si="163"/>
        <v>0</v>
      </c>
      <c r="U1524" s="556">
        <f t="shared" si="164"/>
        <v>0</v>
      </c>
      <c r="V1524" s="395"/>
      <c r="W1524" s="395"/>
      <c r="X1524" s="395"/>
      <c r="Y1524" s="395"/>
      <c r="AA1524" s="102"/>
      <c r="BA1524" s="553"/>
    </row>
    <row r="1525" spans="2:53" ht="18" customHeight="1" x14ac:dyDescent="0.35">
      <c r="B1525" s="80"/>
      <c r="C1525" s="119"/>
      <c r="D1525" s="119"/>
      <c r="E1525" s="202"/>
      <c r="F1525" s="119"/>
      <c r="G1525" s="120"/>
      <c r="H1525" s="41"/>
      <c r="I1525" s="41"/>
      <c r="J1525" s="138"/>
      <c r="K1525" s="291">
        <f t="shared" si="160"/>
        <v>0</v>
      </c>
      <c r="L1525" s="327">
        <v>0</v>
      </c>
      <c r="M1525" s="292">
        <f t="shared" si="159"/>
        <v>0</v>
      </c>
      <c r="N1525" s="370"/>
      <c r="O1525" s="150"/>
      <c r="P1525" s="240"/>
      <c r="Q1525" s="568"/>
      <c r="R1525" s="556">
        <f t="shared" si="161"/>
        <v>0</v>
      </c>
      <c r="S1525" s="556">
        <f t="shared" si="162"/>
        <v>0</v>
      </c>
      <c r="T1525" s="556">
        <f t="shared" si="163"/>
        <v>0</v>
      </c>
      <c r="U1525" s="556">
        <f t="shared" si="164"/>
        <v>0</v>
      </c>
      <c r="V1525" s="395"/>
      <c r="W1525" s="395"/>
      <c r="X1525" s="395"/>
      <c r="Y1525" s="395"/>
      <c r="AA1525" s="102"/>
      <c r="BA1525" s="553"/>
    </row>
    <row r="1526" spans="2:53" ht="18" customHeight="1" x14ac:dyDescent="0.35">
      <c r="B1526" s="80"/>
      <c r="C1526" s="119"/>
      <c r="D1526" s="119"/>
      <c r="E1526" s="202"/>
      <c r="F1526" s="119"/>
      <c r="G1526" s="120"/>
      <c r="H1526" s="41"/>
      <c r="I1526" s="41"/>
      <c r="J1526" s="138"/>
      <c r="K1526" s="291">
        <f t="shared" si="160"/>
        <v>0</v>
      </c>
      <c r="L1526" s="327">
        <v>0</v>
      </c>
      <c r="M1526" s="292">
        <f t="shared" si="159"/>
        <v>0</v>
      </c>
      <c r="N1526" s="370"/>
      <c r="O1526" s="150"/>
      <c r="P1526" s="240"/>
      <c r="Q1526" s="568"/>
      <c r="R1526" s="556">
        <f t="shared" si="161"/>
        <v>0</v>
      </c>
      <c r="S1526" s="556">
        <f t="shared" si="162"/>
        <v>0</v>
      </c>
      <c r="T1526" s="556">
        <f t="shared" si="163"/>
        <v>0</v>
      </c>
      <c r="U1526" s="556">
        <f t="shared" si="164"/>
        <v>0</v>
      </c>
      <c r="V1526" s="395"/>
      <c r="W1526" s="395"/>
      <c r="X1526" s="395"/>
      <c r="Y1526" s="395"/>
      <c r="AA1526" s="102"/>
      <c r="BA1526" s="553"/>
    </row>
    <row r="1527" spans="2:53" ht="18" customHeight="1" x14ac:dyDescent="0.35">
      <c r="B1527" s="80"/>
      <c r="C1527" s="119"/>
      <c r="D1527" s="119"/>
      <c r="E1527" s="202"/>
      <c r="F1527" s="119"/>
      <c r="G1527" s="120"/>
      <c r="H1527" s="41"/>
      <c r="I1527" s="41"/>
      <c r="J1527" s="138"/>
      <c r="K1527" s="291">
        <f t="shared" si="160"/>
        <v>0</v>
      </c>
      <c r="L1527" s="327">
        <v>0</v>
      </c>
      <c r="M1527" s="292">
        <f t="shared" si="159"/>
        <v>0</v>
      </c>
      <c r="N1527" s="370"/>
      <c r="O1527" s="150"/>
      <c r="P1527" s="240"/>
      <c r="Q1527" s="568"/>
      <c r="R1527" s="556">
        <f t="shared" si="161"/>
        <v>0</v>
      </c>
      <c r="S1527" s="556">
        <f t="shared" si="162"/>
        <v>0</v>
      </c>
      <c r="T1527" s="556">
        <f t="shared" si="163"/>
        <v>0</v>
      </c>
      <c r="U1527" s="556">
        <f t="shared" si="164"/>
        <v>0</v>
      </c>
      <c r="V1527" s="395"/>
      <c r="W1527" s="395"/>
      <c r="X1527" s="395"/>
      <c r="Y1527" s="395"/>
      <c r="AA1527" s="102"/>
      <c r="BA1527" s="553"/>
    </row>
    <row r="1528" spans="2:53" ht="18" customHeight="1" x14ac:dyDescent="0.35">
      <c r="B1528" s="80"/>
      <c r="C1528" s="119"/>
      <c r="D1528" s="119"/>
      <c r="E1528" s="202"/>
      <c r="F1528" s="119"/>
      <c r="G1528" s="120"/>
      <c r="H1528" s="41"/>
      <c r="I1528" s="41"/>
      <c r="J1528" s="138"/>
      <c r="K1528" s="291">
        <f t="shared" si="160"/>
        <v>0</v>
      </c>
      <c r="L1528" s="327">
        <v>0</v>
      </c>
      <c r="M1528" s="292">
        <f t="shared" si="159"/>
        <v>0</v>
      </c>
      <c r="N1528" s="370"/>
      <c r="O1528" s="150"/>
      <c r="P1528" s="240"/>
      <c r="Q1528" s="568"/>
      <c r="R1528" s="556">
        <f t="shared" si="161"/>
        <v>0</v>
      </c>
      <c r="S1528" s="556">
        <f t="shared" si="162"/>
        <v>0</v>
      </c>
      <c r="T1528" s="556">
        <f t="shared" si="163"/>
        <v>0</v>
      </c>
      <c r="U1528" s="556">
        <f t="shared" si="164"/>
        <v>0</v>
      </c>
      <c r="V1528" s="395"/>
      <c r="W1528" s="395"/>
      <c r="X1528" s="395"/>
      <c r="Y1528" s="395"/>
      <c r="AA1528" s="102"/>
      <c r="BA1528" s="553"/>
    </row>
    <row r="1529" spans="2:53" ht="18" customHeight="1" x14ac:dyDescent="0.35">
      <c r="B1529" s="80"/>
      <c r="C1529" s="119"/>
      <c r="D1529" s="119"/>
      <c r="E1529" s="202"/>
      <c r="F1529" s="119"/>
      <c r="G1529" s="120"/>
      <c r="H1529" s="41"/>
      <c r="I1529" s="41"/>
      <c r="J1529" s="138"/>
      <c r="K1529" s="291">
        <f t="shared" si="160"/>
        <v>0</v>
      </c>
      <c r="L1529" s="327">
        <v>0</v>
      </c>
      <c r="M1529" s="292">
        <f t="shared" si="159"/>
        <v>0</v>
      </c>
      <c r="N1529" s="370"/>
      <c r="O1529" s="150"/>
      <c r="P1529" s="240"/>
      <c r="Q1529" s="568"/>
      <c r="R1529" s="556">
        <f t="shared" si="161"/>
        <v>0</v>
      </c>
      <c r="S1529" s="556">
        <f t="shared" si="162"/>
        <v>0</v>
      </c>
      <c r="T1529" s="556">
        <f t="shared" si="163"/>
        <v>0</v>
      </c>
      <c r="U1529" s="556">
        <f t="shared" si="164"/>
        <v>0</v>
      </c>
      <c r="V1529" s="395"/>
      <c r="W1529" s="395"/>
      <c r="X1529" s="395"/>
      <c r="Y1529" s="395"/>
      <c r="AA1529" s="102"/>
      <c r="BA1529" s="553"/>
    </row>
    <row r="1530" spans="2:53" ht="18" customHeight="1" x14ac:dyDescent="0.35">
      <c r="B1530" s="80"/>
      <c r="C1530" s="119"/>
      <c r="D1530" s="119"/>
      <c r="E1530" s="202"/>
      <c r="F1530" s="119"/>
      <c r="G1530" s="120"/>
      <c r="H1530" s="41"/>
      <c r="I1530" s="41"/>
      <c r="J1530" s="138"/>
      <c r="K1530" s="291">
        <f t="shared" si="160"/>
        <v>0</v>
      </c>
      <c r="L1530" s="327">
        <v>0</v>
      </c>
      <c r="M1530" s="292">
        <f t="shared" si="159"/>
        <v>0</v>
      </c>
      <c r="N1530" s="370"/>
      <c r="O1530" s="150"/>
      <c r="P1530" s="240"/>
      <c r="Q1530" s="568"/>
      <c r="R1530" s="556">
        <f t="shared" si="161"/>
        <v>0</v>
      </c>
      <c r="S1530" s="556">
        <f t="shared" si="162"/>
        <v>0</v>
      </c>
      <c r="T1530" s="556">
        <f t="shared" si="163"/>
        <v>0</v>
      </c>
      <c r="U1530" s="556">
        <f t="shared" si="164"/>
        <v>0</v>
      </c>
      <c r="V1530" s="395"/>
      <c r="W1530" s="395"/>
      <c r="X1530" s="395"/>
      <c r="Y1530" s="395"/>
      <c r="AA1530" s="102"/>
      <c r="BA1530" s="553"/>
    </row>
    <row r="1531" spans="2:53" ht="18" customHeight="1" x14ac:dyDescent="0.35">
      <c r="B1531" s="80"/>
      <c r="C1531" s="119"/>
      <c r="D1531" s="119"/>
      <c r="E1531" s="202"/>
      <c r="F1531" s="119"/>
      <c r="G1531" s="120"/>
      <c r="H1531" s="41"/>
      <c r="I1531" s="41"/>
      <c r="J1531" s="138"/>
      <c r="K1531" s="291">
        <f t="shared" si="160"/>
        <v>0</v>
      </c>
      <c r="L1531" s="327">
        <v>0</v>
      </c>
      <c r="M1531" s="292">
        <f t="shared" si="159"/>
        <v>0</v>
      </c>
      <c r="N1531" s="370"/>
      <c r="O1531" s="150"/>
      <c r="P1531" s="240"/>
      <c r="Q1531" s="568"/>
      <c r="R1531" s="556">
        <f t="shared" si="161"/>
        <v>0</v>
      </c>
      <c r="S1531" s="556">
        <f t="shared" si="162"/>
        <v>0</v>
      </c>
      <c r="T1531" s="556">
        <f t="shared" si="163"/>
        <v>0</v>
      </c>
      <c r="U1531" s="556">
        <f t="shared" si="164"/>
        <v>0</v>
      </c>
      <c r="V1531" s="395"/>
      <c r="W1531" s="395"/>
      <c r="X1531" s="395"/>
      <c r="Y1531" s="395"/>
      <c r="AA1531" s="102"/>
      <c r="BA1531" s="553"/>
    </row>
    <row r="1532" spans="2:53" ht="18" customHeight="1" x14ac:dyDescent="0.35">
      <c r="B1532" s="80"/>
      <c r="C1532" s="119"/>
      <c r="D1532" s="119"/>
      <c r="E1532" s="202"/>
      <c r="F1532" s="119"/>
      <c r="G1532" s="120"/>
      <c r="H1532" s="41"/>
      <c r="I1532" s="41"/>
      <c r="J1532" s="138"/>
      <c r="K1532" s="291">
        <f t="shared" si="160"/>
        <v>0</v>
      </c>
      <c r="L1532" s="327">
        <v>0</v>
      </c>
      <c r="M1532" s="292">
        <f t="shared" si="159"/>
        <v>0</v>
      </c>
      <c r="N1532" s="370"/>
      <c r="O1532" s="150"/>
      <c r="P1532" s="240"/>
      <c r="Q1532" s="568"/>
      <c r="R1532" s="556">
        <f t="shared" si="161"/>
        <v>0</v>
      </c>
      <c r="S1532" s="556">
        <f t="shared" si="162"/>
        <v>0</v>
      </c>
      <c r="T1532" s="556">
        <f t="shared" si="163"/>
        <v>0</v>
      </c>
      <c r="U1532" s="556">
        <f t="shared" si="164"/>
        <v>0</v>
      </c>
      <c r="V1532" s="395"/>
      <c r="W1532" s="395"/>
      <c r="X1532" s="395"/>
      <c r="Y1532" s="395"/>
      <c r="AA1532" s="102"/>
      <c r="BA1532" s="553"/>
    </row>
    <row r="1533" spans="2:53" ht="18" customHeight="1" x14ac:dyDescent="0.35">
      <c r="B1533" s="80"/>
      <c r="C1533" s="119"/>
      <c r="D1533" s="119"/>
      <c r="E1533" s="202"/>
      <c r="F1533" s="119"/>
      <c r="G1533" s="120"/>
      <c r="H1533" s="41"/>
      <c r="I1533" s="41"/>
      <c r="J1533" s="138"/>
      <c r="K1533" s="291">
        <f t="shared" si="160"/>
        <v>0</v>
      </c>
      <c r="L1533" s="327">
        <v>0</v>
      </c>
      <c r="M1533" s="292">
        <f t="shared" si="159"/>
        <v>0</v>
      </c>
      <c r="N1533" s="370"/>
      <c r="O1533" s="150"/>
      <c r="P1533" s="240"/>
      <c r="Q1533" s="568"/>
      <c r="R1533" s="556">
        <f t="shared" si="161"/>
        <v>0</v>
      </c>
      <c r="S1533" s="556">
        <f t="shared" si="162"/>
        <v>0</v>
      </c>
      <c r="T1533" s="556">
        <f t="shared" si="163"/>
        <v>0</v>
      </c>
      <c r="U1533" s="556">
        <f t="shared" si="164"/>
        <v>0</v>
      </c>
      <c r="V1533" s="395"/>
      <c r="W1533" s="395"/>
      <c r="X1533" s="395"/>
      <c r="Y1533" s="395"/>
      <c r="AA1533" s="102"/>
      <c r="BA1533" s="553"/>
    </row>
    <row r="1534" spans="2:53" ht="18" customHeight="1" x14ac:dyDescent="0.35">
      <c r="B1534" s="80"/>
      <c r="C1534" s="119"/>
      <c r="D1534" s="119"/>
      <c r="E1534" s="202"/>
      <c r="F1534" s="119"/>
      <c r="G1534" s="120"/>
      <c r="H1534" s="41"/>
      <c r="I1534" s="41"/>
      <c r="J1534" s="138"/>
      <c r="K1534" s="291">
        <f t="shared" si="160"/>
        <v>0</v>
      </c>
      <c r="L1534" s="327">
        <v>0</v>
      </c>
      <c r="M1534" s="292">
        <f t="shared" si="159"/>
        <v>0</v>
      </c>
      <c r="N1534" s="370"/>
      <c r="O1534" s="150"/>
      <c r="P1534" s="240"/>
      <c r="Q1534" s="568"/>
      <c r="R1534" s="556">
        <f t="shared" si="161"/>
        <v>0</v>
      </c>
      <c r="S1534" s="556">
        <f t="shared" si="162"/>
        <v>0</v>
      </c>
      <c r="T1534" s="556">
        <f t="shared" si="163"/>
        <v>0</v>
      </c>
      <c r="U1534" s="556">
        <f t="shared" si="164"/>
        <v>0</v>
      </c>
      <c r="V1534" s="395"/>
      <c r="W1534" s="395"/>
      <c r="X1534" s="395"/>
      <c r="Y1534" s="395"/>
      <c r="AA1534" s="102"/>
      <c r="BA1534" s="553"/>
    </row>
    <row r="1535" spans="2:53" ht="18" customHeight="1" x14ac:dyDescent="0.35">
      <c r="B1535" s="80"/>
      <c r="C1535" s="119"/>
      <c r="D1535" s="119"/>
      <c r="E1535" s="202"/>
      <c r="F1535" s="119"/>
      <c r="G1535" s="120"/>
      <c r="H1535" s="41"/>
      <c r="I1535" s="41"/>
      <c r="J1535" s="138"/>
      <c r="K1535" s="291">
        <f t="shared" si="160"/>
        <v>0</v>
      </c>
      <c r="L1535" s="327">
        <v>0</v>
      </c>
      <c r="M1535" s="292">
        <f t="shared" si="159"/>
        <v>0</v>
      </c>
      <c r="N1535" s="370"/>
      <c r="O1535" s="150"/>
      <c r="P1535" s="240"/>
      <c r="Q1535" s="568"/>
      <c r="R1535" s="556">
        <f t="shared" si="161"/>
        <v>0</v>
      </c>
      <c r="S1535" s="556">
        <f t="shared" si="162"/>
        <v>0</v>
      </c>
      <c r="T1535" s="556">
        <f t="shared" si="163"/>
        <v>0</v>
      </c>
      <c r="U1535" s="556">
        <f t="shared" si="164"/>
        <v>0</v>
      </c>
      <c r="V1535" s="395"/>
      <c r="W1535" s="395"/>
      <c r="X1535" s="395"/>
      <c r="Y1535" s="395"/>
      <c r="AA1535" s="102"/>
      <c r="BA1535" s="553"/>
    </row>
    <row r="1536" spans="2:53" ht="18" customHeight="1" x14ac:dyDescent="0.35">
      <c r="B1536" s="80"/>
      <c r="C1536" s="119"/>
      <c r="D1536" s="119"/>
      <c r="E1536" s="202"/>
      <c r="F1536" s="119"/>
      <c r="G1536" s="120"/>
      <c r="H1536" s="41"/>
      <c r="I1536" s="41"/>
      <c r="J1536" s="138"/>
      <c r="K1536" s="291">
        <f t="shared" si="160"/>
        <v>0</v>
      </c>
      <c r="L1536" s="327">
        <v>0</v>
      </c>
      <c r="M1536" s="292">
        <f t="shared" si="159"/>
        <v>0</v>
      </c>
      <c r="N1536" s="370"/>
      <c r="O1536" s="150"/>
      <c r="P1536" s="240"/>
      <c r="Q1536" s="568"/>
      <c r="R1536" s="556">
        <f t="shared" si="161"/>
        <v>0</v>
      </c>
      <c r="S1536" s="556">
        <f t="shared" si="162"/>
        <v>0</v>
      </c>
      <c r="T1536" s="556">
        <f t="shared" si="163"/>
        <v>0</v>
      </c>
      <c r="U1536" s="556">
        <f t="shared" si="164"/>
        <v>0</v>
      </c>
      <c r="V1536" s="395"/>
      <c r="W1536" s="395"/>
      <c r="X1536" s="395"/>
      <c r="Y1536" s="395"/>
      <c r="AA1536" s="102"/>
      <c r="BA1536" s="553"/>
    </row>
    <row r="1537" spans="2:53" ht="18" customHeight="1" x14ac:dyDescent="0.35">
      <c r="B1537" s="80"/>
      <c r="C1537" s="119"/>
      <c r="D1537" s="119"/>
      <c r="E1537" s="202"/>
      <c r="F1537" s="119"/>
      <c r="G1537" s="120"/>
      <c r="H1537" s="41"/>
      <c r="I1537" s="41"/>
      <c r="J1537" s="138"/>
      <c r="K1537" s="291">
        <f t="shared" si="160"/>
        <v>0</v>
      </c>
      <c r="L1537" s="327">
        <v>0</v>
      </c>
      <c r="M1537" s="292">
        <f t="shared" si="159"/>
        <v>0</v>
      </c>
      <c r="N1537" s="370"/>
      <c r="O1537" s="150"/>
      <c r="P1537" s="240"/>
      <c r="Q1537" s="568"/>
      <c r="R1537" s="556">
        <f t="shared" si="161"/>
        <v>0</v>
      </c>
      <c r="S1537" s="556">
        <f t="shared" si="162"/>
        <v>0</v>
      </c>
      <c r="T1537" s="556">
        <f t="shared" si="163"/>
        <v>0</v>
      </c>
      <c r="U1537" s="556">
        <f t="shared" si="164"/>
        <v>0</v>
      </c>
      <c r="V1537" s="395"/>
      <c r="W1537" s="395"/>
      <c r="X1537" s="395"/>
      <c r="Y1537" s="395"/>
      <c r="AA1537" s="102"/>
      <c r="BA1537" s="553"/>
    </row>
    <row r="1538" spans="2:53" ht="18" customHeight="1" x14ac:dyDescent="0.35">
      <c r="B1538" s="80"/>
      <c r="C1538" s="119"/>
      <c r="D1538" s="119"/>
      <c r="E1538" s="202"/>
      <c r="F1538" s="119"/>
      <c r="G1538" s="120"/>
      <c r="H1538" s="41"/>
      <c r="I1538" s="41"/>
      <c r="J1538" s="138"/>
      <c r="K1538" s="291">
        <f t="shared" si="160"/>
        <v>0</v>
      </c>
      <c r="L1538" s="327">
        <v>0</v>
      </c>
      <c r="M1538" s="292">
        <f t="shared" si="159"/>
        <v>0</v>
      </c>
      <c r="N1538" s="370"/>
      <c r="O1538" s="150"/>
      <c r="P1538" s="240"/>
      <c r="Q1538" s="568"/>
      <c r="R1538" s="556">
        <f t="shared" si="161"/>
        <v>0</v>
      </c>
      <c r="S1538" s="556">
        <f t="shared" si="162"/>
        <v>0</v>
      </c>
      <c r="T1538" s="556">
        <f t="shared" si="163"/>
        <v>0</v>
      </c>
      <c r="U1538" s="556">
        <f t="shared" si="164"/>
        <v>0</v>
      </c>
      <c r="V1538" s="395"/>
      <c r="W1538" s="395"/>
      <c r="X1538" s="395"/>
      <c r="Y1538" s="395"/>
      <c r="AA1538" s="102"/>
      <c r="BA1538" s="553"/>
    </row>
    <row r="1539" spans="2:53" ht="18" customHeight="1" x14ac:dyDescent="0.35">
      <c r="B1539" s="80"/>
      <c r="C1539" s="119"/>
      <c r="D1539" s="119"/>
      <c r="E1539" s="202"/>
      <c r="F1539" s="119"/>
      <c r="G1539" s="120"/>
      <c r="H1539" s="41"/>
      <c r="I1539" s="41"/>
      <c r="J1539" s="138"/>
      <c r="K1539" s="291">
        <f t="shared" si="160"/>
        <v>0</v>
      </c>
      <c r="L1539" s="327">
        <v>0</v>
      </c>
      <c r="M1539" s="292">
        <f t="shared" si="159"/>
        <v>0</v>
      </c>
      <c r="N1539" s="370"/>
      <c r="O1539" s="150"/>
      <c r="P1539" s="240"/>
      <c r="Q1539" s="568"/>
      <c r="R1539" s="556">
        <f t="shared" si="161"/>
        <v>0</v>
      </c>
      <c r="S1539" s="556">
        <f t="shared" si="162"/>
        <v>0</v>
      </c>
      <c r="T1539" s="556">
        <f t="shared" si="163"/>
        <v>0</v>
      </c>
      <c r="U1539" s="556">
        <f t="shared" si="164"/>
        <v>0</v>
      </c>
      <c r="V1539" s="395"/>
      <c r="W1539" s="395"/>
      <c r="X1539" s="395"/>
      <c r="Y1539" s="395"/>
      <c r="AA1539" s="102"/>
      <c r="BA1539" s="553"/>
    </row>
    <row r="1540" spans="2:53" ht="18" customHeight="1" x14ac:dyDescent="0.35">
      <c r="B1540" s="80"/>
      <c r="C1540" s="119"/>
      <c r="D1540" s="119"/>
      <c r="E1540" s="202"/>
      <c r="F1540" s="119"/>
      <c r="G1540" s="120"/>
      <c r="H1540" s="41"/>
      <c r="I1540" s="41"/>
      <c r="J1540" s="138"/>
      <c r="K1540" s="291">
        <f t="shared" si="160"/>
        <v>0</v>
      </c>
      <c r="L1540" s="327">
        <v>0</v>
      </c>
      <c r="M1540" s="292">
        <f t="shared" si="159"/>
        <v>0</v>
      </c>
      <c r="N1540" s="370"/>
      <c r="O1540" s="150"/>
      <c r="P1540" s="240"/>
      <c r="Q1540" s="568"/>
      <c r="R1540" s="556">
        <f t="shared" si="161"/>
        <v>0</v>
      </c>
      <c r="S1540" s="556">
        <f t="shared" si="162"/>
        <v>0</v>
      </c>
      <c r="T1540" s="556">
        <f t="shared" si="163"/>
        <v>0</v>
      </c>
      <c r="U1540" s="556">
        <f t="shared" si="164"/>
        <v>0</v>
      </c>
      <c r="V1540" s="395"/>
      <c r="W1540" s="395"/>
      <c r="X1540" s="395"/>
      <c r="Y1540" s="395"/>
      <c r="AA1540" s="102"/>
      <c r="BA1540" s="553"/>
    </row>
    <row r="1541" spans="2:53" ht="18" customHeight="1" x14ac:dyDescent="0.35">
      <c r="B1541" s="80"/>
      <c r="C1541" s="119"/>
      <c r="D1541" s="119"/>
      <c r="E1541" s="202"/>
      <c r="F1541" s="119"/>
      <c r="G1541" s="120"/>
      <c r="H1541" s="41"/>
      <c r="I1541" s="41"/>
      <c r="J1541" s="138"/>
      <c r="K1541" s="291">
        <f t="shared" si="160"/>
        <v>0</v>
      </c>
      <c r="L1541" s="327">
        <v>0</v>
      </c>
      <c r="M1541" s="292">
        <f t="shared" si="159"/>
        <v>0</v>
      </c>
      <c r="N1541" s="370"/>
      <c r="O1541" s="150"/>
      <c r="P1541" s="240"/>
      <c r="Q1541" s="568"/>
      <c r="R1541" s="556">
        <f t="shared" si="161"/>
        <v>0</v>
      </c>
      <c r="S1541" s="556">
        <f t="shared" si="162"/>
        <v>0</v>
      </c>
      <c r="T1541" s="556">
        <f t="shared" si="163"/>
        <v>0</v>
      </c>
      <c r="U1541" s="556">
        <f t="shared" si="164"/>
        <v>0</v>
      </c>
      <c r="V1541" s="395"/>
      <c r="W1541" s="395"/>
      <c r="X1541" s="395"/>
      <c r="Y1541" s="395"/>
      <c r="AA1541" s="102"/>
      <c r="BA1541" s="553"/>
    </row>
    <row r="1542" spans="2:53" ht="18" customHeight="1" x14ac:dyDescent="0.35">
      <c r="B1542" s="80"/>
      <c r="C1542" s="119"/>
      <c r="D1542" s="119"/>
      <c r="E1542" s="202"/>
      <c r="F1542" s="119"/>
      <c r="G1542" s="120"/>
      <c r="H1542" s="41"/>
      <c r="I1542" s="41"/>
      <c r="J1542" s="138"/>
      <c r="K1542" s="291">
        <f t="shared" si="160"/>
        <v>0</v>
      </c>
      <c r="L1542" s="327">
        <v>0</v>
      </c>
      <c r="M1542" s="292">
        <f t="shared" si="159"/>
        <v>0</v>
      </c>
      <c r="N1542" s="370"/>
      <c r="O1542" s="150"/>
      <c r="P1542" s="240"/>
      <c r="Q1542" s="568"/>
      <c r="R1542" s="556">
        <f t="shared" si="161"/>
        <v>0</v>
      </c>
      <c r="S1542" s="556">
        <f t="shared" si="162"/>
        <v>0</v>
      </c>
      <c r="T1542" s="556">
        <f t="shared" si="163"/>
        <v>0</v>
      </c>
      <c r="U1542" s="556">
        <f t="shared" si="164"/>
        <v>0</v>
      </c>
      <c r="V1542" s="395"/>
      <c r="W1542" s="395"/>
      <c r="X1542" s="395"/>
      <c r="Y1542" s="395"/>
      <c r="AA1542" s="102"/>
      <c r="BA1542" s="553"/>
    </row>
    <row r="1543" spans="2:53" ht="18" customHeight="1" x14ac:dyDescent="0.35">
      <c r="B1543" s="80"/>
      <c r="C1543" s="119"/>
      <c r="D1543" s="119"/>
      <c r="E1543" s="202"/>
      <c r="F1543" s="119"/>
      <c r="G1543" s="120"/>
      <c r="H1543" s="41"/>
      <c r="I1543" s="41"/>
      <c r="J1543" s="138"/>
      <c r="K1543" s="291">
        <f t="shared" si="160"/>
        <v>0</v>
      </c>
      <c r="L1543" s="327">
        <v>0</v>
      </c>
      <c r="M1543" s="292">
        <f t="shared" si="159"/>
        <v>0</v>
      </c>
      <c r="N1543" s="370"/>
      <c r="O1543" s="150"/>
      <c r="P1543" s="240"/>
      <c r="Q1543" s="568"/>
      <c r="R1543" s="556">
        <f t="shared" si="161"/>
        <v>0</v>
      </c>
      <c r="S1543" s="556">
        <f t="shared" si="162"/>
        <v>0</v>
      </c>
      <c r="T1543" s="556">
        <f t="shared" si="163"/>
        <v>0</v>
      </c>
      <c r="U1543" s="556">
        <f t="shared" si="164"/>
        <v>0</v>
      </c>
      <c r="V1543" s="395"/>
      <c r="W1543" s="395"/>
      <c r="X1543" s="395"/>
      <c r="Y1543" s="395"/>
      <c r="AA1543" s="102"/>
      <c r="BA1543" s="553"/>
    </row>
    <row r="1544" spans="2:53" ht="18" customHeight="1" x14ac:dyDescent="0.35">
      <c r="B1544" s="80"/>
      <c r="C1544" s="119"/>
      <c r="D1544" s="119"/>
      <c r="E1544" s="202"/>
      <c r="F1544" s="119"/>
      <c r="G1544" s="120"/>
      <c r="H1544" s="41"/>
      <c r="I1544" s="41"/>
      <c r="J1544" s="138"/>
      <c r="K1544" s="291">
        <f t="shared" si="160"/>
        <v>0</v>
      </c>
      <c r="L1544" s="327">
        <v>0</v>
      </c>
      <c r="M1544" s="292">
        <f t="shared" si="159"/>
        <v>0</v>
      </c>
      <c r="N1544" s="370"/>
      <c r="O1544" s="150"/>
      <c r="P1544" s="240"/>
      <c r="Q1544" s="568"/>
      <c r="R1544" s="556">
        <f t="shared" si="161"/>
        <v>0</v>
      </c>
      <c r="S1544" s="556">
        <f t="shared" si="162"/>
        <v>0</v>
      </c>
      <c r="T1544" s="556">
        <f t="shared" si="163"/>
        <v>0</v>
      </c>
      <c r="U1544" s="556">
        <f t="shared" si="164"/>
        <v>0</v>
      </c>
      <c r="V1544" s="395"/>
      <c r="W1544" s="395"/>
      <c r="X1544" s="395"/>
      <c r="Y1544" s="395"/>
      <c r="AA1544" s="102"/>
      <c r="BA1544" s="553"/>
    </row>
    <row r="1545" spans="2:53" ht="18" customHeight="1" x14ac:dyDescent="0.35">
      <c r="B1545" s="80"/>
      <c r="C1545" s="119"/>
      <c r="D1545" s="119"/>
      <c r="E1545" s="202"/>
      <c r="F1545" s="119"/>
      <c r="G1545" s="120"/>
      <c r="H1545" s="41"/>
      <c r="I1545" s="41"/>
      <c r="J1545" s="138"/>
      <c r="K1545" s="291">
        <f t="shared" si="160"/>
        <v>0</v>
      </c>
      <c r="L1545" s="327">
        <v>0</v>
      </c>
      <c r="M1545" s="292">
        <f t="shared" si="159"/>
        <v>0</v>
      </c>
      <c r="N1545" s="370"/>
      <c r="O1545" s="150"/>
      <c r="P1545" s="240"/>
      <c r="Q1545" s="568"/>
      <c r="R1545" s="556">
        <f t="shared" si="161"/>
        <v>0</v>
      </c>
      <c r="S1545" s="556">
        <f t="shared" si="162"/>
        <v>0</v>
      </c>
      <c r="T1545" s="556">
        <f t="shared" si="163"/>
        <v>0</v>
      </c>
      <c r="U1545" s="556">
        <f t="shared" si="164"/>
        <v>0</v>
      </c>
      <c r="V1545" s="395"/>
      <c r="W1545" s="395"/>
      <c r="X1545" s="395"/>
      <c r="Y1545" s="395"/>
      <c r="AA1545" s="102"/>
      <c r="BA1545" s="553"/>
    </row>
    <row r="1546" spans="2:53" ht="18" customHeight="1" x14ac:dyDescent="0.35">
      <c r="B1546" s="80"/>
      <c r="C1546" s="119"/>
      <c r="D1546" s="119"/>
      <c r="E1546" s="202"/>
      <c r="F1546" s="119"/>
      <c r="G1546" s="120"/>
      <c r="H1546" s="41"/>
      <c r="I1546" s="41"/>
      <c r="J1546" s="138"/>
      <c r="K1546" s="291">
        <f t="shared" si="160"/>
        <v>0</v>
      </c>
      <c r="L1546" s="327">
        <v>0</v>
      </c>
      <c r="M1546" s="292">
        <f t="shared" si="159"/>
        <v>0</v>
      </c>
      <c r="N1546" s="370"/>
      <c r="O1546" s="150"/>
      <c r="P1546" s="240"/>
      <c r="Q1546" s="568"/>
      <c r="R1546" s="556">
        <f t="shared" si="161"/>
        <v>0</v>
      </c>
      <c r="S1546" s="556">
        <f t="shared" si="162"/>
        <v>0</v>
      </c>
      <c r="T1546" s="556">
        <f t="shared" si="163"/>
        <v>0</v>
      </c>
      <c r="U1546" s="556">
        <f t="shared" si="164"/>
        <v>0</v>
      </c>
      <c r="V1546" s="395"/>
      <c r="W1546" s="395"/>
      <c r="X1546" s="395"/>
      <c r="Y1546" s="395"/>
      <c r="AA1546" s="102"/>
      <c r="BA1546" s="553"/>
    </row>
    <row r="1547" spans="2:53" ht="18" customHeight="1" x14ac:dyDescent="0.35">
      <c r="B1547" s="80"/>
      <c r="C1547" s="119"/>
      <c r="D1547" s="119"/>
      <c r="E1547" s="202"/>
      <c r="F1547" s="119"/>
      <c r="G1547" s="120"/>
      <c r="H1547" s="41"/>
      <c r="I1547" s="41"/>
      <c r="J1547" s="138"/>
      <c r="K1547" s="291">
        <f t="shared" si="160"/>
        <v>0</v>
      </c>
      <c r="L1547" s="327">
        <v>0</v>
      </c>
      <c r="M1547" s="292">
        <f t="shared" si="159"/>
        <v>0</v>
      </c>
      <c r="N1547" s="370"/>
      <c r="O1547" s="150"/>
      <c r="P1547" s="240"/>
      <c r="Q1547" s="568"/>
      <c r="R1547" s="556">
        <f t="shared" si="161"/>
        <v>0</v>
      </c>
      <c r="S1547" s="556">
        <f t="shared" si="162"/>
        <v>0</v>
      </c>
      <c r="T1547" s="556">
        <f t="shared" si="163"/>
        <v>0</v>
      </c>
      <c r="U1547" s="556">
        <f t="shared" si="164"/>
        <v>0</v>
      </c>
      <c r="V1547" s="395"/>
      <c r="W1547" s="395"/>
      <c r="X1547" s="395"/>
      <c r="Y1547" s="395"/>
      <c r="AA1547" s="102"/>
      <c r="BA1547" s="553"/>
    </row>
    <row r="1548" spans="2:53" ht="18" customHeight="1" x14ac:dyDescent="0.35">
      <c r="B1548" s="80"/>
      <c r="C1548" s="119"/>
      <c r="D1548" s="119"/>
      <c r="E1548" s="202"/>
      <c r="F1548" s="119"/>
      <c r="G1548" s="120"/>
      <c r="H1548" s="41"/>
      <c r="I1548" s="41"/>
      <c r="J1548" s="138"/>
      <c r="K1548" s="291">
        <f t="shared" si="160"/>
        <v>0</v>
      </c>
      <c r="L1548" s="327">
        <v>0</v>
      </c>
      <c r="M1548" s="292">
        <f t="shared" si="159"/>
        <v>0</v>
      </c>
      <c r="N1548" s="370"/>
      <c r="O1548" s="150"/>
      <c r="P1548" s="240"/>
      <c r="Q1548" s="568"/>
      <c r="R1548" s="556">
        <f t="shared" si="161"/>
        <v>0</v>
      </c>
      <c r="S1548" s="556">
        <f t="shared" si="162"/>
        <v>0</v>
      </c>
      <c r="T1548" s="556">
        <f t="shared" si="163"/>
        <v>0</v>
      </c>
      <c r="U1548" s="556">
        <f t="shared" si="164"/>
        <v>0</v>
      </c>
      <c r="V1548" s="395"/>
      <c r="W1548" s="395"/>
      <c r="X1548" s="395"/>
      <c r="Y1548" s="395"/>
      <c r="AA1548" s="102"/>
      <c r="BA1548" s="553"/>
    </row>
    <row r="1549" spans="2:53" ht="18" customHeight="1" x14ac:dyDescent="0.35">
      <c r="B1549" s="80"/>
      <c r="C1549" s="119"/>
      <c r="D1549" s="119"/>
      <c r="E1549" s="202"/>
      <c r="F1549" s="119"/>
      <c r="G1549" s="120"/>
      <c r="H1549" s="41"/>
      <c r="I1549" s="41"/>
      <c r="J1549" s="138"/>
      <c r="K1549" s="291">
        <f t="shared" si="160"/>
        <v>0</v>
      </c>
      <c r="L1549" s="327">
        <v>0</v>
      </c>
      <c r="M1549" s="292">
        <f t="shared" si="159"/>
        <v>0</v>
      </c>
      <c r="N1549" s="370"/>
      <c r="O1549" s="150"/>
      <c r="P1549" s="240"/>
      <c r="Q1549" s="568"/>
      <c r="R1549" s="556">
        <f t="shared" si="161"/>
        <v>0</v>
      </c>
      <c r="S1549" s="556">
        <f t="shared" si="162"/>
        <v>0</v>
      </c>
      <c r="T1549" s="556">
        <f t="shared" si="163"/>
        <v>0</v>
      </c>
      <c r="U1549" s="556">
        <f t="shared" si="164"/>
        <v>0</v>
      </c>
      <c r="V1549" s="395"/>
      <c r="W1549" s="395"/>
      <c r="X1549" s="395"/>
      <c r="Y1549" s="395"/>
      <c r="AA1549" s="102"/>
      <c r="BA1549" s="553"/>
    </row>
    <row r="1550" spans="2:53" ht="18" customHeight="1" x14ac:dyDescent="0.35">
      <c r="B1550" s="80"/>
      <c r="C1550" s="119"/>
      <c r="D1550" s="119"/>
      <c r="E1550" s="202"/>
      <c r="F1550" s="119"/>
      <c r="G1550" s="120"/>
      <c r="H1550" s="41"/>
      <c r="I1550" s="41"/>
      <c r="J1550" s="138"/>
      <c r="K1550" s="291">
        <f t="shared" si="160"/>
        <v>0</v>
      </c>
      <c r="L1550" s="327">
        <v>0</v>
      </c>
      <c r="M1550" s="292">
        <f t="shared" si="159"/>
        <v>0</v>
      </c>
      <c r="N1550" s="370"/>
      <c r="O1550" s="150"/>
      <c r="P1550" s="240"/>
      <c r="Q1550" s="568"/>
      <c r="R1550" s="556">
        <f t="shared" si="161"/>
        <v>0</v>
      </c>
      <c r="S1550" s="556">
        <f t="shared" si="162"/>
        <v>0</v>
      </c>
      <c r="T1550" s="556">
        <f t="shared" si="163"/>
        <v>0</v>
      </c>
      <c r="U1550" s="556">
        <f t="shared" si="164"/>
        <v>0</v>
      </c>
      <c r="V1550" s="395"/>
      <c r="W1550" s="395"/>
      <c r="X1550" s="395"/>
      <c r="Y1550" s="395"/>
      <c r="AA1550" s="102"/>
      <c r="BA1550" s="553"/>
    </row>
    <row r="1551" spans="2:53" ht="18" customHeight="1" x14ac:dyDescent="0.35">
      <c r="B1551" s="80"/>
      <c r="C1551" s="119"/>
      <c r="D1551" s="119"/>
      <c r="E1551" s="202"/>
      <c r="F1551" s="119"/>
      <c r="G1551" s="120"/>
      <c r="H1551" s="41"/>
      <c r="I1551" s="41"/>
      <c r="J1551" s="138"/>
      <c r="K1551" s="291">
        <f t="shared" si="160"/>
        <v>0</v>
      </c>
      <c r="L1551" s="327">
        <v>0</v>
      </c>
      <c r="M1551" s="292">
        <f t="shared" si="159"/>
        <v>0</v>
      </c>
      <c r="N1551" s="370"/>
      <c r="O1551" s="150"/>
      <c r="P1551" s="240"/>
      <c r="Q1551" s="568"/>
      <c r="R1551" s="556">
        <f t="shared" si="161"/>
        <v>0</v>
      </c>
      <c r="S1551" s="556">
        <f t="shared" si="162"/>
        <v>0</v>
      </c>
      <c r="T1551" s="556">
        <f t="shared" si="163"/>
        <v>0</v>
      </c>
      <c r="U1551" s="556">
        <f t="shared" si="164"/>
        <v>0</v>
      </c>
      <c r="V1551" s="395"/>
      <c r="W1551" s="395"/>
      <c r="X1551" s="395"/>
      <c r="Y1551" s="395"/>
      <c r="AA1551" s="102"/>
      <c r="BA1551" s="553"/>
    </row>
    <row r="1552" spans="2:53" ht="18" customHeight="1" x14ac:dyDescent="0.35">
      <c r="B1552" s="80"/>
      <c r="C1552" s="119"/>
      <c r="D1552" s="119"/>
      <c r="E1552" s="202"/>
      <c r="F1552" s="119"/>
      <c r="G1552" s="120"/>
      <c r="H1552" s="41"/>
      <c r="I1552" s="41"/>
      <c r="J1552" s="138"/>
      <c r="K1552" s="291">
        <f t="shared" si="160"/>
        <v>0</v>
      </c>
      <c r="L1552" s="327">
        <v>0</v>
      </c>
      <c r="M1552" s="292">
        <f t="shared" si="159"/>
        <v>0</v>
      </c>
      <c r="N1552" s="370"/>
      <c r="O1552" s="150"/>
      <c r="P1552" s="240"/>
      <c r="Q1552" s="568"/>
      <c r="R1552" s="556">
        <f t="shared" si="161"/>
        <v>0</v>
      </c>
      <c r="S1552" s="556">
        <f t="shared" si="162"/>
        <v>0</v>
      </c>
      <c r="T1552" s="556">
        <f t="shared" si="163"/>
        <v>0</v>
      </c>
      <c r="U1552" s="556">
        <f t="shared" si="164"/>
        <v>0</v>
      </c>
      <c r="V1552" s="395"/>
      <c r="W1552" s="395"/>
      <c r="X1552" s="395"/>
      <c r="Y1552" s="395"/>
      <c r="AA1552" s="102"/>
      <c r="BA1552" s="553"/>
    </row>
    <row r="1553" spans="2:53" ht="18" customHeight="1" x14ac:dyDescent="0.35">
      <c r="B1553" s="80"/>
      <c r="C1553" s="119"/>
      <c r="D1553" s="119"/>
      <c r="E1553" s="202"/>
      <c r="F1553" s="119"/>
      <c r="G1553" s="120"/>
      <c r="H1553" s="41"/>
      <c r="I1553" s="41"/>
      <c r="J1553" s="138"/>
      <c r="K1553" s="291">
        <f t="shared" si="160"/>
        <v>0</v>
      </c>
      <c r="L1553" s="327">
        <v>0</v>
      </c>
      <c r="M1553" s="292">
        <f t="shared" si="159"/>
        <v>0</v>
      </c>
      <c r="N1553" s="370"/>
      <c r="O1553" s="150"/>
      <c r="P1553" s="240"/>
      <c r="Q1553" s="568"/>
      <c r="R1553" s="556">
        <f t="shared" si="161"/>
        <v>0</v>
      </c>
      <c r="S1553" s="556">
        <f t="shared" si="162"/>
        <v>0</v>
      </c>
      <c r="T1553" s="556">
        <f t="shared" si="163"/>
        <v>0</v>
      </c>
      <c r="U1553" s="556">
        <f t="shared" si="164"/>
        <v>0</v>
      </c>
      <c r="V1553" s="395"/>
      <c r="W1553" s="395"/>
      <c r="X1553" s="395"/>
      <c r="Y1553" s="395"/>
      <c r="AA1553" s="102"/>
      <c r="BA1553" s="553"/>
    </row>
    <row r="1554" spans="2:53" ht="18" customHeight="1" x14ac:dyDescent="0.35">
      <c r="B1554" s="80"/>
      <c r="C1554" s="119"/>
      <c r="D1554" s="119"/>
      <c r="E1554" s="202"/>
      <c r="F1554" s="119"/>
      <c r="G1554" s="120"/>
      <c r="H1554" s="41"/>
      <c r="I1554" s="41"/>
      <c r="J1554" s="138"/>
      <c r="K1554" s="291">
        <f t="shared" si="160"/>
        <v>0</v>
      </c>
      <c r="L1554" s="327">
        <v>0</v>
      </c>
      <c r="M1554" s="292">
        <f t="shared" si="159"/>
        <v>0</v>
      </c>
      <c r="N1554" s="370"/>
      <c r="O1554" s="150"/>
      <c r="P1554" s="240"/>
      <c r="Q1554" s="568"/>
      <c r="R1554" s="556">
        <f t="shared" si="161"/>
        <v>0</v>
      </c>
      <c r="S1554" s="556">
        <f t="shared" si="162"/>
        <v>0</v>
      </c>
      <c r="T1554" s="556">
        <f t="shared" si="163"/>
        <v>0</v>
      </c>
      <c r="U1554" s="556">
        <f t="shared" si="164"/>
        <v>0</v>
      </c>
      <c r="V1554" s="395"/>
      <c r="W1554" s="395"/>
      <c r="X1554" s="395"/>
      <c r="Y1554" s="395"/>
      <c r="AA1554" s="102"/>
      <c r="BA1554" s="553"/>
    </row>
    <row r="1555" spans="2:53" ht="18" customHeight="1" x14ac:dyDescent="0.35">
      <c r="B1555" s="80"/>
      <c r="C1555" s="119"/>
      <c r="D1555" s="119"/>
      <c r="E1555" s="202"/>
      <c r="F1555" s="119"/>
      <c r="G1555" s="120"/>
      <c r="H1555" s="41"/>
      <c r="I1555" s="41"/>
      <c r="J1555" s="138"/>
      <c r="K1555" s="291">
        <f t="shared" si="160"/>
        <v>0</v>
      </c>
      <c r="L1555" s="327">
        <v>0</v>
      </c>
      <c r="M1555" s="292">
        <f t="shared" si="159"/>
        <v>0</v>
      </c>
      <c r="N1555" s="370"/>
      <c r="O1555" s="150"/>
      <c r="P1555" s="240"/>
      <c r="Q1555" s="568"/>
      <c r="R1555" s="556">
        <f t="shared" si="161"/>
        <v>0</v>
      </c>
      <c r="S1555" s="556">
        <f t="shared" si="162"/>
        <v>0</v>
      </c>
      <c r="T1555" s="556">
        <f t="shared" si="163"/>
        <v>0</v>
      </c>
      <c r="U1555" s="556">
        <f t="shared" si="164"/>
        <v>0</v>
      </c>
      <c r="V1555" s="395"/>
      <c r="W1555" s="395"/>
      <c r="X1555" s="395"/>
      <c r="Y1555" s="395"/>
      <c r="AA1555" s="102"/>
      <c r="BA1555" s="553"/>
    </row>
    <row r="1556" spans="2:53" ht="18" customHeight="1" x14ac:dyDescent="0.35">
      <c r="B1556" s="80"/>
      <c r="C1556" s="119"/>
      <c r="D1556" s="119"/>
      <c r="E1556" s="202"/>
      <c r="F1556" s="119"/>
      <c r="G1556" s="120"/>
      <c r="H1556" s="41"/>
      <c r="I1556" s="41"/>
      <c r="J1556" s="138"/>
      <c r="K1556" s="291">
        <f t="shared" si="160"/>
        <v>0</v>
      </c>
      <c r="L1556" s="327">
        <v>0</v>
      </c>
      <c r="M1556" s="292">
        <f t="shared" si="159"/>
        <v>0</v>
      </c>
      <c r="N1556" s="370"/>
      <c r="O1556" s="150"/>
      <c r="P1556" s="240"/>
      <c r="Q1556" s="568"/>
      <c r="R1556" s="556">
        <f t="shared" si="161"/>
        <v>0</v>
      </c>
      <c r="S1556" s="556">
        <f t="shared" si="162"/>
        <v>0</v>
      </c>
      <c r="T1556" s="556">
        <f t="shared" si="163"/>
        <v>0</v>
      </c>
      <c r="U1556" s="556">
        <f t="shared" si="164"/>
        <v>0</v>
      </c>
      <c r="V1556" s="395"/>
      <c r="W1556" s="395"/>
      <c r="X1556" s="395"/>
      <c r="Y1556" s="395"/>
      <c r="AA1556" s="102"/>
      <c r="BA1556" s="553"/>
    </row>
    <row r="1557" spans="2:53" ht="18" customHeight="1" x14ac:dyDescent="0.35">
      <c r="B1557" s="80"/>
      <c r="C1557" s="119"/>
      <c r="D1557" s="119"/>
      <c r="E1557" s="202"/>
      <c r="F1557" s="119"/>
      <c r="G1557" s="120"/>
      <c r="H1557" s="41"/>
      <c r="I1557" s="41"/>
      <c r="J1557" s="138"/>
      <c r="K1557" s="291">
        <f t="shared" si="160"/>
        <v>0</v>
      </c>
      <c r="L1557" s="327">
        <v>0</v>
      </c>
      <c r="M1557" s="292">
        <f t="shared" si="159"/>
        <v>0</v>
      </c>
      <c r="N1557" s="370"/>
      <c r="O1557" s="150"/>
      <c r="P1557" s="240"/>
      <c r="Q1557" s="568"/>
      <c r="R1557" s="556">
        <f t="shared" si="161"/>
        <v>0</v>
      </c>
      <c r="S1557" s="556">
        <f t="shared" si="162"/>
        <v>0</v>
      </c>
      <c r="T1557" s="556">
        <f t="shared" si="163"/>
        <v>0</v>
      </c>
      <c r="U1557" s="556">
        <f t="shared" si="164"/>
        <v>0</v>
      </c>
      <c r="V1557" s="395"/>
      <c r="W1557" s="395"/>
      <c r="X1557" s="395"/>
      <c r="Y1557" s="395"/>
      <c r="AA1557" s="102"/>
      <c r="BA1557" s="553"/>
    </row>
    <row r="1558" spans="2:53" ht="18" customHeight="1" x14ac:dyDescent="0.35">
      <c r="B1558" s="80"/>
      <c r="C1558" s="119"/>
      <c r="D1558" s="119"/>
      <c r="E1558" s="202"/>
      <c r="F1558" s="119"/>
      <c r="G1558" s="120"/>
      <c r="H1558" s="41"/>
      <c r="I1558" s="41"/>
      <c r="J1558" s="138"/>
      <c r="K1558" s="291">
        <f t="shared" si="160"/>
        <v>0</v>
      </c>
      <c r="L1558" s="327">
        <v>0</v>
      </c>
      <c r="M1558" s="292">
        <f t="shared" si="159"/>
        <v>0</v>
      </c>
      <c r="N1558" s="370"/>
      <c r="O1558" s="150"/>
      <c r="P1558" s="240"/>
      <c r="Q1558" s="568"/>
      <c r="R1558" s="556">
        <f t="shared" si="161"/>
        <v>0</v>
      </c>
      <c r="S1558" s="556">
        <f t="shared" si="162"/>
        <v>0</v>
      </c>
      <c r="T1558" s="556">
        <f t="shared" si="163"/>
        <v>0</v>
      </c>
      <c r="U1558" s="556">
        <f t="shared" si="164"/>
        <v>0</v>
      </c>
      <c r="V1558" s="395"/>
      <c r="W1558" s="395"/>
      <c r="X1558" s="395"/>
      <c r="Y1558" s="395"/>
      <c r="AA1558" s="102"/>
      <c r="BA1558" s="553"/>
    </row>
    <row r="1559" spans="2:53" ht="18" customHeight="1" x14ac:dyDescent="0.35">
      <c r="B1559" s="80"/>
      <c r="C1559" s="119"/>
      <c r="D1559" s="119"/>
      <c r="E1559" s="202"/>
      <c r="F1559" s="119"/>
      <c r="G1559" s="120"/>
      <c r="H1559" s="41"/>
      <c r="I1559" s="41"/>
      <c r="J1559" s="138"/>
      <c r="K1559" s="291">
        <f t="shared" si="160"/>
        <v>0</v>
      </c>
      <c r="L1559" s="327">
        <v>0</v>
      </c>
      <c r="M1559" s="292">
        <f t="shared" si="159"/>
        <v>0</v>
      </c>
      <c r="N1559" s="370"/>
      <c r="O1559" s="150"/>
      <c r="P1559" s="240"/>
      <c r="Q1559" s="568"/>
      <c r="R1559" s="556">
        <f t="shared" si="161"/>
        <v>0</v>
      </c>
      <c r="S1559" s="556">
        <f t="shared" si="162"/>
        <v>0</v>
      </c>
      <c r="T1559" s="556">
        <f t="shared" si="163"/>
        <v>0</v>
      </c>
      <c r="U1559" s="556">
        <f t="shared" si="164"/>
        <v>0</v>
      </c>
      <c r="V1559" s="395"/>
      <c r="W1559" s="395"/>
      <c r="X1559" s="395"/>
      <c r="Y1559" s="395"/>
      <c r="AA1559" s="102"/>
      <c r="BA1559" s="553"/>
    </row>
    <row r="1560" spans="2:53" ht="18" customHeight="1" x14ac:dyDescent="0.35">
      <c r="B1560" s="80"/>
      <c r="C1560" s="119"/>
      <c r="D1560" s="119"/>
      <c r="E1560" s="202"/>
      <c r="F1560" s="119"/>
      <c r="G1560" s="120"/>
      <c r="H1560" s="41"/>
      <c r="I1560" s="41"/>
      <c r="J1560" s="138"/>
      <c r="K1560" s="291">
        <f t="shared" si="160"/>
        <v>0</v>
      </c>
      <c r="L1560" s="327">
        <v>0</v>
      </c>
      <c r="M1560" s="292">
        <f t="shared" si="159"/>
        <v>0</v>
      </c>
      <c r="N1560" s="370"/>
      <c r="O1560" s="150"/>
      <c r="P1560" s="240"/>
      <c r="Q1560" s="568"/>
      <c r="R1560" s="556">
        <f t="shared" si="161"/>
        <v>0</v>
      </c>
      <c r="S1560" s="556">
        <f t="shared" si="162"/>
        <v>0</v>
      </c>
      <c r="T1560" s="556">
        <f t="shared" si="163"/>
        <v>0</v>
      </c>
      <c r="U1560" s="556">
        <f t="shared" si="164"/>
        <v>0</v>
      </c>
      <c r="V1560" s="395"/>
      <c r="W1560" s="395"/>
      <c r="X1560" s="395"/>
      <c r="Y1560" s="395"/>
      <c r="AA1560" s="102"/>
      <c r="BA1560" s="553"/>
    </row>
    <row r="1561" spans="2:53" ht="18" customHeight="1" x14ac:dyDescent="0.35">
      <c r="B1561" s="80"/>
      <c r="C1561" s="119"/>
      <c r="D1561" s="119"/>
      <c r="E1561" s="202"/>
      <c r="F1561" s="119"/>
      <c r="G1561" s="120"/>
      <c r="H1561" s="41"/>
      <c r="I1561" s="41"/>
      <c r="J1561" s="138"/>
      <c r="K1561" s="291">
        <f t="shared" si="160"/>
        <v>0</v>
      </c>
      <c r="L1561" s="327">
        <v>0</v>
      </c>
      <c r="M1561" s="292">
        <f t="shared" si="159"/>
        <v>0</v>
      </c>
      <c r="N1561" s="370"/>
      <c r="O1561" s="150"/>
      <c r="P1561" s="240"/>
      <c r="Q1561" s="568"/>
      <c r="R1561" s="556">
        <f t="shared" si="161"/>
        <v>0</v>
      </c>
      <c r="S1561" s="556">
        <f t="shared" si="162"/>
        <v>0</v>
      </c>
      <c r="T1561" s="556">
        <f t="shared" si="163"/>
        <v>0</v>
      </c>
      <c r="U1561" s="556">
        <f t="shared" si="164"/>
        <v>0</v>
      </c>
      <c r="V1561" s="395"/>
      <c r="W1561" s="395"/>
      <c r="X1561" s="395"/>
      <c r="Y1561" s="395"/>
      <c r="AA1561" s="102"/>
      <c r="BA1561" s="553"/>
    </row>
    <row r="1562" spans="2:53" ht="18" customHeight="1" x14ac:dyDescent="0.35">
      <c r="B1562" s="80"/>
      <c r="C1562" s="119"/>
      <c r="D1562" s="119"/>
      <c r="E1562" s="202"/>
      <c r="F1562" s="119"/>
      <c r="G1562" s="120"/>
      <c r="H1562" s="41"/>
      <c r="I1562" s="41"/>
      <c r="J1562" s="138"/>
      <c r="K1562" s="291">
        <f t="shared" si="160"/>
        <v>0</v>
      </c>
      <c r="L1562" s="327">
        <v>0</v>
      </c>
      <c r="M1562" s="292">
        <f t="shared" si="159"/>
        <v>0</v>
      </c>
      <c r="N1562" s="370"/>
      <c r="O1562" s="150"/>
      <c r="P1562" s="240"/>
      <c r="Q1562" s="568"/>
      <c r="R1562" s="556">
        <f t="shared" si="161"/>
        <v>0</v>
      </c>
      <c r="S1562" s="556">
        <f t="shared" si="162"/>
        <v>0</v>
      </c>
      <c r="T1562" s="556">
        <f t="shared" si="163"/>
        <v>0</v>
      </c>
      <c r="U1562" s="556">
        <f t="shared" si="164"/>
        <v>0</v>
      </c>
      <c r="V1562" s="395"/>
      <c r="W1562" s="395"/>
      <c r="X1562" s="395"/>
      <c r="Y1562" s="395"/>
      <c r="AA1562" s="102"/>
      <c r="BA1562" s="553"/>
    </row>
    <row r="1563" spans="2:53" ht="18" customHeight="1" x14ac:dyDescent="0.35">
      <c r="B1563" s="80"/>
      <c r="C1563" s="119"/>
      <c r="D1563" s="119"/>
      <c r="E1563" s="202"/>
      <c r="F1563" s="119"/>
      <c r="G1563" s="120"/>
      <c r="H1563" s="41"/>
      <c r="I1563" s="41"/>
      <c r="J1563" s="138"/>
      <c r="K1563" s="291">
        <f t="shared" si="160"/>
        <v>0</v>
      </c>
      <c r="L1563" s="327">
        <v>0</v>
      </c>
      <c r="M1563" s="292">
        <f t="shared" si="159"/>
        <v>0</v>
      </c>
      <c r="N1563" s="370"/>
      <c r="O1563" s="150"/>
      <c r="P1563" s="240"/>
      <c r="Q1563" s="568"/>
      <c r="R1563" s="556">
        <f t="shared" si="161"/>
        <v>0</v>
      </c>
      <c r="S1563" s="556">
        <f t="shared" si="162"/>
        <v>0</v>
      </c>
      <c r="T1563" s="556">
        <f t="shared" si="163"/>
        <v>0</v>
      </c>
      <c r="U1563" s="556">
        <f t="shared" si="164"/>
        <v>0</v>
      </c>
      <c r="V1563" s="395"/>
      <c r="W1563" s="395"/>
      <c r="X1563" s="395"/>
      <c r="Y1563" s="395"/>
      <c r="AA1563" s="102"/>
      <c r="BA1563" s="553"/>
    </row>
    <row r="1564" spans="2:53" ht="18" customHeight="1" x14ac:dyDescent="0.35">
      <c r="B1564" s="80"/>
      <c r="C1564" s="119"/>
      <c r="D1564" s="119"/>
      <c r="E1564" s="202"/>
      <c r="F1564" s="119"/>
      <c r="G1564" s="120"/>
      <c r="H1564" s="41"/>
      <c r="I1564" s="41"/>
      <c r="J1564" s="138"/>
      <c r="K1564" s="291">
        <f t="shared" si="160"/>
        <v>0</v>
      </c>
      <c r="L1564" s="327">
        <v>0</v>
      </c>
      <c r="M1564" s="292">
        <f t="shared" si="159"/>
        <v>0</v>
      </c>
      <c r="N1564" s="370"/>
      <c r="O1564" s="150"/>
      <c r="P1564" s="240"/>
      <c r="Q1564" s="568"/>
      <c r="R1564" s="556">
        <f t="shared" si="161"/>
        <v>0</v>
      </c>
      <c r="S1564" s="556">
        <f t="shared" si="162"/>
        <v>0</v>
      </c>
      <c r="T1564" s="556">
        <f t="shared" si="163"/>
        <v>0</v>
      </c>
      <c r="U1564" s="556">
        <f t="shared" si="164"/>
        <v>0</v>
      </c>
      <c r="V1564" s="395"/>
      <c r="W1564" s="395"/>
      <c r="X1564" s="395"/>
      <c r="Y1564" s="395"/>
      <c r="AA1564" s="102"/>
      <c r="BA1564" s="553"/>
    </row>
    <row r="1565" spans="2:53" ht="18" customHeight="1" x14ac:dyDescent="0.35">
      <c r="B1565" s="80"/>
      <c r="C1565" s="119"/>
      <c r="D1565" s="119"/>
      <c r="E1565" s="202"/>
      <c r="F1565" s="119"/>
      <c r="G1565" s="120"/>
      <c r="H1565" s="41"/>
      <c r="I1565" s="41"/>
      <c r="J1565" s="138"/>
      <c r="K1565" s="291">
        <f t="shared" si="160"/>
        <v>0</v>
      </c>
      <c r="L1565" s="327">
        <v>0</v>
      </c>
      <c r="M1565" s="292">
        <f t="shared" si="159"/>
        <v>0</v>
      </c>
      <c r="N1565" s="370"/>
      <c r="O1565" s="150"/>
      <c r="P1565" s="240"/>
      <c r="Q1565" s="568"/>
      <c r="R1565" s="556">
        <f t="shared" si="161"/>
        <v>0</v>
      </c>
      <c r="S1565" s="556">
        <f t="shared" si="162"/>
        <v>0</v>
      </c>
      <c r="T1565" s="556">
        <f t="shared" si="163"/>
        <v>0</v>
      </c>
      <c r="U1565" s="556">
        <f t="shared" si="164"/>
        <v>0</v>
      </c>
      <c r="V1565" s="395"/>
      <c r="W1565" s="395"/>
      <c r="X1565" s="395"/>
      <c r="Y1565" s="395"/>
      <c r="AA1565" s="102"/>
      <c r="BA1565" s="553"/>
    </row>
    <row r="1566" spans="2:53" ht="18" customHeight="1" x14ac:dyDescent="0.35">
      <c r="B1566" s="80"/>
      <c r="C1566" s="119"/>
      <c r="D1566" s="119"/>
      <c r="E1566" s="202"/>
      <c r="F1566" s="119"/>
      <c r="G1566" s="120"/>
      <c r="H1566" s="41"/>
      <c r="I1566" s="41"/>
      <c r="J1566" s="138"/>
      <c r="K1566" s="291">
        <f t="shared" si="160"/>
        <v>0</v>
      </c>
      <c r="L1566" s="327">
        <v>0</v>
      </c>
      <c r="M1566" s="292">
        <f t="shared" si="159"/>
        <v>0</v>
      </c>
      <c r="N1566" s="370"/>
      <c r="O1566" s="150"/>
      <c r="P1566" s="240"/>
      <c r="Q1566" s="568"/>
      <c r="R1566" s="556">
        <f t="shared" si="161"/>
        <v>0</v>
      </c>
      <c r="S1566" s="556">
        <f t="shared" si="162"/>
        <v>0</v>
      </c>
      <c r="T1566" s="556">
        <f t="shared" si="163"/>
        <v>0</v>
      </c>
      <c r="U1566" s="556">
        <f t="shared" si="164"/>
        <v>0</v>
      </c>
      <c r="V1566" s="395"/>
      <c r="W1566" s="395"/>
      <c r="X1566" s="395"/>
      <c r="Y1566" s="395"/>
      <c r="AA1566" s="102"/>
      <c r="BA1566" s="553"/>
    </row>
    <row r="1567" spans="2:53" ht="18" customHeight="1" x14ac:dyDescent="0.35">
      <c r="B1567" s="80"/>
      <c r="C1567" s="119"/>
      <c r="D1567" s="119"/>
      <c r="E1567" s="202"/>
      <c r="F1567" s="119"/>
      <c r="G1567" s="120"/>
      <c r="H1567" s="41"/>
      <c r="I1567" s="41"/>
      <c r="J1567" s="138"/>
      <c r="K1567" s="291">
        <f t="shared" si="160"/>
        <v>0</v>
      </c>
      <c r="L1567" s="327">
        <v>0</v>
      </c>
      <c r="M1567" s="292">
        <f t="shared" si="159"/>
        <v>0</v>
      </c>
      <c r="N1567" s="370"/>
      <c r="O1567" s="150"/>
      <c r="P1567" s="240"/>
      <c r="Q1567" s="568"/>
      <c r="R1567" s="556">
        <f t="shared" si="161"/>
        <v>0</v>
      </c>
      <c r="S1567" s="556">
        <f t="shared" si="162"/>
        <v>0</v>
      </c>
      <c r="T1567" s="556">
        <f t="shared" si="163"/>
        <v>0</v>
      </c>
      <c r="U1567" s="556">
        <f t="shared" si="164"/>
        <v>0</v>
      </c>
      <c r="V1567" s="395"/>
      <c r="W1567" s="395"/>
      <c r="X1567" s="395"/>
      <c r="Y1567" s="395"/>
      <c r="AA1567" s="102"/>
      <c r="BA1567" s="553"/>
    </row>
    <row r="1568" spans="2:53" ht="18" customHeight="1" x14ac:dyDescent="0.35">
      <c r="B1568" s="80"/>
      <c r="C1568" s="119"/>
      <c r="D1568" s="119"/>
      <c r="E1568" s="202"/>
      <c r="F1568" s="119"/>
      <c r="G1568" s="120"/>
      <c r="H1568" s="41"/>
      <c r="I1568" s="41"/>
      <c r="J1568" s="138"/>
      <c r="K1568" s="291">
        <f t="shared" si="160"/>
        <v>0</v>
      </c>
      <c r="L1568" s="327">
        <v>0</v>
      </c>
      <c r="M1568" s="292">
        <f t="shared" si="159"/>
        <v>0</v>
      </c>
      <c r="N1568" s="370"/>
      <c r="O1568" s="150"/>
      <c r="P1568" s="240"/>
      <c r="Q1568" s="568"/>
      <c r="R1568" s="556">
        <f t="shared" si="161"/>
        <v>0</v>
      </c>
      <c r="S1568" s="556">
        <f t="shared" si="162"/>
        <v>0</v>
      </c>
      <c r="T1568" s="556">
        <f t="shared" si="163"/>
        <v>0</v>
      </c>
      <c r="U1568" s="556">
        <f t="shared" si="164"/>
        <v>0</v>
      </c>
      <c r="V1568" s="395"/>
      <c r="W1568" s="395"/>
      <c r="X1568" s="395"/>
      <c r="Y1568" s="395"/>
      <c r="AA1568" s="102"/>
      <c r="BA1568" s="553"/>
    </row>
    <row r="1569" spans="2:53" ht="18" customHeight="1" x14ac:dyDescent="0.35">
      <c r="B1569" s="80"/>
      <c r="C1569" s="119"/>
      <c r="D1569" s="119"/>
      <c r="E1569" s="202"/>
      <c r="F1569" s="119"/>
      <c r="G1569" s="120"/>
      <c r="H1569" s="41"/>
      <c r="I1569" s="41"/>
      <c r="J1569" s="138"/>
      <c r="K1569" s="291">
        <f t="shared" si="160"/>
        <v>0</v>
      </c>
      <c r="L1569" s="327">
        <v>0</v>
      </c>
      <c r="M1569" s="292">
        <f t="shared" si="159"/>
        <v>0</v>
      </c>
      <c r="N1569" s="370"/>
      <c r="O1569" s="150"/>
      <c r="P1569" s="240"/>
      <c r="Q1569" s="568"/>
      <c r="R1569" s="556">
        <f t="shared" si="161"/>
        <v>0</v>
      </c>
      <c r="S1569" s="556">
        <f t="shared" si="162"/>
        <v>0</v>
      </c>
      <c r="T1569" s="556">
        <f t="shared" si="163"/>
        <v>0</v>
      </c>
      <c r="U1569" s="556">
        <f t="shared" si="164"/>
        <v>0</v>
      </c>
      <c r="V1569" s="395"/>
      <c r="W1569" s="395"/>
      <c r="X1569" s="395"/>
      <c r="Y1569" s="395"/>
      <c r="AA1569" s="102"/>
      <c r="BA1569" s="553"/>
    </row>
    <row r="1570" spans="2:53" ht="18" customHeight="1" x14ac:dyDescent="0.35">
      <c r="B1570" s="80"/>
      <c r="C1570" s="119"/>
      <c r="D1570" s="119"/>
      <c r="E1570" s="202"/>
      <c r="F1570" s="119"/>
      <c r="G1570" s="120"/>
      <c r="H1570" s="41"/>
      <c r="I1570" s="41"/>
      <c r="J1570" s="138"/>
      <c r="K1570" s="291">
        <f t="shared" si="160"/>
        <v>0</v>
      </c>
      <c r="L1570" s="327">
        <v>0</v>
      </c>
      <c r="M1570" s="292">
        <f t="shared" si="159"/>
        <v>0</v>
      </c>
      <c r="N1570" s="370"/>
      <c r="O1570" s="150"/>
      <c r="P1570" s="240"/>
      <c r="Q1570" s="568"/>
      <c r="R1570" s="556">
        <f t="shared" si="161"/>
        <v>0</v>
      </c>
      <c r="S1570" s="556">
        <f t="shared" si="162"/>
        <v>0</v>
      </c>
      <c r="T1570" s="556">
        <f t="shared" si="163"/>
        <v>0</v>
      </c>
      <c r="U1570" s="556">
        <f t="shared" si="164"/>
        <v>0</v>
      </c>
      <c r="V1570" s="395"/>
      <c r="W1570" s="395"/>
      <c r="X1570" s="395"/>
      <c r="Y1570" s="395"/>
      <c r="AA1570" s="102"/>
      <c r="BA1570" s="553"/>
    </row>
    <row r="1571" spans="2:53" ht="18" customHeight="1" x14ac:dyDescent="0.35">
      <c r="B1571" s="80"/>
      <c r="C1571" s="119"/>
      <c r="D1571" s="119"/>
      <c r="E1571" s="202"/>
      <c r="F1571" s="119"/>
      <c r="G1571" s="120"/>
      <c r="H1571" s="41"/>
      <c r="I1571" s="41"/>
      <c r="J1571" s="138"/>
      <c r="K1571" s="291">
        <f t="shared" si="160"/>
        <v>0</v>
      </c>
      <c r="L1571" s="327">
        <v>0</v>
      </c>
      <c r="M1571" s="292">
        <f t="shared" si="159"/>
        <v>0</v>
      </c>
      <c r="N1571" s="370"/>
      <c r="O1571" s="150"/>
      <c r="P1571" s="240"/>
      <c r="Q1571" s="568"/>
      <c r="R1571" s="556">
        <f t="shared" si="161"/>
        <v>0</v>
      </c>
      <c r="S1571" s="556">
        <f t="shared" si="162"/>
        <v>0</v>
      </c>
      <c r="T1571" s="556">
        <f t="shared" si="163"/>
        <v>0</v>
      </c>
      <c r="U1571" s="556">
        <f t="shared" si="164"/>
        <v>0</v>
      </c>
      <c r="V1571" s="395"/>
      <c r="W1571" s="395"/>
      <c r="X1571" s="395"/>
      <c r="Y1571" s="395"/>
      <c r="AA1571" s="102"/>
      <c r="BA1571" s="553"/>
    </row>
    <row r="1572" spans="2:53" ht="18" customHeight="1" x14ac:dyDescent="0.35">
      <c r="B1572" s="80"/>
      <c r="C1572" s="119"/>
      <c r="D1572" s="119"/>
      <c r="E1572" s="202"/>
      <c r="F1572" s="119"/>
      <c r="G1572" s="120"/>
      <c r="H1572" s="41"/>
      <c r="I1572" s="41"/>
      <c r="J1572" s="138"/>
      <c r="K1572" s="291">
        <f t="shared" si="160"/>
        <v>0</v>
      </c>
      <c r="L1572" s="327">
        <v>0</v>
      </c>
      <c r="M1572" s="292">
        <f t="shared" si="159"/>
        <v>0</v>
      </c>
      <c r="N1572" s="370"/>
      <c r="O1572" s="150"/>
      <c r="P1572" s="240"/>
      <c r="Q1572" s="568"/>
      <c r="R1572" s="556">
        <f t="shared" si="161"/>
        <v>0</v>
      </c>
      <c r="S1572" s="556">
        <f t="shared" si="162"/>
        <v>0</v>
      </c>
      <c r="T1572" s="556">
        <f t="shared" si="163"/>
        <v>0</v>
      </c>
      <c r="U1572" s="556">
        <f t="shared" si="164"/>
        <v>0</v>
      </c>
      <c r="V1572" s="395"/>
      <c r="W1572" s="395"/>
      <c r="X1572" s="395"/>
      <c r="Y1572" s="395"/>
      <c r="AA1572" s="102"/>
      <c r="BA1572" s="553"/>
    </row>
    <row r="1573" spans="2:53" ht="18" customHeight="1" x14ac:dyDescent="0.35">
      <c r="B1573" s="80"/>
      <c r="C1573" s="119"/>
      <c r="D1573" s="119"/>
      <c r="E1573" s="202"/>
      <c r="F1573" s="119"/>
      <c r="G1573" s="120"/>
      <c r="H1573" s="41"/>
      <c r="I1573" s="41"/>
      <c r="J1573" s="138"/>
      <c r="K1573" s="291">
        <f t="shared" si="160"/>
        <v>0</v>
      </c>
      <c r="L1573" s="327">
        <v>0</v>
      </c>
      <c r="M1573" s="292">
        <f t="shared" si="159"/>
        <v>0</v>
      </c>
      <c r="N1573" s="370"/>
      <c r="O1573" s="150"/>
      <c r="P1573" s="240"/>
      <c r="Q1573" s="568"/>
      <c r="R1573" s="556">
        <f t="shared" si="161"/>
        <v>0</v>
      </c>
      <c r="S1573" s="556">
        <f t="shared" si="162"/>
        <v>0</v>
      </c>
      <c r="T1573" s="556">
        <f t="shared" si="163"/>
        <v>0</v>
      </c>
      <c r="U1573" s="556">
        <f t="shared" si="164"/>
        <v>0</v>
      </c>
      <c r="V1573" s="395"/>
      <c r="W1573" s="395"/>
      <c r="X1573" s="395"/>
      <c r="Y1573" s="395"/>
      <c r="AA1573" s="102"/>
      <c r="BA1573" s="553"/>
    </row>
    <row r="1574" spans="2:53" ht="18" customHeight="1" x14ac:dyDescent="0.35">
      <c r="B1574" s="80"/>
      <c r="C1574" s="119"/>
      <c r="D1574" s="119"/>
      <c r="E1574" s="202"/>
      <c r="F1574" s="119"/>
      <c r="G1574" s="120"/>
      <c r="H1574" s="41"/>
      <c r="I1574" s="41"/>
      <c r="J1574" s="138"/>
      <c r="K1574" s="291">
        <f t="shared" si="160"/>
        <v>0</v>
      </c>
      <c r="L1574" s="327">
        <v>0</v>
      </c>
      <c r="M1574" s="292">
        <f t="shared" si="159"/>
        <v>0</v>
      </c>
      <c r="N1574" s="370"/>
      <c r="O1574" s="150"/>
      <c r="P1574" s="240"/>
      <c r="Q1574" s="568"/>
      <c r="R1574" s="556">
        <f t="shared" si="161"/>
        <v>0</v>
      </c>
      <c r="S1574" s="556">
        <f t="shared" si="162"/>
        <v>0</v>
      </c>
      <c r="T1574" s="556">
        <f t="shared" si="163"/>
        <v>0</v>
      </c>
      <c r="U1574" s="556">
        <f t="shared" si="164"/>
        <v>0</v>
      </c>
      <c r="V1574" s="395"/>
      <c r="W1574" s="395"/>
      <c r="X1574" s="395"/>
      <c r="Y1574" s="395"/>
      <c r="AA1574" s="102"/>
      <c r="BA1574" s="553"/>
    </row>
    <row r="1575" spans="2:53" ht="18" customHeight="1" x14ac:dyDescent="0.35">
      <c r="B1575" s="80"/>
      <c r="C1575" s="119"/>
      <c r="D1575" s="119"/>
      <c r="E1575" s="202"/>
      <c r="F1575" s="119"/>
      <c r="G1575" s="120"/>
      <c r="H1575" s="41"/>
      <c r="I1575" s="41"/>
      <c r="J1575" s="138"/>
      <c r="K1575" s="291">
        <f t="shared" si="160"/>
        <v>0</v>
      </c>
      <c r="L1575" s="327">
        <v>0</v>
      </c>
      <c r="M1575" s="292">
        <f t="shared" si="159"/>
        <v>0</v>
      </c>
      <c r="N1575" s="370"/>
      <c r="O1575" s="150"/>
      <c r="P1575" s="240"/>
      <c r="Q1575" s="568"/>
      <c r="R1575" s="556">
        <f t="shared" si="161"/>
        <v>0</v>
      </c>
      <c r="S1575" s="556">
        <f t="shared" si="162"/>
        <v>0</v>
      </c>
      <c r="T1575" s="556">
        <f t="shared" si="163"/>
        <v>0</v>
      </c>
      <c r="U1575" s="556">
        <f t="shared" si="164"/>
        <v>0</v>
      </c>
      <c r="V1575" s="395"/>
      <c r="W1575" s="395"/>
      <c r="X1575" s="395"/>
      <c r="Y1575" s="395"/>
      <c r="AA1575" s="102"/>
      <c r="BA1575" s="553"/>
    </row>
    <row r="1576" spans="2:53" ht="18" customHeight="1" x14ac:dyDescent="0.35">
      <c r="B1576" s="80"/>
      <c r="C1576" s="119"/>
      <c r="D1576" s="119"/>
      <c r="E1576" s="202"/>
      <c r="F1576" s="119"/>
      <c r="G1576" s="120"/>
      <c r="H1576" s="41"/>
      <c r="I1576" s="41"/>
      <c r="J1576" s="138"/>
      <c r="K1576" s="291">
        <f t="shared" si="160"/>
        <v>0</v>
      </c>
      <c r="L1576" s="327">
        <v>0</v>
      </c>
      <c r="M1576" s="292">
        <f t="shared" si="159"/>
        <v>0</v>
      </c>
      <c r="N1576" s="370"/>
      <c r="O1576" s="150"/>
      <c r="P1576" s="240"/>
      <c r="Q1576" s="568"/>
      <c r="R1576" s="556">
        <f t="shared" si="161"/>
        <v>0</v>
      </c>
      <c r="S1576" s="556">
        <f t="shared" si="162"/>
        <v>0</v>
      </c>
      <c r="T1576" s="556">
        <f t="shared" si="163"/>
        <v>0</v>
      </c>
      <c r="U1576" s="556">
        <f t="shared" si="164"/>
        <v>0</v>
      </c>
      <c r="V1576" s="395"/>
      <c r="W1576" s="395"/>
      <c r="X1576" s="395"/>
      <c r="Y1576" s="395"/>
      <c r="AA1576" s="102"/>
      <c r="BA1576" s="553"/>
    </row>
    <row r="1577" spans="2:53" ht="18" customHeight="1" x14ac:dyDescent="0.35">
      <c r="B1577" s="80"/>
      <c r="C1577" s="119"/>
      <c r="D1577" s="119"/>
      <c r="E1577" s="202"/>
      <c r="F1577" s="119"/>
      <c r="G1577" s="120"/>
      <c r="H1577" s="41"/>
      <c r="I1577" s="41"/>
      <c r="J1577" s="138"/>
      <c r="K1577" s="291">
        <f t="shared" si="160"/>
        <v>0</v>
      </c>
      <c r="L1577" s="327">
        <v>0</v>
      </c>
      <c r="M1577" s="292">
        <f t="shared" si="159"/>
        <v>0</v>
      </c>
      <c r="N1577" s="370"/>
      <c r="O1577" s="150"/>
      <c r="P1577" s="240"/>
      <c r="Q1577" s="568"/>
      <c r="R1577" s="556">
        <f t="shared" si="161"/>
        <v>0</v>
      </c>
      <c r="S1577" s="556">
        <f t="shared" si="162"/>
        <v>0</v>
      </c>
      <c r="T1577" s="556">
        <f t="shared" si="163"/>
        <v>0</v>
      </c>
      <c r="U1577" s="556">
        <f t="shared" si="164"/>
        <v>0</v>
      </c>
      <c r="V1577" s="395"/>
      <c r="W1577" s="395"/>
      <c r="X1577" s="395"/>
      <c r="Y1577" s="395"/>
      <c r="AA1577" s="102"/>
      <c r="BA1577" s="553"/>
    </row>
    <row r="1578" spans="2:53" ht="18" customHeight="1" x14ac:dyDescent="0.35">
      <c r="B1578" s="80"/>
      <c r="C1578" s="119"/>
      <c r="D1578" s="119"/>
      <c r="E1578" s="202"/>
      <c r="F1578" s="119"/>
      <c r="G1578" s="120"/>
      <c r="H1578" s="41"/>
      <c r="I1578" s="41"/>
      <c r="J1578" s="138"/>
      <c r="K1578" s="291">
        <f t="shared" si="160"/>
        <v>0</v>
      </c>
      <c r="L1578" s="327">
        <v>0</v>
      </c>
      <c r="M1578" s="292">
        <f t="shared" si="159"/>
        <v>0</v>
      </c>
      <c r="N1578" s="370"/>
      <c r="O1578" s="150"/>
      <c r="P1578" s="240"/>
      <c r="Q1578" s="568"/>
      <c r="R1578" s="556">
        <f t="shared" si="161"/>
        <v>0</v>
      </c>
      <c r="S1578" s="556">
        <f t="shared" si="162"/>
        <v>0</v>
      </c>
      <c r="T1578" s="556">
        <f t="shared" si="163"/>
        <v>0</v>
      </c>
      <c r="U1578" s="556">
        <f t="shared" si="164"/>
        <v>0</v>
      </c>
      <c r="V1578" s="395"/>
      <c r="W1578" s="395"/>
      <c r="X1578" s="395"/>
      <c r="Y1578" s="395"/>
      <c r="AA1578" s="102"/>
      <c r="BA1578" s="553"/>
    </row>
    <row r="1579" spans="2:53" ht="18" customHeight="1" x14ac:dyDescent="0.35">
      <c r="B1579" s="80"/>
      <c r="C1579" s="119"/>
      <c r="D1579" s="119"/>
      <c r="E1579" s="202"/>
      <c r="F1579" s="119"/>
      <c r="G1579" s="120"/>
      <c r="H1579" s="41"/>
      <c r="I1579" s="41"/>
      <c r="J1579" s="138"/>
      <c r="K1579" s="291">
        <f t="shared" si="160"/>
        <v>0</v>
      </c>
      <c r="L1579" s="327">
        <v>0</v>
      </c>
      <c r="M1579" s="292">
        <f t="shared" si="159"/>
        <v>0</v>
      </c>
      <c r="N1579" s="370"/>
      <c r="O1579" s="150"/>
      <c r="P1579" s="240"/>
      <c r="Q1579" s="568"/>
      <c r="R1579" s="556">
        <f t="shared" si="161"/>
        <v>0</v>
      </c>
      <c r="S1579" s="556">
        <f t="shared" si="162"/>
        <v>0</v>
      </c>
      <c r="T1579" s="556">
        <f t="shared" si="163"/>
        <v>0</v>
      </c>
      <c r="U1579" s="556">
        <f t="shared" si="164"/>
        <v>0</v>
      </c>
      <c r="V1579" s="395"/>
      <c r="W1579" s="395"/>
      <c r="X1579" s="395"/>
      <c r="Y1579" s="395"/>
      <c r="AA1579" s="102"/>
      <c r="BA1579" s="553"/>
    </row>
    <row r="1580" spans="2:53" ht="18" customHeight="1" x14ac:dyDescent="0.35">
      <c r="B1580" s="80"/>
      <c r="C1580" s="119"/>
      <c r="D1580" s="119"/>
      <c r="E1580" s="202"/>
      <c r="F1580" s="119"/>
      <c r="G1580" s="120"/>
      <c r="H1580" s="41"/>
      <c r="I1580" s="41"/>
      <c r="J1580" s="138"/>
      <c r="K1580" s="291">
        <f t="shared" si="160"/>
        <v>0</v>
      </c>
      <c r="L1580" s="327">
        <v>0</v>
      </c>
      <c r="M1580" s="292">
        <f t="shared" si="159"/>
        <v>0</v>
      </c>
      <c r="N1580" s="370"/>
      <c r="O1580" s="150"/>
      <c r="P1580" s="240"/>
      <c r="Q1580" s="568"/>
      <c r="R1580" s="556">
        <f t="shared" si="161"/>
        <v>0</v>
      </c>
      <c r="S1580" s="556">
        <f t="shared" si="162"/>
        <v>0</v>
      </c>
      <c r="T1580" s="556">
        <f t="shared" si="163"/>
        <v>0</v>
      </c>
      <c r="U1580" s="556">
        <f t="shared" si="164"/>
        <v>0</v>
      </c>
      <c r="V1580" s="395"/>
      <c r="W1580" s="395"/>
      <c r="X1580" s="395"/>
      <c r="Y1580" s="395"/>
      <c r="AA1580" s="102"/>
      <c r="BA1580" s="553"/>
    </row>
    <row r="1581" spans="2:53" ht="18" customHeight="1" x14ac:dyDescent="0.35">
      <c r="B1581" s="80"/>
      <c r="C1581" s="119"/>
      <c r="D1581" s="119"/>
      <c r="E1581" s="202"/>
      <c r="F1581" s="119"/>
      <c r="G1581" s="120"/>
      <c r="H1581" s="41"/>
      <c r="I1581" s="41"/>
      <c r="J1581" s="138"/>
      <c r="K1581" s="291">
        <f t="shared" si="160"/>
        <v>0</v>
      </c>
      <c r="L1581" s="327">
        <v>0</v>
      </c>
      <c r="M1581" s="292">
        <f t="shared" si="159"/>
        <v>0</v>
      </c>
      <c r="N1581" s="370"/>
      <c r="O1581" s="150"/>
      <c r="P1581" s="240"/>
      <c r="Q1581" s="568"/>
      <c r="R1581" s="556">
        <f t="shared" si="161"/>
        <v>0</v>
      </c>
      <c r="S1581" s="556">
        <f t="shared" si="162"/>
        <v>0</v>
      </c>
      <c r="T1581" s="556">
        <f t="shared" si="163"/>
        <v>0</v>
      </c>
      <c r="U1581" s="556">
        <f t="shared" si="164"/>
        <v>0</v>
      </c>
      <c r="V1581" s="395"/>
      <c r="W1581" s="395"/>
      <c r="X1581" s="395"/>
      <c r="Y1581" s="395"/>
      <c r="AA1581" s="102"/>
      <c r="BA1581" s="553"/>
    </row>
    <row r="1582" spans="2:53" ht="18" customHeight="1" x14ac:dyDescent="0.35">
      <c r="B1582" s="80"/>
      <c r="C1582" s="119"/>
      <c r="D1582" s="119"/>
      <c r="E1582" s="202"/>
      <c r="F1582" s="119"/>
      <c r="G1582" s="120"/>
      <c r="H1582" s="41"/>
      <c r="I1582" s="41"/>
      <c r="J1582" s="138"/>
      <c r="K1582" s="291">
        <f t="shared" si="160"/>
        <v>0</v>
      </c>
      <c r="L1582" s="327">
        <v>0</v>
      </c>
      <c r="M1582" s="292">
        <f t="shared" si="159"/>
        <v>0</v>
      </c>
      <c r="N1582" s="370"/>
      <c r="O1582" s="150"/>
      <c r="P1582" s="240"/>
      <c r="Q1582" s="568"/>
      <c r="R1582" s="556">
        <f t="shared" si="161"/>
        <v>0</v>
      </c>
      <c r="S1582" s="556">
        <f t="shared" si="162"/>
        <v>0</v>
      </c>
      <c r="T1582" s="556">
        <f t="shared" si="163"/>
        <v>0</v>
      </c>
      <c r="U1582" s="556">
        <f t="shared" si="164"/>
        <v>0</v>
      </c>
      <c r="V1582" s="395"/>
      <c r="W1582" s="395"/>
      <c r="X1582" s="395"/>
      <c r="Y1582" s="395"/>
      <c r="AA1582" s="102"/>
      <c r="BA1582" s="553"/>
    </row>
    <row r="1583" spans="2:53" ht="18" customHeight="1" x14ac:dyDescent="0.35">
      <c r="B1583" s="80"/>
      <c r="C1583" s="119"/>
      <c r="D1583" s="119"/>
      <c r="E1583" s="202"/>
      <c r="F1583" s="119"/>
      <c r="G1583" s="120"/>
      <c r="H1583" s="41"/>
      <c r="I1583" s="41"/>
      <c r="J1583" s="138"/>
      <c r="K1583" s="291">
        <f t="shared" si="160"/>
        <v>0</v>
      </c>
      <c r="L1583" s="327">
        <v>0</v>
      </c>
      <c r="M1583" s="292">
        <f t="shared" si="159"/>
        <v>0</v>
      </c>
      <c r="N1583" s="370"/>
      <c r="O1583" s="150"/>
      <c r="P1583" s="240"/>
      <c r="Q1583" s="568"/>
      <c r="R1583" s="556">
        <f t="shared" si="161"/>
        <v>0</v>
      </c>
      <c r="S1583" s="556">
        <f t="shared" si="162"/>
        <v>0</v>
      </c>
      <c r="T1583" s="556">
        <f t="shared" si="163"/>
        <v>0</v>
      </c>
      <c r="U1583" s="556">
        <f t="shared" si="164"/>
        <v>0</v>
      </c>
      <c r="V1583" s="395"/>
      <c r="W1583" s="395"/>
      <c r="X1583" s="395"/>
      <c r="Y1583" s="395"/>
      <c r="AA1583" s="102"/>
      <c r="BA1583" s="553"/>
    </row>
    <row r="1584" spans="2:53" ht="18" customHeight="1" x14ac:dyDescent="0.35">
      <c r="B1584" s="80"/>
      <c r="C1584" s="119"/>
      <c r="D1584" s="119"/>
      <c r="E1584" s="202"/>
      <c r="F1584" s="119"/>
      <c r="G1584" s="120"/>
      <c r="H1584" s="41"/>
      <c r="I1584" s="41"/>
      <c r="J1584" s="138"/>
      <c r="K1584" s="291">
        <f t="shared" si="160"/>
        <v>0</v>
      </c>
      <c r="L1584" s="327">
        <v>0</v>
      </c>
      <c r="M1584" s="292">
        <f t="shared" si="159"/>
        <v>0</v>
      </c>
      <c r="N1584" s="370"/>
      <c r="O1584" s="150"/>
      <c r="P1584" s="240"/>
      <c r="Q1584" s="568"/>
      <c r="R1584" s="556">
        <f t="shared" si="161"/>
        <v>0</v>
      </c>
      <c r="S1584" s="556">
        <f t="shared" si="162"/>
        <v>0</v>
      </c>
      <c r="T1584" s="556">
        <f t="shared" si="163"/>
        <v>0</v>
      </c>
      <c r="U1584" s="556">
        <f t="shared" si="164"/>
        <v>0</v>
      </c>
      <c r="V1584" s="395"/>
      <c r="W1584" s="395"/>
      <c r="X1584" s="395"/>
      <c r="Y1584" s="395"/>
      <c r="AA1584" s="102"/>
      <c r="BA1584" s="553"/>
    </row>
    <row r="1585" spans="2:53" ht="18" customHeight="1" x14ac:dyDescent="0.35">
      <c r="B1585" s="80"/>
      <c r="C1585" s="119"/>
      <c r="D1585" s="119"/>
      <c r="E1585" s="202"/>
      <c r="F1585" s="119"/>
      <c r="G1585" s="120"/>
      <c r="H1585" s="41"/>
      <c r="I1585" s="41"/>
      <c r="J1585" s="138"/>
      <c r="K1585" s="291">
        <f t="shared" si="160"/>
        <v>0</v>
      </c>
      <c r="L1585" s="327">
        <v>0</v>
      </c>
      <c r="M1585" s="292">
        <f t="shared" si="159"/>
        <v>0</v>
      </c>
      <c r="N1585" s="370"/>
      <c r="O1585" s="150"/>
      <c r="P1585" s="240"/>
      <c r="Q1585" s="568"/>
      <c r="R1585" s="556">
        <f t="shared" si="161"/>
        <v>0</v>
      </c>
      <c r="S1585" s="556">
        <f t="shared" si="162"/>
        <v>0</v>
      </c>
      <c r="T1585" s="556">
        <f t="shared" si="163"/>
        <v>0</v>
      </c>
      <c r="U1585" s="556">
        <f t="shared" si="164"/>
        <v>0</v>
      </c>
      <c r="V1585" s="395"/>
      <c r="W1585" s="395"/>
      <c r="X1585" s="395"/>
      <c r="Y1585" s="395"/>
      <c r="AA1585" s="102"/>
      <c r="BA1585" s="553"/>
    </row>
    <row r="1586" spans="2:53" ht="18" customHeight="1" x14ac:dyDescent="0.35">
      <c r="B1586" s="80"/>
      <c r="C1586" s="119"/>
      <c r="D1586" s="119"/>
      <c r="E1586" s="202"/>
      <c r="F1586" s="119"/>
      <c r="G1586" s="120"/>
      <c r="H1586" s="41"/>
      <c r="I1586" s="41"/>
      <c r="J1586" s="138"/>
      <c r="K1586" s="291">
        <f t="shared" si="160"/>
        <v>0</v>
      </c>
      <c r="L1586" s="327">
        <v>0</v>
      </c>
      <c r="M1586" s="292">
        <f t="shared" ref="M1586:M1649" si="165">IF(O1586="X",0,L1586*$M$8)</f>
        <v>0</v>
      </c>
      <c r="N1586" s="370"/>
      <c r="O1586" s="150"/>
      <c r="P1586" s="240"/>
      <c r="Q1586" s="568"/>
      <c r="R1586" s="556">
        <f t="shared" si="161"/>
        <v>0</v>
      </c>
      <c r="S1586" s="556">
        <f t="shared" si="162"/>
        <v>0</v>
      </c>
      <c r="T1586" s="556">
        <f t="shared" si="163"/>
        <v>0</v>
      </c>
      <c r="U1586" s="556">
        <f t="shared" si="164"/>
        <v>0</v>
      </c>
      <c r="V1586" s="395"/>
      <c r="W1586" s="395"/>
      <c r="X1586" s="395"/>
      <c r="Y1586" s="395"/>
      <c r="AA1586" s="102"/>
      <c r="BA1586" s="553"/>
    </row>
    <row r="1587" spans="2:53" ht="18" customHeight="1" x14ac:dyDescent="0.35">
      <c r="B1587" s="80"/>
      <c r="C1587" s="119"/>
      <c r="D1587" s="119"/>
      <c r="E1587" s="202"/>
      <c r="F1587" s="119"/>
      <c r="G1587" s="120"/>
      <c r="H1587" s="41"/>
      <c r="I1587" s="41"/>
      <c r="J1587" s="138"/>
      <c r="K1587" s="291">
        <f t="shared" ref="K1587:K1650" si="166">J1587*$M$8</f>
        <v>0</v>
      </c>
      <c r="L1587" s="327">
        <v>0</v>
      </c>
      <c r="M1587" s="292">
        <f t="shared" si="165"/>
        <v>0</v>
      </c>
      <c r="N1587" s="370"/>
      <c r="O1587" s="150"/>
      <c r="P1587" s="240"/>
      <c r="Q1587" s="568"/>
      <c r="R1587" s="556">
        <f t="shared" ref="R1587:R1650" si="167">K1587*$H$35</f>
        <v>0</v>
      </c>
      <c r="S1587" s="556">
        <f t="shared" ref="S1587:S1650" si="168">M1587*$H$44</f>
        <v>0</v>
      </c>
      <c r="T1587" s="556">
        <f t="shared" ref="T1587:T1650" si="169">R1587-K1587</f>
        <v>0</v>
      </c>
      <c r="U1587" s="556">
        <f t="shared" ref="U1587:U1650" si="170">S1587-M1587</f>
        <v>0</v>
      </c>
      <c r="V1587" s="395"/>
      <c r="W1587" s="395"/>
      <c r="X1587" s="395"/>
      <c r="Y1587" s="395"/>
      <c r="AA1587" s="102"/>
      <c r="BA1587" s="553"/>
    </row>
    <row r="1588" spans="2:53" ht="18" customHeight="1" x14ac:dyDescent="0.35">
      <c r="B1588" s="80"/>
      <c r="C1588" s="119"/>
      <c r="D1588" s="119"/>
      <c r="E1588" s="202"/>
      <c r="F1588" s="119"/>
      <c r="G1588" s="120"/>
      <c r="H1588" s="41"/>
      <c r="I1588" s="41"/>
      <c r="J1588" s="138"/>
      <c r="K1588" s="291">
        <f t="shared" si="166"/>
        <v>0</v>
      </c>
      <c r="L1588" s="327">
        <v>0</v>
      </c>
      <c r="M1588" s="292">
        <f t="shared" si="165"/>
        <v>0</v>
      </c>
      <c r="N1588" s="370"/>
      <c r="O1588" s="150"/>
      <c r="P1588" s="240"/>
      <c r="Q1588" s="568"/>
      <c r="R1588" s="556">
        <f t="shared" si="167"/>
        <v>0</v>
      </c>
      <c r="S1588" s="556">
        <f t="shared" si="168"/>
        <v>0</v>
      </c>
      <c r="T1588" s="556">
        <f t="shared" si="169"/>
        <v>0</v>
      </c>
      <c r="U1588" s="556">
        <f t="shared" si="170"/>
        <v>0</v>
      </c>
      <c r="V1588" s="395"/>
      <c r="W1588" s="395"/>
      <c r="X1588" s="395"/>
      <c r="Y1588" s="395"/>
      <c r="AA1588" s="102"/>
      <c r="BA1588" s="553"/>
    </row>
    <row r="1589" spans="2:53" ht="18" customHeight="1" x14ac:dyDescent="0.35">
      <c r="B1589" s="80"/>
      <c r="C1589" s="119"/>
      <c r="D1589" s="119"/>
      <c r="E1589" s="202"/>
      <c r="F1589" s="119"/>
      <c r="G1589" s="120"/>
      <c r="H1589" s="41"/>
      <c r="I1589" s="41"/>
      <c r="J1589" s="138"/>
      <c r="K1589" s="291">
        <f t="shared" si="166"/>
        <v>0</v>
      </c>
      <c r="L1589" s="327">
        <v>0</v>
      </c>
      <c r="M1589" s="292">
        <f t="shared" si="165"/>
        <v>0</v>
      </c>
      <c r="N1589" s="370"/>
      <c r="O1589" s="150"/>
      <c r="P1589" s="240"/>
      <c r="Q1589" s="568"/>
      <c r="R1589" s="556">
        <f t="shared" si="167"/>
        <v>0</v>
      </c>
      <c r="S1589" s="556">
        <f t="shared" si="168"/>
        <v>0</v>
      </c>
      <c r="T1589" s="556">
        <f t="shared" si="169"/>
        <v>0</v>
      </c>
      <c r="U1589" s="556">
        <f t="shared" si="170"/>
        <v>0</v>
      </c>
      <c r="V1589" s="395"/>
      <c r="W1589" s="395"/>
      <c r="X1589" s="395"/>
      <c r="Y1589" s="395"/>
      <c r="AA1589" s="102"/>
      <c r="BA1589" s="553"/>
    </row>
    <row r="1590" spans="2:53" ht="18" customHeight="1" x14ac:dyDescent="0.35">
      <c r="B1590" s="80"/>
      <c r="C1590" s="119"/>
      <c r="D1590" s="119"/>
      <c r="E1590" s="202"/>
      <c r="F1590" s="119"/>
      <c r="G1590" s="120"/>
      <c r="H1590" s="41"/>
      <c r="I1590" s="41"/>
      <c r="J1590" s="138"/>
      <c r="K1590" s="291">
        <f t="shared" si="166"/>
        <v>0</v>
      </c>
      <c r="L1590" s="327">
        <v>0</v>
      </c>
      <c r="M1590" s="292">
        <f t="shared" si="165"/>
        <v>0</v>
      </c>
      <c r="N1590" s="370"/>
      <c r="O1590" s="150"/>
      <c r="P1590" s="240"/>
      <c r="Q1590" s="568"/>
      <c r="R1590" s="556">
        <f t="shared" si="167"/>
        <v>0</v>
      </c>
      <c r="S1590" s="556">
        <f t="shared" si="168"/>
        <v>0</v>
      </c>
      <c r="T1590" s="556">
        <f t="shared" si="169"/>
        <v>0</v>
      </c>
      <c r="U1590" s="556">
        <f t="shared" si="170"/>
        <v>0</v>
      </c>
      <c r="V1590" s="395"/>
      <c r="W1590" s="395"/>
      <c r="X1590" s="395"/>
      <c r="Y1590" s="395"/>
      <c r="AA1590" s="102"/>
      <c r="BA1590" s="553"/>
    </row>
    <row r="1591" spans="2:53" ht="18" customHeight="1" x14ac:dyDescent="0.35">
      <c r="B1591" s="80"/>
      <c r="C1591" s="119"/>
      <c r="D1591" s="119"/>
      <c r="E1591" s="202"/>
      <c r="F1591" s="119"/>
      <c r="G1591" s="120"/>
      <c r="H1591" s="41"/>
      <c r="I1591" s="41"/>
      <c r="J1591" s="138"/>
      <c r="K1591" s="291">
        <f t="shared" si="166"/>
        <v>0</v>
      </c>
      <c r="L1591" s="327">
        <v>0</v>
      </c>
      <c r="M1591" s="292">
        <f t="shared" si="165"/>
        <v>0</v>
      </c>
      <c r="N1591" s="370"/>
      <c r="O1591" s="150"/>
      <c r="P1591" s="240"/>
      <c r="Q1591" s="568"/>
      <c r="R1591" s="556">
        <f t="shared" si="167"/>
        <v>0</v>
      </c>
      <c r="S1591" s="556">
        <f t="shared" si="168"/>
        <v>0</v>
      </c>
      <c r="T1591" s="556">
        <f t="shared" si="169"/>
        <v>0</v>
      </c>
      <c r="U1591" s="556">
        <f t="shared" si="170"/>
        <v>0</v>
      </c>
      <c r="V1591" s="395"/>
      <c r="W1591" s="395"/>
      <c r="X1591" s="395"/>
      <c r="Y1591" s="395"/>
      <c r="AA1591" s="102"/>
      <c r="BA1591" s="553"/>
    </row>
    <row r="1592" spans="2:53" ht="18" customHeight="1" x14ac:dyDescent="0.35">
      <c r="B1592" s="80"/>
      <c r="C1592" s="119"/>
      <c r="D1592" s="119"/>
      <c r="E1592" s="202"/>
      <c r="F1592" s="119"/>
      <c r="G1592" s="120"/>
      <c r="H1592" s="41"/>
      <c r="I1592" s="41"/>
      <c r="J1592" s="138"/>
      <c r="K1592" s="291">
        <f t="shared" si="166"/>
        <v>0</v>
      </c>
      <c r="L1592" s="327">
        <v>0</v>
      </c>
      <c r="M1592" s="292">
        <f t="shared" si="165"/>
        <v>0</v>
      </c>
      <c r="N1592" s="370"/>
      <c r="O1592" s="150"/>
      <c r="P1592" s="240"/>
      <c r="Q1592" s="568"/>
      <c r="R1592" s="556">
        <f t="shared" si="167"/>
        <v>0</v>
      </c>
      <c r="S1592" s="556">
        <f t="shared" si="168"/>
        <v>0</v>
      </c>
      <c r="T1592" s="556">
        <f t="shared" si="169"/>
        <v>0</v>
      </c>
      <c r="U1592" s="556">
        <f t="shared" si="170"/>
        <v>0</v>
      </c>
      <c r="V1592" s="395"/>
      <c r="W1592" s="395"/>
      <c r="X1592" s="395"/>
      <c r="Y1592" s="395"/>
      <c r="AA1592" s="102"/>
      <c r="BA1592" s="553"/>
    </row>
    <row r="1593" spans="2:53" ht="18" customHeight="1" x14ac:dyDescent="0.35">
      <c r="B1593" s="80"/>
      <c r="C1593" s="119"/>
      <c r="D1593" s="119"/>
      <c r="E1593" s="202"/>
      <c r="F1593" s="119"/>
      <c r="G1593" s="120"/>
      <c r="H1593" s="41"/>
      <c r="I1593" s="41"/>
      <c r="J1593" s="138"/>
      <c r="K1593" s="291">
        <f t="shared" si="166"/>
        <v>0</v>
      </c>
      <c r="L1593" s="327">
        <v>0</v>
      </c>
      <c r="M1593" s="292">
        <f t="shared" si="165"/>
        <v>0</v>
      </c>
      <c r="N1593" s="370"/>
      <c r="O1593" s="150"/>
      <c r="P1593" s="240"/>
      <c r="Q1593" s="568"/>
      <c r="R1593" s="556">
        <f t="shared" si="167"/>
        <v>0</v>
      </c>
      <c r="S1593" s="556">
        <f t="shared" si="168"/>
        <v>0</v>
      </c>
      <c r="T1593" s="556">
        <f t="shared" si="169"/>
        <v>0</v>
      </c>
      <c r="U1593" s="556">
        <f t="shared" si="170"/>
        <v>0</v>
      </c>
      <c r="V1593" s="395"/>
      <c r="W1593" s="395"/>
      <c r="X1593" s="395"/>
      <c r="Y1593" s="395"/>
      <c r="AA1593" s="102"/>
      <c r="BA1593" s="553"/>
    </row>
    <row r="1594" spans="2:53" ht="18" customHeight="1" x14ac:dyDescent="0.35">
      <c r="B1594" s="80"/>
      <c r="C1594" s="119"/>
      <c r="D1594" s="119"/>
      <c r="E1594" s="202"/>
      <c r="F1594" s="119"/>
      <c r="G1594" s="120"/>
      <c r="H1594" s="41"/>
      <c r="I1594" s="41"/>
      <c r="J1594" s="138"/>
      <c r="K1594" s="291">
        <f t="shared" si="166"/>
        <v>0</v>
      </c>
      <c r="L1594" s="327">
        <v>0</v>
      </c>
      <c r="M1594" s="292">
        <f t="shared" si="165"/>
        <v>0</v>
      </c>
      <c r="N1594" s="370"/>
      <c r="O1594" s="150"/>
      <c r="P1594" s="240"/>
      <c r="Q1594" s="568"/>
      <c r="R1594" s="556">
        <f t="shared" si="167"/>
        <v>0</v>
      </c>
      <c r="S1594" s="556">
        <f t="shared" si="168"/>
        <v>0</v>
      </c>
      <c r="T1594" s="556">
        <f t="shared" si="169"/>
        <v>0</v>
      </c>
      <c r="U1594" s="556">
        <f t="shared" si="170"/>
        <v>0</v>
      </c>
      <c r="V1594" s="395"/>
      <c r="W1594" s="395"/>
      <c r="X1594" s="395"/>
      <c r="Y1594" s="395"/>
      <c r="AA1594" s="102"/>
      <c r="BA1594" s="553"/>
    </row>
    <row r="1595" spans="2:53" ht="18" customHeight="1" x14ac:dyDescent="0.35">
      <c r="B1595" s="80"/>
      <c r="C1595" s="119"/>
      <c r="D1595" s="119"/>
      <c r="E1595" s="202"/>
      <c r="F1595" s="119"/>
      <c r="G1595" s="120"/>
      <c r="H1595" s="41"/>
      <c r="I1595" s="41"/>
      <c r="J1595" s="138"/>
      <c r="K1595" s="291">
        <f t="shared" si="166"/>
        <v>0</v>
      </c>
      <c r="L1595" s="327">
        <v>0</v>
      </c>
      <c r="M1595" s="292">
        <f t="shared" si="165"/>
        <v>0</v>
      </c>
      <c r="N1595" s="370"/>
      <c r="O1595" s="150"/>
      <c r="P1595" s="240"/>
      <c r="Q1595" s="568"/>
      <c r="R1595" s="556">
        <f t="shared" si="167"/>
        <v>0</v>
      </c>
      <c r="S1595" s="556">
        <f t="shared" si="168"/>
        <v>0</v>
      </c>
      <c r="T1595" s="556">
        <f t="shared" si="169"/>
        <v>0</v>
      </c>
      <c r="U1595" s="556">
        <f t="shared" si="170"/>
        <v>0</v>
      </c>
      <c r="V1595" s="395"/>
      <c r="W1595" s="395"/>
      <c r="X1595" s="395"/>
      <c r="Y1595" s="395"/>
      <c r="AA1595" s="102"/>
      <c r="BA1595" s="553"/>
    </row>
    <row r="1596" spans="2:53" ht="18" customHeight="1" x14ac:dyDescent="0.35">
      <c r="B1596" s="80"/>
      <c r="C1596" s="119"/>
      <c r="D1596" s="119"/>
      <c r="E1596" s="202"/>
      <c r="F1596" s="119"/>
      <c r="G1596" s="120"/>
      <c r="H1596" s="41"/>
      <c r="I1596" s="41"/>
      <c r="J1596" s="138"/>
      <c r="K1596" s="291">
        <f t="shared" si="166"/>
        <v>0</v>
      </c>
      <c r="L1596" s="327">
        <v>0</v>
      </c>
      <c r="M1596" s="292">
        <f t="shared" si="165"/>
        <v>0</v>
      </c>
      <c r="N1596" s="370"/>
      <c r="O1596" s="150"/>
      <c r="P1596" s="240"/>
      <c r="Q1596" s="568"/>
      <c r="R1596" s="556">
        <f t="shared" si="167"/>
        <v>0</v>
      </c>
      <c r="S1596" s="556">
        <f t="shared" si="168"/>
        <v>0</v>
      </c>
      <c r="T1596" s="556">
        <f t="shared" si="169"/>
        <v>0</v>
      </c>
      <c r="U1596" s="556">
        <f t="shared" si="170"/>
        <v>0</v>
      </c>
      <c r="V1596" s="395"/>
      <c r="W1596" s="395"/>
      <c r="X1596" s="395"/>
      <c r="Y1596" s="395"/>
      <c r="AA1596" s="102"/>
      <c r="BA1596" s="553"/>
    </row>
    <row r="1597" spans="2:53" ht="18" customHeight="1" x14ac:dyDescent="0.35">
      <c r="B1597" s="80"/>
      <c r="C1597" s="119"/>
      <c r="D1597" s="119"/>
      <c r="E1597" s="202"/>
      <c r="F1597" s="119"/>
      <c r="G1597" s="120"/>
      <c r="H1597" s="41"/>
      <c r="I1597" s="41"/>
      <c r="J1597" s="138"/>
      <c r="K1597" s="291">
        <f t="shared" si="166"/>
        <v>0</v>
      </c>
      <c r="L1597" s="327">
        <v>0</v>
      </c>
      <c r="M1597" s="292">
        <f t="shared" si="165"/>
        <v>0</v>
      </c>
      <c r="N1597" s="370"/>
      <c r="O1597" s="150"/>
      <c r="P1597" s="240"/>
      <c r="Q1597" s="568"/>
      <c r="R1597" s="556">
        <f t="shared" si="167"/>
        <v>0</v>
      </c>
      <c r="S1597" s="556">
        <f t="shared" si="168"/>
        <v>0</v>
      </c>
      <c r="T1597" s="556">
        <f t="shared" si="169"/>
        <v>0</v>
      </c>
      <c r="U1597" s="556">
        <f t="shared" si="170"/>
        <v>0</v>
      </c>
      <c r="V1597" s="395"/>
      <c r="W1597" s="395"/>
      <c r="X1597" s="395"/>
      <c r="Y1597" s="395"/>
      <c r="AA1597" s="102"/>
      <c r="BA1597" s="553"/>
    </row>
    <row r="1598" spans="2:53" ht="18" customHeight="1" x14ac:dyDescent="0.35">
      <c r="B1598" s="80"/>
      <c r="C1598" s="119"/>
      <c r="D1598" s="119"/>
      <c r="E1598" s="202"/>
      <c r="F1598" s="119"/>
      <c r="G1598" s="120"/>
      <c r="H1598" s="41"/>
      <c r="I1598" s="41"/>
      <c r="J1598" s="138"/>
      <c r="K1598" s="291">
        <f t="shared" si="166"/>
        <v>0</v>
      </c>
      <c r="L1598" s="327">
        <v>0</v>
      </c>
      <c r="M1598" s="292">
        <f t="shared" si="165"/>
        <v>0</v>
      </c>
      <c r="N1598" s="370"/>
      <c r="O1598" s="150"/>
      <c r="P1598" s="240"/>
      <c r="Q1598" s="568"/>
      <c r="R1598" s="556">
        <f t="shared" si="167"/>
        <v>0</v>
      </c>
      <c r="S1598" s="556">
        <f t="shared" si="168"/>
        <v>0</v>
      </c>
      <c r="T1598" s="556">
        <f t="shared" si="169"/>
        <v>0</v>
      </c>
      <c r="U1598" s="556">
        <f t="shared" si="170"/>
        <v>0</v>
      </c>
      <c r="V1598" s="395"/>
      <c r="W1598" s="395"/>
      <c r="X1598" s="395"/>
      <c r="Y1598" s="395"/>
      <c r="AA1598" s="102"/>
      <c r="BA1598" s="553"/>
    </row>
    <row r="1599" spans="2:53" ht="18" customHeight="1" x14ac:dyDescent="0.35">
      <c r="B1599" s="80"/>
      <c r="C1599" s="119"/>
      <c r="D1599" s="119"/>
      <c r="E1599" s="202"/>
      <c r="F1599" s="119"/>
      <c r="G1599" s="120"/>
      <c r="H1599" s="41"/>
      <c r="I1599" s="41"/>
      <c r="J1599" s="138"/>
      <c r="K1599" s="291">
        <f t="shared" si="166"/>
        <v>0</v>
      </c>
      <c r="L1599" s="327">
        <v>0</v>
      </c>
      <c r="M1599" s="292">
        <f t="shared" si="165"/>
        <v>0</v>
      </c>
      <c r="N1599" s="370"/>
      <c r="O1599" s="150"/>
      <c r="P1599" s="240"/>
      <c r="Q1599" s="568"/>
      <c r="R1599" s="556">
        <f t="shared" si="167"/>
        <v>0</v>
      </c>
      <c r="S1599" s="556">
        <f t="shared" si="168"/>
        <v>0</v>
      </c>
      <c r="T1599" s="556">
        <f t="shared" si="169"/>
        <v>0</v>
      </c>
      <c r="U1599" s="556">
        <f t="shared" si="170"/>
        <v>0</v>
      </c>
      <c r="V1599" s="395"/>
      <c r="W1599" s="395"/>
      <c r="X1599" s="395"/>
      <c r="Y1599" s="395"/>
      <c r="AA1599" s="102"/>
      <c r="BA1599" s="553"/>
    </row>
    <row r="1600" spans="2:53" ht="18" customHeight="1" x14ac:dyDescent="0.35">
      <c r="B1600" s="80"/>
      <c r="C1600" s="119"/>
      <c r="D1600" s="119"/>
      <c r="E1600" s="202"/>
      <c r="F1600" s="119"/>
      <c r="G1600" s="120"/>
      <c r="H1600" s="41"/>
      <c r="I1600" s="41"/>
      <c r="J1600" s="138"/>
      <c r="K1600" s="291">
        <f t="shared" si="166"/>
        <v>0</v>
      </c>
      <c r="L1600" s="327">
        <v>0</v>
      </c>
      <c r="M1600" s="292">
        <f t="shared" si="165"/>
        <v>0</v>
      </c>
      <c r="N1600" s="370"/>
      <c r="O1600" s="150"/>
      <c r="P1600" s="240"/>
      <c r="Q1600" s="568"/>
      <c r="R1600" s="556">
        <f t="shared" si="167"/>
        <v>0</v>
      </c>
      <c r="S1600" s="556">
        <f t="shared" si="168"/>
        <v>0</v>
      </c>
      <c r="T1600" s="556">
        <f t="shared" si="169"/>
        <v>0</v>
      </c>
      <c r="U1600" s="556">
        <f t="shared" si="170"/>
        <v>0</v>
      </c>
      <c r="V1600" s="395"/>
      <c r="W1600" s="395"/>
      <c r="X1600" s="395"/>
      <c r="Y1600" s="395"/>
      <c r="AA1600" s="102"/>
      <c r="BA1600" s="553"/>
    </row>
    <row r="1601" spans="2:53" ht="18" customHeight="1" x14ac:dyDescent="0.35">
      <c r="B1601" s="80"/>
      <c r="C1601" s="119"/>
      <c r="D1601" s="119"/>
      <c r="E1601" s="202"/>
      <c r="F1601" s="119"/>
      <c r="G1601" s="120"/>
      <c r="H1601" s="41"/>
      <c r="I1601" s="41"/>
      <c r="J1601" s="138"/>
      <c r="K1601" s="291">
        <f t="shared" si="166"/>
        <v>0</v>
      </c>
      <c r="L1601" s="327">
        <v>0</v>
      </c>
      <c r="M1601" s="292">
        <f t="shared" si="165"/>
        <v>0</v>
      </c>
      <c r="N1601" s="370"/>
      <c r="O1601" s="150"/>
      <c r="P1601" s="240"/>
      <c r="Q1601" s="568"/>
      <c r="R1601" s="556">
        <f t="shared" si="167"/>
        <v>0</v>
      </c>
      <c r="S1601" s="556">
        <f t="shared" si="168"/>
        <v>0</v>
      </c>
      <c r="T1601" s="556">
        <f t="shared" si="169"/>
        <v>0</v>
      </c>
      <c r="U1601" s="556">
        <f t="shared" si="170"/>
        <v>0</v>
      </c>
      <c r="V1601" s="395"/>
      <c r="W1601" s="395"/>
      <c r="X1601" s="395"/>
      <c r="Y1601" s="395"/>
      <c r="AA1601" s="102"/>
      <c r="BA1601" s="553"/>
    </row>
    <row r="1602" spans="2:53" ht="18" customHeight="1" x14ac:dyDescent="0.35">
      <c r="B1602" s="80"/>
      <c r="C1602" s="119"/>
      <c r="D1602" s="119"/>
      <c r="E1602" s="202"/>
      <c r="F1602" s="119"/>
      <c r="G1602" s="120"/>
      <c r="H1602" s="41"/>
      <c r="I1602" s="41"/>
      <c r="J1602" s="138"/>
      <c r="K1602" s="291">
        <f t="shared" si="166"/>
        <v>0</v>
      </c>
      <c r="L1602" s="327">
        <v>0</v>
      </c>
      <c r="M1602" s="292">
        <f t="shared" si="165"/>
        <v>0</v>
      </c>
      <c r="N1602" s="370"/>
      <c r="O1602" s="150"/>
      <c r="P1602" s="240"/>
      <c r="Q1602" s="568"/>
      <c r="R1602" s="556">
        <f t="shared" si="167"/>
        <v>0</v>
      </c>
      <c r="S1602" s="556">
        <f t="shared" si="168"/>
        <v>0</v>
      </c>
      <c r="T1602" s="556">
        <f t="shared" si="169"/>
        <v>0</v>
      </c>
      <c r="U1602" s="556">
        <f t="shared" si="170"/>
        <v>0</v>
      </c>
      <c r="V1602" s="395"/>
      <c r="W1602" s="395"/>
      <c r="X1602" s="395"/>
      <c r="Y1602" s="395"/>
      <c r="AA1602" s="102"/>
      <c r="BA1602" s="553"/>
    </row>
    <row r="1603" spans="2:53" ht="18" customHeight="1" x14ac:dyDescent="0.35">
      <c r="B1603" s="80"/>
      <c r="C1603" s="119"/>
      <c r="D1603" s="119"/>
      <c r="E1603" s="202"/>
      <c r="F1603" s="119"/>
      <c r="G1603" s="120"/>
      <c r="H1603" s="41"/>
      <c r="I1603" s="41"/>
      <c r="J1603" s="138"/>
      <c r="K1603" s="291">
        <f t="shared" si="166"/>
        <v>0</v>
      </c>
      <c r="L1603" s="327">
        <v>0</v>
      </c>
      <c r="M1603" s="292">
        <f t="shared" si="165"/>
        <v>0</v>
      </c>
      <c r="N1603" s="370"/>
      <c r="O1603" s="150"/>
      <c r="P1603" s="240"/>
      <c r="Q1603" s="568"/>
      <c r="R1603" s="556">
        <f t="shared" si="167"/>
        <v>0</v>
      </c>
      <c r="S1603" s="556">
        <f t="shared" si="168"/>
        <v>0</v>
      </c>
      <c r="T1603" s="556">
        <f t="shared" si="169"/>
        <v>0</v>
      </c>
      <c r="U1603" s="556">
        <f t="shared" si="170"/>
        <v>0</v>
      </c>
      <c r="V1603" s="395"/>
      <c r="W1603" s="395"/>
      <c r="X1603" s="395"/>
      <c r="Y1603" s="395"/>
      <c r="AA1603" s="102"/>
      <c r="BA1603" s="553"/>
    </row>
    <row r="1604" spans="2:53" ht="18" customHeight="1" x14ac:dyDescent="0.35">
      <c r="B1604" s="80"/>
      <c r="C1604" s="119"/>
      <c r="D1604" s="119"/>
      <c r="E1604" s="202"/>
      <c r="F1604" s="119"/>
      <c r="G1604" s="120"/>
      <c r="H1604" s="41"/>
      <c r="I1604" s="41"/>
      <c r="J1604" s="138"/>
      <c r="K1604" s="291">
        <f t="shared" si="166"/>
        <v>0</v>
      </c>
      <c r="L1604" s="327">
        <v>0</v>
      </c>
      <c r="M1604" s="292">
        <f t="shared" si="165"/>
        <v>0</v>
      </c>
      <c r="N1604" s="370"/>
      <c r="O1604" s="150"/>
      <c r="P1604" s="240"/>
      <c r="Q1604" s="568"/>
      <c r="R1604" s="556">
        <f t="shared" si="167"/>
        <v>0</v>
      </c>
      <c r="S1604" s="556">
        <f t="shared" si="168"/>
        <v>0</v>
      </c>
      <c r="T1604" s="556">
        <f t="shared" si="169"/>
        <v>0</v>
      </c>
      <c r="U1604" s="556">
        <f t="shared" si="170"/>
        <v>0</v>
      </c>
      <c r="V1604" s="395"/>
      <c r="W1604" s="395"/>
      <c r="X1604" s="395"/>
      <c r="Y1604" s="395"/>
      <c r="AA1604" s="102"/>
      <c r="BA1604" s="553"/>
    </row>
    <row r="1605" spans="2:53" ht="18" customHeight="1" x14ac:dyDescent="0.35">
      <c r="B1605" s="80"/>
      <c r="C1605" s="119"/>
      <c r="D1605" s="119"/>
      <c r="E1605" s="202"/>
      <c r="F1605" s="119"/>
      <c r="G1605" s="120"/>
      <c r="H1605" s="41"/>
      <c r="I1605" s="41"/>
      <c r="J1605" s="138"/>
      <c r="K1605" s="291">
        <f t="shared" si="166"/>
        <v>0</v>
      </c>
      <c r="L1605" s="327">
        <v>0</v>
      </c>
      <c r="M1605" s="292">
        <f t="shared" si="165"/>
        <v>0</v>
      </c>
      <c r="N1605" s="370"/>
      <c r="O1605" s="150"/>
      <c r="P1605" s="240"/>
      <c r="Q1605" s="568"/>
      <c r="R1605" s="556">
        <f t="shared" si="167"/>
        <v>0</v>
      </c>
      <c r="S1605" s="556">
        <f t="shared" si="168"/>
        <v>0</v>
      </c>
      <c r="T1605" s="556">
        <f t="shared" si="169"/>
        <v>0</v>
      </c>
      <c r="U1605" s="556">
        <f t="shared" si="170"/>
        <v>0</v>
      </c>
      <c r="V1605" s="395"/>
      <c r="W1605" s="395"/>
      <c r="X1605" s="395"/>
      <c r="Y1605" s="395"/>
      <c r="AA1605" s="102"/>
      <c r="BA1605" s="553"/>
    </row>
    <row r="1606" spans="2:53" ht="18" customHeight="1" x14ac:dyDescent="0.35">
      <c r="B1606" s="80"/>
      <c r="C1606" s="119"/>
      <c r="D1606" s="119"/>
      <c r="E1606" s="202"/>
      <c r="F1606" s="119"/>
      <c r="G1606" s="120"/>
      <c r="H1606" s="41"/>
      <c r="I1606" s="41"/>
      <c r="J1606" s="138"/>
      <c r="K1606" s="291">
        <f t="shared" si="166"/>
        <v>0</v>
      </c>
      <c r="L1606" s="327">
        <v>0</v>
      </c>
      <c r="M1606" s="292">
        <f t="shared" si="165"/>
        <v>0</v>
      </c>
      <c r="N1606" s="370"/>
      <c r="O1606" s="150"/>
      <c r="P1606" s="240"/>
      <c r="Q1606" s="568"/>
      <c r="R1606" s="556">
        <f t="shared" si="167"/>
        <v>0</v>
      </c>
      <c r="S1606" s="556">
        <f t="shared" si="168"/>
        <v>0</v>
      </c>
      <c r="T1606" s="556">
        <f t="shared" si="169"/>
        <v>0</v>
      </c>
      <c r="U1606" s="556">
        <f t="shared" si="170"/>
        <v>0</v>
      </c>
      <c r="V1606" s="395"/>
      <c r="W1606" s="395"/>
      <c r="X1606" s="395"/>
      <c r="Y1606" s="395"/>
      <c r="AA1606" s="102"/>
      <c r="BA1606" s="553"/>
    </row>
    <row r="1607" spans="2:53" ht="18" customHeight="1" x14ac:dyDescent="0.35">
      <c r="B1607" s="80"/>
      <c r="C1607" s="119"/>
      <c r="D1607" s="119"/>
      <c r="E1607" s="202"/>
      <c r="F1607" s="119"/>
      <c r="G1607" s="120"/>
      <c r="H1607" s="41"/>
      <c r="I1607" s="41"/>
      <c r="J1607" s="138"/>
      <c r="K1607" s="291">
        <f t="shared" si="166"/>
        <v>0</v>
      </c>
      <c r="L1607" s="327">
        <v>0</v>
      </c>
      <c r="M1607" s="292">
        <f t="shared" si="165"/>
        <v>0</v>
      </c>
      <c r="N1607" s="370"/>
      <c r="O1607" s="150"/>
      <c r="P1607" s="240"/>
      <c r="Q1607" s="568"/>
      <c r="R1607" s="556">
        <f t="shared" si="167"/>
        <v>0</v>
      </c>
      <c r="S1607" s="556">
        <f t="shared" si="168"/>
        <v>0</v>
      </c>
      <c r="T1607" s="556">
        <f t="shared" si="169"/>
        <v>0</v>
      </c>
      <c r="U1607" s="556">
        <f t="shared" si="170"/>
        <v>0</v>
      </c>
      <c r="V1607" s="395"/>
      <c r="W1607" s="395"/>
      <c r="X1607" s="395"/>
      <c r="Y1607" s="395"/>
      <c r="AA1607" s="102"/>
      <c r="BA1607" s="553"/>
    </row>
    <row r="1608" spans="2:53" ht="18" customHeight="1" x14ac:dyDescent="0.35">
      <c r="B1608" s="80"/>
      <c r="C1608" s="119"/>
      <c r="D1608" s="119"/>
      <c r="E1608" s="202"/>
      <c r="F1608" s="119"/>
      <c r="G1608" s="120"/>
      <c r="H1608" s="41"/>
      <c r="I1608" s="41"/>
      <c r="J1608" s="138"/>
      <c r="K1608" s="291">
        <f t="shared" si="166"/>
        <v>0</v>
      </c>
      <c r="L1608" s="327">
        <v>0</v>
      </c>
      <c r="M1608" s="292">
        <f t="shared" si="165"/>
        <v>0</v>
      </c>
      <c r="N1608" s="370"/>
      <c r="O1608" s="150"/>
      <c r="P1608" s="240"/>
      <c r="Q1608" s="568"/>
      <c r="R1608" s="556">
        <f t="shared" si="167"/>
        <v>0</v>
      </c>
      <c r="S1608" s="556">
        <f t="shared" si="168"/>
        <v>0</v>
      </c>
      <c r="T1608" s="556">
        <f t="shared" si="169"/>
        <v>0</v>
      </c>
      <c r="U1608" s="556">
        <f t="shared" si="170"/>
        <v>0</v>
      </c>
      <c r="V1608" s="395"/>
      <c r="W1608" s="395"/>
      <c r="X1608" s="395"/>
      <c r="Y1608" s="395"/>
      <c r="AA1608" s="102"/>
      <c r="BA1608" s="553"/>
    </row>
    <row r="1609" spans="2:53" ht="18" customHeight="1" x14ac:dyDescent="0.35">
      <c r="B1609" s="80"/>
      <c r="C1609" s="119"/>
      <c r="D1609" s="119"/>
      <c r="E1609" s="202"/>
      <c r="F1609" s="119"/>
      <c r="G1609" s="120"/>
      <c r="H1609" s="41"/>
      <c r="I1609" s="41"/>
      <c r="J1609" s="138"/>
      <c r="K1609" s="291">
        <f t="shared" si="166"/>
        <v>0</v>
      </c>
      <c r="L1609" s="327">
        <v>0</v>
      </c>
      <c r="M1609" s="292">
        <f t="shared" si="165"/>
        <v>0</v>
      </c>
      <c r="N1609" s="370"/>
      <c r="O1609" s="150"/>
      <c r="P1609" s="240"/>
      <c r="Q1609" s="568"/>
      <c r="R1609" s="556">
        <f t="shared" si="167"/>
        <v>0</v>
      </c>
      <c r="S1609" s="556">
        <f t="shared" si="168"/>
        <v>0</v>
      </c>
      <c r="T1609" s="556">
        <f t="shared" si="169"/>
        <v>0</v>
      </c>
      <c r="U1609" s="556">
        <f t="shared" si="170"/>
        <v>0</v>
      </c>
      <c r="V1609" s="395"/>
      <c r="W1609" s="395"/>
      <c r="X1609" s="395"/>
      <c r="Y1609" s="395"/>
      <c r="AA1609" s="102"/>
      <c r="BA1609" s="553"/>
    </row>
    <row r="1610" spans="2:53" ht="18" customHeight="1" x14ac:dyDescent="0.35">
      <c r="B1610" s="80"/>
      <c r="C1610" s="119"/>
      <c r="D1610" s="119"/>
      <c r="E1610" s="202"/>
      <c r="F1610" s="119"/>
      <c r="G1610" s="120"/>
      <c r="H1610" s="41"/>
      <c r="I1610" s="41"/>
      <c r="J1610" s="138"/>
      <c r="K1610" s="291">
        <f t="shared" si="166"/>
        <v>0</v>
      </c>
      <c r="L1610" s="327">
        <v>0</v>
      </c>
      <c r="M1610" s="292">
        <f t="shared" si="165"/>
        <v>0</v>
      </c>
      <c r="N1610" s="370"/>
      <c r="O1610" s="150"/>
      <c r="P1610" s="240"/>
      <c r="Q1610" s="568"/>
      <c r="R1610" s="556">
        <f t="shared" si="167"/>
        <v>0</v>
      </c>
      <c r="S1610" s="556">
        <f t="shared" si="168"/>
        <v>0</v>
      </c>
      <c r="T1610" s="556">
        <f t="shared" si="169"/>
        <v>0</v>
      </c>
      <c r="U1610" s="556">
        <f t="shared" si="170"/>
        <v>0</v>
      </c>
      <c r="V1610" s="395"/>
      <c r="W1610" s="395"/>
      <c r="X1610" s="395"/>
      <c r="Y1610" s="395"/>
      <c r="AA1610" s="102"/>
      <c r="BA1610" s="553"/>
    </row>
    <row r="1611" spans="2:53" ht="18" customHeight="1" x14ac:dyDescent="0.35">
      <c r="B1611" s="80"/>
      <c r="C1611" s="119"/>
      <c r="D1611" s="119"/>
      <c r="E1611" s="202"/>
      <c r="F1611" s="119"/>
      <c r="G1611" s="120"/>
      <c r="H1611" s="41"/>
      <c r="I1611" s="41"/>
      <c r="J1611" s="138"/>
      <c r="K1611" s="291">
        <f t="shared" si="166"/>
        <v>0</v>
      </c>
      <c r="L1611" s="327">
        <v>0</v>
      </c>
      <c r="M1611" s="292">
        <f t="shared" si="165"/>
        <v>0</v>
      </c>
      <c r="N1611" s="370"/>
      <c r="O1611" s="150"/>
      <c r="P1611" s="240"/>
      <c r="Q1611" s="568"/>
      <c r="R1611" s="556">
        <f t="shared" si="167"/>
        <v>0</v>
      </c>
      <c r="S1611" s="556">
        <f t="shared" si="168"/>
        <v>0</v>
      </c>
      <c r="T1611" s="556">
        <f t="shared" si="169"/>
        <v>0</v>
      </c>
      <c r="U1611" s="556">
        <f t="shared" si="170"/>
        <v>0</v>
      </c>
      <c r="V1611" s="395"/>
      <c r="W1611" s="395"/>
      <c r="X1611" s="395"/>
      <c r="Y1611" s="395"/>
      <c r="AA1611" s="102"/>
      <c r="BA1611" s="553"/>
    </row>
    <row r="1612" spans="2:53" ht="18" customHeight="1" x14ac:dyDescent="0.35">
      <c r="B1612" s="80"/>
      <c r="C1612" s="119"/>
      <c r="D1612" s="119"/>
      <c r="E1612" s="202"/>
      <c r="F1612" s="119"/>
      <c r="G1612" s="120"/>
      <c r="H1612" s="41"/>
      <c r="I1612" s="41"/>
      <c r="J1612" s="138"/>
      <c r="K1612" s="291">
        <f t="shared" si="166"/>
        <v>0</v>
      </c>
      <c r="L1612" s="327">
        <v>0</v>
      </c>
      <c r="M1612" s="292">
        <f t="shared" si="165"/>
        <v>0</v>
      </c>
      <c r="N1612" s="370"/>
      <c r="O1612" s="150"/>
      <c r="P1612" s="240"/>
      <c r="Q1612" s="568"/>
      <c r="R1612" s="556">
        <f t="shared" si="167"/>
        <v>0</v>
      </c>
      <c r="S1612" s="556">
        <f t="shared" si="168"/>
        <v>0</v>
      </c>
      <c r="T1612" s="556">
        <f t="shared" si="169"/>
        <v>0</v>
      </c>
      <c r="U1612" s="556">
        <f t="shared" si="170"/>
        <v>0</v>
      </c>
      <c r="V1612" s="395"/>
      <c r="W1612" s="395"/>
      <c r="X1612" s="395"/>
      <c r="Y1612" s="395"/>
      <c r="AA1612" s="102"/>
      <c r="BA1612" s="553"/>
    </row>
    <row r="1613" spans="2:53" ht="18" customHeight="1" x14ac:dyDescent="0.35">
      <c r="B1613" s="80"/>
      <c r="C1613" s="119"/>
      <c r="D1613" s="119"/>
      <c r="E1613" s="202"/>
      <c r="F1613" s="119"/>
      <c r="G1613" s="120"/>
      <c r="H1613" s="41"/>
      <c r="I1613" s="41"/>
      <c r="J1613" s="138"/>
      <c r="K1613" s="291">
        <f t="shared" si="166"/>
        <v>0</v>
      </c>
      <c r="L1613" s="327">
        <v>0</v>
      </c>
      <c r="M1613" s="292">
        <f t="shared" si="165"/>
        <v>0</v>
      </c>
      <c r="N1613" s="370"/>
      <c r="O1613" s="150"/>
      <c r="P1613" s="240"/>
      <c r="Q1613" s="568"/>
      <c r="R1613" s="556">
        <f t="shared" si="167"/>
        <v>0</v>
      </c>
      <c r="S1613" s="556">
        <f t="shared" si="168"/>
        <v>0</v>
      </c>
      <c r="T1613" s="556">
        <f t="shared" si="169"/>
        <v>0</v>
      </c>
      <c r="U1613" s="556">
        <f t="shared" si="170"/>
        <v>0</v>
      </c>
      <c r="V1613" s="395"/>
      <c r="W1613" s="395"/>
      <c r="X1613" s="395"/>
      <c r="Y1613" s="395"/>
      <c r="AA1613" s="102"/>
      <c r="BA1613" s="553"/>
    </row>
    <row r="1614" spans="2:53" ht="18" customHeight="1" x14ac:dyDescent="0.35">
      <c r="B1614" s="80"/>
      <c r="C1614" s="119"/>
      <c r="D1614" s="119"/>
      <c r="E1614" s="202"/>
      <c r="F1614" s="119"/>
      <c r="G1614" s="120"/>
      <c r="H1614" s="41"/>
      <c r="I1614" s="41"/>
      <c r="J1614" s="138"/>
      <c r="K1614" s="291">
        <f t="shared" si="166"/>
        <v>0</v>
      </c>
      <c r="L1614" s="327">
        <v>0</v>
      </c>
      <c r="M1614" s="292">
        <f t="shared" si="165"/>
        <v>0</v>
      </c>
      <c r="N1614" s="370"/>
      <c r="O1614" s="150"/>
      <c r="P1614" s="240"/>
      <c r="Q1614" s="568"/>
      <c r="R1614" s="556">
        <f t="shared" si="167"/>
        <v>0</v>
      </c>
      <c r="S1614" s="556">
        <f t="shared" si="168"/>
        <v>0</v>
      </c>
      <c r="T1614" s="556">
        <f t="shared" si="169"/>
        <v>0</v>
      </c>
      <c r="U1614" s="556">
        <f t="shared" si="170"/>
        <v>0</v>
      </c>
      <c r="V1614" s="395"/>
      <c r="W1614" s="395"/>
      <c r="X1614" s="395"/>
      <c r="Y1614" s="395"/>
      <c r="AA1614" s="102"/>
      <c r="BA1614" s="553"/>
    </row>
    <row r="1615" spans="2:53" ht="18" customHeight="1" x14ac:dyDescent="0.35">
      <c r="B1615" s="80"/>
      <c r="C1615" s="119"/>
      <c r="D1615" s="119"/>
      <c r="E1615" s="202"/>
      <c r="F1615" s="119"/>
      <c r="G1615" s="120"/>
      <c r="H1615" s="41"/>
      <c r="I1615" s="41"/>
      <c r="J1615" s="138"/>
      <c r="K1615" s="291">
        <f t="shared" si="166"/>
        <v>0</v>
      </c>
      <c r="L1615" s="327">
        <v>0</v>
      </c>
      <c r="M1615" s="292">
        <f t="shared" si="165"/>
        <v>0</v>
      </c>
      <c r="N1615" s="370"/>
      <c r="O1615" s="150"/>
      <c r="P1615" s="240"/>
      <c r="Q1615" s="568"/>
      <c r="R1615" s="556">
        <f t="shared" si="167"/>
        <v>0</v>
      </c>
      <c r="S1615" s="556">
        <f t="shared" si="168"/>
        <v>0</v>
      </c>
      <c r="T1615" s="556">
        <f t="shared" si="169"/>
        <v>0</v>
      </c>
      <c r="U1615" s="556">
        <f t="shared" si="170"/>
        <v>0</v>
      </c>
      <c r="V1615" s="395"/>
      <c r="W1615" s="395"/>
      <c r="X1615" s="395"/>
      <c r="Y1615" s="395"/>
      <c r="AA1615" s="102"/>
      <c r="BA1615" s="553"/>
    </row>
    <row r="1616" spans="2:53" ht="18" customHeight="1" x14ac:dyDescent="0.35">
      <c r="B1616" s="80"/>
      <c r="C1616" s="119"/>
      <c r="D1616" s="119"/>
      <c r="E1616" s="202"/>
      <c r="F1616" s="119"/>
      <c r="G1616" s="120"/>
      <c r="H1616" s="41"/>
      <c r="I1616" s="41"/>
      <c r="J1616" s="138"/>
      <c r="K1616" s="291">
        <f t="shared" si="166"/>
        <v>0</v>
      </c>
      <c r="L1616" s="327">
        <v>0</v>
      </c>
      <c r="M1616" s="292">
        <f t="shared" si="165"/>
        <v>0</v>
      </c>
      <c r="N1616" s="370"/>
      <c r="O1616" s="150"/>
      <c r="P1616" s="240"/>
      <c r="Q1616" s="568"/>
      <c r="R1616" s="556">
        <f t="shared" si="167"/>
        <v>0</v>
      </c>
      <c r="S1616" s="556">
        <f t="shared" si="168"/>
        <v>0</v>
      </c>
      <c r="T1616" s="556">
        <f t="shared" si="169"/>
        <v>0</v>
      </c>
      <c r="U1616" s="556">
        <f t="shared" si="170"/>
        <v>0</v>
      </c>
      <c r="V1616" s="395"/>
      <c r="W1616" s="395"/>
      <c r="X1616" s="395"/>
      <c r="Y1616" s="395"/>
      <c r="AA1616" s="102"/>
      <c r="BA1616" s="553"/>
    </row>
    <row r="1617" spans="2:53" ht="18" customHeight="1" x14ac:dyDescent="0.35">
      <c r="B1617" s="80"/>
      <c r="C1617" s="119"/>
      <c r="D1617" s="119"/>
      <c r="E1617" s="202"/>
      <c r="F1617" s="119"/>
      <c r="G1617" s="120"/>
      <c r="H1617" s="41"/>
      <c r="I1617" s="41"/>
      <c r="J1617" s="138"/>
      <c r="K1617" s="291">
        <f t="shared" si="166"/>
        <v>0</v>
      </c>
      <c r="L1617" s="327">
        <v>0</v>
      </c>
      <c r="M1617" s="292">
        <f t="shared" si="165"/>
        <v>0</v>
      </c>
      <c r="N1617" s="370"/>
      <c r="O1617" s="150"/>
      <c r="P1617" s="240"/>
      <c r="Q1617" s="568"/>
      <c r="R1617" s="556">
        <f t="shared" si="167"/>
        <v>0</v>
      </c>
      <c r="S1617" s="556">
        <f t="shared" si="168"/>
        <v>0</v>
      </c>
      <c r="T1617" s="556">
        <f t="shared" si="169"/>
        <v>0</v>
      </c>
      <c r="U1617" s="556">
        <f t="shared" si="170"/>
        <v>0</v>
      </c>
      <c r="V1617" s="395"/>
      <c r="W1617" s="395"/>
      <c r="X1617" s="395"/>
      <c r="Y1617" s="395"/>
      <c r="AA1617" s="102"/>
      <c r="BA1617" s="553"/>
    </row>
    <row r="1618" spans="2:53" ht="18" customHeight="1" x14ac:dyDescent="0.35">
      <c r="B1618" s="80"/>
      <c r="C1618" s="119"/>
      <c r="D1618" s="119"/>
      <c r="E1618" s="202"/>
      <c r="F1618" s="119"/>
      <c r="G1618" s="120"/>
      <c r="H1618" s="41"/>
      <c r="I1618" s="41"/>
      <c r="J1618" s="138"/>
      <c r="K1618" s="291">
        <f t="shared" si="166"/>
        <v>0</v>
      </c>
      <c r="L1618" s="327">
        <v>0</v>
      </c>
      <c r="M1618" s="292">
        <f t="shared" si="165"/>
        <v>0</v>
      </c>
      <c r="N1618" s="370"/>
      <c r="O1618" s="150"/>
      <c r="P1618" s="240"/>
      <c r="Q1618" s="568"/>
      <c r="R1618" s="556">
        <f t="shared" si="167"/>
        <v>0</v>
      </c>
      <c r="S1618" s="556">
        <f t="shared" si="168"/>
        <v>0</v>
      </c>
      <c r="T1618" s="556">
        <f t="shared" si="169"/>
        <v>0</v>
      </c>
      <c r="U1618" s="556">
        <f t="shared" si="170"/>
        <v>0</v>
      </c>
      <c r="V1618" s="395"/>
      <c r="W1618" s="395"/>
      <c r="X1618" s="395"/>
      <c r="Y1618" s="395"/>
      <c r="AA1618" s="102"/>
      <c r="BA1618" s="553"/>
    </row>
    <row r="1619" spans="2:53" ht="18" customHeight="1" x14ac:dyDescent="0.35">
      <c r="B1619" s="80"/>
      <c r="C1619" s="119"/>
      <c r="D1619" s="119"/>
      <c r="E1619" s="202"/>
      <c r="F1619" s="119"/>
      <c r="G1619" s="120"/>
      <c r="H1619" s="41"/>
      <c r="I1619" s="41"/>
      <c r="J1619" s="138"/>
      <c r="K1619" s="291">
        <f t="shared" si="166"/>
        <v>0</v>
      </c>
      <c r="L1619" s="327">
        <v>0</v>
      </c>
      <c r="M1619" s="292">
        <f t="shared" si="165"/>
        <v>0</v>
      </c>
      <c r="N1619" s="370"/>
      <c r="O1619" s="150"/>
      <c r="P1619" s="240"/>
      <c r="Q1619" s="568"/>
      <c r="R1619" s="556">
        <f t="shared" si="167"/>
        <v>0</v>
      </c>
      <c r="S1619" s="556">
        <f t="shared" si="168"/>
        <v>0</v>
      </c>
      <c r="T1619" s="556">
        <f t="shared" si="169"/>
        <v>0</v>
      </c>
      <c r="U1619" s="556">
        <f t="shared" si="170"/>
        <v>0</v>
      </c>
      <c r="V1619" s="395"/>
      <c r="W1619" s="395"/>
      <c r="X1619" s="395"/>
      <c r="Y1619" s="395"/>
      <c r="AA1619" s="102"/>
      <c r="BA1619" s="553"/>
    </row>
    <row r="1620" spans="2:53" ht="18" customHeight="1" x14ac:dyDescent="0.35">
      <c r="B1620" s="80"/>
      <c r="C1620" s="119"/>
      <c r="D1620" s="119"/>
      <c r="E1620" s="202"/>
      <c r="F1620" s="119"/>
      <c r="G1620" s="120"/>
      <c r="H1620" s="41"/>
      <c r="I1620" s="41"/>
      <c r="J1620" s="138"/>
      <c r="K1620" s="291">
        <f t="shared" si="166"/>
        <v>0</v>
      </c>
      <c r="L1620" s="327">
        <v>0</v>
      </c>
      <c r="M1620" s="292">
        <f t="shared" si="165"/>
        <v>0</v>
      </c>
      <c r="N1620" s="370"/>
      <c r="O1620" s="150"/>
      <c r="P1620" s="240"/>
      <c r="Q1620" s="568"/>
      <c r="R1620" s="556">
        <f t="shared" si="167"/>
        <v>0</v>
      </c>
      <c r="S1620" s="556">
        <f t="shared" si="168"/>
        <v>0</v>
      </c>
      <c r="T1620" s="556">
        <f t="shared" si="169"/>
        <v>0</v>
      </c>
      <c r="U1620" s="556">
        <f t="shared" si="170"/>
        <v>0</v>
      </c>
      <c r="V1620" s="395"/>
      <c r="W1620" s="395"/>
      <c r="X1620" s="395"/>
      <c r="Y1620" s="395"/>
      <c r="AA1620" s="102"/>
      <c r="BA1620" s="553"/>
    </row>
    <row r="1621" spans="2:53" ht="18" customHeight="1" x14ac:dyDescent="0.35">
      <c r="B1621" s="80"/>
      <c r="C1621" s="119"/>
      <c r="D1621" s="119"/>
      <c r="E1621" s="202"/>
      <c r="F1621" s="119"/>
      <c r="G1621" s="120"/>
      <c r="H1621" s="41"/>
      <c r="I1621" s="41"/>
      <c r="J1621" s="138"/>
      <c r="K1621" s="291">
        <f t="shared" si="166"/>
        <v>0</v>
      </c>
      <c r="L1621" s="327">
        <v>0</v>
      </c>
      <c r="M1621" s="292">
        <f t="shared" si="165"/>
        <v>0</v>
      </c>
      <c r="N1621" s="370"/>
      <c r="O1621" s="150"/>
      <c r="P1621" s="240"/>
      <c r="Q1621" s="568"/>
      <c r="R1621" s="556">
        <f t="shared" si="167"/>
        <v>0</v>
      </c>
      <c r="S1621" s="556">
        <f t="shared" si="168"/>
        <v>0</v>
      </c>
      <c r="T1621" s="556">
        <f t="shared" si="169"/>
        <v>0</v>
      </c>
      <c r="U1621" s="556">
        <f t="shared" si="170"/>
        <v>0</v>
      </c>
      <c r="V1621" s="395"/>
      <c r="W1621" s="395"/>
      <c r="X1621" s="395"/>
      <c r="Y1621" s="395"/>
      <c r="AA1621" s="102"/>
      <c r="BA1621" s="553"/>
    </row>
    <row r="1622" spans="2:53" ht="18" customHeight="1" x14ac:dyDescent="0.35">
      <c r="B1622" s="80"/>
      <c r="C1622" s="119"/>
      <c r="D1622" s="119"/>
      <c r="E1622" s="202"/>
      <c r="F1622" s="119"/>
      <c r="G1622" s="120"/>
      <c r="H1622" s="41"/>
      <c r="I1622" s="41"/>
      <c r="J1622" s="138"/>
      <c r="K1622" s="291">
        <f t="shared" si="166"/>
        <v>0</v>
      </c>
      <c r="L1622" s="327">
        <v>0</v>
      </c>
      <c r="M1622" s="292">
        <f t="shared" si="165"/>
        <v>0</v>
      </c>
      <c r="N1622" s="370"/>
      <c r="O1622" s="150"/>
      <c r="P1622" s="240"/>
      <c r="Q1622" s="568"/>
      <c r="R1622" s="556">
        <f t="shared" si="167"/>
        <v>0</v>
      </c>
      <c r="S1622" s="556">
        <f t="shared" si="168"/>
        <v>0</v>
      </c>
      <c r="T1622" s="556">
        <f t="shared" si="169"/>
        <v>0</v>
      </c>
      <c r="U1622" s="556">
        <f t="shared" si="170"/>
        <v>0</v>
      </c>
      <c r="V1622" s="395"/>
      <c r="W1622" s="395"/>
      <c r="X1622" s="395"/>
      <c r="Y1622" s="395"/>
      <c r="AA1622" s="102"/>
      <c r="BA1622" s="553"/>
    </row>
    <row r="1623" spans="2:53" ht="18" customHeight="1" x14ac:dyDescent="0.35">
      <c r="B1623" s="80"/>
      <c r="C1623" s="119"/>
      <c r="D1623" s="119"/>
      <c r="E1623" s="202"/>
      <c r="F1623" s="119"/>
      <c r="G1623" s="120"/>
      <c r="H1623" s="41"/>
      <c r="I1623" s="41"/>
      <c r="J1623" s="138"/>
      <c r="K1623" s="291">
        <f t="shared" si="166"/>
        <v>0</v>
      </c>
      <c r="L1623" s="327">
        <v>0</v>
      </c>
      <c r="M1623" s="292">
        <f t="shared" si="165"/>
        <v>0</v>
      </c>
      <c r="N1623" s="370"/>
      <c r="O1623" s="150"/>
      <c r="P1623" s="240"/>
      <c r="Q1623" s="568"/>
      <c r="R1623" s="556">
        <f t="shared" si="167"/>
        <v>0</v>
      </c>
      <c r="S1623" s="556">
        <f t="shared" si="168"/>
        <v>0</v>
      </c>
      <c r="T1623" s="556">
        <f t="shared" si="169"/>
        <v>0</v>
      </c>
      <c r="U1623" s="556">
        <f t="shared" si="170"/>
        <v>0</v>
      </c>
      <c r="V1623" s="395"/>
      <c r="W1623" s="395"/>
      <c r="X1623" s="395"/>
      <c r="Y1623" s="395"/>
      <c r="AA1623" s="102"/>
      <c r="BA1623" s="553"/>
    </row>
    <row r="1624" spans="2:53" ht="18" customHeight="1" x14ac:dyDescent="0.35">
      <c r="B1624" s="80"/>
      <c r="C1624" s="119"/>
      <c r="D1624" s="119"/>
      <c r="E1624" s="202"/>
      <c r="F1624" s="119"/>
      <c r="G1624" s="120"/>
      <c r="H1624" s="41"/>
      <c r="I1624" s="41"/>
      <c r="J1624" s="138"/>
      <c r="K1624" s="291">
        <f t="shared" si="166"/>
        <v>0</v>
      </c>
      <c r="L1624" s="327">
        <v>0</v>
      </c>
      <c r="M1624" s="292">
        <f t="shared" si="165"/>
        <v>0</v>
      </c>
      <c r="N1624" s="370"/>
      <c r="O1624" s="150"/>
      <c r="P1624" s="240"/>
      <c r="Q1624" s="568"/>
      <c r="R1624" s="556">
        <f t="shared" si="167"/>
        <v>0</v>
      </c>
      <c r="S1624" s="556">
        <f t="shared" si="168"/>
        <v>0</v>
      </c>
      <c r="T1624" s="556">
        <f t="shared" si="169"/>
        <v>0</v>
      </c>
      <c r="U1624" s="556">
        <f t="shared" si="170"/>
        <v>0</v>
      </c>
      <c r="V1624" s="395"/>
      <c r="W1624" s="395"/>
      <c r="X1624" s="395"/>
      <c r="Y1624" s="395"/>
      <c r="AA1624" s="102"/>
      <c r="BA1624" s="553"/>
    </row>
    <row r="1625" spans="2:53" ht="18" customHeight="1" x14ac:dyDescent="0.35">
      <c r="B1625" s="80"/>
      <c r="C1625" s="119"/>
      <c r="D1625" s="119"/>
      <c r="E1625" s="202"/>
      <c r="F1625" s="119"/>
      <c r="G1625" s="120"/>
      <c r="H1625" s="41"/>
      <c r="I1625" s="41"/>
      <c r="J1625" s="138"/>
      <c r="K1625" s="291">
        <f t="shared" si="166"/>
        <v>0</v>
      </c>
      <c r="L1625" s="327">
        <v>0</v>
      </c>
      <c r="M1625" s="292">
        <f t="shared" si="165"/>
        <v>0</v>
      </c>
      <c r="N1625" s="370"/>
      <c r="O1625" s="150"/>
      <c r="P1625" s="240"/>
      <c r="Q1625" s="568"/>
      <c r="R1625" s="556">
        <f t="shared" si="167"/>
        <v>0</v>
      </c>
      <c r="S1625" s="556">
        <f t="shared" si="168"/>
        <v>0</v>
      </c>
      <c r="T1625" s="556">
        <f t="shared" si="169"/>
        <v>0</v>
      </c>
      <c r="U1625" s="556">
        <f t="shared" si="170"/>
        <v>0</v>
      </c>
      <c r="V1625" s="395"/>
      <c r="W1625" s="395"/>
      <c r="X1625" s="395"/>
      <c r="Y1625" s="395"/>
      <c r="AA1625" s="102"/>
      <c r="BA1625" s="553"/>
    </row>
    <row r="1626" spans="2:53" ht="18" customHeight="1" x14ac:dyDescent="0.35">
      <c r="B1626" s="80"/>
      <c r="C1626" s="119"/>
      <c r="D1626" s="119"/>
      <c r="E1626" s="202"/>
      <c r="F1626" s="119"/>
      <c r="G1626" s="120"/>
      <c r="H1626" s="41"/>
      <c r="I1626" s="41"/>
      <c r="J1626" s="138"/>
      <c r="K1626" s="291">
        <f t="shared" si="166"/>
        <v>0</v>
      </c>
      <c r="L1626" s="327">
        <v>0</v>
      </c>
      <c r="M1626" s="292">
        <f t="shared" si="165"/>
        <v>0</v>
      </c>
      <c r="N1626" s="370"/>
      <c r="O1626" s="150"/>
      <c r="P1626" s="240"/>
      <c r="Q1626" s="568"/>
      <c r="R1626" s="556">
        <f t="shared" si="167"/>
        <v>0</v>
      </c>
      <c r="S1626" s="556">
        <f t="shared" si="168"/>
        <v>0</v>
      </c>
      <c r="T1626" s="556">
        <f t="shared" si="169"/>
        <v>0</v>
      </c>
      <c r="U1626" s="556">
        <f t="shared" si="170"/>
        <v>0</v>
      </c>
      <c r="V1626" s="395"/>
      <c r="W1626" s="395"/>
      <c r="X1626" s="395"/>
      <c r="Y1626" s="395"/>
      <c r="AA1626" s="102"/>
      <c r="BA1626" s="553"/>
    </row>
    <row r="1627" spans="2:53" ht="18" customHeight="1" x14ac:dyDescent="0.35">
      <c r="B1627" s="80"/>
      <c r="C1627" s="119"/>
      <c r="D1627" s="119"/>
      <c r="E1627" s="202"/>
      <c r="F1627" s="119"/>
      <c r="G1627" s="120"/>
      <c r="H1627" s="41"/>
      <c r="I1627" s="41"/>
      <c r="J1627" s="138"/>
      <c r="K1627" s="291">
        <f t="shared" si="166"/>
        <v>0</v>
      </c>
      <c r="L1627" s="327">
        <v>0</v>
      </c>
      <c r="M1627" s="292">
        <f t="shared" si="165"/>
        <v>0</v>
      </c>
      <c r="N1627" s="370"/>
      <c r="O1627" s="150"/>
      <c r="P1627" s="240"/>
      <c r="Q1627" s="568"/>
      <c r="R1627" s="556">
        <f t="shared" si="167"/>
        <v>0</v>
      </c>
      <c r="S1627" s="556">
        <f t="shared" si="168"/>
        <v>0</v>
      </c>
      <c r="T1627" s="556">
        <f t="shared" si="169"/>
        <v>0</v>
      </c>
      <c r="U1627" s="556">
        <f t="shared" si="170"/>
        <v>0</v>
      </c>
      <c r="V1627" s="395"/>
      <c r="W1627" s="395"/>
      <c r="X1627" s="395"/>
      <c r="Y1627" s="395"/>
      <c r="AA1627" s="102"/>
      <c r="BA1627" s="553"/>
    </row>
    <row r="1628" spans="2:53" ht="18" customHeight="1" x14ac:dyDescent="0.35">
      <c r="B1628" s="80"/>
      <c r="C1628" s="119"/>
      <c r="D1628" s="119"/>
      <c r="E1628" s="202"/>
      <c r="F1628" s="119"/>
      <c r="G1628" s="120"/>
      <c r="H1628" s="41"/>
      <c r="I1628" s="41"/>
      <c r="J1628" s="138"/>
      <c r="K1628" s="291">
        <f t="shared" si="166"/>
        <v>0</v>
      </c>
      <c r="L1628" s="327">
        <v>0</v>
      </c>
      <c r="M1628" s="292">
        <f t="shared" si="165"/>
        <v>0</v>
      </c>
      <c r="N1628" s="370"/>
      <c r="O1628" s="150"/>
      <c r="P1628" s="240"/>
      <c r="Q1628" s="568"/>
      <c r="R1628" s="556">
        <f t="shared" si="167"/>
        <v>0</v>
      </c>
      <c r="S1628" s="556">
        <f t="shared" si="168"/>
        <v>0</v>
      </c>
      <c r="T1628" s="556">
        <f t="shared" si="169"/>
        <v>0</v>
      </c>
      <c r="U1628" s="556">
        <f t="shared" si="170"/>
        <v>0</v>
      </c>
      <c r="V1628" s="395"/>
      <c r="W1628" s="395"/>
      <c r="X1628" s="395"/>
      <c r="Y1628" s="395"/>
      <c r="AA1628" s="102"/>
      <c r="BA1628" s="553"/>
    </row>
    <row r="1629" spans="2:53" ht="18" customHeight="1" x14ac:dyDescent="0.35">
      <c r="B1629" s="80"/>
      <c r="C1629" s="119"/>
      <c r="D1629" s="119"/>
      <c r="E1629" s="202"/>
      <c r="F1629" s="119"/>
      <c r="G1629" s="120"/>
      <c r="H1629" s="41"/>
      <c r="I1629" s="41"/>
      <c r="J1629" s="138"/>
      <c r="K1629" s="291">
        <f t="shared" si="166"/>
        <v>0</v>
      </c>
      <c r="L1629" s="327">
        <v>0</v>
      </c>
      <c r="M1629" s="292">
        <f t="shared" si="165"/>
        <v>0</v>
      </c>
      <c r="N1629" s="370"/>
      <c r="O1629" s="150"/>
      <c r="P1629" s="240"/>
      <c r="Q1629" s="568"/>
      <c r="R1629" s="556">
        <f t="shared" si="167"/>
        <v>0</v>
      </c>
      <c r="S1629" s="556">
        <f t="shared" si="168"/>
        <v>0</v>
      </c>
      <c r="T1629" s="556">
        <f t="shared" si="169"/>
        <v>0</v>
      </c>
      <c r="U1629" s="556">
        <f t="shared" si="170"/>
        <v>0</v>
      </c>
      <c r="V1629" s="395"/>
      <c r="W1629" s="395"/>
      <c r="X1629" s="395"/>
      <c r="Y1629" s="395"/>
      <c r="AA1629" s="102"/>
      <c r="BA1629" s="553"/>
    </row>
    <row r="1630" spans="2:53" ht="18" customHeight="1" x14ac:dyDescent="0.35">
      <c r="B1630" s="80"/>
      <c r="C1630" s="119"/>
      <c r="D1630" s="119"/>
      <c r="E1630" s="202"/>
      <c r="F1630" s="119"/>
      <c r="G1630" s="120"/>
      <c r="H1630" s="41"/>
      <c r="I1630" s="41"/>
      <c r="J1630" s="138"/>
      <c r="K1630" s="291">
        <f t="shared" si="166"/>
        <v>0</v>
      </c>
      <c r="L1630" s="327">
        <v>0</v>
      </c>
      <c r="M1630" s="292">
        <f t="shared" si="165"/>
        <v>0</v>
      </c>
      <c r="N1630" s="370"/>
      <c r="O1630" s="150"/>
      <c r="P1630" s="240"/>
      <c r="Q1630" s="568"/>
      <c r="R1630" s="556">
        <f t="shared" si="167"/>
        <v>0</v>
      </c>
      <c r="S1630" s="556">
        <f t="shared" si="168"/>
        <v>0</v>
      </c>
      <c r="T1630" s="556">
        <f t="shared" si="169"/>
        <v>0</v>
      </c>
      <c r="U1630" s="556">
        <f t="shared" si="170"/>
        <v>0</v>
      </c>
      <c r="V1630" s="395"/>
      <c r="W1630" s="395"/>
      <c r="X1630" s="395"/>
      <c r="Y1630" s="395"/>
      <c r="AA1630" s="102"/>
      <c r="BA1630" s="553"/>
    </row>
    <row r="1631" spans="2:53" ht="18" customHeight="1" x14ac:dyDescent="0.35">
      <c r="B1631" s="80"/>
      <c r="C1631" s="119"/>
      <c r="D1631" s="119"/>
      <c r="E1631" s="202"/>
      <c r="F1631" s="119"/>
      <c r="G1631" s="120"/>
      <c r="H1631" s="41"/>
      <c r="I1631" s="41"/>
      <c r="J1631" s="138"/>
      <c r="K1631" s="291">
        <f t="shared" si="166"/>
        <v>0</v>
      </c>
      <c r="L1631" s="327">
        <v>0</v>
      </c>
      <c r="M1631" s="292">
        <f t="shared" si="165"/>
        <v>0</v>
      </c>
      <c r="N1631" s="370"/>
      <c r="O1631" s="150"/>
      <c r="P1631" s="240"/>
      <c r="Q1631" s="568"/>
      <c r="R1631" s="556">
        <f t="shared" si="167"/>
        <v>0</v>
      </c>
      <c r="S1631" s="556">
        <f t="shared" si="168"/>
        <v>0</v>
      </c>
      <c r="T1631" s="556">
        <f t="shared" si="169"/>
        <v>0</v>
      </c>
      <c r="U1631" s="556">
        <f t="shared" si="170"/>
        <v>0</v>
      </c>
      <c r="V1631" s="395"/>
      <c r="W1631" s="395"/>
      <c r="X1631" s="395"/>
      <c r="Y1631" s="395"/>
      <c r="AA1631" s="102"/>
      <c r="BA1631" s="553"/>
    </row>
    <row r="1632" spans="2:53" ht="18" customHeight="1" x14ac:dyDescent="0.35">
      <c r="B1632" s="80"/>
      <c r="C1632" s="119"/>
      <c r="D1632" s="119"/>
      <c r="E1632" s="202"/>
      <c r="F1632" s="119"/>
      <c r="G1632" s="120"/>
      <c r="H1632" s="41"/>
      <c r="I1632" s="41"/>
      <c r="J1632" s="138"/>
      <c r="K1632" s="291">
        <f t="shared" si="166"/>
        <v>0</v>
      </c>
      <c r="L1632" s="327">
        <v>0</v>
      </c>
      <c r="M1632" s="292">
        <f t="shared" si="165"/>
        <v>0</v>
      </c>
      <c r="N1632" s="370"/>
      <c r="O1632" s="150"/>
      <c r="P1632" s="240"/>
      <c r="Q1632" s="568"/>
      <c r="R1632" s="556">
        <f t="shared" si="167"/>
        <v>0</v>
      </c>
      <c r="S1632" s="556">
        <f t="shared" si="168"/>
        <v>0</v>
      </c>
      <c r="T1632" s="556">
        <f t="shared" si="169"/>
        <v>0</v>
      </c>
      <c r="U1632" s="556">
        <f t="shared" si="170"/>
        <v>0</v>
      </c>
      <c r="V1632" s="395"/>
      <c r="W1632" s="395"/>
      <c r="X1632" s="395"/>
      <c r="Y1632" s="395"/>
      <c r="AA1632" s="102"/>
      <c r="BA1632" s="553"/>
    </row>
    <row r="1633" spans="2:53" ht="18" customHeight="1" x14ac:dyDescent="0.35">
      <c r="B1633" s="80"/>
      <c r="C1633" s="119"/>
      <c r="D1633" s="119"/>
      <c r="E1633" s="202"/>
      <c r="F1633" s="119"/>
      <c r="G1633" s="120"/>
      <c r="H1633" s="41"/>
      <c r="I1633" s="41"/>
      <c r="J1633" s="138"/>
      <c r="K1633" s="291">
        <f t="shared" si="166"/>
        <v>0</v>
      </c>
      <c r="L1633" s="327">
        <v>0</v>
      </c>
      <c r="M1633" s="292">
        <f t="shared" si="165"/>
        <v>0</v>
      </c>
      <c r="N1633" s="370"/>
      <c r="O1633" s="150"/>
      <c r="P1633" s="240"/>
      <c r="Q1633" s="568"/>
      <c r="R1633" s="556">
        <f t="shared" si="167"/>
        <v>0</v>
      </c>
      <c r="S1633" s="556">
        <f t="shared" si="168"/>
        <v>0</v>
      </c>
      <c r="T1633" s="556">
        <f t="shared" si="169"/>
        <v>0</v>
      </c>
      <c r="U1633" s="556">
        <f t="shared" si="170"/>
        <v>0</v>
      </c>
      <c r="V1633" s="395"/>
      <c r="W1633" s="395"/>
      <c r="X1633" s="395"/>
      <c r="Y1633" s="395"/>
      <c r="AA1633" s="102"/>
      <c r="BA1633" s="553"/>
    </row>
    <row r="1634" spans="2:53" ht="18" customHeight="1" x14ac:dyDescent="0.35">
      <c r="B1634" s="80"/>
      <c r="C1634" s="119"/>
      <c r="D1634" s="119"/>
      <c r="E1634" s="202"/>
      <c r="F1634" s="119"/>
      <c r="G1634" s="120"/>
      <c r="H1634" s="41"/>
      <c r="I1634" s="41"/>
      <c r="J1634" s="138"/>
      <c r="K1634" s="291">
        <f t="shared" si="166"/>
        <v>0</v>
      </c>
      <c r="L1634" s="327">
        <v>0</v>
      </c>
      <c r="M1634" s="292">
        <f t="shared" si="165"/>
        <v>0</v>
      </c>
      <c r="N1634" s="370"/>
      <c r="O1634" s="150"/>
      <c r="P1634" s="240"/>
      <c r="Q1634" s="568"/>
      <c r="R1634" s="556">
        <f t="shared" si="167"/>
        <v>0</v>
      </c>
      <c r="S1634" s="556">
        <f t="shared" si="168"/>
        <v>0</v>
      </c>
      <c r="T1634" s="556">
        <f t="shared" si="169"/>
        <v>0</v>
      </c>
      <c r="U1634" s="556">
        <f t="shared" si="170"/>
        <v>0</v>
      </c>
      <c r="V1634" s="395"/>
      <c r="W1634" s="395"/>
      <c r="X1634" s="395"/>
      <c r="Y1634" s="395"/>
      <c r="AA1634" s="102"/>
      <c r="BA1634" s="553"/>
    </row>
    <row r="1635" spans="2:53" ht="18" customHeight="1" x14ac:dyDescent="0.35">
      <c r="B1635" s="80"/>
      <c r="C1635" s="119"/>
      <c r="D1635" s="119"/>
      <c r="E1635" s="202"/>
      <c r="F1635" s="119"/>
      <c r="G1635" s="120"/>
      <c r="H1635" s="41"/>
      <c r="I1635" s="41"/>
      <c r="J1635" s="138"/>
      <c r="K1635" s="291">
        <f t="shared" si="166"/>
        <v>0</v>
      </c>
      <c r="L1635" s="327">
        <v>0</v>
      </c>
      <c r="M1635" s="292">
        <f t="shared" si="165"/>
        <v>0</v>
      </c>
      <c r="N1635" s="370"/>
      <c r="O1635" s="150"/>
      <c r="P1635" s="240"/>
      <c r="Q1635" s="568"/>
      <c r="R1635" s="556">
        <f t="shared" si="167"/>
        <v>0</v>
      </c>
      <c r="S1635" s="556">
        <f t="shared" si="168"/>
        <v>0</v>
      </c>
      <c r="T1635" s="556">
        <f t="shared" si="169"/>
        <v>0</v>
      </c>
      <c r="U1635" s="556">
        <f t="shared" si="170"/>
        <v>0</v>
      </c>
      <c r="V1635" s="395"/>
      <c r="W1635" s="395"/>
      <c r="X1635" s="395"/>
      <c r="Y1635" s="395"/>
      <c r="AA1635" s="102"/>
      <c r="BA1635" s="553"/>
    </row>
    <row r="1636" spans="2:53" ht="18" customHeight="1" x14ac:dyDescent="0.35">
      <c r="B1636" s="80"/>
      <c r="C1636" s="119"/>
      <c r="D1636" s="119"/>
      <c r="E1636" s="202"/>
      <c r="F1636" s="119"/>
      <c r="G1636" s="120"/>
      <c r="H1636" s="41"/>
      <c r="I1636" s="41"/>
      <c r="J1636" s="138"/>
      <c r="K1636" s="291">
        <f t="shared" si="166"/>
        <v>0</v>
      </c>
      <c r="L1636" s="327">
        <v>0</v>
      </c>
      <c r="M1636" s="292">
        <f t="shared" si="165"/>
        <v>0</v>
      </c>
      <c r="N1636" s="370"/>
      <c r="O1636" s="150"/>
      <c r="P1636" s="240"/>
      <c r="Q1636" s="568"/>
      <c r="R1636" s="556">
        <f t="shared" si="167"/>
        <v>0</v>
      </c>
      <c r="S1636" s="556">
        <f t="shared" si="168"/>
        <v>0</v>
      </c>
      <c r="T1636" s="556">
        <f t="shared" si="169"/>
        <v>0</v>
      </c>
      <c r="U1636" s="556">
        <f t="shared" si="170"/>
        <v>0</v>
      </c>
      <c r="V1636" s="395"/>
      <c r="W1636" s="395"/>
      <c r="X1636" s="395"/>
      <c r="Y1636" s="395"/>
      <c r="AA1636" s="102"/>
      <c r="BA1636" s="553"/>
    </row>
    <row r="1637" spans="2:53" ht="18" customHeight="1" x14ac:dyDescent="0.35">
      <c r="B1637" s="80"/>
      <c r="C1637" s="119"/>
      <c r="D1637" s="119"/>
      <c r="E1637" s="202"/>
      <c r="F1637" s="119"/>
      <c r="G1637" s="120"/>
      <c r="H1637" s="41"/>
      <c r="I1637" s="41"/>
      <c r="J1637" s="138"/>
      <c r="K1637" s="291">
        <f t="shared" si="166"/>
        <v>0</v>
      </c>
      <c r="L1637" s="327">
        <v>0</v>
      </c>
      <c r="M1637" s="292">
        <f t="shared" si="165"/>
        <v>0</v>
      </c>
      <c r="N1637" s="370"/>
      <c r="O1637" s="150"/>
      <c r="P1637" s="240"/>
      <c r="Q1637" s="568"/>
      <c r="R1637" s="556">
        <f t="shared" si="167"/>
        <v>0</v>
      </c>
      <c r="S1637" s="556">
        <f t="shared" si="168"/>
        <v>0</v>
      </c>
      <c r="T1637" s="556">
        <f t="shared" si="169"/>
        <v>0</v>
      </c>
      <c r="U1637" s="556">
        <f t="shared" si="170"/>
        <v>0</v>
      </c>
      <c r="V1637" s="395"/>
      <c r="W1637" s="395"/>
      <c r="X1637" s="395"/>
      <c r="Y1637" s="395"/>
      <c r="AA1637" s="102"/>
      <c r="BA1637" s="553"/>
    </row>
    <row r="1638" spans="2:53" ht="18" customHeight="1" x14ac:dyDescent="0.35">
      <c r="B1638" s="80"/>
      <c r="C1638" s="119"/>
      <c r="D1638" s="119"/>
      <c r="E1638" s="202"/>
      <c r="F1638" s="119"/>
      <c r="G1638" s="120"/>
      <c r="H1638" s="41"/>
      <c r="I1638" s="41"/>
      <c r="J1638" s="138"/>
      <c r="K1638" s="291">
        <f t="shared" si="166"/>
        <v>0</v>
      </c>
      <c r="L1638" s="327">
        <v>0</v>
      </c>
      <c r="M1638" s="292">
        <f t="shared" si="165"/>
        <v>0</v>
      </c>
      <c r="N1638" s="370"/>
      <c r="O1638" s="150"/>
      <c r="P1638" s="240"/>
      <c r="Q1638" s="568"/>
      <c r="R1638" s="556">
        <f t="shared" si="167"/>
        <v>0</v>
      </c>
      <c r="S1638" s="556">
        <f t="shared" si="168"/>
        <v>0</v>
      </c>
      <c r="T1638" s="556">
        <f t="shared" si="169"/>
        <v>0</v>
      </c>
      <c r="U1638" s="556">
        <f t="shared" si="170"/>
        <v>0</v>
      </c>
      <c r="V1638" s="395"/>
      <c r="W1638" s="395"/>
      <c r="X1638" s="395"/>
      <c r="Y1638" s="395"/>
      <c r="AA1638" s="102"/>
      <c r="BA1638" s="553"/>
    </row>
    <row r="1639" spans="2:53" ht="18" customHeight="1" x14ac:dyDescent="0.35">
      <c r="B1639" s="80"/>
      <c r="C1639" s="119"/>
      <c r="D1639" s="119"/>
      <c r="E1639" s="202"/>
      <c r="F1639" s="119"/>
      <c r="G1639" s="120"/>
      <c r="H1639" s="41"/>
      <c r="I1639" s="41"/>
      <c r="J1639" s="138"/>
      <c r="K1639" s="291">
        <f t="shared" si="166"/>
        <v>0</v>
      </c>
      <c r="L1639" s="327">
        <v>0</v>
      </c>
      <c r="M1639" s="292">
        <f t="shared" si="165"/>
        <v>0</v>
      </c>
      <c r="N1639" s="370"/>
      <c r="O1639" s="150"/>
      <c r="P1639" s="240"/>
      <c r="Q1639" s="568"/>
      <c r="R1639" s="556">
        <f t="shared" si="167"/>
        <v>0</v>
      </c>
      <c r="S1639" s="556">
        <f t="shared" si="168"/>
        <v>0</v>
      </c>
      <c r="T1639" s="556">
        <f t="shared" si="169"/>
        <v>0</v>
      </c>
      <c r="U1639" s="556">
        <f t="shared" si="170"/>
        <v>0</v>
      </c>
      <c r="V1639" s="395"/>
      <c r="W1639" s="395"/>
      <c r="X1639" s="395"/>
      <c r="Y1639" s="395"/>
      <c r="AA1639" s="102"/>
      <c r="BA1639" s="553"/>
    </row>
    <row r="1640" spans="2:53" ht="18" customHeight="1" x14ac:dyDescent="0.35">
      <c r="B1640" s="80"/>
      <c r="C1640" s="119"/>
      <c r="D1640" s="119"/>
      <c r="E1640" s="202"/>
      <c r="F1640" s="119"/>
      <c r="G1640" s="120"/>
      <c r="H1640" s="41"/>
      <c r="I1640" s="41"/>
      <c r="J1640" s="138"/>
      <c r="K1640" s="291">
        <f t="shared" si="166"/>
        <v>0</v>
      </c>
      <c r="L1640" s="327">
        <v>0</v>
      </c>
      <c r="M1640" s="292">
        <f t="shared" si="165"/>
        <v>0</v>
      </c>
      <c r="N1640" s="370"/>
      <c r="O1640" s="150"/>
      <c r="P1640" s="240"/>
      <c r="Q1640" s="568"/>
      <c r="R1640" s="556">
        <f t="shared" si="167"/>
        <v>0</v>
      </c>
      <c r="S1640" s="556">
        <f t="shared" si="168"/>
        <v>0</v>
      </c>
      <c r="T1640" s="556">
        <f t="shared" si="169"/>
        <v>0</v>
      </c>
      <c r="U1640" s="556">
        <f t="shared" si="170"/>
        <v>0</v>
      </c>
      <c r="V1640" s="395"/>
      <c r="W1640" s="395"/>
      <c r="X1640" s="395"/>
      <c r="Y1640" s="395"/>
      <c r="AA1640" s="102"/>
      <c r="BA1640" s="553"/>
    </row>
    <row r="1641" spans="2:53" ht="18" customHeight="1" x14ac:dyDescent="0.35">
      <c r="B1641" s="80"/>
      <c r="C1641" s="119"/>
      <c r="D1641" s="119"/>
      <c r="E1641" s="202"/>
      <c r="F1641" s="119"/>
      <c r="G1641" s="120"/>
      <c r="H1641" s="41"/>
      <c r="I1641" s="41"/>
      <c r="J1641" s="138"/>
      <c r="K1641" s="291">
        <f t="shared" si="166"/>
        <v>0</v>
      </c>
      <c r="L1641" s="327">
        <v>0</v>
      </c>
      <c r="M1641" s="292">
        <f t="shared" si="165"/>
        <v>0</v>
      </c>
      <c r="N1641" s="370"/>
      <c r="O1641" s="150"/>
      <c r="P1641" s="240"/>
      <c r="Q1641" s="568"/>
      <c r="R1641" s="556">
        <f t="shared" si="167"/>
        <v>0</v>
      </c>
      <c r="S1641" s="556">
        <f t="shared" si="168"/>
        <v>0</v>
      </c>
      <c r="T1641" s="556">
        <f t="shared" si="169"/>
        <v>0</v>
      </c>
      <c r="U1641" s="556">
        <f t="shared" si="170"/>
        <v>0</v>
      </c>
      <c r="V1641" s="395"/>
      <c r="W1641" s="395"/>
      <c r="X1641" s="395"/>
      <c r="Y1641" s="395"/>
      <c r="AA1641" s="102"/>
      <c r="BA1641" s="553"/>
    </row>
    <row r="1642" spans="2:53" ht="18" customHeight="1" x14ac:dyDescent="0.35">
      <c r="B1642" s="80"/>
      <c r="C1642" s="119"/>
      <c r="D1642" s="119"/>
      <c r="E1642" s="202"/>
      <c r="F1642" s="119"/>
      <c r="G1642" s="120"/>
      <c r="H1642" s="41"/>
      <c r="I1642" s="41"/>
      <c r="J1642" s="138"/>
      <c r="K1642" s="291">
        <f t="shared" si="166"/>
        <v>0</v>
      </c>
      <c r="L1642" s="327">
        <v>0</v>
      </c>
      <c r="M1642" s="292">
        <f t="shared" si="165"/>
        <v>0</v>
      </c>
      <c r="N1642" s="370"/>
      <c r="O1642" s="150"/>
      <c r="P1642" s="240"/>
      <c r="Q1642" s="568"/>
      <c r="R1642" s="556">
        <f t="shared" si="167"/>
        <v>0</v>
      </c>
      <c r="S1642" s="556">
        <f t="shared" si="168"/>
        <v>0</v>
      </c>
      <c r="T1642" s="556">
        <f t="shared" si="169"/>
        <v>0</v>
      </c>
      <c r="U1642" s="556">
        <f t="shared" si="170"/>
        <v>0</v>
      </c>
      <c r="V1642" s="395"/>
      <c r="W1642" s="395"/>
      <c r="X1642" s="395"/>
      <c r="Y1642" s="395"/>
      <c r="AA1642" s="102"/>
      <c r="BA1642" s="553"/>
    </row>
    <row r="1643" spans="2:53" ht="18" customHeight="1" x14ac:dyDescent="0.35">
      <c r="B1643" s="80"/>
      <c r="C1643" s="119"/>
      <c r="D1643" s="119"/>
      <c r="E1643" s="202"/>
      <c r="F1643" s="119"/>
      <c r="G1643" s="120"/>
      <c r="H1643" s="41"/>
      <c r="I1643" s="41"/>
      <c r="J1643" s="138"/>
      <c r="K1643" s="291">
        <f t="shared" si="166"/>
        <v>0</v>
      </c>
      <c r="L1643" s="327">
        <v>0</v>
      </c>
      <c r="M1643" s="292">
        <f t="shared" si="165"/>
        <v>0</v>
      </c>
      <c r="N1643" s="370"/>
      <c r="O1643" s="150"/>
      <c r="P1643" s="240"/>
      <c r="Q1643" s="568"/>
      <c r="R1643" s="556">
        <f t="shared" si="167"/>
        <v>0</v>
      </c>
      <c r="S1643" s="556">
        <f t="shared" si="168"/>
        <v>0</v>
      </c>
      <c r="T1643" s="556">
        <f t="shared" si="169"/>
        <v>0</v>
      </c>
      <c r="U1643" s="556">
        <f t="shared" si="170"/>
        <v>0</v>
      </c>
      <c r="V1643" s="395"/>
      <c r="W1643" s="395"/>
      <c r="X1643" s="395"/>
      <c r="Y1643" s="395"/>
      <c r="AA1643" s="102"/>
      <c r="BA1643" s="553"/>
    </row>
    <row r="1644" spans="2:53" ht="18" customHeight="1" x14ac:dyDescent="0.35">
      <c r="B1644" s="80"/>
      <c r="C1644" s="119"/>
      <c r="D1644" s="119"/>
      <c r="E1644" s="202"/>
      <c r="F1644" s="119"/>
      <c r="G1644" s="120"/>
      <c r="H1644" s="41"/>
      <c r="I1644" s="41"/>
      <c r="J1644" s="138"/>
      <c r="K1644" s="291">
        <f t="shared" si="166"/>
        <v>0</v>
      </c>
      <c r="L1644" s="327">
        <v>0</v>
      </c>
      <c r="M1644" s="292">
        <f t="shared" si="165"/>
        <v>0</v>
      </c>
      <c r="N1644" s="370"/>
      <c r="O1644" s="150"/>
      <c r="P1644" s="240"/>
      <c r="Q1644" s="568"/>
      <c r="R1644" s="556">
        <f t="shared" si="167"/>
        <v>0</v>
      </c>
      <c r="S1644" s="556">
        <f t="shared" si="168"/>
        <v>0</v>
      </c>
      <c r="T1644" s="556">
        <f t="shared" si="169"/>
        <v>0</v>
      </c>
      <c r="U1644" s="556">
        <f t="shared" si="170"/>
        <v>0</v>
      </c>
      <c r="V1644" s="395"/>
      <c r="W1644" s="395"/>
      <c r="X1644" s="395"/>
      <c r="Y1644" s="395"/>
      <c r="AA1644" s="102"/>
      <c r="BA1644" s="553"/>
    </row>
    <row r="1645" spans="2:53" ht="18" customHeight="1" x14ac:dyDescent="0.35">
      <c r="B1645" s="80"/>
      <c r="C1645" s="119"/>
      <c r="D1645" s="119"/>
      <c r="E1645" s="202"/>
      <c r="F1645" s="119"/>
      <c r="G1645" s="120"/>
      <c r="H1645" s="41"/>
      <c r="I1645" s="41"/>
      <c r="J1645" s="138"/>
      <c r="K1645" s="291">
        <f t="shared" si="166"/>
        <v>0</v>
      </c>
      <c r="L1645" s="327">
        <v>0</v>
      </c>
      <c r="M1645" s="292">
        <f t="shared" si="165"/>
        <v>0</v>
      </c>
      <c r="N1645" s="370"/>
      <c r="O1645" s="150"/>
      <c r="P1645" s="240"/>
      <c r="Q1645" s="568"/>
      <c r="R1645" s="556">
        <f t="shared" si="167"/>
        <v>0</v>
      </c>
      <c r="S1645" s="556">
        <f t="shared" si="168"/>
        <v>0</v>
      </c>
      <c r="T1645" s="556">
        <f t="shared" si="169"/>
        <v>0</v>
      </c>
      <c r="U1645" s="556">
        <f t="shared" si="170"/>
        <v>0</v>
      </c>
      <c r="V1645" s="395"/>
      <c r="W1645" s="395"/>
      <c r="X1645" s="395"/>
      <c r="Y1645" s="395"/>
      <c r="AA1645" s="102"/>
      <c r="BA1645" s="553"/>
    </row>
    <row r="1646" spans="2:53" ht="18" customHeight="1" x14ac:dyDescent="0.35">
      <c r="B1646" s="80"/>
      <c r="C1646" s="119"/>
      <c r="D1646" s="119"/>
      <c r="E1646" s="202"/>
      <c r="F1646" s="119"/>
      <c r="G1646" s="120"/>
      <c r="H1646" s="41"/>
      <c r="I1646" s="41"/>
      <c r="J1646" s="138"/>
      <c r="K1646" s="291">
        <f t="shared" si="166"/>
        <v>0</v>
      </c>
      <c r="L1646" s="327">
        <v>0</v>
      </c>
      <c r="M1646" s="292">
        <f t="shared" si="165"/>
        <v>0</v>
      </c>
      <c r="N1646" s="370"/>
      <c r="O1646" s="150"/>
      <c r="P1646" s="240"/>
      <c r="Q1646" s="568"/>
      <c r="R1646" s="556">
        <f t="shared" si="167"/>
        <v>0</v>
      </c>
      <c r="S1646" s="556">
        <f t="shared" si="168"/>
        <v>0</v>
      </c>
      <c r="T1646" s="556">
        <f t="shared" si="169"/>
        <v>0</v>
      </c>
      <c r="U1646" s="556">
        <f t="shared" si="170"/>
        <v>0</v>
      </c>
      <c r="V1646" s="395"/>
      <c r="W1646" s="395"/>
      <c r="X1646" s="395"/>
      <c r="Y1646" s="395"/>
      <c r="AA1646" s="102"/>
      <c r="BA1646" s="553"/>
    </row>
    <row r="1647" spans="2:53" ht="18" customHeight="1" x14ac:dyDescent="0.35">
      <c r="B1647" s="80"/>
      <c r="C1647" s="119"/>
      <c r="D1647" s="119"/>
      <c r="E1647" s="202"/>
      <c r="F1647" s="119"/>
      <c r="G1647" s="120"/>
      <c r="H1647" s="41"/>
      <c r="I1647" s="41"/>
      <c r="J1647" s="138"/>
      <c r="K1647" s="291">
        <f t="shared" si="166"/>
        <v>0</v>
      </c>
      <c r="L1647" s="327">
        <v>0</v>
      </c>
      <c r="M1647" s="292">
        <f t="shared" si="165"/>
        <v>0</v>
      </c>
      <c r="N1647" s="370"/>
      <c r="O1647" s="150"/>
      <c r="P1647" s="240"/>
      <c r="Q1647" s="568"/>
      <c r="R1647" s="556">
        <f t="shared" si="167"/>
        <v>0</v>
      </c>
      <c r="S1647" s="556">
        <f t="shared" si="168"/>
        <v>0</v>
      </c>
      <c r="T1647" s="556">
        <f t="shared" si="169"/>
        <v>0</v>
      </c>
      <c r="U1647" s="556">
        <f t="shared" si="170"/>
        <v>0</v>
      </c>
      <c r="V1647" s="395"/>
      <c r="W1647" s="395"/>
      <c r="X1647" s="395"/>
      <c r="Y1647" s="395"/>
      <c r="AA1647" s="102"/>
      <c r="BA1647" s="553"/>
    </row>
    <row r="1648" spans="2:53" ht="18" customHeight="1" x14ac:dyDescent="0.35">
      <c r="B1648" s="80"/>
      <c r="C1648" s="119"/>
      <c r="D1648" s="119"/>
      <c r="E1648" s="202"/>
      <c r="F1648" s="119"/>
      <c r="G1648" s="120"/>
      <c r="H1648" s="41"/>
      <c r="I1648" s="41"/>
      <c r="J1648" s="138"/>
      <c r="K1648" s="291">
        <f t="shared" si="166"/>
        <v>0</v>
      </c>
      <c r="L1648" s="327">
        <v>0</v>
      </c>
      <c r="M1648" s="292">
        <f t="shared" si="165"/>
        <v>0</v>
      </c>
      <c r="N1648" s="370"/>
      <c r="O1648" s="150"/>
      <c r="P1648" s="240"/>
      <c r="Q1648" s="568"/>
      <c r="R1648" s="556">
        <f t="shared" si="167"/>
        <v>0</v>
      </c>
      <c r="S1648" s="556">
        <f t="shared" si="168"/>
        <v>0</v>
      </c>
      <c r="T1648" s="556">
        <f t="shared" si="169"/>
        <v>0</v>
      </c>
      <c r="U1648" s="556">
        <f t="shared" si="170"/>
        <v>0</v>
      </c>
      <c r="V1648" s="395"/>
      <c r="W1648" s="395"/>
      <c r="X1648" s="395"/>
      <c r="Y1648" s="395"/>
      <c r="AA1648" s="102"/>
      <c r="BA1648" s="553"/>
    </row>
    <row r="1649" spans="2:53" ht="18" customHeight="1" x14ac:dyDescent="0.35">
      <c r="B1649" s="80"/>
      <c r="C1649" s="119"/>
      <c r="D1649" s="119"/>
      <c r="E1649" s="202"/>
      <c r="F1649" s="119"/>
      <c r="G1649" s="120"/>
      <c r="H1649" s="41"/>
      <c r="I1649" s="41"/>
      <c r="J1649" s="138"/>
      <c r="K1649" s="291">
        <f t="shared" si="166"/>
        <v>0</v>
      </c>
      <c r="L1649" s="327">
        <v>0</v>
      </c>
      <c r="M1649" s="292">
        <f t="shared" si="165"/>
        <v>0</v>
      </c>
      <c r="N1649" s="370"/>
      <c r="O1649" s="150"/>
      <c r="P1649" s="240"/>
      <c r="Q1649" s="568"/>
      <c r="R1649" s="556">
        <f t="shared" si="167"/>
        <v>0</v>
      </c>
      <c r="S1649" s="556">
        <f t="shared" si="168"/>
        <v>0</v>
      </c>
      <c r="T1649" s="556">
        <f t="shared" si="169"/>
        <v>0</v>
      </c>
      <c r="U1649" s="556">
        <f t="shared" si="170"/>
        <v>0</v>
      </c>
      <c r="V1649" s="395"/>
      <c r="W1649" s="395"/>
      <c r="X1649" s="395"/>
      <c r="Y1649" s="395"/>
      <c r="AA1649" s="102"/>
      <c r="BA1649" s="553"/>
    </row>
    <row r="1650" spans="2:53" ht="18" customHeight="1" x14ac:dyDescent="0.35">
      <c r="B1650" s="80"/>
      <c r="C1650" s="119"/>
      <c r="D1650" s="119"/>
      <c r="E1650" s="202"/>
      <c r="F1650" s="119"/>
      <c r="G1650" s="120"/>
      <c r="H1650" s="41"/>
      <c r="I1650" s="41"/>
      <c r="J1650" s="138"/>
      <c r="K1650" s="291">
        <f t="shared" si="166"/>
        <v>0</v>
      </c>
      <c r="L1650" s="327">
        <v>0</v>
      </c>
      <c r="M1650" s="292">
        <f t="shared" ref="M1650:M1700" si="171">IF(O1650="X",0,L1650*$M$8)</f>
        <v>0</v>
      </c>
      <c r="N1650" s="370"/>
      <c r="O1650" s="150"/>
      <c r="P1650" s="240"/>
      <c r="Q1650" s="568"/>
      <c r="R1650" s="556">
        <f t="shared" si="167"/>
        <v>0</v>
      </c>
      <c r="S1650" s="556">
        <f t="shared" si="168"/>
        <v>0</v>
      </c>
      <c r="T1650" s="556">
        <f t="shared" si="169"/>
        <v>0</v>
      </c>
      <c r="U1650" s="556">
        <f t="shared" si="170"/>
        <v>0</v>
      </c>
      <c r="V1650" s="395"/>
      <c r="W1650" s="395"/>
      <c r="X1650" s="395"/>
      <c r="Y1650" s="395"/>
      <c r="AA1650" s="102"/>
      <c r="BA1650" s="553"/>
    </row>
    <row r="1651" spans="2:53" ht="18" customHeight="1" x14ac:dyDescent="0.35">
      <c r="B1651" s="80"/>
      <c r="C1651" s="119"/>
      <c r="D1651" s="119"/>
      <c r="E1651" s="202"/>
      <c r="F1651" s="119"/>
      <c r="G1651" s="120"/>
      <c r="H1651" s="41"/>
      <c r="I1651" s="41"/>
      <c r="J1651" s="138"/>
      <c r="K1651" s="291">
        <f t="shared" ref="K1651:K1700" si="172">J1651*$M$8</f>
        <v>0</v>
      </c>
      <c r="L1651" s="327">
        <v>0</v>
      </c>
      <c r="M1651" s="292">
        <f t="shared" si="171"/>
        <v>0</v>
      </c>
      <c r="N1651" s="370"/>
      <c r="O1651" s="150"/>
      <c r="P1651" s="240"/>
      <c r="Q1651" s="568"/>
      <c r="R1651" s="556">
        <f t="shared" ref="R1651:R1701" si="173">K1651*$H$35</f>
        <v>0</v>
      </c>
      <c r="S1651" s="556">
        <f t="shared" ref="S1651:S1701" si="174">M1651*$H$44</f>
        <v>0</v>
      </c>
      <c r="T1651" s="556">
        <f t="shared" ref="T1651:T1701" si="175">R1651-K1651</f>
        <v>0</v>
      </c>
      <c r="U1651" s="556">
        <f t="shared" ref="U1651:U1701" si="176">S1651-M1651</f>
        <v>0</v>
      </c>
      <c r="V1651" s="395"/>
      <c r="W1651" s="395"/>
      <c r="X1651" s="395"/>
      <c r="Y1651" s="395"/>
      <c r="AA1651" s="102"/>
      <c r="BA1651" s="553"/>
    </row>
    <row r="1652" spans="2:53" ht="18" customHeight="1" x14ac:dyDescent="0.35">
      <c r="B1652" s="80"/>
      <c r="C1652" s="119"/>
      <c r="D1652" s="119"/>
      <c r="E1652" s="202"/>
      <c r="F1652" s="119"/>
      <c r="G1652" s="120"/>
      <c r="H1652" s="41"/>
      <c r="I1652" s="41"/>
      <c r="J1652" s="138"/>
      <c r="K1652" s="291">
        <f t="shared" si="172"/>
        <v>0</v>
      </c>
      <c r="L1652" s="327">
        <v>0</v>
      </c>
      <c r="M1652" s="292">
        <f t="shared" si="171"/>
        <v>0</v>
      </c>
      <c r="N1652" s="370"/>
      <c r="O1652" s="150"/>
      <c r="P1652" s="240"/>
      <c r="Q1652" s="568"/>
      <c r="R1652" s="556">
        <f t="shared" si="173"/>
        <v>0</v>
      </c>
      <c r="S1652" s="556">
        <f t="shared" si="174"/>
        <v>0</v>
      </c>
      <c r="T1652" s="556">
        <f t="shared" si="175"/>
        <v>0</v>
      </c>
      <c r="U1652" s="556">
        <f t="shared" si="176"/>
        <v>0</v>
      </c>
      <c r="V1652" s="395"/>
      <c r="W1652" s="395"/>
      <c r="X1652" s="395"/>
      <c r="Y1652" s="395"/>
      <c r="AA1652" s="102"/>
      <c r="BA1652" s="553"/>
    </row>
    <row r="1653" spans="2:53" ht="18" customHeight="1" x14ac:dyDescent="0.35">
      <c r="B1653" s="80"/>
      <c r="C1653" s="119"/>
      <c r="D1653" s="119"/>
      <c r="E1653" s="202"/>
      <c r="F1653" s="119"/>
      <c r="G1653" s="120"/>
      <c r="H1653" s="41"/>
      <c r="I1653" s="41"/>
      <c r="J1653" s="138"/>
      <c r="K1653" s="291">
        <f t="shared" si="172"/>
        <v>0</v>
      </c>
      <c r="L1653" s="327">
        <v>0</v>
      </c>
      <c r="M1653" s="292">
        <f t="shared" si="171"/>
        <v>0</v>
      </c>
      <c r="N1653" s="370"/>
      <c r="O1653" s="150"/>
      <c r="P1653" s="240"/>
      <c r="Q1653" s="568"/>
      <c r="R1653" s="556">
        <f t="shared" si="173"/>
        <v>0</v>
      </c>
      <c r="S1653" s="556">
        <f t="shared" si="174"/>
        <v>0</v>
      </c>
      <c r="T1653" s="556">
        <f t="shared" si="175"/>
        <v>0</v>
      </c>
      <c r="U1653" s="556">
        <f t="shared" si="176"/>
        <v>0</v>
      </c>
      <c r="V1653" s="395"/>
      <c r="W1653" s="395"/>
      <c r="X1653" s="395"/>
      <c r="Y1653" s="395"/>
      <c r="AA1653" s="102"/>
      <c r="BA1653" s="553"/>
    </row>
    <row r="1654" spans="2:53" ht="18" customHeight="1" x14ac:dyDescent="0.35">
      <c r="B1654" s="80"/>
      <c r="C1654" s="119"/>
      <c r="D1654" s="119"/>
      <c r="E1654" s="202"/>
      <c r="F1654" s="119"/>
      <c r="G1654" s="120"/>
      <c r="H1654" s="41"/>
      <c r="I1654" s="41"/>
      <c r="J1654" s="138"/>
      <c r="K1654" s="291">
        <f t="shared" si="172"/>
        <v>0</v>
      </c>
      <c r="L1654" s="327">
        <v>0</v>
      </c>
      <c r="M1654" s="292">
        <f t="shared" si="171"/>
        <v>0</v>
      </c>
      <c r="N1654" s="370"/>
      <c r="O1654" s="150"/>
      <c r="P1654" s="240"/>
      <c r="Q1654" s="568"/>
      <c r="R1654" s="556">
        <f t="shared" si="173"/>
        <v>0</v>
      </c>
      <c r="S1654" s="556">
        <f t="shared" si="174"/>
        <v>0</v>
      </c>
      <c r="T1654" s="556">
        <f t="shared" si="175"/>
        <v>0</v>
      </c>
      <c r="U1654" s="556">
        <f t="shared" si="176"/>
        <v>0</v>
      </c>
      <c r="V1654" s="395"/>
      <c r="W1654" s="395"/>
      <c r="X1654" s="395"/>
      <c r="Y1654" s="395"/>
      <c r="AA1654" s="102"/>
      <c r="BA1654" s="553"/>
    </row>
    <row r="1655" spans="2:53" ht="18" customHeight="1" x14ac:dyDescent="0.35">
      <c r="B1655" s="80"/>
      <c r="C1655" s="119"/>
      <c r="D1655" s="119"/>
      <c r="E1655" s="202"/>
      <c r="F1655" s="119"/>
      <c r="G1655" s="120"/>
      <c r="H1655" s="41"/>
      <c r="I1655" s="41"/>
      <c r="J1655" s="138"/>
      <c r="K1655" s="291">
        <f t="shared" si="172"/>
        <v>0</v>
      </c>
      <c r="L1655" s="327">
        <v>0</v>
      </c>
      <c r="M1655" s="292">
        <f t="shared" si="171"/>
        <v>0</v>
      </c>
      <c r="N1655" s="370"/>
      <c r="O1655" s="150"/>
      <c r="P1655" s="240"/>
      <c r="Q1655" s="568"/>
      <c r="R1655" s="556">
        <f t="shared" si="173"/>
        <v>0</v>
      </c>
      <c r="S1655" s="556">
        <f t="shared" si="174"/>
        <v>0</v>
      </c>
      <c r="T1655" s="556">
        <f t="shared" si="175"/>
        <v>0</v>
      </c>
      <c r="U1655" s="556">
        <f t="shared" si="176"/>
        <v>0</v>
      </c>
      <c r="V1655" s="395"/>
      <c r="W1655" s="395"/>
      <c r="X1655" s="395"/>
      <c r="Y1655" s="395"/>
      <c r="AA1655" s="102"/>
      <c r="BA1655" s="553"/>
    </row>
    <row r="1656" spans="2:53" ht="18" customHeight="1" x14ac:dyDescent="0.35">
      <c r="B1656" s="80"/>
      <c r="C1656" s="119"/>
      <c r="D1656" s="119"/>
      <c r="E1656" s="202"/>
      <c r="F1656" s="119"/>
      <c r="G1656" s="120"/>
      <c r="H1656" s="41"/>
      <c r="I1656" s="41"/>
      <c r="J1656" s="138"/>
      <c r="K1656" s="291">
        <f t="shared" si="172"/>
        <v>0</v>
      </c>
      <c r="L1656" s="327">
        <v>0</v>
      </c>
      <c r="M1656" s="292">
        <f t="shared" si="171"/>
        <v>0</v>
      </c>
      <c r="N1656" s="370"/>
      <c r="O1656" s="150"/>
      <c r="P1656" s="240"/>
      <c r="Q1656" s="568"/>
      <c r="R1656" s="556">
        <f t="shared" si="173"/>
        <v>0</v>
      </c>
      <c r="S1656" s="556">
        <f t="shared" si="174"/>
        <v>0</v>
      </c>
      <c r="T1656" s="556">
        <f t="shared" si="175"/>
        <v>0</v>
      </c>
      <c r="U1656" s="556">
        <f t="shared" si="176"/>
        <v>0</v>
      </c>
      <c r="V1656" s="395"/>
      <c r="W1656" s="395"/>
      <c r="X1656" s="395"/>
      <c r="Y1656" s="395"/>
      <c r="AA1656" s="102"/>
      <c r="BA1656" s="553"/>
    </row>
    <row r="1657" spans="2:53" ht="18" customHeight="1" x14ac:dyDescent="0.35">
      <c r="B1657" s="80"/>
      <c r="C1657" s="119"/>
      <c r="D1657" s="119"/>
      <c r="E1657" s="202"/>
      <c r="F1657" s="119"/>
      <c r="G1657" s="120"/>
      <c r="H1657" s="41"/>
      <c r="I1657" s="41"/>
      <c r="J1657" s="138"/>
      <c r="K1657" s="291">
        <f t="shared" si="172"/>
        <v>0</v>
      </c>
      <c r="L1657" s="327">
        <v>0</v>
      </c>
      <c r="M1657" s="292">
        <f t="shared" si="171"/>
        <v>0</v>
      </c>
      <c r="N1657" s="370"/>
      <c r="O1657" s="150"/>
      <c r="P1657" s="240"/>
      <c r="Q1657" s="568"/>
      <c r="R1657" s="556">
        <f t="shared" si="173"/>
        <v>0</v>
      </c>
      <c r="S1657" s="556">
        <f t="shared" si="174"/>
        <v>0</v>
      </c>
      <c r="T1657" s="556">
        <f t="shared" si="175"/>
        <v>0</v>
      </c>
      <c r="U1657" s="556">
        <f t="shared" si="176"/>
        <v>0</v>
      </c>
      <c r="V1657" s="395"/>
      <c r="W1657" s="395"/>
      <c r="X1657" s="395"/>
      <c r="Y1657" s="395"/>
      <c r="AA1657" s="102"/>
      <c r="BA1657" s="553"/>
    </row>
    <row r="1658" spans="2:53" ht="18" customHeight="1" x14ac:dyDescent="0.35">
      <c r="B1658" s="80"/>
      <c r="C1658" s="119"/>
      <c r="D1658" s="119"/>
      <c r="E1658" s="202"/>
      <c r="F1658" s="119"/>
      <c r="G1658" s="120"/>
      <c r="H1658" s="41"/>
      <c r="I1658" s="41"/>
      <c r="J1658" s="138"/>
      <c r="K1658" s="291">
        <f t="shared" si="172"/>
        <v>0</v>
      </c>
      <c r="L1658" s="327">
        <v>0</v>
      </c>
      <c r="M1658" s="292">
        <f t="shared" si="171"/>
        <v>0</v>
      </c>
      <c r="N1658" s="370"/>
      <c r="O1658" s="150"/>
      <c r="P1658" s="240"/>
      <c r="Q1658" s="568"/>
      <c r="R1658" s="556">
        <f t="shared" si="173"/>
        <v>0</v>
      </c>
      <c r="S1658" s="556">
        <f t="shared" si="174"/>
        <v>0</v>
      </c>
      <c r="T1658" s="556">
        <f t="shared" si="175"/>
        <v>0</v>
      </c>
      <c r="U1658" s="556">
        <f t="shared" si="176"/>
        <v>0</v>
      </c>
      <c r="V1658" s="395"/>
      <c r="W1658" s="395"/>
      <c r="X1658" s="395"/>
      <c r="Y1658" s="395"/>
      <c r="AA1658" s="102"/>
      <c r="BA1658" s="553"/>
    </row>
    <row r="1659" spans="2:53" ht="18" customHeight="1" x14ac:dyDescent="0.35">
      <c r="B1659" s="80"/>
      <c r="C1659" s="119"/>
      <c r="D1659" s="119"/>
      <c r="E1659" s="202"/>
      <c r="F1659" s="119"/>
      <c r="G1659" s="120"/>
      <c r="H1659" s="41"/>
      <c r="I1659" s="41"/>
      <c r="J1659" s="138"/>
      <c r="K1659" s="291">
        <f t="shared" si="172"/>
        <v>0</v>
      </c>
      <c r="L1659" s="327">
        <v>0</v>
      </c>
      <c r="M1659" s="292">
        <f t="shared" si="171"/>
        <v>0</v>
      </c>
      <c r="N1659" s="370"/>
      <c r="O1659" s="150"/>
      <c r="P1659" s="240"/>
      <c r="Q1659" s="568"/>
      <c r="R1659" s="556">
        <f t="shared" si="173"/>
        <v>0</v>
      </c>
      <c r="S1659" s="556">
        <f t="shared" si="174"/>
        <v>0</v>
      </c>
      <c r="T1659" s="556">
        <f t="shared" si="175"/>
        <v>0</v>
      </c>
      <c r="U1659" s="556">
        <f t="shared" si="176"/>
        <v>0</v>
      </c>
      <c r="V1659" s="395"/>
      <c r="W1659" s="395"/>
      <c r="X1659" s="395"/>
      <c r="Y1659" s="395"/>
      <c r="AA1659" s="102"/>
      <c r="BA1659" s="553"/>
    </row>
    <row r="1660" spans="2:53" ht="18" customHeight="1" x14ac:dyDescent="0.35">
      <c r="B1660" s="80"/>
      <c r="C1660" s="119"/>
      <c r="D1660" s="119"/>
      <c r="E1660" s="202"/>
      <c r="F1660" s="119"/>
      <c r="G1660" s="120"/>
      <c r="H1660" s="41"/>
      <c r="I1660" s="41"/>
      <c r="J1660" s="138"/>
      <c r="K1660" s="291">
        <f t="shared" si="172"/>
        <v>0</v>
      </c>
      <c r="L1660" s="327">
        <v>0</v>
      </c>
      <c r="M1660" s="292">
        <f t="shared" si="171"/>
        <v>0</v>
      </c>
      <c r="N1660" s="370"/>
      <c r="O1660" s="150"/>
      <c r="P1660" s="240"/>
      <c r="Q1660" s="568"/>
      <c r="R1660" s="556">
        <f t="shared" si="173"/>
        <v>0</v>
      </c>
      <c r="S1660" s="556">
        <f t="shared" si="174"/>
        <v>0</v>
      </c>
      <c r="T1660" s="556">
        <f t="shared" si="175"/>
        <v>0</v>
      </c>
      <c r="U1660" s="556">
        <f t="shared" si="176"/>
        <v>0</v>
      </c>
      <c r="V1660" s="395"/>
      <c r="W1660" s="395"/>
      <c r="X1660" s="395"/>
      <c r="Y1660" s="395"/>
      <c r="AA1660" s="102"/>
      <c r="BA1660" s="553"/>
    </row>
    <row r="1661" spans="2:53" ht="18" customHeight="1" x14ac:dyDescent="0.35">
      <c r="B1661" s="80"/>
      <c r="C1661" s="119"/>
      <c r="D1661" s="119"/>
      <c r="E1661" s="202"/>
      <c r="F1661" s="119"/>
      <c r="G1661" s="120"/>
      <c r="H1661" s="41"/>
      <c r="I1661" s="41"/>
      <c r="J1661" s="138"/>
      <c r="K1661" s="291">
        <f t="shared" si="172"/>
        <v>0</v>
      </c>
      <c r="L1661" s="327">
        <v>0</v>
      </c>
      <c r="M1661" s="292">
        <f t="shared" si="171"/>
        <v>0</v>
      </c>
      <c r="N1661" s="370"/>
      <c r="O1661" s="150"/>
      <c r="P1661" s="240"/>
      <c r="Q1661" s="568"/>
      <c r="R1661" s="556">
        <f t="shared" si="173"/>
        <v>0</v>
      </c>
      <c r="S1661" s="556">
        <f t="shared" si="174"/>
        <v>0</v>
      </c>
      <c r="T1661" s="556">
        <f t="shared" si="175"/>
        <v>0</v>
      </c>
      <c r="U1661" s="556">
        <f t="shared" si="176"/>
        <v>0</v>
      </c>
      <c r="V1661" s="395"/>
      <c r="W1661" s="395"/>
      <c r="X1661" s="395"/>
      <c r="Y1661" s="395"/>
      <c r="AA1661" s="102"/>
      <c r="BA1661" s="553"/>
    </row>
    <row r="1662" spans="2:53" ht="18" customHeight="1" x14ac:dyDescent="0.35">
      <c r="B1662" s="80"/>
      <c r="C1662" s="119"/>
      <c r="D1662" s="119"/>
      <c r="E1662" s="202"/>
      <c r="F1662" s="119"/>
      <c r="G1662" s="120"/>
      <c r="H1662" s="41"/>
      <c r="I1662" s="41"/>
      <c r="J1662" s="138"/>
      <c r="K1662" s="291">
        <f t="shared" si="172"/>
        <v>0</v>
      </c>
      <c r="L1662" s="327">
        <v>0</v>
      </c>
      <c r="M1662" s="292">
        <f t="shared" si="171"/>
        <v>0</v>
      </c>
      <c r="N1662" s="370"/>
      <c r="O1662" s="150"/>
      <c r="P1662" s="240"/>
      <c r="Q1662" s="568"/>
      <c r="R1662" s="556">
        <f t="shared" si="173"/>
        <v>0</v>
      </c>
      <c r="S1662" s="556">
        <f t="shared" si="174"/>
        <v>0</v>
      </c>
      <c r="T1662" s="556">
        <f t="shared" si="175"/>
        <v>0</v>
      </c>
      <c r="U1662" s="556">
        <f t="shared" si="176"/>
        <v>0</v>
      </c>
      <c r="V1662" s="395"/>
      <c r="W1662" s="395"/>
      <c r="X1662" s="395"/>
      <c r="Y1662" s="395"/>
      <c r="AA1662" s="102"/>
      <c r="BA1662" s="553"/>
    </row>
    <row r="1663" spans="2:53" ht="18" customHeight="1" x14ac:dyDescent="0.35">
      <c r="B1663" s="80"/>
      <c r="C1663" s="119"/>
      <c r="D1663" s="119"/>
      <c r="E1663" s="202"/>
      <c r="F1663" s="119"/>
      <c r="G1663" s="120"/>
      <c r="H1663" s="41"/>
      <c r="I1663" s="41"/>
      <c r="J1663" s="138"/>
      <c r="K1663" s="291">
        <f t="shared" si="172"/>
        <v>0</v>
      </c>
      <c r="L1663" s="327">
        <v>0</v>
      </c>
      <c r="M1663" s="292">
        <f t="shared" si="171"/>
        <v>0</v>
      </c>
      <c r="N1663" s="370"/>
      <c r="O1663" s="150"/>
      <c r="P1663" s="240"/>
      <c r="Q1663" s="568"/>
      <c r="R1663" s="556">
        <f t="shared" si="173"/>
        <v>0</v>
      </c>
      <c r="S1663" s="556">
        <f t="shared" si="174"/>
        <v>0</v>
      </c>
      <c r="T1663" s="556">
        <f t="shared" si="175"/>
        <v>0</v>
      </c>
      <c r="U1663" s="556">
        <f t="shared" si="176"/>
        <v>0</v>
      </c>
      <c r="V1663" s="395"/>
      <c r="W1663" s="395"/>
      <c r="X1663" s="395"/>
      <c r="Y1663" s="395"/>
      <c r="AA1663" s="102"/>
      <c r="BA1663" s="553"/>
    </row>
    <row r="1664" spans="2:53" ht="18" customHeight="1" x14ac:dyDescent="0.35">
      <c r="B1664" s="80"/>
      <c r="C1664" s="119"/>
      <c r="D1664" s="119"/>
      <c r="E1664" s="202"/>
      <c r="F1664" s="119"/>
      <c r="G1664" s="120"/>
      <c r="H1664" s="41"/>
      <c r="I1664" s="41"/>
      <c r="J1664" s="138"/>
      <c r="K1664" s="291">
        <f t="shared" si="172"/>
        <v>0</v>
      </c>
      <c r="L1664" s="327">
        <v>0</v>
      </c>
      <c r="M1664" s="292">
        <f t="shared" si="171"/>
        <v>0</v>
      </c>
      <c r="N1664" s="370"/>
      <c r="O1664" s="150"/>
      <c r="P1664" s="240"/>
      <c r="Q1664" s="568"/>
      <c r="R1664" s="556">
        <f t="shared" si="173"/>
        <v>0</v>
      </c>
      <c r="S1664" s="556">
        <f t="shared" si="174"/>
        <v>0</v>
      </c>
      <c r="T1664" s="556">
        <f t="shared" si="175"/>
        <v>0</v>
      </c>
      <c r="U1664" s="556">
        <f t="shared" si="176"/>
        <v>0</v>
      </c>
      <c r="V1664" s="395"/>
      <c r="W1664" s="395"/>
      <c r="X1664" s="395"/>
      <c r="Y1664" s="395"/>
      <c r="AA1664" s="102"/>
      <c r="BA1664" s="553"/>
    </row>
    <row r="1665" spans="2:53" ht="18" customHeight="1" x14ac:dyDescent="0.35">
      <c r="B1665" s="80"/>
      <c r="C1665" s="119"/>
      <c r="D1665" s="119"/>
      <c r="E1665" s="202"/>
      <c r="F1665" s="119"/>
      <c r="G1665" s="120"/>
      <c r="H1665" s="41"/>
      <c r="I1665" s="41"/>
      <c r="J1665" s="138"/>
      <c r="K1665" s="291">
        <f t="shared" si="172"/>
        <v>0</v>
      </c>
      <c r="L1665" s="327">
        <v>0</v>
      </c>
      <c r="M1665" s="292">
        <f t="shared" si="171"/>
        <v>0</v>
      </c>
      <c r="N1665" s="370"/>
      <c r="O1665" s="150"/>
      <c r="P1665" s="240"/>
      <c r="Q1665" s="568"/>
      <c r="R1665" s="556">
        <f t="shared" si="173"/>
        <v>0</v>
      </c>
      <c r="S1665" s="556">
        <f t="shared" si="174"/>
        <v>0</v>
      </c>
      <c r="T1665" s="556">
        <f t="shared" si="175"/>
        <v>0</v>
      </c>
      <c r="U1665" s="556">
        <f t="shared" si="176"/>
        <v>0</v>
      </c>
      <c r="V1665" s="395"/>
      <c r="W1665" s="395"/>
      <c r="X1665" s="395"/>
      <c r="Y1665" s="395"/>
      <c r="AA1665" s="102"/>
      <c r="BA1665" s="553"/>
    </row>
    <row r="1666" spans="2:53" ht="18" customHeight="1" x14ac:dyDescent="0.35">
      <c r="B1666" s="80"/>
      <c r="C1666" s="119"/>
      <c r="D1666" s="119"/>
      <c r="E1666" s="202"/>
      <c r="F1666" s="119"/>
      <c r="G1666" s="120"/>
      <c r="H1666" s="41"/>
      <c r="I1666" s="41"/>
      <c r="J1666" s="138"/>
      <c r="K1666" s="291">
        <f t="shared" si="172"/>
        <v>0</v>
      </c>
      <c r="L1666" s="327">
        <v>0</v>
      </c>
      <c r="M1666" s="292">
        <f t="shared" si="171"/>
        <v>0</v>
      </c>
      <c r="N1666" s="370"/>
      <c r="O1666" s="150"/>
      <c r="P1666" s="240"/>
      <c r="Q1666" s="568"/>
      <c r="R1666" s="556">
        <f t="shared" si="173"/>
        <v>0</v>
      </c>
      <c r="S1666" s="556">
        <f t="shared" si="174"/>
        <v>0</v>
      </c>
      <c r="T1666" s="556">
        <f t="shared" si="175"/>
        <v>0</v>
      </c>
      <c r="U1666" s="556">
        <f t="shared" si="176"/>
        <v>0</v>
      </c>
      <c r="V1666" s="395"/>
      <c r="W1666" s="395"/>
      <c r="X1666" s="395"/>
      <c r="Y1666" s="395"/>
      <c r="AA1666" s="102"/>
      <c r="BA1666" s="553"/>
    </row>
    <row r="1667" spans="2:53" ht="18" customHeight="1" x14ac:dyDescent="0.35">
      <c r="B1667" s="80"/>
      <c r="C1667" s="119"/>
      <c r="D1667" s="119"/>
      <c r="E1667" s="202"/>
      <c r="F1667" s="119"/>
      <c r="G1667" s="120"/>
      <c r="H1667" s="41"/>
      <c r="I1667" s="41"/>
      <c r="J1667" s="138"/>
      <c r="K1667" s="291">
        <f t="shared" si="172"/>
        <v>0</v>
      </c>
      <c r="L1667" s="327">
        <v>0</v>
      </c>
      <c r="M1667" s="292">
        <f t="shared" si="171"/>
        <v>0</v>
      </c>
      <c r="N1667" s="370"/>
      <c r="O1667" s="150"/>
      <c r="P1667" s="240"/>
      <c r="Q1667" s="568"/>
      <c r="R1667" s="556">
        <f t="shared" si="173"/>
        <v>0</v>
      </c>
      <c r="S1667" s="556">
        <f t="shared" si="174"/>
        <v>0</v>
      </c>
      <c r="T1667" s="556">
        <f t="shared" si="175"/>
        <v>0</v>
      </c>
      <c r="U1667" s="556">
        <f t="shared" si="176"/>
        <v>0</v>
      </c>
      <c r="V1667" s="395"/>
      <c r="W1667" s="395"/>
      <c r="X1667" s="395"/>
      <c r="Y1667" s="395"/>
      <c r="AA1667" s="102"/>
      <c r="BA1667" s="553"/>
    </row>
    <row r="1668" spans="2:53" ht="18" customHeight="1" x14ac:dyDescent="0.35">
      <c r="B1668" s="80"/>
      <c r="C1668" s="119"/>
      <c r="D1668" s="119"/>
      <c r="E1668" s="202"/>
      <c r="F1668" s="119"/>
      <c r="G1668" s="120"/>
      <c r="H1668" s="41"/>
      <c r="I1668" s="41"/>
      <c r="J1668" s="138"/>
      <c r="K1668" s="291">
        <f t="shared" si="172"/>
        <v>0</v>
      </c>
      <c r="L1668" s="327">
        <v>0</v>
      </c>
      <c r="M1668" s="292">
        <f t="shared" si="171"/>
        <v>0</v>
      </c>
      <c r="N1668" s="370"/>
      <c r="O1668" s="150"/>
      <c r="P1668" s="240"/>
      <c r="Q1668" s="568"/>
      <c r="R1668" s="556">
        <f t="shared" si="173"/>
        <v>0</v>
      </c>
      <c r="S1668" s="556">
        <f t="shared" si="174"/>
        <v>0</v>
      </c>
      <c r="T1668" s="556">
        <f t="shared" si="175"/>
        <v>0</v>
      </c>
      <c r="U1668" s="556">
        <f t="shared" si="176"/>
        <v>0</v>
      </c>
      <c r="V1668" s="395"/>
      <c r="W1668" s="395"/>
      <c r="X1668" s="395"/>
      <c r="Y1668" s="395"/>
      <c r="AA1668" s="102"/>
      <c r="BA1668" s="553"/>
    </row>
    <row r="1669" spans="2:53" ht="18" customHeight="1" x14ac:dyDescent="0.35">
      <c r="B1669" s="80"/>
      <c r="C1669" s="119"/>
      <c r="D1669" s="119"/>
      <c r="E1669" s="202"/>
      <c r="F1669" s="119"/>
      <c r="G1669" s="120"/>
      <c r="H1669" s="41"/>
      <c r="I1669" s="41"/>
      <c r="J1669" s="138"/>
      <c r="K1669" s="291">
        <f t="shared" si="172"/>
        <v>0</v>
      </c>
      <c r="L1669" s="327">
        <v>0</v>
      </c>
      <c r="M1669" s="292">
        <f t="shared" si="171"/>
        <v>0</v>
      </c>
      <c r="N1669" s="370"/>
      <c r="O1669" s="150"/>
      <c r="P1669" s="240"/>
      <c r="Q1669" s="568"/>
      <c r="R1669" s="556">
        <f t="shared" si="173"/>
        <v>0</v>
      </c>
      <c r="S1669" s="556">
        <f t="shared" si="174"/>
        <v>0</v>
      </c>
      <c r="T1669" s="556">
        <f t="shared" si="175"/>
        <v>0</v>
      </c>
      <c r="U1669" s="556">
        <f t="shared" si="176"/>
        <v>0</v>
      </c>
      <c r="V1669" s="395"/>
      <c r="W1669" s="395"/>
      <c r="X1669" s="395"/>
      <c r="Y1669" s="395"/>
      <c r="AA1669" s="102"/>
      <c r="BA1669" s="553"/>
    </row>
    <row r="1670" spans="2:53" ht="18" customHeight="1" x14ac:dyDescent="0.35">
      <c r="B1670" s="80"/>
      <c r="C1670" s="119"/>
      <c r="D1670" s="119"/>
      <c r="E1670" s="202"/>
      <c r="F1670" s="119"/>
      <c r="G1670" s="120"/>
      <c r="H1670" s="41"/>
      <c r="I1670" s="41"/>
      <c r="J1670" s="138"/>
      <c r="K1670" s="291">
        <f t="shared" si="172"/>
        <v>0</v>
      </c>
      <c r="L1670" s="327">
        <v>0</v>
      </c>
      <c r="M1670" s="292">
        <f t="shared" si="171"/>
        <v>0</v>
      </c>
      <c r="N1670" s="370"/>
      <c r="O1670" s="150"/>
      <c r="P1670" s="240"/>
      <c r="Q1670" s="568"/>
      <c r="R1670" s="556">
        <f t="shared" si="173"/>
        <v>0</v>
      </c>
      <c r="S1670" s="556">
        <f t="shared" si="174"/>
        <v>0</v>
      </c>
      <c r="T1670" s="556">
        <f t="shared" si="175"/>
        <v>0</v>
      </c>
      <c r="U1670" s="556">
        <f t="shared" si="176"/>
        <v>0</v>
      </c>
      <c r="V1670" s="395"/>
      <c r="W1670" s="395"/>
      <c r="X1670" s="395"/>
      <c r="Y1670" s="395"/>
      <c r="AA1670" s="102"/>
      <c r="BA1670" s="553"/>
    </row>
    <row r="1671" spans="2:53" ht="18" customHeight="1" x14ac:dyDescent="0.35">
      <c r="B1671" s="80"/>
      <c r="C1671" s="119"/>
      <c r="D1671" s="119"/>
      <c r="E1671" s="202"/>
      <c r="F1671" s="119"/>
      <c r="G1671" s="120"/>
      <c r="H1671" s="41"/>
      <c r="I1671" s="41"/>
      <c r="J1671" s="138"/>
      <c r="K1671" s="291">
        <f t="shared" si="172"/>
        <v>0</v>
      </c>
      <c r="L1671" s="327">
        <v>0</v>
      </c>
      <c r="M1671" s="292">
        <f t="shared" si="171"/>
        <v>0</v>
      </c>
      <c r="N1671" s="370"/>
      <c r="O1671" s="150"/>
      <c r="P1671" s="240"/>
      <c r="Q1671" s="568"/>
      <c r="R1671" s="556">
        <f t="shared" si="173"/>
        <v>0</v>
      </c>
      <c r="S1671" s="556">
        <f t="shared" si="174"/>
        <v>0</v>
      </c>
      <c r="T1671" s="556">
        <f t="shared" si="175"/>
        <v>0</v>
      </c>
      <c r="U1671" s="556">
        <f t="shared" si="176"/>
        <v>0</v>
      </c>
      <c r="V1671" s="395"/>
      <c r="W1671" s="395"/>
      <c r="X1671" s="395"/>
      <c r="Y1671" s="395"/>
      <c r="AA1671" s="102"/>
      <c r="BA1671" s="553"/>
    </row>
    <row r="1672" spans="2:53" ht="18" customHeight="1" x14ac:dyDescent="0.35">
      <c r="B1672" s="80"/>
      <c r="C1672" s="119"/>
      <c r="D1672" s="119"/>
      <c r="E1672" s="202"/>
      <c r="F1672" s="119"/>
      <c r="G1672" s="120"/>
      <c r="H1672" s="41"/>
      <c r="I1672" s="41"/>
      <c r="J1672" s="138"/>
      <c r="K1672" s="291">
        <f t="shared" si="172"/>
        <v>0</v>
      </c>
      <c r="L1672" s="327">
        <v>0</v>
      </c>
      <c r="M1672" s="292">
        <f t="shared" si="171"/>
        <v>0</v>
      </c>
      <c r="N1672" s="370"/>
      <c r="O1672" s="150"/>
      <c r="P1672" s="240"/>
      <c r="Q1672" s="568"/>
      <c r="R1672" s="556">
        <f t="shared" si="173"/>
        <v>0</v>
      </c>
      <c r="S1672" s="556">
        <f t="shared" si="174"/>
        <v>0</v>
      </c>
      <c r="T1672" s="556">
        <f t="shared" si="175"/>
        <v>0</v>
      </c>
      <c r="U1672" s="556">
        <f t="shared" si="176"/>
        <v>0</v>
      </c>
      <c r="V1672" s="395"/>
      <c r="W1672" s="395"/>
      <c r="X1672" s="395"/>
      <c r="Y1672" s="395"/>
      <c r="AA1672" s="102"/>
      <c r="BA1672" s="553"/>
    </row>
    <row r="1673" spans="2:53" ht="18" customHeight="1" x14ac:dyDescent="0.35">
      <c r="B1673" s="80"/>
      <c r="C1673" s="119"/>
      <c r="D1673" s="119"/>
      <c r="E1673" s="202"/>
      <c r="F1673" s="119"/>
      <c r="G1673" s="120"/>
      <c r="H1673" s="41"/>
      <c r="I1673" s="41"/>
      <c r="J1673" s="138"/>
      <c r="K1673" s="291">
        <f t="shared" si="172"/>
        <v>0</v>
      </c>
      <c r="L1673" s="327">
        <v>0</v>
      </c>
      <c r="M1673" s="292">
        <f t="shared" si="171"/>
        <v>0</v>
      </c>
      <c r="N1673" s="370"/>
      <c r="O1673" s="150"/>
      <c r="P1673" s="240"/>
      <c r="Q1673" s="568"/>
      <c r="R1673" s="556">
        <f t="shared" si="173"/>
        <v>0</v>
      </c>
      <c r="S1673" s="556">
        <f t="shared" si="174"/>
        <v>0</v>
      </c>
      <c r="T1673" s="556">
        <f t="shared" si="175"/>
        <v>0</v>
      </c>
      <c r="U1673" s="556">
        <f t="shared" si="176"/>
        <v>0</v>
      </c>
      <c r="V1673" s="395"/>
      <c r="W1673" s="395"/>
      <c r="X1673" s="395"/>
      <c r="Y1673" s="395"/>
      <c r="AA1673" s="102"/>
      <c r="BA1673" s="553"/>
    </row>
    <row r="1674" spans="2:53" ht="18" customHeight="1" x14ac:dyDescent="0.35">
      <c r="B1674" s="80"/>
      <c r="C1674" s="119"/>
      <c r="D1674" s="119"/>
      <c r="E1674" s="202"/>
      <c r="F1674" s="119"/>
      <c r="G1674" s="120"/>
      <c r="H1674" s="41"/>
      <c r="I1674" s="41"/>
      <c r="J1674" s="138"/>
      <c r="K1674" s="291">
        <f t="shared" si="172"/>
        <v>0</v>
      </c>
      <c r="L1674" s="327">
        <v>0</v>
      </c>
      <c r="M1674" s="292">
        <f t="shared" si="171"/>
        <v>0</v>
      </c>
      <c r="N1674" s="370"/>
      <c r="O1674" s="150"/>
      <c r="P1674" s="240"/>
      <c r="Q1674" s="568"/>
      <c r="R1674" s="556">
        <f t="shared" si="173"/>
        <v>0</v>
      </c>
      <c r="S1674" s="556">
        <f t="shared" si="174"/>
        <v>0</v>
      </c>
      <c r="T1674" s="556">
        <f t="shared" si="175"/>
        <v>0</v>
      </c>
      <c r="U1674" s="556">
        <f t="shared" si="176"/>
        <v>0</v>
      </c>
      <c r="V1674" s="395"/>
      <c r="W1674" s="395"/>
      <c r="X1674" s="395"/>
      <c r="Y1674" s="395"/>
      <c r="AA1674" s="102"/>
      <c r="BA1674" s="553"/>
    </row>
    <row r="1675" spans="2:53" ht="18" customHeight="1" x14ac:dyDescent="0.35">
      <c r="B1675" s="80"/>
      <c r="C1675" s="119"/>
      <c r="D1675" s="119"/>
      <c r="E1675" s="202"/>
      <c r="F1675" s="119"/>
      <c r="G1675" s="120"/>
      <c r="H1675" s="41"/>
      <c r="I1675" s="41"/>
      <c r="J1675" s="138"/>
      <c r="K1675" s="291">
        <f t="shared" si="172"/>
        <v>0</v>
      </c>
      <c r="L1675" s="327">
        <v>0</v>
      </c>
      <c r="M1675" s="292">
        <f t="shared" si="171"/>
        <v>0</v>
      </c>
      <c r="N1675" s="370"/>
      <c r="O1675" s="150"/>
      <c r="P1675" s="240"/>
      <c r="Q1675" s="568"/>
      <c r="R1675" s="556">
        <f t="shared" si="173"/>
        <v>0</v>
      </c>
      <c r="S1675" s="556">
        <f t="shared" si="174"/>
        <v>0</v>
      </c>
      <c r="T1675" s="556">
        <f t="shared" si="175"/>
        <v>0</v>
      </c>
      <c r="U1675" s="556">
        <f t="shared" si="176"/>
        <v>0</v>
      </c>
      <c r="V1675" s="395"/>
      <c r="W1675" s="395"/>
      <c r="X1675" s="395"/>
      <c r="Y1675" s="395"/>
      <c r="AA1675" s="102"/>
      <c r="BA1675" s="553"/>
    </row>
    <row r="1676" spans="2:53" ht="18" customHeight="1" x14ac:dyDescent="0.35">
      <c r="B1676" s="80"/>
      <c r="C1676" s="119"/>
      <c r="D1676" s="119"/>
      <c r="E1676" s="202"/>
      <c r="F1676" s="119"/>
      <c r="G1676" s="120"/>
      <c r="H1676" s="41"/>
      <c r="I1676" s="41"/>
      <c r="J1676" s="138"/>
      <c r="K1676" s="291">
        <f t="shared" si="172"/>
        <v>0</v>
      </c>
      <c r="L1676" s="327">
        <v>0</v>
      </c>
      <c r="M1676" s="292">
        <f t="shared" si="171"/>
        <v>0</v>
      </c>
      <c r="N1676" s="370"/>
      <c r="O1676" s="150"/>
      <c r="P1676" s="240"/>
      <c r="Q1676" s="568"/>
      <c r="R1676" s="556">
        <f t="shared" si="173"/>
        <v>0</v>
      </c>
      <c r="S1676" s="556">
        <f t="shared" si="174"/>
        <v>0</v>
      </c>
      <c r="T1676" s="556">
        <f t="shared" si="175"/>
        <v>0</v>
      </c>
      <c r="U1676" s="556">
        <f t="shared" si="176"/>
        <v>0</v>
      </c>
      <c r="V1676" s="395"/>
      <c r="W1676" s="395"/>
      <c r="X1676" s="395"/>
      <c r="Y1676" s="395"/>
      <c r="AA1676" s="102"/>
      <c r="BA1676" s="553"/>
    </row>
    <row r="1677" spans="2:53" ht="18" customHeight="1" x14ac:dyDescent="0.35">
      <c r="B1677" s="80"/>
      <c r="C1677" s="119"/>
      <c r="D1677" s="119"/>
      <c r="E1677" s="202"/>
      <c r="F1677" s="119"/>
      <c r="G1677" s="120"/>
      <c r="H1677" s="41"/>
      <c r="I1677" s="41"/>
      <c r="J1677" s="138"/>
      <c r="K1677" s="291">
        <f t="shared" si="172"/>
        <v>0</v>
      </c>
      <c r="L1677" s="327">
        <v>0</v>
      </c>
      <c r="M1677" s="292">
        <f t="shared" si="171"/>
        <v>0</v>
      </c>
      <c r="N1677" s="370"/>
      <c r="O1677" s="150"/>
      <c r="P1677" s="240"/>
      <c r="Q1677" s="568"/>
      <c r="R1677" s="556">
        <f t="shared" si="173"/>
        <v>0</v>
      </c>
      <c r="S1677" s="556">
        <f t="shared" si="174"/>
        <v>0</v>
      </c>
      <c r="T1677" s="556">
        <f t="shared" si="175"/>
        <v>0</v>
      </c>
      <c r="U1677" s="556">
        <f t="shared" si="176"/>
        <v>0</v>
      </c>
      <c r="V1677" s="395"/>
      <c r="W1677" s="395"/>
      <c r="X1677" s="395"/>
      <c r="Y1677" s="395"/>
      <c r="AA1677" s="102"/>
      <c r="BA1677" s="553"/>
    </row>
    <row r="1678" spans="2:53" ht="18" customHeight="1" x14ac:dyDescent="0.35">
      <c r="B1678" s="80"/>
      <c r="C1678" s="119"/>
      <c r="D1678" s="119"/>
      <c r="E1678" s="202"/>
      <c r="F1678" s="119"/>
      <c r="G1678" s="120"/>
      <c r="H1678" s="41"/>
      <c r="I1678" s="41"/>
      <c r="J1678" s="138"/>
      <c r="K1678" s="291">
        <f t="shared" si="172"/>
        <v>0</v>
      </c>
      <c r="L1678" s="327">
        <v>0</v>
      </c>
      <c r="M1678" s="292">
        <f t="shared" si="171"/>
        <v>0</v>
      </c>
      <c r="N1678" s="370"/>
      <c r="O1678" s="150"/>
      <c r="P1678" s="240"/>
      <c r="Q1678" s="568"/>
      <c r="R1678" s="556">
        <f t="shared" si="173"/>
        <v>0</v>
      </c>
      <c r="S1678" s="556">
        <f t="shared" si="174"/>
        <v>0</v>
      </c>
      <c r="T1678" s="556">
        <f t="shared" si="175"/>
        <v>0</v>
      </c>
      <c r="U1678" s="556">
        <f t="shared" si="176"/>
        <v>0</v>
      </c>
      <c r="V1678" s="395"/>
      <c r="W1678" s="395"/>
      <c r="X1678" s="395"/>
      <c r="Y1678" s="395"/>
      <c r="AA1678" s="102"/>
      <c r="BA1678" s="553"/>
    </row>
    <row r="1679" spans="2:53" ht="18" customHeight="1" x14ac:dyDescent="0.35">
      <c r="B1679" s="80"/>
      <c r="C1679" s="119"/>
      <c r="D1679" s="119"/>
      <c r="E1679" s="202"/>
      <c r="F1679" s="119"/>
      <c r="G1679" s="120"/>
      <c r="H1679" s="41"/>
      <c r="I1679" s="41"/>
      <c r="J1679" s="138"/>
      <c r="K1679" s="291">
        <f t="shared" si="172"/>
        <v>0</v>
      </c>
      <c r="L1679" s="327">
        <v>0</v>
      </c>
      <c r="M1679" s="292">
        <f t="shared" si="171"/>
        <v>0</v>
      </c>
      <c r="N1679" s="370"/>
      <c r="O1679" s="150"/>
      <c r="P1679" s="240"/>
      <c r="Q1679" s="568"/>
      <c r="R1679" s="556">
        <f t="shared" si="173"/>
        <v>0</v>
      </c>
      <c r="S1679" s="556">
        <f t="shared" si="174"/>
        <v>0</v>
      </c>
      <c r="T1679" s="556">
        <f t="shared" si="175"/>
        <v>0</v>
      </c>
      <c r="U1679" s="556">
        <f t="shared" si="176"/>
        <v>0</v>
      </c>
      <c r="V1679" s="395"/>
      <c r="W1679" s="395"/>
      <c r="X1679" s="395"/>
      <c r="Y1679" s="395"/>
      <c r="AA1679" s="102"/>
      <c r="BA1679" s="553"/>
    </row>
    <row r="1680" spans="2:53" ht="18" customHeight="1" x14ac:dyDescent="0.35">
      <c r="B1680" s="80"/>
      <c r="C1680" s="119"/>
      <c r="D1680" s="119"/>
      <c r="E1680" s="202"/>
      <c r="F1680" s="119"/>
      <c r="G1680" s="120"/>
      <c r="H1680" s="41"/>
      <c r="I1680" s="41"/>
      <c r="J1680" s="138"/>
      <c r="K1680" s="291">
        <f t="shared" si="172"/>
        <v>0</v>
      </c>
      <c r="L1680" s="327">
        <v>0</v>
      </c>
      <c r="M1680" s="292">
        <f t="shared" si="171"/>
        <v>0</v>
      </c>
      <c r="N1680" s="370"/>
      <c r="O1680" s="150"/>
      <c r="P1680" s="240"/>
      <c r="Q1680" s="568"/>
      <c r="R1680" s="556">
        <f t="shared" si="173"/>
        <v>0</v>
      </c>
      <c r="S1680" s="556">
        <f t="shared" si="174"/>
        <v>0</v>
      </c>
      <c r="T1680" s="556">
        <f t="shared" si="175"/>
        <v>0</v>
      </c>
      <c r="U1680" s="556">
        <f t="shared" si="176"/>
        <v>0</v>
      </c>
      <c r="V1680" s="395"/>
      <c r="W1680" s="395"/>
      <c r="X1680" s="395"/>
      <c r="Y1680" s="395"/>
      <c r="AA1680" s="102"/>
      <c r="BA1680" s="553"/>
    </row>
    <row r="1681" spans="2:53" ht="18" customHeight="1" x14ac:dyDescent="0.35">
      <c r="B1681" s="80"/>
      <c r="C1681" s="119"/>
      <c r="D1681" s="119"/>
      <c r="E1681" s="202"/>
      <c r="F1681" s="119"/>
      <c r="G1681" s="120"/>
      <c r="H1681" s="41"/>
      <c r="I1681" s="41"/>
      <c r="J1681" s="138"/>
      <c r="K1681" s="291">
        <f t="shared" si="172"/>
        <v>0</v>
      </c>
      <c r="L1681" s="327">
        <v>0</v>
      </c>
      <c r="M1681" s="292">
        <f t="shared" si="171"/>
        <v>0</v>
      </c>
      <c r="N1681" s="370"/>
      <c r="O1681" s="150"/>
      <c r="P1681" s="240"/>
      <c r="Q1681" s="568"/>
      <c r="R1681" s="556">
        <f t="shared" si="173"/>
        <v>0</v>
      </c>
      <c r="S1681" s="556">
        <f t="shared" si="174"/>
        <v>0</v>
      </c>
      <c r="T1681" s="556">
        <f t="shared" si="175"/>
        <v>0</v>
      </c>
      <c r="U1681" s="556">
        <f t="shared" si="176"/>
        <v>0</v>
      </c>
      <c r="V1681" s="395"/>
      <c r="W1681" s="395"/>
      <c r="X1681" s="395"/>
      <c r="Y1681" s="395"/>
      <c r="AA1681" s="102"/>
      <c r="BA1681" s="553"/>
    </row>
    <row r="1682" spans="2:53" ht="18" customHeight="1" x14ac:dyDescent="0.35">
      <c r="B1682" s="80"/>
      <c r="C1682" s="119"/>
      <c r="D1682" s="119"/>
      <c r="E1682" s="202"/>
      <c r="F1682" s="119"/>
      <c r="G1682" s="120"/>
      <c r="H1682" s="41"/>
      <c r="I1682" s="41"/>
      <c r="J1682" s="138"/>
      <c r="K1682" s="291">
        <f t="shared" si="172"/>
        <v>0</v>
      </c>
      <c r="L1682" s="327">
        <v>0</v>
      </c>
      <c r="M1682" s="292">
        <f t="shared" si="171"/>
        <v>0</v>
      </c>
      <c r="N1682" s="370"/>
      <c r="O1682" s="150"/>
      <c r="P1682" s="240"/>
      <c r="Q1682" s="568"/>
      <c r="R1682" s="556">
        <f t="shared" si="173"/>
        <v>0</v>
      </c>
      <c r="S1682" s="556">
        <f t="shared" si="174"/>
        <v>0</v>
      </c>
      <c r="T1682" s="556">
        <f t="shared" si="175"/>
        <v>0</v>
      </c>
      <c r="U1682" s="556">
        <f t="shared" si="176"/>
        <v>0</v>
      </c>
      <c r="V1682" s="395"/>
      <c r="W1682" s="395"/>
      <c r="X1682" s="395"/>
      <c r="Y1682" s="395"/>
      <c r="AA1682" s="102"/>
      <c r="BA1682" s="553"/>
    </row>
    <row r="1683" spans="2:53" ht="18" customHeight="1" x14ac:dyDescent="0.35">
      <c r="B1683" s="80"/>
      <c r="C1683" s="119"/>
      <c r="D1683" s="119"/>
      <c r="E1683" s="202"/>
      <c r="F1683" s="119"/>
      <c r="G1683" s="120"/>
      <c r="H1683" s="41"/>
      <c r="I1683" s="41"/>
      <c r="J1683" s="138"/>
      <c r="K1683" s="291">
        <f t="shared" si="172"/>
        <v>0</v>
      </c>
      <c r="L1683" s="327">
        <v>0</v>
      </c>
      <c r="M1683" s="292">
        <f t="shared" si="171"/>
        <v>0</v>
      </c>
      <c r="N1683" s="370"/>
      <c r="O1683" s="150"/>
      <c r="P1683" s="240"/>
      <c r="Q1683" s="568"/>
      <c r="R1683" s="556">
        <f t="shared" si="173"/>
        <v>0</v>
      </c>
      <c r="S1683" s="556">
        <f t="shared" si="174"/>
        <v>0</v>
      </c>
      <c r="T1683" s="556">
        <f t="shared" si="175"/>
        <v>0</v>
      </c>
      <c r="U1683" s="556">
        <f t="shared" si="176"/>
        <v>0</v>
      </c>
      <c r="V1683" s="395"/>
      <c r="W1683" s="395"/>
      <c r="X1683" s="395"/>
      <c r="Y1683" s="395"/>
      <c r="AA1683" s="102"/>
      <c r="BA1683" s="553"/>
    </row>
    <row r="1684" spans="2:53" ht="18" customHeight="1" x14ac:dyDescent="0.35">
      <c r="B1684" s="80"/>
      <c r="C1684" s="119"/>
      <c r="D1684" s="119"/>
      <c r="E1684" s="202"/>
      <c r="F1684" s="119"/>
      <c r="G1684" s="120"/>
      <c r="H1684" s="41"/>
      <c r="I1684" s="41"/>
      <c r="J1684" s="138"/>
      <c r="K1684" s="291">
        <f t="shared" si="172"/>
        <v>0</v>
      </c>
      <c r="L1684" s="327">
        <v>0</v>
      </c>
      <c r="M1684" s="292">
        <f t="shared" si="171"/>
        <v>0</v>
      </c>
      <c r="N1684" s="370"/>
      <c r="O1684" s="150"/>
      <c r="P1684" s="240"/>
      <c r="Q1684" s="568"/>
      <c r="R1684" s="556">
        <f t="shared" si="173"/>
        <v>0</v>
      </c>
      <c r="S1684" s="556">
        <f t="shared" si="174"/>
        <v>0</v>
      </c>
      <c r="T1684" s="556">
        <f t="shared" si="175"/>
        <v>0</v>
      </c>
      <c r="U1684" s="556">
        <f t="shared" si="176"/>
        <v>0</v>
      </c>
      <c r="V1684" s="395"/>
      <c r="W1684" s="395"/>
      <c r="X1684" s="395"/>
      <c r="Y1684" s="395"/>
      <c r="AA1684" s="102"/>
      <c r="BA1684" s="553"/>
    </row>
    <row r="1685" spans="2:53" ht="18" customHeight="1" x14ac:dyDescent="0.35">
      <c r="B1685" s="80"/>
      <c r="C1685" s="119"/>
      <c r="D1685" s="119"/>
      <c r="E1685" s="202"/>
      <c r="F1685" s="119"/>
      <c r="G1685" s="120"/>
      <c r="H1685" s="41"/>
      <c r="I1685" s="41"/>
      <c r="J1685" s="138"/>
      <c r="K1685" s="291">
        <f t="shared" si="172"/>
        <v>0</v>
      </c>
      <c r="L1685" s="327">
        <v>0</v>
      </c>
      <c r="M1685" s="292">
        <f t="shared" si="171"/>
        <v>0</v>
      </c>
      <c r="N1685" s="370"/>
      <c r="O1685" s="150"/>
      <c r="P1685" s="240"/>
      <c r="Q1685" s="568"/>
      <c r="R1685" s="556">
        <f t="shared" si="173"/>
        <v>0</v>
      </c>
      <c r="S1685" s="556">
        <f t="shared" si="174"/>
        <v>0</v>
      </c>
      <c r="T1685" s="556">
        <f t="shared" si="175"/>
        <v>0</v>
      </c>
      <c r="U1685" s="556">
        <f t="shared" si="176"/>
        <v>0</v>
      </c>
      <c r="V1685" s="395"/>
      <c r="W1685" s="395"/>
      <c r="X1685" s="395"/>
      <c r="Y1685" s="395"/>
      <c r="AA1685" s="102"/>
      <c r="BA1685" s="553"/>
    </row>
    <row r="1686" spans="2:53" ht="18" customHeight="1" x14ac:dyDescent="0.35">
      <c r="B1686" s="80"/>
      <c r="C1686" s="119"/>
      <c r="D1686" s="119"/>
      <c r="E1686" s="202"/>
      <c r="F1686" s="119"/>
      <c r="G1686" s="120"/>
      <c r="H1686" s="41"/>
      <c r="I1686" s="41"/>
      <c r="J1686" s="138"/>
      <c r="K1686" s="291">
        <f t="shared" si="172"/>
        <v>0</v>
      </c>
      <c r="L1686" s="327">
        <v>0</v>
      </c>
      <c r="M1686" s="292">
        <f t="shared" si="171"/>
        <v>0</v>
      </c>
      <c r="N1686" s="370"/>
      <c r="O1686" s="150"/>
      <c r="P1686" s="240"/>
      <c r="Q1686" s="568"/>
      <c r="R1686" s="556">
        <f t="shared" si="173"/>
        <v>0</v>
      </c>
      <c r="S1686" s="556">
        <f t="shared" si="174"/>
        <v>0</v>
      </c>
      <c r="T1686" s="556">
        <f t="shared" si="175"/>
        <v>0</v>
      </c>
      <c r="U1686" s="556">
        <f t="shared" si="176"/>
        <v>0</v>
      </c>
      <c r="V1686" s="395"/>
      <c r="W1686" s="395"/>
      <c r="X1686" s="395"/>
      <c r="Y1686" s="395"/>
      <c r="AA1686" s="102"/>
      <c r="BA1686" s="553"/>
    </row>
    <row r="1687" spans="2:53" ht="18" customHeight="1" x14ac:dyDescent="0.35">
      <c r="B1687" s="80"/>
      <c r="C1687" s="119"/>
      <c r="D1687" s="119"/>
      <c r="E1687" s="202"/>
      <c r="F1687" s="119"/>
      <c r="G1687" s="120"/>
      <c r="H1687" s="41"/>
      <c r="I1687" s="41"/>
      <c r="J1687" s="138"/>
      <c r="K1687" s="291">
        <f t="shared" si="172"/>
        <v>0</v>
      </c>
      <c r="L1687" s="327">
        <v>0</v>
      </c>
      <c r="M1687" s="292">
        <f t="shared" si="171"/>
        <v>0</v>
      </c>
      <c r="N1687" s="370"/>
      <c r="O1687" s="150"/>
      <c r="P1687" s="240"/>
      <c r="Q1687" s="568"/>
      <c r="R1687" s="556">
        <f t="shared" si="173"/>
        <v>0</v>
      </c>
      <c r="S1687" s="556">
        <f t="shared" si="174"/>
        <v>0</v>
      </c>
      <c r="T1687" s="556">
        <f t="shared" si="175"/>
        <v>0</v>
      </c>
      <c r="U1687" s="556">
        <f t="shared" si="176"/>
        <v>0</v>
      </c>
      <c r="V1687" s="395"/>
      <c r="W1687" s="395"/>
      <c r="X1687" s="395"/>
      <c r="Y1687" s="395"/>
      <c r="AA1687" s="102"/>
      <c r="BA1687" s="553"/>
    </row>
    <row r="1688" spans="2:53" ht="18" customHeight="1" x14ac:dyDescent="0.35">
      <c r="B1688" s="80"/>
      <c r="C1688" s="119"/>
      <c r="D1688" s="119"/>
      <c r="E1688" s="202"/>
      <c r="F1688" s="119"/>
      <c r="G1688" s="120"/>
      <c r="H1688" s="41"/>
      <c r="I1688" s="41"/>
      <c r="J1688" s="138"/>
      <c r="K1688" s="291">
        <f t="shared" si="172"/>
        <v>0</v>
      </c>
      <c r="L1688" s="327">
        <v>0</v>
      </c>
      <c r="M1688" s="292">
        <f t="shared" si="171"/>
        <v>0</v>
      </c>
      <c r="N1688" s="370"/>
      <c r="O1688" s="150"/>
      <c r="P1688" s="240"/>
      <c r="Q1688" s="568"/>
      <c r="R1688" s="556">
        <f t="shared" si="173"/>
        <v>0</v>
      </c>
      <c r="S1688" s="556">
        <f t="shared" si="174"/>
        <v>0</v>
      </c>
      <c r="T1688" s="556">
        <f t="shared" si="175"/>
        <v>0</v>
      </c>
      <c r="U1688" s="556">
        <f t="shared" si="176"/>
        <v>0</v>
      </c>
      <c r="V1688" s="395"/>
      <c r="W1688" s="395"/>
      <c r="X1688" s="395"/>
      <c r="Y1688" s="395"/>
      <c r="AA1688" s="102"/>
      <c r="BA1688" s="553"/>
    </row>
    <row r="1689" spans="2:53" ht="18" customHeight="1" x14ac:dyDescent="0.35">
      <c r="B1689" s="80"/>
      <c r="C1689" s="119"/>
      <c r="D1689" s="119"/>
      <c r="E1689" s="202"/>
      <c r="F1689" s="119"/>
      <c r="G1689" s="120"/>
      <c r="H1689" s="41"/>
      <c r="I1689" s="41"/>
      <c r="J1689" s="138"/>
      <c r="K1689" s="291">
        <f t="shared" si="172"/>
        <v>0</v>
      </c>
      <c r="L1689" s="327">
        <v>0</v>
      </c>
      <c r="M1689" s="292">
        <f t="shared" si="171"/>
        <v>0</v>
      </c>
      <c r="N1689" s="370"/>
      <c r="O1689" s="150"/>
      <c r="P1689" s="240"/>
      <c r="Q1689" s="568"/>
      <c r="R1689" s="556">
        <f t="shared" si="173"/>
        <v>0</v>
      </c>
      <c r="S1689" s="556">
        <f t="shared" si="174"/>
        <v>0</v>
      </c>
      <c r="T1689" s="556">
        <f t="shared" si="175"/>
        <v>0</v>
      </c>
      <c r="U1689" s="556">
        <f t="shared" si="176"/>
        <v>0</v>
      </c>
      <c r="V1689" s="395"/>
      <c r="W1689" s="395"/>
      <c r="X1689" s="395"/>
      <c r="Y1689" s="395"/>
      <c r="AA1689" s="102"/>
      <c r="BA1689" s="553"/>
    </row>
    <row r="1690" spans="2:53" ht="18" customHeight="1" x14ac:dyDescent="0.35">
      <c r="B1690" s="80"/>
      <c r="C1690" s="119"/>
      <c r="D1690" s="119"/>
      <c r="E1690" s="202"/>
      <c r="F1690" s="119"/>
      <c r="G1690" s="120"/>
      <c r="H1690" s="41"/>
      <c r="I1690" s="41"/>
      <c r="J1690" s="138"/>
      <c r="K1690" s="291">
        <f t="shared" si="172"/>
        <v>0</v>
      </c>
      <c r="L1690" s="327">
        <v>0</v>
      </c>
      <c r="M1690" s="292">
        <f t="shared" si="171"/>
        <v>0</v>
      </c>
      <c r="N1690" s="370"/>
      <c r="O1690" s="150"/>
      <c r="P1690" s="240"/>
      <c r="Q1690" s="568"/>
      <c r="R1690" s="556">
        <f t="shared" si="173"/>
        <v>0</v>
      </c>
      <c r="S1690" s="556">
        <f t="shared" si="174"/>
        <v>0</v>
      </c>
      <c r="T1690" s="556">
        <f t="shared" si="175"/>
        <v>0</v>
      </c>
      <c r="U1690" s="556">
        <f t="shared" si="176"/>
        <v>0</v>
      </c>
      <c r="V1690" s="395"/>
      <c r="W1690" s="395"/>
      <c r="X1690" s="395"/>
      <c r="Y1690" s="395"/>
      <c r="AA1690" s="102"/>
      <c r="BA1690" s="553"/>
    </row>
    <row r="1691" spans="2:53" ht="18" customHeight="1" x14ac:dyDescent="0.35">
      <c r="B1691" s="80"/>
      <c r="C1691" s="119"/>
      <c r="D1691" s="119"/>
      <c r="E1691" s="202"/>
      <c r="F1691" s="119"/>
      <c r="G1691" s="120"/>
      <c r="H1691" s="41"/>
      <c r="I1691" s="41"/>
      <c r="J1691" s="138"/>
      <c r="K1691" s="291">
        <f t="shared" si="172"/>
        <v>0</v>
      </c>
      <c r="L1691" s="327">
        <v>0</v>
      </c>
      <c r="M1691" s="292">
        <f t="shared" si="171"/>
        <v>0</v>
      </c>
      <c r="N1691" s="370"/>
      <c r="O1691" s="150"/>
      <c r="P1691" s="240"/>
      <c r="Q1691" s="568"/>
      <c r="R1691" s="556">
        <f t="shared" si="173"/>
        <v>0</v>
      </c>
      <c r="S1691" s="556">
        <f t="shared" si="174"/>
        <v>0</v>
      </c>
      <c r="T1691" s="556">
        <f t="shared" si="175"/>
        <v>0</v>
      </c>
      <c r="U1691" s="556">
        <f t="shared" si="176"/>
        <v>0</v>
      </c>
      <c r="V1691" s="395"/>
      <c r="W1691" s="395"/>
      <c r="X1691" s="395"/>
      <c r="Y1691" s="395"/>
      <c r="AA1691" s="102"/>
      <c r="BA1691" s="553"/>
    </row>
    <row r="1692" spans="2:53" ht="18" customHeight="1" x14ac:dyDescent="0.35">
      <c r="B1692" s="80"/>
      <c r="C1692" s="119"/>
      <c r="D1692" s="119"/>
      <c r="E1692" s="202"/>
      <c r="F1692" s="119"/>
      <c r="G1692" s="120"/>
      <c r="H1692" s="41"/>
      <c r="I1692" s="41"/>
      <c r="J1692" s="138"/>
      <c r="K1692" s="291">
        <f t="shared" si="172"/>
        <v>0</v>
      </c>
      <c r="L1692" s="327">
        <v>0</v>
      </c>
      <c r="M1692" s="292">
        <f t="shared" si="171"/>
        <v>0</v>
      </c>
      <c r="N1692" s="370"/>
      <c r="O1692" s="150"/>
      <c r="P1692" s="240"/>
      <c r="Q1692" s="568"/>
      <c r="R1692" s="556">
        <f t="shared" si="173"/>
        <v>0</v>
      </c>
      <c r="S1692" s="556">
        <f t="shared" si="174"/>
        <v>0</v>
      </c>
      <c r="T1692" s="556">
        <f t="shared" si="175"/>
        <v>0</v>
      </c>
      <c r="U1692" s="556">
        <f t="shared" si="176"/>
        <v>0</v>
      </c>
      <c r="V1692" s="395"/>
      <c r="W1692" s="395"/>
      <c r="X1692" s="395"/>
      <c r="Y1692" s="395"/>
      <c r="AA1692" s="102"/>
      <c r="BA1692" s="553"/>
    </row>
    <row r="1693" spans="2:53" ht="18" customHeight="1" x14ac:dyDescent="0.35">
      <c r="B1693" s="80"/>
      <c r="C1693" s="119"/>
      <c r="D1693" s="119"/>
      <c r="E1693" s="202"/>
      <c r="F1693" s="119"/>
      <c r="G1693" s="120"/>
      <c r="H1693" s="41"/>
      <c r="I1693" s="41"/>
      <c r="J1693" s="138"/>
      <c r="K1693" s="291">
        <f t="shared" si="172"/>
        <v>0</v>
      </c>
      <c r="L1693" s="327">
        <v>0</v>
      </c>
      <c r="M1693" s="292">
        <f t="shared" si="171"/>
        <v>0</v>
      </c>
      <c r="N1693" s="370"/>
      <c r="O1693" s="150"/>
      <c r="P1693" s="240"/>
      <c r="Q1693" s="568"/>
      <c r="R1693" s="556">
        <f t="shared" si="173"/>
        <v>0</v>
      </c>
      <c r="S1693" s="556">
        <f t="shared" si="174"/>
        <v>0</v>
      </c>
      <c r="T1693" s="556">
        <f t="shared" si="175"/>
        <v>0</v>
      </c>
      <c r="U1693" s="556">
        <f t="shared" si="176"/>
        <v>0</v>
      </c>
      <c r="V1693" s="395"/>
      <c r="W1693" s="395"/>
      <c r="X1693" s="395"/>
      <c r="Y1693" s="395"/>
      <c r="AA1693" s="102"/>
      <c r="BA1693" s="553"/>
    </row>
    <row r="1694" spans="2:53" ht="18" customHeight="1" x14ac:dyDescent="0.35">
      <c r="B1694" s="80"/>
      <c r="C1694" s="119"/>
      <c r="D1694" s="119"/>
      <c r="E1694" s="202"/>
      <c r="F1694" s="119"/>
      <c r="G1694" s="120"/>
      <c r="H1694" s="41"/>
      <c r="I1694" s="41"/>
      <c r="J1694" s="138"/>
      <c r="K1694" s="291">
        <f t="shared" si="172"/>
        <v>0</v>
      </c>
      <c r="L1694" s="327">
        <v>0</v>
      </c>
      <c r="M1694" s="292">
        <f t="shared" si="171"/>
        <v>0</v>
      </c>
      <c r="N1694" s="370"/>
      <c r="O1694" s="150"/>
      <c r="P1694" s="240"/>
      <c r="Q1694" s="568"/>
      <c r="R1694" s="556">
        <f t="shared" si="173"/>
        <v>0</v>
      </c>
      <c r="S1694" s="556">
        <f t="shared" si="174"/>
        <v>0</v>
      </c>
      <c r="T1694" s="556">
        <f t="shared" si="175"/>
        <v>0</v>
      </c>
      <c r="U1694" s="556">
        <f t="shared" si="176"/>
        <v>0</v>
      </c>
      <c r="V1694" s="395"/>
      <c r="W1694" s="395"/>
      <c r="X1694" s="395"/>
      <c r="Y1694" s="395"/>
      <c r="AA1694" s="102"/>
      <c r="BA1694" s="553"/>
    </row>
    <row r="1695" spans="2:53" ht="18" customHeight="1" x14ac:dyDescent="0.35">
      <c r="B1695" s="80"/>
      <c r="C1695" s="119"/>
      <c r="D1695" s="119"/>
      <c r="E1695" s="202"/>
      <c r="F1695" s="119"/>
      <c r="G1695" s="120"/>
      <c r="H1695" s="41"/>
      <c r="I1695" s="41"/>
      <c r="J1695" s="138"/>
      <c r="K1695" s="291">
        <f t="shared" si="172"/>
        <v>0</v>
      </c>
      <c r="L1695" s="327">
        <v>0</v>
      </c>
      <c r="M1695" s="292">
        <f t="shared" si="171"/>
        <v>0</v>
      </c>
      <c r="N1695" s="370"/>
      <c r="O1695" s="150"/>
      <c r="P1695" s="240"/>
      <c r="Q1695" s="568"/>
      <c r="R1695" s="556">
        <f t="shared" si="173"/>
        <v>0</v>
      </c>
      <c r="S1695" s="556">
        <f t="shared" si="174"/>
        <v>0</v>
      </c>
      <c r="T1695" s="556">
        <f t="shared" si="175"/>
        <v>0</v>
      </c>
      <c r="U1695" s="556">
        <f t="shared" si="176"/>
        <v>0</v>
      </c>
      <c r="V1695" s="395"/>
      <c r="W1695" s="395"/>
      <c r="X1695" s="395"/>
      <c r="Y1695" s="395"/>
      <c r="AA1695" s="102"/>
      <c r="BA1695" s="553"/>
    </row>
    <row r="1696" spans="2:53" ht="18" customHeight="1" x14ac:dyDescent="0.35">
      <c r="B1696" s="80"/>
      <c r="C1696" s="119"/>
      <c r="D1696" s="119"/>
      <c r="E1696" s="202"/>
      <c r="F1696" s="119"/>
      <c r="G1696" s="120"/>
      <c r="H1696" s="41"/>
      <c r="I1696" s="41"/>
      <c r="J1696" s="138"/>
      <c r="K1696" s="291">
        <f t="shared" si="172"/>
        <v>0</v>
      </c>
      <c r="L1696" s="327">
        <v>0</v>
      </c>
      <c r="M1696" s="292">
        <f t="shared" si="171"/>
        <v>0</v>
      </c>
      <c r="N1696" s="370"/>
      <c r="O1696" s="150"/>
      <c r="P1696" s="240"/>
      <c r="Q1696" s="568"/>
      <c r="R1696" s="556">
        <f t="shared" si="173"/>
        <v>0</v>
      </c>
      <c r="S1696" s="556">
        <f t="shared" si="174"/>
        <v>0</v>
      </c>
      <c r="T1696" s="556">
        <f t="shared" si="175"/>
        <v>0</v>
      </c>
      <c r="U1696" s="556">
        <f t="shared" si="176"/>
        <v>0</v>
      </c>
      <c r="V1696" s="395"/>
      <c r="W1696" s="395"/>
      <c r="X1696" s="395"/>
      <c r="Y1696" s="395"/>
      <c r="AA1696" s="102"/>
      <c r="BA1696" s="553"/>
    </row>
    <row r="1697" spans="2:53" ht="18" customHeight="1" x14ac:dyDescent="0.35">
      <c r="B1697" s="80"/>
      <c r="C1697" s="119"/>
      <c r="D1697" s="119"/>
      <c r="E1697" s="202"/>
      <c r="F1697" s="119"/>
      <c r="G1697" s="120"/>
      <c r="H1697" s="41"/>
      <c r="I1697" s="41"/>
      <c r="J1697" s="138"/>
      <c r="K1697" s="291">
        <f t="shared" si="172"/>
        <v>0</v>
      </c>
      <c r="L1697" s="327">
        <v>0</v>
      </c>
      <c r="M1697" s="292">
        <f t="shared" si="171"/>
        <v>0</v>
      </c>
      <c r="N1697" s="370"/>
      <c r="O1697" s="150"/>
      <c r="P1697" s="240"/>
      <c r="Q1697" s="568"/>
      <c r="R1697" s="556">
        <f t="shared" si="173"/>
        <v>0</v>
      </c>
      <c r="S1697" s="556">
        <f t="shared" si="174"/>
        <v>0</v>
      </c>
      <c r="T1697" s="556">
        <f t="shared" si="175"/>
        <v>0</v>
      </c>
      <c r="U1697" s="556">
        <f t="shared" si="176"/>
        <v>0</v>
      </c>
      <c r="V1697" s="395"/>
      <c r="W1697" s="395"/>
      <c r="X1697" s="395"/>
      <c r="Y1697" s="395"/>
      <c r="AA1697" s="102"/>
      <c r="BA1697" s="553"/>
    </row>
    <row r="1698" spans="2:53" ht="18" customHeight="1" x14ac:dyDescent="0.35">
      <c r="B1698" s="80"/>
      <c r="C1698" s="119"/>
      <c r="D1698" s="119"/>
      <c r="E1698" s="202"/>
      <c r="F1698" s="119"/>
      <c r="G1698" s="120"/>
      <c r="H1698" s="41"/>
      <c r="I1698" s="41"/>
      <c r="J1698" s="138"/>
      <c r="K1698" s="291">
        <f t="shared" si="172"/>
        <v>0</v>
      </c>
      <c r="L1698" s="327">
        <v>0</v>
      </c>
      <c r="M1698" s="292">
        <f t="shared" si="171"/>
        <v>0</v>
      </c>
      <c r="N1698" s="370"/>
      <c r="O1698" s="150"/>
      <c r="P1698" s="240"/>
      <c r="Q1698" s="568"/>
      <c r="R1698" s="556">
        <f t="shared" si="173"/>
        <v>0</v>
      </c>
      <c r="S1698" s="556">
        <f t="shared" si="174"/>
        <v>0</v>
      </c>
      <c r="T1698" s="556">
        <f t="shared" si="175"/>
        <v>0</v>
      </c>
      <c r="U1698" s="556">
        <f t="shared" si="176"/>
        <v>0</v>
      </c>
      <c r="V1698" s="395"/>
      <c r="W1698" s="395"/>
      <c r="X1698" s="395"/>
      <c r="Y1698" s="395"/>
      <c r="AA1698" s="102"/>
      <c r="BA1698" s="553"/>
    </row>
    <row r="1699" spans="2:53" ht="18" customHeight="1" x14ac:dyDescent="0.35">
      <c r="B1699" s="80"/>
      <c r="C1699" s="119"/>
      <c r="D1699" s="119"/>
      <c r="E1699" s="202"/>
      <c r="F1699" s="119"/>
      <c r="G1699" s="120"/>
      <c r="H1699" s="41"/>
      <c r="I1699" s="41"/>
      <c r="J1699" s="138"/>
      <c r="K1699" s="291">
        <f t="shared" si="172"/>
        <v>0</v>
      </c>
      <c r="L1699" s="327">
        <v>0</v>
      </c>
      <c r="M1699" s="292">
        <f t="shared" si="171"/>
        <v>0</v>
      </c>
      <c r="N1699" s="370"/>
      <c r="O1699" s="150"/>
      <c r="P1699" s="240"/>
      <c r="Q1699" s="568"/>
      <c r="R1699" s="556">
        <f t="shared" si="173"/>
        <v>0</v>
      </c>
      <c r="S1699" s="556">
        <f t="shared" si="174"/>
        <v>0</v>
      </c>
      <c r="T1699" s="556">
        <f t="shared" si="175"/>
        <v>0</v>
      </c>
      <c r="U1699" s="556">
        <f t="shared" si="176"/>
        <v>0</v>
      </c>
      <c r="V1699" s="395"/>
      <c r="W1699" s="395"/>
      <c r="X1699" s="395"/>
      <c r="Y1699" s="395"/>
      <c r="AA1699" s="102"/>
      <c r="BA1699" s="553"/>
    </row>
    <row r="1700" spans="2:53" ht="18" customHeight="1" thickBot="1" x14ac:dyDescent="0.4">
      <c r="B1700" s="80"/>
      <c r="C1700" s="119"/>
      <c r="D1700" s="119"/>
      <c r="E1700" s="202"/>
      <c r="F1700" s="119"/>
      <c r="G1700" s="120"/>
      <c r="H1700" s="41"/>
      <c r="I1700" s="41"/>
      <c r="J1700" s="138"/>
      <c r="K1700" s="291">
        <f t="shared" si="172"/>
        <v>0</v>
      </c>
      <c r="L1700" s="327">
        <v>0</v>
      </c>
      <c r="M1700" s="292">
        <f t="shared" si="171"/>
        <v>0</v>
      </c>
      <c r="N1700" s="370"/>
      <c r="O1700" s="150"/>
      <c r="P1700" s="240"/>
      <c r="Q1700" s="568"/>
      <c r="R1700" s="556">
        <f t="shared" si="173"/>
        <v>0</v>
      </c>
      <c r="S1700" s="556">
        <f t="shared" si="174"/>
        <v>0</v>
      </c>
      <c r="T1700" s="556">
        <f t="shared" si="175"/>
        <v>0</v>
      </c>
      <c r="U1700" s="556">
        <f t="shared" si="176"/>
        <v>0</v>
      </c>
      <c r="V1700" s="395"/>
      <c r="W1700" s="395"/>
      <c r="X1700" s="395"/>
      <c r="Y1700" s="395"/>
      <c r="AA1700" s="102"/>
      <c r="BA1700" s="553"/>
    </row>
    <row r="1701" spans="2:53" ht="18" hidden="1" customHeight="1" thickBot="1" x14ac:dyDescent="0.4">
      <c r="B1701" s="252"/>
      <c r="C1701" s="276"/>
      <c r="D1701" s="276"/>
      <c r="E1701" s="425"/>
      <c r="F1701" s="276"/>
      <c r="G1701" s="270"/>
      <c r="H1701" s="271"/>
      <c r="I1701" s="271"/>
      <c r="J1701" s="426"/>
      <c r="K1701" s="405"/>
      <c r="L1701" s="427"/>
      <c r="M1701" s="405"/>
      <c r="N1701" s="428"/>
      <c r="O1701" s="411"/>
      <c r="P1701" s="240"/>
      <c r="Q1701" s="549" t="e">
        <f t="shared" ref="Q1701" si="177">K1701*$I$30</f>
        <v>#VALUE!</v>
      </c>
      <c r="R1701" s="556">
        <f t="shared" si="173"/>
        <v>0</v>
      </c>
      <c r="S1701" s="556">
        <f t="shared" si="174"/>
        <v>0</v>
      </c>
      <c r="T1701" s="556">
        <f t="shared" si="175"/>
        <v>0</v>
      </c>
      <c r="U1701" s="556">
        <f t="shared" si="176"/>
        <v>0</v>
      </c>
      <c r="AA1701" s="102"/>
    </row>
    <row r="1702" spans="2:53" ht="46" thickTop="1" thickBot="1" x14ac:dyDescent="0.4">
      <c r="B1702" s="264" t="s">
        <v>339</v>
      </c>
      <c r="C1702" s="264"/>
      <c r="D1702" s="264"/>
      <c r="E1702" s="265"/>
      <c r="F1702" s="265"/>
      <c r="G1702" s="265"/>
      <c r="H1702" s="266"/>
      <c r="I1702" s="266"/>
      <c r="J1702" s="264" t="s">
        <v>339</v>
      </c>
      <c r="K1702" s="264"/>
      <c r="L1702" s="264"/>
      <c r="M1702" s="264"/>
      <c r="N1702" s="264"/>
      <c r="O1702" s="264"/>
      <c r="P1702" s="264"/>
      <c r="Q1702" s="264"/>
      <c r="R1702" s="264"/>
      <c r="S1702" s="264"/>
      <c r="T1702" s="264"/>
      <c r="U1702" s="264"/>
      <c r="BA1702" s="559"/>
    </row>
    <row r="1703" spans="2:53" ht="15" thickTop="1" x14ac:dyDescent="0.35"/>
  </sheetData>
  <sheetProtection sheet="1" formatColumns="0" formatRows="0" insertRows="0" sort="0" autoFilter="0" pivotTables="0"/>
  <autoFilter ref="B49:U1702" xr:uid="{716019AB-CC21-4C8E-AA37-47E500B72C73}"/>
  <dataConsolidate/>
  <mergeCells count="47">
    <mergeCell ref="W20:X20"/>
    <mergeCell ref="W21:X21"/>
    <mergeCell ref="W23:X23"/>
    <mergeCell ref="W24:X24"/>
    <mergeCell ref="Z49:AB49"/>
    <mergeCell ref="U29:Y29"/>
    <mergeCell ref="U39:Y39"/>
    <mergeCell ref="U40:U41"/>
    <mergeCell ref="V40:V41"/>
    <mergeCell ref="W40:W41"/>
    <mergeCell ref="X40:X41"/>
    <mergeCell ref="Y40:Y41"/>
    <mergeCell ref="N38:N39"/>
    <mergeCell ref="L27:N27"/>
    <mergeCell ref="L28:L29"/>
    <mergeCell ref="M28:M29"/>
    <mergeCell ref="N28:N29"/>
    <mergeCell ref="L37:N37"/>
    <mergeCell ref="J15:O15"/>
    <mergeCell ref="D7:G7"/>
    <mergeCell ref="B25:O25"/>
    <mergeCell ref="B29:B30"/>
    <mergeCell ref="C29:D29"/>
    <mergeCell ref="E29:F29"/>
    <mergeCell ref="B11:C11"/>
    <mergeCell ref="J48:K48"/>
    <mergeCell ref="L48:M48"/>
    <mergeCell ref="B17:C18"/>
    <mergeCell ref="D17:F18"/>
    <mergeCell ref="G17:G19"/>
    <mergeCell ref="H17:H19"/>
    <mergeCell ref="B19:C19"/>
    <mergeCell ref="D19:F19"/>
    <mergeCell ref="J16:O23"/>
    <mergeCell ref="B47:C47"/>
    <mergeCell ref="H29:J29"/>
    <mergeCell ref="H38:J38"/>
    <mergeCell ref="H47:I47"/>
    <mergeCell ref="B46:O46"/>
    <mergeCell ref="L38:L39"/>
    <mergeCell ref="M38:M39"/>
    <mergeCell ref="D6:G6"/>
    <mergeCell ref="B6:C6"/>
    <mergeCell ref="B9:C9"/>
    <mergeCell ref="B8:C8"/>
    <mergeCell ref="B10:C10"/>
    <mergeCell ref="D8:G8"/>
  </mergeCells>
  <conditionalFormatting sqref="D7:G7 D9:G9">
    <cfRule type="expression" dxfId="24" priority="6">
      <formula>$D$6 = "Not On List"</formula>
    </cfRule>
  </conditionalFormatting>
  <dataValidations count="9">
    <dataValidation type="textLength" allowBlank="1" showInputMessage="1" showErrorMessage="1" errorTitle="DOC ID must be20 character" error="DOC ID must be20 characters long" promptTitle="DOC ID must be 20 characters" prompt="DOC ID must be the full 20 character contract number. " sqref="D8" xr:uid="{3DC14575-47EA-4F29-AAFA-39987DF228EE}">
      <formula1>20</formula1>
      <formula2>20</formula2>
    </dataValidation>
    <dataValidation allowBlank="1" showInputMessage="1" showErrorMessage="1" error="Only enter the last 4 digits of SSN" sqref="F1702" xr:uid="{61C252D3-B786-4CF5-9E20-13FC4545C03D}"/>
    <dataValidation type="textLength" allowBlank="1" showInputMessage="1" showErrorMessage="1" error="Only enter the last 4 digits of SSN" sqref="E50:E1700" xr:uid="{C1ECD42B-14F4-44D6-B539-28801C320AF3}">
      <formula1>1</formula1>
      <formula2>4</formula2>
    </dataValidation>
    <dataValidation type="list" allowBlank="1" showInputMessage="1" showErrorMessage="1" sqref="Z21" xr:uid="{9700BFDB-791B-4FFA-B3B2-992F0BBF190E}">
      <formula1>$BA$6:$BA$9</formula1>
    </dataValidation>
    <dataValidation type="list" allowBlank="1" showInputMessage="1" showErrorMessage="1" sqref="Y31:Y34 Y42:Y45" xr:uid="{DF2C4E85-D576-4965-8E2B-8AD5FB73C337}">
      <formula1>$BA$46:$BA$62</formula1>
    </dataValidation>
    <dataValidation type="list" allowBlank="1" showInputMessage="1" showErrorMessage="1" sqref="W24:X24" xr:uid="{B1E58EA2-58F8-465C-BB5E-2B29B551F1A0}">
      <formula1>$BA$65:$BA$74</formula1>
    </dataValidation>
    <dataValidation type="list" allowBlank="1" showInputMessage="1" showErrorMessage="1" sqref="W23:X23" xr:uid="{4A07EC21-7D5B-4D8C-A0B6-5F1499060122}">
      <formula1>$BA$36:$BA$44</formula1>
    </dataValidation>
    <dataValidation type="list" allowBlank="1" showInputMessage="1" showErrorMessage="1" sqref="Z24" xr:uid="{406503CB-5648-4742-A4CB-5E30244CDE35}">
      <formula1>$BA$15:$BA$35</formula1>
    </dataValidation>
    <dataValidation type="list" allowBlank="1" showInputMessage="1" showErrorMessage="1" sqref="Q50:Q1700" xr:uid="{0BCC3E8D-9630-4BFD-B784-940CE818D8E4}">
      <formula1>$BA$16:$BA$34</formula1>
    </dataValidation>
  </dataValidations>
  <hyperlinks>
    <hyperlink ref="O8" r:id="rId1" xr:uid="{47579532-E57F-4D63-9AE7-905DCB94AE9D}"/>
  </hyperlinks>
  <printOptions horizontalCentered="1"/>
  <pageMargins left="0.25" right="0.25" top="0.75" bottom="0.75" header="0.3" footer="0.3"/>
  <pageSetup scale="58" fitToWidth="0" fitToHeight="0" orientation="landscape" r:id="rId2"/>
  <headerFooter alignWithMargins="0">
    <oddFooter>&amp;LRoster - Standard Day&amp;R&amp;D</oddFooter>
  </headerFooter>
  <extLst>
    <ext xmlns:x14="http://schemas.microsoft.com/office/spreadsheetml/2009/9/main" uri="{78C0D931-6437-407d-A8EE-F0AAD7539E65}">
      <x14:conditionalFormattings>
        <x14:conditionalFormatting xmlns:xm="http://schemas.microsoft.com/office/excel/2006/main">
          <x14:cfRule type="expression" priority="3" stopIfTrue="1" id="{0EAB1090-D99E-440C-83BF-5DA6A9482734}">
            <xm:f>IF(H50="","",H50&lt;INDEX(Lookup!$T$2:$T$10,MATCH($D$43,Lookup!$S$2:$S$10,0)))</xm:f>
            <x14:dxf>
              <fill>
                <patternFill>
                  <bgColor theme="9" tint="0.39994506668294322"/>
                </patternFill>
              </fill>
            </x14:dxf>
          </x14:cfRule>
          <xm:sqref>H50:H61</xm:sqref>
        </x14:conditionalFormatting>
        <x14:conditionalFormatting xmlns:xm="http://schemas.microsoft.com/office/excel/2006/main">
          <x14:cfRule type="expression" priority="4" id="{EFDB061F-F391-40BC-9C1D-C7CEADD9FC01}">
            <xm:f>IF(H59="","",H59&lt;INDEX(Lookup!$T$2:$T$10,MATCH($D$43,Lookup!$S$2:$S$10,0)))</xm:f>
            <x14:dxf>
              <fill>
                <patternFill>
                  <bgColor theme="9" tint="0.59996337778862885"/>
                </patternFill>
              </fill>
            </x14:dxf>
          </x14:cfRule>
          <xm:sqref>H59:H61</xm:sqref>
        </x14:conditionalFormatting>
        <x14:conditionalFormatting xmlns:xm="http://schemas.microsoft.com/office/excel/2006/main">
          <x14:cfRule type="expression" priority="22" id="{8C957C5A-DB42-4F59-9831-D56DE8E72024}">
            <xm:f>IF(H62="","",H62&lt;INDEX(Lookup!$T$2:$T$10,MATCH($D$47,Lookup!$S$2:$S$10,0)))</xm:f>
            <x14:dxf>
              <fill>
                <patternFill>
                  <bgColor theme="9" tint="0.59996337778862885"/>
                </patternFill>
              </fill>
            </x14:dxf>
          </x14:cfRule>
          <xm:sqref>H62:H1701</xm:sqref>
        </x14:conditionalFormatting>
        <x14:conditionalFormatting xmlns:xm="http://schemas.microsoft.com/office/excel/2006/main">
          <x14:cfRule type="expression" priority="1" id="{0E062F2A-6A1E-44E7-9132-70C6CA3FAE8D}">
            <xm:f>I50&gt;INDEX(Lookup!$U$2:$U$10,MATCH($D$43,Lookup!$S$2:$S$10,0))</xm:f>
            <x14:dxf>
              <fill>
                <patternFill>
                  <bgColor theme="9" tint="0.39994506668294322"/>
                </patternFill>
              </fill>
            </x14:dxf>
          </x14:cfRule>
          <xm:sqref>I50:I61</xm:sqref>
        </x14:conditionalFormatting>
        <x14:conditionalFormatting xmlns:xm="http://schemas.microsoft.com/office/excel/2006/main">
          <x14:cfRule type="expression" priority="2" id="{80AC3E46-5196-4383-9A76-B428812080C5}">
            <xm:f>I51&gt;INDEX(Lookup!$U$2:$U$10,MATCH($D$42,Lookup!$S$2:$S$10,0))</xm:f>
            <x14:dxf>
              <fill>
                <patternFill>
                  <bgColor theme="9" tint="0.39994506668294322"/>
                </patternFill>
              </fill>
            </x14:dxf>
          </x14:cfRule>
          <xm:sqref>I51:I58</xm:sqref>
        </x14:conditionalFormatting>
        <x14:conditionalFormatting xmlns:xm="http://schemas.microsoft.com/office/excel/2006/main">
          <x14:cfRule type="expression" priority="5" id="{D836BD69-B1EC-4259-8228-A5C11C309D4C}">
            <xm:f>I59&gt;INDEX(Lookup!$U$2:$U$10,MATCH($D$43,Lookup!$S$2:$S$10,0))</xm:f>
            <x14:dxf>
              <fill>
                <patternFill>
                  <bgColor theme="9" tint="0.59996337778862885"/>
                </patternFill>
              </fill>
            </x14:dxf>
          </x14:cfRule>
          <xm:sqref>I59:I61</xm:sqref>
        </x14:conditionalFormatting>
        <x14:conditionalFormatting xmlns:xm="http://schemas.microsoft.com/office/excel/2006/main">
          <x14:cfRule type="expression" priority="23" id="{1AF690B9-72C1-4290-9C3C-FFD2B59FDFD0}">
            <xm:f>I62&gt;INDEX(Lookup!$U$2:$U$10,MATCH($D$47,Lookup!$S$2:$S$10,0))</xm:f>
            <x14:dxf>
              <fill>
                <patternFill>
                  <bgColor theme="9" tint="0.59996337778862885"/>
                </patternFill>
              </fill>
            </x14:dxf>
          </x14:cfRule>
          <xm:sqref>I62:I1701</xm:sqref>
        </x14:conditionalFormatting>
        <x14:conditionalFormatting xmlns:xm="http://schemas.microsoft.com/office/excel/2006/main">
          <x14:cfRule type="expression" priority="8" id="{E48895E0-CF86-4CCD-8A78-C63FE61318F1}">
            <xm:f>IF(I1702="","",I1702&lt;INDEX(Lookup!$T$2:$T$10,MATCH($D$47,Lookup!$S$2:$S$10,0)))</xm:f>
            <x14:dxf>
              <fill>
                <patternFill>
                  <bgColor theme="9" tint="0.39994506668294322"/>
                </patternFill>
              </fill>
            </x14:dxf>
          </x14:cfRule>
          <xm:sqref>I1702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2C6D162-8063-4B2A-98F2-0CDFEF3F9043}">
          <x14:formula1>
            <xm:f>Lookup!$S$2:$S$10</xm:f>
          </x14:formula1>
          <xm:sqref>D47:D48 D50:D1700</xm:sqref>
        </x14:dataValidation>
        <x14:dataValidation type="list" allowBlank="1" showInputMessage="1" showErrorMessage="1" errorTitle="Enter &quot;X&quot; Only" error="You may only enter the character &quot;X&quot; in this cell or leave it blank." xr:uid="{75E08B7A-D9AC-458E-9A8C-CD4996A28427}">
          <x14:formula1>
            <xm:f>Lookup!$J$12:$J$13</xm:f>
          </x14:formula1>
          <xm:sqref>O50:O1700</xm:sqref>
        </x14:dataValidation>
        <x14:dataValidation type="list" allowBlank="1" showInputMessage="1" showErrorMessage="1" xr:uid="{A092FFB6-4872-483A-96EA-378928E50A63}">
          <x14:formula1>
            <xm:f>Lookup!$D$8:$D$9</xm:f>
          </x14:formula1>
          <xm:sqref>C50:C1700</xm:sqref>
        </x14:dataValidation>
        <x14:dataValidation type="list" allowBlank="1" showInputMessage="1" showErrorMessage="1" xr:uid="{7FEFD113-352E-430F-81C1-2F4A6A4DCA45}">
          <x14:formula1>
            <xm:f>Lookup!$C$2:$C$33</xm:f>
          </x14:formula1>
          <xm:sqref>B50:B1700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2D4BA-7528-417B-A750-A5D63B9F95ED}">
  <dimension ref="A1:BK1702"/>
  <sheetViews>
    <sheetView showGridLines="0" zoomScale="80" zoomScaleNormal="80" zoomScaleSheetLayoutView="80" workbookViewId="0">
      <selection activeCell="L27" sqref="L27:N31"/>
    </sheetView>
  </sheetViews>
  <sheetFormatPr defaultColWidth="8.81640625" defaultRowHeight="14.5" outlineLevelRow="1" x14ac:dyDescent="0.35"/>
  <cols>
    <col min="1" max="1" width="17" style="50" customWidth="1"/>
    <col min="2" max="2" width="14.453125" style="50" customWidth="1"/>
    <col min="3" max="3" width="12.1796875" style="50" bestFit="1" customWidth="1"/>
    <col min="4" max="4" width="14.453125" style="50" bestFit="1" customWidth="1"/>
    <col min="5" max="5" width="15.54296875" style="50" customWidth="1"/>
    <col min="6" max="6" width="13.1796875" style="50" bestFit="1" customWidth="1"/>
    <col min="7" max="7" width="11.1796875" style="50" bestFit="1" customWidth="1"/>
    <col min="8" max="8" width="13.81640625" style="50" bestFit="1" customWidth="1"/>
    <col min="9" max="9" width="14.54296875" style="50" bestFit="1" customWidth="1"/>
    <col min="10" max="10" width="15.54296875" style="50" customWidth="1"/>
    <col min="11" max="11" width="15.81640625" style="50" customWidth="1"/>
    <col min="12" max="12" width="15.54296875" style="50" customWidth="1"/>
    <col min="13" max="13" width="19.453125" style="50" customWidth="1"/>
    <col min="14" max="14" width="25.453125" style="50" customWidth="1"/>
    <col min="15" max="15" width="24.1796875" style="50" customWidth="1"/>
    <col min="16" max="16" width="3.453125" style="197" hidden="1" customWidth="1"/>
    <col min="17" max="17" width="10.453125" style="197" hidden="1" customWidth="1"/>
    <col min="18" max="18" width="17.81640625" style="197" hidden="1" customWidth="1"/>
    <col min="19" max="19" width="14.453125" style="197" hidden="1" customWidth="1"/>
    <col min="20" max="20" width="16" style="197" hidden="1" customWidth="1"/>
    <col min="21" max="21" width="17.7265625" style="197" hidden="1" customWidth="1"/>
    <col min="22" max="22" width="16.7265625" style="197" hidden="1" customWidth="1"/>
    <col min="23" max="23" width="16.453125" style="197" hidden="1" customWidth="1"/>
    <col min="24" max="24" width="19.26953125" style="197" hidden="1" customWidth="1"/>
    <col min="25" max="25" width="17.1796875" style="197" hidden="1" customWidth="1"/>
    <col min="26" max="26" width="9.54296875" style="197" hidden="1" customWidth="1"/>
    <col min="27" max="27" width="18" style="197" hidden="1" customWidth="1"/>
    <col min="28" max="28" width="11" style="197" hidden="1" customWidth="1"/>
    <col min="29" max="34" width="19" style="197" hidden="1" customWidth="1"/>
    <col min="35" max="52" width="0" style="197" hidden="1" customWidth="1"/>
    <col min="53" max="53" width="17" style="395" hidden="1" customWidth="1"/>
    <col min="54" max="57" width="0" style="197" hidden="1" customWidth="1"/>
    <col min="58" max="63" width="8.81640625" style="197"/>
    <col min="64" max="16384" width="8.81640625" style="50"/>
  </cols>
  <sheetData>
    <row r="1" spans="2:53" x14ac:dyDescent="0.35">
      <c r="B1" s="49"/>
    </row>
    <row r="2" spans="2:53" ht="18" customHeight="1" x14ac:dyDescent="0.35">
      <c r="B2" s="51" t="s">
        <v>430</v>
      </c>
      <c r="C2" s="52"/>
      <c r="D2" s="53"/>
      <c r="E2" s="51"/>
      <c r="F2" s="54"/>
      <c r="G2" s="54"/>
      <c r="H2" s="54"/>
      <c r="I2" s="55"/>
      <c r="J2" s="55"/>
      <c r="K2" s="56"/>
      <c r="L2" s="52"/>
      <c r="M2" s="52"/>
      <c r="N2" s="52"/>
      <c r="O2" s="168" t="str">
        <f>Lookup!$Z$2</f>
        <v>Effective 5/2026</v>
      </c>
      <c r="P2" s="102"/>
      <c r="Q2" s="102"/>
    </row>
    <row r="3" spans="2:53" ht="19.5" customHeight="1" x14ac:dyDescent="0.35">
      <c r="E3" s="52"/>
      <c r="F3" s="52"/>
      <c r="G3" s="52"/>
      <c r="H3" s="52"/>
      <c r="L3" s="52"/>
      <c r="M3" s="52"/>
      <c r="N3" s="52"/>
      <c r="O3" s="52"/>
      <c r="P3" s="102"/>
      <c r="Q3" s="102"/>
    </row>
    <row r="4" spans="2:53" ht="16.5" customHeight="1" thickBot="1" x14ac:dyDescent="0.45">
      <c r="B4" s="57"/>
      <c r="C4" s="52"/>
      <c r="D4" s="53"/>
      <c r="E4" s="52"/>
      <c r="F4" s="52"/>
      <c r="G4" s="52"/>
      <c r="H4" s="52"/>
      <c r="I4" s="55"/>
      <c r="J4" s="55"/>
      <c r="K4" s="56"/>
      <c r="L4" s="52"/>
      <c r="M4" s="52"/>
      <c r="N4" s="52"/>
      <c r="O4" s="52"/>
      <c r="P4" s="102"/>
      <c r="Q4" s="102"/>
      <c r="S4" s="536"/>
    </row>
    <row r="5" spans="2:53" ht="18.75" customHeight="1" thickBot="1" x14ac:dyDescent="0.4">
      <c r="B5" s="136"/>
      <c r="C5" s="94"/>
      <c r="D5" s="94"/>
      <c r="E5" s="94"/>
      <c r="F5" s="60"/>
      <c r="G5" s="60"/>
      <c r="H5" s="60"/>
      <c r="I5" s="60"/>
      <c r="J5" s="60"/>
      <c r="K5" s="60"/>
      <c r="L5" s="60"/>
      <c r="M5" s="60"/>
      <c r="N5" s="59"/>
      <c r="O5" s="61"/>
      <c r="P5" s="102"/>
      <c r="R5" s="536"/>
    </row>
    <row r="6" spans="2:53" ht="15.75" customHeight="1" thickBot="1" x14ac:dyDescent="0.4">
      <c r="B6" s="1191" t="s">
        <v>239</v>
      </c>
      <c r="C6" s="1192"/>
      <c r="D6" s="1273"/>
      <c r="E6" s="1273"/>
      <c r="F6" s="1273"/>
      <c r="G6" s="1273"/>
      <c r="J6" s="65"/>
      <c r="K6" s="754" t="s">
        <v>244</v>
      </c>
      <c r="L6" s="756">
        <v>3786</v>
      </c>
      <c r="M6" s="794" t="s">
        <v>431</v>
      </c>
      <c r="N6" s="757"/>
      <c r="O6" s="96"/>
      <c r="R6" s="536"/>
      <c r="S6" s="75"/>
    </row>
    <row r="7" spans="2:53" ht="18.75" customHeight="1" x14ac:dyDescent="0.35">
      <c r="B7" s="735"/>
      <c r="C7" s="757"/>
      <c r="D7" s="1201"/>
      <c r="E7" s="1202"/>
      <c r="F7" s="1202"/>
      <c r="G7" s="1202"/>
      <c r="K7"/>
      <c r="M7"/>
      <c r="N7"/>
      <c r="O7" s="96"/>
      <c r="Q7" s="569"/>
      <c r="R7" s="569"/>
      <c r="S7" s="75"/>
      <c r="BA7" s="395" t="s">
        <v>346</v>
      </c>
    </row>
    <row r="8" spans="2:53" ht="18.75" customHeight="1" x14ac:dyDescent="0.35">
      <c r="B8" s="1191" t="s">
        <v>241</v>
      </c>
      <c r="C8" s="1192"/>
      <c r="D8" s="1188"/>
      <c r="E8" s="1188"/>
      <c r="F8" s="1188"/>
      <c r="G8" s="1188"/>
      <c r="K8" s="897" t="s">
        <v>311</v>
      </c>
      <c r="L8" s="70"/>
      <c r="M8" s="681" t="s">
        <v>279</v>
      </c>
      <c r="N8" s="682" t="s">
        <v>280</v>
      </c>
      <c r="O8" s="96"/>
      <c r="Q8" s="569"/>
      <c r="R8" s="569"/>
      <c r="S8" s="75"/>
      <c r="BA8" s="395" t="s">
        <v>345</v>
      </c>
    </row>
    <row r="9" spans="2:53" ht="18.75" customHeight="1" x14ac:dyDescent="0.35">
      <c r="B9" s="735"/>
      <c r="C9" s="757"/>
      <c r="D9" s="626"/>
      <c r="K9"/>
      <c r="O9" s="96"/>
      <c r="Q9" s="569"/>
      <c r="R9" s="569"/>
      <c r="S9" s="75"/>
    </row>
    <row r="10" spans="2:53" ht="16.5" customHeight="1" x14ac:dyDescent="0.35">
      <c r="B10" s="1270" t="s">
        <v>243</v>
      </c>
      <c r="C10" s="1271"/>
      <c r="D10" s="72"/>
      <c r="K10" s="754" t="s">
        <v>312</v>
      </c>
      <c r="L10" s="624" t="s">
        <v>37</v>
      </c>
      <c r="M10" s="253"/>
      <c r="N10" s="52"/>
      <c r="O10" s="96"/>
      <c r="S10" s="75"/>
    </row>
    <row r="11" spans="2:53" ht="18.75" customHeight="1" x14ac:dyDescent="0.35">
      <c r="B11" s="735"/>
      <c r="C11" s="757"/>
      <c r="D11" s="64"/>
      <c r="E11" s="63"/>
      <c r="F11" s="65"/>
      <c r="G11" s="65"/>
      <c r="K11"/>
      <c r="O11" s="96"/>
      <c r="Q11" s="569"/>
    </row>
    <row r="12" spans="2:53" ht="18.75" customHeight="1" x14ac:dyDescent="0.35">
      <c r="B12" s="137"/>
      <c r="E12" s="65"/>
      <c r="F12" s="65"/>
      <c r="G12" s="65"/>
      <c r="H12" s="55"/>
      <c r="I12" s="75"/>
      <c r="K12" s="754" t="s">
        <v>314</v>
      </c>
      <c r="L12" s="624">
        <v>0</v>
      </c>
      <c r="O12" s="96"/>
      <c r="T12" s="395"/>
      <c r="U12" s="395"/>
      <c r="V12" s="395"/>
      <c r="W12" s="395"/>
      <c r="X12" s="395"/>
      <c r="Y12" s="395"/>
      <c r="Z12" s="395"/>
      <c r="AA12" s="395"/>
      <c r="AB12" s="395"/>
      <c r="AC12" s="395"/>
    </row>
    <row r="13" spans="2:53" ht="18.75" customHeight="1" thickBot="1" x14ac:dyDescent="0.4">
      <c r="B13" s="221"/>
      <c r="C13" s="98"/>
      <c r="D13" s="98"/>
      <c r="E13" s="78"/>
      <c r="F13" s="78"/>
      <c r="G13" s="78"/>
      <c r="H13" s="330"/>
      <c r="I13" s="330"/>
      <c r="J13" s="98"/>
      <c r="K13" s="98"/>
      <c r="L13" s="191"/>
      <c r="M13" s="98"/>
      <c r="N13" s="98"/>
      <c r="O13" s="231"/>
    </row>
    <row r="14" spans="2:53" ht="18.649999999999999" customHeight="1" outlineLevel="1" x14ac:dyDescent="0.35">
      <c r="B14" s="507"/>
      <c r="C14" s="625"/>
      <c r="D14" s="163"/>
      <c r="E14" s="163"/>
      <c r="F14" s="163"/>
      <c r="G14" s="163"/>
      <c r="H14" s="141"/>
      <c r="I14" s="171"/>
      <c r="J14" s="171"/>
      <c r="K14" s="141"/>
      <c r="L14" s="162"/>
      <c r="M14" s="162"/>
      <c r="N14" s="164"/>
      <c r="O14" s="248"/>
      <c r="P14" s="102"/>
      <c r="R14" s="536"/>
    </row>
    <row r="15" spans="2:53" ht="18.649999999999999" customHeight="1" outlineLevel="1" x14ac:dyDescent="0.35">
      <c r="B15" s="172"/>
      <c r="C15" s="152"/>
      <c r="D15" s="152"/>
      <c r="E15" s="152"/>
      <c r="F15" s="152"/>
      <c r="G15" s="152"/>
      <c r="H15" s="152"/>
      <c r="I15" s="152"/>
      <c r="J15" s="1327" t="s">
        <v>315</v>
      </c>
      <c r="K15" s="1327"/>
      <c r="L15" s="1327"/>
      <c r="M15" s="1327"/>
      <c r="N15" s="1327"/>
      <c r="O15" s="1328"/>
      <c r="P15" s="102"/>
      <c r="R15" s="536"/>
      <c r="T15" s="395"/>
      <c r="U15" s="395"/>
      <c r="V15" s="395"/>
      <c r="W15" s="395"/>
      <c r="X15" s="537" t="s">
        <v>341</v>
      </c>
      <c r="Y15" s="395"/>
      <c r="Z15" s="395"/>
      <c r="AA15" s="395"/>
      <c r="AB15" s="395"/>
      <c r="AC15" s="395"/>
      <c r="BA15" s="537" t="s">
        <v>353</v>
      </c>
    </row>
    <row r="16" spans="2:53" ht="18.649999999999999" customHeight="1" outlineLevel="1" x14ac:dyDescent="0.35">
      <c r="B16" s="172"/>
      <c r="C16" s="152"/>
      <c r="D16" s="152"/>
      <c r="E16" s="152"/>
      <c r="F16" s="152"/>
      <c r="G16" s="152"/>
      <c r="H16" s="152"/>
      <c r="I16" s="152"/>
      <c r="J16" s="1245" t="s">
        <v>318</v>
      </c>
      <c r="K16" s="1245"/>
      <c r="L16" s="1245"/>
      <c r="M16" s="1245"/>
      <c r="N16" s="1245"/>
      <c r="O16" s="1246"/>
      <c r="P16" s="102"/>
      <c r="R16" s="536"/>
      <c r="T16" s="395"/>
      <c r="U16" s="395"/>
      <c r="V16" s="395"/>
      <c r="W16" s="395"/>
      <c r="X16" s="395"/>
      <c r="Y16" s="395"/>
      <c r="Z16" s="395"/>
      <c r="AA16" s="395"/>
      <c r="AB16" s="395"/>
      <c r="AC16" s="395"/>
    </row>
    <row r="17" spans="2:53" ht="18.649999999999999" customHeight="1" outlineLevel="1" x14ac:dyDescent="0.35">
      <c r="B17" s="1218" t="s">
        <v>317</v>
      </c>
      <c r="C17" s="1219"/>
      <c r="D17" s="1247"/>
      <c r="E17" s="1247"/>
      <c r="F17" s="1247"/>
      <c r="G17" s="1222" t="s">
        <v>243</v>
      </c>
      <c r="H17" s="1351"/>
      <c r="I17" s="152"/>
      <c r="J17" s="1245"/>
      <c r="K17" s="1245"/>
      <c r="L17" s="1245"/>
      <c r="M17" s="1245"/>
      <c r="N17" s="1245"/>
      <c r="O17" s="1246"/>
      <c r="P17" s="102"/>
      <c r="R17" s="536"/>
      <c r="T17" s="537" t="s">
        <v>239</v>
      </c>
      <c r="U17" s="537"/>
      <c r="V17" s="629">
        <v>0</v>
      </c>
      <c r="W17" s="629"/>
      <c r="X17" s="537" t="s">
        <v>343</v>
      </c>
      <c r="Y17" s="538">
        <f>IF(Y18="yes",AB17,0)</f>
        <v>0</v>
      </c>
      <c r="Z17" s="395"/>
      <c r="AA17" s="395"/>
      <c r="AB17" s="539">
        <f>ROUNDDOWN($N$30*0.6/24,2)</f>
        <v>0</v>
      </c>
      <c r="AC17" s="395"/>
      <c r="BA17" s="197" t="s">
        <v>351</v>
      </c>
    </row>
    <row r="18" spans="2:53" ht="18.649999999999999" customHeight="1" outlineLevel="1" x14ac:dyDescent="0.35">
      <c r="B18" s="1220"/>
      <c r="C18" s="1221"/>
      <c r="D18" s="1247"/>
      <c r="E18" s="1247"/>
      <c r="F18" s="1247"/>
      <c r="G18" s="1223"/>
      <c r="H18" s="1330"/>
      <c r="I18" s="152"/>
      <c r="J18" s="1245"/>
      <c r="K18" s="1245"/>
      <c r="L18" s="1245"/>
      <c r="M18" s="1245"/>
      <c r="N18" s="1245"/>
      <c r="O18" s="1246"/>
      <c r="P18" s="102"/>
      <c r="R18" s="536"/>
      <c r="T18" s="537" t="s">
        <v>241</v>
      </c>
      <c r="U18" s="537"/>
      <c r="V18" s="630">
        <v>0</v>
      </c>
      <c r="W18" s="630"/>
      <c r="X18" s="537" t="s">
        <v>344</v>
      </c>
      <c r="Y18" s="541" t="s">
        <v>345</v>
      </c>
      <c r="Z18" s="395"/>
      <c r="AA18" s="395"/>
      <c r="AB18" s="395"/>
      <c r="AC18" s="395"/>
      <c r="BA18" s="197" t="s">
        <v>354</v>
      </c>
    </row>
    <row r="19" spans="2:53" ht="18.649999999999999" customHeight="1" outlineLevel="1" x14ac:dyDescent="0.35">
      <c r="B19" s="1228" t="s">
        <v>319</v>
      </c>
      <c r="C19" s="1229"/>
      <c r="D19" s="1247"/>
      <c r="E19" s="1247"/>
      <c r="F19" s="1247"/>
      <c r="G19" s="1224"/>
      <c r="H19" s="1331"/>
      <c r="I19" s="152"/>
      <c r="J19" s="1245"/>
      <c r="K19" s="1245"/>
      <c r="L19" s="1245"/>
      <c r="M19" s="1245"/>
      <c r="N19" s="1245"/>
      <c r="O19" s="1246"/>
      <c r="P19" s="102"/>
      <c r="R19" s="536"/>
      <c r="T19" s="542"/>
      <c r="U19" s="537"/>
      <c r="V19" s="537"/>
      <c r="W19" s="395"/>
      <c r="X19" s="395"/>
      <c r="Y19" s="553"/>
      <c r="Z19" s="395"/>
      <c r="AA19" s="395"/>
      <c r="AB19" s="395"/>
      <c r="AC19" s="395"/>
      <c r="BA19" s="197" t="s">
        <v>355</v>
      </c>
    </row>
    <row r="20" spans="2:53" ht="18.649999999999999" customHeight="1" outlineLevel="1" x14ac:dyDescent="0.35">
      <c r="B20" s="172"/>
      <c r="C20" s="152"/>
      <c r="D20" s="152"/>
      <c r="E20" s="152"/>
      <c r="F20" s="152"/>
      <c r="G20" s="152"/>
      <c r="H20" s="152"/>
      <c r="I20" s="152"/>
      <c r="J20" s="1245"/>
      <c r="K20" s="1245"/>
      <c r="L20" s="1245"/>
      <c r="M20" s="1245"/>
      <c r="N20" s="1245"/>
      <c r="O20" s="1246"/>
      <c r="P20" s="102"/>
      <c r="R20" s="536"/>
      <c r="T20" s="537" t="s">
        <v>348</v>
      </c>
      <c r="U20" s="537"/>
      <c r="V20" s="631"/>
      <c r="W20" s="631"/>
      <c r="X20" s="537" t="s">
        <v>349</v>
      </c>
      <c r="Y20" s="543">
        <v>45839</v>
      </c>
      <c r="Z20" s="395"/>
      <c r="AA20" s="395"/>
      <c r="AB20" s="395"/>
      <c r="AC20" s="395"/>
      <c r="BA20" s="197" t="s">
        <v>356</v>
      </c>
    </row>
    <row r="21" spans="2:53" ht="18.649999999999999" customHeight="1" outlineLevel="1" x14ac:dyDescent="0.35">
      <c r="B21" s="172"/>
      <c r="C21" s="152"/>
      <c r="D21" s="152"/>
      <c r="E21" s="152"/>
      <c r="F21" s="152"/>
      <c r="G21" s="152"/>
      <c r="H21" s="152"/>
      <c r="I21" s="152"/>
      <c r="J21" s="1245"/>
      <c r="K21" s="1245"/>
      <c r="L21" s="1245"/>
      <c r="M21" s="1245"/>
      <c r="N21" s="1245"/>
      <c r="O21" s="1246"/>
      <c r="P21" s="102"/>
      <c r="R21" s="536"/>
      <c r="T21" s="537" t="s">
        <v>350</v>
      </c>
      <c r="U21" s="537"/>
      <c r="V21" s="632"/>
      <c r="W21" s="632"/>
      <c r="X21" s="537" t="s">
        <v>314</v>
      </c>
      <c r="Y21" s="541" t="s">
        <v>351</v>
      </c>
      <c r="Z21" s="395"/>
      <c r="AA21" s="395"/>
      <c r="AB21" s="395"/>
      <c r="AC21" s="395"/>
      <c r="BA21" s="197" t="s">
        <v>359</v>
      </c>
    </row>
    <row r="22" spans="2:53" ht="18.649999999999999" customHeight="1" outlineLevel="1" x14ac:dyDescent="0.35">
      <c r="B22" s="62"/>
      <c r="C22" s="71"/>
      <c r="D22" s="74"/>
      <c r="E22" s="65"/>
      <c r="F22" s="65"/>
      <c r="G22" s="65"/>
      <c r="H22" s="65"/>
      <c r="I22" s="73"/>
      <c r="J22" s="1245"/>
      <c r="K22" s="1245"/>
      <c r="L22" s="1245"/>
      <c r="M22" s="1245"/>
      <c r="N22" s="1245"/>
      <c r="O22" s="1246"/>
      <c r="P22" s="102"/>
      <c r="R22" s="536"/>
      <c r="T22" s="395"/>
      <c r="U22" s="395"/>
      <c r="V22" s="395"/>
      <c r="W22" s="395"/>
      <c r="X22" s="395"/>
      <c r="Y22" s="395"/>
      <c r="Z22" s="395"/>
      <c r="AA22" s="395"/>
      <c r="AB22" s="395"/>
      <c r="AC22" s="395"/>
      <c r="BA22" s="197" t="s">
        <v>360</v>
      </c>
    </row>
    <row r="23" spans="2:53" ht="18.649999999999999" customHeight="1" outlineLevel="1" x14ac:dyDescent="0.35">
      <c r="B23" s="62"/>
      <c r="C23" s="71"/>
      <c r="D23" s="74"/>
      <c r="E23" s="65"/>
      <c r="F23" s="65"/>
      <c r="G23" s="65"/>
      <c r="H23" s="65"/>
      <c r="I23" s="73"/>
      <c r="J23" s="1245"/>
      <c r="K23" s="1245"/>
      <c r="L23" s="1245"/>
      <c r="M23" s="1245"/>
      <c r="N23" s="1245"/>
      <c r="O23" s="1246"/>
      <c r="P23" s="102"/>
      <c r="R23" s="536"/>
      <c r="BA23" s="197" t="s">
        <v>361</v>
      </c>
    </row>
    <row r="24" spans="2:53" ht="18.649999999999999" customHeight="1" thickBot="1" x14ac:dyDescent="0.4">
      <c r="B24" s="238"/>
      <c r="C24" s="76"/>
      <c r="D24" s="77"/>
      <c r="E24" s="78"/>
      <c r="F24" s="78"/>
      <c r="G24" s="78"/>
      <c r="H24" s="78"/>
      <c r="I24" s="190"/>
      <c r="J24" s="191"/>
      <c r="K24" s="191"/>
      <c r="L24" s="191"/>
      <c r="M24" s="191"/>
      <c r="N24" s="191"/>
      <c r="O24" s="79"/>
      <c r="P24" s="102"/>
      <c r="R24" s="536"/>
      <c r="BA24" s="197" t="s">
        <v>362</v>
      </c>
    </row>
    <row r="25" spans="2:53" ht="18.649999999999999" customHeight="1" outlineLevel="1" thickBot="1" x14ac:dyDescent="0.4">
      <c r="B25" s="1171" t="s">
        <v>245</v>
      </c>
      <c r="C25" s="1172"/>
      <c r="D25" s="1172"/>
      <c r="E25" s="1172"/>
      <c r="F25" s="1172"/>
      <c r="G25" s="1172"/>
      <c r="H25" s="1172"/>
      <c r="I25" s="1172"/>
      <c r="J25" s="1172"/>
      <c r="K25" s="1172"/>
      <c r="L25" s="1172"/>
      <c r="M25" s="1172"/>
      <c r="N25" s="1172"/>
      <c r="O25" s="1173"/>
      <c r="P25" s="102"/>
      <c r="R25" s="536"/>
      <c r="BA25" s="197" t="s">
        <v>363</v>
      </c>
    </row>
    <row r="26" spans="2:53" ht="18.649999999999999" customHeight="1" outlineLevel="1" thickBot="1" x14ac:dyDescent="0.4">
      <c r="B26" s="853"/>
      <c r="C26" s="854"/>
      <c r="D26" s="855"/>
      <c r="E26" s="854"/>
      <c r="F26" s="774"/>
      <c r="G26" s="774"/>
      <c r="H26" s="774"/>
      <c r="I26" s="856"/>
      <c r="J26" s="857"/>
      <c r="K26" s="857"/>
      <c r="L26" s="857"/>
      <c r="M26" s="857"/>
      <c r="N26" s="857"/>
      <c r="O26" s="777"/>
      <c r="P26" s="102"/>
      <c r="R26" s="536"/>
      <c r="U26" s="1360" t="s">
        <v>248</v>
      </c>
      <c r="V26" s="1361"/>
      <c r="W26" s="1361"/>
      <c r="X26" s="1361"/>
      <c r="Y26" s="1362"/>
      <c r="BA26" s="197" t="s">
        <v>365</v>
      </c>
    </row>
    <row r="27" spans="2:53" ht="15" outlineLevel="1" thickBot="1" x14ac:dyDescent="0.4">
      <c r="B27" s="1358" t="s">
        <v>250</v>
      </c>
      <c r="C27" s="1347" t="s">
        <v>246</v>
      </c>
      <c r="D27" s="1348"/>
      <c r="E27" s="1195" t="s">
        <v>247</v>
      </c>
      <c r="F27" s="1196"/>
      <c r="G27" s="903"/>
      <c r="H27" s="1252" t="s">
        <v>248</v>
      </c>
      <c r="I27" s="1343"/>
      <c r="J27" s="1253"/>
      <c r="K27" s="809"/>
      <c r="L27" s="1032" t="s">
        <v>249</v>
      </c>
      <c r="M27" s="1032"/>
      <c r="N27" s="1032"/>
      <c r="O27" s="779"/>
      <c r="P27" s="102"/>
      <c r="U27" s="544"/>
      <c r="V27" s="615" t="s">
        <v>322</v>
      </c>
      <c r="W27" s="615" t="s">
        <v>252</v>
      </c>
      <c r="X27" s="615" t="s">
        <v>323</v>
      </c>
      <c r="Y27" s="135" t="s">
        <v>324</v>
      </c>
      <c r="BA27" s="197" t="s">
        <v>366</v>
      </c>
    </row>
    <row r="28" spans="2:53" ht="28.5" outlineLevel="1" thickBot="1" x14ac:dyDescent="0.4">
      <c r="B28" s="1359"/>
      <c r="C28" s="742" t="s">
        <v>321</v>
      </c>
      <c r="D28" s="742" t="s">
        <v>251</v>
      </c>
      <c r="E28" s="743" t="s">
        <v>321</v>
      </c>
      <c r="F28" s="743" t="s">
        <v>251</v>
      </c>
      <c r="G28" s="25"/>
      <c r="H28" s="904" t="s">
        <v>422</v>
      </c>
      <c r="I28" s="905" t="s">
        <v>330</v>
      </c>
      <c r="J28" s="906" t="s">
        <v>252</v>
      </c>
      <c r="K28" s="809"/>
      <c r="L28" s="1032" t="s">
        <v>253</v>
      </c>
      <c r="M28" s="1033" t="s">
        <v>254</v>
      </c>
      <c r="N28" s="1033" t="s">
        <v>255</v>
      </c>
      <c r="O28" s="779"/>
      <c r="P28" s="102"/>
      <c r="U28" s="544" t="s">
        <v>256</v>
      </c>
      <c r="V28" s="562">
        <f>I29*$H$33</f>
        <v>0</v>
      </c>
      <c r="W28" s="563">
        <f>J29*$H$33</f>
        <v>0</v>
      </c>
      <c r="X28" s="546">
        <f>W28-X29</f>
        <v>0</v>
      </c>
      <c r="Y28" s="467">
        <v>59202003</v>
      </c>
      <c r="AB28" s="459" t="s">
        <v>250</v>
      </c>
      <c r="AC28" s="570" t="s">
        <v>325</v>
      </c>
      <c r="AD28" s="570" t="s">
        <v>326</v>
      </c>
      <c r="AE28" s="571" t="s">
        <v>327</v>
      </c>
      <c r="AF28" s="460" t="s">
        <v>328</v>
      </c>
      <c r="AG28" s="460" t="s">
        <v>329</v>
      </c>
      <c r="AH28" s="461" t="s">
        <v>327</v>
      </c>
      <c r="BA28" s="197" t="s">
        <v>367</v>
      </c>
    </row>
    <row r="29" spans="2:53" outlineLevel="1" x14ac:dyDescent="0.35">
      <c r="B29" s="702" t="str" cm="1">
        <f t="array" ref="B29">IF(IFERROR(INDEX($B$48:$B$1700,MATCH(0,COUNTIF($B$28:B28,$B$48:$B$1700),0)),"")=0,"",IFERROR(INDEX($B$48:$B$1700,MATCH(0,COUNTIF($B$28:B28,$B$48:$B$1700),0)),""))</f>
        <v/>
      </c>
      <c r="C29" s="907">
        <f>SUMIF($B$48:$B$1700,$B29,J$48:J$1700)</f>
        <v>0</v>
      </c>
      <c r="D29" s="908">
        <f>SUMIF($B$48:$B$1700,$B29,K$48:K$1700)</f>
        <v>0</v>
      </c>
      <c r="E29" s="907">
        <f>SUMIF($B$48:$B$1700,$B29,L$48:L$1700)</f>
        <v>0</v>
      </c>
      <c r="F29" s="910">
        <f>SUMIF($B$48:$B$1700,$B29,M$48:M$1700)</f>
        <v>0</v>
      </c>
      <c r="G29" s="649"/>
      <c r="H29" s="868" t="s">
        <v>256</v>
      </c>
      <c r="I29" s="937">
        <f>SUM($J$48:$J$1700)-I31-I30</f>
        <v>0</v>
      </c>
      <c r="J29" s="869">
        <f>SUM($K$48:$K$1700)-J31-J30</f>
        <v>0</v>
      </c>
      <c r="K29" s="809"/>
      <c r="L29" s="1032"/>
      <c r="M29" s="1033"/>
      <c r="N29" s="1033"/>
      <c r="O29" s="779"/>
      <c r="P29" s="102"/>
      <c r="U29" s="544" t="s">
        <v>364</v>
      </c>
      <c r="V29" s="544"/>
      <c r="W29" s="545"/>
      <c r="X29" s="548">
        <v>0</v>
      </c>
      <c r="Y29" s="467"/>
      <c r="AB29" s="83" t="str">
        <f>B29</f>
        <v/>
      </c>
      <c r="AC29" s="564">
        <f>$H$33*INDEX($C$29:$C$41,MATCH(AB29,$B$29:$B$41,0))</f>
        <v>0</v>
      </c>
      <c r="AD29" s="545">
        <f>$H$33*INDEX($D$29:$D$41,MATCH(AB29,$B$29:$B$41,0))</f>
        <v>0</v>
      </c>
      <c r="AE29" s="549">
        <f>AD29-(INDEX($D$29:$D$41,MATCH(AB29,$B$29:$B$41,0)))</f>
        <v>0</v>
      </c>
      <c r="AF29" s="564">
        <f>$H$42*INDEX($E$29:$E$41,MATCH(AB29,$B$29:$B$41,0))</f>
        <v>0</v>
      </c>
      <c r="AG29" s="545">
        <f>$H$42*INDEX($F$29:$F$41,MATCH(AB29,$B$29:$B$41,0))</f>
        <v>0</v>
      </c>
      <c r="AH29" s="549">
        <f>AG29-(INDEX($F$29:$F$41,MATCH(AB29,$B$29:$B$41,0)))</f>
        <v>0</v>
      </c>
      <c r="BA29" s="197" t="s">
        <v>368</v>
      </c>
    </row>
    <row r="30" spans="2:53" ht="18.649999999999999" customHeight="1" outlineLevel="1" x14ac:dyDescent="0.35">
      <c r="B30" s="702" t="str" cm="1">
        <f t="array" ref="B30">IF(IFERROR(INDEX($B$48:$B$1700,MATCH(0,COUNTIF($B$28:B29,$B$48:$B$1700),0)),"")=0,"",IFERROR(INDEX($B$48:$B$1700,MATCH(0,COUNTIF($B$28:B29,$B$48:$B$1700),0)),""))</f>
        <v/>
      </c>
      <c r="C30" s="907">
        <f t="shared" ref="C30:C41" si="0">SUMIF($B$48:$B$1700,$B30,J$48:J$1700)</f>
        <v>0</v>
      </c>
      <c r="D30" s="908">
        <f t="shared" ref="D30:D41" si="1">SUMIF($B$48:$B$1700,$B30,K$48:K$1700)</f>
        <v>0</v>
      </c>
      <c r="E30" s="907">
        <f t="shared" ref="E30:E41" si="2">SUMIF($B$48:$B$1700,$B30,L$48:L$1700)</f>
        <v>0</v>
      </c>
      <c r="F30" s="910">
        <f t="shared" ref="F30:F41" si="3">SUMIF($B$48:$B$1700,$B30,M$48:M$1700)</f>
        <v>0</v>
      </c>
      <c r="G30" s="649"/>
      <c r="H30" s="870" t="s">
        <v>423</v>
      </c>
      <c r="I30" s="938">
        <f>SUMIFS($J$48:$J$1700,$D$48:$D$1700,$D$45)+SUMIFS($J$48:$J$1700,$D$48:$D$1700,$D$45-1)</f>
        <v>0</v>
      </c>
      <c r="J30" s="871">
        <f>SUMIFS($K$48:$K$1700,$D$48:$D$1700,$D$45)+SUMIFS($K$48:$K$1700,$D$48:$D$1700,$D$45-1)</f>
        <v>0</v>
      </c>
      <c r="K30" s="809"/>
      <c r="L30" s="706"/>
      <c r="M30" s="707"/>
      <c r="N30" s="747">
        <f>M30</f>
        <v>0</v>
      </c>
      <c r="O30" s="779"/>
      <c r="P30" s="102"/>
      <c r="U30" s="544" t="s">
        <v>257</v>
      </c>
      <c r="V30" s="562">
        <f>I30*$H$33</f>
        <v>0</v>
      </c>
      <c r="W30" s="563">
        <f>J30*$H$33</f>
        <v>0</v>
      </c>
      <c r="X30" s="549">
        <f>W30</f>
        <v>0</v>
      </c>
      <c r="Y30" s="467">
        <v>59205000</v>
      </c>
      <c r="AB30" s="83" t="str">
        <f t="shared" ref="AB30:AB41" si="4">B30</f>
        <v/>
      </c>
      <c r="AC30" s="564">
        <f t="shared" ref="AC30:AC41" si="5">$H$33*INDEX($C$29:$C$41,MATCH(AB30,$B$29:$B$41,0))</f>
        <v>0</v>
      </c>
      <c r="AD30" s="545">
        <f t="shared" ref="AD30:AD41" si="6">$H$33*INDEX($D$29:$D$41,MATCH(AB30,$B$29:$B$41,0))</f>
        <v>0</v>
      </c>
      <c r="AE30" s="549">
        <f t="shared" ref="AE30:AE41" si="7">AD30-(INDEX($D$29:$D$41,MATCH(AB30,$B$29:$B$41,0)))</f>
        <v>0</v>
      </c>
      <c r="AF30" s="564">
        <f t="shared" ref="AF30:AF41" si="8">$H$42*INDEX($E$29:$E$41,MATCH(AB30,$B$29:$B$41,0))</f>
        <v>0</v>
      </c>
      <c r="AG30" s="545">
        <f t="shared" ref="AG30:AG41" si="9">$H$42*INDEX($F$29:$F$41,MATCH(AB30,$B$29:$B$41,0))</f>
        <v>0</v>
      </c>
      <c r="AH30" s="549">
        <f t="shared" ref="AH30:AH41" si="10">AG30-(INDEX($F$29:$F$41,MATCH(AB30,$B$29:$B$41,0)))</f>
        <v>0</v>
      </c>
      <c r="BA30" s="197" t="s">
        <v>366</v>
      </c>
    </row>
    <row r="31" spans="2:53" ht="18.649999999999999" customHeight="1" outlineLevel="1" thickBot="1" x14ac:dyDescent="0.4">
      <c r="B31" s="702" t="str" cm="1">
        <f t="array" ref="B31">IF(IFERROR(INDEX($B$48:$B$1700,MATCH(0,COUNTIF($B$28:B30,$B$48:$B$1700),0)),"")=0,"",IFERROR(INDEX($B$48:$B$1700,MATCH(0,COUNTIF($B$28:B30,$B$48:$B$1700),0)),""))</f>
        <v/>
      </c>
      <c r="C31" s="907">
        <f t="shared" si="0"/>
        <v>0</v>
      </c>
      <c r="D31" s="908">
        <f t="shared" si="1"/>
        <v>0</v>
      </c>
      <c r="E31" s="907">
        <f t="shared" si="2"/>
        <v>0</v>
      </c>
      <c r="F31" s="910">
        <f t="shared" si="3"/>
        <v>0</v>
      </c>
      <c r="G31" s="649"/>
      <c r="H31" s="872" t="s">
        <v>258</v>
      </c>
      <c r="I31" s="938">
        <f>SUMIFS($J$48:$J$1700,$C$48:$C$1700,$H$31,$D$48:$D$1700,"")</f>
        <v>0</v>
      </c>
      <c r="J31" s="871">
        <f>SUMIFS($K$48:$K$1700,$C$48:$C$1700,$H$31,$D$48:$D$1700,"")</f>
        <v>0</v>
      </c>
      <c r="K31" s="809"/>
      <c r="L31" s="706"/>
      <c r="M31" s="638"/>
      <c r="N31" s="747" t="str">
        <f>IF(ISBLANK(M31),"",N30+M31)</f>
        <v/>
      </c>
      <c r="O31" s="779"/>
      <c r="P31" s="102"/>
      <c r="U31" s="544" t="s">
        <v>258</v>
      </c>
      <c r="V31" s="562">
        <f>I31*$H$33</f>
        <v>0</v>
      </c>
      <c r="W31" s="563">
        <f>J31*$H$33</f>
        <v>0</v>
      </c>
      <c r="X31" s="549">
        <f>W31</f>
        <v>0</v>
      </c>
      <c r="Y31" s="467">
        <v>59203020</v>
      </c>
      <c r="AB31" s="83" t="str">
        <f t="shared" si="4"/>
        <v/>
      </c>
      <c r="AC31" s="564">
        <f t="shared" si="5"/>
        <v>0</v>
      </c>
      <c r="AD31" s="545">
        <f t="shared" si="6"/>
        <v>0</v>
      </c>
      <c r="AE31" s="549">
        <f t="shared" si="7"/>
        <v>0</v>
      </c>
      <c r="AF31" s="564">
        <f t="shared" si="8"/>
        <v>0</v>
      </c>
      <c r="AG31" s="545">
        <f t="shared" si="9"/>
        <v>0</v>
      </c>
      <c r="AH31" s="549">
        <f t="shared" si="10"/>
        <v>0</v>
      </c>
      <c r="BA31" s="197" t="s">
        <v>367</v>
      </c>
    </row>
    <row r="32" spans="2:53" ht="18.649999999999999" customHeight="1" outlineLevel="1" thickBot="1" x14ac:dyDescent="0.4">
      <c r="B32" s="702" t="str" cm="1">
        <f t="array" ref="B32">IF(IFERROR(INDEX($B$48:$B$1700,MATCH(0,COUNTIF($B$28:B31,$B$48:$B$1700),0)),"")=0,"",IFERROR(INDEX($B$48:$B$1700,MATCH(0,COUNTIF($B$28:B31,$B$48:$B$1700),0)),""))</f>
        <v/>
      </c>
      <c r="C32" s="907">
        <f t="shared" si="0"/>
        <v>0</v>
      </c>
      <c r="D32" s="908">
        <f t="shared" si="1"/>
        <v>0</v>
      </c>
      <c r="E32" s="907">
        <f t="shared" si="2"/>
        <v>0</v>
      </c>
      <c r="F32" s="910">
        <f t="shared" si="3"/>
        <v>0</v>
      </c>
      <c r="G32" s="912"/>
      <c r="H32" s="873" t="s">
        <v>281</v>
      </c>
      <c r="I32" s="939">
        <f>SUM(I29:I31)</f>
        <v>0</v>
      </c>
      <c r="J32" s="874">
        <f>SUM(J29:J31)</f>
        <v>0</v>
      </c>
      <c r="K32" s="809"/>
      <c r="L32" s="706"/>
      <c r="M32" s="638"/>
      <c r="N32" s="747" t="str">
        <f>IF(ISBLANK(M32),"",N31+M32)</f>
        <v/>
      </c>
      <c r="O32" s="779"/>
      <c r="P32" s="102"/>
      <c r="U32" s="181" t="s">
        <v>259</v>
      </c>
      <c r="V32" s="565">
        <f>SUM(V28:V31)</f>
        <v>0</v>
      </c>
      <c r="W32" s="566">
        <f>SUM(W28:W31)</f>
        <v>0</v>
      </c>
      <c r="X32" s="566">
        <f>SUM(X28:X31)</f>
        <v>0</v>
      </c>
      <c r="Y32" s="467"/>
      <c r="AB32" s="83" t="str">
        <f t="shared" si="4"/>
        <v/>
      </c>
      <c r="AC32" s="564">
        <f t="shared" si="5"/>
        <v>0</v>
      </c>
      <c r="AD32" s="545">
        <f t="shared" si="6"/>
        <v>0</v>
      </c>
      <c r="AE32" s="549">
        <f t="shared" si="7"/>
        <v>0</v>
      </c>
      <c r="AF32" s="564">
        <f t="shared" si="8"/>
        <v>0</v>
      </c>
      <c r="AG32" s="545">
        <f t="shared" si="9"/>
        <v>0</v>
      </c>
      <c r="AH32" s="549">
        <f t="shared" si="10"/>
        <v>0</v>
      </c>
      <c r="BA32" s="197" t="s">
        <v>368</v>
      </c>
    </row>
    <row r="33" spans="2:63" ht="18.649999999999999" customHeight="1" outlineLevel="1" x14ac:dyDescent="0.35">
      <c r="B33" s="702" t="str" cm="1">
        <f t="array" ref="B33">IF(IFERROR(INDEX($B$48:$B$1700,MATCH(0,COUNTIF($B$28:B32,$B$48:$B$1700),0)),"")=0,"",IFERROR(INDEX($B$48:$B$1700,MATCH(0,COUNTIF($B$28:B32,$B$48:$B$1700),0)),""))</f>
        <v/>
      </c>
      <c r="C33" s="907">
        <f t="shared" si="0"/>
        <v>0</v>
      </c>
      <c r="D33" s="908">
        <f t="shared" si="1"/>
        <v>0</v>
      </c>
      <c r="E33" s="907">
        <f t="shared" si="2"/>
        <v>0</v>
      </c>
      <c r="F33" s="910">
        <f t="shared" si="3"/>
        <v>0</v>
      </c>
      <c r="G33" s="912"/>
      <c r="H33" s="668"/>
      <c r="I33" s="669">
        <f>ROUND(H33*I32,0)</f>
        <v>0</v>
      </c>
      <c r="J33" s="643">
        <f>ROUND(H33*J32,2)</f>
        <v>0</v>
      </c>
      <c r="K33" s="809"/>
      <c r="L33" s="706"/>
      <c r="M33" s="638"/>
      <c r="N33" s="747" t="str">
        <f>IF(ISBLANK(M33),"",N32+M33)</f>
        <v/>
      </c>
      <c r="O33" s="779"/>
      <c r="P33" s="102"/>
      <c r="AB33" s="83" t="str">
        <f t="shared" si="4"/>
        <v/>
      </c>
      <c r="AC33" s="564">
        <f t="shared" si="5"/>
        <v>0</v>
      </c>
      <c r="AD33" s="545">
        <f t="shared" si="6"/>
        <v>0</v>
      </c>
      <c r="AE33" s="549">
        <f t="shared" si="7"/>
        <v>0</v>
      </c>
      <c r="AF33" s="564">
        <f t="shared" si="8"/>
        <v>0</v>
      </c>
      <c r="AG33" s="545">
        <f t="shared" si="9"/>
        <v>0</v>
      </c>
      <c r="AH33" s="549">
        <f t="shared" si="10"/>
        <v>0</v>
      </c>
      <c r="BA33" s="197" t="s">
        <v>370</v>
      </c>
    </row>
    <row r="34" spans="2:63" ht="18.649999999999999" customHeight="1" outlineLevel="1" x14ac:dyDescent="0.35">
      <c r="B34" s="702" t="str" cm="1">
        <f t="array" ref="B34">IF(IFERROR(INDEX($B$48:$B$1700,MATCH(0,COUNTIF($B$28:B33,$B$48:$B$1700),0)),"")=0,"",IFERROR(INDEX($B$48:$B$1700,MATCH(0,COUNTIF($B$28:B33,$B$48:$B$1700),0)),""))</f>
        <v/>
      </c>
      <c r="C34" s="907">
        <f t="shared" si="0"/>
        <v>0</v>
      </c>
      <c r="D34" s="908">
        <f t="shared" si="1"/>
        <v>0</v>
      </c>
      <c r="E34" s="907">
        <f t="shared" si="2"/>
        <v>0</v>
      </c>
      <c r="F34" s="910">
        <f t="shared" si="3"/>
        <v>0</v>
      </c>
      <c r="G34" s="912"/>
      <c r="H34" s="915"/>
      <c r="I34" s="916"/>
      <c r="J34" s="917"/>
      <c r="K34" s="809"/>
      <c r="L34" s="706"/>
      <c r="M34" s="638"/>
      <c r="N34" s="747" t="str">
        <f t="shared" ref="N34" si="11">IF(ISBLANK(M34),"",N33+M34)</f>
        <v/>
      </c>
      <c r="O34" s="779"/>
      <c r="P34" s="102"/>
      <c r="AB34" s="83" t="str">
        <f t="shared" si="4"/>
        <v/>
      </c>
      <c r="AC34" s="564">
        <f t="shared" si="5"/>
        <v>0</v>
      </c>
      <c r="AD34" s="545">
        <f t="shared" si="6"/>
        <v>0</v>
      </c>
      <c r="AE34" s="549">
        <f t="shared" si="7"/>
        <v>0</v>
      </c>
      <c r="AF34" s="564">
        <f t="shared" si="8"/>
        <v>0</v>
      </c>
      <c r="AG34" s="545">
        <f t="shared" si="9"/>
        <v>0</v>
      </c>
      <c r="AH34" s="549">
        <f t="shared" si="10"/>
        <v>0</v>
      </c>
      <c r="BA34" s="395" t="s">
        <v>371</v>
      </c>
    </row>
    <row r="35" spans="2:63" ht="18.649999999999999" customHeight="1" outlineLevel="1" thickBot="1" x14ac:dyDescent="0.4">
      <c r="B35" s="702" t="str" cm="1">
        <f t="array" ref="B35">IF(IFERROR(INDEX($B$48:$B$1700,MATCH(0,COUNTIF($B$28:B34,$B$48:$B$1700),0)),"")=0,"",IFERROR(INDEX($B$48:$B$1700,MATCH(0,COUNTIF($B$28:B34,$B$48:$B$1700),0)),""))</f>
        <v/>
      </c>
      <c r="C35" s="907">
        <f t="shared" si="0"/>
        <v>0</v>
      </c>
      <c r="D35" s="908">
        <f t="shared" si="1"/>
        <v>0</v>
      </c>
      <c r="E35" s="907">
        <f>SUMIF($B$48:$B$1700,$B35,L$48:L$1700)</f>
        <v>0</v>
      </c>
      <c r="F35" s="910">
        <f t="shared" si="3"/>
        <v>0</v>
      </c>
      <c r="G35" s="912"/>
      <c r="H35" s="649"/>
      <c r="I35" s="649"/>
      <c r="J35" s="649"/>
      <c r="K35" s="809"/>
      <c r="L35" s="755"/>
      <c r="M35" s="418"/>
      <c r="N35" s="817"/>
      <c r="O35" s="779"/>
      <c r="P35" s="102"/>
      <c r="AB35" s="83" t="str">
        <f t="shared" si="4"/>
        <v/>
      </c>
      <c r="AC35" s="564">
        <f t="shared" si="5"/>
        <v>0</v>
      </c>
      <c r="AD35" s="545">
        <f t="shared" si="6"/>
        <v>0</v>
      </c>
      <c r="AE35" s="549">
        <f t="shared" si="7"/>
        <v>0</v>
      </c>
      <c r="AF35" s="564">
        <f t="shared" si="8"/>
        <v>0</v>
      </c>
      <c r="AG35" s="545">
        <f t="shared" si="9"/>
        <v>0</v>
      </c>
      <c r="AH35" s="549">
        <f t="shared" si="10"/>
        <v>0</v>
      </c>
    </row>
    <row r="36" spans="2:63" ht="18.649999999999999" customHeight="1" outlineLevel="1" thickBot="1" x14ac:dyDescent="0.4">
      <c r="B36" s="702" t="str" cm="1">
        <f t="array" ref="B36">IF(IFERROR(INDEX($B$48:$B$1700,MATCH(0,COUNTIF($B$28:B35,$B$48:$B$1700),0)),"")=0,"",IFERROR(INDEX($B$48:$B$1700,MATCH(0,COUNTIF($B$28:B35,$B$48:$B$1700),0)),""))</f>
        <v/>
      </c>
      <c r="C36" s="907">
        <f t="shared" si="0"/>
        <v>0</v>
      </c>
      <c r="D36" s="908">
        <f t="shared" si="1"/>
        <v>0</v>
      </c>
      <c r="E36" s="907">
        <f t="shared" si="2"/>
        <v>0</v>
      </c>
      <c r="F36" s="910">
        <f t="shared" si="3"/>
        <v>0</v>
      </c>
      <c r="G36" s="912"/>
      <c r="H36" s="1254" t="s">
        <v>260</v>
      </c>
      <c r="I36" s="1344"/>
      <c r="J36" s="1255"/>
      <c r="K36" s="809"/>
      <c r="L36" s="1027" t="s">
        <v>261</v>
      </c>
      <c r="M36" s="1027"/>
      <c r="N36" s="1027"/>
      <c r="O36" s="779"/>
      <c r="P36" s="102"/>
      <c r="Q36" s="572"/>
      <c r="R36" s="511"/>
      <c r="S36" s="572"/>
      <c r="T36" s="511"/>
      <c r="AB36" s="83" t="str">
        <f t="shared" si="4"/>
        <v/>
      </c>
      <c r="AC36" s="564">
        <f t="shared" si="5"/>
        <v>0</v>
      </c>
      <c r="AD36" s="545">
        <f t="shared" si="6"/>
        <v>0</v>
      </c>
      <c r="AE36" s="549">
        <f t="shared" si="7"/>
        <v>0</v>
      </c>
      <c r="AF36" s="564">
        <f t="shared" si="8"/>
        <v>0</v>
      </c>
      <c r="AG36" s="545">
        <f t="shared" si="9"/>
        <v>0</v>
      </c>
      <c r="AH36" s="549">
        <f t="shared" si="10"/>
        <v>0</v>
      </c>
      <c r="BA36" s="537" t="s">
        <v>372</v>
      </c>
    </row>
    <row r="37" spans="2:63" ht="15.75" customHeight="1" outlineLevel="1" thickBot="1" x14ac:dyDescent="0.4">
      <c r="B37" s="702" t="str" cm="1">
        <f t="array" ref="B37">IF(IFERROR(INDEX($B$48:$B$1700,MATCH(0,COUNTIF($B$28:B36,$B$48:$B$1700),0)),"")=0,"",IFERROR(INDEX($B$48:$B$1700,MATCH(0,COUNTIF($B$28:B36,$B$48:$B$1700),0)),""))</f>
        <v/>
      </c>
      <c r="C37" s="907">
        <f t="shared" si="0"/>
        <v>0</v>
      </c>
      <c r="D37" s="908">
        <f t="shared" si="1"/>
        <v>0</v>
      </c>
      <c r="E37" s="907">
        <f t="shared" si="2"/>
        <v>0</v>
      </c>
      <c r="F37" s="910">
        <f t="shared" si="3"/>
        <v>0</v>
      </c>
      <c r="G37" s="649"/>
      <c r="H37" s="918" t="s">
        <v>422</v>
      </c>
      <c r="I37" s="919" t="s">
        <v>330</v>
      </c>
      <c r="J37" s="920" t="s">
        <v>252</v>
      </c>
      <c r="K37" s="809"/>
      <c r="L37" s="1027" t="s">
        <v>253</v>
      </c>
      <c r="M37" s="1009" t="s">
        <v>254</v>
      </c>
      <c r="N37" s="1009" t="s">
        <v>255</v>
      </c>
      <c r="O37" s="779"/>
      <c r="P37" s="102"/>
      <c r="U37" s="1240" t="s">
        <v>260</v>
      </c>
      <c r="V37" s="1241"/>
      <c r="W37" s="1241"/>
      <c r="X37" s="1241"/>
      <c r="Y37" s="1242"/>
      <c r="AB37" s="83" t="str">
        <f t="shared" si="4"/>
        <v/>
      </c>
      <c r="AC37" s="564">
        <f t="shared" si="5"/>
        <v>0</v>
      </c>
      <c r="AD37" s="545">
        <f t="shared" si="6"/>
        <v>0</v>
      </c>
      <c r="AE37" s="549">
        <f t="shared" si="7"/>
        <v>0</v>
      </c>
      <c r="AF37" s="564">
        <f t="shared" si="8"/>
        <v>0</v>
      </c>
      <c r="AG37" s="545">
        <f t="shared" si="9"/>
        <v>0</v>
      </c>
      <c r="AH37" s="549">
        <f t="shared" si="10"/>
        <v>0</v>
      </c>
    </row>
    <row r="38" spans="2:63" ht="15" customHeight="1" outlineLevel="1" x14ac:dyDescent="0.35">
      <c r="B38" s="702" t="str" cm="1">
        <f t="array" ref="B38">IF(IFERROR(INDEX($B$48:$B$1700,MATCH(0,COUNTIF($B$28:B37,$B$48:$B$1700),0)),"")=0,"",IFERROR(INDEX($B$48:$B$1700,MATCH(0,COUNTIF($B$28:B37,$B$48:$B$1700),0)),""))</f>
        <v/>
      </c>
      <c r="C38" s="907">
        <f t="shared" si="0"/>
        <v>0</v>
      </c>
      <c r="D38" s="908">
        <f t="shared" si="1"/>
        <v>0</v>
      </c>
      <c r="E38" s="907">
        <f t="shared" si="2"/>
        <v>0</v>
      </c>
      <c r="F38" s="910">
        <f t="shared" si="3"/>
        <v>0</v>
      </c>
      <c r="G38" s="649"/>
      <c r="H38" s="868" t="s">
        <v>256</v>
      </c>
      <c r="I38" s="937">
        <f>SUM($L$48:$L$1700)-I40-I39</f>
        <v>0</v>
      </c>
      <c r="J38" s="869">
        <f>SUM($M$48:$M$1700)-J40-J39</f>
        <v>0</v>
      </c>
      <c r="K38" s="809"/>
      <c r="L38" s="1027"/>
      <c r="M38" s="1009"/>
      <c r="N38" s="1009"/>
      <c r="O38" s="779"/>
      <c r="P38" s="102"/>
      <c r="U38" s="1243"/>
      <c r="V38" s="1244" t="s">
        <v>322</v>
      </c>
      <c r="W38" s="1244" t="s">
        <v>252</v>
      </c>
      <c r="X38" s="1244" t="s">
        <v>323</v>
      </c>
      <c r="Y38" s="1244" t="s">
        <v>324</v>
      </c>
      <c r="AB38" s="83" t="str">
        <f t="shared" si="4"/>
        <v/>
      </c>
      <c r="AC38" s="564">
        <f t="shared" si="5"/>
        <v>0</v>
      </c>
      <c r="AD38" s="545">
        <f t="shared" si="6"/>
        <v>0</v>
      </c>
      <c r="AE38" s="549">
        <f t="shared" si="7"/>
        <v>0</v>
      </c>
      <c r="AF38" s="564">
        <f t="shared" si="8"/>
        <v>0</v>
      </c>
      <c r="AG38" s="545">
        <f t="shared" si="9"/>
        <v>0</v>
      </c>
      <c r="AH38" s="549">
        <f t="shared" si="10"/>
        <v>0</v>
      </c>
      <c r="BA38" s="395" t="s">
        <v>373</v>
      </c>
    </row>
    <row r="39" spans="2:63" outlineLevel="1" x14ac:dyDescent="0.35">
      <c r="B39" s="702" t="str" cm="1">
        <f t="array" ref="B39">IF(IFERROR(INDEX($B$48:$B$1700,MATCH(0,COUNTIF($B$28:B38,$B$48:$B$1700),0)),"")=0,"",IFERROR(INDEX($B$48:$B$1700,MATCH(0,COUNTIF($B$28:B38,$B$48:$B$1700),0)),""))</f>
        <v/>
      </c>
      <c r="C39" s="907">
        <f t="shared" si="0"/>
        <v>0</v>
      </c>
      <c r="D39" s="908">
        <f t="shared" si="1"/>
        <v>0</v>
      </c>
      <c r="E39" s="907">
        <f t="shared" si="2"/>
        <v>0</v>
      </c>
      <c r="F39" s="910">
        <f t="shared" si="3"/>
        <v>0</v>
      </c>
      <c r="G39" s="649"/>
      <c r="H39" s="870" t="s">
        <v>423</v>
      </c>
      <c r="I39" s="938">
        <f>SUMIFS($L$48:$L$1700,$D$48:$D$1700,$D$45)</f>
        <v>0</v>
      </c>
      <c r="J39" s="871">
        <f>SUMIFS($M$48:$M$1700,$D$48:$D$1700,$D$45)</f>
        <v>0</v>
      </c>
      <c r="K39" s="809"/>
      <c r="L39" s="706"/>
      <c r="M39" s="707"/>
      <c r="N39" s="747">
        <f>M39</f>
        <v>0</v>
      </c>
      <c r="O39" s="779"/>
      <c r="P39" s="102"/>
      <c r="U39" s="1243"/>
      <c r="V39" s="1244"/>
      <c r="W39" s="1244"/>
      <c r="X39" s="1244"/>
      <c r="Y39" s="1244"/>
      <c r="AB39" s="83" t="str">
        <f t="shared" si="4"/>
        <v/>
      </c>
      <c r="AC39" s="564">
        <f t="shared" si="5"/>
        <v>0</v>
      </c>
      <c r="AD39" s="545">
        <f t="shared" si="6"/>
        <v>0</v>
      </c>
      <c r="AE39" s="549">
        <f t="shared" si="7"/>
        <v>0</v>
      </c>
      <c r="AF39" s="564">
        <f t="shared" si="8"/>
        <v>0</v>
      </c>
      <c r="AG39" s="545">
        <f t="shared" si="9"/>
        <v>0</v>
      </c>
      <c r="AH39" s="549">
        <f t="shared" si="10"/>
        <v>0</v>
      </c>
      <c r="BA39" s="395" t="s">
        <v>374</v>
      </c>
    </row>
    <row r="40" spans="2:63" ht="15" outlineLevel="1" thickBot="1" x14ac:dyDescent="0.4">
      <c r="B40" s="702" t="str" cm="1">
        <f t="array" ref="B40">IF(IFERROR(INDEX($B$48:$B$1700,MATCH(0,COUNTIF($B$28:B39,$B$48:$B$1700),0)),"")=0,"",IFERROR(INDEX($B$48:$B$1700,MATCH(0,COUNTIF($B$28:B39,$B$48:$B$1700),0)),""))</f>
        <v/>
      </c>
      <c r="C40" s="907">
        <f t="shared" si="0"/>
        <v>0</v>
      </c>
      <c r="D40" s="908">
        <f t="shared" si="1"/>
        <v>0</v>
      </c>
      <c r="E40" s="907">
        <f t="shared" si="2"/>
        <v>0</v>
      </c>
      <c r="F40" s="910">
        <f t="shared" si="3"/>
        <v>0</v>
      </c>
      <c r="G40" s="649"/>
      <c r="H40" s="872" t="s">
        <v>258</v>
      </c>
      <c r="I40" s="938">
        <f>SUMIFS($L$48:$L$1700,$C$48:$C$1700,$H$31,$D$48:$D$1700,"&lt;&gt;"&amp;D45)</f>
        <v>0</v>
      </c>
      <c r="J40" s="871">
        <f>SUMIFS($M$48:$M$1700,$C$48:$C$1700,$H$31,$D$48:$D$1700,"&lt;&gt;"&amp;D45)</f>
        <v>0</v>
      </c>
      <c r="K40" s="809"/>
      <c r="L40" s="706"/>
      <c r="M40" s="638"/>
      <c r="N40" s="747" t="str">
        <f>IF(ISBLANK(M40),"",N39+M40)</f>
        <v/>
      </c>
      <c r="O40" s="779"/>
      <c r="P40" s="102"/>
      <c r="U40" s="544" t="s">
        <v>256</v>
      </c>
      <c r="V40" s="562">
        <f>I38*$H$42</f>
        <v>0</v>
      </c>
      <c r="W40" s="563">
        <f>J38*$H$42</f>
        <v>0</v>
      </c>
      <c r="X40" s="546">
        <f>W40-X41</f>
        <v>0</v>
      </c>
      <c r="Y40" s="467">
        <v>59202003</v>
      </c>
      <c r="AB40" s="83" t="str">
        <f t="shared" si="4"/>
        <v/>
      </c>
      <c r="AC40" s="564">
        <f t="shared" si="5"/>
        <v>0</v>
      </c>
      <c r="AD40" s="545">
        <f t="shared" si="6"/>
        <v>0</v>
      </c>
      <c r="AE40" s="549">
        <f t="shared" si="7"/>
        <v>0</v>
      </c>
      <c r="AF40" s="564">
        <f t="shared" si="8"/>
        <v>0</v>
      </c>
      <c r="AG40" s="545">
        <f t="shared" si="9"/>
        <v>0</v>
      </c>
      <c r="AH40" s="549">
        <f t="shared" si="10"/>
        <v>0</v>
      </c>
      <c r="BA40" s="395" t="s">
        <v>375</v>
      </c>
    </row>
    <row r="41" spans="2:63" ht="18.649999999999999" customHeight="1" outlineLevel="1" thickBot="1" x14ac:dyDescent="0.4">
      <c r="B41" s="702" t="str" cm="1">
        <f t="array" ref="B41">IF(IFERROR(INDEX($B$48:$B$1700,MATCH(0,COUNTIF($B$28:B40,$B$48:$B$1700),0)),"")=0,"",IFERROR(INDEX($B$48:$B$1700,MATCH(0,COUNTIF($B$28:B40,$B$48:$B$1700),0)),""))</f>
        <v/>
      </c>
      <c r="C41" s="907">
        <f t="shared" si="0"/>
        <v>0</v>
      </c>
      <c r="D41" s="908">
        <f t="shared" si="1"/>
        <v>0</v>
      </c>
      <c r="E41" s="907">
        <f t="shared" si="2"/>
        <v>0</v>
      </c>
      <c r="F41" s="910">
        <f t="shared" si="3"/>
        <v>0</v>
      </c>
      <c r="G41" s="649"/>
      <c r="H41" s="873" t="s">
        <v>281</v>
      </c>
      <c r="I41" s="939">
        <f>SUM(I38:I40)</f>
        <v>0</v>
      </c>
      <c r="J41" s="874">
        <f>SUM(J38:J40)</f>
        <v>0</v>
      </c>
      <c r="K41" s="809"/>
      <c r="L41" s="706"/>
      <c r="M41" s="638"/>
      <c r="N41" s="747" t="str">
        <f>IF(ISBLANK(M41),"",N40+M41)</f>
        <v/>
      </c>
      <c r="O41" s="779"/>
      <c r="P41" s="102"/>
      <c r="U41" s="544" t="s">
        <v>364</v>
      </c>
      <c r="V41" s="544"/>
      <c r="W41" s="545"/>
      <c r="X41" s="548">
        <v>0</v>
      </c>
      <c r="Y41" s="467"/>
      <c r="AB41" s="83" t="str">
        <f t="shared" si="4"/>
        <v/>
      </c>
      <c r="AC41" s="564">
        <f t="shared" si="5"/>
        <v>0</v>
      </c>
      <c r="AD41" s="545">
        <f t="shared" si="6"/>
        <v>0</v>
      </c>
      <c r="AE41" s="549">
        <f t="shared" si="7"/>
        <v>0</v>
      </c>
      <c r="AF41" s="564">
        <f t="shared" si="8"/>
        <v>0</v>
      </c>
      <c r="AG41" s="545">
        <f t="shared" si="9"/>
        <v>0</v>
      </c>
      <c r="AH41" s="549">
        <f t="shared" si="10"/>
        <v>0</v>
      </c>
      <c r="BA41" s="395" t="s">
        <v>376</v>
      </c>
    </row>
    <row r="42" spans="2:63" ht="18.649999999999999" customHeight="1" outlineLevel="1" x14ac:dyDescent="0.35">
      <c r="B42" s="921" t="s">
        <v>424</v>
      </c>
      <c r="C42" s="940">
        <f>SUM(C29:C41)</f>
        <v>0</v>
      </c>
      <c r="D42" s="941">
        <f>SUM(D29:D41)</f>
        <v>0</v>
      </c>
      <c r="E42" s="940">
        <f>SUM(E29:E41)</f>
        <v>0</v>
      </c>
      <c r="F42" s="941">
        <f>SUM(F29:F41)</f>
        <v>0</v>
      </c>
      <c r="G42" s="912"/>
      <c r="H42" s="668"/>
      <c r="I42" s="669">
        <f>ROUND(H42*I41,0)</f>
        <v>0</v>
      </c>
      <c r="J42" s="643">
        <f>ROUND(H42*J41,2)</f>
        <v>0</v>
      </c>
      <c r="K42" s="809"/>
      <c r="L42" s="706"/>
      <c r="M42" s="638"/>
      <c r="N42" s="747" t="str">
        <f>IF(ISBLANK(M42),"",N41+M42)</f>
        <v/>
      </c>
      <c r="O42" s="779"/>
      <c r="P42" s="102"/>
      <c r="U42" s="544" t="s">
        <v>257</v>
      </c>
      <c r="V42" s="564">
        <f>I39*$H$42</f>
        <v>0</v>
      </c>
      <c r="W42" s="545">
        <f>J39*$H$42</f>
        <v>0</v>
      </c>
      <c r="X42" s="549">
        <f>W42</f>
        <v>0</v>
      </c>
      <c r="Y42" s="467">
        <v>59205000</v>
      </c>
      <c r="AC42" s="564">
        <f>SUM(AC29:AC41)</f>
        <v>0</v>
      </c>
      <c r="AD42" s="545">
        <f t="shared" ref="AD42:AH42" si="12">SUM(AD29:AD41)</f>
        <v>0</v>
      </c>
      <c r="AE42" s="564">
        <f t="shared" si="12"/>
        <v>0</v>
      </c>
      <c r="AF42" s="564">
        <f t="shared" si="12"/>
        <v>0</v>
      </c>
      <c r="AG42" s="545">
        <f t="shared" si="12"/>
        <v>0</v>
      </c>
      <c r="AH42" s="564">
        <f t="shared" si="12"/>
        <v>0</v>
      </c>
      <c r="BA42" s="395" t="s">
        <v>377</v>
      </c>
    </row>
    <row r="43" spans="2:63" ht="18.649999999999999" customHeight="1" outlineLevel="1" thickBot="1" x14ac:dyDescent="0.4">
      <c r="B43" s="924"/>
      <c r="C43" s="732"/>
      <c r="D43" s="925"/>
      <c r="E43" s="796"/>
      <c r="F43" s="796"/>
      <c r="G43" s="796"/>
      <c r="H43" s="796"/>
      <c r="I43" s="887"/>
      <c r="J43" s="888"/>
      <c r="K43" s="942"/>
      <c r="L43" s="942"/>
      <c r="M43" s="942"/>
      <c r="N43" s="942"/>
      <c r="O43" s="943"/>
      <c r="P43" s="102"/>
      <c r="U43" s="544" t="s">
        <v>258</v>
      </c>
      <c r="V43" s="562">
        <f>I40*$H$42</f>
        <v>0</v>
      </c>
      <c r="W43" s="563">
        <f>J40*$H$42</f>
        <v>0</v>
      </c>
      <c r="X43" s="549">
        <f>W43</f>
        <v>0</v>
      </c>
      <c r="Y43" s="467">
        <v>59203020</v>
      </c>
      <c r="BA43" s="395" t="s">
        <v>378</v>
      </c>
    </row>
    <row r="44" spans="2:63" ht="18.75" customHeight="1" thickBot="1" x14ac:dyDescent="0.4">
      <c r="B44" s="1171"/>
      <c r="C44" s="1172"/>
      <c r="D44" s="1172"/>
      <c r="E44" s="1172"/>
      <c r="F44" s="1172"/>
      <c r="G44" s="1172"/>
      <c r="H44" s="1172"/>
      <c r="I44" s="1172"/>
      <c r="J44" s="1172"/>
      <c r="K44" s="1172"/>
      <c r="L44" s="1172"/>
      <c r="M44" s="1172"/>
      <c r="N44" s="1172"/>
      <c r="O44" s="1173"/>
      <c r="P44" s="102"/>
      <c r="U44" s="181" t="s">
        <v>259</v>
      </c>
      <c r="V44" s="565">
        <f>SUM(V40:V43)</f>
        <v>0</v>
      </c>
      <c r="W44" s="566">
        <f>SUM(W40:W43)</f>
        <v>0</v>
      </c>
      <c r="X44" s="566">
        <f t="shared" ref="X44" si="13">SUM(X40:X43)</f>
        <v>0</v>
      </c>
      <c r="Y44" s="467"/>
    </row>
    <row r="45" spans="2:63" ht="37.5" customHeight="1" thickBot="1" x14ac:dyDescent="0.4">
      <c r="B45" s="1354" t="s">
        <v>237</v>
      </c>
      <c r="C45" s="1355"/>
      <c r="D45" s="313">
        <v>2027</v>
      </c>
      <c r="E45" s="254"/>
      <c r="F45" s="255"/>
      <c r="G45" s="244"/>
      <c r="H45" s="1280" t="s">
        <v>331</v>
      </c>
      <c r="I45" s="1345"/>
      <c r="J45" s="256"/>
      <c r="K45" s="246"/>
      <c r="L45" s="247"/>
      <c r="M45" s="247"/>
      <c r="N45" s="247"/>
      <c r="O45" s="245"/>
      <c r="P45" s="102"/>
      <c r="Q45" s="102"/>
      <c r="S45" s="536"/>
      <c r="U45" s="536"/>
      <c r="X45" s="536"/>
    </row>
    <row r="46" spans="2:63" ht="15" thickBot="1" x14ac:dyDescent="0.4">
      <c r="B46" s="892"/>
      <c r="C46" s="831"/>
      <c r="D46" s="831"/>
      <c r="E46" s="831"/>
      <c r="F46" s="831"/>
      <c r="G46" s="831"/>
      <c r="H46" s="831"/>
      <c r="I46" s="832"/>
      <c r="J46" s="1352" t="s">
        <v>248</v>
      </c>
      <c r="K46" s="1353"/>
      <c r="L46" s="1356" t="s">
        <v>260</v>
      </c>
      <c r="M46" s="1357"/>
      <c r="N46" s="892"/>
      <c r="O46" s="832"/>
      <c r="P46" s="87"/>
      <c r="Q46" s="537" t="s">
        <v>259</v>
      </c>
      <c r="R46" s="552">
        <f>SUM(R48:R1698)</f>
        <v>0</v>
      </c>
      <c r="S46" s="552">
        <f>SUM(S48:S1698)</f>
        <v>0</v>
      </c>
      <c r="T46" s="552">
        <f>SUM(T48:T1698)</f>
        <v>0</v>
      </c>
      <c r="U46" s="552">
        <f>SUM(U48:U1698)</f>
        <v>0</v>
      </c>
      <c r="V46" s="395"/>
      <c r="W46" s="395"/>
      <c r="X46" s="395"/>
      <c r="Y46" s="395"/>
      <c r="Z46" s="573"/>
      <c r="AA46" s="574"/>
      <c r="BA46" s="551" t="s">
        <v>324</v>
      </c>
    </row>
    <row r="47" spans="2:63" ht="39.5" thickBot="1" x14ac:dyDescent="0.4">
      <c r="B47" s="766" t="s">
        <v>265</v>
      </c>
      <c r="C47" s="767" t="s">
        <v>266</v>
      </c>
      <c r="D47" s="767" t="s">
        <v>267</v>
      </c>
      <c r="E47" s="835" t="s">
        <v>332</v>
      </c>
      <c r="F47" s="835" t="s">
        <v>268</v>
      </c>
      <c r="G47" s="835" t="s">
        <v>269</v>
      </c>
      <c r="H47" s="835" t="s">
        <v>333</v>
      </c>
      <c r="I47" s="835" t="s">
        <v>334</v>
      </c>
      <c r="J47" s="894" t="s">
        <v>330</v>
      </c>
      <c r="K47" s="894" t="s">
        <v>252</v>
      </c>
      <c r="L47" s="770" t="s">
        <v>330</v>
      </c>
      <c r="M47" s="770" t="s">
        <v>252</v>
      </c>
      <c r="N47" s="936" t="s">
        <v>271</v>
      </c>
      <c r="O47" s="896" t="s">
        <v>336</v>
      </c>
      <c r="P47" s="392"/>
      <c r="Q47" s="554" t="s">
        <v>353</v>
      </c>
      <c r="R47" s="470" t="s">
        <v>337</v>
      </c>
      <c r="S47" s="470" t="s">
        <v>338</v>
      </c>
      <c r="T47" s="470" t="s">
        <v>381</v>
      </c>
      <c r="U47" s="470" t="s">
        <v>382</v>
      </c>
      <c r="V47" s="395"/>
      <c r="W47" s="470" t="s">
        <v>353</v>
      </c>
      <c r="X47" s="470" t="s">
        <v>383</v>
      </c>
      <c r="Y47" s="470" t="s">
        <v>384</v>
      </c>
      <c r="Z47" s="1334" t="s">
        <v>271</v>
      </c>
      <c r="AA47" s="1335"/>
      <c r="AB47" s="1336"/>
      <c r="BA47" s="553">
        <v>15992056</v>
      </c>
    </row>
    <row r="48" spans="2:63" x14ac:dyDescent="0.35">
      <c r="B48" s="174"/>
      <c r="C48" s="147"/>
      <c r="D48" s="147"/>
      <c r="E48" s="202"/>
      <c r="F48" s="201"/>
      <c r="G48" s="203"/>
      <c r="H48" s="176"/>
      <c r="I48" s="176"/>
      <c r="J48" s="944">
        <f>IF(OR(H48&lt;&gt;"",I48&lt;&gt;""),DATEDIF(H48,I48,"d")+1,0)</f>
        <v>0</v>
      </c>
      <c r="K48" s="292">
        <f t="shared" ref="K48" si="14">J48*$L$8</f>
        <v>0</v>
      </c>
      <c r="L48" s="327">
        <f>IF(I48&lt;(INDEX(Lookup!$U$2:$U$10,MATCH($D$45,Lookup!$S$2:$S$10,0))),0,365)</f>
        <v>0</v>
      </c>
      <c r="M48" s="292">
        <f t="shared" ref="M48:M111" si="15">IF(O48="x",0,L48*$L$8)</f>
        <v>0</v>
      </c>
      <c r="N48" s="371"/>
      <c r="O48" s="150"/>
      <c r="P48" s="240"/>
      <c r="Q48" s="555" t="s">
        <v>351</v>
      </c>
      <c r="R48" s="575">
        <f>K48*$H$33</f>
        <v>0</v>
      </c>
      <c r="S48" s="575">
        <f>M48*$H$42</f>
        <v>0</v>
      </c>
      <c r="T48" s="575">
        <f>R48-K48</f>
        <v>0</v>
      </c>
      <c r="U48" s="575">
        <f>S48-M48</f>
        <v>0</v>
      </c>
      <c r="V48" s="275"/>
      <c r="W48" s="576" t="s">
        <v>351</v>
      </c>
      <c r="X48" s="575">
        <f>SUMIF($Q$48:$Q$1698,W48,$R$48:$R$1698)</f>
        <v>0</v>
      </c>
      <c r="Y48" s="575">
        <f>SUMIF($Q$48:$Q$1698,W48,$S$48:$S$1698)</f>
        <v>0</v>
      </c>
      <c r="Z48" s="633"/>
      <c r="AA48" s="634"/>
      <c r="AB48" s="635"/>
      <c r="AC48" s="397"/>
      <c r="AD48" s="397"/>
      <c r="AE48" s="397"/>
      <c r="AF48" s="397"/>
      <c r="AG48" s="397"/>
      <c r="AH48" s="397"/>
      <c r="AI48" s="397"/>
      <c r="AJ48" s="397"/>
      <c r="AK48" s="397"/>
      <c r="AL48" s="397"/>
      <c r="AM48" s="397"/>
      <c r="AN48" s="397"/>
      <c r="AO48" s="397"/>
      <c r="AP48" s="397"/>
      <c r="AQ48" s="397"/>
      <c r="AR48" s="397"/>
      <c r="AS48" s="397"/>
      <c r="AT48" s="397"/>
      <c r="AU48" s="397"/>
      <c r="AV48" s="397"/>
      <c r="AW48" s="397"/>
      <c r="AX48" s="397"/>
      <c r="AY48" s="397"/>
      <c r="AZ48" s="397"/>
      <c r="BA48" s="553">
        <v>40001426</v>
      </c>
      <c r="BB48" s="397"/>
      <c r="BC48" s="397"/>
      <c r="BD48" s="397"/>
      <c r="BE48" s="397"/>
      <c r="BF48" s="397"/>
      <c r="BG48" s="397"/>
      <c r="BH48" s="397"/>
      <c r="BI48" s="397"/>
      <c r="BJ48" s="397"/>
      <c r="BK48" s="397"/>
    </row>
    <row r="49" spans="2:63" x14ac:dyDescent="0.35">
      <c r="B49" s="178"/>
      <c r="C49" s="147"/>
      <c r="D49" s="147"/>
      <c r="E49" s="202"/>
      <c r="F49" s="119"/>
      <c r="G49" s="120"/>
      <c r="H49" s="176"/>
      <c r="I49" s="176"/>
      <c r="J49" s="944">
        <f t="shared" ref="J49:J112" si="16">IF(OR(H49&lt;&gt;"",I49&lt;&gt;""),DATEDIF(H49,I49,"d")+1,0)</f>
        <v>0</v>
      </c>
      <c r="K49" s="292">
        <f t="shared" ref="K49:K112" si="17">J49*$L$8</f>
        <v>0</v>
      </c>
      <c r="L49" s="327">
        <f>IF(I49&lt;(INDEX(Lookup!$U$2:$U$10,MATCH($D$45,Lookup!$S$2:$S$10,0))),0,365)</f>
        <v>0</v>
      </c>
      <c r="M49" s="292">
        <f t="shared" si="15"/>
        <v>0</v>
      </c>
      <c r="N49" s="371"/>
      <c r="O49" s="150"/>
      <c r="P49" s="240"/>
      <c r="Q49" s="555"/>
      <c r="R49" s="575">
        <f t="shared" ref="R49:R112" si="18">K49*$H$33</f>
        <v>0</v>
      </c>
      <c r="S49" s="575">
        <f t="shared" ref="S49:S112" si="19">M49*$H$42</f>
        <v>0</v>
      </c>
      <c r="T49" s="575">
        <f t="shared" ref="T49:T112" si="20">R49-K49</f>
        <v>0</v>
      </c>
      <c r="U49" s="575">
        <f t="shared" ref="U49:U112" si="21">S49-M49</f>
        <v>0</v>
      </c>
      <c r="V49" s="275"/>
      <c r="W49" s="576" t="s">
        <v>354</v>
      </c>
      <c r="X49" s="575">
        <f t="shared" ref="X49:X63" si="22">SUMIF($Q$48:$Q$1698,W49,$R$48:$R$1698)</f>
        <v>0</v>
      </c>
      <c r="Y49" s="575">
        <f t="shared" ref="Y49:Y64" si="23">SUMIF($Q$48:$Q$1698,W49,$S$48:$S$1698)</f>
        <v>0</v>
      </c>
      <c r="Z49" s="633"/>
      <c r="AA49" s="634"/>
      <c r="AB49" s="635"/>
      <c r="AC49" s="397"/>
      <c r="AD49" s="397"/>
      <c r="AE49" s="397"/>
      <c r="AF49" s="397"/>
      <c r="AG49" s="397"/>
      <c r="AH49" s="397"/>
      <c r="AI49" s="397"/>
      <c r="AJ49" s="397"/>
      <c r="AK49" s="397"/>
      <c r="AL49" s="397"/>
      <c r="AM49" s="397"/>
      <c r="AN49" s="397"/>
      <c r="AO49" s="397"/>
      <c r="AP49" s="397"/>
      <c r="AQ49" s="397"/>
      <c r="AR49" s="397"/>
      <c r="AS49" s="397"/>
      <c r="AT49" s="397"/>
      <c r="AU49" s="397"/>
      <c r="AV49" s="397"/>
      <c r="AW49" s="397"/>
      <c r="AX49" s="397"/>
      <c r="AY49" s="397"/>
      <c r="AZ49" s="397"/>
      <c r="BA49" s="553">
        <v>41204000</v>
      </c>
      <c r="BB49" s="397"/>
      <c r="BC49" s="397"/>
      <c r="BD49" s="397"/>
      <c r="BE49" s="397"/>
      <c r="BF49" s="397"/>
      <c r="BG49" s="397"/>
      <c r="BH49" s="397"/>
      <c r="BI49" s="397"/>
      <c r="BJ49" s="397"/>
      <c r="BK49" s="397"/>
    </row>
    <row r="50" spans="2:63" x14ac:dyDescent="0.35">
      <c r="B50" s="178"/>
      <c r="C50" s="147"/>
      <c r="D50" s="147"/>
      <c r="E50" s="202"/>
      <c r="F50" s="119"/>
      <c r="G50" s="120"/>
      <c r="H50" s="176"/>
      <c r="I50" s="176"/>
      <c r="J50" s="944">
        <f t="shared" si="16"/>
        <v>0</v>
      </c>
      <c r="K50" s="292">
        <f t="shared" si="17"/>
        <v>0</v>
      </c>
      <c r="L50" s="327">
        <f>IF(I50&lt;(INDEX(Lookup!$U$2:$U$10,MATCH($D$45,Lookup!$S$2:$S$10,0))),0,365)</f>
        <v>0</v>
      </c>
      <c r="M50" s="292">
        <f t="shared" si="15"/>
        <v>0</v>
      </c>
      <c r="N50" s="371"/>
      <c r="O50" s="150"/>
      <c r="P50" s="240"/>
      <c r="Q50" s="555"/>
      <c r="R50" s="575">
        <f t="shared" si="18"/>
        <v>0</v>
      </c>
      <c r="S50" s="575">
        <f t="shared" si="19"/>
        <v>0</v>
      </c>
      <c r="T50" s="575">
        <f t="shared" si="20"/>
        <v>0</v>
      </c>
      <c r="U50" s="575">
        <f t="shared" si="21"/>
        <v>0</v>
      </c>
      <c r="V50" s="275"/>
      <c r="W50" s="576" t="s">
        <v>355</v>
      </c>
      <c r="X50" s="575">
        <f t="shared" si="22"/>
        <v>0</v>
      </c>
      <c r="Y50" s="575">
        <f t="shared" si="23"/>
        <v>0</v>
      </c>
      <c r="Z50" s="633"/>
      <c r="AA50" s="634"/>
      <c r="AB50" s="635"/>
      <c r="AC50" s="397"/>
      <c r="AD50" s="397"/>
      <c r="AE50" s="397"/>
      <c r="AF50" s="397"/>
      <c r="AG50" s="397"/>
      <c r="AH50" s="397"/>
      <c r="AI50" s="397"/>
      <c r="AJ50" s="397"/>
      <c r="AK50" s="397"/>
      <c r="AL50" s="397"/>
      <c r="AM50" s="397"/>
      <c r="AN50" s="397"/>
      <c r="AO50" s="397"/>
      <c r="AP50" s="397"/>
      <c r="AQ50" s="397"/>
      <c r="AR50" s="397"/>
      <c r="AS50" s="397"/>
      <c r="AT50" s="397"/>
      <c r="AU50" s="397"/>
      <c r="AV50" s="397"/>
      <c r="AW50" s="397"/>
      <c r="AX50" s="397"/>
      <c r="AY50" s="397"/>
      <c r="AZ50" s="397"/>
      <c r="BA50" s="553">
        <v>48000041</v>
      </c>
      <c r="BB50" s="397"/>
      <c r="BC50" s="397"/>
      <c r="BD50" s="397"/>
      <c r="BE50" s="397"/>
      <c r="BF50" s="397"/>
      <c r="BG50" s="397"/>
      <c r="BH50" s="397"/>
      <c r="BI50" s="397"/>
      <c r="BJ50" s="397"/>
      <c r="BK50" s="397"/>
    </row>
    <row r="51" spans="2:63" x14ac:dyDescent="0.35">
      <c r="B51" s="174"/>
      <c r="C51" s="147"/>
      <c r="D51" s="147"/>
      <c r="E51" s="202"/>
      <c r="F51" s="119"/>
      <c r="G51" s="120"/>
      <c r="H51" s="176"/>
      <c r="I51" s="176"/>
      <c r="J51" s="944">
        <f t="shared" si="16"/>
        <v>0</v>
      </c>
      <c r="K51" s="292">
        <f t="shared" si="17"/>
        <v>0</v>
      </c>
      <c r="L51" s="327">
        <f>IF(I51&lt;(INDEX(Lookup!$U$2:$U$10,MATCH($D$45,Lookup!$S$2:$S$10,0))),0,365)</f>
        <v>0</v>
      </c>
      <c r="M51" s="292">
        <f t="shared" si="15"/>
        <v>0</v>
      </c>
      <c r="N51" s="371"/>
      <c r="O51" s="150"/>
      <c r="P51" s="240"/>
      <c r="Q51" s="555"/>
      <c r="R51" s="575">
        <f t="shared" si="18"/>
        <v>0</v>
      </c>
      <c r="S51" s="575">
        <f t="shared" si="19"/>
        <v>0</v>
      </c>
      <c r="T51" s="575">
        <f t="shared" si="20"/>
        <v>0</v>
      </c>
      <c r="U51" s="575">
        <f t="shared" si="21"/>
        <v>0</v>
      </c>
      <c r="V51" s="275"/>
      <c r="W51" s="576" t="s">
        <v>356</v>
      </c>
      <c r="X51" s="575">
        <f t="shared" si="22"/>
        <v>0</v>
      </c>
      <c r="Y51" s="575">
        <f t="shared" si="23"/>
        <v>0</v>
      </c>
      <c r="Z51" s="633"/>
      <c r="AA51" s="634"/>
      <c r="AB51" s="635"/>
      <c r="AC51" s="397"/>
      <c r="AD51" s="397"/>
      <c r="AE51" s="397"/>
      <c r="AF51" s="397"/>
      <c r="AG51" s="397"/>
      <c r="AH51" s="397"/>
      <c r="AI51" s="397"/>
      <c r="AJ51" s="397"/>
      <c r="AK51" s="397"/>
      <c r="AL51" s="397"/>
      <c r="AM51" s="397"/>
      <c r="AN51" s="397"/>
      <c r="AO51" s="397"/>
      <c r="AP51" s="397"/>
      <c r="AQ51" s="397"/>
      <c r="AR51" s="397"/>
      <c r="AS51" s="397"/>
      <c r="AT51" s="397"/>
      <c r="AU51" s="397"/>
      <c r="AV51" s="397"/>
      <c r="AW51" s="397"/>
      <c r="AX51" s="397"/>
      <c r="AY51" s="397"/>
      <c r="AZ51" s="397"/>
      <c r="BA51" s="553">
        <v>50460000</v>
      </c>
      <c r="BB51" s="397"/>
      <c r="BC51" s="397"/>
      <c r="BD51" s="397"/>
      <c r="BE51" s="397"/>
      <c r="BF51" s="397"/>
      <c r="BG51" s="397"/>
      <c r="BH51" s="397"/>
      <c r="BI51" s="397"/>
      <c r="BJ51" s="397"/>
      <c r="BK51" s="397"/>
    </row>
    <row r="52" spans="2:63" x14ac:dyDescent="0.35">
      <c r="B52" s="178"/>
      <c r="C52" s="147"/>
      <c r="D52" s="147"/>
      <c r="E52" s="202"/>
      <c r="F52" s="119"/>
      <c r="G52" s="120"/>
      <c r="H52" s="176"/>
      <c r="I52" s="176"/>
      <c r="J52" s="944">
        <f t="shared" si="16"/>
        <v>0</v>
      </c>
      <c r="K52" s="292">
        <f t="shared" si="17"/>
        <v>0</v>
      </c>
      <c r="L52" s="327">
        <f>IF(I52&lt;(INDEX(Lookup!$U$2:$U$10,MATCH($D$45,Lookup!$S$2:$S$10,0))),0,365)</f>
        <v>0</v>
      </c>
      <c r="M52" s="292">
        <f t="shared" si="15"/>
        <v>0</v>
      </c>
      <c r="N52" s="371"/>
      <c r="O52" s="150"/>
      <c r="P52" s="240"/>
      <c r="Q52" s="555"/>
      <c r="R52" s="575">
        <f t="shared" si="18"/>
        <v>0</v>
      </c>
      <c r="S52" s="575">
        <f t="shared" si="19"/>
        <v>0</v>
      </c>
      <c r="T52" s="575">
        <f t="shared" si="20"/>
        <v>0</v>
      </c>
      <c r="U52" s="575">
        <f t="shared" si="21"/>
        <v>0</v>
      </c>
      <c r="V52" s="275"/>
      <c r="W52" s="576" t="s">
        <v>359</v>
      </c>
      <c r="X52" s="575">
        <f t="shared" si="22"/>
        <v>0</v>
      </c>
      <c r="Y52" s="575">
        <f t="shared" si="23"/>
        <v>0</v>
      </c>
      <c r="Z52" s="633"/>
      <c r="AA52" s="634"/>
      <c r="AB52" s="635"/>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397"/>
      <c r="BA52" s="553">
        <v>59112000</v>
      </c>
      <c r="BB52" s="397"/>
      <c r="BC52" s="397"/>
      <c r="BD52" s="397"/>
      <c r="BE52" s="397"/>
      <c r="BF52" s="397"/>
      <c r="BG52" s="397"/>
      <c r="BH52" s="397"/>
      <c r="BI52" s="397"/>
      <c r="BJ52" s="397"/>
      <c r="BK52" s="397"/>
    </row>
    <row r="53" spans="2:63" x14ac:dyDescent="0.35">
      <c r="B53" s="178"/>
      <c r="C53" s="147"/>
      <c r="D53" s="147"/>
      <c r="E53" s="202"/>
      <c r="F53" s="119"/>
      <c r="G53" s="120"/>
      <c r="H53" s="176"/>
      <c r="I53" s="176"/>
      <c r="J53" s="944">
        <f t="shared" si="16"/>
        <v>0</v>
      </c>
      <c r="K53" s="292">
        <f t="shared" si="17"/>
        <v>0</v>
      </c>
      <c r="L53" s="327">
        <f>IF(I53&lt;(INDEX(Lookup!$U$2:$U$10,MATCH($D$45,Lookup!$S$2:$S$10,0))),0,365)</f>
        <v>0</v>
      </c>
      <c r="M53" s="292">
        <f t="shared" si="15"/>
        <v>0</v>
      </c>
      <c r="N53" s="371"/>
      <c r="O53" s="150"/>
      <c r="P53" s="240"/>
      <c r="Q53" s="555"/>
      <c r="R53" s="575">
        <f t="shared" si="18"/>
        <v>0</v>
      </c>
      <c r="S53" s="575">
        <f t="shared" si="19"/>
        <v>0</v>
      </c>
      <c r="T53" s="575">
        <f t="shared" si="20"/>
        <v>0</v>
      </c>
      <c r="U53" s="575">
        <f t="shared" si="21"/>
        <v>0</v>
      </c>
      <c r="V53" s="275"/>
      <c r="W53" s="576" t="s">
        <v>360</v>
      </c>
      <c r="X53" s="575">
        <f t="shared" si="22"/>
        <v>0</v>
      </c>
      <c r="Y53" s="575">
        <f t="shared" si="23"/>
        <v>0</v>
      </c>
      <c r="Z53" s="633"/>
      <c r="AA53" s="634"/>
      <c r="AB53" s="635"/>
      <c r="AC53" s="397"/>
      <c r="AD53" s="397"/>
      <c r="AE53" s="397"/>
      <c r="AF53" s="397"/>
      <c r="AG53" s="397"/>
      <c r="AH53" s="397"/>
      <c r="AI53" s="397"/>
      <c r="AJ53" s="397"/>
      <c r="AK53" s="397"/>
      <c r="AL53" s="397"/>
      <c r="AM53" s="397"/>
      <c r="AN53" s="397"/>
      <c r="AO53" s="397"/>
      <c r="AP53" s="397"/>
      <c r="AQ53" s="397"/>
      <c r="AR53" s="397"/>
      <c r="AS53" s="397"/>
      <c r="AT53" s="397"/>
      <c r="AU53" s="397"/>
      <c r="AV53" s="397"/>
      <c r="AW53" s="397"/>
      <c r="AX53" s="397"/>
      <c r="AY53" s="397"/>
      <c r="AZ53" s="397"/>
      <c r="BA53" s="553">
        <v>59202000</v>
      </c>
      <c r="BB53" s="397"/>
      <c r="BC53" s="397"/>
      <c r="BD53" s="397"/>
      <c r="BE53" s="397"/>
      <c r="BF53" s="397"/>
      <c r="BG53" s="397"/>
      <c r="BH53" s="397"/>
      <c r="BI53" s="397"/>
      <c r="BJ53" s="397"/>
      <c r="BK53" s="397"/>
    </row>
    <row r="54" spans="2:63" x14ac:dyDescent="0.35">
      <c r="B54" s="174"/>
      <c r="C54" s="119"/>
      <c r="D54" s="119"/>
      <c r="E54" s="202"/>
      <c r="F54" s="119"/>
      <c r="G54" s="120"/>
      <c r="H54" s="176"/>
      <c r="I54" s="176"/>
      <c r="J54" s="944">
        <f t="shared" si="16"/>
        <v>0</v>
      </c>
      <c r="K54" s="292">
        <f t="shared" si="17"/>
        <v>0</v>
      </c>
      <c r="L54" s="327">
        <f>IF(I54&lt;(INDEX(Lookup!$U$2:$U$10,MATCH($D$45,Lookup!$S$2:$S$10,0))),0,365)</f>
        <v>0</v>
      </c>
      <c r="M54" s="292">
        <f t="shared" si="15"/>
        <v>0</v>
      </c>
      <c r="N54" s="371"/>
      <c r="O54" s="150"/>
      <c r="P54" s="240"/>
      <c r="Q54" s="555"/>
      <c r="R54" s="575">
        <f t="shared" si="18"/>
        <v>0</v>
      </c>
      <c r="S54" s="575">
        <f t="shared" si="19"/>
        <v>0</v>
      </c>
      <c r="T54" s="575">
        <f t="shared" si="20"/>
        <v>0</v>
      </c>
      <c r="U54" s="575">
        <f t="shared" si="21"/>
        <v>0</v>
      </c>
      <c r="V54" s="553"/>
      <c r="W54" s="576" t="s">
        <v>361</v>
      </c>
      <c r="X54" s="575">
        <f t="shared" si="22"/>
        <v>0</v>
      </c>
      <c r="Y54" s="575">
        <f t="shared" si="23"/>
        <v>0</v>
      </c>
      <c r="Z54" s="633"/>
      <c r="AA54" s="634"/>
      <c r="AB54" s="635"/>
      <c r="AC54" s="397"/>
      <c r="AD54" s="397"/>
      <c r="AE54" s="397"/>
      <c r="AF54" s="397"/>
      <c r="AG54" s="397"/>
      <c r="AH54" s="397"/>
      <c r="AI54" s="397"/>
      <c r="AJ54" s="397"/>
      <c r="AK54" s="397"/>
      <c r="AL54" s="397"/>
      <c r="AM54" s="397"/>
      <c r="AN54" s="397"/>
      <c r="AO54" s="397"/>
      <c r="AP54" s="397"/>
      <c r="AQ54" s="397"/>
      <c r="AR54" s="397"/>
      <c r="AS54" s="397"/>
      <c r="AT54" s="397"/>
      <c r="AU54" s="397"/>
      <c r="AV54" s="397"/>
      <c r="AW54" s="397"/>
      <c r="AX54" s="397"/>
      <c r="AY54" s="397"/>
      <c r="AZ54" s="397"/>
      <c r="BA54" s="553">
        <v>59202003</v>
      </c>
      <c r="BB54" s="397"/>
      <c r="BC54" s="397"/>
      <c r="BD54" s="397"/>
      <c r="BE54" s="397"/>
      <c r="BF54" s="397"/>
      <c r="BG54" s="397"/>
      <c r="BH54" s="397"/>
      <c r="BI54" s="397"/>
      <c r="BJ54" s="397"/>
      <c r="BK54" s="397"/>
    </row>
    <row r="55" spans="2:63" x14ac:dyDescent="0.35">
      <c r="B55" s="178"/>
      <c r="C55" s="119"/>
      <c r="D55" s="119"/>
      <c r="E55" s="202"/>
      <c r="F55" s="119"/>
      <c r="G55" s="120"/>
      <c r="H55" s="176"/>
      <c r="I55" s="176"/>
      <c r="J55" s="944">
        <f t="shared" si="16"/>
        <v>0</v>
      </c>
      <c r="K55" s="292">
        <f t="shared" si="17"/>
        <v>0</v>
      </c>
      <c r="L55" s="327">
        <f>IF(I55&lt;(INDEX(Lookup!$U$2:$U$10,MATCH($D$45,Lookup!$S$2:$S$10,0))),0,365)</f>
        <v>0</v>
      </c>
      <c r="M55" s="292">
        <f t="shared" si="15"/>
        <v>0</v>
      </c>
      <c r="N55" s="371"/>
      <c r="O55" s="150"/>
      <c r="P55" s="240"/>
      <c r="Q55" s="555"/>
      <c r="R55" s="575">
        <f t="shared" si="18"/>
        <v>0</v>
      </c>
      <c r="S55" s="575">
        <f t="shared" si="19"/>
        <v>0</v>
      </c>
      <c r="T55" s="575">
        <f t="shared" si="20"/>
        <v>0</v>
      </c>
      <c r="U55" s="575">
        <f t="shared" si="21"/>
        <v>0</v>
      </c>
      <c r="V55" s="553"/>
      <c r="W55" s="576" t="s">
        <v>362</v>
      </c>
      <c r="X55" s="575">
        <f t="shared" si="22"/>
        <v>0</v>
      </c>
      <c r="Y55" s="575">
        <f t="shared" si="23"/>
        <v>0</v>
      </c>
      <c r="Z55" s="633"/>
      <c r="AA55" s="634"/>
      <c r="AB55" s="635"/>
      <c r="AC55" s="397"/>
      <c r="AD55" s="397"/>
      <c r="AE55" s="397"/>
      <c r="AF55" s="397"/>
      <c r="AG55" s="397"/>
      <c r="AH55" s="397"/>
      <c r="AI55" s="397"/>
      <c r="AJ55" s="397"/>
      <c r="AK55" s="397"/>
      <c r="AL55" s="397"/>
      <c r="AM55" s="397"/>
      <c r="AN55" s="397"/>
      <c r="AO55" s="397"/>
      <c r="AP55" s="397"/>
      <c r="AQ55" s="397"/>
      <c r="AR55" s="397"/>
      <c r="AS55" s="397"/>
      <c r="AT55" s="397"/>
      <c r="AU55" s="397"/>
      <c r="AV55" s="397"/>
      <c r="AW55" s="397"/>
      <c r="AX55" s="397"/>
      <c r="AY55" s="397"/>
      <c r="AZ55" s="397"/>
      <c r="BA55" s="553">
        <v>59202025</v>
      </c>
      <c r="BB55" s="397"/>
      <c r="BC55" s="397"/>
      <c r="BD55" s="397"/>
      <c r="BE55" s="397"/>
      <c r="BF55" s="397"/>
      <c r="BG55" s="397"/>
      <c r="BH55" s="397"/>
      <c r="BI55" s="397"/>
      <c r="BJ55" s="397"/>
      <c r="BK55" s="397"/>
    </row>
    <row r="56" spans="2:63" x14ac:dyDescent="0.35">
      <c r="B56" s="178"/>
      <c r="C56" s="119"/>
      <c r="D56" s="119"/>
      <c r="E56" s="202"/>
      <c r="F56" s="119"/>
      <c r="G56" s="120"/>
      <c r="H56" s="176"/>
      <c r="I56" s="176"/>
      <c r="J56" s="944">
        <f t="shared" si="16"/>
        <v>0</v>
      </c>
      <c r="K56" s="292">
        <f t="shared" si="17"/>
        <v>0</v>
      </c>
      <c r="L56" s="327">
        <f>IF(I56&lt;(INDEX(Lookup!$U$2:$U$10,MATCH($D$45,Lookup!$S$2:$S$10,0))),0,365)</f>
        <v>0</v>
      </c>
      <c r="M56" s="292">
        <f t="shared" si="15"/>
        <v>0</v>
      </c>
      <c r="N56" s="371"/>
      <c r="O56" s="150"/>
      <c r="P56" s="240"/>
      <c r="Q56" s="555"/>
      <c r="R56" s="575">
        <f t="shared" si="18"/>
        <v>0</v>
      </c>
      <c r="S56" s="575">
        <f t="shared" si="19"/>
        <v>0</v>
      </c>
      <c r="T56" s="575">
        <f t="shared" si="20"/>
        <v>0</v>
      </c>
      <c r="U56" s="575">
        <f t="shared" si="21"/>
        <v>0</v>
      </c>
      <c r="V56" s="553"/>
      <c r="W56" s="576" t="s">
        <v>363</v>
      </c>
      <c r="X56" s="575">
        <f t="shared" si="22"/>
        <v>0</v>
      </c>
      <c r="Y56" s="575">
        <f t="shared" si="23"/>
        <v>0</v>
      </c>
      <c r="Z56" s="633"/>
      <c r="AA56" s="634"/>
      <c r="AB56" s="635"/>
      <c r="AC56" s="397"/>
      <c r="AD56" s="397"/>
      <c r="AE56" s="397"/>
      <c r="AF56" s="397"/>
      <c r="AG56" s="397"/>
      <c r="AH56" s="397"/>
      <c r="AI56" s="397"/>
      <c r="AJ56" s="397"/>
      <c r="AK56" s="397"/>
      <c r="AL56" s="397"/>
      <c r="AM56" s="397"/>
      <c r="AN56" s="397"/>
      <c r="AO56" s="397"/>
      <c r="AP56" s="397"/>
      <c r="AQ56" s="397"/>
      <c r="AR56" s="397"/>
      <c r="AS56" s="397"/>
      <c r="AT56" s="397"/>
      <c r="AU56" s="397"/>
      <c r="AV56" s="397"/>
      <c r="AW56" s="397"/>
      <c r="AX56" s="397"/>
      <c r="AY56" s="397"/>
      <c r="AZ56" s="397"/>
      <c r="BA56" s="553">
        <v>59203000</v>
      </c>
      <c r="BB56" s="397"/>
      <c r="BC56" s="397"/>
      <c r="BD56" s="397"/>
      <c r="BE56" s="397"/>
      <c r="BF56" s="397"/>
      <c r="BG56" s="397"/>
      <c r="BH56" s="397"/>
      <c r="BI56" s="397"/>
      <c r="BJ56" s="397"/>
      <c r="BK56" s="397"/>
    </row>
    <row r="57" spans="2:63" x14ac:dyDescent="0.35">
      <c r="B57" s="174"/>
      <c r="C57" s="119"/>
      <c r="D57" s="119"/>
      <c r="E57" s="202"/>
      <c r="F57" s="119"/>
      <c r="G57" s="120"/>
      <c r="H57" s="176"/>
      <c r="I57" s="176"/>
      <c r="J57" s="944">
        <f t="shared" si="16"/>
        <v>0</v>
      </c>
      <c r="K57" s="292">
        <f t="shared" si="17"/>
        <v>0</v>
      </c>
      <c r="L57" s="327">
        <f>IF(I57&lt;(INDEX(Lookup!$U$2:$U$10,MATCH($D$45,Lookup!$S$2:$S$10,0))),0,365)</f>
        <v>0</v>
      </c>
      <c r="M57" s="292">
        <f t="shared" si="15"/>
        <v>0</v>
      </c>
      <c r="N57" s="371"/>
      <c r="O57" s="150"/>
      <c r="P57" s="240"/>
      <c r="Q57" s="555"/>
      <c r="R57" s="575">
        <f t="shared" si="18"/>
        <v>0</v>
      </c>
      <c r="S57" s="575">
        <f t="shared" si="19"/>
        <v>0</v>
      </c>
      <c r="T57" s="575">
        <f t="shared" si="20"/>
        <v>0</v>
      </c>
      <c r="U57" s="575">
        <f t="shared" si="21"/>
        <v>0</v>
      </c>
      <c r="V57" s="553"/>
      <c r="W57" s="576" t="s">
        <v>365</v>
      </c>
      <c r="X57" s="575">
        <f t="shared" si="22"/>
        <v>0</v>
      </c>
      <c r="Y57" s="575">
        <f t="shared" si="23"/>
        <v>0</v>
      </c>
      <c r="Z57" s="633"/>
      <c r="AA57" s="634"/>
      <c r="AB57" s="635"/>
      <c r="AC57" s="397"/>
      <c r="AD57" s="397"/>
      <c r="AE57" s="397"/>
      <c r="AF57" s="397"/>
      <c r="AG57" s="397"/>
      <c r="AH57" s="397"/>
      <c r="AI57" s="397"/>
      <c r="AJ57" s="397"/>
      <c r="AK57" s="397"/>
      <c r="AL57" s="397"/>
      <c r="AM57" s="397"/>
      <c r="AN57" s="397"/>
      <c r="AO57" s="397"/>
      <c r="AP57" s="397"/>
      <c r="AQ57" s="397"/>
      <c r="AR57" s="397"/>
      <c r="AS57" s="397"/>
      <c r="AT57" s="397"/>
      <c r="AU57" s="397"/>
      <c r="AV57" s="397"/>
      <c r="AW57" s="397"/>
      <c r="AX57" s="397"/>
      <c r="AY57" s="397"/>
      <c r="AZ57" s="397"/>
      <c r="BA57" s="553">
        <v>59203010</v>
      </c>
      <c r="BB57" s="397"/>
      <c r="BC57" s="397"/>
      <c r="BD57" s="397"/>
      <c r="BE57" s="397"/>
      <c r="BF57" s="397"/>
      <c r="BG57" s="397"/>
      <c r="BH57" s="397"/>
      <c r="BI57" s="397"/>
      <c r="BJ57" s="397"/>
      <c r="BK57" s="397"/>
    </row>
    <row r="58" spans="2:63" x14ac:dyDescent="0.35">
      <c r="B58" s="178"/>
      <c r="C58" s="119"/>
      <c r="D58" s="119"/>
      <c r="E58" s="202"/>
      <c r="F58" s="119"/>
      <c r="G58" s="120"/>
      <c r="H58" s="176"/>
      <c r="I58" s="176"/>
      <c r="J58" s="944">
        <f t="shared" si="16"/>
        <v>0</v>
      </c>
      <c r="K58" s="292">
        <f t="shared" si="17"/>
        <v>0</v>
      </c>
      <c r="L58" s="327">
        <f>IF(I58&lt;(INDEX(Lookup!$U$2:$U$10,MATCH($D$45,Lookup!$S$2:$S$10,0))),0,365)</f>
        <v>0</v>
      </c>
      <c r="M58" s="292">
        <f t="shared" si="15"/>
        <v>0</v>
      </c>
      <c r="N58" s="371"/>
      <c r="O58" s="150"/>
      <c r="P58" s="240"/>
      <c r="Q58" s="555"/>
      <c r="R58" s="575">
        <f t="shared" si="18"/>
        <v>0</v>
      </c>
      <c r="S58" s="575">
        <f t="shared" si="19"/>
        <v>0</v>
      </c>
      <c r="T58" s="575">
        <f t="shared" si="20"/>
        <v>0</v>
      </c>
      <c r="U58" s="575">
        <f t="shared" si="21"/>
        <v>0</v>
      </c>
      <c r="V58" s="553"/>
      <c r="W58" s="576" t="s">
        <v>366</v>
      </c>
      <c r="X58" s="575">
        <f t="shared" si="22"/>
        <v>0</v>
      </c>
      <c r="Y58" s="575">
        <f t="shared" si="23"/>
        <v>0</v>
      </c>
      <c r="Z58" s="633"/>
      <c r="AA58" s="634"/>
      <c r="AB58" s="635"/>
      <c r="AC58" s="397"/>
      <c r="AD58" s="397"/>
      <c r="AE58" s="397"/>
      <c r="AF58" s="397"/>
      <c r="AG58" s="397"/>
      <c r="AH58" s="397"/>
      <c r="AI58" s="397"/>
      <c r="AJ58" s="397"/>
      <c r="AK58" s="397"/>
      <c r="AL58" s="397"/>
      <c r="AM58" s="397"/>
      <c r="AN58" s="397"/>
      <c r="AO58" s="397"/>
      <c r="AP58" s="397"/>
      <c r="AQ58" s="397"/>
      <c r="AR58" s="397"/>
      <c r="AS58" s="397"/>
      <c r="AT58" s="397"/>
      <c r="AU58" s="397"/>
      <c r="AV58" s="397"/>
      <c r="AW58" s="397"/>
      <c r="AX58" s="397"/>
      <c r="AY58" s="397"/>
      <c r="AZ58" s="397"/>
      <c r="BA58" s="553">
        <v>59203020</v>
      </c>
      <c r="BB58" s="397"/>
      <c r="BC58" s="397"/>
      <c r="BD58" s="397"/>
      <c r="BE58" s="397"/>
      <c r="BF58" s="397"/>
      <c r="BG58" s="397"/>
      <c r="BH58" s="397"/>
      <c r="BI58" s="397"/>
      <c r="BJ58" s="397"/>
      <c r="BK58" s="397"/>
    </row>
    <row r="59" spans="2:63" x14ac:dyDescent="0.35">
      <c r="B59" s="178"/>
      <c r="C59" s="119"/>
      <c r="D59" s="119"/>
      <c r="E59" s="202"/>
      <c r="F59" s="119"/>
      <c r="G59" s="120"/>
      <c r="H59" s="176"/>
      <c r="I59" s="176"/>
      <c r="J59" s="944">
        <f t="shared" si="16"/>
        <v>0</v>
      </c>
      <c r="K59" s="292">
        <f t="shared" si="17"/>
        <v>0</v>
      </c>
      <c r="L59" s="327">
        <f>IF(I59&lt;(INDEX(Lookup!$U$2:$U$10,MATCH($D$45,Lookup!$S$2:$S$10,0))),0,365)</f>
        <v>0</v>
      </c>
      <c r="M59" s="292">
        <f t="shared" si="15"/>
        <v>0</v>
      </c>
      <c r="N59" s="371"/>
      <c r="O59" s="150"/>
      <c r="P59" s="240"/>
      <c r="Q59" s="555"/>
      <c r="R59" s="575">
        <f t="shared" si="18"/>
        <v>0</v>
      </c>
      <c r="S59" s="575">
        <f t="shared" si="19"/>
        <v>0</v>
      </c>
      <c r="T59" s="575">
        <f t="shared" si="20"/>
        <v>0</v>
      </c>
      <c r="U59" s="575">
        <f t="shared" si="21"/>
        <v>0</v>
      </c>
      <c r="V59" s="553"/>
      <c r="W59" s="576" t="s">
        <v>367</v>
      </c>
      <c r="X59" s="575">
        <f t="shared" si="22"/>
        <v>0</v>
      </c>
      <c r="Y59" s="575">
        <f t="shared" si="23"/>
        <v>0</v>
      </c>
      <c r="Z59" s="633"/>
      <c r="AA59" s="634"/>
      <c r="AB59" s="635"/>
      <c r="AC59" s="397"/>
      <c r="AD59" s="397"/>
      <c r="AE59" s="397"/>
      <c r="AF59" s="397"/>
      <c r="AG59" s="397"/>
      <c r="AH59" s="397"/>
      <c r="AI59" s="397"/>
      <c r="AJ59" s="397"/>
      <c r="AK59" s="397"/>
      <c r="AL59" s="397"/>
      <c r="AM59" s="397"/>
      <c r="AN59" s="397"/>
      <c r="AO59" s="397"/>
      <c r="AP59" s="397"/>
      <c r="AQ59" s="397"/>
      <c r="AR59" s="397"/>
      <c r="AS59" s="397"/>
      <c r="AT59" s="397"/>
      <c r="AU59" s="397"/>
      <c r="AV59" s="397"/>
      <c r="AW59" s="397"/>
      <c r="AX59" s="397"/>
      <c r="AY59" s="397"/>
      <c r="AZ59" s="397"/>
      <c r="BA59" s="553">
        <v>59205000</v>
      </c>
      <c r="BB59" s="397"/>
      <c r="BC59" s="397"/>
      <c r="BD59" s="397"/>
      <c r="BE59" s="397"/>
      <c r="BF59" s="397"/>
      <c r="BG59" s="397"/>
      <c r="BH59" s="397"/>
      <c r="BI59" s="397"/>
      <c r="BJ59" s="397"/>
      <c r="BK59" s="397"/>
    </row>
    <row r="60" spans="2:63" x14ac:dyDescent="0.35">
      <c r="B60" s="80"/>
      <c r="C60" s="119"/>
      <c r="D60" s="119"/>
      <c r="E60" s="202"/>
      <c r="F60" s="119"/>
      <c r="G60" s="120"/>
      <c r="H60" s="41"/>
      <c r="I60" s="41"/>
      <c r="J60" s="944">
        <f t="shared" si="16"/>
        <v>0</v>
      </c>
      <c r="K60" s="292">
        <f t="shared" si="17"/>
        <v>0</v>
      </c>
      <c r="L60" s="327">
        <f>IF(I60&lt;(INDEX(Lookup!$U$2:$U$10,MATCH($D$45,Lookup!$S$2:$S$10,0))),0,365)</f>
        <v>0</v>
      </c>
      <c r="M60" s="292">
        <f t="shared" si="15"/>
        <v>0</v>
      </c>
      <c r="N60" s="371"/>
      <c r="O60" s="150"/>
      <c r="P60" s="240"/>
      <c r="Q60" s="555"/>
      <c r="R60" s="575">
        <f t="shared" si="18"/>
        <v>0</v>
      </c>
      <c r="S60" s="575">
        <f t="shared" si="19"/>
        <v>0</v>
      </c>
      <c r="T60" s="575">
        <f t="shared" si="20"/>
        <v>0</v>
      </c>
      <c r="U60" s="575">
        <f t="shared" si="21"/>
        <v>0</v>
      </c>
      <c r="V60" s="553"/>
      <c r="W60" s="576" t="s">
        <v>368</v>
      </c>
      <c r="X60" s="575">
        <f t="shared" si="22"/>
        <v>0</v>
      </c>
      <c r="Y60" s="575">
        <f t="shared" si="23"/>
        <v>0</v>
      </c>
      <c r="Z60" s="633"/>
      <c r="AA60" s="634"/>
      <c r="AB60" s="635"/>
      <c r="AC60" s="397"/>
      <c r="AD60" s="397"/>
      <c r="AE60" s="397"/>
      <c r="AF60" s="397"/>
      <c r="AG60" s="397"/>
      <c r="AH60" s="397"/>
      <c r="AI60" s="397"/>
      <c r="AJ60" s="397"/>
      <c r="AK60" s="397"/>
      <c r="AL60" s="397"/>
      <c r="AM60" s="397"/>
      <c r="AN60" s="397"/>
      <c r="AO60" s="397"/>
      <c r="AP60" s="397"/>
      <c r="AQ60" s="397"/>
      <c r="AR60" s="397"/>
      <c r="AS60" s="397"/>
      <c r="AT60" s="397"/>
      <c r="AU60" s="397"/>
      <c r="AV60" s="397"/>
      <c r="AW60" s="397"/>
      <c r="AX60" s="397"/>
      <c r="AY60" s="397"/>
      <c r="AZ60" s="397"/>
      <c r="BA60" s="553">
        <v>70610012</v>
      </c>
      <c r="BB60" s="397"/>
      <c r="BC60" s="397"/>
      <c r="BD60" s="397"/>
      <c r="BE60" s="397"/>
      <c r="BF60" s="397"/>
      <c r="BG60" s="397"/>
      <c r="BH60" s="397"/>
      <c r="BI60" s="397"/>
      <c r="BJ60" s="397"/>
      <c r="BK60" s="397"/>
    </row>
    <row r="61" spans="2:63" x14ac:dyDescent="0.35">
      <c r="B61" s="80"/>
      <c r="C61" s="119"/>
      <c r="D61" s="119"/>
      <c r="E61" s="202"/>
      <c r="F61" s="119"/>
      <c r="G61" s="120"/>
      <c r="H61" s="41"/>
      <c r="I61" s="41"/>
      <c r="J61" s="944">
        <f t="shared" si="16"/>
        <v>0</v>
      </c>
      <c r="K61" s="292">
        <f t="shared" si="17"/>
        <v>0</v>
      </c>
      <c r="L61" s="327">
        <f>IF(I61&lt;(INDEX(Lookup!$U$2:$U$10,MATCH($D$45,Lookup!$S$2:$S$10,0))),0,365)</f>
        <v>0</v>
      </c>
      <c r="M61" s="292">
        <f t="shared" si="15"/>
        <v>0</v>
      </c>
      <c r="N61" s="371"/>
      <c r="O61" s="150"/>
      <c r="P61" s="240"/>
      <c r="Q61" s="555"/>
      <c r="R61" s="575">
        <f t="shared" si="18"/>
        <v>0</v>
      </c>
      <c r="S61" s="575">
        <f t="shared" si="19"/>
        <v>0</v>
      </c>
      <c r="T61" s="575">
        <f t="shared" si="20"/>
        <v>0</v>
      </c>
      <c r="U61" s="575">
        <f t="shared" si="21"/>
        <v>0</v>
      </c>
      <c r="V61" s="553"/>
      <c r="W61" s="576" t="s">
        <v>366</v>
      </c>
      <c r="X61" s="575">
        <f t="shared" si="22"/>
        <v>0</v>
      </c>
      <c r="Y61" s="575">
        <f t="shared" si="23"/>
        <v>0</v>
      </c>
      <c r="Z61" s="633"/>
      <c r="AA61" s="634"/>
      <c r="AB61" s="635"/>
      <c r="AC61" s="397"/>
      <c r="AD61" s="397"/>
      <c r="AE61" s="397"/>
      <c r="AF61" s="397"/>
      <c r="AG61" s="397"/>
      <c r="AH61" s="397"/>
      <c r="AI61" s="397"/>
      <c r="AJ61" s="397"/>
      <c r="AK61" s="397"/>
      <c r="AL61" s="397"/>
      <c r="AM61" s="397"/>
      <c r="AN61" s="397"/>
      <c r="AO61" s="397"/>
      <c r="AP61" s="397"/>
      <c r="AQ61" s="397"/>
      <c r="AR61" s="397"/>
      <c r="AS61" s="397"/>
      <c r="AT61" s="397"/>
      <c r="AU61" s="397"/>
      <c r="AV61" s="397"/>
      <c r="AW61" s="397"/>
      <c r="AX61" s="397"/>
      <c r="AY61" s="397"/>
      <c r="AZ61" s="397"/>
      <c r="BA61" s="553">
        <v>70437001</v>
      </c>
      <c r="BB61" s="397"/>
      <c r="BC61" s="397"/>
      <c r="BD61" s="397"/>
      <c r="BE61" s="397"/>
      <c r="BF61" s="397"/>
      <c r="BG61" s="397"/>
      <c r="BH61" s="397"/>
      <c r="BI61" s="397"/>
      <c r="BJ61" s="397"/>
      <c r="BK61" s="397"/>
    </row>
    <row r="62" spans="2:63" x14ac:dyDescent="0.35">
      <c r="B62" s="80"/>
      <c r="C62" s="119"/>
      <c r="D62" s="119"/>
      <c r="E62" s="202"/>
      <c r="F62" s="119"/>
      <c r="G62" s="120"/>
      <c r="H62" s="41"/>
      <c r="I62" s="41"/>
      <c r="J62" s="944">
        <f t="shared" si="16"/>
        <v>0</v>
      </c>
      <c r="K62" s="292">
        <f t="shared" si="17"/>
        <v>0</v>
      </c>
      <c r="L62" s="327">
        <f>IF(I62&lt;(INDEX(Lookup!$U$2:$U$10,MATCH($D$45,Lookup!$S$2:$S$10,0))),0,365)</f>
        <v>0</v>
      </c>
      <c r="M62" s="292">
        <f t="shared" si="15"/>
        <v>0</v>
      </c>
      <c r="N62" s="371"/>
      <c r="O62" s="150"/>
      <c r="P62" s="240"/>
      <c r="Q62" s="555"/>
      <c r="R62" s="575">
        <f t="shared" si="18"/>
        <v>0</v>
      </c>
      <c r="S62" s="575">
        <f t="shared" si="19"/>
        <v>0</v>
      </c>
      <c r="T62" s="575">
        <f t="shared" si="20"/>
        <v>0</v>
      </c>
      <c r="U62" s="575">
        <f t="shared" si="21"/>
        <v>0</v>
      </c>
      <c r="V62" s="553"/>
      <c r="W62" s="576" t="s">
        <v>367</v>
      </c>
      <c r="X62" s="575">
        <f t="shared" si="22"/>
        <v>0</v>
      </c>
      <c r="Y62" s="575">
        <f t="shared" si="23"/>
        <v>0</v>
      </c>
      <c r="Z62" s="633"/>
      <c r="AA62" s="634"/>
      <c r="AB62" s="635"/>
      <c r="AC62" s="397"/>
      <c r="AD62" s="397"/>
      <c r="AE62" s="397"/>
      <c r="AF62" s="397"/>
      <c r="AG62" s="397"/>
      <c r="AH62" s="397"/>
      <c r="AI62" s="397"/>
      <c r="AJ62" s="397"/>
      <c r="AK62" s="397"/>
      <c r="AL62" s="397"/>
      <c r="AM62" s="397"/>
      <c r="AN62" s="397"/>
      <c r="AO62" s="397"/>
      <c r="AP62" s="397"/>
      <c r="AQ62" s="397"/>
      <c r="AR62" s="397"/>
      <c r="AS62" s="397"/>
      <c r="AT62" s="397"/>
      <c r="AU62" s="397"/>
      <c r="AV62" s="397"/>
      <c r="AW62" s="397"/>
      <c r="AX62" s="397"/>
      <c r="AY62" s="397"/>
      <c r="AZ62" s="397"/>
      <c r="BA62" s="553"/>
      <c r="BB62" s="397"/>
      <c r="BC62" s="397"/>
      <c r="BD62" s="397"/>
      <c r="BE62" s="397"/>
      <c r="BF62" s="397"/>
      <c r="BG62" s="397"/>
      <c r="BH62" s="397"/>
      <c r="BI62" s="397"/>
      <c r="BJ62" s="397"/>
      <c r="BK62" s="397"/>
    </row>
    <row r="63" spans="2:63" x14ac:dyDescent="0.35">
      <c r="B63" s="80"/>
      <c r="C63" s="119"/>
      <c r="D63" s="119"/>
      <c r="E63" s="202"/>
      <c r="F63" s="119"/>
      <c r="G63" s="120"/>
      <c r="H63" s="41"/>
      <c r="I63" s="41"/>
      <c r="J63" s="944">
        <f t="shared" si="16"/>
        <v>0</v>
      </c>
      <c r="K63" s="292">
        <f t="shared" si="17"/>
        <v>0</v>
      </c>
      <c r="L63" s="327">
        <f>IF(I63&lt;(INDEX(Lookup!$U$2:$U$10,MATCH($D$45,Lookup!$S$2:$S$10,0))),0,365)</f>
        <v>0</v>
      </c>
      <c r="M63" s="292">
        <f t="shared" si="15"/>
        <v>0</v>
      </c>
      <c r="N63" s="371"/>
      <c r="O63" s="150"/>
      <c r="P63" s="240"/>
      <c r="Q63" s="555"/>
      <c r="R63" s="575">
        <f t="shared" si="18"/>
        <v>0</v>
      </c>
      <c r="S63" s="575">
        <f t="shared" si="19"/>
        <v>0</v>
      </c>
      <c r="T63" s="575">
        <f t="shared" si="20"/>
        <v>0</v>
      </c>
      <c r="U63" s="575">
        <f t="shared" si="21"/>
        <v>0</v>
      </c>
      <c r="V63" s="553"/>
      <c r="W63" s="576" t="s">
        <v>368</v>
      </c>
      <c r="X63" s="575">
        <f t="shared" si="22"/>
        <v>0</v>
      </c>
      <c r="Y63" s="575">
        <f t="shared" si="23"/>
        <v>0</v>
      </c>
      <c r="Z63" s="633"/>
      <c r="AA63" s="634"/>
      <c r="AB63" s="635"/>
      <c r="AC63" s="397"/>
      <c r="AD63" s="397"/>
      <c r="AE63" s="397"/>
      <c r="AF63" s="397"/>
      <c r="AG63" s="397"/>
      <c r="AH63" s="397"/>
      <c r="AI63" s="397"/>
      <c r="AJ63" s="397"/>
      <c r="AK63" s="397"/>
      <c r="AL63" s="397"/>
      <c r="AM63" s="397"/>
      <c r="AN63" s="397"/>
      <c r="AO63" s="397"/>
      <c r="AP63" s="397"/>
      <c r="AQ63" s="397"/>
      <c r="AR63" s="397"/>
      <c r="AS63" s="397"/>
      <c r="AT63" s="397"/>
      <c r="AU63" s="397"/>
      <c r="AV63" s="397"/>
      <c r="AW63" s="397"/>
      <c r="AX63" s="397"/>
      <c r="AY63" s="397"/>
      <c r="AZ63" s="397"/>
      <c r="BA63" s="553"/>
      <c r="BB63" s="397"/>
      <c r="BC63" s="397"/>
      <c r="BD63" s="397"/>
      <c r="BE63" s="397"/>
      <c r="BF63" s="397"/>
      <c r="BG63" s="397"/>
      <c r="BH63" s="397"/>
      <c r="BI63" s="397"/>
      <c r="BJ63" s="397"/>
      <c r="BK63" s="397"/>
    </row>
    <row r="64" spans="2:63" x14ac:dyDescent="0.35">
      <c r="B64" s="80"/>
      <c r="C64" s="119"/>
      <c r="D64" s="119"/>
      <c r="E64" s="202"/>
      <c r="F64" s="119"/>
      <c r="G64" s="120"/>
      <c r="H64" s="41"/>
      <c r="I64" s="41"/>
      <c r="J64" s="944">
        <f t="shared" si="16"/>
        <v>0</v>
      </c>
      <c r="K64" s="292">
        <f t="shared" si="17"/>
        <v>0</v>
      </c>
      <c r="L64" s="327">
        <f>IF(I64&lt;(INDEX(Lookup!$U$2:$U$10,MATCH($D$45,Lookup!$S$2:$S$10,0))),0,365)</f>
        <v>0</v>
      </c>
      <c r="M64" s="292">
        <f t="shared" si="15"/>
        <v>0</v>
      </c>
      <c r="N64" s="371"/>
      <c r="O64" s="150"/>
      <c r="P64" s="240"/>
      <c r="Q64" s="555"/>
      <c r="R64" s="575">
        <f t="shared" si="18"/>
        <v>0</v>
      </c>
      <c r="S64" s="575">
        <f t="shared" si="19"/>
        <v>0</v>
      </c>
      <c r="T64" s="575">
        <f t="shared" si="20"/>
        <v>0</v>
      </c>
      <c r="U64" s="575">
        <f t="shared" si="21"/>
        <v>0</v>
      </c>
      <c r="V64" s="553"/>
      <c r="W64" s="576" t="s">
        <v>370</v>
      </c>
      <c r="X64" s="575">
        <f>SUMIF($Q$48:$Q$1698,W64,$R$48:$R$1698)</f>
        <v>0</v>
      </c>
      <c r="Y64" s="575">
        <f t="shared" si="23"/>
        <v>0</v>
      </c>
      <c r="Z64" s="633"/>
      <c r="AA64" s="634"/>
      <c r="AB64" s="635"/>
      <c r="AC64" s="397"/>
      <c r="AD64" s="397"/>
      <c r="AE64" s="397"/>
      <c r="AF64" s="397"/>
      <c r="AG64" s="397"/>
      <c r="AH64" s="397"/>
      <c r="AI64" s="397"/>
      <c r="AJ64" s="397"/>
      <c r="AK64" s="397"/>
      <c r="AL64" s="397"/>
      <c r="AM64" s="397"/>
      <c r="AN64" s="397"/>
      <c r="AO64" s="397"/>
      <c r="AP64" s="397"/>
      <c r="AQ64" s="397"/>
      <c r="AR64" s="397"/>
      <c r="AS64" s="397"/>
      <c r="AT64" s="397"/>
      <c r="AU64" s="397"/>
      <c r="AV64" s="397"/>
      <c r="AW64" s="397"/>
      <c r="AX64" s="397"/>
      <c r="AY64" s="397"/>
      <c r="AZ64" s="397"/>
      <c r="BA64" s="553" t="s">
        <v>350</v>
      </c>
      <c r="BB64" s="397"/>
      <c r="BC64" s="397"/>
      <c r="BD64" s="397"/>
      <c r="BE64" s="397"/>
      <c r="BF64" s="397"/>
      <c r="BG64" s="397"/>
      <c r="BH64" s="397"/>
      <c r="BI64" s="397"/>
      <c r="BJ64" s="397"/>
      <c r="BK64" s="397"/>
    </row>
    <row r="65" spans="1:63" x14ac:dyDescent="0.35">
      <c r="B65" s="80"/>
      <c r="C65" s="119"/>
      <c r="D65" s="119"/>
      <c r="E65" s="202"/>
      <c r="F65" s="119"/>
      <c r="G65" s="120"/>
      <c r="H65" s="41"/>
      <c r="I65" s="41"/>
      <c r="J65" s="944">
        <f t="shared" si="16"/>
        <v>0</v>
      </c>
      <c r="K65" s="292">
        <f t="shared" si="17"/>
        <v>0</v>
      </c>
      <c r="L65" s="327">
        <f>IF(I65&lt;(INDEX(Lookup!$U$2:$U$10,MATCH($D$45,Lookup!$S$2:$S$10,0))),0,365)</f>
        <v>0</v>
      </c>
      <c r="M65" s="292">
        <f t="shared" si="15"/>
        <v>0</v>
      </c>
      <c r="N65" s="371"/>
      <c r="O65" s="150"/>
      <c r="P65" s="240"/>
      <c r="Q65" s="555"/>
      <c r="R65" s="575">
        <f t="shared" si="18"/>
        <v>0</v>
      </c>
      <c r="S65" s="575">
        <f t="shared" si="19"/>
        <v>0</v>
      </c>
      <c r="T65" s="575">
        <f t="shared" si="20"/>
        <v>0</v>
      </c>
      <c r="U65" s="575">
        <f t="shared" si="21"/>
        <v>0</v>
      </c>
      <c r="V65" s="553"/>
      <c r="W65" s="553"/>
      <c r="X65" s="553"/>
      <c r="Y65" s="553"/>
      <c r="Z65" s="397"/>
      <c r="AA65" s="397"/>
      <c r="AB65" s="397"/>
      <c r="AC65" s="397"/>
      <c r="AD65" s="397"/>
      <c r="AE65" s="397"/>
      <c r="AF65" s="397"/>
      <c r="AG65" s="397"/>
      <c r="AH65" s="397"/>
      <c r="AI65" s="397"/>
      <c r="AJ65" s="397"/>
      <c r="AK65" s="397"/>
      <c r="AL65" s="397"/>
      <c r="AM65" s="397"/>
      <c r="AN65" s="397"/>
      <c r="AO65" s="397"/>
      <c r="AP65" s="397"/>
      <c r="AQ65" s="397"/>
      <c r="AR65" s="397"/>
      <c r="AS65" s="397"/>
      <c r="AT65" s="397"/>
      <c r="AU65" s="397"/>
      <c r="AV65" s="397"/>
      <c r="AW65" s="397"/>
      <c r="AX65" s="397"/>
      <c r="AY65" s="397"/>
      <c r="AZ65" s="397"/>
      <c r="BA65" s="553"/>
      <c r="BB65" s="397"/>
      <c r="BC65" s="397"/>
      <c r="BD65" s="397"/>
      <c r="BE65" s="397"/>
      <c r="BF65" s="397"/>
      <c r="BG65" s="397"/>
      <c r="BH65" s="397"/>
      <c r="BI65" s="397"/>
      <c r="BJ65" s="397"/>
      <c r="BK65" s="397"/>
    </row>
    <row r="66" spans="1:63" ht="15.5" x14ac:dyDescent="0.35">
      <c r="B66" s="80"/>
      <c r="C66" s="119"/>
      <c r="D66" s="119"/>
      <c r="E66" s="202"/>
      <c r="F66" s="119"/>
      <c r="G66" s="120"/>
      <c r="H66" s="41"/>
      <c r="I66" s="41"/>
      <c r="J66" s="944">
        <f t="shared" si="16"/>
        <v>0</v>
      </c>
      <c r="K66" s="292">
        <f t="shared" si="17"/>
        <v>0</v>
      </c>
      <c r="L66" s="327">
        <f>IF(I66&lt;(INDEX(Lookup!$U$2:$U$10,MATCH($D$45,Lookup!$S$2:$S$10,0))),0,365)</f>
        <v>0</v>
      </c>
      <c r="M66" s="292">
        <f t="shared" si="15"/>
        <v>0</v>
      </c>
      <c r="N66" s="371"/>
      <c r="O66" s="150"/>
      <c r="P66" s="240"/>
      <c r="Q66" s="555"/>
      <c r="R66" s="575">
        <f t="shared" si="18"/>
        <v>0</v>
      </c>
      <c r="S66" s="575">
        <f t="shared" si="19"/>
        <v>0</v>
      </c>
      <c r="T66" s="575">
        <f t="shared" si="20"/>
        <v>0</v>
      </c>
      <c r="U66" s="575">
        <f t="shared" si="21"/>
        <v>0</v>
      </c>
      <c r="V66" s="553"/>
      <c r="W66" s="553"/>
      <c r="X66" s="553"/>
      <c r="Y66" s="553"/>
      <c r="Z66" s="397"/>
      <c r="AA66" s="577"/>
      <c r="AB66" s="397"/>
      <c r="AC66" s="397"/>
      <c r="AD66" s="397"/>
      <c r="AE66" s="397"/>
      <c r="AF66" s="397"/>
      <c r="AG66" s="397"/>
      <c r="AH66" s="397"/>
      <c r="AI66" s="397"/>
      <c r="AJ66" s="397"/>
      <c r="AK66" s="397"/>
      <c r="AL66" s="397"/>
      <c r="AM66" s="397"/>
      <c r="AN66" s="397"/>
      <c r="AO66" s="397"/>
      <c r="AP66" s="397"/>
      <c r="AQ66" s="397"/>
      <c r="AR66" s="397"/>
      <c r="AS66" s="397"/>
      <c r="AT66" s="397"/>
      <c r="AU66" s="397"/>
      <c r="AV66" s="397"/>
      <c r="AW66" s="397"/>
      <c r="AX66" s="397"/>
      <c r="AY66" s="397"/>
      <c r="AZ66" s="397"/>
      <c r="BA66" s="117" t="s">
        <v>385</v>
      </c>
      <c r="BB66" s="397"/>
      <c r="BC66" s="397"/>
      <c r="BD66" s="397"/>
      <c r="BE66" s="397"/>
      <c r="BF66" s="397"/>
      <c r="BG66" s="397"/>
      <c r="BH66" s="397"/>
      <c r="BI66" s="397"/>
      <c r="BJ66" s="397"/>
      <c r="BK66" s="397"/>
    </row>
    <row r="67" spans="1:63" x14ac:dyDescent="0.35">
      <c r="A67" s="242"/>
      <c r="B67" s="80"/>
      <c r="C67" s="119"/>
      <c r="D67" s="119"/>
      <c r="E67" s="202"/>
      <c r="F67" s="119"/>
      <c r="G67" s="120"/>
      <c r="H67" s="41"/>
      <c r="I67" s="41"/>
      <c r="J67" s="944">
        <f t="shared" si="16"/>
        <v>0</v>
      </c>
      <c r="K67" s="292">
        <f t="shared" si="17"/>
        <v>0</v>
      </c>
      <c r="L67" s="327">
        <f>IF(I67&lt;(INDEX(Lookup!$U$2:$U$10,MATCH($D$45,Lookup!$S$2:$S$10,0))),0,365)</f>
        <v>0</v>
      </c>
      <c r="M67" s="292">
        <f t="shared" si="15"/>
        <v>0</v>
      </c>
      <c r="N67" s="371"/>
      <c r="O67" s="150"/>
      <c r="P67" s="240"/>
      <c r="Q67" s="555"/>
      <c r="R67" s="575">
        <f t="shared" si="18"/>
        <v>0</v>
      </c>
      <c r="S67" s="575">
        <f t="shared" si="19"/>
        <v>0</v>
      </c>
      <c r="T67" s="575">
        <f t="shared" si="20"/>
        <v>0</v>
      </c>
      <c r="U67" s="575">
        <f t="shared" si="21"/>
        <v>0</v>
      </c>
      <c r="V67" s="553"/>
      <c r="W67" s="553"/>
      <c r="X67" s="553"/>
      <c r="Y67" s="553"/>
      <c r="Z67" s="397"/>
      <c r="AA67" s="578"/>
      <c r="AB67" s="397"/>
      <c r="AC67" s="397"/>
      <c r="AD67" s="397"/>
      <c r="AE67" s="397"/>
      <c r="AF67" s="397"/>
      <c r="AG67" s="397"/>
      <c r="AH67" s="397"/>
      <c r="AI67" s="397"/>
      <c r="AJ67" s="397"/>
      <c r="AK67" s="397"/>
      <c r="AL67" s="397"/>
      <c r="AM67" s="397"/>
      <c r="AN67" s="397"/>
      <c r="AO67" s="397"/>
      <c r="AP67" s="397"/>
      <c r="AQ67" s="397"/>
      <c r="AR67" s="397"/>
      <c r="AS67" s="397"/>
      <c r="AT67" s="397"/>
      <c r="AU67" s="397"/>
      <c r="AV67" s="397"/>
      <c r="AW67" s="397"/>
      <c r="AX67" s="397"/>
      <c r="AY67" s="397"/>
      <c r="AZ67" s="397"/>
      <c r="BA67" s="117" t="s">
        <v>386</v>
      </c>
      <c r="BB67" s="397"/>
      <c r="BC67" s="397"/>
      <c r="BD67" s="397"/>
      <c r="BE67" s="397"/>
      <c r="BF67" s="397"/>
      <c r="BG67" s="397"/>
      <c r="BH67" s="397"/>
      <c r="BI67" s="397"/>
      <c r="BJ67" s="397"/>
      <c r="BK67" s="397"/>
    </row>
    <row r="68" spans="1:63" x14ac:dyDescent="0.35">
      <c r="A68" s="216"/>
      <c r="B68" s="80"/>
      <c r="C68" s="119"/>
      <c r="D68" s="119"/>
      <c r="E68" s="202"/>
      <c r="F68" s="119"/>
      <c r="G68" s="120"/>
      <c r="H68" s="41"/>
      <c r="I68" s="41"/>
      <c r="J68" s="944">
        <f t="shared" si="16"/>
        <v>0</v>
      </c>
      <c r="K68" s="292">
        <f t="shared" si="17"/>
        <v>0</v>
      </c>
      <c r="L68" s="327">
        <f>IF(I68&lt;(INDEX(Lookup!$U$2:$U$10,MATCH($D$45,Lookup!$S$2:$S$10,0))),0,365)</f>
        <v>0</v>
      </c>
      <c r="M68" s="292">
        <f t="shared" si="15"/>
        <v>0</v>
      </c>
      <c r="N68" s="371"/>
      <c r="O68" s="150"/>
      <c r="P68" s="240"/>
      <c r="Q68" s="555"/>
      <c r="R68" s="575">
        <f t="shared" si="18"/>
        <v>0</v>
      </c>
      <c r="S68" s="575">
        <f t="shared" si="19"/>
        <v>0</v>
      </c>
      <c r="T68" s="575">
        <f t="shared" si="20"/>
        <v>0</v>
      </c>
      <c r="U68" s="575">
        <f t="shared" si="21"/>
        <v>0</v>
      </c>
      <c r="V68" s="553"/>
      <c r="W68" s="553"/>
      <c r="X68" s="553"/>
      <c r="Y68" s="553"/>
      <c r="Z68" s="397"/>
      <c r="AA68" s="579"/>
      <c r="AB68" s="397"/>
      <c r="AC68" s="397"/>
      <c r="AD68" s="397"/>
      <c r="AE68" s="397"/>
      <c r="AF68" s="397"/>
      <c r="AG68" s="397"/>
      <c r="AH68" s="397"/>
      <c r="AI68" s="397"/>
      <c r="AJ68" s="397"/>
      <c r="AK68" s="397"/>
      <c r="AL68" s="397"/>
      <c r="AM68" s="397"/>
      <c r="AN68" s="397"/>
      <c r="AO68" s="397"/>
      <c r="AP68" s="397"/>
      <c r="AQ68" s="397"/>
      <c r="AR68" s="397"/>
      <c r="AS68" s="397"/>
      <c r="AT68" s="397"/>
      <c r="AU68" s="397"/>
      <c r="AV68" s="397"/>
      <c r="AW68" s="397"/>
      <c r="AX68" s="397"/>
      <c r="AY68" s="397"/>
      <c r="AZ68" s="397"/>
      <c r="BA68" s="117" t="s">
        <v>387</v>
      </c>
      <c r="BB68" s="397"/>
      <c r="BC68" s="397"/>
      <c r="BD68" s="397"/>
      <c r="BE68" s="397"/>
      <c r="BF68" s="397"/>
      <c r="BG68" s="397"/>
      <c r="BH68" s="397"/>
      <c r="BI68" s="397"/>
      <c r="BJ68" s="397"/>
      <c r="BK68" s="397"/>
    </row>
    <row r="69" spans="1:63" ht="16.5" customHeight="1" x14ac:dyDescent="0.35">
      <c r="B69" s="80"/>
      <c r="C69" s="119"/>
      <c r="D69" s="119"/>
      <c r="E69" s="202"/>
      <c r="F69" s="119"/>
      <c r="G69" s="120"/>
      <c r="H69" s="41"/>
      <c r="I69" s="41"/>
      <c r="J69" s="944">
        <f t="shared" si="16"/>
        <v>0</v>
      </c>
      <c r="K69" s="292">
        <f t="shared" si="17"/>
        <v>0</v>
      </c>
      <c r="L69" s="327">
        <f>IF(I69&lt;(INDEX(Lookup!$U$2:$U$10,MATCH($D$45,Lookup!$S$2:$S$10,0))),0,365)</f>
        <v>0</v>
      </c>
      <c r="M69" s="292">
        <f t="shared" si="15"/>
        <v>0</v>
      </c>
      <c r="N69" s="371"/>
      <c r="O69" s="150"/>
      <c r="P69" s="397"/>
      <c r="Q69" s="555"/>
      <c r="R69" s="575">
        <f t="shared" si="18"/>
        <v>0</v>
      </c>
      <c r="S69" s="575">
        <f t="shared" si="19"/>
        <v>0</v>
      </c>
      <c r="T69" s="575">
        <f t="shared" si="20"/>
        <v>0</v>
      </c>
      <c r="U69" s="575">
        <f t="shared" si="21"/>
        <v>0</v>
      </c>
      <c r="V69" s="553"/>
      <c r="W69" s="553"/>
      <c r="X69" s="553"/>
      <c r="Y69" s="553"/>
      <c r="Z69" s="397"/>
      <c r="AA69" s="397"/>
      <c r="AB69" s="397"/>
      <c r="AC69" s="397"/>
      <c r="AD69" s="397"/>
      <c r="AE69" s="397"/>
      <c r="AF69" s="397"/>
      <c r="AG69" s="397"/>
      <c r="AH69" s="397"/>
      <c r="AI69" s="397"/>
      <c r="AJ69" s="397"/>
      <c r="AK69" s="397"/>
      <c r="AL69" s="397"/>
      <c r="AM69" s="397"/>
      <c r="AN69" s="397"/>
      <c r="AO69" s="397"/>
      <c r="AP69" s="397"/>
      <c r="AQ69" s="397"/>
      <c r="AR69" s="397"/>
      <c r="AS69" s="397"/>
      <c r="AT69" s="397"/>
      <c r="AU69" s="397"/>
      <c r="AV69" s="397"/>
      <c r="AW69" s="397"/>
      <c r="AX69" s="397"/>
      <c r="AY69" s="397"/>
      <c r="AZ69" s="397"/>
      <c r="BA69" s="117" t="s">
        <v>388</v>
      </c>
      <c r="BB69" s="397"/>
      <c r="BC69" s="397"/>
      <c r="BD69" s="397"/>
      <c r="BE69" s="397"/>
      <c r="BF69" s="397"/>
      <c r="BG69" s="397"/>
      <c r="BH69" s="397"/>
      <c r="BI69" s="397"/>
      <c r="BJ69" s="397"/>
      <c r="BK69" s="397"/>
    </row>
    <row r="70" spans="1:63" ht="16.5" customHeight="1" x14ac:dyDescent="0.35">
      <c r="B70" s="80"/>
      <c r="C70" s="119"/>
      <c r="D70" s="119"/>
      <c r="E70" s="202"/>
      <c r="F70" s="119"/>
      <c r="G70" s="120"/>
      <c r="H70" s="41"/>
      <c r="I70" s="41"/>
      <c r="J70" s="944">
        <f t="shared" si="16"/>
        <v>0</v>
      </c>
      <c r="K70" s="292">
        <f t="shared" si="17"/>
        <v>0</v>
      </c>
      <c r="L70" s="327">
        <f>IF(I70&lt;(INDEX(Lookup!$U$2:$U$10,MATCH($D$45,Lookup!$S$2:$S$10,0))),0,365)</f>
        <v>0</v>
      </c>
      <c r="M70" s="292">
        <f t="shared" si="15"/>
        <v>0</v>
      </c>
      <c r="N70" s="371"/>
      <c r="O70" s="150"/>
      <c r="P70" s="397"/>
      <c r="Q70" s="555"/>
      <c r="R70" s="575">
        <f t="shared" si="18"/>
        <v>0</v>
      </c>
      <c r="S70" s="575">
        <f t="shared" si="19"/>
        <v>0</v>
      </c>
      <c r="T70" s="575">
        <f t="shared" si="20"/>
        <v>0</v>
      </c>
      <c r="U70" s="575">
        <f t="shared" si="21"/>
        <v>0</v>
      </c>
      <c r="V70" s="553"/>
      <c r="W70" s="553"/>
      <c r="X70" s="553"/>
      <c r="Y70" s="553"/>
      <c r="Z70" s="397"/>
      <c r="AA70" s="397"/>
      <c r="AB70" s="397"/>
      <c r="AC70" s="397"/>
      <c r="AD70" s="397"/>
      <c r="AE70" s="397"/>
      <c r="AF70" s="397"/>
      <c r="AG70" s="397"/>
      <c r="AH70" s="397"/>
      <c r="AI70" s="397"/>
      <c r="AJ70" s="397"/>
      <c r="AK70" s="397"/>
      <c r="AL70" s="397"/>
      <c r="AM70" s="397"/>
      <c r="AN70" s="397"/>
      <c r="AO70" s="397"/>
      <c r="AP70" s="397"/>
      <c r="AQ70" s="397"/>
      <c r="AR70" s="397"/>
      <c r="AS70" s="397"/>
      <c r="AT70" s="397"/>
      <c r="AU70" s="397"/>
      <c r="AV70" s="397"/>
      <c r="AW70" s="397"/>
      <c r="AX70" s="397"/>
      <c r="AY70" s="397"/>
      <c r="AZ70" s="397"/>
      <c r="BA70" s="117" t="s">
        <v>390</v>
      </c>
      <c r="BB70" s="397"/>
      <c r="BC70" s="397"/>
      <c r="BD70" s="397"/>
      <c r="BE70" s="397"/>
      <c r="BF70" s="397"/>
      <c r="BG70" s="397"/>
      <c r="BH70" s="397"/>
      <c r="BI70" s="397"/>
      <c r="BJ70" s="397"/>
      <c r="BK70" s="397"/>
    </row>
    <row r="71" spans="1:63" x14ac:dyDescent="0.35">
      <c r="B71" s="80"/>
      <c r="C71" s="119"/>
      <c r="D71" s="119"/>
      <c r="E71" s="202"/>
      <c r="F71" s="119"/>
      <c r="G71" s="120"/>
      <c r="H71" s="41"/>
      <c r="I71" s="41"/>
      <c r="J71" s="944">
        <f t="shared" si="16"/>
        <v>0</v>
      </c>
      <c r="K71" s="292">
        <f t="shared" si="17"/>
        <v>0</v>
      </c>
      <c r="L71" s="327">
        <f>IF(I71&lt;(INDEX(Lookup!$U$2:$U$10,MATCH($D$45,Lookup!$S$2:$S$10,0))),0,365)</f>
        <v>0</v>
      </c>
      <c r="M71" s="292">
        <f t="shared" si="15"/>
        <v>0</v>
      </c>
      <c r="N71" s="371"/>
      <c r="O71" s="150"/>
      <c r="P71" s="397"/>
      <c r="Q71" s="555"/>
      <c r="R71" s="575">
        <f t="shared" si="18"/>
        <v>0</v>
      </c>
      <c r="S71" s="575">
        <f t="shared" si="19"/>
        <v>0</v>
      </c>
      <c r="T71" s="575">
        <f t="shared" si="20"/>
        <v>0</v>
      </c>
      <c r="U71" s="575">
        <f t="shared" si="21"/>
        <v>0</v>
      </c>
      <c r="V71" s="553"/>
      <c r="W71" s="553"/>
      <c r="X71" s="553"/>
      <c r="Y71" s="553"/>
      <c r="Z71" s="397"/>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c r="AZ71" s="397"/>
      <c r="BA71" s="117" t="s">
        <v>391</v>
      </c>
      <c r="BB71" s="397"/>
      <c r="BC71" s="397"/>
      <c r="BD71" s="397"/>
      <c r="BE71" s="397"/>
      <c r="BF71" s="397"/>
      <c r="BG71" s="397"/>
      <c r="BH71" s="397"/>
      <c r="BI71" s="397"/>
      <c r="BJ71" s="397"/>
      <c r="BK71" s="397"/>
    </row>
    <row r="72" spans="1:63" x14ac:dyDescent="0.35">
      <c r="B72" s="80"/>
      <c r="C72" s="119"/>
      <c r="D72" s="119"/>
      <c r="E72" s="202"/>
      <c r="F72" s="119"/>
      <c r="G72" s="120"/>
      <c r="H72" s="41"/>
      <c r="I72" s="41"/>
      <c r="J72" s="944">
        <f t="shared" si="16"/>
        <v>0</v>
      </c>
      <c r="K72" s="292">
        <f t="shared" si="17"/>
        <v>0</v>
      </c>
      <c r="L72" s="327">
        <f>IF(I72&lt;(INDEX(Lookup!$U$2:$U$10,MATCH($D$45,Lookup!$S$2:$S$10,0))),0,365)</f>
        <v>0</v>
      </c>
      <c r="M72" s="292">
        <f t="shared" si="15"/>
        <v>0</v>
      </c>
      <c r="N72" s="371"/>
      <c r="O72" s="150"/>
      <c r="P72" s="397"/>
      <c r="Q72" s="555"/>
      <c r="R72" s="575">
        <f t="shared" si="18"/>
        <v>0</v>
      </c>
      <c r="S72" s="575">
        <f t="shared" si="19"/>
        <v>0</v>
      </c>
      <c r="T72" s="575">
        <f t="shared" si="20"/>
        <v>0</v>
      </c>
      <c r="U72" s="575">
        <f t="shared" si="21"/>
        <v>0</v>
      </c>
      <c r="V72" s="553"/>
      <c r="W72" s="553"/>
      <c r="X72" s="553"/>
      <c r="Y72" s="553"/>
      <c r="Z72" s="397"/>
      <c r="AA72" s="397"/>
      <c r="AB72" s="397"/>
      <c r="AC72" s="397"/>
      <c r="AD72" s="397"/>
      <c r="AE72" s="397"/>
      <c r="AF72" s="397"/>
      <c r="AG72" s="397"/>
      <c r="AH72" s="397"/>
      <c r="AI72" s="397"/>
      <c r="AJ72" s="397"/>
      <c r="AK72" s="397"/>
      <c r="AL72" s="397"/>
      <c r="AM72" s="397"/>
      <c r="AN72" s="397"/>
      <c r="AO72" s="397"/>
      <c r="AP72" s="397"/>
      <c r="AQ72" s="397"/>
      <c r="AR72" s="397"/>
      <c r="AS72" s="397"/>
      <c r="AT72" s="397"/>
      <c r="AU72" s="397"/>
      <c r="AV72" s="397"/>
      <c r="AW72" s="397"/>
      <c r="AX72" s="397"/>
      <c r="AY72" s="397"/>
      <c r="AZ72" s="397"/>
      <c r="BA72" s="117" t="s">
        <v>393</v>
      </c>
      <c r="BB72" s="397"/>
      <c r="BC72" s="397"/>
      <c r="BD72" s="397"/>
      <c r="BE72" s="397"/>
      <c r="BF72" s="397"/>
      <c r="BG72" s="397"/>
      <c r="BH72" s="397"/>
      <c r="BI72" s="397"/>
      <c r="BJ72" s="397"/>
      <c r="BK72" s="397"/>
    </row>
    <row r="73" spans="1:63" x14ac:dyDescent="0.35">
      <c r="B73" s="80"/>
      <c r="C73" s="119"/>
      <c r="D73" s="119"/>
      <c r="E73" s="202"/>
      <c r="F73" s="119"/>
      <c r="G73" s="120"/>
      <c r="H73" s="41"/>
      <c r="I73" s="41"/>
      <c r="J73" s="944">
        <f t="shared" si="16"/>
        <v>0</v>
      </c>
      <c r="K73" s="292">
        <f t="shared" si="17"/>
        <v>0</v>
      </c>
      <c r="L73" s="327">
        <f>IF(I73&lt;(INDEX(Lookup!$U$2:$U$10,MATCH($D$45,Lookup!$S$2:$S$10,0))),0,365)</f>
        <v>0</v>
      </c>
      <c r="M73" s="292">
        <f t="shared" si="15"/>
        <v>0</v>
      </c>
      <c r="N73" s="371"/>
      <c r="O73" s="150"/>
      <c r="P73" s="397"/>
      <c r="Q73" s="555"/>
      <c r="R73" s="575">
        <f t="shared" si="18"/>
        <v>0</v>
      </c>
      <c r="S73" s="575">
        <f t="shared" si="19"/>
        <v>0</v>
      </c>
      <c r="T73" s="575">
        <f t="shared" si="20"/>
        <v>0</v>
      </c>
      <c r="U73" s="575">
        <f t="shared" si="21"/>
        <v>0</v>
      </c>
      <c r="V73" s="553"/>
      <c r="W73" s="553"/>
      <c r="X73" s="553"/>
      <c r="Y73" s="553"/>
      <c r="Z73" s="397"/>
      <c r="AA73" s="397"/>
      <c r="AB73" s="397"/>
      <c r="AC73" s="397"/>
      <c r="AD73" s="397"/>
      <c r="AE73" s="397"/>
      <c r="AF73" s="397"/>
      <c r="AG73" s="397"/>
      <c r="AH73" s="397"/>
      <c r="AI73" s="397"/>
      <c r="AJ73" s="397"/>
      <c r="AK73" s="397"/>
      <c r="AL73" s="397"/>
      <c r="AM73" s="397"/>
      <c r="AN73" s="397"/>
      <c r="AO73" s="397"/>
      <c r="AP73" s="397"/>
      <c r="AQ73" s="397"/>
      <c r="AR73" s="397"/>
      <c r="AS73" s="397"/>
      <c r="AT73" s="397"/>
      <c r="AU73" s="397"/>
      <c r="AV73" s="397"/>
      <c r="AW73" s="397"/>
      <c r="AX73" s="397"/>
      <c r="AY73" s="397"/>
      <c r="AZ73" s="397"/>
      <c r="BA73" s="117" t="s">
        <v>394</v>
      </c>
      <c r="BB73" s="397"/>
      <c r="BC73" s="397"/>
      <c r="BD73" s="397"/>
      <c r="BE73" s="397"/>
      <c r="BF73" s="397"/>
      <c r="BG73" s="397"/>
      <c r="BH73" s="397"/>
      <c r="BI73" s="397"/>
      <c r="BJ73" s="397"/>
      <c r="BK73" s="397"/>
    </row>
    <row r="74" spans="1:63" x14ac:dyDescent="0.35">
      <c r="B74" s="80"/>
      <c r="C74" s="119"/>
      <c r="D74" s="119"/>
      <c r="E74" s="202"/>
      <c r="F74" s="119"/>
      <c r="G74" s="120"/>
      <c r="H74" s="41"/>
      <c r="I74" s="41"/>
      <c r="J74" s="944">
        <f t="shared" si="16"/>
        <v>0</v>
      </c>
      <c r="K74" s="292">
        <f t="shared" si="17"/>
        <v>0</v>
      </c>
      <c r="L74" s="327">
        <f>IF(I74&lt;(INDEX(Lookup!$U$2:$U$10,MATCH($D$45,Lookup!$S$2:$S$10,0))),0,365)</f>
        <v>0</v>
      </c>
      <c r="M74" s="292">
        <f t="shared" si="15"/>
        <v>0</v>
      </c>
      <c r="N74" s="371"/>
      <c r="O74" s="150"/>
      <c r="P74" s="397"/>
      <c r="Q74" s="555"/>
      <c r="R74" s="575">
        <f t="shared" si="18"/>
        <v>0</v>
      </c>
      <c r="S74" s="575">
        <f t="shared" si="19"/>
        <v>0</v>
      </c>
      <c r="T74" s="575">
        <f t="shared" si="20"/>
        <v>0</v>
      </c>
      <c r="U74" s="575">
        <f t="shared" si="21"/>
        <v>0</v>
      </c>
      <c r="V74" s="553"/>
      <c r="W74" s="553"/>
      <c r="X74" s="553"/>
      <c r="Y74" s="553"/>
      <c r="Z74" s="397"/>
      <c r="AA74" s="397"/>
      <c r="AB74" s="397"/>
      <c r="AC74" s="397"/>
      <c r="AD74" s="397"/>
      <c r="AE74" s="397"/>
      <c r="AF74" s="397"/>
      <c r="AG74" s="397"/>
      <c r="AH74" s="397"/>
      <c r="AI74" s="397"/>
      <c r="AJ74" s="397"/>
      <c r="AK74" s="397"/>
      <c r="AL74" s="397"/>
      <c r="AM74" s="397"/>
      <c r="AN74" s="397"/>
      <c r="AO74" s="397"/>
      <c r="AP74" s="397"/>
      <c r="AQ74" s="397"/>
      <c r="AR74" s="397"/>
      <c r="AS74" s="397"/>
      <c r="AT74" s="397"/>
      <c r="AU74" s="397"/>
      <c r="AV74" s="397"/>
      <c r="AW74" s="397"/>
      <c r="AX74" s="397"/>
      <c r="AY74" s="397"/>
      <c r="AZ74" s="397"/>
      <c r="BA74" s="553"/>
      <c r="BB74" s="397"/>
      <c r="BC74" s="397"/>
      <c r="BD74" s="397"/>
      <c r="BE74" s="397"/>
      <c r="BF74" s="397"/>
      <c r="BG74" s="397"/>
      <c r="BH74" s="397"/>
      <c r="BI74" s="397"/>
      <c r="BJ74" s="397"/>
      <c r="BK74" s="397"/>
    </row>
    <row r="75" spans="1:63" x14ac:dyDescent="0.35">
      <c r="B75" s="80"/>
      <c r="C75" s="119"/>
      <c r="D75" s="119"/>
      <c r="E75" s="202"/>
      <c r="F75" s="119"/>
      <c r="G75" s="120"/>
      <c r="H75" s="41"/>
      <c r="I75" s="41"/>
      <c r="J75" s="944">
        <f t="shared" si="16"/>
        <v>0</v>
      </c>
      <c r="K75" s="292">
        <f t="shared" si="17"/>
        <v>0</v>
      </c>
      <c r="L75" s="327">
        <f>IF(I75&lt;(INDEX(Lookup!$U$2:$U$10,MATCH($D$45,Lookup!$S$2:$S$10,0))),0,365)</f>
        <v>0</v>
      </c>
      <c r="M75" s="292">
        <f t="shared" si="15"/>
        <v>0</v>
      </c>
      <c r="N75" s="371"/>
      <c r="O75" s="150"/>
      <c r="P75" s="397"/>
      <c r="Q75" s="555"/>
      <c r="R75" s="575">
        <f t="shared" si="18"/>
        <v>0</v>
      </c>
      <c r="S75" s="575">
        <f t="shared" si="19"/>
        <v>0</v>
      </c>
      <c r="T75" s="575">
        <f t="shared" si="20"/>
        <v>0</v>
      </c>
      <c r="U75" s="575">
        <f t="shared" si="21"/>
        <v>0</v>
      </c>
      <c r="V75" s="553"/>
      <c r="W75" s="553"/>
      <c r="X75" s="553"/>
      <c r="Y75" s="553"/>
      <c r="Z75" s="397"/>
      <c r="AA75" s="397"/>
      <c r="AB75" s="397"/>
      <c r="AC75" s="397"/>
      <c r="AD75" s="397"/>
      <c r="AE75" s="397"/>
      <c r="AF75" s="397"/>
      <c r="AG75" s="397"/>
      <c r="AH75" s="397"/>
      <c r="AI75" s="397"/>
      <c r="AJ75" s="397"/>
      <c r="AK75" s="397"/>
      <c r="AL75" s="397"/>
      <c r="AM75" s="397"/>
      <c r="AN75" s="397"/>
      <c r="AO75" s="397"/>
      <c r="AP75" s="397"/>
      <c r="AQ75" s="397"/>
      <c r="AR75" s="397"/>
      <c r="AS75" s="397"/>
      <c r="AT75" s="397"/>
      <c r="AU75" s="397"/>
      <c r="AV75" s="397"/>
      <c r="AW75" s="397"/>
      <c r="AX75" s="397"/>
      <c r="AY75" s="397"/>
      <c r="AZ75" s="397"/>
      <c r="BA75" s="553"/>
      <c r="BB75" s="397"/>
      <c r="BC75" s="397"/>
      <c r="BD75" s="397"/>
      <c r="BE75" s="397"/>
      <c r="BF75" s="397"/>
      <c r="BG75" s="397"/>
      <c r="BH75" s="397"/>
      <c r="BI75" s="397"/>
      <c r="BJ75" s="397"/>
      <c r="BK75" s="397"/>
    </row>
    <row r="76" spans="1:63" x14ac:dyDescent="0.35">
      <c r="B76" s="80"/>
      <c r="C76" s="119"/>
      <c r="D76" s="119"/>
      <c r="E76" s="202"/>
      <c r="F76" s="119"/>
      <c r="G76" s="120"/>
      <c r="H76" s="41"/>
      <c r="I76" s="41"/>
      <c r="J76" s="944">
        <f t="shared" si="16"/>
        <v>0</v>
      </c>
      <c r="K76" s="292">
        <f t="shared" si="17"/>
        <v>0</v>
      </c>
      <c r="L76" s="327">
        <f>IF(I76&lt;(INDEX(Lookup!$U$2:$U$10,MATCH($D$45,Lookup!$S$2:$S$10,0))),0,365)</f>
        <v>0</v>
      </c>
      <c r="M76" s="292">
        <f t="shared" si="15"/>
        <v>0</v>
      </c>
      <c r="N76" s="371"/>
      <c r="O76" s="150"/>
      <c r="P76" s="397"/>
      <c r="Q76" s="555"/>
      <c r="R76" s="575">
        <f t="shared" si="18"/>
        <v>0</v>
      </c>
      <c r="S76" s="575">
        <f t="shared" si="19"/>
        <v>0</v>
      </c>
      <c r="T76" s="575">
        <f t="shared" si="20"/>
        <v>0</v>
      </c>
      <c r="U76" s="575">
        <f t="shared" si="21"/>
        <v>0</v>
      </c>
      <c r="V76" s="553"/>
      <c r="W76" s="553"/>
      <c r="X76" s="553"/>
      <c r="Y76" s="553"/>
      <c r="Z76" s="397"/>
      <c r="AA76" s="397"/>
      <c r="AB76" s="397"/>
      <c r="AC76" s="397"/>
      <c r="AD76" s="397"/>
      <c r="AE76" s="397"/>
      <c r="AF76" s="397"/>
      <c r="AG76" s="397"/>
      <c r="AH76" s="397"/>
      <c r="AI76" s="397"/>
      <c r="AJ76" s="397"/>
      <c r="AK76" s="397"/>
      <c r="AL76" s="397"/>
      <c r="AM76" s="397"/>
      <c r="AN76" s="397"/>
      <c r="AO76" s="397"/>
      <c r="AP76" s="397"/>
      <c r="AQ76" s="397"/>
      <c r="AR76" s="397"/>
      <c r="AS76" s="397"/>
      <c r="AT76" s="397"/>
      <c r="AU76" s="397"/>
      <c r="AV76" s="397"/>
      <c r="AW76" s="397"/>
      <c r="AX76" s="397"/>
      <c r="AY76" s="397"/>
      <c r="AZ76" s="397"/>
      <c r="BA76" s="553"/>
      <c r="BB76" s="397"/>
      <c r="BC76" s="397"/>
      <c r="BD76" s="397"/>
      <c r="BE76" s="397"/>
      <c r="BF76" s="397"/>
      <c r="BG76" s="397"/>
      <c r="BH76" s="397"/>
      <c r="BI76" s="397"/>
      <c r="BJ76" s="397"/>
      <c r="BK76" s="397"/>
    </row>
    <row r="77" spans="1:63" x14ac:dyDescent="0.35">
      <c r="B77" s="80"/>
      <c r="C77" s="119"/>
      <c r="D77" s="119"/>
      <c r="E77" s="202"/>
      <c r="F77" s="119"/>
      <c r="G77" s="120"/>
      <c r="H77" s="41"/>
      <c r="I77" s="41"/>
      <c r="J77" s="944">
        <f t="shared" si="16"/>
        <v>0</v>
      </c>
      <c r="K77" s="292">
        <f t="shared" si="17"/>
        <v>0</v>
      </c>
      <c r="L77" s="327">
        <f>IF(I77&lt;(INDEX(Lookup!$U$2:$U$10,MATCH($D$45,Lookup!$S$2:$S$10,0))),0,365)</f>
        <v>0</v>
      </c>
      <c r="M77" s="292">
        <f t="shared" si="15"/>
        <v>0</v>
      </c>
      <c r="N77" s="371"/>
      <c r="O77" s="150"/>
      <c r="P77" s="397"/>
      <c r="Q77" s="555"/>
      <c r="R77" s="575">
        <f t="shared" si="18"/>
        <v>0</v>
      </c>
      <c r="S77" s="575">
        <f t="shared" si="19"/>
        <v>0</v>
      </c>
      <c r="T77" s="575">
        <f t="shared" si="20"/>
        <v>0</v>
      </c>
      <c r="U77" s="575">
        <f t="shared" si="21"/>
        <v>0</v>
      </c>
      <c r="V77" s="553"/>
      <c r="W77" s="553"/>
      <c r="X77" s="553"/>
      <c r="Y77" s="553"/>
      <c r="Z77" s="397"/>
      <c r="AA77" s="397"/>
      <c r="AB77" s="397"/>
      <c r="AC77" s="397"/>
      <c r="AD77" s="397"/>
      <c r="AE77" s="397"/>
      <c r="AF77" s="397"/>
      <c r="AG77" s="397"/>
      <c r="AH77" s="397"/>
      <c r="AI77" s="397"/>
      <c r="AJ77" s="397"/>
      <c r="AK77" s="397"/>
      <c r="AL77" s="397"/>
      <c r="AM77" s="397"/>
      <c r="AN77" s="397"/>
      <c r="AO77" s="397"/>
      <c r="AP77" s="397"/>
      <c r="AQ77" s="397"/>
      <c r="AR77" s="397"/>
      <c r="AS77" s="397"/>
      <c r="AT77" s="397"/>
      <c r="AU77" s="397"/>
      <c r="AV77" s="397"/>
      <c r="AW77" s="397"/>
      <c r="AX77" s="397"/>
      <c r="AY77" s="397"/>
      <c r="AZ77" s="397"/>
      <c r="BA77" s="553"/>
      <c r="BB77" s="397"/>
      <c r="BC77" s="397"/>
      <c r="BD77" s="397"/>
      <c r="BE77" s="397"/>
      <c r="BF77" s="397"/>
      <c r="BG77" s="397"/>
      <c r="BH77" s="397"/>
      <c r="BI77" s="397"/>
      <c r="BJ77" s="397"/>
      <c r="BK77" s="397"/>
    </row>
    <row r="78" spans="1:63" x14ac:dyDescent="0.35">
      <c r="B78" s="80"/>
      <c r="C78" s="119"/>
      <c r="D78" s="119"/>
      <c r="E78" s="202"/>
      <c r="F78" s="119"/>
      <c r="G78" s="120"/>
      <c r="H78" s="41"/>
      <c r="I78" s="41"/>
      <c r="J78" s="944">
        <f t="shared" si="16"/>
        <v>0</v>
      </c>
      <c r="K78" s="292">
        <f t="shared" si="17"/>
        <v>0</v>
      </c>
      <c r="L78" s="327">
        <f>IF(I78&lt;(INDEX(Lookup!$U$2:$U$10,MATCH($D$45,Lookup!$S$2:$S$10,0))),0,365)</f>
        <v>0</v>
      </c>
      <c r="M78" s="292">
        <f t="shared" si="15"/>
        <v>0</v>
      </c>
      <c r="N78" s="371"/>
      <c r="O78" s="150"/>
      <c r="P78" s="397"/>
      <c r="Q78" s="555"/>
      <c r="R78" s="575">
        <f t="shared" si="18"/>
        <v>0</v>
      </c>
      <c r="S78" s="575">
        <f t="shared" si="19"/>
        <v>0</v>
      </c>
      <c r="T78" s="575">
        <f t="shared" si="20"/>
        <v>0</v>
      </c>
      <c r="U78" s="575">
        <f t="shared" si="21"/>
        <v>0</v>
      </c>
      <c r="V78" s="553"/>
      <c r="W78" s="553"/>
      <c r="X78" s="553"/>
      <c r="Y78" s="553"/>
      <c r="Z78" s="397"/>
      <c r="AA78" s="397"/>
      <c r="AB78" s="397"/>
      <c r="AC78" s="397"/>
      <c r="AD78" s="397"/>
      <c r="AE78" s="397"/>
      <c r="AF78" s="397"/>
      <c r="AG78" s="397"/>
      <c r="AH78" s="397"/>
      <c r="AI78" s="397"/>
      <c r="AJ78" s="397"/>
      <c r="AK78" s="397"/>
      <c r="AL78" s="397"/>
      <c r="AM78" s="397"/>
      <c r="AN78" s="397"/>
      <c r="AO78" s="397"/>
      <c r="AP78" s="397"/>
      <c r="AQ78" s="397"/>
      <c r="AR78" s="397"/>
      <c r="AS78" s="397"/>
      <c r="AT78" s="397"/>
      <c r="AU78" s="397"/>
      <c r="AV78" s="397"/>
      <c r="AW78" s="397"/>
      <c r="AX78" s="397"/>
      <c r="AY78" s="397"/>
      <c r="AZ78" s="397"/>
      <c r="BA78" s="553"/>
      <c r="BB78" s="397"/>
      <c r="BC78" s="397"/>
      <c r="BD78" s="397"/>
      <c r="BE78" s="397"/>
      <c r="BF78" s="397"/>
      <c r="BG78" s="397"/>
      <c r="BH78" s="397"/>
      <c r="BI78" s="397"/>
      <c r="BJ78" s="397"/>
      <c r="BK78" s="397"/>
    </row>
    <row r="79" spans="1:63" x14ac:dyDescent="0.35">
      <c r="B79" s="80"/>
      <c r="C79" s="119"/>
      <c r="D79" s="119"/>
      <c r="E79" s="202"/>
      <c r="F79" s="119"/>
      <c r="G79" s="120"/>
      <c r="H79" s="41"/>
      <c r="I79" s="41"/>
      <c r="J79" s="944">
        <f t="shared" si="16"/>
        <v>0</v>
      </c>
      <c r="K79" s="292">
        <f t="shared" si="17"/>
        <v>0</v>
      </c>
      <c r="L79" s="327">
        <f>IF(I79&lt;(INDEX(Lookup!$U$2:$U$10,MATCH($D$45,Lookup!$S$2:$S$10,0))),0,365)</f>
        <v>0</v>
      </c>
      <c r="M79" s="292">
        <f t="shared" si="15"/>
        <v>0</v>
      </c>
      <c r="N79" s="371"/>
      <c r="O79" s="150"/>
      <c r="P79" s="397"/>
      <c r="Q79" s="555"/>
      <c r="R79" s="575">
        <f t="shared" si="18"/>
        <v>0</v>
      </c>
      <c r="S79" s="575">
        <f t="shared" si="19"/>
        <v>0</v>
      </c>
      <c r="T79" s="575">
        <f t="shared" si="20"/>
        <v>0</v>
      </c>
      <c r="U79" s="575">
        <f t="shared" si="21"/>
        <v>0</v>
      </c>
      <c r="V79" s="553"/>
      <c r="W79" s="553"/>
      <c r="X79" s="553"/>
      <c r="Y79" s="553"/>
      <c r="Z79" s="397"/>
      <c r="AA79" s="397"/>
      <c r="AB79" s="397"/>
      <c r="AC79" s="397"/>
      <c r="AD79" s="397"/>
      <c r="AE79" s="397"/>
      <c r="AF79" s="397"/>
      <c r="AG79" s="397"/>
      <c r="AH79" s="397"/>
      <c r="AI79" s="397"/>
      <c r="AJ79" s="397"/>
      <c r="AK79" s="397"/>
      <c r="AL79" s="397"/>
      <c r="AM79" s="397"/>
      <c r="AN79" s="397"/>
      <c r="AO79" s="397"/>
      <c r="AP79" s="397"/>
      <c r="AQ79" s="397"/>
      <c r="AR79" s="397"/>
      <c r="AS79" s="397"/>
      <c r="AT79" s="397"/>
      <c r="AU79" s="397"/>
      <c r="AV79" s="397"/>
      <c r="AW79" s="397"/>
      <c r="AX79" s="397"/>
      <c r="AY79" s="397"/>
      <c r="AZ79" s="397"/>
      <c r="BA79" s="553"/>
      <c r="BB79" s="397"/>
      <c r="BC79" s="397"/>
      <c r="BD79" s="397"/>
      <c r="BE79" s="397"/>
      <c r="BF79" s="397"/>
      <c r="BG79" s="397"/>
      <c r="BH79" s="397"/>
      <c r="BI79" s="397"/>
      <c r="BJ79" s="397"/>
      <c r="BK79" s="397"/>
    </row>
    <row r="80" spans="1:63" x14ac:dyDescent="0.35">
      <c r="B80" s="80"/>
      <c r="C80" s="119"/>
      <c r="D80" s="119"/>
      <c r="E80" s="202"/>
      <c r="F80" s="119"/>
      <c r="G80" s="120"/>
      <c r="H80" s="41"/>
      <c r="I80" s="41"/>
      <c r="J80" s="944">
        <f t="shared" si="16"/>
        <v>0</v>
      </c>
      <c r="K80" s="292">
        <f t="shared" si="17"/>
        <v>0</v>
      </c>
      <c r="L80" s="327">
        <f>IF(I80&lt;(INDEX(Lookup!$U$2:$U$10,MATCH($D$45,Lookup!$S$2:$S$10,0))),0,365)</f>
        <v>0</v>
      </c>
      <c r="M80" s="292">
        <f t="shared" si="15"/>
        <v>0</v>
      </c>
      <c r="N80" s="371"/>
      <c r="O80" s="150"/>
      <c r="P80" s="397"/>
      <c r="Q80" s="555"/>
      <c r="R80" s="575">
        <f t="shared" si="18"/>
        <v>0</v>
      </c>
      <c r="S80" s="575">
        <f t="shared" si="19"/>
        <v>0</v>
      </c>
      <c r="T80" s="575">
        <f t="shared" si="20"/>
        <v>0</v>
      </c>
      <c r="U80" s="575">
        <f t="shared" si="21"/>
        <v>0</v>
      </c>
      <c r="V80" s="553"/>
      <c r="W80" s="553"/>
      <c r="X80" s="553"/>
      <c r="Y80" s="553"/>
      <c r="Z80" s="397"/>
      <c r="AA80" s="397"/>
      <c r="AB80" s="397"/>
      <c r="AC80" s="397"/>
      <c r="AD80" s="397"/>
      <c r="AE80" s="397"/>
      <c r="AF80" s="397"/>
      <c r="AG80" s="397"/>
      <c r="AH80" s="397"/>
      <c r="AI80" s="397"/>
      <c r="AJ80" s="397"/>
      <c r="AK80" s="397"/>
      <c r="AL80" s="397"/>
      <c r="AM80" s="397"/>
      <c r="AN80" s="397"/>
      <c r="AO80" s="397"/>
      <c r="AP80" s="397"/>
      <c r="AQ80" s="397"/>
      <c r="AR80" s="397"/>
      <c r="AS80" s="397"/>
      <c r="AT80" s="397"/>
      <c r="AU80" s="397"/>
      <c r="AV80" s="397"/>
      <c r="AW80" s="397"/>
      <c r="AX80" s="397"/>
      <c r="AY80" s="397"/>
      <c r="AZ80" s="397"/>
      <c r="BA80" s="553"/>
      <c r="BB80" s="397"/>
      <c r="BC80" s="397"/>
      <c r="BD80" s="397"/>
      <c r="BE80" s="397"/>
      <c r="BF80" s="397"/>
      <c r="BG80" s="397"/>
      <c r="BH80" s="397"/>
      <c r="BI80" s="397"/>
      <c r="BJ80" s="397"/>
      <c r="BK80" s="397"/>
    </row>
    <row r="81" spans="2:63" x14ac:dyDescent="0.35">
      <c r="B81" s="80"/>
      <c r="C81" s="119"/>
      <c r="D81" s="119"/>
      <c r="E81" s="202"/>
      <c r="F81" s="119"/>
      <c r="G81" s="120"/>
      <c r="H81" s="41"/>
      <c r="I81" s="41"/>
      <c r="J81" s="944">
        <f t="shared" si="16"/>
        <v>0</v>
      </c>
      <c r="K81" s="292">
        <f t="shared" si="17"/>
        <v>0</v>
      </c>
      <c r="L81" s="327">
        <f>IF(I81&lt;(INDEX(Lookup!$U$2:$U$10,MATCH($D$45,Lookup!$S$2:$S$10,0))),0,365)</f>
        <v>0</v>
      </c>
      <c r="M81" s="292">
        <f t="shared" si="15"/>
        <v>0</v>
      </c>
      <c r="N81" s="371"/>
      <c r="O81" s="150"/>
      <c r="P81" s="397"/>
      <c r="Q81" s="555"/>
      <c r="R81" s="575">
        <f t="shared" si="18"/>
        <v>0</v>
      </c>
      <c r="S81" s="575">
        <f t="shared" si="19"/>
        <v>0</v>
      </c>
      <c r="T81" s="575">
        <f t="shared" si="20"/>
        <v>0</v>
      </c>
      <c r="U81" s="575">
        <f t="shared" si="21"/>
        <v>0</v>
      </c>
      <c r="V81" s="553"/>
      <c r="W81" s="553"/>
      <c r="X81" s="553"/>
      <c r="Y81" s="553"/>
      <c r="Z81" s="397"/>
      <c r="AA81" s="397"/>
      <c r="AB81" s="397"/>
      <c r="AC81" s="397"/>
      <c r="AD81" s="397"/>
      <c r="AE81" s="397"/>
      <c r="AF81" s="397"/>
      <c r="AG81" s="397"/>
      <c r="AH81" s="397"/>
      <c r="AI81" s="397"/>
      <c r="AJ81" s="397"/>
      <c r="AK81" s="397"/>
      <c r="AL81" s="397"/>
      <c r="AM81" s="397"/>
      <c r="AN81" s="397"/>
      <c r="AO81" s="397"/>
      <c r="AP81" s="397"/>
      <c r="AQ81" s="397"/>
      <c r="AR81" s="397"/>
      <c r="AS81" s="397"/>
      <c r="AT81" s="397"/>
      <c r="AU81" s="397"/>
      <c r="AV81" s="397"/>
      <c r="AW81" s="397"/>
      <c r="AX81" s="397"/>
      <c r="AY81" s="397"/>
      <c r="AZ81" s="397"/>
      <c r="BA81" s="553"/>
      <c r="BB81" s="397"/>
      <c r="BC81" s="397"/>
      <c r="BD81" s="397"/>
      <c r="BE81" s="397"/>
      <c r="BF81" s="397"/>
      <c r="BG81" s="397"/>
      <c r="BH81" s="397"/>
      <c r="BI81" s="397"/>
      <c r="BJ81" s="397"/>
      <c r="BK81" s="397"/>
    </row>
    <row r="82" spans="2:63" x14ac:dyDescent="0.35">
      <c r="B82" s="80"/>
      <c r="C82" s="119"/>
      <c r="D82" s="119"/>
      <c r="E82" s="202"/>
      <c r="F82" s="119"/>
      <c r="G82" s="120"/>
      <c r="H82" s="41"/>
      <c r="I82" s="41"/>
      <c r="J82" s="944">
        <f t="shared" si="16"/>
        <v>0</v>
      </c>
      <c r="K82" s="292">
        <f t="shared" si="17"/>
        <v>0</v>
      </c>
      <c r="L82" s="327">
        <f>IF(I82&lt;(INDEX(Lookup!$U$2:$U$10,MATCH($D$45,Lookup!$S$2:$S$10,0))),0,365)</f>
        <v>0</v>
      </c>
      <c r="M82" s="292">
        <f t="shared" si="15"/>
        <v>0</v>
      </c>
      <c r="N82" s="371"/>
      <c r="O82" s="150"/>
      <c r="P82" s="397"/>
      <c r="Q82" s="555"/>
      <c r="R82" s="575">
        <f t="shared" si="18"/>
        <v>0</v>
      </c>
      <c r="S82" s="575">
        <f t="shared" si="19"/>
        <v>0</v>
      </c>
      <c r="T82" s="575">
        <f t="shared" si="20"/>
        <v>0</v>
      </c>
      <c r="U82" s="575">
        <f t="shared" si="21"/>
        <v>0</v>
      </c>
      <c r="V82" s="553"/>
      <c r="W82" s="553"/>
      <c r="X82" s="553"/>
      <c r="Y82" s="553"/>
      <c r="Z82" s="397"/>
      <c r="AA82" s="397"/>
      <c r="AB82" s="397"/>
      <c r="AC82" s="397"/>
      <c r="AD82" s="397"/>
      <c r="AE82" s="397"/>
      <c r="AF82" s="397"/>
      <c r="AG82" s="397"/>
      <c r="AH82" s="397"/>
      <c r="AI82" s="397"/>
      <c r="AJ82" s="397"/>
      <c r="AK82" s="397"/>
      <c r="AL82" s="397"/>
      <c r="AM82" s="397"/>
      <c r="AN82" s="397"/>
      <c r="AO82" s="397"/>
      <c r="AP82" s="397"/>
      <c r="AQ82" s="397"/>
      <c r="AR82" s="397"/>
      <c r="AS82" s="397"/>
      <c r="AT82" s="397"/>
      <c r="AU82" s="397"/>
      <c r="AV82" s="397"/>
      <c r="AW82" s="397"/>
      <c r="AX82" s="397"/>
      <c r="AY82" s="397"/>
      <c r="AZ82" s="397"/>
      <c r="BA82" s="553"/>
      <c r="BB82" s="397"/>
      <c r="BC82" s="397"/>
      <c r="BD82" s="397"/>
      <c r="BE82" s="397"/>
      <c r="BF82" s="397"/>
      <c r="BG82" s="397"/>
      <c r="BH82" s="397"/>
      <c r="BI82" s="397"/>
      <c r="BJ82" s="397"/>
      <c r="BK82" s="397"/>
    </row>
    <row r="83" spans="2:63" x14ac:dyDescent="0.35">
      <c r="B83" s="80"/>
      <c r="C83" s="119"/>
      <c r="D83" s="119"/>
      <c r="E83" s="202"/>
      <c r="F83" s="119"/>
      <c r="G83" s="120"/>
      <c r="H83" s="41"/>
      <c r="I83" s="41"/>
      <c r="J83" s="944">
        <f t="shared" si="16"/>
        <v>0</v>
      </c>
      <c r="K83" s="292">
        <f t="shared" si="17"/>
        <v>0</v>
      </c>
      <c r="L83" s="327">
        <f>IF(I83&lt;(INDEX(Lookup!$U$2:$U$10,MATCH($D$45,Lookup!$S$2:$S$10,0))),0,365)</f>
        <v>0</v>
      </c>
      <c r="M83" s="292">
        <f t="shared" si="15"/>
        <v>0</v>
      </c>
      <c r="N83" s="371"/>
      <c r="O83" s="150"/>
      <c r="P83" s="397"/>
      <c r="Q83" s="555"/>
      <c r="R83" s="575">
        <f t="shared" si="18"/>
        <v>0</v>
      </c>
      <c r="S83" s="575">
        <f t="shared" si="19"/>
        <v>0</v>
      </c>
      <c r="T83" s="575">
        <f t="shared" si="20"/>
        <v>0</v>
      </c>
      <c r="U83" s="575">
        <f t="shared" si="21"/>
        <v>0</v>
      </c>
      <c r="V83" s="553"/>
      <c r="W83" s="553"/>
      <c r="X83" s="553"/>
      <c r="Y83" s="553"/>
      <c r="Z83" s="397"/>
      <c r="AA83" s="397"/>
      <c r="AB83" s="397"/>
      <c r="AC83" s="397"/>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553"/>
      <c r="BB83" s="397"/>
      <c r="BC83" s="397"/>
      <c r="BD83" s="397"/>
      <c r="BE83" s="397"/>
      <c r="BF83" s="397"/>
      <c r="BG83" s="397"/>
      <c r="BH83" s="397"/>
      <c r="BI83" s="397"/>
      <c r="BJ83" s="397"/>
      <c r="BK83" s="397"/>
    </row>
    <row r="84" spans="2:63" x14ac:dyDescent="0.35">
      <c r="B84" s="80"/>
      <c r="C84" s="119"/>
      <c r="D84" s="119"/>
      <c r="E84" s="202"/>
      <c r="F84" s="119"/>
      <c r="G84" s="120"/>
      <c r="H84" s="41"/>
      <c r="I84" s="41"/>
      <c r="J84" s="944">
        <f t="shared" si="16"/>
        <v>0</v>
      </c>
      <c r="K84" s="292">
        <f t="shared" si="17"/>
        <v>0</v>
      </c>
      <c r="L84" s="327">
        <f>IF(I84&lt;(INDEX(Lookup!$U$2:$U$10,MATCH($D$45,Lookup!$S$2:$S$10,0))),0,365)</f>
        <v>0</v>
      </c>
      <c r="M84" s="292">
        <f t="shared" si="15"/>
        <v>0</v>
      </c>
      <c r="N84" s="371"/>
      <c r="O84" s="150"/>
      <c r="P84" s="397"/>
      <c r="Q84" s="555"/>
      <c r="R84" s="575">
        <f t="shared" si="18"/>
        <v>0</v>
      </c>
      <c r="S84" s="575">
        <f t="shared" si="19"/>
        <v>0</v>
      </c>
      <c r="T84" s="575">
        <f t="shared" si="20"/>
        <v>0</v>
      </c>
      <c r="U84" s="575">
        <f t="shared" si="21"/>
        <v>0</v>
      </c>
      <c r="V84" s="553"/>
      <c r="W84" s="553"/>
      <c r="X84" s="553"/>
      <c r="Y84" s="553"/>
      <c r="Z84" s="397"/>
      <c r="AA84" s="397"/>
      <c r="AB84" s="397"/>
      <c r="AC84" s="397"/>
      <c r="AD84" s="397"/>
      <c r="AE84" s="397"/>
      <c r="AF84" s="397"/>
      <c r="AG84" s="397"/>
      <c r="AH84" s="397"/>
      <c r="AI84" s="397"/>
      <c r="AJ84" s="397"/>
      <c r="AK84" s="397"/>
      <c r="AL84" s="397"/>
      <c r="AM84" s="397"/>
      <c r="AN84" s="397"/>
      <c r="AO84" s="397"/>
      <c r="AP84" s="397"/>
      <c r="AQ84" s="397"/>
      <c r="AR84" s="397"/>
      <c r="AS84" s="397"/>
      <c r="AT84" s="397"/>
      <c r="AU84" s="397"/>
      <c r="AV84" s="397"/>
      <c r="AW84" s="397"/>
      <c r="AX84" s="397"/>
      <c r="AY84" s="397"/>
      <c r="AZ84" s="397"/>
      <c r="BA84" s="553"/>
      <c r="BB84" s="397"/>
      <c r="BC84" s="397"/>
      <c r="BD84" s="397"/>
      <c r="BE84" s="397"/>
      <c r="BF84" s="397"/>
      <c r="BG84" s="397"/>
      <c r="BH84" s="397"/>
      <c r="BI84" s="397"/>
      <c r="BJ84" s="397"/>
      <c r="BK84" s="397"/>
    </row>
    <row r="85" spans="2:63" x14ac:dyDescent="0.35">
      <c r="B85" s="80"/>
      <c r="C85" s="119"/>
      <c r="D85" s="119"/>
      <c r="E85" s="202"/>
      <c r="F85" s="119"/>
      <c r="G85" s="120"/>
      <c r="H85" s="41"/>
      <c r="I85" s="41"/>
      <c r="J85" s="944">
        <f t="shared" si="16"/>
        <v>0</v>
      </c>
      <c r="K85" s="292">
        <f t="shared" si="17"/>
        <v>0</v>
      </c>
      <c r="L85" s="327">
        <f>IF(I85&lt;(INDEX(Lookup!$U$2:$U$10,MATCH($D$45,Lookup!$S$2:$S$10,0))),0,365)</f>
        <v>0</v>
      </c>
      <c r="M85" s="292">
        <f t="shared" si="15"/>
        <v>0</v>
      </c>
      <c r="N85" s="371"/>
      <c r="O85" s="150"/>
      <c r="P85" s="397"/>
      <c r="Q85" s="555"/>
      <c r="R85" s="575">
        <f t="shared" si="18"/>
        <v>0</v>
      </c>
      <c r="S85" s="575">
        <f t="shared" si="19"/>
        <v>0</v>
      </c>
      <c r="T85" s="575">
        <f t="shared" si="20"/>
        <v>0</v>
      </c>
      <c r="U85" s="575">
        <f t="shared" si="21"/>
        <v>0</v>
      </c>
      <c r="V85" s="553"/>
      <c r="W85" s="553"/>
      <c r="X85" s="553"/>
      <c r="Y85" s="553"/>
      <c r="Z85" s="397"/>
      <c r="AA85" s="397"/>
      <c r="AB85" s="397"/>
      <c r="AC85" s="397"/>
      <c r="AD85" s="397"/>
      <c r="AE85" s="397"/>
      <c r="AF85" s="397"/>
      <c r="AG85" s="397"/>
      <c r="AH85" s="397"/>
      <c r="AI85" s="397"/>
      <c r="AJ85" s="397"/>
      <c r="AK85" s="397"/>
      <c r="AL85" s="397"/>
      <c r="AM85" s="397"/>
      <c r="AN85" s="397"/>
      <c r="AO85" s="397"/>
      <c r="AP85" s="397"/>
      <c r="AQ85" s="397"/>
      <c r="AR85" s="397"/>
      <c r="AS85" s="397"/>
      <c r="AT85" s="397"/>
      <c r="AU85" s="397"/>
      <c r="AV85" s="397"/>
      <c r="AW85" s="397"/>
      <c r="AX85" s="397"/>
      <c r="AY85" s="397"/>
      <c r="AZ85" s="397"/>
      <c r="BA85" s="553"/>
      <c r="BB85" s="397"/>
      <c r="BC85" s="397"/>
      <c r="BD85" s="397"/>
      <c r="BE85" s="397"/>
      <c r="BF85" s="397"/>
      <c r="BG85" s="397"/>
      <c r="BH85" s="397"/>
      <c r="BI85" s="397"/>
      <c r="BJ85" s="397"/>
      <c r="BK85" s="397"/>
    </row>
    <row r="86" spans="2:63" x14ac:dyDescent="0.35">
      <c r="B86" s="80"/>
      <c r="C86" s="119"/>
      <c r="D86" s="119"/>
      <c r="E86" s="202"/>
      <c r="F86" s="119"/>
      <c r="G86" s="120"/>
      <c r="H86" s="41"/>
      <c r="I86" s="41"/>
      <c r="J86" s="944">
        <f t="shared" si="16"/>
        <v>0</v>
      </c>
      <c r="K86" s="292">
        <f t="shared" si="17"/>
        <v>0</v>
      </c>
      <c r="L86" s="327">
        <f>IF(I86&lt;(INDEX(Lookup!$U$2:$U$10,MATCH($D$45,Lookup!$S$2:$S$10,0))),0,365)</f>
        <v>0</v>
      </c>
      <c r="M86" s="292">
        <f t="shared" si="15"/>
        <v>0</v>
      </c>
      <c r="N86" s="371"/>
      <c r="O86" s="150"/>
      <c r="P86" s="397"/>
      <c r="Q86" s="555"/>
      <c r="R86" s="575">
        <f t="shared" si="18"/>
        <v>0</v>
      </c>
      <c r="S86" s="575">
        <f t="shared" si="19"/>
        <v>0</v>
      </c>
      <c r="T86" s="575">
        <f t="shared" si="20"/>
        <v>0</v>
      </c>
      <c r="U86" s="575">
        <f t="shared" si="21"/>
        <v>0</v>
      </c>
      <c r="V86" s="553"/>
      <c r="W86" s="553"/>
      <c r="X86" s="553"/>
      <c r="Y86" s="553"/>
      <c r="Z86" s="397"/>
      <c r="AA86" s="397"/>
      <c r="AB86" s="397"/>
      <c r="AC86" s="397"/>
      <c r="AD86" s="397"/>
      <c r="AE86" s="397"/>
      <c r="AF86" s="397"/>
      <c r="AG86" s="397"/>
      <c r="AH86" s="397"/>
      <c r="AI86" s="397"/>
      <c r="AJ86" s="397"/>
      <c r="AK86" s="397"/>
      <c r="AL86" s="397"/>
      <c r="AM86" s="397"/>
      <c r="AN86" s="397"/>
      <c r="AO86" s="397"/>
      <c r="AP86" s="397"/>
      <c r="AQ86" s="397"/>
      <c r="AR86" s="397"/>
      <c r="AS86" s="397"/>
      <c r="AT86" s="397"/>
      <c r="AU86" s="397"/>
      <c r="AV86" s="397"/>
      <c r="AW86" s="397"/>
      <c r="AX86" s="397"/>
      <c r="AY86" s="397"/>
      <c r="AZ86" s="397"/>
      <c r="BA86" s="553"/>
      <c r="BB86" s="397"/>
      <c r="BC86" s="397"/>
      <c r="BD86" s="397"/>
      <c r="BE86" s="397"/>
      <c r="BF86" s="397"/>
      <c r="BG86" s="397"/>
      <c r="BH86" s="397"/>
      <c r="BI86" s="397"/>
      <c r="BJ86" s="397"/>
      <c r="BK86" s="397"/>
    </row>
    <row r="87" spans="2:63" x14ac:dyDescent="0.35">
      <c r="B87" s="80"/>
      <c r="C87" s="119"/>
      <c r="D87" s="119"/>
      <c r="E87" s="202"/>
      <c r="F87" s="119"/>
      <c r="G87" s="120"/>
      <c r="H87" s="41"/>
      <c r="I87" s="41"/>
      <c r="J87" s="944">
        <f t="shared" si="16"/>
        <v>0</v>
      </c>
      <c r="K87" s="292">
        <f t="shared" si="17"/>
        <v>0</v>
      </c>
      <c r="L87" s="327">
        <f>IF(I87&lt;(INDEX(Lookup!$U$2:$U$10,MATCH($D$45,Lookup!$S$2:$S$10,0))),0,365)</f>
        <v>0</v>
      </c>
      <c r="M87" s="292">
        <f t="shared" si="15"/>
        <v>0</v>
      </c>
      <c r="N87" s="371"/>
      <c r="O87" s="150"/>
      <c r="P87" s="397"/>
      <c r="Q87" s="555"/>
      <c r="R87" s="575">
        <f t="shared" si="18"/>
        <v>0</v>
      </c>
      <c r="S87" s="575">
        <f t="shared" si="19"/>
        <v>0</v>
      </c>
      <c r="T87" s="575">
        <f t="shared" si="20"/>
        <v>0</v>
      </c>
      <c r="U87" s="575">
        <f t="shared" si="21"/>
        <v>0</v>
      </c>
      <c r="V87" s="553"/>
      <c r="W87" s="553"/>
      <c r="X87" s="553"/>
      <c r="Y87" s="553"/>
      <c r="Z87" s="397"/>
      <c r="AA87" s="397"/>
      <c r="AB87" s="397"/>
      <c r="AC87" s="397"/>
      <c r="AD87" s="397"/>
      <c r="AE87" s="397"/>
      <c r="AF87" s="397"/>
      <c r="AG87" s="397"/>
      <c r="AH87" s="397"/>
      <c r="AI87" s="397"/>
      <c r="AJ87" s="397"/>
      <c r="AK87" s="397"/>
      <c r="AL87" s="397"/>
      <c r="AM87" s="397"/>
      <c r="AN87" s="397"/>
      <c r="AO87" s="397"/>
      <c r="AP87" s="397"/>
      <c r="AQ87" s="397"/>
      <c r="AR87" s="397"/>
      <c r="AS87" s="397"/>
      <c r="AT87" s="397"/>
      <c r="AU87" s="397"/>
      <c r="AV87" s="397"/>
      <c r="AW87" s="397"/>
      <c r="AX87" s="397"/>
      <c r="AY87" s="397"/>
      <c r="AZ87" s="397"/>
      <c r="BA87" s="553"/>
      <c r="BB87" s="397"/>
      <c r="BC87" s="397"/>
      <c r="BD87" s="397"/>
      <c r="BE87" s="397"/>
      <c r="BF87" s="397"/>
      <c r="BG87" s="397"/>
      <c r="BH87" s="397"/>
      <c r="BI87" s="397"/>
      <c r="BJ87" s="397"/>
      <c r="BK87" s="397"/>
    </row>
    <row r="88" spans="2:63" x14ac:dyDescent="0.35">
      <c r="B88" s="80"/>
      <c r="C88" s="119"/>
      <c r="D88" s="119"/>
      <c r="E88" s="202"/>
      <c r="F88" s="119"/>
      <c r="G88" s="120"/>
      <c r="H88" s="41"/>
      <c r="I88" s="41"/>
      <c r="J88" s="944">
        <f t="shared" si="16"/>
        <v>0</v>
      </c>
      <c r="K88" s="292">
        <f t="shared" si="17"/>
        <v>0</v>
      </c>
      <c r="L88" s="327">
        <f>IF(I88&lt;(INDEX(Lookup!$U$2:$U$10,MATCH($D$45,Lookup!$S$2:$S$10,0))),0,365)</f>
        <v>0</v>
      </c>
      <c r="M88" s="292">
        <f t="shared" si="15"/>
        <v>0</v>
      </c>
      <c r="N88" s="371"/>
      <c r="O88" s="150"/>
      <c r="P88" s="397"/>
      <c r="Q88" s="555"/>
      <c r="R88" s="575">
        <f t="shared" si="18"/>
        <v>0</v>
      </c>
      <c r="S88" s="575">
        <f t="shared" si="19"/>
        <v>0</v>
      </c>
      <c r="T88" s="575">
        <f t="shared" si="20"/>
        <v>0</v>
      </c>
      <c r="U88" s="575">
        <f t="shared" si="21"/>
        <v>0</v>
      </c>
      <c r="V88" s="553"/>
      <c r="W88" s="553"/>
      <c r="X88" s="553"/>
      <c r="Y88" s="553"/>
      <c r="Z88" s="397"/>
      <c r="AA88" s="397"/>
      <c r="AB88" s="397"/>
      <c r="AC88" s="397"/>
      <c r="AD88" s="397"/>
      <c r="AE88" s="397"/>
      <c r="AF88" s="397"/>
      <c r="AG88" s="397"/>
      <c r="AH88" s="397"/>
      <c r="AI88" s="397"/>
      <c r="AJ88" s="397"/>
      <c r="AK88" s="397"/>
      <c r="AL88" s="397"/>
      <c r="AM88" s="397"/>
      <c r="AN88" s="397"/>
      <c r="AO88" s="397"/>
      <c r="AP88" s="397"/>
      <c r="AQ88" s="397"/>
      <c r="AR88" s="397"/>
      <c r="AS88" s="397"/>
      <c r="AT88" s="397"/>
      <c r="AU88" s="397"/>
      <c r="AV88" s="397"/>
      <c r="AW88" s="397"/>
      <c r="AX88" s="397"/>
      <c r="AY88" s="397"/>
      <c r="AZ88" s="397"/>
      <c r="BA88" s="553"/>
      <c r="BB88" s="397"/>
      <c r="BC88" s="397"/>
      <c r="BD88" s="397"/>
      <c r="BE88" s="397"/>
      <c r="BF88" s="397"/>
      <c r="BG88" s="397"/>
      <c r="BH88" s="397"/>
      <c r="BI88" s="397"/>
      <c r="BJ88" s="397"/>
      <c r="BK88" s="397"/>
    </row>
    <row r="89" spans="2:63" x14ac:dyDescent="0.35">
      <c r="B89" s="80"/>
      <c r="C89" s="119"/>
      <c r="D89" s="119"/>
      <c r="E89" s="202"/>
      <c r="F89" s="119"/>
      <c r="G89" s="120"/>
      <c r="H89" s="41"/>
      <c r="I89" s="41"/>
      <c r="J89" s="944">
        <f t="shared" si="16"/>
        <v>0</v>
      </c>
      <c r="K89" s="292">
        <f t="shared" si="17"/>
        <v>0</v>
      </c>
      <c r="L89" s="327">
        <f>IF(I89&lt;(INDEX(Lookup!$U$2:$U$10,MATCH($D$45,Lookup!$S$2:$S$10,0))),0,365)</f>
        <v>0</v>
      </c>
      <c r="M89" s="292">
        <f t="shared" si="15"/>
        <v>0</v>
      </c>
      <c r="N89" s="371"/>
      <c r="O89" s="150"/>
      <c r="P89" s="397"/>
      <c r="Q89" s="555"/>
      <c r="R89" s="575">
        <f t="shared" si="18"/>
        <v>0</v>
      </c>
      <c r="S89" s="575">
        <f t="shared" si="19"/>
        <v>0</v>
      </c>
      <c r="T89" s="575">
        <f t="shared" si="20"/>
        <v>0</v>
      </c>
      <c r="U89" s="575">
        <f t="shared" si="21"/>
        <v>0</v>
      </c>
      <c r="V89" s="553"/>
      <c r="W89" s="553"/>
      <c r="X89" s="553"/>
      <c r="Y89" s="553"/>
      <c r="Z89" s="397"/>
      <c r="AA89" s="397"/>
      <c r="AB89" s="397"/>
      <c r="AC89" s="397"/>
      <c r="AD89" s="397"/>
      <c r="AE89" s="397"/>
      <c r="AF89" s="397"/>
      <c r="AG89" s="397"/>
      <c r="AH89" s="397"/>
      <c r="AI89" s="397"/>
      <c r="AJ89" s="397"/>
      <c r="AK89" s="397"/>
      <c r="AL89" s="397"/>
      <c r="AM89" s="397"/>
      <c r="AN89" s="397"/>
      <c r="AO89" s="397"/>
      <c r="AP89" s="397"/>
      <c r="AQ89" s="397"/>
      <c r="AR89" s="397"/>
      <c r="AS89" s="397"/>
      <c r="AT89" s="397"/>
      <c r="AU89" s="397"/>
      <c r="AV89" s="397"/>
      <c r="AW89" s="397"/>
      <c r="AX89" s="397"/>
      <c r="AY89" s="397"/>
      <c r="AZ89" s="397"/>
      <c r="BA89" s="553"/>
      <c r="BB89" s="397"/>
      <c r="BC89" s="397"/>
      <c r="BD89" s="397"/>
      <c r="BE89" s="397"/>
      <c r="BF89" s="397"/>
      <c r="BG89" s="397"/>
      <c r="BH89" s="397"/>
      <c r="BI89" s="397"/>
      <c r="BJ89" s="397"/>
      <c r="BK89" s="397"/>
    </row>
    <row r="90" spans="2:63" x14ac:dyDescent="0.35">
      <c r="B90" s="80"/>
      <c r="C90" s="119"/>
      <c r="D90" s="119"/>
      <c r="E90" s="202"/>
      <c r="F90" s="119"/>
      <c r="G90" s="120"/>
      <c r="H90" s="41"/>
      <c r="I90" s="41"/>
      <c r="J90" s="944">
        <f t="shared" si="16"/>
        <v>0</v>
      </c>
      <c r="K90" s="292">
        <f t="shared" si="17"/>
        <v>0</v>
      </c>
      <c r="L90" s="327">
        <f>IF(I90&lt;(INDEX(Lookup!$U$2:$U$10,MATCH($D$45,Lookup!$S$2:$S$10,0))),0,365)</f>
        <v>0</v>
      </c>
      <c r="M90" s="292">
        <f t="shared" si="15"/>
        <v>0</v>
      </c>
      <c r="N90" s="371"/>
      <c r="O90" s="150"/>
      <c r="P90" s="397"/>
      <c r="Q90" s="555"/>
      <c r="R90" s="575">
        <f t="shared" si="18"/>
        <v>0</v>
      </c>
      <c r="S90" s="575">
        <f t="shared" si="19"/>
        <v>0</v>
      </c>
      <c r="T90" s="575">
        <f t="shared" si="20"/>
        <v>0</v>
      </c>
      <c r="U90" s="575">
        <f t="shared" si="21"/>
        <v>0</v>
      </c>
      <c r="V90" s="553"/>
      <c r="W90" s="553"/>
      <c r="X90" s="553"/>
      <c r="Y90" s="553"/>
      <c r="Z90" s="397"/>
      <c r="AA90" s="397"/>
      <c r="AB90" s="397"/>
      <c r="AC90" s="397"/>
      <c r="AD90" s="397"/>
      <c r="AE90" s="397"/>
      <c r="AF90" s="397"/>
      <c r="AG90" s="397"/>
      <c r="AH90" s="397"/>
      <c r="AI90" s="397"/>
      <c r="AJ90" s="397"/>
      <c r="AK90" s="397"/>
      <c r="AL90" s="397"/>
      <c r="AM90" s="397"/>
      <c r="AN90" s="397"/>
      <c r="AO90" s="397"/>
      <c r="AP90" s="397"/>
      <c r="AQ90" s="397"/>
      <c r="AR90" s="397"/>
      <c r="AS90" s="397"/>
      <c r="AT90" s="397"/>
      <c r="AU90" s="397"/>
      <c r="AV90" s="397"/>
      <c r="AW90" s="397"/>
      <c r="AX90" s="397"/>
      <c r="AY90" s="397"/>
      <c r="AZ90" s="397"/>
      <c r="BA90" s="553"/>
      <c r="BB90" s="397"/>
      <c r="BC90" s="397"/>
      <c r="BD90" s="397"/>
      <c r="BE90" s="397"/>
      <c r="BF90" s="397"/>
      <c r="BG90" s="397"/>
      <c r="BH90" s="397"/>
      <c r="BI90" s="397"/>
      <c r="BJ90" s="397"/>
      <c r="BK90" s="397"/>
    </row>
    <row r="91" spans="2:63" x14ac:dyDescent="0.35">
      <c r="B91" s="80"/>
      <c r="C91" s="119"/>
      <c r="D91" s="119"/>
      <c r="E91" s="202"/>
      <c r="F91" s="119"/>
      <c r="G91" s="120"/>
      <c r="H91" s="41"/>
      <c r="I91" s="41"/>
      <c r="J91" s="944">
        <f t="shared" si="16"/>
        <v>0</v>
      </c>
      <c r="K91" s="292">
        <f t="shared" si="17"/>
        <v>0</v>
      </c>
      <c r="L91" s="327">
        <f>IF(I91&lt;(INDEX(Lookup!$U$2:$U$10,MATCH($D$45,Lookup!$S$2:$S$10,0))),0,365)</f>
        <v>0</v>
      </c>
      <c r="M91" s="292">
        <f t="shared" si="15"/>
        <v>0</v>
      </c>
      <c r="N91" s="371"/>
      <c r="O91" s="150"/>
      <c r="P91" s="397"/>
      <c r="Q91" s="555"/>
      <c r="R91" s="575">
        <f t="shared" si="18"/>
        <v>0</v>
      </c>
      <c r="S91" s="575">
        <f t="shared" si="19"/>
        <v>0</v>
      </c>
      <c r="T91" s="575">
        <f t="shared" si="20"/>
        <v>0</v>
      </c>
      <c r="U91" s="575">
        <f t="shared" si="21"/>
        <v>0</v>
      </c>
      <c r="V91" s="553"/>
      <c r="W91" s="553"/>
      <c r="X91" s="553"/>
      <c r="Y91" s="553"/>
      <c r="Z91" s="397"/>
      <c r="AA91" s="397"/>
      <c r="AB91" s="397"/>
      <c r="AC91" s="397"/>
      <c r="AD91" s="397"/>
      <c r="AE91" s="397"/>
      <c r="AF91" s="397"/>
      <c r="AG91" s="397"/>
      <c r="AH91" s="397"/>
      <c r="AI91" s="397"/>
      <c r="AJ91" s="397"/>
      <c r="AK91" s="397"/>
      <c r="AL91" s="397"/>
      <c r="AM91" s="397"/>
      <c r="AN91" s="397"/>
      <c r="AO91" s="397"/>
      <c r="AP91" s="397"/>
      <c r="AQ91" s="397"/>
      <c r="AR91" s="397"/>
      <c r="AS91" s="397"/>
      <c r="AT91" s="397"/>
      <c r="AU91" s="397"/>
      <c r="AV91" s="397"/>
      <c r="AW91" s="397"/>
      <c r="AX91" s="397"/>
      <c r="AY91" s="397"/>
      <c r="AZ91" s="397"/>
      <c r="BA91" s="553"/>
      <c r="BB91" s="397"/>
      <c r="BC91" s="397"/>
      <c r="BD91" s="397"/>
      <c r="BE91" s="397"/>
      <c r="BF91" s="397"/>
      <c r="BG91" s="397"/>
      <c r="BH91" s="397"/>
      <c r="BI91" s="397"/>
      <c r="BJ91" s="397"/>
      <c r="BK91" s="397"/>
    </row>
    <row r="92" spans="2:63" x14ac:dyDescent="0.35">
      <c r="B92" s="80"/>
      <c r="C92" s="119"/>
      <c r="D92" s="119"/>
      <c r="E92" s="202"/>
      <c r="F92" s="119"/>
      <c r="G92" s="120"/>
      <c r="H92" s="41"/>
      <c r="I92" s="41"/>
      <c r="J92" s="944">
        <f t="shared" si="16"/>
        <v>0</v>
      </c>
      <c r="K92" s="292">
        <f t="shared" si="17"/>
        <v>0</v>
      </c>
      <c r="L92" s="327">
        <f>IF(I92&lt;(INDEX(Lookup!$U$2:$U$10,MATCH($D$45,Lookup!$S$2:$S$10,0))),0,365)</f>
        <v>0</v>
      </c>
      <c r="M92" s="292">
        <f t="shared" si="15"/>
        <v>0</v>
      </c>
      <c r="N92" s="371"/>
      <c r="O92" s="150"/>
      <c r="P92" s="397"/>
      <c r="Q92" s="555"/>
      <c r="R92" s="575">
        <f t="shared" si="18"/>
        <v>0</v>
      </c>
      <c r="S92" s="575">
        <f t="shared" si="19"/>
        <v>0</v>
      </c>
      <c r="T92" s="575">
        <f t="shared" si="20"/>
        <v>0</v>
      </c>
      <c r="U92" s="575">
        <f t="shared" si="21"/>
        <v>0</v>
      </c>
      <c r="V92" s="553"/>
      <c r="W92" s="553"/>
      <c r="X92" s="553"/>
      <c r="Y92" s="553"/>
      <c r="Z92" s="397"/>
      <c r="AA92" s="397"/>
      <c r="AB92" s="397"/>
      <c r="AC92" s="397"/>
      <c r="AD92" s="397"/>
      <c r="AE92" s="397"/>
      <c r="AF92" s="397"/>
      <c r="AG92" s="397"/>
      <c r="AH92" s="397"/>
      <c r="AI92" s="397"/>
      <c r="AJ92" s="397"/>
      <c r="AK92" s="397"/>
      <c r="AL92" s="397"/>
      <c r="AM92" s="397"/>
      <c r="AN92" s="397"/>
      <c r="AO92" s="397"/>
      <c r="AP92" s="397"/>
      <c r="AQ92" s="397"/>
      <c r="AR92" s="397"/>
      <c r="AS92" s="397"/>
      <c r="AT92" s="397"/>
      <c r="AU92" s="397"/>
      <c r="AV92" s="397"/>
      <c r="AW92" s="397"/>
      <c r="AX92" s="397"/>
      <c r="AY92" s="397"/>
      <c r="AZ92" s="397"/>
      <c r="BA92" s="553"/>
      <c r="BB92" s="397"/>
      <c r="BC92" s="397"/>
      <c r="BD92" s="397"/>
      <c r="BE92" s="397"/>
      <c r="BF92" s="397"/>
      <c r="BG92" s="397"/>
      <c r="BH92" s="397"/>
      <c r="BI92" s="397"/>
      <c r="BJ92" s="397"/>
      <c r="BK92" s="397"/>
    </row>
    <row r="93" spans="2:63" x14ac:dyDescent="0.35">
      <c r="B93" s="80"/>
      <c r="C93" s="119"/>
      <c r="D93" s="119"/>
      <c r="E93" s="202"/>
      <c r="F93" s="119"/>
      <c r="G93" s="120"/>
      <c r="H93" s="41"/>
      <c r="I93" s="41"/>
      <c r="J93" s="944">
        <f t="shared" si="16"/>
        <v>0</v>
      </c>
      <c r="K93" s="292">
        <f t="shared" si="17"/>
        <v>0</v>
      </c>
      <c r="L93" s="327">
        <f>IF(I93&lt;(INDEX(Lookup!$U$2:$U$10,MATCH($D$45,Lookup!$S$2:$S$10,0))),0,365)</f>
        <v>0</v>
      </c>
      <c r="M93" s="292">
        <f t="shared" si="15"/>
        <v>0</v>
      </c>
      <c r="N93" s="371"/>
      <c r="O93" s="150"/>
      <c r="P93" s="397"/>
      <c r="Q93" s="555"/>
      <c r="R93" s="575">
        <f t="shared" si="18"/>
        <v>0</v>
      </c>
      <c r="S93" s="575">
        <f t="shared" si="19"/>
        <v>0</v>
      </c>
      <c r="T93" s="575">
        <f t="shared" si="20"/>
        <v>0</v>
      </c>
      <c r="U93" s="575">
        <f t="shared" si="21"/>
        <v>0</v>
      </c>
      <c r="V93" s="553"/>
      <c r="W93" s="553"/>
      <c r="X93" s="553"/>
      <c r="Y93" s="553"/>
      <c r="Z93" s="397"/>
      <c r="AA93" s="397"/>
      <c r="AB93" s="397"/>
      <c r="AC93" s="397"/>
      <c r="AD93" s="397"/>
      <c r="AE93" s="397"/>
      <c r="AF93" s="397"/>
      <c r="AG93" s="397"/>
      <c r="AH93" s="397"/>
      <c r="AI93" s="397"/>
      <c r="AJ93" s="397"/>
      <c r="AK93" s="397"/>
      <c r="AL93" s="397"/>
      <c r="AM93" s="397"/>
      <c r="AN93" s="397"/>
      <c r="AO93" s="397"/>
      <c r="AP93" s="397"/>
      <c r="AQ93" s="397"/>
      <c r="AR93" s="397"/>
      <c r="AS93" s="397"/>
      <c r="AT93" s="397"/>
      <c r="AU93" s="397"/>
      <c r="AV93" s="397"/>
      <c r="AW93" s="397"/>
      <c r="AX93" s="397"/>
      <c r="AY93" s="397"/>
      <c r="AZ93" s="397"/>
      <c r="BA93" s="553"/>
      <c r="BB93" s="397"/>
      <c r="BC93" s="397"/>
      <c r="BD93" s="397"/>
      <c r="BE93" s="397"/>
      <c r="BF93" s="397"/>
      <c r="BG93" s="397"/>
      <c r="BH93" s="397"/>
      <c r="BI93" s="397"/>
      <c r="BJ93" s="397"/>
      <c r="BK93" s="397"/>
    </row>
    <row r="94" spans="2:63" x14ac:dyDescent="0.35">
      <c r="B94" s="80"/>
      <c r="C94" s="119"/>
      <c r="D94" s="119"/>
      <c r="E94" s="202"/>
      <c r="F94" s="119"/>
      <c r="G94" s="120"/>
      <c r="H94" s="41"/>
      <c r="I94" s="41"/>
      <c r="J94" s="944">
        <f t="shared" si="16"/>
        <v>0</v>
      </c>
      <c r="K94" s="292">
        <f t="shared" si="17"/>
        <v>0</v>
      </c>
      <c r="L94" s="327">
        <f>IF(I94&lt;(INDEX(Lookup!$U$2:$U$10,MATCH($D$45,Lookup!$S$2:$S$10,0))),0,365)</f>
        <v>0</v>
      </c>
      <c r="M94" s="292">
        <f t="shared" si="15"/>
        <v>0</v>
      </c>
      <c r="N94" s="371"/>
      <c r="O94" s="150"/>
      <c r="P94" s="397"/>
      <c r="Q94" s="555"/>
      <c r="R94" s="575">
        <f t="shared" si="18"/>
        <v>0</v>
      </c>
      <c r="S94" s="575">
        <f t="shared" si="19"/>
        <v>0</v>
      </c>
      <c r="T94" s="575">
        <f t="shared" si="20"/>
        <v>0</v>
      </c>
      <c r="U94" s="575">
        <f t="shared" si="21"/>
        <v>0</v>
      </c>
      <c r="V94" s="553"/>
      <c r="W94" s="553"/>
      <c r="X94" s="553"/>
      <c r="Y94" s="553"/>
      <c r="Z94" s="397"/>
      <c r="AA94" s="397"/>
      <c r="AB94" s="397"/>
      <c r="AC94" s="397"/>
      <c r="AD94" s="397"/>
      <c r="AE94" s="397"/>
      <c r="AF94" s="397"/>
      <c r="AG94" s="397"/>
      <c r="AH94" s="397"/>
      <c r="AI94" s="397"/>
      <c r="AJ94" s="397"/>
      <c r="AK94" s="397"/>
      <c r="AL94" s="397"/>
      <c r="AM94" s="397"/>
      <c r="AN94" s="397"/>
      <c r="AO94" s="397"/>
      <c r="AP94" s="397"/>
      <c r="AQ94" s="397"/>
      <c r="AR94" s="397"/>
      <c r="AS94" s="397"/>
      <c r="AT94" s="397"/>
      <c r="AU94" s="397"/>
      <c r="AV94" s="397"/>
      <c r="AW94" s="397"/>
      <c r="AX94" s="397"/>
      <c r="AY94" s="397"/>
      <c r="AZ94" s="397"/>
      <c r="BA94" s="553"/>
      <c r="BB94" s="397"/>
      <c r="BC94" s="397"/>
      <c r="BD94" s="397"/>
      <c r="BE94" s="397"/>
      <c r="BF94" s="397"/>
      <c r="BG94" s="397"/>
      <c r="BH94" s="397"/>
      <c r="BI94" s="397"/>
      <c r="BJ94" s="397"/>
      <c r="BK94" s="397"/>
    </row>
    <row r="95" spans="2:63" x14ac:dyDescent="0.35">
      <c r="B95" s="80"/>
      <c r="C95" s="119"/>
      <c r="D95" s="119"/>
      <c r="E95" s="202"/>
      <c r="F95" s="119"/>
      <c r="G95" s="120"/>
      <c r="H95" s="41"/>
      <c r="I95" s="41"/>
      <c r="J95" s="944">
        <f t="shared" si="16"/>
        <v>0</v>
      </c>
      <c r="K95" s="292">
        <f t="shared" si="17"/>
        <v>0</v>
      </c>
      <c r="L95" s="327">
        <f>IF(I95&lt;(INDEX(Lookup!$U$2:$U$10,MATCH($D$45,Lookup!$S$2:$S$10,0))),0,365)</f>
        <v>0</v>
      </c>
      <c r="M95" s="292">
        <f t="shared" si="15"/>
        <v>0</v>
      </c>
      <c r="N95" s="371"/>
      <c r="O95" s="150"/>
      <c r="P95" s="397"/>
      <c r="Q95" s="555"/>
      <c r="R95" s="575">
        <f t="shared" si="18"/>
        <v>0</v>
      </c>
      <c r="S95" s="575">
        <f t="shared" si="19"/>
        <v>0</v>
      </c>
      <c r="T95" s="575">
        <f t="shared" si="20"/>
        <v>0</v>
      </c>
      <c r="U95" s="575">
        <f t="shared" si="21"/>
        <v>0</v>
      </c>
      <c r="V95" s="553"/>
      <c r="W95" s="553"/>
      <c r="X95" s="553"/>
      <c r="Y95" s="553"/>
      <c r="Z95" s="397"/>
      <c r="AA95" s="397"/>
      <c r="AB95" s="397"/>
      <c r="AC95" s="397"/>
      <c r="AD95" s="397"/>
      <c r="AE95" s="397"/>
      <c r="AF95" s="397"/>
      <c r="AG95" s="397"/>
      <c r="AH95" s="397"/>
      <c r="AI95" s="397"/>
      <c r="AJ95" s="397"/>
      <c r="AK95" s="397"/>
      <c r="AL95" s="397"/>
      <c r="AM95" s="397"/>
      <c r="AN95" s="397"/>
      <c r="AO95" s="397"/>
      <c r="AP95" s="397"/>
      <c r="AQ95" s="397"/>
      <c r="AR95" s="397"/>
      <c r="AS95" s="397"/>
      <c r="AT95" s="397"/>
      <c r="AU95" s="397"/>
      <c r="AV95" s="397"/>
      <c r="AW95" s="397"/>
      <c r="AX95" s="397"/>
      <c r="AY95" s="397"/>
      <c r="AZ95" s="397"/>
      <c r="BA95" s="553"/>
      <c r="BB95" s="397"/>
      <c r="BC95" s="397"/>
      <c r="BD95" s="397"/>
      <c r="BE95" s="397"/>
      <c r="BF95" s="397"/>
      <c r="BG95" s="397"/>
      <c r="BH95" s="397"/>
      <c r="BI95" s="397"/>
      <c r="BJ95" s="397"/>
      <c r="BK95" s="397"/>
    </row>
    <row r="96" spans="2:63" x14ac:dyDescent="0.35">
      <c r="B96" s="80"/>
      <c r="C96" s="119"/>
      <c r="D96" s="119"/>
      <c r="E96" s="202"/>
      <c r="F96" s="119"/>
      <c r="G96" s="120"/>
      <c r="H96" s="41"/>
      <c r="I96" s="41"/>
      <c r="J96" s="944">
        <f t="shared" si="16"/>
        <v>0</v>
      </c>
      <c r="K96" s="292">
        <f t="shared" si="17"/>
        <v>0</v>
      </c>
      <c r="L96" s="327">
        <f>IF(I96&lt;(INDEX(Lookup!$U$2:$U$10,MATCH($D$45,Lookup!$S$2:$S$10,0))),0,365)</f>
        <v>0</v>
      </c>
      <c r="M96" s="292">
        <f t="shared" si="15"/>
        <v>0</v>
      </c>
      <c r="N96" s="371"/>
      <c r="O96" s="150"/>
      <c r="P96" s="397"/>
      <c r="Q96" s="555"/>
      <c r="R96" s="575">
        <f t="shared" si="18"/>
        <v>0</v>
      </c>
      <c r="S96" s="575">
        <f t="shared" si="19"/>
        <v>0</v>
      </c>
      <c r="T96" s="575">
        <f t="shared" si="20"/>
        <v>0</v>
      </c>
      <c r="U96" s="575">
        <f t="shared" si="21"/>
        <v>0</v>
      </c>
      <c r="V96" s="553"/>
      <c r="W96" s="553"/>
      <c r="X96" s="553"/>
      <c r="Y96" s="553"/>
      <c r="Z96" s="397"/>
      <c r="AA96" s="397"/>
      <c r="AB96" s="397"/>
      <c r="AC96" s="397"/>
      <c r="AD96" s="397"/>
      <c r="AE96" s="397"/>
      <c r="AF96" s="397"/>
      <c r="AG96" s="397"/>
      <c r="AH96" s="397"/>
      <c r="AI96" s="397"/>
      <c r="AJ96" s="397"/>
      <c r="AK96" s="397"/>
      <c r="AL96" s="397"/>
      <c r="AM96" s="397"/>
      <c r="AN96" s="397"/>
      <c r="AO96" s="397"/>
      <c r="AP96" s="397"/>
      <c r="AQ96" s="397"/>
      <c r="AR96" s="397"/>
      <c r="AS96" s="397"/>
      <c r="AT96" s="397"/>
      <c r="AU96" s="397"/>
      <c r="AV96" s="397"/>
      <c r="AW96" s="397"/>
      <c r="AX96" s="397"/>
      <c r="AY96" s="397"/>
      <c r="AZ96" s="397"/>
      <c r="BA96" s="553"/>
      <c r="BB96" s="397"/>
      <c r="BC96" s="397"/>
      <c r="BD96" s="397"/>
      <c r="BE96" s="397"/>
      <c r="BF96" s="397"/>
      <c r="BG96" s="397"/>
      <c r="BH96" s="397"/>
      <c r="BI96" s="397"/>
      <c r="BJ96" s="397"/>
      <c r="BK96" s="397"/>
    </row>
    <row r="97" spans="1:63" x14ac:dyDescent="0.35">
      <c r="B97" s="80"/>
      <c r="C97" s="119"/>
      <c r="D97" s="119"/>
      <c r="E97" s="202"/>
      <c r="F97" s="119"/>
      <c r="G97" s="120"/>
      <c r="H97" s="41"/>
      <c r="I97" s="41"/>
      <c r="J97" s="944">
        <f t="shared" si="16"/>
        <v>0</v>
      </c>
      <c r="K97" s="292">
        <f t="shared" si="17"/>
        <v>0</v>
      </c>
      <c r="L97" s="327">
        <f>IF(I97&lt;(INDEX(Lookup!$U$2:$U$10,MATCH($D$45,Lookup!$S$2:$S$10,0))),0,365)</f>
        <v>0</v>
      </c>
      <c r="M97" s="292">
        <f t="shared" si="15"/>
        <v>0</v>
      </c>
      <c r="N97" s="371"/>
      <c r="O97" s="150"/>
      <c r="P97" s="397"/>
      <c r="Q97" s="555"/>
      <c r="R97" s="575">
        <f t="shared" si="18"/>
        <v>0</v>
      </c>
      <c r="S97" s="575">
        <f t="shared" si="19"/>
        <v>0</v>
      </c>
      <c r="T97" s="575">
        <f t="shared" si="20"/>
        <v>0</v>
      </c>
      <c r="U97" s="575">
        <f t="shared" si="21"/>
        <v>0</v>
      </c>
      <c r="V97" s="553"/>
      <c r="W97" s="553"/>
      <c r="X97" s="553"/>
      <c r="Y97" s="553"/>
      <c r="Z97" s="397"/>
      <c r="AA97" s="397"/>
      <c r="AB97" s="397"/>
      <c r="AC97" s="397"/>
      <c r="AD97" s="397"/>
      <c r="AE97" s="397"/>
      <c r="AF97" s="397"/>
      <c r="AG97" s="397"/>
      <c r="AH97" s="397"/>
      <c r="AI97" s="397"/>
      <c r="AJ97" s="397"/>
      <c r="AK97" s="397"/>
      <c r="AL97" s="397"/>
      <c r="AM97" s="397"/>
      <c r="AN97" s="397"/>
      <c r="AO97" s="397"/>
      <c r="AP97" s="397"/>
      <c r="AQ97" s="397"/>
      <c r="AR97" s="397"/>
      <c r="AS97" s="397"/>
      <c r="AT97" s="397"/>
      <c r="AU97" s="397"/>
      <c r="AV97" s="397"/>
      <c r="AW97" s="397"/>
      <c r="AX97" s="397"/>
      <c r="AY97" s="397"/>
      <c r="AZ97" s="397"/>
      <c r="BA97" s="553"/>
      <c r="BB97" s="397"/>
      <c r="BC97" s="397"/>
      <c r="BD97" s="397"/>
      <c r="BE97" s="397"/>
      <c r="BF97" s="397"/>
      <c r="BG97" s="397"/>
      <c r="BH97" s="397"/>
      <c r="BI97" s="397"/>
      <c r="BJ97" s="397"/>
      <c r="BK97" s="397"/>
    </row>
    <row r="98" spans="1:63" x14ac:dyDescent="0.35">
      <c r="B98" s="80"/>
      <c r="C98" s="119"/>
      <c r="D98" s="119"/>
      <c r="E98" s="202"/>
      <c r="F98" s="119"/>
      <c r="G98" s="120"/>
      <c r="H98" s="41"/>
      <c r="I98" s="41"/>
      <c r="J98" s="944">
        <f t="shared" si="16"/>
        <v>0</v>
      </c>
      <c r="K98" s="292">
        <f t="shared" si="17"/>
        <v>0</v>
      </c>
      <c r="L98" s="327">
        <f>IF(I98&lt;(INDEX(Lookup!$U$2:$U$10,MATCH($D$45,Lookup!$S$2:$S$10,0))),0,365)</f>
        <v>0</v>
      </c>
      <c r="M98" s="292">
        <f t="shared" si="15"/>
        <v>0</v>
      </c>
      <c r="N98" s="371"/>
      <c r="O98" s="150"/>
      <c r="P98" s="397"/>
      <c r="Q98" s="555"/>
      <c r="R98" s="575">
        <f t="shared" si="18"/>
        <v>0</v>
      </c>
      <c r="S98" s="575">
        <f t="shared" si="19"/>
        <v>0</v>
      </c>
      <c r="T98" s="575">
        <f t="shared" si="20"/>
        <v>0</v>
      </c>
      <c r="U98" s="575">
        <f t="shared" si="21"/>
        <v>0</v>
      </c>
      <c r="V98" s="553"/>
      <c r="W98" s="553"/>
      <c r="X98" s="553"/>
      <c r="Y98" s="553"/>
      <c r="Z98" s="397"/>
      <c r="AA98" s="397"/>
      <c r="AB98" s="397"/>
      <c r="AC98" s="397"/>
      <c r="AD98" s="397"/>
      <c r="AE98" s="397"/>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553"/>
      <c r="BB98" s="397"/>
      <c r="BC98" s="397"/>
      <c r="BD98" s="397"/>
      <c r="BE98" s="397"/>
      <c r="BF98" s="397"/>
      <c r="BG98" s="397"/>
      <c r="BH98" s="397"/>
      <c r="BI98" s="397"/>
      <c r="BJ98" s="397"/>
      <c r="BK98" s="397"/>
    </row>
    <row r="99" spans="1:63" x14ac:dyDescent="0.35">
      <c r="B99" s="80"/>
      <c r="C99" s="119"/>
      <c r="D99" s="119"/>
      <c r="E99" s="202"/>
      <c r="F99" s="119"/>
      <c r="G99" s="120"/>
      <c r="H99" s="41"/>
      <c r="I99" s="41"/>
      <c r="J99" s="944">
        <f t="shared" si="16"/>
        <v>0</v>
      </c>
      <c r="K99" s="292">
        <f t="shared" si="17"/>
        <v>0</v>
      </c>
      <c r="L99" s="327">
        <f>IF(I99&lt;(INDEX(Lookup!$U$2:$U$10,MATCH($D$45,Lookup!$S$2:$S$10,0))),0,365)</f>
        <v>0</v>
      </c>
      <c r="M99" s="292">
        <f t="shared" si="15"/>
        <v>0</v>
      </c>
      <c r="N99" s="371"/>
      <c r="O99" s="150"/>
      <c r="P99" s="397"/>
      <c r="Q99" s="555"/>
      <c r="R99" s="575">
        <f t="shared" si="18"/>
        <v>0</v>
      </c>
      <c r="S99" s="575">
        <f t="shared" si="19"/>
        <v>0</v>
      </c>
      <c r="T99" s="575">
        <f t="shared" si="20"/>
        <v>0</v>
      </c>
      <c r="U99" s="575">
        <f t="shared" si="21"/>
        <v>0</v>
      </c>
      <c r="V99" s="553"/>
      <c r="W99" s="553"/>
      <c r="X99" s="553"/>
      <c r="Y99" s="553"/>
      <c r="Z99" s="397"/>
      <c r="AA99" s="397"/>
      <c r="AB99" s="397"/>
      <c r="AC99" s="397"/>
      <c r="AD99" s="397"/>
      <c r="AE99" s="397"/>
      <c r="AF99" s="397"/>
      <c r="AG99" s="397"/>
      <c r="AH99" s="397"/>
      <c r="AI99" s="397"/>
      <c r="AJ99" s="397"/>
      <c r="AK99" s="397"/>
      <c r="AL99" s="397"/>
      <c r="AM99" s="397"/>
      <c r="AN99" s="397"/>
      <c r="AO99" s="397"/>
      <c r="AP99" s="397"/>
      <c r="AQ99" s="397"/>
      <c r="AR99" s="397"/>
      <c r="AS99" s="397"/>
      <c r="AT99" s="397"/>
      <c r="AU99" s="397"/>
      <c r="AV99" s="397"/>
      <c r="AW99" s="397"/>
      <c r="AX99" s="397"/>
      <c r="AY99" s="397"/>
      <c r="AZ99" s="397"/>
      <c r="BA99" s="553"/>
      <c r="BB99" s="397"/>
      <c r="BC99" s="397"/>
      <c r="BD99" s="397"/>
      <c r="BE99" s="397"/>
      <c r="BF99" s="397"/>
      <c r="BG99" s="397"/>
      <c r="BH99" s="397"/>
      <c r="BI99" s="397"/>
      <c r="BJ99" s="397"/>
      <c r="BK99" s="397"/>
    </row>
    <row r="100" spans="1:63" x14ac:dyDescent="0.35">
      <c r="B100" s="80"/>
      <c r="C100" s="119"/>
      <c r="D100" s="119"/>
      <c r="E100" s="202"/>
      <c r="F100" s="119"/>
      <c r="G100" s="120"/>
      <c r="H100" s="41"/>
      <c r="I100" s="41"/>
      <c r="J100" s="944">
        <f t="shared" si="16"/>
        <v>0</v>
      </c>
      <c r="K100" s="292">
        <f t="shared" si="17"/>
        <v>0</v>
      </c>
      <c r="L100" s="327">
        <f>IF(I100&lt;(INDEX(Lookup!$U$2:$U$10,MATCH($D$45,Lookup!$S$2:$S$10,0))),0,365)</f>
        <v>0</v>
      </c>
      <c r="M100" s="292">
        <f t="shared" si="15"/>
        <v>0</v>
      </c>
      <c r="N100" s="371"/>
      <c r="O100" s="150"/>
      <c r="P100" s="397"/>
      <c r="Q100" s="555"/>
      <c r="R100" s="575">
        <f t="shared" si="18"/>
        <v>0</v>
      </c>
      <c r="S100" s="575">
        <f t="shared" si="19"/>
        <v>0</v>
      </c>
      <c r="T100" s="575">
        <f t="shared" si="20"/>
        <v>0</v>
      </c>
      <c r="U100" s="575">
        <f t="shared" si="21"/>
        <v>0</v>
      </c>
      <c r="V100" s="553"/>
      <c r="W100" s="553"/>
      <c r="X100" s="553"/>
      <c r="Y100" s="553"/>
      <c r="Z100" s="397"/>
      <c r="AA100" s="397"/>
      <c r="AB100" s="397"/>
      <c r="AC100" s="397"/>
      <c r="AD100" s="397"/>
      <c r="AE100" s="397"/>
      <c r="AF100" s="397"/>
      <c r="AG100" s="397"/>
      <c r="AH100" s="397"/>
      <c r="AI100" s="397"/>
      <c r="AJ100" s="397"/>
      <c r="AK100" s="397"/>
      <c r="AL100" s="397"/>
      <c r="AM100" s="397"/>
      <c r="AN100" s="397"/>
      <c r="AO100" s="397"/>
      <c r="AP100" s="397"/>
      <c r="AQ100" s="397"/>
      <c r="AR100" s="397"/>
      <c r="AS100" s="397"/>
      <c r="AT100" s="397"/>
      <c r="AU100" s="397"/>
      <c r="AV100" s="397"/>
      <c r="AW100" s="397"/>
      <c r="AX100" s="397"/>
      <c r="AY100" s="397"/>
      <c r="AZ100" s="397"/>
      <c r="BA100" s="553"/>
      <c r="BB100" s="397"/>
      <c r="BC100" s="397"/>
      <c r="BD100" s="397"/>
      <c r="BE100" s="397"/>
      <c r="BF100" s="397"/>
      <c r="BG100" s="397"/>
      <c r="BH100" s="397"/>
      <c r="BI100" s="397"/>
      <c r="BJ100" s="397"/>
      <c r="BK100" s="397"/>
    </row>
    <row r="101" spans="1:63" x14ac:dyDescent="0.35">
      <c r="B101" s="80"/>
      <c r="C101" s="119"/>
      <c r="D101" s="119"/>
      <c r="E101" s="202"/>
      <c r="F101" s="119"/>
      <c r="G101" s="120"/>
      <c r="H101" s="41"/>
      <c r="I101" s="41"/>
      <c r="J101" s="944">
        <f t="shared" si="16"/>
        <v>0</v>
      </c>
      <c r="K101" s="292">
        <f t="shared" si="17"/>
        <v>0</v>
      </c>
      <c r="L101" s="327">
        <f>IF(I101&lt;(INDEX(Lookup!$U$2:$U$10,MATCH($D$45,Lookup!$S$2:$S$10,0))),0,365)</f>
        <v>0</v>
      </c>
      <c r="M101" s="292">
        <f t="shared" si="15"/>
        <v>0</v>
      </c>
      <c r="N101" s="371"/>
      <c r="O101" s="150"/>
      <c r="P101" s="397"/>
      <c r="Q101" s="555"/>
      <c r="R101" s="575">
        <f t="shared" si="18"/>
        <v>0</v>
      </c>
      <c r="S101" s="575">
        <f t="shared" si="19"/>
        <v>0</v>
      </c>
      <c r="T101" s="575">
        <f t="shared" si="20"/>
        <v>0</v>
      </c>
      <c r="U101" s="575">
        <f t="shared" si="21"/>
        <v>0</v>
      </c>
      <c r="V101" s="553"/>
      <c r="W101" s="553"/>
      <c r="X101" s="553"/>
      <c r="Y101" s="553"/>
      <c r="Z101" s="397"/>
      <c r="AA101" s="397"/>
      <c r="AB101" s="397"/>
      <c r="AC101" s="397"/>
      <c r="AD101" s="397"/>
      <c r="AE101" s="397"/>
      <c r="AF101" s="397"/>
      <c r="AG101" s="397"/>
      <c r="AH101" s="397"/>
      <c r="AI101" s="397"/>
      <c r="AJ101" s="397"/>
      <c r="AK101" s="397"/>
      <c r="AL101" s="397"/>
      <c r="AM101" s="397"/>
      <c r="AN101" s="397"/>
      <c r="AO101" s="397"/>
      <c r="AP101" s="397"/>
      <c r="AQ101" s="397"/>
      <c r="AR101" s="397"/>
      <c r="AS101" s="397"/>
      <c r="AT101" s="397"/>
      <c r="AU101" s="397"/>
      <c r="AV101" s="397"/>
      <c r="AW101" s="397"/>
      <c r="AX101" s="397"/>
      <c r="AY101" s="397"/>
      <c r="AZ101" s="397"/>
      <c r="BA101" s="553"/>
      <c r="BB101" s="397"/>
      <c r="BC101" s="397"/>
      <c r="BD101" s="397"/>
      <c r="BE101" s="397"/>
      <c r="BF101" s="397"/>
      <c r="BG101" s="397"/>
      <c r="BH101" s="397"/>
      <c r="BI101" s="397"/>
      <c r="BJ101" s="397"/>
      <c r="BK101" s="397"/>
    </row>
    <row r="102" spans="1:63" x14ac:dyDescent="0.35">
      <c r="B102" s="80"/>
      <c r="C102" s="119"/>
      <c r="D102" s="119"/>
      <c r="E102" s="202"/>
      <c r="F102" s="119"/>
      <c r="G102" s="120"/>
      <c r="H102" s="41"/>
      <c r="I102" s="41"/>
      <c r="J102" s="944">
        <f t="shared" si="16"/>
        <v>0</v>
      </c>
      <c r="K102" s="292">
        <f t="shared" si="17"/>
        <v>0</v>
      </c>
      <c r="L102" s="327">
        <f>IF(I102&lt;(INDEX(Lookup!$U$2:$U$10,MATCH($D$45,Lookup!$S$2:$S$10,0))),0,365)</f>
        <v>0</v>
      </c>
      <c r="M102" s="292">
        <f t="shared" si="15"/>
        <v>0</v>
      </c>
      <c r="N102" s="371"/>
      <c r="O102" s="150"/>
      <c r="P102" s="397"/>
      <c r="Q102" s="555"/>
      <c r="R102" s="575">
        <f t="shared" si="18"/>
        <v>0</v>
      </c>
      <c r="S102" s="575">
        <f t="shared" si="19"/>
        <v>0</v>
      </c>
      <c r="T102" s="575">
        <f t="shared" si="20"/>
        <v>0</v>
      </c>
      <c r="U102" s="575">
        <f t="shared" si="21"/>
        <v>0</v>
      </c>
      <c r="V102" s="553"/>
      <c r="W102" s="553"/>
      <c r="X102" s="553"/>
      <c r="Y102" s="553"/>
      <c r="Z102" s="397"/>
      <c r="AA102" s="397"/>
      <c r="AB102" s="397"/>
      <c r="AC102" s="397"/>
      <c r="AD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Y102" s="397"/>
      <c r="AZ102" s="397"/>
      <c r="BA102" s="553"/>
      <c r="BB102" s="397"/>
      <c r="BC102" s="397"/>
      <c r="BD102" s="397"/>
      <c r="BE102" s="397"/>
      <c r="BF102" s="397"/>
      <c r="BG102" s="397"/>
      <c r="BH102" s="397"/>
      <c r="BI102" s="397"/>
      <c r="BJ102" s="397"/>
      <c r="BK102" s="397"/>
    </row>
    <row r="103" spans="1:63" x14ac:dyDescent="0.35">
      <c r="B103" s="80"/>
      <c r="C103" s="119"/>
      <c r="D103" s="119"/>
      <c r="E103" s="202"/>
      <c r="F103" s="119"/>
      <c r="G103" s="120"/>
      <c r="H103" s="41"/>
      <c r="I103" s="41"/>
      <c r="J103" s="944">
        <f t="shared" si="16"/>
        <v>0</v>
      </c>
      <c r="K103" s="292">
        <f t="shared" si="17"/>
        <v>0</v>
      </c>
      <c r="L103" s="327">
        <f>IF(I103&lt;(INDEX(Lookup!$U$2:$U$10,MATCH($D$45,Lookup!$S$2:$S$10,0))),0,365)</f>
        <v>0</v>
      </c>
      <c r="M103" s="292">
        <f t="shared" si="15"/>
        <v>0</v>
      </c>
      <c r="N103" s="371"/>
      <c r="O103" s="150"/>
      <c r="P103" s="397"/>
      <c r="Q103" s="555"/>
      <c r="R103" s="575">
        <f t="shared" si="18"/>
        <v>0</v>
      </c>
      <c r="S103" s="575">
        <f t="shared" si="19"/>
        <v>0</v>
      </c>
      <c r="T103" s="575">
        <f t="shared" si="20"/>
        <v>0</v>
      </c>
      <c r="U103" s="575">
        <f t="shared" si="21"/>
        <v>0</v>
      </c>
      <c r="V103" s="553"/>
      <c r="W103" s="553"/>
      <c r="X103" s="553"/>
      <c r="Y103" s="553"/>
      <c r="Z103" s="397"/>
      <c r="AA103" s="397"/>
      <c r="AB103" s="397"/>
      <c r="AC103" s="397"/>
      <c r="AD103" s="397"/>
      <c r="AE103" s="397"/>
      <c r="AF103" s="397"/>
      <c r="AG103" s="397"/>
      <c r="AH103" s="397"/>
      <c r="AI103" s="397"/>
      <c r="AJ103" s="397"/>
      <c r="AK103" s="397"/>
      <c r="AL103" s="397"/>
      <c r="AM103" s="397"/>
      <c r="AN103" s="397"/>
      <c r="AO103" s="397"/>
      <c r="AP103" s="397"/>
      <c r="AQ103" s="397"/>
      <c r="AR103" s="397"/>
      <c r="AS103" s="397"/>
      <c r="AT103" s="397"/>
      <c r="AU103" s="397"/>
      <c r="AV103" s="397"/>
      <c r="AW103" s="397"/>
      <c r="AX103" s="397"/>
      <c r="AY103" s="397"/>
      <c r="AZ103" s="397"/>
      <c r="BA103" s="553"/>
      <c r="BB103" s="397"/>
      <c r="BC103" s="397"/>
      <c r="BD103" s="397"/>
      <c r="BE103" s="397"/>
      <c r="BF103" s="397"/>
      <c r="BG103" s="397"/>
      <c r="BH103" s="397"/>
      <c r="BI103" s="397"/>
      <c r="BJ103" s="397"/>
      <c r="BK103" s="397"/>
    </row>
    <row r="104" spans="1:63" x14ac:dyDescent="0.35">
      <c r="B104" s="80"/>
      <c r="C104" s="119"/>
      <c r="D104" s="119"/>
      <c r="E104" s="202"/>
      <c r="F104" s="119"/>
      <c r="G104" s="120"/>
      <c r="H104" s="41"/>
      <c r="I104" s="41"/>
      <c r="J104" s="944">
        <f t="shared" si="16"/>
        <v>0</v>
      </c>
      <c r="K104" s="292">
        <f t="shared" si="17"/>
        <v>0</v>
      </c>
      <c r="L104" s="327">
        <f>IF(I104&lt;(INDEX(Lookup!$U$2:$U$10,MATCH($D$45,Lookup!$S$2:$S$10,0))),0,365)</f>
        <v>0</v>
      </c>
      <c r="M104" s="292">
        <f t="shared" si="15"/>
        <v>0</v>
      </c>
      <c r="N104" s="371"/>
      <c r="O104" s="150"/>
      <c r="P104" s="397"/>
      <c r="Q104" s="555"/>
      <c r="R104" s="575">
        <f t="shared" si="18"/>
        <v>0</v>
      </c>
      <c r="S104" s="575">
        <f t="shared" si="19"/>
        <v>0</v>
      </c>
      <c r="T104" s="575">
        <f t="shared" si="20"/>
        <v>0</v>
      </c>
      <c r="U104" s="575">
        <f t="shared" si="21"/>
        <v>0</v>
      </c>
      <c r="V104" s="553"/>
      <c r="W104" s="553"/>
      <c r="X104" s="553"/>
      <c r="Y104" s="553"/>
      <c r="Z104" s="397"/>
      <c r="AA104" s="397"/>
      <c r="AB104" s="397"/>
      <c r="AC104" s="397"/>
      <c r="AD104" s="397"/>
      <c r="AE104" s="397"/>
      <c r="AF104" s="397"/>
      <c r="AG104" s="397"/>
      <c r="AH104" s="397"/>
      <c r="AI104" s="397"/>
      <c r="AJ104" s="397"/>
      <c r="AK104" s="397"/>
      <c r="AL104" s="397"/>
      <c r="AM104" s="397"/>
      <c r="AN104" s="397"/>
      <c r="AO104" s="397"/>
      <c r="AP104" s="397"/>
      <c r="AQ104" s="397"/>
      <c r="AR104" s="397"/>
      <c r="AS104" s="397"/>
      <c r="AT104" s="397"/>
      <c r="AU104" s="397"/>
      <c r="AV104" s="397"/>
      <c r="AW104" s="397"/>
      <c r="AX104" s="397"/>
      <c r="AY104" s="397"/>
      <c r="AZ104" s="397"/>
      <c r="BA104" s="553"/>
      <c r="BB104" s="397"/>
      <c r="BC104" s="397"/>
      <c r="BD104" s="397"/>
      <c r="BE104" s="397"/>
      <c r="BF104" s="397"/>
      <c r="BG104" s="397"/>
      <c r="BH104" s="397"/>
      <c r="BI104" s="397"/>
      <c r="BJ104" s="397"/>
      <c r="BK104" s="397"/>
    </row>
    <row r="105" spans="1:63" x14ac:dyDescent="0.35">
      <c r="B105" s="80"/>
      <c r="C105" s="119"/>
      <c r="D105" s="119"/>
      <c r="E105" s="202"/>
      <c r="F105" s="119"/>
      <c r="G105" s="120"/>
      <c r="H105" s="41"/>
      <c r="I105" s="41"/>
      <c r="J105" s="944">
        <f t="shared" si="16"/>
        <v>0</v>
      </c>
      <c r="K105" s="292">
        <f t="shared" si="17"/>
        <v>0</v>
      </c>
      <c r="L105" s="327">
        <f>IF(I105&lt;(INDEX(Lookup!$U$2:$U$10,MATCH($D$45,Lookup!$S$2:$S$10,0))),0,365)</f>
        <v>0</v>
      </c>
      <c r="M105" s="292">
        <f t="shared" si="15"/>
        <v>0</v>
      </c>
      <c r="N105" s="371"/>
      <c r="O105" s="150"/>
      <c r="P105" s="397"/>
      <c r="Q105" s="555"/>
      <c r="R105" s="575">
        <f t="shared" si="18"/>
        <v>0</v>
      </c>
      <c r="S105" s="575">
        <f t="shared" si="19"/>
        <v>0</v>
      </c>
      <c r="T105" s="575">
        <f t="shared" si="20"/>
        <v>0</v>
      </c>
      <c r="U105" s="575">
        <f t="shared" si="21"/>
        <v>0</v>
      </c>
      <c r="V105" s="553"/>
      <c r="W105" s="553"/>
      <c r="X105" s="553"/>
      <c r="Y105" s="553"/>
      <c r="Z105" s="397"/>
      <c r="AA105" s="397"/>
      <c r="AB105" s="397"/>
      <c r="AC105" s="397"/>
      <c r="AD105" s="397"/>
      <c r="AE105" s="397"/>
      <c r="AF105" s="397"/>
      <c r="AG105" s="397"/>
      <c r="AH105" s="397"/>
      <c r="AI105" s="397"/>
      <c r="AJ105" s="397"/>
      <c r="AK105" s="397"/>
      <c r="AL105" s="397"/>
      <c r="AM105" s="397"/>
      <c r="AN105" s="397"/>
      <c r="AO105" s="397"/>
      <c r="AP105" s="397"/>
      <c r="AQ105" s="397"/>
      <c r="AR105" s="397"/>
      <c r="AS105" s="397"/>
      <c r="AT105" s="397"/>
      <c r="AU105" s="397"/>
      <c r="AV105" s="397"/>
      <c r="AW105" s="397"/>
      <c r="AX105" s="397"/>
      <c r="AY105" s="397"/>
      <c r="AZ105" s="397"/>
      <c r="BA105" s="553"/>
      <c r="BB105" s="397"/>
      <c r="BC105" s="397"/>
      <c r="BD105" s="397"/>
      <c r="BE105" s="397"/>
      <c r="BF105" s="397"/>
      <c r="BG105" s="397"/>
      <c r="BH105" s="397"/>
      <c r="BI105" s="397"/>
      <c r="BJ105" s="397"/>
      <c r="BK105" s="397"/>
    </row>
    <row r="106" spans="1:63" x14ac:dyDescent="0.35">
      <c r="B106" s="80"/>
      <c r="C106" s="119"/>
      <c r="D106" s="119"/>
      <c r="E106" s="202"/>
      <c r="F106" s="119"/>
      <c r="G106" s="120"/>
      <c r="H106" s="41"/>
      <c r="I106" s="41"/>
      <c r="J106" s="944">
        <f t="shared" si="16"/>
        <v>0</v>
      </c>
      <c r="K106" s="292">
        <f t="shared" si="17"/>
        <v>0</v>
      </c>
      <c r="L106" s="327">
        <f>IF(I106&lt;(INDEX(Lookup!$U$2:$U$10,MATCH($D$45,Lookup!$S$2:$S$10,0))),0,365)</f>
        <v>0</v>
      </c>
      <c r="M106" s="292">
        <f t="shared" si="15"/>
        <v>0</v>
      </c>
      <c r="N106" s="371"/>
      <c r="O106" s="150"/>
      <c r="P106" s="240"/>
      <c r="Q106" s="555"/>
      <c r="R106" s="575">
        <f t="shared" si="18"/>
        <v>0</v>
      </c>
      <c r="S106" s="575">
        <f t="shared" si="19"/>
        <v>0</v>
      </c>
      <c r="T106" s="575">
        <f t="shared" si="20"/>
        <v>0</v>
      </c>
      <c r="U106" s="575">
        <f t="shared" si="21"/>
        <v>0</v>
      </c>
      <c r="V106" s="553"/>
      <c r="W106" s="553"/>
      <c r="X106" s="553"/>
      <c r="Y106" s="553"/>
      <c r="Z106" s="397"/>
      <c r="AA106" s="397"/>
      <c r="AB106" s="397"/>
      <c r="AC106" s="397"/>
      <c r="AD106" s="397"/>
      <c r="AE106" s="397"/>
      <c r="AF106" s="397"/>
      <c r="AG106" s="397"/>
      <c r="AH106" s="397"/>
      <c r="AI106" s="397"/>
      <c r="AJ106" s="397"/>
      <c r="AK106" s="397"/>
      <c r="AL106" s="397"/>
      <c r="AM106" s="397"/>
      <c r="AN106" s="397"/>
      <c r="AO106" s="397"/>
      <c r="AP106" s="397"/>
      <c r="AQ106" s="397"/>
      <c r="AR106" s="397"/>
      <c r="AS106" s="397"/>
      <c r="AT106" s="397"/>
      <c r="AU106" s="397"/>
      <c r="AV106" s="397"/>
      <c r="AW106" s="397"/>
      <c r="AX106" s="397"/>
      <c r="AY106" s="397"/>
      <c r="AZ106" s="397"/>
      <c r="BA106" s="553"/>
      <c r="BB106" s="397"/>
      <c r="BC106" s="397"/>
      <c r="BD106" s="397"/>
      <c r="BE106" s="397"/>
      <c r="BF106" s="397"/>
      <c r="BG106" s="397"/>
      <c r="BH106" s="397"/>
      <c r="BI106" s="397"/>
      <c r="BJ106" s="397"/>
      <c r="BK106" s="397"/>
    </row>
    <row r="107" spans="1:63" ht="15.5" x14ac:dyDescent="0.35">
      <c r="B107" s="80"/>
      <c r="C107" s="119"/>
      <c r="D107" s="119"/>
      <c r="E107" s="202"/>
      <c r="F107" s="119"/>
      <c r="G107" s="120"/>
      <c r="H107" s="41"/>
      <c r="I107" s="41"/>
      <c r="J107" s="944">
        <f t="shared" si="16"/>
        <v>0</v>
      </c>
      <c r="K107" s="292">
        <f t="shared" si="17"/>
        <v>0</v>
      </c>
      <c r="L107" s="327">
        <f>IF(I107&lt;(INDEX(Lookup!$U$2:$U$10,MATCH($D$45,Lookup!$S$2:$S$10,0))),0,365)</f>
        <v>0</v>
      </c>
      <c r="M107" s="292">
        <f t="shared" si="15"/>
        <v>0</v>
      </c>
      <c r="N107" s="371"/>
      <c r="O107" s="150"/>
      <c r="P107" s="240"/>
      <c r="Q107" s="555"/>
      <c r="R107" s="575">
        <f t="shared" si="18"/>
        <v>0</v>
      </c>
      <c r="S107" s="575">
        <f t="shared" si="19"/>
        <v>0</v>
      </c>
      <c r="T107" s="575">
        <f t="shared" si="20"/>
        <v>0</v>
      </c>
      <c r="U107" s="575">
        <f t="shared" si="21"/>
        <v>0</v>
      </c>
      <c r="V107" s="553"/>
      <c r="W107" s="553"/>
      <c r="X107" s="553"/>
      <c r="Y107" s="553"/>
      <c r="Z107" s="397"/>
      <c r="AA107" s="577"/>
      <c r="AB107" s="397"/>
      <c r="AC107" s="397"/>
      <c r="AD107" s="397"/>
      <c r="AE107" s="397"/>
      <c r="AF107" s="397"/>
      <c r="AG107" s="397"/>
      <c r="AH107" s="397"/>
      <c r="AI107" s="397"/>
      <c r="AJ107" s="397"/>
      <c r="AK107" s="397"/>
      <c r="AL107" s="397"/>
      <c r="AM107" s="397"/>
      <c r="AN107" s="397"/>
      <c r="AO107" s="397"/>
      <c r="AP107" s="397"/>
      <c r="AQ107" s="397"/>
      <c r="AR107" s="397"/>
      <c r="AS107" s="397"/>
      <c r="AT107" s="397"/>
      <c r="AU107" s="397"/>
      <c r="AV107" s="397"/>
      <c r="AW107" s="397"/>
      <c r="AX107" s="397"/>
      <c r="AY107" s="397"/>
      <c r="AZ107" s="397"/>
      <c r="BA107" s="553"/>
      <c r="BB107" s="397"/>
      <c r="BC107" s="397"/>
      <c r="BD107" s="397"/>
      <c r="BE107" s="397"/>
      <c r="BF107" s="397"/>
      <c r="BG107" s="397"/>
      <c r="BH107" s="397"/>
      <c r="BI107" s="397"/>
      <c r="BJ107" s="397"/>
      <c r="BK107" s="397"/>
    </row>
    <row r="108" spans="1:63" x14ac:dyDescent="0.35">
      <c r="A108" s="242"/>
      <c r="B108" s="80"/>
      <c r="C108" s="119"/>
      <c r="D108" s="119"/>
      <c r="E108" s="202"/>
      <c r="F108" s="119"/>
      <c r="G108" s="120"/>
      <c r="H108" s="41"/>
      <c r="I108" s="41"/>
      <c r="J108" s="944">
        <f t="shared" si="16"/>
        <v>0</v>
      </c>
      <c r="K108" s="292">
        <f t="shared" si="17"/>
        <v>0</v>
      </c>
      <c r="L108" s="327">
        <f>IF(I108&lt;(INDEX(Lookup!$U$2:$U$10,MATCH($D$45,Lookup!$S$2:$S$10,0))),0,365)</f>
        <v>0</v>
      </c>
      <c r="M108" s="292">
        <f t="shared" si="15"/>
        <v>0</v>
      </c>
      <c r="N108" s="371"/>
      <c r="O108" s="150"/>
      <c r="P108" s="240"/>
      <c r="Q108" s="555"/>
      <c r="R108" s="575">
        <f t="shared" si="18"/>
        <v>0</v>
      </c>
      <c r="S108" s="575">
        <f t="shared" si="19"/>
        <v>0</v>
      </c>
      <c r="T108" s="575">
        <f t="shared" si="20"/>
        <v>0</v>
      </c>
      <c r="U108" s="575">
        <f t="shared" si="21"/>
        <v>0</v>
      </c>
      <c r="V108" s="553"/>
      <c r="W108" s="553"/>
      <c r="X108" s="553"/>
      <c r="Y108" s="553"/>
      <c r="Z108" s="397"/>
      <c r="AA108" s="578"/>
      <c r="AB108" s="397"/>
      <c r="AC108" s="397"/>
      <c r="AD108" s="397"/>
      <c r="AE108" s="397"/>
      <c r="AF108" s="397"/>
      <c r="AG108" s="397"/>
      <c r="AH108" s="397"/>
      <c r="AI108" s="397"/>
      <c r="AJ108" s="397"/>
      <c r="AK108" s="397"/>
      <c r="AL108" s="397"/>
      <c r="AM108" s="397"/>
      <c r="AN108" s="397"/>
      <c r="AO108" s="397"/>
      <c r="AP108" s="397"/>
      <c r="AQ108" s="397"/>
      <c r="AR108" s="397"/>
      <c r="AS108" s="397"/>
      <c r="AT108" s="397"/>
      <c r="AU108" s="397"/>
      <c r="AV108" s="397"/>
      <c r="AW108" s="397"/>
      <c r="AX108" s="397"/>
      <c r="AY108" s="397"/>
      <c r="AZ108" s="397"/>
      <c r="BA108" s="553"/>
      <c r="BB108" s="397"/>
      <c r="BC108" s="397"/>
      <c r="BD108" s="397"/>
      <c r="BE108" s="397"/>
      <c r="BF108" s="397"/>
      <c r="BG108" s="397"/>
      <c r="BH108" s="397"/>
      <c r="BI108" s="397"/>
      <c r="BJ108" s="397"/>
      <c r="BK108" s="397"/>
    </row>
    <row r="109" spans="1:63" x14ac:dyDescent="0.35">
      <c r="A109" s="216"/>
      <c r="B109" s="80"/>
      <c r="C109" s="119"/>
      <c r="D109" s="119"/>
      <c r="E109" s="202"/>
      <c r="F109" s="119"/>
      <c r="G109" s="120"/>
      <c r="H109" s="41"/>
      <c r="I109" s="41"/>
      <c r="J109" s="944">
        <f t="shared" si="16"/>
        <v>0</v>
      </c>
      <c r="K109" s="292">
        <f t="shared" si="17"/>
        <v>0</v>
      </c>
      <c r="L109" s="327">
        <f>IF(I109&lt;(INDEX(Lookup!$U$2:$U$10,MATCH($D$45,Lookup!$S$2:$S$10,0))),0,365)</f>
        <v>0</v>
      </c>
      <c r="M109" s="292">
        <f t="shared" si="15"/>
        <v>0</v>
      </c>
      <c r="N109" s="371"/>
      <c r="O109" s="150"/>
      <c r="P109" s="240"/>
      <c r="Q109" s="555"/>
      <c r="R109" s="575">
        <f t="shared" si="18"/>
        <v>0</v>
      </c>
      <c r="S109" s="575">
        <f t="shared" si="19"/>
        <v>0</v>
      </c>
      <c r="T109" s="575">
        <f t="shared" si="20"/>
        <v>0</v>
      </c>
      <c r="U109" s="575">
        <f t="shared" si="21"/>
        <v>0</v>
      </c>
      <c r="V109" s="553"/>
      <c r="W109" s="553"/>
      <c r="X109" s="553"/>
      <c r="Y109" s="553"/>
      <c r="Z109" s="397"/>
      <c r="AA109" s="579"/>
      <c r="AB109" s="397"/>
      <c r="AC109" s="397"/>
      <c r="AD109" s="397"/>
      <c r="AE109" s="397"/>
      <c r="AF109" s="397"/>
      <c r="AG109" s="397"/>
      <c r="AH109" s="397"/>
      <c r="AI109" s="397"/>
      <c r="AJ109" s="397"/>
      <c r="AK109" s="397"/>
      <c r="AL109" s="397"/>
      <c r="AM109" s="397"/>
      <c r="AN109" s="397"/>
      <c r="AO109" s="397"/>
      <c r="AP109" s="397"/>
      <c r="AQ109" s="397"/>
      <c r="AR109" s="397"/>
      <c r="AS109" s="397"/>
      <c r="AT109" s="397"/>
      <c r="AU109" s="397"/>
      <c r="AV109" s="397"/>
      <c r="AW109" s="397"/>
      <c r="AX109" s="397"/>
      <c r="AY109" s="397"/>
      <c r="AZ109" s="397"/>
      <c r="BA109" s="553"/>
      <c r="BB109" s="397"/>
      <c r="BC109" s="397"/>
      <c r="BD109" s="397"/>
      <c r="BE109" s="397"/>
      <c r="BF109" s="397"/>
      <c r="BG109" s="397"/>
      <c r="BH109" s="397"/>
      <c r="BI109" s="397"/>
      <c r="BJ109" s="397"/>
      <c r="BK109" s="397"/>
    </row>
    <row r="110" spans="1:63" ht="16.5" customHeight="1" x14ac:dyDescent="0.35">
      <c r="B110" s="80"/>
      <c r="C110" s="119"/>
      <c r="D110" s="119"/>
      <c r="E110" s="202"/>
      <c r="F110" s="119"/>
      <c r="G110" s="120"/>
      <c r="H110" s="41"/>
      <c r="I110" s="41"/>
      <c r="J110" s="944">
        <f t="shared" si="16"/>
        <v>0</v>
      </c>
      <c r="K110" s="292">
        <f t="shared" si="17"/>
        <v>0</v>
      </c>
      <c r="L110" s="327">
        <f>IF(I110&lt;(INDEX(Lookup!$U$2:$U$10,MATCH($D$45,Lookup!$S$2:$S$10,0))),0,365)</f>
        <v>0</v>
      </c>
      <c r="M110" s="292">
        <f t="shared" si="15"/>
        <v>0</v>
      </c>
      <c r="N110" s="371"/>
      <c r="O110" s="150"/>
      <c r="P110" s="397"/>
      <c r="Q110" s="555"/>
      <c r="R110" s="575">
        <f t="shared" si="18"/>
        <v>0</v>
      </c>
      <c r="S110" s="575">
        <f t="shared" si="19"/>
        <v>0</v>
      </c>
      <c r="T110" s="575">
        <f t="shared" si="20"/>
        <v>0</v>
      </c>
      <c r="U110" s="575">
        <f t="shared" si="21"/>
        <v>0</v>
      </c>
      <c r="V110" s="553"/>
      <c r="W110" s="553"/>
      <c r="X110" s="553"/>
      <c r="Y110" s="553"/>
      <c r="Z110" s="397"/>
      <c r="AA110" s="397"/>
      <c r="AB110" s="397"/>
      <c r="AC110" s="397"/>
      <c r="AD110" s="397"/>
      <c r="AE110" s="397"/>
      <c r="AF110" s="397"/>
      <c r="AG110" s="397"/>
      <c r="AH110" s="397"/>
      <c r="AI110" s="397"/>
      <c r="AJ110" s="397"/>
      <c r="AK110" s="397"/>
      <c r="AL110" s="397"/>
      <c r="AM110" s="397"/>
      <c r="AN110" s="397"/>
      <c r="AO110" s="397"/>
      <c r="AP110" s="397"/>
      <c r="AQ110" s="397"/>
      <c r="AR110" s="397"/>
      <c r="AS110" s="397"/>
      <c r="AT110" s="397"/>
      <c r="AU110" s="397"/>
      <c r="AV110" s="397"/>
      <c r="AW110" s="397"/>
      <c r="AX110" s="397"/>
      <c r="AY110" s="397"/>
      <c r="AZ110" s="397"/>
      <c r="BA110" s="553"/>
      <c r="BB110" s="397"/>
      <c r="BC110" s="397"/>
      <c r="BD110" s="397"/>
      <c r="BE110" s="397"/>
      <c r="BF110" s="397"/>
      <c r="BG110" s="397"/>
      <c r="BH110" s="397"/>
      <c r="BI110" s="397"/>
      <c r="BJ110" s="397"/>
      <c r="BK110" s="397"/>
    </row>
    <row r="111" spans="1:63" ht="16.5" customHeight="1" x14ac:dyDescent="0.35">
      <c r="B111" s="80"/>
      <c r="C111" s="119"/>
      <c r="D111" s="119"/>
      <c r="E111" s="202"/>
      <c r="F111" s="119"/>
      <c r="G111" s="120"/>
      <c r="H111" s="41"/>
      <c r="I111" s="41"/>
      <c r="J111" s="944">
        <f t="shared" si="16"/>
        <v>0</v>
      </c>
      <c r="K111" s="292">
        <f t="shared" si="17"/>
        <v>0</v>
      </c>
      <c r="L111" s="327">
        <f>IF(I111&lt;(INDEX(Lookup!$U$2:$U$10,MATCH($D$45,Lookup!$S$2:$S$10,0))),0,365)</f>
        <v>0</v>
      </c>
      <c r="M111" s="292">
        <f t="shared" si="15"/>
        <v>0</v>
      </c>
      <c r="N111" s="371"/>
      <c r="O111" s="150"/>
      <c r="P111" s="397"/>
      <c r="Q111" s="555"/>
      <c r="R111" s="575">
        <f t="shared" si="18"/>
        <v>0</v>
      </c>
      <c r="S111" s="575">
        <f t="shared" si="19"/>
        <v>0</v>
      </c>
      <c r="T111" s="575">
        <f t="shared" si="20"/>
        <v>0</v>
      </c>
      <c r="U111" s="575">
        <f t="shared" si="21"/>
        <v>0</v>
      </c>
      <c r="V111" s="553"/>
      <c r="W111" s="553"/>
      <c r="X111" s="553"/>
      <c r="Y111" s="553"/>
      <c r="Z111" s="397"/>
      <c r="AA111" s="397"/>
      <c r="AB111" s="397"/>
      <c r="AC111" s="397"/>
      <c r="AD111" s="397"/>
      <c r="AE111" s="397"/>
      <c r="AF111" s="397"/>
      <c r="AG111" s="397"/>
      <c r="AH111" s="397"/>
      <c r="AI111" s="397"/>
      <c r="AJ111" s="397"/>
      <c r="AK111" s="397"/>
      <c r="AL111" s="397"/>
      <c r="AM111" s="397"/>
      <c r="AN111" s="397"/>
      <c r="AO111" s="397"/>
      <c r="AP111" s="397"/>
      <c r="AQ111" s="397"/>
      <c r="AR111" s="397"/>
      <c r="AS111" s="397"/>
      <c r="AT111" s="397"/>
      <c r="AU111" s="397"/>
      <c r="AV111" s="397"/>
      <c r="AW111" s="397"/>
      <c r="AX111" s="397"/>
      <c r="AY111" s="397"/>
      <c r="AZ111" s="397"/>
      <c r="BA111" s="553"/>
      <c r="BB111" s="397"/>
      <c r="BC111" s="397"/>
      <c r="BD111" s="397"/>
      <c r="BE111" s="397"/>
      <c r="BF111" s="397"/>
      <c r="BG111" s="397"/>
      <c r="BH111" s="397"/>
      <c r="BI111" s="397"/>
      <c r="BJ111" s="397"/>
      <c r="BK111" s="397"/>
    </row>
    <row r="112" spans="1:63" x14ac:dyDescent="0.35">
      <c r="B112" s="80"/>
      <c r="C112" s="119"/>
      <c r="D112" s="119"/>
      <c r="E112" s="202"/>
      <c r="F112" s="119"/>
      <c r="G112" s="120"/>
      <c r="H112" s="41"/>
      <c r="I112" s="41"/>
      <c r="J112" s="944">
        <f t="shared" si="16"/>
        <v>0</v>
      </c>
      <c r="K112" s="292">
        <f t="shared" si="17"/>
        <v>0</v>
      </c>
      <c r="L112" s="327">
        <f>IF(I112&lt;(INDEX(Lookup!$U$2:$U$10,MATCH($D$45,Lookup!$S$2:$S$10,0))),0,365)</f>
        <v>0</v>
      </c>
      <c r="M112" s="292">
        <f t="shared" ref="M112:M175" si="24">IF(O112="x",0,L112*$L$8)</f>
        <v>0</v>
      </c>
      <c r="N112" s="371"/>
      <c r="O112" s="150"/>
      <c r="P112" s="397"/>
      <c r="Q112" s="555"/>
      <c r="R112" s="575">
        <f t="shared" si="18"/>
        <v>0</v>
      </c>
      <c r="S112" s="575">
        <f t="shared" si="19"/>
        <v>0</v>
      </c>
      <c r="T112" s="575">
        <f t="shared" si="20"/>
        <v>0</v>
      </c>
      <c r="U112" s="575">
        <f t="shared" si="21"/>
        <v>0</v>
      </c>
      <c r="V112" s="553"/>
      <c r="W112" s="553"/>
      <c r="X112" s="553"/>
      <c r="Y112" s="553"/>
      <c r="Z112" s="397"/>
      <c r="AA112" s="397"/>
      <c r="AB112" s="397"/>
      <c r="AC112" s="397"/>
      <c r="AD112" s="397"/>
      <c r="AE112" s="397"/>
      <c r="AF112" s="397"/>
      <c r="AG112" s="397"/>
      <c r="AH112" s="397"/>
      <c r="AI112" s="397"/>
      <c r="AJ112" s="397"/>
      <c r="AK112" s="397"/>
      <c r="AL112" s="397"/>
      <c r="AM112" s="397"/>
      <c r="AN112" s="397"/>
      <c r="AO112" s="397"/>
      <c r="AP112" s="397"/>
      <c r="AQ112" s="397"/>
      <c r="AR112" s="397"/>
      <c r="AS112" s="397"/>
      <c r="AT112" s="397"/>
      <c r="AU112" s="397"/>
      <c r="AV112" s="397"/>
      <c r="AW112" s="397"/>
      <c r="AX112" s="397"/>
      <c r="AY112" s="397"/>
      <c r="AZ112" s="397"/>
      <c r="BA112" s="553"/>
      <c r="BB112" s="397"/>
      <c r="BC112" s="397"/>
      <c r="BD112" s="397"/>
      <c r="BE112" s="397"/>
      <c r="BF112" s="397"/>
      <c r="BG112" s="397"/>
      <c r="BH112" s="397"/>
      <c r="BI112" s="397"/>
      <c r="BJ112" s="397"/>
      <c r="BK112" s="397"/>
    </row>
    <row r="113" spans="1:63" x14ac:dyDescent="0.35">
      <c r="B113" s="80"/>
      <c r="C113" s="119"/>
      <c r="D113" s="119"/>
      <c r="E113" s="202"/>
      <c r="F113" s="119"/>
      <c r="G113" s="120"/>
      <c r="H113" s="41"/>
      <c r="I113" s="41"/>
      <c r="J113" s="944">
        <f t="shared" ref="J113:J176" si="25">IF(OR(H113&lt;&gt;"",I113&lt;&gt;""),DATEDIF(H113,I113,"d")+1,0)</f>
        <v>0</v>
      </c>
      <c r="K113" s="292">
        <f t="shared" ref="K113:K176" si="26">J113*$L$8</f>
        <v>0</v>
      </c>
      <c r="L113" s="327">
        <f>IF(I113&lt;(INDEX(Lookup!$U$2:$U$10,MATCH($D$45,Lookup!$S$2:$S$10,0))),0,365)</f>
        <v>0</v>
      </c>
      <c r="M113" s="292">
        <f t="shared" si="24"/>
        <v>0</v>
      </c>
      <c r="N113" s="371"/>
      <c r="O113" s="150"/>
      <c r="P113" s="397"/>
      <c r="Q113" s="555"/>
      <c r="R113" s="575">
        <f t="shared" ref="R113:R176" si="27">K113*$H$33</f>
        <v>0</v>
      </c>
      <c r="S113" s="575">
        <f t="shared" ref="S113:S176" si="28">M113*$H$42</f>
        <v>0</v>
      </c>
      <c r="T113" s="575">
        <f t="shared" ref="T113:T176" si="29">R113-K113</f>
        <v>0</v>
      </c>
      <c r="U113" s="575">
        <f t="shared" ref="U113:U176" si="30">S113-M113</f>
        <v>0</v>
      </c>
      <c r="V113" s="553"/>
      <c r="W113" s="553"/>
      <c r="X113" s="553"/>
      <c r="Y113" s="553"/>
      <c r="Z113" s="397"/>
      <c r="AA113" s="397"/>
      <c r="AB113" s="397"/>
      <c r="AC113" s="397"/>
      <c r="AD113" s="397"/>
      <c r="AE113" s="397"/>
      <c r="AF113" s="397"/>
      <c r="AG113" s="397"/>
      <c r="AH113" s="397"/>
      <c r="AI113" s="397"/>
      <c r="AJ113" s="397"/>
      <c r="AK113" s="397"/>
      <c r="AL113" s="397"/>
      <c r="AM113" s="397"/>
      <c r="AN113" s="397"/>
      <c r="AO113" s="397"/>
      <c r="AP113" s="397"/>
      <c r="AQ113" s="397"/>
      <c r="AR113" s="397"/>
      <c r="AS113" s="397"/>
      <c r="AT113" s="397"/>
      <c r="AU113" s="397"/>
      <c r="AV113" s="397"/>
      <c r="AW113" s="397"/>
      <c r="AX113" s="397"/>
      <c r="AY113" s="397"/>
      <c r="AZ113" s="397"/>
      <c r="BA113" s="553"/>
      <c r="BB113" s="397"/>
      <c r="BC113" s="397"/>
      <c r="BD113" s="397"/>
      <c r="BE113" s="397"/>
      <c r="BF113" s="397"/>
      <c r="BG113" s="397"/>
      <c r="BH113" s="397"/>
      <c r="BI113" s="397"/>
      <c r="BJ113" s="397"/>
      <c r="BK113" s="397"/>
    </row>
    <row r="114" spans="1:63" x14ac:dyDescent="0.35">
      <c r="B114" s="80"/>
      <c r="C114" s="119"/>
      <c r="D114" s="119"/>
      <c r="E114" s="202"/>
      <c r="F114" s="119"/>
      <c r="G114" s="120"/>
      <c r="H114" s="41"/>
      <c r="I114" s="41"/>
      <c r="J114" s="944">
        <f t="shared" si="25"/>
        <v>0</v>
      </c>
      <c r="K114" s="292">
        <f t="shared" si="26"/>
        <v>0</v>
      </c>
      <c r="L114" s="327">
        <f>IF(I114&lt;(INDEX(Lookup!$U$2:$U$10,MATCH($D$45,Lookup!$S$2:$S$10,0))),0,365)</f>
        <v>0</v>
      </c>
      <c r="M114" s="292">
        <f t="shared" si="24"/>
        <v>0</v>
      </c>
      <c r="N114" s="371"/>
      <c r="O114" s="150"/>
      <c r="P114" s="397"/>
      <c r="Q114" s="555"/>
      <c r="R114" s="575">
        <f t="shared" si="27"/>
        <v>0</v>
      </c>
      <c r="S114" s="575">
        <f t="shared" si="28"/>
        <v>0</v>
      </c>
      <c r="T114" s="575">
        <f t="shared" si="29"/>
        <v>0</v>
      </c>
      <c r="U114" s="575">
        <f t="shared" si="30"/>
        <v>0</v>
      </c>
      <c r="V114" s="553"/>
      <c r="W114" s="553"/>
      <c r="X114" s="553"/>
      <c r="Y114" s="553"/>
      <c r="Z114" s="397"/>
      <c r="AA114" s="397"/>
      <c r="AB114" s="397"/>
      <c r="AC114" s="397"/>
      <c r="AD114" s="397"/>
      <c r="AE114" s="397"/>
      <c r="AF114" s="397"/>
      <c r="AG114" s="397"/>
      <c r="AH114" s="397"/>
      <c r="AI114" s="397"/>
      <c r="AJ114" s="397"/>
      <c r="AK114" s="397"/>
      <c r="AL114" s="397"/>
      <c r="AM114" s="397"/>
      <c r="AN114" s="397"/>
      <c r="AO114" s="397"/>
      <c r="AP114" s="397"/>
      <c r="AQ114" s="397"/>
      <c r="AR114" s="397"/>
      <c r="AS114" s="397"/>
      <c r="AT114" s="397"/>
      <c r="AU114" s="397"/>
      <c r="AV114" s="397"/>
      <c r="AW114" s="397"/>
      <c r="AX114" s="397"/>
      <c r="AY114" s="397"/>
      <c r="AZ114" s="397"/>
      <c r="BA114" s="553"/>
      <c r="BB114" s="397"/>
      <c r="BC114" s="397"/>
      <c r="BD114" s="397"/>
      <c r="BE114" s="397"/>
      <c r="BF114" s="397"/>
      <c r="BG114" s="397"/>
      <c r="BH114" s="397"/>
      <c r="BI114" s="397"/>
      <c r="BJ114" s="397"/>
      <c r="BK114" s="397"/>
    </row>
    <row r="115" spans="1:63" x14ac:dyDescent="0.35">
      <c r="B115" s="80"/>
      <c r="C115" s="119"/>
      <c r="D115" s="119"/>
      <c r="E115" s="202"/>
      <c r="F115" s="119"/>
      <c r="G115" s="120"/>
      <c r="H115" s="41"/>
      <c r="I115" s="41"/>
      <c r="J115" s="944">
        <f t="shared" si="25"/>
        <v>0</v>
      </c>
      <c r="K115" s="292">
        <f t="shared" si="26"/>
        <v>0</v>
      </c>
      <c r="L115" s="327">
        <f>IF(I115&lt;(INDEX(Lookup!$U$2:$U$10,MATCH($D$45,Lookup!$S$2:$S$10,0))),0,365)</f>
        <v>0</v>
      </c>
      <c r="M115" s="292">
        <f t="shared" si="24"/>
        <v>0</v>
      </c>
      <c r="N115" s="371"/>
      <c r="O115" s="150"/>
      <c r="P115" s="397"/>
      <c r="Q115" s="555"/>
      <c r="R115" s="575">
        <f t="shared" si="27"/>
        <v>0</v>
      </c>
      <c r="S115" s="575">
        <f t="shared" si="28"/>
        <v>0</v>
      </c>
      <c r="T115" s="575">
        <f t="shared" si="29"/>
        <v>0</v>
      </c>
      <c r="U115" s="575">
        <f t="shared" si="30"/>
        <v>0</v>
      </c>
      <c r="V115" s="553"/>
      <c r="W115" s="553"/>
      <c r="X115" s="553"/>
      <c r="Y115" s="553"/>
      <c r="Z115" s="397"/>
      <c r="AA115" s="397"/>
      <c r="AB115" s="397"/>
      <c r="AC115" s="397"/>
      <c r="AD115" s="397"/>
      <c r="AE115" s="397"/>
      <c r="AF115" s="397"/>
      <c r="AG115" s="397"/>
      <c r="AH115" s="397"/>
      <c r="AI115" s="397"/>
      <c r="AJ115" s="397"/>
      <c r="AK115" s="397"/>
      <c r="AL115" s="397"/>
      <c r="AM115" s="397"/>
      <c r="AN115" s="397"/>
      <c r="AO115" s="397"/>
      <c r="AP115" s="397"/>
      <c r="AQ115" s="397"/>
      <c r="AR115" s="397"/>
      <c r="AS115" s="397"/>
      <c r="AT115" s="397"/>
      <c r="AU115" s="397"/>
      <c r="AV115" s="397"/>
      <c r="AW115" s="397"/>
      <c r="AX115" s="397"/>
      <c r="AY115" s="397"/>
      <c r="AZ115" s="397"/>
      <c r="BA115" s="553"/>
      <c r="BB115" s="397"/>
      <c r="BC115" s="397"/>
      <c r="BD115" s="397"/>
      <c r="BE115" s="397"/>
      <c r="BF115" s="397"/>
      <c r="BG115" s="397"/>
      <c r="BH115" s="397"/>
      <c r="BI115" s="397"/>
      <c r="BJ115" s="397"/>
      <c r="BK115" s="397"/>
    </row>
    <row r="116" spans="1:63" x14ac:dyDescent="0.35">
      <c r="B116" s="80"/>
      <c r="C116" s="119"/>
      <c r="D116" s="119"/>
      <c r="E116" s="202"/>
      <c r="F116" s="119"/>
      <c r="G116" s="120"/>
      <c r="H116" s="41"/>
      <c r="I116" s="41"/>
      <c r="J116" s="944">
        <f t="shared" si="25"/>
        <v>0</v>
      </c>
      <c r="K116" s="292">
        <f t="shared" si="26"/>
        <v>0</v>
      </c>
      <c r="L116" s="327">
        <f>IF(I116&lt;(INDEX(Lookup!$U$2:$U$10,MATCH($D$45,Lookup!$S$2:$S$10,0))),0,365)</f>
        <v>0</v>
      </c>
      <c r="M116" s="292">
        <f t="shared" si="24"/>
        <v>0</v>
      </c>
      <c r="N116" s="371"/>
      <c r="O116" s="150"/>
      <c r="P116" s="397"/>
      <c r="Q116" s="555"/>
      <c r="R116" s="575">
        <f t="shared" si="27"/>
        <v>0</v>
      </c>
      <c r="S116" s="575">
        <f t="shared" si="28"/>
        <v>0</v>
      </c>
      <c r="T116" s="575">
        <f t="shared" si="29"/>
        <v>0</v>
      </c>
      <c r="U116" s="575">
        <f t="shared" si="30"/>
        <v>0</v>
      </c>
      <c r="V116" s="553"/>
      <c r="W116" s="553"/>
      <c r="X116" s="553"/>
      <c r="Y116" s="553"/>
      <c r="Z116" s="397"/>
      <c r="AA116" s="397"/>
      <c r="AB116" s="397"/>
      <c r="AC116" s="397"/>
      <c r="AD116" s="397"/>
      <c r="AE116" s="397"/>
      <c r="AF116" s="397"/>
      <c r="AG116" s="397"/>
      <c r="AH116" s="397"/>
      <c r="AI116" s="397"/>
      <c r="AJ116" s="397"/>
      <c r="AK116" s="397"/>
      <c r="AL116" s="397"/>
      <c r="AM116" s="397"/>
      <c r="AN116" s="397"/>
      <c r="AO116" s="397"/>
      <c r="AP116" s="397"/>
      <c r="AQ116" s="397"/>
      <c r="AR116" s="397"/>
      <c r="AS116" s="397"/>
      <c r="AT116" s="397"/>
      <c r="AU116" s="397"/>
      <c r="AV116" s="397"/>
      <c r="AW116" s="397"/>
      <c r="AX116" s="397"/>
      <c r="AY116" s="397"/>
      <c r="AZ116" s="397"/>
      <c r="BA116" s="553"/>
      <c r="BB116" s="397"/>
      <c r="BC116" s="397"/>
      <c r="BD116" s="397"/>
      <c r="BE116" s="397"/>
      <c r="BF116" s="397"/>
      <c r="BG116" s="397"/>
      <c r="BH116" s="397"/>
      <c r="BI116" s="397"/>
      <c r="BJ116" s="397"/>
      <c r="BK116" s="397"/>
    </row>
    <row r="117" spans="1:63" x14ac:dyDescent="0.35">
      <c r="B117" s="80"/>
      <c r="C117" s="119"/>
      <c r="D117" s="119"/>
      <c r="E117" s="202"/>
      <c r="F117" s="119"/>
      <c r="G117" s="120"/>
      <c r="H117" s="41"/>
      <c r="I117" s="41"/>
      <c r="J117" s="944">
        <f t="shared" si="25"/>
        <v>0</v>
      </c>
      <c r="K117" s="292">
        <f t="shared" si="26"/>
        <v>0</v>
      </c>
      <c r="L117" s="327">
        <f>IF(I117&lt;(INDEX(Lookup!$U$2:$U$10,MATCH($D$45,Lookup!$S$2:$S$10,0))),0,365)</f>
        <v>0</v>
      </c>
      <c r="M117" s="292">
        <f t="shared" si="24"/>
        <v>0</v>
      </c>
      <c r="N117" s="371"/>
      <c r="O117" s="150"/>
      <c r="P117" s="397"/>
      <c r="Q117" s="555"/>
      <c r="R117" s="575">
        <f t="shared" si="27"/>
        <v>0</v>
      </c>
      <c r="S117" s="575">
        <f t="shared" si="28"/>
        <v>0</v>
      </c>
      <c r="T117" s="575">
        <f t="shared" si="29"/>
        <v>0</v>
      </c>
      <c r="U117" s="575">
        <f t="shared" si="30"/>
        <v>0</v>
      </c>
      <c r="V117" s="553"/>
      <c r="W117" s="553"/>
      <c r="X117" s="553"/>
      <c r="Y117" s="553"/>
      <c r="Z117" s="397"/>
      <c r="AA117" s="397"/>
      <c r="AB117" s="397"/>
      <c r="AC117" s="397"/>
      <c r="AD117" s="397"/>
      <c r="AE117" s="397"/>
      <c r="AF117" s="397"/>
      <c r="AG117" s="397"/>
      <c r="AH117" s="397"/>
      <c r="AI117" s="397"/>
      <c r="AJ117" s="397"/>
      <c r="AK117" s="397"/>
      <c r="AL117" s="397"/>
      <c r="AM117" s="397"/>
      <c r="AN117" s="397"/>
      <c r="AO117" s="397"/>
      <c r="AP117" s="397"/>
      <c r="AQ117" s="397"/>
      <c r="AR117" s="397"/>
      <c r="AS117" s="397"/>
      <c r="AT117" s="397"/>
      <c r="AU117" s="397"/>
      <c r="AV117" s="397"/>
      <c r="AW117" s="397"/>
      <c r="AX117" s="397"/>
      <c r="AY117" s="397"/>
      <c r="AZ117" s="397"/>
      <c r="BA117" s="553"/>
      <c r="BB117" s="397"/>
      <c r="BC117" s="397"/>
      <c r="BD117" s="397"/>
      <c r="BE117" s="397"/>
      <c r="BF117" s="397"/>
      <c r="BG117" s="397"/>
      <c r="BH117" s="397"/>
      <c r="BI117" s="397"/>
      <c r="BJ117" s="397"/>
      <c r="BK117" s="397"/>
    </row>
    <row r="118" spans="1:63" x14ac:dyDescent="0.35">
      <c r="B118" s="80"/>
      <c r="C118" s="119"/>
      <c r="D118" s="119"/>
      <c r="E118" s="202"/>
      <c r="F118" s="119"/>
      <c r="G118" s="120"/>
      <c r="H118" s="41"/>
      <c r="I118" s="41"/>
      <c r="J118" s="944">
        <f t="shared" si="25"/>
        <v>0</v>
      </c>
      <c r="K118" s="292">
        <f t="shared" si="26"/>
        <v>0</v>
      </c>
      <c r="L118" s="327">
        <f>IF(I118&lt;(INDEX(Lookup!$U$2:$U$10,MATCH($D$45,Lookup!$S$2:$S$10,0))),0,365)</f>
        <v>0</v>
      </c>
      <c r="M118" s="292">
        <f t="shared" si="24"/>
        <v>0</v>
      </c>
      <c r="N118" s="371"/>
      <c r="O118" s="150"/>
      <c r="P118" s="397"/>
      <c r="Q118" s="555"/>
      <c r="R118" s="575">
        <f t="shared" si="27"/>
        <v>0</v>
      </c>
      <c r="S118" s="575">
        <f t="shared" si="28"/>
        <v>0</v>
      </c>
      <c r="T118" s="575">
        <f t="shared" si="29"/>
        <v>0</v>
      </c>
      <c r="U118" s="575">
        <f t="shared" si="30"/>
        <v>0</v>
      </c>
      <c r="V118" s="553"/>
      <c r="W118" s="553"/>
      <c r="X118" s="553"/>
      <c r="Y118" s="553"/>
      <c r="Z118" s="397"/>
      <c r="AA118" s="397"/>
      <c r="AB118" s="397"/>
      <c r="AC118" s="397"/>
      <c r="AD118" s="397"/>
      <c r="AE118" s="397"/>
      <c r="AF118" s="397"/>
      <c r="AG118" s="397"/>
      <c r="AH118" s="397"/>
      <c r="AI118" s="397"/>
      <c r="AJ118" s="397"/>
      <c r="AK118" s="397"/>
      <c r="AL118" s="397"/>
      <c r="AM118" s="397"/>
      <c r="AN118" s="397"/>
      <c r="AO118" s="397"/>
      <c r="AP118" s="397"/>
      <c r="AQ118" s="397"/>
      <c r="AR118" s="397"/>
      <c r="AS118" s="397"/>
      <c r="AT118" s="397"/>
      <c r="AU118" s="397"/>
      <c r="AV118" s="397"/>
      <c r="AW118" s="397"/>
      <c r="AX118" s="397"/>
      <c r="AY118" s="397"/>
      <c r="AZ118" s="397"/>
      <c r="BA118" s="553"/>
      <c r="BB118" s="397"/>
      <c r="BC118" s="397"/>
      <c r="BD118" s="397"/>
      <c r="BE118" s="397"/>
      <c r="BF118" s="397"/>
      <c r="BG118" s="397"/>
      <c r="BH118" s="397"/>
      <c r="BI118" s="397"/>
      <c r="BJ118" s="397"/>
      <c r="BK118" s="397"/>
    </row>
    <row r="119" spans="1:63" x14ac:dyDescent="0.35">
      <c r="B119" s="80"/>
      <c r="C119" s="119"/>
      <c r="D119" s="119"/>
      <c r="E119" s="202"/>
      <c r="F119" s="119"/>
      <c r="G119" s="120"/>
      <c r="H119" s="41"/>
      <c r="I119" s="41"/>
      <c r="J119" s="944">
        <f t="shared" si="25"/>
        <v>0</v>
      </c>
      <c r="K119" s="292">
        <f t="shared" si="26"/>
        <v>0</v>
      </c>
      <c r="L119" s="327">
        <f>IF(I119&lt;(INDEX(Lookup!$U$2:$U$10,MATCH($D$45,Lookup!$S$2:$S$10,0))),0,365)</f>
        <v>0</v>
      </c>
      <c r="M119" s="292">
        <f t="shared" si="24"/>
        <v>0</v>
      </c>
      <c r="N119" s="371"/>
      <c r="O119" s="150"/>
      <c r="P119" s="397"/>
      <c r="Q119" s="555"/>
      <c r="R119" s="575">
        <f t="shared" si="27"/>
        <v>0</v>
      </c>
      <c r="S119" s="575">
        <f t="shared" si="28"/>
        <v>0</v>
      </c>
      <c r="T119" s="575">
        <f t="shared" si="29"/>
        <v>0</v>
      </c>
      <c r="U119" s="575">
        <f t="shared" si="30"/>
        <v>0</v>
      </c>
      <c r="V119" s="553"/>
      <c r="W119" s="553"/>
      <c r="X119" s="553"/>
      <c r="Y119" s="553"/>
      <c r="Z119" s="397"/>
      <c r="AA119" s="397"/>
      <c r="AB119" s="397"/>
      <c r="AC119" s="397"/>
      <c r="AD119" s="397"/>
      <c r="AE119" s="397"/>
      <c r="AF119" s="397"/>
      <c r="AG119" s="397"/>
      <c r="AH119" s="397"/>
      <c r="AI119" s="397"/>
      <c r="AJ119" s="397"/>
      <c r="AK119" s="397"/>
      <c r="AL119" s="397"/>
      <c r="AM119" s="397"/>
      <c r="AN119" s="397"/>
      <c r="AO119" s="397"/>
      <c r="AP119" s="397"/>
      <c r="AQ119" s="397"/>
      <c r="AR119" s="397"/>
      <c r="AS119" s="397"/>
      <c r="AT119" s="397"/>
      <c r="AU119" s="397"/>
      <c r="AV119" s="397"/>
      <c r="AW119" s="397"/>
      <c r="AX119" s="397"/>
      <c r="AY119" s="397"/>
      <c r="AZ119" s="397"/>
      <c r="BA119" s="553"/>
      <c r="BB119" s="397"/>
      <c r="BC119" s="397"/>
      <c r="BD119" s="397"/>
      <c r="BE119" s="397"/>
      <c r="BF119" s="397"/>
      <c r="BG119" s="397"/>
      <c r="BH119" s="397"/>
      <c r="BI119" s="397"/>
      <c r="BJ119" s="397"/>
      <c r="BK119" s="397"/>
    </row>
    <row r="120" spans="1:63" x14ac:dyDescent="0.35">
      <c r="B120" s="80"/>
      <c r="C120" s="119"/>
      <c r="D120" s="119"/>
      <c r="E120" s="202"/>
      <c r="F120" s="119"/>
      <c r="G120" s="120"/>
      <c r="H120" s="41"/>
      <c r="I120" s="41"/>
      <c r="J120" s="944">
        <f t="shared" si="25"/>
        <v>0</v>
      </c>
      <c r="K120" s="292">
        <f t="shared" si="26"/>
        <v>0</v>
      </c>
      <c r="L120" s="327">
        <f>IF(I120&lt;(INDEX(Lookup!$U$2:$U$10,MATCH($D$45,Lookup!$S$2:$S$10,0))),0,365)</f>
        <v>0</v>
      </c>
      <c r="M120" s="292">
        <f t="shared" si="24"/>
        <v>0</v>
      </c>
      <c r="N120" s="371"/>
      <c r="O120" s="150"/>
      <c r="P120" s="397"/>
      <c r="Q120" s="555"/>
      <c r="R120" s="575">
        <f t="shared" si="27"/>
        <v>0</v>
      </c>
      <c r="S120" s="575">
        <f t="shared" si="28"/>
        <v>0</v>
      </c>
      <c r="T120" s="575">
        <f t="shared" si="29"/>
        <v>0</v>
      </c>
      <c r="U120" s="575">
        <f t="shared" si="30"/>
        <v>0</v>
      </c>
      <c r="V120" s="553"/>
      <c r="W120" s="553"/>
      <c r="X120" s="553"/>
      <c r="Y120" s="553"/>
      <c r="Z120" s="397"/>
      <c r="AA120" s="397"/>
      <c r="AB120" s="397"/>
      <c r="AC120" s="397"/>
      <c r="AD120" s="397"/>
      <c r="AE120" s="397"/>
      <c r="AF120" s="397"/>
      <c r="AG120" s="397"/>
      <c r="AH120" s="397"/>
      <c r="AI120" s="397"/>
      <c r="AJ120" s="397"/>
      <c r="AK120" s="397"/>
      <c r="AL120" s="397"/>
      <c r="AM120" s="397"/>
      <c r="AN120" s="397"/>
      <c r="AO120" s="397"/>
      <c r="AP120" s="397"/>
      <c r="AQ120" s="397"/>
      <c r="AR120" s="397"/>
      <c r="AS120" s="397"/>
      <c r="AT120" s="397"/>
      <c r="AU120" s="397"/>
      <c r="AV120" s="397"/>
      <c r="AW120" s="397"/>
      <c r="AX120" s="397"/>
      <c r="AY120" s="397"/>
      <c r="AZ120" s="397"/>
      <c r="BA120" s="553"/>
      <c r="BB120" s="397"/>
      <c r="BC120" s="397"/>
      <c r="BD120" s="397"/>
      <c r="BE120" s="397"/>
      <c r="BF120" s="397"/>
      <c r="BG120" s="397"/>
      <c r="BH120" s="397"/>
      <c r="BI120" s="397"/>
      <c r="BJ120" s="397"/>
      <c r="BK120" s="397"/>
    </row>
    <row r="121" spans="1:63" x14ac:dyDescent="0.35">
      <c r="B121" s="80"/>
      <c r="C121" s="119"/>
      <c r="D121" s="119"/>
      <c r="E121" s="202"/>
      <c r="F121" s="119"/>
      <c r="G121" s="120"/>
      <c r="H121" s="41"/>
      <c r="I121" s="41"/>
      <c r="J121" s="944">
        <f t="shared" si="25"/>
        <v>0</v>
      </c>
      <c r="K121" s="292">
        <f t="shared" si="26"/>
        <v>0</v>
      </c>
      <c r="L121" s="327">
        <f>IF(I121&lt;(INDEX(Lookup!$U$2:$U$10,MATCH($D$45,Lookup!$S$2:$S$10,0))),0,365)</f>
        <v>0</v>
      </c>
      <c r="M121" s="292">
        <f t="shared" si="24"/>
        <v>0</v>
      </c>
      <c r="N121" s="371"/>
      <c r="O121" s="150"/>
      <c r="P121" s="397"/>
      <c r="Q121" s="555"/>
      <c r="R121" s="575">
        <f t="shared" si="27"/>
        <v>0</v>
      </c>
      <c r="S121" s="575">
        <f t="shared" si="28"/>
        <v>0</v>
      </c>
      <c r="T121" s="575">
        <f t="shared" si="29"/>
        <v>0</v>
      </c>
      <c r="U121" s="575">
        <f t="shared" si="30"/>
        <v>0</v>
      </c>
      <c r="V121" s="553"/>
      <c r="W121" s="553"/>
      <c r="X121" s="553"/>
      <c r="Y121" s="553"/>
      <c r="Z121" s="397"/>
      <c r="AA121" s="397"/>
      <c r="AB121" s="397"/>
      <c r="AC121" s="397"/>
      <c r="AD121" s="397"/>
      <c r="AE121" s="397"/>
      <c r="AF121" s="397"/>
      <c r="AG121" s="397"/>
      <c r="AH121" s="397"/>
      <c r="AI121" s="397"/>
      <c r="AJ121" s="397"/>
      <c r="AK121" s="397"/>
      <c r="AL121" s="397"/>
      <c r="AM121" s="397"/>
      <c r="AN121" s="397"/>
      <c r="AO121" s="397"/>
      <c r="AP121" s="397"/>
      <c r="AQ121" s="397"/>
      <c r="AR121" s="397"/>
      <c r="AS121" s="397"/>
      <c r="AT121" s="397"/>
      <c r="AU121" s="397"/>
      <c r="AV121" s="397"/>
      <c r="AW121" s="397"/>
      <c r="AX121" s="397"/>
      <c r="AY121" s="397"/>
      <c r="AZ121" s="397"/>
      <c r="BA121" s="553"/>
      <c r="BB121" s="397"/>
      <c r="BC121" s="397"/>
      <c r="BD121" s="397"/>
      <c r="BE121" s="397"/>
      <c r="BF121" s="397"/>
      <c r="BG121" s="397"/>
      <c r="BH121" s="397"/>
      <c r="BI121" s="397"/>
      <c r="BJ121" s="397"/>
      <c r="BK121" s="397"/>
    </row>
    <row r="122" spans="1:63" x14ac:dyDescent="0.35">
      <c r="B122" s="80"/>
      <c r="C122" s="119"/>
      <c r="D122" s="119"/>
      <c r="E122" s="202"/>
      <c r="F122" s="119"/>
      <c r="G122" s="120"/>
      <c r="H122" s="41"/>
      <c r="I122" s="41"/>
      <c r="J122" s="944">
        <f t="shared" si="25"/>
        <v>0</v>
      </c>
      <c r="K122" s="292">
        <f t="shared" si="26"/>
        <v>0</v>
      </c>
      <c r="L122" s="327">
        <f>IF(I122&lt;(INDEX(Lookup!$U$2:$U$10,MATCH($D$45,Lookup!$S$2:$S$10,0))),0,365)</f>
        <v>0</v>
      </c>
      <c r="M122" s="292">
        <f t="shared" si="24"/>
        <v>0</v>
      </c>
      <c r="N122" s="371"/>
      <c r="O122" s="150"/>
      <c r="P122" s="240"/>
      <c r="Q122" s="555"/>
      <c r="R122" s="575">
        <f t="shared" si="27"/>
        <v>0</v>
      </c>
      <c r="S122" s="575">
        <f t="shared" si="28"/>
        <v>0</v>
      </c>
      <c r="T122" s="575">
        <f t="shared" si="29"/>
        <v>0</v>
      </c>
      <c r="U122" s="575">
        <f t="shared" si="30"/>
        <v>0</v>
      </c>
      <c r="V122" s="553"/>
      <c r="W122" s="553"/>
      <c r="X122" s="553"/>
      <c r="Y122" s="553"/>
      <c r="Z122" s="397"/>
      <c r="AA122" s="397"/>
      <c r="AB122" s="397"/>
      <c r="AC122" s="397"/>
      <c r="AD122" s="397"/>
      <c r="AE122" s="397"/>
      <c r="AF122" s="397"/>
      <c r="AG122" s="397"/>
      <c r="AH122" s="397"/>
      <c r="AI122" s="397"/>
      <c r="AJ122" s="397"/>
      <c r="AK122" s="397"/>
      <c r="AL122" s="397"/>
      <c r="AM122" s="397"/>
      <c r="AN122" s="397"/>
      <c r="AO122" s="397"/>
      <c r="AP122" s="397"/>
      <c r="AQ122" s="397"/>
      <c r="AR122" s="397"/>
      <c r="AS122" s="397"/>
      <c r="AT122" s="397"/>
      <c r="AU122" s="397"/>
      <c r="AV122" s="397"/>
      <c r="AW122" s="397"/>
      <c r="AX122" s="397"/>
      <c r="AY122" s="397"/>
      <c r="AZ122" s="397"/>
      <c r="BA122" s="553"/>
      <c r="BB122" s="397"/>
      <c r="BC122" s="397"/>
      <c r="BD122" s="397"/>
      <c r="BE122" s="397"/>
      <c r="BF122" s="397"/>
      <c r="BG122" s="397"/>
      <c r="BH122" s="397"/>
      <c r="BI122" s="397"/>
      <c r="BJ122" s="397"/>
      <c r="BK122" s="397"/>
    </row>
    <row r="123" spans="1:63" ht="15.5" x14ac:dyDescent="0.35">
      <c r="B123" s="80"/>
      <c r="C123" s="119"/>
      <c r="D123" s="119"/>
      <c r="E123" s="202"/>
      <c r="F123" s="119"/>
      <c r="G123" s="120"/>
      <c r="H123" s="41"/>
      <c r="I123" s="41"/>
      <c r="J123" s="944">
        <f t="shared" si="25"/>
        <v>0</v>
      </c>
      <c r="K123" s="292">
        <f t="shared" si="26"/>
        <v>0</v>
      </c>
      <c r="L123" s="327">
        <f>IF(I123&lt;(INDEX(Lookup!$U$2:$U$10,MATCH($D$45,Lookup!$S$2:$S$10,0))),0,365)</f>
        <v>0</v>
      </c>
      <c r="M123" s="292">
        <f t="shared" si="24"/>
        <v>0</v>
      </c>
      <c r="N123" s="371"/>
      <c r="O123" s="150"/>
      <c r="P123" s="240"/>
      <c r="Q123" s="555"/>
      <c r="R123" s="575">
        <f t="shared" si="27"/>
        <v>0</v>
      </c>
      <c r="S123" s="575">
        <f t="shared" si="28"/>
        <v>0</v>
      </c>
      <c r="T123" s="575">
        <f t="shared" si="29"/>
        <v>0</v>
      </c>
      <c r="U123" s="575">
        <f t="shared" si="30"/>
        <v>0</v>
      </c>
      <c r="V123" s="553"/>
      <c r="W123" s="553"/>
      <c r="X123" s="553"/>
      <c r="Y123" s="553"/>
      <c r="Z123" s="397"/>
      <c r="AA123" s="577"/>
      <c r="AB123" s="397"/>
      <c r="AC123" s="397"/>
      <c r="AD123" s="397"/>
      <c r="AE123" s="397"/>
      <c r="AF123" s="397"/>
      <c r="AG123" s="397"/>
      <c r="AH123" s="397"/>
      <c r="AI123" s="397"/>
      <c r="AJ123" s="397"/>
      <c r="AK123" s="397"/>
      <c r="AL123" s="397"/>
      <c r="AM123" s="397"/>
      <c r="AN123" s="397"/>
      <c r="AO123" s="397"/>
      <c r="AP123" s="397"/>
      <c r="AQ123" s="397"/>
      <c r="AR123" s="397"/>
      <c r="AS123" s="397"/>
      <c r="AT123" s="397"/>
      <c r="AU123" s="397"/>
      <c r="AV123" s="397"/>
      <c r="AW123" s="397"/>
      <c r="AX123" s="397"/>
      <c r="AY123" s="397"/>
      <c r="AZ123" s="397"/>
      <c r="BA123" s="553"/>
      <c r="BB123" s="397"/>
      <c r="BC123" s="397"/>
      <c r="BD123" s="397"/>
      <c r="BE123" s="397"/>
      <c r="BF123" s="397"/>
      <c r="BG123" s="397"/>
      <c r="BH123" s="397"/>
      <c r="BI123" s="397"/>
      <c r="BJ123" s="397"/>
      <c r="BK123" s="397"/>
    </row>
    <row r="124" spans="1:63" x14ac:dyDescent="0.35">
      <c r="A124" s="242"/>
      <c r="B124" s="80"/>
      <c r="C124" s="119"/>
      <c r="D124" s="119"/>
      <c r="E124" s="202"/>
      <c r="F124" s="119"/>
      <c r="G124" s="120"/>
      <c r="H124" s="41"/>
      <c r="I124" s="41"/>
      <c r="J124" s="944">
        <f t="shared" si="25"/>
        <v>0</v>
      </c>
      <c r="K124" s="292">
        <f t="shared" si="26"/>
        <v>0</v>
      </c>
      <c r="L124" s="327">
        <f>IF(I124&lt;(INDEX(Lookup!$U$2:$U$10,MATCH($D$45,Lookup!$S$2:$S$10,0))),0,365)</f>
        <v>0</v>
      </c>
      <c r="M124" s="292">
        <f t="shared" si="24"/>
        <v>0</v>
      </c>
      <c r="N124" s="371"/>
      <c r="O124" s="150"/>
      <c r="P124" s="240"/>
      <c r="Q124" s="555"/>
      <c r="R124" s="575">
        <f t="shared" si="27"/>
        <v>0</v>
      </c>
      <c r="S124" s="575">
        <f t="shared" si="28"/>
        <v>0</v>
      </c>
      <c r="T124" s="575">
        <f t="shared" si="29"/>
        <v>0</v>
      </c>
      <c r="U124" s="575">
        <f t="shared" si="30"/>
        <v>0</v>
      </c>
      <c r="V124" s="553"/>
      <c r="W124" s="553"/>
      <c r="X124" s="553"/>
      <c r="Y124" s="553"/>
      <c r="Z124" s="397"/>
      <c r="AA124" s="578"/>
      <c r="AB124" s="397"/>
      <c r="AC124" s="397"/>
      <c r="AD124" s="397"/>
      <c r="AE124" s="397"/>
      <c r="AF124" s="397"/>
      <c r="AG124" s="397"/>
      <c r="AH124" s="397"/>
      <c r="AI124" s="397"/>
      <c r="AJ124" s="397"/>
      <c r="AK124" s="397"/>
      <c r="AL124" s="397"/>
      <c r="AM124" s="397"/>
      <c r="AN124" s="397"/>
      <c r="AO124" s="397"/>
      <c r="AP124" s="397"/>
      <c r="AQ124" s="397"/>
      <c r="AR124" s="397"/>
      <c r="AS124" s="397"/>
      <c r="AT124" s="397"/>
      <c r="AU124" s="397"/>
      <c r="AV124" s="397"/>
      <c r="AW124" s="397"/>
      <c r="AX124" s="397"/>
      <c r="AY124" s="397"/>
      <c r="AZ124" s="397"/>
      <c r="BA124" s="553"/>
      <c r="BB124" s="397"/>
      <c r="BC124" s="397"/>
      <c r="BD124" s="397"/>
      <c r="BE124" s="397"/>
      <c r="BF124" s="397"/>
      <c r="BG124" s="397"/>
      <c r="BH124" s="397"/>
      <c r="BI124" s="397"/>
      <c r="BJ124" s="397"/>
      <c r="BK124" s="397"/>
    </row>
    <row r="125" spans="1:63" x14ac:dyDescent="0.35">
      <c r="A125" s="216"/>
      <c r="B125" s="80"/>
      <c r="C125" s="119"/>
      <c r="D125" s="119"/>
      <c r="E125" s="202"/>
      <c r="F125" s="119"/>
      <c r="G125" s="120"/>
      <c r="H125" s="41"/>
      <c r="I125" s="41"/>
      <c r="J125" s="944">
        <f t="shared" si="25"/>
        <v>0</v>
      </c>
      <c r="K125" s="292">
        <f t="shared" si="26"/>
        <v>0</v>
      </c>
      <c r="L125" s="327">
        <f>IF(I125&lt;(INDEX(Lookup!$U$2:$U$10,MATCH($D$45,Lookup!$S$2:$S$10,0))),0,365)</f>
        <v>0</v>
      </c>
      <c r="M125" s="292">
        <f t="shared" si="24"/>
        <v>0</v>
      </c>
      <c r="N125" s="371"/>
      <c r="O125" s="150"/>
      <c r="P125" s="240"/>
      <c r="Q125" s="555"/>
      <c r="R125" s="575">
        <f t="shared" si="27"/>
        <v>0</v>
      </c>
      <c r="S125" s="575">
        <f t="shared" si="28"/>
        <v>0</v>
      </c>
      <c r="T125" s="575">
        <f t="shared" si="29"/>
        <v>0</v>
      </c>
      <c r="U125" s="575">
        <f t="shared" si="30"/>
        <v>0</v>
      </c>
      <c r="V125" s="553"/>
      <c r="W125" s="553"/>
      <c r="X125" s="553"/>
      <c r="Y125" s="553"/>
      <c r="Z125" s="397"/>
      <c r="AA125" s="579"/>
      <c r="AB125" s="397"/>
      <c r="AC125" s="397"/>
      <c r="AD125" s="397"/>
      <c r="AE125" s="397"/>
      <c r="AF125" s="397"/>
      <c r="AG125" s="397"/>
      <c r="AH125" s="397"/>
      <c r="AI125" s="397"/>
      <c r="AJ125" s="397"/>
      <c r="AK125" s="397"/>
      <c r="AL125" s="397"/>
      <c r="AM125" s="397"/>
      <c r="AN125" s="397"/>
      <c r="AO125" s="397"/>
      <c r="AP125" s="397"/>
      <c r="AQ125" s="397"/>
      <c r="AR125" s="397"/>
      <c r="AS125" s="397"/>
      <c r="AT125" s="397"/>
      <c r="AU125" s="397"/>
      <c r="AV125" s="397"/>
      <c r="AW125" s="397"/>
      <c r="AX125" s="397"/>
      <c r="AY125" s="397"/>
      <c r="AZ125" s="397"/>
      <c r="BA125" s="553"/>
      <c r="BB125" s="397"/>
      <c r="BC125" s="397"/>
      <c r="BD125" s="397"/>
      <c r="BE125" s="397"/>
      <c r="BF125" s="397"/>
      <c r="BG125" s="397"/>
      <c r="BH125" s="397"/>
      <c r="BI125" s="397"/>
      <c r="BJ125" s="397"/>
      <c r="BK125" s="397"/>
    </row>
    <row r="126" spans="1:63" ht="16.5" customHeight="1" x14ac:dyDescent="0.35">
      <c r="B126" s="80"/>
      <c r="C126" s="119"/>
      <c r="D126" s="119"/>
      <c r="E126" s="202"/>
      <c r="F126" s="119"/>
      <c r="G126" s="120"/>
      <c r="H126" s="41"/>
      <c r="I126" s="41"/>
      <c r="J126" s="944">
        <f t="shared" si="25"/>
        <v>0</v>
      </c>
      <c r="K126" s="292">
        <f t="shared" si="26"/>
        <v>0</v>
      </c>
      <c r="L126" s="327">
        <f>IF(I126&lt;(INDEX(Lookup!$U$2:$U$10,MATCH($D$45,Lookup!$S$2:$S$10,0))),0,365)</f>
        <v>0</v>
      </c>
      <c r="M126" s="292">
        <f t="shared" si="24"/>
        <v>0</v>
      </c>
      <c r="N126" s="371"/>
      <c r="O126" s="150"/>
      <c r="P126" s="397"/>
      <c r="Q126" s="555"/>
      <c r="R126" s="575">
        <f t="shared" si="27"/>
        <v>0</v>
      </c>
      <c r="S126" s="575">
        <f t="shared" si="28"/>
        <v>0</v>
      </c>
      <c r="T126" s="575">
        <f t="shared" si="29"/>
        <v>0</v>
      </c>
      <c r="U126" s="575">
        <f t="shared" si="30"/>
        <v>0</v>
      </c>
      <c r="V126" s="553"/>
      <c r="W126" s="553"/>
      <c r="X126" s="553"/>
      <c r="Y126" s="553"/>
      <c r="Z126" s="397"/>
      <c r="AA126" s="397"/>
      <c r="AB126" s="397"/>
      <c r="AC126" s="397"/>
      <c r="AD126" s="397"/>
      <c r="AE126" s="397"/>
      <c r="AF126" s="397"/>
      <c r="AG126" s="397"/>
      <c r="AH126" s="397"/>
      <c r="AI126" s="397"/>
      <c r="AJ126" s="397"/>
      <c r="AK126" s="397"/>
      <c r="AL126" s="397"/>
      <c r="AM126" s="397"/>
      <c r="AN126" s="397"/>
      <c r="AO126" s="397"/>
      <c r="AP126" s="397"/>
      <c r="AQ126" s="397"/>
      <c r="AR126" s="397"/>
      <c r="AS126" s="397"/>
      <c r="AT126" s="397"/>
      <c r="AU126" s="397"/>
      <c r="AV126" s="397"/>
      <c r="AW126" s="397"/>
      <c r="AX126" s="397"/>
      <c r="AY126" s="397"/>
      <c r="AZ126" s="397"/>
      <c r="BA126" s="553"/>
      <c r="BB126" s="397"/>
      <c r="BC126" s="397"/>
      <c r="BD126" s="397"/>
      <c r="BE126" s="397"/>
      <c r="BF126" s="397"/>
      <c r="BG126" s="397"/>
      <c r="BH126" s="397"/>
      <c r="BI126" s="397"/>
      <c r="BJ126" s="397"/>
      <c r="BK126" s="397"/>
    </row>
    <row r="127" spans="1:63" ht="16.5" customHeight="1" x14ac:dyDescent="0.35">
      <c r="B127" s="80"/>
      <c r="C127" s="119"/>
      <c r="D127" s="119"/>
      <c r="E127" s="202"/>
      <c r="F127" s="119"/>
      <c r="G127" s="120"/>
      <c r="H127" s="41"/>
      <c r="I127" s="41"/>
      <c r="J127" s="944">
        <f t="shared" si="25"/>
        <v>0</v>
      </c>
      <c r="K127" s="292">
        <f t="shared" si="26"/>
        <v>0</v>
      </c>
      <c r="L127" s="327">
        <f>IF(I127&lt;(INDEX(Lookup!$U$2:$U$10,MATCH($D$45,Lookup!$S$2:$S$10,0))),0,365)</f>
        <v>0</v>
      </c>
      <c r="M127" s="292">
        <f t="shared" si="24"/>
        <v>0</v>
      </c>
      <c r="N127" s="371"/>
      <c r="O127" s="150"/>
      <c r="P127" s="397"/>
      <c r="Q127" s="555"/>
      <c r="R127" s="575">
        <f t="shared" si="27"/>
        <v>0</v>
      </c>
      <c r="S127" s="575">
        <f t="shared" si="28"/>
        <v>0</v>
      </c>
      <c r="T127" s="575">
        <f t="shared" si="29"/>
        <v>0</v>
      </c>
      <c r="U127" s="575">
        <f t="shared" si="30"/>
        <v>0</v>
      </c>
      <c r="V127" s="553"/>
      <c r="W127" s="553"/>
      <c r="X127" s="553"/>
      <c r="Y127" s="553"/>
      <c r="Z127" s="397"/>
      <c r="AA127" s="397"/>
      <c r="AB127" s="397"/>
      <c r="AC127" s="397"/>
      <c r="AD127" s="397"/>
      <c r="AE127" s="397"/>
      <c r="AF127" s="397"/>
      <c r="AG127" s="397"/>
      <c r="AH127" s="397"/>
      <c r="AI127" s="397"/>
      <c r="AJ127" s="397"/>
      <c r="AK127" s="397"/>
      <c r="AL127" s="397"/>
      <c r="AM127" s="397"/>
      <c r="AN127" s="397"/>
      <c r="AO127" s="397"/>
      <c r="AP127" s="397"/>
      <c r="AQ127" s="397"/>
      <c r="AR127" s="397"/>
      <c r="AS127" s="397"/>
      <c r="AT127" s="397"/>
      <c r="AU127" s="397"/>
      <c r="AV127" s="397"/>
      <c r="AW127" s="397"/>
      <c r="AX127" s="397"/>
      <c r="AY127" s="397"/>
      <c r="AZ127" s="397"/>
      <c r="BA127" s="553"/>
      <c r="BB127" s="397"/>
      <c r="BC127" s="397"/>
      <c r="BD127" s="397"/>
      <c r="BE127" s="397"/>
      <c r="BF127" s="397"/>
      <c r="BG127" s="397"/>
      <c r="BH127" s="397"/>
      <c r="BI127" s="397"/>
      <c r="BJ127" s="397"/>
      <c r="BK127" s="397"/>
    </row>
    <row r="128" spans="1:63" x14ac:dyDescent="0.35">
      <c r="B128" s="80"/>
      <c r="C128" s="119"/>
      <c r="D128" s="119"/>
      <c r="E128" s="202"/>
      <c r="F128" s="119"/>
      <c r="G128" s="120"/>
      <c r="H128" s="41"/>
      <c r="I128" s="41"/>
      <c r="J128" s="944">
        <f t="shared" si="25"/>
        <v>0</v>
      </c>
      <c r="K128" s="292">
        <f t="shared" si="26"/>
        <v>0</v>
      </c>
      <c r="L128" s="327">
        <f>IF(I128&lt;(INDEX(Lookup!$U$2:$U$10,MATCH($D$45,Lookup!$S$2:$S$10,0))),0,365)</f>
        <v>0</v>
      </c>
      <c r="M128" s="292">
        <f t="shared" si="24"/>
        <v>0</v>
      </c>
      <c r="N128" s="371"/>
      <c r="O128" s="150"/>
      <c r="P128" s="397"/>
      <c r="Q128" s="555"/>
      <c r="R128" s="575">
        <f t="shared" si="27"/>
        <v>0</v>
      </c>
      <c r="S128" s="575">
        <f t="shared" si="28"/>
        <v>0</v>
      </c>
      <c r="T128" s="575">
        <f t="shared" si="29"/>
        <v>0</v>
      </c>
      <c r="U128" s="575">
        <f t="shared" si="30"/>
        <v>0</v>
      </c>
      <c r="V128" s="553"/>
      <c r="W128" s="553"/>
      <c r="X128" s="553"/>
      <c r="Y128" s="553"/>
      <c r="Z128" s="397"/>
      <c r="AA128" s="397"/>
      <c r="AB128" s="397"/>
      <c r="AC128" s="397"/>
      <c r="AD128" s="397"/>
      <c r="AE128" s="397"/>
      <c r="AF128" s="397"/>
      <c r="AG128" s="397"/>
      <c r="AH128" s="397"/>
      <c r="AI128" s="397"/>
      <c r="AJ128" s="397"/>
      <c r="AK128" s="397"/>
      <c r="AL128" s="397"/>
      <c r="AM128" s="397"/>
      <c r="AN128" s="397"/>
      <c r="AO128" s="397"/>
      <c r="AP128" s="397"/>
      <c r="AQ128" s="397"/>
      <c r="AR128" s="397"/>
      <c r="AS128" s="397"/>
      <c r="AT128" s="397"/>
      <c r="AU128" s="397"/>
      <c r="AV128" s="397"/>
      <c r="AW128" s="397"/>
      <c r="AX128" s="397"/>
      <c r="AY128" s="397"/>
      <c r="AZ128" s="397"/>
      <c r="BA128" s="553"/>
      <c r="BB128" s="397"/>
      <c r="BC128" s="397"/>
      <c r="BD128" s="397"/>
      <c r="BE128" s="397"/>
      <c r="BF128" s="397"/>
      <c r="BG128" s="397"/>
      <c r="BH128" s="397"/>
      <c r="BI128" s="397"/>
      <c r="BJ128" s="397"/>
      <c r="BK128" s="397"/>
    </row>
    <row r="129" spans="1:63" x14ac:dyDescent="0.35">
      <c r="B129" s="80"/>
      <c r="C129" s="119"/>
      <c r="D129" s="119"/>
      <c r="E129" s="202"/>
      <c r="F129" s="119"/>
      <c r="G129" s="120"/>
      <c r="H129" s="41"/>
      <c r="I129" s="41"/>
      <c r="J129" s="944">
        <f t="shared" si="25"/>
        <v>0</v>
      </c>
      <c r="K129" s="292">
        <f t="shared" si="26"/>
        <v>0</v>
      </c>
      <c r="L129" s="327">
        <f>IF(I129&lt;(INDEX(Lookup!$U$2:$U$10,MATCH($D$45,Lookup!$S$2:$S$10,0))),0,365)</f>
        <v>0</v>
      </c>
      <c r="M129" s="292">
        <f t="shared" si="24"/>
        <v>0</v>
      </c>
      <c r="N129" s="371"/>
      <c r="O129" s="150"/>
      <c r="P129" s="397"/>
      <c r="Q129" s="555"/>
      <c r="R129" s="575">
        <f t="shared" si="27"/>
        <v>0</v>
      </c>
      <c r="S129" s="575">
        <f t="shared" si="28"/>
        <v>0</v>
      </c>
      <c r="T129" s="575">
        <f t="shared" si="29"/>
        <v>0</v>
      </c>
      <c r="U129" s="575">
        <f t="shared" si="30"/>
        <v>0</v>
      </c>
      <c r="V129" s="553"/>
      <c r="W129" s="553"/>
      <c r="X129" s="553"/>
      <c r="Y129" s="553"/>
      <c r="Z129" s="397"/>
      <c r="AA129" s="397"/>
      <c r="AB129" s="397"/>
      <c r="AC129" s="397"/>
      <c r="AD129" s="397"/>
      <c r="AE129" s="397"/>
      <c r="AF129" s="397"/>
      <c r="AG129" s="397"/>
      <c r="AH129" s="397"/>
      <c r="AI129" s="397"/>
      <c r="AJ129" s="397"/>
      <c r="AK129" s="397"/>
      <c r="AL129" s="397"/>
      <c r="AM129" s="397"/>
      <c r="AN129" s="397"/>
      <c r="AO129" s="397"/>
      <c r="AP129" s="397"/>
      <c r="AQ129" s="397"/>
      <c r="AR129" s="397"/>
      <c r="AS129" s="397"/>
      <c r="AT129" s="397"/>
      <c r="AU129" s="397"/>
      <c r="AV129" s="397"/>
      <c r="AW129" s="397"/>
      <c r="AX129" s="397"/>
      <c r="AY129" s="397"/>
      <c r="AZ129" s="397"/>
      <c r="BA129" s="553"/>
      <c r="BB129" s="397"/>
      <c r="BC129" s="397"/>
      <c r="BD129" s="397"/>
      <c r="BE129" s="397"/>
      <c r="BF129" s="397"/>
      <c r="BG129" s="397"/>
      <c r="BH129" s="397"/>
      <c r="BI129" s="397"/>
      <c r="BJ129" s="397"/>
      <c r="BK129" s="397"/>
    </row>
    <row r="130" spans="1:63" x14ac:dyDescent="0.35">
      <c r="B130" s="80"/>
      <c r="C130" s="119"/>
      <c r="D130" s="119"/>
      <c r="E130" s="202"/>
      <c r="F130" s="119"/>
      <c r="G130" s="120"/>
      <c r="H130" s="41"/>
      <c r="I130" s="41"/>
      <c r="J130" s="944">
        <f t="shared" si="25"/>
        <v>0</v>
      </c>
      <c r="K130" s="292">
        <f t="shared" si="26"/>
        <v>0</v>
      </c>
      <c r="L130" s="327">
        <f>IF(I130&lt;(INDEX(Lookup!$U$2:$U$10,MATCH($D$45,Lookup!$S$2:$S$10,0))),0,365)</f>
        <v>0</v>
      </c>
      <c r="M130" s="292">
        <f t="shared" si="24"/>
        <v>0</v>
      </c>
      <c r="N130" s="371"/>
      <c r="O130" s="150"/>
      <c r="P130" s="397"/>
      <c r="Q130" s="555"/>
      <c r="R130" s="575">
        <f t="shared" si="27"/>
        <v>0</v>
      </c>
      <c r="S130" s="575">
        <f t="shared" si="28"/>
        <v>0</v>
      </c>
      <c r="T130" s="575">
        <f t="shared" si="29"/>
        <v>0</v>
      </c>
      <c r="U130" s="575">
        <f t="shared" si="30"/>
        <v>0</v>
      </c>
      <c r="V130" s="553"/>
      <c r="W130" s="553"/>
      <c r="X130" s="553"/>
      <c r="Y130" s="553"/>
      <c r="Z130" s="397"/>
      <c r="AA130" s="397"/>
      <c r="AB130" s="397"/>
      <c r="AC130" s="397"/>
      <c r="AD130" s="397"/>
      <c r="AE130" s="397"/>
      <c r="AF130" s="397"/>
      <c r="AG130" s="397"/>
      <c r="AH130" s="397"/>
      <c r="AI130" s="397"/>
      <c r="AJ130" s="397"/>
      <c r="AK130" s="397"/>
      <c r="AL130" s="397"/>
      <c r="AM130" s="397"/>
      <c r="AN130" s="397"/>
      <c r="AO130" s="397"/>
      <c r="AP130" s="397"/>
      <c r="AQ130" s="397"/>
      <c r="AR130" s="397"/>
      <c r="AS130" s="397"/>
      <c r="AT130" s="397"/>
      <c r="AU130" s="397"/>
      <c r="AV130" s="397"/>
      <c r="AW130" s="397"/>
      <c r="AX130" s="397"/>
      <c r="AY130" s="397"/>
      <c r="AZ130" s="397"/>
      <c r="BA130" s="553"/>
      <c r="BB130" s="397"/>
      <c r="BC130" s="397"/>
      <c r="BD130" s="397"/>
      <c r="BE130" s="397"/>
      <c r="BF130" s="397"/>
      <c r="BG130" s="397"/>
      <c r="BH130" s="397"/>
      <c r="BI130" s="397"/>
      <c r="BJ130" s="397"/>
      <c r="BK130" s="397"/>
    </row>
    <row r="131" spans="1:63" x14ac:dyDescent="0.35">
      <c r="B131" s="80"/>
      <c r="C131" s="119"/>
      <c r="D131" s="119"/>
      <c r="E131" s="202"/>
      <c r="F131" s="119"/>
      <c r="G131" s="120"/>
      <c r="H131" s="41"/>
      <c r="I131" s="41"/>
      <c r="J131" s="944">
        <f t="shared" si="25"/>
        <v>0</v>
      </c>
      <c r="K131" s="292">
        <f t="shared" si="26"/>
        <v>0</v>
      </c>
      <c r="L131" s="327">
        <f>IF(I131&lt;(INDEX(Lookup!$U$2:$U$10,MATCH($D$45,Lookup!$S$2:$S$10,0))),0,365)</f>
        <v>0</v>
      </c>
      <c r="M131" s="292">
        <f t="shared" si="24"/>
        <v>0</v>
      </c>
      <c r="N131" s="371"/>
      <c r="O131" s="150"/>
      <c r="P131" s="397"/>
      <c r="Q131" s="555"/>
      <c r="R131" s="575">
        <f t="shared" si="27"/>
        <v>0</v>
      </c>
      <c r="S131" s="575">
        <f t="shared" si="28"/>
        <v>0</v>
      </c>
      <c r="T131" s="575">
        <f t="shared" si="29"/>
        <v>0</v>
      </c>
      <c r="U131" s="575">
        <f t="shared" si="30"/>
        <v>0</v>
      </c>
      <c r="V131" s="553"/>
      <c r="W131" s="553"/>
      <c r="X131" s="553"/>
      <c r="Y131" s="553"/>
      <c r="Z131" s="397"/>
      <c r="AA131" s="397"/>
      <c r="AB131" s="397"/>
      <c r="AC131" s="397"/>
      <c r="AD131" s="397"/>
      <c r="AE131" s="397"/>
      <c r="AF131" s="397"/>
      <c r="AG131" s="397"/>
      <c r="AH131" s="397"/>
      <c r="AI131" s="397"/>
      <c r="AJ131" s="397"/>
      <c r="AK131" s="397"/>
      <c r="AL131" s="397"/>
      <c r="AM131" s="397"/>
      <c r="AN131" s="397"/>
      <c r="AO131" s="397"/>
      <c r="AP131" s="397"/>
      <c r="AQ131" s="397"/>
      <c r="AR131" s="397"/>
      <c r="AS131" s="397"/>
      <c r="AT131" s="397"/>
      <c r="AU131" s="397"/>
      <c r="AV131" s="397"/>
      <c r="AW131" s="397"/>
      <c r="AX131" s="397"/>
      <c r="AY131" s="397"/>
      <c r="AZ131" s="397"/>
      <c r="BA131" s="553"/>
      <c r="BB131" s="397"/>
      <c r="BC131" s="397"/>
      <c r="BD131" s="397"/>
      <c r="BE131" s="397"/>
      <c r="BF131" s="397"/>
      <c r="BG131" s="397"/>
      <c r="BH131" s="397"/>
      <c r="BI131" s="397"/>
      <c r="BJ131" s="397"/>
      <c r="BK131" s="397"/>
    </row>
    <row r="132" spans="1:63" x14ac:dyDescent="0.35">
      <c r="B132" s="80"/>
      <c r="C132" s="119"/>
      <c r="D132" s="119"/>
      <c r="E132" s="202"/>
      <c r="F132" s="119"/>
      <c r="G132" s="120"/>
      <c r="H132" s="41"/>
      <c r="I132" s="41"/>
      <c r="J132" s="944">
        <f t="shared" si="25"/>
        <v>0</v>
      </c>
      <c r="K132" s="292">
        <f t="shared" si="26"/>
        <v>0</v>
      </c>
      <c r="L132" s="327">
        <f>IF(I132&lt;(INDEX(Lookup!$U$2:$U$10,MATCH($D$45,Lookup!$S$2:$S$10,0))),0,365)</f>
        <v>0</v>
      </c>
      <c r="M132" s="292">
        <f t="shared" si="24"/>
        <v>0</v>
      </c>
      <c r="N132" s="371"/>
      <c r="O132" s="150"/>
      <c r="P132" s="397"/>
      <c r="Q132" s="555"/>
      <c r="R132" s="575">
        <f t="shared" si="27"/>
        <v>0</v>
      </c>
      <c r="S132" s="575">
        <f t="shared" si="28"/>
        <v>0</v>
      </c>
      <c r="T132" s="575">
        <f t="shared" si="29"/>
        <v>0</v>
      </c>
      <c r="U132" s="575">
        <f t="shared" si="30"/>
        <v>0</v>
      </c>
      <c r="V132" s="553"/>
      <c r="W132" s="553"/>
      <c r="X132" s="553"/>
      <c r="Y132" s="553"/>
      <c r="Z132" s="397"/>
      <c r="AA132" s="397"/>
      <c r="AB132" s="397"/>
      <c r="AC132" s="397"/>
      <c r="AD132" s="397"/>
      <c r="AE132" s="397"/>
      <c r="AF132" s="397"/>
      <c r="AG132" s="397"/>
      <c r="AH132" s="397"/>
      <c r="AI132" s="397"/>
      <c r="AJ132" s="397"/>
      <c r="AK132" s="397"/>
      <c r="AL132" s="397"/>
      <c r="AM132" s="397"/>
      <c r="AN132" s="397"/>
      <c r="AO132" s="397"/>
      <c r="AP132" s="397"/>
      <c r="AQ132" s="397"/>
      <c r="AR132" s="397"/>
      <c r="AS132" s="397"/>
      <c r="AT132" s="397"/>
      <c r="AU132" s="397"/>
      <c r="AV132" s="397"/>
      <c r="AW132" s="397"/>
      <c r="AX132" s="397"/>
      <c r="AY132" s="397"/>
      <c r="AZ132" s="397"/>
      <c r="BA132" s="553"/>
      <c r="BB132" s="397"/>
      <c r="BC132" s="397"/>
      <c r="BD132" s="397"/>
      <c r="BE132" s="397"/>
      <c r="BF132" s="397"/>
      <c r="BG132" s="397"/>
      <c r="BH132" s="397"/>
      <c r="BI132" s="397"/>
      <c r="BJ132" s="397"/>
      <c r="BK132" s="397"/>
    </row>
    <row r="133" spans="1:63" x14ac:dyDescent="0.35">
      <c r="B133" s="80"/>
      <c r="C133" s="119"/>
      <c r="D133" s="119"/>
      <c r="E133" s="202"/>
      <c r="F133" s="119"/>
      <c r="G133" s="120"/>
      <c r="H133" s="41"/>
      <c r="I133" s="41"/>
      <c r="J133" s="944">
        <f t="shared" si="25"/>
        <v>0</v>
      </c>
      <c r="K133" s="292">
        <f t="shared" si="26"/>
        <v>0</v>
      </c>
      <c r="L133" s="327">
        <f>IF(I133&lt;(INDEX(Lookup!$U$2:$U$10,MATCH($D$45,Lookup!$S$2:$S$10,0))),0,365)</f>
        <v>0</v>
      </c>
      <c r="M133" s="292">
        <f t="shared" si="24"/>
        <v>0</v>
      </c>
      <c r="N133" s="371"/>
      <c r="O133" s="150"/>
      <c r="P133" s="397"/>
      <c r="Q133" s="555"/>
      <c r="R133" s="575">
        <f t="shared" si="27"/>
        <v>0</v>
      </c>
      <c r="S133" s="575">
        <f t="shared" si="28"/>
        <v>0</v>
      </c>
      <c r="T133" s="575">
        <f t="shared" si="29"/>
        <v>0</v>
      </c>
      <c r="U133" s="575">
        <f t="shared" si="30"/>
        <v>0</v>
      </c>
      <c r="V133" s="553"/>
      <c r="W133" s="553"/>
      <c r="X133" s="553"/>
      <c r="Y133" s="553"/>
      <c r="Z133" s="397"/>
      <c r="AA133" s="397"/>
      <c r="AB133" s="397"/>
      <c r="AC133" s="397"/>
      <c r="AD133" s="397"/>
      <c r="AE133" s="397"/>
      <c r="AF133" s="397"/>
      <c r="AG133" s="397"/>
      <c r="AH133" s="397"/>
      <c r="AI133" s="397"/>
      <c r="AJ133" s="397"/>
      <c r="AK133" s="397"/>
      <c r="AL133" s="397"/>
      <c r="AM133" s="397"/>
      <c r="AN133" s="397"/>
      <c r="AO133" s="397"/>
      <c r="AP133" s="397"/>
      <c r="AQ133" s="397"/>
      <c r="AR133" s="397"/>
      <c r="AS133" s="397"/>
      <c r="AT133" s="397"/>
      <c r="AU133" s="397"/>
      <c r="AV133" s="397"/>
      <c r="AW133" s="397"/>
      <c r="AX133" s="397"/>
      <c r="AY133" s="397"/>
      <c r="AZ133" s="397"/>
      <c r="BA133" s="553"/>
      <c r="BB133" s="397"/>
      <c r="BC133" s="397"/>
      <c r="BD133" s="397"/>
      <c r="BE133" s="397"/>
      <c r="BF133" s="397"/>
      <c r="BG133" s="397"/>
      <c r="BH133" s="397"/>
      <c r="BI133" s="397"/>
      <c r="BJ133" s="397"/>
      <c r="BK133" s="397"/>
    </row>
    <row r="134" spans="1:63" x14ac:dyDescent="0.35">
      <c r="B134" s="80"/>
      <c r="C134" s="119"/>
      <c r="D134" s="119"/>
      <c r="E134" s="202"/>
      <c r="F134" s="119"/>
      <c r="G134" s="120"/>
      <c r="H134" s="41"/>
      <c r="I134" s="41"/>
      <c r="J134" s="944">
        <f t="shared" si="25"/>
        <v>0</v>
      </c>
      <c r="K134" s="292">
        <f t="shared" si="26"/>
        <v>0</v>
      </c>
      <c r="L134" s="327">
        <f>IF(I134&lt;(INDEX(Lookup!$U$2:$U$10,MATCH($D$45,Lookup!$S$2:$S$10,0))),0,365)</f>
        <v>0</v>
      </c>
      <c r="M134" s="292">
        <f t="shared" si="24"/>
        <v>0</v>
      </c>
      <c r="N134" s="371"/>
      <c r="O134" s="150"/>
      <c r="P134" s="397"/>
      <c r="Q134" s="555"/>
      <c r="R134" s="575">
        <f t="shared" si="27"/>
        <v>0</v>
      </c>
      <c r="S134" s="575">
        <f t="shared" si="28"/>
        <v>0</v>
      </c>
      <c r="T134" s="575">
        <f t="shared" si="29"/>
        <v>0</v>
      </c>
      <c r="U134" s="575">
        <f t="shared" si="30"/>
        <v>0</v>
      </c>
      <c r="V134" s="553"/>
      <c r="W134" s="553"/>
      <c r="X134" s="553"/>
      <c r="Y134" s="553"/>
      <c r="Z134" s="397"/>
      <c r="AA134" s="397"/>
      <c r="AB134" s="397"/>
      <c r="AC134" s="397"/>
      <c r="AD134" s="397"/>
      <c r="AE134" s="397"/>
      <c r="AF134" s="397"/>
      <c r="AG134" s="397"/>
      <c r="AH134" s="397"/>
      <c r="AI134" s="397"/>
      <c r="AJ134" s="397"/>
      <c r="AK134" s="397"/>
      <c r="AL134" s="397"/>
      <c r="AM134" s="397"/>
      <c r="AN134" s="397"/>
      <c r="AO134" s="397"/>
      <c r="AP134" s="397"/>
      <c r="AQ134" s="397"/>
      <c r="AR134" s="397"/>
      <c r="AS134" s="397"/>
      <c r="AT134" s="397"/>
      <c r="AU134" s="397"/>
      <c r="AV134" s="397"/>
      <c r="AW134" s="397"/>
      <c r="AX134" s="397"/>
      <c r="AY134" s="397"/>
      <c r="AZ134" s="397"/>
      <c r="BA134" s="553"/>
      <c r="BB134" s="397"/>
      <c r="BC134" s="397"/>
      <c r="BD134" s="397"/>
      <c r="BE134" s="397"/>
      <c r="BF134" s="397"/>
      <c r="BG134" s="397"/>
      <c r="BH134" s="397"/>
      <c r="BI134" s="397"/>
      <c r="BJ134" s="397"/>
      <c r="BK134" s="397"/>
    </row>
    <row r="135" spans="1:63" x14ac:dyDescent="0.35">
      <c r="B135" s="80"/>
      <c r="C135" s="119"/>
      <c r="D135" s="119"/>
      <c r="E135" s="202"/>
      <c r="F135" s="119"/>
      <c r="G135" s="120"/>
      <c r="H135" s="41"/>
      <c r="I135" s="41"/>
      <c r="J135" s="944">
        <f t="shared" si="25"/>
        <v>0</v>
      </c>
      <c r="K135" s="292">
        <f t="shared" si="26"/>
        <v>0</v>
      </c>
      <c r="L135" s="327">
        <f>IF(I135&lt;(INDEX(Lookup!$U$2:$U$10,MATCH($D$45,Lookup!$S$2:$S$10,0))),0,365)</f>
        <v>0</v>
      </c>
      <c r="M135" s="292">
        <f t="shared" si="24"/>
        <v>0</v>
      </c>
      <c r="N135" s="371"/>
      <c r="O135" s="150"/>
      <c r="P135" s="240"/>
      <c r="Q135" s="555"/>
      <c r="R135" s="575">
        <f t="shared" si="27"/>
        <v>0</v>
      </c>
      <c r="S135" s="575">
        <f t="shared" si="28"/>
        <v>0</v>
      </c>
      <c r="T135" s="575">
        <f t="shared" si="29"/>
        <v>0</v>
      </c>
      <c r="U135" s="575">
        <f t="shared" si="30"/>
        <v>0</v>
      </c>
      <c r="V135" s="553"/>
      <c r="W135" s="553"/>
      <c r="X135" s="553"/>
      <c r="Y135" s="553"/>
      <c r="Z135" s="397"/>
      <c r="AA135" s="397"/>
      <c r="AB135" s="397"/>
      <c r="AC135" s="397"/>
      <c r="AD135" s="397"/>
      <c r="AE135" s="397"/>
      <c r="AF135" s="397"/>
      <c r="AG135" s="397"/>
      <c r="AH135" s="397"/>
      <c r="AI135" s="397"/>
      <c r="AJ135" s="397"/>
      <c r="AK135" s="397"/>
      <c r="AL135" s="397"/>
      <c r="AM135" s="397"/>
      <c r="AN135" s="397"/>
      <c r="AO135" s="397"/>
      <c r="AP135" s="397"/>
      <c r="AQ135" s="397"/>
      <c r="AR135" s="397"/>
      <c r="AS135" s="397"/>
      <c r="AT135" s="397"/>
      <c r="AU135" s="397"/>
      <c r="AV135" s="397"/>
      <c r="AW135" s="397"/>
      <c r="AX135" s="397"/>
      <c r="AY135" s="397"/>
      <c r="AZ135" s="397"/>
      <c r="BA135" s="553"/>
      <c r="BB135" s="397"/>
      <c r="BC135" s="397"/>
      <c r="BD135" s="397"/>
      <c r="BE135" s="397"/>
      <c r="BF135" s="397"/>
      <c r="BG135" s="397"/>
      <c r="BH135" s="397"/>
      <c r="BI135" s="397"/>
      <c r="BJ135" s="397"/>
      <c r="BK135" s="397"/>
    </row>
    <row r="136" spans="1:63" ht="15.5" x14ac:dyDescent="0.35">
      <c r="B136" s="80"/>
      <c r="C136" s="119"/>
      <c r="D136" s="119"/>
      <c r="E136" s="202"/>
      <c r="F136" s="119"/>
      <c r="G136" s="120"/>
      <c r="H136" s="41"/>
      <c r="I136" s="41"/>
      <c r="J136" s="944">
        <f t="shared" si="25"/>
        <v>0</v>
      </c>
      <c r="K136" s="292">
        <f t="shared" si="26"/>
        <v>0</v>
      </c>
      <c r="L136" s="327">
        <f>IF(I136&lt;(INDEX(Lookup!$U$2:$U$10,MATCH($D$45,Lookup!$S$2:$S$10,0))),0,365)</f>
        <v>0</v>
      </c>
      <c r="M136" s="292">
        <f t="shared" si="24"/>
        <v>0</v>
      </c>
      <c r="N136" s="371"/>
      <c r="O136" s="150"/>
      <c r="P136" s="240"/>
      <c r="Q136" s="555"/>
      <c r="R136" s="575">
        <f t="shared" si="27"/>
        <v>0</v>
      </c>
      <c r="S136" s="575">
        <f t="shared" si="28"/>
        <v>0</v>
      </c>
      <c r="T136" s="575">
        <f t="shared" si="29"/>
        <v>0</v>
      </c>
      <c r="U136" s="575">
        <f t="shared" si="30"/>
        <v>0</v>
      </c>
      <c r="V136" s="553"/>
      <c r="W136" s="553"/>
      <c r="X136" s="553"/>
      <c r="Y136" s="553"/>
      <c r="Z136" s="397"/>
      <c r="AA136" s="577"/>
      <c r="AB136" s="397"/>
      <c r="AC136" s="397"/>
      <c r="AD136" s="397"/>
      <c r="AE136" s="397"/>
      <c r="AF136" s="397"/>
      <c r="AG136" s="397"/>
      <c r="AH136" s="397"/>
      <c r="AI136" s="397"/>
      <c r="AJ136" s="397"/>
      <c r="AK136" s="397"/>
      <c r="AL136" s="397"/>
      <c r="AM136" s="397"/>
      <c r="AN136" s="397"/>
      <c r="AO136" s="397"/>
      <c r="AP136" s="397"/>
      <c r="AQ136" s="397"/>
      <c r="AR136" s="397"/>
      <c r="AS136" s="397"/>
      <c r="AT136" s="397"/>
      <c r="AU136" s="397"/>
      <c r="AV136" s="397"/>
      <c r="AW136" s="397"/>
      <c r="AX136" s="397"/>
      <c r="AY136" s="397"/>
      <c r="AZ136" s="397"/>
      <c r="BA136" s="553"/>
      <c r="BB136" s="397"/>
      <c r="BC136" s="397"/>
      <c r="BD136" s="397"/>
      <c r="BE136" s="397"/>
      <c r="BF136" s="397"/>
      <c r="BG136" s="397"/>
      <c r="BH136" s="397"/>
      <c r="BI136" s="397"/>
      <c r="BJ136" s="397"/>
      <c r="BK136" s="397"/>
    </row>
    <row r="137" spans="1:63" x14ac:dyDescent="0.35">
      <c r="A137" s="242"/>
      <c r="B137" s="80"/>
      <c r="C137" s="119"/>
      <c r="D137" s="119"/>
      <c r="E137" s="202"/>
      <c r="F137" s="119"/>
      <c r="G137" s="120"/>
      <c r="H137" s="41"/>
      <c r="I137" s="41"/>
      <c r="J137" s="944">
        <f t="shared" si="25"/>
        <v>0</v>
      </c>
      <c r="K137" s="292">
        <f t="shared" si="26"/>
        <v>0</v>
      </c>
      <c r="L137" s="327">
        <f>IF(I137&lt;(INDEX(Lookup!$U$2:$U$10,MATCH($D$45,Lookup!$S$2:$S$10,0))),0,365)</f>
        <v>0</v>
      </c>
      <c r="M137" s="292">
        <f t="shared" si="24"/>
        <v>0</v>
      </c>
      <c r="N137" s="371"/>
      <c r="O137" s="150"/>
      <c r="P137" s="240"/>
      <c r="Q137" s="555"/>
      <c r="R137" s="575">
        <f t="shared" si="27"/>
        <v>0</v>
      </c>
      <c r="S137" s="575">
        <f t="shared" si="28"/>
        <v>0</v>
      </c>
      <c r="T137" s="575">
        <f t="shared" si="29"/>
        <v>0</v>
      </c>
      <c r="U137" s="575">
        <f t="shared" si="30"/>
        <v>0</v>
      </c>
      <c r="V137" s="553"/>
      <c r="W137" s="553"/>
      <c r="X137" s="553"/>
      <c r="Y137" s="553"/>
      <c r="Z137" s="397"/>
      <c r="AA137" s="578"/>
      <c r="AB137" s="397"/>
      <c r="AC137" s="397"/>
      <c r="AD137" s="397"/>
      <c r="AE137" s="397"/>
      <c r="AF137" s="397"/>
      <c r="AG137" s="397"/>
      <c r="AH137" s="397"/>
      <c r="AI137" s="397"/>
      <c r="AJ137" s="397"/>
      <c r="AK137" s="397"/>
      <c r="AL137" s="397"/>
      <c r="AM137" s="397"/>
      <c r="AN137" s="397"/>
      <c r="AO137" s="397"/>
      <c r="AP137" s="397"/>
      <c r="AQ137" s="397"/>
      <c r="AR137" s="397"/>
      <c r="AS137" s="397"/>
      <c r="AT137" s="397"/>
      <c r="AU137" s="397"/>
      <c r="AV137" s="397"/>
      <c r="AW137" s="397"/>
      <c r="AX137" s="397"/>
      <c r="AY137" s="397"/>
      <c r="AZ137" s="397"/>
      <c r="BA137" s="553"/>
      <c r="BB137" s="397"/>
      <c r="BC137" s="397"/>
      <c r="BD137" s="397"/>
      <c r="BE137" s="397"/>
      <c r="BF137" s="397"/>
      <c r="BG137" s="397"/>
      <c r="BH137" s="397"/>
      <c r="BI137" s="397"/>
      <c r="BJ137" s="397"/>
      <c r="BK137" s="397"/>
    </row>
    <row r="138" spans="1:63" x14ac:dyDescent="0.35">
      <c r="A138" s="216"/>
      <c r="B138" s="80"/>
      <c r="C138" s="119"/>
      <c r="D138" s="119"/>
      <c r="E138" s="202"/>
      <c r="F138" s="119"/>
      <c r="G138" s="120"/>
      <c r="H138" s="41"/>
      <c r="I138" s="41"/>
      <c r="J138" s="944">
        <f t="shared" si="25"/>
        <v>0</v>
      </c>
      <c r="K138" s="292">
        <f t="shared" si="26"/>
        <v>0</v>
      </c>
      <c r="L138" s="327">
        <f>IF(I138&lt;(INDEX(Lookup!$U$2:$U$10,MATCH($D$45,Lookup!$S$2:$S$10,0))),0,365)</f>
        <v>0</v>
      </c>
      <c r="M138" s="292">
        <f t="shared" si="24"/>
        <v>0</v>
      </c>
      <c r="N138" s="371"/>
      <c r="O138" s="150"/>
      <c r="P138" s="240"/>
      <c r="Q138" s="555"/>
      <c r="R138" s="575">
        <f t="shared" si="27"/>
        <v>0</v>
      </c>
      <c r="S138" s="575">
        <f t="shared" si="28"/>
        <v>0</v>
      </c>
      <c r="T138" s="575">
        <f t="shared" si="29"/>
        <v>0</v>
      </c>
      <c r="U138" s="575">
        <f t="shared" si="30"/>
        <v>0</v>
      </c>
      <c r="V138" s="553"/>
      <c r="W138" s="553"/>
      <c r="X138" s="553"/>
      <c r="Y138" s="553"/>
      <c r="Z138" s="397"/>
      <c r="AA138" s="579"/>
      <c r="AB138" s="397"/>
      <c r="AC138" s="397"/>
      <c r="AD138" s="397"/>
      <c r="AE138" s="397"/>
      <c r="AF138" s="397"/>
      <c r="AG138" s="397"/>
      <c r="AH138" s="397"/>
      <c r="AI138" s="397"/>
      <c r="AJ138" s="397"/>
      <c r="AK138" s="397"/>
      <c r="AL138" s="397"/>
      <c r="AM138" s="397"/>
      <c r="AN138" s="397"/>
      <c r="AO138" s="397"/>
      <c r="AP138" s="397"/>
      <c r="AQ138" s="397"/>
      <c r="AR138" s="397"/>
      <c r="AS138" s="397"/>
      <c r="AT138" s="397"/>
      <c r="AU138" s="397"/>
      <c r="AV138" s="397"/>
      <c r="AW138" s="397"/>
      <c r="AX138" s="397"/>
      <c r="AY138" s="397"/>
      <c r="AZ138" s="397"/>
      <c r="BA138" s="553"/>
      <c r="BB138" s="397"/>
      <c r="BC138" s="397"/>
      <c r="BD138" s="397"/>
      <c r="BE138" s="397"/>
      <c r="BF138" s="397"/>
      <c r="BG138" s="397"/>
      <c r="BH138" s="397"/>
      <c r="BI138" s="397"/>
      <c r="BJ138" s="397"/>
      <c r="BK138" s="397"/>
    </row>
    <row r="139" spans="1:63" ht="16.5" customHeight="1" x14ac:dyDescent="0.35">
      <c r="B139" s="80"/>
      <c r="C139" s="119"/>
      <c r="D139" s="119"/>
      <c r="E139" s="202"/>
      <c r="F139" s="119"/>
      <c r="G139" s="120"/>
      <c r="H139" s="41"/>
      <c r="I139" s="41"/>
      <c r="J139" s="944">
        <f t="shared" si="25"/>
        <v>0</v>
      </c>
      <c r="K139" s="292">
        <f t="shared" si="26"/>
        <v>0</v>
      </c>
      <c r="L139" s="327">
        <f>IF(I139&lt;(INDEX(Lookup!$U$2:$U$10,MATCH($D$45,Lookup!$S$2:$S$10,0))),0,365)</f>
        <v>0</v>
      </c>
      <c r="M139" s="292">
        <f t="shared" si="24"/>
        <v>0</v>
      </c>
      <c r="N139" s="371"/>
      <c r="O139" s="150"/>
      <c r="P139" s="397"/>
      <c r="Q139" s="555"/>
      <c r="R139" s="575">
        <f t="shared" si="27"/>
        <v>0</v>
      </c>
      <c r="S139" s="575">
        <f t="shared" si="28"/>
        <v>0</v>
      </c>
      <c r="T139" s="575">
        <f t="shared" si="29"/>
        <v>0</v>
      </c>
      <c r="U139" s="575">
        <f t="shared" si="30"/>
        <v>0</v>
      </c>
      <c r="V139" s="553"/>
      <c r="W139" s="553"/>
      <c r="X139" s="553"/>
      <c r="Y139" s="553"/>
      <c r="Z139" s="397"/>
      <c r="AA139" s="397"/>
      <c r="AB139" s="397"/>
      <c r="AC139" s="397"/>
      <c r="AD139" s="397"/>
      <c r="AE139" s="397"/>
      <c r="AF139" s="397"/>
      <c r="AG139" s="397"/>
      <c r="AH139" s="397"/>
      <c r="AI139" s="397"/>
      <c r="AJ139" s="397"/>
      <c r="AK139" s="397"/>
      <c r="AL139" s="397"/>
      <c r="AM139" s="397"/>
      <c r="AN139" s="397"/>
      <c r="AO139" s="397"/>
      <c r="AP139" s="397"/>
      <c r="AQ139" s="397"/>
      <c r="AR139" s="397"/>
      <c r="AS139" s="397"/>
      <c r="AT139" s="397"/>
      <c r="AU139" s="397"/>
      <c r="AV139" s="397"/>
      <c r="AW139" s="397"/>
      <c r="AX139" s="397"/>
      <c r="AY139" s="397"/>
      <c r="AZ139" s="397"/>
      <c r="BA139" s="553"/>
      <c r="BB139" s="397"/>
      <c r="BC139" s="397"/>
      <c r="BD139" s="397"/>
      <c r="BE139" s="397"/>
      <c r="BF139" s="397"/>
      <c r="BG139" s="397"/>
      <c r="BH139" s="397"/>
      <c r="BI139" s="397"/>
      <c r="BJ139" s="397"/>
      <c r="BK139" s="397"/>
    </row>
    <row r="140" spans="1:63" x14ac:dyDescent="0.35">
      <c r="B140" s="80"/>
      <c r="C140" s="119"/>
      <c r="D140" s="119"/>
      <c r="E140" s="202"/>
      <c r="F140" s="119"/>
      <c r="G140" s="120"/>
      <c r="H140" s="41"/>
      <c r="I140" s="41"/>
      <c r="J140" s="944">
        <f t="shared" si="25"/>
        <v>0</v>
      </c>
      <c r="K140" s="292">
        <f t="shared" si="26"/>
        <v>0</v>
      </c>
      <c r="L140" s="327">
        <f>IF(I140&lt;(INDEX(Lookup!$U$2:$U$10,MATCH($D$45,Lookup!$S$2:$S$10,0))),0,365)</f>
        <v>0</v>
      </c>
      <c r="M140" s="292">
        <f t="shared" si="24"/>
        <v>0</v>
      </c>
      <c r="N140" s="371"/>
      <c r="O140" s="150"/>
      <c r="P140" s="397"/>
      <c r="Q140" s="555"/>
      <c r="R140" s="575">
        <f t="shared" si="27"/>
        <v>0</v>
      </c>
      <c r="S140" s="575">
        <f t="shared" si="28"/>
        <v>0</v>
      </c>
      <c r="T140" s="575">
        <f t="shared" si="29"/>
        <v>0</v>
      </c>
      <c r="U140" s="575">
        <f t="shared" si="30"/>
        <v>0</v>
      </c>
      <c r="V140" s="553"/>
      <c r="W140" s="553"/>
      <c r="X140" s="553"/>
      <c r="Y140" s="553"/>
      <c r="Z140" s="397"/>
      <c r="AA140" s="397"/>
      <c r="AB140" s="397"/>
      <c r="AC140" s="397"/>
      <c r="AD140" s="397"/>
      <c r="AE140" s="397"/>
      <c r="AF140" s="397"/>
      <c r="AG140" s="397"/>
      <c r="AH140" s="397"/>
      <c r="AI140" s="397"/>
      <c r="AJ140" s="397"/>
      <c r="AK140" s="397"/>
      <c r="AL140" s="397"/>
      <c r="AM140" s="397"/>
      <c r="AN140" s="397"/>
      <c r="AO140" s="397"/>
      <c r="AP140" s="397"/>
      <c r="AQ140" s="397"/>
      <c r="AR140" s="397"/>
      <c r="AS140" s="397"/>
      <c r="AT140" s="397"/>
      <c r="AU140" s="397"/>
      <c r="AV140" s="397"/>
      <c r="AW140" s="397"/>
      <c r="AX140" s="397"/>
      <c r="AY140" s="397"/>
      <c r="AZ140" s="397"/>
      <c r="BA140" s="553"/>
      <c r="BB140" s="397"/>
      <c r="BC140" s="397"/>
      <c r="BD140" s="397"/>
      <c r="BE140" s="397"/>
      <c r="BF140" s="397"/>
      <c r="BG140" s="397"/>
      <c r="BH140" s="397"/>
      <c r="BI140" s="397"/>
      <c r="BJ140" s="397"/>
      <c r="BK140" s="397"/>
    </row>
    <row r="141" spans="1:63" x14ac:dyDescent="0.35">
      <c r="B141" s="80"/>
      <c r="C141" s="119"/>
      <c r="D141" s="119"/>
      <c r="E141" s="202"/>
      <c r="F141" s="119"/>
      <c r="G141" s="120"/>
      <c r="H141" s="41"/>
      <c r="I141" s="41"/>
      <c r="J141" s="944">
        <f t="shared" si="25"/>
        <v>0</v>
      </c>
      <c r="K141" s="292">
        <f t="shared" si="26"/>
        <v>0</v>
      </c>
      <c r="L141" s="327">
        <f>IF(I141&lt;(INDEX(Lookup!$U$2:$U$10,MATCH($D$45,Lookup!$S$2:$S$10,0))),0,365)</f>
        <v>0</v>
      </c>
      <c r="M141" s="292">
        <f t="shared" si="24"/>
        <v>0</v>
      </c>
      <c r="N141" s="371"/>
      <c r="O141" s="150"/>
      <c r="P141" s="397"/>
      <c r="Q141" s="555"/>
      <c r="R141" s="575">
        <f t="shared" si="27"/>
        <v>0</v>
      </c>
      <c r="S141" s="575">
        <f t="shared" si="28"/>
        <v>0</v>
      </c>
      <c r="T141" s="575">
        <f t="shared" si="29"/>
        <v>0</v>
      </c>
      <c r="U141" s="575">
        <f t="shared" si="30"/>
        <v>0</v>
      </c>
      <c r="V141" s="553"/>
      <c r="W141" s="553"/>
      <c r="X141" s="553"/>
      <c r="Y141" s="553"/>
      <c r="Z141" s="397"/>
      <c r="AA141" s="397"/>
      <c r="AB141" s="397"/>
      <c r="AC141" s="397"/>
      <c r="AD141" s="397"/>
      <c r="AE141" s="397"/>
      <c r="AF141" s="397"/>
      <c r="AG141" s="397"/>
      <c r="AH141" s="397"/>
      <c r="AI141" s="397"/>
      <c r="AJ141" s="397"/>
      <c r="AK141" s="397"/>
      <c r="AL141" s="397"/>
      <c r="AM141" s="397"/>
      <c r="AN141" s="397"/>
      <c r="AO141" s="397"/>
      <c r="AP141" s="397"/>
      <c r="AQ141" s="397"/>
      <c r="AR141" s="397"/>
      <c r="AS141" s="397"/>
      <c r="AT141" s="397"/>
      <c r="AU141" s="397"/>
      <c r="AV141" s="397"/>
      <c r="AW141" s="397"/>
      <c r="AX141" s="397"/>
      <c r="AY141" s="397"/>
      <c r="AZ141" s="397"/>
      <c r="BA141" s="553"/>
      <c r="BB141" s="397"/>
      <c r="BC141" s="397"/>
      <c r="BD141" s="397"/>
      <c r="BE141" s="397"/>
      <c r="BF141" s="397"/>
      <c r="BG141" s="397"/>
      <c r="BH141" s="397"/>
      <c r="BI141" s="397"/>
      <c r="BJ141" s="397"/>
      <c r="BK141" s="397"/>
    </row>
    <row r="142" spans="1:63" x14ac:dyDescent="0.35">
      <c r="B142" s="80"/>
      <c r="C142" s="119"/>
      <c r="D142" s="119"/>
      <c r="E142" s="202"/>
      <c r="F142" s="119"/>
      <c r="G142" s="120"/>
      <c r="H142" s="41"/>
      <c r="I142" s="41"/>
      <c r="J142" s="944">
        <f t="shared" si="25"/>
        <v>0</v>
      </c>
      <c r="K142" s="292">
        <f t="shared" si="26"/>
        <v>0</v>
      </c>
      <c r="L142" s="327">
        <f>IF(I142&lt;(INDEX(Lookup!$U$2:$U$10,MATCH($D$45,Lookup!$S$2:$S$10,0))),0,365)</f>
        <v>0</v>
      </c>
      <c r="M142" s="292">
        <f t="shared" si="24"/>
        <v>0</v>
      </c>
      <c r="N142" s="371"/>
      <c r="O142" s="150"/>
      <c r="P142" s="397"/>
      <c r="Q142" s="555"/>
      <c r="R142" s="575">
        <f t="shared" si="27"/>
        <v>0</v>
      </c>
      <c r="S142" s="575">
        <f t="shared" si="28"/>
        <v>0</v>
      </c>
      <c r="T142" s="575">
        <f t="shared" si="29"/>
        <v>0</v>
      </c>
      <c r="U142" s="575">
        <f t="shared" si="30"/>
        <v>0</v>
      </c>
      <c r="V142" s="553"/>
      <c r="W142" s="553"/>
      <c r="X142" s="553"/>
      <c r="Y142" s="553"/>
      <c r="Z142" s="397"/>
      <c r="AA142" s="397"/>
      <c r="AB142" s="397"/>
      <c r="AC142" s="397"/>
      <c r="AD142" s="397"/>
      <c r="AE142" s="397"/>
      <c r="AF142" s="397"/>
      <c r="AG142" s="397"/>
      <c r="AH142" s="397"/>
      <c r="AI142" s="397"/>
      <c r="AJ142" s="397"/>
      <c r="AK142" s="397"/>
      <c r="AL142" s="397"/>
      <c r="AM142" s="397"/>
      <c r="AN142" s="397"/>
      <c r="AO142" s="397"/>
      <c r="AP142" s="397"/>
      <c r="AQ142" s="397"/>
      <c r="AR142" s="397"/>
      <c r="AS142" s="397"/>
      <c r="AT142" s="397"/>
      <c r="AU142" s="397"/>
      <c r="AV142" s="397"/>
      <c r="AW142" s="397"/>
      <c r="AX142" s="397"/>
      <c r="AY142" s="397"/>
      <c r="AZ142" s="397"/>
      <c r="BA142" s="553"/>
      <c r="BB142" s="397"/>
      <c r="BC142" s="397"/>
      <c r="BD142" s="397"/>
      <c r="BE142" s="397"/>
      <c r="BF142" s="397"/>
      <c r="BG142" s="397"/>
      <c r="BH142" s="397"/>
      <c r="BI142" s="397"/>
      <c r="BJ142" s="397"/>
      <c r="BK142" s="397"/>
    </row>
    <row r="143" spans="1:63" x14ac:dyDescent="0.35">
      <c r="B143" s="80"/>
      <c r="C143" s="119"/>
      <c r="D143" s="119"/>
      <c r="E143" s="202"/>
      <c r="F143" s="119"/>
      <c r="G143" s="120"/>
      <c r="H143" s="41"/>
      <c r="I143" s="41"/>
      <c r="J143" s="944">
        <f t="shared" si="25"/>
        <v>0</v>
      </c>
      <c r="K143" s="292">
        <f t="shared" si="26"/>
        <v>0</v>
      </c>
      <c r="L143" s="327">
        <f>IF(I143&lt;(INDEX(Lookup!$U$2:$U$10,MATCH($D$45,Lookup!$S$2:$S$10,0))),0,365)</f>
        <v>0</v>
      </c>
      <c r="M143" s="292">
        <f t="shared" si="24"/>
        <v>0</v>
      </c>
      <c r="N143" s="371"/>
      <c r="O143" s="150"/>
      <c r="P143" s="397"/>
      <c r="Q143" s="555"/>
      <c r="R143" s="575">
        <f t="shared" si="27"/>
        <v>0</v>
      </c>
      <c r="S143" s="575">
        <f t="shared" si="28"/>
        <v>0</v>
      </c>
      <c r="T143" s="575">
        <f t="shared" si="29"/>
        <v>0</v>
      </c>
      <c r="U143" s="575">
        <f t="shared" si="30"/>
        <v>0</v>
      </c>
      <c r="V143" s="553"/>
      <c r="W143" s="553"/>
      <c r="X143" s="553"/>
      <c r="Y143" s="553"/>
      <c r="Z143" s="397"/>
      <c r="AA143" s="397"/>
      <c r="AB143" s="397"/>
      <c r="AC143" s="397"/>
      <c r="AD143" s="397"/>
      <c r="AE143" s="397"/>
      <c r="AF143" s="397"/>
      <c r="AG143" s="397"/>
      <c r="AH143" s="397"/>
      <c r="AI143" s="397"/>
      <c r="AJ143" s="397"/>
      <c r="AK143" s="397"/>
      <c r="AL143" s="397"/>
      <c r="AM143" s="397"/>
      <c r="AN143" s="397"/>
      <c r="AO143" s="397"/>
      <c r="AP143" s="397"/>
      <c r="AQ143" s="397"/>
      <c r="AR143" s="397"/>
      <c r="AS143" s="397"/>
      <c r="AT143" s="397"/>
      <c r="AU143" s="397"/>
      <c r="AV143" s="397"/>
      <c r="AW143" s="397"/>
      <c r="AX143" s="397"/>
      <c r="AY143" s="397"/>
      <c r="AZ143" s="397"/>
      <c r="BA143" s="553"/>
      <c r="BB143" s="397"/>
      <c r="BC143" s="397"/>
      <c r="BD143" s="397"/>
      <c r="BE143" s="397"/>
      <c r="BF143" s="397"/>
      <c r="BG143" s="397"/>
      <c r="BH143" s="397"/>
      <c r="BI143" s="397"/>
      <c r="BJ143" s="397"/>
      <c r="BK143" s="397"/>
    </row>
    <row r="144" spans="1:63" x14ac:dyDescent="0.35">
      <c r="B144" s="80"/>
      <c r="C144" s="119"/>
      <c r="D144" s="119"/>
      <c r="E144" s="202"/>
      <c r="F144" s="119"/>
      <c r="G144" s="120"/>
      <c r="H144" s="41"/>
      <c r="I144" s="41"/>
      <c r="J144" s="944">
        <f t="shared" si="25"/>
        <v>0</v>
      </c>
      <c r="K144" s="292">
        <f t="shared" si="26"/>
        <v>0</v>
      </c>
      <c r="L144" s="327">
        <f>IF(I144&lt;(INDEX(Lookup!$U$2:$U$10,MATCH($D$45,Lookup!$S$2:$S$10,0))),0,365)</f>
        <v>0</v>
      </c>
      <c r="M144" s="292">
        <f t="shared" si="24"/>
        <v>0</v>
      </c>
      <c r="N144" s="371"/>
      <c r="O144" s="150"/>
      <c r="P144" s="397"/>
      <c r="Q144" s="555"/>
      <c r="R144" s="575">
        <f t="shared" si="27"/>
        <v>0</v>
      </c>
      <c r="S144" s="575">
        <f t="shared" si="28"/>
        <v>0</v>
      </c>
      <c r="T144" s="575">
        <f t="shared" si="29"/>
        <v>0</v>
      </c>
      <c r="U144" s="575">
        <f t="shared" si="30"/>
        <v>0</v>
      </c>
      <c r="V144" s="553"/>
      <c r="W144" s="553"/>
      <c r="X144" s="553"/>
      <c r="Y144" s="553"/>
      <c r="Z144" s="397"/>
      <c r="AA144" s="397"/>
      <c r="AB144" s="397"/>
      <c r="AC144" s="397"/>
      <c r="AD144" s="397"/>
      <c r="AE144" s="397"/>
      <c r="AF144" s="397"/>
      <c r="AG144" s="397"/>
      <c r="AH144" s="397"/>
      <c r="AI144" s="397"/>
      <c r="AJ144" s="397"/>
      <c r="AK144" s="397"/>
      <c r="AL144" s="397"/>
      <c r="AM144" s="397"/>
      <c r="AN144" s="397"/>
      <c r="AO144" s="397"/>
      <c r="AP144" s="397"/>
      <c r="AQ144" s="397"/>
      <c r="AR144" s="397"/>
      <c r="AS144" s="397"/>
      <c r="AT144" s="397"/>
      <c r="AU144" s="397"/>
      <c r="AV144" s="397"/>
      <c r="AW144" s="397"/>
      <c r="AX144" s="397"/>
      <c r="AY144" s="397"/>
      <c r="AZ144" s="397"/>
      <c r="BA144" s="553"/>
      <c r="BB144" s="397"/>
      <c r="BC144" s="397"/>
      <c r="BD144" s="397"/>
      <c r="BE144" s="397"/>
      <c r="BF144" s="397"/>
      <c r="BG144" s="397"/>
      <c r="BH144" s="397"/>
      <c r="BI144" s="397"/>
      <c r="BJ144" s="397"/>
      <c r="BK144" s="397"/>
    </row>
    <row r="145" spans="1:63" x14ac:dyDescent="0.35">
      <c r="B145" s="80"/>
      <c r="C145" s="119"/>
      <c r="D145" s="119"/>
      <c r="E145" s="202"/>
      <c r="F145" s="119"/>
      <c r="G145" s="120"/>
      <c r="H145" s="41"/>
      <c r="I145" s="41"/>
      <c r="J145" s="944">
        <f t="shared" si="25"/>
        <v>0</v>
      </c>
      <c r="K145" s="292">
        <f t="shared" si="26"/>
        <v>0</v>
      </c>
      <c r="L145" s="327">
        <f>IF(I145&lt;(INDEX(Lookup!$U$2:$U$10,MATCH($D$45,Lookup!$S$2:$S$10,0))),0,365)</f>
        <v>0</v>
      </c>
      <c r="M145" s="292">
        <f t="shared" si="24"/>
        <v>0</v>
      </c>
      <c r="N145" s="371"/>
      <c r="O145" s="150"/>
      <c r="P145" s="240"/>
      <c r="Q145" s="555"/>
      <c r="R145" s="575">
        <f t="shared" si="27"/>
        <v>0</v>
      </c>
      <c r="S145" s="575">
        <f t="shared" si="28"/>
        <v>0</v>
      </c>
      <c r="T145" s="575">
        <f t="shared" si="29"/>
        <v>0</v>
      </c>
      <c r="U145" s="575">
        <f t="shared" si="30"/>
        <v>0</v>
      </c>
      <c r="V145" s="553"/>
      <c r="W145" s="553"/>
      <c r="X145" s="553"/>
      <c r="Y145" s="553"/>
      <c r="Z145" s="397"/>
      <c r="AA145" s="397"/>
      <c r="AB145" s="397"/>
      <c r="AC145" s="397"/>
      <c r="AD145" s="397"/>
      <c r="AE145" s="397"/>
      <c r="AF145" s="397"/>
      <c r="AG145" s="397"/>
      <c r="AH145" s="397"/>
      <c r="AI145" s="397"/>
      <c r="AJ145" s="397"/>
      <c r="AK145" s="397"/>
      <c r="AL145" s="397"/>
      <c r="AM145" s="397"/>
      <c r="AN145" s="397"/>
      <c r="AO145" s="397"/>
      <c r="AP145" s="397"/>
      <c r="AQ145" s="397"/>
      <c r="AR145" s="397"/>
      <c r="AS145" s="397"/>
      <c r="AT145" s="397"/>
      <c r="AU145" s="397"/>
      <c r="AV145" s="397"/>
      <c r="AW145" s="397"/>
      <c r="AX145" s="397"/>
      <c r="AY145" s="397"/>
      <c r="AZ145" s="397"/>
      <c r="BA145" s="553"/>
      <c r="BB145" s="397"/>
      <c r="BC145" s="397"/>
      <c r="BD145" s="397"/>
      <c r="BE145" s="397"/>
      <c r="BF145" s="397"/>
      <c r="BG145" s="397"/>
      <c r="BH145" s="397"/>
      <c r="BI145" s="397"/>
      <c r="BJ145" s="397"/>
      <c r="BK145" s="397"/>
    </row>
    <row r="146" spans="1:63" ht="15.5" x14ac:dyDescent="0.35">
      <c r="B146" s="80"/>
      <c r="C146" s="119"/>
      <c r="D146" s="119"/>
      <c r="E146" s="202"/>
      <c r="F146" s="119"/>
      <c r="G146" s="120"/>
      <c r="H146" s="41"/>
      <c r="I146" s="41"/>
      <c r="J146" s="944">
        <f t="shared" si="25"/>
        <v>0</v>
      </c>
      <c r="K146" s="292">
        <f t="shared" si="26"/>
        <v>0</v>
      </c>
      <c r="L146" s="327">
        <f>IF(I146&lt;(INDEX(Lookup!$U$2:$U$10,MATCH($D$45,Lookup!$S$2:$S$10,0))),0,365)</f>
        <v>0</v>
      </c>
      <c r="M146" s="292">
        <f t="shared" si="24"/>
        <v>0</v>
      </c>
      <c r="N146" s="371"/>
      <c r="O146" s="150"/>
      <c r="P146" s="240"/>
      <c r="Q146" s="555"/>
      <c r="R146" s="575">
        <f t="shared" si="27"/>
        <v>0</v>
      </c>
      <c r="S146" s="575">
        <f t="shared" si="28"/>
        <v>0</v>
      </c>
      <c r="T146" s="575">
        <f t="shared" si="29"/>
        <v>0</v>
      </c>
      <c r="U146" s="575">
        <f t="shared" si="30"/>
        <v>0</v>
      </c>
      <c r="V146" s="553"/>
      <c r="W146" s="553"/>
      <c r="X146" s="553"/>
      <c r="Y146" s="553"/>
      <c r="Z146" s="397"/>
      <c r="AA146" s="577"/>
      <c r="AB146" s="397"/>
      <c r="AC146" s="397"/>
      <c r="AD146" s="397"/>
      <c r="AE146" s="397"/>
      <c r="AF146" s="397"/>
      <c r="AG146" s="397"/>
      <c r="AH146" s="397"/>
      <c r="AI146" s="397"/>
      <c r="AJ146" s="397"/>
      <c r="AK146" s="397"/>
      <c r="AL146" s="397"/>
      <c r="AM146" s="397"/>
      <c r="AN146" s="397"/>
      <c r="AO146" s="397"/>
      <c r="AP146" s="397"/>
      <c r="AQ146" s="397"/>
      <c r="AR146" s="397"/>
      <c r="AS146" s="397"/>
      <c r="AT146" s="397"/>
      <c r="AU146" s="397"/>
      <c r="AV146" s="397"/>
      <c r="AW146" s="397"/>
      <c r="AX146" s="397"/>
      <c r="AY146" s="397"/>
      <c r="AZ146" s="397"/>
      <c r="BA146" s="553"/>
      <c r="BB146" s="397"/>
      <c r="BC146" s="397"/>
      <c r="BD146" s="397"/>
      <c r="BE146" s="397"/>
      <c r="BF146" s="397"/>
      <c r="BG146" s="397"/>
      <c r="BH146" s="397"/>
      <c r="BI146" s="397"/>
      <c r="BJ146" s="397"/>
      <c r="BK146" s="397"/>
    </row>
    <row r="147" spans="1:63" x14ac:dyDescent="0.35">
      <c r="A147" s="242"/>
      <c r="B147" s="80"/>
      <c r="C147" s="119"/>
      <c r="D147" s="119"/>
      <c r="E147" s="202"/>
      <c r="F147" s="119"/>
      <c r="G147" s="120"/>
      <c r="H147" s="41"/>
      <c r="I147" s="41"/>
      <c r="J147" s="944">
        <f t="shared" si="25"/>
        <v>0</v>
      </c>
      <c r="K147" s="292">
        <f t="shared" si="26"/>
        <v>0</v>
      </c>
      <c r="L147" s="327">
        <f>IF(I147&lt;(INDEX(Lookup!$U$2:$U$10,MATCH($D$45,Lookup!$S$2:$S$10,0))),0,365)</f>
        <v>0</v>
      </c>
      <c r="M147" s="292">
        <f t="shared" si="24"/>
        <v>0</v>
      </c>
      <c r="N147" s="371"/>
      <c r="O147" s="150"/>
      <c r="P147" s="240"/>
      <c r="Q147" s="555"/>
      <c r="R147" s="575">
        <f t="shared" si="27"/>
        <v>0</v>
      </c>
      <c r="S147" s="575">
        <f t="shared" si="28"/>
        <v>0</v>
      </c>
      <c r="T147" s="575">
        <f t="shared" si="29"/>
        <v>0</v>
      </c>
      <c r="U147" s="575">
        <f t="shared" si="30"/>
        <v>0</v>
      </c>
      <c r="V147" s="553"/>
      <c r="W147" s="553"/>
      <c r="X147" s="553"/>
      <c r="Y147" s="553"/>
      <c r="Z147" s="397"/>
      <c r="AA147" s="578"/>
      <c r="AB147" s="397"/>
      <c r="AC147" s="397"/>
      <c r="AD147" s="397"/>
      <c r="AE147" s="397"/>
      <c r="AF147" s="397"/>
      <c r="AG147" s="397"/>
      <c r="AH147" s="397"/>
      <c r="AI147" s="397"/>
      <c r="AJ147" s="397"/>
      <c r="AK147" s="397"/>
      <c r="AL147" s="397"/>
      <c r="AM147" s="397"/>
      <c r="AN147" s="397"/>
      <c r="AO147" s="397"/>
      <c r="AP147" s="397"/>
      <c r="AQ147" s="397"/>
      <c r="AR147" s="397"/>
      <c r="AS147" s="397"/>
      <c r="AT147" s="397"/>
      <c r="AU147" s="397"/>
      <c r="AV147" s="397"/>
      <c r="AW147" s="397"/>
      <c r="AX147" s="397"/>
      <c r="AY147" s="397"/>
      <c r="AZ147" s="397"/>
      <c r="BA147" s="553"/>
      <c r="BB147" s="397"/>
      <c r="BC147" s="397"/>
      <c r="BD147" s="397"/>
      <c r="BE147" s="397"/>
      <c r="BF147" s="397"/>
      <c r="BG147" s="397"/>
      <c r="BH147" s="397"/>
      <c r="BI147" s="397"/>
      <c r="BJ147" s="397"/>
      <c r="BK147" s="397"/>
    </row>
    <row r="148" spans="1:63" x14ac:dyDescent="0.35">
      <c r="A148" s="216"/>
      <c r="B148" s="80"/>
      <c r="C148" s="119"/>
      <c r="D148" s="119"/>
      <c r="E148" s="202"/>
      <c r="F148" s="119"/>
      <c r="G148" s="120"/>
      <c r="H148" s="41"/>
      <c r="I148" s="41"/>
      <c r="J148" s="944">
        <f t="shared" si="25"/>
        <v>0</v>
      </c>
      <c r="K148" s="292">
        <f t="shared" si="26"/>
        <v>0</v>
      </c>
      <c r="L148" s="327">
        <f>IF(I148&lt;(INDEX(Lookup!$U$2:$U$10,MATCH($D$45,Lookup!$S$2:$S$10,0))),0,365)</f>
        <v>0</v>
      </c>
      <c r="M148" s="292">
        <f t="shared" si="24"/>
        <v>0</v>
      </c>
      <c r="N148" s="371"/>
      <c r="O148" s="150"/>
      <c r="P148" s="240"/>
      <c r="Q148" s="555"/>
      <c r="R148" s="575">
        <f t="shared" si="27"/>
        <v>0</v>
      </c>
      <c r="S148" s="575">
        <f t="shared" si="28"/>
        <v>0</v>
      </c>
      <c r="T148" s="575">
        <f t="shared" si="29"/>
        <v>0</v>
      </c>
      <c r="U148" s="575">
        <f t="shared" si="30"/>
        <v>0</v>
      </c>
      <c r="V148" s="553"/>
      <c r="W148" s="553"/>
      <c r="X148" s="553"/>
      <c r="Y148" s="553"/>
      <c r="Z148" s="397"/>
      <c r="AA148" s="579"/>
      <c r="AB148" s="397"/>
      <c r="AC148" s="397"/>
      <c r="AD148" s="397"/>
      <c r="AE148" s="397"/>
      <c r="AF148" s="397"/>
      <c r="AG148" s="397"/>
      <c r="AH148" s="397"/>
      <c r="AI148" s="397"/>
      <c r="AJ148" s="397"/>
      <c r="AK148" s="397"/>
      <c r="AL148" s="397"/>
      <c r="AM148" s="397"/>
      <c r="AN148" s="397"/>
      <c r="AO148" s="397"/>
      <c r="AP148" s="397"/>
      <c r="AQ148" s="397"/>
      <c r="AR148" s="397"/>
      <c r="AS148" s="397"/>
      <c r="AT148" s="397"/>
      <c r="AU148" s="397"/>
      <c r="AV148" s="397"/>
      <c r="AW148" s="397"/>
      <c r="AX148" s="397"/>
      <c r="AY148" s="397"/>
      <c r="AZ148" s="397"/>
      <c r="BA148" s="553"/>
      <c r="BB148" s="397"/>
      <c r="BC148" s="397"/>
      <c r="BD148" s="397"/>
      <c r="BE148" s="397"/>
      <c r="BF148" s="397"/>
      <c r="BG148" s="397"/>
      <c r="BH148" s="397"/>
      <c r="BI148" s="397"/>
      <c r="BJ148" s="397"/>
      <c r="BK148" s="397"/>
    </row>
    <row r="149" spans="1:63" x14ac:dyDescent="0.35">
      <c r="B149" s="80"/>
      <c r="C149" s="119"/>
      <c r="D149" s="119"/>
      <c r="E149" s="202"/>
      <c r="F149" s="119"/>
      <c r="G149" s="120"/>
      <c r="H149" s="41"/>
      <c r="I149" s="41"/>
      <c r="J149" s="944">
        <f t="shared" si="25"/>
        <v>0</v>
      </c>
      <c r="K149" s="292">
        <f t="shared" si="26"/>
        <v>0</v>
      </c>
      <c r="L149" s="327">
        <f>IF(I149&lt;(INDEX(Lookup!$U$2:$U$10,MATCH($D$45,Lookup!$S$2:$S$10,0))),0,365)</f>
        <v>0</v>
      </c>
      <c r="M149" s="292">
        <f t="shared" si="24"/>
        <v>0</v>
      </c>
      <c r="N149" s="371"/>
      <c r="O149" s="150"/>
      <c r="P149" s="397"/>
      <c r="Q149" s="555"/>
      <c r="R149" s="575">
        <f t="shared" si="27"/>
        <v>0</v>
      </c>
      <c r="S149" s="575">
        <f t="shared" si="28"/>
        <v>0</v>
      </c>
      <c r="T149" s="575">
        <f t="shared" si="29"/>
        <v>0</v>
      </c>
      <c r="U149" s="575">
        <f t="shared" si="30"/>
        <v>0</v>
      </c>
      <c r="V149" s="553"/>
      <c r="W149" s="553"/>
      <c r="X149" s="553"/>
      <c r="Y149" s="553"/>
      <c r="Z149" s="397"/>
      <c r="AA149" s="397"/>
      <c r="AB149" s="397"/>
      <c r="AC149" s="397"/>
      <c r="AD149" s="397"/>
      <c r="AE149" s="397"/>
      <c r="AF149" s="397"/>
      <c r="AG149" s="397"/>
      <c r="AH149" s="397"/>
      <c r="AI149" s="397"/>
      <c r="AJ149" s="397"/>
      <c r="AK149" s="397"/>
      <c r="AL149" s="397"/>
      <c r="AM149" s="397"/>
      <c r="AN149" s="397"/>
      <c r="AO149" s="397"/>
      <c r="AP149" s="397"/>
      <c r="AQ149" s="397"/>
      <c r="AR149" s="397"/>
      <c r="AS149" s="397"/>
      <c r="AT149" s="397"/>
      <c r="AU149" s="397"/>
      <c r="AV149" s="397"/>
      <c r="AW149" s="397"/>
      <c r="AX149" s="397"/>
      <c r="AY149" s="397"/>
      <c r="AZ149" s="397"/>
      <c r="BA149" s="553"/>
      <c r="BB149" s="397"/>
      <c r="BC149" s="397"/>
      <c r="BD149" s="397"/>
      <c r="BE149" s="397"/>
      <c r="BF149" s="397"/>
      <c r="BG149" s="397"/>
      <c r="BH149" s="397"/>
      <c r="BI149" s="397"/>
      <c r="BJ149" s="397"/>
      <c r="BK149" s="397"/>
    </row>
    <row r="150" spans="1:63" x14ac:dyDescent="0.35">
      <c r="B150" s="80"/>
      <c r="C150" s="119"/>
      <c r="D150" s="119"/>
      <c r="E150" s="202"/>
      <c r="F150" s="119"/>
      <c r="G150" s="120"/>
      <c r="H150" s="41"/>
      <c r="I150" s="41"/>
      <c r="J150" s="944">
        <f t="shared" si="25"/>
        <v>0</v>
      </c>
      <c r="K150" s="292">
        <f t="shared" si="26"/>
        <v>0</v>
      </c>
      <c r="L150" s="327">
        <f>IF(I150&lt;(INDEX(Lookup!$U$2:$U$10,MATCH($D$45,Lookup!$S$2:$S$10,0))),0,365)</f>
        <v>0</v>
      </c>
      <c r="M150" s="292">
        <f t="shared" si="24"/>
        <v>0</v>
      </c>
      <c r="N150" s="371"/>
      <c r="O150" s="150"/>
      <c r="P150" s="397"/>
      <c r="Q150" s="555"/>
      <c r="R150" s="575">
        <f t="shared" si="27"/>
        <v>0</v>
      </c>
      <c r="S150" s="575">
        <f t="shared" si="28"/>
        <v>0</v>
      </c>
      <c r="T150" s="575">
        <f t="shared" si="29"/>
        <v>0</v>
      </c>
      <c r="U150" s="575">
        <f t="shared" si="30"/>
        <v>0</v>
      </c>
      <c r="V150" s="553"/>
      <c r="W150" s="553"/>
      <c r="X150" s="553"/>
      <c r="Y150" s="553"/>
      <c r="Z150" s="397"/>
      <c r="AA150" s="397"/>
      <c r="AB150" s="397"/>
      <c r="AC150" s="397"/>
      <c r="AD150" s="397"/>
      <c r="AE150" s="397"/>
      <c r="AF150" s="397"/>
      <c r="AG150" s="397"/>
      <c r="AH150" s="397"/>
      <c r="AI150" s="397"/>
      <c r="AJ150" s="397"/>
      <c r="AK150" s="397"/>
      <c r="AL150" s="397"/>
      <c r="AM150" s="397"/>
      <c r="AN150" s="397"/>
      <c r="AO150" s="397"/>
      <c r="AP150" s="397"/>
      <c r="AQ150" s="397"/>
      <c r="AR150" s="397"/>
      <c r="AS150" s="397"/>
      <c r="AT150" s="397"/>
      <c r="AU150" s="397"/>
      <c r="AV150" s="397"/>
      <c r="AW150" s="397"/>
      <c r="AX150" s="397"/>
      <c r="AY150" s="397"/>
      <c r="AZ150" s="397"/>
      <c r="BA150" s="553"/>
      <c r="BB150" s="397"/>
      <c r="BC150" s="397"/>
      <c r="BD150" s="397"/>
      <c r="BE150" s="397"/>
      <c r="BF150" s="397"/>
      <c r="BG150" s="397"/>
      <c r="BH150" s="397"/>
      <c r="BI150" s="397"/>
      <c r="BJ150" s="397"/>
      <c r="BK150" s="397"/>
    </row>
    <row r="151" spans="1:63" x14ac:dyDescent="0.35">
      <c r="B151" s="80"/>
      <c r="C151" s="119"/>
      <c r="D151" s="119"/>
      <c r="E151" s="202"/>
      <c r="F151" s="119"/>
      <c r="G151" s="120"/>
      <c r="H151" s="41"/>
      <c r="I151" s="41"/>
      <c r="J151" s="944">
        <f t="shared" si="25"/>
        <v>0</v>
      </c>
      <c r="K151" s="292">
        <f t="shared" si="26"/>
        <v>0</v>
      </c>
      <c r="L151" s="327">
        <f>IF(I151&lt;(INDEX(Lookup!$U$2:$U$10,MATCH($D$45,Lookup!$S$2:$S$10,0))),0,365)</f>
        <v>0</v>
      </c>
      <c r="M151" s="292">
        <f t="shared" si="24"/>
        <v>0</v>
      </c>
      <c r="N151" s="371"/>
      <c r="O151" s="150"/>
      <c r="P151" s="397"/>
      <c r="Q151" s="555"/>
      <c r="R151" s="575">
        <f t="shared" si="27"/>
        <v>0</v>
      </c>
      <c r="S151" s="575">
        <f t="shared" si="28"/>
        <v>0</v>
      </c>
      <c r="T151" s="575">
        <f t="shared" si="29"/>
        <v>0</v>
      </c>
      <c r="U151" s="575">
        <f t="shared" si="30"/>
        <v>0</v>
      </c>
      <c r="V151" s="553"/>
      <c r="W151" s="553"/>
      <c r="X151" s="553"/>
      <c r="Y151" s="553"/>
      <c r="Z151" s="397"/>
      <c r="AA151" s="397"/>
      <c r="AB151" s="397"/>
      <c r="AC151" s="397"/>
      <c r="AD151" s="397"/>
      <c r="AE151" s="397"/>
      <c r="AF151" s="397"/>
      <c r="AG151" s="397"/>
      <c r="AH151" s="397"/>
      <c r="AI151" s="397"/>
      <c r="AJ151" s="397"/>
      <c r="AK151" s="397"/>
      <c r="AL151" s="397"/>
      <c r="AM151" s="397"/>
      <c r="AN151" s="397"/>
      <c r="AO151" s="397"/>
      <c r="AP151" s="397"/>
      <c r="AQ151" s="397"/>
      <c r="AR151" s="397"/>
      <c r="AS151" s="397"/>
      <c r="AT151" s="397"/>
      <c r="AU151" s="397"/>
      <c r="AV151" s="397"/>
      <c r="AW151" s="397"/>
      <c r="AX151" s="397"/>
      <c r="AY151" s="397"/>
      <c r="AZ151" s="397"/>
      <c r="BA151" s="553"/>
      <c r="BB151" s="397"/>
      <c r="BC151" s="397"/>
      <c r="BD151" s="397"/>
      <c r="BE151" s="397"/>
      <c r="BF151" s="397"/>
      <c r="BG151" s="397"/>
      <c r="BH151" s="397"/>
      <c r="BI151" s="397"/>
      <c r="BJ151" s="397"/>
      <c r="BK151" s="397"/>
    </row>
    <row r="152" spans="1:63" x14ac:dyDescent="0.35">
      <c r="B152" s="80"/>
      <c r="C152" s="119"/>
      <c r="D152" s="119"/>
      <c r="E152" s="202"/>
      <c r="F152" s="119"/>
      <c r="G152" s="120"/>
      <c r="H152" s="41"/>
      <c r="I152" s="41"/>
      <c r="J152" s="944">
        <f t="shared" si="25"/>
        <v>0</v>
      </c>
      <c r="K152" s="292">
        <f t="shared" si="26"/>
        <v>0</v>
      </c>
      <c r="L152" s="327">
        <f>IF(I152&lt;(INDEX(Lookup!$U$2:$U$10,MATCH($D$45,Lookup!$S$2:$S$10,0))),0,365)</f>
        <v>0</v>
      </c>
      <c r="M152" s="292">
        <f t="shared" si="24"/>
        <v>0</v>
      </c>
      <c r="N152" s="371"/>
      <c r="O152" s="150"/>
      <c r="P152" s="397"/>
      <c r="Q152" s="555"/>
      <c r="R152" s="575">
        <f t="shared" si="27"/>
        <v>0</v>
      </c>
      <c r="S152" s="575">
        <f t="shared" si="28"/>
        <v>0</v>
      </c>
      <c r="T152" s="575">
        <f t="shared" si="29"/>
        <v>0</v>
      </c>
      <c r="U152" s="575">
        <f t="shared" si="30"/>
        <v>0</v>
      </c>
      <c r="V152" s="553"/>
      <c r="W152" s="553"/>
      <c r="X152" s="553"/>
      <c r="Y152" s="553"/>
      <c r="Z152" s="397"/>
      <c r="AA152" s="397"/>
      <c r="AB152" s="397"/>
      <c r="AC152" s="397"/>
      <c r="AD152" s="397"/>
      <c r="AE152" s="397"/>
      <c r="AF152" s="397"/>
      <c r="AG152" s="397"/>
      <c r="AH152" s="397"/>
      <c r="AI152" s="397"/>
      <c r="AJ152" s="397"/>
      <c r="AK152" s="397"/>
      <c r="AL152" s="397"/>
      <c r="AM152" s="397"/>
      <c r="AN152" s="397"/>
      <c r="AO152" s="397"/>
      <c r="AP152" s="397"/>
      <c r="AQ152" s="397"/>
      <c r="AR152" s="397"/>
      <c r="AS152" s="397"/>
      <c r="AT152" s="397"/>
      <c r="AU152" s="397"/>
      <c r="AV152" s="397"/>
      <c r="AW152" s="397"/>
      <c r="AX152" s="397"/>
      <c r="AY152" s="397"/>
      <c r="AZ152" s="397"/>
      <c r="BA152" s="553"/>
      <c r="BB152" s="397"/>
      <c r="BC152" s="397"/>
      <c r="BD152" s="397"/>
      <c r="BE152" s="397"/>
      <c r="BF152" s="397"/>
      <c r="BG152" s="397"/>
      <c r="BH152" s="397"/>
      <c r="BI152" s="397"/>
      <c r="BJ152" s="397"/>
      <c r="BK152" s="397"/>
    </row>
    <row r="153" spans="1:63" x14ac:dyDescent="0.35">
      <c r="B153" s="80"/>
      <c r="C153" s="119"/>
      <c r="D153" s="119"/>
      <c r="E153" s="202"/>
      <c r="F153" s="119"/>
      <c r="G153" s="120"/>
      <c r="H153" s="41"/>
      <c r="I153" s="41"/>
      <c r="J153" s="944">
        <f t="shared" si="25"/>
        <v>0</v>
      </c>
      <c r="K153" s="292">
        <f t="shared" si="26"/>
        <v>0</v>
      </c>
      <c r="L153" s="327">
        <f>IF(I153&lt;(INDEX(Lookup!$U$2:$U$10,MATCH($D$45,Lookup!$S$2:$S$10,0))),0,365)</f>
        <v>0</v>
      </c>
      <c r="M153" s="292">
        <f t="shared" si="24"/>
        <v>0</v>
      </c>
      <c r="N153" s="371"/>
      <c r="O153" s="150"/>
      <c r="P153" s="397"/>
      <c r="Q153" s="555"/>
      <c r="R153" s="575">
        <f t="shared" si="27"/>
        <v>0</v>
      </c>
      <c r="S153" s="575">
        <f t="shared" si="28"/>
        <v>0</v>
      </c>
      <c r="T153" s="575">
        <f t="shared" si="29"/>
        <v>0</v>
      </c>
      <c r="U153" s="575">
        <f t="shared" si="30"/>
        <v>0</v>
      </c>
      <c r="V153" s="553"/>
      <c r="W153" s="553"/>
      <c r="X153" s="553"/>
      <c r="Y153" s="553"/>
      <c r="Z153" s="397"/>
      <c r="AA153" s="397"/>
      <c r="AB153" s="397"/>
      <c r="AC153" s="397"/>
      <c r="AD153" s="397"/>
      <c r="AE153" s="397"/>
      <c r="AF153" s="397"/>
      <c r="AG153" s="397"/>
      <c r="AH153" s="397"/>
      <c r="AI153" s="397"/>
      <c r="AJ153" s="397"/>
      <c r="AK153" s="397"/>
      <c r="AL153" s="397"/>
      <c r="AM153" s="397"/>
      <c r="AN153" s="397"/>
      <c r="AO153" s="397"/>
      <c r="AP153" s="397"/>
      <c r="AQ153" s="397"/>
      <c r="AR153" s="397"/>
      <c r="AS153" s="397"/>
      <c r="AT153" s="397"/>
      <c r="AU153" s="397"/>
      <c r="AV153" s="397"/>
      <c r="AW153" s="397"/>
      <c r="AX153" s="397"/>
      <c r="AY153" s="397"/>
      <c r="AZ153" s="397"/>
      <c r="BA153" s="553"/>
      <c r="BB153" s="397"/>
      <c r="BC153" s="397"/>
      <c r="BD153" s="397"/>
      <c r="BE153" s="397"/>
      <c r="BF153" s="397"/>
      <c r="BG153" s="397"/>
      <c r="BH153" s="397"/>
      <c r="BI153" s="397"/>
      <c r="BJ153" s="397"/>
      <c r="BK153" s="397"/>
    </row>
    <row r="154" spans="1:63" x14ac:dyDescent="0.35">
      <c r="B154" s="80"/>
      <c r="C154" s="119"/>
      <c r="D154" s="119"/>
      <c r="E154" s="202"/>
      <c r="F154" s="119"/>
      <c r="G154" s="120"/>
      <c r="H154" s="41"/>
      <c r="I154" s="41"/>
      <c r="J154" s="944">
        <f t="shared" si="25"/>
        <v>0</v>
      </c>
      <c r="K154" s="292">
        <f t="shared" si="26"/>
        <v>0</v>
      </c>
      <c r="L154" s="327">
        <f>IF(I154&lt;(INDEX(Lookup!$U$2:$U$10,MATCH($D$45,Lookup!$S$2:$S$10,0))),0,365)</f>
        <v>0</v>
      </c>
      <c r="M154" s="292">
        <f t="shared" si="24"/>
        <v>0</v>
      </c>
      <c r="N154" s="371"/>
      <c r="O154" s="150"/>
      <c r="P154" s="397"/>
      <c r="Q154" s="555"/>
      <c r="R154" s="575">
        <f t="shared" si="27"/>
        <v>0</v>
      </c>
      <c r="S154" s="575">
        <f t="shared" si="28"/>
        <v>0</v>
      </c>
      <c r="T154" s="575">
        <f t="shared" si="29"/>
        <v>0</v>
      </c>
      <c r="U154" s="575">
        <f t="shared" si="30"/>
        <v>0</v>
      </c>
      <c r="V154" s="553"/>
      <c r="W154" s="553"/>
      <c r="X154" s="553"/>
      <c r="Y154" s="553"/>
      <c r="Z154" s="397"/>
      <c r="AA154" s="397"/>
      <c r="AB154" s="397"/>
      <c r="AC154" s="397"/>
      <c r="AD154" s="397"/>
      <c r="AE154" s="397"/>
      <c r="AF154" s="397"/>
      <c r="AG154" s="397"/>
      <c r="AH154" s="397"/>
      <c r="AI154" s="397"/>
      <c r="AJ154" s="397"/>
      <c r="AK154" s="397"/>
      <c r="AL154" s="397"/>
      <c r="AM154" s="397"/>
      <c r="AN154" s="397"/>
      <c r="AO154" s="397"/>
      <c r="AP154" s="397"/>
      <c r="AQ154" s="397"/>
      <c r="AR154" s="397"/>
      <c r="AS154" s="397"/>
      <c r="AT154" s="397"/>
      <c r="AU154" s="397"/>
      <c r="AV154" s="397"/>
      <c r="AW154" s="397"/>
      <c r="AX154" s="397"/>
      <c r="AY154" s="397"/>
      <c r="AZ154" s="397"/>
      <c r="BA154" s="553"/>
      <c r="BB154" s="397"/>
      <c r="BC154" s="397"/>
      <c r="BD154" s="397"/>
      <c r="BE154" s="397"/>
      <c r="BF154" s="397"/>
      <c r="BG154" s="397"/>
      <c r="BH154" s="397"/>
      <c r="BI154" s="397"/>
      <c r="BJ154" s="397"/>
      <c r="BK154" s="397"/>
    </row>
    <row r="155" spans="1:63" x14ac:dyDescent="0.35">
      <c r="B155" s="80"/>
      <c r="C155" s="119"/>
      <c r="D155" s="119"/>
      <c r="E155" s="202"/>
      <c r="F155" s="119"/>
      <c r="G155" s="120"/>
      <c r="H155" s="41"/>
      <c r="I155" s="41"/>
      <c r="J155" s="944">
        <f t="shared" si="25"/>
        <v>0</v>
      </c>
      <c r="K155" s="292">
        <f t="shared" si="26"/>
        <v>0</v>
      </c>
      <c r="L155" s="327">
        <f>IF(I155&lt;(INDEX(Lookup!$U$2:$U$10,MATCH($D$45,Lookup!$S$2:$S$10,0))),0,365)</f>
        <v>0</v>
      </c>
      <c r="M155" s="292">
        <f t="shared" si="24"/>
        <v>0</v>
      </c>
      <c r="N155" s="371"/>
      <c r="O155" s="150"/>
      <c r="P155" s="397"/>
      <c r="Q155" s="555"/>
      <c r="R155" s="575">
        <f t="shared" si="27"/>
        <v>0</v>
      </c>
      <c r="S155" s="575">
        <f t="shared" si="28"/>
        <v>0</v>
      </c>
      <c r="T155" s="575">
        <f t="shared" si="29"/>
        <v>0</v>
      </c>
      <c r="U155" s="575">
        <f t="shared" si="30"/>
        <v>0</v>
      </c>
      <c r="V155" s="553"/>
      <c r="W155" s="553"/>
      <c r="X155" s="553"/>
      <c r="Y155" s="553"/>
      <c r="Z155" s="397"/>
      <c r="AA155" s="397"/>
      <c r="AB155" s="397"/>
      <c r="AC155" s="397"/>
      <c r="AD155" s="397"/>
      <c r="AE155" s="397"/>
      <c r="AF155" s="397"/>
      <c r="AG155" s="397"/>
      <c r="AH155" s="397"/>
      <c r="AI155" s="397"/>
      <c r="AJ155" s="397"/>
      <c r="AK155" s="397"/>
      <c r="AL155" s="397"/>
      <c r="AM155" s="397"/>
      <c r="AN155" s="397"/>
      <c r="AO155" s="397"/>
      <c r="AP155" s="397"/>
      <c r="AQ155" s="397"/>
      <c r="AR155" s="397"/>
      <c r="AS155" s="397"/>
      <c r="AT155" s="397"/>
      <c r="AU155" s="397"/>
      <c r="AV155" s="397"/>
      <c r="AW155" s="397"/>
      <c r="AX155" s="397"/>
      <c r="AY155" s="397"/>
      <c r="AZ155" s="397"/>
      <c r="BA155" s="553"/>
      <c r="BB155" s="397"/>
      <c r="BC155" s="397"/>
      <c r="BD155" s="397"/>
      <c r="BE155" s="397"/>
      <c r="BF155" s="397"/>
      <c r="BG155" s="397"/>
      <c r="BH155" s="397"/>
      <c r="BI155" s="397"/>
      <c r="BJ155" s="397"/>
      <c r="BK155" s="397"/>
    </row>
    <row r="156" spans="1:63" x14ac:dyDescent="0.35">
      <c r="B156" s="80"/>
      <c r="C156" s="119"/>
      <c r="D156" s="119"/>
      <c r="E156" s="202"/>
      <c r="F156" s="119"/>
      <c r="G156" s="120"/>
      <c r="H156" s="41"/>
      <c r="I156" s="41"/>
      <c r="J156" s="944">
        <f t="shared" si="25"/>
        <v>0</v>
      </c>
      <c r="K156" s="292">
        <f t="shared" si="26"/>
        <v>0</v>
      </c>
      <c r="L156" s="327">
        <f>IF(I156&lt;(INDEX(Lookup!$U$2:$U$10,MATCH($D$45,Lookup!$S$2:$S$10,0))),0,365)</f>
        <v>0</v>
      </c>
      <c r="M156" s="292">
        <f t="shared" si="24"/>
        <v>0</v>
      </c>
      <c r="N156" s="371"/>
      <c r="O156" s="150"/>
      <c r="P156" s="397"/>
      <c r="Q156" s="555"/>
      <c r="R156" s="575">
        <f t="shared" si="27"/>
        <v>0</v>
      </c>
      <c r="S156" s="575">
        <f t="shared" si="28"/>
        <v>0</v>
      </c>
      <c r="T156" s="575">
        <f t="shared" si="29"/>
        <v>0</v>
      </c>
      <c r="U156" s="575">
        <f t="shared" si="30"/>
        <v>0</v>
      </c>
      <c r="V156" s="553"/>
      <c r="W156" s="553"/>
      <c r="X156" s="553"/>
      <c r="Y156" s="553"/>
      <c r="Z156" s="397"/>
      <c r="AA156" s="397"/>
      <c r="AB156" s="397"/>
      <c r="AC156" s="397"/>
      <c r="AD156" s="397"/>
      <c r="AE156" s="397"/>
      <c r="AF156" s="397"/>
      <c r="AG156" s="397"/>
      <c r="AH156" s="397"/>
      <c r="AI156" s="397"/>
      <c r="AJ156" s="397"/>
      <c r="AK156" s="397"/>
      <c r="AL156" s="397"/>
      <c r="AM156" s="397"/>
      <c r="AN156" s="397"/>
      <c r="AO156" s="397"/>
      <c r="AP156" s="397"/>
      <c r="AQ156" s="397"/>
      <c r="AR156" s="397"/>
      <c r="AS156" s="397"/>
      <c r="AT156" s="397"/>
      <c r="AU156" s="397"/>
      <c r="AV156" s="397"/>
      <c r="AW156" s="397"/>
      <c r="AX156" s="397"/>
      <c r="AY156" s="397"/>
      <c r="AZ156" s="397"/>
      <c r="BA156" s="553"/>
      <c r="BB156" s="397"/>
      <c r="BC156" s="397"/>
      <c r="BD156" s="397"/>
      <c r="BE156" s="397"/>
      <c r="BF156" s="397"/>
      <c r="BG156" s="397"/>
      <c r="BH156" s="397"/>
      <c r="BI156" s="397"/>
      <c r="BJ156" s="397"/>
      <c r="BK156" s="397"/>
    </row>
    <row r="157" spans="1:63" x14ac:dyDescent="0.35">
      <c r="B157" s="80"/>
      <c r="C157" s="119"/>
      <c r="D157" s="119"/>
      <c r="E157" s="202"/>
      <c r="F157" s="119"/>
      <c r="G157" s="120"/>
      <c r="H157" s="41"/>
      <c r="I157" s="41"/>
      <c r="J157" s="944">
        <f t="shared" si="25"/>
        <v>0</v>
      </c>
      <c r="K157" s="292">
        <f t="shared" si="26"/>
        <v>0</v>
      </c>
      <c r="L157" s="327">
        <f>IF(I157&lt;(INDEX(Lookup!$U$2:$U$10,MATCH($D$45,Lookup!$S$2:$S$10,0))),0,365)</f>
        <v>0</v>
      </c>
      <c r="M157" s="292">
        <f t="shared" si="24"/>
        <v>0</v>
      </c>
      <c r="N157" s="371"/>
      <c r="O157" s="150"/>
      <c r="P157" s="397"/>
      <c r="Q157" s="555"/>
      <c r="R157" s="575">
        <f t="shared" si="27"/>
        <v>0</v>
      </c>
      <c r="S157" s="575">
        <f t="shared" si="28"/>
        <v>0</v>
      </c>
      <c r="T157" s="575">
        <f t="shared" si="29"/>
        <v>0</v>
      </c>
      <c r="U157" s="575">
        <f t="shared" si="30"/>
        <v>0</v>
      </c>
      <c r="V157" s="553"/>
      <c r="W157" s="553"/>
      <c r="X157" s="553"/>
      <c r="Y157" s="553"/>
      <c r="Z157" s="397"/>
      <c r="AA157" s="397"/>
      <c r="AB157" s="397"/>
      <c r="AC157" s="397"/>
      <c r="AD157" s="397"/>
      <c r="AE157" s="397"/>
      <c r="AF157" s="397"/>
      <c r="AG157" s="397"/>
      <c r="AH157" s="397"/>
      <c r="AI157" s="397"/>
      <c r="AJ157" s="397"/>
      <c r="AK157" s="397"/>
      <c r="AL157" s="397"/>
      <c r="AM157" s="397"/>
      <c r="AN157" s="397"/>
      <c r="AO157" s="397"/>
      <c r="AP157" s="397"/>
      <c r="AQ157" s="397"/>
      <c r="AR157" s="397"/>
      <c r="AS157" s="397"/>
      <c r="AT157" s="397"/>
      <c r="AU157" s="397"/>
      <c r="AV157" s="397"/>
      <c r="AW157" s="397"/>
      <c r="AX157" s="397"/>
      <c r="AY157" s="397"/>
      <c r="AZ157" s="397"/>
      <c r="BA157" s="553"/>
      <c r="BB157" s="397"/>
      <c r="BC157" s="397"/>
      <c r="BD157" s="397"/>
      <c r="BE157" s="397"/>
      <c r="BF157" s="397"/>
      <c r="BG157" s="397"/>
      <c r="BH157" s="397"/>
      <c r="BI157" s="397"/>
      <c r="BJ157" s="397"/>
      <c r="BK157" s="397"/>
    </row>
    <row r="158" spans="1:63" x14ac:dyDescent="0.35">
      <c r="B158" s="80"/>
      <c r="C158" s="119"/>
      <c r="D158" s="119"/>
      <c r="E158" s="202"/>
      <c r="F158" s="119"/>
      <c r="G158" s="120"/>
      <c r="H158" s="41"/>
      <c r="I158" s="41"/>
      <c r="J158" s="944">
        <f t="shared" si="25"/>
        <v>0</v>
      </c>
      <c r="K158" s="292">
        <f t="shared" si="26"/>
        <v>0</v>
      </c>
      <c r="L158" s="327">
        <f>IF(I158&lt;(INDEX(Lookup!$U$2:$U$10,MATCH($D$45,Lookup!$S$2:$S$10,0))),0,365)</f>
        <v>0</v>
      </c>
      <c r="M158" s="292">
        <f t="shared" si="24"/>
        <v>0</v>
      </c>
      <c r="N158" s="371"/>
      <c r="O158" s="150"/>
      <c r="P158" s="397"/>
      <c r="Q158" s="555"/>
      <c r="R158" s="575">
        <f t="shared" si="27"/>
        <v>0</v>
      </c>
      <c r="S158" s="575">
        <f t="shared" si="28"/>
        <v>0</v>
      </c>
      <c r="T158" s="575">
        <f t="shared" si="29"/>
        <v>0</v>
      </c>
      <c r="U158" s="575">
        <f t="shared" si="30"/>
        <v>0</v>
      </c>
      <c r="V158" s="553"/>
      <c r="W158" s="553"/>
      <c r="X158" s="553"/>
      <c r="Y158" s="553"/>
      <c r="Z158" s="397"/>
      <c r="AA158" s="397"/>
      <c r="AB158" s="397"/>
      <c r="AC158" s="397"/>
      <c r="AD158" s="397"/>
      <c r="AE158" s="397"/>
      <c r="AF158" s="397"/>
      <c r="AG158" s="397"/>
      <c r="AH158" s="397"/>
      <c r="AI158" s="397"/>
      <c r="AJ158" s="397"/>
      <c r="AK158" s="397"/>
      <c r="AL158" s="397"/>
      <c r="AM158" s="397"/>
      <c r="AN158" s="397"/>
      <c r="AO158" s="397"/>
      <c r="AP158" s="397"/>
      <c r="AQ158" s="397"/>
      <c r="AR158" s="397"/>
      <c r="AS158" s="397"/>
      <c r="AT158" s="397"/>
      <c r="AU158" s="397"/>
      <c r="AV158" s="397"/>
      <c r="AW158" s="397"/>
      <c r="AX158" s="397"/>
      <c r="AY158" s="397"/>
      <c r="AZ158" s="397"/>
      <c r="BA158" s="553"/>
      <c r="BB158" s="397"/>
      <c r="BC158" s="397"/>
      <c r="BD158" s="397"/>
      <c r="BE158" s="397"/>
      <c r="BF158" s="397"/>
      <c r="BG158" s="397"/>
      <c r="BH158" s="397"/>
      <c r="BI158" s="397"/>
      <c r="BJ158" s="397"/>
      <c r="BK158" s="397"/>
    </row>
    <row r="159" spans="1:63" x14ac:dyDescent="0.35">
      <c r="B159" s="80"/>
      <c r="C159" s="119"/>
      <c r="D159" s="119"/>
      <c r="E159" s="202"/>
      <c r="F159" s="119"/>
      <c r="G159" s="120"/>
      <c r="H159" s="41"/>
      <c r="I159" s="41"/>
      <c r="J159" s="944">
        <f t="shared" si="25"/>
        <v>0</v>
      </c>
      <c r="K159" s="292">
        <f t="shared" si="26"/>
        <v>0</v>
      </c>
      <c r="L159" s="327">
        <f>IF(I159&lt;(INDEX(Lookup!$U$2:$U$10,MATCH($D$45,Lookup!$S$2:$S$10,0))),0,365)</f>
        <v>0</v>
      </c>
      <c r="M159" s="292">
        <f t="shared" si="24"/>
        <v>0</v>
      </c>
      <c r="N159" s="371"/>
      <c r="O159" s="150"/>
      <c r="P159" s="397"/>
      <c r="Q159" s="555"/>
      <c r="R159" s="575">
        <f t="shared" si="27"/>
        <v>0</v>
      </c>
      <c r="S159" s="575">
        <f t="shared" si="28"/>
        <v>0</v>
      </c>
      <c r="T159" s="575">
        <f t="shared" si="29"/>
        <v>0</v>
      </c>
      <c r="U159" s="575">
        <f t="shared" si="30"/>
        <v>0</v>
      </c>
      <c r="V159" s="553"/>
      <c r="W159" s="553"/>
      <c r="X159" s="553"/>
      <c r="Y159" s="553"/>
      <c r="Z159" s="397"/>
      <c r="AA159" s="397"/>
      <c r="AB159" s="397"/>
      <c r="AC159" s="397"/>
      <c r="AD159" s="397"/>
      <c r="AE159" s="397"/>
      <c r="AF159" s="397"/>
      <c r="AG159" s="397"/>
      <c r="AH159" s="397"/>
      <c r="AI159" s="397"/>
      <c r="AJ159" s="397"/>
      <c r="AK159" s="397"/>
      <c r="AL159" s="397"/>
      <c r="AM159" s="397"/>
      <c r="AN159" s="397"/>
      <c r="AO159" s="397"/>
      <c r="AP159" s="397"/>
      <c r="AQ159" s="397"/>
      <c r="AR159" s="397"/>
      <c r="AS159" s="397"/>
      <c r="AT159" s="397"/>
      <c r="AU159" s="397"/>
      <c r="AV159" s="397"/>
      <c r="AW159" s="397"/>
      <c r="AX159" s="397"/>
      <c r="AY159" s="397"/>
      <c r="AZ159" s="397"/>
      <c r="BA159" s="553"/>
      <c r="BB159" s="397"/>
      <c r="BC159" s="397"/>
      <c r="BD159" s="397"/>
      <c r="BE159" s="397"/>
      <c r="BF159" s="397"/>
      <c r="BG159" s="397"/>
      <c r="BH159" s="397"/>
      <c r="BI159" s="397"/>
      <c r="BJ159" s="397"/>
      <c r="BK159" s="397"/>
    </row>
    <row r="160" spans="1:63" x14ac:dyDescent="0.35">
      <c r="B160" s="80"/>
      <c r="C160" s="119"/>
      <c r="D160" s="119"/>
      <c r="E160" s="202"/>
      <c r="F160" s="119"/>
      <c r="G160" s="120"/>
      <c r="H160" s="41"/>
      <c r="I160" s="41"/>
      <c r="J160" s="944">
        <f t="shared" si="25"/>
        <v>0</v>
      </c>
      <c r="K160" s="292">
        <f t="shared" si="26"/>
        <v>0</v>
      </c>
      <c r="L160" s="327">
        <f>IF(I160&lt;(INDEX(Lookup!$U$2:$U$10,MATCH($D$45,Lookup!$S$2:$S$10,0))),0,365)</f>
        <v>0</v>
      </c>
      <c r="M160" s="292">
        <f t="shared" si="24"/>
        <v>0</v>
      </c>
      <c r="N160" s="371"/>
      <c r="O160" s="150"/>
      <c r="P160" s="397"/>
      <c r="Q160" s="555"/>
      <c r="R160" s="575">
        <f t="shared" si="27"/>
        <v>0</v>
      </c>
      <c r="S160" s="575">
        <f t="shared" si="28"/>
        <v>0</v>
      </c>
      <c r="T160" s="575">
        <f t="shared" si="29"/>
        <v>0</v>
      </c>
      <c r="U160" s="575">
        <f t="shared" si="30"/>
        <v>0</v>
      </c>
      <c r="V160" s="553"/>
      <c r="W160" s="553"/>
      <c r="X160" s="553"/>
      <c r="Y160" s="553"/>
      <c r="Z160" s="397"/>
      <c r="AA160" s="397"/>
      <c r="AB160" s="397"/>
      <c r="AC160" s="397"/>
      <c r="AD160" s="397"/>
      <c r="AE160" s="397"/>
      <c r="AF160" s="397"/>
      <c r="AG160" s="397"/>
      <c r="AH160" s="397"/>
      <c r="AI160" s="397"/>
      <c r="AJ160" s="397"/>
      <c r="AK160" s="397"/>
      <c r="AL160" s="397"/>
      <c r="AM160" s="397"/>
      <c r="AN160" s="397"/>
      <c r="AO160" s="397"/>
      <c r="AP160" s="397"/>
      <c r="AQ160" s="397"/>
      <c r="AR160" s="397"/>
      <c r="AS160" s="397"/>
      <c r="AT160" s="397"/>
      <c r="AU160" s="397"/>
      <c r="AV160" s="397"/>
      <c r="AW160" s="397"/>
      <c r="AX160" s="397"/>
      <c r="AY160" s="397"/>
      <c r="AZ160" s="397"/>
      <c r="BA160" s="553"/>
      <c r="BB160" s="397"/>
      <c r="BC160" s="397"/>
      <c r="BD160" s="397"/>
      <c r="BE160" s="397"/>
      <c r="BF160" s="397"/>
      <c r="BG160" s="397"/>
      <c r="BH160" s="397"/>
      <c r="BI160" s="397"/>
      <c r="BJ160" s="397"/>
      <c r="BK160" s="397"/>
    </row>
    <row r="161" spans="2:63" x14ac:dyDescent="0.35">
      <c r="B161" s="80"/>
      <c r="C161" s="119"/>
      <c r="D161" s="119"/>
      <c r="E161" s="202"/>
      <c r="F161" s="119"/>
      <c r="G161" s="120"/>
      <c r="H161" s="41"/>
      <c r="I161" s="41"/>
      <c r="J161" s="944">
        <f t="shared" si="25"/>
        <v>0</v>
      </c>
      <c r="K161" s="292">
        <f t="shared" si="26"/>
        <v>0</v>
      </c>
      <c r="L161" s="327">
        <f>IF(I161&lt;(INDEX(Lookup!$U$2:$U$10,MATCH($D$45,Lookup!$S$2:$S$10,0))),0,365)</f>
        <v>0</v>
      </c>
      <c r="M161" s="292">
        <f t="shared" si="24"/>
        <v>0</v>
      </c>
      <c r="N161" s="371"/>
      <c r="O161" s="150"/>
      <c r="P161" s="397"/>
      <c r="Q161" s="555"/>
      <c r="R161" s="575">
        <f t="shared" si="27"/>
        <v>0</v>
      </c>
      <c r="S161" s="575">
        <f t="shared" si="28"/>
        <v>0</v>
      </c>
      <c r="T161" s="575">
        <f t="shared" si="29"/>
        <v>0</v>
      </c>
      <c r="U161" s="575">
        <f t="shared" si="30"/>
        <v>0</v>
      </c>
      <c r="V161" s="553"/>
      <c r="W161" s="553"/>
      <c r="X161" s="553"/>
      <c r="Y161" s="553"/>
      <c r="Z161" s="397"/>
      <c r="AA161" s="397"/>
      <c r="AB161" s="397"/>
      <c r="AC161" s="397"/>
      <c r="AD161" s="397"/>
      <c r="AE161" s="397"/>
      <c r="AF161" s="397"/>
      <c r="AG161" s="397"/>
      <c r="AH161" s="397"/>
      <c r="AI161" s="397"/>
      <c r="AJ161" s="397"/>
      <c r="AK161" s="397"/>
      <c r="AL161" s="397"/>
      <c r="AM161" s="397"/>
      <c r="AN161" s="397"/>
      <c r="AO161" s="397"/>
      <c r="AP161" s="397"/>
      <c r="AQ161" s="397"/>
      <c r="AR161" s="397"/>
      <c r="AS161" s="397"/>
      <c r="AT161" s="397"/>
      <c r="AU161" s="397"/>
      <c r="AV161" s="397"/>
      <c r="AW161" s="397"/>
      <c r="AX161" s="397"/>
      <c r="AY161" s="397"/>
      <c r="AZ161" s="397"/>
      <c r="BA161" s="553"/>
      <c r="BB161" s="397"/>
      <c r="BC161" s="397"/>
      <c r="BD161" s="397"/>
      <c r="BE161" s="397"/>
      <c r="BF161" s="397"/>
      <c r="BG161" s="397"/>
      <c r="BH161" s="397"/>
      <c r="BI161" s="397"/>
      <c r="BJ161" s="397"/>
      <c r="BK161" s="397"/>
    </row>
    <row r="162" spans="2:63" x14ac:dyDescent="0.35">
      <c r="B162" s="80"/>
      <c r="C162" s="119"/>
      <c r="D162" s="119"/>
      <c r="E162" s="202"/>
      <c r="F162" s="119"/>
      <c r="G162" s="120"/>
      <c r="H162" s="41"/>
      <c r="I162" s="41"/>
      <c r="J162" s="944">
        <f t="shared" si="25"/>
        <v>0</v>
      </c>
      <c r="K162" s="292">
        <f t="shared" si="26"/>
        <v>0</v>
      </c>
      <c r="L162" s="327">
        <f>IF(I162&lt;(INDEX(Lookup!$U$2:$U$10,MATCH($D$45,Lookup!$S$2:$S$10,0))),0,365)</f>
        <v>0</v>
      </c>
      <c r="M162" s="292">
        <f t="shared" si="24"/>
        <v>0</v>
      </c>
      <c r="N162" s="371"/>
      <c r="O162" s="150"/>
      <c r="P162" s="397"/>
      <c r="Q162" s="555"/>
      <c r="R162" s="575">
        <f t="shared" si="27"/>
        <v>0</v>
      </c>
      <c r="S162" s="575">
        <f t="shared" si="28"/>
        <v>0</v>
      </c>
      <c r="T162" s="575">
        <f t="shared" si="29"/>
        <v>0</v>
      </c>
      <c r="U162" s="575">
        <f t="shared" si="30"/>
        <v>0</v>
      </c>
      <c r="V162" s="553"/>
      <c r="W162" s="553"/>
      <c r="X162" s="553"/>
      <c r="Y162" s="553"/>
      <c r="Z162" s="397"/>
      <c r="AA162" s="397"/>
      <c r="AB162" s="397"/>
      <c r="AC162" s="397"/>
      <c r="AD162" s="397"/>
      <c r="AE162" s="397"/>
      <c r="AF162" s="397"/>
      <c r="AG162" s="397"/>
      <c r="AH162" s="397"/>
      <c r="AI162" s="397"/>
      <c r="AJ162" s="397"/>
      <c r="AK162" s="397"/>
      <c r="AL162" s="397"/>
      <c r="AM162" s="397"/>
      <c r="AN162" s="397"/>
      <c r="AO162" s="397"/>
      <c r="AP162" s="397"/>
      <c r="AQ162" s="397"/>
      <c r="AR162" s="397"/>
      <c r="AS162" s="397"/>
      <c r="AT162" s="397"/>
      <c r="AU162" s="397"/>
      <c r="AV162" s="397"/>
      <c r="AW162" s="397"/>
      <c r="AX162" s="397"/>
      <c r="AY162" s="397"/>
      <c r="AZ162" s="397"/>
      <c r="BA162" s="553"/>
      <c r="BB162" s="397"/>
      <c r="BC162" s="397"/>
      <c r="BD162" s="397"/>
      <c r="BE162" s="397"/>
      <c r="BF162" s="397"/>
      <c r="BG162" s="397"/>
      <c r="BH162" s="397"/>
      <c r="BI162" s="397"/>
      <c r="BJ162" s="397"/>
      <c r="BK162" s="397"/>
    </row>
    <row r="163" spans="2:63" x14ac:dyDescent="0.35">
      <c r="B163" s="80"/>
      <c r="C163" s="119"/>
      <c r="D163" s="119"/>
      <c r="E163" s="202"/>
      <c r="F163" s="119"/>
      <c r="G163" s="120"/>
      <c r="H163" s="41"/>
      <c r="I163" s="41"/>
      <c r="J163" s="944">
        <f t="shared" si="25"/>
        <v>0</v>
      </c>
      <c r="K163" s="292">
        <f t="shared" si="26"/>
        <v>0</v>
      </c>
      <c r="L163" s="327">
        <f>IF(I163&lt;(INDEX(Lookup!$U$2:$U$10,MATCH($D$45,Lookup!$S$2:$S$10,0))),0,365)</f>
        <v>0</v>
      </c>
      <c r="M163" s="292">
        <f t="shared" si="24"/>
        <v>0</v>
      </c>
      <c r="N163" s="371"/>
      <c r="O163" s="150"/>
      <c r="P163" s="397"/>
      <c r="Q163" s="555"/>
      <c r="R163" s="575">
        <f t="shared" si="27"/>
        <v>0</v>
      </c>
      <c r="S163" s="575">
        <f t="shared" si="28"/>
        <v>0</v>
      </c>
      <c r="T163" s="575">
        <f t="shared" si="29"/>
        <v>0</v>
      </c>
      <c r="U163" s="575">
        <f t="shared" si="30"/>
        <v>0</v>
      </c>
      <c r="V163" s="553"/>
      <c r="W163" s="553"/>
      <c r="X163" s="553"/>
      <c r="Y163" s="553"/>
      <c r="Z163" s="397"/>
      <c r="AA163" s="397"/>
      <c r="AB163" s="397"/>
      <c r="AC163" s="397"/>
      <c r="AD163" s="397"/>
      <c r="AE163" s="397"/>
      <c r="AF163" s="397"/>
      <c r="AG163" s="397"/>
      <c r="AH163" s="397"/>
      <c r="AI163" s="397"/>
      <c r="AJ163" s="397"/>
      <c r="AK163" s="397"/>
      <c r="AL163" s="397"/>
      <c r="AM163" s="397"/>
      <c r="AN163" s="397"/>
      <c r="AO163" s="397"/>
      <c r="AP163" s="397"/>
      <c r="AQ163" s="397"/>
      <c r="AR163" s="397"/>
      <c r="AS163" s="397"/>
      <c r="AT163" s="397"/>
      <c r="AU163" s="397"/>
      <c r="AV163" s="397"/>
      <c r="AW163" s="397"/>
      <c r="AX163" s="397"/>
      <c r="AY163" s="397"/>
      <c r="AZ163" s="397"/>
      <c r="BA163" s="553"/>
      <c r="BB163" s="397"/>
      <c r="BC163" s="397"/>
      <c r="BD163" s="397"/>
      <c r="BE163" s="397"/>
      <c r="BF163" s="397"/>
      <c r="BG163" s="397"/>
      <c r="BH163" s="397"/>
      <c r="BI163" s="397"/>
      <c r="BJ163" s="397"/>
      <c r="BK163" s="397"/>
    </row>
    <row r="164" spans="2:63" x14ac:dyDescent="0.35">
      <c r="B164" s="80"/>
      <c r="C164" s="119"/>
      <c r="D164" s="119"/>
      <c r="E164" s="202"/>
      <c r="F164" s="119"/>
      <c r="G164" s="120"/>
      <c r="H164" s="41"/>
      <c r="I164" s="41"/>
      <c r="J164" s="944">
        <f t="shared" si="25"/>
        <v>0</v>
      </c>
      <c r="K164" s="292">
        <f t="shared" si="26"/>
        <v>0</v>
      </c>
      <c r="L164" s="327">
        <f>IF(I164&lt;(INDEX(Lookup!$U$2:$U$10,MATCH($D$45,Lookup!$S$2:$S$10,0))),0,365)</f>
        <v>0</v>
      </c>
      <c r="M164" s="292">
        <f t="shared" si="24"/>
        <v>0</v>
      </c>
      <c r="N164" s="371"/>
      <c r="O164" s="150"/>
      <c r="P164" s="397"/>
      <c r="Q164" s="555"/>
      <c r="R164" s="575">
        <f t="shared" si="27"/>
        <v>0</v>
      </c>
      <c r="S164" s="575">
        <f t="shared" si="28"/>
        <v>0</v>
      </c>
      <c r="T164" s="575">
        <f t="shared" si="29"/>
        <v>0</v>
      </c>
      <c r="U164" s="575">
        <f t="shared" si="30"/>
        <v>0</v>
      </c>
      <c r="V164" s="553"/>
      <c r="W164" s="553"/>
      <c r="X164" s="553"/>
      <c r="Y164" s="553"/>
      <c r="Z164" s="397"/>
      <c r="AA164" s="397"/>
      <c r="AB164" s="397"/>
      <c r="AC164" s="397"/>
      <c r="AD164" s="397"/>
      <c r="AE164" s="397"/>
      <c r="AF164" s="397"/>
      <c r="AG164" s="397"/>
      <c r="AH164" s="397"/>
      <c r="AI164" s="397"/>
      <c r="AJ164" s="397"/>
      <c r="AK164" s="397"/>
      <c r="AL164" s="397"/>
      <c r="AM164" s="397"/>
      <c r="AN164" s="397"/>
      <c r="AO164" s="397"/>
      <c r="AP164" s="397"/>
      <c r="AQ164" s="397"/>
      <c r="AR164" s="397"/>
      <c r="AS164" s="397"/>
      <c r="AT164" s="397"/>
      <c r="AU164" s="397"/>
      <c r="AV164" s="397"/>
      <c r="AW164" s="397"/>
      <c r="AX164" s="397"/>
      <c r="AY164" s="397"/>
      <c r="AZ164" s="397"/>
      <c r="BA164" s="553"/>
      <c r="BB164" s="397"/>
      <c r="BC164" s="397"/>
      <c r="BD164" s="397"/>
      <c r="BE164" s="397"/>
      <c r="BF164" s="397"/>
      <c r="BG164" s="397"/>
      <c r="BH164" s="397"/>
      <c r="BI164" s="397"/>
      <c r="BJ164" s="397"/>
      <c r="BK164" s="397"/>
    </row>
    <row r="165" spans="2:63" x14ac:dyDescent="0.35">
      <c r="B165" s="80"/>
      <c r="C165" s="119"/>
      <c r="D165" s="119"/>
      <c r="E165" s="202"/>
      <c r="F165" s="119"/>
      <c r="G165" s="120"/>
      <c r="H165" s="41"/>
      <c r="I165" s="41"/>
      <c r="J165" s="944">
        <f t="shared" si="25"/>
        <v>0</v>
      </c>
      <c r="K165" s="292">
        <f t="shared" si="26"/>
        <v>0</v>
      </c>
      <c r="L165" s="327">
        <f>IF(I165&lt;(INDEX(Lookup!$U$2:$U$10,MATCH($D$45,Lookup!$S$2:$S$10,0))),0,365)</f>
        <v>0</v>
      </c>
      <c r="M165" s="292">
        <f t="shared" si="24"/>
        <v>0</v>
      </c>
      <c r="N165" s="371"/>
      <c r="O165" s="150"/>
      <c r="P165" s="397"/>
      <c r="Q165" s="555"/>
      <c r="R165" s="575">
        <f t="shared" si="27"/>
        <v>0</v>
      </c>
      <c r="S165" s="575">
        <f t="shared" si="28"/>
        <v>0</v>
      </c>
      <c r="T165" s="575">
        <f t="shared" si="29"/>
        <v>0</v>
      </c>
      <c r="U165" s="575">
        <f t="shared" si="30"/>
        <v>0</v>
      </c>
      <c r="V165" s="553"/>
      <c r="W165" s="553"/>
      <c r="X165" s="553"/>
      <c r="Y165" s="553"/>
      <c r="Z165" s="397"/>
      <c r="AA165" s="397"/>
      <c r="AB165" s="397"/>
      <c r="AC165" s="397"/>
      <c r="AD165" s="397"/>
      <c r="AE165" s="397"/>
      <c r="AF165" s="397"/>
      <c r="AG165" s="397"/>
      <c r="AH165" s="397"/>
      <c r="AI165" s="397"/>
      <c r="AJ165" s="397"/>
      <c r="AK165" s="397"/>
      <c r="AL165" s="397"/>
      <c r="AM165" s="397"/>
      <c r="AN165" s="397"/>
      <c r="AO165" s="397"/>
      <c r="AP165" s="397"/>
      <c r="AQ165" s="397"/>
      <c r="AR165" s="397"/>
      <c r="AS165" s="397"/>
      <c r="AT165" s="397"/>
      <c r="AU165" s="397"/>
      <c r="AV165" s="397"/>
      <c r="AW165" s="397"/>
      <c r="AX165" s="397"/>
      <c r="AY165" s="397"/>
      <c r="AZ165" s="397"/>
      <c r="BA165" s="553"/>
      <c r="BB165" s="397"/>
      <c r="BC165" s="397"/>
      <c r="BD165" s="397"/>
      <c r="BE165" s="397"/>
      <c r="BF165" s="397"/>
      <c r="BG165" s="397"/>
      <c r="BH165" s="397"/>
      <c r="BI165" s="397"/>
      <c r="BJ165" s="397"/>
      <c r="BK165" s="397"/>
    </row>
    <row r="166" spans="2:63" x14ac:dyDescent="0.35">
      <c r="B166" s="80"/>
      <c r="C166" s="119"/>
      <c r="D166" s="119"/>
      <c r="E166" s="202"/>
      <c r="F166" s="119"/>
      <c r="G166" s="120"/>
      <c r="H166" s="41"/>
      <c r="I166" s="41"/>
      <c r="J166" s="944">
        <f t="shared" si="25"/>
        <v>0</v>
      </c>
      <c r="K166" s="292">
        <f t="shared" si="26"/>
        <v>0</v>
      </c>
      <c r="L166" s="327">
        <f>IF(I166&lt;(INDEX(Lookup!$U$2:$U$10,MATCH($D$45,Lookup!$S$2:$S$10,0))),0,365)</f>
        <v>0</v>
      </c>
      <c r="M166" s="292">
        <f t="shared" si="24"/>
        <v>0</v>
      </c>
      <c r="N166" s="371"/>
      <c r="O166" s="150"/>
      <c r="P166" s="397"/>
      <c r="Q166" s="555"/>
      <c r="R166" s="575">
        <f t="shared" si="27"/>
        <v>0</v>
      </c>
      <c r="S166" s="575">
        <f t="shared" si="28"/>
        <v>0</v>
      </c>
      <c r="T166" s="575">
        <f t="shared" si="29"/>
        <v>0</v>
      </c>
      <c r="U166" s="575">
        <f t="shared" si="30"/>
        <v>0</v>
      </c>
      <c r="V166" s="553"/>
      <c r="W166" s="553"/>
      <c r="X166" s="553"/>
      <c r="Y166" s="553"/>
      <c r="Z166" s="397"/>
      <c r="AA166" s="397"/>
      <c r="AB166" s="397"/>
      <c r="AC166" s="397"/>
      <c r="AD166" s="397"/>
      <c r="AE166" s="397"/>
      <c r="AF166" s="397"/>
      <c r="AG166" s="397"/>
      <c r="AH166" s="397"/>
      <c r="AI166" s="397"/>
      <c r="AJ166" s="397"/>
      <c r="AK166" s="397"/>
      <c r="AL166" s="397"/>
      <c r="AM166" s="397"/>
      <c r="AN166" s="397"/>
      <c r="AO166" s="397"/>
      <c r="AP166" s="397"/>
      <c r="AQ166" s="397"/>
      <c r="AR166" s="397"/>
      <c r="AS166" s="397"/>
      <c r="AT166" s="397"/>
      <c r="AU166" s="397"/>
      <c r="AV166" s="397"/>
      <c r="AW166" s="397"/>
      <c r="AX166" s="397"/>
      <c r="AY166" s="397"/>
      <c r="AZ166" s="397"/>
      <c r="BA166" s="553"/>
      <c r="BB166" s="397"/>
      <c r="BC166" s="397"/>
      <c r="BD166" s="397"/>
      <c r="BE166" s="397"/>
      <c r="BF166" s="397"/>
      <c r="BG166" s="397"/>
      <c r="BH166" s="397"/>
      <c r="BI166" s="397"/>
      <c r="BJ166" s="397"/>
      <c r="BK166" s="397"/>
    </row>
    <row r="167" spans="2:63" x14ac:dyDescent="0.35">
      <c r="B167" s="80"/>
      <c r="C167" s="119"/>
      <c r="D167" s="119"/>
      <c r="E167" s="202"/>
      <c r="F167" s="119"/>
      <c r="G167" s="120"/>
      <c r="H167" s="41"/>
      <c r="I167" s="41"/>
      <c r="J167" s="944">
        <f t="shared" si="25"/>
        <v>0</v>
      </c>
      <c r="K167" s="292">
        <f t="shared" si="26"/>
        <v>0</v>
      </c>
      <c r="L167" s="327">
        <f>IF(I167&lt;(INDEX(Lookup!$U$2:$U$10,MATCH($D$45,Lookup!$S$2:$S$10,0))),0,365)</f>
        <v>0</v>
      </c>
      <c r="M167" s="292">
        <f t="shared" si="24"/>
        <v>0</v>
      </c>
      <c r="N167" s="371"/>
      <c r="O167" s="150"/>
      <c r="P167" s="397"/>
      <c r="Q167" s="555"/>
      <c r="R167" s="575">
        <f t="shared" si="27"/>
        <v>0</v>
      </c>
      <c r="S167" s="575">
        <f t="shared" si="28"/>
        <v>0</v>
      </c>
      <c r="T167" s="575">
        <f t="shared" si="29"/>
        <v>0</v>
      </c>
      <c r="U167" s="575">
        <f t="shared" si="30"/>
        <v>0</v>
      </c>
      <c r="V167" s="553"/>
      <c r="W167" s="553"/>
      <c r="X167" s="553"/>
      <c r="Y167" s="553"/>
      <c r="Z167" s="397"/>
      <c r="AA167" s="397"/>
      <c r="AB167" s="397"/>
      <c r="AC167" s="397"/>
      <c r="AD167" s="397"/>
      <c r="AE167" s="397"/>
      <c r="AF167" s="397"/>
      <c r="AG167" s="397"/>
      <c r="AH167" s="397"/>
      <c r="AI167" s="397"/>
      <c r="AJ167" s="397"/>
      <c r="AK167" s="397"/>
      <c r="AL167" s="397"/>
      <c r="AM167" s="397"/>
      <c r="AN167" s="397"/>
      <c r="AO167" s="397"/>
      <c r="AP167" s="397"/>
      <c r="AQ167" s="397"/>
      <c r="AR167" s="397"/>
      <c r="AS167" s="397"/>
      <c r="AT167" s="397"/>
      <c r="AU167" s="397"/>
      <c r="AV167" s="397"/>
      <c r="AW167" s="397"/>
      <c r="AX167" s="397"/>
      <c r="AY167" s="397"/>
      <c r="AZ167" s="397"/>
      <c r="BA167" s="553"/>
      <c r="BB167" s="397"/>
      <c r="BC167" s="397"/>
      <c r="BD167" s="397"/>
      <c r="BE167" s="397"/>
      <c r="BF167" s="397"/>
      <c r="BG167" s="397"/>
      <c r="BH167" s="397"/>
      <c r="BI167" s="397"/>
      <c r="BJ167" s="397"/>
      <c r="BK167" s="397"/>
    </row>
    <row r="168" spans="2:63" x14ac:dyDescent="0.35">
      <c r="B168" s="80"/>
      <c r="C168" s="119"/>
      <c r="D168" s="119"/>
      <c r="E168" s="202"/>
      <c r="F168" s="119"/>
      <c r="G168" s="120"/>
      <c r="H168" s="41"/>
      <c r="I168" s="41"/>
      <c r="J168" s="944">
        <f t="shared" si="25"/>
        <v>0</v>
      </c>
      <c r="K168" s="292">
        <f t="shared" si="26"/>
        <v>0</v>
      </c>
      <c r="L168" s="327">
        <f>IF(I168&lt;(INDEX(Lookup!$U$2:$U$10,MATCH($D$45,Lookup!$S$2:$S$10,0))),0,365)</f>
        <v>0</v>
      </c>
      <c r="M168" s="292">
        <f t="shared" si="24"/>
        <v>0</v>
      </c>
      <c r="N168" s="371"/>
      <c r="O168" s="150"/>
      <c r="P168" s="397"/>
      <c r="Q168" s="555"/>
      <c r="R168" s="575">
        <f t="shared" si="27"/>
        <v>0</v>
      </c>
      <c r="S168" s="575">
        <f t="shared" si="28"/>
        <v>0</v>
      </c>
      <c r="T168" s="575">
        <f t="shared" si="29"/>
        <v>0</v>
      </c>
      <c r="U168" s="575">
        <f t="shared" si="30"/>
        <v>0</v>
      </c>
      <c r="V168" s="553"/>
      <c r="W168" s="553"/>
      <c r="X168" s="553"/>
      <c r="Y168" s="553"/>
      <c r="Z168" s="397"/>
      <c r="AA168" s="397"/>
      <c r="AB168" s="397"/>
      <c r="AC168" s="397"/>
      <c r="AD168" s="397"/>
      <c r="AE168" s="397"/>
      <c r="AF168" s="397"/>
      <c r="AG168" s="397"/>
      <c r="AH168" s="397"/>
      <c r="AI168" s="397"/>
      <c r="AJ168" s="397"/>
      <c r="AK168" s="397"/>
      <c r="AL168" s="397"/>
      <c r="AM168" s="397"/>
      <c r="AN168" s="397"/>
      <c r="AO168" s="397"/>
      <c r="AP168" s="397"/>
      <c r="AQ168" s="397"/>
      <c r="AR168" s="397"/>
      <c r="AS168" s="397"/>
      <c r="AT168" s="397"/>
      <c r="AU168" s="397"/>
      <c r="AV168" s="397"/>
      <c r="AW168" s="397"/>
      <c r="AX168" s="397"/>
      <c r="AY168" s="397"/>
      <c r="AZ168" s="397"/>
      <c r="BA168" s="553"/>
      <c r="BB168" s="397"/>
      <c r="BC168" s="397"/>
      <c r="BD168" s="397"/>
      <c r="BE168" s="397"/>
      <c r="BF168" s="397"/>
      <c r="BG168" s="397"/>
      <c r="BH168" s="397"/>
      <c r="BI168" s="397"/>
      <c r="BJ168" s="397"/>
      <c r="BK168" s="397"/>
    </row>
    <row r="169" spans="2:63" x14ac:dyDescent="0.35">
      <c r="B169" s="80"/>
      <c r="C169" s="119"/>
      <c r="D169" s="119"/>
      <c r="E169" s="202"/>
      <c r="F169" s="119"/>
      <c r="G169" s="120"/>
      <c r="H169" s="41"/>
      <c r="I169" s="41"/>
      <c r="J169" s="944">
        <f t="shared" si="25"/>
        <v>0</v>
      </c>
      <c r="K169" s="292">
        <f t="shared" si="26"/>
        <v>0</v>
      </c>
      <c r="L169" s="327">
        <f>IF(I169&lt;(INDEX(Lookup!$U$2:$U$10,MATCH($D$45,Lookup!$S$2:$S$10,0))),0,365)</f>
        <v>0</v>
      </c>
      <c r="M169" s="292">
        <f t="shared" si="24"/>
        <v>0</v>
      </c>
      <c r="N169" s="371"/>
      <c r="O169" s="150"/>
      <c r="P169" s="397"/>
      <c r="Q169" s="555"/>
      <c r="R169" s="575">
        <f t="shared" si="27"/>
        <v>0</v>
      </c>
      <c r="S169" s="575">
        <f t="shared" si="28"/>
        <v>0</v>
      </c>
      <c r="T169" s="575">
        <f t="shared" si="29"/>
        <v>0</v>
      </c>
      <c r="U169" s="575">
        <f t="shared" si="30"/>
        <v>0</v>
      </c>
      <c r="V169" s="553"/>
      <c r="W169" s="553"/>
      <c r="X169" s="553"/>
      <c r="Y169" s="553"/>
      <c r="Z169" s="397"/>
      <c r="AA169" s="397"/>
      <c r="AB169" s="397"/>
      <c r="AC169" s="397"/>
      <c r="AD169" s="397"/>
      <c r="AE169" s="397"/>
      <c r="AF169" s="397"/>
      <c r="AG169" s="397"/>
      <c r="AH169" s="397"/>
      <c r="AI169" s="397"/>
      <c r="AJ169" s="397"/>
      <c r="AK169" s="397"/>
      <c r="AL169" s="397"/>
      <c r="AM169" s="397"/>
      <c r="AN169" s="397"/>
      <c r="AO169" s="397"/>
      <c r="AP169" s="397"/>
      <c r="AQ169" s="397"/>
      <c r="AR169" s="397"/>
      <c r="AS169" s="397"/>
      <c r="AT169" s="397"/>
      <c r="AU169" s="397"/>
      <c r="AV169" s="397"/>
      <c r="AW169" s="397"/>
      <c r="AX169" s="397"/>
      <c r="AY169" s="397"/>
      <c r="AZ169" s="397"/>
      <c r="BA169" s="553"/>
      <c r="BB169" s="397"/>
      <c r="BC169" s="397"/>
      <c r="BD169" s="397"/>
      <c r="BE169" s="397"/>
      <c r="BF169" s="397"/>
      <c r="BG169" s="397"/>
      <c r="BH169" s="397"/>
      <c r="BI169" s="397"/>
      <c r="BJ169" s="397"/>
      <c r="BK169" s="397"/>
    </row>
    <row r="170" spans="2:63" x14ac:dyDescent="0.35">
      <c r="B170" s="80"/>
      <c r="C170" s="119"/>
      <c r="D170" s="119"/>
      <c r="E170" s="202"/>
      <c r="F170" s="119"/>
      <c r="G170" s="120"/>
      <c r="H170" s="41"/>
      <c r="I170" s="41"/>
      <c r="J170" s="944">
        <f t="shared" si="25"/>
        <v>0</v>
      </c>
      <c r="K170" s="292">
        <f t="shared" si="26"/>
        <v>0</v>
      </c>
      <c r="L170" s="327">
        <f>IF(I170&lt;(INDEX(Lookup!$U$2:$U$10,MATCH($D$45,Lookup!$S$2:$S$10,0))),0,365)</f>
        <v>0</v>
      </c>
      <c r="M170" s="292">
        <f t="shared" si="24"/>
        <v>0</v>
      </c>
      <c r="N170" s="371"/>
      <c r="O170" s="150"/>
      <c r="P170" s="397"/>
      <c r="Q170" s="555"/>
      <c r="R170" s="575">
        <f t="shared" si="27"/>
        <v>0</v>
      </c>
      <c r="S170" s="575">
        <f t="shared" si="28"/>
        <v>0</v>
      </c>
      <c r="T170" s="575">
        <f t="shared" si="29"/>
        <v>0</v>
      </c>
      <c r="U170" s="575">
        <f t="shared" si="30"/>
        <v>0</v>
      </c>
      <c r="V170" s="553"/>
      <c r="W170" s="553"/>
      <c r="X170" s="553"/>
      <c r="Y170" s="553"/>
      <c r="Z170" s="397"/>
      <c r="AA170" s="397"/>
      <c r="AB170" s="397"/>
      <c r="AC170" s="397"/>
      <c r="AD170" s="397"/>
      <c r="AE170" s="397"/>
      <c r="AF170" s="397"/>
      <c r="AG170" s="397"/>
      <c r="AH170" s="397"/>
      <c r="AI170" s="397"/>
      <c r="AJ170" s="397"/>
      <c r="AK170" s="397"/>
      <c r="AL170" s="397"/>
      <c r="AM170" s="397"/>
      <c r="AN170" s="397"/>
      <c r="AO170" s="397"/>
      <c r="AP170" s="397"/>
      <c r="AQ170" s="397"/>
      <c r="AR170" s="397"/>
      <c r="AS170" s="397"/>
      <c r="AT170" s="397"/>
      <c r="AU170" s="397"/>
      <c r="AV170" s="397"/>
      <c r="AW170" s="397"/>
      <c r="AX170" s="397"/>
      <c r="AY170" s="397"/>
      <c r="AZ170" s="397"/>
      <c r="BA170" s="553"/>
      <c r="BB170" s="397"/>
      <c r="BC170" s="397"/>
      <c r="BD170" s="397"/>
      <c r="BE170" s="397"/>
      <c r="BF170" s="397"/>
      <c r="BG170" s="397"/>
      <c r="BH170" s="397"/>
      <c r="BI170" s="397"/>
      <c r="BJ170" s="397"/>
      <c r="BK170" s="397"/>
    </row>
    <row r="171" spans="2:63" x14ac:dyDescent="0.35">
      <c r="B171" s="80"/>
      <c r="C171" s="119"/>
      <c r="D171" s="119"/>
      <c r="E171" s="202"/>
      <c r="F171" s="119"/>
      <c r="G171" s="120"/>
      <c r="H171" s="41"/>
      <c r="I171" s="41"/>
      <c r="J171" s="944">
        <f t="shared" si="25"/>
        <v>0</v>
      </c>
      <c r="K171" s="292">
        <f t="shared" si="26"/>
        <v>0</v>
      </c>
      <c r="L171" s="327">
        <f>IF(I171&lt;(INDEX(Lookup!$U$2:$U$10,MATCH($D$45,Lookup!$S$2:$S$10,0))),0,365)</f>
        <v>0</v>
      </c>
      <c r="M171" s="292">
        <f t="shared" si="24"/>
        <v>0</v>
      </c>
      <c r="N171" s="371"/>
      <c r="O171" s="150"/>
      <c r="P171" s="397"/>
      <c r="Q171" s="555"/>
      <c r="R171" s="575">
        <f t="shared" si="27"/>
        <v>0</v>
      </c>
      <c r="S171" s="575">
        <f t="shared" si="28"/>
        <v>0</v>
      </c>
      <c r="T171" s="575">
        <f t="shared" si="29"/>
        <v>0</v>
      </c>
      <c r="U171" s="575">
        <f t="shared" si="30"/>
        <v>0</v>
      </c>
      <c r="V171" s="553"/>
      <c r="W171" s="553"/>
      <c r="X171" s="553"/>
      <c r="Y171" s="553"/>
      <c r="Z171" s="397"/>
      <c r="AA171" s="397"/>
      <c r="AB171" s="397"/>
      <c r="AC171" s="397"/>
      <c r="AD171" s="397"/>
      <c r="AE171" s="397"/>
      <c r="AF171" s="397"/>
      <c r="AG171" s="397"/>
      <c r="AH171" s="397"/>
      <c r="AI171" s="397"/>
      <c r="AJ171" s="397"/>
      <c r="AK171" s="397"/>
      <c r="AL171" s="397"/>
      <c r="AM171" s="397"/>
      <c r="AN171" s="397"/>
      <c r="AO171" s="397"/>
      <c r="AP171" s="397"/>
      <c r="AQ171" s="397"/>
      <c r="AR171" s="397"/>
      <c r="AS171" s="397"/>
      <c r="AT171" s="397"/>
      <c r="AU171" s="397"/>
      <c r="AV171" s="397"/>
      <c r="AW171" s="397"/>
      <c r="AX171" s="397"/>
      <c r="AY171" s="397"/>
      <c r="AZ171" s="397"/>
      <c r="BA171" s="553"/>
      <c r="BB171" s="397"/>
      <c r="BC171" s="397"/>
      <c r="BD171" s="397"/>
      <c r="BE171" s="397"/>
      <c r="BF171" s="397"/>
      <c r="BG171" s="397"/>
      <c r="BH171" s="397"/>
      <c r="BI171" s="397"/>
      <c r="BJ171" s="397"/>
      <c r="BK171" s="397"/>
    </row>
    <row r="172" spans="2:63" x14ac:dyDescent="0.35">
      <c r="B172" s="80"/>
      <c r="C172" s="119"/>
      <c r="D172" s="119"/>
      <c r="E172" s="202"/>
      <c r="F172" s="119"/>
      <c r="G172" s="120"/>
      <c r="H172" s="41"/>
      <c r="I172" s="41"/>
      <c r="J172" s="944">
        <f t="shared" si="25"/>
        <v>0</v>
      </c>
      <c r="K172" s="292">
        <f t="shared" si="26"/>
        <v>0</v>
      </c>
      <c r="L172" s="327">
        <f>IF(I172&lt;(INDEX(Lookup!$U$2:$U$10,MATCH($D$45,Lookup!$S$2:$S$10,0))),0,365)</f>
        <v>0</v>
      </c>
      <c r="M172" s="292">
        <f t="shared" si="24"/>
        <v>0</v>
      </c>
      <c r="N172" s="371"/>
      <c r="O172" s="150"/>
      <c r="P172" s="397"/>
      <c r="Q172" s="555"/>
      <c r="R172" s="575">
        <f t="shared" si="27"/>
        <v>0</v>
      </c>
      <c r="S172" s="575">
        <f t="shared" si="28"/>
        <v>0</v>
      </c>
      <c r="T172" s="575">
        <f t="shared" si="29"/>
        <v>0</v>
      </c>
      <c r="U172" s="575">
        <f t="shared" si="30"/>
        <v>0</v>
      </c>
      <c r="V172" s="553"/>
      <c r="W172" s="553"/>
      <c r="X172" s="553"/>
      <c r="Y172" s="553"/>
      <c r="Z172" s="397"/>
      <c r="AA172" s="397"/>
      <c r="AB172" s="397"/>
      <c r="AC172" s="397"/>
      <c r="AD172" s="397"/>
      <c r="AE172" s="397"/>
      <c r="AF172" s="397"/>
      <c r="AG172" s="397"/>
      <c r="AH172" s="397"/>
      <c r="AI172" s="397"/>
      <c r="AJ172" s="397"/>
      <c r="AK172" s="397"/>
      <c r="AL172" s="397"/>
      <c r="AM172" s="397"/>
      <c r="AN172" s="397"/>
      <c r="AO172" s="397"/>
      <c r="AP172" s="397"/>
      <c r="AQ172" s="397"/>
      <c r="AR172" s="397"/>
      <c r="AS172" s="397"/>
      <c r="AT172" s="397"/>
      <c r="AU172" s="397"/>
      <c r="AV172" s="397"/>
      <c r="AW172" s="397"/>
      <c r="AX172" s="397"/>
      <c r="AY172" s="397"/>
      <c r="AZ172" s="397"/>
      <c r="BA172" s="553"/>
      <c r="BB172" s="397"/>
      <c r="BC172" s="397"/>
      <c r="BD172" s="397"/>
      <c r="BE172" s="397"/>
      <c r="BF172" s="397"/>
      <c r="BG172" s="397"/>
      <c r="BH172" s="397"/>
      <c r="BI172" s="397"/>
      <c r="BJ172" s="397"/>
      <c r="BK172" s="397"/>
    </row>
    <row r="173" spans="2:63" x14ac:dyDescent="0.35">
      <c r="B173" s="80"/>
      <c r="C173" s="119"/>
      <c r="D173" s="119"/>
      <c r="E173" s="202"/>
      <c r="F173" s="119"/>
      <c r="G173" s="120"/>
      <c r="H173" s="41"/>
      <c r="I173" s="41"/>
      <c r="J173" s="944">
        <f t="shared" si="25"/>
        <v>0</v>
      </c>
      <c r="K173" s="292">
        <f t="shared" si="26"/>
        <v>0</v>
      </c>
      <c r="L173" s="327">
        <f>IF(I173&lt;(INDEX(Lookup!$U$2:$U$10,MATCH($D$45,Lookup!$S$2:$S$10,0))),0,365)</f>
        <v>0</v>
      </c>
      <c r="M173" s="292">
        <f t="shared" si="24"/>
        <v>0</v>
      </c>
      <c r="N173" s="371"/>
      <c r="O173" s="150"/>
      <c r="P173" s="397"/>
      <c r="Q173" s="555"/>
      <c r="R173" s="575">
        <f t="shared" si="27"/>
        <v>0</v>
      </c>
      <c r="S173" s="575">
        <f t="shared" si="28"/>
        <v>0</v>
      </c>
      <c r="T173" s="575">
        <f t="shared" si="29"/>
        <v>0</v>
      </c>
      <c r="U173" s="575">
        <f t="shared" si="30"/>
        <v>0</v>
      </c>
      <c r="V173" s="553"/>
      <c r="W173" s="553"/>
      <c r="X173" s="553"/>
      <c r="Y173" s="553"/>
      <c r="Z173" s="397"/>
      <c r="AA173" s="397"/>
      <c r="AB173" s="397"/>
      <c r="AC173" s="397"/>
      <c r="AD173" s="397"/>
      <c r="AE173" s="397"/>
      <c r="AF173" s="397"/>
      <c r="AG173" s="397"/>
      <c r="AH173" s="397"/>
      <c r="AI173" s="397"/>
      <c r="AJ173" s="397"/>
      <c r="AK173" s="397"/>
      <c r="AL173" s="397"/>
      <c r="AM173" s="397"/>
      <c r="AN173" s="397"/>
      <c r="AO173" s="397"/>
      <c r="AP173" s="397"/>
      <c r="AQ173" s="397"/>
      <c r="AR173" s="397"/>
      <c r="AS173" s="397"/>
      <c r="AT173" s="397"/>
      <c r="AU173" s="397"/>
      <c r="AV173" s="397"/>
      <c r="AW173" s="397"/>
      <c r="AX173" s="397"/>
      <c r="AY173" s="397"/>
      <c r="AZ173" s="397"/>
      <c r="BA173" s="553"/>
      <c r="BB173" s="397"/>
      <c r="BC173" s="397"/>
      <c r="BD173" s="397"/>
      <c r="BE173" s="397"/>
      <c r="BF173" s="397"/>
      <c r="BG173" s="397"/>
      <c r="BH173" s="397"/>
      <c r="BI173" s="397"/>
      <c r="BJ173" s="397"/>
      <c r="BK173" s="397"/>
    </row>
    <row r="174" spans="2:63" x14ac:dyDescent="0.35">
      <c r="B174" s="80"/>
      <c r="C174" s="119"/>
      <c r="D174" s="119"/>
      <c r="E174" s="202"/>
      <c r="F174" s="119"/>
      <c r="G174" s="120"/>
      <c r="H174" s="41"/>
      <c r="I174" s="41"/>
      <c r="J174" s="944">
        <f t="shared" si="25"/>
        <v>0</v>
      </c>
      <c r="K174" s="292">
        <f t="shared" si="26"/>
        <v>0</v>
      </c>
      <c r="L174" s="327">
        <f>IF(I174&lt;(INDEX(Lookup!$U$2:$U$10,MATCH($D$45,Lookup!$S$2:$S$10,0))),0,365)</f>
        <v>0</v>
      </c>
      <c r="M174" s="292">
        <f t="shared" si="24"/>
        <v>0</v>
      </c>
      <c r="N174" s="371"/>
      <c r="O174" s="150"/>
      <c r="P174" s="397"/>
      <c r="Q174" s="555"/>
      <c r="R174" s="575">
        <f t="shared" si="27"/>
        <v>0</v>
      </c>
      <c r="S174" s="575">
        <f t="shared" si="28"/>
        <v>0</v>
      </c>
      <c r="T174" s="575">
        <f t="shared" si="29"/>
        <v>0</v>
      </c>
      <c r="U174" s="575">
        <f t="shared" si="30"/>
        <v>0</v>
      </c>
      <c r="V174" s="553"/>
      <c r="W174" s="553"/>
      <c r="X174" s="553"/>
      <c r="Y174" s="553"/>
      <c r="Z174" s="397"/>
      <c r="AA174" s="397"/>
      <c r="AB174" s="397"/>
      <c r="AC174" s="397"/>
      <c r="AD174" s="397"/>
      <c r="AE174" s="397"/>
      <c r="AF174" s="397"/>
      <c r="AG174" s="397"/>
      <c r="AH174" s="397"/>
      <c r="AI174" s="397"/>
      <c r="AJ174" s="397"/>
      <c r="AK174" s="397"/>
      <c r="AL174" s="397"/>
      <c r="AM174" s="397"/>
      <c r="AN174" s="397"/>
      <c r="AO174" s="397"/>
      <c r="AP174" s="397"/>
      <c r="AQ174" s="397"/>
      <c r="AR174" s="397"/>
      <c r="AS174" s="397"/>
      <c r="AT174" s="397"/>
      <c r="AU174" s="397"/>
      <c r="AV174" s="397"/>
      <c r="AW174" s="397"/>
      <c r="AX174" s="397"/>
      <c r="AY174" s="397"/>
      <c r="AZ174" s="397"/>
      <c r="BA174" s="553"/>
      <c r="BB174" s="397"/>
      <c r="BC174" s="397"/>
      <c r="BD174" s="397"/>
      <c r="BE174" s="397"/>
      <c r="BF174" s="397"/>
      <c r="BG174" s="397"/>
      <c r="BH174" s="397"/>
      <c r="BI174" s="397"/>
      <c r="BJ174" s="397"/>
      <c r="BK174" s="397"/>
    </row>
    <row r="175" spans="2:63" x14ac:dyDescent="0.35">
      <c r="B175" s="80"/>
      <c r="C175" s="119"/>
      <c r="D175" s="119"/>
      <c r="E175" s="202"/>
      <c r="F175" s="119"/>
      <c r="G175" s="120"/>
      <c r="H175" s="41"/>
      <c r="I175" s="41"/>
      <c r="J175" s="944">
        <f t="shared" si="25"/>
        <v>0</v>
      </c>
      <c r="K175" s="292">
        <f t="shared" si="26"/>
        <v>0</v>
      </c>
      <c r="L175" s="327">
        <f>IF(I175&lt;(INDEX(Lookup!$U$2:$U$10,MATCH($D$45,Lookup!$S$2:$S$10,0))),0,365)</f>
        <v>0</v>
      </c>
      <c r="M175" s="292">
        <f t="shared" si="24"/>
        <v>0</v>
      </c>
      <c r="N175" s="371"/>
      <c r="O175" s="150"/>
      <c r="P175" s="397"/>
      <c r="Q175" s="555"/>
      <c r="R175" s="575">
        <f t="shared" si="27"/>
        <v>0</v>
      </c>
      <c r="S175" s="575">
        <f t="shared" si="28"/>
        <v>0</v>
      </c>
      <c r="T175" s="575">
        <f t="shared" si="29"/>
        <v>0</v>
      </c>
      <c r="U175" s="575">
        <f t="shared" si="30"/>
        <v>0</v>
      </c>
      <c r="V175" s="553"/>
      <c r="W175" s="553"/>
      <c r="X175" s="553"/>
      <c r="Y175" s="553"/>
      <c r="Z175" s="397"/>
      <c r="AA175" s="397"/>
      <c r="AB175" s="397"/>
      <c r="AC175" s="397"/>
      <c r="AD175" s="397"/>
      <c r="AE175" s="397"/>
      <c r="AF175" s="397"/>
      <c r="AG175" s="397"/>
      <c r="AH175" s="397"/>
      <c r="AI175" s="397"/>
      <c r="AJ175" s="397"/>
      <c r="AK175" s="397"/>
      <c r="AL175" s="397"/>
      <c r="AM175" s="397"/>
      <c r="AN175" s="397"/>
      <c r="AO175" s="397"/>
      <c r="AP175" s="397"/>
      <c r="AQ175" s="397"/>
      <c r="AR175" s="397"/>
      <c r="AS175" s="397"/>
      <c r="AT175" s="397"/>
      <c r="AU175" s="397"/>
      <c r="AV175" s="397"/>
      <c r="AW175" s="397"/>
      <c r="AX175" s="397"/>
      <c r="AY175" s="397"/>
      <c r="AZ175" s="397"/>
      <c r="BA175" s="553"/>
      <c r="BB175" s="397"/>
      <c r="BC175" s="397"/>
      <c r="BD175" s="397"/>
      <c r="BE175" s="397"/>
      <c r="BF175" s="397"/>
      <c r="BG175" s="397"/>
      <c r="BH175" s="397"/>
      <c r="BI175" s="397"/>
      <c r="BJ175" s="397"/>
      <c r="BK175" s="397"/>
    </row>
    <row r="176" spans="2:63" x14ac:dyDescent="0.35">
      <c r="B176" s="80"/>
      <c r="C176" s="119"/>
      <c r="D176" s="119"/>
      <c r="E176" s="202"/>
      <c r="F176" s="119"/>
      <c r="G176" s="120"/>
      <c r="H176" s="41"/>
      <c r="I176" s="41"/>
      <c r="J176" s="944">
        <f t="shared" si="25"/>
        <v>0</v>
      </c>
      <c r="K176" s="292">
        <f t="shared" si="26"/>
        <v>0</v>
      </c>
      <c r="L176" s="327">
        <f>IF(I176&lt;(INDEX(Lookup!$U$2:$U$10,MATCH($D$45,Lookup!$S$2:$S$10,0))),0,365)</f>
        <v>0</v>
      </c>
      <c r="M176" s="292">
        <f t="shared" ref="M176:M239" si="31">IF(O176="x",0,L176*$L$8)</f>
        <v>0</v>
      </c>
      <c r="N176" s="371"/>
      <c r="O176" s="150"/>
      <c r="P176" s="397"/>
      <c r="Q176" s="555"/>
      <c r="R176" s="575">
        <f t="shared" si="27"/>
        <v>0</v>
      </c>
      <c r="S176" s="575">
        <f t="shared" si="28"/>
        <v>0</v>
      </c>
      <c r="T176" s="575">
        <f t="shared" si="29"/>
        <v>0</v>
      </c>
      <c r="U176" s="575">
        <f t="shared" si="30"/>
        <v>0</v>
      </c>
      <c r="V176" s="553"/>
      <c r="W176" s="553"/>
      <c r="X176" s="553"/>
      <c r="Y176" s="553"/>
      <c r="Z176" s="397"/>
      <c r="AA176" s="397"/>
      <c r="AB176" s="397"/>
      <c r="AC176" s="397"/>
      <c r="AD176" s="397"/>
      <c r="AE176" s="397"/>
      <c r="AF176" s="397"/>
      <c r="AG176" s="397"/>
      <c r="AH176" s="397"/>
      <c r="AI176" s="397"/>
      <c r="AJ176" s="397"/>
      <c r="AK176" s="397"/>
      <c r="AL176" s="397"/>
      <c r="AM176" s="397"/>
      <c r="AN176" s="397"/>
      <c r="AO176" s="397"/>
      <c r="AP176" s="397"/>
      <c r="AQ176" s="397"/>
      <c r="AR176" s="397"/>
      <c r="AS176" s="397"/>
      <c r="AT176" s="397"/>
      <c r="AU176" s="397"/>
      <c r="AV176" s="397"/>
      <c r="AW176" s="397"/>
      <c r="AX176" s="397"/>
      <c r="AY176" s="397"/>
      <c r="AZ176" s="397"/>
      <c r="BA176" s="553"/>
      <c r="BB176" s="397"/>
      <c r="BC176" s="397"/>
      <c r="BD176" s="397"/>
      <c r="BE176" s="397"/>
      <c r="BF176" s="397"/>
      <c r="BG176" s="397"/>
      <c r="BH176" s="397"/>
      <c r="BI176" s="397"/>
      <c r="BJ176" s="397"/>
      <c r="BK176" s="397"/>
    </row>
    <row r="177" spans="2:63" x14ac:dyDescent="0.35">
      <c r="B177" s="80"/>
      <c r="C177" s="119"/>
      <c r="D177" s="119"/>
      <c r="E177" s="202"/>
      <c r="F177" s="119"/>
      <c r="G177" s="120"/>
      <c r="H177" s="41"/>
      <c r="I177" s="41"/>
      <c r="J177" s="944">
        <f t="shared" ref="J177:J240" si="32">IF(OR(H177&lt;&gt;"",I177&lt;&gt;""),DATEDIF(H177,I177,"d")+1,0)</f>
        <v>0</v>
      </c>
      <c r="K177" s="292">
        <f t="shared" ref="K177:K240" si="33">J177*$L$8</f>
        <v>0</v>
      </c>
      <c r="L177" s="327">
        <f>IF(I177&lt;(INDEX(Lookup!$U$2:$U$10,MATCH($D$45,Lookup!$S$2:$S$10,0))),0,365)</f>
        <v>0</v>
      </c>
      <c r="M177" s="292">
        <f t="shared" si="31"/>
        <v>0</v>
      </c>
      <c r="N177" s="371"/>
      <c r="O177" s="150"/>
      <c r="P177" s="397"/>
      <c r="Q177" s="555"/>
      <c r="R177" s="575">
        <f t="shared" ref="R177:R240" si="34">K177*$H$33</f>
        <v>0</v>
      </c>
      <c r="S177" s="575">
        <f t="shared" ref="S177:S240" si="35">M177*$H$42</f>
        <v>0</v>
      </c>
      <c r="T177" s="575">
        <f t="shared" ref="T177:T240" si="36">R177-K177</f>
        <v>0</v>
      </c>
      <c r="U177" s="575">
        <f t="shared" ref="U177:U240" si="37">S177-M177</f>
        <v>0</v>
      </c>
      <c r="V177" s="553"/>
      <c r="W177" s="553"/>
      <c r="X177" s="553"/>
      <c r="Y177" s="553"/>
      <c r="Z177" s="397"/>
      <c r="AA177" s="397"/>
      <c r="AB177" s="397"/>
      <c r="AC177" s="397"/>
      <c r="AD177" s="397"/>
      <c r="AE177" s="397"/>
      <c r="AF177" s="397"/>
      <c r="AG177" s="397"/>
      <c r="AH177" s="397"/>
      <c r="AI177" s="397"/>
      <c r="AJ177" s="397"/>
      <c r="AK177" s="397"/>
      <c r="AL177" s="397"/>
      <c r="AM177" s="397"/>
      <c r="AN177" s="397"/>
      <c r="AO177" s="397"/>
      <c r="AP177" s="397"/>
      <c r="AQ177" s="397"/>
      <c r="AR177" s="397"/>
      <c r="AS177" s="397"/>
      <c r="AT177" s="397"/>
      <c r="AU177" s="397"/>
      <c r="AV177" s="397"/>
      <c r="AW177" s="397"/>
      <c r="AX177" s="397"/>
      <c r="AY177" s="397"/>
      <c r="AZ177" s="397"/>
      <c r="BA177" s="553"/>
      <c r="BB177" s="397"/>
      <c r="BC177" s="397"/>
      <c r="BD177" s="397"/>
      <c r="BE177" s="397"/>
      <c r="BF177" s="397"/>
      <c r="BG177" s="397"/>
      <c r="BH177" s="397"/>
      <c r="BI177" s="397"/>
      <c r="BJ177" s="397"/>
      <c r="BK177" s="397"/>
    </row>
    <row r="178" spans="2:63" x14ac:dyDescent="0.35">
      <c r="B178" s="80"/>
      <c r="C178" s="119"/>
      <c r="D178" s="119"/>
      <c r="E178" s="202"/>
      <c r="F178" s="119"/>
      <c r="G178" s="120"/>
      <c r="H178" s="41"/>
      <c r="I178" s="41"/>
      <c r="J178" s="944">
        <f t="shared" si="32"/>
        <v>0</v>
      </c>
      <c r="K178" s="292">
        <f t="shared" si="33"/>
        <v>0</v>
      </c>
      <c r="L178" s="327">
        <f>IF(I178&lt;(INDEX(Lookup!$U$2:$U$10,MATCH($D$45,Lookup!$S$2:$S$10,0))),0,365)</f>
        <v>0</v>
      </c>
      <c r="M178" s="292">
        <f t="shared" si="31"/>
        <v>0</v>
      </c>
      <c r="N178" s="371"/>
      <c r="O178" s="150"/>
      <c r="P178" s="397"/>
      <c r="Q178" s="555"/>
      <c r="R178" s="575">
        <f t="shared" si="34"/>
        <v>0</v>
      </c>
      <c r="S178" s="575">
        <f t="shared" si="35"/>
        <v>0</v>
      </c>
      <c r="T178" s="575">
        <f t="shared" si="36"/>
        <v>0</v>
      </c>
      <c r="U178" s="575">
        <f t="shared" si="37"/>
        <v>0</v>
      </c>
      <c r="V178" s="553"/>
      <c r="W178" s="553"/>
      <c r="X178" s="553"/>
      <c r="Y178" s="553"/>
      <c r="Z178" s="397"/>
      <c r="AA178" s="397"/>
      <c r="AB178" s="397"/>
      <c r="AC178" s="397"/>
      <c r="AD178" s="397"/>
      <c r="AE178" s="397"/>
      <c r="AF178" s="397"/>
      <c r="AG178" s="397"/>
      <c r="AH178" s="397"/>
      <c r="AI178" s="397"/>
      <c r="AJ178" s="397"/>
      <c r="AK178" s="397"/>
      <c r="AL178" s="397"/>
      <c r="AM178" s="397"/>
      <c r="AN178" s="397"/>
      <c r="AO178" s="397"/>
      <c r="AP178" s="397"/>
      <c r="AQ178" s="397"/>
      <c r="AR178" s="397"/>
      <c r="AS178" s="397"/>
      <c r="AT178" s="397"/>
      <c r="AU178" s="397"/>
      <c r="AV178" s="397"/>
      <c r="AW178" s="397"/>
      <c r="AX178" s="397"/>
      <c r="AY178" s="397"/>
      <c r="AZ178" s="397"/>
      <c r="BA178" s="553"/>
      <c r="BB178" s="397"/>
      <c r="BC178" s="397"/>
      <c r="BD178" s="397"/>
      <c r="BE178" s="397"/>
      <c r="BF178" s="397"/>
      <c r="BG178" s="397"/>
      <c r="BH178" s="397"/>
      <c r="BI178" s="397"/>
      <c r="BJ178" s="397"/>
      <c r="BK178" s="397"/>
    </row>
    <row r="179" spans="2:63" x14ac:dyDescent="0.35">
      <c r="B179" s="80"/>
      <c r="C179" s="119"/>
      <c r="D179" s="119"/>
      <c r="E179" s="202"/>
      <c r="F179" s="119"/>
      <c r="G179" s="120"/>
      <c r="H179" s="41"/>
      <c r="I179" s="41"/>
      <c r="J179" s="944">
        <f t="shared" si="32"/>
        <v>0</v>
      </c>
      <c r="K179" s="292">
        <f t="shared" si="33"/>
        <v>0</v>
      </c>
      <c r="L179" s="327">
        <f>IF(I179&lt;(INDEX(Lookup!$U$2:$U$10,MATCH($D$45,Lookup!$S$2:$S$10,0))),0,365)</f>
        <v>0</v>
      </c>
      <c r="M179" s="292">
        <f t="shared" si="31"/>
        <v>0</v>
      </c>
      <c r="N179" s="371"/>
      <c r="O179" s="150"/>
      <c r="P179" s="397"/>
      <c r="Q179" s="555"/>
      <c r="R179" s="575">
        <f t="shared" si="34"/>
        <v>0</v>
      </c>
      <c r="S179" s="575">
        <f t="shared" si="35"/>
        <v>0</v>
      </c>
      <c r="T179" s="575">
        <f t="shared" si="36"/>
        <v>0</v>
      </c>
      <c r="U179" s="575">
        <f t="shared" si="37"/>
        <v>0</v>
      </c>
      <c r="V179" s="553"/>
      <c r="W179" s="553"/>
      <c r="X179" s="553"/>
      <c r="Y179" s="553"/>
      <c r="Z179" s="397"/>
      <c r="AA179" s="397"/>
      <c r="AB179" s="397"/>
      <c r="AC179" s="397"/>
      <c r="AD179" s="397"/>
      <c r="AE179" s="397"/>
      <c r="AF179" s="397"/>
      <c r="AG179" s="397"/>
      <c r="AH179" s="397"/>
      <c r="AI179" s="397"/>
      <c r="AJ179" s="397"/>
      <c r="AK179" s="397"/>
      <c r="AL179" s="397"/>
      <c r="AM179" s="397"/>
      <c r="AN179" s="397"/>
      <c r="AO179" s="397"/>
      <c r="AP179" s="397"/>
      <c r="AQ179" s="397"/>
      <c r="AR179" s="397"/>
      <c r="AS179" s="397"/>
      <c r="AT179" s="397"/>
      <c r="AU179" s="397"/>
      <c r="AV179" s="397"/>
      <c r="AW179" s="397"/>
      <c r="AX179" s="397"/>
      <c r="AY179" s="397"/>
      <c r="AZ179" s="397"/>
      <c r="BA179" s="553"/>
      <c r="BB179" s="397"/>
      <c r="BC179" s="397"/>
      <c r="BD179" s="397"/>
      <c r="BE179" s="397"/>
      <c r="BF179" s="397"/>
      <c r="BG179" s="397"/>
      <c r="BH179" s="397"/>
      <c r="BI179" s="397"/>
      <c r="BJ179" s="397"/>
      <c r="BK179" s="397"/>
    </row>
    <row r="180" spans="2:63" x14ac:dyDescent="0.35">
      <c r="B180" s="80"/>
      <c r="C180" s="119"/>
      <c r="D180" s="119"/>
      <c r="E180" s="202"/>
      <c r="F180" s="119"/>
      <c r="G180" s="120"/>
      <c r="H180" s="41"/>
      <c r="I180" s="41"/>
      <c r="J180" s="944">
        <f t="shared" si="32"/>
        <v>0</v>
      </c>
      <c r="K180" s="292">
        <f t="shared" si="33"/>
        <v>0</v>
      </c>
      <c r="L180" s="327">
        <f>IF(I180&lt;(INDEX(Lookup!$U$2:$U$10,MATCH($D$45,Lookup!$S$2:$S$10,0))),0,365)</f>
        <v>0</v>
      </c>
      <c r="M180" s="292">
        <f t="shared" si="31"/>
        <v>0</v>
      </c>
      <c r="N180" s="371"/>
      <c r="O180" s="150"/>
      <c r="P180" s="397"/>
      <c r="Q180" s="555"/>
      <c r="R180" s="575">
        <f t="shared" si="34"/>
        <v>0</v>
      </c>
      <c r="S180" s="575">
        <f t="shared" si="35"/>
        <v>0</v>
      </c>
      <c r="T180" s="575">
        <f t="shared" si="36"/>
        <v>0</v>
      </c>
      <c r="U180" s="575">
        <f t="shared" si="37"/>
        <v>0</v>
      </c>
      <c r="V180" s="553"/>
      <c r="W180" s="553"/>
      <c r="X180" s="553"/>
      <c r="Y180" s="553"/>
      <c r="Z180" s="397"/>
      <c r="AA180" s="397"/>
      <c r="AB180" s="397"/>
      <c r="AC180" s="397"/>
      <c r="AD180" s="397"/>
      <c r="AE180" s="397"/>
      <c r="AF180" s="397"/>
      <c r="AG180" s="397"/>
      <c r="AH180" s="397"/>
      <c r="AI180" s="397"/>
      <c r="AJ180" s="397"/>
      <c r="AK180" s="397"/>
      <c r="AL180" s="397"/>
      <c r="AM180" s="397"/>
      <c r="AN180" s="397"/>
      <c r="AO180" s="397"/>
      <c r="AP180" s="397"/>
      <c r="AQ180" s="397"/>
      <c r="AR180" s="397"/>
      <c r="AS180" s="397"/>
      <c r="AT180" s="397"/>
      <c r="AU180" s="397"/>
      <c r="AV180" s="397"/>
      <c r="AW180" s="397"/>
      <c r="AX180" s="397"/>
      <c r="AY180" s="397"/>
      <c r="AZ180" s="397"/>
      <c r="BA180" s="553"/>
      <c r="BB180" s="397"/>
      <c r="BC180" s="397"/>
      <c r="BD180" s="397"/>
      <c r="BE180" s="397"/>
      <c r="BF180" s="397"/>
      <c r="BG180" s="397"/>
      <c r="BH180" s="397"/>
      <c r="BI180" s="397"/>
      <c r="BJ180" s="397"/>
      <c r="BK180" s="397"/>
    </row>
    <row r="181" spans="2:63" x14ac:dyDescent="0.35">
      <c r="B181" s="80"/>
      <c r="C181" s="119"/>
      <c r="D181" s="119"/>
      <c r="E181" s="202"/>
      <c r="F181" s="119"/>
      <c r="G181" s="120"/>
      <c r="H181" s="41"/>
      <c r="I181" s="41"/>
      <c r="J181" s="944">
        <f t="shared" si="32"/>
        <v>0</v>
      </c>
      <c r="K181" s="292">
        <f t="shared" si="33"/>
        <v>0</v>
      </c>
      <c r="L181" s="327">
        <f>IF(I181&lt;(INDEX(Lookup!$U$2:$U$10,MATCH($D$45,Lookup!$S$2:$S$10,0))),0,365)</f>
        <v>0</v>
      </c>
      <c r="M181" s="292">
        <f t="shared" si="31"/>
        <v>0</v>
      </c>
      <c r="N181" s="371"/>
      <c r="O181" s="150"/>
      <c r="P181" s="397"/>
      <c r="Q181" s="555"/>
      <c r="R181" s="575">
        <f t="shared" si="34"/>
        <v>0</v>
      </c>
      <c r="S181" s="575">
        <f t="shared" si="35"/>
        <v>0</v>
      </c>
      <c r="T181" s="575">
        <f t="shared" si="36"/>
        <v>0</v>
      </c>
      <c r="U181" s="575">
        <f t="shared" si="37"/>
        <v>0</v>
      </c>
      <c r="V181" s="553"/>
      <c r="W181" s="553"/>
      <c r="X181" s="553"/>
      <c r="Y181" s="553"/>
      <c r="Z181" s="397"/>
      <c r="AA181" s="397"/>
      <c r="AB181" s="397"/>
      <c r="AC181" s="397"/>
      <c r="AD181" s="397"/>
      <c r="AE181" s="397"/>
      <c r="AF181" s="397"/>
      <c r="AG181" s="397"/>
      <c r="AH181" s="397"/>
      <c r="AI181" s="397"/>
      <c r="AJ181" s="397"/>
      <c r="AK181" s="397"/>
      <c r="AL181" s="397"/>
      <c r="AM181" s="397"/>
      <c r="AN181" s="397"/>
      <c r="AO181" s="397"/>
      <c r="AP181" s="397"/>
      <c r="AQ181" s="397"/>
      <c r="AR181" s="397"/>
      <c r="AS181" s="397"/>
      <c r="AT181" s="397"/>
      <c r="AU181" s="397"/>
      <c r="AV181" s="397"/>
      <c r="AW181" s="397"/>
      <c r="AX181" s="397"/>
      <c r="AY181" s="397"/>
      <c r="AZ181" s="397"/>
      <c r="BA181" s="553"/>
      <c r="BB181" s="397"/>
      <c r="BC181" s="397"/>
      <c r="BD181" s="397"/>
      <c r="BE181" s="397"/>
      <c r="BF181" s="397"/>
      <c r="BG181" s="397"/>
      <c r="BH181" s="397"/>
      <c r="BI181" s="397"/>
      <c r="BJ181" s="397"/>
      <c r="BK181" s="397"/>
    </row>
    <row r="182" spans="2:63" x14ac:dyDescent="0.35">
      <c r="B182" s="80"/>
      <c r="C182" s="119"/>
      <c r="D182" s="119"/>
      <c r="E182" s="202"/>
      <c r="F182" s="119"/>
      <c r="G182" s="120"/>
      <c r="H182" s="41"/>
      <c r="I182" s="41"/>
      <c r="J182" s="944">
        <f t="shared" si="32"/>
        <v>0</v>
      </c>
      <c r="K182" s="292">
        <f t="shared" si="33"/>
        <v>0</v>
      </c>
      <c r="L182" s="327">
        <f>IF(I182&lt;(INDEX(Lookup!$U$2:$U$10,MATCH($D$45,Lookup!$S$2:$S$10,0))),0,365)</f>
        <v>0</v>
      </c>
      <c r="M182" s="292">
        <f t="shared" si="31"/>
        <v>0</v>
      </c>
      <c r="N182" s="371"/>
      <c r="O182" s="150"/>
      <c r="P182" s="397"/>
      <c r="Q182" s="555"/>
      <c r="R182" s="575">
        <f t="shared" si="34"/>
        <v>0</v>
      </c>
      <c r="S182" s="575">
        <f t="shared" si="35"/>
        <v>0</v>
      </c>
      <c r="T182" s="575">
        <f t="shared" si="36"/>
        <v>0</v>
      </c>
      <c r="U182" s="575">
        <f t="shared" si="37"/>
        <v>0</v>
      </c>
      <c r="V182" s="553"/>
      <c r="W182" s="553"/>
      <c r="X182" s="553"/>
      <c r="Y182" s="553"/>
      <c r="Z182" s="397"/>
      <c r="AA182" s="397"/>
      <c r="AB182" s="397"/>
      <c r="AC182" s="397"/>
      <c r="AD182" s="397"/>
      <c r="AE182" s="397"/>
      <c r="AF182" s="397"/>
      <c r="AG182" s="397"/>
      <c r="AH182" s="397"/>
      <c r="AI182" s="397"/>
      <c r="AJ182" s="397"/>
      <c r="AK182" s="397"/>
      <c r="AL182" s="397"/>
      <c r="AM182" s="397"/>
      <c r="AN182" s="397"/>
      <c r="AO182" s="397"/>
      <c r="AP182" s="397"/>
      <c r="AQ182" s="397"/>
      <c r="AR182" s="397"/>
      <c r="AS182" s="397"/>
      <c r="AT182" s="397"/>
      <c r="AU182" s="397"/>
      <c r="AV182" s="397"/>
      <c r="AW182" s="397"/>
      <c r="AX182" s="397"/>
      <c r="AY182" s="397"/>
      <c r="AZ182" s="397"/>
      <c r="BA182" s="553"/>
      <c r="BB182" s="397"/>
      <c r="BC182" s="397"/>
      <c r="BD182" s="397"/>
      <c r="BE182" s="397"/>
      <c r="BF182" s="397"/>
      <c r="BG182" s="397"/>
      <c r="BH182" s="397"/>
      <c r="BI182" s="397"/>
      <c r="BJ182" s="397"/>
      <c r="BK182" s="397"/>
    </row>
    <row r="183" spans="2:63" x14ac:dyDescent="0.35">
      <c r="B183" s="80"/>
      <c r="C183" s="119"/>
      <c r="D183" s="119"/>
      <c r="E183" s="202"/>
      <c r="F183" s="119"/>
      <c r="G183" s="120"/>
      <c r="H183" s="41"/>
      <c r="I183" s="41"/>
      <c r="J183" s="944">
        <f t="shared" si="32"/>
        <v>0</v>
      </c>
      <c r="K183" s="292">
        <f t="shared" si="33"/>
        <v>0</v>
      </c>
      <c r="L183" s="327">
        <f>IF(I183&lt;(INDEX(Lookup!$U$2:$U$10,MATCH($D$45,Lookup!$S$2:$S$10,0))),0,365)</f>
        <v>0</v>
      </c>
      <c r="M183" s="292">
        <f t="shared" si="31"/>
        <v>0</v>
      </c>
      <c r="N183" s="371"/>
      <c r="O183" s="150"/>
      <c r="P183" s="397"/>
      <c r="Q183" s="555"/>
      <c r="R183" s="575">
        <f t="shared" si="34"/>
        <v>0</v>
      </c>
      <c r="S183" s="575">
        <f t="shared" si="35"/>
        <v>0</v>
      </c>
      <c r="T183" s="575">
        <f t="shared" si="36"/>
        <v>0</v>
      </c>
      <c r="U183" s="575">
        <f t="shared" si="37"/>
        <v>0</v>
      </c>
      <c r="V183" s="553"/>
      <c r="W183" s="553"/>
      <c r="X183" s="553"/>
      <c r="Y183" s="553"/>
      <c r="Z183" s="397"/>
      <c r="AA183" s="397"/>
      <c r="AB183" s="397"/>
      <c r="AC183" s="397"/>
      <c r="AD183" s="397"/>
      <c r="AE183" s="397"/>
      <c r="AF183" s="397"/>
      <c r="AG183" s="397"/>
      <c r="AH183" s="397"/>
      <c r="AI183" s="397"/>
      <c r="AJ183" s="397"/>
      <c r="AK183" s="397"/>
      <c r="AL183" s="397"/>
      <c r="AM183" s="397"/>
      <c r="AN183" s="397"/>
      <c r="AO183" s="397"/>
      <c r="AP183" s="397"/>
      <c r="AQ183" s="397"/>
      <c r="AR183" s="397"/>
      <c r="AS183" s="397"/>
      <c r="AT183" s="397"/>
      <c r="AU183" s="397"/>
      <c r="AV183" s="397"/>
      <c r="AW183" s="397"/>
      <c r="AX183" s="397"/>
      <c r="AY183" s="397"/>
      <c r="AZ183" s="397"/>
      <c r="BA183" s="553"/>
      <c r="BB183" s="397"/>
      <c r="BC183" s="397"/>
      <c r="BD183" s="397"/>
      <c r="BE183" s="397"/>
      <c r="BF183" s="397"/>
      <c r="BG183" s="397"/>
      <c r="BH183" s="397"/>
      <c r="BI183" s="397"/>
      <c r="BJ183" s="397"/>
      <c r="BK183" s="397"/>
    </row>
    <row r="184" spans="2:63" x14ac:dyDescent="0.35">
      <c r="B184" s="80"/>
      <c r="C184" s="119"/>
      <c r="D184" s="119"/>
      <c r="E184" s="202"/>
      <c r="F184" s="119"/>
      <c r="G184" s="120"/>
      <c r="H184" s="41"/>
      <c r="I184" s="41"/>
      <c r="J184" s="944">
        <f t="shared" si="32"/>
        <v>0</v>
      </c>
      <c r="K184" s="292">
        <f t="shared" si="33"/>
        <v>0</v>
      </c>
      <c r="L184" s="327">
        <f>IF(I184&lt;(INDEX(Lookup!$U$2:$U$10,MATCH($D$45,Lookup!$S$2:$S$10,0))),0,365)</f>
        <v>0</v>
      </c>
      <c r="M184" s="292">
        <f t="shared" si="31"/>
        <v>0</v>
      </c>
      <c r="N184" s="371"/>
      <c r="O184" s="150"/>
      <c r="P184" s="397"/>
      <c r="Q184" s="555"/>
      <c r="R184" s="575">
        <f t="shared" si="34"/>
        <v>0</v>
      </c>
      <c r="S184" s="575">
        <f t="shared" si="35"/>
        <v>0</v>
      </c>
      <c r="T184" s="575">
        <f t="shared" si="36"/>
        <v>0</v>
      </c>
      <c r="U184" s="575">
        <f t="shared" si="37"/>
        <v>0</v>
      </c>
      <c r="V184" s="553"/>
      <c r="W184" s="553"/>
      <c r="X184" s="553"/>
      <c r="Y184" s="553"/>
      <c r="Z184" s="397"/>
      <c r="AA184" s="397"/>
      <c r="AB184" s="397"/>
      <c r="AC184" s="397"/>
      <c r="AD184" s="397"/>
      <c r="AE184" s="397"/>
      <c r="AF184" s="397"/>
      <c r="AG184" s="397"/>
      <c r="AH184" s="397"/>
      <c r="AI184" s="397"/>
      <c r="AJ184" s="397"/>
      <c r="AK184" s="397"/>
      <c r="AL184" s="397"/>
      <c r="AM184" s="397"/>
      <c r="AN184" s="397"/>
      <c r="AO184" s="397"/>
      <c r="AP184" s="397"/>
      <c r="AQ184" s="397"/>
      <c r="AR184" s="397"/>
      <c r="AS184" s="397"/>
      <c r="AT184" s="397"/>
      <c r="AU184" s="397"/>
      <c r="AV184" s="397"/>
      <c r="AW184" s="397"/>
      <c r="AX184" s="397"/>
      <c r="AY184" s="397"/>
      <c r="AZ184" s="397"/>
      <c r="BA184" s="553"/>
      <c r="BB184" s="397"/>
      <c r="BC184" s="397"/>
      <c r="BD184" s="397"/>
      <c r="BE184" s="397"/>
      <c r="BF184" s="397"/>
      <c r="BG184" s="397"/>
      <c r="BH184" s="397"/>
      <c r="BI184" s="397"/>
      <c r="BJ184" s="397"/>
      <c r="BK184" s="397"/>
    </row>
    <row r="185" spans="2:63" x14ac:dyDescent="0.35">
      <c r="B185" s="80"/>
      <c r="C185" s="119"/>
      <c r="D185" s="119"/>
      <c r="E185" s="202"/>
      <c r="F185" s="119"/>
      <c r="G185" s="120"/>
      <c r="H185" s="41"/>
      <c r="I185" s="41"/>
      <c r="J185" s="944">
        <f t="shared" si="32"/>
        <v>0</v>
      </c>
      <c r="K185" s="292">
        <f t="shared" si="33"/>
        <v>0</v>
      </c>
      <c r="L185" s="327">
        <f>IF(I185&lt;(INDEX(Lookup!$U$2:$U$10,MATCH($D$45,Lookup!$S$2:$S$10,0))),0,365)</f>
        <v>0</v>
      </c>
      <c r="M185" s="292">
        <f t="shared" si="31"/>
        <v>0</v>
      </c>
      <c r="N185" s="371"/>
      <c r="O185" s="150"/>
      <c r="P185" s="397"/>
      <c r="Q185" s="555"/>
      <c r="R185" s="575">
        <f t="shared" si="34"/>
        <v>0</v>
      </c>
      <c r="S185" s="575">
        <f t="shared" si="35"/>
        <v>0</v>
      </c>
      <c r="T185" s="575">
        <f t="shared" si="36"/>
        <v>0</v>
      </c>
      <c r="U185" s="575">
        <f t="shared" si="37"/>
        <v>0</v>
      </c>
      <c r="V185" s="553"/>
      <c r="W185" s="553"/>
      <c r="X185" s="553"/>
      <c r="Y185" s="553"/>
      <c r="Z185" s="397"/>
      <c r="AA185" s="397"/>
      <c r="AB185" s="397"/>
      <c r="AC185" s="397"/>
      <c r="AD185" s="397"/>
      <c r="AE185" s="397"/>
      <c r="AF185" s="397"/>
      <c r="AG185" s="397"/>
      <c r="AH185" s="397"/>
      <c r="AI185" s="397"/>
      <c r="AJ185" s="397"/>
      <c r="AK185" s="397"/>
      <c r="AL185" s="397"/>
      <c r="AM185" s="397"/>
      <c r="AN185" s="397"/>
      <c r="AO185" s="397"/>
      <c r="AP185" s="397"/>
      <c r="AQ185" s="397"/>
      <c r="AR185" s="397"/>
      <c r="AS185" s="397"/>
      <c r="AT185" s="397"/>
      <c r="AU185" s="397"/>
      <c r="AV185" s="397"/>
      <c r="AW185" s="397"/>
      <c r="AX185" s="397"/>
      <c r="AY185" s="397"/>
      <c r="AZ185" s="397"/>
      <c r="BA185" s="553"/>
      <c r="BB185" s="397"/>
      <c r="BC185" s="397"/>
      <c r="BD185" s="397"/>
      <c r="BE185" s="397"/>
      <c r="BF185" s="397"/>
      <c r="BG185" s="397"/>
      <c r="BH185" s="397"/>
      <c r="BI185" s="397"/>
      <c r="BJ185" s="397"/>
      <c r="BK185" s="397"/>
    </row>
    <row r="186" spans="2:63" x14ac:dyDescent="0.35">
      <c r="B186" s="80"/>
      <c r="C186" s="119"/>
      <c r="D186" s="119"/>
      <c r="E186" s="202"/>
      <c r="F186" s="119"/>
      <c r="G186" s="120"/>
      <c r="H186" s="41"/>
      <c r="I186" s="41"/>
      <c r="J186" s="944">
        <f t="shared" si="32"/>
        <v>0</v>
      </c>
      <c r="K186" s="292">
        <f t="shared" si="33"/>
        <v>0</v>
      </c>
      <c r="L186" s="327">
        <f>IF(I186&lt;(INDEX(Lookup!$U$2:$U$10,MATCH($D$45,Lookup!$S$2:$S$10,0))),0,365)</f>
        <v>0</v>
      </c>
      <c r="M186" s="292">
        <f t="shared" si="31"/>
        <v>0</v>
      </c>
      <c r="N186" s="371"/>
      <c r="O186" s="150"/>
      <c r="P186" s="397"/>
      <c r="Q186" s="555"/>
      <c r="R186" s="575">
        <f t="shared" si="34"/>
        <v>0</v>
      </c>
      <c r="S186" s="575">
        <f t="shared" si="35"/>
        <v>0</v>
      </c>
      <c r="T186" s="575">
        <f t="shared" si="36"/>
        <v>0</v>
      </c>
      <c r="U186" s="575">
        <f t="shared" si="37"/>
        <v>0</v>
      </c>
      <c r="V186" s="553"/>
      <c r="W186" s="553"/>
      <c r="X186" s="553"/>
      <c r="Y186" s="553"/>
      <c r="Z186" s="397"/>
      <c r="AA186" s="397"/>
      <c r="AB186" s="397"/>
      <c r="AC186" s="397"/>
      <c r="AD186" s="397"/>
      <c r="AE186" s="397"/>
      <c r="AF186" s="397"/>
      <c r="AG186" s="397"/>
      <c r="AH186" s="397"/>
      <c r="AI186" s="397"/>
      <c r="AJ186" s="397"/>
      <c r="AK186" s="397"/>
      <c r="AL186" s="397"/>
      <c r="AM186" s="397"/>
      <c r="AN186" s="397"/>
      <c r="AO186" s="397"/>
      <c r="AP186" s="397"/>
      <c r="AQ186" s="397"/>
      <c r="AR186" s="397"/>
      <c r="AS186" s="397"/>
      <c r="AT186" s="397"/>
      <c r="AU186" s="397"/>
      <c r="AV186" s="397"/>
      <c r="AW186" s="397"/>
      <c r="AX186" s="397"/>
      <c r="AY186" s="397"/>
      <c r="AZ186" s="397"/>
      <c r="BA186" s="553"/>
      <c r="BB186" s="397"/>
      <c r="BC186" s="397"/>
      <c r="BD186" s="397"/>
      <c r="BE186" s="397"/>
      <c r="BF186" s="397"/>
      <c r="BG186" s="397"/>
      <c r="BH186" s="397"/>
      <c r="BI186" s="397"/>
      <c r="BJ186" s="397"/>
      <c r="BK186" s="397"/>
    </row>
    <row r="187" spans="2:63" x14ac:dyDescent="0.35">
      <c r="B187" s="80"/>
      <c r="C187" s="119"/>
      <c r="D187" s="119"/>
      <c r="E187" s="202"/>
      <c r="F187" s="119"/>
      <c r="G187" s="120"/>
      <c r="H187" s="41"/>
      <c r="I187" s="41"/>
      <c r="J187" s="944">
        <f t="shared" si="32"/>
        <v>0</v>
      </c>
      <c r="K187" s="292">
        <f t="shared" si="33"/>
        <v>0</v>
      </c>
      <c r="L187" s="327">
        <f>IF(I187&lt;(INDEX(Lookup!$U$2:$U$10,MATCH($D$45,Lookup!$S$2:$S$10,0))),0,365)</f>
        <v>0</v>
      </c>
      <c r="M187" s="292">
        <f t="shared" si="31"/>
        <v>0</v>
      </c>
      <c r="N187" s="371"/>
      <c r="O187" s="150"/>
      <c r="P187" s="397"/>
      <c r="Q187" s="555"/>
      <c r="R187" s="575">
        <f t="shared" si="34"/>
        <v>0</v>
      </c>
      <c r="S187" s="575">
        <f t="shared" si="35"/>
        <v>0</v>
      </c>
      <c r="T187" s="575">
        <f t="shared" si="36"/>
        <v>0</v>
      </c>
      <c r="U187" s="575">
        <f t="shared" si="37"/>
        <v>0</v>
      </c>
      <c r="V187" s="553"/>
      <c r="W187" s="553"/>
      <c r="X187" s="553"/>
      <c r="Y187" s="553"/>
      <c r="Z187" s="397"/>
      <c r="AA187" s="397"/>
      <c r="AB187" s="397"/>
      <c r="AC187" s="397"/>
      <c r="AD187" s="397"/>
      <c r="AE187" s="397"/>
      <c r="AF187" s="397"/>
      <c r="AG187" s="397"/>
      <c r="AH187" s="397"/>
      <c r="AI187" s="397"/>
      <c r="AJ187" s="397"/>
      <c r="AK187" s="397"/>
      <c r="AL187" s="397"/>
      <c r="AM187" s="397"/>
      <c r="AN187" s="397"/>
      <c r="AO187" s="397"/>
      <c r="AP187" s="397"/>
      <c r="AQ187" s="397"/>
      <c r="AR187" s="397"/>
      <c r="AS187" s="397"/>
      <c r="AT187" s="397"/>
      <c r="AU187" s="397"/>
      <c r="AV187" s="397"/>
      <c r="AW187" s="397"/>
      <c r="AX187" s="397"/>
      <c r="AY187" s="397"/>
      <c r="AZ187" s="397"/>
      <c r="BA187" s="553"/>
      <c r="BB187" s="397"/>
      <c r="BC187" s="397"/>
      <c r="BD187" s="397"/>
      <c r="BE187" s="397"/>
      <c r="BF187" s="397"/>
      <c r="BG187" s="397"/>
      <c r="BH187" s="397"/>
      <c r="BI187" s="397"/>
      <c r="BJ187" s="397"/>
      <c r="BK187" s="397"/>
    </row>
    <row r="188" spans="2:63" x14ac:dyDescent="0.35">
      <c r="B188" s="80"/>
      <c r="C188" s="119"/>
      <c r="D188" s="119"/>
      <c r="E188" s="202"/>
      <c r="F188" s="119"/>
      <c r="G188" s="120"/>
      <c r="H188" s="41"/>
      <c r="I188" s="41"/>
      <c r="J188" s="944">
        <f t="shared" si="32"/>
        <v>0</v>
      </c>
      <c r="K188" s="292">
        <f t="shared" si="33"/>
        <v>0</v>
      </c>
      <c r="L188" s="327">
        <f>IF(I188&lt;(INDEX(Lookup!$U$2:$U$10,MATCH($D$45,Lookup!$S$2:$S$10,0))),0,365)</f>
        <v>0</v>
      </c>
      <c r="M188" s="292">
        <f t="shared" si="31"/>
        <v>0</v>
      </c>
      <c r="N188" s="371"/>
      <c r="O188" s="150"/>
      <c r="P188" s="397"/>
      <c r="Q188" s="555"/>
      <c r="R188" s="575">
        <f t="shared" si="34"/>
        <v>0</v>
      </c>
      <c r="S188" s="575">
        <f t="shared" si="35"/>
        <v>0</v>
      </c>
      <c r="T188" s="575">
        <f t="shared" si="36"/>
        <v>0</v>
      </c>
      <c r="U188" s="575">
        <f t="shared" si="37"/>
        <v>0</v>
      </c>
      <c r="V188" s="553"/>
      <c r="W188" s="553"/>
      <c r="X188" s="553"/>
      <c r="Y188" s="553"/>
      <c r="Z188" s="397"/>
      <c r="AA188" s="397"/>
      <c r="AB188" s="397"/>
      <c r="AC188" s="397"/>
      <c r="AD188" s="397"/>
      <c r="AE188" s="397"/>
      <c r="AF188" s="397"/>
      <c r="AG188" s="397"/>
      <c r="AH188" s="397"/>
      <c r="AI188" s="397"/>
      <c r="AJ188" s="397"/>
      <c r="AK188" s="397"/>
      <c r="AL188" s="397"/>
      <c r="AM188" s="397"/>
      <c r="AN188" s="397"/>
      <c r="AO188" s="397"/>
      <c r="AP188" s="397"/>
      <c r="AQ188" s="397"/>
      <c r="AR188" s="397"/>
      <c r="AS188" s="397"/>
      <c r="AT188" s="397"/>
      <c r="AU188" s="397"/>
      <c r="AV188" s="397"/>
      <c r="AW188" s="397"/>
      <c r="AX188" s="397"/>
      <c r="AY188" s="397"/>
      <c r="AZ188" s="397"/>
      <c r="BA188" s="553"/>
      <c r="BB188" s="397"/>
      <c r="BC188" s="397"/>
      <c r="BD188" s="397"/>
      <c r="BE188" s="397"/>
      <c r="BF188" s="397"/>
      <c r="BG188" s="397"/>
      <c r="BH188" s="397"/>
      <c r="BI188" s="397"/>
      <c r="BJ188" s="397"/>
      <c r="BK188" s="397"/>
    </row>
    <row r="189" spans="2:63" x14ac:dyDescent="0.35">
      <c r="B189" s="80"/>
      <c r="C189" s="119"/>
      <c r="D189" s="119"/>
      <c r="E189" s="202"/>
      <c r="F189" s="119"/>
      <c r="G189" s="120"/>
      <c r="H189" s="41"/>
      <c r="I189" s="41"/>
      <c r="J189" s="944">
        <f t="shared" si="32"/>
        <v>0</v>
      </c>
      <c r="K189" s="292">
        <f t="shared" si="33"/>
        <v>0</v>
      </c>
      <c r="L189" s="327">
        <f>IF(I189&lt;(INDEX(Lookup!$U$2:$U$10,MATCH($D$45,Lookup!$S$2:$S$10,0))),0,365)</f>
        <v>0</v>
      </c>
      <c r="M189" s="292">
        <f t="shared" si="31"/>
        <v>0</v>
      </c>
      <c r="N189" s="371"/>
      <c r="O189" s="150"/>
      <c r="P189" s="397"/>
      <c r="Q189" s="555"/>
      <c r="R189" s="575">
        <f t="shared" si="34"/>
        <v>0</v>
      </c>
      <c r="S189" s="575">
        <f t="shared" si="35"/>
        <v>0</v>
      </c>
      <c r="T189" s="575">
        <f t="shared" si="36"/>
        <v>0</v>
      </c>
      <c r="U189" s="575">
        <f t="shared" si="37"/>
        <v>0</v>
      </c>
      <c r="V189" s="553"/>
      <c r="W189" s="553"/>
      <c r="X189" s="553"/>
      <c r="Y189" s="553"/>
      <c r="Z189" s="397"/>
      <c r="AA189" s="397"/>
      <c r="AB189" s="397"/>
      <c r="AC189" s="397"/>
      <c r="AD189" s="397"/>
      <c r="AE189" s="397"/>
      <c r="AF189" s="397"/>
      <c r="AG189" s="397"/>
      <c r="AH189" s="397"/>
      <c r="AI189" s="397"/>
      <c r="AJ189" s="397"/>
      <c r="AK189" s="397"/>
      <c r="AL189" s="397"/>
      <c r="AM189" s="397"/>
      <c r="AN189" s="397"/>
      <c r="AO189" s="397"/>
      <c r="AP189" s="397"/>
      <c r="AQ189" s="397"/>
      <c r="AR189" s="397"/>
      <c r="AS189" s="397"/>
      <c r="AT189" s="397"/>
      <c r="AU189" s="397"/>
      <c r="AV189" s="397"/>
      <c r="AW189" s="397"/>
      <c r="AX189" s="397"/>
      <c r="AY189" s="397"/>
      <c r="AZ189" s="397"/>
      <c r="BA189" s="553"/>
      <c r="BB189" s="397"/>
      <c r="BC189" s="397"/>
      <c r="BD189" s="397"/>
      <c r="BE189" s="397"/>
      <c r="BF189" s="397"/>
      <c r="BG189" s="397"/>
      <c r="BH189" s="397"/>
      <c r="BI189" s="397"/>
      <c r="BJ189" s="397"/>
      <c r="BK189" s="397"/>
    </row>
    <row r="190" spans="2:63" x14ac:dyDescent="0.35">
      <c r="B190" s="80"/>
      <c r="C190" s="119"/>
      <c r="D190" s="119"/>
      <c r="E190" s="202"/>
      <c r="F190" s="119"/>
      <c r="G190" s="120"/>
      <c r="H190" s="41"/>
      <c r="I190" s="41"/>
      <c r="J190" s="944">
        <f t="shared" si="32"/>
        <v>0</v>
      </c>
      <c r="K190" s="292">
        <f t="shared" si="33"/>
        <v>0</v>
      </c>
      <c r="L190" s="327">
        <f>IF(I190&lt;(INDEX(Lookup!$U$2:$U$10,MATCH($D$45,Lookup!$S$2:$S$10,0))),0,365)</f>
        <v>0</v>
      </c>
      <c r="M190" s="292">
        <f t="shared" si="31"/>
        <v>0</v>
      </c>
      <c r="N190" s="371"/>
      <c r="O190" s="150"/>
      <c r="P190" s="397"/>
      <c r="Q190" s="555"/>
      <c r="R190" s="575">
        <f t="shared" si="34"/>
        <v>0</v>
      </c>
      <c r="S190" s="575">
        <f t="shared" si="35"/>
        <v>0</v>
      </c>
      <c r="T190" s="575">
        <f t="shared" si="36"/>
        <v>0</v>
      </c>
      <c r="U190" s="575">
        <f t="shared" si="37"/>
        <v>0</v>
      </c>
      <c r="V190" s="553"/>
      <c r="W190" s="553"/>
      <c r="X190" s="553"/>
      <c r="Y190" s="553"/>
      <c r="Z190" s="397"/>
      <c r="AA190" s="397"/>
      <c r="AB190" s="397"/>
      <c r="AC190" s="397"/>
      <c r="AD190" s="397"/>
      <c r="AE190" s="397"/>
      <c r="AF190" s="397"/>
      <c r="AG190" s="397"/>
      <c r="AH190" s="397"/>
      <c r="AI190" s="397"/>
      <c r="AJ190" s="397"/>
      <c r="AK190" s="397"/>
      <c r="AL190" s="397"/>
      <c r="AM190" s="397"/>
      <c r="AN190" s="397"/>
      <c r="AO190" s="397"/>
      <c r="AP190" s="397"/>
      <c r="AQ190" s="397"/>
      <c r="AR190" s="397"/>
      <c r="AS190" s="397"/>
      <c r="AT190" s="397"/>
      <c r="AU190" s="397"/>
      <c r="AV190" s="397"/>
      <c r="AW190" s="397"/>
      <c r="AX190" s="397"/>
      <c r="AY190" s="397"/>
      <c r="AZ190" s="397"/>
      <c r="BA190" s="553"/>
      <c r="BB190" s="397"/>
      <c r="BC190" s="397"/>
      <c r="BD190" s="397"/>
      <c r="BE190" s="397"/>
      <c r="BF190" s="397"/>
      <c r="BG190" s="397"/>
      <c r="BH190" s="397"/>
      <c r="BI190" s="397"/>
      <c r="BJ190" s="397"/>
      <c r="BK190" s="397"/>
    </row>
    <row r="191" spans="2:63" x14ac:dyDescent="0.35">
      <c r="B191" s="80"/>
      <c r="C191" s="119"/>
      <c r="D191" s="119"/>
      <c r="E191" s="202"/>
      <c r="F191" s="119"/>
      <c r="G191" s="120"/>
      <c r="H191" s="41"/>
      <c r="I191" s="41"/>
      <c r="J191" s="944">
        <f t="shared" si="32"/>
        <v>0</v>
      </c>
      <c r="K191" s="292">
        <f t="shared" si="33"/>
        <v>0</v>
      </c>
      <c r="L191" s="327">
        <f>IF(I191&lt;(INDEX(Lookup!$U$2:$U$10,MATCH($D$45,Lookup!$S$2:$S$10,0))),0,365)</f>
        <v>0</v>
      </c>
      <c r="M191" s="292">
        <f t="shared" si="31"/>
        <v>0</v>
      </c>
      <c r="N191" s="371"/>
      <c r="O191" s="150"/>
      <c r="P191" s="397"/>
      <c r="Q191" s="555"/>
      <c r="R191" s="575">
        <f t="shared" si="34"/>
        <v>0</v>
      </c>
      <c r="S191" s="575">
        <f t="shared" si="35"/>
        <v>0</v>
      </c>
      <c r="T191" s="575">
        <f t="shared" si="36"/>
        <v>0</v>
      </c>
      <c r="U191" s="575">
        <f t="shared" si="37"/>
        <v>0</v>
      </c>
      <c r="V191" s="553"/>
      <c r="W191" s="553"/>
      <c r="X191" s="553"/>
      <c r="Y191" s="553"/>
      <c r="Z191" s="397"/>
      <c r="AA191" s="397"/>
      <c r="AB191" s="397"/>
      <c r="AC191" s="397"/>
      <c r="AD191" s="397"/>
      <c r="AE191" s="397"/>
      <c r="AF191" s="397"/>
      <c r="AG191" s="397"/>
      <c r="AH191" s="397"/>
      <c r="AI191" s="397"/>
      <c r="AJ191" s="397"/>
      <c r="AK191" s="397"/>
      <c r="AL191" s="397"/>
      <c r="AM191" s="397"/>
      <c r="AN191" s="397"/>
      <c r="AO191" s="397"/>
      <c r="AP191" s="397"/>
      <c r="AQ191" s="397"/>
      <c r="AR191" s="397"/>
      <c r="AS191" s="397"/>
      <c r="AT191" s="397"/>
      <c r="AU191" s="397"/>
      <c r="AV191" s="397"/>
      <c r="AW191" s="397"/>
      <c r="AX191" s="397"/>
      <c r="AY191" s="397"/>
      <c r="AZ191" s="397"/>
      <c r="BA191" s="553"/>
      <c r="BB191" s="397"/>
      <c r="BC191" s="397"/>
      <c r="BD191" s="397"/>
      <c r="BE191" s="397"/>
      <c r="BF191" s="397"/>
      <c r="BG191" s="397"/>
      <c r="BH191" s="397"/>
      <c r="BI191" s="397"/>
      <c r="BJ191" s="397"/>
      <c r="BK191" s="397"/>
    </row>
    <row r="192" spans="2:63" x14ac:dyDescent="0.35">
      <c r="B192" s="80"/>
      <c r="C192" s="119"/>
      <c r="D192" s="119"/>
      <c r="E192" s="202"/>
      <c r="F192" s="119"/>
      <c r="G192" s="120"/>
      <c r="H192" s="41"/>
      <c r="I192" s="41"/>
      <c r="J192" s="944">
        <f t="shared" si="32"/>
        <v>0</v>
      </c>
      <c r="K192" s="292">
        <f t="shared" si="33"/>
        <v>0</v>
      </c>
      <c r="L192" s="327">
        <f>IF(I192&lt;(INDEX(Lookup!$U$2:$U$10,MATCH($D$45,Lookup!$S$2:$S$10,0))),0,365)</f>
        <v>0</v>
      </c>
      <c r="M192" s="292">
        <f t="shared" si="31"/>
        <v>0</v>
      </c>
      <c r="N192" s="371"/>
      <c r="O192" s="150"/>
      <c r="P192" s="397"/>
      <c r="Q192" s="555"/>
      <c r="R192" s="575">
        <f t="shared" si="34"/>
        <v>0</v>
      </c>
      <c r="S192" s="575">
        <f t="shared" si="35"/>
        <v>0</v>
      </c>
      <c r="T192" s="575">
        <f t="shared" si="36"/>
        <v>0</v>
      </c>
      <c r="U192" s="575">
        <f t="shared" si="37"/>
        <v>0</v>
      </c>
      <c r="V192" s="553"/>
      <c r="W192" s="553"/>
      <c r="X192" s="553"/>
      <c r="Y192" s="553"/>
      <c r="Z192" s="397"/>
      <c r="AA192" s="397"/>
      <c r="AB192" s="397"/>
      <c r="AC192" s="397"/>
      <c r="AD192" s="397"/>
      <c r="AE192" s="397"/>
      <c r="AF192" s="397"/>
      <c r="AG192" s="397"/>
      <c r="AH192" s="397"/>
      <c r="AI192" s="397"/>
      <c r="AJ192" s="397"/>
      <c r="AK192" s="397"/>
      <c r="AL192" s="397"/>
      <c r="AM192" s="397"/>
      <c r="AN192" s="397"/>
      <c r="AO192" s="397"/>
      <c r="AP192" s="397"/>
      <c r="AQ192" s="397"/>
      <c r="AR192" s="397"/>
      <c r="AS192" s="397"/>
      <c r="AT192" s="397"/>
      <c r="AU192" s="397"/>
      <c r="AV192" s="397"/>
      <c r="AW192" s="397"/>
      <c r="AX192" s="397"/>
      <c r="AY192" s="397"/>
      <c r="AZ192" s="397"/>
      <c r="BA192" s="553"/>
      <c r="BB192" s="397"/>
      <c r="BC192" s="397"/>
      <c r="BD192" s="397"/>
      <c r="BE192" s="397"/>
      <c r="BF192" s="397"/>
      <c r="BG192" s="397"/>
      <c r="BH192" s="397"/>
      <c r="BI192" s="397"/>
      <c r="BJ192" s="397"/>
      <c r="BK192" s="397"/>
    </row>
    <row r="193" spans="2:63" x14ac:dyDescent="0.35">
      <c r="B193" s="80"/>
      <c r="C193" s="119"/>
      <c r="D193" s="119"/>
      <c r="E193" s="202"/>
      <c r="F193" s="119"/>
      <c r="G193" s="120"/>
      <c r="H193" s="41"/>
      <c r="I193" s="41"/>
      <c r="J193" s="944">
        <f t="shared" si="32"/>
        <v>0</v>
      </c>
      <c r="K193" s="292">
        <f t="shared" si="33"/>
        <v>0</v>
      </c>
      <c r="L193" s="327">
        <f>IF(I193&lt;(INDEX(Lookup!$U$2:$U$10,MATCH($D$45,Lookup!$S$2:$S$10,0))),0,365)</f>
        <v>0</v>
      </c>
      <c r="M193" s="292">
        <f t="shared" si="31"/>
        <v>0</v>
      </c>
      <c r="N193" s="371"/>
      <c r="O193" s="150"/>
      <c r="P193" s="397"/>
      <c r="Q193" s="555"/>
      <c r="R193" s="575">
        <f t="shared" si="34"/>
        <v>0</v>
      </c>
      <c r="S193" s="575">
        <f t="shared" si="35"/>
        <v>0</v>
      </c>
      <c r="T193" s="575">
        <f t="shared" si="36"/>
        <v>0</v>
      </c>
      <c r="U193" s="575">
        <f t="shared" si="37"/>
        <v>0</v>
      </c>
      <c r="V193" s="553"/>
      <c r="W193" s="553"/>
      <c r="X193" s="553"/>
      <c r="Y193" s="553"/>
      <c r="Z193" s="397"/>
      <c r="AA193" s="397"/>
      <c r="AB193" s="397"/>
      <c r="AC193" s="397"/>
      <c r="AD193" s="397"/>
      <c r="AE193" s="397"/>
      <c r="AF193" s="397"/>
      <c r="AG193" s="397"/>
      <c r="AH193" s="397"/>
      <c r="AI193" s="397"/>
      <c r="AJ193" s="397"/>
      <c r="AK193" s="397"/>
      <c r="AL193" s="397"/>
      <c r="AM193" s="397"/>
      <c r="AN193" s="397"/>
      <c r="AO193" s="397"/>
      <c r="AP193" s="397"/>
      <c r="AQ193" s="397"/>
      <c r="AR193" s="397"/>
      <c r="AS193" s="397"/>
      <c r="AT193" s="397"/>
      <c r="AU193" s="397"/>
      <c r="AV193" s="397"/>
      <c r="AW193" s="397"/>
      <c r="AX193" s="397"/>
      <c r="AY193" s="397"/>
      <c r="AZ193" s="397"/>
      <c r="BA193" s="553"/>
      <c r="BB193" s="397"/>
      <c r="BC193" s="397"/>
      <c r="BD193" s="397"/>
      <c r="BE193" s="397"/>
      <c r="BF193" s="397"/>
      <c r="BG193" s="397"/>
      <c r="BH193" s="397"/>
      <c r="BI193" s="397"/>
      <c r="BJ193" s="397"/>
      <c r="BK193" s="397"/>
    </row>
    <row r="194" spans="2:63" x14ac:dyDescent="0.35">
      <c r="B194" s="80"/>
      <c r="C194" s="119"/>
      <c r="D194" s="119"/>
      <c r="E194" s="202"/>
      <c r="F194" s="119"/>
      <c r="G194" s="120"/>
      <c r="H194" s="41"/>
      <c r="I194" s="41"/>
      <c r="J194" s="944">
        <f t="shared" si="32"/>
        <v>0</v>
      </c>
      <c r="K194" s="292">
        <f t="shared" si="33"/>
        <v>0</v>
      </c>
      <c r="L194" s="327">
        <f>IF(I194&lt;(INDEX(Lookup!$U$2:$U$10,MATCH($D$45,Lookup!$S$2:$S$10,0))),0,365)</f>
        <v>0</v>
      </c>
      <c r="M194" s="292">
        <f t="shared" si="31"/>
        <v>0</v>
      </c>
      <c r="N194" s="371"/>
      <c r="O194" s="150"/>
      <c r="P194" s="397"/>
      <c r="Q194" s="555"/>
      <c r="R194" s="575">
        <f t="shared" si="34"/>
        <v>0</v>
      </c>
      <c r="S194" s="575">
        <f t="shared" si="35"/>
        <v>0</v>
      </c>
      <c r="T194" s="575">
        <f t="shared" si="36"/>
        <v>0</v>
      </c>
      <c r="U194" s="575">
        <f t="shared" si="37"/>
        <v>0</v>
      </c>
      <c r="V194" s="553"/>
      <c r="W194" s="553"/>
      <c r="X194" s="553"/>
      <c r="Y194" s="553"/>
      <c r="Z194" s="397"/>
      <c r="AA194" s="397"/>
      <c r="AB194" s="397"/>
      <c r="AC194" s="397"/>
      <c r="AD194" s="397"/>
      <c r="AE194" s="397"/>
      <c r="AF194" s="397"/>
      <c r="AG194" s="397"/>
      <c r="AH194" s="397"/>
      <c r="AI194" s="397"/>
      <c r="AJ194" s="397"/>
      <c r="AK194" s="397"/>
      <c r="AL194" s="397"/>
      <c r="AM194" s="397"/>
      <c r="AN194" s="397"/>
      <c r="AO194" s="397"/>
      <c r="AP194" s="397"/>
      <c r="AQ194" s="397"/>
      <c r="AR194" s="397"/>
      <c r="AS194" s="397"/>
      <c r="AT194" s="397"/>
      <c r="AU194" s="397"/>
      <c r="AV194" s="397"/>
      <c r="AW194" s="397"/>
      <c r="AX194" s="397"/>
      <c r="AY194" s="397"/>
      <c r="AZ194" s="397"/>
      <c r="BA194" s="553"/>
      <c r="BB194" s="397"/>
      <c r="BC194" s="397"/>
      <c r="BD194" s="397"/>
      <c r="BE194" s="397"/>
      <c r="BF194" s="397"/>
      <c r="BG194" s="397"/>
      <c r="BH194" s="397"/>
      <c r="BI194" s="397"/>
      <c r="BJ194" s="397"/>
      <c r="BK194" s="397"/>
    </row>
    <row r="195" spans="2:63" x14ac:dyDescent="0.35">
      <c r="B195" s="80"/>
      <c r="C195" s="119"/>
      <c r="D195" s="119"/>
      <c r="E195" s="202"/>
      <c r="F195" s="119"/>
      <c r="G195" s="120"/>
      <c r="H195" s="41"/>
      <c r="I195" s="41"/>
      <c r="J195" s="944">
        <f t="shared" si="32"/>
        <v>0</v>
      </c>
      <c r="K195" s="292">
        <f t="shared" si="33"/>
        <v>0</v>
      </c>
      <c r="L195" s="327">
        <f>IF(I195&lt;(INDEX(Lookup!$U$2:$U$10,MATCH($D$45,Lookup!$S$2:$S$10,0))),0,365)</f>
        <v>0</v>
      </c>
      <c r="M195" s="292">
        <f t="shared" si="31"/>
        <v>0</v>
      </c>
      <c r="N195" s="371"/>
      <c r="O195" s="150"/>
      <c r="P195" s="397"/>
      <c r="Q195" s="555"/>
      <c r="R195" s="575">
        <f t="shared" si="34"/>
        <v>0</v>
      </c>
      <c r="S195" s="575">
        <f t="shared" si="35"/>
        <v>0</v>
      </c>
      <c r="T195" s="575">
        <f t="shared" si="36"/>
        <v>0</v>
      </c>
      <c r="U195" s="575">
        <f t="shared" si="37"/>
        <v>0</v>
      </c>
      <c r="V195" s="553"/>
      <c r="W195" s="553"/>
      <c r="X195" s="553"/>
      <c r="Y195" s="553"/>
      <c r="Z195" s="397"/>
      <c r="AA195" s="397"/>
      <c r="AB195" s="397"/>
      <c r="AC195" s="397"/>
      <c r="AD195" s="397"/>
      <c r="AE195" s="397"/>
      <c r="AF195" s="397"/>
      <c r="AG195" s="397"/>
      <c r="AH195" s="397"/>
      <c r="AI195" s="397"/>
      <c r="AJ195" s="397"/>
      <c r="AK195" s="397"/>
      <c r="AL195" s="397"/>
      <c r="AM195" s="397"/>
      <c r="AN195" s="397"/>
      <c r="AO195" s="397"/>
      <c r="AP195" s="397"/>
      <c r="AQ195" s="397"/>
      <c r="AR195" s="397"/>
      <c r="AS195" s="397"/>
      <c r="AT195" s="397"/>
      <c r="AU195" s="397"/>
      <c r="AV195" s="397"/>
      <c r="AW195" s="397"/>
      <c r="AX195" s="397"/>
      <c r="AY195" s="397"/>
      <c r="AZ195" s="397"/>
      <c r="BA195" s="553"/>
      <c r="BB195" s="397"/>
      <c r="BC195" s="397"/>
      <c r="BD195" s="397"/>
      <c r="BE195" s="397"/>
      <c r="BF195" s="397"/>
      <c r="BG195" s="397"/>
      <c r="BH195" s="397"/>
      <c r="BI195" s="397"/>
      <c r="BJ195" s="397"/>
      <c r="BK195" s="397"/>
    </row>
    <row r="196" spans="2:63" x14ac:dyDescent="0.35">
      <c r="B196" s="80"/>
      <c r="C196" s="119"/>
      <c r="D196" s="119"/>
      <c r="E196" s="202"/>
      <c r="F196" s="119"/>
      <c r="G196" s="120"/>
      <c r="H196" s="41"/>
      <c r="I196" s="41"/>
      <c r="J196" s="944">
        <f t="shared" si="32"/>
        <v>0</v>
      </c>
      <c r="K196" s="292">
        <f t="shared" si="33"/>
        <v>0</v>
      </c>
      <c r="L196" s="327">
        <f>IF(I196&lt;(INDEX(Lookup!$U$2:$U$10,MATCH($D$45,Lookup!$S$2:$S$10,0))),0,365)</f>
        <v>0</v>
      </c>
      <c r="M196" s="292">
        <f t="shared" si="31"/>
        <v>0</v>
      </c>
      <c r="N196" s="371"/>
      <c r="O196" s="150"/>
      <c r="P196" s="397"/>
      <c r="Q196" s="555"/>
      <c r="R196" s="575">
        <f t="shared" si="34"/>
        <v>0</v>
      </c>
      <c r="S196" s="575">
        <f t="shared" si="35"/>
        <v>0</v>
      </c>
      <c r="T196" s="575">
        <f t="shared" si="36"/>
        <v>0</v>
      </c>
      <c r="U196" s="575">
        <f t="shared" si="37"/>
        <v>0</v>
      </c>
      <c r="V196" s="553"/>
      <c r="W196" s="553"/>
      <c r="X196" s="553"/>
      <c r="Y196" s="553"/>
      <c r="Z196" s="397"/>
      <c r="AA196" s="397"/>
      <c r="AB196" s="397"/>
      <c r="AC196" s="397"/>
      <c r="AD196" s="397"/>
      <c r="AE196" s="397"/>
      <c r="AF196" s="397"/>
      <c r="AG196" s="397"/>
      <c r="AH196" s="397"/>
      <c r="AI196" s="397"/>
      <c r="AJ196" s="397"/>
      <c r="AK196" s="397"/>
      <c r="AL196" s="397"/>
      <c r="AM196" s="397"/>
      <c r="AN196" s="397"/>
      <c r="AO196" s="397"/>
      <c r="AP196" s="397"/>
      <c r="AQ196" s="397"/>
      <c r="AR196" s="397"/>
      <c r="AS196" s="397"/>
      <c r="AT196" s="397"/>
      <c r="AU196" s="397"/>
      <c r="AV196" s="397"/>
      <c r="AW196" s="397"/>
      <c r="AX196" s="397"/>
      <c r="AY196" s="397"/>
      <c r="AZ196" s="397"/>
      <c r="BA196" s="553"/>
      <c r="BB196" s="397"/>
      <c r="BC196" s="397"/>
      <c r="BD196" s="397"/>
      <c r="BE196" s="397"/>
      <c r="BF196" s="397"/>
      <c r="BG196" s="397"/>
      <c r="BH196" s="397"/>
      <c r="BI196" s="397"/>
      <c r="BJ196" s="397"/>
      <c r="BK196" s="397"/>
    </row>
    <row r="197" spans="2:63" x14ac:dyDescent="0.35">
      <c r="B197" s="80"/>
      <c r="C197" s="119"/>
      <c r="D197" s="119"/>
      <c r="E197" s="202"/>
      <c r="F197" s="119"/>
      <c r="G197" s="120"/>
      <c r="H197" s="41"/>
      <c r="I197" s="41"/>
      <c r="J197" s="944">
        <f t="shared" si="32"/>
        <v>0</v>
      </c>
      <c r="K197" s="292">
        <f t="shared" si="33"/>
        <v>0</v>
      </c>
      <c r="L197" s="327">
        <f>IF(I197&lt;(INDEX(Lookup!$U$2:$U$10,MATCH($D$45,Lookup!$S$2:$S$10,0))),0,365)</f>
        <v>0</v>
      </c>
      <c r="M197" s="292">
        <f t="shared" si="31"/>
        <v>0</v>
      </c>
      <c r="N197" s="371"/>
      <c r="O197" s="150"/>
      <c r="P197" s="397"/>
      <c r="Q197" s="555"/>
      <c r="R197" s="575">
        <f t="shared" si="34"/>
        <v>0</v>
      </c>
      <c r="S197" s="575">
        <f t="shared" si="35"/>
        <v>0</v>
      </c>
      <c r="T197" s="575">
        <f t="shared" si="36"/>
        <v>0</v>
      </c>
      <c r="U197" s="575">
        <f t="shared" si="37"/>
        <v>0</v>
      </c>
      <c r="V197" s="553"/>
      <c r="W197" s="553"/>
      <c r="X197" s="553"/>
      <c r="Y197" s="553"/>
      <c r="Z197" s="397"/>
      <c r="AA197" s="397"/>
      <c r="AB197" s="397"/>
      <c r="AC197" s="397"/>
      <c r="AD197" s="397"/>
      <c r="AE197" s="397"/>
      <c r="AF197" s="397"/>
      <c r="AG197" s="397"/>
      <c r="AH197" s="397"/>
      <c r="AI197" s="397"/>
      <c r="AJ197" s="397"/>
      <c r="AK197" s="397"/>
      <c r="AL197" s="397"/>
      <c r="AM197" s="397"/>
      <c r="AN197" s="397"/>
      <c r="AO197" s="397"/>
      <c r="AP197" s="397"/>
      <c r="AQ197" s="397"/>
      <c r="AR197" s="397"/>
      <c r="AS197" s="397"/>
      <c r="AT197" s="397"/>
      <c r="AU197" s="397"/>
      <c r="AV197" s="397"/>
      <c r="AW197" s="397"/>
      <c r="AX197" s="397"/>
      <c r="AY197" s="397"/>
      <c r="AZ197" s="397"/>
      <c r="BA197" s="553"/>
      <c r="BB197" s="397"/>
      <c r="BC197" s="397"/>
      <c r="BD197" s="397"/>
      <c r="BE197" s="397"/>
      <c r="BF197" s="397"/>
      <c r="BG197" s="397"/>
      <c r="BH197" s="397"/>
      <c r="BI197" s="397"/>
      <c r="BJ197" s="397"/>
      <c r="BK197" s="397"/>
    </row>
    <row r="198" spans="2:63" x14ac:dyDescent="0.35">
      <c r="B198" s="80"/>
      <c r="C198" s="119"/>
      <c r="D198" s="119"/>
      <c r="E198" s="202"/>
      <c r="F198" s="119"/>
      <c r="G198" s="120"/>
      <c r="H198" s="41"/>
      <c r="I198" s="41"/>
      <c r="J198" s="944">
        <f t="shared" si="32"/>
        <v>0</v>
      </c>
      <c r="K198" s="292">
        <f t="shared" si="33"/>
        <v>0</v>
      </c>
      <c r="L198" s="327">
        <f>IF(I198&lt;(INDEX(Lookup!$U$2:$U$10,MATCH($D$45,Lookup!$S$2:$S$10,0))),0,365)</f>
        <v>0</v>
      </c>
      <c r="M198" s="292">
        <f t="shared" si="31"/>
        <v>0</v>
      </c>
      <c r="N198" s="371"/>
      <c r="O198" s="150"/>
      <c r="P198" s="397"/>
      <c r="Q198" s="555"/>
      <c r="R198" s="575">
        <f t="shared" si="34"/>
        <v>0</v>
      </c>
      <c r="S198" s="575">
        <f t="shared" si="35"/>
        <v>0</v>
      </c>
      <c r="T198" s="575">
        <f t="shared" si="36"/>
        <v>0</v>
      </c>
      <c r="U198" s="575">
        <f t="shared" si="37"/>
        <v>0</v>
      </c>
      <c r="V198" s="553"/>
      <c r="W198" s="553"/>
      <c r="X198" s="553"/>
      <c r="Y198" s="553"/>
      <c r="Z198" s="397"/>
      <c r="AA198" s="397"/>
      <c r="AB198" s="397"/>
      <c r="AC198" s="397"/>
      <c r="AD198" s="397"/>
      <c r="AE198" s="397"/>
      <c r="AF198" s="397"/>
      <c r="AG198" s="397"/>
      <c r="AH198" s="397"/>
      <c r="AI198" s="397"/>
      <c r="AJ198" s="397"/>
      <c r="AK198" s="397"/>
      <c r="AL198" s="397"/>
      <c r="AM198" s="397"/>
      <c r="AN198" s="397"/>
      <c r="AO198" s="397"/>
      <c r="AP198" s="397"/>
      <c r="AQ198" s="397"/>
      <c r="AR198" s="397"/>
      <c r="AS198" s="397"/>
      <c r="AT198" s="397"/>
      <c r="AU198" s="397"/>
      <c r="AV198" s="397"/>
      <c r="AW198" s="397"/>
      <c r="AX198" s="397"/>
      <c r="AY198" s="397"/>
      <c r="AZ198" s="397"/>
      <c r="BA198" s="553"/>
      <c r="BB198" s="397"/>
      <c r="BC198" s="397"/>
      <c r="BD198" s="397"/>
      <c r="BE198" s="397"/>
      <c r="BF198" s="397"/>
      <c r="BG198" s="397"/>
      <c r="BH198" s="397"/>
      <c r="BI198" s="397"/>
      <c r="BJ198" s="397"/>
      <c r="BK198" s="397"/>
    </row>
    <row r="199" spans="2:63" x14ac:dyDescent="0.35">
      <c r="B199" s="80"/>
      <c r="C199" s="119"/>
      <c r="D199" s="119"/>
      <c r="E199" s="202"/>
      <c r="F199" s="119"/>
      <c r="G199" s="120"/>
      <c r="H199" s="41"/>
      <c r="I199" s="41"/>
      <c r="J199" s="944">
        <f t="shared" si="32"/>
        <v>0</v>
      </c>
      <c r="K199" s="292">
        <f t="shared" si="33"/>
        <v>0</v>
      </c>
      <c r="L199" s="327">
        <f>IF(I199&lt;(INDEX(Lookup!$U$2:$U$10,MATCH($D$45,Lookup!$S$2:$S$10,0))),0,365)</f>
        <v>0</v>
      </c>
      <c r="M199" s="292">
        <f t="shared" si="31"/>
        <v>0</v>
      </c>
      <c r="N199" s="371"/>
      <c r="O199" s="150"/>
      <c r="P199" s="397"/>
      <c r="Q199" s="555"/>
      <c r="R199" s="575">
        <f t="shared" si="34"/>
        <v>0</v>
      </c>
      <c r="S199" s="575">
        <f t="shared" si="35"/>
        <v>0</v>
      </c>
      <c r="T199" s="575">
        <f t="shared" si="36"/>
        <v>0</v>
      </c>
      <c r="U199" s="575">
        <f t="shared" si="37"/>
        <v>0</v>
      </c>
      <c r="V199" s="553"/>
      <c r="W199" s="553"/>
      <c r="X199" s="553"/>
      <c r="Y199" s="553"/>
      <c r="Z199" s="397"/>
      <c r="AA199" s="397"/>
      <c r="AB199" s="397"/>
      <c r="AC199" s="397"/>
      <c r="AD199" s="397"/>
      <c r="AE199" s="397"/>
      <c r="AF199" s="397"/>
      <c r="AG199" s="397"/>
      <c r="AH199" s="397"/>
      <c r="AI199" s="397"/>
      <c r="AJ199" s="397"/>
      <c r="AK199" s="397"/>
      <c r="AL199" s="397"/>
      <c r="AM199" s="397"/>
      <c r="AN199" s="397"/>
      <c r="AO199" s="397"/>
      <c r="AP199" s="397"/>
      <c r="AQ199" s="397"/>
      <c r="AR199" s="397"/>
      <c r="AS199" s="397"/>
      <c r="AT199" s="397"/>
      <c r="AU199" s="397"/>
      <c r="AV199" s="397"/>
      <c r="AW199" s="397"/>
      <c r="AX199" s="397"/>
      <c r="AY199" s="397"/>
      <c r="AZ199" s="397"/>
      <c r="BA199" s="553"/>
      <c r="BB199" s="397"/>
      <c r="BC199" s="397"/>
      <c r="BD199" s="397"/>
      <c r="BE199" s="397"/>
      <c r="BF199" s="397"/>
      <c r="BG199" s="397"/>
      <c r="BH199" s="397"/>
      <c r="BI199" s="397"/>
      <c r="BJ199" s="397"/>
      <c r="BK199" s="397"/>
    </row>
    <row r="200" spans="2:63" x14ac:dyDescent="0.35">
      <c r="B200" s="80"/>
      <c r="C200" s="119"/>
      <c r="D200" s="119"/>
      <c r="E200" s="202"/>
      <c r="F200" s="119"/>
      <c r="G200" s="120"/>
      <c r="H200" s="41"/>
      <c r="I200" s="41"/>
      <c r="J200" s="944">
        <f t="shared" si="32"/>
        <v>0</v>
      </c>
      <c r="K200" s="292">
        <f t="shared" si="33"/>
        <v>0</v>
      </c>
      <c r="L200" s="327">
        <f>IF(I200&lt;(INDEX(Lookup!$U$2:$U$10,MATCH($D$45,Lookup!$S$2:$S$10,0))),0,365)</f>
        <v>0</v>
      </c>
      <c r="M200" s="292">
        <f t="shared" si="31"/>
        <v>0</v>
      </c>
      <c r="N200" s="371"/>
      <c r="O200" s="150"/>
      <c r="P200" s="397"/>
      <c r="Q200" s="555"/>
      <c r="R200" s="575">
        <f t="shared" si="34"/>
        <v>0</v>
      </c>
      <c r="S200" s="575">
        <f t="shared" si="35"/>
        <v>0</v>
      </c>
      <c r="T200" s="575">
        <f t="shared" si="36"/>
        <v>0</v>
      </c>
      <c r="U200" s="575">
        <f t="shared" si="37"/>
        <v>0</v>
      </c>
      <c r="V200" s="553"/>
      <c r="W200" s="553"/>
      <c r="X200" s="553"/>
      <c r="Y200" s="553"/>
      <c r="Z200" s="397"/>
      <c r="AA200" s="397"/>
      <c r="AB200" s="397"/>
      <c r="AC200" s="397"/>
      <c r="AD200" s="397"/>
      <c r="AE200" s="397"/>
      <c r="AF200" s="397"/>
      <c r="AG200" s="397"/>
      <c r="AH200" s="397"/>
      <c r="AI200" s="397"/>
      <c r="AJ200" s="397"/>
      <c r="AK200" s="397"/>
      <c r="AL200" s="397"/>
      <c r="AM200" s="397"/>
      <c r="AN200" s="397"/>
      <c r="AO200" s="397"/>
      <c r="AP200" s="397"/>
      <c r="AQ200" s="397"/>
      <c r="AR200" s="397"/>
      <c r="AS200" s="397"/>
      <c r="AT200" s="397"/>
      <c r="AU200" s="397"/>
      <c r="AV200" s="397"/>
      <c r="AW200" s="397"/>
      <c r="AX200" s="397"/>
      <c r="AY200" s="397"/>
      <c r="AZ200" s="397"/>
      <c r="BA200" s="553"/>
      <c r="BB200" s="397"/>
      <c r="BC200" s="397"/>
      <c r="BD200" s="397"/>
      <c r="BE200" s="397"/>
      <c r="BF200" s="397"/>
      <c r="BG200" s="397"/>
      <c r="BH200" s="397"/>
      <c r="BI200" s="397"/>
      <c r="BJ200" s="397"/>
      <c r="BK200" s="397"/>
    </row>
    <row r="201" spans="2:63" x14ac:dyDescent="0.35">
      <c r="B201" s="80"/>
      <c r="C201" s="119"/>
      <c r="D201" s="119"/>
      <c r="E201" s="202"/>
      <c r="F201" s="119"/>
      <c r="G201" s="120"/>
      <c r="H201" s="41"/>
      <c r="I201" s="41"/>
      <c r="J201" s="944">
        <f t="shared" si="32"/>
        <v>0</v>
      </c>
      <c r="K201" s="292">
        <f t="shared" si="33"/>
        <v>0</v>
      </c>
      <c r="L201" s="327">
        <f>IF(I201&lt;(INDEX(Lookup!$U$2:$U$10,MATCH($D$45,Lookup!$S$2:$S$10,0))),0,365)</f>
        <v>0</v>
      </c>
      <c r="M201" s="292">
        <f t="shared" si="31"/>
        <v>0</v>
      </c>
      <c r="N201" s="371"/>
      <c r="O201" s="150"/>
      <c r="P201" s="397"/>
      <c r="Q201" s="555"/>
      <c r="R201" s="575">
        <f t="shared" si="34"/>
        <v>0</v>
      </c>
      <c r="S201" s="575">
        <f t="shared" si="35"/>
        <v>0</v>
      </c>
      <c r="T201" s="575">
        <f t="shared" si="36"/>
        <v>0</v>
      </c>
      <c r="U201" s="575">
        <f t="shared" si="37"/>
        <v>0</v>
      </c>
      <c r="V201" s="553"/>
      <c r="W201" s="553"/>
      <c r="X201" s="553"/>
      <c r="Y201" s="553"/>
      <c r="Z201" s="397"/>
      <c r="AA201" s="397"/>
      <c r="AB201" s="397"/>
      <c r="AC201" s="397"/>
      <c r="AD201" s="397"/>
      <c r="AE201" s="397"/>
      <c r="AF201" s="397"/>
      <c r="AG201" s="397"/>
      <c r="AH201" s="397"/>
      <c r="AI201" s="397"/>
      <c r="AJ201" s="397"/>
      <c r="AK201" s="397"/>
      <c r="AL201" s="397"/>
      <c r="AM201" s="397"/>
      <c r="AN201" s="397"/>
      <c r="AO201" s="397"/>
      <c r="AP201" s="397"/>
      <c r="AQ201" s="397"/>
      <c r="AR201" s="397"/>
      <c r="AS201" s="397"/>
      <c r="AT201" s="397"/>
      <c r="AU201" s="397"/>
      <c r="AV201" s="397"/>
      <c r="AW201" s="397"/>
      <c r="AX201" s="397"/>
      <c r="AY201" s="397"/>
      <c r="AZ201" s="397"/>
      <c r="BA201" s="553"/>
      <c r="BB201" s="397"/>
      <c r="BC201" s="397"/>
      <c r="BD201" s="397"/>
      <c r="BE201" s="397"/>
      <c r="BF201" s="397"/>
      <c r="BG201" s="397"/>
      <c r="BH201" s="397"/>
      <c r="BI201" s="397"/>
      <c r="BJ201" s="397"/>
      <c r="BK201" s="397"/>
    </row>
    <row r="202" spans="2:63" x14ac:dyDescent="0.35">
      <c r="B202" s="80"/>
      <c r="C202" s="119"/>
      <c r="D202" s="119"/>
      <c r="E202" s="202"/>
      <c r="F202" s="119"/>
      <c r="G202" s="120"/>
      <c r="H202" s="41"/>
      <c r="I202" s="41"/>
      <c r="J202" s="944">
        <f t="shared" si="32"/>
        <v>0</v>
      </c>
      <c r="K202" s="292">
        <f t="shared" si="33"/>
        <v>0</v>
      </c>
      <c r="L202" s="327">
        <f>IF(I202&lt;(INDEX(Lookup!$U$2:$U$10,MATCH($D$45,Lookup!$S$2:$S$10,0))),0,365)</f>
        <v>0</v>
      </c>
      <c r="M202" s="292">
        <f t="shared" si="31"/>
        <v>0</v>
      </c>
      <c r="N202" s="371"/>
      <c r="O202" s="150"/>
      <c r="P202" s="397"/>
      <c r="Q202" s="555"/>
      <c r="R202" s="575">
        <f t="shared" si="34"/>
        <v>0</v>
      </c>
      <c r="S202" s="575">
        <f t="shared" si="35"/>
        <v>0</v>
      </c>
      <c r="T202" s="575">
        <f t="shared" si="36"/>
        <v>0</v>
      </c>
      <c r="U202" s="575">
        <f t="shared" si="37"/>
        <v>0</v>
      </c>
      <c r="V202" s="553"/>
      <c r="W202" s="553"/>
      <c r="X202" s="553"/>
      <c r="Y202" s="553"/>
      <c r="Z202" s="397"/>
      <c r="AA202" s="397"/>
      <c r="AB202" s="397"/>
      <c r="AC202" s="397"/>
      <c r="AD202" s="397"/>
      <c r="AE202" s="397"/>
      <c r="AF202" s="397"/>
      <c r="AG202" s="397"/>
      <c r="AH202" s="397"/>
      <c r="AI202" s="397"/>
      <c r="AJ202" s="397"/>
      <c r="AK202" s="397"/>
      <c r="AL202" s="397"/>
      <c r="AM202" s="397"/>
      <c r="AN202" s="397"/>
      <c r="AO202" s="397"/>
      <c r="AP202" s="397"/>
      <c r="AQ202" s="397"/>
      <c r="AR202" s="397"/>
      <c r="AS202" s="397"/>
      <c r="AT202" s="397"/>
      <c r="AU202" s="397"/>
      <c r="AV202" s="397"/>
      <c r="AW202" s="397"/>
      <c r="AX202" s="397"/>
      <c r="AY202" s="397"/>
      <c r="AZ202" s="397"/>
      <c r="BA202" s="553"/>
      <c r="BB202" s="397"/>
      <c r="BC202" s="397"/>
      <c r="BD202" s="397"/>
      <c r="BE202" s="397"/>
      <c r="BF202" s="397"/>
      <c r="BG202" s="397"/>
      <c r="BH202" s="397"/>
      <c r="BI202" s="397"/>
      <c r="BJ202" s="397"/>
      <c r="BK202" s="397"/>
    </row>
    <row r="203" spans="2:63" x14ac:dyDescent="0.35">
      <c r="B203" s="80"/>
      <c r="C203" s="119"/>
      <c r="D203" s="119"/>
      <c r="E203" s="202"/>
      <c r="F203" s="119"/>
      <c r="G203" s="120"/>
      <c r="H203" s="41"/>
      <c r="I203" s="41"/>
      <c r="J203" s="944">
        <f t="shared" si="32"/>
        <v>0</v>
      </c>
      <c r="K203" s="292">
        <f t="shared" si="33"/>
        <v>0</v>
      </c>
      <c r="L203" s="327">
        <f>IF(I203&lt;(INDEX(Lookup!$U$2:$U$10,MATCH($D$45,Lookup!$S$2:$S$10,0))),0,365)</f>
        <v>0</v>
      </c>
      <c r="M203" s="292">
        <f t="shared" si="31"/>
        <v>0</v>
      </c>
      <c r="N203" s="371"/>
      <c r="O203" s="150"/>
      <c r="P203" s="397"/>
      <c r="Q203" s="555"/>
      <c r="R203" s="575">
        <f t="shared" si="34"/>
        <v>0</v>
      </c>
      <c r="S203" s="575">
        <f t="shared" si="35"/>
        <v>0</v>
      </c>
      <c r="T203" s="575">
        <f t="shared" si="36"/>
        <v>0</v>
      </c>
      <c r="U203" s="575">
        <f t="shared" si="37"/>
        <v>0</v>
      </c>
      <c r="V203" s="553"/>
      <c r="W203" s="553"/>
      <c r="X203" s="553"/>
      <c r="Y203" s="553"/>
      <c r="Z203" s="397"/>
      <c r="AA203" s="397"/>
      <c r="AB203" s="397"/>
      <c r="AC203" s="397"/>
      <c r="AD203" s="397"/>
      <c r="AE203" s="397"/>
      <c r="AF203" s="397"/>
      <c r="AG203" s="397"/>
      <c r="AH203" s="397"/>
      <c r="AI203" s="397"/>
      <c r="AJ203" s="397"/>
      <c r="AK203" s="397"/>
      <c r="AL203" s="397"/>
      <c r="AM203" s="397"/>
      <c r="AN203" s="397"/>
      <c r="AO203" s="397"/>
      <c r="AP203" s="397"/>
      <c r="AQ203" s="397"/>
      <c r="AR203" s="397"/>
      <c r="AS203" s="397"/>
      <c r="AT203" s="397"/>
      <c r="AU203" s="397"/>
      <c r="AV203" s="397"/>
      <c r="AW203" s="397"/>
      <c r="AX203" s="397"/>
      <c r="AY203" s="397"/>
      <c r="AZ203" s="397"/>
      <c r="BA203" s="553"/>
      <c r="BB203" s="397"/>
      <c r="BC203" s="397"/>
      <c r="BD203" s="397"/>
      <c r="BE203" s="397"/>
      <c r="BF203" s="397"/>
      <c r="BG203" s="397"/>
      <c r="BH203" s="397"/>
      <c r="BI203" s="397"/>
      <c r="BJ203" s="397"/>
      <c r="BK203" s="397"/>
    </row>
    <row r="204" spans="2:63" x14ac:dyDescent="0.35">
      <c r="B204" s="80"/>
      <c r="C204" s="119"/>
      <c r="D204" s="119"/>
      <c r="E204" s="202"/>
      <c r="F204" s="119"/>
      <c r="G204" s="120"/>
      <c r="H204" s="41"/>
      <c r="I204" s="41"/>
      <c r="J204" s="944">
        <f t="shared" si="32"/>
        <v>0</v>
      </c>
      <c r="K204" s="292">
        <f t="shared" si="33"/>
        <v>0</v>
      </c>
      <c r="L204" s="327">
        <f>IF(I204&lt;(INDEX(Lookup!$U$2:$U$10,MATCH($D$45,Lookup!$S$2:$S$10,0))),0,365)</f>
        <v>0</v>
      </c>
      <c r="M204" s="292">
        <f t="shared" si="31"/>
        <v>0</v>
      </c>
      <c r="N204" s="371"/>
      <c r="O204" s="150"/>
      <c r="P204" s="397"/>
      <c r="Q204" s="555"/>
      <c r="R204" s="575">
        <f t="shared" si="34"/>
        <v>0</v>
      </c>
      <c r="S204" s="575">
        <f t="shared" si="35"/>
        <v>0</v>
      </c>
      <c r="T204" s="575">
        <f t="shared" si="36"/>
        <v>0</v>
      </c>
      <c r="U204" s="575">
        <f t="shared" si="37"/>
        <v>0</v>
      </c>
      <c r="V204" s="553"/>
      <c r="W204" s="553"/>
      <c r="X204" s="553"/>
      <c r="Y204" s="553"/>
      <c r="Z204" s="397"/>
      <c r="AA204" s="397"/>
      <c r="AB204" s="397"/>
      <c r="AC204" s="397"/>
      <c r="AD204" s="397"/>
      <c r="AE204" s="397"/>
      <c r="AF204" s="397"/>
      <c r="AG204" s="397"/>
      <c r="AH204" s="397"/>
      <c r="AI204" s="397"/>
      <c r="AJ204" s="397"/>
      <c r="AK204" s="397"/>
      <c r="AL204" s="397"/>
      <c r="AM204" s="397"/>
      <c r="AN204" s="397"/>
      <c r="AO204" s="397"/>
      <c r="AP204" s="397"/>
      <c r="AQ204" s="397"/>
      <c r="AR204" s="397"/>
      <c r="AS204" s="397"/>
      <c r="AT204" s="397"/>
      <c r="AU204" s="397"/>
      <c r="AV204" s="397"/>
      <c r="AW204" s="397"/>
      <c r="AX204" s="397"/>
      <c r="AY204" s="397"/>
      <c r="AZ204" s="397"/>
      <c r="BA204" s="553"/>
      <c r="BB204" s="397"/>
      <c r="BC204" s="397"/>
      <c r="BD204" s="397"/>
      <c r="BE204" s="397"/>
      <c r="BF204" s="397"/>
      <c r="BG204" s="397"/>
      <c r="BH204" s="397"/>
      <c r="BI204" s="397"/>
      <c r="BJ204" s="397"/>
      <c r="BK204" s="397"/>
    </row>
    <row r="205" spans="2:63" x14ac:dyDescent="0.35">
      <c r="B205" s="80"/>
      <c r="C205" s="119"/>
      <c r="D205" s="119"/>
      <c r="E205" s="202"/>
      <c r="F205" s="119"/>
      <c r="G205" s="120"/>
      <c r="H205" s="41"/>
      <c r="I205" s="41"/>
      <c r="J205" s="944">
        <f t="shared" si="32"/>
        <v>0</v>
      </c>
      <c r="K205" s="292">
        <f t="shared" si="33"/>
        <v>0</v>
      </c>
      <c r="L205" s="327">
        <f>IF(I205&lt;(INDEX(Lookup!$U$2:$U$10,MATCH($D$45,Lookup!$S$2:$S$10,0))),0,365)</f>
        <v>0</v>
      </c>
      <c r="M205" s="292">
        <f t="shared" si="31"/>
        <v>0</v>
      </c>
      <c r="N205" s="371"/>
      <c r="O205" s="150"/>
      <c r="P205" s="397"/>
      <c r="Q205" s="555"/>
      <c r="R205" s="575">
        <f t="shared" si="34"/>
        <v>0</v>
      </c>
      <c r="S205" s="575">
        <f t="shared" si="35"/>
        <v>0</v>
      </c>
      <c r="T205" s="575">
        <f t="shared" si="36"/>
        <v>0</v>
      </c>
      <c r="U205" s="575">
        <f t="shared" si="37"/>
        <v>0</v>
      </c>
      <c r="V205" s="553"/>
      <c r="W205" s="553"/>
      <c r="X205" s="553"/>
      <c r="Y205" s="553"/>
      <c r="Z205" s="397"/>
      <c r="AA205" s="397"/>
      <c r="AB205" s="397"/>
      <c r="AC205" s="397"/>
      <c r="AD205" s="397"/>
      <c r="AE205" s="397"/>
      <c r="AF205" s="397"/>
      <c r="AG205" s="397"/>
      <c r="AH205" s="397"/>
      <c r="AI205" s="397"/>
      <c r="AJ205" s="397"/>
      <c r="AK205" s="397"/>
      <c r="AL205" s="397"/>
      <c r="AM205" s="397"/>
      <c r="AN205" s="397"/>
      <c r="AO205" s="397"/>
      <c r="AP205" s="397"/>
      <c r="AQ205" s="397"/>
      <c r="AR205" s="397"/>
      <c r="AS205" s="397"/>
      <c r="AT205" s="397"/>
      <c r="AU205" s="397"/>
      <c r="AV205" s="397"/>
      <c r="AW205" s="397"/>
      <c r="AX205" s="397"/>
      <c r="AY205" s="397"/>
      <c r="AZ205" s="397"/>
      <c r="BA205" s="553"/>
      <c r="BB205" s="397"/>
      <c r="BC205" s="397"/>
      <c r="BD205" s="397"/>
      <c r="BE205" s="397"/>
      <c r="BF205" s="397"/>
      <c r="BG205" s="397"/>
      <c r="BH205" s="397"/>
      <c r="BI205" s="397"/>
      <c r="BJ205" s="397"/>
      <c r="BK205" s="397"/>
    </row>
    <row r="206" spans="2:63" x14ac:dyDescent="0.35">
      <c r="B206" s="80"/>
      <c r="C206" s="119"/>
      <c r="D206" s="119"/>
      <c r="E206" s="202"/>
      <c r="F206" s="119"/>
      <c r="G206" s="120"/>
      <c r="H206" s="41"/>
      <c r="I206" s="41"/>
      <c r="J206" s="944">
        <f t="shared" si="32"/>
        <v>0</v>
      </c>
      <c r="K206" s="292">
        <f t="shared" si="33"/>
        <v>0</v>
      </c>
      <c r="L206" s="327">
        <f>IF(I206&lt;(INDEX(Lookup!$U$2:$U$10,MATCH($D$45,Lookup!$S$2:$S$10,0))),0,365)</f>
        <v>0</v>
      </c>
      <c r="M206" s="292">
        <f t="shared" si="31"/>
        <v>0</v>
      </c>
      <c r="N206" s="371"/>
      <c r="O206" s="150"/>
      <c r="P206" s="397"/>
      <c r="Q206" s="555"/>
      <c r="R206" s="575">
        <f t="shared" si="34"/>
        <v>0</v>
      </c>
      <c r="S206" s="575">
        <f t="shared" si="35"/>
        <v>0</v>
      </c>
      <c r="T206" s="575">
        <f t="shared" si="36"/>
        <v>0</v>
      </c>
      <c r="U206" s="575">
        <f t="shared" si="37"/>
        <v>0</v>
      </c>
      <c r="V206" s="553"/>
      <c r="W206" s="553"/>
      <c r="X206" s="553"/>
      <c r="Y206" s="553"/>
      <c r="Z206" s="397"/>
      <c r="AA206" s="397"/>
      <c r="AB206" s="397"/>
      <c r="AC206" s="397"/>
      <c r="AD206" s="397"/>
      <c r="AE206" s="397"/>
      <c r="AF206" s="397"/>
      <c r="AG206" s="397"/>
      <c r="AH206" s="397"/>
      <c r="AI206" s="397"/>
      <c r="AJ206" s="397"/>
      <c r="AK206" s="397"/>
      <c r="AL206" s="397"/>
      <c r="AM206" s="397"/>
      <c r="AN206" s="397"/>
      <c r="AO206" s="397"/>
      <c r="AP206" s="397"/>
      <c r="AQ206" s="397"/>
      <c r="AR206" s="397"/>
      <c r="AS206" s="397"/>
      <c r="AT206" s="397"/>
      <c r="AU206" s="397"/>
      <c r="AV206" s="397"/>
      <c r="AW206" s="397"/>
      <c r="AX206" s="397"/>
      <c r="AY206" s="397"/>
      <c r="AZ206" s="397"/>
      <c r="BA206" s="553"/>
      <c r="BB206" s="397"/>
      <c r="BC206" s="397"/>
      <c r="BD206" s="397"/>
      <c r="BE206" s="397"/>
      <c r="BF206" s="397"/>
      <c r="BG206" s="397"/>
      <c r="BH206" s="397"/>
      <c r="BI206" s="397"/>
      <c r="BJ206" s="397"/>
      <c r="BK206" s="397"/>
    </row>
    <row r="207" spans="2:63" x14ac:dyDescent="0.35">
      <c r="B207" s="80"/>
      <c r="C207" s="119"/>
      <c r="D207" s="119"/>
      <c r="E207" s="202"/>
      <c r="F207" s="119"/>
      <c r="G207" s="120"/>
      <c r="H207" s="41"/>
      <c r="I207" s="41"/>
      <c r="J207" s="944">
        <f t="shared" si="32"/>
        <v>0</v>
      </c>
      <c r="K207" s="292">
        <f t="shared" si="33"/>
        <v>0</v>
      </c>
      <c r="L207" s="327">
        <f>IF(I207&lt;(INDEX(Lookup!$U$2:$U$10,MATCH($D$45,Lookup!$S$2:$S$10,0))),0,365)</f>
        <v>0</v>
      </c>
      <c r="M207" s="292">
        <f t="shared" si="31"/>
        <v>0</v>
      </c>
      <c r="N207" s="371"/>
      <c r="O207" s="150"/>
      <c r="P207" s="397"/>
      <c r="Q207" s="555"/>
      <c r="R207" s="575">
        <f t="shared" si="34"/>
        <v>0</v>
      </c>
      <c r="S207" s="575">
        <f t="shared" si="35"/>
        <v>0</v>
      </c>
      <c r="T207" s="575">
        <f t="shared" si="36"/>
        <v>0</v>
      </c>
      <c r="U207" s="575">
        <f t="shared" si="37"/>
        <v>0</v>
      </c>
      <c r="V207" s="553"/>
      <c r="W207" s="553"/>
      <c r="X207" s="553"/>
      <c r="Y207" s="553"/>
      <c r="Z207" s="397"/>
      <c r="AA207" s="397"/>
      <c r="AB207" s="397"/>
      <c r="AC207" s="397"/>
      <c r="AD207" s="397"/>
      <c r="AE207" s="397"/>
      <c r="AF207" s="397"/>
      <c r="AG207" s="397"/>
      <c r="AH207" s="397"/>
      <c r="AI207" s="397"/>
      <c r="AJ207" s="397"/>
      <c r="AK207" s="397"/>
      <c r="AL207" s="397"/>
      <c r="AM207" s="397"/>
      <c r="AN207" s="397"/>
      <c r="AO207" s="397"/>
      <c r="AP207" s="397"/>
      <c r="AQ207" s="397"/>
      <c r="AR207" s="397"/>
      <c r="AS207" s="397"/>
      <c r="AT207" s="397"/>
      <c r="AU207" s="397"/>
      <c r="AV207" s="397"/>
      <c r="AW207" s="397"/>
      <c r="AX207" s="397"/>
      <c r="AY207" s="397"/>
      <c r="AZ207" s="397"/>
      <c r="BA207" s="553"/>
      <c r="BB207" s="397"/>
      <c r="BC207" s="397"/>
      <c r="BD207" s="397"/>
      <c r="BE207" s="397"/>
      <c r="BF207" s="397"/>
      <c r="BG207" s="397"/>
      <c r="BH207" s="397"/>
      <c r="BI207" s="397"/>
      <c r="BJ207" s="397"/>
      <c r="BK207" s="397"/>
    </row>
    <row r="208" spans="2:63" x14ac:dyDescent="0.35">
      <c r="B208" s="80"/>
      <c r="C208" s="119"/>
      <c r="D208" s="119"/>
      <c r="E208" s="202"/>
      <c r="F208" s="119"/>
      <c r="G208" s="120"/>
      <c r="H208" s="41"/>
      <c r="I208" s="41"/>
      <c r="J208" s="944">
        <f t="shared" si="32"/>
        <v>0</v>
      </c>
      <c r="K208" s="292">
        <f t="shared" si="33"/>
        <v>0</v>
      </c>
      <c r="L208" s="327">
        <f>IF(I208&lt;(INDEX(Lookup!$U$2:$U$10,MATCH($D$45,Lookup!$S$2:$S$10,0))),0,365)</f>
        <v>0</v>
      </c>
      <c r="M208" s="292">
        <f t="shared" si="31"/>
        <v>0</v>
      </c>
      <c r="N208" s="371"/>
      <c r="O208" s="150"/>
      <c r="P208" s="397"/>
      <c r="Q208" s="555"/>
      <c r="R208" s="575">
        <f t="shared" si="34"/>
        <v>0</v>
      </c>
      <c r="S208" s="575">
        <f t="shared" si="35"/>
        <v>0</v>
      </c>
      <c r="T208" s="575">
        <f t="shared" si="36"/>
        <v>0</v>
      </c>
      <c r="U208" s="575">
        <f t="shared" si="37"/>
        <v>0</v>
      </c>
      <c r="V208" s="553"/>
      <c r="W208" s="553"/>
      <c r="X208" s="553"/>
      <c r="Y208" s="553"/>
      <c r="Z208" s="397"/>
      <c r="AA208" s="397"/>
      <c r="AB208" s="397"/>
      <c r="AC208" s="397"/>
      <c r="AD208" s="397"/>
      <c r="AE208" s="397"/>
      <c r="AF208" s="397"/>
      <c r="AG208" s="397"/>
      <c r="AH208" s="397"/>
      <c r="AI208" s="397"/>
      <c r="AJ208" s="397"/>
      <c r="AK208" s="397"/>
      <c r="AL208" s="397"/>
      <c r="AM208" s="397"/>
      <c r="AN208" s="397"/>
      <c r="AO208" s="397"/>
      <c r="AP208" s="397"/>
      <c r="AQ208" s="397"/>
      <c r="AR208" s="397"/>
      <c r="AS208" s="397"/>
      <c r="AT208" s="397"/>
      <c r="AU208" s="397"/>
      <c r="AV208" s="397"/>
      <c r="AW208" s="397"/>
      <c r="AX208" s="397"/>
      <c r="AY208" s="397"/>
      <c r="AZ208" s="397"/>
      <c r="BA208" s="553"/>
      <c r="BB208" s="397"/>
      <c r="BC208" s="397"/>
      <c r="BD208" s="397"/>
      <c r="BE208" s="397"/>
      <c r="BF208" s="397"/>
      <c r="BG208" s="397"/>
      <c r="BH208" s="397"/>
      <c r="BI208" s="397"/>
      <c r="BJ208" s="397"/>
      <c r="BK208" s="397"/>
    </row>
    <row r="209" spans="2:63" x14ac:dyDescent="0.35">
      <c r="B209" s="80"/>
      <c r="C209" s="119"/>
      <c r="D209" s="119"/>
      <c r="E209" s="202"/>
      <c r="F209" s="119"/>
      <c r="G209" s="120"/>
      <c r="H209" s="41"/>
      <c r="I209" s="41"/>
      <c r="J209" s="944">
        <f t="shared" si="32"/>
        <v>0</v>
      </c>
      <c r="K209" s="292">
        <f t="shared" si="33"/>
        <v>0</v>
      </c>
      <c r="L209" s="327">
        <f>IF(I209&lt;(INDEX(Lookup!$U$2:$U$10,MATCH($D$45,Lookup!$S$2:$S$10,0))),0,365)</f>
        <v>0</v>
      </c>
      <c r="M209" s="292">
        <f t="shared" si="31"/>
        <v>0</v>
      </c>
      <c r="N209" s="371"/>
      <c r="O209" s="150"/>
      <c r="P209" s="397"/>
      <c r="Q209" s="555"/>
      <c r="R209" s="575">
        <f t="shared" si="34"/>
        <v>0</v>
      </c>
      <c r="S209" s="575">
        <f t="shared" si="35"/>
        <v>0</v>
      </c>
      <c r="T209" s="575">
        <f t="shared" si="36"/>
        <v>0</v>
      </c>
      <c r="U209" s="575">
        <f t="shared" si="37"/>
        <v>0</v>
      </c>
      <c r="V209" s="553"/>
      <c r="W209" s="553"/>
      <c r="X209" s="553"/>
      <c r="Y209" s="553"/>
      <c r="Z209" s="397"/>
      <c r="AA209" s="397"/>
      <c r="AB209" s="397"/>
      <c r="AC209" s="397"/>
      <c r="AD209" s="397"/>
      <c r="AE209" s="397"/>
      <c r="AF209" s="397"/>
      <c r="AG209" s="397"/>
      <c r="AH209" s="397"/>
      <c r="AI209" s="397"/>
      <c r="AJ209" s="397"/>
      <c r="AK209" s="397"/>
      <c r="AL209" s="397"/>
      <c r="AM209" s="397"/>
      <c r="AN209" s="397"/>
      <c r="AO209" s="397"/>
      <c r="AP209" s="397"/>
      <c r="AQ209" s="397"/>
      <c r="AR209" s="397"/>
      <c r="AS209" s="397"/>
      <c r="AT209" s="397"/>
      <c r="AU209" s="397"/>
      <c r="AV209" s="397"/>
      <c r="AW209" s="397"/>
      <c r="AX209" s="397"/>
      <c r="AY209" s="397"/>
      <c r="AZ209" s="397"/>
      <c r="BA209" s="553"/>
      <c r="BB209" s="397"/>
      <c r="BC209" s="397"/>
      <c r="BD209" s="397"/>
      <c r="BE209" s="397"/>
      <c r="BF209" s="397"/>
      <c r="BG209" s="397"/>
      <c r="BH209" s="397"/>
      <c r="BI209" s="397"/>
      <c r="BJ209" s="397"/>
      <c r="BK209" s="397"/>
    </row>
    <row r="210" spans="2:63" x14ac:dyDescent="0.35">
      <c r="B210" s="80"/>
      <c r="C210" s="119"/>
      <c r="D210" s="119"/>
      <c r="E210" s="202"/>
      <c r="F210" s="119"/>
      <c r="G210" s="120"/>
      <c r="H210" s="41"/>
      <c r="I210" s="41"/>
      <c r="J210" s="944">
        <f t="shared" si="32"/>
        <v>0</v>
      </c>
      <c r="K210" s="292">
        <f t="shared" si="33"/>
        <v>0</v>
      </c>
      <c r="L210" s="327">
        <f>IF(I210&lt;(INDEX(Lookup!$U$2:$U$10,MATCH($D$45,Lookup!$S$2:$S$10,0))),0,365)</f>
        <v>0</v>
      </c>
      <c r="M210" s="292">
        <f t="shared" si="31"/>
        <v>0</v>
      </c>
      <c r="N210" s="371"/>
      <c r="O210" s="150"/>
      <c r="P210" s="397"/>
      <c r="Q210" s="555"/>
      <c r="R210" s="575">
        <f t="shared" si="34"/>
        <v>0</v>
      </c>
      <c r="S210" s="575">
        <f t="shared" si="35"/>
        <v>0</v>
      </c>
      <c r="T210" s="575">
        <f t="shared" si="36"/>
        <v>0</v>
      </c>
      <c r="U210" s="575">
        <f t="shared" si="37"/>
        <v>0</v>
      </c>
      <c r="V210" s="553"/>
      <c r="W210" s="553"/>
      <c r="X210" s="553"/>
      <c r="Y210" s="553"/>
      <c r="Z210" s="397"/>
      <c r="AA210" s="397"/>
      <c r="AB210" s="397"/>
      <c r="AC210" s="397"/>
      <c r="AD210" s="397"/>
      <c r="AE210" s="397"/>
      <c r="AF210" s="397"/>
      <c r="AG210" s="397"/>
      <c r="AH210" s="397"/>
      <c r="AI210" s="397"/>
      <c r="AJ210" s="397"/>
      <c r="AK210" s="397"/>
      <c r="AL210" s="397"/>
      <c r="AM210" s="397"/>
      <c r="AN210" s="397"/>
      <c r="AO210" s="397"/>
      <c r="AP210" s="397"/>
      <c r="AQ210" s="397"/>
      <c r="AR210" s="397"/>
      <c r="AS210" s="397"/>
      <c r="AT210" s="397"/>
      <c r="AU210" s="397"/>
      <c r="AV210" s="397"/>
      <c r="AW210" s="397"/>
      <c r="AX210" s="397"/>
      <c r="AY210" s="397"/>
      <c r="AZ210" s="397"/>
      <c r="BA210" s="553"/>
      <c r="BB210" s="397"/>
      <c r="BC210" s="397"/>
      <c r="BD210" s="397"/>
      <c r="BE210" s="397"/>
      <c r="BF210" s="397"/>
      <c r="BG210" s="397"/>
      <c r="BH210" s="397"/>
      <c r="BI210" s="397"/>
      <c r="BJ210" s="397"/>
      <c r="BK210" s="397"/>
    </row>
    <row r="211" spans="2:63" x14ac:dyDescent="0.35">
      <c r="B211" s="80"/>
      <c r="C211" s="119"/>
      <c r="D211" s="119"/>
      <c r="E211" s="202"/>
      <c r="F211" s="119"/>
      <c r="G211" s="120"/>
      <c r="H211" s="41"/>
      <c r="I211" s="41"/>
      <c r="J211" s="944">
        <f t="shared" si="32"/>
        <v>0</v>
      </c>
      <c r="K211" s="292">
        <f t="shared" si="33"/>
        <v>0</v>
      </c>
      <c r="L211" s="327">
        <f>IF(I211&lt;(INDEX(Lookup!$U$2:$U$10,MATCH($D$45,Lookup!$S$2:$S$10,0))),0,365)</f>
        <v>0</v>
      </c>
      <c r="M211" s="292">
        <f t="shared" si="31"/>
        <v>0</v>
      </c>
      <c r="N211" s="371"/>
      <c r="O211" s="150"/>
      <c r="P211" s="397"/>
      <c r="Q211" s="555"/>
      <c r="R211" s="575">
        <f t="shared" si="34"/>
        <v>0</v>
      </c>
      <c r="S211" s="575">
        <f t="shared" si="35"/>
        <v>0</v>
      </c>
      <c r="T211" s="575">
        <f t="shared" si="36"/>
        <v>0</v>
      </c>
      <c r="U211" s="575">
        <f t="shared" si="37"/>
        <v>0</v>
      </c>
      <c r="V211" s="553"/>
      <c r="W211" s="553"/>
      <c r="X211" s="553"/>
      <c r="Y211" s="553"/>
      <c r="Z211" s="397"/>
      <c r="AA211" s="397"/>
      <c r="AB211" s="397"/>
      <c r="AC211" s="397"/>
      <c r="AD211" s="397"/>
      <c r="AE211" s="397"/>
      <c r="AF211" s="397"/>
      <c r="AG211" s="397"/>
      <c r="AH211" s="397"/>
      <c r="AI211" s="397"/>
      <c r="AJ211" s="397"/>
      <c r="AK211" s="397"/>
      <c r="AL211" s="397"/>
      <c r="AM211" s="397"/>
      <c r="AN211" s="397"/>
      <c r="AO211" s="397"/>
      <c r="AP211" s="397"/>
      <c r="AQ211" s="397"/>
      <c r="AR211" s="397"/>
      <c r="AS211" s="397"/>
      <c r="AT211" s="397"/>
      <c r="AU211" s="397"/>
      <c r="AV211" s="397"/>
      <c r="AW211" s="397"/>
      <c r="AX211" s="397"/>
      <c r="AY211" s="397"/>
      <c r="AZ211" s="397"/>
      <c r="BA211" s="553"/>
      <c r="BB211" s="397"/>
      <c r="BC211" s="397"/>
      <c r="BD211" s="397"/>
      <c r="BE211" s="397"/>
      <c r="BF211" s="397"/>
      <c r="BG211" s="397"/>
      <c r="BH211" s="397"/>
      <c r="BI211" s="397"/>
      <c r="BJ211" s="397"/>
      <c r="BK211" s="397"/>
    </row>
    <row r="212" spans="2:63" x14ac:dyDescent="0.35">
      <c r="B212" s="80"/>
      <c r="C212" s="119"/>
      <c r="D212" s="119"/>
      <c r="E212" s="202"/>
      <c r="F212" s="119"/>
      <c r="G212" s="120"/>
      <c r="H212" s="41"/>
      <c r="I212" s="41"/>
      <c r="J212" s="944">
        <f t="shared" si="32"/>
        <v>0</v>
      </c>
      <c r="K212" s="292">
        <f t="shared" si="33"/>
        <v>0</v>
      </c>
      <c r="L212" s="327">
        <f>IF(I212&lt;(INDEX(Lookup!$U$2:$U$10,MATCH($D$45,Lookup!$S$2:$S$10,0))),0,365)</f>
        <v>0</v>
      </c>
      <c r="M212" s="292">
        <f t="shared" si="31"/>
        <v>0</v>
      </c>
      <c r="N212" s="371"/>
      <c r="O212" s="150"/>
      <c r="P212" s="397"/>
      <c r="Q212" s="555"/>
      <c r="R212" s="575">
        <f t="shared" si="34"/>
        <v>0</v>
      </c>
      <c r="S212" s="575">
        <f t="shared" si="35"/>
        <v>0</v>
      </c>
      <c r="T212" s="575">
        <f t="shared" si="36"/>
        <v>0</v>
      </c>
      <c r="U212" s="575">
        <f t="shared" si="37"/>
        <v>0</v>
      </c>
      <c r="V212" s="553"/>
      <c r="W212" s="553"/>
      <c r="X212" s="553"/>
      <c r="Y212" s="553"/>
      <c r="Z212" s="397"/>
      <c r="AA212" s="397"/>
      <c r="AB212" s="397"/>
      <c r="AC212" s="397"/>
      <c r="AD212" s="397"/>
      <c r="AE212" s="397"/>
      <c r="AF212" s="397"/>
      <c r="AG212" s="397"/>
      <c r="AH212" s="397"/>
      <c r="AI212" s="397"/>
      <c r="AJ212" s="397"/>
      <c r="AK212" s="397"/>
      <c r="AL212" s="397"/>
      <c r="AM212" s="397"/>
      <c r="AN212" s="397"/>
      <c r="AO212" s="397"/>
      <c r="AP212" s="397"/>
      <c r="AQ212" s="397"/>
      <c r="AR212" s="397"/>
      <c r="AS212" s="397"/>
      <c r="AT212" s="397"/>
      <c r="AU212" s="397"/>
      <c r="AV212" s="397"/>
      <c r="AW212" s="397"/>
      <c r="AX212" s="397"/>
      <c r="AY212" s="397"/>
      <c r="AZ212" s="397"/>
      <c r="BA212" s="553"/>
      <c r="BB212" s="397"/>
      <c r="BC212" s="397"/>
      <c r="BD212" s="397"/>
      <c r="BE212" s="397"/>
      <c r="BF212" s="397"/>
      <c r="BG212" s="397"/>
      <c r="BH212" s="397"/>
      <c r="BI212" s="397"/>
      <c r="BJ212" s="397"/>
      <c r="BK212" s="397"/>
    </row>
    <row r="213" spans="2:63" x14ac:dyDescent="0.35">
      <c r="B213" s="80"/>
      <c r="C213" s="119"/>
      <c r="D213" s="119"/>
      <c r="E213" s="202"/>
      <c r="F213" s="119"/>
      <c r="G213" s="120"/>
      <c r="H213" s="41"/>
      <c r="I213" s="41"/>
      <c r="J213" s="944">
        <f t="shared" si="32"/>
        <v>0</v>
      </c>
      <c r="K213" s="292">
        <f t="shared" si="33"/>
        <v>0</v>
      </c>
      <c r="L213" s="327">
        <f>IF(I213&lt;(INDEX(Lookup!$U$2:$U$10,MATCH($D$45,Lookup!$S$2:$S$10,0))),0,365)</f>
        <v>0</v>
      </c>
      <c r="M213" s="292">
        <f t="shared" si="31"/>
        <v>0</v>
      </c>
      <c r="N213" s="371"/>
      <c r="O213" s="150"/>
      <c r="P213" s="397"/>
      <c r="Q213" s="555"/>
      <c r="R213" s="575">
        <f t="shared" si="34"/>
        <v>0</v>
      </c>
      <c r="S213" s="575">
        <f t="shared" si="35"/>
        <v>0</v>
      </c>
      <c r="T213" s="575">
        <f t="shared" si="36"/>
        <v>0</v>
      </c>
      <c r="U213" s="575">
        <f t="shared" si="37"/>
        <v>0</v>
      </c>
      <c r="V213" s="553"/>
      <c r="W213" s="553"/>
      <c r="X213" s="553"/>
      <c r="Y213" s="553"/>
      <c r="Z213" s="397"/>
      <c r="AA213" s="397"/>
      <c r="AB213" s="397"/>
      <c r="AC213" s="397"/>
      <c r="AD213" s="397"/>
      <c r="AE213" s="397"/>
      <c r="AF213" s="397"/>
      <c r="AG213" s="397"/>
      <c r="AH213" s="397"/>
      <c r="AI213" s="397"/>
      <c r="AJ213" s="397"/>
      <c r="AK213" s="397"/>
      <c r="AL213" s="397"/>
      <c r="AM213" s="397"/>
      <c r="AN213" s="397"/>
      <c r="AO213" s="397"/>
      <c r="AP213" s="397"/>
      <c r="AQ213" s="397"/>
      <c r="AR213" s="397"/>
      <c r="AS213" s="397"/>
      <c r="AT213" s="397"/>
      <c r="AU213" s="397"/>
      <c r="AV213" s="397"/>
      <c r="AW213" s="397"/>
      <c r="AX213" s="397"/>
      <c r="AY213" s="397"/>
      <c r="AZ213" s="397"/>
      <c r="BA213" s="553"/>
      <c r="BB213" s="397"/>
      <c r="BC213" s="397"/>
      <c r="BD213" s="397"/>
      <c r="BE213" s="397"/>
      <c r="BF213" s="397"/>
      <c r="BG213" s="397"/>
      <c r="BH213" s="397"/>
      <c r="BI213" s="397"/>
      <c r="BJ213" s="397"/>
      <c r="BK213" s="397"/>
    </row>
    <row r="214" spans="2:63" x14ac:dyDescent="0.35">
      <c r="B214" s="80"/>
      <c r="C214" s="119"/>
      <c r="D214" s="119"/>
      <c r="E214" s="202"/>
      <c r="F214" s="119"/>
      <c r="G214" s="120"/>
      <c r="H214" s="41"/>
      <c r="I214" s="41"/>
      <c r="J214" s="944">
        <f t="shared" si="32"/>
        <v>0</v>
      </c>
      <c r="K214" s="292">
        <f t="shared" si="33"/>
        <v>0</v>
      </c>
      <c r="L214" s="327">
        <f>IF(I214&lt;(INDEX(Lookup!$U$2:$U$10,MATCH($D$45,Lookup!$S$2:$S$10,0))),0,365)</f>
        <v>0</v>
      </c>
      <c r="M214" s="292">
        <f t="shared" si="31"/>
        <v>0</v>
      </c>
      <c r="N214" s="371"/>
      <c r="O214" s="150"/>
      <c r="P214" s="397"/>
      <c r="Q214" s="555"/>
      <c r="R214" s="575">
        <f t="shared" si="34"/>
        <v>0</v>
      </c>
      <c r="S214" s="575">
        <f t="shared" si="35"/>
        <v>0</v>
      </c>
      <c r="T214" s="575">
        <f t="shared" si="36"/>
        <v>0</v>
      </c>
      <c r="U214" s="575">
        <f t="shared" si="37"/>
        <v>0</v>
      </c>
      <c r="V214" s="553"/>
      <c r="W214" s="553"/>
      <c r="X214" s="553"/>
      <c r="Y214" s="553"/>
      <c r="Z214" s="397"/>
      <c r="AA214" s="397"/>
      <c r="AB214" s="397"/>
      <c r="AC214" s="397"/>
      <c r="AD214" s="397"/>
      <c r="AE214" s="397"/>
      <c r="AF214" s="397"/>
      <c r="AG214" s="397"/>
      <c r="AH214" s="397"/>
      <c r="AI214" s="397"/>
      <c r="AJ214" s="397"/>
      <c r="AK214" s="397"/>
      <c r="AL214" s="397"/>
      <c r="AM214" s="397"/>
      <c r="AN214" s="397"/>
      <c r="AO214" s="397"/>
      <c r="AP214" s="397"/>
      <c r="AQ214" s="397"/>
      <c r="AR214" s="397"/>
      <c r="AS214" s="397"/>
      <c r="AT214" s="397"/>
      <c r="AU214" s="397"/>
      <c r="AV214" s="397"/>
      <c r="AW214" s="397"/>
      <c r="AX214" s="397"/>
      <c r="AY214" s="397"/>
      <c r="AZ214" s="397"/>
      <c r="BA214" s="553"/>
      <c r="BB214" s="397"/>
      <c r="BC214" s="397"/>
      <c r="BD214" s="397"/>
      <c r="BE214" s="397"/>
      <c r="BF214" s="397"/>
      <c r="BG214" s="397"/>
      <c r="BH214" s="397"/>
      <c r="BI214" s="397"/>
      <c r="BJ214" s="397"/>
      <c r="BK214" s="397"/>
    </row>
    <row r="215" spans="2:63" x14ac:dyDescent="0.35">
      <c r="B215" s="80"/>
      <c r="C215" s="119"/>
      <c r="D215" s="119"/>
      <c r="E215" s="202"/>
      <c r="F215" s="119"/>
      <c r="G215" s="120"/>
      <c r="H215" s="41"/>
      <c r="I215" s="41"/>
      <c r="J215" s="944">
        <f t="shared" si="32"/>
        <v>0</v>
      </c>
      <c r="K215" s="292">
        <f t="shared" si="33"/>
        <v>0</v>
      </c>
      <c r="L215" s="327">
        <f>IF(I215&lt;(INDEX(Lookup!$U$2:$U$10,MATCH($D$45,Lookup!$S$2:$S$10,0))),0,365)</f>
        <v>0</v>
      </c>
      <c r="M215" s="292">
        <f t="shared" si="31"/>
        <v>0</v>
      </c>
      <c r="N215" s="371"/>
      <c r="O215" s="150"/>
      <c r="P215" s="397"/>
      <c r="Q215" s="555"/>
      <c r="R215" s="575">
        <f t="shared" si="34"/>
        <v>0</v>
      </c>
      <c r="S215" s="575">
        <f t="shared" si="35"/>
        <v>0</v>
      </c>
      <c r="T215" s="575">
        <f t="shared" si="36"/>
        <v>0</v>
      </c>
      <c r="U215" s="575">
        <f t="shared" si="37"/>
        <v>0</v>
      </c>
      <c r="V215" s="553"/>
      <c r="W215" s="553"/>
      <c r="X215" s="553"/>
      <c r="Y215" s="553"/>
      <c r="Z215" s="397"/>
      <c r="AA215" s="397"/>
      <c r="AB215" s="397"/>
      <c r="AC215" s="397"/>
      <c r="AD215" s="397"/>
      <c r="AE215" s="397"/>
      <c r="AF215" s="397"/>
      <c r="AG215" s="397"/>
      <c r="AH215" s="397"/>
      <c r="AI215" s="397"/>
      <c r="AJ215" s="397"/>
      <c r="AK215" s="397"/>
      <c r="AL215" s="397"/>
      <c r="AM215" s="397"/>
      <c r="AN215" s="397"/>
      <c r="AO215" s="397"/>
      <c r="AP215" s="397"/>
      <c r="AQ215" s="397"/>
      <c r="AR215" s="397"/>
      <c r="AS215" s="397"/>
      <c r="AT215" s="397"/>
      <c r="AU215" s="397"/>
      <c r="AV215" s="397"/>
      <c r="AW215" s="397"/>
      <c r="AX215" s="397"/>
      <c r="AY215" s="397"/>
      <c r="AZ215" s="397"/>
      <c r="BA215" s="553"/>
      <c r="BB215" s="397"/>
      <c r="BC215" s="397"/>
      <c r="BD215" s="397"/>
      <c r="BE215" s="397"/>
      <c r="BF215" s="397"/>
      <c r="BG215" s="397"/>
      <c r="BH215" s="397"/>
      <c r="BI215" s="397"/>
      <c r="BJ215" s="397"/>
      <c r="BK215" s="397"/>
    </row>
    <row r="216" spans="2:63" x14ac:dyDescent="0.35">
      <c r="B216" s="80"/>
      <c r="C216" s="119"/>
      <c r="D216" s="119"/>
      <c r="E216" s="202"/>
      <c r="F216" s="119"/>
      <c r="G216" s="120"/>
      <c r="H216" s="41"/>
      <c r="I216" s="41"/>
      <c r="J216" s="944">
        <f t="shared" si="32"/>
        <v>0</v>
      </c>
      <c r="K216" s="292">
        <f t="shared" si="33"/>
        <v>0</v>
      </c>
      <c r="L216" s="327">
        <f>IF(I216&lt;(INDEX(Lookup!$U$2:$U$10,MATCH($D$45,Lookup!$S$2:$S$10,0))),0,365)</f>
        <v>0</v>
      </c>
      <c r="M216" s="292">
        <f t="shared" si="31"/>
        <v>0</v>
      </c>
      <c r="N216" s="371"/>
      <c r="O216" s="150"/>
      <c r="P216" s="397"/>
      <c r="Q216" s="555"/>
      <c r="R216" s="575">
        <f t="shared" si="34"/>
        <v>0</v>
      </c>
      <c r="S216" s="575">
        <f t="shared" si="35"/>
        <v>0</v>
      </c>
      <c r="T216" s="575">
        <f t="shared" si="36"/>
        <v>0</v>
      </c>
      <c r="U216" s="575">
        <f t="shared" si="37"/>
        <v>0</v>
      </c>
      <c r="V216" s="553"/>
      <c r="W216" s="553"/>
      <c r="X216" s="553"/>
      <c r="Y216" s="553"/>
      <c r="Z216" s="397"/>
      <c r="AA216" s="397"/>
      <c r="AB216" s="397"/>
      <c r="AC216" s="397"/>
      <c r="AD216" s="397"/>
      <c r="AE216" s="397"/>
      <c r="AF216" s="397"/>
      <c r="AG216" s="397"/>
      <c r="AH216" s="397"/>
      <c r="AI216" s="397"/>
      <c r="AJ216" s="397"/>
      <c r="AK216" s="397"/>
      <c r="AL216" s="397"/>
      <c r="AM216" s="397"/>
      <c r="AN216" s="397"/>
      <c r="AO216" s="397"/>
      <c r="AP216" s="397"/>
      <c r="AQ216" s="397"/>
      <c r="AR216" s="397"/>
      <c r="AS216" s="397"/>
      <c r="AT216" s="397"/>
      <c r="AU216" s="397"/>
      <c r="AV216" s="397"/>
      <c r="AW216" s="397"/>
      <c r="AX216" s="397"/>
      <c r="AY216" s="397"/>
      <c r="AZ216" s="397"/>
      <c r="BA216" s="553"/>
      <c r="BB216" s="397"/>
      <c r="BC216" s="397"/>
      <c r="BD216" s="397"/>
      <c r="BE216" s="397"/>
      <c r="BF216" s="397"/>
      <c r="BG216" s="397"/>
      <c r="BH216" s="397"/>
      <c r="BI216" s="397"/>
      <c r="BJ216" s="397"/>
      <c r="BK216" s="397"/>
    </row>
    <row r="217" spans="2:63" x14ac:dyDescent="0.35">
      <c r="B217" s="80"/>
      <c r="C217" s="119"/>
      <c r="D217" s="119"/>
      <c r="E217" s="202"/>
      <c r="F217" s="119"/>
      <c r="G217" s="120"/>
      <c r="H217" s="41"/>
      <c r="I217" s="41"/>
      <c r="J217" s="944">
        <f t="shared" si="32"/>
        <v>0</v>
      </c>
      <c r="K217" s="292">
        <f t="shared" si="33"/>
        <v>0</v>
      </c>
      <c r="L217" s="327">
        <f>IF(I217&lt;(INDEX(Lookup!$U$2:$U$10,MATCH($D$45,Lookup!$S$2:$S$10,0))),0,365)</f>
        <v>0</v>
      </c>
      <c r="M217" s="292">
        <f t="shared" si="31"/>
        <v>0</v>
      </c>
      <c r="N217" s="371"/>
      <c r="O217" s="150"/>
      <c r="P217" s="397"/>
      <c r="Q217" s="555"/>
      <c r="R217" s="575">
        <f t="shared" si="34"/>
        <v>0</v>
      </c>
      <c r="S217" s="575">
        <f t="shared" si="35"/>
        <v>0</v>
      </c>
      <c r="T217" s="575">
        <f t="shared" si="36"/>
        <v>0</v>
      </c>
      <c r="U217" s="575">
        <f t="shared" si="37"/>
        <v>0</v>
      </c>
      <c r="V217" s="553"/>
      <c r="W217" s="553"/>
      <c r="X217" s="553"/>
      <c r="Y217" s="553"/>
      <c r="Z217" s="397"/>
      <c r="AA217" s="397"/>
      <c r="AB217" s="397"/>
      <c r="AC217" s="397"/>
      <c r="AD217" s="397"/>
      <c r="AE217" s="397"/>
      <c r="AF217" s="397"/>
      <c r="AG217" s="397"/>
      <c r="AH217" s="397"/>
      <c r="AI217" s="397"/>
      <c r="AJ217" s="397"/>
      <c r="AK217" s="397"/>
      <c r="AL217" s="397"/>
      <c r="AM217" s="397"/>
      <c r="AN217" s="397"/>
      <c r="AO217" s="397"/>
      <c r="AP217" s="397"/>
      <c r="AQ217" s="397"/>
      <c r="AR217" s="397"/>
      <c r="AS217" s="397"/>
      <c r="AT217" s="397"/>
      <c r="AU217" s="397"/>
      <c r="AV217" s="397"/>
      <c r="AW217" s="397"/>
      <c r="AX217" s="397"/>
      <c r="AY217" s="397"/>
      <c r="AZ217" s="397"/>
      <c r="BA217" s="553"/>
      <c r="BB217" s="397"/>
      <c r="BC217" s="397"/>
      <c r="BD217" s="397"/>
      <c r="BE217" s="397"/>
      <c r="BF217" s="397"/>
      <c r="BG217" s="397"/>
      <c r="BH217" s="397"/>
      <c r="BI217" s="397"/>
      <c r="BJ217" s="397"/>
      <c r="BK217" s="397"/>
    </row>
    <row r="218" spans="2:63" x14ac:dyDescent="0.35">
      <c r="B218" s="80"/>
      <c r="C218" s="119"/>
      <c r="D218" s="119"/>
      <c r="E218" s="202"/>
      <c r="F218" s="119"/>
      <c r="G218" s="120"/>
      <c r="H218" s="41"/>
      <c r="I218" s="41"/>
      <c r="J218" s="944">
        <f t="shared" si="32"/>
        <v>0</v>
      </c>
      <c r="K218" s="292">
        <f t="shared" si="33"/>
        <v>0</v>
      </c>
      <c r="L218" s="327">
        <f>IF(I218&lt;(INDEX(Lookup!$U$2:$U$10,MATCH($D$45,Lookup!$S$2:$S$10,0))),0,365)</f>
        <v>0</v>
      </c>
      <c r="M218" s="292">
        <f t="shared" si="31"/>
        <v>0</v>
      </c>
      <c r="N218" s="371"/>
      <c r="O218" s="150"/>
      <c r="P218" s="397"/>
      <c r="Q218" s="555"/>
      <c r="R218" s="575">
        <f t="shared" si="34"/>
        <v>0</v>
      </c>
      <c r="S218" s="575">
        <f t="shared" si="35"/>
        <v>0</v>
      </c>
      <c r="T218" s="575">
        <f t="shared" si="36"/>
        <v>0</v>
      </c>
      <c r="U218" s="575">
        <f t="shared" si="37"/>
        <v>0</v>
      </c>
      <c r="V218" s="553"/>
      <c r="W218" s="553"/>
      <c r="X218" s="553"/>
      <c r="Y218" s="553"/>
      <c r="Z218" s="397"/>
      <c r="AA218" s="397"/>
      <c r="AB218" s="397"/>
      <c r="AC218" s="397"/>
      <c r="AD218" s="397"/>
      <c r="AE218" s="397"/>
      <c r="AF218" s="397"/>
      <c r="AG218" s="397"/>
      <c r="AH218" s="397"/>
      <c r="AI218" s="397"/>
      <c r="AJ218" s="397"/>
      <c r="AK218" s="397"/>
      <c r="AL218" s="397"/>
      <c r="AM218" s="397"/>
      <c r="AN218" s="397"/>
      <c r="AO218" s="397"/>
      <c r="AP218" s="397"/>
      <c r="AQ218" s="397"/>
      <c r="AR218" s="397"/>
      <c r="AS218" s="397"/>
      <c r="AT218" s="397"/>
      <c r="AU218" s="397"/>
      <c r="AV218" s="397"/>
      <c r="AW218" s="397"/>
      <c r="AX218" s="397"/>
      <c r="AY218" s="397"/>
      <c r="AZ218" s="397"/>
      <c r="BA218" s="553"/>
      <c r="BB218" s="397"/>
      <c r="BC218" s="397"/>
      <c r="BD218" s="397"/>
      <c r="BE218" s="397"/>
      <c r="BF218" s="397"/>
      <c r="BG218" s="397"/>
      <c r="BH218" s="397"/>
      <c r="BI218" s="397"/>
      <c r="BJ218" s="397"/>
      <c r="BK218" s="397"/>
    </row>
    <row r="219" spans="2:63" x14ac:dyDescent="0.35">
      <c r="B219" s="80"/>
      <c r="C219" s="119"/>
      <c r="D219" s="119"/>
      <c r="E219" s="202"/>
      <c r="F219" s="119"/>
      <c r="G219" s="120"/>
      <c r="H219" s="41"/>
      <c r="I219" s="41"/>
      <c r="J219" s="944">
        <f t="shared" si="32"/>
        <v>0</v>
      </c>
      <c r="K219" s="292">
        <f t="shared" si="33"/>
        <v>0</v>
      </c>
      <c r="L219" s="327">
        <f>IF(I219&lt;(INDEX(Lookup!$U$2:$U$10,MATCH($D$45,Lookup!$S$2:$S$10,0))),0,365)</f>
        <v>0</v>
      </c>
      <c r="M219" s="292">
        <f t="shared" si="31"/>
        <v>0</v>
      </c>
      <c r="N219" s="371"/>
      <c r="O219" s="150"/>
      <c r="P219" s="397"/>
      <c r="Q219" s="555"/>
      <c r="R219" s="575">
        <f t="shared" si="34"/>
        <v>0</v>
      </c>
      <c r="S219" s="575">
        <f t="shared" si="35"/>
        <v>0</v>
      </c>
      <c r="T219" s="575">
        <f t="shared" si="36"/>
        <v>0</v>
      </c>
      <c r="U219" s="575">
        <f t="shared" si="37"/>
        <v>0</v>
      </c>
      <c r="V219" s="553"/>
      <c r="W219" s="553"/>
      <c r="X219" s="553"/>
      <c r="Y219" s="553"/>
      <c r="Z219" s="397"/>
      <c r="AA219" s="397"/>
      <c r="AB219" s="397"/>
      <c r="AC219" s="397"/>
      <c r="AD219" s="397"/>
      <c r="AE219" s="397"/>
      <c r="AF219" s="397"/>
      <c r="AG219" s="397"/>
      <c r="AH219" s="397"/>
      <c r="AI219" s="397"/>
      <c r="AJ219" s="397"/>
      <c r="AK219" s="397"/>
      <c r="AL219" s="397"/>
      <c r="AM219" s="397"/>
      <c r="AN219" s="397"/>
      <c r="AO219" s="397"/>
      <c r="AP219" s="397"/>
      <c r="AQ219" s="397"/>
      <c r="AR219" s="397"/>
      <c r="AS219" s="397"/>
      <c r="AT219" s="397"/>
      <c r="AU219" s="397"/>
      <c r="AV219" s="397"/>
      <c r="AW219" s="397"/>
      <c r="AX219" s="397"/>
      <c r="AY219" s="397"/>
      <c r="AZ219" s="397"/>
      <c r="BA219" s="553"/>
      <c r="BB219" s="397"/>
      <c r="BC219" s="397"/>
      <c r="BD219" s="397"/>
      <c r="BE219" s="397"/>
      <c r="BF219" s="397"/>
      <c r="BG219" s="397"/>
      <c r="BH219" s="397"/>
      <c r="BI219" s="397"/>
      <c r="BJ219" s="397"/>
      <c r="BK219" s="397"/>
    </row>
    <row r="220" spans="2:63" x14ac:dyDescent="0.35">
      <c r="B220" s="80"/>
      <c r="C220" s="119"/>
      <c r="D220" s="119"/>
      <c r="E220" s="202"/>
      <c r="F220" s="119"/>
      <c r="G220" s="120"/>
      <c r="H220" s="41"/>
      <c r="I220" s="41"/>
      <c r="J220" s="944">
        <f t="shared" si="32"/>
        <v>0</v>
      </c>
      <c r="K220" s="292">
        <f t="shared" si="33"/>
        <v>0</v>
      </c>
      <c r="L220" s="327">
        <f>IF(I220&lt;(INDEX(Lookup!$U$2:$U$10,MATCH($D$45,Lookup!$S$2:$S$10,0))),0,365)</f>
        <v>0</v>
      </c>
      <c r="M220" s="292">
        <f t="shared" si="31"/>
        <v>0</v>
      </c>
      <c r="N220" s="371"/>
      <c r="O220" s="150"/>
      <c r="P220" s="397"/>
      <c r="Q220" s="555"/>
      <c r="R220" s="575">
        <f t="shared" si="34"/>
        <v>0</v>
      </c>
      <c r="S220" s="575">
        <f t="shared" si="35"/>
        <v>0</v>
      </c>
      <c r="T220" s="575">
        <f t="shared" si="36"/>
        <v>0</v>
      </c>
      <c r="U220" s="575">
        <f t="shared" si="37"/>
        <v>0</v>
      </c>
      <c r="V220" s="553"/>
      <c r="W220" s="553"/>
      <c r="X220" s="553"/>
      <c r="Y220" s="553"/>
      <c r="Z220" s="397"/>
      <c r="AA220" s="397"/>
      <c r="AB220" s="397"/>
      <c r="AC220" s="397"/>
      <c r="AD220" s="397"/>
      <c r="AE220" s="397"/>
      <c r="AF220" s="397"/>
      <c r="AG220" s="397"/>
      <c r="AH220" s="397"/>
      <c r="AI220" s="397"/>
      <c r="AJ220" s="397"/>
      <c r="AK220" s="397"/>
      <c r="AL220" s="397"/>
      <c r="AM220" s="397"/>
      <c r="AN220" s="397"/>
      <c r="AO220" s="397"/>
      <c r="AP220" s="397"/>
      <c r="AQ220" s="397"/>
      <c r="AR220" s="397"/>
      <c r="AS220" s="397"/>
      <c r="AT220" s="397"/>
      <c r="AU220" s="397"/>
      <c r="AV220" s="397"/>
      <c r="AW220" s="397"/>
      <c r="AX220" s="397"/>
      <c r="AY220" s="397"/>
      <c r="AZ220" s="397"/>
      <c r="BA220" s="553"/>
      <c r="BB220" s="397"/>
      <c r="BC220" s="397"/>
      <c r="BD220" s="397"/>
      <c r="BE220" s="397"/>
      <c r="BF220" s="397"/>
      <c r="BG220" s="397"/>
      <c r="BH220" s="397"/>
      <c r="BI220" s="397"/>
      <c r="BJ220" s="397"/>
      <c r="BK220" s="397"/>
    </row>
    <row r="221" spans="2:63" x14ac:dyDescent="0.35">
      <c r="B221" s="80"/>
      <c r="C221" s="119"/>
      <c r="D221" s="119"/>
      <c r="E221" s="202"/>
      <c r="F221" s="119"/>
      <c r="G221" s="120"/>
      <c r="H221" s="41"/>
      <c r="I221" s="41"/>
      <c r="J221" s="944">
        <f t="shared" si="32"/>
        <v>0</v>
      </c>
      <c r="K221" s="292">
        <f t="shared" si="33"/>
        <v>0</v>
      </c>
      <c r="L221" s="327">
        <f>IF(I221&lt;(INDEX(Lookup!$U$2:$U$10,MATCH($D$45,Lookup!$S$2:$S$10,0))),0,365)</f>
        <v>0</v>
      </c>
      <c r="M221" s="292">
        <f t="shared" si="31"/>
        <v>0</v>
      </c>
      <c r="N221" s="371"/>
      <c r="O221" s="150"/>
      <c r="P221" s="397"/>
      <c r="Q221" s="555"/>
      <c r="R221" s="575">
        <f t="shared" si="34"/>
        <v>0</v>
      </c>
      <c r="S221" s="575">
        <f t="shared" si="35"/>
        <v>0</v>
      </c>
      <c r="T221" s="575">
        <f t="shared" si="36"/>
        <v>0</v>
      </c>
      <c r="U221" s="575">
        <f t="shared" si="37"/>
        <v>0</v>
      </c>
      <c r="V221" s="553"/>
      <c r="W221" s="553"/>
      <c r="X221" s="553"/>
      <c r="Y221" s="553"/>
      <c r="Z221" s="397"/>
      <c r="AA221" s="397"/>
      <c r="AB221" s="397"/>
      <c r="AC221" s="397"/>
      <c r="AD221" s="397"/>
      <c r="AE221" s="397"/>
      <c r="AF221" s="397"/>
      <c r="AG221" s="397"/>
      <c r="AH221" s="397"/>
      <c r="AI221" s="397"/>
      <c r="AJ221" s="397"/>
      <c r="AK221" s="397"/>
      <c r="AL221" s="397"/>
      <c r="AM221" s="397"/>
      <c r="AN221" s="397"/>
      <c r="AO221" s="397"/>
      <c r="AP221" s="397"/>
      <c r="AQ221" s="397"/>
      <c r="AR221" s="397"/>
      <c r="AS221" s="397"/>
      <c r="AT221" s="397"/>
      <c r="AU221" s="397"/>
      <c r="AV221" s="397"/>
      <c r="AW221" s="397"/>
      <c r="AX221" s="397"/>
      <c r="AY221" s="397"/>
      <c r="AZ221" s="397"/>
      <c r="BA221" s="553"/>
      <c r="BB221" s="397"/>
      <c r="BC221" s="397"/>
      <c r="BD221" s="397"/>
      <c r="BE221" s="397"/>
      <c r="BF221" s="397"/>
      <c r="BG221" s="397"/>
      <c r="BH221" s="397"/>
      <c r="BI221" s="397"/>
      <c r="BJ221" s="397"/>
      <c r="BK221" s="397"/>
    </row>
    <row r="222" spans="2:63" x14ac:dyDescent="0.35">
      <c r="B222" s="80"/>
      <c r="C222" s="119"/>
      <c r="D222" s="119"/>
      <c r="E222" s="202"/>
      <c r="F222" s="119"/>
      <c r="G222" s="120"/>
      <c r="H222" s="41"/>
      <c r="I222" s="41"/>
      <c r="J222" s="944">
        <f t="shared" si="32"/>
        <v>0</v>
      </c>
      <c r="K222" s="292">
        <f t="shared" si="33"/>
        <v>0</v>
      </c>
      <c r="L222" s="327">
        <f>IF(I222&lt;(INDEX(Lookup!$U$2:$U$10,MATCH($D$45,Lookup!$S$2:$S$10,0))),0,365)</f>
        <v>0</v>
      </c>
      <c r="M222" s="292">
        <f t="shared" si="31"/>
        <v>0</v>
      </c>
      <c r="N222" s="371"/>
      <c r="O222" s="150"/>
      <c r="P222" s="397"/>
      <c r="Q222" s="555"/>
      <c r="R222" s="575">
        <f t="shared" si="34"/>
        <v>0</v>
      </c>
      <c r="S222" s="575">
        <f t="shared" si="35"/>
        <v>0</v>
      </c>
      <c r="T222" s="575">
        <f t="shared" si="36"/>
        <v>0</v>
      </c>
      <c r="U222" s="575">
        <f t="shared" si="37"/>
        <v>0</v>
      </c>
      <c r="V222" s="553"/>
      <c r="W222" s="553"/>
      <c r="X222" s="553"/>
      <c r="Y222" s="553"/>
      <c r="Z222" s="397"/>
      <c r="AA222" s="397"/>
      <c r="AB222" s="397"/>
      <c r="AC222" s="397"/>
      <c r="AD222" s="397"/>
      <c r="AE222" s="397"/>
      <c r="AF222" s="397"/>
      <c r="AG222" s="397"/>
      <c r="AH222" s="397"/>
      <c r="AI222" s="397"/>
      <c r="AJ222" s="397"/>
      <c r="AK222" s="397"/>
      <c r="AL222" s="397"/>
      <c r="AM222" s="397"/>
      <c r="AN222" s="397"/>
      <c r="AO222" s="397"/>
      <c r="AP222" s="397"/>
      <c r="AQ222" s="397"/>
      <c r="AR222" s="397"/>
      <c r="AS222" s="397"/>
      <c r="AT222" s="397"/>
      <c r="AU222" s="397"/>
      <c r="AV222" s="397"/>
      <c r="AW222" s="397"/>
      <c r="AX222" s="397"/>
      <c r="AY222" s="397"/>
      <c r="AZ222" s="397"/>
      <c r="BA222" s="553"/>
      <c r="BB222" s="397"/>
      <c r="BC222" s="397"/>
      <c r="BD222" s="397"/>
      <c r="BE222" s="397"/>
      <c r="BF222" s="397"/>
      <c r="BG222" s="397"/>
      <c r="BH222" s="397"/>
      <c r="BI222" s="397"/>
      <c r="BJ222" s="397"/>
      <c r="BK222" s="397"/>
    </row>
    <row r="223" spans="2:63" x14ac:dyDescent="0.35">
      <c r="B223" s="80"/>
      <c r="C223" s="119"/>
      <c r="D223" s="119"/>
      <c r="E223" s="202"/>
      <c r="F223" s="119"/>
      <c r="G223" s="120"/>
      <c r="H223" s="41"/>
      <c r="I223" s="41"/>
      <c r="J223" s="944">
        <f t="shared" si="32"/>
        <v>0</v>
      </c>
      <c r="K223" s="292">
        <f t="shared" si="33"/>
        <v>0</v>
      </c>
      <c r="L223" s="327">
        <f>IF(I223&lt;(INDEX(Lookup!$U$2:$U$10,MATCH($D$45,Lookup!$S$2:$S$10,0))),0,365)</f>
        <v>0</v>
      </c>
      <c r="M223" s="292">
        <f t="shared" si="31"/>
        <v>0</v>
      </c>
      <c r="N223" s="371"/>
      <c r="O223" s="150"/>
      <c r="P223" s="397"/>
      <c r="Q223" s="555"/>
      <c r="R223" s="575">
        <f t="shared" si="34"/>
        <v>0</v>
      </c>
      <c r="S223" s="575">
        <f t="shared" si="35"/>
        <v>0</v>
      </c>
      <c r="T223" s="575">
        <f t="shared" si="36"/>
        <v>0</v>
      </c>
      <c r="U223" s="575">
        <f t="shared" si="37"/>
        <v>0</v>
      </c>
      <c r="V223" s="553"/>
      <c r="W223" s="553"/>
      <c r="X223" s="553"/>
      <c r="Y223" s="553"/>
      <c r="Z223" s="397"/>
      <c r="AA223" s="397"/>
      <c r="AB223" s="397"/>
      <c r="AC223" s="397"/>
      <c r="AD223" s="397"/>
      <c r="AE223" s="397"/>
      <c r="AF223" s="397"/>
      <c r="AG223" s="397"/>
      <c r="AH223" s="397"/>
      <c r="AI223" s="397"/>
      <c r="AJ223" s="397"/>
      <c r="AK223" s="397"/>
      <c r="AL223" s="397"/>
      <c r="AM223" s="397"/>
      <c r="AN223" s="397"/>
      <c r="AO223" s="397"/>
      <c r="AP223" s="397"/>
      <c r="AQ223" s="397"/>
      <c r="AR223" s="397"/>
      <c r="AS223" s="397"/>
      <c r="AT223" s="397"/>
      <c r="AU223" s="397"/>
      <c r="AV223" s="397"/>
      <c r="AW223" s="397"/>
      <c r="AX223" s="397"/>
      <c r="AY223" s="397"/>
      <c r="AZ223" s="397"/>
      <c r="BA223" s="553"/>
      <c r="BB223" s="397"/>
      <c r="BC223" s="397"/>
      <c r="BD223" s="397"/>
      <c r="BE223" s="397"/>
      <c r="BF223" s="397"/>
      <c r="BG223" s="397"/>
      <c r="BH223" s="397"/>
      <c r="BI223" s="397"/>
      <c r="BJ223" s="397"/>
      <c r="BK223" s="397"/>
    </row>
    <row r="224" spans="2:63" x14ac:dyDescent="0.35">
      <c r="B224" s="80"/>
      <c r="C224" s="119"/>
      <c r="D224" s="119"/>
      <c r="E224" s="202"/>
      <c r="F224" s="119"/>
      <c r="G224" s="120"/>
      <c r="H224" s="41"/>
      <c r="I224" s="41"/>
      <c r="J224" s="944">
        <f t="shared" si="32"/>
        <v>0</v>
      </c>
      <c r="K224" s="292">
        <f t="shared" si="33"/>
        <v>0</v>
      </c>
      <c r="L224" s="327">
        <f>IF(I224&lt;(INDEX(Lookup!$U$2:$U$10,MATCH($D$45,Lookup!$S$2:$S$10,0))),0,365)</f>
        <v>0</v>
      </c>
      <c r="M224" s="292">
        <f t="shared" si="31"/>
        <v>0</v>
      </c>
      <c r="N224" s="371"/>
      <c r="O224" s="150"/>
      <c r="P224" s="397"/>
      <c r="Q224" s="555"/>
      <c r="R224" s="575">
        <f t="shared" si="34"/>
        <v>0</v>
      </c>
      <c r="S224" s="575">
        <f t="shared" si="35"/>
        <v>0</v>
      </c>
      <c r="T224" s="575">
        <f t="shared" si="36"/>
        <v>0</v>
      </c>
      <c r="U224" s="575">
        <f t="shared" si="37"/>
        <v>0</v>
      </c>
      <c r="V224" s="553"/>
      <c r="W224" s="553"/>
      <c r="X224" s="553"/>
      <c r="Y224" s="553"/>
      <c r="Z224" s="397"/>
      <c r="AA224" s="397"/>
      <c r="AB224" s="397"/>
      <c r="AC224" s="397"/>
      <c r="AD224" s="397"/>
      <c r="AE224" s="397"/>
      <c r="AF224" s="397"/>
      <c r="AG224" s="397"/>
      <c r="AH224" s="397"/>
      <c r="AI224" s="397"/>
      <c r="AJ224" s="397"/>
      <c r="AK224" s="397"/>
      <c r="AL224" s="397"/>
      <c r="AM224" s="397"/>
      <c r="AN224" s="397"/>
      <c r="AO224" s="397"/>
      <c r="AP224" s="397"/>
      <c r="AQ224" s="397"/>
      <c r="AR224" s="397"/>
      <c r="AS224" s="397"/>
      <c r="AT224" s="397"/>
      <c r="AU224" s="397"/>
      <c r="AV224" s="397"/>
      <c r="AW224" s="397"/>
      <c r="AX224" s="397"/>
      <c r="AY224" s="397"/>
      <c r="AZ224" s="397"/>
      <c r="BA224" s="553"/>
      <c r="BB224" s="397"/>
      <c r="BC224" s="397"/>
      <c r="BD224" s="397"/>
      <c r="BE224" s="397"/>
      <c r="BF224" s="397"/>
      <c r="BG224" s="397"/>
      <c r="BH224" s="397"/>
      <c r="BI224" s="397"/>
      <c r="BJ224" s="397"/>
      <c r="BK224" s="397"/>
    </row>
    <row r="225" spans="2:63" x14ac:dyDescent="0.35">
      <c r="B225" s="80"/>
      <c r="C225" s="119"/>
      <c r="D225" s="119"/>
      <c r="E225" s="202"/>
      <c r="F225" s="119"/>
      <c r="G225" s="120"/>
      <c r="H225" s="41"/>
      <c r="I225" s="41"/>
      <c r="J225" s="944">
        <f t="shared" si="32"/>
        <v>0</v>
      </c>
      <c r="K225" s="292">
        <f t="shared" si="33"/>
        <v>0</v>
      </c>
      <c r="L225" s="327">
        <f>IF(I225&lt;(INDEX(Lookup!$U$2:$U$10,MATCH($D$45,Lookup!$S$2:$S$10,0))),0,365)</f>
        <v>0</v>
      </c>
      <c r="M225" s="292">
        <f t="shared" si="31"/>
        <v>0</v>
      </c>
      <c r="N225" s="371"/>
      <c r="O225" s="150"/>
      <c r="P225" s="397"/>
      <c r="Q225" s="555"/>
      <c r="R225" s="575">
        <f t="shared" si="34"/>
        <v>0</v>
      </c>
      <c r="S225" s="575">
        <f t="shared" si="35"/>
        <v>0</v>
      </c>
      <c r="T225" s="575">
        <f t="shared" si="36"/>
        <v>0</v>
      </c>
      <c r="U225" s="575">
        <f t="shared" si="37"/>
        <v>0</v>
      </c>
      <c r="V225" s="553"/>
      <c r="W225" s="553"/>
      <c r="X225" s="553"/>
      <c r="Y225" s="553"/>
      <c r="Z225" s="397"/>
      <c r="AA225" s="397"/>
      <c r="AB225" s="397"/>
      <c r="AC225" s="397"/>
      <c r="AD225" s="397"/>
      <c r="AE225" s="397"/>
      <c r="AF225" s="397"/>
      <c r="AG225" s="397"/>
      <c r="AH225" s="397"/>
      <c r="AI225" s="397"/>
      <c r="AJ225" s="397"/>
      <c r="AK225" s="397"/>
      <c r="AL225" s="397"/>
      <c r="AM225" s="397"/>
      <c r="AN225" s="397"/>
      <c r="AO225" s="397"/>
      <c r="AP225" s="397"/>
      <c r="AQ225" s="397"/>
      <c r="AR225" s="397"/>
      <c r="AS225" s="397"/>
      <c r="AT225" s="397"/>
      <c r="AU225" s="397"/>
      <c r="AV225" s="397"/>
      <c r="AW225" s="397"/>
      <c r="AX225" s="397"/>
      <c r="AY225" s="397"/>
      <c r="AZ225" s="397"/>
      <c r="BA225" s="553"/>
      <c r="BB225" s="397"/>
      <c r="BC225" s="397"/>
      <c r="BD225" s="397"/>
      <c r="BE225" s="397"/>
      <c r="BF225" s="397"/>
      <c r="BG225" s="397"/>
      <c r="BH225" s="397"/>
      <c r="BI225" s="397"/>
      <c r="BJ225" s="397"/>
      <c r="BK225" s="397"/>
    </row>
    <row r="226" spans="2:63" x14ac:dyDescent="0.35">
      <c r="B226" s="80"/>
      <c r="C226" s="119"/>
      <c r="D226" s="119"/>
      <c r="E226" s="202"/>
      <c r="F226" s="119"/>
      <c r="G226" s="120"/>
      <c r="H226" s="41"/>
      <c r="I226" s="41"/>
      <c r="J226" s="944">
        <f t="shared" si="32"/>
        <v>0</v>
      </c>
      <c r="K226" s="292">
        <f t="shared" si="33"/>
        <v>0</v>
      </c>
      <c r="L226" s="327">
        <f>IF(I226&lt;(INDEX(Lookup!$U$2:$U$10,MATCH($D$45,Lookup!$S$2:$S$10,0))),0,365)</f>
        <v>0</v>
      </c>
      <c r="M226" s="292">
        <f t="shared" si="31"/>
        <v>0</v>
      </c>
      <c r="N226" s="371"/>
      <c r="O226" s="150"/>
      <c r="P226" s="397"/>
      <c r="Q226" s="555"/>
      <c r="R226" s="575">
        <f t="shared" si="34"/>
        <v>0</v>
      </c>
      <c r="S226" s="575">
        <f t="shared" si="35"/>
        <v>0</v>
      </c>
      <c r="T226" s="575">
        <f t="shared" si="36"/>
        <v>0</v>
      </c>
      <c r="U226" s="575">
        <f t="shared" si="37"/>
        <v>0</v>
      </c>
      <c r="V226" s="553"/>
      <c r="W226" s="553"/>
      <c r="X226" s="553"/>
      <c r="Y226" s="553"/>
      <c r="Z226" s="397"/>
      <c r="AA226" s="397"/>
      <c r="AB226" s="397"/>
      <c r="AC226" s="397"/>
      <c r="AD226" s="397"/>
      <c r="AE226" s="397"/>
      <c r="AF226" s="397"/>
      <c r="AG226" s="397"/>
      <c r="AH226" s="397"/>
      <c r="AI226" s="397"/>
      <c r="AJ226" s="397"/>
      <c r="AK226" s="397"/>
      <c r="AL226" s="397"/>
      <c r="AM226" s="397"/>
      <c r="AN226" s="397"/>
      <c r="AO226" s="397"/>
      <c r="AP226" s="397"/>
      <c r="AQ226" s="397"/>
      <c r="AR226" s="397"/>
      <c r="AS226" s="397"/>
      <c r="AT226" s="397"/>
      <c r="AU226" s="397"/>
      <c r="AV226" s="397"/>
      <c r="AW226" s="397"/>
      <c r="AX226" s="397"/>
      <c r="AY226" s="397"/>
      <c r="AZ226" s="397"/>
      <c r="BA226" s="553"/>
      <c r="BB226" s="397"/>
      <c r="BC226" s="397"/>
      <c r="BD226" s="397"/>
      <c r="BE226" s="397"/>
      <c r="BF226" s="397"/>
      <c r="BG226" s="397"/>
      <c r="BH226" s="397"/>
      <c r="BI226" s="397"/>
      <c r="BJ226" s="397"/>
      <c r="BK226" s="397"/>
    </row>
    <row r="227" spans="2:63" x14ac:dyDescent="0.35">
      <c r="B227" s="80"/>
      <c r="C227" s="119"/>
      <c r="D227" s="119"/>
      <c r="E227" s="202"/>
      <c r="F227" s="119"/>
      <c r="G227" s="120"/>
      <c r="H227" s="41"/>
      <c r="I227" s="41"/>
      <c r="J227" s="944">
        <f t="shared" si="32"/>
        <v>0</v>
      </c>
      <c r="K227" s="292">
        <f t="shared" si="33"/>
        <v>0</v>
      </c>
      <c r="L227" s="327">
        <f>IF(I227&lt;(INDEX(Lookup!$U$2:$U$10,MATCH($D$45,Lookup!$S$2:$S$10,0))),0,365)</f>
        <v>0</v>
      </c>
      <c r="M227" s="292">
        <f t="shared" si="31"/>
        <v>0</v>
      </c>
      <c r="N227" s="371"/>
      <c r="O227" s="150"/>
      <c r="P227" s="397"/>
      <c r="Q227" s="555"/>
      <c r="R227" s="575">
        <f t="shared" si="34"/>
        <v>0</v>
      </c>
      <c r="S227" s="575">
        <f t="shared" si="35"/>
        <v>0</v>
      </c>
      <c r="T227" s="575">
        <f t="shared" si="36"/>
        <v>0</v>
      </c>
      <c r="U227" s="575">
        <f t="shared" si="37"/>
        <v>0</v>
      </c>
      <c r="V227" s="553"/>
      <c r="W227" s="553"/>
      <c r="X227" s="553"/>
      <c r="Y227" s="553"/>
      <c r="Z227" s="397"/>
      <c r="AA227" s="397"/>
      <c r="AB227" s="397"/>
      <c r="AC227" s="397"/>
      <c r="AD227" s="397"/>
      <c r="AE227" s="397"/>
      <c r="AF227" s="397"/>
      <c r="AG227" s="397"/>
      <c r="AH227" s="397"/>
      <c r="AI227" s="397"/>
      <c r="AJ227" s="397"/>
      <c r="AK227" s="397"/>
      <c r="AL227" s="397"/>
      <c r="AM227" s="397"/>
      <c r="AN227" s="397"/>
      <c r="AO227" s="397"/>
      <c r="AP227" s="397"/>
      <c r="AQ227" s="397"/>
      <c r="AR227" s="397"/>
      <c r="AS227" s="397"/>
      <c r="AT227" s="397"/>
      <c r="AU227" s="397"/>
      <c r="AV227" s="397"/>
      <c r="AW227" s="397"/>
      <c r="AX227" s="397"/>
      <c r="AY227" s="397"/>
      <c r="AZ227" s="397"/>
      <c r="BA227" s="553"/>
      <c r="BB227" s="397"/>
      <c r="BC227" s="397"/>
      <c r="BD227" s="397"/>
      <c r="BE227" s="397"/>
      <c r="BF227" s="397"/>
      <c r="BG227" s="397"/>
      <c r="BH227" s="397"/>
      <c r="BI227" s="397"/>
      <c r="BJ227" s="397"/>
      <c r="BK227" s="397"/>
    </row>
    <row r="228" spans="2:63" x14ac:dyDescent="0.35">
      <c r="B228" s="80"/>
      <c r="C228" s="119"/>
      <c r="D228" s="119"/>
      <c r="E228" s="202"/>
      <c r="F228" s="119"/>
      <c r="G228" s="120"/>
      <c r="H228" s="41"/>
      <c r="I228" s="41"/>
      <c r="J228" s="944">
        <f t="shared" si="32"/>
        <v>0</v>
      </c>
      <c r="K228" s="292">
        <f t="shared" si="33"/>
        <v>0</v>
      </c>
      <c r="L228" s="327">
        <f>IF(I228&lt;(INDEX(Lookup!$U$2:$U$10,MATCH($D$45,Lookup!$S$2:$S$10,0))),0,365)</f>
        <v>0</v>
      </c>
      <c r="M228" s="292">
        <f t="shared" si="31"/>
        <v>0</v>
      </c>
      <c r="N228" s="371"/>
      <c r="O228" s="150"/>
      <c r="P228" s="397"/>
      <c r="Q228" s="555"/>
      <c r="R228" s="575">
        <f t="shared" si="34"/>
        <v>0</v>
      </c>
      <c r="S228" s="575">
        <f t="shared" si="35"/>
        <v>0</v>
      </c>
      <c r="T228" s="575">
        <f t="shared" si="36"/>
        <v>0</v>
      </c>
      <c r="U228" s="575">
        <f t="shared" si="37"/>
        <v>0</v>
      </c>
      <c r="V228" s="553"/>
      <c r="W228" s="553"/>
      <c r="X228" s="553"/>
      <c r="Y228" s="553"/>
      <c r="Z228" s="397"/>
      <c r="AA228" s="397"/>
      <c r="AB228" s="397"/>
      <c r="AC228" s="397"/>
      <c r="AD228" s="397"/>
      <c r="AE228" s="397"/>
      <c r="AF228" s="397"/>
      <c r="AG228" s="397"/>
      <c r="AH228" s="397"/>
      <c r="AI228" s="397"/>
      <c r="AJ228" s="397"/>
      <c r="AK228" s="397"/>
      <c r="AL228" s="397"/>
      <c r="AM228" s="397"/>
      <c r="AN228" s="397"/>
      <c r="AO228" s="397"/>
      <c r="AP228" s="397"/>
      <c r="AQ228" s="397"/>
      <c r="AR228" s="397"/>
      <c r="AS228" s="397"/>
      <c r="AT228" s="397"/>
      <c r="AU228" s="397"/>
      <c r="AV228" s="397"/>
      <c r="AW228" s="397"/>
      <c r="AX228" s="397"/>
      <c r="AY228" s="397"/>
      <c r="AZ228" s="397"/>
      <c r="BA228" s="553"/>
      <c r="BB228" s="397"/>
      <c r="BC228" s="397"/>
      <c r="BD228" s="397"/>
      <c r="BE228" s="397"/>
      <c r="BF228" s="397"/>
      <c r="BG228" s="397"/>
      <c r="BH228" s="397"/>
      <c r="BI228" s="397"/>
      <c r="BJ228" s="397"/>
      <c r="BK228" s="397"/>
    </row>
    <row r="229" spans="2:63" x14ac:dyDescent="0.35">
      <c r="B229" s="80"/>
      <c r="C229" s="119"/>
      <c r="D229" s="119"/>
      <c r="E229" s="202"/>
      <c r="F229" s="119"/>
      <c r="G229" s="120"/>
      <c r="H229" s="41"/>
      <c r="I229" s="41"/>
      <c r="J229" s="944">
        <f t="shared" si="32"/>
        <v>0</v>
      </c>
      <c r="K229" s="292">
        <f t="shared" si="33"/>
        <v>0</v>
      </c>
      <c r="L229" s="327">
        <f>IF(I229&lt;(INDEX(Lookup!$U$2:$U$10,MATCH($D$45,Lookup!$S$2:$S$10,0))),0,365)</f>
        <v>0</v>
      </c>
      <c r="M229" s="292">
        <f t="shared" si="31"/>
        <v>0</v>
      </c>
      <c r="N229" s="371"/>
      <c r="O229" s="150"/>
      <c r="P229" s="397"/>
      <c r="Q229" s="555"/>
      <c r="R229" s="575">
        <f t="shared" si="34"/>
        <v>0</v>
      </c>
      <c r="S229" s="575">
        <f t="shared" si="35"/>
        <v>0</v>
      </c>
      <c r="T229" s="575">
        <f t="shared" si="36"/>
        <v>0</v>
      </c>
      <c r="U229" s="575">
        <f t="shared" si="37"/>
        <v>0</v>
      </c>
      <c r="V229" s="553"/>
      <c r="W229" s="553"/>
      <c r="X229" s="553"/>
      <c r="Y229" s="553"/>
      <c r="Z229" s="397"/>
      <c r="AA229" s="397"/>
      <c r="AB229" s="397"/>
      <c r="AC229" s="397"/>
      <c r="AD229" s="397"/>
      <c r="AE229" s="397"/>
      <c r="AF229" s="397"/>
      <c r="AG229" s="397"/>
      <c r="AH229" s="397"/>
      <c r="AI229" s="397"/>
      <c r="AJ229" s="397"/>
      <c r="AK229" s="397"/>
      <c r="AL229" s="397"/>
      <c r="AM229" s="397"/>
      <c r="AN229" s="397"/>
      <c r="AO229" s="397"/>
      <c r="AP229" s="397"/>
      <c r="AQ229" s="397"/>
      <c r="AR229" s="397"/>
      <c r="AS229" s="397"/>
      <c r="AT229" s="397"/>
      <c r="AU229" s="397"/>
      <c r="AV229" s="397"/>
      <c r="AW229" s="397"/>
      <c r="AX229" s="397"/>
      <c r="AY229" s="397"/>
      <c r="AZ229" s="397"/>
      <c r="BA229" s="553"/>
      <c r="BB229" s="397"/>
      <c r="BC229" s="397"/>
      <c r="BD229" s="397"/>
      <c r="BE229" s="397"/>
      <c r="BF229" s="397"/>
      <c r="BG229" s="397"/>
      <c r="BH229" s="397"/>
      <c r="BI229" s="397"/>
      <c r="BJ229" s="397"/>
      <c r="BK229" s="397"/>
    </row>
    <row r="230" spans="2:63" x14ac:dyDescent="0.35">
      <c r="B230" s="80"/>
      <c r="C230" s="119"/>
      <c r="D230" s="119"/>
      <c r="E230" s="202"/>
      <c r="F230" s="119"/>
      <c r="G230" s="120"/>
      <c r="H230" s="41"/>
      <c r="I230" s="41"/>
      <c r="J230" s="944">
        <f t="shared" si="32"/>
        <v>0</v>
      </c>
      <c r="K230" s="292">
        <f t="shared" si="33"/>
        <v>0</v>
      </c>
      <c r="L230" s="327">
        <f>IF(I230&lt;(INDEX(Lookup!$U$2:$U$10,MATCH($D$45,Lookup!$S$2:$S$10,0))),0,365)</f>
        <v>0</v>
      </c>
      <c r="M230" s="292">
        <f t="shared" si="31"/>
        <v>0</v>
      </c>
      <c r="N230" s="371"/>
      <c r="O230" s="150"/>
      <c r="P230" s="397"/>
      <c r="Q230" s="555"/>
      <c r="R230" s="575">
        <f t="shared" si="34"/>
        <v>0</v>
      </c>
      <c r="S230" s="575">
        <f t="shared" si="35"/>
        <v>0</v>
      </c>
      <c r="T230" s="575">
        <f t="shared" si="36"/>
        <v>0</v>
      </c>
      <c r="U230" s="575">
        <f t="shared" si="37"/>
        <v>0</v>
      </c>
      <c r="V230" s="553"/>
      <c r="W230" s="553"/>
      <c r="X230" s="553"/>
      <c r="Y230" s="553"/>
      <c r="Z230" s="397"/>
      <c r="AA230" s="397"/>
      <c r="AB230" s="397"/>
      <c r="AC230" s="397"/>
      <c r="AD230" s="397"/>
      <c r="AE230" s="397"/>
      <c r="AF230" s="397"/>
      <c r="AG230" s="397"/>
      <c r="AH230" s="397"/>
      <c r="AI230" s="397"/>
      <c r="AJ230" s="397"/>
      <c r="AK230" s="397"/>
      <c r="AL230" s="397"/>
      <c r="AM230" s="397"/>
      <c r="AN230" s="397"/>
      <c r="AO230" s="397"/>
      <c r="AP230" s="397"/>
      <c r="AQ230" s="397"/>
      <c r="AR230" s="397"/>
      <c r="AS230" s="397"/>
      <c r="AT230" s="397"/>
      <c r="AU230" s="397"/>
      <c r="AV230" s="397"/>
      <c r="AW230" s="397"/>
      <c r="AX230" s="397"/>
      <c r="AY230" s="397"/>
      <c r="AZ230" s="397"/>
      <c r="BA230" s="553"/>
      <c r="BB230" s="397"/>
      <c r="BC230" s="397"/>
      <c r="BD230" s="397"/>
      <c r="BE230" s="397"/>
      <c r="BF230" s="397"/>
      <c r="BG230" s="397"/>
      <c r="BH230" s="397"/>
      <c r="BI230" s="397"/>
      <c r="BJ230" s="397"/>
      <c r="BK230" s="397"/>
    </row>
    <row r="231" spans="2:63" x14ac:dyDescent="0.35">
      <c r="B231" s="80"/>
      <c r="C231" s="119"/>
      <c r="D231" s="119"/>
      <c r="E231" s="202"/>
      <c r="F231" s="119"/>
      <c r="G231" s="120"/>
      <c r="H231" s="41"/>
      <c r="I231" s="41"/>
      <c r="J231" s="944">
        <f t="shared" si="32"/>
        <v>0</v>
      </c>
      <c r="K231" s="292">
        <f t="shared" si="33"/>
        <v>0</v>
      </c>
      <c r="L231" s="327">
        <f>IF(I231&lt;(INDEX(Lookup!$U$2:$U$10,MATCH($D$45,Lookup!$S$2:$S$10,0))),0,365)</f>
        <v>0</v>
      </c>
      <c r="M231" s="292">
        <f t="shared" si="31"/>
        <v>0</v>
      </c>
      <c r="N231" s="371"/>
      <c r="O231" s="150"/>
      <c r="P231" s="397"/>
      <c r="Q231" s="555"/>
      <c r="R231" s="575">
        <f t="shared" si="34"/>
        <v>0</v>
      </c>
      <c r="S231" s="575">
        <f t="shared" si="35"/>
        <v>0</v>
      </c>
      <c r="T231" s="575">
        <f t="shared" si="36"/>
        <v>0</v>
      </c>
      <c r="U231" s="575">
        <f t="shared" si="37"/>
        <v>0</v>
      </c>
      <c r="V231" s="553"/>
      <c r="W231" s="553"/>
      <c r="X231" s="553"/>
      <c r="Y231" s="553"/>
      <c r="Z231" s="397"/>
      <c r="AA231" s="397"/>
      <c r="AB231" s="397"/>
      <c r="AC231" s="397"/>
      <c r="AD231" s="397"/>
      <c r="AE231" s="397"/>
      <c r="AF231" s="397"/>
      <c r="AG231" s="397"/>
      <c r="AH231" s="397"/>
      <c r="AI231" s="397"/>
      <c r="AJ231" s="397"/>
      <c r="AK231" s="397"/>
      <c r="AL231" s="397"/>
      <c r="AM231" s="397"/>
      <c r="AN231" s="397"/>
      <c r="AO231" s="397"/>
      <c r="AP231" s="397"/>
      <c r="AQ231" s="397"/>
      <c r="AR231" s="397"/>
      <c r="AS231" s="397"/>
      <c r="AT231" s="397"/>
      <c r="AU231" s="397"/>
      <c r="AV231" s="397"/>
      <c r="AW231" s="397"/>
      <c r="AX231" s="397"/>
      <c r="AY231" s="397"/>
      <c r="AZ231" s="397"/>
      <c r="BA231" s="553"/>
      <c r="BB231" s="397"/>
      <c r="BC231" s="397"/>
      <c r="BD231" s="397"/>
      <c r="BE231" s="397"/>
      <c r="BF231" s="397"/>
      <c r="BG231" s="397"/>
      <c r="BH231" s="397"/>
      <c r="BI231" s="397"/>
      <c r="BJ231" s="397"/>
      <c r="BK231" s="397"/>
    </row>
    <row r="232" spans="2:63" x14ac:dyDescent="0.35">
      <c r="B232" s="80"/>
      <c r="C232" s="119"/>
      <c r="D232" s="119"/>
      <c r="E232" s="202"/>
      <c r="F232" s="119"/>
      <c r="G232" s="120"/>
      <c r="H232" s="41"/>
      <c r="I232" s="41"/>
      <c r="J232" s="944">
        <f t="shared" si="32"/>
        <v>0</v>
      </c>
      <c r="K232" s="292">
        <f t="shared" si="33"/>
        <v>0</v>
      </c>
      <c r="L232" s="327">
        <f>IF(I232&lt;(INDEX(Lookup!$U$2:$U$10,MATCH($D$45,Lookup!$S$2:$S$10,0))),0,365)</f>
        <v>0</v>
      </c>
      <c r="M232" s="292">
        <f t="shared" si="31"/>
        <v>0</v>
      </c>
      <c r="N232" s="371"/>
      <c r="O232" s="150"/>
      <c r="P232" s="397"/>
      <c r="Q232" s="555"/>
      <c r="R232" s="575">
        <f t="shared" si="34"/>
        <v>0</v>
      </c>
      <c r="S232" s="575">
        <f t="shared" si="35"/>
        <v>0</v>
      </c>
      <c r="T232" s="575">
        <f t="shared" si="36"/>
        <v>0</v>
      </c>
      <c r="U232" s="575">
        <f t="shared" si="37"/>
        <v>0</v>
      </c>
      <c r="V232" s="553"/>
      <c r="W232" s="553"/>
      <c r="X232" s="553"/>
      <c r="Y232" s="553"/>
      <c r="Z232" s="397"/>
      <c r="AA232" s="397"/>
      <c r="AB232" s="397"/>
      <c r="AC232" s="397"/>
      <c r="AD232" s="397"/>
      <c r="AE232" s="397"/>
      <c r="AF232" s="397"/>
      <c r="AG232" s="397"/>
      <c r="AH232" s="397"/>
      <c r="AI232" s="397"/>
      <c r="AJ232" s="397"/>
      <c r="AK232" s="397"/>
      <c r="AL232" s="397"/>
      <c r="AM232" s="397"/>
      <c r="AN232" s="397"/>
      <c r="AO232" s="397"/>
      <c r="AP232" s="397"/>
      <c r="AQ232" s="397"/>
      <c r="AR232" s="397"/>
      <c r="AS232" s="397"/>
      <c r="AT232" s="397"/>
      <c r="AU232" s="397"/>
      <c r="AV232" s="397"/>
      <c r="AW232" s="397"/>
      <c r="AX232" s="397"/>
      <c r="AY232" s="397"/>
      <c r="AZ232" s="397"/>
      <c r="BA232" s="553"/>
      <c r="BB232" s="397"/>
      <c r="BC232" s="397"/>
      <c r="BD232" s="397"/>
      <c r="BE232" s="397"/>
      <c r="BF232" s="397"/>
      <c r="BG232" s="397"/>
      <c r="BH232" s="397"/>
      <c r="BI232" s="397"/>
      <c r="BJ232" s="397"/>
      <c r="BK232" s="397"/>
    </row>
    <row r="233" spans="2:63" x14ac:dyDescent="0.35">
      <c r="B233" s="80"/>
      <c r="C233" s="119"/>
      <c r="D233" s="119"/>
      <c r="E233" s="202"/>
      <c r="F233" s="119"/>
      <c r="G233" s="120"/>
      <c r="H233" s="41"/>
      <c r="I233" s="41"/>
      <c r="J233" s="944">
        <f t="shared" si="32"/>
        <v>0</v>
      </c>
      <c r="K233" s="292">
        <f t="shared" si="33"/>
        <v>0</v>
      </c>
      <c r="L233" s="327">
        <f>IF(I233&lt;(INDEX(Lookup!$U$2:$U$10,MATCH($D$45,Lookup!$S$2:$S$10,0))),0,365)</f>
        <v>0</v>
      </c>
      <c r="M233" s="292">
        <f t="shared" si="31"/>
        <v>0</v>
      </c>
      <c r="N233" s="371"/>
      <c r="O233" s="150"/>
      <c r="P233" s="397"/>
      <c r="Q233" s="555"/>
      <c r="R233" s="575">
        <f t="shared" si="34"/>
        <v>0</v>
      </c>
      <c r="S233" s="575">
        <f t="shared" si="35"/>
        <v>0</v>
      </c>
      <c r="T233" s="575">
        <f t="shared" si="36"/>
        <v>0</v>
      </c>
      <c r="U233" s="575">
        <f t="shared" si="37"/>
        <v>0</v>
      </c>
      <c r="V233" s="553"/>
      <c r="W233" s="553"/>
      <c r="X233" s="553"/>
      <c r="Y233" s="553"/>
      <c r="Z233" s="397"/>
      <c r="AA233" s="397"/>
      <c r="AB233" s="397"/>
      <c r="AC233" s="397"/>
      <c r="AD233" s="397"/>
      <c r="AE233" s="397"/>
      <c r="AF233" s="397"/>
      <c r="AG233" s="397"/>
      <c r="AH233" s="397"/>
      <c r="AI233" s="397"/>
      <c r="AJ233" s="397"/>
      <c r="AK233" s="397"/>
      <c r="AL233" s="397"/>
      <c r="AM233" s="397"/>
      <c r="AN233" s="397"/>
      <c r="AO233" s="397"/>
      <c r="AP233" s="397"/>
      <c r="AQ233" s="397"/>
      <c r="AR233" s="397"/>
      <c r="AS233" s="397"/>
      <c r="AT233" s="397"/>
      <c r="AU233" s="397"/>
      <c r="AV233" s="397"/>
      <c r="AW233" s="397"/>
      <c r="AX233" s="397"/>
      <c r="AY233" s="397"/>
      <c r="AZ233" s="397"/>
      <c r="BA233" s="553"/>
      <c r="BB233" s="397"/>
      <c r="BC233" s="397"/>
      <c r="BD233" s="397"/>
      <c r="BE233" s="397"/>
      <c r="BF233" s="397"/>
      <c r="BG233" s="397"/>
      <c r="BH233" s="397"/>
      <c r="BI233" s="397"/>
      <c r="BJ233" s="397"/>
      <c r="BK233" s="397"/>
    </row>
    <row r="234" spans="2:63" x14ac:dyDescent="0.35">
      <c r="B234" s="80"/>
      <c r="C234" s="119"/>
      <c r="D234" s="119"/>
      <c r="E234" s="202"/>
      <c r="F234" s="119"/>
      <c r="G234" s="120"/>
      <c r="H234" s="41"/>
      <c r="I234" s="41"/>
      <c r="J234" s="944">
        <f t="shared" si="32"/>
        <v>0</v>
      </c>
      <c r="K234" s="292">
        <f t="shared" si="33"/>
        <v>0</v>
      </c>
      <c r="L234" s="327">
        <f>IF(I234&lt;(INDEX(Lookup!$U$2:$U$10,MATCH($D$45,Lookup!$S$2:$S$10,0))),0,365)</f>
        <v>0</v>
      </c>
      <c r="M234" s="292">
        <f t="shared" si="31"/>
        <v>0</v>
      </c>
      <c r="N234" s="371"/>
      <c r="O234" s="150"/>
      <c r="P234" s="397"/>
      <c r="Q234" s="555"/>
      <c r="R234" s="575">
        <f t="shared" si="34"/>
        <v>0</v>
      </c>
      <c r="S234" s="575">
        <f t="shared" si="35"/>
        <v>0</v>
      </c>
      <c r="T234" s="575">
        <f t="shared" si="36"/>
        <v>0</v>
      </c>
      <c r="U234" s="575">
        <f t="shared" si="37"/>
        <v>0</v>
      </c>
      <c r="V234" s="553"/>
      <c r="W234" s="553"/>
      <c r="X234" s="553"/>
      <c r="Y234" s="553"/>
      <c r="Z234" s="397"/>
      <c r="AA234" s="397"/>
      <c r="AB234" s="397"/>
      <c r="AC234" s="397"/>
      <c r="AD234" s="397"/>
      <c r="AE234" s="397"/>
      <c r="AF234" s="397"/>
      <c r="AG234" s="397"/>
      <c r="AH234" s="397"/>
      <c r="AI234" s="397"/>
      <c r="AJ234" s="397"/>
      <c r="AK234" s="397"/>
      <c r="AL234" s="397"/>
      <c r="AM234" s="397"/>
      <c r="AN234" s="397"/>
      <c r="AO234" s="397"/>
      <c r="AP234" s="397"/>
      <c r="AQ234" s="397"/>
      <c r="AR234" s="397"/>
      <c r="AS234" s="397"/>
      <c r="AT234" s="397"/>
      <c r="AU234" s="397"/>
      <c r="AV234" s="397"/>
      <c r="AW234" s="397"/>
      <c r="AX234" s="397"/>
      <c r="AY234" s="397"/>
      <c r="AZ234" s="397"/>
      <c r="BA234" s="553"/>
      <c r="BB234" s="397"/>
      <c r="BC234" s="397"/>
      <c r="BD234" s="397"/>
      <c r="BE234" s="397"/>
      <c r="BF234" s="397"/>
      <c r="BG234" s="397"/>
      <c r="BH234" s="397"/>
      <c r="BI234" s="397"/>
      <c r="BJ234" s="397"/>
      <c r="BK234" s="397"/>
    </row>
    <row r="235" spans="2:63" x14ac:dyDescent="0.35">
      <c r="B235" s="80"/>
      <c r="C235" s="119"/>
      <c r="D235" s="119"/>
      <c r="E235" s="202"/>
      <c r="F235" s="119"/>
      <c r="G235" s="120"/>
      <c r="H235" s="41"/>
      <c r="I235" s="41"/>
      <c r="J235" s="944">
        <f t="shared" si="32"/>
        <v>0</v>
      </c>
      <c r="K235" s="292">
        <f t="shared" si="33"/>
        <v>0</v>
      </c>
      <c r="L235" s="327">
        <f>IF(I235&lt;(INDEX(Lookup!$U$2:$U$10,MATCH($D$45,Lookup!$S$2:$S$10,0))),0,365)</f>
        <v>0</v>
      </c>
      <c r="M235" s="292">
        <f t="shared" si="31"/>
        <v>0</v>
      </c>
      <c r="N235" s="371"/>
      <c r="O235" s="150"/>
      <c r="P235" s="397"/>
      <c r="Q235" s="555"/>
      <c r="R235" s="575">
        <f t="shared" si="34"/>
        <v>0</v>
      </c>
      <c r="S235" s="575">
        <f t="shared" si="35"/>
        <v>0</v>
      </c>
      <c r="T235" s="575">
        <f t="shared" si="36"/>
        <v>0</v>
      </c>
      <c r="U235" s="575">
        <f t="shared" si="37"/>
        <v>0</v>
      </c>
      <c r="V235" s="553"/>
      <c r="W235" s="553"/>
      <c r="X235" s="553"/>
      <c r="Y235" s="553"/>
      <c r="Z235" s="397"/>
      <c r="AA235" s="397"/>
      <c r="AB235" s="397"/>
      <c r="AC235" s="397"/>
      <c r="AD235" s="397"/>
      <c r="AE235" s="397"/>
      <c r="AF235" s="397"/>
      <c r="AG235" s="397"/>
      <c r="AH235" s="397"/>
      <c r="AI235" s="397"/>
      <c r="AJ235" s="397"/>
      <c r="AK235" s="397"/>
      <c r="AL235" s="397"/>
      <c r="AM235" s="397"/>
      <c r="AN235" s="397"/>
      <c r="AO235" s="397"/>
      <c r="AP235" s="397"/>
      <c r="AQ235" s="397"/>
      <c r="AR235" s="397"/>
      <c r="AS235" s="397"/>
      <c r="AT235" s="397"/>
      <c r="AU235" s="397"/>
      <c r="AV235" s="397"/>
      <c r="AW235" s="397"/>
      <c r="AX235" s="397"/>
      <c r="AY235" s="397"/>
      <c r="AZ235" s="397"/>
      <c r="BA235" s="553"/>
      <c r="BB235" s="397"/>
      <c r="BC235" s="397"/>
      <c r="BD235" s="397"/>
      <c r="BE235" s="397"/>
      <c r="BF235" s="397"/>
      <c r="BG235" s="397"/>
      <c r="BH235" s="397"/>
      <c r="BI235" s="397"/>
      <c r="BJ235" s="397"/>
      <c r="BK235" s="397"/>
    </row>
    <row r="236" spans="2:63" x14ac:dyDescent="0.35">
      <c r="B236" s="80"/>
      <c r="C236" s="119"/>
      <c r="D236" s="119"/>
      <c r="E236" s="202"/>
      <c r="F236" s="119"/>
      <c r="G236" s="120"/>
      <c r="H236" s="41"/>
      <c r="I236" s="41"/>
      <c r="J236" s="944">
        <f t="shared" si="32"/>
        <v>0</v>
      </c>
      <c r="K236" s="292">
        <f t="shared" si="33"/>
        <v>0</v>
      </c>
      <c r="L236" s="327">
        <f>IF(I236&lt;(INDEX(Lookup!$U$2:$U$10,MATCH($D$45,Lookup!$S$2:$S$10,0))),0,365)</f>
        <v>0</v>
      </c>
      <c r="M236" s="292">
        <f t="shared" si="31"/>
        <v>0</v>
      </c>
      <c r="N236" s="371"/>
      <c r="O236" s="150"/>
      <c r="P236" s="397"/>
      <c r="Q236" s="555"/>
      <c r="R236" s="575">
        <f t="shared" si="34"/>
        <v>0</v>
      </c>
      <c r="S236" s="575">
        <f t="shared" si="35"/>
        <v>0</v>
      </c>
      <c r="T236" s="575">
        <f t="shared" si="36"/>
        <v>0</v>
      </c>
      <c r="U236" s="575">
        <f t="shared" si="37"/>
        <v>0</v>
      </c>
      <c r="V236" s="553"/>
      <c r="W236" s="553"/>
      <c r="X236" s="553"/>
      <c r="Y236" s="553"/>
      <c r="Z236" s="397"/>
      <c r="AA236" s="397"/>
      <c r="AB236" s="397"/>
      <c r="AC236" s="397"/>
      <c r="AD236" s="397"/>
      <c r="AE236" s="397"/>
      <c r="AF236" s="397"/>
      <c r="AG236" s="397"/>
      <c r="AH236" s="397"/>
      <c r="AI236" s="397"/>
      <c r="AJ236" s="397"/>
      <c r="AK236" s="397"/>
      <c r="AL236" s="397"/>
      <c r="AM236" s="397"/>
      <c r="AN236" s="397"/>
      <c r="AO236" s="397"/>
      <c r="AP236" s="397"/>
      <c r="AQ236" s="397"/>
      <c r="AR236" s="397"/>
      <c r="AS236" s="397"/>
      <c r="AT236" s="397"/>
      <c r="AU236" s="397"/>
      <c r="AV236" s="397"/>
      <c r="AW236" s="397"/>
      <c r="AX236" s="397"/>
      <c r="AY236" s="397"/>
      <c r="AZ236" s="397"/>
      <c r="BA236" s="553"/>
      <c r="BB236" s="397"/>
      <c r="BC236" s="397"/>
      <c r="BD236" s="397"/>
      <c r="BE236" s="397"/>
      <c r="BF236" s="397"/>
      <c r="BG236" s="397"/>
      <c r="BH236" s="397"/>
      <c r="BI236" s="397"/>
      <c r="BJ236" s="397"/>
      <c r="BK236" s="397"/>
    </row>
    <row r="237" spans="2:63" x14ac:dyDescent="0.35">
      <c r="B237" s="80"/>
      <c r="C237" s="119"/>
      <c r="D237" s="119"/>
      <c r="E237" s="202"/>
      <c r="F237" s="119"/>
      <c r="G237" s="120"/>
      <c r="H237" s="41"/>
      <c r="I237" s="41"/>
      <c r="J237" s="944">
        <f t="shared" si="32"/>
        <v>0</v>
      </c>
      <c r="K237" s="292">
        <f t="shared" si="33"/>
        <v>0</v>
      </c>
      <c r="L237" s="327">
        <f>IF(I237&lt;(INDEX(Lookup!$U$2:$U$10,MATCH($D$45,Lookup!$S$2:$S$10,0))),0,365)</f>
        <v>0</v>
      </c>
      <c r="M237" s="292">
        <f t="shared" si="31"/>
        <v>0</v>
      </c>
      <c r="N237" s="371"/>
      <c r="O237" s="150"/>
      <c r="P237" s="397"/>
      <c r="Q237" s="555"/>
      <c r="R237" s="575">
        <f t="shared" si="34"/>
        <v>0</v>
      </c>
      <c r="S237" s="575">
        <f t="shared" si="35"/>
        <v>0</v>
      </c>
      <c r="T237" s="575">
        <f t="shared" si="36"/>
        <v>0</v>
      </c>
      <c r="U237" s="575">
        <f t="shared" si="37"/>
        <v>0</v>
      </c>
      <c r="V237" s="553"/>
      <c r="W237" s="553"/>
      <c r="X237" s="553"/>
      <c r="Y237" s="553"/>
      <c r="Z237" s="397"/>
      <c r="AA237" s="397"/>
      <c r="AB237" s="397"/>
      <c r="AC237" s="397"/>
      <c r="AD237" s="397"/>
      <c r="AE237" s="397"/>
      <c r="AF237" s="397"/>
      <c r="AG237" s="397"/>
      <c r="AH237" s="397"/>
      <c r="AI237" s="397"/>
      <c r="AJ237" s="397"/>
      <c r="AK237" s="397"/>
      <c r="AL237" s="397"/>
      <c r="AM237" s="397"/>
      <c r="AN237" s="397"/>
      <c r="AO237" s="397"/>
      <c r="AP237" s="397"/>
      <c r="AQ237" s="397"/>
      <c r="AR237" s="397"/>
      <c r="AS237" s="397"/>
      <c r="AT237" s="397"/>
      <c r="AU237" s="397"/>
      <c r="AV237" s="397"/>
      <c r="AW237" s="397"/>
      <c r="AX237" s="397"/>
      <c r="AY237" s="397"/>
      <c r="AZ237" s="397"/>
      <c r="BA237" s="553"/>
      <c r="BB237" s="397"/>
      <c r="BC237" s="397"/>
      <c r="BD237" s="397"/>
      <c r="BE237" s="397"/>
      <c r="BF237" s="397"/>
      <c r="BG237" s="397"/>
      <c r="BH237" s="397"/>
      <c r="BI237" s="397"/>
      <c r="BJ237" s="397"/>
      <c r="BK237" s="397"/>
    </row>
    <row r="238" spans="2:63" x14ac:dyDescent="0.35">
      <c r="B238" s="80"/>
      <c r="C238" s="119"/>
      <c r="D238" s="119"/>
      <c r="E238" s="202"/>
      <c r="F238" s="119"/>
      <c r="G238" s="120"/>
      <c r="H238" s="41"/>
      <c r="I238" s="41"/>
      <c r="J238" s="944">
        <f t="shared" si="32"/>
        <v>0</v>
      </c>
      <c r="K238" s="292">
        <f t="shared" si="33"/>
        <v>0</v>
      </c>
      <c r="L238" s="327">
        <f>IF(I238&lt;(INDEX(Lookup!$U$2:$U$10,MATCH($D$45,Lookup!$S$2:$S$10,0))),0,365)</f>
        <v>0</v>
      </c>
      <c r="M238" s="292">
        <f t="shared" si="31"/>
        <v>0</v>
      </c>
      <c r="N238" s="371"/>
      <c r="O238" s="150"/>
      <c r="P238" s="397"/>
      <c r="Q238" s="555"/>
      <c r="R238" s="575">
        <f t="shared" si="34"/>
        <v>0</v>
      </c>
      <c r="S238" s="575">
        <f t="shared" si="35"/>
        <v>0</v>
      </c>
      <c r="T238" s="575">
        <f t="shared" si="36"/>
        <v>0</v>
      </c>
      <c r="U238" s="575">
        <f t="shared" si="37"/>
        <v>0</v>
      </c>
      <c r="V238" s="553"/>
      <c r="W238" s="553"/>
      <c r="X238" s="553"/>
      <c r="Y238" s="553"/>
      <c r="Z238" s="397"/>
      <c r="AA238" s="397"/>
      <c r="AB238" s="397"/>
      <c r="AC238" s="397"/>
      <c r="AD238" s="397"/>
      <c r="AE238" s="397"/>
      <c r="AF238" s="397"/>
      <c r="AG238" s="397"/>
      <c r="AH238" s="397"/>
      <c r="AI238" s="397"/>
      <c r="AJ238" s="397"/>
      <c r="AK238" s="397"/>
      <c r="AL238" s="397"/>
      <c r="AM238" s="397"/>
      <c r="AN238" s="397"/>
      <c r="AO238" s="397"/>
      <c r="AP238" s="397"/>
      <c r="AQ238" s="397"/>
      <c r="AR238" s="397"/>
      <c r="AS238" s="397"/>
      <c r="AT238" s="397"/>
      <c r="AU238" s="397"/>
      <c r="AV238" s="397"/>
      <c r="AW238" s="397"/>
      <c r="AX238" s="397"/>
      <c r="AY238" s="397"/>
      <c r="AZ238" s="397"/>
      <c r="BA238" s="553"/>
      <c r="BB238" s="397"/>
      <c r="BC238" s="397"/>
      <c r="BD238" s="397"/>
      <c r="BE238" s="397"/>
      <c r="BF238" s="397"/>
      <c r="BG238" s="397"/>
      <c r="BH238" s="397"/>
      <c r="BI238" s="397"/>
      <c r="BJ238" s="397"/>
      <c r="BK238" s="397"/>
    </row>
    <row r="239" spans="2:63" x14ac:dyDescent="0.35">
      <c r="B239" s="80"/>
      <c r="C239" s="119"/>
      <c r="D239" s="119"/>
      <c r="E239" s="202"/>
      <c r="F239" s="119"/>
      <c r="G239" s="120"/>
      <c r="H239" s="41"/>
      <c r="I239" s="41"/>
      <c r="J239" s="944">
        <f t="shared" si="32"/>
        <v>0</v>
      </c>
      <c r="K239" s="292">
        <f t="shared" si="33"/>
        <v>0</v>
      </c>
      <c r="L239" s="327">
        <f>IF(I239&lt;(INDEX(Lookup!$U$2:$U$10,MATCH($D$45,Lookup!$S$2:$S$10,0))),0,365)</f>
        <v>0</v>
      </c>
      <c r="M239" s="292">
        <f t="shared" si="31"/>
        <v>0</v>
      </c>
      <c r="N239" s="371"/>
      <c r="O239" s="150"/>
      <c r="P239" s="397"/>
      <c r="Q239" s="555"/>
      <c r="R239" s="575">
        <f t="shared" si="34"/>
        <v>0</v>
      </c>
      <c r="S239" s="575">
        <f t="shared" si="35"/>
        <v>0</v>
      </c>
      <c r="T239" s="575">
        <f t="shared" si="36"/>
        <v>0</v>
      </c>
      <c r="U239" s="575">
        <f t="shared" si="37"/>
        <v>0</v>
      </c>
      <c r="V239" s="553"/>
      <c r="W239" s="553"/>
      <c r="X239" s="553"/>
      <c r="Y239" s="553"/>
      <c r="Z239" s="397"/>
      <c r="AA239" s="397"/>
      <c r="AB239" s="397"/>
      <c r="AC239" s="397"/>
      <c r="AD239" s="397"/>
      <c r="AE239" s="397"/>
      <c r="AF239" s="397"/>
      <c r="AG239" s="397"/>
      <c r="AH239" s="397"/>
      <c r="AI239" s="397"/>
      <c r="AJ239" s="397"/>
      <c r="AK239" s="397"/>
      <c r="AL239" s="397"/>
      <c r="AM239" s="397"/>
      <c r="AN239" s="397"/>
      <c r="AO239" s="397"/>
      <c r="AP239" s="397"/>
      <c r="AQ239" s="397"/>
      <c r="AR239" s="397"/>
      <c r="AS239" s="397"/>
      <c r="AT239" s="397"/>
      <c r="AU239" s="397"/>
      <c r="AV239" s="397"/>
      <c r="AW239" s="397"/>
      <c r="AX239" s="397"/>
      <c r="AY239" s="397"/>
      <c r="AZ239" s="397"/>
      <c r="BA239" s="553"/>
      <c r="BB239" s="397"/>
      <c r="BC239" s="397"/>
      <c r="BD239" s="397"/>
      <c r="BE239" s="397"/>
      <c r="BF239" s="397"/>
      <c r="BG239" s="397"/>
      <c r="BH239" s="397"/>
      <c r="BI239" s="397"/>
      <c r="BJ239" s="397"/>
      <c r="BK239" s="397"/>
    </row>
    <row r="240" spans="2:63" x14ac:dyDescent="0.35">
      <c r="B240" s="80"/>
      <c r="C240" s="119"/>
      <c r="D240" s="119"/>
      <c r="E240" s="202"/>
      <c r="F240" s="119"/>
      <c r="G240" s="120"/>
      <c r="H240" s="41"/>
      <c r="I240" s="41"/>
      <c r="J240" s="944">
        <f t="shared" si="32"/>
        <v>0</v>
      </c>
      <c r="K240" s="292">
        <f t="shared" si="33"/>
        <v>0</v>
      </c>
      <c r="L240" s="327">
        <f>IF(I240&lt;(INDEX(Lookup!$U$2:$U$10,MATCH($D$45,Lookup!$S$2:$S$10,0))),0,365)</f>
        <v>0</v>
      </c>
      <c r="M240" s="292">
        <f t="shared" ref="M240:M303" si="38">IF(O240="x",0,L240*$L$8)</f>
        <v>0</v>
      </c>
      <c r="N240" s="371"/>
      <c r="O240" s="150"/>
      <c r="P240" s="397"/>
      <c r="Q240" s="555"/>
      <c r="R240" s="575">
        <f t="shared" si="34"/>
        <v>0</v>
      </c>
      <c r="S240" s="575">
        <f t="shared" si="35"/>
        <v>0</v>
      </c>
      <c r="T240" s="575">
        <f t="shared" si="36"/>
        <v>0</v>
      </c>
      <c r="U240" s="575">
        <f t="shared" si="37"/>
        <v>0</v>
      </c>
      <c r="V240" s="553"/>
      <c r="W240" s="553"/>
      <c r="X240" s="553"/>
      <c r="Y240" s="553"/>
      <c r="Z240" s="397"/>
      <c r="AA240" s="397"/>
      <c r="AB240" s="397"/>
      <c r="AC240" s="397"/>
      <c r="AD240" s="397"/>
      <c r="AE240" s="397"/>
      <c r="AF240" s="397"/>
      <c r="AG240" s="397"/>
      <c r="AH240" s="397"/>
      <c r="AI240" s="397"/>
      <c r="AJ240" s="397"/>
      <c r="AK240" s="397"/>
      <c r="AL240" s="397"/>
      <c r="AM240" s="397"/>
      <c r="AN240" s="397"/>
      <c r="AO240" s="397"/>
      <c r="AP240" s="397"/>
      <c r="AQ240" s="397"/>
      <c r="AR240" s="397"/>
      <c r="AS240" s="397"/>
      <c r="AT240" s="397"/>
      <c r="AU240" s="397"/>
      <c r="AV240" s="397"/>
      <c r="AW240" s="397"/>
      <c r="AX240" s="397"/>
      <c r="AY240" s="397"/>
      <c r="AZ240" s="397"/>
      <c r="BA240" s="553"/>
      <c r="BB240" s="397"/>
      <c r="BC240" s="397"/>
      <c r="BD240" s="397"/>
      <c r="BE240" s="397"/>
      <c r="BF240" s="397"/>
      <c r="BG240" s="397"/>
      <c r="BH240" s="397"/>
      <c r="BI240" s="397"/>
      <c r="BJ240" s="397"/>
      <c r="BK240" s="397"/>
    </row>
    <row r="241" spans="2:63" x14ac:dyDescent="0.35">
      <c r="B241" s="80"/>
      <c r="C241" s="119"/>
      <c r="D241" s="119"/>
      <c r="E241" s="202"/>
      <c r="F241" s="119"/>
      <c r="G241" s="120"/>
      <c r="H241" s="41"/>
      <c r="I241" s="41"/>
      <c r="J241" s="944">
        <f t="shared" ref="J241:J304" si="39">IF(OR(H241&lt;&gt;"",I241&lt;&gt;""),DATEDIF(H241,I241,"d")+1,0)</f>
        <v>0</v>
      </c>
      <c r="K241" s="292">
        <f t="shared" ref="K241:K304" si="40">J241*$L$8</f>
        <v>0</v>
      </c>
      <c r="L241" s="327">
        <f>IF(I241&lt;(INDEX(Lookup!$U$2:$U$10,MATCH($D$45,Lookup!$S$2:$S$10,0))),0,365)</f>
        <v>0</v>
      </c>
      <c r="M241" s="292">
        <f t="shared" si="38"/>
        <v>0</v>
      </c>
      <c r="N241" s="371"/>
      <c r="O241" s="150"/>
      <c r="P241" s="397"/>
      <c r="Q241" s="555"/>
      <c r="R241" s="575">
        <f t="shared" ref="R241:R304" si="41">K241*$H$33</f>
        <v>0</v>
      </c>
      <c r="S241" s="575">
        <f t="shared" ref="S241:S304" si="42">M241*$H$42</f>
        <v>0</v>
      </c>
      <c r="T241" s="575">
        <f t="shared" ref="T241:T304" si="43">R241-K241</f>
        <v>0</v>
      </c>
      <c r="U241" s="575">
        <f t="shared" ref="U241:U304" si="44">S241-M241</f>
        <v>0</v>
      </c>
      <c r="V241" s="553"/>
      <c r="W241" s="553"/>
      <c r="X241" s="553"/>
      <c r="Y241" s="553"/>
      <c r="Z241" s="397"/>
      <c r="AA241" s="397"/>
      <c r="AB241" s="397"/>
      <c r="AC241" s="397"/>
      <c r="AD241" s="397"/>
      <c r="AE241" s="397"/>
      <c r="AF241" s="397"/>
      <c r="AG241" s="397"/>
      <c r="AH241" s="397"/>
      <c r="AI241" s="397"/>
      <c r="AJ241" s="397"/>
      <c r="AK241" s="397"/>
      <c r="AL241" s="397"/>
      <c r="AM241" s="397"/>
      <c r="AN241" s="397"/>
      <c r="AO241" s="397"/>
      <c r="AP241" s="397"/>
      <c r="AQ241" s="397"/>
      <c r="AR241" s="397"/>
      <c r="AS241" s="397"/>
      <c r="AT241" s="397"/>
      <c r="AU241" s="397"/>
      <c r="AV241" s="397"/>
      <c r="AW241" s="397"/>
      <c r="AX241" s="397"/>
      <c r="AY241" s="397"/>
      <c r="AZ241" s="397"/>
      <c r="BA241" s="553"/>
      <c r="BB241" s="397"/>
      <c r="BC241" s="397"/>
      <c r="BD241" s="397"/>
      <c r="BE241" s="397"/>
      <c r="BF241" s="397"/>
      <c r="BG241" s="397"/>
      <c r="BH241" s="397"/>
      <c r="BI241" s="397"/>
      <c r="BJ241" s="397"/>
      <c r="BK241" s="397"/>
    </row>
    <row r="242" spans="2:63" x14ac:dyDescent="0.35">
      <c r="B242" s="80"/>
      <c r="C242" s="119"/>
      <c r="D242" s="119"/>
      <c r="E242" s="202"/>
      <c r="F242" s="119"/>
      <c r="G242" s="120"/>
      <c r="H242" s="41"/>
      <c r="I242" s="41"/>
      <c r="J242" s="944">
        <f t="shared" si="39"/>
        <v>0</v>
      </c>
      <c r="K242" s="292">
        <f t="shared" si="40"/>
        <v>0</v>
      </c>
      <c r="L242" s="327">
        <f>IF(I242&lt;(INDEX(Lookup!$U$2:$U$10,MATCH($D$45,Lookup!$S$2:$S$10,0))),0,365)</f>
        <v>0</v>
      </c>
      <c r="M242" s="292">
        <f t="shared" si="38"/>
        <v>0</v>
      </c>
      <c r="N242" s="371"/>
      <c r="O242" s="150"/>
      <c r="P242" s="397"/>
      <c r="Q242" s="555"/>
      <c r="R242" s="575">
        <f t="shared" si="41"/>
        <v>0</v>
      </c>
      <c r="S242" s="575">
        <f t="shared" si="42"/>
        <v>0</v>
      </c>
      <c r="T242" s="575">
        <f t="shared" si="43"/>
        <v>0</v>
      </c>
      <c r="U242" s="575">
        <f t="shared" si="44"/>
        <v>0</v>
      </c>
      <c r="V242" s="553"/>
      <c r="W242" s="553"/>
      <c r="X242" s="553"/>
      <c r="Y242" s="553"/>
      <c r="Z242" s="397"/>
      <c r="AA242" s="397"/>
      <c r="AB242" s="397"/>
      <c r="AC242" s="397"/>
      <c r="AD242" s="397"/>
      <c r="AE242" s="397"/>
      <c r="AF242" s="397"/>
      <c r="AG242" s="397"/>
      <c r="AH242" s="397"/>
      <c r="AI242" s="397"/>
      <c r="AJ242" s="397"/>
      <c r="AK242" s="397"/>
      <c r="AL242" s="397"/>
      <c r="AM242" s="397"/>
      <c r="AN242" s="397"/>
      <c r="AO242" s="397"/>
      <c r="AP242" s="397"/>
      <c r="AQ242" s="397"/>
      <c r="AR242" s="397"/>
      <c r="AS242" s="397"/>
      <c r="AT242" s="397"/>
      <c r="AU242" s="397"/>
      <c r="AV242" s="397"/>
      <c r="AW242" s="397"/>
      <c r="AX242" s="397"/>
      <c r="AY242" s="397"/>
      <c r="AZ242" s="397"/>
      <c r="BA242" s="553"/>
      <c r="BB242" s="397"/>
      <c r="BC242" s="397"/>
      <c r="BD242" s="397"/>
      <c r="BE242" s="397"/>
      <c r="BF242" s="397"/>
      <c r="BG242" s="397"/>
      <c r="BH242" s="397"/>
      <c r="BI242" s="397"/>
      <c r="BJ242" s="397"/>
      <c r="BK242" s="397"/>
    </row>
    <row r="243" spans="2:63" x14ac:dyDescent="0.35">
      <c r="B243" s="80"/>
      <c r="C243" s="119"/>
      <c r="D243" s="119"/>
      <c r="E243" s="202"/>
      <c r="F243" s="119"/>
      <c r="G243" s="120"/>
      <c r="H243" s="41"/>
      <c r="I243" s="41"/>
      <c r="J243" s="944">
        <f t="shared" si="39"/>
        <v>0</v>
      </c>
      <c r="K243" s="292">
        <f t="shared" si="40"/>
        <v>0</v>
      </c>
      <c r="L243" s="327">
        <f>IF(I243&lt;(INDEX(Lookup!$U$2:$U$10,MATCH($D$45,Lookup!$S$2:$S$10,0))),0,365)</f>
        <v>0</v>
      </c>
      <c r="M243" s="292">
        <f t="shared" si="38"/>
        <v>0</v>
      </c>
      <c r="N243" s="371"/>
      <c r="O243" s="150"/>
      <c r="P243" s="397"/>
      <c r="Q243" s="555"/>
      <c r="R243" s="575">
        <f t="shared" si="41"/>
        <v>0</v>
      </c>
      <c r="S243" s="575">
        <f t="shared" si="42"/>
        <v>0</v>
      </c>
      <c r="T243" s="575">
        <f t="shared" si="43"/>
        <v>0</v>
      </c>
      <c r="U243" s="575">
        <f t="shared" si="44"/>
        <v>0</v>
      </c>
      <c r="V243" s="553"/>
      <c r="W243" s="553"/>
      <c r="X243" s="553"/>
      <c r="Y243" s="553"/>
      <c r="Z243" s="397"/>
      <c r="AA243" s="397"/>
      <c r="AB243" s="397"/>
      <c r="AC243" s="397"/>
      <c r="AD243" s="397"/>
      <c r="AE243" s="397"/>
      <c r="AF243" s="397"/>
      <c r="AG243" s="397"/>
      <c r="AH243" s="397"/>
      <c r="AI243" s="397"/>
      <c r="AJ243" s="397"/>
      <c r="AK243" s="397"/>
      <c r="AL243" s="397"/>
      <c r="AM243" s="397"/>
      <c r="AN243" s="397"/>
      <c r="AO243" s="397"/>
      <c r="AP243" s="397"/>
      <c r="AQ243" s="397"/>
      <c r="AR243" s="397"/>
      <c r="AS243" s="397"/>
      <c r="AT243" s="397"/>
      <c r="AU243" s="397"/>
      <c r="AV243" s="397"/>
      <c r="AW243" s="397"/>
      <c r="AX243" s="397"/>
      <c r="AY243" s="397"/>
      <c r="AZ243" s="397"/>
      <c r="BA243" s="553"/>
      <c r="BB243" s="397"/>
      <c r="BC243" s="397"/>
      <c r="BD243" s="397"/>
      <c r="BE243" s="397"/>
      <c r="BF243" s="397"/>
      <c r="BG243" s="397"/>
      <c r="BH243" s="397"/>
      <c r="BI243" s="397"/>
      <c r="BJ243" s="397"/>
      <c r="BK243" s="397"/>
    </row>
    <row r="244" spans="2:63" x14ac:dyDescent="0.35">
      <c r="B244" s="80"/>
      <c r="C244" s="119"/>
      <c r="D244" s="119"/>
      <c r="E244" s="202"/>
      <c r="F244" s="119"/>
      <c r="G244" s="120"/>
      <c r="H244" s="41"/>
      <c r="I244" s="41"/>
      <c r="J244" s="944">
        <f t="shared" si="39"/>
        <v>0</v>
      </c>
      <c r="K244" s="292">
        <f t="shared" si="40"/>
        <v>0</v>
      </c>
      <c r="L244" s="327">
        <f>IF(I244&lt;(INDEX(Lookup!$U$2:$U$10,MATCH($D$45,Lookup!$S$2:$S$10,0))),0,365)</f>
        <v>0</v>
      </c>
      <c r="M244" s="292">
        <f t="shared" si="38"/>
        <v>0</v>
      </c>
      <c r="N244" s="371"/>
      <c r="O244" s="150"/>
      <c r="P244" s="397"/>
      <c r="Q244" s="555"/>
      <c r="R244" s="575">
        <f t="shared" si="41"/>
        <v>0</v>
      </c>
      <c r="S244" s="575">
        <f t="shared" si="42"/>
        <v>0</v>
      </c>
      <c r="T244" s="575">
        <f t="shared" si="43"/>
        <v>0</v>
      </c>
      <c r="U244" s="575">
        <f t="shared" si="44"/>
        <v>0</v>
      </c>
      <c r="V244" s="553"/>
      <c r="W244" s="553"/>
      <c r="X244" s="553"/>
      <c r="Y244" s="553"/>
      <c r="Z244" s="397"/>
      <c r="AA244" s="397"/>
      <c r="AB244" s="397"/>
      <c r="AC244" s="397"/>
      <c r="AD244" s="397"/>
      <c r="AE244" s="397"/>
      <c r="AF244" s="397"/>
      <c r="AG244" s="397"/>
      <c r="AH244" s="397"/>
      <c r="AI244" s="397"/>
      <c r="AJ244" s="397"/>
      <c r="AK244" s="397"/>
      <c r="AL244" s="397"/>
      <c r="AM244" s="397"/>
      <c r="AN244" s="397"/>
      <c r="AO244" s="397"/>
      <c r="AP244" s="397"/>
      <c r="AQ244" s="397"/>
      <c r="AR244" s="397"/>
      <c r="AS244" s="397"/>
      <c r="AT244" s="397"/>
      <c r="AU244" s="397"/>
      <c r="AV244" s="397"/>
      <c r="AW244" s="397"/>
      <c r="AX244" s="397"/>
      <c r="AY244" s="397"/>
      <c r="AZ244" s="397"/>
      <c r="BA244" s="553"/>
      <c r="BB244" s="397"/>
      <c r="BC244" s="397"/>
      <c r="BD244" s="397"/>
      <c r="BE244" s="397"/>
      <c r="BF244" s="397"/>
      <c r="BG244" s="397"/>
      <c r="BH244" s="397"/>
      <c r="BI244" s="397"/>
      <c r="BJ244" s="397"/>
      <c r="BK244" s="397"/>
    </row>
    <row r="245" spans="2:63" x14ac:dyDescent="0.35">
      <c r="B245" s="80"/>
      <c r="C245" s="119"/>
      <c r="D245" s="119"/>
      <c r="E245" s="202"/>
      <c r="F245" s="119"/>
      <c r="G245" s="120"/>
      <c r="H245" s="41"/>
      <c r="I245" s="41"/>
      <c r="J245" s="944">
        <f t="shared" si="39"/>
        <v>0</v>
      </c>
      <c r="K245" s="292">
        <f t="shared" si="40"/>
        <v>0</v>
      </c>
      <c r="L245" s="327">
        <f>IF(I245&lt;(INDEX(Lookup!$U$2:$U$10,MATCH($D$45,Lookup!$S$2:$S$10,0))),0,365)</f>
        <v>0</v>
      </c>
      <c r="M245" s="292">
        <f t="shared" si="38"/>
        <v>0</v>
      </c>
      <c r="N245" s="371"/>
      <c r="O245" s="150"/>
      <c r="P245" s="397"/>
      <c r="Q245" s="555"/>
      <c r="R245" s="575">
        <f t="shared" si="41"/>
        <v>0</v>
      </c>
      <c r="S245" s="575">
        <f t="shared" si="42"/>
        <v>0</v>
      </c>
      <c r="T245" s="575">
        <f t="shared" si="43"/>
        <v>0</v>
      </c>
      <c r="U245" s="575">
        <f t="shared" si="44"/>
        <v>0</v>
      </c>
      <c r="V245" s="553"/>
      <c r="W245" s="553"/>
      <c r="X245" s="553"/>
      <c r="Y245" s="553"/>
      <c r="Z245" s="397"/>
      <c r="AA245" s="397"/>
      <c r="AB245" s="397"/>
      <c r="AC245" s="397"/>
      <c r="AD245" s="397"/>
      <c r="AE245" s="397"/>
      <c r="AF245" s="397"/>
      <c r="AG245" s="397"/>
      <c r="AH245" s="397"/>
      <c r="AI245" s="397"/>
      <c r="AJ245" s="397"/>
      <c r="AK245" s="397"/>
      <c r="AL245" s="397"/>
      <c r="AM245" s="397"/>
      <c r="AN245" s="397"/>
      <c r="AO245" s="397"/>
      <c r="AP245" s="397"/>
      <c r="AQ245" s="397"/>
      <c r="AR245" s="397"/>
      <c r="AS245" s="397"/>
      <c r="AT245" s="397"/>
      <c r="AU245" s="397"/>
      <c r="AV245" s="397"/>
      <c r="AW245" s="397"/>
      <c r="AX245" s="397"/>
      <c r="AY245" s="397"/>
      <c r="AZ245" s="397"/>
      <c r="BA245" s="553"/>
      <c r="BB245" s="397"/>
      <c r="BC245" s="397"/>
      <c r="BD245" s="397"/>
      <c r="BE245" s="397"/>
      <c r="BF245" s="397"/>
      <c r="BG245" s="397"/>
      <c r="BH245" s="397"/>
      <c r="BI245" s="397"/>
      <c r="BJ245" s="397"/>
      <c r="BK245" s="397"/>
    </row>
    <row r="246" spans="2:63" x14ac:dyDescent="0.35">
      <c r="B246" s="80"/>
      <c r="C246" s="119"/>
      <c r="D246" s="119"/>
      <c r="E246" s="202"/>
      <c r="F246" s="119"/>
      <c r="G246" s="120"/>
      <c r="H246" s="41"/>
      <c r="I246" s="41"/>
      <c r="J246" s="944">
        <f t="shared" si="39"/>
        <v>0</v>
      </c>
      <c r="K246" s="292">
        <f t="shared" si="40"/>
        <v>0</v>
      </c>
      <c r="L246" s="327">
        <f>IF(I246&lt;(INDEX(Lookup!$U$2:$U$10,MATCH($D$45,Lookup!$S$2:$S$10,0))),0,365)</f>
        <v>0</v>
      </c>
      <c r="M246" s="292">
        <f t="shared" si="38"/>
        <v>0</v>
      </c>
      <c r="N246" s="371"/>
      <c r="O246" s="150"/>
      <c r="P246" s="397"/>
      <c r="Q246" s="555"/>
      <c r="R246" s="575">
        <f t="shared" si="41"/>
        <v>0</v>
      </c>
      <c r="S246" s="575">
        <f t="shared" si="42"/>
        <v>0</v>
      </c>
      <c r="T246" s="575">
        <f t="shared" si="43"/>
        <v>0</v>
      </c>
      <c r="U246" s="575">
        <f t="shared" si="44"/>
        <v>0</v>
      </c>
      <c r="V246" s="553"/>
      <c r="W246" s="553"/>
      <c r="X246" s="553"/>
      <c r="Y246" s="553"/>
      <c r="Z246" s="397"/>
      <c r="AA246" s="397"/>
      <c r="AB246" s="397"/>
      <c r="AC246" s="397"/>
      <c r="AD246" s="397"/>
      <c r="AE246" s="397"/>
      <c r="AF246" s="397"/>
      <c r="AG246" s="397"/>
      <c r="AH246" s="397"/>
      <c r="AI246" s="397"/>
      <c r="AJ246" s="397"/>
      <c r="AK246" s="397"/>
      <c r="AL246" s="397"/>
      <c r="AM246" s="397"/>
      <c r="AN246" s="397"/>
      <c r="AO246" s="397"/>
      <c r="AP246" s="397"/>
      <c r="AQ246" s="397"/>
      <c r="AR246" s="397"/>
      <c r="AS246" s="397"/>
      <c r="AT246" s="397"/>
      <c r="AU246" s="397"/>
      <c r="AV246" s="397"/>
      <c r="AW246" s="397"/>
      <c r="AX246" s="397"/>
      <c r="AY246" s="397"/>
      <c r="AZ246" s="397"/>
      <c r="BA246" s="553"/>
      <c r="BB246" s="397"/>
      <c r="BC246" s="397"/>
      <c r="BD246" s="397"/>
      <c r="BE246" s="397"/>
      <c r="BF246" s="397"/>
      <c r="BG246" s="397"/>
      <c r="BH246" s="397"/>
      <c r="BI246" s="397"/>
      <c r="BJ246" s="397"/>
      <c r="BK246" s="397"/>
    </row>
    <row r="247" spans="2:63" x14ac:dyDescent="0.35">
      <c r="B247" s="80"/>
      <c r="C247" s="119"/>
      <c r="D247" s="119"/>
      <c r="E247" s="202"/>
      <c r="F247" s="119"/>
      <c r="G247" s="120"/>
      <c r="H247" s="41"/>
      <c r="I247" s="41"/>
      <c r="J247" s="944">
        <f t="shared" si="39"/>
        <v>0</v>
      </c>
      <c r="K247" s="292">
        <f t="shared" si="40"/>
        <v>0</v>
      </c>
      <c r="L247" s="327">
        <f>IF(I247&lt;(INDEX(Lookup!$U$2:$U$10,MATCH($D$45,Lookup!$S$2:$S$10,0))),0,365)</f>
        <v>0</v>
      </c>
      <c r="M247" s="292">
        <f t="shared" si="38"/>
        <v>0</v>
      </c>
      <c r="N247" s="371"/>
      <c r="O247" s="150"/>
      <c r="P247" s="397"/>
      <c r="Q247" s="555"/>
      <c r="R247" s="575">
        <f t="shared" si="41"/>
        <v>0</v>
      </c>
      <c r="S247" s="575">
        <f t="shared" si="42"/>
        <v>0</v>
      </c>
      <c r="T247" s="575">
        <f t="shared" si="43"/>
        <v>0</v>
      </c>
      <c r="U247" s="575">
        <f t="shared" si="44"/>
        <v>0</v>
      </c>
      <c r="V247" s="553"/>
      <c r="W247" s="553"/>
      <c r="X247" s="553"/>
      <c r="Y247" s="553"/>
      <c r="Z247" s="397"/>
      <c r="AA247" s="397"/>
      <c r="AB247" s="397"/>
      <c r="AC247" s="397"/>
      <c r="AD247" s="397"/>
      <c r="AE247" s="397"/>
      <c r="AF247" s="397"/>
      <c r="AG247" s="397"/>
      <c r="AH247" s="397"/>
      <c r="AI247" s="397"/>
      <c r="AJ247" s="397"/>
      <c r="AK247" s="397"/>
      <c r="AL247" s="397"/>
      <c r="AM247" s="397"/>
      <c r="AN247" s="397"/>
      <c r="AO247" s="397"/>
      <c r="AP247" s="397"/>
      <c r="AQ247" s="397"/>
      <c r="AR247" s="397"/>
      <c r="AS247" s="397"/>
      <c r="AT247" s="397"/>
      <c r="AU247" s="397"/>
      <c r="AV247" s="397"/>
      <c r="AW247" s="397"/>
      <c r="AX247" s="397"/>
      <c r="AY247" s="397"/>
      <c r="AZ247" s="397"/>
      <c r="BA247" s="553"/>
      <c r="BB247" s="397"/>
      <c r="BC247" s="397"/>
      <c r="BD247" s="397"/>
      <c r="BE247" s="397"/>
      <c r="BF247" s="397"/>
      <c r="BG247" s="397"/>
      <c r="BH247" s="397"/>
      <c r="BI247" s="397"/>
      <c r="BJ247" s="397"/>
      <c r="BK247" s="397"/>
    </row>
    <row r="248" spans="2:63" x14ac:dyDescent="0.35">
      <c r="B248" s="80"/>
      <c r="C248" s="119"/>
      <c r="D248" s="119"/>
      <c r="E248" s="202"/>
      <c r="F248" s="119"/>
      <c r="G248" s="120"/>
      <c r="H248" s="41"/>
      <c r="I248" s="41"/>
      <c r="J248" s="944">
        <f t="shared" si="39"/>
        <v>0</v>
      </c>
      <c r="K248" s="292">
        <f t="shared" si="40"/>
        <v>0</v>
      </c>
      <c r="L248" s="327">
        <f>IF(I248&lt;(INDEX(Lookup!$U$2:$U$10,MATCH($D$45,Lookup!$S$2:$S$10,0))),0,365)</f>
        <v>0</v>
      </c>
      <c r="M248" s="292">
        <f t="shared" si="38"/>
        <v>0</v>
      </c>
      <c r="N248" s="371"/>
      <c r="O248" s="150"/>
      <c r="P248" s="397"/>
      <c r="Q248" s="555"/>
      <c r="R248" s="575">
        <f t="shared" si="41"/>
        <v>0</v>
      </c>
      <c r="S248" s="575">
        <f t="shared" si="42"/>
        <v>0</v>
      </c>
      <c r="T248" s="575">
        <f t="shared" si="43"/>
        <v>0</v>
      </c>
      <c r="U248" s="575">
        <f t="shared" si="44"/>
        <v>0</v>
      </c>
      <c r="V248" s="553"/>
      <c r="W248" s="553"/>
      <c r="X248" s="553"/>
      <c r="Y248" s="553"/>
      <c r="Z248" s="397"/>
      <c r="AA248" s="397"/>
      <c r="AB248" s="397"/>
      <c r="AC248" s="397"/>
      <c r="AD248" s="397"/>
      <c r="AE248" s="397"/>
      <c r="AF248" s="397"/>
      <c r="AG248" s="397"/>
      <c r="AH248" s="397"/>
      <c r="AI248" s="397"/>
      <c r="AJ248" s="397"/>
      <c r="AK248" s="397"/>
      <c r="AL248" s="397"/>
      <c r="AM248" s="397"/>
      <c r="AN248" s="397"/>
      <c r="AO248" s="397"/>
      <c r="AP248" s="397"/>
      <c r="AQ248" s="397"/>
      <c r="AR248" s="397"/>
      <c r="AS248" s="397"/>
      <c r="AT248" s="397"/>
      <c r="AU248" s="397"/>
      <c r="AV248" s="397"/>
      <c r="AW248" s="397"/>
      <c r="AX248" s="397"/>
      <c r="AY248" s="397"/>
      <c r="AZ248" s="397"/>
      <c r="BA248" s="553"/>
      <c r="BB248" s="397"/>
      <c r="BC248" s="397"/>
      <c r="BD248" s="397"/>
      <c r="BE248" s="397"/>
      <c r="BF248" s="397"/>
      <c r="BG248" s="397"/>
      <c r="BH248" s="397"/>
      <c r="BI248" s="397"/>
      <c r="BJ248" s="397"/>
      <c r="BK248" s="397"/>
    </row>
    <row r="249" spans="2:63" x14ac:dyDescent="0.35">
      <c r="B249" s="80"/>
      <c r="C249" s="119"/>
      <c r="D249" s="119"/>
      <c r="E249" s="202"/>
      <c r="F249" s="119"/>
      <c r="G249" s="120"/>
      <c r="H249" s="41"/>
      <c r="I249" s="41"/>
      <c r="J249" s="944">
        <f t="shared" si="39"/>
        <v>0</v>
      </c>
      <c r="K249" s="292">
        <f t="shared" si="40"/>
        <v>0</v>
      </c>
      <c r="L249" s="327">
        <f>IF(I249&lt;(INDEX(Lookup!$U$2:$U$10,MATCH($D$45,Lookup!$S$2:$S$10,0))),0,365)</f>
        <v>0</v>
      </c>
      <c r="M249" s="292">
        <f t="shared" si="38"/>
        <v>0</v>
      </c>
      <c r="N249" s="371"/>
      <c r="O249" s="150"/>
      <c r="P249" s="397"/>
      <c r="Q249" s="555"/>
      <c r="R249" s="575">
        <f t="shared" si="41"/>
        <v>0</v>
      </c>
      <c r="S249" s="575">
        <f t="shared" si="42"/>
        <v>0</v>
      </c>
      <c r="T249" s="575">
        <f t="shared" si="43"/>
        <v>0</v>
      </c>
      <c r="U249" s="575">
        <f t="shared" si="44"/>
        <v>0</v>
      </c>
      <c r="V249" s="553"/>
      <c r="W249" s="553"/>
      <c r="X249" s="553"/>
      <c r="Y249" s="553"/>
      <c r="Z249" s="397"/>
      <c r="AA249" s="397"/>
      <c r="AB249" s="397"/>
      <c r="AC249" s="397"/>
      <c r="AD249" s="397"/>
      <c r="AE249" s="397"/>
      <c r="AF249" s="397"/>
      <c r="AG249" s="397"/>
      <c r="AH249" s="397"/>
      <c r="AI249" s="397"/>
      <c r="AJ249" s="397"/>
      <c r="AK249" s="397"/>
      <c r="AL249" s="397"/>
      <c r="AM249" s="397"/>
      <c r="AN249" s="397"/>
      <c r="AO249" s="397"/>
      <c r="AP249" s="397"/>
      <c r="AQ249" s="397"/>
      <c r="AR249" s="397"/>
      <c r="AS249" s="397"/>
      <c r="AT249" s="397"/>
      <c r="AU249" s="397"/>
      <c r="AV249" s="397"/>
      <c r="AW249" s="397"/>
      <c r="AX249" s="397"/>
      <c r="AY249" s="397"/>
      <c r="AZ249" s="397"/>
      <c r="BA249" s="553"/>
      <c r="BB249" s="397"/>
      <c r="BC249" s="397"/>
      <c r="BD249" s="397"/>
      <c r="BE249" s="397"/>
      <c r="BF249" s="397"/>
      <c r="BG249" s="397"/>
      <c r="BH249" s="397"/>
      <c r="BI249" s="397"/>
      <c r="BJ249" s="397"/>
      <c r="BK249" s="397"/>
    </row>
    <row r="250" spans="2:63" x14ac:dyDescent="0.35">
      <c r="B250" s="80"/>
      <c r="C250" s="119"/>
      <c r="D250" s="119"/>
      <c r="E250" s="202"/>
      <c r="F250" s="119"/>
      <c r="G250" s="120"/>
      <c r="H250" s="41"/>
      <c r="I250" s="41"/>
      <c r="J250" s="944">
        <f t="shared" si="39"/>
        <v>0</v>
      </c>
      <c r="K250" s="292">
        <f t="shared" si="40"/>
        <v>0</v>
      </c>
      <c r="L250" s="327">
        <f>IF(I250&lt;(INDEX(Lookup!$U$2:$U$10,MATCH($D$45,Lookup!$S$2:$S$10,0))),0,365)</f>
        <v>0</v>
      </c>
      <c r="M250" s="292">
        <f t="shared" si="38"/>
        <v>0</v>
      </c>
      <c r="N250" s="371"/>
      <c r="O250" s="150"/>
      <c r="P250" s="397"/>
      <c r="Q250" s="555"/>
      <c r="R250" s="575">
        <f t="shared" si="41"/>
        <v>0</v>
      </c>
      <c r="S250" s="575">
        <f t="shared" si="42"/>
        <v>0</v>
      </c>
      <c r="T250" s="575">
        <f t="shared" si="43"/>
        <v>0</v>
      </c>
      <c r="U250" s="575">
        <f t="shared" si="44"/>
        <v>0</v>
      </c>
      <c r="V250" s="553"/>
      <c r="W250" s="553"/>
      <c r="X250" s="553"/>
      <c r="Y250" s="553"/>
      <c r="Z250" s="397"/>
      <c r="AA250" s="397"/>
      <c r="AB250" s="397"/>
      <c r="AC250" s="397"/>
      <c r="AD250" s="397"/>
      <c r="AE250" s="397"/>
      <c r="AF250" s="397"/>
      <c r="AG250" s="397"/>
      <c r="AH250" s="397"/>
      <c r="AI250" s="397"/>
      <c r="AJ250" s="397"/>
      <c r="AK250" s="397"/>
      <c r="AL250" s="397"/>
      <c r="AM250" s="397"/>
      <c r="AN250" s="397"/>
      <c r="AO250" s="397"/>
      <c r="AP250" s="397"/>
      <c r="AQ250" s="397"/>
      <c r="AR250" s="397"/>
      <c r="AS250" s="397"/>
      <c r="AT250" s="397"/>
      <c r="AU250" s="397"/>
      <c r="AV250" s="397"/>
      <c r="AW250" s="397"/>
      <c r="AX250" s="397"/>
      <c r="AY250" s="397"/>
      <c r="AZ250" s="397"/>
      <c r="BA250" s="553"/>
      <c r="BB250" s="397"/>
      <c r="BC250" s="397"/>
      <c r="BD250" s="397"/>
      <c r="BE250" s="397"/>
      <c r="BF250" s="397"/>
      <c r="BG250" s="397"/>
      <c r="BH250" s="397"/>
      <c r="BI250" s="397"/>
      <c r="BJ250" s="397"/>
      <c r="BK250" s="397"/>
    </row>
    <row r="251" spans="2:63" x14ac:dyDescent="0.35">
      <c r="B251" s="80"/>
      <c r="C251" s="119"/>
      <c r="D251" s="119"/>
      <c r="E251" s="202"/>
      <c r="F251" s="119"/>
      <c r="G251" s="120"/>
      <c r="H251" s="41"/>
      <c r="I251" s="41"/>
      <c r="J251" s="944">
        <f t="shared" si="39"/>
        <v>0</v>
      </c>
      <c r="K251" s="292">
        <f t="shared" si="40"/>
        <v>0</v>
      </c>
      <c r="L251" s="327">
        <f>IF(I251&lt;(INDEX(Lookup!$U$2:$U$10,MATCH($D$45,Lookup!$S$2:$S$10,0))),0,365)</f>
        <v>0</v>
      </c>
      <c r="M251" s="292">
        <f t="shared" si="38"/>
        <v>0</v>
      </c>
      <c r="N251" s="371"/>
      <c r="O251" s="150"/>
      <c r="P251" s="397"/>
      <c r="Q251" s="555"/>
      <c r="R251" s="575">
        <f t="shared" si="41"/>
        <v>0</v>
      </c>
      <c r="S251" s="575">
        <f t="shared" si="42"/>
        <v>0</v>
      </c>
      <c r="T251" s="575">
        <f t="shared" si="43"/>
        <v>0</v>
      </c>
      <c r="U251" s="575">
        <f t="shared" si="44"/>
        <v>0</v>
      </c>
      <c r="V251" s="553"/>
      <c r="W251" s="553"/>
      <c r="X251" s="553"/>
      <c r="Y251" s="553"/>
      <c r="Z251" s="397"/>
      <c r="AA251" s="397"/>
      <c r="AB251" s="397"/>
      <c r="AC251" s="397"/>
      <c r="AD251" s="397"/>
      <c r="AE251" s="397"/>
      <c r="AF251" s="397"/>
      <c r="AG251" s="397"/>
      <c r="AH251" s="397"/>
      <c r="AI251" s="397"/>
      <c r="AJ251" s="397"/>
      <c r="AK251" s="397"/>
      <c r="AL251" s="397"/>
      <c r="AM251" s="397"/>
      <c r="AN251" s="397"/>
      <c r="AO251" s="397"/>
      <c r="AP251" s="397"/>
      <c r="AQ251" s="397"/>
      <c r="AR251" s="397"/>
      <c r="AS251" s="397"/>
      <c r="AT251" s="397"/>
      <c r="AU251" s="397"/>
      <c r="AV251" s="397"/>
      <c r="AW251" s="397"/>
      <c r="AX251" s="397"/>
      <c r="AY251" s="397"/>
      <c r="AZ251" s="397"/>
      <c r="BA251" s="553"/>
      <c r="BB251" s="397"/>
      <c r="BC251" s="397"/>
      <c r="BD251" s="397"/>
      <c r="BE251" s="397"/>
      <c r="BF251" s="397"/>
      <c r="BG251" s="397"/>
      <c r="BH251" s="397"/>
      <c r="BI251" s="397"/>
      <c r="BJ251" s="397"/>
      <c r="BK251" s="397"/>
    </row>
    <row r="252" spans="2:63" x14ac:dyDescent="0.35">
      <c r="B252" s="80"/>
      <c r="C252" s="119"/>
      <c r="D252" s="119"/>
      <c r="E252" s="202"/>
      <c r="F252" s="119"/>
      <c r="G252" s="120"/>
      <c r="H252" s="41"/>
      <c r="I252" s="41"/>
      <c r="J252" s="944">
        <f t="shared" si="39"/>
        <v>0</v>
      </c>
      <c r="K252" s="292">
        <f t="shared" si="40"/>
        <v>0</v>
      </c>
      <c r="L252" s="327">
        <f>IF(I252&lt;(INDEX(Lookup!$U$2:$U$10,MATCH($D$45,Lookup!$S$2:$S$10,0))),0,365)</f>
        <v>0</v>
      </c>
      <c r="M252" s="292">
        <f t="shared" si="38"/>
        <v>0</v>
      </c>
      <c r="N252" s="371"/>
      <c r="O252" s="150"/>
      <c r="P252" s="397"/>
      <c r="Q252" s="555"/>
      <c r="R252" s="576">
        <f t="shared" si="41"/>
        <v>0</v>
      </c>
      <c r="S252" s="576">
        <f t="shared" si="42"/>
        <v>0</v>
      </c>
      <c r="T252" s="576">
        <f t="shared" si="43"/>
        <v>0</v>
      </c>
      <c r="U252" s="576">
        <f t="shared" si="44"/>
        <v>0</v>
      </c>
      <c r="V252" s="553"/>
      <c r="W252" s="553"/>
      <c r="X252" s="553"/>
      <c r="Y252" s="553"/>
      <c r="Z252" s="397"/>
      <c r="AA252" s="397"/>
      <c r="AB252" s="397"/>
      <c r="AC252" s="397"/>
      <c r="AD252" s="397"/>
      <c r="AE252" s="397"/>
      <c r="AF252" s="397"/>
      <c r="AG252" s="397"/>
      <c r="AH252" s="397"/>
      <c r="AI252" s="397"/>
      <c r="AJ252" s="397"/>
      <c r="AK252" s="397"/>
      <c r="AL252" s="397"/>
      <c r="AM252" s="397"/>
      <c r="AN252" s="397"/>
      <c r="AO252" s="397"/>
      <c r="AP252" s="397"/>
      <c r="AQ252" s="397"/>
      <c r="AR252" s="397"/>
      <c r="AS252" s="397"/>
      <c r="AT252" s="397"/>
      <c r="AU252" s="397"/>
      <c r="AV252" s="397"/>
      <c r="AW252" s="397"/>
      <c r="AX252" s="397"/>
      <c r="AY252" s="397"/>
      <c r="AZ252" s="397"/>
      <c r="BA252" s="553"/>
      <c r="BB252" s="397"/>
      <c r="BC252" s="397"/>
      <c r="BD252" s="397"/>
      <c r="BE252" s="397"/>
      <c r="BF252" s="397"/>
      <c r="BG252" s="397"/>
      <c r="BH252" s="397"/>
      <c r="BI252" s="397"/>
      <c r="BJ252" s="397"/>
      <c r="BK252" s="397"/>
    </row>
    <row r="253" spans="2:63" x14ac:dyDescent="0.35">
      <c r="B253" s="80"/>
      <c r="C253" s="119"/>
      <c r="D253" s="119"/>
      <c r="E253" s="202"/>
      <c r="F253" s="119"/>
      <c r="G253" s="120"/>
      <c r="H253" s="41"/>
      <c r="I253" s="41"/>
      <c r="J253" s="944">
        <f t="shared" si="39"/>
        <v>0</v>
      </c>
      <c r="K253" s="292">
        <f t="shared" si="40"/>
        <v>0</v>
      </c>
      <c r="L253" s="327">
        <f>IF(I253&lt;(INDEX(Lookup!$U$2:$U$10,MATCH($D$45,Lookup!$S$2:$S$10,0))),0,365)</f>
        <v>0</v>
      </c>
      <c r="M253" s="292">
        <f t="shared" si="38"/>
        <v>0</v>
      </c>
      <c r="N253" s="371"/>
      <c r="O253" s="150"/>
      <c r="P253" s="397"/>
      <c r="Q253" s="555"/>
      <c r="R253" s="576">
        <f t="shared" si="41"/>
        <v>0</v>
      </c>
      <c r="S253" s="576">
        <f t="shared" si="42"/>
        <v>0</v>
      </c>
      <c r="T253" s="576">
        <f t="shared" si="43"/>
        <v>0</v>
      </c>
      <c r="U253" s="576">
        <f t="shared" si="44"/>
        <v>0</v>
      </c>
      <c r="V253" s="553"/>
      <c r="W253" s="553"/>
      <c r="X253" s="553"/>
      <c r="Y253" s="553"/>
      <c r="Z253" s="397"/>
      <c r="AA253" s="397"/>
      <c r="AB253" s="397"/>
      <c r="AC253" s="397"/>
      <c r="AD253" s="397"/>
      <c r="AE253" s="397"/>
      <c r="AF253" s="397"/>
      <c r="AG253" s="397"/>
      <c r="AH253" s="397"/>
      <c r="AI253" s="397"/>
      <c r="AJ253" s="397"/>
      <c r="AK253" s="397"/>
      <c r="AL253" s="397"/>
      <c r="AM253" s="397"/>
      <c r="AN253" s="397"/>
      <c r="AO253" s="397"/>
      <c r="AP253" s="397"/>
      <c r="AQ253" s="397"/>
      <c r="AR253" s="397"/>
      <c r="AS253" s="397"/>
      <c r="AT253" s="397"/>
      <c r="AU253" s="397"/>
      <c r="AV253" s="397"/>
      <c r="AW253" s="397"/>
      <c r="AX253" s="397"/>
      <c r="AY253" s="397"/>
      <c r="AZ253" s="397"/>
      <c r="BA253" s="553"/>
      <c r="BB253" s="397"/>
      <c r="BC253" s="397"/>
      <c r="BD253" s="397"/>
      <c r="BE253" s="397"/>
      <c r="BF253" s="397"/>
      <c r="BG253" s="397"/>
      <c r="BH253" s="397"/>
      <c r="BI253" s="397"/>
      <c r="BJ253" s="397"/>
      <c r="BK253" s="397"/>
    </row>
    <row r="254" spans="2:63" x14ac:dyDescent="0.35">
      <c r="B254" s="80"/>
      <c r="C254" s="119"/>
      <c r="D254" s="119"/>
      <c r="E254" s="202"/>
      <c r="F254" s="119"/>
      <c r="G254" s="120"/>
      <c r="H254" s="41"/>
      <c r="I254" s="41"/>
      <c r="J254" s="944">
        <f t="shared" si="39"/>
        <v>0</v>
      </c>
      <c r="K254" s="292">
        <f t="shared" si="40"/>
        <v>0</v>
      </c>
      <c r="L254" s="327">
        <f>IF(I254&lt;(INDEX(Lookup!$U$2:$U$10,MATCH($D$45,Lookup!$S$2:$S$10,0))),0,365)</f>
        <v>0</v>
      </c>
      <c r="M254" s="292">
        <f t="shared" si="38"/>
        <v>0</v>
      </c>
      <c r="N254" s="371"/>
      <c r="O254" s="150"/>
      <c r="P254" s="397"/>
      <c r="Q254" s="555"/>
      <c r="R254" s="576">
        <f t="shared" si="41"/>
        <v>0</v>
      </c>
      <c r="S254" s="576">
        <f t="shared" si="42"/>
        <v>0</v>
      </c>
      <c r="T254" s="576">
        <f t="shared" si="43"/>
        <v>0</v>
      </c>
      <c r="U254" s="576">
        <f t="shared" si="44"/>
        <v>0</v>
      </c>
      <c r="V254" s="553"/>
      <c r="W254" s="553"/>
      <c r="X254" s="553"/>
      <c r="Y254" s="553"/>
      <c r="Z254" s="397"/>
      <c r="AA254" s="397"/>
      <c r="AB254" s="397"/>
      <c r="AC254" s="397"/>
      <c r="AD254" s="397"/>
      <c r="AE254" s="397"/>
      <c r="AF254" s="397"/>
      <c r="AG254" s="397"/>
      <c r="AH254" s="397"/>
      <c r="AI254" s="397"/>
      <c r="AJ254" s="397"/>
      <c r="AK254" s="397"/>
      <c r="AL254" s="397"/>
      <c r="AM254" s="397"/>
      <c r="AN254" s="397"/>
      <c r="AO254" s="397"/>
      <c r="AP254" s="397"/>
      <c r="AQ254" s="397"/>
      <c r="AR254" s="397"/>
      <c r="AS254" s="397"/>
      <c r="AT254" s="397"/>
      <c r="AU254" s="397"/>
      <c r="AV254" s="397"/>
      <c r="AW254" s="397"/>
      <c r="AX254" s="397"/>
      <c r="AY254" s="397"/>
      <c r="AZ254" s="397"/>
      <c r="BA254" s="553"/>
      <c r="BB254" s="397"/>
      <c r="BC254" s="397"/>
      <c r="BD254" s="397"/>
      <c r="BE254" s="397"/>
      <c r="BF254" s="397"/>
      <c r="BG254" s="397"/>
      <c r="BH254" s="397"/>
      <c r="BI254" s="397"/>
      <c r="BJ254" s="397"/>
      <c r="BK254" s="397"/>
    </row>
    <row r="255" spans="2:63" x14ac:dyDescent="0.35">
      <c r="B255" s="80"/>
      <c r="C255" s="119"/>
      <c r="D255" s="119"/>
      <c r="E255" s="202"/>
      <c r="F255" s="119"/>
      <c r="G255" s="120"/>
      <c r="H255" s="41"/>
      <c r="I255" s="41"/>
      <c r="J255" s="944">
        <f t="shared" si="39"/>
        <v>0</v>
      </c>
      <c r="K255" s="292">
        <f t="shared" si="40"/>
        <v>0</v>
      </c>
      <c r="L255" s="327">
        <f>IF(I255&lt;(INDEX(Lookup!$U$2:$U$10,MATCH($D$45,Lookup!$S$2:$S$10,0))),0,365)</f>
        <v>0</v>
      </c>
      <c r="M255" s="292">
        <f t="shared" si="38"/>
        <v>0</v>
      </c>
      <c r="N255" s="371"/>
      <c r="O255" s="150"/>
      <c r="P255" s="397"/>
      <c r="Q255" s="555"/>
      <c r="R255" s="576">
        <f t="shared" si="41"/>
        <v>0</v>
      </c>
      <c r="S255" s="576">
        <f t="shared" si="42"/>
        <v>0</v>
      </c>
      <c r="T255" s="576">
        <f t="shared" si="43"/>
        <v>0</v>
      </c>
      <c r="U255" s="576">
        <f t="shared" si="44"/>
        <v>0</v>
      </c>
      <c r="V255" s="553"/>
      <c r="W255" s="553"/>
      <c r="X255" s="553"/>
      <c r="Y255" s="553"/>
      <c r="Z255" s="397"/>
      <c r="AA255" s="397"/>
      <c r="AB255" s="397"/>
      <c r="AC255" s="397"/>
      <c r="AD255" s="397"/>
      <c r="AE255" s="397"/>
      <c r="AF255" s="397"/>
      <c r="AG255" s="397"/>
      <c r="AH255" s="397"/>
      <c r="AI255" s="397"/>
      <c r="AJ255" s="397"/>
      <c r="AK255" s="397"/>
      <c r="AL255" s="397"/>
      <c r="AM255" s="397"/>
      <c r="AN255" s="397"/>
      <c r="AO255" s="397"/>
      <c r="AP255" s="397"/>
      <c r="AQ255" s="397"/>
      <c r="AR255" s="397"/>
      <c r="AS255" s="397"/>
      <c r="AT255" s="397"/>
      <c r="AU255" s="397"/>
      <c r="AV255" s="397"/>
      <c r="AW255" s="397"/>
      <c r="AX255" s="397"/>
      <c r="AY255" s="397"/>
      <c r="AZ255" s="397"/>
      <c r="BA255" s="553"/>
      <c r="BB255" s="397"/>
      <c r="BC255" s="397"/>
      <c r="BD255" s="397"/>
      <c r="BE255" s="397"/>
      <c r="BF255" s="397"/>
      <c r="BG255" s="397"/>
      <c r="BH255" s="397"/>
      <c r="BI255" s="397"/>
      <c r="BJ255" s="397"/>
      <c r="BK255" s="397"/>
    </row>
    <row r="256" spans="2:63" x14ac:dyDescent="0.35">
      <c r="B256" s="80"/>
      <c r="C256" s="119"/>
      <c r="D256" s="119"/>
      <c r="E256" s="202"/>
      <c r="F256" s="119"/>
      <c r="G256" s="120"/>
      <c r="H256" s="41"/>
      <c r="I256" s="41"/>
      <c r="J256" s="944">
        <f t="shared" si="39"/>
        <v>0</v>
      </c>
      <c r="K256" s="292">
        <f t="shared" si="40"/>
        <v>0</v>
      </c>
      <c r="L256" s="327">
        <f>IF(I256&lt;(INDEX(Lookup!$U$2:$U$10,MATCH($D$45,Lookup!$S$2:$S$10,0))),0,365)</f>
        <v>0</v>
      </c>
      <c r="M256" s="292">
        <f t="shared" si="38"/>
        <v>0</v>
      </c>
      <c r="N256" s="371"/>
      <c r="O256" s="150"/>
      <c r="P256" s="397"/>
      <c r="Q256" s="555"/>
      <c r="R256" s="576">
        <f t="shared" si="41"/>
        <v>0</v>
      </c>
      <c r="S256" s="576">
        <f t="shared" si="42"/>
        <v>0</v>
      </c>
      <c r="T256" s="576">
        <f t="shared" si="43"/>
        <v>0</v>
      </c>
      <c r="U256" s="576">
        <f t="shared" si="44"/>
        <v>0</v>
      </c>
      <c r="V256" s="553"/>
      <c r="W256" s="553"/>
      <c r="X256" s="553"/>
      <c r="Y256" s="553"/>
      <c r="Z256" s="397"/>
      <c r="AA256" s="397"/>
      <c r="AB256" s="397"/>
      <c r="AC256" s="397"/>
      <c r="AD256" s="397"/>
      <c r="AE256" s="397"/>
      <c r="AF256" s="397"/>
      <c r="AG256" s="397"/>
      <c r="AH256" s="397"/>
      <c r="AI256" s="397"/>
      <c r="AJ256" s="397"/>
      <c r="AK256" s="397"/>
      <c r="AL256" s="397"/>
      <c r="AM256" s="397"/>
      <c r="AN256" s="397"/>
      <c r="AO256" s="397"/>
      <c r="AP256" s="397"/>
      <c r="AQ256" s="397"/>
      <c r="AR256" s="397"/>
      <c r="AS256" s="397"/>
      <c r="AT256" s="397"/>
      <c r="AU256" s="397"/>
      <c r="AV256" s="397"/>
      <c r="AW256" s="397"/>
      <c r="AX256" s="397"/>
      <c r="AY256" s="397"/>
      <c r="AZ256" s="397"/>
      <c r="BA256" s="553"/>
      <c r="BB256" s="397"/>
      <c r="BC256" s="397"/>
      <c r="BD256" s="397"/>
      <c r="BE256" s="397"/>
      <c r="BF256" s="397"/>
      <c r="BG256" s="397"/>
      <c r="BH256" s="397"/>
      <c r="BI256" s="397"/>
      <c r="BJ256" s="397"/>
      <c r="BK256" s="397"/>
    </row>
    <row r="257" spans="2:63" x14ac:dyDescent="0.35">
      <c r="B257" s="80"/>
      <c r="C257" s="119"/>
      <c r="D257" s="119"/>
      <c r="E257" s="202"/>
      <c r="F257" s="119"/>
      <c r="G257" s="120"/>
      <c r="H257" s="41"/>
      <c r="I257" s="41"/>
      <c r="J257" s="944">
        <f t="shared" si="39"/>
        <v>0</v>
      </c>
      <c r="K257" s="292">
        <f t="shared" si="40"/>
        <v>0</v>
      </c>
      <c r="L257" s="327">
        <f>IF(I257&lt;(INDEX(Lookup!$U$2:$U$10,MATCH($D$45,Lookup!$S$2:$S$10,0))),0,365)</f>
        <v>0</v>
      </c>
      <c r="M257" s="292">
        <f t="shared" si="38"/>
        <v>0</v>
      </c>
      <c r="N257" s="371"/>
      <c r="O257" s="150"/>
      <c r="P257" s="397"/>
      <c r="Q257" s="555"/>
      <c r="R257" s="576">
        <f t="shared" si="41"/>
        <v>0</v>
      </c>
      <c r="S257" s="576">
        <f t="shared" si="42"/>
        <v>0</v>
      </c>
      <c r="T257" s="576">
        <f t="shared" si="43"/>
        <v>0</v>
      </c>
      <c r="U257" s="576">
        <f t="shared" si="44"/>
        <v>0</v>
      </c>
      <c r="V257" s="553"/>
      <c r="W257" s="553"/>
      <c r="X257" s="553"/>
      <c r="Y257" s="553"/>
      <c r="Z257" s="397"/>
      <c r="AA257" s="397"/>
      <c r="AB257" s="397"/>
      <c r="AC257" s="397"/>
      <c r="AD257" s="397"/>
      <c r="AE257" s="397"/>
      <c r="AF257" s="397"/>
      <c r="AG257" s="397"/>
      <c r="AH257" s="397"/>
      <c r="AI257" s="397"/>
      <c r="AJ257" s="397"/>
      <c r="AK257" s="397"/>
      <c r="AL257" s="397"/>
      <c r="AM257" s="397"/>
      <c r="AN257" s="397"/>
      <c r="AO257" s="397"/>
      <c r="AP257" s="397"/>
      <c r="AQ257" s="397"/>
      <c r="AR257" s="397"/>
      <c r="AS257" s="397"/>
      <c r="AT257" s="397"/>
      <c r="AU257" s="397"/>
      <c r="AV257" s="397"/>
      <c r="AW257" s="397"/>
      <c r="AX257" s="397"/>
      <c r="AY257" s="397"/>
      <c r="AZ257" s="397"/>
      <c r="BA257" s="553"/>
      <c r="BB257" s="397"/>
      <c r="BC257" s="397"/>
      <c r="BD257" s="397"/>
      <c r="BE257" s="397"/>
      <c r="BF257" s="397"/>
      <c r="BG257" s="397"/>
      <c r="BH257" s="397"/>
      <c r="BI257" s="397"/>
      <c r="BJ257" s="397"/>
      <c r="BK257" s="397"/>
    </row>
    <row r="258" spans="2:63" x14ac:dyDescent="0.35">
      <c r="B258" s="80"/>
      <c r="C258" s="119"/>
      <c r="D258" s="119"/>
      <c r="E258" s="202"/>
      <c r="F258" s="119"/>
      <c r="G258" s="120"/>
      <c r="H258" s="41"/>
      <c r="I258" s="41"/>
      <c r="J258" s="944">
        <f t="shared" si="39"/>
        <v>0</v>
      </c>
      <c r="K258" s="292">
        <f t="shared" si="40"/>
        <v>0</v>
      </c>
      <c r="L258" s="327">
        <f>IF(I258&lt;(INDEX(Lookup!$U$2:$U$10,MATCH($D$45,Lookup!$S$2:$S$10,0))),0,365)</f>
        <v>0</v>
      </c>
      <c r="M258" s="292">
        <f t="shared" si="38"/>
        <v>0</v>
      </c>
      <c r="N258" s="371"/>
      <c r="O258" s="150"/>
      <c r="P258" s="397"/>
      <c r="Q258" s="555"/>
      <c r="R258" s="576">
        <f t="shared" si="41"/>
        <v>0</v>
      </c>
      <c r="S258" s="576">
        <f t="shared" si="42"/>
        <v>0</v>
      </c>
      <c r="T258" s="576">
        <f t="shared" si="43"/>
        <v>0</v>
      </c>
      <c r="U258" s="576">
        <f t="shared" si="44"/>
        <v>0</v>
      </c>
      <c r="V258" s="553"/>
      <c r="W258" s="553"/>
      <c r="X258" s="553"/>
      <c r="Y258" s="553"/>
      <c r="Z258" s="397"/>
      <c r="AA258" s="397"/>
      <c r="AB258" s="397"/>
      <c r="AC258" s="397"/>
      <c r="AD258" s="397"/>
      <c r="AE258" s="397"/>
      <c r="AF258" s="397"/>
      <c r="AG258" s="397"/>
      <c r="AH258" s="397"/>
      <c r="AI258" s="397"/>
      <c r="AJ258" s="397"/>
      <c r="AK258" s="397"/>
      <c r="AL258" s="397"/>
      <c r="AM258" s="397"/>
      <c r="AN258" s="397"/>
      <c r="AO258" s="397"/>
      <c r="AP258" s="397"/>
      <c r="AQ258" s="397"/>
      <c r="AR258" s="397"/>
      <c r="AS258" s="397"/>
      <c r="AT258" s="397"/>
      <c r="AU258" s="397"/>
      <c r="AV258" s="397"/>
      <c r="AW258" s="397"/>
      <c r="AX258" s="397"/>
      <c r="AY258" s="397"/>
      <c r="AZ258" s="397"/>
      <c r="BA258" s="553"/>
      <c r="BB258" s="397"/>
      <c r="BC258" s="397"/>
      <c r="BD258" s="397"/>
      <c r="BE258" s="397"/>
      <c r="BF258" s="397"/>
      <c r="BG258" s="397"/>
      <c r="BH258" s="397"/>
      <c r="BI258" s="397"/>
      <c r="BJ258" s="397"/>
      <c r="BK258" s="397"/>
    </row>
    <row r="259" spans="2:63" x14ac:dyDescent="0.35">
      <c r="B259" s="80"/>
      <c r="C259" s="119"/>
      <c r="D259" s="119"/>
      <c r="E259" s="202"/>
      <c r="F259" s="119"/>
      <c r="G259" s="120"/>
      <c r="H259" s="41"/>
      <c r="I259" s="41"/>
      <c r="J259" s="944">
        <f t="shared" si="39"/>
        <v>0</v>
      </c>
      <c r="K259" s="292">
        <f t="shared" si="40"/>
        <v>0</v>
      </c>
      <c r="L259" s="327">
        <f>IF(I259&lt;(INDEX(Lookup!$U$2:$U$10,MATCH($D$45,Lookup!$S$2:$S$10,0))),0,365)</f>
        <v>0</v>
      </c>
      <c r="M259" s="292">
        <f t="shared" si="38"/>
        <v>0</v>
      </c>
      <c r="N259" s="371"/>
      <c r="O259" s="150"/>
      <c r="P259" s="397"/>
      <c r="Q259" s="555"/>
      <c r="R259" s="576">
        <f t="shared" si="41"/>
        <v>0</v>
      </c>
      <c r="S259" s="576">
        <f t="shared" si="42"/>
        <v>0</v>
      </c>
      <c r="T259" s="576">
        <f t="shared" si="43"/>
        <v>0</v>
      </c>
      <c r="U259" s="576">
        <f t="shared" si="44"/>
        <v>0</v>
      </c>
      <c r="V259" s="553"/>
      <c r="W259" s="553"/>
      <c r="X259" s="553"/>
      <c r="Y259" s="553"/>
      <c r="Z259" s="397"/>
      <c r="AA259" s="397"/>
      <c r="AB259" s="397"/>
      <c r="AC259" s="397"/>
      <c r="AD259" s="397"/>
      <c r="AE259" s="397"/>
      <c r="AF259" s="397"/>
      <c r="AG259" s="397"/>
      <c r="AH259" s="397"/>
      <c r="AI259" s="397"/>
      <c r="AJ259" s="397"/>
      <c r="AK259" s="397"/>
      <c r="AL259" s="397"/>
      <c r="AM259" s="397"/>
      <c r="AN259" s="397"/>
      <c r="AO259" s="397"/>
      <c r="AP259" s="397"/>
      <c r="AQ259" s="397"/>
      <c r="AR259" s="397"/>
      <c r="AS259" s="397"/>
      <c r="AT259" s="397"/>
      <c r="AU259" s="397"/>
      <c r="AV259" s="397"/>
      <c r="AW259" s="397"/>
      <c r="AX259" s="397"/>
      <c r="AY259" s="397"/>
      <c r="AZ259" s="397"/>
      <c r="BA259" s="553"/>
      <c r="BB259" s="397"/>
      <c r="BC259" s="397"/>
      <c r="BD259" s="397"/>
      <c r="BE259" s="397"/>
      <c r="BF259" s="397"/>
      <c r="BG259" s="397"/>
      <c r="BH259" s="397"/>
      <c r="BI259" s="397"/>
      <c r="BJ259" s="397"/>
      <c r="BK259" s="397"/>
    </row>
    <row r="260" spans="2:63" x14ac:dyDescent="0.35">
      <c r="B260" s="80"/>
      <c r="C260" s="119"/>
      <c r="D260" s="119"/>
      <c r="E260" s="202"/>
      <c r="F260" s="119"/>
      <c r="G260" s="120"/>
      <c r="H260" s="41"/>
      <c r="I260" s="41"/>
      <c r="J260" s="944">
        <f t="shared" si="39"/>
        <v>0</v>
      </c>
      <c r="K260" s="292">
        <f t="shared" si="40"/>
        <v>0</v>
      </c>
      <c r="L260" s="327">
        <f>IF(I260&lt;(INDEX(Lookup!$U$2:$U$10,MATCH($D$45,Lookup!$S$2:$S$10,0))),0,365)</f>
        <v>0</v>
      </c>
      <c r="M260" s="292">
        <f t="shared" si="38"/>
        <v>0</v>
      </c>
      <c r="N260" s="371"/>
      <c r="O260" s="150"/>
      <c r="P260" s="397"/>
      <c r="Q260" s="555"/>
      <c r="R260" s="576">
        <f t="shared" si="41"/>
        <v>0</v>
      </c>
      <c r="S260" s="576">
        <f t="shared" si="42"/>
        <v>0</v>
      </c>
      <c r="T260" s="576">
        <f t="shared" si="43"/>
        <v>0</v>
      </c>
      <c r="U260" s="576">
        <f t="shared" si="44"/>
        <v>0</v>
      </c>
      <c r="V260" s="553"/>
      <c r="W260" s="553"/>
      <c r="X260" s="553"/>
      <c r="Y260" s="553"/>
      <c r="Z260" s="397"/>
      <c r="AA260" s="397"/>
      <c r="AB260" s="397"/>
      <c r="AC260" s="397"/>
      <c r="AD260" s="397"/>
      <c r="AE260" s="397"/>
      <c r="AF260" s="397"/>
      <c r="AG260" s="397"/>
      <c r="AH260" s="397"/>
      <c r="AI260" s="397"/>
      <c r="AJ260" s="397"/>
      <c r="AK260" s="397"/>
      <c r="AL260" s="397"/>
      <c r="AM260" s="397"/>
      <c r="AN260" s="397"/>
      <c r="AO260" s="397"/>
      <c r="AP260" s="397"/>
      <c r="AQ260" s="397"/>
      <c r="AR260" s="397"/>
      <c r="AS260" s="397"/>
      <c r="AT260" s="397"/>
      <c r="AU260" s="397"/>
      <c r="AV260" s="397"/>
      <c r="AW260" s="397"/>
      <c r="AX260" s="397"/>
      <c r="AY260" s="397"/>
      <c r="AZ260" s="397"/>
      <c r="BA260" s="553"/>
      <c r="BB260" s="397"/>
      <c r="BC260" s="397"/>
      <c r="BD260" s="397"/>
      <c r="BE260" s="397"/>
      <c r="BF260" s="397"/>
      <c r="BG260" s="397"/>
      <c r="BH260" s="397"/>
      <c r="BI260" s="397"/>
      <c r="BJ260" s="397"/>
      <c r="BK260" s="397"/>
    </row>
    <row r="261" spans="2:63" x14ac:dyDescent="0.35">
      <c r="B261" s="80"/>
      <c r="C261" s="119"/>
      <c r="D261" s="119"/>
      <c r="E261" s="202"/>
      <c r="F261" s="119"/>
      <c r="G261" s="120"/>
      <c r="H261" s="41"/>
      <c r="I261" s="41"/>
      <c r="J261" s="944">
        <f t="shared" si="39"/>
        <v>0</v>
      </c>
      <c r="K261" s="292">
        <f t="shared" si="40"/>
        <v>0</v>
      </c>
      <c r="L261" s="327">
        <f>IF(I261&lt;(INDEX(Lookup!$U$2:$U$10,MATCH($D$45,Lookup!$S$2:$S$10,0))),0,365)</f>
        <v>0</v>
      </c>
      <c r="M261" s="292">
        <f t="shared" si="38"/>
        <v>0</v>
      </c>
      <c r="N261" s="371"/>
      <c r="O261" s="150"/>
      <c r="P261" s="397"/>
      <c r="Q261" s="555"/>
      <c r="R261" s="576">
        <f t="shared" si="41"/>
        <v>0</v>
      </c>
      <c r="S261" s="576">
        <f t="shared" si="42"/>
        <v>0</v>
      </c>
      <c r="T261" s="576">
        <f t="shared" si="43"/>
        <v>0</v>
      </c>
      <c r="U261" s="576">
        <f t="shared" si="44"/>
        <v>0</v>
      </c>
      <c r="V261" s="553"/>
      <c r="W261" s="553"/>
      <c r="X261" s="553"/>
      <c r="Y261" s="553"/>
      <c r="Z261" s="397"/>
      <c r="AA261" s="397"/>
      <c r="AB261" s="397"/>
      <c r="AC261" s="397"/>
      <c r="AD261" s="397"/>
      <c r="AE261" s="397"/>
      <c r="AF261" s="397"/>
      <c r="AG261" s="397"/>
      <c r="AH261" s="397"/>
      <c r="AI261" s="397"/>
      <c r="AJ261" s="397"/>
      <c r="AK261" s="397"/>
      <c r="AL261" s="397"/>
      <c r="AM261" s="397"/>
      <c r="AN261" s="397"/>
      <c r="AO261" s="397"/>
      <c r="AP261" s="397"/>
      <c r="AQ261" s="397"/>
      <c r="AR261" s="397"/>
      <c r="AS261" s="397"/>
      <c r="AT261" s="397"/>
      <c r="AU261" s="397"/>
      <c r="AV261" s="397"/>
      <c r="AW261" s="397"/>
      <c r="AX261" s="397"/>
      <c r="AY261" s="397"/>
      <c r="AZ261" s="397"/>
      <c r="BA261" s="553"/>
      <c r="BB261" s="397"/>
      <c r="BC261" s="397"/>
      <c r="BD261" s="397"/>
      <c r="BE261" s="397"/>
      <c r="BF261" s="397"/>
      <c r="BG261" s="397"/>
      <c r="BH261" s="397"/>
      <c r="BI261" s="397"/>
      <c r="BJ261" s="397"/>
      <c r="BK261" s="397"/>
    </row>
    <row r="262" spans="2:63" x14ac:dyDescent="0.35">
      <c r="B262" s="80"/>
      <c r="C262" s="119"/>
      <c r="D262" s="119"/>
      <c r="E262" s="202"/>
      <c r="F262" s="119"/>
      <c r="G262" s="120"/>
      <c r="H262" s="41"/>
      <c r="I262" s="41"/>
      <c r="J262" s="944">
        <f t="shared" si="39"/>
        <v>0</v>
      </c>
      <c r="K262" s="292">
        <f t="shared" si="40"/>
        <v>0</v>
      </c>
      <c r="L262" s="327">
        <f>IF(I262&lt;(INDEX(Lookup!$U$2:$U$10,MATCH($D$45,Lookup!$S$2:$S$10,0))),0,365)</f>
        <v>0</v>
      </c>
      <c r="M262" s="292">
        <f t="shared" si="38"/>
        <v>0</v>
      </c>
      <c r="N262" s="371"/>
      <c r="O262" s="150"/>
      <c r="P262" s="397"/>
      <c r="Q262" s="555"/>
      <c r="R262" s="576">
        <f t="shared" si="41"/>
        <v>0</v>
      </c>
      <c r="S262" s="576">
        <f t="shared" si="42"/>
        <v>0</v>
      </c>
      <c r="T262" s="576">
        <f t="shared" si="43"/>
        <v>0</v>
      </c>
      <c r="U262" s="576">
        <f t="shared" si="44"/>
        <v>0</v>
      </c>
      <c r="V262" s="553"/>
      <c r="W262" s="553"/>
      <c r="X262" s="553"/>
      <c r="Y262" s="553"/>
      <c r="Z262" s="397"/>
      <c r="AA262" s="397"/>
      <c r="AB262" s="397"/>
      <c r="AC262" s="397"/>
      <c r="AD262" s="397"/>
      <c r="AE262" s="397"/>
      <c r="AF262" s="397"/>
      <c r="AG262" s="397"/>
      <c r="AH262" s="397"/>
      <c r="AI262" s="397"/>
      <c r="AJ262" s="397"/>
      <c r="AK262" s="397"/>
      <c r="AL262" s="397"/>
      <c r="AM262" s="397"/>
      <c r="AN262" s="397"/>
      <c r="AO262" s="397"/>
      <c r="AP262" s="397"/>
      <c r="AQ262" s="397"/>
      <c r="AR262" s="397"/>
      <c r="AS262" s="397"/>
      <c r="AT262" s="397"/>
      <c r="AU262" s="397"/>
      <c r="AV262" s="397"/>
      <c r="AW262" s="397"/>
      <c r="AX262" s="397"/>
      <c r="AY262" s="397"/>
      <c r="AZ262" s="397"/>
      <c r="BA262" s="553"/>
      <c r="BB262" s="397"/>
      <c r="BC262" s="397"/>
      <c r="BD262" s="397"/>
      <c r="BE262" s="397"/>
      <c r="BF262" s="397"/>
      <c r="BG262" s="397"/>
      <c r="BH262" s="397"/>
      <c r="BI262" s="397"/>
      <c r="BJ262" s="397"/>
      <c r="BK262" s="397"/>
    </row>
    <row r="263" spans="2:63" x14ac:dyDescent="0.35">
      <c r="B263" s="80"/>
      <c r="C263" s="119"/>
      <c r="D263" s="119"/>
      <c r="E263" s="202"/>
      <c r="F263" s="119"/>
      <c r="G263" s="120"/>
      <c r="H263" s="41"/>
      <c r="I263" s="41"/>
      <c r="J263" s="944">
        <f t="shared" si="39"/>
        <v>0</v>
      </c>
      <c r="K263" s="292">
        <f t="shared" si="40"/>
        <v>0</v>
      </c>
      <c r="L263" s="327">
        <f>IF(I263&lt;(INDEX(Lookup!$U$2:$U$10,MATCH($D$45,Lookup!$S$2:$S$10,0))),0,365)</f>
        <v>0</v>
      </c>
      <c r="M263" s="292">
        <f t="shared" si="38"/>
        <v>0</v>
      </c>
      <c r="N263" s="371"/>
      <c r="O263" s="150"/>
      <c r="P263" s="397"/>
      <c r="Q263" s="555"/>
      <c r="R263" s="576">
        <f t="shared" si="41"/>
        <v>0</v>
      </c>
      <c r="S263" s="576">
        <f t="shared" si="42"/>
        <v>0</v>
      </c>
      <c r="T263" s="576">
        <f t="shared" si="43"/>
        <v>0</v>
      </c>
      <c r="U263" s="576">
        <f t="shared" si="44"/>
        <v>0</v>
      </c>
      <c r="V263" s="553"/>
      <c r="W263" s="553"/>
      <c r="X263" s="553"/>
      <c r="Y263" s="553"/>
      <c r="Z263" s="397"/>
      <c r="AA263" s="397"/>
      <c r="AB263" s="397"/>
      <c r="AC263" s="397"/>
      <c r="AD263" s="397"/>
      <c r="AE263" s="397"/>
      <c r="AF263" s="397"/>
      <c r="AG263" s="397"/>
      <c r="AH263" s="397"/>
      <c r="AI263" s="397"/>
      <c r="AJ263" s="397"/>
      <c r="AK263" s="397"/>
      <c r="AL263" s="397"/>
      <c r="AM263" s="397"/>
      <c r="AN263" s="397"/>
      <c r="AO263" s="397"/>
      <c r="AP263" s="397"/>
      <c r="AQ263" s="397"/>
      <c r="AR263" s="397"/>
      <c r="AS263" s="397"/>
      <c r="AT263" s="397"/>
      <c r="AU263" s="397"/>
      <c r="AV263" s="397"/>
      <c r="AW263" s="397"/>
      <c r="AX263" s="397"/>
      <c r="AY263" s="397"/>
      <c r="AZ263" s="397"/>
      <c r="BA263" s="553"/>
      <c r="BB263" s="397"/>
      <c r="BC263" s="397"/>
      <c r="BD263" s="397"/>
      <c r="BE263" s="397"/>
      <c r="BF263" s="397"/>
      <c r="BG263" s="397"/>
      <c r="BH263" s="397"/>
      <c r="BI263" s="397"/>
      <c r="BJ263" s="397"/>
      <c r="BK263" s="397"/>
    </row>
    <row r="264" spans="2:63" x14ac:dyDescent="0.35">
      <c r="B264" s="80"/>
      <c r="C264" s="119"/>
      <c r="D264" s="119"/>
      <c r="E264" s="202"/>
      <c r="F264" s="119"/>
      <c r="G264" s="120"/>
      <c r="H264" s="41"/>
      <c r="I264" s="41"/>
      <c r="J264" s="944">
        <f t="shared" si="39"/>
        <v>0</v>
      </c>
      <c r="K264" s="292">
        <f t="shared" si="40"/>
        <v>0</v>
      </c>
      <c r="L264" s="327">
        <f>IF(I264&lt;(INDEX(Lookup!$U$2:$U$10,MATCH($D$45,Lookup!$S$2:$S$10,0))),0,365)</f>
        <v>0</v>
      </c>
      <c r="M264" s="292">
        <f t="shared" si="38"/>
        <v>0</v>
      </c>
      <c r="N264" s="371"/>
      <c r="O264" s="150"/>
      <c r="P264" s="397"/>
      <c r="Q264" s="555"/>
      <c r="R264" s="576">
        <f t="shared" si="41"/>
        <v>0</v>
      </c>
      <c r="S264" s="576">
        <f t="shared" si="42"/>
        <v>0</v>
      </c>
      <c r="T264" s="576">
        <f t="shared" si="43"/>
        <v>0</v>
      </c>
      <c r="U264" s="576">
        <f t="shared" si="44"/>
        <v>0</v>
      </c>
      <c r="V264" s="553"/>
      <c r="W264" s="553"/>
      <c r="X264" s="553"/>
      <c r="Y264" s="553"/>
      <c r="Z264" s="397"/>
      <c r="AA264" s="397"/>
      <c r="AB264" s="397"/>
      <c r="AC264" s="397"/>
      <c r="AD264" s="397"/>
      <c r="AE264" s="397"/>
      <c r="AF264" s="397"/>
      <c r="AG264" s="397"/>
      <c r="AH264" s="397"/>
      <c r="AI264" s="397"/>
      <c r="AJ264" s="397"/>
      <c r="AK264" s="397"/>
      <c r="AL264" s="397"/>
      <c r="AM264" s="397"/>
      <c r="AN264" s="397"/>
      <c r="AO264" s="397"/>
      <c r="AP264" s="397"/>
      <c r="AQ264" s="397"/>
      <c r="AR264" s="397"/>
      <c r="AS264" s="397"/>
      <c r="AT264" s="397"/>
      <c r="AU264" s="397"/>
      <c r="AV264" s="397"/>
      <c r="AW264" s="397"/>
      <c r="AX264" s="397"/>
      <c r="AY264" s="397"/>
      <c r="AZ264" s="397"/>
      <c r="BA264" s="553"/>
      <c r="BB264" s="397"/>
      <c r="BC264" s="397"/>
      <c r="BD264" s="397"/>
      <c r="BE264" s="397"/>
      <c r="BF264" s="397"/>
      <c r="BG264" s="397"/>
      <c r="BH264" s="397"/>
      <c r="BI264" s="397"/>
      <c r="BJ264" s="397"/>
      <c r="BK264" s="397"/>
    </row>
    <row r="265" spans="2:63" x14ac:dyDescent="0.35">
      <c r="B265" s="80"/>
      <c r="C265" s="119"/>
      <c r="D265" s="119"/>
      <c r="E265" s="202"/>
      <c r="F265" s="119"/>
      <c r="G265" s="120"/>
      <c r="H265" s="41"/>
      <c r="I265" s="41"/>
      <c r="J265" s="944">
        <f t="shared" si="39"/>
        <v>0</v>
      </c>
      <c r="K265" s="292">
        <f t="shared" si="40"/>
        <v>0</v>
      </c>
      <c r="L265" s="327">
        <f>IF(I265&lt;(INDEX(Lookup!$U$2:$U$10,MATCH($D$45,Lookup!$S$2:$S$10,0))),0,365)</f>
        <v>0</v>
      </c>
      <c r="M265" s="292">
        <f t="shared" si="38"/>
        <v>0</v>
      </c>
      <c r="N265" s="371"/>
      <c r="O265" s="150"/>
      <c r="P265" s="397"/>
      <c r="Q265" s="555"/>
      <c r="R265" s="576">
        <f t="shared" si="41"/>
        <v>0</v>
      </c>
      <c r="S265" s="576">
        <f t="shared" si="42"/>
        <v>0</v>
      </c>
      <c r="T265" s="576">
        <f t="shared" si="43"/>
        <v>0</v>
      </c>
      <c r="U265" s="576">
        <f t="shared" si="44"/>
        <v>0</v>
      </c>
      <c r="V265" s="553"/>
      <c r="W265" s="553"/>
      <c r="X265" s="553"/>
      <c r="Y265" s="553"/>
      <c r="Z265" s="397"/>
      <c r="AA265" s="397"/>
      <c r="AB265" s="397"/>
      <c r="AC265" s="397"/>
      <c r="AD265" s="397"/>
      <c r="AE265" s="397"/>
      <c r="AF265" s="397"/>
      <c r="AG265" s="397"/>
      <c r="AH265" s="397"/>
      <c r="AI265" s="397"/>
      <c r="AJ265" s="397"/>
      <c r="AK265" s="397"/>
      <c r="AL265" s="397"/>
      <c r="AM265" s="397"/>
      <c r="AN265" s="397"/>
      <c r="AO265" s="397"/>
      <c r="AP265" s="397"/>
      <c r="AQ265" s="397"/>
      <c r="AR265" s="397"/>
      <c r="AS265" s="397"/>
      <c r="AT265" s="397"/>
      <c r="AU265" s="397"/>
      <c r="AV265" s="397"/>
      <c r="AW265" s="397"/>
      <c r="AX265" s="397"/>
      <c r="AY265" s="397"/>
      <c r="AZ265" s="397"/>
      <c r="BA265" s="553"/>
      <c r="BB265" s="397"/>
      <c r="BC265" s="397"/>
      <c r="BD265" s="397"/>
      <c r="BE265" s="397"/>
      <c r="BF265" s="397"/>
      <c r="BG265" s="397"/>
      <c r="BH265" s="397"/>
      <c r="BI265" s="397"/>
      <c r="BJ265" s="397"/>
      <c r="BK265" s="397"/>
    </row>
    <row r="266" spans="2:63" x14ac:dyDescent="0.35">
      <c r="B266" s="80"/>
      <c r="C266" s="119"/>
      <c r="D266" s="119"/>
      <c r="E266" s="202"/>
      <c r="F266" s="119"/>
      <c r="G266" s="120"/>
      <c r="H266" s="41"/>
      <c r="I266" s="41"/>
      <c r="J266" s="944">
        <f t="shared" si="39"/>
        <v>0</v>
      </c>
      <c r="K266" s="292">
        <f t="shared" si="40"/>
        <v>0</v>
      </c>
      <c r="L266" s="327">
        <f>IF(I266&lt;(INDEX(Lookup!$U$2:$U$10,MATCH($D$45,Lookup!$S$2:$S$10,0))),0,365)</f>
        <v>0</v>
      </c>
      <c r="M266" s="292">
        <f t="shared" si="38"/>
        <v>0</v>
      </c>
      <c r="N266" s="371"/>
      <c r="O266" s="150"/>
      <c r="P266" s="397"/>
      <c r="Q266" s="555"/>
      <c r="R266" s="576">
        <f t="shared" si="41"/>
        <v>0</v>
      </c>
      <c r="S266" s="576">
        <f t="shared" si="42"/>
        <v>0</v>
      </c>
      <c r="T266" s="576">
        <f t="shared" si="43"/>
        <v>0</v>
      </c>
      <c r="U266" s="576">
        <f t="shared" si="44"/>
        <v>0</v>
      </c>
      <c r="V266" s="553"/>
      <c r="W266" s="553"/>
      <c r="X266" s="553"/>
      <c r="Y266" s="553"/>
      <c r="Z266" s="397"/>
      <c r="AA266" s="397"/>
      <c r="AB266" s="397"/>
      <c r="AC266" s="397"/>
      <c r="AD266" s="397"/>
      <c r="AE266" s="397"/>
      <c r="AF266" s="397"/>
      <c r="AG266" s="397"/>
      <c r="AH266" s="397"/>
      <c r="AI266" s="397"/>
      <c r="AJ266" s="397"/>
      <c r="AK266" s="397"/>
      <c r="AL266" s="397"/>
      <c r="AM266" s="397"/>
      <c r="AN266" s="397"/>
      <c r="AO266" s="397"/>
      <c r="AP266" s="397"/>
      <c r="AQ266" s="397"/>
      <c r="AR266" s="397"/>
      <c r="AS266" s="397"/>
      <c r="AT266" s="397"/>
      <c r="AU266" s="397"/>
      <c r="AV266" s="397"/>
      <c r="AW266" s="397"/>
      <c r="AX266" s="397"/>
      <c r="AY266" s="397"/>
      <c r="AZ266" s="397"/>
      <c r="BA266" s="553"/>
      <c r="BB266" s="397"/>
      <c r="BC266" s="397"/>
      <c r="BD266" s="397"/>
      <c r="BE266" s="397"/>
      <c r="BF266" s="397"/>
      <c r="BG266" s="397"/>
      <c r="BH266" s="397"/>
      <c r="BI266" s="397"/>
      <c r="BJ266" s="397"/>
      <c r="BK266" s="397"/>
    </row>
    <row r="267" spans="2:63" x14ac:dyDescent="0.35">
      <c r="B267" s="80"/>
      <c r="C267" s="119"/>
      <c r="D267" s="119"/>
      <c r="E267" s="202"/>
      <c r="F267" s="119"/>
      <c r="G267" s="120"/>
      <c r="H267" s="41"/>
      <c r="I267" s="41"/>
      <c r="J267" s="944">
        <f t="shared" si="39"/>
        <v>0</v>
      </c>
      <c r="K267" s="292">
        <f t="shared" si="40"/>
        <v>0</v>
      </c>
      <c r="L267" s="327">
        <f>IF(I267&lt;(INDEX(Lookup!$U$2:$U$10,MATCH($D$45,Lookup!$S$2:$S$10,0))),0,365)</f>
        <v>0</v>
      </c>
      <c r="M267" s="292">
        <f t="shared" si="38"/>
        <v>0</v>
      </c>
      <c r="N267" s="371"/>
      <c r="O267" s="150"/>
      <c r="P267" s="397"/>
      <c r="Q267" s="555"/>
      <c r="R267" s="576">
        <f t="shared" si="41"/>
        <v>0</v>
      </c>
      <c r="S267" s="576">
        <f t="shared" si="42"/>
        <v>0</v>
      </c>
      <c r="T267" s="576">
        <f t="shared" si="43"/>
        <v>0</v>
      </c>
      <c r="U267" s="576">
        <f t="shared" si="44"/>
        <v>0</v>
      </c>
      <c r="V267" s="553"/>
      <c r="W267" s="553"/>
      <c r="X267" s="553"/>
      <c r="Y267" s="553"/>
      <c r="Z267" s="397"/>
      <c r="AA267" s="397"/>
      <c r="AB267" s="397"/>
      <c r="AC267" s="397"/>
      <c r="AD267" s="397"/>
      <c r="AE267" s="397"/>
      <c r="AF267" s="397"/>
      <c r="AG267" s="397"/>
      <c r="AH267" s="397"/>
      <c r="AI267" s="397"/>
      <c r="AJ267" s="397"/>
      <c r="AK267" s="397"/>
      <c r="AL267" s="397"/>
      <c r="AM267" s="397"/>
      <c r="AN267" s="397"/>
      <c r="AO267" s="397"/>
      <c r="AP267" s="397"/>
      <c r="AQ267" s="397"/>
      <c r="AR267" s="397"/>
      <c r="AS267" s="397"/>
      <c r="AT267" s="397"/>
      <c r="AU267" s="397"/>
      <c r="AV267" s="397"/>
      <c r="AW267" s="397"/>
      <c r="AX267" s="397"/>
      <c r="AY267" s="397"/>
      <c r="AZ267" s="397"/>
      <c r="BA267" s="553"/>
      <c r="BB267" s="397"/>
      <c r="BC267" s="397"/>
      <c r="BD267" s="397"/>
      <c r="BE267" s="397"/>
      <c r="BF267" s="397"/>
      <c r="BG267" s="397"/>
      <c r="BH267" s="397"/>
      <c r="BI267" s="397"/>
      <c r="BJ267" s="397"/>
      <c r="BK267" s="397"/>
    </row>
    <row r="268" spans="2:63" x14ac:dyDescent="0.35">
      <c r="B268" s="80"/>
      <c r="C268" s="119"/>
      <c r="D268" s="119"/>
      <c r="E268" s="202"/>
      <c r="F268" s="119"/>
      <c r="G268" s="120"/>
      <c r="H268" s="41"/>
      <c r="I268" s="41"/>
      <c r="J268" s="944">
        <f t="shared" si="39"/>
        <v>0</v>
      </c>
      <c r="K268" s="292">
        <f t="shared" si="40"/>
        <v>0</v>
      </c>
      <c r="L268" s="327">
        <f>IF(I268&lt;(INDEX(Lookup!$U$2:$U$10,MATCH($D$45,Lookup!$S$2:$S$10,0))),0,365)</f>
        <v>0</v>
      </c>
      <c r="M268" s="292">
        <f t="shared" si="38"/>
        <v>0</v>
      </c>
      <c r="N268" s="371"/>
      <c r="O268" s="150"/>
      <c r="P268" s="397"/>
      <c r="Q268" s="555"/>
      <c r="R268" s="576">
        <f t="shared" si="41"/>
        <v>0</v>
      </c>
      <c r="S268" s="576">
        <f t="shared" si="42"/>
        <v>0</v>
      </c>
      <c r="T268" s="576">
        <f t="shared" si="43"/>
        <v>0</v>
      </c>
      <c r="U268" s="576">
        <f t="shared" si="44"/>
        <v>0</v>
      </c>
      <c r="V268" s="553"/>
      <c r="W268" s="553"/>
      <c r="X268" s="553"/>
      <c r="Y268" s="553"/>
      <c r="Z268" s="397"/>
      <c r="AA268" s="397"/>
      <c r="AB268" s="397"/>
      <c r="AC268" s="397"/>
      <c r="AD268" s="397"/>
      <c r="AE268" s="397"/>
      <c r="AF268" s="397"/>
      <c r="AG268" s="397"/>
      <c r="AH268" s="397"/>
      <c r="AI268" s="397"/>
      <c r="AJ268" s="397"/>
      <c r="AK268" s="397"/>
      <c r="AL268" s="397"/>
      <c r="AM268" s="397"/>
      <c r="AN268" s="397"/>
      <c r="AO268" s="397"/>
      <c r="AP268" s="397"/>
      <c r="AQ268" s="397"/>
      <c r="AR268" s="397"/>
      <c r="AS268" s="397"/>
      <c r="AT268" s="397"/>
      <c r="AU268" s="397"/>
      <c r="AV268" s="397"/>
      <c r="AW268" s="397"/>
      <c r="AX268" s="397"/>
      <c r="AY268" s="397"/>
      <c r="AZ268" s="397"/>
      <c r="BA268" s="553"/>
      <c r="BB268" s="397"/>
      <c r="BC268" s="397"/>
      <c r="BD268" s="397"/>
      <c r="BE268" s="397"/>
      <c r="BF268" s="397"/>
      <c r="BG268" s="397"/>
      <c r="BH268" s="397"/>
      <c r="BI268" s="397"/>
      <c r="BJ268" s="397"/>
      <c r="BK268" s="397"/>
    </row>
    <row r="269" spans="2:63" x14ac:dyDescent="0.35">
      <c r="B269" s="80"/>
      <c r="C269" s="119"/>
      <c r="D269" s="119"/>
      <c r="E269" s="202"/>
      <c r="F269" s="119"/>
      <c r="G269" s="120"/>
      <c r="H269" s="41"/>
      <c r="I269" s="41"/>
      <c r="J269" s="944">
        <f t="shared" si="39"/>
        <v>0</v>
      </c>
      <c r="K269" s="292">
        <f t="shared" si="40"/>
        <v>0</v>
      </c>
      <c r="L269" s="327">
        <f>IF(I269&lt;(INDEX(Lookup!$U$2:$U$10,MATCH($D$45,Lookup!$S$2:$S$10,0))),0,365)</f>
        <v>0</v>
      </c>
      <c r="M269" s="292">
        <f t="shared" si="38"/>
        <v>0</v>
      </c>
      <c r="N269" s="371"/>
      <c r="O269" s="150"/>
      <c r="P269" s="397"/>
      <c r="Q269" s="555"/>
      <c r="R269" s="576">
        <f t="shared" si="41"/>
        <v>0</v>
      </c>
      <c r="S269" s="576">
        <f t="shared" si="42"/>
        <v>0</v>
      </c>
      <c r="T269" s="576">
        <f t="shared" si="43"/>
        <v>0</v>
      </c>
      <c r="U269" s="576">
        <f t="shared" si="44"/>
        <v>0</v>
      </c>
      <c r="V269" s="553"/>
      <c r="W269" s="553"/>
      <c r="X269" s="553"/>
      <c r="Y269" s="553"/>
      <c r="Z269" s="397"/>
      <c r="AA269" s="397"/>
      <c r="AB269" s="397"/>
      <c r="AC269" s="397"/>
      <c r="AD269" s="397"/>
      <c r="AE269" s="397"/>
      <c r="AF269" s="397"/>
      <c r="AG269" s="397"/>
      <c r="AH269" s="397"/>
      <c r="AI269" s="397"/>
      <c r="AJ269" s="397"/>
      <c r="AK269" s="397"/>
      <c r="AL269" s="397"/>
      <c r="AM269" s="397"/>
      <c r="AN269" s="397"/>
      <c r="AO269" s="397"/>
      <c r="AP269" s="397"/>
      <c r="AQ269" s="397"/>
      <c r="AR269" s="397"/>
      <c r="AS269" s="397"/>
      <c r="AT269" s="397"/>
      <c r="AU269" s="397"/>
      <c r="AV269" s="397"/>
      <c r="AW269" s="397"/>
      <c r="AX269" s="397"/>
      <c r="AY269" s="397"/>
      <c r="AZ269" s="397"/>
      <c r="BA269" s="553"/>
      <c r="BB269" s="397"/>
      <c r="BC269" s="397"/>
      <c r="BD269" s="397"/>
      <c r="BE269" s="397"/>
      <c r="BF269" s="397"/>
      <c r="BG269" s="397"/>
      <c r="BH269" s="397"/>
      <c r="BI269" s="397"/>
      <c r="BJ269" s="397"/>
      <c r="BK269" s="397"/>
    </row>
    <row r="270" spans="2:63" x14ac:dyDescent="0.35">
      <c r="B270" s="80"/>
      <c r="C270" s="119"/>
      <c r="D270" s="119"/>
      <c r="E270" s="202"/>
      <c r="F270" s="119"/>
      <c r="G270" s="120"/>
      <c r="H270" s="41"/>
      <c r="I270" s="41"/>
      <c r="J270" s="944">
        <f t="shared" si="39"/>
        <v>0</v>
      </c>
      <c r="K270" s="292">
        <f t="shared" si="40"/>
        <v>0</v>
      </c>
      <c r="L270" s="327">
        <f>IF(I270&lt;(INDEX(Lookup!$U$2:$U$10,MATCH($D$45,Lookup!$S$2:$S$10,0))),0,365)</f>
        <v>0</v>
      </c>
      <c r="M270" s="292">
        <f t="shared" si="38"/>
        <v>0</v>
      </c>
      <c r="N270" s="371"/>
      <c r="O270" s="150"/>
      <c r="P270" s="397"/>
      <c r="Q270" s="555"/>
      <c r="R270" s="576">
        <f t="shared" si="41"/>
        <v>0</v>
      </c>
      <c r="S270" s="576">
        <f t="shared" si="42"/>
        <v>0</v>
      </c>
      <c r="T270" s="576">
        <f t="shared" si="43"/>
        <v>0</v>
      </c>
      <c r="U270" s="576">
        <f t="shared" si="44"/>
        <v>0</v>
      </c>
      <c r="V270" s="553"/>
      <c r="W270" s="553"/>
      <c r="X270" s="553"/>
      <c r="Y270" s="553"/>
      <c r="Z270" s="397"/>
      <c r="AA270" s="397"/>
      <c r="AB270" s="397"/>
      <c r="AC270" s="397"/>
      <c r="AD270" s="397"/>
      <c r="AE270" s="397"/>
      <c r="AF270" s="397"/>
      <c r="AG270" s="397"/>
      <c r="AH270" s="397"/>
      <c r="AI270" s="397"/>
      <c r="AJ270" s="397"/>
      <c r="AK270" s="397"/>
      <c r="AL270" s="397"/>
      <c r="AM270" s="397"/>
      <c r="AN270" s="397"/>
      <c r="AO270" s="397"/>
      <c r="AP270" s="397"/>
      <c r="AQ270" s="397"/>
      <c r="AR270" s="397"/>
      <c r="AS270" s="397"/>
      <c r="AT270" s="397"/>
      <c r="AU270" s="397"/>
      <c r="AV270" s="397"/>
      <c r="AW270" s="397"/>
      <c r="AX270" s="397"/>
      <c r="AY270" s="397"/>
      <c r="AZ270" s="397"/>
      <c r="BA270" s="553"/>
      <c r="BB270" s="397"/>
      <c r="BC270" s="397"/>
      <c r="BD270" s="397"/>
      <c r="BE270" s="397"/>
      <c r="BF270" s="397"/>
      <c r="BG270" s="397"/>
      <c r="BH270" s="397"/>
      <c r="BI270" s="397"/>
      <c r="BJ270" s="397"/>
      <c r="BK270" s="397"/>
    </row>
    <row r="271" spans="2:63" x14ac:dyDescent="0.35">
      <c r="B271" s="80"/>
      <c r="C271" s="119"/>
      <c r="D271" s="119"/>
      <c r="E271" s="202"/>
      <c r="F271" s="119"/>
      <c r="G271" s="120"/>
      <c r="H271" s="41"/>
      <c r="I271" s="41"/>
      <c r="J271" s="944">
        <f t="shared" si="39"/>
        <v>0</v>
      </c>
      <c r="K271" s="292">
        <f t="shared" si="40"/>
        <v>0</v>
      </c>
      <c r="L271" s="327">
        <f>IF(I271&lt;(INDEX(Lookup!$U$2:$U$10,MATCH($D$45,Lookup!$S$2:$S$10,0))),0,365)</f>
        <v>0</v>
      </c>
      <c r="M271" s="292">
        <f t="shared" si="38"/>
        <v>0</v>
      </c>
      <c r="N271" s="371"/>
      <c r="O271" s="150"/>
      <c r="P271" s="397"/>
      <c r="Q271" s="555"/>
      <c r="R271" s="576">
        <f t="shared" si="41"/>
        <v>0</v>
      </c>
      <c r="S271" s="576">
        <f t="shared" si="42"/>
        <v>0</v>
      </c>
      <c r="T271" s="576">
        <f t="shared" si="43"/>
        <v>0</v>
      </c>
      <c r="U271" s="576">
        <f t="shared" si="44"/>
        <v>0</v>
      </c>
      <c r="V271" s="553"/>
      <c r="W271" s="553"/>
      <c r="X271" s="553"/>
      <c r="Y271" s="553"/>
      <c r="Z271" s="397"/>
      <c r="AA271" s="397"/>
      <c r="AB271" s="397"/>
      <c r="AC271" s="397"/>
      <c r="AD271" s="397"/>
      <c r="AE271" s="397"/>
      <c r="AF271" s="397"/>
      <c r="AG271" s="397"/>
      <c r="AH271" s="397"/>
      <c r="AI271" s="397"/>
      <c r="AJ271" s="397"/>
      <c r="AK271" s="397"/>
      <c r="AL271" s="397"/>
      <c r="AM271" s="397"/>
      <c r="AN271" s="397"/>
      <c r="AO271" s="397"/>
      <c r="AP271" s="397"/>
      <c r="AQ271" s="397"/>
      <c r="AR271" s="397"/>
      <c r="AS271" s="397"/>
      <c r="AT271" s="397"/>
      <c r="AU271" s="397"/>
      <c r="AV271" s="397"/>
      <c r="AW271" s="397"/>
      <c r="AX271" s="397"/>
      <c r="AY271" s="397"/>
      <c r="AZ271" s="397"/>
      <c r="BA271" s="553"/>
      <c r="BB271" s="397"/>
      <c r="BC271" s="397"/>
      <c r="BD271" s="397"/>
      <c r="BE271" s="397"/>
      <c r="BF271" s="397"/>
      <c r="BG271" s="397"/>
      <c r="BH271" s="397"/>
      <c r="BI271" s="397"/>
      <c r="BJ271" s="397"/>
      <c r="BK271" s="397"/>
    </row>
    <row r="272" spans="2:63" x14ac:dyDescent="0.35">
      <c r="B272" s="80"/>
      <c r="C272" s="119"/>
      <c r="D272" s="119"/>
      <c r="E272" s="202"/>
      <c r="F272" s="119"/>
      <c r="G272" s="120"/>
      <c r="H272" s="41"/>
      <c r="I272" s="41"/>
      <c r="J272" s="944">
        <f t="shared" si="39"/>
        <v>0</v>
      </c>
      <c r="K272" s="292">
        <f t="shared" si="40"/>
        <v>0</v>
      </c>
      <c r="L272" s="327">
        <f>IF(I272&lt;(INDEX(Lookup!$U$2:$U$10,MATCH($D$45,Lookup!$S$2:$S$10,0))),0,365)</f>
        <v>0</v>
      </c>
      <c r="M272" s="292">
        <f t="shared" si="38"/>
        <v>0</v>
      </c>
      <c r="N272" s="371"/>
      <c r="O272" s="150"/>
      <c r="P272" s="397"/>
      <c r="Q272" s="555"/>
      <c r="R272" s="576">
        <f t="shared" si="41"/>
        <v>0</v>
      </c>
      <c r="S272" s="576">
        <f t="shared" si="42"/>
        <v>0</v>
      </c>
      <c r="T272" s="576">
        <f t="shared" si="43"/>
        <v>0</v>
      </c>
      <c r="U272" s="576">
        <f t="shared" si="44"/>
        <v>0</v>
      </c>
      <c r="V272" s="553"/>
      <c r="W272" s="553"/>
      <c r="X272" s="553"/>
      <c r="Y272" s="553"/>
      <c r="Z272" s="397"/>
      <c r="AA272" s="397"/>
      <c r="AB272" s="397"/>
      <c r="AC272" s="397"/>
      <c r="AD272" s="397"/>
      <c r="AE272" s="397"/>
      <c r="AF272" s="397"/>
      <c r="AG272" s="397"/>
      <c r="AH272" s="397"/>
      <c r="AI272" s="397"/>
      <c r="AJ272" s="397"/>
      <c r="AK272" s="397"/>
      <c r="AL272" s="397"/>
      <c r="AM272" s="397"/>
      <c r="AN272" s="397"/>
      <c r="AO272" s="397"/>
      <c r="AP272" s="397"/>
      <c r="AQ272" s="397"/>
      <c r="AR272" s="397"/>
      <c r="AS272" s="397"/>
      <c r="AT272" s="397"/>
      <c r="AU272" s="397"/>
      <c r="AV272" s="397"/>
      <c r="AW272" s="397"/>
      <c r="AX272" s="397"/>
      <c r="AY272" s="397"/>
      <c r="AZ272" s="397"/>
      <c r="BA272" s="553"/>
      <c r="BB272" s="397"/>
      <c r="BC272" s="397"/>
      <c r="BD272" s="397"/>
      <c r="BE272" s="397"/>
      <c r="BF272" s="397"/>
      <c r="BG272" s="397"/>
      <c r="BH272" s="397"/>
      <c r="BI272" s="397"/>
      <c r="BJ272" s="397"/>
      <c r="BK272" s="397"/>
    </row>
    <row r="273" spans="2:63" x14ac:dyDescent="0.35">
      <c r="B273" s="80"/>
      <c r="C273" s="119"/>
      <c r="D273" s="119"/>
      <c r="E273" s="202"/>
      <c r="F273" s="119"/>
      <c r="G273" s="120"/>
      <c r="H273" s="41"/>
      <c r="I273" s="41"/>
      <c r="J273" s="944">
        <f t="shared" si="39"/>
        <v>0</v>
      </c>
      <c r="K273" s="292">
        <f t="shared" si="40"/>
        <v>0</v>
      </c>
      <c r="L273" s="327">
        <f>IF(I273&lt;(INDEX(Lookup!$U$2:$U$10,MATCH($D$45,Lookup!$S$2:$S$10,0))),0,365)</f>
        <v>0</v>
      </c>
      <c r="M273" s="292">
        <f t="shared" si="38"/>
        <v>0</v>
      </c>
      <c r="N273" s="371"/>
      <c r="O273" s="150"/>
      <c r="P273" s="397"/>
      <c r="Q273" s="555"/>
      <c r="R273" s="576">
        <f t="shared" si="41"/>
        <v>0</v>
      </c>
      <c r="S273" s="576">
        <f t="shared" si="42"/>
        <v>0</v>
      </c>
      <c r="T273" s="576">
        <f t="shared" si="43"/>
        <v>0</v>
      </c>
      <c r="U273" s="576">
        <f t="shared" si="44"/>
        <v>0</v>
      </c>
      <c r="V273" s="553"/>
      <c r="W273" s="553"/>
      <c r="X273" s="553"/>
      <c r="Y273" s="553"/>
      <c r="Z273" s="397"/>
      <c r="AA273" s="397"/>
      <c r="AB273" s="397"/>
      <c r="AC273" s="397"/>
      <c r="AD273" s="397"/>
      <c r="AE273" s="397"/>
      <c r="AF273" s="397"/>
      <c r="AG273" s="397"/>
      <c r="AH273" s="397"/>
      <c r="AI273" s="397"/>
      <c r="AJ273" s="397"/>
      <c r="AK273" s="397"/>
      <c r="AL273" s="397"/>
      <c r="AM273" s="397"/>
      <c r="AN273" s="397"/>
      <c r="AO273" s="397"/>
      <c r="AP273" s="397"/>
      <c r="AQ273" s="397"/>
      <c r="AR273" s="397"/>
      <c r="AS273" s="397"/>
      <c r="AT273" s="397"/>
      <c r="AU273" s="397"/>
      <c r="AV273" s="397"/>
      <c r="AW273" s="397"/>
      <c r="AX273" s="397"/>
      <c r="AY273" s="397"/>
      <c r="AZ273" s="397"/>
      <c r="BA273" s="553"/>
      <c r="BB273" s="397"/>
      <c r="BC273" s="397"/>
      <c r="BD273" s="397"/>
      <c r="BE273" s="397"/>
      <c r="BF273" s="397"/>
      <c r="BG273" s="397"/>
      <c r="BH273" s="397"/>
      <c r="BI273" s="397"/>
      <c r="BJ273" s="397"/>
      <c r="BK273" s="397"/>
    </row>
    <row r="274" spans="2:63" x14ac:dyDescent="0.35">
      <c r="B274" s="80"/>
      <c r="C274" s="119"/>
      <c r="D274" s="119"/>
      <c r="E274" s="202"/>
      <c r="F274" s="119"/>
      <c r="G274" s="120"/>
      <c r="H274" s="41"/>
      <c r="I274" s="41"/>
      <c r="J274" s="944">
        <f t="shared" si="39"/>
        <v>0</v>
      </c>
      <c r="K274" s="292">
        <f t="shared" si="40"/>
        <v>0</v>
      </c>
      <c r="L274" s="327">
        <f>IF(I274&lt;(INDEX(Lookup!$U$2:$U$10,MATCH($D$45,Lookup!$S$2:$S$10,0))),0,365)</f>
        <v>0</v>
      </c>
      <c r="M274" s="292">
        <f t="shared" si="38"/>
        <v>0</v>
      </c>
      <c r="N274" s="371"/>
      <c r="O274" s="150"/>
      <c r="P274" s="397"/>
      <c r="Q274" s="555"/>
      <c r="R274" s="576">
        <f t="shared" si="41"/>
        <v>0</v>
      </c>
      <c r="S274" s="576">
        <f t="shared" si="42"/>
        <v>0</v>
      </c>
      <c r="T274" s="576">
        <f t="shared" si="43"/>
        <v>0</v>
      </c>
      <c r="U274" s="576">
        <f t="shared" si="44"/>
        <v>0</v>
      </c>
      <c r="V274" s="553"/>
      <c r="W274" s="553"/>
      <c r="X274" s="553"/>
      <c r="Y274" s="553"/>
      <c r="Z274" s="397"/>
      <c r="AA274" s="397"/>
      <c r="AB274" s="397"/>
      <c r="AC274" s="397"/>
      <c r="AD274" s="397"/>
      <c r="AE274" s="397"/>
      <c r="AF274" s="397"/>
      <c r="AG274" s="397"/>
      <c r="AH274" s="397"/>
      <c r="AI274" s="397"/>
      <c r="AJ274" s="397"/>
      <c r="AK274" s="397"/>
      <c r="AL274" s="397"/>
      <c r="AM274" s="397"/>
      <c r="AN274" s="397"/>
      <c r="AO274" s="397"/>
      <c r="AP274" s="397"/>
      <c r="AQ274" s="397"/>
      <c r="AR274" s="397"/>
      <c r="AS274" s="397"/>
      <c r="AT274" s="397"/>
      <c r="AU274" s="397"/>
      <c r="AV274" s="397"/>
      <c r="AW274" s="397"/>
      <c r="AX274" s="397"/>
      <c r="AY274" s="397"/>
      <c r="AZ274" s="397"/>
      <c r="BA274" s="553"/>
      <c r="BB274" s="397"/>
      <c r="BC274" s="397"/>
      <c r="BD274" s="397"/>
      <c r="BE274" s="397"/>
      <c r="BF274" s="397"/>
      <c r="BG274" s="397"/>
      <c r="BH274" s="397"/>
      <c r="BI274" s="397"/>
      <c r="BJ274" s="397"/>
      <c r="BK274" s="397"/>
    </row>
    <row r="275" spans="2:63" x14ac:dyDescent="0.35">
      <c r="B275" s="80"/>
      <c r="C275" s="119"/>
      <c r="D275" s="119"/>
      <c r="E275" s="202"/>
      <c r="F275" s="119"/>
      <c r="G275" s="120"/>
      <c r="H275" s="41"/>
      <c r="I275" s="41"/>
      <c r="J275" s="944">
        <f t="shared" si="39"/>
        <v>0</v>
      </c>
      <c r="K275" s="292">
        <f t="shared" si="40"/>
        <v>0</v>
      </c>
      <c r="L275" s="327">
        <f>IF(I275&lt;(INDEX(Lookup!$U$2:$U$10,MATCH($D$45,Lookup!$S$2:$S$10,0))),0,365)</f>
        <v>0</v>
      </c>
      <c r="M275" s="292">
        <f t="shared" si="38"/>
        <v>0</v>
      </c>
      <c r="N275" s="371"/>
      <c r="O275" s="150"/>
      <c r="P275" s="397"/>
      <c r="Q275" s="555"/>
      <c r="R275" s="576">
        <f t="shared" si="41"/>
        <v>0</v>
      </c>
      <c r="S275" s="576">
        <f t="shared" si="42"/>
        <v>0</v>
      </c>
      <c r="T275" s="576">
        <f t="shared" si="43"/>
        <v>0</v>
      </c>
      <c r="U275" s="576">
        <f t="shared" si="44"/>
        <v>0</v>
      </c>
      <c r="V275" s="553"/>
      <c r="W275" s="553"/>
      <c r="X275" s="553"/>
      <c r="Y275" s="553"/>
      <c r="Z275" s="397"/>
      <c r="AA275" s="397"/>
      <c r="AB275" s="397"/>
      <c r="AC275" s="397"/>
      <c r="AD275" s="397"/>
      <c r="AE275" s="397"/>
      <c r="AF275" s="397"/>
      <c r="AG275" s="397"/>
      <c r="AH275" s="397"/>
      <c r="AI275" s="397"/>
      <c r="AJ275" s="397"/>
      <c r="AK275" s="397"/>
      <c r="AL275" s="397"/>
      <c r="AM275" s="397"/>
      <c r="AN275" s="397"/>
      <c r="AO275" s="397"/>
      <c r="AP275" s="397"/>
      <c r="AQ275" s="397"/>
      <c r="AR275" s="397"/>
      <c r="AS275" s="397"/>
      <c r="AT275" s="397"/>
      <c r="AU275" s="397"/>
      <c r="AV275" s="397"/>
      <c r="AW275" s="397"/>
      <c r="AX275" s="397"/>
      <c r="AY275" s="397"/>
      <c r="AZ275" s="397"/>
      <c r="BA275" s="553"/>
      <c r="BB275" s="397"/>
      <c r="BC275" s="397"/>
      <c r="BD275" s="397"/>
      <c r="BE275" s="397"/>
      <c r="BF275" s="397"/>
      <c r="BG275" s="397"/>
      <c r="BH275" s="397"/>
      <c r="BI275" s="397"/>
      <c r="BJ275" s="397"/>
      <c r="BK275" s="397"/>
    </row>
    <row r="276" spans="2:63" x14ac:dyDescent="0.35">
      <c r="B276" s="80"/>
      <c r="C276" s="119"/>
      <c r="D276" s="119"/>
      <c r="E276" s="202"/>
      <c r="F276" s="119"/>
      <c r="G276" s="120"/>
      <c r="H276" s="41"/>
      <c r="I276" s="41"/>
      <c r="J276" s="944">
        <f t="shared" si="39"/>
        <v>0</v>
      </c>
      <c r="K276" s="292">
        <f t="shared" si="40"/>
        <v>0</v>
      </c>
      <c r="L276" s="327">
        <f>IF(I276&lt;(INDEX(Lookup!$U$2:$U$10,MATCH($D$45,Lookup!$S$2:$S$10,0))),0,365)</f>
        <v>0</v>
      </c>
      <c r="M276" s="292">
        <f t="shared" si="38"/>
        <v>0</v>
      </c>
      <c r="N276" s="371"/>
      <c r="O276" s="150"/>
      <c r="P276" s="397"/>
      <c r="Q276" s="555"/>
      <c r="R276" s="576">
        <f t="shared" si="41"/>
        <v>0</v>
      </c>
      <c r="S276" s="576">
        <f t="shared" si="42"/>
        <v>0</v>
      </c>
      <c r="T276" s="576">
        <f t="shared" si="43"/>
        <v>0</v>
      </c>
      <c r="U276" s="576">
        <f t="shared" si="44"/>
        <v>0</v>
      </c>
      <c r="V276" s="553"/>
      <c r="W276" s="553"/>
      <c r="X276" s="553"/>
      <c r="Y276" s="553"/>
      <c r="Z276" s="397"/>
      <c r="AA276" s="397"/>
      <c r="AB276" s="397"/>
      <c r="AC276" s="397"/>
      <c r="AD276" s="397"/>
      <c r="AE276" s="397"/>
      <c r="AF276" s="397"/>
      <c r="AG276" s="397"/>
      <c r="AH276" s="397"/>
      <c r="AI276" s="397"/>
      <c r="AJ276" s="397"/>
      <c r="AK276" s="397"/>
      <c r="AL276" s="397"/>
      <c r="AM276" s="397"/>
      <c r="AN276" s="397"/>
      <c r="AO276" s="397"/>
      <c r="AP276" s="397"/>
      <c r="AQ276" s="397"/>
      <c r="AR276" s="397"/>
      <c r="AS276" s="397"/>
      <c r="AT276" s="397"/>
      <c r="AU276" s="397"/>
      <c r="AV276" s="397"/>
      <c r="AW276" s="397"/>
      <c r="AX276" s="397"/>
      <c r="AY276" s="397"/>
      <c r="AZ276" s="397"/>
      <c r="BA276" s="553"/>
      <c r="BB276" s="397"/>
      <c r="BC276" s="397"/>
      <c r="BD276" s="397"/>
      <c r="BE276" s="397"/>
      <c r="BF276" s="397"/>
      <c r="BG276" s="397"/>
      <c r="BH276" s="397"/>
      <c r="BI276" s="397"/>
      <c r="BJ276" s="397"/>
      <c r="BK276" s="397"/>
    </row>
    <row r="277" spans="2:63" x14ac:dyDescent="0.35">
      <c r="B277" s="80"/>
      <c r="C277" s="119"/>
      <c r="D277" s="119"/>
      <c r="E277" s="202"/>
      <c r="F277" s="119"/>
      <c r="G277" s="120"/>
      <c r="H277" s="41"/>
      <c r="I277" s="41"/>
      <c r="J277" s="944">
        <f t="shared" si="39"/>
        <v>0</v>
      </c>
      <c r="K277" s="292">
        <f t="shared" si="40"/>
        <v>0</v>
      </c>
      <c r="L277" s="327">
        <f>IF(I277&lt;(INDEX(Lookup!$U$2:$U$10,MATCH($D$45,Lookup!$S$2:$S$10,0))),0,365)</f>
        <v>0</v>
      </c>
      <c r="M277" s="292">
        <f t="shared" si="38"/>
        <v>0</v>
      </c>
      <c r="N277" s="371"/>
      <c r="O277" s="150"/>
      <c r="P277" s="397"/>
      <c r="Q277" s="555"/>
      <c r="R277" s="576">
        <f t="shared" si="41"/>
        <v>0</v>
      </c>
      <c r="S277" s="576">
        <f t="shared" si="42"/>
        <v>0</v>
      </c>
      <c r="T277" s="576">
        <f t="shared" si="43"/>
        <v>0</v>
      </c>
      <c r="U277" s="576">
        <f t="shared" si="44"/>
        <v>0</v>
      </c>
      <c r="V277" s="553"/>
      <c r="W277" s="553"/>
      <c r="X277" s="553"/>
      <c r="Y277" s="553"/>
      <c r="Z277" s="397"/>
      <c r="AA277" s="397"/>
      <c r="AB277" s="397"/>
      <c r="AC277" s="397"/>
      <c r="AD277" s="397"/>
      <c r="AE277" s="397"/>
      <c r="AF277" s="397"/>
      <c r="AG277" s="397"/>
      <c r="AH277" s="397"/>
      <c r="AI277" s="397"/>
      <c r="AJ277" s="397"/>
      <c r="AK277" s="397"/>
      <c r="AL277" s="397"/>
      <c r="AM277" s="397"/>
      <c r="AN277" s="397"/>
      <c r="AO277" s="397"/>
      <c r="AP277" s="397"/>
      <c r="AQ277" s="397"/>
      <c r="AR277" s="397"/>
      <c r="AS277" s="397"/>
      <c r="AT277" s="397"/>
      <c r="AU277" s="397"/>
      <c r="AV277" s="397"/>
      <c r="AW277" s="397"/>
      <c r="AX277" s="397"/>
      <c r="AY277" s="397"/>
      <c r="AZ277" s="397"/>
      <c r="BA277" s="553"/>
      <c r="BB277" s="397"/>
      <c r="BC277" s="397"/>
      <c r="BD277" s="397"/>
      <c r="BE277" s="397"/>
      <c r="BF277" s="397"/>
      <c r="BG277" s="397"/>
      <c r="BH277" s="397"/>
      <c r="BI277" s="397"/>
      <c r="BJ277" s="397"/>
      <c r="BK277" s="397"/>
    </row>
    <row r="278" spans="2:63" x14ac:dyDescent="0.35">
      <c r="B278" s="80"/>
      <c r="C278" s="119"/>
      <c r="D278" s="119"/>
      <c r="E278" s="202"/>
      <c r="F278" s="119"/>
      <c r="G278" s="120"/>
      <c r="H278" s="41"/>
      <c r="I278" s="41"/>
      <c r="J278" s="944">
        <f t="shared" si="39"/>
        <v>0</v>
      </c>
      <c r="K278" s="292">
        <f t="shared" si="40"/>
        <v>0</v>
      </c>
      <c r="L278" s="327">
        <f>IF(I278&lt;(INDEX(Lookup!$U$2:$U$10,MATCH($D$45,Lookup!$S$2:$S$10,0))),0,365)</f>
        <v>0</v>
      </c>
      <c r="M278" s="292">
        <f t="shared" si="38"/>
        <v>0</v>
      </c>
      <c r="N278" s="371"/>
      <c r="O278" s="150"/>
      <c r="P278" s="397"/>
      <c r="Q278" s="555"/>
      <c r="R278" s="576">
        <f t="shared" si="41"/>
        <v>0</v>
      </c>
      <c r="S278" s="576">
        <f t="shared" si="42"/>
        <v>0</v>
      </c>
      <c r="T278" s="576">
        <f t="shared" si="43"/>
        <v>0</v>
      </c>
      <c r="U278" s="576">
        <f t="shared" si="44"/>
        <v>0</v>
      </c>
      <c r="V278" s="553"/>
      <c r="W278" s="553"/>
      <c r="X278" s="553"/>
      <c r="Y278" s="553"/>
      <c r="Z278" s="397"/>
      <c r="AA278" s="397"/>
      <c r="AB278" s="397"/>
      <c r="AC278" s="397"/>
      <c r="AD278" s="397"/>
      <c r="AE278" s="397"/>
      <c r="AF278" s="397"/>
      <c r="AG278" s="397"/>
      <c r="AH278" s="397"/>
      <c r="AI278" s="397"/>
      <c r="AJ278" s="397"/>
      <c r="AK278" s="397"/>
      <c r="AL278" s="397"/>
      <c r="AM278" s="397"/>
      <c r="AN278" s="397"/>
      <c r="AO278" s="397"/>
      <c r="AP278" s="397"/>
      <c r="AQ278" s="397"/>
      <c r="AR278" s="397"/>
      <c r="AS278" s="397"/>
      <c r="AT278" s="397"/>
      <c r="AU278" s="397"/>
      <c r="AV278" s="397"/>
      <c r="AW278" s="397"/>
      <c r="AX278" s="397"/>
      <c r="AY278" s="397"/>
      <c r="AZ278" s="397"/>
      <c r="BA278" s="553"/>
      <c r="BB278" s="397"/>
      <c r="BC278" s="397"/>
      <c r="BD278" s="397"/>
      <c r="BE278" s="397"/>
      <c r="BF278" s="397"/>
      <c r="BG278" s="397"/>
      <c r="BH278" s="397"/>
      <c r="BI278" s="397"/>
      <c r="BJ278" s="397"/>
      <c r="BK278" s="397"/>
    </row>
    <row r="279" spans="2:63" x14ac:dyDescent="0.35">
      <c r="B279" s="80"/>
      <c r="C279" s="119"/>
      <c r="D279" s="119"/>
      <c r="E279" s="202"/>
      <c r="F279" s="119"/>
      <c r="G279" s="120"/>
      <c r="H279" s="41"/>
      <c r="I279" s="41"/>
      <c r="J279" s="944">
        <f t="shared" si="39"/>
        <v>0</v>
      </c>
      <c r="K279" s="292">
        <f t="shared" si="40"/>
        <v>0</v>
      </c>
      <c r="L279" s="327">
        <f>IF(I279&lt;(INDEX(Lookup!$U$2:$U$10,MATCH($D$45,Lookup!$S$2:$S$10,0))),0,365)</f>
        <v>0</v>
      </c>
      <c r="M279" s="292">
        <f t="shared" si="38"/>
        <v>0</v>
      </c>
      <c r="N279" s="371"/>
      <c r="O279" s="150"/>
      <c r="P279" s="397"/>
      <c r="Q279" s="555"/>
      <c r="R279" s="576">
        <f t="shared" si="41"/>
        <v>0</v>
      </c>
      <c r="S279" s="576">
        <f t="shared" si="42"/>
        <v>0</v>
      </c>
      <c r="T279" s="576">
        <f t="shared" si="43"/>
        <v>0</v>
      </c>
      <c r="U279" s="576">
        <f t="shared" si="44"/>
        <v>0</v>
      </c>
      <c r="V279" s="553"/>
      <c r="W279" s="553"/>
      <c r="X279" s="553"/>
      <c r="Y279" s="553"/>
      <c r="Z279" s="397"/>
      <c r="AA279" s="397"/>
      <c r="AB279" s="397"/>
      <c r="AC279" s="397"/>
      <c r="AD279" s="397"/>
      <c r="AE279" s="397"/>
      <c r="AF279" s="397"/>
      <c r="AG279" s="397"/>
      <c r="AH279" s="397"/>
      <c r="AI279" s="397"/>
      <c r="AJ279" s="397"/>
      <c r="AK279" s="397"/>
      <c r="AL279" s="397"/>
      <c r="AM279" s="397"/>
      <c r="AN279" s="397"/>
      <c r="AO279" s="397"/>
      <c r="AP279" s="397"/>
      <c r="AQ279" s="397"/>
      <c r="AR279" s="397"/>
      <c r="AS279" s="397"/>
      <c r="AT279" s="397"/>
      <c r="AU279" s="397"/>
      <c r="AV279" s="397"/>
      <c r="AW279" s="397"/>
      <c r="AX279" s="397"/>
      <c r="AY279" s="397"/>
      <c r="AZ279" s="397"/>
      <c r="BA279" s="553"/>
      <c r="BB279" s="397"/>
      <c r="BC279" s="397"/>
      <c r="BD279" s="397"/>
      <c r="BE279" s="397"/>
      <c r="BF279" s="397"/>
      <c r="BG279" s="397"/>
      <c r="BH279" s="397"/>
      <c r="BI279" s="397"/>
      <c r="BJ279" s="397"/>
      <c r="BK279" s="397"/>
    </row>
    <row r="280" spans="2:63" x14ac:dyDescent="0.35">
      <c r="B280" s="80"/>
      <c r="C280" s="119"/>
      <c r="D280" s="119"/>
      <c r="E280" s="202"/>
      <c r="F280" s="119"/>
      <c r="G280" s="120"/>
      <c r="H280" s="41"/>
      <c r="I280" s="41"/>
      <c r="J280" s="944">
        <f t="shared" si="39"/>
        <v>0</v>
      </c>
      <c r="K280" s="292">
        <f t="shared" si="40"/>
        <v>0</v>
      </c>
      <c r="L280" s="327">
        <f>IF(I280&lt;(INDEX(Lookup!$U$2:$U$10,MATCH($D$45,Lookup!$S$2:$S$10,0))),0,365)</f>
        <v>0</v>
      </c>
      <c r="M280" s="292">
        <f t="shared" si="38"/>
        <v>0</v>
      </c>
      <c r="N280" s="371"/>
      <c r="O280" s="150"/>
      <c r="P280" s="397"/>
      <c r="Q280" s="555"/>
      <c r="R280" s="576">
        <f t="shared" si="41"/>
        <v>0</v>
      </c>
      <c r="S280" s="576">
        <f t="shared" si="42"/>
        <v>0</v>
      </c>
      <c r="T280" s="576">
        <f t="shared" si="43"/>
        <v>0</v>
      </c>
      <c r="U280" s="576">
        <f t="shared" si="44"/>
        <v>0</v>
      </c>
      <c r="V280" s="553"/>
      <c r="W280" s="553"/>
      <c r="X280" s="553"/>
      <c r="Y280" s="553"/>
      <c r="Z280" s="397"/>
      <c r="AA280" s="397"/>
      <c r="AB280" s="397"/>
      <c r="AC280" s="397"/>
      <c r="AD280" s="397"/>
      <c r="AE280" s="397"/>
      <c r="AF280" s="397"/>
      <c r="AG280" s="397"/>
      <c r="AH280" s="397"/>
      <c r="AI280" s="397"/>
      <c r="AJ280" s="397"/>
      <c r="AK280" s="397"/>
      <c r="AL280" s="397"/>
      <c r="AM280" s="397"/>
      <c r="AN280" s="397"/>
      <c r="AO280" s="397"/>
      <c r="AP280" s="397"/>
      <c r="AQ280" s="397"/>
      <c r="AR280" s="397"/>
      <c r="AS280" s="397"/>
      <c r="AT280" s="397"/>
      <c r="AU280" s="397"/>
      <c r="AV280" s="397"/>
      <c r="AW280" s="397"/>
      <c r="AX280" s="397"/>
      <c r="AY280" s="397"/>
      <c r="AZ280" s="397"/>
      <c r="BA280" s="553"/>
      <c r="BB280" s="397"/>
      <c r="BC280" s="397"/>
      <c r="BD280" s="397"/>
      <c r="BE280" s="397"/>
      <c r="BF280" s="397"/>
      <c r="BG280" s="397"/>
      <c r="BH280" s="397"/>
      <c r="BI280" s="397"/>
      <c r="BJ280" s="397"/>
      <c r="BK280" s="397"/>
    </row>
    <row r="281" spans="2:63" x14ac:dyDescent="0.35">
      <c r="B281" s="80"/>
      <c r="C281" s="119"/>
      <c r="D281" s="119"/>
      <c r="E281" s="202"/>
      <c r="F281" s="119"/>
      <c r="G281" s="120"/>
      <c r="H281" s="41"/>
      <c r="I281" s="41"/>
      <c r="J281" s="944">
        <f t="shared" si="39"/>
        <v>0</v>
      </c>
      <c r="K281" s="292">
        <f t="shared" si="40"/>
        <v>0</v>
      </c>
      <c r="L281" s="327">
        <f>IF(I281&lt;(INDEX(Lookup!$U$2:$U$10,MATCH($D$45,Lookup!$S$2:$S$10,0))),0,365)</f>
        <v>0</v>
      </c>
      <c r="M281" s="292">
        <f t="shared" si="38"/>
        <v>0</v>
      </c>
      <c r="N281" s="371"/>
      <c r="O281" s="150"/>
      <c r="P281" s="397"/>
      <c r="Q281" s="555"/>
      <c r="R281" s="576">
        <f t="shared" si="41"/>
        <v>0</v>
      </c>
      <c r="S281" s="576">
        <f t="shared" si="42"/>
        <v>0</v>
      </c>
      <c r="T281" s="576">
        <f t="shared" si="43"/>
        <v>0</v>
      </c>
      <c r="U281" s="576">
        <f t="shared" si="44"/>
        <v>0</v>
      </c>
      <c r="V281" s="553"/>
      <c r="W281" s="553"/>
      <c r="X281" s="553"/>
      <c r="Y281" s="553"/>
      <c r="Z281" s="397"/>
      <c r="AA281" s="397"/>
      <c r="AB281" s="397"/>
      <c r="AC281" s="397"/>
      <c r="AD281" s="397"/>
      <c r="AE281" s="397"/>
      <c r="AF281" s="397"/>
      <c r="AG281" s="397"/>
      <c r="AH281" s="397"/>
      <c r="AI281" s="397"/>
      <c r="AJ281" s="397"/>
      <c r="AK281" s="397"/>
      <c r="AL281" s="397"/>
      <c r="AM281" s="397"/>
      <c r="AN281" s="397"/>
      <c r="AO281" s="397"/>
      <c r="AP281" s="397"/>
      <c r="AQ281" s="397"/>
      <c r="AR281" s="397"/>
      <c r="AS281" s="397"/>
      <c r="AT281" s="397"/>
      <c r="AU281" s="397"/>
      <c r="AV281" s="397"/>
      <c r="AW281" s="397"/>
      <c r="AX281" s="397"/>
      <c r="AY281" s="397"/>
      <c r="AZ281" s="397"/>
      <c r="BA281" s="553"/>
      <c r="BB281" s="397"/>
      <c r="BC281" s="397"/>
      <c r="BD281" s="397"/>
      <c r="BE281" s="397"/>
      <c r="BF281" s="397"/>
      <c r="BG281" s="397"/>
      <c r="BH281" s="397"/>
      <c r="BI281" s="397"/>
      <c r="BJ281" s="397"/>
      <c r="BK281" s="397"/>
    </row>
    <row r="282" spans="2:63" x14ac:dyDescent="0.35">
      <c r="B282" s="80"/>
      <c r="C282" s="119"/>
      <c r="D282" s="119"/>
      <c r="E282" s="202"/>
      <c r="F282" s="119"/>
      <c r="G282" s="120"/>
      <c r="H282" s="41"/>
      <c r="I282" s="41"/>
      <c r="J282" s="944">
        <f t="shared" si="39"/>
        <v>0</v>
      </c>
      <c r="K282" s="292">
        <f t="shared" si="40"/>
        <v>0</v>
      </c>
      <c r="L282" s="327">
        <f>IF(I282&lt;(INDEX(Lookup!$U$2:$U$10,MATCH($D$45,Lookup!$S$2:$S$10,0))),0,365)</f>
        <v>0</v>
      </c>
      <c r="M282" s="292">
        <f t="shared" si="38"/>
        <v>0</v>
      </c>
      <c r="N282" s="371"/>
      <c r="O282" s="150"/>
      <c r="P282" s="397"/>
      <c r="Q282" s="555"/>
      <c r="R282" s="576">
        <f t="shared" si="41"/>
        <v>0</v>
      </c>
      <c r="S282" s="576">
        <f t="shared" si="42"/>
        <v>0</v>
      </c>
      <c r="T282" s="576">
        <f t="shared" si="43"/>
        <v>0</v>
      </c>
      <c r="U282" s="576">
        <f t="shared" si="44"/>
        <v>0</v>
      </c>
      <c r="V282" s="553"/>
      <c r="W282" s="553"/>
      <c r="X282" s="553"/>
      <c r="Y282" s="553"/>
      <c r="Z282" s="397"/>
      <c r="AA282" s="397"/>
      <c r="AB282" s="397"/>
      <c r="AC282" s="397"/>
      <c r="AD282" s="397"/>
      <c r="AE282" s="397"/>
      <c r="AF282" s="397"/>
      <c r="AG282" s="397"/>
      <c r="AH282" s="397"/>
      <c r="AI282" s="397"/>
      <c r="AJ282" s="397"/>
      <c r="AK282" s="397"/>
      <c r="AL282" s="397"/>
      <c r="AM282" s="397"/>
      <c r="AN282" s="397"/>
      <c r="AO282" s="397"/>
      <c r="AP282" s="397"/>
      <c r="AQ282" s="397"/>
      <c r="AR282" s="397"/>
      <c r="AS282" s="397"/>
      <c r="AT282" s="397"/>
      <c r="AU282" s="397"/>
      <c r="AV282" s="397"/>
      <c r="AW282" s="397"/>
      <c r="AX282" s="397"/>
      <c r="AY282" s="397"/>
      <c r="AZ282" s="397"/>
      <c r="BA282" s="553"/>
      <c r="BB282" s="397"/>
      <c r="BC282" s="397"/>
      <c r="BD282" s="397"/>
      <c r="BE282" s="397"/>
      <c r="BF282" s="397"/>
      <c r="BG282" s="397"/>
      <c r="BH282" s="397"/>
      <c r="BI282" s="397"/>
      <c r="BJ282" s="397"/>
      <c r="BK282" s="397"/>
    </row>
    <row r="283" spans="2:63" x14ac:dyDescent="0.35">
      <c r="B283" s="80"/>
      <c r="C283" s="119"/>
      <c r="D283" s="119"/>
      <c r="E283" s="202"/>
      <c r="F283" s="119"/>
      <c r="G283" s="120"/>
      <c r="H283" s="41"/>
      <c r="I283" s="41"/>
      <c r="J283" s="944">
        <f t="shared" si="39"/>
        <v>0</v>
      </c>
      <c r="K283" s="292">
        <f t="shared" si="40"/>
        <v>0</v>
      </c>
      <c r="L283" s="327">
        <f>IF(I283&lt;(INDEX(Lookup!$U$2:$U$10,MATCH($D$45,Lookup!$S$2:$S$10,0))),0,365)</f>
        <v>0</v>
      </c>
      <c r="M283" s="292">
        <f t="shared" si="38"/>
        <v>0</v>
      </c>
      <c r="N283" s="371"/>
      <c r="O283" s="150"/>
      <c r="P283" s="397"/>
      <c r="Q283" s="555"/>
      <c r="R283" s="576">
        <f t="shared" si="41"/>
        <v>0</v>
      </c>
      <c r="S283" s="576">
        <f t="shared" si="42"/>
        <v>0</v>
      </c>
      <c r="T283" s="576">
        <f t="shared" si="43"/>
        <v>0</v>
      </c>
      <c r="U283" s="576">
        <f t="shared" si="44"/>
        <v>0</v>
      </c>
      <c r="V283" s="553"/>
      <c r="W283" s="553"/>
      <c r="X283" s="553"/>
      <c r="Y283" s="553"/>
      <c r="Z283" s="397"/>
      <c r="AA283" s="397"/>
      <c r="AB283" s="397"/>
      <c r="AC283" s="397"/>
      <c r="AD283" s="397"/>
      <c r="AE283" s="397"/>
      <c r="AF283" s="397"/>
      <c r="AG283" s="397"/>
      <c r="AH283" s="397"/>
      <c r="AI283" s="397"/>
      <c r="AJ283" s="397"/>
      <c r="AK283" s="397"/>
      <c r="AL283" s="397"/>
      <c r="AM283" s="397"/>
      <c r="AN283" s="397"/>
      <c r="AO283" s="397"/>
      <c r="AP283" s="397"/>
      <c r="AQ283" s="397"/>
      <c r="AR283" s="397"/>
      <c r="AS283" s="397"/>
      <c r="AT283" s="397"/>
      <c r="AU283" s="397"/>
      <c r="AV283" s="397"/>
      <c r="AW283" s="397"/>
      <c r="AX283" s="397"/>
      <c r="AY283" s="397"/>
      <c r="AZ283" s="397"/>
      <c r="BA283" s="553"/>
      <c r="BB283" s="397"/>
      <c r="BC283" s="397"/>
      <c r="BD283" s="397"/>
      <c r="BE283" s="397"/>
      <c r="BF283" s="397"/>
      <c r="BG283" s="397"/>
      <c r="BH283" s="397"/>
      <c r="BI283" s="397"/>
      <c r="BJ283" s="397"/>
      <c r="BK283" s="397"/>
    </row>
    <row r="284" spans="2:63" x14ac:dyDescent="0.35">
      <c r="B284" s="80"/>
      <c r="C284" s="119"/>
      <c r="D284" s="119"/>
      <c r="E284" s="202"/>
      <c r="F284" s="119"/>
      <c r="G284" s="120"/>
      <c r="H284" s="41"/>
      <c r="I284" s="41"/>
      <c r="J284" s="944">
        <f t="shared" si="39"/>
        <v>0</v>
      </c>
      <c r="K284" s="292">
        <f t="shared" si="40"/>
        <v>0</v>
      </c>
      <c r="L284" s="327">
        <f>IF(I284&lt;(INDEX(Lookup!$U$2:$U$10,MATCH($D$45,Lookup!$S$2:$S$10,0))),0,365)</f>
        <v>0</v>
      </c>
      <c r="M284" s="292">
        <f t="shared" si="38"/>
        <v>0</v>
      </c>
      <c r="N284" s="371"/>
      <c r="O284" s="150"/>
      <c r="P284" s="397"/>
      <c r="Q284" s="555"/>
      <c r="R284" s="576">
        <f t="shared" si="41"/>
        <v>0</v>
      </c>
      <c r="S284" s="576">
        <f t="shared" si="42"/>
        <v>0</v>
      </c>
      <c r="T284" s="576">
        <f t="shared" si="43"/>
        <v>0</v>
      </c>
      <c r="U284" s="576">
        <f t="shared" si="44"/>
        <v>0</v>
      </c>
      <c r="V284" s="553"/>
      <c r="W284" s="553"/>
      <c r="X284" s="553"/>
      <c r="Y284" s="553"/>
      <c r="Z284" s="397"/>
      <c r="AA284" s="397"/>
      <c r="AB284" s="397"/>
      <c r="AC284" s="397"/>
      <c r="AD284" s="397"/>
      <c r="AE284" s="397"/>
      <c r="AF284" s="397"/>
      <c r="AG284" s="397"/>
      <c r="AH284" s="397"/>
      <c r="AI284" s="397"/>
      <c r="AJ284" s="397"/>
      <c r="AK284" s="397"/>
      <c r="AL284" s="397"/>
      <c r="AM284" s="397"/>
      <c r="AN284" s="397"/>
      <c r="AO284" s="397"/>
      <c r="AP284" s="397"/>
      <c r="AQ284" s="397"/>
      <c r="AR284" s="397"/>
      <c r="AS284" s="397"/>
      <c r="AT284" s="397"/>
      <c r="AU284" s="397"/>
      <c r="AV284" s="397"/>
      <c r="AW284" s="397"/>
      <c r="AX284" s="397"/>
      <c r="AY284" s="397"/>
      <c r="AZ284" s="397"/>
      <c r="BA284" s="553"/>
      <c r="BB284" s="397"/>
      <c r="BC284" s="397"/>
      <c r="BD284" s="397"/>
      <c r="BE284" s="397"/>
      <c r="BF284" s="397"/>
      <c r="BG284" s="397"/>
      <c r="BH284" s="397"/>
      <c r="BI284" s="397"/>
      <c r="BJ284" s="397"/>
      <c r="BK284" s="397"/>
    </row>
    <row r="285" spans="2:63" x14ac:dyDescent="0.35">
      <c r="B285" s="80"/>
      <c r="C285" s="119"/>
      <c r="D285" s="119"/>
      <c r="E285" s="202"/>
      <c r="F285" s="119"/>
      <c r="G285" s="120"/>
      <c r="H285" s="41"/>
      <c r="I285" s="41"/>
      <c r="J285" s="944">
        <f t="shared" si="39"/>
        <v>0</v>
      </c>
      <c r="K285" s="292">
        <f t="shared" si="40"/>
        <v>0</v>
      </c>
      <c r="L285" s="327">
        <f>IF(I285&lt;(INDEX(Lookup!$U$2:$U$10,MATCH($D$45,Lookup!$S$2:$S$10,0))),0,365)</f>
        <v>0</v>
      </c>
      <c r="M285" s="292">
        <f t="shared" si="38"/>
        <v>0</v>
      </c>
      <c r="N285" s="371"/>
      <c r="O285" s="150"/>
      <c r="P285" s="397"/>
      <c r="Q285" s="555"/>
      <c r="R285" s="576">
        <f t="shared" si="41"/>
        <v>0</v>
      </c>
      <c r="S285" s="576">
        <f t="shared" si="42"/>
        <v>0</v>
      </c>
      <c r="T285" s="576">
        <f t="shared" si="43"/>
        <v>0</v>
      </c>
      <c r="U285" s="576">
        <f t="shared" si="44"/>
        <v>0</v>
      </c>
      <c r="V285" s="553"/>
      <c r="W285" s="553"/>
      <c r="X285" s="553"/>
      <c r="Y285" s="553"/>
      <c r="Z285" s="397"/>
      <c r="AA285" s="397"/>
      <c r="AB285" s="397"/>
      <c r="AC285" s="397"/>
      <c r="AD285" s="397"/>
      <c r="AE285" s="397"/>
      <c r="AF285" s="397"/>
      <c r="AG285" s="397"/>
      <c r="AH285" s="397"/>
      <c r="AI285" s="397"/>
      <c r="AJ285" s="397"/>
      <c r="AK285" s="397"/>
      <c r="AL285" s="397"/>
      <c r="AM285" s="397"/>
      <c r="AN285" s="397"/>
      <c r="AO285" s="397"/>
      <c r="AP285" s="397"/>
      <c r="AQ285" s="397"/>
      <c r="AR285" s="397"/>
      <c r="AS285" s="397"/>
      <c r="AT285" s="397"/>
      <c r="AU285" s="397"/>
      <c r="AV285" s="397"/>
      <c r="AW285" s="397"/>
      <c r="AX285" s="397"/>
      <c r="AY285" s="397"/>
      <c r="AZ285" s="397"/>
      <c r="BA285" s="553"/>
      <c r="BB285" s="397"/>
      <c r="BC285" s="397"/>
      <c r="BD285" s="397"/>
      <c r="BE285" s="397"/>
      <c r="BF285" s="397"/>
      <c r="BG285" s="397"/>
      <c r="BH285" s="397"/>
      <c r="BI285" s="397"/>
      <c r="BJ285" s="397"/>
      <c r="BK285" s="397"/>
    </row>
    <row r="286" spans="2:63" x14ac:dyDescent="0.35">
      <c r="B286" s="80"/>
      <c r="C286" s="119"/>
      <c r="D286" s="119"/>
      <c r="E286" s="202"/>
      <c r="F286" s="119"/>
      <c r="G286" s="120"/>
      <c r="H286" s="41"/>
      <c r="I286" s="41"/>
      <c r="J286" s="944">
        <f t="shared" si="39"/>
        <v>0</v>
      </c>
      <c r="K286" s="292">
        <f t="shared" si="40"/>
        <v>0</v>
      </c>
      <c r="L286" s="327">
        <f>IF(I286&lt;(INDEX(Lookup!$U$2:$U$10,MATCH($D$45,Lookup!$S$2:$S$10,0))),0,365)</f>
        <v>0</v>
      </c>
      <c r="M286" s="292">
        <f t="shared" si="38"/>
        <v>0</v>
      </c>
      <c r="N286" s="371"/>
      <c r="O286" s="150"/>
      <c r="P286" s="397"/>
      <c r="Q286" s="555"/>
      <c r="R286" s="576">
        <f t="shared" si="41"/>
        <v>0</v>
      </c>
      <c r="S286" s="576">
        <f t="shared" si="42"/>
        <v>0</v>
      </c>
      <c r="T286" s="576">
        <f t="shared" si="43"/>
        <v>0</v>
      </c>
      <c r="U286" s="576">
        <f t="shared" si="44"/>
        <v>0</v>
      </c>
      <c r="V286" s="553"/>
      <c r="W286" s="553"/>
      <c r="X286" s="553"/>
      <c r="Y286" s="553"/>
      <c r="Z286" s="397"/>
      <c r="AA286" s="397"/>
      <c r="AB286" s="397"/>
      <c r="AC286" s="397"/>
      <c r="AD286" s="397"/>
      <c r="AE286" s="397"/>
      <c r="AF286" s="397"/>
      <c r="AG286" s="397"/>
      <c r="AH286" s="397"/>
      <c r="AI286" s="397"/>
      <c r="AJ286" s="397"/>
      <c r="AK286" s="397"/>
      <c r="AL286" s="397"/>
      <c r="AM286" s="397"/>
      <c r="AN286" s="397"/>
      <c r="AO286" s="397"/>
      <c r="AP286" s="397"/>
      <c r="AQ286" s="397"/>
      <c r="AR286" s="397"/>
      <c r="AS286" s="397"/>
      <c r="AT286" s="397"/>
      <c r="AU286" s="397"/>
      <c r="AV286" s="397"/>
      <c r="AW286" s="397"/>
      <c r="AX286" s="397"/>
      <c r="AY286" s="397"/>
      <c r="AZ286" s="397"/>
      <c r="BA286" s="553"/>
      <c r="BB286" s="397"/>
      <c r="BC286" s="397"/>
      <c r="BD286" s="397"/>
      <c r="BE286" s="397"/>
      <c r="BF286" s="397"/>
      <c r="BG286" s="397"/>
      <c r="BH286" s="397"/>
      <c r="BI286" s="397"/>
      <c r="BJ286" s="397"/>
      <c r="BK286" s="397"/>
    </row>
    <row r="287" spans="2:63" x14ac:dyDescent="0.35">
      <c r="B287" s="80"/>
      <c r="C287" s="119"/>
      <c r="D287" s="119"/>
      <c r="E287" s="202"/>
      <c r="F287" s="119"/>
      <c r="G287" s="120"/>
      <c r="H287" s="41"/>
      <c r="I287" s="41"/>
      <c r="J287" s="944">
        <f t="shared" si="39"/>
        <v>0</v>
      </c>
      <c r="K287" s="292">
        <f t="shared" si="40"/>
        <v>0</v>
      </c>
      <c r="L287" s="327">
        <f>IF(I287&lt;(INDEX(Lookup!$U$2:$U$10,MATCH($D$45,Lookup!$S$2:$S$10,0))),0,365)</f>
        <v>0</v>
      </c>
      <c r="M287" s="292">
        <f t="shared" si="38"/>
        <v>0</v>
      </c>
      <c r="N287" s="371"/>
      <c r="O287" s="150"/>
      <c r="P287" s="397"/>
      <c r="Q287" s="555"/>
      <c r="R287" s="576">
        <f t="shared" si="41"/>
        <v>0</v>
      </c>
      <c r="S287" s="576">
        <f t="shared" si="42"/>
        <v>0</v>
      </c>
      <c r="T287" s="576">
        <f t="shared" si="43"/>
        <v>0</v>
      </c>
      <c r="U287" s="576">
        <f t="shared" si="44"/>
        <v>0</v>
      </c>
      <c r="V287" s="553"/>
      <c r="W287" s="553"/>
      <c r="X287" s="553"/>
      <c r="Y287" s="553"/>
      <c r="Z287" s="397"/>
      <c r="AA287" s="397"/>
      <c r="AB287" s="397"/>
      <c r="AC287" s="397"/>
      <c r="AD287" s="397"/>
      <c r="AE287" s="397"/>
      <c r="AF287" s="397"/>
      <c r="AG287" s="397"/>
      <c r="AH287" s="397"/>
      <c r="AI287" s="397"/>
      <c r="AJ287" s="397"/>
      <c r="AK287" s="397"/>
      <c r="AL287" s="397"/>
      <c r="AM287" s="397"/>
      <c r="AN287" s="397"/>
      <c r="AO287" s="397"/>
      <c r="AP287" s="397"/>
      <c r="AQ287" s="397"/>
      <c r="AR287" s="397"/>
      <c r="AS287" s="397"/>
      <c r="AT287" s="397"/>
      <c r="AU287" s="397"/>
      <c r="AV287" s="397"/>
      <c r="AW287" s="397"/>
      <c r="AX287" s="397"/>
      <c r="AY287" s="397"/>
      <c r="AZ287" s="397"/>
      <c r="BA287" s="553"/>
      <c r="BB287" s="397"/>
      <c r="BC287" s="397"/>
      <c r="BD287" s="397"/>
      <c r="BE287" s="397"/>
      <c r="BF287" s="397"/>
      <c r="BG287" s="397"/>
      <c r="BH287" s="397"/>
      <c r="BI287" s="397"/>
      <c r="BJ287" s="397"/>
      <c r="BK287" s="397"/>
    </row>
    <row r="288" spans="2:63" x14ac:dyDescent="0.35">
      <c r="B288" s="80"/>
      <c r="C288" s="119"/>
      <c r="D288" s="119"/>
      <c r="E288" s="202"/>
      <c r="F288" s="119"/>
      <c r="G288" s="120"/>
      <c r="H288" s="41"/>
      <c r="I288" s="41"/>
      <c r="J288" s="944">
        <f t="shared" si="39"/>
        <v>0</v>
      </c>
      <c r="K288" s="292">
        <f t="shared" si="40"/>
        <v>0</v>
      </c>
      <c r="L288" s="327">
        <f>IF(I288&lt;(INDEX(Lookup!$U$2:$U$10,MATCH($D$45,Lookup!$S$2:$S$10,0))),0,365)</f>
        <v>0</v>
      </c>
      <c r="M288" s="292">
        <f t="shared" si="38"/>
        <v>0</v>
      </c>
      <c r="N288" s="371"/>
      <c r="O288" s="150"/>
      <c r="P288" s="397"/>
      <c r="Q288" s="555"/>
      <c r="R288" s="576">
        <f t="shared" si="41"/>
        <v>0</v>
      </c>
      <c r="S288" s="576">
        <f t="shared" si="42"/>
        <v>0</v>
      </c>
      <c r="T288" s="576">
        <f t="shared" si="43"/>
        <v>0</v>
      </c>
      <c r="U288" s="576">
        <f t="shared" si="44"/>
        <v>0</v>
      </c>
      <c r="V288" s="553"/>
      <c r="W288" s="553"/>
      <c r="X288" s="553"/>
      <c r="Y288" s="553"/>
      <c r="Z288" s="397"/>
      <c r="AA288" s="397"/>
      <c r="AB288" s="397"/>
      <c r="AC288" s="397"/>
      <c r="AD288" s="397"/>
      <c r="AE288" s="397"/>
      <c r="AF288" s="397"/>
      <c r="AG288" s="397"/>
      <c r="AH288" s="397"/>
      <c r="AI288" s="397"/>
      <c r="AJ288" s="397"/>
      <c r="AK288" s="397"/>
      <c r="AL288" s="397"/>
      <c r="AM288" s="397"/>
      <c r="AN288" s="397"/>
      <c r="AO288" s="397"/>
      <c r="AP288" s="397"/>
      <c r="AQ288" s="397"/>
      <c r="AR288" s="397"/>
      <c r="AS288" s="397"/>
      <c r="AT288" s="397"/>
      <c r="AU288" s="397"/>
      <c r="AV288" s="397"/>
      <c r="AW288" s="397"/>
      <c r="AX288" s="397"/>
      <c r="AY288" s="397"/>
      <c r="AZ288" s="397"/>
      <c r="BA288" s="553"/>
      <c r="BB288" s="397"/>
      <c r="BC288" s="397"/>
      <c r="BD288" s="397"/>
      <c r="BE288" s="397"/>
      <c r="BF288" s="397"/>
      <c r="BG288" s="397"/>
      <c r="BH288" s="397"/>
      <c r="BI288" s="397"/>
      <c r="BJ288" s="397"/>
      <c r="BK288" s="397"/>
    </row>
    <row r="289" spans="2:63" x14ac:dyDescent="0.35">
      <c r="B289" s="80"/>
      <c r="C289" s="119"/>
      <c r="D289" s="119"/>
      <c r="E289" s="202"/>
      <c r="F289" s="119"/>
      <c r="G289" s="120"/>
      <c r="H289" s="41"/>
      <c r="I289" s="41"/>
      <c r="J289" s="944">
        <f t="shared" si="39"/>
        <v>0</v>
      </c>
      <c r="K289" s="292">
        <f t="shared" si="40"/>
        <v>0</v>
      </c>
      <c r="L289" s="327">
        <f>IF(I289&lt;(INDEX(Lookup!$U$2:$U$10,MATCH($D$45,Lookup!$S$2:$S$10,0))),0,365)</f>
        <v>0</v>
      </c>
      <c r="M289" s="292">
        <f t="shared" si="38"/>
        <v>0</v>
      </c>
      <c r="N289" s="371"/>
      <c r="O289" s="150"/>
      <c r="P289" s="397"/>
      <c r="Q289" s="555"/>
      <c r="R289" s="576">
        <f t="shared" si="41"/>
        <v>0</v>
      </c>
      <c r="S289" s="576">
        <f t="shared" si="42"/>
        <v>0</v>
      </c>
      <c r="T289" s="576">
        <f t="shared" si="43"/>
        <v>0</v>
      </c>
      <c r="U289" s="576">
        <f t="shared" si="44"/>
        <v>0</v>
      </c>
      <c r="V289" s="553"/>
      <c r="W289" s="553"/>
      <c r="X289" s="553"/>
      <c r="Y289" s="553"/>
      <c r="Z289" s="397"/>
      <c r="AA289" s="397"/>
      <c r="AB289" s="397"/>
      <c r="AC289" s="397"/>
      <c r="AD289" s="397"/>
      <c r="AE289" s="397"/>
      <c r="AF289" s="397"/>
      <c r="AG289" s="397"/>
      <c r="AH289" s="397"/>
      <c r="AI289" s="397"/>
      <c r="AJ289" s="397"/>
      <c r="AK289" s="397"/>
      <c r="AL289" s="397"/>
      <c r="AM289" s="397"/>
      <c r="AN289" s="397"/>
      <c r="AO289" s="397"/>
      <c r="AP289" s="397"/>
      <c r="AQ289" s="397"/>
      <c r="AR289" s="397"/>
      <c r="AS289" s="397"/>
      <c r="AT289" s="397"/>
      <c r="AU289" s="397"/>
      <c r="AV289" s="397"/>
      <c r="AW289" s="397"/>
      <c r="AX289" s="397"/>
      <c r="AY289" s="397"/>
      <c r="AZ289" s="397"/>
      <c r="BA289" s="553"/>
      <c r="BB289" s="397"/>
      <c r="BC289" s="397"/>
      <c r="BD289" s="397"/>
      <c r="BE289" s="397"/>
      <c r="BF289" s="397"/>
      <c r="BG289" s="397"/>
      <c r="BH289" s="397"/>
      <c r="BI289" s="397"/>
      <c r="BJ289" s="397"/>
      <c r="BK289" s="397"/>
    </row>
    <row r="290" spans="2:63" x14ac:dyDescent="0.35">
      <c r="B290" s="80"/>
      <c r="C290" s="119"/>
      <c r="D290" s="119"/>
      <c r="E290" s="202"/>
      <c r="F290" s="119"/>
      <c r="G290" s="120"/>
      <c r="H290" s="41"/>
      <c r="I290" s="41"/>
      <c r="J290" s="944">
        <f t="shared" si="39"/>
        <v>0</v>
      </c>
      <c r="K290" s="292">
        <f t="shared" si="40"/>
        <v>0</v>
      </c>
      <c r="L290" s="327">
        <f>IF(I290&lt;(INDEX(Lookup!$U$2:$U$10,MATCH($D$45,Lookup!$S$2:$S$10,0))),0,365)</f>
        <v>0</v>
      </c>
      <c r="M290" s="292">
        <f t="shared" si="38"/>
        <v>0</v>
      </c>
      <c r="N290" s="371"/>
      <c r="O290" s="150"/>
      <c r="P290" s="397"/>
      <c r="Q290" s="555"/>
      <c r="R290" s="576">
        <f t="shared" si="41"/>
        <v>0</v>
      </c>
      <c r="S290" s="576">
        <f t="shared" si="42"/>
        <v>0</v>
      </c>
      <c r="T290" s="576">
        <f t="shared" si="43"/>
        <v>0</v>
      </c>
      <c r="U290" s="576">
        <f t="shared" si="44"/>
        <v>0</v>
      </c>
      <c r="V290" s="553"/>
      <c r="W290" s="553"/>
      <c r="X290" s="553"/>
      <c r="Y290" s="553"/>
      <c r="Z290" s="397"/>
      <c r="AA290" s="397"/>
      <c r="AB290" s="397"/>
      <c r="AC290" s="397"/>
      <c r="AD290" s="397"/>
      <c r="AE290" s="397"/>
      <c r="AF290" s="397"/>
      <c r="AG290" s="397"/>
      <c r="AH290" s="397"/>
      <c r="AI290" s="397"/>
      <c r="AJ290" s="397"/>
      <c r="AK290" s="397"/>
      <c r="AL290" s="397"/>
      <c r="AM290" s="397"/>
      <c r="AN290" s="397"/>
      <c r="AO290" s="397"/>
      <c r="AP290" s="397"/>
      <c r="AQ290" s="397"/>
      <c r="AR290" s="397"/>
      <c r="AS290" s="397"/>
      <c r="AT290" s="397"/>
      <c r="AU290" s="397"/>
      <c r="AV290" s="397"/>
      <c r="AW290" s="397"/>
      <c r="AX290" s="397"/>
      <c r="AY290" s="397"/>
      <c r="AZ290" s="397"/>
      <c r="BA290" s="553"/>
      <c r="BB290" s="397"/>
      <c r="BC290" s="397"/>
      <c r="BD290" s="397"/>
      <c r="BE290" s="397"/>
      <c r="BF290" s="397"/>
      <c r="BG290" s="397"/>
      <c r="BH290" s="397"/>
      <c r="BI290" s="397"/>
      <c r="BJ290" s="397"/>
      <c r="BK290" s="397"/>
    </row>
    <row r="291" spans="2:63" x14ac:dyDescent="0.35">
      <c r="B291" s="80"/>
      <c r="C291" s="119"/>
      <c r="D291" s="119"/>
      <c r="E291" s="202"/>
      <c r="F291" s="119"/>
      <c r="G291" s="120"/>
      <c r="H291" s="41"/>
      <c r="I291" s="41"/>
      <c r="J291" s="944">
        <f t="shared" si="39"/>
        <v>0</v>
      </c>
      <c r="K291" s="292">
        <f t="shared" si="40"/>
        <v>0</v>
      </c>
      <c r="L291" s="327">
        <f>IF(I291&lt;(INDEX(Lookup!$U$2:$U$10,MATCH($D$45,Lookup!$S$2:$S$10,0))),0,365)</f>
        <v>0</v>
      </c>
      <c r="M291" s="292">
        <f t="shared" si="38"/>
        <v>0</v>
      </c>
      <c r="N291" s="371"/>
      <c r="O291" s="150"/>
      <c r="P291" s="397"/>
      <c r="Q291" s="555"/>
      <c r="R291" s="576">
        <f t="shared" si="41"/>
        <v>0</v>
      </c>
      <c r="S291" s="576">
        <f t="shared" si="42"/>
        <v>0</v>
      </c>
      <c r="T291" s="576">
        <f t="shared" si="43"/>
        <v>0</v>
      </c>
      <c r="U291" s="576">
        <f t="shared" si="44"/>
        <v>0</v>
      </c>
      <c r="V291" s="553"/>
      <c r="W291" s="553"/>
      <c r="X291" s="553"/>
      <c r="Y291" s="553"/>
      <c r="Z291" s="397"/>
      <c r="AA291" s="397"/>
      <c r="AB291" s="397"/>
      <c r="AC291" s="397"/>
      <c r="AD291" s="397"/>
      <c r="AE291" s="397"/>
      <c r="AF291" s="397"/>
      <c r="AG291" s="397"/>
      <c r="AH291" s="397"/>
      <c r="AI291" s="397"/>
      <c r="AJ291" s="397"/>
      <c r="AK291" s="397"/>
      <c r="AL291" s="397"/>
      <c r="AM291" s="397"/>
      <c r="AN291" s="397"/>
      <c r="AO291" s="397"/>
      <c r="AP291" s="397"/>
      <c r="AQ291" s="397"/>
      <c r="AR291" s="397"/>
      <c r="AS291" s="397"/>
      <c r="AT291" s="397"/>
      <c r="AU291" s="397"/>
      <c r="AV291" s="397"/>
      <c r="AW291" s="397"/>
      <c r="AX291" s="397"/>
      <c r="AY291" s="397"/>
      <c r="AZ291" s="397"/>
      <c r="BA291" s="553"/>
      <c r="BB291" s="397"/>
      <c r="BC291" s="397"/>
      <c r="BD291" s="397"/>
      <c r="BE291" s="397"/>
      <c r="BF291" s="397"/>
      <c r="BG291" s="397"/>
      <c r="BH291" s="397"/>
      <c r="BI291" s="397"/>
      <c r="BJ291" s="397"/>
      <c r="BK291" s="397"/>
    </row>
    <row r="292" spans="2:63" x14ac:dyDescent="0.35">
      <c r="B292" s="80"/>
      <c r="C292" s="119"/>
      <c r="D292" s="119"/>
      <c r="E292" s="202"/>
      <c r="F292" s="119"/>
      <c r="G292" s="120"/>
      <c r="H292" s="41"/>
      <c r="I292" s="41"/>
      <c r="J292" s="944">
        <f t="shared" si="39"/>
        <v>0</v>
      </c>
      <c r="K292" s="292">
        <f t="shared" si="40"/>
        <v>0</v>
      </c>
      <c r="L292" s="327">
        <f>IF(I292&lt;(INDEX(Lookup!$U$2:$U$10,MATCH($D$45,Lookup!$S$2:$S$10,0))),0,365)</f>
        <v>0</v>
      </c>
      <c r="M292" s="292">
        <f t="shared" si="38"/>
        <v>0</v>
      </c>
      <c r="N292" s="371"/>
      <c r="O292" s="150"/>
      <c r="P292" s="397"/>
      <c r="Q292" s="555"/>
      <c r="R292" s="576">
        <f t="shared" si="41"/>
        <v>0</v>
      </c>
      <c r="S292" s="576">
        <f t="shared" si="42"/>
        <v>0</v>
      </c>
      <c r="T292" s="576">
        <f t="shared" si="43"/>
        <v>0</v>
      </c>
      <c r="U292" s="576">
        <f t="shared" si="44"/>
        <v>0</v>
      </c>
      <c r="V292" s="553"/>
      <c r="W292" s="553"/>
      <c r="X292" s="553"/>
      <c r="Y292" s="553"/>
      <c r="Z292" s="397"/>
      <c r="AA292" s="397"/>
      <c r="AB292" s="397"/>
      <c r="AC292" s="397"/>
      <c r="AD292" s="397"/>
      <c r="AE292" s="397"/>
      <c r="AF292" s="397"/>
      <c r="AG292" s="397"/>
      <c r="AH292" s="397"/>
      <c r="AI292" s="397"/>
      <c r="AJ292" s="397"/>
      <c r="AK292" s="397"/>
      <c r="AL292" s="397"/>
      <c r="AM292" s="397"/>
      <c r="AN292" s="397"/>
      <c r="AO292" s="397"/>
      <c r="AP292" s="397"/>
      <c r="AQ292" s="397"/>
      <c r="AR292" s="397"/>
      <c r="AS292" s="397"/>
      <c r="AT292" s="397"/>
      <c r="AU292" s="397"/>
      <c r="AV292" s="397"/>
      <c r="AW292" s="397"/>
      <c r="AX292" s="397"/>
      <c r="AY292" s="397"/>
      <c r="AZ292" s="397"/>
      <c r="BA292" s="553"/>
      <c r="BB292" s="397"/>
      <c r="BC292" s="397"/>
      <c r="BD292" s="397"/>
      <c r="BE292" s="397"/>
      <c r="BF292" s="397"/>
      <c r="BG292" s="397"/>
      <c r="BH292" s="397"/>
      <c r="BI292" s="397"/>
      <c r="BJ292" s="397"/>
      <c r="BK292" s="397"/>
    </row>
    <row r="293" spans="2:63" x14ac:dyDescent="0.35">
      <c r="B293" s="80"/>
      <c r="C293" s="119"/>
      <c r="D293" s="119"/>
      <c r="E293" s="202"/>
      <c r="F293" s="119"/>
      <c r="G293" s="120"/>
      <c r="H293" s="41"/>
      <c r="I293" s="41"/>
      <c r="J293" s="944">
        <f t="shared" si="39"/>
        <v>0</v>
      </c>
      <c r="K293" s="292">
        <f t="shared" si="40"/>
        <v>0</v>
      </c>
      <c r="L293" s="327">
        <f>IF(I293&lt;(INDEX(Lookup!$U$2:$U$10,MATCH($D$45,Lookup!$S$2:$S$10,0))),0,365)</f>
        <v>0</v>
      </c>
      <c r="M293" s="292">
        <f t="shared" si="38"/>
        <v>0</v>
      </c>
      <c r="N293" s="371"/>
      <c r="O293" s="150"/>
      <c r="P293" s="397"/>
      <c r="Q293" s="555"/>
      <c r="R293" s="576">
        <f t="shared" si="41"/>
        <v>0</v>
      </c>
      <c r="S293" s="576">
        <f t="shared" si="42"/>
        <v>0</v>
      </c>
      <c r="T293" s="576">
        <f t="shared" si="43"/>
        <v>0</v>
      </c>
      <c r="U293" s="576">
        <f t="shared" si="44"/>
        <v>0</v>
      </c>
      <c r="V293" s="553"/>
      <c r="W293" s="553"/>
      <c r="X293" s="553"/>
      <c r="Y293" s="553"/>
      <c r="Z293" s="397"/>
      <c r="AA293" s="397"/>
      <c r="AB293" s="397"/>
      <c r="AC293" s="397"/>
      <c r="AD293" s="397"/>
      <c r="AE293" s="397"/>
      <c r="AF293" s="397"/>
      <c r="AG293" s="397"/>
      <c r="AH293" s="397"/>
      <c r="AI293" s="397"/>
      <c r="AJ293" s="397"/>
      <c r="AK293" s="397"/>
      <c r="AL293" s="397"/>
      <c r="AM293" s="397"/>
      <c r="AN293" s="397"/>
      <c r="AO293" s="397"/>
      <c r="AP293" s="397"/>
      <c r="AQ293" s="397"/>
      <c r="AR293" s="397"/>
      <c r="AS293" s="397"/>
      <c r="AT293" s="397"/>
      <c r="AU293" s="397"/>
      <c r="AV293" s="397"/>
      <c r="AW293" s="397"/>
      <c r="AX293" s="397"/>
      <c r="AY293" s="397"/>
      <c r="AZ293" s="397"/>
      <c r="BA293" s="553"/>
      <c r="BB293" s="397"/>
      <c r="BC293" s="397"/>
      <c r="BD293" s="397"/>
      <c r="BE293" s="397"/>
      <c r="BF293" s="397"/>
      <c r="BG293" s="397"/>
      <c r="BH293" s="397"/>
      <c r="BI293" s="397"/>
      <c r="BJ293" s="397"/>
      <c r="BK293" s="397"/>
    </row>
    <row r="294" spans="2:63" x14ac:dyDescent="0.35">
      <c r="B294" s="80"/>
      <c r="C294" s="119"/>
      <c r="D294" s="119"/>
      <c r="E294" s="202"/>
      <c r="F294" s="119"/>
      <c r="G294" s="120"/>
      <c r="H294" s="41"/>
      <c r="I294" s="41"/>
      <c r="J294" s="944">
        <f t="shared" si="39"/>
        <v>0</v>
      </c>
      <c r="K294" s="292">
        <f t="shared" si="40"/>
        <v>0</v>
      </c>
      <c r="L294" s="327">
        <f>IF(I294&lt;(INDEX(Lookup!$U$2:$U$10,MATCH($D$45,Lookup!$S$2:$S$10,0))),0,365)</f>
        <v>0</v>
      </c>
      <c r="M294" s="292">
        <f t="shared" si="38"/>
        <v>0</v>
      </c>
      <c r="N294" s="371"/>
      <c r="O294" s="150"/>
      <c r="P294" s="397"/>
      <c r="Q294" s="555"/>
      <c r="R294" s="576">
        <f t="shared" si="41"/>
        <v>0</v>
      </c>
      <c r="S294" s="576">
        <f t="shared" si="42"/>
        <v>0</v>
      </c>
      <c r="T294" s="576">
        <f t="shared" si="43"/>
        <v>0</v>
      </c>
      <c r="U294" s="576">
        <f t="shared" si="44"/>
        <v>0</v>
      </c>
      <c r="V294" s="553"/>
      <c r="W294" s="553"/>
      <c r="X294" s="553"/>
      <c r="Y294" s="553"/>
      <c r="Z294" s="397"/>
      <c r="AA294" s="397"/>
      <c r="AB294" s="397"/>
      <c r="AC294" s="397"/>
      <c r="AD294" s="397"/>
      <c r="AE294" s="397"/>
      <c r="AF294" s="397"/>
      <c r="AG294" s="397"/>
      <c r="AH294" s="397"/>
      <c r="AI294" s="397"/>
      <c r="AJ294" s="397"/>
      <c r="AK294" s="397"/>
      <c r="AL294" s="397"/>
      <c r="AM294" s="397"/>
      <c r="AN294" s="397"/>
      <c r="AO294" s="397"/>
      <c r="AP294" s="397"/>
      <c r="AQ294" s="397"/>
      <c r="AR294" s="397"/>
      <c r="AS294" s="397"/>
      <c r="AT294" s="397"/>
      <c r="AU294" s="397"/>
      <c r="AV294" s="397"/>
      <c r="AW294" s="397"/>
      <c r="AX294" s="397"/>
      <c r="AY294" s="397"/>
      <c r="AZ294" s="397"/>
      <c r="BA294" s="553"/>
      <c r="BB294" s="397"/>
      <c r="BC294" s="397"/>
      <c r="BD294" s="397"/>
      <c r="BE294" s="397"/>
      <c r="BF294" s="397"/>
      <c r="BG294" s="397"/>
      <c r="BH294" s="397"/>
      <c r="BI294" s="397"/>
      <c r="BJ294" s="397"/>
      <c r="BK294" s="397"/>
    </row>
    <row r="295" spans="2:63" x14ac:dyDescent="0.35">
      <c r="B295" s="80"/>
      <c r="C295" s="119"/>
      <c r="D295" s="119"/>
      <c r="E295" s="202"/>
      <c r="F295" s="119"/>
      <c r="G295" s="120"/>
      <c r="H295" s="41"/>
      <c r="I295" s="41"/>
      <c r="J295" s="944">
        <f t="shared" si="39"/>
        <v>0</v>
      </c>
      <c r="K295" s="292">
        <f t="shared" si="40"/>
        <v>0</v>
      </c>
      <c r="L295" s="327">
        <f>IF(I295&lt;(INDEX(Lookup!$U$2:$U$10,MATCH($D$45,Lookup!$S$2:$S$10,0))),0,365)</f>
        <v>0</v>
      </c>
      <c r="M295" s="292">
        <f t="shared" si="38"/>
        <v>0</v>
      </c>
      <c r="N295" s="371"/>
      <c r="O295" s="150"/>
      <c r="P295" s="397"/>
      <c r="Q295" s="555"/>
      <c r="R295" s="576">
        <f t="shared" si="41"/>
        <v>0</v>
      </c>
      <c r="S295" s="576">
        <f t="shared" si="42"/>
        <v>0</v>
      </c>
      <c r="T295" s="576">
        <f t="shared" si="43"/>
        <v>0</v>
      </c>
      <c r="U295" s="576">
        <f t="shared" si="44"/>
        <v>0</v>
      </c>
      <c r="V295" s="553"/>
      <c r="W295" s="553"/>
      <c r="X295" s="553"/>
      <c r="Y295" s="553"/>
      <c r="Z295" s="397"/>
      <c r="AA295" s="397"/>
      <c r="AB295" s="397"/>
      <c r="AC295" s="397"/>
      <c r="AD295" s="397"/>
      <c r="AE295" s="397"/>
      <c r="AF295" s="397"/>
      <c r="AG295" s="397"/>
      <c r="AH295" s="397"/>
      <c r="AI295" s="397"/>
      <c r="AJ295" s="397"/>
      <c r="AK295" s="397"/>
      <c r="AL295" s="397"/>
      <c r="AM295" s="397"/>
      <c r="AN295" s="397"/>
      <c r="AO295" s="397"/>
      <c r="AP295" s="397"/>
      <c r="AQ295" s="397"/>
      <c r="AR295" s="397"/>
      <c r="AS295" s="397"/>
      <c r="AT295" s="397"/>
      <c r="AU295" s="397"/>
      <c r="AV295" s="397"/>
      <c r="AW295" s="397"/>
      <c r="AX295" s="397"/>
      <c r="AY295" s="397"/>
      <c r="AZ295" s="397"/>
      <c r="BA295" s="553"/>
      <c r="BB295" s="397"/>
      <c r="BC295" s="397"/>
      <c r="BD295" s="397"/>
      <c r="BE295" s="397"/>
      <c r="BF295" s="397"/>
      <c r="BG295" s="397"/>
      <c r="BH295" s="397"/>
      <c r="BI295" s="397"/>
      <c r="BJ295" s="397"/>
      <c r="BK295" s="397"/>
    </row>
    <row r="296" spans="2:63" x14ac:dyDescent="0.35">
      <c r="B296" s="80"/>
      <c r="C296" s="119"/>
      <c r="D296" s="119"/>
      <c r="E296" s="202"/>
      <c r="F296" s="119"/>
      <c r="G296" s="120"/>
      <c r="H296" s="41"/>
      <c r="I296" s="41"/>
      <c r="J296" s="944">
        <f t="shared" si="39"/>
        <v>0</v>
      </c>
      <c r="K296" s="292">
        <f t="shared" si="40"/>
        <v>0</v>
      </c>
      <c r="L296" s="327">
        <f>IF(I296&lt;(INDEX(Lookup!$U$2:$U$10,MATCH($D$45,Lookup!$S$2:$S$10,0))),0,365)</f>
        <v>0</v>
      </c>
      <c r="M296" s="292">
        <f t="shared" si="38"/>
        <v>0</v>
      </c>
      <c r="N296" s="371"/>
      <c r="O296" s="150"/>
      <c r="P296" s="397"/>
      <c r="Q296" s="555"/>
      <c r="R296" s="576">
        <f t="shared" si="41"/>
        <v>0</v>
      </c>
      <c r="S296" s="576">
        <f t="shared" si="42"/>
        <v>0</v>
      </c>
      <c r="T296" s="576">
        <f t="shared" si="43"/>
        <v>0</v>
      </c>
      <c r="U296" s="576">
        <f t="shared" si="44"/>
        <v>0</v>
      </c>
      <c r="V296" s="553"/>
      <c r="W296" s="553"/>
      <c r="X296" s="553"/>
      <c r="Y296" s="553"/>
      <c r="Z296" s="397"/>
      <c r="AA296" s="397"/>
      <c r="AB296" s="397"/>
      <c r="AC296" s="397"/>
      <c r="AD296" s="397"/>
      <c r="AE296" s="397"/>
      <c r="AF296" s="397"/>
      <c r="AG296" s="397"/>
      <c r="AH296" s="397"/>
      <c r="AI296" s="397"/>
      <c r="AJ296" s="397"/>
      <c r="AK296" s="397"/>
      <c r="AL296" s="397"/>
      <c r="AM296" s="397"/>
      <c r="AN296" s="397"/>
      <c r="AO296" s="397"/>
      <c r="AP296" s="397"/>
      <c r="AQ296" s="397"/>
      <c r="AR296" s="397"/>
      <c r="AS296" s="397"/>
      <c r="AT296" s="397"/>
      <c r="AU296" s="397"/>
      <c r="AV296" s="397"/>
      <c r="AW296" s="397"/>
      <c r="AX296" s="397"/>
      <c r="AY296" s="397"/>
      <c r="AZ296" s="397"/>
      <c r="BA296" s="553"/>
      <c r="BB296" s="397"/>
      <c r="BC296" s="397"/>
      <c r="BD296" s="397"/>
      <c r="BE296" s="397"/>
      <c r="BF296" s="397"/>
      <c r="BG296" s="397"/>
      <c r="BH296" s="397"/>
      <c r="BI296" s="397"/>
      <c r="BJ296" s="397"/>
      <c r="BK296" s="397"/>
    </row>
    <row r="297" spans="2:63" x14ac:dyDescent="0.35">
      <c r="B297" s="80"/>
      <c r="C297" s="119"/>
      <c r="D297" s="119"/>
      <c r="E297" s="202"/>
      <c r="F297" s="119"/>
      <c r="G297" s="120"/>
      <c r="H297" s="41"/>
      <c r="I297" s="41"/>
      <c r="J297" s="944">
        <f t="shared" si="39"/>
        <v>0</v>
      </c>
      <c r="K297" s="292">
        <f t="shared" si="40"/>
        <v>0</v>
      </c>
      <c r="L297" s="327">
        <f>IF(I297&lt;(INDEX(Lookup!$U$2:$U$10,MATCH($D$45,Lookup!$S$2:$S$10,0))),0,365)</f>
        <v>0</v>
      </c>
      <c r="M297" s="292">
        <f t="shared" si="38"/>
        <v>0</v>
      </c>
      <c r="N297" s="371"/>
      <c r="O297" s="150"/>
      <c r="P297" s="397"/>
      <c r="Q297" s="555"/>
      <c r="R297" s="576">
        <f t="shared" si="41"/>
        <v>0</v>
      </c>
      <c r="S297" s="576">
        <f t="shared" si="42"/>
        <v>0</v>
      </c>
      <c r="T297" s="576">
        <f t="shared" si="43"/>
        <v>0</v>
      </c>
      <c r="U297" s="576">
        <f t="shared" si="44"/>
        <v>0</v>
      </c>
      <c r="V297" s="553"/>
      <c r="W297" s="553"/>
      <c r="X297" s="553"/>
      <c r="Y297" s="553"/>
      <c r="Z297" s="397"/>
      <c r="AA297" s="397"/>
      <c r="AB297" s="397"/>
      <c r="AC297" s="397"/>
      <c r="AD297" s="397"/>
      <c r="AE297" s="397"/>
      <c r="AF297" s="397"/>
      <c r="AG297" s="397"/>
      <c r="AH297" s="397"/>
      <c r="AI297" s="397"/>
      <c r="AJ297" s="397"/>
      <c r="AK297" s="397"/>
      <c r="AL297" s="397"/>
      <c r="AM297" s="397"/>
      <c r="AN297" s="397"/>
      <c r="AO297" s="397"/>
      <c r="AP297" s="397"/>
      <c r="AQ297" s="397"/>
      <c r="AR297" s="397"/>
      <c r="AS297" s="397"/>
      <c r="AT297" s="397"/>
      <c r="AU297" s="397"/>
      <c r="AV297" s="397"/>
      <c r="AW297" s="397"/>
      <c r="AX297" s="397"/>
      <c r="AY297" s="397"/>
      <c r="AZ297" s="397"/>
      <c r="BA297" s="553"/>
      <c r="BB297" s="397"/>
      <c r="BC297" s="397"/>
      <c r="BD297" s="397"/>
      <c r="BE297" s="397"/>
      <c r="BF297" s="397"/>
      <c r="BG297" s="397"/>
      <c r="BH297" s="397"/>
      <c r="BI297" s="397"/>
      <c r="BJ297" s="397"/>
      <c r="BK297" s="397"/>
    </row>
    <row r="298" spans="2:63" x14ac:dyDescent="0.35">
      <c r="B298" s="80"/>
      <c r="C298" s="119"/>
      <c r="D298" s="119"/>
      <c r="E298" s="202"/>
      <c r="F298" s="119"/>
      <c r="G298" s="120"/>
      <c r="H298" s="41"/>
      <c r="I298" s="41"/>
      <c r="J298" s="944">
        <f t="shared" si="39"/>
        <v>0</v>
      </c>
      <c r="K298" s="292">
        <f t="shared" si="40"/>
        <v>0</v>
      </c>
      <c r="L298" s="327">
        <f>IF(I298&lt;(INDEX(Lookup!$U$2:$U$10,MATCH($D$45,Lookup!$S$2:$S$10,0))),0,365)</f>
        <v>0</v>
      </c>
      <c r="M298" s="292">
        <f t="shared" si="38"/>
        <v>0</v>
      </c>
      <c r="N298" s="371"/>
      <c r="O298" s="150"/>
      <c r="P298" s="397"/>
      <c r="Q298" s="555"/>
      <c r="R298" s="576">
        <f t="shared" si="41"/>
        <v>0</v>
      </c>
      <c r="S298" s="576">
        <f t="shared" si="42"/>
        <v>0</v>
      </c>
      <c r="T298" s="576">
        <f t="shared" si="43"/>
        <v>0</v>
      </c>
      <c r="U298" s="576">
        <f t="shared" si="44"/>
        <v>0</v>
      </c>
      <c r="V298" s="553"/>
      <c r="W298" s="553"/>
      <c r="X298" s="553"/>
      <c r="Y298" s="553"/>
      <c r="Z298" s="397"/>
      <c r="AA298" s="397"/>
      <c r="AB298" s="397"/>
      <c r="AC298" s="397"/>
      <c r="AD298" s="397"/>
      <c r="AE298" s="397"/>
      <c r="AF298" s="397"/>
      <c r="AG298" s="397"/>
      <c r="AH298" s="397"/>
      <c r="AI298" s="397"/>
      <c r="AJ298" s="397"/>
      <c r="AK298" s="397"/>
      <c r="AL298" s="397"/>
      <c r="AM298" s="397"/>
      <c r="AN298" s="397"/>
      <c r="AO298" s="397"/>
      <c r="AP298" s="397"/>
      <c r="AQ298" s="397"/>
      <c r="AR298" s="397"/>
      <c r="AS298" s="397"/>
      <c r="AT298" s="397"/>
      <c r="AU298" s="397"/>
      <c r="AV298" s="397"/>
      <c r="AW298" s="397"/>
      <c r="AX298" s="397"/>
      <c r="AY298" s="397"/>
      <c r="AZ298" s="397"/>
      <c r="BA298" s="553"/>
      <c r="BB298" s="397"/>
      <c r="BC298" s="397"/>
      <c r="BD298" s="397"/>
      <c r="BE298" s="397"/>
      <c r="BF298" s="397"/>
      <c r="BG298" s="397"/>
      <c r="BH298" s="397"/>
      <c r="BI298" s="397"/>
      <c r="BJ298" s="397"/>
      <c r="BK298" s="397"/>
    </row>
    <row r="299" spans="2:63" x14ac:dyDescent="0.35">
      <c r="B299" s="80"/>
      <c r="C299" s="119"/>
      <c r="D299" s="119"/>
      <c r="E299" s="202"/>
      <c r="F299" s="119"/>
      <c r="G299" s="120"/>
      <c r="H299" s="41"/>
      <c r="I299" s="41"/>
      <c r="J299" s="944">
        <f t="shared" si="39"/>
        <v>0</v>
      </c>
      <c r="K299" s="292">
        <f t="shared" si="40"/>
        <v>0</v>
      </c>
      <c r="L299" s="327">
        <f>IF(I299&lt;(INDEX(Lookup!$U$2:$U$10,MATCH($D$45,Lookup!$S$2:$S$10,0))),0,365)</f>
        <v>0</v>
      </c>
      <c r="M299" s="292">
        <f t="shared" si="38"/>
        <v>0</v>
      </c>
      <c r="N299" s="371"/>
      <c r="O299" s="150"/>
      <c r="P299" s="397"/>
      <c r="Q299" s="555"/>
      <c r="R299" s="576">
        <f t="shared" si="41"/>
        <v>0</v>
      </c>
      <c r="S299" s="576">
        <f t="shared" si="42"/>
        <v>0</v>
      </c>
      <c r="T299" s="576">
        <f t="shared" si="43"/>
        <v>0</v>
      </c>
      <c r="U299" s="576">
        <f t="shared" si="44"/>
        <v>0</v>
      </c>
      <c r="V299" s="553"/>
      <c r="W299" s="553"/>
      <c r="X299" s="553"/>
      <c r="Y299" s="553"/>
      <c r="Z299" s="397"/>
      <c r="AA299" s="397"/>
      <c r="AB299" s="397"/>
      <c r="AC299" s="397"/>
      <c r="AD299" s="397"/>
      <c r="AE299" s="397"/>
      <c r="AF299" s="397"/>
      <c r="AG299" s="397"/>
      <c r="AH299" s="397"/>
      <c r="AI299" s="397"/>
      <c r="AJ299" s="397"/>
      <c r="AK299" s="397"/>
      <c r="AL299" s="397"/>
      <c r="AM299" s="397"/>
      <c r="AN299" s="397"/>
      <c r="AO299" s="397"/>
      <c r="AP299" s="397"/>
      <c r="AQ299" s="397"/>
      <c r="AR299" s="397"/>
      <c r="AS299" s="397"/>
      <c r="AT299" s="397"/>
      <c r="AU299" s="397"/>
      <c r="AV299" s="397"/>
      <c r="AW299" s="397"/>
      <c r="AX299" s="397"/>
      <c r="AY299" s="397"/>
      <c r="AZ299" s="397"/>
      <c r="BA299" s="553"/>
      <c r="BB299" s="397"/>
      <c r="BC299" s="397"/>
      <c r="BD299" s="397"/>
      <c r="BE299" s="397"/>
      <c r="BF299" s="397"/>
      <c r="BG299" s="397"/>
      <c r="BH299" s="397"/>
      <c r="BI299" s="397"/>
      <c r="BJ299" s="397"/>
      <c r="BK299" s="397"/>
    </row>
    <row r="300" spans="2:63" x14ac:dyDescent="0.35">
      <c r="B300" s="80"/>
      <c r="C300" s="119"/>
      <c r="D300" s="119"/>
      <c r="E300" s="202"/>
      <c r="F300" s="119"/>
      <c r="G300" s="120"/>
      <c r="H300" s="41"/>
      <c r="I300" s="41"/>
      <c r="J300" s="944">
        <f t="shared" si="39"/>
        <v>0</v>
      </c>
      <c r="K300" s="292">
        <f t="shared" si="40"/>
        <v>0</v>
      </c>
      <c r="L300" s="327">
        <f>IF(I300&lt;(INDEX(Lookup!$U$2:$U$10,MATCH($D$45,Lookup!$S$2:$S$10,0))),0,365)</f>
        <v>0</v>
      </c>
      <c r="M300" s="292">
        <f t="shared" si="38"/>
        <v>0</v>
      </c>
      <c r="N300" s="371"/>
      <c r="O300" s="150"/>
      <c r="P300" s="397"/>
      <c r="Q300" s="555"/>
      <c r="R300" s="576">
        <f t="shared" si="41"/>
        <v>0</v>
      </c>
      <c r="S300" s="576">
        <f t="shared" si="42"/>
        <v>0</v>
      </c>
      <c r="T300" s="576">
        <f t="shared" si="43"/>
        <v>0</v>
      </c>
      <c r="U300" s="576">
        <f t="shared" si="44"/>
        <v>0</v>
      </c>
      <c r="V300" s="553"/>
      <c r="W300" s="553"/>
      <c r="X300" s="553"/>
      <c r="Y300" s="553"/>
      <c r="Z300" s="397"/>
      <c r="AA300" s="397"/>
      <c r="AB300" s="397"/>
      <c r="AC300" s="397"/>
      <c r="AD300" s="397"/>
      <c r="AE300" s="397"/>
      <c r="AF300" s="397"/>
      <c r="AG300" s="397"/>
      <c r="AH300" s="397"/>
      <c r="AI300" s="397"/>
      <c r="AJ300" s="397"/>
      <c r="AK300" s="397"/>
      <c r="AL300" s="397"/>
      <c r="AM300" s="397"/>
      <c r="AN300" s="397"/>
      <c r="AO300" s="397"/>
      <c r="AP300" s="397"/>
      <c r="AQ300" s="397"/>
      <c r="AR300" s="397"/>
      <c r="AS300" s="397"/>
      <c r="AT300" s="397"/>
      <c r="AU300" s="397"/>
      <c r="AV300" s="397"/>
      <c r="AW300" s="397"/>
      <c r="AX300" s="397"/>
      <c r="AY300" s="397"/>
      <c r="AZ300" s="397"/>
      <c r="BA300" s="553"/>
      <c r="BB300" s="397"/>
      <c r="BC300" s="397"/>
      <c r="BD300" s="397"/>
      <c r="BE300" s="397"/>
      <c r="BF300" s="397"/>
      <c r="BG300" s="397"/>
      <c r="BH300" s="397"/>
      <c r="BI300" s="397"/>
      <c r="BJ300" s="397"/>
      <c r="BK300" s="397"/>
    </row>
    <row r="301" spans="2:63" x14ac:dyDescent="0.35">
      <c r="B301" s="80"/>
      <c r="C301" s="119"/>
      <c r="D301" s="119"/>
      <c r="E301" s="202"/>
      <c r="F301" s="119"/>
      <c r="G301" s="120"/>
      <c r="H301" s="41"/>
      <c r="I301" s="41"/>
      <c r="J301" s="944">
        <f t="shared" si="39"/>
        <v>0</v>
      </c>
      <c r="K301" s="292">
        <f t="shared" si="40"/>
        <v>0</v>
      </c>
      <c r="L301" s="327">
        <f>IF(I301&lt;(INDEX(Lookup!$U$2:$U$10,MATCH($D$45,Lookup!$S$2:$S$10,0))),0,365)</f>
        <v>0</v>
      </c>
      <c r="M301" s="292">
        <f t="shared" si="38"/>
        <v>0</v>
      </c>
      <c r="N301" s="371"/>
      <c r="O301" s="150"/>
      <c r="P301" s="397"/>
      <c r="Q301" s="555"/>
      <c r="R301" s="576">
        <f t="shared" si="41"/>
        <v>0</v>
      </c>
      <c r="S301" s="576">
        <f t="shared" si="42"/>
        <v>0</v>
      </c>
      <c r="T301" s="576">
        <f t="shared" si="43"/>
        <v>0</v>
      </c>
      <c r="U301" s="576">
        <f t="shared" si="44"/>
        <v>0</v>
      </c>
      <c r="V301" s="553"/>
      <c r="W301" s="553"/>
      <c r="X301" s="553"/>
      <c r="Y301" s="553"/>
      <c r="Z301" s="397"/>
      <c r="AA301" s="397"/>
      <c r="AB301" s="397"/>
      <c r="AC301" s="397"/>
      <c r="AD301" s="397"/>
      <c r="AE301" s="397"/>
      <c r="AF301" s="397"/>
      <c r="AG301" s="397"/>
      <c r="AH301" s="397"/>
      <c r="AI301" s="397"/>
      <c r="AJ301" s="397"/>
      <c r="AK301" s="397"/>
      <c r="AL301" s="397"/>
      <c r="AM301" s="397"/>
      <c r="AN301" s="397"/>
      <c r="AO301" s="397"/>
      <c r="AP301" s="397"/>
      <c r="AQ301" s="397"/>
      <c r="AR301" s="397"/>
      <c r="AS301" s="397"/>
      <c r="AT301" s="397"/>
      <c r="AU301" s="397"/>
      <c r="AV301" s="397"/>
      <c r="AW301" s="397"/>
      <c r="AX301" s="397"/>
      <c r="AY301" s="397"/>
      <c r="AZ301" s="397"/>
      <c r="BA301" s="553"/>
      <c r="BB301" s="397"/>
      <c r="BC301" s="397"/>
      <c r="BD301" s="397"/>
      <c r="BE301" s="397"/>
      <c r="BF301" s="397"/>
      <c r="BG301" s="397"/>
      <c r="BH301" s="397"/>
      <c r="BI301" s="397"/>
      <c r="BJ301" s="397"/>
      <c r="BK301" s="397"/>
    </row>
    <row r="302" spans="2:63" x14ac:dyDescent="0.35">
      <c r="B302" s="80"/>
      <c r="C302" s="119"/>
      <c r="D302" s="119"/>
      <c r="E302" s="202"/>
      <c r="F302" s="119"/>
      <c r="G302" s="120"/>
      <c r="H302" s="41"/>
      <c r="I302" s="41"/>
      <c r="J302" s="944">
        <f t="shared" si="39"/>
        <v>0</v>
      </c>
      <c r="K302" s="292">
        <f t="shared" si="40"/>
        <v>0</v>
      </c>
      <c r="L302" s="327">
        <f>IF(I302&lt;(INDEX(Lookup!$U$2:$U$10,MATCH($D$45,Lookup!$S$2:$S$10,0))),0,365)</f>
        <v>0</v>
      </c>
      <c r="M302" s="292">
        <f t="shared" si="38"/>
        <v>0</v>
      </c>
      <c r="N302" s="371"/>
      <c r="O302" s="150"/>
      <c r="P302" s="397"/>
      <c r="Q302" s="555"/>
      <c r="R302" s="576">
        <f t="shared" si="41"/>
        <v>0</v>
      </c>
      <c r="S302" s="576">
        <f t="shared" si="42"/>
        <v>0</v>
      </c>
      <c r="T302" s="576">
        <f t="shared" si="43"/>
        <v>0</v>
      </c>
      <c r="U302" s="576">
        <f t="shared" si="44"/>
        <v>0</v>
      </c>
      <c r="V302" s="553"/>
      <c r="W302" s="553"/>
      <c r="X302" s="553"/>
      <c r="Y302" s="553"/>
      <c r="Z302" s="397"/>
      <c r="AA302" s="397"/>
      <c r="AB302" s="397"/>
      <c r="AC302" s="397"/>
      <c r="AD302" s="397"/>
      <c r="AE302" s="397"/>
      <c r="AF302" s="397"/>
      <c r="AG302" s="397"/>
      <c r="AH302" s="397"/>
      <c r="AI302" s="397"/>
      <c r="AJ302" s="397"/>
      <c r="AK302" s="397"/>
      <c r="AL302" s="397"/>
      <c r="AM302" s="397"/>
      <c r="AN302" s="397"/>
      <c r="AO302" s="397"/>
      <c r="AP302" s="397"/>
      <c r="AQ302" s="397"/>
      <c r="AR302" s="397"/>
      <c r="AS302" s="397"/>
      <c r="AT302" s="397"/>
      <c r="AU302" s="397"/>
      <c r="AV302" s="397"/>
      <c r="AW302" s="397"/>
      <c r="AX302" s="397"/>
      <c r="AY302" s="397"/>
      <c r="AZ302" s="397"/>
      <c r="BA302" s="553"/>
      <c r="BB302" s="397"/>
      <c r="BC302" s="397"/>
      <c r="BD302" s="397"/>
      <c r="BE302" s="397"/>
      <c r="BF302" s="397"/>
      <c r="BG302" s="397"/>
      <c r="BH302" s="397"/>
      <c r="BI302" s="397"/>
      <c r="BJ302" s="397"/>
      <c r="BK302" s="397"/>
    </row>
    <row r="303" spans="2:63" x14ac:dyDescent="0.35">
      <c r="B303" s="80"/>
      <c r="C303" s="119"/>
      <c r="D303" s="119"/>
      <c r="E303" s="202"/>
      <c r="F303" s="119"/>
      <c r="G303" s="120"/>
      <c r="H303" s="41"/>
      <c r="I303" s="41"/>
      <c r="J303" s="944">
        <f t="shared" si="39"/>
        <v>0</v>
      </c>
      <c r="K303" s="292">
        <f t="shared" si="40"/>
        <v>0</v>
      </c>
      <c r="L303" s="327">
        <f>IF(I303&lt;(INDEX(Lookup!$U$2:$U$10,MATCH($D$45,Lookup!$S$2:$S$10,0))),0,365)</f>
        <v>0</v>
      </c>
      <c r="M303" s="292">
        <f t="shared" si="38"/>
        <v>0</v>
      </c>
      <c r="N303" s="371"/>
      <c r="O303" s="150"/>
      <c r="P303" s="397"/>
      <c r="Q303" s="555"/>
      <c r="R303" s="576">
        <f t="shared" si="41"/>
        <v>0</v>
      </c>
      <c r="S303" s="576">
        <f t="shared" si="42"/>
        <v>0</v>
      </c>
      <c r="T303" s="576">
        <f t="shared" si="43"/>
        <v>0</v>
      </c>
      <c r="U303" s="576">
        <f t="shared" si="44"/>
        <v>0</v>
      </c>
      <c r="V303" s="553"/>
      <c r="W303" s="553"/>
      <c r="X303" s="553"/>
      <c r="Y303" s="553"/>
      <c r="Z303" s="397"/>
      <c r="AA303" s="397"/>
      <c r="AB303" s="397"/>
      <c r="AC303" s="397"/>
      <c r="AD303" s="397"/>
      <c r="AE303" s="397"/>
      <c r="AF303" s="397"/>
      <c r="AG303" s="397"/>
      <c r="AH303" s="397"/>
      <c r="AI303" s="397"/>
      <c r="AJ303" s="397"/>
      <c r="AK303" s="397"/>
      <c r="AL303" s="397"/>
      <c r="AM303" s="397"/>
      <c r="AN303" s="397"/>
      <c r="AO303" s="397"/>
      <c r="AP303" s="397"/>
      <c r="AQ303" s="397"/>
      <c r="AR303" s="397"/>
      <c r="AS303" s="397"/>
      <c r="AT303" s="397"/>
      <c r="AU303" s="397"/>
      <c r="AV303" s="397"/>
      <c r="AW303" s="397"/>
      <c r="AX303" s="397"/>
      <c r="AY303" s="397"/>
      <c r="AZ303" s="397"/>
      <c r="BA303" s="553"/>
      <c r="BB303" s="397"/>
      <c r="BC303" s="397"/>
      <c r="BD303" s="397"/>
      <c r="BE303" s="397"/>
      <c r="BF303" s="397"/>
      <c r="BG303" s="397"/>
      <c r="BH303" s="397"/>
      <c r="BI303" s="397"/>
      <c r="BJ303" s="397"/>
      <c r="BK303" s="397"/>
    </row>
    <row r="304" spans="2:63" x14ac:dyDescent="0.35">
      <c r="B304" s="80"/>
      <c r="C304" s="119"/>
      <c r="D304" s="119"/>
      <c r="E304" s="202"/>
      <c r="F304" s="119"/>
      <c r="G304" s="120"/>
      <c r="H304" s="41"/>
      <c r="I304" s="41"/>
      <c r="J304" s="944">
        <f t="shared" si="39"/>
        <v>0</v>
      </c>
      <c r="K304" s="292">
        <f t="shared" si="40"/>
        <v>0</v>
      </c>
      <c r="L304" s="327">
        <f>IF(I304&lt;(INDEX(Lookup!$U$2:$U$10,MATCH($D$45,Lookup!$S$2:$S$10,0))),0,365)</f>
        <v>0</v>
      </c>
      <c r="M304" s="292">
        <f t="shared" ref="M304:M367" si="45">IF(O304="x",0,L304*$L$8)</f>
        <v>0</v>
      </c>
      <c r="N304" s="371"/>
      <c r="O304" s="150"/>
      <c r="P304" s="397"/>
      <c r="Q304" s="555"/>
      <c r="R304" s="576">
        <f t="shared" si="41"/>
        <v>0</v>
      </c>
      <c r="S304" s="576">
        <f t="shared" si="42"/>
        <v>0</v>
      </c>
      <c r="T304" s="576">
        <f t="shared" si="43"/>
        <v>0</v>
      </c>
      <c r="U304" s="576">
        <f t="shared" si="44"/>
        <v>0</v>
      </c>
      <c r="V304" s="553"/>
      <c r="W304" s="553"/>
      <c r="X304" s="553"/>
      <c r="Y304" s="553"/>
      <c r="Z304" s="397"/>
      <c r="AA304" s="397"/>
      <c r="AB304" s="397"/>
      <c r="AC304" s="397"/>
      <c r="AD304" s="397"/>
      <c r="AE304" s="397"/>
      <c r="AF304" s="397"/>
      <c r="AG304" s="397"/>
      <c r="AH304" s="397"/>
      <c r="AI304" s="397"/>
      <c r="AJ304" s="397"/>
      <c r="AK304" s="397"/>
      <c r="AL304" s="397"/>
      <c r="AM304" s="397"/>
      <c r="AN304" s="397"/>
      <c r="AO304" s="397"/>
      <c r="AP304" s="397"/>
      <c r="AQ304" s="397"/>
      <c r="AR304" s="397"/>
      <c r="AS304" s="397"/>
      <c r="AT304" s="397"/>
      <c r="AU304" s="397"/>
      <c r="AV304" s="397"/>
      <c r="AW304" s="397"/>
      <c r="AX304" s="397"/>
      <c r="AY304" s="397"/>
      <c r="AZ304" s="397"/>
      <c r="BA304" s="553"/>
      <c r="BB304" s="397"/>
      <c r="BC304" s="397"/>
      <c r="BD304" s="397"/>
      <c r="BE304" s="397"/>
      <c r="BF304" s="397"/>
      <c r="BG304" s="397"/>
      <c r="BH304" s="397"/>
      <c r="BI304" s="397"/>
      <c r="BJ304" s="397"/>
      <c r="BK304" s="397"/>
    </row>
    <row r="305" spans="2:63" x14ac:dyDescent="0.35">
      <c r="B305" s="80"/>
      <c r="C305" s="119"/>
      <c r="D305" s="119"/>
      <c r="E305" s="202"/>
      <c r="F305" s="119"/>
      <c r="G305" s="120"/>
      <c r="H305" s="41"/>
      <c r="I305" s="41"/>
      <c r="J305" s="944">
        <f t="shared" ref="J305:J368" si="46">IF(OR(H305&lt;&gt;"",I305&lt;&gt;""),DATEDIF(H305,I305,"d")+1,0)</f>
        <v>0</v>
      </c>
      <c r="K305" s="292">
        <f t="shared" ref="K305:K368" si="47">J305*$L$8</f>
        <v>0</v>
      </c>
      <c r="L305" s="327">
        <f>IF(I305&lt;(INDEX(Lookup!$U$2:$U$10,MATCH($D$45,Lookup!$S$2:$S$10,0))),0,365)</f>
        <v>0</v>
      </c>
      <c r="M305" s="292">
        <f t="shared" si="45"/>
        <v>0</v>
      </c>
      <c r="N305" s="371"/>
      <c r="O305" s="150"/>
      <c r="P305" s="397"/>
      <c r="Q305" s="555"/>
      <c r="R305" s="576">
        <f t="shared" ref="R305:R368" si="48">K305*$H$33</f>
        <v>0</v>
      </c>
      <c r="S305" s="576">
        <f t="shared" ref="S305:S368" si="49">M305*$H$42</f>
        <v>0</v>
      </c>
      <c r="T305" s="576">
        <f t="shared" ref="T305:T368" si="50">R305-K305</f>
        <v>0</v>
      </c>
      <c r="U305" s="576">
        <f t="shared" ref="U305:U368" si="51">S305-M305</f>
        <v>0</v>
      </c>
      <c r="V305" s="553"/>
      <c r="W305" s="553"/>
      <c r="X305" s="553"/>
      <c r="Y305" s="553"/>
      <c r="Z305" s="397"/>
      <c r="AA305" s="397"/>
      <c r="AB305" s="397"/>
      <c r="AC305" s="397"/>
      <c r="AD305" s="397"/>
      <c r="AE305" s="397"/>
      <c r="AF305" s="397"/>
      <c r="AG305" s="397"/>
      <c r="AH305" s="397"/>
      <c r="AI305" s="397"/>
      <c r="AJ305" s="397"/>
      <c r="AK305" s="397"/>
      <c r="AL305" s="397"/>
      <c r="AM305" s="397"/>
      <c r="AN305" s="397"/>
      <c r="AO305" s="397"/>
      <c r="AP305" s="397"/>
      <c r="AQ305" s="397"/>
      <c r="AR305" s="397"/>
      <c r="AS305" s="397"/>
      <c r="AT305" s="397"/>
      <c r="AU305" s="397"/>
      <c r="AV305" s="397"/>
      <c r="AW305" s="397"/>
      <c r="AX305" s="397"/>
      <c r="AY305" s="397"/>
      <c r="AZ305" s="397"/>
      <c r="BA305" s="553"/>
      <c r="BB305" s="397"/>
      <c r="BC305" s="397"/>
      <c r="BD305" s="397"/>
      <c r="BE305" s="397"/>
      <c r="BF305" s="397"/>
      <c r="BG305" s="397"/>
      <c r="BH305" s="397"/>
      <c r="BI305" s="397"/>
      <c r="BJ305" s="397"/>
      <c r="BK305" s="397"/>
    </row>
    <row r="306" spans="2:63" x14ac:dyDescent="0.35">
      <c r="B306" s="80"/>
      <c r="C306" s="119"/>
      <c r="D306" s="119"/>
      <c r="E306" s="202"/>
      <c r="F306" s="119"/>
      <c r="G306" s="120"/>
      <c r="H306" s="41"/>
      <c r="I306" s="41"/>
      <c r="J306" s="944">
        <f t="shared" si="46"/>
        <v>0</v>
      </c>
      <c r="K306" s="292">
        <f t="shared" si="47"/>
        <v>0</v>
      </c>
      <c r="L306" s="327">
        <f>IF(I306&lt;(INDEX(Lookup!$U$2:$U$10,MATCH($D$45,Lookup!$S$2:$S$10,0))),0,365)</f>
        <v>0</v>
      </c>
      <c r="M306" s="292">
        <f t="shared" si="45"/>
        <v>0</v>
      </c>
      <c r="N306" s="371"/>
      <c r="O306" s="150"/>
      <c r="P306" s="397"/>
      <c r="Q306" s="555"/>
      <c r="R306" s="576">
        <f t="shared" si="48"/>
        <v>0</v>
      </c>
      <c r="S306" s="576">
        <f t="shared" si="49"/>
        <v>0</v>
      </c>
      <c r="T306" s="576">
        <f t="shared" si="50"/>
        <v>0</v>
      </c>
      <c r="U306" s="576">
        <f t="shared" si="51"/>
        <v>0</v>
      </c>
      <c r="V306" s="553"/>
      <c r="W306" s="553"/>
      <c r="X306" s="553"/>
      <c r="Y306" s="553"/>
      <c r="Z306" s="397"/>
      <c r="AA306" s="397"/>
      <c r="AB306" s="397"/>
      <c r="AC306" s="397"/>
      <c r="AD306" s="397"/>
      <c r="AE306" s="397"/>
      <c r="AF306" s="397"/>
      <c r="AG306" s="397"/>
      <c r="AH306" s="397"/>
      <c r="AI306" s="397"/>
      <c r="AJ306" s="397"/>
      <c r="AK306" s="397"/>
      <c r="AL306" s="397"/>
      <c r="AM306" s="397"/>
      <c r="AN306" s="397"/>
      <c r="AO306" s="397"/>
      <c r="AP306" s="397"/>
      <c r="AQ306" s="397"/>
      <c r="AR306" s="397"/>
      <c r="AS306" s="397"/>
      <c r="AT306" s="397"/>
      <c r="AU306" s="397"/>
      <c r="AV306" s="397"/>
      <c r="AW306" s="397"/>
      <c r="AX306" s="397"/>
      <c r="AY306" s="397"/>
      <c r="AZ306" s="397"/>
      <c r="BA306" s="553"/>
      <c r="BB306" s="397"/>
      <c r="BC306" s="397"/>
      <c r="BD306" s="397"/>
      <c r="BE306" s="397"/>
      <c r="BF306" s="397"/>
      <c r="BG306" s="397"/>
      <c r="BH306" s="397"/>
      <c r="BI306" s="397"/>
      <c r="BJ306" s="397"/>
      <c r="BK306" s="397"/>
    </row>
    <row r="307" spans="2:63" x14ac:dyDescent="0.35">
      <c r="B307" s="80"/>
      <c r="C307" s="119"/>
      <c r="D307" s="119"/>
      <c r="E307" s="202"/>
      <c r="F307" s="119"/>
      <c r="G307" s="120"/>
      <c r="H307" s="41"/>
      <c r="I307" s="41"/>
      <c r="J307" s="944">
        <f t="shared" si="46"/>
        <v>0</v>
      </c>
      <c r="K307" s="292">
        <f t="shared" si="47"/>
        <v>0</v>
      </c>
      <c r="L307" s="327">
        <f>IF(I307&lt;(INDEX(Lookup!$U$2:$U$10,MATCH($D$45,Lookup!$S$2:$S$10,0))),0,365)</f>
        <v>0</v>
      </c>
      <c r="M307" s="292">
        <f t="shared" si="45"/>
        <v>0</v>
      </c>
      <c r="N307" s="371"/>
      <c r="O307" s="150"/>
      <c r="P307" s="397"/>
      <c r="Q307" s="555"/>
      <c r="R307" s="576">
        <f t="shared" si="48"/>
        <v>0</v>
      </c>
      <c r="S307" s="576">
        <f t="shared" si="49"/>
        <v>0</v>
      </c>
      <c r="T307" s="576">
        <f t="shared" si="50"/>
        <v>0</v>
      </c>
      <c r="U307" s="576">
        <f t="shared" si="51"/>
        <v>0</v>
      </c>
      <c r="V307" s="553"/>
      <c r="W307" s="553"/>
      <c r="X307" s="553"/>
      <c r="Y307" s="553"/>
      <c r="Z307" s="397"/>
      <c r="AA307" s="397"/>
      <c r="AB307" s="397"/>
      <c r="AC307" s="397"/>
      <c r="AD307" s="397"/>
      <c r="AE307" s="397"/>
      <c r="AF307" s="397"/>
      <c r="AG307" s="397"/>
      <c r="AH307" s="397"/>
      <c r="AI307" s="397"/>
      <c r="AJ307" s="397"/>
      <c r="AK307" s="397"/>
      <c r="AL307" s="397"/>
      <c r="AM307" s="397"/>
      <c r="AN307" s="397"/>
      <c r="AO307" s="397"/>
      <c r="AP307" s="397"/>
      <c r="AQ307" s="397"/>
      <c r="AR307" s="397"/>
      <c r="AS307" s="397"/>
      <c r="AT307" s="397"/>
      <c r="AU307" s="397"/>
      <c r="AV307" s="397"/>
      <c r="AW307" s="397"/>
      <c r="AX307" s="397"/>
      <c r="AY307" s="397"/>
      <c r="AZ307" s="397"/>
      <c r="BA307" s="553"/>
      <c r="BB307" s="397"/>
      <c r="BC307" s="397"/>
      <c r="BD307" s="397"/>
      <c r="BE307" s="397"/>
      <c r="BF307" s="397"/>
      <c r="BG307" s="397"/>
      <c r="BH307" s="397"/>
      <c r="BI307" s="397"/>
      <c r="BJ307" s="397"/>
      <c r="BK307" s="397"/>
    </row>
    <row r="308" spans="2:63" x14ac:dyDescent="0.35">
      <c r="B308" s="80"/>
      <c r="C308" s="119"/>
      <c r="D308" s="119"/>
      <c r="E308" s="202"/>
      <c r="F308" s="119"/>
      <c r="G308" s="120"/>
      <c r="H308" s="41"/>
      <c r="I308" s="41"/>
      <c r="J308" s="944">
        <f t="shared" si="46"/>
        <v>0</v>
      </c>
      <c r="K308" s="292">
        <f t="shared" si="47"/>
        <v>0</v>
      </c>
      <c r="L308" s="327">
        <f>IF(I308&lt;(INDEX(Lookup!$U$2:$U$10,MATCH($D$45,Lookup!$S$2:$S$10,0))),0,365)</f>
        <v>0</v>
      </c>
      <c r="M308" s="292">
        <f t="shared" si="45"/>
        <v>0</v>
      </c>
      <c r="N308" s="371"/>
      <c r="O308" s="150"/>
      <c r="P308" s="397"/>
      <c r="Q308" s="555"/>
      <c r="R308" s="576">
        <f t="shared" si="48"/>
        <v>0</v>
      </c>
      <c r="S308" s="576">
        <f t="shared" si="49"/>
        <v>0</v>
      </c>
      <c r="T308" s="576">
        <f t="shared" si="50"/>
        <v>0</v>
      </c>
      <c r="U308" s="576">
        <f t="shared" si="51"/>
        <v>0</v>
      </c>
      <c r="V308" s="553"/>
      <c r="W308" s="553"/>
      <c r="X308" s="553"/>
      <c r="Y308" s="553"/>
      <c r="Z308" s="397"/>
      <c r="AA308" s="397"/>
      <c r="AB308" s="397"/>
      <c r="AC308" s="397"/>
      <c r="AD308" s="397"/>
      <c r="AE308" s="397"/>
      <c r="AF308" s="397"/>
      <c r="AG308" s="397"/>
      <c r="AH308" s="397"/>
      <c r="AI308" s="397"/>
      <c r="AJ308" s="397"/>
      <c r="AK308" s="397"/>
      <c r="AL308" s="397"/>
      <c r="AM308" s="397"/>
      <c r="AN308" s="397"/>
      <c r="AO308" s="397"/>
      <c r="AP308" s="397"/>
      <c r="AQ308" s="397"/>
      <c r="AR308" s="397"/>
      <c r="AS308" s="397"/>
      <c r="AT308" s="397"/>
      <c r="AU308" s="397"/>
      <c r="AV308" s="397"/>
      <c r="AW308" s="397"/>
      <c r="AX308" s="397"/>
      <c r="AY308" s="397"/>
      <c r="AZ308" s="397"/>
      <c r="BA308" s="553"/>
      <c r="BB308" s="397"/>
      <c r="BC308" s="397"/>
      <c r="BD308" s="397"/>
      <c r="BE308" s="397"/>
      <c r="BF308" s="397"/>
      <c r="BG308" s="397"/>
      <c r="BH308" s="397"/>
      <c r="BI308" s="397"/>
      <c r="BJ308" s="397"/>
      <c r="BK308" s="397"/>
    </row>
    <row r="309" spans="2:63" x14ac:dyDescent="0.35">
      <c r="B309" s="80"/>
      <c r="C309" s="119"/>
      <c r="D309" s="119"/>
      <c r="E309" s="202"/>
      <c r="F309" s="119"/>
      <c r="G309" s="120"/>
      <c r="H309" s="41"/>
      <c r="I309" s="41"/>
      <c r="J309" s="944">
        <f t="shared" si="46"/>
        <v>0</v>
      </c>
      <c r="K309" s="292">
        <f t="shared" si="47"/>
        <v>0</v>
      </c>
      <c r="L309" s="327">
        <f>IF(I309&lt;(INDEX(Lookup!$U$2:$U$10,MATCH($D$45,Lookup!$S$2:$S$10,0))),0,365)</f>
        <v>0</v>
      </c>
      <c r="M309" s="292">
        <f t="shared" si="45"/>
        <v>0</v>
      </c>
      <c r="N309" s="371"/>
      <c r="O309" s="150"/>
      <c r="P309" s="397"/>
      <c r="Q309" s="555"/>
      <c r="R309" s="576">
        <f t="shared" si="48"/>
        <v>0</v>
      </c>
      <c r="S309" s="576">
        <f t="shared" si="49"/>
        <v>0</v>
      </c>
      <c r="T309" s="576">
        <f t="shared" si="50"/>
        <v>0</v>
      </c>
      <c r="U309" s="576">
        <f t="shared" si="51"/>
        <v>0</v>
      </c>
      <c r="V309" s="553"/>
      <c r="W309" s="553"/>
      <c r="X309" s="553"/>
      <c r="Y309" s="553"/>
      <c r="Z309" s="397"/>
      <c r="AA309" s="397"/>
      <c r="AB309" s="397"/>
      <c r="AC309" s="397"/>
      <c r="AD309" s="397"/>
      <c r="AE309" s="397"/>
      <c r="AF309" s="397"/>
      <c r="AG309" s="397"/>
      <c r="AH309" s="397"/>
      <c r="AI309" s="397"/>
      <c r="AJ309" s="397"/>
      <c r="AK309" s="397"/>
      <c r="AL309" s="397"/>
      <c r="AM309" s="397"/>
      <c r="AN309" s="397"/>
      <c r="AO309" s="397"/>
      <c r="AP309" s="397"/>
      <c r="AQ309" s="397"/>
      <c r="AR309" s="397"/>
      <c r="AS309" s="397"/>
      <c r="AT309" s="397"/>
      <c r="AU309" s="397"/>
      <c r="AV309" s="397"/>
      <c r="AW309" s="397"/>
      <c r="AX309" s="397"/>
      <c r="AY309" s="397"/>
      <c r="AZ309" s="397"/>
      <c r="BA309" s="553"/>
      <c r="BB309" s="397"/>
      <c r="BC309" s="397"/>
      <c r="BD309" s="397"/>
      <c r="BE309" s="397"/>
      <c r="BF309" s="397"/>
      <c r="BG309" s="397"/>
      <c r="BH309" s="397"/>
      <c r="BI309" s="397"/>
      <c r="BJ309" s="397"/>
      <c r="BK309" s="397"/>
    </row>
    <row r="310" spans="2:63" x14ac:dyDescent="0.35">
      <c r="B310" s="80"/>
      <c r="C310" s="119"/>
      <c r="D310" s="119"/>
      <c r="E310" s="202"/>
      <c r="F310" s="119"/>
      <c r="G310" s="120"/>
      <c r="H310" s="41"/>
      <c r="I310" s="41"/>
      <c r="J310" s="944">
        <f t="shared" si="46"/>
        <v>0</v>
      </c>
      <c r="K310" s="292">
        <f t="shared" si="47"/>
        <v>0</v>
      </c>
      <c r="L310" s="327">
        <f>IF(I310&lt;(INDEX(Lookup!$U$2:$U$10,MATCH($D$45,Lookup!$S$2:$S$10,0))),0,365)</f>
        <v>0</v>
      </c>
      <c r="M310" s="292">
        <f t="shared" si="45"/>
        <v>0</v>
      </c>
      <c r="N310" s="371"/>
      <c r="O310" s="150"/>
      <c r="P310" s="397"/>
      <c r="Q310" s="555"/>
      <c r="R310" s="576">
        <f t="shared" si="48"/>
        <v>0</v>
      </c>
      <c r="S310" s="576">
        <f t="shared" si="49"/>
        <v>0</v>
      </c>
      <c r="T310" s="576">
        <f t="shared" si="50"/>
        <v>0</v>
      </c>
      <c r="U310" s="576">
        <f t="shared" si="51"/>
        <v>0</v>
      </c>
      <c r="V310" s="553"/>
      <c r="W310" s="553"/>
      <c r="X310" s="553"/>
      <c r="Y310" s="553"/>
      <c r="Z310" s="397"/>
      <c r="AA310" s="397"/>
      <c r="AB310" s="397"/>
      <c r="AC310" s="397"/>
      <c r="AD310" s="397"/>
      <c r="AE310" s="397"/>
      <c r="AF310" s="397"/>
      <c r="AG310" s="397"/>
      <c r="AH310" s="397"/>
      <c r="AI310" s="397"/>
      <c r="AJ310" s="397"/>
      <c r="AK310" s="397"/>
      <c r="AL310" s="397"/>
      <c r="AM310" s="397"/>
      <c r="AN310" s="397"/>
      <c r="AO310" s="397"/>
      <c r="AP310" s="397"/>
      <c r="AQ310" s="397"/>
      <c r="AR310" s="397"/>
      <c r="AS310" s="397"/>
      <c r="AT310" s="397"/>
      <c r="AU310" s="397"/>
      <c r="AV310" s="397"/>
      <c r="AW310" s="397"/>
      <c r="AX310" s="397"/>
      <c r="AY310" s="397"/>
      <c r="AZ310" s="397"/>
      <c r="BA310" s="553"/>
      <c r="BB310" s="397"/>
      <c r="BC310" s="397"/>
      <c r="BD310" s="397"/>
      <c r="BE310" s="397"/>
      <c r="BF310" s="397"/>
      <c r="BG310" s="397"/>
      <c r="BH310" s="397"/>
      <c r="BI310" s="397"/>
      <c r="BJ310" s="397"/>
      <c r="BK310" s="397"/>
    </row>
    <row r="311" spans="2:63" x14ac:dyDescent="0.35">
      <c r="B311" s="80"/>
      <c r="C311" s="119"/>
      <c r="D311" s="119"/>
      <c r="E311" s="202"/>
      <c r="F311" s="119"/>
      <c r="G311" s="120"/>
      <c r="H311" s="41"/>
      <c r="I311" s="41"/>
      <c r="J311" s="944">
        <f t="shared" si="46"/>
        <v>0</v>
      </c>
      <c r="K311" s="292">
        <f t="shared" si="47"/>
        <v>0</v>
      </c>
      <c r="L311" s="327">
        <f>IF(I311&lt;(INDEX(Lookup!$U$2:$U$10,MATCH($D$45,Lookup!$S$2:$S$10,0))),0,365)</f>
        <v>0</v>
      </c>
      <c r="M311" s="292">
        <f t="shared" si="45"/>
        <v>0</v>
      </c>
      <c r="N311" s="371"/>
      <c r="O311" s="150"/>
      <c r="P311" s="397"/>
      <c r="Q311" s="555"/>
      <c r="R311" s="576">
        <f t="shared" si="48"/>
        <v>0</v>
      </c>
      <c r="S311" s="576">
        <f t="shared" si="49"/>
        <v>0</v>
      </c>
      <c r="T311" s="576">
        <f t="shared" si="50"/>
        <v>0</v>
      </c>
      <c r="U311" s="576">
        <f t="shared" si="51"/>
        <v>0</v>
      </c>
      <c r="V311" s="553"/>
      <c r="W311" s="553"/>
      <c r="X311" s="553"/>
      <c r="Y311" s="553"/>
      <c r="Z311" s="397"/>
      <c r="AA311" s="397"/>
      <c r="AB311" s="397"/>
      <c r="AC311" s="397"/>
      <c r="AD311" s="397"/>
      <c r="AE311" s="397"/>
      <c r="AF311" s="397"/>
      <c r="AG311" s="397"/>
      <c r="AH311" s="397"/>
      <c r="AI311" s="397"/>
      <c r="AJ311" s="397"/>
      <c r="AK311" s="397"/>
      <c r="AL311" s="397"/>
      <c r="AM311" s="397"/>
      <c r="AN311" s="397"/>
      <c r="AO311" s="397"/>
      <c r="AP311" s="397"/>
      <c r="AQ311" s="397"/>
      <c r="AR311" s="397"/>
      <c r="AS311" s="397"/>
      <c r="AT311" s="397"/>
      <c r="AU311" s="397"/>
      <c r="AV311" s="397"/>
      <c r="AW311" s="397"/>
      <c r="AX311" s="397"/>
      <c r="AY311" s="397"/>
      <c r="AZ311" s="397"/>
      <c r="BA311" s="553"/>
      <c r="BB311" s="397"/>
      <c r="BC311" s="397"/>
      <c r="BD311" s="397"/>
      <c r="BE311" s="397"/>
      <c r="BF311" s="397"/>
      <c r="BG311" s="397"/>
      <c r="BH311" s="397"/>
      <c r="BI311" s="397"/>
      <c r="BJ311" s="397"/>
      <c r="BK311" s="397"/>
    </row>
    <row r="312" spans="2:63" x14ac:dyDescent="0.35">
      <c r="B312" s="80"/>
      <c r="C312" s="119"/>
      <c r="D312" s="119"/>
      <c r="E312" s="202"/>
      <c r="F312" s="119"/>
      <c r="G312" s="120"/>
      <c r="H312" s="41"/>
      <c r="I312" s="41"/>
      <c r="J312" s="944">
        <f t="shared" si="46"/>
        <v>0</v>
      </c>
      <c r="K312" s="292">
        <f t="shared" si="47"/>
        <v>0</v>
      </c>
      <c r="L312" s="327">
        <f>IF(I312&lt;(INDEX(Lookup!$U$2:$U$10,MATCH($D$45,Lookup!$S$2:$S$10,0))),0,365)</f>
        <v>0</v>
      </c>
      <c r="M312" s="292">
        <f t="shared" si="45"/>
        <v>0</v>
      </c>
      <c r="N312" s="371"/>
      <c r="O312" s="150"/>
      <c r="P312" s="397"/>
      <c r="Q312" s="555"/>
      <c r="R312" s="576">
        <f t="shared" si="48"/>
        <v>0</v>
      </c>
      <c r="S312" s="576">
        <f t="shared" si="49"/>
        <v>0</v>
      </c>
      <c r="T312" s="576">
        <f t="shared" si="50"/>
        <v>0</v>
      </c>
      <c r="U312" s="576">
        <f t="shared" si="51"/>
        <v>0</v>
      </c>
      <c r="V312" s="553"/>
      <c r="W312" s="553"/>
      <c r="X312" s="553"/>
      <c r="Y312" s="553"/>
      <c r="Z312" s="397"/>
      <c r="AA312" s="397"/>
      <c r="AB312" s="397"/>
      <c r="AC312" s="397"/>
      <c r="AD312" s="397"/>
      <c r="AE312" s="397"/>
      <c r="AF312" s="397"/>
      <c r="AG312" s="397"/>
      <c r="AH312" s="397"/>
      <c r="AI312" s="397"/>
      <c r="AJ312" s="397"/>
      <c r="AK312" s="397"/>
      <c r="AL312" s="397"/>
      <c r="AM312" s="397"/>
      <c r="AN312" s="397"/>
      <c r="AO312" s="397"/>
      <c r="AP312" s="397"/>
      <c r="AQ312" s="397"/>
      <c r="AR312" s="397"/>
      <c r="AS312" s="397"/>
      <c r="AT312" s="397"/>
      <c r="AU312" s="397"/>
      <c r="AV312" s="397"/>
      <c r="AW312" s="397"/>
      <c r="AX312" s="397"/>
      <c r="AY312" s="397"/>
      <c r="AZ312" s="397"/>
      <c r="BA312" s="553"/>
      <c r="BB312" s="397"/>
      <c r="BC312" s="397"/>
      <c r="BD312" s="397"/>
      <c r="BE312" s="397"/>
      <c r="BF312" s="397"/>
      <c r="BG312" s="397"/>
      <c r="BH312" s="397"/>
      <c r="BI312" s="397"/>
      <c r="BJ312" s="397"/>
      <c r="BK312" s="397"/>
    </row>
    <row r="313" spans="2:63" x14ac:dyDescent="0.35">
      <c r="B313" s="80"/>
      <c r="C313" s="119"/>
      <c r="D313" s="119"/>
      <c r="E313" s="202"/>
      <c r="F313" s="119"/>
      <c r="G313" s="120"/>
      <c r="H313" s="41"/>
      <c r="I313" s="41"/>
      <c r="J313" s="944">
        <f t="shared" si="46"/>
        <v>0</v>
      </c>
      <c r="K313" s="292">
        <f t="shared" si="47"/>
        <v>0</v>
      </c>
      <c r="L313" s="327">
        <f>IF(I313&lt;(INDEX(Lookup!$U$2:$U$10,MATCH($D$45,Lookup!$S$2:$S$10,0))),0,365)</f>
        <v>0</v>
      </c>
      <c r="M313" s="292">
        <f t="shared" si="45"/>
        <v>0</v>
      </c>
      <c r="N313" s="371"/>
      <c r="O313" s="150"/>
      <c r="P313" s="397"/>
      <c r="Q313" s="555"/>
      <c r="R313" s="576">
        <f t="shared" si="48"/>
        <v>0</v>
      </c>
      <c r="S313" s="576">
        <f t="shared" si="49"/>
        <v>0</v>
      </c>
      <c r="T313" s="576">
        <f t="shared" si="50"/>
        <v>0</v>
      </c>
      <c r="U313" s="576">
        <f t="shared" si="51"/>
        <v>0</v>
      </c>
      <c r="V313" s="553"/>
      <c r="W313" s="553"/>
      <c r="X313" s="553"/>
      <c r="Y313" s="553"/>
      <c r="Z313" s="397"/>
      <c r="AA313" s="397"/>
      <c r="AB313" s="397"/>
      <c r="AC313" s="397"/>
      <c r="AD313" s="397"/>
      <c r="AE313" s="397"/>
      <c r="AF313" s="397"/>
      <c r="AG313" s="397"/>
      <c r="AH313" s="397"/>
      <c r="AI313" s="397"/>
      <c r="AJ313" s="397"/>
      <c r="AK313" s="397"/>
      <c r="AL313" s="397"/>
      <c r="AM313" s="397"/>
      <c r="AN313" s="397"/>
      <c r="AO313" s="397"/>
      <c r="AP313" s="397"/>
      <c r="AQ313" s="397"/>
      <c r="AR313" s="397"/>
      <c r="AS313" s="397"/>
      <c r="AT313" s="397"/>
      <c r="AU313" s="397"/>
      <c r="AV313" s="397"/>
      <c r="AW313" s="397"/>
      <c r="AX313" s="397"/>
      <c r="AY313" s="397"/>
      <c r="AZ313" s="397"/>
      <c r="BA313" s="553"/>
      <c r="BB313" s="397"/>
      <c r="BC313" s="397"/>
      <c r="BD313" s="397"/>
      <c r="BE313" s="397"/>
      <c r="BF313" s="397"/>
      <c r="BG313" s="397"/>
      <c r="BH313" s="397"/>
      <c r="BI313" s="397"/>
      <c r="BJ313" s="397"/>
      <c r="BK313" s="397"/>
    </row>
    <row r="314" spans="2:63" x14ac:dyDescent="0.35">
      <c r="B314" s="80"/>
      <c r="C314" s="119"/>
      <c r="D314" s="119"/>
      <c r="E314" s="202"/>
      <c r="F314" s="119"/>
      <c r="G314" s="120"/>
      <c r="H314" s="41"/>
      <c r="I314" s="41"/>
      <c r="J314" s="944">
        <f t="shared" si="46"/>
        <v>0</v>
      </c>
      <c r="K314" s="292">
        <f t="shared" si="47"/>
        <v>0</v>
      </c>
      <c r="L314" s="327">
        <f>IF(I314&lt;(INDEX(Lookup!$U$2:$U$10,MATCH($D$45,Lookup!$S$2:$S$10,0))),0,365)</f>
        <v>0</v>
      </c>
      <c r="M314" s="292">
        <f t="shared" si="45"/>
        <v>0</v>
      </c>
      <c r="N314" s="371"/>
      <c r="O314" s="150"/>
      <c r="P314" s="397"/>
      <c r="Q314" s="555"/>
      <c r="R314" s="576">
        <f t="shared" si="48"/>
        <v>0</v>
      </c>
      <c r="S314" s="576">
        <f t="shared" si="49"/>
        <v>0</v>
      </c>
      <c r="T314" s="576">
        <f t="shared" si="50"/>
        <v>0</v>
      </c>
      <c r="U314" s="576">
        <f t="shared" si="51"/>
        <v>0</v>
      </c>
      <c r="V314" s="553"/>
      <c r="W314" s="553"/>
      <c r="X314" s="553"/>
      <c r="Y314" s="553"/>
      <c r="Z314" s="397"/>
      <c r="AA314" s="397"/>
      <c r="AB314" s="397"/>
      <c r="AC314" s="397"/>
      <c r="AD314" s="397"/>
      <c r="AE314" s="397"/>
      <c r="AF314" s="397"/>
      <c r="AG314" s="397"/>
      <c r="AH314" s="397"/>
      <c r="AI314" s="397"/>
      <c r="AJ314" s="397"/>
      <c r="AK314" s="397"/>
      <c r="AL314" s="397"/>
      <c r="AM314" s="397"/>
      <c r="AN314" s="397"/>
      <c r="AO314" s="397"/>
      <c r="AP314" s="397"/>
      <c r="AQ314" s="397"/>
      <c r="AR314" s="397"/>
      <c r="AS314" s="397"/>
      <c r="AT314" s="397"/>
      <c r="AU314" s="397"/>
      <c r="AV314" s="397"/>
      <c r="AW314" s="397"/>
      <c r="AX314" s="397"/>
      <c r="AY314" s="397"/>
      <c r="AZ314" s="397"/>
      <c r="BA314" s="553"/>
      <c r="BB314" s="397"/>
      <c r="BC314" s="397"/>
      <c r="BD314" s="397"/>
      <c r="BE314" s="397"/>
      <c r="BF314" s="397"/>
      <c r="BG314" s="397"/>
      <c r="BH314" s="397"/>
      <c r="BI314" s="397"/>
      <c r="BJ314" s="397"/>
      <c r="BK314" s="397"/>
    </row>
    <row r="315" spans="2:63" x14ac:dyDescent="0.35">
      <c r="B315" s="80"/>
      <c r="C315" s="119"/>
      <c r="D315" s="119"/>
      <c r="E315" s="202"/>
      <c r="F315" s="119"/>
      <c r="G315" s="120"/>
      <c r="H315" s="41"/>
      <c r="I315" s="41"/>
      <c r="J315" s="944">
        <f t="shared" si="46"/>
        <v>0</v>
      </c>
      <c r="K315" s="292">
        <f t="shared" si="47"/>
        <v>0</v>
      </c>
      <c r="L315" s="327">
        <f>IF(I315&lt;(INDEX(Lookup!$U$2:$U$10,MATCH($D$45,Lookup!$S$2:$S$10,0))),0,365)</f>
        <v>0</v>
      </c>
      <c r="M315" s="292">
        <f t="shared" si="45"/>
        <v>0</v>
      </c>
      <c r="N315" s="371"/>
      <c r="O315" s="150"/>
      <c r="P315" s="397"/>
      <c r="Q315" s="555"/>
      <c r="R315" s="576">
        <f t="shared" si="48"/>
        <v>0</v>
      </c>
      <c r="S315" s="576">
        <f t="shared" si="49"/>
        <v>0</v>
      </c>
      <c r="T315" s="576">
        <f t="shared" si="50"/>
        <v>0</v>
      </c>
      <c r="U315" s="576">
        <f t="shared" si="51"/>
        <v>0</v>
      </c>
      <c r="V315" s="553"/>
      <c r="W315" s="553"/>
      <c r="X315" s="553"/>
      <c r="Y315" s="553"/>
      <c r="Z315" s="397"/>
      <c r="AA315" s="397"/>
      <c r="AB315" s="397"/>
      <c r="AC315" s="397"/>
      <c r="AD315" s="397"/>
      <c r="AE315" s="397"/>
      <c r="AF315" s="397"/>
      <c r="AG315" s="397"/>
      <c r="AH315" s="397"/>
      <c r="AI315" s="397"/>
      <c r="AJ315" s="397"/>
      <c r="AK315" s="397"/>
      <c r="AL315" s="397"/>
      <c r="AM315" s="397"/>
      <c r="AN315" s="397"/>
      <c r="AO315" s="397"/>
      <c r="AP315" s="397"/>
      <c r="AQ315" s="397"/>
      <c r="AR315" s="397"/>
      <c r="AS315" s="397"/>
      <c r="AT315" s="397"/>
      <c r="AU315" s="397"/>
      <c r="AV315" s="397"/>
      <c r="AW315" s="397"/>
      <c r="AX315" s="397"/>
      <c r="AY315" s="397"/>
      <c r="AZ315" s="397"/>
      <c r="BA315" s="553"/>
      <c r="BB315" s="397"/>
      <c r="BC315" s="397"/>
      <c r="BD315" s="397"/>
      <c r="BE315" s="397"/>
      <c r="BF315" s="397"/>
      <c r="BG315" s="397"/>
      <c r="BH315" s="397"/>
      <c r="BI315" s="397"/>
      <c r="BJ315" s="397"/>
      <c r="BK315" s="397"/>
    </row>
    <row r="316" spans="2:63" x14ac:dyDescent="0.35">
      <c r="B316" s="80"/>
      <c r="C316" s="119"/>
      <c r="D316" s="119"/>
      <c r="E316" s="202"/>
      <c r="F316" s="119"/>
      <c r="G316" s="120"/>
      <c r="H316" s="41"/>
      <c r="I316" s="41"/>
      <c r="J316" s="944">
        <f t="shared" si="46"/>
        <v>0</v>
      </c>
      <c r="K316" s="292">
        <f t="shared" si="47"/>
        <v>0</v>
      </c>
      <c r="L316" s="327">
        <f>IF(I316&lt;(INDEX(Lookup!$U$2:$U$10,MATCH($D$45,Lookup!$S$2:$S$10,0))),0,365)</f>
        <v>0</v>
      </c>
      <c r="M316" s="292">
        <f t="shared" si="45"/>
        <v>0</v>
      </c>
      <c r="N316" s="371"/>
      <c r="O316" s="150"/>
      <c r="P316" s="397"/>
      <c r="Q316" s="555"/>
      <c r="R316" s="576">
        <f t="shared" si="48"/>
        <v>0</v>
      </c>
      <c r="S316" s="576">
        <f t="shared" si="49"/>
        <v>0</v>
      </c>
      <c r="T316" s="576">
        <f t="shared" si="50"/>
        <v>0</v>
      </c>
      <c r="U316" s="576">
        <f t="shared" si="51"/>
        <v>0</v>
      </c>
      <c r="V316" s="553"/>
      <c r="W316" s="553"/>
      <c r="X316" s="553"/>
      <c r="Y316" s="553"/>
      <c r="Z316" s="397"/>
      <c r="AA316" s="397"/>
      <c r="AB316" s="397"/>
      <c r="AC316" s="397"/>
      <c r="AD316" s="397"/>
      <c r="AE316" s="397"/>
      <c r="AF316" s="397"/>
      <c r="AG316" s="397"/>
      <c r="AH316" s="397"/>
      <c r="AI316" s="397"/>
      <c r="AJ316" s="397"/>
      <c r="AK316" s="397"/>
      <c r="AL316" s="397"/>
      <c r="AM316" s="397"/>
      <c r="AN316" s="397"/>
      <c r="AO316" s="397"/>
      <c r="AP316" s="397"/>
      <c r="AQ316" s="397"/>
      <c r="AR316" s="397"/>
      <c r="AS316" s="397"/>
      <c r="AT316" s="397"/>
      <c r="AU316" s="397"/>
      <c r="AV316" s="397"/>
      <c r="AW316" s="397"/>
      <c r="AX316" s="397"/>
      <c r="AY316" s="397"/>
      <c r="AZ316" s="397"/>
      <c r="BA316" s="553"/>
      <c r="BB316" s="397"/>
      <c r="BC316" s="397"/>
      <c r="BD316" s="397"/>
      <c r="BE316" s="397"/>
      <c r="BF316" s="397"/>
      <c r="BG316" s="397"/>
      <c r="BH316" s="397"/>
      <c r="BI316" s="397"/>
      <c r="BJ316" s="397"/>
      <c r="BK316" s="397"/>
    </row>
    <row r="317" spans="2:63" x14ac:dyDescent="0.35">
      <c r="B317" s="80"/>
      <c r="C317" s="119"/>
      <c r="D317" s="119"/>
      <c r="E317" s="202"/>
      <c r="F317" s="119"/>
      <c r="G317" s="120"/>
      <c r="H317" s="41"/>
      <c r="I317" s="41"/>
      <c r="J317" s="944">
        <f t="shared" si="46"/>
        <v>0</v>
      </c>
      <c r="K317" s="292">
        <f t="shared" si="47"/>
        <v>0</v>
      </c>
      <c r="L317" s="327">
        <f>IF(I317&lt;(INDEX(Lookup!$U$2:$U$10,MATCH($D$45,Lookup!$S$2:$S$10,0))),0,365)</f>
        <v>0</v>
      </c>
      <c r="M317" s="292">
        <f t="shared" si="45"/>
        <v>0</v>
      </c>
      <c r="N317" s="371"/>
      <c r="O317" s="150"/>
      <c r="P317" s="397"/>
      <c r="Q317" s="555"/>
      <c r="R317" s="576">
        <f t="shared" si="48"/>
        <v>0</v>
      </c>
      <c r="S317" s="576">
        <f t="shared" si="49"/>
        <v>0</v>
      </c>
      <c r="T317" s="576">
        <f t="shared" si="50"/>
        <v>0</v>
      </c>
      <c r="U317" s="576">
        <f t="shared" si="51"/>
        <v>0</v>
      </c>
      <c r="V317" s="553"/>
      <c r="W317" s="553"/>
      <c r="X317" s="553"/>
      <c r="Y317" s="553"/>
      <c r="Z317" s="397"/>
      <c r="AA317" s="397"/>
      <c r="AB317" s="397"/>
      <c r="AC317" s="397"/>
      <c r="AD317" s="397"/>
      <c r="AE317" s="397"/>
      <c r="AF317" s="397"/>
      <c r="AG317" s="397"/>
      <c r="AH317" s="397"/>
      <c r="AI317" s="397"/>
      <c r="AJ317" s="397"/>
      <c r="AK317" s="397"/>
      <c r="AL317" s="397"/>
      <c r="AM317" s="397"/>
      <c r="AN317" s="397"/>
      <c r="AO317" s="397"/>
      <c r="AP317" s="397"/>
      <c r="AQ317" s="397"/>
      <c r="AR317" s="397"/>
      <c r="AS317" s="397"/>
      <c r="AT317" s="397"/>
      <c r="AU317" s="397"/>
      <c r="AV317" s="397"/>
      <c r="AW317" s="397"/>
      <c r="AX317" s="397"/>
      <c r="AY317" s="397"/>
      <c r="AZ317" s="397"/>
      <c r="BA317" s="553"/>
      <c r="BB317" s="397"/>
      <c r="BC317" s="397"/>
      <c r="BD317" s="397"/>
      <c r="BE317" s="397"/>
      <c r="BF317" s="397"/>
      <c r="BG317" s="397"/>
      <c r="BH317" s="397"/>
      <c r="BI317" s="397"/>
      <c r="BJ317" s="397"/>
      <c r="BK317" s="397"/>
    </row>
    <row r="318" spans="2:63" x14ac:dyDescent="0.35">
      <c r="B318" s="80"/>
      <c r="C318" s="119"/>
      <c r="D318" s="119"/>
      <c r="E318" s="202"/>
      <c r="F318" s="119"/>
      <c r="G318" s="120"/>
      <c r="H318" s="41"/>
      <c r="I318" s="41"/>
      <c r="J318" s="944">
        <f t="shared" si="46"/>
        <v>0</v>
      </c>
      <c r="K318" s="292">
        <f t="shared" si="47"/>
        <v>0</v>
      </c>
      <c r="L318" s="327">
        <f>IF(I318&lt;(INDEX(Lookup!$U$2:$U$10,MATCH($D$45,Lookup!$S$2:$S$10,0))),0,365)</f>
        <v>0</v>
      </c>
      <c r="M318" s="292">
        <f t="shared" si="45"/>
        <v>0</v>
      </c>
      <c r="N318" s="371"/>
      <c r="O318" s="150"/>
      <c r="P318" s="397"/>
      <c r="Q318" s="555"/>
      <c r="R318" s="576">
        <f t="shared" si="48"/>
        <v>0</v>
      </c>
      <c r="S318" s="576">
        <f t="shared" si="49"/>
        <v>0</v>
      </c>
      <c r="T318" s="576">
        <f t="shared" si="50"/>
        <v>0</v>
      </c>
      <c r="U318" s="576">
        <f t="shared" si="51"/>
        <v>0</v>
      </c>
      <c r="V318" s="553"/>
      <c r="W318" s="553"/>
      <c r="X318" s="553"/>
      <c r="Y318" s="553"/>
      <c r="Z318" s="397"/>
      <c r="AA318" s="397"/>
      <c r="AB318" s="397"/>
      <c r="AC318" s="397"/>
      <c r="AD318" s="397"/>
      <c r="AE318" s="397"/>
      <c r="AF318" s="397"/>
      <c r="AG318" s="397"/>
      <c r="AH318" s="397"/>
      <c r="AI318" s="397"/>
      <c r="AJ318" s="397"/>
      <c r="AK318" s="397"/>
      <c r="AL318" s="397"/>
      <c r="AM318" s="397"/>
      <c r="AN318" s="397"/>
      <c r="AO318" s="397"/>
      <c r="AP318" s="397"/>
      <c r="AQ318" s="397"/>
      <c r="AR318" s="397"/>
      <c r="AS318" s="397"/>
      <c r="AT318" s="397"/>
      <c r="AU318" s="397"/>
      <c r="AV318" s="397"/>
      <c r="AW318" s="397"/>
      <c r="AX318" s="397"/>
      <c r="AY318" s="397"/>
      <c r="AZ318" s="397"/>
      <c r="BA318" s="553"/>
      <c r="BB318" s="397"/>
      <c r="BC318" s="397"/>
      <c r="BD318" s="397"/>
      <c r="BE318" s="397"/>
      <c r="BF318" s="397"/>
      <c r="BG318" s="397"/>
      <c r="BH318" s="397"/>
      <c r="BI318" s="397"/>
      <c r="BJ318" s="397"/>
      <c r="BK318" s="397"/>
    </row>
    <row r="319" spans="2:63" x14ac:dyDescent="0.35">
      <c r="B319" s="80"/>
      <c r="C319" s="119"/>
      <c r="D319" s="119"/>
      <c r="E319" s="202"/>
      <c r="F319" s="119"/>
      <c r="G319" s="120"/>
      <c r="H319" s="41"/>
      <c r="I319" s="41"/>
      <c r="J319" s="944">
        <f t="shared" si="46"/>
        <v>0</v>
      </c>
      <c r="K319" s="292">
        <f t="shared" si="47"/>
        <v>0</v>
      </c>
      <c r="L319" s="327">
        <f>IF(I319&lt;(INDEX(Lookup!$U$2:$U$10,MATCH($D$45,Lookup!$S$2:$S$10,0))),0,365)</f>
        <v>0</v>
      </c>
      <c r="M319" s="292">
        <f t="shared" si="45"/>
        <v>0</v>
      </c>
      <c r="N319" s="371"/>
      <c r="O319" s="150"/>
      <c r="P319" s="397"/>
      <c r="Q319" s="555"/>
      <c r="R319" s="576">
        <f t="shared" si="48"/>
        <v>0</v>
      </c>
      <c r="S319" s="576">
        <f t="shared" si="49"/>
        <v>0</v>
      </c>
      <c r="T319" s="576">
        <f t="shared" si="50"/>
        <v>0</v>
      </c>
      <c r="U319" s="576">
        <f t="shared" si="51"/>
        <v>0</v>
      </c>
      <c r="V319" s="553"/>
      <c r="W319" s="553"/>
      <c r="X319" s="553"/>
      <c r="Y319" s="553"/>
      <c r="Z319" s="397"/>
      <c r="AA319" s="397"/>
      <c r="AB319" s="397"/>
      <c r="AC319" s="397"/>
      <c r="AD319" s="397"/>
      <c r="AE319" s="397"/>
      <c r="AF319" s="397"/>
      <c r="AG319" s="397"/>
      <c r="AH319" s="397"/>
      <c r="AI319" s="397"/>
      <c r="AJ319" s="397"/>
      <c r="AK319" s="397"/>
      <c r="AL319" s="397"/>
      <c r="AM319" s="397"/>
      <c r="AN319" s="397"/>
      <c r="AO319" s="397"/>
      <c r="AP319" s="397"/>
      <c r="AQ319" s="397"/>
      <c r="AR319" s="397"/>
      <c r="AS319" s="397"/>
      <c r="AT319" s="397"/>
      <c r="AU319" s="397"/>
      <c r="AV319" s="397"/>
      <c r="AW319" s="397"/>
      <c r="AX319" s="397"/>
      <c r="AY319" s="397"/>
      <c r="AZ319" s="397"/>
      <c r="BA319" s="553"/>
      <c r="BB319" s="397"/>
      <c r="BC319" s="397"/>
      <c r="BD319" s="397"/>
      <c r="BE319" s="397"/>
      <c r="BF319" s="397"/>
      <c r="BG319" s="397"/>
      <c r="BH319" s="397"/>
      <c r="BI319" s="397"/>
      <c r="BJ319" s="397"/>
      <c r="BK319" s="397"/>
    </row>
    <row r="320" spans="2:63" x14ac:dyDescent="0.35">
      <c r="B320" s="80"/>
      <c r="C320" s="119"/>
      <c r="D320" s="119"/>
      <c r="E320" s="202"/>
      <c r="F320" s="119"/>
      <c r="G320" s="120"/>
      <c r="H320" s="41"/>
      <c r="I320" s="41"/>
      <c r="J320" s="944">
        <f t="shared" si="46"/>
        <v>0</v>
      </c>
      <c r="K320" s="292">
        <f t="shared" si="47"/>
        <v>0</v>
      </c>
      <c r="L320" s="327">
        <f>IF(I320&lt;(INDEX(Lookup!$U$2:$U$10,MATCH($D$45,Lookup!$S$2:$S$10,0))),0,365)</f>
        <v>0</v>
      </c>
      <c r="M320" s="292">
        <f t="shared" si="45"/>
        <v>0</v>
      </c>
      <c r="N320" s="371"/>
      <c r="O320" s="150"/>
      <c r="P320" s="397"/>
      <c r="Q320" s="555"/>
      <c r="R320" s="576">
        <f t="shared" si="48"/>
        <v>0</v>
      </c>
      <c r="S320" s="576">
        <f t="shared" si="49"/>
        <v>0</v>
      </c>
      <c r="T320" s="576">
        <f t="shared" si="50"/>
        <v>0</v>
      </c>
      <c r="U320" s="576">
        <f t="shared" si="51"/>
        <v>0</v>
      </c>
      <c r="V320" s="553"/>
      <c r="W320" s="553"/>
      <c r="X320" s="553"/>
      <c r="Y320" s="553"/>
      <c r="Z320" s="397"/>
      <c r="AA320" s="397"/>
      <c r="AB320" s="397"/>
      <c r="AC320" s="397"/>
      <c r="AD320" s="397"/>
      <c r="AE320" s="397"/>
      <c r="AF320" s="397"/>
      <c r="AG320" s="397"/>
      <c r="AH320" s="397"/>
      <c r="AI320" s="397"/>
      <c r="AJ320" s="397"/>
      <c r="AK320" s="397"/>
      <c r="AL320" s="397"/>
      <c r="AM320" s="397"/>
      <c r="AN320" s="397"/>
      <c r="AO320" s="397"/>
      <c r="AP320" s="397"/>
      <c r="AQ320" s="397"/>
      <c r="AR320" s="397"/>
      <c r="AS320" s="397"/>
      <c r="AT320" s="397"/>
      <c r="AU320" s="397"/>
      <c r="AV320" s="397"/>
      <c r="AW320" s="397"/>
      <c r="AX320" s="397"/>
      <c r="AY320" s="397"/>
      <c r="AZ320" s="397"/>
      <c r="BA320" s="553"/>
      <c r="BB320" s="397"/>
      <c r="BC320" s="397"/>
      <c r="BD320" s="397"/>
      <c r="BE320" s="397"/>
      <c r="BF320" s="397"/>
      <c r="BG320" s="397"/>
      <c r="BH320" s="397"/>
      <c r="BI320" s="397"/>
      <c r="BJ320" s="397"/>
      <c r="BK320" s="397"/>
    </row>
    <row r="321" spans="2:63" x14ac:dyDescent="0.35">
      <c r="B321" s="80"/>
      <c r="C321" s="119"/>
      <c r="D321" s="119"/>
      <c r="E321" s="202"/>
      <c r="F321" s="119"/>
      <c r="G321" s="120"/>
      <c r="H321" s="41"/>
      <c r="I321" s="41"/>
      <c r="J321" s="944">
        <f t="shared" si="46"/>
        <v>0</v>
      </c>
      <c r="K321" s="292">
        <f t="shared" si="47"/>
        <v>0</v>
      </c>
      <c r="L321" s="327">
        <f>IF(I321&lt;(INDEX(Lookup!$U$2:$U$10,MATCH($D$45,Lookup!$S$2:$S$10,0))),0,365)</f>
        <v>0</v>
      </c>
      <c r="M321" s="292">
        <f t="shared" si="45"/>
        <v>0</v>
      </c>
      <c r="N321" s="371"/>
      <c r="O321" s="150"/>
      <c r="P321" s="397"/>
      <c r="Q321" s="555"/>
      <c r="R321" s="576">
        <f t="shared" si="48"/>
        <v>0</v>
      </c>
      <c r="S321" s="576">
        <f t="shared" si="49"/>
        <v>0</v>
      </c>
      <c r="T321" s="576">
        <f t="shared" si="50"/>
        <v>0</v>
      </c>
      <c r="U321" s="576">
        <f t="shared" si="51"/>
        <v>0</v>
      </c>
      <c r="V321" s="553"/>
      <c r="W321" s="553"/>
      <c r="X321" s="553"/>
      <c r="Y321" s="553"/>
      <c r="Z321" s="397"/>
      <c r="AA321" s="397"/>
      <c r="AB321" s="397"/>
      <c r="AC321" s="397"/>
      <c r="AD321" s="397"/>
      <c r="AE321" s="397"/>
      <c r="AF321" s="397"/>
      <c r="AG321" s="397"/>
      <c r="AH321" s="397"/>
      <c r="AI321" s="397"/>
      <c r="AJ321" s="397"/>
      <c r="AK321" s="397"/>
      <c r="AL321" s="397"/>
      <c r="AM321" s="397"/>
      <c r="AN321" s="397"/>
      <c r="AO321" s="397"/>
      <c r="AP321" s="397"/>
      <c r="AQ321" s="397"/>
      <c r="AR321" s="397"/>
      <c r="AS321" s="397"/>
      <c r="AT321" s="397"/>
      <c r="AU321" s="397"/>
      <c r="AV321" s="397"/>
      <c r="AW321" s="397"/>
      <c r="AX321" s="397"/>
      <c r="AY321" s="397"/>
      <c r="AZ321" s="397"/>
      <c r="BA321" s="553"/>
      <c r="BB321" s="397"/>
      <c r="BC321" s="397"/>
      <c r="BD321" s="397"/>
      <c r="BE321" s="397"/>
      <c r="BF321" s="397"/>
      <c r="BG321" s="397"/>
      <c r="BH321" s="397"/>
      <c r="BI321" s="397"/>
      <c r="BJ321" s="397"/>
      <c r="BK321" s="397"/>
    </row>
    <row r="322" spans="2:63" x14ac:dyDescent="0.35">
      <c r="B322" s="80"/>
      <c r="C322" s="119"/>
      <c r="D322" s="119"/>
      <c r="E322" s="202"/>
      <c r="F322" s="119"/>
      <c r="G322" s="120"/>
      <c r="H322" s="41"/>
      <c r="I322" s="41"/>
      <c r="J322" s="944">
        <f t="shared" si="46"/>
        <v>0</v>
      </c>
      <c r="K322" s="292">
        <f t="shared" si="47"/>
        <v>0</v>
      </c>
      <c r="L322" s="327">
        <f>IF(I322&lt;(INDEX(Lookup!$U$2:$U$10,MATCH($D$45,Lookup!$S$2:$S$10,0))),0,365)</f>
        <v>0</v>
      </c>
      <c r="M322" s="292">
        <f t="shared" si="45"/>
        <v>0</v>
      </c>
      <c r="N322" s="371"/>
      <c r="O322" s="150"/>
      <c r="P322" s="397"/>
      <c r="Q322" s="555"/>
      <c r="R322" s="576">
        <f t="shared" si="48"/>
        <v>0</v>
      </c>
      <c r="S322" s="576">
        <f t="shared" si="49"/>
        <v>0</v>
      </c>
      <c r="T322" s="576">
        <f t="shared" si="50"/>
        <v>0</v>
      </c>
      <c r="U322" s="576">
        <f t="shared" si="51"/>
        <v>0</v>
      </c>
      <c r="V322" s="553"/>
      <c r="W322" s="553"/>
      <c r="X322" s="553"/>
      <c r="Y322" s="553"/>
      <c r="Z322" s="397"/>
      <c r="AA322" s="397"/>
      <c r="AB322" s="397"/>
      <c r="AC322" s="397"/>
      <c r="AD322" s="397"/>
      <c r="AE322" s="397"/>
      <c r="AF322" s="397"/>
      <c r="AG322" s="397"/>
      <c r="AH322" s="397"/>
      <c r="AI322" s="397"/>
      <c r="AJ322" s="397"/>
      <c r="AK322" s="397"/>
      <c r="AL322" s="397"/>
      <c r="AM322" s="397"/>
      <c r="AN322" s="397"/>
      <c r="AO322" s="397"/>
      <c r="AP322" s="397"/>
      <c r="AQ322" s="397"/>
      <c r="AR322" s="397"/>
      <c r="AS322" s="397"/>
      <c r="AT322" s="397"/>
      <c r="AU322" s="397"/>
      <c r="AV322" s="397"/>
      <c r="AW322" s="397"/>
      <c r="AX322" s="397"/>
      <c r="AY322" s="397"/>
      <c r="AZ322" s="397"/>
      <c r="BA322" s="553"/>
      <c r="BB322" s="397"/>
      <c r="BC322" s="397"/>
      <c r="BD322" s="397"/>
      <c r="BE322" s="397"/>
      <c r="BF322" s="397"/>
      <c r="BG322" s="397"/>
      <c r="BH322" s="397"/>
      <c r="BI322" s="397"/>
      <c r="BJ322" s="397"/>
      <c r="BK322" s="397"/>
    </row>
    <row r="323" spans="2:63" x14ac:dyDescent="0.35">
      <c r="B323" s="80"/>
      <c r="C323" s="119"/>
      <c r="D323" s="119"/>
      <c r="E323" s="202"/>
      <c r="F323" s="119"/>
      <c r="G323" s="120"/>
      <c r="H323" s="41"/>
      <c r="I323" s="41"/>
      <c r="J323" s="944">
        <f t="shared" si="46"/>
        <v>0</v>
      </c>
      <c r="K323" s="292">
        <f t="shared" si="47"/>
        <v>0</v>
      </c>
      <c r="L323" s="327">
        <f>IF(I323&lt;(INDEX(Lookup!$U$2:$U$10,MATCH($D$45,Lookup!$S$2:$S$10,0))),0,365)</f>
        <v>0</v>
      </c>
      <c r="M323" s="292">
        <f t="shared" si="45"/>
        <v>0</v>
      </c>
      <c r="N323" s="371"/>
      <c r="O323" s="150"/>
      <c r="P323" s="397"/>
      <c r="Q323" s="555"/>
      <c r="R323" s="576">
        <f t="shared" si="48"/>
        <v>0</v>
      </c>
      <c r="S323" s="576">
        <f t="shared" si="49"/>
        <v>0</v>
      </c>
      <c r="T323" s="576">
        <f t="shared" si="50"/>
        <v>0</v>
      </c>
      <c r="U323" s="576">
        <f t="shared" si="51"/>
        <v>0</v>
      </c>
      <c r="V323" s="553"/>
      <c r="W323" s="553"/>
      <c r="X323" s="553"/>
      <c r="Y323" s="553"/>
      <c r="Z323" s="397"/>
      <c r="AA323" s="397"/>
      <c r="AB323" s="397"/>
      <c r="AC323" s="397"/>
      <c r="AD323" s="397"/>
      <c r="AE323" s="397"/>
      <c r="AF323" s="397"/>
      <c r="AG323" s="397"/>
      <c r="AH323" s="397"/>
      <c r="AI323" s="397"/>
      <c r="AJ323" s="397"/>
      <c r="AK323" s="397"/>
      <c r="AL323" s="397"/>
      <c r="AM323" s="397"/>
      <c r="AN323" s="397"/>
      <c r="AO323" s="397"/>
      <c r="AP323" s="397"/>
      <c r="AQ323" s="397"/>
      <c r="AR323" s="397"/>
      <c r="AS323" s="397"/>
      <c r="AT323" s="397"/>
      <c r="AU323" s="397"/>
      <c r="AV323" s="397"/>
      <c r="AW323" s="397"/>
      <c r="AX323" s="397"/>
      <c r="AY323" s="397"/>
      <c r="AZ323" s="397"/>
      <c r="BA323" s="553"/>
      <c r="BB323" s="397"/>
      <c r="BC323" s="397"/>
      <c r="BD323" s="397"/>
      <c r="BE323" s="397"/>
      <c r="BF323" s="397"/>
      <c r="BG323" s="397"/>
      <c r="BH323" s="397"/>
      <c r="BI323" s="397"/>
      <c r="BJ323" s="397"/>
      <c r="BK323" s="397"/>
    </row>
    <row r="324" spans="2:63" x14ac:dyDescent="0.35">
      <c r="B324" s="80"/>
      <c r="C324" s="119"/>
      <c r="D324" s="119"/>
      <c r="E324" s="202"/>
      <c r="F324" s="119"/>
      <c r="G324" s="120"/>
      <c r="H324" s="41"/>
      <c r="I324" s="41"/>
      <c r="J324" s="944">
        <f t="shared" si="46"/>
        <v>0</v>
      </c>
      <c r="K324" s="292">
        <f t="shared" si="47"/>
        <v>0</v>
      </c>
      <c r="L324" s="327">
        <f>IF(I324&lt;(INDEX(Lookup!$U$2:$U$10,MATCH($D$45,Lookup!$S$2:$S$10,0))),0,365)</f>
        <v>0</v>
      </c>
      <c r="M324" s="292">
        <f t="shared" si="45"/>
        <v>0</v>
      </c>
      <c r="N324" s="371"/>
      <c r="O324" s="150"/>
      <c r="P324" s="397"/>
      <c r="Q324" s="555"/>
      <c r="R324" s="576">
        <f t="shared" si="48"/>
        <v>0</v>
      </c>
      <c r="S324" s="576">
        <f t="shared" si="49"/>
        <v>0</v>
      </c>
      <c r="T324" s="576">
        <f t="shared" si="50"/>
        <v>0</v>
      </c>
      <c r="U324" s="576">
        <f t="shared" si="51"/>
        <v>0</v>
      </c>
      <c r="V324" s="553"/>
      <c r="W324" s="553"/>
      <c r="X324" s="553"/>
      <c r="Y324" s="553"/>
      <c r="Z324" s="397"/>
      <c r="AA324" s="397"/>
      <c r="AB324" s="397"/>
      <c r="AC324" s="397"/>
      <c r="AD324" s="397"/>
      <c r="AE324" s="397"/>
      <c r="AF324" s="397"/>
      <c r="AG324" s="397"/>
      <c r="AH324" s="397"/>
      <c r="AI324" s="397"/>
      <c r="AJ324" s="397"/>
      <c r="AK324" s="397"/>
      <c r="AL324" s="397"/>
      <c r="AM324" s="397"/>
      <c r="AN324" s="397"/>
      <c r="AO324" s="397"/>
      <c r="AP324" s="397"/>
      <c r="AQ324" s="397"/>
      <c r="AR324" s="397"/>
      <c r="AS324" s="397"/>
      <c r="AT324" s="397"/>
      <c r="AU324" s="397"/>
      <c r="AV324" s="397"/>
      <c r="AW324" s="397"/>
      <c r="AX324" s="397"/>
      <c r="AY324" s="397"/>
      <c r="AZ324" s="397"/>
      <c r="BA324" s="553"/>
      <c r="BB324" s="397"/>
      <c r="BC324" s="397"/>
      <c r="BD324" s="397"/>
      <c r="BE324" s="397"/>
      <c r="BF324" s="397"/>
      <c r="BG324" s="397"/>
      <c r="BH324" s="397"/>
      <c r="BI324" s="397"/>
      <c r="BJ324" s="397"/>
      <c r="BK324" s="397"/>
    </row>
    <row r="325" spans="2:63" x14ac:dyDescent="0.35">
      <c r="B325" s="80"/>
      <c r="C325" s="119"/>
      <c r="D325" s="119"/>
      <c r="E325" s="202"/>
      <c r="F325" s="119"/>
      <c r="G325" s="120"/>
      <c r="H325" s="41"/>
      <c r="I325" s="41"/>
      <c r="J325" s="944">
        <f t="shared" si="46"/>
        <v>0</v>
      </c>
      <c r="K325" s="292">
        <f t="shared" si="47"/>
        <v>0</v>
      </c>
      <c r="L325" s="327">
        <f>IF(I325&lt;(INDEX(Lookup!$U$2:$U$10,MATCH($D$45,Lookup!$S$2:$S$10,0))),0,365)</f>
        <v>0</v>
      </c>
      <c r="M325" s="292">
        <f t="shared" si="45"/>
        <v>0</v>
      </c>
      <c r="N325" s="371"/>
      <c r="O325" s="150"/>
      <c r="P325" s="397"/>
      <c r="Q325" s="555"/>
      <c r="R325" s="576">
        <f t="shared" si="48"/>
        <v>0</v>
      </c>
      <c r="S325" s="576">
        <f t="shared" si="49"/>
        <v>0</v>
      </c>
      <c r="T325" s="576">
        <f t="shared" si="50"/>
        <v>0</v>
      </c>
      <c r="U325" s="576">
        <f t="shared" si="51"/>
        <v>0</v>
      </c>
      <c r="V325" s="553"/>
      <c r="W325" s="553"/>
      <c r="X325" s="553"/>
      <c r="Y325" s="553"/>
      <c r="Z325" s="397"/>
      <c r="AA325" s="397"/>
      <c r="AB325" s="397"/>
      <c r="AC325" s="397"/>
      <c r="AD325" s="397"/>
      <c r="AE325" s="397"/>
      <c r="AF325" s="397"/>
      <c r="AG325" s="397"/>
      <c r="AH325" s="397"/>
      <c r="AI325" s="397"/>
      <c r="AJ325" s="397"/>
      <c r="AK325" s="397"/>
      <c r="AL325" s="397"/>
      <c r="AM325" s="397"/>
      <c r="AN325" s="397"/>
      <c r="AO325" s="397"/>
      <c r="AP325" s="397"/>
      <c r="AQ325" s="397"/>
      <c r="AR325" s="397"/>
      <c r="AS325" s="397"/>
      <c r="AT325" s="397"/>
      <c r="AU325" s="397"/>
      <c r="AV325" s="397"/>
      <c r="AW325" s="397"/>
      <c r="AX325" s="397"/>
      <c r="AY325" s="397"/>
      <c r="AZ325" s="397"/>
      <c r="BA325" s="553"/>
      <c r="BB325" s="397"/>
      <c r="BC325" s="397"/>
      <c r="BD325" s="397"/>
      <c r="BE325" s="397"/>
      <c r="BF325" s="397"/>
      <c r="BG325" s="397"/>
      <c r="BH325" s="397"/>
      <c r="BI325" s="397"/>
      <c r="BJ325" s="397"/>
      <c r="BK325" s="397"/>
    </row>
    <row r="326" spans="2:63" x14ac:dyDescent="0.35">
      <c r="B326" s="80"/>
      <c r="C326" s="119"/>
      <c r="D326" s="119"/>
      <c r="E326" s="202"/>
      <c r="F326" s="119"/>
      <c r="G326" s="120"/>
      <c r="H326" s="41"/>
      <c r="I326" s="41"/>
      <c r="J326" s="944">
        <f t="shared" si="46"/>
        <v>0</v>
      </c>
      <c r="K326" s="292">
        <f t="shared" si="47"/>
        <v>0</v>
      </c>
      <c r="L326" s="327">
        <f>IF(I326&lt;(INDEX(Lookup!$U$2:$U$10,MATCH($D$45,Lookup!$S$2:$S$10,0))),0,365)</f>
        <v>0</v>
      </c>
      <c r="M326" s="292">
        <f t="shared" si="45"/>
        <v>0</v>
      </c>
      <c r="N326" s="371"/>
      <c r="O326" s="150"/>
      <c r="P326" s="397"/>
      <c r="Q326" s="555"/>
      <c r="R326" s="576">
        <f t="shared" si="48"/>
        <v>0</v>
      </c>
      <c r="S326" s="576">
        <f t="shared" si="49"/>
        <v>0</v>
      </c>
      <c r="T326" s="576">
        <f t="shared" si="50"/>
        <v>0</v>
      </c>
      <c r="U326" s="576">
        <f t="shared" si="51"/>
        <v>0</v>
      </c>
      <c r="V326" s="553"/>
      <c r="W326" s="553"/>
      <c r="X326" s="553"/>
      <c r="Y326" s="553"/>
      <c r="Z326" s="397"/>
      <c r="AA326" s="397"/>
      <c r="AB326" s="397"/>
      <c r="AC326" s="397"/>
      <c r="AD326" s="397"/>
      <c r="AE326" s="397"/>
      <c r="AF326" s="397"/>
      <c r="AG326" s="397"/>
      <c r="AH326" s="397"/>
      <c r="AI326" s="397"/>
      <c r="AJ326" s="397"/>
      <c r="AK326" s="397"/>
      <c r="AL326" s="397"/>
      <c r="AM326" s="397"/>
      <c r="AN326" s="397"/>
      <c r="AO326" s="397"/>
      <c r="AP326" s="397"/>
      <c r="AQ326" s="397"/>
      <c r="AR326" s="397"/>
      <c r="AS326" s="397"/>
      <c r="AT326" s="397"/>
      <c r="AU326" s="397"/>
      <c r="AV326" s="397"/>
      <c r="AW326" s="397"/>
      <c r="AX326" s="397"/>
      <c r="AY326" s="397"/>
      <c r="AZ326" s="397"/>
      <c r="BA326" s="553"/>
      <c r="BB326" s="397"/>
      <c r="BC326" s="397"/>
      <c r="BD326" s="397"/>
      <c r="BE326" s="397"/>
      <c r="BF326" s="397"/>
      <c r="BG326" s="397"/>
      <c r="BH326" s="397"/>
      <c r="BI326" s="397"/>
      <c r="BJ326" s="397"/>
      <c r="BK326" s="397"/>
    </row>
    <row r="327" spans="2:63" x14ac:dyDescent="0.35">
      <c r="B327" s="80"/>
      <c r="C327" s="119"/>
      <c r="D327" s="119"/>
      <c r="E327" s="202"/>
      <c r="F327" s="119"/>
      <c r="G327" s="120"/>
      <c r="H327" s="41"/>
      <c r="I327" s="41"/>
      <c r="J327" s="944">
        <f t="shared" si="46"/>
        <v>0</v>
      </c>
      <c r="K327" s="292">
        <f t="shared" si="47"/>
        <v>0</v>
      </c>
      <c r="L327" s="327">
        <f>IF(I327&lt;(INDEX(Lookup!$U$2:$U$10,MATCH($D$45,Lookup!$S$2:$S$10,0))),0,365)</f>
        <v>0</v>
      </c>
      <c r="M327" s="292">
        <f t="shared" si="45"/>
        <v>0</v>
      </c>
      <c r="N327" s="371"/>
      <c r="O327" s="150"/>
      <c r="P327" s="397"/>
      <c r="Q327" s="555"/>
      <c r="R327" s="576">
        <f t="shared" si="48"/>
        <v>0</v>
      </c>
      <c r="S327" s="576">
        <f t="shared" si="49"/>
        <v>0</v>
      </c>
      <c r="T327" s="576">
        <f t="shared" si="50"/>
        <v>0</v>
      </c>
      <c r="U327" s="576">
        <f t="shared" si="51"/>
        <v>0</v>
      </c>
      <c r="V327" s="553"/>
      <c r="W327" s="553"/>
      <c r="X327" s="553"/>
      <c r="Y327" s="553"/>
      <c r="Z327" s="397"/>
      <c r="AA327" s="397"/>
      <c r="AB327" s="397"/>
      <c r="AC327" s="397"/>
      <c r="AD327" s="397"/>
      <c r="AE327" s="397"/>
      <c r="AF327" s="397"/>
      <c r="AG327" s="397"/>
      <c r="AH327" s="397"/>
      <c r="AI327" s="397"/>
      <c r="AJ327" s="397"/>
      <c r="AK327" s="397"/>
      <c r="AL327" s="397"/>
      <c r="AM327" s="397"/>
      <c r="AN327" s="397"/>
      <c r="AO327" s="397"/>
      <c r="AP327" s="397"/>
      <c r="AQ327" s="397"/>
      <c r="AR327" s="397"/>
      <c r="AS327" s="397"/>
      <c r="AT327" s="397"/>
      <c r="AU327" s="397"/>
      <c r="AV327" s="397"/>
      <c r="AW327" s="397"/>
      <c r="AX327" s="397"/>
      <c r="AY327" s="397"/>
      <c r="AZ327" s="397"/>
      <c r="BA327" s="553"/>
      <c r="BB327" s="397"/>
      <c r="BC327" s="397"/>
      <c r="BD327" s="397"/>
      <c r="BE327" s="397"/>
      <c r="BF327" s="397"/>
      <c r="BG327" s="397"/>
      <c r="BH327" s="397"/>
      <c r="BI327" s="397"/>
      <c r="BJ327" s="397"/>
      <c r="BK327" s="397"/>
    </row>
    <row r="328" spans="2:63" x14ac:dyDescent="0.35">
      <c r="B328" s="80"/>
      <c r="C328" s="119"/>
      <c r="D328" s="119"/>
      <c r="E328" s="202"/>
      <c r="F328" s="119"/>
      <c r="G328" s="120"/>
      <c r="H328" s="41"/>
      <c r="I328" s="41"/>
      <c r="J328" s="944">
        <f t="shared" si="46"/>
        <v>0</v>
      </c>
      <c r="K328" s="292">
        <f t="shared" si="47"/>
        <v>0</v>
      </c>
      <c r="L328" s="327">
        <f>IF(I328&lt;(INDEX(Lookup!$U$2:$U$10,MATCH($D$45,Lookup!$S$2:$S$10,0))),0,365)</f>
        <v>0</v>
      </c>
      <c r="M328" s="292">
        <f t="shared" si="45"/>
        <v>0</v>
      </c>
      <c r="N328" s="371"/>
      <c r="O328" s="150"/>
      <c r="P328" s="397"/>
      <c r="Q328" s="555"/>
      <c r="R328" s="576">
        <f t="shared" si="48"/>
        <v>0</v>
      </c>
      <c r="S328" s="576">
        <f t="shared" si="49"/>
        <v>0</v>
      </c>
      <c r="T328" s="576">
        <f t="shared" si="50"/>
        <v>0</v>
      </c>
      <c r="U328" s="576">
        <f t="shared" si="51"/>
        <v>0</v>
      </c>
      <c r="V328" s="553"/>
      <c r="W328" s="553"/>
      <c r="X328" s="553"/>
      <c r="Y328" s="553"/>
      <c r="Z328" s="397"/>
      <c r="AA328" s="397"/>
      <c r="AB328" s="397"/>
      <c r="AC328" s="397"/>
      <c r="AD328" s="397"/>
      <c r="AE328" s="397"/>
      <c r="AF328" s="397"/>
      <c r="AG328" s="397"/>
      <c r="AH328" s="397"/>
      <c r="AI328" s="397"/>
      <c r="AJ328" s="397"/>
      <c r="AK328" s="397"/>
      <c r="AL328" s="397"/>
      <c r="AM328" s="397"/>
      <c r="AN328" s="397"/>
      <c r="AO328" s="397"/>
      <c r="AP328" s="397"/>
      <c r="AQ328" s="397"/>
      <c r="AR328" s="397"/>
      <c r="AS328" s="397"/>
      <c r="AT328" s="397"/>
      <c r="AU328" s="397"/>
      <c r="AV328" s="397"/>
      <c r="AW328" s="397"/>
      <c r="AX328" s="397"/>
      <c r="AY328" s="397"/>
      <c r="AZ328" s="397"/>
      <c r="BA328" s="553"/>
      <c r="BB328" s="397"/>
      <c r="BC328" s="397"/>
      <c r="BD328" s="397"/>
      <c r="BE328" s="397"/>
      <c r="BF328" s="397"/>
      <c r="BG328" s="397"/>
      <c r="BH328" s="397"/>
      <c r="BI328" s="397"/>
      <c r="BJ328" s="397"/>
      <c r="BK328" s="397"/>
    </row>
    <row r="329" spans="2:63" x14ac:dyDescent="0.35">
      <c r="B329" s="80"/>
      <c r="C329" s="119"/>
      <c r="D329" s="119"/>
      <c r="E329" s="202"/>
      <c r="F329" s="119"/>
      <c r="G329" s="120"/>
      <c r="H329" s="41"/>
      <c r="I329" s="41"/>
      <c r="J329" s="944">
        <f t="shared" si="46"/>
        <v>0</v>
      </c>
      <c r="K329" s="292">
        <f t="shared" si="47"/>
        <v>0</v>
      </c>
      <c r="L329" s="327">
        <f>IF(I329&lt;(INDEX(Lookup!$U$2:$U$10,MATCH($D$45,Lookup!$S$2:$S$10,0))),0,365)</f>
        <v>0</v>
      </c>
      <c r="M329" s="292">
        <f t="shared" si="45"/>
        <v>0</v>
      </c>
      <c r="N329" s="371"/>
      <c r="O329" s="150"/>
      <c r="P329" s="397"/>
      <c r="Q329" s="555"/>
      <c r="R329" s="576">
        <f t="shared" si="48"/>
        <v>0</v>
      </c>
      <c r="S329" s="576">
        <f t="shared" si="49"/>
        <v>0</v>
      </c>
      <c r="T329" s="576">
        <f t="shared" si="50"/>
        <v>0</v>
      </c>
      <c r="U329" s="576">
        <f t="shared" si="51"/>
        <v>0</v>
      </c>
      <c r="V329" s="553"/>
      <c r="W329" s="553"/>
      <c r="X329" s="553"/>
      <c r="Y329" s="553"/>
      <c r="Z329" s="397"/>
      <c r="AA329" s="397"/>
      <c r="AB329" s="397"/>
      <c r="AC329" s="397"/>
      <c r="AD329" s="397"/>
      <c r="AE329" s="397"/>
      <c r="AF329" s="397"/>
      <c r="AG329" s="397"/>
      <c r="AH329" s="397"/>
      <c r="AI329" s="397"/>
      <c r="AJ329" s="397"/>
      <c r="AK329" s="397"/>
      <c r="AL329" s="397"/>
      <c r="AM329" s="397"/>
      <c r="AN329" s="397"/>
      <c r="AO329" s="397"/>
      <c r="AP329" s="397"/>
      <c r="AQ329" s="397"/>
      <c r="AR329" s="397"/>
      <c r="AS329" s="397"/>
      <c r="AT329" s="397"/>
      <c r="AU329" s="397"/>
      <c r="AV329" s="397"/>
      <c r="AW329" s="397"/>
      <c r="AX329" s="397"/>
      <c r="AY329" s="397"/>
      <c r="AZ329" s="397"/>
      <c r="BA329" s="553"/>
      <c r="BB329" s="397"/>
      <c r="BC329" s="397"/>
      <c r="BD329" s="397"/>
      <c r="BE329" s="397"/>
      <c r="BF329" s="397"/>
      <c r="BG329" s="397"/>
      <c r="BH329" s="397"/>
      <c r="BI329" s="397"/>
      <c r="BJ329" s="397"/>
      <c r="BK329" s="397"/>
    </row>
    <row r="330" spans="2:63" x14ac:dyDescent="0.35">
      <c r="B330" s="80"/>
      <c r="C330" s="119"/>
      <c r="D330" s="119"/>
      <c r="E330" s="202"/>
      <c r="F330" s="119"/>
      <c r="G330" s="120"/>
      <c r="H330" s="41"/>
      <c r="I330" s="41"/>
      <c r="J330" s="944">
        <f t="shared" si="46"/>
        <v>0</v>
      </c>
      <c r="K330" s="292">
        <f t="shared" si="47"/>
        <v>0</v>
      </c>
      <c r="L330" s="327">
        <f>IF(I330&lt;(INDEX(Lookup!$U$2:$U$10,MATCH($D$45,Lookup!$S$2:$S$10,0))),0,365)</f>
        <v>0</v>
      </c>
      <c r="M330" s="292">
        <f t="shared" si="45"/>
        <v>0</v>
      </c>
      <c r="N330" s="371"/>
      <c r="O330" s="150"/>
      <c r="P330" s="397"/>
      <c r="Q330" s="555"/>
      <c r="R330" s="576">
        <f t="shared" si="48"/>
        <v>0</v>
      </c>
      <c r="S330" s="576">
        <f t="shared" si="49"/>
        <v>0</v>
      </c>
      <c r="T330" s="576">
        <f t="shared" si="50"/>
        <v>0</v>
      </c>
      <c r="U330" s="576">
        <f t="shared" si="51"/>
        <v>0</v>
      </c>
      <c r="V330" s="553"/>
      <c r="W330" s="553"/>
      <c r="X330" s="553"/>
      <c r="Y330" s="553"/>
      <c r="Z330" s="397"/>
      <c r="AA330" s="397"/>
      <c r="AB330" s="397"/>
      <c r="AC330" s="397"/>
      <c r="AD330" s="397"/>
      <c r="AE330" s="397"/>
      <c r="AF330" s="397"/>
      <c r="AG330" s="397"/>
      <c r="AH330" s="397"/>
      <c r="AI330" s="397"/>
      <c r="AJ330" s="397"/>
      <c r="AK330" s="397"/>
      <c r="AL330" s="397"/>
      <c r="AM330" s="397"/>
      <c r="AN330" s="397"/>
      <c r="AO330" s="397"/>
      <c r="AP330" s="397"/>
      <c r="AQ330" s="397"/>
      <c r="AR330" s="397"/>
      <c r="AS330" s="397"/>
      <c r="AT330" s="397"/>
      <c r="AU330" s="397"/>
      <c r="AV330" s="397"/>
      <c r="AW330" s="397"/>
      <c r="AX330" s="397"/>
      <c r="AY330" s="397"/>
      <c r="AZ330" s="397"/>
      <c r="BA330" s="553"/>
      <c r="BB330" s="397"/>
      <c r="BC330" s="397"/>
      <c r="BD330" s="397"/>
      <c r="BE330" s="397"/>
      <c r="BF330" s="397"/>
      <c r="BG330" s="397"/>
      <c r="BH330" s="397"/>
      <c r="BI330" s="397"/>
      <c r="BJ330" s="397"/>
      <c r="BK330" s="397"/>
    </row>
    <row r="331" spans="2:63" x14ac:dyDescent="0.35">
      <c r="B331" s="80"/>
      <c r="C331" s="119"/>
      <c r="D331" s="119"/>
      <c r="E331" s="202"/>
      <c r="F331" s="119"/>
      <c r="G331" s="120"/>
      <c r="H331" s="41"/>
      <c r="I331" s="41"/>
      <c r="J331" s="944">
        <f t="shared" si="46"/>
        <v>0</v>
      </c>
      <c r="K331" s="292">
        <f t="shared" si="47"/>
        <v>0</v>
      </c>
      <c r="L331" s="327">
        <f>IF(I331&lt;(INDEX(Lookup!$U$2:$U$10,MATCH($D$45,Lookup!$S$2:$S$10,0))),0,365)</f>
        <v>0</v>
      </c>
      <c r="M331" s="292">
        <f t="shared" si="45"/>
        <v>0</v>
      </c>
      <c r="N331" s="371"/>
      <c r="O331" s="150"/>
      <c r="P331" s="397"/>
      <c r="Q331" s="555"/>
      <c r="R331" s="576">
        <f t="shared" si="48"/>
        <v>0</v>
      </c>
      <c r="S331" s="576">
        <f t="shared" si="49"/>
        <v>0</v>
      </c>
      <c r="T331" s="576">
        <f t="shared" si="50"/>
        <v>0</v>
      </c>
      <c r="U331" s="576">
        <f t="shared" si="51"/>
        <v>0</v>
      </c>
      <c r="V331" s="553"/>
      <c r="W331" s="553"/>
      <c r="X331" s="553"/>
      <c r="Y331" s="553"/>
      <c r="Z331" s="397"/>
      <c r="AA331" s="397"/>
      <c r="AB331" s="397"/>
      <c r="AC331" s="397"/>
      <c r="AD331" s="397"/>
      <c r="AE331" s="397"/>
      <c r="AF331" s="397"/>
      <c r="AG331" s="397"/>
      <c r="AH331" s="397"/>
      <c r="AI331" s="397"/>
      <c r="AJ331" s="397"/>
      <c r="AK331" s="397"/>
      <c r="AL331" s="397"/>
      <c r="AM331" s="397"/>
      <c r="AN331" s="397"/>
      <c r="AO331" s="397"/>
      <c r="AP331" s="397"/>
      <c r="AQ331" s="397"/>
      <c r="AR331" s="397"/>
      <c r="AS331" s="397"/>
      <c r="AT331" s="397"/>
      <c r="AU331" s="397"/>
      <c r="AV331" s="397"/>
      <c r="AW331" s="397"/>
      <c r="AX331" s="397"/>
      <c r="AY331" s="397"/>
      <c r="AZ331" s="397"/>
      <c r="BA331" s="553"/>
      <c r="BB331" s="397"/>
      <c r="BC331" s="397"/>
      <c r="BD331" s="397"/>
      <c r="BE331" s="397"/>
      <c r="BF331" s="397"/>
      <c r="BG331" s="397"/>
      <c r="BH331" s="397"/>
      <c r="BI331" s="397"/>
      <c r="BJ331" s="397"/>
      <c r="BK331" s="397"/>
    </row>
    <row r="332" spans="2:63" x14ac:dyDescent="0.35">
      <c r="B332" s="80"/>
      <c r="C332" s="119"/>
      <c r="D332" s="119"/>
      <c r="E332" s="202"/>
      <c r="F332" s="119"/>
      <c r="G332" s="120"/>
      <c r="H332" s="41"/>
      <c r="I332" s="41"/>
      <c r="J332" s="944">
        <f t="shared" si="46"/>
        <v>0</v>
      </c>
      <c r="K332" s="292">
        <f t="shared" si="47"/>
        <v>0</v>
      </c>
      <c r="L332" s="327">
        <f>IF(I332&lt;(INDEX(Lookup!$U$2:$U$10,MATCH($D$45,Lookup!$S$2:$S$10,0))),0,365)</f>
        <v>0</v>
      </c>
      <c r="M332" s="292">
        <f t="shared" si="45"/>
        <v>0</v>
      </c>
      <c r="N332" s="371"/>
      <c r="O332" s="150"/>
      <c r="P332" s="397"/>
      <c r="Q332" s="555"/>
      <c r="R332" s="576">
        <f t="shared" si="48"/>
        <v>0</v>
      </c>
      <c r="S332" s="576">
        <f t="shared" si="49"/>
        <v>0</v>
      </c>
      <c r="T332" s="576">
        <f t="shared" si="50"/>
        <v>0</v>
      </c>
      <c r="U332" s="576">
        <f t="shared" si="51"/>
        <v>0</v>
      </c>
      <c r="V332" s="553"/>
      <c r="W332" s="553"/>
      <c r="X332" s="553"/>
      <c r="Y332" s="553"/>
      <c r="Z332" s="397"/>
      <c r="AA332" s="397"/>
      <c r="AB332" s="397"/>
      <c r="AC332" s="397"/>
      <c r="AD332" s="397"/>
      <c r="AE332" s="397"/>
      <c r="AF332" s="397"/>
      <c r="AG332" s="397"/>
      <c r="AH332" s="397"/>
      <c r="AI332" s="397"/>
      <c r="AJ332" s="397"/>
      <c r="AK332" s="397"/>
      <c r="AL332" s="397"/>
      <c r="AM332" s="397"/>
      <c r="AN332" s="397"/>
      <c r="AO332" s="397"/>
      <c r="AP332" s="397"/>
      <c r="AQ332" s="397"/>
      <c r="AR332" s="397"/>
      <c r="AS332" s="397"/>
      <c r="AT332" s="397"/>
      <c r="AU332" s="397"/>
      <c r="AV332" s="397"/>
      <c r="AW332" s="397"/>
      <c r="AX332" s="397"/>
      <c r="AY332" s="397"/>
      <c r="AZ332" s="397"/>
      <c r="BA332" s="553"/>
      <c r="BB332" s="397"/>
      <c r="BC332" s="397"/>
      <c r="BD332" s="397"/>
      <c r="BE332" s="397"/>
      <c r="BF332" s="397"/>
      <c r="BG332" s="397"/>
      <c r="BH332" s="397"/>
      <c r="BI332" s="397"/>
      <c r="BJ332" s="397"/>
      <c r="BK332" s="397"/>
    </row>
    <row r="333" spans="2:63" x14ac:dyDescent="0.35">
      <c r="B333" s="80"/>
      <c r="C333" s="119"/>
      <c r="D333" s="119"/>
      <c r="E333" s="202"/>
      <c r="F333" s="119"/>
      <c r="G333" s="120"/>
      <c r="H333" s="41"/>
      <c r="I333" s="41"/>
      <c r="J333" s="944">
        <f t="shared" si="46"/>
        <v>0</v>
      </c>
      <c r="K333" s="292">
        <f t="shared" si="47"/>
        <v>0</v>
      </c>
      <c r="L333" s="327">
        <f>IF(I333&lt;(INDEX(Lookup!$U$2:$U$10,MATCH($D$45,Lookup!$S$2:$S$10,0))),0,365)</f>
        <v>0</v>
      </c>
      <c r="M333" s="292">
        <f t="shared" si="45"/>
        <v>0</v>
      </c>
      <c r="N333" s="371"/>
      <c r="O333" s="150"/>
      <c r="P333" s="397"/>
      <c r="Q333" s="555"/>
      <c r="R333" s="576">
        <f t="shared" si="48"/>
        <v>0</v>
      </c>
      <c r="S333" s="576">
        <f t="shared" si="49"/>
        <v>0</v>
      </c>
      <c r="T333" s="576">
        <f t="shared" si="50"/>
        <v>0</v>
      </c>
      <c r="U333" s="576">
        <f t="shared" si="51"/>
        <v>0</v>
      </c>
      <c r="V333" s="553"/>
      <c r="W333" s="553"/>
      <c r="X333" s="553"/>
      <c r="Y333" s="553"/>
      <c r="Z333" s="397"/>
      <c r="AA333" s="397"/>
      <c r="AB333" s="397"/>
      <c r="AC333" s="397"/>
      <c r="AD333" s="397"/>
      <c r="AE333" s="397"/>
      <c r="AF333" s="397"/>
      <c r="AG333" s="397"/>
      <c r="AH333" s="397"/>
      <c r="AI333" s="397"/>
      <c r="AJ333" s="397"/>
      <c r="AK333" s="397"/>
      <c r="AL333" s="397"/>
      <c r="AM333" s="397"/>
      <c r="AN333" s="397"/>
      <c r="AO333" s="397"/>
      <c r="AP333" s="397"/>
      <c r="AQ333" s="397"/>
      <c r="AR333" s="397"/>
      <c r="AS333" s="397"/>
      <c r="AT333" s="397"/>
      <c r="AU333" s="397"/>
      <c r="AV333" s="397"/>
      <c r="AW333" s="397"/>
      <c r="AX333" s="397"/>
      <c r="AY333" s="397"/>
      <c r="AZ333" s="397"/>
      <c r="BA333" s="553"/>
      <c r="BB333" s="397"/>
      <c r="BC333" s="397"/>
      <c r="BD333" s="397"/>
      <c r="BE333" s="397"/>
      <c r="BF333" s="397"/>
      <c r="BG333" s="397"/>
      <c r="BH333" s="397"/>
      <c r="BI333" s="397"/>
      <c r="BJ333" s="397"/>
      <c r="BK333" s="397"/>
    </row>
    <row r="334" spans="2:63" x14ac:dyDescent="0.35">
      <c r="B334" s="80"/>
      <c r="C334" s="119"/>
      <c r="D334" s="119"/>
      <c r="E334" s="202"/>
      <c r="F334" s="119"/>
      <c r="G334" s="120"/>
      <c r="H334" s="41"/>
      <c r="I334" s="41"/>
      <c r="J334" s="944">
        <f t="shared" si="46"/>
        <v>0</v>
      </c>
      <c r="K334" s="292">
        <f t="shared" si="47"/>
        <v>0</v>
      </c>
      <c r="L334" s="327">
        <f>IF(I334&lt;(INDEX(Lookup!$U$2:$U$10,MATCH($D$45,Lookup!$S$2:$S$10,0))),0,365)</f>
        <v>0</v>
      </c>
      <c r="M334" s="292">
        <f t="shared" si="45"/>
        <v>0</v>
      </c>
      <c r="N334" s="371"/>
      <c r="O334" s="150"/>
      <c r="P334" s="397"/>
      <c r="Q334" s="555"/>
      <c r="R334" s="576">
        <f t="shared" si="48"/>
        <v>0</v>
      </c>
      <c r="S334" s="576">
        <f t="shared" si="49"/>
        <v>0</v>
      </c>
      <c r="T334" s="576">
        <f t="shared" si="50"/>
        <v>0</v>
      </c>
      <c r="U334" s="576">
        <f t="shared" si="51"/>
        <v>0</v>
      </c>
      <c r="V334" s="553"/>
      <c r="W334" s="553"/>
      <c r="X334" s="553"/>
      <c r="Y334" s="553"/>
      <c r="Z334" s="397"/>
      <c r="AA334" s="397"/>
      <c r="AB334" s="397"/>
      <c r="AC334" s="397"/>
      <c r="AD334" s="397"/>
      <c r="AE334" s="397"/>
      <c r="AF334" s="397"/>
      <c r="AG334" s="397"/>
      <c r="AH334" s="397"/>
      <c r="AI334" s="397"/>
      <c r="AJ334" s="397"/>
      <c r="AK334" s="397"/>
      <c r="AL334" s="397"/>
      <c r="AM334" s="397"/>
      <c r="AN334" s="397"/>
      <c r="AO334" s="397"/>
      <c r="AP334" s="397"/>
      <c r="AQ334" s="397"/>
      <c r="AR334" s="397"/>
      <c r="AS334" s="397"/>
      <c r="AT334" s="397"/>
      <c r="AU334" s="397"/>
      <c r="AV334" s="397"/>
      <c r="AW334" s="397"/>
      <c r="AX334" s="397"/>
      <c r="AY334" s="397"/>
      <c r="AZ334" s="397"/>
      <c r="BA334" s="553"/>
      <c r="BB334" s="397"/>
      <c r="BC334" s="397"/>
      <c r="BD334" s="397"/>
      <c r="BE334" s="397"/>
      <c r="BF334" s="397"/>
      <c r="BG334" s="397"/>
      <c r="BH334" s="397"/>
      <c r="BI334" s="397"/>
      <c r="BJ334" s="397"/>
      <c r="BK334" s="397"/>
    </row>
    <row r="335" spans="2:63" x14ac:dyDescent="0.35">
      <c r="B335" s="80"/>
      <c r="C335" s="119"/>
      <c r="D335" s="119"/>
      <c r="E335" s="202"/>
      <c r="F335" s="119"/>
      <c r="G335" s="120"/>
      <c r="H335" s="41"/>
      <c r="I335" s="41"/>
      <c r="J335" s="944">
        <f t="shared" si="46"/>
        <v>0</v>
      </c>
      <c r="K335" s="292">
        <f t="shared" si="47"/>
        <v>0</v>
      </c>
      <c r="L335" s="327">
        <f>IF(I335&lt;(INDEX(Lookup!$U$2:$U$10,MATCH($D$45,Lookup!$S$2:$S$10,0))),0,365)</f>
        <v>0</v>
      </c>
      <c r="M335" s="292">
        <f t="shared" si="45"/>
        <v>0</v>
      </c>
      <c r="N335" s="371"/>
      <c r="O335" s="150"/>
      <c r="P335" s="397"/>
      <c r="Q335" s="555"/>
      <c r="R335" s="576">
        <f t="shared" si="48"/>
        <v>0</v>
      </c>
      <c r="S335" s="576">
        <f t="shared" si="49"/>
        <v>0</v>
      </c>
      <c r="T335" s="576">
        <f t="shared" si="50"/>
        <v>0</v>
      </c>
      <c r="U335" s="576">
        <f t="shared" si="51"/>
        <v>0</v>
      </c>
      <c r="V335" s="553"/>
      <c r="W335" s="553"/>
      <c r="X335" s="553"/>
      <c r="Y335" s="553"/>
      <c r="Z335" s="397"/>
      <c r="AA335" s="397"/>
      <c r="AB335" s="397"/>
      <c r="AC335" s="397"/>
      <c r="AD335" s="397"/>
      <c r="AE335" s="397"/>
      <c r="AF335" s="397"/>
      <c r="AG335" s="397"/>
      <c r="AH335" s="397"/>
      <c r="AI335" s="397"/>
      <c r="AJ335" s="397"/>
      <c r="AK335" s="397"/>
      <c r="AL335" s="397"/>
      <c r="AM335" s="397"/>
      <c r="AN335" s="397"/>
      <c r="AO335" s="397"/>
      <c r="AP335" s="397"/>
      <c r="AQ335" s="397"/>
      <c r="AR335" s="397"/>
      <c r="AS335" s="397"/>
      <c r="AT335" s="397"/>
      <c r="AU335" s="397"/>
      <c r="AV335" s="397"/>
      <c r="AW335" s="397"/>
      <c r="AX335" s="397"/>
      <c r="AY335" s="397"/>
      <c r="AZ335" s="397"/>
      <c r="BA335" s="553"/>
      <c r="BB335" s="397"/>
      <c r="BC335" s="397"/>
      <c r="BD335" s="397"/>
      <c r="BE335" s="397"/>
      <c r="BF335" s="397"/>
      <c r="BG335" s="397"/>
      <c r="BH335" s="397"/>
      <c r="BI335" s="397"/>
      <c r="BJ335" s="397"/>
      <c r="BK335" s="397"/>
    </row>
    <row r="336" spans="2:63" x14ac:dyDescent="0.35">
      <c r="B336" s="80"/>
      <c r="C336" s="119"/>
      <c r="D336" s="119"/>
      <c r="E336" s="202"/>
      <c r="F336" s="119"/>
      <c r="G336" s="120"/>
      <c r="H336" s="41"/>
      <c r="I336" s="41"/>
      <c r="J336" s="944">
        <f t="shared" si="46"/>
        <v>0</v>
      </c>
      <c r="K336" s="292">
        <f t="shared" si="47"/>
        <v>0</v>
      </c>
      <c r="L336" s="327">
        <f>IF(I336&lt;(INDEX(Lookup!$U$2:$U$10,MATCH($D$45,Lookup!$S$2:$S$10,0))),0,365)</f>
        <v>0</v>
      </c>
      <c r="M336" s="292">
        <f t="shared" si="45"/>
        <v>0</v>
      </c>
      <c r="N336" s="371"/>
      <c r="O336" s="150"/>
      <c r="P336" s="397"/>
      <c r="Q336" s="555"/>
      <c r="R336" s="576">
        <f t="shared" si="48"/>
        <v>0</v>
      </c>
      <c r="S336" s="576">
        <f t="shared" si="49"/>
        <v>0</v>
      </c>
      <c r="T336" s="576">
        <f t="shared" si="50"/>
        <v>0</v>
      </c>
      <c r="U336" s="576">
        <f t="shared" si="51"/>
        <v>0</v>
      </c>
      <c r="V336" s="553"/>
      <c r="W336" s="553"/>
      <c r="X336" s="553"/>
      <c r="Y336" s="553"/>
      <c r="Z336" s="397"/>
      <c r="AA336" s="397"/>
      <c r="AB336" s="397"/>
      <c r="AC336" s="397"/>
      <c r="AD336" s="397"/>
      <c r="AE336" s="397"/>
      <c r="AF336" s="397"/>
      <c r="AG336" s="397"/>
      <c r="AH336" s="397"/>
      <c r="AI336" s="397"/>
      <c r="AJ336" s="397"/>
      <c r="AK336" s="397"/>
      <c r="AL336" s="397"/>
      <c r="AM336" s="397"/>
      <c r="AN336" s="397"/>
      <c r="AO336" s="397"/>
      <c r="AP336" s="397"/>
      <c r="AQ336" s="397"/>
      <c r="AR336" s="397"/>
      <c r="AS336" s="397"/>
      <c r="AT336" s="397"/>
      <c r="AU336" s="397"/>
      <c r="AV336" s="397"/>
      <c r="AW336" s="397"/>
      <c r="AX336" s="397"/>
      <c r="AY336" s="397"/>
      <c r="AZ336" s="397"/>
      <c r="BA336" s="553"/>
      <c r="BB336" s="397"/>
      <c r="BC336" s="397"/>
      <c r="BD336" s="397"/>
      <c r="BE336" s="397"/>
      <c r="BF336" s="397"/>
      <c r="BG336" s="397"/>
      <c r="BH336" s="397"/>
      <c r="BI336" s="397"/>
      <c r="BJ336" s="397"/>
      <c r="BK336" s="397"/>
    </row>
    <row r="337" spans="2:63" x14ac:dyDescent="0.35">
      <c r="B337" s="80"/>
      <c r="C337" s="119"/>
      <c r="D337" s="119"/>
      <c r="E337" s="202"/>
      <c r="F337" s="119"/>
      <c r="G337" s="120"/>
      <c r="H337" s="41"/>
      <c r="I337" s="41"/>
      <c r="J337" s="944">
        <f t="shared" si="46"/>
        <v>0</v>
      </c>
      <c r="K337" s="292">
        <f t="shared" si="47"/>
        <v>0</v>
      </c>
      <c r="L337" s="327">
        <f>IF(I337&lt;(INDEX(Lookup!$U$2:$U$10,MATCH($D$45,Lookup!$S$2:$S$10,0))),0,365)</f>
        <v>0</v>
      </c>
      <c r="M337" s="292">
        <f t="shared" si="45"/>
        <v>0</v>
      </c>
      <c r="N337" s="371"/>
      <c r="O337" s="150"/>
      <c r="P337" s="397"/>
      <c r="Q337" s="555"/>
      <c r="R337" s="576">
        <f t="shared" si="48"/>
        <v>0</v>
      </c>
      <c r="S337" s="576">
        <f t="shared" si="49"/>
        <v>0</v>
      </c>
      <c r="T337" s="576">
        <f t="shared" si="50"/>
        <v>0</v>
      </c>
      <c r="U337" s="576">
        <f t="shared" si="51"/>
        <v>0</v>
      </c>
      <c r="V337" s="553"/>
      <c r="W337" s="553"/>
      <c r="X337" s="553"/>
      <c r="Y337" s="553"/>
      <c r="Z337" s="397"/>
      <c r="AA337" s="397"/>
      <c r="AB337" s="397"/>
      <c r="AC337" s="397"/>
      <c r="AD337" s="397"/>
      <c r="AE337" s="397"/>
      <c r="AF337" s="397"/>
      <c r="AG337" s="397"/>
      <c r="AH337" s="397"/>
      <c r="AI337" s="397"/>
      <c r="AJ337" s="397"/>
      <c r="AK337" s="397"/>
      <c r="AL337" s="397"/>
      <c r="AM337" s="397"/>
      <c r="AN337" s="397"/>
      <c r="AO337" s="397"/>
      <c r="AP337" s="397"/>
      <c r="AQ337" s="397"/>
      <c r="AR337" s="397"/>
      <c r="AS337" s="397"/>
      <c r="AT337" s="397"/>
      <c r="AU337" s="397"/>
      <c r="AV337" s="397"/>
      <c r="AW337" s="397"/>
      <c r="AX337" s="397"/>
      <c r="AY337" s="397"/>
      <c r="AZ337" s="397"/>
      <c r="BA337" s="553"/>
      <c r="BB337" s="397"/>
      <c r="BC337" s="397"/>
      <c r="BD337" s="397"/>
      <c r="BE337" s="397"/>
      <c r="BF337" s="397"/>
      <c r="BG337" s="397"/>
      <c r="BH337" s="397"/>
      <c r="BI337" s="397"/>
      <c r="BJ337" s="397"/>
      <c r="BK337" s="397"/>
    </row>
    <row r="338" spans="2:63" x14ac:dyDescent="0.35">
      <c r="B338" s="80"/>
      <c r="C338" s="119"/>
      <c r="D338" s="119"/>
      <c r="E338" s="202"/>
      <c r="F338" s="119"/>
      <c r="G338" s="120"/>
      <c r="H338" s="41"/>
      <c r="I338" s="41"/>
      <c r="J338" s="944">
        <f t="shared" si="46"/>
        <v>0</v>
      </c>
      <c r="K338" s="292">
        <f t="shared" si="47"/>
        <v>0</v>
      </c>
      <c r="L338" s="327">
        <f>IF(I338&lt;(INDEX(Lookup!$U$2:$U$10,MATCH($D$45,Lookup!$S$2:$S$10,0))),0,365)</f>
        <v>0</v>
      </c>
      <c r="M338" s="292">
        <f t="shared" si="45"/>
        <v>0</v>
      </c>
      <c r="N338" s="371"/>
      <c r="O338" s="150"/>
      <c r="P338" s="397"/>
      <c r="Q338" s="555"/>
      <c r="R338" s="576">
        <f t="shared" si="48"/>
        <v>0</v>
      </c>
      <c r="S338" s="576">
        <f t="shared" si="49"/>
        <v>0</v>
      </c>
      <c r="T338" s="576">
        <f t="shared" si="50"/>
        <v>0</v>
      </c>
      <c r="U338" s="576">
        <f t="shared" si="51"/>
        <v>0</v>
      </c>
      <c r="V338" s="553"/>
      <c r="W338" s="553"/>
      <c r="X338" s="553"/>
      <c r="Y338" s="553"/>
      <c r="Z338" s="397"/>
      <c r="AA338" s="397"/>
      <c r="AB338" s="397"/>
      <c r="AC338" s="397"/>
      <c r="AD338" s="397"/>
      <c r="AE338" s="397"/>
      <c r="AF338" s="397"/>
      <c r="AG338" s="397"/>
      <c r="AH338" s="397"/>
      <c r="AI338" s="397"/>
      <c r="AJ338" s="397"/>
      <c r="AK338" s="397"/>
      <c r="AL338" s="397"/>
      <c r="AM338" s="397"/>
      <c r="AN338" s="397"/>
      <c r="AO338" s="397"/>
      <c r="AP338" s="397"/>
      <c r="AQ338" s="397"/>
      <c r="AR338" s="397"/>
      <c r="AS338" s="397"/>
      <c r="AT338" s="397"/>
      <c r="AU338" s="397"/>
      <c r="AV338" s="397"/>
      <c r="AW338" s="397"/>
      <c r="AX338" s="397"/>
      <c r="AY338" s="397"/>
      <c r="AZ338" s="397"/>
      <c r="BA338" s="553"/>
      <c r="BB338" s="397"/>
      <c r="BC338" s="397"/>
      <c r="BD338" s="397"/>
      <c r="BE338" s="397"/>
      <c r="BF338" s="397"/>
      <c r="BG338" s="397"/>
      <c r="BH338" s="397"/>
      <c r="BI338" s="397"/>
      <c r="BJ338" s="397"/>
      <c r="BK338" s="397"/>
    </row>
    <row r="339" spans="2:63" x14ac:dyDescent="0.35">
      <c r="B339" s="80"/>
      <c r="C339" s="119"/>
      <c r="D339" s="119"/>
      <c r="E339" s="202"/>
      <c r="F339" s="119"/>
      <c r="G339" s="120"/>
      <c r="H339" s="41"/>
      <c r="I339" s="41"/>
      <c r="J339" s="944">
        <f t="shared" si="46"/>
        <v>0</v>
      </c>
      <c r="K339" s="292">
        <f t="shared" si="47"/>
        <v>0</v>
      </c>
      <c r="L339" s="327">
        <f>IF(I339&lt;(INDEX(Lookup!$U$2:$U$10,MATCH($D$45,Lookup!$S$2:$S$10,0))),0,365)</f>
        <v>0</v>
      </c>
      <c r="M339" s="292">
        <f t="shared" si="45"/>
        <v>0</v>
      </c>
      <c r="N339" s="371"/>
      <c r="O339" s="150"/>
      <c r="P339" s="397"/>
      <c r="Q339" s="555"/>
      <c r="R339" s="576">
        <f t="shared" si="48"/>
        <v>0</v>
      </c>
      <c r="S339" s="576">
        <f t="shared" si="49"/>
        <v>0</v>
      </c>
      <c r="T339" s="576">
        <f t="shared" si="50"/>
        <v>0</v>
      </c>
      <c r="U339" s="576">
        <f t="shared" si="51"/>
        <v>0</v>
      </c>
      <c r="V339" s="553"/>
      <c r="W339" s="553"/>
      <c r="X339" s="553"/>
      <c r="Y339" s="553"/>
      <c r="Z339" s="397"/>
      <c r="AA339" s="397"/>
      <c r="AB339" s="397"/>
      <c r="AC339" s="397"/>
      <c r="AD339" s="397"/>
      <c r="AE339" s="397"/>
      <c r="AF339" s="397"/>
      <c r="AG339" s="397"/>
      <c r="AH339" s="397"/>
      <c r="AI339" s="397"/>
      <c r="AJ339" s="397"/>
      <c r="AK339" s="397"/>
      <c r="AL339" s="397"/>
      <c r="AM339" s="397"/>
      <c r="AN339" s="397"/>
      <c r="AO339" s="397"/>
      <c r="AP339" s="397"/>
      <c r="AQ339" s="397"/>
      <c r="AR339" s="397"/>
      <c r="AS339" s="397"/>
      <c r="AT339" s="397"/>
      <c r="AU339" s="397"/>
      <c r="AV339" s="397"/>
      <c r="AW339" s="397"/>
      <c r="AX339" s="397"/>
      <c r="AY339" s="397"/>
      <c r="AZ339" s="397"/>
      <c r="BA339" s="553"/>
      <c r="BB339" s="397"/>
      <c r="BC339" s="397"/>
      <c r="BD339" s="397"/>
      <c r="BE339" s="397"/>
      <c r="BF339" s="397"/>
      <c r="BG339" s="397"/>
      <c r="BH339" s="397"/>
      <c r="BI339" s="397"/>
      <c r="BJ339" s="397"/>
      <c r="BK339" s="397"/>
    </row>
    <row r="340" spans="2:63" x14ac:dyDescent="0.35">
      <c r="B340" s="80"/>
      <c r="C340" s="119"/>
      <c r="D340" s="119"/>
      <c r="E340" s="202"/>
      <c r="F340" s="119"/>
      <c r="G340" s="120"/>
      <c r="H340" s="41"/>
      <c r="I340" s="41"/>
      <c r="J340" s="944">
        <f t="shared" si="46"/>
        <v>0</v>
      </c>
      <c r="K340" s="292">
        <f t="shared" si="47"/>
        <v>0</v>
      </c>
      <c r="L340" s="327">
        <f>IF(I340&lt;(INDEX(Lookup!$U$2:$U$10,MATCH($D$45,Lookup!$S$2:$S$10,0))),0,365)</f>
        <v>0</v>
      </c>
      <c r="M340" s="292">
        <f t="shared" si="45"/>
        <v>0</v>
      </c>
      <c r="N340" s="371"/>
      <c r="O340" s="150"/>
      <c r="P340" s="397"/>
      <c r="Q340" s="555"/>
      <c r="R340" s="576">
        <f t="shared" si="48"/>
        <v>0</v>
      </c>
      <c r="S340" s="576">
        <f t="shared" si="49"/>
        <v>0</v>
      </c>
      <c r="T340" s="576">
        <f t="shared" si="50"/>
        <v>0</v>
      </c>
      <c r="U340" s="576">
        <f t="shared" si="51"/>
        <v>0</v>
      </c>
      <c r="V340" s="553"/>
      <c r="W340" s="553"/>
      <c r="X340" s="553"/>
      <c r="Y340" s="553"/>
      <c r="Z340" s="397"/>
      <c r="AA340" s="397"/>
      <c r="AB340" s="397"/>
      <c r="AC340" s="397"/>
      <c r="AD340" s="397"/>
      <c r="AE340" s="397"/>
      <c r="AF340" s="397"/>
      <c r="AG340" s="397"/>
      <c r="AH340" s="397"/>
      <c r="AI340" s="397"/>
      <c r="AJ340" s="397"/>
      <c r="AK340" s="397"/>
      <c r="AL340" s="397"/>
      <c r="AM340" s="397"/>
      <c r="AN340" s="397"/>
      <c r="AO340" s="397"/>
      <c r="AP340" s="397"/>
      <c r="AQ340" s="397"/>
      <c r="AR340" s="397"/>
      <c r="AS340" s="397"/>
      <c r="AT340" s="397"/>
      <c r="AU340" s="397"/>
      <c r="AV340" s="397"/>
      <c r="AW340" s="397"/>
      <c r="AX340" s="397"/>
      <c r="AY340" s="397"/>
      <c r="AZ340" s="397"/>
      <c r="BA340" s="553"/>
      <c r="BB340" s="397"/>
      <c r="BC340" s="397"/>
      <c r="BD340" s="397"/>
      <c r="BE340" s="397"/>
      <c r="BF340" s="397"/>
      <c r="BG340" s="397"/>
      <c r="BH340" s="397"/>
      <c r="BI340" s="397"/>
      <c r="BJ340" s="397"/>
      <c r="BK340" s="397"/>
    </row>
    <row r="341" spans="2:63" x14ac:dyDescent="0.35">
      <c r="B341" s="80"/>
      <c r="C341" s="119"/>
      <c r="D341" s="119"/>
      <c r="E341" s="202"/>
      <c r="F341" s="119"/>
      <c r="G341" s="120"/>
      <c r="H341" s="41"/>
      <c r="I341" s="41"/>
      <c r="J341" s="944">
        <f t="shared" si="46"/>
        <v>0</v>
      </c>
      <c r="K341" s="292">
        <f t="shared" si="47"/>
        <v>0</v>
      </c>
      <c r="L341" s="327">
        <f>IF(I341&lt;(INDEX(Lookup!$U$2:$U$10,MATCH($D$45,Lookup!$S$2:$S$10,0))),0,365)</f>
        <v>0</v>
      </c>
      <c r="M341" s="292">
        <f t="shared" si="45"/>
        <v>0</v>
      </c>
      <c r="N341" s="371"/>
      <c r="O341" s="150"/>
      <c r="P341" s="397"/>
      <c r="Q341" s="555"/>
      <c r="R341" s="576">
        <f t="shared" si="48"/>
        <v>0</v>
      </c>
      <c r="S341" s="576">
        <f t="shared" si="49"/>
        <v>0</v>
      </c>
      <c r="T341" s="576">
        <f t="shared" si="50"/>
        <v>0</v>
      </c>
      <c r="U341" s="576">
        <f t="shared" si="51"/>
        <v>0</v>
      </c>
      <c r="V341" s="553"/>
      <c r="W341" s="553"/>
      <c r="X341" s="553"/>
      <c r="Y341" s="553"/>
      <c r="Z341" s="397"/>
      <c r="AA341" s="397"/>
      <c r="AB341" s="397"/>
      <c r="AC341" s="397"/>
      <c r="AD341" s="397"/>
      <c r="AE341" s="397"/>
      <c r="AF341" s="397"/>
      <c r="AG341" s="397"/>
      <c r="AH341" s="397"/>
      <c r="AI341" s="397"/>
      <c r="AJ341" s="397"/>
      <c r="AK341" s="397"/>
      <c r="AL341" s="397"/>
      <c r="AM341" s="397"/>
      <c r="AN341" s="397"/>
      <c r="AO341" s="397"/>
      <c r="AP341" s="397"/>
      <c r="AQ341" s="397"/>
      <c r="AR341" s="397"/>
      <c r="AS341" s="397"/>
      <c r="AT341" s="397"/>
      <c r="AU341" s="397"/>
      <c r="AV341" s="397"/>
      <c r="AW341" s="397"/>
      <c r="AX341" s="397"/>
      <c r="AY341" s="397"/>
      <c r="AZ341" s="397"/>
      <c r="BA341" s="553"/>
      <c r="BB341" s="397"/>
      <c r="BC341" s="397"/>
      <c r="BD341" s="397"/>
      <c r="BE341" s="397"/>
      <c r="BF341" s="397"/>
      <c r="BG341" s="397"/>
      <c r="BH341" s="397"/>
      <c r="BI341" s="397"/>
      <c r="BJ341" s="397"/>
      <c r="BK341" s="397"/>
    </row>
    <row r="342" spans="2:63" x14ac:dyDescent="0.35">
      <c r="B342" s="80"/>
      <c r="C342" s="119"/>
      <c r="D342" s="119"/>
      <c r="E342" s="202"/>
      <c r="F342" s="119"/>
      <c r="G342" s="120"/>
      <c r="H342" s="41"/>
      <c r="I342" s="41"/>
      <c r="J342" s="944">
        <f t="shared" si="46"/>
        <v>0</v>
      </c>
      <c r="K342" s="292">
        <f t="shared" si="47"/>
        <v>0</v>
      </c>
      <c r="L342" s="327">
        <f>IF(I342&lt;(INDEX(Lookup!$U$2:$U$10,MATCH($D$45,Lookup!$S$2:$S$10,0))),0,365)</f>
        <v>0</v>
      </c>
      <c r="M342" s="292">
        <f t="shared" si="45"/>
        <v>0</v>
      </c>
      <c r="N342" s="371"/>
      <c r="O342" s="150"/>
      <c r="P342" s="397"/>
      <c r="Q342" s="555"/>
      <c r="R342" s="576">
        <f t="shared" si="48"/>
        <v>0</v>
      </c>
      <c r="S342" s="576">
        <f t="shared" si="49"/>
        <v>0</v>
      </c>
      <c r="T342" s="576">
        <f t="shared" si="50"/>
        <v>0</v>
      </c>
      <c r="U342" s="576">
        <f t="shared" si="51"/>
        <v>0</v>
      </c>
      <c r="V342" s="553"/>
      <c r="W342" s="553"/>
      <c r="X342" s="553"/>
      <c r="Y342" s="553"/>
      <c r="Z342" s="397"/>
      <c r="AA342" s="397"/>
      <c r="AB342" s="397"/>
      <c r="AC342" s="397"/>
      <c r="AD342" s="397"/>
      <c r="AE342" s="397"/>
      <c r="AF342" s="397"/>
      <c r="AG342" s="397"/>
      <c r="AH342" s="397"/>
      <c r="AI342" s="397"/>
      <c r="AJ342" s="397"/>
      <c r="AK342" s="397"/>
      <c r="AL342" s="397"/>
      <c r="AM342" s="397"/>
      <c r="AN342" s="397"/>
      <c r="AO342" s="397"/>
      <c r="AP342" s="397"/>
      <c r="AQ342" s="397"/>
      <c r="AR342" s="397"/>
      <c r="AS342" s="397"/>
      <c r="AT342" s="397"/>
      <c r="AU342" s="397"/>
      <c r="AV342" s="397"/>
      <c r="AW342" s="397"/>
      <c r="AX342" s="397"/>
      <c r="AY342" s="397"/>
      <c r="AZ342" s="397"/>
      <c r="BA342" s="553"/>
      <c r="BB342" s="397"/>
      <c r="BC342" s="397"/>
      <c r="BD342" s="397"/>
      <c r="BE342" s="397"/>
      <c r="BF342" s="397"/>
      <c r="BG342" s="397"/>
      <c r="BH342" s="397"/>
      <c r="BI342" s="397"/>
      <c r="BJ342" s="397"/>
      <c r="BK342" s="397"/>
    </row>
    <row r="343" spans="2:63" x14ac:dyDescent="0.35">
      <c r="B343" s="80"/>
      <c r="C343" s="119"/>
      <c r="D343" s="119"/>
      <c r="E343" s="202"/>
      <c r="F343" s="119"/>
      <c r="G343" s="120"/>
      <c r="H343" s="41"/>
      <c r="I343" s="41"/>
      <c r="J343" s="944">
        <f t="shared" si="46"/>
        <v>0</v>
      </c>
      <c r="K343" s="292">
        <f t="shared" si="47"/>
        <v>0</v>
      </c>
      <c r="L343" s="327">
        <f>IF(I343&lt;(INDEX(Lookup!$U$2:$U$10,MATCH($D$45,Lookup!$S$2:$S$10,0))),0,365)</f>
        <v>0</v>
      </c>
      <c r="M343" s="292">
        <f t="shared" si="45"/>
        <v>0</v>
      </c>
      <c r="N343" s="371"/>
      <c r="O343" s="150"/>
      <c r="P343" s="397"/>
      <c r="Q343" s="555"/>
      <c r="R343" s="576">
        <f t="shared" si="48"/>
        <v>0</v>
      </c>
      <c r="S343" s="576">
        <f t="shared" si="49"/>
        <v>0</v>
      </c>
      <c r="T343" s="576">
        <f t="shared" si="50"/>
        <v>0</v>
      </c>
      <c r="U343" s="576">
        <f t="shared" si="51"/>
        <v>0</v>
      </c>
      <c r="V343" s="553"/>
      <c r="W343" s="553"/>
      <c r="X343" s="553"/>
      <c r="Y343" s="553"/>
      <c r="Z343" s="397"/>
      <c r="AA343" s="397"/>
      <c r="AB343" s="397"/>
      <c r="AC343" s="397"/>
      <c r="AD343" s="397"/>
      <c r="AE343" s="397"/>
      <c r="AF343" s="397"/>
      <c r="AG343" s="397"/>
      <c r="AH343" s="397"/>
      <c r="AI343" s="397"/>
      <c r="AJ343" s="397"/>
      <c r="AK343" s="397"/>
      <c r="AL343" s="397"/>
      <c r="AM343" s="397"/>
      <c r="AN343" s="397"/>
      <c r="AO343" s="397"/>
      <c r="AP343" s="397"/>
      <c r="AQ343" s="397"/>
      <c r="AR343" s="397"/>
      <c r="AS343" s="397"/>
      <c r="AT343" s="397"/>
      <c r="AU343" s="397"/>
      <c r="AV343" s="397"/>
      <c r="AW343" s="397"/>
      <c r="AX343" s="397"/>
      <c r="AY343" s="397"/>
      <c r="AZ343" s="397"/>
      <c r="BA343" s="553"/>
      <c r="BB343" s="397"/>
      <c r="BC343" s="397"/>
      <c r="BD343" s="397"/>
      <c r="BE343" s="397"/>
      <c r="BF343" s="397"/>
      <c r="BG343" s="397"/>
      <c r="BH343" s="397"/>
      <c r="BI343" s="397"/>
      <c r="BJ343" s="397"/>
      <c r="BK343" s="397"/>
    </row>
    <row r="344" spans="2:63" x14ac:dyDescent="0.35">
      <c r="B344" s="80"/>
      <c r="C344" s="119"/>
      <c r="D344" s="119"/>
      <c r="E344" s="202"/>
      <c r="F344" s="119"/>
      <c r="G344" s="120"/>
      <c r="H344" s="41"/>
      <c r="I344" s="41"/>
      <c r="J344" s="944">
        <f t="shared" si="46"/>
        <v>0</v>
      </c>
      <c r="K344" s="292">
        <f t="shared" si="47"/>
        <v>0</v>
      </c>
      <c r="L344" s="327">
        <f>IF(I344&lt;(INDEX(Lookup!$U$2:$U$10,MATCH($D$45,Lookup!$S$2:$S$10,0))),0,365)</f>
        <v>0</v>
      </c>
      <c r="M344" s="292">
        <f t="shared" si="45"/>
        <v>0</v>
      </c>
      <c r="N344" s="371"/>
      <c r="O344" s="150"/>
      <c r="P344" s="397"/>
      <c r="Q344" s="555"/>
      <c r="R344" s="576">
        <f t="shared" si="48"/>
        <v>0</v>
      </c>
      <c r="S344" s="576">
        <f t="shared" si="49"/>
        <v>0</v>
      </c>
      <c r="T344" s="576">
        <f t="shared" si="50"/>
        <v>0</v>
      </c>
      <c r="U344" s="576">
        <f t="shared" si="51"/>
        <v>0</v>
      </c>
      <c r="V344" s="553"/>
      <c r="W344" s="553"/>
      <c r="X344" s="553"/>
      <c r="Y344" s="553"/>
      <c r="Z344" s="397"/>
      <c r="AA344" s="397"/>
      <c r="AB344" s="397"/>
      <c r="AC344" s="397"/>
      <c r="AD344" s="397"/>
      <c r="AE344" s="397"/>
      <c r="AF344" s="397"/>
      <c r="AG344" s="397"/>
      <c r="AH344" s="397"/>
      <c r="AI344" s="397"/>
      <c r="AJ344" s="397"/>
      <c r="AK344" s="397"/>
      <c r="AL344" s="397"/>
      <c r="AM344" s="397"/>
      <c r="AN344" s="397"/>
      <c r="AO344" s="397"/>
      <c r="AP344" s="397"/>
      <c r="AQ344" s="397"/>
      <c r="AR344" s="397"/>
      <c r="AS344" s="397"/>
      <c r="AT344" s="397"/>
      <c r="AU344" s="397"/>
      <c r="AV344" s="397"/>
      <c r="AW344" s="397"/>
      <c r="AX344" s="397"/>
      <c r="AY344" s="397"/>
      <c r="AZ344" s="397"/>
      <c r="BA344" s="553"/>
      <c r="BB344" s="397"/>
      <c r="BC344" s="397"/>
      <c r="BD344" s="397"/>
      <c r="BE344" s="397"/>
      <c r="BF344" s="397"/>
      <c r="BG344" s="397"/>
      <c r="BH344" s="397"/>
      <c r="BI344" s="397"/>
      <c r="BJ344" s="397"/>
      <c r="BK344" s="397"/>
    </row>
    <row r="345" spans="2:63" x14ac:dyDescent="0.35">
      <c r="B345" s="80"/>
      <c r="C345" s="119"/>
      <c r="D345" s="119"/>
      <c r="E345" s="202"/>
      <c r="F345" s="119"/>
      <c r="G345" s="120"/>
      <c r="H345" s="41"/>
      <c r="I345" s="41"/>
      <c r="J345" s="944">
        <f t="shared" si="46"/>
        <v>0</v>
      </c>
      <c r="K345" s="292">
        <f t="shared" si="47"/>
        <v>0</v>
      </c>
      <c r="L345" s="327">
        <f>IF(I345&lt;(INDEX(Lookup!$U$2:$U$10,MATCH($D$45,Lookup!$S$2:$S$10,0))),0,365)</f>
        <v>0</v>
      </c>
      <c r="M345" s="292">
        <f t="shared" si="45"/>
        <v>0</v>
      </c>
      <c r="N345" s="371"/>
      <c r="O345" s="150"/>
      <c r="P345" s="397"/>
      <c r="Q345" s="555"/>
      <c r="R345" s="576">
        <f t="shared" si="48"/>
        <v>0</v>
      </c>
      <c r="S345" s="576">
        <f t="shared" si="49"/>
        <v>0</v>
      </c>
      <c r="T345" s="576">
        <f t="shared" si="50"/>
        <v>0</v>
      </c>
      <c r="U345" s="576">
        <f t="shared" si="51"/>
        <v>0</v>
      </c>
      <c r="V345" s="553"/>
      <c r="W345" s="553"/>
      <c r="X345" s="553"/>
      <c r="Y345" s="553"/>
      <c r="Z345" s="397"/>
      <c r="AA345" s="397"/>
      <c r="AB345" s="397"/>
      <c r="AC345" s="397"/>
      <c r="AD345" s="397"/>
      <c r="AE345" s="397"/>
      <c r="AF345" s="397"/>
      <c r="AG345" s="397"/>
      <c r="AH345" s="397"/>
      <c r="AI345" s="397"/>
      <c r="AJ345" s="397"/>
      <c r="AK345" s="397"/>
      <c r="AL345" s="397"/>
      <c r="AM345" s="397"/>
      <c r="AN345" s="397"/>
      <c r="AO345" s="397"/>
      <c r="AP345" s="397"/>
      <c r="AQ345" s="397"/>
      <c r="AR345" s="397"/>
      <c r="AS345" s="397"/>
      <c r="AT345" s="397"/>
      <c r="AU345" s="397"/>
      <c r="AV345" s="397"/>
      <c r="AW345" s="397"/>
      <c r="AX345" s="397"/>
      <c r="AY345" s="397"/>
      <c r="AZ345" s="397"/>
      <c r="BA345" s="553"/>
      <c r="BB345" s="397"/>
      <c r="BC345" s="397"/>
      <c r="BD345" s="397"/>
      <c r="BE345" s="397"/>
      <c r="BF345" s="397"/>
      <c r="BG345" s="397"/>
      <c r="BH345" s="397"/>
      <c r="BI345" s="397"/>
      <c r="BJ345" s="397"/>
      <c r="BK345" s="397"/>
    </row>
    <row r="346" spans="2:63" x14ac:dyDescent="0.35">
      <c r="B346" s="80"/>
      <c r="C346" s="119"/>
      <c r="D346" s="119"/>
      <c r="E346" s="202"/>
      <c r="F346" s="119"/>
      <c r="G346" s="120"/>
      <c r="H346" s="41"/>
      <c r="I346" s="41"/>
      <c r="J346" s="944">
        <f t="shared" si="46"/>
        <v>0</v>
      </c>
      <c r="K346" s="292">
        <f t="shared" si="47"/>
        <v>0</v>
      </c>
      <c r="L346" s="327">
        <f>IF(I346&lt;(INDEX(Lookup!$U$2:$U$10,MATCH($D$45,Lookup!$S$2:$S$10,0))),0,365)</f>
        <v>0</v>
      </c>
      <c r="M346" s="292">
        <f t="shared" si="45"/>
        <v>0</v>
      </c>
      <c r="N346" s="371"/>
      <c r="O346" s="150"/>
      <c r="P346" s="397"/>
      <c r="Q346" s="555"/>
      <c r="R346" s="576">
        <f t="shared" si="48"/>
        <v>0</v>
      </c>
      <c r="S346" s="576">
        <f t="shared" si="49"/>
        <v>0</v>
      </c>
      <c r="T346" s="576">
        <f t="shared" si="50"/>
        <v>0</v>
      </c>
      <c r="U346" s="576">
        <f t="shared" si="51"/>
        <v>0</v>
      </c>
      <c r="V346" s="553"/>
      <c r="W346" s="553"/>
      <c r="X346" s="553"/>
      <c r="Y346" s="553"/>
      <c r="Z346" s="397"/>
      <c r="AA346" s="397"/>
      <c r="AB346" s="397"/>
      <c r="AC346" s="397"/>
      <c r="AD346" s="397"/>
      <c r="AE346" s="397"/>
      <c r="AF346" s="397"/>
      <c r="AG346" s="397"/>
      <c r="AH346" s="397"/>
      <c r="AI346" s="397"/>
      <c r="AJ346" s="397"/>
      <c r="AK346" s="397"/>
      <c r="AL346" s="397"/>
      <c r="AM346" s="397"/>
      <c r="AN346" s="397"/>
      <c r="AO346" s="397"/>
      <c r="AP346" s="397"/>
      <c r="AQ346" s="397"/>
      <c r="AR346" s="397"/>
      <c r="AS346" s="397"/>
      <c r="AT346" s="397"/>
      <c r="AU346" s="397"/>
      <c r="AV346" s="397"/>
      <c r="AW346" s="397"/>
      <c r="AX346" s="397"/>
      <c r="AY346" s="397"/>
      <c r="AZ346" s="397"/>
      <c r="BA346" s="553"/>
      <c r="BB346" s="397"/>
      <c r="BC346" s="397"/>
      <c r="BD346" s="397"/>
      <c r="BE346" s="397"/>
      <c r="BF346" s="397"/>
      <c r="BG346" s="397"/>
      <c r="BH346" s="397"/>
      <c r="BI346" s="397"/>
      <c r="BJ346" s="397"/>
      <c r="BK346" s="397"/>
    </row>
    <row r="347" spans="2:63" x14ac:dyDescent="0.35">
      <c r="B347" s="80"/>
      <c r="C347" s="119"/>
      <c r="D347" s="119"/>
      <c r="E347" s="202"/>
      <c r="F347" s="119"/>
      <c r="G347" s="120"/>
      <c r="H347" s="41"/>
      <c r="I347" s="41"/>
      <c r="J347" s="944">
        <f t="shared" si="46"/>
        <v>0</v>
      </c>
      <c r="K347" s="292">
        <f t="shared" si="47"/>
        <v>0</v>
      </c>
      <c r="L347" s="327">
        <f>IF(I347&lt;(INDEX(Lookup!$U$2:$U$10,MATCH($D$45,Lookup!$S$2:$S$10,0))),0,365)</f>
        <v>0</v>
      </c>
      <c r="M347" s="292">
        <f t="shared" si="45"/>
        <v>0</v>
      </c>
      <c r="N347" s="371"/>
      <c r="O347" s="150"/>
      <c r="P347" s="397"/>
      <c r="Q347" s="555"/>
      <c r="R347" s="576">
        <f t="shared" si="48"/>
        <v>0</v>
      </c>
      <c r="S347" s="576">
        <f t="shared" si="49"/>
        <v>0</v>
      </c>
      <c r="T347" s="576">
        <f t="shared" si="50"/>
        <v>0</v>
      </c>
      <c r="U347" s="576">
        <f t="shared" si="51"/>
        <v>0</v>
      </c>
      <c r="V347" s="553"/>
      <c r="W347" s="553"/>
      <c r="X347" s="553"/>
      <c r="Y347" s="553"/>
      <c r="Z347" s="397"/>
      <c r="AA347" s="397"/>
      <c r="AB347" s="397"/>
      <c r="AC347" s="397"/>
      <c r="AD347" s="397"/>
      <c r="AE347" s="397"/>
      <c r="AF347" s="397"/>
      <c r="AG347" s="397"/>
      <c r="AH347" s="397"/>
      <c r="AI347" s="397"/>
      <c r="AJ347" s="397"/>
      <c r="AK347" s="397"/>
      <c r="AL347" s="397"/>
      <c r="AM347" s="397"/>
      <c r="AN347" s="397"/>
      <c r="AO347" s="397"/>
      <c r="AP347" s="397"/>
      <c r="AQ347" s="397"/>
      <c r="AR347" s="397"/>
      <c r="AS347" s="397"/>
      <c r="AT347" s="397"/>
      <c r="AU347" s="397"/>
      <c r="AV347" s="397"/>
      <c r="AW347" s="397"/>
      <c r="AX347" s="397"/>
      <c r="AY347" s="397"/>
      <c r="AZ347" s="397"/>
      <c r="BA347" s="553"/>
      <c r="BB347" s="397"/>
      <c r="BC347" s="397"/>
      <c r="BD347" s="397"/>
      <c r="BE347" s="397"/>
      <c r="BF347" s="397"/>
      <c r="BG347" s="397"/>
      <c r="BH347" s="397"/>
      <c r="BI347" s="397"/>
      <c r="BJ347" s="397"/>
      <c r="BK347" s="397"/>
    </row>
    <row r="348" spans="2:63" x14ac:dyDescent="0.35">
      <c r="B348" s="80"/>
      <c r="C348" s="119"/>
      <c r="D348" s="119"/>
      <c r="E348" s="202"/>
      <c r="F348" s="119"/>
      <c r="G348" s="120"/>
      <c r="H348" s="41"/>
      <c r="I348" s="41"/>
      <c r="J348" s="944">
        <f t="shared" si="46"/>
        <v>0</v>
      </c>
      <c r="K348" s="292">
        <f t="shared" si="47"/>
        <v>0</v>
      </c>
      <c r="L348" s="327">
        <f>IF(I348&lt;(INDEX(Lookup!$U$2:$U$10,MATCH($D$45,Lookup!$S$2:$S$10,0))),0,365)</f>
        <v>0</v>
      </c>
      <c r="M348" s="292">
        <f t="shared" si="45"/>
        <v>0</v>
      </c>
      <c r="N348" s="371"/>
      <c r="O348" s="150"/>
      <c r="P348" s="397"/>
      <c r="Q348" s="555"/>
      <c r="R348" s="576">
        <f t="shared" si="48"/>
        <v>0</v>
      </c>
      <c r="S348" s="576">
        <f t="shared" si="49"/>
        <v>0</v>
      </c>
      <c r="T348" s="576">
        <f t="shared" si="50"/>
        <v>0</v>
      </c>
      <c r="U348" s="576">
        <f t="shared" si="51"/>
        <v>0</v>
      </c>
      <c r="V348" s="553"/>
      <c r="W348" s="553"/>
      <c r="X348" s="553"/>
      <c r="Y348" s="553"/>
      <c r="Z348" s="397"/>
      <c r="AA348" s="397"/>
      <c r="AB348" s="397"/>
      <c r="AC348" s="397"/>
      <c r="AD348" s="397"/>
      <c r="AE348" s="397"/>
      <c r="AF348" s="397"/>
      <c r="AG348" s="397"/>
      <c r="AH348" s="397"/>
      <c r="AI348" s="397"/>
      <c r="AJ348" s="397"/>
      <c r="AK348" s="397"/>
      <c r="AL348" s="397"/>
      <c r="AM348" s="397"/>
      <c r="AN348" s="397"/>
      <c r="AO348" s="397"/>
      <c r="AP348" s="397"/>
      <c r="AQ348" s="397"/>
      <c r="AR348" s="397"/>
      <c r="AS348" s="397"/>
      <c r="AT348" s="397"/>
      <c r="AU348" s="397"/>
      <c r="AV348" s="397"/>
      <c r="AW348" s="397"/>
      <c r="AX348" s="397"/>
      <c r="AY348" s="397"/>
      <c r="AZ348" s="397"/>
      <c r="BA348" s="553"/>
      <c r="BB348" s="397"/>
      <c r="BC348" s="397"/>
      <c r="BD348" s="397"/>
      <c r="BE348" s="397"/>
      <c r="BF348" s="397"/>
      <c r="BG348" s="397"/>
      <c r="BH348" s="397"/>
      <c r="BI348" s="397"/>
      <c r="BJ348" s="397"/>
      <c r="BK348" s="397"/>
    </row>
    <row r="349" spans="2:63" x14ac:dyDescent="0.35">
      <c r="B349" s="80"/>
      <c r="C349" s="119"/>
      <c r="D349" s="119"/>
      <c r="E349" s="202"/>
      <c r="F349" s="119"/>
      <c r="G349" s="120"/>
      <c r="H349" s="41"/>
      <c r="I349" s="41"/>
      <c r="J349" s="944">
        <f t="shared" si="46"/>
        <v>0</v>
      </c>
      <c r="K349" s="292">
        <f t="shared" si="47"/>
        <v>0</v>
      </c>
      <c r="L349" s="327">
        <f>IF(I349&lt;(INDEX(Lookup!$U$2:$U$10,MATCH($D$45,Lookup!$S$2:$S$10,0))),0,365)</f>
        <v>0</v>
      </c>
      <c r="M349" s="292">
        <f t="shared" si="45"/>
        <v>0</v>
      </c>
      <c r="N349" s="371"/>
      <c r="O349" s="150"/>
      <c r="P349" s="397"/>
      <c r="Q349" s="555"/>
      <c r="R349" s="576">
        <f t="shared" si="48"/>
        <v>0</v>
      </c>
      <c r="S349" s="576">
        <f t="shared" si="49"/>
        <v>0</v>
      </c>
      <c r="T349" s="576">
        <f t="shared" si="50"/>
        <v>0</v>
      </c>
      <c r="U349" s="576">
        <f t="shared" si="51"/>
        <v>0</v>
      </c>
      <c r="V349" s="553"/>
      <c r="W349" s="553"/>
      <c r="X349" s="553"/>
      <c r="Y349" s="553"/>
      <c r="Z349" s="397"/>
      <c r="AA349" s="397"/>
      <c r="AB349" s="397"/>
      <c r="AC349" s="397"/>
      <c r="AD349" s="397"/>
      <c r="AE349" s="397"/>
      <c r="AF349" s="397"/>
      <c r="AG349" s="397"/>
      <c r="AH349" s="397"/>
      <c r="AI349" s="397"/>
      <c r="AJ349" s="397"/>
      <c r="AK349" s="397"/>
      <c r="AL349" s="397"/>
      <c r="AM349" s="397"/>
      <c r="AN349" s="397"/>
      <c r="AO349" s="397"/>
      <c r="AP349" s="397"/>
      <c r="AQ349" s="397"/>
      <c r="AR349" s="397"/>
      <c r="AS349" s="397"/>
      <c r="AT349" s="397"/>
      <c r="AU349" s="397"/>
      <c r="AV349" s="397"/>
      <c r="AW349" s="397"/>
      <c r="AX349" s="397"/>
      <c r="AY349" s="397"/>
      <c r="AZ349" s="397"/>
      <c r="BA349" s="553"/>
      <c r="BB349" s="397"/>
      <c r="BC349" s="397"/>
      <c r="BD349" s="397"/>
      <c r="BE349" s="397"/>
      <c r="BF349" s="397"/>
      <c r="BG349" s="397"/>
      <c r="BH349" s="397"/>
      <c r="BI349" s="397"/>
      <c r="BJ349" s="397"/>
      <c r="BK349" s="397"/>
    </row>
    <row r="350" spans="2:63" x14ac:dyDescent="0.35">
      <c r="B350" s="80"/>
      <c r="C350" s="119"/>
      <c r="D350" s="119"/>
      <c r="E350" s="202"/>
      <c r="F350" s="119"/>
      <c r="G350" s="120"/>
      <c r="H350" s="41"/>
      <c r="I350" s="41"/>
      <c r="J350" s="944">
        <f t="shared" si="46"/>
        <v>0</v>
      </c>
      <c r="K350" s="292">
        <f t="shared" si="47"/>
        <v>0</v>
      </c>
      <c r="L350" s="327">
        <f>IF(I350&lt;(INDEX(Lookup!$U$2:$U$10,MATCH($D$45,Lookup!$S$2:$S$10,0))),0,365)</f>
        <v>0</v>
      </c>
      <c r="M350" s="292">
        <f t="shared" si="45"/>
        <v>0</v>
      </c>
      <c r="N350" s="371"/>
      <c r="O350" s="150"/>
      <c r="P350" s="397"/>
      <c r="Q350" s="555"/>
      <c r="R350" s="576">
        <f t="shared" si="48"/>
        <v>0</v>
      </c>
      <c r="S350" s="576">
        <f t="shared" si="49"/>
        <v>0</v>
      </c>
      <c r="T350" s="576">
        <f t="shared" si="50"/>
        <v>0</v>
      </c>
      <c r="U350" s="576">
        <f t="shared" si="51"/>
        <v>0</v>
      </c>
      <c r="V350" s="553"/>
      <c r="W350" s="553"/>
      <c r="X350" s="553"/>
      <c r="Y350" s="553"/>
      <c r="Z350" s="397"/>
      <c r="AA350" s="397"/>
      <c r="AB350" s="397"/>
      <c r="AC350" s="397"/>
      <c r="AD350" s="397"/>
      <c r="AE350" s="397"/>
      <c r="AF350" s="397"/>
      <c r="AG350" s="397"/>
      <c r="AH350" s="397"/>
      <c r="AI350" s="397"/>
      <c r="AJ350" s="397"/>
      <c r="AK350" s="397"/>
      <c r="AL350" s="397"/>
      <c r="AM350" s="397"/>
      <c r="AN350" s="397"/>
      <c r="AO350" s="397"/>
      <c r="AP350" s="397"/>
      <c r="AQ350" s="397"/>
      <c r="AR350" s="397"/>
      <c r="AS350" s="397"/>
      <c r="AT350" s="397"/>
      <c r="AU350" s="397"/>
      <c r="AV350" s="397"/>
      <c r="AW350" s="397"/>
      <c r="AX350" s="397"/>
      <c r="AY350" s="397"/>
      <c r="AZ350" s="397"/>
      <c r="BA350" s="553"/>
      <c r="BB350" s="397"/>
      <c r="BC350" s="397"/>
      <c r="BD350" s="397"/>
      <c r="BE350" s="397"/>
      <c r="BF350" s="397"/>
      <c r="BG350" s="397"/>
      <c r="BH350" s="397"/>
      <c r="BI350" s="397"/>
      <c r="BJ350" s="397"/>
      <c r="BK350" s="397"/>
    </row>
    <row r="351" spans="2:63" x14ac:dyDescent="0.35">
      <c r="B351" s="80"/>
      <c r="C351" s="119"/>
      <c r="D351" s="119"/>
      <c r="E351" s="202"/>
      <c r="F351" s="119"/>
      <c r="G351" s="120"/>
      <c r="H351" s="41"/>
      <c r="I351" s="41"/>
      <c r="J351" s="944">
        <f t="shared" si="46"/>
        <v>0</v>
      </c>
      <c r="K351" s="292">
        <f t="shared" si="47"/>
        <v>0</v>
      </c>
      <c r="L351" s="327">
        <f>IF(I351&lt;(INDEX(Lookup!$U$2:$U$10,MATCH($D$45,Lookup!$S$2:$S$10,0))),0,365)</f>
        <v>0</v>
      </c>
      <c r="M351" s="292">
        <f t="shared" si="45"/>
        <v>0</v>
      </c>
      <c r="N351" s="371"/>
      <c r="O351" s="150"/>
      <c r="P351" s="397"/>
      <c r="Q351" s="555"/>
      <c r="R351" s="576">
        <f t="shared" si="48"/>
        <v>0</v>
      </c>
      <c r="S351" s="576">
        <f t="shared" si="49"/>
        <v>0</v>
      </c>
      <c r="T351" s="576">
        <f t="shared" si="50"/>
        <v>0</v>
      </c>
      <c r="U351" s="576">
        <f t="shared" si="51"/>
        <v>0</v>
      </c>
      <c r="V351" s="553"/>
      <c r="W351" s="553"/>
      <c r="X351" s="553"/>
      <c r="Y351" s="553"/>
      <c r="Z351" s="397"/>
      <c r="AA351" s="397"/>
      <c r="AB351" s="397"/>
      <c r="AC351" s="397"/>
      <c r="AD351" s="397"/>
      <c r="AE351" s="397"/>
      <c r="AF351" s="397"/>
      <c r="AG351" s="397"/>
      <c r="AH351" s="397"/>
      <c r="AI351" s="397"/>
      <c r="AJ351" s="397"/>
      <c r="AK351" s="397"/>
      <c r="AL351" s="397"/>
      <c r="AM351" s="397"/>
      <c r="AN351" s="397"/>
      <c r="AO351" s="397"/>
      <c r="AP351" s="397"/>
      <c r="AQ351" s="397"/>
      <c r="AR351" s="397"/>
      <c r="AS351" s="397"/>
      <c r="AT351" s="397"/>
      <c r="AU351" s="397"/>
      <c r="AV351" s="397"/>
      <c r="AW351" s="397"/>
      <c r="AX351" s="397"/>
      <c r="AY351" s="397"/>
      <c r="AZ351" s="397"/>
      <c r="BA351" s="553"/>
      <c r="BB351" s="397"/>
      <c r="BC351" s="397"/>
      <c r="BD351" s="397"/>
      <c r="BE351" s="397"/>
      <c r="BF351" s="397"/>
      <c r="BG351" s="397"/>
      <c r="BH351" s="397"/>
      <c r="BI351" s="397"/>
      <c r="BJ351" s="397"/>
      <c r="BK351" s="397"/>
    </row>
    <row r="352" spans="2:63" x14ac:dyDescent="0.35">
      <c r="B352" s="80"/>
      <c r="C352" s="119"/>
      <c r="D352" s="119"/>
      <c r="E352" s="202"/>
      <c r="F352" s="119"/>
      <c r="G352" s="120"/>
      <c r="H352" s="41"/>
      <c r="I352" s="41"/>
      <c r="J352" s="944">
        <f t="shared" si="46"/>
        <v>0</v>
      </c>
      <c r="K352" s="292">
        <f t="shared" si="47"/>
        <v>0</v>
      </c>
      <c r="L352" s="327">
        <f>IF(I352&lt;(INDEX(Lookup!$U$2:$U$10,MATCH($D$45,Lookup!$S$2:$S$10,0))),0,365)</f>
        <v>0</v>
      </c>
      <c r="M352" s="292">
        <f t="shared" si="45"/>
        <v>0</v>
      </c>
      <c r="N352" s="371"/>
      <c r="O352" s="150"/>
      <c r="P352" s="397"/>
      <c r="Q352" s="555"/>
      <c r="R352" s="576">
        <f t="shared" si="48"/>
        <v>0</v>
      </c>
      <c r="S352" s="576">
        <f t="shared" si="49"/>
        <v>0</v>
      </c>
      <c r="T352" s="576">
        <f t="shared" si="50"/>
        <v>0</v>
      </c>
      <c r="U352" s="576">
        <f t="shared" si="51"/>
        <v>0</v>
      </c>
      <c r="V352" s="553"/>
      <c r="W352" s="553"/>
      <c r="X352" s="553"/>
      <c r="Y352" s="553"/>
      <c r="Z352" s="397"/>
      <c r="AA352" s="397"/>
      <c r="AB352" s="397"/>
      <c r="AC352" s="397"/>
      <c r="AD352" s="397"/>
      <c r="AE352" s="397"/>
      <c r="AF352" s="397"/>
      <c r="AG352" s="397"/>
      <c r="AH352" s="397"/>
      <c r="AI352" s="397"/>
      <c r="AJ352" s="397"/>
      <c r="AK352" s="397"/>
      <c r="AL352" s="397"/>
      <c r="AM352" s="397"/>
      <c r="AN352" s="397"/>
      <c r="AO352" s="397"/>
      <c r="AP352" s="397"/>
      <c r="AQ352" s="397"/>
      <c r="AR352" s="397"/>
      <c r="AS352" s="397"/>
      <c r="AT352" s="397"/>
      <c r="AU352" s="397"/>
      <c r="AV352" s="397"/>
      <c r="AW352" s="397"/>
      <c r="AX352" s="397"/>
      <c r="AY352" s="397"/>
      <c r="AZ352" s="397"/>
      <c r="BA352" s="553"/>
      <c r="BB352" s="397"/>
      <c r="BC352" s="397"/>
      <c r="BD352" s="397"/>
      <c r="BE352" s="397"/>
      <c r="BF352" s="397"/>
      <c r="BG352" s="397"/>
      <c r="BH352" s="397"/>
      <c r="BI352" s="397"/>
      <c r="BJ352" s="397"/>
      <c r="BK352" s="397"/>
    </row>
    <row r="353" spans="2:63" x14ac:dyDescent="0.35">
      <c r="B353" s="80"/>
      <c r="C353" s="119"/>
      <c r="D353" s="119"/>
      <c r="E353" s="202"/>
      <c r="F353" s="119"/>
      <c r="G353" s="120"/>
      <c r="H353" s="41"/>
      <c r="I353" s="41"/>
      <c r="J353" s="944">
        <f t="shared" si="46"/>
        <v>0</v>
      </c>
      <c r="K353" s="292">
        <f t="shared" si="47"/>
        <v>0</v>
      </c>
      <c r="L353" s="327">
        <f>IF(I353&lt;(INDEX(Lookup!$U$2:$U$10,MATCH($D$45,Lookup!$S$2:$S$10,0))),0,365)</f>
        <v>0</v>
      </c>
      <c r="M353" s="292">
        <f t="shared" si="45"/>
        <v>0</v>
      </c>
      <c r="N353" s="371"/>
      <c r="O353" s="150"/>
      <c r="P353" s="397"/>
      <c r="Q353" s="555"/>
      <c r="R353" s="576">
        <f t="shared" si="48"/>
        <v>0</v>
      </c>
      <c r="S353" s="576">
        <f t="shared" si="49"/>
        <v>0</v>
      </c>
      <c r="T353" s="576">
        <f t="shared" si="50"/>
        <v>0</v>
      </c>
      <c r="U353" s="576">
        <f t="shared" si="51"/>
        <v>0</v>
      </c>
      <c r="V353" s="553"/>
      <c r="W353" s="553"/>
      <c r="X353" s="553"/>
      <c r="Y353" s="553"/>
      <c r="Z353" s="397"/>
      <c r="AA353" s="397"/>
      <c r="AB353" s="397"/>
      <c r="AC353" s="397"/>
      <c r="AD353" s="397"/>
      <c r="AE353" s="397"/>
      <c r="AF353" s="397"/>
      <c r="AG353" s="397"/>
      <c r="AH353" s="397"/>
      <c r="AI353" s="397"/>
      <c r="AJ353" s="397"/>
      <c r="AK353" s="397"/>
      <c r="AL353" s="397"/>
      <c r="AM353" s="397"/>
      <c r="AN353" s="397"/>
      <c r="AO353" s="397"/>
      <c r="AP353" s="397"/>
      <c r="AQ353" s="397"/>
      <c r="AR353" s="397"/>
      <c r="AS353" s="397"/>
      <c r="AT353" s="397"/>
      <c r="AU353" s="397"/>
      <c r="AV353" s="397"/>
      <c r="AW353" s="397"/>
      <c r="AX353" s="397"/>
      <c r="AY353" s="397"/>
      <c r="AZ353" s="397"/>
      <c r="BA353" s="553"/>
      <c r="BB353" s="397"/>
      <c r="BC353" s="397"/>
      <c r="BD353" s="397"/>
      <c r="BE353" s="397"/>
      <c r="BF353" s="397"/>
      <c r="BG353" s="397"/>
      <c r="BH353" s="397"/>
      <c r="BI353" s="397"/>
      <c r="BJ353" s="397"/>
      <c r="BK353" s="397"/>
    </row>
    <row r="354" spans="2:63" x14ac:dyDescent="0.35">
      <c r="B354" s="80"/>
      <c r="C354" s="119"/>
      <c r="D354" s="119"/>
      <c r="E354" s="202"/>
      <c r="F354" s="119"/>
      <c r="G354" s="120"/>
      <c r="H354" s="41"/>
      <c r="I354" s="41"/>
      <c r="J354" s="944">
        <f t="shared" si="46"/>
        <v>0</v>
      </c>
      <c r="K354" s="292">
        <f t="shared" si="47"/>
        <v>0</v>
      </c>
      <c r="L354" s="327">
        <f>IF(I354&lt;(INDEX(Lookup!$U$2:$U$10,MATCH($D$45,Lookup!$S$2:$S$10,0))),0,365)</f>
        <v>0</v>
      </c>
      <c r="M354" s="292">
        <f t="shared" si="45"/>
        <v>0</v>
      </c>
      <c r="N354" s="371"/>
      <c r="O354" s="150"/>
      <c r="P354" s="397"/>
      <c r="Q354" s="555"/>
      <c r="R354" s="576">
        <f t="shared" si="48"/>
        <v>0</v>
      </c>
      <c r="S354" s="576">
        <f t="shared" si="49"/>
        <v>0</v>
      </c>
      <c r="T354" s="576">
        <f t="shared" si="50"/>
        <v>0</v>
      </c>
      <c r="U354" s="576">
        <f t="shared" si="51"/>
        <v>0</v>
      </c>
      <c r="V354" s="553"/>
      <c r="W354" s="553"/>
      <c r="X354" s="553"/>
      <c r="Y354" s="553"/>
      <c r="Z354" s="397"/>
      <c r="AA354" s="397"/>
      <c r="AB354" s="397"/>
      <c r="AC354" s="397"/>
      <c r="AD354" s="397"/>
      <c r="AE354" s="397"/>
      <c r="AF354" s="397"/>
      <c r="AG354" s="397"/>
      <c r="AH354" s="397"/>
      <c r="AI354" s="397"/>
      <c r="AJ354" s="397"/>
      <c r="AK354" s="397"/>
      <c r="AL354" s="397"/>
      <c r="AM354" s="397"/>
      <c r="AN354" s="397"/>
      <c r="AO354" s="397"/>
      <c r="AP354" s="397"/>
      <c r="AQ354" s="397"/>
      <c r="AR354" s="397"/>
      <c r="AS354" s="397"/>
      <c r="AT354" s="397"/>
      <c r="AU354" s="397"/>
      <c r="AV354" s="397"/>
      <c r="AW354" s="397"/>
      <c r="AX354" s="397"/>
      <c r="AY354" s="397"/>
      <c r="AZ354" s="397"/>
      <c r="BA354" s="553"/>
      <c r="BB354" s="397"/>
      <c r="BC354" s="397"/>
      <c r="BD354" s="397"/>
      <c r="BE354" s="397"/>
      <c r="BF354" s="397"/>
      <c r="BG354" s="397"/>
      <c r="BH354" s="397"/>
      <c r="BI354" s="397"/>
      <c r="BJ354" s="397"/>
      <c r="BK354" s="397"/>
    </row>
    <row r="355" spans="2:63" x14ac:dyDescent="0.35">
      <c r="B355" s="80"/>
      <c r="C355" s="119"/>
      <c r="D355" s="119"/>
      <c r="E355" s="202"/>
      <c r="F355" s="119"/>
      <c r="G355" s="120"/>
      <c r="H355" s="41"/>
      <c r="I355" s="41"/>
      <c r="J355" s="944">
        <f t="shared" si="46"/>
        <v>0</v>
      </c>
      <c r="K355" s="292">
        <f t="shared" si="47"/>
        <v>0</v>
      </c>
      <c r="L355" s="327">
        <f>IF(I355&lt;(INDEX(Lookup!$U$2:$U$10,MATCH($D$45,Lookup!$S$2:$S$10,0))),0,365)</f>
        <v>0</v>
      </c>
      <c r="M355" s="292">
        <f t="shared" si="45"/>
        <v>0</v>
      </c>
      <c r="N355" s="371"/>
      <c r="O355" s="150"/>
      <c r="P355" s="397"/>
      <c r="Q355" s="555"/>
      <c r="R355" s="576">
        <f t="shared" si="48"/>
        <v>0</v>
      </c>
      <c r="S355" s="576">
        <f t="shared" si="49"/>
        <v>0</v>
      </c>
      <c r="T355" s="576">
        <f t="shared" si="50"/>
        <v>0</v>
      </c>
      <c r="U355" s="576">
        <f t="shared" si="51"/>
        <v>0</v>
      </c>
      <c r="V355" s="553"/>
      <c r="W355" s="553"/>
      <c r="X355" s="553"/>
      <c r="Y355" s="553"/>
      <c r="Z355" s="397"/>
      <c r="AA355" s="397"/>
      <c r="AB355" s="397"/>
      <c r="AC355" s="397"/>
      <c r="AD355" s="397"/>
      <c r="AE355" s="397"/>
      <c r="AF355" s="397"/>
      <c r="AG355" s="397"/>
      <c r="AH355" s="397"/>
      <c r="AI355" s="397"/>
      <c r="AJ355" s="397"/>
      <c r="AK355" s="397"/>
      <c r="AL355" s="397"/>
      <c r="AM355" s="397"/>
      <c r="AN355" s="397"/>
      <c r="AO355" s="397"/>
      <c r="AP355" s="397"/>
      <c r="AQ355" s="397"/>
      <c r="AR355" s="397"/>
      <c r="AS355" s="397"/>
      <c r="AT355" s="397"/>
      <c r="AU355" s="397"/>
      <c r="AV355" s="397"/>
      <c r="AW355" s="397"/>
      <c r="AX355" s="397"/>
      <c r="AY355" s="397"/>
      <c r="AZ355" s="397"/>
      <c r="BA355" s="553"/>
      <c r="BB355" s="397"/>
      <c r="BC355" s="397"/>
      <c r="BD355" s="397"/>
      <c r="BE355" s="397"/>
      <c r="BF355" s="397"/>
      <c r="BG355" s="397"/>
      <c r="BH355" s="397"/>
      <c r="BI355" s="397"/>
      <c r="BJ355" s="397"/>
      <c r="BK355" s="397"/>
    </row>
    <row r="356" spans="2:63" x14ac:dyDescent="0.35">
      <c r="B356" s="80"/>
      <c r="C356" s="119"/>
      <c r="D356" s="119"/>
      <c r="E356" s="202"/>
      <c r="F356" s="119"/>
      <c r="G356" s="120"/>
      <c r="H356" s="41"/>
      <c r="I356" s="41"/>
      <c r="J356" s="944">
        <f t="shared" si="46"/>
        <v>0</v>
      </c>
      <c r="K356" s="292">
        <f t="shared" si="47"/>
        <v>0</v>
      </c>
      <c r="L356" s="327">
        <f>IF(I356&lt;(INDEX(Lookup!$U$2:$U$10,MATCH($D$45,Lookup!$S$2:$S$10,0))),0,365)</f>
        <v>0</v>
      </c>
      <c r="M356" s="292">
        <f t="shared" si="45"/>
        <v>0</v>
      </c>
      <c r="N356" s="371"/>
      <c r="O356" s="150"/>
      <c r="P356" s="397"/>
      <c r="Q356" s="555"/>
      <c r="R356" s="576">
        <f t="shared" si="48"/>
        <v>0</v>
      </c>
      <c r="S356" s="576">
        <f t="shared" si="49"/>
        <v>0</v>
      </c>
      <c r="T356" s="576">
        <f t="shared" si="50"/>
        <v>0</v>
      </c>
      <c r="U356" s="576">
        <f t="shared" si="51"/>
        <v>0</v>
      </c>
      <c r="V356" s="553"/>
      <c r="W356" s="553"/>
      <c r="X356" s="553"/>
      <c r="Y356" s="553"/>
      <c r="Z356" s="397"/>
      <c r="AA356" s="397"/>
      <c r="AB356" s="397"/>
      <c r="AC356" s="397"/>
      <c r="AD356" s="397"/>
      <c r="AE356" s="397"/>
      <c r="AF356" s="397"/>
      <c r="AG356" s="397"/>
      <c r="AH356" s="397"/>
      <c r="AI356" s="397"/>
      <c r="AJ356" s="397"/>
      <c r="AK356" s="397"/>
      <c r="AL356" s="397"/>
      <c r="AM356" s="397"/>
      <c r="AN356" s="397"/>
      <c r="AO356" s="397"/>
      <c r="AP356" s="397"/>
      <c r="AQ356" s="397"/>
      <c r="AR356" s="397"/>
      <c r="AS356" s="397"/>
      <c r="AT356" s="397"/>
      <c r="AU356" s="397"/>
      <c r="AV356" s="397"/>
      <c r="AW356" s="397"/>
      <c r="AX356" s="397"/>
      <c r="AY356" s="397"/>
      <c r="AZ356" s="397"/>
      <c r="BA356" s="553"/>
      <c r="BB356" s="397"/>
      <c r="BC356" s="397"/>
      <c r="BD356" s="397"/>
      <c r="BE356" s="397"/>
      <c r="BF356" s="397"/>
      <c r="BG356" s="397"/>
      <c r="BH356" s="397"/>
      <c r="BI356" s="397"/>
      <c r="BJ356" s="397"/>
      <c r="BK356" s="397"/>
    </row>
    <row r="357" spans="2:63" x14ac:dyDescent="0.35">
      <c r="B357" s="80"/>
      <c r="C357" s="119"/>
      <c r="D357" s="119"/>
      <c r="E357" s="202"/>
      <c r="F357" s="119"/>
      <c r="G357" s="120"/>
      <c r="H357" s="41"/>
      <c r="I357" s="41"/>
      <c r="J357" s="944">
        <f t="shared" si="46"/>
        <v>0</v>
      </c>
      <c r="K357" s="292">
        <f t="shared" si="47"/>
        <v>0</v>
      </c>
      <c r="L357" s="327">
        <f>IF(I357&lt;(INDEX(Lookup!$U$2:$U$10,MATCH($D$45,Lookup!$S$2:$S$10,0))),0,365)</f>
        <v>0</v>
      </c>
      <c r="M357" s="292">
        <f t="shared" si="45"/>
        <v>0</v>
      </c>
      <c r="N357" s="371"/>
      <c r="O357" s="150"/>
      <c r="P357" s="397"/>
      <c r="Q357" s="555"/>
      <c r="R357" s="576">
        <f t="shared" si="48"/>
        <v>0</v>
      </c>
      <c r="S357" s="576">
        <f t="shared" si="49"/>
        <v>0</v>
      </c>
      <c r="T357" s="576">
        <f t="shared" si="50"/>
        <v>0</v>
      </c>
      <c r="U357" s="576">
        <f t="shared" si="51"/>
        <v>0</v>
      </c>
      <c r="V357" s="553"/>
      <c r="W357" s="553"/>
      <c r="X357" s="553"/>
      <c r="Y357" s="553"/>
      <c r="Z357" s="397"/>
      <c r="AA357" s="397"/>
      <c r="AB357" s="397"/>
      <c r="AC357" s="397"/>
      <c r="AD357" s="397"/>
      <c r="AE357" s="397"/>
      <c r="AF357" s="397"/>
      <c r="AG357" s="397"/>
      <c r="AH357" s="397"/>
      <c r="AI357" s="397"/>
      <c r="AJ357" s="397"/>
      <c r="AK357" s="397"/>
      <c r="AL357" s="397"/>
      <c r="AM357" s="397"/>
      <c r="AN357" s="397"/>
      <c r="AO357" s="397"/>
      <c r="AP357" s="397"/>
      <c r="AQ357" s="397"/>
      <c r="AR357" s="397"/>
      <c r="AS357" s="397"/>
      <c r="AT357" s="397"/>
      <c r="AU357" s="397"/>
      <c r="AV357" s="397"/>
      <c r="AW357" s="397"/>
      <c r="AX357" s="397"/>
      <c r="AY357" s="397"/>
      <c r="AZ357" s="397"/>
      <c r="BA357" s="553"/>
      <c r="BB357" s="397"/>
      <c r="BC357" s="397"/>
      <c r="BD357" s="397"/>
      <c r="BE357" s="397"/>
      <c r="BF357" s="397"/>
      <c r="BG357" s="397"/>
      <c r="BH357" s="397"/>
      <c r="BI357" s="397"/>
      <c r="BJ357" s="397"/>
      <c r="BK357" s="397"/>
    </row>
    <row r="358" spans="2:63" x14ac:dyDescent="0.35">
      <c r="B358" s="80"/>
      <c r="C358" s="119"/>
      <c r="D358" s="119"/>
      <c r="E358" s="202"/>
      <c r="F358" s="119"/>
      <c r="G358" s="120"/>
      <c r="H358" s="41"/>
      <c r="I358" s="41"/>
      <c r="J358" s="944">
        <f t="shared" si="46"/>
        <v>0</v>
      </c>
      <c r="K358" s="292">
        <f t="shared" si="47"/>
        <v>0</v>
      </c>
      <c r="L358" s="327">
        <f>IF(I358&lt;(INDEX(Lookup!$U$2:$U$10,MATCH($D$45,Lookup!$S$2:$S$10,0))),0,365)</f>
        <v>0</v>
      </c>
      <c r="M358" s="292">
        <f t="shared" si="45"/>
        <v>0</v>
      </c>
      <c r="N358" s="371"/>
      <c r="O358" s="150"/>
      <c r="P358" s="397"/>
      <c r="Q358" s="555"/>
      <c r="R358" s="576">
        <f t="shared" si="48"/>
        <v>0</v>
      </c>
      <c r="S358" s="576">
        <f t="shared" si="49"/>
        <v>0</v>
      </c>
      <c r="T358" s="576">
        <f t="shared" si="50"/>
        <v>0</v>
      </c>
      <c r="U358" s="576">
        <f t="shared" si="51"/>
        <v>0</v>
      </c>
      <c r="V358" s="553"/>
      <c r="W358" s="553"/>
      <c r="X358" s="553"/>
      <c r="Y358" s="553"/>
      <c r="Z358" s="397"/>
      <c r="AA358" s="397"/>
      <c r="AB358" s="397"/>
      <c r="AC358" s="397"/>
      <c r="AD358" s="397"/>
      <c r="AE358" s="397"/>
      <c r="AF358" s="397"/>
      <c r="AG358" s="397"/>
      <c r="AH358" s="397"/>
      <c r="AI358" s="397"/>
      <c r="AJ358" s="397"/>
      <c r="AK358" s="397"/>
      <c r="AL358" s="397"/>
      <c r="AM358" s="397"/>
      <c r="AN358" s="397"/>
      <c r="AO358" s="397"/>
      <c r="AP358" s="397"/>
      <c r="AQ358" s="397"/>
      <c r="AR358" s="397"/>
      <c r="AS358" s="397"/>
      <c r="AT358" s="397"/>
      <c r="AU358" s="397"/>
      <c r="AV358" s="397"/>
      <c r="AW358" s="397"/>
      <c r="AX358" s="397"/>
      <c r="AY358" s="397"/>
      <c r="AZ358" s="397"/>
      <c r="BA358" s="553"/>
      <c r="BB358" s="397"/>
      <c r="BC358" s="397"/>
      <c r="BD358" s="397"/>
      <c r="BE358" s="397"/>
      <c r="BF358" s="397"/>
      <c r="BG358" s="397"/>
      <c r="BH358" s="397"/>
      <c r="BI358" s="397"/>
      <c r="BJ358" s="397"/>
      <c r="BK358" s="397"/>
    </row>
    <row r="359" spans="2:63" x14ac:dyDescent="0.35">
      <c r="B359" s="80"/>
      <c r="C359" s="119"/>
      <c r="D359" s="119"/>
      <c r="E359" s="202"/>
      <c r="F359" s="119"/>
      <c r="G359" s="120"/>
      <c r="H359" s="41"/>
      <c r="I359" s="41"/>
      <c r="J359" s="944">
        <f t="shared" si="46"/>
        <v>0</v>
      </c>
      <c r="K359" s="292">
        <f t="shared" si="47"/>
        <v>0</v>
      </c>
      <c r="L359" s="327">
        <f>IF(I359&lt;(INDEX(Lookup!$U$2:$U$10,MATCH($D$45,Lookup!$S$2:$S$10,0))),0,365)</f>
        <v>0</v>
      </c>
      <c r="M359" s="292">
        <f t="shared" si="45"/>
        <v>0</v>
      </c>
      <c r="N359" s="371"/>
      <c r="O359" s="150"/>
      <c r="P359" s="397"/>
      <c r="Q359" s="555"/>
      <c r="R359" s="576">
        <f t="shared" si="48"/>
        <v>0</v>
      </c>
      <c r="S359" s="576">
        <f t="shared" si="49"/>
        <v>0</v>
      </c>
      <c r="T359" s="576">
        <f t="shared" si="50"/>
        <v>0</v>
      </c>
      <c r="U359" s="576">
        <f t="shared" si="51"/>
        <v>0</v>
      </c>
      <c r="V359" s="553"/>
      <c r="W359" s="553"/>
      <c r="X359" s="553"/>
      <c r="Y359" s="553"/>
      <c r="Z359" s="397"/>
      <c r="AA359" s="397"/>
      <c r="AB359" s="397"/>
      <c r="AC359" s="397"/>
      <c r="AD359" s="397"/>
      <c r="AE359" s="397"/>
      <c r="AF359" s="397"/>
      <c r="AG359" s="397"/>
      <c r="AH359" s="397"/>
      <c r="AI359" s="397"/>
      <c r="AJ359" s="397"/>
      <c r="AK359" s="397"/>
      <c r="AL359" s="397"/>
      <c r="AM359" s="397"/>
      <c r="AN359" s="397"/>
      <c r="AO359" s="397"/>
      <c r="AP359" s="397"/>
      <c r="AQ359" s="397"/>
      <c r="AR359" s="397"/>
      <c r="AS359" s="397"/>
      <c r="AT359" s="397"/>
      <c r="AU359" s="397"/>
      <c r="AV359" s="397"/>
      <c r="AW359" s="397"/>
      <c r="AX359" s="397"/>
      <c r="AY359" s="397"/>
      <c r="AZ359" s="397"/>
      <c r="BA359" s="553"/>
      <c r="BB359" s="397"/>
      <c r="BC359" s="397"/>
      <c r="BD359" s="397"/>
      <c r="BE359" s="397"/>
      <c r="BF359" s="397"/>
      <c r="BG359" s="397"/>
      <c r="BH359" s="397"/>
      <c r="BI359" s="397"/>
      <c r="BJ359" s="397"/>
      <c r="BK359" s="397"/>
    </row>
    <row r="360" spans="2:63" x14ac:dyDescent="0.35">
      <c r="B360" s="80"/>
      <c r="C360" s="119"/>
      <c r="D360" s="119"/>
      <c r="E360" s="202"/>
      <c r="F360" s="119"/>
      <c r="G360" s="120"/>
      <c r="H360" s="41"/>
      <c r="I360" s="41"/>
      <c r="J360" s="944">
        <f t="shared" si="46"/>
        <v>0</v>
      </c>
      <c r="K360" s="292">
        <f t="shared" si="47"/>
        <v>0</v>
      </c>
      <c r="L360" s="327">
        <f>IF(I360&lt;(INDEX(Lookup!$U$2:$U$10,MATCH($D$45,Lookup!$S$2:$S$10,0))),0,365)</f>
        <v>0</v>
      </c>
      <c r="M360" s="292">
        <f t="shared" si="45"/>
        <v>0</v>
      </c>
      <c r="N360" s="371"/>
      <c r="O360" s="150"/>
      <c r="P360" s="397"/>
      <c r="Q360" s="555"/>
      <c r="R360" s="576">
        <f t="shared" si="48"/>
        <v>0</v>
      </c>
      <c r="S360" s="576">
        <f t="shared" si="49"/>
        <v>0</v>
      </c>
      <c r="T360" s="576">
        <f t="shared" si="50"/>
        <v>0</v>
      </c>
      <c r="U360" s="576">
        <f t="shared" si="51"/>
        <v>0</v>
      </c>
      <c r="V360" s="553"/>
      <c r="W360" s="553"/>
      <c r="X360" s="553"/>
      <c r="Y360" s="553"/>
      <c r="Z360" s="397"/>
      <c r="AA360" s="397"/>
      <c r="AB360" s="397"/>
      <c r="AC360" s="397"/>
      <c r="AD360" s="397"/>
      <c r="AE360" s="397"/>
      <c r="AF360" s="397"/>
      <c r="AG360" s="397"/>
      <c r="AH360" s="397"/>
      <c r="AI360" s="397"/>
      <c r="AJ360" s="397"/>
      <c r="AK360" s="397"/>
      <c r="AL360" s="397"/>
      <c r="AM360" s="397"/>
      <c r="AN360" s="397"/>
      <c r="AO360" s="397"/>
      <c r="AP360" s="397"/>
      <c r="AQ360" s="397"/>
      <c r="AR360" s="397"/>
      <c r="AS360" s="397"/>
      <c r="AT360" s="397"/>
      <c r="AU360" s="397"/>
      <c r="AV360" s="397"/>
      <c r="AW360" s="397"/>
      <c r="AX360" s="397"/>
      <c r="AY360" s="397"/>
      <c r="AZ360" s="397"/>
      <c r="BA360" s="553"/>
      <c r="BB360" s="397"/>
      <c r="BC360" s="397"/>
      <c r="BD360" s="397"/>
      <c r="BE360" s="397"/>
      <c r="BF360" s="397"/>
      <c r="BG360" s="397"/>
      <c r="BH360" s="397"/>
      <c r="BI360" s="397"/>
      <c r="BJ360" s="397"/>
      <c r="BK360" s="397"/>
    </row>
    <row r="361" spans="2:63" x14ac:dyDescent="0.35">
      <c r="B361" s="80"/>
      <c r="C361" s="119"/>
      <c r="D361" s="119"/>
      <c r="E361" s="202"/>
      <c r="F361" s="119"/>
      <c r="G361" s="120"/>
      <c r="H361" s="41"/>
      <c r="I361" s="41"/>
      <c r="J361" s="944">
        <f t="shared" si="46"/>
        <v>0</v>
      </c>
      <c r="K361" s="292">
        <f t="shared" si="47"/>
        <v>0</v>
      </c>
      <c r="L361" s="327">
        <f>IF(I361&lt;(INDEX(Lookup!$U$2:$U$10,MATCH($D$45,Lookup!$S$2:$S$10,0))),0,365)</f>
        <v>0</v>
      </c>
      <c r="M361" s="292">
        <f t="shared" si="45"/>
        <v>0</v>
      </c>
      <c r="N361" s="371"/>
      <c r="O361" s="150"/>
      <c r="P361" s="397"/>
      <c r="Q361" s="555"/>
      <c r="R361" s="576">
        <f t="shared" si="48"/>
        <v>0</v>
      </c>
      <c r="S361" s="576">
        <f t="shared" si="49"/>
        <v>0</v>
      </c>
      <c r="T361" s="576">
        <f t="shared" si="50"/>
        <v>0</v>
      </c>
      <c r="U361" s="576">
        <f t="shared" si="51"/>
        <v>0</v>
      </c>
      <c r="V361" s="553"/>
      <c r="W361" s="553"/>
      <c r="X361" s="553"/>
      <c r="Y361" s="553"/>
      <c r="Z361" s="397"/>
      <c r="AA361" s="397"/>
      <c r="AB361" s="397"/>
      <c r="AC361" s="397"/>
      <c r="AD361" s="397"/>
      <c r="AE361" s="397"/>
      <c r="AF361" s="397"/>
      <c r="AG361" s="397"/>
      <c r="AH361" s="397"/>
      <c r="AI361" s="397"/>
      <c r="AJ361" s="397"/>
      <c r="AK361" s="397"/>
      <c r="AL361" s="397"/>
      <c r="AM361" s="397"/>
      <c r="AN361" s="397"/>
      <c r="AO361" s="397"/>
      <c r="AP361" s="397"/>
      <c r="AQ361" s="397"/>
      <c r="AR361" s="397"/>
      <c r="AS361" s="397"/>
      <c r="AT361" s="397"/>
      <c r="AU361" s="397"/>
      <c r="AV361" s="397"/>
      <c r="AW361" s="397"/>
      <c r="AX361" s="397"/>
      <c r="AY361" s="397"/>
      <c r="AZ361" s="397"/>
      <c r="BA361" s="553"/>
      <c r="BB361" s="397"/>
      <c r="BC361" s="397"/>
      <c r="BD361" s="397"/>
      <c r="BE361" s="397"/>
      <c r="BF361" s="397"/>
      <c r="BG361" s="397"/>
      <c r="BH361" s="397"/>
      <c r="BI361" s="397"/>
      <c r="BJ361" s="397"/>
      <c r="BK361" s="397"/>
    </row>
    <row r="362" spans="2:63" x14ac:dyDescent="0.35">
      <c r="B362" s="80"/>
      <c r="C362" s="119"/>
      <c r="D362" s="119"/>
      <c r="E362" s="202"/>
      <c r="F362" s="119"/>
      <c r="G362" s="120"/>
      <c r="H362" s="41"/>
      <c r="I362" s="41"/>
      <c r="J362" s="944">
        <f t="shared" si="46"/>
        <v>0</v>
      </c>
      <c r="K362" s="292">
        <f t="shared" si="47"/>
        <v>0</v>
      </c>
      <c r="L362" s="327">
        <f>IF(I362&lt;(INDEX(Lookup!$U$2:$U$10,MATCH($D$45,Lookup!$S$2:$S$10,0))),0,365)</f>
        <v>0</v>
      </c>
      <c r="M362" s="292">
        <f t="shared" si="45"/>
        <v>0</v>
      </c>
      <c r="N362" s="371"/>
      <c r="O362" s="150"/>
      <c r="P362" s="397"/>
      <c r="Q362" s="555"/>
      <c r="R362" s="576">
        <f t="shared" si="48"/>
        <v>0</v>
      </c>
      <c r="S362" s="576">
        <f t="shared" si="49"/>
        <v>0</v>
      </c>
      <c r="T362" s="576">
        <f t="shared" si="50"/>
        <v>0</v>
      </c>
      <c r="U362" s="576">
        <f t="shared" si="51"/>
        <v>0</v>
      </c>
      <c r="V362" s="553"/>
      <c r="W362" s="553"/>
      <c r="X362" s="553"/>
      <c r="Y362" s="553"/>
      <c r="Z362" s="397"/>
      <c r="AA362" s="397"/>
      <c r="AB362" s="397"/>
      <c r="AC362" s="397"/>
      <c r="AD362" s="397"/>
      <c r="AE362" s="397"/>
      <c r="AF362" s="397"/>
      <c r="AG362" s="397"/>
      <c r="AH362" s="397"/>
      <c r="AI362" s="397"/>
      <c r="AJ362" s="397"/>
      <c r="AK362" s="397"/>
      <c r="AL362" s="397"/>
      <c r="AM362" s="397"/>
      <c r="AN362" s="397"/>
      <c r="AO362" s="397"/>
      <c r="AP362" s="397"/>
      <c r="AQ362" s="397"/>
      <c r="AR362" s="397"/>
      <c r="AS362" s="397"/>
      <c r="AT362" s="397"/>
      <c r="AU362" s="397"/>
      <c r="AV362" s="397"/>
      <c r="AW362" s="397"/>
      <c r="AX362" s="397"/>
      <c r="AY362" s="397"/>
      <c r="AZ362" s="397"/>
      <c r="BA362" s="553"/>
      <c r="BB362" s="397"/>
      <c r="BC362" s="397"/>
      <c r="BD362" s="397"/>
      <c r="BE362" s="397"/>
      <c r="BF362" s="397"/>
      <c r="BG362" s="397"/>
      <c r="BH362" s="397"/>
      <c r="BI362" s="397"/>
      <c r="BJ362" s="397"/>
      <c r="BK362" s="397"/>
    </row>
    <row r="363" spans="2:63" x14ac:dyDescent="0.35">
      <c r="B363" s="80"/>
      <c r="C363" s="119"/>
      <c r="D363" s="119"/>
      <c r="E363" s="202"/>
      <c r="F363" s="119"/>
      <c r="G363" s="120"/>
      <c r="H363" s="41"/>
      <c r="I363" s="41"/>
      <c r="J363" s="944">
        <f t="shared" si="46"/>
        <v>0</v>
      </c>
      <c r="K363" s="292">
        <f t="shared" si="47"/>
        <v>0</v>
      </c>
      <c r="L363" s="327">
        <f>IF(I363&lt;(INDEX(Lookup!$U$2:$U$10,MATCH($D$45,Lookup!$S$2:$S$10,0))),0,365)</f>
        <v>0</v>
      </c>
      <c r="M363" s="292">
        <f t="shared" si="45"/>
        <v>0</v>
      </c>
      <c r="N363" s="371"/>
      <c r="O363" s="150"/>
      <c r="P363" s="397"/>
      <c r="Q363" s="555"/>
      <c r="R363" s="576">
        <f t="shared" si="48"/>
        <v>0</v>
      </c>
      <c r="S363" s="576">
        <f t="shared" si="49"/>
        <v>0</v>
      </c>
      <c r="T363" s="576">
        <f t="shared" si="50"/>
        <v>0</v>
      </c>
      <c r="U363" s="576">
        <f t="shared" si="51"/>
        <v>0</v>
      </c>
      <c r="V363" s="553"/>
      <c r="W363" s="553"/>
      <c r="X363" s="553"/>
      <c r="Y363" s="553"/>
      <c r="Z363" s="397"/>
      <c r="AA363" s="397"/>
      <c r="AB363" s="397"/>
      <c r="AC363" s="397"/>
      <c r="AD363" s="397"/>
      <c r="AE363" s="397"/>
      <c r="AF363" s="397"/>
      <c r="AG363" s="397"/>
      <c r="AH363" s="397"/>
      <c r="AI363" s="397"/>
      <c r="AJ363" s="397"/>
      <c r="AK363" s="397"/>
      <c r="AL363" s="397"/>
      <c r="AM363" s="397"/>
      <c r="AN363" s="397"/>
      <c r="AO363" s="397"/>
      <c r="AP363" s="397"/>
      <c r="AQ363" s="397"/>
      <c r="AR363" s="397"/>
      <c r="AS363" s="397"/>
      <c r="AT363" s="397"/>
      <c r="AU363" s="397"/>
      <c r="AV363" s="397"/>
      <c r="AW363" s="397"/>
      <c r="AX363" s="397"/>
      <c r="AY363" s="397"/>
      <c r="AZ363" s="397"/>
      <c r="BA363" s="553"/>
      <c r="BB363" s="397"/>
      <c r="BC363" s="397"/>
      <c r="BD363" s="397"/>
      <c r="BE363" s="397"/>
      <c r="BF363" s="397"/>
      <c r="BG363" s="397"/>
      <c r="BH363" s="397"/>
      <c r="BI363" s="397"/>
      <c r="BJ363" s="397"/>
      <c r="BK363" s="397"/>
    </row>
    <row r="364" spans="2:63" x14ac:dyDescent="0.35">
      <c r="B364" s="80"/>
      <c r="C364" s="119"/>
      <c r="D364" s="119"/>
      <c r="E364" s="202"/>
      <c r="F364" s="119"/>
      <c r="G364" s="120"/>
      <c r="H364" s="41"/>
      <c r="I364" s="41"/>
      <c r="J364" s="944">
        <f t="shared" si="46"/>
        <v>0</v>
      </c>
      <c r="K364" s="292">
        <f t="shared" si="47"/>
        <v>0</v>
      </c>
      <c r="L364" s="327">
        <f>IF(I364&lt;(INDEX(Lookup!$U$2:$U$10,MATCH($D$45,Lookup!$S$2:$S$10,0))),0,365)</f>
        <v>0</v>
      </c>
      <c r="M364" s="292">
        <f t="shared" si="45"/>
        <v>0</v>
      </c>
      <c r="N364" s="371"/>
      <c r="O364" s="150"/>
      <c r="P364" s="397"/>
      <c r="Q364" s="555"/>
      <c r="R364" s="576">
        <f t="shared" si="48"/>
        <v>0</v>
      </c>
      <c r="S364" s="576">
        <f t="shared" si="49"/>
        <v>0</v>
      </c>
      <c r="T364" s="576">
        <f t="shared" si="50"/>
        <v>0</v>
      </c>
      <c r="U364" s="576">
        <f t="shared" si="51"/>
        <v>0</v>
      </c>
      <c r="V364" s="553"/>
      <c r="W364" s="553"/>
      <c r="X364" s="553"/>
      <c r="Y364" s="553"/>
      <c r="Z364" s="397"/>
      <c r="AA364" s="397"/>
      <c r="AB364" s="397"/>
      <c r="AC364" s="397"/>
      <c r="AD364" s="397"/>
      <c r="AE364" s="397"/>
      <c r="AF364" s="397"/>
      <c r="AG364" s="397"/>
      <c r="AH364" s="397"/>
      <c r="AI364" s="397"/>
      <c r="AJ364" s="397"/>
      <c r="AK364" s="397"/>
      <c r="AL364" s="397"/>
      <c r="AM364" s="397"/>
      <c r="AN364" s="397"/>
      <c r="AO364" s="397"/>
      <c r="AP364" s="397"/>
      <c r="AQ364" s="397"/>
      <c r="AR364" s="397"/>
      <c r="AS364" s="397"/>
      <c r="AT364" s="397"/>
      <c r="AU364" s="397"/>
      <c r="AV364" s="397"/>
      <c r="AW364" s="397"/>
      <c r="AX364" s="397"/>
      <c r="AY364" s="397"/>
      <c r="AZ364" s="397"/>
      <c r="BA364" s="553"/>
      <c r="BB364" s="397"/>
      <c r="BC364" s="397"/>
      <c r="BD364" s="397"/>
      <c r="BE364" s="397"/>
      <c r="BF364" s="397"/>
      <c r="BG364" s="397"/>
      <c r="BH364" s="397"/>
      <c r="BI364" s="397"/>
      <c r="BJ364" s="397"/>
      <c r="BK364" s="397"/>
    </row>
    <row r="365" spans="2:63" x14ac:dyDescent="0.35">
      <c r="B365" s="80"/>
      <c r="C365" s="119"/>
      <c r="D365" s="119"/>
      <c r="E365" s="202"/>
      <c r="F365" s="119"/>
      <c r="G365" s="120"/>
      <c r="H365" s="41"/>
      <c r="I365" s="41"/>
      <c r="J365" s="944">
        <f t="shared" si="46"/>
        <v>0</v>
      </c>
      <c r="K365" s="292">
        <f t="shared" si="47"/>
        <v>0</v>
      </c>
      <c r="L365" s="327">
        <f>IF(I365&lt;(INDEX(Lookup!$U$2:$U$10,MATCH($D$45,Lookup!$S$2:$S$10,0))),0,365)</f>
        <v>0</v>
      </c>
      <c r="M365" s="292">
        <f t="shared" si="45"/>
        <v>0</v>
      </c>
      <c r="N365" s="371"/>
      <c r="O365" s="150"/>
      <c r="P365" s="397"/>
      <c r="Q365" s="555"/>
      <c r="R365" s="576">
        <f t="shared" si="48"/>
        <v>0</v>
      </c>
      <c r="S365" s="576">
        <f t="shared" si="49"/>
        <v>0</v>
      </c>
      <c r="T365" s="576">
        <f t="shared" si="50"/>
        <v>0</v>
      </c>
      <c r="U365" s="576">
        <f t="shared" si="51"/>
        <v>0</v>
      </c>
      <c r="V365" s="553"/>
      <c r="W365" s="553"/>
      <c r="X365" s="553"/>
      <c r="Y365" s="553"/>
      <c r="Z365" s="397"/>
      <c r="AA365" s="397"/>
      <c r="AB365" s="397"/>
      <c r="AC365" s="397"/>
      <c r="AD365" s="397"/>
      <c r="AE365" s="397"/>
      <c r="AF365" s="397"/>
      <c r="AG365" s="397"/>
      <c r="AH365" s="397"/>
      <c r="AI365" s="397"/>
      <c r="AJ365" s="397"/>
      <c r="AK365" s="397"/>
      <c r="AL365" s="397"/>
      <c r="AM365" s="397"/>
      <c r="AN365" s="397"/>
      <c r="AO365" s="397"/>
      <c r="AP365" s="397"/>
      <c r="AQ365" s="397"/>
      <c r="AR365" s="397"/>
      <c r="AS365" s="397"/>
      <c r="AT365" s="397"/>
      <c r="AU365" s="397"/>
      <c r="AV365" s="397"/>
      <c r="AW365" s="397"/>
      <c r="AX365" s="397"/>
      <c r="AY365" s="397"/>
      <c r="AZ365" s="397"/>
      <c r="BA365" s="553"/>
      <c r="BB365" s="397"/>
      <c r="BC365" s="397"/>
      <c r="BD365" s="397"/>
      <c r="BE365" s="397"/>
      <c r="BF365" s="397"/>
      <c r="BG365" s="397"/>
      <c r="BH365" s="397"/>
      <c r="BI365" s="397"/>
      <c r="BJ365" s="397"/>
      <c r="BK365" s="397"/>
    </row>
    <row r="366" spans="2:63" x14ac:dyDescent="0.35">
      <c r="B366" s="80"/>
      <c r="C366" s="119"/>
      <c r="D366" s="119"/>
      <c r="E366" s="202"/>
      <c r="F366" s="119"/>
      <c r="G366" s="120"/>
      <c r="H366" s="41"/>
      <c r="I366" s="41"/>
      <c r="J366" s="944">
        <f t="shared" si="46"/>
        <v>0</v>
      </c>
      <c r="K366" s="292">
        <f t="shared" si="47"/>
        <v>0</v>
      </c>
      <c r="L366" s="327">
        <f>IF(I366&lt;(INDEX(Lookup!$U$2:$U$10,MATCH($D$45,Lookup!$S$2:$S$10,0))),0,365)</f>
        <v>0</v>
      </c>
      <c r="M366" s="292">
        <f t="shared" si="45"/>
        <v>0</v>
      </c>
      <c r="N366" s="371"/>
      <c r="O366" s="150"/>
      <c r="P366" s="397"/>
      <c r="Q366" s="555"/>
      <c r="R366" s="576">
        <f t="shared" si="48"/>
        <v>0</v>
      </c>
      <c r="S366" s="576">
        <f t="shared" si="49"/>
        <v>0</v>
      </c>
      <c r="T366" s="576">
        <f t="shared" si="50"/>
        <v>0</v>
      </c>
      <c r="U366" s="576">
        <f t="shared" si="51"/>
        <v>0</v>
      </c>
      <c r="V366" s="553"/>
      <c r="W366" s="553"/>
      <c r="X366" s="553"/>
      <c r="Y366" s="553"/>
      <c r="Z366" s="397"/>
      <c r="AA366" s="397"/>
      <c r="AB366" s="397"/>
      <c r="AC366" s="397"/>
      <c r="AD366" s="397"/>
      <c r="AE366" s="397"/>
      <c r="AF366" s="397"/>
      <c r="AG366" s="397"/>
      <c r="AH366" s="397"/>
      <c r="AI366" s="397"/>
      <c r="AJ366" s="397"/>
      <c r="AK366" s="397"/>
      <c r="AL366" s="397"/>
      <c r="AM366" s="397"/>
      <c r="AN366" s="397"/>
      <c r="AO366" s="397"/>
      <c r="AP366" s="397"/>
      <c r="AQ366" s="397"/>
      <c r="AR366" s="397"/>
      <c r="AS366" s="397"/>
      <c r="AT366" s="397"/>
      <c r="AU366" s="397"/>
      <c r="AV366" s="397"/>
      <c r="AW366" s="397"/>
      <c r="AX366" s="397"/>
      <c r="AY366" s="397"/>
      <c r="AZ366" s="397"/>
      <c r="BA366" s="553"/>
      <c r="BB366" s="397"/>
      <c r="BC366" s="397"/>
      <c r="BD366" s="397"/>
      <c r="BE366" s="397"/>
      <c r="BF366" s="397"/>
      <c r="BG366" s="397"/>
      <c r="BH366" s="397"/>
      <c r="BI366" s="397"/>
      <c r="BJ366" s="397"/>
      <c r="BK366" s="397"/>
    </row>
    <row r="367" spans="2:63" x14ac:dyDescent="0.35">
      <c r="B367" s="80"/>
      <c r="C367" s="119"/>
      <c r="D367" s="119"/>
      <c r="E367" s="202"/>
      <c r="F367" s="119"/>
      <c r="G367" s="120"/>
      <c r="H367" s="41"/>
      <c r="I367" s="41"/>
      <c r="J367" s="944">
        <f t="shared" si="46"/>
        <v>0</v>
      </c>
      <c r="K367" s="292">
        <f t="shared" si="47"/>
        <v>0</v>
      </c>
      <c r="L367" s="327">
        <f>IF(I367&lt;(INDEX(Lookup!$U$2:$U$10,MATCH($D$45,Lookup!$S$2:$S$10,0))),0,365)</f>
        <v>0</v>
      </c>
      <c r="M367" s="292">
        <f t="shared" si="45"/>
        <v>0</v>
      </c>
      <c r="N367" s="371"/>
      <c r="O367" s="150"/>
      <c r="P367" s="397"/>
      <c r="Q367" s="555"/>
      <c r="R367" s="576">
        <f t="shared" si="48"/>
        <v>0</v>
      </c>
      <c r="S367" s="576">
        <f t="shared" si="49"/>
        <v>0</v>
      </c>
      <c r="T367" s="576">
        <f t="shared" si="50"/>
        <v>0</v>
      </c>
      <c r="U367" s="576">
        <f t="shared" si="51"/>
        <v>0</v>
      </c>
      <c r="V367" s="553"/>
      <c r="W367" s="553"/>
      <c r="X367" s="553"/>
      <c r="Y367" s="553"/>
      <c r="Z367" s="397"/>
      <c r="AA367" s="397"/>
      <c r="AB367" s="397"/>
      <c r="AC367" s="397"/>
      <c r="AD367" s="397"/>
      <c r="AE367" s="397"/>
      <c r="AF367" s="397"/>
      <c r="AG367" s="397"/>
      <c r="AH367" s="397"/>
      <c r="AI367" s="397"/>
      <c r="AJ367" s="397"/>
      <c r="AK367" s="397"/>
      <c r="AL367" s="397"/>
      <c r="AM367" s="397"/>
      <c r="AN367" s="397"/>
      <c r="AO367" s="397"/>
      <c r="AP367" s="397"/>
      <c r="AQ367" s="397"/>
      <c r="AR367" s="397"/>
      <c r="AS367" s="397"/>
      <c r="AT367" s="397"/>
      <c r="AU367" s="397"/>
      <c r="AV367" s="397"/>
      <c r="AW367" s="397"/>
      <c r="AX367" s="397"/>
      <c r="AY367" s="397"/>
      <c r="AZ367" s="397"/>
      <c r="BA367" s="553"/>
      <c r="BB367" s="397"/>
      <c r="BC367" s="397"/>
      <c r="BD367" s="397"/>
      <c r="BE367" s="397"/>
      <c r="BF367" s="397"/>
      <c r="BG367" s="397"/>
      <c r="BH367" s="397"/>
      <c r="BI367" s="397"/>
      <c r="BJ367" s="397"/>
      <c r="BK367" s="397"/>
    </row>
    <row r="368" spans="2:63" x14ac:dyDescent="0.35">
      <c r="B368" s="80"/>
      <c r="C368" s="119"/>
      <c r="D368" s="119"/>
      <c r="E368" s="202"/>
      <c r="F368" s="119"/>
      <c r="G368" s="120"/>
      <c r="H368" s="41"/>
      <c r="I368" s="41"/>
      <c r="J368" s="944">
        <f t="shared" si="46"/>
        <v>0</v>
      </c>
      <c r="K368" s="292">
        <f t="shared" si="47"/>
        <v>0</v>
      </c>
      <c r="L368" s="327">
        <f>IF(I368&lt;(INDEX(Lookup!$U$2:$U$10,MATCH($D$45,Lookup!$S$2:$S$10,0))),0,365)</f>
        <v>0</v>
      </c>
      <c r="M368" s="292">
        <f t="shared" ref="M368:M431" si="52">IF(O368="x",0,L368*$L$8)</f>
        <v>0</v>
      </c>
      <c r="N368" s="371"/>
      <c r="O368" s="150"/>
      <c r="P368" s="397"/>
      <c r="Q368" s="555"/>
      <c r="R368" s="576">
        <f t="shared" si="48"/>
        <v>0</v>
      </c>
      <c r="S368" s="576">
        <f t="shared" si="49"/>
        <v>0</v>
      </c>
      <c r="T368" s="576">
        <f t="shared" si="50"/>
        <v>0</v>
      </c>
      <c r="U368" s="576">
        <f t="shared" si="51"/>
        <v>0</v>
      </c>
      <c r="V368" s="553"/>
      <c r="W368" s="553"/>
      <c r="X368" s="553"/>
      <c r="Y368" s="553"/>
      <c r="Z368" s="397"/>
      <c r="AA368" s="397"/>
      <c r="AB368" s="397"/>
      <c r="AC368" s="397"/>
      <c r="AD368" s="397"/>
      <c r="AE368" s="397"/>
      <c r="AF368" s="397"/>
      <c r="AG368" s="397"/>
      <c r="AH368" s="397"/>
      <c r="AI368" s="397"/>
      <c r="AJ368" s="397"/>
      <c r="AK368" s="397"/>
      <c r="AL368" s="397"/>
      <c r="AM368" s="397"/>
      <c r="AN368" s="397"/>
      <c r="AO368" s="397"/>
      <c r="AP368" s="397"/>
      <c r="AQ368" s="397"/>
      <c r="AR368" s="397"/>
      <c r="AS368" s="397"/>
      <c r="AT368" s="397"/>
      <c r="AU368" s="397"/>
      <c r="AV368" s="397"/>
      <c r="AW368" s="397"/>
      <c r="AX368" s="397"/>
      <c r="AY368" s="397"/>
      <c r="AZ368" s="397"/>
      <c r="BA368" s="553"/>
      <c r="BB368" s="397"/>
      <c r="BC368" s="397"/>
      <c r="BD368" s="397"/>
      <c r="BE368" s="397"/>
      <c r="BF368" s="397"/>
      <c r="BG368" s="397"/>
      <c r="BH368" s="397"/>
      <c r="BI368" s="397"/>
      <c r="BJ368" s="397"/>
      <c r="BK368" s="397"/>
    </row>
    <row r="369" spans="2:63" x14ac:dyDescent="0.35">
      <c r="B369" s="80"/>
      <c r="C369" s="119"/>
      <c r="D369" s="119"/>
      <c r="E369" s="202"/>
      <c r="F369" s="119"/>
      <c r="G369" s="120"/>
      <c r="H369" s="41"/>
      <c r="I369" s="41"/>
      <c r="J369" s="944">
        <f t="shared" ref="J369:J432" si="53">IF(OR(H369&lt;&gt;"",I369&lt;&gt;""),DATEDIF(H369,I369,"d")+1,0)</f>
        <v>0</v>
      </c>
      <c r="K369" s="292">
        <f t="shared" ref="K369:K432" si="54">J369*$L$8</f>
        <v>0</v>
      </c>
      <c r="L369" s="327">
        <f>IF(I369&lt;(INDEX(Lookup!$U$2:$U$10,MATCH($D$45,Lookup!$S$2:$S$10,0))),0,365)</f>
        <v>0</v>
      </c>
      <c r="M369" s="292">
        <f t="shared" si="52"/>
        <v>0</v>
      </c>
      <c r="N369" s="371"/>
      <c r="O369" s="150"/>
      <c r="P369" s="397"/>
      <c r="Q369" s="555"/>
      <c r="R369" s="576">
        <f t="shared" ref="R369:R432" si="55">K369*$H$33</f>
        <v>0</v>
      </c>
      <c r="S369" s="576">
        <f t="shared" ref="S369:S432" si="56">M369*$H$42</f>
        <v>0</v>
      </c>
      <c r="T369" s="576">
        <f t="shared" ref="T369:T432" si="57">R369-K369</f>
        <v>0</v>
      </c>
      <c r="U369" s="576">
        <f t="shared" ref="U369:U432" si="58">S369-M369</f>
        <v>0</v>
      </c>
      <c r="V369" s="553"/>
      <c r="W369" s="553"/>
      <c r="X369" s="553"/>
      <c r="Y369" s="553"/>
      <c r="Z369" s="397"/>
      <c r="AA369" s="397"/>
      <c r="AB369" s="397"/>
      <c r="AC369" s="397"/>
      <c r="AD369" s="397"/>
      <c r="AE369" s="397"/>
      <c r="AF369" s="397"/>
      <c r="AG369" s="397"/>
      <c r="AH369" s="397"/>
      <c r="AI369" s="397"/>
      <c r="AJ369" s="397"/>
      <c r="AK369" s="397"/>
      <c r="AL369" s="397"/>
      <c r="AM369" s="397"/>
      <c r="AN369" s="397"/>
      <c r="AO369" s="397"/>
      <c r="AP369" s="397"/>
      <c r="AQ369" s="397"/>
      <c r="AR369" s="397"/>
      <c r="AS369" s="397"/>
      <c r="AT369" s="397"/>
      <c r="AU369" s="397"/>
      <c r="AV369" s="397"/>
      <c r="AW369" s="397"/>
      <c r="AX369" s="397"/>
      <c r="AY369" s="397"/>
      <c r="AZ369" s="397"/>
      <c r="BA369" s="553"/>
      <c r="BB369" s="397"/>
      <c r="BC369" s="397"/>
      <c r="BD369" s="397"/>
      <c r="BE369" s="397"/>
      <c r="BF369" s="397"/>
      <c r="BG369" s="397"/>
      <c r="BH369" s="397"/>
      <c r="BI369" s="397"/>
      <c r="BJ369" s="397"/>
      <c r="BK369" s="397"/>
    </row>
    <row r="370" spans="2:63" x14ac:dyDescent="0.35">
      <c r="B370" s="80"/>
      <c r="C370" s="119"/>
      <c r="D370" s="119"/>
      <c r="E370" s="202"/>
      <c r="F370" s="119"/>
      <c r="G370" s="120"/>
      <c r="H370" s="41"/>
      <c r="I370" s="41"/>
      <c r="J370" s="944">
        <f t="shared" si="53"/>
        <v>0</v>
      </c>
      <c r="K370" s="292">
        <f t="shared" si="54"/>
        <v>0</v>
      </c>
      <c r="L370" s="327">
        <f>IF(I370&lt;(INDEX(Lookup!$U$2:$U$10,MATCH($D$45,Lookup!$S$2:$S$10,0))),0,365)</f>
        <v>0</v>
      </c>
      <c r="M370" s="292">
        <f t="shared" si="52"/>
        <v>0</v>
      </c>
      <c r="N370" s="371"/>
      <c r="O370" s="150"/>
      <c r="P370" s="397"/>
      <c r="Q370" s="555"/>
      <c r="R370" s="576">
        <f t="shared" si="55"/>
        <v>0</v>
      </c>
      <c r="S370" s="576">
        <f t="shared" si="56"/>
        <v>0</v>
      </c>
      <c r="T370" s="576">
        <f t="shared" si="57"/>
        <v>0</v>
      </c>
      <c r="U370" s="576">
        <f t="shared" si="58"/>
        <v>0</v>
      </c>
      <c r="V370" s="553"/>
      <c r="W370" s="553"/>
      <c r="X370" s="553"/>
      <c r="Y370" s="553"/>
      <c r="Z370" s="397"/>
      <c r="AA370" s="397"/>
      <c r="AB370" s="397"/>
      <c r="AC370" s="397"/>
      <c r="AD370" s="397"/>
      <c r="AE370" s="397"/>
      <c r="AF370" s="397"/>
      <c r="AG370" s="397"/>
      <c r="AH370" s="397"/>
      <c r="AI370" s="397"/>
      <c r="AJ370" s="397"/>
      <c r="AK370" s="397"/>
      <c r="AL370" s="397"/>
      <c r="AM370" s="397"/>
      <c r="AN370" s="397"/>
      <c r="AO370" s="397"/>
      <c r="AP370" s="397"/>
      <c r="AQ370" s="397"/>
      <c r="AR370" s="397"/>
      <c r="AS370" s="397"/>
      <c r="AT370" s="397"/>
      <c r="AU370" s="397"/>
      <c r="AV370" s="397"/>
      <c r="AW370" s="397"/>
      <c r="AX370" s="397"/>
      <c r="AY370" s="397"/>
      <c r="AZ370" s="397"/>
      <c r="BA370" s="553"/>
      <c r="BB370" s="397"/>
      <c r="BC370" s="397"/>
      <c r="BD370" s="397"/>
      <c r="BE370" s="397"/>
      <c r="BF370" s="397"/>
      <c r="BG370" s="397"/>
      <c r="BH370" s="397"/>
      <c r="BI370" s="397"/>
      <c r="BJ370" s="397"/>
      <c r="BK370" s="397"/>
    </row>
    <row r="371" spans="2:63" x14ac:dyDescent="0.35">
      <c r="B371" s="80"/>
      <c r="C371" s="119"/>
      <c r="D371" s="119"/>
      <c r="E371" s="202"/>
      <c r="F371" s="119"/>
      <c r="G371" s="120"/>
      <c r="H371" s="41"/>
      <c r="I371" s="41"/>
      <c r="J371" s="944">
        <f t="shared" si="53"/>
        <v>0</v>
      </c>
      <c r="K371" s="292">
        <f t="shared" si="54"/>
        <v>0</v>
      </c>
      <c r="L371" s="327">
        <f>IF(I371&lt;(INDEX(Lookup!$U$2:$U$10,MATCH($D$45,Lookup!$S$2:$S$10,0))),0,365)</f>
        <v>0</v>
      </c>
      <c r="M371" s="292">
        <f t="shared" si="52"/>
        <v>0</v>
      </c>
      <c r="N371" s="371"/>
      <c r="O371" s="150"/>
      <c r="P371" s="397"/>
      <c r="Q371" s="555"/>
      <c r="R371" s="576">
        <f t="shared" si="55"/>
        <v>0</v>
      </c>
      <c r="S371" s="576">
        <f t="shared" si="56"/>
        <v>0</v>
      </c>
      <c r="T371" s="576">
        <f t="shared" si="57"/>
        <v>0</v>
      </c>
      <c r="U371" s="576">
        <f t="shared" si="58"/>
        <v>0</v>
      </c>
      <c r="V371" s="553"/>
      <c r="W371" s="553"/>
      <c r="X371" s="553"/>
      <c r="Y371" s="553"/>
      <c r="Z371" s="397"/>
      <c r="AA371" s="397"/>
      <c r="AB371" s="397"/>
      <c r="AC371" s="397"/>
      <c r="AD371" s="397"/>
      <c r="AE371" s="397"/>
      <c r="AF371" s="397"/>
      <c r="AG371" s="397"/>
      <c r="AH371" s="397"/>
      <c r="AI371" s="397"/>
      <c r="AJ371" s="397"/>
      <c r="AK371" s="397"/>
      <c r="AL371" s="397"/>
      <c r="AM371" s="397"/>
      <c r="AN371" s="397"/>
      <c r="AO371" s="397"/>
      <c r="AP371" s="397"/>
      <c r="AQ371" s="397"/>
      <c r="AR371" s="397"/>
      <c r="AS371" s="397"/>
      <c r="AT371" s="397"/>
      <c r="AU371" s="397"/>
      <c r="AV371" s="397"/>
      <c r="AW371" s="397"/>
      <c r="AX371" s="397"/>
      <c r="AY371" s="397"/>
      <c r="AZ371" s="397"/>
      <c r="BA371" s="553"/>
      <c r="BB371" s="397"/>
      <c r="BC371" s="397"/>
      <c r="BD371" s="397"/>
      <c r="BE371" s="397"/>
      <c r="BF371" s="397"/>
      <c r="BG371" s="397"/>
      <c r="BH371" s="397"/>
      <c r="BI371" s="397"/>
      <c r="BJ371" s="397"/>
      <c r="BK371" s="397"/>
    </row>
    <row r="372" spans="2:63" x14ac:dyDescent="0.35">
      <c r="B372" s="80"/>
      <c r="C372" s="119"/>
      <c r="D372" s="119"/>
      <c r="E372" s="202"/>
      <c r="F372" s="119"/>
      <c r="G372" s="120"/>
      <c r="H372" s="41"/>
      <c r="I372" s="41"/>
      <c r="J372" s="944">
        <f t="shared" si="53"/>
        <v>0</v>
      </c>
      <c r="K372" s="292">
        <f t="shared" si="54"/>
        <v>0</v>
      </c>
      <c r="L372" s="327">
        <f>IF(I372&lt;(INDEX(Lookup!$U$2:$U$10,MATCH($D$45,Lookup!$S$2:$S$10,0))),0,365)</f>
        <v>0</v>
      </c>
      <c r="M372" s="292">
        <f t="shared" si="52"/>
        <v>0</v>
      </c>
      <c r="N372" s="371"/>
      <c r="O372" s="150"/>
      <c r="P372" s="397"/>
      <c r="Q372" s="555"/>
      <c r="R372" s="576">
        <f t="shared" si="55"/>
        <v>0</v>
      </c>
      <c r="S372" s="576">
        <f t="shared" si="56"/>
        <v>0</v>
      </c>
      <c r="T372" s="576">
        <f t="shared" si="57"/>
        <v>0</v>
      </c>
      <c r="U372" s="576">
        <f t="shared" si="58"/>
        <v>0</v>
      </c>
      <c r="V372" s="553"/>
      <c r="W372" s="553"/>
      <c r="X372" s="553"/>
      <c r="Y372" s="553"/>
      <c r="Z372" s="397"/>
      <c r="AA372" s="397"/>
      <c r="AB372" s="397"/>
      <c r="AC372" s="397"/>
      <c r="AD372" s="397"/>
      <c r="AE372" s="397"/>
      <c r="AF372" s="397"/>
      <c r="AG372" s="397"/>
      <c r="AH372" s="397"/>
      <c r="AI372" s="397"/>
      <c r="AJ372" s="397"/>
      <c r="AK372" s="397"/>
      <c r="AL372" s="397"/>
      <c r="AM372" s="397"/>
      <c r="AN372" s="397"/>
      <c r="AO372" s="397"/>
      <c r="AP372" s="397"/>
      <c r="AQ372" s="397"/>
      <c r="AR372" s="397"/>
      <c r="AS372" s="397"/>
      <c r="AT372" s="397"/>
      <c r="AU372" s="397"/>
      <c r="AV372" s="397"/>
      <c r="AW372" s="397"/>
      <c r="AX372" s="397"/>
      <c r="AY372" s="397"/>
      <c r="AZ372" s="397"/>
      <c r="BA372" s="553"/>
      <c r="BB372" s="397"/>
      <c r="BC372" s="397"/>
      <c r="BD372" s="397"/>
      <c r="BE372" s="397"/>
      <c r="BF372" s="397"/>
      <c r="BG372" s="397"/>
      <c r="BH372" s="397"/>
      <c r="BI372" s="397"/>
      <c r="BJ372" s="397"/>
      <c r="BK372" s="397"/>
    </row>
    <row r="373" spans="2:63" x14ac:dyDescent="0.35">
      <c r="B373" s="80"/>
      <c r="C373" s="119"/>
      <c r="D373" s="119"/>
      <c r="E373" s="202"/>
      <c r="F373" s="119"/>
      <c r="G373" s="120"/>
      <c r="H373" s="41"/>
      <c r="I373" s="41"/>
      <c r="J373" s="944">
        <f t="shared" si="53"/>
        <v>0</v>
      </c>
      <c r="K373" s="292">
        <f t="shared" si="54"/>
        <v>0</v>
      </c>
      <c r="L373" s="327">
        <f>IF(I373&lt;(INDEX(Lookup!$U$2:$U$10,MATCH($D$45,Lookup!$S$2:$S$10,0))),0,365)</f>
        <v>0</v>
      </c>
      <c r="M373" s="292">
        <f t="shared" si="52"/>
        <v>0</v>
      </c>
      <c r="N373" s="371"/>
      <c r="O373" s="150"/>
      <c r="P373" s="397"/>
      <c r="Q373" s="555"/>
      <c r="R373" s="576">
        <f t="shared" si="55"/>
        <v>0</v>
      </c>
      <c r="S373" s="576">
        <f t="shared" si="56"/>
        <v>0</v>
      </c>
      <c r="T373" s="576">
        <f t="shared" si="57"/>
        <v>0</v>
      </c>
      <c r="U373" s="576">
        <f t="shared" si="58"/>
        <v>0</v>
      </c>
      <c r="V373" s="553"/>
      <c r="W373" s="553"/>
      <c r="X373" s="553"/>
      <c r="Y373" s="553"/>
      <c r="Z373" s="397"/>
      <c r="AA373" s="397"/>
      <c r="AB373" s="397"/>
      <c r="AC373" s="397"/>
      <c r="AD373" s="397"/>
      <c r="AE373" s="397"/>
      <c r="AF373" s="397"/>
      <c r="AG373" s="397"/>
      <c r="AH373" s="397"/>
      <c r="AI373" s="397"/>
      <c r="AJ373" s="397"/>
      <c r="AK373" s="397"/>
      <c r="AL373" s="397"/>
      <c r="AM373" s="397"/>
      <c r="AN373" s="397"/>
      <c r="AO373" s="397"/>
      <c r="AP373" s="397"/>
      <c r="AQ373" s="397"/>
      <c r="AR373" s="397"/>
      <c r="AS373" s="397"/>
      <c r="AT373" s="397"/>
      <c r="AU373" s="397"/>
      <c r="AV373" s="397"/>
      <c r="AW373" s="397"/>
      <c r="AX373" s="397"/>
      <c r="AY373" s="397"/>
      <c r="AZ373" s="397"/>
      <c r="BA373" s="553"/>
      <c r="BB373" s="397"/>
      <c r="BC373" s="397"/>
      <c r="BD373" s="397"/>
      <c r="BE373" s="397"/>
      <c r="BF373" s="397"/>
      <c r="BG373" s="397"/>
      <c r="BH373" s="397"/>
      <c r="BI373" s="397"/>
      <c r="BJ373" s="397"/>
      <c r="BK373" s="397"/>
    </row>
    <row r="374" spans="2:63" x14ac:dyDescent="0.35">
      <c r="B374" s="80"/>
      <c r="C374" s="119"/>
      <c r="D374" s="119"/>
      <c r="E374" s="202"/>
      <c r="F374" s="119"/>
      <c r="G374" s="120"/>
      <c r="H374" s="41"/>
      <c r="I374" s="41"/>
      <c r="J374" s="944">
        <f t="shared" si="53"/>
        <v>0</v>
      </c>
      <c r="K374" s="292">
        <f t="shared" si="54"/>
        <v>0</v>
      </c>
      <c r="L374" s="327">
        <f>IF(I374&lt;(INDEX(Lookup!$U$2:$U$10,MATCH($D$45,Lookup!$S$2:$S$10,0))),0,365)</f>
        <v>0</v>
      </c>
      <c r="M374" s="292">
        <f t="shared" si="52"/>
        <v>0</v>
      </c>
      <c r="N374" s="371"/>
      <c r="O374" s="150"/>
      <c r="P374" s="397"/>
      <c r="Q374" s="555"/>
      <c r="R374" s="576">
        <f t="shared" si="55"/>
        <v>0</v>
      </c>
      <c r="S374" s="576">
        <f t="shared" si="56"/>
        <v>0</v>
      </c>
      <c r="T374" s="576">
        <f t="shared" si="57"/>
        <v>0</v>
      </c>
      <c r="U374" s="576">
        <f t="shared" si="58"/>
        <v>0</v>
      </c>
      <c r="V374" s="553"/>
      <c r="W374" s="553"/>
      <c r="X374" s="553"/>
      <c r="Y374" s="553"/>
      <c r="Z374" s="397"/>
      <c r="AA374" s="397"/>
      <c r="AB374" s="397"/>
      <c r="AC374" s="397"/>
      <c r="AD374" s="397"/>
      <c r="AE374" s="397"/>
      <c r="AF374" s="397"/>
      <c r="AG374" s="397"/>
      <c r="AH374" s="397"/>
      <c r="AI374" s="397"/>
      <c r="AJ374" s="397"/>
      <c r="AK374" s="397"/>
      <c r="AL374" s="397"/>
      <c r="AM374" s="397"/>
      <c r="AN374" s="397"/>
      <c r="AO374" s="397"/>
      <c r="AP374" s="397"/>
      <c r="AQ374" s="397"/>
      <c r="AR374" s="397"/>
      <c r="AS374" s="397"/>
      <c r="AT374" s="397"/>
      <c r="AU374" s="397"/>
      <c r="AV374" s="397"/>
      <c r="AW374" s="397"/>
      <c r="AX374" s="397"/>
      <c r="AY374" s="397"/>
      <c r="AZ374" s="397"/>
      <c r="BA374" s="553"/>
      <c r="BB374" s="397"/>
      <c r="BC374" s="397"/>
      <c r="BD374" s="397"/>
      <c r="BE374" s="397"/>
      <c r="BF374" s="397"/>
      <c r="BG374" s="397"/>
      <c r="BH374" s="397"/>
      <c r="BI374" s="397"/>
      <c r="BJ374" s="397"/>
      <c r="BK374" s="397"/>
    </row>
    <row r="375" spans="2:63" x14ac:dyDescent="0.35">
      <c r="B375" s="80"/>
      <c r="C375" s="119"/>
      <c r="D375" s="119"/>
      <c r="E375" s="202"/>
      <c r="F375" s="119"/>
      <c r="G375" s="120"/>
      <c r="H375" s="41"/>
      <c r="I375" s="41"/>
      <c r="J375" s="944">
        <f t="shared" si="53"/>
        <v>0</v>
      </c>
      <c r="K375" s="292">
        <f t="shared" si="54"/>
        <v>0</v>
      </c>
      <c r="L375" s="327">
        <f>IF(I375&lt;(INDEX(Lookup!$U$2:$U$10,MATCH($D$45,Lookup!$S$2:$S$10,0))),0,365)</f>
        <v>0</v>
      </c>
      <c r="M375" s="292">
        <f t="shared" si="52"/>
        <v>0</v>
      </c>
      <c r="N375" s="371"/>
      <c r="O375" s="150"/>
      <c r="P375" s="397"/>
      <c r="Q375" s="555"/>
      <c r="R375" s="576">
        <f t="shared" si="55"/>
        <v>0</v>
      </c>
      <c r="S375" s="576">
        <f t="shared" si="56"/>
        <v>0</v>
      </c>
      <c r="T375" s="576">
        <f t="shared" si="57"/>
        <v>0</v>
      </c>
      <c r="U375" s="576">
        <f t="shared" si="58"/>
        <v>0</v>
      </c>
      <c r="V375" s="553"/>
      <c r="W375" s="553"/>
      <c r="X375" s="553"/>
      <c r="Y375" s="553"/>
      <c r="Z375" s="397"/>
      <c r="AA375" s="397"/>
      <c r="AB375" s="397"/>
      <c r="AC375" s="397"/>
      <c r="AD375" s="397"/>
      <c r="AE375" s="397"/>
      <c r="AF375" s="397"/>
      <c r="AG375" s="397"/>
      <c r="AH375" s="397"/>
      <c r="AI375" s="397"/>
      <c r="AJ375" s="397"/>
      <c r="AK375" s="397"/>
      <c r="AL375" s="397"/>
      <c r="AM375" s="397"/>
      <c r="AN375" s="397"/>
      <c r="AO375" s="397"/>
      <c r="AP375" s="397"/>
      <c r="AQ375" s="397"/>
      <c r="AR375" s="397"/>
      <c r="AS375" s="397"/>
      <c r="AT375" s="397"/>
      <c r="AU375" s="397"/>
      <c r="AV375" s="397"/>
      <c r="AW375" s="397"/>
      <c r="AX375" s="397"/>
      <c r="AY375" s="397"/>
      <c r="AZ375" s="397"/>
      <c r="BA375" s="553"/>
      <c r="BB375" s="397"/>
      <c r="BC375" s="397"/>
      <c r="BD375" s="397"/>
      <c r="BE375" s="397"/>
      <c r="BF375" s="397"/>
      <c r="BG375" s="397"/>
      <c r="BH375" s="397"/>
      <c r="BI375" s="397"/>
      <c r="BJ375" s="397"/>
      <c r="BK375" s="397"/>
    </row>
    <row r="376" spans="2:63" x14ac:dyDescent="0.35">
      <c r="B376" s="80"/>
      <c r="C376" s="119"/>
      <c r="D376" s="119"/>
      <c r="E376" s="202"/>
      <c r="F376" s="119"/>
      <c r="G376" s="120"/>
      <c r="H376" s="41"/>
      <c r="I376" s="41"/>
      <c r="J376" s="944">
        <f t="shared" si="53"/>
        <v>0</v>
      </c>
      <c r="K376" s="292">
        <f t="shared" si="54"/>
        <v>0</v>
      </c>
      <c r="L376" s="327">
        <f>IF(I376&lt;(INDEX(Lookup!$U$2:$U$10,MATCH($D$45,Lookup!$S$2:$S$10,0))),0,365)</f>
        <v>0</v>
      </c>
      <c r="M376" s="292">
        <f t="shared" si="52"/>
        <v>0</v>
      </c>
      <c r="N376" s="371"/>
      <c r="O376" s="150"/>
      <c r="P376" s="397"/>
      <c r="Q376" s="555"/>
      <c r="R376" s="576">
        <f t="shared" si="55"/>
        <v>0</v>
      </c>
      <c r="S376" s="576">
        <f t="shared" si="56"/>
        <v>0</v>
      </c>
      <c r="T376" s="576">
        <f t="shared" si="57"/>
        <v>0</v>
      </c>
      <c r="U376" s="576">
        <f t="shared" si="58"/>
        <v>0</v>
      </c>
      <c r="V376" s="553"/>
      <c r="W376" s="553"/>
      <c r="X376" s="553"/>
      <c r="Y376" s="553"/>
      <c r="Z376" s="397"/>
      <c r="AA376" s="397"/>
      <c r="AB376" s="397"/>
      <c r="AC376" s="397"/>
      <c r="AD376" s="397"/>
      <c r="AE376" s="397"/>
      <c r="AF376" s="397"/>
      <c r="AG376" s="397"/>
      <c r="AH376" s="397"/>
      <c r="AI376" s="397"/>
      <c r="AJ376" s="397"/>
      <c r="AK376" s="397"/>
      <c r="AL376" s="397"/>
      <c r="AM376" s="397"/>
      <c r="AN376" s="397"/>
      <c r="AO376" s="397"/>
      <c r="AP376" s="397"/>
      <c r="AQ376" s="397"/>
      <c r="AR376" s="397"/>
      <c r="AS376" s="397"/>
      <c r="AT376" s="397"/>
      <c r="AU376" s="397"/>
      <c r="AV376" s="397"/>
      <c r="AW376" s="397"/>
      <c r="AX376" s="397"/>
      <c r="AY376" s="397"/>
      <c r="AZ376" s="397"/>
      <c r="BA376" s="553"/>
      <c r="BB376" s="397"/>
      <c r="BC376" s="397"/>
      <c r="BD376" s="397"/>
      <c r="BE376" s="397"/>
      <c r="BF376" s="397"/>
      <c r="BG376" s="397"/>
      <c r="BH376" s="397"/>
      <c r="BI376" s="397"/>
      <c r="BJ376" s="397"/>
      <c r="BK376" s="397"/>
    </row>
    <row r="377" spans="2:63" x14ac:dyDescent="0.35">
      <c r="B377" s="80"/>
      <c r="C377" s="119"/>
      <c r="D377" s="119"/>
      <c r="E377" s="202"/>
      <c r="F377" s="119"/>
      <c r="G377" s="120"/>
      <c r="H377" s="41"/>
      <c r="I377" s="41"/>
      <c r="J377" s="944">
        <f t="shared" si="53"/>
        <v>0</v>
      </c>
      <c r="K377" s="292">
        <f t="shared" si="54"/>
        <v>0</v>
      </c>
      <c r="L377" s="327">
        <f>IF(I377&lt;(INDEX(Lookup!$U$2:$U$10,MATCH($D$45,Lookup!$S$2:$S$10,0))),0,365)</f>
        <v>0</v>
      </c>
      <c r="M377" s="292">
        <f t="shared" si="52"/>
        <v>0</v>
      </c>
      <c r="N377" s="371"/>
      <c r="O377" s="150"/>
      <c r="P377" s="397"/>
      <c r="Q377" s="555"/>
      <c r="R377" s="576">
        <f t="shared" si="55"/>
        <v>0</v>
      </c>
      <c r="S377" s="576">
        <f t="shared" si="56"/>
        <v>0</v>
      </c>
      <c r="T377" s="576">
        <f t="shared" si="57"/>
        <v>0</v>
      </c>
      <c r="U377" s="576">
        <f t="shared" si="58"/>
        <v>0</v>
      </c>
      <c r="V377" s="553"/>
      <c r="W377" s="553"/>
      <c r="X377" s="553"/>
      <c r="Y377" s="553"/>
      <c r="Z377" s="397"/>
      <c r="AA377" s="397"/>
      <c r="AB377" s="397"/>
      <c r="AC377" s="397"/>
      <c r="AD377" s="397"/>
      <c r="AE377" s="397"/>
      <c r="AF377" s="397"/>
      <c r="AG377" s="397"/>
      <c r="AH377" s="397"/>
      <c r="AI377" s="397"/>
      <c r="AJ377" s="397"/>
      <c r="AK377" s="397"/>
      <c r="AL377" s="397"/>
      <c r="AM377" s="397"/>
      <c r="AN377" s="397"/>
      <c r="AO377" s="397"/>
      <c r="AP377" s="397"/>
      <c r="AQ377" s="397"/>
      <c r="AR377" s="397"/>
      <c r="AS377" s="397"/>
      <c r="AT377" s="397"/>
      <c r="AU377" s="397"/>
      <c r="AV377" s="397"/>
      <c r="AW377" s="397"/>
      <c r="AX377" s="397"/>
      <c r="AY377" s="397"/>
      <c r="AZ377" s="397"/>
      <c r="BA377" s="553"/>
      <c r="BB377" s="397"/>
      <c r="BC377" s="397"/>
      <c r="BD377" s="397"/>
      <c r="BE377" s="397"/>
      <c r="BF377" s="397"/>
      <c r="BG377" s="397"/>
      <c r="BH377" s="397"/>
      <c r="BI377" s="397"/>
      <c r="BJ377" s="397"/>
      <c r="BK377" s="397"/>
    </row>
    <row r="378" spans="2:63" x14ac:dyDescent="0.35">
      <c r="B378" s="80"/>
      <c r="C378" s="119"/>
      <c r="D378" s="119"/>
      <c r="E378" s="202"/>
      <c r="F378" s="119"/>
      <c r="G378" s="120"/>
      <c r="H378" s="41"/>
      <c r="I378" s="41"/>
      <c r="J378" s="944">
        <f t="shared" si="53"/>
        <v>0</v>
      </c>
      <c r="K378" s="292">
        <f t="shared" si="54"/>
        <v>0</v>
      </c>
      <c r="L378" s="327">
        <f>IF(I378&lt;(INDEX(Lookup!$U$2:$U$10,MATCH($D$45,Lookup!$S$2:$S$10,0))),0,365)</f>
        <v>0</v>
      </c>
      <c r="M378" s="292">
        <f t="shared" si="52"/>
        <v>0</v>
      </c>
      <c r="N378" s="371"/>
      <c r="O378" s="150"/>
      <c r="P378" s="397"/>
      <c r="Q378" s="555"/>
      <c r="R378" s="576">
        <f t="shared" si="55"/>
        <v>0</v>
      </c>
      <c r="S378" s="576">
        <f t="shared" si="56"/>
        <v>0</v>
      </c>
      <c r="T378" s="576">
        <f t="shared" si="57"/>
        <v>0</v>
      </c>
      <c r="U378" s="576">
        <f t="shared" si="58"/>
        <v>0</v>
      </c>
      <c r="V378" s="553"/>
      <c r="W378" s="553"/>
      <c r="X378" s="553"/>
      <c r="Y378" s="553"/>
      <c r="Z378" s="397"/>
      <c r="AA378" s="397"/>
      <c r="AB378" s="397"/>
      <c r="AC378" s="397"/>
      <c r="AD378" s="397"/>
      <c r="AE378" s="397"/>
      <c r="AF378" s="397"/>
      <c r="AG378" s="397"/>
      <c r="AH378" s="397"/>
      <c r="AI378" s="397"/>
      <c r="AJ378" s="397"/>
      <c r="AK378" s="397"/>
      <c r="AL378" s="397"/>
      <c r="AM378" s="397"/>
      <c r="AN378" s="397"/>
      <c r="AO378" s="397"/>
      <c r="AP378" s="397"/>
      <c r="AQ378" s="397"/>
      <c r="AR378" s="397"/>
      <c r="AS378" s="397"/>
      <c r="AT378" s="397"/>
      <c r="AU378" s="397"/>
      <c r="AV378" s="397"/>
      <c r="AW378" s="397"/>
      <c r="AX378" s="397"/>
      <c r="AY378" s="397"/>
      <c r="AZ378" s="397"/>
      <c r="BA378" s="553"/>
      <c r="BB378" s="397"/>
      <c r="BC378" s="397"/>
      <c r="BD378" s="397"/>
      <c r="BE378" s="397"/>
      <c r="BF378" s="397"/>
      <c r="BG378" s="397"/>
      <c r="BH378" s="397"/>
      <c r="BI378" s="397"/>
      <c r="BJ378" s="397"/>
      <c r="BK378" s="397"/>
    </row>
    <row r="379" spans="2:63" x14ac:dyDescent="0.35">
      <c r="B379" s="80"/>
      <c r="C379" s="119"/>
      <c r="D379" s="119"/>
      <c r="E379" s="202"/>
      <c r="F379" s="119"/>
      <c r="G379" s="120"/>
      <c r="H379" s="41"/>
      <c r="I379" s="41"/>
      <c r="J379" s="944">
        <f t="shared" si="53"/>
        <v>0</v>
      </c>
      <c r="K379" s="292">
        <f t="shared" si="54"/>
        <v>0</v>
      </c>
      <c r="L379" s="327">
        <f>IF(I379&lt;(INDEX(Lookup!$U$2:$U$10,MATCH($D$45,Lookup!$S$2:$S$10,0))),0,365)</f>
        <v>0</v>
      </c>
      <c r="M379" s="292">
        <f t="shared" si="52"/>
        <v>0</v>
      </c>
      <c r="N379" s="371"/>
      <c r="O379" s="150"/>
      <c r="P379" s="397"/>
      <c r="Q379" s="555"/>
      <c r="R379" s="576">
        <f t="shared" si="55"/>
        <v>0</v>
      </c>
      <c r="S379" s="576">
        <f t="shared" si="56"/>
        <v>0</v>
      </c>
      <c r="T379" s="576">
        <f t="shared" si="57"/>
        <v>0</v>
      </c>
      <c r="U379" s="576">
        <f t="shared" si="58"/>
        <v>0</v>
      </c>
      <c r="V379" s="553"/>
      <c r="W379" s="553"/>
      <c r="X379" s="553"/>
      <c r="Y379" s="553"/>
      <c r="Z379" s="397"/>
      <c r="AA379" s="397"/>
      <c r="AB379" s="397"/>
      <c r="AC379" s="397"/>
      <c r="AD379" s="397"/>
      <c r="AE379" s="397"/>
      <c r="AF379" s="397"/>
      <c r="AG379" s="397"/>
      <c r="AH379" s="397"/>
      <c r="AI379" s="397"/>
      <c r="AJ379" s="397"/>
      <c r="AK379" s="397"/>
      <c r="AL379" s="397"/>
      <c r="AM379" s="397"/>
      <c r="AN379" s="397"/>
      <c r="AO379" s="397"/>
      <c r="AP379" s="397"/>
      <c r="AQ379" s="397"/>
      <c r="AR379" s="397"/>
      <c r="AS379" s="397"/>
      <c r="AT379" s="397"/>
      <c r="AU379" s="397"/>
      <c r="AV379" s="397"/>
      <c r="AW379" s="397"/>
      <c r="AX379" s="397"/>
      <c r="AY379" s="397"/>
      <c r="AZ379" s="397"/>
      <c r="BA379" s="553"/>
      <c r="BB379" s="397"/>
      <c r="BC379" s="397"/>
      <c r="BD379" s="397"/>
      <c r="BE379" s="397"/>
      <c r="BF379" s="397"/>
      <c r="BG379" s="397"/>
      <c r="BH379" s="397"/>
      <c r="BI379" s="397"/>
      <c r="BJ379" s="397"/>
      <c r="BK379" s="397"/>
    </row>
    <row r="380" spans="2:63" x14ac:dyDescent="0.35">
      <c r="B380" s="80"/>
      <c r="C380" s="119"/>
      <c r="D380" s="119"/>
      <c r="E380" s="202"/>
      <c r="F380" s="119"/>
      <c r="G380" s="120"/>
      <c r="H380" s="41"/>
      <c r="I380" s="41"/>
      <c r="J380" s="944">
        <f t="shared" si="53"/>
        <v>0</v>
      </c>
      <c r="K380" s="292">
        <f t="shared" si="54"/>
        <v>0</v>
      </c>
      <c r="L380" s="327">
        <f>IF(I380&lt;(INDEX(Lookup!$U$2:$U$10,MATCH($D$45,Lookup!$S$2:$S$10,0))),0,365)</f>
        <v>0</v>
      </c>
      <c r="M380" s="292">
        <f t="shared" si="52"/>
        <v>0</v>
      </c>
      <c r="N380" s="371"/>
      <c r="O380" s="150"/>
      <c r="P380" s="397"/>
      <c r="Q380" s="555"/>
      <c r="R380" s="576">
        <f t="shared" si="55"/>
        <v>0</v>
      </c>
      <c r="S380" s="576">
        <f t="shared" si="56"/>
        <v>0</v>
      </c>
      <c r="T380" s="576">
        <f t="shared" si="57"/>
        <v>0</v>
      </c>
      <c r="U380" s="576">
        <f t="shared" si="58"/>
        <v>0</v>
      </c>
      <c r="V380" s="553"/>
      <c r="W380" s="553"/>
      <c r="X380" s="553"/>
      <c r="Y380" s="553"/>
      <c r="Z380" s="397"/>
      <c r="AA380" s="397"/>
      <c r="AB380" s="397"/>
      <c r="AC380" s="397"/>
      <c r="AD380" s="397"/>
      <c r="AE380" s="397"/>
      <c r="AF380" s="397"/>
      <c r="AG380" s="397"/>
      <c r="AH380" s="397"/>
      <c r="AI380" s="397"/>
      <c r="AJ380" s="397"/>
      <c r="AK380" s="397"/>
      <c r="AL380" s="397"/>
      <c r="AM380" s="397"/>
      <c r="AN380" s="397"/>
      <c r="AO380" s="397"/>
      <c r="AP380" s="397"/>
      <c r="AQ380" s="397"/>
      <c r="AR380" s="397"/>
      <c r="AS380" s="397"/>
      <c r="AT380" s="397"/>
      <c r="AU380" s="397"/>
      <c r="AV380" s="397"/>
      <c r="AW380" s="397"/>
      <c r="AX380" s="397"/>
      <c r="AY380" s="397"/>
      <c r="AZ380" s="397"/>
      <c r="BA380" s="553"/>
      <c r="BB380" s="397"/>
      <c r="BC380" s="397"/>
      <c r="BD380" s="397"/>
      <c r="BE380" s="397"/>
      <c r="BF380" s="397"/>
      <c r="BG380" s="397"/>
      <c r="BH380" s="397"/>
      <c r="BI380" s="397"/>
      <c r="BJ380" s="397"/>
      <c r="BK380" s="397"/>
    </row>
    <row r="381" spans="2:63" x14ac:dyDescent="0.35">
      <c r="B381" s="80"/>
      <c r="C381" s="119"/>
      <c r="D381" s="119"/>
      <c r="E381" s="202"/>
      <c r="F381" s="119"/>
      <c r="G381" s="120"/>
      <c r="H381" s="41"/>
      <c r="I381" s="41"/>
      <c r="J381" s="944">
        <f t="shared" si="53"/>
        <v>0</v>
      </c>
      <c r="K381" s="292">
        <f t="shared" si="54"/>
        <v>0</v>
      </c>
      <c r="L381" s="327">
        <f>IF(I381&lt;(INDEX(Lookup!$U$2:$U$10,MATCH($D$45,Lookup!$S$2:$S$10,0))),0,365)</f>
        <v>0</v>
      </c>
      <c r="M381" s="292">
        <f t="shared" si="52"/>
        <v>0</v>
      </c>
      <c r="N381" s="371"/>
      <c r="O381" s="150"/>
      <c r="P381" s="397"/>
      <c r="Q381" s="555"/>
      <c r="R381" s="576">
        <f t="shared" si="55"/>
        <v>0</v>
      </c>
      <c r="S381" s="576">
        <f t="shared" si="56"/>
        <v>0</v>
      </c>
      <c r="T381" s="576">
        <f t="shared" si="57"/>
        <v>0</v>
      </c>
      <c r="U381" s="576">
        <f t="shared" si="58"/>
        <v>0</v>
      </c>
      <c r="V381" s="553"/>
      <c r="W381" s="553"/>
      <c r="X381" s="553"/>
      <c r="Y381" s="553"/>
      <c r="Z381" s="397"/>
      <c r="AA381" s="397"/>
      <c r="AB381" s="397"/>
      <c r="AC381" s="397"/>
      <c r="AD381" s="397"/>
      <c r="AE381" s="397"/>
      <c r="AF381" s="397"/>
      <c r="AG381" s="397"/>
      <c r="AH381" s="397"/>
      <c r="AI381" s="397"/>
      <c r="AJ381" s="397"/>
      <c r="AK381" s="397"/>
      <c r="AL381" s="397"/>
      <c r="AM381" s="397"/>
      <c r="AN381" s="397"/>
      <c r="AO381" s="397"/>
      <c r="AP381" s="397"/>
      <c r="AQ381" s="397"/>
      <c r="AR381" s="397"/>
      <c r="AS381" s="397"/>
      <c r="AT381" s="397"/>
      <c r="AU381" s="397"/>
      <c r="AV381" s="397"/>
      <c r="AW381" s="397"/>
      <c r="AX381" s="397"/>
      <c r="AY381" s="397"/>
      <c r="AZ381" s="397"/>
      <c r="BA381" s="553"/>
      <c r="BB381" s="397"/>
      <c r="BC381" s="397"/>
      <c r="BD381" s="397"/>
      <c r="BE381" s="397"/>
      <c r="BF381" s="397"/>
      <c r="BG381" s="397"/>
      <c r="BH381" s="397"/>
      <c r="BI381" s="397"/>
      <c r="BJ381" s="397"/>
      <c r="BK381" s="397"/>
    </row>
    <row r="382" spans="2:63" x14ac:dyDescent="0.35">
      <c r="B382" s="80"/>
      <c r="C382" s="119"/>
      <c r="D382" s="119"/>
      <c r="E382" s="202"/>
      <c r="F382" s="119"/>
      <c r="G382" s="120"/>
      <c r="H382" s="41"/>
      <c r="I382" s="41"/>
      <c r="J382" s="944">
        <f t="shared" si="53"/>
        <v>0</v>
      </c>
      <c r="K382" s="292">
        <f t="shared" si="54"/>
        <v>0</v>
      </c>
      <c r="L382" s="327">
        <f>IF(I382&lt;(INDEX(Lookup!$U$2:$U$10,MATCH($D$45,Lookup!$S$2:$S$10,0))),0,365)</f>
        <v>0</v>
      </c>
      <c r="M382" s="292">
        <f t="shared" si="52"/>
        <v>0</v>
      </c>
      <c r="N382" s="371"/>
      <c r="O382" s="150"/>
      <c r="P382" s="397"/>
      <c r="Q382" s="555"/>
      <c r="R382" s="576">
        <f t="shared" si="55"/>
        <v>0</v>
      </c>
      <c r="S382" s="576">
        <f t="shared" si="56"/>
        <v>0</v>
      </c>
      <c r="T382" s="576">
        <f t="shared" si="57"/>
        <v>0</v>
      </c>
      <c r="U382" s="576">
        <f t="shared" si="58"/>
        <v>0</v>
      </c>
      <c r="V382" s="553"/>
      <c r="W382" s="553"/>
      <c r="X382" s="553"/>
      <c r="Y382" s="553"/>
      <c r="Z382" s="397"/>
      <c r="AA382" s="397"/>
      <c r="AB382" s="397"/>
      <c r="AC382" s="397"/>
      <c r="AD382" s="397"/>
      <c r="AE382" s="397"/>
      <c r="AF382" s="397"/>
      <c r="AG382" s="397"/>
      <c r="AH382" s="397"/>
      <c r="AI382" s="397"/>
      <c r="AJ382" s="397"/>
      <c r="AK382" s="397"/>
      <c r="AL382" s="397"/>
      <c r="AM382" s="397"/>
      <c r="AN382" s="397"/>
      <c r="AO382" s="397"/>
      <c r="AP382" s="397"/>
      <c r="AQ382" s="397"/>
      <c r="AR382" s="397"/>
      <c r="AS382" s="397"/>
      <c r="AT382" s="397"/>
      <c r="AU382" s="397"/>
      <c r="AV382" s="397"/>
      <c r="AW382" s="397"/>
      <c r="AX382" s="397"/>
      <c r="AY382" s="397"/>
      <c r="AZ382" s="397"/>
      <c r="BA382" s="553"/>
      <c r="BB382" s="397"/>
      <c r="BC382" s="397"/>
      <c r="BD382" s="397"/>
      <c r="BE382" s="397"/>
      <c r="BF382" s="397"/>
      <c r="BG382" s="397"/>
      <c r="BH382" s="397"/>
      <c r="BI382" s="397"/>
      <c r="BJ382" s="397"/>
      <c r="BK382" s="397"/>
    </row>
    <row r="383" spans="2:63" x14ac:dyDescent="0.35">
      <c r="B383" s="80"/>
      <c r="C383" s="119"/>
      <c r="D383" s="119"/>
      <c r="E383" s="202"/>
      <c r="F383" s="119"/>
      <c r="G383" s="120"/>
      <c r="H383" s="41"/>
      <c r="I383" s="41"/>
      <c r="J383" s="944">
        <f t="shared" si="53"/>
        <v>0</v>
      </c>
      <c r="K383" s="292">
        <f t="shared" si="54"/>
        <v>0</v>
      </c>
      <c r="L383" s="327">
        <f>IF(I383&lt;(INDEX(Lookup!$U$2:$U$10,MATCH($D$45,Lookup!$S$2:$S$10,0))),0,365)</f>
        <v>0</v>
      </c>
      <c r="M383" s="292">
        <f t="shared" si="52"/>
        <v>0</v>
      </c>
      <c r="N383" s="371"/>
      <c r="O383" s="150"/>
      <c r="P383" s="397"/>
      <c r="Q383" s="555"/>
      <c r="R383" s="576">
        <f t="shared" si="55"/>
        <v>0</v>
      </c>
      <c r="S383" s="576">
        <f t="shared" si="56"/>
        <v>0</v>
      </c>
      <c r="T383" s="576">
        <f t="shared" si="57"/>
        <v>0</v>
      </c>
      <c r="U383" s="576">
        <f t="shared" si="58"/>
        <v>0</v>
      </c>
      <c r="V383" s="553"/>
      <c r="W383" s="553"/>
      <c r="X383" s="553"/>
      <c r="Y383" s="553"/>
      <c r="Z383" s="397"/>
      <c r="AA383" s="397"/>
      <c r="AB383" s="397"/>
      <c r="AC383" s="397"/>
      <c r="AD383" s="397"/>
      <c r="AE383" s="397"/>
      <c r="AF383" s="397"/>
      <c r="AG383" s="397"/>
      <c r="AH383" s="397"/>
      <c r="AI383" s="397"/>
      <c r="AJ383" s="397"/>
      <c r="AK383" s="397"/>
      <c r="AL383" s="397"/>
      <c r="AM383" s="397"/>
      <c r="AN383" s="397"/>
      <c r="AO383" s="397"/>
      <c r="AP383" s="397"/>
      <c r="AQ383" s="397"/>
      <c r="AR383" s="397"/>
      <c r="AS383" s="397"/>
      <c r="AT383" s="397"/>
      <c r="AU383" s="397"/>
      <c r="AV383" s="397"/>
      <c r="AW383" s="397"/>
      <c r="AX383" s="397"/>
      <c r="AY383" s="397"/>
      <c r="AZ383" s="397"/>
      <c r="BA383" s="553"/>
      <c r="BB383" s="397"/>
      <c r="BC383" s="397"/>
      <c r="BD383" s="397"/>
      <c r="BE383" s="397"/>
      <c r="BF383" s="397"/>
      <c r="BG383" s="397"/>
      <c r="BH383" s="397"/>
      <c r="BI383" s="397"/>
      <c r="BJ383" s="397"/>
      <c r="BK383" s="397"/>
    </row>
    <row r="384" spans="2:63" x14ac:dyDescent="0.35">
      <c r="B384" s="80"/>
      <c r="C384" s="119"/>
      <c r="D384" s="119"/>
      <c r="E384" s="202"/>
      <c r="F384" s="119"/>
      <c r="G384" s="120"/>
      <c r="H384" s="41"/>
      <c r="I384" s="41"/>
      <c r="J384" s="944">
        <f t="shared" si="53"/>
        <v>0</v>
      </c>
      <c r="K384" s="292">
        <f t="shared" si="54"/>
        <v>0</v>
      </c>
      <c r="L384" s="327">
        <f>IF(I384&lt;(INDEX(Lookup!$U$2:$U$10,MATCH($D$45,Lookup!$S$2:$S$10,0))),0,365)</f>
        <v>0</v>
      </c>
      <c r="M384" s="292">
        <f t="shared" si="52"/>
        <v>0</v>
      </c>
      <c r="N384" s="371"/>
      <c r="O384" s="150"/>
      <c r="P384" s="397"/>
      <c r="Q384" s="555"/>
      <c r="R384" s="576">
        <f t="shared" si="55"/>
        <v>0</v>
      </c>
      <c r="S384" s="576">
        <f t="shared" si="56"/>
        <v>0</v>
      </c>
      <c r="T384" s="576">
        <f t="shared" si="57"/>
        <v>0</v>
      </c>
      <c r="U384" s="576">
        <f t="shared" si="58"/>
        <v>0</v>
      </c>
      <c r="V384" s="553"/>
      <c r="W384" s="553"/>
      <c r="X384" s="553"/>
      <c r="Y384" s="553"/>
      <c r="Z384" s="397"/>
      <c r="AA384" s="397"/>
      <c r="AB384" s="397"/>
      <c r="AC384" s="397"/>
      <c r="AD384" s="397"/>
      <c r="AE384" s="397"/>
      <c r="AF384" s="397"/>
      <c r="AG384" s="397"/>
      <c r="AH384" s="397"/>
      <c r="AI384" s="397"/>
      <c r="AJ384" s="397"/>
      <c r="AK384" s="397"/>
      <c r="AL384" s="397"/>
      <c r="AM384" s="397"/>
      <c r="AN384" s="397"/>
      <c r="AO384" s="397"/>
      <c r="AP384" s="397"/>
      <c r="AQ384" s="397"/>
      <c r="AR384" s="397"/>
      <c r="AS384" s="397"/>
      <c r="AT384" s="397"/>
      <c r="AU384" s="397"/>
      <c r="AV384" s="397"/>
      <c r="AW384" s="397"/>
      <c r="AX384" s="397"/>
      <c r="AY384" s="397"/>
      <c r="AZ384" s="397"/>
      <c r="BA384" s="553"/>
      <c r="BB384" s="397"/>
      <c r="BC384" s="397"/>
      <c r="BD384" s="397"/>
      <c r="BE384" s="397"/>
      <c r="BF384" s="397"/>
      <c r="BG384" s="397"/>
      <c r="BH384" s="397"/>
      <c r="BI384" s="397"/>
      <c r="BJ384" s="397"/>
      <c r="BK384" s="397"/>
    </row>
    <row r="385" spans="2:63" x14ac:dyDescent="0.35">
      <c r="B385" s="80"/>
      <c r="C385" s="119"/>
      <c r="D385" s="119"/>
      <c r="E385" s="202"/>
      <c r="F385" s="119"/>
      <c r="G385" s="120"/>
      <c r="H385" s="41"/>
      <c r="I385" s="41"/>
      <c r="J385" s="944">
        <f t="shared" si="53"/>
        <v>0</v>
      </c>
      <c r="K385" s="292">
        <f t="shared" si="54"/>
        <v>0</v>
      </c>
      <c r="L385" s="327">
        <f>IF(I385&lt;(INDEX(Lookup!$U$2:$U$10,MATCH($D$45,Lookup!$S$2:$S$10,0))),0,365)</f>
        <v>0</v>
      </c>
      <c r="M385" s="292">
        <f t="shared" si="52"/>
        <v>0</v>
      </c>
      <c r="N385" s="371"/>
      <c r="O385" s="150"/>
      <c r="P385" s="397"/>
      <c r="Q385" s="555"/>
      <c r="R385" s="576">
        <f t="shared" si="55"/>
        <v>0</v>
      </c>
      <c r="S385" s="576">
        <f t="shared" si="56"/>
        <v>0</v>
      </c>
      <c r="T385" s="576">
        <f t="shared" si="57"/>
        <v>0</v>
      </c>
      <c r="U385" s="576">
        <f t="shared" si="58"/>
        <v>0</v>
      </c>
      <c r="V385" s="553"/>
      <c r="W385" s="553"/>
      <c r="X385" s="553"/>
      <c r="Y385" s="553"/>
      <c r="Z385" s="397"/>
      <c r="AA385" s="397"/>
      <c r="AB385" s="397"/>
      <c r="AC385" s="397"/>
      <c r="AD385" s="397"/>
      <c r="AE385" s="397"/>
      <c r="AF385" s="397"/>
      <c r="AG385" s="397"/>
      <c r="AH385" s="397"/>
      <c r="AI385" s="397"/>
      <c r="AJ385" s="397"/>
      <c r="AK385" s="397"/>
      <c r="AL385" s="397"/>
      <c r="AM385" s="397"/>
      <c r="AN385" s="397"/>
      <c r="AO385" s="397"/>
      <c r="AP385" s="397"/>
      <c r="AQ385" s="397"/>
      <c r="AR385" s="397"/>
      <c r="AS385" s="397"/>
      <c r="AT385" s="397"/>
      <c r="AU385" s="397"/>
      <c r="AV385" s="397"/>
      <c r="AW385" s="397"/>
      <c r="AX385" s="397"/>
      <c r="AY385" s="397"/>
      <c r="AZ385" s="397"/>
      <c r="BA385" s="553"/>
      <c r="BB385" s="397"/>
      <c r="BC385" s="397"/>
      <c r="BD385" s="397"/>
      <c r="BE385" s="397"/>
      <c r="BF385" s="397"/>
      <c r="BG385" s="397"/>
      <c r="BH385" s="397"/>
      <c r="BI385" s="397"/>
      <c r="BJ385" s="397"/>
      <c r="BK385" s="397"/>
    </row>
    <row r="386" spans="2:63" x14ac:dyDescent="0.35">
      <c r="B386" s="80"/>
      <c r="C386" s="119"/>
      <c r="D386" s="119"/>
      <c r="E386" s="202"/>
      <c r="F386" s="119"/>
      <c r="G386" s="120"/>
      <c r="H386" s="41"/>
      <c r="I386" s="41"/>
      <c r="J386" s="944">
        <f t="shared" si="53"/>
        <v>0</v>
      </c>
      <c r="K386" s="292">
        <f t="shared" si="54"/>
        <v>0</v>
      </c>
      <c r="L386" s="327">
        <f>IF(I386&lt;(INDEX(Lookup!$U$2:$U$10,MATCH($D$45,Lookup!$S$2:$S$10,0))),0,365)</f>
        <v>0</v>
      </c>
      <c r="M386" s="292">
        <f t="shared" si="52"/>
        <v>0</v>
      </c>
      <c r="N386" s="371"/>
      <c r="O386" s="150"/>
      <c r="P386" s="397"/>
      <c r="Q386" s="555"/>
      <c r="R386" s="576">
        <f t="shared" si="55"/>
        <v>0</v>
      </c>
      <c r="S386" s="576">
        <f t="shared" si="56"/>
        <v>0</v>
      </c>
      <c r="T386" s="576">
        <f t="shared" si="57"/>
        <v>0</v>
      </c>
      <c r="U386" s="576">
        <f t="shared" si="58"/>
        <v>0</v>
      </c>
      <c r="V386" s="553"/>
      <c r="W386" s="553"/>
      <c r="X386" s="553"/>
      <c r="Y386" s="553"/>
      <c r="Z386" s="397"/>
      <c r="AA386" s="397"/>
      <c r="AB386" s="397"/>
      <c r="AC386" s="397"/>
      <c r="AD386" s="397"/>
      <c r="AE386" s="397"/>
      <c r="AF386" s="397"/>
      <c r="AG386" s="397"/>
      <c r="AH386" s="397"/>
      <c r="AI386" s="397"/>
      <c r="AJ386" s="397"/>
      <c r="AK386" s="397"/>
      <c r="AL386" s="397"/>
      <c r="AM386" s="397"/>
      <c r="AN386" s="397"/>
      <c r="AO386" s="397"/>
      <c r="AP386" s="397"/>
      <c r="AQ386" s="397"/>
      <c r="AR386" s="397"/>
      <c r="AS386" s="397"/>
      <c r="AT386" s="397"/>
      <c r="AU386" s="397"/>
      <c r="AV386" s="397"/>
      <c r="AW386" s="397"/>
      <c r="AX386" s="397"/>
      <c r="AY386" s="397"/>
      <c r="AZ386" s="397"/>
      <c r="BA386" s="553"/>
      <c r="BB386" s="397"/>
      <c r="BC386" s="397"/>
      <c r="BD386" s="397"/>
      <c r="BE386" s="397"/>
      <c r="BF386" s="397"/>
      <c r="BG386" s="397"/>
      <c r="BH386" s="397"/>
      <c r="BI386" s="397"/>
      <c r="BJ386" s="397"/>
      <c r="BK386" s="397"/>
    </row>
    <row r="387" spans="2:63" x14ac:dyDescent="0.35">
      <c r="B387" s="80"/>
      <c r="C387" s="119"/>
      <c r="D387" s="119"/>
      <c r="E387" s="202"/>
      <c r="F387" s="119"/>
      <c r="G387" s="120"/>
      <c r="H387" s="41"/>
      <c r="I387" s="41"/>
      <c r="J387" s="944">
        <f t="shared" si="53"/>
        <v>0</v>
      </c>
      <c r="K387" s="292">
        <f t="shared" si="54"/>
        <v>0</v>
      </c>
      <c r="L387" s="327">
        <f>IF(I387&lt;(INDEX(Lookup!$U$2:$U$10,MATCH($D$45,Lookup!$S$2:$S$10,0))),0,365)</f>
        <v>0</v>
      </c>
      <c r="M387" s="292">
        <f t="shared" si="52"/>
        <v>0</v>
      </c>
      <c r="N387" s="371"/>
      <c r="O387" s="150"/>
      <c r="P387" s="397"/>
      <c r="Q387" s="555"/>
      <c r="R387" s="576">
        <f t="shared" si="55"/>
        <v>0</v>
      </c>
      <c r="S387" s="576">
        <f t="shared" si="56"/>
        <v>0</v>
      </c>
      <c r="T387" s="576">
        <f t="shared" si="57"/>
        <v>0</v>
      </c>
      <c r="U387" s="576">
        <f t="shared" si="58"/>
        <v>0</v>
      </c>
      <c r="V387" s="553"/>
      <c r="W387" s="553"/>
      <c r="X387" s="553"/>
      <c r="Y387" s="553"/>
      <c r="Z387" s="397"/>
      <c r="AA387" s="397"/>
      <c r="AB387" s="397"/>
      <c r="AC387" s="397"/>
      <c r="AD387" s="397"/>
      <c r="AE387" s="397"/>
      <c r="AF387" s="397"/>
      <c r="AG387" s="397"/>
      <c r="AH387" s="397"/>
      <c r="AI387" s="397"/>
      <c r="AJ387" s="397"/>
      <c r="AK387" s="397"/>
      <c r="AL387" s="397"/>
      <c r="AM387" s="397"/>
      <c r="AN387" s="397"/>
      <c r="AO387" s="397"/>
      <c r="AP387" s="397"/>
      <c r="AQ387" s="397"/>
      <c r="AR387" s="397"/>
      <c r="AS387" s="397"/>
      <c r="AT387" s="397"/>
      <c r="AU387" s="397"/>
      <c r="AV387" s="397"/>
      <c r="AW387" s="397"/>
      <c r="AX387" s="397"/>
      <c r="AY387" s="397"/>
      <c r="AZ387" s="397"/>
      <c r="BA387" s="553"/>
      <c r="BB387" s="397"/>
      <c r="BC387" s="397"/>
      <c r="BD387" s="397"/>
      <c r="BE387" s="397"/>
      <c r="BF387" s="397"/>
      <c r="BG387" s="397"/>
      <c r="BH387" s="397"/>
      <c r="BI387" s="397"/>
      <c r="BJ387" s="397"/>
      <c r="BK387" s="397"/>
    </row>
    <row r="388" spans="2:63" x14ac:dyDescent="0.35">
      <c r="B388" s="80"/>
      <c r="C388" s="119"/>
      <c r="D388" s="119"/>
      <c r="E388" s="202"/>
      <c r="F388" s="119"/>
      <c r="G388" s="120"/>
      <c r="H388" s="41"/>
      <c r="I388" s="41"/>
      <c r="J388" s="944">
        <f t="shared" si="53"/>
        <v>0</v>
      </c>
      <c r="K388" s="292">
        <f t="shared" si="54"/>
        <v>0</v>
      </c>
      <c r="L388" s="327">
        <f>IF(I388&lt;(INDEX(Lookup!$U$2:$U$10,MATCH($D$45,Lookup!$S$2:$S$10,0))),0,365)</f>
        <v>0</v>
      </c>
      <c r="M388" s="292">
        <f t="shared" si="52"/>
        <v>0</v>
      </c>
      <c r="N388" s="371"/>
      <c r="O388" s="150"/>
      <c r="P388" s="397"/>
      <c r="Q388" s="555"/>
      <c r="R388" s="576">
        <f t="shared" si="55"/>
        <v>0</v>
      </c>
      <c r="S388" s="576">
        <f t="shared" si="56"/>
        <v>0</v>
      </c>
      <c r="T388" s="576">
        <f t="shared" si="57"/>
        <v>0</v>
      </c>
      <c r="U388" s="576">
        <f t="shared" si="58"/>
        <v>0</v>
      </c>
      <c r="V388" s="553"/>
      <c r="W388" s="553"/>
      <c r="X388" s="553"/>
      <c r="Y388" s="553"/>
      <c r="Z388" s="397"/>
      <c r="AA388" s="397"/>
      <c r="AB388" s="397"/>
      <c r="AC388" s="397"/>
      <c r="AD388" s="397"/>
      <c r="AE388" s="397"/>
      <c r="AF388" s="397"/>
      <c r="AG388" s="397"/>
      <c r="AH388" s="397"/>
      <c r="AI388" s="397"/>
      <c r="AJ388" s="397"/>
      <c r="AK388" s="397"/>
      <c r="AL388" s="397"/>
      <c r="AM388" s="397"/>
      <c r="AN388" s="397"/>
      <c r="AO388" s="397"/>
      <c r="AP388" s="397"/>
      <c r="AQ388" s="397"/>
      <c r="AR388" s="397"/>
      <c r="AS388" s="397"/>
      <c r="AT388" s="397"/>
      <c r="AU388" s="397"/>
      <c r="AV388" s="397"/>
      <c r="AW388" s="397"/>
      <c r="AX388" s="397"/>
      <c r="AY388" s="397"/>
      <c r="AZ388" s="397"/>
      <c r="BA388" s="553"/>
      <c r="BB388" s="397"/>
      <c r="BC388" s="397"/>
      <c r="BD388" s="397"/>
      <c r="BE388" s="397"/>
      <c r="BF388" s="397"/>
      <c r="BG388" s="397"/>
      <c r="BH388" s="397"/>
      <c r="BI388" s="397"/>
      <c r="BJ388" s="397"/>
      <c r="BK388" s="397"/>
    </row>
    <row r="389" spans="2:63" x14ac:dyDescent="0.35">
      <c r="B389" s="80"/>
      <c r="C389" s="119"/>
      <c r="D389" s="119"/>
      <c r="E389" s="202"/>
      <c r="F389" s="119"/>
      <c r="G389" s="120"/>
      <c r="H389" s="41"/>
      <c r="I389" s="41"/>
      <c r="J389" s="944">
        <f t="shared" si="53"/>
        <v>0</v>
      </c>
      <c r="K389" s="292">
        <f t="shared" si="54"/>
        <v>0</v>
      </c>
      <c r="L389" s="327">
        <f>IF(I389&lt;(INDEX(Lookup!$U$2:$U$10,MATCH($D$45,Lookup!$S$2:$S$10,0))),0,365)</f>
        <v>0</v>
      </c>
      <c r="M389" s="292">
        <f t="shared" si="52"/>
        <v>0</v>
      </c>
      <c r="N389" s="371"/>
      <c r="O389" s="150"/>
      <c r="P389" s="397"/>
      <c r="Q389" s="555"/>
      <c r="R389" s="576">
        <f t="shared" si="55"/>
        <v>0</v>
      </c>
      <c r="S389" s="576">
        <f t="shared" si="56"/>
        <v>0</v>
      </c>
      <c r="T389" s="576">
        <f t="shared" si="57"/>
        <v>0</v>
      </c>
      <c r="U389" s="576">
        <f t="shared" si="58"/>
        <v>0</v>
      </c>
      <c r="V389" s="553"/>
      <c r="W389" s="553"/>
      <c r="X389" s="553"/>
      <c r="Y389" s="553"/>
      <c r="Z389" s="397"/>
      <c r="AA389" s="397"/>
      <c r="AB389" s="397"/>
      <c r="AC389" s="397"/>
      <c r="AD389" s="397"/>
      <c r="AE389" s="397"/>
      <c r="AF389" s="397"/>
      <c r="AG389" s="397"/>
      <c r="AH389" s="397"/>
      <c r="AI389" s="397"/>
      <c r="AJ389" s="397"/>
      <c r="AK389" s="397"/>
      <c r="AL389" s="397"/>
      <c r="AM389" s="397"/>
      <c r="AN389" s="397"/>
      <c r="AO389" s="397"/>
      <c r="AP389" s="397"/>
      <c r="AQ389" s="397"/>
      <c r="AR389" s="397"/>
      <c r="AS389" s="397"/>
      <c r="AT389" s="397"/>
      <c r="AU389" s="397"/>
      <c r="AV389" s="397"/>
      <c r="AW389" s="397"/>
      <c r="AX389" s="397"/>
      <c r="AY389" s="397"/>
      <c r="AZ389" s="397"/>
      <c r="BA389" s="553"/>
      <c r="BB389" s="397"/>
      <c r="BC389" s="397"/>
      <c r="BD389" s="397"/>
      <c r="BE389" s="397"/>
      <c r="BF389" s="397"/>
      <c r="BG389" s="397"/>
      <c r="BH389" s="397"/>
      <c r="BI389" s="397"/>
      <c r="BJ389" s="397"/>
      <c r="BK389" s="397"/>
    </row>
    <row r="390" spans="2:63" x14ac:dyDescent="0.35">
      <c r="B390" s="80"/>
      <c r="C390" s="119"/>
      <c r="D390" s="119"/>
      <c r="E390" s="202"/>
      <c r="F390" s="119"/>
      <c r="G390" s="120"/>
      <c r="H390" s="41"/>
      <c r="I390" s="41"/>
      <c r="J390" s="944">
        <f t="shared" si="53"/>
        <v>0</v>
      </c>
      <c r="K390" s="292">
        <f t="shared" si="54"/>
        <v>0</v>
      </c>
      <c r="L390" s="327">
        <f>IF(I390&lt;(INDEX(Lookup!$U$2:$U$10,MATCH($D$45,Lookup!$S$2:$S$10,0))),0,365)</f>
        <v>0</v>
      </c>
      <c r="M390" s="292">
        <f t="shared" si="52"/>
        <v>0</v>
      </c>
      <c r="N390" s="371"/>
      <c r="O390" s="150"/>
      <c r="P390" s="397"/>
      <c r="Q390" s="555"/>
      <c r="R390" s="576">
        <f t="shared" si="55"/>
        <v>0</v>
      </c>
      <c r="S390" s="576">
        <f t="shared" si="56"/>
        <v>0</v>
      </c>
      <c r="T390" s="576">
        <f t="shared" si="57"/>
        <v>0</v>
      </c>
      <c r="U390" s="576">
        <f t="shared" si="58"/>
        <v>0</v>
      </c>
      <c r="V390" s="553"/>
      <c r="W390" s="553"/>
      <c r="X390" s="553"/>
      <c r="Y390" s="553"/>
      <c r="Z390" s="397"/>
      <c r="AA390" s="397"/>
      <c r="AB390" s="397"/>
      <c r="AC390" s="397"/>
      <c r="AD390" s="397"/>
      <c r="AE390" s="397"/>
      <c r="AF390" s="397"/>
      <c r="AG390" s="397"/>
      <c r="AH390" s="397"/>
      <c r="AI390" s="397"/>
      <c r="AJ390" s="397"/>
      <c r="AK390" s="397"/>
      <c r="AL390" s="397"/>
      <c r="AM390" s="397"/>
      <c r="AN390" s="397"/>
      <c r="AO390" s="397"/>
      <c r="AP390" s="397"/>
      <c r="AQ390" s="397"/>
      <c r="AR390" s="397"/>
      <c r="AS390" s="397"/>
      <c r="AT390" s="397"/>
      <c r="AU390" s="397"/>
      <c r="AV390" s="397"/>
      <c r="AW390" s="397"/>
      <c r="AX390" s="397"/>
      <c r="AY390" s="397"/>
      <c r="AZ390" s="397"/>
      <c r="BA390" s="553"/>
      <c r="BB390" s="397"/>
      <c r="BC390" s="397"/>
      <c r="BD390" s="397"/>
      <c r="BE390" s="397"/>
      <c r="BF390" s="397"/>
      <c r="BG390" s="397"/>
      <c r="BH390" s="397"/>
      <c r="BI390" s="397"/>
      <c r="BJ390" s="397"/>
      <c r="BK390" s="397"/>
    </row>
    <row r="391" spans="2:63" x14ac:dyDescent="0.35">
      <c r="B391" s="80"/>
      <c r="C391" s="119"/>
      <c r="D391" s="119"/>
      <c r="E391" s="202"/>
      <c r="F391" s="119"/>
      <c r="G391" s="120"/>
      <c r="H391" s="41"/>
      <c r="I391" s="41"/>
      <c r="J391" s="944">
        <f t="shared" si="53"/>
        <v>0</v>
      </c>
      <c r="K391" s="292">
        <f t="shared" si="54"/>
        <v>0</v>
      </c>
      <c r="L391" s="327">
        <f>IF(I391&lt;(INDEX(Lookup!$U$2:$U$10,MATCH($D$45,Lookup!$S$2:$S$10,0))),0,365)</f>
        <v>0</v>
      </c>
      <c r="M391" s="292">
        <f t="shared" si="52"/>
        <v>0</v>
      </c>
      <c r="N391" s="371"/>
      <c r="O391" s="150"/>
      <c r="P391" s="397"/>
      <c r="Q391" s="555"/>
      <c r="R391" s="576">
        <f t="shared" si="55"/>
        <v>0</v>
      </c>
      <c r="S391" s="576">
        <f t="shared" si="56"/>
        <v>0</v>
      </c>
      <c r="T391" s="576">
        <f t="shared" si="57"/>
        <v>0</v>
      </c>
      <c r="U391" s="576">
        <f t="shared" si="58"/>
        <v>0</v>
      </c>
      <c r="V391" s="553"/>
      <c r="W391" s="553"/>
      <c r="X391" s="553"/>
      <c r="Y391" s="553"/>
      <c r="Z391" s="397"/>
      <c r="AA391" s="397"/>
      <c r="AB391" s="397"/>
      <c r="AC391" s="397"/>
      <c r="AD391" s="397"/>
      <c r="AE391" s="397"/>
      <c r="AF391" s="397"/>
      <c r="AG391" s="397"/>
      <c r="AH391" s="397"/>
      <c r="AI391" s="397"/>
      <c r="AJ391" s="397"/>
      <c r="AK391" s="397"/>
      <c r="AL391" s="397"/>
      <c r="AM391" s="397"/>
      <c r="AN391" s="397"/>
      <c r="AO391" s="397"/>
      <c r="AP391" s="397"/>
      <c r="AQ391" s="397"/>
      <c r="AR391" s="397"/>
      <c r="AS391" s="397"/>
      <c r="AT391" s="397"/>
      <c r="AU391" s="397"/>
      <c r="AV391" s="397"/>
      <c r="AW391" s="397"/>
      <c r="AX391" s="397"/>
      <c r="AY391" s="397"/>
      <c r="AZ391" s="397"/>
      <c r="BA391" s="553"/>
      <c r="BB391" s="397"/>
      <c r="BC391" s="397"/>
      <c r="BD391" s="397"/>
      <c r="BE391" s="397"/>
      <c r="BF391" s="397"/>
      <c r="BG391" s="397"/>
      <c r="BH391" s="397"/>
      <c r="BI391" s="397"/>
      <c r="BJ391" s="397"/>
      <c r="BK391" s="397"/>
    </row>
    <row r="392" spans="2:63" x14ac:dyDescent="0.35">
      <c r="B392" s="80"/>
      <c r="C392" s="119"/>
      <c r="D392" s="119"/>
      <c r="E392" s="202"/>
      <c r="F392" s="119"/>
      <c r="G392" s="120"/>
      <c r="H392" s="41"/>
      <c r="I392" s="41"/>
      <c r="J392" s="944">
        <f t="shared" si="53"/>
        <v>0</v>
      </c>
      <c r="K392" s="292">
        <f t="shared" si="54"/>
        <v>0</v>
      </c>
      <c r="L392" s="327">
        <f>IF(I392&lt;(INDEX(Lookup!$U$2:$U$10,MATCH($D$45,Lookup!$S$2:$S$10,0))),0,365)</f>
        <v>0</v>
      </c>
      <c r="M392" s="292">
        <f t="shared" si="52"/>
        <v>0</v>
      </c>
      <c r="N392" s="371"/>
      <c r="O392" s="150"/>
      <c r="P392" s="397"/>
      <c r="Q392" s="555"/>
      <c r="R392" s="576">
        <f t="shared" si="55"/>
        <v>0</v>
      </c>
      <c r="S392" s="576">
        <f t="shared" si="56"/>
        <v>0</v>
      </c>
      <c r="T392" s="576">
        <f t="shared" si="57"/>
        <v>0</v>
      </c>
      <c r="U392" s="576">
        <f t="shared" si="58"/>
        <v>0</v>
      </c>
      <c r="V392" s="553"/>
      <c r="W392" s="553"/>
      <c r="X392" s="553"/>
      <c r="Y392" s="553"/>
      <c r="Z392" s="397"/>
      <c r="AA392" s="397"/>
      <c r="AB392" s="397"/>
      <c r="AC392" s="397"/>
      <c r="AD392" s="397"/>
      <c r="AE392" s="397"/>
      <c r="AF392" s="397"/>
      <c r="AG392" s="397"/>
      <c r="AH392" s="397"/>
      <c r="AI392" s="397"/>
      <c r="AJ392" s="397"/>
      <c r="AK392" s="397"/>
      <c r="AL392" s="397"/>
      <c r="AM392" s="397"/>
      <c r="AN392" s="397"/>
      <c r="AO392" s="397"/>
      <c r="AP392" s="397"/>
      <c r="AQ392" s="397"/>
      <c r="AR392" s="397"/>
      <c r="AS392" s="397"/>
      <c r="AT392" s="397"/>
      <c r="AU392" s="397"/>
      <c r="AV392" s="397"/>
      <c r="AW392" s="397"/>
      <c r="AX392" s="397"/>
      <c r="AY392" s="397"/>
      <c r="AZ392" s="397"/>
      <c r="BA392" s="553"/>
      <c r="BB392" s="397"/>
      <c r="BC392" s="397"/>
      <c r="BD392" s="397"/>
      <c r="BE392" s="397"/>
      <c r="BF392" s="397"/>
      <c r="BG392" s="397"/>
      <c r="BH392" s="397"/>
      <c r="BI392" s="397"/>
      <c r="BJ392" s="397"/>
      <c r="BK392" s="397"/>
    </row>
    <row r="393" spans="2:63" x14ac:dyDescent="0.35">
      <c r="B393" s="80"/>
      <c r="C393" s="119"/>
      <c r="D393" s="119"/>
      <c r="E393" s="202"/>
      <c r="F393" s="119"/>
      <c r="G393" s="120"/>
      <c r="H393" s="41"/>
      <c r="I393" s="41"/>
      <c r="J393" s="944">
        <f t="shared" si="53"/>
        <v>0</v>
      </c>
      <c r="K393" s="292">
        <f t="shared" si="54"/>
        <v>0</v>
      </c>
      <c r="L393" s="327">
        <f>IF(I393&lt;(INDEX(Lookup!$U$2:$U$10,MATCH($D$45,Lookup!$S$2:$S$10,0))),0,365)</f>
        <v>0</v>
      </c>
      <c r="M393" s="292">
        <f t="shared" si="52"/>
        <v>0</v>
      </c>
      <c r="N393" s="371"/>
      <c r="O393" s="150"/>
      <c r="P393" s="397"/>
      <c r="Q393" s="555"/>
      <c r="R393" s="576">
        <f t="shared" si="55"/>
        <v>0</v>
      </c>
      <c r="S393" s="576">
        <f t="shared" si="56"/>
        <v>0</v>
      </c>
      <c r="T393" s="576">
        <f t="shared" si="57"/>
        <v>0</v>
      </c>
      <c r="U393" s="576">
        <f t="shared" si="58"/>
        <v>0</v>
      </c>
      <c r="V393" s="553"/>
      <c r="W393" s="553"/>
      <c r="X393" s="553"/>
      <c r="Y393" s="553"/>
      <c r="Z393" s="397"/>
      <c r="AA393" s="397"/>
      <c r="AB393" s="397"/>
      <c r="AC393" s="397"/>
      <c r="AD393" s="397"/>
      <c r="AE393" s="397"/>
      <c r="AF393" s="397"/>
      <c r="AG393" s="397"/>
      <c r="AH393" s="397"/>
      <c r="AI393" s="397"/>
      <c r="AJ393" s="397"/>
      <c r="AK393" s="397"/>
      <c r="AL393" s="397"/>
      <c r="AM393" s="397"/>
      <c r="AN393" s="397"/>
      <c r="AO393" s="397"/>
      <c r="AP393" s="397"/>
      <c r="AQ393" s="397"/>
      <c r="AR393" s="397"/>
      <c r="AS393" s="397"/>
      <c r="AT393" s="397"/>
      <c r="AU393" s="397"/>
      <c r="AV393" s="397"/>
      <c r="AW393" s="397"/>
      <c r="AX393" s="397"/>
      <c r="AY393" s="397"/>
      <c r="AZ393" s="397"/>
      <c r="BA393" s="553"/>
      <c r="BB393" s="397"/>
      <c r="BC393" s="397"/>
      <c r="BD393" s="397"/>
      <c r="BE393" s="397"/>
      <c r="BF393" s="397"/>
      <c r="BG393" s="397"/>
      <c r="BH393" s="397"/>
      <c r="BI393" s="397"/>
      <c r="BJ393" s="397"/>
      <c r="BK393" s="397"/>
    </row>
    <row r="394" spans="2:63" x14ac:dyDescent="0.35">
      <c r="B394" s="80"/>
      <c r="C394" s="119"/>
      <c r="D394" s="119"/>
      <c r="E394" s="202"/>
      <c r="F394" s="119"/>
      <c r="G394" s="120"/>
      <c r="H394" s="41"/>
      <c r="I394" s="41"/>
      <c r="J394" s="944">
        <f t="shared" si="53"/>
        <v>0</v>
      </c>
      <c r="K394" s="292">
        <f t="shared" si="54"/>
        <v>0</v>
      </c>
      <c r="L394" s="327">
        <f>IF(I394&lt;(INDEX(Lookup!$U$2:$U$10,MATCH($D$45,Lookup!$S$2:$S$10,0))),0,365)</f>
        <v>0</v>
      </c>
      <c r="M394" s="292">
        <f t="shared" si="52"/>
        <v>0</v>
      </c>
      <c r="N394" s="371"/>
      <c r="O394" s="150"/>
      <c r="P394" s="397"/>
      <c r="Q394" s="555"/>
      <c r="R394" s="576">
        <f t="shared" si="55"/>
        <v>0</v>
      </c>
      <c r="S394" s="576">
        <f t="shared" si="56"/>
        <v>0</v>
      </c>
      <c r="T394" s="576">
        <f t="shared" si="57"/>
        <v>0</v>
      </c>
      <c r="U394" s="576">
        <f t="shared" si="58"/>
        <v>0</v>
      </c>
      <c r="V394" s="553"/>
      <c r="W394" s="553"/>
      <c r="X394" s="553"/>
      <c r="Y394" s="553"/>
      <c r="Z394" s="397"/>
      <c r="AA394" s="397"/>
      <c r="AB394" s="397"/>
      <c r="AC394" s="397"/>
      <c r="AD394" s="397"/>
      <c r="AE394" s="397"/>
      <c r="AF394" s="397"/>
      <c r="AG394" s="397"/>
      <c r="AH394" s="397"/>
      <c r="AI394" s="397"/>
      <c r="AJ394" s="397"/>
      <c r="AK394" s="397"/>
      <c r="AL394" s="397"/>
      <c r="AM394" s="397"/>
      <c r="AN394" s="397"/>
      <c r="AO394" s="397"/>
      <c r="AP394" s="397"/>
      <c r="AQ394" s="397"/>
      <c r="AR394" s="397"/>
      <c r="AS394" s="397"/>
      <c r="AT394" s="397"/>
      <c r="AU394" s="397"/>
      <c r="AV394" s="397"/>
      <c r="AW394" s="397"/>
      <c r="AX394" s="397"/>
      <c r="AY394" s="397"/>
      <c r="AZ394" s="397"/>
      <c r="BA394" s="553"/>
      <c r="BB394" s="397"/>
      <c r="BC394" s="397"/>
      <c r="BD394" s="397"/>
      <c r="BE394" s="397"/>
      <c r="BF394" s="397"/>
      <c r="BG394" s="397"/>
      <c r="BH394" s="397"/>
      <c r="BI394" s="397"/>
      <c r="BJ394" s="397"/>
      <c r="BK394" s="397"/>
    </row>
    <row r="395" spans="2:63" x14ac:dyDescent="0.35">
      <c r="B395" s="80"/>
      <c r="C395" s="119"/>
      <c r="D395" s="119"/>
      <c r="E395" s="202"/>
      <c r="F395" s="119"/>
      <c r="G395" s="120"/>
      <c r="H395" s="41"/>
      <c r="I395" s="41"/>
      <c r="J395" s="944">
        <f t="shared" si="53"/>
        <v>0</v>
      </c>
      <c r="K395" s="292">
        <f t="shared" si="54"/>
        <v>0</v>
      </c>
      <c r="L395" s="327">
        <f>IF(I395&lt;(INDEX(Lookup!$U$2:$U$10,MATCH($D$45,Lookup!$S$2:$S$10,0))),0,365)</f>
        <v>0</v>
      </c>
      <c r="M395" s="292">
        <f t="shared" si="52"/>
        <v>0</v>
      </c>
      <c r="N395" s="371"/>
      <c r="O395" s="150"/>
      <c r="P395" s="397"/>
      <c r="Q395" s="555"/>
      <c r="R395" s="576">
        <f t="shared" si="55"/>
        <v>0</v>
      </c>
      <c r="S395" s="576">
        <f t="shared" si="56"/>
        <v>0</v>
      </c>
      <c r="T395" s="576">
        <f t="shared" si="57"/>
        <v>0</v>
      </c>
      <c r="U395" s="576">
        <f t="shared" si="58"/>
        <v>0</v>
      </c>
      <c r="V395" s="553"/>
      <c r="W395" s="553"/>
      <c r="X395" s="553"/>
      <c r="Y395" s="553"/>
      <c r="Z395" s="397"/>
      <c r="AA395" s="397"/>
      <c r="AB395" s="397"/>
      <c r="AC395" s="397"/>
      <c r="AD395" s="397"/>
      <c r="AE395" s="397"/>
      <c r="AF395" s="397"/>
      <c r="AG395" s="397"/>
      <c r="AH395" s="397"/>
      <c r="AI395" s="397"/>
      <c r="AJ395" s="397"/>
      <c r="AK395" s="397"/>
      <c r="AL395" s="397"/>
      <c r="AM395" s="397"/>
      <c r="AN395" s="397"/>
      <c r="AO395" s="397"/>
      <c r="AP395" s="397"/>
      <c r="AQ395" s="397"/>
      <c r="AR395" s="397"/>
      <c r="AS395" s="397"/>
      <c r="AT395" s="397"/>
      <c r="AU395" s="397"/>
      <c r="AV395" s="397"/>
      <c r="AW395" s="397"/>
      <c r="AX395" s="397"/>
      <c r="AY395" s="397"/>
      <c r="AZ395" s="397"/>
      <c r="BA395" s="553"/>
      <c r="BB395" s="397"/>
      <c r="BC395" s="397"/>
      <c r="BD395" s="397"/>
      <c r="BE395" s="397"/>
      <c r="BF395" s="397"/>
      <c r="BG395" s="397"/>
      <c r="BH395" s="397"/>
      <c r="BI395" s="397"/>
      <c r="BJ395" s="397"/>
      <c r="BK395" s="397"/>
    </row>
    <row r="396" spans="2:63" x14ac:dyDescent="0.35">
      <c r="B396" s="80"/>
      <c r="C396" s="119"/>
      <c r="D396" s="119"/>
      <c r="E396" s="202"/>
      <c r="F396" s="119"/>
      <c r="G396" s="120"/>
      <c r="H396" s="41"/>
      <c r="I396" s="41"/>
      <c r="J396" s="944">
        <f t="shared" si="53"/>
        <v>0</v>
      </c>
      <c r="K396" s="292">
        <f t="shared" si="54"/>
        <v>0</v>
      </c>
      <c r="L396" s="327">
        <f>IF(I396&lt;(INDEX(Lookup!$U$2:$U$10,MATCH($D$45,Lookup!$S$2:$S$10,0))),0,365)</f>
        <v>0</v>
      </c>
      <c r="M396" s="292">
        <f t="shared" si="52"/>
        <v>0</v>
      </c>
      <c r="N396" s="371"/>
      <c r="O396" s="150"/>
      <c r="P396" s="397"/>
      <c r="Q396" s="555"/>
      <c r="R396" s="576">
        <f t="shared" si="55"/>
        <v>0</v>
      </c>
      <c r="S396" s="576">
        <f t="shared" si="56"/>
        <v>0</v>
      </c>
      <c r="T396" s="576">
        <f t="shared" si="57"/>
        <v>0</v>
      </c>
      <c r="U396" s="576">
        <f t="shared" si="58"/>
        <v>0</v>
      </c>
      <c r="V396" s="553"/>
      <c r="W396" s="553"/>
      <c r="X396" s="553"/>
      <c r="Y396" s="553"/>
      <c r="Z396" s="397"/>
      <c r="AA396" s="397"/>
      <c r="AB396" s="397"/>
      <c r="AC396" s="397"/>
      <c r="AD396" s="397"/>
      <c r="AE396" s="397"/>
      <c r="AF396" s="397"/>
      <c r="AG396" s="397"/>
      <c r="AH396" s="397"/>
      <c r="AI396" s="397"/>
      <c r="AJ396" s="397"/>
      <c r="AK396" s="397"/>
      <c r="AL396" s="397"/>
      <c r="AM396" s="397"/>
      <c r="AN396" s="397"/>
      <c r="AO396" s="397"/>
      <c r="AP396" s="397"/>
      <c r="AQ396" s="397"/>
      <c r="AR396" s="397"/>
      <c r="AS396" s="397"/>
      <c r="AT396" s="397"/>
      <c r="AU396" s="397"/>
      <c r="AV396" s="397"/>
      <c r="AW396" s="397"/>
      <c r="AX396" s="397"/>
      <c r="AY396" s="397"/>
      <c r="AZ396" s="397"/>
      <c r="BA396" s="553"/>
      <c r="BB396" s="397"/>
      <c r="BC396" s="397"/>
      <c r="BD396" s="397"/>
      <c r="BE396" s="397"/>
      <c r="BF396" s="397"/>
      <c r="BG396" s="397"/>
      <c r="BH396" s="397"/>
      <c r="BI396" s="397"/>
      <c r="BJ396" s="397"/>
      <c r="BK396" s="397"/>
    </row>
    <row r="397" spans="2:63" x14ac:dyDescent="0.35">
      <c r="B397" s="80"/>
      <c r="C397" s="119"/>
      <c r="D397" s="119"/>
      <c r="E397" s="202"/>
      <c r="F397" s="119"/>
      <c r="G397" s="120"/>
      <c r="H397" s="41"/>
      <c r="I397" s="41"/>
      <c r="J397" s="944">
        <f t="shared" si="53"/>
        <v>0</v>
      </c>
      <c r="K397" s="292">
        <f t="shared" si="54"/>
        <v>0</v>
      </c>
      <c r="L397" s="327">
        <f>IF(I397&lt;(INDEX(Lookup!$U$2:$U$10,MATCH($D$45,Lookup!$S$2:$S$10,0))),0,365)</f>
        <v>0</v>
      </c>
      <c r="M397" s="292">
        <f t="shared" si="52"/>
        <v>0</v>
      </c>
      <c r="N397" s="371"/>
      <c r="O397" s="150"/>
      <c r="P397" s="397"/>
      <c r="Q397" s="555"/>
      <c r="R397" s="576">
        <f t="shared" si="55"/>
        <v>0</v>
      </c>
      <c r="S397" s="576">
        <f t="shared" si="56"/>
        <v>0</v>
      </c>
      <c r="T397" s="576">
        <f t="shared" si="57"/>
        <v>0</v>
      </c>
      <c r="U397" s="576">
        <f t="shared" si="58"/>
        <v>0</v>
      </c>
      <c r="V397" s="553"/>
      <c r="W397" s="553"/>
      <c r="X397" s="553"/>
      <c r="Y397" s="553"/>
      <c r="Z397" s="397"/>
      <c r="AA397" s="397"/>
      <c r="AB397" s="397"/>
      <c r="AC397" s="397"/>
      <c r="AD397" s="397"/>
      <c r="AE397" s="397"/>
      <c r="AF397" s="397"/>
      <c r="AG397" s="397"/>
      <c r="AH397" s="397"/>
      <c r="AI397" s="397"/>
      <c r="AJ397" s="397"/>
      <c r="AK397" s="397"/>
      <c r="AL397" s="397"/>
      <c r="AM397" s="397"/>
      <c r="AN397" s="397"/>
      <c r="AO397" s="397"/>
      <c r="AP397" s="397"/>
      <c r="AQ397" s="397"/>
      <c r="AR397" s="397"/>
      <c r="AS397" s="397"/>
      <c r="AT397" s="397"/>
      <c r="AU397" s="397"/>
      <c r="AV397" s="397"/>
      <c r="AW397" s="397"/>
      <c r="AX397" s="397"/>
      <c r="AY397" s="397"/>
      <c r="AZ397" s="397"/>
      <c r="BA397" s="553"/>
      <c r="BB397" s="397"/>
      <c r="BC397" s="397"/>
      <c r="BD397" s="397"/>
      <c r="BE397" s="397"/>
      <c r="BF397" s="397"/>
      <c r="BG397" s="397"/>
      <c r="BH397" s="397"/>
      <c r="BI397" s="397"/>
      <c r="BJ397" s="397"/>
      <c r="BK397" s="397"/>
    </row>
    <row r="398" spans="2:63" x14ac:dyDescent="0.35">
      <c r="B398" s="80"/>
      <c r="C398" s="119"/>
      <c r="D398" s="119"/>
      <c r="E398" s="202"/>
      <c r="F398" s="119"/>
      <c r="G398" s="120"/>
      <c r="H398" s="41"/>
      <c r="I398" s="41"/>
      <c r="J398" s="944">
        <f t="shared" si="53"/>
        <v>0</v>
      </c>
      <c r="K398" s="292">
        <f t="shared" si="54"/>
        <v>0</v>
      </c>
      <c r="L398" s="327">
        <f>IF(I398&lt;(INDEX(Lookup!$U$2:$U$10,MATCH($D$45,Lookup!$S$2:$S$10,0))),0,365)</f>
        <v>0</v>
      </c>
      <c r="M398" s="292">
        <f t="shared" si="52"/>
        <v>0</v>
      </c>
      <c r="N398" s="371"/>
      <c r="O398" s="150"/>
      <c r="P398" s="397"/>
      <c r="Q398" s="555"/>
      <c r="R398" s="576">
        <f t="shared" si="55"/>
        <v>0</v>
      </c>
      <c r="S398" s="576">
        <f t="shared" si="56"/>
        <v>0</v>
      </c>
      <c r="T398" s="576">
        <f t="shared" si="57"/>
        <v>0</v>
      </c>
      <c r="U398" s="576">
        <f t="shared" si="58"/>
        <v>0</v>
      </c>
      <c r="V398" s="553"/>
      <c r="W398" s="553"/>
      <c r="X398" s="553"/>
      <c r="Y398" s="553"/>
      <c r="Z398" s="397"/>
      <c r="AA398" s="397"/>
      <c r="AB398" s="397"/>
      <c r="AC398" s="397"/>
      <c r="AD398" s="397"/>
      <c r="AE398" s="397"/>
      <c r="AF398" s="397"/>
      <c r="AG398" s="397"/>
      <c r="AH398" s="397"/>
      <c r="AI398" s="397"/>
      <c r="AJ398" s="397"/>
      <c r="AK398" s="397"/>
      <c r="AL398" s="397"/>
      <c r="AM398" s="397"/>
      <c r="AN398" s="397"/>
      <c r="AO398" s="397"/>
      <c r="AP398" s="397"/>
      <c r="AQ398" s="397"/>
      <c r="AR398" s="397"/>
      <c r="AS398" s="397"/>
      <c r="AT398" s="397"/>
      <c r="AU398" s="397"/>
      <c r="AV398" s="397"/>
      <c r="AW398" s="397"/>
      <c r="AX398" s="397"/>
      <c r="AY398" s="397"/>
      <c r="AZ398" s="397"/>
      <c r="BA398" s="553"/>
      <c r="BB398" s="397"/>
      <c r="BC398" s="397"/>
      <c r="BD398" s="397"/>
      <c r="BE398" s="397"/>
      <c r="BF398" s="397"/>
      <c r="BG398" s="397"/>
      <c r="BH398" s="397"/>
      <c r="BI398" s="397"/>
      <c r="BJ398" s="397"/>
      <c r="BK398" s="397"/>
    </row>
    <row r="399" spans="2:63" x14ac:dyDescent="0.35">
      <c r="B399" s="80"/>
      <c r="C399" s="119"/>
      <c r="D399" s="119"/>
      <c r="E399" s="202"/>
      <c r="F399" s="119"/>
      <c r="G399" s="120"/>
      <c r="H399" s="41"/>
      <c r="I399" s="41"/>
      <c r="J399" s="944">
        <f t="shared" si="53"/>
        <v>0</v>
      </c>
      <c r="K399" s="292">
        <f t="shared" si="54"/>
        <v>0</v>
      </c>
      <c r="L399" s="327">
        <f>IF(I399&lt;(INDEX(Lookup!$U$2:$U$10,MATCH($D$45,Lookup!$S$2:$S$10,0))),0,365)</f>
        <v>0</v>
      </c>
      <c r="M399" s="292">
        <f t="shared" si="52"/>
        <v>0</v>
      </c>
      <c r="N399" s="371"/>
      <c r="O399" s="150"/>
      <c r="P399" s="397"/>
      <c r="Q399" s="555"/>
      <c r="R399" s="576">
        <f t="shared" si="55"/>
        <v>0</v>
      </c>
      <c r="S399" s="576">
        <f t="shared" si="56"/>
        <v>0</v>
      </c>
      <c r="T399" s="576">
        <f t="shared" si="57"/>
        <v>0</v>
      </c>
      <c r="U399" s="576">
        <f t="shared" si="58"/>
        <v>0</v>
      </c>
      <c r="V399" s="553"/>
      <c r="W399" s="553"/>
      <c r="X399" s="553"/>
      <c r="Y399" s="553"/>
      <c r="Z399" s="397"/>
      <c r="AA399" s="397"/>
      <c r="AB399" s="397"/>
      <c r="AC399" s="397"/>
      <c r="AD399" s="397"/>
      <c r="AE399" s="397"/>
      <c r="AF399" s="397"/>
      <c r="AG399" s="397"/>
      <c r="AH399" s="397"/>
      <c r="AI399" s="397"/>
      <c r="AJ399" s="397"/>
      <c r="AK399" s="397"/>
      <c r="AL399" s="397"/>
      <c r="AM399" s="397"/>
      <c r="AN399" s="397"/>
      <c r="AO399" s="397"/>
      <c r="AP399" s="397"/>
      <c r="AQ399" s="397"/>
      <c r="AR399" s="397"/>
      <c r="AS399" s="397"/>
      <c r="AT399" s="397"/>
      <c r="AU399" s="397"/>
      <c r="AV399" s="397"/>
      <c r="AW399" s="397"/>
      <c r="AX399" s="397"/>
      <c r="AY399" s="397"/>
      <c r="AZ399" s="397"/>
      <c r="BA399" s="553"/>
      <c r="BB399" s="397"/>
      <c r="BC399" s="397"/>
      <c r="BD399" s="397"/>
      <c r="BE399" s="397"/>
      <c r="BF399" s="397"/>
      <c r="BG399" s="397"/>
      <c r="BH399" s="397"/>
      <c r="BI399" s="397"/>
      <c r="BJ399" s="397"/>
      <c r="BK399" s="397"/>
    </row>
    <row r="400" spans="2:63" x14ac:dyDescent="0.35">
      <c r="B400" s="80"/>
      <c r="C400" s="119"/>
      <c r="D400" s="119"/>
      <c r="E400" s="202"/>
      <c r="F400" s="119"/>
      <c r="G400" s="120"/>
      <c r="H400" s="41"/>
      <c r="I400" s="41"/>
      <c r="J400" s="944">
        <f t="shared" si="53"/>
        <v>0</v>
      </c>
      <c r="K400" s="292">
        <f t="shared" si="54"/>
        <v>0</v>
      </c>
      <c r="L400" s="327">
        <f>IF(I400&lt;(INDEX(Lookup!$U$2:$U$10,MATCH($D$45,Lookup!$S$2:$S$10,0))),0,365)</f>
        <v>0</v>
      </c>
      <c r="M400" s="292">
        <f t="shared" si="52"/>
        <v>0</v>
      </c>
      <c r="N400" s="371"/>
      <c r="O400" s="150"/>
      <c r="P400" s="397"/>
      <c r="Q400" s="555"/>
      <c r="R400" s="576">
        <f t="shared" si="55"/>
        <v>0</v>
      </c>
      <c r="S400" s="576">
        <f t="shared" si="56"/>
        <v>0</v>
      </c>
      <c r="T400" s="576">
        <f t="shared" si="57"/>
        <v>0</v>
      </c>
      <c r="U400" s="576">
        <f t="shared" si="58"/>
        <v>0</v>
      </c>
      <c r="V400" s="553"/>
      <c r="W400" s="553"/>
      <c r="X400" s="553"/>
      <c r="Y400" s="553"/>
      <c r="Z400" s="397"/>
      <c r="AA400" s="397"/>
      <c r="AB400" s="397"/>
      <c r="AC400" s="397"/>
      <c r="AD400" s="397"/>
      <c r="AE400" s="397"/>
      <c r="AF400" s="397"/>
      <c r="AG400" s="397"/>
      <c r="AH400" s="397"/>
      <c r="AI400" s="397"/>
      <c r="AJ400" s="397"/>
      <c r="AK400" s="397"/>
      <c r="AL400" s="397"/>
      <c r="AM400" s="397"/>
      <c r="AN400" s="397"/>
      <c r="AO400" s="397"/>
      <c r="AP400" s="397"/>
      <c r="AQ400" s="397"/>
      <c r="AR400" s="397"/>
      <c r="AS400" s="397"/>
      <c r="AT400" s="397"/>
      <c r="AU400" s="397"/>
      <c r="AV400" s="397"/>
      <c r="AW400" s="397"/>
      <c r="AX400" s="397"/>
      <c r="AY400" s="397"/>
      <c r="AZ400" s="397"/>
      <c r="BA400" s="553"/>
      <c r="BB400" s="397"/>
      <c r="BC400" s="397"/>
      <c r="BD400" s="397"/>
      <c r="BE400" s="397"/>
      <c r="BF400" s="397"/>
      <c r="BG400" s="397"/>
      <c r="BH400" s="397"/>
      <c r="BI400" s="397"/>
      <c r="BJ400" s="397"/>
      <c r="BK400" s="397"/>
    </row>
    <row r="401" spans="2:63" x14ac:dyDescent="0.35">
      <c r="B401" s="80"/>
      <c r="C401" s="119"/>
      <c r="D401" s="119"/>
      <c r="E401" s="202"/>
      <c r="F401" s="119"/>
      <c r="G401" s="120"/>
      <c r="H401" s="41"/>
      <c r="I401" s="41"/>
      <c r="J401" s="944">
        <f t="shared" si="53"/>
        <v>0</v>
      </c>
      <c r="K401" s="292">
        <f t="shared" si="54"/>
        <v>0</v>
      </c>
      <c r="L401" s="327">
        <f>IF(I401&lt;(INDEX(Lookup!$U$2:$U$10,MATCH($D$45,Lookup!$S$2:$S$10,0))),0,365)</f>
        <v>0</v>
      </c>
      <c r="M401" s="292">
        <f t="shared" si="52"/>
        <v>0</v>
      </c>
      <c r="N401" s="371"/>
      <c r="O401" s="150"/>
      <c r="P401" s="397"/>
      <c r="Q401" s="555"/>
      <c r="R401" s="576">
        <f t="shared" si="55"/>
        <v>0</v>
      </c>
      <c r="S401" s="576">
        <f t="shared" si="56"/>
        <v>0</v>
      </c>
      <c r="T401" s="576">
        <f t="shared" si="57"/>
        <v>0</v>
      </c>
      <c r="U401" s="576">
        <f t="shared" si="58"/>
        <v>0</v>
      </c>
      <c r="V401" s="553"/>
      <c r="W401" s="553"/>
      <c r="X401" s="553"/>
      <c r="Y401" s="553"/>
      <c r="Z401" s="397"/>
      <c r="AA401" s="397"/>
      <c r="AB401" s="397"/>
      <c r="AC401" s="397"/>
      <c r="AD401" s="397"/>
      <c r="AE401" s="397"/>
      <c r="AF401" s="397"/>
      <c r="AG401" s="397"/>
      <c r="AH401" s="397"/>
      <c r="AI401" s="397"/>
      <c r="AJ401" s="397"/>
      <c r="AK401" s="397"/>
      <c r="AL401" s="397"/>
      <c r="AM401" s="397"/>
      <c r="AN401" s="397"/>
      <c r="AO401" s="397"/>
      <c r="AP401" s="397"/>
      <c r="AQ401" s="397"/>
      <c r="AR401" s="397"/>
      <c r="AS401" s="397"/>
      <c r="AT401" s="397"/>
      <c r="AU401" s="397"/>
      <c r="AV401" s="397"/>
      <c r="AW401" s="397"/>
      <c r="AX401" s="397"/>
      <c r="AY401" s="397"/>
      <c r="AZ401" s="397"/>
      <c r="BA401" s="553"/>
      <c r="BB401" s="397"/>
      <c r="BC401" s="397"/>
      <c r="BD401" s="397"/>
      <c r="BE401" s="397"/>
      <c r="BF401" s="397"/>
      <c r="BG401" s="397"/>
      <c r="BH401" s="397"/>
      <c r="BI401" s="397"/>
      <c r="BJ401" s="397"/>
      <c r="BK401" s="397"/>
    </row>
    <row r="402" spans="2:63" x14ac:dyDescent="0.35">
      <c r="B402" s="80"/>
      <c r="C402" s="119"/>
      <c r="D402" s="119"/>
      <c r="E402" s="202"/>
      <c r="F402" s="119"/>
      <c r="G402" s="120"/>
      <c r="H402" s="41"/>
      <c r="I402" s="41"/>
      <c r="J402" s="944">
        <f t="shared" si="53"/>
        <v>0</v>
      </c>
      <c r="K402" s="292">
        <f t="shared" si="54"/>
        <v>0</v>
      </c>
      <c r="L402" s="327">
        <f>IF(I402&lt;(INDEX(Lookup!$U$2:$U$10,MATCH($D$45,Lookup!$S$2:$S$10,0))),0,365)</f>
        <v>0</v>
      </c>
      <c r="M402" s="292">
        <f t="shared" si="52"/>
        <v>0</v>
      </c>
      <c r="N402" s="371"/>
      <c r="O402" s="150"/>
      <c r="P402" s="397"/>
      <c r="Q402" s="555"/>
      <c r="R402" s="576">
        <f t="shared" si="55"/>
        <v>0</v>
      </c>
      <c r="S402" s="576">
        <f t="shared" si="56"/>
        <v>0</v>
      </c>
      <c r="T402" s="576">
        <f t="shared" si="57"/>
        <v>0</v>
      </c>
      <c r="U402" s="576">
        <f t="shared" si="58"/>
        <v>0</v>
      </c>
      <c r="V402" s="553"/>
      <c r="W402" s="553"/>
      <c r="X402" s="553"/>
      <c r="Y402" s="553"/>
      <c r="Z402" s="397"/>
      <c r="AA402" s="397"/>
      <c r="AB402" s="397"/>
      <c r="AC402" s="397"/>
      <c r="AD402" s="397"/>
      <c r="AE402" s="397"/>
      <c r="AF402" s="397"/>
      <c r="AG402" s="397"/>
      <c r="AH402" s="397"/>
      <c r="AI402" s="397"/>
      <c r="AJ402" s="397"/>
      <c r="AK402" s="397"/>
      <c r="AL402" s="397"/>
      <c r="AM402" s="397"/>
      <c r="AN402" s="397"/>
      <c r="AO402" s="397"/>
      <c r="AP402" s="397"/>
      <c r="AQ402" s="397"/>
      <c r="AR402" s="397"/>
      <c r="AS402" s="397"/>
      <c r="AT402" s="397"/>
      <c r="AU402" s="397"/>
      <c r="AV402" s="397"/>
      <c r="AW402" s="397"/>
      <c r="AX402" s="397"/>
      <c r="AY402" s="397"/>
      <c r="AZ402" s="397"/>
      <c r="BA402" s="553"/>
      <c r="BB402" s="397"/>
      <c r="BC402" s="397"/>
      <c r="BD402" s="397"/>
      <c r="BE402" s="397"/>
      <c r="BF402" s="397"/>
      <c r="BG402" s="397"/>
      <c r="BH402" s="397"/>
      <c r="BI402" s="397"/>
      <c r="BJ402" s="397"/>
      <c r="BK402" s="397"/>
    </row>
    <row r="403" spans="2:63" x14ac:dyDescent="0.35">
      <c r="B403" s="80"/>
      <c r="C403" s="119"/>
      <c r="D403" s="119"/>
      <c r="E403" s="202"/>
      <c r="F403" s="119"/>
      <c r="G403" s="120"/>
      <c r="H403" s="41"/>
      <c r="I403" s="41"/>
      <c r="J403" s="944">
        <f t="shared" si="53"/>
        <v>0</v>
      </c>
      <c r="K403" s="292">
        <f t="shared" si="54"/>
        <v>0</v>
      </c>
      <c r="L403" s="327">
        <f>IF(I403&lt;(INDEX(Lookup!$U$2:$U$10,MATCH($D$45,Lookup!$S$2:$S$10,0))),0,365)</f>
        <v>0</v>
      </c>
      <c r="M403" s="292">
        <f t="shared" si="52"/>
        <v>0</v>
      </c>
      <c r="N403" s="371"/>
      <c r="O403" s="150"/>
      <c r="P403" s="397"/>
      <c r="Q403" s="555"/>
      <c r="R403" s="576">
        <f t="shared" si="55"/>
        <v>0</v>
      </c>
      <c r="S403" s="576">
        <f t="shared" si="56"/>
        <v>0</v>
      </c>
      <c r="T403" s="576">
        <f t="shared" si="57"/>
        <v>0</v>
      </c>
      <c r="U403" s="576">
        <f t="shared" si="58"/>
        <v>0</v>
      </c>
      <c r="V403" s="553"/>
      <c r="W403" s="553"/>
      <c r="X403" s="553"/>
      <c r="Y403" s="553"/>
      <c r="Z403" s="397"/>
      <c r="AA403" s="397"/>
      <c r="AB403" s="397"/>
      <c r="AC403" s="397"/>
      <c r="AD403" s="397"/>
      <c r="AE403" s="397"/>
      <c r="AF403" s="397"/>
      <c r="AG403" s="397"/>
      <c r="AH403" s="397"/>
      <c r="AI403" s="397"/>
      <c r="AJ403" s="397"/>
      <c r="AK403" s="397"/>
      <c r="AL403" s="397"/>
      <c r="AM403" s="397"/>
      <c r="AN403" s="397"/>
      <c r="AO403" s="397"/>
      <c r="AP403" s="397"/>
      <c r="AQ403" s="397"/>
      <c r="AR403" s="397"/>
      <c r="AS403" s="397"/>
      <c r="AT403" s="397"/>
      <c r="AU403" s="397"/>
      <c r="AV403" s="397"/>
      <c r="AW403" s="397"/>
      <c r="AX403" s="397"/>
      <c r="AY403" s="397"/>
      <c r="AZ403" s="397"/>
      <c r="BA403" s="553"/>
      <c r="BB403" s="397"/>
      <c r="BC403" s="397"/>
      <c r="BD403" s="397"/>
      <c r="BE403" s="397"/>
      <c r="BF403" s="397"/>
      <c r="BG403" s="397"/>
      <c r="BH403" s="397"/>
      <c r="BI403" s="397"/>
      <c r="BJ403" s="397"/>
      <c r="BK403" s="397"/>
    </row>
    <row r="404" spans="2:63" x14ac:dyDescent="0.35">
      <c r="B404" s="80"/>
      <c r="C404" s="119"/>
      <c r="D404" s="119"/>
      <c r="E404" s="202"/>
      <c r="F404" s="119"/>
      <c r="G404" s="120"/>
      <c r="H404" s="41"/>
      <c r="I404" s="41"/>
      <c r="J404" s="944">
        <f t="shared" si="53"/>
        <v>0</v>
      </c>
      <c r="K404" s="292">
        <f t="shared" si="54"/>
        <v>0</v>
      </c>
      <c r="L404" s="327">
        <f>IF(I404&lt;(INDEX(Lookup!$U$2:$U$10,MATCH($D$45,Lookup!$S$2:$S$10,0))),0,365)</f>
        <v>0</v>
      </c>
      <c r="M404" s="292">
        <f t="shared" si="52"/>
        <v>0</v>
      </c>
      <c r="N404" s="371"/>
      <c r="O404" s="150"/>
      <c r="P404" s="397"/>
      <c r="Q404" s="555"/>
      <c r="R404" s="576">
        <f t="shared" si="55"/>
        <v>0</v>
      </c>
      <c r="S404" s="576">
        <f t="shared" si="56"/>
        <v>0</v>
      </c>
      <c r="T404" s="576">
        <f t="shared" si="57"/>
        <v>0</v>
      </c>
      <c r="U404" s="576">
        <f t="shared" si="58"/>
        <v>0</v>
      </c>
      <c r="V404" s="553"/>
      <c r="W404" s="553"/>
      <c r="X404" s="553"/>
      <c r="Y404" s="553"/>
      <c r="Z404" s="397"/>
      <c r="AA404" s="397"/>
      <c r="AB404" s="397"/>
      <c r="AC404" s="397"/>
      <c r="AD404" s="397"/>
      <c r="AE404" s="397"/>
      <c r="AF404" s="397"/>
      <c r="AG404" s="397"/>
      <c r="AH404" s="397"/>
      <c r="AI404" s="397"/>
      <c r="AJ404" s="397"/>
      <c r="AK404" s="397"/>
      <c r="AL404" s="397"/>
      <c r="AM404" s="397"/>
      <c r="AN404" s="397"/>
      <c r="AO404" s="397"/>
      <c r="AP404" s="397"/>
      <c r="AQ404" s="397"/>
      <c r="AR404" s="397"/>
      <c r="AS404" s="397"/>
      <c r="AT404" s="397"/>
      <c r="AU404" s="397"/>
      <c r="AV404" s="397"/>
      <c r="AW404" s="397"/>
      <c r="AX404" s="397"/>
      <c r="AY404" s="397"/>
      <c r="AZ404" s="397"/>
      <c r="BA404" s="553"/>
      <c r="BB404" s="397"/>
      <c r="BC404" s="397"/>
      <c r="BD404" s="397"/>
      <c r="BE404" s="397"/>
      <c r="BF404" s="397"/>
      <c r="BG404" s="397"/>
      <c r="BH404" s="397"/>
      <c r="BI404" s="397"/>
      <c r="BJ404" s="397"/>
      <c r="BK404" s="397"/>
    </row>
    <row r="405" spans="2:63" x14ac:dyDescent="0.35">
      <c r="B405" s="80"/>
      <c r="C405" s="119"/>
      <c r="D405" s="119"/>
      <c r="E405" s="202"/>
      <c r="F405" s="119"/>
      <c r="G405" s="120"/>
      <c r="H405" s="41"/>
      <c r="I405" s="41"/>
      <c r="J405" s="944">
        <f t="shared" si="53"/>
        <v>0</v>
      </c>
      <c r="K405" s="292">
        <f t="shared" si="54"/>
        <v>0</v>
      </c>
      <c r="L405" s="327">
        <f>IF(I405&lt;(INDEX(Lookup!$U$2:$U$10,MATCH($D$45,Lookup!$S$2:$S$10,0))),0,365)</f>
        <v>0</v>
      </c>
      <c r="M405" s="292">
        <f t="shared" si="52"/>
        <v>0</v>
      </c>
      <c r="N405" s="371"/>
      <c r="O405" s="150"/>
      <c r="P405" s="397"/>
      <c r="Q405" s="555"/>
      <c r="R405" s="576">
        <f t="shared" si="55"/>
        <v>0</v>
      </c>
      <c r="S405" s="576">
        <f t="shared" si="56"/>
        <v>0</v>
      </c>
      <c r="T405" s="576">
        <f t="shared" si="57"/>
        <v>0</v>
      </c>
      <c r="U405" s="576">
        <f t="shared" si="58"/>
        <v>0</v>
      </c>
      <c r="V405" s="553"/>
      <c r="W405" s="553"/>
      <c r="X405" s="553"/>
      <c r="Y405" s="553"/>
      <c r="Z405" s="397"/>
      <c r="AA405" s="397"/>
      <c r="AB405" s="397"/>
      <c r="AC405" s="397"/>
      <c r="AD405" s="397"/>
      <c r="AE405" s="397"/>
      <c r="AF405" s="397"/>
      <c r="AG405" s="397"/>
      <c r="AH405" s="397"/>
      <c r="AI405" s="397"/>
      <c r="AJ405" s="397"/>
      <c r="AK405" s="397"/>
      <c r="AL405" s="397"/>
      <c r="AM405" s="397"/>
      <c r="AN405" s="397"/>
      <c r="AO405" s="397"/>
      <c r="AP405" s="397"/>
      <c r="AQ405" s="397"/>
      <c r="AR405" s="397"/>
      <c r="AS405" s="397"/>
      <c r="AT405" s="397"/>
      <c r="AU405" s="397"/>
      <c r="AV405" s="397"/>
      <c r="AW405" s="397"/>
      <c r="AX405" s="397"/>
      <c r="AY405" s="397"/>
      <c r="AZ405" s="397"/>
      <c r="BA405" s="553"/>
      <c r="BB405" s="397"/>
      <c r="BC405" s="397"/>
      <c r="BD405" s="397"/>
      <c r="BE405" s="397"/>
      <c r="BF405" s="397"/>
      <c r="BG405" s="397"/>
      <c r="BH405" s="397"/>
      <c r="BI405" s="397"/>
      <c r="BJ405" s="397"/>
      <c r="BK405" s="397"/>
    </row>
    <row r="406" spans="2:63" x14ac:dyDescent="0.35">
      <c r="B406" s="80"/>
      <c r="C406" s="119"/>
      <c r="D406" s="119"/>
      <c r="E406" s="202"/>
      <c r="F406" s="119"/>
      <c r="G406" s="120"/>
      <c r="H406" s="41"/>
      <c r="I406" s="41"/>
      <c r="J406" s="944">
        <f t="shared" si="53"/>
        <v>0</v>
      </c>
      <c r="K406" s="292">
        <f t="shared" si="54"/>
        <v>0</v>
      </c>
      <c r="L406" s="327">
        <f>IF(I406&lt;(INDEX(Lookup!$U$2:$U$10,MATCH($D$45,Lookup!$S$2:$S$10,0))),0,365)</f>
        <v>0</v>
      </c>
      <c r="M406" s="292">
        <f t="shared" si="52"/>
        <v>0</v>
      </c>
      <c r="N406" s="371"/>
      <c r="O406" s="150"/>
      <c r="P406" s="397"/>
      <c r="Q406" s="555"/>
      <c r="R406" s="576">
        <f t="shared" si="55"/>
        <v>0</v>
      </c>
      <c r="S406" s="576">
        <f t="shared" si="56"/>
        <v>0</v>
      </c>
      <c r="T406" s="576">
        <f t="shared" si="57"/>
        <v>0</v>
      </c>
      <c r="U406" s="576">
        <f t="shared" si="58"/>
        <v>0</v>
      </c>
      <c r="V406" s="553"/>
      <c r="W406" s="553"/>
      <c r="X406" s="553"/>
      <c r="Y406" s="553"/>
      <c r="Z406" s="397"/>
      <c r="AA406" s="397"/>
      <c r="AB406" s="397"/>
      <c r="AC406" s="397"/>
      <c r="AD406" s="397"/>
      <c r="AE406" s="397"/>
      <c r="AF406" s="397"/>
      <c r="AG406" s="397"/>
      <c r="AH406" s="397"/>
      <c r="AI406" s="397"/>
      <c r="AJ406" s="397"/>
      <c r="AK406" s="397"/>
      <c r="AL406" s="397"/>
      <c r="AM406" s="397"/>
      <c r="AN406" s="397"/>
      <c r="AO406" s="397"/>
      <c r="AP406" s="397"/>
      <c r="AQ406" s="397"/>
      <c r="AR406" s="397"/>
      <c r="AS406" s="397"/>
      <c r="AT406" s="397"/>
      <c r="AU406" s="397"/>
      <c r="AV406" s="397"/>
      <c r="AW406" s="397"/>
      <c r="AX406" s="397"/>
      <c r="AY406" s="397"/>
      <c r="AZ406" s="397"/>
      <c r="BA406" s="553"/>
      <c r="BB406" s="397"/>
      <c r="BC406" s="397"/>
      <c r="BD406" s="397"/>
      <c r="BE406" s="397"/>
      <c r="BF406" s="397"/>
      <c r="BG406" s="397"/>
      <c r="BH406" s="397"/>
      <c r="BI406" s="397"/>
      <c r="BJ406" s="397"/>
      <c r="BK406" s="397"/>
    </row>
    <row r="407" spans="2:63" x14ac:dyDescent="0.35">
      <c r="B407" s="80"/>
      <c r="C407" s="119"/>
      <c r="D407" s="119"/>
      <c r="E407" s="202"/>
      <c r="F407" s="119"/>
      <c r="G407" s="120"/>
      <c r="H407" s="41"/>
      <c r="I407" s="41"/>
      <c r="J407" s="944">
        <f t="shared" si="53"/>
        <v>0</v>
      </c>
      <c r="K407" s="292">
        <f t="shared" si="54"/>
        <v>0</v>
      </c>
      <c r="L407" s="327">
        <f>IF(I407&lt;(INDEX(Lookup!$U$2:$U$10,MATCH($D$45,Lookup!$S$2:$S$10,0))),0,365)</f>
        <v>0</v>
      </c>
      <c r="M407" s="292">
        <f t="shared" si="52"/>
        <v>0</v>
      </c>
      <c r="N407" s="371"/>
      <c r="O407" s="150"/>
      <c r="P407" s="397"/>
      <c r="Q407" s="555"/>
      <c r="R407" s="576">
        <f t="shared" si="55"/>
        <v>0</v>
      </c>
      <c r="S407" s="576">
        <f t="shared" si="56"/>
        <v>0</v>
      </c>
      <c r="T407" s="576">
        <f t="shared" si="57"/>
        <v>0</v>
      </c>
      <c r="U407" s="576">
        <f t="shared" si="58"/>
        <v>0</v>
      </c>
      <c r="V407" s="553"/>
      <c r="W407" s="553"/>
      <c r="X407" s="553"/>
      <c r="Y407" s="553"/>
      <c r="Z407" s="397"/>
      <c r="AA407" s="397"/>
      <c r="AB407" s="397"/>
      <c r="AC407" s="397"/>
      <c r="AD407" s="397"/>
      <c r="AE407" s="397"/>
      <c r="AF407" s="397"/>
      <c r="AG407" s="397"/>
      <c r="AH407" s="397"/>
      <c r="AI407" s="397"/>
      <c r="AJ407" s="397"/>
      <c r="AK407" s="397"/>
      <c r="AL407" s="397"/>
      <c r="AM407" s="397"/>
      <c r="AN407" s="397"/>
      <c r="AO407" s="397"/>
      <c r="AP407" s="397"/>
      <c r="AQ407" s="397"/>
      <c r="AR407" s="397"/>
      <c r="AS407" s="397"/>
      <c r="AT407" s="397"/>
      <c r="AU407" s="397"/>
      <c r="AV407" s="397"/>
      <c r="AW407" s="397"/>
      <c r="AX407" s="397"/>
      <c r="AY407" s="397"/>
      <c r="AZ407" s="397"/>
      <c r="BA407" s="553"/>
      <c r="BB407" s="397"/>
      <c r="BC407" s="397"/>
      <c r="BD407" s="397"/>
      <c r="BE407" s="397"/>
      <c r="BF407" s="397"/>
      <c r="BG407" s="397"/>
      <c r="BH407" s="397"/>
      <c r="BI407" s="397"/>
      <c r="BJ407" s="397"/>
      <c r="BK407" s="397"/>
    </row>
    <row r="408" spans="2:63" x14ac:dyDescent="0.35">
      <c r="B408" s="80"/>
      <c r="C408" s="119"/>
      <c r="D408" s="119"/>
      <c r="E408" s="202"/>
      <c r="F408" s="119"/>
      <c r="G408" s="120"/>
      <c r="H408" s="41"/>
      <c r="I408" s="41"/>
      <c r="J408" s="944">
        <f t="shared" si="53"/>
        <v>0</v>
      </c>
      <c r="K408" s="292">
        <f t="shared" si="54"/>
        <v>0</v>
      </c>
      <c r="L408" s="327">
        <f>IF(I408&lt;(INDEX(Lookup!$U$2:$U$10,MATCH($D$45,Lookup!$S$2:$S$10,0))),0,365)</f>
        <v>0</v>
      </c>
      <c r="M408" s="292">
        <f t="shared" si="52"/>
        <v>0</v>
      </c>
      <c r="N408" s="371"/>
      <c r="O408" s="150"/>
      <c r="P408" s="397"/>
      <c r="Q408" s="555"/>
      <c r="R408" s="576">
        <f t="shared" si="55"/>
        <v>0</v>
      </c>
      <c r="S408" s="576">
        <f t="shared" si="56"/>
        <v>0</v>
      </c>
      <c r="T408" s="576">
        <f t="shared" si="57"/>
        <v>0</v>
      </c>
      <c r="U408" s="576">
        <f t="shared" si="58"/>
        <v>0</v>
      </c>
      <c r="V408" s="553"/>
      <c r="W408" s="553"/>
      <c r="X408" s="553"/>
      <c r="Y408" s="553"/>
      <c r="Z408" s="397"/>
      <c r="AA408" s="397"/>
      <c r="AB408" s="397"/>
      <c r="AC408" s="397"/>
      <c r="AD408" s="397"/>
      <c r="AE408" s="397"/>
      <c r="AF408" s="397"/>
      <c r="AG408" s="397"/>
      <c r="AH408" s="397"/>
      <c r="AI408" s="397"/>
      <c r="AJ408" s="397"/>
      <c r="AK408" s="397"/>
      <c r="AL408" s="397"/>
      <c r="AM408" s="397"/>
      <c r="AN408" s="397"/>
      <c r="AO408" s="397"/>
      <c r="AP408" s="397"/>
      <c r="AQ408" s="397"/>
      <c r="AR408" s="397"/>
      <c r="AS408" s="397"/>
      <c r="AT408" s="397"/>
      <c r="AU408" s="397"/>
      <c r="AV408" s="397"/>
      <c r="AW408" s="397"/>
      <c r="AX408" s="397"/>
      <c r="AY408" s="397"/>
      <c r="AZ408" s="397"/>
      <c r="BA408" s="553"/>
      <c r="BB408" s="397"/>
      <c r="BC408" s="397"/>
      <c r="BD408" s="397"/>
      <c r="BE408" s="397"/>
      <c r="BF408" s="397"/>
      <c r="BG408" s="397"/>
      <c r="BH408" s="397"/>
      <c r="BI408" s="397"/>
      <c r="BJ408" s="397"/>
      <c r="BK408" s="397"/>
    </row>
    <row r="409" spans="2:63" x14ac:dyDescent="0.35">
      <c r="B409" s="80"/>
      <c r="C409" s="119"/>
      <c r="D409" s="119"/>
      <c r="E409" s="202"/>
      <c r="F409" s="119"/>
      <c r="G409" s="120"/>
      <c r="H409" s="41"/>
      <c r="I409" s="41"/>
      <c r="J409" s="944">
        <f t="shared" si="53"/>
        <v>0</v>
      </c>
      <c r="K409" s="292">
        <f t="shared" si="54"/>
        <v>0</v>
      </c>
      <c r="L409" s="327">
        <f>IF(I409&lt;(INDEX(Lookup!$U$2:$U$10,MATCH($D$45,Lookup!$S$2:$S$10,0))),0,365)</f>
        <v>0</v>
      </c>
      <c r="M409" s="292">
        <f t="shared" si="52"/>
        <v>0</v>
      </c>
      <c r="N409" s="371"/>
      <c r="O409" s="150"/>
      <c r="P409" s="397"/>
      <c r="Q409" s="555"/>
      <c r="R409" s="576">
        <f t="shared" si="55"/>
        <v>0</v>
      </c>
      <c r="S409" s="576">
        <f t="shared" si="56"/>
        <v>0</v>
      </c>
      <c r="T409" s="576">
        <f t="shared" si="57"/>
        <v>0</v>
      </c>
      <c r="U409" s="576">
        <f t="shared" si="58"/>
        <v>0</v>
      </c>
      <c r="V409" s="553"/>
      <c r="W409" s="553"/>
      <c r="X409" s="553"/>
      <c r="Y409" s="553"/>
      <c r="Z409" s="397"/>
      <c r="AA409" s="397"/>
      <c r="AB409" s="397"/>
      <c r="AC409" s="397"/>
      <c r="AD409" s="397"/>
      <c r="AE409" s="397"/>
      <c r="AF409" s="397"/>
      <c r="AG409" s="397"/>
      <c r="AH409" s="397"/>
      <c r="AI409" s="397"/>
      <c r="AJ409" s="397"/>
      <c r="AK409" s="397"/>
      <c r="AL409" s="397"/>
      <c r="AM409" s="397"/>
      <c r="AN409" s="397"/>
      <c r="AO409" s="397"/>
      <c r="AP409" s="397"/>
      <c r="AQ409" s="397"/>
      <c r="AR409" s="397"/>
      <c r="AS409" s="397"/>
      <c r="AT409" s="397"/>
      <c r="AU409" s="397"/>
      <c r="AV409" s="397"/>
      <c r="AW409" s="397"/>
      <c r="AX409" s="397"/>
      <c r="AY409" s="397"/>
      <c r="AZ409" s="397"/>
      <c r="BA409" s="553"/>
      <c r="BB409" s="397"/>
      <c r="BC409" s="397"/>
      <c r="BD409" s="397"/>
      <c r="BE409" s="397"/>
      <c r="BF409" s="397"/>
      <c r="BG409" s="397"/>
      <c r="BH409" s="397"/>
      <c r="BI409" s="397"/>
      <c r="BJ409" s="397"/>
      <c r="BK409" s="397"/>
    </row>
    <row r="410" spans="2:63" x14ac:dyDescent="0.35">
      <c r="B410" s="80"/>
      <c r="C410" s="119"/>
      <c r="D410" s="119"/>
      <c r="E410" s="202"/>
      <c r="F410" s="119"/>
      <c r="G410" s="120"/>
      <c r="H410" s="41"/>
      <c r="I410" s="41"/>
      <c r="J410" s="944">
        <f t="shared" si="53"/>
        <v>0</v>
      </c>
      <c r="K410" s="292">
        <f t="shared" si="54"/>
        <v>0</v>
      </c>
      <c r="L410" s="327">
        <f>IF(I410&lt;(INDEX(Lookup!$U$2:$U$10,MATCH($D$45,Lookup!$S$2:$S$10,0))),0,365)</f>
        <v>0</v>
      </c>
      <c r="M410" s="292">
        <f t="shared" si="52"/>
        <v>0</v>
      </c>
      <c r="N410" s="371"/>
      <c r="O410" s="150"/>
      <c r="P410" s="397"/>
      <c r="Q410" s="555"/>
      <c r="R410" s="576">
        <f t="shared" si="55"/>
        <v>0</v>
      </c>
      <c r="S410" s="576">
        <f t="shared" si="56"/>
        <v>0</v>
      </c>
      <c r="T410" s="576">
        <f t="shared" si="57"/>
        <v>0</v>
      </c>
      <c r="U410" s="576">
        <f t="shared" si="58"/>
        <v>0</v>
      </c>
      <c r="V410" s="553"/>
      <c r="W410" s="553"/>
      <c r="X410" s="553"/>
      <c r="Y410" s="553"/>
      <c r="Z410" s="397"/>
      <c r="AA410" s="397"/>
      <c r="AB410" s="397"/>
      <c r="AC410" s="397"/>
      <c r="AD410" s="397"/>
      <c r="AE410" s="397"/>
      <c r="AF410" s="397"/>
      <c r="AG410" s="397"/>
      <c r="AH410" s="397"/>
      <c r="AI410" s="397"/>
      <c r="AJ410" s="397"/>
      <c r="AK410" s="397"/>
      <c r="AL410" s="397"/>
      <c r="AM410" s="397"/>
      <c r="AN410" s="397"/>
      <c r="AO410" s="397"/>
      <c r="AP410" s="397"/>
      <c r="AQ410" s="397"/>
      <c r="AR410" s="397"/>
      <c r="AS410" s="397"/>
      <c r="AT410" s="397"/>
      <c r="AU410" s="397"/>
      <c r="AV410" s="397"/>
      <c r="AW410" s="397"/>
      <c r="AX410" s="397"/>
      <c r="AY410" s="397"/>
      <c r="AZ410" s="397"/>
      <c r="BA410" s="553"/>
      <c r="BB410" s="397"/>
      <c r="BC410" s="397"/>
      <c r="BD410" s="397"/>
      <c r="BE410" s="397"/>
      <c r="BF410" s="397"/>
      <c r="BG410" s="397"/>
      <c r="BH410" s="397"/>
      <c r="BI410" s="397"/>
      <c r="BJ410" s="397"/>
      <c r="BK410" s="397"/>
    </row>
    <row r="411" spans="2:63" x14ac:dyDescent="0.35">
      <c r="B411" s="80"/>
      <c r="C411" s="119"/>
      <c r="D411" s="119"/>
      <c r="E411" s="202"/>
      <c r="F411" s="119"/>
      <c r="G411" s="120"/>
      <c r="H411" s="41"/>
      <c r="I411" s="41"/>
      <c r="J411" s="944">
        <f t="shared" si="53"/>
        <v>0</v>
      </c>
      <c r="K411" s="292">
        <f t="shared" si="54"/>
        <v>0</v>
      </c>
      <c r="L411" s="327">
        <f>IF(I411&lt;(INDEX(Lookup!$U$2:$U$10,MATCH($D$45,Lookup!$S$2:$S$10,0))),0,365)</f>
        <v>0</v>
      </c>
      <c r="M411" s="292">
        <f t="shared" si="52"/>
        <v>0</v>
      </c>
      <c r="N411" s="371"/>
      <c r="O411" s="150"/>
      <c r="P411" s="397"/>
      <c r="Q411" s="555"/>
      <c r="R411" s="576">
        <f t="shared" si="55"/>
        <v>0</v>
      </c>
      <c r="S411" s="576">
        <f t="shared" si="56"/>
        <v>0</v>
      </c>
      <c r="T411" s="576">
        <f t="shared" si="57"/>
        <v>0</v>
      </c>
      <c r="U411" s="576">
        <f t="shared" si="58"/>
        <v>0</v>
      </c>
      <c r="V411" s="553"/>
      <c r="W411" s="553"/>
      <c r="X411" s="553"/>
      <c r="Y411" s="553"/>
      <c r="Z411" s="397"/>
      <c r="AA411" s="397"/>
      <c r="AB411" s="397"/>
      <c r="AC411" s="397"/>
      <c r="AD411" s="397"/>
      <c r="AE411" s="397"/>
      <c r="AF411" s="397"/>
      <c r="AG411" s="397"/>
      <c r="AH411" s="397"/>
      <c r="AI411" s="397"/>
      <c r="AJ411" s="397"/>
      <c r="AK411" s="397"/>
      <c r="AL411" s="397"/>
      <c r="AM411" s="397"/>
      <c r="AN411" s="397"/>
      <c r="AO411" s="397"/>
      <c r="AP411" s="397"/>
      <c r="AQ411" s="397"/>
      <c r="AR411" s="397"/>
      <c r="AS411" s="397"/>
      <c r="AT411" s="397"/>
      <c r="AU411" s="397"/>
      <c r="AV411" s="397"/>
      <c r="AW411" s="397"/>
      <c r="AX411" s="397"/>
      <c r="AY411" s="397"/>
      <c r="AZ411" s="397"/>
      <c r="BA411" s="553"/>
      <c r="BB411" s="397"/>
      <c r="BC411" s="397"/>
      <c r="BD411" s="397"/>
      <c r="BE411" s="397"/>
      <c r="BF411" s="397"/>
      <c r="BG411" s="397"/>
      <c r="BH411" s="397"/>
      <c r="BI411" s="397"/>
      <c r="BJ411" s="397"/>
      <c r="BK411" s="397"/>
    </row>
    <row r="412" spans="2:63" x14ac:dyDescent="0.35">
      <c r="B412" s="80"/>
      <c r="C412" s="119"/>
      <c r="D412" s="119"/>
      <c r="E412" s="202"/>
      <c r="F412" s="119"/>
      <c r="G412" s="120"/>
      <c r="H412" s="41"/>
      <c r="I412" s="41"/>
      <c r="J412" s="944">
        <f t="shared" si="53"/>
        <v>0</v>
      </c>
      <c r="K412" s="292">
        <f t="shared" si="54"/>
        <v>0</v>
      </c>
      <c r="L412" s="327">
        <f>IF(I412&lt;(INDEX(Lookup!$U$2:$U$10,MATCH($D$45,Lookup!$S$2:$S$10,0))),0,365)</f>
        <v>0</v>
      </c>
      <c r="M412" s="292">
        <f t="shared" si="52"/>
        <v>0</v>
      </c>
      <c r="N412" s="371"/>
      <c r="O412" s="150"/>
      <c r="P412" s="397"/>
      <c r="Q412" s="555"/>
      <c r="R412" s="576">
        <f t="shared" si="55"/>
        <v>0</v>
      </c>
      <c r="S412" s="576">
        <f t="shared" si="56"/>
        <v>0</v>
      </c>
      <c r="T412" s="576">
        <f t="shared" si="57"/>
        <v>0</v>
      </c>
      <c r="U412" s="576">
        <f t="shared" si="58"/>
        <v>0</v>
      </c>
      <c r="V412" s="553"/>
      <c r="W412" s="553"/>
      <c r="X412" s="553"/>
      <c r="Y412" s="553"/>
      <c r="Z412" s="397"/>
      <c r="AA412" s="397"/>
      <c r="AB412" s="397"/>
      <c r="AC412" s="397"/>
      <c r="AD412" s="397"/>
      <c r="AE412" s="397"/>
      <c r="AF412" s="397"/>
      <c r="AG412" s="397"/>
      <c r="AH412" s="397"/>
      <c r="AI412" s="397"/>
      <c r="AJ412" s="397"/>
      <c r="AK412" s="397"/>
      <c r="AL412" s="397"/>
      <c r="AM412" s="397"/>
      <c r="AN412" s="397"/>
      <c r="AO412" s="397"/>
      <c r="AP412" s="397"/>
      <c r="AQ412" s="397"/>
      <c r="AR412" s="397"/>
      <c r="AS412" s="397"/>
      <c r="AT412" s="397"/>
      <c r="AU412" s="397"/>
      <c r="AV412" s="397"/>
      <c r="AW412" s="397"/>
      <c r="AX412" s="397"/>
      <c r="AY412" s="397"/>
      <c r="AZ412" s="397"/>
      <c r="BA412" s="553"/>
      <c r="BB412" s="397"/>
      <c r="BC412" s="397"/>
      <c r="BD412" s="397"/>
      <c r="BE412" s="397"/>
      <c r="BF412" s="397"/>
      <c r="BG412" s="397"/>
      <c r="BH412" s="397"/>
      <c r="BI412" s="397"/>
      <c r="BJ412" s="397"/>
      <c r="BK412" s="397"/>
    </row>
    <row r="413" spans="2:63" x14ac:dyDescent="0.35">
      <c r="B413" s="80"/>
      <c r="C413" s="119"/>
      <c r="D413" s="119"/>
      <c r="E413" s="202"/>
      <c r="F413" s="119"/>
      <c r="G413" s="120"/>
      <c r="H413" s="41"/>
      <c r="I413" s="41"/>
      <c r="J413" s="944">
        <f t="shared" si="53"/>
        <v>0</v>
      </c>
      <c r="K413" s="292">
        <f t="shared" si="54"/>
        <v>0</v>
      </c>
      <c r="L413" s="327">
        <f>IF(I413&lt;(INDEX(Lookup!$U$2:$U$10,MATCH($D$45,Lookup!$S$2:$S$10,0))),0,365)</f>
        <v>0</v>
      </c>
      <c r="M413" s="292">
        <f t="shared" si="52"/>
        <v>0</v>
      </c>
      <c r="N413" s="371"/>
      <c r="O413" s="150"/>
      <c r="P413" s="397"/>
      <c r="Q413" s="555"/>
      <c r="R413" s="576">
        <f t="shared" si="55"/>
        <v>0</v>
      </c>
      <c r="S413" s="576">
        <f t="shared" si="56"/>
        <v>0</v>
      </c>
      <c r="T413" s="576">
        <f t="shared" si="57"/>
        <v>0</v>
      </c>
      <c r="U413" s="576">
        <f t="shared" si="58"/>
        <v>0</v>
      </c>
      <c r="V413" s="553"/>
      <c r="W413" s="553"/>
      <c r="X413" s="553"/>
      <c r="Y413" s="553"/>
      <c r="Z413" s="397"/>
      <c r="AA413" s="397"/>
      <c r="AB413" s="397"/>
      <c r="AC413" s="397"/>
      <c r="AD413" s="397"/>
      <c r="AE413" s="397"/>
      <c r="AF413" s="397"/>
      <c r="AG413" s="397"/>
      <c r="AH413" s="397"/>
      <c r="AI413" s="397"/>
      <c r="AJ413" s="397"/>
      <c r="AK413" s="397"/>
      <c r="AL413" s="397"/>
      <c r="AM413" s="397"/>
      <c r="AN413" s="397"/>
      <c r="AO413" s="397"/>
      <c r="AP413" s="397"/>
      <c r="AQ413" s="397"/>
      <c r="AR413" s="397"/>
      <c r="AS413" s="397"/>
      <c r="AT413" s="397"/>
      <c r="AU413" s="397"/>
      <c r="AV413" s="397"/>
      <c r="AW413" s="397"/>
      <c r="AX413" s="397"/>
      <c r="AY413" s="397"/>
      <c r="AZ413" s="397"/>
      <c r="BA413" s="553"/>
      <c r="BB413" s="397"/>
      <c r="BC413" s="397"/>
      <c r="BD413" s="397"/>
      <c r="BE413" s="397"/>
      <c r="BF413" s="397"/>
      <c r="BG413" s="397"/>
      <c r="BH413" s="397"/>
      <c r="BI413" s="397"/>
      <c r="BJ413" s="397"/>
      <c r="BK413" s="397"/>
    </row>
    <row r="414" spans="2:63" x14ac:dyDescent="0.35">
      <c r="B414" s="80"/>
      <c r="C414" s="119"/>
      <c r="D414" s="119"/>
      <c r="E414" s="202"/>
      <c r="F414" s="119"/>
      <c r="G414" s="120"/>
      <c r="H414" s="41"/>
      <c r="I414" s="41"/>
      <c r="J414" s="944">
        <f t="shared" si="53"/>
        <v>0</v>
      </c>
      <c r="K414" s="292">
        <f t="shared" si="54"/>
        <v>0</v>
      </c>
      <c r="L414" s="327">
        <f>IF(I414&lt;(INDEX(Lookup!$U$2:$U$10,MATCH($D$45,Lookup!$S$2:$S$10,0))),0,365)</f>
        <v>0</v>
      </c>
      <c r="M414" s="292">
        <f t="shared" si="52"/>
        <v>0</v>
      </c>
      <c r="N414" s="371"/>
      <c r="O414" s="150"/>
      <c r="P414" s="397"/>
      <c r="Q414" s="555"/>
      <c r="R414" s="576">
        <f t="shared" si="55"/>
        <v>0</v>
      </c>
      <c r="S414" s="576">
        <f t="shared" si="56"/>
        <v>0</v>
      </c>
      <c r="T414" s="576">
        <f t="shared" si="57"/>
        <v>0</v>
      </c>
      <c r="U414" s="576">
        <f t="shared" si="58"/>
        <v>0</v>
      </c>
      <c r="V414" s="553"/>
      <c r="W414" s="553"/>
      <c r="X414" s="553"/>
      <c r="Y414" s="553"/>
      <c r="Z414" s="397"/>
      <c r="AA414" s="397"/>
      <c r="AB414" s="397"/>
      <c r="AC414" s="397"/>
      <c r="AD414" s="397"/>
      <c r="AE414" s="397"/>
      <c r="AF414" s="397"/>
      <c r="AG414" s="397"/>
      <c r="AH414" s="397"/>
      <c r="AI414" s="397"/>
      <c r="AJ414" s="397"/>
      <c r="AK414" s="397"/>
      <c r="AL414" s="397"/>
      <c r="AM414" s="397"/>
      <c r="AN414" s="397"/>
      <c r="AO414" s="397"/>
      <c r="AP414" s="397"/>
      <c r="AQ414" s="397"/>
      <c r="AR414" s="397"/>
      <c r="AS414" s="397"/>
      <c r="AT414" s="397"/>
      <c r="AU414" s="397"/>
      <c r="AV414" s="397"/>
      <c r="AW414" s="397"/>
      <c r="AX414" s="397"/>
      <c r="AY414" s="397"/>
      <c r="AZ414" s="397"/>
      <c r="BA414" s="553"/>
      <c r="BB414" s="397"/>
      <c r="BC414" s="397"/>
      <c r="BD414" s="397"/>
      <c r="BE414" s="397"/>
      <c r="BF414" s="397"/>
      <c r="BG414" s="397"/>
      <c r="BH414" s="397"/>
      <c r="BI414" s="397"/>
      <c r="BJ414" s="397"/>
      <c r="BK414" s="397"/>
    </row>
    <row r="415" spans="2:63" x14ac:dyDescent="0.35">
      <c r="B415" s="80"/>
      <c r="C415" s="119"/>
      <c r="D415" s="119"/>
      <c r="E415" s="202"/>
      <c r="F415" s="119"/>
      <c r="G415" s="120"/>
      <c r="H415" s="41"/>
      <c r="I415" s="41"/>
      <c r="J415" s="944">
        <f t="shared" si="53"/>
        <v>0</v>
      </c>
      <c r="K415" s="292">
        <f t="shared" si="54"/>
        <v>0</v>
      </c>
      <c r="L415" s="327">
        <f>IF(I415&lt;(INDEX(Lookup!$U$2:$U$10,MATCH($D$45,Lookup!$S$2:$S$10,0))),0,365)</f>
        <v>0</v>
      </c>
      <c r="M415" s="292">
        <f t="shared" si="52"/>
        <v>0</v>
      </c>
      <c r="N415" s="371"/>
      <c r="O415" s="150"/>
      <c r="P415" s="397"/>
      <c r="Q415" s="555"/>
      <c r="R415" s="576">
        <f t="shared" si="55"/>
        <v>0</v>
      </c>
      <c r="S415" s="576">
        <f t="shared" si="56"/>
        <v>0</v>
      </c>
      <c r="T415" s="576">
        <f t="shared" si="57"/>
        <v>0</v>
      </c>
      <c r="U415" s="576">
        <f t="shared" si="58"/>
        <v>0</v>
      </c>
      <c r="V415" s="553"/>
      <c r="W415" s="553"/>
      <c r="X415" s="553"/>
      <c r="Y415" s="553"/>
      <c r="Z415" s="397"/>
      <c r="AA415" s="397"/>
      <c r="AB415" s="397"/>
      <c r="AC415" s="397"/>
      <c r="AD415" s="397"/>
      <c r="AE415" s="397"/>
      <c r="AF415" s="397"/>
      <c r="AG415" s="397"/>
      <c r="AH415" s="397"/>
      <c r="AI415" s="397"/>
      <c r="AJ415" s="397"/>
      <c r="AK415" s="397"/>
      <c r="AL415" s="397"/>
      <c r="AM415" s="397"/>
      <c r="AN415" s="397"/>
      <c r="AO415" s="397"/>
      <c r="AP415" s="397"/>
      <c r="AQ415" s="397"/>
      <c r="AR415" s="397"/>
      <c r="AS415" s="397"/>
      <c r="AT415" s="397"/>
      <c r="AU415" s="397"/>
      <c r="AV415" s="397"/>
      <c r="AW415" s="397"/>
      <c r="AX415" s="397"/>
      <c r="AY415" s="397"/>
      <c r="AZ415" s="397"/>
      <c r="BA415" s="553"/>
      <c r="BB415" s="397"/>
      <c r="BC415" s="397"/>
      <c r="BD415" s="397"/>
      <c r="BE415" s="397"/>
      <c r="BF415" s="397"/>
      <c r="BG415" s="397"/>
      <c r="BH415" s="397"/>
      <c r="BI415" s="397"/>
      <c r="BJ415" s="397"/>
      <c r="BK415" s="397"/>
    </row>
    <row r="416" spans="2:63" x14ac:dyDescent="0.35">
      <c r="B416" s="80"/>
      <c r="C416" s="119"/>
      <c r="D416" s="119"/>
      <c r="E416" s="202"/>
      <c r="F416" s="119"/>
      <c r="G416" s="120"/>
      <c r="H416" s="41"/>
      <c r="I416" s="41"/>
      <c r="J416" s="944">
        <f t="shared" si="53"/>
        <v>0</v>
      </c>
      <c r="K416" s="292">
        <f t="shared" si="54"/>
        <v>0</v>
      </c>
      <c r="L416" s="327">
        <f>IF(I416&lt;(INDEX(Lookup!$U$2:$U$10,MATCH($D$45,Lookup!$S$2:$S$10,0))),0,365)</f>
        <v>0</v>
      </c>
      <c r="M416" s="292">
        <f t="shared" si="52"/>
        <v>0</v>
      </c>
      <c r="N416" s="371"/>
      <c r="O416" s="150"/>
      <c r="P416" s="397"/>
      <c r="Q416" s="555"/>
      <c r="R416" s="576">
        <f t="shared" si="55"/>
        <v>0</v>
      </c>
      <c r="S416" s="576">
        <f t="shared" si="56"/>
        <v>0</v>
      </c>
      <c r="T416" s="576">
        <f t="shared" si="57"/>
        <v>0</v>
      </c>
      <c r="U416" s="576">
        <f t="shared" si="58"/>
        <v>0</v>
      </c>
      <c r="V416" s="553"/>
      <c r="W416" s="553"/>
      <c r="X416" s="553"/>
      <c r="Y416" s="553"/>
      <c r="Z416" s="397"/>
      <c r="AA416" s="397"/>
      <c r="AB416" s="397"/>
      <c r="AC416" s="397"/>
      <c r="AD416" s="397"/>
      <c r="AE416" s="397"/>
      <c r="AF416" s="397"/>
      <c r="AG416" s="397"/>
      <c r="AH416" s="397"/>
      <c r="AI416" s="397"/>
      <c r="AJ416" s="397"/>
      <c r="AK416" s="397"/>
      <c r="AL416" s="397"/>
      <c r="AM416" s="397"/>
      <c r="AN416" s="397"/>
      <c r="AO416" s="397"/>
      <c r="AP416" s="397"/>
      <c r="AQ416" s="397"/>
      <c r="AR416" s="397"/>
      <c r="AS416" s="397"/>
      <c r="AT416" s="397"/>
      <c r="AU416" s="397"/>
      <c r="AV416" s="397"/>
      <c r="AW416" s="397"/>
      <c r="AX416" s="397"/>
      <c r="AY416" s="397"/>
      <c r="AZ416" s="397"/>
      <c r="BA416" s="553"/>
      <c r="BB416" s="397"/>
      <c r="BC416" s="397"/>
      <c r="BD416" s="397"/>
      <c r="BE416" s="397"/>
      <c r="BF416" s="397"/>
      <c r="BG416" s="397"/>
      <c r="BH416" s="397"/>
      <c r="BI416" s="397"/>
      <c r="BJ416" s="397"/>
      <c r="BK416" s="397"/>
    </row>
    <row r="417" spans="2:63" x14ac:dyDescent="0.35">
      <c r="B417" s="80"/>
      <c r="C417" s="119"/>
      <c r="D417" s="119"/>
      <c r="E417" s="202"/>
      <c r="F417" s="119"/>
      <c r="G417" s="120"/>
      <c r="H417" s="41"/>
      <c r="I417" s="41"/>
      <c r="J417" s="944">
        <f t="shared" si="53"/>
        <v>0</v>
      </c>
      <c r="K417" s="292">
        <f t="shared" si="54"/>
        <v>0</v>
      </c>
      <c r="L417" s="327">
        <f>IF(I417&lt;(INDEX(Lookup!$U$2:$U$10,MATCH($D$45,Lookup!$S$2:$S$10,0))),0,365)</f>
        <v>0</v>
      </c>
      <c r="M417" s="292">
        <f t="shared" si="52"/>
        <v>0</v>
      </c>
      <c r="N417" s="371"/>
      <c r="O417" s="150"/>
      <c r="P417" s="397"/>
      <c r="Q417" s="555"/>
      <c r="R417" s="576">
        <f t="shared" si="55"/>
        <v>0</v>
      </c>
      <c r="S417" s="576">
        <f t="shared" si="56"/>
        <v>0</v>
      </c>
      <c r="T417" s="576">
        <f t="shared" si="57"/>
        <v>0</v>
      </c>
      <c r="U417" s="576">
        <f t="shared" si="58"/>
        <v>0</v>
      </c>
      <c r="V417" s="553"/>
      <c r="W417" s="553"/>
      <c r="X417" s="553"/>
      <c r="Y417" s="553"/>
      <c r="Z417" s="397"/>
      <c r="AA417" s="397"/>
      <c r="AB417" s="397"/>
      <c r="AC417" s="397"/>
      <c r="AD417" s="397"/>
      <c r="AE417" s="397"/>
      <c r="AF417" s="397"/>
      <c r="AG417" s="397"/>
      <c r="AH417" s="397"/>
      <c r="AI417" s="397"/>
      <c r="AJ417" s="397"/>
      <c r="AK417" s="397"/>
      <c r="AL417" s="397"/>
      <c r="AM417" s="397"/>
      <c r="AN417" s="397"/>
      <c r="AO417" s="397"/>
      <c r="AP417" s="397"/>
      <c r="AQ417" s="397"/>
      <c r="AR417" s="397"/>
      <c r="AS417" s="397"/>
      <c r="AT417" s="397"/>
      <c r="AU417" s="397"/>
      <c r="AV417" s="397"/>
      <c r="AW417" s="397"/>
      <c r="AX417" s="397"/>
      <c r="AY417" s="397"/>
      <c r="AZ417" s="397"/>
      <c r="BA417" s="553"/>
      <c r="BB417" s="397"/>
      <c r="BC417" s="397"/>
      <c r="BD417" s="397"/>
      <c r="BE417" s="397"/>
      <c r="BF417" s="397"/>
      <c r="BG417" s="397"/>
      <c r="BH417" s="397"/>
      <c r="BI417" s="397"/>
      <c r="BJ417" s="397"/>
      <c r="BK417" s="397"/>
    </row>
    <row r="418" spans="2:63" x14ac:dyDescent="0.35">
      <c r="B418" s="80"/>
      <c r="C418" s="119"/>
      <c r="D418" s="119"/>
      <c r="E418" s="202"/>
      <c r="F418" s="119"/>
      <c r="G418" s="120"/>
      <c r="H418" s="41"/>
      <c r="I418" s="41"/>
      <c r="J418" s="944">
        <f t="shared" si="53"/>
        <v>0</v>
      </c>
      <c r="K418" s="292">
        <f t="shared" si="54"/>
        <v>0</v>
      </c>
      <c r="L418" s="327">
        <f>IF(I418&lt;(INDEX(Lookup!$U$2:$U$10,MATCH($D$45,Lookup!$S$2:$S$10,0))),0,365)</f>
        <v>0</v>
      </c>
      <c r="M418" s="292">
        <f t="shared" si="52"/>
        <v>0</v>
      </c>
      <c r="N418" s="371"/>
      <c r="O418" s="150"/>
      <c r="P418" s="397"/>
      <c r="Q418" s="555"/>
      <c r="R418" s="576">
        <f t="shared" si="55"/>
        <v>0</v>
      </c>
      <c r="S418" s="576">
        <f t="shared" si="56"/>
        <v>0</v>
      </c>
      <c r="T418" s="576">
        <f t="shared" si="57"/>
        <v>0</v>
      </c>
      <c r="U418" s="576">
        <f t="shared" si="58"/>
        <v>0</v>
      </c>
      <c r="V418" s="553"/>
      <c r="W418" s="553"/>
      <c r="X418" s="553"/>
      <c r="Y418" s="553"/>
      <c r="Z418" s="397"/>
      <c r="AA418" s="397"/>
      <c r="AB418" s="397"/>
      <c r="AC418" s="397"/>
      <c r="AD418" s="397"/>
      <c r="AE418" s="397"/>
      <c r="AF418" s="397"/>
      <c r="AG418" s="397"/>
      <c r="AH418" s="397"/>
      <c r="AI418" s="397"/>
      <c r="AJ418" s="397"/>
      <c r="AK418" s="397"/>
      <c r="AL418" s="397"/>
      <c r="AM418" s="397"/>
      <c r="AN418" s="397"/>
      <c r="AO418" s="397"/>
      <c r="AP418" s="397"/>
      <c r="AQ418" s="397"/>
      <c r="AR418" s="397"/>
      <c r="AS418" s="397"/>
      <c r="AT418" s="397"/>
      <c r="AU418" s="397"/>
      <c r="AV418" s="397"/>
      <c r="AW418" s="397"/>
      <c r="AX418" s="397"/>
      <c r="AY418" s="397"/>
      <c r="AZ418" s="397"/>
      <c r="BA418" s="553"/>
      <c r="BB418" s="397"/>
      <c r="BC418" s="397"/>
      <c r="BD418" s="397"/>
      <c r="BE418" s="397"/>
      <c r="BF418" s="397"/>
      <c r="BG418" s="397"/>
      <c r="BH418" s="397"/>
      <c r="BI418" s="397"/>
      <c r="BJ418" s="397"/>
      <c r="BK418" s="397"/>
    </row>
    <row r="419" spans="2:63" x14ac:dyDescent="0.35">
      <c r="B419" s="80"/>
      <c r="C419" s="119"/>
      <c r="D419" s="119"/>
      <c r="E419" s="202"/>
      <c r="F419" s="119"/>
      <c r="G419" s="120"/>
      <c r="H419" s="41"/>
      <c r="I419" s="41"/>
      <c r="J419" s="944">
        <f t="shared" si="53"/>
        <v>0</v>
      </c>
      <c r="K419" s="292">
        <f t="shared" si="54"/>
        <v>0</v>
      </c>
      <c r="L419" s="327">
        <f>IF(I419&lt;(INDEX(Lookup!$U$2:$U$10,MATCH($D$45,Lookup!$S$2:$S$10,0))),0,365)</f>
        <v>0</v>
      </c>
      <c r="M419" s="292">
        <f t="shared" si="52"/>
        <v>0</v>
      </c>
      <c r="N419" s="371"/>
      <c r="O419" s="150"/>
      <c r="P419" s="397"/>
      <c r="Q419" s="555"/>
      <c r="R419" s="576">
        <f t="shared" si="55"/>
        <v>0</v>
      </c>
      <c r="S419" s="576">
        <f t="shared" si="56"/>
        <v>0</v>
      </c>
      <c r="T419" s="576">
        <f t="shared" si="57"/>
        <v>0</v>
      </c>
      <c r="U419" s="576">
        <f t="shared" si="58"/>
        <v>0</v>
      </c>
      <c r="V419" s="553"/>
      <c r="W419" s="553"/>
      <c r="X419" s="553"/>
      <c r="Y419" s="553"/>
      <c r="Z419" s="397"/>
      <c r="AA419" s="397"/>
      <c r="AB419" s="397"/>
      <c r="AC419" s="397"/>
      <c r="AD419" s="397"/>
      <c r="AE419" s="397"/>
      <c r="AF419" s="397"/>
      <c r="AG419" s="397"/>
      <c r="AH419" s="397"/>
      <c r="AI419" s="397"/>
      <c r="AJ419" s="397"/>
      <c r="AK419" s="397"/>
      <c r="AL419" s="397"/>
      <c r="AM419" s="397"/>
      <c r="AN419" s="397"/>
      <c r="AO419" s="397"/>
      <c r="AP419" s="397"/>
      <c r="AQ419" s="397"/>
      <c r="AR419" s="397"/>
      <c r="AS419" s="397"/>
      <c r="AT419" s="397"/>
      <c r="AU419" s="397"/>
      <c r="AV419" s="397"/>
      <c r="AW419" s="397"/>
      <c r="AX419" s="397"/>
      <c r="AY419" s="397"/>
      <c r="AZ419" s="397"/>
      <c r="BA419" s="553"/>
      <c r="BB419" s="397"/>
      <c r="BC419" s="397"/>
      <c r="BD419" s="397"/>
      <c r="BE419" s="397"/>
      <c r="BF419" s="397"/>
      <c r="BG419" s="397"/>
      <c r="BH419" s="397"/>
      <c r="BI419" s="397"/>
      <c r="BJ419" s="397"/>
      <c r="BK419" s="397"/>
    </row>
    <row r="420" spans="2:63" x14ac:dyDescent="0.35">
      <c r="B420" s="80"/>
      <c r="C420" s="119"/>
      <c r="D420" s="119"/>
      <c r="E420" s="202"/>
      <c r="F420" s="119"/>
      <c r="G420" s="120"/>
      <c r="H420" s="41"/>
      <c r="I420" s="41"/>
      <c r="J420" s="944">
        <f t="shared" si="53"/>
        <v>0</v>
      </c>
      <c r="K420" s="292">
        <f t="shared" si="54"/>
        <v>0</v>
      </c>
      <c r="L420" s="327">
        <f>IF(I420&lt;(INDEX(Lookup!$U$2:$U$10,MATCH($D$45,Lookup!$S$2:$S$10,0))),0,365)</f>
        <v>0</v>
      </c>
      <c r="M420" s="292">
        <f t="shared" si="52"/>
        <v>0</v>
      </c>
      <c r="N420" s="371"/>
      <c r="O420" s="150"/>
      <c r="P420" s="397"/>
      <c r="Q420" s="555"/>
      <c r="R420" s="576">
        <f t="shared" si="55"/>
        <v>0</v>
      </c>
      <c r="S420" s="576">
        <f t="shared" si="56"/>
        <v>0</v>
      </c>
      <c r="T420" s="576">
        <f t="shared" si="57"/>
        <v>0</v>
      </c>
      <c r="U420" s="576">
        <f t="shared" si="58"/>
        <v>0</v>
      </c>
      <c r="V420" s="553"/>
      <c r="W420" s="553"/>
      <c r="X420" s="553"/>
      <c r="Y420" s="553"/>
      <c r="Z420" s="397"/>
      <c r="AA420" s="397"/>
      <c r="AB420" s="397"/>
      <c r="AC420" s="397"/>
      <c r="AD420" s="397"/>
      <c r="AE420" s="397"/>
      <c r="AF420" s="397"/>
      <c r="AG420" s="397"/>
      <c r="AH420" s="397"/>
      <c r="AI420" s="397"/>
      <c r="AJ420" s="397"/>
      <c r="AK420" s="397"/>
      <c r="AL420" s="397"/>
      <c r="AM420" s="397"/>
      <c r="AN420" s="397"/>
      <c r="AO420" s="397"/>
      <c r="AP420" s="397"/>
      <c r="AQ420" s="397"/>
      <c r="AR420" s="397"/>
      <c r="AS420" s="397"/>
      <c r="AT420" s="397"/>
      <c r="AU420" s="397"/>
      <c r="AV420" s="397"/>
      <c r="AW420" s="397"/>
      <c r="AX420" s="397"/>
      <c r="AY420" s="397"/>
      <c r="AZ420" s="397"/>
      <c r="BA420" s="553"/>
      <c r="BB420" s="397"/>
      <c r="BC420" s="397"/>
      <c r="BD420" s="397"/>
      <c r="BE420" s="397"/>
      <c r="BF420" s="397"/>
      <c r="BG420" s="397"/>
      <c r="BH420" s="397"/>
      <c r="BI420" s="397"/>
      <c r="BJ420" s="397"/>
      <c r="BK420" s="397"/>
    </row>
    <row r="421" spans="2:63" x14ac:dyDescent="0.35">
      <c r="B421" s="80"/>
      <c r="C421" s="119"/>
      <c r="D421" s="119"/>
      <c r="E421" s="202"/>
      <c r="F421" s="119"/>
      <c r="G421" s="120"/>
      <c r="H421" s="41"/>
      <c r="I421" s="41"/>
      <c r="J421" s="944">
        <f t="shared" si="53"/>
        <v>0</v>
      </c>
      <c r="K421" s="292">
        <f t="shared" si="54"/>
        <v>0</v>
      </c>
      <c r="L421" s="327">
        <f>IF(I421&lt;(INDEX(Lookup!$U$2:$U$10,MATCH($D$45,Lookup!$S$2:$S$10,0))),0,365)</f>
        <v>0</v>
      </c>
      <c r="M421" s="292">
        <f t="shared" si="52"/>
        <v>0</v>
      </c>
      <c r="N421" s="371"/>
      <c r="O421" s="150"/>
      <c r="P421" s="397"/>
      <c r="Q421" s="555"/>
      <c r="R421" s="576">
        <f t="shared" si="55"/>
        <v>0</v>
      </c>
      <c r="S421" s="576">
        <f t="shared" si="56"/>
        <v>0</v>
      </c>
      <c r="T421" s="576">
        <f t="shared" si="57"/>
        <v>0</v>
      </c>
      <c r="U421" s="576">
        <f t="shared" si="58"/>
        <v>0</v>
      </c>
      <c r="V421" s="553"/>
      <c r="W421" s="553"/>
      <c r="X421" s="553"/>
      <c r="Y421" s="553"/>
      <c r="Z421" s="397"/>
      <c r="AA421" s="397"/>
      <c r="AB421" s="397"/>
      <c r="AC421" s="397"/>
      <c r="AD421" s="397"/>
      <c r="AE421" s="397"/>
      <c r="AF421" s="397"/>
      <c r="AG421" s="397"/>
      <c r="AH421" s="397"/>
      <c r="AI421" s="397"/>
      <c r="AJ421" s="397"/>
      <c r="AK421" s="397"/>
      <c r="AL421" s="397"/>
      <c r="AM421" s="397"/>
      <c r="AN421" s="397"/>
      <c r="AO421" s="397"/>
      <c r="AP421" s="397"/>
      <c r="AQ421" s="397"/>
      <c r="AR421" s="397"/>
      <c r="AS421" s="397"/>
      <c r="AT421" s="397"/>
      <c r="AU421" s="397"/>
      <c r="AV421" s="397"/>
      <c r="AW421" s="397"/>
      <c r="AX421" s="397"/>
      <c r="AY421" s="397"/>
      <c r="AZ421" s="397"/>
      <c r="BA421" s="553"/>
      <c r="BB421" s="397"/>
      <c r="BC421" s="397"/>
      <c r="BD421" s="397"/>
      <c r="BE421" s="397"/>
      <c r="BF421" s="397"/>
      <c r="BG421" s="397"/>
      <c r="BH421" s="397"/>
      <c r="BI421" s="397"/>
      <c r="BJ421" s="397"/>
      <c r="BK421" s="397"/>
    </row>
    <row r="422" spans="2:63" x14ac:dyDescent="0.35">
      <c r="B422" s="80"/>
      <c r="C422" s="119"/>
      <c r="D422" s="119"/>
      <c r="E422" s="202"/>
      <c r="F422" s="119"/>
      <c r="G422" s="120"/>
      <c r="H422" s="41"/>
      <c r="I422" s="41"/>
      <c r="J422" s="944">
        <f t="shared" si="53"/>
        <v>0</v>
      </c>
      <c r="K422" s="292">
        <f t="shared" si="54"/>
        <v>0</v>
      </c>
      <c r="L422" s="327">
        <f>IF(I422&lt;(INDEX(Lookup!$U$2:$U$10,MATCH($D$45,Lookup!$S$2:$S$10,0))),0,365)</f>
        <v>0</v>
      </c>
      <c r="M422" s="292">
        <f t="shared" si="52"/>
        <v>0</v>
      </c>
      <c r="N422" s="371"/>
      <c r="O422" s="150"/>
      <c r="P422" s="397"/>
      <c r="Q422" s="555"/>
      <c r="R422" s="576">
        <f t="shared" si="55"/>
        <v>0</v>
      </c>
      <c r="S422" s="576">
        <f t="shared" si="56"/>
        <v>0</v>
      </c>
      <c r="T422" s="576">
        <f t="shared" si="57"/>
        <v>0</v>
      </c>
      <c r="U422" s="576">
        <f t="shared" si="58"/>
        <v>0</v>
      </c>
      <c r="V422" s="553"/>
      <c r="W422" s="553"/>
      <c r="X422" s="553"/>
      <c r="Y422" s="553"/>
      <c r="Z422" s="397"/>
      <c r="AA422" s="397"/>
      <c r="AB422" s="397"/>
      <c r="AC422" s="397"/>
      <c r="AD422" s="397"/>
      <c r="AE422" s="397"/>
      <c r="AF422" s="397"/>
      <c r="AG422" s="397"/>
      <c r="AH422" s="397"/>
      <c r="AI422" s="397"/>
      <c r="AJ422" s="397"/>
      <c r="AK422" s="397"/>
      <c r="AL422" s="397"/>
      <c r="AM422" s="397"/>
      <c r="AN422" s="397"/>
      <c r="AO422" s="397"/>
      <c r="AP422" s="397"/>
      <c r="AQ422" s="397"/>
      <c r="AR422" s="397"/>
      <c r="AS422" s="397"/>
      <c r="AT422" s="397"/>
      <c r="AU422" s="397"/>
      <c r="AV422" s="397"/>
      <c r="AW422" s="397"/>
      <c r="AX422" s="397"/>
      <c r="AY422" s="397"/>
      <c r="AZ422" s="397"/>
      <c r="BA422" s="553"/>
      <c r="BB422" s="397"/>
      <c r="BC422" s="397"/>
      <c r="BD422" s="397"/>
      <c r="BE422" s="397"/>
      <c r="BF422" s="397"/>
      <c r="BG422" s="397"/>
      <c r="BH422" s="397"/>
      <c r="BI422" s="397"/>
      <c r="BJ422" s="397"/>
      <c r="BK422" s="397"/>
    </row>
    <row r="423" spans="2:63" x14ac:dyDescent="0.35">
      <c r="B423" s="80"/>
      <c r="C423" s="119"/>
      <c r="D423" s="119"/>
      <c r="E423" s="202"/>
      <c r="F423" s="119"/>
      <c r="G423" s="120"/>
      <c r="H423" s="41"/>
      <c r="I423" s="41"/>
      <c r="J423" s="944">
        <f t="shared" si="53"/>
        <v>0</v>
      </c>
      <c r="K423" s="292">
        <f t="shared" si="54"/>
        <v>0</v>
      </c>
      <c r="L423" s="327">
        <f>IF(I423&lt;(INDEX(Lookup!$U$2:$U$10,MATCH($D$45,Lookup!$S$2:$S$10,0))),0,365)</f>
        <v>0</v>
      </c>
      <c r="M423" s="292">
        <f t="shared" si="52"/>
        <v>0</v>
      </c>
      <c r="N423" s="371"/>
      <c r="O423" s="150"/>
      <c r="P423" s="397"/>
      <c r="Q423" s="555"/>
      <c r="R423" s="576">
        <f t="shared" si="55"/>
        <v>0</v>
      </c>
      <c r="S423" s="576">
        <f t="shared" si="56"/>
        <v>0</v>
      </c>
      <c r="T423" s="576">
        <f t="shared" si="57"/>
        <v>0</v>
      </c>
      <c r="U423" s="576">
        <f t="shared" si="58"/>
        <v>0</v>
      </c>
      <c r="V423" s="553"/>
      <c r="W423" s="553"/>
      <c r="X423" s="553"/>
      <c r="Y423" s="553"/>
      <c r="Z423" s="397"/>
      <c r="AA423" s="397"/>
      <c r="AB423" s="397"/>
      <c r="AC423" s="397"/>
      <c r="AD423" s="397"/>
      <c r="AE423" s="397"/>
      <c r="AF423" s="397"/>
      <c r="AG423" s="397"/>
      <c r="AH423" s="397"/>
      <c r="AI423" s="397"/>
      <c r="AJ423" s="397"/>
      <c r="AK423" s="397"/>
      <c r="AL423" s="397"/>
      <c r="AM423" s="397"/>
      <c r="AN423" s="397"/>
      <c r="AO423" s="397"/>
      <c r="AP423" s="397"/>
      <c r="AQ423" s="397"/>
      <c r="AR423" s="397"/>
      <c r="AS423" s="397"/>
      <c r="AT423" s="397"/>
      <c r="AU423" s="397"/>
      <c r="AV423" s="397"/>
      <c r="AW423" s="397"/>
      <c r="AX423" s="397"/>
      <c r="AY423" s="397"/>
      <c r="AZ423" s="397"/>
      <c r="BA423" s="553"/>
      <c r="BB423" s="397"/>
      <c r="BC423" s="397"/>
      <c r="BD423" s="397"/>
      <c r="BE423" s="397"/>
      <c r="BF423" s="397"/>
      <c r="BG423" s="397"/>
      <c r="BH423" s="397"/>
      <c r="BI423" s="397"/>
      <c r="BJ423" s="397"/>
      <c r="BK423" s="397"/>
    </row>
    <row r="424" spans="2:63" x14ac:dyDescent="0.35">
      <c r="B424" s="80"/>
      <c r="C424" s="119"/>
      <c r="D424" s="119"/>
      <c r="E424" s="202"/>
      <c r="F424" s="119"/>
      <c r="G424" s="120"/>
      <c r="H424" s="41"/>
      <c r="I424" s="41"/>
      <c r="J424" s="944">
        <f t="shared" si="53"/>
        <v>0</v>
      </c>
      <c r="K424" s="292">
        <f t="shared" si="54"/>
        <v>0</v>
      </c>
      <c r="L424" s="327">
        <f>IF(I424&lt;(INDEX(Lookup!$U$2:$U$10,MATCH($D$45,Lookup!$S$2:$S$10,0))),0,365)</f>
        <v>0</v>
      </c>
      <c r="M424" s="292">
        <f t="shared" si="52"/>
        <v>0</v>
      </c>
      <c r="N424" s="371"/>
      <c r="O424" s="150"/>
      <c r="P424" s="397"/>
      <c r="Q424" s="555"/>
      <c r="R424" s="576">
        <f t="shared" si="55"/>
        <v>0</v>
      </c>
      <c r="S424" s="576">
        <f t="shared" si="56"/>
        <v>0</v>
      </c>
      <c r="T424" s="576">
        <f t="shared" si="57"/>
        <v>0</v>
      </c>
      <c r="U424" s="576">
        <f t="shared" si="58"/>
        <v>0</v>
      </c>
      <c r="V424" s="553"/>
      <c r="W424" s="553"/>
      <c r="X424" s="553"/>
      <c r="Y424" s="553"/>
      <c r="Z424" s="397"/>
      <c r="AA424" s="397"/>
      <c r="AB424" s="397"/>
      <c r="AC424" s="397"/>
      <c r="AD424" s="397"/>
      <c r="AE424" s="397"/>
      <c r="AF424" s="397"/>
      <c r="AG424" s="397"/>
      <c r="AH424" s="397"/>
      <c r="AI424" s="397"/>
      <c r="AJ424" s="397"/>
      <c r="AK424" s="397"/>
      <c r="AL424" s="397"/>
      <c r="AM424" s="397"/>
      <c r="AN424" s="397"/>
      <c r="AO424" s="397"/>
      <c r="AP424" s="397"/>
      <c r="AQ424" s="397"/>
      <c r="AR424" s="397"/>
      <c r="AS424" s="397"/>
      <c r="AT424" s="397"/>
      <c r="AU424" s="397"/>
      <c r="AV424" s="397"/>
      <c r="AW424" s="397"/>
      <c r="AX424" s="397"/>
      <c r="AY424" s="397"/>
      <c r="AZ424" s="397"/>
      <c r="BA424" s="553"/>
      <c r="BB424" s="397"/>
      <c r="BC424" s="397"/>
      <c r="BD424" s="397"/>
      <c r="BE424" s="397"/>
      <c r="BF424" s="397"/>
      <c r="BG424" s="397"/>
      <c r="BH424" s="397"/>
      <c r="BI424" s="397"/>
      <c r="BJ424" s="397"/>
      <c r="BK424" s="397"/>
    </row>
    <row r="425" spans="2:63" x14ac:dyDescent="0.35">
      <c r="B425" s="80"/>
      <c r="C425" s="119"/>
      <c r="D425" s="119"/>
      <c r="E425" s="202"/>
      <c r="F425" s="119"/>
      <c r="G425" s="120"/>
      <c r="H425" s="41"/>
      <c r="I425" s="41"/>
      <c r="J425" s="944">
        <f t="shared" si="53"/>
        <v>0</v>
      </c>
      <c r="K425" s="292">
        <f t="shared" si="54"/>
        <v>0</v>
      </c>
      <c r="L425" s="327">
        <f>IF(I425&lt;(INDEX(Lookup!$U$2:$U$10,MATCH($D$45,Lookup!$S$2:$S$10,0))),0,365)</f>
        <v>0</v>
      </c>
      <c r="M425" s="292">
        <f t="shared" si="52"/>
        <v>0</v>
      </c>
      <c r="N425" s="371"/>
      <c r="O425" s="150"/>
      <c r="P425" s="397"/>
      <c r="Q425" s="555"/>
      <c r="R425" s="576">
        <f t="shared" si="55"/>
        <v>0</v>
      </c>
      <c r="S425" s="576">
        <f t="shared" si="56"/>
        <v>0</v>
      </c>
      <c r="T425" s="576">
        <f t="shared" si="57"/>
        <v>0</v>
      </c>
      <c r="U425" s="576">
        <f t="shared" si="58"/>
        <v>0</v>
      </c>
      <c r="V425" s="553"/>
      <c r="W425" s="553"/>
      <c r="X425" s="553"/>
      <c r="Y425" s="553"/>
      <c r="Z425" s="397"/>
      <c r="AA425" s="397"/>
      <c r="AB425" s="397"/>
      <c r="AC425" s="397"/>
      <c r="AD425" s="397"/>
      <c r="AE425" s="397"/>
      <c r="AF425" s="397"/>
      <c r="AG425" s="397"/>
      <c r="AH425" s="397"/>
      <c r="AI425" s="397"/>
      <c r="AJ425" s="397"/>
      <c r="AK425" s="397"/>
      <c r="AL425" s="397"/>
      <c r="AM425" s="397"/>
      <c r="AN425" s="397"/>
      <c r="AO425" s="397"/>
      <c r="AP425" s="397"/>
      <c r="AQ425" s="397"/>
      <c r="AR425" s="397"/>
      <c r="AS425" s="397"/>
      <c r="AT425" s="397"/>
      <c r="AU425" s="397"/>
      <c r="AV425" s="397"/>
      <c r="AW425" s="397"/>
      <c r="AX425" s="397"/>
      <c r="AY425" s="397"/>
      <c r="AZ425" s="397"/>
      <c r="BA425" s="553"/>
      <c r="BB425" s="397"/>
      <c r="BC425" s="397"/>
      <c r="BD425" s="397"/>
      <c r="BE425" s="397"/>
      <c r="BF425" s="397"/>
      <c r="BG425" s="397"/>
      <c r="BH425" s="397"/>
      <c r="BI425" s="397"/>
      <c r="BJ425" s="397"/>
      <c r="BK425" s="397"/>
    </row>
    <row r="426" spans="2:63" x14ac:dyDescent="0.35">
      <c r="B426" s="80"/>
      <c r="C426" s="119"/>
      <c r="D426" s="119"/>
      <c r="E426" s="202"/>
      <c r="F426" s="119"/>
      <c r="G426" s="120"/>
      <c r="H426" s="41"/>
      <c r="I426" s="41"/>
      <c r="J426" s="944">
        <f t="shared" si="53"/>
        <v>0</v>
      </c>
      <c r="K426" s="292">
        <f t="shared" si="54"/>
        <v>0</v>
      </c>
      <c r="L426" s="327">
        <f>IF(I426&lt;(INDEX(Lookup!$U$2:$U$10,MATCH($D$45,Lookup!$S$2:$S$10,0))),0,365)</f>
        <v>0</v>
      </c>
      <c r="M426" s="292">
        <f t="shared" si="52"/>
        <v>0</v>
      </c>
      <c r="N426" s="371"/>
      <c r="O426" s="150"/>
      <c r="P426" s="397"/>
      <c r="Q426" s="555"/>
      <c r="R426" s="576">
        <f t="shared" si="55"/>
        <v>0</v>
      </c>
      <c r="S426" s="576">
        <f t="shared" si="56"/>
        <v>0</v>
      </c>
      <c r="T426" s="576">
        <f t="shared" si="57"/>
        <v>0</v>
      </c>
      <c r="U426" s="576">
        <f t="shared" si="58"/>
        <v>0</v>
      </c>
      <c r="V426" s="553"/>
      <c r="W426" s="553"/>
      <c r="X426" s="553"/>
      <c r="Y426" s="553"/>
      <c r="Z426" s="397"/>
      <c r="AA426" s="397"/>
      <c r="AB426" s="397"/>
      <c r="AC426" s="397"/>
      <c r="AD426" s="397"/>
      <c r="AE426" s="397"/>
      <c r="AF426" s="397"/>
      <c r="AG426" s="397"/>
      <c r="AH426" s="397"/>
      <c r="AI426" s="397"/>
      <c r="AJ426" s="397"/>
      <c r="AK426" s="397"/>
      <c r="AL426" s="397"/>
      <c r="AM426" s="397"/>
      <c r="AN426" s="397"/>
      <c r="AO426" s="397"/>
      <c r="AP426" s="397"/>
      <c r="AQ426" s="397"/>
      <c r="AR426" s="397"/>
      <c r="AS426" s="397"/>
      <c r="AT426" s="397"/>
      <c r="AU426" s="397"/>
      <c r="AV426" s="397"/>
      <c r="AW426" s="397"/>
      <c r="AX426" s="397"/>
      <c r="AY426" s="397"/>
      <c r="AZ426" s="397"/>
      <c r="BA426" s="553"/>
      <c r="BB426" s="397"/>
      <c r="BC426" s="397"/>
      <c r="BD426" s="397"/>
      <c r="BE426" s="397"/>
      <c r="BF426" s="397"/>
      <c r="BG426" s="397"/>
      <c r="BH426" s="397"/>
      <c r="BI426" s="397"/>
      <c r="BJ426" s="397"/>
      <c r="BK426" s="397"/>
    </row>
    <row r="427" spans="2:63" x14ac:dyDescent="0.35">
      <c r="B427" s="80"/>
      <c r="C427" s="119"/>
      <c r="D427" s="119"/>
      <c r="E427" s="202"/>
      <c r="F427" s="119"/>
      <c r="G427" s="120"/>
      <c r="H427" s="41"/>
      <c r="I427" s="41"/>
      <c r="J427" s="944">
        <f t="shared" si="53"/>
        <v>0</v>
      </c>
      <c r="K427" s="292">
        <f t="shared" si="54"/>
        <v>0</v>
      </c>
      <c r="L427" s="327">
        <f>IF(I427&lt;(INDEX(Lookup!$U$2:$U$10,MATCH($D$45,Lookup!$S$2:$S$10,0))),0,365)</f>
        <v>0</v>
      </c>
      <c r="M427" s="292">
        <f t="shared" si="52"/>
        <v>0</v>
      </c>
      <c r="N427" s="371"/>
      <c r="O427" s="150"/>
      <c r="P427" s="397"/>
      <c r="Q427" s="555"/>
      <c r="R427" s="576">
        <f t="shared" si="55"/>
        <v>0</v>
      </c>
      <c r="S427" s="576">
        <f t="shared" si="56"/>
        <v>0</v>
      </c>
      <c r="T427" s="576">
        <f t="shared" si="57"/>
        <v>0</v>
      </c>
      <c r="U427" s="576">
        <f t="shared" si="58"/>
        <v>0</v>
      </c>
      <c r="V427" s="553"/>
      <c r="W427" s="553"/>
      <c r="X427" s="553"/>
      <c r="Y427" s="553"/>
      <c r="Z427" s="397"/>
      <c r="AA427" s="397"/>
      <c r="AB427" s="397"/>
      <c r="AC427" s="397"/>
      <c r="AD427" s="397"/>
      <c r="AE427" s="397"/>
      <c r="AF427" s="397"/>
      <c r="AG427" s="397"/>
      <c r="AH427" s="397"/>
      <c r="AI427" s="397"/>
      <c r="AJ427" s="397"/>
      <c r="AK427" s="397"/>
      <c r="AL427" s="397"/>
      <c r="AM427" s="397"/>
      <c r="AN427" s="397"/>
      <c r="AO427" s="397"/>
      <c r="AP427" s="397"/>
      <c r="AQ427" s="397"/>
      <c r="AR427" s="397"/>
      <c r="AS427" s="397"/>
      <c r="AT427" s="397"/>
      <c r="AU427" s="397"/>
      <c r="AV427" s="397"/>
      <c r="AW427" s="397"/>
      <c r="AX427" s="397"/>
      <c r="AY427" s="397"/>
      <c r="AZ427" s="397"/>
      <c r="BA427" s="553"/>
      <c r="BB427" s="397"/>
      <c r="BC427" s="397"/>
      <c r="BD427" s="397"/>
      <c r="BE427" s="397"/>
      <c r="BF427" s="397"/>
      <c r="BG427" s="397"/>
      <c r="BH427" s="397"/>
      <c r="BI427" s="397"/>
      <c r="BJ427" s="397"/>
      <c r="BK427" s="397"/>
    </row>
    <row r="428" spans="2:63" x14ac:dyDescent="0.35">
      <c r="B428" s="80"/>
      <c r="C428" s="119"/>
      <c r="D428" s="119"/>
      <c r="E428" s="202"/>
      <c r="F428" s="119"/>
      <c r="G428" s="120"/>
      <c r="H428" s="41"/>
      <c r="I428" s="41"/>
      <c r="J428" s="944">
        <f t="shared" si="53"/>
        <v>0</v>
      </c>
      <c r="K428" s="292">
        <f t="shared" si="54"/>
        <v>0</v>
      </c>
      <c r="L428" s="327">
        <f>IF(I428&lt;(INDEX(Lookup!$U$2:$U$10,MATCH($D$45,Lookup!$S$2:$S$10,0))),0,365)</f>
        <v>0</v>
      </c>
      <c r="M428" s="292">
        <f t="shared" si="52"/>
        <v>0</v>
      </c>
      <c r="N428" s="371"/>
      <c r="O428" s="150"/>
      <c r="P428" s="397"/>
      <c r="Q428" s="555"/>
      <c r="R428" s="576">
        <f t="shared" si="55"/>
        <v>0</v>
      </c>
      <c r="S428" s="576">
        <f t="shared" si="56"/>
        <v>0</v>
      </c>
      <c r="T428" s="576">
        <f t="shared" si="57"/>
        <v>0</v>
      </c>
      <c r="U428" s="576">
        <f t="shared" si="58"/>
        <v>0</v>
      </c>
      <c r="V428" s="553"/>
      <c r="W428" s="553"/>
      <c r="X428" s="553"/>
      <c r="Y428" s="553"/>
      <c r="Z428" s="397"/>
      <c r="AA428" s="397"/>
      <c r="AB428" s="397"/>
      <c r="AC428" s="397"/>
      <c r="AD428" s="397"/>
      <c r="AE428" s="397"/>
      <c r="AF428" s="397"/>
      <c r="AG428" s="397"/>
      <c r="AH428" s="397"/>
      <c r="AI428" s="397"/>
      <c r="AJ428" s="397"/>
      <c r="AK428" s="397"/>
      <c r="AL428" s="397"/>
      <c r="AM428" s="397"/>
      <c r="AN428" s="397"/>
      <c r="AO428" s="397"/>
      <c r="AP428" s="397"/>
      <c r="AQ428" s="397"/>
      <c r="AR428" s="397"/>
      <c r="AS428" s="397"/>
      <c r="AT428" s="397"/>
      <c r="AU428" s="397"/>
      <c r="AV428" s="397"/>
      <c r="AW428" s="397"/>
      <c r="AX428" s="397"/>
      <c r="AY428" s="397"/>
      <c r="AZ428" s="397"/>
      <c r="BA428" s="553"/>
      <c r="BB428" s="397"/>
      <c r="BC428" s="397"/>
      <c r="BD428" s="397"/>
      <c r="BE428" s="397"/>
      <c r="BF428" s="397"/>
      <c r="BG428" s="397"/>
      <c r="BH428" s="397"/>
      <c r="BI428" s="397"/>
      <c r="BJ428" s="397"/>
      <c r="BK428" s="397"/>
    </row>
    <row r="429" spans="2:63" x14ac:dyDescent="0.35">
      <c r="B429" s="80"/>
      <c r="C429" s="119"/>
      <c r="D429" s="119"/>
      <c r="E429" s="202"/>
      <c r="F429" s="119"/>
      <c r="G429" s="120"/>
      <c r="H429" s="41"/>
      <c r="I429" s="41"/>
      <c r="J429" s="944">
        <f t="shared" si="53"/>
        <v>0</v>
      </c>
      <c r="K429" s="292">
        <f t="shared" si="54"/>
        <v>0</v>
      </c>
      <c r="L429" s="327">
        <f>IF(I429&lt;(INDEX(Lookup!$U$2:$U$10,MATCH($D$45,Lookup!$S$2:$S$10,0))),0,365)</f>
        <v>0</v>
      </c>
      <c r="M429" s="292">
        <f t="shared" si="52"/>
        <v>0</v>
      </c>
      <c r="N429" s="371"/>
      <c r="O429" s="150"/>
      <c r="P429" s="397"/>
      <c r="Q429" s="555"/>
      <c r="R429" s="576">
        <f t="shared" si="55"/>
        <v>0</v>
      </c>
      <c r="S429" s="576">
        <f t="shared" si="56"/>
        <v>0</v>
      </c>
      <c r="T429" s="576">
        <f t="shared" si="57"/>
        <v>0</v>
      </c>
      <c r="U429" s="576">
        <f t="shared" si="58"/>
        <v>0</v>
      </c>
      <c r="V429" s="553"/>
      <c r="W429" s="553"/>
      <c r="X429" s="553"/>
      <c r="Y429" s="553"/>
      <c r="Z429" s="397"/>
      <c r="AA429" s="397"/>
      <c r="AB429" s="397"/>
      <c r="AC429" s="397"/>
      <c r="AD429" s="397"/>
      <c r="AE429" s="397"/>
      <c r="AF429" s="397"/>
      <c r="AG429" s="397"/>
      <c r="AH429" s="397"/>
      <c r="AI429" s="397"/>
      <c r="AJ429" s="397"/>
      <c r="AK429" s="397"/>
      <c r="AL429" s="397"/>
      <c r="AM429" s="397"/>
      <c r="AN429" s="397"/>
      <c r="AO429" s="397"/>
      <c r="AP429" s="397"/>
      <c r="AQ429" s="397"/>
      <c r="AR429" s="397"/>
      <c r="AS429" s="397"/>
      <c r="AT429" s="397"/>
      <c r="AU429" s="397"/>
      <c r="AV429" s="397"/>
      <c r="AW429" s="397"/>
      <c r="AX429" s="397"/>
      <c r="AY429" s="397"/>
      <c r="AZ429" s="397"/>
      <c r="BA429" s="553"/>
      <c r="BB429" s="397"/>
      <c r="BC429" s="397"/>
      <c r="BD429" s="397"/>
      <c r="BE429" s="397"/>
      <c r="BF429" s="397"/>
      <c r="BG429" s="397"/>
      <c r="BH429" s="397"/>
      <c r="BI429" s="397"/>
      <c r="BJ429" s="397"/>
      <c r="BK429" s="397"/>
    </row>
    <row r="430" spans="2:63" x14ac:dyDescent="0.35">
      <c r="B430" s="80"/>
      <c r="C430" s="119"/>
      <c r="D430" s="119"/>
      <c r="E430" s="202"/>
      <c r="F430" s="119"/>
      <c r="G430" s="120"/>
      <c r="H430" s="41"/>
      <c r="I430" s="41"/>
      <c r="J430" s="944">
        <f t="shared" si="53"/>
        <v>0</v>
      </c>
      <c r="K430" s="292">
        <f t="shared" si="54"/>
        <v>0</v>
      </c>
      <c r="L430" s="327">
        <f>IF(I430&lt;(INDEX(Lookup!$U$2:$U$10,MATCH($D$45,Lookup!$S$2:$S$10,0))),0,365)</f>
        <v>0</v>
      </c>
      <c r="M430" s="292">
        <f t="shared" si="52"/>
        <v>0</v>
      </c>
      <c r="N430" s="371"/>
      <c r="O430" s="150"/>
      <c r="P430" s="397"/>
      <c r="Q430" s="555"/>
      <c r="R430" s="576">
        <f t="shared" si="55"/>
        <v>0</v>
      </c>
      <c r="S430" s="576">
        <f t="shared" si="56"/>
        <v>0</v>
      </c>
      <c r="T430" s="576">
        <f t="shared" si="57"/>
        <v>0</v>
      </c>
      <c r="U430" s="576">
        <f t="shared" si="58"/>
        <v>0</v>
      </c>
      <c r="V430" s="553"/>
      <c r="W430" s="553"/>
      <c r="X430" s="553"/>
      <c r="Y430" s="553"/>
      <c r="Z430" s="397"/>
      <c r="AA430" s="397"/>
      <c r="AB430" s="397"/>
      <c r="AC430" s="397"/>
      <c r="AD430" s="397"/>
      <c r="AE430" s="397"/>
      <c r="AF430" s="397"/>
      <c r="AG430" s="397"/>
      <c r="AH430" s="397"/>
      <c r="AI430" s="397"/>
      <c r="AJ430" s="397"/>
      <c r="AK430" s="397"/>
      <c r="AL430" s="397"/>
      <c r="AM430" s="397"/>
      <c r="AN430" s="397"/>
      <c r="AO430" s="397"/>
      <c r="AP430" s="397"/>
      <c r="AQ430" s="397"/>
      <c r="AR430" s="397"/>
      <c r="AS430" s="397"/>
      <c r="AT430" s="397"/>
      <c r="AU430" s="397"/>
      <c r="AV430" s="397"/>
      <c r="AW430" s="397"/>
      <c r="AX430" s="397"/>
      <c r="AY430" s="397"/>
      <c r="AZ430" s="397"/>
      <c r="BA430" s="553"/>
      <c r="BB430" s="397"/>
      <c r="BC430" s="397"/>
      <c r="BD430" s="397"/>
      <c r="BE430" s="397"/>
      <c r="BF430" s="397"/>
      <c r="BG430" s="397"/>
      <c r="BH430" s="397"/>
      <c r="BI430" s="397"/>
      <c r="BJ430" s="397"/>
      <c r="BK430" s="397"/>
    </row>
    <row r="431" spans="2:63" x14ac:dyDescent="0.35">
      <c r="B431" s="80"/>
      <c r="C431" s="119"/>
      <c r="D431" s="119"/>
      <c r="E431" s="202"/>
      <c r="F431" s="119"/>
      <c r="G431" s="120"/>
      <c r="H431" s="41"/>
      <c r="I431" s="41"/>
      <c r="J431" s="944">
        <f t="shared" si="53"/>
        <v>0</v>
      </c>
      <c r="K431" s="292">
        <f t="shared" si="54"/>
        <v>0</v>
      </c>
      <c r="L431" s="327">
        <f>IF(I431&lt;(INDEX(Lookup!$U$2:$U$10,MATCH($D$45,Lookup!$S$2:$S$10,0))),0,365)</f>
        <v>0</v>
      </c>
      <c r="M431" s="292">
        <f t="shared" si="52"/>
        <v>0</v>
      </c>
      <c r="N431" s="371"/>
      <c r="O431" s="150"/>
      <c r="P431" s="397"/>
      <c r="Q431" s="555"/>
      <c r="R431" s="576">
        <f t="shared" si="55"/>
        <v>0</v>
      </c>
      <c r="S431" s="576">
        <f t="shared" si="56"/>
        <v>0</v>
      </c>
      <c r="T431" s="576">
        <f t="shared" si="57"/>
        <v>0</v>
      </c>
      <c r="U431" s="576">
        <f t="shared" si="58"/>
        <v>0</v>
      </c>
      <c r="V431" s="553"/>
      <c r="W431" s="553"/>
      <c r="X431" s="553"/>
      <c r="Y431" s="553"/>
      <c r="Z431" s="397"/>
      <c r="AA431" s="397"/>
      <c r="AB431" s="397"/>
      <c r="AC431" s="397"/>
      <c r="AD431" s="397"/>
      <c r="AE431" s="397"/>
      <c r="AF431" s="397"/>
      <c r="AG431" s="397"/>
      <c r="AH431" s="397"/>
      <c r="AI431" s="397"/>
      <c r="AJ431" s="397"/>
      <c r="AK431" s="397"/>
      <c r="AL431" s="397"/>
      <c r="AM431" s="397"/>
      <c r="AN431" s="397"/>
      <c r="AO431" s="397"/>
      <c r="AP431" s="397"/>
      <c r="AQ431" s="397"/>
      <c r="AR431" s="397"/>
      <c r="AS431" s="397"/>
      <c r="AT431" s="397"/>
      <c r="AU431" s="397"/>
      <c r="AV431" s="397"/>
      <c r="AW431" s="397"/>
      <c r="AX431" s="397"/>
      <c r="AY431" s="397"/>
      <c r="AZ431" s="397"/>
      <c r="BA431" s="553"/>
      <c r="BB431" s="397"/>
      <c r="BC431" s="397"/>
      <c r="BD431" s="397"/>
      <c r="BE431" s="397"/>
      <c r="BF431" s="397"/>
      <c r="BG431" s="397"/>
      <c r="BH431" s="397"/>
      <c r="BI431" s="397"/>
      <c r="BJ431" s="397"/>
      <c r="BK431" s="397"/>
    </row>
    <row r="432" spans="2:63" x14ac:dyDescent="0.35">
      <c r="B432" s="80"/>
      <c r="C432" s="119"/>
      <c r="D432" s="119"/>
      <c r="E432" s="202"/>
      <c r="F432" s="119"/>
      <c r="G432" s="120"/>
      <c r="H432" s="41"/>
      <c r="I432" s="41"/>
      <c r="J432" s="944">
        <f t="shared" si="53"/>
        <v>0</v>
      </c>
      <c r="K432" s="292">
        <f t="shared" si="54"/>
        <v>0</v>
      </c>
      <c r="L432" s="327">
        <f>IF(I432&lt;(INDEX(Lookup!$U$2:$U$10,MATCH($D$45,Lookup!$S$2:$S$10,0))),0,365)</f>
        <v>0</v>
      </c>
      <c r="M432" s="292">
        <f t="shared" ref="M432:M495" si="59">IF(O432="x",0,L432*$L$8)</f>
        <v>0</v>
      </c>
      <c r="N432" s="371"/>
      <c r="O432" s="150"/>
      <c r="P432" s="397"/>
      <c r="Q432" s="555"/>
      <c r="R432" s="576">
        <f t="shared" si="55"/>
        <v>0</v>
      </c>
      <c r="S432" s="576">
        <f t="shared" si="56"/>
        <v>0</v>
      </c>
      <c r="T432" s="576">
        <f t="shared" si="57"/>
        <v>0</v>
      </c>
      <c r="U432" s="576">
        <f t="shared" si="58"/>
        <v>0</v>
      </c>
      <c r="V432" s="553"/>
      <c r="W432" s="553"/>
      <c r="X432" s="553"/>
      <c r="Y432" s="553"/>
      <c r="Z432" s="397"/>
      <c r="AA432" s="397"/>
      <c r="AB432" s="397"/>
      <c r="AC432" s="397"/>
      <c r="AD432" s="397"/>
      <c r="AE432" s="397"/>
      <c r="AF432" s="397"/>
      <c r="AG432" s="397"/>
      <c r="AH432" s="397"/>
      <c r="AI432" s="397"/>
      <c r="AJ432" s="397"/>
      <c r="AK432" s="397"/>
      <c r="AL432" s="397"/>
      <c r="AM432" s="397"/>
      <c r="AN432" s="397"/>
      <c r="AO432" s="397"/>
      <c r="AP432" s="397"/>
      <c r="AQ432" s="397"/>
      <c r="AR432" s="397"/>
      <c r="AS432" s="397"/>
      <c r="AT432" s="397"/>
      <c r="AU432" s="397"/>
      <c r="AV432" s="397"/>
      <c r="AW432" s="397"/>
      <c r="AX432" s="397"/>
      <c r="AY432" s="397"/>
      <c r="AZ432" s="397"/>
      <c r="BA432" s="553"/>
      <c r="BB432" s="397"/>
      <c r="BC432" s="397"/>
      <c r="BD432" s="397"/>
      <c r="BE432" s="397"/>
      <c r="BF432" s="397"/>
      <c r="BG432" s="397"/>
      <c r="BH432" s="397"/>
      <c r="BI432" s="397"/>
      <c r="BJ432" s="397"/>
      <c r="BK432" s="397"/>
    </row>
    <row r="433" spans="2:63" x14ac:dyDescent="0.35">
      <c r="B433" s="80"/>
      <c r="C433" s="119"/>
      <c r="D433" s="119"/>
      <c r="E433" s="202"/>
      <c r="F433" s="119"/>
      <c r="G433" s="120"/>
      <c r="H433" s="41"/>
      <c r="I433" s="41"/>
      <c r="J433" s="944">
        <f t="shared" ref="J433:J496" si="60">IF(OR(H433&lt;&gt;"",I433&lt;&gt;""),DATEDIF(H433,I433,"d")+1,0)</f>
        <v>0</v>
      </c>
      <c r="K433" s="292">
        <f t="shared" ref="K433:K496" si="61">J433*$L$8</f>
        <v>0</v>
      </c>
      <c r="L433" s="327">
        <f>IF(I433&lt;(INDEX(Lookup!$U$2:$U$10,MATCH($D$45,Lookup!$S$2:$S$10,0))),0,365)</f>
        <v>0</v>
      </c>
      <c r="M433" s="292">
        <f t="shared" si="59"/>
        <v>0</v>
      </c>
      <c r="N433" s="371"/>
      <c r="O433" s="150"/>
      <c r="P433" s="397"/>
      <c r="Q433" s="555"/>
      <c r="R433" s="576">
        <f t="shared" ref="R433:R496" si="62">K433*$H$33</f>
        <v>0</v>
      </c>
      <c r="S433" s="576">
        <f t="shared" ref="S433:S496" si="63">M433*$H$42</f>
        <v>0</v>
      </c>
      <c r="T433" s="576">
        <f t="shared" ref="T433:T496" si="64">R433-K433</f>
        <v>0</v>
      </c>
      <c r="U433" s="576">
        <f t="shared" ref="U433:U496" si="65">S433-M433</f>
        <v>0</v>
      </c>
      <c r="V433" s="553"/>
      <c r="W433" s="553"/>
      <c r="X433" s="553"/>
      <c r="Y433" s="553"/>
      <c r="Z433" s="397"/>
      <c r="AA433" s="397"/>
      <c r="AB433" s="397"/>
      <c r="AC433" s="397"/>
      <c r="AD433" s="397"/>
      <c r="AE433" s="397"/>
      <c r="AF433" s="397"/>
      <c r="AG433" s="397"/>
      <c r="AH433" s="397"/>
      <c r="AI433" s="397"/>
      <c r="AJ433" s="397"/>
      <c r="AK433" s="397"/>
      <c r="AL433" s="397"/>
      <c r="AM433" s="397"/>
      <c r="AN433" s="397"/>
      <c r="AO433" s="397"/>
      <c r="AP433" s="397"/>
      <c r="AQ433" s="397"/>
      <c r="AR433" s="397"/>
      <c r="AS433" s="397"/>
      <c r="AT433" s="397"/>
      <c r="AU433" s="397"/>
      <c r="AV433" s="397"/>
      <c r="AW433" s="397"/>
      <c r="AX433" s="397"/>
      <c r="AY433" s="397"/>
      <c r="AZ433" s="397"/>
      <c r="BA433" s="553"/>
      <c r="BB433" s="397"/>
      <c r="BC433" s="397"/>
      <c r="BD433" s="397"/>
      <c r="BE433" s="397"/>
      <c r="BF433" s="397"/>
      <c r="BG433" s="397"/>
      <c r="BH433" s="397"/>
      <c r="BI433" s="397"/>
      <c r="BJ433" s="397"/>
      <c r="BK433" s="397"/>
    </row>
    <row r="434" spans="2:63" x14ac:dyDescent="0.35">
      <c r="B434" s="80"/>
      <c r="C434" s="119"/>
      <c r="D434" s="119"/>
      <c r="E434" s="202"/>
      <c r="F434" s="119"/>
      <c r="G434" s="120"/>
      <c r="H434" s="41"/>
      <c r="I434" s="41"/>
      <c r="J434" s="944">
        <f t="shared" si="60"/>
        <v>0</v>
      </c>
      <c r="K434" s="292">
        <f t="shared" si="61"/>
        <v>0</v>
      </c>
      <c r="L434" s="327">
        <f>IF(I434&lt;(INDEX(Lookup!$U$2:$U$10,MATCH($D$45,Lookup!$S$2:$S$10,0))),0,365)</f>
        <v>0</v>
      </c>
      <c r="M434" s="292">
        <f t="shared" si="59"/>
        <v>0</v>
      </c>
      <c r="N434" s="371"/>
      <c r="O434" s="150"/>
      <c r="P434" s="397"/>
      <c r="Q434" s="555"/>
      <c r="R434" s="576">
        <f t="shared" si="62"/>
        <v>0</v>
      </c>
      <c r="S434" s="576">
        <f t="shared" si="63"/>
        <v>0</v>
      </c>
      <c r="T434" s="576">
        <f t="shared" si="64"/>
        <v>0</v>
      </c>
      <c r="U434" s="576">
        <f t="shared" si="65"/>
        <v>0</v>
      </c>
      <c r="V434" s="553"/>
      <c r="W434" s="553"/>
      <c r="X434" s="553"/>
      <c r="Y434" s="553"/>
      <c r="Z434" s="397"/>
      <c r="AA434" s="397"/>
      <c r="AB434" s="397"/>
      <c r="AC434" s="397"/>
      <c r="AD434" s="397"/>
      <c r="AE434" s="397"/>
      <c r="AF434" s="397"/>
      <c r="AG434" s="397"/>
      <c r="AH434" s="397"/>
      <c r="AI434" s="397"/>
      <c r="AJ434" s="397"/>
      <c r="AK434" s="397"/>
      <c r="AL434" s="397"/>
      <c r="AM434" s="397"/>
      <c r="AN434" s="397"/>
      <c r="AO434" s="397"/>
      <c r="AP434" s="397"/>
      <c r="AQ434" s="397"/>
      <c r="AR434" s="397"/>
      <c r="AS434" s="397"/>
      <c r="AT434" s="397"/>
      <c r="AU434" s="397"/>
      <c r="AV434" s="397"/>
      <c r="AW434" s="397"/>
      <c r="AX434" s="397"/>
      <c r="AY434" s="397"/>
      <c r="AZ434" s="397"/>
      <c r="BA434" s="553"/>
      <c r="BB434" s="397"/>
      <c r="BC434" s="397"/>
      <c r="BD434" s="397"/>
      <c r="BE434" s="397"/>
      <c r="BF434" s="397"/>
      <c r="BG434" s="397"/>
      <c r="BH434" s="397"/>
      <c r="BI434" s="397"/>
      <c r="BJ434" s="397"/>
      <c r="BK434" s="397"/>
    </row>
    <row r="435" spans="2:63" x14ac:dyDescent="0.35">
      <c r="B435" s="80"/>
      <c r="C435" s="119"/>
      <c r="D435" s="119"/>
      <c r="E435" s="202"/>
      <c r="F435" s="119"/>
      <c r="G435" s="120"/>
      <c r="H435" s="41"/>
      <c r="I435" s="41"/>
      <c r="J435" s="944">
        <f t="shared" si="60"/>
        <v>0</v>
      </c>
      <c r="K435" s="292">
        <f t="shared" si="61"/>
        <v>0</v>
      </c>
      <c r="L435" s="327">
        <f>IF(I435&lt;(INDEX(Lookup!$U$2:$U$10,MATCH($D$45,Lookup!$S$2:$S$10,0))),0,365)</f>
        <v>0</v>
      </c>
      <c r="M435" s="292">
        <f t="shared" si="59"/>
        <v>0</v>
      </c>
      <c r="N435" s="371"/>
      <c r="O435" s="150"/>
      <c r="P435" s="397"/>
      <c r="Q435" s="555"/>
      <c r="R435" s="576">
        <f t="shared" si="62"/>
        <v>0</v>
      </c>
      <c r="S435" s="576">
        <f t="shared" si="63"/>
        <v>0</v>
      </c>
      <c r="T435" s="576">
        <f t="shared" si="64"/>
        <v>0</v>
      </c>
      <c r="U435" s="576">
        <f t="shared" si="65"/>
        <v>0</v>
      </c>
      <c r="V435" s="553"/>
      <c r="W435" s="553"/>
      <c r="X435" s="553"/>
      <c r="Y435" s="553"/>
      <c r="Z435" s="397"/>
      <c r="AA435" s="397"/>
      <c r="AB435" s="397"/>
      <c r="AC435" s="397"/>
      <c r="AD435" s="397"/>
      <c r="AE435" s="397"/>
      <c r="AF435" s="397"/>
      <c r="AG435" s="397"/>
      <c r="AH435" s="397"/>
      <c r="AI435" s="397"/>
      <c r="AJ435" s="397"/>
      <c r="AK435" s="397"/>
      <c r="AL435" s="397"/>
      <c r="AM435" s="397"/>
      <c r="AN435" s="397"/>
      <c r="AO435" s="397"/>
      <c r="AP435" s="397"/>
      <c r="AQ435" s="397"/>
      <c r="AR435" s="397"/>
      <c r="AS435" s="397"/>
      <c r="AT435" s="397"/>
      <c r="AU435" s="397"/>
      <c r="AV435" s="397"/>
      <c r="AW435" s="397"/>
      <c r="AX435" s="397"/>
      <c r="AY435" s="397"/>
      <c r="AZ435" s="397"/>
      <c r="BA435" s="553"/>
      <c r="BB435" s="397"/>
      <c r="BC435" s="397"/>
      <c r="BD435" s="397"/>
      <c r="BE435" s="397"/>
      <c r="BF435" s="397"/>
      <c r="BG435" s="397"/>
      <c r="BH435" s="397"/>
      <c r="BI435" s="397"/>
      <c r="BJ435" s="397"/>
      <c r="BK435" s="397"/>
    </row>
    <row r="436" spans="2:63" x14ac:dyDescent="0.35">
      <c r="B436" s="80"/>
      <c r="C436" s="119"/>
      <c r="D436" s="119"/>
      <c r="E436" s="202"/>
      <c r="F436" s="119"/>
      <c r="G436" s="120"/>
      <c r="H436" s="41"/>
      <c r="I436" s="41"/>
      <c r="J436" s="944">
        <f t="shared" si="60"/>
        <v>0</v>
      </c>
      <c r="K436" s="292">
        <f t="shared" si="61"/>
        <v>0</v>
      </c>
      <c r="L436" s="327">
        <f>IF(I436&lt;(INDEX(Lookup!$U$2:$U$10,MATCH($D$45,Lookup!$S$2:$S$10,0))),0,365)</f>
        <v>0</v>
      </c>
      <c r="M436" s="292">
        <f t="shared" si="59"/>
        <v>0</v>
      </c>
      <c r="N436" s="371"/>
      <c r="O436" s="150"/>
      <c r="P436" s="397"/>
      <c r="Q436" s="555"/>
      <c r="R436" s="576">
        <f t="shared" si="62"/>
        <v>0</v>
      </c>
      <c r="S436" s="576">
        <f t="shared" si="63"/>
        <v>0</v>
      </c>
      <c r="T436" s="576">
        <f t="shared" si="64"/>
        <v>0</v>
      </c>
      <c r="U436" s="576">
        <f t="shared" si="65"/>
        <v>0</v>
      </c>
      <c r="V436" s="553"/>
      <c r="W436" s="553"/>
      <c r="X436" s="553"/>
      <c r="Y436" s="553"/>
      <c r="Z436" s="397"/>
      <c r="AA436" s="397"/>
      <c r="AB436" s="397"/>
      <c r="AC436" s="397"/>
      <c r="AD436" s="397"/>
      <c r="AE436" s="397"/>
      <c r="AF436" s="397"/>
      <c r="AG436" s="397"/>
      <c r="AH436" s="397"/>
      <c r="AI436" s="397"/>
      <c r="AJ436" s="397"/>
      <c r="AK436" s="397"/>
      <c r="AL436" s="397"/>
      <c r="AM436" s="397"/>
      <c r="AN436" s="397"/>
      <c r="AO436" s="397"/>
      <c r="AP436" s="397"/>
      <c r="AQ436" s="397"/>
      <c r="AR436" s="397"/>
      <c r="AS436" s="397"/>
      <c r="AT436" s="397"/>
      <c r="AU436" s="397"/>
      <c r="AV436" s="397"/>
      <c r="AW436" s="397"/>
      <c r="AX436" s="397"/>
      <c r="AY436" s="397"/>
      <c r="AZ436" s="397"/>
      <c r="BA436" s="553"/>
      <c r="BB436" s="397"/>
      <c r="BC436" s="397"/>
      <c r="BD436" s="397"/>
      <c r="BE436" s="397"/>
      <c r="BF436" s="397"/>
      <c r="BG436" s="397"/>
      <c r="BH436" s="397"/>
      <c r="BI436" s="397"/>
      <c r="BJ436" s="397"/>
      <c r="BK436" s="397"/>
    </row>
    <row r="437" spans="2:63" x14ac:dyDescent="0.35">
      <c r="B437" s="80"/>
      <c r="C437" s="119"/>
      <c r="D437" s="119"/>
      <c r="E437" s="202"/>
      <c r="F437" s="119"/>
      <c r="G437" s="120"/>
      <c r="H437" s="41"/>
      <c r="I437" s="41"/>
      <c r="J437" s="944">
        <f t="shared" si="60"/>
        <v>0</v>
      </c>
      <c r="K437" s="292">
        <f t="shared" si="61"/>
        <v>0</v>
      </c>
      <c r="L437" s="327">
        <f>IF(I437&lt;(INDEX(Lookup!$U$2:$U$10,MATCH($D$45,Lookup!$S$2:$S$10,0))),0,365)</f>
        <v>0</v>
      </c>
      <c r="M437" s="292">
        <f t="shared" si="59"/>
        <v>0</v>
      </c>
      <c r="N437" s="371"/>
      <c r="O437" s="150"/>
      <c r="P437" s="397"/>
      <c r="Q437" s="555"/>
      <c r="R437" s="576">
        <f t="shared" si="62"/>
        <v>0</v>
      </c>
      <c r="S437" s="576">
        <f t="shared" si="63"/>
        <v>0</v>
      </c>
      <c r="T437" s="576">
        <f t="shared" si="64"/>
        <v>0</v>
      </c>
      <c r="U437" s="576">
        <f t="shared" si="65"/>
        <v>0</v>
      </c>
      <c r="V437" s="553"/>
      <c r="W437" s="553"/>
      <c r="X437" s="553"/>
      <c r="Y437" s="553"/>
      <c r="Z437" s="397"/>
      <c r="AA437" s="397"/>
      <c r="AB437" s="397"/>
      <c r="AC437" s="397"/>
      <c r="AD437" s="397"/>
      <c r="AE437" s="397"/>
      <c r="AF437" s="397"/>
      <c r="AG437" s="397"/>
      <c r="AH437" s="397"/>
      <c r="AI437" s="397"/>
      <c r="AJ437" s="397"/>
      <c r="AK437" s="397"/>
      <c r="AL437" s="397"/>
      <c r="AM437" s="397"/>
      <c r="AN437" s="397"/>
      <c r="AO437" s="397"/>
      <c r="AP437" s="397"/>
      <c r="AQ437" s="397"/>
      <c r="AR437" s="397"/>
      <c r="AS437" s="397"/>
      <c r="AT437" s="397"/>
      <c r="AU437" s="397"/>
      <c r="AV437" s="397"/>
      <c r="AW437" s="397"/>
      <c r="AX437" s="397"/>
      <c r="AY437" s="397"/>
      <c r="AZ437" s="397"/>
      <c r="BA437" s="553"/>
      <c r="BB437" s="397"/>
      <c r="BC437" s="397"/>
      <c r="BD437" s="397"/>
      <c r="BE437" s="397"/>
      <c r="BF437" s="397"/>
      <c r="BG437" s="397"/>
      <c r="BH437" s="397"/>
      <c r="BI437" s="397"/>
      <c r="BJ437" s="397"/>
      <c r="BK437" s="397"/>
    </row>
    <row r="438" spans="2:63" x14ac:dyDescent="0.35">
      <c r="B438" s="80"/>
      <c r="C438" s="119"/>
      <c r="D438" s="119"/>
      <c r="E438" s="202"/>
      <c r="F438" s="119"/>
      <c r="G438" s="120"/>
      <c r="H438" s="41"/>
      <c r="I438" s="41"/>
      <c r="J438" s="944">
        <f t="shared" si="60"/>
        <v>0</v>
      </c>
      <c r="K438" s="292">
        <f t="shared" si="61"/>
        <v>0</v>
      </c>
      <c r="L438" s="327">
        <f>IF(I438&lt;(INDEX(Lookup!$U$2:$U$10,MATCH($D$45,Lookup!$S$2:$S$10,0))),0,365)</f>
        <v>0</v>
      </c>
      <c r="M438" s="292">
        <f t="shared" si="59"/>
        <v>0</v>
      </c>
      <c r="N438" s="371"/>
      <c r="O438" s="150"/>
      <c r="P438" s="397"/>
      <c r="Q438" s="555"/>
      <c r="R438" s="576">
        <f t="shared" si="62"/>
        <v>0</v>
      </c>
      <c r="S438" s="576">
        <f t="shared" si="63"/>
        <v>0</v>
      </c>
      <c r="T438" s="576">
        <f t="shared" si="64"/>
        <v>0</v>
      </c>
      <c r="U438" s="576">
        <f t="shared" si="65"/>
        <v>0</v>
      </c>
      <c r="V438" s="553"/>
      <c r="W438" s="553"/>
      <c r="X438" s="553"/>
      <c r="Y438" s="553"/>
      <c r="Z438" s="397"/>
      <c r="AA438" s="397"/>
      <c r="AB438" s="397"/>
      <c r="AC438" s="397"/>
      <c r="AD438" s="397"/>
      <c r="AE438" s="397"/>
      <c r="AF438" s="397"/>
      <c r="AG438" s="397"/>
      <c r="AH438" s="397"/>
      <c r="AI438" s="397"/>
      <c r="AJ438" s="397"/>
      <c r="AK438" s="397"/>
      <c r="AL438" s="397"/>
      <c r="AM438" s="397"/>
      <c r="AN438" s="397"/>
      <c r="AO438" s="397"/>
      <c r="AP438" s="397"/>
      <c r="AQ438" s="397"/>
      <c r="AR438" s="397"/>
      <c r="AS438" s="397"/>
      <c r="AT438" s="397"/>
      <c r="AU438" s="397"/>
      <c r="AV438" s="397"/>
      <c r="AW438" s="397"/>
      <c r="AX438" s="397"/>
      <c r="AY438" s="397"/>
      <c r="AZ438" s="397"/>
      <c r="BA438" s="553"/>
      <c r="BB438" s="397"/>
      <c r="BC438" s="397"/>
      <c r="BD438" s="397"/>
      <c r="BE438" s="397"/>
      <c r="BF438" s="397"/>
      <c r="BG438" s="397"/>
      <c r="BH438" s="397"/>
      <c r="BI438" s="397"/>
      <c r="BJ438" s="397"/>
      <c r="BK438" s="397"/>
    </row>
    <row r="439" spans="2:63" x14ac:dyDescent="0.35">
      <c r="B439" s="80"/>
      <c r="C439" s="119"/>
      <c r="D439" s="119"/>
      <c r="E439" s="202"/>
      <c r="F439" s="119"/>
      <c r="G439" s="120"/>
      <c r="H439" s="41"/>
      <c r="I439" s="41"/>
      <c r="J439" s="944">
        <f t="shared" si="60"/>
        <v>0</v>
      </c>
      <c r="K439" s="292">
        <f t="shared" si="61"/>
        <v>0</v>
      </c>
      <c r="L439" s="327">
        <f>IF(I439&lt;(INDEX(Lookup!$U$2:$U$10,MATCH($D$45,Lookup!$S$2:$S$10,0))),0,365)</f>
        <v>0</v>
      </c>
      <c r="M439" s="292">
        <f t="shared" si="59"/>
        <v>0</v>
      </c>
      <c r="N439" s="371"/>
      <c r="O439" s="150"/>
      <c r="P439" s="397"/>
      <c r="Q439" s="555"/>
      <c r="R439" s="576">
        <f t="shared" si="62"/>
        <v>0</v>
      </c>
      <c r="S439" s="576">
        <f t="shared" si="63"/>
        <v>0</v>
      </c>
      <c r="T439" s="576">
        <f t="shared" si="64"/>
        <v>0</v>
      </c>
      <c r="U439" s="576">
        <f t="shared" si="65"/>
        <v>0</v>
      </c>
      <c r="V439" s="553"/>
      <c r="W439" s="553"/>
      <c r="X439" s="553"/>
      <c r="Y439" s="553"/>
      <c r="Z439" s="397"/>
      <c r="AA439" s="397"/>
      <c r="AB439" s="397"/>
      <c r="AC439" s="397"/>
      <c r="AD439" s="397"/>
      <c r="AE439" s="397"/>
      <c r="AF439" s="397"/>
      <c r="AG439" s="397"/>
      <c r="AH439" s="397"/>
      <c r="AI439" s="397"/>
      <c r="AJ439" s="397"/>
      <c r="AK439" s="397"/>
      <c r="AL439" s="397"/>
      <c r="AM439" s="397"/>
      <c r="AN439" s="397"/>
      <c r="AO439" s="397"/>
      <c r="AP439" s="397"/>
      <c r="AQ439" s="397"/>
      <c r="AR439" s="397"/>
      <c r="AS439" s="397"/>
      <c r="AT439" s="397"/>
      <c r="AU439" s="397"/>
      <c r="AV439" s="397"/>
      <c r="AW439" s="397"/>
      <c r="AX439" s="397"/>
      <c r="AY439" s="397"/>
      <c r="AZ439" s="397"/>
      <c r="BA439" s="553"/>
      <c r="BB439" s="397"/>
      <c r="BC439" s="397"/>
      <c r="BD439" s="397"/>
      <c r="BE439" s="397"/>
      <c r="BF439" s="397"/>
      <c r="BG439" s="397"/>
      <c r="BH439" s="397"/>
      <c r="BI439" s="397"/>
      <c r="BJ439" s="397"/>
      <c r="BK439" s="397"/>
    </row>
    <row r="440" spans="2:63" x14ac:dyDescent="0.35">
      <c r="B440" s="80"/>
      <c r="C440" s="119"/>
      <c r="D440" s="119"/>
      <c r="E440" s="202"/>
      <c r="F440" s="119"/>
      <c r="G440" s="120"/>
      <c r="H440" s="41"/>
      <c r="I440" s="41"/>
      <c r="J440" s="944">
        <f t="shared" si="60"/>
        <v>0</v>
      </c>
      <c r="K440" s="292">
        <f t="shared" si="61"/>
        <v>0</v>
      </c>
      <c r="L440" s="327">
        <f>IF(I440&lt;(INDEX(Lookup!$U$2:$U$10,MATCH($D$45,Lookup!$S$2:$S$10,0))),0,365)</f>
        <v>0</v>
      </c>
      <c r="M440" s="292">
        <f t="shared" si="59"/>
        <v>0</v>
      </c>
      <c r="N440" s="371"/>
      <c r="O440" s="150"/>
      <c r="P440" s="397"/>
      <c r="Q440" s="555"/>
      <c r="R440" s="576">
        <f t="shared" si="62"/>
        <v>0</v>
      </c>
      <c r="S440" s="576">
        <f t="shared" si="63"/>
        <v>0</v>
      </c>
      <c r="T440" s="576">
        <f t="shared" si="64"/>
        <v>0</v>
      </c>
      <c r="U440" s="576">
        <f t="shared" si="65"/>
        <v>0</v>
      </c>
      <c r="V440" s="553"/>
      <c r="W440" s="553"/>
      <c r="X440" s="553"/>
      <c r="Y440" s="553"/>
      <c r="Z440" s="397"/>
      <c r="AA440" s="397"/>
      <c r="AB440" s="397"/>
      <c r="AC440" s="397"/>
      <c r="AD440" s="397"/>
      <c r="AE440" s="397"/>
      <c r="AF440" s="397"/>
      <c r="AG440" s="397"/>
      <c r="AH440" s="397"/>
      <c r="AI440" s="397"/>
      <c r="AJ440" s="397"/>
      <c r="AK440" s="397"/>
      <c r="AL440" s="397"/>
      <c r="AM440" s="397"/>
      <c r="AN440" s="397"/>
      <c r="AO440" s="397"/>
      <c r="AP440" s="397"/>
      <c r="AQ440" s="397"/>
      <c r="AR440" s="397"/>
      <c r="AS440" s="397"/>
      <c r="AT440" s="397"/>
      <c r="AU440" s="397"/>
      <c r="AV440" s="397"/>
      <c r="AW440" s="397"/>
      <c r="AX440" s="397"/>
      <c r="AY440" s="397"/>
      <c r="AZ440" s="397"/>
      <c r="BA440" s="553"/>
      <c r="BB440" s="397"/>
      <c r="BC440" s="397"/>
      <c r="BD440" s="397"/>
      <c r="BE440" s="397"/>
      <c r="BF440" s="397"/>
      <c r="BG440" s="397"/>
      <c r="BH440" s="397"/>
      <c r="BI440" s="397"/>
      <c r="BJ440" s="397"/>
      <c r="BK440" s="397"/>
    </row>
    <row r="441" spans="2:63" x14ac:dyDescent="0.35">
      <c r="B441" s="80"/>
      <c r="C441" s="119"/>
      <c r="D441" s="119"/>
      <c r="E441" s="202"/>
      <c r="F441" s="119"/>
      <c r="G441" s="120"/>
      <c r="H441" s="41"/>
      <c r="I441" s="41"/>
      <c r="J441" s="944">
        <f t="shared" si="60"/>
        <v>0</v>
      </c>
      <c r="K441" s="292">
        <f t="shared" si="61"/>
        <v>0</v>
      </c>
      <c r="L441" s="327">
        <f>IF(I441&lt;(INDEX(Lookup!$U$2:$U$10,MATCH($D$45,Lookup!$S$2:$S$10,0))),0,365)</f>
        <v>0</v>
      </c>
      <c r="M441" s="292">
        <f t="shared" si="59"/>
        <v>0</v>
      </c>
      <c r="N441" s="371"/>
      <c r="O441" s="150"/>
      <c r="P441" s="397"/>
      <c r="Q441" s="555"/>
      <c r="R441" s="576">
        <f t="shared" si="62"/>
        <v>0</v>
      </c>
      <c r="S441" s="576">
        <f t="shared" si="63"/>
        <v>0</v>
      </c>
      <c r="T441" s="576">
        <f t="shared" si="64"/>
        <v>0</v>
      </c>
      <c r="U441" s="576">
        <f t="shared" si="65"/>
        <v>0</v>
      </c>
      <c r="V441" s="553"/>
      <c r="W441" s="553"/>
      <c r="X441" s="553"/>
      <c r="Y441" s="553"/>
      <c r="Z441" s="397"/>
      <c r="AA441" s="397"/>
      <c r="AB441" s="397"/>
      <c r="AC441" s="397"/>
      <c r="AD441" s="397"/>
      <c r="AE441" s="397"/>
      <c r="AF441" s="397"/>
      <c r="AG441" s="397"/>
      <c r="AH441" s="397"/>
      <c r="AI441" s="397"/>
      <c r="AJ441" s="397"/>
      <c r="AK441" s="397"/>
      <c r="AL441" s="397"/>
      <c r="AM441" s="397"/>
      <c r="AN441" s="397"/>
      <c r="AO441" s="397"/>
      <c r="AP441" s="397"/>
      <c r="AQ441" s="397"/>
      <c r="AR441" s="397"/>
      <c r="AS441" s="397"/>
      <c r="AT441" s="397"/>
      <c r="AU441" s="397"/>
      <c r="AV441" s="397"/>
      <c r="AW441" s="397"/>
      <c r="AX441" s="397"/>
      <c r="AY441" s="397"/>
      <c r="AZ441" s="397"/>
      <c r="BA441" s="553"/>
      <c r="BB441" s="397"/>
      <c r="BC441" s="397"/>
      <c r="BD441" s="397"/>
      <c r="BE441" s="397"/>
      <c r="BF441" s="397"/>
      <c r="BG441" s="397"/>
      <c r="BH441" s="397"/>
      <c r="BI441" s="397"/>
      <c r="BJ441" s="397"/>
      <c r="BK441" s="397"/>
    </row>
    <row r="442" spans="2:63" x14ac:dyDescent="0.35">
      <c r="B442" s="80"/>
      <c r="C442" s="119"/>
      <c r="D442" s="119"/>
      <c r="E442" s="202"/>
      <c r="F442" s="119"/>
      <c r="G442" s="120"/>
      <c r="H442" s="41"/>
      <c r="I442" s="41"/>
      <c r="J442" s="944">
        <f t="shared" si="60"/>
        <v>0</v>
      </c>
      <c r="K442" s="292">
        <f t="shared" si="61"/>
        <v>0</v>
      </c>
      <c r="L442" s="327">
        <f>IF(I442&lt;(INDEX(Lookup!$U$2:$U$10,MATCH($D$45,Lookup!$S$2:$S$10,0))),0,365)</f>
        <v>0</v>
      </c>
      <c r="M442" s="292">
        <f t="shared" si="59"/>
        <v>0</v>
      </c>
      <c r="N442" s="371"/>
      <c r="O442" s="150"/>
      <c r="P442" s="397"/>
      <c r="Q442" s="555"/>
      <c r="R442" s="576">
        <f t="shared" si="62"/>
        <v>0</v>
      </c>
      <c r="S442" s="576">
        <f t="shared" si="63"/>
        <v>0</v>
      </c>
      <c r="T442" s="576">
        <f t="shared" si="64"/>
        <v>0</v>
      </c>
      <c r="U442" s="576">
        <f t="shared" si="65"/>
        <v>0</v>
      </c>
      <c r="V442" s="553"/>
      <c r="W442" s="553"/>
      <c r="X442" s="553"/>
      <c r="Y442" s="553"/>
      <c r="Z442" s="397"/>
      <c r="AA442" s="397"/>
      <c r="AB442" s="397"/>
      <c r="AC442" s="397"/>
      <c r="AD442" s="397"/>
      <c r="AE442" s="397"/>
      <c r="AF442" s="397"/>
      <c r="AG442" s="397"/>
      <c r="AH442" s="397"/>
      <c r="AI442" s="397"/>
      <c r="AJ442" s="397"/>
      <c r="AK442" s="397"/>
      <c r="AL442" s="397"/>
      <c r="AM442" s="397"/>
      <c r="AN442" s="397"/>
      <c r="AO442" s="397"/>
      <c r="AP442" s="397"/>
      <c r="AQ442" s="397"/>
      <c r="AR442" s="397"/>
      <c r="AS442" s="397"/>
      <c r="AT442" s="397"/>
      <c r="AU442" s="397"/>
      <c r="AV442" s="397"/>
      <c r="AW442" s="397"/>
      <c r="AX442" s="397"/>
      <c r="AY442" s="397"/>
      <c r="AZ442" s="397"/>
      <c r="BA442" s="553"/>
      <c r="BB442" s="397"/>
      <c r="BC442" s="397"/>
      <c r="BD442" s="397"/>
      <c r="BE442" s="397"/>
      <c r="BF442" s="397"/>
      <c r="BG442" s="397"/>
      <c r="BH442" s="397"/>
      <c r="BI442" s="397"/>
      <c r="BJ442" s="397"/>
      <c r="BK442" s="397"/>
    </row>
    <row r="443" spans="2:63" x14ac:dyDescent="0.35">
      <c r="B443" s="80"/>
      <c r="C443" s="119"/>
      <c r="D443" s="119"/>
      <c r="E443" s="202"/>
      <c r="F443" s="119"/>
      <c r="G443" s="120"/>
      <c r="H443" s="41"/>
      <c r="I443" s="41"/>
      <c r="J443" s="944">
        <f t="shared" si="60"/>
        <v>0</v>
      </c>
      <c r="K443" s="292">
        <f t="shared" si="61"/>
        <v>0</v>
      </c>
      <c r="L443" s="327">
        <f>IF(I443&lt;(INDEX(Lookup!$U$2:$U$10,MATCH($D$45,Lookup!$S$2:$S$10,0))),0,365)</f>
        <v>0</v>
      </c>
      <c r="M443" s="292">
        <f t="shared" si="59"/>
        <v>0</v>
      </c>
      <c r="N443" s="371"/>
      <c r="O443" s="150"/>
      <c r="P443" s="397"/>
      <c r="Q443" s="555"/>
      <c r="R443" s="576">
        <f t="shared" si="62"/>
        <v>0</v>
      </c>
      <c r="S443" s="576">
        <f t="shared" si="63"/>
        <v>0</v>
      </c>
      <c r="T443" s="576">
        <f t="shared" si="64"/>
        <v>0</v>
      </c>
      <c r="U443" s="576">
        <f t="shared" si="65"/>
        <v>0</v>
      </c>
      <c r="V443" s="553"/>
      <c r="W443" s="553"/>
      <c r="X443" s="553"/>
      <c r="Y443" s="553"/>
      <c r="Z443" s="397"/>
      <c r="AA443" s="397"/>
      <c r="AB443" s="397"/>
      <c r="AC443" s="397"/>
      <c r="AD443" s="397"/>
      <c r="AE443" s="397"/>
      <c r="AF443" s="397"/>
      <c r="AG443" s="397"/>
      <c r="AH443" s="397"/>
      <c r="AI443" s="397"/>
      <c r="AJ443" s="397"/>
      <c r="AK443" s="397"/>
      <c r="AL443" s="397"/>
      <c r="AM443" s="397"/>
      <c r="AN443" s="397"/>
      <c r="AO443" s="397"/>
      <c r="AP443" s="397"/>
      <c r="AQ443" s="397"/>
      <c r="AR443" s="397"/>
      <c r="AS443" s="397"/>
      <c r="AT443" s="397"/>
      <c r="AU443" s="397"/>
      <c r="AV443" s="397"/>
      <c r="AW443" s="397"/>
      <c r="AX443" s="397"/>
      <c r="AY443" s="397"/>
      <c r="AZ443" s="397"/>
      <c r="BA443" s="553"/>
      <c r="BB443" s="397"/>
      <c r="BC443" s="397"/>
      <c r="BD443" s="397"/>
      <c r="BE443" s="397"/>
      <c r="BF443" s="397"/>
      <c r="BG443" s="397"/>
      <c r="BH443" s="397"/>
      <c r="BI443" s="397"/>
      <c r="BJ443" s="397"/>
      <c r="BK443" s="397"/>
    </row>
    <row r="444" spans="2:63" x14ac:dyDescent="0.35">
      <c r="B444" s="80"/>
      <c r="C444" s="119"/>
      <c r="D444" s="119"/>
      <c r="E444" s="202"/>
      <c r="F444" s="119"/>
      <c r="G444" s="120"/>
      <c r="H444" s="41"/>
      <c r="I444" s="41"/>
      <c r="J444" s="944">
        <f t="shared" si="60"/>
        <v>0</v>
      </c>
      <c r="K444" s="292">
        <f t="shared" si="61"/>
        <v>0</v>
      </c>
      <c r="L444" s="327">
        <f>IF(I444&lt;(INDEX(Lookup!$U$2:$U$10,MATCH($D$45,Lookup!$S$2:$S$10,0))),0,365)</f>
        <v>0</v>
      </c>
      <c r="M444" s="292">
        <f t="shared" si="59"/>
        <v>0</v>
      </c>
      <c r="N444" s="371"/>
      <c r="O444" s="150"/>
      <c r="P444" s="397"/>
      <c r="Q444" s="555"/>
      <c r="R444" s="576">
        <f t="shared" si="62"/>
        <v>0</v>
      </c>
      <c r="S444" s="576">
        <f t="shared" si="63"/>
        <v>0</v>
      </c>
      <c r="T444" s="576">
        <f t="shared" si="64"/>
        <v>0</v>
      </c>
      <c r="U444" s="576">
        <f t="shared" si="65"/>
        <v>0</v>
      </c>
      <c r="V444" s="553"/>
      <c r="W444" s="553"/>
      <c r="X444" s="553"/>
      <c r="Y444" s="553"/>
      <c r="Z444" s="397"/>
      <c r="AA444" s="397"/>
      <c r="AB444" s="397"/>
      <c r="AC444" s="397"/>
      <c r="AD444" s="397"/>
      <c r="AE444" s="397"/>
      <c r="AF444" s="397"/>
      <c r="AG444" s="397"/>
      <c r="AH444" s="397"/>
      <c r="AI444" s="397"/>
      <c r="AJ444" s="397"/>
      <c r="AK444" s="397"/>
      <c r="AL444" s="397"/>
      <c r="AM444" s="397"/>
      <c r="AN444" s="397"/>
      <c r="AO444" s="397"/>
      <c r="AP444" s="397"/>
      <c r="AQ444" s="397"/>
      <c r="AR444" s="397"/>
      <c r="AS444" s="397"/>
      <c r="AT444" s="397"/>
      <c r="AU444" s="397"/>
      <c r="AV444" s="397"/>
      <c r="AW444" s="397"/>
      <c r="AX444" s="397"/>
      <c r="AY444" s="397"/>
      <c r="AZ444" s="397"/>
      <c r="BA444" s="553"/>
      <c r="BB444" s="397"/>
      <c r="BC444" s="397"/>
      <c r="BD444" s="397"/>
      <c r="BE444" s="397"/>
      <c r="BF444" s="397"/>
      <c r="BG444" s="397"/>
      <c r="BH444" s="397"/>
      <c r="BI444" s="397"/>
      <c r="BJ444" s="397"/>
      <c r="BK444" s="397"/>
    </row>
    <row r="445" spans="2:63" x14ac:dyDescent="0.35">
      <c r="B445" s="80"/>
      <c r="C445" s="119"/>
      <c r="D445" s="119"/>
      <c r="E445" s="202"/>
      <c r="F445" s="119"/>
      <c r="G445" s="120"/>
      <c r="H445" s="41"/>
      <c r="I445" s="41"/>
      <c r="J445" s="944">
        <f t="shared" si="60"/>
        <v>0</v>
      </c>
      <c r="K445" s="292">
        <f t="shared" si="61"/>
        <v>0</v>
      </c>
      <c r="L445" s="327">
        <f>IF(I445&lt;(INDEX(Lookup!$U$2:$U$10,MATCH($D$45,Lookup!$S$2:$S$10,0))),0,365)</f>
        <v>0</v>
      </c>
      <c r="M445" s="292">
        <f t="shared" si="59"/>
        <v>0</v>
      </c>
      <c r="N445" s="371"/>
      <c r="O445" s="150"/>
      <c r="P445" s="397"/>
      <c r="Q445" s="555"/>
      <c r="R445" s="576">
        <f t="shared" si="62"/>
        <v>0</v>
      </c>
      <c r="S445" s="576">
        <f t="shared" si="63"/>
        <v>0</v>
      </c>
      <c r="T445" s="576">
        <f t="shared" si="64"/>
        <v>0</v>
      </c>
      <c r="U445" s="576">
        <f t="shared" si="65"/>
        <v>0</v>
      </c>
      <c r="V445" s="553"/>
      <c r="W445" s="553"/>
      <c r="X445" s="553"/>
      <c r="Y445" s="553"/>
      <c r="Z445" s="397"/>
      <c r="AA445" s="397"/>
      <c r="AB445" s="397"/>
      <c r="AC445" s="397"/>
      <c r="AD445" s="397"/>
      <c r="AE445" s="397"/>
      <c r="AF445" s="397"/>
      <c r="AG445" s="397"/>
      <c r="AH445" s="397"/>
      <c r="AI445" s="397"/>
      <c r="AJ445" s="397"/>
      <c r="AK445" s="397"/>
      <c r="AL445" s="397"/>
      <c r="AM445" s="397"/>
      <c r="AN445" s="397"/>
      <c r="AO445" s="397"/>
      <c r="AP445" s="397"/>
      <c r="AQ445" s="397"/>
      <c r="AR445" s="397"/>
      <c r="AS445" s="397"/>
      <c r="AT445" s="397"/>
      <c r="AU445" s="397"/>
      <c r="AV445" s="397"/>
      <c r="AW445" s="397"/>
      <c r="AX445" s="397"/>
      <c r="AY445" s="397"/>
      <c r="AZ445" s="397"/>
      <c r="BA445" s="553"/>
      <c r="BB445" s="397"/>
      <c r="BC445" s="397"/>
      <c r="BD445" s="397"/>
      <c r="BE445" s="397"/>
      <c r="BF445" s="397"/>
      <c r="BG445" s="397"/>
      <c r="BH445" s="397"/>
      <c r="BI445" s="397"/>
      <c r="BJ445" s="397"/>
      <c r="BK445" s="397"/>
    </row>
    <row r="446" spans="2:63" x14ac:dyDescent="0.35">
      <c r="B446" s="80"/>
      <c r="C446" s="119"/>
      <c r="D446" s="119"/>
      <c r="E446" s="202"/>
      <c r="F446" s="119"/>
      <c r="G446" s="120"/>
      <c r="H446" s="41"/>
      <c r="I446" s="41"/>
      <c r="J446" s="944">
        <f t="shared" si="60"/>
        <v>0</v>
      </c>
      <c r="K446" s="292">
        <f t="shared" si="61"/>
        <v>0</v>
      </c>
      <c r="L446" s="327">
        <f>IF(I446&lt;(INDEX(Lookup!$U$2:$U$10,MATCH($D$45,Lookup!$S$2:$S$10,0))),0,365)</f>
        <v>0</v>
      </c>
      <c r="M446" s="292">
        <f t="shared" si="59"/>
        <v>0</v>
      </c>
      <c r="N446" s="371"/>
      <c r="O446" s="150"/>
      <c r="P446" s="397"/>
      <c r="Q446" s="555"/>
      <c r="R446" s="576">
        <f t="shared" si="62"/>
        <v>0</v>
      </c>
      <c r="S446" s="576">
        <f t="shared" si="63"/>
        <v>0</v>
      </c>
      <c r="T446" s="576">
        <f t="shared" si="64"/>
        <v>0</v>
      </c>
      <c r="U446" s="576">
        <f t="shared" si="65"/>
        <v>0</v>
      </c>
      <c r="V446" s="553"/>
      <c r="W446" s="553"/>
      <c r="X446" s="553"/>
      <c r="Y446" s="553"/>
      <c r="Z446" s="397"/>
      <c r="AA446" s="397"/>
      <c r="AB446" s="397"/>
      <c r="AC446" s="397"/>
      <c r="AD446" s="397"/>
      <c r="AE446" s="397"/>
      <c r="AF446" s="397"/>
      <c r="AG446" s="397"/>
      <c r="AH446" s="397"/>
      <c r="AI446" s="397"/>
      <c r="AJ446" s="397"/>
      <c r="AK446" s="397"/>
      <c r="AL446" s="397"/>
      <c r="AM446" s="397"/>
      <c r="AN446" s="397"/>
      <c r="AO446" s="397"/>
      <c r="AP446" s="397"/>
      <c r="AQ446" s="397"/>
      <c r="AR446" s="397"/>
      <c r="AS446" s="397"/>
      <c r="AT446" s="397"/>
      <c r="AU446" s="397"/>
      <c r="AV446" s="397"/>
      <c r="AW446" s="397"/>
      <c r="AX446" s="397"/>
      <c r="AY446" s="397"/>
      <c r="AZ446" s="397"/>
      <c r="BA446" s="553"/>
      <c r="BB446" s="397"/>
      <c r="BC446" s="397"/>
      <c r="BD446" s="397"/>
      <c r="BE446" s="397"/>
      <c r="BF446" s="397"/>
      <c r="BG446" s="397"/>
      <c r="BH446" s="397"/>
      <c r="BI446" s="397"/>
      <c r="BJ446" s="397"/>
      <c r="BK446" s="397"/>
    </row>
    <row r="447" spans="2:63" x14ac:dyDescent="0.35">
      <c r="B447" s="80"/>
      <c r="C447" s="119"/>
      <c r="D447" s="119"/>
      <c r="E447" s="202"/>
      <c r="F447" s="119"/>
      <c r="G447" s="120"/>
      <c r="H447" s="41"/>
      <c r="I447" s="41"/>
      <c r="J447" s="944">
        <f t="shared" si="60"/>
        <v>0</v>
      </c>
      <c r="K447" s="292">
        <f t="shared" si="61"/>
        <v>0</v>
      </c>
      <c r="L447" s="327">
        <f>IF(I447&lt;(INDEX(Lookup!$U$2:$U$10,MATCH($D$45,Lookup!$S$2:$S$10,0))),0,365)</f>
        <v>0</v>
      </c>
      <c r="M447" s="292">
        <f t="shared" si="59"/>
        <v>0</v>
      </c>
      <c r="N447" s="371"/>
      <c r="O447" s="150"/>
      <c r="P447" s="397"/>
      <c r="Q447" s="555"/>
      <c r="R447" s="576">
        <f t="shared" si="62"/>
        <v>0</v>
      </c>
      <c r="S447" s="576">
        <f t="shared" si="63"/>
        <v>0</v>
      </c>
      <c r="T447" s="576">
        <f t="shared" si="64"/>
        <v>0</v>
      </c>
      <c r="U447" s="576">
        <f t="shared" si="65"/>
        <v>0</v>
      </c>
      <c r="V447" s="553"/>
      <c r="W447" s="553"/>
      <c r="X447" s="553"/>
      <c r="Y447" s="553"/>
      <c r="Z447" s="397"/>
      <c r="AA447" s="397"/>
      <c r="AB447" s="397"/>
      <c r="AC447" s="397"/>
      <c r="AD447" s="397"/>
      <c r="AE447" s="397"/>
      <c r="AF447" s="397"/>
      <c r="AG447" s="397"/>
      <c r="AH447" s="397"/>
      <c r="AI447" s="397"/>
      <c r="AJ447" s="397"/>
      <c r="AK447" s="397"/>
      <c r="AL447" s="397"/>
      <c r="AM447" s="397"/>
      <c r="AN447" s="397"/>
      <c r="AO447" s="397"/>
      <c r="AP447" s="397"/>
      <c r="AQ447" s="397"/>
      <c r="AR447" s="397"/>
      <c r="AS447" s="397"/>
      <c r="AT447" s="397"/>
      <c r="AU447" s="397"/>
      <c r="AV447" s="397"/>
      <c r="AW447" s="397"/>
      <c r="AX447" s="397"/>
      <c r="AY447" s="397"/>
      <c r="AZ447" s="397"/>
      <c r="BA447" s="553"/>
      <c r="BB447" s="397"/>
      <c r="BC447" s="397"/>
      <c r="BD447" s="397"/>
      <c r="BE447" s="397"/>
      <c r="BF447" s="397"/>
      <c r="BG447" s="397"/>
      <c r="BH447" s="397"/>
      <c r="BI447" s="397"/>
      <c r="BJ447" s="397"/>
      <c r="BK447" s="397"/>
    </row>
    <row r="448" spans="2:63" x14ac:dyDescent="0.35">
      <c r="B448" s="80"/>
      <c r="C448" s="119"/>
      <c r="D448" s="119"/>
      <c r="E448" s="202"/>
      <c r="F448" s="119"/>
      <c r="G448" s="120"/>
      <c r="H448" s="41"/>
      <c r="I448" s="41"/>
      <c r="J448" s="944">
        <f t="shared" si="60"/>
        <v>0</v>
      </c>
      <c r="K448" s="292">
        <f t="shared" si="61"/>
        <v>0</v>
      </c>
      <c r="L448" s="327">
        <f>IF(I448&lt;(INDEX(Lookup!$U$2:$U$10,MATCH($D$45,Lookup!$S$2:$S$10,0))),0,365)</f>
        <v>0</v>
      </c>
      <c r="M448" s="292">
        <f t="shared" si="59"/>
        <v>0</v>
      </c>
      <c r="N448" s="371"/>
      <c r="O448" s="150"/>
      <c r="P448" s="397"/>
      <c r="Q448" s="555"/>
      <c r="R448" s="576">
        <f t="shared" si="62"/>
        <v>0</v>
      </c>
      <c r="S448" s="576">
        <f t="shared" si="63"/>
        <v>0</v>
      </c>
      <c r="T448" s="576">
        <f t="shared" si="64"/>
        <v>0</v>
      </c>
      <c r="U448" s="576">
        <f t="shared" si="65"/>
        <v>0</v>
      </c>
      <c r="V448" s="553"/>
      <c r="W448" s="553"/>
      <c r="X448" s="553"/>
      <c r="Y448" s="553"/>
      <c r="Z448" s="397"/>
      <c r="AA448" s="397"/>
      <c r="AB448" s="397"/>
      <c r="AC448" s="397"/>
      <c r="AD448" s="397"/>
      <c r="AE448" s="397"/>
      <c r="AF448" s="397"/>
      <c r="AG448" s="397"/>
      <c r="AH448" s="397"/>
      <c r="AI448" s="397"/>
      <c r="AJ448" s="397"/>
      <c r="AK448" s="397"/>
      <c r="AL448" s="397"/>
      <c r="AM448" s="397"/>
      <c r="AN448" s="397"/>
      <c r="AO448" s="397"/>
      <c r="AP448" s="397"/>
      <c r="AQ448" s="397"/>
      <c r="AR448" s="397"/>
      <c r="AS448" s="397"/>
      <c r="AT448" s="397"/>
      <c r="AU448" s="397"/>
      <c r="AV448" s="397"/>
      <c r="AW448" s="397"/>
      <c r="AX448" s="397"/>
      <c r="AY448" s="397"/>
      <c r="AZ448" s="397"/>
      <c r="BA448" s="553"/>
      <c r="BB448" s="397"/>
      <c r="BC448" s="397"/>
      <c r="BD448" s="397"/>
      <c r="BE448" s="397"/>
      <c r="BF448" s="397"/>
      <c r="BG448" s="397"/>
      <c r="BH448" s="397"/>
      <c r="BI448" s="397"/>
      <c r="BJ448" s="397"/>
      <c r="BK448" s="397"/>
    </row>
    <row r="449" spans="2:63" x14ac:dyDescent="0.35">
      <c r="B449" s="80"/>
      <c r="C449" s="119"/>
      <c r="D449" s="119"/>
      <c r="E449" s="202"/>
      <c r="F449" s="119"/>
      <c r="G449" s="120"/>
      <c r="H449" s="41"/>
      <c r="I449" s="41"/>
      <c r="J449" s="944">
        <f t="shared" si="60"/>
        <v>0</v>
      </c>
      <c r="K449" s="292">
        <f t="shared" si="61"/>
        <v>0</v>
      </c>
      <c r="L449" s="327">
        <f>IF(I449&lt;(INDEX(Lookup!$U$2:$U$10,MATCH($D$45,Lookup!$S$2:$S$10,0))),0,365)</f>
        <v>0</v>
      </c>
      <c r="M449" s="292">
        <f t="shared" si="59"/>
        <v>0</v>
      </c>
      <c r="N449" s="371"/>
      <c r="O449" s="150"/>
      <c r="P449" s="397"/>
      <c r="Q449" s="555"/>
      <c r="R449" s="576">
        <f t="shared" si="62"/>
        <v>0</v>
      </c>
      <c r="S449" s="576">
        <f t="shared" si="63"/>
        <v>0</v>
      </c>
      <c r="T449" s="576">
        <f t="shared" si="64"/>
        <v>0</v>
      </c>
      <c r="U449" s="576">
        <f t="shared" si="65"/>
        <v>0</v>
      </c>
      <c r="V449" s="553"/>
      <c r="W449" s="553"/>
      <c r="X449" s="553"/>
      <c r="Y449" s="553"/>
      <c r="Z449" s="397"/>
      <c r="AA449" s="397"/>
      <c r="AB449" s="397"/>
      <c r="AC449" s="397"/>
      <c r="AD449" s="397"/>
      <c r="AE449" s="397"/>
      <c r="AF449" s="397"/>
      <c r="AG449" s="397"/>
      <c r="AH449" s="397"/>
      <c r="AI449" s="397"/>
      <c r="AJ449" s="397"/>
      <c r="AK449" s="397"/>
      <c r="AL449" s="397"/>
      <c r="AM449" s="397"/>
      <c r="AN449" s="397"/>
      <c r="AO449" s="397"/>
      <c r="AP449" s="397"/>
      <c r="AQ449" s="397"/>
      <c r="AR449" s="397"/>
      <c r="AS449" s="397"/>
      <c r="AT449" s="397"/>
      <c r="AU449" s="397"/>
      <c r="AV449" s="397"/>
      <c r="AW449" s="397"/>
      <c r="AX449" s="397"/>
      <c r="AY449" s="397"/>
      <c r="AZ449" s="397"/>
      <c r="BA449" s="553"/>
      <c r="BB449" s="397"/>
      <c r="BC449" s="397"/>
      <c r="BD449" s="397"/>
      <c r="BE449" s="397"/>
      <c r="BF449" s="397"/>
      <c r="BG449" s="397"/>
      <c r="BH449" s="397"/>
      <c r="BI449" s="397"/>
      <c r="BJ449" s="397"/>
      <c r="BK449" s="397"/>
    </row>
    <row r="450" spans="2:63" x14ac:dyDescent="0.35">
      <c r="B450" s="80"/>
      <c r="C450" s="119"/>
      <c r="D450" s="119"/>
      <c r="E450" s="202"/>
      <c r="F450" s="119"/>
      <c r="G450" s="120"/>
      <c r="H450" s="41"/>
      <c r="I450" s="41"/>
      <c r="J450" s="944">
        <f t="shared" si="60"/>
        <v>0</v>
      </c>
      <c r="K450" s="292">
        <f t="shared" si="61"/>
        <v>0</v>
      </c>
      <c r="L450" s="327">
        <f>IF(I450&lt;(INDEX(Lookup!$U$2:$U$10,MATCH($D$45,Lookup!$S$2:$S$10,0))),0,365)</f>
        <v>0</v>
      </c>
      <c r="M450" s="292">
        <f t="shared" si="59"/>
        <v>0</v>
      </c>
      <c r="N450" s="371"/>
      <c r="O450" s="150"/>
      <c r="P450" s="397"/>
      <c r="Q450" s="555"/>
      <c r="R450" s="576">
        <f t="shared" si="62"/>
        <v>0</v>
      </c>
      <c r="S450" s="576">
        <f t="shared" si="63"/>
        <v>0</v>
      </c>
      <c r="T450" s="576">
        <f t="shared" si="64"/>
        <v>0</v>
      </c>
      <c r="U450" s="576">
        <f t="shared" si="65"/>
        <v>0</v>
      </c>
      <c r="V450" s="553"/>
      <c r="W450" s="553"/>
      <c r="X450" s="553"/>
      <c r="Y450" s="553"/>
      <c r="Z450" s="397"/>
      <c r="AA450" s="397"/>
      <c r="AB450" s="397"/>
      <c r="AC450" s="397"/>
      <c r="AD450" s="397"/>
      <c r="AE450" s="397"/>
      <c r="AF450" s="397"/>
      <c r="AG450" s="397"/>
      <c r="AH450" s="397"/>
      <c r="AI450" s="397"/>
      <c r="AJ450" s="397"/>
      <c r="AK450" s="397"/>
      <c r="AL450" s="397"/>
      <c r="AM450" s="397"/>
      <c r="AN450" s="397"/>
      <c r="AO450" s="397"/>
      <c r="AP450" s="397"/>
      <c r="AQ450" s="397"/>
      <c r="AR450" s="397"/>
      <c r="AS450" s="397"/>
      <c r="AT450" s="397"/>
      <c r="AU450" s="397"/>
      <c r="AV450" s="397"/>
      <c r="AW450" s="397"/>
      <c r="AX450" s="397"/>
      <c r="AY450" s="397"/>
      <c r="AZ450" s="397"/>
      <c r="BA450" s="553"/>
      <c r="BB450" s="397"/>
      <c r="BC450" s="397"/>
      <c r="BD450" s="397"/>
      <c r="BE450" s="397"/>
      <c r="BF450" s="397"/>
      <c r="BG450" s="397"/>
      <c r="BH450" s="397"/>
      <c r="BI450" s="397"/>
      <c r="BJ450" s="397"/>
      <c r="BK450" s="397"/>
    </row>
    <row r="451" spans="2:63" x14ac:dyDescent="0.35">
      <c r="B451" s="80"/>
      <c r="C451" s="119"/>
      <c r="D451" s="119"/>
      <c r="E451" s="202"/>
      <c r="F451" s="119"/>
      <c r="G451" s="120"/>
      <c r="H451" s="41"/>
      <c r="I451" s="41"/>
      <c r="J451" s="944">
        <f t="shared" si="60"/>
        <v>0</v>
      </c>
      <c r="K451" s="292">
        <f t="shared" si="61"/>
        <v>0</v>
      </c>
      <c r="L451" s="327">
        <f>IF(I451&lt;(INDEX(Lookup!$U$2:$U$10,MATCH($D$45,Lookup!$S$2:$S$10,0))),0,365)</f>
        <v>0</v>
      </c>
      <c r="M451" s="292">
        <f t="shared" si="59"/>
        <v>0</v>
      </c>
      <c r="N451" s="371"/>
      <c r="O451" s="150"/>
      <c r="P451" s="397"/>
      <c r="Q451" s="555"/>
      <c r="R451" s="576">
        <f t="shared" si="62"/>
        <v>0</v>
      </c>
      <c r="S451" s="576">
        <f t="shared" si="63"/>
        <v>0</v>
      </c>
      <c r="T451" s="576">
        <f t="shared" si="64"/>
        <v>0</v>
      </c>
      <c r="U451" s="576">
        <f t="shared" si="65"/>
        <v>0</v>
      </c>
      <c r="V451" s="553"/>
      <c r="W451" s="553"/>
      <c r="X451" s="553"/>
      <c r="Y451" s="553"/>
      <c r="Z451" s="397"/>
      <c r="AA451" s="397"/>
      <c r="AB451" s="397"/>
      <c r="AC451" s="397"/>
      <c r="AD451" s="397"/>
      <c r="AE451" s="397"/>
      <c r="AF451" s="397"/>
      <c r="AG451" s="397"/>
      <c r="AH451" s="397"/>
      <c r="AI451" s="397"/>
      <c r="AJ451" s="397"/>
      <c r="AK451" s="397"/>
      <c r="AL451" s="397"/>
      <c r="AM451" s="397"/>
      <c r="AN451" s="397"/>
      <c r="AO451" s="397"/>
      <c r="AP451" s="397"/>
      <c r="AQ451" s="397"/>
      <c r="AR451" s="397"/>
      <c r="AS451" s="397"/>
      <c r="AT451" s="397"/>
      <c r="AU451" s="397"/>
      <c r="AV451" s="397"/>
      <c r="AW451" s="397"/>
      <c r="AX451" s="397"/>
      <c r="AY451" s="397"/>
      <c r="AZ451" s="397"/>
      <c r="BA451" s="553"/>
      <c r="BB451" s="397"/>
      <c r="BC451" s="397"/>
      <c r="BD451" s="397"/>
      <c r="BE451" s="397"/>
      <c r="BF451" s="397"/>
      <c r="BG451" s="397"/>
      <c r="BH451" s="397"/>
      <c r="BI451" s="397"/>
      <c r="BJ451" s="397"/>
      <c r="BK451" s="397"/>
    </row>
    <row r="452" spans="2:63" x14ac:dyDescent="0.35">
      <c r="B452" s="80"/>
      <c r="C452" s="119"/>
      <c r="D452" s="119"/>
      <c r="E452" s="202"/>
      <c r="F452" s="119"/>
      <c r="G452" s="120"/>
      <c r="H452" s="41"/>
      <c r="I452" s="41"/>
      <c r="J452" s="944">
        <f t="shared" si="60"/>
        <v>0</v>
      </c>
      <c r="K452" s="292">
        <f t="shared" si="61"/>
        <v>0</v>
      </c>
      <c r="L452" s="327">
        <f>IF(I452&lt;(INDEX(Lookup!$U$2:$U$10,MATCH($D$45,Lookup!$S$2:$S$10,0))),0,365)</f>
        <v>0</v>
      </c>
      <c r="M452" s="292">
        <f t="shared" si="59"/>
        <v>0</v>
      </c>
      <c r="N452" s="371"/>
      <c r="O452" s="150"/>
      <c r="P452" s="397"/>
      <c r="Q452" s="555"/>
      <c r="R452" s="576">
        <f t="shared" si="62"/>
        <v>0</v>
      </c>
      <c r="S452" s="576">
        <f t="shared" si="63"/>
        <v>0</v>
      </c>
      <c r="T452" s="576">
        <f t="shared" si="64"/>
        <v>0</v>
      </c>
      <c r="U452" s="576">
        <f t="shared" si="65"/>
        <v>0</v>
      </c>
      <c r="V452" s="553"/>
      <c r="W452" s="553"/>
      <c r="X452" s="553"/>
      <c r="Y452" s="553"/>
      <c r="Z452" s="397"/>
      <c r="AA452" s="397"/>
      <c r="AB452" s="397"/>
      <c r="AC452" s="397"/>
      <c r="AD452" s="397"/>
      <c r="AE452" s="397"/>
      <c r="AF452" s="397"/>
      <c r="AG452" s="397"/>
      <c r="AH452" s="397"/>
      <c r="AI452" s="397"/>
      <c r="AJ452" s="397"/>
      <c r="AK452" s="397"/>
      <c r="AL452" s="397"/>
      <c r="AM452" s="397"/>
      <c r="AN452" s="397"/>
      <c r="AO452" s="397"/>
      <c r="AP452" s="397"/>
      <c r="AQ452" s="397"/>
      <c r="AR452" s="397"/>
      <c r="AS452" s="397"/>
      <c r="AT452" s="397"/>
      <c r="AU452" s="397"/>
      <c r="AV452" s="397"/>
      <c r="AW452" s="397"/>
      <c r="AX452" s="397"/>
      <c r="AY452" s="397"/>
      <c r="AZ452" s="397"/>
      <c r="BA452" s="553"/>
      <c r="BB452" s="397"/>
      <c r="BC452" s="397"/>
      <c r="BD452" s="397"/>
      <c r="BE452" s="397"/>
      <c r="BF452" s="397"/>
      <c r="BG452" s="397"/>
      <c r="BH452" s="397"/>
      <c r="BI452" s="397"/>
      <c r="BJ452" s="397"/>
      <c r="BK452" s="397"/>
    </row>
    <row r="453" spans="2:63" x14ac:dyDescent="0.35">
      <c r="B453" s="80"/>
      <c r="C453" s="119"/>
      <c r="D453" s="119"/>
      <c r="E453" s="202"/>
      <c r="F453" s="119"/>
      <c r="G453" s="120"/>
      <c r="H453" s="41"/>
      <c r="I453" s="41"/>
      <c r="J453" s="944">
        <f t="shared" si="60"/>
        <v>0</v>
      </c>
      <c r="K453" s="292">
        <f t="shared" si="61"/>
        <v>0</v>
      </c>
      <c r="L453" s="327">
        <f>IF(I453&lt;(INDEX(Lookup!$U$2:$U$10,MATCH($D$45,Lookup!$S$2:$S$10,0))),0,365)</f>
        <v>0</v>
      </c>
      <c r="M453" s="292">
        <f t="shared" si="59"/>
        <v>0</v>
      </c>
      <c r="N453" s="371"/>
      <c r="O453" s="150"/>
      <c r="P453" s="397"/>
      <c r="Q453" s="555"/>
      <c r="R453" s="576">
        <f t="shared" si="62"/>
        <v>0</v>
      </c>
      <c r="S453" s="576">
        <f t="shared" si="63"/>
        <v>0</v>
      </c>
      <c r="T453" s="576">
        <f t="shared" si="64"/>
        <v>0</v>
      </c>
      <c r="U453" s="576">
        <f t="shared" si="65"/>
        <v>0</v>
      </c>
      <c r="V453" s="553"/>
      <c r="W453" s="553"/>
      <c r="X453" s="553"/>
      <c r="Y453" s="553"/>
      <c r="Z453" s="397"/>
      <c r="AA453" s="397"/>
      <c r="AB453" s="397"/>
      <c r="AC453" s="397"/>
      <c r="AD453" s="397"/>
      <c r="AE453" s="397"/>
      <c r="AF453" s="397"/>
      <c r="AG453" s="397"/>
      <c r="AH453" s="397"/>
      <c r="AI453" s="397"/>
      <c r="AJ453" s="397"/>
      <c r="AK453" s="397"/>
      <c r="AL453" s="397"/>
      <c r="AM453" s="397"/>
      <c r="AN453" s="397"/>
      <c r="AO453" s="397"/>
      <c r="AP453" s="397"/>
      <c r="AQ453" s="397"/>
      <c r="AR453" s="397"/>
      <c r="AS453" s="397"/>
      <c r="AT453" s="397"/>
      <c r="AU453" s="397"/>
      <c r="AV453" s="397"/>
      <c r="AW453" s="397"/>
      <c r="AX453" s="397"/>
      <c r="AY453" s="397"/>
      <c r="AZ453" s="397"/>
      <c r="BA453" s="553"/>
      <c r="BB453" s="397"/>
      <c r="BC453" s="397"/>
      <c r="BD453" s="397"/>
      <c r="BE453" s="397"/>
      <c r="BF453" s="397"/>
      <c r="BG453" s="397"/>
      <c r="BH453" s="397"/>
      <c r="BI453" s="397"/>
      <c r="BJ453" s="397"/>
      <c r="BK453" s="397"/>
    </row>
    <row r="454" spans="2:63" x14ac:dyDescent="0.35">
      <c r="B454" s="80"/>
      <c r="C454" s="119"/>
      <c r="D454" s="119"/>
      <c r="E454" s="202"/>
      <c r="F454" s="119"/>
      <c r="G454" s="120"/>
      <c r="H454" s="41"/>
      <c r="I454" s="41"/>
      <c r="J454" s="944">
        <f t="shared" si="60"/>
        <v>0</v>
      </c>
      <c r="K454" s="292">
        <f t="shared" si="61"/>
        <v>0</v>
      </c>
      <c r="L454" s="327">
        <f>IF(I454&lt;(INDEX(Lookup!$U$2:$U$10,MATCH($D$45,Lookup!$S$2:$S$10,0))),0,365)</f>
        <v>0</v>
      </c>
      <c r="M454" s="292">
        <f t="shared" si="59"/>
        <v>0</v>
      </c>
      <c r="N454" s="371"/>
      <c r="O454" s="150"/>
      <c r="P454" s="397"/>
      <c r="Q454" s="555"/>
      <c r="R454" s="576">
        <f t="shared" si="62"/>
        <v>0</v>
      </c>
      <c r="S454" s="576">
        <f t="shared" si="63"/>
        <v>0</v>
      </c>
      <c r="T454" s="576">
        <f t="shared" si="64"/>
        <v>0</v>
      </c>
      <c r="U454" s="576">
        <f t="shared" si="65"/>
        <v>0</v>
      </c>
      <c r="V454" s="553"/>
      <c r="W454" s="553"/>
      <c r="X454" s="553"/>
      <c r="Y454" s="553"/>
      <c r="Z454" s="397"/>
      <c r="AA454" s="397"/>
      <c r="AB454" s="397"/>
      <c r="AC454" s="397"/>
      <c r="AD454" s="397"/>
      <c r="AE454" s="397"/>
      <c r="AF454" s="397"/>
      <c r="AG454" s="397"/>
      <c r="AH454" s="397"/>
      <c r="AI454" s="397"/>
      <c r="AJ454" s="397"/>
      <c r="AK454" s="397"/>
      <c r="AL454" s="397"/>
      <c r="AM454" s="397"/>
      <c r="AN454" s="397"/>
      <c r="AO454" s="397"/>
      <c r="AP454" s="397"/>
      <c r="AQ454" s="397"/>
      <c r="AR454" s="397"/>
      <c r="AS454" s="397"/>
      <c r="AT454" s="397"/>
      <c r="AU454" s="397"/>
      <c r="AV454" s="397"/>
      <c r="AW454" s="397"/>
      <c r="AX454" s="397"/>
      <c r="AY454" s="397"/>
      <c r="AZ454" s="397"/>
      <c r="BA454" s="553"/>
      <c r="BB454" s="397"/>
      <c r="BC454" s="397"/>
      <c r="BD454" s="397"/>
      <c r="BE454" s="397"/>
      <c r="BF454" s="397"/>
      <c r="BG454" s="397"/>
      <c r="BH454" s="397"/>
      <c r="BI454" s="397"/>
      <c r="BJ454" s="397"/>
      <c r="BK454" s="397"/>
    </row>
    <row r="455" spans="2:63" x14ac:dyDescent="0.35">
      <c r="B455" s="80"/>
      <c r="C455" s="119"/>
      <c r="D455" s="119"/>
      <c r="E455" s="202"/>
      <c r="F455" s="119"/>
      <c r="G455" s="120"/>
      <c r="H455" s="41"/>
      <c r="I455" s="41"/>
      <c r="J455" s="944">
        <f t="shared" si="60"/>
        <v>0</v>
      </c>
      <c r="K455" s="292">
        <f t="shared" si="61"/>
        <v>0</v>
      </c>
      <c r="L455" s="327">
        <f>IF(I455&lt;(INDEX(Lookup!$U$2:$U$10,MATCH($D$45,Lookup!$S$2:$S$10,0))),0,365)</f>
        <v>0</v>
      </c>
      <c r="M455" s="292">
        <f t="shared" si="59"/>
        <v>0</v>
      </c>
      <c r="N455" s="371"/>
      <c r="O455" s="150"/>
      <c r="P455" s="397"/>
      <c r="Q455" s="555"/>
      <c r="R455" s="576">
        <f t="shared" si="62"/>
        <v>0</v>
      </c>
      <c r="S455" s="576">
        <f t="shared" si="63"/>
        <v>0</v>
      </c>
      <c r="T455" s="576">
        <f t="shared" si="64"/>
        <v>0</v>
      </c>
      <c r="U455" s="576">
        <f t="shared" si="65"/>
        <v>0</v>
      </c>
      <c r="V455" s="553"/>
      <c r="W455" s="553"/>
      <c r="X455" s="553"/>
      <c r="Y455" s="553"/>
      <c r="Z455" s="397"/>
      <c r="AA455" s="397"/>
      <c r="AB455" s="397"/>
      <c r="AC455" s="397"/>
      <c r="AD455" s="397"/>
      <c r="AE455" s="397"/>
      <c r="AF455" s="397"/>
      <c r="AG455" s="397"/>
      <c r="AH455" s="397"/>
      <c r="AI455" s="397"/>
      <c r="AJ455" s="397"/>
      <c r="AK455" s="397"/>
      <c r="AL455" s="397"/>
      <c r="AM455" s="397"/>
      <c r="AN455" s="397"/>
      <c r="AO455" s="397"/>
      <c r="AP455" s="397"/>
      <c r="AQ455" s="397"/>
      <c r="AR455" s="397"/>
      <c r="AS455" s="397"/>
      <c r="AT455" s="397"/>
      <c r="AU455" s="397"/>
      <c r="AV455" s="397"/>
      <c r="AW455" s="397"/>
      <c r="AX455" s="397"/>
      <c r="AY455" s="397"/>
      <c r="AZ455" s="397"/>
      <c r="BA455" s="553"/>
      <c r="BB455" s="397"/>
      <c r="BC455" s="397"/>
      <c r="BD455" s="397"/>
      <c r="BE455" s="397"/>
      <c r="BF455" s="397"/>
      <c r="BG455" s="397"/>
      <c r="BH455" s="397"/>
      <c r="BI455" s="397"/>
      <c r="BJ455" s="397"/>
      <c r="BK455" s="397"/>
    </row>
    <row r="456" spans="2:63" x14ac:dyDescent="0.35">
      <c r="B456" s="80"/>
      <c r="C456" s="119"/>
      <c r="D456" s="119"/>
      <c r="E456" s="202"/>
      <c r="F456" s="119"/>
      <c r="G456" s="120"/>
      <c r="H456" s="41"/>
      <c r="I456" s="41"/>
      <c r="J456" s="944">
        <f t="shared" si="60"/>
        <v>0</v>
      </c>
      <c r="K456" s="292">
        <f t="shared" si="61"/>
        <v>0</v>
      </c>
      <c r="L456" s="327">
        <f>IF(I456&lt;(INDEX(Lookup!$U$2:$U$10,MATCH($D$45,Lookup!$S$2:$S$10,0))),0,365)</f>
        <v>0</v>
      </c>
      <c r="M456" s="292">
        <f t="shared" si="59"/>
        <v>0</v>
      </c>
      <c r="N456" s="371"/>
      <c r="O456" s="150"/>
      <c r="P456" s="397"/>
      <c r="Q456" s="555"/>
      <c r="R456" s="576">
        <f t="shared" si="62"/>
        <v>0</v>
      </c>
      <c r="S456" s="576">
        <f t="shared" si="63"/>
        <v>0</v>
      </c>
      <c r="T456" s="576">
        <f t="shared" si="64"/>
        <v>0</v>
      </c>
      <c r="U456" s="576">
        <f t="shared" si="65"/>
        <v>0</v>
      </c>
      <c r="V456" s="553"/>
      <c r="W456" s="553"/>
      <c r="X456" s="553"/>
      <c r="Y456" s="553"/>
      <c r="Z456" s="397"/>
      <c r="AA456" s="397"/>
      <c r="AB456" s="397"/>
      <c r="AC456" s="397"/>
      <c r="AD456" s="397"/>
      <c r="AE456" s="397"/>
      <c r="AF456" s="397"/>
      <c r="AG456" s="397"/>
      <c r="AH456" s="397"/>
      <c r="AI456" s="397"/>
      <c r="AJ456" s="397"/>
      <c r="AK456" s="397"/>
      <c r="AL456" s="397"/>
      <c r="AM456" s="397"/>
      <c r="AN456" s="397"/>
      <c r="AO456" s="397"/>
      <c r="AP456" s="397"/>
      <c r="AQ456" s="397"/>
      <c r="AR456" s="397"/>
      <c r="AS456" s="397"/>
      <c r="AT456" s="397"/>
      <c r="AU456" s="397"/>
      <c r="AV456" s="397"/>
      <c r="AW456" s="397"/>
      <c r="AX456" s="397"/>
      <c r="AY456" s="397"/>
      <c r="AZ456" s="397"/>
      <c r="BA456" s="553"/>
      <c r="BB456" s="397"/>
      <c r="BC456" s="397"/>
      <c r="BD456" s="397"/>
      <c r="BE456" s="397"/>
      <c r="BF456" s="397"/>
      <c r="BG456" s="397"/>
      <c r="BH456" s="397"/>
      <c r="BI456" s="397"/>
      <c r="BJ456" s="397"/>
      <c r="BK456" s="397"/>
    </row>
    <row r="457" spans="2:63" x14ac:dyDescent="0.35">
      <c r="B457" s="80"/>
      <c r="C457" s="119"/>
      <c r="D457" s="119"/>
      <c r="E457" s="202"/>
      <c r="F457" s="119"/>
      <c r="G457" s="120"/>
      <c r="H457" s="41"/>
      <c r="I457" s="41"/>
      <c r="J457" s="944">
        <f t="shared" si="60"/>
        <v>0</v>
      </c>
      <c r="K457" s="292">
        <f t="shared" si="61"/>
        <v>0</v>
      </c>
      <c r="L457" s="327">
        <f>IF(I457&lt;(INDEX(Lookup!$U$2:$U$10,MATCH($D$45,Lookup!$S$2:$S$10,0))),0,365)</f>
        <v>0</v>
      </c>
      <c r="M457" s="292">
        <f t="shared" si="59"/>
        <v>0</v>
      </c>
      <c r="N457" s="371"/>
      <c r="O457" s="150"/>
      <c r="P457" s="397"/>
      <c r="Q457" s="555"/>
      <c r="R457" s="576">
        <f t="shared" si="62"/>
        <v>0</v>
      </c>
      <c r="S457" s="576">
        <f t="shared" si="63"/>
        <v>0</v>
      </c>
      <c r="T457" s="576">
        <f t="shared" si="64"/>
        <v>0</v>
      </c>
      <c r="U457" s="576">
        <f t="shared" si="65"/>
        <v>0</v>
      </c>
      <c r="V457" s="553"/>
      <c r="W457" s="553"/>
      <c r="X457" s="553"/>
      <c r="Y457" s="553"/>
      <c r="Z457" s="397"/>
      <c r="AA457" s="397"/>
      <c r="AB457" s="397"/>
      <c r="AC457" s="397"/>
      <c r="AD457" s="397"/>
      <c r="AE457" s="397"/>
      <c r="AF457" s="397"/>
      <c r="AG457" s="397"/>
      <c r="AH457" s="397"/>
      <c r="AI457" s="397"/>
      <c r="AJ457" s="397"/>
      <c r="AK457" s="397"/>
      <c r="AL457" s="397"/>
      <c r="AM457" s="397"/>
      <c r="AN457" s="397"/>
      <c r="AO457" s="397"/>
      <c r="AP457" s="397"/>
      <c r="AQ457" s="397"/>
      <c r="AR457" s="397"/>
      <c r="AS457" s="397"/>
      <c r="AT457" s="397"/>
      <c r="AU457" s="397"/>
      <c r="AV457" s="397"/>
      <c r="AW457" s="397"/>
      <c r="AX457" s="397"/>
      <c r="AY457" s="397"/>
      <c r="AZ457" s="397"/>
      <c r="BA457" s="553"/>
      <c r="BB457" s="397"/>
      <c r="BC457" s="397"/>
      <c r="BD457" s="397"/>
      <c r="BE457" s="397"/>
      <c r="BF457" s="397"/>
      <c r="BG457" s="397"/>
      <c r="BH457" s="397"/>
      <c r="BI457" s="397"/>
      <c r="BJ457" s="397"/>
      <c r="BK457" s="397"/>
    </row>
    <row r="458" spans="2:63" x14ac:dyDescent="0.35">
      <c r="B458" s="80"/>
      <c r="C458" s="119"/>
      <c r="D458" s="119"/>
      <c r="E458" s="202"/>
      <c r="F458" s="119"/>
      <c r="G458" s="120"/>
      <c r="H458" s="41"/>
      <c r="I458" s="41"/>
      <c r="J458" s="944">
        <f t="shared" si="60"/>
        <v>0</v>
      </c>
      <c r="K458" s="292">
        <f t="shared" si="61"/>
        <v>0</v>
      </c>
      <c r="L458" s="327">
        <f>IF(I458&lt;(INDEX(Lookup!$U$2:$U$10,MATCH($D$45,Lookup!$S$2:$S$10,0))),0,365)</f>
        <v>0</v>
      </c>
      <c r="M458" s="292">
        <f t="shared" si="59"/>
        <v>0</v>
      </c>
      <c r="N458" s="371"/>
      <c r="O458" s="150"/>
      <c r="P458" s="397"/>
      <c r="Q458" s="555"/>
      <c r="R458" s="576">
        <f t="shared" si="62"/>
        <v>0</v>
      </c>
      <c r="S458" s="576">
        <f t="shared" si="63"/>
        <v>0</v>
      </c>
      <c r="T458" s="576">
        <f t="shared" si="64"/>
        <v>0</v>
      </c>
      <c r="U458" s="576">
        <f t="shared" si="65"/>
        <v>0</v>
      </c>
      <c r="V458" s="553"/>
      <c r="W458" s="553"/>
      <c r="X458" s="553"/>
      <c r="Y458" s="553"/>
      <c r="Z458" s="397"/>
      <c r="AA458" s="397"/>
      <c r="AB458" s="397"/>
      <c r="AC458" s="397"/>
      <c r="AD458" s="397"/>
      <c r="AE458" s="397"/>
      <c r="AF458" s="397"/>
      <c r="AG458" s="397"/>
      <c r="AH458" s="397"/>
      <c r="AI458" s="397"/>
      <c r="AJ458" s="397"/>
      <c r="AK458" s="397"/>
      <c r="AL458" s="397"/>
      <c r="AM458" s="397"/>
      <c r="AN458" s="397"/>
      <c r="AO458" s="397"/>
      <c r="AP458" s="397"/>
      <c r="AQ458" s="397"/>
      <c r="AR458" s="397"/>
      <c r="AS458" s="397"/>
      <c r="AT458" s="397"/>
      <c r="AU458" s="397"/>
      <c r="AV458" s="397"/>
      <c r="AW458" s="397"/>
      <c r="AX458" s="397"/>
      <c r="AY458" s="397"/>
      <c r="AZ458" s="397"/>
      <c r="BA458" s="553"/>
      <c r="BB458" s="397"/>
      <c r="BC458" s="397"/>
      <c r="BD458" s="397"/>
      <c r="BE458" s="397"/>
      <c r="BF458" s="397"/>
      <c r="BG458" s="397"/>
      <c r="BH458" s="397"/>
      <c r="BI458" s="397"/>
      <c r="BJ458" s="397"/>
      <c r="BK458" s="397"/>
    </row>
    <row r="459" spans="2:63" x14ac:dyDescent="0.35">
      <c r="B459" s="80"/>
      <c r="C459" s="119"/>
      <c r="D459" s="119"/>
      <c r="E459" s="202"/>
      <c r="F459" s="119"/>
      <c r="G459" s="120"/>
      <c r="H459" s="41"/>
      <c r="I459" s="41"/>
      <c r="J459" s="944">
        <f t="shared" si="60"/>
        <v>0</v>
      </c>
      <c r="K459" s="292">
        <f t="shared" si="61"/>
        <v>0</v>
      </c>
      <c r="L459" s="327">
        <f>IF(I459&lt;(INDEX(Lookup!$U$2:$U$10,MATCH($D$45,Lookup!$S$2:$S$10,0))),0,365)</f>
        <v>0</v>
      </c>
      <c r="M459" s="292">
        <f t="shared" si="59"/>
        <v>0</v>
      </c>
      <c r="N459" s="371"/>
      <c r="O459" s="150"/>
      <c r="P459" s="397"/>
      <c r="Q459" s="555"/>
      <c r="R459" s="576">
        <f t="shared" si="62"/>
        <v>0</v>
      </c>
      <c r="S459" s="576">
        <f t="shared" si="63"/>
        <v>0</v>
      </c>
      <c r="T459" s="576">
        <f t="shared" si="64"/>
        <v>0</v>
      </c>
      <c r="U459" s="576">
        <f t="shared" si="65"/>
        <v>0</v>
      </c>
      <c r="V459" s="553"/>
      <c r="W459" s="553"/>
      <c r="X459" s="553"/>
      <c r="Y459" s="553"/>
      <c r="Z459" s="397"/>
      <c r="AA459" s="397"/>
      <c r="AB459" s="397"/>
      <c r="AC459" s="397"/>
      <c r="AD459" s="397"/>
      <c r="AE459" s="397"/>
      <c r="AF459" s="397"/>
      <c r="AG459" s="397"/>
      <c r="AH459" s="397"/>
      <c r="AI459" s="397"/>
      <c r="AJ459" s="397"/>
      <c r="AK459" s="397"/>
      <c r="AL459" s="397"/>
      <c r="AM459" s="397"/>
      <c r="AN459" s="397"/>
      <c r="AO459" s="397"/>
      <c r="AP459" s="397"/>
      <c r="AQ459" s="397"/>
      <c r="AR459" s="397"/>
      <c r="AS459" s="397"/>
      <c r="AT459" s="397"/>
      <c r="AU459" s="397"/>
      <c r="AV459" s="397"/>
      <c r="AW459" s="397"/>
      <c r="AX459" s="397"/>
      <c r="AY459" s="397"/>
      <c r="AZ459" s="397"/>
      <c r="BA459" s="553"/>
      <c r="BB459" s="397"/>
      <c r="BC459" s="397"/>
      <c r="BD459" s="397"/>
      <c r="BE459" s="397"/>
      <c r="BF459" s="397"/>
      <c r="BG459" s="397"/>
      <c r="BH459" s="397"/>
      <c r="BI459" s="397"/>
      <c r="BJ459" s="397"/>
      <c r="BK459" s="397"/>
    </row>
    <row r="460" spans="2:63" x14ac:dyDescent="0.35">
      <c r="B460" s="80"/>
      <c r="C460" s="119"/>
      <c r="D460" s="119"/>
      <c r="E460" s="202"/>
      <c r="F460" s="119"/>
      <c r="G460" s="120"/>
      <c r="H460" s="41"/>
      <c r="I460" s="41"/>
      <c r="J460" s="944">
        <f t="shared" si="60"/>
        <v>0</v>
      </c>
      <c r="K460" s="292">
        <f t="shared" si="61"/>
        <v>0</v>
      </c>
      <c r="L460" s="327">
        <f>IF(I460&lt;(INDEX(Lookup!$U$2:$U$10,MATCH($D$45,Lookup!$S$2:$S$10,0))),0,365)</f>
        <v>0</v>
      </c>
      <c r="M460" s="292">
        <f t="shared" si="59"/>
        <v>0</v>
      </c>
      <c r="N460" s="371"/>
      <c r="O460" s="150"/>
      <c r="P460" s="397"/>
      <c r="Q460" s="555"/>
      <c r="R460" s="576">
        <f t="shared" si="62"/>
        <v>0</v>
      </c>
      <c r="S460" s="576">
        <f t="shared" si="63"/>
        <v>0</v>
      </c>
      <c r="T460" s="576">
        <f t="shared" si="64"/>
        <v>0</v>
      </c>
      <c r="U460" s="576">
        <f t="shared" si="65"/>
        <v>0</v>
      </c>
      <c r="V460" s="553"/>
      <c r="W460" s="553"/>
      <c r="X460" s="553"/>
      <c r="Y460" s="553"/>
      <c r="Z460" s="397"/>
      <c r="AA460" s="397"/>
      <c r="AB460" s="397"/>
      <c r="AC460" s="397"/>
      <c r="AD460" s="397"/>
      <c r="AE460" s="397"/>
      <c r="AF460" s="397"/>
      <c r="AG460" s="397"/>
      <c r="AH460" s="397"/>
      <c r="AI460" s="397"/>
      <c r="AJ460" s="397"/>
      <c r="AK460" s="397"/>
      <c r="AL460" s="397"/>
      <c r="AM460" s="397"/>
      <c r="AN460" s="397"/>
      <c r="AO460" s="397"/>
      <c r="AP460" s="397"/>
      <c r="AQ460" s="397"/>
      <c r="AR460" s="397"/>
      <c r="AS460" s="397"/>
      <c r="AT460" s="397"/>
      <c r="AU460" s="397"/>
      <c r="AV460" s="397"/>
      <c r="AW460" s="397"/>
      <c r="AX460" s="397"/>
      <c r="AY460" s="397"/>
      <c r="AZ460" s="397"/>
      <c r="BA460" s="553"/>
      <c r="BB460" s="397"/>
      <c r="BC460" s="397"/>
      <c r="BD460" s="397"/>
      <c r="BE460" s="397"/>
      <c r="BF460" s="397"/>
      <c r="BG460" s="397"/>
      <c r="BH460" s="397"/>
      <c r="BI460" s="397"/>
      <c r="BJ460" s="397"/>
      <c r="BK460" s="397"/>
    </row>
    <row r="461" spans="2:63" x14ac:dyDescent="0.35">
      <c r="B461" s="80"/>
      <c r="C461" s="119"/>
      <c r="D461" s="119"/>
      <c r="E461" s="202"/>
      <c r="F461" s="119"/>
      <c r="G461" s="120"/>
      <c r="H461" s="41"/>
      <c r="I461" s="41"/>
      <c r="J461" s="944">
        <f t="shared" si="60"/>
        <v>0</v>
      </c>
      <c r="K461" s="292">
        <f t="shared" si="61"/>
        <v>0</v>
      </c>
      <c r="L461" s="327">
        <f>IF(I461&lt;(INDEX(Lookup!$U$2:$U$10,MATCH($D$45,Lookup!$S$2:$S$10,0))),0,365)</f>
        <v>0</v>
      </c>
      <c r="M461" s="292">
        <f t="shared" si="59"/>
        <v>0</v>
      </c>
      <c r="N461" s="371"/>
      <c r="O461" s="150"/>
      <c r="P461" s="397"/>
      <c r="Q461" s="555"/>
      <c r="R461" s="576">
        <f t="shared" si="62"/>
        <v>0</v>
      </c>
      <c r="S461" s="576">
        <f t="shared" si="63"/>
        <v>0</v>
      </c>
      <c r="T461" s="576">
        <f t="shared" si="64"/>
        <v>0</v>
      </c>
      <c r="U461" s="576">
        <f t="shared" si="65"/>
        <v>0</v>
      </c>
      <c r="V461" s="553"/>
      <c r="W461" s="553"/>
      <c r="X461" s="553"/>
      <c r="Y461" s="553"/>
      <c r="Z461" s="397"/>
      <c r="AA461" s="397"/>
      <c r="AB461" s="397"/>
      <c r="AC461" s="397"/>
      <c r="AD461" s="397"/>
      <c r="AE461" s="397"/>
      <c r="AF461" s="397"/>
      <c r="AG461" s="397"/>
      <c r="AH461" s="397"/>
      <c r="AI461" s="397"/>
      <c r="AJ461" s="397"/>
      <c r="AK461" s="397"/>
      <c r="AL461" s="397"/>
      <c r="AM461" s="397"/>
      <c r="AN461" s="397"/>
      <c r="AO461" s="397"/>
      <c r="AP461" s="397"/>
      <c r="AQ461" s="397"/>
      <c r="AR461" s="397"/>
      <c r="AS461" s="397"/>
      <c r="AT461" s="397"/>
      <c r="AU461" s="397"/>
      <c r="AV461" s="397"/>
      <c r="AW461" s="397"/>
      <c r="AX461" s="397"/>
      <c r="AY461" s="397"/>
      <c r="AZ461" s="397"/>
      <c r="BA461" s="553"/>
      <c r="BB461" s="397"/>
      <c r="BC461" s="397"/>
      <c r="BD461" s="397"/>
      <c r="BE461" s="397"/>
      <c r="BF461" s="397"/>
      <c r="BG461" s="397"/>
      <c r="BH461" s="397"/>
      <c r="BI461" s="397"/>
      <c r="BJ461" s="397"/>
      <c r="BK461" s="397"/>
    </row>
    <row r="462" spans="2:63" x14ac:dyDescent="0.35">
      <c r="B462" s="80"/>
      <c r="C462" s="119"/>
      <c r="D462" s="119"/>
      <c r="E462" s="202"/>
      <c r="F462" s="119"/>
      <c r="G462" s="120"/>
      <c r="H462" s="41"/>
      <c r="I462" s="41"/>
      <c r="J462" s="944">
        <f t="shared" si="60"/>
        <v>0</v>
      </c>
      <c r="K462" s="292">
        <f t="shared" si="61"/>
        <v>0</v>
      </c>
      <c r="L462" s="327">
        <f>IF(I462&lt;(INDEX(Lookup!$U$2:$U$10,MATCH($D$45,Lookup!$S$2:$S$10,0))),0,365)</f>
        <v>0</v>
      </c>
      <c r="M462" s="292">
        <f t="shared" si="59"/>
        <v>0</v>
      </c>
      <c r="N462" s="371"/>
      <c r="O462" s="150"/>
      <c r="P462" s="397"/>
      <c r="Q462" s="555"/>
      <c r="R462" s="576">
        <f t="shared" si="62"/>
        <v>0</v>
      </c>
      <c r="S462" s="576">
        <f t="shared" si="63"/>
        <v>0</v>
      </c>
      <c r="T462" s="576">
        <f t="shared" si="64"/>
        <v>0</v>
      </c>
      <c r="U462" s="576">
        <f t="shared" si="65"/>
        <v>0</v>
      </c>
      <c r="V462" s="553"/>
      <c r="W462" s="553"/>
      <c r="X462" s="553"/>
      <c r="Y462" s="553"/>
      <c r="Z462" s="397"/>
      <c r="AA462" s="397"/>
      <c r="AB462" s="397"/>
      <c r="AC462" s="397"/>
      <c r="AD462" s="397"/>
      <c r="AE462" s="397"/>
      <c r="AF462" s="397"/>
      <c r="AG462" s="397"/>
      <c r="AH462" s="397"/>
      <c r="AI462" s="397"/>
      <c r="AJ462" s="397"/>
      <c r="AK462" s="397"/>
      <c r="AL462" s="397"/>
      <c r="AM462" s="397"/>
      <c r="AN462" s="397"/>
      <c r="AO462" s="397"/>
      <c r="AP462" s="397"/>
      <c r="AQ462" s="397"/>
      <c r="AR462" s="397"/>
      <c r="AS462" s="397"/>
      <c r="AT462" s="397"/>
      <c r="AU462" s="397"/>
      <c r="AV462" s="397"/>
      <c r="AW462" s="397"/>
      <c r="AX462" s="397"/>
      <c r="AY462" s="397"/>
      <c r="AZ462" s="397"/>
      <c r="BA462" s="553"/>
      <c r="BB462" s="397"/>
      <c r="BC462" s="397"/>
      <c r="BD462" s="397"/>
      <c r="BE462" s="397"/>
      <c r="BF462" s="397"/>
      <c r="BG462" s="397"/>
      <c r="BH462" s="397"/>
      <c r="BI462" s="397"/>
      <c r="BJ462" s="397"/>
      <c r="BK462" s="397"/>
    </row>
    <row r="463" spans="2:63" x14ac:dyDescent="0.35">
      <c r="B463" s="80"/>
      <c r="C463" s="119"/>
      <c r="D463" s="119"/>
      <c r="E463" s="202"/>
      <c r="F463" s="119"/>
      <c r="G463" s="120"/>
      <c r="H463" s="41"/>
      <c r="I463" s="41"/>
      <c r="J463" s="944">
        <f t="shared" si="60"/>
        <v>0</v>
      </c>
      <c r="K463" s="292">
        <f t="shared" si="61"/>
        <v>0</v>
      </c>
      <c r="L463" s="327">
        <f>IF(I463&lt;(INDEX(Lookup!$U$2:$U$10,MATCH($D$45,Lookup!$S$2:$S$10,0))),0,365)</f>
        <v>0</v>
      </c>
      <c r="M463" s="292">
        <f t="shared" si="59"/>
        <v>0</v>
      </c>
      <c r="N463" s="371"/>
      <c r="O463" s="150"/>
      <c r="P463" s="397"/>
      <c r="Q463" s="555"/>
      <c r="R463" s="576">
        <f t="shared" si="62"/>
        <v>0</v>
      </c>
      <c r="S463" s="576">
        <f t="shared" si="63"/>
        <v>0</v>
      </c>
      <c r="T463" s="576">
        <f t="shared" si="64"/>
        <v>0</v>
      </c>
      <c r="U463" s="576">
        <f t="shared" si="65"/>
        <v>0</v>
      </c>
      <c r="V463" s="553"/>
      <c r="W463" s="553"/>
      <c r="X463" s="553"/>
      <c r="Y463" s="553"/>
      <c r="Z463" s="397"/>
      <c r="AA463" s="397"/>
      <c r="AB463" s="397"/>
      <c r="AC463" s="397"/>
      <c r="AD463" s="397"/>
      <c r="AE463" s="397"/>
      <c r="AF463" s="397"/>
      <c r="AG463" s="397"/>
      <c r="AH463" s="397"/>
      <c r="AI463" s="397"/>
      <c r="AJ463" s="397"/>
      <c r="AK463" s="397"/>
      <c r="AL463" s="397"/>
      <c r="AM463" s="397"/>
      <c r="AN463" s="397"/>
      <c r="AO463" s="397"/>
      <c r="AP463" s="397"/>
      <c r="AQ463" s="397"/>
      <c r="AR463" s="397"/>
      <c r="AS463" s="397"/>
      <c r="AT463" s="397"/>
      <c r="AU463" s="397"/>
      <c r="AV463" s="397"/>
      <c r="AW463" s="397"/>
      <c r="AX463" s="397"/>
      <c r="AY463" s="397"/>
      <c r="AZ463" s="397"/>
      <c r="BA463" s="553"/>
      <c r="BB463" s="397"/>
      <c r="BC463" s="397"/>
      <c r="BD463" s="397"/>
      <c r="BE463" s="397"/>
      <c r="BF463" s="397"/>
      <c r="BG463" s="397"/>
      <c r="BH463" s="397"/>
      <c r="BI463" s="397"/>
      <c r="BJ463" s="397"/>
      <c r="BK463" s="397"/>
    </row>
    <row r="464" spans="2:63" x14ac:dyDescent="0.35">
      <c r="B464" s="80"/>
      <c r="C464" s="119"/>
      <c r="D464" s="119"/>
      <c r="E464" s="202"/>
      <c r="F464" s="119"/>
      <c r="G464" s="120"/>
      <c r="H464" s="41"/>
      <c r="I464" s="41"/>
      <c r="J464" s="944">
        <f t="shared" si="60"/>
        <v>0</v>
      </c>
      <c r="K464" s="292">
        <f t="shared" si="61"/>
        <v>0</v>
      </c>
      <c r="L464" s="327">
        <f>IF(I464&lt;(INDEX(Lookup!$U$2:$U$10,MATCH($D$45,Lookup!$S$2:$S$10,0))),0,365)</f>
        <v>0</v>
      </c>
      <c r="M464" s="292">
        <f t="shared" si="59"/>
        <v>0</v>
      </c>
      <c r="N464" s="371"/>
      <c r="O464" s="150"/>
      <c r="P464" s="397"/>
      <c r="Q464" s="555"/>
      <c r="R464" s="576">
        <f t="shared" si="62"/>
        <v>0</v>
      </c>
      <c r="S464" s="576">
        <f t="shared" si="63"/>
        <v>0</v>
      </c>
      <c r="T464" s="576">
        <f t="shared" si="64"/>
        <v>0</v>
      </c>
      <c r="U464" s="576">
        <f t="shared" si="65"/>
        <v>0</v>
      </c>
      <c r="V464" s="553"/>
      <c r="W464" s="553"/>
      <c r="X464" s="553"/>
      <c r="Y464" s="553"/>
      <c r="Z464" s="397"/>
      <c r="AA464" s="397"/>
      <c r="AB464" s="397"/>
      <c r="AC464" s="397"/>
      <c r="AD464" s="397"/>
      <c r="AE464" s="397"/>
      <c r="AF464" s="397"/>
      <c r="AG464" s="397"/>
      <c r="AH464" s="397"/>
      <c r="AI464" s="397"/>
      <c r="AJ464" s="397"/>
      <c r="AK464" s="397"/>
      <c r="AL464" s="397"/>
      <c r="AM464" s="397"/>
      <c r="AN464" s="397"/>
      <c r="AO464" s="397"/>
      <c r="AP464" s="397"/>
      <c r="AQ464" s="397"/>
      <c r="AR464" s="397"/>
      <c r="AS464" s="397"/>
      <c r="AT464" s="397"/>
      <c r="AU464" s="397"/>
      <c r="AV464" s="397"/>
      <c r="AW464" s="397"/>
      <c r="AX464" s="397"/>
      <c r="AY464" s="397"/>
      <c r="AZ464" s="397"/>
      <c r="BA464" s="553"/>
      <c r="BB464" s="397"/>
      <c r="BC464" s="397"/>
      <c r="BD464" s="397"/>
      <c r="BE464" s="397"/>
      <c r="BF464" s="397"/>
      <c r="BG464" s="397"/>
      <c r="BH464" s="397"/>
      <c r="BI464" s="397"/>
      <c r="BJ464" s="397"/>
      <c r="BK464" s="397"/>
    </row>
    <row r="465" spans="2:63" x14ac:dyDescent="0.35">
      <c r="B465" s="80"/>
      <c r="C465" s="119"/>
      <c r="D465" s="119"/>
      <c r="E465" s="202"/>
      <c r="F465" s="119"/>
      <c r="G465" s="120"/>
      <c r="H465" s="41"/>
      <c r="I465" s="41"/>
      <c r="J465" s="944">
        <f t="shared" si="60"/>
        <v>0</v>
      </c>
      <c r="K465" s="292">
        <f t="shared" si="61"/>
        <v>0</v>
      </c>
      <c r="L465" s="327">
        <f>IF(I465&lt;(INDEX(Lookup!$U$2:$U$10,MATCH($D$45,Lookup!$S$2:$S$10,0))),0,365)</f>
        <v>0</v>
      </c>
      <c r="M465" s="292">
        <f t="shared" si="59"/>
        <v>0</v>
      </c>
      <c r="N465" s="371"/>
      <c r="O465" s="150"/>
      <c r="P465" s="397"/>
      <c r="Q465" s="555"/>
      <c r="R465" s="576">
        <f t="shared" si="62"/>
        <v>0</v>
      </c>
      <c r="S465" s="576">
        <f t="shared" si="63"/>
        <v>0</v>
      </c>
      <c r="T465" s="576">
        <f t="shared" si="64"/>
        <v>0</v>
      </c>
      <c r="U465" s="576">
        <f t="shared" si="65"/>
        <v>0</v>
      </c>
      <c r="V465" s="553"/>
      <c r="W465" s="553"/>
      <c r="X465" s="553"/>
      <c r="Y465" s="553"/>
      <c r="Z465" s="397"/>
      <c r="AA465" s="397"/>
      <c r="AB465" s="397"/>
      <c r="AC465" s="397"/>
      <c r="AD465" s="397"/>
      <c r="AE465" s="397"/>
      <c r="AF465" s="397"/>
      <c r="AG465" s="397"/>
      <c r="AH465" s="397"/>
      <c r="AI465" s="397"/>
      <c r="AJ465" s="397"/>
      <c r="AK465" s="397"/>
      <c r="AL465" s="397"/>
      <c r="AM465" s="397"/>
      <c r="AN465" s="397"/>
      <c r="AO465" s="397"/>
      <c r="AP465" s="397"/>
      <c r="AQ465" s="397"/>
      <c r="AR465" s="397"/>
      <c r="AS465" s="397"/>
      <c r="AT465" s="397"/>
      <c r="AU465" s="397"/>
      <c r="AV465" s="397"/>
      <c r="AW465" s="397"/>
      <c r="AX465" s="397"/>
      <c r="AY465" s="397"/>
      <c r="AZ465" s="397"/>
      <c r="BA465" s="553"/>
      <c r="BB465" s="397"/>
      <c r="BC465" s="397"/>
      <c r="BD465" s="397"/>
      <c r="BE465" s="397"/>
      <c r="BF465" s="397"/>
      <c r="BG465" s="397"/>
      <c r="BH465" s="397"/>
      <c r="BI465" s="397"/>
      <c r="BJ465" s="397"/>
      <c r="BK465" s="397"/>
    </row>
    <row r="466" spans="2:63" x14ac:dyDescent="0.35">
      <c r="B466" s="80"/>
      <c r="C466" s="119"/>
      <c r="D466" s="119"/>
      <c r="E466" s="202"/>
      <c r="F466" s="119"/>
      <c r="G466" s="120"/>
      <c r="H466" s="41"/>
      <c r="I466" s="41"/>
      <c r="J466" s="944">
        <f t="shared" si="60"/>
        <v>0</v>
      </c>
      <c r="K466" s="292">
        <f t="shared" si="61"/>
        <v>0</v>
      </c>
      <c r="L466" s="327">
        <f>IF(I466&lt;(INDEX(Lookup!$U$2:$U$10,MATCH($D$45,Lookup!$S$2:$S$10,0))),0,365)</f>
        <v>0</v>
      </c>
      <c r="M466" s="292">
        <f t="shared" si="59"/>
        <v>0</v>
      </c>
      <c r="N466" s="371"/>
      <c r="O466" s="150"/>
      <c r="P466" s="397"/>
      <c r="Q466" s="555"/>
      <c r="R466" s="576">
        <f t="shared" si="62"/>
        <v>0</v>
      </c>
      <c r="S466" s="576">
        <f t="shared" si="63"/>
        <v>0</v>
      </c>
      <c r="T466" s="576">
        <f t="shared" si="64"/>
        <v>0</v>
      </c>
      <c r="U466" s="576">
        <f t="shared" si="65"/>
        <v>0</v>
      </c>
      <c r="V466" s="553"/>
      <c r="W466" s="553"/>
      <c r="X466" s="553"/>
      <c r="Y466" s="553"/>
      <c r="Z466" s="397"/>
      <c r="AA466" s="397"/>
      <c r="AB466" s="397"/>
      <c r="AC466" s="397"/>
      <c r="AD466" s="397"/>
      <c r="AE466" s="397"/>
      <c r="AF466" s="397"/>
      <c r="AG466" s="397"/>
      <c r="AH466" s="397"/>
      <c r="AI466" s="397"/>
      <c r="AJ466" s="397"/>
      <c r="AK466" s="397"/>
      <c r="AL466" s="397"/>
      <c r="AM466" s="397"/>
      <c r="AN466" s="397"/>
      <c r="AO466" s="397"/>
      <c r="AP466" s="397"/>
      <c r="AQ466" s="397"/>
      <c r="AR466" s="397"/>
      <c r="AS466" s="397"/>
      <c r="AT466" s="397"/>
      <c r="AU466" s="397"/>
      <c r="AV466" s="397"/>
      <c r="AW466" s="397"/>
      <c r="AX466" s="397"/>
      <c r="AY466" s="397"/>
      <c r="AZ466" s="397"/>
      <c r="BA466" s="553"/>
      <c r="BB466" s="397"/>
      <c r="BC466" s="397"/>
      <c r="BD466" s="397"/>
      <c r="BE466" s="397"/>
      <c r="BF466" s="397"/>
      <c r="BG466" s="397"/>
      <c r="BH466" s="397"/>
      <c r="BI466" s="397"/>
      <c r="BJ466" s="397"/>
      <c r="BK466" s="397"/>
    </row>
    <row r="467" spans="2:63" x14ac:dyDescent="0.35">
      <c r="B467" s="80"/>
      <c r="C467" s="119"/>
      <c r="D467" s="119"/>
      <c r="E467" s="202"/>
      <c r="F467" s="119"/>
      <c r="G467" s="120"/>
      <c r="H467" s="41"/>
      <c r="I467" s="41"/>
      <c r="J467" s="944">
        <f t="shared" si="60"/>
        <v>0</v>
      </c>
      <c r="K467" s="292">
        <f t="shared" si="61"/>
        <v>0</v>
      </c>
      <c r="L467" s="327">
        <f>IF(I467&lt;(INDEX(Lookup!$U$2:$U$10,MATCH($D$45,Lookup!$S$2:$S$10,0))),0,365)</f>
        <v>0</v>
      </c>
      <c r="M467" s="292">
        <f t="shared" si="59"/>
        <v>0</v>
      </c>
      <c r="N467" s="371"/>
      <c r="O467" s="150"/>
      <c r="P467" s="397"/>
      <c r="Q467" s="555"/>
      <c r="R467" s="576">
        <f t="shared" si="62"/>
        <v>0</v>
      </c>
      <c r="S467" s="576">
        <f t="shared" si="63"/>
        <v>0</v>
      </c>
      <c r="T467" s="576">
        <f t="shared" si="64"/>
        <v>0</v>
      </c>
      <c r="U467" s="576">
        <f t="shared" si="65"/>
        <v>0</v>
      </c>
      <c r="V467" s="553"/>
      <c r="W467" s="553"/>
      <c r="X467" s="553"/>
      <c r="Y467" s="553"/>
      <c r="Z467" s="397"/>
      <c r="AA467" s="397"/>
      <c r="AB467" s="397"/>
      <c r="AC467" s="397"/>
      <c r="AD467" s="397"/>
      <c r="AE467" s="397"/>
      <c r="AF467" s="397"/>
      <c r="AG467" s="397"/>
      <c r="AH467" s="397"/>
      <c r="AI467" s="397"/>
      <c r="AJ467" s="397"/>
      <c r="AK467" s="397"/>
      <c r="AL467" s="397"/>
      <c r="AM467" s="397"/>
      <c r="AN467" s="397"/>
      <c r="AO467" s="397"/>
      <c r="AP467" s="397"/>
      <c r="AQ467" s="397"/>
      <c r="AR467" s="397"/>
      <c r="AS467" s="397"/>
      <c r="AT467" s="397"/>
      <c r="AU467" s="397"/>
      <c r="AV467" s="397"/>
      <c r="AW467" s="397"/>
      <c r="AX467" s="397"/>
      <c r="AY467" s="397"/>
      <c r="AZ467" s="397"/>
      <c r="BA467" s="553"/>
      <c r="BB467" s="397"/>
      <c r="BC467" s="397"/>
      <c r="BD467" s="397"/>
      <c r="BE467" s="397"/>
      <c r="BF467" s="397"/>
      <c r="BG467" s="397"/>
      <c r="BH467" s="397"/>
      <c r="BI467" s="397"/>
      <c r="BJ467" s="397"/>
      <c r="BK467" s="397"/>
    </row>
    <row r="468" spans="2:63" x14ac:dyDescent="0.35">
      <c r="B468" s="80"/>
      <c r="C468" s="119"/>
      <c r="D468" s="119"/>
      <c r="E468" s="202"/>
      <c r="F468" s="119"/>
      <c r="G468" s="120"/>
      <c r="H468" s="41"/>
      <c r="I468" s="41"/>
      <c r="J468" s="944">
        <f t="shared" si="60"/>
        <v>0</v>
      </c>
      <c r="K468" s="292">
        <f t="shared" si="61"/>
        <v>0</v>
      </c>
      <c r="L468" s="327">
        <f>IF(I468&lt;(INDEX(Lookup!$U$2:$U$10,MATCH($D$45,Lookup!$S$2:$S$10,0))),0,365)</f>
        <v>0</v>
      </c>
      <c r="M468" s="292">
        <f t="shared" si="59"/>
        <v>0</v>
      </c>
      <c r="N468" s="371"/>
      <c r="O468" s="150"/>
      <c r="P468" s="397"/>
      <c r="Q468" s="555"/>
      <c r="R468" s="576">
        <f t="shared" si="62"/>
        <v>0</v>
      </c>
      <c r="S468" s="576">
        <f t="shared" si="63"/>
        <v>0</v>
      </c>
      <c r="T468" s="576">
        <f t="shared" si="64"/>
        <v>0</v>
      </c>
      <c r="U468" s="576">
        <f t="shared" si="65"/>
        <v>0</v>
      </c>
      <c r="V468" s="553"/>
      <c r="W468" s="553"/>
      <c r="X468" s="553"/>
      <c r="Y468" s="553"/>
      <c r="Z468" s="397"/>
      <c r="AA468" s="397"/>
      <c r="AB468" s="397"/>
      <c r="AC468" s="397"/>
      <c r="AD468" s="397"/>
      <c r="AE468" s="397"/>
      <c r="AF468" s="397"/>
      <c r="AG468" s="397"/>
      <c r="AH468" s="397"/>
      <c r="AI468" s="397"/>
      <c r="AJ468" s="397"/>
      <c r="AK468" s="397"/>
      <c r="AL468" s="397"/>
      <c r="AM468" s="397"/>
      <c r="AN468" s="397"/>
      <c r="AO468" s="397"/>
      <c r="AP468" s="397"/>
      <c r="AQ468" s="397"/>
      <c r="AR468" s="397"/>
      <c r="AS468" s="397"/>
      <c r="AT468" s="397"/>
      <c r="AU468" s="397"/>
      <c r="AV468" s="397"/>
      <c r="AW468" s="397"/>
      <c r="AX468" s="397"/>
      <c r="AY468" s="397"/>
      <c r="AZ468" s="397"/>
      <c r="BA468" s="553"/>
      <c r="BB468" s="397"/>
      <c r="BC468" s="397"/>
      <c r="BD468" s="397"/>
      <c r="BE468" s="397"/>
      <c r="BF468" s="397"/>
      <c r="BG468" s="397"/>
      <c r="BH468" s="397"/>
      <c r="BI468" s="397"/>
      <c r="BJ468" s="397"/>
      <c r="BK468" s="397"/>
    </row>
    <row r="469" spans="2:63" x14ac:dyDescent="0.35">
      <c r="B469" s="80"/>
      <c r="C469" s="119"/>
      <c r="D469" s="119"/>
      <c r="E469" s="202"/>
      <c r="F469" s="119"/>
      <c r="G469" s="120"/>
      <c r="H469" s="41"/>
      <c r="I469" s="41"/>
      <c r="J469" s="944">
        <f t="shared" si="60"/>
        <v>0</v>
      </c>
      <c r="K469" s="292">
        <f t="shared" si="61"/>
        <v>0</v>
      </c>
      <c r="L469" s="327">
        <f>IF(I469&lt;(INDEX(Lookup!$U$2:$U$10,MATCH($D$45,Lookup!$S$2:$S$10,0))),0,365)</f>
        <v>0</v>
      </c>
      <c r="M469" s="292">
        <f t="shared" si="59"/>
        <v>0</v>
      </c>
      <c r="N469" s="371"/>
      <c r="O469" s="150"/>
      <c r="P469" s="397"/>
      <c r="Q469" s="555"/>
      <c r="R469" s="576">
        <f t="shared" si="62"/>
        <v>0</v>
      </c>
      <c r="S469" s="576">
        <f t="shared" si="63"/>
        <v>0</v>
      </c>
      <c r="T469" s="576">
        <f t="shared" si="64"/>
        <v>0</v>
      </c>
      <c r="U469" s="576">
        <f t="shared" si="65"/>
        <v>0</v>
      </c>
      <c r="V469" s="553"/>
      <c r="W469" s="553"/>
      <c r="X469" s="553"/>
      <c r="Y469" s="553"/>
      <c r="Z469" s="397"/>
      <c r="AA469" s="397"/>
      <c r="AB469" s="397"/>
      <c r="AC469" s="397"/>
      <c r="AD469" s="397"/>
      <c r="AE469" s="397"/>
      <c r="AF469" s="397"/>
      <c r="AG469" s="397"/>
      <c r="AH469" s="397"/>
      <c r="AI469" s="397"/>
      <c r="AJ469" s="397"/>
      <c r="AK469" s="397"/>
      <c r="AL469" s="397"/>
      <c r="AM469" s="397"/>
      <c r="AN469" s="397"/>
      <c r="AO469" s="397"/>
      <c r="AP469" s="397"/>
      <c r="AQ469" s="397"/>
      <c r="AR469" s="397"/>
      <c r="AS469" s="397"/>
      <c r="AT469" s="397"/>
      <c r="AU469" s="397"/>
      <c r="AV469" s="397"/>
      <c r="AW469" s="397"/>
      <c r="AX469" s="397"/>
      <c r="AY469" s="397"/>
      <c r="AZ469" s="397"/>
      <c r="BA469" s="553"/>
      <c r="BB469" s="397"/>
      <c r="BC469" s="397"/>
      <c r="BD469" s="397"/>
      <c r="BE469" s="397"/>
      <c r="BF469" s="397"/>
      <c r="BG469" s="397"/>
      <c r="BH469" s="397"/>
      <c r="BI469" s="397"/>
      <c r="BJ469" s="397"/>
      <c r="BK469" s="397"/>
    </row>
    <row r="470" spans="2:63" x14ac:dyDescent="0.35">
      <c r="B470" s="80"/>
      <c r="C470" s="119"/>
      <c r="D470" s="119"/>
      <c r="E470" s="202"/>
      <c r="F470" s="119"/>
      <c r="G470" s="120"/>
      <c r="H470" s="41"/>
      <c r="I470" s="41"/>
      <c r="J470" s="944">
        <f t="shared" si="60"/>
        <v>0</v>
      </c>
      <c r="K470" s="292">
        <f t="shared" si="61"/>
        <v>0</v>
      </c>
      <c r="L470" s="327">
        <f>IF(I470&lt;(INDEX(Lookup!$U$2:$U$10,MATCH($D$45,Lookup!$S$2:$S$10,0))),0,365)</f>
        <v>0</v>
      </c>
      <c r="M470" s="292">
        <f t="shared" si="59"/>
        <v>0</v>
      </c>
      <c r="N470" s="371"/>
      <c r="O470" s="150"/>
      <c r="P470" s="397"/>
      <c r="Q470" s="555"/>
      <c r="R470" s="576">
        <f t="shared" si="62"/>
        <v>0</v>
      </c>
      <c r="S470" s="576">
        <f t="shared" si="63"/>
        <v>0</v>
      </c>
      <c r="T470" s="576">
        <f t="shared" si="64"/>
        <v>0</v>
      </c>
      <c r="U470" s="576">
        <f t="shared" si="65"/>
        <v>0</v>
      </c>
      <c r="V470" s="553"/>
      <c r="W470" s="553"/>
      <c r="X470" s="553"/>
      <c r="Y470" s="553"/>
      <c r="Z470" s="397"/>
      <c r="AA470" s="397"/>
      <c r="AB470" s="397"/>
      <c r="AC470" s="397"/>
      <c r="AD470" s="397"/>
      <c r="AE470" s="397"/>
      <c r="AF470" s="397"/>
      <c r="AG470" s="397"/>
      <c r="AH470" s="397"/>
      <c r="AI470" s="397"/>
      <c r="AJ470" s="397"/>
      <c r="AK470" s="397"/>
      <c r="AL470" s="397"/>
      <c r="AM470" s="397"/>
      <c r="AN470" s="397"/>
      <c r="AO470" s="397"/>
      <c r="AP470" s="397"/>
      <c r="AQ470" s="397"/>
      <c r="AR470" s="397"/>
      <c r="AS470" s="397"/>
      <c r="AT470" s="397"/>
      <c r="AU470" s="397"/>
      <c r="AV470" s="397"/>
      <c r="AW470" s="397"/>
      <c r="AX470" s="397"/>
      <c r="AY470" s="397"/>
      <c r="AZ470" s="397"/>
      <c r="BA470" s="553"/>
      <c r="BB470" s="397"/>
      <c r="BC470" s="397"/>
      <c r="BD470" s="397"/>
      <c r="BE470" s="397"/>
      <c r="BF470" s="397"/>
      <c r="BG470" s="397"/>
      <c r="BH470" s="397"/>
      <c r="BI470" s="397"/>
      <c r="BJ470" s="397"/>
      <c r="BK470" s="397"/>
    </row>
    <row r="471" spans="2:63" x14ac:dyDescent="0.35">
      <c r="B471" s="80"/>
      <c r="C471" s="119"/>
      <c r="D471" s="119"/>
      <c r="E471" s="202"/>
      <c r="F471" s="119"/>
      <c r="G471" s="120"/>
      <c r="H471" s="41"/>
      <c r="I471" s="41"/>
      <c r="J471" s="944">
        <f t="shared" si="60"/>
        <v>0</v>
      </c>
      <c r="K471" s="292">
        <f t="shared" si="61"/>
        <v>0</v>
      </c>
      <c r="L471" s="327">
        <f>IF(I471&lt;(INDEX(Lookup!$U$2:$U$10,MATCH($D$45,Lookup!$S$2:$S$10,0))),0,365)</f>
        <v>0</v>
      </c>
      <c r="M471" s="292">
        <f t="shared" si="59"/>
        <v>0</v>
      </c>
      <c r="N471" s="371"/>
      <c r="O471" s="150"/>
      <c r="P471" s="397"/>
      <c r="Q471" s="555"/>
      <c r="R471" s="576">
        <f t="shared" si="62"/>
        <v>0</v>
      </c>
      <c r="S471" s="576">
        <f t="shared" si="63"/>
        <v>0</v>
      </c>
      <c r="T471" s="576">
        <f t="shared" si="64"/>
        <v>0</v>
      </c>
      <c r="U471" s="576">
        <f t="shared" si="65"/>
        <v>0</v>
      </c>
      <c r="V471" s="553"/>
      <c r="W471" s="553"/>
      <c r="X471" s="553"/>
      <c r="Y471" s="553"/>
      <c r="Z471" s="397"/>
      <c r="AA471" s="397"/>
      <c r="AB471" s="397"/>
      <c r="AC471" s="397"/>
      <c r="AD471" s="397"/>
      <c r="AE471" s="397"/>
      <c r="AF471" s="397"/>
      <c r="AG471" s="397"/>
      <c r="AH471" s="397"/>
      <c r="AI471" s="397"/>
      <c r="AJ471" s="397"/>
      <c r="AK471" s="397"/>
      <c r="AL471" s="397"/>
      <c r="AM471" s="397"/>
      <c r="AN471" s="397"/>
      <c r="AO471" s="397"/>
      <c r="AP471" s="397"/>
      <c r="AQ471" s="397"/>
      <c r="AR471" s="397"/>
      <c r="AS471" s="397"/>
      <c r="AT471" s="397"/>
      <c r="AU471" s="397"/>
      <c r="AV471" s="397"/>
      <c r="AW471" s="397"/>
      <c r="AX471" s="397"/>
      <c r="AY471" s="397"/>
      <c r="AZ471" s="397"/>
      <c r="BA471" s="553"/>
      <c r="BB471" s="397"/>
      <c r="BC471" s="397"/>
      <c r="BD471" s="397"/>
      <c r="BE471" s="397"/>
      <c r="BF471" s="397"/>
      <c r="BG471" s="397"/>
      <c r="BH471" s="397"/>
      <c r="BI471" s="397"/>
      <c r="BJ471" s="397"/>
      <c r="BK471" s="397"/>
    </row>
    <row r="472" spans="2:63" x14ac:dyDescent="0.35">
      <c r="B472" s="80"/>
      <c r="C472" s="119"/>
      <c r="D472" s="119"/>
      <c r="E472" s="202"/>
      <c r="F472" s="119"/>
      <c r="G472" s="120"/>
      <c r="H472" s="41"/>
      <c r="I472" s="41"/>
      <c r="J472" s="944">
        <f t="shared" si="60"/>
        <v>0</v>
      </c>
      <c r="K472" s="292">
        <f t="shared" si="61"/>
        <v>0</v>
      </c>
      <c r="L472" s="327">
        <f>IF(I472&lt;(INDEX(Lookup!$U$2:$U$10,MATCH($D$45,Lookup!$S$2:$S$10,0))),0,365)</f>
        <v>0</v>
      </c>
      <c r="M472" s="292">
        <f t="shared" si="59"/>
        <v>0</v>
      </c>
      <c r="N472" s="371"/>
      <c r="O472" s="150"/>
      <c r="P472" s="397"/>
      <c r="Q472" s="555"/>
      <c r="R472" s="576">
        <f t="shared" si="62"/>
        <v>0</v>
      </c>
      <c r="S472" s="576">
        <f t="shared" si="63"/>
        <v>0</v>
      </c>
      <c r="T472" s="576">
        <f t="shared" si="64"/>
        <v>0</v>
      </c>
      <c r="U472" s="576">
        <f t="shared" si="65"/>
        <v>0</v>
      </c>
      <c r="V472" s="553"/>
      <c r="W472" s="553"/>
      <c r="X472" s="553"/>
      <c r="Y472" s="553"/>
      <c r="Z472" s="397"/>
      <c r="AA472" s="397"/>
      <c r="AB472" s="397"/>
      <c r="AC472" s="397"/>
      <c r="AD472" s="397"/>
      <c r="AE472" s="397"/>
      <c r="AF472" s="397"/>
      <c r="AG472" s="397"/>
      <c r="AH472" s="397"/>
      <c r="AI472" s="397"/>
      <c r="AJ472" s="397"/>
      <c r="AK472" s="397"/>
      <c r="AL472" s="397"/>
      <c r="AM472" s="397"/>
      <c r="AN472" s="397"/>
      <c r="AO472" s="397"/>
      <c r="AP472" s="397"/>
      <c r="AQ472" s="397"/>
      <c r="AR472" s="397"/>
      <c r="AS472" s="397"/>
      <c r="AT472" s="397"/>
      <c r="AU472" s="397"/>
      <c r="AV472" s="397"/>
      <c r="AW472" s="397"/>
      <c r="AX472" s="397"/>
      <c r="AY472" s="397"/>
      <c r="AZ472" s="397"/>
      <c r="BA472" s="553"/>
      <c r="BB472" s="397"/>
      <c r="BC472" s="397"/>
      <c r="BD472" s="397"/>
      <c r="BE472" s="397"/>
      <c r="BF472" s="397"/>
      <c r="BG472" s="397"/>
      <c r="BH472" s="397"/>
      <c r="BI472" s="397"/>
      <c r="BJ472" s="397"/>
      <c r="BK472" s="397"/>
    </row>
    <row r="473" spans="2:63" x14ac:dyDescent="0.35">
      <c r="B473" s="80"/>
      <c r="C473" s="119"/>
      <c r="D473" s="119"/>
      <c r="E473" s="202"/>
      <c r="F473" s="119"/>
      <c r="G473" s="120"/>
      <c r="H473" s="41"/>
      <c r="I473" s="41"/>
      <c r="J473" s="944">
        <f t="shared" si="60"/>
        <v>0</v>
      </c>
      <c r="K473" s="292">
        <f t="shared" si="61"/>
        <v>0</v>
      </c>
      <c r="L473" s="327">
        <f>IF(I473&lt;(INDEX(Lookup!$U$2:$U$10,MATCH($D$45,Lookup!$S$2:$S$10,0))),0,365)</f>
        <v>0</v>
      </c>
      <c r="M473" s="292">
        <f t="shared" si="59"/>
        <v>0</v>
      </c>
      <c r="N473" s="371"/>
      <c r="O473" s="150"/>
      <c r="P473" s="397"/>
      <c r="Q473" s="555"/>
      <c r="R473" s="576">
        <f t="shared" si="62"/>
        <v>0</v>
      </c>
      <c r="S473" s="576">
        <f t="shared" si="63"/>
        <v>0</v>
      </c>
      <c r="T473" s="576">
        <f t="shared" si="64"/>
        <v>0</v>
      </c>
      <c r="U473" s="576">
        <f t="shared" si="65"/>
        <v>0</v>
      </c>
      <c r="V473" s="553"/>
      <c r="W473" s="553"/>
      <c r="X473" s="553"/>
      <c r="Y473" s="553"/>
      <c r="Z473" s="397"/>
      <c r="AA473" s="397"/>
      <c r="AB473" s="397"/>
      <c r="AC473" s="397"/>
      <c r="AD473" s="397"/>
      <c r="AE473" s="397"/>
      <c r="AF473" s="397"/>
      <c r="AG473" s="397"/>
      <c r="AH473" s="397"/>
      <c r="AI473" s="397"/>
      <c r="AJ473" s="397"/>
      <c r="AK473" s="397"/>
      <c r="AL473" s="397"/>
      <c r="AM473" s="397"/>
      <c r="AN473" s="397"/>
      <c r="AO473" s="397"/>
      <c r="AP473" s="397"/>
      <c r="AQ473" s="397"/>
      <c r="AR473" s="397"/>
      <c r="AS473" s="397"/>
      <c r="AT473" s="397"/>
      <c r="AU473" s="397"/>
      <c r="AV473" s="397"/>
      <c r="AW473" s="397"/>
      <c r="AX473" s="397"/>
      <c r="AY473" s="397"/>
      <c r="AZ473" s="397"/>
      <c r="BA473" s="553"/>
      <c r="BB473" s="397"/>
      <c r="BC473" s="397"/>
      <c r="BD473" s="397"/>
      <c r="BE473" s="397"/>
      <c r="BF473" s="397"/>
      <c r="BG473" s="397"/>
      <c r="BH473" s="397"/>
      <c r="BI473" s="397"/>
      <c r="BJ473" s="397"/>
      <c r="BK473" s="397"/>
    </row>
    <row r="474" spans="2:63" x14ac:dyDescent="0.35">
      <c r="B474" s="80"/>
      <c r="C474" s="119"/>
      <c r="D474" s="119"/>
      <c r="E474" s="202"/>
      <c r="F474" s="119"/>
      <c r="G474" s="120"/>
      <c r="H474" s="41"/>
      <c r="I474" s="41"/>
      <c r="J474" s="944">
        <f t="shared" si="60"/>
        <v>0</v>
      </c>
      <c r="K474" s="292">
        <f t="shared" si="61"/>
        <v>0</v>
      </c>
      <c r="L474" s="327">
        <f>IF(I474&lt;(INDEX(Lookup!$U$2:$U$10,MATCH($D$45,Lookup!$S$2:$S$10,0))),0,365)</f>
        <v>0</v>
      </c>
      <c r="M474" s="292">
        <f t="shared" si="59"/>
        <v>0</v>
      </c>
      <c r="N474" s="371"/>
      <c r="O474" s="150"/>
      <c r="P474" s="397"/>
      <c r="Q474" s="555"/>
      <c r="R474" s="576">
        <f t="shared" si="62"/>
        <v>0</v>
      </c>
      <c r="S474" s="576">
        <f t="shared" si="63"/>
        <v>0</v>
      </c>
      <c r="T474" s="576">
        <f t="shared" si="64"/>
        <v>0</v>
      </c>
      <c r="U474" s="576">
        <f t="shared" si="65"/>
        <v>0</v>
      </c>
      <c r="V474" s="553"/>
      <c r="W474" s="553"/>
      <c r="X474" s="553"/>
      <c r="Y474" s="553"/>
      <c r="Z474" s="397"/>
      <c r="AA474" s="397"/>
      <c r="AB474" s="397"/>
      <c r="AC474" s="397"/>
      <c r="AD474" s="397"/>
      <c r="AE474" s="397"/>
      <c r="AF474" s="397"/>
      <c r="AG474" s="397"/>
      <c r="AH474" s="397"/>
      <c r="AI474" s="397"/>
      <c r="AJ474" s="397"/>
      <c r="AK474" s="397"/>
      <c r="AL474" s="397"/>
      <c r="AM474" s="397"/>
      <c r="AN474" s="397"/>
      <c r="AO474" s="397"/>
      <c r="AP474" s="397"/>
      <c r="AQ474" s="397"/>
      <c r="AR474" s="397"/>
      <c r="AS474" s="397"/>
      <c r="AT474" s="397"/>
      <c r="AU474" s="397"/>
      <c r="AV474" s="397"/>
      <c r="AW474" s="397"/>
      <c r="AX474" s="397"/>
      <c r="AY474" s="397"/>
      <c r="AZ474" s="397"/>
      <c r="BA474" s="553"/>
      <c r="BB474" s="397"/>
      <c r="BC474" s="397"/>
      <c r="BD474" s="397"/>
      <c r="BE474" s="397"/>
      <c r="BF474" s="397"/>
      <c r="BG474" s="397"/>
      <c r="BH474" s="397"/>
      <c r="BI474" s="397"/>
      <c r="BJ474" s="397"/>
      <c r="BK474" s="397"/>
    </row>
    <row r="475" spans="2:63" x14ac:dyDescent="0.35">
      <c r="B475" s="80"/>
      <c r="C475" s="119"/>
      <c r="D475" s="119"/>
      <c r="E475" s="202"/>
      <c r="F475" s="119"/>
      <c r="G475" s="120"/>
      <c r="H475" s="41"/>
      <c r="I475" s="41"/>
      <c r="J475" s="944">
        <f t="shared" si="60"/>
        <v>0</v>
      </c>
      <c r="K475" s="292">
        <f t="shared" si="61"/>
        <v>0</v>
      </c>
      <c r="L475" s="327">
        <f>IF(I475&lt;(INDEX(Lookup!$U$2:$U$10,MATCH($D$45,Lookup!$S$2:$S$10,0))),0,365)</f>
        <v>0</v>
      </c>
      <c r="M475" s="292">
        <f t="shared" si="59"/>
        <v>0</v>
      </c>
      <c r="N475" s="371"/>
      <c r="O475" s="150"/>
      <c r="P475" s="397"/>
      <c r="Q475" s="555"/>
      <c r="R475" s="576">
        <f t="shared" si="62"/>
        <v>0</v>
      </c>
      <c r="S475" s="576">
        <f t="shared" si="63"/>
        <v>0</v>
      </c>
      <c r="T475" s="576">
        <f t="shared" si="64"/>
        <v>0</v>
      </c>
      <c r="U475" s="576">
        <f t="shared" si="65"/>
        <v>0</v>
      </c>
      <c r="V475" s="553"/>
      <c r="W475" s="553"/>
      <c r="X475" s="553"/>
      <c r="Y475" s="553"/>
      <c r="Z475" s="397"/>
      <c r="AA475" s="397"/>
      <c r="AB475" s="397"/>
      <c r="AC475" s="397"/>
      <c r="AD475" s="397"/>
      <c r="AE475" s="397"/>
      <c r="AF475" s="397"/>
      <c r="AG475" s="397"/>
      <c r="AH475" s="397"/>
      <c r="AI475" s="397"/>
      <c r="AJ475" s="397"/>
      <c r="AK475" s="397"/>
      <c r="AL475" s="397"/>
      <c r="AM475" s="397"/>
      <c r="AN475" s="397"/>
      <c r="AO475" s="397"/>
      <c r="AP475" s="397"/>
      <c r="AQ475" s="397"/>
      <c r="AR475" s="397"/>
      <c r="AS475" s="397"/>
      <c r="AT475" s="397"/>
      <c r="AU475" s="397"/>
      <c r="AV475" s="397"/>
      <c r="AW475" s="397"/>
      <c r="AX475" s="397"/>
      <c r="AY475" s="397"/>
      <c r="AZ475" s="397"/>
      <c r="BA475" s="553"/>
      <c r="BB475" s="397"/>
      <c r="BC475" s="397"/>
      <c r="BD475" s="397"/>
      <c r="BE475" s="397"/>
      <c r="BF475" s="397"/>
      <c r="BG475" s="397"/>
      <c r="BH475" s="397"/>
      <c r="BI475" s="397"/>
      <c r="BJ475" s="397"/>
      <c r="BK475" s="397"/>
    </row>
    <row r="476" spans="2:63" x14ac:dyDescent="0.35">
      <c r="B476" s="80"/>
      <c r="C476" s="119"/>
      <c r="D476" s="119"/>
      <c r="E476" s="202"/>
      <c r="F476" s="119"/>
      <c r="G476" s="120"/>
      <c r="H476" s="41"/>
      <c r="I476" s="41"/>
      <c r="J476" s="944">
        <f t="shared" si="60"/>
        <v>0</v>
      </c>
      <c r="K476" s="292">
        <f t="shared" si="61"/>
        <v>0</v>
      </c>
      <c r="L476" s="327">
        <f>IF(I476&lt;(INDEX(Lookup!$U$2:$U$10,MATCH($D$45,Lookup!$S$2:$S$10,0))),0,365)</f>
        <v>0</v>
      </c>
      <c r="M476" s="292">
        <f t="shared" si="59"/>
        <v>0</v>
      </c>
      <c r="N476" s="371"/>
      <c r="O476" s="150"/>
      <c r="P476" s="397"/>
      <c r="Q476" s="555"/>
      <c r="R476" s="576">
        <f t="shared" si="62"/>
        <v>0</v>
      </c>
      <c r="S476" s="576">
        <f t="shared" si="63"/>
        <v>0</v>
      </c>
      <c r="T476" s="576">
        <f t="shared" si="64"/>
        <v>0</v>
      </c>
      <c r="U476" s="576">
        <f t="shared" si="65"/>
        <v>0</v>
      </c>
      <c r="V476" s="553"/>
      <c r="W476" s="553"/>
      <c r="X476" s="553"/>
      <c r="Y476" s="553"/>
      <c r="Z476" s="397"/>
      <c r="AA476" s="397"/>
      <c r="AB476" s="397"/>
      <c r="AC476" s="397"/>
      <c r="AD476" s="397"/>
      <c r="AE476" s="397"/>
      <c r="AF476" s="397"/>
      <c r="AG476" s="397"/>
      <c r="AH476" s="397"/>
      <c r="AI476" s="397"/>
      <c r="AJ476" s="397"/>
      <c r="AK476" s="397"/>
      <c r="AL476" s="397"/>
      <c r="AM476" s="397"/>
      <c r="AN476" s="397"/>
      <c r="AO476" s="397"/>
      <c r="AP476" s="397"/>
      <c r="AQ476" s="397"/>
      <c r="AR476" s="397"/>
      <c r="AS476" s="397"/>
      <c r="AT476" s="397"/>
      <c r="AU476" s="397"/>
      <c r="AV476" s="397"/>
      <c r="AW476" s="397"/>
      <c r="AX476" s="397"/>
      <c r="AY476" s="397"/>
      <c r="AZ476" s="397"/>
      <c r="BA476" s="553"/>
      <c r="BB476" s="397"/>
      <c r="BC476" s="397"/>
      <c r="BD476" s="397"/>
      <c r="BE476" s="397"/>
      <c r="BF476" s="397"/>
      <c r="BG476" s="397"/>
      <c r="BH476" s="397"/>
      <c r="BI476" s="397"/>
      <c r="BJ476" s="397"/>
      <c r="BK476" s="397"/>
    </row>
    <row r="477" spans="2:63" x14ac:dyDescent="0.35">
      <c r="B477" s="80"/>
      <c r="C477" s="119"/>
      <c r="D477" s="119"/>
      <c r="E477" s="202"/>
      <c r="F477" s="119"/>
      <c r="G477" s="120"/>
      <c r="H477" s="41"/>
      <c r="I477" s="41"/>
      <c r="J477" s="944">
        <f t="shared" si="60"/>
        <v>0</v>
      </c>
      <c r="K477" s="292">
        <f t="shared" si="61"/>
        <v>0</v>
      </c>
      <c r="L477" s="327">
        <f>IF(I477&lt;(INDEX(Lookup!$U$2:$U$10,MATCH($D$45,Lookup!$S$2:$S$10,0))),0,365)</f>
        <v>0</v>
      </c>
      <c r="M477" s="292">
        <f t="shared" si="59"/>
        <v>0</v>
      </c>
      <c r="N477" s="371"/>
      <c r="O477" s="150"/>
      <c r="P477" s="397"/>
      <c r="Q477" s="555"/>
      <c r="R477" s="576">
        <f t="shared" si="62"/>
        <v>0</v>
      </c>
      <c r="S477" s="576">
        <f t="shared" si="63"/>
        <v>0</v>
      </c>
      <c r="T477" s="576">
        <f t="shared" si="64"/>
        <v>0</v>
      </c>
      <c r="U477" s="576">
        <f t="shared" si="65"/>
        <v>0</v>
      </c>
      <c r="V477" s="553"/>
      <c r="W477" s="553"/>
      <c r="X477" s="553"/>
      <c r="Y477" s="553"/>
      <c r="Z477" s="397"/>
      <c r="AA477" s="397"/>
      <c r="AB477" s="397"/>
      <c r="AC477" s="397"/>
      <c r="AD477" s="397"/>
      <c r="AE477" s="397"/>
      <c r="AF477" s="397"/>
      <c r="AG477" s="397"/>
      <c r="AH477" s="397"/>
      <c r="AI477" s="397"/>
      <c r="AJ477" s="397"/>
      <c r="AK477" s="397"/>
      <c r="AL477" s="397"/>
      <c r="AM477" s="397"/>
      <c r="AN477" s="397"/>
      <c r="AO477" s="397"/>
      <c r="AP477" s="397"/>
      <c r="AQ477" s="397"/>
      <c r="AR477" s="397"/>
      <c r="AS477" s="397"/>
      <c r="AT477" s="397"/>
      <c r="AU477" s="397"/>
      <c r="AV477" s="397"/>
      <c r="AW477" s="397"/>
      <c r="AX477" s="397"/>
      <c r="AY477" s="397"/>
      <c r="AZ477" s="397"/>
      <c r="BA477" s="553"/>
      <c r="BB477" s="397"/>
      <c r="BC477" s="397"/>
      <c r="BD477" s="397"/>
      <c r="BE477" s="397"/>
      <c r="BF477" s="397"/>
      <c r="BG477" s="397"/>
      <c r="BH477" s="397"/>
      <c r="BI477" s="397"/>
      <c r="BJ477" s="397"/>
      <c r="BK477" s="397"/>
    </row>
    <row r="478" spans="2:63" x14ac:dyDescent="0.35">
      <c r="B478" s="80"/>
      <c r="C478" s="119"/>
      <c r="D478" s="119"/>
      <c r="E478" s="202"/>
      <c r="F478" s="119"/>
      <c r="G478" s="120"/>
      <c r="H478" s="41"/>
      <c r="I478" s="41"/>
      <c r="J478" s="944">
        <f t="shared" si="60"/>
        <v>0</v>
      </c>
      <c r="K478" s="292">
        <f t="shared" si="61"/>
        <v>0</v>
      </c>
      <c r="L478" s="327">
        <f>IF(I478&lt;(INDEX(Lookup!$U$2:$U$10,MATCH($D$45,Lookup!$S$2:$S$10,0))),0,365)</f>
        <v>0</v>
      </c>
      <c r="M478" s="292">
        <f t="shared" si="59"/>
        <v>0</v>
      </c>
      <c r="N478" s="371"/>
      <c r="O478" s="150"/>
      <c r="P478" s="397"/>
      <c r="Q478" s="555"/>
      <c r="R478" s="576">
        <f t="shared" si="62"/>
        <v>0</v>
      </c>
      <c r="S478" s="576">
        <f t="shared" si="63"/>
        <v>0</v>
      </c>
      <c r="T478" s="576">
        <f t="shared" si="64"/>
        <v>0</v>
      </c>
      <c r="U478" s="576">
        <f t="shared" si="65"/>
        <v>0</v>
      </c>
      <c r="V478" s="553"/>
      <c r="W478" s="553"/>
      <c r="X478" s="553"/>
      <c r="Y478" s="553"/>
      <c r="Z478" s="397"/>
      <c r="AA478" s="397"/>
      <c r="AB478" s="397"/>
      <c r="AC478" s="397"/>
      <c r="AD478" s="397"/>
      <c r="AE478" s="397"/>
      <c r="AF478" s="397"/>
      <c r="AG478" s="397"/>
      <c r="AH478" s="397"/>
      <c r="AI478" s="397"/>
      <c r="AJ478" s="397"/>
      <c r="AK478" s="397"/>
      <c r="AL478" s="397"/>
      <c r="AM478" s="397"/>
      <c r="AN478" s="397"/>
      <c r="AO478" s="397"/>
      <c r="AP478" s="397"/>
      <c r="AQ478" s="397"/>
      <c r="AR478" s="397"/>
      <c r="AS478" s="397"/>
      <c r="AT478" s="397"/>
      <c r="AU478" s="397"/>
      <c r="AV478" s="397"/>
      <c r="AW478" s="397"/>
      <c r="AX478" s="397"/>
      <c r="AY478" s="397"/>
      <c r="AZ478" s="397"/>
      <c r="BA478" s="553"/>
      <c r="BB478" s="397"/>
      <c r="BC478" s="397"/>
      <c r="BD478" s="397"/>
      <c r="BE478" s="397"/>
      <c r="BF478" s="397"/>
      <c r="BG478" s="397"/>
      <c r="BH478" s="397"/>
      <c r="BI478" s="397"/>
      <c r="BJ478" s="397"/>
      <c r="BK478" s="397"/>
    </row>
    <row r="479" spans="2:63" x14ac:dyDescent="0.35">
      <c r="B479" s="80"/>
      <c r="C479" s="119"/>
      <c r="D479" s="119"/>
      <c r="E479" s="202"/>
      <c r="F479" s="119"/>
      <c r="G479" s="120"/>
      <c r="H479" s="41"/>
      <c r="I479" s="41"/>
      <c r="J479" s="944">
        <f t="shared" si="60"/>
        <v>0</v>
      </c>
      <c r="K479" s="292">
        <f t="shared" si="61"/>
        <v>0</v>
      </c>
      <c r="L479" s="327">
        <f>IF(I479&lt;(INDEX(Lookup!$U$2:$U$10,MATCH($D$45,Lookup!$S$2:$S$10,0))),0,365)</f>
        <v>0</v>
      </c>
      <c r="M479" s="292">
        <f t="shared" si="59"/>
        <v>0</v>
      </c>
      <c r="N479" s="371"/>
      <c r="O479" s="150"/>
      <c r="P479" s="397"/>
      <c r="Q479" s="555"/>
      <c r="R479" s="576">
        <f t="shared" si="62"/>
        <v>0</v>
      </c>
      <c r="S479" s="576">
        <f t="shared" si="63"/>
        <v>0</v>
      </c>
      <c r="T479" s="576">
        <f t="shared" si="64"/>
        <v>0</v>
      </c>
      <c r="U479" s="576">
        <f t="shared" si="65"/>
        <v>0</v>
      </c>
      <c r="V479" s="553"/>
      <c r="W479" s="553"/>
      <c r="X479" s="553"/>
      <c r="Y479" s="553"/>
      <c r="Z479" s="397"/>
      <c r="AA479" s="397"/>
      <c r="AB479" s="397"/>
      <c r="AC479" s="397"/>
      <c r="AD479" s="397"/>
      <c r="AE479" s="397"/>
      <c r="AF479" s="397"/>
      <c r="AG479" s="397"/>
      <c r="AH479" s="397"/>
      <c r="AI479" s="397"/>
      <c r="AJ479" s="397"/>
      <c r="AK479" s="397"/>
      <c r="AL479" s="397"/>
      <c r="AM479" s="397"/>
      <c r="AN479" s="397"/>
      <c r="AO479" s="397"/>
      <c r="AP479" s="397"/>
      <c r="AQ479" s="397"/>
      <c r="AR479" s="397"/>
      <c r="AS479" s="397"/>
      <c r="AT479" s="397"/>
      <c r="AU479" s="397"/>
      <c r="AV479" s="397"/>
      <c r="AW479" s="397"/>
      <c r="AX479" s="397"/>
      <c r="AY479" s="397"/>
      <c r="AZ479" s="397"/>
      <c r="BA479" s="553"/>
      <c r="BB479" s="397"/>
      <c r="BC479" s="397"/>
      <c r="BD479" s="397"/>
      <c r="BE479" s="397"/>
      <c r="BF479" s="397"/>
      <c r="BG479" s="397"/>
      <c r="BH479" s="397"/>
      <c r="BI479" s="397"/>
      <c r="BJ479" s="397"/>
      <c r="BK479" s="397"/>
    </row>
    <row r="480" spans="2:63" x14ac:dyDescent="0.35">
      <c r="B480" s="80"/>
      <c r="C480" s="119"/>
      <c r="D480" s="119"/>
      <c r="E480" s="202"/>
      <c r="F480" s="119"/>
      <c r="G480" s="120"/>
      <c r="H480" s="41"/>
      <c r="I480" s="41"/>
      <c r="J480" s="944">
        <f t="shared" si="60"/>
        <v>0</v>
      </c>
      <c r="K480" s="292">
        <f t="shared" si="61"/>
        <v>0</v>
      </c>
      <c r="L480" s="327">
        <f>IF(I480&lt;(INDEX(Lookup!$U$2:$U$10,MATCH($D$45,Lookup!$S$2:$S$10,0))),0,365)</f>
        <v>0</v>
      </c>
      <c r="M480" s="292">
        <f t="shared" si="59"/>
        <v>0</v>
      </c>
      <c r="N480" s="371"/>
      <c r="O480" s="150"/>
      <c r="P480" s="397"/>
      <c r="Q480" s="555"/>
      <c r="R480" s="576">
        <f t="shared" si="62"/>
        <v>0</v>
      </c>
      <c r="S480" s="576">
        <f t="shared" si="63"/>
        <v>0</v>
      </c>
      <c r="T480" s="576">
        <f t="shared" si="64"/>
        <v>0</v>
      </c>
      <c r="U480" s="576">
        <f t="shared" si="65"/>
        <v>0</v>
      </c>
      <c r="V480" s="553"/>
      <c r="W480" s="553"/>
      <c r="X480" s="553"/>
      <c r="Y480" s="553"/>
      <c r="Z480" s="397"/>
      <c r="AA480" s="397"/>
      <c r="AB480" s="397"/>
      <c r="AC480" s="397"/>
      <c r="AD480" s="397"/>
      <c r="AE480" s="397"/>
      <c r="AF480" s="397"/>
      <c r="AG480" s="397"/>
      <c r="AH480" s="397"/>
      <c r="AI480" s="397"/>
      <c r="AJ480" s="397"/>
      <c r="AK480" s="397"/>
      <c r="AL480" s="397"/>
      <c r="AM480" s="397"/>
      <c r="AN480" s="397"/>
      <c r="AO480" s="397"/>
      <c r="AP480" s="397"/>
      <c r="AQ480" s="397"/>
      <c r="AR480" s="397"/>
      <c r="AS480" s="397"/>
      <c r="AT480" s="397"/>
      <c r="AU480" s="397"/>
      <c r="AV480" s="397"/>
      <c r="AW480" s="397"/>
      <c r="AX480" s="397"/>
      <c r="AY480" s="397"/>
      <c r="AZ480" s="397"/>
      <c r="BA480" s="553"/>
      <c r="BB480" s="397"/>
      <c r="BC480" s="397"/>
      <c r="BD480" s="397"/>
      <c r="BE480" s="397"/>
      <c r="BF480" s="397"/>
      <c r="BG480" s="397"/>
      <c r="BH480" s="397"/>
      <c r="BI480" s="397"/>
      <c r="BJ480" s="397"/>
      <c r="BK480" s="397"/>
    </row>
    <row r="481" spans="2:63" x14ac:dyDescent="0.35">
      <c r="B481" s="80"/>
      <c r="C481" s="119"/>
      <c r="D481" s="119"/>
      <c r="E481" s="202"/>
      <c r="F481" s="119"/>
      <c r="G481" s="120"/>
      <c r="H481" s="41"/>
      <c r="I481" s="41"/>
      <c r="J481" s="944">
        <f t="shared" si="60"/>
        <v>0</v>
      </c>
      <c r="K481" s="292">
        <f t="shared" si="61"/>
        <v>0</v>
      </c>
      <c r="L481" s="327">
        <f>IF(I481&lt;(INDEX(Lookup!$U$2:$U$10,MATCH($D$45,Lookup!$S$2:$S$10,0))),0,365)</f>
        <v>0</v>
      </c>
      <c r="M481" s="292">
        <f t="shared" si="59"/>
        <v>0</v>
      </c>
      <c r="N481" s="371"/>
      <c r="O481" s="150"/>
      <c r="P481" s="397"/>
      <c r="Q481" s="555"/>
      <c r="R481" s="576">
        <f t="shared" si="62"/>
        <v>0</v>
      </c>
      <c r="S481" s="576">
        <f t="shared" si="63"/>
        <v>0</v>
      </c>
      <c r="T481" s="576">
        <f t="shared" si="64"/>
        <v>0</v>
      </c>
      <c r="U481" s="576">
        <f t="shared" si="65"/>
        <v>0</v>
      </c>
      <c r="V481" s="553"/>
      <c r="W481" s="553"/>
      <c r="X481" s="553"/>
      <c r="Y481" s="553"/>
      <c r="Z481" s="397"/>
      <c r="AA481" s="397"/>
      <c r="AB481" s="397"/>
      <c r="AC481" s="397"/>
      <c r="AD481" s="397"/>
      <c r="AE481" s="397"/>
      <c r="AF481" s="397"/>
      <c r="AG481" s="397"/>
      <c r="AH481" s="397"/>
      <c r="AI481" s="397"/>
      <c r="AJ481" s="397"/>
      <c r="AK481" s="397"/>
      <c r="AL481" s="397"/>
      <c r="AM481" s="397"/>
      <c r="AN481" s="397"/>
      <c r="AO481" s="397"/>
      <c r="AP481" s="397"/>
      <c r="AQ481" s="397"/>
      <c r="AR481" s="397"/>
      <c r="AS481" s="397"/>
      <c r="AT481" s="397"/>
      <c r="AU481" s="397"/>
      <c r="AV481" s="397"/>
      <c r="AW481" s="397"/>
      <c r="AX481" s="397"/>
      <c r="AY481" s="397"/>
      <c r="AZ481" s="397"/>
      <c r="BA481" s="553"/>
      <c r="BB481" s="397"/>
      <c r="BC481" s="397"/>
      <c r="BD481" s="397"/>
      <c r="BE481" s="397"/>
      <c r="BF481" s="397"/>
      <c r="BG481" s="397"/>
      <c r="BH481" s="397"/>
      <c r="BI481" s="397"/>
      <c r="BJ481" s="397"/>
      <c r="BK481" s="397"/>
    </row>
    <row r="482" spans="2:63" x14ac:dyDescent="0.35">
      <c r="B482" s="80"/>
      <c r="C482" s="119"/>
      <c r="D482" s="119"/>
      <c r="E482" s="202"/>
      <c r="F482" s="119"/>
      <c r="G482" s="120"/>
      <c r="H482" s="41"/>
      <c r="I482" s="41"/>
      <c r="J482" s="944">
        <f t="shared" si="60"/>
        <v>0</v>
      </c>
      <c r="K482" s="292">
        <f t="shared" si="61"/>
        <v>0</v>
      </c>
      <c r="L482" s="327">
        <f>IF(I482&lt;(INDEX(Lookup!$U$2:$U$10,MATCH($D$45,Lookup!$S$2:$S$10,0))),0,365)</f>
        <v>0</v>
      </c>
      <c r="M482" s="292">
        <f t="shared" si="59"/>
        <v>0</v>
      </c>
      <c r="N482" s="371"/>
      <c r="O482" s="150"/>
      <c r="P482" s="397"/>
      <c r="Q482" s="555"/>
      <c r="R482" s="576">
        <f t="shared" si="62"/>
        <v>0</v>
      </c>
      <c r="S482" s="576">
        <f t="shared" si="63"/>
        <v>0</v>
      </c>
      <c r="T482" s="576">
        <f t="shared" si="64"/>
        <v>0</v>
      </c>
      <c r="U482" s="576">
        <f t="shared" si="65"/>
        <v>0</v>
      </c>
      <c r="V482" s="553"/>
      <c r="W482" s="553"/>
      <c r="X482" s="553"/>
      <c r="Y482" s="553"/>
      <c r="Z482" s="397"/>
      <c r="AA482" s="397"/>
      <c r="AB482" s="397"/>
      <c r="AC482" s="397"/>
      <c r="AD482" s="397"/>
      <c r="AE482" s="397"/>
      <c r="AF482" s="397"/>
      <c r="AG482" s="397"/>
      <c r="AH482" s="397"/>
      <c r="AI482" s="397"/>
      <c r="AJ482" s="397"/>
      <c r="AK482" s="397"/>
      <c r="AL482" s="397"/>
      <c r="AM482" s="397"/>
      <c r="AN482" s="397"/>
      <c r="AO482" s="397"/>
      <c r="AP482" s="397"/>
      <c r="AQ482" s="397"/>
      <c r="AR482" s="397"/>
      <c r="AS482" s="397"/>
      <c r="AT482" s="397"/>
      <c r="AU482" s="397"/>
      <c r="AV482" s="397"/>
      <c r="AW482" s="397"/>
      <c r="AX482" s="397"/>
      <c r="AY482" s="397"/>
      <c r="AZ482" s="397"/>
      <c r="BA482" s="553"/>
      <c r="BB482" s="397"/>
      <c r="BC482" s="397"/>
      <c r="BD482" s="397"/>
      <c r="BE482" s="397"/>
      <c r="BF482" s="397"/>
      <c r="BG482" s="397"/>
      <c r="BH482" s="397"/>
      <c r="BI482" s="397"/>
      <c r="BJ482" s="397"/>
      <c r="BK482" s="397"/>
    </row>
    <row r="483" spans="2:63" x14ac:dyDescent="0.35">
      <c r="B483" s="80"/>
      <c r="C483" s="119"/>
      <c r="D483" s="119"/>
      <c r="E483" s="202"/>
      <c r="F483" s="119"/>
      <c r="G483" s="120"/>
      <c r="H483" s="41"/>
      <c r="I483" s="41"/>
      <c r="J483" s="944">
        <f t="shared" si="60"/>
        <v>0</v>
      </c>
      <c r="K483" s="292">
        <f t="shared" si="61"/>
        <v>0</v>
      </c>
      <c r="L483" s="327">
        <f>IF(I483&lt;(INDEX(Lookup!$U$2:$U$10,MATCH($D$45,Lookup!$S$2:$S$10,0))),0,365)</f>
        <v>0</v>
      </c>
      <c r="M483" s="292">
        <f t="shared" si="59"/>
        <v>0</v>
      </c>
      <c r="N483" s="371"/>
      <c r="O483" s="150"/>
      <c r="P483" s="397"/>
      <c r="Q483" s="555"/>
      <c r="R483" s="576">
        <f t="shared" si="62"/>
        <v>0</v>
      </c>
      <c r="S483" s="576">
        <f t="shared" si="63"/>
        <v>0</v>
      </c>
      <c r="T483" s="576">
        <f t="shared" si="64"/>
        <v>0</v>
      </c>
      <c r="U483" s="576">
        <f t="shared" si="65"/>
        <v>0</v>
      </c>
      <c r="V483" s="553"/>
      <c r="W483" s="553"/>
      <c r="X483" s="553"/>
      <c r="Y483" s="553"/>
      <c r="Z483" s="397"/>
      <c r="AA483" s="397"/>
      <c r="AB483" s="397"/>
      <c r="AC483" s="397"/>
      <c r="AD483" s="397"/>
      <c r="AE483" s="397"/>
      <c r="AF483" s="397"/>
      <c r="AG483" s="397"/>
      <c r="AH483" s="397"/>
      <c r="AI483" s="397"/>
      <c r="AJ483" s="397"/>
      <c r="AK483" s="397"/>
      <c r="AL483" s="397"/>
      <c r="AM483" s="397"/>
      <c r="AN483" s="397"/>
      <c r="AO483" s="397"/>
      <c r="AP483" s="397"/>
      <c r="AQ483" s="397"/>
      <c r="AR483" s="397"/>
      <c r="AS483" s="397"/>
      <c r="AT483" s="397"/>
      <c r="AU483" s="397"/>
      <c r="AV483" s="397"/>
      <c r="AW483" s="397"/>
      <c r="AX483" s="397"/>
      <c r="AY483" s="397"/>
      <c r="AZ483" s="397"/>
      <c r="BA483" s="553"/>
      <c r="BB483" s="397"/>
      <c r="BC483" s="397"/>
      <c r="BD483" s="397"/>
      <c r="BE483" s="397"/>
      <c r="BF483" s="397"/>
      <c r="BG483" s="397"/>
      <c r="BH483" s="397"/>
      <c r="BI483" s="397"/>
      <c r="BJ483" s="397"/>
      <c r="BK483" s="397"/>
    </row>
    <row r="484" spans="2:63" x14ac:dyDescent="0.35">
      <c r="B484" s="80"/>
      <c r="C484" s="119"/>
      <c r="D484" s="119"/>
      <c r="E484" s="202"/>
      <c r="F484" s="119"/>
      <c r="G484" s="120"/>
      <c r="H484" s="41"/>
      <c r="I484" s="41"/>
      <c r="J484" s="944">
        <f t="shared" si="60"/>
        <v>0</v>
      </c>
      <c r="K484" s="292">
        <f t="shared" si="61"/>
        <v>0</v>
      </c>
      <c r="L484" s="327">
        <f>IF(I484&lt;(INDEX(Lookup!$U$2:$U$10,MATCH($D$45,Lookup!$S$2:$S$10,0))),0,365)</f>
        <v>0</v>
      </c>
      <c r="M484" s="292">
        <f t="shared" si="59"/>
        <v>0</v>
      </c>
      <c r="N484" s="371"/>
      <c r="O484" s="150"/>
      <c r="P484" s="397"/>
      <c r="Q484" s="555"/>
      <c r="R484" s="576">
        <f t="shared" si="62"/>
        <v>0</v>
      </c>
      <c r="S484" s="576">
        <f t="shared" si="63"/>
        <v>0</v>
      </c>
      <c r="T484" s="576">
        <f t="shared" si="64"/>
        <v>0</v>
      </c>
      <c r="U484" s="576">
        <f t="shared" si="65"/>
        <v>0</v>
      </c>
      <c r="V484" s="553"/>
      <c r="W484" s="553"/>
      <c r="X484" s="553"/>
      <c r="Y484" s="553"/>
      <c r="Z484" s="397"/>
      <c r="AA484" s="397"/>
      <c r="AB484" s="397"/>
      <c r="AC484" s="397"/>
      <c r="AD484" s="397"/>
      <c r="AE484" s="397"/>
      <c r="AF484" s="397"/>
      <c r="AG484" s="397"/>
      <c r="AH484" s="397"/>
      <c r="AI484" s="397"/>
      <c r="AJ484" s="397"/>
      <c r="AK484" s="397"/>
      <c r="AL484" s="397"/>
      <c r="AM484" s="397"/>
      <c r="AN484" s="397"/>
      <c r="AO484" s="397"/>
      <c r="AP484" s="397"/>
      <c r="AQ484" s="397"/>
      <c r="AR484" s="397"/>
      <c r="AS484" s="397"/>
      <c r="AT484" s="397"/>
      <c r="AU484" s="397"/>
      <c r="AV484" s="397"/>
      <c r="AW484" s="397"/>
      <c r="AX484" s="397"/>
      <c r="AY484" s="397"/>
      <c r="AZ484" s="397"/>
      <c r="BA484" s="553"/>
      <c r="BB484" s="397"/>
      <c r="BC484" s="397"/>
      <c r="BD484" s="397"/>
      <c r="BE484" s="397"/>
      <c r="BF484" s="397"/>
      <c r="BG484" s="397"/>
      <c r="BH484" s="397"/>
      <c r="BI484" s="397"/>
      <c r="BJ484" s="397"/>
      <c r="BK484" s="397"/>
    </row>
    <row r="485" spans="2:63" x14ac:dyDescent="0.35">
      <c r="B485" s="80"/>
      <c r="C485" s="119"/>
      <c r="D485" s="119"/>
      <c r="E485" s="202"/>
      <c r="F485" s="119"/>
      <c r="G485" s="120"/>
      <c r="H485" s="41"/>
      <c r="I485" s="41"/>
      <c r="J485" s="944">
        <f t="shared" si="60"/>
        <v>0</v>
      </c>
      <c r="K485" s="292">
        <f t="shared" si="61"/>
        <v>0</v>
      </c>
      <c r="L485" s="327">
        <f>IF(I485&lt;(INDEX(Lookup!$U$2:$U$10,MATCH($D$45,Lookup!$S$2:$S$10,0))),0,365)</f>
        <v>0</v>
      </c>
      <c r="M485" s="292">
        <f t="shared" si="59"/>
        <v>0</v>
      </c>
      <c r="N485" s="371"/>
      <c r="O485" s="150"/>
      <c r="P485" s="397"/>
      <c r="Q485" s="555"/>
      <c r="R485" s="576">
        <f t="shared" si="62"/>
        <v>0</v>
      </c>
      <c r="S485" s="576">
        <f t="shared" si="63"/>
        <v>0</v>
      </c>
      <c r="T485" s="576">
        <f t="shared" si="64"/>
        <v>0</v>
      </c>
      <c r="U485" s="576">
        <f t="shared" si="65"/>
        <v>0</v>
      </c>
      <c r="V485" s="553"/>
      <c r="W485" s="553"/>
      <c r="X485" s="553"/>
      <c r="Y485" s="553"/>
      <c r="Z485" s="397"/>
      <c r="AA485" s="397"/>
      <c r="AB485" s="397"/>
      <c r="AC485" s="397"/>
      <c r="AD485" s="397"/>
      <c r="AE485" s="397"/>
      <c r="AF485" s="397"/>
      <c r="AG485" s="397"/>
      <c r="AH485" s="397"/>
      <c r="AI485" s="397"/>
      <c r="AJ485" s="397"/>
      <c r="AK485" s="397"/>
      <c r="AL485" s="397"/>
      <c r="AM485" s="397"/>
      <c r="AN485" s="397"/>
      <c r="AO485" s="397"/>
      <c r="AP485" s="397"/>
      <c r="AQ485" s="397"/>
      <c r="AR485" s="397"/>
      <c r="AS485" s="397"/>
      <c r="AT485" s="397"/>
      <c r="AU485" s="397"/>
      <c r="AV485" s="397"/>
      <c r="AW485" s="397"/>
      <c r="AX485" s="397"/>
      <c r="AY485" s="397"/>
      <c r="AZ485" s="397"/>
      <c r="BA485" s="553"/>
      <c r="BB485" s="397"/>
      <c r="BC485" s="397"/>
      <c r="BD485" s="397"/>
      <c r="BE485" s="397"/>
      <c r="BF485" s="397"/>
      <c r="BG485" s="397"/>
      <c r="BH485" s="397"/>
      <c r="BI485" s="397"/>
      <c r="BJ485" s="397"/>
      <c r="BK485" s="397"/>
    </row>
    <row r="486" spans="2:63" x14ac:dyDescent="0.35">
      <c r="B486" s="80"/>
      <c r="C486" s="119"/>
      <c r="D486" s="119"/>
      <c r="E486" s="202"/>
      <c r="F486" s="119"/>
      <c r="G486" s="120"/>
      <c r="H486" s="41"/>
      <c r="I486" s="41"/>
      <c r="J486" s="944">
        <f t="shared" si="60"/>
        <v>0</v>
      </c>
      <c r="K486" s="292">
        <f t="shared" si="61"/>
        <v>0</v>
      </c>
      <c r="L486" s="327">
        <f>IF(I486&lt;(INDEX(Lookup!$U$2:$U$10,MATCH($D$45,Lookup!$S$2:$S$10,0))),0,365)</f>
        <v>0</v>
      </c>
      <c r="M486" s="292">
        <f t="shared" si="59"/>
        <v>0</v>
      </c>
      <c r="N486" s="371"/>
      <c r="O486" s="150"/>
      <c r="P486" s="397"/>
      <c r="Q486" s="555"/>
      <c r="R486" s="576">
        <f t="shared" si="62"/>
        <v>0</v>
      </c>
      <c r="S486" s="576">
        <f t="shared" si="63"/>
        <v>0</v>
      </c>
      <c r="T486" s="576">
        <f t="shared" si="64"/>
        <v>0</v>
      </c>
      <c r="U486" s="576">
        <f t="shared" si="65"/>
        <v>0</v>
      </c>
      <c r="V486" s="553"/>
      <c r="W486" s="553"/>
      <c r="X486" s="553"/>
      <c r="Y486" s="553"/>
      <c r="Z486" s="397"/>
      <c r="AA486" s="397"/>
      <c r="AB486" s="397"/>
      <c r="AC486" s="397"/>
      <c r="AD486" s="397"/>
      <c r="AE486" s="397"/>
      <c r="AF486" s="397"/>
      <c r="AG486" s="397"/>
      <c r="AH486" s="397"/>
      <c r="AI486" s="397"/>
      <c r="AJ486" s="397"/>
      <c r="AK486" s="397"/>
      <c r="AL486" s="397"/>
      <c r="AM486" s="397"/>
      <c r="AN486" s="397"/>
      <c r="AO486" s="397"/>
      <c r="AP486" s="397"/>
      <c r="AQ486" s="397"/>
      <c r="AR486" s="397"/>
      <c r="AS486" s="397"/>
      <c r="AT486" s="397"/>
      <c r="AU486" s="397"/>
      <c r="AV486" s="397"/>
      <c r="AW486" s="397"/>
      <c r="AX486" s="397"/>
      <c r="AY486" s="397"/>
      <c r="AZ486" s="397"/>
      <c r="BA486" s="553"/>
      <c r="BB486" s="397"/>
      <c r="BC486" s="397"/>
      <c r="BD486" s="397"/>
      <c r="BE486" s="397"/>
      <c r="BF486" s="397"/>
      <c r="BG486" s="397"/>
      <c r="BH486" s="397"/>
      <c r="BI486" s="397"/>
      <c r="BJ486" s="397"/>
      <c r="BK486" s="397"/>
    </row>
    <row r="487" spans="2:63" x14ac:dyDescent="0.35">
      <c r="B487" s="80"/>
      <c r="C487" s="119"/>
      <c r="D487" s="119"/>
      <c r="E487" s="202"/>
      <c r="F487" s="119"/>
      <c r="G487" s="120"/>
      <c r="H487" s="41"/>
      <c r="I487" s="41"/>
      <c r="J487" s="944">
        <f t="shared" si="60"/>
        <v>0</v>
      </c>
      <c r="K487" s="292">
        <f t="shared" si="61"/>
        <v>0</v>
      </c>
      <c r="L487" s="327">
        <f>IF(I487&lt;(INDEX(Lookup!$U$2:$U$10,MATCH($D$45,Lookup!$S$2:$S$10,0))),0,365)</f>
        <v>0</v>
      </c>
      <c r="M487" s="292">
        <f t="shared" si="59"/>
        <v>0</v>
      </c>
      <c r="N487" s="371"/>
      <c r="O487" s="150"/>
      <c r="P487" s="397"/>
      <c r="Q487" s="555"/>
      <c r="R487" s="576">
        <f t="shared" si="62"/>
        <v>0</v>
      </c>
      <c r="S487" s="576">
        <f t="shared" si="63"/>
        <v>0</v>
      </c>
      <c r="T487" s="576">
        <f t="shared" si="64"/>
        <v>0</v>
      </c>
      <c r="U487" s="576">
        <f t="shared" si="65"/>
        <v>0</v>
      </c>
      <c r="V487" s="553"/>
      <c r="W487" s="553"/>
      <c r="X487" s="553"/>
      <c r="Y487" s="553"/>
      <c r="Z487" s="397"/>
      <c r="AA487" s="397"/>
      <c r="AB487" s="397"/>
      <c r="AC487" s="397"/>
      <c r="AD487" s="397"/>
      <c r="AE487" s="397"/>
      <c r="AF487" s="397"/>
      <c r="AG487" s="397"/>
      <c r="AH487" s="397"/>
      <c r="AI487" s="397"/>
      <c r="AJ487" s="397"/>
      <c r="AK487" s="397"/>
      <c r="AL487" s="397"/>
      <c r="AM487" s="397"/>
      <c r="AN487" s="397"/>
      <c r="AO487" s="397"/>
      <c r="AP487" s="397"/>
      <c r="AQ487" s="397"/>
      <c r="AR487" s="397"/>
      <c r="AS487" s="397"/>
      <c r="AT487" s="397"/>
      <c r="AU487" s="397"/>
      <c r="AV487" s="397"/>
      <c r="AW487" s="397"/>
      <c r="AX487" s="397"/>
      <c r="AY487" s="397"/>
      <c r="AZ487" s="397"/>
      <c r="BA487" s="553"/>
      <c r="BB487" s="397"/>
      <c r="BC487" s="397"/>
      <c r="BD487" s="397"/>
      <c r="BE487" s="397"/>
      <c r="BF487" s="397"/>
      <c r="BG487" s="397"/>
      <c r="BH487" s="397"/>
      <c r="BI487" s="397"/>
      <c r="BJ487" s="397"/>
      <c r="BK487" s="397"/>
    </row>
    <row r="488" spans="2:63" x14ac:dyDescent="0.35">
      <c r="B488" s="80"/>
      <c r="C488" s="119"/>
      <c r="D488" s="119"/>
      <c r="E488" s="202"/>
      <c r="F488" s="119"/>
      <c r="G488" s="120"/>
      <c r="H488" s="41"/>
      <c r="I488" s="41"/>
      <c r="J488" s="944">
        <f t="shared" si="60"/>
        <v>0</v>
      </c>
      <c r="K488" s="292">
        <f t="shared" si="61"/>
        <v>0</v>
      </c>
      <c r="L488" s="327">
        <f>IF(I488&lt;(INDEX(Lookup!$U$2:$U$10,MATCH($D$45,Lookup!$S$2:$S$10,0))),0,365)</f>
        <v>0</v>
      </c>
      <c r="M488" s="292">
        <f t="shared" si="59"/>
        <v>0</v>
      </c>
      <c r="N488" s="371"/>
      <c r="O488" s="150"/>
      <c r="P488" s="397"/>
      <c r="Q488" s="555"/>
      <c r="R488" s="576">
        <f t="shared" si="62"/>
        <v>0</v>
      </c>
      <c r="S488" s="576">
        <f t="shared" si="63"/>
        <v>0</v>
      </c>
      <c r="T488" s="576">
        <f t="shared" si="64"/>
        <v>0</v>
      </c>
      <c r="U488" s="576">
        <f t="shared" si="65"/>
        <v>0</v>
      </c>
      <c r="V488" s="553"/>
      <c r="W488" s="553"/>
      <c r="X488" s="553"/>
      <c r="Y488" s="553"/>
      <c r="Z488" s="397"/>
      <c r="AA488" s="397"/>
      <c r="AB488" s="397"/>
      <c r="AC488" s="397"/>
      <c r="AD488" s="397"/>
      <c r="AE488" s="397"/>
      <c r="AF488" s="397"/>
      <c r="AG488" s="397"/>
      <c r="AH488" s="397"/>
      <c r="AI488" s="397"/>
      <c r="AJ488" s="397"/>
      <c r="AK488" s="397"/>
      <c r="AL488" s="397"/>
      <c r="AM488" s="397"/>
      <c r="AN488" s="397"/>
      <c r="AO488" s="397"/>
      <c r="AP488" s="397"/>
      <c r="AQ488" s="397"/>
      <c r="AR488" s="397"/>
      <c r="AS488" s="397"/>
      <c r="AT488" s="397"/>
      <c r="AU488" s="397"/>
      <c r="AV488" s="397"/>
      <c r="AW488" s="397"/>
      <c r="AX488" s="397"/>
      <c r="AY488" s="397"/>
      <c r="AZ488" s="397"/>
      <c r="BA488" s="553"/>
      <c r="BB488" s="397"/>
      <c r="BC488" s="397"/>
      <c r="BD488" s="397"/>
      <c r="BE488" s="397"/>
      <c r="BF488" s="397"/>
      <c r="BG488" s="397"/>
      <c r="BH488" s="397"/>
      <c r="BI488" s="397"/>
      <c r="BJ488" s="397"/>
      <c r="BK488" s="397"/>
    </row>
    <row r="489" spans="2:63" x14ac:dyDescent="0.35">
      <c r="B489" s="80"/>
      <c r="C489" s="119"/>
      <c r="D489" s="119"/>
      <c r="E489" s="202"/>
      <c r="F489" s="119"/>
      <c r="G489" s="120"/>
      <c r="H489" s="41"/>
      <c r="I489" s="41"/>
      <c r="J489" s="944">
        <f t="shared" si="60"/>
        <v>0</v>
      </c>
      <c r="K489" s="292">
        <f t="shared" si="61"/>
        <v>0</v>
      </c>
      <c r="L489" s="327">
        <f>IF(I489&lt;(INDEX(Lookup!$U$2:$U$10,MATCH($D$45,Lookup!$S$2:$S$10,0))),0,365)</f>
        <v>0</v>
      </c>
      <c r="M489" s="292">
        <f t="shared" si="59"/>
        <v>0</v>
      </c>
      <c r="N489" s="371"/>
      <c r="O489" s="150"/>
      <c r="P489" s="397"/>
      <c r="Q489" s="555"/>
      <c r="R489" s="576">
        <f t="shared" si="62"/>
        <v>0</v>
      </c>
      <c r="S489" s="576">
        <f t="shared" si="63"/>
        <v>0</v>
      </c>
      <c r="T489" s="576">
        <f t="shared" si="64"/>
        <v>0</v>
      </c>
      <c r="U489" s="576">
        <f t="shared" si="65"/>
        <v>0</v>
      </c>
      <c r="V489" s="553"/>
      <c r="W489" s="553"/>
      <c r="X489" s="553"/>
      <c r="Y489" s="553"/>
      <c r="Z489" s="397"/>
      <c r="AA489" s="397"/>
      <c r="AB489" s="397"/>
      <c r="AC489" s="397"/>
      <c r="AD489" s="397"/>
      <c r="AE489" s="397"/>
      <c r="AF489" s="397"/>
      <c r="AG489" s="397"/>
      <c r="AH489" s="397"/>
      <c r="AI489" s="397"/>
      <c r="AJ489" s="397"/>
      <c r="AK489" s="397"/>
      <c r="AL489" s="397"/>
      <c r="AM489" s="397"/>
      <c r="AN489" s="397"/>
      <c r="AO489" s="397"/>
      <c r="AP489" s="397"/>
      <c r="AQ489" s="397"/>
      <c r="AR489" s="397"/>
      <c r="AS489" s="397"/>
      <c r="AT489" s="397"/>
      <c r="AU489" s="397"/>
      <c r="AV489" s="397"/>
      <c r="AW489" s="397"/>
      <c r="AX489" s="397"/>
      <c r="AY489" s="397"/>
      <c r="AZ489" s="397"/>
      <c r="BA489" s="553"/>
      <c r="BB489" s="397"/>
      <c r="BC489" s="397"/>
      <c r="BD489" s="397"/>
      <c r="BE489" s="397"/>
      <c r="BF489" s="397"/>
      <c r="BG489" s="397"/>
      <c r="BH489" s="397"/>
      <c r="BI489" s="397"/>
      <c r="BJ489" s="397"/>
      <c r="BK489" s="397"/>
    </row>
    <row r="490" spans="2:63" x14ac:dyDescent="0.35">
      <c r="B490" s="80"/>
      <c r="C490" s="119"/>
      <c r="D490" s="119"/>
      <c r="E490" s="202"/>
      <c r="F490" s="119"/>
      <c r="G490" s="120"/>
      <c r="H490" s="41"/>
      <c r="I490" s="41"/>
      <c r="J490" s="944">
        <f t="shared" si="60"/>
        <v>0</v>
      </c>
      <c r="K490" s="292">
        <f t="shared" si="61"/>
        <v>0</v>
      </c>
      <c r="L490" s="327">
        <f>IF(I490&lt;(INDEX(Lookup!$U$2:$U$10,MATCH($D$45,Lookup!$S$2:$S$10,0))),0,365)</f>
        <v>0</v>
      </c>
      <c r="M490" s="292">
        <f t="shared" si="59"/>
        <v>0</v>
      </c>
      <c r="N490" s="371"/>
      <c r="O490" s="150"/>
      <c r="P490" s="397"/>
      <c r="Q490" s="555"/>
      <c r="R490" s="576">
        <f t="shared" si="62"/>
        <v>0</v>
      </c>
      <c r="S490" s="576">
        <f t="shared" si="63"/>
        <v>0</v>
      </c>
      <c r="T490" s="576">
        <f t="shared" si="64"/>
        <v>0</v>
      </c>
      <c r="U490" s="576">
        <f t="shared" si="65"/>
        <v>0</v>
      </c>
      <c r="V490" s="553"/>
      <c r="W490" s="553"/>
      <c r="X490" s="553"/>
      <c r="Y490" s="553"/>
      <c r="Z490" s="397"/>
      <c r="AA490" s="397"/>
      <c r="AB490" s="397"/>
      <c r="AC490" s="397"/>
      <c r="AD490" s="397"/>
      <c r="AE490" s="397"/>
      <c r="AF490" s="397"/>
      <c r="AG490" s="397"/>
      <c r="AH490" s="397"/>
      <c r="AI490" s="397"/>
      <c r="AJ490" s="397"/>
      <c r="AK490" s="397"/>
      <c r="AL490" s="397"/>
      <c r="AM490" s="397"/>
      <c r="AN490" s="397"/>
      <c r="AO490" s="397"/>
      <c r="AP490" s="397"/>
      <c r="AQ490" s="397"/>
      <c r="AR490" s="397"/>
      <c r="AS490" s="397"/>
      <c r="AT490" s="397"/>
      <c r="AU490" s="397"/>
      <c r="AV490" s="397"/>
      <c r="AW490" s="397"/>
      <c r="AX490" s="397"/>
      <c r="AY490" s="397"/>
      <c r="AZ490" s="397"/>
      <c r="BA490" s="553"/>
      <c r="BB490" s="397"/>
      <c r="BC490" s="397"/>
      <c r="BD490" s="397"/>
      <c r="BE490" s="397"/>
      <c r="BF490" s="397"/>
      <c r="BG490" s="397"/>
      <c r="BH490" s="397"/>
      <c r="BI490" s="397"/>
      <c r="BJ490" s="397"/>
      <c r="BK490" s="397"/>
    </row>
    <row r="491" spans="2:63" x14ac:dyDescent="0.35">
      <c r="B491" s="80"/>
      <c r="C491" s="119"/>
      <c r="D491" s="119"/>
      <c r="E491" s="202"/>
      <c r="F491" s="119"/>
      <c r="G491" s="120"/>
      <c r="H491" s="41"/>
      <c r="I491" s="41"/>
      <c r="J491" s="944">
        <f t="shared" si="60"/>
        <v>0</v>
      </c>
      <c r="K491" s="292">
        <f t="shared" si="61"/>
        <v>0</v>
      </c>
      <c r="L491" s="327">
        <f>IF(I491&lt;(INDEX(Lookup!$U$2:$U$10,MATCH($D$45,Lookup!$S$2:$S$10,0))),0,365)</f>
        <v>0</v>
      </c>
      <c r="M491" s="292">
        <f t="shared" si="59"/>
        <v>0</v>
      </c>
      <c r="N491" s="371"/>
      <c r="O491" s="150"/>
      <c r="P491" s="397"/>
      <c r="Q491" s="555"/>
      <c r="R491" s="576">
        <f t="shared" si="62"/>
        <v>0</v>
      </c>
      <c r="S491" s="576">
        <f t="shared" si="63"/>
        <v>0</v>
      </c>
      <c r="T491" s="576">
        <f t="shared" si="64"/>
        <v>0</v>
      </c>
      <c r="U491" s="576">
        <f t="shared" si="65"/>
        <v>0</v>
      </c>
      <c r="V491" s="553"/>
      <c r="W491" s="553"/>
      <c r="X491" s="553"/>
      <c r="Y491" s="553"/>
      <c r="Z491" s="397"/>
      <c r="AA491" s="397"/>
      <c r="AB491" s="397"/>
      <c r="AC491" s="397"/>
      <c r="AD491" s="397"/>
      <c r="AE491" s="397"/>
      <c r="AF491" s="397"/>
      <c r="AG491" s="397"/>
      <c r="AH491" s="397"/>
      <c r="AI491" s="397"/>
      <c r="AJ491" s="397"/>
      <c r="AK491" s="397"/>
      <c r="AL491" s="397"/>
      <c r="AM491" s="397"/>
      <c r="AN491" s="397"/>
      <c r="AO491" s="397"/>
      <c r="AP491" s="397"/>
      <c r="AQ491" s="397"/>
      <c r="AR491" s="397"/>
      <c r="AS491" s="397"/>
      <c r="AT491" s="397"/>
      <c r="AU491" s="397"/>
      <c r="AV491" s="397"/>
      <c r="AW491" s="397"/>
      <c r="AX491" s="397"/>
      <c r="AY491" s="397"/>
      <c r="AZ491" s="397"/>
      <c r="BA491" s="553"/>
      <c r="BB491" s="397"/>
      <c r="BC491" s="397"/>
      <c r="BD491" s="397"/>
      <c r="BE491" s="397"/>
      <c r="BF491" s="397"/>
      <c r="BG491" s="397"/>
      <c r="BH491" s="397"/>
      <c r="BI491" s="397"/>
      <c r="BJ491" s="397"/>
      <c r="BK491" s="397"/>
    </row>
    <row r="492" spans="2:63" x14ac:dyDescent="0.35">
      <c r="B492" s="80"/>
      <c r="C492" s="119"/>
      <c r="D492" s="119"/>
      <c r="E492" s="202"/>
      <c r="F492" s="119"/>
      <c r="G492" s="120"/>
      <c r="H492" s="41"/>
      <c r="I492" s="41"/>
      <c r="J492" s="944">
        <f t="shared" si="60"/>
        <v>0</v>
      </c>
      <c r="K492" s="292">
        <f t="shared" si="61"/>
        <v>0</v>
      </c>
      <c r="L492" s="327">
        <f>IF(I492&lt;(INDEX(Lookup!$U$2:$U$10,MATCH($D$45,Lookup!$S$2:$S$10,0))),0,365)</f>
        <v>0</v>
      </c>
      <c r="M492" s="292">
        <f t="shared" si="59"/>
        <v>0</v>
      </c>
      <c r="N492" s="371"/>
      <c r="O492" s="150"/>
      <c r="P492" s="397"/>
      <c r="Q492" s="555"/>
      <c r="R492" s="576">
        <f t="shared" si="62"/>
        <v>0</v>
      </c>
      <c r="S492" s="576">
        <f t="shared" si="63"/>
        <v>0</v>
      </c>
      <c r="T492" s="576">
        <f t="shared" si="64"/>
        <v>0</v>
      </c>
      <c r="U492" s="576">
        <f t="shared" si="65"/>
        <v>0</v>
      </c>
      <c r="V492" s="553"/>
      <c r="W492" s="553"/>
      <c r="X492" s="553"/>
      <c r="Y492" s="553"/>
      <c r="Z492" s="397"/>
      <c r="AA492" s="397"/>
      <c r="AB492" s="397"/>
      <c r="AC492" s="397"/>
      <c r="AD492" s="397"/>
      <c r="AE492" s="397"/>
      <c r="AF492" s="397"/>
      <c r="AG492" s="397"/>
      <c r="AH492" s="397"/>
      <c r="AI492" s="397"/>
      <c r="AJ492" s="397"/>
      <c r="AK492" s="397"/>
      <c r="AL492" s="397"/>
      <c r="AM492" s="397"/>
      <c r="AN492" s="397"/>
      <c r="AO492" s="397"/>
      <c r="AP492" s="397"/>
      <c r="AQ492" s="397"/>
      <c r="AR492" s="397"/>
      <c r="AS492" s="397"/>
      <c r="AT492" s="397"/>
      <c r="AU492" s="397"/>
      <c r="AV492" s="397"/>
      <c r="AW492" s="397"/>
      <c r="AX492" s="397"/>
      <c r="AY492" s="397"/>
      <c r="AZ492" s="397"/>
      <c r="BA492" s="553"/>
      <c r="BB492" s="397"/>
      <c r="BC492" s="397"/>
      <c r="BD492" s="397"/>
      <c r="BE492" s="397"/>
      <c r="BF492" s="397"/>
      <c r="BG492" s="397"/>
      <c r="BH492" s="397"/>
      <c r="BI492" s="397"/>
      <c r="BJ492" s="397"/>
      <c r="BK492" s="397"/>
    </row>
    <row r="493" spans="2:63" x14ac:dyDescent="0.35">
      <c r="B493" s="80"/>
      <c r="C493" s="119"/>
      <c r="D493" s="119"/>
      <c r="E493" s="202"/>
      <c r="F493" s="119"/>
      <c r="G493" s="120"/>
      <c r="H493" s="41"/>
      <c r="I493" s="41"/>
      <c r="J493" s="944">
        <f t="shared" si="60"/>
        <v>0</v>
      </c>
      <c r="K493" s="292">
        <f t="shared" si="61"/>
        <v>0</v>
      </c>
      <c r="L493" s="327">
        <f>IF(I493&lt;(INDEX(Lookup!$U$2:$U$10,MATCH($D$45,Lookup!$S$2:$S$10,0))),0,365)</f>
        <v>0</v>
      </c>
      <c r="M493" s="292">
        <f t="shared" si="59"/>
        <v>0</v>
      </c>
      <c r="N493" s="371"/>
      <c r="O493" s="150"/>
      <c r="P493" s="397"/>
      <c r="Q493" s="555"/>
      <c r="R493" s="576">
        <f t="shared" si="62"/>
        <v>0</v>
      </c>
      <c r="S493" s="576">
        <f t="shared" si="63"/>
        <v>0</v>
      </c>
      <c r="T493" s="576">
        <f t="shared" si="64"/>
        <v>0</v>
      </c>
      <c r="U493" s="576">
        <f t="shared" si="65"/>
        <v>0</v>
      </c>
      <c r="V493" s="553"/>
      <c r="W493" s="553"/>
      <c r="X493" s="553"/>
      <c r="Y493" s="553"/>
      <c r="Z493" s="397"/>
      <c r="AA493" s="397"/>
      <c r="AB493" s="397"/>
      <c r="AC493" s="397"/>
      <c r="AD493" s="397"/>
      <c r="AE493" s="397"/>
      <c r="AF493" s="397"/>
      <c r="AG493" s="397"/>
      <c r="AH493" s="397"/>
      <c r="AI493" s="397"/>
      <c r="AJ493" s="397"/>
      <c r="AK493" s="397"/>
      <c r="AL493" s="397"/>
      <c r="AM493" s="397"/>
      <c r="AN493" s="397"/>
      <c r="AO493" s="397"/>
      <c r="AP493" s="397"/>
      <c r="AQ493" s="397"/>
      <c r="AR493" s="397"/>
      <c r="AS493" s="397"/>
      <c r="AT493" s="397"/>
      <c r="AU493" s="397"/>
      <c r="AV493" s="397"/>
      <c r="AW493" s="397"/>
      <c r="AX493" s="397"/>
      <c r="AY493" s="397"/>
      <c r="AZ493" s="397"/>
      <c r="BA493" s="553"/>
      <c r="BB493" s="397"/>
      <c r="BC493" s="397"/>
      <c r="BD493" s="397"/>
      <c r="BE493" s="397"/>
      <c r="BF493" s="397"/>
      <c r="BG493" s="397"/>
      <c r="BH493" s="397"/>
      <c r="BI493" s="397"/>
      <c r="BJ493" s="397"/>
      <c r="BK493" s="397"/>
    </row>
    <row r="494" spans="2:63" x14ac:dyDescent="0.35">
      <c r="B494" s="80"/>
      <c r="C494" s="119"/>
      <c r="D494" s="119"/>
      <c r="E494" s="202"/>
      <c r="F494" s="119"/>
      <c r="G494" s="120"/>
      <c r="H494" s="41"/>
      <c r="I494" s="41"/>
      <c r="J494" s="944">
        <f t="shared" si="60"/>
        <v>0</v>
      </c>
      <c r="K494" s="292">
        <f t="shared" si="61"/>
        <v>0</v>
      </c>
      <c r="L494" s="327">
        <f>IF(I494&lt;(INDEX(Lookup!$U$2:$U$10,MATCH($D$45,Lookup!$S$2:$S$10,0))),0,365)</f>
        <v>0</v>
      </c>
      <c r="M494" s="292">
        <f t="shared" si="59"/>
        <v>0</v>
      </c>
      <c r="N494" s="371"/>
      <c r="O494" s="150"/>
      <c r="P494" s="397"/>
      <c r="Q494" s="555"/>
      <c r="R494" s="576">
        <f t="shared" si="62"/>
        <v>0</v>
      </c>
      <c r="S494" s="576">
        <f t="shared" si="63"/>
        <v>0</v>
      </c>
      <c r="T494" s="576">
        <f t="shared" si="64"/>
        <v>0</v>
      </c>
      <c r="U494" s="576">
        <f t="shared" si="65"/>
        <v>0</v>
      </c>
      <c r="V494" s="553"/>
      <c r="W494" s="553"/>
      <c r="X494" s="553"/>
      <c r="Y494" s="553"/>
      <c r="Z494" s="397"/>
      <c r="AA494" s="397"/>
      <c r="AB494" s="397"/>
      <c r="AC494" s="397"/>
      <c r="AD494" s="397"/>
      <c r="AE494" s="397"/>
      <c r="AF494" s="397"/>
      <c r="AG494" s="397"/>
      <c r="AH494" s="397"/>
      <c r="AI494" s="397"/>
      <c r="AJ494" s="397"/>
      <c r="AK494" s="397"/>
      <c r="AL494" s="397"/>
      <c r="AM494" s="397"/>
      <c r="AN494" s="397"/>
      <c r="AO494" s="397"/>
      <c r="AP494" s="397"/>
      <c r="AQ494" s="397"/>
      <c r="AR494" s="397"/>
      <c r="AS494" s="397"/>
      <c r="AT494" s="397"/>
      <c r="AU494" s="397"/>
      <c r="AV494" s="397"/>
      <c r="AW494" s="397"/>
      <c r="AX494" s="397"/>
      <c r="AY494" s="397"/>
      <c r="AZ494" s="397"/>
      <c r="BA494" s="553"/>
      <c r="BB494" s="397"/>
      <c r="BC494" s="397"/>
      <c r="BD494" s="397"/>
      <c r="BE494" s="397"/>
      <c r="BF494" s="397"/>
      <c r="BG494" s="397"/>
      <c r="BH494" s="397"/>
      <c r="BI494" s="397"/>
      <c r="BJ494" s="397"/>
      <c r="BK494" s="397"/>
    </row>
    <row r="495" spans="2:63" x14ac:dyDescent="0.35">
      <c r="B495" s="80"/>
      <c r="C495" s="119"/>
      <c r="D495" s="119"/>
      <c r="E495" s="202"/>
      <c r="F495" s="119"/>
      <c r="G495" s="120"/>
      <c r="H495" s="41"/>
      <c r="I495" s="41"/>
      <c r="J495" s="944">
        <f t="shared" si="60"/>
        <v>0</v>
      </c>
      <c r="K495" s="292">
        <f t="shared" si="61"/>
        <v>0</v>
      </c>
      <c r="L495" s="327">
        <f>IF(I495&lt;(INDEX(Lookup!$U$2:$U$10,MATCH($D$45,Lookup!$S$2:$S$10,0))),0,365)</f>
        <v>0</v>
      </c>
      <c r="M495" s="292">
        <f t="shared" si="59"/>
        <v>0</v>
      </c>
      <c r="N495" s="371"/>
      <c r="O495" s="150"/>
      <c r="P495" s="397"/>
      <c r="Q495" s="555"/>
      <c r="R495" s="576">
        <f t="shared" si="62"/>
        <v>0</v>
      </c>
      <c r="S495" s="576">
        <f t="shared" si="63"/>
        <v>0</v>
      </c>
      <c r="T495" s="576">
        <f t="shared" si="64"/>
        <v>0</v>
      </c>
      <c r="U495" s="576">
        <f t="shared" si="65"/>
        <v>0</v>
      </c>
      <c r="V495" s="553"/>
      <c r="W495" s="553"/>
      <c r="X495" s="553"/>
      <c r="Y495" s="553"/>
      <c r="Z495" s="397"/>
      <c r="AA495" s="397"/>
      <c r="AB495" s="397"/>
      <c r="AC495" s="397"/>
      <c r="AD495" s="397"/>
      <c r="AE495" s="397"/>
      <c r="AF495" s="397"/>
      <c r="AG495" s="397"/>
      <c r="AH495" s="397"/>
      <c r="AI495" s="397"/>
      <c r="AJ495" s="397"/>
      <c r="AK495" s="397"/>
      <c r="AL495" s="397"/>
      <c r="AM495" s="397"/>
      <c r="AN495" s="397"/>
      <c r="AO495" s="397"/>
      <c r="AP495" s="397"/>
      <c r="AQ495" s="397"/>
      <c r="AR495" s="397"/>
      <c r="AS495" s="397"/>
      <c r="AT495" s="397"/>
      <c r="AU495" s="397"/>
      <c r="AV495" s="397"/>
      <c r="AW495" s="397"/>
      <c r="AX495" s="397"/>
      <c r="AY495" s="397"/>
      <c r="AZ495" s="397"/>
      <c r="BA495" s="553"/>
      <c r="BB495" s="397"/>
      <c r="BC495" s="397"/>
      <c r="BD495" s="397"/>
      <c r="BE495" s="397"/>
      <c r="BF495" s="397"/>
      <c r="BG495" s="397"/>
      <c r="BH495" s="397"/>
      <c r="BI495" s="397"/>
      <c r="BJ495" s="397"/>
      <c r="BK495" s="397"/>
    </row>
    <row r="496" spans="2:63" x14ac:dyDescent="0.35">
      <c r="B496" s="80"/>
      <c r="C496" s="119"/>
      <c r="D496" s="119"/>
      <c r="E496" s="202"/>
      <c r="F496" s="119"/>
      <c r="G496" s="120"/>
      <c r="H496" s="41"/>
      <c r="I496" s="41"/>
      <c r="J496" s="944">
        <f t="shared" si="60"/>
        <v>0</v>
      </c>
      <c r="K496" s="292">
        <f t="shared" si="61"/>
        <v>0</v>
      </c>
      <c r="L496" s="327">
        <f>IF(I496&lt;(INDEX(Lookup!$U$2:$U$10,MATCH($D$45,Lookup!$S$2:$S$10,0))),0,365)</f>
        <v>0</v>
      </c>
      <c r="M496" s="292">
        <f t="shared" ref="M496:M559" si="66">IF(O496="x",0,L496*$L$8)</f>
        <v>0</v>
      </c>
      <c r="N496" s="371"/>
      <c r="O496" s="150"/>
      <c r="P496" s="397"/>
      <c r="Q496" s="555"/>
      <c r="R496" s="576">
        <f t="shared" si="62"/>
        <v>0</v>
      </c>
      <c r="S496" s="576">
        <f t="shared" si="63"/>
        <v>0</v>
      </c>
      <c r="T496" s="576">
        <f t="shared" si="64"/>
        <v>0</v>
      </c>
      <c r="U496" s="576">
        <f t="shared" si="65"/>
        <v>0</v>
      </c>
      <c r="V496" s="553"/>
      <c r="W496" s="553"/>
      <c r="X496" s="553"/>
      <c r="Y496" s="553"/>
      <c r="Z496" s="397"/>
      <c r="AA496" s="397"/>
      <c r="AB496" s="397"/>
      <c r="AC496" s="397"/>
      <c r="AD496" s="397"/>
      <c r="AE496" s="397"/>
      <c r="AF496" s="397"/>
      <c r="AG496" s="397"/>
      <c r="AH496" s="397"/>
      <c r="AI496" s="397"/>
      <c r="AJ496" s="397"/>
      <c r="AK496" s="397"/>
      <c r="AL496" s="397"/>
      <c r="AM496" s="397"/>
      <c r="AN496" s="397"/>
      <c r="AO496" s="397"/>
      <c r="AP496" s="397"/>
      <c r="AQ496" s="397"/>
      <c r="AR496" s="397"/>
      <c r="AS496" s="397"/>
      <c r="AT496" s="397"/>
      <c r="AU496" s="397"/>
      <c r="AV496" s="397"/>
      <c r="AW496" s="397"/>
      <c r="AX496" s="397"/>
      <c r="AY496" s="397"/>
      <c r="AZ496" s="397"/>
      <c r="BA496" s="553"/>
      <c r="BB496" s="397"/>
      <c r="BC496" s="397"/>
      <c r="BD496" s="397"/>
      <c r="BE496" s="397"/>
      <c r="BF496" s="397"/>
      <c r="BG496" s="397"/>
      <c r="BH496" s="397"/>
      <c r="BI496" s="397"/>
      <c r="BJ496" s="397"/>
      <c r="BK496" s="397"/>
    </row>
    <row r="497" spans="2:63" x14ac:dyDescent="0.35">
      <c r="B497" s="80"/>
      <c r="C497" s="119"/>
      <c r="D497" s="119"/>
      <c r="E497" s="202"/>
      <c r="F497" s="119"/>
      <c r="G497" s="120"/>
      <c r="H497" s="41"/>
      <c r="I497" s="41"/>
      <c r="J497" s="944">
        <f t="shared" ref="J497:J560" si="67">IF(OR(H497&lt;&gt;"",I497&lt;&gt;""),DATEDIF(H497,I497,"d")+1,0)</f>
        <v>0</v>
      </c>
      <c r="K497" s="292">
        <f t="shared" ref="K497:K560" si="68">J497*$L$8</f>
        <v>0</v>
      </c>
      <c r="L497" s="327">
        <f>IF(I497&lt;(INDEX(Lookup!$U$2:$U$10,MATCH($D$45,Lookup!$S$2:$S$10,0))),0,365)</f>
        <v>0</v>
      </c>
      <c r="M497" s="292">
        <f t="shared" si="66"/>
        <v>0</v>
      </c>
      <c r="N497" s="371"/>
      <c r="O497" s="150"/>
      <c r="P497" s="397"/>
      <c r="Q497" s="555"/>
      <c r="R497" s="576">
        <f t="shared" ref="R497:R560" si="69">K497*$H$33</f>
        <v>0</v>
      </c>
      <c r="S497" s="576">
        <f t="shared" ref="S497:S560" si="70">M497*$H$42</f>
        <v>0</v>
      </c>
      <c r="T497" s="576">
        <f t="shared" ref="T497:T560" si="71">R497-K497</f>
        <v>0</v>
      </c>
      <c r="U497" s="576">
        <f t="shared" ref="U497:U560" si="72">S497-M497</f>
        <v>0</v>
      </c>
      <c r="V497" s="553"/>
      <c r="W497" s="553"/>
      <c r="X497" s="553"/>
      <c r="Y497" s="553"/>
      <c r="Z497" s="397"/>
      <c r="AA497" s="397"/>
      <c r="AB497" s="397"/>
      <c r="AC497" s="397"/>
      <c r="AD497" s="397"/>
      <c r="AE497" s="397"/>
      <c r="AF497" s="397"/>
      <c r="AG497" s="397"/>
      <c r="AH497" s="397"/>
      <c r="AI497" s="397"/>
      <c r="AJ497" s="397"/>
      <c r="AK497" s="397"/>
      <c r="AL497" s="397"/>
      <c r="AM497" s="397"/>
      <c r="AN497" s="397"/>
      <c r="AO497" s="397"/>
      <c r="AP497" s="397"/>
      <c r="AQ497" s="397"/>
      <c r="AR497" s="397"/>
      <c r="AS497" s="397"/>
      <c r="AT497" s="397"/>
      <c r="AU497" s="397"/>
      <c r="AV497" s="397"/>
      <c r="AW497" s="397"/>
      <c r="AX497" s="397"/>
      <c r="AY497" s="397"/>
      <c r="AZ497" s="397"/>
      <c r="BA497" s="553"/>
      <c r="BB497" s="397"/>
      <c r="BC497" s="397"/>
      <c r="BD497" s="397"/>
      <c r="BE497" s="397"/>
      <c r="BF497" s="397"/>
      <c r="BG497" s="397"/>
      <c r="BH497" s="397"/>
      <c r="BI497" s="397"/>
      <c r="BJ497" s="397"/>
      <c r="BK497" s="397"/>
    </row>
    <row r="498" spans="2:63" x14ac:dyDescent="0.35">
      <c r="B498" s="80"/>
      <c r="C498" s="119"/>
      <c r="D498" s="119"/>
      <c r="E498" s="202"/>
      <c r="F498" s="119"/>
      <c r="G498" s="120"/>
      <c r="H498" s="41"/>
      <c r="I498" s="41"/>
      <c r="J498" s="944">
        <f t="shared" si="67"/>
        <v>0</v>
      </c>
      <c r="K498" s="292">
        <f t="shared" si="68"/>
        <v>0</v>
      </c>
      <c r="L498" s="327">
        <f>IF(I498&lt;(INDEX(Lookup!$U$2:$U$10,MATCH($D$45,Lookup!$S$2:$S$10,0))),0,365)</f>
        <v>0</v>
      </c>
      <c r="M498" s="292">
        <f t="shared" si="66"/>
        <v>0</v>
      </c>
      <c r="N498" s="371"/>
      <c r="O498" s="150"/>
      <c r="P498" s="397"/>
      <c r="Q498" s="555"/>
      <c r="R498" s="576">
        <f t="shared" si="69"/>
        <v>0</v>
      </c>
      <c r="S498" s="576">
        <f t="shared" si="70"/>
        <v>0</v>
      </c>
      <c r="T498" s="576">
        <f t="shared" si="71"/>
        <v>0</v>
      </c>
      <c r="U498" s="576">
        <f t="shared" si="72"/>
        <v>0</v>
      </c>
      <c r="V498" s="553"/>
      <c r="W498" s="553"/>
      <c r="X498" s="553"/>
      <c r="Y498" s="553"/>
      <c r="Z498" s="397"/>
      <c r="AA498" s="397"/>
      <c r="AB498" s="397"/>
      <c r="AC498" s="397"/>
      <c r="AD498" s="397"/>
      <c r="AE498" s="397"/>
      <c r="AF498" s="397"/>
      <c r="AG498" s="397"/>
      <c r="AH498" s="397"/>
      <c r="AI498" s="397"/>
      <c r="AJ498" s="397"/>
      <c r="AK498" s="397"/>
      <c r="AL498" s="397"/>
      <c r="AM498" s="397"/>
      <c r="AN498" s="397"/>
      <c r="AO498" s="397"/>
      <c r="AP498" s="397"/>
      <c r="AQ498" s="397"/>
      <c r="AR498" s="397"/>
      <c r="AS498" s="397"/>
      <c r="AT498" s="397"/>
      <c r="AU498" s="397"/>
      <c r="AV498" s="397"/>
      <c r="AW498" s="397"/>
      <c r="AX498" s="397"/>
      <c r="AY498" s="397"/>
      <c r="AZ498" s="397"/>
      <c r="BA498" s="553"/>
      <c r="BB498" s="397"/>
      <c r="BC498" s="397"/>
      <c r="BD498" s="397"/>
      <c r="BE498" s="397"/>
      <c r="BF498" s="397"/>
      <c r="BG498" s="397"/>
      <c r="BH498" s="397"/>
      <c r="BI498" s="397"/>
      <c r="BJ498" s="397"/>
      <c r="BK498" s="397"/>
    </row>
    <row r="499" spans="2:63" x14ac:dyDescent="0.35">
      <c r="B499" s="80"/>
      <c r="C499" s="119"/>
      <c r="D499" s="119"/>
      <c r="E499" s="202"/>
      <c r="F499" s="119"/>
      <c r="G499" s="120"/>
      <c r="H499" s="41"/>
      <c r="I499" s="41"/>
      <c r="J499" s="944">
        <f t="shared" si="67"/>
        <v>0</v>
      </c>
      <c r="K499" s="292">
        <f t="shared" si="68"/>
        <v>0</v>
      </c>
      <c r="L499" s="327">
        <f>IF(I499&lt;(INDEX(Lookup!$U$2:$U$10,MATCH($D$45,Lookup!$S$2:$S$10,0))),0,365)</f>
        <v>0</v>
      </c>
      <c r="M499" s="292">
        <f t="shared" si="66"/>
        <v>0</v>
      </c>
      <c r="N499" s="371"/>
      <c r="O499" s="150"/>
      <c r="P499" s="397"/>
      <c r="Q499" s="555"/>
      <c r="R499" s="576">
        <f t="shared" si="69"/>
        <v>0</v>
      </c>
      <c r="S499" s="576">
        <f t="shared" si="70"/>
        <v>0</v>
      </c>
      <c r="T499" s="576">
        <f t="shared" si="71"/>
        <v>0</v>
      </c>
      <c r="U499" s="576">
        <f t="shared" si="72"/>
        <v>0</v>
      </c>
      <c r="V499" s="553"/>
      <c r="W499" s="553"/>
      <c r="X499" s="553"/>
      <c r="Y499" s="553"/>
      <c r="Z499" s="397"/>
      <c r="AA499" s="397"/>
      <c r="AB499" s="397"/>
      <c r="AC499" s="397"/>
      <c r="AD499" s="397"/>
      <c r="AE499" s="397"/>
      <c r="AF499" s="397"/>
      <c r="AG499" s="397"/>
      <c r="AH499" s="397"/>
      <c r="AI499" s="397"/>
      <c r="AJ499" s="397"/>
      <c r="AK499" s="397"/>
      <c r="AL499" s="397"/>
      <c r="AM499" s="397"/>
      <c r="AN499" s="397"/>
      <c r="AO499" s="397"/>
      <c r="AP499" s="397"/>
      <c r="AQ499" s="397"/>
      <c r="AR499" s="397"/>
      <c r="AS499" s="397"/>
      <c r="AT499" s="397"/>
      <c r="AU499" s="397"/>
      <c r="AV499" s="397"/>
      <c r="AW499" s="397"/>
      <c r="AX499" s="397"/>
      <c r="AY499" s="397"/>
      <c r="AZ499" s="397"/>
      <c r="BA499" s="553"/>
      <c r="BB499" s="397"/>
      <c r="BC499" s="397"/>
      <c r="BD499" s="397"/>
      <c r="BE499" s="397"/>
      <c r="BF499" s="397"/>
      <c r="BG499" s="397"/>
      <c r="BH499" s="397"/>
      <c r="BI499" s="397"/>
      <c r="BJ499" s="397"/>
      <c r="BK499" s="397"/>
    </row>
    <row r="500" spans="2:63" x14ac:dyDescent="0.35">
      <c r="B500" s="80"/>
      <c r="C500" s="119"/>
      <c r="D500" s="119"/>
      <c r="E500" s="202"/>
      <c r="F500" s="119"/>
      <c r="G500" s="120"/>
      <c r="H500" s="41"/>
      <c r="I500" s="41"/>
      <c r="J500" s="944">
        <f t="shared" si="67"/>
        <v>0</v>
      </c>
      <c r="K500" s="292">
        <f t="shared" si="68"/>
        <v>0</v>
      </c>
      <c r="L500" s="327">
        <f>IF(I500&lt;(INDEX(Lookup!$U$2:$U$10,MATCH($D$45,Lookup!$S$2:$S$10,0))),0,365)</f>
        <v>0</v>
      </c>
      <c r="M500" s="292">
        <f t="shared" si="66"/>
        <v>0</v>
      </c>
      <c r="N500" s="371"/>
      <c r="O500" s="150"/>
      <c r="P500" s="397"/>
      <c r="Q500" s="555"/>
      <c r="R500" s="576">
        <f t="shared" si="69"/>
        <v>0</v>
      </c>
      <c r="S500" s="576">
        <f t="shared" si="70"/>
        <v>0</v>
      </c>
      <c r="T500" s="576">
        <f t="shared" si="71"/>
        <v>0</v>
      </c>
      <c r="U500" s="576">
        <f t="shared" si="72"/>
        <v>0</v>
      </c>
      <c r="V500" s="553"/>
      <c r="W500" s="553"/>
      <c r="X500" s="553"/>
      <c r="Y500" s="553"/>
      <c r="Z500" s="397"/>
      <c r="AA500" s="397"/>
      <c r="AB500" s="397"/>
      <c r="AC500" s="397"/>
      <c r="AD500" s="397"/>
      <c r="AE500" s="397"/>
      <c r="AF500" s="397"/>
      <c r="AG500" s="397"/>
      <c r="AH500" s="397"/>
      <c r="AI500" s="397"/>
      <c r="AJ500" s="397"/>
      <c r="AK500" s="397"/>
      <c r="AL500" s="397"/>
      <c r="AM500" s="397"/>
      <c r="AN500" s="397"/>
      <c r="AO500" s="397"/>
      <c r="AP500" s="397"/>
      <c r="AQ500" s="397"/>
      <c r="AR500" s="397"/>
      <c r="AS500" s="397"/>
      <c r="AT500" s="397"/>
      <c r="AU500" s="397"/>
      <c r="AV500" s="397"/>
      <c r="AW500" s="397"/>
      <c r="AX500" s="397"/>
      <c r="AY500" s="397"/>
      <c r="AZ500" s="397"/>
      <c r="BA500" s="553"/>
      <c r="BB500" s="397"/>
      <c r="BC500" s="397"/>
      <c r="BD500" s="397"/>
      <c r="BE500" s="397"/>
      <c r="BF500" s="397"/>
      <c r="BG500" s="397"/>
      <c r="BH500" s="397"/>
      <c r="BI500" s="397"/>
      <c r="BJ500" s="397"/>
      <c r="BK500" s="397"/>
    </row>
    <row r="501" spans="2:63" x14ac:dyDescent="0.35">
      <c r="B501" s="80"/>
      <c r="C501" s="119"/>
      <c r="D501" s="119"/>
      <c r="E501" s="202"/>
      <c r="F501" s="119"/>
      <c r="G501" s="120"/>
      <c r="H501" s="41"/>
      <c r="I501" s="41"/>
      <c r="J501" s="944">
        <f t="shared" si="67"/>
        <v>0</v>
      </c>
      <c r="K501" s="292">
        <f t="shared" si="68"/>
        <v>0</v>
      </c>
      <c r="L501" s="327">
        <f>IF(I501&lt;(INDEX(Lookup!$U$2:$U$10,MATCH($D$45,Lookup!$S$2:$S$10,0))),0,365)</f>
        <v>0</v>
      </c>
      <c r="M501" s="292">
        <f t="shared" si="66"/>
        <v>0</v>
      </c>
      <c r="N501" s="371"/>
      <c r="O501" s="150"/>
      <c r="P501" s="397"/>
      <c r="Q501" s="555"/>
      <c r="R501" s="576">
        <f t="shared" si="69"/>
        <v>0</v>
      </c>
      <c r="S501" s="576">
        <f t="shared" si="70"/>
        <v>0</v>
      </c>
      <c r="T501" s="576">
        <f t="shared" si="71"/>
        <v>0</v>
      </c>
      <c r="U501" s="576">
        <f t="shared" si="72"/>
        <v>0</v>
      </c>
      <c r="V501" s="553"/>
      <c r="W501" s="553"/>
      <c r="X501" s="553"/>
      <c r="Y501" s="553"/>
      <c r="Z501" s="397"/>
      <c r="AA501" s="397"/>
      <c r="AB501" s="397"/>
      <c r="AC501" s="397"/>
      <c r="AD501" s="397"/>
      <c r="AE501" s="397"/>
      <c r="AF501" s="397"/>
      <c r="AG501" s="397"/>
      <c r="AH501" s="397"/>
      <c r="AI501" s="397"/>
      <c r="AJ501" s="397"/>
      <c r="AK501" s="397"/>
      <c r="AL501" s="397"/>
      <c r="AM501" s="397"/>
      <c r="AN501" s="397"/>
      <c r="AO501" s="397"/>
      <c r="AP501" s="397"/>
      <c r="AQ501" s="397"/>
      <c r="AR501" s="397"/>
      <c r="AS501" s="397"/>
      <c r="AT501" s="397"/>
      <c r="AU501" s="397"/>
      <c r="AV501" s="397"/>
      <c r="AW501" s="397"/>
      <c r="AX501" s="397"/>
      <c r="AY501" s="397"/>
      <c r="AZ501" s="397"/>
      <c r="BA501" s="553"/>
      <c r="BB501" s="397"/>
      <c r="BC501" s="397"/>
      <c r="BD501" s="397"/>
      <c r="BE501" s="397"/>
      <c r="BF501" s="397"/>
      <c r="BG501" s="397"/>
      <c r="BH501" s="397"/>
      <c r="BI501" s="397"/>
      <c r="BJ501" s="397"/>
      <c r="BK501" s="397"/>
    </row>
    <row r="502" spans="2:63" x14ac:dyDescent="0.35">
      <c r="B502" s="80"/>
      <c r="C502" s="119"/>
      <c r="D502" s="119"/>
      <c r="E502" s="202"/>
      <c r="F502" s="119"/>
      <c r="G502" s="120"/>
      <c r="H502" s="41"/>
      <c r="I502" s="41"/>
      <c r="J502" s="944">
        <f t="shared" si="67"/>
        <v>0</v>
      </c>
      <c r="K502" s="292">
        <f t="shared" si="68"/>
        <v>0</v>
      </c>
      <c r="L502" s="327">
        <f>IF(I502&lt;(INDEX(Lookup!$U$2:$U$10,MATCH($D$45,Lookup!$S$2:$S$10,0))),0,365)</f>
        <v>0</v>
      </c>
      <c r="M502" s="292">
        <f t="shared" si="66"/>
        <v>0</v>
      </c>
      <c r="N502" s="371"/>
      <c r="O502" s="150"/>
      <c r="P502" s="397"/>
      <c r="Q502" s="555"/>
      <c r="R502" s="576">
        <f t="shared" si="69"/>
        <v>0</v>
      </c>
      <c r="S502" s="576">
        <f t="shared" si="70"/>
        <v>0</v>
      </c>
      <c r="T502" s="576">
        <f t="shared" si="71"/>
        <v>0</v>
      </c>
      <c r="U502" s="576">
        <f t="shared" si="72"/>
        <v>0</v>
      </c>
      <c r="V502" s="553"/>
      <c r="W502" s="553"/>
      <c r="X502" s="553"/>
      <c r="Y502" s="553"/>
      <c r="Z502" s="397"/>
      <c r="AA502" s="397"/>
      <c r="AB502" s="397"/>
      <c r="AC502" s="397"/>
      <c r="AD502" s="397"/>
      <c r="AE502" s="397"/>
      <c r="AF502" s="397"/>
      <c r="AG502" s="397"/>
      <c r="AH502" s="397"/>
      <c r="AI502" s="397"/>
      <c r="AJ502" s="397"/>
      <c r="AK502" s="397"/>
      <c r="AL502" s="397"/>
      <c r="AM502" s="397"/>
      <c r="AN502" s="397"/>
      <c r="AO502" s="397"/>
      <c r="AP502" s="397"/>
      <c r="AQ502" s="397"/>
      <c r="AR502" s="397"/>
      <c r="AS502" s="397"/>
      <c r="AT502" s="397"/>
      <c r="AU502" s="397"/>
      <c r="AV502" s="397"/>
      <c r="AW502" s="397"/>
      <c r="AX502" s="397"/>
      <c r="AY502" s="397"/>
      <c r="AZ502" s="397"/>
      <c r="BA502" s="553"/>
      <c r="BB502" s="397"/>
      <c r="BC502" s="397"/>
      <c r="BD502" s="397"/>
      <c r="BE502" s="397"/>
      <c r="BF502" s="397"/>
      <c r="BG502" s="397"/>
      <c r="BH502" s="397"/>
      <c r="BI502" s="397"/>
      <c r="BJ502" s="397"/>
      <c r="BK502" s="397"/>
    </row>
    <row r="503" spans="2:63" x14ac:dyDescent="0.35">
      <c r="B503" s="80"/>
      <c r="C503" s="119"/>
      <c r="D503" s="119"/>
      <c r="E503" s="202"/>
      <c r="F503" s="119"/>
      <c r="G503" s="120"/>
      <c r="H503" s="41"/>
      <c r="I503" s="41"/>
      <c r="J503" s="944">
        <f t="shared" si="67"/>
        <v>0</v>
      </c>
      <c r="K503" s="292">
        <f t="shared" si="68"/>
        <v>0</v>
      </c>
      <c r="L503" s="327">
        <f>IF(I503&lt;(INDEX(Lookup!$U$2:$U$10,MATCH($D$45,Lookup!$S$2:$S$10,0))),0,365)</f>
        <v>0</v>
      </c>
      <c r="M503" s="292">
        <f t="shared" si="66"/>
        <v>0</v>
      </c>
      <c r="N503" s="371"/>
      <c r="O503" s="150"/>
      <c r="P503" s="397"/>
      <c r="Q503" s="555"/>
      <c r="R503" s="576">
        <f t="shared" si="69"/>
        <v>0</v>
      </c>
      <c r="S503" s="576">
        <f t="shared" si="70"/>
        <v>0</v>
      </c>
      <c r="T503" s="576">
        <f t="shared" si="71"/>
        <v>0</v>
      </c>
      <c r="U503" s="576">
        <f t="shared" si="72"/>
        <v>0</v>
      </c>
      <c r="V503" s="553"/>
      <c r="W503" s="553"/>
      <c r="X503" s="553"/>
      <c r="Y503" s="553"/>
      <c r="Z503" s="397"/>
      <c r="AA503" s="397"/>
      <c r="AB503" s="397"/>
      <c r="AC503" s="397"/>
      <c r="AD503" s="397"/>
      <c r="AE503" s="397"/>
      <c r="AF503" s="397"/>
      <c r="AG503" s="397"/>
      <c r="AH503" s="397"/>
      <c r="AI503" s="397"/>
      <c r="AJ503" s="397"/>
      <c r="AK503" s="397"/>
      <c r="AL503" s="397"/>
      <c r="AM503" s="397"/>
      <c r="AN503" s="397"/>
      <c r="AO503" s="397"/>
      <c r="AP503" s="397"/>
      <c r="AQ503" s="397"/>
      <c r="AR503" s="397"/>
      <c r="AS503" s="397"/>
      <c r="AT503" s="397"/>
      <c r="AU503" s="397"/>
      <c r="AV503" s="397"/>
      <c r="AW503" s="397"/>
      <c r="AX503" s="397"/>
      <c r="AY503" s="397"/>
      <c r="AZ503" s="397"/>
      <c r="BA503" s="553"/>
      <c r="BB503" s="397"/>
      <c r="BC503" s="397"/>
      <c r="BD503" s="397"/>
      <c r="BE503" s="397"/>
      <c r="BF503" s="397"/>
      <c r="BG503" s="397"/>
      <c r="BH503" s="397"/>
      <c r="BI503" s="397"/>
      <c r="BJ503" s="397"/>
      <c r="BK503" s="397"/>
    </row>
    <row r="504" spans="2:63" x14ac:dyDescent="0.35">
      <c r="B504" s="80"/>
      <c r="C504" s="119"/>
      <c r="D504" s="119"/>
      <c r="E504" s="202"/>
      <c r="F504" s="119"/>
      <c r="G504" s="120"/>
      <c r="H504" s="41"/>
      <c r="I504" s="41"/>
      <c r="J504" s="944">
        <f t="shared" si="67"/>
        <v>0</v>
      </c>
      <c r="K504" s="292">
        <f t="shared" si="68"/>
        <v>0</v>
      </c>
      <c r="L504" s="327">
        <f>IF(I504&lt;(INDEX(Lookup!$U$2:$U$10,MATCH($D$45,Lookup!$S$2:$S$10,0))),0,365)</f>
        <v>0</v>
      </c>
      <c r="M504" s="292">
        <f t="shared" si="66"/>
        <v>0</v>
      </c>
      <c r="N504" s="371"/>
      <c r="O504" s="150"/>
      <c r="P504" s="397"/>
      <c r="Q504" s="555"/>
      <c r="R504" s="576">
        <f t="shared" si="69"/>
        <v>0</v>
      </c>
      <c r="S504" s="576">
        <f t="shared" si="70"/>
        <v>0</v>
      </c>
      <c r="T504" s="576">
        <f t="shared" si="71"/>
        <v>0</v>
      </c>
      <c r="U504" s="576">
        <f t="shared" si="72"/>
        <v>0</v>
      </c>
      <c r="V504" s="553"/>
      <c r="W504" s="553"/>
      <c r="X504" s="553"/>
      <c r="Y504" s="553"/>
      <c r="Z504" s="397"/>
      <c r="AA504" s="397"/>
      <c r="AB504" s="397"/>
      <c r="AC504" s="397"/>
      <c r="AD504" s="397"/>
      <c r="AE504" s="397"/>
      <c r="AF504" s="397"/>
      <c r="AG504" s="397"/>
      <c r="AH504" s="397"/>
      <c r="AI504" s="397"/>
      <c r="AJ504" s="397"/>
      <c r="AK504" s="397"/>
      <c r="AL504" s="397"/>
      <c r="AM504" s="397"/>
      <c r="AN504" s="397"/>
      <c r="AO504" s="397"/>
      <c r="AP504" s="397"/>
      <c r="AQ504" s="397"/>
      <c r="AR504" s="397"/>
      <c r="AS504" s="397"/>
      <c r="AT504" s="397"/>
      <c r="AU504" s="397"/>
      <c r="AV504" s="397"/>
      <c r="AW504" s="397"/>
      <c r="AX504" s="397"/>
      <c r="AY504" s="397"/>
      <c r="AZ504" s="397"/>
      <c r="BA504" s="553"/>
      <c r="BB504" s="397"/>
      <c r="BC504" s="397"/>
      <c r="BD504" s="397"/>
      <c r="BE504" s="397"/>
      <c r="BF504" s="397"/>
      <c r="BG504" s="397"/>
      <c r="BH504" s="397"/>
      <c r="BI504" s="397"/>
      <c r="BJ504" s="397"/>
      <c r="BK504" s="397"/>
    </row>
    <row r="505" spans="2:63" x14ac:dyDescent="0.35">
      <c r="B505" s="80"/>
      <c r="C505" s="119"/>
      <c r="D505" s="119"/>
      <c r="E505" s="202"/>
      <c r="F505" s="119"/>
      <c r="G505" s="120"/>
      <c r="H505" s="41"/>
      <c r="I505" s="41"/>
      <c r="J505" s="944">
        <f t="shared" si="67"/>
        <v>0</v>
      </c>
      <c r="K505" s="292">
        <f t="shared" si="68"/>
        <v>0</v>
      </c>
      <c r="L505" s="327">
        <f>IF(I505&lt;(INDEX(Lookup!$U$2:$U$10,MATCH($D$45,Lookup!$S$2:$S$10,0))),0,365)</f>
        <v>0</v>
      </c>
      <c r="M505" s="292">
        <f t="shared" si="66"/>
        <v>0</v>
      </c>
      <c r="N505" s="371"/>
      <c r="O505" s="150"/>
      <c r="P505" s="397"/>
      <c r="Q505" s="555"/>
      <c r="R505" s="576">
        <f t="shared" si="69"/>
        <v>0</v>
      </c>
      <c r="S505" s="576">
        <f t="shared" si="70"/>
        <v>0</v>
      </c>
      <c r="T505" s="576">
        <f t="shared" si="71"/>
        <v>0</v>
      </c>
      <c r="U505" s="576">
        <f t="shared" si="72"/>
        <v>0</v>
      </c>
      <c r="V505" s="553"/>
      <c r="W505" s="553"/>
      <c r="X505" s="553"/>
      <c r="Y505" s="553"/>
      <c r="Z505" s="397"/>
      <c r="AA505" s="397"/>
      <c r="AB505" s="397"/>
      <c r="AC505" s="397"/>
      <c r="AD505" s="397"/>
      <c r="AE505" s="397"/>
      <c r="AF505" s="397"/>
      <c r="AG505" s="397"/>
      <c r="AH505" s="397"/>
      <c r="AI505" s="397"/>
      <c r="AJ505" s="397"/>
      <c r="AK505" s="397"/>
      <c r="AL505" s="397"/>
      <c r="AM505" s="397"/>
      <c r="AN505" s="397"/>
      <c r="AO505" s="397"/>
      <c r="AP505" s="397"/>
      <c r="AQ505" s="397"/>
      <c r="AR505" s="397"/>
      <c r="AS505" s="397"/>
      <c r="AT505" s="397"/>
      <c r="AU505" s="397"/>
      <c r="AV505" s="397"/>
      <c r="AW505" s="397"/>
      <c r="AX505" s="397"/>
      <c r="AY505" s="397"/>
      <c r="AZ505" s="397"/>
      <c r="BA505" s="553"/>
      <c r="BB505" s="397"/>
      <c r="BC505" s="397"/>
      <c r="BD505" s="397"/>
      <c r="BE505" s="397"/>
      <c r="BF505" s="397"/>
      <c r="BG505" s="397"/>
      <c r="BH505" s="397"/>
      <c r="BI505" s="397"/>
      <c r="BJ505" s="397"/>
      <c r="BK505" s="397"/>
    </row>
    <row r="506" spans="2:63" x14ac:dyDescent="0.35">
      <c r="B506" s="80"/>
      <c r="C506" s="119"/>
      <c r="D506" s="119"/>
      <c r="E506" s="202"/>
      <c r="F506" s="119"/>
      <c r="G506" s="120"/>
      <c r="H506" s="41"/>
      <c r="I506" s="41"/>
      <c r="J506" s="944">
        <f t="shared" si="67"/>
        <v>0</v>
      </c>
      <c r="K506" s="292">
        <f t="shared" si="68"/>
        <v>0</v>
      </c>
      <c r="L506" s="327">
        <f>IF(I506&lt;(INDEX(Lookup!$U$2:$U$10,MATCH($D$45,Lookup!$S$2:$S$10,0))),0,365)</f>
        <v>0</v>
      </c>
      <c r="M506" s="292">
        <f t="shared" si="66"/>
        <v>0</v>
      </c>
      <c r="N506" s="371"/>
      <c r="O506" s="150"/>
      <c r="P506" s="397"/>
      <c r="Q506" s="555"/>
      <c r="R506" s="576">
        <f t="shared" si="69"/>
        <v>0</v>
      </c>
      <c r="S506" s="576">
        <f t="shared" si="70"/>
        <v>0</v>
      </c>
      <c r="T506" s="576">
        <f t="shared" si="71"/>
        <v>0</v>
      </c>
      <c r="U506" s="576">
        <f t="shared" si="72"/>
        <v>0</v>
      </c>
      <c r="V506" s="553"/>
      <c r="W506" s="553"/>
      <c r="X506" s="553"/>
      <c r="Y506" s="553"/>
      <c r="Z506" s="397"/>
      <c r="AA506" s="397"/>
      <c r="AB506" s="397"/>
      <c r="AC506" s="397"/>
      <c r="AD506" s="397"/>
      <c r="AE506" s="397"/>
      <c r="AF506" s="397"/>
      <c r="AG506" s="397"/>
      <c r="AH506" s="397"/>
      <c r="AI506" s="397"/>
      <c r="AJ506" s="397"/>
      <c r="AK506" s="397"/>
      <c r="AL506" s="397"/>
      <c r="AM506" s="397"/>
      <c r="AN506" s="397"/>
      <c r="AO506" s="397"/>
      <c r="AP506" s="397"/>
      <c r="AQ506" s="397"/>
      <c r="AR506" s="397"/>
      <c r="AS506" s="397"/>
      <c r="AT506" s="397"/>
      <c r="AU506" s="397"/>
      <c r="AV506" s="397"/>
      <c r="AW506" s="397"/>
      <c r="AX506" s="397"/>
      <c r="AY506" s="397"/>
      <c r="AZ506" s="397"/>
      <c r="BA506" s="553"/>
      <c r="BB506" s="397"/>
      <c r="BC506" s="397"/>
      <c r="BD506" s="397"/>
      <c r="BE506" s="397"/>
      <c r="BF506" s="397"/>
      <c r="BG506" s="397"/>
      <c r="BH506" s="397"/>
      <c r="BI506" s="397"/>
      <c r="BJ506" s="397"/>
      <c r="BK506" s="397"/>
    </row>
    <row r="507" spans="2:63" x14ac:dyDescent="0.35">
      <c r="B507" s="80"/>
      <c r="C507" s="119"/>
      <c r="D507" s="119"/>
      <c r="E507" s="202"/>
      <c r="F507" s="119"/>
      <c r="G507" s="120"/>
      <c r="H507" s="41"/>
      <c r="I507" s="41"/>
      <c r="J507" s="944">
        <f t="shared" si="67"/>
        <v>0</v>
      </c>
      <c r="K507" s="292">
        <f t="shared" si="68"/>
        <v>0</v>
      </c>
      <c r="L507" s="327">
        <f>IF(I507&lt;(INDEX(Lookup!$U$2:$U$10,MATCH($D$45,Lookup!$S$2:$S$10,0))),0,365)</f>
        <v>0</v>
      </c>
      <c r="M507" s="292">
        <f t="shared" si="66"/>
        <v>0</v>
      </c>
      <c r="N507" s="371"/>
      <c r="O507" s="150"/>
      <c r="P507" s="397"/>
      <c r="Q507" s="555"/>
      <c r="R507" s="576">
        <f t="shared" si="69"/>
        <v>0</v>
      </c>
      <c r="S507" s="576">
        <f t="shared" si="70"/>
        <v>0</v>
      </c>
      <c r="T507" s="576">
        <f t="shared" si="71"/>
        <v>0</v>
      </c>
      <c r="U507" s="576">
        <f t="shared" si="72"/>
        <v>0</v>
      </c>
      <c r="V507" s="553"/>
      <c r="W507" s="553"/>
      <c r="X507" s="553"/>
      <c r="Y507" s="553"/>
      <c r="Z507" s="397"/>
      <c r="AA507" s="397"/>
      <c r="AB507" s="397"/>
      <c r="AC507" s="397"/>
      <c r="AD507" s="397"/>
      <c r="AE507" s="397"/>
      <c r="AF507" s="397"/>
      <c r="AG507" s="397"/>
      <c r="AH507" s="397"/>
      <c r="AI507" s="397"/>
      <c r="AJ507" s="397"/>
      <c r="AK507" s="397"/>
      <c r="AL507" s="397"/>
      <c r="AM507" s="397"/>
      <c r="AN507" s="397"/>
      <c r="AO507" s="397"/>
      <c r="AP507" s="397"/>
      <c r="AQ507" s="397"/>
      <c r="AR507" s="397"/>
      <c r="AS507" s="397"/>
      <c r="AT507" s="397"/>
      <c r="AU507" s="397"/>
      <c r="AV507" s="397"/>
      <c r="AW507" s="397"/>
      <c r="AX507" s="397"/>
      <c r="AY507" s="397"/>
      <c r="AZ507" s="397"/>
      <c r="BA507" s="553"/>
      <c r="BB507" s="397"/>
      <c r="BC507" s="397"/>
      <c r="BD507" s="397"/>
      <c r="BE507" s="397"/>
      <c r="BF507" s="397"/>
      <c r="BG507" s="397"/>
      <c r="BH507" s="397"/>
      <c r="BI507" s="397"/>
      <c r="BJ507" s="397"/>
      <c r="BK507" s="397"/>
    </row>
    <row r="508" spans="2:63" x14ac:dyDescent="0.35">
      <c r="B508" s="80"/>
      <c r="C508" s="119"/>
      <c r="D508" s="119"/>
      <c r="E508" s="202"/>
      <c r="F508" s="119"/>
      <c r="G508" s="120"/>
      <c r="H508" s="41"/>
      <c r="I508" s="41"/>
      <c r="J508" s="944">
        <f t="shared" si="67"/>
        <v>0</v>
      </c>
      <c r="K508" s="292">
        <f t="shared" si="68"/>
        <v>0</v>
      </c>
      <c r="L508" s="327">
        <f>IF(I508&lt;(INDEX(Lookup!$U$2:$U$10,MATCH($D$45,Lookup!$S$2:$S$10,0))),0,365)</f>
        <v>0</v>
      </c>
      <c r="M508" s="292">
        <f t="shared" si="66"/>
        <v>0</v>
      </c>
      <c r="N508" s="371"/>
      <c r="O508" s="150"/>
      <c r="P508" s="397"/>
      <c r="Q508" s="555"/>
      <c r="R508" s="576">
        <f t="shared" si="69"/>
        <v>0</v>
      </c>
      <c r="S508" s="576">
        <f t="shared" si="70"/>
        <v>0</v>
      </c>
      <c r="T508" s="576">
        <f t="shared" si="71"/>
        <v>0</v>
      </c>
      <c r="U508" s="576">
        <f t="shared" si="72"/>
        <v>0</v>
      </c>
      <c r="V508" s="553"/>
      <c r="W508" s="553"/>
      <c r="X508" s="553"/>
      <c r="Y508" s="553"/>
      <c r="Z508" s="397"/>
      <c r="AA508" s="397"/>
      <c r="AB508" s="397"/>
      <c r="AC508" s="397"/>
      <c r="AD508" s="397"/>
      <c r="AE508" s="397"/>
      <c r="AF508" s="397"/>
      <c r="AG508" s="397"/>
      <c r="AH508" s="397"/>
      <c r="AI508" s="397"/>
      <c r="AJ508" s="397"/>
      <c r="AK508" s="397"/>
      <c r="AL508" s="397"/>
      <c r="AM508" s="397"/>
      <c r="AN508" s="397"/>
      <c r="AO508" s="397"/>
      <c r="AP508" s="397"/>
      <c r="AQ508" s="397"/>
      <c r="AR508" s="397"/>
      <c r="AS508" s="397"/>
      <c r="AT508" s="397"/>
      <c r="AU508" s="397"/>
      <c r="AV508" s="397"/>
      <c r="AW508" s="397"/>
      <c r="AX508" s="397"/>
      <c r="AY508" s="397"/>
      <c r="AZ508" s="397"/>
      <c r="BA508" s="553"/>
      <c r="BB508" s="397"/>
      <c r="BC508" s="397"/>
      <c r="BD508" s="397"/>
      <c r="BE508" s="397"/>
      <c r="BF508" s="397"/>
      <c r="BG508" s="397"/>
      <c r="BH508" s="397"/>
      <c r="BI508" s="397"/>
      <c r="BJ508" s="397"/>
      <c r="BK508" s="397"/>
    </row>
    <row r="509" spans="2:63" x14ac:dyDescent="0.35">
      <c r="B509" s="80"/>
      <c r="C509" s="119"/>
      <c r="D509" s="119"/>
      <c r="E509" s="202"/>
      <c r="F509" s="119"/>
      <c r="G509" s="120"/>
      <c r="H509" s="41"/>
      <c r="I509" s="41"/>
      <c r="J509" s="944">
        <f t="shared" si="67"/>
        <v>0</v>
      </c>
      <c r="K509" s="292">
        <f t="shared" si="68"/>
        <v>0</v>
      </c>
      <c r="L509" s="327">
        <f>IF(I509&lt;(INDEX(Lookup!$U$2:$U$10,MATCH($D$45,Lookup!$S$2:$S$10,0))),0,365)</f>
        <v>0</v>
      </c>
      <c r="M509" s="292">
        <f t="shared" si="66"/>
        <v>0</v>
      </c>
      <c r="N509" s="371"/>
      <c r="O509" s="150"/>
      <c r="P509" s="397"/>
      <c r="Q509" s="555"/>
      <c r="R509" s="576">
        <f t="shared" si="69"/>
        <v>0</v>
      </c>
      <c r="S509" s="576">
        <f t="shared" si="70"/>
        <v>0</v>
      </c>
      <c r="T509" s="576">
        <f t="shared" si="71"/>
        <v>0</v>
      </c>
      <c r="U509" s="576">
        <f t="shared" si="72"/>
        <v>0</v>
      </c>
      <c r="V509" s="553"/>
      <c r="W509" s="553"/>
      <c r="X509" s="553"/>
      <c r="Y509" s="553"/>
      <c r="Z509" s="397"/>
      <c r="AA509" s="397"/>
      <c r="AB509" s="397"/>
      <c r="AC509" s="397"/>
      <c r="AD509" s="397"/>
      <c r="AE509" s="397"/>
      <c r="AF509" s="397"/>
      <c r="AG509" s="397"/>
      <c r="AH509" s="397"/>
      <c r="AI509" s="397"/>
      <c r="AJ509" s="397"/>
      <c r="AK509" s="397"/>
      <c r="AL509" s="397"/>
      <c r="AM509" s="397"/>
      <c r="AN509" s="397"/>
      <c r="AO509" s="397"/>
      <c r="AP509" s="397"/>
      <c r="AQ509" s="397"/>
      <c r="AR509" s="397"/>
      <c r="AS509" s="397"/>
      <c r="AT509" s="397"/>
      <c r="AU509" s="397"/>
      <c r="AV509" s="397"/>
      <c r="AW509" s="397"/>
      <c r="AX509" s="397"/>
      <c r="AY509" s="397"/>
      <c r="AZ509" s="397"/>
      <c r="BA509" s="553"/>
      <c r="BB509" s="397"/>
      <c r="BC509" s="397"/>
      <c r="BD509" s="397"/>
      <c r="BE509" s="397"/>
      <c r="BF509" s="397"/>
      <c r="BG509" s="397"/>
      <c r="BH509" s="397"/>
      <c r="BI509" s="397"/>
      <c r="BJ509" s="397"/>
      <c r="BK509" s="397"/>
    </row>
    <row r="510" spans="2:63" x14ac:dyDescent="0.35">
      <c r="B510" s="80"/>
      <c r="C510" s="119"/>
      <c r="D510" s="119"/>
      <c r="E510" s="202"/>
      <c r="F510" s="119"/>
      <c r="G510" s="120"/>
      <c r="H510" s="41"/>
      <c r="I510" s="41"/>
      <c r="J510" s="944">
        <f t="shared" si="67"/>
        <v>0</v>
      </c>
      <c r="K510" s="292">
        <f t="shared" si="68"/>
        <v>0</v>
      </c>
      <c r="L510" s="327">
        <f>IF(I510&lt;(INDEX(Lookup!$U$2:$U$10,MATCH($D$45,Lookup!$S$2:$S$10,0))),0,365)</f>
        <v>0</v>
      </c>
      <c r="M510" s="292">
        <f t="shared" si="66"/>
        <v>0</v>
      </c>
      <c r="N510" s="371"/>
      <c r="O510" s="150"/>
      <c r="P510" s="397"/>
      <c r="Q510" s="555"/>
      <c r="R510" s="576">
        <f t="shared" si="69"/>
        <v>0</v>
      </c>
      <c r="S510" s="576">
        <f t="shared" si="70"/>
        <v>0</v>
      </c>
      <c r="T510" s="576">
        <f t="shared" si="71"/>
        <v>0</v>
      </c>
      <c r="U510" s="576">
        <f t="shared" si="72"/>
        <v>0</v>
      </c>
      <c r="V510" s="553"/>
      <c r="W510" s="553"/>
      <c r="X510" s="553"/>
      <c r="Y510" s="553"/>
      <c r="Z510" s="397"/>
      <c r="AA510" s="397"/>
      <c r="AB510" s="397"/>
      <c r="AC510" s="397"/>
      <c r="AD510" s="397"/>
      <c r="AE510" s="397"/>
      <c r="AF510" s="397"/>
      <c r="AG510" s="397"/>
      <c r="AH510" s="397"/>
      <c r="AI510" s="397"/>
      <c r="AJ510" s="397"/>
      <c r="AK510" s="397"/>
      <c r="AL510" s="397"/>
      <c r="AM510" s="397"/>
      <c r="AN510" s="397"/>
      <c r="AO510" s="397"/>
      <c r="AP510" s="397"/>
      <c r="AQ510" s="397"/>
      <c r="AR510" s="397"/>
      <c r="AS510" s="397"/>
      <c r="AT510" s="397"/>
      <c r="AU510" s="397"/>
      <c r="AV510" s="397"/>
      <c r="AW510" s="397"/>
      <c r="AX510" s="397"/>
      <c r="AY510" s="397"/>
      <c r="AZ510" s="397"/>
      <c r="BA510" s="553"/>
      <c r="BB510" s="397"/>
      <c r="BC510" s="397"/>
      <c r="BD510" s="397"/>
      <c r="BE510" s="397"/>
      <c r="BF510" s="397"/>
      <c r="BG510" s="397"/>
      <c r="BH510" s="397"/>
      <c r="BI510" s="397"/>
      <c r="BJ510" s="397"/>
      <c r="BK510" s="397"/>
    </row>
    <row r="511" spans="2:63" x14ac:dyDescent="0.35">
      <c r="B511" s="80"/>
      <c r="C511" s="119"/>
      <c r="D511" s="119"/>
      <c r="E511" s="202"/>
      <c r="F511" s="119"/>
      <c r="G511" s="120"/>
      <c r="H511" s="41"/>
      <c r="I511" s="41"/>
      <c r="J511" s="944">
        <f t="shared" si="67"/>
        <v>0</v>
      </c>
      <c r="K511" s="292">
        <f t="shared" si="68"/>
        <v>0</v>
      </c>
      <c r="L511" s="327">
        <f>IF(I511&lt;(INDEX(Lookup!$U$2:$U$10,MATCH($D$45,Lookup!$S$2:$S$10,0))),0,365)</f>
        <v>0</v>
      </c>
      <c r="M511" s="292">
        <f t="shared" si="66"/>
        <v>0</v>
      </c>
      <c r="N511" s="371"/>
      <c r="O511" s="150"/>
      <c r="P511" s="397"/>
      <c r="Q511" s="555"/>
      <c r="R511" s="576">
        <f t="shared" si="69"/>
        <v>0</v>
      </c>
      <c r="S511" s="576">
        <f t="shared" si="70"/>
        <v>0</v>
      </c>
      <c r="T511" s="576">
        <f t="shared" si="71"/>
        <v>0</v>
      </c>
      <c r="U511" s="576">
        <f t="shared" si="72"/>
        <v>0</v>
      </c>
      <c r="V511" s="553"/>
      <c r="W511" s="553"/>
      <c r="X511" s="553"/>
      <c r="Y511" s="553"/>
      <c r="Z511" s="397"/>
      <c r="AA511" s="397"/>
      <c r="AB511" s="397"/>
      <c r="AC511" s="397"/>
      <c r="AD511" s="397"/>
      <c r="AE511" s="397"/>
      <c r="AF511" s="397"/>
      <c r="AG511" s="397"/>
      <c r="AH511" s="397"/>
      <c r="AI511" s="397"/>
      <c r="AJ511" s="397"/>
      <c r="AK511" s="397"/>
      <c r="AL511" s="397"/>
      <c r="AM511" s="397"/>
      <c r="AN511" s="397"/>
      <c r="AO511" s="397"/>
      <c r="AP511" s="397"/>
      <c r="AQ511" s="397"/>
      <c r="AR511" s="397"/>
      <c r="AS511" s="397"/>
      <c r="AT511" s="397"/>
      <c r="AU511" s="397"/>
      <c r="AV511" s="397"/>
      <c r="AW511" s="397"/>
      <c r="AX511" s="397"/>
      <c r="AY511" s="397"/>
      <c r="AZ511" s="397"/>
      <c r="BA511" s="553"/>
      <c r="BB511" s="397"/>
      <c r="BC511" s="397"/>
      <c r="BD511" s="397"/>
      <c r="BE511" s="397"/>
      <c r="BF511" s="397"/>
      <c r="BG511" s="397"/>
      <c r="BH511" s="397"/>
      <c r="BI511" s="397"/>
      <c r="BJ511" s="397"/>
      <c r="BK511" s="397"/>
    </row>
    <row r="512" spans="2:63" x14ac:dyDescent="0.35">
      <c r="B512" s="80"/>
      <c r="C512" s="119"/>
      <c r="D512" s="119"/>
      <c r="E512" s="202"/>
      <c r="F512" s="119"/>
      <c r="G512" s="120"/>
      <c r="H512" s="41"/>
      <c r="I512" s="41"/>
      <c r="J512" s="944">
        <f t="shared" si="67"/>
        <v>0</v>
      </c>
      <c r="K512" s="292">
        <f t="shared" si="68"/>
        <v>0</v>
      </c>
      <c r="L512" s="327">
        <f>IF(I512&lt;(INDEX(Lookup!$U$2:$U$10,MATCH($D$45,Lookup!$S$2:$S$10,0))),0,365)</f>
        <v>0</v>
      </c>
      <c r="M512" s="292">
        <f t="shared" si="66"/>
        <v>0</v>
      </c>
      <c r="N512" s="371"/>
      <c r="O512" s="150"/>
      <c r="P512" s="397"/>
      <c r="Q512" s="555"/>
      <c r="R512" s="576">
        <f t="shared" si="69"/>
        <v>0</v>
      </c>
      <c r="S512" s="576">
        <f t="shared" si="70"/>
        <v>0</v>
      </c>
      <c r="T512" s="576">
        <f t="shared" si="71"/>
        <v>0</v>
      </c>
      <c r="U512" s="576">
        <f t="shared" si="72"/>
        <v>0</v>
      </c>
      <c r="V512" s="553"/>
      <c r="W512" s="553"/>
      <c r="X512" s="553"/>
      <c r="Y512" s="553"/>
      <c r="Z512" s="397"/>
      <c r="AA512" s="397"/>
      <c r="AB512" s="397"/>
      <c r="AC512" s="397"/>
      <c r="AD512" s="397"/>
      <c r="AE512" s="397"/>
      <c r="AF512" s="397"/>
      <c r="AG512" s="397"/>
      <c r="AH512" s="397"/>
      <c r="AI512" s="397"/>
      <c r="AJ512" s="397"/>
      <c r="AK512" s="397"/>
      <c r="AL512" s="397"/>
      <c r="AM512" s="397"/>
      <c r="AN512" s="397"/>
      <c r="AO512" s="397"/>
      <c r="AP512" s="397"/>
      <c r="AQ512" s="397"/>
      <c r="AR512" s="397"/>
      <c r="AS512" s="397"/>
      <c r="AT512" s="397"/>
      <c r="AU512" s="397"/>
      <c r="AV512" s="397"/>
      <c r="AW512" s="397"/>
      <c r="AX512" s="397"/>
      <c r="AY512" s="397"/>
      <c r="AZ512" s="397"/>
      <c r="BA512" s="553"/>
      <c r="BB512" s="397"/>
      <c r="BC512" s="397"/>
      <c r="BD512" s="397"/>
      <c r="BE512" s="397"/>
      <c r="BF512" s="397"/>
      <c r="BG512" s="397"/>
      <c r="BH512" s="397"/>
      <c r="BI512" s="397"/>
      <c r="BJ512" s="397"/>
      <c r="BK512" s="397"/>
    </row>
    <row r="513" spans="2:63" x14ac:dyDescent="0.35">
      <c r="B513" s="80"/>
      <c r="C513" s="119"/>
      <c r="D513" s="119"/>
      <c r="E513" s="202"/>
      <c r="F513" s="119"/>
      <c r="G513" s="120"/>
      <c r="H513" s="41"/>
      <c r="I513" s="41"/>
      <c r="J513" s="944">
        <f t="shared" si="67"/>
        <v>0</v>
      </c>
      <c r="K513" s="292">
        <f t="shared" si="68"/>
        <v>0</v>
      </c>
      <c r="L513" s="327">
        <f>IF(I513&lt;(INDEX(Lookup!$U$2:$U$10,MATCH($D$45,Lookup!$S$2:$S$10,0))),0,365)</f>
        <v>0</v>
      </c>
      <c r="M513" s="292">
        <f t="shared" si="66"/>
        <v>0</v>
      </c>
      <c r="N513" s="371"/>
      <c r="O513" s="150"/>
      <c r="P513" s="397"/>
      <c r="Q513" s="555"/>
      <c r="R513" s="576">
        <f t="shared" si="69"/>
        <v>0</v>
      </c>
      <c r="S513" s="576">
        <f t="shared" si="70"/>
        <v>0</v>
      </c>
      <c r="T513" s="576">
        <f t="shared" si="71"/>
        <v>0</v>
      </c>
      <c r="U513" s="576">
        <f t="shared" si="72"/>
        <v>0</v>
      </c>
      <c r="V513" s="553"/>
      <c r="W513" s="553"/>
      <c r="X513" s="553"/>
      <c r="Y513" s="553"/>
      <c r="Z513" s="397"/>
      <c r="AA513" s="397"/>
      <c r="AB513" s="397"/>
      <c r="AC513" s="397"/>
      <c r="AD513" s="397"/>
      <c r="AE513" s="397"/>
      <c r="AF513" s="397"/>
      <c r="AG513" s="397"/>
      <c r="AH513" s="397"/>
      <c r="AI513" s="397"/>
      <c r="AJ513" s="397"/>
      <c r="AK513" s="397"/>
      <c r="AL513" s="397"/>
      <c r="AM513" s="397"/>
      <c r="AN513" s="397"/>
      <c r="AO513" s="397"/>
      <c r="AP513" s="397"/>
      <c r="AQ513" s="397"/>
      <c r="AR513" s="397"/>
      <c r="AS513" s="397"/>
      <c r="AT513" s="397"/>
      <c r="AU513" s="397"/>
      <c r="AV513" s="397"/>
      <c r="AW513" s="397"/>
      <c r="AX513" s="397"/>
      <c r="AY513" s="397"/>
      <c r="AZ513" s="397"/>
      <c r="BA513" s="553"/>
      <c r="BB513" s="397"/>
      <c r="BC513" s="397"/>
      <c r="BD513" s="397"/>
      <c r="BE513" s="397"/>
      <c r="BF513" s="397"/>
      <c r="BG513" s="397"/>
      <c r="BH513" s="397"/>
      <c r="BI513" s="397"/>
      <c r="BJ513" s="397"/>
      <c r="BK513" s="397"/>
    </row>
    <row r="514" spans="2:63" x14ac:dyDescent="0.35">
      <c r="B514" s="80"/>
      <c r="C514" s="119"/>
      <c r="D514" s="119"/>
      <c r="E514" s="202"/>
      <c r="F514" s="119"/>
      <c r="G514" s="120"/>
      <c r="H514" s="41"/>
      <c r="I514" s="41"/>
      <c r="J514" s="944">
        <f t="shared" si="67"/>
        <v>0</v>
      </c>
      <c r="K514" s="292">
        <f t="shared" si="68"/>
        <v>0</v>
      </c>
      <c r="L514" s="327">
        <f>IF(I514&lt;(INDEX(Lookup!$U$2:$U$10,MATCH($D$45,Lookup!$S$2:$S$10,0))),0,365)</f>
        <v>0</v>
      </c>
      <c r="M514" s="292">
        <f t="shared" si="66"/>
        <v>0</v>
      </c>
      <c r="N514" s="371"/>
      <c r="O514" s="150"/>
      <c r="P514" s="397"/>
      <c r="Q514" s="555"/>
      <c r="R514" s="576">
        <f t="shared" si="69"/>
        <v>0</v>
      </c>
      <c r="S514" s="576">
        <f t="shared" si="70"/>
        <v>0</v>
      </c>
      <c r="T514" s="576">
        <f t="shared" si="71"/>
        <v>0</v>
      </c>
      <c r="U514" s="576">
        <f t="shared" si="72"/>
        <v>0</v>
      </c>
      <c r="V514" s="553"/>
      <c r="W514" s="553"/>
      <c r="X514" s="553"/>
      <c r="Y514" s="553"/>
      <c r="Z514" s="397"/>
      <c r="AA514" s="397"/>
      <c r="AB514" s="397"/>
      <c r="AC514" s="397"/>
      <c r="AD514" s="397"/>
      <c r="AE514" s="397"/>
      <c r="AF514" s="397"/>
      <c r="AG514" s="397"/>
      <c r="AH514" s="397"/>
      <c r="AI514" s="397"/>
      <c r="AJ514" s="397"/>
      <c r="AK514" s="397"/>
      <c r="AL514" s="397"/>
      <c r="AM514" s="397"/>
      <c r="AN514" s="397"/>
      <c r="AO514" s="397"/>
      <c r="AP514" s="397"/>
      <c r="AQ514" s="397"/>
      <c r="AR514" s="397"/>
      <c r="AS514" s="397"/>
      <c r="AT514" s="397"/>
      <c r="AU514" s="397"/>
      <c r="AV514" s="397"/>
      <c r="AW514" s="397"/>
      <c r="AX514" s="397"/>
      <c r="AY514" s="397"/>
      <c r="AZ514" s="397"/>
      <c r="BA514" s="553"/>
      <c r="BB514" s="397"/>
      <c r="BC514" s="397"/>
      <c r="BD514" s="397"/>
      <c r="BE514" s="397"/>
      <c r="BF514" s="397"/>
      <c r="BG514" s="397"/>
      <c r="BH514" s="397"/>
      <c r="BI514" s="397"/>
      <c r="BJ514" s="397"/>
      <c r="BK514" s="397"/>
    </row>
    <row r="515" spans="2:63" x14ac:dyDescent="0.35">
      <c r="B515" s="80"/>
      <c r="C515" s="119"/>
      <c r="D515" s="119"/>
      <c r="E515" s="202"/>
      <c r="F515" s="119"/>
      <c r="G515" s="120"/>
      <c r="H515" s="41"/>
      <c r="I515" s="41"/>
      <c r="J515" s="944">
        <f t="shared" si="67"/>
        <v>0</v>
      </c>
      <c r="K515" s="292">
        <f t="shared" si="68"/>
        <v>0</v>
      </c>
      <c r="L515" s="327">
        <f>IF(I515&lt;(INDEX(Lookup!$U$2:$U$10,MATCH($D$45,Lookup!$S$2:$S$10,0))),0,365)</f>
        <v>0</v>
      </c>
      <c r="M515" s="292">
        <f t="shared" si="66"/>
        <v>0</v>
      </c>
      <c r="N515" s="371"/>
      <c r="O515" s="150"/>
      <c r="P515" s="397"/>
      <c r="Q515" s="555"/>
      <c r="R515" s="576">
        <f t="shared" si="69"/>
        <v>0</v>
      </c>
      <c r="S515" s="576">
        <f t="shared" si="70"/>
        <v>0</v>
      </c>
      <c r="T515" s="576">
        <f t="shared" si="71"/>
        <v>0</v>
      </c>
      <c r="U515" s="576">
        <f t="shared" si="72"/>
        <v>0</v>
      </c>
      <c r="V515" s="553"/>
      <c r="W515" s="553"/>
      <c r="X515" s="553"/>
      <c r="Y515" s="553"/>
      <c r="Z515" s="397"/>
      <c r="AA515" s="397"/>
      <c r="AB515" s="397"/>
      <c r="AC515" s="397"/>
      <c r="AD515" s="397"/>
      <c r="AE515" s="397"/>
      <c r="AF515" s="397"/>
      <c r="AG515" s="397"/>
      <c r="AH515" s="397"/>
      <c r="AI515" s="397"/>
      <c r="AJ515" s="397"/>
      <c r="AK515" s="397"/>
      <c r="AL515" s="397"/>
      <c r="AM515" s="397"/>
      <c r="AN515" s="397"/>
      <c r="AO515" s="397"/>
      <c r="AP515" s="397"/>
      <c r="AQ515" s="397"/>
      <c r="AR515" s="397"/>
      <c r="AS515" s="397"/>
      <c r="AT515" s="397"/>
      <c r="AU515" s="397"/>
      <c r="AV515" s="397"/>
      <c r="AW515" s="397"/>
      <c r="AX515" s="397"/>
      <c r="AY515" s="397"/>
      <c r="AZ515" s="397"/>
      <c r="BA515" s="553"/>
      <c r="BB515" s="397"/>
      <c r="BC515" s="397"/>
      <c r="BD515" s="397"/>
      <c r="BE515" s="397"/>
      <c r="BF515" s="397"/>
      <c r="BG515" s="397"/>
      <c r="BH515" s="397"/>
      <c r="BI515" s="397"/>
      <c r="BJ515" s="397"/>
      <c r="BK515" s="397"/>
    </row>
    <row r="516" spans="2:63" x14ac:dyDescent="0.35">
      <c r="B516" s="80"/>
      <c r="C516" s="119"/>
      <c r="D516" s="119"/>
      <c r="E516" s="202"/>
      <c r="F516" s="119"/>
      <c r="G516" s="120"/>
      <c r="H516" s="41"/>
      <c r="I516" s="41"/>
      <c r="J516" s="944">
        <f t="shared" si="67"/>
        <v>0</v>
      </c>
      <c r="K516" s="292">
        <f t="shared" si="68"/>
        <v>0</v>
      </c>
      <c r="L516" s="327">
        <f>IF(I516&lt;(INDEX(Lookup!$U$2:$U$10,MATCH($D$45,Lookup!$S$2:$S$10,0))),0,365)</f>
        <v>0</v>
      </c>
      <c r="M516" s="292">
        <f t="shared" si="66"/>
        <v>0</v>
      </c>
      <c r="N516" s="371"/>
      <c r="O516" s="150"/>
      <c r="P516" s="397"/>
      <c r="Q516" s="555"/>
      <c r="R516" s="576">
        <f t="shared" si="69"/>
        <v>0</v>
      </c>
      <c r="S516" s="576">
        <f t="shared" si="70"/>
        <v>0</v>
      </c>
      <c r="T516" s="576">
        <f t="shared" si="71"/>
        <v>0</v>
      </c>
      <c r="U516" s="576">
        <f t="shared" si="72"/>
        <v>0</v>
      </c>
      <c r="V516" s="553"/>
      <c r="W516" s="553"/>
      <c r="X516" s="553"/>
      <c r="Y516" s="553"/>
      <c r="Z516" s="397"/>
      <c r="AA516" s="397"/>
      <c r="AB516" s="397"/>
      <c r="AC516" s="397"/>
      <c r="AD516" s="397"/>
      <c r="AE516" s="397"/>
      <c r="AF516" s="397"/>
      <c r="AG516" s="397"/>
      <c r="AH516" s="397"/>
      <c r="AI516" s="397"/>
      <c r="AJ516" s="397"/>
      <c r="AK516" s="397"/>
      <c r="AL516" s="397"/>
      <c r="AM516" s="397"/>
      <c r="AN516" s="397"/>
      <c r="AO516" s="397"/>
      <c r="AP516" s="397"/>
      <c r="AQ516" s="397"/>
      <c r="AR516" s="397"/>
      <c r="AS516" s="397"/>
      <c r="AT516" s="397"/>
      <c r="AU516" s="397"/>
      <c r="AV516" s="397"/>
      <c r="AW516" s="397"/>
      <c r="AX516" s="397"/>
      <c r="AY516" s="397"/>
      <c r="AZ516" s="397"/>
      <c r="BA516" s="553"/>
      <c r="BB516" s="397"/>
      <c r="BC516" s="397"/>
      <c r="BD516" s="397"/>
      <c r="BE516" s="397"/>
      <c r="BF516" s="397"/>
      <c r="BG516" s="397"/>
      <c r="BH516" s="397"/>
      <c r="BI516" s="397"/>
      <c r="BJ516" s="397"/>
      <c r="BK516" s="397"/>
    </row>
    <row r="517" spans="2:63" x14ac:dyDescent="0.35">
      <c r="B517" s="80"/>
      <c r="C517" s="119"/>
      <c r="D517" s="119"/>
      <c r="E517" s="202"/>
      <c r="F517" s="119"/>
      <c r="G517" s="120"/>
      <c r="H517" s="41"/>
      <c r="I517" s="41"/>
      <c r="J517" s="944">
        <f t="shared" si="67"/>
        <v>0</v>
      </c>
      <c r="K517" s="292">
        <f t="shared" si="68"/>
        <v>0</v>
      </c>
      <c r="L517" s="327">
        <f>IF(I517&lt;(INDEX(Lookup!$U$2:$U$10,MATCH($D$45,Lookup!$S$2:$S$10,0))),0,365)</f>
        <v>0</v>
      </c>
      <c r="M517" s="292">
        <f t="shared" si="66"/>
        <v>0</v>
      </c>
      <c r="N517" s="371"/>
      <c r="O517" s="150"/>
      <c r="P517" s="397"/>
      <c r="Q517" s="555"/>
      <c r="R517" s="576">
        <f t="shared" si="69"/>
        <v>0</v>
      </c>
      <c r="S517" s="576">
        <f t="shared" si="70"/>
        <v>0</v>
      </c>
      <c r="T517" s="576">
        <f t="shared" si="71"/>
        <v>0</v>
      </c>
      <c r="U517" s="576">
        <f t="shared" si="72"/>
        <v>0</v>
      </c>
      <c r="V517" s="553"/>
      <c r="W517" s="553"/>
      <c r="X517" s="553"/>
      <c r="Y517" s="553"/>
      <c r="Z517" s="397"/>
      <c r="AA517" s="397"/>
      <c r="AB517" s="397"/>
      <c r="AC517" s="397"/>
      <c r="AD517" s="397"/>
      <c r="AE517" s="397"/>
      <c r="AF517" s="397"/>
      <c r="AG517" s="397"/>
      <c r="AH517" s="397"/>
      <c r="AI517" s="397"/>
      <c r="AJ517" s="397"/>
      <c r="AK517" s="397"/>
      <c r="AL517" s="397"/>
      <c r="AM517" s="397"/>
      <c r="AN517" s="397"/>
      <c r="AO517" s="397"/>
      <c r="AP517" s="397"/>
      <c r="AQ517" s="397"/>
      <c r="AR517" s="397"/>
      <c r="AS517" s="397"/>
      <c r="AT517" s="397"/>
      <c r="AU517" s="397"/>
      <c r="AV517" s="397"/>
      <c r="AW517" s="397"/>
      <c r="AX517" s="397"/>
      <c r="AY517" s="397"/>
      <c r="AZ517" s="397"/>
      <c r="BA517" s="553"/>
      <c r="BB517" s="397"/>
      <c r="BC517" s="397"/>
      <c r="BD517" s="397"/>
      <c r="BE517" s="397"/>
      <c r="BF517" s="397"/>
      <c r="BG517" s="397"/>
      <c r="BH517" s="397"/>
      <c r="BI517" s="397"/>
      <c r="BJ517" s="397"/>
      <c r="BK517" s="397"/>
    </row>
    <row r="518" spans="2:63" x14ac:dyDescent="0.35">
      <c r="B518" s="80"/>
      <c r="C518" s="119"/>
      <c r="D518" s="119"/>
      <c r="E518" s="202"/>
      <c r="F518" s="119"/>
      <c r="G518" s="120"/>
      <c r="H518" s="41"/>
      <c r="I518" s="41"/>
      <c r="J518" s="944">
        <f t="shared" si="67"/>
        <v>0</v>
      </c>
      <c r="K518" s="292">
        <f t="shared" si="68"/>
        <v>0</v>
      </c>
      <c r="L518" s="327">
        <f>IF(I518&lt;(INDEX(Lookup!$U$2:$U$10,MATCH($D$45,Lookup!$S$2:$S$10,0))),0,365)</f>
        <v>0</v>
      </c>
      <c r="M518" s="292">
        <f t="shared" si="66"/>
        <v>0</v>
      </c>
      <c r="N518" s="371"/>
      <c r="O518" s="150"/>
      <c r="P518" s="397"/>
      <c r="Q518" s="555"/>
      <c r="R518" s="576">
        <f t="shared" si="69"/>
        <v>0</v>
      </c>
      <c r="S518" s="576">
        <f t="shared" si="70"/>
        <v>0</v>
      </c>
      <c r="T518" s="576">
        <f t="shared" si="71"/>
        <v>0</v>
      </c>
      <c r="U518" s="576">
        <f t="shared" si="72"/>
        <v>0</v>
      </c>
      <c r="V518" s="553"/>
      <c r="W518" s="553"/>
      <c r="X518" s="553"/>
      <c r="Y518" s="553"/>
      <c r="Z518" s="397"/>
      <c r="AA518" s="397"/>
      <c r="AB518" s="397"/>
      <c r="AC518" s="397"/>
      <c r="AD518" s="397"/>
      <c r="AE518" s="397"/>
      <c r="AF518" s="397"/>
      <c r="AG518" s="397"/>
      <c r="AH518" s="397"/>
      <c r="AI518" s="397"/>
      <c r="AJ518" s="397"/>
      <c r="AK518" s="397"/>
      <c r="AL518" s="397"/>
      <c r="AM518" s="397"/>
      <c r="AN518" s="397"/>
      <c r="AO518" s="397"/>
      <c r="AP518" s="397"/>
      <c r="AQ518" s="397"/>
      <c r="AR518" s="397"/>
      <c r="AS518" s="397"/>
      <c r="AT518" s="397"/>
      <c r="AU518" s="397"/>
      <c r="AV518" s="397"/>
      <c r="AW518" s="397"/>
      <c r="AX518" s="397"/>
      <c r="AY518" s="397"/>
      <c r="AZ518" s="397"/>
      <c r="BA518" s="553"/>
      <c r="BB518" s="397"/>
      <c r="BC518" s="397"/>
      <c r="BD518" s="397"/>
      <c r="BE518" s="397"/>
      <c r="BF518" s="397"/>
      <c r="BG518" s="397"/>
      <c r="BH518" s="397"/>
      <c r="BI518" s="397"/>
      <c r="BJ518" s="397"/>
      <c r="BK518" s="397"/>
    </row>
    <row r="519" spans="2:63" x14ac:dyDescent="0.35">
      <c r="B519" s="80"/>
      <c r="C519" s="119"/>
      <c r="D519" s="119"/>
      <c r="E519" s="202"/>
      <c r="F519" s="119"/>
      <c r="G519" s="120"/>
      <c r="H519" s="41"/>
      <c r="I519" s="41"/>
      <c r="J519" s="944">
        <f t="shared" si="67"/>
        <v>0</v>
      </c>
      <c r="K519" s="292">
        <f t="shared" si="68"/>
        <v>0</v>
      </c>
      <c r="L519" s="327">
        <f>IF(I519&lt;(INDEX(Lookup!$U$2:$U$10,MATCH($D$45,Lookup!$S$2:$S$10,0))),0,365)</f>
        <v>0</v>
      </c>
      <c r="M519" s="292">
        <f t="shared" si="66"/>
        <v>0</v>
      </c>
      <c r="N519" s="371"/>
      <c r="O519" s="150"/>
      <c r="P519" s="397"/>
      <c r="Q519" s="555"/>
      <c r="R519" s="576">
        <f t="shared" si="69"/>
        <v>0</v>
      </c>
      <c r="S519" s="576">
        <f t="shared" si="70"/>
        <v>0</v>
      </c>
      <c r="T519" s="576">
        <f t="shared" si="71"/>
        <v>0</v>
      </c>
      <c r="U519" s="576">
        <f t="shared" si="72"/>
        <v>0</v>
      </c>
      <c r="V519" s="553"/>
      <c r="W519" s="553"/>
      <c r="X519" s="553"/>
      <c r="Y519" s="553"/>
      <c r="Z519" s="397"/>
      <c r="AA519" s="397"/>
      <c r="AB519" s="397"/>
      <c r="AC519" s="397"/>
      <c r="AD519" s="397"/>
      <c r="AE519" s="397"/>
      <c r="AF519" s="397"/>
      <c r="AG519" s="397"/>
      <c r="AH519" s="397"/>
      <c r="AI519" s="397"/>
      <c r="AJ519" s="397"/>
      <c r="AK519" s="397"/>
      <c r="AL519" s="397"/>
      <c r="AM519" s="397"/>
      <c r="AN519" s="397"/>
      <c r="AO519" s="397"/>
      <c r="AP519" s="397"/>
      <c r="AQ519" s="397"/>
      <c r="AR519" s="397"/>
      <c r="AS519" s="397"/>
      <c r="AT519" s="397"/>
      <c r="AU519" s="397"/>
      <c r="AV519" s="397"/>
      <c r="AW519" s="397"/>
      <c r="AX519" s="397"/>
      <c r="AY519" s="397"/>
      <c r="AZ519" s="397"/>
      <c r="BA519" s="553"/>
      <c r="BB519" s="397"/>
      <c r="BC519" s="397"/>
      <c r="BD519" s="397"/>
      <c r="BE519" s="397"/>
      <c r="BF519" s="397"/>
      <c r="BG519" s="397"/>
      <c r="BH519" s="397"/>
      <c r="BI519" s="397"/>
      <c r="BJ519" s="397"/>
      <c r="BK519" s="397"/>
    </row>
    <row r="520" spans="2:63" x14ac:dyDescent="0.35">
      <c r="B520" s="80"/>
      <c r="C520" s="119"/>
      <c r="D520" s="119"/>
      <c r="E520" s="202"/>
      <c r="F520" s="119"/>
      <c r="G520" s="120"/>
      <c r="H520" s="41"/>
      <c r="I520" s="41"/>
      <c r="J520" s="944">
        <f t="shared" si="67"/>
        <v>0</v>
      </c>
      <c r="K520" s="292">
        <f t="shared" si="68"/>
        <v>0</v>
      </c>
      <c r="L520" s="327">
        <f>IF(I520&lt;(INDEX(Lookup!$U$2:$U$10,MATCH($D$45,Lookup!$S$2:$S$10,0))),0,365)</f>
        <v>0</v>
      </c>
      <c r="M520" s="292">
        <f t="shared" si="66"/>
        <v>0</v>
      </c>
      <c r="N520" s="371"/>
      <c r="O520" s="150"/>
      <c r="P520" s="397"/>
      <c r="Q520" s="555"/>
      <c r="R520" s="576">
        <f t="shared" si="69"/>
        <v>0</v>
      </c>
      <c r="S520" s="576">
        <f t="shared" si="70"/>
        <v>0</v>
      </c>
      <c r="T520" s="576">
        <f t="shared" si="71"/>
        <v>0</v>
      </c>
      <c r="U520" s="576">
        <f t="shared" si="72"/>
        <v>0</v>
      </c>
      <c r="V520" s="553"/>
      <c r="W520" s="553"/>
      <c r="X520" s="553"/>
      <c r="Y520" s="553"/>
      <c r="Z520" s="397"/>
      <c r="AA520" s="397"/>
      <c r="AB520" s="397"/>
      <c r="AC520" s="397"/>
      <c r="AD520" s="397"/>
      <c r="AE520" s="397"/>
      <c r="AF520" s="397"/>
      <c r="AG520" s="397"/>
      <c r="AH520" s="397"/>
      <c r="AI520" s="397"/>
      <c r="AJ520" s="397"/>
      <c r="AK520" s="397"/>
      <c r="AL520" s="397"/>
      <c r="AM520" s="397"/>
      <c r="AN520" s="397"/>
      <c r="AO520" s="397"/>
      <c r="AP520" s="397"/>
      <c r="AQ520" s="397"/>
      <c r="AR520" s="397"/>
      <c r="AS520" s="397"/>
      <c r="AT520" s="397"/>
      <c r="AU520" s="397"/>
      <c r="AV520" s="397"/>
      <c r="AW520" s="397"/>
      <c r="AX520" s="397"/>
      <c r="AY520" s="397"/>
      <c r="AZ520" s="397"/>
      <c r="BA520" s="553"/>
      <c r="BB520" s="397"/>
      <c r="BC520" s="397"/>
      <c r="BD520" s="397"/>
      <c r="BE520" s="397"/>
      <c r="BF520" s="397"/>
      <c r="BG520" s="397"/>
      <c r="BH520" s="397"/>
      <c r="BI520" s="397"/>
      <c r="BJ520" s="397"/>
      <c r="BK520" s="397"/>
    </row>
    <row r="521" spans="2:63" x14ac:dyDescent="0.35">
      <c r="B521" s="80"/>
      <c r="C521" s="119"/>
      <c r="D521" s="119"/>
      <c r="E521" s="202"/>
      <c r="F521" s="119"/>
      <c r="G521" s="120"/>
      <c r="H521" s="41"/>
      <c r="I521" s="41"/>
      <c r="J521" s="944">
        <f t="shared" si="67"/>
        <v>0</v>
      </c>
      <c r="K521" s="292">
        <f t="shared" si="68"/>
        <v>0</v>
      </c>
      <c r="L521" s="327">
        <f>IF(I521&lt;(INDEX(Lookup!$U$2:$U$10,MATCH($D$45,Lookup!$S$2:$S$10,0))),0,365)</f>
        <v>0</v>
      </c>
      <c r="M521" s="292">
        <f t="shared" si="66"/>
        <v>0</v>
      </c>
      <c r="N521" s="371"/>
      <c r="O521" s="150"/>
      <c r="P521" s="397"/>
      <c r="Q521" s="555"/>
      <c r="R521" s="576">
        <f t="shared" si="69"/>
        <v>0</v>
      </c>
      <c r="S521" s="576">
        <f t="shared" si="70"/>
        <v>0</v>
      </c>
      <c r="T521" s="576">
        <f t="shared" si="71"/>
        <v>0</v>
      </c>
      <c r="U521" s="576">
        <f t="shared" si="72"/>
        <v>0</v>
      </c>
      <c r="V521" s="553"/>
      <c r="W521" s="553"/>
      <c r="X521" s="553"/>
      <c r="Y521" s="553"/>
      <c r="Z521" s="397"/>
      <c r="AA521" s="397"/>
      <c r="AB521" s="397"/>
      <c r="AC521" s="397"/>
      <c r="AD521" s="397"/>
      <c r="AE521" s="397"/>
      <c r="AF521" s="397"/>
      <c r="AG521" s="397"/>
      <c r="AH521" s="397"/>
      <c r="AI521" s="397"/>
      <c r="AJ521" s="397"/>
      <c r="AK521" s="397"/>
      <c r="AL521" s="397"/>
      <c r="AM521" s="397"/>
      <c r="AN521" s="397"/>
      <c r="AO521" s="397"/>
      <c r="AP521" s="397"/>
      <c r="AQ521" s="397"/>
      <c r="AR521" s="397"/>
      <c r="AS521" s="397"/>
      <c r="AT521" s="397"/>
      <c r="AU521" s="397"/>
      <c r="AV521" s="397"/>
      <c r="AW521" s="397"/>
      <c r="AX521" s="397"/>
      <c r="AY521" s="397"/>
      <c r="AZ521" s="397"/>
      <c r="BA521" s="553"/>
      <c r="BB521" s="397"/>
      <c r="BC521" s="397"/>
      <c r="BD521" s="397"/>
      <c r="BE521" s="397"/>
      <c r="BF521" s="397"/>
      <c r="BG521" s="397"/>
      <c r="BH521" s="397"/>
      <c r="BI521" s="397"/>
      <c r="BJ521" s="397"/>
      <c r="BK521" s="397"/>
    </row>
    <row r="522" spans="2:63" x14ac:dyDescent="0.35">
      <c r="B522" s="80"/>
      <c r="C522" s="119"/>
      <c r="D522" s="119"/>
      <c r="E522" s="202"/>
      <c r="F522" s="119"/>
      <c r="G522" s="120"/>
      <c r="H522" s="41"/>
      <c r="I522" s="41"/>
      <c r="J522" s="944">
        <f t="shared" si="67"/>
        <v>0</v>
      </c>
      <c r="K522" s="292">
        <f t="shared" si="68"/>
        <v>0</v>
      </c>
      <c r="L522" s="327">
        <f>IF(I522&lt;(INDEX(Lookup!$U$2:$U$10,MATCH($D$45,Lookup!$S$2:$S$10,0))),0,365)</f>
        <v>0</v>
      </c>
      <c r="M522" s="292">
        <f t="shared" si="66"/>
        <v>0</v>
      </c>
      <c r="N522" s="371"/>
      <c r="O522" s="150"/>
      <c r="P522" s="397"/>
      <c r="Q522" s="555"/>
      <c r="R522" s="576">
        <f t="shared" si="69"/>
        <v>0</v>
      </c>
      <c r="S522" s="576">
        <f t="shared" si="70"/>
        <v>0</v>
      </c>
      <c r="T522" s="576">
        <f t="shared" si="71"/>
        <v>0</v>
      </c>
      <c r="U522" s="576">
        <f t="shared" si="72"/>
        <v>0</v>
      </c>
      <c r="V522" s="553"/>
      <c r="W522" s="553"/>
      <c r="X522" s="553"/>
      <c r="Y522" s="553"/>
      <c r="Z522" s="397"/>
      <c r="AA522" s="397"/>
      <c r="AB522" s="397"/>
      <c r="AC522" s="397"/>
      <c r="AD522" s="397"/>
      <c r="AE522" s="397"/>
      <c r="AF522" s="397"/>
      <c r="AG522" s="397"/>
      <c r="AH522" s="397"/>
      <c r="AI522" s="397"/>
      <c r="AJ522" s="397"/>
      <c r="AK522" s="397"/>
      <c r="AL522" s="397"/>
      <c r="AM522" s="397"/>
      <c r="AN522" s="397"/>
      <c r="AO522" s="397"/>
      <c r="AP522" s="397"/>
      <c r="AQ522" s="397"/>
      <c r="AR522" s="397"/>
      <c r="AS522" s="397"/>
      <c r="AT522" s="397"/>
      <c r="AU522" s="397"/>
      <c r="AV522" s="397"/>
      <c r="AW522" s="397"/>
      <c r="AX522" s="397"/>
      <c r="AY522" s="397"/>
      <c r="AZ522" s="397"/>
      <c r="BA522" s="553"/>
      <c r="BB522" s="397"/>
      <c r="BC522" s="397"/>
      <c r="BD522" s="397"/>
      <c r="BE522" s="397"/>
      <c r="BF522" s="397"/>
      <c r="BG522" s="397"/>
      <c r="BH522" s="397"/>
      <c r="BI522" s="397"/>
      <c r="BJ522" s="397"/>
      <c r="BK522" s="397"/>
    </row>
    <row r="523" spans="2:63" x14ac:dyDescent="0.35">
      <c r="B523" s="80"/>
      <c r="C523" s="119"/>
      <c r="D523" s="119"/>
      <c r="E523" s="202"/>
      <c r="F523" s="119"/>
      <c r="G523" s="120"/>
      <c r="H523" s="41"/>
      <c r="I523" s="41"/>
      <c r="J523" s="944">
        <f t="shared" si="67"/>
        <v>0</v>
      </c>
      <c r="K523" s="292">
        <f t="shared" si="68"/>
        <v>0</v>
      </c>
      <c r="L523" s="327">
        <f>IF(I523&lt;(INDEX(Lookup!$U$2:$U$10,MATCH($D$45,Lookup!$S$2:$S$10,0))),0,365)</f>
        <v>0</v>
      </c>
      <c r="M523" s="292">
        <f t="shared" si="66"/>
        <v>0</v>
      </c>
      <c r="N523" s="371"/>
      <c r="O523" s="150"/>
      <c r="P523" s="397"/>
      <c r="Q523" s="555"/>
      <c r="R523" s="576">
        <f t="shared" si="69"/>
        <v>0</v>
      </c>
      <c r="S523" s="576">
        <f t="shared" si="70"/>
        <v>0</v>
      </c>
      <c r="T523" s="576">
        <f t="shared" si="71"/>
        <v>0</v>
      </c>
      <c r="U523" s="576">
        <f t="shared" si="72"/>
        <v>0</v>
      </c>
      <c r="V523" s="553"/>
      <c r="W523" s="553"/>
      <c r="X523" s="553"/>
      <c r="Y523" s="553"/>
      <c r="Z523" s="397"/>
      <c r="AA523" s="397"/>
      <c r="AB523" s="397"/>
      <c r="AC523" s="397"/>
      <c r="AD523" s="397"/>
      <c r="AE523" s="397"/>
      <c r="AF523" s="397"/>
      <c r="AG523" s="397"/>
      <c r="AH523" s="397"/>
      <c r="AI523" s="397"/>
      <c r="AJ523" s="397"/>
      <c r="AK523" s="397"/>
      <c r="AL523" s="397"/>
      <c r="AM523" s="397"/>
      <c r="AN523" s="397"/>
      <c r="AO523" s="397"/>
      <c r="AP523" s="397"/>
      <c r="AQ523" s="397"/>
      <c r="AR523" s="397"/>
      <c r="AS523" s="397"/>
      <c r="AT523" s="397"/>
      <c r="AU523" s="397"/>
      <c r="AV523" s="397"/>
      <c r="AW523" s="397"/>
      <c r="AX523" s="397"/>
      <c r="AY523" s="397"/>
      <c r="AZ523" s="397"/>
      <c r="BA523" s="553"/>
      <c r="BB523" s="397"/>
      <c r="BC523" s="397"/>
      <c r="BD523" s="397"/>
      <c r="BE523" s="397"/>
      <c r="BF523" s="397"/>
      <c r="BG523" s="397"/>
      <c r="BH523" s="397"/>
      <c r="BI523" s="397"/>
      <c r="BJ523" s="397"/>
      <c r="BK523" s="397"/>
    </row>
    <row r="524" spans="2:63" x14ac:dyDescent="0.35">
      <c r="B524" s="80"/>
      <c r="C524" s="119"/>
      <c r="D524" s="119"/>
      <c r="E524" s="202"/>
      <c r="F524" s="119"/>
      <c r="G524" s="120"/>
      <c r="H524" s="41"/>
      <c r="I524" s="41"/>
      <c r="J524" s="944">
        <f t="shared" si="67"/>
        <v>0</v>
      </c>
      <c r="K524" s="292">
        <f t="shared" si="68"/>
        <v>0</v>
      </c>
      <c r="L524" s="327">
        <f>IF(I524&lt;(INDEX(Lookup!$U$2:$U$10,MATCH($D$45,Lookup!$S$2:$S$10,0))),0,365)</f>
        <v>0</v>
      </c>
      <c r="M524" s="292">
        <f t="shared" si="66"/>
        <v>0</v>
      </c>
      <c r="N524" s="371"/>
      <c r="O524" s="150"/>
      <c r="P524" s="397"/>
      <c r="Q524" s="555"/>
      <c r="R524" s="576">
        <f t="shared" si="69"/>
        <v>0</v>
      </c>
      <c r="S524" s="576">
        <f t="shared" si="70"/>
        <v>0</v>
      </c>
      <c r="T524" s="576">
        <f t="shared" si="71"/>
        <v>0</v>
      </c>
      <c r="U524" s="576">
        <f t="shared" si="72"/>
        <v>0</v>
      </c>
      <c r="V524" s="553"/>
      <c r="W524" s="553"/>
      <c r="X524" s="553"/>
      <c r="Y524" s="553"/>
      <c r="Z524" s="397"/>
      <c r="AA524" s="397"/>
      <c r="AB524" s="397"/>
      <c r="AC524" s="397"/>
      <c r="AD524" s="397"/>
      <c r="AE524" s="397"/>
      <c r="AF524" s="397"/>
      <c r="AG524" s="397"/>
      <c r="AH524" s="397"/>
      <c r="AI524" s="397"/>
      <c r="AJ524" s="397"/>
      <c r="AK524" s="397"/>
      <c r="AL524" s="397"/>
      <c r="AM524" s="397"/>
      <c r="AN524" s="397"/>
      <c r="AO524" s="397"/>
      <c r="AP524" s="397"/>
      <c r="AQ524" s="397"/>
      <c r="AR524" s="397"/>
      <c r="AS524" s="397"/>
      <c r="AT524" s="397"/>
      <c r="AU524" s="397"/>
      <c r="AV524" s="397"/>
      <c r="AW524" s="397"/>
      <c r="AX524" s="397"/>
      <c r="AY524" s="397"/>
      <c r="AZ524" s="397"/>
      <c r="BA524" s="553"/>
      <c r="BB524" s="397"/>
      <c r="BC524" s="397"/>
      <c r="BD524" s="397"/>
      <c r="BE524" s="397"/>
      <c r="BF524" s="397"/>
      <c r="BG524" s="397"/>
      <c r="BH524" s="397"/>
      <c r="BI524" s="397"/>
      <c r="BJ524" s="397"/>
      <c r="BK524" s="397"/>
    </row>
    <row r="525" spans="2:63" x14ac:dyDescent="0.35">
      <c r="B525" s="80"/>
      <c r="C525" s="119"/>
      <c r="D525" s="119"/>
      <c r="E525" s="202"/>
      <c r="F525" s="119"/>
      <c r="G525" s="120"/>
      <c r="H525" s="41"/>
      <c r="I525" s="41"/>
      <c r="J525" s="944">
        <f t="shared" si="67"/>
        <v>0</v>
      </c>
      <c r="K525" s="292">
        <f t="shared" si="68"/>
        <v>0</v>
      </c>
      <c r="L525" s="327">
        <f>IF(I525&lt;(INDEX(Lookup!$U$2:$U$10,MATCH($D$45,Lookup!$S$2:$S$10,0))),0,365)</f>
        <v>0</v>
      </c>
      <c r="M525" s="292">
        <f t="shared" si="66"/>
        <v>0</v>
      </c>
      <c r="N525" s="371"/>
      <c r="O525" s="150"/>
      <c r="P525" s="397"/>
      <c r="Q525" s="555"/>
      <c r="R525" s="576">
        <f t="shared" si="69"/>
        <v>0</v>
      </c>
      <c r="S525" s="576">
        <f t="shared" si="70"/>
        <v>0</v>
      </c>
      <c r="T525" s="576">
        <f t="shared" si="71"/>
        <v>0</v>
      </c>
      <c r="U525" s="576">
        <f t="shared" si="72"/>
        <v>0</v>
      </c>
      <c r="V525" s="553"/>
      <c r="W525" s="553"/>
      <c r="X525" s="553"/>
      <c r="Y525" s="553"/>
      <c r="Z525" s="397"/>
      <c r="AA525" s="397"/>
      <c r="AB525" s="397"/>
      <c r="AC525" s="397"/>
      <c r="AD525" s="397"/>
      <c r="AE525" s="397"/>
      <c r="AF525" s="397"/>
      <c r="AG525" s="397"/>
      <c r="AH525" s="397"/>
      <c r="AI525" s="397"/>
      <c r="AJ525" s="397"/>
      <c r="AK525" s="397"/>
      <c r="AL525" s="397"/>
      <c r="AM525" s="397"/>
      <c r="AN525" s="397"/>
      <c r="AO525" s="397"/>
      <c r="AP525" s="397"/>
      <c r="AQ525" s="397"/>
      <c r="AR525" s="397"/>
      <c r="AS525" s="397"/>
      <c r="AT525" s="397"/>
      <c r="AU525" s="397"/>
      <c r="AV525" s="397"/>
      <c r="AW525" s="397"/>
      <c r="AX525" s="397"/>
      <c r="AY525" s="397"/>
      <c r="AZ525" s="397"/>
      <c r="BA525" s="553"/>
      <c r="BB525" s="397"/>
      <c r="BC525" s="397"/>
      <c r="BD525" s="397"/>
      <c r="BE525" s="397"/>
      <c r="BF525" s="397"/>
      <c r="BG525" s="397"/>
      <c r="BH525" s="397"/>
      <c r="BI525" s="397"/>
      <c r="BJ525" s="397"/>
      <c r="BK525" s="397"/>
    </row>
    <row r="526" spans="2:63" x14ac:dyDescent="0.35">
      <c r="B526" s="80"/>
      <c r="C526" s="119"/>
      <c r="D526" s="119"/>
      <c r="E526" s="202"/>
      <c r="F526" s="119"/>
      <c r="G526" s="120"/>
      <c r="H526" s="41"/>
      <c r="I526" s="41"/>
      <c r="J526" s="944">
        <f t="shared" si="67"/>
        <v>0</v>
      </c>
      <c r="K526" s="292">
        <f t="shared" si="68"/>
        <v>0</v>
      </c>
      <c r="L526" s="327">
        <f>IF(I526&lt;(INDEX(Lookup!$U$2:$U$10,MATCH($D$45,Lookup!$S$2:$S$10,0))),0,365)</f>
        <v>0</v>
      </c>
      <c r="M526" s="292">
        <f t="shared" si="66"/>
        <v>0</v>
      </c>
      <c r="N526" s="371"/>
      <c r="O526" s="150"/>
      <c r="P526" s="397"/>
      <c r="Q526" s="555"/>
      <c r="R526" s="576">
        <f t="shared" si="69"/>
        <v>0</v>
      </c>
      <c r="S526" s="576">
        <f t="shared" si="70"/>
        <v>0</v>
      </c>
      <c r="T526" s="576">
        <f t="shared" si="71"/>
        <v>0</v>
      </c>
      <c r="U526" s="576">
        <f t="shared" si="72"/>
        <v>0</v>
      </c>
      <c r="V526" s="553"/>
      <c r="W526" s="553"/>
      <c r="X526" s="553"/>
      <c r="Y526" s="553"/>
      <c r="Z526" s="397"/>
      <c r="AA526" s="397"/>
      <c r="AB526" s="397"/>
      <c r="AC526" s="397"/>
      <c r="AD526" s="397"/>
      <c r="AE526" s="397"/>
      <c r="AF526" s="397"/>
      <c r="AG526" s="397"/>
      <c r="AH526" s="397"/>
      <c r="AI526" s="397"/>
      <c r="AJ526" s="397"/>
      <c r="AK526" s="397"/>
      <c r="AL526" s="397"/>
      <c r="AM526" s="397"/>
      <c r="AN526" s="397"/>
      <c r="AO526" s="397"/>
      <c r="AP526" s="397"/>
      <c r="AQ526" s="397"/>
      <c r="AR526" s="397"/>
      <c r="AS526" s="397"/>
      <c r="AT526" s="397"/>
      <c r="AU526" s="397"/>
      <c r="AV526" s="397"/>
      <c r="AW526" s="397"/>
      <c r="AX526" s="397"/>
      <c r="AY526" s="397"/>
      <c r="AZ526" s="397"/>
      <c r="BA526" s="553"/>
      <c r="BB526" s="397"/>
      <c r="BC526" s="397"/>
      <c r="BD526" s="397"/>
      <c r="BE526" s="397"/>
      <c r="BF526" s="397"/>
      <c r="BG526" s="397"/>
      <c r="BH526" s="397"/>
      <c r="BI526" s="397"/>
      <c r="BJ526" s="397"/>
      <c r="BK526" s="397"/>
    </row>
    <row r="527" spans="2:63" x14ac:dyDescent="0.35">
      <c r="B527" s="80"/>
      <c r="C527" s="119"/>
      <c r="D527" s="119"/>
      <c r="E527" s="202"/>
      <c r="F527" s="119"/>
      <c r="G527" s="120"/>
      <c r="H527" s="41"/>
      <c r="I527" s="41"/>
      <c r="J527" s="944">
        <f t="shared" si="67"/>
        <v>0</v>
      </c>
      <c r="K527" s="292">
        <f t="shared" si="68"/>
        <v>0</v>
      </c>
      <c r="L527" s="327">
        <f>IF(I527&lt;(INDEX(Lookup!$U$2:$U$10,MATCH($D$45,Lookup!$S$2:$S$10,0))),0,365)</f>
        <v>0</v>
      </c>
      <c r="M527" s="292">
        <f t="shared" si="66"/>
        <v>0</v>
      </c>
      <c r="N527" s="371"/>
      <c r="O527" s="150"/>
      <c r="P527" s="397"/>
      <c r="Q527" s="555"/>
      <c r="R527" s="576">
        <f t="shared" si="69"/>
        <v>0</v>
      </c>
      <c r="S527" s="576">
        <f t="shared" si="70"/>
        <v>0</v>
      </c>
      <c r="T527" s="576">
        <f t="shared" si="71"/>
        <v>0</v>
      </c>
      <c r="U527" s="576">
        <f t="shared" si="72"/>
        <v>0</v>
      </c>
      <c r="V527" s="553"/>
      <c r="W527" s="553"/>
      <c r="X527" s="553"/>
      <c r="Y527" s="553"/>
      <c r="Z527" s="397"/>
      <c r="AA527" s="397"/>
      <c r="AB527" s="397"/>
      <c r="AC527" s="397"/>
      <c r="AD527" s="397"/>
      <c r="AE527" s="397"/>
      <c r="AF527" s="397"/>
      <c r="AG527" s="397"/>
      <c r="AH527" s="397"/>
      <c r="AI527" s="397"/>
      <c r="AJ527" s="397"/>
      <c r="AK527" s="397"/>
      <c r="AL527" s="397"/>
      <c r="AM527" s="397"/>
      <c r="AN527" s="397"/>
      <c r="AO527" s="397"/>
      <c r="AP527" s="397"/>
      <c r="AQ527" s="397"/>
      <c r="AR527" s="397"/>
      <c r="AS527" s="397"/>
      <c r="AT527" s="397"/>
      <c r="AU527" s="397"/>
      <c r="AV527" s="397"/>
      <c r="AW527" s="397"/>
      <c r="AX527" s="397"/>
      <c r="AY527" s="397"/>
      <c r="AZ527" s="397"/>
      <c r="BA527" s="553"/>
      <c r="BB527" s="397"/>
      <c r="BC527" s="397"/>
      <c r="BD527" s="397"/>
      <c r="BE527" s="397"/>
      <c r="BF527" s="397"/>
      <c r="BG527" s="397"/>
      <c r="BH527" s="397"/>
      <c r="BI527" s="397"/>
      <c r="BJ527" s="397"/>
      <c r="BK527" s="397"/>
    </row>
    <row r="528" spans="2:63" x14ac:dyDescent="0.35">
      <c r="B528" s="80"/>
      <c r="C528" s="119"/>
      <c r="D528" s="119"/>
      <c r="E528" s="202"/>
      <c r="F528" s="119"/>
      <c r="G528" s="120"/>
      <c r="H528" s="41"/>
      <c r="I528" s="41"/>
      <c r="J528" s="944">
        <f t="shared" si="67"/>
        <v>0</v>
      </c>
      <c r="K528" s="292">
        <f t="shared" si="68"/>
        <v>0</v>
      </c>
      <c r="L528" s="327">
        <f>IF(I528&lt;(INDEX(Lookup!$U$2:$U$10,MATCH($D$45,Lookup!$S$2:$S$10,0))),0,365)</f>
        <v>0</v>
      </c>
      <c r="M528" s="292">
        <f t="shared" si="66"/>
        <v>0</v>
      </c>
      <c r="N528" s="371"/>
      <c r="O528" s="150"/>
      <c r="P528" s="397"/>
      <c r="Q528" s="555"/>
      <c r="R528" s="576">
        <f t="shared" si="69"/>
        <v>0</v>
      </c>
      <c r="S528" s="576">
        <f t="shared" si="70"/>
        <v>0</v>
      </c>
      <c r="T528" s="576">
        <f t="shared" si="71"/>
        <v>0</v>
      </c>
      <c r="U528" s="576">
        <f t="shared" si="72"/>
        <v>0</v>
      </c>
      <c r="V528" s="553"/>
      <c r="W528" s="553"/>
      <c r="X528" s="553"/>
      <c r="Y528" s="553"/>
      <c r="Z528" s="397"/>
      <c r="AA528" s="397"/>
      <c r="AB528" s="397"/>
      <c r="AC528" s="397"/>
      <c r="AD528" s="397"/>
      <c r="AE528" s="397"/>
      <c r="AF528" s="397"/>
      <c r="AG528" s="397"/>
      <c r="AH528" s="397"/>
      <c r="AI528" s="397"/>
      <c r="AJ528" s="397"/>
      <c r="AK528" s="397"/>
      <c r="AL528" s="397"/>
      <c r="AM528" s="397"/>
      <c r="AN528" s="397"/>
      <c r="AO528" s="397"/>
      <c r="AP528" s="397"/>
      <c r="AQ528" s="397"/>
      <c r="AR528" s="397"/>
      <c r="AS528" s="397"/>
      <c r="AT528" s="397"/>
      <c r="AU528" s="397"/>
      <c r="AV528" s="397"/>
      <c r="AW528" s="397"/>
      <c r="AX528" s="397"/>
      <c r="AY528" s="397"/>
      <c r="AZ528" s="397"/>
      <c r="BA528" s="553"/>
      <c r="BB528" s="397"/>
      <c r="BC528" s="397"/>
      <c r="BD528" s="397"/>
      <c r="BE528" s="397"/>
      <c r="BF528" s="397"/>
      <c r="BG528" s="397"/>
      <c r="BH528" s="397"/>
      <c r="BI528" s="397"/>
      <c r="BJ528" s="397"/>
      <c r="BK528" s="397"/>
    </row>
    <row r="529" spans="2:63" x14ac:dyDescent="0.35">
      <c r="B529" s="80"/>
      <c r="C529" s="119"/>
      <c r="D529" s="119"/>
      <c r="E529" s="202"/>
      <c r="F529" s="119"/>
      <c r="G529" s="120"/>
      <c r="H529" s="41"/>
      <c r="I529" s="41"/>
      <c r="J529" s="944">
        <f t="shared" si="67"/>
        <v>0</v>
      </c>
      <c r="K529" s="292">
        <f t="shared" si="68"/>
        <v>0</v>
      </c>
      <c r="L529" s="327">
        <f>IF(I529&lt;(INDEX(Lookup!$U$2:$U$10,MATCH($D$45,Lookup!$S$2:$S$10,0))),0,365)</f>
        <v>0</v>
      </c>
      <c r="M529" s="292">
        <f t="shared" si="66"/>
        <v>0</v>
      </c>
      <c r="N529" s="371"/>
      <c r="O529" s="150"/>
      <c r="P529" s="397"/>
      <c r="Q529" s="555"/>
      <c r="R529" s="576">
        <f t="shared" si="69"/>
        <v>0</v>
      </c>
      <c r="S529" s="576">
        <f t="shared" si="70"/>
        <v>0</v>
      </c>
      <c r="T529" s="576">
        <f t="shared" si="71"/>
        <v>0</v>
      </c>
      <c r="U529" s="576">
        <f t="shared" si="72"/>
        <v>0</v>
      </c>
      <c r="V529" s="553"/>
      <c r="W529" s="553"/>
      <c r="X529" s="553"/>
      <c r="Y529" s="553"/>
      <c r="Z529" s="397"/>
      <c r="AA529" s="397"/>
      <c r="AB529" s="397"/>
      <c r="AC529" s="397"/>
      <c r="AD529" s="397"/>
      <c r="AE529" s="397"/>
      <c r="AF529" s="397"/>
      <c r="AG529" s="397"/>
      <c r="AH529" s="397"/>
      <c r="AI529" s="397"/>
      <c r="AJ529" s="397"/>
      <c r="AK529" s="397"/>
      <c r="AL529" s="397"/>
      <c r="AM529" s="397"/>
      <c r="AN529" s="397"/>
      <c r="AO529" s="397"/>
      <c r="AP529" s="397"/>
      <c r="AQ529" s="397"/>
      <c r="AR529" s="397"/>
      <c r="AS529" s="397"/>
      <c r="AT529" s="397"/>
      <c r="AU529" s="397"/>
      <c r="AV529" s="397"/>
      <c r="AW529" s="397"/>
      <c r="AX529" s="397"/>
      <c r="AY529" s="397"/>
      <c r="AZ529" s="397"/>
      <c r="BA529" s="553"/>
      <c r="BB529" s="397"/>
      <c r="BC529" s="397"/>
      <c r="BD529" s="397"/>
      <c r="BE529" s="397"/>
      <c r="BF529" s="397"/>
      <c r="BG529" s="397"/>
      <c r="BH529" s="397"/>
      <c r="BI529" s="397"/>
      <c r="BJ529" s="397"/>
      <c r="BK529" s="397"/>
    </row>
    <row r="530" spans="2:63" x14ac:dyDescent="0.35">
      <c r="B530" s="80"/>
      <c r="C530" s="119"/>
      <c r="D530" s="119"/>
      <c r="E530" s="202"/>
      <c r="F530" s="119"/>
      <c r="G530" s="120"/>
      <c r="H530" s="41"/>
      <c r="I530" s="41"/>
      <c r="J530" s="944">
        <f t="shared" si="67"/>
        <v>0</v>
      </c>
      <c r="K530" s="292">
        <f t="shared" si="68"/>
        <v>0</v>
      </c>
      <c r="L530" s="327">
        <f>IF(I530&lt;(INDEX(Lookup!$U$2:$U$10,MATCH($D$45,Lookup!$S$2:$S$10,0))),0,365)</f>
        <v>0</v>
      </c>
      <c r="M530" s="292">
        <f t="shared" si="66"/>
        <v>0</v>
      </c>
      <c r="N530" s="371"/>
      <c r="O530" s="150"/>
      <c r="P530" s="397"/>
      <c r="Q530" s="555"/>
      <c r="R530" s="576">
        <f t="shared" si="69"/>
        <v>0</v>
      </c>
      <c r="S530" s="576">
        <f t="shared" si="70"/>
        <v>0</v>
      </c>
      <c r="T530" s="576">
        <f t="shared" si="71"/>
        <v>0</v>
      </c>
      <c r="U530" s="576">
        <f t="shared" si="72"/>
        <v>0</v>
      </c>
      <c r="V530" s="553"/>
      <c r="W530" s="553"/>
      <c r="X530" s="553"/>
      <c r="Y530" s="553"/>
      <c r="Z530" s="397"/>
      <c r="AA530" s="397"/>
      <c r="AB530" s="397"/>
      <c r="AC530" s="397"/>
      <c r="AD530" s="397"/>
      <c r="AE530" s="397"/>
      <c r="AF530" s="397"/>
      <c r="AG530" s="397"/>
      <c r="AH530" s="397"/>
      <c r="AI530" s="397"/>
      <c r="AJ530" s="397"/>
      <c r="AK530" s="397"/>
      <c r="AL530" s="397"/>
      <c r="AM530" s="397"/>
      <c r="AN530" s="397"/>
      <c r="AO530" s="397"/>
      <c r="AP530" s="397"/>
      <c r="AQ530" s="397"/>
      <c r="AR530" s="397"/>
      <c r="AS530" s="397"/>
      <c r="AT530" s="397"/>
      <c r="AU530" s="397"/>
      <c r="AV530" s="397"/>
      <c r="AW530" s="397"/>
      <c r="AX530" s="397"/>
      <c r="AY530" s="397"/>
      <c r="AZ530" s="397"/>
      <c r="BA530" s="553"/>
      <c r="BB530" s="397"/>
      <c r="BC530" s="397"/>
      <c r="BD530" s="397"/>
      <c r="BE530" s="397"/>
      <c r="BF530" s="397"/>
      <c r="BG530" s="397"/>
      <c r="BH530" s="397"/>
      <c r="BI530" s="397"/>
      <c r="BJ530" s="397"/>
      <c r="BK530" s="397"/>
    </row>
    <row r="531" spans="2:63" x14ac:dyDescent="0.35">
      <c r="B531" s="80"/>
      <c r="C531" s="119"/>
      <c r="D531" s="119"/>
      <c r="E531" s="202"/>
      <c r="F531" s="119"/>
      <c r="G531" s="120"/>
      <c r="H531" s="41"/>
      <c r="I531" s="41"/>
      <c r="J531" s="944">
        <f t="shared" si="67"/>
        <v>0</v>
      </c>
      <c r="K531" s="292">
        <f t="shared" si="68"/>
        <v>0</v>
      </c>
      <c r="L531" s="327">
        <f>IF(I531&lt;(INDEX(Lookup!$U$2:$U$10,MATCH($D$45,Lookup!$S$2:$S$10,0))),0,365)</f>
        <v>0</v>
      </c>
      <c r="M531" s="292">
        <f t="shared" si="66"/>
        <v>0</v>
      </c>
      <c r="N531" s="371"/>
      <c r="O531" s="150"/>
      <c r="P531" s="397"/>
      <c r="Q531" s="555"/>
      <c r="R531" s="576">
        <f t="shared" si="69"/>
        <v>0</v>
      </c>
      <c r="S531" s="576">
        <f t="shared" si="70"/>
        <v>0</v>
      </c>
      <c r="T531" s="576">
        <f t="shared" si="71"/>
        <v>0</v>
      </c>
      <c r="U531" s="576">
        <f t="shared" si="72"/>
        <v>0</v>
      </c>
      <c r="V531" s="553"/>
      <c r="W531" s="553"/>
      <c r="X531" s="553"/>
      <c r="Y531" s="553"/>
      <c r="Z531" s="397"/>
      <c r="AA531" s="397"/>
      <c r="AB531" s="397"/>
      <c r="AC531" s="397"/>
      <c r="AD531" s="397"/>
      <c r="AE531" s="397"/>
      <c r="AF531" s="397"/>
      <c r="AG531" s="397"/>
      <c r="AH531" s="397"/>
      <c r="AI531" s="397"/>
      <c r="AJ531" s="397"/>
      <c r="AK531" s="397"/>
      <c r="AL531" s="397"/>
      <c r="AM531" s="397"/>
      <c r="AN531" s="397"/>
      <c r="AO531" s="397"/>
      <c r="AP531" s="397"/>
      <c r="AQ531" s="397"/>
      <c r="AR531" s="397"/>
      <c r="AS531" s="397"/>
      <c r="AT531" s="397"/>
      <c r="AU531" s="397"/>
      <c r="AV531" s="397"/>
      <c r="AW531" s="397"/>
      <c r="AX531" s="397"/>
      <c r="AY531" s="397"/>
      <c r="AZ531" s="397"/>
      <c r="BA531" s="553"/>
      <c r="BB531" s="397"/>
      <c r="BC531" s="397"/>
      <c r="BD531" s="397"/>
      <c r="BE531" s="397"/>
      <c r="BF531" s="397"/>
      <c r="BG531" s="397"/>
      <c r="BH531" s="397"/>
      <c r="BI531" s="397"/>
      <c r="BJ531" s="397"/>
      <c r="BK531" s="397"/>
    </row>
    <row r="532" spans="2:63" x14ac:dyDescent="0.35">
      <c r="B532" s="80"/>
      <c r="C532" s="119"/>
      <c r="D532" s="119"/>
      <c r="E532" s="202"/>
      <c r="F532" s="119"/>
      <c r="G532" s="120"/>
      <c r="H532" s="41"/>
      <c r="I532" s="41"/>
      <c r="J532" s="944">
        <f t="shared" si="67"/>
        <v>0</v>
      </c>
      <c r="K532" s="292">
        <f t="shared" si="68"/>
        <v>0</v>
      </c>
      <c r="L532" s="327">
        <f>IF(I532&lt;(INDEX(Lookup!$U$2:$U$10,MATCH($D$45,Lookup!$S$2:$S$10,0))),0,365)</f>
        <v>0</v>
      </c>
      <c r="M532" s="292">
        <f t="shared" si="66"/>
        <v>0</v>
      </c>
      <c r="N532" s="371"/>
      <c r="O532" s="150"/>
      <c r="P532" s="397"/>
      <c r="Q532" s="555"/>
      <c r="R532" s="576">
        <f t="shared" si="69"/>
        <v>0</v>
      </c>
      <c r="S532" s="576">
        <f t="shared" si="70"/>
        <v>0</v>
      </c>
      <c r="T532" s="576">
        <f t="shared" si="71"/>
        <v>0</v>
      </c>
      <c r="U532" s="576">
        <f t="shared" si="72"/>
        <v>0</v>
      </c>
      <c r="V532" s="553"/>
      <c r="W532" s="553"/>
      <c r="X532" s="553"/>
      <c r="Y532" s="553"/>
      <c r="Z532" s="397"/>
      <c r="AA532" s="397"/>
      <c r="AB532" s="397"/>
      <c r="AC532" s="397"/>
      <c r="AD532" s="397"/>
      <c r="AE532" s="397"/>
      <c r="AF532" s="397"/>
      <c r="AG532" s="397"/>
      <c r="AH532" s="397"/>
      <c r="AI532" s="397"/>
      <c r="AJ532" s="397"/>
      <c r="AK532" s="397"/>
      <c r="AL532" s="397"/>
      <c r="AM532" s="397"/>
      <c r="AN532" s="397"/>
      <c r="AO532" s="397"/>
      <c r="AP532" s="397"/>
      <c r="AQ532" s="397"/>
      <c r="AR532" s="397"/>
      <c r="AS532" s="397"/>
      <c r="AT532" s="397"/>
      <c r="AU532" s="397"/>
      <c r="AV532" s="397"/>
      <c r="AW532" s="397"/>
      <c r="AX532" s="397"/>
      <c r="AY532" s="397"/>
      <c r="AZ532" s="397"/>
      <c r="BA532" s="553"/>
      <c r="BB532" s="397"/>
      <c r="BC532" s="397"/>
      <c r="BD532" s="397"/>
      <c r="BE532" s="397"/>
      <c r="BF532" s="397"/>
      <c r="BG532" s="397"/>
      <c r="BH532" s="397"/>
      <c r="BI532" s="397"/>
      <c r="BJ532" s="397"/>
      <c r="BK532" s="397"/>
    </row>
    <row r="533" spans="2:63" x14ac:dyDescent="0.35">
      <c r="B533" s="80"/>
      <c r="C533" s="119"/>
      <c r="D533" s="119"/>
      <c r="E533" s="202"/>
      <c r="F533" s="119"/>
      <c r="G533" s="120"/>
      <c r="H533" s="41"/>
      <c r="I533" s="41"/>
      <c r="J533" s="944">
        <f t="shared" si="67"/>
        <v>0</v>
      </c>
      <c r="K533" s="292">
        <f t="shared" si="68"/>
        <v>0</v>
      </c>
      <c r="L533" s="327">
        <f>IF(I533&lt;(INDEX(Lookup!$U$2:$U$10,MATCH($D$45,Lookup!$S$2:$S$10,0))),0,365)</f>
        <v>0</v>
      </c>
      <c r="M533" s="292">
        <f t="shared" si="66"/>
        <v>0</v>
      </c>
      <c r="N533" s="371"/>
      <c r="O533" s="150"/>
      <c r="P533" s="397"/>
      <c r="Q533" s="555"/>
      <c r="R533" s="576">
        <f t="shared" si="69"/>
        <v>0</v>
      </c>
      <c r="S533" s="576">
        <f t="shared" si="70"/>
        <v>0</v>
      </c>
      <c r="T533" s="576">
        <f t="shared" si="71"/>
        <v>0</v>
      </c>
      <c r="U533" s="576">
        <f t="shared" si="72"/>
        <v>0</v>
      </c>
      <c r="V533" s="553"/>
      <c r="W533" s="553"/>
      <c r="X533" s="553"/>
      <c r="Y533" s="553"/>
      <c r="Z533" s="397"/>
      <c r="AA533" s="397"/>
      <c r="AB533" s="397"/>
      <c r="AC533" s="397"/>
      <c r="AD533" s="397"/>
      <c r="AE533" s="397"/>
      <c r="AF533" s="397"/>
      <c r="AG533" s="397"/>
      <c r="AH533" s="397"/>
      <c r="AI533" s="397"/>
      <c r="AJ533" s="397"/>
      <c r="AK533" s="397"/>
      <c r="AL533" s="397"/>
      <c r="AM533" s="397"/>
      <c r="AN533" s="397"/>
      <c r="AO533" s="397"/>
      <c r="AP533" s="397"/>
      <c r="AQ533" s="397"/>
      <c r="AR533" s="397"/>
      <c r="AS533" s="397"/>
      <c r="AT533" s="397"/>
      <c r="AU533" s="397"/>
      <c r="AV533" s="397"/>
      <c r="AW533" s="397"/>
      <c r="AX533" s="397"/>
      <c r="AY533" s="397"/>
      <c r="AZ533" s="397"/>
      <c r="BA533" s="553"/>
      <c r="BB533" s="397"/>
      <c r="BC533" s="397"/>
      <c r="BD533" s="397"/>
      <c r="BE533" s="397"/>
      <c r="BF533" s="397"/>
      <c r="BG533" s="397"/>
      <c r="BH533" s="397"/>
      <c r="BI533" s="397"/>
      <c r="BJ533" s="397"/>
      <c r="BK533" s="397"/>
    </row>
    <row r="534" spans="2:63" x14ac:dyDescent="0.35">
      <c r="B534" s="80"/>
      <c r="C534" s="119"/>
      <c r="D534" s="119"/>
      <c r="E534" s="202"/>
      <c r="F534" s="119"/>
      <c r="G534" s="120"/>
      <c r="H534" s="41"/>
      <c r="I534" s="41"/>
      <c r="J534" s="944">
        <f t="shared" si="67"/>
        <v>0</v>
      </c>
      <c r="K534" s="292">
        <f t="shared" si="68"/>
        <v>0</v>
      </c>
      <c r="L534" s="327">
        <f>IF(I534&lt;(INDEX(Lookup!$U$2:$U$10,MATCH($D$45,Lookup!$S$2:$S$10,0))),0,365)</f>
        <v>0</v>
      </c>
      <c r="M534" s="292">
        <f t="shared" si="66"/>
        <v>0</v>
      </c>
      <c r="N534" s="371"/>
      <c r="O534" s="150"/>
      <c r="P534" s="397"/>
      <c r="Q534" s="555"/>
      <c r="R534" s="576">
        <f t="shared" si="69"/>
        <v>0</v>
      </c>
      <c r="S534" s="576">
        <f t="shared" si="70"/>
        <v>0</v>
      </c>
      <c r="T534" s="576">
        <f t="shared" si="71"/>
        <v>0</v>
      </c>
      <c r="U534" s="576">
        <f t="shared" si="72"/>
        <v>0</v>
      </c>
      <c r="V534" s="553"/>
      <c r="W534" s="553"/>
      <c r="X534" s="553"/>
      <c r="Y534" s="553"/>
      <c r="Z534" s="397"/>
      <c r="AA534" s="397"/>
      <c r="AB534" s="397"/>
      <c r="AC534" s="397"/>
      <c r="AD534" s="397"/>
      <c r="AE534" s="397"/>
      <c r="AF534" s="397"/>
      <c r="AG534" s="397"/>
      <c r="AH534" s="397"/>
      <c r="AI534" s="397"/>
      <c r="AJ534" s="397"/>
      <c r="AK534" s="397"/>
      <c r="AL534" s="397"/>
      <c r="AM534" s="397"/>
      <c r="AN534" s="397"/>
      <c r="AO534" s="397"/>
      <c r="AP534" s="397"/>
      <c r="AQ534" s="397"/>
      <c r="AR534" s="397"/>
      <c r="AS534" s="397"/>
      <c r="AT534" s="397"/>
      <c r="AU534" s="397"/>
      <c r="AV534" s="397"/>
      <c r="AW534" s="397"/>
      <c r="AX534" s="397"/>
      <c r="AY534" s="397"/>
      <c r="AZ534" s="397"/>
      <c r="BA534" s="553"/>
      <c r="BB534" s="397"/>
      <c r="BC534" s="397"/>
      <c r="BD534" s="397"/>
      <c r="BE534" s="397"/>
      <c r="BF534" s="397"/>
      <c r="BG534" s="397"/>
      <c r="BH534" s="397"/>
      <c r="BI534" s="397"/>
      <c r="BJ534" s="397"/>
      <c r="BK534" s="397"/>
    </row>
    <row r="535" spans="2:63" x14ac:dyDescent="0.35">
      <c r="B535" s="80"/>
      <c r="C535" s="119"/>
      <c r="D535" s="119"/>
      <c r="E535" s="202"/>
      <c r="F535" s="119"/>
      <c r="G535" s="120"/>
      <c r="H535" s="41"/>
      <c r="I535" s="41"/>
      <c r="J535" s="944">
        <f t="shared" si="67"/>
        <v>0</v>
      </c>
      <c r="K535" s="292">
        <f t="shared" si="68"/>
        <v>0</v>
      </c>
      <c r="L535" s="327">
        <f>IF(I535&lt;(INDEX(Lookup!$U$2:$U$10,MATCH($D$45,Lookup!$S$2:$S$10,0))),0,365)</f>
        <v>0</v>
      </c>
      <c r="M535" s="292">
        <f t="shared" si="66"/>
        <v>0</v>
      </c>
      <c r="N535" s="371"/>
      <c r="O535" s="150"/>
      <c r="P535" s="397"/>
      <c r="Q535" s="555"/>
      <c r="R535" s="576">
        <f t="shared" si="69"/>
        <v>0</v>
      </c>
      <c r="S535" s="576">
        <f t="shared" si="70"/>
        <v>0</v>
      </c>
      <c r="T535" s="576">
        <f t="shared" si="71"/>
        <v>0</v>
      </c>
      <c r="U535" s="576">
        <f t="shared" si="72"/>
        <v>0</v>
      </c>
      <c r="V535" s="553"/>
      <c r="W535" s="553"/>
      <c r="X535" s="553"/>
      <c r="Y535" s="553"/>
      <c r="Z535" s="397"/>
      <c r="AA535" s="397"/>
      <c r="AB535" s="397"/>
      <c r="AC535" s="397"/>
      <c r="AD535" s="397"/>
      <c r="AE535" s="397"/>
      <c r="AF535" s="397"/>
      <c r="AG535" s="397"/>
      <c r="AH535" s="397"/>
      <c r="AI535" s="397"/>
      <c r="AJ535" s="397"/>
      <c r="AK535" s="397"/>
      <c r="AL535" s="397"/>
      <c r="AM535" s="397"/>
      <c r="AN535" s="397"/>
      <c r="AO535" s="397"/>
      <c r="AP535" s="397"/>
      <c r="AQ535" s="397"/>
      <c r="AR535" s="397"/>
      <c r="AS535" s="397"/>
      <c r="AT535" s="397"/>
      <c r="AU535" s="397"/>
      <c r="AV535" s="397"/>
      <c r="AW535" s="397"/>
      <c r="AX535" s="397"/>
      <c r="AY535" s="397"/>
      <c r="AZ535" s="397"/>
      <c r="BA535" s="553"/>
      <c r="BB535" s="397"/>
      <c r="BC535" s="397"/>
      <c r="BD535" s="397"/>
      <c r="BE535" s="397"/>
      <c r="BF535" s="397"/>
      <c r="BG535" s="397"/>
      <c r="BH535" s="397"/>
      <c r="BI535" s="397"/>
      <c r="BJ535" s="397"/>
      <c r="BK535" s="397"/>
    </row>
    <row r="536" spans="2:63" x14ac:dyDescent="0.35">
      <c r="B536" s="80"/>
      <c r="C536" s="119"/>
      <c r="D536" s="119"/>
      <c r="E536" s="202"/>
      <c r="F536" s="119"/>
      <c r="G536" s="120"/>
      <c r="H536" s="41"/>
      <c r="I536" s="41"/>
      <c r="J536" s="944">
        <f t="shared" si="67"/>
        <v>0</v>
      </c>
      <c r="K536" s="292">
        <f t="shared" si="68"/>
        <v>0</v>
      </c>
      <c r="L536" s="327">
        <f>IF(I536&lt;(INDEX(Lookup!$U$2:$U$10,MATCH($D$45,Lookup!$S$2:$S$10,0))),0,365)</f>
        <v>0</v>
      </c>
      <c r="M536" s="292">
        <f t="shared" si="66"/>
        <v>0</v>
      </c>
      <c r="N536" s="371"/>
      <c r="O536" s="150"/>
      <c r="P536" s="397"/>
      <c r="Q536" s="555"/>
      <c r="R536" s="576">
        <f t="shared" si="69"/>
        <v>0</v>
      </c>
      <c r="S536" s="576">
        <f t="shared" si="70"/>
        <v>0</v>
      </c>
      <c r="T536" s="576">
        <f t="shared" si="71"/>
        <v>0</v>
      </c>
      <c r="U536" s="576">
        <f t="shared" si="72"/>
        <v>0</v>
      </c>
      <c r="V536" s="553"/>
      <c r="W536" s="553"/>
      <c r="X536" s="553"/>
      <c r="Y536" s="553"/>
      <c r="Z536" s="397"/>
      <c r="AA536" s="397"/>
      <c r="AB536" s="397"/>
      <c r="AC536" s="397"/>
      <c r="AD536" s="397"/>
      <c r="AE536" s="397"/>
      <c r="AF536" s="397"/>
      <c r="AG536" s="397"/>
      <c r="AH536" s="397"/>
      <c r="AI536" s="397"/>
      <c r="AJ536" s="397"/>
      <c r="AK536" s="397"/>
      <c r="AL536" s="397"/>
      <c r="AM536" s="397"/>
      <c r="AN536" s="397"/>
      <c r="AO536" s="397"/>
      <c r="AP536" s="397"/>
      <c r="AQ536" s="397"/>
      <c r="AR536" s="397"/>
      <c r="AS536" s="397"/>
      <c r="AT536" s="397"/>
      <c r="AU536" s="397"/>
      <c r="AV536" s="397"/>
      <c r="AW536" s="397"/>
      <c r="AX536" s="397"/>
      <c r="AY536" s="397"/>
      <c r="AZ536" s="397"/>
      <c r="BA536" s="553"/>
      <c r="BB536" s="397"/>
      <c r="BC536" s="397"/>
      <c r="BD536" s="397"/>
      <c r="BE536" s="397"/>
      <c r="BF536" s="397"/>
      <c r="BG536" s="397"/>
      <c r="BH536" s="397"/>
      <c r="BI536" s="397"/>
      <c r="BJ536" s="397"/>
      <c r="BK536" s="397"/>
    </row>
    <row r="537" spans="2:63" x14ac:dyDescent="0.35">
      <c r="B537" s="80"/>
      <c r="C537" s="119"/>
      <c r="D537" s="119"/>
      <c r="E537" s="202"/>
      <c r="F537" s="119"/>
      <c r="G537" s="120"/>
      <c r="H537" s="41"/>
      <c r="I537" s="41"/>
      <c r="J537" s="944">
        <f t="shared" si="67"/>
        <v>0</v>
      </c>
      <c r="K537" s="292">
        <f t="shared" si="68"/>
        <v>0</v>
      </c>
      <c r="L537" s="327">
        <f>IF(I537&lt;(INDEX(Lookup!$U$2:$U$10,MATCH($D$45,Lookup!$S$2:$S$10,0))),0,365)</f>
        <v>0</v>
      </c>
      <c r="M537" s="292">
        <f t="shared" si="66"/>
        <v>0</v>
      </c>
      <c r="N537" s="371"/>
      <c r="O537" s="150"/>
      <c r="P537" s="397"/>
      <c r="Q537" s="555"/>
      <c r="R537" s="576">
        <f t="shared" si="69"/>
        <v>0</v>
      </c>
      <c r="S537" s="576">
        <f t="shared" si="70"/>
        <v>0</v>
      </c>
      <c r="T537" s="576">
        <f t="shared" si="71"/>
        <v>0</v>
      </c>
      <c r="U537" s="576">
        <f t="shared" si="72"/>
        <v>0</v>
      </c>
      <c r="V537" s="553"/>
      <c r="W537" s="553"/>
      <c r="X537" s="553"/>
      <c r="Y537" s="553"/>
      <c r="Z537" s="397"/>
      <c r="AA537" s="397"/>
      <c r="AB537" s="397"/>
      <c r="AC537" s="397"/>
      <c r="AD537" s="397"/>
      <c r="AE537" s="397"/>
      <c r="AF537" s="397"/>
      <c r="AG537" s="397"/>
      <c r="AH537" s="397"/>
      <c r="AI537" s="397"/>
      <c r="AJ537" s="397"/>
      <c r="AK537" s="397"/>
      <c r="AL537" s="397"/>
      <c r="AM537" s="397"/>
      <c r="AN537" s="397"/>
      <c r="AO537" s="397"/>
      <c r="AP537" s="397"/>
      <c r="AQ537" s="397"/>
      <c r="AR537" s="397"/>
      <c r="AS537" s="397"/>
      <c r="AT537" s="397"/>
      <c r="AU537" s="397"/>
      <c r="AV537" s="397"/>
      <c r="AW537" s="397"/>
      <c r="AX537" s="397"/>
      <c r="AY537" s="397"/>
      <c r="AZ537" s="397"/>
      <c r="BA537" s="553"/>
      <c r="BB537" s="397"/>
      <c r="BC537" s="397"/>
      <c r="BD537" s="397"/>
      <c r="BE537" s="397"/>
      <c r="BF537" s="397"/>
      <c r="BG537" s="397"/>
      <c r="BH537" s="397"/>
      <c r="BI537" s="397"/>
      <c r="BJ537" s="397"/>
      <c r="BK537" s="397"/>
    </row>
    <row r="538" spans="2:63" x14ac:dyDescent="0.35">
      <c r="B538" s="80"/>
      <c r="C538" s="119"/>
      <c r="D538" s="119"/>
      <c r="E538" s="202"/>
      <c r="F538" s="119"/>
      <c r="G538" s="120"/>
      <c r="H538" s="41"/>
      <c r="I538" s="41"/>
      <c r="J538" s="944">
        <f t="shared" si="67"/>
        <v>0</v>
      </c>
      <c r="K538" s="292">
        <f t="shared" si="68"/>
        <v>0</v>
      </c>
      <c r="L538" s="327">
        <f>IF(I538&lt;(INDEX(Lookup!$U$2:$U$10,MATCH($D$45,Lookup!$S$2:$S$10,0))),0,365)</f>
        <v>0</v>
      </c>
      <c r="M538" s="292">
        <f t="shared" si="66"/>
        <v>0</v>
      </c>
      <c r="N538" s="371"/>
      <c r="O538" s="150"/>
      <c r="P538" s="397"/>
      <c r="Q538" s="555"/>
      <c r="R538" s="576">
        <f t="shared" si="69"/>
        <v>0</v>
      </c>
      <c r="S538" s="576">
        <f t="shared" si="70"/>
        <v>0</v>
      </c>
      <c r="T538" s="576">
        <f t="shared" si="71"/>
        <v>0</v>
      </c>
      <c r="U538" s="576">
        <f t="shared" si="72"/>
        <v>0</v>
      </c>
      <c r="V538" s="553"/>
      <c r="W538" s="553"/>
      <c r="X538" s="553"/>
      <c r="Y538" s="553"/>
      <c r="Z538" s="397"/>
      <c r="AA538" s="397"/>
      <c r="AB538" s="397"/>
      <c r="AC538" s="397"/>
      <c r="AD538" s="397"/>
      <c r="AE538" s="397"/>
      <c r="AF538" s="397"/>
      <c r="AG538" s="397"/>
      <c r="AH538" s="397"/>
      <c r="AI538" s="397"/>
      <c r="AJ538" s="397"/>
      <c r="AK538" s="397"/>
      <c r="AL538" s="397"/>
      <c r="AM538" s="397"/>
      <c r="AN538" s="397"/>
      <c r="AO538" s="397"/>
      <c r="AP538" s="397"/>
      <c r="AQ538" s="397"/>
      <c r="AR538" s="397"/>
      <c r="AS538" s="397"/>
      <c r="AT538" s="397"/>
      <c r="AU538" s="397"/>
      <c r="AV538" s="397"/>
      <c r="AW538" s="397"/>
      <c r="AX538" s="397"/>
      <c r="AY538" s="397"/>
      <c r="AZ538" s="397"/>
      <c r="BA538" s="553"/>
      <c r="BB538" s="397"/>
      <c r="BC538" s="397"/>
      <c r="BD538" s="397"/>
      <c r="BE538" s="397"/>
      <c r="BF538" s="397"/>
      <c r="BG538" s="397"/>
      <c r="BH538" s="397"/>
      <c r="BI538" s="397"/>
      <c r="BJ538" s="397"/>
      <c r="BK538" s="397"/>
    </row>
    <row r="539" spans="2:63" x14ac:dyDescent="0.35">
      <c r="B539" s="80"/>
      <c r="C539" s="119"/>
      <c r="D539" s="119"/>
      <c r="E539" s="202"/>
      <c r="F539" s="119"/>
      <c r="G539" s="120"/>
      <c r="H539" s="41"/>
      <c r="I539" s="41"/>
      <c r="J539" s="944">
        <f t="shared" si="67"/>
        <v>0</v>
      </c>
      <c r="K539" s="292">
        <f t="shared" si="68"/>
        <v>0</v>
      </c>
      <c r="L539" s="327">
        <f>IF(I539&lt;(INDEX(Lookup!$U$2:$U$10,MATCH($D$45,Lookup!$S$2:$S$10,0))),0,365)</f>
        <v>0</v>
      </c>
      <c r="M539" s="292">
        <f t="shared" si="66"/>
        <v>0</v>
      </c>
      <c r="N539" s="371"/>
      <c r="O539" s="150"/>
      <c r="P539" s="397"/>
      <c r="Q539" s="555"/>
      <c r="R539" s="576">
        <f t="shared" si="69"/>
        <v>0</v>
      </c>
      <c r="S539" s="576">
        <f t="shared" si="70"/>
        <v>0</v>
      </c>
      <c r="T539" s="576">
        <f t="shared" si="71"/>
        <v>0</v>
      </c>
      <c r="U539" s="576">
        <f t="shared" si="72"/>
        <v>0</v>
      </c>
      <c r="V539" s="553"/>
      <c r="W539" s="553"/>
      <c r="X539" s="553"/>
      <c r="Y539" s="553"/>
      <c r="Z539" s="397"/>
      <c r="AA539" s="397"/>
      <c r="AB539" s="397"/>
      <c r="AC539" s="397"/>
      <c r="AD539" s="397"/>
      <c r="AE539" s="397"/>
      <c r="AF539" s="397"/>
      <c r="AG539" s="397"/>
      <c r="AH539" s="397"/>
      <c r="AI539" s="397"/>
      <c r="AJ539" s="397"/>
      <c r="AK539" s="397"/>
      <c r="AL539" s="397"/>
      <c r="AM539" s="397"/>
      <c r="AN539" s="397"/>
      <c r="AO539" s="397"/>
      <c r="AP539" s="397"/>
      <c r="AQ539" s="397"/>
      <c r="AR539" s="397"/>
      <c r="AS539" s="397"/>
      <c r="AT539" s="397"/>
      <c r="AU539" s="397"/>
      <c r="AV539" s="397"/>
      <c r="AW539" s="397"/>
      <c r="AX539" s="397"/>
      <c r="AY539" s="397"/>
      <c r="AZ539" s="397"/>
      <c r="BA539" s="553"/>
      <c r="BB539" s="397"/>
      <c r="BC539" s="397"/>
      <c r="BD539" s="397"/>
      <c r="BE539" s="397"/>
      <c r="BF539" s="397"/>
      <c r="BG539" s="397"/>
      <c r="BH539" s="397"/>
      <c r="BI539" s="397"/>
      <c r="BJ539" s="397"/>
      <c r="BK539" s="397"/>
    </row>
    <row r="540" spans="2:63" x14ac:dyDescent="0.35">
      <c r="B540" s="80"/>
      <c r="C540" s="119"/>
      <c r="D540" s="119"/>
      <c r="E540" s="202"/>
      <c r="F540" s="119"/>
      <c r="G540" s="120"/>
      <c r="H540" s="41"/>
      <c r="I540" s="41"/>
      <c r="J540" s="944">
        <f t="shared" si="67"/>
        <v>0</v>
      </c>
      <c r="K540" s="292">
        <f t="shared" si="68"/>
        <v>0</v>
      </c>
      <c r="L540" s="327">
        <f>IF(I540&lt;(INDEX(Lookup!$U$2:$U$10,MATCH($D$45,Lookup!$S$2:$S$10,0))),0,365)</f>
        <v>0</v>
      </c>
      <c r="M540" s="292">
        <f t="shared" si="66"/>
        <v>0</v>
      </c>
      <c r="N540" s="371"/>
      <c r="O540" s="150"/>
      <c r="P540" s="397"/>
      <c r="Q540" s="555"/>
      <c r="R540" s="576">
        <f t="shared" si="69"/>
        <v>0</v>
      </c>
      <c r="S540" s="576">
        <f t="shared" si="70"/>
        <v>0</v>
      </c>
      <c r="T540" s="576">
        <f t="shared" si="71"/>
        <v>0</v>
      </c>
      <c r="U540" s="576">
        <f t="shared" si="72"/>
        <v>0</v>
      </c>
      <c r="V540" s="553"/>
      <c r="W540" s="553"/>
      <c r="X540" s="553"/>
      <c r="Y540" s="553"/>
      <c r="Z540" s="397"/>
      <c r="AA540" s="397"/>
      <c r="AB540" s="397"/>
      <c r="AC540" s="397"/>
      <c r="AD540" s="397"/>
      <c r="AE540" s="397"/>
      <c r="AF540" s="397"/>
      <c r="AG540" s="397"/>
      <c r="AH540" s="397"/>
      <c r="AI540" s="397"/>
      <c r="AJ540" s="397"/>
      <c r="AK540" s="397"/>
      <c r="AL540" s="397"/>
      <c r="AM540" s="397"/>
      <c r="AN540" s="397"/>
      <c r="AO540" s="397"/>
      <c r="AP540" s="397"/>
      <c r="AQ540" s="397"/>
      <c r="AR540" s="397"/>
      <c r="AS540" s="397"/>
      <c r="AT540" s="397"/>
      <c r="AU540" s="397"/>
      <c r="AV540" s="397"/>
      <c r="AW540" s="397"/>
      <c r="AX540" s="397"/>
      <c r="AY540" s="397"/>
      <c r="AZ540" s="397"/>
      <c r="BA540" s="553"/>
      <c r="BB540" s="397"/>
      <c r="BC540" s="397"/>
      <c r="BD540" s="397"/>
      <c r="BE540" s="397"/>
      <c r="BF540" s="397"/>
      <c r="BG540" s="397"/>
      <c r="BH540" s="397"/>
      <c r="BI540" s="397"/>
      <c r="BJ540" s="397"/>
      <c r="BK540" s="397"/>
    </row>
    <row r="541" spans="2:63" x14ac:dyDescent="0.35">
      <c r="B541" s="80"/>
      <c r="C541" s="119"/>
      <c r="D541" s="119"/>
      <c r="E541" s="202"/>
      <c r="F541" s="119"/>
      <c r="G541" s="120"/>
      <c r="H541" s="41"/>
      <c r="I541" s="41"/>
      <c r="J541" s="944">
        <f t="shared" si="67"/>
        <v>0</v>
      </c>
      <c r="K541" s="292">
        <f t="shared" si="68"/>
        <v>0</v>
      </c>
      <c r="L541" s="327">
        <f>IF(I541&lt;(INDEX(Lookup!$U$2:$U$10,MATCH($D$45,Lookup!$S$2:$S$10,0))),0,365)</f>
        <v>0</v>
      </c>
      <c r="M541" s="292">
        <f t="shared" si="66"/>
        <v>0</v>
      </c>
      <c r="N541" s="371"/>
      <c r="O541" s="150"/>
      <c r="P541" s="397"/>
      <c r="Q541" s="555"/>
      <c r="R541" s="576">
        <f t="shared" si="69"/>
        <v>0</v>
      </c>
      <c r="S541" s="576">
        <f t="shared" si="70"/>
        <v>0</v>
      </c>
      <c r="T541" s="576">
        <f t="shared" si="71"/>
        <v>0</v>
      </c>
      <c r="U541" s="576">
        <f t="shared" si="72"/>
        <v>0</v>
      </c>
      <c r="V541" s="553"/>
      <c r="W541" s="553"/>
      <c r="X541" s="553"/>
      <c r="Y541" s="553"/>
      <c r="Z541" s="397"/>
      <c r="AA541" s="397"/>
      <c r="AB541" s="397"/>
      <c r="AC541" s="397"/>
      <c r="AD541" s="397"/>
      <c r="AE541" s="397"/>
      <c r="AF541" s="397"/>
      <c r="AG541" s="397"/>
      <c r="AH541" s="397"/>
      <c r="AI541" s="397"/>
      <c r="AJ541" s="397"/>
      <c r="AK541" s="397"/>
      <c r="AL541" s="397"/>
      <c r="AM541" s="397"/>
      <c r="AN541" s="397"/>
      <c r="AO541" s="397"/>
      <c r="AP541" s="397"/>
      <c r="AQ541" s="397"/>
      <c r="AR541" s="397"/>
      <c r="AS541" s="397"/>
      <c r="AT541" s="397"/>
      <c r="AU541" s="397"/>
      <c r="AV541" s="397"/>
      <c r="AW541" s="397"/>
      <c r="AX541" s="397"/>
      <c r="AY541" s="397"/>
      <c r="AZ541" s="397"/>
      <c r="BA541" s="553"/>
      <c r="BB541" s="397"/>
      <c r="BC541" s="397"/>
      <c r="BD541" s="397"/>
      <c r="BE541" s="397"/>
      <c r="BF541" s="397"/>
      <c r="BG541" s="397"/>
      <c r="BH541" s="397"/>
      <c r="BI541" s="397"/>
      <c r="BJ541" s="397"/>
      <c r="BK541" s="397"/>
    </row>
    <row r="542" spans="2:63" x14ac:dyDescent="0.35">
      <c r="B542" s="80"/>
      <c r="C542" s="119"/>
      <c r="D542" s="119"/>
      <c r="E542" s="202"/>
      <c r="F542" s="119"/>
      <c r="G542" s="120"/>
      <c r="H542" s="41"/>
      <c r="I542" s="41"/>
      <c r="J542" s="944">
        <f t="shared" si="67"/>
        <v>0</v>
      </c>
      <c r="K542" s="292">
        <f t="shared" si="68"/>
        <v>0</v>
      </c>
      <c r="L542" s="327">
        <f>IF(I542&lt;(INDEX(Lookup!$U$2:$U$10,MATCH($D$45,Lookup!$S$2:$S$10,0))),0,365)</f>
        <v>0</v>
      </c>
      <c r="M542" s="292">
        <f t="shared" si="66"/>
        <v>0</v>
      </c>
      <c r="N542" s="371"/>
      <c r="O542" s="150"/>
      <c r="P542" s="397"/>
      <c r="Q542" s="555"/>
      <c r="R542" s="576">
        <f t="shared" si="69"/>
        <v>0</v>
      </c>
      <c r="S542" s="576">
        <f t="shared" si="70"/>
        <v>0</v>
      </c>
      <c r="T542" s="576">
        <f t="shared" si="71"/>
        <v>0</v>
      </c>
      <c r="U542" s="576">
        <f t="shared" si="72"/>
        <v>0</v>
      </c>
      <c r="V542" s="553"/>
      <c r="W542" s="553"/>
      <c r="X542" s="553"/>
      <c r="Y542" s="553"/>
      <c r="Z542" s="397"/>
      <c r="AA542" s="397"/>
      <c r="AB542" s="397"/>
      <c r="AC542" s="397"/>
      <c r="AD542" s="397"/>
      <c r="AE542" s="397"/>
      <c r="AF542" s="397"/>
      <c r="AG542" s="397"/>
      <c r="AH542" s="397"/>
      <c r="AI542" s="397"/>
      <c r="AJ542" s="397"/>
      <c r="AK542" s="397"/>
      <c r="AL542" s="397"/>
      <c r="AM542" s="397"/>
      <c r="AN542" s="397"/>
      <c r="AO542" s="397"/>
      <c r="AP542" s="397"/>
      <c r="AQ542" s="397"/>
      <c r="AR542" s="397"/>
      <c r="AS542" s="397"/>
      <c r="AT542" s="397"/>
      <c r="AU542" s="397"/>
      <c r="AV542" s="397"/>
      <c r="AW542" s="397"/>
      <c r="AX542" s="397"/>
      <c r="AY542" s="397"/>
      <c r="AZ542" s="397"/>
      <c r="BA542" s="553"/>
      <c r="BB542" s="397"/>
      <c r="BC542" s="397"/>
      <c r="BD542" s="397"/>
      <c r="BE542" s="397"/>
      <c r="BF542" s="397"/>
      <c r="BG542" s="397"/>
      <c r="BH542" s="397"/>
      <c r="BI542" s="397"/>
      <c r="BJ542" s="397"/>
      <c r="BK542" s="397"/>
    </row>
    <row r="543" spans="2:63" x14ac:dyDescent="0.35">
      <c r="B543" s="80"/>
      <c r="C543" s="119"/>
      <c r="D543" s="119"/>
      <c r="E543" s="202"/>
      <c r="F543" s="119"/>
      <c r="G543" s="120"/>
      <c r="H543" s="41"/>
      <c r="I543" s="41"/>
      <c r="J543" s="944">
        <f t="shared" si="67"/>
        <v>0</v>
      </c>
      <c r="K543" s="292">
        <f t="shared" si="68"/>
        <v>0</v>
      </c>
      <c r="L543" s="327">
        <f>IF(I543&lt;(INDEX(Lookup!$U$2:$U$10,MATCH($D$45,Lookup!$S$2:$S$10,0))),0,365)</f>
        <v>0</v>
      </c>
      <c r="M543" s="292">
        <f t="shared" si="66"/>
        <v>0</v>
      </c>
      <c r="N543" s="371"/>
      <c r="O543" s="150"/>
      <c r="P543" s="397"/>
      <c r="Q543" s="555"/>
      <c r="R543" s="576">
        <f t="shared" si="69"/>
        <v>0</v>
      </c>
      <c r="S543" s="576">
        <f t="shared" si="70"/>
        <v>0</v>
      </c>
      <c r="T543" s="576">
        <f t="shared" si="71"/>
        <v>0</v>
      </c>
      <c r="U543" s="576">
        <f t="shared" si="72"/>
        <v>0</v>
      </c>
      <c r="V543" s="553"/>
      <c r="W543" s="553"/>
      <c r="X543" s="553"/>
      <c r="Y543" s="553"/>
      <c r="Z543" s="397"/>
      <c r="AA543" s="397"/>
      <c r="AB543" s="397"/>
      <c r="AC543" s="397"/>
      <c r="AD543" s="397"/>
      <c r="AE543" s="397"/>
      <c r="AF543" s="397"/>
      <c r="AG543" s="397"/>
      <c r="AH543" s="397"/>
      <c r="AI543" s="397"/>
      <c r="AJ543" s="397"/>
      <c r="AK543" s="397"/>
      <c r="AL543" s="397"/>
      <c r="AM543" s="397"/>
      <c r="AN543" s="397"/>
      <c r="AO543" s="397"/>
      <c r="AP543" s="397"/>
      <c r="AQ543" s="397"/>
      <c r="AR543" s="397"/>
      <c r="AS543" s="397"/>
      <c r="AT543" s="397"/>
      <c r="AU543" s="397"/>
      <c r="AV543" s="397"/>
      <c r="AW543" s="397"/>
      <c r="AX543" s="397"/>
      <c r="AY543" s="397"/>
      <c r="AZ543" s="397"/>
      <c r="BA543" s="553"/>
      <c r="BB543" s="397"/>
      <c r="BC543" s="397"/>
      <c r="BD543" s="397"/>
      <c r="BE543" s="397"/>
      <c r="BF543" s="397"/>
      <c r="BG543" s="397"/>
      <c r="BH543" s="397"/>
      <c r="BI543" s="397"/>
      <c r="BJ543" s="397"/>
      <c r="BK543" s="397"/>
    </row>
    <row r="544" spans="2:63" x14ac:dyDescent="0.35">
      <c r="B544" s="80"/>
      <c r="C544" s="119"/>
      <c r="D544" s="119"/>
      <c r="E544" s="202"/>
      <c r="F544" s="119"/>
      <c r="G544" s="120"/>
      <c r="H544" s="41"/>
      <c r="I544" s="41"/>
      <c r="J544" s="944">
        <f t="shared" si="67"/>
        <v>0</v>
      </c>
      <c r="K544" s="292">
        <f t="shared" si="68"/>
        <v>0</v>
      </c>
      <c r="L544" s="327">
        <f>IF(I544&lt;(INDEX(Lookup!$U$2:$U$10,MATCH($D$45,Lookup!$S$2:$S$10,0))),0,365)</f>
        <v>0</v>
      </c>
      <c r="M544" s="292">
        <f t="shared" si="66"/>
        <v>0</v>
      </c>
      <c r="N544" s="371"/>
      <c r="O544" s="150"/>
      <c r="P544" s="397"/>
      <c r="Q544" s="555"/>
      <c r="R544" s="576">
        <f t="shared" si="69"/>
        <v>0</v>
      </c>
      <c r="S544" s="576">
        <f t="shared" si="70"/>
        <v>0</v>
      </c>
      <c r="T544" s="576">
        <f t="shared" si="71"/>
        <v>0</v>
      </c>
      <c r="U544" s="576">
        <f t="shared" si="72"/>
        <v>0</v>
      </c>
      <c r="V544" s="553"/>
      <c r="W544" s="553"/>
      <c r="X544" s="553"/>
      <c r="Y544" s="553"/>
      <c r="Z544" s="397"/>
      <c r="AA544" s="397"/>
      <c r="AB544" s="397"/>
      <c r="AC544" s="397"/>
      <c r="AD544" s="397"/>
      <c r="AE544" s="397"/>
      <c r="AF544" s="397"/>
      <c r="AG544" s="397"/>
      <c r="AH544" s="397"/>
      <c r="AI544" s="397"/>
      <c r="AJ544" s="397"/>
      <c r="AK544" s="397"/>
      <c r="AL544" s="397"/>
      <c r="AM544" s="397"/>
      <c r="AN544" s="397"/>
      <c r="AO544" s="397"/>
      <c r="AP544" s="397"/>
      <c r="AQ544" s="397"/>
      <c r="AR544" s="397"/>
      <c r="AS544" s="397"/>
      <c r="AT544" s="397"/>
      <c r="AU544" s="397"/>
      <c r="AV544" s="397"/>
      <c r="AW544" s="397"/>
      <c r="AX544" s="397"/>
      <c r="AY544" s="397"/>
      <c r="AZ544" s="397"/>
      <c r="BA544" s="553"/>
      <c r="BB544" s="397"/>
      <c r="BC544" s="397"/>
      <c r="BD544" s="397"/>
      <c r="BE544" s="397"/>
      <c r="BF544" s="397"/>
      <c r="BG544" s="397"/>
      <c r="BH544" s="397"/>
      <c r="BI544" s="397"/>
      <c r="BJ544" s="397"/>
      <c r="BK544" s="397"/>
    </row>
    <row r="545" spans="2:63" x14ac:dyDescent="0.35">
      <c r="B545" s="80"/>
      <c r="C545" s="119"/>
      <c r="D545" s="119"/>
      <c r="E545" s="202"/>
      <c r="F545" s="119"/>
      <c r="G545" s="120"/>
      <c r="H545" s="41"/>
      <c r="I545" s="41"/>
      <c r="J545" s="944">
        <f t="shared" si="67"/>
        <v>0</v>
      </c>
      <c r="K545" s="292">
        <f t="shared" si="68"/>
        <v>0</v>
      </c>
      <c r="L545" s="327">
        <f>IF(I545&lt;(INDEX(Lookup!$U$2:$U$10,MATCH($D$45,Lookup!$S$2:$S$10,0))),0,365)</f>
        <v>0</v>
      </c>
      <c r="M545" s="292">
        <f t="shared" si="66"/>
        <v>0</v>
      </c>
      <c r="N545" s="371"/>
      <c r="O545" s="150"/>
      <c r="P545" s="397"/>
      <c r="Q545" s="555"/>
      <c r="R545" s="576">
        <f t="shared" si="69"/>
        <v>0</v>
      </c>
      <c r="S545" s="576">
        <f t="shared" si="70"/>
        <v>0</v>
      </c>
      <c r="T545" s="576">
        <f t="shared" si="71"/>
        <v>0</v>
      </c>
      <c r="U545" s="576">
        <f t="shared" si="72"/>
        <v>0</v>
      </c>
      <c r="V545" s="553"/>
      <c r="W545" s="553"/>
      <c r="X545" s="553"/>
      <c r="Y545" s="553"/>
      <c r="Z545" s="397"/>
      <c r="AA545" s="397"/>
      <c r="AB545" s="397"/>
      <c r="AC545" s="397"/>
      <c r="AD545" s="397"/>
      <c r="AE545" s="397"/>
      <c r="AF545" s="397"/>
      <c r="AG545" s="397"/>
      <c r="AH545" s="397"/>
      <c r="AI545" s="397"/>
      <c r="AJ545" s="397"/>
      <c r="AK545" s="397"/>
      <c r="AL545" s="397"/>
      <c r="AM545" s="397"/>
      <c r="AN545" s="397"/>
      <c r="AO545" s="397"/>
      <c r="AP545" s="397"/>
      <c r="AQ545" s="397"/>
      <c r="AR545" s="397"/>
      <c r="AS545" s="397"/>
      <c r="AT545" s="397"/>
      <c r="AU545" s="397"/>
      <c r="AV545" s="397"/>
      <c r="AW545" s="397"/>
      <c r="AX545" s="397"/>
      <c r="AY545" s="397"/>
      <c r="AZ545" s="397"/>
      <c r="BA545" s="553"/>
      <c r="BB545" s="397"/>
      <c r="BC545" s="397"/>
      <c r="BD545" s="397"/>
      <c r="BE545" s="397"/>
      <c r="BF545" s="397"/>
      <c r="BG545" s="397"/>
      <c r="BH545" s="397"/>
      <c r="BI545" s="397"/>
      <c r="BJ545" s="397"/>
      <c r="BK545" s="397"/>
    </row>
    <row r="546" spans="2:63" x14ac:dyDescent="0.35">
      <c r="B546" s="80"/>
      <c r="C546" s="119"/>
      <c r="D546" s="119"/>
      <c r="E546" s="202"/>
      <c r="F546" s="119"/>
      <c r="G546" s="120"/>
      <c r="H546" s="41"/>
      <c r="I546" s="41"/>
      <c r="J546" s="944">
        <f t="shared" si="67"/>
        <v>0</v>
      </c>
      <c r="K546" s="292">
        <f t="shared" si="68"/>
        <v>0</v>
      </c>
      <c r="L546" s="327">
        <f>IF(I546&lt;(INDEX(Lookup!$U$2:$U$10,MATCH($D$45,Lookup!$S$2:$S$10,0))),0,365)</f>
        <v>0</v>
      </c>
      <c r="M546" s="292">
        <f t="shared" si="66"/>
        <v>0</v>
      </c>
      <c r="N546" s="371"/>
      <c r="O546" s="150"/>
      <c r="P546" s="397"/>
      <c r="Q546" s="555"/>
      <c r="R546" s="576">
        <f t="shared" si="69"/>
        <v>0</v>
      </c>
      <c r="S546" s="576">
        <f t="shared" si="70"/>
        <v>0</v>
      </c>
      <c r="T546" s="576">
        <f t="shared" si="71"/>
        <v>0</v>
      </c>
      <c r="U546" s="576">
        <f t="shared" si="72"/>
        <v>0</v>
      </c>
      <c r="V546" s="553"/>
      <c r="W546" s="553"/>
      <c r="X546" s="553"/>
      <c r="Y546" s="553"/>
      <c r="Z546" s="397"/>
      <c r="AA546" s="397"/>
      <c r="AB546" s="397"/>
      <c r="AC546" s="397"/>
      <c r="AD546" s="397"/>
      <c r="AE546" s="397"/>
      <c r="AF546" s="397"/>
      <c r="AG546" s="397"/>
      <c r="AH546" s="397"/>
      <c r="AI546" s="397"/>
      <c r="AJ546" s="397"/>
      <c r="AK546" s="397"/>
      <c r="AL546" s="397"/>
      <c r="AM546" s="397"/>
      <c r="AN546" s="397"/>
      <c r="AO546" s="397"/>
      <c r="AP546" s="397"/>
      <c r="AQ546" s="397"/>
      <c r="AR546" s="397"/>
      <c r="AS546" s="397"/>
      <c r="AT546" s="397"/>
      <c r="AU546" s="397"/>
      <c r="AV546" s="397"/>
      <c r="AW546" s="397"/>
      <c r="AX546" s="397"/>
      <c r="AY546" s="397"/>
      <c r="AZ546" s="397"/>
      <c r="BA546" s="553"/>
      <c r="BB546" s="397"/>
      <c r="BC546" s="397"/>
      <c r="BD546" s="397"/>
      <c r="BE546" s="397"/>
      <c r="BF546" s="397"/>
      <c r="BG546" s="397"/>
      <c r="BH546" s="397"/>
      <c r="BI546" s="397"/>
      <c r="BJ546" s="397"/>
      <c r="BK546" s="397"/>
    </row>
    <row r="547" spans="2:63" x14ac:dyDescent="0.35">
      <c r="B547" s="80"/>
      <c r="C547" s="119"/>
      <c r="D547" s="119"/>
      <c r="E547" s="202"/>
      <c r="F547" s="119"/>
      <c r="G547" s="120"/>
      <c r="H547" s="41"/>
      <c r="I547" s="41"/>
      <c r="J547" s="944">
        <f t="shared" si="67"/>
        <v>0</v>
      </c>
      <c r="K547" s="292">
        <f t="shared" si="68"/>
        <v>0</v>
      </c>
      <c r="L547" s="327">
        <f>IF(I547&lt;(INDEX(Lookup!$U$2:$U$10,MATCH($D$45,Lookup!$S$2:$S$10,0))),0,365)</f>
        <v>0</v>
      </c>
      <c r="M547" s="292">
        <f t="shared" si="66"/>
        <v>0</v>
      </c>
      <c r="N547" s="371"/>
      <c r="O547" s="150"/>
      <c r="P547" s="397"/>
      <c r="Q547" s="555"/>
      <c r="R547" s="576">
        <f t="shared" si="69"/>
        <v>0</v>
      </c>
      <c r="S547" s="576">
        <f t="shared" si="70"/>
        <v>0</v>
      </c>
      <c r="T547" s="576">
        <f t="shared" si="71"/>
        <v>0</v>
      </c>
      <c r="U547" s="576">
        <f t="shared" si="72"/>
        <v>0</v>
      </c>
      <c r="V547" s="553"/>
      <c r="W547" s="553"/>
      <c r="X547" s="553"/>
      <c r="Y547" s="553"/>
      <c r="Z547" s="397"/>
      <c r="AA547" s="397"/>
      <c r="AB547" s="397"/>
      <c r="AC547" s="397"/>
      <c r="AD547" s="397"/>
      <c r="AE547" s="397"/>
      <c r="AF547" s="397"/>
      <c r="AG547" s="397"/>
      <c r="AH547" s="397"/>
      <c r="AI547" s="397"/>
      <c r="AJ547" s="397"/>
      <c r="AK547" s="397"/>
      <c r="AL547" s="397"/>
      <c r="AM547" s="397"/>
      <c r="AN547" s="397"/>
      <c r="AO547" s="397"/>
      <c r="AP547" s="397"/>
      <c r="AQ547" s="397"/>
      <c r="AR547" s="397"/>
      <c r="AS547" s="397"/>
      <c r="AT547" s="397"/>
      <c r="AU547" s="397"/>
      <c r="AV547" s="397"/>
      <c r="AW547" s="397"/>
      <c r="AX547" s="397"/>
      <c r="AY547" s="397"/>
      <c r="AZ547" s="397"/>
      <c r="BA547" s="553"/>
      <c r="BB547" s="397"/>
      <c r="BC547" s="397"/>
      <c r="BD547" s="397"/>
      <c r="BE547" s="397"/>
      <c r="BF547" s="397"/>
      <c r="BG547" s="397"/>
      <c r="BH547" s="397"/>
      <c r="BI547" s="397"/>
      <c r="BJ547" s="397"/>
      <c r="BK547" s="397"/>
    </row>
    <row r="548" spans="2:63" x14ac:dyDescent="0.35">
      <c r="B548" s="80"/>
      <c r="C548" s="119"/>
      <c r="D548" s="119"/>
      <c r="E548" s="202"/>
      <c r="F548" s="119"/>
      <c r="G548" s="120"/>
      <c r="H548" s="41"/>
      <c r="I548" s="41"/>
      <c r="J548" s="944">
        <f t="shared" si="67"/>
        <v>0</v>
      </c>
      <c r="K548" s="292">
        <f t="shared" si="68"/>
        <v>0</v>
      </c>
      <c r="L548" s="327">
        <f>IF(I548&lt;(INDEX(Lookup!$U$2:$U$10,MATCH($D$45,Lookup!$S$2:$S$10,0))),0,365)</f>
        <v>0</v>
      </c>
      <c r="M548" s="292">
        <f t="shared" si="66"/>
        <v>0</v>
      </c>
      <c r="N548" s="371"/>
      <c r="O548" s="150"/>
      <c r="P548" s="397"/>
      <c r="Q548" s="555"/>
      <c r="R548" s="576">
        <f t="shared" si="69"/>
        <v>0</v>
      </c>
      <c r="S548" s="576">
        <f t="shared" si="70"/>
        <v>0</v>
      </c>
      <c r="T548" s="576">
        <f t="shared" si="71"/>
        <v>0</v>
      </c>
      <c r="U548" s="576">
        <f t="shared" si="72"/>
        <v>0</v>
      </c>
      <c r="V548" s="553"/>
      <c r="W548" s="553"/>
      <c r="X548" s="553"/>
      <c r="Y548" s="553"/>
      <c r="Z548" s="397"/>
      <c r="AA548" s="397"/>
      <c r="AB548" s="397"/>
      <c r="AC548" s="397"/>
      <c r="AD548" s="397"/>
      <c r="AE548" s="397"/>
      <c r="AF548" s="397"/>
      <c r="AG548" s="397"/>
      <c r="AH548" s="397"/>
      <c r="AI548" s="397"/>
      <c r="AJ548" s="397"/>
      <c r="AK548" s="397"/>
      <c r="AL548" s="397"/>
      <c r="AM548" s="397"/>
      <c r="AN548" s="397"/>
      <c r="AO548" s="397"/>
      <c r="AP548" s="397"/>
      <c r="AQ548" s="397"/>
      <c r="AR548" s="397"/>
      <c r="AS548" s="397"/>
      <c r="AT548" s="397"/>
      <c r="AU548" s="397"/>
      <c r="AV548" s="397"/>
      <c r="AW548" s="397"/>
      <c r="AX548" s="397"/>
      <c r="AY548" s="397"/>
      <c r="AZ548" s="397"/>
      <c r="BA548" s="553"/>
      <c r="BB548" s="397"/>
      <c r="BC548" s="397"/>
      <c r="BD548" s="397"/>
      <c r="BE548" s="397"/>
      <c r="BF548" s="397"/>
      <c r="BG548" s="397"/>
      <c r="BH548" s="397"/>
      <c r="BI548" s="397"/>
      <c r="BJ548" s="397"/>
      <c r="BK548" s="397"/>
    </row>
    <row r="549" spans="2:63" x14ac:dyDescent="0.35">
      <c r="B549" s="80"/>
      <c r="C549" s="119"/>
      <c r="D549" s="119"/>
      <c r="E549" s="202"/>
      <c r="F549" s="119"/>
      <c r="G549" s="120"/>
      <c r="H549" s="41"/>
      <c r="I549" s="41"/>
      <c r="J549" s="944">
        <f t="shared" si="67"/>
        <v>0</v>
      </c>
      <c r="K549" s="292">
        <f t="shared" si="68"/>
        <v>0</v>
      </c>
      <c r="L549" s="327">
        <f>IF(I549&lt;(INDEX(Lookup!$U$2:$U$10,MATCH($D$45,Lookup!$S$2:$S$10,0))),0,365)</f>
        <v>0</v>
      </c>
      <c r="M549" s="292">
        <f t="shared" si="66"/>
        <v>0</v>
      </c>
      <c r="N549" s="371"/>
      <c r="O549" s="150"/>
      <c r="P549" s="397"/>
      <c r="Q549" s="555"/>
      <c r="R549" s="576">
        <f t="shared" si="69"/>
        <v>0</v>
      </c>
      <c r="S549" s="576">
        <f t="shared" si="70"/>
        <v>0</v>
      </c>
      <c r="T549" s="576">
        <f t="shared" si="71"/>
        <v>0</v>
      </c>
      <c r="U549" s="576">
        <f t="shared" si="72"/>
        <v>0</v>
      </c>
      <c r="V549" s="553"/>
      <c r="W549" s="553"/>
      <c r="X549" s="553"/>
      <c r="Y549" s="553"/>
      <c r="Z549" s="397"/>
      <c r="AA549" s="397"/>
      <c r="AB549" s="397"/>
      <c r="AC549" s="397"/>
      <c r="AD549" s="397"/>
      <c r="AE549" s="397"/>
      <c r="AF549" s="397"/>
      <c r="AG549" s="397"/>
      <c r="AH549" s="397"/>
      <c r="AI549" s="397"/>
      <c r="AJ549" s="397"/>
      <c r="AK549" s="397"/>
      <c r="AL549" s="397"/>
      <c r="AM549" s="397"/>
      <c r="AN549" s="397"/>
      <c r="AO549" s="397"/>
      <c r="AP549" s="397"/>
      <c r="AQ549" s="397"/>
      <c r="AR549" s="397"/>
      <c r="AS549" s="397"/>
      <c r="AT549" s="397"/>
      <c r="AU549" s="397"/>
      <c r="AV549" s="397"/>
      <c r="AW549" s="397"/>
      <c r="AX549" s="397"/>
      <c r="AY549" s="397"/>
      <c r="AZ549" s="397"/>
      <c r="BA549" s="553"/>
      <c r="BB549" s="397"/>
      <c r="BC549" s="397"/>
      <c r="BD549" s="397"/>
      <c r="BE549" s="397"/>
      <c r="BF549" s="397"/>
      <c r="BG549" s="397"/>
      <c r="BH549" s="397"/>
      <c r="BI549" s="397"/>
      <c r="BJ549" s="397"/>
      <c r="BK549" s="397"/>
    </row>
    <row r="550" spans="2:63" x14ac:dyDescent="0.35">
      <c r="B550" s="80"/>
      <c r="C550" s="119"/>
      <c r="D550" s="119"/>
      <c r="E550" s="202"/>
      <c r="F550" s="119"/>
      <c r="G550" s="120"/>
      <c r="H550" s="41"/>
      <c r="I550" s="41"/>
      <c r="J550" s="944">
        <f t="shared" si="67"/>
        <v>0</v>
      </c>
      <c r="K550" s="292">
        <f t="shared" si="68"/>
        <v>0</v>
      </c>
      <c r="L550" s="327">
        <f>IF(I550&lt;(INDEX(Lookup!$U$2:$U$10,MATCH($D$45,Lookup!$S$2:$S$10,0))),0,365)</f>
        <v>0</v>
      </c>
      <c r="M550" s="292">
        <f t="shared" si="66"/>
        <v>0</v>
      </c>
      <c r="N550" s="371"/>
      <c r="O550" s="150"/>
      <c r="P550" s="397"/>
      <c r="Q550" s="555"/>
      <c r="R550" s="576">
        <f t="shared" si="69"/>
        <v>0</v>
      </c>
      <c r="S550" s="576">
        <f t="shared" si="70"/>
        <v>0</v>
      </c>
      <c r="T550" s="576">
        <f t="shared" si="71"/>
        <v>0</v>
      </c>
      <c r="U550" s="576">
        <f t="shared" si="72"/>
        <v>0</v>
      </c>
      <c r="V550" s="553"/>
      <c r="W550" s="553"/>
      <c r="X550" s="553"/>
      <c r="Y550" s="553"/>
      <c r="Z550" s="397"/>
      <c r="AA550" s="397"/>
      <c r="AB550" s="397"/>
      <c r="AC550" s="397"/>
      <c r="AD550" s="397"/>
      <c r="AE550" s="397"/>
      <c r="AF550" s="397"/>
      <c r="AG550" s="397"/>
      <c r="AH550" s="397"/>
      <c r="AI550" s="397"/>
      <c r="AJ550" s="397"/>
      <c r="AK550" s="397"/>
      <c r="AL550" s="397"/>
      <c r="AM550" s="397"/>
      <c r="AN550" s="397"/>
      <c r="AO550" s="397"/>
      <c r="AP550" s="397"/>
      <c r="AQ550" s="397"/>
      <c r="AR550" s="397"/>
      <c r="AS550" s="397"/>
      <c r="AT550" s="397"/>
      <c r="AU550" s="397"/>
      <c r="AV550" s="397"/>
      <c r="AW550" s="397"/>
      <c r="AX550" s="397"/>
      <c r="AY550" s="397"/>
      <c r="AZ550" s="397"/>
      <c r="BA550" s="553"/>
      <c r="BB550" s="397"/>
      <c r="BC550" s="397"/>
      <c r="BD550" s="397"/>
      <c r="BE550" s="397"/>
      <c r="BF550" s="397"/>
      <c r="BG550" s="397"/>
      <c r="BH550" s="397"/>
      <c r="BI550" s="397"/>
      <c r="BJ550" s="397"/>
      <c r="BK550" s="397"/>
    </row>
    <row r="551" spans="2:63" x14ac:dyDescent="0.35">
      <c r="B551" s="80"/>
      <c r="C551" s="119"/>
      <c r="D551" s="119"/>
      <c r="E551" s="202"/>
      <c r="F551" s="119"/>
      <c r="G551" s="120"/>
      <c r="H551" s="41"/>
      <c r="I551" s="41"/>
      <c r="J551" s="944">
        <f t="shared" si="67"/>
        <v>0</v>
      </c>
      <c r="K551" s="292">
        <f t="shared" si="68"/>
        <v>0</v>
      </c>
      <c r="L551" s="327">
        <f>IF(I551&lt;(INDEX(Lookup!$U$2:$U$10,MATCH($D$45,Lookup!$S$2:$S$10,0))),0,365)</f>
        <v>0</v>
      </c>
      <c r="M551" s="292">
        <f t="shared" si="66"/>
        <v>0</v>
      </c>
      <c r="N551" s="371"/>
      <c r="O551" s="150"/>
      <c r="P551" s="397"/>
      <c r="Q551" s="555"/>
      <c r="R551" s="576">
        <f t="shared" si="69"/>
        <v>0</v>
      </c>
      <c r="S551" s="576">
        <f t="shared" si="70"/>
        <v>0</v>
      </c>
      <c r="T551" s="576">
        <f t="shared" si="71"/>
        <v>0</v>
      </c>
      <c r="U551" s="576">
        <f t="shared" si="72"/>
        <v>0</v>
      </c>
      <c r="V551" s="553"/>
      <c r="W551" s="553"/>
      <c r="X551" s="553"/>
      <c r="Y551" s="553"/>
      <c r="Z551" s="397"/>
      <c r="AA551" s="397"/>
      <c r="AB551" s="397"/>
      <c r="AC551" s="397"/>
      <c r="AD551" s="397"/>
      <c r="AE551" s="397"/>
      <c r="AF551" s="397"/>
      <c r="AG551" s="397"/>
      <c r="AH551" s="397"/>
      <c r="AI551" s="397"/>
      <c r="AJ551" s="397"/>
      <c r="AK551" s="397"/>
      <c r="AL551" s="397"/>
      <c r="AM551" s="397"/>
      <c r="AN551" s="397"/>
      <c r="AO551" s="397"/>
      <c r="AP551" s="397"/>
      <c r="AQ551" s="397"/>
      <c r="AR551" s="397"/>
      <c r="AS551" s="397"/>
      <c r="AT551" s="397"/>
      <c r="AU551" s="397"/>
      <c r="AV551" s="397"/>
      <c r="AW551" s="397"/>
      <c r="AX551" s="397"/>
      <c r="AY551" s="397"/>
      <c r="AZ551" s="397"/>
      <c r="BA551" s="553"/>
      <c r="BB551" s="397"/>
      <c r="BC551" s="397"/>
      <c r="BD551" s="397"/>
      <c r="BE551" s="397"/>
      <c r="BF551" s="397"/>
      <c r="BG551" s="397"/>
      <c r="BH551" s="397"/>
      <c r="BI551" s="397"/>
      <c r="BJ551" s="397"/>
      <c r="BK551" s="397"/>
    </row>
    <row r="552" spans="2:63" x14ac:dyDescent="0.35">
      <c r="B552" s="80"/>
      <c r="C552" s="119"/>
      <c r="D552" s="119"/>
      <c r="E552" s="202"/>
      <c r="F552" s="119"/>
      <c r="G552" s="120"/>
      <c r="H552" s="41"/>
      <c r="I552" s="41"/>
      <c r="J552" s="944">
        <f t="shared" si="67"/>
        <v>0</v>
      </c>
      <c r="K552" s="292">
        <f t="shared" si="68"/>
        <v>0</v>
      </c>
      <c r="L552" s="327">
        <f>IF(I552&lt;(INDEX(Lookup!$U$2:$U$10,MATCH($D$45,Lookup!$S$2:$S$10,0))),0,365)</f>
        <v>0</v>
      </c>
      <c r="M552" s="292">
        <f t="shared" si="66"/>
        <v>0</v>
      </c>
      <c r="N552" s="371"/>
      <c r="O552" s="150"/>
      <c r="P552" s="397"/>
      <c r="Q552" s="555"/>
      <c r="R552" s="576">
        <f t="shared" si="69"/>
        <v>0</v>
      </c>
      <c r="S552" s="576">
        <f t="shared" si="70"/>
        <v>0</v>
      </c>
      <c r="T552" s="576">
        <f t="shared" si="71"/>
        <v>0</v>
      </c>
      <c r="U552" s="576">
        <f t="shared" si="72"/>
        <v>0</v>
      </c>
      <c r="V552" s="553"/>
      <c r="W552" s="553"/>
      <c r="X552" s="553"/>
      <c r="Y552" s="553"/>
      <c r="Z552" s="397"/>
      <c r="AA552" s="397"/>
      <c r="AB552" s="397"/>
      <c r="AC552" s="397"/>
      <c r="AD552" s="397"/>
      <c r="AE552" s="397"/>
      <c r="AF552" s="397"/>
      <c r="AG552" s="397"/>
      <c r="AH552" s="397"/>
      <c r="AI552" s="397"/>
      <c r="AJ552" s="397"/>
      <c r="AK552" s="397"/>
      <c r="AL552" s="397"/>
      <c r="AM552" s="397"/>
      <c r="AN552" s="397"/>
      <c r="AO552" s="397"/>
      <c r="AP552" s="397"/>
      <c r="AQ552" s="397"/>
      <c r="AR552" s="397"/>
      <c r="AS552" s="397"/>
      <c r="AT552" s="397"/>
      <c r="AU552" s="397"/>
      <c r="AV552" s="397"/>
      <c r="AW552" s="397"/>
      <c r="AX552" s="397"/>
      <c r="AY552" s="397"/>
      <c r="AZ552" s="397"/>
      <c r="BA552" s="553"/>
      <c r="BB552" s="397"/>
      <c r="BC552" s="397"/>
      <c r="BD552" s="397"/>
      <c r="BE552" s="397"/>
      <c r="BF552" s="397"/>
      <c r="BG552" s="397"/>
      <c r="BH552" s="397"/>
      <c r="BI552" s="397"/>
      <c r="BJ552" s="397"/>
      <c r="BK552" s="397"/>
    </row>
    <row r="553" spans="2:63" x14ac:dyDescent="0.35">
      <c r="B553" s="80"/>
      <c r="C553" s="119"/>
      <c r="D553" s="119"/>
      <c r="E553" s="202"/>
      <c r="F553" s="119"/>
      <c r="G553" s="120"/>
      <c r="H553" s="41"/>
      <c r="I553" s="41"/>
      <c r="J553" s="944">
        <f t="shared" si="67"/>
        <v>0</v>
      </c>
      <c r="K553" s="292">
        <f t="shared" si="68"/>
        <v>0</v>
      </c>
      <c r="L553" s="327">
        <f>IF(I553&lt;(INDEX(Lookup!$U$2:$U$10,MATCH($D$45,Lookup!$S$2:$S$10,0))),0,365)</f>
        <v>0</v>
      </c>
      <c r="M553" s="292">
        <f t="shared" si="66"/>
        <v>0</v>
      </c>
      <c r="N553" s="371"/>
      <c r="O553" s="150"/>
      <c r="P553" s="397"/>
      <c r="Q553" s="555"/>
      <c r="R553" s="576">
        <f t="shared" si="69"/>
        <v>0</v>
      </c>
      <c r="S553" s="576">
        <f t="shared" si="70"/>
        <v>0</v>
      </c>
      <c r="T553" s="576">
        <f t="shared" si="71"/>
        <v>0</v>
      </c>
      <c r="U553" s="576">
        <f t="shared" si="72"/>
        <v>0</v>
      </c>
      <c r="V553" s="553"/>
      <c r="W553" s="553"/>
      <c r="X553" s="553"/>
      <c r="Y553" s="553"/>
      <c r="Z553" s="397"/>
      <c r="AA553" s="397"/>
      <c r="AB553" s="397"/>
      <c r="AC553" s="397"/>
      <c r="AD553" s="397"/>
      <c r="AE553" s="397"/>
      <c r="AF553" s="397"/>
      <c r="AG553" s="397"/>
      <c r="AH553" s="397"/>
      <c r="AI553" s="397"/>
      <c r="AJ553" s="397"/>
      <c r="AK553" s="397"/>
      <c r="AL553" s="397"/>
      <c r="AM553" s="397"/>
      <c r="AN553" s="397"/>
      <c r="AO553" s="397"/>
      <c r="AP553" s="397"/>
      <c r="AQ553" s="397"/>
      <c r="AR553" s="397"/>
      <c r="AS553" s="397"/>
      <c r="AT553" s="397"/>
      <c r="AU553" s="397"/>
      <c r="AV553" s="397"/>
      <c r="AW553" s="397"/>
      <c r="AX553" s="397"/>
      <c r="AY553" s="397"/>
      <c r="AZ553" s="397"/>
      <c r="BA553" s="553"/>
      <c r="BB553" s="397"/>
      <c r="BC553" s="397"/>
      <c r="BD553" s="397"/>
      <c r="BE553" s="397"/>
      <c r="BF553" s="397"/>
      <c r="BG553" s="397"/>
      <c r="BH553" s="397"/>
      <c r="BI553" s="397"/>
      <c r="BJ553" s="397"/>
      <c r="BK553" s="397"/>
    </row>
    <row r="554" spans="2:63" x14ac:dyDescent="0.35">
      <c r="B554" s="80"/>
      <c r="C554" s="119"/>
      <c r="D554" s="119"/>
      <c r="E554" s="202"/>
      <c r="F554" s="119"/>
      <c r="G554" s="120"/>
      <c r="H554" s="41"/>
      <c r="I554" s="41"/>
      <c r="J554" s="944">
        <f t="shared" si="67"/>
        <v>0</v>
      </c>
      <c r="K554" s="292">
        <f t="shared" si="68"/>
        <v>0</v>
      </c>
      <c r="L554" s="327">
        <f>IF(I554&lt;(INDEX(Lookup!$U$2:$U$10,MATCH($D$45,Lookup!$S$2:$S$10,0))),0,365)</f>
        <v>0</v>
      </c>
      <c r="M554" s="292">
        <f t="shared" si="66"/>
        <v>0</v>
      </c>
      <c r="N554" s="371"/>
      <c r="O554" s="150"/>
      <c r="P554" s="397"/>
      <c r="Q554" s="555"/>
      <c r="R554" s="576">
        <f t="shared" si="69"/>
        <v>0</v>
      </c>
      <c r="S554" s="576">
        <f t="shared" si="70"/>
        <v>0</v>
      </c>
      <c r="T554" s="576">
        <f t="shared" si="71"/>
        <v>0</v>
      </c>
      <c r="U554" s="576">
        <f t="shared" si="72"/>
        <v>0</v>
      </c>
      <c r="V554" s="553"/>
      <c r="W554" s="553"/>
      <c r="X554" s="553"/>
      <c r="Y554" s="553"/>
      <c r="Z554" s="397"/>
      <c r="AA554" s="397"/>
      <c r="AB554" s="397"/>
      <c r="AC554" s="397"/>
      <c r="AD554" s="397"/>
      <c r="AE554" s="397"/>
      <c r="AF554" s="397"/>
      <c r="AG554" s="397"/>
      <c r="AH554" s="397"/>
      <c r="AI554" s="397"/>
      <c r="AJ554" s="397"/>
      <c r="AK554" s="397"/>
      <c r="AL554" s="397"/>
      <c r="AM554" s="397"/>
      <c r="AN554" s="397"/>
      <c r="AO554" s="397"/>
      <c r="AP554" s="397"/>
      <c r="AQ554" s="397"/>
      <c r="AR554" s="397"/>
      <c r="AS554" s="397"/>
      <c r="AT554" s="397"/>
      <c r="AU554" s="397"/>
      <c r="AV554" s="397"/>
      <c r="AW554" s="397"/>
      <c r="AX554" s="397"/>
      <c r="AY554" s="397"/>
      <c r="AZ554" s="397"/>
      <c r="BA554" s="553"/>
      <c r="BB554" s="397"/>
      <c r="BC554" s="397"/>
      <c r="BD554" s="397"/>
      <c r="BE554" s="397"/>
      <c r="BF554" s="397"/>
      <c r="BG554" s="397"/>
      <c r="BH554" s="397"/>
      <c r="BI554" s="397"/>
      <c r="BJ554" s="397"/>
      <c r="BK554" s="397"/>
    </row>
    <row r="555" spans="2:63" x14ac:dyDescent="0.35">
      <c r="B555" s="80"/>
      <c r="C555" s="119"/>
      <c r="D555" s="119"/>
      <c r="E555" s="202"/>
      <c r="F555" s="119"/>
      <c r="G555" s="120"/>
      <c r="H555" s="41"/>
      <c r="I555" s="41"/>
      <c r="J555" s="944">
        <f t="shared" si="67"/>
        <v>0</v>
      </c>
      <c r="K555" s="292">
        <f t="shared" si="68"/>
        <v>0</v>
      </c>
      <c r="L555" s="327">
        <f>IF(I555&lt;(INDEX(Lookup!$U$2:$U$10,MATCH($D$45,Lookup!$S$2:$S$10,0))),0,365)</f>
        <v>0</v>
      </c>
      <c r="M555" s="292">
        <f t="shared" si="66"/>
        <v>0</v>
      </c>
      <c r="N555" s="371"/>
      <c r="O555" s="150"/>
      <c r="P555" s="397"/>
      <c r="Q555" s="555"/>
      <c r="R555" s="576">
        <f t="shared" si="69"/>
        <v>0</v>
      </c>
      <c r="S555" s="576">
        <f t="shared" si="70"/>
        <v>0</v>
      </c>
      <c r="T555" s="576">
        <f t="shared" si="71"/>
        <v>0</v>
      </c>
      <c r="U555" s="576">
        <f t="shared" si="72"/>
        <v>0</v>
      </c>
      <c r="V555" s="553"/>
      <c r="W555" s="553"/>
      <c r="X555" s="553"/>
      <c r="Y555" s="553"/>
      <c r="Z555" s="397"/>
      <c r="AA555" s="397"/>
      <c r="AB555" s="397"/>
      <c r="AC555" s="397"/>
      <c r="AD555" s="397"/>
      <c r="AE555" s="397"/>
      <c r="AF555" s="397"/>
      <c r="AG555" s="397"/>
      <c r="AH555" s="397"/>
      <c r="AI555" s="397"/>
      <c r="AJ555" s="397"/>
      <c r="AK555" s="397"/>
      <c r="AL555" s="397"/>
      <c r="AM555" s="397"/>
      <c r="AN555" s="397"/>
      <c r="AO555" s="397"/>
      <c r="AP555" s="397"/>
      <c r="AQ555" s="397"/>
      <c r="AR555" s="397"/>
      <c r="AS555" s="397"/>
      <c r="AT555" s="397"/>
      <c r="AU555" s="397"/>
      <c r="AV555" s="397"/>
      <c r="AW555" s="397"/>
      <c r="AX555" s="397"/>
      <c r="AY555" s="397"/>
      <c r="AZ555" s="397"/>
      <c r="BA555" s="553"/>
      <c r="BB555" s="397"/>
      <c r="BC555" s="397"/>
      <c r="BD555" s="397"/>
      <c r="BE555" s="397"/>
      <c r="BF555" s="397"/>
      <c r="BG555" s="397"/>
      <c r="BH555" s="397"/>
      <c r="BI555" s="397"/>
      <c r="BJ555" s="397"/>
      <c r="BK555" s="397"/>
    </row>
    <row r="556" spans="2:63" x14ac:dyDescent="0.35">
      <c r="B556" s="80"/>
      <c r="C556" s="119"/>
      <c r="D556" s="119"/>
      <c r="E556" s="202"/>
      <c r="F556" s="119"/>
      <c r="G556" s="120"/>
      <c r="H556" s="41"/>
      <c r="I556" s="41"/>
      <c r="J556" s="944">
        <f t="shared" si="67"/>
        <v>0</v>
      </c>
      <c r="K556" s="292">
        <f t="shared" si="68"/>
        <v>0</v>
      </c>
      <c r="L556" s="327">
        <f>IF(I556&lt;(INDEX(Lookup!$U$2:$U$10,MATCH($D$45,Lookup!$S$2:$S$10,0))),0,365)</f>
        <v>0</v>
      </c>
      <c r="M556" s="292">
        <f t="shared" si="66"/>
        <v>0</v>
      </c>
      <c r="N556" s="371"/>
      <c r="O556" s="150"/>
      <c r="P556" s="397"/>
      <c r="Q556" s="555"/>
      <c r="R556" s="576">
        <f t="shared" si="69"/>
        <v>0</v>
      </c>
      <c r="S556" s="576">
        <f t="shared" si="70"/>
        <v>0</v>
      </c>
      <c r="T556" s="576">
        <f t="shared" si="71"/>
        <v>0</v>
      </c>
      <c r="U556" s="576">
        <f t="shared" si="72"/>
        <v>0</v>
      </c>
      <c r="V556" s="553"/>
      <c r="W556" s="553"/>
      <c r="X556" s="553"/>
      <c r="Y556" s="553"/>
      <c r="Z556" s="397"/>
      <c r="AA556" s="397"/>
      <c r="AB556" s="397"/>
      <c r="AC556" s="397"/>
      <c r="AD556" s="397"/>
      <c r="AE556" s="397"/>
      <c r="AF556" s="397"/>
      <c r="AG556" s="397"/>
      <c r="AH556" s="397"/>
      <c r="AI556" s="397"/>
      <c r="AJ556" s="397"/>
      <c r="AK556" s="397"/>
      <c r="AL556" s="397"/>
      <c r="AM556" s="397"/>
      <c r="AN556" s="397"/>
      <c r="AO556" s="397"/>
      <c r="AP556" s="397"/>
      <c r="AQ556" s="397"/>
      <c r="AR556" s="397"/>
      <c r="AS556" s="397"/>
      <c r="AT556" s="397"/>
      <c r="AU556" s="397"/>
      <c r="AV556" s="397"/>
      <c r="AW556" s="397"/>
      <c r="AX556" s="397"/>
      <c r="AY556" s="397"/>
      <c r="AZ556" s="397"/>
      <c r="BA556" s="553"/>
      <c r="BB556" s="397"/>
      <c r="BC556" s="397"/>
      <c r="BD556" s="397"/>
      <c r="BE556" s="397"/>
      <c r="BF556" s="397"/>
      <c r="BG556" s="397"/>
      <c r="BH556" s="397"/>
      <c r="BI556" s="397"/>
      <c r="BJ556" s="397"/>
      <c r="BK556" s="397"/>
    </row>
    <row r="557" spans="2:63" x14ac:dyDescent="0.35">
      <c r="B557" s="80"/>
      <c r="C557" s="119"/>
      <c r="D557" s="119"/>
      <c r="E557" s="202"/>
      <c r="F557" s="119"/>
      <c r="G557" s="120"/>
      <c r="H557" s="41"/>
      <c r="I557" s="41"/>
      <c r="J557" s="944">
        <f t="shared" si="67"/>
        <v>0</v>
      </c>
      <c r="K557" s="292">
        <f t="shared" si="68"/>
        <v>0</v>
      </c>
      <c r="L557" s="327">
        <f>IF(I557&lt;(INDEX(Lookup!$U$2:$U$10,MATCH($D$45,Lookup!$S$2:$S$10,0))),0,365)</f>
        <v>0</v>
      </c>
      <c r="M557" s="292">
        <f t="shared" si="66"/>
        <v>0</v>
      </c>
      <c r="N557" s="371"/>
      <c r="O557" s="150"/>
      <c r="P557" s="397"/>
      <c r="Q557" s="555"/>
      <c r="R557" s="576">
        <f t="shared" si="69"/>
        <v>0</v>
      </c>
      <c r="S557" s="576">
        <f t="shared" si="70"/>
        <v>0</v>
      </c>
      <c r="T557" s="576">
        <f t="shared" si="71"/>
        <v>0</v>
      </c>
      <c r="U557" s="576">
        <f t="shared" si="72"/>
        <v>0</v>
      </c>
      <c r="V557" s="553"/>
      <c r="W557" s="553"/>
      <c r="X557" s="553"/>
      <c r="Y557" s="553"/>
      <c r="Z557" s="397"/>
      <c r="AA557" s="397"/>
      <c r="AB557" s="397"/>
      <c r="AC557" s="397"/>
      <c r="AD557" s="397"/>
      <c r="AE557" s="397"/>
      <c r="AF557" s="397"/>
      <c r="AG557" s="397"/>
      <c r="AH557" s="397"/>
      <c r="AI557" s="397"/>
      <c r="AJ557" s="397"/>
      <c r="AK557" s="397"/>
      <c r="AL557" s="397"/>
      <c r="AM557" s="397"/>
      <c r="AN557" s="397"/>
      <c r="AO557" s="397"/>
      <c r="AP557" s="397"/>
      <c r="AQ557" s="397"/>
      <c r="AR557" s="397"/>
      <c r="AS557" s="397"/>
      <c r="AT557" s="397"/>
      <c r="AU557" s="397"/>
      <c r="AV557" s="397"/>
      <c r="AW557" s="397"/>
      <c r="AX557" s="397"/>
      <c r="AY557" s="397"/>
      <c r="AZ557" s="397"/>
      <c r="BA557" s="553"/>
      <c r="BB557" s="397"/>
      <c r="BC557" s="397"/>
      <c r="BD557" s="397"/>
      <c r="BE557" s="397"/>
      <c r="BF557" s="397"/>
      <c r="BG557" s="397"/>
      <c r="BH557" s="397"/>
      <c r="BI557" s="397"/>
      <c r="BJ557" s="397"/>
      <c r="BK557" s="397"/>
    </row>
    <row r="558" spans="2:63" x14ac:dyDescent="0.35">
      <c r="B558" s="80"/>
      <c r="C558" s="119"/>
      <c r="D558" s="119"/>
      <c r="E558" s="202"/>
      <c r="F558" s="119"/>
      <c r="G558" s="120"/>
      <c r="H558" s="41"/>
      <c r="I558" s="41"/>
      <c r="J558" s="944">
        <f t="shared" si="67"/>
        <v>0</v>
      </c>
      <c r="K558" s="292">
        <f t="shared" si="68"/>
        <v>0</v>
      </c>
      <c r="L558" s="327">
        <f>IF(I558&lt;(INDEX(Lookup!$U$2:$U$10,MATCH($D$45,Lookup!$S$2:$S$10,0))),0,365)</f>
        <v>0</v>
      </c>
      <c r="M558" s="292">
        <f t="shared" si="66"/>
        <v>0</v>
      </c>
      <c r="N558" s="371"/>
      <c r="O558" s="150"/>
      <c r="P558" s="397"/>
      <c r="Q558" s="555"/>
      <c r="R558" s="576">
        <f t="shared" si="69"/>
        <v>0</v>
      </c>
      <c r="S558" s="576">
        <f t="shared" si="70"/>
        <v>0</v>
      </c>
      <c r="T558" s="576">
        <f t="shared" si="71"/>
        <v>0</v>
      </c>
      <c r="U558" s="576">
        <f t="shared" si="72"/>
        <v>0</v>
      </c>
      <c r="V558" s="553"/>
      <c r="W558" s="553"/>
      <c r="X558" s="553"/>
      <c r="Y558" s="553"/>
      <c r="Z558" s="397"/>
      <c r="AA558" s="397"/>
      <c r="AB558" s="397"/>
      <c r="AC558" s="397"/>
      <c r="AD558" s="397"/>
      <c r="AE558" s="397"/>
      <c r="AF558" s="397"/>
      <c r="AG558" s="397"/>
      <c r="AH558" s="397"/>
      <c r="AI558" s="397"/>
      <c r="AJ558" s="397"/>
      <c r="AK558" s="397"/>
      <c r="AL558" s="397"/>
      <c r="AM558" s="397"/>
      <c r="AN558" s="397"/>
      <c r="AO558" s="397"/>
      <c r="AP558" s="397"/>
      <c r="AQ558" s="397"/>
      <c r="AR558" s="397"/>
      <c r="AS558" s="397"/>
      <c r="AT558" s="397"/>
      <c r="AU558" s="397"/>
      <c r="AV558" s="397"/>
      <c r="AW558" s="397"/>
      <c r="AX558" s="397"/>
      <c r="AY558" s="397"/>
      <c r="AZ558" s="397"/>
      <c r="BA558" s="553"/>
      <c r="BB558" s="397"/>
      <c r="BC558" s="397"/>
      <c r="BD558" s="397"/>
      <c r="BE558" s="397"/>
      <c r="BF558" s="397"/>
      <c r="BG558" s="397"/>
      <c r="BH558" s="397"/>
      <c r="BI558" s="397"/>
      <c r="BJ558" s="397"/>
      <c r="BK558" s="397"/>
    </row>
    <row r="559" spans="2:63" x14ac:dyDescent="0.35">
      <c r="B559" s="80"/>
      <c r="C559" s="119"/>
      <c r="D559" s="119"/>
      <c r="E559" s="202"/>
      <c r="F559" s="119"/>
      <c r="G559" s="120"/>
      <c r="H559" s="41"/>
      <c r="I559" s="41"/>
      <c r="J559" s="944">
        <f t="shared" si="67"/>
        <v>0</v>
      </c>
      <c r="K559" s="292">
        <f t="shared" si="68"/>
        <v>0</v>
      </c>
      <c r="L559" s="327">
        <f>IF(I559&lt;(INDEX(Lookup!$U$2:$U$10,MATCH($D$45,Lookup!$S$2:$S$10,0))),0,365)</f>
        <v>0</v>
      </c>
      <c r="M559" s="292">
        <f t="shared" si="66"/>
        <v>0</v>
      </c>
      <c r="N559" s="371"/>
      <c r="O559" s="150"/>
      <c r="P559" s="397"/>
      <c r="Q559" s="555"/>
      <c r="R559" s="576">
        <f t="shared" si="69"/>
        <v>0</v>
      </c>
      <c r="S559" s="576">
        <f t="shared" si="70"/>
        <v>0</v>
      </c>
      <c r="T559" s="576">
        <f t="shared" si="71"/>
        <v>0</v>
      </c>
      <c r="U559" s="576">
        <f t="shared" si="72"/>
        <v>0</v>
      </c>
      <c r="V559" s="553"/>
      <c r="W559" s="553"/>
      <c r="X559" s="553"/>
      <c r="Y559" s="553"/>
      <c r="Z559" s="397"/>
      <c r="AA559" s="397"/>
      <c r="AB559" s="397"/>
      <c r="AC559" s="397"/>
      <c r="AD559" s="397"/>
      <c r="AE559" s="397"/>
      <c r="AF559" s="397"/>
      <c r="AG559" s="397"/>
      <c r="AH559" s="397"/>
      <c r="AI559" s="397"/>
      <c r="AJ559" s="397"/>
      <c r="AK559" s="397"/>
      <c r="AL559" s="397"/>
      <c r="AM559" s="397"/>
      <c r="AN559" s="397"/>
      <c r="AO559" s="397"/>
      <c r="AP559" s="397"/>
      <c r="AQ559" s="397"/>
      <c r="AR559" s="397"/>
      <c r="AS559" s="397"/>
      <c r="AT559" s="397"/>
      <c r="AU559" s="397"/>
      <c r="AV559" s="397"/>
      <c r="AW559" s="397"/>
      <c r="AX559" s="397"/>
      <c r="AY559" s="397"/>
      <c r="AZ559" s="397"/>
      <c r="BA559" s="553"/>
      <c r="BB559" s="397"/>
      <c r="BC559" s="397"/>
      <c r="BD559" s="397"/>
      <c r="BE559" s="397"/>
      <c r="BF559" s="397"/>
      <c r="BG559" s="397"/>
      <c r="BH559" s="397"/>
      <c r="BI559" s="397"/>
      <c r="BJ559" s="397"/>
      <c r="BK559" s="397"/>
    </row>
    <row r="560" spans="2:63" x14ac:dyDescent="0.35">
      <c r="B560" s="80"/>
      <c r="C560" s="119"/>
      <c r="D560" s="119"/>
      <c r="E560" s="202"/>
      <c r="F560" s="119"/>
      <c r="G560" s="120"/>
      <c r="H560" s="41"/>
      <c r="I560" s="41"/>
      <c r="J560" s="944">
        <f t="shared" si="67"/>
        <v>0</v>
      </c>
      <c r="K560" s="292">
        <f t="shared" si="68"/>
        <v>0</v>
      </c>
      <c r="L560" s="327">
        <f>IF(I560&lt;(INDEX(Lookup!$U$2:$U$10,MATCH($D$45,Lookup!$S$2:$S$10,0))),0,365)</f>
        <v>0</v>
      </c>
      <c r="M560" s="292">
        <f t="shared" ref="M560:M623" si="73">IF(O560="x",0,L560*$L$8)</f>
        <v>0</v>
      </c>
      <c r="N560" s="371"/>
      <c r="O560" s="150"/>
      <c r="P560" s="397"/>
      <c r="Q560" s="555"/>
      <c r="R560" s="576">
        <f t="shared" si="69"/>
        <v>0</v>
      </c>
      <c r="S560" s="576">
        <f t="shared" si="70"/>
        <v>0</v>
      </c>
      <c r="T560" s="576">
        <f t="shared" si="71"/>
        <v>0</v>
      </c>
      <c r="U560" s="576">
        <f t="shared" si="72"/>
        <v>0</v>
      </c>
      <c r="V560" s="553"/>
      <c r="W560" s="553"/>
      <c r="X560" s="553"/>
      <c r="Y560" s="553"/>
      <c r="Z560" s="397"/>
      <c r="AA560" s="397"/>
      <c r="AB560" s="397"/>
      <c r="AC560" s="397"/>
      <c r="AD560" s="397"/>
      <c r="AE560" s="397"/>
      <c r="AF560" s="397"/>
      <c r="AG560" s="397"/>
      <c r="AH560" s="397"/>
      <c r="AI560" s="397"/>
      <c r="AJ560" s="397"/>
      <c r="AK560" s="397"/>
      <c r="AL560" s="397"/>
      <c r="AM560" s="397"/>
      <c r="AN560" s="397"/>
      <c r="AO560" s="397"/>
      <c r="AP560" s="397"/>
      <c r="AQ560" s="397"/>
      <c r="AR560" s="397"/>
      <c r="AS560" s="397"/>
      <c r="AT560" s="397"/>
      <c r="AU560" s="397"/>
      <c r="AV560" s="397"/>
      <c r="AW560" s="397"/>
      <c r="AX560" s="397"/>
      <c r="AY560" s="397"/>
      <c r="AZ560" s="397"/>
      <c r="BA560" s="553"/>
      <c r="BB560" s="397"/>
      <c r="BC560" s="397"/>
      <c r="BD560" s="397"/>
      <c r="BE560" s="397"/>
      <c r="BF560" s="397"/>
      <c r="BG560" s="397"/>
      <c r="BH560" s="397"/>
      <c r="BI560" s="397"/>
      <c r="BJ560" s="397"/>
      <c r="BK560" s="397"/>
    </row>
    <row r="561" spans="2:63" x14ac:dyDescent="0.35">
      <c r="B561" s="80"/>
      <c r="C561" s="119"/>
      <c r="D561" s="119"/>
      <c r="E561" s="202"/>
      <c r="F561" s="119"/>
      <c r="G561" s="120"/>
      <c r="H561" s="41"/>
      <c r="I561" s="41"/>
      <c r="J561" s="944">
        <f t="shared" ref="J561:J624" si="74">IF(OR(H561&lt;&gt;"",I561&lt;&gt;""),DATEDIF(H561,I561,"d")+1,0)</f>
        <v>0</v>
      </c>
      <c r="K561" s="292">
        <f t="shared" ref="K561:K624" si="75">J561*$L$8</f>
        <v>0</v>
      </c>
      <c r="L561" s="327">
        <f>IF(I561&lt;(INDEX(Lookup!$U$2:$U$10,MATCH($D$45,Lookup!$S$2:$S$10,0))),0,365)</f>
        <v>0</v>
      </c>
      <c r="M561" s="292">
        <f t="shared" si="73"/>
        <v>0</v>
      </c>
      <c r="N561" s="371"/>
      <c r="O561" s="150"/>
      <c r="P561" s="397"/>
      <c r="Q561" s="555"/>
      <c r="R561" s="576">
        <f t="shared" ref="R561:R624" si="76">K561*$H$33</f>
        <v>0</v>
      </c>
      <c r="S561" s="576">
        <f t="shared" ref="S561:S624" si="77">M561*$H$42</f>
        <v>0</v>
      </c>
      <c r="T561" s="576">
        <f t="shared" ref="T561:T624" si="78">R561-K561</f>
        <v>0</v>
      </c>
      <c r="U561" s="576">
        <f t="shared" ref="U561:U624" si="79">S561-M561</f>
        <v>0</v>
      </c>
      <c r="V561" s="553"/>
      <c r="W561" s="553"/>
      <c r="X561" s="553"/>
      <c r="Y561" s="553"/>
      <c r="Z561" s="397"/>
      <c r="AA561" s="397"/>
      <c r="AB561" s="397"/>
      <c r="AC561" s="397"/>
      <c r="AD561" s="397"/>
      <c r="AE561" s="397"/>
      <c r="AF561" s="397"/>
      <c r="AG561" s="397"/>
      <c r="AH561" s="397"/>
      <c r="AI561" s="397"/>
      <c r="AJ561" s="397"/>
      <c r="AK561" s="397"/>
      <c r="AL561" s="397"/>
      <c r="AM561" s="397"/>
      <c r="AN561" s="397"/>
      <c r="AO561" s="397"/>
      <c r="AP561" s="397"/>
      <c r="AQ561" s="397"/>
      <c r="AR561" s="397"/>
      <c r="AS561" s="397"/>
      <c r="AT561" s="397"/>
      <c r="AU561" s="397"/>
      <c r="AV561" s="397"/>
      <c r="AW561" s="397"/>
      <c r="AX561" s="397"/>
      <c r="AY561" s="397"/>
      <c r="AZ561" s="397"/>
      <c r="BA561" s="553"/>
      <c r="BB561" s="397"/>
      <c r="BC561" s="397"/>
      <c r="BD561" s="397"/>
      <c r="BE561" s="397"/>
      <c r="BF561" s="397"/>
      <c r="BG561" s="397"/>
      <c r="BH561" s="397"/>
      <c r="BI561" s="397"/>
      <c r="BJ561" s="397"/>
      <c r="BK561" s="397"/>
    </row>
    <row r="562" spans="2:63" x14ac:dyDescent="0.35">
      <c r="B562" s="80"/>
      <c r="C562" s="119"/>
      <c r="D562" s="119"/>
      <c r="E562" s="202"/>
      <c r="F562" s="119"/>
      <c r="G562" s="120"/>
      <c r="H562" s="41"/>
      <c r="I562" s="41"/>
      <c r="J562" s="944">
        <f t="shared" si="74"/>
        <v>0</v>
      </c>
      <c r="K562" s="292">
        <f t="shared" si="75"/>
        <v>0</v>
      </c>
      <c r="L562" s="327">
        <f>IF(I562&lt;(INDEX(Lookup!$U$2:$U$10,MATCH($D$45,Lookup!$S$2:$S$10,0))),0,365)</f>
        <v>0</v>
      </c>
      <c r="M562" s="292">
        <f t="shared" si="73"/>
        <v>0</v>
      </c>
      <c r="N562" s="371"/>
      <c r="O562" s="150"/>
      <c r="P562" s="397"/>
      <c r="Q562" s="555"/>
      <c r="R562" s="576">
        <f t="shared" si="76"/>
        <v>0</v>
      </c>
      <c r="S562" s="576">
        <f t="shared" si="77"/>
        <v>0</v>
      </c>
      <c r="T562" s="576">
        <f t="shared" si="78"/>
        <v>0</v>
      </c>
      <c r="U562" s="576">
        <f t="shared" si="79"/>
        <v>0</v>
      </c>
      <c r="V562" s="553"/>
      <c r="W562" s="553"/>
      <c r="X562" s="553"/>
      <c r="Y562" s="553"/>
      <c r="Z562" s="397"/>
      <c r="AA562" s="397"/>
      <c r="AB562" s="397"/>
      <c r="AC562" s="397"/>
      <c r="AD562" s="397"/>
      <c r="AE562" s="397"/>
      <c r="AF562" s="397"/>
      <c r="AG562" s="397"/>
      <c r="AH562" s="397"/>
      <c r="AI562" s="397"/>
      <c r="AJ562" s="397"/>
      <c r="AK562" s="397"/>
      <c r="AL562" s="397"/>
      <c r="AM562" s="397"/>
      <c r="AN562" s="397"/>
      <c r="AO562" s="397"/>
      <c r="AP562" s="397"/>
      <c r="AQ562" s="397"/>
      <c r="AR562" s="397"/>
      <c r="AS562" s="397"/>
      <c r="AT562" s="397"/>
      <c r="AU562" s="397"/>
      <c r="AV562" s="397"/>
      <c r="AW562" s="397"/>
      <c r="AX562" s="397"/>
      <c r="AY562" s="397"/>
      <c r="AZ562" s="397"/>
      <c r="BA562" s="553"/>
      <c r="BB562" s="397"/>
      <c r="BC562" s="397"/>
      <c r="BD562" s="397"/>
      <c r="BE562" s="397"/>
      <c r="BF562" s="397"/>
      <c r="BG562" s="397"/>
      <c r="BH562" s="397"/>
      <c r="BI562" s="397"/>
      <c r="BJ562" s="397"/>
      <c r="BK562" s="397"/>
    </row>
    <row r="563" spans="2:63" x14ac:dyDescent="0.35">
      <c r="B563" s="80"/>
      <c r="C563" s="119"/>
      <c r="D563" s="119"/>
      <c r="E563" s="202"/>
      <c r="F563" s="119"/>
      <c r="G563" s="120"/>
      <c r="H563" s="41"/>
      <c r="I563" s="41"/>
      <c r="J563" s="944">
        <f t="shared" si="74"/>
        <v>0</v>
      </c>
      <c r="K563" s="292">
        <f t="shared" si="75"/>
        <v>0</v>
      </c>
      <c r="L563" s="327">
        <f>IF(I563&lt;(INDEX(Lookup!$U$2:$U$10,MATCH($D$45,Lookup!$S$2:$S$10,0))),0,365)</f>
        <v>0</v>
      </c>
      <c r="M563" s="292">
        <f t="shared" si="73"/>
        <v>0</v>
      </c>
      <c r="N563" s="371"/>
      <c r="O563" s="150"/>
      <c r="P563" s="397"/>
      <c r="Q563" s="555"/>
      <c r="R563" s="576">
        <f t="shared" si="76"/>
        <v>0</v>
      </c>
      <c r="S563" s="576">
        <f t="shared" si="77"/>
        <v>0</v>
      </c>
      <c r="T563" s="576">
        <f t="shared" si="78"/>
        <v>0</v>
      </c>
      <c r="U563" s="576">
        <f t="shared" si="79"/>
        <v>0</v>
      </c>
      <c r="V563" s="553"/>
      <c r="W563" s="553"/>
      <c r="X563" s="553"/>
      <c r="Y563" s="553"/>
      <c r="Z563" s="397"/>
      <c r="AA563" s="397"/>
      <c r="AB563" s="397"/>
      <c r="AC563" s="397"/>
      <c r="AD563" s="397"/>
      <c r="AE563" s="397"/>
      <c r="AF563" s="397"/>
      <c r="AG563" s="397"/>
      <c r="AH563" s="397"/>
      <c r="AI563" s="397"/>
      <c r="AJ563" s="397"/>
      <c r="AK563" s="397"/>
      <c r="AL563" s="397"/>
      <c r="AM563" s="397"/>
      <c r="AN563" s="397"/>
      <c r="AO563" s="397"/>
      <c r="AP563" s="397"/>
      <c r="AQ563" s="397"/>
      <c r="AR563" s="397"/>
      <c r="AS563" s="397"/>
      <c r="AT563" s="397"/>
      <c r="AU563" s="397"/>
      <c r="AV563" s="397"/>
      <c r="AW563" s="397"/>
      <c r="AX563" s="397"/>
      <c r="AY563" s="397"/>
      <c r="AZ563" s="397"/>
      <c r="BA563" s="553"/>
      <c r="BB563" s="397"/>
      <c r="BC563" s="397"/>
      <c r="BD563" s="397"/>
      <c r="BE563" s="397"/>
      <c r="BF563" s="397"/>
      <c r="BG563" s="397"/>
      <c r="BH563" s="397"/>
      <c r="BI563" s="397"/>
      <c r="BJ563" s="397"/>
      <c r="BK563" s="397"/>
    </row>
    <row r="564" spans="2:63" x14ac:dyDescent="0.35">
      <c r="B564" s="80"/>
      <c r="C564" s="119"/>
      <c r="D564" s="119"/>
      <c r="E564" s="202"/>
      <c r="F564" s="119"/>
      <c r="G564" s="120"/>
      <c r="H564" s="41"/>
      <c r="I564" s="41"/>
      <c r="J564" s="944">
        <f t="shared" si="74"/>
        <v>0</v>
      </c>
      <c r="K564" s="292">
        <f t="shared" si="75"/>
        <v>0</v>
      </c>
      <c r="L564" s="327">
        <f>IF(I564&lt;(INDEX(Lookup!$U$2:$U$10,MATCH($D$45,Lookup!$S$2:$S$10,0))),0,365)</f>
        <v>0</v>
      </c>
      <c r="M564" s="292">
        <f t="shared" si="73"/>
        <v>0</v>
      </c>
      <c r="N564" s="371"/>
      <c r="O564" s="150"/>
      <c r="P564" s="397"/>
      <c r="Q564" s="555"/>
      <c r="R564" s="576">
        <f t="shared" si="76"/>
        <v>0</v>
      </c>
      <c r="S564" s="576">
        <f t="shared" si="77"/>
        <v>0</v>
      </c>
      <c r="T564" s="576">
        <f t="shared" si="78"/>
        <v>0</v>
      </c>
      <c r="U564" s="576">
        <f t="shared" si="79"/>
        <v>0</v>
      </c>
      <c r="V564" s="553"/>
      <c r="W564" s="553"/>
      <c r="X564" s="553"/>
      <c r="Y564" s="553"/>
      <c r="Z564" s="397"/>
      <c r="AA564" s="397"/>
      <c r="AB564" s="397"/>
      <c r="AC564" s="397"/>
      <c r="AD564" s="397"/>
      <c r="AE564" s="397"/>
      <c r="AF564" s="397"/>
      <c r="AG564" s="397"/>
      <c r="AH564" s="397"/>
      <c r="AI564" s="397"/>
      <c r="AJ564" s="397"/>
      <c r="AK564" s="397"/>
      <c r="AL564" s="397"/>
      <c r="AM564" s="397"/>
      <c r="AN564" s="397"/>
      <c r="AO564" s="397"/>
      <c r="AP564" s="397"/>
      <c r="AQ564" s="397"/>
      <c r="AR564" s="397"/>
      <c r="AS564" s="397"/>
      <c r="AT564" s="397"/>
      <c r="AU564" s="397"/>
      <c r="AV564" s="397"/>
      <c r="AW564" s="397"/>
      <c r="AX564" s="397"/>
      <c r="AY564" s="397"/>
      <c r="AZ564" s="397"/>
      <c r="BA564" s="553"/>
      <c r="BB564" s="397"/>
      <c r="BC564" s="397"/>
      <c r="BD564" s="397"/>
      <c r="BE564" s="397"/>
      <c r="BF564" s="397"/>
      <c r="BG564" s="397"/>
      <c r="BH564" s="397"/>
      <c r="BI564" s="397"/>
      <c r="BJ564" s="397"/>
      <c r="BK564" s="397"/>
    </row>
    <row r="565" spans="2:63" x14ac:dyDescent="0.35">
      <c r="B565" s="80"/>
      <c r="C565" s="119"/>
      <c r="D565" s="119"/>
      <c r="E565" s="202"/>
      <c r="F565" s="119"/>
      <c r="G565" s="120"/>
      <c r="H565" s="41"/>
      <c r="I565" s="41"/>
      <c r="J565" s="944">
        <f t="shared" si="74"/>
        <v>0</v>
      </c>
      <c r="K565" s="292">
        <f t="shared" si="75"/>
        <v>0</v>
      </c>
      <c r="L565" s="327">
        <f>IF(I565&lt;(INDEX(Lookup!$U$2:$U$10,MATCH($D$45,Lookup!$S$2:$S$10,0))),0,365)</f>
        <v>0</v>
      </c>
      <c r="M565" s="292">
        <f t="shared" si="73"/>
        <v>0</v>
      </c>
      <c r="N565" s="371"/>
      <c r="O565" s="150"/>
      <c r="P565" s="397"/>
      <c r="Q565" s="555"/>
      <c r="R565" s="576">
        <f t="shared" si="76"/>
        <v>0</v>
      </c>
      <c r="S565" s="576">
        <f t="shared" si="77"/>
        <v>0</v>
      </c>
      <c r="T565" s="576">
        <f t="shared" si="78"/>
        <v>0</v>
      </c>
      <c r="U565" s="576">
        <f t="shared" si="79"/>
        <v>0</v>
      </c>
      <c r="V565" s="553"/>
      <c r="W565" s="553"/>
      <c r="X565" s="553"/>
      <c r="Y565" s="553"/>
      <c r="Z565" s="397"/>
      <c r="AA565" s="397"/>
      <c r="AB565" s="397"/>
      <c r="AC565" s="397"/>
      <c r="AD565" s="397"/>
      <c r="AE565" s="397"/>
      <c r="AF565" s="397"/>
      <c r="AG565" s="397"/>
      <c r="AH565" s="397"/>
      <c r="AI565" s="397"/>
      <c r="AJ565" s="397"/>
      <c r="AK565" s="397"/>
      <c r="AL565" s="397"/>
      <c r="AM565" s="397"/>
      <c r="AN565" s="397"/>
      <c r="AO565" s="397"/>
      <c r="AP565" s="397"/>
      <c r="AQ565" s="397"/>
      <c r="AR565" s="397"/>
      <c r="AS565" s="397"/>
      <c r="AT565" s="397"/>
      <c r="AU565" s="397"/>
      <c r="AV565" s="397"/>
      <c r="AW565" s="397"/>
      <c r="AX565" s="397"/>
      <c r="AY565" s="397"/>
      <c r="AZ565" s="397"/>
      <c r="BA565" s="553"/>
      <c r="BB565" s="397"/>
      <c r="BC565" s="397"/>
      <c r="BD565" s="397"/>
      <c r="BE565" s="397"/>
      <c r="BF565" s="397"/>
      <c r="BG565" s="397"/>
      <c r="BH565" s="397"/>
      <c r="BI565" s="397"/>
      <c r="BJ565" s="397"/>
      <c r="BK565" s="397"/>
    </row>
    <row r="566" spans="2:63" x14ac:dyDescent="0.35">
      <c r="B566" s="80"/>
      <c r="C566" s="119"/>
      <c r="D566" s="119"/>
      <c r="E566" s="202"/>
      <c r="F566" s="119"/>
      <c r="G566" s="120"/>
      <c r="H566" s="41"/>
      <c r="I566" s="41"/>
      <c r="J566" s="944">
        <f t="shared" si="74"/>
        <v>0</v>
      </c>
      <c r="K566" s="292">
        <f t="shared" si="75"/>
        <v>0</v>
      </c>
      <c r="L566" s="327">
        <f>IF(I566&lt;(INDEX(Lookup!$U$2:$U$10,MATCH($D$45,Lookup!$S$2:$S$10,0))),0,365)</f>
        <v>0</v>
      </c>
      <c r="M566" s="292">
        <f t="shared" si="73"/>
        <v>0</v>
      </c>
      <c r="N566" s="371"/>
      <c r="O566" s="150"/>
      <c r="P566" s="397"/>
      <c r="Q566" s="555"/>
      <c r="R566" s="576">
        <f t="shared" si="76"/>
        <v>0</v>
      </c>
      <c r="S566" s="576">
        <f t="shared" si="77"/>
        <v>0</v>
      </c>
      <c r="T566" s="576">
        <f t="shared" si="78"/>
        <v>0</v>
      </c>
      <c r="U566" s="576">
        <f t="shared" si="79"/>
        <v>0</v>
      </c>
      <c r="V566" s="553"/>
      <c r="W566" s="553"/>
      <c r="X566" s="553"/>
      <c r="Y566" s="553"/>
      <c r="Z566" s="397"/>
      <c r="AA566" s="397"/>
      <c r="AB566" s="397"/>
      <c r="AC566" s="397"/>
      <c r="AD566" s="397"/>
      <c r="AE566" s="397"/>
      <c r="AF566" s="397"/>
      <c r="AG566" s="397"/>
      <c r="AH566" s="397"/>
      <c r="AI566" s="397"/>
      <c r="AJ566" s="397"/>
      <c r="AK566" s="397"/>
      <c r="AL566" s="397"/>
      <c r="AM566" s="397"/>
      <c r="AN566" s="397"/>
      <c r="AO566" s="397"/>
      <c r="AP566" s="397"/>
      <c r="AQ566" s="397"/>
      <c r="AR566" s="397"/>
      <c r="AS566" s="397"/>
      <c r="AT566" s="397"/>
      <c r="AU566" s="397"/>
      <c r="AV566" s="397"/>
      <c r="AW566" s="397"/>
      <c r="AX566" s="397"/>
      <c r="AY566" s="397"/>
      <c r="AZ566" s="397"/>
      <c r="BA566" s="553"/>
      <c r="BB566" s="397"/>
      <c r="BC566" s="397"/>
      <c r="BD566" s="397"/>
      <c r="BE566" s="397"/>
      <c r="BF566" s="397"/>
      <c r="BG566" s="397"/>
      <c r="BH566" s="397"/>
      <c r="BI566" s="397"/>
      <c r="BJ566" s="397"/>
      <c r="BK566" s="397"/>
    </row>
    <row r="567" spans="2:63" x14ac:dyDescent="0.35">
      <c r="B567" s="80"/>
      <c r="C567" s="119"/>
      <c r="D567" s="119"/>
      <c r="E567" s="202"/>
      <c r="F567" s="119"/>
      <c r="G567" s="120"/>
      <c r="H567" s="41"/>
      <c r="I567" s="41"/>
      <c r="J567" s="944">
        <f t="shared" si="74"/>
        <v>0</v>
      </c>
      <c r="K567" s="292">
        <f t="shared" si="75"/>
        <v>0</v>
      </c>
      <c r="L567" s="327">
        <f>IF(I567&lt;(INDEX(Lookup!$U$2:$U$10,MATCH($D$45,Lookup!$S$2:$S$10,0))),0,365)</f>
        <v>0</v>
      </c>
      <c r="M567" s="292">
        <f t="shared" si="73"/>
        <v>0</v>
      </c>
      <c r="N567" s="371"/>
      <c r="O567" s="150"/>
      <c r="P567" s="397"/>
      <c r="Q567" s="555"/>
      <c r="R567" s="576">
        <f t="shared" si="76"/>
        <v>0</v>
      </c>
      <c r="S567" s="576">
        <f t="shared" si="77"/>
        <v>0</v>
      </c>
      <c r="T567" s="576">
        <f t="shared" si="78"/>
        <v>0</v>
      </c>
      <c r="U567" s="576">
        <f t="shared" si="79"/>
        <v>0</v>
      </c>
      <c r="V567" s="553"/>
      <c r="W567" s="553"/>
      <c r="X567" s="553"/>
      <c r="Y567" s="553"/>
      <c r="Z567" s="397"/>
      <c r="AA567" s="397"/>
      <c r="AB567" s="397"/>
      <c r="AC567" s="397"/>
      <c r="AD567" s="397"/>
      <c r="AE567" s="397"/>
      <c r="AF567" s="397"/>
      <c r="AG567" s="397"/>
      <c r="AH567" s="397"/>
      <c r="AI567" s="397"/>
      <c r="AJ567" s="397"/>
      <c r="AK567" s="397"/>
      <c r="AL567" s="397"/>
      <c r="AM567" s="397"/>
      <c r="AN567" s="397"/>
      <c r="AO567" s="397"/>
      <c r="AP567" s="397"/>
      <c r="AQ567" s="397"/>
      <c r="AR567" s="397"/>
      <c r="AS567" s="397"/>
      <c r="AT567" s="397"/>
      <c r="AU567" s="397"/>
      <c r="AV567" s="397"/>
      <c r="AW567" s="397"/>
      <c r="AX567" s="397"/>
      <c r="AY567" s="397"/>
      <c r="AZ567" s="397"/>
      <c r="BA567" s="553"/>
      <c r="BB567" s="397"/>
      <c r="BC567" s="397"/>
      <c r="BD567" s="397"/>
      <c r="BE567" s="397"/>
      <c r="BF567" s="397"/>
      <c r="BG567" s="397"/>
      <c r="BH567" s="397"/>
      <c r="BI567" s="397"/>
      <c r="BJ567" s="397"/>
      <c r="BK567" s="397"/>
    </row>
    <row r="568" spans="2:63" x14ac:dyDescent="0.35">
      <c r="B568" s="80"/>
      <c r="C568" s="119"/>
      <c r="D568" s="119"/>
      <c r="E568" s="202"/>
      <c r="F568" s="119"/>
      <c r="G568" s="120"/>
      <c r="H568" s="41"/>
      <c r="I568" s="41"/>
      <c r="J568" s="944">
        <f t="shared" si="74"/>
        <v>0</v>
      </c>
      <c r="K568" s="292">
        <f t="shared" si="75"/>
        <v>0</v>
      </c>
      <c r="L568" s="327">
        <f>IF(I568&lt;(INDEX(Lookup!$U$2:$U$10,MATCH($D$45,Lookup!$S$2:$S$10,0))),0,365)</f>
        <v>0</v>
      </c>
      <c r="M568" s="292">
        <f t="shared" si="73"/>
        <v>0</v>
      </c>
      <c r="N568" s="371"/>
      <c r="O568" s="150"/>
      <c r="P568" s="397"/>
      <c r="Q568" s="555"/>
      <c r="R568" s="576">
        <f t="shared" si="76"/>
        <v>0</v>
      </c>
      <c r="S568" s="576">
        <f t="shared" si="77"/>
        <v>0</v>
      </c>
      <c r="T568" s="576">
        <f t="shared" si="78"/>
        <v>0</v>
      </c>
      <c r="U568" s="576">
        <f t="shared" si="79"/>
        <v>0</v>
      </c>
      <c r="V568" s="553"/>
      <c r="W568" s="553"/>
      <c r="X568" s="553"/>
      <c r="Y568" s="553"/>
      <c r="Z568" s="397"/>
      <c r="AA568" s="397"/>
      <c r="AB568" s="397"/>
      <c r="AC568" s="397"/>
      <c r="AD568" s="397"/>
      <c r="AE568" s="397"/>
      <c r="AF568" s="397"/>
      <c r="AG568" s="397"/>
      <c r="AH568" s="397"/>
      <c r="AI568" s="397"/>
      <c r="AJ568" s="397"/>
      <c r="AK568" s="397"/>
      <c r="AL568" s="397"/>
      <c r="AM568" s="397"/>
      <c r="AN568" s="397"/>
      <c r="AO568" s="397"/>
      <c r="AP568" s="397"/>
      <c r="AQ568" s="397"/>
      <c r="AR568" s="397"/>
      <c r="AS568" s="397"/>
      <c r="AT568" s="397"/>
      <c r="AU568" s="397"/>
      <c r="AV568" s="397"/>
      <c r="AW568" s="397"/>
      <c r="AX568" s="397"/>
      <c r="AY568" s="397"/>
      <c r="AZ568" s="397"/>
      <c r="BA568" s="553"/>
      <c r="BB568" s="397"/>
      <c r="BC568" s="397"/>
      <c r="BD568" s="397"/>
      <c r="BE568" s="397"/>
      <c r="BF568" s="397"/>
      <c r="BG568" s="397"/>
      <c r="BH568" s="397"/>
      <c r="BI568" s="397"/>
      <c r="BJ568" s="397"/>
      <c r="BK568" s="397"/>
    </row>
    <row r="569" spans="2:63" x14ac:dyDescent="0.35">
      <c r="B569" s="80"/>
      <c r="C569" s="119"/>
      <c r="D569" s="119"/>
      <c r="E569" s="202"/>
      <c r="F569" s="119"/>
      <c r="G569" s="120"/>
      <c r="H569" s="41"/>
      <c r="I569" s="41"/>
      <c r="J569" s="944">
        <f t="shared" si="74"/>
        <v>0</v>
      </c>
      <c r="K569" s="292">
        <f t="shared" si="75"/>
        <v>0</v>
      </c>
      <c r="L569" s="327">
        <f>IF(I569&lt;(INDEX(Lookup!$U$2:$U$10,MATCH($D$45,Lookup!$S$2:$S$10,0))),0,365)</f>
        <v>0</v>
      </c>
      <c r="M569" s="292">
        <f t="shared" si="73"/>
        <v>0</v>
      </c>
      <c r="N569" s="371"/>
      <c r="O569" s="150"/>
      <c r="P569" s="397"/>
      <c r="Q569" s="555"/>
      <c r="R569" s="576">
        <f t="shared" si="76"/>
        <v>0</v>
      </c>
      <c r="S569" s="576">
        <f t="shared" si="77"/>
        <v>0</v>
      </c>
      <c r="T569" s="576">
        <f t="shared" si="78"/>
        <v>0</v>
      </c>
      <c r="U569" s="576">
        <f t="shared" si="79"/>
        <v>0</v>
      </c>
      <c r="V569" s="553"/>
      <c r="W569" s="553"/>
      <c r="X569" s="553"/>
      <c r="Y569" s="553"/>
      <c r="Z569" s="397"/>
      <c r="AA569" s="397"/>
      <c r="AB569" s="397"/>
      <c r="AC569" s="397"/>
      <c r="AD569" s="397"/>
      <c r="AE569" s="397"/>
      <c r="AF569" s="397"/>
      <c r="AG569" s="397"/>
      <c r="AH569" s="397"/>
      <c r="AI569" s="397"/>
      <c r="AJ569" s="397"/>
      <c r="AK569" s="397"/>
      <c r="AL569" s="397"/>
      <c r="AM569" s="397"/>
      <c r="AN569" s="397"/>
      <c r="AO569" s="397"/>
      <c r="AP569" s="397"/>
      <c r="AQ569" s="397"/>
      <c r="AR569" s="397"/>
      <c r="AS569" s="397"/>
      <c r="AT569" s="397"/>
      <c r="AU569" s="397"/>
      <c r="AV569" s="397"/>
      <c r="AW569" s="397"/>
      <c r="AX569" s="397"/>
      <c r="AY569" s="397"/>
      <c r="AZ569" s="397"/>
      <c r="BA569" s="553"/>
      <c r="BB569" s="397"/>
      <c r="BC569" s="397"/>
      <c r="BD569" s="397"/>
      <c r="BE569" s="397"/>
      <c r="BF569" s="397"/>
      <c r="BG569" s="397"/>
      <c r="BH569" s="397"/>
      <c r="BI569" s="397"/>
      <c r="BJ569" s="397"/>
      <c r="BK569" s="397"/>
    </row>
    <row r="570" spans="2:63" x14ac:dyDescent="0.35">
      <c r="B570" s="80"/>
      <c r="C570" s="119"/>
      <c r="D570" s="119"/>
      <c r="E570" s="202"/>
      <c r="F570" s="119"/>
      <c r="G570" s="120"/>
      <c r="H570" s="41"/>
      <c r="I570" s="41"/>
      <c r="J570" s="944">
        <f t="shared" si="74"/>
        <v>0</v>
      </c>
      <c r="K570" s="292">
        <f t="shared" si="75"/>
        <v>0</v>
      </c>
      <c r="L570" s="327">
        <f>IF(I570&lt;(INDEX(Lookup!$U$2:$U$10,MATCH($D$45,Lookup!$S$2:$S$10,0))),0,365)</f>
        <v>0</v>
      </c>
      <c r="M570" s="292">
        <f t="shared" si="73"/>
        <v>0</v>
      </c>
      <c r="N570" s="371"/>
      <c r="O570" s="150"/>
      <c r="P570" s="397"/>
      <c r="Q570" s="555"/>
      <c r="R570" s="576">
        <f t="shared" si="76"/>
        <v>0</v>
      </c>
      <c r="S570" s="576">
        <f t="shared" si="77"/>
        <v>0</v>
      </c>
      <c r="T570" s="576">
        <f t="shared" si="78"/>
        <v>0</v>
      </c>
      <c r="U570" s="576">
        <f t="shared" si="79"/>
        <v>0</v>
      </c>
      <c r="V570" s="553"/>
      <c r="W570" s="553"/>
      <c r="X570" s="553"/>
      <c r="Y570" s="553"/>
      <c r="Z570" s="397"/>
      <c r="AA570" s="397"/>
      <c r="AB570" s="397"/>
      <c r="AC570" s="397"/>
      <c r="AD570" s="397"/>
      <c r="AE570" s="397"/>
      <c r="AF570" s="397"/>
      <c r="AG570" s="397"/>
      <c r="AH570" s="397"/>
      <c r="AI570" s="397"/>
      <c r="AJ570" s="397"/>
      <c r="AK570" s="397"/>
      <c r="AL570" s="397"/>
      <c r="AM570" s="397"/>
      <c r="AN570" s="397"/>
      <c r="AO570" s="397"/>
      <c r="AP570" s="397"/>
      <c r="AQ570" s="397"/>
      <c r="AR570" s="397"/>
      <c r="AS570" s="397"/>
      <c r="AT570" s="397"/>
      <c r="AU570" s="397"/>
      <c r="AV570" s="397"/>
      <c r="AW570" s="397"/>
      <c r="AX570" s="397"/>
      <c r="AY570" s="397"/>
      <c r="AZ570" s="397"/>
      <c r="BA570" s="553"/>
      <c r="BB570" s="397"/>
      <c r="BC570" s="397"/>
      <c r="BD570" s="397"/>
      <c r="BE570" s="397"/>
      <c r="BF570" s="397"/>
      <c r="BG570" s="397"/>
      <c r="BH570" s="397"/>
      <c r="BI570" s="397"/>
      <c r="BJ570" s="397"/>
      <c r="BK570" s="397"/>
    </row>
    <row r="571" spans="2:63" x14ac:dyDescent="0.35">
      <c r="B571" s="80"/>
      <c r="C571" s="119"/>
      <c r="D571" s="119"/>
      <c r="E571" s="202"/>
      <c r="F571" s="119"/>
      <c r="G571" s="120"/>
      <c r="H571" s="41"/>
      <c r="I571" s="41"/>
      <c r="J571" s="944">
        <f t="shared" si="74"/>
        <v>0</v>
      </c>
      <c r="K571" s="292">
        <f t="shared" si="75"/>
        <v>0</v>
      </c>
      <c r="L571" s="327">
        <f>IF(I571&lt;(INDEX(Lookup!$U$2:$U$10,MATCH($D$45,Lookup!$S$2:$S$10,0))),0,365)</f>
        <v>0</v>
      </c>
      <c r="M571" s="292">
        <f t="shared" si="73"/>
        <v>0</v>
      </c>
      <c r="N571" s="371"/>
      <c r="O571" s="150"/>
      <c r="P571" s="397"/>
      <c r="Q571" s="555"/>
      <c r="R571" s="576">
        <f t="shared" si="76"/>
        <v>0</v>
      </c>
      <c r="S571" s="576">
        <f t="shared" si="77"/>
        <v>0</v>
      </c>
      <c r="T571" s="576">
        <f t="shared" si="78"/>
        <v>0</v>
      </c>
      <c r="U571" s="576">
        <f t="shared" si="79"/>
        <v>0</v>
      </c>
      <c r="V571" s="553"/>
      <c r="W571" s="553"/>
      <c r="X571" s="553"/>
      <c r="Y571" s="553"/>
      <c r="Z571" s="397"/>
      <c r="AA571" s="397"/>
      <c r="AB571" s="397"/>
      <c r="AC571" s="397"/>
      <c r="AD571" s="397"/>
      <c r="AE571" s="397"/>
      <c r="AF571" s="397"/>
      <c r="AG571" s="397"/>
      <c r="AH571" s="397"/>
      <c r="AI571" s="397"/>
      <c r="AJ571" s="397"/>
      <c r="AK571" s="397"/>
      <c r="AL571" s="397"/>
      <c r="AM571" s="397"/>
      <c r="AN571" s="397"/>
      <c r="AO571" s="397"/>
      <c r="AP571" s="397"/>
      <c r="AQ571" s="397"/>
      <c r="AR571" s="397"/>
      <c r="AS571" s="397"/>
      <c r="AT571" s="397"/>
      <c r="AU571" s="397"/>
      <c r="AV571" s="397"/>
      <c r="AW571" s="397"/>
      <c r="AX571" s="397"/>
      <c r="AY571" s="397"/>
      <c r="AZ571" s="397"/>
      <c r="BA571" s="553"/>
      <c r="BB571" s="397"/>
      <c r="BC571" s="397"/>
      <c r="BD571" s="397"/>
      <c r="BE571" s="397"/>
      <c r="BF571" s="397"/>
      <c r="BG571" s="397"/>
      <c r="BH571" s="397"/>
      <c r="BI571" s="397"/>
      <c r="BJ571" s="397"/>
      <c r="BK571" s="397"/>
    </row>
    <row r="572" spans="2:63" x14ac:dyDescent="0.35">
      <c r="B572" s="80"/>
      <c r="C572" s="119"/>
      <c r="D572" s="119"/>
      <c r="E572" s="202"/>
      <c r="F572" s="119"/>
      <c r="G572" s="120"/>
      <c r="H572" s="41"/>
      <c r="I572" s="41"/>
      <c r="J572" s="944">
        <f t="shared" si="74"/>
        <v>0</v>
      </c>
      <c r="K572" s="292">
        <f t="shared" si="75"/>
        <v>0</v>
      </c>
      <c r="L572" s="327">
        <f>IF(I572&lt;(INDEX(Lookup!$U$2:$U$10,MATCH($D$45,Lookup!$S$2:$S$10,0))),0,365)</f>
        <v>0</v>
      </c>
      <c r="M572" s="292">
        <f t="shared" si="73"/>
        <v>0</v>
      </c>
      <c r="N572" s="371"/>
      <c r="O572" s="150"/>
      <c r="P572" s="397"/>
      <c r="Q572" s="555"/>
      <c r="R572" s="576">
        <f t="shared" si="76"/>
        <v>0</v>
      </c>
      <c r="S572" s="576">
        <f t="shared" si="77"/>
        <v>0</v>
      </c>
      <c r="T572" s="576">
        <f t="shared" si="78"/>
        <v>0</v>
      </c>
      <c r="U572" s="576">
        <f t="shared" si="79"/>
        <v>0</v>
      </c>
      <c r="V572" s="553"/>
      <c r="W572" s="553"/>
      <c r="X572" s="553"/>
      <c r="Y572" s="553"/>
      <c r="Z572" s="397"/>
      <c r="AA572" s="397"/>
      <c r="AB572" s="397"/>
      <c r="AC572" s="397"/>
      <c r="AD572" s="397"/>
      <c r="AE572" s="397"/>
      <c r="AF572" s="397"/>
      <c r="AG572" s="397"/>
      <c r="AH572" s="397"/>
      <c r="AI572" s="397"/>
      <c r="AJ572" s="397"/>
      <c r="AK572" s="397"/>
      <c r="AL572" s="397"/>
      <c r="AM572" s="397"/>
      <c r="AN572" s="397"/>
      <c r="AO572" s="397"/>
      <c r="AP572" s="397"/>
      <c r="AQ572" s="397"/>
      <c r="AR572" s="397"/>
      <c r="AS572" s="397"/>
      <c r="AT572" s="397"/>
      <c r="AU572" s="397"/>
      <c r="AV572" s="397"/>
      <c r="AW572" s="397"/>
      <c r="AX572" s="397"/>
      <c r="AY572" s="397"/>
      <c r="AZ572" s="397"/>
      <c r="BA572" s="553"/>
      <c r="BB572" s="397"/>
      <c r="BC572" s="397"/>
      <c r="BD572" s="397"/>
      <c r="BE572" s="397"/>
      <c r="BF572" s="397"/>
      <c r="BG572" s="397"/>
      <c r="BH572" s="397"/>
      <c r="BI572" s="397"/>
      <c r="BJ572" s="397"/>
      <c r="BK572" s="397"/>
    </row>
    <row r="573" spans="2:63" x14ac:dyDescent="0.35">
      <c r="B573" s="80"/>
      <c r="C573" s="119"/>
      <c r="D573" s="119"/>
      <c r="E573" s="202"/>
      <c r="F573" s="119"/>
      <c r="G573" s="120"/>
      <c r="H573" s="41"/>
      <c r="I573" s="41"/>
      <c r="J573" s="944">
        <f t="shared" si="74"/>
        <v>0</v>
      </c>
      <c r="K573" s="292">
        <f t="shared" si="75"/>
        <v>0</v>
      </c>
      <c r="L573" s="327">
        <f>IF(I573&lt;(INDEX(Lookup!$U$2:$U$10,MATCH($D$45,Lookup!$S$2:$S$10,0))),0,365)</f>
        <v>0</v>
      </c>
      <c r="M573" s="292">
        <f t="shared" si="73"/>
        <v>0</v>
      </c>
      <c r="N573" s="371"/>
      <c r="O573" s="150"/>
      <c r="P573" s="397"/>
      <c r="Q573" s="555"/>
      <c r="R573" s="576">
        <f t="shared" si="76"/>
        <v>0</v>
      </c>
      <c r="S573" s="576">
        <f t="shared" si="77"/>
        <v>0</v>
      </c>
      <c r="T573" s="576">
        <f t="shared" si="78"/>
        <v>0</v>
      </c>
      <c r="U573" s="576">
        <f t="shared" si="79"/>
        <v>0</v>
      </c>
      <c r="V573" s="553"/>
      <c r="W573" s="553"/>
      <c r="X573" s="553"/>
      <c r="Y573" s="553"/>
      <c r="Z573" s="397"/>
      <c r="AA573" s="397"/>
      <c r="AB573" s="397"/>
      <c r="AC573" s="397"/>
      <c r="AD573" s="397"/>
      <c r="AE573" s="397"/>
      <c r="AF573" s="397"/>
      <c r="AG573" s="397"/>
      <c r="AH573" s="397"/>
      <c r="AI573" s="397"/>
      <c r="AJ573" s="397"/>
      <c r="AK573" s="397"/>
      <c r="AL573" s="397"/>
      <c r="AM573" s="397"/>
      <c r="AN573" s="397"/>
      <c r="AO573" s="397"/>
      <c r="AP573" s="397"/>
      <c r="AQ573" s="397"/>
      <c r="AR573" s="397"/>
      <c r="AS573" s="397"/>
      <c r="AT573" s="397"/>
      <c r="AU573" s="397"/>
      <c r="AV573" s="397"/>
      <c r="AW573" s="397"/>
      <c r="AX573" s="397"/>
      <c r="AY573" s="397"/>
      <c r="AZ573" s="397"/>
      <c r="BA573" s="553"/>
      <c r="BB573" s="397"/>
      <c r="BC573" s="397"/>
      <c r="BD573" s="397"/>
      <c r="BE573" s="397"/>
      <c r="BF573" s="397"/>
      <c r="BG573" s="397"/>
      <c r="BH573" s="397"/>
      <c r="BI573" s="397"/>
      <c r="BJ573" s="397"/>
      <c r="BK573" s="397"/>
    </row>
    <row r="574" spans="2:63" x14ac:dyDescent="0.35">
      <c r="B574" s="80"/>
      <c r="C574" s="119"/>
      <c r="D574" s="119"/>
      <c r="E574" s="202"/>
      <c r="F574" s="119"/>
      <c r="G574" s="120"/>
      <c r="H574" s="41"/>
      <c r="I574" s="41"/>
      <c r="J574" s="944">
        <f t="shared" si="74"/>
        <v>0</v>
      </c>
      <c r="K574" s="292">
        <f t="shared" si="75"/>
        <v>0</v>
      </c>
      <c r="L574" s="327">
        <f>IF(I574&lt;(INDEX(Lookup!$U$2:$U$10,MATCH($D$45,Lookup!$S$2:$S$10,0))),0,365)</f>
        <v>0</v>
      </c>
      <c r="M574" s="292">
        <f t="shared" si="73"/>
        <v>0</v>
      </c>
      <c r="N574" s="371"/>
      <c r="O574" s="150"/>
      <c r="P574" s="397"/>
      <c r="Q574" s="555"/>
      <c r="R574" s="576">
        <f t="shared" si="76"/>
        <v>0</v>
      </c>
      <c r="S574" s="576">
        <f t="shared" si="77"/>
        <v>0</v>
      </c>
      <c r="T574" s="576">
        <f t="shared" si="78"/>
        <v>0</v>
      </c>
      <c r="U574" s="576">
        <f t="shared" si="79"/>
        <v>0</v>
      </c>
      <c r="V574" s="553"/>
      <c r="W574" s="553"/>
      <c r="X574" s="553"/>
      <c r="Y574" s="553"/>
      <c r="Z574" s="397"/>
      <c r="AA574" s="397"/>
      <c r="AB574" s="397"/>
      <c r="AC574" s="397"/>
      <c r="AD574" s="397"/>
      <c r="AE574" s="397"/>
      <c r="AF574" s="397"/>
      <c r="AG574" s="397"/>
      <c r="AH574" s="397"/>
      <c r="AI574" s="397"/>
      <c r="AJ574" s="397"/>
      <c r="AK574" s="397"/>
      <c r="AL574" s="397"/>
      <c r="AM574" s="397"/>
      <c r="AN574" s="397"/>
      <c r="AO574" s="397"/>
      <c r="AP574" s="397"/>
      <c r="AQ574" s="397"/>
      <c r="AR574" s="397"/>
      <c r="AS574" s="397"/>
      <c r="AT574" s="397"/>
      <c r="AU574" s="397"/>
      <c r="AV574" s="397"/>
      <c r="AW574" s="397"/>
      <c r="AX574" s="397"/>
      <c r="AY574" s="397"/>
      <c r="AZ574" s="397"/>
      <c r="BA574" s="553"/>
      <c r="BB574" s="397"/>
      <c r="BC574" s="397"/>
      <c r="BD574" s="397"/>
      <c r="BE574" s="397"/>
      <c r="BF574" s="397"/>
      <c r="BG574" s="397"/>
      <c r="BH574" s="397"/>
      <c r="BI574" s="397"/>
      <c r="BJ574" s="397"/>
      <c r="BK574" s="397"/>
    </row>
    <row r="575" spans="2:63" x14ac:dyDescent="0.35">
      <c r="B575" s="80"/>
      <c r="C575" s="119"/>
      <c r="D575" s="119"/>
      <c r="E575" s="202"/>
      <c r="F575" s="119"/>
      <c r="G575" s="120"/>
      <c r="H575" s="41"/>
      <c r="I575" s="41"/>
      <c r="J575" s="944">
        <f t="shared" si="74"/>
        <v>0</v>
      </c>
      <c r="K575" s="292">
        <f t="shared" si="75"/>
        <v>0</v>
      </c>
      <c r="L575" s="327">
        <f>IF(I575&lt;(INDEX(Lookup!$U$2:$U$10,MATCH($D$45,Lookup!$S$2:$S$10,0))),0,365)</f>
        <v>0</v>
      </c>
      <c r="M575" s="292">
        <f t="shared" si="73"/>
        <v>0</v>
      </c>
      <c r="N575" s="371"/>
      <c r="O575" s="150"/>
      <c r="P575" s="397"/>
      <c r="Q575" s="555"/>
      <c r="R575" s="576">
        <f t="shared" si="76"/>
        <v>0</v>
      </c>
      <c r="S575" s="576">
        <f t="shared" si="77"/>
        <v>0</v>
      </c>
      <c r="T575" s="576">
        <f t="shared" si="78"/>
        <v>0</v>
      </c>
      <c r="U575" s="576">
        <f t="shared" si="79"/>
        <v>0</v>
      </c>
      <c r="V575" s="553"/>
      <c r="W575" s="553"/>
      <c r="X575" s="553"/>
      <c r="Y575" s="553"/>
      <c r="Z575" s="397"/>
      <c r="AA575" s="397"/>
      <c r="AB575" s="397"/>
      <c r="AC575" s="397"/>
      <c r="AD575" s="397"/>
      <c r="AE575" s="397"/>
      <c r="AF575" s="397"/>
      <c r="AG575" s="397"/>
      <c r="AH575" s="397"/>
      <c r="AI575" s="397"/>
      <c r="AJ575" s="397"/>
      <c r="AK575" s="397"/>
      <c r="AL575" s="397"/>
      <c r="AM575" s="397"/>
      <c r="AN575" s="397"/>
      <c r="AO575" s="397"/>
      <c r="AP575" s="397"/>
      <c r="AQ575" s="397"/>
      <c r="AR575" s="397"/>
      <c r="AS575" s="397"/>
      <c r="AT575" s="397"/>
      <c r="AU575" s="397"/>
      <c r="AV575" s="397"/>
      <c r="AW575" s="397"/>
      <c r="AX575" s="397"/>
      <c r="AY575" s="397"/>
      <c r="AZ575" s="397"/>
      <c r="BA575" s="553"/>
      <c r="BB575" s="397"/>
      <c r="BC575" s="397"/>
      <c r="BD575" s="397"/>
      <c r="BE575" s="397"/>
      <c r="BF575" s="397"/>
      <c r="BG575" s="397"/>
      <c r="BH575" s="397"/>
      <c r="BI575" s="397"/>
      <c r="BJ575" s="397"/>
      <c r="BK575" s="397"/>
    </row>
    <row r="576" spans="2:63" x14ac:dyDescent="0.35">
      <c r="B576" s="80"/>
      <c r="C576" s="119"/>
      <c r="D576" s="119"/>
      <c r="E576" s="202"/>
      <c r="F576" s="119"/>
      <c r="G576" s="120"/>
      <c r="H576" s="41"/>
      <c r="I576" s="41"/>
      <c r="J576" s="944">
        <f t="shared" si="74"/>
        <v>0</v>
      </c>
      <c r="K576" s="292">
        <f t="shared" si="75"/>
        <v>0</v>
      </c>
      <c r="L576" s="327">
        <f>IF(I576&lt;(INDEX(Lookup!$U$2:$U$10,MATCH($D$45,Lookup!$S$2:$S$10,0))),0,365)</f>
        <v>0</v>
      </c>
      <c r="M576" s="292">
        <f t="shared" si="73"/>
        <v>0</v>
      </c>
      <c r="N576" s="371"/>
      <c r="O576" s="150"/>
      <c r="P576" s="397"/>
      <c r="Q576" s="555"/>
      <c r="R576" s="576">
        <f t="shared" si="76"/>
        <v>0</v>
      </c>
      <c r="S576" s="576">
        <f t="shared" si="77"/>
        <v>0</v>
      </c>
      <c r="T576" s="576">
        <f t="shared" si="78"/>
        <v>0</v>
      </c>
      <c r="U576" s="576">
        <f t="shared" si="79"/>
        <v>0</v>
      </c>
      <c r="V576" s="553"/>
      <c r="W576" s="553"/>
      <c r="X576" s="553"/>
      <c r="Y576" s="553"/>
      <c r="Z576" s="397"/>
      <c r="AA576" s="397"/>
      <c r="AB576" s="397"/>
      <c r="AC576" s="397"/>
      <c r="AD576" s="397"/>
      <c r="AE576" s="397"/>
      <c r="AF576" s="397"/>
      <c r="AG576" s="397"/>
      <c r="AH576" s="397"/>
      <c r="AI576" s="397"/>
      <c r="AJ576" s="397"/>
      <c r="AK576" s="397"/>
      <c r="AL576" s="397"/>
      <c r="AM576" s="397"/>
      <c r="AN576" s="397"/>
      <c r="AO576" s="397"/>
      <c r="AP576" s="397"/>
      <c r="AQ576" s="397"/>
      <c r="AR576" s="397"/>
      <c r="AS576" s="397"/>
      <c r="AT576" s="397"/>
      <c r="AU576" s="397"/>
      <c r="AV576" s="397"/>
      <c r="AW576" s="397"/>
      <c r="AX576" s="397"/>
      <c r="AY576" s="397"/>
      <c r="AZ576" s="397"/>
      <c r="BA576" s="553"/>
      <c r="BB576" s="397"/>
      <c r="BC576" s="397"/>
      <c r="BD576" s="397"/>
      <c r="BE576" s="397"/>
      <c r="BF576" s="397"/>
      <c r="BG576" s="397"/>
      <c r="BH576" s="397"/>
      <c r="BI576" s="397"/>
      <c r="BJ576" s="397"/>
      <c r="BK576" s="397"/>
    </row>
    <row r="577" spans="2:63" x14ac:dyDescent="0.35">
      <c r="B577" s="80"/>
      <c r="C577" s="119"/>
      <c r="D577" s="119"/>
      <c r="E577" s="202"/>
      <c r="F577" s="119"/>
      <c r="G577" s="120"/>
      <c r="H577" s="41"/>
      <c r="I577" s="41"/>
      <c r="J577" s="944">
        <f t="shared" si="74"/>
        <v>0</v>
      </c>
      <c r="K577" s="292">
        <f t="shared" si="75"/>
        <v>0</v>
      </c>
      <c r="L577" s="327">
        <f>IF(I577&lt;(INDEX(Lookup!$U$2:$U$10,MATCH($D$45,Lookup!$S$2:$S$10,0))),0,365)</f>
        <v>0</v>
      </c>
      <c r="M577" s="292">
        <f t="shared" si="73"/>
        <v>0</v>
      </c>
      <c r="N577" s="371"/>
      <c r="O577" s="150"/>
      <c r="P577" s="397"/>
      <c r="Q577" s="555"/>
      <c r="R577" s="576">
        <f t="shared" si="76"/>
        <v>0</v>
      </c>
      <c r="S577" s="576">
        <f t="shared" si="77"/>
        <v>0</v>
      </c>
      <c r="T577" s="576">
        <f t="shared" si="78"/>
        <v>0</v>
      </c>
      <c r="U577" s="576">
        <f t="shared" si="79"/>
        <v>0</v>
      </c>
      <c r="V577" s="553"/>
      <c r="W577" s="553"/>
      <c r="X577" s="553"/>
      <c r="Y577" s="553"/>
      <c r="Z577" s="397"/>
      <c r="AA577" s="397"/>
      <c r="AB577" s="397"/>
      <c r="AC577" s="397"/>
      <c r="AD577" s="397"/>
      <c r="AE577" s="397"/>
      <c r="AF577" s="397"/>
      <c r="AG577" s="397"/>
      <c r="AH577" s="397"/>
      <c r="AI577" s="397"/>
      <c r="AJ577" s="397"/>
      <c r="AK577" s="397"/>
      <c r="AL577" s="397"/>
      <c r="AM577" s="397"/>
      <c r="AN577" s="397"/>
      <c r="AO577" s="397"/>
      <c r="AP577" s="397"/>
      <c r="AQ577" s="397"/>
      <c r="AR577" s="397"/>
      <c r="AS577" s="397"/>
      <c r="AT577" s="397"/>
      <c r="AU577" s="397"/>
      <c r="AV577" s="397"/>
      <c r="AW577" s="397"/>
      <c r="AX577" s="397"/>
      <c r="AY577" s="397"/>
      <c r="AZ577" s="397"/>
      <c r="BA577" s="553"/>
      <c r="BB577" s="397"/>
      <c r="BC577" s="397"/>
      <c r="BD577" s="397"/>
      <c r="BE577" s="397"/>
      <c r="BF577" s="397"/>
      <c r="BG577" s="397"/>
      <c r="BH577" s="397"/>
      <c r="BI577" s="397"/>
      <c r="BJ577" s="397"/>
      <c r="BK577" s="397"/>
    </row>
    <row r="578" spans="2:63" x14ac:dyDescent="0.35">
      <c r="B578" s="80"/>
      <c r="C578" s="119"/>
      <c r="D578" s="119"/>
      <c r="E578" s="202"/>
      <c r="F578" s="119"/>
      <c r="G578" s="120"/>
      <c r="H578" s="41"/>
      <c r="I578" s="41"/>
      <c r="J578" s="944">
        <f t="shared" si="74"/>
        <v>0</v>
      </c>
      <c r="K578" s="292">
        <f t="shared" si="75"/>
        <v>0</v>
      </c>
      <c r="L578" s="327">
        <f>IF(I578&lt;(INDEX(Lookup!$U$2:$U$10,MATCH($D$45,Lookup!$S$2:$S$10,0))),0,365)</f>
        <v>0</v>
      </c>
      <c r="M578" s="292">
        <f t="shared" si="73"/>
        <v>0</v>
      </c>
      <c r="N578" s="371"/>
      <c r="O578" s="150"/>
      <c r="P578" s="397"/>
      <c r="Q578" s="555"/>
      <c r="R578" s="576">
        <f t="shared" si="76"/>
        <v>0</v>
      </c>
      <c r="S578" s="576">
        <f t="shared" si="77"/>
        <v>0</v>
      </c>
      <c r="T578" s="576">
        <f t="shared" si="78"/>
        <v>0</v>
      </c>
      <c r="U578" s="576">
        <f t="shared" si="79"/>
        <v>0</v>
      </c>
      <c r="V578" s="553"/>
      <c r="W578" s="553"/>
      <c r="X578" s="553"/>
      <c r="Y578" s="553"/>
      <c r="Z578" s="397"/>
      <c r="AA578" s="397"/>
      <c r="AB578" s="397"/>
      <c r="AC578" s="397"/>
      <c r="AD578" s="397"/>
      <c r="AE578" s="397"/>
      <c r="AF578" s="397"/>
      <c r="AG578" s="397"/>
      <c r="AH578" s="397"/>
      <c r="AI578" s="397"/>
      <c r="AJ578" s="397"/>
      <c r="AK578" s="397"/>
      <c r="AL578" s="397"/>
      <c r="AM578" s="397"/>
      <c r="AN578" s="397"/>
      <c r="AO578" s="397"/>
      <c r="AP578" s="397"/>
      <c r="AQ578" s="397"/>
      <c r="AR578" s="397"/>
      <c r="AS578" s="397"/>
      <c r="AT578" s="397"/>
      <c r="AU578" s="397"/>
      <c r="AV578" s="397"/>
      <c r="AW578" s="397"/>
      <c r="AX578" s="397"/>
      <c r="AY578" s="397"/>
      <c r="AZ578" s="397"/>
      <c r="BA578" s="553"/>
      <c r="BB578" s="397"/>
      <c r="BC578" s="397"/>
      <c r="BD578" s="397"/>
      <c r="BE578" s="397"/>
      <c r="BF578" s="397"/>
      <c r="BG578" s="397"/>
      <c r="BH578" s="397"/>
      <c r="BI578" s="397"/>
      <c r="BJ578" s="397"/>
      <c r="BK578" s="397"/>
    </row>
    <row r="579" spans="2:63" x14ac:dyDescent="0.35">
      <c r="B579" s="80"/>
      <c r="C579" s="119"/>
      <c r="D579" s="119"/>
      <c r="E579" s="202"/>
      <c r="F579" s="119"/>
      <c r="G579" s="120"/>
      <c r="H579" s="41"/>
      <c r="I579" s="41"/>
      <c r="J579" s="944">
        <f t="shared" si="74"/>
        <v>0</v>
      </c>
      <c r="K579" s="292">
        <f t="shared" si="75"/>
        <v>0</v>
      </c>
      <c r="L579" s="327">
        <f>IF(I579&lt;(INDEX(Lookup!$U$2:$U$10,MATCH($D$45,Lookup!$S$2:$S$10,0))),0,365)</f>
        <v>0</v>
      </c>
      <c r="M579" s="292">
        <f t="shared" si="73"/>
        <v>0</v>
      </c>
      <c r="N579" s="371"/>
      <c r="O579" s="150"/>
      <c r="P579" s="397"/>
      <c r="Q579" s="555"/>
      <c r="R579" s="576">
        <f t="shared" si="76"/>
        <v>0</v>
      </c>
      <c r="S579" s="576">
        <f t="shared" si="77"/>
        <v>0</v>
      </c>
      <c r="T579" s="576">
        <f t="shared" si="78"/>
        <v>0</v>
      </c>
      <c r="U579" s="576">
        <f t="shared" si="79"/>
        <v>0</v>
      </c>
      <c r="V579" s="553"/>
      <c r="W579" s="553"/>
      <c r="X579" s="553"/>
      <c r="Y579" s="553"/>
      <c r="Z579" s="397"/>
      <c r="AA579" s="397"/>
      <c r="AB579" s="397"/>
      <c r="AC579" s="397"/>
      <c r="AD579" s="397"/>
      <c r="AE579" s="397"/>
      <c r="AF579" s="397"/>
      <c r="AG579" s="397"/>
      <c r="AH579" s="397"/>
      <c r="AI579" s="397"/>
      <c r="AJ579" s="397"/>
      <c r="AK579" s="397"/>
      <c r="AL579" s="397"/>
      <c r="AM579" s="397"/>
      <c r="AN579" s="397"/>
      <c r="AO579" s="397"/>
      <c r="AP579" s="397"/>
      <c r="AQ579" s="397"/>
      <c r="AR579" s="397"/>
      <c r="AS579" s="397"/>
      <c r="AT579" s="397"/>
      <c r="AU579" s="397"/>
      <c r="AV579" s="397"/>
      <c r="AW579" s="397"/>
      <c r="AX579" s="397"/>
      <c r="AY579" s="397"/>
      <c r="AZ579" s="397"/>
      <c r="BA579" s="553"/>
      <c r="BB579" s="397"/>
      <c r="BC579" s="397"/>
      <c r="BD579" s="397"/>
      <c r="BE579" s="397"/>
      <c r="BF579" s="397"/>
      <c r="BG579" s="397"/>
      <c r="BH579" s="397"/>
      <c r="BI579" s="397"/>
      <c r="BJ579" s="397"/>
      <c r="BK579" s="397"/>
    </row>
    <row r="580" spans="2:63" x14ac:dyDescent="0.35">
      <c r="B580" s="80"/>
      <c r="C580" s="119"/>
      <c r="D580" s="119"/>
      <c r="E580" s="202"/>
      <c r="F580" s="119"/>
      <c r="G580" s="120"/>
      <c r="H580" s="41"/>
      <c r="I580" s="41"/>
      <c r="J580" s="944">
        <f t="shared" si="74"/>
        <v>0</v>
      </c>
      <c r="K580" s="292">
        <f t="shared" si="75"/>
        <v>0</v>
      </c>
      <c r="L580" s="327">
        <f>IF(I580&lt;(INDEX(Lookup!$U$2:$U$10,MATCH($D$45,Lookup!$S$2:$S$10,0))),0,365)</f>
        <v>0</v>
      </c>
      <c r="M580" s="292">
        <f t="shared" si="73"/>
        <v>0</v>
      </c>
      <c r="N580" s="371"/>
      <c r="O580" s="150"/>
      <c r="P580" s="397"/>
      <c r="Q580" s="555"/>
      <c r="R580" s="576">
        <f t="shared" si="76"/>
        <v>0</v>
      </c>
      <c r="S580" s="576">
        <f t="shared" si="77"/>
        <v>0</v>
      </c>
      <c r="T580" s="576">
        <f t="shared" si="78"/>
        <v>0</v>
      </c>
      <c r="U580" s="576">
        <f t="shared" si="79"/>
        <v>0</v>
      </c>
      <c r="V580" s="553"/>
      <c r="W580" s="553"/>
      <c r="X580" s="553"/>
      <c r="Y580" s="553"/>
      <c r="Z580" s="397"/>
      <c r="AA580" s="397"/>
      <c r="AB580" s="397"/>
      <c r="AC580" s="397"/>
      <c r="AD580" s="397"/>
      <c r="AE580" s="397"/>
      <c r="AF580" s="397"/>
      <c r="AG580" s="397"/>
      <c r="AH580" s="397"/>
      <c r="AI580" s="397"/>
      <c r="AJ580" s="397"/>
      <c r="AK580" s="397"/>
      <c r="AL580" s="397"/>
      <c r="AM580" s="397"/>
      <c r="AN580" s="397"/>
      <c r="AO580" s="397"/>
      <c r="AP580" s="397"/>
      <c r="AQ580" s="397"/>
      <c r="AR580" s="397"/>
      <c r="AS580" s="397"/>
      <c r="AT580" s="397"/>
      <c r="AU580" s="397"/>
      <c r="AV580" s="397"/>
      <c r="AW580" s="397"/>
      <c r="AX580" s="397"/>
      <c r="AY580" s="397"/>
      <c r="AZ580" s="397"/>
      <c r="BA580" s="553"/>
      <c r="BB580" s="397"/>
      <c r="BC580" s="397"/>
      <c r="BD580" s="397"/>
      <c r="BE580" s="397"/>
      <c r="BF580" s="397"/>
      <c r="BG580" s="397"/>
      <c r="BH580" s="397"/>
      <c r="BI580" s="397"/>
      <c r="BJ580" s="397"/>
      <c r="BK580" s="397"/>
    </row>
    <row r="581" spans="2:63" x14ac:dyDescent="0.35">
      <c r="B581" s="80"/>
      <c r="C581" s="119"/>
      <c r="D581" s="119"/>
      <c r="E581" s="202"/>
      <c r="F581" s="119"/>
      <c r="G581" s="120"/>
      <c r="H581" s="41"/>
      <c r="I581" s="41"/>
      <c r="J581" s="944">
        <f t="shared" si="74"/>
        <v>0</v>
      </c>
      <c r="K581" s="292">
        <f t="shared" si="75"/>
        <v>0</v>
      </c>
      <c r="L581" s="327">
        <f>IF(I581&lt;(INDEX(Lookup!$U$2:$U$10,MATCH($D$45,Lookup!$S$2:$S$10,0))),0,365)</f>
        <v>0</v>
      </c>
      <c r="M581" s="292">
        <f t="shared" si="73"/>
        <v>0</v>
      </c>
      <c r="N581" s="371"/>
      <c r="O581" s="150"/>
      <c r="P581" s="397"/>
      <c r="Q581" s="555"/>
      <c r="R581" s="576">
        <f t="shared" si="76"/>
        <v>0</v>
      </c>
      <c r="S581" s="576">
        <f t="shared" si="77"/>
        <v>0</v>
      </c>
      <c r="T581" s="576">
        <f t="shared" si="78"/>
        <v>0</v>
      </c>
      <c r="U581" s="576">
        <f t="shared" si="79"/>
        <v>0</v>
      </c>
      <c r="V581" s="553"/>
      <c r="W581" s="553"/>
      <c r="X581" s="553"/>
      <c r="Y581" s="553"/>
      <c r="Z581" s="397"/>
      <c r="AA581" s="397"/>
      <c r="AB581" s="397"/>
      <c r="AC581" s="397"/>
      <c r="AD581" s="397"/>
      <c r="AE581" s="397"/>
      <c r="AF581" s="397"/>
      <c r="AG581" s="397"/>
      <c r="AH581" s="397"/>
      <c r="AI581" s="397"/>
      <c r="AJ581" s="397"/>
      <c r="AK581" s="397"/>
      <c r="AL581" s="397"/>
      <c r="AM581" s="397"/>
      <c r="AN581" s="397"/>
      <c r="AO581" s="397"/>
      <c r="AP581" s="397"/>
      <c r="AQ581" s="397"/>
      <c r="AR581" s="397"/>
      <c r="AS581" s="397"/>
      <c r="AT581" s="397"/>
      <c r="AU581" s="397"/>
      <c r="AV581" s="397"/>
      <c r="AW581" s="397"/>
      <c r="AX581" s="397"/>
      <c r="AY581" s="397"/>
      <c r="AZ581" s="397"/>
      <c r="BA581" s="553"/>
      <c r="BB581" s="397"/>
      <c r="BC581" s="397"/>
      <c r="BD581" s="397"/>
      <c r="BE581" s="397"/>
      <c r="BF581" s="397"/>
      <c r="BG581" s="397"/>
      <c r="BH581" s="397"/>
      <c r="BI581" s="397"/>
      <c r="BJ581" s="397"/>
      <c r="BK581" s="397"/>
    </row>
    <row r="582" spans="2:63" x14ac:dyDescent="0.35">
      <c r="B582" s="80"/>
      <c r="C582" s="119"/>
      <c r="D582" s="119"/>
      <c r="E582" s="202"/>
      <c r="F582" s="119"/>
      <c r="G582" s="120"/>
      <c r="H582" s="41"/>
      <c r="I582" s="41"/>
      <c r="J582" s="944">
        <f t="shared" si="74"/>
        <v>0</v>
      </c>
      <c r="K582" s="292">
        <f t="shared" si="75"/>
        <v>0</v>
      </c>
      <c r="L582" s="327">
        <f>IF(I582&lt;(INDEX(Lookup!$U$2:$U$10,MATCH($D$45,Lookup!$S$2:$S$10,0))),0,365)</f>
        <v>0</v>
      </c>
      <c r="M582" s="292">
        <f t="shared" si="73"/>
        <v>0</v>
      </c>
      <c r="N582" s="371"/>
      <c r="O582" s="150"/>
      <c r="P582" s="397"/>
      <c r="Q582" s="555"/>
      <c r="R582" s="576">
        <f t="shared" si="76"/>
        <v>0</v>
      </c>
      <c r="S582" s="576">
        <f t="shared" si="77"/>
        <v>0</v>
      </c>
      <c r="T582" s="576">
        <f t="shared" si="78"/>
        <v>0</v>
      </c>
      <c r="U582" s="576">
        <f t="shared" si="79"/>
        <v>0</v>
      </c>
      <c r="V582" s="553"/>
      <c r="W582" s="553"/>
      <c r="X582" s="553"/>
      <c r="Y582" s="553"/>
      <c r="Z582" s="397"/>
      <c r="AA582" s="397"/>
      <c r="AB582" s="397"/>
      <c r="AC582" s="397"/>
      <c r="AD582" s="397"/>
      <c r="AE582" s="397"/>
      <c r="AF582" s="397"/>
      <c r="AG582" s="397"/>
      <c r="AH582" s="397"/>
      <c r="AI582" s="397"/>
      <c r="AJ582" s="397"/>
      <c r="AK582" s="397"/>
      <c r="AL582" s="397"/>
      <c r="AM582" s="397"/>
      <c r="AN582" s="397"/>
      <c r="AO582" s="397"/>
      <c r="AP582" s="397"/>
      <c r="AQ582" s="397"/>
      <c r="AR582" s="397"/>
      <c r="AS582" s="397"/>
      <c r="AT582" s="397"/>
      <c r="AU582" s="397"/>
      <c r="AV582" s="397"/>
      <c r="AW582" s="397"/>
      <c r="AX582" s="397"/>
      <c r="AY582" s="397"/>
      <c r="AZ582" s="397"/>
      <c r="BA582" s="553"/>
      <c r="BB582" s="397"/>
      <c r="BC582" s="397"/>
      <c r="BD582" s="397"/>
      <c r="BE582" s="397"/>
      <c r="BF582" s="397"/>
      <c r="BG582" s="397"/>
      <c r="BH582" s="397"/>
      <c r="BI582" s="397"/>
      <c r="BJ582" s="397"/>
      <c r="BK582" s="397"/>
    </row>
    <row r="583" spans="2:63" x14ac:dyDescent="0.35">
      <c r="B583" s="80"/>
      <c r="C583" s="119"/>
      <c r="D583" s="119"/>
      <c r="E583" s="202"/>
      <c r="F583" s="119"/>
      <c r="G583" s="120"/>
      <c r="H583" s="41"/>
      <c r="I583" s="41"/>
      <c r="J583" s="944">
        <f t="shared" si="74"/>
        <v>0</v>
      </c>
      <c r="K583" s="292">
        <f t="shared" si="75"/>
        <v>0</v>
      </c>
      <c r="L583" s="327">
        <f>IF(I583&lt;(INDEX(Lookup!$U$2:$U$10,MATCH($D$45,Lookup!$S$2:$S$10,0))),0,365)</f>
        <v>0</v>
      </c>
      <c r="M583" s="292">
        <f t="shared" si="73"/>
        <v>0</v>
      </c>
      <c r="N583" s="371"/>
      <c r="O583" s="150"/>
      <c r="P583" s="397"/>
      <c r="Q583" s="555"/>
      <c r="R583" s="576">
        <f t="shared" si="76"/>
        <v>0</v>
      </c>
      <c r="S583" s="576">
        <f t="shared" si="77"/>
        <v>0</v>
      </c>
      <c r="T583" s="576">
        <f t="shared" si="78"/>
        <v>0</v>
      </c>
      <c r="U583" s="576">
        <f t="shared" si="79"/>
        <v>0</v>
      </c>
      <c r="V583" s="553"/>
      <c r="W583" s="553"/>
      <c r="X583" s="553"/>
      <c r="Y583" s="553"/>
      <c r="Z583" s="397"/>
      <c r="AA583" s="397"/>
      <c r="AB583" s="397"/>
      <c r="AC583" s="397"/>
      <c r="AD583" s="397"/>
      <c r="AE583" s="397"/>
      <c r="AF583" s="397"/>
      <c r="AG583" s="397"/>
      <c r="AH583" s="397"/>
      <c r="AI583" s="397"/>
      <c r="AJ583" s="397"/>
      <c r="AK583" s="397"/>
      <c r="AL583" s="397"/>
      <c r="AM583" s="397"/>
      <c r="AN583" s="397"/>
      <c r="AO583" s="397"/>
      <c r="AP583" s="397"/>
      <c r="AQ583" s="397"/>
      <c r="AR583" s="397"/>
      <c r="AS583" s="397"/>
      <c r="AT583" s="397"/>
      <c r="AU583" s="397"/>
      <c r="AV583" s="397"/>
      <c r="AW583" s="397"/>
      <c r="AX583" s="397"/>
      <c r="AY583" s="397"/>
      <c r="AZ583" s="397"/>
      <c r="BA583" s="553"/>
      <c r="BB583" s="397"/>
      <c r="BC583" s="397"/>
      <c r="BD583" s="397"/>
      <c r="BE583" s="397"/>
      <c r="BF583" s="397"/>
      <c r="BG583" s="397"/>
      <c r="BH583" s="397"/>
      <c r="BI583" s="397"/>
      <c r="BJ583" s="397"/>
      <c r="BK583" s="397"/>
    </row>
    <row r="584" spans="2:63" x14ac:dyDescent="0.35">
      <c r="B584" s="80"/>
      <c r="C584" s="119"/>
      <c r="D584" s="119"/>
      <c r="E584" s="202"/>
      <c r="F584" s="119"/>
      <c r="G584" s="120"/>
      <c r="H584" s="41"/>
      <c r="I584" s="41"/>
      <c r="J584" s="944">
        <f t="shared" si="74"/>
        <v>0</v>
      </c>
      <c r="K584" s="292">
        <f t="shared" si="75"/>
        <v>0</v>
      </c>
      <c r="L584" s="327">
        <f>IF(I584&lt;(INDEX(Lookup!$U$2:$U$10,MATCH($D$45,Lookup!$S$2:$S$10,0))),0,365)</f>
        <v>0</v>
      </c>
      <c r="M584" s="292">
        <f t="shared" si="73"/>
        <v>0</v>
      </c>
      <c r="N584" s="371"/>
      <c r="O584" s="150"/>
      <c r="P584" s="397"/>
      <c r="Q584" s="555"/>
      <c r="R584" s="576">
        <f t="shared" si="76"/>
        <v>0</v>
      </c>
      <c r="S584" s="576">
        <f t="shared" si="77"/>
        <v>0</v>
      </c>
      <c r="T584" s="576">
        <f t="shared" si="78"/>
        <v>0</v>
      </c>
      <c r="U584" s="576">
        <f t="shared" si="79"/>
        <v>0</v>
      </c>
      <c r="V584" s="553"/>
      <c r="W584" s="553"/>
      <c r="X584" s="553"/>
      <c r="Y584" s="553"/>
      <c r="Z584" s="397"/>
      <c r="AA584" s="397"/>
      <c r="AB584" s="397"/>
      <c r="AC584" s="397"/>
      <c r="AD584" s="397"/>
      <c r="AE584" s="397"/>
      <c r="AF584" s="397"/>
      <c r="AG584" s="397"/>
      <c r="AH584" s="397"/>
      <c r="AI584" s="397"/>
      <c r="AJ584" s="397"/>
      <c r="AK584" s="397"/>
      <c r="AL584" s="397"/>
      <c r="AM584" s="397"/>
      <c r="AN584" s="397"/>
      <c r="AO584" s="397"/>
      <c r="AP584" s="397"/>
      <c r="AQ584" s="397"/>
      <c r="AR584" s="397"/>
      <c r="AS584" s="397"/>
      <c r="AT584" s="397"/>
      <c r="AU584" s="397"/>
      <c r="AV584" s="397"/>
      <c r="AW584" s="397"/>
      <c r="AX584" s="397"/>
      <c r="AY584" s="397"/>
      <c r="AZ584" s="397"/>
      <c r="BA584" s="553"/>
      <c r="BB584" s="397"/>
      <c r="BC584" s="397"/>
      <c r="BD584" s="397"/>
      <c r="BE584" s="397"/>
      <c r="BF584" s="397"/>
      <c r="BG584" s="397"/>
      <c r="BH584" s="397"/>
      <c r="BI584" s="397"/>
      <c r="BJ584" s="397"/>
      <c r="BK584" s="397"/>
    </row>
    <row r="585" spans="2:63" x14ac:dyDescent="0.35">
      <c r="B585" s="80"/>
      <c r="C585" s="119"/>
      <c r="D585" s="119"/>
      <c r="E585" s="202"/>
      <c r="F585" s="119"/>
      <c r="G585" s="120"/>
      <c r="H585" s="41"/>
      <c r="I585" s="41"/>
      <c r="J585" s="944">
        <f t="shared" si="74"/>
        <v>0</v>
      </c>
      <c r="K585" s="292">
        <f t="shared" si="75"/>
        <v>0</v>
      </c>
      <c r="L585" s="327">
        <f>IF(I585&lt;(INDEX(Lookup!$U$2:$U$10,MATCH($D$45,Lookup!$S$2:$S$10,0))),0,365)</f>
        <v>0</v>
      </c>
      <c r="M585" s="292">
        <f t="shared" si="73"/>
        <v>0</v>
      </c>
      <c r="N585" s="371"/>
      <c r="O585" s="150"/>
      <c r="P585" s="397"/>
      <c r="Q585" s="555"/>
      <c r="R585" s="576">
        <f t="shared" si="76"/>
        <v>0</v>
      </c>
      <c r="S585" s="576">
        <f t="shared" si="77"/>
        <v>0</v>
      </c>
      <c r="T585" s="576">
        <f t="shared" si="78"/>
        <v>0</v>
      </c>
      <c r="U585" s="576">
        <f t="shared" si="79"/>
        <v>0</v>
      </c>
      <c r="V585" s="553"/>
      <c r="W585" s="553"/>
      <c r="X585" s="553"/>
      <c r="Y585" s="553"/>
      <c r="Z585" s="397"/>
      <c r="AA585" s="397"/>
      <c r="AB585" s="397"/>
      <c r="AC585" s="397"/>
      <c r="AD585" s="397"/>
      <c r="AE585" s="397"/>
      <c r="AF585" s="397"/>
      <c r="AG585" s="397"/>
      <c r="AH585" s="397"/>
      <c r="AI585" s="397"/>
      <c r="AJ585" s="397"/>
      <c r="AK585" s="397"/>
      <c r="AL585" s="397"/>
      <c r="AM585" s="397"/>
      <c r="AN585" s="397"/>
      <c r="AO585" s="397"/>
      <c r="AP585" s="397"/>
      <c r="AQ585" s="397"/>
      <c r="AR585" s="397"/>
      <c r="AS585" s="397"/>
      <c r="AT585" s="397"/>
      <c r="AU585" s="397"/>
      <c r="AV585" s="397"/>
      <c r="AW585" s="397"/>
      <c r="AX585" s="397"/>
      <c r="AY585" s="397"/>
      <c r="AZ585" s="397"/>
      <c r="BA585" s="553"/>
      <c r="BB585" s="397"/>
      <c r="BC585" s="397"/>
      <c r="BD585" s="397"/>
      <c r="BE585" s="397"/>
      <c r="BF585" s="397"/>
      <c r="BG585" s="397"/>
      <c r="BH585" s="397"/>
      <c r="BI585" s="397"/>
      <c r="BJ585" s="397"/>
      <c r="BK585" s="397"/>
    </row>
    <row r="586" spans="2:63" x14ac:dyDescent="0.35">
      <c r="B586" s="80"/>
      <c r="C586" s="119"/>
      <c r="D586" s="119"/>
      <c r="E586" s="202"/>
      <c r="F586" s="119"/>
      <c r="G586" s="120"/>
      <c r="H586" s="41"/>
      <c r="I586" s="41"/>
      <c r="J586" s="944">
        <f t="shared" si="74"/>
        <v>0</v>
      </c>
      <c r="K586" s="292">
        <f t="shared" si="75"/>
        <v>0</v>
      </c>
      <c r="L586" s="327">
        <f>IF(I586&lt;(INDEX(Lookup!$U$2:$U$10,MATCH($D$45,Lookup!$S$2:$S$10,0))),0,365)</f>
        <v>0</v>
      </c>
      <c r="M586" s="292">
        <f t="shared" si="73"/>
        <v>0</v>
      </c>
      <c r="N586" s="371"/>
      <c r="O586" s="150"/>
      <c r="P586" s="397"/>
      <c r="Q586" s="555"/>
      <c r="R586" s="576">
        <f t="shared" si="76"/>
        <v>0</v>
      </c>
      <c r="S586" s="576">
        <f t="shared" si="77"/>
        <v>0</v>
      </c>
      <c r="T586" s="576">
        <f t="shared" si="78"/>
        <v>0</v>
      </c>
      <c r="U586" s="576">
        <f t="shared" si="79"/>
        <v>0</v>
      </c>
      <c r="V586" s="553"/>
      <c r="W586" s="553"/>
      <c r="X586" s="553"/>
      <c r="Y586" s="553"/>
      <c r="Z586" s="397"/>
      <c r="AA586" s="397"/>
      <c r="AB586" s="397"/>
      <c r="AC586" s="397"/>
      <c r="AD586" s="397"/>
      <c r="AE586" s="397"/>
      <c r="AF586" s="397"/>
      <c r="AG586" s="397"/>
      <c r="AH586" s="397"/>
      <c r="AI586" s="397"/>
      <c r="AJ586" s="397"/>
      <c r="AK586" s="397"/>
      <c r="AL586" s="397"/>
      <c r="AM586" s="397"/>
      <c r="AN586" s="397"/>
      <c r="AO586" s="397"/>
      <c r="AP586" s="397"/>
      <c r="AQ586" s="397"/>
      <c r="AR586" s="397"/>
      <c r="AS586" s="397"/>
      <c r="AT586" s="397"/>
      <c r="AU586" s="397"/>
      <c r="AV586" s="397"/>
      <c r="AW586" s="397"/>
      <c r="AX586" s="397"/>
      <c r="AY586" s="397"/>
      <c r="AZ586" s="397"/>
      <c r="BA586" s="553"/>
      <c r="BB586" s="397"/>
      <c r="BC586" s="397"/>
      <c r="BD586" s="397"/>
      <c r="BE586" s="397"/>
      <c r="BF586" s="397"/>
      <c r="BG586" s="397"/>
      <c r="BH586" s="397"/>
      <c r="BI586" s="397"/>
      <c r="BJ586" s="397"/>
      <c r="BK586" s="397"/>
    </row>
    <row r="587" spans="2:63" x14ac:dyDescent="0.35">
      <c r="B587" s="80"/>
      <c r="C587" s="119"/>
      <c r="D587" s="119"/>
      <c r="E587" s="202"/>
      <c r="F587" s="119"/>
      <c r="G587" s="120"/>
      <c r="H587" s="41"/>
      <c r="I587" s="41"/>
      <c r="J587" s="944">
        <f t="shared" si="74"/>
        <v>0</v>
      </c>
      <c r="K587" s="292">
        <f t="shared" si="75"/>
        <v>0</v>
      </c>
      <c r="L587" s="327">
        <f>IF(I587&lt;(INDEX(Lookup!$U$2:$U$10,MATCH($D$45,Lookup!$S$2:$S$10,0))),0,365)</f>
        <v>0</v>
      </c>
      <c r="M587" s="292">
        <f t="shared" si="73"/>
        <v>0</v>
      </c>
      <c r="N587" s="371"/>
      <c r="O587" s="150"/>
      <c r="P587" s="397"/>
      <c r="Q587" s="555"/>
      <c r="R587" s="576">
        <f t="shared" si="76"/>
        <v>0</v>
      </c>
      <c r="S587" s="576">
        <f t="shared" si="77"/>
        <v>0</v>
      </c>
      <c r="T587" s="576">
        <f t="shared" si="78"/>
        <v>0</v>
      </c>
      <c r="U587" s="576">
        <f t="shared" si="79"/>
        <v>0</v>
      </c>
      <c r="V587" s="553"/>
      <c r="W587" s="553"/>
      <c r="X587" s="553"/>
      <c r="Y587" s="553"/>
      <c r="Z587" s="397"/>
      <c r="AA587" s="397"/>
      <c r="AB587" s="397"/>
      <c r="AC587" s="397"/>
      <c r="AD587" s="397"/>
      <c r="AE587" s="397"/>
      <c r="AF587" s="397"/>
      <c r="AG587" s="397"/>
      <c r="AH587" s="397"/>
      <c r="AI587" s="397"/>
      <c r="AJ587" s="397"/>
      <c r="AK587" s="397"/>
      <c r="AL587" s="397"/>
      <c r="AM587" s="397"/>
      <c r="AN587" s="397"/>
      <c r="AO587" s="397"/>
      <c r="AP587" s="397"/>
      <c r="AQ587" s="397"/>
      <c r="AR587" s="397"/>
      <c r="AS587" s="397"/>
      <c r="AT587" s="397"/>
      <c r="AU587" s="397"/>
      <c r="AV587" s="397"/>
      <c r="AW587" s="397"/>
      <c r="AX587" s="397"/>
      <c r="AY587" s="397"/>
      <c r="AZ587" s="397"/>
      <c r="BA587" s="553"/>
      <c r="BB587" s="397"/>
      <c r="BC587" s="397"/>
      <c r="BD587" s="397"/>
      <c r="BE587" s="397"/>
      <c r="BF587" s="397"/>
      <c r="BG587" s="397"/>
      <c r="BH587" s="397"/>
      <c r="BI587" s="397"/>
      <c r="BJ587" s="397"/>
      <c r="BK587" s="397"/>
    </row>
    <row r="588" spans="2:63" x14ac:dyDescent="0.35">
      <c r="B588" s="80"/>
      <c r="C588" s="119"/>
      <c r="D588" s="119"/>
      <c r="E588" s="202"/>
      <c r="F588" s="119"/>
      <c r="G588" s="120"/>
      <c r="H588" s="41"/>
      <c r="I588" s="41"/>
      <c r="J588" s="944">
        <f t="shared" si="74"/>
        <v>0</v>
      </c>
      <c r="K588" s="292">
        <f t="shared" si="75"/>
        <v>0</v>
      </c>
      <c r="L588" s="327">
        <f>IF(I588&lt;(INDEX(Lookup!$U$2:$U$10,MATCH($D$45,Lookup!$S$2:$S$10,0))),0,365)</f>
        <v>0</v>
      </c>
      <c r="M588" s="292">
        <f t="shared" si="73"/>
        <v>0</v>
      </c>
      <c r="N588" s="371"/>
      <c r="O588" s="150"/>
      <c r="P588" s="397"/>
      <c r="Q588" s="555"/>
      <c r="R588" s="576">
        <f t="shared" si="76"/>
        <v>0</v>
      </c>
      <c r="S588" s="576">
        <f t="shared" si="77"/>
        <v>0</v>
      </c>
      <c r="T588" s="576">
        <f t="shared" si="78"/>
        <v>0</v>
      </c>
      <c r="U588" s="576">
        <f t="shared" si="79"/>
        <v>0</v>
      </c>
      <c r="V588" s="553"/>
      <c r="W588" s="553"/>
      <c r="X588" s="553"/>
      <c r="Y588" s="553"/>
      <c r="Z588" s="397"/>
      <c r="AA588" s="397"/>
      <c r="AB588" s="397"/>
      <c r="AC588" s="397"/>
      <c r="AD588" s="397"/>
      <c r="AE588" s="397"/>
      <c r="AF588" s="397"/>
      <c r="AG588" s="397"/>
      <c r="AH588" s="397"/>
      <c r="AI588" s="397"/>
      <c r="AJ588" s="397"/>
      <c r="AK588" s="397"/>
      <c r="AL588" s="397"/>
      <c r="AM588" s="397"/>
      <c r="AN588" s="397"/>
      <c r="AO588" s="397"/>
      <c r="AP588" s="397"/>
      <c r="AQ588" s="397"/>
      <c r="AR588" s="397"/>
      <c r="AS588" s="397"/>
      <c r="AT588" s="397"/>
      <c r="AU588" s="397"/>
      <c r="AV588" s="397"/>
      <c r="AW588" s="397"/>
      <c r="AX588" s="397"/>
      <c r="AY588" s="397"/>
      <c r="AZ588" s="397"/>
      <c r="BA588" s="553"/>
      <c r="BB588" s="397"/>
      <c r="BC588" s="397"/>
      <c r="BD588" s="397"/>
      <c r="BE588" s="397"/>
      <c r="BF588" s="397"/>
      <c r="BG588" s="397"/>
      <c r="BH588" s="397"/>
      <c r="BI588" s="397"/>
      <c r="BJ588" s="397"/>
      <c r="BK588" s="397"/>
    </row>
    <row r="589" spans="2:63" x14ac:dyDescent="0.35">
      <c r="B589" s="80"/>
      <c r="C589" s="119"/>
      <c r="D589" s="119"/>
      <c r="E589" s="202"/>
      <c r="F589" s="119"/>
      <c r="G589" s="120"/>
      <c r="H589" s="41"/>
      <c r="I589" s="41"/>
      <c r="J589" s="944">
        <f t="shared" si="74"/>
        <v>0</v>
      </c>
      <c r="K589" s="292">
        <f t="shared" si="75"/>
        <v>0</v>
      </c>
      <c r="L589" s="327">
        <f>IF(I589&lt;(INDEX(Lookup!$U$2:$U$10,MATCH($D$45,Lookup!$S$2:$S$10,0))),0,365)</f>
        <v>0</v>
      </c>
      <c r="M589" s="292">
        <f t="shared" si="73"/>
        <v>0</v>
      </c>
      <c r="N589" s="371"/>
      <c r="O589" s="150"/>
      <c r="P589" s="397"/>
      <c r="Q589" s="555"/>
      <c r="R589" s="576">
        <f t="shared" si="76"/>
        <v>0</v>
      </c>
      <c r="S589" s="576">
        <f t="shared" si="77"/>
        <v>0</v>
      </c>
      <c r="T589" s="576">
        <f t="shared" si="78"/>
        <v>0</v>
      </c>
      <c r="U589" s="576">
        <f t="shared" si="79"/>
        <v>0</v>
      </c>
      <c r="V589" s="553"/>
      <c r="W589" s="553"/>
      <c r="X589" s="553"/>
      <c r="Y589" s="553"/>
      <c r="Z589" s="397"/>
      <c r="AA589" s="397"/>
      <c r="AB589" s="397"/>
      <c r="AC589" s="397"/>
      <c r="AD589" s="397"/>
      <c r="AE589" s="397"/>
      <c r="AF589" s="397"/>
      <c r="AG589" s="397"/>
      <c r="AH589" s="397"/>
      <c r="AI589" s="397"/>
      <c r="AJ589" s="397"/>
      <c r="AK589" s="397"/>
      <c r="AL589" s="397"/>
      <c r="AM589" s="397"/>
      <c r="AN589" s="397"/>
      <c r="AO589" s="397"/>
      <c r="AP589" s="397"/>
      <c r="AQ589" s="397"/>
      <c r="AR589" s="397"/>
      <c r="AS589" s="397"/>
      <c r="AT589" s="397"/>
      <c r="AU589" s="397"/>
      <c r="AV589" s="397"/>
      <c r="AW589" s="397"/>
      <c r="AX589" s="397"/>
      <c r="AY589" s="397"/>
      <c r="AZ589" s="397"/>
      <c r="BA589" s="553"/>
      <c r="BB589" s="397"/>
      <c r="BC589" s="397"/>
      <c r="BD589" s="397"/>
      <c r="BE589" s="397"/>
      <c r="BF589" s="397"/>
      <c r="BG589" s="397"/>
      <c r="BH589" s="397"/>
      <c r="BI589" s="397"/>
      <c r="BJ589" s="397"/>
      <c r="BK589" s="397"/>
    </row>
    <row r="590" spans="2:63" x14ac:dyDescent="0.35">
      <c r="B590" s="80"/>
      <c r="C590" s="119"/>
      <c r="D590" s="119"/>
      <c r="E590" s="202"/>
      <c r="F590" s="119"/>
      <c r="G590" s="120"/>
      <c r="H590" s="41"/>
      <c r="I590" s="41"/>
      <c r="J590" s="944">
        <f t="shared" si="74"/>
        <v>0</v>
      </c>
      <c r="K590" s="292">
        <f t="shared" si="75"/>
        <v>0</v>
      </c>
      <c r="L590" s="327">
        <f>IF(I590&lt;(INDEX(Lookup!$U$2:$U$10,MATCH($D$45,Lookup!$S$2:$S$10,0))),0,365)</f>
        <v>0</v>
      </c>
      <c r="M590" s="292">
        <f t="shared" si="73"/>
        <v>0</v>
      </c>
      <c r="N590" s="371"/>
      <c r="O590" s="150"/>
      <c r="P590" s="397"/>
      <c r="Q590" s="555"/>
      <c r="R590" s="576">
        <f t="shared" si="76"/>
        <v>0</v>
      </c>
      <c r="S590" s="576">
        <f t="shared" si="77"/>
        <v>0</v>
      </c>
      <c r="T590" s="576">
        <f t="shared" si="78"/>
        <v>0</v>
      </c>
      <c r="U590" s="576">
        <f t="shared" si="79"/>
        <v>0</v>
      </c>
      <c r="V590" s="553"/>
      <c r="W590" s="553"/>
      <c r="X590" s="553"/>
      <c r="Y590" s="553"/>
      <c r="Z590" s="397"/>
      <c r="AA590" s="397"/>
      <c r="AB590" s="397"/>
      <c r="AC590" s="397"/>
      <c r="AD590" s="397"/>
      <c r="AE590" s="397"/>
      <c r="AF590" s="397"/>
      <c r="AG590" s="397"/>
      <c r="AH590" s="397"/>
      <c r="AI590" s="397"/>
      <c r="AJ590" s="397"/>
      <c r="AK590" s="397"/>
      <c r="AL590" s="397"/>
      <c r="AM590" s="397"/>
      <c r="AN590" s="397"/>
      <c r="AO590" s="397"/>
      <c r="AP590" s="397"/>
      <c r="AQ590" s="397"/>
      <c r="AR590" s="397"/>
      <c r="AS590" s="397"/>
      <c r="AT590" s="397"/>
      <c r="AU590" s="397"/>
      <c r="AV590" s="397"/>
      <c r="AW590" s="397"/>
      <c r="AX590" s="397"/>
      <c r="AY590" s="397"/>
      <c r="AZ590" s="397"/>
      <c r="BA590" s="553"/>
      <c r="BB590" s="397"/>
      <c r="BC590" s="397"/>
      <c r="BD590" s="397"/>
      <c r="BE590" s="397"/>
      <c r="BF590" s="397"/>
      <c r="BG590" s="397"/>
      <c r="BH590" s="397"/>
      <c r="BI590" s="397"/>
      <c r="BJ590" s="397"/>
      <c r="BK590" s="397"/>
    </row>
    <row r="591" spans="2:63" x14ac:dyDescent="0.35">
      <c r="B591" s="80"/>
      <c r="C591" s="119"/>
      <c r="D591" s="119"/>
      <c r="E591" s="202"/>
      <c r="F591" s="119"/>
      <c r="G591" s="120"/>
      <c r="H591" s="41"/>
      <c r="I591" s="41"/>
      <c r="J591" s="944">
        <f t="shared" si="74"/>
        <v>0</v>
      </c>
      <c r="K591" s="292">
        <f t="shared" si="75"/>
        <v>0</v>
      </c>
      <c r="L591" s="327">
        <f>IF(I591&lt;(INDEX(Lookup!$U$2:$U$10,MATCH($D$45,Lookup!$S$2:$S$10,0))),0,365)</f>
        <v>0</v>
      </c>
      <c r="M591" s="292">
        <f t="shared" si="73"/>
        <v>0</v>
      </c>
      <c r="N591" s="371"/>
      <c r="O591" s="150"/>
      <c r="P591" s="397"/>
      <c r="Q591" s="555"/>
      <c r="R591" s="576">
        <f t="shared" si="76"/>
        <v>0</v>
      </c>
      <c r="S591" s="576">
        <f t="shared" si="77"/>
        <v>0</v>
      </c>
      <c r="T591" s="576">
        <f t="shared" si="78"/>
        <v>0</v>
      </c>
      <c r="U591" s="576">
        <f t="shared" si="79"/>
        <v>0</v>
      </c>
      <c r="V591" s="553"/>
      <c r="W591" s="553"/>
      <c r="X591" s="553"/>
      <c r="Y591" s="553"/>
      <c r="Z591" s="397"/>
      <c r="AA591" s="397"/>
      <c r="AB591" s="397"/>
      <c r="AC591" s="397"/>
      <c r="AD591" s="397"/>
      <c r="AE591" s="397"/>
      <c r="AF591" s="397"/>
      <c r="AG591" s="397"/>
      <c r="AH591" s="397"/>
      <c r="AI591" s="397"/>
      <c r="AJ591" s="397"/>
      <c r="AK591" s="397"/>
      <c r="AL591" s="397"/>
      <c r="AM591" s="397"/>
      <c r="AN591" s="397"/>
      <c r="AO591" s="397"/>
      <c r="AP591" s="397"/>
      <c r="AQ591" s="397"/>
      <c r="AR591" s="397"/>
      <c r="AS591" s="397"/>
      <c r="AT591" s="397"/>
      <c r="AU591" s="397"/>
      <c r="AV591" s="397"/>
      <c r="AW591" s="397"/>
      <c r="AX591" s="397"/>
      <c r="AY591" s="397"/>
      <c r="AZ591" s="397"/>
      <c r="BA591" s="553"/>
      <c r="BB591" s="397"/>
      <c r="BC591" s="397"/>
      <c r="BD591" s="397"/>
      <c r="BE591" s="397"/>
      <c r="BF591" s="397"/>
      <c r="BG591" s="397"/>
      <c r="BH591" s="397"/>
      <c r="BI591" s="397"/>
      <c r="BJ591" s="397"/>
      <c r="BK591" s="397"/>
    </row>
    <row r="592" spans="2:63" x14ac:dyDescent="0.35">
      <c r="B592" s="80"/>
      <c r="C592" s="119"/>
      <c r="D592" s="119"/>
      <c r="E592" s="202"/>
      <c r="F592" s="119"/>
      <c r="G592" s="120"/>
      <c r="H592" s="41"/>
      <c r="I592" s="41"/>
      <c r="J592" s="944">
        <f t="shared" si="74"/>
        <v>0</v>
      </c>
      <c r="K592" s="292">
        <f t="shared" si="75"/>
        <v>0</v>
      </c>
      <c r="L592" s="327">
        <f>IF(I592&lt;(INDEX(Lookup!$U$2:$U$10,MATCH($D$45,Lookup!$S$2:$S$10,0))),0,365)</f>
        <v>0</v>
      </c>
      <c r="M592" s="292">
        <f t="shared" si="73"/>
        <v>0</v>
      </c>
      <c r="N592" s="371"/>
      <c r="O592" s="150"/>
      <c r="P592" s="397"/>
      <c r="Q592" s="555"/>
      <c r="R592" s="576">
        <f t="shared" si="76"/>
        <v>0</v>
      </c>
      <c r="S592" s="576">
        <f t="shared" si="77"/>
        <v>0</v>
      </c>
      <c r="T592" s="576">
        <f t="shared" si="78"/>
        <v>0</v>
      </c>
      <c r="U592" s="576">
        <f t="shared" si="79"/>
        <v>0</v>
      </c>
      <c r="V592" s="553"/>
      <c r="W592" s="553"/>
      <c r="X592" s="553"/>
      <c r="Y592" s="553"/>
      <c r="Z592" s="397"/>
      <c r="AA592" s="397"/>
      <c r="AB592" s="397"/>
      <c r="AC592" s="397"/>
      <c r="AD592" s="397"/>
      <c r="AE592" s="397"/>
      <c r="AF592" s="397"/>
      <c r="AG592" s="397"/>
      <c r="AH592" s="397"/>
      <c r="AI592" s="397"/>
      <c r="AJ592" s="397"/>
      <c r="AK592" s="397"/>
      <c r="AL592" s="397"/>
      <c r="AM592" s="397"/>
      <c r="AN592" s="397"/>
      <c r="AO592" s="397"/>
      <c r="AP592" s="397"/>
      <c r="AQ592" s="397"/>
      <c r="AR592" s="397"/>
      <c r="AS592" s="397"/>
      <c r="AT592" s="397"/>
      <c r="AU592" s="397"/>
      <c r="AV592" s="397"/>
      <c r="AW592" s="397"/>
      <c r="AX592" s="397"/>
      <c r="AY592" s="397"/>
      <c r="AZ592" s="397"/>
      <c r="BA592" s="553"/>
      <c r="BB592" s="397"/>
      <c r="BC592" s="397"/>
      <c r="BD592" s="397"/>
      <c r="BE592" s="397"/>
      <c r="BF592" s="397"/>
      <c r="BG592" s="397"/>
      <c r="BH592" s="397"/>
      <c r="BI592" s="397"/>
      <c r="BJ592" s="397"/>
      <c r="BK592" s="397"/>
    </row>
    <row r="593" spans="2:63" x14ac:dyDescent="0.35">
      <c r="B593" s="80"/>
      <c r="C593" s="119"/>
      <c r="D593" s="119"/>
      <c r="E593" s="202"/>
      <c r="F593" s="119"/>
      <c r="G593" s="120"/>
      <c r="H593" s="41"/>
      <c r="I593" s="41"/>
      <c r="J593" s="944">
        <f t="shared" si="74"/>
        <v>0</v>
      </c>
      <c r="K593" s="292">
        <f t="shared" si="75"/>
        <v>0</v>
      </c>
      <c r="L593" s="327">
        <f>IF(I593&lt;(INDEX(Lookup!$U$2:$U$10,MATCH($D$45,Lookup!$S$2:$S$10,0))),0,365)</f>
        <v>0</v>
      </c>
      <c r="M593" s="292">
        <f t="shared" si="73"/>
        <v>0</v>
      </c>
      <c r="N593" s="371"/>
      <c r="O593" s="150"/>
      <c r="P593" s="397"/>
      <c r="Q593" s="555"/>
      <c r="R593" s="576">
        <f t="shared" si="76"/>
        <v>0</v>
      </c>
      <c r="S593" s="576">
        <f t="shared" si="77"/>
        <v>0</v>
      </c>
      <c r="T593" s="576">
        <f t="shared" si="78"/>
        <v>0</v>
      </c>
      <c r="U593" s="576">
        <f t="shared" si="79"/>
        <v>0</v>
      </c>
      <c r="V593" s="553"/>
      <c r="W593" s="553"/>
      <c r="X593" s="553"/>
      <c r="Y593" s="553"/>
      <c r="Z593" s="397"/>
      <c r="AA593" s="397"/>
      <c r="AB593" s="397"/>
      <c r="AC593" s="397"/>
      <c r="AD593" s="397"/>
      <c r="AE593" s="397"/>
      <c r="AF593" s="397"/>
      <c r="AG593" s="397"/>
      <c r="AH593" s="397"/>
      <c r="AI593" s="397"/>
      <c r="AJ593" s="397"/>
      <c r="AK593" s="397"/>
      <c r="AL593" s="397"/>
      <c r="AM593" s="397"/>
      <c r="AN593" s="397"/>
      <c r="AO593" s="397"/>
      <c r="AP593" s="397"/>
      <c r="AQ593" s="397"/>
      <c r="AR593" s="397"/>
      <c r="AS593" s="397"/>
      <c r="AT593" s="397"/>
      <c r="AU593" s="397"/>
      <c r="AV593" s="397"/>
      <c r="AW593" s="397"/>
      <c r="AX593" s="397"/>
      <c r="AY593" s="397"/>
      <c r="AZ593" s="397"/>
      <c r="BA593" s="553"/>
      <c r="BB593" s="397"/>
      <c r="BC593" s="397"/>
      <c r="BD593" s="397"/>
      <c r="BE593" s="397"/>
      <c r="BF593" s="397"/>
      <c r="BG593" s="397"/>
      <c r="BH593" s="397"/>
      <c r="BI593" s="397"/>
      <c r="BJ593" s="397"/>
      <c r="BK593" s="397"/>
    </row>
    <row r="594" spans="2:63" x14ac:dyDescent="0.35">
      <c r="B594" s="80"/>
      <c r="C594" s="119"/>
      <c r="D594" s="119"/>
      <c r="E594" s="202"/>
      <c r="F594" s="119"/>
      <c r="G594" s="120"/>
      <c r="H594" s="41"/>
      <c r="I594" s="41"/>
      <c r="J594" s="944">
        <f t="shared" si="74"/>
        <v>0</v>
      </c>
      <c r="K594" s="292">
        <f t="shared" si="75"/>
        <v>0</v>
      </c>
      <c r="L594" s="327">
        <f>IF(I594&lt;(INDEX(Lookup!$U$2:$U$10,MATCH($D$45,Lookup!$S$2:$S$10,0))),0,365)</f>
        <v>0</v>
      </c>
      <c r="M594" s="292">
        <f t="shared" si="73"/>
        <v>0</v>
      </c>
      <c r="N594" s="371"/>
      <c r="O594" s="150"/>
      <c r="P594" s="397"/>
      <c r="Q594" s="555"/>
      <c r="R594" s="576">
        <f t="shared" si="76"/>
        <v>0</v>
      </c>
      <c r="S594" s="576">
        <f t="shared" si="77"/>
        <v>0</v>
      </c>
      <c r="T594" s="576">
        <f t="shared" si="78"/>
        <v>0</v>
      </c>
      <c r="U594" s="576">
        <f t="shared" si="79"/>
        <v>0</v>
      </c>
      <c r="V594" s="553"/>
      <c r="W594" s="553"/>
      <c r="X594" s="553"/>
      <c r="Y594" s="553"/>
      <c r="Z594" s="397"/>
      <c r="AA594" s="397"/>
      <c r="AB594" s="397"/>
      <c r="AC594" s="397"/>
      <c r="AD594" s="397"/>
      <c r="AE594" s="397"/>
      <c r="AF594" s="397"/>
      <c r="AG594" s="397"/>
      <c r="AH594" s="397"/>
      <c r="AI594" s="397"/>
      <c r="AJ594" s="397"/>
      <c r="AK594" s="397"/>
      <c r="AL594" s="397"/>
      <c r="AM594" s="397"/>
      <c r="AN594" s="397"/>
      <c r="AO594" s="397"/>
      <c r="AP594" s="397"/>
      <c r="AQ594" s="397"/>
      <c r="AR594" s="397"/>
      <c r="AS594" s="397"/>
      <c r="AT594" s="397"/>
      <c r="AU594" s="397"/>
      <c r="AV594" s="397"/>
      <c r="AW594" s="397"/>
      <c r="AX594" s="397"/>
      <c r="AY594" s="397"/>
      <c r="AZ594" s="397"/>
      <c r="BA594" s="553"/>
      <c r="BB594" s="397"/>
      <c r="BC594" s="397"/>
      <c r="BD594" s="397"/>
      <c r="BE594" s="397"/>
      <c r="BF594" s="397"/>
      <c r="BG594" s="397"/>
      <c r="BH594" s="397"/>
      <c r="BI594" s="397"/>
      <c r="BJ594" s="397"/>
      <c r="BK594" s="397"/>
    </row>
    <row r="595" spans="2:63" x14ac:dyDescent="0.35">
      <c r="B595" s="80"/>
      <c r="C595" s="119"/>
      <c r="D595" s="119"/>
      <c r="E595" s="202"/>
      <c r="F595" s="119"/>
      <c r="G595" s="120"/>
      <c r="H595" s="41"/>
      <c r="I595" s="41"/>
      <c r="J595" s="944">
        <f t="shared" si="74"/>
        <v>0</v>
      </c>
      <c r="K595" s="292">
        <f t="shared" si="75"/>
        <v>0</v>
      </c>
      <c r="L595" s="327">
        <f>IF(I595&lt;(INDEX(Lookup!$U$2:$U$10,MATCH($D$45,Lookup!$S$2:$S$10,0))),0,365)</f>
        <v>0</v>
      </c>
      <c r="M595" s="292">
        <f t="shared" si="73"/>
        <v>0</v>
      </c>
      <c r="N595" s="371"/>
      <c r="O595" s="150"/>
      <c r="P595" s="397"/>
      <c r="Q595" s="555"/>
      <c r="R595" s="576">
        <f t="shared" si="76"/>
        <v>0</v>
      </c>
      <c r="S595" s="576">
        <f t="shared" si="77"/>
        <v>0</v>
      </c>
      <c r="T595" s="576">
        <f t="shared" si="78"/>
        <v>0</v>
      </c>
      <c r="U595" s="576">
        <f t="shared" si="79"/>
        <v>0</v>
      </c>
      <c r="V595" s="553"/>
      <c r="W595" s="553"/>
      <c r="X595" s="553"/>
      <c r="Y595" s="553"/>
      <c r="Z595" s="397"/>
      <c r="AA595" s="397"/>
      <c r="AB595" s="397"/>
      <c r="AC595" s="397"/>
      <c r="AD595" s="397"/>
      <c r="AE595" s="397"/>
      <c r="AF595" s="397"/>
      <c r="AG595" s="397"/>
      <c r="AH595" s="397"/>
      <c r="AI595" s="397"/>
      <c r="AJ595" s="397"/>
      <c r="AK595" s="397"/>
      <c r="AL595" s="397"/>
      <c r="AM595" s="397"/>
      <c r="AN595" s="397"/>
      <c r="AO595" s="397"/>
      <c r="AP595" s="397"/>
      <c r="AQ595" s="397"/>
      <c r="AR595" s="397"/>
      <c r="AS595" s="397"/>
      <c r="AT595" s="397"/>
      <c r="AU595" s="397"/>
      <c r="AV595" s="397"/>
      <c r="AW595" s="397"/>
      <c r="AX595" s="397"/>
      <c r="AY595" s="397"/>
      <c r="AZ595" s="397"/>
      <c r="BA595" s="553"/>
      <c r="BB595" s="397"/>
      <c r="BC595" s="397"/>
      <c r="BD595" s="397"/>
      <c r="BE595" s="397"/>
      <c r="BF595" s="397"/>
      <c r="BG595" s="397"/>
      <c r="BH595" s="397"/>
      <c r="BI595" s="397"/>
      <c r="BJ595" s="397"/>
      <c r="BK595" s="397"/>
    </row>
    <row r="596" spans="2:63" x14ac:dyDescent="0.35">
      <c r="B596" s="80"/>
      <c r="C596" s="119"/>
      <c r="D596" s="119"/>
      <c r="E596" s="202"/>
      <c r="F596" s="119"/>
      <c r="G596" s="120"/>
      <c r="H596" s="41"/>
      <c r="I596" s="41"/>
      <c r="J596" s="944">
        <f t="shared" si="74"/>
        <v>0</v>
      </c>
      <c r="K596" s="292">
        <f t="shared" si="75"/>
        <v>0</v>
      </c>
      <c r="L596" s="327">
        <f>IF(I596&lt;(INDEX(Lookup!$U$2:$U$10,MATCH($D$45,Lookup!$S$2:$S$10,0))),0,365)</f>
        <v>0</v>
      </c>
      <c r="M596" s="292">
        <f t="shared" si="73"/>
        <v>0</v>
      </c>
      <c r="N596" s="371"/>
      <c r="O596" s="150"/>
      <c r="P596" s="397"/>
      <c r="Q596" s="555"/>
      <c r="R596" s="576">
        <f t="shared" si="76"/>
        <v>0</v>
      </c>
      <c r="S596" s="576">
        <f t="shared" si="77"/>
        <v>0</v>
      </c>
      <c r="T596" s="576">
        <f t="shared" si="78"/>
        <v>0</v>
      </c>
      <c r="U596" s="576">
        <f t="shared" si="79"/>
        <v>0</v>
      </c>
      <c r="V596" s="553"/>
      <c r="W596" s="553"/>
      <c r="X596" s="553"/>
      <c r="Y596" s="553"/>
      <c r="Z596" s="397"/>
      <c r="AA596" s="397"/>
      <c r="AB596" s="397"/>
      <c r="AC596" s="397"/>
      <c r="AD596" s="397"/>
      <c r="AE596" s="397"/>
      <c r="AF596" s="397"/>
      <c r="AG596" s="397"/>
      <c r="AH596" s="397"/>
      <c r="AI596" s="397"/>
      <c r="AJ596" s="397"/>
      <c r="AK596" s="397"/>
      <c r="AL596" s="397"/>
      <c r="AM596" s="397"/>
      <c r="AN596" s="397"/>
      <c r="AO596" s="397"/>
      <c r="AP596" s="397"/>
      <c r="AQ596" s="397"/>
      <c r="AR596" s="397"/>
      <c r="AS596" s="397"/>
      <c r="AT596" s="397"/>
      <c r="AU596" s="397"/>
      <c r="AV596" s="397"/>
      <c r="AW596" s="397"/>
      <c r="AX596" s="397"/>
      <c r="AY596" s="397"/>
      <c r="AZ596" s="397"/>
      <c r="BA596" s="553"/>
      <c r="BB596" s="397"/>
      <c r="BC596" s="397"/>
      <c r="BD596" s="397"/>
      <c r="BE596" s="397"/>
      <c r="BF596" s="397"/>
      <c r="BG596" s="397"/>
      <c r="BH596" s="397"/>
      <c r="BI596" s="397"/>
      <c r="BJ596" s="397"/>
      <c r="BK596" s="397"/>
    </row>
    <row r="597" spans="2:63" x14ac:dyDescent="0.35">
      <c r="B597" s="80"/>
      <c r="C597" s="119"/>
      <c r="D597" s="119"/>
      <c r="E597" s="202"/>
      <c r="F597" s="119"/>
      <c r="G597" s="120"/>
      <c r="H597" s="41"/>
      <c r="I597" s="41"/>
      <c r="J597" s="944">
        <f t="shared" si="74"/>
        <v>0</v>
      </c>
      <c r="K597" s="292">
        <f t="shared" si="75"/>
        <v>0</v>
      </c>
      <c r="L597" s="327">
        <f>IF(I597&lt;(INDEX(Lookup!$U$2:$U$10,MATCH($D$45,Lookup!$S$2:$S$10,0))),0,365)</f>
        <v>0</v>
      </c>
      <c r="M597" s="292">
        <f t="shared" si="73"/>
        <v>0</v>
      </c>
      <c r="N597" s="371"/>
      <c r="O597" s="150"/>
      <c r="P597" s="397"/>
      <c r="Q597" s="555"/>
      <c r="R597" s="576">
        <f t="shared" si="76"/>
        <v>0</v>
      </c>
      <c r="S597" s="576">
        <f t="shared" si="77"/>
        <v>0</v>
      </c>
      <c r="T597" s="576">
        <f t="shared" si="78"/>
        <v>0</v>
      </c>
      <c r="U597" s="576">
        <f t="shared" si="79"/>
        <v>0</v>
      </c>
      <c r="V597" s="553"/>
      <c r="W597" s="553"/>
      <c r="X597" s="553"/>
      <c r="Y597" s="553"/>
      <c r="Z597" s="397"/>
      <c r="AA597" s="397"/>
      <c r="AB597" s="397"/>
      <c r="AC597" s="397"/>
      <c r="AD597" s="397"/>
      <c r="AE597" s="397"/>
      <c r="AF597" s="397"/>
      <c r="AG597" s="397"/>
      <c r="AH597" s="397"/>
      <c r="AI597" s="397"/>
      <c r="AJ597" s="397"/>
      <c r="AK597" s="397"/>
      <c r="AL597" s="397"/>
      <c r="AM597" s="397"/>
      <c r="AN597" s="397"/>
      <c r="AO597" s="397"/>
      <c r="AP597" s="397"/>
      <c r="AQ597" s="397"/>
      <c r="AR597" s="397"/>
      <c r="AS597" s="397"/>
      <c r="AT597" s="397"/>
      <c r="AU597" s="397"/>
      <c r="AV597" s="397"/>
      <c r="AW597" s="397"/>
      <c r="AX597" s="397"/>
      <c r="AY597" s="397"/>
      <c r="AZ597" s="397"/>
      <c r="BA597" s="553"/>
      <c r="BB597" s="397"/>
      <c r="BC597" s="397"/>
      <c r="BD597" s="397"/>
      <c r="BE597" s="397"/>
      <c r="BF597" s="397"/>
      <c r="BG597" s="397"/>
      <c r="BH597" s="397"/>
      <c r="BI597" s="397"/>
      <c r="BJ597" s="397"/>
      <c r="BK597" s="397"/>
    </row>
    <row r="598" spans="2:63" x14ac:dyDescent="0.35">
      <c r="B598" s="80"/>
      <c r="C598" s="119"/>
      <c r="D598" s="119"/>
      <c r="E598" s="202"/>
      <c r="F598" s="119"/>
      <c r="G598" s="120"/>
      <c r="H598" s="41"/>
      <c r="I598" s="41"/>
      <c r="J598" s="944">
        <f t="shared" si="74"/>
        <v>0</v>
      </c>
      <c r="K598" s="292">
        <f t="shared" si="75"/>
        <v>0</v>
      </c>
      <c r="L598" s="327">
        <f>IF(I598&lt;(INDEX(Lookup!$U$2:$U$10,MATCH($D$45,Lookup!$S$2:$S$10,0))),0,365)</f>
        <v>0</v>
      </c>
      <c r="M598" s="292">
        <f t="shared" si="73"/>
        <v>0</v>
      </c>
      <c r="N598" s="371"/>
      <c r="O598" s="150"/>
      <c r="P598" s="397"/>
      <c r="Q598" s="555"/>
      <c r="R598" s="576">
        <f t="shared" si="76"/>
        <v>0</v>
      </c>
      <c r="S598" s="576">
        <f t="shared" si="77"/>
        <v>0</v>
      </c>
      <c r="T598" s="576">
        <f t="shared" si="78"/>
        <v>0</v>
      </c>
      <c r="U598" s="576">
        <f t="shared" si="79"/>
        <v>0</v>
      </c>
      <c r="V598" s="553"/>
      <c r="W598" s="553"/>
      <c r="X598" s="553"/>
      <c r="Y598" s="553"/>
      <c r="Z598" s="397"/>
      <c r="AA598" s="397"/>
      <c r="AB598" s="397"/>
      <c r="AC598" s="397"/>
      <c r="AD598" s="397"/>
      <c r="AE598" s="397"/>
      <c r="AF598" s="397"/>
      <c r="AG598" s="397"/>
      <c r="AH598" s="397"/>
      <c r="AI598" s="397"/>
      <c r="AJ598" s="397"/>
      <c r="AK598" s="397"/>
      <c r="AL598" s="397"/>
      <c r="AM598" s="397"/>
      <c r="AN598" s="397"/>
      <c r="AO598" s="397"/>
      <c r="AP598" s="397"/>
      <c r="AQ598" s="397"/>
      <c r="AR598" s="397"/>
      <c r="AS598" s="397"/>
      <c r="AT598" s="397"/>
      <c r="AU598" s="397"/>
      <c r="AV598" s="397"/>
      <c r="AW598" s="397"/>
      <c r="AX598" s="397"/>
      <c r="AY598" s="397"/>
      <c r="AZ598" s="397"/>
      <c r="BA598" s="553"/>
      <c r="BB598" s="397"/>
      <c r="BC598" s="397"/>
      <c r="BD598" s="397"/>
      <c r="BE598" s="397"/>
      <c r="BF598" s="397"/>
      <c r="BG598" s="397"/>
      <c r="BH598" s="397"/>
      <c r="BI598" s="397"/>
      <c r="BJ598" s="397"/>
      <c r="BK598" s="397"/>
    </row>
    <row r="599" spans="2:63" x14ac:dyDescent="0.35">
      <c r="B599" s="80"/>
      <c r="C599" s="119"/>
      <c r="D599" s="119"/>
      <c r="E599" s="202"/>
      <c r="F599" s="119"/>
      <c r="G599" s="120"/>
      <c r="H599" s="41"/>
      <c r="I599" s="41"/>
      <c r="J599" s="944">
        <f t="shared" si="74"/>
        <v>0</v>
      </c>
      <c r="K599" s="292">
        <f t="shared" si="75"/>
        <v>0</v>
      </c>
      <c r="L599" s="327">
        <f>IF(I599&lt;(INDEX(Lookup!$U$2:$U$10,MATCH($D$45,Lookup!$S$2:$S$10,0))),0,365)</f>
        <v>0</v>
      </c>
      <c r="M599" s="292">
        <f t="shared" si="73"/>
        <v>0</v>
      </c>
      <c r="N599" s="371"/>
      <c r="O599" s="150"/>
      <c r="P599" s="397"/>
      <c r="Q599" s="555"/>
      <c r="R599" s="576">
        <f t="shared" si="76"/>
        <v>0</v>
      </c>
      <c r="S599" s="576">
        <f t="shared" si="77"/>
        <v>0</v>
      </c>
      <c r="T599" s="576">
        <f t="shared" si="78"/>
        <v>0</v>
      </c>
      <c r="U599" s="576">
        <f t="shared" si="79"/>
        <v>0</v>
      </c>
      <c r="V599" s="553"/>
      <c r="W599" s="553"/>
      <c r="X599" s="553"/>
      <c r="Y599" s="553"/>
      <c r="Z599" s="397"/>
      <c r="AA599" s="397"/>
      <c r="AB599" s="397"/>
      <c r="AC599" s="397"/>
      <c r="AD599" s="397"/>
      <c r="AE599" s="397"/>
      <c r="AF599" s="397"/>
      <c r="AG599" s="397"/>
      <c r="AH599" s="397"/>
      <c r="AI599" s="397"/>
      <c r="AJ599" s="397"/>
      <c r="AK599" s="397"/>
      <c r="AL599" s="397"/>
      <c r="AM599" s="397"/>
      <c r="AN599" s="397"/>
      <c r="AO599" s="397"/>
      <c r="AP599" s="397"/>
      <c r="AQ599" s="397"/>
      <c r="AR599" s="397"/>
      <c r="AS599" s="397"/>
      <c r="AT599" s="397"/>
      <c r="AU599" s="397"/>
      <c r="AV599" s="397"/>
      <c r="AW599" s="397"/>
      <c r="AX599" s="397"/>
      <c r="AY599" s="397"/>
      <c r="AZ599" s="397"/>
      <c r="BA599" s="553"/>
      <c r="BB599" s="397"/>
      <c r="BC599" s="397"/>
      <c r="BD599" s="397"/>
      <c r="BE599" s="397"/>
      <c r="BF599" s="397"/>
      <c r="BG599" s="397"/>
      <c r="BH599" s="397"/>
      <c r="BI599" s="397"/>
      <c r="BJ599" s="397"/>
      <c r="BK599" s="397"/>
    </row>
    <row r="600" spans="2:63" x14ac:dyDescent="0.35">
      <c r="B600" s="80"/>
      <c r="C600" s="119"/>
      <c r="D600" s="119"/>
      <c r="E600" s="202"/>
      <c r="F600" s="119"/>
      <c r="G600" s="120"/>
      <c r="H600" s="41"/>
      <c r="I600" s="41"/>
      <c r="J600" s="944">
        <f t="shared" si="74"/>
        <v>0</v>
      </c>
      <c r="K600" s="292">
        <f t="shared" si="75"/>
        <v>0</v>
      </c>
      <c r="L600" s="327">
        <f>IF(I600&lt;(INDEX(Lookup!$U$2:$U$10,MATCH($D$45,Lookup!$S$2:$S$10,0))),0,365)</f>
        <v>0</v>
      </c>
      <c r="M600" s="292">
        <f t="shared" si="73"/>
        <v>0</v>
      </c>
      <c r="N600" s="371"/>
      <c r="O600" s="150"/>
      <c r="P600" s="397"/>
      <c r="Q600" s="555"/>
      <c r="R600" s="576">
        <f t="shared" si="76"/>
        <v>0</v>
      </c>
      <c r="S600" s="576">
        <f t="shared" si="77"/>
        <v>0</v>
      </c>
      <c r="T600" s="576">
        <f t="shared" si="78"/>
        <v>0</v>
      </c>
      <c r="U600" s="576">
        <f t="shared" si="79"/>
        <v>0</v>
      </c>
      <c r="V600" s="553"/>
      <c r="W600" s="553"/>
      <c r="X600" s="553"/>
      <c r="Y600" s="553"/>
      <c r="Z600" s="397"/>
      <c r="AA600" s="397"/>
      <c r="AB600" s="397"/>
      <c r="AC600" s="397"/>
      <c r="AD600" s="397"/>
      <c r="AE600" s="397"/>
      <c r="AF600" s="397"/>
      <c r="AG600" s="397"/>
      <c r="AH600" s="397"/>
      <c r="AI600" s="397"/>
      <c r="AJ600" s="397"/>
      <c r="AK600" s="397"/>
      <c r="AL600" s="397"/>
      <c r="AM600" s="397"/>
      <c r="AN600" s="397"/>
      <c r="AO600" s="397"/>
      <c r="AP600" s="397"/>
      <c r="AQ600" s="397"/>
      <c r="AR600" s="397"/>
      <c r="AS600" s="397"/>
      <c r="AT600" s="397"/>
      <c r="AU600" s="397"/>
      <c r="AV600" s="397"/>
      <c r="AW600" s="397"/>
      <c r="AX600" s="397"/>
      <c r="AY600" s="397"/>
      <c r="AZ600" s="397"/>
      <c r="BA600" s="553"/>
      <c r="BB600" s="397"/>
      <c r="BC600" s="397"/>
      <c r="BD600" s="397"/>
      <c r="BE600" s="397"/>
      <c r="BF600" s="397"/>
      <c r="BG600" s="397"/>
      <c r="BH600" s="397"/>
      <c r="BI600" s="397"/>
      <c r="BJ600" s="397"/>
      <c r="BK600" s="397"/>
    </row>
    <row r="601" spans="2:63" x14ac:dyDescent="0.35">
      <c r="B601" s="80"/>
      <c r="C601" s="119"/>
      <c r="D601" s="119"/>
      <c r="E601" s="202"/>
      <c r="F601" s="119"/>
      <c r="G601" s="120"/>
      <c r="H601" s="41"/>
      <c r="I601" s="41"/>
      <c r="J601" s="944">
        <f t="shared" si="74"/>
        <v>0</v>
      </c>
      <c r="K601" s="292">
        <f t="shared" si="75"/>
        <v>0</v>
      </c>
      <c r="L601" s="327">
        <f>IF(I601&lt;(INDEX(Lookup!$U$2:$U$10,MATCH($D$45,Lookup!$S$2:$S$10,0))),0,365)</f>
        <v>0</v>
      </c>
      <c r="M601" s="292">
        <f t="shared" si="73"/>
        <v>0</v>
      </c>
      <c r="N601" s="371"/>
      <c r="O601" s="150"/>
      <c r="P601" s="397"/>
      <c r="Q601" s="555"/>
      <c r="R601" s="576">
        <f t="shared" si="76"/>
        <v>0</v>
      </c>
      <c r="S601" s="576">
        <f t="shared" si="77"/>
        <v>0</v>
      </c>
      <c r="T601" s="576">
        <f t="shared" si="78"/>
        <v>0</v>
      </c>
      <c r="U601" s="576">
        <f t="shared" si="79"/>
        <v>0</v>
      </c>
      <c r="V601" s="553"/>
      <c r="W601" s="553"/>
      <c r="X601" s="553"/>
      <c r="Y601" s="553"/>
      <c r="Z601" s="397"/>
      <c r="AA601" s="397"/>
      <c r="AB601" s="397"/>
      <c r="AC601" s="397"/>
      <c r="AD601" s="397"/>
      <c r="AE601" s="397"/>
      <c r="AF601" s="397"/>
      <c r="AG601" s="397"/>
      <c r="AH601" s="397"/>
      <c r="AI601" s="397"/>
      <c r="AJ601" s="397"/>
      <c r="AK601" s="397"/>
      <c r="AL601" s="397"/>
      <c r="AM601" s="397"/>
      <c r="AN601" s="397"/>
      <c r="AO601" s="397"/>
      <c r="AP601" s="397"/>
      <c r="AQ601" s="397"/>
      <c r="AR601" s="397"/>
      <c r="AS601" s="397"/>
      <c r="AT601" s="397"/>
      <c r="AU601" s="397"/>
      <c r="AV601" s="397"/>
      <c r="AW601" s="397"/>
      <c r="AX601" s="397"/>
      <c r="AY601" s="397"/>
      <c r="AZ601" s="397"/>
      <c r="BA601" s="553"/>
      <c r="BB601" s="397"/>
      <c r="BC601" s="397"/>
      <c r="BD601" s="397"/>
      <c r="BE601" s="397"/>
      <c r="BF601" s="397"/>
      <c r="BG601" s="397"/>
      <c r="BH601" s="397"/>
      <c r="BI601" s="397"/>
      <c r="BJ601" s="397"/>
      <c r="BK601" s="397"/>
    </row>
    <row r="602" spans="2:63" x14ac:dyDescent="0.35">
      <c r="B602" s="80"/>
      <c r="C602" s="119"/>
      <c r="D602" s="119"/>
      <c r="E602" s="202"/>
      <c r="F602" s="119"/>
      <c r="G602" s="120"/>
      <c r="H602" s="41"/>
      <c r="I602" s="41"/>
      <c r="J602" s="944">
        <f t="shared" si="74"/>
        <v>0</v>
      </c>
      <c r="K602" s="292">
        <f t="shared" si="75"/>
        <v>0</v>
      </c>
      <c r="L602" s="327">
        <f>IF(I602&lt;(INDEX(Lookup!$U$2:$U$10,MATCH($D$45,Lookup!$S$2:$S$10,0))),0,365)</f>
        <v>0</v>
      </c>
      <c r="M602" s="292">
        <f t="shared" si="73"/>
        <v>0</v>
      </c>
      <c r="N602" s="371"/>
      <c r="O602" s="150"/>
      <c r="P602" s="397"/>
      <c r="Q602" s="555"/>
      <c r="R602" s="576">
        <f t="shared" si="76"/>
        <v>0</v>
      </c>
      <c r="S602" s="576">
        <f t="shared" si="77"/>
        <v>0</v>
      </c>
      <c r="T602" s="576">
        <f t="shared" si="78"/>
        <v>0</v>
      </c>
      <c r="U602" s="576">
        <f t="shared" si="79"/>
        <v>0</v>
      </c>
      <c r="V602" s="553"/>
      <c r="W602" s="553"/>
      <c r="X602" s="553"/>
      <c r="Y602" s="553"/>
      <c r="Z602" s="397"/>
      <c r="AA602" s="397"/>
      <c r="AB602" s="397"/>
      <c r="AC602" s="397"/>
      <c r="AD602" s="397"/>
      <c r="AE602" s="397"/>
      <c r="AF602" s="397"/>
      <c r="AG602" s="397"/>
      <c r="AH602" s="397"/>
      <c r="AI602" s="397"/>
      <c r="AJ602" s="397"/>
      <c r="AK602" s="397"/>
      <c r="AL602" s="397"/>
      <c r="AM602" s="397"/>
      <c r="AN602" s="397"/>
      <c r="AO602" s="397"/>
      <c r="AP602" s="397"/>
      <c r="AQ602" s="397"/>
      <c r="AR602" s="397"/>
      <c r="AS602" s="397"/>
      <c r="AT602" s="397"/>
      <c r="AU602" s="397"/>
      <c r="AV602" s="397"/>
      <c r="AW602" s="397"/>
      <c r="AX602" s="397"/>
      <c r="AY602" s="397"/>
      <c r="AZ602" s="397"/>
      <c r="BA602" s="553"/>
      <c r="BB602" s="397"/>
      <c r="BC602" s="397"/>
      <c r="BD602" s="397"/>
      <c r="BE602" s="397"/>
      <c r="BF602" s="397"/>
      <c r="BG602" s="397"/>
      <c r="BH602" s="397"/>
      <c r="BI602" s="397"/>
      <c r="BJ602" s="397"/>
      <c r="BK602" s="397"/>
    </row>
    <row r="603" spans="2:63" x14ac:dyDescent="0.35">
      <c r="B603" s="80"/>
      <c r="C603" s="119"/>
      <c r="D603" s="119"/>
      <c r="E603" s="202"/>
      <c r="F603" s="119"/>
      <c r="G603" s="120"/>
      <c r="H603" s="41"/>
      <c r="I603" s="41"/>
      <c r="J603" s="944">
        <f t="shared" si="74"/>
        <v>0</v>
      </c>
      <c r="K603" s="292">
        <f t="shared" si="75"/>
        <v>0</v>
      </c>
      <c r="L603" s="327">
        <f>IF(I603&lt;(INDEX(Lookup!$U$2:$U$10,MATCH($D$45,Lookup!$S$2:$S$10,0))),0,365)</f>
        <v>0</v>
      </c>
      <c r="M603" s="292">
        <f t="shared" si="73"/>
        <v>0</v>
      </c>
      <c r="N603" s="371"/>
      <c r="O603" s="150"/>
      <c r="P603" s="397"/>
      <c r="Q603" s="555"/>
      <c r="R603" s="576">
        <f t="shared" si="76"/>
        <v>0</v>
      </c>
      <c r="S603" s="576">
        <f t="shared" si="77"/>
        <v>0</v>
      </c>
      <c r="T603" s="576">
        <f t="shared" si="78"/>
        <v>0</v>
      </c>
      <c r="U603" s="576">
        <f t="shared" si="79"/>
        <v>0</v>
      </c>
      <c r="V603" s="553"/>
      <c r="W603" s="553"/>
      <c r="X603" s="553"/>
      <c r="Y603" s="553"/>
      <c r="Z603" s="397"/>
      <c r="AA603" s="397"/>
      <c r="AB603" s="397"/>
      <c r="AC603" s="397"/>
      <c r="AD603" s="397"/>
      <c r="AE603" s="397"/>
      <c r="AF603" s="397"/>
      <c r="AG603" s="397"/>
      <c r="AH603" s="397"/>
      <c r="AI603" s="397"/>
      <c r="AJ603" s="397"/>
      <c r="AK603" s="397"/>
      <c r="AL603" s="397"/>
      <c r="AM603" s="397"/>
      <c r="AN603" s="397"/>
      <c r="AO603" s="397"/>
      <c r="AP603" s="397"/>
      <c r="AQ603" s="397"/>
      <c r="AR603" s="397"/>
      <c r="AS603" s="397"/>
      <c r="AT603" s="397"/>
      <c r="AU603" s="397"/>
      <c r="AV603" s="397"/>
      <c r="AW603" s="397"/>
      <c r="AX603" s="397"/>
      <c r="AY603" s="397"/>
      <c r="AZ603" s="397"/>
      <c r="BA603" s="553"/>
      <c r="BB603" s="397"/>
      <c r="BC603" s="397"/>
      <c r="BD603" s="397"/>
      <c r="BE603" s="397"/>
      <c r="BF603" s="397"/>
      <c r="BG603" s="397"/>
      <c r="BH603" s="397"/>
      <c r="BI603" s="397"/>
      <c r="BJ603" s="397"/>
      <c r="BK603" s="397"/>
    </row>
    <row r="604" spans="2:63" x14ac:dyDescent="0.35">
      <c r="B604" s="80"/>
      <c r="C604" s="119"/>
      <c r="D604" s="119"/>
      <c r="E604" s="202"/>
      <c r="F604" s="119"/>
      <c r="G604" s="120"/>
      <c r="H604" s="41"/>
      <c r="I604" s="41"/>
      <c r="J604" s="944">
        <f t="shared" si="74"/>
        <v>0</v>
      </c>
      <c r="K604" s="292">
        <f t="shared" si="75"/>
        <v>0</v>
      </c>
      <c r="L604" s="327">
        <f>IF(I604&lt;(INDEX(Lookup!$U$2:$U$10,MATCH($D$45,Lookup!$S$2:$S$10,0))),0,365)</f>
        <v>0</v>
      </c>
      <c r="M604" s="292">
        <f t="shared" si="73"/>
        <v>0</v>
      </c>
      <c r="N604" s="371"/>
      <c r="O604" s="150"/>
      <c r="P604" s="397"/>
      <c r="Q604" s="555"/>
      <c r="R604" s="576">
        <f t="shared" si="76"/>
        <v>0</v>
      </c>
      <c r="S604" s="576">
        <f t="shared" si="77"/>
        <v>0</v>
      </c>
      <c r="T604" s="576">
        <f t="shared" si="78"/>
        <v>0</v>
      </c>
      <c r="U604" s="576">
        <f t="shared" si="79"/>
        <v>0</v>
      </c>
      <c r="V604" s="553"/>
      <c r="W604" s="553"/>
      <c r="X604" s="553"/>
      <c r="Y604" s="553"/>
      <c r="Z604" s="397"/>
      <c r="AA604" s="397"/>
      <c r="AB604" s="397"/>
      <c r="AC604" s="397"/>
      <c r="AD604" s="397"/>
      <c r="AE604" s="397"/>
      <c r="AF604" s="397"/>
      <c r="AG604" s="397"/>
      <c r="AH604" s="397"/>
      <c r="AI604" s="397"/>
      <c r="AJ604" s="397"/>
      <c r="AK604" s="397"/>
      <c r="AL604" s="397"/>
      <c r="AM604" s="397"/>
      <c r="AN604" s="397"/>
      <c r="AO604" s="397"/>
      <c r="AP604" s="397"/>
      <c r="AQ604" s="397"/>
      <c r="AR604" s="397"/>
      <c r="AS604" s="397"/>
      <c r="AT604" s="397"/>
      <c r="AU604" s="397"/>
      <c r="AV604" s="397"/>
      <c r="AW604" s="397"/>
      <c r="AX604" s="397"/>
      <c r="AY604" s="397"/>
      <c r="AZ604" s="397"/>
      <c r="BA604" s="553"/>
      <c r="BB604" s="397"/>
      <c r="BC604" s="397"/>
      <c r="BD604" s="397"/>
      <c r="BE604" s="397"/>
      <c r="BF604" s="397"/>
      <c r="BG604" s="397"/>
      <c r="BH604" s="397"/>
      <c r="BI604" s="397"/>
      <c r="BJ604" s="397"/>
      <c r="BK604" s="397"/>
    </row>
    <row r="605" spans="2:63" x14ac:dyDescent="0.35">
      <c r="B605" s="80"/>
      <c r="C605" s="119"/>
      <c r="D605" s="119"/>
      <c r="E605" s="202"/>
      <c r="F605" s="119"/>
      <c r="G605" s="120"/>
      <c r="H605" s="41"/>
      <c r="I605" s="41"/>
      <c r="J605" s="944">
        <f t="shared" si="74"/>
        <v>0</v>
      </c>
      <c r="K605" s="292">
        <f t="shared" si="75"/>
        <v>0</v>
      </c>
      <c r="L605" s="327">
        <f>IF(I605&lt;(INDEX(Lookup!$U$2:$U$10,MATCH($D$45,Lookup!$S$2:$S$10,0))),0,365)</f>
        <v>0</v>
      </c>
      <c r="M605" s="292">
        <f t="shared" si="73"/>
        <v>0</v>
      </c>
      <c r="N605" s="371"/>
      <c r="O605" s="150"/>
      <c r="P605" s="397"/>
      <c r="Q605" s="555"/>
      <c r="R605" s="576">
        <f t="shared" si="76"/>
        <v>0</v>
      </c>
      <c r="S605" s="576">
        <f t="shared" si="77"/>
        <v>0</v>
      </c>
      <c r="T605" s="576">
        <f t="shared" si="78"/>
        <v>0</v>
      </c>
      <c r="U605" s="576">
        <f t="shared" si="79"/>
        <v>0</v>
      </c>
      <c r="V605" s="553"/>
      <c r="W605" s="553"/>
      <c r="X605" s="553"/>
      <c r="Y605" s="553"/>
      <c r="Z605" s="397"/>
      <c r="AA605" s="397"/>
      <c r="AB605" s="397"/>
      <c r="AC605" s="397"/>
      <c r="AD605" s="397"/>
      <c r="AE605" s="397"/>
      <c r="AF605" s="397"/>
      <c r="AG605" s="397"/>
      <c r="AH605" s="397"/>
      <c r="AI605" s="397"/>
      <c r="AJ605" s="397"/>
      <c r="AK605" s="397"/>
      <c r="AL605" s="397"/>
      <c r="AM605" s="397"/>
      <c r="AN605" s="397"/>
      <c r="AO605" s="397"/>
      <c r="AP605" s="397"/>
      <c r="AQ605" s="397"/>
      <c r="AR605" s="397"/>
      <c r="AS605" s="397"/>
      <c r="AT605" s="397"/>
      <c r="AU605" s="397"/>
      <c r="AV605" s="397"/>
      <c r="AW605" s="397"/>
      <c r="AX605" s="397"/>
      <c r="AY605" s="397"/>
      <c r="AZ605" s="397"/>
      <c r="BA605" s="553"/>
      <c r="BB605" s="397"/>
      <c r="BC605" s="397"/>
      <c r="BD605" s="397"/>
      <c r="BE605" s="397"/>
      <c r="BF605" s="397"/>
      <c r="BG605" s="397"/>
      <c r="BH605" s="397"/>
      <c r="BI605" s="397"/>
      <c r="BJ605" s="397"/>
      <c r="BK605" s="397"/>
    </row>
    <row r="606" spans="2:63" x14ac:dyDescent="0.35">
      <c r="B606" s="80"/>
      <c r="C606" s="119"/>
      <c r="D606" s="119"/>
      <c r="E606" s="202"/>
      <c r="F606" s="119"/>
      <c r="G606" s="120"/>
      <c r="H606" s="41"/>
      <c r="I606" s="41"/>
      <c r="J606" s="944">
        <f t="shared" si="74"/>
        <v>0</v>
      </c>
      <c r="K606" s="292">
        <f t="shared" si="75"/>
        <v>0</v>
      </c>
      <c r="L606" s="327">
        <f>IF(I606&lt;(INDEX(Lookup!$U$2:$U$10,MATCH($D$45,Lookup!$S$2:$S$10,0))),0,365)</f>
        <v>0</v>
      </c>
      <c r="M606" s="292">
        <f t="shared" si="73"/>
        <v>0</v>
      </c>
      <c r="N606" s="371"/>
      <c r="O606" s="150"/>
      <c r="P606" s="397"/>
      <c r="Q606" s="555"/>
      <c r="R606" s="576">
        <f t="shared" si="76"/>
        <v>0</v>
      </c>
      <c r="S606" s="576">
        <f t="shared" si="77"/>
        <v>0</v>
      </c>
      <c r="T606" s="576">
        <f t="shared" si="78"/>
        <v>0</v>
      </c>
      <c r="U606" s="576">
        <f t="shared" si="79"/>
        <v>0</v>
      </c>
      <c r="V606" s="553"/>
      <c r="W606" s="553"/>
      <c r="X606" s="553"/>
      <c r="Y606" s="553"/>
      <c r="Z606" s="397"/>
      <c r="AA606" s="397"/>
      <c r="AB606" s="397"/>
      <c r="AC606" s="397"/>
      <c r="AD606" s="397"/>
      <c r="AE606" s="397"/>
      <c r="AF606" s="397"/>
      <c r="AG606" s="397"/>
      <c r="AH606" s="397"/>
      <c r="AI606" s="397"/>
      <c r="AJ606" s="397"/>
      <c r="AK606" s="397"/>
      <c r="AL606" s="397"/>
      <c r="AM606" s="397"/>
      <c r="AN606" s="397"/>
      <c r="AO606" s="397"/>
      <c r="AP606" s="397"/>
      <c r="AQ606" s="397"/>
      <c r="AR606" s="397"/>
      <c r="AS606" s="397"/>
      <c r="AT606" s="397"/>
      <c r="AU606" s="397"/>
      <c r="AV606" s="397"/>
      <c r="AW606" s="397"/>
      <c r="AX606" s="397"/>
      <c r="AY606" s="397"/>
      <c r="AZ606" s="397"/>
      <c r="BA606" s="553"/>
      <c r="BB606" s="397"/>
      <c r="BC606" s="397"/>
      <c r="BD606" s="397"/>
      <c r="BE606" s="397"/>
      <c r="BF606" s="397"/>
      <c r="BG606" s="397"/>
      <c r="BH606" s="397"/>
      <c r="BI606" s="397"/>
      <c r="BJ606" s="397"/>
      <c r="BK606" s="397"/>
    </row>
    <row r="607" spans="2:63" x14ac:dyDescent="0.35">
      <c r="B607" s="80"/>
      <c r="C607" s="119"/>
      <c r="D607" s="119"/>
      <c r="E607" s="202"/>
      <c r="F607" s="119"/>
      <c r="G607" s="120"/>
      <c r="H607" s="41"/>
      <c r="I607" s="41"/>
      <c r="J607" s="944">
        <f t="shared" si="74"/>
        <v>0</v>
      </c>
      <c r="K607" s="292">
        <f t="shared" si="75"/>
        <v>0</v>
      </c>
      <c r="L607" s="327">
        <f>IF(I607&lt;(INDEX(Lookup!$U$2:$U$10,MATCH($D$45,Lookup!$S$2:$S$10,0))),0,365)</f>
        <v>0</v>
      </c>
      <c r="M607" s="292">
        <f t="shared" si="73"/>
        <v>0</v>
      </c>
      <c r="N607" s="371"/>
      <c r="O607" s="150"/>
      <c r="P607" s="397"/>
      <c r="Q607" s="555"/>
      <c r="R607" s="576">
        <f t="shared" si="76"/>
        <v>0</v>
      </c>
      <c r="S607" s="576">
        <f t="shared" si="77"/>
        <v>0</v>
      </c>
      <c r="T607" s="576">
        <f t="shared" si="78"/>
        <v>0</v>
      </c>
      <c r="U607" s="576">
        <f t="shared" si="79"/>
        <v>0</v>
      </c>
      <c r="V607" s="553"/>
      <c r="W607" s="553"/>
      <c r="X607" s="553"/>
      <c r="Y607" s="553"/>
      <c r="Z607" s="397"/>
      <c r="AA607" s="397"/>
      <c r="AB607" s="397"/>
      <c r="AC607" s="397"/>
      <c r="AD607" s="397"/>
      <c r="AE607" s="397"/>
      <c r="AF607" s="397"/>
      <c r="AG607" s="397"/>
      <c r="AH607" s="397"/>
      <c r="AI607" s="397"/>
      <c r="AJ607" s="397"/>
      <c r="AK607" s="397"/>
      <c r="AL607" s="397"/>
      <c r="AM607" s="397"/>
      <c r="AN607" s="397"/>
      <c r="AO607" s="397"/>
      <c r="AP607" s="397"/>
      <c r="AQ607" s="397"/>
      <c r="AR607" s="397"/>
      <c r="AS607" s="397"/>
      <c r="AT607" s="397"/>
      <c r="AU607" s="397"/>
      <c r="AV607" s="397"/>
      <c r="AW607" s="397"/>
      <c r="AX607" s="397"/>
      <c r="AY607" s="397"/>
      <c r="AZ607" s="397"/>
      <c r="BA607" s="553"/>
      <c r="BB607" s="397"/>
      <c r="BC607" s="397"/>
      <c r="BD607" s="397"/>
      <c r="BE607" s="397"/>
      <c r="BF607" s="397"/>
      <c r="BG607" s="397"/>
      <c r="BH607" s="397"/>
      <c r="BI607" s="397"/>
      <c r="BJ607" s="397"/>
      <c r="BK607" s="397"/>
    </row>
    <row r="608" spans="2:63" x14ac:dyDescent="0.35">
      <c r="B608" s="80"/>
      <c r="C608" s="119"/>
      <c r="D608" s="119"/>
      <c r="E608" s="202"/>
      <c r="F608" s="119"/>
      <c r="G608" s="120"/>
      <c r="H608" s="41"/>
      <c r="I608" s="41"/>
      <c r="J608" s="944">
        <f t="shared" si="74"/>
        <v>0</v>
      </c>
      <c r="K608" s="292">
        <f t="shared" si="75"/>
        <v>0</v>
      </c>
      <c r="L608" s="327">
        <f>IF(I608&lt;(INDEX(Lookup!$U$2:$U$10,MATCH($D$45,Lookup!$S$2:$S$10,0))),0,365)</f>
        <v>0</v>
      </c>
      <c r="M608" s="292">
        <f t="shared" si="73"/>
        <v>0</v>
      </c>
      <c r="N608" s="371"/>
      <c r="O608" s="150"/>
      <c r="P608" s="397"/>
      <c r="Q608" s="555"/>
      <c r="R608" s="576">
        <f t="shared" si="76"/>
        <v>0</v>
      </c>
      <c r="S608" s="576">
        <f t="shared" si="77"/>
        <v>0</v>
      </c>
      <c r="T608" s="576">
        <f t="shared" si="78"/>
        <v>0</v>
      </c>
      <c r="U608" s="576">
        <f t="shared" si="79"/>
        <v>0</v>
      </c>
      <c r="V608" s="553"/>
      <c r="W608" s="553"/>
      <c r="X608" s="553"/>
      <c r="Y608" s="553"/>
      <c r="Z608" s="397"/>
      <c r="AA608" s="397"/>
      <c r="AB608" s="397"/>
      <c r="AC608" s="397"/>
      <c r="AD608" s="397"/>
      <c r="AE608" s="397"/>
      <c r="AF608" s="397"/>
      <c r="AG608" s="397"/>
      <c r="AH608" s="397"/>
      <c r="AI608" s="397"/>
      <c r="AJ608" s="397"/>
      <c r="AK608" s="397"/>
      <c r="AL608" s="397"/>
      <c r="AM608" s="397"/>
      <c r="AN608" s="397"/>
      <c r="AO608" s="397"/>
      <c r="AP608" s="397"/>
      <c r="AQ608" s="397"/>
      <c r="AR608" s="397"/>
      <c r="AS608" s="397"/>
      <c r="AT608" s="397"/>
      <c r="AU608" s="397"/>
      <c r="AV608" s="397"/>
      <c r="AW608" s="397"/>
      <c r="AX608" s="397"/>
      <c r="AY608" s="397"/>
      <c r="AZ608" s="397"/>
      <c r="BA608" s="553"/>
      <c r="BB608" s="397"/>
      <c r="BC608" s="397"/>
      <c r="BD608" s="397"/>
      <c r="BE608" s="397"/>
      <c r="BF608" s="397"/>
      <c r="BG608" s="397"/>
      <c r="BH608" s="397"/>
      <c r="BI608" s="397"/>
      <c r="BJ608" s="397"/>
      <c r="BK608" s="397"/>
    </row>
    <row r="609" spans="2:63" x14ac:dyDescent="0.35">
      <c r="B609" s="80"/>
      <c r="C609" s="119"/>
      <c r="D609" s="119"/>
      <c r="E609" s="202"/>
      <c r="F609" s="119"/>
      <c r="G609" s="120"/>
      <c r="H609" s="41"/>
      <c r="I609" s="41"/>
      <c r="J609" s="944">
        <f t="shared" si="74"/>
        <v>0</v>
      </c>
      <c r="K609" s="292">
        <f t="shared" si="75"/>
        <v>0</v>
      </c>
      <c r="L609" s="327">
        <f>IF(I609&lt;(INDEX(Lookup!$U$2:$U$10,MATCH($D$45,Lookup!$S$2:$S$10,0))),0,365)</f>
        <v>0</v>
      </c>
      <c r="M609" s="292">
        <f t="shared" si="73"/>
        <v>0</v>
      </c>
      <c r="N609" s="371"/>
      <c r="O609" s="150"/>
      <c r="P609" s="397"/>
      <c r="Q609" s="555"/>
      <c r="R609" s="576">
        <f t="shared" si="76"/>
        <v>0</v>
      </c>
      <c r="S609" s="576">
        <f t="shared" si="77"/>
        <v>0</v>
      </c>
      <c r="T609" s="576">
        <f t="shared" si="78"/>
        <v>0</v>
      </c>
      <c r="U609" s="576">
        <f t="shared" si="79"/>
        <v>0</v>
      </c>
      <c r="V609" s="553"/>
      <c r="W609" s="553"/>
      <c r="X609" s="553"/>
      <c r="Y609" s="553"/>
      <c r="Z609" s="397"/>
      <c r="AA609" s="397"/>
      <c r="AB609" s="397"/>
      <c r="AC609" s="397"/>
      <c r="AD609" s="397"/>
      <c r="AE609" s="397"/>
      <c r="AF609" s="397"/>
      <c r="AG609" s="397"/>
      <c r="AH609" s="397"/>
      <c r="AI609" s="397"/>
      <c r="AJ609" s="397"/>
      <c r="AK609" s="397"/>
      <c r="AL609" s="397"/>
      <c r="AM609" s="397"/>
      <c r="AN609" s="397"/>
      <c r="AO609" s="397"/>
      <c r="AP609" s="397"/>
      <c r="AQ609" s="397"/>
      <c r="AR609" s="397"/>
      <c r="AS609" s="397"/>
      <c r="AT609" s="397"/>
      <c r="AU609" s="397"/>
      <c r="AV609" s="397"/>
      <c r="AW609" s="397"/>
      <c r="AX609" s="397"/>
      <c r="AY609" s="397"/>
      <c r="AZ609" s="397"/>
      <c r="BA609" s="553"/>
      <c r="BB609" s="397"/>
      <c r="BC609" s="397"/>
      <c r="BD609" s="397"/>
      <c r="BE609" s="397"/>
      <c r="BF609" s="397"/>
      <c r="BG609" s="397"/>
      <c r="BH609" s="397"/>
      <c r="BI609" s="397"/>
      <c r="BJ609" s="397"/>
      <c r="BK609" s="397"/>
    </row>
    <row r="610" spans="2:63" x14ac:dyDescent="0.35">
      <c r="B610" s="80"/>
      <c r="C610" s="119"/>
      <c r="D610" s="119"/>
      <c r="E610" s="202"/>
      <c r="F610" s="119"/>
      <c r="G610" s="120"/>
      <c r="H610" s="41"/>
      <c r="I610" s="41"/>
      <c r="J610" s="944">
        <f t="shared" si="74"/>
        <v>0</v>
      </c>
      <c r="K610" s="292">
        <f t="shared" si="75"/>
        <v>0</v>
      </c>
      <c r="L610" s="327">
        <f>IF(I610&lt;(INDEX(Lookup!$U$2:$U$10,MATCH($D$45,Lookup!$S$2:$S$10,0))),0,365)</f>
        <v>0</v>
      </c>
      <c r="M610" s="292">
        <f t="shared" si="73"/>
        <v>0</v>
      </c>
      <c r="N610" s="371"/>
      <c r="O610" s="150"/>
      <c r="P610" s="397"/>
      <c r="Q610" s="555"/>
      <c r="R610" s="576">
        <f t="shared" si="76"/>
        <v>0</v>
      </c>
      <c r="S610" s="576">
        <f t="shared" si="77"/>
        <v>0</v>
      </c>
      <c r="T610" s="576">
        <f t="shared" si="78"/>
        <v>0</v>
      </c>
      <c r="U610" s="576">
        <f t="shared" si="79"/>
        <v>0</v>
      </c>
      <c r="V610" s="553"/>
      <c r="W610" s="553"/>
      <c r="X610" s="553"/>
      <c r="Y610" s="553"/>
      <c r="Z610" s="397"/>
      <c r="AA610" s="397"/>
      <c r="AB610" s="397"/>
      <c r="AC610" s="397"/>
      <c r="AD610" s="397"/>
      <c r="AE610" s="397"/>
      <c r="AF610" s="397"/>
      <c r="AG610" s="397"/>
      <c r="AH610" s="397"/>
      <c r="AI610" s="397"/>
      <c r="AJ610" s="397"/>
      <c r="AK610" s="397"/>
      <c r="AL610" s="397"/>
      <c r="AM610" s="397"/>
      <c r="AN610" s="397"/>
      <c r="AO610" s="397"/>
      <c r="AP610" s="397"/>
      <c r="AQ610" s="397"/>
      <c r="AR610" s="397"/>
      <c r="AS610" s="397"/>
      <c r="AT610" s="397"/>
      <c r="AU610" s="397"/>
      <c r="AV610" s="397"/>
      <c r="AW610" s="397"/>
      <c r="AX610" s="397"/>
      <c r="AY610" s="397"/>
      <c r="AZ610" s="397"/>
      <c r="BA610" s="553"/>
      <c r="BB610" s="397"/>
      <c r="BC610" s="397"/>
      <c r="BD610" s="397"/>
      <c r="BE610" s="397"/>
      <c r="BF610" s="397"/>
      <c r="BG610" s="397"/>
      <c r="BH610" s="397"/>
      <c r="BI610" s="397"/>
      <c r="BJ610" s="397"/>
      <c r="BK610" s="397"/>
    </row>
    <row r="611" spans="2:63" x14ac:dyDescent="0.35">
      <c r="B611" s="80"/>
      <c r="C611" s="119"/>
      <c r="D611" s="119"/>
      <c r="E611" s="202"/>
      <c r="F611" s="119"/>
      <c r="G611" s="120"/>
      <c r="H611" s="41"/>
      <c r="I611" s="41"/>
      <c r="J611" s="944">
        <f t="shared" si="74"/>
        <v>0</v>
      </c>
      <c r="K611" s="292">
        <f t="shared" si="75"/>
        <v>0</v>
      </c>
      <c r="L611" s="327">
        <f>IF(I611&lt;(INDEX(Lookup!$U$2:$U$10,MATCH($D$45,Lookup!$S$2:$S$10,0))),0,365)</f>
        <v>0</v>
      </c>
      <c r="M611" s="292">
        <f t="shared" si="73"/>
        <v>0</v>
      </c>
      <c r="N611" s="371"/>
      <c r="O611" s="150"/>
      <c r="P611" s="397"/>
      <c r="Q611" s="555"/>
      <c r="R611" s="576">
        <f t="shared" si="76"/>
        <v>0</v>
      </c>
      <c r="S611" s="576">
        <f t="shared" si="77"/>
        <v>0</v>
      </c>
      <c r="T611" s="576">
        <f t="shared" si="78"/>
        <v>0</v>
      </c>
      <c r="U611" s="576">
        <f t="shared" si="79"/>
        <v>0</v>
      </c>
      <c r="V611" s="553"/>
      <c r="W611" s="553"/>
      <c r="X611" s="553"/>
      <c r="Y611" s="553"/>
      <c r="Z611" s="397"/>
      <c r="AA611" s="397"/>
      <c r="AB611" s="397"/>
      <c r="AC611" s="397"/>
      <c r="AD611" s="397"/>
      <c r="AE611" s="397"/>
      <c r="AF611" s="397"/>
      <c r="AG611" s="397"/>
      <c r="AH611" s="397"/>
      <c r="AI611" s="397"/>
      <c r="AJ611" s="397"/>
      <c r="AK611" s="397"/>
      <c r="AL611" s="397"/>
      <c r="AM611" s="397"/>
      <c r="AN611" s="397"/>
      <c r="AO611" s="397"/>
      <c r="AP611" s="397"/>
      <c r="AQ611" s="397"/>
      <c r="AR611" s="397"/>
      <c r="AS611" s="397"/>
      <c r="AT611" s="397"/>
      <c r="AU611" s="397"/>
      <c r="AV611" s="397"/>
      <c r="AW611" s="397"/>
      <c r="AX611" s="397"/>
      <c r="AY611" s="397"/>
      <c r="AZ611" s="397"/>
      <c r="BA611" s="553"/>
      <c r="BB611" s="397"/>
      <c r="BC611" s="397"/>
      <c r="BD611" s="397"/>
      <c r="BE611" s="397"/>
      <c r="BF611" s="397"/>
      <c r="BG611" s="397"/>
      <c r="BH611" s="397"/>
      <c r="BI611" s="397"/>
      <c r="BJ611" s="397"/>
      <c r="BK611" s="397"/>
    </row>
    <row r="612" spans="2:63" x14ac:dyDescent="0.35">
      <c r="B612" s="80"/>
      <c r="C612" s="119"/>
      <c r="D612" s="119"/>
      <c r="E612" s="202"/>
      <c r="F612" s="119"/>
      <c r="G612" s="120"/>
      <c r="H612" s="41"/>
      <c r="I612" s="41"/>
      <c r="J612" s="944">
        <f t="shared" si="74"/>
        <v>0</v>
      </c>
      <c r="K612" s="292">
        <f t="shared" si="75"/>
        <v>0</v>
      </c>
      <c r="L612" s="327">
        <f>IF(I612&lt;(INDEX(Lookup!$U$2:$U$10,MATCH($D$45,Lookup!$S$2:$S$10,0))),0,365)</f>
        <v>0</v>
      </c>
      <c r="M612" s="292">
        <f t="shared" si="73"/>
        <v>0</v>
      </c>
      <c r="N612" s="371"/>
      <c r="O612" s="150"/>
      <c r="P612" s="397"/>
      <c r="Q612" s="555"/>
      <c r="R612" s="576">
        <f t="shared" si="76"/>
        <v>0</v>
      </c>
      <c r="S612" s="576">
        <f t="shared" si="77"/>
        <v>0</v>
      </c>
      <c r="T612" s="576">
        <f t="shared" si="78"/>
        <v>0</v>
      </c>
      <c r="U612" s="576">
        <f t="shared" si="79"/>
        <v>0</v>
      </c>
      <c r="V612" s="553"/>
      <c r="W612" s="553"/>
      <c r="X612" s="553"/>
      <c r="Y612" s="553"/>
      <c r="Z612" s="397"/>
      <c r="AA612" s="397"/>
      <c r="AB612" s="397"/>
      <c r="AC612" s="397"/>
      <c r="AD612" s="397"/>
      <c r="AE612" s="397"/>
      <c r="AF612" s="397"/>
      <c r="AG612" s="397"/>
      <c r="AH612" s="397"/>
      <c r="AI612" s="397"/>
      <c r="AJ612" s="397"/>
      <c r="AK612" s="397"/>
      <c r="AL612" s="397"/>
      <c r="AM612" s="397"/>
      <c r="AN612" s="397"/>
      <c r="AO612" s="397"/>
      <c r="AP612" s="397"/>
      <c r="AQ612" s="397"/>
      <c r="AR612" s="397"/>
      <c r="AS612" s="397"/>
      <c r="AT612" s="397"/>
      <c r="AU612" s="397"/>
      <c r="AV612" s="397"/>
      <c r="AW612" s="397"/>
      <c r="AX612" s="397"/>
      <c r="AY612" s="397"/>
      <c r="AZ612" s="397"/>
      <c r="BA612" s="553"/>
      <c r="BB612" s="397"/>
      <c r="BC612" s="397"/>
      <c r="BD612" s="397"/>
      <c r="BE612" s="397"/>
      <c r="BF612" s="397"/>
      <c r="BG612" s="397"/>
      <c r="BH612" s="397"/>
      <c r="BI612" s="397"/>
      <c r="BJ612" s="397"/>
      <c r="BK612" s="397"/>
    </row>
    <row r="613" spans="2:63" x14ac:dyDescent="0.35">
      <c r="B613" s="80"/>
      <c r="C613" s="119"/>
      <c r="D613" s="119"/>
      <c r="E613" s="202"/>
      <c r="F613" s="119"/>
      <c r="G613" s="120"/>
      <c r="H613" s="41"/>
      <c r="I613" s="41"/>
      <c r="J613" s="944">
        <f t="shared" si="74"/>
        <v>0</v>
      </c>
      <c r="K613" s="292">
        <f t="shared" si="75"/>
        <v>0</v>
      </c>
      <c r="L613" s="327">
        <f>IF(I613&lt;(INDEX(Lookup!$U$2:$U$10,MATCH($D$45,Lookup!$S$2:$S$10,0))),0,365)</f>
        <v>0</v>
      </c>
      <c r="M613" s="292">
        <f t="shared" si="73"/>
        <v>0</v>
      </c>
      <c r="N613" s="371"/>
      <c r="O613" s="150"/>
      <c r="P613" s="397"/>
      <c r="Q613" s="555"/>
      <c r="R613" s="576">
        <f t="shared" si="76"/>
        <v>0</v>
      </c>
      <c r="S613" s="576">
        <f t="shared" si="77"/>
        <v>0</v>
      </c>
      <c r="T613" s="576">
        <f t="shared" si="78"/>
        <v>0</v>
      </c>
      <c r="U613" s="576">
        <f t="shared" si="79"/>
        <v>0</v>
      </c>
      <c r="V613" s="553"/>
      <c r="W613" s="553"/>
      <c r="X613" s="553"/>
      <c r="Y613" s="553"/>
      <c r="Z613" s="397"/>
      <c r="AA613" s="397"/>
      <c r="AB613" s="397"/>
      <c r="AC613" s="397"/>
      <c r="AD613" s="397"/>
      <c r="AE613" s="397"/>
      <c r="AF613" s="397"/>
      <c r="AG613" s="397"/>
      <c r="AH613" s="397"/>
      <c r="AI613" s="397"/>
      <c r="AJ613" s="397"/>
      <c r="AK613" s="397"/>
      <c r="AL613" s="397"/>
      <c r="AM613" s="397"/>
      <c r="AN613" s="397"/>
      <c r="AO613" s="397"/>
      <c r="AP613" s="397"/>
      <c r="AQ613" s="397"/>
      <c r="AR613" s="397"/>
      <c r="AS613" s="397"/>
      <c r="AT613" s="397"/>
      <c r="AU613" s="397"/>
      <c r="AV613" s="397"/>
      <c r="AW613" s="397"/>
      <c r="AX613" s="397"/>
      <c r="AY613" s="397"/>
      <c r="AZ613" s="397"/>
      <c r="BA613" s="553"/>
      <c r="BB613" s="397"/>
      <c r="BC613" s="397"/>
      <c r="BD613" s="397"/>
      <c r="BE613" s="397"/>
      <c r="BF613" s="397"/>
      <c r="BG613" s="397"/>
      <c r="BH613" s="397"/>
      <c r="BI613" s="397"/>
      <c r="BJ613" s="397"/>
      <c r="BK613" s="397"/>
    </row>
    <row r="614" spans="2:63" x14ac:dyDescent="0.35">
      <c r="B614" s="80"/>
      <c r="C614" s="119"/>
      <c r="D614" s="119"/>
      <c r="E614" s="202"/>
      <c r="F614" s="119"/>
      <c r="G614" s="120"/>
      <c r="H614" s="41"/>
      <c r="I614" s="41"/>
      <c r="J614" s="944">
        <f t="shared" si="74"/>
        <v>0</v>
      </c>
      <c r="K614" s="292">
        <f t="shared" si="75"/>
        <v>0</v>
      </c>
      <c r="L614" s="327">
        <f>IF(I614&lt;(INDEX(Lookup!$U$2:$U$10,MATCH($D$45,Lookup!$S$2:$S$10,0))),0,365)</f>
        <v>0</v>
      </c>
      <c r="M614" s="292">
        <f t="shared" si="73"/>
        <v>0</v>
      </c>
      <c r="N614" s="371"/>
      <c r="O614" s="150"/>
      <c r="P614" s="397"/>
      <c r="Q614" s="555"/>
      <c r="R614" s="576">
        <f t="shared" si="76"/>
        <v>0</v>
      </c>
      <c r="S614" s="576">
        <f t="shared" si="77"/>
        <v>0</v>
      </c>
      <c r="T614" s="576">
        <f t="shared" si="78"/>
        <v>0</v>
      </c>
      <c r="U614" s="576">
        <f t="shared" si="79"/>
        <v>0</v>
      </c>
      <c r="V614" s="553"/>
      <c r="W614" s="553"/>
      <c r="X614" s="553"/>
      <c r="Y614" s="553"/>
      <c r="Z614" s="397"/>
      <c r="AA614" s="397"/>
      <c r="AB614" s="397"/>
      <c r="AC614" s="397"/>
      <c r="AD614" s="397"/>
      <c r="AE614" s="397"/>
      <c r="AF614" s="397"/>
      <c r="AG614" s="397"/>
      <c r="AH614" s="397"/>
      <c r="AI614" s="397"/>
      <c r="AJ614" s="397"/>
      <c r="AK614" s="397"/>
      <c r="AL614" s="397"/>
      <c r="AM614" s="397"/>
      <c r="AN614" s="397"/>
      <c r="AO614" s="397"/>
      <c r="AP614" s="397"/>
      <c r="AQ614" s="397"/>
      <c r="AR614" s="397"/>
      <c r="AS614" s="397"/>
      <c r="AT614" s="397"/>
      <c r="AU614" s="397"/>
      <c r="AV614" s="397"/>
      <c r="AW614" s="397"/>
      <c r="AX614" s="397"/>
      <c r="AY614" s="397"/>
      <c r="AZ614" s="397"/>
      <c r="BA614" s="553"/>
      <c r="BB614" s="397"/>
      <c r="BC614" s="397"/>
      <c r="BD614" s="397"/>
      <c r="BE614" s="397"/>
      <c r="BF614" s="397"/>
      <c r="BG614" s="397"/>
      <c r="BH614" s="397"/>
      <c r="BI614" s="397"/>
      <c r="BJ614" s="397"/>
      <c r="BK614" s="397"/>
    </row>
    <row r="615" spans="2:63" x14ac:dyDescent="0.35">
      <c r="B615" s="80"/>
      <c r="C615" s="119"/>
      <c r="D615" s="119"/>
      <c r="E615" s="202"/>
      <c r="F615" s="119"/>
      <c r="G615" s="120"/>
      <c r="H615" s="41"/>
      <c r="I615" s="41"/>
      <c r="J615" s="944">
        <f t="shared" si="74"/>
        <v>0</v>
      </c>
      <c r="K615" s="292">
        <f t="shared" si="75"/>
        <v>0</v>
      </c>
      <c r="L615" s="327">
        <f>IF(I615&lt;(INDEX(Lookup!$U$2:$U$10,MATCH($D$45,Lookup!$S$2:$S$10,0))),0,365)</f>
        <v>0</v>
      </c>
      <c r="M615" s="292">
        <f t="shared" si="73"/>
        <v>0</v>
      </c>
      <c r="N615" s="371"/>
      <c r="O615" s="150"/>
      <c r="P615" s="397"/>
      <c r="Q615" s="555"/>
      <c r="R615" s="576">
        <f t="shared" si="76"/>
        <v>0</v>
      </c>
      <c r="S615" s="576">
        <f t="shared" si="77"/>
        <v>0</v>
      </c>
      <c r="T615" s="576">
        <f t="shared" si="78"/>
        <v>0</v>
      </c>
      <c r="U615" s="576">
        <f t="shared" si="79"/>
        <v>0</v>
      </c>
      <c r="V615" s="553"/>
      <c r="W615" s="553"/>
      <c r="X615" s="553"/>
      <c r="Y615" s="553"/>
      <c r="Z615" s="397"/>
      <c r="AA615" s="397"/>
      <c r="AB615" s="397"/>
      <c r="AC615" s="397"/>
      <c r="AD615" s="397"/>
      <c r="AE615" s="397"/>
      <c r="AF615" s="397"/>
      <c r="AG615" s="397"/>
      <c r="AH615" s="397"/>
      <c r="AI615" s="397"/>
      <c r="AJ615" s="397"/>
      <c r="AK615" s="397"/>
      <c r="AL615" s="397"/>
      <c r="AM615" s="397"/>
      <c r="AN615" s="397"/>
      <c r="AO615" s="397"/>
      <c r="AP615" s="397"/>
      <c r="AQ615" s="397"/>
      <c r="AR615" s="397"/>
      <c r="AS615" s="397"/>
      <c r="AT615" s="397"/>
      <c r="AU615" s="397"/>
      <c r="AV615" s="397"/>
      <c r="AW615" s="397"/>
      <c r="AX615" s="397"/>
      <c r="AY615" s="397"/>
      <c r="AZ615" s="397"/>
      <c r="BA615" s="553"/>
      <c r="BB615" s="397"/>
      <c r="BC615" s="397"/>
      <c r="BD615" s="397"/>
      <c r="BE615" s="397"/>
      <c r="BF615" s="397"/>
      <c r="BG615" s="397"/>
      <c r="BH615" s="397"/>
      <c r="BI615" s="397"/>
      <c r="BJ615" s="397"/>
      <c r="BK615" s="397"/>
    </row>
    <row r="616" spans="2:63" x14ac:dyDescent="0.35">
      <c r="B616" s="80"/>
      <c r="C616" s="119"/>
      <c r="D616" s="119"/>
      <c r="E616" s="202"/>
      <c r="F616" s="119"/>
      <c r="G616" s="120"/>
      <c r="H616" s="41"/>
      <c r="I616" s="41"/>
      <c r="J616" s="944">
        <f t="shared" si="74"/>
        <v>0</v>
      </c>
      <c r="K616" s="292">
        <f t="shared" si="75"/>
        <v>0</v>
      </c>
      <c r="L616" s="327">
        <f>IF(I616&lt;(INDEX(Lookup!$U$2:$U$10,MATCH($D$45,Lookup!$S$2:$S$10,0))),0,365)</f>
        <v>0</v>
      </c>
      <c r="M616" s="292">
        <f t="shared" si="73"/>
        <v>0</v>
      </c>
      <c r="N616" s="371"/>
      <c r="O616" s="150"/>
      <c r="P616" s="397"/>
      <c r="Q616" s="555"/>
      <c r="R616" s="576">
        <f t="shared" si="76"/>
        <v>0</v>
      </c>
      <c r="S616" s="576">
        <f t="shared" si="77"/>
        <v>0</v>
      </c>
      <c r="T616" s="576">
        <f t="shared" si="78"/>
        <v>0</v>
      </c>
      <c r="U616" s="576">
        <f t="shared" si="79"/>
        <v>0</v>
      </c>
      <c r="V616" s="553"/>
      <c r="W616" s="553"/>
      <c r="X616" s="553"/>
      <c r="Y616" s="553"/>
      <c r="Z616" s="397"/>
      <c r="AA616" s="397"/>
      <c r="AB616" s="397"/>
      <c r="AC616" s="397"/>
      <c r="AD616" s="397"/>
      <c r="AE616" s="397"/>
      <c r="AF616" s="397"/>
      <c r="AG616" s="397"/>
      <c r="AH616" s="397"/>
      <c r="AI616" s="397"/>
      <c r="AJ616" s="397"/>
      <c r="AK616" s="397"/>
      <c r="AL616" s="397"/>
      <c r="AM616" s="397"/>
      <c r="AN616" s="397"/>
      <c r="AO616" s="397"/>
      <c r="AP616" s="397"/>
      <c r="AQ616" s="397"/>
      <c r="AR616" s="397"/>
      <c r="AS616" s="397"/>
      <c r="AT616" s="397"/>
      <c r="AU616" s="397"/>
      <c r="AV616" s="397"/>
      <c r="AW616" s="397"/>
      <c r="AX616" s="397"/>
      <c r="AY616" s="397"/>
      <c r="AZ616" s="397"/>
      <c r="BA616" s="553"/>
      <c r="BB616" s="397"/>
      <c r="BC616" s="397"/>
      <c r="BD616" s="397"/>
      <c r="BE616" s="397"/>
      <c r="BF616" s="397"/>
      <c r="BG616" s="397"/>
      <c r="BH616" s="397"/>
      <c r="BI616" s="397"/>
      <c r="BJ616" s="397"/>
      <c r="BK616" s="397"/>
    </row>
    <row r="617" spans="2:63" x14ac:dyDescent="0.35">
      <c r="B617" s="80"/>
      <c r="C617" s="119"/>
      <c r="D617" s="119"/>
      <c r="E617" s="202"/>
      <c r="F617" s="119"/>
      <c r="G617" s="120"/>
      <c r="H617" s="41"/>
      <c r="I617" s="41"/>
      <c r="J617" s="944">
        <f t="shared" si="74"/>
        <v>0</v>
      </c>
      <c r="K617" s="292">
        <f t="shared" si="75"/>
        <v>0</v>
      </c>
      <c r="L617" s="327">
        <f>IF(I617&lt;(INDEX(Lookup!$U$2:$U$10,MATCH($D$45,Lookup!$S$2:$S$10,0))),0,365)</f>
        <v>0</v>
      </c>
      <c r="M617" s="292">
        <f t="shared" si="73"/>
        <v>0</v>
      </c>
      <c r="N617" s="371"/>
      <c r="O617" s="150"/>
      <c r="P617" s="397"/>
      <c r="Q617" s="555"/>
      <c r="R617" s="576">
        <f t="shared" si="76"/>
        <v>0</v>
      </c>
      <c r="S617" s="576">
        <f t="shared" si="77"/>
        <v>0</v>
      </c>
      <c r="T617" s="576">
        <f t="shared" si="78"/>
        <v>0</v>
      </c>
      <c r="U617" s="576">
        <f t="shared" si="79"/>
        <v>0</v>
      </c>
      <c r="V617" s="553"/>
      <c r="W617" s="553"/>
      <c r="X617" s="553"/>
      <c r="Y617" s="553"/>
      <c r="Z617" s="397"/>
      <c r="AA617" s="397"/>
      <c r="AB617" s="397"/>
      <c r="AC617" s="397"/>
      <c r="AD617" s="397"/>
      <c r="AE617" s="397"/>
      <c r="AF617" s="397"/>
      <c r="AG617" s="397"/>
      <c r="AH617" s="397"/>
      <c r="AI617" s="397"/>
      <c r="AJ617" s="397"/>
      <c r="AK617" s="397"/>
      <c r="AL617" s="397"/>
      <c r="AM617" s="397"/>
      <c r="AN617" s="397"/>
      <c r="AO617" s="397"/>
      <c r="AP617" s="397"/>
      <c r="AQ617" s="397"/>
      <c r="AR617" s="397"/>
      <c r="AS617" s="397"/>
      <c r="AT617" s="397"/>
      <c r="AU617" s="397"/>
      <c r="AV617" s="397"/>
      <c r="AW617" s="397"/>
      <c r="AX617" s="397"/>
      <c r="AY617" s="397"/>
      <c r="AZ617" s="397"/>
      <c r="BA617" s="553"/>
      <c r="BB617" s="397"/>
      <c r="BC617" s="397"/>
      <c r="BD617" s="397"/>
      <c r="BE617" s="397"/>
      <c r="BF617" s="397"/>
      <c r="BG617" s="397"/>
      <c r="BH617" s="397"/>
      <c r="BI617" s="397"/>
      <c r="BJ617" s="397"/>
      <c r="BK617" s="397"/>
    </row>
    <row r="618" spans="2:63" x14ac:dyDescent="0.35">
      <c r="B618" s="80"/>
      <c r="C618" s="119"/>
      <c r="D618" s="119"/>
      <c r="E618" s="202"/>
      <c r="F618" s="119"/>
      <c r="G618" s="120"/>
      <c r="H618" s="41"/>
      <c r="I618" s="41"/>
      <c r="J618" s="944">
        <f t="shared" si="74"/>
        <v>0</v>
      </c>
      <c r="K618" s="292">
        <f t="shared" si="75"/>
        <v>0</v>
      </c>
      <c r="L618" s="327">
        <f>IF(I618&lt;(INDEX(Lookup!$U$2:$U$10,MATCH($D$45,Lookup!$S$2:$S$10,0))),0,365)</f>
        <v>0</v>
      </c>
      <c r="M618" s="292">
        <f t="shared" si="73"/>
        <v>0</v>
      </c>
      <c r="N618" s="371"/>
      <c r="O618" s="150"/>
      <c r="P618" s="397"/>
      <c r="Q618" s="555"/>
      <c r="R618" s="576">
        <f t="shared" si="76"/>
        <v>0</v>
      </c>
      <c r="S618" s="576">
        <f t="shared" si="77"/>
        <v>0</v>
      </c>
      <c r="T618" s="576">
        <f t="shared" si="78"/>
        <v>0</v>
      </c>
      <c r="U618" s="576">
        <f t="shared" si="79"/>
        <v>0</v>
      </c>
      <c r="V618" s="553"/>
      <c r="W618" s="553"/>
      <c r="X618" s="553"/>
      <c r="Y618" s="553"/>
      <c r="Z618" s="397"/>
      <c r="AA618" s="397"/>
      <c r="AB618" s="397"/>
      <c r="AC618" s="397"/>
      <c r="AD618" s="397"/>
      <c r="AE618" s="397"/>
      <c r="AF618" s="397"/>
      <c r="AG618" s="397"/>
      <c r="AH618" s="397"/>
      <c r="AI618" s="397"/>
      <c r="AJ618" s="397"/>
      <c r="AK618" s="397"/>
      <c r="AL618" s="397"/>
      <c r="AM618" s="397"/>
      <c r="AN618" s="397"/>
      <c r="AO618" s="397"/>
      <c r="AP618" s="397"/>
      <c r="AQ618" s="397"/>
      <c r="AR618" s="397"/>
      <c r="AS618" s="397"/>
      <c r="AT618" s="397"/>
      <c r="AU618" s="397"/>
      <c r="AV618" s="397"/>
      <c r="AW618" s="397"/>
      <c r="AX618" s="397"/>
      <c r="AY618" s="397"/>
      <c r="AZ618" s="397"/>
      <c r="BA618" s="553"/>
      <c r="BB618" s="397"/>
      <c r="BC618" s="397"/>
      <c r="BD618" s="397"/>
      <c r="BE618" s="397"/>
      <c r="BF618" s="397"/>
      <c r="BG618" s="397"/>
      <c r="BH618" s="397"/>
      <c r="BI618" s="397"/>
      <c r="BJ618" s="397"/>
      <c r="BK618" s="397"/>
    </row>
    <row r="619" spans="2:63" x14ac:dyDescent="0.35">
      <c r="B619" s="80"/>
      <c r="C619" s="119"/>
      <c r="D619" s="119"/>
      <c r="E619" s="202"/>
      <c r="F619" s="119"/>
      <c r="G619" s="120"/>
      <c r="H619" s="41"/>
      <c r="I619" s="41"/>
      <c r="J619" s="944">
        <f t="shared" si="74"/>
        <v>0</v>
      </c>
      <c r="K619" s="292">
        <f t="shared" si="75"/>
        <v>0</v>
      </c>
      <c r="L619" s="327">
        <f>IF(I619&lt;(INDEX(Lookup!$U$2:$U$10,MATCH($D$45,Lookup!$S$2:$S$10,0))),0,365)</f>
        <v>0</v>
      </c>
      <c r="M619" s="292">
        <f t="shared" si="73"/>
        <v>0</v>
      </c>
      <c r="N619" s="371"/>
      <c r="O619" s="150"/>
      <c r="P619" s="397"/>
      <c r="Q619" s="555"/>
      <c r="R619" s="576">
        <f t="shared" si="76"/>
        <v>0</v>
      </c>
      <c r="S619" s="576">
        <f t="shared" si="77"/>
        <v>0</v>
      </c>
      <c r="T619" s="576">
        <f t="shared" si="78"/>
        <v>0</v>
      </c>
      <c r="U619" s="576">
        <f t="shared" si="79"/>
        <v>0</v>
      </c>
      <c r="V619" s="553"/>
      <c r="W619" s="553"/>
      <c r="X619" s="553"/>
      <c r="Y619" s="553"/>
      <c r="Z619" s="397"/>
      <c r="AA619" s="397"/>
      <c r="AB619" s="397"/>
      <c r="AC619" s="397"/>
      <c r="AD619" s="397"/>
      <c r="AE619" s="397"/>
      <c r="AF619" s="397"/>
      <c r="AG619" s="397"/>
      <c r="AH619" s="397"/>
      <c r="AI619" s="397"/>
      <c r="AJ619" s="397"/>
      <c r="AK619" s="397"/>
      <c r="AL619" s="397"/>
      <c r="AM619" s="397"/>
      <c r="AN619" s="397"/>
      <c r="AO619" s="397"/>
      <c r="AP619" s="397"/>
      <c r="AQ619" s="397"/>
      <c r="AR619" s="397"/>
      <c r="AS619" s="397"/>
      <c r="AT619" s="397"/>
      <c r="AU619" s="397"/>
      <c r="AV619" s="397"/>
      <c r="AW619" s="397"/>
      <c r="AX619" s="397"/>
      <c r="AY619" s="397"/>
      <c r="AZ619" s="397"/>
      <c r="BA619" s="553"/>
      <c r="BB619" s="397"/>
      <c r="BC619" s="397"/>
      <c r="BD619" s="397"/>
      <c r="BE619" s="397"/>
      <c r="BF619" s="397"/>
      <c r="BG619" s="397"/>
      <c r="BH619" s="397"/>
      <c r="BI619" s="397"/>
      <c r="BJ619" s="397"/>
      <c r="BK619" s="397"/>
    </row>
    <row r="620" spans="2:63" x14ac:dyDescent="0.35">
      <c r="B620" s="80"/>
      <c r="C620" s="119"/>
      <c r="D620" s="119"/>
      <c r="E620" s="202"/>
      <c r="F620" s="119"/>
      <c r="G620" s="120"/>
      <c r="H620" s="41"/>
      <c r="I620" s="41"/>
      <c r="J620" s="944">
        <f t="shared" si="74"/>
        <v>0</v>
      </c>
      <c r="K620" s="292">
        <f t="shared" si="75"/>
        <v>0</v>
      </c>
      <c r="L620" s="327">
        <f>IF(I620&lt;(INDEX(Lookup!$U$2:$U$10,MATCH($D$45,Lookup!$S$2:$S$10,0))),0,365)</f>
        <v>0</v>
      </c>
      <c r="M620" s="292">
        <f t="shared" si="73"/>
        <v>0</v>
      </c>
      <c r="N620" s="371"/>
      <c r="O620" s="150"/>
      <c r="P620" s="397"/>
      <c r="Q620" s="555"/>
      <c r="R620" s="576">
        <f t="shared" si="76"/>
        <v>0</v>
      </c>
      <c r="S620" s="576">
        <f t="shared" si="77"/>
        <v>0</v>
      </c>
      <c r="T620" s="576">
        <f t="shared" si="78"/>
        <v>0</v>
      </c>
      <c r="U620" s="576">
        <f t="shared" si="79"/>
        <v>0</v>
      </c>
      <c r="V620" s="553"/>
      <c r="W620" s="553"/>
      <c r="X620" s="553"/>
      <c r="Y620" s="553"/>
      <c r="Z620" s="397"/>
      <c r="AA620" s="397"/>
      <c r="AB620" s="397"/>
      <c r="AC620" s="397"/>
      <c r="AD620" s="397"/>
      <c r="AE620" s="397"/>
      <c r="AF620" s="397"/>
      <c r="AG620" s="397"/>
      <c r="AH620" s="397"/>
      <c r="AI620" s="397"/>
      <c r="AJ620" s="397"/>
      <c r="AK620" s="397"/>
      <c r="AL620" s="397"/>
      <c r="AM620" s="397"/>
      <c r="AN620" s="397"/>
      <c r="AO620" s="397"/>
      <c r="AP620" s="397"/>
      <c r="AQ620" s="397"/>
      <c r="AR620" s="397"/>
      <c r="AS620" s="397"/>
      <c r="AT620" s="397"/>
      <c r="AU620" s="397"/>
      <c r="AV620" s="397"/>
      <c r="AW620" s="397"/>
      <c r="AX620" s="397"/>
      <c r="AY620" s="397"/>
      <c r="AZ620" s="397"/>
      <c r="BA620" s="553"/>
      <c r="BB620" s="397"/>
      <c r="BC620" s="397"/>
      <c r="BD620" s="397"/>
      <c r="BE620" s="397"/>
      <c r="BF620" s="397"/>
      <c r="BG620" s="397"/>
      <c r="BH620" s="397"/>
      <c r="BI620" s="397"/>
      <c r="BJ620" s="397"/>
      <c r="BK620" s="397"/>
    </row>
    <row r="621" spans="2:63" x14ac:dyDescent="0.35">
      <c r="B621" s="80"/>
      <c r="C621" s="119"/>
      <c r="D621" s="119"/>
      <c r="E621" s="202"/>
      <c r="F621" s="119"/>
      <c r="G621" s="120"/>
      <c r="H621" s="41"/>
      <c r="I621" s="41"/>
      <c r="J621" s="944">
        <f t="shared" si="74"/>
        <v>0</v>
      </c>
      <c r="K621" s="292">
        <f t="shared" si="75"/>
        <v>0</v>
      </c>
      <c r="L621" s="327">
        <f>IF(I621&lt;(INDEX(Lookup!$U$2:$U$10,MATCH($D$45,Lookup!$S$2:$S$10,0))),0,365)</f>
        <v>0</v>
      </c>
      <c r="M621" s="292">
        <f t="shared" si="73"/>
        <v>0</v>
      </c>
      <c r="N621" s="371"/>
      <c r="O621" s="150"/>
      <c r="P621" s="397"/>
      <c r="Q621" s="555"/>
      <c r="R621" s="576">
        <f t="shared" si="76"/>
        <v>0</v>
      </c>
      <c r="S621" s="576">
        <f t="shared" si="77"/>
        <v>0</v>
      </c>
      <c r="T621" s="576">
        <f t="shared" si="78"/>
        <v>0</v>
      </c>
      <c r="U621" s="576">
        <f t="shared" si="79"/>
        <v>0</v>
      </c>
      <c r="V621" s="553"/>
      <c r="W621" s="553"/>
      <c r="X621" s="553"/>
      <c r="Y621" s="553"/>
      <c r="Z621" s="397"/>
      <c r="AA621" s="397"/>
      <c r="AB621" s="397"/>
      <c r="AC621" s="397"/>
      <c r="AD621" s="397"/>
      <c r="AE621" s="397"/>
      <c r="AF621" s="397"/>
      <c r="AG621" s="397"/>
      <c r="AH621" s="397"/>
      <c r="AI621" s="397"/>
      <c r="AJ621" s="397"/>
      <c r="AK621" s="397"/>
      <c r="AL621" s="397"/>
      <c r="AM621" s="397"/>
      <c r="AN621" s="397"/>
      <c r="AO621" s="397"/>
      <c r="AP621" s="397"/>
      <c r="AQ621" s="397"/>
      <c r="AR621" s="397"/>
      <c r="AS621" s="397"/>
      <c r="AT621" s="397"/>
      <c r="AU621" s="397"/>
      <c r="AV621" s="397"/>
      <c r="AW621" s="397"/>
      <c r="AX621" s="397"/>
      <c r="AY621" s="397"/>
      <c r="AZ621" s="397"/>
      <c r="BA621" s="553"/>
      <c r="BB621" s="397"/>
      <c r="BC621" s="397"/>
      <c r="BD621" s="397"/>
      <c r="BE621" s="397"/>
      <c r="BF621" s="397"/>
      <c r="BG621" s="397"/>
      <c r="BH621" s="397"/>
      <c r="BI621" s="397"/>
      <c r="BJ621" s="397"/>
      <c r="BK621" s="397"/>
    </row>
    <row r="622" spans="2:63" x14ac:dyDescent="0.35">
      <c r="B622" s="80"/>
      <c r="C622" s="119"/>
      <c r="D622" s="119"/>
      <c r="E622" s="202"/>
      <c r="F622" s="119"/>
      <c r="G622" s="120"/>
      <c r="H622" s="41"/>
      <c r="I622" s="41"/>
      <c r="J622" s="944">
        <f t="shared" si="74"/>
        <v>0</v>
      </c>
      <c r="K622" s="292">
        <f t="shared" si="75"/>
        <v>0</v>
      </c>
      <c r="L622" s="327">
        <f>IF(I622&lt;(INDEX(Lookup!$U$2:$U$10,MATCH($D$45,Lookup!$S$2:$S$10,0))),0,365)</f>
        <v>0</v>
      </c>
      <c r="M622" s="292">
        <f t="shared" si="73"/>
        <v>0</v>
      </c>
      <c r="N622" s="371"/>
      <c r="O622" s="150"/>
      <c r="P622" s="397"/>
      <c r="Q622" s="555"/>
      <c r="R622" s="576">
        <f t="shared" si="76"/>
        <v>0</v>
      </c>
      <c r="S622" s="576">
        <f t="shared" si="77"/>
        <v>0</v>
      </c>
      <c r="T622" s="576">
        <f t="shared" si="78"/>
        <v>0</v>
      </c>
      <c r="U622" s="576">
        <f t="shared" si="79"/>
        <v>0</v>
      </c>
      <c r="V622" s="553"/>
      <c r="W622" s="553"/>
      <c r="X622" s="553"/>
      <c r="Y622" s="553"/>
      <c r="Z622" s="397"/>
      <c r="AA622" s="397"/>
      <c r="AB622" s="397"/>
      <c r="AC622" s="397"/>
      <c r="AD622" s="397"/>
      <c r="AE622" s="397"/>
      <c r="AF622" s="397"/>
      <c r="AG622" s="397"/>
      <c r="AH622" s="397"/>
      <c r="AI622" s="397"/>
      <c r="AJ622" s="397"/>
      <c r="AK622" s="397"/>
      <c r="AL622" s="397"/>
      <c r="AM622" s="397"/>
      <c r="AN622" s="397"/>
      <c r="AO622" s="397"/>
      <c r="AP622" s="397"/>
      <c r="AQ622" s="397"/>
      <c r="AR622" s="397"/>
      <c r="AS622" s="397"/>
      <c r="AT622" s="397"/>
      <c r="AU622" s="397"/>
      <c r="AV622" s="397"/>
      <c r="AW622" s="397"/>
      <c r="AX622" s="397"/>
      <c r="AY622" s="397"/>
      <c r="AZ622" s="397"/>
      <c r="BA622" s="553"/>
      <c r="BB622" s="397"/>
      <c r="BC622" s="397"/>
      <c r="BD622" s="397"/>
      <c r="BE622" s="397"/>
      <c r="BF622" s="397"/>
      <c r="BG622" s="397"/>
      <c r="BH622" s="397"/>
      <c r="BI622" s="397"/>
      <c r="BJ622" s="397"/>
      <c r="BK622" s="397"/>
    </row>
    <row r="623" spans="2:63" x14ac:dyDescent="0.35">
      <c r="B623" s="80"/>
      <c r="C623" s="119"/>
      <c r="D623" s="119"/>
      <c r="E623" s="202"/>
      <c r="F623" s="119"/>
      <c r="G623" s="120"/>
      <c r="H623" s="41"/>
      <c r="I623" s="41"/>
      <c r="J623" s="944">
        <f t="shared" si="74"/>
        <v>0</v>
      </c>
      <c r="K623" s="292">
        <f t="shared" si="75"/>
        <v>0</v>
      </c>
      <c r="L623" s="327">
        <f>IF(I623&lt;(INDEX(Lookup!$U$2:$U$10,MATCH($D$45,Lookup!$S$2:$S$10,0))),0,365)</f>
        <v>0</v>
      </c>
      <c r="M623" s="292">
        <f t="shared" si="73"/>
        <v>0</v>
      </c>
      <c r="N623" s="371"/>
      <c r="O623" s="150"/>
      <c r="P623" s="397"/>
      <c r="Q623" s="555"/>
      <c r="R623" s="576">
        <f t="shared" si="76"/>
        <v>0</v>
      </c>
      <c r="S623" s="576">
        <f t="shared" si="77"/>
        <v>0</v>
      </c>
      <c r="T623" s="576">
        <f t="shared" si="78"/>
        <v>0</v>
      </c>
      <c r="U623" s="576">
        <f t="shared" si="79"/>
        <v>0</v>
      </c>
      <c r="V623" s="553"/>
      <c r="W623" s="553"/>
      <c r="X623" s="553"/>
      <c r="Y623" s="553"/>
      <c r="Z623" s="397"/>
      <c r="AA623" s="397"/>
      <c r="AB623" s="397"/>
      <c r="AC623" s="397"/>
      <c r="AD623" s="397"/>
      <c r="AE623" s="397"/>
      <c r="AF623" s="397"/>
      <c r="AG623" s="397"/>
      <c r="AH623" s="397"/>
      <c r="AI623" s="397"/>
      <c r="AJ623" s="397"/>
      <c r="AK623" s="397"/>
      <c r="AL623" s="397"/>
      <c r="AM623" s="397"/>
      <c r="AN623" s="397"/>
      <c r="AO623" s="397"/>
      <c r="AP623" s="397"/>
      <c r="AQ623" s="397"/>
      <c r="AR623" s="397"/>
      <c r="AS623" s="397"/>
      <c r="AT623" s="397"/>
      <c r="AU623" s="397"/>
      <c r="AV623" s="397"/>
      <c r="AW623" s="397"/>
      <c r="AX623" s="397"/>
      <c r="AY623" s="397"/>
      <c r="AZ623" s="397"/>
      <c r="BA623" s="553"/>
      <c r="BB623" s="397"/>
      <c r="BC623" s="397"/>
      <c r="BD623" s="397"/>
      <c r="BE623" s="397"/>
      <c r="BF623" s="397"/>
      <c r="BG623" s="397"/>
      <c r="BH623" s="397"/>
      <c r="BI623" s="397"/>
      <c r="BJ623" s="397"/>
      <c r="BK623" s="397"/>
    </row>
    <row r="624" spans="2:63" x14ac:dyDescent="0.35">
      <c r="B624" s="80"/>
      <c r="C624" s="119"/>
      <c r="D624" s="119"/>
      <c r="E624" s="202"/>
      <c r="F624" s="119"/>
      <c r="G624" s="120"/>
      <c r="H624" s="41"/>
      <c r="I624" s="41"/>
      <c r="J624" s="944">
        <f t="shared" si="74"/>
        <v>0</v>
      </c>
      <c r="K624" s="292">
        <f t="shared" si="75"/>
        <v>0</v>
      </c>
      <c r="L624" s="327">
        <f>IF(I624&lt;(INDEX(Lookup!$U$2:$U$10,MATCH($D$45,Lookup!$S$2:$S$10,0))),0,365)</f>
        <v>0</v>
      </c>
      <c r="M624" s="292">
        <f t="shared" ref="M624:M687" si="80">IF(O624="x",0,L624*$L$8)</f>
        <v>0</v>
      </c>
      <c r="N624" s="371"/>
      <c r="O624" s="150"/>
      <c r="P624" s="397"/>
      <c r="Q624" s="555"/>
      <c r="R624" s="576">
        <f t="shared" si="76"/>
        <v>0</v>
      </c>
      <c r="S624" s="576">
        <f t="shared" si="77"/>
        <v>0</v>
      </c>
      <c r="T624" s="576">
        <f t="shared" si="78"/>
        <v>0</v>
      </c>
      <c r="U624" s="576">
        <f t="shared" si="79"/>
        <v>0</v>
      </c>
      <c r="V624" s="553"/>
      <c r="W624" s="553"/>
      <c r="X624" s="553"/>
      <c r="Y624" s="553"/>
      <c r="Z624" s="397"/>
      <c r="AA624" s="397"/>
      <c r="AB624" s="397"/>
      <c r="AC624" s="397"/>
      <c r="AD624" s="397"/>
      <c r="AE624" s="397"/>
      <c r="AF624" s="397"/>
      <c r="AG624" s="397"/>
      <c r="AH624" s="397"/>
      <c r="AI624" s="397"/>
      <c r="AJ624" s="397"/>
      <c r="AK624" s="397"/>
      <c r="AL624" s="397"/>
      <c r="AM624" s="397"/>
      <c r="AN624" s="397"/>
      <c r="AO624" s="397"/>
      <c r="AP624" s="397"/>
      <c r="AQ624" s="397"/>
      <c r="AR624" s="397"/>
      <c r="AS624" s="397"/>
      <c r="AT624" s="397"/>
      <c r="AU624" s="397"/>
      <c r="AV624" s="397"/>
      <c r="AW624" s="397"/>
      <c r="AX624" s="397"/>
      <c r="AY624" s="397"/>
      <c r="AZ624" s="397"/>
      <c r="BA624" s="553"/>
      <c r="BB624" s="397"/>
      <c r="BC624" s="397"/>
      <c r="BD624" s="397"/>
      <c r="BE624" s="397"/>
      <c r="BF624" s="397"/>
      <c r="BG624" s="397"/>
      <c r="BH624" s="397"/>
      <c r="BI624" s="397"/>
      <c r="BJ624" s="397"/>
      <c r="BK624" s="397"/>
    </row>
    <row r="625" spans="2:63" x14ac:dyDescent="0.35">
      <c r="B625" s="80"/>
      <c r="C625" s="119"/>
      <c r="D625" s="119"/>
      <c r="E625" s="202"/>
      <c r="F625" s="119"/>
      <c r="G625" s="120"/>
      <c r="H625" s="41"/>
      <c r="I625" s="41"/>
      <c r="J625" s="944">
        <f t="shared" ref="J625:J688" si="81">IF(OR(H625&lt;&gt;"",I625&lt;&gt;""),DATEDIF(H625,I625,"d")+1,0)</f>
        <v>0</v>
      </c>
      <c r="K625" s="292">
        <f t="shared" ref="K625:K688" si="82">J625*$L$8</f>
        <v>0</v>
      </c>
      <c r="L625" s="327">
        <f>IF(I625&lt;(INDEX(Lookup!$U$2:$U$10,MATCH($D$45,Lookup!$S$2:$S$10,0))),0,365)</f>
        <v>0</v>
      </c>
      <c r="M625" s="292">
        <f t="shared" si="80"/>
        <v>0</v>
      </c>
      <c r="N625" s="371"/>
      <c r="O625" s="150"/>
      <c r="P625" s="397"/>
      <c r="Q625" s="555"/>
      <c r="R625" s="576">
        <f t="shared" ref="R625:R688" si="83">K625*$H$33</f>
        <v>0</v>
      </c>
      <c r="S625" s="576">
        <f t="shared" ref="S625:S688" si="84">M625*$H$42</f>
        <v>0</v>
      </c>
      <c r="T625" s="576">
        <f t="shared" ref="T625:T688" si="85">R625-K625</f>
        <v>0</v>
      </c>
      <c r="U625" s="576">
        <f t="shared" ref="U625:U688" si="86">S625-M625</f>
        <v>0</v>
      </c>
      <c r="V625" s="553"/>
      <c r="W625" s="553"/>
      <c r="X625" s="553"/>
      <c r="Y625" s="553"/>
      <c r="Z625" s="397"/>
      <c r="AA625" s="397"/>
      <c r="AB625" s="397"/>
      <c r="AC625" s="397"/>
      <c r="AD625" s="397"/>
      <c r="AE625" s="397"/>
      <c r="AF625" s="397"/>
      <c r="AG625" s="397"/>
      <c r="AH625" s="397"/>
      <c r="AI625" s="397"/>
      <c r="AJ625" s="397"/>
      <c r="AK625" s="397"/>
      <c r="AL625" s="397"/>
      <c r="AM625" s="397"/>
      <c r="AN625" s="397"/>
      <c r="AO625" s="397"/>
      <c r="AP625" s="397"/>
      <c r="AQ625" s="397"/>
      <c r="AR625" s="397"/>
      <c r="AS625" s="397"/>
      <c r="AT625" s="397"/>
      <c r="AU625" s="397"/>
      <c r="AV625" s="397"/>
      <c r="AW625" s="397"/>
      <c r="AX625" s="397"/>
      <c r="AY625" s="397"/>
      <c r="AZ625" s="397"/>
      <c r="BA625" s="553"/>
      <c r="BB625" s="397"/>
      <c r="BC625" s="397"/>
      <c r="BD625" s="397"/>
      <c r="BE625" s="397"/>
      <c r="BF625" s="397"/>
      <c r="BG625" s="397"/>
      <c r="BH625" s="397"/>
      <c r="BI625" s="397"/>
      <c r="BJ625" s="397"/>
      <c r="BK625" s="397"/>
    </row>
    <row r="626" spans="2:63" x14ac:dyDescent="0.35">
      <c r="B626" s="80"/>
      <c r="C626" s="119"/>
      <c r="D626" s="119"/>
      <c r="E626" s="202"/>
      <c r="F626" s="119"/>
      <c r="G626" s="120"/>
      <c r="H626" s="41"/>
      <c r="I626" s="41"/>
      <c r="J626" s="944">
        <f t="shared" si="81"/>
        <v>0</v>
      </c>
      <c r="K626" s="292">
        <f t="shared" si="82"/>
        <v>0</v>
      </c>
      <c r="L626" s="327">
        <f>IF(I626&lt;(INDEX(Lookup!$U$2:$U$10,MATCH($D$45,Lookup!$S$2:$S$10,0))),0,365)</f>
        <v>0</v>
      </c>
      <c r="M626" s="292">
        <f t="shared" si="80"/>
        <v>0</v>
      </c>
      <c r="N626" s="371"/>
      <c r="O626" s="150"/>
      <c r="P626" s="397"/>
      <c r="Q626" s="555"/>
      <c r="R626" s="576">
        <f t="shared" si="83"/>
        <v>0</v>
      </c>
      <c r="S626" s="576">
        <f t="shared" si="84"/>
        <v>0</v>
      </c>
      <c r="T626" s="576">
        <f t="shared" si="85"/>
        <v>0</v>
      </c>
      <c r="U626" s="576">
        <f t="shared" si="86"/>
        <v>0</v>
      </c>
      <c r="V626" s="553"/>
      <c r="W626" s="553"/>
      <c r="X626" s="553"/>
      <c r="Y626" s="553"/>
      <c r="Z626" s="397"/>
      <c r="AA626" s="397"/>
      <c r="AB626" s="397"/>
      <c r="AC626" s="397"/>
      <c r="AD626" s="397"/>
      <c r="AE626" s="397"/>
      <c r="AF626" s="397"/>
      <c r="AG626" s="397"/>
      <c r="AH626" s="397"/>
      <c r="AI626" s="397"/>
      <c r="AJ626" s="397"/>
      <c r="AK626" s="397"/>
      <c r="AL626" s="397"/>
      <c r="AM626" s="397"/>
      <c r="AN626" s="397"/>
      <c r="AO626" s="397"/>
      <c r="AP626" s="397"/>
      <c r="AQ626" s="397"/>
      <c r="AR626" s="397"/>
      <c r="AS626" s="397"/>
      <c r="AT626" s="397"/>
      <c r="AU626" s="397"/>
      <c r="AV626" s="397"/>
      <c r="AW626" s="397"/>
      <c r="AX626" s="397"/>
      <c r="AY626" s="397"/>
      <c r="AZ626" s="397"/>
      <c r="BA626" s="553"/>
      <c r="BB626" s="397"/>
      <c r="BC626" s="397"/>
      <c r="BD626" s="397"/>
      <c r="BE626" s="397"/>
      <c r="BF626" s="397"/>
      <c r="BG626" s="397"/>
      <c r="BH626" s="397"/>
      <c r="BI626" s="397"/>
      <c r="BJ626" s="397"/>
      <c r="BK626" s="397"/>
    </row>
    <row r="627" spans="2:63" x14ac:dyDescent="0.35">
      <c r="B627" s="80"/>
      <c r="C627" s="119"/>
      <c r="D627" s="119"/>
      <c r="E627" s="202"/>
      <c r="F627" s="119"/>
      <c r="G627" s="120"/>
      <c r="H627" s="41"/>
      <c r="I627" s="41"/>
      <c r="J627" s="944">
        <f t="shared" si="81"/>
        <v>0</v>
      </c>
      <c r="K627" s="292">
        <f t="shared" si="82"/>
        <v>0</v>
      </c>
      <c r="L627" s="327">
        <f>IF(I627&lt;(INDEX(Lookup!$U$2:$U$10,MATCH($D$45,Lookup!$S$2:$S$10,0))),0,365)</f>
        <v>0</v>
      </c>
      <c r="M627" s="292">
        <f t="shared" si="80"/>
        <v>0</v>
      </c>
      <c r="N627" s="371"/>
      <c r="O627" s="150"/>
      <c r="P627" s="397"/>
      <c r="Q627" s="555"/>
      <c r="R627" s="576">
        <f t="shared" si="83"/>
        <v>0</v>
      </c>
      <c r="S627" s="576">
        <f t="shared" si="84"/>
        <v>0</v>
      </c>
      <c r="T627" s="576">
        <f t="shared" si="85"/>
        <v>0</v>
      </c>
      <c r="U627" s="576">
        <f t="shared" si="86"/>
        <v>0</v>
      </c>
      <c r="V627" s="553"/>
      <c r="W627" s="553"/>
      <c r="X627" s="553"/>
      <c r="Y627" s="553"/>
      <c r="Z627" s="397"/>
      <c r="AA627" s="397"/>
      <c r="AB627" s="397"/>
      <c r="AC627" s="397"/>
      <c r="AD627" s="397"/>
      <c r="AE627" s="397"/>
      <c r="AF627" s="397"/>
      <c r="AG627" s="397"/>
      <c r="AH627" s="397"/>
      <c r="AI627" s="397"/>
      <c r="AJ627" s="397"/>
      <c r="AK627" s="397"/>
      <c r="AL627" s="397"/>
      <c r="AM627" s="397"/>
      <c r="AN627" s="397"/>
      <c r="AO627" s="397"/>
      <c r="AP627" s="397"/>
      <c r="AQ627" s="397"/>
      <c r="AR627" s="397"/>
      <c r="AS627" s="397"/>
      <c r="AT627" s="397"/>
      <c r="AU627" s="397"/>
      <c r="AV627" s="397"/>
      <c r="AW627" s="397"/>
      <c r="AX627" s="397"/>
      <c r="AY627" s="397"/>
      <c r="AZ627" s="397"/>
      <c r="BA627" s="553"/>
      <c r="BB627" s="397"/>
      <c r="BC627" s="397"/>
      <c r="BD627" s="397"/>
      <c r="BE627" s="397"/>
      <c r="BF627" s="397"/>
      <c r="BG627" s="397"/>
      <c r="BH627" s="397"/>
      <c r="BI627" s="397"/>
      <c r="BJ627" s="397"/>
      <c r="BK627" s="397"/>
    </row>
    <row r="628" spans="2:63" x14ac:dyDescent="0.35">
      <c r="B628" s="80"/>
      <c r="C628" s="119"/>
      <c r="D628" s="119"/>
      <c r="E628" s="202"/>
      <c r="F628" s="119"/>
      <c r="G628" s="120"/>
      <c r="H628" s="41"/>
      <c r="I628" s="41"/>
      <c r="J628" s="944">
        <f t="shared" si="81"/>
        <v>0</v>
      </c>
      <c r="K628" s="292">
        <f t="shared" si="82"/>
        <v>0</v>
      </c>
      <c r="L628" s="327">
        <f>IF(I628&lt;(INDEX(Lookup!$U$2:$U$10,MATCH($D$45,Lookup!$S$2:$S$10,0))),0,365)</f>
        <v>0</v>
      </c>
      <c r="M628" s="292">
        <f t="shared" si="80"/>
        <v>0</v>
      </c>
      <c r="N628" s="371"/>
      <c r="O628" s="150"/>
      <c r="P628" s="397"/>
      <c r="Q628" s="555"/>
      <c r="R628" s="576">
        <f t="shared" si="83"/>
        <v>0</v>
      </c>
      <c r="S628" s="576">
        <f t="shared" si="84"/>
        <v>0</v>
      </c>
      <c r="T628" s="576">
        <f t="shared" si="85"/>
        <v>0</v>
      </c>
      <c r="U628" s="576">
        <f t="shared" si="86"/>
        <v>0</v>
      </c>
      <c r="V628" s="553"/>
      <c r="W628" s="553"/>
      <c r="X628" s="553"/>
      <c r="Y628" s="553"/>
      <c r="Z628" s="397"/>
      <c r="AA628" s="397"/>
      <c r="AB628" s="397"/>
      <c r="AC628" s="397"/>
      <c r="AD628" s="397"/>
      <c r="AE628" s="397"/>
      <c r="AF628" s="397"/>
      <c r="AG628" s="397"/>
      <c r="AH628" s="397"/>
      <c r="AI628" s="397"/>
      <c r="AJ628" s="397"/>
      <c r="AK628" s="397"/>
      <c r="AL628" s="397"/>
      <c r="AM628" s="397"/>
      <c r="AN628" s="397"/>
      <c r="AO628" s="397"/>
      <c r="AP628" s="397"/>
      <c r="AQ628" s="397"/>
      <c r="AR628" s="397"/>
      <c r="AS628" s="397"/>
      <c r="AT628" s="397"/>
      <c r="AU628" s="397"/>
      <c r="AV628" s="397"/>
      <c r="AW628" s="397"/>
      <c r="AX628" s="397"/>
      <c r="AY628" s="397"/>
      <c r="AZ628" s="397"/>
      <c r="BA628" s="553"/>
      <c r="BB628" s="397"/>
      <c r="BC628" s="397"/>
      <c r="BD628" s="397"/>
      <c r="BE628" s="397"/>
      <c r="BF628" s="397"/>
      <c r="BG628" s="397"/>
      <c r="BH628" s="397"/>
      <c r="BI628" s="397"/>
      <c r="BJ628" s="397"/>
      <c r="BK628" s="397"/>
    </row>
    <row r="629" spans="2:63" x14ac:dyDescent="0.35">
      <c r="B629" s="80"/>
      <c r="C629" s="119"/>
      <c r="D629" s="119"/>
      <c r="E629" s="202"/>
      <c r="F629" s="119"/>
      <c r="G629" s="120"/>
      <c r="H629" s="41"/>
      <c r="I629" s="41"/>
      <c r="J629" s="944">
        <f t="shared" si="81"/>
        <v>0</v>
      </c>
      <c r="K629" s="292">
        <f t="shared" si="82"/>
        <v>0</v>
      </c>
      <c r="L629" s="327">
        <f>IF(I629&lt;(INDEX(Lookup!$U$2:$U$10,MATCH($D$45,Lookup!$S$2:$S$10,0))),0,365)</f>
        <v>0</v>
      </c>
      <c r="M629" s="292">
        <f t="shared" si="80"/>
        <v>0</v>
      </c>
      <c r="N629" s="371"/>
      <c r="O629" s="150"/>
      <c r="P629" s="397"/>
      <c r="Q629" s="555"/>
      <c r="R629" s="576">
        <f t="shared" si="83"/>
        <v>0</v>
      </c>
      <c r="S629" s="576">
        <f t="shared" si="84"/>
        <v>0</v>
      </c>
      <c r="T629" s="576">
        <f t="shared" si="85"/>
        <v>0</v>
      </c>
      <c r="U629" s="576">
        <f t="shared" si="86"/>
        <v>0</v>
      </c>
      <c r="V629" s="553"/>
      <c r="W629" s="553"/>
      <c r="X629" s="553"/>
      <c r="Y629" s="553"/>
      <c r="Z629" s="397"/>
      <c r="AA629" s="397"/>
      <c r="AB629" s="397"/>
      <c r="AC629" s="397"/>
      <c r="AD629" s="397"/>
      <c r="AE629" s="397"/>
      <c r="AF629" s="397"/>
      <c r="AG629" s="397"/>
      <c r="AH629" s="397"/>
      <c r="AI629" s="397"/>
      <c r="AJ629" s="397"/>
      <c r="AK629" s="397"/>
      <c r="AL629" s="397"/>
      <c r="AM629" s="397"/>
      <c r="AN629" s="397"/>
      <c r="AO629" s="397"/>
      <c r="AP629" s="397"/>
      <c r="AQ629" s="397"/>
      <c r="AR629" s="397"/>
      <c r="AS629" s="397"/>
      <c r="AT629" s="397"/>
      <c r="AU629" s="397"/>
      <c r="AV629" s="397"/>
      <c r="AW629" s="397"/>
      <c r="AX629" s="397"/>
      <c r="AY629" s="397"/>
      <c r="AZ629" s="397"/>
      <c r="BA629" s="553"/>
      <c r="BB629" s="397"/>
      <c r="BC629" s="397"/>
      <c r="BD629" s="397"/>
      <c r="BE629" s="397"/>
      <c r="BF629" s="397"/>
      <c r="BG629" s="397"/>
      <c r="BH629" s="397"/>
      <c r="BI629" s="397"/>
      <c r="BJ629" s="397"/>
      <c r="BK629" s="397"/>
    </row>
    <row r="630" spans="2:63" x14ac:dyDescent="0.35">
      <c r="B630" s="80"/>
      <c r="C630" s="119"/>
      <c r="D630" s="119"/>
      <c r="E630" s="202"/>
      <c r="F630" s="119"/>
      <c r="G630" s="120"/>
      <c r="H630" s="41"/>
      <c r="I630" s="41"/>
      <c r="J630" s="944">
        <f t="shared" si="81"/>
        <v>0</v>
      </c>
      <c r="K630" s="292">
        <f t="shared" si="82"/>
        <v>0</v>
      </c>
      <c r="L630" s="327">
        <f>IF(I630&lt;(INDEX(Lookup!$U$2:$U$10,MATCH($D$45,Lookup!$S$2:$S$10,0))),0,365)</f>
        <v>0</v>
      </c>
      <c r="M630" s="292">
        <f t="shared" si="80"/>
        <v>0</v>
      </c>
      <c r="N630" s="371"/>
      <c r="O630" s="150"/>
      <c r="P630" s="397"/>
      <c r="Q630" s="555"/>
      <c r="R630" s="576">
        <f t="shared" si="83"/>
        <v>0</v>
      </c>
      <c r="S630" s="576">
        <f t="shared" si="84"/>
        <v>0</v>
      </c>
      <c r="T630" s="576">
        <f t="shared" si="85"/>
        <v>0</v>
      </c>
      <c r="U630" s="576">
        <f t="shared" si="86"/>
        <v>0</v>
      </c>
      <c r="V630" s="553"/>
      <c r="W630" s="553"/>
      <c r="X630" s="553"/>
      <c r="Y630" s="553"/>
      <c r="Z630" s="397"/>
      <c r="AA630" s="397"/>
      <c r="AB630" s="397"/>
      <c r="AC630" s="397"/>
      <c r="AD630" s="397"/>
      <c r="AE630" s="397"/>
      <c r="AF630" s="397"/>
      <c r="AG630" s="397"/>
      <c r="AH630" s="397"/>
      <c r="AI630" s="397"/>
      <c r="AJ630" s="397"/>
      <c r="AK630" s="397"/>
      <c r="AL630" s="397"/>
      <c r="AM630" s="397"/>
      <c r="AN630" s="397"/>
      <c r="AO630" s="397"/>
      <c r="AP630" s="397"/>
      <c r="AQ630" s="397"/>
      <c r="AR630" s="397"/>
      <c r="AS630" s="397"/>
      <c r="AT630" s="397"/>
      <c r="AU630" s="397"/>
      <c r="AV630" s="397"/>
      <c r="AW630" s="397"/>
      <c r="AX630" s="397"/>
      <c r="AY630" s="397"/>
      <c r="AZ630" s="397"/>
      <c r="BA630" s="553"/>
      <c r="BB630" s="397"/>
      <c r="BC630" s="397"/>
      <c r="BD630" s="397"/>
      <c r="BE630" s="397"/>
      <c r="BF630" s="397"/>
      <c r="BG630" s="397"/>
      <c r="BH630" s="397"/>
      <c r="BI630" s="397"/>
      <c r="BJ630" s="397"/>
      <c r="BK630" s="397"/>
    </row>
    <row r="631" spans="2:63" x14ac:dyDescent="0.35">
      <c r="B631" s="80"/>
      <c r="C631" s="119"/>
      <c r="D631" s="119"/>
      <c r="E631" s="202"/>
      <c r="F631" s="119"/>
      <c r="G631" s="120"/>
      <c r="H631" s="41"/>
      <c r="I631" s="41"/>
      <c r="J631" s="944">
        <f t="shared" si="81"/>
        <v>0</v>
      </c>
      <c r="K631" s="292">
        <f t="shared" si="82"/>
        <v>0</v>
      </c>
      <c r="L631" s="327">
        <f>IF(I631&lt;(INDEX(Lookup!$U$2:$U$10,MATCH($D$45,Lookup!$S$2:$S$10,0))),0,365)</f>
        <v>0</v>
      </c>
      <c r="M631" s="292">
        <f t="shared" si="80"/>
        <v>0</v>
      </c>
      <c r="N631" s="371"/>
      <c r="O631" s="150"/>
      <c r="P631" s="397"/>
      <c r="Q631" s="555"/>
      <c r="R631" s="576">
        <f t="shared" si="83"/>
        <v>0</v>
      </c>
      <c r="S631" s="576">
        <f t="shared" si="84"/>
        <v>0</v>
      </c>
      <c r="T631" s="576">
        <f t="shared" si="85"/>
        <v>0</v>
      </c>
      <c r="U631" s="576">
        <f t="shared" si="86"/>
        <v>0</v>
      </c>
      <c r="V631" s="553"/>
      <c r="W631" s="553"/>
      <c r="X631" s="553"/>
      <c r="Y631" s="553"/>
      <c r="Z631" s="397"/>
      <c r="AA631" s="397"/>
      <c r="AB631" s="397"/>
      <c r="AC631" s="397"/>
      <c r="AD631" s="397"/>
      <c r="AE631" s="397"/>
      <c r="AF631" s="397"/>
      <c r="AG631" s="397"/>
      <c r="AH631" s="397"/>
      <c r="AI631" s="397"/>
      <c r="AJ631" s="397"/>
      <c r="AK631" s="397"/>
      <c r="AL631" s="397"/>
      <c r="AM631" s="397"/>
      <c r="AN631" s="397"/>
      <c r="AO631" s="397"/>
      <c r="AP631" s="397"/>
      <c r="AQ631" s="397"/>
      <c r="AR631" s="397"/>
      <c r="AS631" s="397"/>
      <c r="AT631" s="397"/>
      <c r="AU631" s="397"/>
      <c r="AV631" s="397"/>
      <c r="AW631" s="397"/>
      <c r="AX631" s="397"/>
      <c r="AY631" s="397"/>
      <c r="AZ631" s="397"/>
      <c r="BA631" s="553"/>
      <c r="BB631" s="397"/>
      <c r="BC631" s="397"/>
      <c r="BD631" s="397"/>
      <c r="BE631" s="397"/>
      <c r="BF631" s="397"/>
      <c r="BG631" s="397"/>
      <c r="BH631" s="397"/>
      <c r="BI631" s="397"/>
      <c r="BJ631" s="397"/>
      <c r="BK631" s="397"/>
    </row>
    <row r="632" spans="2:63" x14ac:dyDescent="0.35">
      <c r="B632" s="80"/>
      <c r="C632" s="119"/>
      <c r="D632" s="119"/>
      <c r="E632" s="202"/>
      <c r="F632" s="119"/>
      <c r="G632" s="120"/>
      <c r="H632" s="41"/>
      <c r="I632" s="41"/>
      <c r="J632" s="944">
        <f t="shared" si="81"/>
        <v>0</v>
      </c>
      <c r="K632" s="292">
        <f t="shared" si="82"/>
        <v>0</v>
      </c>
      <c r="L632" s="327">
        <f>IF(I632&lt;(INDEX(Lookup!$U$2:$U$10,MATCH($D$45,Lookup!$S$2:$S$10,0))),0,365)</f>
        <v>0</v>
      </c>
      <c r="M632" s="292">
        <f t="shared" si="80"/>
        <v>0</v>
      </c>
      <c r="N632" s="371"/>
      <c r="O632" s="150"/>
      <c r="P632" s="397"/>
      <c r="Q632" s="555"/>
      <c r="R632" s="576">
        <f t="shared" si="83"/>
        <v>0</v>
      </c>
      <c r="S632" s="576">
        <f t="shared" si="84"/>
        <v>0</v>
      </c>
      <c r="T632" s="576">
        <f t="shared" si="85"/>
        <v>0</v>
      </c>
      <c r="U632" s="576">
        <f t="shared" si="86"/>
        <v>0</v>
      </c>
      <c r="V632" s="553"/>
      <c r="W632" s="553"/>
      <c r="X632" s="553"/>
      <c r="Y632" s="553"/>
      <c r="Z632" s="397"/>
      <c r="AA632" s="397"/>
      <c r="AB632" s="397"/>
      <c r="AC632" s="397"/>
      <c r="AD632" s="397"/>
      <c r="AE632" s="397"/>
      <c r="AF632" s="397"/>
      <c r="AG632" s="397"/>
      <c r="AH632" s="397"/>
      <c r="AI632" s="397"/>
      <c r="AJ632" s="397"/>
      <c r="AK632" s="397"/>
      <c r="AL632" s="397"/>
      <c r="AM632" s="397"/>
      <c r="AN632" s="397"/>
      <c r="AO632" s="397"/>
      <c r="AP632" s="397"/>
      <c r="AQ632" s="397"/>
      <c r="AR632" s="397"/>
      <c r="AS632" s="397"/>
      <c r="AT632" s="397"/>
      <c r="AU632" s="397"/>
      <c r="AV632" s="397"/>
      <c r="AW632" s="397"/>
      <c r="AX632" s="397"/>
      <c r="AY632" s="397"/>
      <c r="AZ632" s="397"/>
      <c r="BA632" s="553"/>
      <c r="BB632" s="397"/>
      <c r="BC632" s="397"/>
      <c r="BD632" s="397"/>
      <c r="BE632" s="397"/>
      <c r="BF632" s="397"/>
      <c r="BG632" s="397"/>
      <c r="BH632" s="397"/>
      <c r="BI632" s="397"/>
      <c r="BJ632" s="397"/>
      <c r="BK632" s="397"/>
    </row>
    <row r="633" spans="2:63" x14ac:dyDescent="0.35">
      <c r="B633" s="80"/>
      <c r="C633" s="119"/>
      <c r="D633" s="119"/>
      <c r="E633" s="202"/>
      <c r="F633" s="119"/>
      <c r="G633" s="120"/>
      <c r="H633" s="41"/>
      <c r="I633" s="41"/>
      <c r="J633" s="944">
        <f t="shared" si="81"/>
        <v>0</v>
      </c>
      <c r="K633" s="292">
        <f t="shared" si="82"/>
        <v>0</v>
      </c>
      <c r="L633" s="327">
        <f>IF(I633&lt;(INDEX(Lookup!$U$2:$U$10,MATCH($D$45,Lookup!$S$2:$S$10,0))),0,365)</f>
        <v>0</v>
      </c>
      <c r="M633" s="292">
        <f t="shared" si="80"/>
        <v>0</v>
      </c>
      <c r="N633" s="371"/>
      <c r="O633" s="150"/>
      <c r="P633" s="397"/>
      <c r="Q633" s="555"/>
      <c r="R633" s="576">
        <f t="shared" si="83"/>
        <v>0</v>
      </c>
      <c r="S633" s="576">
        <f t="shared" si="84"/>
        <v>0</v>
      </c>
      <c r="T633" s="576">
        <f t="shared" si="85"/>
        <v>0</v>
      </c>
      <c r="U633" s="576">
        <f t="shared" si="86"/>
        <v>0</v>
      </c>
      <c r="V633" s="553"/>
      <c r="W633" s="553"/>
      <c r="X633" s="553"/>
      <c r="Y633" s="553"/>
      <c r="Z633" s="397"/>
      <c r="AA633" s="397"/>
      <c r="AB633" s="397"/>
      <c r="AC633" s="397"/>
      <c r="AD633" s="397"/>
      <c r="AE633" s="397"/>
      <c r="AF633" s="397"/>
      <c r="AG633" s="397"/>
      <c r="AH633" s="397"/>
      <c r="AI633" s="397"/>
      <c r="AJ633" s="397"/>
      <c r="AK633" s="397"/>
      <c r="AL633" s="397"/>
      <c r="AM633" s="397"/>
      <c r="AN633" s="397"/>
      <c r="AO633" s="397"/>
      <c r="AP633" s="397"/>
      <c r="AQ633" s="397"/>
      <c r="AR633" s="397"/>
      <c r="AS633" s="397"/>
      <c r="AT633" s="397"/>
      <c r="AU633" s="397"/>
      <c r="AV633" s="397"/>
      <c r="AW633" s="397"/>
      <c r="AX633" s="397"/>
      <c r="AY633" s="397"/>
      <c r="AZ633" s="397"/>
      <c r="BA633" s="553"/>
      <c r="BB633" s="397"/>
      <c r="BC633" s="397"/>
      <c r="BD633" s="397"/>
      <c r="BE633" s="397"/>
      <c r="BF633" s="397"/>
      <c r="BG633" s="397"/>
      <c r="BH633" s="397"/>
      <c r="BI633" s="397"/>
      <c r="BJ633" s="397"/>
      <c r="BK633" s="397"/>
    </row>
    <row r="634" spans="2:63" x14ac:dyDescent="0.35">
      <c r="B634" s="80"/>
      <c r="C634" s="119"/>
      <c r="D634" s="119"/>
      <c r="E634" s="202"/>
      <c r="F634" s="119"/>
      <c r="G634" s="120"/>
      <c r="H634" s="41"/>
      <c r="I634" s="41"/>
      <c r="J634" s="944">
        <f t="shared" si="81"/>
        <v>0</v>
      </c>
      <c r="K634" s="292">
        <f t="shared" si="82"/>
        <v>0</v>
      </c>
      <c r="L634" s="327">
        <f>IF(I634&lt;(INDEX(Lookup!$U$2:$U$10,MATCH($D$45,Lookup!$S$2:$S$10,0))),0,365)</f>
        <v>0</v>
      </c>
      <c r="M634" s="292">
        <f t="shared" si="80"/>
        <v>0</v>
      </c>
      <c r="N634" s="371"/>
      <c r="O634" s="150"/>
      <c r="P634" s="397"/>
      <c r="Q634" s="555"/>
      <c r="R634" s="576">
        <f t="shared" si="83"/>
        <v>0</v>
      </c>
      <c r="S634" s="576">
        <f t="shared" si="84"/>
        <v>0</v>
      </c>
      <c r="T634" s="576">
        <f t="shared" si="85"/>
        <v>0</v>
      </c>
      <c r="U634" s="576">
        <f t="shared" si="86"/>
        <v>0</v>
      </c>
      <c r="V634" s="553"/>
      <c r="W634" s="553"/>
      <c r="X634" s="553"/>
      <c r="Y634" s="553"/>
      <c r="Z634" s="397"/>
      <c r="AA634" s="397"/>
      <c r="AB634" s="397"/>
      <c r="AC634" s="397"/>
      <c r="AD634" s="397"/>
      <c r="AE634" s="397"/>
      <c r="AF634" s="397"/>
      <c r="AG634" s="397"/>
      <c r="AH634" s="397"/>
      <c r="AI634" s="397"/>
      <c r="AJ634" s="397"/>
      <c r="AK634" s="397"/>
      <c r="AL634" s="397"/>
      <c r="AM634" s="397"/>
      <c r="AN634" s="397"/>
      <c r="AO634" s="397"/>
      <c r="AP634" s="397"/>
      <c r="AQ634" s="397"/>
      <c r="AR634" s="397"/>
      <c r="AS634" s="397"/>
      <c r="AT634" s="397"/>
      <c r="AU634" s="397"/>
      <c r="AV634" s="397"/>
      <c r="AW634" s="397"/>
      <c r="AX634" s="397"/>
      <c r="AY634" s="397"/>
      <c r="AZ634" s="397"/>
      <c r="BA634" s="553"/>
      <c r="BB634" s="397"/>
      <c r="BC634" s="397"/>
      <c r="BD634" s="397"/>
      <c r="BE634" s="397"/>
      <c r="BF634" s="397"/>
      <c r="BG634" s="397"/>
      <c r="BH634" s="397"/>
      <c r="BI634" s="397"/>
      <c r="BJ634" s="397"/>
      <c r="BK634" s="397"/>
    </row>
    <row r="635" spans="2:63" x14ac:dyDescent="0.35">
      <c r="B635" s="80"/>
      <c r="C635" s="119"/>
      <c r="D635" s="119"/>
      <c r="E635" s="202"/>
      <c r="F635" s="119"/>
      <c r="G635" s="120"/>
      <c r="H635" s="41"/>
      <c r="I635" s="41"/>
      <c r="J635" s="944">
        <f t="shared" si="81"/>
        <v>0</v>
      </c>
      <c r="K635" s="292">
        <f t="shared" si="82"/>
        <v>0</v>
      </c>
      <c r="L635" s="327">
        <f>IF(I635&lt;(INDEX(Lookup!$U$2:$U$10,MATCH($D$45,Lookup!$S$2:$S$10,0))),0,365)</f>
        <v>0</v>
      </c>
      <c r="M635" s="292">
        <f t="shared" si="80"/>
        <v>0</v>
      </c>
      <c r="N635" s="371"/>
      <c r="O635" s="150"/>
      <c r="P635" s="397"/>
      <c r="Q635" s="555"/>
      <c r="R635" s="576">
        <f t="shared" si="83"/>
        <v>0</v>
      </c>
      <c r="S635" s="576">
        <f t="shared" si="84"/>
        <v>0</v>
      </c>
      <c r="T635" s="576">
        <f t="shared" si="85"/>
        <v>0</v>
      </c>
      <c r="U635" s="576">
        <f t="shared" si="86"/>
        <v>0</v>
      </c>
      <c r="V635" s="553"/>
      <c r="W635" s="553"/>
      <c r="X635" s="553"/>
      <c r="Y635" s="553"/>
      <c r="Z635" s="397"/>
      <c r="AA635" s="397"/>
      <c r="AB635" s="397"/>
      <c r="AC635" s="397"/>
      <c r="AD635" s="397"/>
      <c r="AE635" s="397"/>
      <c r="AF635" s="397"/>
      <c r="AG635" s="397"/>
      <c r="AH635" s="397"/>
      <c r="AI635" s="397"/>
      <c r="AJ635" s="397"/>
      <c r="AK635" s="397"/>
      <c r="AL635" s="397"/>
      <c r="AM635" s="397"/>
      <c r="AN635" s="397"/>
      <c r="AO635" s="397"/>
      <c r="AP635" s="397"/>
      <c r="AQ635" s="397"/>
      <c r="AR635" s="397"/>
      <c r="AS635" s="397"/>
      <c r="AT635" s="397"/>
      <c r="AU635" s="397"/>
      <c r="AV635" s="397"/>
      <c r="AW635" s="397"/>
      <c r="AX635" s="397"/>
      <c r="AY635" s="397"/>
      <c r="AZ635" s="397"/>
      <c r="BA635" s="553"/>
      <c r="BB635" s="397"/>
      <c r="BC635" s="397"/>
      <c r="BD635" s="397"/>
      <c r="BE635" s="397"/>
      <c r="BF635" s="397"/>
      <c r="BG635" s="397"/>
      <c r="BH635" s="397"/>
      <c r="BI635" s="397"/>
      <c r="BJ635" s="397"/>
      <c r="BK635" s="397"/>
    </row>
    <row r="636" spans="2:63" x14ac:dyDescent="0.35">
      <c r="B636" s="80"/>
      <c r="C636" s="119"/>
      <c r="D636" s="119"/>
      <c r="E636" s="202"/>
      <c r="F636" s="119"/>
      <c r="G636" s="120"/>
      <c r="H636" s="41"/>
      <c r="I636" s="41"/>
      <c r="J636" s="944">
        <f t="shared" si="81"/>
        <v>0</v>
      </c>
      <c r="K636" s="292">
        <f t="shared" si="82"/>
        <v>0</v>
      </c>
      <c r="L636" s="327">
        <f>IF(I636&lt;(INDEX(Lookup!$U$2:$U$10,MATCH($D$45,Lookup!$S$2:$S$10,0))),0,365)</f>
        <v>0</v>
      </c>
      <c r="M636" s="292">
        <f t="shared" si="80"/>
        <v>0</v>
      </c>
      <c r="N636" s="371"/>
      <c r="O636" s="150"/>
      <c r="P636" s="397"/>
      <c r="Q636" s="555"/>
      <c r="R636" s="576">
        <f t="shared" si="83"/>
        <v>0</v>
      </c>
      <c r="S636" s="576">
        <f t="shared" si="84"/>
        <v>0</v>
      </c>
      <c r="T636" s="576">
        <f t="shared" si="85"/>
        <v>0</v>
      </c>
      <c r="U636" s="576">
        <f t="shared" si="86"/>
        <v>0</v>
      </c>
      <c r="V636" s="553"/>
      <c r="W636" s="553"/>
      <c r="X636" s="553"/>
      <c r="Y636" s="553"/>
      <c r="Z636" s="397"/>
      <c r="AA636" s="397"/>
      <c r="AB636" s="397"/>
      <c r="AC636" s="397"/>
      <c r="AD636" s="397"/>
      <c r="AE636" s="397"/>
      <c r="AF636" s="397"/>
      <c r="AG636" s="397"/>
      <c r="AH636" s="397"/>
      <c r="AI636" s="397"/>
      <c r="AJ636" s="397"/>
      <c r="AK636" s="397"/>
      <c r="AL636" s="397"/>
      <c r="AM636" s="397"/>
      <c r="AN636" s="397"/>
      <c r="AO636" s="397"/>
      <c r="AP636" s="397"/>
      <c r="AQ636" s="397"/>
      <c r="AR636" s="397"/>
      <c r="AS636" s="397"/>
      <c r="AT636" s="397"/>
      <c r="AU636" s="397"/>
      <c r="AV636" s="397"/>
      <c r="AW636" s="397"/>
      <c r="AX636" s="397"/>
      <c r="AY636" s="397"/>
      <c r="AZ636" s="397"/>
      <c r="BA636" s="553"/>
      <c r="BB636" s="397"/>
      <c r="BC636" s="397"/>
      <c r="BD636" s="397"/>
      <c r="BE636" s="397"/>
      <c r="BF636" s="397"/>
      <c r="BG636" s="397"/>
      <c r="BH636" s="397"/>
      <c r="BI636" s="397"/>
      <c r="BJ636" s="397"/>
      <c r="BK636" s="397"/>
    </row>
    <row r="637" spans="2:63" x14ac:dyDescent="0.35">
      <c r="B637" s="80"/>
      <c r="C637" s="119"/>
      <c r="D637" s="119"/>
      <c r="E637" s="202"/>
      <c r="F637" s="119"/>
      <c r="G637" s="120"/>
      <c r="H637" s="41"/>
      <c r="I637" s="41"/>
      <c r="J637" s="944">
        <f t="shared" si="81"/>
        <v>0</v>
      </c>
      <c r="K637" s="292">
        <f t="shared" si="82"/>
        <v>0</v>
      </c>
      <c r="L637" s="327">
        <f>IF(I637&lt;(INDEX(Lookup!$U$2:$U$10,MATCH($D$45,Lookup!$S$2:$S$10,0))),0,365)</f>
        <v>0</v>
      </c>
      <c r="M637" s="292">
        <f t="shared" si="80"/>
        <v>0</v>
      </c>
      <c r="N637" s="371"/>
      <c r="O637" s="150"/>
      <c r="P637" s="397"/>
      <c r="Q637" s="555"/>
      <c r="R637" s="576">
        <f t="shared" si="83"/>
        <v>0</v>
      </c>
      <c r="S637" s="576">
        <f t="shared" si="84"/>
        <v>0</v>
      </c>
      <c r="T637" s="576">
        <f t="shared" si="85"/>
        <v>0</v>
      </c>
      <c r="U637" s="576">
        <f t="shared" si="86"/>
        <v>0</v>
      </c>
      <c r="V637" s="553"/>
      <c r="W637" s="553"/>
      <c r="X637" s="553"/>
      <c r="Y637" s="553"/>
      <c r="Z637" s="397"/>
      <c r="AA637" s="397"/>
      <c r="AB637" s="397"/>
      <c r="AC637" s="397"/>
      <c r="AD637" s="397"/>
      <c r="AE637" s="397"/>
      <c r="AF637" s="397"/>
      <c r="AG637" s="397"/>
      <c r="AH637" s="397"/>
      <c r="AI637" s="397"/>
      <c r="AJ637" s="397"/>
      <c r="AK637" s="397"/>
      <c r="AL637" s="397"/>
      <c r="AM637" s="397"/>
      <c r="AN637" s="397"/>
      <c r="AO637" s="397"/>
      <c r="AP637" s="397"/>
      <c r="AQ637" s="397"/>
      <c r="AR637" s="397"/>
      <c r="AS637" s="397"/>
      <c r="AT637" s="397"/>
      <c r="AU637" s="397"/>
      <c r="AV637" s="397"/>
      <c r="AW637" s="397"/>
      <c r="AX637" s="397"/>
      <c r="AY637" s="397"/>
      <c r="AZ637" s="397"/>
      <c r="BA637" s="553"/>
      <c r="BB637" s="397"/>
      <c r="BC637" s="397"/>
      <c r="BD637" s="397"/>
      <c r="BE637" s="397"/>
      <c r="BF637" s="397"/>
      <c r="BG637" s="397"/>
      <c r="BH637" s="397"/>
      <c r="BI637" s="397"/>
      <c r="BJ637" s="397"/>
      <c r="BK637" s="397"/>
    </row>
    <row r="638" spans="2:63" x14ac:dyDescent="0.35">
      <c r="B638" s="80"/>
      <c r="C638" s="119"/>
      <c r="D638" s="119"/>
      <c r="E638" s="202"/>
      <c r="F638" s="119"/>
      <c r="G638" s="120"/>
      <c r="H638" s="41"/>
      <c r="I638" s="41"/>
      <c r="J638" s="944">
        <f t="shared" si="81"/>
        <v>0</v>
      </c>
      <c r="K638" s="292">
        <f t="shared" si="82"/>
        <v>0</v>
      </c>
      <c r="L638" s="327">
        <f>IF(I638&lt;(INDEX(Lookup!$U$2:$U$10,MATCH($D$45,Lookup!$S$2:$S$10,0))),0,365)</f>
        <v>0</v>
      </c>
      <c r="M638" s="292">
        <f t="shared" si="80"/>
        <v>0</v>
      </c>
      <c r="N638" s="371"/>
      <c r="O638" s="150"/>
      <c r="P638" s="397"/>
      <c r="Q638" s="555"/>
      <c r="R638" s="576">
        <f t="shared" si="83"/>
        <v>0</v>
      </c>
      <c r="S638" s="576">
        <f t="shared" si="84"/>
        <v>0</v>
      </c>
      <c r="T638" s="576">
        <f t="shared" si="85"/>
        <v>0</v>
      </c>
      <c r="U638" s="576">
        <f t="shared" si="86"/>
        <v>0</v>
      </c>
      <c r="V638" s="553"/>
      <c r="W638" s="553"/>
      <c r="X638" s="553"/>
      <c r="Y638" s="553"/>
      <c r="Z638" s="397"/>
      <c r="AA638" s="397"/>
      <c r="AB638" s="397"/>
      <c r="AC638" s="397"/>
      <c r="AD638" s="397"/>
      <c r="AE638" s="397"/>
      <c r="AF638" s="397"/>
      <c r="AG638" s="397"/>
      <c r="AH638" s="397"/>
      <c r="AI638" s="397"/>
      <c r="AJ638" s="397"/>
      <c r="AK638" s="397"/>
      <c r="AL638" s="397"/>
      <c r="AM638" s="397"/>
      <c r="AN638" s="397"/>
      <c r="AO638" s="397"/>
      <c r="AP638" s="397"/>
      <c r="AQ638" s="397"/>
      <c r="AR638" s="397"/>
      <c r="AS638" s="397"/>
      <c r="AT638" s="397"/>
      <c r="AU638" s="397"/>
      <c r="AV638" s="397"/>
      <c r="AW638" s="397"/>
      <c r="AX638" s="397"/>
      <c r="AY638" s="397"/>
      <c r="AZ638" s="397"/>
      <c r="BA638" s="553"/>
      <c r="BB638" s="397"/>
      <c r="BC638" s="397"/>
      <c r="BD638" s="397"/>
      <c r="BE638" s="397"/>
      <c r="BF638" s="397"/>
      <c r="BG638" s="397"/>
      <c r="BH638" s="397"/>
      <c r="BI638" s="397"/>
      <c r="BJ638" s="397"/>
      <c r="BK638" s="397"/>
    </row>
    <row r="639" spans="2:63" x14ac:dyDescent="0.35">
      <c r="B639" s="80"/>
      <c r="C639" s="119"/>
      <c r="D639" s="119"/>
      <c r="E639" s="202"/>
      <c r="F639" s="119"/>
      <c r="G639" s="120"/>
      <c r="H639" s="41"/>
      <c r="I639" s="41"/>
      <c r="J639" s="944">
        <f t="shared" si="81"/>
        <v>0</v>
      </c>
      <c r="K639" s="292">
        <f t="shared" si="82"/>
        <v>0</v>
      </c>
      <c r="L639" s="327">
        <f>IF(I639&lt;(INDEX(Lookup!$U$2:$U$10,MATCH($D$45,Lookup!$S$2:$S$10,0))),0,365)</f>
        <v>0</v>
      </c>
      <c r="M639" s="292">
        <f t="shared" si="80"/>
        <v>0</v>
      </c>
      <c r="N639" s="371"/>
      <c r="O639" s="150"/>
      <c r="P639" s="397"/>
      <c r="Q639" s="555"/>
      <c r="R639" s="576">
        <f t="shared" si="83"/>
        <v>0</v>
      </c>
      <c r="S639" s="576">
        <f t="shared" si="84"/>
        <v>0</v>
      </c>
      <c r="T639" s="576">
        <f t="shared" si="85"/>
        <v>0</v>
      </c>
      <c r="U639" s="576">
        <f t="shared" si="86"/>
        <v>0</v>
      </c>
      <c r="V639" s="553"/>
      <c r="W639" s="553"/>
      <c r="X639" s="553"/>
      <c r="Y639" s="553"/>
      <c r="Z639" s="397"/>
      <c r="AA639" s="397"/>
      <c r="AB639" s="397"/>
      <c r="AC639" s="397"/>
      <c r="AD639" s="397"/>
      <c r="AE639" s="397"/>
      <c r="AF639" s="397"/>
      <c r="AG639" s="397"/>
      <c r="AH639" s="397"/>
      <c r="AI639" s="397"/>
      <c r="AJ639" s="397"/>
      <c r="AK639" s="397"/>
      <c r="AL639" s="397"/>
      <c r="AM639" s="397"/>
      <c r="AN639" s="397"/>
      <c r="AO639" s="397"/>
      <c r="AP639" s="397"/>
      <c r="AQ639" s="397"/>
      <c r="AR639" s="397"/>
      <c r="AS639" s="397"/>
      <c r="AT639" s="397"/>
      <c r="AU639" s="397"/>
      <c r="AV639" s="397"/>
      <c r="AW639" s="397"/>
      <c r="AX639" s="397"/>
      <c r="AY639" s="397"/>
      <c r="AZ639" s="397"/>
      <c r="BA639" s="553"/>
      <c r="BB639" s="397"/>
      <c r="BC639" s="397"/>
      <c r="BD639" s="397"/>
      <c r="BE639" s="397"/>
      <c r="BF639" s="397"/>
      <c r="BG639" s="397"/>
      <c r="BH639" s="397"/>
      <c r="BI639" s="397"/>
      <c r="BJ639" s="397"/>
      <c r="BK639" s="397"/>
    </row>
    <row r="640" spans="2:63" x14ac:dyDescent="0.35">
      <c r="B640" s="80"/>
      <c r="C640" s="119"/>
      <c r="D640" s="119"/>
      <c r="E640" s="202"/>
      <c r="F640" s="119"/>
      <c r="G640" s="120"/>
      <c r="H640" s="41"/>
      <c r="I640" s="41"/>
      <c r="J640" s="944">
        <f t="shared" si="81"/>
        <v>0</v>
      </c>
      <c r="K640" s="292">
        <f t="shared" si="82"/>
        <v>0</v>
      </c>
      <c r="L640" s="327">
        <f>IF(I640&lt;(INDEX(Lookup!$U$2:$U$10,MATCH($D$45,Lookup!$S$2:$S$10,0))),0,365)</f>
        <v>0</v>
      </c>
      <c r="M640" s="292">
        <f t="shared" si="80"/>
        <v>0</v>
      </c>
      <c r="N640" s="371"/>
      <c r="O640" s="150"/>
      <c r="P640" s="397"/>
      <c r="Q640" s="555"/>
      <c r="R640" s="576">
        <f t="shared" si="83"/>
        <v>0</v>
      </c>
      <c r="S640" s="576">
        <f t="shared" si="84"/>
        <v>0</v>
      </c>
      <c r="T640" s="576">
        <f t="shared" si="85"/>
        <v>0</v>
      </c>
      <c r="U640" s="576">
        <f t="shared" si="86"/>
        <v>0</v>
      </c>
      <c r="V640" s="553"/>
      <c r="W640" s="553"/>
      <c r="X640" s="553"/>
      <c r="Y640" s="553"/>
      <c r="Z640" s="397"/>
      <c r="AA640" s="397"/>
      <c r="AB640" s="397"/>
      <c r="AC640" s="397"/>
      <c r="AD640" s="397"/>
      <c r="AE640" s="397"/>
      <c r="AF640" s="397"/>
      <c r="AG640" s="397"/>
      <c r="AH640" s="397"/>
      <c r="AI640" s="397"/>
      <c r="AJ640" s="397"/>
      <c r="AK640" s="397"/>
      <c r="AL640" s="397"/>
      <c r="AM640" s="397"/>
      <c r="AN640" s="397"/>
      <c r="AO640" s="397"/>
      <c r="AP640" s="397"/>
      <c r="AQ640" s="397"/>
      <c r="AR640" s="397"/>
      <c r="AS640" s="397"/>
      <c r="AT640" s="397"/>
      <c r="AU640" s="397"/>
      <c r="AV640" s="397"/>
      <c r="AW640" s="397"/>
      <c r="AX640" s="397"/>
      <c r="AY640" s="397"/>
      <c r="AZ640" s="397"/>
      <c r="BA640" s="553"/>
      <c r="BB640" s="397"/>
      <c r="BC640" s="397"/>
      <c r="BD640" s="397"/>
      <c r="BE640" s="397"/>
      <c r="BF640" s="397"/>
      <c r="BG640" s="397"/>
      <c r="BH640" s="397"/>
      <c r="BI640" s="397"/>
      <c r="BJ640" s="397"/>
      <c r="BK640" s="397"/>
    </row>
    <row r="641" spans="2:63" x14ac:dyDescent="0.35">
      <c r="B641" s="80"/>
      <c r="C641" s="119"/>
      <c r="D641" s="119"/>
      <c r="E641" s="202"/>
      <c r="F641" s="119"/>
      <c r="G641" s="120"/>
      <c r="H641" s="41"/>
      <c r="I641" s="41"/>
      <c r="J641" s="944">
        <f t="shared" si="81"/>
        <v>0</v>
      </c>
      <c r="K641" s="292">
        <f t="shared" si="82"/>
        <v>0</v>
      </c>
      <c r="L641" s="327">
        <f>IF(I641&lt;(INDEX(Lookup!$U$2:$U$10,MATCH($D$45,Lookup!$S$2:$S$10,0))),0,365)</f>
        <v>0</v>
      </c>
      <c r="M641" s="292">
        <f t="shared" si="80"/>
        <v>0</v>
      </c>
      <c r="N641" s="371"/>
      <c r="O641" s="150"/>
      <c r="P641" s="397"/>
      <c r="Q641" s="555"/>
      <c r="R641" s="576">
        <f t="shared" si="83"/>
        <v>0</v>
      </c>
      <c r="S641" s="576">
        <f t="shared" si="84"/>
        <v>0</v>
      </c>
      <c r="T641" s="576">
        <f t="shared" si="85"/>
        <v>0</v>
      </c>
      <c r="U641" s="576">
        <f t="shared" si="86"/>
        <v>0</v>
      </c>
      <c r="V641" s="553"/>
      <c r="W641" s="553"/>
      <c r="X641" s="553"/>
      <c r="Y641" s="553"/>
      <c r="Z641" s="397"/>
      <c r="AA641" s="397"/>
      <c r="AB641" s="397"/>
      <c r="AC641" s="397"/>
      <c r="AD641" s="397"/>
      <c r="AE641" s="397"/>
      <c r="AF641" s="397"/>
      <c r="AG641" s="397"/>
      <c r="AH641" s="397"/>
      <c r="AI641" s="397"/>
      <c r="AJ641" s="397"/>
      <c r="AK641" s="397"/>
      <c r="AL641" s="397"/>
      <c r="AM641" s="397"/>
      <c r="AN641" s="397"/>
      <c r="AO641" s="397"/>
      <c r="AP641" s="397"/>
      <c r="AQ641" s="397"/>
      <c r="AR641" s="397"/>
      <c r="AS641" s="397"/>
      <c r="AT641" s="397"/>
      <c r="AU641" s="397"/>
      <c r="AV641" s="397"/>
      <c r="AW641" s="397"/>
      <c r="AX641" s="397"/>
      <c r="AY641" s="397"/>
      <c r="AZ641" s="397"/>
      <c r="BA641" s="553"/>
      <c r="BB641" s="397"/>
      <c r="BC641" s="397"/>
      <c r="BD641" s="397"/>
      <c r="BE641" s="397"/>
      <c r="BF641" s="397"/>
      <c r="BG641" s="397"/>
      <c r="BH641" s="397"/>
      <c r="BI641" s="397"/>
      <c r="BJ641" s="397"/>
      <c r="BK641" s="397"/>
    </row>
    <row r="642" spans="2:63" x14ac:dyDescent="0.35">
      <c r="B642" s="80"/>
      <c r="C642" s="119"/>
      <c r="D642" s="119"/>
      <c r="E642" s="202"/>
      <c r="F642" s="119"/>
      <c r="G642" s="120"/>
      <c r="H642" s="41"/>
      <c r="I642" s="41"/>
      <c r="J642" s="944">
        <f t="shared" si="81"/>
        <v>0</v>
      </c>
      <c r="K642" s="292">
        <f t="shared" si="82"/>
        <v>0</v>
      </c>
      <c r="L642" s="327">
        <f>IF(I642&lt;(INDEX(Lookup!$U$2:$U$10,MATCH($D$45,Lookup!$S$2:$S$10,0))),0,365)</f>
        <v>0</v>
      </c>
      <c r="M642" s="292">
        <f t="shared" si="80"/>
        <v>0</v>
      </c>
      <c r="N642" s="371"/>
      <c r="O642" s="150"/>
      <c r="P642" s="397"/>
      <c r="Q642" s="555"/>
      <c r="R642" s="576">
        <f t="shared" si="83"/>
        <v>0</v>
      </c>
      <c r="S642" s="576">
        <f t="shared" si="84"/>
        <v>0</v>
      </c>
      <c r="T642" s="576">
        <f t="shared" si="85"/>
        <v>0</v>
      </c>
      <c r="U642" s="576">
        <f t="shared" si="86"/>
        <v>0</v>
      </c>
      <c r="V642" s="553"/>
      <c r="W642" s="553"/>
      <c r="X642" s="553"/>
      <c r="Y642" s="553"/>
      <c r="Z642" s="397"/>
      <c r="AA642" s="397"/>
      <c r="AB642" s="397"/>
      <c r="AC642" s="397"/>
      <c r="AD642" s="397"/>
      <c r="AE642" s="397"/>
      <c r="AF642" s="397"/>
      <c r="AG642" s="397"/>
      <c r="AH642" s="397"/>
      <c r="AI642" s="397"/>
      <c r="AJ642" s="397"/>
      <c r="AK642" s="397"/>
      <c r="AL642" s="397"/>
      <c r="AM642" s="397"/>
      <c r="AN642" s="397"/>
      <c r="AO642" s="397"/>
      <c r="AP642" s="397"/>
      <c r="AQ642" s="397"/>
      <c r="AR642" s="397"/>
      <c r="AS642" s="397"/>
      <c r="AT642" s="397"/>
      <c r="AU642" s="397"/>
      <c r="AV642" s="397"/>
      <c r="AW642" s="397"/>
      <c r="AX642" s="397"/>
      <c r="AY642" s="397"/>
      <c r="AZ642" s="397"/>
      <c r="BA642" s="553"/>
      <c r="BB642" s="397"/>
      <c r="BC642" s="397"/>
      <c r="BD642" s="397"/>
      <c r="BE642" s="397"/>
      <c r="BF642" s="397"/>
      <c r="BG642" s="397"/>
      <c r="BH642" s="397"/>
      <c r="BI642" s="397"/>
      <c r="BJ642" s="397"/>
      <c r="BK642" s="397"/>
    </row>
    <row r="643" spans="2:63" x14ac:dyDescent="0.35">
      <c r="B643" s="80"/>
      <c r="C643" s="119"/>
      <c r="D643" s="119"/>
      <c r="E643" s="202"/>
      <c r="F643" s="119"/>
      <c r="G643" s="120"/>
      <c r="H643" s="41"/>
      <c r="I643" s="41"/>
      <c r="J643" s="944">
        <f t="shared" si="81"/>
        <v>0</v>
      </c>
      <c r="K643" s="292">
        <f t="shared" si="82"/>
        <v>0</v>
      </c>
      <c r="L643" s="327">
        <f>IF(I643&lt;(INDEX(Lookup!$U$2:$U$10,MATCH($D$45,Lookup!$S$2:$S$10,0))),0,365)</f>
        <v>0</v>
      </c>
      <c r="M643" s="292">
        <f t="shared" si="80"/>
        <v>0</v>
      </c>
      <c r="N643" s="371"/>
      <c r="O643" s="150"/>
      <c r="P643" s="397"/>
      <c r="Q643" s="555"/>
      <c r="R643" s="576">
        <f t="shared" si="83"/>
        <v>0</v>
      </c>
      <c r="S643" s="576">
        <f t="shared" si="84"/>
        <v>0</v>
      </c>
      <c r="T643" s="576">
        <f t="shared" si="85"/>
        <v>0</v>
      </c>
      <c r="U643" s="576">
        <f t="shared" si="86"/>
        <v>0</v>
      </c>
      <c r="V643" s="553"/>
      <c r="W643" s="553"/>
      <c r="X643" s="553"/>
      <c r="Y643" s="553"/>
      <c r="Z643" s="397"/>
      <c r="AA643" s="397"/>
      <c r="AB643" s="397"/>
      <c r="AC643" s="397"/>
      <c r="AD643" s="397"/>
      <c r="AE643" s="397"/>
      <c r="AF643" s="397"/>
      <c r="AG643" s="397"/>
      <c r="AH643" s="397"/>
      <c r="AI643" s="397"/>
      <c r="AJ643" s="397"/>
      <c r="AK643" s="397"/>
      <c r="AL643" s="397"/>
      <c r="AM643" s="397"/>
      <c r="AN643" s="397"/>
      <c r="AO643" s="397"/>
      <c r="AP643" s="397"/>
      <c r="AQ643" s="397"/>
      <c r="AR643" s="397"/>
      <c r="AS643" s="397"/>
      <c r="AT643" s="397"/>
      <c r="AU643" s="397"/>
      <c r="AV643" s="397"/>
      <c r="AW643" s="397"/>
      <c r="AX643" s="397"/>
      <c r="AY643" s="397"/>
      <c r="AZ643" s="397"/>
      <c r="BA643" s="553"/>
      <c r="BB643" s="397"/>
      <c r="BC643" s="397"/>
      <c r="BD643" s="397"/>
      <c r="BE643" s="397"/>
      <c r="BF643" s="397"/>
      <c r="BG643" s="397"/>
      <c r="BH643" s="397"/>
      <c r="BI643" s="397"/>
      <c r="BJ643" s="397"/>
      <c r="BK643" s="397"/>
    </row>
    <row r="644" spans="2:63" x14ac:dyDescent="0.35">
      <c r="B644" s="80"/>
      <c r="C644" s="119"/>
      <c r="D644" s="119"/>
      <c r="E644" s="202"/>
      <c r="F644" s="119"/>
      <c r="G644" s="120"/>
      <c r="H644" s="41"/>
      <c r="I644" s="41"/>
      <c r="J644" s="944">
        <f t="shared" si="81"/>
        <v>0</v>
      </c>
      <c r="K644" s="292">
        <f t="shared" si="82"/>
        <v>0</v>
      </c>
      <c r="L644" s="327">
        <f>IF(I644&lt;(INDEX(Lookup!$U$2:$U$10,MATCH($D$45,Lookup!$S$2:$S$10,0))),0,365)</f>
        <v>0</v>
      </c>
      <c r="M644" s="292">
        <f t="shared" si="80"/>
        <v>0</v>
      </c>
      <c r="N644" s="371"/>
      <c r="O644" s="150"/>
      <c r="P644" s="397"/>
      <c r="Q644" s="555"/>
      <c r="R644" s="576">
        <f t="shared" si="83"/>
        <v>0</v>
      </c>
      <c r="S644" s="576">
        <f t="shared" si="84"/>
        <v>0</v>
      </c>
      <c r="T644" s="576">
        <f t="shared" si="85"/>
        <v>0</v>
      </c>
      <c r="U644" s="576">
        <f t="shared" si="86"/>
        <v>0</v>
      </c>
      <c r="V644" s="553"/>
      <c r="W644" s="553"/>
      <c r="X644" s="553"/>
      <c r="Y644" s="553"/>
      <c r="Z644" s="397"/>
      <c r="AA644" s="397"/>
      <c r="AB644" s="397"/>
      <c r="AC644" s="397"/>
      <c r="AD644" s="397"/>
      <c r="AE644" s="397"/>
      <c r="AF644" s="397"/>
      <c r="AG644" s="397"/>
      <c r="AH644" s="397"/>
      <c r="AI644" s="397"/>
      <c r="AJ644" s="397"/>
      <c r="AK644" s="397"/>
      <c r="AL644" s="397"/>
      <c r="AM644" s="397"/>
      <c r="AN644" s="397"/>
      <c r="AO644" s="397"/>
      <c r="AP644" s="397"/>
      <c r="AQ644" s="397"/>
      <c r="AR644" s="397"/>
      <c r="AS644" s="397"/>
      <c r="AT644" s="397"/>
      <c r="AU644" s="397"/>
      <c r="AV644" s="397"/>
      <c r="AW644" s="397"/>
      <c r="AX644" s="397"/>
      <c r="AY644" s="397"/>
      <c r="AZ644" s="397"/>
      <c r="BA644" s="553"/>
      <c r="BB644" s="397"/>
      <c r="BC644" s="397"/>
      <c r="BD644" s="397"/>
      <c r="BE644" s="397"/>
      <c r="BF644" s="397"/>
      <c r="BG644" s="397"/>
      <c r="BH644" s="397"/>
      <c r="BI644" s="397"/>
      <c r="BJ644" s="397"/>
      <c r="BK644" s="397"/>
    </row>
    <row r="645" spans="2:63" x14ac:dyDescent="0.35">
      <c r="B645" s="80"/>
      <c r="C645" s="119"/>
      <c r="D645" s="119"/>
      <c r="E645" s="202"/>
      <c r="F645" s="119"/>
      <c r="G645" s="120"/>
      <c r="H645" s="41"/>
      <c r="I645" s="41"/>
      <c r="J645" s="944">
        <f t="shared" si="81"/>
        <v>0</v>
      </c>
      <c r="K645" s="292">
        <f t="shared" si="82"/>
        <v>0</v>
      </c>
      <c r="L645" s="327">
        <f>IF(I645&lt;(INDEX(Lookup!$U$2:$U$10,MATCH($D$45,Lookup!$S$2:$S$10,0))),0,365)</f>
        <v>0</v>
      </c>
      <c r="M645" s="292">
        <f t="shared" si="80"/>
        <v>0</v>
      </c>
      <c r="N645" s="371"/>
      <c r="O645" s="150"/>
      <c r="P645" s="397"/>
      <c r="Q645" s="555"/>
      <c r="R645" s="576">
        <f t="shared" si="83"/>
        <v>0</v>
      </c>
      <c r="S645" s="576">
        <f t="shared" si="84"/>
        <v>0</v>
      </c>
      <c r="T645" s="576">
        <f t="shared" si="85"/>
        <v>0</v>
      </c>
      <c r="U645" s="576">
        <f t="shared" si="86"/>
        <v>0</v>
      </c>
      <c r="V645" s="553"/>
      <c r="W645" s="553"/>
      <c r="X645" s="553"/>
      <c r="Y645" s="553"/>
      <c r="Z645" s="397"/>
      <c r="AA645" s="397"/>
      <c r="AB645" s="397"/>
      <c r="AC645" s="397"/>
      <c r="AD645" s="397"/>
      <c r="AE645" s="397"/>
      <c r="AF645" s="397"/>
      <c r="AG645" s="397"/>
      <c r="AH645" s="397"/>
      <c r="AI645" s="397"/>
      <c r="AJ645" s="397"/>
      <c r="AK645" s="397"/>
      <c r="AL645" s="397"/>
      <c r="AM645" s="397"/>
      <c r="AN645" s="397"/>
      <c r="AO645" s="397"/>
      <c r="AP645" s="397"/>
      <c r="AQ645" s="397"/>
      <c r="AR645" s="397"/>
      <c r="AS645" s="397"/>
      <c r="AT645" s="397"/>
      <c r="AU645" s="397"/>
      <c r="AV645" s="397"/>
      <c r="AW645" s="397"/>
      <c r="AX645" s="397"/>
      <c r="AY645" s="397"/>
      <c r="AZ645" s="397"/>
      <c r="BA645" s="553"/>
      <c r="BB645" s="397"/>
      <c r="BC645" s="397"/>
      <c r="BD645" s="397"/>
      <c r="BE645" s="397"/>
      <c r="BF645" s="397"/>
      <c r="BG645" s="397"/>
      <c r="BH645" s="397"/>
      <c r="BI645" s="397"/>
      <c r="BJ645" s="397"/>
      <c r="BK645" s="397"/>
    </row>
    <row r="646" spans="2:63" x14ac:dyDescent="0.35">
      <c r="B646" s="80"/>
      <c r="C646" s="119"/>
      <c r="D646" s="119"/>
      <c r="E646" s="202"/>
      <c r="F646" s="119"/>
      <c r="G646" s="120"/>
      <c r="H646" s="41"/>
      <c r="I646" s="41"/>
      <c r="J646" s="944">
        <f t="shared" si="81"/>
        <v>0</v>
      </c>
      <c r="K646" s="292">
        <f t="shared" si="82"/>
        <v>0</v>
      </c>
      <c r="L646" s="327">
        <f>IF(I646&lt;(INDEX(Lookup!$U$2:$U$10,MATCH($D$45,Lookup!$S$2:$S$10,0))),0,365)</f>
        <v>0</v>
      </c>
      <c r="M646" s="292">
        <f t="shared" si="80"/>
        <v>0</v>
      </c>
      <c r="N646" s="371"/>
      <c r="O646" s="150"/>
      <c r="P646" s="397"/>
      <c r="Q646" s="555"/>
      <c r="R646" s="576">
        <f t="shared" si="83"/>
        <v>0</v>
      </c>
      <c r="S646" s="576">
        <f t="shared" si="84"/>
        <v>0</v>
      </c>
      <c r="T646" s="576">
        <f t="shared" si="85"/>
        <v>0</v>
      </c>
      <c r="U646" s="576">
        <f t="shared" si="86"/>
        <v>0</v>
      </c>
      <c r="V646" s="553"/>
      <c r="W646" s="553"/>
      <c r="X646" s="553"/>
      <c r="Y646" s="553"/>
      <c r="Z646" s="397"/>
      <c r="AA646" s="397"/>
      <c r="AB646" s="397"/>
      <c r="AC646" s="397"/>
      <c r="AD646" s="397"/>
      <c r="AE646" s="397"/>
      <c r="AF646" s="397"/>
      <c r="AG646" s="397"/>
      <c r="AH646" s="397"/>
      <c r="AI646" s="397"/>
      <c r="AJ646" s="397"/>
      <c r="AK646" s="397"/>
      <c r="AL646" s="397"/>
      <c r="AM646" s="397"/>
      <c r="AN646" s="397"/>
      <c r="AO646" s="397"/>
      <c r="AP646" s="397"/>
      <c r="AQ646" s="397"/>
      <c r="AR646" s="397"/>
      <c r="AS646" s="397"/>
      <c r="AT646" s="397"/>
      <c r="AU646" s="397"/>
      <c r="AV646" s="397"/>
      <c r="AW646" s="397"/>
      <c r="AX646" s="397"/>
      <c r="AY646" s="397"/>
      <c r="AZ646" s="397"/>
      <c r="BA646" s="553"/>
      <c r="BB646" s="397"/>
      <c r="BC646" s="397"/>
      <c r="BD646" s="397"/>
      <c r="BE646" s="397"/>
      <c r="BF646" s="397"/>
      <c r="BG646" s="397"/>
      <c r="BH646" s="397"/>
      <c r="BI646" s="397"/>
      <c r="BJ646" s="397"/>
      <c r="BK646" s="397"/>
    </row>
    <row r="647" spans="2:63" x14ac:dyDescent="0.35">
      <c r="B647" s="80"/>
      <c r="C647" s="119"/>
      <c r="D647" s="119"/>
      <c r="E647" s="202"/>
      <c r="F647" s="119"/>
      <c r="G647" s="120"/>
      <c r="H647" s="41"/>
      <c r="I647" s="41"/>
      <c r="J647" s="944">
        <f t="shared" si="81"/>
        <v>0</v>
      </c>
      <c r="K647" s="292">
        <f t="shared" si="82"/>
        <v>0</v>
      </c>
      <c r="L647" s="327">
        <f>IF(I647&lt;(INDEX(Lookup!$U$2:$U$10,MATCH($D$45,Lookup!$S$2:$S$10,0))),0,365)</f>
        <v>0</v>
      </c>
      <c r="M647" s="292">
        <f t="shared" si="80"/>
        <v>0</v>
      </c>
      <c r="N647" s="371"/>
      <c r="O647" s="150"/>
      <c r="P647" s="397"/>
      <c r="Q647" s="555"/>
      <c r="R647" s="576">
        <f t="shared" si="83"/>
        <v>0</v>
      </c>
      <c r="S647" s="576">
        <f t="shared" si="84"/>
        <v>0</v>
      </c>
      <c r="T647" s="576">
        <f t="shared" si="85"/>
        <v>0</v>
      </c>
      <c r="U647" s="576">
        <f t="shared" si="86"/>
        <v>0</v>
      </c>
      <c r="V647" s="553"/>
      <c r="W647" s="553"/>
      <c r="X647" s="553"/>
      <c r="Y647" s="553"/>
      <c r="Z647" s="397"/>
      <c r="AA647" s="397"/>
      <c r="AB647" s="397"/>
      <c r="AC647" s="397"/>
      <c r="AD647" s="397"/>
      <c r="AE647" s="397"/>
      <c r="AF647" s="397"/>
      <c r="AG647" s="397"/>
      <c r="AH647" s="397"/>
      <c r="AI647" s="397"/>
      <c r="AJ647" s="397"/>
      <c r="AK647" s="397"/>
      <c r="AL647" s="397"/>
      <c r="AM647" s="397"/>
      <c r="AN647" s="397"/>
      <c r="AO647" s="397"/>
      <c r="AP647" s="397"/>
      <c r="AQ647" s="397"/>
      <c r="AR647" s="397"/>
      <c r="AS647" s="397"/>
      <c r="AT647" s="397"/>
      <c r="AU647" s="397"/>
      <c r="AV647" s="397"/>
      <c r="AW647" s="397"/>
      <c r="AX647" s="397"/>
      <c r="AY647" s="397"/>
      <c r="AZ647" s="397"/>
      <c r="BA647" s="553"/>
      <c r="BB647" s="397"/>
      <c r="BC647" s="397"/>
      <c r="BD647" s="397"/>
      <c r="BE647" s="397"/>
      <c r="BF647" s="397"/>
      <c r="BG647" s="397"/>
      <c r="BH647" s="397"/>
      <c r="BI647" s="397"/>
      <c r="BJ647" s="397"/>
      <c r="BK647" s="397"/>
    </row>
    <row r="648" spans="2:63" x14ac:dyDescent="0.35">
      <c r="B648" s="80"/>
      <c r="C648" s="119"/>
      <c r="D648" s="119"/>
      <c r="E648" s="202"/>
      <c r="F648" s="119"/>
      <c r="G648" s="120"/>
      <c r="H648" s="41"/>
      <c r="I648" s="41"/>
      <c r="J648" s="944">
        <f t="shared" si="81"/>
        <v>0</v>
      </c>
      <c r="K648" s="292">
        <f t="shared" si="82"/>
        <v>0</v>
      </c>
      <c r="L648" s="327">
        <f>IF(I648&lt;(INDEX(Lookup!$U$2:$U$10,MATCH($D$45,Lookup!$S$2:$S$10,0))),0,365)</f>
        <v>0</v>
      </c>
      <c r="M648" s="292">
        <f t="shared" si="80"/>
        <v>0</v>
      </c>
      <c r="N648" s="371"/>
      <c r="O648" s="150"/>
      <c r="P648" s="397"/>
      <c r="Q648" s="555"/>
      <c r="R648" s="576">
        <f t="shared" si="83"/>
        <v>0</v>
      </c>
      <c r="S648" s="576">
        <f t="shared" si="84"/>
        <v>0</v>
      </c>
      <c r="T648" s="576">
        <f t="shared" si="85"/>
        <v>0</v>
      </c>
      <c r="U648" s="576">
        <f t="shared" si="86"/>
        <v>0</v>
      </c>
      <c r="V648" s="553"/>
      <c r="W648" s="553"/>
      <c r="X648" s="553"/>
      <c r="Y648" s="553"/>
      <c r="Z648" s="397"/>
      <c r="AA648" s="397"/>
      <c r="AB648" s="397"/>
      <c r="AC648" s="397"/>
      <c r="AD648" s="397"/>
      <c r="AE648" s="397"/>
      <c r="AF648" s="397"/>
      <c r="AG648" s="397"/>
      <c r="AH648" s="397"/>
      <c r="AI648" s="397"/>
      <c r="AJ648" s="397"/>
      <c r="AK648" s="397"/>
      <c r="AL648" s="397"/>
      <c r="AM648" s="397"/>
      <c r="AN648" s="397"/>
      <c r="AO648" s="397"/>
      <c r="AP648" s="397"/>
      <c r="AQ648" s="397"/>
      <c r="AR648" s="397"/>
      <c r="AS648" s="397"/>
      <c r="AT648" s="397"/>
      <c r="AU648" s="397"/>
      <c r="AV648" s="397"/>
      <c r="AW648" s="397"/>
      <c r="AX648" s="397"/>
      <c r="AY648" s="397"/>
      <c r="AZ648" s="397"/>
      <c r="BA648" s="553"/>
      <c r="BB648" s="397"/>
      <c r="BC648" s="397"/>
      <c r="BD648" s="397"/>
      <c r="BE648" s="397"/>
      <c r="BF648" s="397"/>
      <c r="BG648" s="397"/>
      <c r="BH648" s="397"/>
      <c r="BI648" s="397"/>
      <c r="BJ648" s="397"/>
      <c r="BK648" s="397"/>
    </row>
    <row r="649" spans="2:63" x14ac:dyDescent="0.35">
      <c r="B649" s="80"/>
      <c r="C649" s="119"/>
      <c r="D649" s="119"/>
      <c r="E649" s="202"/>
      <c r="F649" s="119"/>
      <c r="G649" s="120"/>
      <c r="H649" s="41"/>
      <c r="I649" s="41"/>
      <c r="J649" s="944">
        <f t="shared" si="81"/>
        <v>0</v>
      </c>
      <c r="K649" s="292">
        <f t="shared" si="82"/>
        <v>0</v>
      </c>
      <c r="L649" s="327">
        <f>IF(I649&lt;(INDEX(Lookup!$U$2:$U$10,MATCH($D$45,Lookup!$S$2:$S$10,0))),0,365)</f>
        <v>0</v>
      </c>
      <c r="M649" s="292">
        <f t="shared" si="80"/>
        <v>0</v>
      </c>
      <c r="N649" s="371"/>
      <c r="O649" s="150"/>
      <c r="P649" s="397"/>
      <c r="Q649" s="555"/>
      <c r="R649" s="576">
        <f t="shared" si="83"/>
        <v>0</v>
      </c>
      <c r="S649" s="576">
        <f t="shared" si="84"/>
        <v>0</v>
      </c>
      <c r="T649" s="576">
        <f t="shared" si="85"/>
        <v>0</v>
      </c>
      <c r="U649" s="576">
        <f t="shared" si="86"/>
        <v>0</v>
      </c>
      <c r="V649" s="553"/>
      <c r="W649" s="553"/>
      <c r="X649" s="553"/>
      <c r="Y649" s="553"/>
      <c r="Z649" s="397"/>
      <c r="AA649" s="397"/>
      <c r="AB649" s="397"/>
      <c r="AC649" s="397"/>
      <c r="AD649" s="397"/>
      <c r="AE649" s="397"/>
      <c r="AF649" s="397"/>
      <c r="AG649" s="397"/>
      <c r="AH649" s="397"/>
      <c r="AI649" s="397"/>
      <c r="AJ649" s="397"/>
      <c r="AK649" s="397"/>
      <c r="AL649" s="397"/>
      <c r="AM649" s="397"/>
      <c r="AN649" s="397"/>
      <c r="AO649" s="397"/>
      <c r="AP649" s="397"/>
      <c r="AQ649" s="397"/>
      <c r="AR649" s="397"/>
      <c r="AS649" s="397"/>
      <c r="AT649" s="397"/>
      <c r="AU649" s="397"/>
      <c r="AV649" s="397"/>
      <c r="AW649" s="397"/>
      <c r="AX649" s="397"/>
      <c r="AY649" s="397"/>
      <c r="AZ649" s="397"/>
      <c r="BA649" s="553"/>
      <c r="BB649" s="397"/>
      <c r="BC649" s="397"/>
      <c r="BD649" s="397"/>
      <c r="BE649" s="397"/>
      <c r="BF649" s="397"/>
      <c r="BG649" s="397"/>
      <c r="BH649" s="397"/>
      <c r="BI649" s="397"/>
      <c r="BJ649" s="397"/>
      <c r="BK649" s="397"/>
    </row>
    <row r="650" spans="2:63" x14ac:dyDescent="0.35">
      <c r="B650" s="80"/>
      <c r="C650" s="119"/>
      <c r="D650" s="119"/>
      <c r="E650" s="202"/>
      <c r="F650" s="119"/>
      <c r="G650" s="120"/>
      <c r="H650" s="41"/>
      <c r="I650" s="41"/>
      <c r="J650" s="944">
        <f t="shared" si="81"/>
        <v>0</v>
      </c>
      <c r="K650" s="292">
        <f t="shared" si="82"/>
        <v>0</v>
      </c>
      <c r="L650" s="327">
        <f>IF(I650&lt;(INDEX(Lookup!$U$2:$U$10,MATCH($D$45,Lookup!$S$2:$S$10,0))),0,365)</f>
        <v>0</v>
      </c>
      <c r="M650" s="292">
        <f t="shared" si="80"/>
        <v>0</v>
      </c>
      <c r="N650" s="371"/>
      <c r="O650" s="150"/>
      <c r="P650" s="397"/>
      <c r="Q650" s="555"/>
      <c r="R650" s="576">
        <f t="shared" si="83"/>
        <v>0</v>
      </c>
      <c r="S650" s="576">
        <f t="shared" si="84"/>
        <v>0</v>
      </c>
      <c r="T650" s="576">
        <f t="shared" si="85"/>
        <v>0</v>
      </c>
      <c r="U650" s="576">
        <f t="shared" si="86"/>
        <v>0</v>
      </c>
      <c r="V650" s="553"/>
      <c r="W650" s="553"/>
      <c r="X650" s="553"/>
      <c r="Y650" s="553"/>
      <c r="Z650" s="397"/>
      <c r="AA650" s="397"/>
      <c r="AB650" s="397"/>
      <c r="AC650" s="397"/>
      <c r="AD650" s="397"/>
      <c r="AE650" s="397"/>
      <c r="AF650" s="397"/>
      <c r="AG650" s="397"/>
      <c r="AH650" s="397"/>
      <c r="AI650" s="397"/>
      <c r="AJ650" s="397"/>
      <c r="AK650" s="397"/>
      <c r="AL650" s="397"/>
      <c r="AM650" s="397"/>
      <c r="AN650" s="397"/>
      <c r="AO650" s="397"/>
      <c r="AP650" s="397"/>
      <c r="AQ650" s="397"/>
      <c r="AR650" s="397"/>
      <c r="AS650" s="397"/>
      <c r="AT650" s="397"/>
      <c r="AU650" s="397"/>
      <c r="AV650" s="397"/>
      <c r="AW650" s="397"/>
      <c r="AX650" s="397"/>
      <c r="AY650" s="397"/>
      <c r="AZ650" s="397"/>
      <c r="BA650" s="553"/>
      <c r="BB650" s="397"/>
      <c r="BC650" s="397"/>
      <c r="BD650" s="397"/>
      <c r="BE650" s="397"/>
      <c r="BF650" s="397"/>
      <c r="BG650" s="397"/>
      <c r="BH650" s="397"/>
      <c r="BI650" s="397"/>
      <c r="BJ650" s="397"/>
      <c r="BK650" s="397"/>
    </row>
    <row r="651" spans="2:63" x14ac:dyDescent="0.35">
      <c r="B651" s="80"/>
      <c r="C651" s="119"/>
      <c r="D651" s="119"/>
      <c r="E651" s="202"/>
      <c r="F651" s="119"/>
      <c r="G651" s="120"/>
      <c r="H651" s="41"/>
      <c r="I651" s="41"/>
      <c r="J651" s="944">
        <f t="shared" si="81"/>
        <v>0</v>
      </c>
      <c r="K651" s="292">
        <f t="shared" si="82"/>
        <v>0</v>
      </c>
      <c r="L651" s="327">
        <f>IF(I651&lt;(INDEX(Lookup!$U$2:$U$10,MATCH($D$45,Lookup!$S$2:$S$10,0))),0,365)</f>
        <v>0</v>
      </c>
      <c r="M651" s="292">
        <f t="shared" si="80"/>
        <v>0</v>
      </c>
      <c r="N651" s="371"/>
      <c r="O651" s="150"/>
      <c r="P651" s="397"/>
      <c r="Q651" s="555"/>
      <c r="R651" s="576">
        <f t="shared" si="83"/>
        <v>0</v>
      </c>
      <c r="S651" s="576">
        <f t="shared" si="84"/>
        <v>0</v>
      </c>
      <c r="T651" s="576">
        <f t="shared" si="85"/>
        <v>0</v>
      </c>
      <c r="U651" s="576">
        <f t="shared" si="86"/>
        <v>0</v>
      </c>
      <c r="V651" s="553"/>
      <c r="W651" s="553"/>
      <c r="X651" s="553"/>
      <c r="Y651" s="553"/>
      <c r="Z651" s="397"/>
      <c r="AA651" s="397"/>
      <c r="AB651" s="397"/>
      <c r="AC651" s="397"/>
      <c r="AD651" s="397"/>
      <c r="AE651" s="397"/>
      <c r="AF651" s="397"/>
      <c r="AG651" s="397"/>
      <c r="AH651" s="397"/>
      <c r="AI651" s="397"/>
      <c r="AJ651" s="397"/>
      <c r="AK651" s="397"/>
      <c r="AL651" s="397"/>
      <c r="AM651" s="397"/>
      <c r="AN651" s="397"/>
      <c r="AO651" s="397"/>
      <c r="AP651" s="397"/>
      <c r="AQ651" s="397"/>
      <c r="AR651" s="397"/>
      <c r="AS651" s="397"/>
      <c r="AT651" s="397"/>
      <c r="AU651" s="397"/>
      <c r="AV651" s="397"/>
      <c r="AW651" s="397"/>
      <c r="AX651" s="397"/>
      <c r="AY651" s="397"/>
      <c r="AZ651" s="397"/>
      <c r="BA651" s="553"/>
      <c r="BB651" s="397"/>
      <c r="BC651" s="397"/>
      <c r="BD651" s="397"/>
      <c r="BE651" s="397"/>
      <c r="BF651" s="397"/>
      <c r="BG651" s="397"/>
      <c r="BH651" s="397"/>
      <c r="BI651" s="397"/>
      <c r="BJ651" s="397"/>
      <c r="BK651" s="397"/>
    </row>
    <row r="652" spans="2:63" x14ac:dyDescent="0.35">
      <c r="B652" s="80"/>
      <c r="C652" s="119"/>
      <c r="D652" s="119"/>
      <c r="E652" s="202"/>
      <c r="F652" s="119"/>
      <c r="G652" s="120"/>
      <c r="H652" s="41"/>
      <c r="I652" s="41"/>
      <c r="J652" s="944">
        <f t="shared" si="81"/>
        <v>0</v>
      </c>
      <c r="K652" s="292">
        <f t="shared" si="82"/>
        <v>0</v>
      </c>
      <c r="L652" s="327">
        <f>IF(I652&lt;(INDEX(Lookup!$U$2:$U$10,MATCH($D$45,Lookup!$S$2:$S$10,0))),0,365)</f>
        <v>0</v>
      </c>
      <c r="M652" s="292">
        <f t="shared" si="80"/>
        <v>0</v>
      </c>
      <c r="N652" s="371"/>
      <c r="O652" s="150"/>
      <c r="P652" s="397"/>
      <c r="Q652" s="555"/>
      <c r="R652" s="576">
        <f t="shared" si="83"/>
        <v>0</v>
      </c>
      <c r="S652" s="576">
        <f t="shared" si="84"/>
        <v>0</v>
      </c>
      <c r="T652" s="576">
        <f t="shared" si="85"/>
        <v>0</v>
      </c>
      <c r="U652" s="576">
        <f t="shared" si="86"/>
        <v>0</v>
      </c>
      <c r="V652" s="553"/>
      <c r="W652" s="553"/>
      <c r="X652" s="553"/>
      <c r="Y652" s="553"/>
      <c r="Z652" s="397"/>
      <c r="AA652" s="397"/>
      <c r="AB652" s="397"/>
      <c r="AC652" s="397"/>
      <c r="AD652" s="397"/>
      <c r="AE652" s="397"/>
      <c r="AF652" s="397"/>
      <c r="AG652" s="397"/>
      <c r="AH652" s="397"/>
      <c r="AI652" s="397"/>
      <c r="AJ652" s="397"/>
      <c r="AK652" s="397"/>
      <c r="AL652" s="397"/>
      <c r="AM652" s="397"/>
      <c r="AN652" s="397"/>
      <c r="AO652" s="397"/>
      <c r="AP652" s="397"/>
      <c r="AQ652" s="397"/>
      <c r="AR652" s="397"/>
      <c r="AS652" s="397"/>
      <c r="AT652" s="397"/>
      <c r="AU652" s="397"/>
      <c r="AV652" s="397"/>
      <c r="AW652" s="397"/>
      <c r="AX652" s="397"/>
      <c r="AY652" s="397"/>
      <c r="AZ652" s="397"/>
      <c r="BA652" s="553"/>
      <c r="BB652" s="397"/>
      <c r="BC652" s="397"/>
      <c r="BD652" s="397"/>
      <c r="BE652" s="397"/>
      <c r="BF652" s="397"/>
      <c r="BG652" s="397"/>
      <c r="BH652" s="397"/>
      <c r="BI652" s="397"/>
      <c r="BJ652" s="397"/>
      <c r="BK652" s="397"/>
    </row>
    <row r="653" spans="2:63" x14ac:dyDescent="0.35">
      <c r="B653" s="80"/>
      <c r="C653" s="119"/>
      <c r="D653" s="119"/>
      <c r="E653" s="202"/>
      <c r="F653" s="119"/>
      <c r="G653" s="120"/>
      <c r="H653" s="41"/>
      <c r="I653" s="41"/>
      <c r="J653" s="944">
        <f t="shared" si="81"/>
        <v>0</v>
      </c>
      <c r="K653" s="292">
        <f t="shared" si="82"/>
        <v>0</v>
      </c>
      <c r="L653" s="327">
        <f>IF(I653&lt;(INDEX(Lookup!$U$2:$U$10,MATCH($D$45,Lookup!$S$2:$S$10,0))),0,365)</f>
        <v>0</v>
      </c>
      <c r="M653" s="292">
        <f t="shared" si="80"/>
        <v>0</v>
      </c>
      <c r="N653" s="371"/>
      <c r="O653" s="150"/>
      <c r="P653" s="397"/>
      <c r="Q653" s="555"/>
      <c r="R653" s="576">
        <f t="shared" si="83"/>
        <v>0</v>
      </c>
      <c r="S653" s="576">
        <f t="shared" si="84"/>
        <v>0</v>
      </c>
      <c r="T653" s="576">
        <f t="shared" si="85"/>
        <v>0</v>
      </c>
      <c r="U653" s="576">
        <f t="shared" si="86"/>
        <v>0</v>
      </c>
      <c r="V653" s="553"/>
      <c r="W653" s="553"/>
      <c r="X653" s="553"/>
      <c r="Y653" s="553"/>
      <c r="Z653" s="397"/>
      <c r="AA653" s="397"/>
      <c r="AB653" s="397"/>
      <c r="AC653" s="397"/>
      <c r="AD653" s="397"/>
      <c r="AE653" s="397"/>
      <c r="AF653" s="397"/>
      <c r="AG653" s="397"/>
      <c r="AH653" s="397"/>
      <c r="AI653" s="397"/>
      <c r="AJ653" s="397"/>
      <c r="AK653" s="397"/>
      <c r="AL653" s="397"/>
      <c r="AM653" s="397"/>
      <c r="AN653" s="397"/>
      <c r="AO653" s="397"/>
      <c r="AP653" s="397"/>
      <c r="AQ653" s="397"/>
      <c r="AR653" s="397"/>
      <c r="AS653" s="397"/>
      <c r="AT653" s="397"/>
      <c r="AU653" s="397"/>
      <c r="AV653" s="397"/>
      <c r="AW653" s="397"/>
      <c r="AX653" s="397"/>
      <c r="AY653" s="397"/>
      <c r="AZ653" s="397"/>
      <c r="BA653" s="553"/>
      <c r="BB653" s="397"/>
      <c r="BC653" s="397"/>
      <c r="BD653" s="397"/>
      <c r="BE653" s="397"/>
      <c r="BF653" s="397"/>
      <c r="BG653" s="397"/>
      <c r="BH653" s="397"/>
      <c r="BI653" s="397"/>
      <c r="BJ653" s="397"/>
      <c r="BK653" s="397"/>
    </row>
    <row r="654" spans="2:63" x14ac:dyDescent="0.35">
      <c r="B654" s="80"/>
      <c r="C654" s="119"/>
      <c r="D654" s="119"/>
      <c r="E654" s="202"/>
      <c r="F654" s="119"/>
      <c r="G654" s="120"/>
      <c r="H654" s="41"/>
      <c r="I654" s="41"/>
      <c r="J654" s="944">
        <f t="shared" si="81"/>
        <v>0</v>
      </c>
      <c r="K654" s="292">
        <f t="shared" si="82"/>
        <v>0</v>
      </c>
      <c r="L654" s="327">
        <f>IF(I654&lt;(INDEX(Lookup!$U$2:$U$10,MATCH($D$45,Lookup!$S$2:$S$10,0))),0,365)</f>
        <v>0</v>
      </c>
      <c r="M654" s="292">
        <f t="shared" si="80"/>
        <v>0</v>
      </c>
      <c r="N654" s="371"/>
      <c r="O654" s="150"/>
      <c r="P654" s="397"/>
      <c r="Q654" s="555"/>
      <c r="R654" s="576">
        <f t="shared" si="83"/>
        <v>0</v>
      </c>
      <c r="S654" s="576">
        <f t="shared" si="84"/>
        <v>0</v>
      </c>
      <c r="T654" s="576">
        <f t="shared" si="85"/>
        <v>0</v>
      </c>
      <c r="U654" s="576">
        <f t="shared" si="86"/>
        <v>0</v>
      </c>
      <c r="V654" s="553"/>
      <c r="W654" s="553"/>
      <c r="X654" s="553"/>
      <c r="Y654" s="553"/>
      <c r="Z654" s="397"/>
      <c r="AA654" s="397"/>
      <c r="AB654" s="397"/>
      <c r="AC654" s="397"/>
      <c r="AD654" s="397"/>
      <c r="AE654" s="397"/>
      <c r="AF654" s="397"/>
      <c r="AG654" s="397"/>
      <c r="AH654" s="397"/>
      <c r="AI654" s="397"/>
      <c r="AJ654" s="397"/>
      <c r="AK654" s="397"/>
      <c r="AL654" s="397"/>
      <c r="AM654" s="397"/>
      <c r="AN654" s="397"/>
      <c r="AO654" s="397"/>
      <c r="AP654" s="397"/>
      <c r="AQ654" s="397"/>
      <c r="AR654" s="397"/>
      <c r="AS654" s="397"/>
      <c r="AT654" s="397"/>
      <c r="AU654" s="397"/>
      <c r="AV654" s="397"/>
      <c r="AW654" s="397"/>
      <c r="AX654" s="397"/>
      <c r="AY654" s="397"/>
      <c r="AZ654" s="397"/>
      <c r="BA654" s="553"/>
      <c r="BB654" s="397"/>
      <c r="BC654" s="397"/>
      <c r="BD654" s="397"/>
      <c r="BE654" s="397"/>
      <c r="BF654" s="397"/>
      <c r="BG654" s="397"/>
      <c r="BH654" s="397"/>
      <c r="BI654" s="397"/>
      <c r="BJ654" s="397"/>
      <c r="BK654" s="397"/>
    </row>
    <row r="655" spans="2:63" x14ac:dyDescent="0.35">
      <c r="B655" s="80"/>
      <c r="C655" s="119"/>
      <c r="D655" s="119"/>
      <c r="E655" s="202"/>
      <c r="F655" s="119"/>
      <c r="G655" s="120"/>
      <c r="H655" s="41"/>
      <c r="I655" s="41"/>
      <c r="J655" s="944">
        <f t="shared" si="81"/>
        <v>0</v>
      </c>
      <c r="K655" s="292">
        <f t="shared" si="82"/>
        <v>0</v>
      </c>
      <c r="L655" s="327">
        <f>IF(I655&lt;(INDEX(Lookup!$U$2:$U$10,MATCH($D$45,Lookup!$S$2:$S$10,0))),0,365)</f>
        <v>0</v>
      </c>
      <c r="M655" s="292">
        <f t="shared" si="80"/>
        <v>0</v>
      </c>
      <c r="N655" s="371"/>
      <c r="O655" s="150"/>
      <c r="P655" s="397"/>
      <c r="Q655" s="555"/>
      <c r="R655" s="576">
        <f t="shared" si="83"/>
        <v>0</v>
      </c>
      <c r="S655" s="576">
        <f t="shared" si="84"/>
        <v>0</v>
      </c>
      <c r="T655" s="576">
        <f t="shared" si="85"/>
        <v>0</v>
      </c>
      <c r="U655" s="576">
        <f t="shared" si="86"/>
        <v>0</v>
      </c>
      <c r="V655" s="553"/>
      <c r="W655" s="553"/>
      <c r="X655" s="553"/>
      <c r="Y655" s="553"/>
      <c r="Z655" s="397"/>
      <c r="AA655" s="397"/>
      <c r="AB655" s="397"/>
      <c r="AC655" s="397"/>
      <c r="AD655" s="397"/>
      <c r="AE655" s="397"/>
      <c r="AF655" s="397"/>
      <c r="AG655" s="397"/>
      <c r="AH655" s="397"/>
      <c r="AI655" s="397"/>
      <c r="AJ655" s="397"/>
      <c r="AK655" s="397"/>
      <c r="AL655" s="397"/>
      <c r="AM655" s="397"/>
      <c r="AN655" s="397"/>
      <c r="AO655" s="397"/>
      <c r="AP655" s="397"/>
      <c r="AQ655" s="397"/>
      <c r="AR655" s="397"/>
      <c r="AS655" s="397"/>
      <c r="AT655" s="397"/>
      <c r="AU655" s="397"/>
      <c r="AV655" s="397"/>
      <c r="AW655" s="397"/>
      <c r="AX655" s="397"/>
      <c r="AY655" s="397"/>
      <c r="AZ655" s="397"/>
      <c r="BA655" s="553"/>
      <c r="BB655" s="397"/>
      <c r="BC655" s="397"/>
      <c r="BD655" s="397"/>
      <c r="BE655" s="397"/>
      <c r="BF655" s="397"/>
      <c r="BG655" s="397"/>
      <c r="BH655" s="397"/>
      <c r="BI655" s="397"/>
      <c r="BJ655" s="397"/>
      <c r="BK655" s="397"/>
    </row>
    <row r="656" spans="2:63" x14ac:dyDescent="0.35">
      <c r="B656" s="80"/>
      <c r="C656" s="119"/>
      <c r="D656" s="119"/>
      <c r="E656" s="202"/>
      <c r="F656" s="119"/>
      <c r="G656" s="120"/>
      <c r="H656" s="41"/>
      <c r="I656" s="41"/>
      <c r="J656" s="944">
        <f t="shared" si="81"/>
        <v>0</v>
      </c>
      <c r="K656" s="292">
        <f t="shared" si="82"/>
        <v>0</v>
      </c>
      <c r="L656" s="327">
        <f>IF(I656&lt;(INDEX(Lookup!$U$2:$U$10,MATCH($D$45,Lookup!$S$2:$S$10,0))),0,365)</f>
        <v>0</v>
      </c>
      <c r="M656" s="292">
        <f t="shared" si="80"/>
        <v>0</v>
      </c>
      <c r="N656" s="371"/>
      <c r="O656" s="150"/>
      <c r="P656" s="397"/>
      <c r="Q656" s="555"/>
      <c r="R656" s="576">
        <f t="shared" si="83"/>
        <v>0</v>
      </c>
      <c r="S656" s="576">
        <f t="shared" si="84"/>
        <v>0</v>
      </c>
      <c r="T656" s="576">
        <f t="shared" si="85"/>
        <v>0</v>
      </c>
      <c r="U656" s="576">
        <f t="shared" si="86"/>
        <v>0</v>
      </c>
      <c r="V656" s="553"/>
      <c r="W656" s="553"/>
      <c r="X656" s="553"/>
      <c r="Y656" s="553"/>
      <c r="Z656" s="397"/>
      <c r="AA656" s="397"/>
      <c r="AB656" s="397"/>
      <c r="AC656" s="397"/>
      <c r="AD656" s="397"/>
      <c r="AE656" s="397"/>
      <c r="AF656" s="397"/>
      <c r="AG656" s="397"/>
      <c r="AH656" s="397"/>
      <c r="AI656" s="397"/>
      <c r="AJ656" s="397"/>
      <c r="AK656" s="397"/>
      <c r="AL656" s="397"/>
      <c r="AM656" s="397"/>
      <c r="AN656" s="397"/>
      <c r="AO656" s="397"/>
      <c r="AP656" s="397"/>
      <c r="AQ656" s="397"/>
      <c r="AR656" s="397"/>
      <c r="AS656" s="397"/>
      <c r="AT656" s="397"/>
      <c r="AU656" s="397"/>
      <c r="AV656" s="397"/>
      <c r="AW656" s="397"/>
      <c r="AX656" s="397"/>
      <c r="AY656" s="397"/>
      <c r="AZ656" s="397"/>
      <c r="BA656" s="553"/>
      <c r="BB656" s="397"/>
      <c r="BC656" s="397"/>
      <c r="BD656" s="397"/>
      <c r="BE656" s="397"/>
      <c r="BF656" s="397"/>
      <c r="BG656" s="397"/>
      <c r="BH656" s="397"/>
      <c r="BI656" s="397"/>
      <c r="BJ656" s="397"/>
      <c r="BK656" s="397"/>
    </row>
    <row r="657" spans="2:63" x14ac:dyDescent="0.35">
      <c r="B657" s="80"/>
      <c r="C657" s="119"/>
      <c r="D657" s="119"/>
      <c r="E657" s="202"/>
      <c r="F657" s="119"/>
      <c r="G657" s="120"/>
      <c r="H657" s="41"/>
      <c r="I657" s="41"/>
      <c r="J657" s="944">
        <f t="shared" si="81"/>
        <v>0</v>
      </c>
      <c r="K657" s="292">
        <f t="shared" si="82"/>
        <v>0</v>
      </c>
      <c r="L657" s="327">
        <f>IF(I657&lt;(INDEX(Lookup!$U$2:$U$10,MATCH($D$45,Lookup!$S$2:$S$10,0))),0,365)</f>
        <v>0</v>
      </c>
      <c r="M657" s="292">
        <f t="shared" si="80"/>
        <v>0</v>
      </c>
      <c r="N657" s="371"/>
      <c r="O657" s="150"/>
      <c r="P657" s="397"/>
      <c r="Q657" s="555"/>
      <c r="R657" s="576">
        <f t="shared" si="83"/>
        <v>0</v>
      </c>
      <c r="S657" s="576">
        <f t="shared" si="84"/>
        <v>0</v>
      </c>
      <c r="T657" s="576">
        <f t="shared" si="85"/>
        <v>0</v>
      </c>
      <c r="U657" s="576">
        <f t="shared" si="86"/>
        <v>0</v>
      </c>
      <c r="V657" s="553"/>
      <c r="W657" s="553"/>
      <c r="X657" s="553"/>
      <c r="Y657" s="553"/>
      <c r="Z657" s="397"/>
      <c r="AA657" s="397"/>
      <c r="AB657" s="397"/>
      <c r="AC657" s="397"/>
      <c r="AD657" s="397"/>
      <c r="AE657" s="397"/>
      <c r="AF657" s="397"/>
      <c r="AG657" s="397"/>
      <c r="AH657" s="397"/>
      <c r="AI657" s="397"/>
      <c r="AJ657" s="397"/>
      <c r="AK657" s="397"/>
      <c r="AL657" s="397"/>
      <c r="AM657" s="397"/>
      <c r="AN657" s="397"/>
      <c r="AO657" s="397"/>
      <c r="AP657" s="397"/>
      <c r="AQ657" s="397"/>
      <c r="AR657" s="397"/>
      <c r="AS657" s="397"/>
      <c r="AT657" s="397"/>
      <c r="AU657" s="397"/>
      <c r="AV657" s="397"/>
      <c r="AW657" s="397"/>
      <c r="AX657" s="397"/>
      <c r="AY657" s="397"/>
      <c r="AZ657" s="397"/>
      <c r="BA657" s="553"/>
      <c r="BB657" s="397"/>
      <c r="BC657" s="397"/>
      <c r="BD657" s="397"/>
      <c r="BE657" s="397"/>
      <c r="BF657" s="397"/>
      <c r="BG657" s="397"/>
      <c r="BH657" s="397"/>
      <c r="BI657" s="397"/>
      <c r="BJ657" s="397"/>
      <c r="BK657" s="397"/>
    </row>
    <row r="658" spans="2:63" x14ac:dyDescent="0.35">
      <c r="B658" s="80"/>
      <c r="C658" s="119"/>
      <c r="D658" s="119"/>
      <c r="E658" s="202"/>
      <c r="F658" s="119"/>
      <c r="G658" s="120"/>
      <c r="H658" s="41"/>
      <c r="I658" s="41"/>
      <c r="J658" s="944">
        <f t="shared" si="81"/>
        <v>0</v>
      </c>
      <c r="K658" s="292">
        <f t="shared" si="82"/>
        <v>0</v>
      </c>
      <c r="L658" s="327">
        <f>IF(I658&lt;(INDEX(Lookup!$U$2:$U$10,MATCH($D$45,Lookup!$S$2:$S$10,0))),0,365)</f>
        <v>0</v>
      </c>
      <c r="M658" s="292">
        <f t="shared" si="80"/>
        <v>0</v>
      </c>
      <c r="N658" s="371"/>
      <c r="O658" s="150"/>
      <c r="P658" s="397"/>
      <c r="Q658" s="555"/>
      <c r="R658" s="576">
        <f t="shared" si="83"/>
        <v>0</v>
      </c>
      <c r="S658" s="576">
        <f t="shared" si="84"/>
        <v>0</v>
      </c>
      <c r="T658" s="576">
        <f t="shared" si="85"/>
        <v>0</v>
      </c>
      <c r="U658" s="576">
        <f t="shared" si="86"/>
        <v>0</v>
      </c>
      <c r="V658" s="553"/>
      <c r="W658" s="553"/>
      <c r="X658" s="553"/>
      <c r="Y658" s="553"/>
      <c r="Z658" s="397"/>
      <c r="AA658" s="397"/>
      <c r="AB658" s="397"/>
      <c r="AC658" s="397"/>
      <c r="AD658" s="397"/>
      <c r="AE658" s="397"/>
      <c r="AF658" s="397"/>
      <c r="AG658" s="397"/>
      <c r="AH658" s="397"/>
      <c r="AI658" s="397"/>
      <c r="AJ658" s="397"/>
      <c r="AK658" s="397"/>
      <c r="AL658" s="397"/>
      <c r="AM658" s="397"/>
      <c r="AN658" s="397"/>
      <c r="AO658" s="397"/>
      <c r="AP658" s="397"/>
      <c r="AQ658" s="397"/>
      <c r="AR658" s="397"/>
      <c r="AS658" s="397"/>
      <c r="AT658" s="397"/>
      <c r="AU658" s="397"/>
      <c r="AV658" s="397"/>
      <c r="AW658" s="397"/>
      <c r="AX658" s="397"/>
      <c r="AY658" s="397"/>
      <c r="AZ658" s="397"/>
      <c r="BA658" s="553"/>
      <c r="BB658" s="397"/>
      <c r="BC658" s="397"/>
      <c r="BD658" s="397"/>
      <c r="BE658" s="397"/>
      <c r="BF658" s="397"/>
      <c r="BG658" s="397"/>
      <c r="BH658" s="397"/>
      <c r="BI658" s="397"/>
      <c r="BJ658" s="397"/>
      <c r="BK658" s="397"/>
    </row>
    <row r="659" spans="2:63" x14ac:dyDescent="0.35">
      <c r="B659" s="80"/>
      <c r="C659" s="119"/>
      <c r="D659" s="119"/>
      <c r="E659" s="202"/>
      <c r="F659" s="119"/>
      <c r="G659" s="120"/>
      <c r="H659" s="41"/>
      <c r="I659" s="41"/>
      <c r="J659" s="944">
        <f t="shared" si="81"/>
        <v>0</v>
      </c>
      <c r="K659" s="292">
        <f t="shared" si="82"/>
        <v>0</v>
      </c>
      <c r="L659" s="327">
        <f>IF(I659&lt;(INDEX(Lookup!$U$2:$U$10,MATCH($D$45,Lookup!$S$2:$S$10,0))),0,365)</f>
        <v>0</v>
      </c>
      <c r="M659" s="292">
        <f t="shared" si="80"/>
        <v>0</v>
      </c>
      <c r="N659" s="371"/>
      <c r="O659" s="150"/>
      <c r="P659" s="397"/>
      <c r="Q659" s="555"/>
      <c r="R659" s="576">
        <f t="shared" si="83"/>
        <v>0</v>
      </c>
      <c r="S659" s="576">
        <f t="shared" si="84"/>
        <v>0</v>
      </c>
      <c r="T659" s="576">
        <f t="shared" si="85"/>
        <v>0</v>
      </c>
      <c r="U659" s="576">
        <f t="shared" si="86"/>
        <v>0</v>
      </c>
      <c r="V659" s="553"/>
      <c r="W659" s="553"/>
      <c r="X659" s="553"/>
      <c r="Y659" s="553"/>
      <c r="Z659" s="397"/>
      <c r="AA659" s="397"/>
      <c r="AB659" s="397"/>
      <c r="AC659" s="397"/>
      <c r="AD659" s="397"/>
      <c r="AE659" s="397"/>
      <c r="AF659" s="397"/>
      <c r="AG659" s="397"/>
      <c r="AH659" s="397"/>
      <c r="AI659" s="397"/>
      <c r="AJ659" s="397"/>
      <c r="AK659" s="397"/>
      <c r="AL659" s="397"/>
      <c r="AM659" s="397"/>
      <c r="AN659" s="397"/>
      <c r="AO659" s="397"/>
      <c r="AP659" s="397"/>
      <c r="AQ659" s="397"/>
      <c r="AR659" s="397"/>
      <c r="AS659" s="397"/>
      <c r="AT659" s="397"/>
      <c r="AU659" s="397"/>
      <c r="AV659" s="397"/>
      <c r="AW659" s="397"/>
      <c r="AX659" s="397"/>
      <c r="AY659" s="397"/>
      <c r="AZ659" s="397"/>
      <c r="BA659" s="553"/>
      <c r="BB659" s="397"/>
      <c r="BC659" s="397"/>
      <c r="BD659" s="397"/>
      <c r="BE659" s="397"/>
      <c r="BF659" s="397"/>
      <c r="BG659" s="397"/>
      <c r="BH659" s="397"/>
      <c r="BI659" s="397"/>
      <c r="BJ659" s="397"/>
      <c r="BK659" s="397"/>
    </row>
    <row r="660" spans="2:63" x14ac:dyDescent="0.35">
      <c r="B660" s="80"/>
      <c r="C660" s="119"/>
      <c r="D660" s="119"/>
      <c r="E660" s="202"/>
      <c r="F660" s="119"/>
      <c r="G660" s="120"/>
      <c r="H660" s="41"/>
      <c r="I660" s="41"/>
      <c r="J660" s="944">
        <f t="shared" si="81"/>
        <v>0</v>
      </c>
      <c r="K660" s="292">
        <f t="shared" si="82"/>
        <v>0</v>
      </c>
      <c r="L660" s="327">
        <f>IF(I660&lt;(INDEX(Lookup!$U$2:$U$10,MATCH($D$45,Lookup!$S$2:$S$10,0))),0,365)</f>
        <v>0</v>
      </c>
      <c r="M660" s="292">
        <f t="shared" si="80"/>
        <v>0</v>
      </c>
      <c r="N660" s="371"/>
      <c r="O660" s="150"/>
      <c r="P660" s="397"/>
      <c r="Q660" s="555"/>
      <c r="R660" s="576">
        <f t="shared" si="83"/>
        <v>0</v>
      </c>
      <c r="S660" s="576">
        <f t="shared" si="84"/>
        <v>0</v>
      </c>
      <c r="T660" s="576">
        <f t="shared" si="85"/>
        <v>0</v>
      </c>
      <c r="U660" s="576">
        <f t="shared" si="86"/>
        <v>0</v>
      </c>
      <c r="V660" s="553"/>
      <c r="W660" s="553"/>
      <c r="X660" s="553"/>
      <c r="Y660" s="553"/>
      <c r="Z660" s="397"/>
      <c r="AA660" s="397"/>
      <c r="AB660" s="397"/>
      <c r="AC660" s="397"/>
      <c r="AD660" s="397"/>
      <c r="AE660" s="397"/>
      <c r="AF660" s="397"/>
      <c r="AG660" s="397"/>
      <c r="AH660" s="397"/>
      <c r="AI660" s="397"/>
      <c r="AJ660" s="397"/>
      <c r="AK660" s="397"/>
      <c r="AL660" s="397"/>
      <c r="AM660" s="397"/>
      <c r="AN660" s="397"/>
      <c r="AO660" s="397"/>
      <c r="AP660" s="397"/>
      <c r="AQ660" s="397"/>
      <c r="AR660" s="397"/>
      <c r="AS660" s="397"/>
      <c r="AT660" s="397"/>
      <c r="AU660" s="397"/>
      <c r="AV660" s="397"/>
      <c r="AW660" s="397"/>
      <c r="AX660" s="397"/>
      <c r="AY660" s="397"/>
      <c r="AZ660" s="397"/>
      <c r="BA660" s="553"/>
      <c r="BB660" s="397"/>
      <c r="BC660" s="397"/>
      <c r="BD660" s="397"/>
      <c r="BE660" s="397"/>
      <c r="BF660" s="397"/>
      <c r="BG660" s="397"/>
      <c r="BH660" s="397"/>
      <c r="BI660" s="397"/>
      <c r="BJ660" s="397"/>
      <c r="BK660" s="397"/>
    </row>
    <row r="661" spans="2:63" x14ac:dyDescent="0.35">
      <c r="B661" s="80"/>
      <c r="C661" s="119"/>
      <c r="D661" s="119"/>
      <c r="E661" s="202"/>
      <c r="F661" s="119"/>
      <c r="G661" s="120"/>
      <c r="H661" s="41"/>
      <c r="I661" s="41"/>
      <c r="J661" s="944">
        <f t="shared" si="81"/>
        <v>0</v>
      </c>
      <c r="K661" s="292">
        <f t="shared" si="82"/>
        <v>0</v>
      </c>
      <c r="L661" s="327">
        <f>IF(I661&lt;(INDEX(Lookup!$U$2:$U$10,MATCH($D$45,Lookup!$S$2:$S$10,0))),0,365)</f>
        <v>0</v>
      </c>
      <c r="M661" s="292">
        <f t="shared" si="80"/>
        <v>0</v>
      </c>
      <c r="N661" s="371"/>
      <c r="O661" s="150"/>
      <c r="P661" s="397"/>
      <c r="Q661" s="555"/>
      <c r="R661" s="576">
        <f t="shared" si="83"/>
        <v>0</v>
      </c>
      <c r="S661" s="576">
        <f t="shared" si="84"/>
        <v>0</v>
      </c>
      <c r="T661" s="576">
        <f t="shared" si="85"/>
        <v>0</v>
      </c>
      <c r="U661" s="576">
        <f t="shared" si="86"/>
        <v>0</v>
      </c>
      <c r="V661" s="553"/>
      <c r="W661" s="553"/>
      <c r="X661" s="553"/>
      <c r="Y661" s="553"/>
      <c r="Z661" s="397"/>
      <c r="AA661" s="397"/>
      <c r="AB661" s="397"/>
      <c r="AC661" s="397"/>
      <c r="AD661" s="397"/>
      <c r="AE661" s="397"/>
      <c r="AF661" s="397"/>
      <c r="AG661" s="397"/>
      <c r="AH661" s="397"/>
      <c r="AI661" s="397"/>
      <c r="AJ661" s="397"/>
      <c r="AK661" s="397"/>
      <c r="AL661" s="397"/>
      <c r="AM661" s="397"/>
      <c r="AN661" s="397"/>
      <c r="AO661" s="397"/>
      <c r="AP661" s="397"/>
      <c r="AQ661" s="397"/>
      <c r="AR661" s="397"/>
      <c r="AS661" s="397"/>
      <c r="AT661" s="397"/>
      <c r="AU661" s="397"/>
      <c r="AV661" s="397"/>
      <c r="AW661" s="397"/>
      <c r="AX661" s="397"/>
      <c r="AY661" s="397"/>
      <c r="AZ661" s="397"/>
      <c r="BA661" s="553"/>
      <c r="BB661" s="397"/>
      <c r="BC661" s="397"/>
      <c r="BD661" s="397"/>
      <c r="BE661" s="397"/>
      <c r="BF661" s="397"/>
      <c r="BG661" s="397"/>
      <c r="BH661" s="397"/>
      <c r="BI661" s="397"/>
      <c r="BJ661" s="397"/>
      <c r="BK661" s="397"/>
    </row>
    <row r="662" spans="2:63" x14ac:dyDescent="0.35">
      <c r="B662" s="80"/>
      <c r="C662" s="119"/>
      <c r="D662" s="119"/>
      <c r="E662" s="202"/>
      <c r="F662" s="119"/>
      <c r="G662" s="120"/>
      <c r="H662" s="41"/>
      <c r="I662" s="41"/>
      <c r="J662" s="944">
        <f t="shared" si="81"/>
        <v>0</v>
      </c>
      <c r="K662" s="292">
        <f t="shared" si="82"/>
        <v>0</v>
      </c>
      <c r="L662" s="327">
        <f>IF(I662&lt;(INDEX(Lookup!$U$2:$U$10,MATCH($D$45,Lookup!$S$2:$S$10,0))),0,365)</f>
        <v>0</v>
      </c>
      <c r="M662" s="292">
        <f t="shared" si="80"/>
        <v>0</v>
      </c>
      <c r="N662" s="371"/>
      <c r="O662" s="150"/>
      <c r="P662" s="397"/>
      <c r="Q662" s="555"/>
      <c r="R662" s="576">
        <f t="shared" si="83"/>
        <v>0</v>
      </c>
      <c r="S662" s="576">
        <f t="shared" si="84"/>
        <v>0</v>
      </c>
      <c r="T662" s="576">
        <f t="shared" si="85"/>
        <v>0</v>
      </c>
      <c r="U662" s="576">
        <f t="shared" si="86"/>
        <v>0</v>
      </c>
      <c r="V662" s="553"/>
      <c r="W662" s="553"/>
      <c r="X662" s="553"/>
      <c r="Y662" s="553"/>
      <c r="Z662" s="397"/>
      <c r="AA662" s="397"/>
      <c r="AB662" s="397"/>
      <c r="AC662" s="397"/>
      <c r="AD662" s="397"/>
      <c r="AE662" s="397"/>
      <c r="AF662" s="397"/>
      <c r="AG662" s="397"/>
      <c r="AH662" s="397"/>
      <c r="AI662" s="397"/>
      <c r="AJ662" s="397"/>
      <c r="AK662" s="397"/>
      <c r="AL662" s="397"/>
      <c r="AM662" s="397"/>
      <c r="AN662" s="397"/>
      <c r="AO662" s="397"/>
      <c r="AP662" s="397"/>
      <c r="AQ662" s="397"/>
      <c r="AR662" s="397"/>
      <c r="AS662" s="397"/>
      <c r="AT662" s="397"/>
      <c r="AU662" s="397"/>
      <c r="AV662" s="397"/>
      <c r="AW662" s="397"/>
      <c r="AX662" s="397"/>
      <c r="AY662" s="397"/>
      <c r="AZ662" s="397"/>
      <c r="BA662" s="553"/>
      <c r="BB662" s="397"/>
      <c r="BC662" s="397"/>
      <c r="BD662" s="397"/>
      <c r="BE662" s="397"/>
      <c r="BF662" s="397"/>
      <c r="BG662" s="397"/>
      <c r="BH662" s="397"/>
      <c r="BI662" s="397"/>
      <c r="BJ662" s="397"/>
      <c r="BK662" s="397"/>
    </row>
    <row r="663" spans="2:63" x14ac:dyDescent="0.35">
      <c r="B663" s="80"/>
      <c r="C663" s="119"/>
      <c r="D663" s="119"/>
      <c r="E663" s="202"/>
      <c r="F663" s="119"/>
      <c r="G663" s="120"/>
      <c r="H663" s="41"/>
      <c r="I663" s="41"/>
      <c r="J663" s="944">
        <f t="shared" si="81"/>
        <v>0</v>
      </c>
      <c r="K663" s="292">
        <f t="shared" si="82"/>
        <v>0</v>
      </c>
      <c r="L663" s="327">
        <f>IF(I663&lt;(INDEX(Lookup!$U$2:$U$10,MATCH($D$45,Lookup!$S$2:$S$10,0))),0,365)</f>
        <v>0</v>
      </c>
      <c r="M663" s="292">
        <f t="shared" si="80"/>
        <v>0</v>
      </c>
      <c r="N663" s="371"/>
      <c r="O663" s="150"/>
      <c r="P663" s="397"/>
      <c r="Q663" s="555"/>
      <c r="R663" s="576">
        <f t="shared" si="83"/>
        <v>0</v>
      </c>
      <c r="S663" s="576">
        <f t="shared" si="84"/>
        <v>0</v>
      </c>
      <c r="T663" s="576">
        <f t="shared" si="85"/>
        <v>0</v>
      </c>
      <c r="U663" s="576">
        <f t="shared" si="86"/>
        <v>0</v>
      </c>
      <c r="V663" s="553"/>
      <c r="W663" s="553"/>
      <c r="X663" s="553"/>
      <c r="Y663" s="553"/>
      <c r="Z663" s="397"/>
      <c r="AA663" s="397"/>
      <c r="AB663" s="397"/>
      <c r="AC663" s="397"/>
      <c r="AD663" s="397"/>
      <c r="AE663" s="397"/>
      <c r="AF663" s="397"/>
      <c r="AG663" s="397"/>
      <c r="AH663" s="397"/>
      <c r="AI663" s="397"/>
      <c r="AJ663" s="397"/>
      <c r="AK663" s="397"/>
      <c r="AL663" s="397"/>
      <c r="AM663" s="397"/>
      <c r="AN663" s="397"/>
      <c r="AO663" s="397"/>
      <c r="AP663" s="397"/>
      <c r="AQ663" s="397"/>
      <c r="AR663" s="397"/>
      <c r="AS663" s="397"/>
      <c r="AT663" s="397"/>
      <c r="AU663" s="397"/>
      <c r="AV663" s="397"/>
      <c r="AW663" s="397"/>
      <c r="AX663" s="397"/>
      <c r="AY663" s="397"/>
      <c r="AZ663" s="397"/>
      <c r="BA663" s="553"/>
      <c r="BB663" s="397"/>
      <c r="BC663" s="397"/>
      <c r="BD663" s="397"/>
      <c r="BE663" s="397"/>
      <c r="BF663" s="397"/>
      <c r="BG663" s="397"/>
      <c r="BH663" s="397"/>
      <c r="BI663" s="397"/>
      <c r="BJ663" s="397"/>
      <c r="BK663" s="397"/>
    </row>
    <row r="664" spans="2:63" x14ac:dyDescent="0.35">
      <c r="B664" s="80"/>
      <c r="C664" s="119"/>
      <c r="D664" s="119"/>
      <c r="E664" s="202"/>
      <c r="F664" s="119"/>
      <c r="G664" s="120"/>
      <c r="H664" s="41"/>
      <c r="I664" s="41"/>
      <c r="J664" s="944">
        <f t="shared" si="81"/>
        <v>0</v>
      </c>
      <c r="K664" s="292">
        <f t="shared" si="82"/>
        <v>0</v>
      </c>
      <c r="L664" s="327">
        <f>IF(I664&lt;(INDEX(Lookup!$U$2:$U$10,MATCH($D$45,Lookup!$S$2:$S$10,0))),0,365)</f>
        <v>0</v>
      </c>
      <c r="M664" s="292">
        <f t="shared" si="80"/>
        <v>0</v>
      </c>
      <c r="N664" s="371"/>
      <c r="O664" s="150"/>
      <c r="P664" s="397"/>
      <c r="Q664" s="555"/>
      <c r="R664" s="576">
        <f t="shared" si="83"/>
        <v>0</v>
      </c>
      <c r="S664" s="576">
        <f t="shared" si="84"/>
        <v>0</v>
      </c>
      <c r="T664" s="576">
        <f t="shared" si="85"/>
        <v>0</v>
      </c>
      <c r="U664" s="576">
        <f t="shared" si="86"/>
        <v>0</v>
      </c>
      <c r="V664" s="553"/>
      <c r="W664" s="553"/>
      <c r="X664" s="553"/>
      <c r="Y664" s="553"/>
      <c r="Z664" s="397"/>
      <c r="AA664" s="397"/>
      <c r="AB664" s="397"/>
      <c r="AC664" s="397"/>
      <c r="AD664" s="397"/>
      <c r="AE664" s="397"/>
      <c r="AF664" s="397"/>
      <c r="AG664" s="397"/>
      <c r="AH664" s="397"/>
      <c r="AI664" s="397"/>
      <c r="AJ664" s="397"/>
      <c r="AK664" s="397"/>
      <c r="AL664" s="397"/>
      <c r="AM664" s="397"/>
      <c r="AN664" s="397"/>
      <c r="AO664" s="397"/>
      <c r="AP664" s="397"/>
      <c r="AQ664" s="397"/>
      <c r="AR664" s="397"/>
      <c r="AS664" s="397"/>
      <c r="AT664" s="397"/>
      <c r="AU664" s="397"/>
      <c r="AV664" s="397"/>
      <c r="AW664" s="397"/>
      <c r="AX664" s="397"/>
      <c r="AY664" s="397"/>
      <c r="AZ664" s="397"/>
      <c r="BA664" s="553"/>
      <c r="BB664" s="397"/>
      <c r="BC664" s="397"/>
      <c r="BD664" s="397"/>
      <c r="BE664" s="397"/>
      <c r="BF664" s="397"/>
      <c r="BG664" s="397"/>
      <c r="BH664" s="397"/>
      <c r="BI664" s="397"/>
      <c r="BJ664" s="397"/>
      <c r="BK664" s="397"/>
    </row>
    <row r="665" spans="2:63" x14ac:dyDescent="0.35">
      <c r="B665" s="80"/>
      <c r="C665" s="119"/>
      <c r="D665" s="119"/>
      <c r="E665" s="202"/>
      <c r="F665" s="119"/>
      <c r="G665" s="120"/>
      <c r="H665" s="41"/>
      <c r="I665" s="41"/>
      <c r="J665" s="944">
        <f t="shared" si="81"/>
        <v>0</v>
      </c>
      <c r="K665" s="292">
        <f t="shared" si="82"/>
        <v>0</v>
      </c>
      <c r="L665" s="327">
        <f>IF(I665&lt;(INDEX(Lookup!$U$2:$U$10,MATCH($D$45,Lookup!$S$2:$S$10,0))),0,365)</f>
        <v>0</v>
      </c>
      <c r="M665" s="292">
        <f t="shared" si="80"/>
        <v>0</v>
      </c>
      <c r="N665" s="371"/>
      <c r="O665" s="150"/>
      <c r="P665" s="397"/>
      <c r="Q665" s="555"/>
      <c r="R665" s="576">
        <f t="shared" si="83"/>
        <v>0</v>
      </c>
      <c r="S665" s="576">
        <f t="shared" si="84"/>
        <v>0</v>
      </c>
      <c r="T665" s="576">
        <f t="shared" si="85"/>
        <v>0</v>
      </c>
      <c r="U665" s="576">
        <f t="shared" si="86"/>
        <v>0</v>
      </c>
      <c r="V665" s="553"/>
      <c r="W665" s="553"/>
      <c r="X665" s="553"/>
      <c r="Y665" s="553"/>
      <c r="Z665" s="397"/>
      <c r="AA665" s="397"/>
      <c r="AB665" s="397"/>
      <c r="AC665" s="397"/>
      <c r="AD665" s="397"/>
      <c r="AE665" s="397"/>
      <c r="AF665" s="397"/>
      <c r="AG665" s="397"/>
      <c r="AH665" s="397"/>
      <c r="AI665" s="397"/>
      <c r="AJ665" s="397"/>
      <c r="AK665" s="397"/>
      <c r="AL665" s="397"/>
      <c r="AM665" s="397"/>
      <c r="AN665" s="397"/>
      <c r="AO665" s="397"/>
      <c r="AP665" s="397"/>
      <c r="AQ665" s="397"/>
      <c r="AR665" s="397"/>
      <c r="AS665" s="397"/>
      <c r="AT665" s="397"/>
      <c r="AU665" s="397"/>
      <c r="AV665" s="397"/>
      <c r="AW665" s="397"/>
      <c r="AX665" s="397"/>
      <c r="AY665" s="397"/>
      <c r="AZ665" s="397"/>
      <c r="BA665" s="553"/>
      <c r="BB665" s="397"/>
      <c r="BC665" s="397"/>
      <c r="BD665" s="397"/>
      <c r="BE665" s="397"/>
      <c r="BF665" s="397"/>
      <c r="BG665" s="397"/>
      <c r="BH665" s="397"/>
      <c r="BI665" s="397"/>
      <c r="BJ665" s="397"/>
      <c r="BK665" s="397"/>
    </row>
    <row r="666" spans="2:63" x14ac:dyDescent="0.35">
      <c r="B666" s="80"/>
      <c r="C666" s="119"/>
      <c r="D666" s="119"/>
      <c r="E666" s="202"/>
      <c r="F666" s="119"/>
      <c r="G666" s="120"/>
      <c r="H666" s="41"/>
      <c r="I666" s="41"/>
      <c r="J666" s="944">
        <f t="shared" si="81"/>
        <v>0</v>
      </c>
      <c r="K666" s="292">
        <f t="shared" si="82"/>
        <v>0</v>
      </c>
      <c r="L666" s="327">
        <f>IF(I666&lt;(INDEX(Lookup!$U$2:$U$10,MATCH($D$45,Lookup!$S$2:$S$10,0))),0,365)</f>
        <v>0</v>
      </c>
      <c r="M666" s="292">
        <f t="shared" si="80"/>
        <v>0</v>
      </c>
      <c r="N666" s="371"/>
      <c r="O666" s="150"/>
      <c r="P666" s="397"/>
      <c r="Q666" s="555"/>
      <c r="R666" s="576">
        <f t="shared" si="83"/>
        <v>0</v>
      </c>
      <c r="S666" s="576">
        <f t="shared" si="84"/>
        <v>0</v>
      </c>
      <c r="T666" s="576">
        <f t="shared" si="85"/>
        <v>0</v>
      </c>
      <c r="U666" s="576">
        <f t="shared" si="86"/>
        <v>0</v>
      </c>
      <c r="V666" s="553"/>
      <c r="W666" s="553"/>
      <c r="X666" s="553"/>
      <c r="Y666" s="553"/>
      <c r="Z666" s="397"/>
      <c r="AA666" s="397"/>
      <c r="AB666" s="397"/>
      <c r="AC666" s="397"/>
      <c r="AD666" s="397"/>
      <c r="AE666" s="397"/>
      <c r="AF666" s="397"/>
      <c r="AG666" s="397"/>
      <c r="AH666" s="397"/>
      <c r="AI666" s="397"/>
      <c r="AJ666" s="397"/>
      <c r="AK666" s="397"/>
      <c r="AL666" s="397"/>
      <c r="AM666" s="397"/>
      <c r="AN666" s="397"/>
      <c r="AO666" s="397"/>
      <c r="AP666" s="397"/>
      <c r="AQ666" s="397"/>
      <c r="AR666" s="397"/>
      <c r="AS666" s="397"/>
      <c r="AT666" s="397"/>
      <c r="AU666" s="397"/>
      <c r="AV666" s="397"/>
      <c r="AW666" s="397"/>
      <c r="AX666" s="397"/>
      <c r="AY666" s="397"/>
      <c r="AZ666" s="397"/>
      <c r="BA666" s="553"/>
      <c r="BB666" s="397"/>
      <c r="BC666" s="397"/>
      <c r="BD666" s="397"/>
      <c r="BE666" s="397"/>
      <c r="BF666" s="397"/>
      <c r="BG666" s="397"/>
      <c r="BH666" s="397"/>
      <c r="BI666" s="397"/>
      <c r="BJ666" s="397"/>
      <c r="BK666" s="397"/>
    </row>
    <row r="667" spans="2:63" x14ac:dyDescent="0.35">
      <c r="B667" s="80"/>
      <c r="C667" s="119"/>
      <c r="D667" s="119"/>
      <c r="E667" s="202"/>
      <c r="F667" s="119"/>
      <c r="G667" s="120"/>
      <c r="H667" s="41"/>
      <c r="I667" s="41"/>
      <c r="J667" s="944">
        <f t="shared" si="81"/>
        <v>0</v>
      </c>
      <c r="K667" s="292">
        <f t="shared" si="82"/>
        <v>0</v>
      </c>
      <c r="L667" s="327">
        <f>IF(I667&lt;(INDEX(Lookup!$U$2:$U$10,MATCH($D$45,Lookup!$S$2:$S$10,0))),0,365)</f>
        <v>0</v>
      </c>
      <c r="M667" s="292">
        <f t="shared" si="80"/>
        <v>0</v>
      </c>
      <c r="N667" s="371"/>
      <c r="O667" s="150"/>
      <c r="P667" s="397"/>
      <c r="Q667" s="555"/>
      <c r="R667" s="576">
        <f t="shared" si="83"/>
        <v>0</v>
      </c>
      <c r="S667" s="576">
        <f t="shared" si="84"/>
        <v>0</v>
      </c>
      <c r="T667" s="576">
        <f t="shared" si="85"/>
        <v>0</v>
      </c>
      <c r="U667" s="576">
        <f t="shared" si="86"/>
        <v>0</v>
      </c>
      <c r="V667" s="553"/>
      <c r="W667" s="553"/>
      <c r="X667" s="553"/>
      <c r="Y667" s="553"/>
      <c r="Z667" s="397"/>
      <c r="AA667" s="397"/>
      <c r="AB667" s="397"/>
      <c r="AC667" s="397"/>
      <c r="AD667" s="397"/>
      <c r="AE667" s="397"/>
      <c r="AF667" s="397"/>
      <c r="AG667" s="397"/>
      <c r="AH667" s="397"/>
      <c r="AI667" s="397"/>
      <c r="AJ667" s="397"/>
      <c r="AK667" s="397"/>
      <c r="AL667" s="397"/>
      <c r="AM667" s="397"/>
      <c r="AN667" s="397"/>
      <c r="AO667" s="397"/>
      <c r="AP667" s="397"/>
      <c r="AQ667" s="397"/>
      <c r="AR667" s="397"/>
      <c r="AS667" s="397"/>
      <c r="AT667" s="397"/>
      <c r="AU667" s="397"/>
      <c r="AV667" s="397"/>
      <c r="AW667" s="397"/>
      <c r="AX667" s="397"/>
      <c r="AY667" s="397"/>
      <c r="AZ667" s="397"/>
      <c r="BA667" s="553"/>
      <c r="BB667" s="397"/>
      <c r="BC667" s="397"/>
      <c r="BD667" s="397"/>
      <c r="BE667" s="397"/>
      <c r="BF667" s="397"/>
      <c r="BG667" s="397"/>
      <c r="BH667" s="397"/>
      <c r="BI667" s="397"/>
      <c r="BJ667" s="397"/>
      <c r="BK667" s="397"/>
    </row>
    <row r="668" spans="2:63" x14ac:dyDescent="0.35">
      <c r="B668" s="80"/>
      <c r="C668" s="119"/>
      <c r="D668" s="119"/>
      <c r="E668" s="202"/>
      <c r="F668" s="119"/>
      <c r="G668" s="120"/>
      <c r="H668" s="41"/>
      <c r="I668" s="41"/>
      <c r="J668" s="944">
        <f t="shared" si="81"/>
        <v>0</v>
      </c>
      <c r="K668" s="292">
        <f t="shared" si="82"/>
        <v>0</v>
      </c>
      <c r="L668" s="327">
        <f>IF(I668&lt;(INDEX(Lookup!$U$2:$U$10,MATCH($D$45,Lookup!$S$2:$S$10,0))),0,365)</f>
        <v>0</v>
      </c>
      <c r="M668" s="292">
        <f t="shared" si="80"/>
        <v>0</v>
      </c>
      <c r="N668" s="371"/>
      <c r="O668" s="150"/>
      <c r="P668" s="397"/>
      <c r="Q668" s="555"/>
      <c r="R668" s="576">
        <f t="shared" si="83"/>
        <v>0</v>
      </c>
      <c r="S668" s="576">
        <f t="shared" si="84"/>
        <v>0</v>
      </c>
      <c r="T668" s="576">
        <f t="shared" si="85"/>
        <v>0</v>
      </c>
      <c r="U668" s="576">
        <f t="shared" si="86"/>
        <v>0</v>
      </c>
      <c r="V668" s="553"/>
      <c r="W668" s="553"/>
      <c r="X668" s="553"/>
      <c r="Y668" s="553"/>
      <c r="Z668" s="397"/>
      <c r="AA668" s="397"/>
      <c r="AB668" s="397"/>
      <c r="AC668" s="397"/>
      <c r="AD668" s="397"/>
      <c r="AE668" s="397"/>
      <c r="AF668" s="397"/>
      <c r="AG668" s="397"/>
      <c r="AH668" s="397"/>
      <c r="AI668" s="397"/>
      <c r="AJ668" s="397"/>
      <c r="AK668" s="397"/>
      <c r="AL668" s="397"/>
      <c r="AM668" s="397"/>
      <c r="AN668" s="397"/>
      <c r="AO668" s="397"/>
      <c r="AP668" s="397"/>
      <c r="AQ668" s="397"/>
      <c r="AR668" s="397"/>
      <c r="AS668" s="397"/>
      <c r="AT668" s="397"/>
      <c r="AU668" s="397"/>
      <c r="AV668" s="397"/>
      <c r="AW668" s="397"/>
      <c r="AX668" s="397"/>
      <c r="AY668" s="397"/>
      <c r="AZ668" s="397"/>
      <c r="BA668" s="553"/>
      <c r="BB668" s="397"/>
      <c r="BC668" s="397"/>
      <c r="BD668" s="397"/>
      <c r="BE668" s="397"/>
      <c r="BF668" s="397"/>
      <c r="BG668" s="397"/>
      <c r="BH668" s="397"/>
      <c r="BI668" s="397"/>
      <c r="BJ668" s="397"/>
      <c r="BK668" s="397"/>
    </row>
    <row r="669" spans="2:63" x14ac:dyDescent="0.35">
      <c r="B669" s="80"/>
      <c r="C669" s="119"/>
      <c r="D669" s="119"/>
      <c r="E669" s="202"/>
      <c r="F669" s="119"/>
      <c r="G669" s="120"/>
      <c r="H669" s="41"/>
      <c r="I669" s="41"/>
      <c r="J669" s="944">
        <f t="shared" si="81"/>
        <v>0</v>
      </c>
      <c r="K669" s="292">
        <f t="shared" si="82"/>
        <v>0</v>
      </c>
      <c r="L669" s="327">
        <f>IF(I669&lt;(INDEX(Lookup!$U$2:$U$10,MATCH($D$45,Lookup!$S$2:$S$10,0))),0,365)</f>
        <v>0</v>
      </c>
      <c r="M669" s="292">
        <f t="shared" si="80"/>
        <v>0</v>
      </c>
      <c r="N669" s="371"/>
      <c r="O669" s="150"/>
      <c r="P669" s="397"/>
      <c r="Q669" s="555"/>
      <c r="R669" s="576">
        <f t="shared" si="83"/>
        <v>0</v>
      </c>
      <c r="S669" s="576">
        <f t="shared" si="84"/>
        <v>0</v>
      </c>
      <c r="T669" s="576">
        <f t="shared" si="85"/>
        <v>0</v>
      </c>
      <c r="U669" s="576">
        <f t="shared" si="86"/>
        <v>0</v>
      </c>
      <c r="V669" s="553"/>
      <c r="W669" s="553"/>
      <c r="X669" s="553"/>
      <c r="Y669" s="553"/>
      <c r="Z669" s="397"/>
      <c r="AA669" s="397"/>
      <c r="AB669" s="397"/>
      <c r="AC669" s="397"/>
      <c r="AD669" s="397"/>
      <c r="AE669" s="397"/>
      <c r="AF669" s="397"/>
      <c r="AG669" s="397"/>
      <c r="AH669" s="397"/>
      <c r="AI669" s="397"/>
      <c r="AJ669" s="397"/>
      <c r="AK669" s="397"/>
      <c r="AL669" s="397"/>
      <c r="AM669" s="397"/>
      <c r="AN669" s="397"/>
      <c r="AO669" s="397"/>
      <c r="AP669" s="397"/>
      <c r="AQ669" s="397"/>
      <c r="AR669" s="397"/>
      <c r="AS669" s="397"/>
      <c r="AT669" s="397"/>
      <c r="AU669" s="397"/>
      <c r="AV669" s="397"/>
      <c r="AW669" s="397"/>
      <c r="AX669" s="397"/>
      <c r="AY669" s="397"/>
      <c r="AZ669" s="397"/>
      <c r="BA669" s="553"/>
      <c r="BB669" s="397"/>
      <c r="BC669" s="397"/>
      <c r="BD669" s="397"/>
      <c r="BE669" s="397"/>
      <c r="BF669" s="397"/>
      <c r="BG669" s="397"/>
      <c r="BH669" s="397"/>
      <c r="BI669" s="397"/>
      <c r="BJ669" s="397"/>
      <c r="BK669" s="397"/>
    </row>
    <row r="670" spans="2:63" x14ac:dyDescent="0.35">
      <c r="B670" s="80"/>
      <c r="C670" s="119"/>
      <c r="D670" s="119"/>
      <c r="E670" s="202"/>
      <c r="F670" s="119"/>
      <c r="G670" s="120"/>
      <c r="H670" s="41"/>
      <c r="I670" s="41"/>
      <c r="J670" s="944">
        <f t="shared" si="81"/>
        <v>0</v>
      </c>
      <c r="K670" s="292">
        <f t="shared" si="82"/>
        <v>0</v>
      </c>
      <c r="L670" s="327">
        <f>IF(I670&lt;(INDEX(Lookup!$U$2:$U$10,MATCH($D$45,Lookup!$S$2:$S$10,0))),0,365)</f>
        <v>0</v>
      </c>
      <c r="M670" s="292">
        <f t="shared" si="80"/>
        <v>0</v>
      </c>
      <c r="N670" s="371"/>
      <c r="O670" s="150"/>
      <c r="P670" s="397"/>
      <c r="Q670" s="555"/>
      <c r="R670" s="576">
        <f t="shared" si="83"/>
        <v>0</v>
      </c>
      <c r="S670" s="576">
        <f t="shared" si="84"/>
        <v>0</v>
      </c>
      <c r="T670" s="576">
        <f t="shared" si="85"/>
        <v>0</v>
      </c>
      <c r="U670" s="576">
        <f t="shared" si="86"/>
        <v>0</v>
      </c>
      <c r="V670" s="553"/>
      <c r="W670" s="553"/>
      <c r="X670" s="553"/>
      <c r="Y670" s="553"/>
      <c r="Z670" s="397"/>
      <c r="AA670" s="397"/>
      <c r="AB670" s="397"/>
      <c r="AC670" s="397"/>
      <c r="AD670" s="397"/>
      <c r="AE670" s="397"/>
      <c r="AF670" s="397"/>
      <c r="AG670" s="397"/>
      <c r="AH670" s="397"/>
      <c r="AI670" s="397"/>
      <c r="AJ670" s="397"/>
      <c r="AK670" s="397"/>
      <c r="AL670" s="397"/>
      <c r="AM670" s="397"/>
      <c r="AN670" s="397"/>
      <c r="AO670" s="397"/>
      <c r="AP670" s="397"/>
      <c r="AQ670" s="397"/>
      <c r="AR670" s="397"/>
      <c r="AS670" s="397"/>
      <c r="AT670" s="397"/>
      <c r="AU670" s="397"/>
      <c r="AV670" s="397"/>
      <c r="AW670" s="397"/>
      <c r="AX670" s="397"/>
      <c r="AY670" s="397"/>
      <c r="AZ670" s="397"/>
      <c r="BA670" s="553"/>
      <c r="BB670" s="397"/>
      <c r="BC670" s="397"/>
      <c r="BD670" s="397"/>
      <c r="BE670" s="397"/>
      <c r="BF670" s="397"/>
      <c r="BG670" s="397"/>
      <c r="BH670" s="397"/>
      <c r="BI670" s="397"/>
      <c r="BJ670" s="397"/>
      <c r="BK670" s="397"/>
    </row>
    <row r="671" spans="2:63" x14ac:dyDescent="0.35">
      <c r="B671" s="80"/>
      <c r="C671" s="119"/>
      <c r="D671" s="119"/>
      <c r="E671" s="202"/>
      <c r="F671" s="119"/>
      <c r="G671" s="120"/>
      <c r="H671" s="41"/>
      <c r="I671" s="41"/>
      <c r="J671" s="944">
        <f t="shared" si="81"/>
        <v>0</v>
      </c>
      <c r="K671" s="292">
        <f t="shared" si="82"/>
        <v>0</v>
      </c>
      <c r="L671" s="327">
        <f>IF(I671&lt;(INDEX(Lookup!$U$2:$U$10,MATCH($D$45,Lookup!$S$2:$S$10,0))),0,365)</f>
        <v>0</v>
      </c>
      <c r="M671" s="292">
        <f t="shared" si="80"/>
        <v>0</v>
      </c>
      <c r="N671" s="371"/>
      <c r="O671" s="150"/>
      <c r="P671" s="397"/>
      <c r="Q671" s="555"/>
      <c r="R671" s="576">
        <f t="shared" si="83"/>
        <v>0</v>
      </c>
      <c r="S671" s="576">
        <f t="shared" si="84"/>
        <v>0</v>
      </c>
      <c r="T671" s="576">
        <f t="shared" si="85"/>
        <v>0</v>
      </c>
      <c r="U671" s="576">
        <f t="shared" si="86"/>
        <v>0</v>
      </c>
      <c r="V671" s="553"/>
      <c r="W671" s="553"/>
      <c r="X671" s="553"/>
      <c r="Y671" s="553"/>
      <c r="Z671" s="397"/>
      <c r="AA671" s="397"/>
      <c r="AB671" s="397"/>
      <c r="AC671" s="397"/>
      <c r="AD671" s="397"/>
      <c r="AE671" s="397"/>
      <c r="AF671" s="397"/>
      <c r="AG671" s="397"/>
      <c r="AH671" s="397"/>
      <c r="AI671" s="397"/>
      <c r="AJ671" s="397"/>
      <c r="AK671" s="397"/>
      <c r="AL671" s="397"/>
      <c r="AM671" s="397"/>
      <c r="AN671" s="397"/>
      <c r="AO671" s="397"/>
      <c r="AP671" s="397"/>
      <c r="AQ671" s="397"/>
      <c r="AR671" s="397"/>
      <c r="AS671" s="397"/>
      <c r="AT671" s="397"/>
      <c r="AU671" s="397"/>
      <c r="AV671" s="397"/>
      <c r="AW671" s="397"/>
      <c r="AX671" s="397"/>
      <c r="AY671" s="397"/>
      <c r="AZ671" s="397"/>
      <c r="BA671" s="553"/>
      <c r="BB671" s="397"/>
      <c r="BC671" s="397"/>
      <c r="BD671" s="397"/>
      <c r="BE671" s="397"/>
      <c r="BF671" s="397"/>
      <c r="BG671" s="397"/>
      <c r="BH671" s="397"/>
      <c r="BI671" s="397"/>
      <c r="BJ671" s="397"/>
      <c r="BK671" s="397"/>
    </row>
    <row r="672" spans="2:63" x14ac:dyDescent="0.35">
      <c r="B672" s="80"/>
      <c r="C672" s="119"/>
      <c r="D672" s="119"/>
      <c r="E672" s="202"/>
      <c r="F672" s="119"/>
      <c r="G672" s="120"/>
      <c r="H672" s="41"/>
      <c r="I672" s="41"/>
      <c r="J672" s="944">
        <f t="shared" si="81"/>
        <v>0</v>
      </c>
      <c r="K672" s="292">
        <f t="shared" si="82"/>
        <v>0</v>
      </c>
      <c r="L672" s="327">
        <f>IF(I672&lt;(INDEX(Lookup!$U$2:$U$10,MATCH($D$45,Lookup!$S$2:$S$10,0))),0,365)</f>
        <v>0</v>
      </c>
      <c r="M672" s="292">
        <f t="shared" si="80"/>
        <v>0</v>
      </c>
      <c r="N672" s="371"/>
      <c r="O672" s="150"/>
      <c r="P672" s="397"/>
      <c r="Q672" s="555"/>
      <c r="R672" s="576">
        <f t="shared" si="83"/>
        <v>0</v>
      </c>
      <c r="S672" s="576">
        <f t="shared" si="84"/>
        <v>0</v>
      </c>
      <c r="T672" s="576">
        <f t="shared" si="85"/>
        <v>0</v>
      </c>
      <c r="U672" s="576">
        <f t="shared" si="86"/>
        <v>0</v>
      </c>
      <c r="V672" s="553"/>
      <c r="W672" s="553"/>
      <c r="X672" s="553"/>
      <c r="Y672" s="553"/>
      <c r="Z672" s="397"/>
      <c r="AA672" s="397"/>
      <c r="AB672" s="397"/>
      <c r="AC672" s="397"/>
      <c r="AD672" s="397"/>
      <c r="AE672" s="397"/>
      <c r="AF672" s="397"/>
      <c r="AG672" s="397"/>
      <c r="AH672" s="397"/>
      <c r="AI672" s="397"/>
      <c r="AJ672" s="397"/>
      <c r="AK672" s="397"/>
      <c r="AL672" s="397"/>
      <c r="AM672" s="397"/>
      <c r="AN672" s="397"/>
      <c r="AO672" s="397"/>
      <c r="AP672" s="397"/>
      <c r="AQ672" s="397"/>
      <c r="AR672" s="397"/>
      <c r="AS672" s="397"/>
      <c r="AT672" s="397"/>
      <c r="AU672" s="397"/>
      <c r="AV672" s="397"/>
      <c r="AW672" s="397"/>
      <c r="AX672" s="397"/>
      <c r="AY672" s="397"/>
      <c r="AZ672" s="397"/>
      <c r="BA672" s="553"/>
      <c r="BB672" s="397"/>
      <c r="BC672" s="397"/>
      <c r="BD672" s="397"/>
      <c r="BE672" s="397"/>
      <c r="BF672" s="397"/>
      <c r="BG672" s="397"/>
      <c r="BH672" s="397"/>
      <c r="BI672" s="397"/>
      <c r="BJ672" s="397"/>
      <c r="BK672" s="397"/>
    </row>
    <row r="673" spans="2:63" x14ac:dyDescent="0.35">
      <c r="B673" s="80"/>
      <c r="C673" s="119"/>
      <c r="D673" s="119"/>
      <c r="E673" s="202"/>
      <c r="F673" s="119"/>
      <c r="G673" s="120"/>
      <c r="H673" s="41"/>
      <c r="I673" s="41"/>
      <c r="J673" s="944">
        <f t="shared" si="81"/>
        <v>0</v>
      </c>
      <c r="K673" s="292">
        <f t="shared" si="82"/>
        <v>0</v>
      </c>
      <c r="L673" s="327">
        <f>IF(I673&lt;(INDEX(Lookup!$U$2:$U$10,MATCH($D$45,Lookup!$S$2:$S$10,0))),0,365)</f>
        <v>0</v>
      </c>
      <c r="M673" s="292">
        <f t="shared" si="80"/>
        <v>0</v>
      </c>
      <c r="N673" s="371"/>
      <c r="O673" s="150"/>
      <c r="P673" s="397"/>
      <c r="Q673" s="555"/>
      <c r="R673" s="576">
        <f t="shared" si="83"/>
        <v>0</v>
      </c>
      <c r="S673" s="576">
        <f t="shared" si="84"/>
        <v>0</v>
      </c>
      <c r="T673" s="576">
        <f t="shared" si="85"/>
        <v>0</v>
      </c>
      <c r="U673" s="576">
        <f t="shared" si="86"/>
        <v>0</v>
      </c>
      <c r="V673" s="553"/>
      <c r="W673" s="553"/>
      <c r="X673" s="553"/>
      <c r="Y673" s="553"/>
      <c r="Z673" s="397"/>
      <c r="AA673" s="397"/>
      <c r="AB673" s="397"/>
      <c r="AC673" s="397"/>
      <c r="AD673" s="397"/>
      <c r="AE673" s="397"/>
      <c r="AF673" s="397"/>
      <c r="AG673" s="397"/>
      <c r="AH673" s="397"/>
      <c r="AI673" s="397"/>
      <c r="AJ673" s="397"/>
      <c r="AK673" s="397"/>
      <c r="AL673" s="397"/>
      <c r="AM673" s="397"/>
      <c r="AN673" s="397"/>
      <c r="AO673" s="397"/>
      <c r="AP673" s="397"/>
      <c r="AQ673" s="397"/>
      <c r="AR673" s="397"/>
      <c r="AS673" s="397"/>
      <c r="AT673" s="397"/>
      <c r="AU673" s="397"/>
      <c r="AV673" s="397"/>
      <c r="AW673" s="397"/>
      <c r="AX673" s="397"/>
      <c r="AY673" s="397"/>
      <c r="AZ673" s="397"/>
      <c r="BA673" s="553"/>
      <c r="BB673" s="397"/>
      <c r="BC673" s="397"/>
      <c r="BD673" s="397"/>
      <c r="BE673" s="397"/>
      <c r="BF673" s="397"/>
      <c r="BG673" s="397"/>
      <c r="BH673" s="397"/>
      <c r="BI673" s="397"/>
      <c r="BJ673" s="397"/>
      <c r="BK673" s="397"/>
    </row>
    <row r="674" spans="2:63" x14ac:dyDescent="0.35">
      <c r="B674" s="80"/>
      <c r="C674" s="119"/>
      <c r="D674" s="119"/>
      <c r="E674" s="202"/>
      <c r="F674" s="119"/>
      <c r="G674" s="120"/>
      <c r="H674" s="41"/>
      <c r="I674" s="41"/>
      <c r="J674" s="944">
        <f t="shared" si="81"/>
        <v>0</v>
      </c>
      <c r="K674" s="292">
        <f t="shared" si="82"/>
        <v>0</v>
      </c>
      <c r="L674" s="327">
        <f>IF(I674&lt;(INDEX(Lookup!$U$2:$U$10,MATCH($D$45,Lookup!$S$2:$S$10,0))),0,365)</f>
        <v>0</v>
      </c>
      <c r="M674" s="292">
        <f t="shared" si="80"/>
        <v>0</v>
      </c>
      <c r="N674" s="371"/>
      <c r="O674" s="150"/>
      <c r="P674" s="397"/>
      <c r="Q674" s="555"/>
      <c r="R674" s="576">
        <f t="shared" si="83"/>
        <v>0</v>
      </c>
      <c r="S674" s="576">
        <f t="shared" si="84"/>
        <v>0</v>
      </c>
      <c r="T674" s="576">
        <f t="shared" si="85"/>
        <v>0</v>
      </c>
      <c r="U674" s="576">
        <f t="shared" si="86"/>
        <v>0</v>
      </c>
      <c r="V674" s="553"/>
      <c r="W674" s="553"/>
      <c r="X674" s="553"/>
      <c r="Y674" s="553"/>
      <c r="Z674" s="397"/>
      <c r="AA674" s="397"/>
      <c r="AB674" s="397"/>
      <c r="AC674" s="397"/>
      <c r="AD674" s="397"/>
      <c r="AE674" s="397"/>
      <c r="AF674" s="397"/>
      <c r="AG674" s="397"/>
      <c r="AH674" s="397"/>
      <c r="AI674" s="397"/>
      <c r="AJ674" s="397"/>
      <c r="AK674" s="397"/>
      <c r="AL674" s="397"/>
      <c r="AM674" s="397"/>
      <c r="AN674" s="397"/>
      <c r="AO674" s="397"/>
      <c r="AP674" s="397"/>
      <c r="AQ674" s="397"/>
      <c r="AR674" s="397"/>
      <c r="AS674" s="397"/>
      <c r="AT674" s="397"/>
      <c r="AU674" s="397"/>
      <c r="AV674" s="397"/>
      <c r="AW674" s="397"/>
      <c r="AX674" s="397"/>
      <c r="AY674" s="397"/>
      <c r="AZ674" s="397"/>
      <c r="BA674" s="553"/>
      <c r="BB674" s="397"/>
      <c r="BC674" s="397"/>
      <c r="BD674" s="397"/>
      <c r="BE674" s="397"/>
      <c r="BF674" s="397"/>
      <c r="BG674" s="397"/>
      <c r="BH674" s="397"/>
      <c r="BI674" s="397"/>
      <c r="BJ674" s="397"/>
      <c r="BK674" s="397"/>
    </row>
    <row r="675" spans="2:63" x14ac:dyDescent="0.35">
      <c r="B675" s="80"/>
      <c r="C675" s="119"/>
      <c r="D675" s="119"/>
      <c r="E675" s="202"/>
      <c r="F675" s="119"/>
      <c r="G675" s="120"/>
      <c r="H675" s="41"/>
      <c r="I675" s="41"/>
      <c r="J675" s="944">
        <f t="shared" si="81"/>
        <v>0</v>
      </c>
      <c r="K675" s="292">
        <f t="shared" si="82"/>
        <v>0</v>
      </c>
      <c r="L675" s="327">
        <f>IF(I675&lt;(INDEX(Lookup!$U$2:$U$10,MATCH($D$45,Lookup!$S$2:$S$10,0))),0,365)</f>
        <v>0</v>
      </c>
      <c r="M675" s="292">
        <f t="shared" si="80"/>
        <v>0</v>
      </c>
      <c r="N675" s="371"/>
      <c r="O675" s="150"/>
      <c r="P675" s="397"/>
      <c r="Q675" s="555"/>
      <c r="R675" s="576">
        <f t="shared" si="83"/>
        <v>0</v>
      </c>
      <c r="S675" s="576">
        <f t="shared" si="84"/>
        <v>0</v>
      </c>
      <c r="T675" s="576">
        <f t="shared" si="85"/>
        <v>0</v>
      </c>
      <c r="U675" s="576">
        <f t="shared" si="86"/>
        <v>0</v>
      </c>
      <c r="V675" s="553"/>
      <c r="W675" s="553"/>
      <c r="X675" s="553"/>
      <c r="Y675" s="553"/>
      <c r="Z675" s="397"/>
      <c r="AA675" s="397"/>
      <c r="AB675" s="397"/>
      <c r="AC675" s="397"/>
      <c r="AD675" s="397"/>
      <c r="AE675" s="397"/>
      <c r="AF675" s="397"/>
      <c r="AG675" s="397"/>
      <c r="AH675" s="397"/>
      <c r="AI675" s="397"/>
      <c r="AJ675" s="397"/>
      <c r="AK675" s="397"/>
      <c r="AL675" s="397"/>
      <c r="AM675" s="397"/>
      <c r="AN675" s="397"/>
      <c r="AO675" s="397"/>
      <c r="AP675" s="397"/>
      <c r="AQ675" s="397"/>
      <c r="AR675" s="397"/>
      <c r="AS675" s="397"/>
      <c r="AT675" s="397"/>
      <c r="AU675" s="397"/>
      <c r="AV675" s="397"/>
      <c r="AW675" s="397"/>
      <c r="AX675" s="397"/>
      <c r="AY675" s="397"/>
      <c r="AZ675" s="397"/>
      <c r="BA675" s="553"/>
      <c r="BB675" s="397"/>
      <c r="BC675" s="397"/>
      <c r="BD675" s="397"/>
      <c r="BE675" s="397"/>
      <c r="BF675" s="397"/>
      <c r="BG675" s="397"/>
      <c r="BH675" s="397"/>
      <c r="BI675" s="397"/>
      <c r="BJ675" s="397"/>
      <c r="BK675" s="397"/>
    </row>
    <row r="676" spans="2:63" x14ac:dyDescent="0.35">
      <c r="B676" s="80"/>
      <c r="C676" s="119"/>
      <c r="D676" s="119"/>
      <c r="E676" s="202"/>
      <c r="F676" s="119"/>
      <c r="G676" s="120"/>
      <c r="H676" s="41"/>
      <c r="I676" s="41"/>
      <c r="J676" s="944">
        <f t="shared" si="81"/>
        <v>0</v>
      </c>
      <c r="K676" s="292">
        <f t="shared" si="82"/>
        <v>0</v>
      </c>
      <c r="L676" s="327">
        <f>IF(I676&lt;(INDEX(Lookup!$U$2:$U$10,MATCH($D$45,Lookup!$S$2:$S$10,0))),0,365)</f>
        <v>0</v>
      </c>
      <c r="M676" s="292">
        <f t="shared" si="80"/>
        <v>0</v>
      </c>
      <c r="N676" s="371"/>
      <c r="O676" s="150"/>
      <c r="P676" s="397"/>
      <c r="Q676" s="555"/>
      <c r="R676" s="576">
        <f t="shared" si="83"/>
        <v>0</v>
      </c>
      <c r="S676" s="576">
        <f t="shared" si="84"/>
        <v>0</v>
      </c>
      <c r="T676" s="576">
        <f t="shared" si="85"/>
        <v>0</v>
      </c>
      <c r="U676" s="576">
        <f t="shared" si="86"/>
        <v>0</v>
      </c>
      <c r="V676" s="553"/>
      <c r="W676" s="553"/>
      <c r="X676" s="553"/>
      <c r="Y676" s="553"/>
      <c r="Z676" s="397"/>
      <c r="AA676" s="397"/>
      <c r="AB676" s="397"/>
      <c r="AC676" s="397"/>
      <c r="AD676" s="397"/>
      <c r="AE676" s="397"/>
      <c r="AF676" s="397"/>
      <c r="AG676" s="397"/>
      <c r="AH676" s="397"/>
      <c r="AI676" s="397"/>
      <c r="AJ676" s="397"/>
      <c r="AK676" s="397"/>
      <c r="AL676" s="397"/>
      <c r="AM676" s="397"/>
      <c r="AN676" s="397"/>
      <c r="AO676" s="397"/>
      <c r="AP676" s="397"/>
      <c r="AQ676" s="397"/>
      <c r="AR676" s="397"/>
      <c r="AS676" s="397"/>
      <c r="AT676" s="397"/>
      <c r="AU676" s="397"/>
      <c r="AV676" s="397"/>
      <c r="AW676" s="397"/>
      <c r="AX676" s="397"/>
      <c r="AY676" s="397"/>
      <c r="AZ676" s="397"/>
      <c r="BA676" s="553"/>
      <c r="BB676" s="397"/>
      <c r="BC676" s="397"/>
      <c r="BD676" s="397"/>
      <c r="BE676" s="397"/>
      <c r="BF676" s="397"/>
      <c r="BG676" s="397"/>
      <c r="BH676" s="397"/>
      <c r="BI676" s="397"/>
      <c r="BJ676" s="397"/>
      <c r="BK676" s="397"/>
    </row>
    <row r="677" spans="2:63" x14ac:dyDescent="0.35">
      <c r="B677" s="80"/>
      <c r="C677" s="119"/>
      <c r="D677" s="119"/>
      <c r="E677" s="202"/>
      <c r="F677" s="119"/>
      <c r="G677" s="120"/>
      <c r="H677" s="41"/>
      <c r="I677" s="41"/>
      <c r="J677" s="944">
        <f t="shared" si="81"/>
        <v>0</v>
      </c>
      <c r="K677" s="292">
        <f t="shared" si="82"/>
        <v>0</v>
      </c>
      <c r="L677" s="327">
        <f>IF(I677&lt;(INDEX(Lookup!$U$2:$U$10,MATCH($D$45,Lookup!$S$2:$S$10,0))),0,365)</f>
        <v>0</v>
      </c>
      <c r="M677" s="292">
        <f t="shared" si="80"/>
        <v>0</v>
      </c>
      <c r="N677" s="371"/>
      <c r="O677" s="150"/>
      <c r="P677" s="397"/>
      <c r="Q677" s="555"/>
      <c r="R677" s="576">
        <f t="shared" si="83"/>
        <v>0</v>
      </c>
      <c r="S677" s="576">
        <f t="shared" si="84"/>
        <v>0</v>
      </c>
      <c r="T677" s="576">
        <f t="shared" si="85"/>
        <v>0</v>
      </c>
      <c r="U677" s="576">
        <f t="shared" si="86"/>
        <v>0</v>
      </c>
      <c r="V677" s="553"/>
      <c r="W677" s="553"/>
      <c r="X677" s="553"/>
      <c r="Y677" s="553"/>
      <c r="Z677" s="397"/>
      <c r="AA677" s="397"/>
      <c r="AB677" s="397"/>
      <c r="AC677" s="397"/>
      <c r="AD677" s="397"/>
      <c r="AE677" s="397"/>
      <c r="AF677" s="397"/>
      <c r="AG677" s="397"/>
      <c r="AH677" s="397"/>
      <c r="AI677" s="397"/>
      <c r="AJ677" s="397"/>
      <c r="AK677" s="397"/>
      <c r="AL677" s="397"/>
      <c r="AM677" s="397"/>
      <c r="AN677" s="397"/>
      <c r="AO677" s="397"/>
      <c r="AP677" s="397"/>
      <c r="AQ677" s="397"/>
      <c r="AR677" s="397"/>
      <c r="AS677" s="397"/>
      <c r="AT677" s="397"/>
      <c r="AU677" s="397"/>
      <c r="AV677" s="397"/>
      <c r="AW677" s="397"/>
      <c r="AX677" s="397"/>
      <c r="AY677" s="397"/>
      <c r="AZ677" s="397"/>
      <c r="BA677" s="553"/>
      <c r="BB677" s="397"/>
      <c r="BC677" s="397"/>
      <c r="BD677" s="397"/>
      <c r="BE677" s="397"/>
      <c r="BF677" s="397"/>
      <c r="BG677" s="397"/>
      <c r="BH677" s="397"/>
      <c r="BI677" s="397"/>
      <c r="BJ677" s="397"/>
      <c r="BK677" s="397"/>
    </row>
    <row r="678" spans="2:63" x14ac:dyDescent="0.35">
      <c r="B678" s="80"/>
      <c r="C678" s="119"/>
      <c r="D678" s="119"/>
      <c r="E678" s="202"/>
      <c r="F678" s="119"/>
      <c r="G678" s="120"/>
      <c r="H678" s="41"/>
      <c r="I678" s="41"/>
      <c r="J678" s="944">
        <f t="shared" si="81"/>
        <v>0</v>
      </c>
      <c r="K678" s="292">
        <f t="shared" si="82"/>
        <v>0</v>
      </c>
      <c r="L678" s="327">
        <f>IF(I678&lt;(INDEX(Lookup!$U$2:$U$10,MATCH($D$45,Lookup!$S$2:$S$10,0))),0,365)</f>
        <v>0</v>
      </c>
      <c r="M678" s="292">
        <f t="shared" si="80"/>
        <v>0</v>
      </c>
      <c r="N678" s="371"/>
      <c r="O678" s="150"/>
      <c r="P678" s="397"/>
      <c r="Q678" s="555"/>
      <c r="R678" s="576">
        <f t="shared" si="83"/>
        <v>0</v>
      </c>
      <c r="S678" s="576">
        <f t="shared" si="84"/>
        <v>0</v>
      </c>
      <c r="T678" s="576">
        <f t="shared" si="85"/>
        <v>0</v>
      </c>
      <c r="U678" s="576">
        <f t="shared" si="86"/>
        <v>0</v>
      </c>
      <c r="V678" s="553"/>
      <c r="W678" s="553"/>
      <c r="X678" s="553"/>
      <c r="Y678" s="553"/>
      <c r="Z678" s="397"/>
      <c r="AA678" s="397"/>
      <c r="AB678" s="397"/>
      <c r="AC678" s="397"/>
      <c r="AD678" s="397"/>
      <c r="AE678" s="397"/>
      <c r="AF678" s="397"/>
      <c r="AG678" s="397"/>
      <c r="AH678" s="397"/>
      <c r="AI678" s="397"/>
      <c r="AJ678" s="397"/>
      <c r="AK678" s="397"/>
      <c r="AL678" s="397"/>
      <c r="AM678" s="397"/>
      <c r="AN678" s="397"/>
      <c r="AO678" s="397"/>
      <c r="AP678" s="397"/>
      <c r="AQ678" s="397"/>
      <c r="AR678" s="397"/>
      <c r="AS678" s="397"/>
      <c r="AT678" s="397"/>
      <c r="AU678" s="397"/>
      <c r="AV678" s="397"/>
      <c r="AW678" s="397"/>
      <c r="AX678" s="397"/>
      <c r="AY678" s="397"/>
      <c r="AZ678" s="397"/>
      <c r="BA678" s="553"/>
      <c r="BB678" s="397"/>
      <c r="BC678" s="397"/>
      <c r="BD678" s="397"/>
      <c r="BE678" s="397"/>
      <c r="BF678" s="397"/>
      <c r="BG678" s="397"/>
      <c r="BH678" s="397"/>
      <c r="BI678" s="397"/>
      <c r="BJ678" s="397"/>
      <c r="BK678" s="397"/>
    </row>
    <row r="679" spans="2:63" x14ac:dyDescent="0.35">
      <c r="B679" s="80"/>
      <c r="C679" s="119"/>
      <c r="D679" s="119"/>
      <c r="E679" s="202"/>
      <c r="F679" s="119"/>
      <c r="G679" s="120"/>
      <c r="H679" s="41"/>
      <c r="I679" s="41"/>
      <c r="J679" s="944">
        <f t="shared" si="81"/>
        <v>0</v>
      </c>
      <c r="K679" s="292">
        <f t="shared" si="82"/>
        <v>0</v>
      </c>
      <c r="L679" s="327">
        <f>IF(I679&lt;(INDEX(Lookup!$U$2:$U$10,MATCH($D$45,Lookup!$S$2:$S$10,0))),0,365)</f>
        <v>0</v>
      </c>
      <c r="M679" s="292">
        <f t="shared" si="80"/>
        <v>0</v>
      </c>
      <c r="N679" s="371"/>
      <c r="O679" s="150"/>
      <c r="P679" s="397"/>
      <c r="Q679" s="555"/>
      <c r="R679" s="576">
        <f t="shared" si="83"/>
        <v>0</v>
      </c>
      <c r="S679" s="576">
        <f t="shared" si="84"/>
        <v>0</v>
      </c>
      <c r="T679" s="576">
        <f t="shared" si="85"/>
        <v>0</v>
      </c>
      <c r="U679" s="576">
        <f t="shared" si="86"/>
        <v>0</v>
      </c>
      <c r="V679" s="553"/>
      <c r="W679" s="553"/>
      <c r="X679" s="553"/>
      <c r="Y679" s="553"/>
      <c r="Z679" s="397"/>
      <c r="AA679" s="397"/>
      <c r="AB679" s="397"/>
      <c r="AC679" s="397"/>
      <c r="AD679" s="397"/>
      <c r="AE679" s="397"/>
      <c r="AF679" s="397"/>
      <c r="AG679" s="397"/>
      <c r="AH679" s="397"/>
      <c r="AI679" s="397"/>
      <c r="AJ679" s="397"/>
      <c r="AK679" s="397"/>
      <c r="AL679" s="397"/>
      <c r="AM679" s="397"/>
      <c r="AN679" s="397"/>
      <c r="AO679" s="397"/>
      <c r="AP679" s="397"/>
      <c r="AQ679" s="397"/>
      <c r="AR679" s="397"/>
      <c r="AS679" s="397"/>
      <c r="AT679" s="397"/>
      <c r="AU679" s="397"/>
      <c r="AV679" s="397"/>
      <c r="AW679" s="397"/>
      <c r="AX679" s="397"/>
      <c r="AY679" s="397"/>
      <c r="AZ679" s="397"/>
      <c r="BA679" s="553"/>
      <c r="BB679" s="397"/>
      <c r="BC679" s="397"/>
      <c r="BD679" s="397"/>
      <c r="BE679" s="397"/>
      <c r="BF679" s="397"/>
      <c r="BG679" s="397"/>
      <c r="BH679" s="397"/>
      <c r="BI679" s="397"/>
      <c r="BJ679" s="397"/>
      <c r="BK679" s="397"/>
    </row>
    <row r="680" spans="2:63" x14ac:dyDescent="0.35">
      <c r="B680" s="80"/>
      <c r="C680" s="119"/>
      <c r="D680" s="119"/>
      <c r="E680" s="202"/>
      <c r="F680" s="119"/>
      <c r="G680" s="120"/>
      <c r="H680" s="41"/>
      <c r="I680" s="41"/>
      <c r="J680" s="944">
        <f t="shared" si="81"/>
        <v>0</v>
      </c>
      <c r="K680" s="292">
        <f t="shared" si="82"/>
        <v>0</v>
      </c>
      <c r="L680" s="327">
        <f>IF(I680&lt;(INDEX(Lookup!$U$2:$U$10,MATCH($D$45,Lookup!$S$2:$S$10,0))),0,365)</f>
        <v>0</v>
      </c>
      <c r="M680" s="292">
        <f t="shared" si="80"/>
        <v>0</v>
      </c>
      <c r="N680" s="371"/>
      <c r="O680" s="150"/>
      <c r="P680" s="397"/>
      <c r="Q680" s="555"/>
      <c r="R680" s="576">
        <f t="shared" si="83"/>
        <v>0</v>
      </c>
      <c r="S680" s="576">
        <f t="shared" si="84"/>
        <v>0</v>
      </c>
      <c r="T680" s="576">
        <f t="shared" si="85"/>
        <v>0</v>
      </c>
      <c r="U680" s="576">
        <f t="shared" si="86"/>
        <v>0</v>
      </c>
      <c r="V680" s="553"/>
      <c r="W680" s="553"/>
      <c r="X680" s="553"/>
      <c r="Y680" s="553"/>
      <c r="Z680" s="397"/>
      <c r="AA680" s="397"/>
      <c r="AB680" s="397"/>
      <c r="AC680" s="397"/>
      <c r="AD680" s="397"/>
      <c r="AE680" s="397"/>
      <c r="AF680" s="397"/>
      <c r="AG680" s="397"/>
      <c r="AH680" s="397"/>
      <c r="AI680" s="397"/>
      <c r="AJ680" s="397"/>
      <c r="AK680" s="397"/>
      <c r="AL680" s="397"/>
      <c r="AM680" s="397"/>
      <c r="AN680" s="397"/>
      <c r="AO680" s="397"/>
      <c r="AP680" s="397"/>
      <c r="AQ680" s="397"/>
      <c r="AR680" s="397"/>
      <c r="AS680" s="397"/>
      <c r="AT680" s="397"/>
      <c r="AU680" s="397"/>
      <c r="AV680" s="397"/>
      <c r="AW680" s="397"/>
      <c r="AX680" s="397"/>
      <c r="AY680" s="397"/>
      <c r="AZ680" s="397"/>
      <c r="BA680" s="553"/>
      <c r="BB680" s="397"/>
      <c r="BC680" s="397"/>
      <c r="BD680" s="397"/>
      <c r="BE680" s="397"/>
      <c r="BF680" s="397"/>
      <c r="BG680" s="397"/>
      <c r="BH680" s="397"/>
      <c r="BI680" s="397"/>
      <c r="BJ680" s="397"/>
      <c r="BK680" s="397"/>
    </row>
    <row r="681" spans="2:63" x14ac:dyDescent="0.35">
      <c r="B681" s="80"/>
      <c r="C681" s="119"/>
      <c r="D681" s="119"/>
      <c r="E681" s="202"/>
      <c r="F681" s="119"/>
      <c r="G681" s="120"/>
      <c r="H681" s="41"/>
      <c r="I681" s="41"/>
      <c r="J681" s="944">
        <f t="shared" si="81"/>
        <v>0</v>
      </c>
      <c r="K681" s="292">
        <f t="shared" si="82"/>
        <v>0</v>
      </c>
      <c r="L681" s="327">
        <f>IF(I681&lt;(INDEX(Lookup!$U$2:$U$10,MATCH($D$45,Lookup!$S$2:$S$10,0))),0,365)</f>
        <v>0</v>
      </c>
      <c r="M681" s="292">
        <f t="shared" si="80"/>
        <v>0</v>
      </c>
      <c r="N681" s="371"/>
      <c r="O681" s="150"/>
      <c r="P681" s="397"/>
      <c r="Q681" s="555"/>
      <c r="R681" s="576">
        <f t="shared" si="83"/>
        <v>0</v>
      </c>
      <c r="S681" s="576">
        <f t="shared" si="84"/>
        <v>0</v>
      </c>
      <c r="T681" s="576">
        <f t="shared" si="85"/>
        <v>0</v>
      </c>
      <c r="U681" s="576">
        <f t="shared" si="86"/>
        <v>0</v>
      </c>
      <c r="V681" s="553"/>
      <c r="W681" s="553"/>
      <c r="X681" s="553"/>
      <c r="Y681" s="553"/>
      <c r="Z681" s="397"/>
      <c r="AA681" s="397"/>
      <c r="AB681" s="397"/>
      <c r="AC681" s="397"/>
      <c r="AD681" s="397"/>
      <c r="AE681" s="397"/>
      <c r="AF681" s="397"/>
      <c r="AG681" s="397"/>
      <c r="AH681" s="397"/>
      <c r="AI681" s="397"/>
      <c r="AJ681" s="397"/>
      <c r="AK681" s="397"/>
      <c r="AL681" s="397"/>
      <c r="AM681" s="397"/>
      <c r="AN681" s="397"/>
      <c r="AO681" s="397"/>
      <c r="AP681" s="397"/>
      <c r="AQ681" s="397"/>
      <c r="AR681" s="397"/>
      <c r="AS681" s="397"/>
      <c r="AT681" s="397"/>
      <c r="AU681" s="397"/>
      <c r="AV681" s="397"/>
      <c r="AW681" s="397"/>
      <c r="AX681" s="397"/>
      <c r="AY681" s="397"/>
      <c r="AZ681" s="397"/>
      <c r="BA681" s="553"/>
      <c r="BB681" s="397"/>
      <c r="BC681" s="397"/>
      <c r="BD681" s="397"/>
      <c r="BE681" s="397"/>
      <c r="BF681" s="397"/>
      <c r="BG681" s="397"/>
      <c r="BH681" s="397"/>
      <c r="BI681" s="397"/>
      <c r="BJ681" s="397"/>
      <c r="BK681" s="397"/>
    </row>
    <row r="682" spans="2:63" x14ac:dyDescent="0.35">
      <c r="B682" s="80"/>
      <c r="C682" s="119"/>
      <c r="D682" s="119"/>
      <c r="E682" s="202"/>
      <c r="F682" s="119"/>
      <c r="G682" s="120"/>
      <c r="H682" s="41"/>
      <c r="I682" s="41"/>
      <c r="J682" s="944">
        <f t="shared" si="81"/>
        <v>0</v>
      </c>
      <c r="K682" s="292">
        <f t="shared" si="82"/>
        <v>0</v>
      </c>
      <c r="L682" s="327">
        <f>IF(I682&lt;(INDEX(Lookup!$U$2:$U$10,MATCH($D$45,Lookup!$S$2:$S$10,0))),0,365)</f>
        <v>0</v>
      </c>
      <c r="M682" s="292">
        <f t="shared" si="80"/>
        <v>0</v>
      </c>
      <c r="N682" s="371"/>
      <c r="O682" s="150"/>
      <c r="P682" s="397"/>
      <c r="Q682" s="555"/>
      <c r="R682" s="576">
        <f t="shared" si="83"/>
        <v>0</v>
      </c>
      <c r="S682" s="576">
        <f t="shared" si="84"/>
        <v>0</v>
      </c>
      <c r="T682" s="576">
        <f t="shared" si="85"/>
        <v>0</v>
      </c>
      <c r="U682" s="576">
        <f t="shared" si="86"/>
        <v>0</v>
      </c>
      <c r="V682" s="553"/>
      <c r="W682" s="553"/>
      <c r="X682" s="553"/>
      <c r="Y682" s="553"/>
      <c r="Z682" s="397"/>
      <c r="AA682" s="397"/>
      <c r="AB682" s="397"/>
      <c r="AC682" s="397"/>
      <c r="AD682" s="397"/>
      <c r="AE682" s="397"/>
      <c r="AF682" s="397"/>
      <c r="AG682" s="397"/>
      <c r="AH682" s="397"/>
      <c r="AI682" s="397"/>
      <c r="AJ682" s="397"/>
      <c r="AK682" s="397"/>
      <c r="AL682" s="397"/>
      <c r="AM682" s="397"/>
      <c r="AN682" s="397"/>
      <c r="AO682" s="397"/>
      <c r="AP682" s="397"/>
      <c r="AQ682" s="397"/>
      <c r="AR682" s="397"/>
      <c r="AS682" s="397"/>
      <c r="AT682" s="397"/>
      <c r="AU682" s="397"/>
      <c r="AV682" s="397"/>
      <c r="AW682" s="397"/>
      <c r="AX682" s="397"/>
      <c r="AY682" s="397"/>
      <c r="AZ682" s="397"/>
      <c r="BA682" s="553"/>
      <c r="BB682" s="397"/>
      <c r="BC682" s="397"/>
      <c r="BD682" s="397"/>
      <c r="BE682" s="397"/>
      <c r="BF682" s="397"/>
      <c r="BG682" s="397"/>
      <c r="BH682" s="397"/>
      <c r="BI682" s="397"/>
      <c r="BJ682" s="397"/>
      <c r="BK682" s="397"/>
    </row>
    <row r="683" spans="2:63" x14ac:dyDescent="0.35">
      <c r="B683" s="80"/>
      <c r="C683" s="119"/>
      <c r="D683" s="119"/>
      <c r="E683" s="202"/>
      <c r="F683" s="119"/>
      <c r="G683" s="120"/>
      <c r="H683" s="41"/>
      <c r="I683" s="41"/>
      <c r="J683" s="944">
        <f t="shared" si="81"/>
        <v>0</v>
      </c>
      <c r="K683" s="292">
        <f t="shared" si="82"/>
        <v>0</v>
      </c>
      <c r="L683" s="327">
        <f>IF(I683&lt;(INDEX(Lookup!$U$2:$U$10,MATCH($D$45,Lookup!$S$2:$S$10,0))),0,365)</f>
        <v>0</v>
      </c>
      <c r="M683" s="292">
        <f t="shared" si="80"/>
        <v>0</v>
      </c>
      <c r="N683" s="371"/>
      <c r="O683" s="150"/>
      <c r="P683" s="397"/>
      <c r="Q683" s="555"/>
      <c r="R683" s="576">
        <f t="shared" si="83"/>
        <v>0</v>
      </c>
      <c r="S683" s="576">
        <f t="shared" si="84"/>
        <v>0</v>
      </c>
      <c r="T683" s="576">
        <f t="shared" si="85"/>
        <v>0</v>
      </c>
      <c r="U683" s="576">
        <f t="shared" si="86"/>
        <v>0</v>
      </c>
      <c r="V683" s="553"/>
      <c r="W683" s="553"/>
      <c r="X683" s="553"/>
      <c r="Y683" s="553"/>
      <c r="Z683" s="397"/>
      <c r="AA683" s="397"/>
      <c r="AB683" s="397"/>
      <c r="AC683" s="397"/>
      <c r="AD683" s="397"/>
      <c r="AE683" s="397"/>
      <c r="AF683" s="397"/>
      <c r="AG683" s="397"/>
      <c r="AH683" s="397"/>
      <c r="AI683" s="397"/>
      <c r="AJ683" s="397"/>
      <c r="AK683" s="397"/>
      <c r="AL683" s="397"/>
      <c r="AM683" s="397"/>
      <c r="AN683" s="397"/>
      <c r="AO683" s="397"/>
      <c r="AP683" s="397"/>
      <c r="AQ683" s="397"/>
      <c r="AR683" s="397"/>
      <c r="AS683" s="397"/>
      <c r="AT683" s="397"/>
      <c r="AU683" s="397"/>
      <c r="AV683" s="397"/>
      <c r="AW683" s="397"/>
      <c r="AX683" s="397"/>
      <c r="AY683" s="397"/>
      <c r="AZ683" s="397"/>
      <c r="BA683" s="553"/>
      <c r="BB683" s="397"/>
      <c r="BC683" s="397"/>
      <c r="BD683" s="397"/>
      <c r="BE683" s="397"/>
      <c r="BF683" s="397"/>
      <c r="BG683" s="397"/>
      <c r="BH683" s="397"/>
      <c r="BI683" s="397"/>
      <c r="BJ683" s="397"/>
      <c r="BK683" s="397"/>
    </row>
    <row r="684" spans="2:63" x14ac:dyDescent="0.35">
      <c r="B684" s="80"/>
      <c r="C684" s="119"/>
      <c r="D684" s="119"/>
      <c r="E684" s="202"/>
      <c r="F684" s="119"/>
      <c r="G684" s="120"/>
      <c r="H684" s="41"/>
      <c r="I684" s="41"/>
      <c r="J684" s="944">
        <f t="shared" si="81"/>
        <v>0</v>
      </c>
      <c r="K684" s="292">
        <f t="shared" si="82"/>
        <v>0</v>
      </c>
      <c r="L684" s="327">
        <f>IF(I684&lt;(INDEX(Lookup!$U$2:$U$10,MATCH($D$45,Lookup!$S$2:$S$10,0))),0,365)</f>
        <v>0</v>
      </c>
      <c r="M684" s="292">
        <f t="shared" si="80"/>
        <v>0</v>
      </c>
      <c r="N684" s="371"/>
      <c r="O684" s="150"/>
      <c r="P684" s="397"/>
      <c r="Q684" s="555"/>
      <c r="R684" s="576">
        <f t="shared" si="83"/>
        <v>0</v>
      </c>
      <c r="S684" s="576">
        <f t="shared" si="84"/>
        <v>0</v>
      </c>
      <c r="T684" s="576">
        <f t="shared" si="85"/>
        <v>0</v>
      </c>
      <c r="U684" s="576">
        <f t="shared" si="86"/>
        <v>0</v>
      </c>
      <c r="V684" s="553"/>
      <c r="W684" s="553"/>
      <c r="X684" s="553"/>
      <c r="Y684" s="553"/>
      <c r="Z684" s="397"/>
      <c r="AA684" s="397"/>
      <c r="AB684" s="397"/>
      <c r="AC684" s="397"/>
      <c r="AD684" s="397"/>
      <c r="AE684" s="397"/>
      <c r="AF684" s="397"/>
      <c r="AG684" s="397"/>
      <c r="AH684" s="397"/>
      <c r="AI684" s="397"/>
      <c r="AJ684" s="397"/>
      <c r="AK684" s="397"/>
      <c r="AL684" s="397"/>
      <c r="AM684" s="397"/>
      <c r="AN684" s="397"/>
      <c r="AO684" s="397"/>
      <c r="AP684" s="397"/>
      <c r="AQ684" s="397"/>
      <c r="AR684" s="397"/>
      <c r="AS684" s="397"/>
      <c r="AT684" s="397"/>
      <c r="AU684" s="397"/>
      <c r="AV684" s="397"/>
      <c r="AW684" s="397"/>
      <c r="AX684" s="397"/>
      <c r="AY684" s="397"/>
      <c r="AZ684" s="397"/>
      <c r="BA684" s="553"/>
      <c r="BB684" s="397"/>
      <c r="BC684" s="397"/>
      <c r="BD684" s="397"/>
      <c r="BE684" s="397"/>
      <c r="BF684" s="397"/>
      <c r="BG684" s="397"/>
      <c r="BH684" s="397"/>
      <c r="BI684" s="397"/>
      <c r="BJ684" s="397"/>
      <c r="BK684" s="397"/>
    </row>
    <row r="685" spans="2:63" x14ac:dyDescent="0.35">
      <c r="B685" s="80"/>
      <c r="C685" s="119"/>
      <c r="D685" s="119"/>
      <c r="E685" s="202"/>
      <c r="F685" s="119"/>
      <c r="G685" s="120"/>
      <c r="H685" s="41"/>
      <c r="I685" s="41"/>
      <c r="J685" s="944">
        <f t="shared" si="81"/>
        <v>0</v>
      </c>
      <c r="K685" s="292">
        <f t="shared" si="82"/>
        <v>0</v>
      </c>
      <c r="L685" s="327">
        <f>IF(I685&lt;(INDEX(Lookup!$U$2:$U$10,MATCH($D$45,Lookup!$S$2:$S$10,0))),0,365)</f>
        <v>0</v>
      </c>
      <c r="M685" s="292">
        <f t="shared" si="80"/>
        <v>0</v>
      </c>
      <c r="N685" s="371"/>
      <c r="O685" s="150"/>
      <c r="P685" s="397"/>
      <c r="Q685" s="555"/>
      <c r="R685" s="576">
        <f t="shared" si="83"/>
        <v>0</v>
      </c>
      <c r="S685" s="576">
        <f t="shared" si="84"/>
        <v>0</v>
      </c>
      <c r="T685" s="576">
        <f t="shared" si="85"/>
        <v>0</v>
      </c>
      <c r="U685" s="576">
        <f t="shared" si="86"/>
        <v>0</v>
      </c>
      <c r="V685" s="553"/>
      <c r="W685" s="553"/>
      <c r="X685" s="553"/>
      <c r="Y685" s="553"/>
      <c r="Z685" s="397"/>
      <c r="AA685" s="397"/>
      <c r="AB685" s="397"/>
      <c r="AC685" s="397"/>
      <c r="AD685" s="397"/>
      <c r="AE685" s="397"/>
      <c r="AF685" s="397"/>
      <c r="AG685" s="397"/>
      <c r="AH685" s="397"/>
      <c r="AI685" s="397"/>
      <c r="AJ685" s="397"/>
      <c r="AK685" s="397"/>
      <c r="AL685" s="397"/>
      <c r="AM685" s="397"/>
      <c r="AN685" s="397"/>
      <c r="AO685" s="397"/>
      <c r="AP685" s="397"/>
      <c r="AQ685" s="397"/>
      <c r="AR685" s="397"/>
      <c r="AS685" s="397"/>
      <c r="AT685" s="397"/>
      <c r="AU685" s="397"/>
      <c r="AV685" s="397"/>
      <c r="AW685" s="397"/>
      <c r="AX685" s="397"/>
      <c r="AY685" s="397"/>
      <c r="AZ685" s="397"/>
      <c r="BA685" s="553"/>
      <c r="BB685" s="397"/>
      <c r="BC685" s="397"/>
      <c r="BD685" s="397"/>
      <c r="BE685" s="397"/>
      <c r="BF685" s="397"/>
      <c r="BG685" s="397"/>
      <c r="BH685" s="397"/>
      <c r="BI685" s="397"/>
      <c r="BJ685" s="397"/>
      <c r="BK685" s="397"/>
    </row>
    <row r="686" spans="2:63" x14ac:dyDescent="0.35">
      <c r="B686" s="80"/>
      <c r="C686" s="119"/>
      <c r="D686" s="119"/>
      <c r="E686" s="202"/>
      <c r="F686" s="119"/>
      <c r="G686" s="120"/>
      <c r="H686" s="41"/>
      <c r="I686" s="41"/>
      <c r="J686" s="944">
        <f t="shared" si="81"/>
        <v>0</v>
      </c>
      <c r="K686" s="292">
        <f t="shared" si="82"/>
        <v>0</v>
      </c>
      <c r="L686" s="327">
        <f>IF(I686&lt;(INDEX(Lookup!$U$2:$U$10,MATCH($D$45,Lookup!$S$2:$S$10,0))),0,365)</f>
        <v>0</v>
      </c>
      <c r="M686" s="292">
        <f t="shared" si="80"/>
        <v>0</v>
      </c>
      <c r="N686" s="371"/>
      <c r="O686" s="150"/>
      <c r="P686" s="397"/>
      <c r="Q686" s="555"/>
      <c r="R686" s="576">
        <f t="shared" si="83"/>
        <v>0</v>
      </c>
      <c r="S686" s="576">
        <f t="shared" si="84"/>
        <v>0</v>
      </c>
      <c r="T686" s="576">
        <f t="shared" si="85"/>
        <v>0</v>
      </c>
      <c r="U686" s="576">
        <f t="shared" si="86"/>
        <v>0</v>
      </c>
      <c r="V686" s="553"/>
      <c r="W686" s="553"/>
      <c r="X686" s="553"/>
      <c r="Y686" s="553"/>
      <c r="Z686" s="397"/>
      <c r="AA686" s="397"/>
      <c r="AB686" s="397"/>
      <c r="AC686" s="397"/>
      <c r="AD686" s="397"/>
      <c r="AE686" s="397"/>
      <c r="AF686" s="397"/>
      <c r="AG686" s="397"/>
      <c r="AH686" s="397"/>
      <c r="AI686" s="397"/>
      <c r="AJ686" s="397"/>
      <c r="AK686" s="397"/>
      <c r="AL686" s="397"/>
      <c r="AM686" s="397"/>
      <c r="AN686" s="397"/>
      <c r="AO686" s="397"/>
      <c r="AP686" s="397"/>
      <c r="AQ686" s="397"/>
      <c r="AR686" s="397"/>
      <c r="AS686" s="397"/>
      <c r="AT686" s="397"/>
      <c r="AU686" s="397"/>
      <c r="AV686" s="397"/>
      <c r="AW686" s="397"/>
      <c r="AX686" s="397"/>
      <c r="AY686" s="397"/>
      <c r="AZ686" s="397"/>
      <c r="BA686" s="553"/>
      <c r="BB686" s="397"/>
      <c r="BC686" s="397"/>
      <c r="BD686" s="397"/>
      <c r="BE686" s="397"/>
      <c r="BF686" s="397"/>
      <c r="BG686" s="397"/>
      <c r="BH686" s="397"/>
      <c r="BI686" s="397"/>
      <c r="BJ686" s="397"/>
      <c r="BK686" s="397"/>
    </row>
    <row r="687" spans="2:63" x14ac:dyDescent="0.35">
      <c r="B687" s="80"/>
      <c r="C687" s="119"/>
      <c r="D687" s="119"/>
      <c r="E687" s="202"/>
      <c r="F687" s="119"/>
      <c r="G687" s="120"/>
      <c r="H687" s="41"/>
      <c r="I687" s="41"/>
      <c r="J687" s="944">
        <f t="shared" si="81"/>
        <v>0</v>
      </c>
      <c r="K687" s="292">
        <f t="shared" si="82"/>
        <v>0</v>
      </c>
      <c r="L687" s="327">
        <f>IF(I687&lt;(INDEX(Lookup!$U$2:$U$10,MATCH($D$45,Lookup!$S$2:$S$10,0))),0,365)</f>
        <v>0</v>
      </c>
      <c r="M687" s="292">
        <f t="shared" si="80"/>
        <v>0</v>
      </c>
      <c r="N687" s="371"/>
      <c r="O687" s="150"/>
      <c r="P687" s="397"/>
      <c r="Q687" s="555"/>
      <c r="R687" s="576">
        <f t="shared" si="83"/>
        <v>0</v>
      </c>
      <c r="S687" s="576">
        <f t="shared" si="84"/>
        <v>0</v>
      </c>
      <c r="T687" s="576">
        <f t="shared" si="85"/>
        <v>0</v>
      </c>
      <c r="U687" s="576">
        <f t="shared" si="86"/>
        <v>0</v>
      </c>
      <c r="V687" s="553"/>
      <c r="W687" s="553"/>
      <c r="X687" s="553"/>
      <c r="Y687" s="553"/>
      <c r="Z687" s="397"/>
      <c r="AA687" s="397"/>
      <c r="AB687" s="397"/>
      <c r="AC687" s="397"/>
      <c r="AD687" s="397"/>
      <c r="AE687" s="397"/>
      <c r="AF687" s="397"/>
      <c r="AG687" s="397"/>
      <c r="AH687" s="397"/>
      <c r="AI687" s="397"/>
      <c r="AJ687" s="397"/>
      <c r="AK687" s="397"/>
      <c r="AL687" s="397"/>
      <c r="AM687" s="397"/>
      <c r="AN687" s="397"/>
      <c r="AO687" s="397"/>
      <c r="AP687" s="397"/>
      <c r="AQ687" s="397"/>
      <c r="AR687" s="397"/>
      <c r="AS687" s="397"/>
      <c r="AT687" s="397"/>
      <c r="AU687" s="397"/>
      <c r="AV687" s="397"/>
      <c r="AW687" s="397"/>
      <c r="AX687" s="397"/>
      <c r="AY687" s="397"/>
      <c r="AZ687" s="397"/>
      <c r="BA687" s="553"/>
      <c r="BB687" s="397"/>
      <c r="BC687" s="397"/>
      <c r="BD687" s="397"/>
      <c r="BE687" s="397"/>
      <c r="BF687" s="397"/>
      <c r="BG687" s="397"/>
      <c r="BH687" s="397"/>
      <c r="BI687" s="397"/>
      <c r="BJ687" s="397"/>
      <c r="BK687" s="397"/>
    </row>
    <row r="688" spans="2:63" x14ac:dyDescent="0.35">
      <c r="B688" s="80"/>
      <c r="C688" s="119"/>
      <c r="D688" s="119"/>
      <c r="E688" s="202"/>
      <c r="F688" s="119"/>
      <c r="G688" s="120"/>
      <c r="H688" s="41"/>
      <c r="I688" s="41"/>
      <c r="J688" s="944">
        <f t="shared" si="81"/>
        <v>0</v>
      </c>
      <c r="K688" s="292">
        <f t="shared" si="82"/>
        <v>0</v>
      </c>
      <c r="L688" s="327">
        <f>IF(I688&lt;(INDEX(Lookup!$U$2:$U$10,MATCH($D$45,Lookup!$S$2:$S$10,0))),0,365)</f>
        <v>0</v>
      </c>
      <c r="M688" s="292">
        <f t="shared" ref="M688:M751" si="87">IF(O688="x",0,L688*$L$8)</f>
        <v>0</v>
      </c>
      <c r="N688" s="371"/>
      <c r="O688" s="150"/>
      <c r="P688" s="397"/>
      <c r="Q688" s="555"/>
      <c r="R688" s="576">
        <f t="shared" si="83"/>
        <v>0</v>
      </c>
      <c r="S688" s="576">
        <f t="shared" si="84"/>
        <v>0</v>
      </c>
      <c r="T688" s="576">
        <f t="shared" si="85"/>
        <v>0</v>
      </c>
      <c r="U688" s="576">
        <f t="shared" si="86"/>
        <v>0</v>
      </c>
      <c r="V688" s="553"/>
      <c r="W688" s="553"/>
      <c r="X688" s="553"/>
      <c r="Y688" s="553"/>
      <c r="Z688" s="397"/>
      <c r="AA688" s="397"/>
      <c r="AB688" s="397"/>
      <c r="AC688" s="397"/>
      <c r="AD688" s="397"/>
      <c r="AE688" s="397"/>
      <c r="AF688" s="397"/>
      <c r="AG688" s="397"/>
      <c r="AH688" s="397"/>
      <c r="AI688" s="397"/>
      <c r="AJ688" s="397"/>
      <c r="AK688" s="397"/>
      <c r="AL688" s="397"/>
      <c r="AM688" s="397"/>
      <c r="AN688" s="397"/>
      <c r="AO688" s="397"/>
      <c r="AP688" s="397"/>
      <c r="AQ688" s="397"/>
      <c r="AR688" s="397"/>
      <c r="AS688" s="397"/>
      <c r="AT688" s="397"/>
      <c r="AU688" s="397"/>
      <c r="AV688" s="397"/>
      <c r="AW688" s="397"/>
      <c r="AX688" s="397"/>
      <c r="AY688" s="397"/>
      <c r="AZ688" s="397"/>
      <c r="BA688" s="553"/>
      <c r="BB688" s="397"/>
      <c r="BC688" s="397"/>
      <c r="BD688" s="397"/>
      <c r="BE688" s="397"/>
      <c r="BF688" s="397"/>
      <c r="BG688" s="397"/>
      <c r="BH688" s="397"/>
      <c r="BI688" s="397"/>
      <c r="BJ688" s="397"/>
      <c r="BK688" s="397"/>
    </row>
    <row r="689" spans="2:63" x14ac:dyDescent="0.35">
      <c r="B689" s="80"/>
      <c r="C689" s="119"/>
      <c r="D689" s="119"/>
      <c r="E689" s="202"/>
      <c r="F689" s="119"/>
      <c r="G689" s="120"/>
      <c r="H689" s="41"/>
      <c r="I689" s="41"/>
      <c r="J689" s="944">
        <f t="shared" ref="J689:J752" si="88">IF(OR(H689&lt;&gt;"",I689&lt;&gt;""),DATEDIF(H689,I689,"d")+1,0)</f>
        <v>0</v>
      </c>
      <c r="K689" s="292">
        <f t="shared" ref="K689:K752" si="89">J689*$L$8</f>
        <v>0</v>
      </c>
      <c r="L689" s="327">
        <f>IF(I689&lt;(INDEX(Lookup!$U$2:$U$10,MATCH($D$45,Lookup!$S$2:$S$10,0))),0,365)</f>
        <v>0</v>
      </c>
      <c r="M689" s="292">
        <f t="shared" si="87"/>
        <v>0</v>
      </c>
      <c r="N689" s="371"/>
      <c r="O689" s="150"/>
      <c r="P689" s="397"/>
      <c r="Q689" s="555"/>
      <c r="R689" s="576">
        <f t="shared" ref="R689:R752" si="90">K689*$H$33</f>
        <v>0</v>
      </c>
      <c r="S689" s="576">
        <f t="shared" ref="S689:S752" si="91">M689*$H$42</f>
        <v>0</v>
      </c>
      <c r="T689" s="576">
        <f t="shared" ref="T689:T752" si="92">R689-K689</f>
        <v>0</v>
      </c>
      <c r="U689" s="576">
        <f t="shared" ref="U689:U752" si="93">S689-M689</f>
        <v>0</v>
      </c>
      <c r="V689" s="553"/>
      <c r="W689" s="553"/>
      <c r="X689" s="553"/>
      <c r="Y689" s="553"/>
      <c r="Z689" s="397"/>
      <c r="AA689" s="397"/>
      <c r="AB689" s="397"/>
      <c r="AC689" s="397"/>
      <c r="AD689" s="397"/>
      <c r="AE689" s="397"/>
      <c r="AF689" s="397"/>
      <c r="AG689" s="397"/>
      <c r="AH689" s="397"/>
      <c r="AI689" s="397"/>
      <c r="AJ689" s="397"/>
      <c r="AK689" s="397"/>
      <c r="AL689" s="397"/>
      <c r="AM689" s="397"/>
      <c r="AN689" s="397"/>
      <c r="AO689" s="397"/>
      <c r="AP689" s="397"/>
      <c r="AQ689" s="397"/>
      <c r="AR689" s="397"/>
      <c r="AS689" s="397"/>
      <c r="AT689" s="397"/>
      <c r="AU689" s="397"/>
      <c r="AV689" s="397"/>
      <c r="AW689" s="397"/>
      <c r="AX689" s="397"/>
      <c r="AY689" s="397"/>
      <c r="AZ689" s="397"/>
      <c r="BA689" s="553"/>
      <c r="BB689" s="397"/>
      <c r="BC689" s="397"/>
      <c r="BD689" s="397"/>
      <c r="BE689" s="397"/>
      <c r="BF689" s="397"/>
      <c r="BG689" s="397"/>
      <c r="BH689" s="397"/>
      <c r="BI689" s="397"/>
      <c r="BJ689" s="397"/>
      <c r="BK689" s="397"/>
    </row>
    <row r="690" spans="2:63" x14ac:dyDescent="0.35">
      <c r="B690" s="80"/>
      <c r="C690" s="119"/>
      <c r="D690" s="119"/>
      <c r="E690" s="202"/>
      <c r="F690" s="119"/>
      <c r="G690" s="120"/>
      <c r="H690" s="41"/>
      <c r="I690" s="41"/>
      <c r="J690" s="944">
        <f t="shared" si="88"/>
        <v>0</v>
      </c>
      <c r="K690" s="292">
        <f t="shared" si="89"/>
        <v>0</v>
      </c>
      <c r="L690" s="327">
        <f>IF(I690&lt;(INDEX(Lookup!$U$2:$U$10,MATCH($D$45,Lookup!$S$2:$S$10,0))),0,365)</f>
        <v>0</v>
      </c>
      <c r="M690" s="292">
        <f t="shared" si="87"/>
        <v>0</v>
      </c>
      <c r="N690" s="371"/>
      <c r="O690" s="150"/>
      <c r="P690" s="397"/>
      <c r="Q690" s="555"/>
      <c r="R690" s="576">
        <f t="shared" si="90"/>
        <v>0</v>
      </c>
      <c r="S690" s="576">
        <f t="shared" si="91"/>
        <v>0</v>
      </c>
      <c r="T690" s="576">
        <f t="shared" si="92"/>
        <v>0</v>
      </c>
      <c r="U690" s="576">
        <f t="shared" si="93"/>
        <v>0</v>
      </c>
      <c r="V690" s="553"/>
      <c r="W690" s="553"/>
      <c r="X690" s="553"/>
      <c r="Y690" s="553"/>
      <c r="Z690" s="397"/>
      <c r="AA690" s="397"/>
      <c r="AB690" s="397"/>
      <c r="AC690" s="397"/>
      <c r="AD690" s="397"/>
      <c r="AE690" s="397"/>
      <c r="AF690" s="397"/>
      <c r="AG690" s="397"/>
      <c r="AH690" s="397"/>
      <c r="AI690" s="397"/>
      <c r="AJ690" s="397"/>
      <c r="AK690" s="397"/>
      <c r="AL690" s="397"/>
      <c r="AM690" s="397"/>
      <c r="AN690" s="397"/>
      <c r="AO690" s="397"/>
      <c r="AP690" s="397"/>
      <c r="AQ690" s="397"/>
      <c r="AR690" s="397"/>
      <c r="AS690" s="397"/>
      <c r="AT690" s="397"/>
      <c r="AU690" s="397"/>
      <c r="AV690" s="397"/>
      <c r="AW690" s="397"/>
      <c r="AX690" s="397"/>
      <c r="AY690" s="397"/>
      <c r="AZ690" s="397"/>
      <c r="BA690" s="553"/>
      <c r="BB690" s="397"/>
      <c r="BC690" s="397"/>
      <c r="BD690" s="397"/>
      <c r="BE690" s="397"/>
      <c r="BF690" s="397"/>
      <c r="BG690" s="397"/>
      <c r="BH690" s="397"/>
      <c r="BI690" s="397"/>
      <c r="BJ690" s="397"/>
      <c r="BK690" s="397"/>
    </row>
    <row r="691" spans="2:63" x14ac:dyDescent="0.35">
      <c r="B691" s="80"/>
      <c r="C691" s="119"/>
      <c r="D691" s="119"/>
      <c r="E691" s="202"/>
      <c r="F691" s="119"/>
      <c r="G691" s="120"/>
      <c r="H691" s="41"/>
      <c r="I691" s="41"/>
      <c r="J691" s="944">
        <f t="shared" si="88"/>
        <v>0</v>
      </c>
      <c r="K691" s="292">
        <f t="shared" si="89"/>
        <v>0</v>
      </c>
      <c r="L691" s="327">
        <f>IF(I691&lt;(INDEX(Lookup!$U$2:$U$10,MATCH($D$45,Lookup!$S$2:$S$10,0))),0,365)</f>
        <v>0</v>
      </c>
      <c r="M691" s="292">
        <f t="shared" si="87"/>
        <v>0</v>
      </c>
      <c r="N691" s="371"/>
      <c r="O691" s="150"/>
      <c r="P691" s="397"/>
      <c r="Q691" s="555"/>
      <c r="R691" s="576">
        <f t="shared" si="90"/>
        <v>0</v>
      </c>
      <c r="S691" s="576">
        <f t="shared" si="91"/>
        <v>0</v>
      </c>
      <c r="T691" s="576">
        <f t="shared" si="92"/>
        <v>0</v>
      </c>
      <c r="U691" s="576">
        <f t="shared" si="93"/>
        <v>0</v>
      </c>
      <c r="V691" s="553"/>
      <c r="W691" s="553"/>
      <c r="X691" s="553"/>
      <c r="Y691" s="553"/>
      <c r="Z691" s="397"/>
      <c r="AA691" s="397"/>
      <c r="AB691" s="397"/>
      <c r="AC691" s="397"/>
      <c r="AD691" s="397"/>
      <c r="AE691" s="397"/>
      <c r="AF691" s="397"/>
      <c r="AG691" s="397"/>
      <c r="AH691" s="397"/>
      <c r="AI691" s="397"/>
      <c r="AJ691" s="397"/>
      <c r="AK691" s="397"/>
      <c r="AL691" s="397"/>
      <c r="AM691" s="397"/>
      <c r="AN691" s="397"/>
      <c r="AO691" s="397"/>
      <c r="AP691" s="397"/>
      <c r="AQ691" s="397"/>
      <c r="AR691" s="397"/>
      <c r="AS691" s="397"/>
      <c r="AT691" s="397"/>
      <c r="AU691" s="397"/>
      <c r="AV691" s="397"/>
      <c r="AW691" s="397"/>
      <c r="AX691" s="397"/>
      <c r="AY691" s="397"/>
      <c r="AZ691" s="397"/>
      <c r="BA691" s="553"/>
      <c r="BB691" s="397"/>
      <c r="BC691" s="397"/>
      <c r="BD691" s="397"/>
      <c r="BE691" s="397"/>
      <c r="BF691" s="397"/>
      <c r="BG691" s="397"/>
      <c r="BH691" s="397"/>
      <c r="BI691" s="397"/>
      <c r="BJ691" s="397"/>
      <c r="BK691" s="397"/>
    </row>
    <row r="692" spans="2:63" x14ac:dyDescent="0.35">
      <c r="B692" s="80"/>
      <c r="C692" s="119"/>
      <c r="D692" s="119"/>
      <c r="E692" s="202"/>
      <c r="F692" s="119"/>
      <c r="G692" s="120"/>
      <c r="H692" s="41"/>
      <c r="I692" s="41"/>
      <c r="J692" s="944">
        <f t="shared" si="88"/>
        <v>0</v>
      </c>
      <c r="K692" s="292">
        <f t="shared" si="89"/>
        <v>0</v>
      </c>
      <c r="L692" s="327">
        <f>IF(I692&lt;(INDEX(Lookup!$U$2:$U$10,MATCH($D$45,Lookup!$S$2:$S$10,0))),0,365)</f>
        <v>0</v>
      </c>
      <c r="M692" s="292">
        <f t="shared" si="87"/>
        <v>0</v>
      </c>
      <c r="N692" s="371"/>
      <c r="O692" s="150"/>
      <c r="P692" s="397"/>
      <c r="Q692" s="555"/>
      <c r="R692" s="576">
        <f t="shared" si="90"/>
        <v>0</v>
      </c>
      <c r="S692" s="576">
        <f t="shared" si="91"/>
        <v>0</v>
      </c>
      <c r="T692" s="576">
        <f t="shared" si="92"/>
        <v>0</v>
      </c>
      <c r="U692" s="576">
        <f t="shared" si="93"/>
        <v>0</v>
      </c>
      <c r="V692" s="553"/>
      <c r="W692" s="553"/>
      <c r="X692" s="553"/>
      <c r="Y692" s="553"/>
      <c r="Z692" s="397"/>
      <c r="AA692" s="397"/>
      <c r="AB692" s="397"/>
      <c r="AC692" s="397"/>
      <c r="AD692" s="397"/>
      <c r="AE692" s="397"/>
      <c r="AF692" s="397"/>
      <c r="AG692" s="397"/>
      <c r="AH692" s="397"/>
      <c r="AI692" s="397"/>
      <c r="AJ692" s="397"/>
      <c r="AK692" s="397"/>
      <c r="AL692" s="397"/>
      <c r="AM692" s="397"/>
      <c r="AN692" s="397"/>
      <c r="AO692" s="397"/>
      <c r="AP692" s="397"/>
      <c r="AQ692" s="397"/>
      <c r="AR692" s="397"/>
      <c r="AS692" s="397"/>
      <c r="AT692" s="397"/>
      <c r="AU692" s="397"/>
      <c r="AV692" s="397"/>
      <c r="AW692" s="397"/>
      <c r="AX692" s="397"/>
      <c r="AY692" s="397"/>
      <c r="AZ692" s="397"/>
      <c r="BA692" s="553"/>
      <c r="BB692" s="397"/>
      <c r="BC692" s="397"/>
      <c r="BD692" s="397"/>
      <c r="BE692" s="397"/>
      <c r="BF692" s="397"/>
      <c r="BG692" s="397"/>
      <c r="BH692" s="397"/>
      <c r="BI692" s="397"/>
      <c r="BJ692" s="397"/>
      <c r="BK692" s="397"/>
    </row>
    <row r="693" spans="2:63" x14ac:dyDescent="0.35">
      <c r="B693" s="80"/>
      <c r="C693" s="119"/>
      <c r="D693" s="119"/>
      <c r="E693" s="202"/>
      <c r="F693" s="119"/>
      <c r="G693" s="120"/>
      <c r="H693" s="41"/>
      <c r="I693" s="41"/>
      <c r="J693" s="944">
        <f t="shared" si="88"/>
        <v>0</v>
      </c>
      <c r="K693" s="292">
        <f t="shared" si="89"/>
        <v>0</v>
      </c>
      <c r="L693" s="327">
        <f>IF(I693&lt;(INDEX(Lookup!$U$2:$U$10,MATCH($D$45,Lookup!$S$2:$S$10,0))),0,365)</f>
        <v>0</v>
      </c>
      <c r="M693" s="292">
        <f t="shared" si="87"/>
        <v>0</v>
      </c>
      <c r="N693" s="371"/>
      <c r="O693" s="150"/>
      <c r="P693" s="397"/>
      <c r="Q693" s="555"/>
      <c r="R693" s="576">
        <f t="shared" si="90"/>
        <v>0</v>
      </c>
      <c r="S693" s="576">
        <f t="shared" si="91"/>
        <v>0</v>
      </c>
      <c r="T693" s="576">
        <f t="shared" si="92"/>
        <v>0</v>
      </c>
      <c r="U693" s="576">
        <f t="shared" si="93"/>
        <v>0</v>
      </c>
      <c r="V693" s="553"/>
      <c r="W693" s="553"/>
      <c r="X693" s="553"/>
      <c r="Y693" s="553"/>
      <c r="Z693" s="397"/>
      <c r="AA693" s="397"/>
      <c r="AB693" s="397"/>
      <c r="AC693" s="397"/>
      <c r="AD693" s="397"/>
      <c r="AE693" s="397"/>
      <c r="AF693" s="397"/>
      <c r="AG693" s="397"/>
      <c r="AH693" s="397"/>
      <c r="AI693" s="397"/>
      <c r="AJ693" s="397"/>
      <c r="AK693" s="397"/>
      <c r="AL693" s="397"/>
      <c r="AM693" s="397"/>
      <c r="AN693" s="397"/>
      <c r="AO693" s="397"/>
      <c r="AP693" s="397"/>
      <c r="AQ693" s="397"/>
      <c r="AR693" s="397"/>
      <c r="AS693" s="397"/>
      <c r="AT693" s="397"/>
      <c r="AU693" s="397"/>
      <c r="AV693" s="397"/>
      <c r="AW693" s="397"/>
      <c r="AX693" s="397"/>
      <c r="AY693" s="397"/>
      <c r="AZ693" s="397"/>
      <c r="BA693" s="553"/>
      <c r="BB693" s="397"/>
      <c r="BC693" s="397"/>
      <c r="BD693" s="397"/>
      <c r="BE693" s="397"/>
      <c r="BF693" s="397"/>
      <c r="BG693" s="397"/>
      <c r="BH693" s="397"/>
      <c r="BI693" s="397"/>
      <c r="BJ693" s="397"/>
      <c r="BK693" s="397"/>
    </row>
    <row r="694" spans="2:63" x14ac:dyDescent="0.35">
      <c r="B694" s="80"/>
      <c r="C694" s="119"/>
      <c r="D694" s="119"/>
      <c r="E694" s="202"/>
      <c r="F694" s="119"/>
      <c r="G694" s="120"/>
      <c r="H694" s="41"/>
      <c r="I694" s="41"/>
      <c r="J694" s="944">
        <f t="shared" si="88"/>
        <v>0</v>
      </c>
      <c r="K694" s="292">
        <f t="shared" si="89"/>
        <v>0</v>
      </c>
      <c r="L694" s="327">
        <f>IF(I694&lt;(INDEX(Lookup!$U$2:$U$10,MATCH($D$45,Lookup!$S$2:$S$10,0))),0,365)</f>
        <v>0</v>
      </c>
      <c r="M694" s="292">
        <f t="shared" si="87"/>
        <v>0</v>
      </c>
      <c r="N694" s="371"/>
      <c r="O694" s="150"/>
      <c r="P694" s="397"/>
      <c r="Q694" s="555"/>
      <c r="R694" s="576">
        <f t="shared" si="90"/>
        <v>0</v>
      </c>
      <c r="S694" s="576">
        <f t="shared" si="91"/>
        <v>0</v>
      </c>
      <c r="T694" s="576">
        <f t="shared" si="92"/>
        <v>0</v>
      </c>
      <c r="U694" s="576">
        <f t="shared" si="93"/>
        <v>0</v>
      </c>
      <c r="V694" s="553"/>
      <c r="W694" s="553"/>
      <c r="X694" s="553"/>
      <c r="Y694" s="553"/>
      <c r="Z694" s="397"/>
      <c r="AA694" s="397"/>
      <c r="AB694" s="397"/>
      <c r="AC694" s="397"/>
      <c r="AD694" s="397"/>
      <c r="AE694" s="397"/>
      <c r="AF694" s="397"/>
      <c r="AG694" s="397"/>
      <c r="AH694" s="397"/>
      <c r="AI694" s="397"/>
      <c r="AJ694" s="397"/>
      <c r="AK694" s="397"/>
      <c r="AL694" s="397"/>
      <c r="AM694" s="397"/>
      <c r="AN694" s="397"/>
      <c r="AO694" s="397"/>
      <c r="AP694" s="397"/>
      <c r="AQ694" s="397"/>
      <c r="AR694" s="397"/>
      <c r="AS694" s="397"/>
      <c r="AT694" s="397"/>
      <c r="AU694" s="397"/>
      <c r="AV694" s="397"/>
      <c r="AW694" s="397"/>
      <c r="AX694" s="397"/>
      <c r="AY694" s="397"/>
      <c r="AZ694" s="397"/>
      <c r="BA694" s="553"/>
      <c r="BB694" s="397"/>
      <c r="BC694" s="397"/>
      <c r="BD694" s="397"/>
      <c r="BE694" s="397"/>
      <c r="BF694" s="397"/>
      <c r="BG694" s="397"/>
      <c r="BH694" s="397"/>
      <c r="BI694" s="397"/>
      <c r="BJ694" s="397"/>
      <c r="BK694" s="397"/>
    </row>
    <row r="695" spans="2:63" x14ac:dyDescent="0.35">
      <c r="B695" s="80"/>
      <c r="C695" s="119"/>
      <c r="D695" s="119"/>
      <c r="E695" s="202"/>
      <c r="F695" s="119"/>
      <c r="G695" s="120"/>
      <c r="H695" s="41"/>
      <c r="I695" s="41"/>
      <c r="J695" s="944">
        <f t="shared" si="88"/>
        <v>0</v>
      </c>
      <c r="K695" s="292">
        <f t="shared" si="89"/>
        <v>0</v>
      </c>
      <c r="L695" s="327">
        <f>IF(I695&lt;(INDEX(Lookup!$U$2:$U$10,MATCH($D$45,Lookup!$S$2:$S$10,0))),0,365)</f>
        <v>0</v>
      </c>
      <c r="M695" s="292">
        <f t="shared" si="87"/>
        <v>0</v>
      </c>
      <c r="N695" s="371"/>
      <c r="O695" s="150"/>
      <c r="P695" s="397"/>
      <c r="Q695" s="555"/>
      <c r="R695" s="576">
        <f t="shared" si="90"/>
        <v>0</v>
      </c>
      <c r="S695" s="576">
        <f t="shared" si="91"/>
        <v>0</v>
      </c>
      <c r="T695" s="576">
        <f t="shared" si="92"/>
        <v>0</v>
      </c>
      <c r="U695" s="576">
        <f t="shared" si="93"/>
        <v>0</v>
      </c>
      <c r="V695" s="553"/>
      <c r="W695" s="553"/>
      <c r="X695" s="553"/>
      <c r="Y695" s="553"/>
      <c r="Z695" s="397"/>
      <c r="AA695" s="397"/>
      <c r="AB695" s="397"/>
      <c r="AC695" s="397"/>
      <c r="AD695" s="397"/>
      <c r="AE695" s="397"/>
      <c r="AF695" s="397"/>
      <c r="AG695" s="397"/>
      <c r="AH695" s="397"/>
      <c r="AI695" s="397"/>
      <c r="AJ695" s="397"/>
      <c r="AK695" s="397"/>
      <c r="AL695" s="397"/>
      <c r="AM695" s="397"/>
      <c r="AN695" s="397"/>
      <c r="AO695" s="397"/>
      <c r="AP695" s="397"/>
      <c r="AQ695" s="397"/>
      <c r="AR695" s="397"/>
      <c r="AS695" s="397"/>
      <c r="AT695" s="397"/>
      <c r="AU695" s="397"/>
      <c r="AV695" s="397"/>
      <c r="AW695" s="397"/>
      <c r="AX695" s="397"/>
      <c r="AY695" s="397"/>
      <c r="AZ695" s="397"/>
      <c r="BA695" s="553"/>
      <c r="BB695" s="397"/>
      <c r="BC695" s="397"/>
      <c r="BD695" s="397"/>
      <c r="BE695" s="397"/>
      <c r="BF695" s="397"/>
      <c r="BG695" s="397"/>
      <c r="BH695" s="397"/>
      <c r="BI695" s="397"/>
      <c r="BJ695" s="397"/>
      <c r="BK695" s="397"/>
    </row>
    <row r="696" spans="2:63" x14ac:dyDescent="0.35">
      <c r="B696" s="80"/>
      <c r="C696" s="119"/>
      <c r="D696" s="119"/>
      <c r="E696" s="202"/>
      <c r="F696" s="119"/>
      <c r="G696" s="120"/>
      <c r="H696" s="41"/>
      <c r="I696" s="41"/>
      <c r="J696" s="944">
        <f t="shared" si="88"/>
        <v>0</v>
      </c>
      <c r="K696" s="292">
        <f t="shared" si="89"/>
        <v>0</v>
      </c>
      <c r="L696" s="327">
        <f>IF(I696&lt;(INDEX(Lookup!$U$2:$U$10,MATCH($D$45,Lookup!$S$2:$S$10,0))),0,365)</f>
        <v>0</v>
      </c>
      <c r="M696" s="292">
        <f t="shared" si="87"/>
        <v>0</v>
      </c>
      <c r="N696" s="371"/>
      <c r="O696" s="150"/>
      <c r="P696" s="397"/>
      <c r="Q696" s="555"/>
      <c r="R696" s="576">
        <f t="shared" si="90"/>
        <v>0</v>
      </c>
      <c r="S696" s="576">
        <f t="shared" si="91"/>
        <v>0</v>
      </c>
      <c r="T696" s="576">
        <f t="shared" si="92"/>
        <v>0</v>
      </c>
      <c r="U696" s="576">
        <f t="shared" si="93"/>
        <v>0</v>
      </c>
      <c r="V696" s="553"/>
      <c r="W696" s="553"/>
      <c r="X696" s="553"/>
      <c r="Y696" s="553"/>
      <c r="Z696" s="397"/>
      <c r="AA696" s="397"/>
      <c r="AB696" s="397"/>
      <c r="AC696" s="397"/>
      <c r="AD696" s="397"/>
      <c r="AE696" s="397"/>
      <c r="AF696" s="397"/>
      <c r="AG696" s="397"/>
      <c r="AH696" s="397"/>
      <c r="AI696" s="397"/>
      <c r="AJ696" s="397"/>
      <c r="AK696" s="397"/>
      <c r="AL696" s="397"/>
      <c r="AM696" s="397"/>
      <c r="AN696" s="397"/>
      <c r="AO696" s="397"/>
      <c r="AP696" s="397"/>
      <c r="AQ696" s="397"/>
      <c r="AR696" s="397"/>
      <c r="AS696" s="397"/>
      <c r="AT696" s="397"/>
      <c r="AU696" s="397"/>
      <c r="AV696" s="397"/>
      <c r="AW696" s="397"/>
      <c r="AX696" s="397"/>
      <c r="AY696" s="397"/>
      <c r="AZ696" s="397"/>
      <c r="BA696" s="553"/>
      <c r="BB696" s="397"/>
      <c r="BC696" s="397"/>
      <c r="BD696" s="397"/>
      <c r="BE696" s="397"/>
      <c r="BF696" s="397"/>
      <c r="BG696" s="397"/>
      <c r="BH696" s="397"/>
      <c r="BI696" s="397"/>
      <c r="BJ696" s="397"/>
      <c r="BK696" s="397"/>
    </row>
    <row r="697" spans="2:63" x14ac:dyDescent="0.35">
      <c r="B697" s="80"/>
      <c r="C697" s="119"/>
      <c r="D697" s="119"/>
      <c r="E697" s="202"/>
      <c r="F697" s="119"/>
      <c r="G697" s="120"/>
      <c r="H697" s="41"/>
      <c r="I697" s="41"/>
      <c r="J697" s="944">
        <f t="shared" si="88"/>
        <v>0</v>
      </c>
      <c r="K697" s="292">
        <f t="shared" si="89"/>
        <v>0</v>
      </c>
      <c r="L697" s="327">
        <f>IF(I697&lt;(INDEX(Lookup!$U$2:$U$10,MATCH($D$45,Lookup!$S$2:$S$10,0))),0,365)</f>
        <v>0</v>
      </c>
      <c r="M697" s="292">
        <f t="shared" si="87"/>
        <v>0</v>
      </c>
      <c r="N697" s="371"/>
      <c r="O697" s="150"/>
      <c r="P697" s="397"/>
      <c r="Q697" s="555"/>
      <c r="R697" s="576">
        <f t="shared" si="90"/>
        <v>0</v>
      </c>
      <c r="S697" s="576">
        <f t="shared" si="91"/>
        <v>0</v>
      </c>
      <c r="T697" s="576">
        <f t="shared" si="92"/>
        <v>0</v>
      </c>
      <c r="U697" s="576">
        <f t="shared" si="93"/>
        <v>0</v>
      </c>
      <c r="V697" s="553"/>
      <c r="W697" s="553"/>
      <c r="X697" s="553"/>
      <c r="Y697" s="553"/>
      <c r="Z697" s="397"/>
      <c r="AA697" s="397"/>
      <c r="AB697" s="397"/>
      <c r="AC697" s="397"/>
      <c r="AD697" s="397"/>
      <c r="AE697" s="397"/>
      <c r="AF697" s="397"/>
      <c r="AG697" s="397"/>
      <c r="AH697" s="397"/>
      <c r="AI697" s="397"/>
      <c r="AJ697" s="397"/>
      <c r="AK697" s="397"/>
      <c r="AL697" s="397"/>
      <c r="AM697" s="397"/>
      <c r="AN697" s="397"/>
      <c r="AO697" s="397"/>
      <c r="AP697" s="397"/>
      <c r="AQ697" s="397"/>
      <c r="AR697" s="397"/>
      <c r="AS697" s="397"/>
      <c r="AT697" s="397"/>
      <c r="AU697" s="397"/>
      <c r="AV697" s="397"/>
      <c r="AW697" s="397"/>
      <c r="AX697" s="397"/>
      <c r="AY697" s="397"/>
      <c r="AZ697" s="397"/>
      <c r="BA697" s="553"/>
      <c r="BB697" s="397"/>
      <c r="BC697" s="397"/>
      <c r="BD697" s="397"/>
      <c r="BE697" s="397"/>
      <c r="BF697" s="397"/>
      <c r="BG697" s="397"/>
      <c r="BH697" s="397"/>
      <c r="BI697" s="397"/>
      <c r="BJ697" s="397"/>
      <c r="BK697" s="397"/>
    </row>
    <row r="698" spans="2:63" x14ac:dyDescent="0.35">
      <c r="B698" s="80"/>
      <c r="C698" s="119"/>
      <c r="D698" s="119"/>
      <c r="E698" s="202"/>
      <c r="F698" s="119"/>
      <c r="G698" s="120"/>
      <c r="H698" s="41"/>
      <c r="I698" s="41"/>
      <c r="J698" s="944">
        <f t="shared" si="88"/>
        <v>0</v>
      </c>
      <c r="K698" s="292">
        <f t="shared" si="89"/>
        <v>0</v>
      </c>
      <c r="L698" s="327">
        <f>IF(I698&lt;(INDEX(Lookup!$U$2:$U$10,MATCH($D$45,Lookup!$S$2:$S$10,0))),0,365)</f>
        <v>0</v>
      </c>
      <c r="M698" s="292">
        <f t="shared" si="87"/>
        <v>0</v>
      </c>
      <c r="N698" s="371"/>
      <c r="O698" s="150"/>
      <c r="P698" s="397"/>
      <c r="Q698" s="555"/>
      <c r="R698" s="576">
        <f t="shared" si="90"/>
        <v>0</v>
      </c>
      <c r="S698" s="576">
        <f t="shared" si="91"/>
        <v>0</v>
      </c>
      <c r="T698" s="576">
        <f t="shared" si="92"/>
        <v>0</v>
      </c>
      <c r="U698" s="576">
        <f t="shared" si="93"/>
        <v>0</v>
      </c>
      <c r="V698" s="553"/>
      <c r="W698" s="553"/>
      <c r="X698" s="553"/>
      <c r="Y698" s="553"/>
      <c r="Z698" s="397"/>
      <c r="AA698" s="397"/>
      <c r="AB698" s="397"/>
      <c r="AC698" s="397"/>
      <c r="AD698" s="397"/>
      <c r="AE698" s="397"/>
      <c r="AF698" s="397"/>
      <c r="AG698" s="397"/>
      <c r="AH698" s="397"/>
      <c r="AI698" s="397"/>
      <c r="AJ698" s="397"/>
      <c r="AK698" s="397"/>
      <c r="AL698" s="397"/>
      <c r="AM698" s="397"/>
      <c r="AN698" s="397"/>
      <c r="AO698" s="397"/>
      <c r="AP698" s="397"/>
      <c r="AQ698" s="397"/>
      <c r="AR698" s="397"/>
      <c r="AS698" s="397"/>
      <c r="AT698" s="397"/>
      <c r="AU698" s="397"/>
      <c r="AV698" s="397"/>
      <c r="AW698" s="397"/>
      <c r="AX698" s="397"/>
      <c r="AY698" s="397"/>
      <c r="AZ698" s="397"/>
      <c r="BA698" s="553"/>
      <c r="BB698" s="397"/>
      <c r="BC698" s="397"/>
      <c r="BD698" s="397"/>
      <c r="BE698" s="397"/>
      <c r="BF698" s="397"/>
      <c r="BG698" s="397"/>
      <c r="BH698" s="397"/>
      <c r="BI698" s="397"/>
      <c r="BJ698" s="397"/>
      <c r="BK698" s="397"/>
    </row>
    <row r="699" spans="2:63" x14ac:dyDescent="0.35">
      <c r="B699" s="80"/>
      <c r="C699" s="119"/>
      <c r="D699" s="119"/>
      <c r="E699" s="202"/>
      <c r="F699" s="119"/>
      <c r="G699" s="120"/>
      <c r="H699" s="41"/>
      <c r="I699" s="41"/>
      <c r="J699" s="944">
        <f t="shared" si="88"/>
        <v>0</v>
      </c>
      <c r="K699" s="292">
        <f t="shared" si="89"/>
        <v>0</v>
      </c>
      <c r="L699" s="327">
        <f>IF(I699&lt;(INDEX(Lookup!$U$2:$U$10,MATCH($D$45,Lookup!$S$2:$S$10,0))),0,365)</f>
        <v>0</v>
      </c>
      <c r="M699" s="292">
        <f t="shared" si="87"/>
        <v>0</v>
      </c>
      <c r="N699" s="371"/>
      <c r="O699" s="150"/>
      <c r="P699" s="397"/>
      <c r="Q699" s="555"/>
      <c r="R699" s="576">
        <f t="shared" si="90"/>
        <v>0</v>
      </c>
      <c r="S699" s="576">
        <f t="shared" si="91"/>
        <v>0</v>
      </c>
      <c r="T699" s="576">
        <f t="shared" si="92"/>
        <v>0</v>
      </c>
      <c r="U699" s="576">
        <f t="shared" si="93"/>
        <v>0</v>
      </c>
      <c r="V699" s="553"/>
      <c r="W699" s="553"/>
      <c r="X699" s="553"/>
      <c r="Y699" s="553"/>
      <c r="Z699" s="397"/>
      <c r="AA699" s="397"/>
      <c r="AB699" s="397"/>
      <c r="AC699" s="397"/>
      <c r="AD699" s="397"/>
      <c r="AE699" s="397"/>
      <c r="AF699" s="397"/>
      <c r="AG699" s="397"/>
      <c r="AH699" s="397"/>
      <c r="AI699" s="397"/>
      <c r="AJ699" s="397"/>
      <c r="AK699" s="397"/>
      <c r="AL699" s="397"/>
      <c r="AM699" s="397"/>
      <c r="AN699" s="397"/>
      <c r="AO699" s="397"/>
      <c r="AP699" s="397"/>
      <c r="AQ699" s="397"/>
      <c r="AR699" s="397"/>
      <c r="AS699" s="397"/>
      <c r="AT699" s="397"/>
      <c r="AU699" s="397"/>
      <c r="AV699" s="397"/>
      <c r="AW699" s="397"/>
      <c r="AX699" s="397"/>
      <c r="AY699" s="397"/>
      <c r="AZ699" s="397"/>
      <c r="BA699" s="553"/>
      <c r="BB699" s="397"/>
      <c r="BC699" s="397"/>
      <c r="BD699" s="397"/>
      <c r="BE699" s="397"/>
      <c r="BF699" s="397"/>
      <c r="BG699" s="397"/>
      <c r="BH699" s="397"/>
      <c r="BI699" s="397"/>
      <c r="BJ699" s="397"/>
      <c r="BK699" s="397"/>
    </row>
    <row r="700" spans="2:63" x14ac:dyDescent="0.35">
      <c r="B700" s="80"/>
      <c r="C700" s="119"/>
      <c r="D700" s="119"/>
      <c r="E700" s="202"/>
      <c r="F700" s="119"/>
      <c r="G700" s="120"/>
      <c r="H700" s="41"/>
      <c r="I700" s="41"/>
      <c r="J700" s="944">
        <f t="shared" si="88"/>
        <v>0</v>
      </c>
      <c r="K700" s="292">
        <f t="shared" si="89"/>
        <v>0</v>
      </c>
      <c r="L700" s="327">
        <f>IF(I700&lt;(INDEX(Lookup!$U$2:$U$10,MATCH($D$45,Lookup!$S$2:$S$10,0))),0,365)</f>
        <v>0</v>
      </c>
      <c r="M700" s="292">
        <f t="shared" si="87"/>
        <v>0</v>
      </c>
      <c r="N700" s="371"/>
      <c r="O700" s="150"/>
      <c r="P700" s="397"/>
      <c r="Q700" s="555"/>
      <c r="R700" s="576">
        <f t="shared" si="90"/>
        <v>0</v>
      </c>
      <c r="S700" s="576">
        <f t="shared" si="91"/>
        <v>0</v>
      </c>
      <c r="T700" s="576">
        <f t="shared" si="92"/>
        <v>0</v>
      </c>
      <c r="U700" s="576">
        <f t="shared" si="93"/>
        <v>0</v>
      </c>
      <c r="V700" s="553"/>
      <c r="W700" s="553"/>
      <c r="X700" s="553"/>
      <c r="Y700" s="553"/>
      <c r="Z700" s="397"/>
      <c r="AA700" s="397"/>
      <c r="AB700" s="397"/>
      <c r="AC700" s="397"/>
      <c r="AD700" s="397"/>
      <c r="AE700" s="397"/>
      <c r="AF700" s="397"/>
      <c r="AG700" s="397"/>
      <c r="AH700" s="397"/>
      <c r="AI700" s="397"/>
      <c r="AJ700" s="397"/>
      <c r="AK700" s="397"/>
      <c r="AL700" s="397"/>
      <c r="AM700" s="397"/>
      <c r="AN700" s="397"/>
      <c r="AO700" s="397"/>
      <c r="AP700" s="397"/>
      <c r="AQ700" s="397"/>
      <c r="AR700" s="397"/>
      <c r="AS700" s="397"/>
      <c r="AT700" s="397"/>
      <c r="AU700" s="397"/>
      <c r="AV700" s="397"/>
      <c r="AW700" s="397"/>
      <c r="AX700" s="397"/>
      <c r="AY700" s="397"/>
      <c r="AZ700" s="397"/>
      <c r="BA700" s="553"/>
      <c r="BB700" s="397"/>
      <c r="BC700" s="397"/>
      <c r="BD700" s="397"/>
      <c r="BE700" s="397"/>
      <c r="BF700" s="397"/>
      <c r="BG700" s="397"/>
      <c r="BH700" s="397"/>
      <c r="BI700" s="397"/>
      <c r="BJ700" s="397"/>
      <c r="BK700" s="397"/>
    </row>
    <row r="701" spans="2:63" x14ac:dyDescent="0.35">
      <c r="B701" s="80"/>
      <c r="C701" s="119"/>
      <c r="D701" s="119"/>
      <c r="E701" s="202"/>
      <c r="F701" s="119"/>
      <c r="G701" s="120"/>
      <c r="H701" s="41"/>
      <c r="I701" s="41"/>
      <c r="J701" s="944">
        <f t="shared" si="88"/>
        <v>0</v>
      </c>
      <c r="K701" s="292">
        <f t="shared" si="89"/>
        <v>0</v>
      </c>
      <c r="L701" s="327">
        <f>IF(I701&lt;(INDEX(Lookup!$U$2:$U$10,MATCH($D$45,Lookup!$S$2:$S$10,0))),0,365)</f>
        <v>0</v>
      </c>
      <c r="M701" s="292">
        <f t="shared" si="87"/>
        <v>0</v>
      </c>
      <c r="N701" s="371"/>
      <c r="O701" s="150"/>
      <c r="P701" s="397"/>
      <c r="Q701" s="555"/>
      <c r="R701" s="576">
        <f t="shared" si="90"/>
        <v>0</v>
      </c>
      <c r="S701" s="576">
        <f t="shared" si="91"/>
        <v>0</v>
      </c>
      <c r="T701" s="576">
        <f t="shared" si="92"/>
        <v>0</v>
      </c>
      <c r="U701" s="576">
        <f t="shared" si="93"/>
        <v>0</v>
      </c>
      <c r="V701" s="553"/>
      <c r="W701" s="553"/>
      <c r="X701" s="553"/>
      <c r="Y701" s="553"/>
      <c r="Z701" s="397"/>
      <c r="AA701" s="397"/>
      <c r="AB701" s="397"/>
      <c r="AC701" s="397"/>
      <c r="AD701" s="397"/>
      <c r="AE701" s="397"/>
      <c r="AF701" s="397"/>
      <c r="AG701" s="397"/>
      <c r="AH701" s="397"/>
      <c r="AI701" s="397"/>
      <c r="AJ701" s="397"/>
      <c r="AK701" s="397"/>
      <c r="AL701" s="397"/>
      <c r="AM701" s="397"/>
      <c r="AN701" s="397"/>
      <c r="AO701" s="397"/>
      <c r="AP701" s="397"/>
      <c r="AQ701" s="397"/>
      <c r="AR701" s="397"/>
      <c r="AS701" s="397"/>
      <c r="AT701" s="397"/>
      <c r="AU701" s="397"/>
      <c r="AV701" s="397"/>
      <c r="AW701" s="397"/>
      <c r="AX701" s="397"/>
      <c r="AY701" s="397"/>
      <c r="AZ701" s="397"/>
      <c r="BA701" s="553"/>
      <c r="BB701" s="397"/>
      <c r="BC701" s="397"/>
      <c r="BD701" s="397"/>
      <c r="BE701" s="397"/>
      <c r="BF701" s="397"/>
      <c r="BG701" s="397"/>
      <c r="BH701" s="397"/>
      <c r="BI701" s="397"/>
      <c r="BJ701" s="397"/>
      <c r="BK701" s="397"/>
    </row>
    <row r="702" spans="2:63" x14ac:dyDescent="0.35">
      <c r="B702" s="80"/>
      <c r="C702" s="119"/>
      <c r="D702" s="119"/>
      <c r="E702" s="202"/>
      <c r="F702" s="119"/>
      <c r="G702" s="120"/>
      <c r="H702" s="41"/>
      <c r="I702" s="41"/>
      <c r="J702" s="944">
        <f t="shared" si="88"/>
        <v>0</v>
      </c>
      <c r="K702" s="292">
        <f t="shared" si="89"/>
        <v>0</v>
      </c>
      <c r="L702" s="327">
        <f>IF(I702&lt;(INDEX(Lookup!$U$2:$U$10,MATCH($D$45,Lookup!$S$2:$S$10,0))),0,365)</f>
        <v>0</v>
      </c>
      <c r="M702" s="292">
        <f t="shared" si="87"/>
        <v>0</v>
      </c>
      <c r="N702" s="371"/>
      <c r="O702" s="150"/>
      <c r="P702" s="397"/>
      <c r="Q702" s="555"/>
      <c r="R702" s="576">
        <f t="shared" si="90"/>
        <v>0</v>
      </c>
      <c r="S702" s="576">
        <f t="shared" si="91"/>
        <v>0</v>
      </c>
      <c r="T702" s="576">
        <f t="shared" si="92"/>
        <v>0</v>
      </c>
      <c r="U702" s="576">
        <f t="shared" si="93"/>
        <v>0</v>
      </c>
      <c r="V702" s="553"/>
      <c r="W702" s="553"/>
      <c r="X702" s="553"/>
      <c r="Y702" s="553"/>
      <c r="Z702" s="397"/>
      <c r="AA702" s="397"/>
      <c r="AB702" s="397"/>
      <c r="AC702" s="397"/>
      <c r="AD702" s="397"/>
      <c r="AE702" s="397"/>
      <c r="AF702" s="397"/>
      <c r="AG702" s="397"/>
      <c r="AH702" s="397"/>
      <c r="AI702" s="397"/>
      <c r="AJ702" s="397"/>
      <c r="AK702" s="397"/>
      <c r="AL702" s="397"/>
      <c r="AM702" s="397"/>
      <c r="AN702" s="397"/>
      <c r="AO702" s="397"/>
      <c r="AP702" s="397"/>
      <c r="AQ702" s="397"/>
      <c r="AR702" s="397"/>
      <c r="AS702" s="397"/>
      <c r="AT702" s="397"/>
      <c r="AU702" s="397"/>
      <c r="AV702" s="397"/>
      <c r="AW702" s="397"/>
      <c r="AX702" s="397"/>
      <c r="AY702" s="397"/>
      <c r="AZ702" s="397"/>
      <c r="BA702" s="553"/>
      <c r="BB702" s="397"/>
      <c r="BC702" s="397"/>
      <c r="BD702" s="397"/>
      <c r="BE702" s="397"/>
      <c r="BF702" s="397"/>
      <c r="BG702" s="397"/>
      <c r="BH702" s="397"/>
      <c r="BI702" s="397"/>
      <c r="BJ702" s="397"/>
      <c r="BK702" s="397"/>
    </row>
    <row r="703" spans="2:63" x14ac:dyDescent="0.35">
      <c r="B703" s="80"/>
      <c r="C703" s="119"/>
      <c r="D703" s="119"/>
      <c r="E703" s="202"/>
      <c r="F703" s="119"/>
      <c r="G703" s="120"/>
      <c r="H703" s="41"/>
      <c r="I703" s="41"/>
      <c r="J703" s="944">
        <f t="shared" si="88"/>
        <v>0</v>
      </c>
      <c r="K703" s="292">
        <f t="shared" si="89"/>
        <v>0</v>
      </c>
      <c r="L703" s="327">
        <f>IF(I703&lt;(INDEX(Lookup!$U$2:$U$10,MATCH($D$45,Lookup!$S$2:$S$10,0))),0,365)</f>
        <v>0</v>
      </c>
      <c r="M703" s="292">
        <f t="shared" si="87"/>
        <v>0</v>
      </c>
      <c r="N703" s="371"/>
      <c r="O703" s="150"/>
      <c r="P703" s="397"/>
      <c r="Q703" s="555"/>
      <c r="R703" s="576">
        <f t="shared" si="90"/>
        <v>0</v>
      </c>
      <c r="S703" s="576">
        <f t="shared" si="91"/>
        <v>0</v>
      </c>
      <c r="T703" s="576">
        <f t="shared" si="92"/>
        <v>0</v>
      </c>
      <c r="U703" s="576">
        <f t="shared" si="93"/>
        <v>0</v>
      </c>
      <c r="V703" s="553"/>
      <c r="W703" s="553"/>
      <c r="X703" s="553"/>
      <c r="Y703" s="553"/>
      <c r="Z703" s="397"/>
      <c r="AA703" s="397"/>
      <c r="AB703" s="397"/>
      <c r="AC703" s="397"/>
      <c r="AD703" s="397"/>
      <c r="AE703" s="397"/>
      <c r="AF703" s="397"/>
      <c r="AG703" s="397"/>
      <c r="AH703" s="397"/>
      <c r="AI703" s="397"/>
      <c r="AJ703" s="397"/>
      <c r="AK703" s="397"/>
      <c r="AL703" s="397"/>
      <c r="AM703" s="397"/>
      <c r="AN703" s="397"/>
      <c r="AO703" s="397"/>
      <c r="AP703" s="397"/>
      <c r="AQ703" s="397"/>
      <c r="AR703" s="397"/>
      <c r="AS703" s="397"/>
      <c r="AT703" s="397"/>
      <c r="AU703" s="397"/>
      <c r="AV703" s="397"/>
      <c r="AW703" s="397"/>
      <c r="AX703" s="397"/>
      <c r="AY703" s="397"/>
      <c r="AZ703" s="397"/>
      <c r="BA703" s="553"/>
      <c r="BB703" s="397"/>
      <c r="BC703" s="397"/>
      <c r="BD703" s="397"/>
      <c r="BE703" s="397"/>
      <c r="BF703" s="397"/>
      <c r="BG703" s="397"/>
      <c r="BH703" s="397"/>
      <c r="BI703" s="397"/>
      <c r="BJ703" s="397"/>
      <c r="BK703" s="397"/>
    </row>
    <row r="704" spans="2:63" x14ac:dyDescent="0.35">
      <c r="B704" s="80"/>
      <c r="C704" s="119"/>
      <c r="D704" s="119"/>
      <c r="E704" s="202"/>
      <c r="F704" s="119"/>
      <c r="G704" s="120"/>
      <c r="H704" s="41"/>
      <c r="I704" s="41"/>
      <c r="J704" s="944">
        <f t="shared" si="88"/>
        <v>0</v>
      </c>
      <c r="K704" s="292">
        <f t="shared" si="89"/>
        <v>0</v>
      </c>
      <c r="L704" s="327">
        <f>IF(I704&lt;(INDEX(Lookup!$U$2:$U$10,MATCH($D$45,Lookup!$S$2:$S$10,0))),0,365)</f>
        <v>0</v>
      </c>
      <c r="M704" s="292">
        <f t="shared" si="87"/>
        <v>0</v>
      </c>
      <c r="N704" s="371"/>
      <c r="O704" s="150"/>
      <c r="P704" s="397"/>
      <c r="Q704" s="555"/>
      <c r="R704" s="576">
        <f t="shared" si="90"/>
        <v>0</v>
      </c>
      <c r="S704" s="576">
        <f t="shared" si="91"/>
        <v>0</v>
      </c>
      <c r="T704" s="576">
        <f t="shared" si="92"/>
        <v>0</v>
      </c>
      <c r="U704" s="576">
        <f t="shared" si="93"/>
        <v>0</v>
      </c>
      <c r="V704" s="553"/>
      <c r="W704" s="553"/>
      <c r="X704" s="553"/>
      <c r="Y704" s="553"/>
      <c r="Z704" s="397"/>
      <c r="AA704" s="397"/>
      <c r="AB704" s="397"/>
      <c r="AC704" s="397"/>
      <c r="AD704" s="397"/>
      <c r="AE704" s="397"/>
      <c r="AF704" s="397"/>
      <c r="AG704" s="397"/>
      <c r="AH704" s="397"/>
      <c r="AI704" s="397"/>
      <c r="AJ704" s="397"/>
      <c r="AK704" s="397"/>
      <c r="AL704" s="397"/>
      <c r="AM704" s="397"/>
      <c r="AN704" s="397"/>
      <c r="AO704" s="397"/>
      <c r="AP704" s="397"/>
      <c r="AQ704" s="397"/>
      <c r="AR704" s="397"/>
      <c r="AS704" s="397"/>
      <c r="AT704" s="397"/>
      <c r="AU704" s="397"/>
      <c r="AV704" s="397"/>
      <c r="AW704" s="397"/>
      <c r="AX704" s="397"/>
      <c r="AY704" s="397"/>
      <c r="AZ704" s="397"/>
      <c r="BA704" s="553"/>
      <c r="BB704" s="397"/>
      <c r="BC704" s="397"/>
      <c r="BD704" s="397"/>
      <c r="BE704" s="397"/>
      <c r="BF704" s="397"/>
      <c r="BG704" s="397"/>
      <c r="BH704" s="397"/>
      <c r="BI704" s="397"/>
      <c r="BJ704" s="397"/>
      <c r="BK704" s="397"/>
    </row>
    <row r="705" spans="2:63" x14ac:dyDescent="0.35">
      <c r="B705" s="80"/>
      <c r="C705" s="119"/>
      <c r="D705" s="119"/>
      <c r="E705" s="202"/>
      <c r="F705" s="119"/>
      <c r="G705" s="120"/>
      <c r="H705" s="41"/>
      <c r="I705" s="41"/>
      <c r="J705" s="944">
        <f t="shared" si="88"/>
        <v>0</v>
      </c>
      <c r="K705" s="292">
        <f t="shared" si="89"/>
        <v>0</v>
      </c>
      <c r="L705" s="327">
        <f>IF(I705&lt;(INDEX(Lookup!$U$2:$U$10,MATCH($D$45,Lookup!$S$2:$S$10,0))),0,365)</f>
        <v>0</v>
      </c>
      <c r="M705" s="292">
        <f t="shared" si="87"/>
        <v>0</v>
      </c>
      <c r="N705" s="371"/>
      <c r="O705" s="150"/>
      <c r="P705" s="397"/>
      <c r="Q705" s="555"/>
      <c r="R705" s="576">
        <f t="shared" si="90"/>
        <v>0</v>
      </c>
      <c r="S705" s="576">
        <f t="shared" si="91"/>
        <v>0</v>
      </c>
      <c r="T705" s="576">
        <f t="shared" si="92"/>
        <v>0</v>
      </c>
      <c r="U705" s="576">
        <f t="shared" si="93"/>
        <v>0</v>
      </c>
      <c r="V705" s="553"/>
      <c r="W705" s="553"/>
      <c r="X705" s="553"/>
      <c r="Y705" s="553"/>
      <c r="Z705" s="397"/>
      <c r="AA705" s="397"/>
      <c r="AB705" s="397"/>
      <c r="AC705" s="397"/>
      <c r="AD705" s="397"/>
      <c r="AE705" s="397"/>
      <c r="AF705" s="397"/>
      <c r="AG705" s="397"/>
      <c r="AH705" s="397"/>
      <c r="AI705" s="397"/>
      <c r="AJ705" s="397"/>
      <c r="AK705" s="397"/>
      <c r="AL705" s="397"/>
      <c r="AM705" s="397"/>
      <c r="AN705" s="397"/>
      <c r="AO705" s="397"/>
      <c r="AP705" s="397"/>
      <c r="AQ705" s="397"/>
      <c r="AR705" s="397"/>
      <c r="AS705" s="397"/>
      <c r="AT705" s="397"/>
      <c r="AU705" s="397"/>
      <c r="AV705" s="397"/>
      <c r="AW705" s="397"/>
      <c r="AX705" s="397"/>
      <c r="AY705" s="397"/>
      <c r="AZ705" s="397"/>
      <c r="BA705" s="553"/>
      <c r="BB705" s="397"/>
      <c r="BC705" s="397"/>
      <c r="BD705" s="397"/>
      <c r="BE705" s="397"/>
      <c r="BF705" s="397"/>
      <c r="BG705" s="397"/>
      <c r="BH705" s="397"/>
      <c r="BI705" s="397"/>
      <c r="BJ705" s="397"/>
      <c r="BK705" s="397"/>
    </row>
    <row r="706" spans="2:63" x14ac:dyDescent="0.35">
      <c r="B706" s="80"/>
      <c r="C706" s="119"/>
      <c r="D706" s="119"/>
      <c r="E706" s="202"/>
      <c r="F706" s="119"/>
      <c r="G706" s="120"/>
      <c r="H706" s="41"/>
      <c r="I706" s="41"/>
      <c r="J706" s="944">
        <f t="shared" si="88"/>
        <v>0</v>
      </c>
      <c r="K706" s="292">
        <f t="shared" si="89"/>
        <v>0</v>
      </c>
      <c r="L706" s="327">
        <f>IF(I706&lt;(INDEX(Lookup!$U$2:$U$10,MATCH($D$45,Lookup!$S$2:$S$10,0))),0,365)</f>
        <v>0</v>
      </c>
      <c r="M706" s="292">
        <f t="shared" si="87"/>
        <v>0</v>
      </c>
      <c r="N706" s="371"/>
      <c r="O706" s="150"/>
      <c r="P706" s="397"/>
      <c r="Q706" s="555"/>
      <c r="R706" s="576">
        <f t="shared" si="90"/>
        <v>0</v>
      </c>
      <c r="S706" s="576">
        <f t="shared" si="91"/>
        <v>0</v>
      </c>
      <c r="T706" s="576">
        <f t="shared" si="92"/>
        <v>0</v>
      </c>
      <c r="U706" s="576">
        <f t="shared" si="93"/>
        <v>0</v>
      </c>
      <c r="V706" s="553"/>
      <c r="W706" s="553"/>
      <c r="X706" s="553"/>
      <c r="Y706" s="553"/>
      <c r="Z706" s="397"/>
      <c r="AA706" s="397"/>
      <c r="AB706" s="397"/>
      <c r="AC706" s="397"/>
      <c r="AD706" s="397"/>
      <c r="AE706" s="397"/>
      <c r="AF706" s="397"/>
      <c r="AG706" s="397"/>
      <c r="AH706" s="397"/>
      <c r="AI706" s="397"/>
      <c r="AJ706" s="397"/>
      <c r="AK706" s="397"/>
      <c r="AL706" s="397"/>
      <c r="AM706" s="397"/>
      <c r="AN706" s="397"/>
      <c r="AO706" s="397"/>
      <c r="AP706" s="397"/>
      <c r="AQ706" s="397"/>
      <c r="AR706" s="397"/>
      <c r="AS706" s="397"/>
      <c r="AT706" s="397"/>
      <c r="AU706" s="397"/>
      <c r="AV706" s="397"/>
      <c r="AW706" s="397"/>
      <c r="AX706" s="397"/>
      <c r="AY706" s="397"/>
      <c r="AZ706" s="397"/>
      <c r="BA706" s="553"/>
      <c r="BB706" s="397"/>
      <c r="BC706" s="397"/>
      <c r="BD706" s="397"/>
      <c r="BE706" s="397"/>
      <c r="BF706" s="397"/>
      <c r="BG706" s="397"/>
      <c r="BH706" s="397"/>
      <c r="BI706" s="397"/>
      <c r="BJ706" s="397"/>
      <c r="BK706" s="397"/>
    </row>
    <row r="707" spans="2:63" x14ac:dyDescent="0.35">
      <c r="B707" s="80"/>
      <c r="C707" s="119"/>
      <c r="D707" s="119"/>
      <c r="E707" s="202"/>
      <c r="F707" s="119"/>
      <c r="G707" s="120"/>
      <c r="H707" s="41"/>
      <c r="I707" s="41"/>
      <c r="J707" s="944">
        <f t="shared" si="88"/>
        <v>0</v>
      </c>
      <c r="K707" s="292">
        <f t="shared" si="89"/>
        <v>0</v>
      </c>
      <c r="L707" s="327">
        <f>IF(I707&lt;(INDEX(Lookup!$U$2:$U$10,MATCH($D$45,Lookup!$S$2:$S$10,0))),0,365)</f>
        <v>0</v>
      </c>
      <c r="M707" s="292">
        <f t="shared" si="87"/>
        <v>0</v>
      </c>
      <c r="N707" s="371"/>
      <c r="O707" s="150"/>
      <c r="P707" s="397"/>
      <c r="Q707" s="555"/>
      <c r="R707" s="576">
        <f t="shared" si="90"/>
        <v>0</v>
      </c>
      <c r="S707" s="576">
        <f t="shared" si="91"/>
        <v>0</v>
      </c>
      <c r="T707" s="576">
        <f t="shared" si="92"/>
        <v>0</v>
      </c>
      <c r="U707" s="576">
        <f t="shared" si="93"/>
        <v>0</v>
      </c>
      <c r="V707" s="553"/>
      <c r="W707" s="553"/>
      <c r="X707" s="553"/>
      <c r="Y707" s="553"/>
      <c r="Z707" s="397"/>
      <c r="AA707" s="397"/>
      <c r="AB707" s="397"/>
      <c r="AC707" s="397"/>
      <c r="AD707" s="397"/>
      <c r="AE707" s="397"/>
      <c r="AF707" s="397"/>
      <c r="AG707" s="397"/>
      <c r="AH707" s="397"/>
      <c r="AI707" s="397"/>
      <c r="AJ707" s="397"/>
      <c r="AK707" s="397"/>
      <c r="AL707" s="397"/>
      <c r="AM707" s="397"/>
      <c r="AN707" s="397"/>
      <c r="AO707" s="397"/>
      <c r="AP707" s="397"/>
      <c r="AQ707" s="397"/>
      <c r="AR707" s="397"/>
      <c r="AS707" s="397"/>
      <c r="AT707" s="397"/>
      <c r="AU707" s="397"/>
      <c r="AV707" s="397"/>
      <c r="AW707" s="397"/>
      <c r="AX707" s="397"/>
      <c r="AY707" s="397"/>
      <c r="AZ707" s="397"/>
      <c r="BA707" s="553"/>
      <c r="BB707" s="397"/>
      <c r="BC707" s="397"/>
      <c r="BD707" s="397"/>
      <c r="BE707" s="397"/>
      <c r="BF707" s="397"/>
      <c r="BG707" s="397"/>
      <c r="BH707" s="397"/>
      <c r="BI707" s="397"/>
      <c r="BJ707" s="397"/>
      <c r="BK707" s="397"/>
    </row>
    <row r="708" spans="2:63" x14ac:dyDescent="0.35">
      <c r="B708" s="80"/>
      <c r="C708" s="119"/>
      <c r="D708" s="119"/>
      <c r="E708" s="202"/>
      <c r="F708" s="119"/>
      <c r="G708" s="120"/>
      <c r="H708" s="41"/>
      <c r="I708" s="41"/>
      <c r="J708" s="944">
        <f t="shared" si="88"/>
        <v>0</v>
      </c>
      <c r="K708" s="292">
        <f t="shared" si="89"/>
        <v>0</v>
      </c>
      <c r="L708" s="327">
        <f>IF(I708&lt;(INDEX(Lookup!$U$2:$U$10,MATCH($D$45,Lookup!$S$2:$S$10,0))),0,365)</f>
        <v>0</v>
      </c>
      <c r="M708" s="292">
        <f t="shared" si="87"/>
        <v>0</v>
      </c>
      <c r="N708" s="371"/>
      <c r="O708" s="150"/>
      <c r="P708" s="397"/>
      <c r="Q708" s="555"/>
      <c r="R708" s="576">
        <f t="shared" si="90"/>
        <v>0</v>
      </c>
      <c r="S708" s="576">
        <f t="shared" si="91"/>
        <v>0</v>
      </c>
      <c r="T708" s="576">
        <f t="shared" si="92"/>
        <v>0</v>
      </c>
      <c r="U708" s="576">
        <f t="shared" si="93"/>
        <v>0</v>
      </c>
      <c r="V708" s="553"/>
      <c r="W708" s="553"/>
      <c r="X708" s="553"/>
      <c r="Y708" s="553"/>
      <c r="Z708" s="397"/>
      <c r="AA708" s="397"/>
      <c r="AB708" s="397"/>
      <c r="AC708" s="397"/>
      <c r="AD708" s="397"/>
      <c r="AE708" s="397"/>
      <c r="AF708" s="397"/>
      <c r="AG708" s="397"/>
      <c r="AH708" s="397"/>
      <c r="AI708" s="397"/>
      <c r="AJ708" s="397"/>
      <c r="AK708" s="397"/>
      <c r="AL708" s="397"/>
      <c r="AM708" s="397"/>
      <c r="AN708" s="397"/>
      <c r="AO708" s="397"/>
      <c r="AP708" s="397"/>
      <c r="AQ708" s="397"/>
      <c r="AR708" s="397"/>
      <c r="AS708" s="397"/>
      <c r="AT708" s="397"/>
      <c r="AU708" s="397"/>
      <c r="AV708" s="397"/>
      <c r="AW708" s="397"/>
      <c r="AX708" s="397"/>
      <c r="AY708" s="397"/>
      <c r="AZ708" s="397"/>
      <c r="BA708" s="553"/>
      <c r="BB708" s="397"/>
      <c r="BC708" s="397"/>
      <c r="BD708" s="397"/>
      <c r="BE708" s="397"/>
      <c r="BF708" s="397"/>
      <c r="BG708" s="397"/>
      <c r="BH708" s="397"/>
      <c r="BI708" s="397"/>
      <c r="BJ708" s="397"/>
      <c r="BK708" s="397"/>
    </row>
    <row r="709" spans="2:63" x14ac:dyDescent="0.35">
      <c r="B709" s="80"/>
      <c r="C709" s="119"/>
      <c r="D709" s="119"/>
      <c r="E709" s="202"/>
      <c r="F709" s="119"/>
      <c r="G709" s="120"/>
      <c r="H709" s="41"/>
      <c r="I709" s="41"/>
      <c r="J709" s="944">
        <f t="shared" si="88"/>
        <v>0</v>
      </c>
      <c r="K709" s="292">
        <f t="shared" si="89"/>
        <v>0</v>
      </c>
      <c r="L709" s="327">
        <f>IF(I709&lt;(INDEX(Lookup!$U$2:$U$10,MATCH($D$45,Lookup!$S$2:$S$10,0))),0,365)</f>
        <v>0</v>
      </c>
      <c r="M709" s="292">
        <f t="shared" si="87"/>
        <v>0</v>
      </c>
      <c r="N709" s="371"/>
      <c r="O709" s="150"/>
      <c r="P709" s="397"/>
      <c r="Q709" s="555"/>
      <c r="R709" s="576">
        <f t="shared" si="90"/>
        <v>0</v>
      </c>
      <c r="S709" s="576">
        <f t="shared" si="91"/>
        <v>0</v>
      </c>
      <c r="T709" s="576">
        <f t="shared" si="92"/>
        <v>0</v>
      </c>
      <c r="U709" s="576">
        <f t="shared" si="93"/>
        <v>0</v>
      </c>
      <c r="V709" s="553"/>
      <c r="W709" s="553"/>
      <c r="X709" s="553"/>
      <c r="Y709" s="553"/>
      <c r="Z709" s="397"/>
      <c r="AA709" s="397"/>
      <c r="AB709" s="397"/>
      <c r="AC709" s="397"/>
      <c r="AD709" s="397"/>
      <c r="AE709" s="397"/>
      <c r="AF709" s="397"/>
      <c r="AG709" s="397"/>
      <c r="AH709" s="397"/>
      <c r="AI709" s="397"/>
      <c r="AJ709" s="397"/>
      <c r="AK709" s="397"/>
      <c r="AL709" s="397"/>
      <c r="AM709" s="397"/>
      <c r="AN709" s="397"/>
      <c r="AO709" s="397"/>
      <c r="AP709" s="397"/>
      <c r="AQ709" s="397"/>
      <c r="AR709" s="397"/>
      <c r="AS709" s="397"/>
      <c r="AT709" s="397"/>
      <c r="AU709" s="397"/>
      <c r="AV709" s="397"/>
      <c r="AW709" s="397"/>
      <c r="AX709" s="397"/>
      <c r="AY709" s="397"/>
      <c r="AZ709" s="397"/>
      <c r="BA709" s="553"/>
      <c r="BB709" s="397"/>
      <c r="BC709" s="397"/>
      <c r="BD709" s="397"/>
      <c r="BE709" s="397"/>
      <c r="BF709" s="397"/>
      <c r="BG709" s="397"/>
      <c r="BH709" s="397"/>
      <c r="BI709" s="397"/>
      <c r="BJ709" s="397"/>
      <c r="BK709" s="397"/>
    </row>
    <row r="710" spans="2:63" x14ac:dyDescent="0.35">
      <c r="B710" s="80"/>
      <c r="C710" s="119"/>
      <c r="D710" s="119"/>
      <c r="E710" s="202"/>
      <c r="F710" s="119"/>
      <c r="G710" s="120"/>
      <c r="H710" s="41"/>
      <c r="I710" s="41"/>
      <c r="J710" s="944">
        <f t="shared" si="88"/>
        <v>0</v>
      </c>
      <c r="K710" s="292">
        <f t="shared" si="89"/>
        <v>0</v>
      </c>
      <c r="L710" s="327">
        <f>IF(I710&lt;(INDEX(Lookup!$U$2:$U$10,MATCH($D$45,Lookup!$S$2:$S$10,0))),0,365)</f>
        <v>0</v>
      </c>
      <c r="M710" s="292">
        <f t="shared" si="87"/>
        <v>0</v>
      </c>
      <c r="N710" s="371"/>
      <c r="O710" s="150"/>
      <c r="P710" s="397"/>
      <c r="Q710" s="555"/>
      <c r="R710" s="576">
        <f t="shared" si="90"/>
        <v>0</v>
      </c>
      <c r="S710" s="576">
        <f t="shared" si="91"/>
        <v>0</v>
      </c>
      <c r="T710" s="576">
        <f t="shared" si="92"/>
        <v>0</v>
      </c>
      <c r="U710" s="576">
        <f t="shared" si="93"/>
        <v>0</v>
      </c>
      <c r="V710" s="553"/>
      <c r="W710" s="553"/>
      <c r="X710" s="553"/>
      <c r="Y710" s="553"/>
      <c r="Z710" s="397"/>
      <c r="AA710" s="397"/>
      <c r="AB710" s="397"/>
      <c r="AC710" s="397"/>
      <c r="AD710" s="397"/>
      <c r="AE710" s="397"/>
      <c r="AF710" s="397"/>
      <c r="AG710" s="397"/>
      <c r="AH710" s="397"/>
      <c r="AI710" s="397"/>
      <c r="AJ710" s="397"/>
      <c r="AK710" s="397"/>
      <c r="AL710" s="397"/>
      <c r="AM710" s="397"/>
      <c r="AN710" s="397"/>
      <c r="AO710" s="397"/>
      <c r="AP710" s="397"/>
      <c r="AQ710" s="397"/>
      <c r="AR710" s="397"/>
      <c r="AS710" s="397"/>
      <c r="AT710" s="397"/>
      <c r="AU710" s="397"/>
      <c r="AV710" s="397"/>
      <c r="AW710" s="397"/>
      <c r="AX710" s="397"/>
      <c r="AY710" s="397"/>
      <c r="AZ710" s="397"/>
      <c r="BA710" s="553"/>
      <c r="BB710" s="397"/>
      <c r="BC710" s="397"/>
      <c r="BD710" s="397"/>
      <c r="BE710" s="397"/>
      <c r="BF710" s="397"/>
      <c r="BG710" s="397"/>
      <c r="BH710" s="397"/>
      <c r="BI710" s="397"/>
      <c r="BJ710" s="397"/>
      <c r="BK710" s="397"/>
    </row>
    <row r="711" spans="2:63" x14ac:dyDescent="0.35">
      <c r="B711" s="80"/>
      <c r="C711" s="119"/>
      <c r="D711" s="119"/>
      <c r="E711" s="202"/>
      <c r="F711" s="119"/>
      <c r="G711" s="120"/>
      <c r="H711" s="41"/>
      <c r="I711" s="41"/>
      <c r="J711" s="944">
        <f t="shared" si="88"/>
        <v>0</v>
      </c>
      <c r="K711" s="292">
        <f t="shared" si="89"/>
        <v>0</v>
      </c>
      <c r="L711" s="327">
        <f>IF(I711&lt;(INDEX(Lookup!$U$2:$U$10,MATCH($D$45,Lookup!$S$2:$S$10,0))),0,365)</f>
        <v>0</v>
      </c>
      <c r="M711" s="292">
        <f t="shared" si="87"/>
        <v>0</v>
      </c>
      <c r="N711" s="371"/>
      <c r="O711" s="150"/>
      <c r="P711" s="397"/>
      <c r="Q711" s="555"/>
      <c r="R711" s="576">
        <f t="shared" si="90"/>
        <v>0</v>
      </c>
      <c r="S711" s="576">
        <f t="shared" si="91"/>
        <v>0</v>
      </c>
      <c r="T711" s="576">
        <f t="shared" si="92"/>
        <v>0</v>
      </c>
      <c r="U711" s="576">
        <f t="shared" si="93"/>
        <v>0</v>
      </c>
      <c r="V711" s="553"/>
      <c r="W711" s="553"/>
      <c r="X711" s="553"/>
      <c r="Y711" s="553"/>
      <c r="Z711" s="397"/>
      <c r="AA711" s="397"/>
      <c r="AB711" s="397"/>
      <c r="AC711" s="397"/>
      <c r="AD711" s="397"/>
      <c r="AE711" s="397"/>
      <c r="AF711" s="397"/>
      <c r="AG711" s="397"/>
      <c r="AH711" s="397"/>
      <c r="AI711" s="397"/>
      <c r="AJ711" s="397"/>
      <c r="AK711" s="397"/>
      <c r="AL711" s="397"/>
      <c r="AM711" s="397"/>
      <c r="AN711" s="397"/>
      <c r="AO711" s="397"/>
      <c r="AP711" s="397"/>
      <c r="AQ711" s="397"/>
      <c r="AR711" s="397"/>
      <c r="AS711" s="397"/>
      <c r="AT711" s="397"/>
      <c r="AU711" s="397"/>
      <c r="AV711" s="397"/>
      <c r="AW711" s="397"/>
      <c r="AX711" s="397"/>
      <c r="AY711" s="397"/>
      <c r="AZ711" s="397"/>
      <c r="BA711" s="553"/>
      <c r="BB711" s="397"/>
      <c r="BC711" s="397"/>
      <c r="BD711" s="397"/>
      <c r="BE711" s="397"/>
      <c r="BF711" s="397"/>
      <c r="BG711" s="397"/>
      <c r="BH711" s="397"/>
      <c r="BI711" s="397"/>
      <c r="BJ711" s="397"/>
      <c r="BK711" s="397"/>
    </row>
    <row r="712" spans="2:63" x14ac:dyDescent="0.35">
      <c r="B712" s="80"/>
      <c r="C712" s="119"/>
      <c r="D712" s="119"/>
      <c r="E712" s="202"/>
      <c r="F712" s="119"/>
      <c r="G712" s="120"/>
      <c r="H712" s="41"/>
      <c r="I712" s="41"/>
      <c r="J712" s="944">
        <f t="shared" si="88"/>
        <v>0</v>
      </c>
      <c r="K712" s="292">
        <f t="shared" si="89"/>
        <v>0</v>
      </c>
      <c r="L712" s="327">
        <f>IF(I712&lt;(INDEX(Lookup!$U$2:$U$10,MATCH($D$45,Lookup!$S$2:$S$10,0))),0,365)</f>
        <v>0</v>
      </c>
      <c r="M712" s="292">
        <f t="shared" si="87"/>
        <v>0</v>
      </c>
      <c r="N712" s="371"/>
      <c r="O712" s="150"/>
      <c r="P712" s="397"/>
      <c r="Q712" s="555"/>
      <c r="R712" s="576">
        <f t="shared" si="90"/>
        <v>0</v>
      </c>
      <c r="S712" s="576">
        <f t="shared" si="91"/>
        <v>0</v>
      </c>
      <c r="T712" s="576">
        <f t="shared" si="92"/>
        <v>0</v>
      </c>
      <c r="U712" s="576">
        <f t="shared" si="93"/>
        <v>0</v>
      </c>
      <c r="V712" s="553"/>
      <c r="W712" s="553"/>
      <c r="X712" s="553"/>
      <c r="Y712" s="553"/>
      <c r="Z712" s="397"/>
      <c r="AA712" s="397"/>
      <c r="AB712" s="397"/>
      <c r="AC712" s="397"/>
      <c r="AD712" s="397"/>
      <c r="AE712" s="397"/>
      <c r="AF712" s="397"/>
      <c r="AG712" s="397"/>
      <c r="AH712" s="397"/>
      <c r="AI712" s="397"/>
      <c r="AJ712" s="397"/>
      <c r="AK712" s="397"/>
      <c r="AL712" s="397"/>
      <c r="AM712" s="397"/>
      <c r="AN712" s="397"/>
      <c r="AO712" s="397"/>
      <c r="AP712" s="397"/>
      <c r="AQ712" s="397"/>
      <c r="AR712" s="397"/>
      <c r="AS712" s="397"/>
      <c r="AT712" s="397"/>
      <c r="AU712" s="397"/>
      <c r="AV712" s="397"/>
      <c r="AW712" s="397"/>
      <c r="AX712" s="397"/>
      <c r="AY712" s="397"/>
      <c r="AZ712" s="397"/>
      <c r="BA712" s="553"/>
      <c r="BB712" s="397"/>
      <c r="BC712" s="397"/>
      <c r="BD712" s="397"/>
      <c r="BE712" s="397"/>
      <c r="BF712" s="397"/>
      <c r="BG712" s="397"/>
      <c r="BH712" s="397"/>
      <c r="BI712" s="397"/>
      <c r="BJ712" s="397"/>
      <c r="BK712" s="397"/>
    </row>
    <row r="713" spans="2:63" x14ac:dyDescent="0.35">
      <c r="B713" s="80"/>
      <c r="C713" s="119"/>
      <c r="D713" s="119"/>
      <c r="E713" s="202"/>
      <c r="F713" s="119"/>
      <c r="G713" s="120"/>
      <c r="H713" s="41"/>
      <c r="I713" s="41"/>
      <c r="J713" s="944">
        <f t="shared" si="88"/>
        <v>0</v>
      </c>
      <c r="K713" s="292">
        <f t="shared" si="89"/>
        <v>0</v>
      </c>
      <c r="L713" s="327">
        <f>IF(I713&lt;(INDEX(Lookup!$U$2:$U$10,MATCH($D$45,Lookup!$S$2:$S$10,0))),0,365)</f>
        <v>0</v>
      </c>
      <c r="M713" s="292">
        <f t="shared" si="87"/>
        <v>0</v>
      </c>
      <c r="N713" s="371"/>
      <c r="O713" s="150"/>
      <c r="P713" s="397"/>
      <c r="Q713" s="555"/>
      <c r="R713" s="576">
        <f t="shared" si="90"/>
        <v>0</v>
      </c>
      <c r="S713" s="576">
        <f t="shared" si="91"/>
        <v>0</v>
      </c>
      <c r="T713" s="576">
        <f t="shared" si="92"/>
        <v>0</v>
      </c>
      <c r="U713" s="576">
        <f t="shared" si="93"/>
        <v>0</v>
      </c>
      <c r="V713" s="553"/>
      <c r="W713" s="553"/>
      <c r="X713" s="553"/>
      <c r="Y713" s="553"/>
      <c r="Z713" s="397"/>
      <c r="AA713" s="397"/>
      <c r="AB713" s="397"/>
      <c r="AC713" s="397"/>
      <c r="AD713" s="397"/>
      <c r="AE713" s="397"/>
      <c r="AF713" s="397"/>
      <c r="AG713" s="397"/>
      <c r="AH713" s="397"/>
      <c r="AI713" s="397"/>
      <c r="AJ713" s="397"/>
      <c r="AK713" s="397"/>
      <c r="AL713" s="397"/>
      <c r="AM713" s="397"/>
      <c r="AN713" s="397"/>
      <c r="AO713" s="397"/>
      <c r="AP713" s="397"/>
      <c r="AQ713" s="397"/>
      <c r="AR713" s="397"/>
      <c r="AS713" s="397"/>
      <c r="AT713" s="397"/>
      <c r="AU713" s="397"/>
      <c r="AV713" s="397"/>
      <c r="AW713" s="397"/>
      <c r="AX713" s="397"/>
      <c r="AY713" s="397"/>
      <c r="AZ713" s="397"/>
      <c r="BA713" s="553"/>
      <c r="BB713" s="397"/>
      <c r="BC713" s="397"/>
      <c r="BD713" s="397"/>
      <c r="BE713" s="397"/>
      <c r="BF713" s="397"/>
      <c r="BG713" s="397"/>
      <c r="BH713" s="397"/>
      <c r="BI713" s="397"/>
      <c r="BJ713" s="397"/>
      <c r="BK713" s="397"/>
    </row>
    <row r="714" spans="2:63" x14ac:dyDescent="0.35">
      <c r="B714" s="80"/>
      <c r="C714" s="119"/>
      <c r="D714" s="119"/>
      <c r="E714" s="202"/>
      <c r="F714" s="119"/>
      <c r="G714" s="120"/>
      <c r="H714" s="41"/>
      <c r="I714" s="41"/>
      <c r="J714" s="944">
        <f t="shared" si="88"/>
        <v>0</v>
      </c>
      <c r="K714" s="292">
        <f t="shared" si="89"/>
        <v>0</v>
      </c>
      <c r="L714" s="327">
        <f>IF(I714&lt;(INDEX(Lookup!$U$2:$U$10,MATCH($D$45,Lookup!$S$2:$S$10,0))),0,365)</f>
        <v>0</v>
      </c>
      <c r="M714" s="292">
        <f t="shared" si="87"/>
        <v>0</v>
      </c>
      <c r="N714" s="371"/>
      <c r="O714" s="150"/>
      <c r="P714" s="397"/>
      <c r="Q714" s="555"/>
      <c r="R714" s="576">
        <f t="shared" si="90"/>
        <v>0</v>
      </c>
      <c r="S714" s="576">
        <f t="shared" si="91"/>
        <v>0</v>
      </c>
      <c r="T714" s="576">
        <f t="shared" si="92"/>
        <v>0</v>
      </c>
      <c r="U714" s="576">
        <f t="shared" si="93"/>
        <v>0</v>
      </c>
      <c r="V714" s="553"/>
      <c r="W714" s="553"/>
      <c r="X714" s="553"/>
      <c r="Y714" s="553"/>
      <c r="Z714" s="397"/>
      <c r="AA714" s="397"/>
      <c r="AB714" s="397"/>
      <c r="AC714" s="397"/>
      <c r="AD714" s="397"/>
      <c r="AE714" s="397"/>
      <c r="AF714" s="397"/>
      <c r="AG714" s="397"/>
      <c r="AH714" s="397"/>
      <c r="AI714" s="397"/>
      <c r="AJ714" s="397"/>
      <c r="AK714" s="397"/>
      <c r="AL714" s="397"/>
      <c r="AM714" s="397"/>
      <c r="AN714" s="397"/>
      <c r="AO714" s="397"/>
      <c r="AP714" s="397"/>
      <c r="AQ714" s="397"/>
      <c r="AR714" s="397"/>
      <c r="AS714" s="397"/>
      <c r="AT714" s="397"/>
      <c r="AU714" s="397"/>
      <c r="AV714" s="397"/>
      <c r="AW714" s="397"/>
      <c r="AX714" s="397"/>
      <c r="AY714" s="397"/>
      <c r="AZ714" s="397"/>
      <c r="BA714" s="553"/>
      <c r="BB714" s="397"/>
      <c r="BC714" s="397"/>
      <c r="BD714" s="397"/>
      <c r="BE714" s="397"/>
      <c r="BF714" s="397"/>
      <c r="BG714" s="397"/>
      <c r="BH714" s="397"/>
      <c r="BI714" s="397"/>
      <c r="BJ714" s="397"/>
      <c r="BK714" s="397"/>
    </row>
    <row r="715" spans="2:63" x14ac:dyDescent="0.35">
      <c r="B715" s="80"/>
      <c r="C715" s="119"/>
      <c r="D715" s="119"/>
      <c r="E715" s="202"/>
      <c r="F715" s="119"/>
      <c r="G715" s="120"/>
      <c r="H715" s="41"/>
      <c r="I715" s="41"/>
      <c r="J715" s="944">
        <f t="shared" si="88"/>
        <v>0</v>
      </c>
      <c r="K715" s="292">
        <f t="shared" si="89"/>
        <v>0</v>
      </c>
      <c r="L715" s="327">
        <f>IF(I715&lt;(INDEX(Lookup!$U$2:$U$10,MATCH($D$45,Lookup!$S$2:$S$10,0))),0,365)</f>
        <v>0</v>
      </c>
      <c r="M715" s="292">
        <f t="shared" si="87"/>
        <v>0</v>
      </c>
      <c r="N715" s="371"/>
      <c r="O715" s="150"/>
      <c r="P715" s="397"/>
      <c r="Q715" s="555"/>
      <c r="R715" s="576">
        <f t="shared" si="90"/>
        <v>0</v>
      </c>
      <c r="S715" s="576">
        <f t="shared" si="91"/>
        <v>0</v>
      </c>
      <c r="T715" s="576">
        <f t="shared" si="92"/>
        <v>0</v>
      </c>
      <c r="U715" s="576">
        <f t="shared" si="93"/>
        <v>0</v>
      </c>
      <c r="V715" s="553"/>
      <c r="W715" s="553"/>
      <c r="X715" s="553"/>
      <c r="Y715" s="553"/>
      <c r="Z715" s="397"/>
      <c r="AA715" s="397"/>
      <c r="AB715" s="397"/>
      <c r="AC715" s="397"/>
      <c r="AD715" s="397"/>
      <c r="AE715" s="397"/>
      <c r="AF715" s="397"/>
      <c r="AG715" s="397"/>
      <c r="AH715" s="397"/>
      <c r="AI715" s="397"/>
      <c r="AJ715" s="397"/>
      <c r="AK715" s="397"/>
      <c r="AL715" s="397"/>
      <c r="AM715" s="397"/>
      <c r="AN715" s="397"/>
      <c r="AO715" s="397"/>
      <c r="AP715" s="397"/>
      <c r="AQ715" s="397"/>
      <c r="AR715" s="397"/>
      <c r="AS715" s="397"/>
      <c r="AT715" s="397"/>
      <c r="AU715" s="397"/>
      <c r="AV715" s="397"/>
      <c r="AW715" s="397"/>
      <c r="AX715" s="397"/>
      <c r="AY715" s="397"/>
      <c r="AZ715" s="397"/>
      <c r="BA715" s="553"/>
      <c r="BB715" s="397"/>
      <c r="BC715" s="397"/>
      <c r="BD715" s="397"/>
      <c r="BE715" s="397"/>
      <c r="BF715" s="397"/>
      <c r="BG715" s="397"/>
      <c r="BH715" s="397"/>
      <c r="BI715" s="397"/>
      <c r="BJ715" s="397"/>
      <c r="BK715" s="397"/>
    </row>
    <row r="716" spans="2:63" x14ac:dyDescent="0.35">
      <c r="B716" s="80"/>
      <c r="C716" s="119"/>
      <c r="D716" s="119"/>
      <c r="E716" s="202"/>
      <c r="F716" s="119"/>
      <c r="G716" s="120"/>
      <c r="H716" s="41"/>
      <c r="I716" s="41"/>
      <c r="J716" s="944">
        <f t="shared" si="88"/>
        <v>0</v>
      </c>
      <c r="K716" s="292">
        <f t="shared" si="89"/>
        <v>0</v>
      </c>
      <c r="L716" s="327">
        <f>IF(I716&lt;(INDEX(Lookup!$U$2:$U$10,MATCH($D$45,Lookup!$S$2:$S$10,0))),0,365)</f>
        <v>0</v>
      </c>
      <c r="M716" s="292">
        <f t="shared" si="87"/>
        <v>0</v>
      </c>
      <c r="N716" s="371"/>
      <c r="O716" s="150"/>
      <c r="P716" s="397"/>
      <c r="Q716" s="555"/>
      <c r="R716" s="576">
        <f t="shared" si="90"/>
        <v>0</v>
      </c>
      <c r="S716" s="576">
        <f t="shared" si="91"/>
        <v>0</v>
      </c>
      <c r="T716" s="576">
        <f t="shared" si="92"/>
        <v>0</v>
      </c>
      <c r="U716" s="576">
        <f t="shared" si="93"/>
        <v>0</v>
      </c>
      <c r="V716" s="553"/>
      <c r="W716" s="553"/>
      <c r="X716" s="553"/>
      <c r="Y716" s="553"/>
      <c r="Z716" s="397"/>
      <c r="AA716" s="397"/>
      <c r="AB716" s="397"/>
      <c r="AC716" s="397"/>
      <c r="AD716" s="397"/>
      <c r="AE716" s="397"/>
      <c r="AF716" s="397"/>
      <c r="AG716" s="397"/>
      <c r="AH716" s="397"/>
      <c r="AI716" s="397"/>
      <c r="AJ716" s="397"/>
      <c r="AK716" s="397"/>
      <c r="AL716" s="397"/>
      <c r="AM716" s="397"/>
      <c r="AN716" s="397"/>
      <c r="AO716" s="397"/>
      <c r="AP716" s="397"/>
      <c r="AQ716" s="397"/>
      <c r="AR716" s="397"/>
      <c r="AS716" s="397"/>
      <c r="AT716" s="397"/>
      <c r="AU716" s="397"/>
      <c r="AV716" s="397"/>
      <c r="AW716" s="397"/>
      <c r="AX716" s="397"/>
      <c r="AY716" s="397"/>
      <c r="AZ716" s="397"/>
      <c r="BA716" s="553"/>
      <c r="BB716" s="397"/>
      <c r="BC716" s="397"/>
      <c r="BD716" s="397"/>
      <c r="BE716" s="397"/>
      <c r="BF716" s="397"/>
      <c r="BG716" s="397"/>
      <c r="BH716" s="397"/>
      <c r="BI716" s="397"/>
      <c r="BJ716" s="397"/>
      <c r="BK716" s="397"/>
    </row>
    <row r="717" spans="2:63" x14ac:dyDescent="0.35">
      <c r="B717" s="80"/>
      <c r="C717" s="119"/>
      <c r="D717" s="119"/>
      <c r="E717" s="202"/>
      <c r="F717" s="119"/>
      <c r="G717" s="120"/>
      <c r="H717" s="41"/>
      <c r="I717" s="41"/>
      <c r="J717" s="944">
        <f t="shared" si="88"/>
        <v>0</v>
      </c>
      <c r="K717" s="292">
        <f t="shared" si="89"/>
        <v>0</v>
      </c>
      <c r="L717" s="327">
        <f>IF(I717&lt;(INDEX(Lookup!$U$2:$U$10,MATCH($D$45,Lookup!$S$2:$S$10,0))),0,365)</f>
        <v>0</v>
      </c>
      <c r="M717" s="292">
        <f t="shared" si="87"/>
        <v>0</v>
      </c>
      <c r="N717" s="371"/>
      <c r="O717" s="150"/>
      <c r="P717" s="397"/>
      <c r="Q717" s="555"/>
      <c r="R717" s="576">
        <f t="shared" si="90"/>
        <v>0</v>
      </c>
      <c r="S717" s="576">
        <f t="shared" si="91"/>
        <v>0</v>
      </c>
      <c r="T717" s="576">
        <f t="shared" si="92"/>
        <v>0</v>
      </c>
      <c r="U717" s="576">
        <f t="shared" si="93"/>
        <v>0</v>
      </c>
      <c r="V717" s="553"/>
      <c r="W717" s="553"/>
      <c r="X717" s="553"/>
      <c r="Y717" s="553"/>
      <c r="Z717" s="397"/>
      <c r="AA717" s="397"/>
      <c r="AB717" s="397"/>
      <c r="AC717" s="397"/>
      <c r="AD717" s="397"/>
      <c r="AE717" s="397"/>
      <c r="AF717" s="397"/>
      <c r="AG717" s="397"/>
      <c r="AH717" s="397"/>
      <c r="AI717" s="397"/>
      <c r="AJ717" s="397"/>
      <c r="AK717" s="397"/>
      <c r="AL717" s="397"/>
      <c r="AM717" s="397"/>
      <c r="AN717" s="397"/>
      <c r="AO717" s="397"/>
      <c r="AP717" s="397"/>
      <c r="AQ717" s="397"/>
      <c r="AR717" s="397"/>
      <c r="AS717" s="397"/>
      <c r="AT717" s="397"/>
      <c r="AU717" s="397"/>
      <c r="AV717" s="397"/>
      <c r="AW717" s="397"/>
      <c r="AX717" s="397"/>
      <c r="AY717" s="397"/>
      <c r="AZ717" s="397"/>
      <c r="BA717" s="553"/>
      <c r="BB717" s="397"/>
      <c r="BC717" s="397"/>
      <c r="BD717" s="397"/>
      <c r="BE717" s="397"/>
      <c r="BF717" s="397"/>
      <c r="BG717" s="397"/>
      <c r="BH717" s="397"/>
      <c r="BI717" s="397"/>
      <c r="BJ717" s="397"/>
      <c r="BK717" s="397"/>
    </row>
    <row r="718" spans="2:63" x14ac:dyDescent="0.35">
      <c r="B718" s="80"/>
      <c r="C718" s="119"/>
      <c r="D718" s="119"/>
      <c r="E718" s="202"/>
      <c r="F718" s="119"/>
      <c r="G718" s="120"/>
      <c r="H718" s="41"/>
      <c r="I718" s="41"/>
      <c r="J718" s="944">
        <f t="shared" si="88"/>
        <v>0</v>
      </c>
      <c r="K718" s="292">
        <f t="shared" si="89"/>
        <v>0</v>
      </c>
      <c r="L718" s="327">
        <f>IF(I718&lt;(INDEX(Lookup!$U$2:$U$10,MATCH($D$45,Lookup!$S$2:$S$10,0))),0,365)</f>
        <v>0</v>
      </c>
      <c r="M718" s="292">
        <f t="shared" si="87"/>
        <v>0</v>
      </c>
      <c r="N718" s="371"/>
      <c r="O718" s="150"/>
      <c r="P718" s="397"/>
      <c r="Q718" s="555"/>
      <c r="R718" s="576">
        <f t="shared" si="90"/>
        <v>0</v>
      </c>
      <c r="S718" s="576">
        <f t="shared" si="91"/>
        <v>0</v>
      </c>
      <c r="T718" s="576">
        <f t="shared" si="92"/>
        <v>0</v>
      </c>
      <c r="U718" s="576">
        <f t="shared" si="93"/>
        <v>0</v>
      </c>
      <c r="V718" s="553"/>
      <c r="W718" s="553"/>
      <c r="X718" s="553"/>
      <c r="Y718" s="553"/>
      <c r="Z718" s="397"/>
      <c r="AA718" s="397"/>
      <c r="AB718" s="397"/>
      <c r="AC718" s="397"/>
      <c r="AD718" s="397"/>
      <c r="AE718" s="397"/>
      <c r="AF718" s="397"/>
      <c r="AG718" s="397"/>
      <c r="AH718" s="397"/>
      <c r="AI718" s="397"/>
      <c r="AJ718" s="397"/>
      <c r="AK718" s="397"/>
      <c r="AL718" s="397"/>
      <c r="AM718" s="397"/>
      <c r="AN718" s="397"/>
      <c r="AO718" s="397"/>
      <c r="AP718" s="397"/>
      <c r="AQ718" s="397"/>
      <c r="AR718" s="397"/>
      <c r="AS718" s="397"/>
      <c r="AT718" s="397"/>
      <c r="AU718" s="397"/>
      <c r="AV718" s="397"/>
      <c r="AW718" s="397"/>
      <c r="AX718" s="397"/>
      <c r="AY718" s="397"/>
      <c r="AZ718" s="397"/>
      <c r="BA718" s="553"/>
      <c r="BB718" s="397"/>
      <c r="BC718" s="397"/>
      <c r="BD718" s="397"/>
      <c r="BE718" s="397"/>
      <c r="BF718" s="397"/>
      <c r="BG718" s="397"/>
      <c r="BH718" s="397"/>
      <c r="BI718" s="397"/>
      <c r="BJ718" s="397"/>
      <c r="BK718" s="397"/>
    </row>
    <row r="719" spans="2:63" x14ac:dyDescent="0.35">
      <c r="B719" s="80"/>
      <c r="C719" s="119"/>
      <c r="D719" s="119"/>
      <c r="E719" s="202"/>
      <c r="F719" s="119"/>
      <c r="G719" s="120"/>
      <c r="H719" s="41"/>
      <c r="I719" s="41"/>
      <c r="J719" s="944">
        <f t="shared" si="88"/>
        <v>0</v>
      </c>
      <c r="K719" s="292">
        <f t="shared" si="89"/>
        <v>0</v>
      </c>
      <c r="L719" s="327">
        <f>IF(I719&lt;(INDEX(Lookup!$U$2:$U$10,MATCH($D$45,Lookup!$S$2:$S$10,0))),0,365)</f>
        <v>0</v>
      </c>
      <c r="M719" s="292">
        <f t="shared" si="87"/>
        <v>0</v>
      </c>
      <c r="N719" s="371"/>
      <c r="O719" s="150"/>
      <c r="P719" s="397"/>
      <c r="Q719" s="555"/>
      <c r="R719" s="576">
        <f t="shared" si="90"/>
        <v>0</v>
      </c>
      <c r="S719" s="576">
        <f t="shared" si="91"/>
        <v>0</v>
      </c>
      <c r="T719" s="576">
        <f t="shared" si="92"/>
        <v>0</v>
      </c>
      <c r="U719" s="576">
        <f t="shared" si="93"/>
        <v>0</v>
      </c>
      <c r="V719" s="553"/>
      <c r="W719" s="553"/>
      <c r="X719" s="553"/>
      <c r="Y719" s="553"/>
      <c r="Z719" s="397"/>
      <c r="AA719" s="397"/>
      <c r="AB719" s="397"/>
      <c r="AC719" s="397"/>
      <c r="AD719" s="397"/>
      <c r="AE719" s="397"/>
      <c r="AF719" s="397"/>
      <c r="AG719" s="397"/>
      <c r="AH719" s="397"/>
      <c r="AI719" s="397"/>
      <c r="AJ719" s="397"/>
      <c r="AK719" s="397"/>
      <c r="AL719" s="397"/>
      <c r="AM719" s="397"/>
      <c r="AN719" s="397"/>
      <c r="AO719" s="397"/>
      <c r="AP719" s="397"/>
      <c r="AQ719" s="397"/>
      <c r="AR719" s="397"/>
      <c r="AS719" s="397"/>
      <c r="AT719" s="397"/>
      <c r="AU719" s="397"/>
      <c r="AV719" s="397"/>
      <c r="AW719" s="397"/>
      <c r="AX719" s="397"/>
      <c r="AY719" s="397"/>
      <c r="AZ719" s="397"/>
      <c r="BA719" s="553"/>
      <c r="BB719" s="397"/>
      <c r="BC719" s="397"/>
      <c r="BD719" s="397"/>
      <c r="BE719" s="397"/>
      <c r="BF719" s="397"/>
      <c r="BG719" s="397"/>
      <c r="BH719" s="397"/>
      <c r="BI719" s="397"/>
      <c r="BJ719" s="397"/>
      <c r="BK719" s="397"/>
    </row>
    <row r="720" spans="2:63" x14ac:dyDescent="0.35">
      <c r="B720" s="80"/>
      <c r="C720" s="119"/>
      <c r="D720" s="119"/>
      <c r="E720" s="202"/>
      <c r="F720" s="119"/>
      <c r="G720" s="120"/>
      <c r="H720" s="41"/>
      <c r="I720" s="41"/>
      <c r="J720" s="944">
        <f t="shared" si="88"/>
        <v>0</v>
      </c>
      <c r="K720" s="292">
        <f t="shared" si="89"/>
        <v>0</v>
      </c>
      <c r="L720" s="327">
        <f>IF(I720&lt;(INDEX(Lookup!$U$2:$U$10,MATCH($D$45,Lookup!$S$2:$S$10,0))),0,365)</f>
        <v>0</v>
      </c>
      <c r="M720" s="292">
        <f t="shared" si="87"/>
        <v>0</v>
      </c>
      <c r="N720" s="371"/>
      <c r="O720" s="150"/>
      <c r="P720" s="397"/>
      <c r="Q720" s="555"/>
      <c r="R720" s="576">
        <f t="shared" si="90"/>
        <v>0</v>
      </c>
      <c r="S720" s="576">
        <f t="shared" si="91"/>
        <v>0</v>
      </c>
      <c r="T720" s="576">
        <f t="shared" si="92"/>
        <v>0</v>
      </c>
      <c r="U720" s="576">
        <f t="shared" si="93"/>
        <v>0</v>
      </c>
      <c r="V720" s="553"/>
      <c r="W720" s="553"/>
      <c r="X720" s="553"/>
      <c r="Y720" s="553"/>
      <c r="Z720" s="397"/>
      <c r="AA720" s="397"/>
      <c r="AB720" s="397"/>
      <c r="AC720" s="397"/>
      <c r="AD720" s="397"/>
      <c r="AE720" s="397"/>
      <c r="AF720" s="397"/>
      <c r="AG720" s="397"/>
      <c r="AH720" s="397"/>
      <c r="AI720" s="397"/>
      <c r="AJ720" s="397"/>
      <c r="AK720" s="397"/>
      <c r="AL720" s="397"/>
      <c r="AM720" s="397"/>
      <c r="AN720" s="397"/>
      <c r="AO720" s="397"/>
      <c r="AP720" s="397"/>
      <c r="AQ720" s="397"/>
      <c r="AR720" s="397"/>
      <c r="AS720" s="397"/>
      <c r="AT720" s="397"/>
      <c r="AU720" s="397"/>
      <c r="AV720" s="397"/>
      <c r="AW720" s="397"/>
      <c r="AX720" s="397"/>
      <c r="AY720" s="397"/>
      <c r="AZ720" s="397"/>
      <c r="BA720" s="553"/>
      <c r="BB720" s="397"/>
      <c r="BC720" s="397"/>
      <c r="BD720" s="397"/>
      <c r="BE720" s="397"/>
      <c r="BF720" s="397"/>
      <c r="BG720" s="397"/>
      <c r="BH720" s="397"/>
      <c r="BI720" s="397"/>
      <c r="BJ720" s="397"/>
      <c r="BK720" s="397"/>
    </row>
    <row r="721" spans="2:63" x14ac:dyDescent="0.35">
      <c r="B721" s="80"/>
      <c r="C721" s="119"/>
      <c r="D721" s="119"/>
      <c r="E721" s="202"/>
      <c r="F721" s="119"/>
      <c r="G721" s="120"/>
      <c r="H721" s="41"/>
      <c r="I721" s="41"/>
      <c r="J721" s="944">
        <f t="shared" si="88"/>
        <v>0</v>
      </c>
      <c r="K721" s="292">
        <f t="shared" si="89"/>
        <v>0</v>
      </c>
      <c r="L721" s="327">
        <f>IF(I721&lt;(INDEX(Lookup!$U$2:$U$10,MATCH($D$45,Lookup!$S$2:$S$10,0))),0,365)</f>
        <v>0</v>
      </c>
      <c r="M721" s="292">
        <f t="shared" si="87"/>
        <v>0</v>
      </c>
      <c r="N721" s="371"/>
      <c r="O721" s="150"/>
      <c r="P721" s="397"/>
      <c r="Q721" s="555"/>
      <c r="R721" s="576">
        <f t="shared" si="90"/>
        <v>0</v>
      </c>
      <c r="S721" s="576">
        <f t="shared" si="91"/>
        <v>0</v>
      </c>
      <c r="T721" s="576">
        <f t="shared" si="92"/>
        <v>0</v>
      </c>
      <c r="U721" s="576">
        <f t="shared" si="93"/>
        <v>0</v>
      </c>
      <c r="V721" s="553"/>
      <c r="W721" s="553"/>
      <c r="X721" s="553"/>
      <c r="Y721" s="553"/>
      <c r="Z721" s="397"/>
      <c r="AA721" s="397"/>
      <c r="AB721" s="397"/>
      <c r="AC721" s="397"/>
      <c r="AD721" s="397"/>
      <c r="AE721" s="397"/>
      <c r="AF721" s="397"/>
      <c r="AG721" s="397"/>
      <c r="AH721" s="397"/>
      <c r="AI721" s="397"/>
      <c r="AJ721" s="397"/>
      <c r="AK721" s="397"/>
      <c r="AL721" s="397"/>
      <c r="AM721" s="397"/>
      <c r="AN721" s="397"/>
      <c r="AO721" s="397"/>
      <c r="AP721" s="397"/>
      <c r="AQ721" s="397"/>
      <c r="AR721" s="397"/>
      <c r="AS721" s="397"/>
      <c r="AT721" s="397"/>
      <c r="AU721" s="397"/>
      <c r="AV721" s="397"/>
      <c r="AW721" s="397"/>
      <c r="AX721" s="397"/>
      <c r="AY721" s="397"/>
      <c r="AZ721" s="397"/>
      <c r="BA721" s="553"/>
      <c r="BB721" s="397"/>
      <c r="BC721" s="397"/>
      <c r="BD721" s="397"/>
      <c r="BE721" s="397"/>
      <c r="BF721" s="397"/>
      <c r="BG721" s="397"/>
      <c r="BH721" s="397"/>
      <c r="BI721" s="397"/>
      <c r="BJ721" s="397"/>
      <c r="BK721" s="397"/>
    </row>
    <row r="722" spans="2:63" x14ac:dyDescent="0.35">
      <c r="B722" s="80"/>
      <c r="C722" s="119"/>
      <c r="D722" s="119"/>
      <c r="E722" s="202"/>
      <c r="F722" s="119"/>
      <c r="G722" s="120"/>
      <c r="H722" s="41"/>
      <c r="I722" s="41"/>
      <c r="J722" s="944">
        <f t="shared" si="88"/>
        <v>0</v>
      </c>
      <c r="K722" s="292">
        <f t="shared" si="89"/>
        <v>0</v>
      </c>
      <c r="L722" s="327">
        <f>IF(I722&lt;(INDEX(Lookup!$U$2:$U$10,MATCH($D$45,Lookup!$S$2:$S$10,0))),0,365)</f>
        <v>0</v>
      </c>
      <c r="M722" s="292">
        <f t="shared" si="87"/>
        <v>0</v>
      </c>
      <c r="N722" s="371"/>
      <c r="O722" s="150"/>
      <c r="P722" s="397"/>
      <c r="Q722" s="555"/>
      <c r="R722" s="576">
        <f t="shared" si="90"/>
        <v>0</v>
      </c>
      <c r="S722" s="576">
        <f t="shared" si="91"/>
        <v>0</v>
      </c>
      <c r="T722" s="576">
        <f t="shared" si="92"/>
        <v>0</v>
      </c>
      <c r="U722" s="576">
        <f t="shared" si="93"/>
        <v>0</v>
      </c>
      <c r="V722" s="553"/>
      <c r="W722" s="553"/>
      <c r="X722" s="553"/>
      <c r="Y722" s="553"/>
      <c r="Z722" s="397"/>
      <c r="AA722" s="397"/>
      <c r="AB722" s="397"/>
      <c r="AC722" s="397"/>
      <c r="AD722" s="397"/>
      <c r="AE722" s="397"/>
      <c r="AF722" s="397"/>
      <c r="AG722" s="397"/>
      <c r="AH722" s="397"/>
      <c r="AI722" s="397"/>
      <c r="AJ722" s="397"/>
      <c r="AK722" s="397"/>
      <c r="AL722" s="397"/>
      <c r="AM722" s="397"/>
      <c r="AN722" s="397"/>
      <c r="AO722" s="397"/>
      <c r="AP722" s="397"/>
      <c r="AQ722" s="397"/>
      <c r="AR722" s="397"/>
      <c r="AS722" s="397"/>
      <c r="AT722" s="397"/>
      <c r="AU722" s="397"/>
      <c r="AV722" s="397"/>
      <c r="AW722" s="397"/>
      <c r="AX722" s="397"/>
      <c r="AY722" s="397"/>
      <c r="AZ722" s="397"/>
      <c r="BA722" s="553"/>
      <c r="BB722" s="397"/>
      <c r="BC722" s="397"/>
      <c r="BD722" s="397"/>
      <c r="BE722" s="397"/>
      <c r="BF722" s="397"/>
      <c r="BG722" s="397"/>
      <c r="BH722" s="397"/>
      <c r="BI722" s="397"/>
      <c r="BJ722" s="397"/>
      <c r="BK722" s="397"/>
    </row>
    <row r="723" spans="2:63" x14ac:dyDescent="0.35">
      <c r="B723" s="80"/>
      <c r="C723" s="119"/>
      <c r="D723" s="119"/>
      <c r="E723" s="202"/>
      <c r="F723" s="119"/>
      <c r="G723" s="120"/>
      <c r="H723" s="41"/>
      <c r="I723" s="41"/>
      <c r="J723" s="944">
        <f t="shared" si="88"/>
        <v>0</v>
      </c>
      <c r="K723" s="292">
        <f t="shared" si="89"/>
        <v>0</v>
      </c>
      <c r="L723" s="327">
        <f>IF(I723&lt;(INDEX(Lookup!$U$2:$U$10,MATCH($D$45,Lookup!$S$2:$S$10,0))),0,365)</f>
        <v>0</v>
      </c>
      <c r="M723" s="292">
        <f t="shared" si="87"/>
        <v>0</v>
      </c>
      <c r="N723" s="371"/>
      <c r="O723" s="150"/>
      <c r="P723" s="397"/>
      <c r="Q723" s="555"/>
      <c r="R723" s="576">
        <f t="shared" si="90"/>
        <v>0</v>
      </c>
      <c r="S723" s="576">
        <f t="shared" si="91"/>
        <v>0</v>
      </c>
      <c r="T723" s="576">
        <f t="shared" si="92"/>
        <v>0</v>
      </c>
      <c r="U723" s="576">
        <f t="shared" si="93"/>
        <v>0</v>
      </c>
      <c r="V723" s="553"/>
      <c r="W723" s="553"/>
      <c r="X723" s="553"/>
      <c r="Y723" s="553"/>
      <c r="Z723" s="397"/>
      <c r="AA723" s="397"/>
      <c r="AB723" s="397"/>
      <c r="AC723" s="397"/>
      <c r="AD723" s="397"/>
      <c r="AE723" s="397"/>
      <c r="AF723" s="397"/>
      <c r="AG723" s="397"/>
      <c r="AH723" s="397"/>
      <c r="AI723" s="397"/>
      <c r="AJ723" s="397"/>
      <c r="AK723" s="397"/>
      <c r="AL723" s="397"/>
      <c r="AM723" s="397"/>
      <c r="AN723" s="397"/>
      <c r="AO723" s="397"/>
      <c r="AP723" s="397"/>
      <c r="AQ723" s="397"/>
      <c r="AR723" s="397"/>
      <c r="AS723" s="397"/>
      <c r="AT723" s="397"/>
      <c r="AU723" s="397"/>
      <c r="AV723" s="397"/>
      <c r="AW723" s="397"/>
      <c r="AX723" s="397"/>
      <c r="AY723" s="397"/>
      <c r="AZ723" s="397"/>
      <c r="BA723" s="553"/>
      <c r="BB723" s="397"/>
      <c r="BC723" s="397"/>
      <c r="BD723" s="397"/>
      <c r="BE723" s="397"/>
      <c r="BF723" s="397"/>
      <c r="BG723" s="397"/>
      <c r="BH723" s="397"/>
      <c r="BI723" s="397"/>
      <c r="BJ723" s="397"/>
      <c r="BK723" s="397"/>
    </row>
    <row r="724" spans="2:63" x14ac:dyDescent="0.35">
      <c r="B724" s="80"/>
      <c r="C724" s="119"/>
      <c r="D724" s="119"/>
      <c r="E724" s="202"/>
      <c r="F724" s="119"/>
      <c r="G724" s="120"/>
      <c r="H724" s="41"/>
      <c r="I724" s="41"/>
      <c r="J724" s="944">
        <f t="shared" si="88"/>
        <v>0</v>
      </c>
      <c r="K724" s="292">
        <f t="shared" si="89"/>
        <v>0</v>
      </c>
      <c r="L724" s="327">
        <f>IF(I724&lt;(INDEX(Lookup!$U$2:$U$10,MATCH($D$45,Lookup!$S$2:$S$10,0))),0,365)</f>
        <v>0</v>
      </c>
      <c r="M724" s="292">
        <f t="shared" si="87"/>
        <v>0</v>
      </c>
      <c r="N724" s="371"/>
      <c r="O724" s="150"/>
      <c r="P724" s="397"/>
      <c r="Q724" s="555"/>
      <c r="R724" s="576">
        <f t="shared" si="90"/>
        <v>0</v>
      </c>
      <c r="S724" s="576">
        <f t="shared" si="91"/>
        <v>0</v>
      </c>
      <c r="T724" s="576">
        <f t="shared" si="92"/>
        <v>0</v>
      </c>
      <c r="U724" s="576">
        <f t="shared" si="93"/>
        <v>0</v>
      </c>
      <c r="V724" s="553"/>
      <c r="W724" s="553"/>
      <c r="X724" s="553"/>
      <c r="Y724" s="553"/>
      <c r="Z724" s="397"/>
      <c r="AA724" s="397"/>
      <c r="AB724" s="397"/>
      <c r="AC724" s="397"/>
      <c r="AD724" s="397"/>
      <c r="AE724" s="397"/>
      <c r="AF724" s="397"/>
      <c r="AG724" s="397"/>
      <c r="AH724" s="397"/>
      <c r="AI724" s="397"/>
      <c r="AJ724" s="397"/>
      <c r="AK724" s="397"/>
      <c r="AL724" s="397"/>
      <c r="AM724" s="397"/>
      <c r="AN724" s="397"/>
      <c r="AO724" s="397"/>
      <c r="AP724" s="397"/>
      <c r="AQ724" s="397"/>
      <c r="AR724" s="397"/>
      <c r="AS724" s="397"/>
      <c r="AT724" s="397"/>
      <c r="AU724" s="397"/>
      <c r="AV724" s="397"/>
      <c r="AW724" s="397"/>
      <c r="AX724" s="397"/>
      <c r="AY724" s="397"/>
      <c r="AZ724" s="397"/>
      <c r="BA724" s="553"/>
      <c r="BB724" s="397"/>
      <c r="BC724" s="397"/>
      <c r="BD724" s="397"/>
      <c r="BE724" s="397"/>
      <c r="BF724" s="397"/>
      <c r="BG724" s="397"/>
      <c r="BH724" s="397"/>
      <c r="BI724" s="397"/>
      <c r="BJ724" s="397"/>
      <c r="BK724" s="397"/>
    </row>
    <row r="725" spans="2:63" x14ac:dyDescent="0.35">
      <c r="B725" s="80"/>
      <c r="C725" s="119"/>
      <c r="D725" s="119"/>
      <c r="E725" s="202"/>
      <c r="F725" s="119"/>
      <c r="G725" s="120"/>
      <c r="H725" s="41"/>
      <c r="I725" s="41"/>
      <c r="J725" s="944">
        <f t="shared" si="88"/>
        <v>0</v>
      </c>
      <c r="K725" s="292">
        <f t="shared" si="89"/>
        <v>0</v>
      </c>
      <c r="L725" s="327">
        <f>IF(I725&lt;(INDEX(Lookup!$U$2:$U$10,MATCH($D$45,Lookup!$S$2:$S$10,0))),0,365)</f>
        <v>0</v>
      </c>
      <c r="M725" s="292">
        <f t="shared" si="87"/>
        <v>0</v>
      </c>
      <c r="N725" s="371"/>
      <c r="O725" s="150"/>
      <c r="P725" s="397"/>
      <c r="Q725" s="555"/>
      <c r="R725" s="576">
        <f t="shared" si="90"/>
        <v>0</v>
      </c>
      <c r="S725" s="576">
        <f t="shared" si="91"/>
        <v>0</v>
      </c>
      <c r="T725" s="576">
        <f t="shared" si="92"/>
        <v>0</v>
      </c>
      <c r="U725" s="576">
        <f t="shared" si="93"/>
        <v>0</v>
      </c>
      <c r="V725" s="553"/>
      <c r="W725" s="553"/>
      <c r="X725" s="553"/>
      <c r="Y725" s="553"/>
      <c r="Z725" s="397"/>
      <c r="AA725" s="397"/>
      <c r="AB725" s="397"/>
      <c r="AC725" s="397"/>
      <c r="AD725" s="397"/>
      <c r="AE725" s="397"/>
      <c r="AF725" s="397"/>
      <c r="AG725" s="397"/>
      <c r="AH725" s="397"/>
      <c r="AI725" s="397"/>
      <c r="AJ725" s="397"/>
      <c r="AK725" s="397"/>
      <c r="AL725" s="397"/>
      <c r="AM725" s="397"/>
      <c r="AN725" s="397"/>
      <c r="AO725" s="397"/>
      <c r="AP725" s="397"/>
      <c r="AQ725" s="397"/>
      <c r="AR725" s="397"/>
      <c r="AS725" s="397"/>
      <c r="AT725" s="397"/>
      <c r="AU725" s="397"/>
      <c r="AV725" s="397"/>
      <c r="AW725" s="397"/>
      <c r="AX725" s="397"/>
      <c r="AY725" s="397"/>
      <c r="AZ725" s="397"/>
      <c r="BA725" s="553"/>
      <c r="BB725" s="397"/>
      <c r="BC725" s="397"/>
      <c r="BD725" s="397"/>
      <c r="BE725" s="397"/>
      <c r="BF725" s="397"/>
      <c r="BG725" s="397"/>
      <c r="BH725" s="397"/>
      <c r="BI725" s="397"/>
      <c r="BJ725" s="397"/>
      <c r="BK725" s="397"/>
    </row>
    <row r="726" spans="2:63" x14ac:dyDescent="0.35">
      <c r="B726" s="80"/>
      <c r="C726" s="119"/>
      <c r="D726" s="119"/>
      <c r="E726" s="202"/>
      <c r="F726" s="119"/>
      <c r="G726" s="120"/>
      <c r="H726" s="41"/>
      <c r="I726" s="41"/>
      <c r="J726" s="944">
        <f t="shared" si="88"/>
        <v>0</v>
      </c>
      <c r="K726" s="292">
        <f t="shared" si="89"/>
        <v>0</v>
      </c>
      <c r="L726" s="327">
        <f>IF(I726&lt;(INDEX(Lookup!$U$2:$U$10,MATCH($D$45,Lookup!$S$2:$S$10,0))),0,365)</f>
        <v>0</v>
      </c>
      <c r="M726" s="292">
        <f t="shared" si="87"/>
        <v>0</v>
      </c>
      <c r="N726" s="371"/>
      <c r="O726" s="150"/>
      <c r="P726" s="397"/>
      <c r="Q726" s="555"/>
      <c r="R726" s="576">
        <f t="shared" si="90"/>
        <v>0</v>
      </c>
      <c r="S726" s="576">
        <f t="shared" si="91"/>
        <v>0</v>
      </c>
      <c r="T726" s="576">
        <f t="shared" si="92"/>
        <v>0</v>
      </c>
      <c r="U726" s="576">
        <f t="shared" si="93"/>
        <v>0</v>
      </c>
      <c r="V726" s="553"/>
      <c r="W726" s="553"/>
      <c r="X726" s="553"/>
      <c r="Y726" s="553"/>
      <c r="Z726" s="397"/>
      <c r="AA726" s="397"/>
      <c r="AB726" s="397"/>
      <c r="AC726" s="397"/>
      <c r="AD726" s="397"/>
      <c r="AE726" s="397"/>
      <c r="AF726" s="397"/>
      <c r="AG726" s="397"/>
      <c r="AH726" s="397"/>
      <c r="AI726" s="397"/>
      <c r="AJ726" s="397"/>
      <c r="AK726" s="397"/>
      <c r="AL726" s="397"/>
      <c r="AM726" s="397"/>
      <c r="AN726" s="397"/>
      <c r="AO726" s="397"/>
      <c r="AP726" s="397"/>
      <c r="AQ726" s="397"/>
      <c r="AR726" s="397"/>
      <c r="AS726" s="397"/>
      <c r="AT726" s="397"/>
      <c r="AU726" s="397"/>
      <c r="AV726" s="397"/>
      <c r="AW726" s="397"/>
      <c r="AX726" s="397"/>
      <c r="AY726" s="397"/>
      <c r="AZ726" s="397"/>
      <c r="BA726" s="553"/>
      <c r="BB726" s="397"/>
      <c r="BC726" s="397"/>
      <c r="BD726" s="397"/>
      <c r="BE726" s="397"/>
      <c r="BF726" s="397"/>
      <c r="BG726" s="397"/>
      <c r="BH726" s="397"/>
      <c r="BI726" s="397"/>
      <c r="BJ726" s="397"/>
      <c r="BK726" s="397"/>
    </row>
    <row r="727" spans="2:63" x14ac:dyDescent="0.35">
      <c r="B727" s="80"/>
      <c r="C727" s="119"/>
      <c r="D727" s="119"/>
      <c r="E727" s="202"/>
      <c r="F727" s="119"/>
      <c r="G727" s="120"/>
      <c r="H727" s="41"/>
      <c r="I727" s="41"/>
      <c r="J727" s="944">
        <f t="shared" si="88"/>
        <v>0</v>
      </c>
      <c r="K727" s="292">
        <f t="shared" si="89"/>
        <v>0</v>
      </c>
      <c r="L727" s="327">
        <f>IF(I727&lt;(INDEX(Lookup!$U$2:$U$10,MATCH($D$45,Lookup!$S$2:$S$10,0))),0,365)</f>
        <v>0</v>
      </c>
      <c r="M727" s="292">
        <f t="shared" si="87"/>
        <v>0</v>
      </c>
      <c r="N727" s="371"/>
      <c r="O727" s="150"/>
      <c r="P727" s="397"/>
      <c r="Q727" s="555"/>
      <c r="R727" s="576">
        <f t="shared" si="90"/>
        <v>0</v>
      </c>
      <c r="S727" s="576">
        <f t="shared" si="91"/>
        <v>0</v>
      </c>
      <c r="T727" s="576">
        <f t="shared" si="92"/>
        <v>0</v>
      </c>
      <c r="U727" s="576">
        <f t="shared" si="93"/>
        <v>0</v>
      </c>
      <c r="V727" s="553"/>
      <c r="W727" s="553"/>
      <c r="X727" s="553"/>
      <c r="Y727" s="553"/>
      <c r="Z727" s="397"/>
      <c r="AA727" s="397"/>
      <c r="AB727" s="397"/>
      <c r="AC727" s="397"/>
      <c r="AD727" s="397"/>
      <c r="AE727" s="397"/>
      <c r="AF727" s="397"/>
      <c r="AG727" s="397"/>
      <c r="AH727" s="397"/>
      <c r="AI727" s="397"/>
      <c r="AJ727" s="397"/>
      <c r="AK727" s="397"/>
      <c r="AL727" s="397"/>
      <c r="AM727" s="397"/>
      <c r="AN727" s="397"/>
      <c r="AO727" s="397"/>
      <c r="AP727" s="397"/>
      <c r="AQ727" s="397"/>
      <c r="AR727" s="397"/>
      <c r="AS727" s="397"/>
      <c r="AT727" s="397"/>
      <c r="AU727" s="397"/>
      <c r="AV727" s="397"/>
      <c r="AW727" s="397"/>
      <c r="AX727" s="397"/>
      <c r="AY727" s="397"/>
      <c r="AZ727" s="397"/>
      <c r="BA727" s="553"/>
      <c r="BB727" s="397"/>
      <c r="BC727" s="397"/>
      <c r="BD727" s="397"/>
      <c r="BE727" s="397"/>
      <c r="BF727" s="397"/>
      <c r="BG727" s="397"/>
      <c r="BH727" s="397"/>
      <c r="BI727" s="397"/>
      <c r="BJ727" s="397"/>
      <c r="BK727" s="397"/>
    </row>
    <row r="728" spans="2:63" x14ac:dyDescent="0.35">
      <c r="B728" s="80"/>
      <c r="C728" s="119"/>
      <c r="D728" s="119"/>
      <c r="E728" s="202"/>
      <c r="F728" s="119"/>
      <c r="G728" s="120"/>
      <c r="H728" s="41"/>
      <c r="I728" s="41"/>
      <c r="J728" s="944">
        <f t="shared" si="88"/>
        <v>0</v>
      </c>
      <c r="K728" s="292">
        <f t="shared" si="89"/>
        <v>0</v>
      </c>
      <c r="L728" s="327">
        <f>IF(I728&lt;(INDEX(Lookup!$U$2:$U$10,MATCH($D$45,Lookup!$S$2:$S$10,0))),0,365)</f>
        <v>0</v>
      </c>
      <c r="M728" s="292">
        <f t="shared" si="87"/>
        <v>0</v>
      </c>
      <c r="N728" s="371"/>
      <c r="O728" s="150"/>
      <c r="P728" s="397"/>
      <c r="Q728" s="555"/>
      <c r="R728" s="576">
        <f t="shared" si="90"/>
        <v>0</v>
      </c>
      <c r="S728" s="576">
        <f t="shared" si="91"/>
        <v>0</v>
      </c>
      <c r="T728" s="576">
        <f t="shared" si="92"/>
        <v>0</v>
      </c>
      <c r="U728" s="576">
        <f t="shared" si="93"/>
        <v>0</v>
      </c>
      <c r="V728" s="553"/>
      <c r="W728" s="553"/>
      <c r="X728" s="553"/>
      <c r="Y728" s="553"/>
      <c r="Z728" s="397"/>
      <c r="AA728" s="397"/>
      <c r="AB728" s="397"/>
      <c r="AC728" s="397"/>
      <c r="AD728" s="397"/>
      <c r="AE728" s="397"/>
      <c r="AF728" s="397"/>
      <c r="AG728" s="397"/>
      <c r="AH728" s="397"/>
      <c r="AI728" s="397"/>
      <c r="AJ728" s="397"/>
      <c r="AK728" s="397"/>
      <c r="AL728" s="397"/>
      <c r="AM728" s="397"/>
      <c r="AN728" s="397"/>
      <c r="AO728" s="397"/>
      <c r="AP728" s="397"/>
      <c r="AQ728" s="397"/>
      <c r="AR728" s="397"/>
      <c r="AS728" s="397"/>
      <c r="AT728" s="397"/>
      <c r="AU728" s="397"/>
      <c r="AV728" s="397"/>
      <c r="AW728" s="397"/>
      <c r="AX728" s="397"/>
      <c r="AY728" s="397"/>
      <c r="AZ728" s="397"/>
      <c r="BA728" s="553"/>
      <c r="BB728" s="397"/>
      <c r="BC728" s="397"/>
      <c r="BD728" s="397"/>
      <c r="BE728" s="397"/>
      <c r="BF728" s="397"/>
      <c r="BG728" s="397"/>
      <c r="BH728" s="397"/>
      <c r="BI728" s="397"/>
      <c r="BJ728" s="397"/>
      <c r="BK728" s="397"/>
    </row>
    <row r="729" spans="2:63" x14ac:dyDescent="0.35">
      <c r="B729" s="80"/>
      <c r="C729" s="119"/>
      <c r="D729" s="119"/>
      <c r="E729" s="202"/>
      <c r="F729" s="119"/>
      <c r="G729" s="120"/>
      <c r="H729" s="41"/>
      <c r="I729" s="41"/>
      <c r="J729" s="944">
        <f t="shared" si="88"/>
        <v>0</v>
      </c>
      <c r="K729" s="292">
        <f t="shared" si="89"/>
        <v>0</v>
      </c>
      <c r="L729" s="327">
        <f>IF(I729&lt;(INDEX(Lookup!$U$2:$U$10,MATCH($D$45,Lookup!$S$2:$S$10,0))),0,365)</f>
        <v>0</v>
      </c>
      <c r="M729" s="292">
        <f t="shared" si="87"/>
        <v>0</v>
      </c>
      <c r="N729" s="371"/>
      <c r="O729" s="150"/>
      <c r="P729" s="397"/>
      <c r="Q729" s="555"/>
      <c r="R729" s="576">
        <f t="shared" si="90"/>
        <v>0</v>
      </c>
      <c r="S729" s="576">
        <f t="shared" si="91"/>
        <v>0</v>
      </c>
      <c r="T729" s="576">
        <f t="shared" si="92"/>
        <v>0</v>
      </c>
      <c r="U729" s="576">
        <f t="shared" si="93"/>
        <v>0</v>
      </c>
      <c r="V729" s="553"/>
      <c r="W729" s="553"/>
      <c r="X729" s="553"/>
      <c r="Y729" s="553"/>
      <c r="Z729" s="397"/>
      <c r="AA729" s="397"/>
      <c r="AB729" s="397"/>
      <c r="AC729" s="397"/>
      <c r="AD729" s="397"/>
      <c r="AE729" s="397"/>
      <c r="AF729" s="397"/>
      <c r="AG729" s="397"/>
      <c r="AH729" s="397"/>
      <c r="AI729" s="397"/>
      <c r="AJ729" s="397"/>
      <c r="AK729" s="397"/>
      <c r="AL729" s="397"/>
      <c r="AM729" s="397"/>
      <c r="AN729" s="397"/>
      <c r="AO729" s="397"/>
      <c r="AP729" s="397"/>
      <c r="AQ729" s="397"/>
      <c r="AR729" s="397"/>
      <c r="AS729" s="397"/>
      <c r="AT729" s="397"/>
      <c r="AU729" s="397"/>
      <c r="AV729" s="397"/>
      <c r="AW729" s="397"/>
      <c r="AX729" s="397"/>
      <c r="AY729" s="397"/>
      <c r="AZ729" s="397"/>
      <c r="BA729" s="553"/>
      <c r="BB729" s="397"/>
      <c r="BC729" s="397"/>
      <c r="BD729" s="397"/>
      <c r="BE729" s="397"/>
      <c r="BF729" s="397"/>
      <c r="BG729" s="397"/>
      <c r="BH729" s="397"/>
      <c r="BI729" s="397"/>
      <c r="BJ729" s="397"/>
      <c r="BK729" s="397"/>
    </row>
    <row r="730" spans="2:63" x14ac:dyDescent="0.35">
      <c r="B730" s="80"/>
      <c r="C730" s="119"/>
      <c r="D730" s="119"/>
      <c r="E730" s="202"/>
      <c r="F730" s="119"/>
      <c r="G730" s="120"/>
      <c r="H730" s="41"/>
      <c r="I730" s="41"/>
      <c r="J730" s="944">
        <f t="shared" si="88"/>
        <v>0</v>
      </c>
      <c r="K730" s="292">
        <f t="shared" si="89"/>
        <v>0</v>
      </c>
      <c r="L730" s="327">
        <f>IF(I730&lt;(INDEX(Lookup!$U$2:$U$10,MATCH($D$45,Lookup!$S$2:$S$10,0))),0,365)</f>
        <v>0</v>
      </c>
      <c r="M730" s="292">
        <f t="shared" si="87"/>
        <v>0</v>
      </c>
      <c r="N730" s="371"/>
      <c r="O730" s="150"/>
      <c r="P730" s="397"/>
      <c r="Q730" s="555"/>
      <c r="R730" s="576">
        <f t="shared" si="90"/>
        <v>0</v>
      </c>
      <c r="S730" s="576">
        <f t="shared" si="91"/>
        <v>0</v>
      </c>
      <c r="T730" s="576">
        <f t="shared" si="92"/>
        <v>0</v>
      </c>
      <c r="U730" s="576">
        <f t="shared" si="93"/>
        <v>0</v>
      </c>
      <c r="V730" s="553"/>
      <c r="W730" s="553"/>
      <c r="X730" s="553"/>
      <c r="Y730" s="553"/>
      <c r="Z730" s="397"/>
      <c r="AA730" s="397"/>
      <c r="AB730" s="397"/>
      <c r="AC730" s="397"/>
      <c r="AD730" s="397"/>
      <c r="AE730" s="397"/>
      <c r="AF730" s="397"/>
      <c r="AG730" s="397"/>
      <c r="AH730" s="397"/>
      <c r="AI730" s="397"/>
      <c r="AJ730" s="397"/>
      <c r="AK730" s="397"/>
      <c r="AL730" s="397"/>
      <c r="AM730" s="397"/>
      <c r="AN730" s="397"/>
      <c r="AO730" s="397"/>
      <c r="AP730" s="397"/>
      <c r="AQ730" s="397"/>
      <c r="AR730" s="397"/>
      <c r="AS730" s="397"/>
      <c r="AT730" s="397"/>
      <c r="AU730" s="397"/>
      <c r="AV730" s="397"/>
      <c r="AW730" s="397"/>
      <c r="AX730" s="397"/>
      <c r="AY730" s="397"/>
      <c r="AZ730" s="397"/>
      <c r="BA730" s="553"/>
      <c r="BB730" s="397"/>
      <c r="BC730" s="397"/>
      <c r="BD730" s="397"/>
      <c r="BE730" s="397"/>
      <c r="BF730" s="397"/>
      <c r="BG730" s="397"/>
      <c r="BH730" s="397"/>
      <c r="BI730" s="397"/>
      <c r="BJ730" s="397"/>
      <c r="BK730" s="397"/>
    </row>
    <row r="731" spans="2:63" x14ac:dyDescent="0.35">
      <c r="B731" s="80"/>
      <c r="C731" s="119"/>
      <c r="D731" s="119"/>
      <c r="E731" s="202"/>
      <c r="F731" s="119"/>
      <c r="G731" s="120"/>
      <c r="H731" s="41"/>
      <c r="I731" s="41"/>
      <c r="J731" s="944">
        <f t="shared" si="88"/>
        <v>0</v>
      </c>
      <c r="K731" s="292">
        <f t="shared" si="89"/>
        <v>0</v>
      </c>
      <c r="L731" s="327">
        <f>IF(I731&lt;(INDEX(Lookup!$U$2:$U$10,MATCH($D$45,Lookup!$S$2:$S$10,0))),0,365)</f>
        <v>0</v>
      </c>
      <c r="M731" s="292">
        <f t="shared" si="87"/>
        <v>0</v>
      </c>
      <c r="N731" s="371"/>
      <c r="O731" s="150"/>
      <c r="P731" s="397"/>
      <c r="Q731" s="555"/>
      <c r="R731" s="576">
        <f t="shared" si="90"/>
        <v>0</v>
      </c>
      <c r="S731" s="576">
        <f t="shared" si="91"/>
        <v>0</v>
      </c>
      <c r="T731" s="576">
        <f t="shared" si="92"/>
        <v>0</v>
      </c>
      <c r="U731" s="576">
        <f t="shared" si="93"/>
        <v>0</v>
      </c>
      <c r="V731" s="553"/>
      <c r="W731" s="553"/>
      <c r="X731" s="553"/>
      <c r="Y731" s="553"/>
      <c r="Z731" s="397"/>
      <c r="AA731" s="397"/>
      <c r="AB731" s="397"/>
      <c r="AC731" s="397"/>
      <c r="AD731" s="397"/>
      <c r="AE731" s="397"/>
      <c r="AF731" s="397"/>
      <c r="AG731" s="397"/>
      <c r="AH731" s="397"/>
      <c r="AI731" s="397"/>
      <c r="AJ731" s="397"/>
      <c r="AK731" s="397"/>
      <c r="AL731" s="397"/>
      <c r="AM731" s="397"/>
      <c r="AN731" s="397"/>
      <c r="AO731" s="397"/>
      <c r="AP731" s="397"/>
      <c r="AQ731" s="397"/>
      <c r="AR731" s="397"/>
      <c r="AS731" s="397"/>
      <c r="AT731" s="397"/>
      <c r="AU731" s="397"/>
      <c r="AV731" s="397"/>
      <c r="AW731" s="397"/>
      <c r="AX731" s="397"/>
      <c r="AY731" s="397"/>
      <c r="AZ731" s="397"/>
      <c r="BA731" s="553"/>
      <c r="BB731" s="397"/>
      <c r="BC731" s="397"/>
      <c r="BD731" s="397"/>
      <c r="BE731" s="397"/>
      <c r="BF731" s="397"/>
      <c r="BG731" s="397"/>
      <c r="BH731" s="397"/>
      <c r="BI731" s="397"/>
      <c r="BJ731" s="397"/>
      <c r="BK731" s="397"/>
    </row>
    <row r="732" spans="2:63" x14ac:dyDescent="0.35">
      <c r="B732" s="80"/>
      <c r="C732" s="119"/>
      <c r="D732" s="119"/>
      <c r="E732" s="202"/>
      <c r="F732" s="119"/>
      <c r="G732" s="120"/>
      <c r="H732" s="41"/>
      <c r="I732" s="41"/>
      <c r="J732" s="944">
        <f t="shared" si="88"/>
        <v>0</v>
      </c>
      <c r="K732" s="292">
        <f t="shared" si="89"/>
        <v>0</v>
      </c>
      <c r="L732" s="327">
        <f>IF(I732&lt;(INDEX(Lookup!$U$2:$U$10,MATCH($D$45,Lookup!$S$2:$S$10,0))),0,365)</f>
        <v>0</v>
      </c>
      <c r="M732" s="292">
        <f t="shared" si="87"/>
        <v>0</v>
      </c>
      <c r="N732" s="371"/>
      <c r="O732" s="150"/>
      <c r="P732" s="397"/>
      <c r="Q732" s="555"/>
      <c r="R732" s="576">
        <f t="shared" si="90"/>
        <v>0</v>
      </c>
      <c r="S732" s="576">
        <f t="shared" si="91"/>
        <v>0</v>
      </c>
      <c r="T732" s="576">
        <f t="shared" si="92"/>
        <v>0</v>
      </c>
      <c r="U732" s="576">
        <f t="shared" si="93"/>
        <v>0</v>
      </c>
      <c r="V732" s="553"/>
      <c r="W732" s="553"/>
      <c r="X732" s="553"/>
      <c r="Y732" s="553"/>
      <c r="Z732" s="397"/>
      <c r="AA732" s="397"/>
      <c r="AB732" s="397"/>
      <c r="AC732" s="397"/>
      <c r="AD732" s="397"/>
      <c r="AE732" s="397"/>
      <c r="AF732" s="397"/>
      <c r="AG732" s="397"/>
      <c r="AH732" s="397"/>
      <c r="AI732" s="397"/>
      <c r="AJ732" s="397"/>
      <c r="AK732" s="397"/>
      <c r="AL732" s="397"/>
      <c r="AM732" s="397"/>
      <c r="AN732" s="397"/>
      <c r="AO732" s="397"/>
      <c r="AP732" s="397"/>
      <c r="AQ732" s="397"/>
      <c r="AR732" s="397"/>
      <c r="AS732" s="397"/>
      <c r="AT732" s="397"/>
      <c r="AU732" s="397"/>
      <c r="AV732" s="397"/>
      <c r="AW732" s="397"/>
      <c r="AX732" s="397"/>
      <c r="AY732" s="397"/>
      <c r="AZ732" s="397"/>
      <c r="BA732" s="553"/>
      <c r="BB732" s="397"/>
      <c r="BC732" s="397"/>
      <c r="BD732" s="397"/>
      <c r="BE732" s="397"/>
      <c r="BF732" s="397"/>
      <c r="BG732" s="397"/>
      <c r="BH732" s="397"/>
      <c r="BI732" s="397"/>
      <c r="BJ732" s="397"/>
      <c r="BK732" s="397"/>
    </row>
    <row r="733" spans="2:63" x14ac:dyDescent="0.35">
      <c r="B733" s="80"/>
      <c r="C733" s="119"/>
      <c r="D733" s="119"/>
      <c r="E733" s="202"/>
      <c r="F733" s="119"/>
      <c r="G733" s="120"/>
      <c r="H733" s="41"/>
      <c r="I733" s="41"/>
      <c r="J733" s="944">
        <f t="shared" si="88"/>
        <v>0</v>
      </c>
      <c r="K733" s="292">
        <f t="shared" si="89"/>
        <v>0</v>
      </c>
      <c r="L733" s="327">
        <f>IF(I733&lt;(INDEX(Lookup!$U$2:$U$10,MATCH($D$45,Lookup!$S$2:$S$10,0))),0,365)</f>
        <v>0</v>
      </c>
      <c r="M733" s="292">
        <f t="shared" si="87"/>
        <v>0</v>
      </c>
      <c r="N733" s="371"/>
      <c r="O733" s="150"/>
      <c r="P733" s="397"/>
      <c r="Q733" s="555"/>
      <c r="R733" s="576">
        <f t="shared" si="90"/>
        <v>0</v>
      </c>
      <c r="S733" s="576">
        <f t="shared" si="91"/>
        <v>0</v>
      </c>
      <c r="T733" s="576">
        <f t="shared" si="92"/>
        <v>0</v>
      </c>
      <c r="U733" s="576">
        <f t="shared" si="93"/>
        <v>0</v>
      </c>
      <c r="V733" s="553"/>
      <c r="W733" s="553"/>
      <c r="X733" s="553"/>
      <c r="Y733" s="553"/>
      <c r="Z733" s="397"/>
      <c r="AA733" s="397"/>
      <c r="AB733" s="397"/>
      <c r="AC733" s="397"/>
      <c r="AD733" s="397"/>
      <c r="AE733" s="397"/>
      <c r="AF733" s="397"/>
      <c r="AG733" s="397"/>
      <c r="AH733" s="397"/>
      <c r="AI733" s="397"/>
      <c r="AJ733" s="397"/>
      <c r="AK733" s="397"/>
      <c r="AL733" s="397"/>
      <c r="AM733" s="397"/>
      <c r="AN733" s="397"/>
      <c r="AO733" s="397"/>
      <c r="AP733" s="397"/>
      <c r="AQ733" s="397"/>
      <c r="AR733" s="397"/>
      <c r="AS733" s="397"/>
      <c r="AT733" s="397"/>
      <c r="AU733" s="397"/>
      <c r="AV733" s="397"/>
      <c r="AW733" s="397"/>
      <c r="AX733" s="397"/>
      <c r="AY733" s="397"/>
      <c r="AZ733" s="397"/>
      <c r="BA733" s="553"/>
      <c r="BB733" s="397"/>
      <c r="BC733" s="397"/>
      <c r="BD733" s="397"/>
      <c r="BE733" s="397"/>
      <c r="BF733" s="397"/>
      <c r="BG733" s="397"/>
      <c r="BH733" s="397"/>
      <c r="BI733" s="397"/>
      <c r="BJ733" s="397"/>
      <c r="BK733" s="397"/>
    </row>
    <row r="734" spans="2:63" x14ac:dyDescent="0.35">
      <c r="B734" s="80"/>
      <c r="C734" s="119"/>
      <c r="D734" s="119"/>
      <c r="E734" s="202"/>
      <c r="F734" s="119"/>
      <c r="G734" s="120"/>
      <c r="H734" s="41"/>
      <c r="I734" s="41"/>
      <c r="J734" s="944">
        <f t="shared" si="88"/>
        <v>0</v>
      </c>
      <c r="K734" s="292">
        <f t="shared" si="89"/>
        <v>0</v>
      </c>
      <c r="L734" s="327">
        <f>IF(I734&lt;(INDEX(Lookup!$U$2:$U$10,MATCH($D$45,Lookup!$S$2:$S$10,0))),0,365)</f>
        <v>0</v>
      </c>
      <c r="M734" s="292">
        <f t="shared" si="87"/>
        <v>0</v>
      </c>
      <c r="N734" s="371"/>
      <c r="O734" s="150"/>
      <c r="P734" s="397"/>
      <c r="Q734" s="555"/>
      <c r="R734" s="576">
        <f t="shared" si="90"/>
        <v>0</v>
      </c>
      <c r="S734" s="576">
        <f t="shared" si="91"/>
        <v>0</v>
      </c>
      <c r="T734" s="576">
        <f t="shared" si="92"/>
        <v>0</v>
      </c>
      <c r="U734" s="576">
        <f t="shared" si="93"/>
        <v>0</v>
      </c>
      <c r="V734" s="553"/>
      <c r="W734" s="553"/>
      <c r="X734" s="553"/>
      <c r="Y734" s="553"/>
      <c r="Z734" s="397"/>
      <c r="AA734" s="397"/>
      <c r="AB734" s="397"/>
      <c r="AC734" s="397"/>
      <c r="AD734" s="397"/>
      <c r="AE734" s="397"/>
      <c r="AF734" s="397"/>
      <c r="AG734" s="397"/>
      <c r="AH734" s="397"/>
      <c r="AI734" s="397"/>
      <c r="AJ734" s="397"/>
      <c r="AK734" s="397"/>
      <c r="AL734" s="397"/>
      <c r="AM734" s="397"/>
      <c r="AN734" s="397"/>
      <c r="AO734" s="397"/>
      <c r="AP734" s="397"/>
      <c r="AQ734" s="397"/>
      <c r="AR734" s="397"/>
      <c r="AS734" s="397"/>
      <c r="AT734" s="397"/>
      <c r="AU734" s="397"/>
      <c r="AV734" s="397"/>
      <c r="AW734" s="397"/>
      <c r="AX734" s="397"/>
      <c r="AY734" s="397"/>
      <c r="AZ734" s="397"/>
      <c r="BA734" s="553"/>
      <c r="BB734" s="397"/>
      <c r="BC734" s="397"/>
      <c r="BD734" s="397"/>
      <c r="BE734" s="397"/>
      <c r="BF734" s="397"/>
      <c r="BG734" s="397"/>
      <c r="BH734" s="397"/>
      <c r="BI734" s="397"/>
      <c r="BJ734" s="397"/>
      <c r="BK734" s="397"/>
    </row>
    <row r="735" spans="2:63" x14ac:dyDescent="0.35">
      <c r="B735" s="80"/>
      <c r="C735" s="119"/>
      <c r="D735" s="119"/>
      <c r="E735" s="202"/>
      <c r="F735" s="119"/>
      <c r="G735" s="120"/>
      <c r="H735" s="41"/>
      <c r="I735" s="41"/>
      <c r="J735" s="944">
        <f t="shared" si="88"/>
        <v>0</v>
      </c>
      <c r="K735" s="292">
        <f t="shared" si="89"/>
        <v>0</v>
      </c>
      <c r="L735" s="327">
        <f>IF(I735&lt;(INDEX(Lookup!$U$2:$U$10,MATCH($D$45,Lookup!$S$2:$S$10,0))),0,365)</f>
        <v>0</v>
      </c>
      <c r="M735" s="292">
        <f t="shared" si="87"/>
        <v>0</v>
      </c>
      <c r="N735" s="371"/>
      <c r="O735" s="150"/>
      <c r="P735" s="397"/>
      <c r="Q735" s="555"/>
      <c r="R735" s="576">
        <f t="shared" si="90"/>
        <v>0</v>
      </c>
      <c r="S735" s="576">
        <f t="shared" si="91"/>
        <v>0</v>
      </c>
      <c r="T735" s="576">
        <f t="shared" si="92"/>
        <v>0</v>
      </c>
      <c r="U735" s="576">
        <f t="shared" si="93"/>
        <v>0</v>
      </c>
      <c r="V735" s="553"/>
      <c r="W735" s="553"/>
      <c r="X735" s="553"/>
      <c r="Y735" s="553"/>
      <c r="Z735" s="397"/>
      <c r="AA735" s="397"/>
      <c r="AB735" s="397"/>
      <c r="AC735" s="397"/>
      <c r="AD735" s="397"/>
      <c r="AE735" s="397"/>
      <c r="AF735" s="397"/>
      <c r="AG735" s="397"/>
      <c r="AH735" s="397"/>
      <c r="AI735" s="397"/>
      <c r="AJ735" s="397"/>
      <c r="AK735" s="397"/>
      <c r="AL735" s="397"/>
      <c r="AM735" s="397"/>
      <c r="AN735" s="397"/>
      <c r="AO735" s="397"/>
      <c r="AP735" s="397"/>
      <c r="AQ735" s="397"/>
      <c r="AR735" s="397"/>
      <c r="AS735" s="397"/>
      <c r="AT735" s="397"/>
      <c r="AU735" s="397"/>
      <c r="AV735" s="397"/>
      <c r="AW735" s="397"/>
      <c r="AX735" s="397"/>
      <c r="AY735" s="397"/>
      <c r="AZ735" s="397"/>
      <c r="BA735" s="553"/>
      <c r="BB735" s="397"/>
      <c r="BC735" s="397"/>
      <c r="BD735" s="397"/>
      <c r="BE735" s="397"/>
      <c r="BF735" s="397"/>
      <c r="BG735" s="397"/>
      <c r="BH735" s="397"/>
      <c r="BI735" s="397"/>
      <c r="BJ735" s="397"/>
      <c r="BK735" s="397"/>
    </row>
    <row r="736" spans="2:63" x14ac:dyDescent="0.35">
      <c r="B736" s="80"/>
      <c r="C736" s="119"/>
      <c r="D736" s="119"/>
      <c r="E736" s="202"/>
      <c r="F736" s="119"/>
      <c r="G736" s="120"/>
      <c r="H736" s="41"/>
      <c r="I736" s="41"/>
      <c r="J736" s="944">
        <f t="shared" si="88"/>
        <v>0</v>
      </c>
      <c r="K736" s="292">
        <f t="shared" si="89"/>
        <v>0</v>
      </c>
      <c r="L736" s="327">
        <f>IF(I736&lt;(INDEX(Lookup!$U$2:$U$10,MATCH($D$45,Lookup!$S$2:$S$10,0))),0,365)</f>
        <v>0</v>
      </c>
      <c r="M736" s="292">
        <f t="shared" si="87"/>
        <v>0</v>
      </c>
      <c r="N736" s="371"/>
      <c r="O736" s="150"/>
      <c r="P736" s="397"/>
      <c r="Q736" s="555"/>
      <c r="R736" s="576">
        <f t="shared" si="90"/>
        <v>0</v>
      </c>
      <c r="S736" s="576">
        <f t="shared" si="91"/>
        <v>0</v>
      </c>
      <c r="T736" s="576">
        <f t="shared" si="92"/>
        <v>0</v>
      </c>
      <c r="U736" s="576">
        <f t="shared" si="93"/>
        <v>0</v>
      </c>
      <c r="V736" s="553"/>
      <c r="W736" s="553"/>
      <c r="X736" s="553"/>
      <c r="Y736" s="553"/>
      <c r="Z736" s="397"/>
      <c r="AA736" s="397"/>
      <c r="AB736" s="397"/>
      <c r="AC736" s="397"/>
      <c r="AD736" s="397"/>
      <c r="AE736" s="397"/>
      <c r="AF736" s="397"/>
      <c r="AG736" s="397"/>
      <c r="AH736" s="397"/>
      <c r="AI736" s="397"/>
      <c r="AJ736" s="397"/>
      <c r="AK736" s="397"/>
      <c r="AL736" s="397"/>
      <c r="AM736" s="397"/>
      <c r="AN736" s="397"/>
      <c r="AO736" s="397"/>
      <c r="AP736" s="397"/>
      <c r="AQ736" s="397"/>
      <c r="AR736" s="397"/>
      <c r="AS736" s="397"/>
      <c r="AT736" s="397"/>
      <c r="AU736" s="397"/>
      <c r="AV736" s="397"/>
      <c r="AW736" s="397"/>
      <c r="AX736" s="397"/>
      <c r="AY736" s="397"/>
      <c r="AZ736" s="397"/>
      <c r="BA736" s="553"/>
      <c r="BB736" s="397"/>
      <c r="BC736" s="397"/>
      <c r="BD736" s="397"/>
      <c r="BE736" s="397"/>
      <c r="BF736" s="397"/>
      <c r="BG736" s="397"/>
      <c r="BH736" s="397"/>
      <c r="BI736" s="397"/>
      <c r="BJ736" s="397"/>
      <c r="BK736" s="397"/>
    </row>
    <row r="737" spans="2:63" x14ac:dyDescent="0.35">
      <c r="B737" s="80"/>
      <c r="C737" s="119"/>
      <c r="D737" s="119"/>
      <c r="E737" s="202"/>
      <c r="F737" s="119"/>
      <c r="G737" s="120"/>
      <c r="H737" s="41"/>
      <c r="I737" s="41"/>
      <c r="J737" s="944">
        <f t="shared" si="88"/>
        <v>0</v>
      </c>
      <c r="K737" s="292">
        <f t="shared" si="89"/>
        <v>0</v>
      </c>
      <c r="L737" s="327">
        <f>IF(I737&lt;(INDEX(Lookup!$U$2:$U$10,MATCH($D$45,Lookup!$S$2:$S$10,0))),0,365)</f>
        <v>0</v>
      </c>
      <c r="M737" s="292">
        <f t="shared" si="87"/>
        <v>0</v>
      </c>
      <c r="N737" s="371"/>
      <c r="O737" s="150"/>
      <c r="P737" s="397"/>
      <c r="Q737" s="555"/>
      <c r="R737" s="576">
        <f t="shared" si="90"/>
        <v>0</v>
      </c>
      <c r="S737" s="576">
        <f t="shared" si="91"/>
        <v>0</v>
      </c>
      <c r="T737" s="576">
        <f t="shared" si="92"/>
        <v>0</v>
      </c>
      <c r="U737" s="576">
        <f t="shared" si="93"/>
        <v>0</v>
      </c>
      <c r="V737" s="553"/>
      <c r="W737" s="553"/>
      <c r="X737" s="553"/>
      <c r="Y737" s="553"/>
      <c r="Z737" s="397"/>
      <c r="AA737" s="397"/>
      <c r="AB737" s="397"/>
      <c r="AC737" s="397"/>
      <c r="AD737" s="397"/>
      <c r="AE737" s="397"/>
      <c r="AF737" s="397"/>
      <c r="AG737" s="397"/>
      <c r="AH737" s="397"/>
      <c r="AI737" s="397"/>
      <c r="AJ737" s="397"/>
      <c r="AK737" s="397"/>
      <c r="AL737" s="397"/>
      <c r="AM737" s="397"/>
      <c r="AN737" s="397"/>
      <c r="AO737" s="397"/>
      <c r="AP737" s="397"/>
      <c r="AQ737" s="397"/>
      <c r="AR737" s="397"/>
      <c r="AS737" s="397"/>
      <c r="AT737" s="397"/>
      <c r="AU737" s="397"/>
      <c r="AV737" s="397"/>
      <c r="AW737" s="397"/>
      <c r="AX737" s="397"/>
      <c r="AY737" s="397"/>
      <c r="AZ737" s="397"/>
      <c r="BA737" s="553"/>
      <c r="BB737" s="397"/>
      <c r="BC737" s="397"/>
      <c r="BD737" s="397"/>
      <c r="BE737" s="397"/>
      <c r="BF737" s="397"/>
      <c r="BG737" s="397"/>
      <c r="BH737" s="397"/>
      <c r="BI737" s="397"/>
      <c r="BJ737" s="397"/>
      <c r="BK737" s="397"/>
    </row>
    <row r="738" spans="2:63" x14ac:dyDescent="0.35">
      <c r="B738" s="80"/>
      <c r="C738" s="119"/>
      <c r="D738" s="119"/>
      <c r="E738" s="202"/>
      <c r="F738" s="119"/>
      <c r="G738" s="120"/>
      <c r="H738" s="41"/>
      <c r="I738" s="41"/>
      <c r="J738" s="944">
        <f t="shared" si="88"/>
        <v>0</v>
      </c>
      <c r="K738" s="292">
        <f t="shared" si="89"/>
        <v>0</v>
      </c>
      <c r="L738" s="327">
        <f>IF(I738&lt;(INDEX(Lookup!$U$2:$U$10,MATCH($D$45,Lookup!$S$2:$S$10,0))),0,365)</f>
        <v>0</v>
      </c>
      <c r="M738" s="292">
        <f t="shared" si="87"/>
        <v>0</v>
      </c>
      <c r="N738" s="371"/>
      <c r="O738" s="150"/>
      <c r="P738" s="397"/>
      <c r="Q738" s="555"/>
      <c r="R738" s="576">
        <f t="shared" si="90"/>
        <v>0</v>
      </c>
      <c r="S738" s="576">
        <f t="shared" si="91"/>
        <v>0</v>
      </c>
      <c r="T738" s="576">
        <f t="shared" si="92"/>
        <v>0</v>
      </c>
      <c r="U738" s="576">
        <f t="shared" si="93"/>
        <v>0</v>
      </c>
      <c r="V738" s="553"/>
      <c r="W738" s="553"/>
      <c r="X738" s="553"/>
      <c r="Y738" s="553"/>
      <c r="Z738" s="397"/>
      <c r="AA738" s="397"/>
      <c r="AB738" s="397"/>
      <c r="AC738" s="397"/>
      <c r="AD738" s="397"/>
      <c r="AE738" s="397"/>
      <c r="AF738" s="397"/>
      <c r="AG738" s="397"/>
      <c r="AH738" s="397"/>
      <c r="AI738" s="397"/>
      <c r="AJ738" s="397"/>
      <c r="AK738" s="397"/>
      <c r="AL738" s="397"/>
      <c r="AM738" s="397"/>
      <c r="AN738" s="397"/>
      <c r="AO738" s="397"/>
      <c r="AP738" s="397"/>
      <c r="AQ738" s="397"/>
      <c r="AR738" s="397"/>
      <c r="AS738" s="397"/>
      <c r="AT738" s="397"/>
      <c r="AU738" s="397"/>
      <c r="AV738" s="397"/>
      <c r="AW738" s="397"/>
      <c r="AX738" s="397"/>
      <c r="AY738" s="397"/>
      <c r="AZ738" s="397"/>
      <c r="BA738" s="553"/>
      <c r="BB738" s="397"/>
      <c r="BC738" s="397"/>
      <c r="BD738" s="397"/>
      <c r="BE738" s="397"/>
      <c r="BF738" s="397"/>
      <c r="BG738" s="397"/>
      <c r="BH738" s="397"/>
      <c r="BI738" s="397"/>
      <c r="BJ738" s="397"/>
      <c r="BK738" s="397"/>
    </row>
    <row r="739" spans="2:63" x14ac:dyDescent="0.35">
      <c r="B739" s="80"/>
      <c r="C739" s="119"/>
      <c r="D739" s="119"/>
      <c r="E739" s="202"/>
      <c r="F739" s="119"/>
      <c r="G739" s="120"/>
      <c r="H739" s="41"/>
      <c r="I739" s="41"/>
      <c r="J739" s="944">
        <f t="shared" si="88"/>
        <v>0</v>
      </c>
      <c r="K739" s="292">
        <f t="shared" si="89"/>
        <v>0</v>
      </c>
      <c r="L739" s="327">
        <f>IF(I739&lt;(INDEX(Lookup!$U$2:$U$10,MATCH($D$45,Lookup!$S$2:$S$10,0))),0,365)</f>
        <v>0</v>
      </c>
      <c r="M739" s="292">
        <f t="shared" si="87"/>
        <v>0</v>
      </c>
      <c r="N739" s="371"/>
      <c r="O739" s="150"/>
      <c r="P739" s="397"/>
      <c r="Q739" s="555"/>
      <c r="R739" s="576">
        <f t="shared" si="90"/>
        <v>0</v>
      </c>
      <c r="S739" s="576">
        <f t="shared" si="91"/>
        <v>0</v>
      </c>
      <c r="T739" s="576">
        <f t="shared" si="92"/>
        <v>0</v>
      </c>
      <c r="U739" s="576">
        <f t="shared" si="93"/>
        <v>0</v>
      </c>
      <c r="V739" s="553"/>
      <c r="W739" s="553"/>
      <c r="X739" s="553"/>
      <c r="Y739" s="553"/>
      <c r="Z739" s="397"/>
      <c r="AA739" s="397"/>
      <c r="AB739" s="397"/>
      <c r="AC739" s="397"/>
      <c r="AD739" s="397"/>
      <c r="AE739" s="397"/>
      <c r="AF739" s="397"/>
      <c r="AG739" s="397"/>
      <c r="AH739" s="397"/>
      <c r="AI739" s="397"/>
      <c r="AJ739" s="397"/>
      <c r="AK739" s="397"/>
      <c r="AL739" s="397"/>
      <c r="AM739" s="397"/>
      <c r="AN739" s="397"/>
      <c r="AO739" s="397"/>
      <c r="AP739" s="397"/>
      <c r="AQ739" s="397"/>
      <c r="AR739" s="397"/>
      <c r="AS739" s="397"/>
      <c r="AT739" s="397"/>
      <c r="AU739" s="397"/>
      <c r="AV739" s="397"/>
      <c r="AW739" s="397"/>
      <c r="AX739" s="397"/>
      <c r="AY739" s="397"/>
      <c r="AZ739" s="397"/>
      <c r="BA739" s="553"/>
      <c r="BB739" s="397"/>
      <c r="BC739" s="397"/>
      <c r="BD739" s="397"/>
      <c r="BE739" s="397"/>
      <c r="BF739" s="397"/>
      <c r="BG739" s="397"/>
      <c r="BH739" s="397"/>
      <c r="BI739" s="397"/>
      <c r="BJ739" s="397"/>
      <c r="BK739" s="397"/>
    </row>
    <row r="740" spans="2:63" x14ac:dyDescent="0.35">
      <c r="B740" s="80"/>
      <c r="C740" s="119"/>
      <c r="D740" s="119"/>
      <c r="E740" s="202"/>
      <c r="F740" s="119"/>
      <c r="G740" s="120"/>
      <c r="H740" s="41"/>
      <c r="I740" s="41"/>
      <c r="J740" s="944">
        <f t="shared" si="88"/>
        <v>0</v>
      </c>
      <c r="K740" s="292">
        <f t="shared" si="89"/>
        <v>0</v>
      </c>
      <c r="L740" s="327">
        <f>IF(I740&lt;(INDEX(Lookup!$U$2:$U$10,MATCH($D$45,Lookup!$S$2:$S$10,0))),0,365)</f>
        <v>0</v>
      </c>
      <c r="M740" s="292">
        <f t="shared" si="87"/>
        <v>0</v>
      </c>
      <c r="N740" s="371"/>
      <c r="O740" s="150"/>
      <c r="P740" s="397"/>
      <c r="Q740" s="555"/>
      <c r="R740" s="576">
        <f t="shared" si="90"/>
        <v>0</v>
      </c>
      <c r="S740" s="576">
        <f t="shared" si="91"/>
        <v>0</v>
      </c>
      <c r="T740" s="576">
        <f t="shared" si="92"/>
        <v>0</v>
      </c>
      <c r="U740" s="576">
        <f t="shared" si="93"/>
        <v>0</v>
      </c>
      <c r="V740" s="553"/>
      <c r="W740" s="553"/>
      <c r="X740" s="553"/>
      <c r="Y740" s="553"/>
      <c r="Z740" s="397"/>
      <c r="AA740" s="397"/>
      <c r="AB740" s="397"/>
      <c r="AC740" s="397"/>
      <c r="AD740" s="397"/>
      <c r="AE740" s="397"/>
      <c r="AF740" s="397"/>
      <c r="AG740" s="397"/>
      <c r="AH740" s="397"/>
      <c r="AI740" s="397"/>
      <c r="AJ740" s="397"/>
      <c r="AK740" s="397"/>
      <c r="AL740" s="397"/>
      <c r="AM740" s="397"/>
      <c r="AN740" s="397"/>
      <c r="AO740" s="397"/>
      <c r="AP740" s="397"/>
      <c r="AQ740" s="397"/>
      <c r="AR740" s="397"/>
      <c r="AS740" s="397"/>
      <c r="AT740" s="397"/>
      <c r="AU740" s="397"/>
      <c r="AV740" s="397"/>
      <c r="AW740" s="397"/>
      <c r="AX740" s="397"/>
      <c r="AY740" s="397"/>
      <c r="AZ740" s="397"/>
      <c r="BA740" s="553"/>
      <c r="BB740" s="397"/>
      <c r="BC740" s="397"/>
      <c r="BD740" s="397"/>
      <c r="BE740" s="397"/>
      <c r="BF740" s="397"/>
      <c r="BG740" s="397"/>
      <c r="BH740" s="397"/>
      <c r="BI740" s="397"/>
      <c r="BJ740" s="397"/>
      <c r="BK740" s="397"/>
    </row>
    <row r="741" spans="2:63" x14ac:dyDescent="0.35">
      <c r="B741" s="80"/>
      <c r="C741" s="119"/>
      <c r="D741" s="119"/>
      <c r="E741" s="202"/>
      <c r="F741" s="119"/>
      <c r="G741" s="120"/>
      <c r="H741" s="41"/>
      <c r="I741" s="41"/>
      <c r="J741" s="944">
        <f t="shared" si="88"/>
        <v>0</v>
      </c>
      <c r="K741" s="292">
        <f t="shared" si="89"/>
        <v>0</v>
      </c>
      <c r="L741" s="327">
        <f>IF(I741&lt;(INDEX(Lookup!$U$2:$U$10,MATCH($D$45,Lookup!$S$2:$S$10,0))),0,365)</f>
        <v>0</v>
      </c>
      <c r="M741" s="292">
        <f t="shared" si="87"/>
        <v>0</v>
      </c>
      <c r="N741" s="371"/>
      <c r="O741" s="150"/>
      <c r="P741" s="397"/>
      <c r="Q741" s="555"/>
      <c r="R741" s="576">
        <f t="shared" si="90"/>
        <v>0</v>
      </c>
      <c r="S741" s="576">
        <f t="shared" si="91"/>
        <v>0</v>
      </c>
      <c r="T741" s="576">
        <f t="shared" si="92"/>
        <v>0</v>
      </c>
      <c r="U741" s="576">
        <f t="shared" si="93"/>
        <v>0</v>
      </c>
      <c r="V741" s="553"/>
      <c r="W741" s="553"/>
      <c r="X741" s="553"/>
      <c r="Y741" s="553"/>
      <c r="Z741" s="397"/>
      <c r="AA741" s="397"/>
      <c r="AB741" s="397"/>
      <c r="AC741" s="397"/>
      <c r="AD741" s="397"/>
      <c r="AE741" s="397"/>
      <c r="AF741" s="397"/>
      <c r="AG741" s="397"/>
      <c r="AH741" s="397"/>
      <c r="AI741" s="397"/>
      <c r="AJ741" s="397"/>
      <c r="AK741" s="397"/>
      <c r="AL741" s="397"/>
      <c r="AM741" s="397"/>
      <c r="AN741" s="397"/>
      <c r="AO741" s="397"/>
      <c r="AP741" s="397"/>
      <c r="AQ741" s="397"/>
      <c r="AR741" s="397"/>
      <c r="AS741" s="397"/>
      <c r="AT741" s="397"/>
      <c r="AU741" s="397"/>
      <c r="AV741" s="397"/>
      <c r="AW741" s="397"/>
      <c r="AX741" s="397"/>
      <c r="AY741" s="397"/>
      <c r="AZ741" s="397"/>
      <c r="BA741" s="553"/>
      <c r="BB741" s="397"/>
      <c r="BC741" s="397"/>
      <c r="BD741" s="397"/>
      <c r="BE741" s="397"/>
      <c r="BF741" s="397"/>
      <c r="BG741" s="397"/>
      <c r="BH741" s="397"/>
      <c r="BI741" s="397"/>
      <c r="BJ741" s="397"/>
      <c r="BK741" s="397"/>
    </row>
    <row r="742" spans="2:63" x14ac:dyDescent="0.35">
      <c r="B742" s="80"/>
      <c r="C742" s="119"/>
      <c r="D742" s="119"/>
      <c r="E742" s="202"/>
      <c r="F742" s="119"/>
      <c r="G742" s="120"/>
      <c r="H742" s="41"/>
      <c r="I742" s="41"/>
      <c r="J742" s="944">
        <f t="shared" si="88"/>
        <v>0</v>
      </c>
      <c r="K742" s="292">
        <f t="shared" si="89"/>
        <v>0</v>
      </c>
      <c r="L742" s="327">
        <f>IF(I742&lt;(INDEX(Lookup!$U$2:$U$10,MATCH($D$45,Lookup!$S$2:$S$10,0))),0,365)</f>
        <v>0</v>
      </c>
      <c r="M742" s="292">
        <f t="shared" si="87"/>
        <v>0</v>
      </c>
      <c r="N742" s="371"/>
      <c r="O742" s="150"/>
      <c r="P742" s="397"/>
      <c r="Q742" s="555"/>
      <c r="R742" s="576">
        <f t="shared" si="90"/>
        <v>0</v>
      </c>
      <c r="S742" s="576">
        <f t="shared" si="91"/>
        <v>0</v>
      </c>
      <c r="T742" s="576">
        <f t="shared" si="92"/>
        <v>0</v>
      </c>
      <c r="U742" s="576">
        <f t="shared" si="93"/>
        <v>0</v>
      </c>
      <c r="V742" s="553"/>
      <c r="W742" s="553"/>
      <c r="X742" s="553"/>
      <c r="Y742" s="553"/>
      <c r="Z742" s="397"/>
      <c r="AA742" s="397"/>
      <c r="AB742" s="397"/>
      <c r="AC742" s="397"/>
      <c r="AD742" s="397"/>
      <c r="AE742" s="397"/>
      <c r="AF742" s="397"/>
      <c r="AG742" s="397"/>
      <c r="AH742" s="397"/>
      <c r="AI742" s="397"/>
      <c r="AJ742" s="397"/>
      <c r="AK742" s="397"/>
      <c r="AL742" s="397"/>
      <c r="AM742" s="397"/>
      <c r="AN742" s="397"/>
      <c r="AO742" s="397"/>
      <c r="AP742" s="397"/>
      <c r="AQ742" s="397"/>
      <c r="AR742" s="397"/>
      <c r="AS742" s="397"/>
      <c r="AT742" s="397"/>
      <c r="AU742" s="397"/>
      <c r="AV742" s="397"/>
      <c r="AW742" s="397"/>
      <c r="AX742" s="397"/>
      <c r="AY742" s="397"/>
      <c r="AZ742" s="397"/>
      <c r="BA742" s="553"/>
      <c r="BB742" s="397"/>
      <c r="BC742" s="397"/>
      <c r="BD742" s="397"/>
      <c r="BE742" s="397"/>
      <c r="BF742" s="397"/>
      <c r="BG742" s="397"/>
      <c r="BH742" s="397"/>
      <c r="BI742" s="397"/>
      <c r="BJ742" s="397"/>
      <c r="BK742" s="397"/>
    </row>
    <row r="743" spans="2:63" x14ac:dyDescent="0.35">
      <c r="B743" s="80"/>
      <c r="C743" s="119"/>
      <c r="D743" s="119"/>
      <c r="E743" s="202"/>
      <c r="F743" s="119"/>
      <c r="G743" s="120"/>
      <c r="H743" s="41"/>
      <c r="I743" s="41"/>
      <c r="J743" s="944">
        <f t="shared" si="88"/>
        <v>0</v>
      </c>
      <c r="K743" s="292">
        <f t="shared" si="89"/>
        <v>0</v>
      </c>
      <c r="L743" s="327">
        <f>IF(I743&lt;(INDEX(Lookup!$U$2:$U$10,MATCH($D$45,Lookup!$S$2:$S$10,0))),0,365)</f>
        <v>0</v>
      </c>
      <c r="M743" s="292">
        <f t="shared" si="87"/>
        <v>0</v>
      </c>
      <c r="N743" s="371"/>
      <c r="O743" s="150"/>
      <c r="P743" s="397"/>
      <c r="Q743" s="555"/>
      <c r="R743" s="576">
        <f t="shared" si="90"/>
        <v>0</v>
      </c>
      <c r="S743" s="576">
        <f t="shared" si="91"/>
        <v>0</v>
      </c>
      <c r="T743" s="576">
        <f t="shared" si="92"/>
        <v>0</v>
      </c>
      <c r="U743" s="576">
        <f t="shared" si="93"/>
        <v>0</v>
      </c>
      <c r="V743" s="553"/>
      <c r="W743" s="553"/>
      <c r="X743" s="553"/>
      <c r="Y743" s="553"/>
      <c r="Z743" s="397"/>
      <c r="AA743" s="397"/>
      <c r="AB743" s="397"/>
      <c r="AC743" s="397"/>
      <c r="AD743" s="397"/>
      <c r="AE743" s="397"/>
      <c r="AF743" s="397"/>
      <c r="AG743" s="397"/>
      <c r="AH743" s="397"/>
      <c r="AI743" s="397"/>
      <c r="AJ743" s="397"/>
      <c r="AK743" s="397"/>
      <c r="AL743" s="397"/>
      <c r="AM743" s="397"/>
      <c r="AN743" s="397"/>
      <c r="AO743" s="397"/>
      <c r="AP743" s="397"/>
      <c r="AQ743" s="397"/>
      <c r="AR743" s="397"/>
      <c r="AS743" s="397"/>
      <c r="AT743" s="397"/>
      <c r="AU743" s="397"/>
      <c r="AV743" s="397"/>
      <c r="AW743" s="397"/>
      <c r="AX743" s="397"/>
      <c r="AY743" s="397"/>
      <c r="AZ743" s="397"/>
      <c r="BA743" s="553"/>
      <c r="BB743" s="397"/>
      <c r="BC743" s="397"/>
      <c r="BD743" s="397"/>
      <c r="BE743" s="397"/>
      <c r="BF743" s="397"/>
      <c r="BG743" s="397"/>
      <c r="BH743" s="397"/>
      <c r="BI743" s="397"/>
      <c r="BJ743" s="397"/>
      <c r="BK743" s="397"/>
    </row>
    <row r="744" spans="2:63" x14ac:dyDescent="0.35">
      <c r="B744" s="80"/>
      <c r="C744" s="119"/>
      <c r="D744" s="119"/>
      <c r="E744" s="202"/>
      <c r="F744" s="119"/>
      <c r="G744" s="120"/>
      <c r="H744" s="41"/>
      <c r="I744" s="41"/>
      <c r="J744" s="944">
        <f t="shared" si="88"/>
        <v>0</v>
      </c>
      <c r="K744" s="292">
        <f t="shared" si="89"/>
        <v>0</v>
      </c>
      <c r="L744" s="327">
        <f>IF(I744&lt;(INDEX(Lookup!$U$2:$U$10,MATCH($D$45,Lookup!$S$2:$S$10,0))),0,365)</f>
        <v>0</v>
      </c>
      <c r="M744" s="292">
        <f t="shared" si="87"/>
        <v>0</v>
      </c>
      <c r="N744" s="371"/>
      <c r="O744" s="150"/>
      <c r="P744" s="397"/>
      <c r="Q744" s="555"/>
      <c r="R744" s="576">
        <f t="shared" si="90"/>
        <v>0</v>
      </c>
      <c r="S744" s="576">
        <f t="shared" si="91"/>
        <v>0</v>
      </c>
      <c r="T744" s="576">
        <f t="shared" si="92"/>
        <v>0</v>
      </c>
      <c r="U744" s="576">
        <f t="shared" si="93"/>
        <v>0</v>
      </c>
      <c r="V744" s="553"/>
      <c r="W744" s="553"/>
      <c r="X744" s="553"/>
      <c r="Y744" s="553"/>
      <c r="Z744" s="397"/>
      <c r="AA744" s="397"/>
      <c r="AB744" s="397"/>
      <c r="AC744" s="397"/>
      <c r="AD744" s="397"/>
      <c r="AE744" s="397"/>
      <c r="AF744" s="397"/>
      <c r="AG744" s="397"/>
      <c r="AH744" s="397"/>
      <c r="AI744" s="397"/>
      <c r="AJ744" s="397"/>
      <c r="AK744" s="397"/>
      <c r="AL744" s="397"/>
      <c r="AM744" s="397"/>
      <c r="AN744" s="397"/>
      <c r="AO744" s="397"/>
      <c r="AP744" s="397"/>
      <c r="AQ744" s="397"/>
      <c r="AR744" s="397"/>
      <c r="AS744" s="397"/>
      <c r="AT744" s="397"/>
      <c r="AU744" s="397"/>
      <c r="AV744" s="397"/>
      <c r="AW744" s="397"/>
      <c r="AX744" s="397"/>
      <c r="AY744" s="397"/>
      <c r="AZ744" s="397"/>
      <c r="BA744" s="553"/>
      <c r="BB744" s="397"/>
      <c r="BC744" s="397"/>
      <c r="BD744" s="397"/>
      <c r="BE744" s="397"/>
      <c r="BF744" s="397"/>
      <c r="BG744" s="397"/>
      <c r="BH744" s="397"/>
      <c r="BI744" s="397"/>
      <c r="BJ744" s="397"/>
      <c r="BK744" s="397"/>
    </row>
    <row r="745" spans="2:63" x14ac:dyDescent="0.35">
      <c r="B745" s="80"/>
      <c r="C745" s="119"/>
      <c r="D745" s="119"/>
      <c r="E745" s="202"/>
      <c r="F745" s="119"/>
      <c r="G745" s="120"/>
      <c r="H745" s="41"/>
      <c r="I745" s="41"/>
      <c r="J745" s="944">
        <f t="shared" si="88"/>
        <v>0</v>
      </c>
      <c r="K745" s="292">
        <f t="shared" si="89"/>
        <v>0</v>
      </c>
      <c r="L745" s="327">
        <f>IF(I745&lt;(INDEX(Lookup!$U$2:$U$10,MATCH($D$45,Lookup!$S$2:$S$10,0))),0,365)</f>
        <v>0</v>
      </c>
      <c r="M745" s="292">
        <f t="shared" si="87"/>
        <v>0</v>
      </c>
      <c r="N745" s="371"/>
      <c r="O745" s="150"/>
      <c r="P745" s="397"/>
      <c r="Q745" s="555"/>
      <c r="R745" s="576">
        <f t="shared" si="90"/>
        <v>0</v>
      </c>
      <c r="S745" s="576">
        <f t="shared" si="91"/>
        <v>0</v>
      </c>
      <c r="T745" s="576">
        <f t="shared" si="92"/>
        <v>0</v>
      </c>
      <c r="U745" s="576">
        <f t="shared" si="93"/>
        <v>0</v>
      </c>
      <c r="V745" s="553"/>
      <c r="W745" s="553"/>
      <c r="X745" s="553"/>
      <c r="Y745" s="553"/>
      <c r="Z745" s="397"/>
      <c r="AA745" s="397"/>
      <c r="AB745" s="397"/>
      <c r="AC745" s="397"/>
      <c r="AD745" s="397"/>
      <c r="AE745" s="397"/>
      <c r="AF745" s="397"/>
      <c r="AG745" s="397"/>
      <c r="AH745" s="397"/>
      <c r="AI745" s="397"/>
      <c r="AJ745" s="397"/>
      <c r="AK745" s="397"/>
      <c r="AL745" s="397"/>
      <c r="AM745" s="397"/>
      <c r="AN745" s="397"/>
      <c r="AO745" s="397"/>
      <c r="AP745" s="397"/>
      <c r="AQ745" s="397"/>
      <c r="AR745" s="397"/>
      <c r="AS745" s="397"/>
      <c r="AT745" s="397"/>
      <c r="AU745" s="397"/>
      <c r="AV745" s="397"/>
      <c r="AW745" s="397"/>
      <c r="AX745" s="397"/>
      <c r="AY745" s="397"/>
      <c r="AZ745" s="397"/>
      <c r="BA745" s="553"/>
      <c r="BB745" s="397"/>
      <c r="BC745" s="397"/>
      <c r="BD745" s="397"/>
      <c r="BE745" s="397"/>
      <c r="BF745" s="397"/>
      <c r="BG745" s="397"/>
      <c r="BH745" s="397"/>
      <c r="BI745" s="397"/>
      <c r="BJ745" s="397"/>
      <c r="BK745" s="397"/>
    </row>
    <row r="746" spans="2:63" x14ac:dyDescent="0.35">
      <c r="B746" s="80"/>
      <c r="C746" s="119"/>
      <c r="D746" s="119"/>
      <c r="E746" s="202"/>
      <c r="F746" s="119"/>
      <c r="G746" s="120"/>
      <c r="H746" s="41"/>
      <c r="I746" s="41"/>
      <c r="J746" s="944">
        <f t="shared" si="88"/>
        <v>0</v>
      </c>
      <c r="K746" s="292">
        <f t="shared" si="89"/>
        <v>0</v>
      </c>
      <c r="L746" s="327">
        <f>IF(I746&lt;(INDEX(Lookup!$U$2:$U$10,MATCH($D$45,Lookup!$S$2:$S$10,0))),0,365)</f>
        <v>0</v>
      </c>
      <c r="M746" s="292">
        <f t="shared" si="87"/>
        <v>0</v>
      </c>
      <c r="N746" s="371"/>
      <c r="O746" s="150"/>
      <c r="P746" s="397"/>
      <c r="Q746" s="555"/>
      <c r="R746" s="576">
        <f t="shared" si="90"/>
        <v>0</v>
      </c>
      <c r="S746" s="576">
        <f t="shared" si="91"/>
        <v>0</v>
      </c>
      <c r="T746" s="576">
        <f t="shared" si="92"/>
        <v>0</v>
      </c>
      <c r="U746" s="576">
        <f t="shared" si="93"/>
        <v>0</v>
      </c>
      <c r="V746" s="553"/>
      <c r="W746" s="553"/>
      <c r="X746" s="553"/>
      <c r="Y746" s="553"/>
      <c r="Z746" s="397"/>
      <c r="AA746" s="397"/>
      <c r="AB746" s="397"/>
      <c r="AC746" s="397"/>
      <c r="AD746" s="397"/>
      <c r="AE746" s="397"/>
      <c r="AF746" s="397"/>
      <c r="AG746" s="397"/>
      <c r="AH746" s="397"/>
      <c r="AI746" s="397"/>
      <c r="AJ746" s="397"/>
      <c r="AK746" s="397"/>
      <c r="AL746" s="397"/>
      <c r="AM746" s="397"/>
      <c r="AN746" s="397"/>
      <c r="AO746" s="397"/>
      <c r="AP746" s="397"/>
      <c r="AQ746" s="397"/>
      <c r="AR746" s="397"/>
      <c r="AS746" s="397"/>
      <c r="AT746" s="397"/>
      <c r="AU746" s="397"/>
      <c r="AV746" s="397"/>
      <c r="AW746" s="397"/>
      <c r="AX746" s="397"/>
      <c r="AY746" s="397"/>
      <c r="AZ746" s="397"/>
      <c r="BA746" s="553"/>
      <c r="BB746" s="397"/>
      <c r="BC746" s="397"/>
      <c r="BD746" s="397"/>
      <c r="BE746" s="397"/>
      <c r="BF746" s="397"/>
      <c r="BG746" s="397"/>
      <c r="BH746" s="397"/>
      <c r="BI746" s="397"/>
      <c r="BJ746" s="397"/>
      <c r="BK746" s="397"/>
    </row>
    <row r="747" spans="2:63" x14ac:dyDescent="0.35">
      <c r="B747" s="80"/>
      <c r="C747" s="119"/>
      <c r="D747" s="119"/>
      <c r="E747" s="202"/>
      <c r="F747" s="119"/>
      <c r="G747" s="120"/>
      <c r="H747" s="41"/>
      <c r="I747" s="41"/>
      <c r="J747" s="944">
        <f t="shared" si="88"/>
        <v>0</v>
      </c>
      <c r="K747" s="292">
        <f t="shared" si="89"/>
        <v>0</v>
      </c>
      <c r="L747" s="327">
        <f>IF(I747&lt;(INDEX(Lookup!$U$2:$U$10,MATCH($D$45,Lookup!$S$2:$S$10,0))),0,365)</f>
        <v>0</v>
      </c>
      <c r="M747" s="292">
        <f t="shared" si="87"/>
        <v>0</v>
      </c>
      <c r="N747" s="371"/>
      <c r="O747" s="150"/>
      <c r="P747" s="397"/>
      <c r="Q747" s="555"/>
      <c r="R747" s="576">
        <f t="shared" si="90"/>
        <v>0</v>
      </c>
      <c r="S747" s="576">
        <f t="shared" si="91"/>
        <v>0</v>
      </c>
      <c r="T747" s="576">
        <f t="shared" si="92"/>
        <v>0</v>
      </c>
      <c r="U747" s="576">
        <f t="shared" si="93"/>
        <v>0</v>
      </c>
      <c r="V747" s="553"/>
      <c r="W747" s="553"/>
      <c r="X747" s="553"/>
      <c r="Y747" s="553"/>
      <c r="Z747" s="397"/>
      <c r="AA747" s="397"/>
      <c r="AB747" s="397"/>
      <c r="AC747" s="397"/>
      <c r="AD747" s="397"/>
      <c r="AE747" s="397"/>
      <c r="AF747" s="397"/>
      <c r="AG747" s="397"/>
      <c r="AH747" s="397"/>
      <c r="AI747" s="397"/>
      <c r="AJ747" s="397"/>
      <c r="AK747" s="397"/>
      <c r="AL747" s="397"/>
      <c r="AM747" s="397"/>
      <c r="AN747" s="397"/>
      <c r="AO747" s="397"/>
      <c r="AP747" s="397"/>
      <c r="AQ747" s="397"/>
      <c r="AR747" s="397"/>
      <c r="AS747" s="397"/>
      <c r="AT747" s="397"/>
      <c r="AU747" s="397"/>
      <c r="AV747" s="397"/>
      <c r="AW747" s="397"/>
      <c r="AX747" s="397"/>
      <c r="AY747" s="397"/>
      <c r="AZ747" s="397"/>
      <c r="BA747" s="553"/>
      <c r="BB747" s="397"/>
      <c r="BC747" s="397"/>
      <c r="BD747" s="397"/>
      <c r="BE747" s="397"/>
      <c r="BF747" s="397"/>
      <c r="BG747" s="397"/>
      <c r="BH747" s="397"/>
      <c r="BI747" s="397"/>
      <c r="BJ747" s="397"/>
      <c r="BK747" s="397"/>
    </row>
    <row r="748" spans="2:63" x14ac:dyDescent="0.35">
      <c r="B748" s="80"/>
      <c r="C748" s="119"/>
      <c r="D748" s="119"/>
      <c r="E748" s="202"/>
      <c r="F748" s="119"/>
      <c r="G748" s="120"/>
      <c r="H748" s="41"/>
      <c r="I748" s="41"/>
      <c r="J748" s="944">
        <f t="shared" si="88"/>
        <v>0</v>
      </c>
      <c r="K748" s="292">
        <f t="shared" si="89"/>
        <v>0</v>
      </c>
      <c r="L748" s="327">
        <f>IF(I748&lt;(INDEX(Lookup!$U$2:$U$10,MATCH($D$45,Lookup!$S$2:$S$10,0))),0,365)</f>
        <v>0</v>
      </c>
      <c r="M748" s="292">
        <f t="shared" si="87"/>
        <v>0</v>
      </c>
      <c r="N748" s="371"/>
      <c r="O748" s="150"/>
      <c r="P748" s="397"/>
      <c r="Q748" s="555"/>
      <c r="R748" s="576">
        <f t="shared" si="90"/>
        <v>0</v>
      </c>
      <c r="S748" s="576">
        <f t="shared" si="91"/>
        <v>0</v>
      </c>
      <c r="T748" s="576">
        <f t="shared" si="92"/>
        <v>0</v>
      </c>
      <c r="U748" s="576">
        <f t="shared" si="93"/>
        <v>0</v>
      </c>
      <c r="V748" s="553"/>
      <c r="W748" s="553"/>
      <c r="X748" s="553"/>
      <c r="Y748" s="553"/>
      <c r="Z748" s="397"/>
      <c r="AA748" s="397"/>
      <c r="AB748" s="397"/>
      <c r="AC748" s="397"/>
      <c r="AD748" s="397"/>
      <c r="AE748" s="397"/>
      <c r="AF748" s="397"/>
      <c r="AG748" s="397"/>
      <c r="AH748" s="397"/>
      <c r="AI748" s="397"/>
      <c r="AJ748" s="397"/>
      <c r="AK748" s="397"/>
      <c r="AL748" s="397"/>
      <c r="AM748" s="397"/>
      <c r="AN748" s="397"/>
      <c r="AO748" s="397"/>
      <c r="AP748" s="397"/>
      <c r="AQ748" s="397"/>
      <c r="AR748" s="397"/>
      <c r="AS748" s="397"/>
      <c r="AT748" s="397"/>
      <c r="AU748" s="397"/>
      <c r="AV748" s="397"/>
      <c r="AW748" s="397"/>
      <c r="AX748" s="397"/>
      <c r="AY748" s="397"/>
      <c r="AZ748" s="397"/>
      <c r="BA748" s="553"/>
      <c r="BB748" s="397"/>
      <c r="BC748" s="397"/>
      <c r="BD748" s="397"/>
      <c r="BE748" s="397"/>
      <c r="BF748" s="397"/>
      <c r="BG748" s="397"/>
      <c r="BH748" s="397"/>
      <c r="BI748" s="397"/>
      <c r="BJ748" s="397"/>
      <c r="BK748" s="397"/>
    </row>
    <row r="749" spans="2:63" x14ac:dyDescent="0.35">
      <c r="B749" s="80"/>
      <c r="C749" s="119"/>
      <c r="D749" s="119"/>
      <c r="E749" s="202"/>
      <c r="F749" s="119"/>
      <c r="G749" s="120"/>
      <c r="H749" s="41"/>
      <c r="I749" s="41"/>
      <c r="J749" s="944">
        <f t="shared" si="88"/>
        <v>0</v>
      </c>
      <c r="K749" s="292">
        <f t="shared" si="89"/>
        <v>0</v>
      </c>
      <c r="L749" s="327">
        <f>IF(I749&lt;(INDEX(Lookup!$U$2:$U$10,MATCH($D$45,Lookup!$S$2:$S$10,0))),0,365)</f>
        <v>0</v>
      </c>
      <c r="M749" s="292">
        <f t="shared" si="87"/>
        <v>0</v>
      </c>
      <c r="N749" s="371"/>
      <c r="O749" s="150"/>
      <c r="P749" s="397"/>
      <c r="Q749" s="555"/>
      <c r="R749" s="576">
        <f t="shared" si="90"/>
        <v>0</v>
      </c>
      <c r="S749" s="576">
        <f t="shared" si="91"/>
        <v>0</v>
      </c>
      <c r="T749" s="576">
        <f t="shared" si="92"/>
        <v>0</v>
      </c>
      <c r="U749" s="576">
        <f t="shared" si="93"/>
        <v>0</v>
      </c>
      <c r="V749" s="553"/>
      <c r="W749" s="553"/>
      <c r="X749" s="553"/>
      <c r="Y749" s="553"/>
      <c r="Z749" s="397"/>
      <c r="AA749" s="397"/>
      <c r="AB749" s="397"/>
      <c r="AC749" s="397"/>
      <c r="AD749" s="397"/>
      <c r="AE749" s="397"/>
      <c r="AF749" s="397"/>
      <c r="AG749" s="397"/>
      <c r="AH749" s="397"/>
      <c r="AI749" s="397"/>
      <c r="AJ749" s="397"/>
      <c r="AK749" s="397"/>
      <c r="AL749" s="397"/>
      <c r="AM749" s="397"/>
      <c r="AN749" s="397"/>
      <c r="AO749" s="397"/>
      <c r="AP749" s="397"/>
      <c r="AQ749" s="397"/>
      <c r="AR749" s="397"/>
      <c r="AS749" s="397"/>
      <c r="AT749" s="397"/>
      <c r="AU749" s="397"/>
      <c r="AV749" s="397"/>
      <c r="AW749" s="397"/>
      <c r="AX749" s="397"/>
      <c r="AY749" s="397"/>
      <c r="AZ749" s="397"/>
      <c r="BA749" s="553"/>
      <c r="BB749" s="397"/>
      <c r="BC749" s="397"/>
      <c r="BD749" s="397"/>
      <c r="BE749" s="397"/>
      <c r="BF749" s="397"/>
      <c r="BG749" s="397"/>
      <c r="BH749" s="397"/>
      <c r="BI749" s="397"/>
      <c r="BJ749" s="397"/>
      <c r="BK749" s="397"/>
    </row>
    <row r="750" spans="2:63" x14ac:dyDescent="0.35">
      <c r="B750" s="80"/>
      <c r="C750" s="119"/>
      <c r="D750" s="119"/>
      <c r="E750" s="202"/>
      <c r="F750" s="119"/>
      <c r="G750" s="120"/>
      <c r="H750" s="41"/>
      <c r="I750" s="41"/>
      <c r="J750" s="944">
        <f t="shared" si="88"/>
        <v>0</v>
      </c>
      <c r="K750" s="292">
        <f t="shared" si="89"/>
        <v>0</v>
      </c>
      <c r="L750" s="327">
        <f>IF(I750&lt;(INDEX(Lookup!$U$2:$U$10,MATCH($D$45,Lookup!$S$2:$S$10,0))),0,365)</f>
        <v>0</v>
      </c>
      <c r="M750" s="292">
        <f t="shared" si="87"/>
        <v>0</v>
      </c>
      <c r="N750" s="371"/>
      <c r="O750" s="150"/>
      <c r="P750" s="397"/>
      <c r="Q750" s="555"/>
      <c r="R750" s="576">
        <f t="shared" si="90"/>
        <v>0</v>
      </c>
      <c r="S750" s="576">
        <f t="shared" si="91"/>
        <v>0</v>
      </c>
      <c r="T750" s="576">
        <f t="shared" si="92"/>
        <v>0</v>
      </c>
      <c r="U750" s="576">
        <f t="shared" si="93"/>
        <v>0</v>
      </c>
      <c r="V750" s="553"/>
      <c r="W750" s="553"/>
      <c r="X750" s="553"/>
      <c r="Y750" s="553"/>
      <c r="Z750" s="397"/>
      <c r="AA750" s="397"/>
      <c r="AB750" s="397"/>
      <c r="AC750" s="397"/>
      <c r="AD750" s="397"/>
      <c r="AE750" s="397"/>
      <c r="AF750" s="397"/>
      <c r="AG750" s="397"/>
      <c r="AH750" s="397"/>
      <c r="AI750" s="397"/>
      <c r="AJ750" s="397"/>
      <c r="AK750" s="397"/>
      <c r="AL750" s="397"/>
      <c r="AM750" s="397"/>
      <c r="AN750" s="397"/>
      <c r="AO750" s="397"/>
      <c r="AP750" s="397"/>
      <c r="AQ750" s="397"/>
      <c r="AR750" s="397"/>
      <c r="AS750" s="397"/>
      <c r="AT750" s="397"/>
      <c r="AU750" s="397"/>
      <c r="AV750" s="397"/>
      <c r="AW750" s="397"/>
      <c r="AX750" s="397"/>
      <c r="AY750" s="397"/>
      <c r="AZ750" s="397"/>
      <c r="BA750" s="553"/>
      <c r="BB750" s="397"/>
      <c r="BC750" s="397"/>
      <c r="BD750" s="397"/>
      <c r="BE750" s="397"/>
      <c r="BF750" s="397"/>
      <c r="BG750" s="397"/>
      <c r="BH750" s="397"/>
      <c r="BI750" s="397"/>
      <c r="BJ750" s="397"/>
      <c r="BK750" s="397"/>
    </row>
    <row r="751" spans="2:63" x14ac:dyDescent="0.35">
      <c r="B751" s="80"/>
      <c r="C751" s="119"/>
      <c r="D751" s="119"/>
      <c r="E751" s="202"/>
      <c r="F751" s="119"/>
      <c r="G751" s="120"/>
      <c r="H751" s="41"/>
      <c r="I751" s="41"/>
      <c r="J751" s="944">
        <f t="shared" si="88"/>
        <v>0</v>
      </c>
      <c r="K751" s="292">
        <f t="shared" si="89"/>
        <v>0</v>
      </c>
      <c r="L751" s="327">
        <f>IF(I751&lt;(INDEX(Lookup!$U$2:$U$10,MATCH($D$45,Lookup!$S$2:$S$10,0))),0,365)</f>
        <v>0</v>
      </c>
      <c r="M751" s="292">
        <f t="shared" si="87"/>
        <v>0</v>
      </c>
      <c r="N751" s="371"/>
      <c r="O751" s="150"/>
      <c r="P751" s="397"/>
      <c r="Q751" s="555"/>
      <c r="R751" s="576">
        <f t="shared" si="90"/>
        <v>0</v>
      </c>
      <c r="S751" s="576">
        <f t="shared" si="91"/>
        <v>0</v>
      </c>
      <c r="T751" s="576">
        <f t="shared" si="92"/>
        <v>0</v>
      </c>
      <c r="U751" s="576">
        <f t="shared" si="93"/>
        <v>0</v>
      </c>
      <c r="V751" s="553"/>
      <c r="W751" s="553"/>
      <c r="X751" s="553"/>
      <c r="Y751" s="553"/>
      <c r="Z751" s="397"/>
      <c r="AA751" s="397"/>
      <c r="AB751" s="397"/>
      <c r="AC751" s="397"/>
      <c r="AD751" s="397"/>
      <c r="AE751" s="397"/>
      <c r="AF751" s="397"/>
      <c r="AG751" s="397"/>
      <c r="AH751" s="397"/>
      <c r="AI751" s="397"/>
      <c r="AJ751" s="397"/>
      <c r="AK751" s="397"/>
      <c r="AL751" s="397"/>
      <c r="AM751" s="397"/>
      <c r="AN751" s="397"/>
      <c r="AO751" s="397"/>
      <c r="AP751" s="397"/>
      <c r="AQ751" s="397"/>
      <c r="AR751" s="397"/>
      <c r="AS751" s="397"/>
      <c r="AT751" s="397"/>
      <c r="AU751" s="397"/>
      <c r="AV751" s="397"/>
      <c r="AW751" s="397"/>
      <c r="AX751" s="397"/>
      <c r="AY751" s="397"/>
      <c r="AZ751" s="397"/>
      <c r="BA751" s="553"/>
      <c r="BB751" s="397"/>
      <c r="BC751" s="397"/>
      <c r="BD751" s="397"/>
      <c r="BE751" s="397"/>
      <c r="BF751" s="397"/>
      <c r="BG751" s="397"/>
      <c r="BH751" s="397"/>
      <c r="BI751" s="397"/>
      <c r="BJ751" s="397"/>
      <c r="BK751" s="397"/>
    </row>
    <row r="752" spans="2:63" x14ac:dyDescent="0.35">
      <c r="B752" s="80"/>
      <c r="C752" s="119"/>
      <c r="D752" s="119"/>
      <c r="E752" s="202"/>
      <c r="F752" s="119"/>
      <c r="G752" s="120"/>
      <c r="H752" s="41"/>
      <c r="I752" s="41"/>
      <c r="J752" s="944">
        <f t="shared" si="88"/>
        <v>0</v>
      </c>
      <c r="K752" s="292">
        <f t="shared" si="89"/>
        <v>0</v>
      </c>
      <c r="L752" s="327">
        <f>IF(I752&lt;(INDEX(Lookup!$U$2:$U$10,MATCH($D$45,Lookup!$S$2:$S$10,0))),0,365)</f>
        <v>0</v>
      </c>
      <c r="M752" s="292">
        <f t="shared" ref="M752:M815" si="94">IF(O752="x",0,L752*$L$8)</f>
        <v>0</v>
      </c>
      <c r="N752" s="371"/>
      <c r="O752" s="150"/>
      <c r="P752" s="397"/>
      <c r="Q752" s="555"/>
      <c r="R752" s="576">
        <f t="shared" si="90"/>
        <v>0</v>
      </c>
      <c r="S752" s="576">
        <f t="shared" si="91"/>
        <v>0</v>
      </c>
      <c r="T752" s="576">
        <f t="shared" si="92"/>
        <v>0</v>
      </c>
      <c r="U752" s="576">
        <f t="shared" si="93"/>
        <v>0</v>
      </c>
      <c r="V752" s="553"/>
      <c r="W752" s="553"/>
      <c r="X752" s="553"/>
      <c r="Y752" s="553"/>
      <c r="Z752" s="397"/>
      <c r="AA752" s="397"/>
      <c r="AB752" s="397"/>
      <c r="AC752" s="397"/>
      <c r="AD752" s="397"/>
      <c r="AE752" s="397"/>
      <c r="AF752" s="397"/>
      <c r="AG752" s="397"/>
      <c r="AH752" s="397"/>
      <c r="AI752" s="397"/>
      <c r="AJ752" s="397"/>
      <c r="AK752" s="397"/>
      <c r="AL752" s="397"/>
      <c r="AM752" s="397"/>
      <c r="AN752" s="397"/>
      <c r="AO752" s="397"/>
      <c r="AP752" s="397"/>
      <c r="AQ752" s="397"/>
      <c r="AR752" s="397"/>
      <c r="AS752" s="397"/>
      <c r="AT752" s="397"/>
      <c r="AU752" s="397"/>
      <c r="AV752" s="397"/>
      <c r="AW752" s="397"/>
      <c r="AX752" s="397"/>
      <c r="AY752" s="397"/>
      <c r="AZ752" s="397"/>
      <c r="BA752" s="553"/>
      <c r="BB752" s="397"/>
      <c r="BC752" s="397"/>
      <c r="BD752" s="397"/>
      <c r="BE752" s="397"/>
      <c r="BF752" s="397"/>
      <c r="BG752" s="397"/>
      <c r="BH752" s="397"/>
      <c r="BI752" s="397"/>
      <c r="BJ752" s="397"/>
      <c r="BK752" s="397"/>
    </row>
    <row r="753" spans="2:63" x14ac:dyDescent="0.35">
      <c r="B753" s="80"/>
      <c r="C753" s="119"/>
      <c r="D753" s="119"/>
      <c r="E753" s="202"/>
      <c r="F753" s="119"/>
      <c r="G753" s="120"/>
      <c r="H753" s="41"/>
      <c r="I753" s="41"/>
      <c r="J753" s="944">
        <f t="shared" ref="J753:J816" si="95">IF(OR(H753&lt;&gt;"",I753&lt;&gt;""),DATEDIF(H753,I753,"d")+1,0)</f>
        <v>0</v>
      </c>
      <c r="K753" s="292">
        <f t="shared" ref="K753:K816" si="96">J753*$L$8</f>
        <v>0</v>
      </c>
      <c r="L753" s="327">
        <f>IF(I753&lt;(INDEX(Lookup!$U$2:$U$10,MATCH($D$45,Lookup!$S$2:$S$10,0))),0,365)</f>
        <v>0</v>
      </c>
      <c r="M753" s="292">
        <f t="shared" si="94"/>
        <v>0</v>
      </c>
      <c r="N753" s="371"/>
      <c r="O753" s="150"/>
      <c r="P753" s="397"/>
      <c r="Q753" s="555"/>
      <c r="R753" s="576">
        <f t="shared" ref="R753:R816" si="97">K753*$H$33</f>
        <v>0</v>
      </c>
      <c r="S753" s="576">
        <f t="shared" ref="S753:S816" si="98">M753*$H$42</f>
        <v>0</v>
      </c>
      <c r="T753" s="576">
        <f t="shared" ref="T753:T816" si="99">R753-K753</f>
        <v>0</v>
      </c>
      <c r="U753" s="576">
        <f t="shared" ref="U753:U816" si="100">S753-M753</f>
        <v>0</v>
      </c>
      <c r="V753" s="553"/>
      <c r="W753" s="553"/>
      <c r="X753" s="553"/>
      <c r="Y753" s="553"/>
      <c r="Z753" s="397"/>
      <c r="AA753" s="397"/>
      <c r="AB753" s="397"/>
      <c r="AC753" s="397"/>
      <c r="AD753" s="397"/>
      <c r="AE753" s="397"/>
      <c r="AF753" s="397"/>
      <c r="AG753" s="397"/>
      <c r="AH753" s="397"/>
      <c r="AI753" s="397"/>
      <c r="AJ753" s="397"/>
      <c r="AK753" s="397"/>
      <c r="AL753" s="397"/>
      <c r="AM753" s="397"/>
      <c r="AN753" s="397"/>
      <c r="AO753" s="397"/>
      <c r="AP753" s="397"/>
      <c r="AQ753" s="397"/>
      <c r="AR753" s="397"/>
      <c r="AS753" s="397"/>
      <c r="AT753" s="397"/>
      <c r="AU753" s="397"/>
      <c r="AV753" s="397"/>
      <c r="AW753" s="397"/>
      <c r="AX753" s="397"/>
      <c r="AY753" s="397"/>
      <c r="AZ753" s="397"/>
      <c r="BA753" s="553"/>
      <c r="BB753" s="397"/>
      <c r="BC753" s="397"/>
      <c r="BD753" s="397"/>
      <c r="BE753" s="397"/>
      <c r="BF753" s="397"/>
      <c r="BG753" s="397"/>
      <c r="BH753" s="397"/>
      <c r="BI753" s="397"/>
      <c r="BJ753" s="397"/>
      <c r="BK753" s="397"/>
    </row>
    <row r="754" spans="2:63" x14ac:dyDescent="0.35">
      <c r="B754" s="80"/>
      <c r="C754" s="119"/>
      <c r="D754" s="119"/>
      <c r="E754" s="202"/>
      <c r="F754" s="119"/>
      <c r="G754" s="120"/>
      <c r="H754" s="41"/>
      <c r="I754" s="41"/>
      <c r="J754" s="944">
        <f t="shared" si="95"/>
        <v>0</v>
      </c>
      <c r="K754" s="292">
        <f t="shared" si="96"/>
        <v>0</v>
      </c>
      <c r="L754" s="327">
        <f>IF(I754&lt;(INDEX(Lookup!$U$2:$U$10,MATCH($D$45,Lookup!$S$2:$S$10,0))),0,365)</f>
        <v>0</v>
      </c>
      <c r="M754" s="292">
        <f t="shared" si="94"/>
        <v>0</v>
      </c>
      <c r="N754" s="371"/>
      <c r="O754" s="150"/>
      <c r="P754" s="397"/>
      <c r="Q754" s="555"/>
      <c r="R754" s="576">
        <f t="shared" si="97"/>
        <v>0</v>
      </c>
      <c r="S754" s="576">
        <f t="shared" si="98"/>
        <v>0</v>
      </c>
      <c r="T754" s="576">
        <f t="shared" si="99"/>
        <v>0</v>
      </c>
      <c r="U754" s="576">
        <f t="shared" si="100"/>
        <v>0</v>
      </c>
      <c r="V754" s="553"/>
      <c r="W754" s="553"/>
      <c r="X754" s="553"/>
      <c r="Y754" s="553"/>
      <c r="Z754" s="397"/>
      <c r="AA754" s="397"/>
      <c r="AB754" s="397"/>
      <c r="AC754" s="397"/>
      <c r="AD754" s="397"/>
      <c r="AE754" s="397"/>
      <c r="AF754" s="397"/>
      <c r="AG754" s="397"/>
      <c r="AH754" s="397"/>
      <c r="AI754" s="397"/>
      <c r="AJ754" s="397"/>
      <c r="AK754" s="397"/>
      <c r="AL754" s="397"/>
      <c r="AM754" s="397"/>
      <c r="AN754" s="397"/>
      <c r="AO754" s="397"/>
      <c r="AP754" s="397"/>
      <c r="AQ754" s="397"/>
      <c r="AR754" s="397"/>
      <c r="AS754" s="397"/>
      <c r="AT754" s="397"/>
      <c r="AU754" s="397"/>
      <c r="AV754" s="397"/>
      <c r="AW754" s="397"/>
      <c r="AX754" s="397"/>
      <c r="AY754" s="397"/>
      <c r="AZ754" s="397"/>
      <c r="BA754" s="553"/>
      <c r="BB754" s="397"/>
      <c r="BC754" s="397"/>
      <c r="BD754" s="397"/>
      <c r="BE754" s="397"/>
      <c r="BF754" s="397"/>
      <c r="BG754" s="397"/>
      <c r="BH754" s="397"/>
      <c r="BI754" s="397"/>
      <c r="BJ754" s="397"/>
      <c r="BK754" s="397"/>
    </row>
    <row r="755" spans="2:63" x14ac:dyDescent="0.35">
      <c r="B755" s="80"/>
      <c r="C755" s="119"/>
      <c r="D755" s="119"/>
      <c r="E755" s="202"/>
      <c r="F755" s="119"/>
      <c r="G755" s="120"/>
      <c r="H755" s="41"/>
      <c r="I755" s="41"/>
      <c r="J755" s="944">
        <f t="shared" si="95"/>
        <v>0</v>
      </c>
      <c r="K755" s="292">
        <f t="shared" si="96"/>
        <v>0</v>
      </c>
      <c r="L755" s="327">
        <f>IF(I755&lt;(INDEX(Lookup!$U$2:$U$10,MATCH($D$45,Lookup!$S$2:$S$10,0))),0,365)</f>
        <v>0</v>
      </c>
      <c r="M755" s="292">
        <f t="shared" si="94"/>
        <v>0</v>
      </c>
      <c r="N755" s="371"/>
      <c r="O755" s="150"/>
      <c r="P755" s="397"/>
      <c r="Q755" s="555"/>
      <c r="R755" s="576">
        <f t="shared" si="97"/>
        <v>0</v>
      </c>
      <c r="S755" s="576">
        <f t="shared" si="98"/>
        <v>0</v>
      </c>
      <c r="T755" s="576">
        <f t="shared" si="99"/>
        <v>0</v>
      </c>
      <c r="U755" s="576">
        <f t="shared" si="100"/>
        <v>0</v>
      </c>
      <c r="V755" s="553"/>
      <c r="W755" s="553"/>
      <c r="X755" s="553"/>
      <c r="Y755" s="553"/>
      <c r="Z755" s="397"/>
      <c r="AA755" s="397"/>
      <c r="AB755" s="397"/>
      <c r="AC755" s="397"/>
      <c r="AD755" s="397"/>
      <c r="AE755" s="397"/>
      <c r="AF755" s="397"/>
      <c r="AG755" s="397"/>
      <c r="AH755" s="397"/>
      <c r="AI755" s="397"/>
      <c r="AJ755" s="397"/>
      <c r="AK755" s="397"/>
      <c r="AL755" s="397"/>
      <c r="AM755" s="397"/>
      <c r="AN755" s="397"/>
      <c r="AO755" s="397"/>
      <c r="AP755" s="397"/>
      <c r="AQ755" s="397"/>
      <c r="AR755" s="397"/>
      <c r="AS755" s="397"/>
      <c r="AT755" s="397"/>
      <c r="AU755" s="397"/>
      <c r="AV755" s="397"/>
      <c r="AW755" s="397"/>
      <c r="AX755" s="397"/>
      <c r="AY755" s="397"/>
      <c r="AZ755" s="397"/>
      <c r="BA755" s="553"/>
      <c r="BB755" s="397"/>
      <c r="BC755" s="397"/>
      <c r="BD755" s="397"/>
      <c r="BE755" s="397"/>
      <c r="BF755" s="397"/>
      <c r="BG755" s="397"/>
      <c r="BH755" s="397"/>
      <c r="BI755" s="397"/>
      <c r="BJ755" s="397"/>
      <c r="BK755" s="397"/>
    </row>
    <row r="756" spans="2:63" x14ac:dyDescent="0.35">
      <c r="B756" s="80"/>
      <c r="C756" s="119"/>
      <c r="D756" s="119"/>
      <c r="E756" s="202"/>
      <c r="F756" s="119"/>
      <c r="G756" s="120"/>
      <c r="H756" s="41"/>
      <c r="I756" s="41"/>
      <c r="J756" s="944">
        <f t="shared" si="95"/>
        <v>0</v>
      </c>
      <c r="K756" s="292">
        <f t="shared" si="96"/>
        <v>0</v>
      </c>
      <c r="L756" s="327">
        <f>IF(I756&lt;(INDEX(Lookup!$U$2:$U$10,MATCH($D$45,Lookup!$S$2:$S$10,0))),0,365)</f>
        <v>0</v>
      </c>
      <c r="M756" s="292">
        <f t="shared" si="94"/>
        <v>0</v>
      </c>
      <c r="N756" s="371"/>
      <c r="O756" s="150"/>
      <c r="P756" s="397"/>
      <c r="Q756" s="555"/>
      <c r="R756" s="576">
        <f t="shared" si="97"/>
        <v>0</v>
      </c>
      <c r="S756" s="576">
        <f t="shared" si="98"/>
        <v>0</v>
      </c>
      <c r="T756" s="576">
        <f t="shared" si="99"/>
        <v>0</v>
      </c>
      <c r="U756" s="576">
        <f t="shared" si="100"/>
        <v>0</v>
      </c>
      <c r="V756" s="553"/>
      <c r="W756" s="553"/>
      <c r="X756" s="553"/>
      <c r="Y756" s="553"/>
      <c r="Z756" s="397"/>
      <c r="AA756" s="397"/>
      <c r="AB756" s="397"/>
      <c r="AC756" s="397"/>
      <c r="AD756" s="397"/>
      <c r="AE756" s="397"/>
      <c r="AF756" s="397"/>
      <c r="AG756" s="397"/>
      <c r="AH756" s="397"/>
      <c r="AI756" s="397"/>
      <c r="AJ756" s="397"/>
      <c r="AK756" s="397"/>
      <c r="AL756" s="397"/>
      <c r="AM756" s="397"/>
      <c r="AN756" s="397"/>
      <c r="AO756" s="397"/>
      <c r="AP756" s="397"/>
      <c r="AQ756" s="397"/>
      <c r="AR756" s="397"/>
      <c r="AS756" s="397"/>
      <c r="AT756" s="397"/>
      <c r="AU756" s="397"/>
      <c r="AV756" s="397"/>
      <c r="AW756" s="397"/>
      <c r="AX756" s="397"/>
      <c r="AY756" s="397"/>
      <c r="AZ756" s="397"/>
      <c r="BA756" s="553"/>
      <c r="BB756" s="397"/>
      <c r="BC756" s="397"/>
      <c r="BD756" s="397"/>
      <c r="BE756" s="397"/>
      <c r="BF756" s="397"/>
      <c r="BG756" s="397"/>
      <c r="BH756" s="397"/>
      <c r="BI756" s="397"/>
      <c r="BJ756" s="397"/>
      <c r="BK756" s="397"/>
    </row>
    <row r="757" spans="2:63" x14ac:dyDescent="0.35">
      <c r="B757" s="80"/>
      <c r="C757" s="119"/>
      <c r="D757" s="119"/>
      <c r="E757" s="202"/>
      <c r="F757" s="119"/>
      <c r="G757" s="120"/>
      <c r="H757" s="41"/>
      <c r="I757" s="41"/>
      <c r="J757" s="944">
        <f t="shared" si="95"/>
        <v>0</v>
      </c>
      <c r="K757" s="292">
        <f t="shared" si="96"/>
        <v>0</v>
      </c>
      <c r="L757" s="327">
        <f>IF(I757&lt;(INDEX(Lookup!$U$2:$U$10,MATCH($D$45,Lookup!$S$2:$S$10,0))),0,365)</f>
        <v>0</v>
      </c>
      <c r="M757" s="292">
        <f t="shared" si="94"/>
        <v>0</v>
      </c>
      <c r="N757" s="371"/>
      <c r="O757" s="150"/>
      <c r="P757" s="397"/>
      <c r="Q757" s="555"/>
      <c r="R757" s="576">
        <f t="shared" si="97"/>
        <v>0</v>
      </c>
      <c r="S757" s="576">
        <f t="shared" si="98"/>
        <v>0</v>
      </c>
      <c r="T757" s="576">
        <f t="shared" si="99"/>
        <v>0</v>
      </c>
      <c r="U757" s="576">
        <f t="shared" si="100"/>
        <v>0</v>
      </c>
      <c r="V757" s="553"/>
      <c r="W757" s="553"/>
      <c r="X757" s="553"/>
      <c r="Y757" s="553"/>
      <c r="Z757" s="397"/>
      <c r="AA757" s="397"/>
      <c r="AB757" s="397"/>
      <c r="AC757" s="397"/>
      <c r="AD757" s="397"/>
      <c r="AE757" s="397"/>
      <c r="AF757" s="397"/>
      <c r="AG757" s="397"/>
      <c r="AH757" s="397"/>
      <c r="AI757" s="397"/>
      <c r="AJ757" s="397"/>
      <c r="AK757" s="397"/>
      <c r="AL757" s="397"/>
      <c r="AM757" s="397"/>
      <c r="AN757" s="397"/>
      <c r="AO757" s="397"/>
      <c r="AP757" s="397"/>
      <c r="AQ757" s="397"/>
      <c r="AR757" s="397"/>
      <c r="AS757" s="397"/>
      <c r="AT757" s="397"/>
      <c r="AU757" s="397"/>
      <c r="AV757" s="397"/>
      <c r="AW757" s="397"/>
      <c r="AX757" s="397"/>
      <c r="AY757" s="397"/>
      <c r="AZ757" s="397"/>
      <c r="BA757" s="553"/>
      <c r="BB757" s="397"/>
      <c r="BC757" s="397"/>
      <c r="BD757" s="397"/>
      <c r="BE757" s="397"/>
      <c r="BF757" s="397"/>
      <c r="BG757" s="397"/>
      <c r="BH757" s="397"/>
      <c r="BI757" s="397"/>
      <c r="BJ757" s="397"/>
      <c r="BK757" s="397"/>
    </row>
    <row r="758" spans="2:63" x14ac:dyDescent="0.35">
      <c r="B758" s="80"/>
      <c r="C758" s="119"/>
      <c r="D758" s="119"/>
      <c r="E758" s="202"/>
      <c r="F758" s="119"/>
      <c r="G758" s="120"/>
      <c r="H758" s="41"/>
      <c r="I758" s="41"/>
      <c r="J758" s="944">
        <f t="shared" si="95"/>
        <v>0</v>
      </c>
      <c r="K758" s="292">
        <f t="shared" si="96"/>
        <v>0</v>
      </c>
      <c r="L758" s="327">
        <f>IF(I758&lt;(INDEX(Lookup!$U$2:$U$10,MATCH($D$45,Lookup!$S$2:$S$10,0))),0,365)</f>
        <v>0</v>
      </c>
      <c r="M758" s="292">
        <f t="shared" si="94"/>
        <v>0</v>
      </c>
      <c r="N758" s="371"/>
      <c r="O758" s="150"/>
      <c r="P758" s="397"/>
      <c r="Q758" s="555"/>
      <c r="R758" s="576">
        <f t="shared" si="97"/>
        <v>0</v>
      </c>
      <c r="S758" s="576">
        <f t="shared" si="98"/>
        <v>0</v>
      </c>
      <c r="T758" s="576">
        <f t="shared" si="99"/>
        <v>0</v>
      </c>
      <c r="U758" s="576">
        <f t="shared" si="100"/>
        <v>0</v>
      </c>
      <c r="V758" s="553"/>
      <c r="W758" s="553"/>
      <c r="X758" s="553"/>
      <c r="Y758" s="553"/>
      <c r="Z758" s="397"/>
      <c r="AA758" s="397"/>
      <c r="AB758" s="397"/>
      <c r="AC758" s="397"/>
      <c r="AD758" s="397"/>
      <c r="AE758" s="397"/>
      <c r="AF758" s="397"/>
      <c r="AG758" s="397"/>
      <c r="AH758" s="397"/>
      <c r="AI758" s="397"/>
      <c r="AJ758" s="397"/>
      <c r="AK758" s="397"/>
      <c r="AL758" s="397"/>
      <c r="AM758" s="397"/>
      <c r="AN758" s="397"/>
      <c r="AO758" s="397"/>
      <c r="AP758" s="397"/>
      <c r="AQ758" s="397"/>
      <c r="AR758" s="397"/>
      <c r="AS758" s="397"/>
      <c r="AT758" s="397"/>
      <c r="AU758" s="397"/>
      <c r="AV758" s="397"/>
      <c r="AW758" s="397"/>
      <c r="AX758" s="397"/>
      <c r="AY758" s="397"/>
      <c r="AZ758" s="397"/>
      <c r="BA758" s="553"/>
      <c r="BB758" s="397"/>
      <c r="BC758" s="397"/>
      <c r="BD758" s="397"/>
      <c r="BE758" s="397"/>
      <c r="BF758" s="397"/>
      <c r="BG758" s="397"/>
      <c r="BH758" s="397"/>
      <c r="BI758" s="397"/>
      <c r="BJ758" s="397"/>
      <c r="BK758" s="397"/>
    </row>
    <row r="759" spans="2:63" x14ac:dyDescent="0.35">
      <c r="B759" s="80"/>
      <c r="C759" s="119"/>
      <c r="D759" s="119"/>
      <c r="E759" s="202"/>
      <c r="F759" s="119"/>
      <c r="G759" s="120"/>
      <c r="H759" s="41"/>
      <c r="I759" s="41"/>
      <c r="J759" s="944">
        <f t="shared" si="95"/>
        <v>0</v>
      </c>
      <c r="K759" s="292">
        <f t="shared" si="96"/>
        <v>0</v>
      </c>
      <c r="L759" s="327">
        <f>IF(I759&lt;(INDEX(Lookup!$U$2:$U$10,MATCH($D$45,Lookup!$S$2:$S$10,0))),0,365)</f>
        <v>0</v>
      </c>
      <c r="M759" s="292">
        <f t="shared" si="94"/>
        <v>0</v>
      </c>
      <c r="N759" s="371"/>
      <c r="O759" s="150"/>
      <c r="P759" s="397"/>
      <c r="Q759" s="555"/>
      <c r="R759" s="576">
        <f t="shared" si="97"/>
        <v>0</v>
      </c>
      <c r="S759" s="576">
        <f t="shared" si="98"/>
        <v>0</v>
      </c>
      <c r="T759" s="576">
        <f t="shared" si="99"/>
        <v>0</v>
      </c>
      <c r="U759" s="576">
        <f t="shared" si="100"/>
        <v>0</v>
      </c>
      <c r="V759" s="553"/>
      <c r="W759" s="553"/>
      <c r="X759" s="553"/>
      <c r="Y759" s="553"/>
      <c r="Z759" s="397"/>
      <c r="AA759" s="397"/>
      <c r="AB759" s="397"/>
      <c r="AC759" s="397"/>
      <c r="AD759" s="397"/>
      <c r="AE759" s="397"/>
      <c r="AF759" s="397"/>
      <c r="AG759" s="397"/>
      <c r="AH759" s="397"/>
      <c r="AI759" s="397"/>
      <c r="AJ759" s="397"/>
      <c r="AK759" s="397"/>
      <c r="AL759" s="397"/>
      <c r="AM759" s="397"/>
      <c r="AN759" s="397"/>
      <c r="AO759" s="397"/>
      <c r="AP759" s="397"/>
      <c r="AQ759" s="397"/>
      <c r="AR759" s="397"/>
      <c r="AS759" s="397"/>
      <c r="AT759" s="397"/>
      <c r="AU759" s="397"/>
      <c r="AV759" s="397"/>
      <c r="AW759" s="397"/>
      <c r="AX759" s="397"/>
      <c r="AY759" s="397"/>
      <c r="AZ759" s="397"/>
      <c r="BA759" s="553"/>
      <c r="BB759" s="397"/>
      <c r="BC759" s="397"/>
      <c r="BD759" s="397"/>
      <c r="BE759" s="397"/>
      <c r="BF759" s="397"/>
      <c r="BG759" s="397"/>
      <c r="BH759" s="397"/>
      <c r="BI759" s="397"/>
      <c r="BJ759" s="397"/>
      <c r="BK759" s="397"/>
    </row>
    <row r="760" spans="2:63" x14ac:dyDescent="0.35">
      <c r="B760" s="80"/>
      <c r="C760" s="119"/>
      <c r="D760" s="119"/>
      <c r="E760" s="202"/>
      <c r="F760" s="119"/>
      <c r="G760" s="120"/>
      <c r="H760" s="41"/>
      <c r="I760" s="41"/>
      <c r="J760" s="944">
        <f t="shared" si="95"/>
        <v>0</v>
      </c>
      <c r="K760" s="292">
        <f t="shared" si="96"/>
        <v>0</v>
      </c>
      <c r="L760" s="327">
        <f>IF(I760&lt;(INDEX(Lookup!$U$2:$U$10,MATCH($D$45,Lookup!$S$2:$S$10,0))),0,365)</f>
        <v>0</v>
      </c>
      <c r="M760" s="292">
        <f t="shared" si="94"/>
        <v>0</v>
      </c>
      <c r="N760" s="371"/>
      <c r="O760" s="150"/>
      <c r="P760" s="397"/>
      <c r="Q760" s="555"/>
      <c r="R760" s="576">
        <f t="shared" si="97"/>
        <v>0</v>
      </c>
      <c r="S760" s="576">
        <f t="shared" si="98"/>
        <v>0</v>
      </c>
      <c r="T760" s="576">
        <f t="shared" si="99"/>
        <v>0</v>
      </c>
      <c r="U760" s="576">
        <f t="shared" si="100"/>
        <v>0</v>
      </c>
      <c r="V760" s="553"/>
      <c r="W760" s="553"/>
      <c r="X760" s="553"/>
      <c r="Y760" s="553"/>
      <c r="Z760" s="397"/>
      <c r="AA760" s="397"/>
      <c r="AB760" s="397"/>
      <c r="AC760" s="397"/>
      <c r="AD760" s="397"/>
      <c r="AE760" s="397"/>
      <c r="AF760" s="397"/>
      <c r="AG760" s="397"/>
      <c r="AH760" s="397"/>
      <c r="AI760" s="397"/>
      <c r="AJ760" s="397"/>
      <c r="AK760" s="397"/>
      <c r="AL760" s="397"/>
      <c r="AM760" s="397"/>
      <c r="AN760" s="397"/>
      <c r="AO760" s="397"/>
      <c r="AP760" s="397"/>
      <c r="AQ760" s="397"/>
      <c r="AR760" s="397"/>
      <c r="AS760" s="397"/>
      <c r="AT760" s="397"/>
      <c r="AU760" s="397"/>
      <c r="AV760" s="397"/>
      <c r="AW760" s="397"/>
      <c r="AX760" s="397"/>
      <c r="AY760" s="397"/>
      <c r="AZ760" s="397"/>
      <c r="BA760" s="553"/>
      <c r="BB760" s="397"/>
      <c r="BC760" s="397"/>
      <c r="BD760" s="397"/>
      <c r="BE760" s="397"/>
      <c r="BF760" s="397"/>
      <c r="BG760" s="397"/>
      <c r="BH760" s="397"/>
      <c r="BI760" s="397"/>
      <c r="BJ760" s="397"/>
      <c r="BK760" s="397"/>
    </row>
    <row r="761" spans="2:63" x14ac:dyDescent="0.35">
      <c r="B761" s="80"/>
      <c r="C761" s="119"/>
      <c r="D761" s="119"/>
      <c r="E761" s="202"/>
      <c r="F761" s="119"/>
      <c r="G761" s="120"/>
      <c r="H761" s="41"/>
      <c r="I761" s="41"/>
      <c r="J761" s="944">
        <f t="shared" si="95"/>
        <v>0</v>
      </c>
      <c r="K761" s="292">
        <f t="shared" si="96"/>
        <v>0</v>
      </c>
      <c r="L761" s="327">
        <f>IF(I761&lt;(INDEX(Lookup!$U$2:$U$10,MATCH($D$45,Lookup!$S$2:$S$10,0))),0,365)</f>
        <v>0</v>
      </c>
      <c r="M761" s="292">
        <f t="shared" si="94"/>
        <v>0</v>
      </c>
      <c r="N761" s="371"/>
      <c r="O761" s="150"/>
      <c r="P761" s="397"/>
      <c r="Q761" s="555"/>
      <c r="R761" s="576">
        <f t="shared" si="97"/>
        <v>0</v>
      </c>
      <c r="S761" s="576">
        <f t="shared" si="98"/>
        <v>0</v>
      </c>
      <c r="T761" s="576">
        <f t="shared" si="99"/>
        <v>0</v>
      </c>
      <c r="U761" s="576">
        <f t="shared" si="100"/>
        <v>0</v>
      </c>
      <c r="V761" s="553"/>
      <c r="W761" s="553"/>
      <c r="X761" s="553"/>
      <c r="Y761" s="553"/>
      <c r="Z761" s="397"/>
      <c r="AA761" s="397"/>
      <c r="AB761" s="397"/>
      <c r="AC761" s="397"/>
      <c r="AD761" s="397"/>
      <c r="AE761" s="397"/>
      <c r="AF761" s="397"/>
      <c r="AG761" s="397"/>
      <c r="AH761" s="397"/>
      <c r="AI761" s="397"/>
      <c r="AJ761" s="397"/>
      <c r="AK761" s="397"/>
      <c r="AL761" s="397"/>
      <c r="AM761" s="397"/>
      <c r="AN761" s="397"/>
      <c r="AO761" s="397"/>
      <c r="AP761" s="397"/>
      <c r="AQ761" s="397"/>
      <c r="AR761" s="397"/>
      <c r="AS761" s="397"/>
      <c r="AT761" s="397"/>
      <c r="AU761" s="397"/>
      <c r="AV761" s="397"/>
      <c r="AW761" s="397"/>
      <c r="AX761" s="397"/>
      <c r="AY761" s="397"/>
      <c r="AZ761" s="397"/>
      <c r="BA761" s="553"/>
      <c r="BB761" s="397"/>
      <c r="BC761" s="397"/>
      <c r="BD761" s="397"/>
      <c r="BE761" s="397"/>
      <c r="BF761" s="397"/>
      <c r="BG761" s="397"/>
      <c r="BH761" s="397"/>
      <c r="BI761" s="397"/>
      <c r="BJ761" s="397"/>
      <c r="BK761" s="397"/>
    </row>
    <row r="762" spans="2:63" x14ac:dyDescent="0.35">
      <c r="B762" s="80"/>
      <c r="C762" s="119"/>
      <c r="D762" s="119"/>
      <c r="E762" s="202"/>
      <c r="F762" s="119"/>
      <c r="G762" s="120"/>
      <c r="H762" s="41"/>
      <c r="I762" s="41"/>
      <c r="J762" s="944">
        <f t="shared" si="95"/>
        <v>0</v>
      </c>
      <c r="K762" s="292">
        <f t="shared" si="96"/>
        <v>0</v>
      </c>
      <c r="L762" s="327">
        <f>IF(I762&lt;(INDEX(Lookup!$U$2:$U$10,MATCH($D$45,Lookup!$S$2:$S$10,0))),0,365)</f>
        <v>0</v>
      </c>
      <c r="M762" s="292">
        <f t="shared" si="94"/>
        <v>0</v>
      </c>
      <c r="N762" s="371"/>
      <c r="O762" s="150"/>
      <c r="P762" s="397"/>
      <c r="Q762" s="555"/>
      <c r="R762" s="576">
        <f t="shared" si="97"/>
        <v>0</v>
      </c>
      <c r="S762" s="576">
        <f t="shared" si="98"/>
        <v>0</v>
      </c>
      <c r="T762" s="576">
        <f t="shared" si="99"/>
        <v>0</v>
      </c>
      <c r="U762" s="576">
        <f t="shared" si="100"/>
        <v>0</v>
      </c>
      <c r="V762" s="553"/>
      <c r="W762" s="553"/>
      <c r="X762" s="553"/>
      <c r="Y762" s="553"/>
      <c r="Z762" s="397"/>
      <c r="AA762" s="397"/>
      <c r="AB762" s="397"/>
      <c r="AC762" s="397"/>
      <c r="AD762" s="397"/>
      <c r="AE762" s="397"/>
      <c r="AF762" s="397"/>
      <c r="AG762" s="397"/>
      <c r="AH762" s="397"/>
      <c r="AI762" s="397"/>
      <c r="AJ762" s="397"/>
      <c r="AK762" s="397"/>
      <c r="AL762" s="397"/>
      <c r="AM762" s="397"/>
      <c r="AN762" s="397"/>
      <c r="AO762" s="397"/>
      <c r="AP762" s="397"/>
      <c r="AQ762" s="397"/>
      <c r="AR762" s="397"/>
      <c r="AS762" s="397"/>
      <c r="AT762" s="397"/>
      <c r="AU762" s="397"/>
      <c r="AV762" s="397"/>
      <c r="AW762" s="397"/>
      <c r="AX762" s="397"/>
      <c r="AY762" s="397"/>
      <c r="AZ762" s="397"/>
      <c r="BA762" s="553"/>
      <c r="BB762" s="397"/>
      <c r="BC762" s="397"/>
      <c r="BD762" s="397"/>
      <c r="BE762" s="397"/>
      <c r="BF762" s="397"/>
      <c r="BG762" s="397"/>
      <c r="BH762" s="397"/>
      <c r="BI762" s="397"/>
      <c r="BJ762" s="397"/>
      <c r="BK762" s="397"/>
    </row>
    <row r="763" spans="2:63" x14ac:dyDescent="0.35">
      <c r="B763" s="80"/>
      <c r="C763" s="119"/>
      <c r="D763" s="119"/>
      <c r="E763" s="202"/>
      <c r="F763" s="119"/>
      <c r="G763" s="120"/>
      <c r="H763" s="41"/>
      <c r="I763" s="41"/>
      <c r="J763" s="944">
        <f t="shared" si="95"/>
        <v>0</v>
      </c>
      <c r="K763" s="292">
        <f t="shared" si="96"/>
        <v>0</v>
      </c>
      <c r="L763" s="327">
        <f>IF(I763&lt;(INDEX(Lookup!$U$2:$U$10,MATCH($D$45,Lookup!$S$2:$S$10,0))),0,365)</f>
        <v>0</v>
      </c>
      <c r="M763" s="292">
        <f t="shared" si="94"/>
        <v>0</v>
      </c>
      <c r="N763" s="371"/>
      <c r="O763" s="150"/>
      <c r="P763" s="397"/>
      <c r="Q763" s="555"/>
      <c r="R763" s="576">
        <f t="shared" si="97"/>
        <v>0</v>
      </c>
      <c r="S763" s="576">
        <f t="shared" si="98"/>
        <v>0</v>
      </c>
      <c r="T763" s="576">
        <f t="shared" si="99"/>
        <v>0</v>
      </c>
      <c r="U763" s="576">
        <f t="shared" si="100"/>
        <v>0</v>
      </c>
      <c r="V763" s="553"/>
      <c r="W763" s="553"/>
      <c r="X763" s="553"/>
      <c r="Y763" s="553"/>
      <c r="Z763" s="397"/>
      <c r="AA763" s="397"/>
      <c r="AB763" s="397"/>
      <c r="AC763" s="397"/>
      <c r="AD763" s="397"/>
      <c r="AE763" s="397"/>
      <c r="AF763" s="397"/>
      <c r="AG763" s="397"/>
      <c r="AH763" s="397"/>
      <c r="AI763" s="397"/>
      <c r="AJ763" s="397"/>
      <c r="AK763" s="397"/>
      <c r="AL763" s="397"/>
      <c r="AM763" s="397"/>
      <c r="AN763" s="397"/>
      <c r="AO763" s="397"/>
      <c r="AP763" s="397"/>
      <c r="AQ763" s="397"/>
      <c r="AR763" s="397"/>
      <c r="AS763" s="397"/>
      <c r="AT763" s="397"/>
      <c r="AU763" s="397"/>
      <c r="AV763" s="397"/>
      <c r="AW763" s="397"/>
      <c r="AX763" s="397"/>
      <c r="AY763" s="397"/>
      <c r="AZ763" s="397"/>
      <c r="BA763" s="553"/>
      <c r="BB763" s="397"/>
      <c r="BC763" s="397"/>
      <c r="BD763" s="397"/>
      <c r="BE763" s="397"/>
      <c r="BF763" s="397"/>
      <c r="BG763" s="397"/>
      <c r="BH763" s="397"/>
      <c r="BI763" s="397"/>
      <c r="BJ763" s="397"/>
      <c r="BK763" s="397"/>
    </row>
    <row r="764" spans="2:63" x14ac:dyDescent="0.35">
      <c r="B764" s="80"/>
      <c r="C764" s="119"/>
      <c r="D764" s="119"/>
      <c r="E764" s="202"/>
      <c r="F764" s="119"/>
      <c r="G764" s="120"/>
      <c r="H764" s="41"/>
      <c r="I764" s="41"/>
      <c r="J764" s="944">
        <f t="shared" si="95"/>
        <v>0</v>
      </c>
      <c r="K764" s="292">
        <f t="shared" si="96"/>
        <v>0</v>
      </c>
      <c r="L764" s="327">
        <f>IF(I764&lt;(INDEX(Lookup!$U$2:$U$10,MATCH($D$45,Lookup!$S$2:$S$10,0))),0,365)</f>
        <v>0</v>
      </c>
      <c r="M764" s="292">
        <f t="shared" si="94"/>
        <v>0</v>
      </c>
      <c r="N764" s="371"/>
      <c r="O764" s="150"/>
      <c r="P764" s="397"/>
      <c r="Q764" s="555"/>
      <c r="R764" s="576">
        <f t="shared" si="97"/>
        <v>0</v>
      </c>
      <c r="S764" s="576">
        <f t="shared" si="98"/>
        <v>0</v>
      </c>
      <c r="T764" s="576">
        <f t="shared" si="99"/>
        <v>0</v>
      </c>
      <c r="U764" s="576">
        <f t="shared" si="100"/>
        <v>0</v>
      </c>
      <c r="V764" s="553"/>
      <c r="W764" s="553"/>
      <c r="X764" s="553"/>
      <c r="Y764" s="553"/>
      <c r="Z764" s="397"/>
      <c r="AA764" s="397"/>
      <c r="AB764" s="397"/>
      <c r="AC764" s="397"/>
      <c r="AD764" s="397"/>
      <c r="AE764" s="397"/>
      <c r="AF764" s="397"/>
      <c r="AG764" s="397"/>
      <c r="AH764" s="397"/>
      <c r="AI764" s="397"/>
      <c r="AJ764" s="397"/>
      <c r="AK764" s="397"/>
      <c r="AL764" s="397"/>
      <c r="AM764" s="397"/>
      <c r="AN764" s="397"/>
      <c r="AO764" s="397"/>
      <c r="AP764" s="397"/>
      <c r="AQ764" s="397"/>
      <c r="AR764" s="397"/>
      <c r="AS764" s="397"/>
      <c r="AT764" s="397"/>
      <c r="AU764" s="397"/>
      <c r="AV764" s="397"/>
      <c r="AW764" s="397"/>
      <c r="AX764" s="397"/>
      <c r="AY764" s="397"/>
      <c r="AZ764" s="397"/>
      <c r="BA764" s="553"/>
      <c r="BB764" s="397"/>
      <c r="BC764" s="397"/>
      <c r="BD764" s="397"/>
      <c r="BE764" s="397"/>
      <c r="BF764" s="397"/>
      <c r="BG764" s="397"/>
      <c r="BH764" s="397"/>
      <c r="BI764" s="397"/>
      <c r="BJ764" s="397"/>
      <c r="BK764" s="397"/>
    </row>
    <row r="765" spans="2:63" x14ac:dyDescent="0.35">
      <c r="B765" s="80"/>
      <c r="C765" s="119"/>
      <c r="D765" s="119"/>
      <c r="E765" s="202"/>
      <c r="F765" s="119"/>
      <c r="G765" s="120"/>
      <c r="H765" s="41"/>
      <c r="I765" s="41"/>
      <c r="J765" s="944">
        <f t="shared" si="95"/>
        <v>0</v>
      </c>
      <c r="K765" s="292">
        <f t="shared" si="96"/>
        <v>0</v>
      </c>
      <c r="L765" s="327">
        <f>IF(I765&lt;(INDEX(Lookup!$U$2:$U$10,MATCH($D$45,Lookup!$S$2:$S$10,0))),0,365)</f>
        <v>0</v>
      </c>
      <c r="M765" s="292">
        <f t="shared" si="94"/>
        <v>0</v>
      </c>
      <c r="N765" s="371"/>
      <c r="O765" s="150"/>
      <c r="P765" s="397"/>
      <c r="Q765" s="555"/>
      <c r="R765" s="576">
        <f t="shared" si="97"/>
        <v>0</v>
      </c>
      <c r="S765" s="576">
        <f t="shared" si="98"/>
        <v>0</v>
      </c>
      <c r="T765" s="576">
        <f t="shared" si="99"/>
        <v>0</v>
      </c>
      <c r="U765" s="576">
        <f t="shared" si="100"/>
        <v>0</v>
      </c>
      <c r="V765" s="553"/>
      <c r="W765" s="553"/>
      <c r="X765" s="553"/>
      <c r="Y765" s="553"/>
      <c r="Z765" s="397"/>
      <c r="AA765" s="397"/>
      <c r="AB765" s="397"/>
      <c r="AC765" s="397"/>
      <c r="AD765" s="397"/>
      <c r="AE765" s="397"/>
      <c r="AF765" s="397"/>
      <c r="AG765" s="397"/>
      <c r="AH765" s="397"/>
      <c r="AI765" s="397"/>
      <c r="AJ765" s="397"/>
      <c r="AK765" s="397"/>
      <c r="AL765" s="397"/>
      <c r="AM765" s="397"/>
      <c r="AN765" s="397"/>
      <c r="AO765" s="397"/>
      <c r="AP765" s="397"/>
      <c r="AQ765" s="397"/>
      <c r="AR765" s="397"/>
      <c r="AS765" s="397"/>
      <c r="AT765" s="397"/>
      <c r="AU765" s="397"/>
      <c r="AV765" s="397"/>
      <c r="AW765" s="397"/>
      <c r="AX765" s="397"/>
      <c r="AY765" s="397"/>
      <c r="AZ765" s="397"/>
      <c r="BA765" s="553"/>
      <c r="BB765" s="397"/>
      <c r="BC765" s="397"/>
      <c r="BD765" s="397"/>
      <c r="BE765" s="397"/>
      <c r="BF765" s="397"/>
      <c r="BG765" s="397"/>
      <c r="BH765" s="397"/>
      <c r="BI765" s="397"/>
      <c r="BJ765" s="397"/>
      <c r="BK765" s="397"/>
    </row>
    <row r="766" spans="2:63" x14ac:dyDescent="0.35">
      <c r="B766" s="80"/>
      <c r="C766" s="119"/>
      <c r="D766" s="119"/>
      <c r="E766" s="202"/>
      <c r="F766" s="119"/>
      <c r="G766" s="120"/>
      <c r="H766" s="41"/>
      <c r="I766" s="41"/>
      <c r="J766" s="944">
        <f t="shared" si="95"/>
        <v>0</v>
      </c>
      <c r="K766" s="292">
        <f t="shared" si="96"/>
        <v>0</v>
      </c>
      <c r="L766" s="327">
        <f>IF(I766&lt;(INDEX(Lookup!$U$2:$U$10,MATCH($D$45,Lookup!$S$2:$S$10,0))),0,365)</f>
        <v>0</v>
      </c>
      <c r="M766" s="292">
        <f t="shared" si="94"/>
        <v>0</v>
      </c>
      <c r="N766" s="371"/>
      <c r="O766" s="150"/>
      <c r="P766" s="397"/>
      <c r="Q766" s="555"/>
      <c r="R766" s="576">
        <f t="shared" si="97"/>
        <v>0</v>
      </c>
      <c r="S766" s="576">
        <f t="shared" si="98"/>
        <v>0</v>
      </c>
      <c r="T766" s="576">
        <f t="shared" si="99"/>
        <v>0</v>
      </c>
      <c r="U766" s="576">
        <f t="shared" si="100"/>
        <v>0</v>
      </c>
      <c r="V766" s="553"/>
      <c r="W766" s="553"/>
      <c r="X766" s="553"/>
      <c r="Y766" s="553"/>
      <c r="Z766" s="397"/>
      <c r="AA766" s="397"/>
      <c r="AB766" s="397"/>
      <c r="AC766" s="397"/>
      <c r="AD766" s="397"/>
      <c r="AE766" s="397"/>
      <c r="AF766" s="397"/>
      <c r="AG766" s="397"/>
      <c r="AH766" s="397"/>
      <c r="AI766" s="397"/>
      <c r="AJ766" s="397"/>
      <c r="AK766" s="397"/>
      <c r="AL766" s="397"/>
      <c r="AM766" s="397"/>
      <c r="AN766" s="397"/>
      <c r="AO766" s="397"/>
      <c r="AP766" s="397"/>
      <c r="AQ766" s="397"/>
      <c r="AR766" s="397"/>
      <c r="AS766" s="397"/>
      <c r="AT766" s="397"/>
      <c r="AU766" s="397"/>
      <c r="AV766" s="397"/>
      <c r="AW766" s="397"/>
      <c r="AX766" s="397"/>
      <c r="AY766" s="397"/>
      <c r="AZ766" s="397"/>
      <c r="BA766" s="553"/>
      <c r="BB766" s="397"/>
      <c r="BC766" s="397"/>
      <c r="BD766" s="397"/>
      <c r="BE766" s="397"/>
      <c r="BF766" s="397"/>
      <c r="BG766" s="397"/>
      <c r="BH766" s="397"/>
      <c r="BI766" s="397"/>
      <c r="BJ766" s="397"/>
      <c r="BK766" s="397"/>
    </row>
    <row r="767" spans="2:63" x14ac:dyDescent="0.35">
      <c r="B767" s="80"/>
      <c r="C767" s="119"/>
      <c r="D767" s="119"/>
      <c r="E767" s="202"/>
      <c r="F767" s="119"/>
      <c r="G767" s="120"/>
      <c r="H767" s="41"/>
      <c r="I767" s="41"/>
      <c r="J767" s="944">
        <f t="shared" si="95"/>
        <v>0</v>
      </c>
      <c r="K767" s="292">
        <f t="shared" si="96"/>
        <v>0</v>
      </c>
      <c r="L767" s="327">
        <f>IF(I767&lt;(INDEX(Lookup!$U$2:$U$10,MATCH($D$45,Lookup!$S$2:$S$10,0))),0,365)</f>
        <v>0</v>
      </c>
      <c r="M767" s="292">
        <f t="shared" si="94"/>
        <v>0</v>
      </c>
      <c r="N767" s="371"/>
      <c r="O767" s="150"/>
      <c r="P767" s="397"/>
      <c r="Q767" s="555"/>
      <c r="R767" s="576">
        <f t="shared" si="97"/>
        <v>0</v>
      </c>
      <c r="S767" s="576">
        <f t="shared" si="98"/>
        <v>0</v>
      </c>
      <c r="T767" s="576">
        <f t="shared" si="99"/>
        <v>0</v>
      </c>
      <c r="U767" s="576">
        <f t="shared" si="100"/>
        <v>0</v>
      </c>
      <c r="V767" s="553"/>
      <c r="W767" s="553"/>
      <c r="X767" s="553"/>
      <c r="Y767" s="553"/>
      <c r="Z767" s="397"/>
      <c r="AA767" s="397"/>
      <c r="AB767" s="397"/>
      <c r="AC767" s="397"/>
      <c r="AD767" s="397"/>
      <c r="AE767" s="397"/>
      <c r="AF767" s="397"/>
      <c r="AG767" s="397"/>
      <c r="AH767" s="397"/>
      <c r="AI767" s="397"/>
      <c r="AJ767" s="397"/>
      <c r="AK767" s="397"/>
      <c r="AL767" s="397"/>
      <c r="AM767" s="397"/>
      <c r="AN767" s="397"/>
      <c r="AO767" s="397"/>
      <c r="AP767" s="397"/>
      <c r="AQ767" s="397"/>
      <c r="AR767" s="397"/>
      <c r="AS767" s="397"/>
      <c r="AT767" s="397"/>
      <c r="AU767" s="397"/>
      <c r="AV767" s="397"/>
      <c r="AW767" s="397"/>
      <c r="AX767" s="397"/>
      <c r="AY767" s="397"/>
      <c r="AZ767" s="397"/>
      <c r="BA767" s="553"/>
      <c r="BB767" s="397"/>
      <c r="BC767" s="397"/>
      <c r="BD767" s="397"/>
      <c r="BE767" s="397"/>
      <c r="BF767" s="397"/>
      <c r="BG767" s="397"/>
      <c r="BH767" s="397"/>
      <c r="BI767" s="397"/>
      <c r="BJ767" s="397"/>
      <c r="BK767" s="397"/>
    </row>
    <row r="768" spans="2:63" x14ac:dyDescent="0.35">
      <c r="B768" s="80"/>
      <c r="C768" s="119"/>
      <c r="D768" s="119"/>
      <c r="E768" s="202"/>
      <c r="F768" s="119"/>
      <c r="G768" s="120"/>
      <c r="H768" s="41"/>
      <c r="I768" s="41"/>
      <c r="J768" s="944">
        <f t="shared" si="95"/>
        <v>0</v>
      </c>
      <c r="K768" s="292">
        <f t="shared" si="96"/>
        <v>0</v>
      </c>
      <c r="L768" s="327">
        <f>IF(I768&lt;(INDEX(Lookup!$U$2:$U$10,MATCH($D$45,Lookup!$S$2:$S$10,0))),0,365)</f>
        <v>0</v>
      </c>
      <c r="M768" s="292">
        <f t="shared" si="94"/>
        <v>0</v>
      </c>
      <c r="N768" s="371"/>
      <c r="O768" s="150"/>
      <c r="P768" s="397"/>
      <c r="Q768" s="555"/>
      <c r="R768" s="576">
        <f t="shared" si="97"/>
        <v>0</v>
      </c>
      <c r="S768" s="576">
        <f t="shared" si="98"/>
        <v>0</v>
      </c>
      <c r="T768" s="576">
        <f t="shared" si="99"/>
        <v>0</v>
      </c>
      <c r="U768" s="576">
        <f t="shared" si="100"/>
        <v>0</v>
      </c>
      <c r="V768" s="553"/>
      <c r="W768" s="553"/>
      <c r="X768" s="553"/>
      <c r="Y768" s="553"/>
      <c r="Z768" s="397"/>
      <c r="AA768" s="397"/>
      <c r="AB768" s="397"/>
      <c r="AC768" s="397"/>
      <c r="AD768" s="397"/>
      <c r="AE768" s="397"/>
      <c r="AF768" s="397"/>
      <c r="AG768" s="397"/>
      <c r="AH768" s="397"/>
      <c r="AI768" s="397"/>
      <c r="AJ768" s="397"/>
      <c r="AK768" s="397"/>
      <c r="AL768" s="397"/>
      <c r="AM768" s="397"/>
      <c r="AN768" s="397"/>
      <c r="AO768" s="397"/>
      <c r="AP768" s="397"/>
      <c r="AQ768" s="397"/>
      <c r="AR768" s="397"/>
      <c r="AS768" s="397"/>
      <c r="AT768" s="397"/>
      <c r="AU768" s="397"/>
      <c r="AV768" s="397"/>
      <c r="AW768" s="397"/>
      <c r="AX768" s="397"/>
      <c r="AY768" s="397"/>
      <c r="AZ768" s="397"/>
      <c r="BA768" s="553"/>
      <c r="BB768" s="397"/>
      <c r="BC768" s="397"/>
      <c r="BD768" s="397"/>
      <c r="BE768" s="397"/>
      <c r="BF768" s="397"/>
      <c r="BG768" s="397"/>
      <c r="BH768" s="397"/>
      <c r="BI768" s="397"/>
      <c r="BJ768" s="397"/>
      <c r="BK768" s="397"/>
    </row>
    <row r="769" spans="2:63" x14ac:dyDescent="0.35">
      <c r="B769" s="80"/>
      <c r="C769" s="119"/>
      <c r="D769" s="119"/>
      <c r="E769" s="202"/>
      <c r="F769" s="119"/>
      <c r="G769" s="120"/>
      <c r="H769" s="41"/>
      <c r="I769" s="41"/>
      <c r="J769" s="944">
        <f t="shared" si="95"/>
        <v>0</v>
      </c>
      <c r="K769" s="292">
        <f t="shared" si="96"/>
        <v>0</v>
      </c>
      <c r="L769" s="327">
        <f>IF(I769&lt;(INDEX(Lookup!$U$2:$U$10,MATCH($D$45,Lookup!$S$2:$S$10,0))),0,365)</f>
        <v>0</v>
      </c>
      <c r="M769" s="292">
        <f t="shared" si="94"/>
        <v>0</v>
      </c>
      <c r="N769" s="371"/>
      <c r="O769" s="150"/>
      <c r="P769" s="397"/>
      <c r="Q769" s="555"/>
      <c r="R769" s="576">
        <f t="shared" si="97"/>
        <v>0</v>
      </c>
      <c r="S769" s="576">
        <f t="shared" si="98"/>
        <v>0</v>
      </c>
      <c r="T769" s="576">
        <f t="shared" si="99"/>
        <v>0</v>
      </c>
      <c r="U769" s="576">
        <f t="shared" si="100"/>
        <v>0</v>
      </c>
      <c r="V769" s="553"/>
      <c r="W769" s="553"/>
      <c r="X769" s="553"/>
      <c r="Y769" s="553"/>
      <c r="Z769" s="397"/>
      <c r="AA769" s="397"/>
      <c r="AB769" s="397"/>
      <c r="AC769" s="397"/>
      <c r="AD769" s="397"/>
      <c r="AE769" s="397"/>
      <c r="AF769" s="397"/>
      <c r="AG769" s="397"/>
      <c r="AH769" s="397"/>
      <c r="AI769" s="397"/>
      <c r="AJ769" s="397"/>
      <c r="AK769" s="397"/>
      <c r="AL769" s="397"/>
      <c r="AM769" s="397"/>
      <c r="AN769" s="397"/>
      <c r="AO769" s="397"/>
      <c r="AP769" s="397"/>
      <c r="AQ769" s="397"/>
      <c r="AR769" s="397"/>
      <c r="AS769" s="397"/>
      <c r="AT769" s="397"/>
      <c r="AU769" s="397"/>
      <c r="AV769" s="397"/>
      <c r="AW769" s="397"/>
      <c r="AX769" s="397"/>
      <c r="AY769" s="397"/>
      <c r="AZ769" s="397"/>
      <c r="BA769" s="553"/>
      <c r="BB769" s="397"/>
      <c r="BC769" s="397"/>
      <c r="BD769" s="397"/>
      <c r="BE769" s="397"/>
      <c r="BF769" s="397"/>
      <c r="BG769" s="397"/>
      <c r="BH769" s="397"/>
      <c r="BI769" s="397"/>
      <c r="BJ769" s="397"/>
      <c r="BK769" s="397"/>
    </row>
    <row r="770" spans="2:63" x14ac:dyDescent="0.35">
      <c r="B770" s="80"/>
      <c r="C770" s="119"/>
      <c r="D770" s="119"/>
      <c r="E770" s="202"/>
      <c r="F770" s="119"/>
      <c r="G770" s="120"/>
      <c r="H770" s="41"/>
      <c r="I770" s="41"/>
      <c r="J770" s="944">
        <f t="shared" si="95"/>
        <v>0</v>
      </c>
      <c r="K770" s="292">
        <f t="shared" si="96"/>
        <v>0</v>
      </c>
      <c r="L770" s="327">
        <f>IF(I770&lt;(INDEX(Lookup!$U$2:$U$10,MATCH($D$45,Lookup!$S$2:$S$10,0))),0,365)</f>
        <v>0</v>
      </c>
      <c r="M770" s="292">
        <f t="shared" si="94"/>
        <v>0</v>
      </c>
      <c r="N770" s="371"/>
      <c r="O770" s="150"/>
      <c r="P770" s="397"/>
      <c r="Q770" s="555"/>
      <c r="R770" s="576">
        <f t="shared" si="97"/>
        <v>0</v>
      </c>
      <c r="S770" s="576">
        <f t="shared" si="98"/>
        <v>0</v>
      </c>
      <c r="T770" s="576">
        <f t="shared" si="99"/>
        <v>0</v>
      </c>
      <c r="U770" s="576">
        <f t="shared" si="100"/>
        <v>0</v>
      </c>
      <c r="V770" s="553"/>
      <c r="W770" s="553"/>
      <c r="X770" s="553"/>
      <c r="Y770" s="553"/>
      <c r="Z770" s="397"/>
      <c r="AA770" s="397"/>
      <c r="AB770" s="397"/>
      <c r="AC770" s="397"/>
      <c r="AD770" s="397"/>
      <c r="AE770" s="397"/>
      <c r="AF770" s="397"/>
      <c r="AG770" s="397"/>
      <c r="AH770" s="397"/>
      <c r="AI770" s="397"/>
      <c r="AJ770" s="397"/>
      <c r="AK770" s="397"/>
      <c r="AL770" s="397"/>
      <c r="AM770" s="397"/>
      <c r="AN770" s="397"/>
      <c r="AO770" s="397"/>
      <c r="AP770" s="397"/>
      <c r="AQ770" s="397"/>
      <c r="AR770" s="397"/>
      <c r="AS770" s="397"/>
      <c r="AT770" s="397"/>
      <c r="AU770" s="397"/>
      <c r="AV770" s="397"/>
      <c r="AW770" s="397"/>
      <c r="AX770" s="397"/>
      <c r="AY770" s="397"/>
      <c r="AZ770" s="397"/>
      <c r="BA770" s="553"/>
      <c r="BB770" s="397"/>
      <c r="BC770" s="397"/>
      <c r="BD770" s="397"/>
      <c r="BE770" s="397"/>
      <c r="BF770" s="397"/>
      <c r="BG770" s="397"/>
      <c r="BH770" s="397"/>
      <c r="BI770" s="397"/>
      <c r="BJ770" s="397"/>
      <c r="BK770" s="397"/>
    </row>
    <row r="771" spans="2:63" x14ac:dyDescent="0.35">
      <c r="B771" s="80"/>
      <c r="C771" s="119"/>
      <c r="D771" s="119"/>
      <c r="E771" s="202"/>
      <c r="F771" s="119"/>
      <c r="G771" s="120"/>
      <c r="H771" s="41"/>
      <c r="I771" s="41"/>
      <c r="J771" s="944">
        <f t="shared" si="95"/>
        <v>0</v>
      </c>
      <c r="K771" s="292">
        <f t="shared" si="96"/>
        <v>0</v>
      </c>
      <c r="L771" s="327">
        <f>IF(I771&lt;(INDEX(Lookup!$U$2:$U$10,MATCH($D$45,Lookup!$S$2:$S$10,0))),0,365)</f>
        <v>0</v>
      </c>
      <c r="M771" s="292">
        <f t="shared" si="94"/>
        <v>0</v>
      </c>
      <c r="N771" s="371"/>
      <c r="O771" s="150"/>
      <c r="P771" s="397"/>
      <c r="Q771" s="555"/>
      <c r="R771" s="576">
        <f t="shared" si="97"/>
        <v>0</v>
      </c>
      <c r="S771" s="576">
        <f t="shared" si="98"/>
        <v>0</v>
      </c>
      <c r="T771" s="576">
        <f t="shared" si="99"/>
        <v>0</v>
      </c>
      <c r="U771" s="576">
        <f t="shared" si="100"/>
        <v>0</v>
      </c>
      <c r="V771" s="553"/>
      <c r="W771" s="553"/>
      <c r="X771" s="553"/>
      <c r="Y771" s="553"/>
      <c r="Z771" s="397"/>
      <c r="AA771" s="397"/>
      <c r="AB771" s="397"/>
      <c r="AC771" s="397"/>
      <c r="AD771" s="397"/>
      <c r="AE771" s="397"/>
      <c r="AF771" s="397"/>
      <c r="AG771" s="397"/>
      <c r="AH771" s="397"/>
      <c r="AI771" s="397"/>
      <c r="AJ771" s="397"/>
      <c r="AK771" s="397"/>
      <c r="AL771" s="397"/>
      <c r="AM771" s="397"/>
      <c r="AN771" s="397"/>
      <c r="AO771" s="397"/>
      <c r="AP771" s="397"/>
      <c r="AQ771" s="397"/>
      <c r="AR771" s="397"/>
      <c r="AS771" s="397"/>
      <c r="AT771" s="397"/>
      <c r="AU771" s="397"/>
      <c r="AV771" s="397"/>
      <c r="AW771" s="397"/>
      <c r="AX771" s="397"/>
      <c r="AY771" s="397"/>
      <c r="AZ771" s="397"/>
      <c r="BA771" s="553"/>
      <c r="BB771" s="397"/>
      <c r="BC771" s="397"/>
      <c r="BD771" s="397"/>
      <c r="BE771" s="397"/>
      <c r="BF771" s="397"/>
      <c r="BG771" s="397"/>
      <c r="BH771" s="397"/>
      <c r="BI771" s="397"/>
      <c r="BJ771" s="397"/>
      <c r="BK771" s="397"/>
    </row>
    <row r="772" spans="2:63" x14ac:dyDescent="0.35">
      <c r="B772" s="80"/>
      <c r="C772" s="119"/>
      <c r="D772" s="119"/>
      <c r="E772" s="202"/>
      <c r="F772" s="119"/>
      <c r="G772" s="120"/>
      <c r="H772" s="41"/>
      <c r="I772" s="41"/>
      <c r="J772" s="944">
        <f t="shared" si="95"/>
        <v>0</v>
      </c>
      <c r="K772" s="292">
        <f t="shared" si="96"/>
        <v>0</v>
      </c>
      <c r="L772" s="327">
        <f>IF(I772&lt;(INDEX(Lookup!$U$2:$U$10,MATCH($D$45,Lookup!$S$2:$S$10,0))),0,365)</f>
        <v>0</v>
      </c>
      <c r="M772" s="292">
        <f t="shared" si="94"/>
        <v>0</v>
      </c>
      <c r="N772" s="371"/>
      <c r="O772" s="150"/>
      <c r="P772" s="397"/>
      <c r="Q772" s="555"/>
      <c r="R772" s="576">
        <f t="shared" si="97"/>
        <v>0</v>
      </c>
      <c r="S772" s="576">
        <f t="shared" si="98"/>
        <v>0</v>
      </c>
      <c r="T772" s="576">
        <f t="shared" si="99"/>
        <v>0</v>
      </c>
      <c r="U772" s="576">
        <f t="shared" si="100"/>
        <v>0</v>
      </c>
      <c r="V772" s="553"/>
      <c r="W772" s="553"/>
      <c r="X772" s="553"/>
      <c r="Y772" s="553"/>
      <c r="Z772" s="397"/>
      <c r="AA772" s="397"/>
      <c r="AB772" s="397"/>
      <c r="AC772" s="397"/>
      <c r="AD772" s="397"/>
      <c r="AE772" s="397"/>
      <c r="AF772" s="397"/>
      <c r="AG772" s="397"/>
      <c r="AH772" s="397"/>
      <c r="AI772" s="397"/>
      <c r="AJ772" s="397"/>
      <c r="AK772" s="397"/>
      <c r="AL772" s="397"/>
      <c r="AM772" s="397"/>
      <c r="AN772" s="397"/>
      <c r="AO772" s="397"/>
      <c r="AP772" s="397"/>
      <c r="AQ772" s="397"/>
      <c r="AR772" s="397"/>
      <c r="AS772" s="397"/>
      <c r="AT772" s="397"/>
      <c r="AU772" s="397"/>
      <c r="AV772" s="397"/>
      <c r="AW772" s="397"/>
      <c r="AX772" s="397"/>
      <c r="AY772" s="397"/>
      <c r="AZ772" s="397"/>
      <c r="BA772" s="553"/>
      <c r="BB772" s="397"/>
      <c r="BC772" s="397"/>
      <c r="BD772" s="397"/>
      <c r="BE772" s="397"/>
      <c r="BF772" s="397"/>
      <c r="BG772" s="397"/>
      <c r="BH772" s="397"/>
      <c r="BI772" s="397"/>
      <c r="BJ772" s="397"/>
      <c r="BK772" s="397"/>
    </row>
    <row r="773" spans="2:63" x14ac:dyDescent="0.35">
      <c r="B773" s="80"/>
      <c r="C773" s="119"/>
      <c r="D773" s="119"/>
      <c r="E773" s="202"/>
      <c r="F773" s="119"/>
      <c r="G773" s="120"/>
      <c r="H773" s="41"/>
      <c r="I773" s="41"/>
      <c r="J773" s="944">
        <f t="shared" si="95"/>
        <v>0</v>
      </c>
      <c r="K773" s="292">
        <f t="shared" si="96"/>
        <v>0</v>
      </c>
      <c r="L773" s="327">
        <f>IF(I773&lt;(INDEX(Lookup!$U$2:$U$10,MATCH($D$45,Lookup!$S$2:$S$10,0))),0,365)</f>
        <v>0</v>
      </c>
      <c r="M773" s="292">
        <f t="shared" si="94"/>
        <v>0</v>
      </c>
      <c r="N773" s="371"/>
      <c r="O773" s="150"/>
      <c r="P773" s="397"/>
      <c r="Q773" s="555"/>
      <c r="R773" s="576">
        <f t="shared" si="97"/>
        <v>0</v>
      </c>
      <c r="S773" s="576">
        <f t="shared" si="98"/>
        <v>0</v>
      </c>
      <c r="T773" s="576">
        <f t="shared" si="99"/>
        <v>0</v>
      </c>
      <c r="U773" s="576">
        <f t="shared" si="100"/>
        <v>0</v>
      </c>
      <c r="V773" s="553"/>
      <c r="W773" s="553"/>
      <c r="X773" s="553"/>
      <c r="Y773" s="553"/>
      <c r="Z773" s="397"/>
      <c r="AA773" s="397"/>
      <c r="AB773" s="397"/>
      <c r="AC773" s="397"/>
      <c r="AD773" s="397"/>
      <c r="AE773" s="397"/>
      <c r="AF773" s="397"/>
      <c r="AG773" s="397"/>
      <c r="AH773" s="397"/>
      <c r="AI773" s="397"/>
      <c r="AJ773" s="397"/>
      <c r="AK773" s="397"/>
      <c r="AL773" s="397"/>
      <c r="AM773" s="397"/>
      <c r="AN773" s="397"/>
      <c r="AO773" s="397"/>
      <c r="AP773" s="397"/>
      <c r="AQ773" s="397"/>
      <c r="AR773" s="397"/>
      <c r="AS773" s="397"/>
      <c r="AT773" s="397"/>
      <c r="AU773" s="397"/>
      <c r="AV773" s="397"/>
      <c r="AW773" s="397"/>
      <c r="AX773" s="397"/>
      <c r="AY773" s="397"/>
      <c r="AZ773" s="397"/>
      <c r="BA773" s="553"/>
      <c r="BB773" s="397"/>
      <c r="BC773" s="397"/>
      <c r="BD773" s="397"/>
      <c r="BE773" s="397"/>
      <c r="BF773" s="397"/>
      <c r="BG773" s="397"/>
      <c r="BH773" s="397"/>
      <c r="BI773" s="397"/>
      <c r="BJ773" s="397"/>
      <c r="BK773" s="397"/>
    </row>
    <row r="774" spans="2:63" x14ac:dyDescent="0.35">
      <c r="B774" s="80"/>
      <c r="C774" s="119"/>
      <c r="D774" s="119"/>
      <c r="E774" s="202"/>
      <c r="F774" s="119"/>
      <c r="G774" s="120"/>
      <c r="H774" s="41"/>
      <c r="I774" s="41"/>
      <c r="J774" s="944">
        <f t="shared" si="95"/>
        <v>0</v>
      </c>
      <c r="K774" s="292">
        <f t="shared" si="96"/>
        <v>0</v>
      </c>
      <c r="L774" s="327">
        <f>IF(I774&lt;(INDEX(Lookup!$U$2:$U$10,MATCH($D$45,Lookup!$S$2:$S$10,0))),0,365)</f>
        <v>0</v>
      </c>
      <c r="M774" s="292">
        <f t="shared" si="94"/>
        <v>0</v>
      </c>
      <c r="N774" s="371"/>
      <c r="O774" s="150"/>
      <c r="P774" s="397"/>
      <c r="Q774" s="555"/>
      <c r="R774" s="576">
        <f t="shared" si="97"/>
        <v>0</v>
      </c>
      <c r="S774" s="576">
        <f t="shared" si="98"/>
        <v>0</v>
      </c>
      <c r="T774" s="576">
        <f t="shared" si="99"/>
        <v>0</v>
      </c>
      <c r="U774" s="576">
        <f t="shared" si="100"/>
        <v>0</v>
      </c>
      <c r="V774" s="553"/>
      <c r="W774" s="553"/>
      <c r="X774" s="553"/>
      <c r="Y774" s="553"/>
      <c r="Z774" s="397"/>
      <c r="AA774" s="397"/>
      <c r="AB774" s="397"/>
      <c r="AC774" s="397"/>
      <c r="AD774" s="397"/>
      <c r="AE774" s="397"/>
      <c r="AF774" s="397"/>
      <c r="AG774" s="397"/>
      <c r="AH774" s="397"/>
      <c r="AI774" s="397"/>
      <c r="AJ774" s="397"/>
      <c r="AK774" s="397"/>
      <c r="AL774" s="397"/>
      <c r="AM774" s="397"/>
      <c r="AN774" s="397"/>
      <c r="AO774" s="397"/>
      <c r="AP774" s="397"/>
      <c r="AQ774" s="397"/>
      <c r="AR774" s="397"/>
      <c r="AS774" s="397"/>
      <c r="AT774" s="397"/>
      <c r="AU774" s="397"/>
      <c r="AV774" s="397"/>
      <c r="AW774" s="397"/>
      <c r="AX774" s="397"/>
      <c r="AY774" s="397"/>
      <c r="AZ774" s="397"/>
      <c r="BA774" s="553"/>
      <c r="BB774" s="397"/>
      <c r="BC774" s="397"/>
      <c r="BD774" s="397"/>
      <c r="BE774" s="397"/>
      <c r="BF774" s="397"/>
      <c r="BG774" s="397"/>
      <c r="BH774" s="397"/>
      <c r="BI774" s="397"/>
      <c r="BJ774" s="397"/>
      <c r="BK774" s="397"/>
    </row>
    <row r="775" spans="2:63" x14ac:dyDescent="0.35">
      <c r="B775" s="80"/>
      <c r="C775" s="119"/>
      <c r="D775" s="119"/>
      <c r="E775" s="202"/>
      <c r="F775" s="119"/>
      <c r="G775" s="120"/>
      <c r="H775" s="41"/>
      <c r="I775" s="41"/>
      <c r="J775" s="944">
        <f t="shared" si="95"/>
        <v>0</v>
      </c>
      <c r="K775" s="292">
        <f t="shared" si="96"/>
        <v>0</v>
      </c>
      <c r="L775" s="327">
        <f>IF(I775&lt;(INDEX(Lookup!$U$2:$U$10,MATCH($D$45,Lookup!$S$2:$S$10,0))),0,365)</f>
        <v>0</v>
      </c>
      <c r="M775" s="292">
        <f t="shared" si="94"/>
        <v>0</v>
      </c>
      <c r="N775" s="371"/>
      <c r="O775" s="150"/>
      <c r="P775" s="397"/>
      <c r="Q775" s="555"/>
      <c r="R775" s="576">
        <f t="shared" si="97"/>
        <v>0</v>
      </c>
      <c r="S775" s="576">
        <f t="shared" si="98"/>
        <v>0</v>
      </c>
      <c r="T775" s="576">
        <f t="shared" si="99"/>
        <v>0</v>
      </c>
      <c r="U775" s="576">
        <f t="shared" si="100"/>
        <v>0</v>
      </c>
      <c r="V775" s="553"/>
      <c r="W775" s="553"/>
      <c r="X775" s="553"/>
      <c r="Y775" s="553"/>
      <c r="Z775" s="397"/>
      <c r="AA775" s="397"/>
      <c r="AB775" s="397"/>
      <c r="AC775" s="397"/>
      <c r="AD775" s="397"/>
      <c r="AE775" s="397"/>
      <c r="AF775" s="397"/>
      <c r="AG775" s="397"/>
      <c r="AH775" s="397"/>
      <c r="AI775" s="397"/>
      <c r="AJ775" s="397"/>
      <c r="AK775" s="397"/>
      <c r="AL775" s="397"/>
      <c r="AM775" s="397"/>
      <c r="AN775" s="397"/>
      <c r="AO775" s="397"/>
      <c r="AP775" s="397"/>
      <c r="AQ775" s="397"/>
      <c r="AR775" s="397"/>
      <c r="AS775" s="397"/>
      <c r="AT775" s="397"/>
      <c r="AU775" s="397"/>
      <c r="AV775" s="397"/>
      <c r="AW775" s="397"/>
      <c r="AX775" s="397"/>
      <c r="AY775" s="397"/>
      <c r="AZ775" s="397"/>
      <c r="BA775" s="553"/>
      <c r="BB775" s="397"/>
      <c r="BC775" s="397"/>
      <c r="BD775" s="397"/>
      <c r="BE775" s="397"/>
      <c r="BF775" s="397"/>
      <c r="BG775" s="397"/>
      <c r="BH775" s="397"/>
      <c r="BI775" s="397"/>
      <c r="BJ775" s="397"/>
      <c r="BK775" s="397"/>
    </row>
    <row r="776" spans="2:63" x14ac:dyDescent="0.35">
      <c r="B776" s="80"/>
      <c r="C776" s="119"/>
      <c r="D776" s="119"/>
      <c r="E776" s="202"/>
      <c r="F776" s="119"/>
      <c r="G776" s="120"/>
      <c r="H776" s="41"/>
      <c r="I776" s="41"/>
      <c r="J776" s="944">
        <f t="shared" si="95"/>
        <v>0</v>
      </c>
      <c r="K776" s="292">
        <f t="shared" si="96"/>
        <v>0</v>
      </c>
      <c r="L776" s="327">
        <f>IF(I776&lt;(INDEX(Lookup!$U$2:$U$10,MATCH($D$45,Lookup!$S$2:$S$10,0))),0,365)</f>
        <v>0</v>
      </c>
      <c r="M776" s="292">
        <f t="shared" si="94"/>
        <v>0</v>
      </c>
      <c r="N776" s="371"/>
      <c r="O776" s="150"/>
      <c r="P776" s="397"/>
      <c r="Q776" s="555"/>
      <c r="R776" s="576">
        <f t="shared" si="97"/>
        <v>0</v>
      </c>
      <c r="S776" s="576">
        <f t="shared" si="98"/>
        <v>0</v>
      </c>
      <c r="T776" s="576">
        <f t="shared" si="99"/>
        <v>0</v>
      </c>
      <c r="U776" s="576">
        <f t="shared" si="100"/>
        <v>0</v>
      </c>
      <c r="V776" s="553"/>
      <c r="W776" s="553"/>
      <c r="X776" s="553"/>
      <c r="Y776" s="553"/>
      <c r="Z776" s="397"/>
      <c r="AA776" s="397"/>
      <c r="AB776" s="397"/>
      <c r="AC776" s="397"/>
      <c r="AD776" s="397"/>
      <c r="AE776" s="397"/>
      <c r="AF776" s="397"/>
      <c r="AG776" s="397"/>
      <c r="AH776" s="397"/>
      <c r="AI776" s="397"/>
      <c r="AJ776" s="397"/>
      <c r="AK776" s="397"/>
      <c r="AL776" s="397"/>
      <c r="AM776" s="397"/>
      <c r="AN776" s="397"/>
      <c r="AO776" s="397"/>
      <c r="AP776" s="397"/>
      <c r="AQ776" s="397"/>
      <c r="AR776" s="397"/>
      <c r="AS776" s="397"/>
      <c r="AT776" s="397"/>
      <c r="AU776" s="397"/>
      <c r="AV776" s="397"/>
      <c r="AW776" s="397"/>
      <c r="AX776" s="397"/>
      <c r="AY776" s="397"/>
      <c r="AZ776" s="397"/>
      <c r="BA776" s="553"/>
      <c r="BB776" s="397"/>
      <c r="BC776" s="397"/>
      <c r="BD776" s="397"/>
      <c r="BE776" s="397"/>
      <c r="BF776" s="397"/>
      <c r="BG776" s="397"/>
      <c r="BH776" s="397"/>
      <c r="BI776" s="397"/>
      <c r="BJ776" s="397"/>
      <c r="BK776" s="397"/>
    </row>
    <row r="777" spans="2:63" x14ac:dyDescent="0.35">
      <c r="B777" s="80"/>
      <c r="C777" s="119"/>
      <c r="D777" s="119"/>
      <c r="E777" s="202"/>
      <c r="F777" s="119"/>
      <c r="G777" s="120"/>
      <c r="H777" s="41"/>
      <c r="I777" s="41"/>
      <c r="J777" s="944">
        <f t="shared" si="95"/>
        <v>0</v>
      </c>
      <c r="K777" s="292">
        <f t="shared" si="96"/>
        <v>0</v>
      </c>
      <c r="L777" s="327">
        <f>IF(I777&lt;(INDEX(Lookup!$U$2:$U$10,MATCH($D$45,Lookup!$S$2:$S$10,0))),0,365)</f>
        <v>0</v>
      </c>
      <c r="M777" s="292">
        <f t="shared" si="94"/>
        <v>0</v>
      </c>
      <c r="N777" s="371"/>
      <c r="O777" s="150"/>
      <c r="P777" s="397"/>
      <c r="Q777" s="555"/>
      <c r="R777" s="576">
        <f t="shared" si="97"/>
        <v>0</v>
      </c>
      <c r="S777" s="576">
        <f t="shared" si="98"/>
        <v>0</v>
      </c>
      <c r="T777" s="576">
        <f t="shared" si="99"/>
        <v>0</v>
      </c>
      <c r="U777" s="576">
        <f t="shared" si="100"/>
        <v>0</v>
      </c>
      <c r="V777" s="553"/>
      <c r="W777" s="553"/>
      <c r="X777" s="553"/>
      <c r="Y777" s="553"/>
      <c r="Z777" s="397"/>
      <c r="AA777" s="397"/>
      <c r="AB777" s="397"/>
      <c r="AC777" s="397"/>
      <c r="AD777" s="397"/>
      <c r="AE777" s="397"/>
      <c r="AF777" s="397"/>
      <c r="AG777" s="397"/>
      <c r="AH777" s="397"/>
      <c r="AI777" s="397"/>
      <c r="AJ777" s="397"/>
      <c r="AK777" s="397"/>
      <c r="AL777" s="397"/>
      <c r="AM777" s="397"/>
      <c r="AN777" s="397"/>
      <c r="AO777" s="397"/>
      <c r="AP777" s="397"/>
      <c r="AQ777" s="397"/>
      <c r="AR777" s="397"/>
      <c r="AS777" s="397"/>
      <c r="AT777" s="397"/>
      <c r="AU777" s="397"/>
      <c r="AV777" s="397"/>
      <c r="AW777" s="397"/>
      <c r="AX777" s="397"/>
      <c r="AY777" s="397"/>
      <c r="AZ777" s="397"/>
      <c r="BA777" s="553"/>
      <c r="BB777" s="397"/>
      <c r="BC777" s="397"/>
      <c r="BD777" s="397"/>
      <c r="BE777" s="397"/>
      <c r="BF777" s="397"/>
      <c r="BG777" s="397"/>
      <c r="BH777" s="397"/>
      <c r="BI777" s="397"/>
      <c r="BJ777" s="397"/>
      <c r="BK777" s="397"/>
    </row>
    <row r="778" spans="2:63" x14ac:dyDescent="0.35">
      <c r="B778" s="80"/>
      <c r="C778" s="119"/>
      <c r="D778" s="119"/>
      <c r="E778" s="202"/>
      <c r="F778" s="119"/>
      <c r="G778" s="120"/>
      <c r="H778" s="41"/>
      <c r="I778" s="41"/>
      <c r="J778" s="944">
        <f t="shared" si="95"/>
        <v>0</v>
      </c>
      <c r="K778" s="292">
        <f t="shared" si="96"/>
        <v>0</v>
      </c>
      <c r="L778" s="327">
        <f>IF(I778&lt;(INDEX(Lookup!$U$2:$U$10,MATCH($D$45,Lookup!$S$2:$S$10,0))),0,365)</f>
        <v>0</v>
      </c>
      <c r="M778" s="292">
        <f t="shared" si="94"/>
        <v>0</v>
      </c>
      <c r="N778" s="371"/>
      <c r="O778" s="150"/>
      <c r="P778" s="397"/>
      <c r="Q778" s="555"/>
      <c r="R778" s="576">
        <f t="shared" si="97"/>
        <v>0</v>
      </c>
      <c r="S778" s="576">
        <f t="shared" si="98"/>
        <v>0</v>
      </c>
      <c r="T778" s="576">
        <f t="shared" si="99"/>
        <v>0</v>
      </c>
      <c r="U778" s="576">
        <f t="shared" si="100"/>
        <v>0</v>
      </c>
      <c r="V778" s="553"/>
      <c r="W778" s="553"/>
      <c r="X778" s="553"/>
      <c r="Y778" s="553"/>
      <c r="Z778" s="397"/>
      <c r="AA778" s="397"/>
      <c r="AB778" s="397"/>
      <c r="AC778" s="397"/>
      <c r="AD778" s="397"/>
      <c r="AE778" s="397"/>
      <c r="AF778" s="397"/>
      <c r="AG778" s="397"/>
      <c r="AH778" s="397"/>
      <c r="AI778" s="397"/>
      <c r="AJ778" s="397"/>
      <c r="AK778" s="397"/>
      <c r="AL778" s="397"/>
      <c r="AM778" s="397"/>
      <c r="AN778" s="397"/>
      <c r="AO778" s="397"/>
      <c r="AP778" s="397"/>
      <c r="AQ778" s="397"/>
      <c r="AR778" s="397"/>
      <c r="AS778" s="397"/>
      <c r="AT778" s="397"/>
      <c r="AU778" s="397"/>
      <c r="AV778" s="397"/>
      <c r="AW778" s="397"/>
      <c r="AX778" s="397"/>
      <c r="AY778" s="397"/>
      <c r="AZ778" s="397"/>
      <c r="BA778" s="553"/>
      <c r="BB778" s="397"/>
      <c r="BC778" s="397"/>
      <c r="BD778" s="397"/>
      <c r="BE778" s="397"/>
      <c r="BF778" s="397"/>
      <c r="BG778" s="397"/>
      <c r="BH778" s="397"/>
      <c r="BI778" s="397"/>
      <c r="BJ778" s="397"/>
      <c r="BK778" s="397"/>
    </row>
    <row r="779" spans="2:63" x14ac:dyDescent="0.35">
      <c r="B779" s="80"/>
      <c r="C779" s="119"/>
      <c r="D779" s="119"/>
      <c r="E779" s="202"/>
      <c r="F779" s="119"/>
      <c r="G779" s="120"/>
      <c r="H779" s="41"/>
      <c r="I779" s="41"/>
      <c r="J779" s="944">
        <f t="shared" si="95"/>
        <v>0</v>
      </c>
      <c r="K779" s="292">
        <f t="shared" si="96"/>
        <v>0</v>
      </c>
      <c r="L779" s="327">
        <f>IF(I779&lt;(INDEX(Lookup!$U$2:$U$10,MATCH($D$45,Lookup!$S$2:$S$10,0))),0,365)</f>
        <v>0</v>
      </c>
      <c r="M779" s="292">
        <f t="shared" si="94"/>
        <v>0</v>
      </c>
      <c r="N779" s="371"/>
      <c r="O779" s="150"/>
      <c r="P779" s="397"/>
      <c r="Q779" s="555"/>
      <c r="R779" s="576">
        <f t="shared" si="97"/>
        <v>0</v>
      </c>
      <c r="S779" s="576">
        <f t="shared" si="98"/>
        <v>0</v>
      </c>
      <c r="T779" s="576">
        <f t="shared" si="99"/>
        <v>0</v>
      </c>
      <c r="U779" s="576">
        <f t="shared" si="100"/>
        <v>0</v>
      </c>
      <c r="V779" s="553"/>
      <c r="W779" s="553"/>
      <c r="X779" s="553"/>
      <c r="Y779" s="553"/>
      <c r="Z779" s="397"/>
      <c r="AA779" s="397"/>
      <c r="AB779" s="397"/>
      <c r="AC779" s="397"/>
      <c r="AD779" s="397"/>
      <c r="AE779" s="397"/>
      <c r="AF779" s="397"/>
      <c r="AG779" s="397"/>
      <c r="AH779" s="397"/>
      <c r="AI779" s="397"/>
      <c r="AJ779" s="397"/>
      <c r="AK779" s="397"/>
      <c r="AL779" s="397"/>
      <c r="AM779" s="397"/>
      <c r="AN779" s="397"/>
      <c r="AO779" s="397"/>
      <c r="AP779" s="397"/>
      <c r="AQ779" s="397"/>
      <c r="AR779" s="397"/>
      <c r="AS779" s="397"/>
      <c r="AT779" s="397"/>
      <c r="AU779" s="397"/>
      <c r="AV779" s="397"/>
      <c r="AW779" s="397"/>
      <c r="AX779" s="397"/>
      <c r="AY779" s="397"/>
      <c r="AZ779" s="397"/>
      <c r="BA779" s="553"/>
      <c r="BB779" s="397"/>
      <c r="BC779" s="397"/>
      <c r="BD779" s="397"/>
      <c r="BE779" s="397"/>
      <c r="BF779" s="397"/>
      <c r="BG779" s="397"/>
      <c r="BH779" s="397"/>
      <c r="BI779" s="397"/>
      <c r="BJ779" s="397"/>
      <c r="BK779" s="397"/>
    </row>
    <row r="780" spans="2:63" x14ac:dyDescent="0.35">
      <c r="B780" s="80"/>
      <c r="C780" s="119"/>
      <c r="D780" s="119"/>
      <c r="E780" s="202"/>
      <c r="F780" s="119"/>
      <c r="G780" s="120"/>
      <c r="H780" s="41"/>
      <c r="I780" s="41"/>
      <c r="J780" s="944">
        <f t="shared" si="95"/>
        <v>0</v>
      </c>
      <c r="K780" s="292">
        <f t="shared" si="96"/>
        <v>0</v>
      </c>
      <c r="L780" s="327">
        <f>IF(I780&lt;(INDEX(Lookup!$U$2:$U$10,MATCH($D$45,Lookup!$S$2:$S$10,0))),0,365)</f>
        <v>0</v>
      </c>
      <c r="M780" s="292">
        <f t="shared" si="94"/>
        <v>0</v>
      </c>
      <c r="N780" s="371"/>
      <c r="O780" s="150"/>
      <c r="P780" s="397"/>
      <c r="Q780" s="555"/>
      <c r="R780" s="576">
        <f t="shared" si="97"/>
        <v>0</v>
      </c>
      <c r="S780" s="576">
        <f t="shared" si="98"/>
        <v>0</v>
      </c>
      <c r="T780" s="576">
        <f t="shared" si="99"/>
        <v>0</v>
      </c>
      <c r="U780" s="576">
        <f t="shared" si="100"/>
        <v>0</v>
      </c>
      <c r="V780" s="553"/>
      <c r="W780" s="553"/>
      <c r="X780" s="553"/>
      <c r="Y780" s="553"/>
      <c r="Z780" s="397"/>
      <c r="AA780" s="397"/>
      <c r="AB780" s="397"/>
      <c r="AC780" s="397"/>
      <c r="AD780" s="397"/>
      <c r="AE780" s="397"/>
      <c r="AF780" s="397"/>
      <c r="AG780" s="397"/>
      <c r="AH780" s="397"/>
      <c r="AI780" s="397"/>
      <c r="AJ780" s="397"/>
      <c r="AK780" s="397"/>
      <c r="AL780" s="397"/>
      <c r="AM780" s="397"/>
      <c r="AN780" s="397"/>
      <c r="AO780" s="397"/>
      <c r="AP780" s="397"/>
      <c r="AQ780" s="397"/>
      <c r="AR780" s="397"/>
      <c r="AS780" s="397"/>
      <c r="AT780" s="397"/>
      <c r="AU780" s="397"/>
      <c r="AV780" s="397"/>
      <c r="AW780" s="397"/>
      <c r="AX780" s="397"/>
      <c r="AY780" s="397"/>
      <c r="AZ780" s="397"/>
      <c r="BA780" s="553"/>
      <c r="BB780" s="397"/>
      <c r="BC780" s="397"/>
      <c r="BD780" s="397"/>
      <c r="BE780" s="397"/>
      <c r="BF780" s="397"/>
      <c r="BG780" s="397"/>
      <c r="BH780" s="397"/>
      <c r="BI780" s="397"/>
      <c r="BJ780" s="397"/>
      <c r="BK780" s="397"/>
    </row>
    <row r="781" spans="2:63" x14ac:dyDescent="0.35">
      <c r="B781" s="80"/>
      <c r="C781" s="119"/>
      <c r="D781" s="119"/>
      <c r="E781" s="202"/>
      <c r="F781" s="119"/>
      <c r="G781" s="120"/>
      <c r="H781" s="41"/>
      <c r="I781" s="41"/>
      <c r="J781" s="944">
        <f t="shared" si="95"/>
        <v>0</v>
      </c>
      <c r="K781" s="292">
        <f t="shared" si="96"/>
        <v>0</v>
      </c>
      <c r="L781" s="327">
        <f>IF(I781&lt;(INDEX(Lookup!$U$2:$U$10,MATCH($D$45,Lookup!$S$2:$S$10,0))),0,365)</f>
        <v>0</v>
      </c>
      <c r="M781" s="292">
        <f t="shared" si="94"/>
        <v>0</v>
      </c>
      <c r="N781" s="371"/>
      <c r="O781" s="150"/>
      <c r="P781" s="397"/>
      <c r="Q781" s="555"/>
      <c r="R781" s="576">
        <f t="shared" si="97"/>
        <v>0</v>
      </c>
      <c r="S781" s="576">
        <f t="shared" si="98"/>
        <v>0</v>
      </c>
      <c r="T781" s="576">
        <f t="shared" si="99"/>
        <v>0</v>
      </c>
      <c r="U781" s="576">
        <f t="shared" si="100"/>
        <v>0</v>
      </c>
      <c r="V781" s="553"/>
      <c r="W781" s="553"/>
      <c r="X781" s="553"/>
      <c r="Y781" s="553"/>
      <c r="Z781" s="397"/>
      <c r="AA781" s="397"/>
      <c r="AB781" s="397"/>
      <c r="AC781" s="397"/>
      <c r="AD781" s="397"/>
      <c r="AE781" s="397"/>
      <c r="AF781" s="397"/>
      <c r="AG781" s="397"/>
      <c r="AH781" s="397"/>
      <c r="AI781" s="397"/>
      <c r="AJ781" s="397"/>
      <c r="AK781" s="397"/>
      <c r="AL781" s="397"/>
      <c r="AM781" s="397"/>
      <c r="AN781" s="397"/>
      <c r="AO781" s="397"/>
      <c r="AP781" s="397"/>
      <c r="AQ781" s="397"/>
      <c r="AR781" s="397"/>
      <c r="AS781" s="397"/>
      <c r="AT781" s="397"/>
      <c r="AU781" s="397"/>
      <c r="AV781" s="397"/>
      <c r="AW781" s="397"/>
      <c r="AX781" s="397"/>
      <c r="AY781" s="397"/>
      <c r="AZ781" s="397"/>
      <c r="BA781" s="553"/>
      <c r="BB781" s="397"/>
      <c r="BC781" s="397"/>
      <c r="BD781" s="397"/>
      <c r="BE781" s="397"/>
      <c r="BF781" s="397"/>
      <c r="BG781" s="397"/>
      <c r="BH781" s="397"/>
      <c r="BI781" s="397"/>
      <c r="BJ781" s="397"/>
      <c r="BK781" s="397"/>
    </row>
    <row r="782" spans="2:63" x14ac:dyDescent="0.35">
      <c r="B782" s="80"/>
      <c r="C782" s="119"/>
      <c r="D782" s="119"/>
      <c r="E782" s="202"/>
      <c r="F782" s="119"/>
      <c r="G782" s="120"/>
      <c r="H782" s="41"/>
      <c r="I782" s="41"/>
      <c r="J782" s="944">
        <f t="shared" si="95"/>
        <v>0</v>
      </c>
      <c r="K782" s="292">
        <f t="shared" si="96"/>
        <v>0</v>
      </c>
      <c r="L782" s="327">
        <f>IF(I782&lt;(INDEX(Lookup!$U$2:$U$10,MATCH($D$45,Lookup!$S$2:$S$10,0))),0,365)</f>
        <v>0</v>
      </c>
      <c r="M782" s="292">
        <f t="shared" si="94"/>
        <v>0</v>
      </c>
      <c r="N782" s="371"/>
      <c r="O782" s="150"/>
      <c r="P782" s="397"/>
      <c r="Q782" s="555"/>
      <c r="R782" s="576">
        <f t="shared" si="97"/>
        <v>0</v>
      </c>
      <c r="S782" s="576">
        <f t="shared" si="98"/>
        <v>0</v>
      </c>
      <c r="T782" s="576">
        <f t="shared" si="99"/>
        <v>0</v>
      </c>
      <c r="U782" s="576">
        <f t="shared" si="100"/>
        <v>0</v>
      </c>
      <c r="V782" s="553"/>
      <c r="W782" s="553"/>
      <c r="X782" s="553"/>
      <c r="Y782" s="553"/>
      <c r="Z782" s="397"/>
      <c r="AA782" s="397"/>
      <c r="AB782" s="397"/>
      <c r="AC782" s="397"/>
      <c r="AD782" s="397"/>
      <c r="AE782" s="397"/>
      <c r="AF782" s="397"/>
      <c r="AG782" s="397"/>
      <c r="AH782" s="397"/>
      <c r="AI782" s="397"/>
      <c r="AJ782" s="397"/>
      <c r="AK782" s="397"/>
      <c r="AL782" s="397"/>
      <c r="AM782" s="397"/>
      <c r="AN782" s="397"/>
      <c r="AO782" s="397"/>
      <c r="AP782" s="397"/>
      <c r="AQ782" s="397"/>
      <c r="AR782" s="397"/>
      <c r="AS782" s="397"/>
      <c r="AT782" s="397"/>
      <c r="AU782" s="397"/>
      <c r="AV782" s="397"/>
      <c r="AW782" s="397"/>
      <c r="AX782" s="397"/>
      <c r="AY782" s="397"/>
      <c r="AZ782" s="397"/>
      <c r="BA782" s="553"/>
      <c r="BB782" s="397"/>
      <c r="BC782" s="397"/>
      <c r="BD782" s="397"/>
      <c r="BE782" s="397"/>
      <c r="BF782" s="397"/>
      <c r="BG782" s="397"/>
      <c r="BH782" s="397"/>
      <c r="BI782" s="397"/>
      <c r="BJ782" s="397"/>
      <c r="BK782" s="397"/>
    </row>
    <row r="783" spans="2:63" x14ac:dyDescent="0.35">
      <c r="B783" s="80"/>
      <c r="C783" s="119"/>
      <c r="D783" s="119"/>
      <c r="E783" s="202"/>
      <c r="F783" s="119"/>
      <c r="G783" s="120"/>
      <c r="H783" s="41"/>
      <c r="I783" s="41"/>
      <c r="J783" s="944">
        <f t="shared" si="95"/>
        <v>0</v>
      </c>
      <c r="K783" s="292">
        <f t="shared" si="96"/>
        <v>0</v>
      </c>
      <c r="L783" s="327">
        <f>IF(I783&lt;(INDEX(Lookup!$U$2:$U$10,MATCH($D$45,Lookup!$S$2:$S$10,0))),0,365)</f>
        <v>0</v>
      </c>
      <c r="M783" s="292">
        <f t="shared" si="94"/>
        <v>0</v>
      </c>
      <c r="N783" s="371"/>
      <c r="O783" s="150"/>
      <c r="P783" s="397"/>
      <c r="Q783" s="555"/>
      <c r="R783" s="576">
        <f t="shared" si="97"/>
        <v>0</v>
      </c>
      <c r="S783" s="576">
        <f t="shared" si="98"/>
        <v>0</v>
      </c>
      <c r="T783" s="576">
        <f t="shared" si="99"/>
        <v>0</v>
      </c>
      <c r="U783" s="576">
        <f t="shared" si="100"/>
        <v>0</v>
      </c>
      <c r="V783" s="553"/>
      <c r="W783" s="553"/>
      <c r="X783" s="553"/>
      <c r="Y783" s="553"/>
      <c r="Z783" s="397"/>
      <c r="AA783" s="397"/>
      <c r="AB783" s="397"/>
      <c r="AC783" s="397"/>
      <c r="AD783" s="397"/>
      <c r="AE783" s="397"/>
      <c r="AF783" s="397"/>
      <c r="AG783" s="397"/>
      <c r="AH783" s="397"/>
      <c r="AI783" s="397"/>
      <c r="AJ783" s="397"/>
      <c r="AK783" s="397"/>
      <c r="AL783" s="397"/>
      <c r="AM783" s="397"/>
      <c r="AN783" s="397"/>
      <c r="AO783" s="397"/>
      <c r="AP783" s="397"/>
      <c r="AQ783" s="397"/>
      <c r="AR783" s="397"/>
      <c r="AS783" s="397"/>
      <c r="AT783" s="397"/>
      <c r="AU783" s="397"/>
      <c r="AV783" s="397"/>
      <c r="AW783" s="397"/>
      <c r="AX783" s="397"/>
      <c r="AY783" s="397"/>
      <c r="AZ783" s="397"/>
      <c r="BA783" s="553"/>
      <c r="BB783" s="397"/>
      <c r="BC783" s="397"/>
      <c r="BD783" s="397"/>
      <c r="BE783" s="397"/>
      <c r="BF783" s="397"/>
      <c r="BG783" s="397"/>
      <c r="BH783" s="397"/>
      <c r="BI783" s="397"/>
      <c r="BJ783" s="397"/>
      <c r="BK783" s="397"/>
    </row>
    <row r="784" spans="2:63" x14ac:dyDescent="0.35">
      <c r="B784" s="80"/>
      <c r="C784" s="119"/>
      <c r="D784" s="119"/>
      <c r="E784" s="202"/>
      <c r="F784" s="119"/>
      <c r="G784" s="120"/>
      <c r="H784" s="41"/>
      <c r="I784" s="41"/>
      <c r="J784" s="944">
        <f t="shared" si="95"/>
        <v>0</v>
      </c>
      <c r="K784" s="292">
        <f t="shared" si="96"/>
        <v>0</v>
      </c>
      <c r="L784" s="327">
        <f>IF(I784&lt;(INDEX(Lookup!$U$2:$U$10,MATCH($D$45,Lookup!$S$2:$S$10,0))),0,365)</f>
        <v>0</v>
      </c>
      <c r="M784" s="292">
        <f t="shared" si="94"/>
        <v>0</v>
      </c>
      <c r="N784" s="371"/>
      <c r="O784" s="150"/>
      <c r="P784" s="397"/>
      <c r="Q784" s="555"/>
      <c r="R784" s="576">
        <f t="shared" si="97"/>
        <v>0</v>
      </c>
      <c r="S784" s="576">
        <f t="shared" si="98"/>
        <v>0</v>
      </c>
      <c r="T784" s="576">
        <f t="shared" si="99"/>
        <v>0</v>
      </c>
      <c r="U784" s="576">
        <f t="shared" si="100"/>
        <v>0</v>
      </c>
      <c r="V784" s="553"/>
      <c r="W784" s="553"/>
      <c r="X784" s="553"/>
      <c r="Y784" s="553"/>
      <c r="Z784" s="397"/>
      <c r="AA784" s="397"/>
      <c r="AB784" s="397"/>
      <c r="AC784" s="397"/>
      <c r="AD784" s="397"/>
      <c r="AE784" s="397"/>
      <c r="AF784" s="397"/>
      <c r="AG784" s="397"/>
      <c r="AH784" s="397"/>
      <c r="AI784" s="397"/>
      <c r="AJ784" s="397"/>
      <c r="AK784" s="397"/>
      <c r="AL784" s="397"/>
      <c r="AM784" s="397"/>
      <c r="AN784" s="397"/>
      <c r="AO784" s="397"/>
      <c r="AP784" s="397"/>
      <c r="AQ784" s="397"/>
      <c r="AR784" s="397"/>
      <c r="AS784" s="397"/>
      <c r="AT784" s="397"/>
      <c r="AU784" s="397"/>
      <c r="AV784" s="397"/>
      <c r="AW784" s="397"/>
      <c r="AX784" s="397"/>
      <c r="AY784" s="397"/>
      <c r="AZ784" s="397"/>
      <c r="BA784" s="553"/>
      <c r="BB784" s="397"/>
      <c r="BC784" s="397"/>
      <c r="BD784" s="397"/>
      <c r="BE784" s="397"/>
      <c r="BF784" s="397"/>
      <c r="BG784" s="397"/>
      <c r="BH784" s="397"/>
      <c r="BI784" s="397"/>
      <c r="BJ784" s="397"/>
      <c r="BK784" s="397"/>
    </row>
    <row r="785" spans="2:63" x14ac:dyDescent="0.35">
      <c r="B785" s="80"/>
      <c r="C785" s="119"/>
      <c r="D785" s="119"/>
      <c r="E785" s="202"/>
      <c r="F785" s="119"/>
      <c r="G785" s="120"/>
      <c r="H785" s="41"/>
      <c r="I785" s="41"/>
      <c r="J785" s="944">
        <f t="shared" si="95"/>
        <v>0</v>
      </c>
      <c r="K785" s="292">
        <f t="shared" si="96"/>
        <v>0</v>
      </c>
      <c r="L785" s="327">
        <f>IF(I785&lt;(INDEX(Lookup!$U$2:$U$10,MATCH($D$45,Lookup!$S$2:$S$10,0))),0,365)</f>
        <v>0</v>
      </c>
      <c r="M785" s="292">
        <f t="shared" si="94"/>
        <v>0</v>
      </c>
      <c r="N785" s="371"/>
      <c r="O785" s="150"/>
      <c r="P785" s="397"/>
      <c r="Q785" s="555"/>
      <c r="R785" s="576">
        <f t="shared" si="97"/>
        <v>0</v>
      </c>
      <c r="S785" s="576">
        <f t="shared" si="98"/>
        <v>0</v>
      </c>
      <c r="T785" s="576">
        <f t="shared" si="99"/>
        <v>0</v>
      </c>
      <c r="U785" s="576">
        <f t="shared" si="100"/>
        <v>0</v>
      </c>
      <c r="V785" s="553"/>
      <c r="W785" s="553"/>
      <c r="X785" s="553"/>
      <c r="Y785" s="553"/>
      <c r="Z785" s="397"/>
      <c r="AA785" s="397"/>
      <c r="AB785" s="397"/>
      <c r="AC785" s="397"/>
      <c r="AD785" s="397"/>
      <c r="AE785" s="397"/>
      <c r="AF785" s="397"/>
      <c r="AG785" s="397"/>
      <c r="AH785" s="397"/>
      <c r="AI785" s="397"/>
      <c r="AJ785" s="397"/>
      <c r="AK785" s="397"/>
      <c r="AL785" s="397"/>
      <c r="AM785" s="397"/>
      <c r="AN785" s="397"/>
      <c r="AO785" s="397"/>
      <c r="AP785" s="397"/>
      <c r="AQ785" s="397"/>
      <c r="AR785" s="397"/>
      <c r="AS785" s="397"/>
      <c r="AT785" s="397"/>
      <c r="AU785" s="397"/>
      <c r="AV785" s="397"/>
      <c r="AW785" s="397"/>
      <c r="AX785" s="397"/>
      <c r="AY785" s="397"/>
      <c r="AZ785" s="397"/>
      <c r="BA785" s="553"/>
      <c r="BB785" s="397"/>
      <c r="BC785" s="397"/>
      <c r="BD785" s="397"/>
      <c r="BE785" s="397"/>
      <c r="BF785" s="397"/>
      <c r="BG785" s="397"/>
      <c r="BH785" s="397"/>
      <c r="BI785" s="397"/>
      <c r="BJ785" s="397"/>
      <c r="BK785" s="397"/>
    </row>
    <row r="786" spans="2:63" x14ac:dyDescent="0.35">
      <c r="B786" s="80"/>
      <c r="C786" s="119"/>
      <c r="D786" s="119"/>
      <c r="E786" s="202"/>
      <c r="F786" s="119"/>
      <c r="G786" s="120"/>
      <c r="H786" s="41"/>
      <c r="I786" s="41"/>
      <c r="J786" s="944">
        <f t="shared" si="95"/>
        <v>0</v>
      </c>
      <c r="K786" s="292">
        <f t="shared" si="96"/>
        <v>0</v>
      </c>
      <c r="L786" s="327">
        <f>IF(I786&lt;(INDEX(Lookup!$U$2:$U$10,MATCH($D$45,Lookup!$S$2:$S$10,0))),0,365)</f>
        <v>0</v>
      </c>
      <c r="M786" s="292">
        <f t="shared" si="94"/>
        <v>0</v>
      </c>
      <c r="N786" s="371"/>
      <c r="O786" s="150"/>
      <c r="P786" s="397"/>
      <c r="Q786" s="555"/>
      <c r="R786" s="576">
        <f t="shared" si="97"/>
        <v>0</v>
      </c>
      <c r="S786" s="576">
        <f t="shared" si="98"/>
        <v>0</v>
      </c>
      <c r="T786" s="576">
        <f t="shared" si="99"/>
        <v>0</v>
      </c>
      <c r="U786" s="576">
        <f t="shared" si="100"/>
        <v>0</v>
      </c>
      <c r="V786" s="553"/>
      <c r="W786" s="553"/>
      <c r="X786" s="553"/>
      <c r="Y786" s="553"/>
      <c r="Z786" s="397"/>
      <c r="AA786" s="397"/>
      <c r="AB786" s="397"/>
      <c r="AC786" s="397"/>
      <c r="AD786" s="397"/>
      <c r="AE786" s="397"/>
      <c r="AF786" s="397"/>
      <c r="AG786" s="397"/>
      <c r="AH786" s="397"/>
      <c r="AI786" s="397"/>
      <c r="AJ786" s="397"/>
      <c r="AK786" s="397"/>
      <c r="AL786" s="397"/>
      <c r="AM786" s="397"/>
      <c r="AN786" s="397"/>
      <c r="AO786" s="397"/>
      <c r="AP786" s="397"/>
      <c r="AQ786" s="397"/>
      <c r="AR786" s="397"/>
      <c r="AS786" s="397"/>
      <c r="AT786" s="397"/>
      <c r="AU786" s="397"/>
      <c r="AV786" s="397"/>
      <c r="AW786" s="397"/>
      <c r="AX786" s="397"/>
      <c r="AY786" s="397"/>
      <c r="AZ786" s="397"/>
      <c r="BA786" s="553"/>
      <c r="BB786" s="397"/>
      <c r="BC786" s="397"/>
      <c r="BD786" s="397"/>
      <c r="BE786" s="397"/>
      <c r="BF786" s="397"/>
      <c r="BG786" s="397"/>
      <c r="BH786" s="397"/>
      <c r="BI786" s="397"/>
      <c r="BJ786" s="397"/>
      <c r="BK786" s="397"/>
    </row>
    <row r="787" spans="2:63" x14ac:dyDescent="0.35">
      <c r="B787" s="80"/>
      <c r="C787" s="119"/>
      <c r="D787" s="119"/>
      <c r="E787" s="202"/>
      <c r="F787" s="119"/>
      <c r="G787" s="120"/>
      <c r="H787" s="41"/>
      <c r="I787" s="41"/>
      <c r="J787" s="944">
        <f t="shared" si="95"/>
        <v>0</v>
      </c>
      <c r="K787" s="292">
        <f t="shared" si="96"/>
        <v>0</v>
      </c>
      <c r="L787" s="327">
        <f>IF(I787&lt;(INDEX(Lookup!$U$2:$U$10,MATCH($D$45,Lookup!$S$2:$S$10,0))),0,365)</f>
        <v>0</v>
      </c>
      <c r="M787" s="292">
        <f t="shared" si="94"/>
        <v>0</v>
      </c>
      <c r="N787" s="371"/>
      <c r="O787" s="150"/>
      <c r="P787" s="397"/>
      <c r="Q787" s="555"/>
      <c r="R787" s="576">
        <f t="shared" si="97"/>
        <v>0</v>
      </c>
      <c r="S787" s="576">
        <f t="shared" si="98"/>
        <v>0</v>
      </c>
      <c r="T787" s="576">
        <f t="shared" si="99"/>
        <v>0</v>
      </c>
      <c r="U787" s="576">
        <f t="shared" si="100"/>
        <v>0</v>
      </c>
      <c r="V787" s="553"/>
      <c r="W787" s="553"/>
      <c r="X787" s="553"/>
      <c r="Y787" s="553"/>
      <c r="Z787" s="397"/>
      <c r="AA787" s="397"/>
      <c r="AB787" s="397"/>
      <c r="AC787" s="397"/>
      <c r="AD787" s="397"/>
      <c r="AE787" s="397"/>
      <c r="AF787" s="397"/>
      <c r="AG787" s="397"/>
      <c r="AH787" s="397"/>
      <c r="AI787" s="397"/>
      <c r="AJ787" s="397"/>
      <c r="AK787" s="397"/>
      <c r="AL787" s="397"/>
      <c r="AM787" s="397"/>
      <c r="AN787" s="397"/>
      <c r="AO787" s="397"/>
      <c r="AP787" s="397"/>
      <c r="AQ787" s="397"/>
      <c r="AR787" s="397"/>
      <c r="AS787" s="397"/>
      <c r="AT787" s="397"/>
      <c r="AU787" s="397"/>
      <c r="AV787" s="397"/>
      <c r="AW787" s="397"/>
      <c r="AX787" s="397"/>
      <c r="AY787" s="397"/>
      <c r="AZ787" s="397"/>
      <c r="BA787" s="553"/>
      <c r="BB787" s="397"/>
      <c r="BC787" s="397"/>
      <c r="BD787" s="397"/>
      <c r="BE787" s="397"/>
      <c r="BF787" s="397"/>
      <c r="BG787" s="397"/>
      <c r="BH787" s="397"/>
      <c r="BI787" s="397"/>
      <c r="BJ787" s="397"/>
      <c r="BK787" s="397"/>
    </row>
    <row r="788" spans="2:63" x14ac:dyDescent="0.35">
      <c r="B788" s="80"/>
      <c r="C788" s="119"/>
      <c r="D788" s="119"/>
      <c r="E788" s="202"/>
      <c r="F788" s="119"/>
      <c r="G788" s="120"/>
      <c r="H788" s="41"/>
      <c r="I788" s="41"/>
      <c r="J788" s="944">
        <f t="shared" si="95"/>
        <v>0</v>
      </c>
      <c r="K788" s="292">
        <f t="shared" si="96"/>
        <v>0</v>
      </c>
      <c r="L788" s="327">
        <f>IF(I788&lt;(INDEX(Lookup!$U$2:$U$10,MATCH($D$45,Lookup!$S$2:$S$10,0))),0,365)</f>
        <v>0</v>
      </c>
      <c r="M788" s="292">
        <f t="shared" si="94"/>
        <v>0</v>
      </c>
      <c r="N788" s="371"/>
      <c r="O788" s="150"/>
      <c r="P788" s="397"/>
      <c r="Q788" s="555"/>
      <c r="R788" s="576">
        <f t="shared" si="97"/>
        <v>0</v>
      </c>
      <c r="S788" s="576">
        <f t="shared" si="98"/>
        <v>0</v>
      </c>
      <c r="T788" s="576">
        <f t="shared" si="99"/>
        <v>0</v>
      </c>
      <c r="U788" s="576">
        <f t="shared" si="100"/>
        <v>0</v>
      </c>
      <c r="V788" s="553"/>
      <c r="W788" s="553"/>
      <c r="X788" s="553"/>
      <c r="Y788" s="553"/>
      <c r="Z788" s="397"/>
      <c r="AA788" s="397"/>
      <c r="AB788" s="397"/>
      <c r="AC788" s="397"/>
      <c r="AD788" s="397"/>
      <c r="AE788" s="397"/>
      <c r="AF788" s="397"/>
      <c r="AG788" s="397"/>
      <c r="AH788" s="397"/>
      <c r="AI788" s="397"/>
      <c r="AJ788" s="397"/>
      <c r="AK788" s="397"/>
      <c r="AL788" s="397"/>
      <c r="AM788" s="397"/>
      <c r="AN788" s="397"/>
      <c r="AO788" s="397"/>
      <c r="AP788" s="397"/>
      <c r="AQ788" s="397"/>
      <c r="AR788" s="397"/>
      <c r="AS788" s="397"/>
      <c r="AT788" s="397"/>
      <c r="AU788" s="397"/>
      <c r="AV788" s="397"/>
      <c r="AW788" s="397"/>
      <c r="AX788" s="397"/>
      <c r="AY788" s="397"/>
      <c r="AZ788" s="397"/>
      <c r="BA788" s="553"/>
      <c r="BB788" s="397"/>
      <c r="BC788" s="397"/>
      <c r="BD788" s="397"/>
      <c r="BE788" s="397"/>
      <c r="BF788" s="397"/>
      <c r="BG788" s="397"/>
      <c r="BH788" s="397"/>
      <c r="BI788" s="397"/>
      <c r="BJ788" s="397"/>
      <c r="BK788" s="397"/>
    </row>
    <row r="789" spans="2:63" x14ac:dyDescent="0.35">
      <c r="B789" s="80"/>
      <c r="C789" s="119"/>
      <c r="D789" s="119"/>
      <c r="E789" s="202"/>
      <c r="F789" s="119"/>
      <c r="G789" s="120"/>
      <c r="H789" s="41"/>
      <c r="I789" s="41"/>
      <c r="J789" s="944">
        <f t="shared" si="95"/>
        <v>0</v>
      </c>
      <c r="K789" s="292">
        <f t="shared" si="96"/>
        <v>0</v>
      </c>
      <c r="L789" s="327">
        <f>IF(I789&lt;(INDEX(Lookup!$U$2:$U$10,MATCH($D$45,Lookup!$S$2:$S$10,0))),0,365)</f>
        <v>0</v>
      </c>
      <c r="M789" s="292">
        <f t="shared" si="94"/>
        <v>0</v>
      </c>
      <c r="N789" s="371"/>
      <c r="O789" s="150"/>
      <c r="P789" s="397"/>
      <c r="Q789" s="555"/>
      <c r="R789" s="576">
        <f t="shared" si="97"/>
        <v>0</v>
      </c>
      <c r="S789" s="576">
        <f t="shared" si="98"/>
        <v>0</v>
      </c>
      <c r="T789" s="576">
        <f t="shared" si="99"/>
        <v>0</v>
      </c>
      <c r="U789" s="576">
        <f t="shared" si="100"/>
        <v>0</v>
      </c>
      <c r="V789" s="553"/>
      <c r="W789" s="553"/>
      <c r="X789" s="553"/>
      <c r="Y789" s="553"/>
      <c r="Z789" s="397"/>
      <c r="AA789" s="397"/>
      <c r="AB789" s="397"/>
      <c r="AC789" s="397"/>
      <c r="AD789" s="397"/>
      <c r="AE789" s="397"/>
      <c r="AF789" s="397"/>
      <c r="AG789" s="397"/>
      <c r="AH789" s="397"/>
      <c r="AI789" s="397"/>
      <c r="AJ789" s="397"/>
      <c r="AK789" s="397"/>
      <c r="AL789" s="397"/>
      <c r="AM789" s="397"/>
      <c r="AN789" s="397"/>
      <c r="AO789" s="397"/>
      <c r="AP789" s="397"/>
      <c r="AQ789" s="397"/>
      <c r="AR789" s="397"/>
      <c r="AS789" s="397"/>
      <c r="AT789" s="397"/>
      <c r="AU789" s="397"/>
      <c r="AV789" s="397"/>
      <c r="AW789" s="397"/>
      <c r="AX789" s="397"/>
      <c r="AY789" s="397"/>
      <c r="AZ789" s="397"/>
      <c r="BA789" s="553"/>
      <c r="BB789" s="397"/>
      <c r="BC789" s="397"/>
      <c r="BD789" s="397"/>
      <c r="BE789" s="397"/>
      <c r="BF789" s="397"/>
      <c r="BG789" s="397"/>
      <c r="BH789" s="397"/>
      <c r="BI789" s="397"/>
      <c r="BJ789" s="397"/>
      <c r="BK789" s="397"/>
    </row>
    <row r="790" spans="2:63" x14ac:dyDescent="0.35">
      <c r="B790" s="80"/>
      <c r="C790" s="119"/>
      <c r="D790" s="119"/>
      <c r="E790" s="202"/>
      <c r="F790" s="119"/>
      <c r="G790" s="120"/>
      <c r="H790" s="41"/>
      <c r="I790" s="41"/>
      <c r="J790" s="944">
        <f t="shared" si="95"/>
        <v>0</v>
      </c>
      <c r="K790" s="292">
        <f t="shared" si="96"/>
        <v>0</v>
      </c>
      <c r="L790" s="327">
        <f>IF(I790&lt;(INDEX(Lookup!$U$2:$U$10,MATCH($D$45,Lookup!$S$2:$S$10,0))),0,365)</f>
        <v>0</v>
      </c>
      <c r="M790" s="292">
        <f t="shared" si="94"/>
        <v>0</v>
      </c>
      <c r="N790" s="371"/>
      <c r="O790" s="150"/>
      <c r="P790" s="397"/>
      <c r="Q790" s="555"/>
      <c r="R790" s="576">
        <f t="shared" si="97"/>
        <v>0</v>
      </c>
      <c r="S790" s="576">
        <f t="shared" si="98"/>
        <v>0</v>
      </c>
      <c r="T790" s="576">
        <f t="shared" si="99"/>
        <v>0</v>
      </c>
      <c r="U790" s="576">
        <f t="shared" si="100"/>
        <v>0</v>
      </c>
      <c r="V790" s="553"/>
      <c r="W790" s="553"/>
      <c r="X790" s="553"/>
      <c r="Y790" s="553"/>
      <c r="Z790" s="397"/>
      <c r="AA790" s="397"/>
      <c r="AB790" s="397"/>
      <c r="AC790" s="397"/>
      <c r="AD790" s="397"/>
      <c r="AE790" s="397"/>
      <c r="AF790" s="397"/>
      <c r="AG790" s="397"/>
      <c r="AH790" s="397"/>
      <c r="AI790" s="397"/>
      <c r="AJ790" s="397"/>
      <c r="AK790" s="397"/>
      <c r="AL790" s="397"/>
      <c r="AM790" s="397"/>
      <c r="AN790" s="397"/>
      <c r="AO790" s="397"/>
      <c r="AP790" s="397"/>
      <c r="AQ790" s="397"/>
      <c r="AR790" s="397"/>
      <c r="AS790" s="397"/>
      <c r="AT790" s="397"/>
      <c r="AU790" s="397"/>
      <c r="AV790" s="397"/>
      <c r="AW790" s="397"/>
      <c r="AX790" s="397"/>
      <c r="AY790" s="397"/>
      <c r="AZ790" s="397"/>
      <c r="BA790" s="553"/>
      <c r="BB790" s="397"/>
      <c r="BC790" s="397"/>
      <c r="BD790" s="397"/>
      <c r="BE790" s="397"/>
      <c r="BF790" s="397"/>
      <c r="BG790" s="397"/>
      <c r="BH790" s="397"/>
      <c r="BI790" s="397"/>
      <c r="BJ790" s="397"/>
      <c r="BK790" s="397"/>
    </row>
    <row r="791" spans="2:63" x14ac:dyDescent="0.35">
      <c r="B791" s="80"/>
      <c r="C791" s="119"/>
      <c r="D791" s="119"/>
      <c r="E791" s="202"/>
      <c r="F791" s="119"/>
      <c r="G791" s="120"/>
      <c r="H791" s="41"/>
      <c r="I791" s="41"/>
      <c r="J791" s="944">
        <f t="shared" si="95"/>
        <v>0</v>
      </c>
      <c r="K791" s="292">
        <f t="shared" si="96"/>
        <v>0</v>
      </c>
      <c r="L791" s="327">
        <f>IF(I791&lt;(INDEX(Lookup!$U$2:$U$10,MATCH($D$45,Lookup!$S$2:$S$10,0))),0,365)</f>
        <v>0</v>
      </c>
      <c r="M791" s="292">
        <f t="shared" si="94"/>
        <v>0</v>
      </c>
      <c r="N791" s="371"/>
      <c r="O791" s="150"/>
      <c r="P791" s="397"/>
      <c r="Q791" s="555"/>
      <c r="R791" s="576">
        <f t="shared" si="97"/>
        <v>0</v>
      </c>
      <c r="S791" s="576">
        <f t="shared" si="98"/>
        <v>0</v>
      </c>
      <c r="T791" s="576">
        <f t="shared" si="99"/>
        <v>0</v>
      </c>
      <c r="U791" s="576">
        <f t="shared" si="100"/>
        <v>0</v>
      </c>
      <c r="V791" s="553"/>
      <c r="W791" s="553"/>
      <c r="X791" s="553"/>
      <c r="Y791" s="553"/>
      <c r="Z791" s="397"/>
      <c r="AA791" s="397"/>
      <c r="AB791" s="397"/>
      <c r="AC791" s="397"/>
      <c r="AD791" s="397"/>
      <c r="AE791" s="397"/>
      <c r="AF791" s="397"/>
      <c r="AG791" s="397"/>
      <c r="AH791" s="397"/>
      <c r="AI791" s="397"/>
      <c r="AJ791" s="397"/>
      <c r="AK791" s="397"/>
      <c r="AL791" s="397"/>
      <c r="AM791" s="397"/>
      <c r="AN791" s="397"/>
      <c r="AO791" s="397"/>
      <c r="AP791" s="397"/>
      <c r="AQ791" s="397"/>
      <c r="AR791" s="397"/>
      <c r="AS791" s="397"/>
      <c r="AT791" s="397"/>
      <c r="AU791" s="397"/>
      <c r="AV791" s="397"/>
      <c r="AW791" s="397"/>
      <c r="AX791" s="397"/>
      <c r="AY791" s="397"/>
      <c r="AZ791" s="397"/>
      <c r="BA791" s="553"/>
      <c r="BB791" s="397"/>
      <c r="BC791" s="397"/>
      <c r="BD791" s="397"/>
      <c r="BE791" s="397"/>
      <c r="BF791" s="397"/>
      <c r="BG791" s="397"/>
      <c r="BH791" s="397"/>
      <c r="BI791" s="397"/>
      <c r="BJ791" s="397"/>
      <c r="BK791" s="397"/>
    </row>
    <row r="792" spans="2:63" x14ac:dyDescent="0.35">
      <c r="B792" s="80"/>
      <c r="C792" s="119"/>
      <c r="D792" s="119"/>
      <c r="E792" s="202"/>
      <c r="F792" s="119"/>
      <c r="G792" s="120"/>
      <c r="H792" s="41"/>
      <c r="I792" s="41"/>
      <c r="J792" s="944">
        <f t="shared" si="95"/>
        <v>0</v>
      </c>
      <c r="K792" s="292">
        <f t="shared" si="96"/>
        <v>0</v>
      </c>
      <c r="L792" s="327">
        <f>IF(I792&lt;(INDEX(Lookup!$U$2:$U$10,MATCH($D$45,Lookup!$S$2:$S$10,0))),0,365)</f>
        <v>0</v>
      </c>
      <c r="M792" s="292">
        <f t="shared" si="94"/>
        <v>0</v>
      </c>
      <c r="N792" s="371"/>
      <c r="O792" s="150"/>
      <c r="P792" s="397"/>
      <c r="Q792" s="555"/>
      <c r="R792" s="576">
        <f t="shared" si="97"/>
        <v>0</v>
      </c>
      <c r="S792" s="576">
        <f t="shared" si="98"/>
        <v>0</v>
      </c>
      <c r="T792" s="576">
        <f t="shared" si="99"/>
        <v>0</v>
      </c>
      <c r="U792" s="576">
        <f t="shared" si="100"/>
        <v>0</v>
      </c>
      <c r="V792" s="553"/>
      <c r="W792" s="553"/>
      <c r="X792" s="553"/>
      <c r="Y792" s="553"/>
      <c r="Z792" s="397"/>
      <c r="AA792" s="397"/>
      <c r="AB792" s="397"/>
      <c r="AC792" s="397"/>
      <c r="AD792" s="397"/>
      <c r="AE792" s="397"/>
      <c r="AF792" s="397"/>
      <c r="AG792" s="397"/>
      <c r="AH792" s="397"/>
      <c r="AI792" s="397"/>
      <c r="AJ792" s="397"/>
      <c r="AK792" s="397"/>
      <c r="AL792" s="397"/>
      <c r="AM792" s="397"/>
      <c r="AN792" s="397"/>
      <c r="AO792" s="397"/>
      <c r="AP792" s="397"/>
      <c r="AQ792" s="397"/>
      <c r="AR792" s="397"/>
      <c r="AS792" s="397"/>
      <c r="AT792" s="397"/>
      <c r="AU792" s="397"/>
      <c r="AV792" s="397"/>
      <c r="AW792" s="397"/>
      <c r="AX792" s="397"/>
      <c r="AY792" s="397"/>
      <c r="AZ792" s="397"/>
      <c r="BA792" s="553"/>
      <c r="BB792" s="397"/>
      <c r="BC792" s="397"/>
      <c r="BD792" s="397"/>
      <c r="BE792" s="397"/>
      <c r="BF792" s="397"/>
      <c r="BG792" s="397"/>
      <c r="BH792" s="397"/>
      <c r="BI792" s="397"/>
      <c r="BJ792" s="397"/>
      <c r="BK792" s="397"/>
    </row>
    <row r="793" spans="2:63" x14ac:dyDescent="0.35">
      <c r="B793" s="80"/>
      <c r="C793" s="119"/>
      <c r="D793" s="119"/>
      <c r="E793" s="202"/>
      <c r="F793" s="119"/>
      <c r="G793" s="120"/>
      <c r="H793" s="41"/>
      <c r="I793" s="41"/>
      <c r="J793" s="944">
        <f t="shared" si="95"/>
        <v>0</v>
      </c>
      <c r="K793" s="292">
        <f t="shared" si="96"/>
        <v>0</v>
      </c>
      <c r="L793" s="327">
        <f>IF(I793&lt;(INDEX(Lookup!$U$2:$U$10,MATCH($D$45,Lookup!$S$2:$S$10,0))),0,365)</f>
        <v>0</v>
      </c>
      <c r="M793" s="292">
        <f t="shared" si="94"/>
        <v>0</v>
      </c>
      <c r="N793" s="371"/>
      <c r="O793" s="150"/>
      <c r="P793" s="397"/>
      <c r="Q793" s="555"/>
      <c r="R793" s="576">
        <f t="shared" si="97"/>
        <v>0</v>
      </c>
      <c r="S793" s="576">
        <f t="shared" si="98"/>
        <v>0</v>
      </c>
      <c r="T793" s="576">
        <f t="shared" si="99"/>
        <v>0</v>
      </c>
      <c r="U793" s="576">
        <f t="shared" si="100"/>
        <v>0</v>
      </c>
      <c r="V793" s="553"/>
      <c r="W793" s="553"/>
      <c r="X793" s="553"/>
      <c r="Y793" s="553"/>
      <c r="Z793" s="397"/>
      <c r="AA793" s="397"/>
      <c r="AB793" s="397"/>
      <c r="AC793" s="397"/>
      <c r="AD793" s="397"/>
      <c r="AE793" s="397"/>
      <c r="AF793" s="397"/>
      <c r="AG793" s="397"/>
      <c r="AH793" s="397"/>
      <c r="AI793" s="397"/>
      <c r="AJ793" s="397"/>
      <c r="AK793" s="397"/>
      <c r="AL793" s="397"/>
      <c r="AM793" s="397"/>
      <c r="AN793" s="397"/>
      <c r="AO793" s="397"/>
      <c r="AP793" s="397"/>
      <c r="AQ793" s="397"/>
      <c r="AR793" s="397"/>
      <c r="AS793" s="397"/>
      <c r="AT793" s="397"/>
      <c r="AU793" s="397"/>
      <c r="AV793" s="397"/>
      <c r="AW793" s="397"/>
      <c r="AX793" s="397"/>
      <c r="AY793" s="397"/>
      <c r="AZ793" s="397"/>
      <c r="BA793" s="553"/>
      <c r="BB793" s="397"/>
      <c r="BC793" s="397"/>
      <c r="BD793" s="397"/>
      <c r="BE793" s="397"/>
      <c r="BF793" s="397"/>
      <c r="BG793" s="397"/>
      <c r="BH793" s="397"/>
      <c r="BI793" s="397"/>
      <c r="BJ793" s="397"/>
      <c r="BK793" s="397"/>
    </row>
    <row r="794" spans="2:63" x14ac:dyDescent="0.35">
      <c r="B794" s="80"/>
      <c r="C794" s="119"/>
      <c r="D794" s="119"/>
      <c r="E794" s="202"/>
      <c r="F794" s="119"/>
      <c r="G794" s="120"/>
      <c r="H794" s="41"/>
      <c r="I794" s="41"/>
      <c r="J794" s="944">
        <f t="shared" si="95"/>
        <v>0</v>
      </c>
      <c r="K794" s="292">
        <f t="shared" si="96"/>
        <v>0</v>
      </c>
      <c r="L794" s="327">
        <f>IF(I794&lt;(INDEX(Lookup!$U$2:$U$10,MATCH($D$45,Lookup!$S$2:$S$10,0))),0,365)</f>
        <v>0</v>
      </c>
      <c r="M794" s="292">
        <f t="shared" si="94"/>
        <v>0</v>
      </c>
      <c r="N794" s="371"/>
      <c r="O794" s="150"/>
      <c r="P794" s="397"/>
      <c r="Q794" s="555"/>
      <c r="R794" s="576">
        <f t="shared" si="97"/>
        <v>0</v>
      </c>
      <c r="S794" s="576">
        <f t="shared" si="98"/>
        <v>0</v>
      </c>
      <c r="T794" s="576">
        <f t="shared" si="99"/>
        <v>0</v>
      </c>
      <c r="U794" s="576">
        <f t="shared" si="100"/>
        <v>0</v>
      </c>
      <c r="V794" s="553"/>
      <c r="W794" s="553"/>
      <c r="X794" s="553"/>
      <c r="Y794" s="553"/>
      <c r="Z794" s="397"/>
      <c r="AA794" s="397"/>
      <c r="AB794" s="397"/>
      <c r="AC794" s="397"/>
      <c r="AD794" s="397"/>
      <c r="AE794" s="397"/>
      <c r="AF794" s="397"/>
      <c r="AG794" s="397"/>
      <c r="AH794" s="397"/>
      <c r="AI794" s="397"/>
      <c r="AJ794" s="397"/>
      <c r="AK794" s="397"/>
      <c r="AL794" s="397"/>
      <c r="AM794" s="397"/>
      <c r="AN794" s="397"/>
      <c r="AO794" s="397"/>
      <c r="AP794" s="397"/>
      <c r="AQ794" s="397"/>
      <c r="AR794" s="397"/>
      <c r="AS794" s="397"/>
      <c r="AT794" s="397"/>
      <c r="AU794" s="397"/>
      <c r="AV794" s="397"/>
      <c r="AW794" s="397"/>
      <c r="AX794" s="397"/>
      <c r="AY794" s="397"/>
      <c r="AZ794" s="397"/>
      <c r="BA794" s="553"/>
      <c r="BB794" s="397"/>
      <c r="BC794" s="397"/>
      <c r="BD794" s="397"/>
      <c r="BE794" s="397"/>
      <c r="BF794" s="397"/>
      <c r="BG794" s="397"/>
      <c r="BH794" s="397"/>
      <c r="BI794" s="397"/>
      <c r="BJ794" s="397"/>
      <c r="BK794" s="397"/>
    </row>
    <row r="795" spans="2:63" x14ac:dyDescent="0.35">
      <c r="B795" s="80"/>
      <c r="C795" s="119"/>
      <c r="D795" s="119"/>
      <c r="E795" s="202"/>
      <c r="F795" s="119"/>
      <c r="G795" s="120"/>
      <c r="H795" s="41"/>
      <c r="I795" s="41"/>
      <c r="J795" s="944">
        <f t="shared" si="95"/>
        <v>0</v>
      </c>
      <c r="K795" s="292">
        <f t="shared" si="96"/>
        <v>0</v>
      </c>
      <c r="L795" s="327">
        <f>IF(I795&lt;(INDEX(Lookup!$U$2:$U$10,MATCH($D$45,Lookup!$S$2:$S$10,0))),0,365)</f>
        <v>0</v>
      </c>
      <c r="M795" s="292">
        <f t="shared" si="94"/>
        <v>0</v>
      </c>
      <c r="N795" s="371"/>
      <c r="O795" s="150"/>
      <c r="P795" s="397"/>
      <c r="Q795" s="555"/>
      <c r="R795" s="576">
        <f t="shared" si="97"/>
        <v>0</v>
      </c>
      <c r="S795" s="576">
        <f t="shared" si="98"/>
        <v>0</v>
      </c>
      <c r="T795" s="576">
        <f t="shared" si="99"/>
        <v>0</v>
      </c>
      <c r="U795" s="576">
        <f t="shared" si="100"/>
        <v>0</v>
      </c>
      <c r="V795" s="553"/>
      <c r="W795" s="553"/>
      <c r="X795" s="553"/>
      <c r="Y795" s="553"/>
      <c r="Z795" s="397"/>
      <c r="AA795" s="397"/>
      <c r="AB795" s="397"/>
      <c r="AC795" s="397"/>
      <c r="AD795" s="397"/>
      <c r="AE795" s="397"/>
      <c r="AF795" s="397"/>
      <c r="AG795" s="397"/>
      <c r="AH795" s="397"/>
      <c r="AI795" s="397"/>
      <c r="AJ795" s="397"/>
      <c r="AK795" s="397"/>
      <c r="AL795" s="397"/>
      <c r="AM795" s="397"/>
      <c r="AN795" s="397"/>
      <c r="AO795" s="397"/>
      <c r="AP795" s="397"/>
      <c r="AQ795" s="397"/>
      <c r="AR795" s="397"/>
      <c r="AS795" s="397"/>
      <c r="AT795" s="397"/>
      <c r="AU795" s="397"/>
      <c r="AV795" s="397"/>
      <c r="AW795" s="397"/>
      <c r="AX795" s="397"/>
      <c r="AY795" s="397"/>
      <c r="AZ795" s="397"/>
      <c r="BA795" s="553"/>
      <c r="BB795" s="397"/>
      <c r="BC795" s="397"/>
      <c r="BD795" s="397"/>
      <c r="BE795" s="397"/>
      <c r="BF795" s="397"/>
      <c r="BG795" s="397"/>
      <c r="BH795" s="397"/>
      <c r="BI795" s="397"/>
      <c r="BJ795" s="397"/>
      <c r="BK795" s="397"/>
    </row>
    <row r="796" spans="2:63" x14ac:dyDescent="0.35">
      <c r="B796" s="80"/>
      <c r="C796" s="119"/>
      <c r="D796" s="119"/>
      <c r="E796" s="202"/>
      <c r="F796" s="119"/>
      <c r="G796" s="120"/>
      <c r="H796" s="41"/>
      <c r="I796" s="41"/>
      <c r="J796" s="944">
        <f t="shared" si="95"/>
        <v>0</v>
      </c>
      <c r="K796" s="292">
        <f t="shared" si="96"/>
        <v>0</v>
      </c>
      <c r="L796" s="327">
        <f>IF(I796&lt;(INDEX(Lookup!$U$2:$U$10,MATCH($D$45,Lookup!$S$2:$S$10,0))),0,365)</f>
        <v>0</v>
      </c>
      <c r="M796" s="292">
        <f t="shared" si="94"/>
        <v>0</v>
      </c>
      <c r="N796" s="371"/>
      <c r="O796" s="150"/>
      <c r="P796" s="397"/>
      <c r="Q796" s="555"/>
      <c r="R796" s="576">
        <f t="shared" si="97"/>
        <v>0</v>
      </c>
      <c r="S796" s="576">
        <f t="shared" si="98"/>
        <v>0</v>
      </c>
      <c r="T796" s="576">
        <f t="shared" si="99"/>
        <v>0</v>
      </c>
      <c r="U796" s="576">
        <f t="shared" si="100"/>
        <v>0</v>
      </c>
      <c r="V796" s="553"/>
      <c r="W796" s="553"/>
      <c r="X796" s="553"/>
      <c r="Y796" s="553"/>
      <c r="Z796" s="397"/>
      <c r="AA796" s="397"/>
      <c r="AB796" s="397"/>
      <c r="AC796" s="397"/>
      <c r="AD796" s="397"/>
      <c r="AE796" s="397"/>
      <c r="AF796" s="397"/>
      <c r="AG796" s="397"/>
      <c r="AH796" s="397"/>
      <c r="AI796" s="397"/>
      <c r="AJ796" s="397"/>
      <c r="AK796" s="397"/>
      <c r="AL796" s="397"/>
      <c r="AM796" s="397"/>
      <c r="AN796" s="397"/>
      <c r="AO796" s="397"/>
      <c r="AP796" s="397"/>
      <c r="AQ796" s="397"/>
      <c r="AR796" s="397"/>
      <c r="AS796" s="397"/>
      <c r="AT796" s="397"/>
      <c r="AU796" s="397"/>
      <c r="AV796" s="397"/>
      <c r="AW796" s="397"/>
      <c r="AX796" s="397"/>
      <c r="AY796" s="397"/>
      <c r="AZ796" s="397"/>
      <c r="BA796" s="553"/>
      <c r="BB796" s="397"/>
      <c r="BC796" s="397"/>
      <c r="BD796" s="397"/>
      <c r="BE796" s="397"/>
      <c r="BF796" s="397"/>
      <c r="BG796" s="397"/>
      <c r="BH796" s="397"/>
      <c r="BI796" s="397"/>
      <c r="BJ796" s="397"/>
      <c r="BK796" s="397"/>
    </row>
    <row r="797" spans="2:63" x14ac:dyDescent="0.35">
      <c r="B797" s="80"/>
      <c r="C797" s="119"/>
      <c r="D797" s="119"/>
      <c r="E797" s="202"/>
      <c r="F797" s="119"/>
      <c r="G797" s="120"/>
      <c r="H797" s="41"/>
      <c r="I797" s="41"/>
      <c r="J797" s="944">
        <f t="shared" si="95"/>
        <v>0</v>
      </c>
      <c r="K797" s="292">
        <f t="shared" si="96"/>
        <v>0</v>
      </c>
      <c r="L797" s="327">
        <f>IF(I797&lt;(INDEX(Lookup!$U$2:$U$10,MATCH($D$45,Lookup!$S$2:$S$10,0))),0,365)</f>
        <v>0</v>
      </c>
      <c r="M797" s="292">
        <f t="shared" si="94"/>
        <v>0</v>
      </c>
      <c r="N797" s="371"/>
      <c r="O797" s="150"/>
      <c r="P797" s="397"/>
      <c r="Q797" s="555"/>
      <c r="R797" s="576">
        <f t="shared" si="97"/>
        <v>0</v>
      </c>
      <c r="S797" s="576">
        <f t="shared" si="98"/>
        <v>0</v>
      </c>
      <c r="T797" s="576">
        <f t="shared" si="99"/>
        <v>0</v>
      </c>
      <c r="U797" s="576">
        <f t="shared" si="100"/>
        <v>0</v>
      </c>
      <c r="V797" s="553"/>
      <c r="W797" s="553"/>
      <c r="X797" s="553"/>
      <c r="Y797" s="553"/>
      <c r="Z797" s="397"/>
      <c r="AA797" s="397"/>
      <c r="AB797" s="397"/>
      <c r="AC797" s="397"/>
      <c r="AD797" s="397"/>
      <c r="AE797" s="397"/>
      <c r="AF797" s="397"/>
      <c r="AG797" s="397"/>
      <c r="AH797" s="397"/>
      <c r="AI797" s="397"/>
      <c r="AJ797" s="397"/>
      <c r="AK797" s="397"/>
      <c r="AL797" s="397"/>
      <c r="AM797" s="397"/>
      <c r="AN797" s="397"/>
      <c r="AO797" s="397"/>
      <c r="AP797" s="397"/>
      <c r="AQ797" s="397"/>
      <c r="AR797" s="397"/>
      <c r="AS797" s="397"/>
      <c r="AT797" s="397"/>
      <c r="AU797" s="397"/>
      <c r="AV797" s="397"/>
      <c r="AW797" s="397"/>
      <c r="AX797" s="397"/>
      <c r="AY797" s="397"/>
      <c r="AZ797" s="397"/>
      <c r="BA797" s="553"/>
      <c r="BB797" s="397"/>
      <c r="BC797" s="397"/>
      <c r="BD797" s="397"/>
      <c r="BE797" s="397"/>
      <c r="BF797" s="397"/>
      <c r="BG797" s="397"/>
      <c r="BH797" s="397"/>
      <c r="BI797" s="397"/>
      <c r="BJ797" s="397"/>
      <c r="BK797" s="397"/>
    </row>
    <row r="798" spans="2:63" x14ac:dyDescent="0.35">
      <c r="B798" s="80"/>
      <c r="C798" s="119"/>
      <c r="D798" s="119"/>
      <c r="E798" s="202"/>
      <c r="F798" s="119"/>
      <c r="G798" s="120"/>
      <c r="H798" s="41"/>
      <c r="I798" s="41"/>
      <c r="J798" s="944">
        <f t="shared" si="95"/>
        <v>0</v>
      </c>
      <c r="K798" s="292">
        <f t="shared" si="96"/>
        <v>0</v>
      </c>
      <c r="L798" s="327">
        <f>IF(I798&lt;(INDEX(Lookup!$U$2:$U$10,MATCH($D$45,Lookup!$S$2:$S$10,0))),0,365)</f>
        <v>0</v>
      </c>
      <c r="M798" s="292">
        <f t="shared" si="94"/>
        <v>0</v>
      </c>
      <c r="N798" s="371"/>
      <c r="O798" s="150"/>
      <c r="P798" s="397"/>
      <c r="Q798" s="555"/>
      <c r="R798" s="576">
        <f t="shared" si="97"/>
        <v>0</v>
      </c>
      <c r="S798" s="576">
        <f t="shared" si="98"/>
        <v>0</v>
      </c>
      <c r="T798" s="576">
        <f t="shared" si="99"/>
        <v>0</v>
      </c>
      <c r="U798" s="576">
        <f t="shared" si="100"/>
        <v>0</v>
      </c>
      <c r="V798" s="553"/>
      <c r="W798" s="553"/>
      <c r="X798" s="553"/>
      <c r="Y798" s="553"/>
      <c r="Z798" s="397"/>
      <c r="AA798" s="397"/>
      <c r="AB798" s="397"/>
      <c r="AC798" s="397"/>
      <c r="AD798" s="397"/>
      <c r="AE798" s="397"/>
      <c r="AF798" s="397"/>
      <c r="AG798" s="397"/>
      <c r="AH798" s="397"/>
      <c r="AI798" s="397"/>
      <c r="AJ798" s="397"/>
      <c r="AK798" s="397"/>
      <c r="AL798" s="397"/>
      <c r="AM798" s="397"/>
      <c r="AN798" s="397"/>
      <c r="AO798" s="397"/>
      <c r="AP798" s="397"/>
      <c r="AQ798" s="397"/>
      <c r="AR798" s="397"/>
      <c r="AS798" s="397"/>
      <c r="AT798" s="397"/>
      <c r="AU798" s="397"/>
      <c r="AV798" s="397"/>
      <c r="AW798" s="397"/>
      <c r="AX798" s="397"/>
      <c r="AY798" s="397"/>
      <c r="AZ798" s="397"/>
      <c r="BA798" s="553"/>
      <c r="BB798" s="397"/>
      <c r="BC798" s="397"/>
      <c r="BD798" s="397"/>
      <c r="BE798" s="397"/>
      <c r="BF798" s="397"/>
      <c r="BG798" s="397"/>
      <c r="BH798" s="397"/>
      <c r="BI798" s="397"/>
      <c r="BJ798" s="397"/>
      <c r="BK798" s="397"/>
    </row>
    <row r="799" spans="2:63" x14ac:dyDescent="0.35">
      <c r="B799" s="80"/>
      <c r="C799" s="119"/>
      <c r="D799" s="119"/>
      <c r="E799" s="202"/>
      <c r="F799" s="119"/>
      <c r="G799" s="120"/>
      <c r="H799" s="41"/>
      <c r="I799" s="41"/>
      <c r="J799" s="944">
        <f t="shared" si="95"/>
        <v>0</v>
      </c>
      <c r="K799" s="292">
        <f t="shared" si="96"/>
        <v>0</v>
      </c>
      <c r="L799" s="327">
        <f>IF(I799&lt;(INDEX(Lookup!$U$2:$U$10,MATCH($D$45,Lookup!$S$2:$S$10,0))),0,365)</f>
        <v>0</v>
      </c>
      <c r="M799" s="292">
        <f t="shared" si="94"/>
        <v>0</v>
      </c>
      <c r="N799" s="371"/>
      <c r="O799" s="150"/>
      <c r="P799" s="397"/>
      <c r="Q799" s="555"/>
      <c r="R799" s="576">
        <f t="shared" si="97"/>
        <v>0</v>
      </c>
      <c r="S799" s="576">
        <f t="shared" si="98"/>
        <v>0</v>
      </c>
      <c r="T799" s="576">
        <f t="shared" si="99"/>
        <v>0</v>
      </c>
      <c r="U799" s="576">
        <f t="shared" si="100"/>
        <v>0</v>
      </c>
      <c r="V799" s="553"/>
      <c r="W799" s="553"/>
      <c r="X799" s="553"/>
      <c r="Y799" s="553"/>
      <c r="Z799" s="397"/>
      <c r="AA799" s="397"/>
      <c r="AB799" s="397"/>
      <c r="AC799" s="397"/>
      <c r="AD799" s="397"/>
      <c r="AE799" s="397"/>
      <c r="AF799" s="397"/>
      <c r="AG799" s="397"/>
      <c r="AH799" s="397"/>
      <c r="AI799" s="397"/>
      <c r="AJ799" s="397"/>
      <c r="AK799" s="397"/>
      <c r="AL799" s="397"/>
      <c r="AM799" s="397"/>
      <c r="AN799" s="397"/>
      <c r="AO799" s="397"/>
      <c r="AP799" s="397"/>
      <c r="AQ799" s="397"/>
      <c r="AR799" s="397"/>
      <c r="AS799" s="397"/>
      <c r="AT799" s="397"/>
      <c r="AU799" s="397"/>
      <c r="AV799" s="397"/>
      <c r="AW799" s="397"/>
      <c r="AX799" s="397"/>
      <c r="AY799" s="397"/>
      <c r="AZ799" s="397"/>
      <c r="BA799" s="553"/>
      <c r="BB799" s="397"/>
      <c r="BC799" s="397"/>
      <c r="BD799" s="397"/>
      <c r="BE799" s="397"/>
      <c r="BF799" s="397"/>
      <c r="BG799" s="397"/>
      <c r="BH799" s="397"/>
      <c r="BI799" s="397"/>
      <c r="BJ799" s="397"/>
      <c r="BK799" s="397"/>
    </row>
    <row r="800" spans="2:63" x14ac:dyDescent="0.35">
      <c r="B800" s="80"/>
      <c r="C800" s="119"/>
      <c r="D800" s="119"/>
      <c r="E800" s="202"/>
      <c r="F800" s="119"/>
      <c r="G800" s="120"/>
      <c r="H800" s="41"/>
      <c r="I800" s="41"/>
      <c r="J800" s="944">
        <f t="shared" si="95"/>
        <v>0</v>
      </c>
      <c r="K800" s="292">
        <f t="shared" si="96"/>
        <v>0</v>
      </c>
      <c r="L800" s="327">
        <f>IF(I800&lt;(INDEX(Lookup!$U$2:$U$10,MATCH($D$45,Lookup!$S$2:$S$10,0))),0,365)</f>
        <v>0</v>
      </c>
      <c r="M800" s="292">
        <f t="shared" si="94"/>
        <v>0</v>
      </c>
      <c r="N800" s="371"/>
      <c r="O800" s="150"/>
      <c r="P800" s="397"/>
      <c r="Q800" s="555"/>
      <c r="R800" s="576">
        <f t="shared" si="97"/>
        <v>0</v>
      </c>
      <c r="S800" s="576">
        <f t="shared" si="98"/>
        <v>0</v>
      </c>
      <c r="T800" s="576">
        <f t="shared" si="99"/>
        <v>0</v>
      </c>
      <c r="U800" s="576">
        <f t="shared" si="100"/>
        <v>0</v>
      </c>
      <c r="V800" s="553"/>
      <c r="W800" s="553"/>
      <c r="X800" s="553"/>
      <c r="Y800" s="553"/>
      <c r="Z800" s="397"/>
      <c r="AA800" s="397"/>
      <c r="AB800" s="397"/>
      <c r="AC800" s="397"/>
      <c r="AD800" s="397"/>
      <c r="AE800" s="397"/>
      <c r="AF800" s="397"/>
      <c r="AG800" s="397"/>
      <c r="AH800" s="397"/>
      <c r="AI800" s="397"/>
      <c r="AJ800" s="397"/>
      <c r="AK800" s="397"/>
      <c r="AL800" s="397"/>
      <c r="AM800" s="397"/>
      <c r="AN800" s="397"/>
      <c r="AO800" s="397"/>
      <c r="AP800" s="397"/>
      <c r="AQ800" s="397"/>
      <c r="AR800" s="397"/>
      <c r="AS800" s="397"/>
      <c r="AT800" s="397"/>
      <c r="AU800" s="397"/>
      <c r="AV800" s="397"/>
      <c r="AW800" s="397"/>
      <c r="AX800" s="397"/>
      <c r="AY800" s="397"/>
      <c r="AZ800" s="397"/>
      <c r="BA800" s="553"/>
      <c r="BB800" s="397"/>
      <c r="BC800" s="397"/>
      <c r="BD800" s="397"/>
      <c r="BE800" s="397"/>
      <c r="BF800" s="397"/>
      <c r="BG800" s="397"/>
      <c r="BH800" s="397"/>
      <c r="BI800" s="397"/>
      <c r="BJ800" s="397"/>
      <c r="BK800" s="397"/>
    </row>
    <row r="801" spans="2:63" x14ac:dyDescent="0.35">
      <c r="B801" s="80"/>
      <c r="C801" s="119"/>
      <c r="D801" s="119"/>
      <c r="E801" s="202"/>
      <c r="F801" s="119"/>
      <c r="G801" s="120"/>
      <c r="H801" s="41"/>
      <c r="I801" s="41"/>
      <c r="J801" s="944">
        <f t="shared" si="95"/>
        <v>0</v>
      </c>
      <c r="K801" s="292">
        <f t="shared" si="96"/>
        <v>0</v>
      </c>
      <c r="L801" s="327">
        <f>IF(I801&lt;(INDEX(Lookup!$U$2:$U$10,MATCH($D$45,Lookup!$S$2:$S$10,0))),0,365)</f>
        <v>0</v>
      </c>
      <c r="M801" s="292">
        <f t="shared" si="94"/>
        <v>0</v>
      </c>
      <c r="N801" s="371"/>
      <c r="O801" s="150"/>
      <c r="P801" s="397"/>
      <c r="Q801" s="555"/>
      <c r="R801" s="576">
        <f t="shared" si="97"/>
        <v>0</v>
      </c>
      <c r="S801" s="576">
        <f t="shared" si="98"/>
        <v>0</v>
      </c>
      <c r="T801" s="576">
        <f t="shared" si="99"/>
        <v>0</v>
      </c>
      <c r="U801" s="576">
        <f t="shared" si="100"/>
        <v>0</v>
      </c>
      <c r="V801" s="553"/>
      <c r="W801" s="553"/>
      <c r="X801" s="553"/>
      <c r="Y801" s="553"/>
      <c r="Z801" s="397"/>
      <c r="AA801" s="397"/>
      <c r="AB801" s="397"/>
      <c r="AC801" s="397"/>
      <c r="AD801" s="397"/>
      <c r="AE801" s="397"/>
      <c r="AF801" s="397"/>
      <c r="AG801" s="397"/>
      <c r="AH801" s="397"/>
      <c r="AI801" s="397"/>
      <c r="AJ801" s="397"/>
      <c r="AK801" s="397"/>
      <c r="AL801" s="397"/>
      <c r="AM801" s="397"/>
      <c r="AN801" s="397"/>
      <c r="AO801" s="397"/>
      <c r="AP801" s="397"/>
      <c r="AQ801" s="397"/>
      <c r="AR801" s="397"/>
      <c r="AS801" s="397"/>
      <c r="AT801" s="397"/>
      <c r="AU801" s="397"/>
      <c r="AV801" s="397"/>
      <c r="AW801" s="397"/>
      <c r="AX801" s="397"/>
      <c r="AY801" s="397"/>
      <c r="AZ801" s="397"/>
      <c r="BA801" s="553"/>
      <c r="BB801" s="397"/>
      <c r="BC801" s="397"/>
      <c r="BD801" s="397"/>
      <c r="BE801" s="397"/>
      <c r="BF801" s="397"/>
      <c r="BG801" s="397"/>
      <c r="BH801" s="397"/>
      <c r="BI801" s="397"/>
      <c r="BJ801" s="397"/>
      <c r="BK801" s="397"/>
    </row>
    <row r="802" spans="2:63" x14ac:dyDescent="0.35">
      <c r="B802" s="80"/>
      <c r="C802" s="119"/>
      <c r="D802" s="119"/>
      <c r="E802" s="202"/>
      <c r="F802" s="119"/>
      <c r="G802" s="120"/>
      <c r="H802" s="41"/>
      <c r="I802" s="41"/>
      <c r="J802" s="944">
        <f t="shared" si="95"/>
        <v>0</v>
      </c>
      <c r="K802" s="292">
        <f t="shared" si="96"/>
        <v>0</v>
      </c>
      <c r="L802" s="327">
        <f>IF(I802&lt;(INDEX(Lookup!$U$2:$U$10,MATCH($D$45,Lookup!$S$2:$S$10,0))),0,365)</f>
        <v>0</v>
      </c>
      <c r="M802" s="292">
        <f t="shared" si="94"/>
        <v>0</v>
      </c>
      <c r="N802" s="371"/>
      <c r="O802" s="150"/>
      <c r="P802" s="397"/>
      <c r="Q802" s="555"/>
      <c r="R802" s="576">
        <f t="shared" si="97"/>
        <v>0</v>
      </c>
      <c r="S802" s="576">
        <f t="shared" si="98"/>
        <v>0</v>
      </c>
      <c r="T802" s="576">
        <f t="shared" si="99"/>
        <v>0</v>
      </c>
      <c r="U802" s="576">
        <f t="shared" si="100"/>
        <v>0</v>
      </c>
      <c r="V802" s="553"/>
      <c r="W802" s="553"/>
      <c r="X802" s="553"/>
      <c r="Y802" s="553"/>
      <c r="Z802" s="397"/>
      <c r="AA802" s="397"/>
      <c r="AB802" s="397"/>
      <c r="AC802" s="397"/>
      <c r="AD802" s="397"/>
      <c r="AE802" s="397"/>
      <c r="AF802" s="397"/>
      <c r="AG802" s="397"/>
      <c r="AH802" s="397"/>
      <c r="AI802" s="397"/>
      <c r="AJ802" s="397"/>
      <c r="AK802" s="397"/>
      <c r="AL802" s="397"/>
      <c r="AM802" s="397"/>
      <c r="AN802" s="397"/>
      <c r="AO802" s="397"/>
      <c r="AP802" s="397"/>
      <c r="AQ802" s="397"/>
      <c r="AR802" s="397"/>
      <c r="AS802" s="397"/>
      <c r="AT802" s="397"/>
      <c r="AU802" s="397"/>
      <c r="AV802" s="397"/>
      <c r="AW802" s="397"/>
      <c r="AX802" s="397"/>
      <c r="AY802" s="397"/>
      <c r="AZ802" s="397"/>
      <c r="BA802" s="553"/>
      <c r="BB802" s="397"/>
      <c r="BC802" s="397"/>
      <c r="BD802" s="397"/>
      <c r="BE802" s="397"/>
      <c r="BF802" s="397"/>
      <c r="BG802" s="397"/>
      <c r="BH802" s="397"/>
      <c r="BI802" s="397"/>
      <c r="BJ802" s="397"/>
      <c r="BK802" s="397"/>
    </row>
    <row r="803" spans="2:63" x14ac:dyDescent="0.35">
      <c r="B803" s="80"/>
      <c r="C803" s="119"/>
      <c r="D803" s="119"/>
      <c r="E803" s="202"/>
      <c r="F803" s="119"/>
      <c r="G803" s="120"/>
      <c r="H803" s="41"/>
      <c r="I803" s="41"/>
      <c r="J803" s="944">
        <f t="shared" si="95"/>
        <v>0</v>
      </c>
      <c r="K803" s="292">
        <f t="shared" si="96"/>
        <v>0</v>
      </c>
      <c r="L803" s="327">
        <f>IF(I803&lt;(INDEX(Lookup!$U$2:$U$10,MATCH($D$45,Lookup!$S$2:$S$10,0))),0,365)</f>
        <v>0</v>
      </c>
      <c r="M803" s="292">
        <f t="shared" si="94"/>
        <v>0</v>
      </c>
      <c r="N803" s="371"/>
      <c r="O803" s="150"/>
      <c r="P803" s="397"/>
      <c r="Q803" s="555"/>
      <c r="R803" s="576">
        <f t="shared" si="97"/>
        <v>0</v>
      </c>
      <c r="S803" s="576">
        <f t="shared" si="98"/>
        <v>0</v>
      </c>
      <c r="T803" s="576">
        <f t="shared" si="99"/>
        <v>0</v>
      </c>
      <c r="U803" s="576">
        <f t="shared" si="100"/>
        <v>0</v>
      </c>
      <c r="V803" s="553"/>
      <c r="W803" s="553"/>
      <c r="X803" s="553"/>
      <c r="Y803" s="553"/>
      <c r="Z803" s="397"/>
      <c r="AA803" s="397"/>
      <c r="AB803" s="397"/>
      <c r="AC803" s="397"/>
      <c r="AD803" s="397"/>
      <c r="AE803" s="397"/>
      <c r="AF803" s="397"/>
      <c r="AG803" s="397"/>
      <c r="AH803" s="397"/>
      <c r="AI803" s="397"/>
      <c r="AJ803" s="397"/>
      <c r="AK803" s="397"/>
      <c r="AL803" s="397"/>
      <c r="AM803" s="397"/>
      <c r="AN803" s="397"/>
      <c r="AO803" s="397"/>
      <c r="AP803" s="397"/>
      <c r="AQ803" s="397"/>
      <c r="AR803" s="397"/>
      <c r="AS803" s="397"/>
      <c r="AT803" s="397"/>
      <c r="AU803" s="397"/>
      <c r="AV803" s="397"/>
      <c r="AW803" s="397"/>
      <c r="AX803" s="397"/>
      <c r="AY803" s="397"/>
      <c r="AZ803" s="397"/>
      <c r="BA803" s="553"/>
      <c r="BB803" s="397"/>
      <c r="BC803" s="397"/>
      <c r="BD803" s="397"/>
      <c r="BE803" s="397"/>
      <c r="BF803" s="397"/>
      <c r="BG803" s="397"/>
      <c r="BH803" s="397"/>
      <c r="BI803" s="397"/>
      <c r="BJ803" s="397"/>
      <c r="BK803" s="397"/>
    </row>
    <row r="804" spans="2:63" x14ac:dyDescent="0.35">
      <c r="B804" s="80"/>
      <c r="C804" s="119"/>
      <c r="D804" s="119"/>
      <c r="E804" s="202"/>
      <c r="F804" s="119"/>
      <c r="G804" s="120"/>
      <c r="H804" s="41"/>
      <c r="I804" s="41"/>
      <c r="J804" s="944">
        <f t="shared" si="95"/>
        <v>0</v>
      </c>
      <c r="K804" s="292">
        <f t="shared" si="96"/>
        <v>0</v>
      </c>
      <c r="L804" s="327">
        <f>IF(I804&lt;(INDEX(Lookup!$U$2:$U$10,MATCH($D$45,Lookup!$S$2:$S$10,0))),0,365)</f>
        <v>0</v>
      </c>
      <c r="M804" s="292">
        <f t="shared" si="94"/>
        <v>0</v>
      </c>
      <c r="N804" s="371"/>
      <c r="O804" s="150"/>
      <c r="P804" s="397"/>
      <c r="Q804" s="555"/>
      <c r="R804" s="576">
        <f t="shared" si="97"/>
        <v>0</v>
      </c>
      <c r="S804" s="576">
        <f t="shared" si="98"/>
        <v>0</v>
      </c>
      <c r="T804" s="576">
        <f t="shared" si="99"/>
        <v>0</v>
      </c>
      <c r="U804" s="576">
        <f t="shared" si="100"/>
        <v>0</v>
      </c>
      <c r="V804" s="553"/>
      <c r="W804" s="553"/>
      <c r="X804" s="553"/>
      <c r="Y804" s="553"/>
      <c r="Z804" s="397"/>
      <c r="AA804" s="397"/>
      <c r="AB804" s="397"/>
      <c r="AC804" s="397"/>
      <c r="AD804" s="397"/>
      <c r="AE804" s="397"/>
      <c r="AF804" s="397"/>
      <c r="AG804" s="397"/>
      <c r="AH804" s="397"/>
      <c r="AI804" s="397"/>
      <c r="AJ804" s="397"/>
      <c r="AK804" s="397"/>
      <c r="AL804" s="397"/>
      <c r="AM804" s="397"/>
      <c r="AN804" s="397"/>
      <c r="AO804" s="397"/>
      <c r="AP804" s="397"/>
      <c r="AQ804" s="397"/>
      <c r="AR804" s="397"/>
      <c r="AS804" s="397"/>
      <c r="AT804" s="397"/>
      <c r="AU804" s="397"/>
      <c r="AV804" s="397"/>
      <c r="AW804" s="397"/>
      <c r="AX804" s="397"/>
      <c r="AY804" s="397"/>
      <c r="AZ804" s="397"/>
      <c r="BA804" s="553"/>
      <c r="BB804" s="397"/>
      <c r="BC804" s="397"/>
      <c r="BD804" s="397"/>
      <c r="BE804" s="397"/>
      <c r="BF804" s="397"/>
      <c r="BG804" s="397"/>
      <c r="BH804" s="397"/>
      <c r="BI804" s="397"/>
      <c r="BJ804" s="397"/>
      <c r="BK804" s="397"/>
    </row>
    <row r="805" spans="2:63" x14ac:dyDescent="0.35">
      <c r="B805" s="80"/>
      <c r="C805" s="119"/>
      <c r="D805" s="119"/>
      <c r="E805" s="202"/>
      <c r="F805" s="119"/>
      <c r="G805" s="120"/>
      <c r="H805" s="41"/>
      <c r="I805" s="41"/>
      <c r="J805" s="944">
        <f t="shared" si="95"/>
        <v>0</v>
      </c>
      <c r="K805" s="292">
        <f t="shared" si="96"/>
        <v>0</v>
      </c>
      <c r="L805" s="327">
        <f>IF(I805&lt;(INDEX(Lookup!$U$2:$U$10,MATCH($D$45,Lookup!$S$2:$S$10,0))),0,365)</f>
        <v>0</v>
      </c>
      <c r="M805" s="292">
        <f t="shared" si="94"/>
        <v>0</v>
      </c>
      <c r="N805" s="371"/>
      <c r="O805" s="150"/>
      <c r="P805" s="397"/>
      <c r="Q805" s="555"/>
      <c r="R805" s="576">
        <f t="shared" si="97"/>
        <v>0</v>
      </c>
      <c r="S805" s="576">
        <f t="shared" si="98"/>
        <v>0</v>
      </c>
      <c r="T805" s="576">
        <f t="shared" si="99"/>
        <v>0</v>
      </c>
      <c r="U805" s="576">
        <f t="shared" si="100"/>
        <v>0</v>
      </c>
      <c r="V805" s="553"/>
      <c r="W805" s="553"/>
      <c r="X805" s="553"/>
      <c r="Y805" s="553"/>
      <c r="Z805" s="397"/>
      <c r="AA805" s="397"/>
      <c r="AB805" s="397"/>
      <c r="AC805" s="397"/>
      <c r="AD805" s="397"/>
      <c r="AE805" s="397"/>
      <c r="AF805" s="397"/>
      <c r="AG805" s="397"/>
      <c r="AH805" s="397"/>
      <c r="AI805" s="397"/>
      <c r="AJ805" s="397"/>
      <c r="AK805" s="397"/>
      <c r="AL805" s="397"/>
      <c r="AM805" s="397"/>
      <c r="AN805" s="397"/>
      <c r="AO805" s="397"/>
      <c r="AP805" s="397"/>
      <c r="AQ805" s="397"/>
      <c r="AR805" s="397"/>
      <c r="AS805" s="397"/>
      <c r="AT805" s="397"/>
      <c r="AU805" s="397"/>
      <c r="AV805" s="397"/>
      <c r="AW805" s="397"/>
      <c r="AX805" s="397"/>
      <c r="AY805" s="397"/>
      <c r="AZ805" s="397"/>
      <c r="BA805" s="553"/>
      <c r="BB805" s="397"/>
      <c r="BC805" s="397"/>
      <c r="BD805" s="397"/>
      <c r="BE805" s="397"/>
      <c r="BF805" s="397"/>
      <c r="BG805" s="397"/>
      <c r="BH805" s="397"/>
      <c r="BI805" s="397"/>
      <c r="BJ805" s="397"/>
      <c r="BK805" s="397"/>
    </row>
    <row r="806" spans="2:63" x14ac:dyDescent="0.35">
      <c r="B806" s="80"/>
      <c r="C806" s="119"/>
      <c r="D806" s="119"/>
      <c r="E806" s="202"/>
      <c r="F806" s="119"/>
      <c r="G806" s="120"/>
      <c r="H806" s="41"/>
      <c r="I806" s="41"/>
      <c r="J806" s="944">
        <f t="shared" si="95"/>
        <v>0</v>
      </c>
      <c r="K806" s="292">
        <f t="shared" si="96"/>
        <v>0</v>
      </c>
      <c r="L806" s="327">
        <f>IF(I806&lt;(INDEX(Lookup!$U$2:$U$10,MATCH($D$45,Lookup!$S$2:$S$10,0))),0,365)</f>
        <v>0</v>
      </c>
      <c r="M806" s="292">
        <f t="shared" si="94"/>
        <v>0</v>
      </c>
      <c r="N806" s="371"/>
      <c r="O806" s="150"/>
      <c r="P806" s="397"/>
      <c r="Q806" s="555"/>
      <c r="R806" s="576">
        <f t="shared" si="97"/>
        <v>0</v>
      </c>
      <c r="S806" s="576">
        <f t="shared" si="98"/>
        <v>0</v>
      </c>
      <c r="T806" s="576">
        <f t="shared" si="99"/>
        <v>0</v>
      </c>
      <c r="U806" s="576">
        <f t="shared" si="100"/>
        <v>0</v>
      </c>
      <c r="V806" s="553"/>
      <c r="W806" s="553"/>
      <c r="X806" s="553"/>
      <c r="Y806" s="553"/>
      <c r="Z806" s="397"/>
      <c r="AA806" s="397"/>
      <c r="AB806" s="397"/>
      <c r="AC806" s="397"/>
      <c r="AD806" s="397"/>
      <c r="AE806" s="397"/>
      <c r="AF806" s="397"/>
      <c r="AG806" s="397"/>
      <c r="AH806" s="397"/>
      <c r="AI806" s="397"/>
      <c r="AJ806" s="397"/>
      <c r="AK806" s="397"/>
      <c r="AL806" s="397"/>
      <c r="AM806" s="397"/>
      <c r="AN806" s="397"/>
      <c r="AO806" s="397"/>
      <c r="AP806" s="397"/>
      <c r="AQ806" s="397"/>
      <c r="AR806" s="397"/>
      <c r="AS806" s="397"/>
      <c r="AT806" s="397"/>
      <c r="AU806" s="397"/>
      <c r="AV806" s="397"/>
      <c r="AW806" s="397"/>
      <c r="AX806" s="397"/>
      <c r="AY806" s="397"/>
      <c r="AZ806" s="397"/>
      <c r="BA806" s="553"/>
      <c r="BB806" s="397"/>
      <c r="BC806" s="397"/>
      <c r="BD806" s="397"/>
      <c r="BE806" s="397"/>
      <c r="BF806" s="397"/>
      <c r="BG806" s="397"/>
      <c r="BH806" s="397"/>
      <c r="BI806" s="397"/>
      <c r="BJ806" s="397"/>
      <c r="BK806" s="397"/>
    </row>
    <row r="807" spans="2:63" x14ac:dyDescent="0.35">
      <c r="B807" s="80"/>
      <c r="C807" s="119"/>
      <c r="D807" s="119"/>
      <c r="E807" s="202"/>
      <c r="F807" s="119"/>
      <c r="G807" s="120"/>
      <c r="H807" s="41"/>
      <c r="I807" s="41"/>
      <c r="J807" s="944">
        <f t="shared" si="95"/>
        <v>0</v>
      </c>
      <c r="K807" s="292">
        <f t="shared" si="96"/>
        <v>0</v>
      </c>
      <c r="L807" s="327">
        <f>IF(I807&lt;(INDEX(Lookup!$U$2:$U$10,MATCH($D$45,Lookup!$S$2:$S$10,0))),0,365)</f>
        <v>0</v>
      </c>
      <c r="M807" s="292">
        <f t="shared" si="94"/>
        <v>0</v>
      </c>
      <c r="N807" s="371"/>
      <c r="O807" s="150"/>
      <c r="P807" s="397"/>
      <c r="Q807" s="555"/>
      <c r="R807" s="576">
        <f t="shared" si="97"/>
        <v>0</v>
      </c>
      <c r="S807" s="576">
        <f t="shared" si="98"/>
        <v>0</v>
      </c>
      <c r="T807" s="576">
        <f t="shared" si="99"/>
        <v>0</v>
      </c>
      <c r="U807" s="576">
        <f t="shared" si="100"/>
        <v>0</v>
      </c>
      <c r="V807" s="553"/>
      <c r="W807" s="553"/>
      <c r="X807" s="553"/>
      <c r="Y807" s="553"/>
      <c r="Z807" s="397"/>
      <c r="AA807" s="397"/>
      <c r="AB807" s="397"/>
      <c r="AC807" s="397"/>
      <c r="AD807" s="397"/>
      <c r="AE807" s="397"/>
      <c r="AF807" s="397"/>
      <c r="AG807" s="397"/>
      <c r="AH807" s="397"/>
      <c r="AI807" s="397"/>
      <c r="AJ807" s="397"/>
      <c r="AK807" s="397"/>
      <c r="AL807" s="397"/>
      <c r="AM807" s="397"/>
      <c r="AN807" s="397"/>
      <c r="AO807" s="397"/>
      <c r="AP807" s="397"/>
      <c r="AQ807" s="397"/>
      <c r="AR807" s="397"/>
      <c r="AS807" s="397"/>
      <c r="AT807" s="397"/>
      <c r="AU807" s="397"/>
      <c r="AV807" s="397"/>
      <c r="AW807" s="397"/>
      <c r="AX807" s="397"/>
      <c r="AY807" s="397"/>
      <c r="AZ807" s="397"/>
      <c r="BA807" s="553"/>
      <c r="BB807" s="397"/>
      <c r="BC807" s="397"/>
      <c r="BD807" s="397"/>
      <c r="BE807" s="397"/>
      <c r="BF807" s="397"/>
      <c r="BG807" s="397"/>
      <c r="BH807" s="397"/>
      <c r="BI807" s="397"/>
      <c r="BJ807" s="397"/>
      <c r="BK807" s="397"/>
    </row>
    <row r="808" spans="2:63" x14ac:dyDescent="0.35">
      <c r="B808" s="80"/>
      <c r="C808" s="119"/>
      <c r="D808" s="119"/>
      <c r="E808" s="202"/>
      <c r="F808" s="119"/>
      <c r="G808" s="120"/>
      <c r="H808" s="41"/>
      <c r="I808" s="41"/>
      <c r="J808" s="944">
        <f t="shared" si="95"/>
        <v>0</v>
      </c>
      <c r="K808" s="292">
        <f t="shared" si="96"/>
        <v>0</v>
      </c>
      <c r="L808" s="327">
        <f>IF(I808&lt;(INDEX(Lookup!$U$2:$U$10,MATCH($D$45,Lookup!$S$2:$S$10,0))),0,365)</f>
        <v>0</v>
      </c>
      <c r="M808" s="292">
        <f t="shared" si="94"/>
        <v>0</v>
      </c>
      <c r="N808" s="371"/>
      <c r="O808" s="150"/>
      <c r="P808" s="397"/>
      <c r="Q808" s="555"/>
      <c r="R808" s="576">
        <f t="shared" si="97"/>
        <v>0</v>
      </c>
      <c r="S808" s="576">
        <f t="shared" si="98"/>
        <v>0</v>
      </c>
      <c r="T808" s="576">
        <f t="shared" si="99"/>
        <v>0</v>
      </c>
      <c r="U808" s="576">
        <f t="shared" si="100"/>
        <v>0</v>
      </c>
      <c r="V808" s="553"/>
      <c r="W808" s="553"/>
      <c r="X808" s="553"/>
      <c r="Y808" s="553"/>
      <c r="Z808" s="397"/>
      <c r="AA808" s="397"/>
      <c r="AB808" s="397"/>
      <c r="AC808" s="397"/>
      <c r="AD808" s="397"/>
      <c r="AE808" s="397"/>
      <c r="AF808" s="397"/>
      <c r="AG808" s="397"/>
      <c r="AH808" s="397"/>
      <c r="AI808" s="397"/>
      <c r="AJ808" s="397"/>
      <c r="AK808" s="397"/>
      <c r="AL808" s="397"/>
      <c r="AM808" s="397"/>
      <c r="AN808" s="397"/>
      <c r="AO808" s="397"/>
      <c r="AP808" s="397"/>
      <c r="AQ808" s="397"/>
      <c r="AR808" s="397"/>
      <c r="AS808" s="397"/>
      <c r="AT808" s="397"/>
      <c r="AU808" s="397"/>
      <c r="AV808" s="397"/>
      <c r="AW808" s="397"/>
      <c r="AX808" s="397"/>
      <c r="AY808" s="397"/>
      <c r="AZ808" s="397"/>
      <c r="BA808" s="553"/>
      <c r="BB808" s="397"/>
      <c r="BC808" s="397"/>
      <c r="BD808" s="397"/>
      <c r="BE808" s="397"/>
      <c r="BF808" s="397"/>
      <c r="BG808" s="397"/>
      <c r="BH808" s="397"/>
      <c r="BI808" s="397"/>
      <c r="BJ808" s="397"/>
      <c r="BK808" s="397"/>
    </row>
    <row r="809" spans="2:63" x14ac:dyDescent="0.35">
      <c r="B809" s="80"/>
      <c r="C809" s="119"/>
      <c r="D809" s="119"/>
      <c r="E809" s="202"/>
      <c r="F809" s="119"/>
      <c r="G809" s="120"/>
      <c r="H809" s="41"/>
      <c r="I809" s="41"/>
      <c r="J809" s="944">
        <f t="shared" si="95"/>
        <v>0</v>
      </c>
      <c r="K809" s="292">
        <f t="shared" si="96"/>
        <v>0</v>
      </c>
      <c r="L809" s="327">
        <f>IF(I809&lt;(INDEX(Lookup!$U$2:$U$10,MATCH($D$45,Lookup!$S$2:$S$10,0))),0,365)</f>
        <v>0</v>
      </c>
      <c r="M809" s="292">
        <f t="shared" si="94"/>
        <v>0</v>
      </c>
      <c r="N809" s="371"/>
      <c r="O809" s="150"/>
      <c r="P809" s="397"/>
      <c r="Q809" s="555"/>
      <c r="R809" s="576">
        <f t="shared" si="97"/>
        <v>0</v>
      </c>
      <c r="S809" s="576">
        <f t="shared" si="98"/>
        <v>0</v>
      </c>
      <c r="T809" s="576">
        <f t="shared" si="99"/>
        <v>0</v>
      </c>
      <c r="U809" s="576">
        <f t="shared" si="100"/>
        <v>0</v>
      </c>
      <c r="V809" s="553"/>
      <c r="W809" s="553"/>
      <c r="X809" s="553"/>
      <c r="Y809" s="553"/>
      <c r="Z809" s="397"/>
      <c r="AA809" s="397"/>
      <c r="AB809" s="397"/>
      <c r="AC809" s="397"/>
      <c r="AD809" s="397"/>
      <c r="AE809" s="397"/>
      <c r="AF809" s="397"/>
      <c r="AG809" s="397"/>
      <c r="AH809" s="397"/>
      <c r="AI809" s="397"/>
      <c r="AJ809" s="397"/>
      <c r="AK809" s="397"/>
      <c r="AL809" s="397"/>
      <c r="AM809" s="397"/>
      <c r="AN809" s="397"/>
      <c r="AO809" s="397"/>
      <c r="AP809" s="397"/>
      <c r="AQ809" s="397"/>
      <c r="AR809" s="397"/>
      <c r="AS809" s="397"/>
      <c r="AT809" s="397"/>
      <c r="AU809" s="397"/>
      <c r="AV809" s="397"/>
      <c r="AW809" s="397"/>
      <c r="AX809" s="397"/>
      <c r="AY809" s="397"/>
      <c r="AZ809" s="397"/>
      <c r="BA809" s="553"/>
      <c r="BB809" s="397"/>
      <c r="BC809" s="397"/>
      <c r="BD809" s="397"/>
      <c r="BE809" s="397"/>
      <c r="BF809" s="397"/>
      <c r="BG809" s="397"/>
      <c r="BH809" s="397"/>
      <c r="BI809" s="397"/>
      <c r="BJ809" s="397"/>
      <c r="BK809" s="397"/>
    </row>
    <row r="810" spans="2:63" x14ac:dyDescent="0.35">
      <c r="B810" s="80"/>
      <c r="C810" s="119"/>
      <c r="D810" s="119"/>
      <c r="E810" s="202"/>
      <c r="F810" s="119"/>
      <c r="G810" s="120"/>
      <c r="H810" s="41"/>
      <c r="I810" s="41"/>
      <c r="J810" s="944">
        <f t="shared" si="95"/>
        <v>0</v>
      </c>
      <c r="K810" s="292">
        <f t="shared" si="96"/>
        <v>0</v>
      </c>
      <c r="L810" s="327">
        <f>IF(I810&lt;(INDEX(Lookup!$U$2:$U$10,MATCH($D$45,Lookup!$S$2:$S$10,0))),0,365)</f>
        <v>0</v>
      </c>
      <c r="M810" s="292">
        <f t="shared" si="94"/>
        <v>0</v>
      </c>
      <c r="N810" s="371"/>
      <c r="O810" s="150"/>
      <c r="P810" s="397"/>
      <c r="Q810" s="555"/>
      <c r="R810" s="576">
        <f t="shared" si="97"/>
        <v>0</v>
      </c>
      <c r="S810" s="576">
        <f t="shared" si="98"/>
        <v>0</v>
      </c>
      <c r="T810" s="576">
        <f t="shared" si="99"/>
        <v>0</v>
      </c>
      <c r="U810" s="576">
        <f t="shared" si="100"/>
        <v>0</v>
      </c>
      <c r="V810" s="553"/>
      <c r="W810" s="553"/>
      <c r="X810" s="553"/>
      <c r="Y810" s="553"/>
      <c r="Z810" s="397"/>
      <c r="AA810" s="397"/>
      <c r="AB810" s="397"/>
      <c r="AC810" s="397"/>
      <c r="AD810" s="397"/>
      <c r="AE810" s="397"/>
      <c r="AF810" s="397"/>
      <c r="AG810" s="397"/>
      <c r="AH810" s="397"/>
      <c r="AI810" s="397"/>
      <c r="AJ810" s="397"/>
      <c r="AK810" s="397"/>
      <c r="AL810" s="397"/>
      <c r="AM810" s="397"/>
      <c r="AN810" s="397"/>
      <c r="AO810" s="397"/>
      <c r="AP810" s="397"/>
      <c r="AQ810" s="397"/>
      <c r="AR810" s="397"/>
      <c r="AS810" s="397"/>
      <c r="AT810" s="397"/>
      <c r="AU810" s="397"/>
      <c r="AV810" s="397"/>
      <c r="AW810" s="397"/>
      <c r="AX810" s="397"/>
      <c r="AY810" s="397"/>
      <c r="AZ810" s="397"/>
      <c r="BA810" s="553"/>
      <c r="BB810" s="397"/>
      <c r="BC810" s="397"/>
      <c r="BD810" s="397"/>
      <c r="BE810" s="397"/>
      <c r="BF810" s="397"/>
      <c r="BG810" s="397"/>
      <c r="BH810" s="397"/>
      <c r="BI810" s="397"/>
      <c r="BJ810" s="397"/>
      <c r="BK810" s="397"/>
    </row>
    <row r="811" spans="2:63" x14ac:dyDescent="0.35">
      <c r="B811" s="80"/>
      <c r="C811" s="119"/>
      <c r="D811" s="119"/>
      <c r="E811" s="202"/>
      <c r="F811" s="119"/>
      <c r="G811" s="120"/>
      <c r="H811" s="41"/>
      <c r="I811" s="41"/>
      <c r="J811" s="944">
        <f t="shared" si="95"/>
        <v>0</v>
      </c>
      <c r="K811" s="292">
        <f t="shared" si="96"/>
        <v>0</v>
      </c>
      <c r="L811" s="327">
        <f>IF(I811&lt;(INDEX(Lookup!$U$2:$U$10,MATCH($D$45,Lookup!$S$2:$S$10,0))),0,365)</f>
        <v>0</v>
      </c>
      <c r="M811" s="292">
        <f t="shared" si="94"/>
        <v>0</v>
      </c>
      <c r="N811" s="371"/>
      <c r="O811" s="150"/>
      <c r="P811" s="397"/>
      <c r="Q811" s="555"/>
      <c r="R811" s="576">
        <f t="shared" si="97"/>
        <v>0</v>
      </c>
      <c r="S811" s="576">
        <f t="shared" si="98"/>
        <v>0</v>
      </c>
      <c r="T811" s="576">
        <f t="shared" si="99"/>
        <v>0</v>
      </c>
      <c r="U811" s="576">
        <f t="shared" si="100"/>
        <v>0</v>
      </c>
      <c r="V811" s="553"/>
      <c r="W811" s="553"/>
      <c r="X811" s="553"/>
      <c r="Y811" s="553"/>
      <c r="Z811" s="397"/>
      <c r="AA811" s="397"/>
      <c r="AB811" s="397"/>
      <c r="AC811" s="397"/>
      <c r="AD811" s="397"/>
      <c r="AE811" s="397"/>
      <c r="AF811" s="397"/>
      <c r="AG811" s="397"/>
      <c r="AH811" s="397"/>
      <c r="AI811" s="397"/>
      <c r="AJ811" s="397"/>
      <c r="AK811" s="397"/>
      <c r="AL811" s="397"/>
      <c r="AM811" s="397"/>
      <c r="AN811" s="397"/>
      <c r="AO811" s="397"/>
      <c r="AP811" s="397"/>
      <c r="AQ811" s="397"/>
      <c r="AR811" s="397"/>
      <c r="AS811" s="397"/>
      <c r="AT811" s="397"/>
      <c r="AU811" s="397"/>
      <c r="AV811" s="397"/>
      <c r="AW811" s="397"/>
      <c r="AX811" s="397"/>
      <c r="AY811" s="397"/>
      <c r="AZ811" s="397"/>
      <c r="BA811" s="553"/>
      <c r="BB811" s="397"/>
      <c r="BC811" s="397"/>
      <c r="BD811" s="397"/>
      <c r="BE811" s="397"/>
      <c r="BF811" s="397"/>
      <c r="BG811" s="397"/>
      <c r="BH811" s="397"/>
      <c r="BI811" s="397"/>
      <c r="BJ811" s="397"/>
      <c r="BK811" s="397"/>
    </row>
    <row r="812" spans="2:63" x14ac:dyDescent="0.35">
      <c r="B812" s="80"/>
      <c r="C812" s="119"/>
      <c r="D812" s="119"/>
      <c r="E812" s="202"/>
      <c r="F812" s="119"/>
      <c r="G812" s="120"/>
      <c r="H812" s="41"/>
      <c r="I812" s="41"/>
      <c r="J812" s="944">
        <f t="shared" si="95"/>
        <v>0</v>
      </c>
      <c r="K812" s="292">
        <f t="shared" si="96"/>
        <v>0</v>
      </c>
      <c r="L812" s="327">
        <f>IF(I812&lt;(INDEX(Lookup!$U$2:$U$10,MATCH($D$45,Lookup!$S$2:$S$10,0))),0,365)</f>
        <v>0</v>
      </c>
      <c r="M812" s="292">
        <f t="shared" si="94"/>
        <v>0</v>
      </c>
      <c r="N812" s="371"/>
      <c r="O812" s="150"/>
      <c r="P812" s="397"/>
      <c r="Q812" s="555"/>
      <c r="R812" s="576">
        <f t="shared" si="97"/>
        <v>0</v>
      </c>
      <c r="S812" s="576">
        <f t="shared" si="98"/>
        <v>0</v>
      </c>
      <c r="T812" s="576">
        <f t="shared" si="99"/>
        <v>0</v>
      </c>
      <c r="U812" s="576">
        <f t="shared" si="100"/>
        <v>0</v>
      </c>
      <c r="V812" s="553"/>
      <c r="W812" s="553"/>
      <c r="X812" s="553"/>
      <c r="Y812" s="553"/>
      <c r="Z812" s="397"/>
      <c r="AA812" s="397"/>
      <c r="AB812" s="397"/>
      <c r="AC812" s="397"/>
      <c r="AD812" s="397"/>
      <c r="AE812" s="397"/>
      <c r="AF812" s="397"/>
      <c r="AG812" s="397"/>
      <c r="AH812" s="397"/>
      <c r="AI812" s="397"/>
      <c r="AJ812" s="397"/>
      <c r="AK812" s="397"/>
      <c r="AL812" s="397"/>
      <c r="AM812" s="397"/>
      <c r="AN812" s="397"/>
      <c r="AO812" s="397"/>
      <c r="AP812" s="397"/>
      <c r="AQ812" s="397"/>
      <c r="AR812" s="397"/>
      <c r="AS812" s="397"/>
      <c r="AT812" s="397"/>
      <c r="AU812" s="397"/>
      <c r="AV812" s="397"/>
      <c r="AW812" s="397"/>
      <c r="AX812" s="397"/>
      <c r="AY812" s="397"/>
      <c r="AZ812" s="397"/>
      <c r="BA812" s="553"/>
      <c r="BB812" s="397"/>
      <c r="BC812" s="397"/>
      <c r="BD812" s="397"/>
      <c r="BE812" s="397"/>
      <c r="BF812" s="397"/>
      <c r="BG812" s="397"/>
      <c r="BH812" s="397"/>
      <c r="BI812" s="397"/>
      <c r="BJ812" s="397"/>
      <c r="BK812" s="397"/>
    </row>
    <row r="813" spans="2:63" x14ac:dyDescent="0.35">
      <c r="B813" s="80"/>
      <c r="C813" s="119"/>
      <c r="D813" s="119"/>
      <c r="E813" s="202"/>
      <c r="F813" s="119"/>
      <c r="G813" s="120"/>
      <c r="H813" s="41"/>
      <c r="I813" s="41"/>
      <c r="J813" s="944">
        <f t="shared" si="95"/>
        <v>0</v>
      </c>
      <c r="K813" s="292">
        <f t="shared" si="96"/>
        <v>0</v>
      </c>
      <c r="L813" s="327">
        <f>IF(I813&lt;(INDEX(Lookup!$U$2:$U$10,MATCH($D$45,Lookup!$S$2:$S$10,0))),0,365)</f>
        <v>0</v>
      </c>
      <c r="M813" s="292">
        <f t="shared" si="94"/>
        <v>0</v>
      </c>
      <c r="N813" s="371"/>
      <c r="O813" s="150"/>
      <c r="P813" s="397"/>
      <c r="Q813" s="555"/>
      <c r="R813" s="576">
        <f t="shared" si="97"/>
        <v>0</v>
      </c>
      <c r="S813" s="576">
        <f t="shared" si="98"/>
        <v>0</v>
      </c>
      <c r="T813" s="576">
        <f t="shared" si="99"/>
        <v>0</v>
      </c>
      <c r="U813" s="576">
        <f t="shared" si="100"/>
        <v>0</v>
      </c>
      <c r="V813" s="553"/>
      <c r="W813" s="553"/>
      <c r="X813" s="553"/>
      <c r="Y813" s="553"/>
      <c r="Z813" s="397"/>
      <c r="AA813" s="397"/>
      <c r="AB813" s="397"/>
      <c r="AC813" s="397"/>
      <c r="AD813" s="397"/>
      <c r="AE813" s="397"/>
      <c r="AF813" s="397"/>
      <c r="AG813" s="397"/>
      <c r="AH813" s="397"/>
      <c r="AI813" s="397"/>
      <c r="AJ813" s="397"/>
      <c r="AK813" s="397"/>
      <c r="AL813" s="397"/>
      <c r="AM813" s="397"/>
      <c r="AN813" s="397"/>
      <c r="AO813" s="397"/>
      <c r="AP813" s="397"/>
      <c r="AQ813" s="397"/>
      <c r="AR813" s="397"/>
      <c r="AS813" s="397"/>
      <c r="AT813" s="397"/>
      <c r="AU813" s="397"/>
      <c r="AV813" s="397"/>
      <c r="AW813" s="397"/>
      <c r="AX813" s="397"/>
      <c r="AY813" s="397"/>
      <c r="AZ813" s="397"/>
      <c r="BA813" s="553"/>
      <c r="BB813" s="397"/>
      <c r="BC813" s="397"/>
      <c r="BD813" s="397"/>
      <c r="BE813" s="397"/>
      <c r="BF813" s="397"/>
      <c r="BG813" s="397"/>
      <c r="BH813" s="397"/>
      <c r="BI813" s="397"/>
      <c r="BJ813" s="397"/>
      <c r="BK813" s="397"/>
    </row>
    <row r="814" spans="2:63" x14ac:dyDescent="0.35">
      <c r="B814" s="80"/>
      <c r="C814" s="119"/>
      <c r="D814" s="119"/>
      <c r="E814" s="202"/>
      <c r="F814" s="119"/>
      <c r="G814" s="120"/>
      <c r="H814" s="41"/>
      <c r="I814" s="41"/>
      <c r="J814" s="944">
        <f t="shared" si="95"/>
        <v>0</v>
      </c>
      <c r="K814" s="292">
        <f t="shared" si="96"/>
        <v>0</v>
      </c>
      <c r="L814" s="327">
        <f>IF(I814&lt;(INDEX(Lookup!$U$2:$U$10,MATCH($D$45,Lookup!$S$2:$S$10,0))),0,365)</f>
        <v>0</v>
      </c>
      <c r="M814" s="292">
        <f t="shared" si="94"/>
        <v>0</v>
      </c>
      <c r="N814" s="371"/>
      <c r="O814" s="150"/>
      <c r="P814" s="397"/>
      <c r="Q814" s="555"/>
      <c r="R814" s="576">
        <f t="shared" si="97"/>
        <v>0</v>
      </c>
      <c r="S814" s="576">
        <f t="shared" si="98"/>
        <v>0</v>
      </c>
      <c r="T814" s="576">
        <f t="shared" si="99"/>
        <v>0</v>
      </c>
      <c r="U814" s="576">
        <f t="shared" si="100"/>
        <v>0</v>
      </c>
      <c r="V814" s="553"/>
      <c r="W814" s="553"/>
      <c r="X814" s="553"/>
      <c r="Y814" s="553"/>
      <c r="Z814" s="397"/>
      <c r="AA814" s="397"/>
      <c r="AB814" s="397"/>
      <c r="AC814" s="397"/>
      <c r="AD814" s="397"/>
      <c r="AE814" s="397"/>
      <c r="AF814" s="397"/>
      <c r="AG814" s="397"/>
      <c r="AH814" s="397"/>
      <c r="AI814" s="397"/>
      <c r="AJ814" s="397"/>
      <c r="AK814" s="397"/>
      <c r="AL814" s="397"/>
      <c r="AM814" s="397"/>
      <c r="AN814" s="397"/>
      <c r="AO814" s="397"/>
      <c r="AP814" s="397"/>
      <c r="AQ814" s="397"/>
      <c r="AR814" s="397"/>
      <c r="AS814" s="397"/>
      <c r="AT814" s="397"/>
      <c r="AU814" s="397"/>
      <c r="AV814" s="397"/>
      <c r="AW814" s="397"/>
      <c r="AX814" s="397"/>
      <c r="AY814" s="397"/>
      <c r="AZ814" s="397"/>
      <c r="BA814" s="553"/>
      <c r="BB814" s="397"/>
      <c r="BC814" s="397"/>
      <c r="BD814" s="397"/>
      <c r="BE814" s="397"/>
      <c r="BF814" s="397"/>
      <c r="BG814" s="397"/>
      <c r="BH814" s="397"/>
      <c r="BI814" s="397"/>
      <c r="BJ814" s="397"/>
      <c r="BK814" s="397"/>
    </row>
    <row r="815" spans="2:63" x14ac:dyDescent="0.35">
      <c r="B815" s="80"/>
      <c r="C815" s="119"/>
      <c r="D815" s="119"/>
      <c r="E815" s="202"/>
      <c r="F815" s="119"/>
      <c r="G815" s="120"/>
      <c r="H815" s="41"/>
      <c r="I815" s="41"/>
      <c r="J815" s="944">
        <f t="shared" si="95"/>
        <v>0</v>
      </c>
      <c r="K815" s="292">
        <f t="shared" si="96"/>
        <v>0</v>
      </c>
      <c r="L815" s="327">
        <f>IF(I815&lt;(INDEX(Lookup!$U$2:$U$10,MATCH($D$45,Lookup!$S$2:$S$10,0))),0,365)</f>
        <v>0</v>
      </c>
      <c r="M815" s="292">
        <f t="shared" si="94"/>
        <v>0</v>
      </c>
      <c r="N815" s="371"/>
      <c r="O815" s="150"/>
      <c r="P815" s="397"/>
      <c r="Q815" s="555"/>
      <c r="R815" s="576">
        <f t="shared" si="97"/>
        <v>0</v>
      </c>
      <c r="S815" s="576">
        <f t="shared" si="98"/>
        <v>0</v>
      </c>
      <c r="T815" s="576">
        <f t="shared" si="99"/>
        <v>0</v>
      </c>
      <c r="U815" s="576">
        <f t="shared" si="100"/>
        <v>0</v>
      </c>
      <c r="V815" s="553"/>
      <c r="W815" s="553"/>
      <c r="X815" s="553"/>
      <c r="Y815" s="553"/>
      <c r="Z815" s="397"/>
      <c r="AA815" s="397"/>
      <c r="AB815" s="397"/>
      <c r="AC815" s="397"/>
      <c r="AD815" s="397"/>
      <c r="AE815" s="397"/>
      <c r="AF815" s="397"/>
      <c r="AG815" s="397"/>
      <c r="AH815" s="397"/>
      <c r="AI815" s="397"/>
      <c r="AJ815" s="397"/>
      <c r="AK815" s="397"/>
      <c r="AL815" s="397"/>
      <c r="AM815" s="397"/>
      <c r="AN815" s="397"/>
      <c r="AO815" s="397"/>
      <c r="AP815" s="397"/>
      <c r="AQ815" s="397"/>
      <c r="AR815" s="397"/>
      <c r="AS815" s="397"/>
      <c r="AT815" s="397"/>
      <c r="AU815" s="397"/>
      <c r="AV815" s="397"/>
      <c r="AW815" s="397"/>
      <c r="AX815" s="397"/>
      <c r="AY815" s="397"/>
      <c r="AZ815" s="397"/>
      <c r="BA815" s="553"/>
      <c r="BB815" s="397"/>
      <c r="BC815" s="397"/>
      <c r="BD815" s="397"/>
      <c r="BE815" s="397"/>
      <c r="BF815" s="397"/>
      <c r="BG815" s="397"/>
      <c r="BH815" s="397"/>
      <c r="BI815" s="397"/>
      <c r="BJ815" s="397"/>
      <c r="BK815" s="397"/>
    </row>
    <row r="816" spans="2:63" x14ac:dyDescent="0.35">
      <c r="B816" s="80"/>
      <c r="C816" s="119"/>
      <c r="D816" s="119"/>
      <c r="E816" s="202"/>
      <c r="F816" s="119"/>
      <c r="G816" s="120"/>
      <c r="H816" s="41"/>
      <c r="I816" s="41"/>
      <c r="J816" s="944">
        <f t="shared" si="95"/>
        <v>0</v>
      </c>
      <c r="K816" s="292">
        <f t="shared" si="96"/>
        <v>0</v>
      </c>
      <c r="L816" s="327">
        <f>IF(I816&lt;(INDEX(Lookup!$U$2:$U$10,MATCH($D$45,Lookup!$S$2:$S$10,0))),0,365)</f>
        <v>0</v>
      </c>
      <c r="M816" s="292">
        <f t="shared" ref="M816:M879" si="101">IF(O816="x",0,L816*$L$8)</f>
        <v>0</v>
      </c>
      <c r="N816" s="371"/>
      <c r="O816" s="150"/>
      <c r="P816" s="397"/>
      <c r="Q816" s="555"/>
      <c r="R816" s="576">
        <f t="shared" si="97"/>
        <v>0</v>
      </c>
      <c r="S816" s="576">
        <f t="shared" si="98"/>
        <v>0</v>
      </c>
      <c r="T816" s="576">
        <f t="shared" si="99"/>
        <v>0</v>
      </c>
      <c r="U816" s="576">
        <f t="shared" si="100"/>
        <v>0</v>
      </c>
      <c r="V816" s="553"/>
      <c r="W816" s="553"/>
      <c r="X816" s="553"/>
      <c r="Y816" s="553"/>
      <c r="Z816" s="397"/>
      <c r="AA816" s="397"/>
      <c r="AB816" s="397"/>
      <c r="AC816" s="397"/>
      <c r="AD816" s="397"/>
      <c r="AE816" s="397"/>
      <c r="AF816" s="397"/>
      <c r="AG816" s="397"/>
      <c r="AH816" s="397"/>
      <c r="AI816" s="397"/>
      <c r="AJ816" s="397"/>
      <c r="AK816" s="397"/>
      <c r="AL816" s="397"/>
      <c r="AM816" s="397"/>
      <c r="AN816" s="397"/>
      <c r="AO816" s="397"/>
      <c r="AP816" s="397"/>
      <c r="AQ816" s="397"/>
      <c r="AR816" s="397"/>
      <c r="AS816" s="397"/>
      <c r="AT816" s="397"/>
      <c r="AU816" s="397"/>
      <c r="AV816" s="397"/>
      <c r="AW816" s="397"/>
      <c r="AX816" s="397"/>
      <c r="AY816" s="397"/>
      <c r="AZ816" s="397"/>
      <c r="BA816" s="553"/>
      <c r="BB816" s="397"/>
      <c r="BC816" s="397"/>
      <c r="BD816" s="397"/>
      <c r="BE816" s="397"/>
      <c r="BF816" s="397"/>
      <c r="BG816" s="397"/>
      <c r="BH816" s="397"/>
      <c r="BI816" s="397"/>
      <c r="BJ816" s="397"/>
      <c r="BK816" s="397"/>
    </row>
    <row r="817" spans="2:63" x14ac:dyDescent="0.35">
      <c r="B817" s="80"/>
      <c r="C817" s="119"/>
      <c r="D817" s="119"/>
      <c r="E817" s="202"/>
      <c r="F817" s="119"/>
      <c r="G817" s="120"/>
      <c r="H817" s="41"/>
      <c r="I817" s="41"/>
      <c r="J817" s="944">
        <f t="shared" ref="J817:J880" si="102">IF(OR(H817&lt;&gt;"",I817&lt;&gt;""),DATEDIF(H817,I817,"d")+1,0)</f>
        <v>0</v>
      </c>
      <c r="K817" s="292">
        <f t="shared" ref="K817:K880" si="103">J817*$L$8</f>
        <v>0</v>
      </c>
      <c r="L817" s="327">
        <f>IF(I817&lt;(INDEX(Lookup!$U$2:$U$10,MATCH($D$45,Lookup!$S$2:$S$10,0))),0,365)</f>
        <v>0</v>
      </c>
      <c r="M817" s="292">
        <f t="shared" si="101"/>
        <v>0</v>
      </c>
      <c r="N817" s="371"/>
      <c r="O817" s="150"/>
      <c r="P817" s="397"/>
      <c r="Q817" s="555"/>
      <c r="R817" s="576">
        <f t="shared" ref="R817:R880" si="104">K817*$H$33</f>
        <v>0</v>
      </c>
      <c r="S817" s="576">
        <f t="shared" ref="S817:S880" si="105">M817*$H$42</f>
        <v>0</v>
      </c>
      <c r="T817" s="576">
        <f t="shared" ref="T817:T880" si="106">R817-K817</f>
        <v>0</v>
      </c>
      <c r="U817" s="576">
        <f t="shared" ref="U817:U880" si="107">S817-M817</f>
        <v>0</v>
      </c>
      <c r="V817" s="553"/>
      <c r="W817" s="553"/>
      <c r="X817" s="553"/>
      <c r="Y817" s="553"/>
      <c r="Z817" s="397"/>
      <c r="AA817" s="397"/>
      <c r="AB817" s="397"/>
      <c r="AC817" s="397"/>
      <c r="AD817" s="397"/>
      <c r="AE817" s="397"/>
      <c r="AF817" s="397"/>
      <c r="AG817" s="397"/>
      <c r="AH817" s="397"/>
      <c r="AI817" s="397"/>
      <c r="AJ817" s="397"/>
      <c r="AK817" s="397"/>
      <c r="AL817" s="397"/>
      <c r="AM817" s="397"/>
      <c r="AN817" s="397"/>
      <c r="AO817" s="397"/>
      <c r="AP817" s="397"/>
      <c r="AQ817" s="397"/>
      <c r="AR817" s="397"/>
      <c r="AS817" s="397"/>
      <c r="AT817" s="397"/>
      <c r="AU817" s="397"/>
      <c r="AV817" s="397"/>
      <c r="AW817" s="397"/>
      <c r="AX817" s="397"/>
      <c r="AY817" s="397"/>
      <c r="AZ817" s="397"/>
      <c r="BA817" s="553"/>
      <c r="BB817" s="397"/>
      <c r="BC817" s="397"/>
      <c r="BD817" s="397"/>
      <c r="BE817" s="397"/>
      <c r="BF817" s="397"/>
      <c r="BG817" s="397"/>
      <c r="BH817" s="397"/>
      <c r="BI817" s="397"/>
      <c r="BJ817" s="397"/>
      <c r="BK817" s="397"/>
    </row>
    <row r="818" spans="2:63" x14ac:dyDescent="0.35">
      <c r="B818" s="80"/>
      <c r="C818" s="119"/>
      <c r="D818" s="119"/>
      <c r="E818" s="202"/>
      <c r="F818" s="119"/>
      <c r="G818" s="120"/>
      <c r="H818" s="41"/>
      <c r="I818" s="41"/>
      <c r="J818" s="944">
        <f t="shared" si="102"/>
        <v>0</v>
      </c>
      <c r="K818" s="292">
        <f t="shared" si="103"/>
        <v>0</v>
      </c>
      <c r="L818" s="327">
        <f>IF(I818&lt;(INDEX(Lookup!$U$2:$U$10,MATCH($D$45,Lookup!$S$2:$S$10,0))),0,365)</f>
        <v>0</v>
      </c>
      <c r="M818" s="292">
        <f t="shared" si="101"/>
        <v>0</v>
      </c>
      <c r="N818" s="371"/>
      <c r="O818" s="150"/>
      <c r="P818" s="397"/>
      <c r="Q818" s="555"/>
      <c r="R818" s="576">
        <f t="shared" si="104"/>
        <v>0</v>
      </c>
      <c r="S818" s="576">
        <f t="shared" si="105"/>
        <v>0</v>
      </c>
      <c r="T818" s="576">
        <f t="shared" si="106"/>
        <v>0</v>
      </c>
      <c r="U818" s="576">
        <f t="shared" si="107"/>
        <v>0</v>
      </c>
      <c r="V818" s="553"/>
      <c r="W818" s="553"/>
      <c r="X818" s="553"/>
      <c r="Y818" s="553"/>
      <c r="Z818" s="397"/>
      <c r="AA818" s="397"/>
      <c r="AB818" s="397"/>
      <c r="AC818" s="397"/>
      <c r="AD818" s="397"/>
      <c r="AE818" s="397"/>
      <c r="AF818" s="397"/>
      <c r="AG818" s="397"/>
      <c r="AH818" s="397"/>
      <c r="AI818" s="397"/>
      <c r="AJ818" s="397"/>
      <c r="AK818" s="397"/>
      <c r="AL818" s="397"/>
      <c r="AM818" s="397"/>
      <c r="AN818" s="397"/>
      <c r="AO818" s="397"/>
      <c r="AP818" s="397"/>
      <c r="AQ818" s="397"/>
      <c r="AR818" s="397"/>
      <c r="AS818" s="397"/>
      <c r="AT818" s="397"/>
      <c r="AU818" s="397"/>
      <c r="AV818" s="397"/>
      <c r="AW818" s="397"/>
      <c r="AX818" s="397"/>
      <c r="AY818" s="397"/>
      <c r="AZ818" s="397"/>
      <c r="BA818" s="553"/>
      <c r="BB818" s="397"/>
      <c r="BC818" s="397"/>
      <c r="BD818" s="397"/>
      <c r="BE818" s="397"/>
      <c r="BF818" s="397"/>
      <c r="BG818" s="397"/>
      <c r="BH818" s="397"/>
      <c r="BI818" s="397"/>
      <c r="BJ818" s="397"/>
      <c r="BK818" s="397"/>
    </row>
    <row r="819" spans="2:63" x14ac:dyDescent="0.35">
      <c r="B819" s="80"/>
      <c r="C819" s="119"/>
      <c r="D819" s="119"/>
      <c r="E819" s="202"/>
      <c r="F819" s="119"/>
      <c r="G819" s="120"/>
      <c r="H819" s="41"/>
      <c r="I819" s="41"/>
      <c r="J819" s="944">
        <f t="shared" si="102"/>
        <v>0</v>
      </c>
      <c r="K819" s="292">
        <f t="shared" si="103"/>
        <v>0</v>
      </c>
      <c r="L819" s="327">
        <f>IF(I819&lt;(INDEX(Lookup!$U$2:$U$10,MATCH($D$45,Lookup!$S$2:$S$10,0))),0,365)</f>
        <v>0</v>
      </c>
      <c r="M819" s="292">
        <f t="shared" si="101"/>
        <v>0</v>
      </c>
      <c r="N819" s="371"/>
      <c r="O819" s="150"/>
      <c r="P819" s="397"/>
      <c r="Q819" s="555"/>
      <c r="R819" s="576">
        <f t="shared" si="104"/>
        <v>0</v>
      </c>
      <c r="S819" s="576">
        <f t="shared" si="105"/>
        <v>0</v>
      </c>
      <c r="T819" s="576">
        <f t="shared" si="106"/>
        <v>0</v>
      </c>
      <c r="U819" s="576">
        <f t="shared" si="107"/>
        <v>0</v>
      </c>
      <c r="V819" s="553"/>
      <c r="W819" s="553"/>
      <c r="X819" s="553"/>
      <c r="Y819" s="553"/>
      <c r="Z819" s="397"/>
      <c r="AA819" s="397"/>
      <c r="AB819" s="397"/>
      <c r="AC819" s="397"/>
      <c r="AD819" s="397"/>
      <c r="AE819" s="397"/>
      <c r="AF819" s="397"/>
      <c r="AG819" s="397"/>
      <c r="AH819" s="397"/>
      <c r="AI819" s="397"/>
      <c r="AJ819" s="397"/>
      <c r="AK819" s="397"/>
      <c r="AL819" s="397"/>
      <c r="AM819" s="397"/>
      <c r="AN819" s="397"/>
      <c r="AO819" s="397"/>
      <c r="AP819" s="397"/>
      <c r="AQ819" s="397"/>
      <c r="AR819" s="397"/>
      <c r="AS819" s="397"/>
      <c r="AT819" s="397"/>
      <c r="AU819" s="397"/>
      <c r="AV819" s="397"/>
      <c r="AW819" s="397"/>
      <c r="AX819" s="397"/>
      <c r="AY819" s="397"/>
      <c r="AZ819" s="397"/>
      <c r="BA819" s="553"/>
      <c r="BB819" s="397"/>
      <c r="BC819" s="397"/>
      <c r="BD819" s="397"/>
      <c r="BE819" s="397"/>
      <c r="BF819" s="397"/>
      <c r="BG819" s="397"/>
      <c r="BH819" s="397"/>
      <c r="BI819" s="397"/>
      <c r="BJ819" s="397"/>
      <c r="BK819" s="397"/>
    </row>
    <row r="820" spans="2:63" x14ac:dyDescent="0.35">
      <c r="B820" s="80"/>
      <c r="C820" s="119"/>
      <c r="D820" s="119"/>
      <c r="E820" s="202"/>
      <c r="F820" s="119"/>
      <c r="G820" s="120"/>
      <c r="H820" s="41"/>
      <c r="I820" s="41"/>
      <c r="J820" s="944">
        <f t="shared" si="102"/>
        <v>0</v>
      </c>
      <c r="K820" s="292">
        <f t="shared" si="103"/>
        <v>0</v>
      </c>
      <c r="L820" s="327">
        <f>IF(I820&lt;(INDEX(Lookup!$U$2:$U$10,MATCH($D$45,Lookup!$S$2:$S$10,0))),0,365)</f>
        <v>0</v>
      </c>
      <c r="M820" s="292">
        <f t="shared" si="101"/>
        <v>0</v>
      </c>
      <c r="N820" s="371"/>
      <c r="O820" s="150"/>
      <c r="P820" s="397"/>
      <c r="Q820" s="555"/>
      <c r="R820" s="576">
        <f t="shared" si="104"/>
        <v>0</v>
      </c>
      <c r="S820" s="576">
        <f t="shared" si="105"/>
        <v>0</v>
      </c>
      <c r="T820" s="576">
        <f t="shared" si="106"/>
        <v>0</v>
      </c>
      <c r="U820" s="576">
        <f t="shared" si="107"/>
        <v>0</v>
      </c>
      <c r="V820" s="553"/>
      <c r="W820" s="553"/>
      <c r="X820" s="553"/>
      <c r="Y820" s="553"/>
      <c r="Z820" s="397"/>
      <c r="AA820" s="397"/>
      <c r="AB820" s="397"/>
      <c r="AC820" s="397"/>
      <c r="AD820" s="397"/>
      <c r="AE820" s="397"/>
      <c r="AF820" s="397"/>
      <c r="AG820" s="397"/>
      <c r="AH820" s="397"/>
      <c r="AI820" s="397"/>
      <c r="AJ820" s="397"/>
      <c r="AK820" s="397"/>
      <c r="AL820" s="397"/>
      <c r="AM820" s="397"/>
      <c r="AN820" s="397"/>
      <c r="AO820" s="397"/>
      <c r="AP820" s="397"/>
      <c r="AQ820" s="397"/>
      <c r="AR820" s="397"/>
      <c r="AS820" s="397"/>
      <c r="AT820" s="397"/>
      <c r="AU820" s="397"/>
      <c r="AV820" s="397"/>
      <c r="AW820" s="397"/>
      <c r="AX820" s="397"/>
      <c r="AY820" s="397"/>
      <c r="AZ820" s="397"/>
      <c r="BA820" s="553"/>
      <c r="BB820" s="397"/>
      <c r="BC820" s="397"/>
      <c r="BD820" s="397"/>
      <c r="BE820" s="397"/>
      <c r="BF820" s="397"/>
      <c r="BG820" s="397"/>
      <c r="BH820" s="397"/>
      <c r="BI820" s="397"/>
      <c r="BJ820" s="397"/>
      <c r="BK820" s="397"/>
    </row>
    <row r="821" spans="2:63" x14ac:dyDescent="0.35">
      <c r="B821" s="80"/>
      <c r="C821" s="119"/>
      <c r="D821" s="119"/>
      <c r="E821" s="202"/>
      <c r="F821" s="119"/>
      <c r="G821" s="120"/>
      <c r="H821" s="41"/>
      <c r="I821" s="41"/>
      <c r="J821" s="944">
        <f t="shared" si="102"/>
        <v>0</v>
      </c>
      <c r="K821" s="292">
        <f t="shared" si="103"/>
        <v>0</v>
      </c>
      <c r="L821" s="327">
        <f>IF(I821&lt;(INDEX(Lookup!$U$2:$U$10,MATCH($D$45,Lookup!$S$2:$S$10,0))),0,365)</f>
        <v>0</v>
      </c>
      <c r="M821" s="292">
        <f t="shared" si="101"/>
        <v>0</v>
      </c>
      <c r="N821" s="371"/>
      <c r="O821" s="150"/>
      <c r="P821" s="397"/>
      <c r="Q821" s="555"/>
      <c r="R821" s="576">
        <f t="shared" si="104"/>
        <v>0</v>
      </c>
      <c r="S821" s="576">
        <f t="shared" si="105"/>
        <v>0</v>
      </c>
      <c r="T821" s="576">
        <f t="shared" si="106"/>
        <v>0</v>
      </c>
      <c r="U821" s="576">
        <f t="shared" si="107"/>
        <v>0</v>
      </c>
      <c r="V821" s="553"/>
      <c r="W821" s="553"/>
      <c r="X821" s="553"/>
      <c r="Y821" s="553"/>
      <c r="Z821" s="397"/>
      <c r="AA821" s="397"/>
      <c r="AB821" s="397"/>
      <c r="AC821" s="397"/>
      <c r="AD821" s="397"/>
      <c r="AE821" s="397"/>
      <c r="AF821" s="397"/>
      <c r="AG821" s="397"/>
      <c r="AH821" s="397"/>
      <c r="AI821" s="397"/>
      <c r="AJ821" s="397"/>
      <c r="AK821" s="397"/>
      <c r="AL821" s="397"/>
      <c r="AM821" s="397"/>
      <c r="AN821" s="397"/>
      <c r="AO821" s="397"/>
      <c r="AP821" s="397"/>
      <c r="AQ821" s="397"/>
      <c r="AR821" s="397"/>
      <c r="AS821" s="397"/>
      <c r="AT821" s="397"/>
      <c r="AU821" s="397"/>
      <c r="AV821" s="397"/>
      <c r="AW821" s="397"/>
      <c r="AX821" s="397"/>
      <c r="AY821" s="397"/>
      <c r="AZ821" s="397"/>
      <c r="BA821" s="553"/>
      <c r="BB821" s="397"/>
      <c r="BC821" s="397"/>
      <c r="BD821" s="397"/>
      <c r="BE821" s="397"/>
      <c r="BF821" s="397"/>
      <c r="BG821" s="397"/>
      <c r="BH821" s="397"/>
      <c r="BI821" s="397"/>
      <c r="BJ821" s="397"/>
      <c r="BK821" s="397"/>
    </row>
    <row r="822" spans="2:63" x14ac:dyDescent="0.35">
      <c r="B822" s="80"/>
      <c r="C822" s="119"/>
      <c r="D822" s="119"/>
      <c r="E822" s="202"/>
      <c r="F822" s="119"/>
      <c r="G822" s="120"/>
      <c r="H822" s="41"/>
      <c r="I822" s="41"/>
      <c r="J822" s="944">
        <f t="shared" si="102"/>
        <v>0</v>
      </c>
      <c r="K822" s="292">
        <f t="shared" si="103"/>
        <v>0</v>
      </c>
      <c r="L822" s="327">
        <f>IF(I822&lt;(INDEX(Lookup!$U$2:$U$10,MATCH($D$45,Lookup!$S$2:$S$10,0))),0,365)</f>
        <v>0</v>
      </c>
      <c r="M822" s="292">
        <f t="shared" si="101"/>
        <v>0</v>
      </c>
      <c r="N822" s="371"/>
      <c r="O822" s="150"/>
      <c r="P822" s="397"/>
      <c r="Q822" s="555"/>
      <c r="R822" s="576">
        <f t="shared" si="104"/>
        <v>0</v>
      </c>
      <c r="S822" s="576">
        <f t="shared" si="105"/>
        <v>0</v>
      </c>
      <c r="T822" s="576">
        <f t="shared" si="106"/>
        <v>0</v>
      </c>
      <c r="U822" s="576">
        <f t="shared" si="107"/>
        <v>0</v>
      </c>
      <c r="V822" s="553"/>
      <c r="W822" s="553"/>
      <c r="X822" s="553"/>
      <c r="Y822" s="553"/>
      <c r="Z822" s="397"/>
      <c r="AA822" s="397"/>
      <c r="AB822" s="397"/>
      <c r="AC822" s="397"/>
      <c r="AD822" s="397"/>
      <c r="AE822" s="397"/>
      <c r="AF822" s="397"/>
      <c r="AG822" s="397"/>
      <c r="AH822" s="397"/>
      <c r="AI822" s="397"/>
      <c r="AJ822" s="397"/>
      <c r="AK822" s="397"/>
      <c r="AL822" s="397"/>
      <c r="AM822" s="397"/>
      <c r="AN822" s="397"/>
      <c r="AO822" s="397"/>
      <c r="AP822" s="397"/>
      <c r="AQ822" s="397"/>
      <c r="AR822" s="397"/>
      <c r="AS822" s="397"/>
      <c r="AT822" s="397"/>
      <c r="AU822" s="397"/>
      <c r="AV822" s="397"/>
      <c r="AW822" s="397"/>
      <c r="AX822" s="397"/>
      <c r="AY822" s="397"/>
      <c r="AZ822" s="397"/>
      <c r="BA822" s="553"/>
      <c r="BB822" s="397"/>
      <c r="BC822" s="397"/>
      <c r="BD822" s="397"/>
      <c r="BE822" s="397"/>
      <c r="BF822" s="397"/>
      <c r="BG822" s="397"/>
      <c r="BH822" s="397"/>
      <c r="BI822" s="397"/>
      <c r="BJ822" s="397"/>
      <c r="BK822" s="397"/>
    </row>
    <row r="823" spans="2:63" x14ac:dyDescent="0.35">
      <c r="B823" s="80"/>
      <c r="C823" s="119"/>
      <c r="D823" s="119"/>
      <c r="E823" s="202"/>
      <c r="F823" s="119"/>
      <c r="G823" s="120"/>
      <c r="H823" s="41"/>
      <c r="I823" s="41"/>
      <c r="J823" s="944">
        <f t="shared" si="102"/>
        <v>0</v>
      </c>
      <c r="K823" s="292">
        <f t="shared" si="103"/>
        <v>0</v>
      </c>
      <c r="L823" s="327">
        <f>IF(I823&lt;(INDEX(Lookup!$U$2:$U$10,MATCH($D$45,Lookup!$S$2:$S$10,0))),0,365)</f>
        <v>0</v>
      </c>
      <c r="M823" s="292">
        <f t="shared" si="101"/>
        <v>0</v>
      </c>
      <c r="N823" s="371"/>
      <c r="O823" s="150"/>
      <c r="P823" s="397"/>
      <c r="Q823" s="555"/>
      <c r="R823" s="576">
        <f t="shared" si="104"/>
        <v>0</v>
      </c>
      <c r="S823" s="576">
        <f t="shared" si="105"/>
        <v>0</v>
      </c>
      <c r="T823" s="576">
        <f t="shared" si="106"/>
        <v>0</v>
      </c>
      <c r="U823" s="576">
        <f t="shared" si="107"/>
        <v>0</v>
      </c>
      <c r="V823" s="553"/>
      <c r="W823" s="553"/>
      <c r="X823" s="553"/>
      <c r="Y823" s="553"/>
      <c r="Z823" s="397"/>
      <c r="AA823" s="397"/>
      <c r="AB823" s="397"/>
      <c r="AC823" s="397"/>
      <c r="AD823" s="397"/>
      <c r="AE823" s="397"/>
      <c r="AF823" s="397"/>
      <c r="AG823" s="397"/>
      <c r="AH823" s="397"/>
      <c r="AI823" s="397"/>
      <c r="AJ823" s="397"/>
      <c r="AK823" s="397"/>
      <c r="AL823" s="397"/>
      <c r="AM823" s="397"/>
      <c r="AN823" s="397"/>
      <c r="AO823" s="397"/>
      <c r="AP823" s="397"/>
      <c r="AQ823" s="397"/>
      <c r="AR823" s="397"/>
      <c r="AS823" s="397"/>
      <c r="AT823" s="397"/>
      <c r="AU823" s="397"/>
      <c r="AV823" s="397"/>
      <c r="AW823" s="397"/>
      <c r="AX823" s="397"/>
      <c r="AY823" s="397"/>
      <c r="AZ823" s="397"/>
      <c r="BA823" s="553"/>
      <c r="BB823" s="397"/>
      <c r="BC823" s="397"/>
      <c r="BD823" s="397"/>
      <c r="BE823" s="397"/>
      <c r="BF823" s="397"/>
      <c r="BG823" s="397"/>
      <c r="BH823" s="397"/>
      <c r="BI823" s="397"/>
      <c r="BJ823" s="397"/>
      <c r="BK823" s="397"/>
    </row>
    <row r="824" spans="2:63" x14ac:dyDescent="0.35">
      <c r="B824" s="80"/>
      <c r="C824" s="119"/>
      <c r="D824" s="119"/>
      <c r="E824" s="202"/>
      <c r="F824" s="119"/>
      <c r="G824" s="120"/>
      <c r="H824" s="41"/>
      <c r="I824" s="41"/>
      <c r="J824" s="944">
        <f t="shared" si="102"/>
        <v>0</v>
      </c>
      <c r="K824" s="292">
        <f t="shared" si="103"/>
        <v>0</v>
      </c>
      <c r="L824" s="327">
        <f>IF(I824&lt;(INDEX(Lookup!$U$2:$U$10,MATCH($D$45,Lookup!$S$2:$S$10,0))),0,365)</f>
        <v>0</v>
      </c>
      <c r="M824" s="292">
        <f t="shared" si="101"/>
        <v>0</v>
      </c>
      <c r="N824" s="371"/>
      <c r="O824" s="150"/>
      <c r="P824" s="397"/>
      <c r="Q824" s="555"/>
      <c r="R824" s="576">
        <f t="shared" si="104"/>
        <v>0</v>
      </c>
      <c r="S824" s="576">
        <f t="shared" si="105"/>
        <v>0</v>
      </c>
      <c r="T824" s="576">
        <f t="shared" si="106"/>
        <v>0</v>
      </c>
      <c r="U824" s="576">
        <f t="shared" si="107"/>
        <v>0</v>
      </c>
      <c r="V824" s="553"/>
      <c r="W824" s="553"/>
      <c r="X824" s="553"/>
      <c r="Y824" s="553"/>
      <c r="Z824" s="397"/>
      <c r="AA824" s="397"/>
      <c r="AB824" s="397"/>
      <c r="AC824" s="397"/>
      <c r="AD824" s="397"/>
      <c r="AE824" s="397"/>
      <c r="AF824" s="397"/>
      <c r="AG824" s="397"/>
      <c r="AH824" s="397"/>
      <c r="AI824" s="397"/>
      <c r="AJ824" s="397"/>
      <c r="AK824" s="397"/>
      <c r="AL824" s="397"/>
      <c r="AM824" s="397"/>
      <c r="AN824" s="397"/>
      <c r="AO824" s="397"/>
      <c r="AP824" s="397"/>
      <c r="AQ824" s="397"/>
      <c r="AR824" s="397"/>
      <c r="AS824" s="397"/>
      <c r="AT824" s="397"/>
      <c r="AU824" s="397"/>
      <c r="AV824" s="397"/>
      <c r="AW824" s="397"/>
      <c r="AX824" s="397"/>
      <c r="AY824" s="397"/>
      <c r="AZ824" s="397"/>
      <c r="BA824" s="553"/>
      <c r="BB824" s="397"/>
      <c r="BC824" s="397"/>
      <c r="BD824" s="397"/>
      <c r="BE824" s="397"/>
      <c r="BF824" s="397"/>
      <c r="BG824" s="397"/>
      <c r="BH824" s="397"/>
      <c r="BI824" s="397"/>
      <c r="BJ824" s="397"/>
      <c r="BK824" s="397"/>
    </row>
    <row r="825" spans="2:63" x14ac:dyDescent="0.35">
      <c r="B825" s="80"/>
      <c r="C825" s="119"/>
      <c r="D825" s="119"/>
      <c r="E825" s="202"/>
      <c r="F825" s="119"/>
      <c r="G825" s="120"/>
      <c r="H825" s="41"/>
      <c r="I825" s="41"/>
      <c r="J825" s="944">
        <f t="shared" si="102"/>
        <v>0</v>
      </c>
      <c r="K825" s="292">
        <f t="shared" si="103"/>
        <v>0</v>
      </c>
      <c r="L825" s="327">
        <f>IF(I825&lt;(INDEX(Lookup!$U$2:$U$10,MATCH($D$45,Lookup!$S$2:$S$10,0))),0,365)</f>
        <v>0</v>
      </c>
      <c r="M825" s="292">
        <f t="shared" si="101"/>
        <v>0</v>
      </c>
      <c r="N825" s="371"/>
      <c r="O825" s="150"/>
      <c r="P825" s="397"/>
      <c r="Q825" s="555"/>
      <c r="R825" s="576">
        <f t="shared" si="104"/>
        <v>0</v>
      </c>
      <c r="S825" s="576">
        <f t="shared" si="105"/>
        <v>0</v>
      </c>
      <c r="T825" s="576">
        <f t="shared" si="106"/>
        <v>0</v>
      </c>
      <c r="U825" s="576">
        <f t="shared" si="107"/>
        <v>0</v>
      </c>
      <c r="V825" s="553"/>
      <c r="W825" s="553"/>
      <c r="X825" s="553"/>
      <c r="Y825" s="553"/>
      <c r="Z825" s="397"/>
      <c r="AA825" s="397"/>
      <c r="AB825" s="397"/>
      <c r="AC825" s="397"/>
      <c r="AD825" s="397"/>
      <c r="AE825" s="397"/>
      <c r="AF825" s="397"/>
      <c r="AG825" s="397"/>
      <c r="AH825" s="397"/>
      <c r="AI825" s="397"/>
      <c r="AJ825" s="397"/>
      <c r="AK825" s="397"/>
      <c r="AL825" s="397"/>
      <c r="AM825" s="397"/>
      <c r="AN825" s="397"/>
      <c r="AO825" s="397"/>
      <c r="AP825" s="397"/>
      <c r="AQ825" s="397"/>
      <c r="AR825" s="397"/>
      <c r="AS825" s="397"/>
      <c r="AT825" s="397"/>
      <c r="AU825" s="397"/>
      <c r="AV825" s="397"/>
      <c r="AW825" s="397"/>
      <c r="AX825" s="397"/>
      <c r="AY825" s="397"/>
      <c r="AZ825" s="397"/>
      <c r="BA825" s="553"/>
      <c r="BB825" s="397"/>
      <c r="BC825" s="397"/>
      <c r="BD825" s="397"/>
      <c r="BE825" s="397"/>
      <c r="BF825" s="397"/>
      <c r="BG825" s="397"/>
      <c r="BH825" s="397"/>
      <c r="BI825" s="397"/>
      <c r="BJ825" s="397"/>
      <c r="BK825" s="397"/>
    </row>
    <row r="826" spans="2:63" x14ac:dyDescent="0.35">
      <c r="B826" s="80"/>
      <c r="C826" s="119"/>
      <c r="D826" s="119"/>
      <c r="E826" s="202"/>
      <c r="F826" s="119"/>
      <c r="G826" s="120"/>
      <c r="H826" s="41"/>
      <c r="I826" s="41"/>
      <c r="J826" s="944">
        <f t="shared" si="102"/>
        <v>0</v>
      </c>
      <c r="K826" s="292">
        <f t="shared" si="103"/>
        <v>0</v>
      </c>
      <c r="L826" s="327">
        <f>IF(I826&lt;(INDEX(Lookup!$U$2:$U$10,MATCH($D$45,Lookup!$S$2:$S$10,0))),0,365)</f>
        <v>0</v>
      </c>
      <c r="M826" s="292">
        <f t="shared" si="101"/>
        <v>0</v>
      </c>
      <c r="N826" s="371"/>
      <c r="O826" s="150"/>
      <c r="P826" s="397"/>
      <c r="Q826" s="555"/>
      <c r="R826" s="576">
        <f t="shared" si="104"/>
        <v>0</v>
      </c>
      <c r="S826" s="576">
        <f t="shared" si="105"/>
        <v>0</v>
      </c>
      <c r="T826" s="576">
        <f t="shared" si="106"/>
        <v>0</v>
      </c>
      <c r="U826" s="576">
        <f t="shared" si="107"/>
        <v>0</v>
      </c>
      <c r="V826" s="553"/>
      <c r="W826" s="553"/>
      <c r="X826" s="553"/>
      <c r="Y826" s="553"/>
      <c r="Z826" s="397"/>
      <c r="AA826" s="397"/>
      <c r="AB826" s="397"/>
      <c r="AC826" s="397"/>
      <c r="AD826" s="397"/>
      <c r="AE826" s="397"/>
      <c r="AF826" s="397"/>
      <c r="AG826" s="397"/>
      <c r="AH826" s="397"/>
      <c r="AI826" s="397"/>
      <c r="AJ826" s="397"/>
      <c r="AK826" s="397"/>
      <c r="AL826" s="397"/>
      <c r="AM826" s="397"/>
      <c r="AN826" s="397"/>
      <c r="AO826" s="397"/>
      <c r="AP826" s="397"/>
      <c r="AQ826" s="397"/>
      <c r="AR826" s="397"/>
      <c r="AS826" s="397"/>
      <c r="AT826" s="397"/>
      <c r="AU826" s="397"/>
      <c r="AV826" s="397"/>
      <c r="AW826" s="397"/>
      <c r="AX826" s="397"/>
      <c r="AY826" s="397"/>
      <c r="AZ826" s="397"/>
      <c r="BA826" s="553"/>
      <c r="BB826" s="397"/>
      <c r="BC826" s="397"/>
      <c r="BD826" s="397"/>
      <c r="BE826" s="397"/>
      <c r="BF826" s="397"/>
      <c r="BG826" s="397"/>
      <c r="BH826" s="397"/>
      <c r="BI826" s="397"/>
      <c r="BJ826" s="397"/>
      <c r="BK826" s="397"/>
    </row>
    <row r="827" spans="2:63" x14ac:dyDescent="0.35">
      <c r="B827" s="80"/>
      <c r="C827" s="119"/>
      <c r="D827" s="119"/>
      <c r="E827" s="202"/>
      <c r="F827" s="119"/>
      <c r="G827" s="120"/>
      <c r="H827" s="41"/>
      <c r="I827" s="41"/>
      <c r="J827" s="944">
        <f t="shared" si="102"/>
        <v>0</v>
      </c>
      <c r="K827" s="292">
        <f t="shared" si="103"/>
        <v>0</v>
      </c>
      <c r="L827" s="327">
        <f>IF(I827&lt;(INDEX(Lookup!$U$2:$U$10,MATCH($D$45,Lookup!$S$2:$S$10,0))),0,365)</f>
        <v>0</v>
      </c>
      <c r="M827" s="292">
        <f t="shared" si="101"/>
        <v>0</v>
      </c>
      <c r="N827" s="371"/>
      <c r="O827" s="150"/>
      <c r="P827" s="397"/>
      <c r="Q827" s="555"/>
      <c r="R827" s="576">
        <f t="shared" si="104"/>
        <v>0</v>
      </c>
      <c r="S827" s="576">
        <f t="shared" si="105"/>
        <v>0</v>
      </c>
      <c r="T827" s="576">
        <f t="shared" si="106"/>
        <v>0</v>
      </c>
      <c r="U827" s="576">
        <f t="shared" si="107"/>
        <v>0</v>
      </c>
      <c r="V827" s="553"/>
      <c r="W827" s="553"/>
      <c r="X827" s="553"/>
      <c r="Y827" s="553"/>
      <c r="Z827" s="397"/>
      <c r="AA827" s="397"/>
      <c r="AB827" s="397"/>
      <c r="AC827" s="397"/>
      <c r="AD827" s="397"/>
      <c r="AE827" s="397"/>
      <c r="AF827" s="397"/>
      <c r="AG827" s="397"/>
      <c r="AH827" s="397"/>
      <c r="AI827" s="397"/>
      <c r="AJ827" s="397"/>
      <c r="AK827" s="397"/>
      <c r="AL827" s="397"/>
      <c r="AM827" s="397"/>
      <c r="AN827" s="397"/>
      <c r="AO827" s="397"/>
      <c r="AP827" s="397"/>
      <c r="AQ827" s="397"/>
      <c r="AR827" s="397"/>
      <c r="AS827" s="397"/>
      <c r="AT827" s="397"/>
      <c r="AU827" s="397"/>
      <c r="AV827" s="397"/>
      <c r="AW827" s="397"/>
      <c r="AX827" s="397"/>
      <c r="AY827" s="397"/>
      <c r="AZ827" s="397"/>
      <c r="BA827" s="553"/>
      <c r="BB827" s="397"/>
      <c r="BC827" s="397"/>
      <c r="BD827" s="397"/>
      <c r="BE827" s="397"/>
      <c r="BF827" s="397"/>
      <c r="BG827" s="397"/>
      <c r="BH827" s="397"/>
      <c r="BI827" s="397"/>
      <c r="BJ827" s="397"/>
      <c r="BK827" s="397"/>
    </row>
    <row r="828" spans="2:63" x14ac:dyDescent="0.35">
      <c r="B828" s="80"/>
      <c r="C828" s="119"/>
      <c r="D828" s="119"/>
      <c r="E828" s="202"/>
      <c r="F828" s="119"/>
      <c r="G828" s="120"/>
      <c r="H828" s="41"/>
      <c r="I828" s="41"/>
      <c r="J828" s="944">
        <f t="shared" si="102"/>
        <v>0</v>
      </c>
      <c r="K828" s="292">
        <f t="shared" si="103"/>
        <v>0</v>
      </c>
      <c r="L828" s="327">
        <f>IF(I828&lt;(INDEX(Lookup!$U$2:$U$10,MATCH($D$45,Lookup!$S$2:$S$10,0))),0,365)</f>
        <v>0</v>
      </c>
      <c r="M828" s="292">
        <f t="shared" si="101"/>
        <v>0</v>
      </c>
      <c r="N828" s="371"/>
      <c r="O828" s="150"/>
      <c r="P828" s="397"/>
      <c r="Q828" s="555"/>
      <c r="R828" s="576">
        <f t="shared" si="104"/>
        <v>0</v>
      </c>
      <c r="S828" s="576">
        <f t="shared" si="105"/>
        <v>0</v>
      </c>
      <c r="T828" s="576">
        <f t="shared" si="106"/>
        <v>0</v>
      </c>
      <c r="U828" s="576">
        <f t="shared" si="107"/>
        <v>0</v>
      </c>
      <c r="V828" s="553"/>
      <c r="W828" s="553"/>
      <c r="X828" s="553"/>
      <c r="Y828" s="553"/>
      <c r="Z828" s="397"/>
      <c r="AA828" s="397"/>
      <c r="AB828" s="397"/>
      <c r="AC828" s="397"/>
      <c r="AD828" s="397"/>
      <c r="AE828" s="397"/>
      <c r="AF828" s="397"/>
      <c r="AG828" s="397"/>
      <c r="AH828" s="397"/>
      <c r="AI828" s="397"/>
      <c r="AJ828" s="397"/>
      <c r="AK828" s="397"/>
      <c r="AL828" s="397"/>
      <c r="AM828" s="397"/>
      <c r="AN828" s="397"/>
      <c r="AO828" s="397"/>
      <c r="AP828" s="397"/>
      <c r="AQ828" s="397"/>
      <c r="AR828" s="397"/>
      <c r="AS828" s="397"/>
      <c r="AT828" s="397"/>
      <c r="AU828" s="397"/>
      <c r="AV828" s="397"/>
      <c r="AW828" s="397"/>
      <c r="AX828" s="397"/>
      <c r="AY828" s="397"/>
      <c r="AZ828" s="397"/>
      <c r="BA828" s="553"/>
      <c r="BB828" s="397"/>
      <c r="BC828" s="397"/>
      <c r="BD828" s="397"/>
      <c r="BE828" s="397"/>
      <c r="BF828" s="397"/>
      <c r="BG828" s="397"/>
      <c r="BH828" s="397"/>
      <c r="BI828" s="397"/>
      <c r="BJ828" s="397"/>
      <c r="BK828" s="397"/>
    </row>
    <row r="829" spans="2:63" x14ac:dyDescent="0.35">
      <c r="B829" s="80"/>
      <c r="C829" s="119"/>
      <c r="D829" s="119"/>
      <c r="E829" s="202"/>
      <c r="F829" s="119"/>
      <c r="G829" s="120"/>
      <c r="H829" s="41"/>
      <c r="I829" s="41"/>
      <c r="J829" s="944">
        <f t="shared" si="102"/>
        <v>0</v>
      </c>
      <c r="K829" s="292">
        <f t="shared" si="103"/>
        <v>0</v>
      </c>
      <c r="L829" s="327">
        <f>IF(I829&lt;(INDEX(Lookup!$U$2:$U$10,MATCH($D$45,Lookup!$S$2:$S$10,0))),0,365)</f>
        <v>0</v>
      </c>
      <c r="M829" s="292">
        <f t="shared" si="101"/>
        <v>0</v>
      </c>
      <c r="N829" s="371"/>
      <c r="O829" s="150"/>
      <c r="P829" s="397"/>
      <c r="Q829" s="555"/>
      <c r="R829" s="576">
        <f t="shared" si="104"/>
        <v>0</v>
      </c>
      <c r="S829" s="576">
        <f t="shared" si="105"/>
        <v>0</v>
      </c>
      <c r="T829" s="576">
        <f t="shared" si="106"/>
        <v>0</v>
      </c>
      <c r="U829" s="576">
        <f t="shared" si="107"/>
        <v>0</v>
      </c>
      <c r="V829" s="553"/>
      <c r="W829" s="553"/>
      <c r="X829" s="553"/>
      <c r="Y829" s="553"/>
      <c r="Z829" s="397"/>
      <c r="AA829" s="397"/>
      <c r="AB829" s="397"/>
      <c r="AC829" s="397"/>
      <c r="AD829" s="397"/>
      <c r="AE829" s="397"/>
      <c r="AF829" s="397"/>
      <c r="AG829" s="397"/>
      <c r="AH829" s="397"/>
      <c r="AI829" s="397"/>
      <c r="AJ829" s="397"/>
      <c r="AK829" s="397"/>
      <c r="AL829" s="397"/>
      <c r="AM829" s="397"/>
      <c r="AN829" s="397"/>
      <c r="AO829" s="397"/>
      <c r="AP829" s="397"/>
      <c r="AQ829" s="397"/>
      <c r="AR829" s="397"/>
      <c r="AS829" s="397"/>
      <c r="AT829" s="397"/>
      <c r="AU829" s="397"/>
      <c r="AV829" s="397"/>
      <c r="AW829" s="397"/>
      <c r="AX829" s="397"/>
      <c r="AY829" s="397"/>
      <c r="AZ829" s="397"/>
      <c r="BA829" s="553"/>
      <c r="BB829" s="397"/>
      <c r="BC829" s="397"/>
      <c r="BD829" s="397"/>
      <c r="BE829" s="397"/>
      <c r="BF829" s="397"/>
      <c r="BG829" s="397"/>
      <c r="BH829" s="397"/>
      <c r="BI829" s="397"/>
      <c r="BJ829" s="397"/>
      <c r="BK829" s="397"/>
    </row>
    <row r="830" spans="2:63" x14ac:dyDescent="0.35">
      <c r="B830" s="80"/>
      <c r="C830" s="119"/>
      <c r="D830" s="119"/>
      <c r="E830" s="202"/>
      <c r="F830" s="119"/>
      <c r="G830" s="120"/>
      <c r="H830" s="41"/>
      <c r="I830" s="41"/>
      <c r="J830" s="944">
        <f t="shared" si="102"/>
        <v>0</v>
      </c>
      <c r="K830" s="292">
        <f t="shared" si="103"/>
        <v>0</v>
      </c>
      <c r="L830" s="327">
        <f>IF(I830&lt;(INDEX(Lookup!$U$2:$U$10,MATCH($D$45,Lookup!$S$2:$S$10,0))),0,365)</f>
        <v>0</v>
      </c>
      <c r="M830" s="292">
        <f t="shared" si="101"/>
        <v>0</v>
      </c>
      <c r="N830" s="371"/>
      <c r="O830" s="150"/>
      <c r="P830" s="397"/>
      <c r="Q830" s="555"/>
      <c r="R830" s="576">
        <f t="shared" si="104"/>
        <v>0</v>
      </c>
      <c r="S830" s="576">
        <f t="shared" si="105"/>
        <v>0</v>
      </c>
      <c r="T830" s="576">
        <f t="shared" si="106"/>
        <v>0</v>
      </c>
      <c r="U830" s="576">
        <f t="shared" si="107"/>
        <v>0</v>
      </c>
      <c r="V830" s="553"/>
      <c r="W830" s="553"/>
      <c r="X830" s="553"/>
      <c r="Y830" s="553"/>
      <c r="Z830" s="397"/>
      <c r="AA830" s="397"/>
      <c r="AB830" s="397"/>
      <c r="AC830" s="397"/>
      <c r="AD830" s="397"/>
      <c r="AE830" s="397"/>
      <c r="AF830" s="397"/>
      <c r="AG830" s="397"/>
      <c r="AH830" s="397"/>
      <c r="AI830" s="397"/>
      <c r="AJ830" s="397"/>
      <c r="AK830" s="397"/>
      <c r="AL830" s="397"/>
      <c r="AM830" s="397"/>
      <c r="AN830" s="397"/>
      <c r="AO830" s="397"/>
      <c r="AP830" s="397"/>
      <c r="AQ830" s="397"/>
      <c r="AR830" s="397"/>
      <c r="AS830" s="397"/>
      <c r="AT830" s="397"/>
      <c r="AU830" s="397"/>
      <c r="AV830" s="397"/>
      <c r="AW830" s="397"/>
      <c r="AX830" s="397"/>
      <c r="AY830" s="397"/>
      <c r="AZ830" s="397"/>
      <c r="BA830" s="553"/>
      <c r="BB830" s="397"/>
      <c r="BC830" s="397"/>
      <c r="BD830" s="397"/>
      <c r="BE830" s="397"/>
      <c r="BF830" s="397"/>
      <c r="BG830" s="397"/>
      <c r="BH830" s="397"/>
      <c r="BI830" s="397"/>
      <c r="BJ830" s="397"/>
      <c r="BK830" s="397"/>
    </row>
    <row r="831" spans="2:63" x14ac:dyDescent="0.35">
      <c r="B831" s="80"/>
      <c r="C831" s="119"/>
      <c r="D831" s="119"/>
      <c r="E831" s="202"/>
      <c r="F831" s="119"/>
      <c r="G831" s="120"/>
      <c r="H831" s="41"/>
      <c r="I831" s="41"/>
      <c r="J831" s="944">
        <f t="shared" si="102"/>
        <v>0</v>
      </c>
      <c r="K831" s="292">
        <f t="shared" si="103"/>
        <v>0</v>
      </c>
      <c r="L831" s="327">
        <f>IF(I831&lt;(INDEX(Lookup!$U$2:$U$10,MATCH($D$45,Lookup!$S$2:$S$10,0))),0,365)</f>
        <v>0</v>
      </c>
      <c r="M831" s="292">
        <f t="shared" si="101"/>
        <v>0</v>
      </c>
      <c r="N831" s="371"/>
      <c r="O831" s="150"/>
      <c r="P831" s="397"/>
      <c r="Q831" s="555"/>
      <c r="R831" s="576">
        <f t="shared" si="104"/>
        <v>0</v>
      </c>
      <c r="S831" s="576">
        <f t="shared" si="105"/>
        <v>0</v>
      </c>
      <c r="T831" s="576">
        <f t="shared" si="106"/>
        <v>0</v>
      </c>
      <c r="U831" s="576">
        <f t="shared" si="107"/>
        <v>0</v>
      </c>
      <c r="V831" s="553"/>
      <c r="W831" s="553"/>
      <c r="X831" s="553"/>
      <c r="Y831" s="553"/>
      <c r="Z831" s="397"/>
      <c r="AA831" s="397"/>
      <c r="AB831" s="397"/>
      <c r="AC831" s="397"/>
      <c r="AD831" s="397"/>
      <c r="AE831" s="397"/>
      <c r="AF831" s="397"/>
      <c r="AG831" s="397"/>
      <c r="AH831" s="397"/>
      <c r="AI831" s="397"/>
      <c r="AJ831" s="397"/>
      <c r="AK831" s="397"/>
      <c r="AL831" s="397"/>
      <c r="AM831" s="397"/>
      <c r="AN831" s="397"/>
      <c r="AO831" s="397"/>
      <c r="AP831" s="397"/>
      <c r="AQ831" s="397"/>
      <c r="AR831" s="397"/>
      <c r="AS831" s="397"/>
      <c r="AT831" s="397"/>
      <c r="AU831" s="397"/>
      <c r="AV831" s="397"/>
      <c r="AW831" s="397"/>
      <c r="AX831" s="397"/>
      <c r="AY831" s="397"/>
      <c r="AZ831" s="397"/>
      <c r="BA831" s="553"/>
      <c r="BB831" s="397"/>
      <c r="BC831" s="397"/>
      <c r="BD831" s="397"/>
      <c r="BE831" s="397"/>
      <c r="BF831" s="397"/>
      <c r="BG831" s="397"/>
      <c r="BH831" s="397"/>
      <c r="BI831" s="397"/>
      <c r="BJ831" s="397"/>
      <c r="BK831" s="397"/>
    </row>
    <row r="832" spans="2:63" x14ac:dyDescent="0.35">
      <c r="B832" s="80"/>
      <c r="C832" s="119"/>
      <c r="D832" s="119"/>
      <c r="E832" s="202"/>
      <c r="F832" s="119"/>
      <c r="G832" s="120"/>
      <c r="H832" s="41"/>
      <c r="I832" s="41"/>
      <c r="J832" s="944">
        <f t="shared" si="102"/>
        <v>0</v>
      </c>
      <c r="K832" s="292">
        <f t="shared" si="103"/>
        <v>0</v>
      </c>
      <c r="L832" s="327">
        <f>IF(I832&lt;(INDEX(Lookup!$U$2:$U$10,MATCH($D$45,Lookup!$S$2:$S$10,0))),0,365)</f>
        <v>0</v>
      </c>
      <c r="M832" s="292">
        <f t="shared" si="101"/>
        <v>0</v>
      </c>
      <c r="N832" s="371"/>
      <c r="O832" s="150"/>
      <c r="P832" s="397"/>
      <c r="Q832" s="555"/>
      <c r="R832" s="576">
        <f t="shared" si="104"/>
        <v>0</v>
      </c>
      <c r="S832" s="576">
        <f t="shared" si="105"/>
        <v>0</v>
      </c>
      <c r="T832" s="576">
        <f t="shared" si="106"/>
        <v>0</v>
      </c>
      <c r="U832" s="576">
        <f t="shared" si="107"/>
        <v>0</v>
      </c>
      <c r="V832" s="553"/>
      <c r="W832" s="553"/>
      <c r="X832" s="553"/>
      <c r="Y832" s="553"/>
      <c r="Z832" s="397"/>
      <c r="AA832" s="397"/>
      <c r="AB832" s="397"/>
      <c r="AC832" s="397"/>
      <c r="AD832" s="397"/>
      <c r="AE832" s="397"/>
      <c r="AF832" s="397"/>
      <c r="AG832" s="397"/>
      <c r="AH832" s="397"/>
      <c r="AI832" s="397"/>
      <c r="AJ832" s="397"/>
      <c r="AK832" s="397"/>
      <c r="AL832" s="397"/>
      <c r="AM832" s="397"/>
      <c r="AN832" s="397"/>
      <c r="AO832" s="397"/>
      <c r="AP832" s="397"/>
      <c r="AQ832" s="397"/>
      <c r="AR832" s="397"/>
      <c r="AS832" s="397"/>
      <c r="AT832" s="397"/>
      <c r="AU832" s="397"/>
      <c r="AV832" s="397"/>
      <c r="AW832" s="397"/>
      <c r="AX832" s="397"/>
      <c r="AY832" s="397"/>
      <c r="AZ832" s="397"/>
      <c r="BA832" s="553"/>
      <c r="BB832" s="397"/>
      <c r="BC832" s="397"/>
      <c r="BD832" s="397"/>
      <c r="BE832" s="397"/>
      <c r="BF832" s="397"/>
      <c r="BG832" s="397"/>
      <c r="BH832" s="397"/>
      <c r="BI832" s="397"/>
      <c r="BJ832" s="397"/>
      <c r="BK832" s="397"/>
    </row>
    <row r="833" spans="2:63" x14ac:dyDescent="0.35">
      <c r="B833" s="80"/>
      <c r="C833" s="119"/>
      <c r="D833" s="119"/>
      <c r="E833" s="202"/>
      <c r="F833" s="119"/>
      <c r="G833" s="120"/>
      <c r="H833" s="41"/>
      <c r="I833" s="41"/>
      <c r="J833" s="944">
        <f t="shared" si="102"/>
        <v>0</v>
      </c>
      <c r="K833" s="292">
        <f t="shared" si="103"/>
        <v>0</v>
      </c>
      <c r="L833" s="327">
        <f>IF(I833&lt;(INDEX(Lookup!$U$2:$U$10,MATCH($D$45,Lookup!$S$2:$S$10,0))),0,365)</f>
        <v>0</v>
      </c>
      <c r="M833" s="292">
        <f t="shared" si="101"/>
        <v>0</v>
      </c>
      <c r="N833" s="371"/>
      <c r="O833" s="150"/>
      <c r="P833" s="397"/>
      <c r="Q833" s="555"/>
      <c r="R833" s="576">
        <f t="shared" si="104"/>
        <v>0</v>
      </c>
      <c r="S833" s="576">
        <f t="shared" si="105"/>
        <v>0</v>
      </c>
      <c r="T833" s="576">
        <f t="shared" si="106"/>
        <v>0</v>
      </c>
      <c r="U833" s="576">
        <f t="shared" si="107"/>
        <v>0</v>
      </c>
      <c r="V833" s="553"/>
      <c r="W833" s="553"/>
      <c r="X833" s="553"/>
      <c r="Y833" s="553"/>
      <c r="Z833" s="397"/>
      <c r="AA833" s="397"/>
      <c r="AB833" s="397"/>
      <c r="AC833" s="397"/>
      <c r="AD833" s="397"/>
      <c r="AE833" s="397"/>
      <c r="AF833" s="397"/>
      <c r="AG833" s="397"/>
      <c r="AH833" s="397"/>
      <c r="AI833" s="397"/>
      <c r="AJ833" s="397"/>
      <c r="AK833" s="397"/>
      <c r="AL833" s="397"/>
      <c r="AM833" s="397"/>
      <c r="AN833" s="397"/>
      <c r="AO833" s="397"/>
      <c r="AP833" s="397"/>
      <c r="AQ833" s="397"/>
      <c r="AR833" s="397"/>
      <c r="AS833" s="397"/>
      <c r="AT833" s="397"/>
      <c r="AU833" s="397"/>
      <c r="AV833" s="397"/>
      <c r="AW833" s="397"/>
      <c r="AX833" s="397"/>
      <c r="AY833" s="397"/>
      <c r="AZ833" s="397"/>
      <c r="BA833" s="553"/>
      <c r="BB833" s="397"/>
      <c r="BC833" s="397"/>
      <c r="BD833" s="397"/>
      <c r="BE833" s="397"/>
      <c r="BF833" s="397"/>
      <c r="BG833" s="397"/>
      <c r="BH833" s="397"/>
      <c r="BI833" s="397"/>
      <c r="BJ833" s="397"/>
      <c r="BK833" s="397"/>
    </row>
    <row r="834" spans="2:63" x14ac:dyDescent="0.35">
      <c r="B834" s="80"/>
      <c r="C834" s="119"/>
      <c r="D834" s="119"/>
      <c r="E834" s="202"/>
      <c r="F834" s="119"/>
      <c r="G834" s="120"/>
      <c r="H834" s="41"/>
      <c r="I834" s="41"/>
      <c r="J834" s="944">
        <f t="shared" si="102"/>
        <v>0</v>
      </c>
      <c r="K834" s="292">
        <f t="shared" si="103"/>
        <v>0</v>
      </c>
      <c r="L834" s="327">
        <f>IF(I834&lt;(INDEX(Lookup!$U$2:$U$10,MATCH($D$45,Lookup!$S$2:$S$10,0))),0,365)</f>
        <v>0</v>
      </c>
      <c r="M834" s="292">
        <f t="shared" si="101"/>
        <v>0</v>
      </c>
      <c r="N834" s="371"/>
      <c r="O834" s="150"/>
      <c r="P834" s="397"/>
      <c r="Q834" s="555"/>
      <c r="R834" s="576">
        <f t="shared" si="104"/>
        <v>0</v>
      </c>
      <c r="S834" s="576">
        <f t="shared" si="105"/>
        <v>0</v>
      </c>
      <c r="T834" s="576">
        <f t="shared" si="106"/>
        <v>0</v>
      </c>
      <c r="U834" s="576">
        <f t="shared" si="107"/>
        <v>0</v>
      </c>
      <c r="V834" s="553"/>
      <c r="W834" s="553"/>
      <c r="X834" s="553"/>
      <c r="Y834" s="553"/>
      <c r="Z834" s="397"/>
      <c r="AA834" s="397"/>
      <c r="AB834" s="397"/>
      <c r="AC834" s="397"/>
      <c r="AD834" s="397"/>
      <c r="AE834" s="397"/>
      <c r="AF834" s="397"/>
      <c r="AG834" s="397"/>
      <c r="AH834" s="397"/>
      <c r="AI834" s="397"/>
      <c r="AJ834" s="397"/>
      <c r="AK834" s="397"/>
      <c r="AL834" s="397"/>
      <c r="AM834" s="397"/>
      <c r="AN834" s="397"/>
      <c r="AO834" s="397"/>
      <c r="AP834" s="397"/>
      <c r="AQ834" s="397"/>
      <c r="AR834" s="397"/>
      <c r="AS834" s="397"/>
      <c r="AT834" s="397"/>
      <c r="AU834" s="397"/>
      <c r="AV834" s="397"/>
      <c r="AW834" s="397"/>
      <c r="AX834" s="397"/>
      <c r="AY834" s="397"/>
      <c r="AZ834" s="397"/>
      <c r="BA834" s="553"/>
      <c r="BB834" s="397"/>
      <c r="BC834" s="397"/>
      <c r="BD834" s="397"/>
      <c r="BE834" s="397"/>
      <c r="BF834" s="397"/>
      <c r="BG834" s="397"/>
      <c r="BH834" s="397"/>
      <c r="BI834" s="397"/>
      <c r="BJ834" s="397"/>
      <c r="BK834" s="397"/>
    </row>
    <row r="835" spans="2:63" x14ac:dyDescent="0.35">
      <c r="B835" s="80"/>
      <c r="C835" s="119"/>
      <c r="D835" s="119"/>
      <c r="E835" s="202"/>
      <c r="F835" s="119"/>
      <c r="G835" s="120"/>
      <c r="H835" s="41"/>
      <c r="I835" s="41"/>
      <c r="J835" s="944">
        <f t="shared" si="102"/>
        <v>0</v>
      </c>
      <c r="K835" s="292">
        <f t="shared" si="103"/>
        <v>0</v>
      </c>
      <c r="L835" s="327">
        <f>IF(I835&lt;(INDEX(Lookup!$U$2:$U$10,MATCH($D$45,Lookup!$S$2:$S$10,0))),0,365)</f>
        <v>0</v>
      </c>
      <c r="M835" s="292">
        <f t="shared" si="101"/>
        <v>0</v>
      </c>
      <c r="N835" s="371"/>
      <c r="O835" s="150"/>
      <c r="P835" s="397"/>
      <c r="Q835" s="555"/>
      <c r="R835" s="576">
        <f t="shared" si="104"/>
        <v>0</v>
      </c>
      <c r="S835" s="576">
        <f t="shared" si="105"/>
        <v>0</v>
      </c>
      <c r="T835" s="576">
        <f t="shared" si="106"/>
        <v>0</v>
      </c>
      <c r="U835" s="576">
        <f t="shared" si="107"/>
        <v>0</v>
      </c>
      <c r="V835" s="553"/>
      <c r="W835" s="553"/>
      <c r="X835" s="553"/>
      <c r="Y835" s="553"/>
      <c r="Z835" s="397"/>
      <c r="AA835" s="397"/>
      <c r="AB835" s="397"/>
      <c r="AC835" s="397"/>
      <c r="AD835" s="397"/>
      <c r="AE835" s="397"/>
      <c r="AF835" s="397"/>
      <c r="AG835" s="397"/>
      <c r="AH835" s="397"/>
      <c r="AI835" s="397"/>
      <c r="AJ835" s="397"/>
      <c r="AK835" s="397"/>
      <c r="AL835" s="397"/>
      <c r="AM835" s="397"/>
      <c r="AN835" s="397"/>
      <c r="AO835" s="397"/>
      <c r="AP835" s="397"/>
      <c r="AQ835" s="397"/>
      <c r="AR835" s="397"/>
      <c r="AS835" s="397"/>
      <c r="AT835" s="397"/>
      <c r="AU835" s="397"/>
      <c r="AV835" s="397"/>
      <c r="AW835" s="397"/>
      <c r="AX835" s="397"/>
      <c r="AY835" s="397"/>
      <c r="AZ835" s="397"/>
      <c r="BA835" s="553"/>
      <c r="BB835" s="397"/>
      <c r="BC835" s="397"/>
      <c r="BD835" s="397"/>
      <c r="BE835" s="397"/>
      <c r="BF835" s="397"/>
      <c r="BG835" s="397"/>
      <c r="BH835" s="397"/>
      <c r="BI835" s="397"/>
      <c r="BJ835" s="397"/>
      <c r="BK835" s="397"/>
    </row>
    <row r="836" spans="2:63" x14ac:dyDescent="0.35">
      <c r="B836" s="80"/>
      <c r="C836" s="119"/>
      <c r="D836" s="119"/>
      <c r="E836" s="202"/>
      <c r="F836" s="119"/>
      <c r="G836" s="120"/>
      <c r="H836" s="41"/>
      <c r="I836" s="41"/>
      <c r="J836" s="944">
        <f t="shared" si="102"/>
        <v>0</v>
      </c>
      <c r="K836" s="292">
        <f t="shared" si="103"/>
        <v>0</v>
      </c>
      <c r="L836" s="327">
        <f>IF(I836&lt;(INDEX(Lookup!$U$2:$U$10,MATCH($D$45,Lookup!$S$2:$S$10,0))),0,365)</f>
        <v>0</v>
      </c>
      <c r="M836" s="292">
        <f t="shared" si="101"/>
        <v>0</v>
      </c>
      <c r="N836" s="371"/>
      <c r="O836" s="150"/>
      <c r="P836" s="397"/>
      <c r="Q836" s="555"/>
      <c r="R836" s="576">
        <f t="shared" si="104"/>
        <v>0</v>
      </c>
      <c r="S836" s="576">
        <f t="shared" si="105"/>
        <v>0</v>
      </c>
      <c r="T836" s="576">
        <f t="shared" si="106"/>
        <v>0</v>
      </c>
      <c r="U836" s="576">
        <f t="shared" si="107"/>
        <v>0</v>
      </c>
      <c r="V836" s="553"/>
      <c r="W836" s="553"/>
      <c r="X836" s="553"/>
      <c r="Y836" s="553"/>
      <c r="Z836" s="397"/>
      <c r="AA836" s="397"/>
      <c r="AB836" s="397"/>
      <c r="AC836" s="397"/>
      <c r="AD836" s="397"/>
      <c r="AE836" s="397"/>
      <c r="AF836" s="397"/>
      <c r="AG836" s="397"/>
      <c r="AH836" s="397"/>
      <c r="AI836" s="397"/>
      <c r="AJ836" s="397"/>
      <c r="AK836" s="397"/>
      <c r="AL836" s="397"/>
      <c r="AM836" s="397"/>
      <c r="AN836" s="397"/>
      <c r="AO836" s="397"/>
      <c r="AP836" s="397"/>
      <c r="AQ836" s="397"/>
      <c r="AR836" s="397"/>
      <c r="AS836" s="397"/>
      <c r="AT836" s="397"/>
      <c r="AU836" s="397"/>
      <c r="AV836" s="397"/>
      <c r="AW836" s="397"/>
      <c r="AX836" s="397"/>
      <c r="AY836" s="397"/>
      <c r="AZ836" s="397"/>
      <c r="BA836" s="553"/>
      <c r="BB836" s="397"/>
      <c r="BC836" s="397"/>
      <c r="BD836" s="397"/>
      <c r="BE836" s="397"/>
      <c r="BF836" s="397"/>
      <c r="BG836" s="397"/>
      <c r="BH836" s="397"/>
      <c r="BI836" s="397"/>
      <c r="BJ836" s="397"/>
      <c r="BK836" s="397"/>
    </row>
    <row r="837" spans="2:63" x14ac:dyDescent="0.35">
      <c r="B837" s="80"/>
      <c r="C837" s="119"/>
      <c r="D837" s="119"/>
      <c r="E837" s="202"/>
      <c r="F837" s="119"/>
      <c r="G837" s="120"/>
      <c r="H837" s="41"/>
      <c r="I837" s="41"/>
      <c r="J837" s="944">
        <f t="shared" si="102"/>
        <v>0</v>
      </c>
      <c r="K837" s="292">
        <f t="shared" si="103"/>
        <v>0</v>
      </c>
      <c r="L837" s="327">
        <f>IF(I837&lt;(INDEX(Lookup!$U$2:$U$10,MATCH($D$45,Lookup!$S$2:$S$10,0))),0,365)</f>
        <v>0</v>
      </c>
      <c r="M837" s="292">
        <f t="shared" si="101"/>
        <v>0</v>
      </c>
      <c r="N837" s="371"/>
      <c r="O837" s="150"/>
      <c r="P837" s="397"/>
      <c r="Q837" s="555"/>
      <c r="R837" s="576">
        <f t="shared" si="104"/>
        <v>0</v>
      </c>
      <c r="S837" s="576">
        <f t="shared" si="105"/>
        <v>0</v>
      </c>
      <c r="T837" s="576">
        <f t="shared" si="106"/>
        <v>0</v>
      </c>
      <c r="U837" s="576">
        <f t="shared" si="107"/>
        <v>0</v>
      </c>
      <c r="V837" s="553"/>
      <c r="W837" s="553"/>
      <c r="X837" s="553"/>
      <c r="Y837" s="553"/>
      <c r="Z837" s="397"/>
      <c r="AA837" s="397"/>
      <c r="AB837" s="397"/>
      <c r="AC837" s="397"/>
      <c r="AD837" s="397"/>
      <c r="AE837" s="397"/>
      <c r="AF837" s="397"/>
      <c r="AG837" s="397"/>
      <c r="AH837" s="397"/>
      <c r="AI837" s="397"/>
      <c r="AJ837" s="397"/>
      <c r="AK837" s="397"/>
      <c r="AL837" s="397"/>
      <c r="AM837" s="397"/>
      <c r="AN837" s="397"/>
      <c r="AO837" s="397"/>
      <c r="AP837" s="397"/>
      <c r="AQ837" s="397"/>
      <c r="AR837" s="397"/>
      <c r="AS837" s="397"/>
      <c r="AT837" s="397"/>
      <c r="AU837" s="397"/>
      <c r="AV837" s="397"/>
      <c r="AW837" s="397"/>
      <c r="AX837" s="397"/>
      <c r="AY837" s="397"/>
      <c r="AZ837" s="397"/>
      <c r="BA837" s="553"/>
      <c r="BB837" s="397"/>
      <c r="BC837" s="397"/>
      <c r="BD837" s="397"/>
      <c r="BE837" s="397"/>
      <c r="BF837" s="397"/>
      <c r="BG837" s="397"/>
      <c r="BH837" s="397"/>
      <c r="BI837" s="397"/>
      <c r="BJ837" s="397"/>
      <c r="BK837" s="397"/>
    </row>
    <row r="838" spans="2:63" x14ac:dyDescent="0.35">
      <c r="B838" s="80"/>
      <c r="C838" s="119"/>
      <c r="D838" s="119"/>
      <c r="E838" s="202"/>
      <c r="F838" s="119"/>
      <c r="G838" s="120"/>
      <c r="H838" s="41"/>
      <c r="I838" s="41"/>
      <c r="J838" s="944">
        <f t="shared" si="102"/>
        <v>0</v>
      </c>
      <c r="K838" s="292">
        <f t="shared" si="103"/>
        <v>0</v>
      </c>
      <c r="L838" s="327">
        <f>IF(I838&lt;(INDEX(Lookup!$U$2:$U$10,MATCH($D$45,Lookup!$S$2:$S$10,0))),0,365)</f>
        <v>0</v>
      </c>
      <c r="M838" s="292">
        <f t="shared" si="101"/>
        <v>0</v>
      </c>
      <c r="N838" s="371"/>
      <c r="O838" s="150"/>
      <c r="P838" s="397"/>
      <c r="Q838" s="555"/>
      <c r="R838" s="576">
        <f t="shared" si="104"/>
        <v>0</v>
      </c>
      <c r="S838" s="576">
        <f t="shared" si="105"/>
        <v>0</v>
      </c>
      <c r="T838" s="576">
        <f t="shared" si="106"/>
        <v>0</v>
      </c>
      <c r="U838" s="576">
        <f t="shared" si="107"/>
        <v>0</v>
      </c>
      <c r="V838" s="553"/>
      <c r="W838" s="553"/>
      <c r="X838" s="553"/>
      <c r="Y838" s="553"/>
      <c r="Z838" s="397"/>
      <c r="AA838" s="397"/>
      <c r="AB838" s="397"/>
      <c r="AC838" s="397"/>
      <c r="AD838" s="397"/>
      <c r="AE838" s="397"/>
      <c r="AF838" s="397"/>
      <c r="AG838" s="397"/>
      <c r="AH838" s="397"/>
      <c r="AI838" s="397"/>
      <c r="AJ838" s="397"/>
      <c r="AK838" s="397"/>
      <c r="AL838" s="397"/>
      <c r="AM838" s="397"/>
      <c r="AN838" s="397"/>
      <c r="AO838" s="397"/>
      <c r="AP838" s="397"/>
      <c r="AQ838" s="397"/>
      <c r="AR838" s="397"/>
      <c r="AS838" s="397"/>
      <c r="AT838" s="397"/>
      <c r="AU838" s="397"/>
      <c r="AV838" s="397"/>
      <c r="AW838" s="397"/>
      <c r="AX838" s="397"/>
      <c r="AY838" s="397"/>
      <c r="AZ838" s="397"/>
      <c r="BA838" s="553"/>
      <c r="BB838" s="397"/>
      <c r="BC838" s="397"/>
      <c r="BD838" s="397"/>
      <c r="BE838" s="397"/>
      <c r="BF838" s="397"/>
      <c r="BG838" s="397"/>
      <c r="BH838" s="397"/>
      <c r="BI838" s="397"/>
      <c r="BJ838" s="397"/>
      <c r="BK838" s="397"/>
    </row>
    <row r="839" spans="2:63" x14ac:dyDescent="0.35">
      <c r="B839" s="80"/>
      <c r="C839" s="119"/>
      <c r="D839" s="119"/>
      <c r="E839" s="202"/>
      <c r="F839" s="119"/>
      <c r="G839" s="120"/>
      <c r="H839" s="41"/>
      <c r="I839" s="41"/>
      <c r="J839" s="944">
        <f t="shared" si="102"/>
        <v>0</v>
      </c>
      <c r="K839" s="292">
        <f t="shared" si="103"/>
        <v>0</v>
      </c>
      <c r="L839" s="327">
        <f>IF(I839&lt;(INDEX(Lookup!$U$2:$U$10,MATCH($D$45,Lookup!$S$2:$S$10,0))),0,365)</f>
        <v>0</v>
      </c>
      <c r="M839" s="292">
        <f t="shared" si="101"/>
        <v>0</v>
      </c>
      <c r="N839" s="371"/>
      <c r="O839" s="150"/>
      <c r="P839" s="397"/>
      <c r="Q839" s="555"/>
      <c r="R839" s="576">
        <f t="shared" si="104"/>
        <v>0</v>
      </c>
      <c r="S839" s="576">
        <f t="shared" si="105"/>
        <v>0</v>
      </c>
      <c r="T839" s="576">
        <f t="shared" si="106"/>
        <v>0</v>
      </c>
      <c r="U839" s="576">
        <f t="shared" si="107"/>
        <v>0</v>
      </c>
      <c r="V839" s="553"/>
      <c r="W839" s="553"/>
      <c r="X839" s="553"/>
      <c r="Y839" s="553"/>
      <c r="Z839" s="397"/>
      <c r="AA839" s="397"/>
      <c r="AB839" s="397"/>
      <c r="AC839" s="397"/>
      <c r="AD839" s="397"/>
      <c r="AE839" s="397"/>
      <c r="AF839" s="397"/>
      <c r="AG839" s="397"/>
      <c r="AH839" s="397"/>
      <c r="AI839" s="397"/>
      <c r="AJ839" s="397"/>
      <c r="AK839" s="397"/>
      <c r="AL839" s="397"/>
      <c r="AM839" s="397"/>
      <c r="AN839" s="397"/>
      <c r="AO839" s="397"/>
      <c r="AP839" s="397"/>
      <c r="AQ839" s="397"/>
      <c r="AR839" s="397"/>
      <c r="AS839" s="397"/>
      <c r="AT839" s="397"/>
      <c r="AU839" s="397"/>
      <c r="AV839" s="397"/>
      <c r="AW839" s="397"/>
      <c r="AX839" s="397"/>
      <c r="AY839" s="397"/>
      <c r="AZ839" s="397"/>
      <c r="BA839" s="553"/>
      <c r="BB839" s="397"/>
      <c r="BC839" s="397"/>
      <c r="BD839" s="397"/>
      <c r="BE839" s="397"/>
      <c r="BF839" s="397"/>
      <c r="BG839" s="397"/>
      <c r="BH839" s="397"/>
      <c r="BI839" s="397"/>
      <c r="BJ839" s="397"/>
      <c r="BK839" s="397"/>
    </row>
    <row r="840" spans="2:63" x14ac:dyDescent="0.35">
      <c r="B840" s="80"/>
      <c r="C840" s="119"/>
      <c r="D840" s="119"/>
      <c r="E840" s="202"/>
      <c r="F840" s="119"/>
      <c r="G840" s="120"/>
      <c r="H840" s="41"/>
      <c r="I840" s="41"/>
      <c r="J840" s="944">
        <f t="shared" si="102"/>
        <v>0</v>
      </c>
      <c r="K840" s="292">
        <f t="shared" si="103"/>
        <v>0</v>
      </c>
      <c r="L840" s="327">
        <f>IF(I840&lt;(INDEX(Lookup!$U$2:$U$10,MATCH($D$45,Lookup!$S$2:$S$10,0))),0,365)</f>
        <v>0</v>
      </c>
      <c r="M840" s="292">
        <f t="shared" si="101"/>
        <v>0</v>
      </c>
      <c r="N840" s="371"/>
      <c r="O840" s="150"/>
      <c r="P840" s="397"/>
      <c r="Q840" s="555"/>
      <c r="R840" s="576">
        <f t="shared" si="104"/>
        <v>0</v>
      </c>
      <c r="S840" s="576">
        <f t="shared" si="105"/>
        <v>0</v>
      </c>
      <c r="T840" s="576">
        <f t="shared" si="106"/>
        <v>0</v>
      </c>
      <c r="U840" s="576">
        <f t="shared" si="107"/>
        <v>0</v>
      </c>
      <c r="V840" s="553"/>
      <c r="W840" s="553"/>
      <c r="X840" s="553"/>
      <c r="Y840" s="553"/>
      <c r="Z840" s="397"/>
      <c r="AA840" s="397"/>
      <c r="AB840" s="397"/>
      <c r="AC840" s="397"/>
      <c r="AD840" s="397"/>
      <c r="AE840" s="397"/>
      <c r="AF840" s="397"/>
      <c r="AG840" s="397"/>
      <c r="AH840" s="397"/>
      <c r="AI840" s="397"/>
      <c r="AJ840" s="397"/>
      <c r="AK840" s="397"/>
      <c r="AL840" s="397"/>
      <c r="AM840" s="397"/>
      <c r="AN840" s="397"/>
      <c r="AO840" s="397"/>
      <c r="AP840" s="397"/>
      <c r="AQ840" s="397"/>
      <c r="AR840" s="397"/>
      <c r="AS840" s="397"/>
      <c r="AT840" s="397"/>
      <c r="AU840" s="397"/>
      <c r="AV840" s="397"/>
      <c r="AW840" s="397"/>
      <c r="AX840" s="397"/>
      <c r="AY840" s="397"/>
      <c r="AZ840" s="397"/>
      <c r="BA840" s="553"/>
      <c r="BB840" s="397"/>
      <c r="BC840" s="397"/>
      <c r="BD840" s="397"/>
      <c r="BE840" s="397"/>
      <c r="BF840" s="397"/>
      <c r="BG840" s="397"/>
      <c r="BH840" s="397"/>
      <c r="BI840" s="397"/>
      <c r="BJ840" s="397"/>
      <c r="BK840" s="397"/>
    </row>
    <row r="841" spans="2:63" x14ac:dyDescent="0.35">
      <c r="B841" s="80"/>
      <c r="C841" s="119"/>
      <c r="D841" s="119"/>
      <c r="E841" s="202"/>
      <c r="F841" s="119"/>
      <c r="G841" s="120"/>
      <c r="H841" s="41"/>
      <c r="I841" s="41"/>
      <c r="J841" s="944">
        <f t="shared" si="102"/>
        <v>0</v>
      </c>
      <c r="K841" s="292">
        <f t="shared" si="103"/>
        <v>0</v>
      </c>
      <c r="L841" s="327">
        <f>IF(I841&lt;(INDEX(Lookup!$U$2:$U$10,MATCH($D$45,Lookup!$S$2:$S$10,0))),0,365)</f>
        <v>0</v>
      </c>
      <c r="M841" s="292">
        <f t="shared" si="101"/>
        <v>0</v>
      </c>
      <c r="N841" s="371"/>
      <c r="O841" s="150"/>
      <c r="P841" s="397"/>
      <c r="Q841" s="555"/>
      <c r="R841" s="576">
        <f t="shared" si="104"/>
        <v>0</v>
      </c>
      <c r="S841" s="576">
        <f t="shared" si="105"/>
        <v>0</v>
      </c>
      <c r="T841" s="576">
        <f t="shared" si="106"/>
        <v>0</v>
      </c>
      <c r="U841" s="576">
        <f t="shared" si="107"/>
        <v>0</v>
      </c>
      <c r="V841" s="553"/>
      <c r="W841" s="553"/>
      <c r="X841" s="553"/>
      <c r="Y841" s="553"/>
      <c r="Z841" s="397"/>
      <c r="AA841" s="397"/>
      <c r="AB841" s="397"/>
      <c r="AC841" s="397"/>
      <c r="AD841" s="397"/>
      <c r="AE841" s="397"/>
      <c r="AF841" s="397"/>
      <c r="AG841" s="397"/>
      <c r="AH841" s="397"/>
      <c r="AI841" s="397"/>
      <c r="AJ841" s="397"/>
      <c r="AK841" s="397"/>
      <c r="AL841" s="397"/>
      <c r="AM841" s="397"/>
      <c r="AN841" s="397"/>
      <c r="AO841" s="397"/>
      <c r="AP841" s="397"/>
      <c r="AQ841" s="397"/>
      <c r="AR841" s="397"/>
      <c r="AS841" s="397"/>
      <c r="AT841" s="397"/>
      <c r="AU841" s="397"/>
      <c r="AV841" s="397"/>
      <c r="AW841" s="397"/>
      <c r="AX841" s="397"/>
      <c r="AY841" s="397"/>
      <c r="AZ841" s="397"/>
      <c r="BA841" s="553"/>
      <c r="BB841" s="397"/>
      <c r="BC841" s="397"/>
      <c r="BD841" s="397"/>
      <c r="BE841" s="397"/>
      <c r="BF841" s="397"/>
      <c r="BG841" s="397"/>
      <c r="BH841" s="397"/>
      <c r="BI841" s="397"/>
      <c r="BJ841" s="397"/>
      <c r="BK841" s="397"/>
    </row>
    <row r="842" spans="2:63" x14ac:dyDescent="0.35">
      <c r="B842" s="80"/>
      <c r="C842" s="119"/>
      <c r="D842" s="119"/>
      <c r="E842" s="202"/>
      <c r="F842" s="119"/>
      <c r="G842" s="120"/>
      <c r="H842" s="41"/>
      <c r="I842" s="41"/>
      <c r="J842" s="944">
        <f t="shared" si="102"/>
        <v>0</v>
      </c>
      <c r="K842" s="292">
        <f t="shared" si="103"/>
        <v>0</v>
      </c>
      <c r="L842" s="327">
        <f>IF(I842&lt;(INDEX(Lookup!$U$2:$U$10,MATCH($D$45,Lookup!$S$2:$S$10,0))),0,365)</f>
        <v>0</v>
      </c>
      <c r="M842" s="292">
        <f t="shared" si="101"/>
        <v>0</v>
      </c>
      <c r="N842" s="371"/>
      <c r="O842" s="150"/>
      <c r="P842" s="397"/>
      <c r="Q842" s="555"/>
      <c r="R842" s="576">
        <f t="shared" si="104"/>
        <v>0</v>
      </c>
      <c r="S842" s="576">
        <f t="shared" si="105"/>
        <v>0</v>
      </c>
      <c r="T842" s="576">
        <f t="shared" si="106"/>
        <v>0</v>
      </c>
      <c r="U842" s="576">
        <f t="shared" si="107"/>
        <v>0</v>
      </c>
      <c r="V842" s="553"/>
      <c r="W842" s="553"/>
      <c r="X842" s="553"/>
      <c r="Y842" s="553"/>
      <c r="Z842" s="397"/>
      <c r="AA842" s="397"/>
      <c r="AB842" s="397"/>
      <c r="AC842" s="397"/>
      <c r="AD842" s="397"/>
      <c r="AE842" s="397"/>
      <c r="AF842" s="397"/>
      <c r="AG842" s="397"/>
      <c r="AH842" s="397"/>
      <c r="AI842" s="397"/>
      <c r="AJ842" s="397"/>
      <c r="AK842" s="397"/>
      <c r="AL842" s="397"/>
      <c r="AM842" s="397"/>
      <c r="AN842" s="397"/>
      <c r="AO842" s="397"/>
      <c r="AP842" s="397"/>
      <c r="AQ842" s="397"/>
      <c r="AR842" s="397"/>
      <c r="AS842" s="397"/>
      <c r="AT842" s="397"/>
      <c r="AU842" s="397"/>
      <c r="AV842" s="397"/>
      <c r="AW842" s="397"/>
      <c r="AX842" s="397"/>
      <c r="AY842" s="397"/>
      <c r="AZ842" s="397"/>
      <c r="BA842" s="553"/>
      <c r="BB842" s="397"/>
      <c r="BC842" s="397"/>
      <c r="BD842" s="397"/>
      <c r="BE842" s="397"/>
      <c r="BF842" s="397"/>
      <c r="BG842" s="397"/>
      <c r="BH842" s="397"/>
      <c r="BI842" s="397"/>
      <c r="BJ842" s="397"/>
      <c r="BK842" s="397"/>
    </row>
    <row r="843" spans="2:63" x14ac:dyDescent="0.35">
      <c r="B843" s="80"/>
      <c r="C843" s="119"/>
      <c r="D843" s="119"/>
      <c r="E843" s="202"/>
      <c r="F843" s="119"/>
      <c r="G843" s="120"/>
      <c r="H843" s="41"/>
      <c r="I843" s="41"/>
      <c r="J843" s="944">
        <f t="shared" si="102"/>
        <v>0</v>
      </c>
      <c r="K843" s="292">
        <f t="shared" si="103"/>
        <v>0</v>
      </c>
      <c r="L843" s="327">
        <f>IF(I843&lt;(INDEX(Lookup!$U$2:$U$10,MATCH($D$45,Lookup!$S$2:$S$10,0))),0,365)</f>
        <v>0</v>
      </c>
      <c r="M843" s="292">
        <f t="shared" si="101"/>
        <v>0</v>
      </c>
      <c r="N843" s="371"/>
      <c r="O843" s="150"/>
      <c r="P843" s="397"/>
      <c r="Q843" s="555"/>
      <c r="R843" s="576">
        <f t="shared" si="104"/>
        <v>0</v>
      </c>
      <c r="S843" s="576">
        <f t="shared" si="105"/>
        <v>0</v>
      </c>
      <c r="T843" s="576">
        <f t="shared" si="106"/>
        <v>0</v>
      </c>
      <c r="U843" s="576">
        <f t="shared" si="107"/>
        <v>0</v>
      </c>
      <c r="V843" s="553"/>
      <c r="W843" s="553"/>
      <c r="X843" s="553"/>
      <c r="Y843" s="553"/>
      <c r="Z843" s="397"/>
      <c r="AA843" s="397"/>
      <c r="AB843" s="397"/>
      <c r="AC843" s="397"/>
      <c r="AD843" s="397"/>
      <c r="AE843" s="397"/>
      <c r="AF843" s="397"/>
      <c r="AG843" s="397"/>
      <c r="AH843" s="397"/>
      <c r="AI843" s="397"/>
      <c r="AJ843" s="397"/>
      <c r="AK843" s="397"/>
      <c r="AL843" s="397"/>
      <c r="AM843" s="397"/>
      <c r="AN843" s="397"/>
      <c r="AO843" s="397"/>
      <c r="AP843" s="397"/>
      <c r="AQ843" s="397"/>
      <c r="AR843" s="397"/>
      <c r="AS843" s="397"/>
      <c r="AT843" s="397"/>
      <c r="AU843" s="397"/>
      <c r="AV843" s="397"/>
      <c r="AW843" s="397"/>
      <c r="AX843" s="397"/>
      <c r="AY843" s="397"/>
      <c r="AZ843" s="397"/>
      <c r="BA843" s="553"/>
      <c r="BB843" s="397"/>
      <c r="BC843" s="397"/>
      <c r="BD843" s="397"/>
      <c r="BE843" s="397"/>
      <c r="BF843" s="397"/>
      <c r="BG843" s="397"/>
      <c r="BH843" s="397"/>
      <c r="BI843" s="397"/>
      <c r="BJ843" s="397"/>
      <c r="BK843" s="397"/>
    </row>
    <row r="844" spans="2:63" x14ac:dyDescent="0.35">
      <c r="B844" s="80"/>
      <c r="C844" s="119"/>
      <c r="D844" s="119"/>
      <c r="E844" s="202"/>
      <c r="F844" s="119"/>
      <c r="G844" s="120"/>
      <c r="H844" s="41"/>
      <c r="I844" s="41"/>
      <c r="J844" s="944">
        <f t="shared" si="102"/>
        <v>0</v>
      </c>
      <c r="K844" s="292">
        <f t="shared" si="103"/>
        <v>0</v>
      </c>
      <c r="L844" s="327">
        <f>IF(I844&lt;(INDEX(Lookup!$U$2:$U$10,MATCH($D$45,Lookup!$S$2:$S$10,0))),0,365)</f>
        <v>0</v>
      </c>
      <c r="M844" s="292">
        <f t="shared" si="101"/>
        <v>0</v>
      </c>
      <c r="N844" s="371"/>
      <c r="O844" s="150"/>
      <c r="P844" s="397"/>
      <c r="Q844" s="555"/>
      <c r="R844" s="576">
        <f t="shared" si="104"/>
        <v>0</v>
      </c>
      <c r="S844" s="576">
        <f t="shared" si="105"/>
        <v>0</v>
      </c>
      <c r="T844" s="576">
        <f t="shared" si="106"/>
        <v>0</v>
      </c>
      <c r="U844" s="576">
        <f t="shared" si="107"/>
        <v>0</v>
      </c>
      <c r="V844" s="553"/>
      <c r="W844" s="553"/>
      <c r="X844" s="553"/>
      <c r="Y844" s="553"/>
      <c r="Z844" s="397"/>
      <c r="AA844" s="397"/>
      <c r="AB844" s="397"/>
      <c r="AC844" s="397"/>
      <c r="AD844" s="397"/>
      <c r="AE844" s="397"/>
      <c r="AF844" s="397"/>
      <c r="AG844" s="397"/>
      <c r="AH844" s="397"/>
      <c r="AI844" s="397"/>
      <c r="AJ844" s="397"/>
      <c r="AK844" s="397"/>
      <c r="AL844" s="397"/>
      <c r="AM844" s="397"/>
      <c r="AN844" s="397"/>
      <c r="AO844" s="397"/>
      <c r="AP844" s="397"/>
      <c r="AQ844" s="397"/>
      <c r="AR844" s="397"/>
      <c r="AS844" s="397"/>
      <c r="AT844" s="397"/>
      <c r="AU844" s="397"/>
      <c r="AV844" s="397"/>
      <c r="AW844" s="397"/>
      <c r="AX844" s="397"/>
      <c r="AY844" s="397"/>
      <c r="AZ844" s="397"/>
      <c r="BA844" s="553"/>
      <c r="BB844" s="397"/>
      <c r="BC844" s="397"/>
      <c r="BD844" s="397"/>
      <c r="BE844" s="397"/>
      <c r="BF844" s="397"/>
      <c r="BG844" s="397"/>
      <c r="BH844" s="397"/>
      <c r="BI844" s="397"/>
      <c r="BJ844" s="397"/>
      <c r="BK844" s="397"/>
    </row>
    <row r="845" spans="2:63" x14ac:dyDescent="0.35">
      <c r="B845" s="80"/>
      <c r="C845" s="119"/>
      <c r="D845" s="119"/>
      <c r="E845" s="202"/>
      <c r="F845" s="119"/>
      <c r="G845" s="120"/>
      <c r="H845" s="41"/>
      <c r="I845" s="41"/>
      <c r="J845" s="944">
        <f t="shared" si="102"/>
        <v>0</v>
      </c>
      <c r="K845" s="292">
        <f t="shared" si="103"/>
        <v>0</v>
      </c>
      <c r="L845" s="327">
        <f>IF(I845&lt;(INDEX(Lookup!$U$2:$U$10,MATCH($D$45,Lookup!$S$2:$S$10,0))),0,365)</f>
        <v>0</v>
      </c>
      <c r="M845" s="292">
        <f t="shared" si="101"/>
        <v>0</v>
      </c>
      <c r="N845" s="371"/>
      <c r="O845" s="150"/>
      <c r="P845" s="397"/>
      <c r="Q845" s="555"/>
      <c r="R845" s="576">
        <f t="shared" si="104"/>
        <v>0</v>
      </c>
      <c r="S845" s="576">
        <f t="shared" si="105"/>
        <v>0</v>
      </c>
      <c r="T845" s="576">
        <f t="shared" si="106"/>
        <v>0</v>
      </c>
      <c r="U845" s="576">
        <f t="shared" si="107"/>
        <v>0</v>
      </c>
      <c r="V845" s="553"/>
      <c r="W845" s="553"/>
      <c r="X845" s="553"/>
      <c r="Y845" s="553"/>
      <c r="Z845" s="397"/>
      <c r="AA845" s="397"/>
      <c r="AB845" s="397"/>
      <c r="AC845" s="397"/>
      <c r="AD845" s="397"/>
      <c r="AE845" s="397"/>
      <c r="AF845" s="397"/>
      <c r="AG845" s="397"/>
      <c r="AH845" s="397"/>
      <c r="AI845" s="397"/>
      <c r="AJ845" s="397"/>
      <c r="AK845" s="397"/>
      <c r="AL845" s="397"/>
      <c r="AM845" s="397"/>
      <c r="AN845" s="397"/>
      <c r="AO845" s="397"/>
      <c r="AP845" s="397"/>
      <c r="AQ845" s="397"/>
      <c r="AR845" s="397"/>
      <c r="AS845" s="397"/>
      <c r="AT845" s="397"/>
      <c r="AU845" s="397"/>
      <c r="AV845" s="397"/>
      <c r="AW845" s="397"/>
      <c r="AX845" s="397"/>
      <c r="AY845" s="397"/>
      <c r="AZ845" s="397"/>
      <c r="BA845" s="553"/>
      <c r="BB845" s="397"/>
      <c r="BC845" s="397"/>
      <c r="BD845" s="397"/>
      <c r="BE845" s="397"/>
      <c r="BF845" s="397"/>
      <c r="BG845" s="397"/>
      <c r="BH845" s="397"/>
      <c r="BI845" s="397"/>
      <c r="BJ845" s="397"/>
      <c r="BK845" s="397"/>
    </row>
    <row r="846" spans="2:63" x14ac:dyDescent="0.35">
      <c r="B846" s="80"/>
      <c r="C846" s="119"/>
      <c r="D846" s="119"/>
      <c r="E846" s="202"/>
      <c r="F846" s="119"/>
      <c r="G846" s="120"/>
      <c r="H846" s="41"/>
      <c r="I846" s="41"/>
      <c r="J846" s="944">
        <f t="shared" si="102"/>
        <v>0</v>
      </c>
      <c r="K846" s="292">
        <f t="shared" si="103"/>
        <v>0</v>
      </c>
      <c r="L846" s="327">
        <f>IF(I846&lt;(INDEX(Lookup!$U$2:$U$10,MATCH($D$45,Lookup!$S$2:$S$10,0))),0,365)</f>
        <v>0</v>
      </c>
      <c r="M846" s="292">
        <f t="shared" si="101"/>
        <v>0</v>
      </c>
      <c r="N846" s="371"/>
      <c r="O846" s="150"/>
      <c r="P846" s="397"/>
      <c r="Q846" s="555"/>
      <c r="R846" s="576">
        <f t="shared" si="104"/>
        <v>0</v>
      </c>
      <c r="S846" s="576">
        <f t="shared" si="105"/>
        <v>0</v>
      </c>
      <c r="T846" s="576">
        <f t="shared" si="106"/>
        <v>0</v>
      </c>
      <c r="U846" s="576">
        <f t="shared" si="107"/>
        <v>0</v>
      </c>
      <c r="V846" s="553"/>
      <c r="W846" s="553"/>
      <c r="X846" s="553"/>
      <c r="Y846" s="553"/>
      <c r="Z846" s="397"/>
      <c r="AA846" s="397"/>
      <c r="AB846" s="397"/>
      <c r="AC846" s="397"/>
      <c r="AD846" s="397"/>
      <c r="AE846" s="397"/>
      <c r="AF846" s="397"/>
      <c r="AG846" s="397"/>
      <c r="AH846" s="397"/>
      <c r="AI846" s="397"/>
      <c r="AJ846" s="397"/>
      <c r="AK846" s="397"/>
      <c r="AL846" s="397"/>
      <c r="AM846" s="397"/>
      <c r="AN846" s="397"/>
      <c r="AO846" s="397"/>
      <c r="AP846" s="397"/>
      <c r="AQ846" s="397"/>
      <c r="AR846" s="397"/>
      <c r="AS846" s="397"/>
      <c r="AT846" s="397"/>
      <c r="AU846" s="397"/>
      <c r="AV846" s="397"/>
      <c r="AW846" s="397"/>
      <c r="AX846" s="397"/>
      <c r="AY846" s="397"/>
      <c r="AZ846" s="397"/>
      <c r="BA846" s="553"/>
      <c r="BB846" s="397"/>
      <c r="BC846" s="397"/>
      <c r="BD846" s="397"/>
      <c r="BE846" s="397"/>
      <c r="BF846" s="397"/>
      <c r="BG846" s="397"/>
      <c r="BH846" s="397"/>
      <c r="BI846" s="397"/>
      <c r="BJ846" s="397"/>
      <c r="BK846" s="397"/>
    </row>
    <row r="847" spans="2:63" x14ac:dyDescent="0.35">
      <c r="B847" s="80"/>
      <c r="C847" s="119"/>
      <c r="D847" s="119"/>
      <c r="E847" s="202"/>
      <c r="F847" s="119"/>
      <c r="G847" s="120"/>
      <c r="H847" s="41"/>
      <c r="I847" s="41"/>
      <c r="J847" s="944">
        <f t="shared" si="102"/>
        <v>0</v>
      </c>
      <c r="K847" s="292">
        <f t="shared" si="103"/>
        <v>0</v>
      </c>
      <c r="L847" s="327">
        <f>IF(I847&lt;(INDEX(Lookup!$U$2:$U$10,MATCH($D$45,Lookup!$S$2:$S$10,0))),0,365)</f>
        <v>0</v>
      </c>
      <c r="M847" s="292">
        <f t="shared" si="101"/>
        <v>0</v>
      </c>
      <c r="N847" s="371"/>
      <c r="O847" s="150"/>
      <c r="P847" s="397"/>
      <c r="Q847" s="555"/>
      <c r="R847" s="576">
        <f t="shared" si="104"/>
        <v>0</v>
      </c>
      <c r="S847" s="576">
        <f t="shared" si="105"/>
        <v>0</v>
      </c>
      <c r="T847" s="576">
        <f t="shared" si="106"/>
        <v>0</v>
      </c>
      <c r="U847" s="576">
        <f t="shared" si="107"/>
        <v>0</v>
      </c>
      <c r="V847" s="553"/>
      <c r="W847" s="553"/>
      <c r="X847" s="553"/>
      <c r="Y847" s="553"/>
      <c r="Z847" s="397"/>
      <c r="AA847" s="397"/>
      <c r="AB847" s="397"/>
      <c r="AC847" s="397"/>
      <c r="AD847" s="397"/>
      <c r="AE847" s="397"/>
      <c r="AF847" s="397"/>
      <c r="AG847" s="397"/>
      <c r="AH847" s="397"/>
      <c r="AI847" s="397"/>
      <c r="AJ847" s="397"/>
      <c r="AK847" s="397"/>
      <c r="AL847" s="397"/>
      <c r="AM847" s="397"/>
      <c r="AN847" s="397"/>
      <c r="AO847" s="397"/>
      <c r="AP847" s="397"/>
      <c r="AQ847" s="397"/>
      <c r="AR847" s="397"/>
      <c r="AS847" s="397"/>
      <c r="AT847" s="397"/>
      <c r="AU847" s="397"/>
      <c r="AV847" s="397"/>
      <c r="AW847" s="397"/>
      <c r="AX847" s="397"/>
      <c r="AY847" s="397"/>
      <c r="AZ847" s="397"/>
      <c r="BA847" s="553"/>
      <c r="BB847" s="397"/>
      <c r="BC847" s="397"/>
      <c r="BD847" s="397"/>
      <c r="BE847" s="397"/>
      <c r="BF847" s="397"/>
      <c r="BG847" s="397"/>
      <c r="BH847" s="397"/>
      <c r="BI847" s="397"/>
      <c r="BJ847" s="397"/>
      <c r="BK847" s="397"/>
    </row>
    <row r="848" spans="2:63" x14ac:dyDescent="0.35">
      <c r="B848" s="80"/>
      <c r="C848" s="119"/>
      <c r="D848" s="119"/>
      <c r="E848" s="202"/>
      <c r="F848" s="119"/>
      <c r="G848" s="120"/>
      <c r="H848" s="41"/>
      <c r="I848" s="41"/>
      <c r="J848" s="944">
        <f t="shared" si="102"/>
        <v>0</v>
      </c>
      <c r="K848" s="292">
        <f t="shared" si="103"/>
        <v>0</v>
      </c>
      <c r="L848" s="327">
        <f>IF(I848&lt;(INDEX(Lookup!$U$2:$U$10,MATCH($D$45,Lookup!$S$2:$S$10,0))),0,365)</f>
        <v>0</v>
      </c>
      <c r="M848" s="292">
        <f t="shared" si="101"/>
        <v>0</v>
      </c>
      <c r="N848" s="371"/>
      <c r="O848" s="150"/>
      <c r="P848" s="397"/>
      <c r="Q848" s="555"/>
      <c r="R848" s="576">
        <f t="shared" si="104"/>
        <v>0</v>
      </c>
      <c r="S848" s="576">
        <f t="shared" si="105"/>
        <v>0</v>
      </c>
      <c r="T848" s="576">
        <f t="shared" si="106"/>
        <v>0</v>
      </c>
      <c r="U848" s="576">
        <f t="shared" si="107"/>
        <v>0</v>
      </c>
      <c r="V848" s="553"/>
      <c r="W848" s="553"/>
      <c r="X848" s="553"/>
      <c r="Y848" s="553"/>
      <c r="Z848" s="397"/>
      <c r="AA848" s="397"/>
      <c r="AB848" s="397"/>
      <c r="AC848" s="397"/>
      <c r="AD848" s="397"/>
      <c r="AE848" s="397"/>
      <c r="AF848" s="397"/>
      <c r="AG848" s="397"/>
      <c r="AH848" s="397"/>
      <c r="AI848" s="397"/>
      <c r="AJ848" s="397"/>
      <c r="AK848" s="397"/>
      <c r="AL848" s="397"/>
      <c r="AM848" s="397"/>
      <c r="AN848" s="397"/>
      <c r="AO848" s="397"/>
      <c r="AP848" s="397"/>
      <c r="AQ848" s="397"/>
      <c r="AR848" s="397"/>
      <c r="AS848" s="397"/>
      <c r="AT848" s="397"/>
      <c r="AU848" s="397"/>
      <c r="AV848" s="397"/>
      <c r="AW848" s="397"/>
      <c r="AX848" s="397"/>
      <c r="AY848" s="397"/>
      <c r="AZ848" s="397"/>
      <c r="BA848" s="553"/>
      <c r="BB848" s="397"/>
      <c r="BC848" s="397"/>
      <c r="BD848" s="397"/>
      <c r="BE848" s="397"/>
      <c r="BF848" s="397"/>
      <c r="BG848" s="397"/>
      <c r="BH848" s="397"/>
      <c r="BI848" s="397"/>
      <c r="BJ848" s="397"/>
      <c r="BK848" s="397"/>
    </row>
    <row r="849" spans="2:63" x14ac:dyDescent="0.35">
      <c r="B849" s="80"/>
      <c r="C849" s="119"/>
      <c r="D849" s="119"/>
      <c r="E849" s="202"/>
      <c r="F849" s="119"/>
      <c r="G849" s="120"/>
      <c r="H849" s="41"/>
      <c r="I849" s="41"/>
      <c r="J849" s="944">
        <f t="shared" si="102"/>
        <v>0</v>
      </c>
      <c r="K849" s="292">
        <f t="shared" si="103"/>
        <v>0</v>
      </c>
      <c r="L849" s="327">
        <f>IF(I849&lt;(INDEX(Lookup!$U$2:$U$10,MATCH($D$45,Lookup!$S$2:$S$10,0))),0,365)</f>
        <v>0</v>
      </c>
      <c r="M849" s="292">
        <f t="shared" si="101"/>
        <v>0</v>
      </c>
      <c r="N849" s="371"/>
      <c r="O849" s="150"/>
      <c r="P849" s="397"/>
      <c r="Q849" s="555"/>
      <c r="R849" s="576">
        <f t="shared" si="104"/>
        <v>0</v>
      </c>
      <c r="S849" s="576">
        <f t="shared" si="105"/>
        <v>0</v>
      </c>
      <c r="T849" s="576">
        <f t="shared" si="106"/>
        <v>0</v>
      </c>
      <c r="U849" s="576">
        <f t="shared" si="107"/>
        <v>0</v>
      </c>
      <c r="V849" s="553"/>
      <c r="W849" s="553"/>
      <c r="X849" s="553"/>
      <c r="Y849" s="553"/>
      <c r="Z849" s="397"/>
      <c r="AA849" s="397"/>
      <c r="AB849" s="397"/>
      <c r="AC849" s="397"/>
      <c r="AD849" s="397"/>
      <c r="AE849" s="397"/>
      <c r="AF849" s="397"/>
      <c r="AG849" s="397"/>
      <c r="AH849" s="397"/>
      <c r="AI849" s="397"/>
      <c r="AJ849" s="397"/>
      <c r="AK849" s="397"/>
      <c r="AL849" s="397"/>
      <c r="AM849" s="397"/>
      <c r="AN849" s="397"/>
      <c r="AO849" s="397"/>
      <c r="AP849" s="397"/>
      <c r="AQ849" s="397"/>
      <c r="AR849" s="397"/>
      <c r="AS849" s="397"/>
      <c r="AT849" s="397"/>
      <c r="AU849" s="397"/>
      <c r="AV849" s="397"/>
      <c r="AW849" s="397"/>
      <c r="AX849" s="397"/>
      <c r="AY849" s="397"/>
      <c r="AZ849" s="397"/>
      <c r="BA849" s="553"/>
      <c r="BB849" s="397"/>
      <c r="BC849" s="397"/>
      <c r="BD849" s="397"/>
      <c r="BE849" s="397"/>
      <c r="BF849" s="397"/>
      <c r="BG849" s="397"/>
      <c r="BH849" s="397"/>
      <c r="BI849" s="397"/>
      <c r="BJ849" s="397"/>
      <c r="BK849" s="397"/>
    </row>
    <row r="850" spans="2:63" x14ac:dyDescent="0.35">
      <c r="B850" s="80"/>
      <c r="C850" s="119"/>
      <c r="D850" s="119"/>
      <c r="E850" s="202"/>
      <c r="F850" s="119"/>
      <c r="G850" s="120"/>
      <c r="H850" s="41"/>
      <c r="I850" s="41"/>
      <c r="J850" s="944">
        <f t="shared" si="102"/>
        <v>0</v>
      </c>
      <c r="K850" s="292">
        <f t="shared" si="103"/>
        <v>0</v>
      </c>
      <c r="L850" s="327">
        <f>IF(I850&lt;(INDEX(Lookup!$U$2:$U$10,MATCH($D$45,Lookup!$S$2:$S$10,0))),0,365)</f>
        <v>0</v>
      </c>
      <c r="M850" s="292">
        <f t="shared" si="101"/>
        <v>0</v>
      </c>
      <c r="N850" s="371"/>
      <c r="O850" s="150"/>
      <c r="P850" s="397"/>
      <c r="Q850" s="555"/>
      <c r="R850" s="576">
        <f t="shared" si="104"/>
        <v>0</v>
      </c>
      <c r="S850" s="576">
        <f t="shared" si="105"/>
        <v>0</v>
      </c>
      <c r="T850" s="576">
        <f t="shared" si="106"/>
        <v>0</v>
      </c>
      <c r="U850" s="576">
        <f t="shared" si="107"/>
        <v>0</v>
      </c>
      <c r="V850" s="553"/>
      <c r="W850" s="553"/>
      <c r="X850" s="553"/>
      <c r="Y850" s="553"/>
      <c r="Z850" s="397"/>
      <c r="AA850" s="397"/>
      <c r="AB850" s="397"/>
      <c r="AC850" s="397"/>
      <c r="AD850" s="397"/>
      <c r="AE850" s="397"/>
      <c r="AF850" s="397"/>
      <c r="AG850" s="397"/>
      <c r="AH850" s="397"/>
      <c r="AI850" s="397"/>
      <c r="AJ850" s="397"/>
      <c r="AK850" s="397"/>
      <c r="AL850" s="397"/>
      <c r="AM850" s="397"/>
      <c r="AN850" s="397"/>
      <c r="AO850" s="397"/>
      <c r="AP850" s="397"/>
      <c r="AQ850" s="397"/>
      <c r="AR850" s="397"/>
      <c r="AS850" s="397"/>
      <c r="AT850" s="397"/>
      <c r="AU850" s="397"/>
      <c r="AV850" s="397"/>
      <c r="AW850" s="397"/>
      <c r="AX850" s="397"/>
      <c r="AY850" s="397"/>
      <c r="AZ850" s="397"/>
      <c r="BA850" s="553"/>
      <c r="BB850" s="397"/>
      <c r="BC850" s="397"/>
      <c r="BD850" s="397"/>
      <c r="BE850" s="397"/>
      <c r="BF850" s="397"/>
      <c r="BG850" s="397"/>
      <c r="BH850" s="397"/>
      <c r="BI850" s="397"/>
      <c r="BJ850" s="397"/>
      <c r="BK850" s="397"/>
    </row>
    <row r="851" spans="2:63" x14ac:dyDescent="0.35">
      <c r="B851" s="80"/>
      <c r="C851" s="119"/>
      <c r="D851" s="119"/>
      <c r="E851" s="202"/>
      <c r="F851" s="119"/>
      <c r="G851" s="120"/>
      <c r="H851" s="41"/>
      <c r="I851" s="41"/>
      <c r="J851" s="944">
        <f t="shared" si="102"/>
        <v>0</v>
      </c>
      <c r="K851" s="292">
        <f t="shared" si="103"/>
        <v>0</v>
      </c>
      <c r="L851" s="327">
        <f>IF(I851&lt;(INDEX(Lookup!$U$2:$U$10,MATCH($D$45,Lookup!$S$2:$S$10,0))),0,365)</f>
        <v>0</v>
      </c>
      <c r="M851" s="292">
        <f t="shared" si="101"/>
        <v>0</v>
      </c>
      <c r="N851" s="371"/>
      <c r="O851" s="150"/>
      <c r="P851" s="397"/>
      <c r="Q851" s="555"/>
      <c r="R851" s="576">
        <f t="shared" si="104"/>
        <v>0</v>
      </c>
      <c r="S851" s="576">
        <f t="shared" si="105"/>
        <v>0</v>
      </c>
      <c r="T851" s="576">
        <f t="shared" si="106"/>
        <v>0</v>
      </c>
      <c r="U851" s="576">
        <f t="shared" si="107"/>
        <v>0</v>
      </c>
      <c r="V851" s="553"/>
      <c r="W851" s="553"/>
      <c r="X851" s="553"/>
      <c r="Y851" s="553"/>
      <c r="Z851" s="397"/>
      <c r="AA851" s="397"/>
      <c r="AB851" s="397"/>
      <c r="AC851" s="397"/>
      <c r="AD851" s="397"/>
      <c r="AE851" s="397"/>
      <c r="AF851" s="397"/>
      <c r="AG851" s="397"/>
      <c r="AH851" s="397"/>
      <c r="AI851" s="397"/>
      <c r="AJ851" s="397"/>
      <c r="AK851" s="397"/>
      <c r="AL851" s="397"/>
      <c r="AM851" s="397"/>
      <c r="AN851" s="397"/>
      <c r="AO851" s="397"/>
      <c r="AP851" s="397"/>
      <c r="AQ851" s="397"/>
      <c r="AR851" s="397"/>
      <c r="AS851" s="397"/>
      <c r="AT851" s="397"/>
      <c r="AU851" s="397"/>
      <c r="AV851" s="397"/>
      <c r="AW851" s="397"/>
      <c r="AX851" s="397"/>
      <c r="AY851" s="397"/>
      <c r="AZ851" s="397"/>
      <c r="BA851" s="553"/>
      <c r="BB851" s="397"/>
      <c r="BC851" s="397"/>
      <c r="BD851" s="397"/>
      <c r="BE851" s="397"/>
      <c r="BF851" s="397"/>
      <c r="BG851" s="397"/>
      <c r="BH851" s="397"/>
      <c r="BI851" s="397"/>
      <c r="BJ851" s="397"/>
      <c r="BK851" s="397"/>
    </row>
    <row r="852" spans="2:63" x14ac:dyDescent="0.35">
      <c r="B852" s="80"/>
      <c r="C852" s="119"/>
      <c r="D852" s="119"/>
      <c r="E852" s="202"/>
      <c r="F852" s="119"/>
      <c r="G852" s="120"/>
      <c r="H852" s="41"/>
      <c r="I852" s="41"/>
      <c r="J852" s="944">
        <f t="shared" si="102"/>
        <v>0</v>
      </c>
      <c r="K852" s="292">
        <f t="shared" si="103"/>
        <v>0</v>
      </c>
      <c r="L852" s="327">
        <f>IF(I852&lt;(INDEX(Lookup!$U$2:$U$10,MATCH($D$45,Lookup!$S$2:$S$10,0))),0,365)</f>
        <v>0</v>
      </c>
      <c r="M852" s="292">
        <f t="shared" si="101"/>
        <v>0</v>
      </c>
      <c r="N852" s="371"/>
      <c r="O852" s="150"/>
      <c r="P852" s="397"/>
      <c r="Q852" s="555"/>
      <c r="R852" s="576">
        <f t="shared" si="104"/>
        <v>0</v>
      </c>
      <c r="S852" s="576">
        <f t="shared" si="105"/>
        <v>0</v>
      </c>
      <c r="T852" s="576">
        <f t="shared" si="106"/>
        <v>0</v>
      </c>
      <c r="U852" s="576">
        <f t="shared" si="107"/>
        <v>0</v>
      </c>
      <c r="V852" s="553"/>
      <c r="W852" s="553"/>
      <c r="X852" s="553"/>
      <c r="Y852" s="553"/>
      <c r="Z852" s="397"/>
      <c r="AA852" s="397"/>
      <c r="AB852" s="397"/>
      <c r="AC852" s="397"/>
      <c r="AD852" s="397"/>
      <c r="AE852" s="397"/>
      <c r="AF852" s="397"/>
      <c r="AG852" s="397"/>
      <c r="AH852" s="397"/>
      <c r="AI852" s="397"/>
      <c r="AJ852" s="397"/>
      <c r="AK852" s="397"/>
      <c r="AL852" s="397"/>
      <c r="AM852" s="397"/>
      <c r="AN852" s="397"/>
      <c r="AO852" s="397"/>
      <c r="AP852" s="397"/>
      <c r="AQ852" s="397"/>
      <c r="AR852" s="397"/>
      <c r="AS852" s="397"/>
      <c r="AT852" s="397"/>
      <c r="AU852" s="397"/>
      <c r="AV852" s="397"/>
      <c r="AW852" s="397"/>
      <c r="AX852" s="397"/>
      <c r="AY852" s="397"/>
      <c r="AZ852" s="397"/>
      <c r="BA852" s="553"/>
      <c r="BB852" s="397"/>
      <c r="BC852" s="397"/>
      <c r="BD852" s="397"/>
      <c r="BE852" s="397"/>
      <c r="BF852" s="397"/>
      <c r="BG852" s="397"/>
      <c r="BH852" s="397"/>
      <c r="BI852" s="397"/>
      <c r="BJ852" s="397"/>
      <c r="BK852" s="397"/>
    </row>
    <row r="853" spans="2:63" x14ac:dyDescent="0.35">
      <c r="B853" s="80"/>
      <c r="C853" s="119"/>
      <c r="D853" s="119"/>
      <c r="E853" s="202"/>
      <c r="F853" s="119"/>
      <c r="G853" s="120"/>
      <c r="H853" s="41"/>
      <c r="I853" s="41"/>
      <c r="J853" s="944">
        <f t="shared" si="102"/>
        <v>0</v>
      </c>
      <c r="K853" s="292">
        <f t="shared" si="103"/>
        <v>0</v>
      </c>
      <c r="L853" s="327">
        <f>IF(I853&lt;(INDEX(Lookup!$U$2:$U$10,MATCH($D$45,Lookup!$S$2:$S$10,0))),0,365)</f>
        <v>0</v>
      </c>
      <c r="M853" s="292">
        <f t="shared" si="101"/>
        <v>0</v>
      </c>
      <c r="N853" s="371"/>
      <c r="O853" s="150"/>
      <c r="P853" s="397"/>
      <c r="Q853" s="555"/>
      <c r="R853" s="576">
        <f t="shared" si="104"/>
        <v>0</v>
      </c>
      <c r="S853" s="576">
        <f t="shared" si="105"/>
        <v>0</v>
      </c>
      <c r="T853" s="576">
        <f t="shared" si="106"/>
        <v>0</v>
      </c>
      <c r="U853" s="576">
        <f t="shared" si="107"/>
        <v>0</v>
      </c>
      <c r="V853" s="553"/>
      <c r="W853" s="553"/>
      <c r="X853" s="553"/>
      <c r="Y853" s="553"/>
      <c r="Z853" s="397"/>
      <c r="AA853" s="397"/>
      <c r="AB853" s="397"/>
      <c r="AC853" s="397"/>
      <c r="AD853" s="397"/>
      <c r="AE853" s="397"/>
      <c r="AF853" s="397"/>
      <c r="AG853" s="397"/>
      <c r="AH853" s="397"/>
      <c r="AI853" s="397"/>
      <c r="AJ853" s="397"/>
      <c r="AK853" s="397"/>
      <c r="AL853" s="397"/>
      <c r="AM853" s="397"/>
      <c r="AN853" s="397"/>
      <c r="AO853" s="397"/>
      <c r="AP853" s="397"/>
      <c r="AQ853" s="397"/>
      <c r="AR853" s="397"/>
      <c r="AS853" s="397"/>
      <c r="AT853" s="397"/>
      <c r="AU853" s="397"/>
      <c r="AV853" s="397"/>
      <c r="AW853" s="397"/>
      <c r="AX853" s="397"/>
      <c r="AY853" s="397"/>
      <c r="AZ853" s="397"/>
      <c r="BA853" s="553"/>
      <c r="BB853" s="397"/>
      <c r="BC853" s="397"/>
      <c r="BD853" s="397"/>
      <c r="BE853" s="397"/>
      <c r="BF853" s="397"/>
      <c r="BG853" s="397"/>
      <c r="BH853" s="397"/>
      <c r="BI853" s="397"/>
      <c r="BJ853" s="397"/>
      <c r="BK853" s="397"/>
    </row>
    <row r="854" spans="2:63" x14ac:dyDescent="0.35">
      <c r="B854" s="80"/>
      <c r="C854" s="119"/>
      <c r="D854" s="119"/>
      <c r="E854" s="202"/>
      <c r="F854" s="119"/>
      <c r="G854" s="120"/>
      <c r="H854" s="41"/>
      <c r="I854" s="41"/>
      <c r="J854" s="944">
        <f t="shared" si="102"/>
        <v>0</v>
      </c>
      <c r="K854" s="292">
        <f t="shared" si="103"/>
        <v>0</v>
      </c>
      <c r="L854" s="327">
        <f>IF(I854&lt;(INDEX(Lookup!$U$2:$U$10,MATCH($D$45,Lookup!$S$2:$S$10,0))),0,365)</f>
        <v>0</v>
      </c>
      <c r="M854" s="292">
        <f t="shared" si="101"/>
        <v>0</v>
      </c>
      <c r="N854" s="371"/>
      <c r="O854" s="150"/>
      <c r="P854" s="397"/>
      <c r="Q854" s="555"/>
      <c r="R854" s="576">
        <f t="shared" si="104"/>
        <v>0</v>
      </c>
      <c r="S854" s="576">
        <f t="shared" si="105"/>
        <v>0</v>
      </c>
      <c r="T854" s="576">
        <f t="shared" si="106"/>
        <v>0</v>
      </c>
      <c r="U854" s="576">
        <f t="shared" si="107"/>
        <v>0</v>
      </c>
      <c r="V854" s="553"/>
      <c r="W854" s="553"/>
      <c r="X854" s="553"/>
      <c r="Y854" s="553"/>
      <c r="Z854" s="397"/>
      <c r="AA854" s="397"/>
      <c r="AB854" s="397"/>
      <c r="AC854" s="397"/>
      <c r="AD854" s="397"/>
      <c r="AE854" s="397"/>
      <c r="AF854" s="397"/>
      <c r="AG854" s="397"/>
      <c r="AH854" s="397"/>
      <c r="AI854" s="397"/>
      <c r="AJ854" s="397"/>
      <c r="AK854" s="397"/>
      <c r="AL854" s="397"/>
      <c r="AM854" s="397"/>
      <c r="AN854" s="397"/>
      <c r="AO854" s="397"/>
      <c r="AP854" s="397"/>
      <c r="AQ854" s="397"/>
      <c r="AR854" s="397"/>
      <c r="AS854" s="397"/>
      <c r="AT854" s="397"/>
      <c r="AU854" s="397"/>
      <c r="AV854" s="397"/>
      <c r="AW854" s="397"/>
      <c r="AX854" s="397"/>
      <c r="AY854" s="397"/>
      <c r="AZ854" s="397"/>
      <c r="BA854" s="553"/>
      <c r="BB854" s="397"/>
      <c r="BC854" s="397"/>
      <c r="BD854" s="397"/>
      <c r="BE854" s="397"/>
      <c r="BF854" s="397"/>
      <c r="BG854" s="397"/>
      <c r="BH854" s="397"/>
      <c r="BI854" s="397"/>
      <c r="BJ854" s="397"/>
      <c r="BK854" s="397"/>
    </row>
    <row r="855" spans="2:63" x14ac:dyDescent="0.35">
      <c r="B855" s="80"/>
      <c r="C855" s="119"/>
      <c r="D855" s="119"/>
      <c r="E855" s="202"/>
      <c r="F855" s="119"/>
      <c r="G855" s="120"/>
      <c r="H855" s="41"/>
      <c r="I855" s="41"/>
      <c r="J855" s="944">
        <f t="shared" si="102"/>
        <v>0</v>
      </c>
      <c r="K855" s="292">
        <f t="shared" si="103"/>
        <v>0</v>
      </c>
      <c r="L855" s="327">
        <f>IF(I855&lt;(INDEX(Lookup!$U$2:$U$10,MATCH($D$45,Lookup!$S$2:$S$10,0))),0,365)</f>
        <v>0</v>
      </c>
      <c r="M855" s="292">
        <f t="shared" si="101"/>
        <v>0</v>
      </c>
      <c r="N855" s="371"/>
      <c r="O855" s="150"/>
      <c r="P855" s="397"/>
      <c r="Q855" s="555"/>
      <c r="R855" s="576">
        <f t="shared" si="104"/>
        <v>0</v>
      </c>
      <c r="S855" s="576">
        <f t="shared" si="105"/>
        <v>0</v>
      </c>
      <c r="T855" s="576">
        <f t="shared" si="106"/>
        <v>0</v>
      </c>
      <c r="U855" s="576">
        <f t="shared" si="107"/>
        <v>0</v>
      </c>
      <c r="V855" s="553"/>
      <c r="W855" s="553"/>
      <c r="X855" s="553"/>
      <c r="Y855" s="553"/>
      <c r="Z855" s="397"/>
      <c r="AA855" s="397"/>
      <c r="AB855" s="397"/>
      <c r="AC855" s="397"/>
      <c r="AD855" s="397"/>
      <c r="AE855" s="397"/>
      <c r="AF855" s="397"/>
      <c r="AG855" s="397"/>
      <c r="AH855" s="397"/>
      <c r="AI855" s="397"/>
      <c r="AJ855" s="397"/>
      <c r="AK855" s="397"/>
      <c r="AL855" s="397"/>
      <c r="AM855" s="397"/>
      <c r="AN855" s="397"/>
      <c r="AO855" s="397"/>
      <c r="AP855" s="397"/>
      <c r="AQ855" s="397"/>
      <c r="AR855" s="397"/>
      <c r="AS855" s="397"/>
      <c r="AT855" s="397"/>
      <c r="AU855" s="397"/>
      <c r="AV855" s="397"/>
      <c r="AW855" s="397"/>
      <c r="AX855" s="397"/>
      <c r="AY855" s="397"/>
      <c r="AZ855" s="397"/>
      <c r="BA855" s="553"/>
      <c r="BB855" s="397"/>
      <c r="BC855" s="397"/>
      <c r="BD855" s="397"/>
      <c r="BE855" s="397"/>
      <c r="BF855" s="397"/>
      <c r="BG855" s="397"/>
      <c r="BH855" s="397"/>
      <c r="BI855" s="397"/>
      <c r="BJ855" s="397"/>
      <c r="BK855" s="397"/>
    </row>
    <row r="856" spans="2:63" x14ac:dyDescent="0.35">
      <c r="B856" s="80"/>
      <c r="C856" s="119"/>
      <c r="D856" s="119"/>
      <c r="E856" s="202"/>
      <c r="F856" s="119"/>
      <c r="G856" s="120"/>
      <c r="H856" s="41"/>
      <c r="I856" s="41"/>
      <c r="J856" s="944">
        <f t="shared" si="102"/>
        <v>0</v>
      </c>
      <c r="K856" s="292">
        <f t="shared" si="103"/>
        <v>0</v>
      </c>
      <c r="L856" s="327">
        <f>IF(I856&lt;(INDEX(Lookup!$U$2:$U$10,MATCH($D$45,Lookup!$S$2:$S$10,0))),0,365)</f>
        <v>0</v>
      </c>
      <c r="M856" s="292">
        <f t="shared" si="101"/>
        <v>0</v>
      </c>
      <c r="N856" s="371"/>
      <c r="O856" s="150"/>
      <c r="P856" s="397"/>
      <c r="Q856" s="555"/>
      <c r="R856" s="576">
        <f t="shared" si="104"/>
        <v>0</v>
      </c>
      <c r="S856" s="576">
        <f t="shared" si="105"/>
        <v>0</v>
      </c>
      <c r="T856" s="576">
        <f t="shared" si="106"/>
        <v>0</v>
      </c>
      <c r="U856" s="576">
        <f t="shared" si="107"/>
        <v>0</v>
      </c>
      <c r="V856" s="553"/>
      <c r="W856" s="553"/>
      <c r="X856" s="553"/>
      <c r="Y856" s="553"/>
      <c r="Z856" s="397"/>
      <c r="AA856" s="397"/>
      <c r="AB856" s="397"/>
      <c r="AC856" s="397"/>
      <c r="AD856" s="397"/>
      <c r="AE856" s="397"/>
      <c r="AF856" s="397"/>
      <c r="AG856" s="397"/>
      <c r="AH856" s="397"/>
      <c r="AI856" s="397"/>
      <c r="AJ856" s="397"/>
      <c r="AK856" s="397"/>
      <c r="AL856" s="397"/>
      <c r="AM856" s="397"/>
      <c r="AN856" s="397"/>
      <c r="AO856" s="397"/>
      <c r="AP856" s="397"/>
      <c r="AQ856" s="397"/>
      <c r="AR856" s="397"/>
      <c r="AS856" s="397"/>
      <c r="AT856" s="397"/>
      <c r="AU856" s="397"/>
      <c r="AV856" s="397"/>
      <c r="AW856" s="397"/>
      <c r="AX856" s="397"/>
      <c r="AY856" s="397"/>
      <c r="AZ856" s="397"/>
      <c r="BA856" s="553"/>
      <c r="BB856" s="397"/>
      <c r="BC856" s="397"/>
      <c r="BD856" s="397"/>
      <c r="BE856" s="397"/>
      <c r="BF856" s="397"/>
      <c r="BG856" s="397"/>
      <c r="BH856" s="397"/>
      <c r="BI856" s="397"/>
      <c r="BJ856" s="397"/>
      <c r="BK856" s="397"/>
    </row>
    <row r="857" spans="2:63" x14ac:dyDescent="0.35">
      <c r="B857" s="80"/>
      <c r="C857" s="119"/>
      <c r="D857" s="119"/>
      <c r="E857" s="202"/>
      <c r="F857" s="119"/>
      <c r="G857" s="120"/>
      <c r="H857" s="41"/>
      <c r="I857" s="41"/>
      <c r="J857" s="944">
        <f t="shared" si="102"/>
        <v>0</v>
      </c>
      <c r="K857" s="292">
        <f t="shared" si="103"/>
        <v>0</v>
      </c>
      <c r="L857" s="327">
        <f>IF(I857&lt;(INDEX(Lookup!$U$2:$U$10,MATCH($D$45,Lookup!$S$2:$S$10,0))),0,365)</f>
        <v>0</v>
      </c>
      <c r="M857" s="292">
        <f t="shared" si="101"/>
        <v>0</v>
      </c>
      <c r="N857" s="371"/>
      <c r="O857" s="150"/>
      <c r="P857" s="397"/>
      <c r="Q857" s="555"/>
      <c r="R857" s="576">
        <f t="shared" si="104"/>
        <v>0</v>
      </c>
      <c r="S857" s="576">
        <f t="shared" si="105"/>
        <v>0</v>
      </c>
      <c r="T857" s="576">
        <f t="shared" si="106"/>
        <v>0</v>
      </c>
      <c r="U857" s="576">
        <f t="shared" si="107"/>
        <v>0</v>
      </c>
      <c r="V857" s="553"/>
      <c r="W857" s="553"/>
      <c r="X857" s="553"/>
      <c r="Y857" s="553"/>
      <c r="Z857" s="397"/>
      <c r="AA857" s="397"/>
      <c r="AB857" s="397"/>
      <c r="AC857" s="397"/>
      <c r="AD857" s="397"/>
      <c r="AE857" s="397"/>
      <c r="AF857" s="397"/>
      <c r="AG857" s="397"/>
      <c r="AH857" s="397"/>
      <c r="AI857" s="397"/>
      <c r="AJ857" s="397"/>
      <c r="AK857" s="397"/>
      <c r="AL857" s="397"/>
      <c r="AM857" s="397"/>
      <c r="AN857" s="397"/>
      <c r="AO857" s="397"/>
      <c r="AP857" s="397"/>
      <c r="AQ857" s="397"/>
      <c r="AR857" s="397"/>
      <c r="AS857" s="397"/>
      <c r="AT857" s="397"/>
      <c r="AU857" s="397"/>
      <c r="AV857" s="397"/>
      <c r="AW857" s="397"/>
      <c r="AX857" s="397"/>
      <c r="AY857" s="397"/>
      <c r="AZ857" s="397"/>
      <c r="BA857" s="553"/>
      <c r="BB857" s="397"/>
      <c r="BC857" s="397"/>
      <c r="BD857" s="397"/>
      <c r="BE857" s="397"/>
      <c r="BF857" s="397"/>
      <c r="BG857" s="397"/>
      <c r="BH857" s="397"/>
      <c r="BI857" s="397"/>
      <c r="BJ857" s="397"/>
      <c r="BK857" s="397"/>
    </row>
    <row r="858" spans="2:63" x14ac:dyDescent="0.35">
      <c r="B858" s="80"/>
      <c r="C858" s="119"/>
      <c r="D858" s="119"/>
      <c r="E858" s="202"/>
      <c r="F858" s="119"/>
      <c r="G858" s="120"/>
      <c r="H858" s="41"/>
      <c r="I858" s="41"/>
      <c r="J858" s="944">
        <f t="shared" si="102"/>
        <v>0</v>
      </c>
      <c r="K858" s="292">
        <f t="shared" si="103"/>
        <v>0</v>
      </c>
      <c r="L858" s="327">
        <f>IF(I858&lt;(INDEX(Lookup!$U$2:$U$10,MATCH($D$45,Lookup!$S$2:$S$10,0))),0,365)</f>
        <v>0</v>
      </c>
      <c r="M858" s="292">
        <f t="shared" si="101"/>
        <v>0</v>
      </c>
      <c r="N858" s="371"/>
      <c r="O858" s="150"/>
      <c r="P858" s="397"/>
      <c r="Q858" s="555"/>
      <c r="R858" s="576">
        <f t="shared" si="104"/>
        <v>0</v>
      </c>
      <c r="S858" s="576">
        <f t="shared" si="105"/>
        <v>0</v>
      </c>
      <c r="T858" s="576">
        <f t="shared" si="106"/>
        <v>0</v>
      </c>
      <c r="U858" s="576">
        <f t="shared" si="107"/>
        <v>0</v>
      </c>
      <c r="V858" s="553"/>
      <c r="W858" s="553"/>
      <c r="X858" s="553"/>
      <c r="Y858" s="553"/>
      <c r="Z858" s="397"/>
      <c r="AA858" s="397"/>
      <c r="AB858" s="397"/>
      <c r="AC858" s="397"/>
      <c r="AD858" s="397"/>
      <c r="AE858" s="397"/>
      <c r="AF858" s="397"/>
      <c r="AG858" s="397"/>
      <c r="AH858" s="397"/>
      <c r="AI858" s="397"/>
      <c r="AJ858" s="397"/>
      <c r="AK858" s="397"/>
      <c r="AL858" s="397"/>
      <c r="AM858" s="397"/>
      <c r="AN858" s="397"/>
      <c r="AO858" s="397"/>
      <c r="AP858" s="397"/>
      <c r="AQ858" s="397"/>
      <c r="AR858" s="397"/>
      <c r="AS858" s="397"/>
      <c r="AT858" s="397"/>
      <c r="AU858" s="397"/>
      <c r="AV858" s="397"/>
      <c r="AW858" s="397"/>
      <c r="AX858" s="397"/>
      <c r="AY858" s="397"/>
      <c r="AZ858" s="397"/>
      <c r="BA858" s="553"/>
      <c r="BB858" s="397"/>
      <c r="BC858" s="397"/>
      <c r="BD858" s="397"/>
      <c r="BE858" s="397"/>
      <c r="BF858" s="397"/>
      <c r="BG858" s="397"/>
      <c r="BH858" s="397"/>
      <c r="BI858" s="397"/>
      <c r="BJ858" s="397"/>
      <c r="BK858" s="397"/>
    </row>
    <row r="859" spans="2:63" x14ac:dyDescent="0.35">
      <c r="B859" s="80"/>
      <c r="C859" s="119"/>
      <c r="D859" s="119"/>
      <c r="E859" s="202"/>
      <c r="F859" s="119"/>
      <c r="G859" s="120"/>
      <c r="H859" s="41"/>
      <c r="I859" s="41"/>
      <c r="J859" s="944">
        <f t="shared" si="102"/>
        <v>0</v>
      </c>
      <c r="K859" s="292">
        <f t="shared" si="103"/>
        <v>0</v>
      </c>
      <c r="L859" s="327">
        <f>IF(I859&lt;(INDEX(Lookup!$U$2:$U$10,MATCH($D$45,Lookup!$S$2:$S$10,0))),0,365)</f>
        <v>0</v>
      </c>
      <c r="M859" s="292">
        <f t="shared" si="101"/>
        <v>0</v>
      </c>
      <c r="N859" s="371"/>
      <c r="O859" s="150"/>
      <c r="P859" s="397"/>
      <c r="Q859" s="555"/>
      <c r="R859" s="576">
        <f t="shared" si="104"/>
        <v>0</v>
      </c>
      <c r="S859" s="576">
        <f t="shared" si="105"/>
        <v>0</v>
      </c>
      <c r="T859" s="576">
        <f t="shared" si="106"/>
        <v>0</v>
      </c>
      <c r="U859" s="576">
        <f t="shared" si="107"/>
        <v>0</v>
      </c>
      <c r="V859" s="553"/>
      <c r="W859" s="553"/>
      <c r="X859" s="553"/>
      <c r="Y859" s="553"/>
      <c r="Z859" s="397"/>
      <c r="AA859" s="397"/>
      <c r="AB859" s="397"/>
      <c r="AC859" s="397"/>
      <c r="AD859" s="397"/>
      <c r="AE859" s="397"/>
      <c r="AF859" s="397"/>
      <c r="AG859" s="397"/>
      <c r="AH859" s="397"/>
      <c r="AI859" s="397"/>
      <c r="AJ859" s="397"/>
      <c r="AK859" s="397"/>
      <c r="AL859" s="397"/>
      <c r="AM859" s="397"/>
      <c r="AN859" s="397"/>
      <c r="AO859" s="397"/>
      <c r="AP859" s="397"/>
      <c r="AQ859" s="397"/>
      <c r="AR859" s="397"/>
      <c r="AS859" s="397"/>
      <c r="AT859" s="397"/>
      <c r="AU859" s="397"/>
      <c r="AV859" s="397"/>
      <c r="AW859" s="397"/>
      <c r="AX859" s="397"/>
      <c r="AY859" s="397"/>
      <c r="AZ859" s="397"/>
      <c r="BA859" s="553"/>
      <c r="BB859" s="397"/>
      <c r="BC859" s="397"/>
      <c r="BD859" s="397"/>
      <c r="BE859" s="397"/>
      <c r="BF859" s="397"/>
      <c r="BG859" s="397"/>
      <c r="BH859" s="397"/>
      <c r="BI859" s="397"/>
      <c r="BJ859" s="397"/>
      <c r="BK859" s="397"/>
    </row>
    <row r="860" spans="2:63" x14ac:dyDescent="0.35">
      <c r="B860" s="80"/>
      <c r="C860" s="119"/>
      <c r="D860" s="119"/>
      <c r="E860" s="202"/>
      <c r="F860" s="119"/>
      <c r="G860" s="120"/>
      <c r="H860" s="41"/>
      <c r="I860" s="41"/>
      <c r="J860" s="944">
        <f t="shared" si="102"/>
        <v>0</v>
      </c>
      <c r="K860" s="292">
        <f t="shared" si="103"/>
        <v>0</v>
      </c>
      <c r="L860" s="327">
        <f>IF(I860&lt;(INDEX(Lookup!$U$2:$U$10,MATCH($D$45,Lookup!$S$2:$S$10,0))),0,365)</f>
        <v>0</v>
      </c>
      <c r="M860" s="292">
        <f t="shared" si="101"/>
        <v>0</v>
      </c>
      <c r="N860" s="371"/>
      <c r="O860" s="150"/>
      <c r="P860" s="397"/>
      <c r="Q860" s="555"/>
      <c r="R860" s="576">
        <f t="shared" si="104"/>
        <v>0</v>
      </c>
      <c r="S860" s="576">
        <f t="shared" si="105"/>
        <v>0</v>
      </c>
      <c r="T860" s="576">
        <f t="shared" si="106"/>
        <v>0</v>
      </c>
      <c r="U860" s="576">
        <f t="shared" si="107"/>
        <v>0</v>
      </c>
      <c r="V860" s="553"/>
      <c r="W860" s="553"/>
      <c r="X860" s="553"/>
      <c r="Y860" s="553"/>
      <c r="Z860" s="397"/>
      <c r="AA860" s="397"/>
      <c r="AB860" s="397"/>
      <c r="AC860" s="397"/>
      <c r="AD860" s="397"/>
      <c r="AE860" s="397"/>
      <c r="AF860" s="397"/>
      <c r="AG860" s="397"/>
      <c r="AH860" s="397"/>
      <c r="AI860" s="397"/>
      <c r="AJ860" s="397"/>
      <c r="AK860" s="397"/>
      <c r="AL860" s="397"/>
      <c r="AM860" s="397"/>
      <c r="AN860" s="397"/>
      <c r="AO860" s="397"/>
      <c r="AP860" s="397"/>
      <c r="AQ860" s="397"/>
      <c r="AR860" s="397"/>
      <c r="AS860" s="397"/>
      <c r="AT860" s="397"/>
      <c r="AU860" s="397"/>
      <c r="AV860" s="397"/>
      <c r="AW860" s="397"/>
      <c r="AX860" s="397"/>
      <c r="AY860" s="397"/>
      <c r="AZ860" s="397"/>
      <c r="BA860" s="553"/>
      <c r="BB860" s="397"/>
      <c r="BC860" s="397"/>
      <c r="BD860" s="397"/>
      <c r="BE860" s="397"/>
      <c r="BF860" s="397"/>
      <c r="BG860" s="397"/>
      <c r="BH860" s="397"/>
      <c r="BI860" s="397"/>
      <c r="BJ860" s="397"/>
      <c r="BK860" s="397"/>
    </row>
    <row r="861" spans="2:63" x14ac:dyDescent="0.35">
      <c r="B861" s="80"/>
      <c r="C861" s="119"/>
      <c r="D861" s="119"/>
      <c r="E861" s="202"/>
      <c r="F861" s="119"/>
      <c r="G861" s="120"/>
      <c r="H861" s="41"/>
      <c r="I861" s="41"/>
      <c r="J861" s="944">
        <f t="shared" si="102"/>
        <v>0</v>
      </c>
      <c r="K861" s="292">
        <f t="shared" si="103"/>
        <v>0</v>
      </c>
      <c r="L861" s="327">
        <f>IF(I861&lt;(INDEX(Lookup!$U$2:$U$10,MATCH($D$45,Lookup!$S$2:$S$10,0))),0,365)</f>
        <v>0</v>
      </c>
      <c r="M861" s="292">
        <f t="shared" si="101"/>
        <v>0</v>
      </c>
      <c r="N861" s="371"/>
      <c r="O861" s="150"/>
      <c r="P861" s="397"/>
      <c r="Q861" s="555"/>
      <c r="R861" s="576">
        <f t="shared" si="104"/>
        <v>0</v>
      </c>
      <c r="S861" s="576">
        <f t="shared" si="105"/>
        <v>0</v>
      </c>
      <c r="T861" s="576">
        <f t="shared" si="106"/>
        <v>0</v>
      </c>
      <c r="U861" s="576">
        <f t="shared" si="107"/>
        <v>0</v>
      </c>
      <c r="V861" s="553"/>
      <c r="W861" s="553"/>
      <c r="X861" s="553"/>
      <c r="Y861" s="553"/>
      <c r="Z861" s="397"/>
      <c r="AA861" s="397"/>
      <c r="AB861" s="397"/>
      <c r="AC861" s="397"/>
      <c r="AD861" s="397"/>
      <c r="AE861" s="397"/>
      <c r="AF861" s="397"/>
      <c r="AG861" s="397"/>
      <c r="AH861" s="397"/>
      <c r="AI861" s="397"/>
      <c r="AJ861" s="397"/>
      <c r="AK861" s="397"/>
      <c r="AL861" s="397"/>
      <c r="AM861" s="397"/>
      <c r="AN861" s="397"/>
      <c r="AO861" s="397"/>
      <c r="AP861" s="397"/>
      <c r="AQ861" s="397"/>
      <c r="AR861" s="397"/>
      <c r="AS861" s="397"/>
      <c r="AT861" s="397"/>
      <c r="AU861" s="397"/>
      <c r="AV861" s="397"/>
      <c r="AW861" s="397"/>
      <c r="AX861" s="397"/>
      <c r="AY861" s="397"/>
      <c r="AZ861" s="397"/>
      <c r="BA861" s="553"/>
      <c r="BB861" s="397"/>
      <c r="BC861" s="397"/>
      <c r="BD861" s="397"/>
      <c r="BE861" s="397"/>
      <c r="BF861" s="397"/>
      <c r="BG861" s="397"/>
      <c r="BH861" s="397"/>
      <c r="BI861" s="397"/>
      <c r="BJ861" s="397"/>
      <c r="BK861" s="397"/>
    </row>
    <row r="862" spans="2:63" x14ac:dyDescent="0.35">
      <c r="B862" s="80"/>
      <c r="C862" s="119"/>
      <c r="D862" s="119"/>
      <c r="E862" s="202"/>
      <c r="F862" s="119"/>
      <c r="G862" s="120"/>
      <c r="H862" s="41"/>
      <c r="I862" s="41"/>
      <c r="J862" s="944">
        <f t="shared" si="102"/>
        <v>0</v>
      </c>
      <c r="K862" s="292">
        <f t="shared" si="103"/>
        <v>0</v>
      </c>
      <c r="L862" s="327">
        <f>IF(I862&lt;(INDEX(Lookup!$U$2:$U$10,MATCH($D$45,Lookup!$S$2:$S$10,0))),0,365)</f>
        <v>0</v>
      </c>
      <c r="M862" s="292">
        <f t="shared" si="101"/>
        <v>0</v>
      </c>
      <c r="N862" s="371"/>
      <c r="O862" s="150"/>
      <c r="P862" s="397"/>
      <c r="Q862" s="555"/>
      <c r="R862" s="576">
        <f t="shared" si="104"/>
        <v>0</v>
      </c>
      <c r="S862" s="576">
        <f t="shared" si="105"/>
        <v>0</v>
      </c>
      <c r="T862" s="576">
        <f t="shared" si="106"/>
        <v>0</v>
      </c>
      <c r="U862" s="576">
        <f t="shared" si="107"/>
        <v>0</v>
      </c>
      <c r="V862" s="553"/>
      <c r="W862" s="553"/>
      <c r="X862" s="553"/>
      <c r="Y862" s="553"/>
      <c r="Z862" s="397"/>
      <c r="AA862" s="397"/>
      <c r="AB862" s="397"/>
      <c r="AC862" s="397"/>
      <c r="AD862" s="397"/>
      <c r="AE862" s="397"/>
      <c r="AF862" s="397"/>
      <c r="AG862" s="397"/>
      <c r="AH862" s="397"/>
      <c r="AI862" s="397"/>
      <c r="AJ862" s="397"/>
      <c r="AK862" s="397"/>
      <c r="AL862" s="397"/>
      <c r="AM862" s="397"/>
      <c r="AN862" s="397"/>
      <c r="AO862" s="397"/>
      <c r="AP862" s="397"/>
      <c r="AQ862" s="397"/>
      <c r="AR862" s="397"/>
      <c r="AS862" s="397"/>
      <c r="AT862" s="397"/>
      <c r="AU862" s="397"/>
      <c r="AV862" s="397"/>
      <c r="AW862" s="397"/>
      <c r="AX862" s="397"/>
      <c r="AY862" s="397"/>
      <c r="AZ862" s="397"/>
      <c r="BA862" s="553"/>
      <c r="BB862" s="397"/>
      <c r="BC862" s="397"/>
      <c r="BD862" s="397"/>
      <c r="BE862" s="397"/>
      <c r="BF862" s="397"/>
      <c r="BG862" s="397"/>
      <c r="BH862" s="397"/>
      <c r="BI862" s="397"/>
      <c r="BJ862" s="397"/>
      <c r="BK862" s="397"/>
    </row>
    <row r="863" spans="2:63" x14ac:dyDescent="0.35">
      <c r="B863" s="80"/>
      <c r="C863" s="119"/>
      <c r="D863" s="119"/>
      <c r="E863" s="202"/>
      <c r="F863" s="119"/>
      <c r="G863" s="120"/>
      <c r="H863" s="41"/>
      <c r="I863" s="41"/>
      <c r="J863" s="944">
        <f t="shared" si="102"/>
        <v>0</v>
      </c>
      <c r="K863" s="292">
        <f t="shared" si="103"/>
        <v>0</v>
      </c>
      <c r="L863" s="327">
        <f>IF(I863&lt;(INDEX(Lookup!$U$2:$U$10,MATCH($D$45,Lookup!$S$2:$S$10,0))),0,365)</f>
        <v>0</v>
      </c>
      <c r="M863" s="292">
        <f t="shared" si="101"/>
        <v>0</v>
      </c>
      <c r="N863" s="371"/>
      <c r="O863" s="150"/>
      <c r="P863" s="397"/>
      <c r="Q863" s="555"/>
      <c r="R863" s="576">
        <f t="shared" si="104"/>
        <v>0</v>
      </c>
      <c r="S863" s="576">
        <f t="shared" si="105"/>
        <v>0</v>
      </c>
      <c r="T863" s="576">
        <f t="shared" si="106"/>
        <v>0</v>
      </c>
      <c r="U863" s="576">
        <f t="shared" si="107"/>
        <v>0</v>
      </c>
      <c r="V863" s="553"/>
      <c r="W863" s="553"/>
      <c r="X863" s="553"/>
      <c r="Y863" s="553"/>
      <c r="Z863" s="397"/>
      <c r="AA863" s="397"/>
      <c r="AB863" s="397"/>
      <c r="AC863" s="397"/>
      <c r="AD863" s="397"/>
      <c r="AE863" s="397"/>
      <c r="AF863" s="397"/>
      <c r="AG863" s="397"/>
      <c r="AH863" s="397"/>
      <c r="AI863" s="397"/>
      <c r="AJ863" s="397"/>
      <c r="AK863" s="397"/>
      <c r="AL863" s="397"/>
      <c r="AM863" s="397"/>
      <c r="AN863" s="397"/>
      <c r="AO863" s="397"/>
      <c r="AP863" s="397"/>
      <c r="AQ863" s="397"/>
      <c r="AR863" s="397"/>
      <c r="AS863" s="397"/>
      <c r="AT863" s="397"/>
      <c r="AU863" s="397"/>
      <c r="AV863" s="397"/>
      <c r="AW863" s="397"/>
      <c r="AX863" s="397"/>
      <c r="AY863" s="397"/>
      <c r="AZ863" s="397"/>
      <c r="BA863" s="553"/>
      <c r="BB863" s="397"/>
      <c r="BC863" s="397"/>
      <c r="BD863" s="397"/>
      <c r="BE863" s="397"/>
      <c r="BF863" s="397"/>
      <c r="BG863" s="397"/>
      <c r="BH863" s="397"/>
      <c r="BI863" s="397"/>
      <c r="BJ863" s="397"/>
      <c r="BK863" s="397"/>
    </row>
    <row r="864" spans="2:63" x14ac:dyDescent="0.35">
      <c r="B864" s="80"/>
      <c r="C864" s="119"/>
      <c r="D864" s="119"/>
      <c r="E864" s="202"/>
      <c r="F864" s="119"/>
      <c r="G864" s="120"/>
      <c r="H864" s="41"/>
      <c r="I864" s="41"/>
      <c r="J864" s="944">
        <f t="shared" si="102"/>
        <v>0</v>
      </c>
      <c r="K864" s="292">
        <f t="shared" si="103"/>
        <v>0</v>
      </c>
      <c r="L864" s="327">
        <f>IF(I864&lt;(INDEX(Lookup!$U$2:$U$10,MATCH($D$45,Lookup!$S$2:$S$10,0))),0,365)</f>
        <v>0</v>
      </c>
      <c r="M864" s="292">
        <f t="shared" si="101"/>
        <v>0</v>
      </c>
      <c r="N864" s="371"/>
      <c r="O864" s="150"/>
      <c r="P864" s="397"/>
      <c r="Q864" s="555"/>
      <c r="R864" s="576">
        <f t="shared" si="104"/>
        <v>0</v>
      </c>
      <c r="S864" s="576">
        <f t="shared" si="105"/>
        <v>0</v>
      </c>
      <c r="T864" s="576">
        <f t="shared" si="106"/>
        <v>0</v>
      </c>
      <c r="U864" s="576">
        <f t="shared" si="107"/>
        <v>0</v>
      </c>
      <c r="V864" s="553"/>
      <c r="W864" s="553"/>
      <c r="X864" s="553"/>
      <c r="Y864" s="553"/>
      <c r="Z864" s="397"/>
      <c r="AA864" s="397"/>
      <c r="AB864" s="397"/>
      <c r="AC864" s="397"/>
      <c r="AD864" s="397"/>
      <c r="AE864" s="397"/>
      <c r="AF864" s="397"/>
      <c r="AG864" s="397"/>
      <c r="AH864" s="397"/>
      <c r="AI864" s="397"/>
      <c r="AJ864" s="397"/>
      <c r="AK864" s="397"/>
      <c r="AL864" s="397"/>
      <c r="AM864" s="397"/>
      <c r="AN864" s="397"/>
      <c r="AO864" s="397"/>
      <c r="AP864" s="397"/>
      <c r="AQ864" s="397"/>
      <c r="AR864" s="397"/>
      <c r="AS864" s="397"/>
      <c r="AT864" s="397"/>
      <c r="AU864" s="397"/>
      <c r="AV864" s="397"/>
      <c r="AW864" s="397"/>
      <c r="AX864" s="397"/>
      <c r="AY864" s="397"/>
      <c r="AZ864" s="397"/>
      <c r="BA864" s="553"/>
      <c r="BB864" s="397"/>
      <c r="BC864" s="397"/>
      <c r="BD864" s="397"/>
      <c r="BE864" s="397"/>
      <c r="BF864" s="397"/>
      <c r="BG864" s="397"/>
      <c r="BH864" s="397"/>
      <c r="BI864" s="397"/>
      <c r="BJ864" s="397"/>
      <c r="BK864" s="397"/>
    </row>
    <row r="865" spans="2:63" x14ac:dyDescent="0.35">
      <c r="B865" s="80"/>
      <c r="C865" s="119"/>
      <c r="D865" s="119"/>
      <c r="E865" s="202"/>
      <c r="F865" s="119"/>
      <c r="G865" s="120"/>
      <c r="H865" s="41"/>
      <c r="I865" s="41"/>
      <c r="J865" s="944">
        <f t="shared" si="102"/>
        <v>0</v>
      </c>
      <c r="K865" s="292">
        <f t="shared" si="103"/>
        <v>0</v>
      </c>
      <c r="L865" s="327">
        <f>IF(I865&lt;(INDEX(Lookup!$U$2:$U$10,MATCH($D$45,Lookup!$S$2:$S$10,0))),0,365)</f>
        <v>0</v>
      </c>
      <c r="M865" s="292">
        <f t="shared" si="101"/>
        <v>0</v>
      </c>
      <c r="N865" s="371"/>
      <c r="O865" s="150"/>
      <c r="P865" s="397"/>
      <c r="Q865" s="555"/>
      <c r="R865" s="576">
        <f t="shared" si="104"/>
        <v>0</v>
      </c>
      <c r="S865" s="576">
        <f t="shared" si="105"/>
        <v>0</v>
      </c>
      <c r="T865" s="576">
        <f t="shared" si="106"/>
        <v>0</v>
      </c>
      <c r="U865" s="576">
        <f t="shared" si="107"/>
        <v>0</v>
      </c>
      <c r="V865" s="553"/>
      <c r="W865" s="553"/>
      <c r="X865" s="553"/>
      <c r="Y865" s="553"/>
      <c r="Z865" s="397"/>
      <c r="AA865" s="397"/>
      <c r="AB865" s="397"/>
      <c r="AC865" s="397"/>
      <c r="AD865" s="397"/>
      <c r="AE865" s="397"/>
      <c r="AF865" s="397"/>
      <c r="AG865" s="397"/>
      <c r="AH865" s="397"/>
      <c r="AI865" s="397"/>
      <c r="AJ865" s="397"/>
      <c r="AK865" s="397"/>
      <c r="AL865" s="397"/>
      <c r="AM865" s="397"/>
      <c r="AN865" s="397"/>
      <c r="AO865" s="397"/>
      <c r="AP865" s="397"/>
      <c r="AQ865" s="397"/>
      <c r="AR865" s="397"/>
      <c r="AS865" s="397"/>
      <c r="AT865" s="397"/>
      <c r="AU865" s="397"/>
      <c r="AV865" s="397"/>
      <c r="AW865" s="397"/>
      <c r="AX865" s="397"/>
      <c r="AY865" s="397"/>
      <c r="AZ865" s="397"/>
      <c r="BA865" s="553"/>
      <c r="BB865" s="397"/>
      <c r="BC865" s="397"/>
      <c r="BD865" s="397"/>
      <c r="BE865" s="397"/>
      <c r="BF865" s="397"/>
      <c r="BG865" s="397"/>
      <c r="BH865" s="397"/>
      <c r="BI865" s="397"/>
      <c r="BJ865" s="397"/>
      <c r="BK865" s="397"/>
    </row>
    <row r="866" spans="2:63" x14ac:dyDescent="0.35">
      <c r="B866" s="80"/>
      <c r="C866" s="119"/>
      <c r="D866" s="119"/>
      <c r="E866" s="202"/>
      <c r="F866" s="119"/>
      <c r="G866" s="120"/>
      <c r="H866" s="41"/>
      <c r="I866" s="41"/>
      <c r="J866" s="944">
        <f t="shared" si="102"/>
        <v>0</v>
      </c>
      <c r="K866" s="292">
        <f t="shared" si="103"/>
        <v>0</v>
      </c>
      <c r="L866" s="327">
        <f>IF(I866&lt;(INDEX(Lookup!$U$2:$U$10,MATCH($D$45,Lookup!$S$2:$S$10,0))),0,365)</f>
        <v>0</v>
      </c>
      <c r="M866" s="292">
        <f t="shared" si="101"/>
        <v>0</v>
      </c>
      <c r="N866" s="371"/>
      <c r="O866" s="150"/>
      <c r="P866" s="397"/>
      <c r="Q866" s="555"/>
      <c r="R866" s="576">
        <f t="shared" si="104"/>
        <v>0</v>
      </c>
      <c r="S866" s="576">
        <f t="shared" si="105"/>
        <v>0</v>
      </c>
      <c r="T866" s="576">
        <f t="shared" si="106"/>
        <v>0</v>
      </c>
      <c r="U866" s="576">
        <f t="shared" si="107"/>
        <v>0</v>
      </c>
      <c r="V866" s="553"/>
      <c r="W866" s="553"/>
      <c r="X866" s="553"/>
      <c r="Y866" s="553"/>
      <c r="Z866" s="397"/>
      <c r="AA866" s="397"/>
      <c r="AB866" s="397"/>
      <c r="AC866" s="397"/>
      <c r="AD866" s="397"/>
      <c r="AE866" s="397"/>
      <c r="AF866" s="397"/>
      <c r="AG866" s="397"/>
      <c r="AH866" s="397"/>
      <c r="AI866" s="397"/>
      <c r="AJ866" s="397"/>
      <c r="AK866" s="397"/>
      <c r="AL866" s="397"/>
      <c r="AM866" s="397"/>
      <c r="AN866" s="397"/>
      <c r="AO866" s="397"/>
      <c r="AP866" s="397"/>
      <c r="AQ866" s="397"/>
      <c r="AR866" s="397"/>
      <c r="AS866" s="397"/>
      <c r="AT866" s="397"/>
      <c r="AU866" s="397"/>
      <c r="AV866" s="397"/>
      <c r="AW866" s="397"/>
      <c r="AX866" s="397"/>
      <c r="AY866" s="397"/>
      <c r="AZ866" s="397"/>
      <c r="BA866" s="553"/>
      <c r="BB866" s="397"/>
      <c r="BC866" s="397"/>
      <c r="BD866" s="397"/>
      <c r="BE866" s="397"/>
      <c r="BF866" s="397"/>
      <c r="BG866" s="397"/>
      <c r="BH866" s="397"/>
      <c r="BI866" s="397"/>
      <c r="BJ866" s="397"/>
      <c r="BK866" s="397"/>
    </row>
    <row r="867" spans="2:63" x14ac:dyDescent="0.35">
      <c r="B867" s="80"/>
      <c r="C867" s="119"/>
      <c r="D867" s="119"/>
      <c r="E867" s="202"/>
      <c r="F867" s="119"/>
      <c r="G867" s="120"/>
      <c r="H867" s="41"/>
      <c r="I867" s="41"/>
      <c r="J867" s="944">
        <f t="shared" si="102"/>
        <v>0</v>
      </c>
      <c r="K867" s="292">
        <f t="shared" si="103"/>
        <v>0</v>
      </c>
      <c r="L867" s="327">
        <f>IF(I867&lt;(INDEX(Lookup!$U$2:$U$10,MATCH($D$45,Lookup!$S$2:$S$10,0))),0,365)</f>
        <v>0</v>
      </c>
      <c r="M867" s="292">
        <f t="shared" si="101"/>
        <v>0</v>
      </c>
      <c r="N867" s="371"/>
      <c r="O867" s="150"/>
      <c r="P867" s="397"/>
      <c r="Q867" s="555"/>
      <c r="R867" s="576">
        <f t="shared" si="104"/>
        <v>0</v>
      </c>
      <c r="S867" s="576">
        <f t="shared" si="105"/>
        <v>0</v>
      </c>
      <c r="T867" s="576">
        <f t="shared" si="106"/>
        <v>0</v>
      </c>
      <c r="U867" s="576">
        <f t="shared" si="107"/>
        <v>0</v>
      </c>
      <c r="V867" s="553"/>
      <c r="W867" s="553"/>
      <c r="X867" s="553"/>
      <c r="Y867" s="553"/>
      <c r="Z867" s="397"/>
      <c r="AA867" s="397"/>
      <c r="AB867" s="397"/>
      <c r="AC867" s="397"/>
      <c r="AD867" s="397"/>
      <c r="AE867" s="397"/>
      <c r="AF867" s="397"/>
      <c r="AG867" s="397"/>
      <c r="AH867" s="397"/>
      <c r="AI867" s="397"/>
      <c r="AJ867" s="397"/>
      <c r="AK867" s="397"/>
      <c r="AL867" s="397"/>
      <c r="AM867" s="397"/>
      <c r="AN867" s="397"/>
      <c r="AO867" s="397"/>
      <c r="AP867" s="397"/>
      <c r="AQ867" s="397"/>
      <c r="AR867" s="397"/>
      <c r="AS867" s="397"/>
      <c r="AT867" s="397"/>
      <c r="AU867" s="397"/>
      <c r="AV867" s="397"/>
      <c r="AW867" s="397"/>
      <c r="AX867" s="397"/>
      <c r="AY867" s="397"/>
      <c r="AZ867" s="397"/>
      <c r="BA867" s="553"/>
      <c r="BB867" s="397"/>
      <c r="BC867" s="397"/>
      <c r="BD867" s="397"/>
      <c r="BE867" s="397"/>
      <c r="BF867" s="397"/>
      <c r="BG867" s="397"/>
      <c r="BH867" s="397"/>
      <c r="BI867" s="397"/>
      <c r="BJ867" s="397"/>
      <c r="BK867" s="397"/>
    </row>
    <row r="868" spans="2:63" x14ac:dyDescent="0.35">
      <c r="B868" s="80"/>
      <c r="C868" s="119"/>
      <c r="D868" s="119"/>
      <c r="E868" s="202"/>
      <c r="F868" s="119"/>
      <c r="G868" s="120"/>
      <c r="H868" s="41"/>
      <c r="I868" s="41"/>
      <c r="J868" s="944">
        <f t="shared" si="102"/>
        <v>0</v>
      </c>
      <c r="K868" s="292">
        <f t="shared" si="103"/>
        <v>0</v>
      </c>
      <c r="L868" s="327">
        <f>IF(I868&lt;(INDEX(Lookup!$U$2:$U$10,MATCH($D$45,Lookup!$S$2:$S$10,0))),0,365)</f>
        <v>0</v>
      </c>
      <c r="M868" s="292">
        <f t="shared" si="101"/>
        <v>0</v>
      </c>
      <c r="N868" s="371"/>
      <c r="O868" s="150"/>
      <c r="P868" s="397"/>
      <c r="Q868" s="555"/>
      <c r="R868" s="576">
        <f t="shared" si="104"/>
        <v>0</v>
      </c>
      <c r="S868" s="576">
        <f t="shared" si="105"/>
        <v>0</v>
      </c>
      <c r="T868" s="576">
        <f t="shared" si="106"/>
        <v>0</v>
      </c>
      <c r="U868" s="576">
        <f t="shared" si="107"/>
        <v>0</v>
      </c>
      <c r="V868" s="553"/>
      <c r="W868" s="553"/>
      <c r="X868" s="553"/>
      <c r="Y868" s="553"/>
      <c r="Z868" s="397"/>
      <c r="AA868" s="397"/>
      <c r="AB868" s="397"/>
      <c r="AC868" s="397"/>
      <c r="AD868" s="397"/>
      <c r="AE868" s="397"/>
      <c r="AF868" s="397"/>
      <c r="AG868" s="397"/>
      <c r="AH868" s="397"/>
      <c r="AI868" s="397"/>
      <c r="AJ868" s="397"/>
      <c r="AK868" s="397"/>
      <c r="AL868" s="397"/>
      <c r="AM868" s="397"/>
      <c r="AN868" s="397"/>
      <c r="AO868" s="397"/>
      <c r="AP868" s="397"/>
      <c r="AQ868" s="397"/>
      <c r="AR868" s="397"/>
      <c r="AS868" s="397"/>
      <c r="AT868" s="397"/>
      <c r="AU868" s="397"/>
      <c r="AV868" s="397"/>
      <c r="AW868" s="397"/>
      <c r="AX868" s="397"/>
      <c r="AY868" s="397"/>
      <c r="AZ868" s="397"/>
      <c r="BA868" s="553"/>
      <c r="BB868" s="397"/>
      <c r="BC868" s="397"/>
      <c r="BD868" s="397"/>
      <c r="BE868" s="397"/>
      <c r="BF868" s="397"/>
      <c r="BG868" s="397"/>
      <c r="BH868" s="397"/>
      <c r="BI868" s="397"/>
      <c r="BJ868" s="397"/>
      <c r="BK868" s="397"/>
    </row>
    <row r="869" spans="2:63" x14ac:dyDescent="0.35">
      <c r="B869" s="80"/>
      <c r="C869" s="119"/>
      <c r="D869" s="119"/>
      <c r="E869" s="202"/>
      <c r="F869" s="119"/>
      <c r="G869" s="120"/>
      <c r="H869" s="41"/>
      <c r="I869" s="41"/>
      <c r="J869" s="944">
        <f t="shared" si="102"/>
        <v>0</v>
      </c>
      <c r="K869" s="292">
        <f t="shared" si="103"/>
        <v>0</v>
      </c>
      <c r="L869" s="327">
        <f>IF(I869&lt;(INDEX(Lookup!$U$2:$U$10,MATCH($D$45,Lookup!$S$2:$S$10,0))),0,365)</f>
        <v>0</v>
      </c>
      <c r="M869" s="292">
        <f t="shared" si="101"/>
        <v>0</v>
      </c>
      <c r="N869" s="371"/>
      <c r="O869" s="150"/>
      <c r="P869" s="397"/>
      <c r="Q869" s="555"/>
      <c r="R869" s="576">
        <f t="shared" si="104"/>
        <v>0</v>
      </c>
      <c r="S869" s="576">
        <f t="shared" si="105"/>
        <v>0</v>
      </c>
      <c r="T869" s="576">
        <f t="shared" si="106"/>
        <v>0</v>
      </c>
      <c r="U869" s="576">
        <f t="shared" si="107"/>
        <v>0</v>
      </c>
      <c r="V869" s="553"/>
      <c r="W869" s="553"/>
      <c r="X869" s="553"/>
      <c r="Y869" s="553"/>
      <c r="Z869" s="397"/>
      <c r="AA869" s="397"/>
      <c r="AB869" s="397"/>
      <c r="AC869" s="397"/>
      <c r="AD869" s="397"/>
      <c r="AE869" s="397"/>
      <c r="AF869" s="397"/>
      <c r="AG869" s="397"/>
      <c r="AH869" s="397"/>
      <c r="AI869" s="397"/>
      <c r="AJ869" s="397"/>
      <c r="AK869" s="397"/>
      <c r="AL869" s="397"/>
      <c r="AM869" s="397"/>
      <c r="AN869" s="397"/>
      <c r="AO869" s="397"/>
      <c r="AP869" s="397"/>
      <c r="AQ869" s="397"/>
      <c r="AR869" s="397"/>
      <c r="AS869" s="397"/>
      <c r="AT869" s="397"/>
      <c r="AU869" s="397"/>
      <c r="AV869" s="397"/>
      <c r="AW869" s="397"/>
      <c r="AX869" s="397"/>
      <c r="AY869" s="397"/>
      <c r="AZ869" s="397"/>
      <c r="BA869" s="553"/>
      <c r="BB869" s="397"/>
      <c r="BC869" s="397"/>
      <c r="BD869" s="397"/>
      <c r="BE869" s="397"/>
      <c r="BF869" s="397"/>
      <c r="BG869" s="397"/>
      <c r="BH869" s="397"/>
      <c r="BI869" s="397"/>
      <c r="BJ869" s="397"/>
      <c r="BK869" s="397"/>
    </row>
    <row r="870" spans="2:63" x14ac:dyDescent="0.35">
      <c r="B870" s="80"/>
      <c r="C870" s="119"/>
      <c r="D870" s="119"/>
      <c r="E870" s="202"/>
      <c r="F870" s="119"/>
      <c r="G870" s="120"/>
      <c r="H870" s="41"/>
      <c r="I870" s="41"/>
      <c r="J870" s="944">
        <f t="shared" si="102"/>
        <v>0</v>
      </c>
      <c r="K870" s="292">
        <f t="shared" si="103"/>
        <v>0</v>
      </c>
      <c r="L870" s="327">
        <f>IF(I870&lt;(INDEX(Lookup!$U$2:$U$10,MATCH($D$45,Lookup!$S$2:$S$10,0))),0,365)</f>
        <v>0</v>
      </c>
      <c r="M870" s="292">
        <f t="shared" si="101"/>
        <v>0</v>
      </c>
      <c r="N870" s="371"/>
      <c r="O870" s="150"/>
      <c r="P870" s="397"/>
      <c r="Q870" s="555"/>
      <c r="R870" s="576">
        <f t="shared" si="104"/>
        <v>0</v>
      </c>
      <c r="S870" s="576">
        <f t="shared" si="105"/>
        <v>0</v>
      </c>
      <c r="T870" s="576">
        <f t="shared" si="106"/>
        <v>0</v>
      </c>
      <c r="U870" s="576">
        <f t="shared" si="107"/>
        <v>0</v>
      </c>
      <c r="V870" s="553"/>
      <c r="W870" s="553"/>
      <c r="X870" s="553"/>
      <c r="Y870" s="553"/>
      <c r="Z870" s="397"/>
      <c r="AA870" s="397"/>
      <c r="AB870" s="397"/>
      <c r="AC870" s="397"/>
      <c r="AD870" s="397"/>
      <c r="AE870" s="397"/>
      <c r="AF870" s="397"/>
      <c r="AG870" s="397"/>
      <c r="AH870" s="397"/>
      <c r="AI870" s="397"/>
      <c r="AJ870" s="397"/>
      <c r="AK870" s="397"/>
      <c r="AL870" s="397"/>
      <c r="AM870" s="397"/>
      <c r="AN870" s="397"/>
      <c r="AO870" s="397"/>
      <c r="AP870" s="397"/>
      <c r="AQ870" s="397"/>
      <c r="AR870" s="397"/>
      <c r="AS870" s="397"/>
      <c r="AT870" s="397"/>
      <c r="AU870" s="397"/>
      <c r="AV870" s="397"/>
      <c r="AW870" s="397"/>
      <c r="AX870" s="397"/>
      <c r="AY870" s="397"/>
      <c r="AZ870" s="397"/>
      <c r="BA870" s="553"/>
      <c r="BB870" s="397"/>
      <c r="BC870" s="397"/>
      <c r="BD870" s="397"/>
      <c r="BE870" s="397"/>
      <c r="BF870" s="397"/>
      <c r="BG870" s="397"/>
      <c r="BH870" s="397"/>
      <c r="BI870" s="397"/>
      <c r="BJ870" s="397"/>
      <c r="BK870" s="397"/>
    </row>
    <row r="871" spans="2:63" x14ac:dyDescent="0.35">
      <c r="B871" s="80"/>
      <c r="C871" s="119"/>
      <c r="D871" s="119"/>
      <c r="E871" s="202"/>
      <c r="F871" s="119"/>
      <c r="G871" s="120"/>
      <c r="H871" s="41"/>
      <c r="I871" s="41"/>
      <c r="J871" s="944">
        <f t="shared" si="102"/>
        <v>0</v>
      </c>
      <c r="K871" s="292">
        <f t="shared" si="103"/>
        <v>0</v>
      </c>
      <c r="L871" s="327">
        <f>IF(I871&lt;(INDEX(Lookup!$U$2:$U$10,MATCH($D$45,Lookup!$S$2:$S$10,0))),0,365)</f>
        <v>0</v>
      </c>
      <c r="M871" s="292">
        <f t="shared" si="101"/>
        <v>0</v>
      </c>
      <c r="N871" s="371"/>
      <c r="O871" s="150"/>
      <c r="P871" s="397"/>
      <c r="Q871" s="555"/>
      <c r="R871" s="576">
        <f t="shared" si="104"/>
        <v>0</v>
      </c>
      <c r="S871" s="576">
        <f t="shared" si="105"/>
        <v>0</v>
      </c>
      <c r="T871" s="576">
        <f t="shared" si="106"/>
        <v>0</v>
      </c>
      <c r="U871" s="576">
        <f t="shared" si="107"/>
        <v>0</v>
      </c>
      <c r="V871" s="553"/>
      <c r="W871" s="553"/>
      <c r="X871" s="553"/>
      <c r="Y871" s="553"/>
      <c r="Z871" s="397"/>
      <c r="AA871" s="397"/>
      <c r="AB871" s="397"/>
      <c r="AC871" s="397"/>
      <c r="AD871" s="397"/>
      <c r="AE871" s="397"/>
      <c r="AF871" s="397"/>
      <c r="AG871" s="397"/>
      <c r="AH871" s="397"/>
      <c r="AI871" s="397"/>
      <c r="AJ871" s="397"/>
      <c r="AK871" s="397"/>
      <c r="AL871" s="397"/>
      <c r="AM871" s="397"/>
      <c r="AN871" s="397"/>
      <c r="AO871" s="397"/>
      <c r="AP871" s="397"/>
      <c r="AQ871" s="397"/>
      <c r="AR871" s="397"/>
      <c r="AS871" s="397"/>
      <c r="AT871" s="397"/>
      <c r="AU871" s="397"/>
      <c r="AV871" s="397"/>
      <c r="AW871" s="397"/>
      <c r="AX871" s="397"/>
      <c r="AY871" s="397"/>
      <c r="AZ871" s="397"/>
      <c r="BA871" s="553"/>
      <c r="BB871" s="397"/>
      <c r="BC871" s="397"/>
      <c r="BD871" s="397"/>
      <c r="BE871" s="397"/>
      <c r="BF871" s="397"/>
      <c r="BG871" s="397"/>
      <c r="BH871" s="397"/>
      <c r="BI871" s="397"/>
      <c r="BJ871" s="397"/>
      <c r="BK871" s="397"/>
    </row>
    <row r="872" spans="2:63" x14ac:dyDescent="0.35">
      <c r="B872" s="80"/>
      <c r="C872" s="119"/>
      <c r="D872" s="119"/>
      <c r="E872" s="202"/>
      <c r="F872" s="119"/>
      <c r="G872" s="120"/>
      <c r="H872" s="41"/>
      <c r="I872" s="41"/>
      <c r="J872" s="944">
        <f t="shared" si="102"/>
        <v>0</v>
      </c>
      <c r="K872" s="292">
        <f t="shared" si="103"/>
        <v>0</v>
      </c>
      <c r="L872" s="327">
        <f>IF(I872&lt;(INDEX(Lookup!$U$2:$U$10,MATCH($D$45,Lookup!$S$2:$S$10,0))),0,365)</f>
        <v>0</v>
      </c>
      <c r="M872" s="292">
        <f t="shared" si="101"/>
        <v>0</v>
      </c>
      <c r="N872" s="371"/>
      <c r="O872" s="150"/>
      <c r="P872" s="397"/>
      <c r="Q872" s="555"/>
      <c r="R872" s="576">
        <f t="shared" si="104"/>
        <v>0</v>
      </c>
      <c r="S872" s="576">
        <f t="shared" si="105"/>
        <v>0</v>
      </c>
      <c r="T872" s="576">
        <f t="shared" si="106"/>
        <v>0</v>
      </c>
      <c r="U872" s="576">
        <f t="shared" si="107"/>
        <v>0</v>
      </c>
      <c r="V872" s="553"/>
      <c r="W872" s="553"/>
      <c r="X872" s="553"/>
      <c r="Y872" s="553"/>
      <c r="Z872" s="397"/>
      <c r="AA872" s="397"/>
      <c r="AB872" s="397"/>
      <c r="AC872" s="397"/>
      <c r="AD872" s="397"/>
      <c r="AE872" s="397"/>
      <c r="AF872" s="397"/>
      <c r="AG872" s="397"/>
      <c r="AH872" s="397"/>
      <c r="AI872" s="397"/>
      <c r="AJ872" s="397"/>
      <c r="AK872" s="397"/>
      <c r="AL872" s="397"/>
      <c r="AM872" s="397"/>
      <c r="AN872" s="397"/>
      <c r="AO872" s="397"/>
      <c r="AP872" s="397"/>
      <c r="AQ872" s="397"/>
      <c r="AR872" s="397"/>
      <c r="AS872" s="397"/>
      <c r="AT872" s="397"/>
      <c r="AU872" s="397"/>
      <c r="AV872" s="397"/>
      <c r="AW872" s="397"/>
      <c r="AX872" s="397"/>
      <c r="AY872" s="397"/>
      <c r="AZ872" s="397"/>
      <c r="BA872" s="553"/>
      <c r="BB872" s="397"/>
      <c r="BC872" s="397"/>
      <c r="BD872" s="397"/>
      <c r="BE872" s="397"/>
      <c r="BF872" s="397"/>
      <c r="BG872" s="397"/>
      <c r="BH872" s="397"/>
      <c r="BI872" s="397"/>
      <c r="BJ872" s="397"/>
      <c r="BK872" s="397"/>
    </row>
    <row r="873" spans="2:63" x14ac:dyDescent="0.35">
      <c r="B873" s="80"/>
      <c r="C873" s="119"/>
      <c r="D873" s="119"/>
      <c r="E873" s="202"/>
      <c r="F873" s="119"/>
      <c r="G873" s="120"/>
      <c r="H873" s="41"/>
      <c r="I873" s="41"/>
      <c r="J873" s="944">
        <f t="shared" si="102"/>
        <v>0</v>
      </c>
      <c r="K873" s="292">
        <f t="shared" si="103"/>
        <v>0</v>
      </c>
      <c r="L873" s="327">
        <f>IF(I873&lt;(INDEX(Lookup!$U$2:$U$10,MATCH($D$45,Lookup!$S$2:$S$10,0))),0,365)</f>
        <v>0</v>
      </c>
      <c r="M873" s="292">
        <f t="shared" si="101"/>
        <v>0</v>
      </c>
      <c r="N873" s="371"/>
      <c r="O873" s="150"/>
      <c r="P873" s="397"/>
      <c r="Q873" s="555"/>
      <c r="R873" s="576">
        <f t="shared" si="104"/>
        <v>0</v>
      </c>
      <c r="S873" s="576">
        <f t="shared" si="105"/>
        <v>0</v>
      </c>
      <c r="T873" s="576">
        <f t="shared" si="106"/>
        <v>0</v>
      </c>
      <c r="U873" s="576">
        <f t="shared" si="107"/>
        <v>0</v>
      </c>
      <c r="V873" s="553"/>
      <c r="W873" s="553"/>
      <c r="X873" s="553"/>
      <c r="Y873" s="553"/>
      <c r="Z873" s="397"/>
      <c r="AA873" s="397"/>
      <c r="AB873" s="397"/>
      <c r="AC873" s="397"/>
      <c r="AD873" s="397"/>
      <c r="AE873" s="397"/>
      <c r="AF873" s="397"/>
      <c r="AG873" s="397"/>
      <c r="AH873" s="397"/>
      <c r="AI873" s="397"/>
      <c r="AJ873" s="397"/>
      <c r="AK873" s="397"/>
      <c r="AL873" s="397"/>
      <c r="AM873" s="397"/>
      <c r="AN873" s="397"/>
      <c r="AO873" s="397"/>
      <c r="AP873" s="397"/>
      <c r="AQ873" s="397"/>
      <c r="AR873" s="397"/>
      <c r="AS873" s="397"/>
      <c r="AT873" s="397"/>
      <c r="AU873" s="397"/>
      <c r="AV873" s="397"/>
      <c r="AW873" s="397"/>
      <c r="AX873" s="397"/>
      <c r="AY873" s="397"/>
      <c r="AZ873" s="397"/>
      <c r="BA873" s="553"/>
      <c r="BB873" s="397"/>
      <c r="BC873" s="397"/>
      <c r="BD873" s="397"/>
      <c r="BE873" s="397"/>
      <c r="BF873" s="397"/>
      <c r="BG873" s="397"/>
      <c r="BH873" s="397"/>
      <c r="BI873" s="397"/>
      <c r="BJ873" s="397"/>
      <c r="BK873" s="397"/>
    </row>
    <row r="874" spans="2:63" x14ac:dyDescent="0.35">
      <c r="B874" s="80"/>
      <c r="C874" s="119"/>
      <c r="D874" s="119"/>
      <c r="E874" s="202"/>
      <c r="F874" s="119"/>
      <c r="G874" s="120"/>
      <c r="H874" s="41"/>
      <c r="I874" s="41"/>
      <c r="J874" s="944">
        <f t="shared" si="102"/>
        <v>0</v>
      </c>
      <c r="K874" s="292">
        <f t="shared" si="103"/>
        <v>0</v>
      </c>
      <c r="L874" s="327">
        <f>IF(I874&lt;(INDEX(Lookup!$U$2:$U$10,MATCH($D$45,Lookup!$S$2:$S$10,0))),0,365)</f>
        <v>0</v>
      </c>
      <c r="M874" s="292">
        <f t="shared" si="101"/>
        <v>0</v>
      </c>
      <c r="N874" s="371"/>
      <c r="O874" s="150"/>
      <c r="P874" s="397"/>
      <c r="Q874" s="555"/>
      <c r="R874" s="576">
        <f t="shared" si="104"/>
        <v>0</v>
      </c>
      <c r="S874" s="576">
        <f t="shared" si="105"/>
        <v>0</v>
      </c>
      <c r="T874" s="576">
        <f t="shared" si="106"/>
        <v>0</v>
      </c>
      <c r="U874" s="576">
        <f t="shared" si="107"/>
        <v>0</v>
      </c>
      <c r="V874" s="553"/>
      <c r="W874" s="553"/>
      <c r="X874" s="553"/>
      <c r="Y874" s="553"/>
      <c r="Z874" s="397"/>
      <c r="AA874" s="397"/>
      <c r="AB874" s="397"/>
      <c r="AC874" s="397"/>
      <c r="AD874" s="397"/>
      <c r="AE874" s="397"/>
      <c r="AF874" s="397"/>
      <c r="AG874" s="397"/>
      <c r="AH874" s="397"/>
      <c r="AI874" s="397"/>
      <c r="AJ874" s="397"/>
      <c r="AK874" s="397"/>
      <c r="AL874" s="397"/>
      <c r="AM874" s="397"/>
      <c r="AN874" s="397"/>
      <c r="AO874" s="397"/>
      <c r="AP874" s="397"/>
      <c r="AQ874" s="397"/>
      <c r="AR874" s="397"/>
      <c r="AS874" s="397"/>
      <c r="AT874" s="397"/>
      <c r="AU874" s="397"/>
      <c r="AV874" s="397"/>
      <c r="AW874" s="397"/>
      <c r="AX874" s="397"/>
      <c r="AY874" s="397"/>
      <c r="AZ874" s="397"/>
      <c r="BA874" s="553"/>
      <c r="BB874" s="397"/>
      <c r="BC874" s="397"/>
      <c r="BD874" s="397"/>
      <c r="BE874" s="397"/>
      <c r="BF874" s="397"/>
      <c r="BG874" s="397"/>
      <c r="BH874" s="397"/>
      <c r="BI874" s="397"/>
      <c r="BJ874" s="397"/>
      <c r="BK874" s="397"/>
    </row>
    <row r="875" spans="2:63" x14ac:dyDescent="0.35">
      <c r="B875" s="80"/>
      <c r="C875" s="119"/>
      <c r="D875" s="119"/>
      <c r="E875" s="202"/>
      <c r="F875" s="119"/>
      <c r="G875" s="120"/>
      <c r="H875" s="41"/>
      <c r="I875" s="41"/>
      <c r="J875" s="944">
        <f t="shared" si="102"/>
        <v>0</v>
      </c>
      <c r="K875" s="292">
        <f t="shared" si="103"/>
        <v>0</v>
      </c>
      <c r="L875" s="327">
        <f>IF(I875&lt;(INDEX(Lookup!$U$2:$U$10,MATCH($D$45,Lookup!$S$2:$S$10,0))),0,365)</f>
        <v>0</v>
      </c>
      <c r="M875" s="292">
        <f t="shared" si="101"/>
        <v>0</v>
      </c>
      <c r="N875" s="371"/>
      <c r="O875" s="150"/>
      <c r="P875" s="397"/>
      <c r="Q875" s="555"/>
      <c r="R875" s="576">
        <f t="shared" si="104"/>
        <v>0</v>
      </c>
      <c r="S875" s="576">
        <f t="shared" si="105"/>
        <v>0</v>
      </c>
      <c r="T875" s="576">
        <f t="shared" si="106"/>
        <v>0</v>
      </c>
      <c r="U875" s="576">
        <f t="shared" si="107"/>
        <v>0</v>
      </c>
      <c r="V875" s="553"/>
      <c r="W875" s="553"/>
      <c r="X875" s="553"/>
      <c r="Y875" s="553"/>
      <c r="Z875" s="397"/>
      <c r="AA875" s="397"/>
      <c r="AB875" s="397"/>
      <c r="AC875" s="397"/>
      <c r="AD875" s="397"/>
      <c r="AE875" s="397"/>
      <c r="AF875" s="397"/>
      <c r="AG875" s="397"/>
      <c r="AH875" s="397"/>
      <c r="AI875" s="397"/>
      <c r="AJ875" s="397"/>
      <c r="AK875" s="397"/>
      <c r="AL875" s="397"/>
      <c r="AM875" s="397"/>
      <c r="AN875" s="397"/>
      <c r="AO875" s="397"/>
      <c r="AP875" s="397"/>
      <c r="AQ875" s="397"/>
      <c r="AR875" s="397"/>
      <c r="AS875" s="397"/>
      <c r="AT875" s="397"/>
      <c r="AU875" s="397"/>
      <c r="AV875" s="397"/>
      <c r="AW875" s="397"/>
      <c r="AX875" s="397"/>
      <c r="AY875" s="397"/>
      <c r="AZ875" s="397"/>
      <c r="BA875" s="553"/>
      <c r="BB875" s="397"/>
      <c r="BC875" s="397"/>
      <c r="BD875" s="397"/>
      <c r="BE875" s="397"/>
      <c r="BF875" s="397"/>
      <c r="BG875" s="397"/>
      <c r="BH875" s="397"/>
      <c r="BI875" s="397"/>
      <c r="BJ875" s="397"/>
      <c r="BK875" s="397"/>
    </row>
    <row r="876" spans="2:63" x14ac:dyDescent="0.35">
      <c r="B876" s="80"/>
      <c r="C876" s="119"/>
      <c r="D876" s="119"/>
      <c r="E876" s="202"/>
      <c r="F876" s="119"/>
      <c r="G876" s="120"/>
      <c r="H876" s="41"/>
      <c r="I876" s="41"/>
      <c r="J876" s="944">
        <f t="shared" si="102"/>
        <v>0</v>
      </c>
      <c r="K876" s="292">
        <f t="shared" si="103"/>
        <v>0</v>
      </c>
      <c r="L876" s="327">
        <f>IF(I876&lt;(INDEX(Lookup!$U$2:$U$10,MATCH($D$45,Lookup!$S$2:$S$10,0))),0,365)</f>
        <v>0</v>
      </c>
      <c r="M876" s="292">
        <f t="shared" si="101"/>
        <v>0</v>
      </c>
      <c r="N876" s="371"/>
      <c r="O876" s="150"/>
      <c r="P876" s="397"/>
      <c r="Q876" s="555"/>
      <c r="R876" s="576">
        <f t="shared" si="104"/>
        <v>0</v>
      </c>
      <c r="S876" s="576">
        <f t="shared" si="105"/>
        <v>0</v>
      </c>
      <c r="T876" s="576">
        <f t="shared" si="106"/>
        <v>0</v>
      </c>
      <c r="U876" s="576">
        <f t="shared" si="107"/>
        <v>0</v>
      </c>
      <c r="V876" s="553"/>
      <c r="W876" s="553"/>
      <c r="X876" s="553"/>
      <c r="Y876" s="553"/>
      <c r="Z876" s="397"/>
      <c r="AA876" s="397"/>
      <c r="AB876" s="397"/>
      <c r="AC876" s="397"/>
      <c r="AD876" s="397"/>
      <c r="AE876" s="397"/>
      <c r="AF876" s="397"/>
      <c r="AG876" s="397"/>
      <c r="AH876" s="397"/>
      <c r="AI876" s="397"/>
      <c r="AJ876" s="397"/>
      <c r="AK876" s="397"/>
      <c r="AL876" s="397"/>
      <c r="AM876" s="397"/>
      <c r="AN876" s="397"/>
      <c r="AO876" s="397"/>
      <c r="AP876" s="397"/>
      <c r="AQ876" s="397"/>
      <c r="AR876" s="397"/>
      <c r="AS876" s="397"/>
      <c r="AT876" s="397"/>
      <c r="AU876" s="397"/>
      <c r="AV876" s="397"/>
      <c r="AW876" s="397"/>
      <c r="AX876" s="397"/>
      <c r="AY876" s="397"/>
      <c r="AZ876" s="397"/>
      <c r="BA876" s="553"/>
      <c r="BB876" s="397"/>
      <c r="BC876" s="397"/>
      <c r="BD876" s="397"/>
      <c r="BE876" s="397"/>
      <c r="BF876" s="397"/>
      <c r="BG876" s="397"/>
      <c r="BH876" s="397"/>
      <c r="BI876" s="397"/>
      <c r="BJ876" s="397"/>
      <c r="BK876" s="397"/>
    </row>
    <row r="877" spans="2:63" x14ac:dyDescent="0.35">
      <c r="B877" s="80"/>
      <c r="C877" s="119"/>
      <c r="D877" s="119"/>
      <c r="E877" s="202"/>
      <c r="F877" s="119"/>
      <c r="G877" s="120"/>
      <c r="H877" s="41"/>
      <c r="I877" s="41"/>
      <c r="J877" s="944">
        <f t="shared" si="102"/>
        <v>0</v>
      </c>
      <c r="K877" s="292">
        <f t="shared" si="103"/>
        <v>0</v>
      </c>
      <c r="L877" s="327">
        <f>IF(I877&lt;(INDEX(Lookup!$U$2:$U$10,MATCH($D$45,Lookup!$S$2:$S$10,0))),0,365)</f>
        <v>0</v>
      </c>
      <c r="M877" s="292">
        <f t="shared" si="101"/>
        <v>0</v>
      </c>
      <c r="N877" s="371"/>
      <c r="O877" s="150"/>
      <c r="P877" s="397"/>
      <c r="Q877" s="555"/>
      <c r="R877" s="576">
        <f t="shared" si="104"/>
        <v>0</v>
      </c>
      <c r="S877" s="576">
        <f t="shared" si="105"/>
        <v>0</v>
      </c>
      <c r="T877" s="576">
        <f t="shared" si="106"/>
        <v>0</v>
      </c>
      <c r="U877" s="576">
        <f t="shared" si="107"/>
        <v>0</v>
      </c>
      <c r="V877" s="553"/>
      <c r="W877" s="553"/>
      <c r="X877" s="553"/>
      <c r="Y877" s="553"/>
      <c r="Z877" s="397"/>
      <c r="AA877" s="397"/>
      <c r="AB877" s="397"/>
      <c r="AC877" s="397"/>
      <c r="AD877" s="397"/>
      <c r="AE877" s="397"/>
      <c r="AF877" s="397"/>
      <c r="AG877" s="397"/>
      <c r="AH877" s="397"/>
      <c r="AI877" s="397"/>
      <c r="AJ877" s="397"/>
      <c r="AK877" s="397"/>
      <c r="AL877" s="397"/>
      <c r="AM877" s="397"/>
      <c r="AN877" s="397"/>
      <c r="AO877" s="397"/>
      <c r="AP877" s="397"/>
      <c r="AQ877" s="397"/>
      <c r="AR877" s="397"/>
      <c r="AS877" s="397"/>
      <c r="AT877" s="397"/>
      <c r="AU877" s="397"/>
      <c r="AV877" s="397"/>
      <c r="AW877" s="397"/>
      <c r="AX877" s="397"/>
      <c r="AY877" s="397"/>
      <c r="AZ877" s="397"/>
      <c r="BA877" s="553"/>
      <c r="BB877" s="397"/>
      <c r="BC877" s="397"/>
      <c r="BD877" s="397"/>
      <c r="BE877" s="397"/>
      <c r="BF877" s="397"/>
      <c r="BG877" s="397"/>
      <c r="BH877" s="397"/>
      <c r="BI877" s="397"/>
      <c r="BJ877" s="397"/>
      <c r="BK877" s="397"/>
    </row>
    <row r="878" spans="2:63" x14ac:dyDescent="0.35">
      <c r="B878" s="80"/>
      <c r="C878" s="119"/>
      <c r="D878" s="119"/>
      <c r="E878" s="202"/>
      <c r="F878" s="119"/>
      <c r="G878" s="120"/>
      <c r="H878" s="41"/>
      <c r="I878" s="41"/>
      <c r="J878" s="944">
        <f t="shared" si="102"/>
        <v>0</v>
      </c>
      <c r="K878" s="292">
        <f t="shared" si="103"/>
        <v>0</v>
      </c>
      <c r="L878" s="327">
        <f>IF(I878&lt;(INDEX(Lookup!$U$2:$U$10,MATCH($D$45,Lookup!$S$2:$S$10,0))),0,365)</f>
        <v>0</v>
      </c>
      <c r="M878" s="292">
        <f t="shared" si="101"/>
        <v>0</v>
      </c>
      <c r="N878" s="371"/>
      <c r="O878" s="150"/>
      <c r="P878" s="397"/>
      <c r="Q878" s="555"/>
      <c r="R878" s="576">
        <f t="shared" si="104"/>
        <v>0</v>
      </c>
      <c r="S878" s="576">
        <f t="shared" si="105"/>
        <v>0</v>
      </c>
      <c r="T878" s="576">
        <f t="shared" si="106"/>
        <v>0</v>
      </c>
      <c r="U878" s="576">
        <f t="shared" si="107"/>
        <v>0</v>
      </c>
      <c r="V878" s="553"/>
      <c r="W878" s="553"/>
      <c r="X878" s="553"/>
      <c r="Y878" s="553"/>
      <c r="Z878" s="397"/>
      <c r="AA878" s="397"/>
      <c r="AB878" s="397"/>
      <c r="AC878" s="397"/>
      <c r="AD878" s="397"/>
      <c r="AE878" s="397"/>
      <c r="AF878" s="397"/>
      <c r="AG878" s="397"/>
      <c r="AH878" s="397"/>
      <c r="AI878" s="397"/>
      <c r="AJ878" s="397"/>
      <c r="AK878" s="397"/>
      <c r="AL878" s="397"/>
      <c r="AM878" s="397"/>
      <c r="AN878" s="397"/>
      <c r="AO878" s="397"/>
      <c r="AP878" s="397"/>
      <c r="AQ878" s="397"/>
      <c r="AR878" s="397"/>
      <c r="AS878" s="397"/>
      <c r="AT878" s="397"/>
      <c r="AU878" s="397"/>
      <c r="AV878" s="397"/>
      <c r="AW878" s="397"/>
      <c r="AX878" s="397"/>
      <c r="AY878" s="397"/>
      <c r="AZ878" s="397"/>
      <c r="BA878" s="553"/>
      <c r="BB878" s="397"/>
      <c r="BC878" s="397"/>
      <c r="BD878" s="397"/>
      <c r="BE878" s="397"/>
      <c r="BF878" s="397"/>
      <c r="BG878" s="397"/>
      <c r="BH878" s="397"/>
      <c r="BI878" s="397"/>
      <c r="BJ878" s="397"/>
      <c r="BK878" s="397"/>
    </row>
    <row r="879" spans="2:63" x14ac:dyDescent="0.35">
      <c r="B879" s="80"/>
      <c r="C879" s="119"/>
      <c r="D879" s="119"/>
      <c r="E879" s="202"/>
      <c r="F879" s="119"/>
      <c r="G879" s="120"/>
      <c r="H879" s="41"/>
      <c r="I879" s="41"/>
      <c r="J879" s="944">
        <f t="shared" si="102"/>
        <v>0</v>
      </c>
      <c r="K879" s="292">
        <f t="shared" si="103"/>
        <v>0</v>
      </c>
      <c r="L879" s="327">
        <f>IF(I879&lt;(INDEX(Lookup!$U$2:$U$10,MATCH($D$45,Lookup!$S$2:$S$10,0))),0,365)</f>
        <v>0</v>
      </c>
      <c r="M879" s="292">
        <f t="shared" si="101"/>
        <v>0</v>
      </c>
      <c r="N879" s="371"/>
      <c r="O879" s="150"/>
      <c r="P879" s="397"/>
      <c r="Q879" s="555"/>
      <c r="R879" s="576">
        <f t="shared" si="104"/>
        <v>0</v>
      </c>
      <c r="S879" s="576">
        <f t="shared" si="105"/>
        <v>0</v>
      </c>
      <c r="T879" s="576">
        <f t="shared" si="106"/>
        <v>0</v>
      </c>
      <c r="U879" s="576">
        <f t="shared" si="107"/>
        <v>0</v>
      </c>
      <c r="V879" s="553"/>
      <c r="W879" s="553"/>
      <c r="X879" s="553"/>
      <c r="Y879" s="553"/>
      <c r="Z879" s="397"/>
      <c r="AA879" s="397"/>
      <c r="AB879" s="397"/>
      <c r="AC879" s="397"/>
      <c r="AD879" s="397"/>
      <c r="AE879" s="397"/>
      <c r="AF879" s="397"/>
      <c r="AG879" s="397"/>
      <c r="AH879" s="397"/>
      <c r="AI879" s="397"/>
      <c r="AJ879" s="397"/>
      <c r="AK879" s="397"/>
      <c r="AL879" s="397"/>
      <c r="AM879" s="397"/>
      <c r="AN879" s="397"/>
      <c r="AO879" s="397"/>
      <c r="AP879" s="397"/>
      <c r="AQ879" s="397"/>
      <c r="AR879" s="397"/>
      <c r="AS879" s="397"/>
      <c r="AT879" s="397"/>
      <c r="AU879" s="397"/>
      <c r="AV879" s="397"/>
      <c r="AW879" s="397"/>
      <c r="AX879" s="397"/>
      <c r="AY879" s="397"/>
      <c r="AZ879" s="397"/>
      <c r="BA879" s="553"/>
      <c r="BB879" s="397"/>
      <c r="BC879" s="397"/>
      <c r="BD879" s="397"/>
      <c r="BE879" s="397"/>
      <c r="BF879" s="397"/>
      <c r="BG879" s="397"/>
      <c r="BH879" s="397"/>
      <c r="BI879" s="397"/>
      <c r="BJ879" s="397"/>
      <c r="BK879" s="397"/>
    </row>
    <row r="880" spans="2:63" x14ac:dyDescent="0.35">
      <c r="B880" s="80"/>
      <c r="C880" s="119"/>
      <c r="D880" s="119"/>
      <c r="E880" s="202"/>
      <c r="F880" s="119"/>
      <c r="G880" s="120"/>
      <c r="H880" s="41"/>
      <c r="I880" s="41"/>
      <c r="J880" s="944">
        <f t="shared" si="102"/>
        <v>0</v>
      </c>
      <c r="K880" s="292">
        <f t="shared" si="103"/>
        <v>0</v>
      </c>
      <c r="L880" s="327">
        <f>IF(I880&lt;(INDEX(Lookup!$U$2:$U$10,MATCH($D$45,Lookup!$S$2:$S$10,0))),0,365)</f>
        <v>0</v>
      </c>
      <c r="M880" s="292">
        <f t="shared" ref="M880:M943" si="108">IF(O880="x",0,L880*$L$8)</f>
        <v>0</v>
      </c>
      <c r="N880" s="371"/>
      <c r="O880" s="150"/>
      <c r="P880" s="397"/>
      <c r="Q880" s="555"/>
      <c r="R880" s="576">
        <f t="shared" si="104"/>
        <v>0</v>
      </c>
      <c r="S880" s="576">
        <f t="shared" si="105"/>
        <v>0</v>
      </c>
      <c r="T880" s="576">
        <f t="shared" si="106"/>
        <v>0</v>
      </c>
      <c r="U880" s="576">
        <f t="shared" si="107"/>
        <v>0</v>
      </c>
      <c r="V880" s="553"/>
      <c r="W880" s="553"/>
      <c r="X880" s="553"/>
      <c r="Y880" s="553"/>
      <c r="Z880" s="397"/>
      <c r="AA880" s="397"/>
      <c r="AB880" s="397"/>
      <c r="AC880" s="397"/>
      <c r="AD880" s="397"/>
      <c r="AE880" s="397"/>
      <c r="AF880" s="397"/>
      <c r="AG880" s="397"/>
      <c r="AH880" s="397"/>
      <c r="AI880" s="397"/>
      <c r="AJ880" s="397"/>
      <c r="AK880" s="397"/>
      <c r="AL880" s="397"/>
      <c r="AM880" s="397"/>
      <c r="AN880" s="397"/>
      <c r="AO880" s="397"/>
      <c r="AP880" s="397"/>
      <c r="AQ880" s="397"/>
      <c r="AR880" s="397"/>
      <c r="AS880" s="397"/>
      <c r="AT880" s="397"/>
      <c r="AU880" s="397"/>
      <c r="AV880" s="397"/>
      <c r="AW880" s="397"/>
      <c r="AX880" s="397"/>
      <c r="AY880" s="397"/>
      <c r="AZ880" s="397"/>
      <c r="BA880" s="553"/>
      <c r="BB880" s="397"/>
      <c r="BC880" s="397"/>
      <c r="BD880" s="397"/>
      <c r="BE880" s="397"/>
      <c r="BF880" s="397"/>
      <c r="BG880" s="397"/>
      <c r="BH880" s="397"/>
      <c r="BI880" s="397"/>
      <c r="BJ880" s="397"/>
      <c r="BK880" s="397"/>
    </row>
    <row r="881" spans="2:63" x14ac:dyDescent="0.35">
      <c r="B881" s="80"/>
      <c r="C881" s="119"/>
      <c r="D881" s="119"/>
      <c r="E881" s="202"/>
      <c r="F881" s="119"/>
      <c r="G881" s="120"/>
      <c r="H881" s="41"/>
      <c r="I881" s="41"/>
      <c r="J881" s="944">
        <f t="shared" ref="J881:J944" si="109">IF(OR(H881&lt;&gt;"",I881&lt;&gt;""),DATEDIF(H881,I881,"d")+1,0)</f>
        <v>0</v>
      </c>
      <c r="K881" s="292">
        <f t="shared" ref="K881:K944" si="110">J881*$L$8</f>
        <v>0</v>
      </c>
      <c r="L881" s="327">
        <f>IF(I881&lt;(INDEX(Lookup!$U$2:$U$10,MATCH($D$45,Lookup!$S$2:$S$10,0))),0,365)</f>
        <v>0</v>
      </c>
      <c r="M881" s="292">
        <f t="shared" si="108"/>
        <v>0</v>
      </c>
      <c r="N881" s="371"/>
      <c r="O881" s="150"/>
      <c r="P881" s="397"/>
      <c r="Q881" s="555"/>
      <c r="R881" s="576">
        <f t="shared" ref="R881:R944" si="111">K881*$H$33</f>
        <v>0</v>
      </c>
      <c r="S881" s="576">
        <f t="shared" ref="S881:S944" si="112">M881*$H$42</f>
        <v>0</v>
      </c>
      <c r="T881" s="576">
        <f t="shared" ref="T881:T944" si="113">R881-K881</f>
        <v>0</v>
      </c>
      <c r="U881" s="576">
        <f t="shared" ref="U881:U944" si="114">S881-M881</f>
        <v>0</v>
      </c>
      <c r="V881" s="553"/>
      <c r="W881" s="553"/>
      <c r="X881" s="553"/>
      <c r="Y881" s="553"/>
      <c r="Z881" s="397"/>
      <c r="AA881" s="397"/>
      <c r="AB881" s="397"/>
      <c r="AC881" s="397"/>
      <c r="AD881" s="397"/>
      <c r="AE881" s="397"/>
      <c r="AF881" s="397"/>
      <c r="AG881" s="397"/>
      <c r="AH881" s="397"/>
      <c r="AI881" s="397"/>
      <c r="AJ881" s="397"/>
      <c r="AK881" s="397"/>
      <c r="AL881" s="397"/>
      <c r="AM881" s="397"/>
      <c r="AN881" s="397"/>
      <c r="AO881" s="397"/>
      <c r="AP881" s="397"/>
      <c r="AQ881" s="397"/>
      <c r="AR881" s="397"/>
      <c r="AS881" s="397"/>
      <c r="AT881" s="397"/>
      <c r="AU881" s="397"/>
      <c r="AV881" s="397"/>
      <c r="AW881" s="397"/>
      <c r="AX881" s="397"/>
      <c r="AY881" s="397"/>
      <c r="AZ881" s="397"/>
      <c r="BA881" s="553"/>
      <c r="BB881" s="397"/>
      <c r="BC881" s="397"/>
      <c r="BD881" s="397"/>
      <c r="BE881" s="397"/>
      <c r="BF881" s="397"/>
      <c r="BG881" s="397"/>
      <c r="BH881" s="397"/>
      <c r="BI881" s="397"/>
      <c r="BJ881" s="397"/>
      <c r="BK881" s="397"/>
    </row>
    <row r="882" spans="2:63" x14ac:dyDescent="0.35">
      <c r="B882" s="80"/>
      <c r="C882" s="119"/>
      <c r="D882" s="119"/>
      <c r="E882" s="202"/>
      <c r="F882" s="119"/>
      <c r="G882" s="120"/>
      <c r="H882" s="41"/>
      <c r="I882" s="41"/>
      <c r="J882" s="944">
        <f t="shared" si="109"/>
        <v>0</v>
      </c>
      <c r="K882" s="292">
        <f t="shared" si="110"/>
        <v>0</v>
      </c>
      <c r="L882" s="327">
        <f>IF(I882&lt;(INDEX(Lookup!$U$2:$U$10,MATCH($D$45,Lookup!$S$2:$S$10,0))),0,365)</f>
        <v>0</v>
      </c>
      <c r="M882" s="292">
        <f t="shared" si="108"/>
        <v>0</v>
      </c>
      <c r="N882" s="371"/>
      <c r="O882" s="150"/>
      <c r="P882" s="397"/>
      <c r="Q882" s="555"/>
      <c r="R882" s="576">
        <f t="shared" si="111"/>
        <v>0</v>
      </c>
      <c r="S882" s="576">
        <f t="shared" si="112"/>
        <v>0</v>
      </c>
      <c r="T882" s="576">
        <f t="shared" si="113"/>
        <v>0</v>
      </c>
      <c r="U882" s="576">
        <f t="shared" si="114"/>
        <v>0</v>
      </c>
      <c r="V882" s="553"/>
      <c r="W882" s="553"/>
      <c r="X882" s="553"/>
      <c r="Y882" s="553"/>
      <c r="Z882" s="397"/>
      <c r="AA882" s="397"/>
      <c r="AB882" s="397"/>
      <c r="AC882" s="397"/>
      <c r="AD882" s="397"/>
      <c r="AE882" s="397"/>
      <c r="AF882" s="397"/>
      <c r="AG882" s="397"/>
      <c r="AH882" s="397"/>
      <c r="AI882" s="397"/>
      <c r="AJ882" s="397"/>
      <c r="AK882" s="397"/>
      <c r="AL882" s="397"/>
      <c r="AM882" s="397"/>
      <c r="AN882" s="397"/>
      <c r="AO882" s="397"/>
      <c r="AP882" s="397"/>
      <c r="AQ882" s="397"/>
      <c r="AR882" s="397"/>
      <c r="AS882" s="397"/>
      <c r="AT882" s="397"/>
      <c r="AU882" s="397"/>
      <c r="AV882" s="397"/>
      <c r="AW882" s="397"/>
      <c r="AX882" s="397"/>
      <c r="AY882" s="397"/>
      <c r="AZ882" s="397"/>
      <c r="BA882" s="553"/>
      <c r="BB882" s="397"/>
      <c r="BC882" s="397"/>
      <c r="BD882" s="397"/>
      <c r="BE882" s="397"/>
      <c r="BF882" s="397"/>
      <c r="BG882" s="397"/>
      <c r="BH882" s="397"/>
      <c r="BI882" s="397"/>
      <c r="BJ882" s="397"/>
      <c r="BK882" s="397"/>
    </row>
    <row r="883" spans="2:63" x14ac:dyDescent="0.35">
      <c r="B883" s="80"/>
      <c r="C883" s="119"/>
      <c r="D883" s="119"/>
      <c r="E883" s="202"/>
      <c r="F883" s="119"/>
      <c r="G883" s="120"/>
      <c r="H883" s="41"/>
      <c r="I883" s="41"/>
      <c r="J883" s="944">
        <f t="shared" si="109"/>
        <v>0</v>
      </c>
      <c r="K883" s="292">
        <f t="shared" si="110"/>
        <v>0</v>
      </c>
      <c r="L883" s="327">
        <f>IF(I883&lt;(INDEX(Lookup!$U$2:$U$10,MATCH($D$45,Lookup!$S$2:$S$10,0))),0,365)</f>
        <v>0</v>
      </c>
      <c r="M883" s="292">
        <f t="shared" si="108"/>
        <v>0</v>
      </c>
      <c r="N883" s="371"/>
      <c r="O883" s="150"/>
      <c r="P883" s="397"/>
      <c r="Q883" s="555"/>
      <c r="R883" s="576">
        <f t="shared" si="111"/>
        <v>0</v>
      </c>
      <c r="S883" s="576">
        <f t="shared" si="112"/>
        <v>0</v>
      </c>
      <c r="T883" s="576">
        <f t="shared" si="113"/>
        <v>0</v>
      </c>
      <c r="U883" s="576">
        <f t="shared" si="114"/>
        <v>0</v>
      </c>
      <c r="V883" s="553"/>
      <c r="W883" s="553"/>
      <c r="X883" s="553"/>
      <c r="Y883" s="553"/>
      <c r="Z883" s="397"/>
      <c r="AA883" s="397"/>
      <c r="AB883" s="397"/>
      <c r="AC883" s="397"/>
      <c r="AD883" s="397"/>
      <c r="AE883" s="397"/>
      <c r="AF883" s="397"/>
      <c r="AG883" s="397"/>
      <c r="AH883" s="397"/>
      <c r="AI883" s="397"/>
      <c r="AJ883" s="397"/>
      <c r="AK883" s="397"/>
      <c r="AL883" s="397"/>
      <c r="AM883" s="397"/>
      <c r="AN883" s="397"/>
      <c r="AO883" s="397"/>
      <c r="AP883" s="397"/>
      <c r="AQ883" s="397"/>
      <c r="AR883" s="397"/>
      <c r="AS883" s="397"/>
      <c r="AT883" s="397"/>
      <c r="AU883" s="397"/>
      <c r="AV883" s="397"/>
      <c r="AW883" s="397"/>
      <c r="AX883" s="397"/>
      <c r="AY883" s="397"/>
      <c r="AZ883" s="397"/>
      <c r="BA883" s="553"/>
      <c r="BB883" s="397"/>
      <c r="BC883" s="397"/>
      <c r="BD883" s="397"/>
      <c r="BE883" s="397"/>
      <c r="BF883" s="397"/>
      <c r="BG883" s="397"/>
      <c r="BH883" s="397"/>
      <c r="BI883" s="397"/>
      <c r="BJ883" s="397"/>
      <c r="BK883" s="397"/>
    </row>
    <row r="884" spans="2:63" x14ac:dyDescent="0.35">
      <c r="B884" s="80"/>
      <c r="C884" s="119"/>
      <c r="D884" s="119"/>
      <c r="E884" s="202"/>
      <c r="F884" s="119"/>
      <c r="G884" s="120"/>
      <c r="H884" s="41"/>
      <c r="I884" s="41"/>
      <c r="J884" s="944">
        <f t="shared" si="109"/>
        <v>0</v>
      </c>
      <c r="K884" s="292">
        <f t="shared" si="110"/>
        <v>0</v>
      </c>
      <c r="L884" s="327">
        <f>IF(I884&lt;(INDEX(Lookup!$U$2:$U$10,MATCH($D$45,Lookup!$S$2:$S$10,0))),0,365)</f>
        <v>0</v>
      </c>
      <c r="M884" s="292">
        <f t="shared" si="108"/>
        <v>0</v>
      </c>
      <c r="N884" s="371"/>
      <c r="O884" s="150"/>
      <c r="P884" s="397"/>
      <c r="Q884" s="555"/>
      <c r="R884" s="576">
        <f t="shared" si="111"/>
        <v>0</v>
      </c>
      <c r="S884" s="576">
        <f t="shared" si="112"/>
        <v>0</v>
      </c>
      <c r="T884" s="576">
        <f t="shared" si="113"/>
        <v>0</v>
      </c>
      <c r="U884" s="576">
        <f t="shared" si="114"/>
        <v>0</v>
      </c>
      <c r="V884" s="553"/>
      <c r="W884" s="553"/>
      <c r="X884" s="553"/>
      <c r="Y884" s="553"/>
      <c r="Z884" s="397"/>
      <c r="AA884" s="397"/>
      <c r="AB884" s="397"/>
      <c r="AC884" s="397"/>
      <c r="AD884" s="397"/>
      <c r="AE884" s="397"/>
      <c r="AF884" s="397"/>
      <c r="AG884" s="397"/>
      <c r="AH884" s="397"/>
      <c r="AI884" s="397"/>
      <c r="AJ884" s="397"/>
      <c r="AK884" s="397"/>
      <c r="AL884" s="397"/>
      <c r="AM884" s="397"/>
      <c r="AN884" s="397"/>
      <c r="AO884" s="397"/>
      <c r="AP884" s="397"/>
      <c r="AQ884" s="397"/>
      <c r="AR884" s="397"/>
      <c r="AS884" s="397"/>
      <c r="AT884" s="397"/>
      <c r="AU884" s="397"/>
      <c r="AV884" s="397"/>
      <c r="AW884" s="397"/>
      <c r="AX884" s="397"/>
      <c r="AY884" s="397"/>
      <c r="AZ884" s="397"/>
      <c r="BA884" s="553"/>
      <c r="BB884" s="397"/>
      <c r="BC884" s="397"/>
      <c r="BD884" s="397"/>
      <c r="BE884" s="397"/>
      <c r="BF884" s="397"/>
      <c r="BG884" s="397"/>
      <c r="BH884" s="397"/>
      <c r="BI884" s="397"/>
      <c r="BJ884" s="397"/>
      <c r="BK884" s="397"/>
    </row>
    <row r="885" spans="2:63" x14ac:dyDescent="0.35">
      <c r="B885" s="80"/>
      <c r="C885" s="119"/>
      <c r="D885" s="119"/>
      <c r="E885" s="202"/>
      <c r="F885" s="119"/>
      <c r="G885" s="120"/>
      <c r="H885" s="41"/>
      <c r="I885" s="41"/>
      <c r="J885" s="944">
        <f t="shared" si="109"/>
        <v>0</v>
      </c>
      <c r="K885" s="292">
        <f t="shared" si="110"/>
        <v>0</v>
      </c>
      <c r="L885" s="327">
        <f>IF(I885&lt;(INDEX(Lookup!$U$2:$U$10,MATCH($D$45,Lookup!$S$2:$S$10,0))),0,365)</f>
        <v>0</v>
      </c>
      <c r="M885" s="292">
        <f t="shared" si="108"/>
        <v>0</v>
      </c>
      <c r="N885" s="371"/>
      <c r="O885" s="150"/>
      <c r="P885" s="397"/>
      <c r="Q885" s="555"/>
      <c r="R885" s="576">
        <f t="shared" si="111"/>
        <v>0</v>
      </c>
      <c r="S885" s="576">
        <f t="shared" si="112"/>
        <v>0</v>
      </c>
      <c r="T885" s="576">
        <f t="shared" si="113"/>
        <v>0</v>
      </c>
      <c r="U885" s="576">
        <f t="shared" si="114"/>
        <v>0</v>
      </c>
      <c r="V885" s="553"/>
      <c r="W885" s="553"/>
      <c r="X885" s="553"/>
      <c r="Y885" s="553"/>
      <c r="Z885" s="397"/>
      <c r="AA885" s="397"/>
      <c r="AB885" s="397"/>
      <c r="AC885" s="397"/>
      <c r="AD885" s="397"/>
      <c r="AE885" s="397"/>
      <c r="AF885" s="397"/>
      <c r="AG885" s="397"/>
      <c r="AH885" s="397"/>
      <c r="AI885" s="397"/>
      <c r="AJ885" s="397"/>
      <c r="AK885" s="397"/>
      <c r="AL885" s="397"/>
      <c r="AM885" s="397"/>
      <c r="AN885" s="397"/>
      <c r="AO885" s="397"/>
      <c r="AP885" s="397"/>
      <c r="AQ885" s="397"/>
      <c r="AR885" s="397"/>
      <c r="AS885" s="397"/>
      <c r="AT885" s="397"/>
      <c r="AU885" s="397"/>
      <c r="AV885" s="397"/>
      <c r="AW885" s="397"/>
      <c r="AX885" s="397"/>
      <c r="AY885" s="397"/>
      <c r="AZ885" s="397"/>
      <c r="BA885" s="553"/>
      <c r="BB885" s="397"/>
      <c r="BC885" s="397"/>
      <c r="BD885" s="397"/>
      <c r="BE885" s="397"/>
      <c r="BF885" s="397"/>
      <c r="BG885" s="397"/>
      <c r="BH885" s="397"/>
      <c r="BI885" s="397"/>
      <c r="BJ885" s="397"/>
      <c r="BK885" s="397"/>
    </row>
    <row r="886" spans="2:63" x14ac:dyDescent="0.35">
      <c r="B886" s="80"/>
      <c r="C886" s="119"/>
      <c r="D886" s="119"/>
      <c r="E886" s="202"/>
      <c r="F886" s="119"/>
      <c r="G886" s="120"/>
      <c r="H886" s="41"/>
      <c r="I886" s="41"/>
      <c r="J886" s="944">
        <f t="shared" si="109"/>
        <v>0</v>
      </c>
      <c r="K886" s="292">
        <f t="shared" si="110"/>
        <v>0</v>
      </c>
      <c r="L886" s="327">
        <f>IF(I886&lt;(INDEX(Lookup!$U$2:$U$10,MATCH($D$45,Lookup!$S$2:$S$10,0))),0,365)</f>
        <v>0</v>
      </c>
      <c r="M886" s="292">
        <f t="shared" si="108"/>
        <v>0</v>
      </c>
      <c r="N886" s="371"/>
      <c r="O886" s="150"/>
      <c r="P886" s="397"/>
      <c r="Q886" s="555"/>
      <c r="R886" s="576">
        <f t="shared" si="111"/>
        <v>0</v>
      </c>
      <c r="S886" s="576">
        <f t="shared" si="112"/>
        <v>0</v>
      </c>
      <c r="T886" s="576">
        <f t="shared" si="113"/>
        <v>0</v>
      </c>
      <c r="U886" s="576">
        <f t="shared" si="114"/>
        <v>0</v>
      </c>
      <c r="V886" s="553"/>
      <c r="W886" s="553"/>
      <c r="X886" s="553"/>
      <c r="Y886" s="553"/>
      <c r="Z886" s="397"/>
      <c r="AA886" s="397"/>
      <c r="AB886" s="397"/>
      <c r="AC886" s="397"/>
      <c r="AD886" s="397"/>
      <c r="AE886" s="397"/>
      <c r="AF886" s="397"/>
      <c r="AG886" s="397"/>
      <c r="AH886" s="397"/>
      <c r="AI886" s="397"/>
      <c r="AJ886" s="397"/>
      <c r="AK886" s="397"/>
      <c r="AL886" s="397"/>
      <c r="AM886" s="397"/>
      <c r="AN886" s="397"/>
      <c r="AO886" s="397"/>
      <c r="AP886" s="397"/>
      <c r="AQ886" s="397"/>
      <c r="AR886" s="397"/>
      <c r="AS886" s="397"/>
      <c r="AT886" s="397"/>
      <c r="AU886" s="397"/>
      <c r="AV886" s="397"/>
      <c r="AW886" s="397"/>
      <c r="AX886" s="397"/>
      <c r="AY886" s="397"/>
      <c r="AZ886" s="397"/>
      <c r="BA886" s="553"/>
      <c r="BB886" s="397"/>
      <c r="BC886" s="397"/>
      <c r="BD886" s="397"/>
      <c r="BE886" s="397"/>
      <c r="BF886" s="397"/>
      <c r="BG886" s="397"/>
      <c r="BH886" s="397"/>
      <c r="BI886" s="397"/>
      <c r="BJ886" s="397"/>
      <c r="BK886" s="397"/>
    </row>
    <row r="887" spans="2:63" x14ac:dyDescent="0.35">
      <c r="B887" s="80"/>
      <c r="C887" s="119"/>
      <c r="D887" s="119"/>
      <c r="E887" s="202"/>
      <c r="F887" s="119"/>
      <c r="G887" s="120"/>
      <c r="H887" s="41"/>
      <c r="I887" s="41"/>
      <c r="J887" s="944">
        <f t="shared" si="109"/>
        <v>0</v>
      </c>
      <c r="K887" s="292">
        <f t="shared" si="110"/>
        <v>0</v>
      </c>
      <c r="L887" s="327">
        <f>IF(I887&lt;(INDEX(Lookup!$U$2:$U$10,MATCH($D$45,Lookup!$S$2:$S$10,0))),0,365)</f>
        <v>0</v>
      </c>
      <c r="M887" s="292">
        <f t="shared" si="108"/>
        <v>0</v>
      </c>
      <c r="N887" s="371"/>
      <c r="O887" s="150"/>
      <c r="P887" s="397"/>
      <c r="Q887" s="555"/>
      <c r="R887" s="576">
        <f t="shared" si="111"/>
        <v>0</v>
      </c>
      <c r="S887" s="576">
        <f t="shared" si="112"/>
        <v>0</v>
      </c>
      <c r="T887" s="576">
        <f t="shared" si="113"/>
        <v>0</v>
      </c>
      <c r="U887" s="576">
        <f t="shared" si="114"/>
        <v>0</v>
      </c>
      <c r="V887" s="553"/>
      <c r="W887" s="553"/>
      <c r="X887" s="553"/>
      <c r="Y887" s="553"/>
      <c r="Z887" s="397"/>
      <c r="AA887" s="397"/>
      <c r="AB887" s="397"/>
      <c r="AC887" s="397"/>
      <c r="AD887" s="397"/>
      <c r="AE887" s="397"/>
      <c r="AF887" s="397"/>
      <c r="AG887" s="397"/>
      <c r="AH887" s="397"/>
      <c r="AI887" s="397"/>
      <c r="AJ887" s="397"/>
      <c r="AK887" s="397"/>
      <c r="AL887" s="397"/>
      <c r="AM887" s="397"/>
      <c r="AN887" s="397"/>
      <c r="AO887" s="397"/>
      <c r="AP887" s="397"/>
      <c r="AQ887" s="397"/>
      <c r="AR887" s="397"/>
      <c r="AS887" s="397"/>
      <c r="AT887" s="397"/>
      <c r="AU887" s="397"/>
      <c r="AV887" s="397"/>
      <c r="AW887" s="397"/>
      <c r="AX887" s="397"/>
      <c r="AY887" s="397"/>
      <c r="AZ887" s="397"/>
      <c r="BA887" s="553"/>
      <c r="BB887" s="397"/>
      <c r="BC887" s="397"/>
      <c r="BD887" s="397"/>
      <c r="BE887" s="397"/>
      <c r="BF887" s="397"/>
      <c r="BG887" s="397"/>
      <c r="BH887" s="397"/>
      <c r="BI887" s="397"/>
      <c r="BJ887" s="397"/>
      <c r="BK887" s="397"/>
    </row>
    <row r="888" spans="2:63" x14ac:dyDescent="0.35">
      <c r="B888" s="80"/>
      <c r="C888" s="119"/>
      <c r="D888" s="119"/>
      <c r="E888" s="202"/>
      <c r="F888" s="119"/>
      <c r="G888" s="120"/>
      <c r="H888" s="41"/>
      <c r="I888" s="41"/>
      <c r="J888" s="944">
        <f t="shared" si="109"/>
        <v>0</v>
      </c>
      <c r="K888" s="292">
        <f t="shared" si="110"/>
        <v>0</v>
      </c>
      <c r="L888" s="327">
        <f>IF(I888&lt;(INDEX(Lookup!$U$2:$U$10,MATCH($D$45,Lookup!$S$2:$S$10,0))),0,365)</f>
        <v>0</v>
      </c>
      <c r="M888" s="292">
        <f t="shared" si="108"/>
        <v>0</v>
      </c>
      <c r="N888" s="371"/>
      <c r="O888" s="150"/>
      <c r="P888" s="397"/>
      <c r="Q888" s="555"/>
      <c r="R888" s="576">
        <f t="shared" si="111"/>
        <v>0</v>
      </c>
      <c r="S888" s="576">
        <f t="shared" si="112"/>
        <v>0</v>
      </c>
      <c r="T888" s="576">
        <f t="shared" si="113"/>
        <v>0</v>
      </c>
      <c r="U888" s="576">
        <f t="shared" si="114"/>
        <v>0</v>
      </c>
      <c r="V888" s="553"/>
      <c r="W888" s="553"/>
      <c r="X888" s="553"/>
      <c r="Y888" s="553"/>
      <c r="Z888" s="397"/>
      <c r="AA888" s="397"/>
      <c r="AB888" s="397"/>
      <c r="AC888" s="397"/>
      <c r="AD888" s="397"/>
      <c r="AE888" s="397"/>
      <c r="AF888" s="397"/>
      <c r="AG888" s="397"/>
      <c r="AH888" s="397"/>
      <c r="AI888" s="397"/>
      <c r="AJ888" s="397"/>
      <c r="AK888" s="397"/>
      <c r="AL888" s="397"/>
      <c r="AM888" s="397"/>
      <c r="AN888" s="397"/>
      <c r="AO888" s="397"/>
      <c r="AP888" s="397"/>
      <c r="AQ888" s="397"/>
      <c r="AR888" s="397"/>
      <c r="AS888" s="397"/>
      <c r="AT888" s="397"/>
      <c r="AU888" s="397"/>
      <c r="AV888" s="397"/>
      <c r="AW888" s="397"/>
      <c r="AX888" s="397"/>
      <c r="AY888" s="397"/>
      <c r="AZ888" s="397"/>
      <c r="BA888" s="553"/>
      <c r="BB888" s="397"/>
      <c r="BC888" s="397"/>
      <c r="BD888" s="397"/>
      <c r="BE888" s="397"/>
      <c r="BF888" s="397"/>
      <c r="BG888" s="397"/>
      <c r="BH888" s="397"/>
      <c r="BI888" s="397"/>
      <c r="BJ888" s="397"/>
      <c r="BK888" s="397"/>
    </row>
    <row r="889" spans="2:63" x14ac:dyDescent="0.35">
      <c r="B889" s="80"/>
      <c r="C889" s="119"/>
      <c r="D889" s="119"/>
      <c r="E889" s="202"/>
      <c r="F889" s="119"/>
      <c r="G889" s="120"/>
      <c r="H889" s="41"/>
      <c r="I889" s="41"/>
      <c r="J889" s="944">
        <f t="shared" si="109"/>
        <v>0</v>
      </c>
      <c r="K889" s="292">
        <f t="shared" si="110"/>
        <v>0</v>
      </c>
      <c r="L889" s="327">
        <f>IF(I889&lt;(INDEX(Lookup!$U$2:$U$10,MATCH($D$45,Lookup!$S$2:$S$10,0))),0,365)</f>
        <v>0</v>
      </c>
      <c r="M889" s="292">
        <f t="shared" si="108"/>
        <v>0</v>
      </c>
      <c r="N889" s="371"/>
      <c r="O889" s="150"/>
      <c r="P889" s="397"/>
      <c r="Q889" s="555"/>
      <c r="R889" s="576">
        <f t="shared" si="111"/>
        <v>0</v>
      </c>
      <c r="S889" s="576">
        <f t="shared" si="112"/>
        <v>0</v>
      </c>
      <c r="T889" s="576">
        <f t="shared" si="113"/>
        <v>0</v>
      </c>
      <c r="U889" s="576">
        <f t="shared" si="114"/>
        <v>0</v>
      </c>
      <c r="V889" s="553"/>
      <c r="W889" s="553"/>
      <c r="X889" s="553"/>
      <c r="Y889" s="553"/>
      <c r="Z889" s="397"/>
      <c r="AA889" s="397"/>
      <c r="AB889" s="397"/>
      <c r="AC889" s="397"/>
      <c r="AD889" s="397"/>
      <c r="AE889" s="397"/>
      <c r="AF889" s="397"/>
      <c r="AG889" s="397"/>
      <c r="AH889" s="397"/>
      <c r="AI889" s="397"/>
      <c r="AJ889" s="397"/>
      <c r="AK889" s="397"/>
      <c r="AL889" s="397"/>
      <c r="AM889" s="397"/>
      <c r="AN889" s="397"/>
      <c r="AO889" s="397"/>
      <c r="AP889" s="397"/>
      <c r="AQ889" s="397"/>
      <c r="AR889" s="397"/>
      <c r="AS889" s="397"/>
      <c r="AT889" s="397"/>
      <c r="AU889" s="397"/>
      <c r="AV889" s="397"/>
      <c r="AW889" s="397"/>
      <c r="AX889" s="397"/>
      <c r="AY889" s="397"/>
      <c r="AZ889" s="397"/>
      <c r="BA889" s="553"/>
      <c r="BB889" s="397"/>
      <c r="BC889" s="397"/>
      <c r="BD889" s="397"/>
      <c r="BE889" s="397"/>
      <c r="BF889" s="397"/>
      <c r="BG889" s="397"/>
      <c r="BH889" s="397"/>
      <c r="BI889" s="397"/>
      <c r="BJ889" s="397"/>
      <c r="BK889" s="397"/>
    </row>
    <row r="890" spans="2:63" x14ac:dyDescent="0.35">
      <c r="B890" s="80"/>
      <c r="C890" s="119"/>
      <c r="D890" s="119"/>
      <c r="E890" s="202"/>
      <c r="F890" s="119"/>
      <c r="G890" s="120"/>
      <c r="H890" s="41"/>
      <c r="I890" s="41"/>
      <c r="J890" s="944">
        <f t="shared" si="109"/>
        <v>0</v>
      </c>
      <c r="K890" s="292">
        <f t="shared" si="110"/>
        <v>0</v>
      </c>
      <c r="L890" s="327">
        <f>IF(I890&lt;(INDEX(Lookup!$U$2:$U$10,MATCH($D$45,Lookup!$S$2:$S$10,0))),0,365)</f>
        <v>0</v>
      </c>
      <c r="M890" s="292">
        <f t="shared" si="108"/>
        <v>0</v>
      </c>
      <c r="N890" s="371"/>
      <c r="O890" s="150"/>
      <c r="P890" s="397"/>
      <c r="Q890" s="555"/>
      <c r="R890" s="576">
        <f t="shared" si="111"/>
        <v>0</v>
      </c>
      <c r="S890" s="576">
        <f t="shared" si="112"/>
        <v>0</v>
      </c>
      <c r="T890" s="576">
        <f t="shared" si="113"/>
        <v>0</v>
      </c>
      <c r="U890" s="576">
        <f t="shared" si="114"/>
        <v>0</v>
      </c>
      <c r="V890" s="553"/>
      <c r="W890" s="553"/>
      <c r="X890" s="553"/>
      <c r="Y890" s="553"/>
      <c r="Z890" s="397"/>
      <c r="AA890" s="397"/>
      <c r="AB890" s="397"/>
      <c r="AC890" s="397"/>
      <c r="AD890" s="397"/>
      <c r="AE890" s="397"/>
      <c r="AF890" s="397"/>
      <c r="AG890" s="397"/>
      <c r="AH890" s="397"/>
      <c r="AI890" s="397"/>
      <c r="AJ890" s="397"/>
      <c r="AK890" s="397"/>
      <c r="AL890" s="397"/>
      <c r="AM890" s="397"/>
      <c r="AN890" s="397"/>
      <c r="AO890" s="397"/>
      <c r="AP890" s="397"/>
      <c r="AQ890" s="397"/>
      <c r="AR890" s="397"/>
      <c r="AS890" s="397"/>
      <c r="AT890" s="397"/>
      <c r="AU890" s="397"/>
      <c r="AV890" s="397"/>
      <c r="AW890" s="397"/>
      <c r="AX890" s="397"/>
      <c r="AY890" s="397"/>
      <c r="AZ890" s="397"/>
      <c r="BA890" s="553"/>
      <c r="BB890" s="397"/>
      <c r="BC890" s="397"/>
      <c r="BD890" s="397"/>
      <c r="BE890" s="397"/>
      <c r="BF890" s="397"/>
      <c r="BG890" s="397"/>
      <c r="BH890" s="397"/>
      <c r="BI890" s="397"/>
      <c r="BJ890" s="397"/>
      <c r="BK890" s="397"/>
    </row>
    <row r="891" spans="2:63" x14ac:dyDescent="0.35">
      <c r="B891" s="80"/>
      <c r="C891" s="119"/>
      <c r="D891" s="119"/>
      <c r="E891" s="202"/>
      <c r="F891" s="119"/>
      <c r="G891" s="120"/>
      <c r="H891" s="41"/>
      <c r="I891" s="41"/>
      <c r="J891" s="944">
        <f t="shared" si="109"/>
        <v>0</v>
      </c>
      <c r="K891" s="292">
        <f t="shared" si="110"/>
        <v>0</v>
      </c>
      <c r="L891" s="327">
        <f>IF(I891&lt;(INDEX(Lookup!$U$2:$U$10,MATCH($D$45,Lookup!$S$2:$S$10,0))),0,365)</f>
        <v>0</v>
      </c>
      <c r="M891" s="292">
        <f t="shared" si="108"/>
        <v>0</v>
      </c>
      <c r="N891" s="371"/>
      <c r="O891" s="150"/>
      <c r="P891" s="397"/>
      <c r="Q891" s="555"/>
      <c r="R891" s="576">
        <f t="shared" si="111"/>
        <v>0</v>
      </c>
      <c r="S891" s="576">
        <f t="shared" si="112"/>
        <v>0</v>
      </c>
      <c r="T891" s="576">
        <f t="shared" si="113"/>
        <v>0</v>
      </c>
      <c r="U891" s="576">
        <f t="shared" si="114"/>
        <v>0</v>
      </c>
      <c r="V891" s="553"/>
      <c r="W891" s="553"/>
      <c r="X891" s="553"/>
      <c r="Y891" s="553"/>
      <c r="Z891" s="397"/>
      <c r="AA891" s="397"/>
      <c r="AB891" s="397"/>
      <c r="AC891" s="397"/>
      <c r="AD891" s="397"/>
      <c r="AE891" s="397"/>
      <c r="AF891" s="397"/>
      <c r="AG891" s="397"/>
      <c r="AH891" s="397"/>
      <c r="AI891" s="397"/>
      <c r="AJ891" s="397"/>
      <c r="AK891" s="397"/>
      <c r="AL891" s="397"/>
      <c r="AM891" s="397"/>
      <c r="AN891" s="397"/>
      <c r="AO891" s="397"/>
      <c r="AP891" s="397"/>
      <c r="AQ891" s="397"/>
      <c r="AR891" s="397"/>
      <c r="AS891" s="397"/>
      <c r="AT891" s="397"/>
      <c r="AU891" s="397"/>
      <c r="AV891" s="397"/>
      <c r="AW891" s="397"/>
      <c r="AX891" s="397"/>
      <c r="AY891" s="397"/>
      <c r="AZ891" s="397"/>
      <c r="BA891" s="553"/>
      <c r="BB891" s="397"/>
      <c r="BC891" s="397"/>
      <c r="BD891" s="397"/>
      <c r="BE891" s="397"/>
      <c r="BF891" s="397"/>
      <c r="BG891" s="397"/>
      <c r="BH891" s="397"/>
      <c r="BI891" s="397"/>
      <c r="BJ891" s="397"/>
      <c r="BK891" s="397"/>
    </row>
    <row r="892" spans="2:63" x14ac:dyDescent="0.35">
      <c r="B892" s="80"/>
      <c r="C892" s="119"/>
      <c r="D892" s="119"/>
      <c r="E892" s="202"/>
      <c r="F892" s="119"/>
      <c r="G892" s="120"/>
      <c r="H892" s="41"/>
      <c r="I892" s="41"/>
      <c r="J892" s="944">
        <f t="shared" si="109"/>
        <v>0</v>
      </c>
      <c r="K892" s="292">
        <f t="shared" si="110"/>
        <v>0</v>
      </c>
      <c r="L892" s="327">
        <f>IF(I892&lt;(INDEX(Lookup!$U$2:$U$10,MATCH($D$45,Lookup!$S$2:$S$10,0))),0,365)</f>
        <v>0</v>
      </c>
      <c r="M892" s="292">
        <f t="shared" si="108"/>
        <v>0</v>
      </c>
      <c r="N892" s="371"/>
      <c r="O892" s="150"/>
      <c r="P892" s="397"/>
      <c r="Q892" s="555"/>
      <c r="R892" s="576">
        <f t="shared" si="111"/>
        <v>0</v>
      </c>
      <c r="S892" s="576">
        <f t="shared" si="112"/>
        <v>0</v>
      </c>
      <c r="T892" s="576">
        <f t="shared" si="113"/>
        <v>0</v>
      </c>
      <c r="U892" s="576">
        <f t="shared" si="114"/>
        <v>0</v>
      </c>
      <c r="V892" s="553"/>
      <c r="W892" s="553"/>
      <c r="X892" s="553"/>
      <c r="Y892" s="553"/>
      <c r="Z892" s="397"/>
      <c r="AA892" s="397"/>
      <c r="AB892" s="397"/>
      <c r="AC892" s="397"/>
      <c r="AD892" s="397"/>
      <c r="AE892" s="397"/>
      <c r="AF892" s="397"/>
      <c r="AG892" s="397"/>
      <c r="AH892" s="397"/>
      <c r="AI892" s="397"/>
      <c r="AJ892" s="397"/>
      <c r="AK892" s="397"/>
      <c r="AL892" s="397"/>
      <c r="AM892" s="397"/>
      <c r="AN892" s="397"/>
      <c r="AO892" s="397"/>
      <c r="AP892" s="397"/>
      <c r="AQ892" s="397"/>
      <c r="AR892" s="397"/>
      <c r="AS892" s="397"/>
      <c r="AT892" s="397"/>
      <c r="AU892" s="397"/>
      <c r="AV892" s="397"/>
      <c r="AW892" s="397"/>
      <c r="AX892" s="397"/>
      <c r="AY892" s="397"/>
      <c r="AZ892" s="397"/>
      <c r="BA892" s="553"/>
      <c r="BB892" s="397"/>
      <c r="BC892" s="397"/>
      <c r="BD892" s="397"/>
      <c r="BE892" s="397"/>
      <c r="BF892" s="397"/>
      <c r="BG892" s="397"/>
      <c r="BH892" s="397"/>
      <c r="BI892" s="397"/>
      <c r="BJ892" s="397"/>
      <c r="BK892" s="397"/>
    </row>
    <row r="893" spans="2:63" x14ac:dyDescent="0.35">
      <c r="B893" s="80"/>
      <c r="C893" s="119"/>
      <c r="D893" s="119"/>
      <c r="E893" s="202"/>
      <c r="F893" s="119"/>
      <c r="G893" s="120"/>
      <c r="H893" s="41"/>
      <c r="I893" s="41"/>
      <c r="J893" s="944">
        <f t="shared" si="109"/>
        <v>0</v>
      </c>
      <c r="K893" s="292">
        <f t="shared" si="110"/>
        <v>0</v>
      </c>
      <c r="L893" s="327">
        <f>IF(I893&lt;(INDEX(Lookup!$U$2:$U$10,MATCH($D$45,Lookup!$S$2:$S$10,0))),0,365)</f>
        <v>0</v>
      </c>
      <c r="M893" s="292">
        <f t="shared" si="108"/>
        <v>0</v>
      </c>
      <c r="N893" s="371"/>
      <c r="O893" s="150"/>
      <c r="P893" s="397"/>
      <c r="Q893" s="555"/>
      <c r="R893" s="576">
        <f t="shared" si="111"/>
        <v>0</v>
      </c>
      <c r="S893" s="576">
        <f t="shared" si="112"/>
        <v>0</v>
      </c>
      <c r="T893" s="576">
        <f t="shared" si="113"/>
        <v>0</v>
      </c>
      <c r="U893" s="576">
        <f t="shared" si="114"/>
        <v>0</v>
      </c>
      <c r="V893" s="553"/>
      <c r="W893" s="553"/>
      <c r="X893" s="553"/>
      <c r="Y893" s="553"/>
      <c r="Z893" s="397"/>
      <c r="AA893" s="397"/>
      <c r="AB893" s="397"/>
      <c r="AC893" s="397"/>
      <c r="AD893" s="397"/>
      <c r="AE893" s="397"/>
      <c r="AF893" s="397"/>
      <c r="AG893" s="397"/>
      <c r="AH893" s="397"/>
      <c r="AI893" s="397"/>
      <c r="AJ893" s="397"/>
      <c r="AK893" s="397"/>
      <c r="AL893" s="397"/>
      <c r="AM893" s="397"/>
      <c r="AN893" s="397"/>
      <c r="AO893" s="397"/>
      <c r="AP893" s="397"/>
      <c r="AQ893" s="397"/>
      <c r="AR893" s="397"/>
      <c r="AS893" s="397"/>
      <c r="AT893" s="397"/>
      <c r="AU893" s="397"/>
      <c r="AV893" s="397"/>
      <c r="AW893" s="397"/>
      <c r="AX893" s="397"/>
      <c r="AY893" s="397"/>
      <c r="AZ893" s="397"/>
      <c r="BA893" s="553"/>
      <c r="BB893" s="397"/>
      <c r="BC893" s="397"/>
      <c r="BD893" s="397"/>
      <c r="BE893" s="397"/>
      <c r="BF893" s="397"/>
      <c r="BG893" s="397"/>
      <c r="BH893" s="397"/>
      <c r="BI893" s="397"/>
      <c r="BJ893" s="397"/>
      <c r="BK893" s="397"/>
    </row>
    <row r="894" spans="2:63" x14ac:dyDescent="0.35">
      <c r="B894" s="80"/>
      <c r="C894" s="119"/>
      <c r="D894" s="119"/>
      <c r="E894" s="202"/>
      <c r="F894" s="119"/>
      <c r="G894" s="120"/>
      <c r="H894" s="41"/>
      <c r="I894" s="41"/>
      <c r="J894" s="944">
        <f t="shared" si="109"/>
        <v>0</v>
      </c>
      <c r="K894" s="292">
        <f t="shared" si="110"/>
        <v>0</v>
      </c>
      <c r="L894" s="327">
        <f>IF(I894&lt;(INDEX(Lookup!$U$2:$U$10,MATCH($D$45,Lookup!$S$2:$S$10,0))),0,365)</f>
        <v>0</v>
      </c>
      <c r="M894" s="292">
        <f t="shared" si="108"/>
        <v>0</v>
      </c>
      <c r="N894" s="371"/>
      <c r="O894" s="150"/>
      <c r="P894" s="397"/>
      <c r="Q894" s="555"/>
      <c r="R894" s="576">
        <f t="shared" si="111"/>
        <v>0</v>
      </c>
      <c r="S894" s="576">
        <f t="shared" si="112"/>
        <v>0</v>
      </c>
      <c r="T894" s="576">
        <f t="shared" si="113"/>
        <v>0</v>
      </c>
      <c r="U894" s="576">
        <f t="shared" si="114"/>
        <v>0</v>
      </c>
      <c r="V894" s="553"/>
      <c r="W894" s="553"/>
      <c r="X894" s="553"/>
      <c r="Y894" s="553"/>
      <c r="Z894" s="397"/>
      <c r="AA894" s="397"/>
      <c r="AB894" s="397"/>
      <c r="AC894" s="397"/>
      <c r="AD894" s="397"/>
      <c r="AE894" s="397"/>
      <c r="AF894" s="397"/>
      <c r="AG894" s="397"/>
      <c r="AH894" s="397"/>
      <c r="AI894" s="397"/>
      <c r="AJ894" s="397"/>
      <c r="AK894" s="397"/>
      <c r="AL894" s="397"/>
      <c r="AM894" s="397"/>
      <c r="AN894" s="397"/>
      <c r="AO894" s="397"/>
      <c r="AP894" s="397"/>
      <c r="AQ894" s="397"/>
      <c r="AR894" s="397"/>
      <c r="AS894" s="397"/>
      <c r="AT894" s="397"/>
      <c r="AU894" s="397"/>
      <c r="AV894" s="397"/>
      <c r="AW894" s="397"/>
      <c r="AX894" s="397"/>
      <c r="AY894" s="397"/>
      <c r="AZ894" s="397"/>
      <c r="BA894" s="553"/>
      <c r="BB894" s="397"/>
      <c r="BC894" s="397"/>
      <c r="BD894" s="397"/>
      <c r="BE894" s="397"/>
      <c r="BF894" s="397"/>
      <c r="BG894" s="397"/>
      <c r="BH894" s="397"/>
      <c r="BI894" s="397"/>
      <c r="BJ894" s="397"/>
      <c r="BK894" s="397"/>
    </row>
    <row r="895" spans="2:63" x14ac:dyDescent="0.35">
      <c r="B895" s="80"/>
      <c r="C895" s="119"/>
      <c r="D895" s="119"/>
      <c r="E895" s="202"/>
      <c r="F895" s="119"/>
      <c r="G895" s="120"/>
      <c r="H895" s="41"/>
      <c r="I895" s="41"/>
      <c r="J895" s="944">
        <f t="shared" si="109"/>
        <v>0</v>
      </c>
      <c r="K895" s="292">
        <f t="shared" si="110"/>
        <v>0</v>
      </c>
      <c r="L895" s="327">
        <f>IF(I895&lt;(INDEX(Lookup!$U$2:$U$10,MATCH($D$45,Lookup!$S$2:$S$10,0))),0,365)</f>
        <v>0</v>
      </c>
      <c r="M895" s="292">
        <f t="shared" si="108"/>
        <v>0</v>
      </c>
      <c r="N895" s="371"/>
      <c r="O895" s="150"/>
      <c r="P895" s="397"/>
      <c r="Q895" s="555"/>
      <c r="R895" s="576">
        <f t="shared" si="111"/>
        <v>0</v>
      </c>
      <c r="S895" s="576">
        <f t="shared" si="112"/>
        <v>0</v>
      </c>
      <c r="T895" s="576">
        <f t="shared" si="113"/>
        <v>0</v>
      </c>
      <c r="U895" s="576">
        <f t="shared" si="114"/>
        <v>0</v>
      </c>
      <c r="V895" s="553"/>
      <c r="W895" s="553"/>
      <c r="X895" s="553"/>
      <c r="Y895" s="553"/>
      <c r="Z895" s="397"/>
      <c r="AA895" s="397"/>
      <c r="AB895" s="397"/>
      <c r="AC895" s="397"/>
      <c r="AD895" s="397"/>
      <c r="AE895" s="397"/>
      <c r="AF895" s="397"/>
      <c r="AG895" s="397"/>
      <c r="AH895" s="397"/>
      <c r="AI895" s="397"/>
      <c r="AJ895" s="397"/>
      <c r="AK895" s="397"/>
      <c r="AL895" s="397"/>
      <c r="AM895" s="397"/>
      <c r="AN895" s="397"/>
      <c r="AO895" s="397"/>
      <c r="AP895" s="397"/>
      <c r="AQ895" s="397"/>
      <c r="AR895" s="397"/>
      <c r="AS895" s="397"/>
      <c r="AT895" s="397"/>
      <c r="AU895" s="397"/>
      <c r="AV895" s="397"/>
      <c r="AW895" s="397"/>
      <c r="AX895" s="397"/>
      <c r="AY895" s="397"/>
      <c r="AZ895" s="397"/>
      <c r="BA895" s="553"/>
      <c r="BB895" s="397"/>
      <c r="BC895" s="397"/>
      <c r="BD895" s="397"/>
      <c r="BE895" s="397"/>
      <c r="BF895" s="397"/>
      <c r="BG895" s="397"/>
      <c r="BH895" s="397"/>
      <c r="BI895" s="397"/>
      <c r="BJ895" s="397"/>
      <c r="BK895" s="397"/>
    </row>
    <row r="896" spans="2:63" x14ac:dyDescent="0.35">
      <c r="B896" s="80"/>
      <c r="C896" s="119"/>
      <c r="D896" s="119"/>
      <c r="E896" s="202"/>
      <c r="F896" s="119"/>
      <c r="G896" s="120"/>
      <c r="H896" s="41"/>
      <c r="I896" s="41"/>
      <c r="J896" s="944">
        <f t="shared" si="109"/>
        <v>0</v>
      </c>
      <c r="K896" s="292">
        <f t="shared" si="110"/>
        <v>0</v>
      </c>
      <c r="L896" s="327">
        <f>IF(I896&lt;(INDEX(Lookup!$U$2:$U$10,MATCH($D$45,Lookup!$S$2:$S$10,0))),0,365)</f>
        <v>0</v>
      </c>
      <c r="M896" s="292">
        <f t="shared" si="108"/>
        <v>0</v>
      </c>
      <c r="N896" s="371"/>
      <c r="O896" s="150"/>
      <c r="P896" s="397"/>
      <c r="Q896" s="555"/>
      <c r="R896" s="576">
        <f t="shared" si="111"/>
        <v>0</v>
      </c>
      <c r="S896" s="576">
        <f t="shared" si="112"/>
        <v>0</v>
      </c>
      <c r="T896" s="576">
        <f t="shared" si="113"/>
        <v>0</v>
      </c>
      <c r="U896" s="576">
        <f t="shared" si="114"/>
        <v>0</v>
      </c>
      <c r="V896" s="553"/>
      <c r="W896" s="553"/>
      <c r="X896" s="553"/>
      <c r="Y896" s="553"/>
      <c r="Z896" s="397"/>
      <c r="AA896" s="397"/>
      <c r="AB896" s="397"/>
      <c r="AC896" s="397"/>
      <c r="AD896" s="397"/>
      <c r="AE896" s="397"/>
      <c r="AF896" s="397"/>
      <c r="AG896" s="397"/>
      <c r="AH896" s="397"/>
      <c r="AI896" s="397"/>
      <c r="AJ896" s="397"/>
      <c r="AK896" s="397"/>
      <c r="AL896" s="397"/>
      <c r="AM896" s="397"/>
      <c r="AN896" s="397"/>
      <c r="AO896" s="397"/>
      <c r="AP896" s="397"/>
      <c r="AQ896" s="397"/>
      <c r="AR896" s="397"/>
      <c r="AS896" s="397"/>
      <c r="AT896" s="397"/>
      <c r="AU896" s="397"/>
      <c r="AV896" s="397"/>
      <c r="AW896" s="397"/>
      <c r="AX896" s="397"/>
      <c r="AY896" s="397"/>
      <c r="AZ896" s="397"/>
      <c r="BA896" s="553"/>
      <c r="BB896" s="397"/>
      <c r="BC896" s="397"/>
      <c r="BD896" s="397"/>
      <c r="BE896" s="397"/>
      <c r="BF896" s="397"/>
      <c r="BG896" s="397"/>
      <c r="BH896" s="397"/>
      <c r="BI896" s="397"/>
      <c r="BJ896" s="397"/>
      <c r="BK896" s="397"/>
    </row>
    <row r="897" spans="2:63" x14ac:dyDescent="0.35">
      <c r="B897" s="80"/>
      <c r="C897" s="119"/>
      <c r="D897" s="119"/>
      <c r="E897" s="202"/>
      <c r="F897" s="119"/>
      <c r="G897" s="120"/>
      <c r="H897" s="41"/>
      <c r="I897" s="41"/>
      <c r="J897" s="944">
        <f t="shared" si="109"/>
        <v>0</v>
      </c>
      <c r="K897" s="292">
        <f t="shared" si="110"/>
        <v>0</v>
      </c>
      <c r="L897" s="327">
        <f>IF(I897&lt;(INDEX(Lookup!$U$2:$U$10,MATCH($D$45,Lookup!$S$2:$S$10,0))),0,365)</f>
        <v>0</v>
      </c>
      <c r="M897" s="292">
        <f t="shared" si="108"/>
        <v>0</v>
      </c>
      <c r="N897" s="371"/>
      <c r="O897" s="150"/>
      <c r="P897" s="397"/>
      <c r="Q897" s="555"/>
      <c r="R897" s="576">
        <f t="shared" si="111"/>
        <v>0</v>
      </c>
      <c r="S897" s="576">
        <f t="shared" si="112"/>
        <v>0</v>
      </c>
      <c r="T897" s="576">
        <f t="shared" si="113"/>
        <v>0</v>
      </c>
      <c r="U897" s="576">
        <f t="shared" si="114"/>
        <v>0</v>
      </c>
      <c r="V897" s="553"/>
      <c r="W897" s="553"/>
      <c r="X897" s="553"/>
      <c r="Y897" s="553"/>
      <c r="Z897" s="397"/>
      <c r="AA897" s="397"/>
      <c r="AB897" s="397"/>
      <c r="AC897" s="397"/>
      <c r="AD897" s="397"/>
      <c r="AE897" s="397"/>
      <c r="AF897" s="397"/>
      <c r="AG897" s="397"/>
      <c r="AH897" s="397"/>
      <c r="AI897" s="397"/>
      <c r="AJ897" s="397"/>
      <c r="AK897" s="397"/>
      <c r="AL897" s="397"/>
      <c r="AM897" s="397"/>
      <c r="AN897" s="397"/>
      <c r="AO897" s="397"/>
      <c r="AP897" s="397"/>
      <c r="AQ897" s="397"/>
      <c r="AR897" s="397"/>
      <c r="AS897" s="397"/>
      <c r="AT897" s="397"/>
      <c r="AU897" s="397"/>
      <c r="AV897" s="397"/>
      <c r="AW897" s="397"/>
      <c r="AX897" s="397"/>
      <c r="AY897" s="397"/>
      <c r="AZ897" s="397"/>
      <c r="BA897" s="553"/>
      <c r="BB897" s="397"/>
      <c r="BC897" s="397"/>
      <c r="BD897" s="397"/>
      <c r="BE897" s="397"/>
      <c r="BF897" s="397"/>
      <c r="BG897" s="397"/>
      <c r="BH897" s="397"/>
      <c r="BI897" s="397"/>
      <c r="BJ897" s="397"/>
      <c r="BK897" s="397"/>
    </row>
    <row r="898" spans="2:63" x14ac:dyDescent="0.35">
      <c r="B898" s="80"/>
      <c r="C898" s="119"/>
      <c r="D898" s="119"/>
      <c r="E898" s="202"/>
      <c r="F898" s="119"/>
      <c r="G898" s="120"/>
      <c r="H898" s="41"/>
      <c r="I898" s="41"/>
      <c r="J898" s="944">
        <f t="shared" si="109"/>
        <v>0</v>
      </c>
      <c r="K898" s="292">
        <f t="shared" si="110"/>
        <v>0</v>
      </c>
      <c r="L898" s="327">
        <f>IF(I898&lt;(INDEX(Lookup!$U$2:$U$10,MATCH($D$45,Lookup!$S$2:$S$10,0))),0,365)</f>
        <v>0</v>
      </c>
      <c r="M898" s="292">
        <f t="shared" si="108"/>
        <v>0</v>
      </c>
      <c r="N898" s="371"/>
      <c r="O898" s="150"/>
      <c r="P898" s="397"/>
      <c r="Q898" s="555"/>
      <c r="R898" s="576">
        <f t="shared" si="111"/>
        <v>0</v>
      </c>
      <c r="S898" s="576">
        <f t="shared" si="112"/>
        <v>0</v>
      </c>
      <c r="T898" s="576">
        <f t="shared" si="113"/>
        <v>0</v>
      </c>
      <c r="U898" s="576">
        <f t="shared" si="114"/>
        <v>0</v>
      </c>
      <c r="V898" s="553"/>
      <c r="W898" s="553"/>
      <c r="X898" s="553"/>
      <c r="Y898" s="553"/>
      <c r="Z898" s="397"/>
      <c r="AA898" s="397"/>
      <c r="AB898" s="397"/>
      <c r="AC898" s="397"/>
      <c r="AD898" s="397"/>
      <c r="AE898" s="397"/>
      <c r="AF898" s="397"/>
      <c r="AG898" s="397"/>
      <c r="AH898" s="397"/>
      <c r="AI898" s="397"/>
      <c r="AJ898" s="397"/>
      <c r="AK898" s="397"/>
      <c r="AL898" s="397"/>
      <c r="AM898" s="397"/>
      <c r="AN898" s="397"/>
      <c r="AO898" s="397"/>
      <c r="AP898" s="397"/>
      <c r="AQ898" s="397"/>
      <c r="AR898" s="397"/>
      <c r="AS898" s="397"/>
      <c r="AT898" s="397"/>
      <c r="AU898" s="397"/>
      <c r="AV898" s="397"/>
      <c r="AW898" s="397"/>
      <c r="AX898" s="397"/>
      <c r="AY898" s="397"/>
      <c r="AZ898" s="397"/>
      <c r="BA898" s="553"/>
      <c r="BB898" s="397"/>
      <c r="BC898" s="397"/>
      <c r="BD898" s="397"/>
      <c r="BE898" s="397"/>
      <c r="BF898" s="397"/>
      <c r="BG898" s="397"/>
      <c r="BH898" s="397"/>
      <c r="BI898" s="397"/>
      <c r="BJ898" s="397"/>
      <c r="BK898" s="397"/>
    </row>
    <row r="899" spans="2:63" x14ac:dyDescent="0.35">
      <c r="B899" s="80"/>
      <c r="C899" s="119"/>
      <c r="D899" s="119"/>
      <c r="E899" s="202"/>
      <c r="F899" s="119"/>
      <c r="G899" s="120"/>
      <c r="H899" s="41"/>
      <c r="I899" s="41"/>
      <c r="J899" s="944">
        <f t="shared" si="109"/>
        <v>0</v>
      </c>
      <c r="K899" s="292">
        <f t="shared" si="110"/>
        <v>0</v>
      </c>
      <c r="L899" s="327">
        <f>IF(I899&lt;(INDEX(Lookup!$U$2:$U$10,MATCH($D$45,Lookup!$S$2:$S$10,0))),0,365)</f>
        <v>0</v>
      </c>
      <c r="M899" s="292">
        <f t="shared" si="108"/>
        <v>0</v>
      </c>
      <c r="N899" s="371"/>
      <c r="O899" s="150"/>
      <c r="P899" s="397"/>
      <c r="Q899" s="555"/>
      <c r="R899" s="576">
        <f t="shared" si="111"/>
        <v>0</v>
      </c>
      <c r="S899" s="576">
        <f t="shared" si="112"/>
        <v>0</v>
      </c>
      <c r="T899" s="576">
        <f t="shared" si="113"/>
        <v>0</v>
      </c>
      <c r="U899" s="576">
        <f t="shared" si="114"/>
        <v>0</v>
      </c>
      <c r="V899" s="553"/>
      <c r="W899" s="553"/>
      <c r="X899" s="553"/>
      <c r="Y899" s="553"/>
      <c r="Z899" s="397"/>
      <c r="AA899" s="397"/>
      <c r="AB899" s="397"/>
      <c r="AC899" s="397"/>
      <c r="AD899" s="397"/>
      <c r="AE899" s="397"/>
      <c r="AF899" s="397"/>
      <c r="AG899" s="397"/>
      <c r="AH899" s="397"/>
      <c r="AI899" s="397"/>
      <c r="AJ899" s="397"/>
      <c r="AK899" s="397"/>
      <c r="AL899" s="397"/>
      <c r="AM899" s="397"/>
      <c r="AN899" s="397"/>
      <c r="AO899" s="397"/>
      <c r="AP899" s="397"/>
      <c r="AQ899" s="397"/>
      <c r="AR899" s="397"/>
      <c r="AS899" s="397"/>
      <c r="AT899" s="397"/>
      <c r="AU899" s="397"/>
      <c r="AV899" s="397"/>
      <c r="AW899" s="397"/>
      <c r="AX899" s="397"/>
      <c r="AY899" s="397"/>
      <c r="AZ899" s="397"/>
      <c r="BA899" s="553"/>
      <c r="BB899" s="397"/>
      <c r="BC899" s="397"/>
      <c r="BD899" s="397"/>
      <c r="BE899" s="397"/>
      <c r="BF899" s="397"/>
      <c r="BG899" s="397"/>
      <c r="BH899" s="397"/>
      <c r="BI899" s="397"/>
      <c r="BJ899" s="397"/>
      <c r="BK899" s="397"/>
    </row>
    <row r="900" spans="2:63" x14ac:dyDescent="0.35">
      <c r="B900" s="80"/>
      <c r="C900" s="119"/>
      <c r="D900" s="119"/>
      <c r="E900" s="202"/>
      <c r="F900" s="119"/>
      <c r="G900" s="120"/>
      <c r="H900" s="41"/>
      <c r="I900" s="41"/>
      <c r="J900" s="944">
        <f t="shared" si="109"/>
        <v>0</v>
      </c>
      <c r="K900" s="292">
        <f t="shared" si="110"/>
        <v>0</v>
      </c>
      <c r="L900" s="327">
        <f>IF(I900&lt;(INDEX(Lookup!$U$2:$U$10,MATCH($D$45,Lookup!$S$2:$S$10,0))),0,365)</f>
        <v>0</v>
      </c>
      <c r="M900" s="292">
        <f t="shared" si="108"/>
        <v>0</v>
      </c>
      <c r="N900" s="371"/>
      <c r="O900" s="150"/>
      <c r="P900" s="397"/>
      <c r="Q900" s="555"/>
      <c r="R900" s="576">
        <f t="shared" si="111"/>
        <v>0</v>
      </c>
      <c r="S900" s="576">
        <f t="shared" si="112"/>
        <v>0</v>
      </c>
      <c r="T900" s="576">
        <f t="shared" si="113"/>
        <v>0</v>
      </c>
      <c r="U900" s="576">
        <f t="shared" si="114"/>
        <v>0</v>
      </c>
      <c r="V900" s="553"/>
      <c r="W900" s="553"/>
      <c r="X900" s="553"/>
      <c r="Y900" s="553"/>
      <c r="Z900" s="397"/>
      <c r="AA900" s="397"/>
      <c r="AB900" s="397"/>
      <c r="AC900" s="397"/>
      <c r="AD900" s="397"/>
      <c r="AE900" s="397"/>
      <c r="AF900" s="397"/>
      <c r="AG900" s="397"/>
      <c r="AH900" s="397"/>
      <c r="AI900" s="397"/>
      <c r="AJ900" s="397"/>
      <c r="AK900" s="397"/>
      <c r="AL900" s="397"/>
      <c r="AM900" s="397"/>
      <c r="AN900" s="397"/>
      <c r="AO900" s="397"/>
      <c r="AP900" s="397"/>
      <c r="AQ900" s="397"/>
      <c r="AR900" s="397"/>
      <c r="AS900" s="397"/>
      <c r="AT900" s="397"/>
      <c r="AU900" s="397"/>
      <c r="AV900" s="397"/>
      <c r="AW900" s="397"/>
      <c r="AX900" s="397"/>
      <c r="AY900" s="397"/>
      <c r="AZ900" s="397"/>
      <c r="BA900" s="553"/>
      <c r="BB900" s="397"/>
      <c r="BC900" s="397"/>
      <c r="BD900" s="397"/>
      <c r="BE900" s="397"/>
      <c r="BF900" s="397"/>
      <c r="BG900" s="397"/>
      <c r="BH900" s="397"/>
      <c r="BI900" s="397"/>
      <c r="BJ900" s="397"/>
      <c r="BK900" s="397"/>
    </row>
    <row r="901" spans="2:63" x14ac:dyDescent="0.35">
      <c r="B901" s="80"/>
      <c r="C901" s="119"/>
      <c r="D901" s="119"/>
      <c r="E901" s="202"/>
      <c r="F901" s="119"/>
      <c r="G901" s="120"/>
      <c r="H901" s="41"/>
      <c r="I901" s="41"/>
      <c r="J901" s="944">
        <f t="shared" si="109"/>
        <v>0</v>
      </c>
      <c r="K901" s="292">
        <f t="shared" si="110"/>
        <v>0</v>
      </c>
      <c r="L901" s="327">
        <f>IF(I901&lt;(INDEX(Lookup!$U$2:$U$10,MATCH($D$45,Lookup!$S$2:$S$10,0))),0,365)</f>
        <v>0</v>
      </c>
      <c r="M901" s="292">
        <f t="shared" si="108"/>
        <v>0</v>
      </c>
      <c r="N901" s="371"/>
      <c r="O901" s="150"/>
      <c r="P901" s="397"/>
      <c r="Q901" s="555"/>
      <c r="R901" s="576">
        <f t="shared" si="111"/>
        <v>0</v>
      </c>
      <c r="S901" s="576">
        <f t="shared" si="112"/>
        <v>0</v>
      </c>
      <c r="T901" s="576">
        <f t="shared" si="113"/>
        <v>0</v>
      </c>
      <c r="U901" s="576">
        <f t="shared" si="114"/>
        <v>0</v>
      </c>
      <c r="V901" s="553"/>
      <c r="W901" s="553"/>
      <c r="X901" s="553"/>
      <c r="Y901" s="553"/>
      <c r="Z901" s="397"/>
      <c r="AA901" s="397"/>
      <c r="AB901" s="397"/>
      <c r="AC901" s="397"/>
      <c r="AD901" s="397"/>
      <c r="AE901" s="397"/>
      <c r="AF901" s="397"/>
      <c r="AG901" s="397"/>
      <c r="AH901" s="397"/>
      <c r="AI901" s="397"/>
      <c r="AJ901" s="397"/>
      <c r="AK901" s="397"/>
      <c r="AL901" s="397"/>
      <c r="AM901" s="397"/>
      <c r="AN901" s="397"/>
      <c r="AO901" s="397"/>
      <c r="AP901" s="397"/>
      <c r="AQ901" s="397"/>
      <c r="AR901" s="397"/>
      <c r="AS901" s="397"/>
      <c r="AT901" s="397"/>
      <c r="AU901" s="397"/>
      <c r="AV901" s="397"/>
      <c r="AW901" s="397"/>
      <c r="AX901" s="397"/>
      <c r="AY901" s="397"/>
      <c r="AZ901" s="397"/>
      <c r="BA901" s="553"/>
      <c r="BB901" s="397"/>
      <c r="BC901" s="397"/>
      <c r="BD901" s="397"/>
      <c r="BE901" s="397"/>
      <c r="BF901" s="397"/>
      <c r="BG901" s="397"/>
      <c r="BH901" s="397"/>
      <c r="BI901" s="397"/>
      <c r="BJ901" s="397"/>
      <c r="BK901" s="397"/>
    </row>
    <row r="902" spans="2:63" x14ac:dyDescent="0.35">
      <c r="B902" s="80"/>
      <c r="C902" s="119"/>
      <c r="D902" s="119"/>
      <c r="E902" s="202"/>
      <c r="F902" s="119"/>
      <c r="G902" s="120"/>
      <c r="H902" s="41"/>
      <c r="I902" s="41"/>
      <c r="J902" s="944">
        <f t="shared" si="109"/>
        <v>0</v>
      </c>
      <c r="K902" s="292">
        <f t="shared" si="110"/>
        <v>0</v>
      </c>
      <c r="L902" s="327">
        <f>IF(I902&lt;(INDEX(Lookup!$U$2:$U$10,MATCH($D$45,Lookup!$S$2:$S$10,0))),0,365)</f>
        <v>0</v>
      </c>
      <c r="M902" s="292">
        <f t="shared" si="108"/>
        <v>0</v>
      </c>
      <c r="N902" s="371"/>
      <c r="O902" s="150"/>
      <c r="P902" s="397"/>
      <c r="Q902" s="555"/>
      <c r="R902" s="576">
        <f t="shared" si="111"/>
        <v>0</v>
      </c>
      <c r="S902" s="576">
        <f t="shared" si="112"/>
        <v>0</v>
      </c>
      <c r="T902" s="576">
        <f t="shared" si="113"/>
        <v>0</v>
      </c>
      <c r="U902" s="576">
        <f t="shared" si="114"/>
        <v>0</v>
      </c>
      <c r="V902" s="553"/>
      <c r="W902" s="553"/>
      <c r="X902" s="553"/>
      <c r="Y902" s="553"/>
      <c r="Z902" s="397"/>
      <c r="AA902" s="397"/>
      <c r="AB902" s="397"/>
      <c r="AC902" s="397"/>
      <c r="AD902" s="397"/>
      <c r="AE902" s="397"/>
      <c r="AF902" s="397"/>
      <c r="AG902" s="397"/>
      <c r="AH902" s="397"/>
      <c r="AI902" s="397"/>
      <c r="AJ902" s="397"/>
      <c r="AK902" s="397"/>
      <c r="AL902" s="397"/>
      <c r="AM902" s="397"/>
      <c r="AN902" s="397"/>
      <c r="AO902" s="397"/>
      <c r="AP902" s="397"/>
      <c r="AQ902" s="397"/>
      <c r="AR902" s="397"/>
      <c r="AS902" s="397"/>
      <c r="AT902" s="397"/>
      <c r="AU902" s="397"/>
      <c r="AV902" s="397"/>
      <c r="AW902" s="397"/>
      <c r="AX902" s="397"/>
      <c r="AY902" s="397"/>
      <c r="AZ902" s="397"/>
      <c r="BA902" s="553"/>
      <c r="BB902" s="397"/>
      <c r="BC902" s="397"/>
      <c r="BD902" s="397"/>
      <c r="BE902" s="397"/>
      <c r="BF902" s="397"/>
      <c r="BG902" s="397"/>
      <c r="BH902" s="397"/>
      <c r="BI902" s="397"/>
      <c r="BJ902" s="397"/>
      <c r="BK902" s="397"/>
    </row>
    <row r="903" spans="2:63" x14ac:dyDescent="0.35">
      <c r="B903" s="80"/>
      <c r="C903" s="119"/>
      <c r="D903" s="119"/>
      <c r="E903" s="202"/>
      <c r="F903" s="119"/>
      <c r="G903" s="120"/>
      <c r="H903" s="41"/>
      <c r="I903" s="41"/>
      <c r="J903" s="944">
        <f t="shared" si="109"/>
        <v>0</v>
      </c>
      <c r="K903" s="292">
        <f t="shared" si="110"/>
        <v>0</v>
      </c>
      <c r="L903" s="327">
        <f>IF(I903&lt;(INDEX(Lookup!$U$2:$U$10,MATCH($D$45,Lookup!$S$2:$S$10,0))),0,365)</f>
        <v>0</v>
      </c>
      <c r="M903" s="292">
        <f t="shared" si="108"/>
        <v>0</v>
      </c>
      <c r="N903" s="371"/>
      <c r="O903" s="150"/>
      <c r="P903" s="397"/>
      <c r="Q903" s="555"/>
      <c r="R903" s="576">
        <f t="shared" si="111"/>
        <v>0</v>
      </c>
      <c r="S903" s="576">
        <f t="shared" si="112"/>
        <v>0</v>
      </c>
      <c r="T903" s="576">
        <f t="shared" si="113"/>
        <v>0</v>
      </c>
      <c r="U903" s="576">
        <f t="shared" si="114"/>
        <v>0</v>
      </c>
      <c r="V903" s="553"/>
      <c r="W903" s="553"/>
      <c r="X903" s="553"/>
      <c r="Y903" s="553"/>
      <c r="Z903" s="397"/>
      <c r="AA903" s="397"/>
      <c r="AB903" s="397"/>
      <c r="AC903" s="397"/>
      <c r="AD903" s="397"/>
      <c r="AE903" s="397"/>
      <c r="AF903" s="397"/>
      <c r="AG903" s="397"/>
      <c r="AH903" s="397"/>
      <c r="AI903" s="397"/>
      <c r="AJ903" s="397"/>
      <c r="AK903" s="397"/>
      <c r="AL903" s="397"/>
      <c r="AM903" s="397"/>
      <c r="AN903" s="397"/>
      <c r="AO903" s="397"/>
      <c r="AP903" s="397"/>
      <c r="AQ903" s="397"/>
      <c r="AR903" s="397"/>
      <c r="AS903" s="397"/>
      <c r="AT903" s="397"/>
      <c r="AU903" s="397"/>
      <c r="AV903" s="397"/>
      <c r="AW903" s="397"/>
      <c r="AX903" s="397"/>
      <c r="AY903" s="397"/>
      <c r="AZ903" s="397"/>
      <c r="BA903" s="553"/>
      <c r="BB903" s="397"/>
      <c r="BC903" s="397"/>
      <c r="BD903" s="397"/>
      <c r="BE903" s="397"/>
      <c r="BF903" s="397"/>
      <c r="BG903" s="397"/>
      <c r="BH903" s="397"/>
      <c r="BI903" s="397"/>
      <c r="BJ903" s="397"/>
      <c r="BK903" s="397"/>
    </row>
    <row r="904" spans="2:63" x14ac:dyDescent="0.35">
      <c r="B904" s="80"/>
      <c r="C904" s="119"/>
      <c r="D904" s="119"/>
      <c r="E904" s="202"/>
      <c r="F904" s="119"/>
      <c r="G904" s="120"/>
      <c r="H904" s="41"/>
      <c r="I904" s="41"/>
      <c r="J904" s="944">
        <f t="shared" si="109"/>
        <v>0</v>
      </c>
      <c r="K904" s="292">
        <f t="shared" si="110"/>
        <v>0</v>
      </c>
      <c r="L904" s="327">
        <f>IF(I904&lt;(INDEX(Lookup!$U$2:$U$10,MATCH($D$45,Lookup!$S$2:$S$10,0))),0,365)</f>
        <v>0</v>
      </c>
      <c r="M904" s="292">
        <f t="shared" si="108"/>
        <v>0</v>
      </c>
      <c r="N904" s="371"/>
      <c r="O904" s="150"/>
      <c r="P904" s="397"/>
      <c r="Q904" s="555"/>
      <c r="R904" s="576">
        <f t="shared" si="111"/>
        <v>0</v>
      </c>
      <c r="S904" s="576">
        <f t="shared" si="112"/>
        <v>0</v>
      </c>
      <c r="T904" s="576">
        <f t="shared" si="113"/>
        <v>0</v>
      </c>
      <c r="U904" s="576">
        <f t="shared" si="114"/>
        <v>0</v>
      </c>
      <c r="V904" s="553"/>
      <c r="W904" s="553"/>
      <c r="X904" s="553"/>
      <c r="Y904" s="553"/>
      <c r="Z904" s="397"/>
      <c r="AA904" s="397"/>
      <c r="AB904" s="397"/>
      <c r="AC904" s="397"/>
      <c r="AD904" s="397"/>
      <c r="AE904" s="397"/>
      <c r="AF904" s="397"/>
      <c r="AG904" s="397"/>
      <c r="AH904" s="397"/>
      <c r="AI904" s="397"/>
      <c r="AJ904" s="397"/>
      <c r="AK904" s="397"/>
      <c r="AL904" s="397"/>
      <c r="AM904" s="397"/>
      <c r="AN904" s="397"/>
      <c r="AO904" s="397"/>
      <c r="AP904" s="397"/>
      <c r="AQ904" s="397"/>
      <c r="AR904" s="397"/>
      <c r="AS904" s="397"/>
      <c r="AT904" s="397"/>
      <c r="AU904" s="397"/>
      <c r="AV904" s="397"/>
      <c r="AW904" s="397"/>
      <c r="AX904" s="397"/>
      <c r="AY904" s="397"/>
      <c r="AZ904" s="397"/>
      <c r="BA904" s="553"/>
      <c r="BB904" s="397"/>
      <c r="BC904" s="397"/>
      <c r="BD904" s="397"/>
      <c r="BE904" s="397"/>
      <c r="BF904" s="397"/>
      <c r="BG904" s="397"/>
      <c r="BH904" s="397"/>
      <c r="BI904" s="397"/>
      <c r="BJ904" s="397"/>
      <c r="BK904" s="397"/>
    </row>
    <row r="905" spans="2:63" x14ac:dyDescent="0.35">
      <c r="B905" s="80"/>
      <c r="C905" s="119"/>
      <c r="D905" s="119"/>
      <c r="E905" s="202"/>
      <c r="F905" s="119"/>
      <c r="G905" s="120"/>
      <c r="H905" s="41"/>
      <c r="I905" s="41"/>
      <c r="J905" s="944">
        <f t="shared" si="109"/>
        <v>0</v>
      </c>
      <c r="K905" s="292">
        <f t="shared" si="110"/>
        <v>0</v>
      </c>
      <c r="L905" s="327">
        <f>IF(I905&lt;(INDEX(Lookup!$U$2:$U$10,MATCH($D$45,Lookup!$S$2:$S$10,0))),0,365)</f>
        <v>0</v>
      </c>
      <c r="M905" s="292">
        <f t="shared" si="108"/>
        <v>0</v>
      </c>
      <c r="N905" s="371"/>
      <c r="O905" s="150"/>
      <c r="P905" s="397"/>
      <c r="Q905" s="555"/>
      <c r="R905" s="576">
        <f t="shared" si="111"/>
        <v>0</v>
      </c>
      <c r="S905" s="576">
        <f t="shared" si="112"/>
        <v>0</v>
      </c>
      <c r="T905" s="576">
        <f t="shared" si="113"/>
        <v>0</v>
      </c>
      <c r="U905" s="576">
        <f t="shared" si="114"/>
        <v>0</v>
      </c>
      <c r="V905" s="553"/>
      <c r="W905" s="553"/>
      <c r="X905" s="553"/>
      <c r="Y905" s="553"/>
      <c r="Z905" s="397"/>
      <c r="AA905" s="397"/>
      <c r="AB905" s="397"/>
      <c r="AC905" s="397"/>
      <c r="AD905" s="397"/>
      <c r="AE905" s="397"/>
      <c r="AF905" s="397"/>
      <c r="AG905" s="397"/>
      <c r="AH905" s="397"/>
      <c r="AI905" s="397"/>
      <c r="AJ905" s="397"/>
      <c r="AK905" s="397"/>
      <c r="AL905" s="397"/>
      <c r="AM905" s="397"/>
      <c r="AN905" s="397"/>
      <c r="AO905" s="397"/>
      <c r="AP905" s="397"/>
      <c r="AQ905" s="397"/>
      <c r="AR905" s="397"/>
      <c r="AS905" s="397"/>
      <c r="AT905" s="397"/>
      <c r="AU905" s="397"/>
      <c r="AV905" s="397"/>
      <c r="AW905" s="397"/>
      <c r="AX905" s="397"/>
      <c r="AY905" s="397"/>
      <c r="AZ905" s="397"/>
      <c r="BA905" s="553"/>
      <c r="BB905" s="397"/>
      <c r="BC905" s="397"/>
      <c r="BD905" s="397"/>
      <c r="BE905" s="397"/>
      <c r="BF905" s="397"/>
      <c r="BG905" s="397"/>
      <c r="BH905" s="397"/>
      <c r="BI905" s="397"/>
      <c r="BJ905" s="397"/>
      <c r="BK905" s="397"/>
    </row>
    <row r="906" spans="2:63" x14ac:dyDescent="0.35">
      <c r="B906" s="80"/>
      <c r="C906" s="119"/>
      <c r="D906" s="119"/>
      <c r="E906" s="202"/>
      <c r="F906" s="119"/>
      <c r="G906" s="120"/>
      <c r="H906" s="41"/>
      <c r="I906" s="41"/>
      <c r="J906" s="944">
        <f t="shared" si="109"/>
        <v>0</v>
      </c>
      <c r="K906" s="292">
        <f t="shared" si="110"/>
        <v>0</v>
      </c>
      <c r="L906" s="327">
        <f>IF(I906&lt;(INDEX(Lookup!$U$2:$U$10,MATCH($D$45,Lookup!$S$2:$S$10,0))),0,365)</f>
        <v>0</v>
      </c>
      <c r="M906" s="292">
        <f t="shared" si="108"/>
        <v>0</v>
      </c>
      <c r="N906" s="371"/>
      <c r="O906" s="150"/>
      <c r="P906" s="397"/>
      <c r="Q906" s="555"/>
      <c r="R906" s="576">
        <f t="shared" si="111"/>
        <v>0</v>
      </c>
      <c r="S906" s="576">
        <f t="shared" si="112"/>
        <v>0</v>
      </c>
      <c r="T906" s="576">
        <f t="shared" si="113"/>
        <v>0</v>
      </c>
      <c r="U906" s="576">
        <f t="shared" si="114"/>
        <v>0</v>
      </c>
      <c r="V906" s="553"/>
      <c r="W906" s="553"/>
      <c r="X906" s="553"/>
      <c r="Y906" s="553"/>
      <c r="Z906" s="397"/>
      <c r="AA906" s="397"/>
      <c r="AB906" s="397"/>
      <c r="AC906" s="397"/>
      <c r="AD906" s="397"/>
      <c r="AE906" s="397"/>
      <c r="AF906" s="397"/>
      <c r="AG906" s="397"/>
      <c r="AH906" s="397"/>
      <c r="AI906" s="397"/>
      <c r="AJ906" s="397"/>
      <c r="AK906" s="397"/>
      <c r="AL906" s="397"/>
      <c r="AM906" s="397"/>
      <c r="AN906" s="397"/>
      <c r="AO906" s="397"/>
      <c r="AP906" s="397"/>
      <c r="AQ906" s="397"/>
      <c r="AR906" s="397"/>
      <c r="AS906" s="397"/>
      <c r="AT906" s="397"/>
      <c r="AU906" s="397"/>
      <c r="AV906" s="397"/>
      <c r="AW906" s="397"/>
      <c r="AX906" s="397"/>
      <c r="AY906" s="397"/>
      <c r="AZ906" s="397"/>
      <c r="BA906" s="553"/>
      <c r="BB906" s="397"/>
      <c r="BC906" s="397"/>
      <c r="BD906" s="397"/>
      <c r="BE906" s="397"/>
      <c r="BF906" s="397"/>
      <c r="BG906" s="397"/>
      <c r="BH906" s="397"/>
      <c r="BI906" s="397"/>
      <c r="BJ906" s="397"/>
      <c r="BK906" s="397"/>
    </row>
    <row r="907" spans="2:63" x14ac:dyDescent="0.35">
      <c r="B907" s="80"/>
      <c r="C907" s="119"/>
      <c r="D907" s="119"/>
      <c r="E907" s="202"/>
      <c r="F907" s="119"/>
      <c r="G907" s="120"/>
      <c r="H907" s="41"/>
      <c r="I907" s="41"/>
      <c r="J907" s="944">
        <f t="shared" si="109"/>
        <v>0</v>
      </c>
      <c r="K907" s="292">
        <f t="shared" si="110"/>
        <v>0</v>
      </c>
      <c r="L907" s="327">
        <f>IF(I907&lt;(INDEX(Lookup!$U$2:$U$10,MATCH($D$45,Lookup!$S$2:$S$10,0))),0,365)</f>
        <v>0</v>
      </c>
      <c r="M907" s="292">
        <f t="shared" si="108"/>
        <v>0</v>
      </c>
      <c r="N907" s="371"/>
      <c r="O907" s="150"/>
      <c r="P907" s="397"/>
      <c r="Q907" s="555"/>
      <c r="R907" s="576">
        <f t="shared" si="111"/>
        <v>0</v>
      </c>
      <c r="S907" s="576">
        <f t="shared" si="112"/>
        <v>0</v>
      </c>
      <c r="T907" s="576">
        <f t="shared" si="113"/>
        <v>0</v>
      </c>
      <c r="U907" s="576">
        <f t="shared" si="114"/>
        <v>0</v>
      </c>
      <c r="V907" s="553"/>
      <c r="W907" s="553"/>
      <c r="X907" s="553"/>
      <c r="Y907" s="553"/>
      <c r="Z907" s="397"/>
      <c r="AA907" s="397"/>
      <c r="AB907" s="397"/>
      <c r="AC907" s="397"/>
      <c r="AD907" s="397"/>
      <c r="AE907" s="397"/>
      <c r="AF907" s="397"/>
      <c r="AG907" s="397"/>
      <c r="AH907" s="397"/>
      <c r="AI907" s="397"/>
      <c r="AJ907" s="397"/>
      <c r="AK907" s="397"/>
      <c r="AL907" s="397"/>
      <c r="AM907" s="397"/>
      <c r="AN907" s="397"/>
      <c r="AO907" s="397"/>
      <c r="AP907" s="397"/>
      <c r="AQ907" s="397"/>
      <c r="AR907" s="397"/>
      <c r="AS907" s="397"/>
      <c r="AT907" s="397"/>
      <c r="AU907" s="397"/>
      <c r="AV907" s="397"/>
      <c r="AW907" s="397"/>
      <c r="AX907" s="397"/>
      <c r="AY907" s="397"/>
      <c r="AZ907" s="397"/>
      <c r="BA907" s="553"/>
      <c r="BB907" s="397"/>
      <c r="BC907" s="397"/>
      <c r="BD907" s="397"/>
      <c r="BE907" s="397"/>
      <c r="BF907" s="397"/>
      <c r="BG907" s="397"/>
      <c r="BH907" s="397"/>
      <c r="BI907" s="397"/>
      <c r="BJ907" s="397"/>
      <c r="BK907" s="397"/>
    </row>
    <row r="908" spans="2:63" x14ac:dyDescent="0.35">
      <c r="B908" s="80"/>
      <c r="C908" s="119"/>
      <c r="D908" s="119"/>
      <c r="E908" s="202"/>
      <c r="F908" s="119"/>
      <c r="G908" s="120"/>
      <c r="H908" s="41"/>
      <c r="I908" s="41"/>
      <c r="J908" s="944">
        <f t="shared" si="109"/>
        <v>0</v>
      </c>
      <c r="K908" s="292">
        <f t="shared" si="110"/>
        <v>0</v>
      </c>
      <c r="L908" s="327">
        <f>IF(I908&lt;(INDEX(Lookup!$U$2:$U$10,MATCH($D$45,Lookup!$S$2:$S$10,0))),0,365)</f>
        <v>0</v>
      </c>
      <c r="M908" s="292">
        <f t="shared" si="108"/>
        <v>0</v>
      </c>
      <c r="N908" s="371"/>
      <c r="O908" s="150"/>
      <c r="P908" s="397"/>
      <c r="Q908" s="555"/>
      <c r="R908" s="576">
        <f t="shared" si="111"/>
        <v>0</v>
      </c>
      <c r="S908" s="576">
        <f t="shared" si="112"/>
        <v>0</v>
      </c>
      <c r="T908" s="576">
        <f t="shared" si="113"/>
        <v>0</v>
      </c>
      <c r="U908" s="576">
        <f t="shared" si="114"/>
        <v>0</v>
      </c>
      <c r="V908" s="553"/>
      <c r="W908" s="553"/>
      <c r="X908" s="553"/>
      <c r="Y908" s="553"/>
      <c r="Z908" s="397"/>
      <c r="AA908" s="397"/>
      <c r="AB908" s="397"/>
      <c r="AC908" s="397"/>
      <c r="AD908" s="397"/>
      <c r="AE908" s="397"/>
      <c r="AF908" s="397"/>
      <c r="AG908" s="397"/>
      <c r="AH908" s="397"/>
      <c r="AI908" s="397"/>
      <c r="AJ908" s="397"/>
      <c r="AK908" s="397"/>
      <c r="AL908" s="397"/>
      <c r="AM908" s="397"/>
      <c r="AN908" s="397"/>
      <c r="AO908" s="397"/>
      <c r="AP908" s="397"/>
      <c r="AQ908" s="397"/>
      <c r="AR908" s="397"/>
      <c r="AS908" s="397"/>
      <c r="AT908" s="397"/>
      <c r="AU908" s="397"/>
      <c r="AV908" s="397"/>
      <c r="AW908" s="397"/>
      <c r="AX908" s="397"/>
      <c r="AY908" s="397"/>
      <c r="AZ908" s="397"/>
      <c r="BA908" s="553"/>
      <c r="BB908" s="397"/>
      <c r="BC908" s="397"/>
      <c r="BD908" s="397"/>
      <c r="BE908" s="397"/>
      <c r="BF908" s="397"/>
      <c r="BG908" s="397"/>
      <c r="BH908" s="397"/>
      <c r="BI908" s="397"/>
      <c r="BJ908" s="397"/>
      <c r="BK908" s="397"/>
    </row>
    <row r="909" spans="2:63" x14ac:dyDescent="0.35">
      <c r="B909" s="80"/>
      <c r="C909" s="119"/>
      <c r="D909" s="119"/>
      <c r="E909" s="202"/>
      <c r="F909" s="119"/>
      <c r="G909" s="120"/>
      <c r="H909" s="41"/>
      <c r="I909" s="41"/>
      <c r="J909" s="944">
        <f t="shared" si="109"/>
        <v>0</v>
      </c>
      <c r="K909" s="292">
        <f t="shared" si="110"/>
        <v>0</v>
      </c>
      <c r="L909" s="327">
        <f>IF(I909&lt;(INDEX(Lookup!$U$2:$U$10,MATCH($D$45,Lookup!$S$2:$S$10,0))),0,365)</f>
        <v>0</v>
      </c>
      <c r="M909" s="292">
        <f t="shared" si="108"/>
        <v>0</v>
      </c>
      <c r="N909" s="371"/>
      <c r="O909" s="150"/>
      <c r="P909" s="397"/>
      <c r="Q909" s="555"/>
      <c r="R909" s="576">
        <f t="shared" si="111"/>
        <v>0</v>
      </c>
      <c r="S909" s="576">
        <f t="shared" si="112"/>
        <v>0</v>
      </c>
      <c r="T909" s="576">
        <f t="shared" si="113"/>
        <v>0</v>
      </c>
      <c r="U909" s="576">
        <f t="shared" si="114"/>
        <v>0</v>
      </c>
      <c r="V909" s="553"/>
      <c r="W909" s="553"/>
      <c r="X909" s="553"/>
      <c r="Y909" s="553"/>
      <c r="Z909" s="397"/>
      <c r="AA909" s="397"/>
      <c r="AB909" s="397"/>
      <c r="AC909" s="397"/>
      <c r="AD909" s="397"/>
      <c r="AE909" s="397"/>
      <c r="AF909" s="397"/>
      <c r="AG909" s="397"/>
      <c r="AH909" s="397"/>
      <c r="AI909" s="397"/>
      <c r="AJ909" s="397"/>
      <c r="AK909" s="397"/>
      <c r="AL909" s="397"/>
      <c r="AM909" s="397"/>
      <c r="AN909" s="397"/>
      <c r="AO909" s="397"/>
      <c r="AP909" s="397"/>
      <c r="AQ909" s="397"/>
      <c r="AR909" s="397"/>
      <c r="AS909" s="397"/>
      <c r="AT909" s="397"/>
      <c r="AU909" s="397"/>
      <c r="AV909" s="397"/>
      <c r="AW909" s="397"/>
      <c r="AX909" s="397"/>
      <c r="AY909" s="397"/>
      <c r="AZ909" s="397"/>
      <c r="BA909" s="553"/>
      <c r="BB909" s="397"/>
      <c r="BC909" s="397"/>
      <c r="BD909" s="397"/>
      <c r="BE909" s="397"/>
      <c r="BF909" s="397"/>
      <c r="BG909" s="397"/>
      <c r="BH909" s="397"/>
      <c r="BI909" s="397"/>
      <c r="BJ909" s="397"/>
      <c r="BK909" s="397"/>
    </row>
    <row r="910" spans="2:63" x14ac:dyDescent="0.35">
      <c r="B910" s="80"/>
      <c r="C910" s="119"/>
      <c r="D910" s="119"/>
      <c r="E910" s="202"/>
      <c r="F910" s="119"/>
      <c r="G910" s="120"/>
      <c r="H910" s="41"/>
      <c r="I910" s="41"/>
      <c r="J910" s="944">
        <f t="shared" si="109"/>
        <v>0</v>
      </c>
      <c r="K910" s="292">
        <f t="shared" si="110"/>
        <v>0</v>
      </c>
      <c r="L910" s="327">
        <f>IF(I910&lt;(INDEX(Lookup!$U$2:$U$10,MATCH($D$45,Lookup!$S$2:$S$10,0))),0,365)</f>
        <v>0</v>
      </c>
      <c r="M910" s="292">
        <f t="shared" si="108"/>
        <v>0</v>
      </c>
      <c r="N910" s="371"/>
      <c r="O910" s="150"/>
      <c r="P910" s="397"/>
      <c r="Q910" s="555"/>
      <c r="R910" s="576">
        <f t="shared" si="111"/>
        <v>0</v>
      </c>
      <c r="S910" s="576">
        <f t="shared" si="112"/>
        <v>0</v>
      </c>
      <c r="T910" s="576">
        <f t="shared" si="113"/>
        <v>0</v>
      </c>
      <c r="U910" s="576">
        <f t="shared" si="114"/>
        <v>0</v>
      </c>
      <c r="V910" s="553"/>
      <c r="W910" s="553"/>
      <c r="X910" s="553"/>
      <c r="Y910" s="553"/>
      <c r="Z910" s="397"/>
      <c r="AA910" s="397"/>
      <c r="AB910" s="397"/>
      <c r="AC910" s="397"/>
      <c r="AD910" s="397"/>
      <c r="AE910" s="397"/>
      <c r="AF910" s="397"/>
      <c r="AG910" s="397"/>
      <c r="AH910" s="397"/>
      <c r="AI910" s="397"/>
      <c r="AJ910" s="397"/>
      <c r="AK910" s="397"/>
      <c r="AL910" s="397"/>
      <c r="AM910" s="397"/>
      <c r="AN910" s="397"/>
      <c r="AO910" s="397"/>
      <c r="AP910" s="397"/>
      <c r="AQ910" s="397"/>
      <c r="AR910" s="397"/>
      <c r="AS910" s="397"/>
      <c r="AT910" s="397"/>
      <c r="AU910" s="397"/>
      <c r="AV910" s="397"/>
      <c r="AW910" s="397"/>
      <c r="AX910" s="397"/>
      <c r="AY910" s="397"/>
      <c r="AZ910" s="397"/>
      <c r="BA910" s="553"/>
      <c r="BB910" s="397"/>
      <c r="BC910" s="397"/>
      <c r="BD910" s="397"/>
      <c r="BE910" s="397"/>
      <c r="BF910" s="397"/>
      <c r="BG910" s="397"/>
      <c r="BH910" s="397"/>
      <c r="BI910" s="397"/>
      <c r="BJ910" s="397"/>
      <c r="BK910" s="397"/>
    </row>
    <row r="911" spans="2:63" x14ac:dyDescent="0.35">
      <c r="B911" s="80"/>
      <c r="C911" s="119"/>
      <c r="D911" s="119"/>
      <c r="E911" s="202"/>
      <c r="F911" s="119"/>
      <c r="G911" s="120"/>
      <c r="H911" s="41"/>
      <c r="I911" s="41"/>
      <c r="J911" s="944">
        <f t="shared" si="109"/>
        <v>0</v>
      </c>
      <c r="K911" s="292">
        <f t="shared" si="110"/>
        <v>0</v>
      </c>
      <c r="L911" s="327">
        <f>IF(I911&lt;(INDEX(Lookup!$U$2:$U$10,MATCH($D$45,Lookup!$S$2:$S$10,0))),0,365)</f>
        <v>0</v>
      </c>
      <c r="M911" s="292">
        <f t="shared" si="108"/>
        <v>0</v>
      </c>
      <c r="N911" s="371"/>
      <c r="O911" s="150"/>
      <c r="P911" s="397"/>
      <c r="Q911" s="555"/>
      <c r="R911" s="576">
        <f t="shared" si="111"/>
        <v>0</v>
      </c>
      <c r="S911" s="576">
        <f t="shared" si="112"/>
        <v>0</v>
      </c>
      <c r="T911" s="576">
        <f t="shared" si="113"/>
        <v>0</v>
      </c>
      <c r="U911" s="576">
        <f t="shared" si="114"/>
        <v>0</v>
      </c>
      <c r="V911" s="553"/>
      <c r="W911" s="553"/>
      <c r="X911" s="553"/>
      <c r="Y911" s="553"/>
      <c r="Z911" s="397"/>
      <c r="AA911" s="397"/>
      <c r="AB911" s="397"/>
      <c r="AC911" s="397"/>
      <c r="AD911" s="397"/>
      <c r="AE911" s="397"/>
      <c r="AF911" s="397"/>
      <c r="AG911" s="397"/>
      <c r="AH911" s="397"/>
      <c r="AI911" s="397"/>
      <c r="AJ911" s="397"/>
      <c r="AK911" s="397"/>
      <c r="AL911" s="397"/>
      <c r="AM911" s="397"/>
      <c r="AN911" s="397"/>
      <c r="AO911" s="397"/>
      <c r="AP911" s="397"/>
      <c r="AQ911" s="397"/>
      <c r="AR911" s="397"/>
      <c r="AS911" s="397"/>
      <c r="AT911" s="397"/>
      <c r="AU911" s="397"/>
      <c r="AV911" s="397"/>
      <c r="AW911" s="397"/>
      <c r="AX911" s="397"/>
      <c r="AY911" s="397"/>
      <c r="AZ911" s="397"/>
      <c r="BA911" s="553"/>
      <c r="BB911" s="397"/>
      <c r="BC911" s="397"/>
      <c r="BD911" s="397"/>
      <c r="BE911" s="397"/>
      <c r="BF911" s="397"/>
      <c r="BG911" s="397"/>
      <c r="BH911" s="397"/>
      <c r="BI911" s="397"/>
      <c r="BJ911" s="397"/>
      <c r="BK911" s="397"/>
    </row>
    <row r="912" spans="2:63" x14ac:dyDescent="0.35">
      <c r="B912" s="80"/>
      <c r="C912" s="119"/>
      <c r="D912" s="119"/>
      <c r="E912" s="202"/>
      <c r="F912" s="119"/>
      <c r="G912" s="120"/>
      <c r="H912" s="41"/>
      <c r="I912" s="41"/>
      <c r="J912" s="944">
        <f t="shared" si="109"/>
        <v>0</v>
      </c>
      <c r="K912" s="292">
        <f t="shared" si="110"/>
        <v>0</v>
      </c>
      <c r="L912" s="327">
        <f>IF(I912&lt;(INDEX(Lookup!$U$2:$U$10,MATCH($D$45,Lookup!$S$2:$S$10,0))),0,365)</f>
        <v>0</v>
      </c>
      <c r="M912" s="292">
        <f t="shared" si="108"/>
        <v>0</v>
      </c>
      <c r="N912" s="371"/>
      <c r="O912" s="150"/>
      <c r="P912" s="397"/>
      <c r="Q912" s="555"/>
      <c r="R912" s="576">
        <f t="shared" si="111"/>
        <v>0</v>
      </c>
      <c r="S912" s="576">
        <f t="shared" si="112"/>
        <v>0</v>
      </c>
      <c r="T912" s="576">
        <f t="shared" si="113"/>
        <v>0</v>
      </c>
      <c r="U912" s="576">
        <f t="shared" si="114"/>
        <v>0</v>
      </c>
      <c r="V912" s="553"/>
      <c r="W912" s="553"/>
      <c r="X912" s="553"/>
      <c r="Y912" s="553"/>
      <c r="Z912" s="397"/>
      <c r="AA912" s="397"/>
      <c r="AB912" s="397"/>
      <c r="AC912" s="397"/>
      <c r="AD912" s="397"/>
      <c r="AE912" s="397"/>
      <c r="AF912" s="397"/>
      <c r="AG912" s="397"/>
      <c r="AH912" s="397"/>
      <c r="AI912" s="397"/>
      <c r="AJ912" s="397"/>
      <c r="AK912" s="397"/>
      <c r="AL912" s="397"/>
      <c r="AM912" s="397"/>
      <c r="AN912" s="397"/>
      <c r="AO912" s="397"/>
      <c r="AP912" s="397"/>
      <c r="AQ912" s="397"/>
      <c r="AR912" s="397"/>
      <c r="AS912" s="397"/>
      <c r="AT912" s="397"/>
      <c r="AU912" s="397"/>
      <c r="AV912" s="397"/>
      <c r="AW912" s="397"/>
      <c r="AX912" s="397"/>
      <c r="AY912" s="397"/>
      <c r="AZ912" s="397"/>
      <c r="BA912" s="553"/>
      <c r="BB912" s="397"/>
      <c r="BC912" s="397"/>
      <c r="BD912" s="397"/>
      <c r="BE912" s="397"/>
      <c r="BF912" s="397"/>
      <c r="BG912" s="397"/>
      <c r="BH912" s="397"/>
      <c r="BI912" s="397"/>
      <c r="BJ912" s="397"/>
      <c r="BK912" s="397"/>
    </row>
    <row r="913" spans="2:63" x14ac:dyDescent="0.35">
      <c r="B913" s="80"/>
      <c r="C913" s="119"/>
      <c r="D913" s="119"/>
      <c r="E913" s="202"/>
      <c r="F913" s="119"/>
      <c r="G913" s="120"/>
      <c r="H913" s="41"/>
      <c r="I913" s="41"/>
      <c r="J913" s="944">
        <f t="shared" si="109"/>
        <v>0</v>
      </c>
      <c r="K913" s="292">
        <f t="shared" si="110"/>
        <v>0</v>
      </c>
      <c r="L913" s="327">
        <f>IF(I913&lt;(INDEX(Lookup!$U$2:$U$10,MATCH($D$45,Lookup!$S$2:$S$10,0))),0,365)</f>
        <v>0</v>
      </c>
      <c r="M913" s="292">
        <f t="shared" si="108"/>
        <v>0</v>
      </c>
      <c r="N913" s="371"/>
      <c r="O913" s="150"/>
      <c r="P913" s="397"/>
      <c r="Q913" s="555"/>
      <c r="R913" s="576">
        <f t="shared" si="111"/>
        <v>0</v>
      </c>
      <c r="S913" s="576">
        <f t="shared" si="112"/>
        <v>0</v>
      </c>
      <c r="T913" s="576">
        <f t="shared" si="113"/>
        <v>0</v>
      </c>
      <c r="U913" s="576">
        <f t="shared" si="114"/>
        <v>0</v>
      </c>
      <c r="V913" s="553"/>
      <c r="W913" s="553"/>
      <c r="X913" s="553"/>
      <c r="Y913" s="553"/>
      <c r="Z913" s="397"/>
      <c r="AA913" s="397"/>
      <c r="AB913" s="397"/>
      <c r="AC913" s="397"/>
      <c r="AD913" s="397"/>
      <c r="AE913" s="397"/>
      <c r="AF913" s="397"/>
      <c r="AG913" s="397"/>
      <c r="AH913" s="397"/>
      <c r="AI913" s="397"/>
      <c r="AJ913" s="397"/>
      <c r="AK913" s="397"/>
      <c r="AL913" s="397"/>
      <c r="AM913" s="397"/>
      <c r="AN913" s="397"/>
      <c r="AO913" s="397"/>
      <c r="AP913" s="397"/>
      <c r="AQ913" s="397"/>
      <c r="AR913" s="397"/>
      <c r="AS913" s="397"/>
      <c r="AT913" s="397"/>
      <c r="AU913" s="397"/>
      <c r="AV913" s="397"/>
      <c r="AW913" s="397"/>
      <c r="AX913" s="397"/>
      <c r="AY913" s="397"/>
      <c r="AZ913" s="397"/>
      <c r="BA913" s="553"/>
      <c r="BB913" s="397"/>
      <c r="BC913" s="397"/>
      <c r="BD913" s="397"/>
      <c r="BE913" s="397"/>
      <c r="BF913" s="397"/>
      <c r="BG913" s="397"/>
      <c r="BH913" s="397"/>
      <c r="BI913" s="397"/>
      <c r="BJ913" s="397"/>
      <c r="BK913" s="397"/>
    </row>
    <row r="914" spans="2:63" x14ac:dyDescent="0.35">
      <c r="B914" s="80"/>
      <c r="C914" s="119"/>
      <c r="D914" s="119"/>
      <c r="E914" s="202"/>
      <c r="F914" s="119"/>
      <c r="G914" s="120"/>
      <c r="H914" s="41"/>
      <c r="I914" s="41"/>
      <c r="J914" s="944">
        <f t="shared" si="109"/>
        <v>0</v>
      </c>
      <c r="K914" s="292">
        <f t="shared" si="110"/>
        <v>0</v>
      </c>
      <c r="L914" s="327">
        <f>IF(I914&lt;(INDEX(Lookup!$U$2:$U$10,MATCH($D$45,Lookup!$S$2:$S$10,0))),0,365)</f>
        <v>0</v>
      </c>
      <c r="M914" s="292">
        <f t="shared" si="108"/>
        <v>0</v>
      </c>
      <c r="N914" s="371"/>
      <c r="O914" s="150"/>
      <c r="P914" s="397"/>
      <c r="Q914" s="555"/>
      <c r="R914" s="576">
        <f t="shared" si="111"/>
        <v>0</v>
      </c>
      <c r="S914" s="576">
        <f t="shared" si="112"/>
        <v>0</v>
      </c>
      <c r="T914" s="576">
        <f t="shared" si="113"/>
        <v>0</v>
      </c>
      <c r="U914" s="576">
        <f t="shared" si="114"/>
        <v>0</v>
      </c>
      <c r="V914" s="553"/>
      <c r="W914" s="553"/>
      <c r="X914" s="553"/>
      <c r="Y914" s="553"/>
      <c r="Z914" s="397"/>
      <c r="AA914" s="397"/>
      <c r="AB914" s="397"/>
      <c r="AC914" s="397"/>
      <c r="AD914" s="397"/>
      <c r="AE914" s="397"/>
      <c r="AF914" s="397"/>
      <c r="AG914" s="397"/>
      <c r="AH914" s="397"/>
      <c r="AI914" s="397"/>
      <c r="AJ914" s="397"/>
      <c r="AK914" s="397"/>
      <c r="AL914" s="397"/>
      <c r="AM914" s="397"/>
      <c r="AN914" s="397"/>
      <c r="AO914" s="397"/>
      <c r="AP914" s="397"/>
      <c r="AQ914" s="397"/>
      <c r="AR914" s="397"/>
      <c r="AS914" s="397"/>
      <c r="AT914" s="397"/>
      <c r="AU914" s="397"/>
      <c r="AV914" s="397"/>
      <c r="AW914" s="397"/>
      <c r="AX914" s="397"/>
      <c r="AY914" s="397"/>
      <c r="AZ914" s="397"/>
      <c r="BA914" s="553"/>
      <c r="BB914" s="397"/>
      <c r="BC914" s="397"/>
      <c r="BD914" s="397"/>
      <c r="BE914" s="397"/>
      <c r="BF914" s="397"/>
      <c r="BG914" s="397"/>
      <c r="BH914" s="397"/>
      <c r="BI914" s="397"/>
      <c r="BJ914" s="397"/>
      <c r="BK914" s="397"/>
    </row>
    <row r="915" spans="2:63" x14ac:dyDescent="0.35">
      <c r="B915" s="80"/>
      <c r="C915" s="119"/>
      <c r="D915" s="119"/>
      <c r="E915" s="202"/>
      <c r="F915" s="119"/>
      <c r="G915" s="120"/>
      <c r="H915" s="41"/>
      <c r="I915" s="41"/>
      <c r="J915" s="944">
        <f t="shared" si="109"/>
        <v>0</v>
      </c>
      <c r="K915" s="292">
        <f t="shared" si="110"/>
        <v>0</v>
      </c>
      <c r="L915" s="327">
        <f>IF(I915&lt;(INDEX(Lookup!$U$2:$U$10,MATCH($D$45,Lookup!$S$2:$S$10,0))),0,365)</f>
        <v>0</v>
      </c>
      <c r="M915" s="292">
        <f t="shared" si="108"/>
        <v>0</v>
      </c>
      <c r="N915" s="371"/>
      <c r="O915" s="150"/>
      <c r="P915" s="397"/>
      <c r="Q915" s="555"/>
      <c r="R915" s="576">
        <f t="shared" si="111"/>
        <v>0</v>
      </c>
      <c r="S915" s="576">
        <f t="shared" si="112"/>
        <v>0</v>
      </c>
      <c r="T915" s="576">
        <f t="shared" si="113"/>
        <v>0</v>
      </c>
      <c r="U915" s="576">
        <f t="shared" si="114"/>
        <v>0</v>
      </c>
      <c r="V915" s="553"/>
      <c r="W915" s="553"/>
      <c r="X915" s="553"/>
      <c r="Y915" s="553"/>
      <c r="Z915" s="397"/>
      <c r="AA915" s="397"/>
      <c r="AB915" s="397"/>
      <c r="AC915" s="397"/>
      <c r="AD915" s="397"/>
      <c r="AE915" s="397"/>
      <c r="AF915" s="397"/>
      <c r="AG915" s="397"/>
      <c r="AH915" s="397"/>
      <c r="AI915" s="397"/>
      <c r="AJ915" s="397"/>
      <c r="AK915" s="397"/>
      <c r="AL915" s="397"/>
      <c r="AM915" s="397"/>
      <c r="AN915" s="397"/>
      <c r="AO915" s="397"/>
      <c r="AP915" s="397"/>
      <c r="AQ915" s="397"/>
      <c r="AR915" s="397"/>
      <c r="AS915" s="397"/>
      <c r="AT915" s="397"/>
      <c r="AU915" s="397"/>
      <c r="AV915" s="397"/>
      <c r="AW915" s="397"/>
      <c r="AX915" s="397"/>
      <c r="AY915" s="397"/>
      <c r="AZ915" s="397"/>
      <c r="BA915" s="553"/>
      <c r="BB915" s="397"/>
      <c r="BC915" s="397"/>
      <c r="BD915" s="397"/>
      <c r="BE915" s="397"/>
      <c r="BF915" s="397"/>
      <c r="BG915" s="397"/>
      <c r="BH915" s="397"/>
      <c r="BI915" s="397"/>
      <c r="BJ915" s="397"/>
      <c r="BK915" s="397"/>
    </row>
    <row r="916" spans="2:63" x14ac:dyDescent="0.35">
      <c r="B916" s="80"/>
      <c r="C916" s="119"/>
      <c r="D916" s="119"/>
      <c r="E916" s="202"/>
      <c r="F916" s="119"/>
      <c r="G916" s="120"/>
      <c r="H916" s="41"/>
      <c r="I916" s="41"/>
      <c r="J916" s="944">
        <f t="shared" si="109"/>
        <v>0</v>
      </c>
      <c r="K916" s="292">
        <f t="shared" si="110"/>
        <v>0</v>
      </c>
      <c r="L916" s="327">
        <f>IF(I916&lt;(INDEX(Lookup!$U$2:$U$10,MATCH($D$45,Lookup!$S$2:$S$10,0))),0,365)</f>
        <v>0</v>
      </c>
      <c r="M916" s="292">
        <f t="shared" si="108"/>
        <v>0</v>
      </c>
      <c r="N916" s="371"/>
      <c r="O916" s="150"/>
      <c r="P916" s="397"/>
      <c r="Q916" s="555"/>
      <c r="R916" s="576">
        <f t="shared" si="111"/>
        <v>0</v>
      </c>
      <c r="S916" s="576">
        <f t="shared" si="112"/>
        <v>0</v>
      </c>
      <c r="T916" s="576">
        <f t="shared" si="113"/>
        <v>0</v>
      </c>
      <c r="U916" s="576">
        <f t="shared" si="114"/>
        <v>0</v>
      </c>
      <c r="V916" s="553"/>
      <c r="W916" s="553"/>
      <c r="X916" s="553"/>
      <c r="Y916" s="553"/>
      <c r="Z916" s="397"/>
      <c r="AA916" s="397"/>
      <c r="AB916" s="397"/>
      <c r="AC916" s="397"/>
      <c r="AD916" s="397"/>
      <c r="AE916" s="397"/>
      <c r="AF916" s="397"/>
      <c r="AG916" s="397"/>
      <c r="AH916" s="397"/>
      <c r="AI916" s="397"/>
      <c r="AJ916" s="397"/>
      <c r="AK916" s="397"/>
      <c r="AL916" s="397"/>
      <c r="AM916" s="397"/>
      <c r="AN916" s="397"/>
      <c r="AO916" s="397"/>
      <c r="AP916" s="397"/>
      <c r="AQ916" s="397"/>
      <c r="AR916" s="397"/>
      <c r="AS916" s="397"/>
      <c r="AT916" s="397"/>
      <c r="AU916" s="397"/>
      <c r="AV916" s="397"/>
      <c r="AW916" s="397"/>
      <c r="AX916" s="397"/>
      <c r="AY916" s="397"/>
      <c r="AZ916" s="397"/>
      <c r="BA916" s="553"/>
      <c r="BB916" s="397"/>
      <c r="BC916" s="397"/>
      <c r="BD916" s="397"/>
      <c r="BE916" s="397"/>
      <c r="BF916" s="397"/>
      <c r="BG916" s="397"/>
      <c r="BH916" s="397"/>
      <c r="BI916" s="397"/>
      <c r="BJ916" s="397"/>
      <c r="BK916" s="397"/>
    </row>
    <row r="917" spans="2:63" x14ac:dyDescent="0.35">
      <c r="B917" s="80"/>
      <c r="C917" s="119"/>
      <c r="D917" s="119"/>
      <c r="E917" s="202"/>
      <c r="F917" s="119"/>
      <c r="G917" s="120"/>
      <c r="H917" s="41"/>
      <c r="I917" s="41"/>
      <c r="J917" s="944">
        <f t="shared" si="109"/>
        <v>0</v>
      </c>
      <c r="K917" s="292">
        <f t="shared" si="110"/>
        <v>0</v>
      </c>
      <c r="L917" s="327">
        <f>IF(I917&lt;(INDEX(Lookup!$U$2:$U$10,MATCH($D$45,Lookup!$S$2:$S$10,0))),0,365)</f>
        <v>0</v>
      </c>
      <c r="M917" s="292">
        <f t="shared" si="108"/>
        <v>0</v>
      </c>
      <c r="N917" s="371"/>
      <c r="O917" s="150"/>
      <c r="P917" s="397"/>
      <c r="Q917" s="555"/>
      <c r="R917" s="576">
        <f t="shared" si="111"/>
        <v>0</v>
      </c>
      <c r="S917" s="576">
        <f t="shared" si="112"/>
        <v>0</v>
      </c>
      <c r="T917" s="576">
        <f t="shared" si="113"/>
        <v>0</v>
      </c>
      <c r="U917" s="576">
        <f t="shared" si="114"/>
        <v>0</v>
      </c>
      <c r="V917" s="553"/>
      <c r="W917" s="553"/>
      <c r="X917" s="553"/>
      <c r="Y917" s="553"/>
      <c r="Z917" s="397"/>
      <c r="AA917" s="397"/>
      <c r="AB917" s="397"/>
      <c r="AC917" s="397"/>
      <c r="AD917" s="397"/>
      <c r="AE917" s="397"/>
      <c r="AF917" s="397"/>
      <c r="AG917" s="397"/>
      <c r="AH917" s="397"/>
      <c r="AI917" s="397"/>
      <c r="AJ917" s="397"/>
      <c r="AK917" s="397"/>
      <c r="AL917" s="397"/>
      <c r="AM917" s="397"/>
      <c r="AN917" s="397"/>
      <c r="AO917" s="397"/>
      <c r="AP917" s="397"/>
      <c r="AQ917" s="397"/>
      <c r="AR917" s="397"/>
      <c r="AS917" s="397"/>
      <c r="AT917" s="397"/>
      <c r="AU917" s="397"/>
      <c r="AV917" s="397"/>
      <c r="AW917" s="397"/>
      <c r="AX917" s="397"/>
      <c r="AY917" s="397"/>
      <c r="AZ917" s="397"/>
      <c r="BA917" s="553"/>
      <c r="BB917" s="397"/>
      <c r="BC917" s="397"/>
      <c r="BD917" s="397"/>
      <c r="BE917" s="397"/>
      <c r="BF917" s="397"/>
      <c r="BG917" s="397"/>
      <c r="BH917" s="397"/>
      <c r="BI917" s="397"/>
      <c r="BJ917" s="397"/>
      <c r="BK917" s="397"/>
    </row>
    <row r="918" spans="2:63" x14ac:dyDescent="0.35">
      <c r="B918" s="80"/>
      <c r="C918" s="119"/>
      <c r="D918" s="119"/>
      <c r="E918" s="202"/>
      <c r="F918" s="119"/>
      <c r="G918" s="120"/>
      <c r="H918" s="41"/>
      <c r="I918" s="41"/>
      <c r="J918" s="944">
        <f t="shared" si="109"/>
        <v>0</v>
      </c>
      <c r="K918" s="292">
        <f t="shared" si="110"/>
        <v>0</v>
      </c>
      <c r="L918" s="327">
        <f>IF(I918&lt;(INDEX(Lookup!$U$2:$U$10,MATCH($D$45,Lookup!$S$2:$S$10,0))),0,365)</f>
        <v>0</v>
      </c>
      <c r="M918" s="292">
        <f t="shared" si="108"/>
        <v>0</v>
      </c>
      <c r="N918" s="371"/>
      <c r="O918" s="150"/>
      <c r="P918" s="397"/>
      <c r="Q918" s="555"/>
      <c r="R918" s="576">
        <f t="shared" si="111"/>
        <v>0</v>
      </c>
      <c r="S918" s="576">
        <f t="shared" si="112"/>
        <v>0</v>
      </c>
      <c r="T918" s="576">
        <f t="shared" si="113"/>
        <v>0</v>
      </c>
      <c r="U918" s="576">
        <f t="shared" si="114"/>
        <v>0</v>
      </c>
      <c r="V918" s="553"/>
      <c r="W918" s="553"/>
      <c r="X918" s="553"/>
      <c r="Y918" s="553"/>
      <c r="Z918" s="397"/>
      <c r="AA918" s="397"/>
      <c r="AB918" s="397"/>
      <c r="AC918" s="397"/>
      <c r="AD918" s="397"/>
      <c r="AE918" s="397"/>
      <c r="AF918" s="397"/>
      <c r="AG918" s="397"/>
      <c r="AH918" s="397"/>
      <c r="AI918" s="397"/>
      <c r="AJ918" s="397"/>
      <c r="AK918" s="397"/>
      <c r="AL918" s="397"/>
      <c r="AM918" s="397"/>
      <c r="AN918" s="397"/>
      <c r="AO918" s="397"/>
      <c r="AP918" s="397"/>
      <c r="AQ918" s="397"/>
      <c r="AR918" s="397"/>
      <c r="AS918" s="397"/>
      <c r="AT918" s="397"/>
      <c r="AU918" s="397"/>
      <c r="AV918" s="397"/>
      <c r="AW918" s="397"/>
      <c r="AX918" s="397"/>
      <c r="AY918" s="397"/>
      <c r="AZ918" s="397"/>
      <c r="BA918" s="553"/>
      <c r="BB918" s="397"/>
      <c r="BC918" s="397"/>
      <c r="BD918" s="397"/>
      <c r="BE918" s="397"/>
      <c r="BF918" s="397"/>
      <c r="BG918" s="397"/>
      <c r="BH918" s="397"/>
      <c r="BI918" s="397"/>
      <c r="BJ918" s="397"/>
      <c r="BK918" s="397"/>
    </row>
    <row r="919" spans="2:63" x14ac:dyDescent="0.35">
      <c r="B919" s="80"/>
      <c r="C919" s="119"/>
      <c r="D919" s="119"/>
      <c r="E919" s="202"/>
      <c r="F919" s="119"/>
      <c r="G919" s="120"/>
      <c r="H919" s="41"/>
      <c r="I919" s="41"/>
      <c r="J919" s="944">
        <f t="shared" si="109"/>
        <v>0</v>
      </c>
      <c r="K919" s="292">
        <f t="shared" si="110"/>
        <v>0</v>
      </c>
      <c r="L919" s="327">
        <f>IF(I919&lt;(INDEX(Lookup!$U$2:$U$10,MATCH($D$45,Lookup!$S$2:$S$10,0))),0,365)</f>
        <v>0</v>
      </c>
      <c r="M919" s="292">
        <f t="shared" si="108"/>
        <v>0</v>
      </c>
      <c r="N919" s="371"/>
      <c r="O919" s="150"/>
      <c r="P919" s="397"/>
      <c r="Q919" s="555"/>
      <c r="R919" s="576">
        <f t="shared" si="111"/>
        <v>0</v>
      </c>
      <c r="S919" s="576">
        <f t="shared" si="112"/>
        <v>0</v>
      </c>
      <c r="T919" s="576">
        <f t="shared" si="113"/>
        <v>0</v>
      </c>
      <c r="U919" s="576">
        <f t="shared" si="114"/>
        <v>0</v>
      </c>
      <c r="V919" s="553"/>
      <c r="W919" s="553"/>
      <c r="X919" s="553"/>
      <c r="Y919" s="553"/>
      <c r="Z919" s="397"/>
      <c r="AA919" s="397"/>
      <c r="AB919" s="397"/>
      <c r="AC919" s="397"/>
      <c r="AD919" s="397"/>
      <c r="AE919" s="397"/>
      <c r="AF919" s="397"/>
      <c r="AG919" s="397"/>
      <c r="AH919" s="397"/>
      <c r="AI919" s="397"/>
      <c r="AJ919" s="397"/>
      <c r="AK919" s="397"/>
      <c r="AL919" s="397"/>
      <c r="AM919" s="397"/>
      <c r="AN919" s="397"/>
      <c r="AO919" s="397"/>
      <c r="AP919" s="397"/>
      <c r="AQ919" s="397"/>
      <c r="AR919" s="397"/>
      <c r="AS919" s="397"/>
      <c r="AT919" s="397"/>
      <c r="AU919" s="397"/>
      <c r="AV919" s="397"/>
      <c r="AW919" s="397"/>
      <c r="AX919" s="397"/>
      <c r="AY919" s="397"/>
      <c r="AZ919" s="397"/>
      <c r="BA919" s="553"/>
      <c r="BB919" s="397"/>
      <c r="BC919" s="397"/>
      <c r="BD919" s="397"/>
      <c r="BE919" s="397"/>
      <c r="BF919" s="397"/>
      <c r="BG919" s="397"/>
      <c r="BH919" s="397"/>
      <c r="BI919" s="397"/>
      <c r="BJ919" s="397"/>
      <c r="BK919" s="397"/>
    </row>
    <row r="920" spans="2:63" x14ac:dyDescent="0.35">
      <c r="B920" s="80"/>
      <c r="C920" s="119"/>
      <c r="D920" s="119"/>
      <c r="E920" s="202"/>
      <c r="F920" s="119"/>
      <c r="G920" s="120"/>
      <c r="H920" s="41"/>
      <c r="I920" s="41"/>
      <c r="J920" s="944">
        <f t="shared" si="109"/>
        <v>0</v>
      </c>
      <c r="K920" s="292">
        <f t="shared" si="110"/>
        <v>0</v>
      </c>
      <c r="L920" s="327">
        <f>IF(I920&lt;(INDEX(Lookup!$U$2:$U$10,MATCH($D$45,Lookup!$S$2:$S$10,0))),0,365)</f>
        <v>0</v>
      </c>
      <c r="M920" s="292">
        <f t="shared" si="108"/>
        <v>0</v>
      </c>
      <c r="N920" s="371"/>
      <c r="O920" s="150"/>
      <c r="P920" s="397"/>
      <c r="Q920" s="555"/>
      <c r="R920" s="576">
        <f t="shared" si="111"/>
        <v>0</v>
      </c>
      <c r="S920" s="576">
        <f t="shared" si="112"/>
        <v>0</v>
      </c>
      <c r="T920" s="576">
        <f t="shared" si="113"/>
        <v>0</v>
      </c>
      <c r="U920" s="576">
        <f t="shared" si="114"/>
        <v>0</v>
      </c>
      <c r="V920" s="553"/>
      <c r="W920" s="553"/>
      <c r="X920" s="553"/>
      <c r="Y920" s="553"/>
      <c r="Z920" s="397"/>
      <c r="AA920" s="397"/>
      <c r="AB920" s="397"/>
      <c r="AC920" s="397"/>
      <c r="AD920" s="397"/>
      <c r="AE920" s="397"/>
      <c r="AF920" s="397"/>
      <c r="AG920" s="397"/>
      <c r="AH920" s="397"/>
      <c r="AI920" s="397"/>
      <c r="AJ920" s="397"/>
      <c r="AK920" s="397"/>
      <c r="AL920" s="397"/>
      <c r="AM920" s="397"/>
      <c r="AN920" s="397"/>
      <c r="AO920" s="397"/>
      <c r="AP920" s="397"/>
      <c r="AQ920" s="397"/>
      <c r="AR920" s="397"/>
      <c r="AS920" s="397"/>
      <c r="AT920" s="397"/>
      <c r="AU920" s="397"/>
      <c r="AV920" s="397"/>
      <c r="AW920" s="397"/>
      <c r="AX920" s="397"/>
      <c r="AY920" s="397"/>
      <c r="AZ920" s="397"/>
      <c r="BA920" s="553"/>
      <c r="BB920" s="397"/>
      <c r="BC920" s="397"/>
      <c r="BD920" s="397"/>
      <c r="BE920" s="397"/>
      <c r="BF920" s="397"/>
      <c r="BG920" s="397"/>
      <c r="BH920" s="397"/>
      <c r="BI920" s="397"/>
      <c r="BJ920" s="397"/>
      <c r="BK920" s="397"/>
    </row>
    <row r="921" spans="2:63" x14ac:dyDescent="0.35">
      <c r="B921" s="80"/>
      <c r="C921" s="119"/>
      <c r="D921" s="119"/>
      <c r="E921" s="202"/>
      <c r="F921" s="119"/>
      <c r="G921" s="120"/>
      <c r="H921" s="41"/>
      <c r="I921" s="41"/>
      <c r="J921" s="944">
        <f t="shared" si="109"/>
        <v>0</v>
      </c>
      <c r="K921" s="292">
        <f t="shared" si="110"/>
        <v>0</v>
      </c>
      <c r="L921" s="327">
        <f>IF(I921&lt;(INDEX(Lookup!$U$2:$U$10,MATCH($D$45,Lookup!$S$2:$S$10,0))),0,365)</f>
        <v>0</v>
      </c>
      <c r="M921" s="292">
        <f t="shared" si="108"/>
        <v>0</v>
      </c>
      <c r="N921" s="371"/>
      <c r="O921" s="150"/>
      <c r="P921" s="397"/>
      <c r="Q921" s="555"/>
      <c r="R921" s="576">
        <f t="shared" si="111"/>
        <v>0</v>
      </c>
      <c r="S921" s="576">
        <f t="shared" si="112"/>
        <v>0</v>
      </c>
      <c r="T921" s="576">
        <f t="shared" si="113"/>
        <v>0</v>
      </c>
      <c r="U921" s="576">
        <f t="shared" si="114"/>
        <v>0</v>
      </c>
      <c r="V921" s="553"/>
      <c r="W921" s="553"/>
      <c r="X921" s="553"/>
      <c r="Y921" s="553"/>
      <c r="Z921" s="397"/>
      <c r="AA921" s="397"/>
      <c r="AB921" s="397"/>
      <c r="AC921" s="397"/>
      <c r="AD921" s="397"/>
      <c r="AE921" s="397"/>
      <c r="AF921" s="397"/>
      <c r="AG921" s="397"/>
      <c r="AH921" s="397"/>
      <c r="AI921" s="397"/>
      <c r="AJ921" s="397"/>
      <c r="AK921" s="397"/>
      <c r="AL921" s="397"/>
      <c r="AM921" s="397"/>
      <c r="AN921" s="397"/>
      <c r="AO921" s="397"/>
      <c r="AP921" s="397"/>
      <c r="AQ921" s="397"/>
      <c r="AR921" s="397"/>
      <c r="AS921" s="397"/>
      <c r="AT921" s="397"/>
      <c r="AU921" s="397"/>
      <c r="AV921" s="397"/>
      <c r="AW921" s="397"/>
      <c r="AX921" s="397"/>
      <c r="AY921" s="397"/>
      <c r="AZ921" s="397"/>
      <c r="BA921" s="553"/>
      <c r="BB921" s="397"/>
      <c r="BC921" s="397"/>
      <c r="BD921" s="397"/>
      <c r="BE921" s="397"/>
      <c r="BF921" s="397"/>
      <c r="BG921" s="397"/>
      <c r="BH921" s="397"/>
      <c r="BI921" s="397"/>
      <c r="BJ921" s="397"/>
      <c r="BK921" s="397"/>
    </row>
    <row r="922" spans="2:63" x14ac:dyDescent="0.35">
      <c r="B922" s="80"/>
      <c r="C922" s="119"/>
      <c r="D922" s="119"/>
      <c r="E922" s="202"/>
      <c r="F922" s="119"/>
      <c r="G922" s="120"/>
      <c r="H922" s="41"/>
      <c r="I922" s="41"/>
      <c r="J922" s="944">
        <f t="shared" si="109"/>
        <v>0</v>
      </c>
      <c r="K922" s="292">
        <f t="shared" si="110"/>
        <v>0</v>
      </c>
      <c r="L922" s="327">
        <f>IF(I922&lt;(INDEX(Lookup!$U$2:$U$10,MATCH($D$45,Lookup!$S$2:$S$10,0))),0,365)</f>
        <v>0</v>
      </c>
      <c r="M922" s="292">
        <f t="shared" si="108"/>
        <v>0</v>
      </c>
      <c r="N922" s="371"/>
      <c r="O922" s="150"/>
      <c r="P922" s="397"/>
      <c r="Q922" s="555"/>
      <c r="R922" s="576">
        <f t="shared" si="111"/>
        <v>0</v>
      </c>
      <c r="S922" s="576">
        <f t="shared" si="112"/>
        <v>0</v>
      </c>
      <c r="T922" s="576">
        <f t="shared" si="113"/>
        <v>0</v>
      </c>
      <c r="U922" s="576">
        <f t="shared" si="114"/>
        <v>0</v>
      </c>
      <c r="V922" s="553"/>
      <c r="W922" s="553"/>
      <c r="X922" s="553"/>
      <c r="Y922" s="553"/>
      <c r="Z922" s="397"/>
      <c r="AA922" s="397"/>
      <c r="AB922" s="397"/>
      <c r="AC922" s="397"/>
      <c r="AD922" s="397"/>
      <c r="AE922" s="397"/>
      <c r="AF922" s="397"/>
      <c r="AG922" s="397"/>
      <c r="AH922" s="397"/>
      <c r="AI922" s="397"/>
      <c r="AJ922" s="397"/>
      <c r="AK922" s="397"/>
      <c r="AL922" s="397"/>
      <c r="AM922" s="397"/>
      <c r="AN922" s="397"/>
      <c r="AO922" s="397"/>
      <c r="AP922" s="397"/>
      <c r="AQ922" s="397"/>
      <c r="AR922" s="397"/>
      <c r="AS922" s="397"/>
      <c r="AT922" s="397"/>
      <c r="AU922" s="397"/>
      <c r="AV922" s="397"/>
      <c r="AW922" s="397"/>
      <c r="AX922" s="397"/>
      <c r="AY922" s="397"/>
      <c r="AZ922" s="397"/>
      <c r="BA922" s="553"/>
      <c r="BB922" s="397"/>
      <c r="BC922" s="397"/>
      <c r="BD922" s="397"/>
      <c r="BE922" s="397"/>
      <c r="BF922" s="397"/>
      <c r="BG922" s="397"/>
      <c r="BH922" s="397"/>
      <c r="BI922" s="397"/>
      <c r="BJ922" s="397"/>
      <c r="BK922" s="397"/>
    </row>
    <row r="923" spans="2:63" x14ac:dyDescent="0.35">
      <c r="B923" s="80"/>
      <c r="C923" s="119"/>
      <c r="D923" s="119"/>
      <c r="E923" s="202"/>
      <c r="F923" s="119"/>
      <c r="G923" s="120"/>
      <c r="H923" s="41"/>
      <c r="I923" s="41"/>
      <c r="J923" s="944">
        <f t="shared" si="109"/>
        <v>0</v>
      </c>
      <c r="K923" s="292">
        <f t="shared" si="110"/>
        <v>0</v>
      </c>
      <c r="L923" s="327">
        <f>IF(I923&lt;(INDEX(Lookup!$U$2:$U$10,MATCH($D$45,Lookup!$S$2:$S$10,0))),0,365)</f>
        <v>0</v>
      </c>
      <c r="M923" s="292">
        <f t="shared" si="108"/>
        <v>0</v>
      </c>
      <c r="N923" s="371"/>
      <c r="O923" s="150"/>
      <c r="P923" s="397"/>
      <c r="Q923" s="555"/>
      <c r="R923" s="576">
        <f t="shared" si="111"/>
        <v>0</v>
      </c>
      <c r="S923" s="576">
        <f t="shared" si="112"/>
        <v>0</v>
      </c>
      <c r="T923" s="576">
        <f t="shared" si="113"/>
        <v>0</v>
      </c>
      <c r="U923" s="576">
        <f t="shared" si="114"/>
        <v>0</v>
      </c>
      <c r="V923" s="553"/>
      <c r="W923" s="553"/>
      <c r="X923" s="553"/>
      <c r="Y923" s="553"/>
      <c r="Z923" s="397"/>
      <c r="AA923" s="397"/>
      <c r="AB923" s="397"/>
      <c r="AC923" s="397"/>
      <c r="AD923" s="397"/>
      <c r="AE923" s="397"/>
      <c r="AF923" s="397"/>
      <c r="AG923" s="397"/>
      <c r="AH923" s="397"/>
      <c r="AI923" s="397"/>
      <c r="AJ923" s="397"/>
      <c r="AK923" s="397"/>
      <c r="AL923" s="397"/>
      <c r="AM923" s="397"/>
      <c r="AN923" s="397"/>
      <c r="AO923" s="397"/>
      <c r="AP923" s="397"/>
      <c r="AQ923" s="397"/>
      <c r="AR923" s="397"/>
      <c r="AS923" s="397"/>
      <c r="AT923" s="397"/>
      <c r="AU923" s="397"/>
      <c r="AV923" s="397"/>
      <c r="AW923" s="397"/>
      <c r="AX923" s="397"/>
      <c r="AY923" s="397"/>
      <c r="AZ923" s="397"/>
      <c r="BA923" s="553"/>
      <c r="BB923" s="397"/>
      <c r="BC923" s="397"/>
      <c r="BD923" s="397"/>
      <c r="BE923" s="397"/>
      <c r="BF923" s="397"/>
      <c r="BG923" s="397"/>
      <c r="BH923" s="397"/>
      <c r="BI923" s="397"/>
      <c r="BJ923" s="397"/>
      <c r="BK923" s="397"/>
    </row>
    <row r="924" spans="2:63" x14ac:dyDescent="0.35">
      <c r="B924" s="80"/>
      <c r="C924" s="119"/>
      <c r="D924" s="119"/>
      <c r="E924" s="202"/>
      <c r="F924" s="119"/>
      <c r="G924" s="120"/>
      <c r="H924" s="41"/>
      <c r="I924" s="41"/>
      <c r="J924" s="944">
        <f t="shared" si="109"/>
        <v>0</v>
      </c>
      <c r="K924" s="292">
        <f t="shared" si="110"/>
        <v>0</v>
      </c>
      <c r="L924" s="327">
        <f>IF(I924&lt;(INDEX(Lookup!$U$2:$U$10,MATCH($D$45,Lookup!$S$2:$S$10,0))),0,365)</f>
        <v>0</v>
      </c>
      <c r="M924" s="292">
        <f t="shared" si="108"/>
        <v>0</v>
      </c>
      <c r="N924" s="371"/>
      <c r="O924" s="150"/>
      <c r="P924" s="397"/>
      <c r="Q924" s="555"/>
      <c r="R924" s="576">
        <f t="shared" si="111"/>
        <v>0</v>
      </c>
      <c r="S924" s="576">
        <f t="shared" si="112"/>
        <v>0</v>
      </c>
      <c r="T924" s="576">
        <f t="shared" si="113"/>
        <v>0</v>
      </c>
      <c r="U924" s="576">
        <f t="shared" si="114"/>
        <v>0</v>
      </c>
      <c r="V924" s="553"/>
      <c r="W924" s="553"/>
      <c r="X924" s="553"/>
      <c r="Y924" s="553"/>
      <c r="Z924" s="397"/>
      <c r="AA924" s="397"/>
      <c r="AB924" s="397"/>
      <c r="AC924" s="397"/>
      <c r="AD924" s="397"/>
      <c r="AE924" s="397"/>
      <c r="AF924" s="397"/>
      <c r="AG924" s="397"/>
      <c r="AH924" s="397"/>
      <c r="AI924" s="397"/>
      <c r="AJ924" s="397"/>
      <c r="AK924" s="397"/>
      <c r="AL924" s="397"/>
      <c r="AM924" s="397"/>
      <c r="AN924" s="397"/>
      <c r="AO924" s="397"/>
      <c r="AP924" s="397"/>
      <c r="AQ924" s="397"/>
      <c r="AR924" s="397"/>
      <c r="AS924" s="397"/>
      <c r="AT924" s="397"/>
      <c r="AU924" s="397"/>
      <c r="AV924" s="397"/>
      <c r="AW924" s="397"/>
      <c r="AX924" s="397"/>
      <c r="AY924" s="397"/>
      <c r="AZ924" s="397"/>
      <c r="BA924" s="553"/>
      <c r="BB924" s="397"/>
      <c r="BC924" s="397"/>
      <c r="BD924" s="397"/>
      <c r="BE924" s="397"/>
      <c r="BF924" s="397"/>
      <c r="BG924" s="397"/>
      <c r="BH924" s="397"/>
      <c r="BI924" s="397"/>
      <c r="BJ924" s="397"/>
      <c r="BK924" s="397"/>
    </row>
    <row r="925" spans="2:63" x14ac:dyDescent="0.35">
      <c r="B925" s="80"/>
      <c r="C925" s="119"/>
      <c r="D925" s="119"/>
      <c r="E925" s="202"/>
      <c r="F925" s="119"/>
      <c r="G925" s="120"/>
      <c r="H925" s="41"/>
      <c r="I925" s="41"/>
      <c r="J925" s="944">
        <f t="shared" si="109"/>
        <v>0</v>
      </c>
      <c r="K925" s="292">
        <f t="shared" si="110"/>
        <v>0</v>
      </c>
      <c r="L925" s="327">
        <f>IF(I925&lt;(INDEX(Lookup!$U$2:$U$10,MATCH($D$45,Lookup!$S$2:$S$10,0))),0,365)</f>
        <v>0</v>
      </c>
      <c r="M925" s="292">
        <f t="shared" si="108"/>
        <v>0</v>
      </c>
      <c r="N925" s="371"/>
      <c r="O925" s="150"/>
      <c r="P925" s="397"/>
      <c r="Q925" s="555"/>
      <c r="R925" s="576">
        <f t="shared" si="111"/>
        <v>0</v>
      </c>
      <c r="S925" s="576">
        <f t="shared" si="112"/>
        <v>0</v>
      </c>
      <c r="T925" s="576">
        <f t="shared" si="113"/>
        <v>0</v>
      </c>
      <c r="U925" s="576">
        <f t="shared" si="114"/>
        <v>0</v>
      </c>
      <c r="V925" s="553"/>
      <c r="W925" s="553"/>
      <c r="X925" s="553"/>
      <c r="Y925" s="553"/>
      <c r="Z925" s="397"/>
      <c r="AA925" s="397"/>
      <c r="AB925" s="397"/>
      <c r="AC925" s="397"/>
      <c r="AD925" s="397"/>
      <c r="AE925" s="397"/>
      <c r="AF925" s="397"/>
      <c r="AG925" s="397"/>
      <c r="AH925" s="397"/>
      <c r="AI925" s="397"/>
      <c r="AJ925" s="397"/>
      <c r="AK925" s="397"/>
      <c r="AL925" s="397"/>
      <c r="AM925" s="397"/>
      <c r="AN925" s="397"/>
      <c r="AO925" s="397"/>
      <c r="AP925" s="397"/>
      <c r="AQ925" s="397"/>
      <c r="AR925" s="397"/>
      <c r="AS925" s="397"/>
      <c r="AT925" s="397"/>
      <c r="AU925" s="397"/>
      <c r="AV925" s="397"/>
      <c r="AW925" s="397"/>
      <c r="AX925" s="397"/>
      <c r="AY925" s="397"/>
      <c r="AZ925" s="397"/>
      <c r="BA925" s="553"/>
      <c r="BB925" s="397"/>
      <c r="BC925" s="397"/>
      <c r="BD925" s="397"/>
      <c r="BE925" s="397"/>
      <c r="BF925" s="397"/>
      <c r="BG925" s="397"/>
      <c r="BH925" s="397"/>
      <c r="BI925" s="397"/>
      <c r="BJ925" s="397"/>
      <c r="BK925" s="397"/>
    </row>
    <row r="926" spans="2:63" x14ac:dyDescent="0.35">
      <c r="B926" s="80"/>
      <c r="C926" s="119"/>
      <c r="D926" s="119"/>
      <c r="E926" s="202"/>
      <c r="F926" s="119"/>
      <c r="G926" s="120"/>
      <c r="H926" s="41"/>
      <c r="I926" s="41"/>
      <c r="J926" s="944">
        <f t="shared" si="109"/>
        <v>0</v>
      </c>
      <c r="K926" s="292">
        <f t="shared" si="110"/>
        <v>0</v>
      </c>
      <c r="L926" s="327">
        <f>IF(I926&lt;(INDEX(Lookup!$U$2:$U$10,MATCH($D$45,Lookup!$S$2:$S$10,0))),0,365)</f>
        <v>0</v>
      </c>
      <c r="M926" s="292">
        <f t="shared" si="108"/>
        <v>0</v>
      </c>
      <c r="N926" s="371"/>
      <c r="O926" s="150"/>
      <c r="P926" s="397"/>
      <c r="Q926" s="555"/>
      <c r="R926" s="576">
        <f t="shared" si="111"/>
        <v>0</v>
      </c>
      <c r="S926" s="576">
        <f t="shared" si="112"/>
        <v>0</v>
      </c>
      <c r="T926" s="576">
        <f t="shared" si="113"/>
        <v>0</v>
      </c>
      <c r="U926" s="576">
        <f t="shared" si="114"/>
        <v>0</v>
      </c>
      <c r="V926" s="553"/>
      <c r="W926" s="553"/>
      <c r="X926" s="553"/>
      <c r="Y926" s="553"/>
      <c r="Z926" s="397"/>
      <c r="AA926" s="397"/>
      <c r="AB926" s="397"/>
      <c r="AC926" s="397"/>
      <c r="AD926" s="397"/>
      <c r="AE926" s="397"/>
      <c r="AF926" s="397"/>
      <c r="AG926" s="397"/>
      <c r="AH926" s="397"/>
      <c r="AI926" s="397"/>
      <c r="AJ926" s="397"/>
      <c r="AK926" s="397"/>
      <c r="AL926" s="397"/>
      <c r="AM926" s="397"/>
      <c r="AN926" s="397"/>
      <c r="AO926" s="397"/>
      <c r="AP926" s="397"/>
      <c r="AQ926" s="397"/>
      <c r="AR926" s="397"/>
      <c r="AS926" s="397"/>
      <c r="AT926" s="397"/>
      <c r="AU926" s="397"/>
      <c r="AV926" s="397"/>
      <c r="AW926" s="397"/>
      <c r="AX926" s="397"/>
      <c r="AY926" s="397"/>
      <c r="AZ926" s="397"/>
      <c r="BA926" s="553"/>
      <c r="BB926" s="397"/>
      <c r="BC926" s="397"/>
      <c r="BD926" s="397"/>
      <c r="BE926" s="397"/>
      <c r="BF926" s="397"/>
      <c r="BG926" s="397"/>
      <c r="BH926" s="397"/>
      <c r="BI926" s="397"/>
      <c r="BJ926" s="397"/>
      <c r="BK926" s="397"/>
    </row>
    <row r="927" spans="2:63" x14ac:dyDescent="0.35">
      <c r="B927" s="80"/>
      <c r="C927" s="119"/>
      <c r="D927" s="119"/>
      <c r="E927" s="202"/>
      <c r="F927" s="119"/>
      <c r="G927" s="120"/>
      <c r="H927" s="41"/>
      <c r="I927" s="41"/>
      <c r="J927" s="944">
        <f t="shared" si="109"/>
        <v>0</v>
      </c>
      <c r="K927" s="292">
        <f t="shared" si="110"/>
        <v>0</v>
      </c>
      <c r="L927" s="327">
        <f>IF(I927&lt;(INDEX(Lookup!$U$2:$U$10,MATCH($D$45,Lookup!$S$2:$S$10,0))),0,365)</f>
        <v>0</v>
      </c>
      <c r="M927" s="292">
        <f t="shared" si="108"/>
        <v>0</v>
      </c>
      <c r="N927" s="371"/>
      <c r="O927" s="150"/>
      <c r="P927" s="397"/>
      <c r="Q927" s="555"/>
      <c r="R927" s="576">
        <f t="shared" si="111"/>
        <v>0</v>
      </c>
      <c r="S927" s="576">
        <f t="shared" si="112"/>
        <v>0</v>
      </c>
      <c r="T927" s="576">
        <f t="shared" si="113"/>
        <v>0</v>
      </c>
      <c r="U927" s="576">
        <f t="shared" si="114"/>
        <v>0</v>
      </c>
      <c r="V927" s="553"/>
      <c r="W927" s="553"/>
      <c r="X927" s="553"/>
      <c r="Y927" s="553"/>
      <c r="Z927" s="397"/>
      <c r="AA927" s="397"/>
      <c r="AB927" s="397"/>
      <c r="AC927" s="397"/>
      <c r="AD927" s="397"/>
      <c r="AE927" s="397"/>
      <c r="AF927" s="397"/>
      <c r="AG927" s="397"/>
      <c r="AH927" s="397"/>
      <c r="AI927" s="397"/>
      <c r="AJ927" s="397"/>
      <c r="AK927" s="397"/>
      <c r="AL927" s="397"/>
      <c r="AM927" s="397"/>
      <c r="AN927" s="397"/>
      <c r="AO927" s="397"/>
      <c r="AP927" s="397"/>
      <c r="AQ927" s="397"/>
      <c r="AR927" s="397"/>
      <c r="AS927" s="397"/>
      <c r="AT927" s="397"/>
      <c r="AU927" s="397"/>
      <c r="AV927" s="397"/>
      <c r="AW927" s="397"/>
      <c r="AX927" s="397"/>
      <c r="AY927" s="397"/>
      <c r="AZ927" s="397"/>
      <c r="BA927" s="553"/>
      <c r="BB927" s="397"/>
      <c r="BC927" s="397"/>
      <c r="BD927" s="397"/>
      <c r="BE927" s="397"/>
      <c r="BF927" s="397"/>
      <c r="BG927" s="397"/>
      <c r="BH927" s="397"/>
      <c r="BI927" s="397"/>
      <c r="BJ927" s="397"/>
      <c r="BK927" s="397"/>
    </row>
    <row r="928" spans="2:63" x14ac:dyDescent="0.35">
      <c r="B928" s="80"/>
      <c r="C928" s="119"/>
      <c r="D928" s="119"/>
      <c r="E928" s="202"/>
      <c r="F928" s="119"/>
      <c r="G928" s="120"/>
      <c r="H928" s="41"/>
      <c r="I928" s="41"/>
      <c r="J928" s="944">
        <f t="shared" si="109"/>
        <v>0</v>
      </c>
      <c r="K928" s="292">
        <f t="shared" si="110"/>
        <v>0</v>
      </c>
      <c r="L928" s="327">
        <f>IF(I928&lt;(INDEX(Lookup!$U$2:$U$10,MATCH($D$45,Lookup!$S$2:$S$10,0))),0,365)</f>
        <v>0</v>
      </c>
      <c r="M928" s="292">
        <f t="shared" si="108"/>
        <v>0</v>
      </c>
      <c r="N928" s="371"/>
      <c r="O928" s="150"/>
      <c r="P928" s="397"/>
      <c r="Q928" s="555"/>
      <c r="R928" s="576">
        <f t="shared" si="111"/>
        <v>0</v>
      </c>
      <c r="S928" s="576">
        <f t="shared" si="112"/>
        <v>0</v>
      </c>
      <c r="T928" s="576">
        <f t="shared" si="113"/>
        <v>0</v>
      </c>
      <c r="U928" s="576">
        <f t="shared" si="114"/>
        <v>0</v>
      </c>
      <c r="V928" s="553"/>
      <c r="W928" s="553"/>
      <c r="X928" s="553"/>
      <c r="Y928" s="553"/>
      <c r="Z928" s="397"/>
      <c r="AA928" s="397"/>
      <c r="AB928" s="397"/>
      <c r="AC928" s="397"/>
      <c r="AD928" s="397"/>
      <c r="AE928" s="397"/>
      <c r="AF928" s="397"/>
      <c r="AG928" s="397"/>
      <c r="AH928" s="397"/>
      <c r="AI928" s="397"/>
      <c r="AJ928" s="397"/>
      <c r="AK928" s="397"/>
      <c r="AL928" s="397"/>
      <c r="AM928" s="397"/>
      <c r="AN928" s="397"/>
      <c r="AO928" s="397"/>
      <c r="AP928" s="397"/>
      <c r="AQ928" s="397"/>
      <c r="AR928" s="397"/>
      <c r="AS928" s="397"/>
      <c r="AT928" s="397"/>
      <c r="AU928" s="397"/>
      <c r="AV928" s="397"/>
      <c r="AW928" s="397"/>
      <c r="AX928" s="397"/>
      <c r="AY928" s="397"/>
      <c r="AZ928" s="397"/>
      <c r="BA928" s="553"/>
      <c r="BB928" s="397"/>
      <c r="BC928" s="397"/>
      <c r="BD928" s="397"/>
      <c r="BE928" s="397"/>
      <c r="BF928" s="397"/>
      <c r="BG928" s="397"/>
      <c r="BH928" s="397"/>
      <c r="BI928" s="397"/>
      <c r="BJ928" s="397"/>
      <c r="BK928" s="397"/>
    </row>
    <row r="929" spans="2:63" x14ac:dyDescent="0.35">
      <c r="B929" s="80"/>
      <c r="C929" s="119"/>
      <c r="D929" s="119"/>
      <c r="E929" s="202"/>
      <c r="F929" s="119"/>
      <c r="G929" s="120"/>
      <c r="H929" s="41"/>
      <c r="I929" s="41"/>
      <c r="J929" s="944">
        <f t="shared" si="109"/>
        <v>0</v>
      </c>
      <c r="K929" s="292">
        <f t="shared" si="110"/>
        <v>0</v>
      </c>
      <c r="L929" s="327">
        <f>IF(I929&lt;(INDEX(Lookup!$U$2:$U$10,MATCH($D$45,Lookup!$S$2:$S$10,0))),0,365)</f>
        <v>0</v>
      </c>
      <c r="M929" s="292">
        <f t="shared" si="108"/>
        <v>0</v>
      </c>
      <c r="N929" s="371"/>
      <c r="O929" s="150"/>
      <c r="P929" s="397"/>
      <c r="Q929" s="555"/>
      <c r="R929" s="576">
        <f t="shared" si="111"/>
        <v>0</v>
      </c>
      <c r="S929" s="576">
        <f t="shared" si="112"/>
        <v>0</v>
      </c>
      <c r="T929" s="576">
        <f t="shared" si="113"/>
        <v>0</v>
      </c>
      <c r="U929" s="576">
        <f t="shared" si="114"/>
        <v>0</v>
      </c>
      <c r="V929" s="553"/>
      <c r="W929" s="553"/>
      <c r="X929" s="553"/>
      <c r="Y929" s="553"/>
      <c r="Z929" s="397"/>
      <c r="AA929" s="397"/>
      <c r="AB929" s="397"/>
      <c r="AC929" s="397"/>
      <c r="AD929" s="397"/>
      <c r="AE929" s="397"/>
      <c r="AF929" s="397"/>
      <c r="AG929" s="397"/>
      <c r="AH929" s="397"/>
      <c r="AI929" s="397"/>
      <c r="AJ929" s="397"/>
      <c r="AK929" s="397"/>
      <c r="AL929" s="397"/>
      <c r="AM929" s="397"/>
      <c r="AN929" s="397"/>
      <c r="AO929" s="397"/>
      <c r="AP929" s="397"/>
      <c r="AQ929" s="397"/>
      <c r="AR929" s="397"/>
      <c r="AS929" s="397"/>
      <c r="AT929" s="397"/>
      <c r="AU929" s="397"/>
      <c r="AV929" s="397"/>
      <c r="AW929" s="397"/>
      <c r="AX929" s="397"/>
      <c r="AY929" s="397"/>
      <c r="AZ929" s="397"/>
      <c r="BA929" s="553"/>
      <c r="BB929" s="397"/>
      <c r="BC929" s="397"/>
      <c r="BD929" s="397"/>
      <c r="BE929" s="397"/>
      <c r="BF929" s="397"/>
      <c r="BG929" s="397"/>
      <c r="BH929" s="397"/>
      <c r="BI929" s="397"/>
      <c r="BJ929" s="397"/>
      <c r="BK929" s="397"/>
    </row>
    <row r="930" spans="2:63" x14ac:dyDescent="0.35">
      <c r="B930" s="80"/>
      <c r="C930" s="119"/>
      <c r="D930" s="119"/>
      <c r="E930" s="202"/>
      <c r="F930" s="119"/>
      <c r="G930" s="120"/>
      <c r="H930" s="41"/>
      <c r="I930" s="41"/>
      <c r="J930" s="944">
        <f t="shared" si="109"/>
        <v>0</v>
      </c>
      <c r="K930" s="292">
        <f t="shared" si="110"/>
        <v>0</v>
      </c>
      <c r="L930" s="327">
        <f>IF(I930&lt;(INDEX(Lookup!$U$2:$U$10,MATCH($D$45,Lookup!$S$2:$S$10,0))),0,365)</f>
        <v>0</v>
      </c>
      <c r="M930" s="292">
        <f t="shared" si="108"/>
        <v>0</v>
      </c>
      <c r="N930" s="371"/>
      <c r="O930" s="150"/>
      <c r="P930" s="397"/>
      <c r="Q930" s="555"/>
      <c r="R930" s="576">
        <f t="shared" si="111"/>
        <v>0</v>
      </c>
      <c r="S930" s="576">
        <f t="shared" si="112"/>
        <v>0</v>
      </c>
      <c r="T930" s="576">
        <f t="shared" si="113"/>
        <v>0</v>
      </c>
      <c r="U930" s="576">
        <f t="shared" si="114"/>
        <v>0</v>
      </c>
      <c r="V930" s="553"/>
      <c r="W930" s="553"/>
      <c r="X930" s="553"/>
      <c r="Y930" s="553"/>
      <c r="Z930" s="397"/>
      <c r="AA930" s="397"/>
      <c r="AB930" s="397"/>
      <c r="AC930" s="397"/>
      <c r="AD930" s="397"/>
      <c r="AE930" s="397"/>
      <c r="AF930" s="397"/>
      <c r="AG930" s="397"/>
      <c r="AH930" s="397"/>
      <c r="AI930" s="397"/>
      <c r="AJ930" s="397"/>
      <c r="AK930" s="397"/>
      <c r="AL930" s="397"/>
      <c r="AM930" s="397"/>
      <c r="AN930" s="397"/>
      <c r="AO930" s="397"/>
      <c r="AP930" s="397"/>
      <c r="AQ930" s="397"/>
      <c r="AR930" s="397"/>
      <c r="AS930" s="397"/>
      <c r="AT930" s="397"/>
      <c r="AU930" s="397"/>
      <c r="AV930" s="397"/>
      <c r="AW930" s="397"/>
      <c r="AX930" s="397"/>
      <c r="AY930" s="397"/>
      <c r="AZ930" s="397"/>
      <c r="BA930" s="553"/>
      <c r="BB930" s="397"/>
      <c r="BC930" s="397"/>
      <c r="BD930" s="397"/>
      <c r="BE930" s="397"/>
      <c r="BF930" s="397"/>
      <c r="BG930" s="397"/>
      <c r="BH930" s="397"/>
      <c r="BI930" s="397"/>
      <c r="BJ930" s="397"/>
      <c r="BK930" s="397"/>
    </row>
    <row r="931" spans="2:63" x14ac:dyDescent="0.35">
      <c r="B931" s="80"/>
      <c r="C931" s="119"/>
      <c r="D931" s="119"/>
      <c r="E931" s="202"/>
      <c r="F931" s="119"/>
      <c r="G931" s="120"/>
      <c r="H931" s="41"/>
      <c r="I931" s="41"/>
      <c r="J931" s="944">
        <f t="shared" si="109"/>
        <v>0</v>
      </c>
      <c r="K931" s="292">
        <f t="shared" si="110"/>
        <v>0</v>
      </c>
      <c r="L931" s="327">
        <f>IF(I931&lt;(INDEX(Lookup!$U$2:$U$10,MATCH($D$45,Lookup!$S$2:$S$10,0))),0,365)</f>
        <v>0</v>
      </c>
      <c r="M931" s="292">
        <f t="shared" si="108"/>
        <v>0</v>
      </c>
      <c r="N931" s="371"/>
      <c r="O931" s="150"/>
      <c r="P931" s="397"/>
      <c r="Q931" s="555"/>
      <c r="R931" s="576">
        <f t="shared" si="111"/>
        <v>0</v>
      </c>
      <c r="S931" s="576">
        <f t="shared" si="112"/>
        <v>0</v>
      </c>
      <c r="T931" s="576">
        <f t="shared" si="113"/>
        <v>0</v>
      </c>
      <c r="U931" s="576">
        <f t="shared" si="114"/>
        <v>0</v>
      </c>
      <c r="V931" s="553"/>
      <c r="W931" s="553"/>
      <c r="X931" s="553"/>
      <c r="Y931" s="553"/>
      <c r="Z931" s="397"/>
      <c r="AA931" s="397"/>
      <c r="AB931" s="397"/>
      <c r="AC931" s="397"/>
      <c r="AD931" s="397"/>
      <c r="AE931" s="397"/>
      <c r="AF931" s="397"/>
      <c r="AG931" s="397"/>
      <c r="AH931" s="397"/>
      <c r="AI931" s="397"/>
      <c r="AJ931" s="397"/>
      <c r="AK931" s="397"/>
      <c r="AL931" s="397"/>
      <c r="AM931" s="397"/>
      <c r="AN931" s="397"/>
      <c r="AO931" s="397"/>
      <c r="AP931" s="397"/>
      <c r="AQ931" s="397"/>
      <c r="AR931" s="397"/>
      <c r="AS931" s="397"/>
      <c r="AT931" s="397"/>
      <c r="AU931" s="397"/>
      <c r="AV931" s="397"/>
      <c r="AW931" s="397"/>
      <c r="AX931" s="397"/>
      <c r="AY931" s="397"/>
      <c r="AZ931" s="397"/>
      <c r="BA931" s="553"/>
      <c r="BB931" s="397"/>
      <c r="BC931" s="397"/>
      <c r="BD931" s="397"/>
      <c r="BE931" s="397"/>
      <c r="BF931" s="397"/>
      <c r="BG931" s="397"/>
      <c r="BH931" s="397"/>
      <c r="BI931" s="397"/>
      <c r="BJ931" s="397"/>
      <c r="BK931" s="397"/>
    </row>
    <row r="932" spans="2:63" x14ac:dyDescent="0.35">
      <c r="B932" s="80"/>
      <c r="C932" s="119"/>
      <c r="D932" s="119"/>
      <c r="E932" s="202"/>
      <c r="F932" s="119"/>
      <c r="G932" s="120"/>
      <c r="H932" s="41"/>
      <c r="I932" s="41"/>
      <c r="J932" s="944">
        <f t="shared" si="109"/>
        <v>0</v>
      </c>
      <c r="K932" s="292">
        <f t="shared" si="110"/>
        <v>0</v>
      </c>
      <c r="L932" s="327">
        <f>IF(I932&lt;(INDEX(Lookup!$U$2:$U$10,MATCH($D$45,Lookup!$S$2:$S$10,0))),0,365)</f>
        <v>0</v>
      </c>
      <c r="M932" s="292">
        <f t="shared" si="108"/>
        <v>0</v>
      </c>
      <c r="N932" s="371"/>
      <c r="O932" s="150"/>
      <c r="P932" s="397"/>
      <c r="Q932" s="555"/>
      <c r="R932" s="576">
        <f t="shared" si="111"/>
        <v>0</v>
      </c>
      <c r="S932" s="576">
        <f t="shared" si="112"/>
        <v>0</v>
      </c>
      <c r="T932" s="576">
        <f t="shared" si="113"/>
        <v>0</v>
      </c>
      <c r="U932" s="576">
        <f t="shared" si="114"/>
        <v>0</v>
      </c>
      <c r="V932" s="553"/>
      <c r="W932" s="553"/>
      <c r="X932" s="553"/>
      <c r="Y932" s="553"/>
      <c r="Z932" s="397"/>
      <c r="AA932" s="397"/>
      <c r="AB932" s="397"/>
      <c r="AC932" s="397"/>
      <c r="AD932" s="397"/>
      <c r="AE932" s="397"/>
      <c r="AF932" s="397"/>
      <c r="AG932" s="397"/>
      <c r="AH932" s="397"/>
      <c r="AI932" s="397"/>
      <c r="AJ932" s="397"/>
      <c r="AK932" s="397"/>
      <c r="AL932" s="397"/>
      <c r="AM932" s="397"/>
      <c r="AN932" s="397"/>
      <c r="AO932" s="397"/>
      <c r="AP932" s="397"/>
      <c r="AQ932" s="397"/>
      <c r="AR932" s="397"/>
      <c r="AS932" s="397"/>
      <c r="AT932" s="397"/>
      <c r="AU932" s="397"/>
      <c r="AV932" s="397"/>
      <c r="AW932" s="397"/>
      <c r="AX932" s="397"/>
      <c r="AY932" s="397"/>
      <c r="AZ932" s="397"/>
      <c r="BA932" s="553"/>
      <c r="BB932" s="397"/>
      <c r="BC932" s="397"/>
      <c r="BD932" s="397"/>
      <c r="BE932" s="397"/>
      <c r="BF932" s="397"/>
      <c r="BG932" s="397"/>
      <c r="BH932" s="397"/>
      <c r="BI932" s="397"/>
      <c r="BJ932" s="397"/>
      <c r="BK932" s="397"/>
    </row>
    <row r="933" spans="2:63" x14ac:dyDescent="0.35">
      <c r="B933" s="80"/>
      <c r="C933" s="119"/>
      <c r="D933" s="119"/>
      <c r="E933" s="202"/>
      <c r="F933" s="119"/>
      <c r="G933" s="120"/>
      <c r="H933" s="41"/>
      <c r="I933" s="41"/>
      <c r="J933" s="944">
        <f t="shared" si="109"/>
        <v>0</v>
      </c>
      <c r="K933" s="292">
        <f t="shared" si="110"/>
        <v>0</v>
      </c>
      <c r="L933" s="327">
        <f>IF(I933&lt;(INDEX(Lookup!$U$2:$U$10,MATCH($D$45,Lookup!$S$2:$S$10,0))),0,365)</f>
        <v>0</v>
      </c>
      <c r="M933" s="292">
        <f t="shared" si="108"/>
        <v>0</v>
      </c>
      <c r="N933" s="371"/>
      <c r="O933" s="150"/>
      <c r="P933" s="397"/>
      <c r="Q933" s="555"/>
      <c r="R933" s="576">
        <f t="shared" si="111"/>
        <v>0</v>
      </c>
      <c r="S933" s="576">
        <f t="shared" si="112"/>
        <v>0</v>
      </c>
      <c r="T933" s="576">
        <f t="shared" si="113"/>
        <v>0</v>
      </c>
      <c r="U933" s="576">
        <f t="shared" si="114"/>
        <v>0</v>
      </c>
      <c r="V933" s="553"/>
      <c r="W933" s="553"/>
      <c r="X933" s="553"/>
      <c r="Y933" s="553"/>
      <c r="Z933" s="397"/>
      <c r="AA933" s="397"/>
      <c r="AB933" s="397"/>
      <c r="AC933" s="397"/>
      <c r="AD933" s="397"/>
      <c r="AE933" s="397"/>
      <c r="AF933" s="397"/>
      <c r="AG933" s="397"/>
      <c r="AH933" s="397"/>
      <c r="AI933" s="397"/>
      <c r="AJ933" s="397"/>
      <c r="AK933" s="397"/>
      <c r="AL933" s="397"/>
      <c r="AM933" s="397"/>
      <c r="AN933" s="397"/>
      <c r="AO933" s="397"/>
      <c r="AP933" s="397"/>
      <c r="AQ933" s="397"/>
      <c r="AR933" s="397"/>
      <c r="AS933" s="397"/>
      <c r="AT933" s="397"/>
      <c r="AU933" s="397"/>
      <c r="AV933" s="397"/>
      <c r="AW933" s="397"/>
      <c r="AX933" s="397"/>
      <c r="AY933" s="397"/>
      <c r="AZ933" s="397"/>
      <c r="BA933" s="553"/>
      <c r="BB933" s="397"/>
      <c r="BC933" s="397"/>
      <c r="BD933" s="397"/>
      <c r="BE933" s="397"/>
      <c r="BF933" s="397"/>
      <c r="BG933" s="397"/>
      <c r="BH933" s="397"/>
      <c r="BI933" s="397"/>
      <c r="BJ933" s="397"/>
      <c r="BK933" s="397"/>
    </row>
    <row r="934" spans="2:63" x14ac:dyDescent="0.35">
      <c r="B934" s="80"/>
      <c r="C934" s="119"/>
      <c r="D934" s="119"/>
      <c r="E934" s="202"/>
      <c r="F934" s="119"/>
      <c r="G934" s="120"/>
      <c r="H934" s="41"/>
      <c r="I934" s="41"/>
      <c r="J934" s="944">
        <f t="shared" si="109"/>
        <v>0</v>
      </c>
      <c r="K934" s="292">
        <f t="shared" si="110"/>
        <v>0</v>
      </c>
      <c r="L934" s="327">
        <f>IF(I934&lt;(INDEX(Lookup!$U$2:$U$10,MATCH($D$45,Lookup!$S$2:$S$10,0))),0,365)</f>
        <v>0</v>
      </c>
      <c r="M934" s="292">
        <f t="shared" si="108"/>
        <v>0</v>
      </c>
      <c r="N934" s="371"/>
      <c r="O934" s="150"/>
      <c r="P934" s="397"/>
      <c r="Q934" s="555"/>
      <c r="R934" s="576">
        <f t="shared" si="111"/>
        <v>0</v>
      </c>
      <c r="S934" s="576">
        <f t="shared" si="112"/>
        <v>0</v>
      </c>
      <c r="T934" s="576">
        <f t="shared" si="113"/>
        <v>0</v>
      </c>
      <c r="U934" s="576">
        <f t="shared" si="114"/>
        <v>0</v>
      </c>
      <c r="V934" s="553"/>
      <c r="W934" s="553"/>
      <c r="X934" s="553"/>
      <c r="Y934" s="553"/>
      <c r="Z934" s="397"/>
      <c r="AA934" s="397"/>
      <c r="AB934" s="397"/>
      <c r="AC934" s="397"/>
      <c r="AD934" s="397"/>
      <c r="AE934" s="397"/>
      <c r="AF934" s="397"/>
      <c r="AG934" s="397"/>
      <c r="AH934" s="397"/>
      <c r="AI934" s="397"/>
      <c r="AJ934" s="397"/>
      <c r="AK934" s="397"/>
      <c r="AL934" s="397"/>
      <c r="AM934" s="397"/>
      <c r="AN934" s="397"/>
      <c r="AO934" s="397"/>
      <c r="AP934" s="397"/>
      <c r="AQ934" s="397"/>
      <c r="AR934" s="397"/>
      <c r="AS934" s="397"/>
      <c r="AT934" s="397"/>
      <c r="AU934" s="397"/>
      <c r="AV934" s="397"/>
      <c r="AW934" s="397"/>
      <c r="AX934" s="397"/>
      <c r="AY934" s="397"/>
      <c r="AZ934" s="397"/>
      <c r="BA934" s="553"/>
      <c r="BB934" s="397"/>
      <c r="BC934" s="397"/>
      <c r="BD934" s="397"/>
      <c r="BE934" s="397"/>
      <c r="BF934" s="397"/>
      <c r="BG934" s="397"/>
      <c r="BH934" s="397"/>
      <c r="BI934" s="397"/>
      <c r="BJ934" s="397"/>
      <c r="BK934" s="397"/>
    </row>
    <row r="935" spans="2:63" x14ac:dyDescent="0.35">
      <c r="B935" s="80"/>
      <c r="C935" s="119"/>
      <c r="D935" s="119"/>
      <c r="E935" s="202"/>
      <c r="F935" s="119"/>
      <c r="G935" s="120"/>
      <c r="H935" s="41"/>
      <c r="I935" s="41"/>
      <c r="J935" s="944">
        <f t="shared" si="109"/>
        <v>0</v>
      </c>
      <c r="K935" s="292">
        <f t="shared" si="110"/>
        <v>0</v>
      </c>
      <c r="L935" s="327">
        <f>IF(I935&lt;(INDEX(Lookup!$U$2:$U$10,MATCH($D$45,Lookup!$S$2:$S$10,0))),0,365)</f>
        <v>0</v>
      </c>
      <c r="M935" s="292">
        <f t="shared" si="108"/>
        <v>0</v>
      </c>
      <c r="N935" s="371"/>
      <c r="O935" s="150"/>
      <c r="P935" s="397"/>
      <c r="Q935" s="555"/>
      <c r="R935" s="576">
        <f t="shared" si="111"/>
        <v>0</v>
      </c>
      <c r="S935" s="576">
        <f t="shared" si="112"/>
        <v>0</v>
      </c>
      <c r="T935" s="576">
        <f t="shared" si="113"/>
        <v>0</v>
      </c>
      <c r="U935" s="576">
        <f t="shared" si="114"/>
        <v>0</v>
      </c>
      <c r="V935" s="553"/>
      <c r="W935" s="553"/>
      <c r="X935" s="553"/>
      <c r="Y935" s="553"/>
      <c r="Z935" s="397"/>
      <c r="AA935" s="397"/>
      <c r="AB935" s="397"/>
      <c r="AC935" s="397"/>
      <c r="AD935" s="397"/>
      <c r="AE935" s="397"/>
      <c r="AF935" s="397"/>
      <c r="AG935" s="397"/>
      <c r="AH935" s="397"/>
      <c r="AI935" s="397"/>
      <c r="AJ935" s="397"/>
      <c r="AK935" s="397"/>
      <c r="AL935" s="397"/>
      <c r="AM935" s="397"/>
      <c r="AN935" s="397"/>
      <c r="AO935" s="397"/>
      <c r="AP935" s="397"/>
      <c r="AQ935" s="397"/>
      <c r="AR935" s="397"/>
      <c r="AS935" s="397"/>
      <c r="AT935" s="397"/>
      <c r="AU935" s="397"/>
      <c r="AV935" s="397"/>
      <c r="AW935" s="397"/>
      <c r="AX935" s="397"/>
      <c r="AY935" s="397"/>
      <c r="AZ935" s="397"/>
      <c r="BA935" s="553"/>
      <c r="BB935" s="397"/>
      <c r="BC935" s="397"/>
      <c r="BD935" s="397"/>
      <c r="BE935" s="397"/>
      <c r="BF935" s="397"/>
      <c r="BG935" s="397"/>
      <c r="BH935" s="397"/>
      <c r="BI935" s="397"/>
      <c r="BJ935" s="397"/>
      <c r="BK935" s="397"/>
    </row>
    <row r="936" spans="2:63" x14ac:dyDescent="0.35">
      <c r="B936" s="80"/>
      <c r="C936" s="119"/>
      <c r="D936" s="119"/>
      <c r="E936" s="202"/>
      <c r="F936" s="119"/>
      <c r="G936" s="120"/>
      <c r="H936" s="41"/>
      <c r="I936" s="41"/>
      <c r="J936" s="944">
        <f t="shared" si="109"/>
        <v>0</v>
      </c>
      <c r="K936" s="292">
        <f t="shared" si="110"/>
        <v>0</v>
      </c>
      <c r="L936" s="327">
        <f>IF(I936&lt;(INDEX(Lookup!$U$2:$U$10,MATCH($D$45,Lookup!$S$2:$S$10,0))),0,365)</f>
        <v>0</v>
      </c>
      <c r="M936" s="292">
        <f t="shared" si="108"/>
        <v>0</v>
      </c>
      <c r="N936" s="371"/>
      <c r="O936" s="150"/>
      <c r="P936" s="397"/>
      <c r="Q936" s="555"/>
      <c r="R936" s="576">
        <f t="shared" si="111"/>
        <v>0</v>
      </c>
      <c r="S936" s="576">
        <f t="shared" si="112"/>
        <v>0</v>
      </c>
      <c r="T936" s="576">
        <f t="shared" si="113"/>
        <v>0</v>
      </c>
      <c r="U936" s="576">
        <f t="shared" si="114"/>
        <v>0</v>
      </c>
      <c r="V936" s="553"/>
      <c r="W936" s="553"/>
      <c r="X936" s="553"/>
      <c r="Y936" s="553"/>
      <c r="Z936" s="397"/>
      <c r="AA936" s="397"/>
      <c r="AB936" s="397"/>
      <c r="AC936" s="397"/>
      <c r="AD936" s="397"/>
      <c r="AE936" s="397"/>
      <c r="AF936" s="397"/>
      <c r="AG936" s="397"/>
      <c r="AH936" s="397"/>
      <c r="AI936" s="397"/>
      <c r="AJ936" s="397"/>
      <c r="AK936" s="397"/>
      <c r="AL936" s="397"/>
      <c r="AM936" s="397"/>
      <c r="AN936" s="397"/>
      <c r="AO936" s="397"/>
      <c r="AP936" s="397"/>
      <c r="AQ936" s="397"/>
      <c r="AR936" s="397"/>
      <c r="AS936" s="397"/>
      <c r="AT936" s="397"/>
      <c r="AU936" s="397"/>
      <c r="AV936" s="397"/>
      <c r="AW936" s="397"/>
      <c r="AX936" s="397"/>
      <c r="AY936" s="397"/>
      <c r="AZ936" s="397"/>
      <c r="BA936" s="553"/>
      <c r="BB936" s="397"/>
      <c r="BC936" s="397"/>
      <c r="BD936" s="397"/>
      <c r="BE936" s="397"/>
      <c r="BF936" s="397"/>
      <c r="BG936" s="397"/>
      <c r="BH936" s="397"/>
      <c r="BI936" s="397"/>
      <c r="BJ936" s="397"/>
      <c r="BK936" s="397"/>
    </row>
    <row r="937" spans="2:63" x14ac:dyDescent="0.35">
      <c r="B937" s="80"/>
      <c r="C937" s="119"/>
      <c r="D937" s="119"/>
      <c r="E937" s="202"/>
      <c r="F937" s="119"/>
      <c r="G937" s="120"/>
      <c r="H937" s="41"/>
      <c r="I937" s="41"/>
      <c r="J937" s="944">
        <f t="shared" si="109"/>
        <v>0</v>
      </c>
      <c r="K937" s="292">
        <f t="shared" si="110"/>
        <v>0</v>
      </c>
      <c r="L937" s="327">
        <f>IF(I937&lt;(INDEX(Lookup!$U$2:$U$10,MATCH($D$45,Lookup!$S$2:$S$10,0))),0,365)</f>
        <v>0</v>
      </c>
      <c r="M937" s="292">
        <f t="shared" si="108"/>
        <v>0</v>
      </c>
      <c r="N937" s="371"/>
      <c r="O937" s="150"/>
      <c r="P937" s="397"/>
      <c r="Q937" s="555"/>
      <c r="R937" s="576">
        <f t="shared" si="111"/>
        <v>0</v>
      </c>
      <c r="S937" s="576">
        <f t="shared" si="112"/>
        <v>0</v>
      </c>
      <c r="T937" s="576">
        <f t="shared" si="113"/>
        <v>0</v>
      </c>
      <c r="U937" s="576">
        <f t="shared" si="114"/>
        <v>0</v>
      </c>
      <c r="V937" s="553"/>
      <c r="W937" s="553"/>
      <c r="X937" s="553"/>
      <c r="Y937" s="553"/>
      <c r="Z937" s="397"/>
      <c r="AA937" s="397"/>
      <c r="AB937" s="397"/>
      <c r="AC937" s="397"/>
      <c r="AD937" s="397"/>
      <c r="AE937" s="397"/>
      <c r="AF937" s="397"/>
      <c r="AG937" s="397"/>
      <c r="AH937" s="397"/>
      <c r="AI937" s="397"/>
      <c r="AJ937" s="397"/>
      <c r="AK937" s="397"/>
      <c r="AL937" s="397"/>
      <c r="AM937" s="397"/>
      <c r="AN937" s="397"/>
      <c r="AO937" s="397"/>
      <c r="AP937" s="397"/>
      <c r="AQ937" s="397"/>
      <c r="AR937" s="397"/>
      <c r="AS937" s="397"/>
      <c r="AT937" s="397"/>
      <c r="AU937" s="397"/>
      <c r="AV937" s="397"/>
      <c r="AW937" s="397"/>
      <c r="AX937" s="397"/>
      <c r="AY937" s="397"/>
      <c r="AZ937" s="397"/>
      <c r="BA937" s="553"/>
      <c r="BB937" s="397"/>
      <c r="BC937" s="397"/>
      <c r="BD937" s="397"/>
      <c r="BE937" s="397"/>
      <c r="BF937" s="397"/>
      <c r="BG937" s="397"/>
      <c r="BH937" s="397"/>
      <c r="BI937" s="397"/>
      <c r="BJ937" s="397"/>
      <c r="BK937" s="397"/>
    </row>
    <row r="938" spans="2:63" x14ac:dyDescent="0.35">
      <c r="B938" s="80"/>
      <c r="C938" s="119"/>
      <c r="D938" s="119"/>
      <c r="E938" s="202"/>
      <c r="F938" s="119"/>
      <c r="G938" s="120"/>
      <c r="H938" s="41"/>
      <c r="I938" s="41"/>
      <c r="J938" s="944">
        <f t="shared" si="109"/>
        <v>0</v>
      </c>
      <c r="K938" s="292">
        <f t="shared" si="110"/>
        <v>0</v>
      </c>
      <c r="L938" s="327">
        <f>IF(I938&lt;(INDEX(Lookup!$U$2:$U$10,MATCH($D$45,Lookup!$S$2:$S$10,0))),0,365)</f>
        <v>0</v>
      </c>
      <c r="M938" s="292">
        <f t="shared" si="108"/>
        <v>0</v>
      </c>
      <c r="N938" s="371"/>
      <c r="O938" s="150"/>
      <c r="P938" s="397"/>
      <c r="Q938" s="555"/>
      <c r="R938" s="576">
        <f t="shared" si="111"/>
        <v>0</v>
      </c>
      <c r="S938" s="576">
        <f t="shared" si="112"/>
        <v>0</v>
      </c>
      <c r="T938" s="576">
        <f t="shared" si="113"/>
        <v>0</v>
      </c>
      <c r="U938" s="576">
        <f t="shared" si="114"/>
        <v>0</v>
      </c>
      <c r="V938" s="553"/>
      <c r="W938" s="553"/>
      <c r="X938" s="553"/>
      <c r="Y938" s="553"/>
      <c r="Z938" s="397"/>
      <c r="AA938" s="397"/>
      <c r="AB938" s="397"/>
      <c r="AC938" s="397"/>
      <c r="AD938" s="397"/>
      <c r="AE938" s="397"/>
      <c r="AF938" s="397"/>
      <c r="AG938" s="397"/>
      <c r="AH938" s="397"/>
      <c r="AI938" s="397"/>
      <c r="AJ938" s="397"/>
      <c r="AK938" s="397"/>
      <c r="AL938" s="397"/>
      <c r="AM938" s="397"/>
      <c r="AN938" s="397"/>
      <c r="AO938" s="397"/>
      <c r="AP938" s="397"/>
      <c r="AQ938" s="397"/>
      <c r="AR938" s="397"/>
      <c r="AS938" s="397"/>
      <c r="AT938" s="397"/>
      <c r="AU938" s="397"/>
      <c r="AV938" s="397"/>
      <c r="AW938" s="397"/>
      <c r="AX938" s="397"/>
      <c r="AY938" s="397"/>
      <c r="AZ938" s="397"/>
      <c r="BA938" s="553"/>
      <c r="BB938" s="397"/>
      <c r="BC938" s="397"/>
      <c r="BD938" s="397"/>
      <c r="BE938" s="397"/>
      <c r="BF938" s="397"/>
      <c r="BG938" s="397"/>
      <c r="BH938" s="397"/>
      <c r="BI938" s="397"/>
      <c r="BJ938" s="397"/>
      <c r="BK938" s="397"/>
    </row>
    <row r="939" spans="2:63" x14ac:dyDescent="0.35">
      <c r="B939" s="80"/>
      <c r="C939" s="119"/>
      <c r="D939" s="119"/>
      <c r="E939" s="202"/>
      <c r="F939" s="119"/>
      <c r="G939" s="120"/>
      <c r="H939" s="41"/>
      <c r="I939" s="41"/>
      <c r="J939" s="944">
        <f t="shared" si="109"/>
        <v>0</v>
      </c>
      <c r="K939" s="292">
        <f t="shared" si="110"/>
        <v>0</v>
      </c>
      <c r="L939" s="327">
        <f>IF(I939&lt;(INDEX(Lookup!$U$2:$U$10,MATCH($D$45,Lookup!$S$2:$S$10,0))),0,365)</f>
        <v>0</v>
      </c>
      <c r="M939" s="292">
        <f t="shared" si="108"/>
        <v>0</v>
      </c>
      <c r="N939" s="371"/>
      <c r="O939" s="150"/>
      <c r="P939" s="397"/>
      <c r="Q939" s="555"/>
      <c r="R939" s="576">
        <f t="shared" si="111"/>
        <v>0</v>
      </c>
      <c r="S939" s="576">
        <f t="shared" si="112"/>
        <v>0</v>
      </c>
      <c r="T939" s="576">
        <f t="shared" si="113"/>
        <v>0</v>
      </c>
      <c r="U939" s="576">
        <f t="shared" si="114"/>
        <v>0</v>
      </c>
      <c r="V939" s="553"/>
      <c r="W939" s="553"/>
      <c r="X939" s="553"/>
      <c r="Y939" s="553"/>
      <c r="Z939" s="397"/>
      <c r="AA939" s="397"/>
      <c r="AB939" s="397"/>
      <c r="AC939" s="397"/>
      <c r="AD939" s="397"/>
      <c r="AE939" s="397"/>
      <c r="AF939" s="397"/>
      <c r="AG939" s="397"/>
      <c r="AH939" s="397"/>
      <c r="AI939" s="397"/>
      <c r="AJ939" s="397"/>
      <c r="AK939" s="397"/>
      <c r="AL939" s="397"/>
      <c r="AM939" s="397"/>
      <c r="AN939" s="397"/>
      <c r="AO939" s="397"/>
      <c r="AP939" s="397"/>
      <c r="AQ939" s="397"/>
      <c r="AR939" s="397"/>
      <c r="AS939" s="397"/>
      <c r="AT939" s="397"/>
      <c r="AU939" s="397"/>
      <c r="AV939" s="397"/>
      <c r="AW939" s="397"/>
      <c r="AX939" s="397"/>
      <c r="AY939" s="397"/>
      <c r="AZ939" s="397"/>
      <c r="BA939" s="553"/>
      <c r="BB939" s="397"/>
      <c r="BC939" s="397"/>
      <c r="BD939" s="397"/>
      <c r="BE939" s="397"/>
      <c r="BF939" s="397"/>
      <c r="BG939" s="397"/>
      <c r="BH939" s="397"/>
      <c r="BI939" s="397"/>
      <c r="BJ939" s="397"/>
      <c r="BK939" s="397"/>
    </row>
    <row r="940" spans="2:63" x14ac:dyDescent="0.35">
      <c r="B940" s="80"/>
      <c r="C940" s="119"/>
      <c r="D940" s="119"/>
      <c r="E940" s="202"/>
      <c r="F940" s="119"/>
      <c r="G940" s="120"/>
      <c r="H940" s="41"/>
      <c r="I940" s="41"/>
      <c r="J940" s="944">
        <f t="shared" si="109"/>
        <v>0</v>
      </c>
      <c r="K940" s="292">
        <f t="shared" si="110"/>
        <v>0</v>
      </c>
      <c r="L940" s="327">
        <f>IF(I940&lt;(INDEX(Lookup!$U$2:$U$10,MATCH($D$45,Lookup!$S$2:$S$10,0))),0,365)</f>
        <v>0</v>
      </c>
      <c r="M940" s="292">
        <f t="shared" si="108"/>
        <v>0</v>
      </c>
      <c r="N940" s="371"/>
      <c r="O940" s="150"/>
      <c r="P940" s="397"/>
      <c r="Q940" s="555"/>
      <c r="R940" s="576">
        <f t="shared" si="111"/>
        <v>0</v>
      </c>
      <c r="S940" s="576">
        <f t="shared" si="112"/>
        <v>0</v>
      </c>
      <c r="T940" s="576">
        <f t="shared" si="113"/>
        <v>0</v>
      </c>
      <c r="U940" s="576">
        <f t="shared" si="114"/>
        <v>0</v>
      </c>
      <c r="V940" s="553"/>
      <c r="W940" s="553"/>
      <c r="X940" s="553"/>
      <c r="Y940" s="553"/>
      <c r="Z940" s="397"/>
      <c r="AA940" s="397"/>
      <c r="AB940" s="397"/>
      <c r="AC940" s="397"/>
      <c r="AD940" s="397"/>
      <c r="AE940" s="397"/>
      <c r="AF940" s="397"/>
      <c r="AG940" s="397"/>
      <c r="AH940" s="397"/>
      <c r="AI940" s="397"/>
      <c r="AJ940" s="397"/>
      <c r="AK940" s="397"/>
      <c r="AL940" s="397"/>
      <c r="AM940" s="397"/>
      <c r="AN940" s="397"/>
      <c r="AO940" s="397"/>
      <c r="AP940" s="397"/>
      <c r="AQ940" s="397"/>
      <c r="AR940" s="397"/>
      <c r="AS940" s="397"/>
      <c r="AT940" s="397"/>
      <c r="AU940" s="397"/>
      <c r="AV940" s="397"/>
      <c r="AW940" s="397"/>
      <c r="AX940" s="397"/>
      <c r="AY940" s="397"/>
      <c r="AZ940" s="397"/>
      <c r="BA940" s="553"/>
      <c r="BB940" s="397"/>
      <c r="BC940" s="397"/>
      <c r="BD940" s="397"/>
      <c r="BE940" s="397"/>
      <c r="BF940" s="397"/>
      <c r="BG940" s="397"/>
      <c r="BH940" s="397"/>
      <c r="BI940" s="397"/>
      <c r="BJ940" s="397"/>
      <c r="BK940" s="397"/>
    </row>
    <row r="941" spans="2:63" x14ac:dyDescent="0.35">
      <c r="B941" s="80"/>
      <c r="C941" s="119"/>
      <c r="D941" s="119"/>
      <c r="E941" s="202"/>
      <c r="F941" s="119"/>
      <c r="G941" s="120"/>
      <c r="H941" s="41"/>
      <c r="I941" s="41"/>
      <c r="J941" s="944">
        <f t="shared" si="109"/>
        <v>0</v>
      </c>
      <c r="K941" s="292">
        <f t="shared" si="110"/>
        <v>0</v>
      </c>
      <c r="L941" s="327">
        <f>IF(I941&lt;(INDEX(Lookup!$U$2:$U$10,MATCH($D$45,Lookup!$S$2:$S$10,0))),0,365)</f>
        <v>0</v>
      </c>
      <c r="M941" s="292">
        <f t="shared" si="108"/>
        <v>0</v>
      </c>
      <c r="N941" s="371"/>
      <c r="O941" s="150"/>
      <c r="P941" s="397"/>
      <c r="Q941" s="555"/>
      <c r="R941" s="576">
        <f t="shared" si="111"/>
        <v>0</v>
      </c>
      <c r="S941" s="576">
        <f t="shared" si="112"/>
        <v>0</v>
      </c>
      <c r="T941" s="576">
        <f t="shared" si="113"/>
        <v>0</v>
      </c>
      <c r="U941" s="576">
        <f t="shared" si="114"/>
        <v>0</v>
      </c>
      <c r="V941" s="553"/>
      <c r="W941" s="553"/>
      <c r="X941" s="553"/>
      <c r="Y941" s="553"/>
      <c r="Z941" s="397"/>
      <c r="AA941" s="397"/>
      <c r="AB941" s="397"/>
      <c r="AC941" s="397"/>
      <c r="AD941" s="397"/>
      <c r="AE941" s="397"/>
      <c r="AF941" s="397"/>
      <c r="AG941" s="397"/>
      <c r="AH941" s="397"/>
      <c r="AI941" s="397"/>
      <c r="AJ941" s="397"/>
      <c r="AK941" s="397"/>
      <c r="AL941" s="397"/>
      <c r="AM941" s="397"/>
      <c r="AN941" s="397"/>
      <c r="AO941" s="397"/>
      <c r="AP941" s="397"/>
      <c r="AQ941" s="397"/>
      <c r="AR941" s="397"/>
      <c r="AS941" s="397"/>
      <c r="AT941" s="397"/>
      <c r="AU941" s="397"/>
      <c r="AV941" s="397"/>
      <c r="AW941" s="397"/>
      <c r="AX941" s="397"/>
      <c r="AY941" s="397"/>
      <c r="AZ941" s="397"/>
      <c r="BA941" s="553"/>
      <c r="BB941" s="397"/>
      <c r="BC941" s="397"/>
      <c r="BD941" s="397"/>
      <c r="BE941" s="397"/>
      <c r="BF941" s="397"/>
      <c r="BG941" s="397"/>
      <c r="BH941" s="397"/>
      <c r="BI941" s="397"/>
      <c r="BJ941" s="397"/>
      <c r="BK941" s="397"/>
    </row>
    <row r="942" spans="2:63" x14ac:dyDescent="0.35">
      <c r="B942" s="80"/>
      <c r="C942" s="119"/>
      <c r="D942" s="119"/>
      <c r="E942" s="202"/>
      <c r="F942" s="119"/>
      <c r="G942" s="120"/>
      <c r="H942" s="41"/>
      <c r="I942" s="41"/>
      <c r="J942" s="944">
        <f t="shared" si="109"/>
        <v>0</v>
      </c>
      <c r="K942" s="292">
        <f t="shared" si="110"/>
        <v>0</v>
      </c>
      <c r="L942" s="327">
        <f>IF(I942&lt;(INDEX(Lookup!$U$2:$U$10,MATCH($D$45,Lookup!$S$2:$S$10,0))),0,365)</f>
        <v>0</v>
      </c>
      <c r="M942" s="292">
        <f t="shared" si="108"/>
        <v>0</v>
      </c>
      <c r="N942" s="371"/>
      <c r="O942" s="150"/>
      <c r="P942" s="397"/>
      <c r="Q942" s="555"/>
      <c r="R942" s="576">
        <f t="shared" si="111"/>
        <v>0</v>
      </c>
      <c r="S942" s="576">
        <f t="shared" si="112"/>
        <v>0</v>
      </c>
      <c r="T942" s="576">
        <f t="shared" si="113"/>
        <v>0</v>
      </c>
      <c r="U942" s="576">
        <f t="shared" si="114"/>
        <v>0</v>
      </c>
      <c r="V942" s="553"/>
      <c r="W942" s="553"/>
      <c r="X942" s="553"/>
      <c r="Y942" s="553"/>
      <c r="Z942" s="397"/>
      <c r="AA942" s="397"/>
      <c r="AB942" s="397"/>
      <c r="AC942" s="397"/>
      <c r="AD942" s="397"/>
      <c r="AE942" s="397"/>
      <c r="AF942" s="397"/>
      <c r="AG942" s="397"/>
      <c r="AH942" s="397"/>
      <c r="AI942" s="397"/>
      <c r="AJ942" s="397"/>
      <c r="AK942" s="397"/>
      <c r="AL942" s="397"/>
      <c r="AM942" s="397"/>
      <c r="AN942" s="397"/>
      <c r="AO942" s="397"/>
      <c r="AP942" s="397"/>
      <c r="AQ942" s="397"/>
      <c r="AR942" s="397"/>
      <c r="AS942" s="397"/>
      <c r="AT942" s="397"/>
      <c r="AU942" s="397"/>
      <c r="AV942" s="397"/>
      <c r="AW942" s="397"/>
      <c r="AX942" s="397"/>
      <c r="AY942" s="397"/>
      <c r="AZ942" s="397"/>
      <c r="BA942" s="553"/>
      <c r="BB942" s="397"/>
      <c r="BC942" s="397"/>
      <c r="BD942" s="397"/>
      <c r="BE942" s="397"/>
      <c r="BF942" s="397"/>
      <c r="BG942" s="397"/>
      <c r="BH942" s="397"/>
      <c r="BI942" s="397"/>
      <c r="BJ942" s="397"/>
      <c r="BK942" s="397"/>
    </row>
    <row r="943" spans="2:63" x14ac:dyDescent="0.35">
      <c r="B943" s="80"/>
      <c r="C943" s="119"/>
      <c r="D943" s="119"/>
      <c r="E943" s="202"/>
      <c r="F943" s="119"/>
      <c r="G943" s="120"/>
      <c r="H943" s="41"/>
      <c r="I943" s="41"/>
      <c r="J943" s="944">
        <f t="shared" si="109"/>
        <v>0</v>
      </c>
      <c r="K943" s="292">
        <f t="shared" si="110"/>
        <v>0</v>
      </c>
      <c r="L943" s="327">
        <f>IF(I943&lt;(INDEX(Lookup!$U$2:$U$10,MATCH($D$45,Lookup!$S$2:$S$10,0))),0,365)</f>
        <v>0</v>
      </c>
      <c r="M943" s="292">
        <f t="shared" si="108"/>
        <v>0</v>
      </c>
      <c r="N943" s="371"/>
      <c r="O943" s="150"/>
      <c r="P943" s="397"/>
      <c r="Q943" s="555"/>
      <c r="R943" s="576">
        <f t="shared" si="111"/>
        <v>0</v>
      </c>
      <c r="S943" s="576">
        <f t="shared" si="112"/>
        <v>0</v>
      </c>
      <c r="T943" s="576">
        <f t="shared" si="113"/>
        <v>0</v>
      </c>
      <c r="U943" s="576">
        <f t="shared" si="114"/>
        <v>0</v>
      </c>
      <c r="V943" s="553"/>
      <c r="W943" s="553"/>
      <c r="X943" s="553"/>
      <c r="Y943" s="553"/>
      <c r="Z943" s="397"/>
      <c r="AA943" s="397"/>
      <c r="AB943" s="397"/>
      <c r="AC943" s="397"/>
      <c r="AD943" s="397"/>
      <c r="AE943" s="397"/>
      <c r="AF943" s="397"/>
      <c r="AG943" s="397"/>
      <c r="AH943" s="397"/>
      <c r="AI943" s="397"/>
      <c r="AJ943" s="397"/>
      <c r="AK943" s="397"/>
      <c r="AL943" s="397"/>
      <c r="AM943" s="397"/>
      <c r="AN943" s="397"/>
      <c r="AO943" s="397"/>
      <c r="AP943" s="397"/>
      <c r="AQ943" s="397"/>
      <c r="AR943" s="397"/>
      <c r="AS943" s="397"/>
      <c r="AT943" s="397"/>
      <c r="AU943" s="397"/>
      <c r="AV943" s="397"/>
      <c r="AW943" s="397"/>
      <c r="AX943" s="397"/>
      <c r="AY943" s="397"/>
      <c r="AZ943" s="397"/>
      <c r="BA943" s="553"/>
      <c r="BB943" s="397"/>
      <c r="BC943" s="397"/>
      <c r="BD943" s="397"/>
      <c r="BE943" s="397"/>
      <c r="BF943" s="397"/>
      <c r="BG943" s="397"/>
      <c r="BH943" s="397"/>
      <c r="BI943" s="397"/>
      <c r="BJ943" s="397"/>
      <c r="BK943" s="397"/>
    </row>
    <row r="944" spans="2:63" x14ac:dyDescent="0.35">
      <c r="B944" s="80"/>
      <c r="C944" s="119"/>
      <c r="D944" s="119"/>
      <c r="E944" s="202"/>
      <c r="F944" s="119"/>
      <c r="G944" s="120"/>
      <c r="H944" s="41"/>
      <c r="I944" s="41"/>
      <c r="J944" s="944">
        <f t="shared" si="109"/>
        <v>0</v>
      </c>
      <c r="K944" s="292">
        <f t="shared" si="110"/>
        <v>0</v>
      </c>
      <c r="L944" s="327">
        <f>IF(I944&lt;(INDEX(Lookup!$U$2:$U$10,MATCH($D$45,Lookup!$S$2:$S$10,0))),0,365)</f>
        <v>0</v>
      </c>
      <c r="M944" s="292">
        <f t="shared" ref="M944:M1007" si="115">IF(O944="x",0,L944*$L$8)</f>
        <v>0</v>
      </c>
      <c r="N944" s="371"/>
      <c r="O944" s="150"/>
      <c r="P944" s="397"/>
      <c r="Q944" s="555"/>
      <c r="R944" s="576">
        <f t="shared" si="111"/>
        <v>0</v>
      </c>
      <c r="S944" s="576">
        <f t="shared" si="112"/>
        <v>0</v>
      </c>
      <c r="T944" s="576">
        <f t="shared" si="113"/>
        <v>0</v>
      </c>
      <c r="U944" s="576">
        <f t="shared" si="114"/>
        <v>0</v>
      </c>
      <c r="V944" s="553"/>
      <c r="W944" s="553"/>
      <c r="X944" s="553"/>
      <c r="Y944" s="553"/>
      <c r="Z944" s="397"/>
      <c r="AA944" s="397"/>
      <c r="AB944" s="397"/>
      <c r="AC944" s="397"/>
      <c r="AD944" s="397"/>
      <c r="AE944" s="397"/>
      <c r="AF944" s="397"/>
      <c r="AG944" s="397"/>
      <c r="AH944" s="397"/>
      <c r="AI944" s="397"/>
      <c r="AJ944" s="397"/>
      <c r="AK944" s="397"/>
      <c r="AL944" s="397"/>
      <c r="AM944" s="397"/>
      <c r="AN944" s="397"/>
      <c r="AO944" s="397"/>
      <c r="AP944" s="397"/>
      <c r="AQ944" s="397"/>
      <c r="AR944" s="397"/>
      <c r="AS944" s="397"/>
      <c r="AT944" s="397"/>
      <c r="AU944" s="397"/>
      <c r="AV944" s="397"/>
      <c r="AW944" s="397"/>
      <c r="AX944" s="397"/>
      <c r="AY944" s="397"/>
      <c r="AZ944" s="397"/>
      <c r="BA944" s="553"/>
      <c r="BB944" s="397"/>
      <c r="BC944" s="397"/>
      <c r="BD944" s="397"/>
      <c r="BE944" s="397"/>
      <c r="BF944" s="397"/>
      <c r="BG944" s="397"/>
      <c r="BH944" s="397"/>
      <c r="BI944" s="397"/>
      <c r="BJ944" s="397"/>
      <c r="BK944" s="397"/>
    </row>
    <row r="945" spans="2:63" x14ac:dyDescent="0.35">
      <c r="B945" s="80"/>
      <c r="C945" s="119"/>
      <c r="D945" s="119"/>
      <c r="E945" s="202"/>
      <c r="F945" s="119"/>
      <c r="G945" s="120"/>
      <c r="H945" s="41"/>
      <c r="I945" s="41"/>
      <c r="J945" s="944">
        <f t="shared" ref="J945:J1008" si="116">IF(OR(H945&lt;&gt;"",I945&lt;&gt;""),DATEDIF(H945,I945,"d")+1,0)</f>
        <v>0</v>
      </c>
      <c r="K945" s="292">
        <f t="shared" ref="K945:K1008" si="117">J945*$L$8</f>
        <v>0</v>
      </c>
      <c r="L945" s="327">
        <f>IF(I945&lt;(INDEX(Lookup!$U$2:$U$10,MATCH($D$45,Lookup!$S$2:$S$10,0))),0,365)</f>
        <v>0</v>
      </c>
      <c r="M945" s="292">
        <f t="shared" si="115"/>
        <v>0</v>
      </c>
      <c r="N945" s="371"/>
      <c r="O945" s="150"/>
      <c r="P945" s="397"/>
      <c r="Q945" s="555"/>
      <c r="R945" s="576">
        <f t="shared" ref="R945:R1008" si="118">K945*$H$33</f>
        <v>0</v>
      </c>
      <c r="S945" s="576">
        <f t="shared" ref="S945:S1008" si="119">M945*$H$42</f>
        <v>0</v>
      </c>
      <c r="T945" s="576">
        <f t="shared" ref="T945:T1008" si="120">R945-K945</f>
        <v>0</v>
      </c>
      <c r="U945" s="576">
        <f t="shared" ref="U945:U1008" si="121">S945-M945</f>
        <v>0</v>
      </c>
      <c r="V945" s="553"/>
      <c r="W945" s="553"/>
      <c r="X945" s="553"/>
      <c r="Y945" s="553"/>
      <c r="Z945" s="397"/>
      <c r="AA945" s="397"/>
      <c r="AB945" s="397"/>
      <c r="AC945" s="397"/>
      <c r="AD945" s="397"/>
      <c r="AE945" s="397"/>
      <c r="AF945" s="397"/>
      <c r="AG945" s="397"/>
      <c r="AH945" s="397"/>
      <c r="AI945" s="397"/>
      <c r="AJ945" s="397"/>
      <c r="AK945" s="397"/>
      <c r="AL945" s="397"/>
      <c r="AM945" s="397"/>
      <c r="AN945" s="397"/>
      <c r="AO945" s="397"/>
      <c r="AP945" s="397"/>
      <c r="AQ945" s="397"/>
      <c r="AR945" s="397"/>
      <c r="AS945" s="397"/>
      <c r="AT945" s="397"/>
      <c r="AU945" s="397"/>
      <c r="AV945" s="397"/>
      <c r="AW945" s="397"/>
      <c r="AX945" s="397"/>
      <c r="AY945" s="397"/>
      <c r="AZ945" s="397"/>
      <c r="BA945" s="553"/>
      <c r="BB945" s="397"/>
      <c r="BC945" s="397"/>
      <c r="BD945" s="397"/>
      <c r="BE945" s="397"/>
      <c r="BF945" s="397"/>
      <c r="BG945" s="397"/>
      <c r="BH945" s="397"/>
      <c r="BI945" s="397"/>
      <c r="BJ945" s="397"/>
      <c r="BK945" s="397"/>
    </row>
    <row r="946" spans="2:63" x14ac:dyDescent="0.35">
      <c r="B946" s="80"/>
      <c r="C946" s="119"/>
      <c r="D946" s="119"/>
      <c r="E946" s="202"/>
      <c r="F946" s="119"/>
      <c r="G946" s="120"/>
      <c r="H946" s="41"/>
      <c r="I946" s="41"/>
      <c r="J946" s="944">
        <f t="shared" si="116"/>
        <v>0</v>
      </c>
      <c r="K946" s="292">
        <f t="shared" si="117"/>
        <v>0</v>
      </c>
      <c r="L946" s="327">
        <f>IF(I946&lt;(INDEX(Lookup!$U$2:$U$10,MATCH($D$45,Lookup!$S$2:$S$10,0))),0,365)</f>
        <v>0</v>
      </c>
      <c r="M946" s="292">
        <f t="shared" si="115"/>
        <v>0</v>
      </c>
      <c r="N946" s="371"/>
      <c r="O946" s="150"/>
      <c r="P946" s="397"/>
      <c r="Q946" s="555"/>
      <c r="R946" s="576">
        <f t="shared" si="118"/>
        <v>0</v>
      </c>
      <c r="S946" s="576">
        <f t="shared" si="119"/>
        <v>0</v>
      </c>
      <c r="T946" s="576">
        <f t="shared" si="120"/>
        <v>0</v>
      </c>
      <c r="U946" s="576">
        <f t="shared" si="121"/>
        <v>0</v>
      </c>
      <c r="V946" s="553"/>
      <c r="W946" s="553"/>
      <c r="X946" s="553"/>
      <c r="Y946" s="553"/>
      <c r="Z946" s="397"/>
      <c r="AA946" s="397"/>
      <c r="AB946" s="397"/>
      <c r="AC946" s="397"/>
      <c r="AD946" s="397"/>
      <c r="AE946" s="397"/>
      <c r="AF946" s="397"/>
      <c r="AG946" s="397"/>
      <c r="AH946" s="397"/>
      <c r="AI946" s="397"/>
      <c r="AJ946" s="397"/>
      <c r="AK946" s="397"/>
      <c r="AL946" s="397"/>
      <c r="AM946" s="397"/>
      <c r="AN946" s="397"/>
      <c r="AO946" s="397"/>
      <c r="AP946" s="397"/>
      <c r="AQ946" s="397"/>
      <c r="AR946" s="397"/>
      <c r="AS946" s="397"/>
      <c r="AT946" s="397"/>
      <c r="AU946" s="397"/>
      <c r="AV946" s="397"/>
      <c r="AW946" s="397"/>
      <c r="AX946" s="397"/>
      <c r="AY946" s="397"/>
      <c r="AZ946" s="397"/>
      <c r="BA946" s="553"/>
      <c r="BB946" s="397"/>
      <c r="BC946" s="397"/>
      <c r="BD946" s="397"/>
      <c r="BE946" s="397"/>
      <c r="BF946" s="397"/>
      <c r="BG946" s="397"/>
      <c r="BH946" s="397"/>
      <c r="BI946" s="397"/>
      <c r="BJ946" s="397"/>
      <c r="BK946" s="397"/>
    </row>
    <row r="947" spans="2:63" x14ac:dyDescent="0.35">
      <c r="B947" s="80"/>
      <c r="C947" s="119"/>
      <c r="D947" s="119"/>
      <c r="E947" s="202"/>
      <c r="F947" s="119"/>
      <c r="G947" s="120"/>
      <c r="H947" s="41"/>
      <c r="I947" s="41"/>
      <c r="J947" s="944">
        <f t="shared" si="116"/>
        <v>0</v>
      </c>
      <c r="K947" s="292">
        <f t="shared" si="117"/>
        <v>0</v>
      </c>
      <c r="L947" s="327">
        <f>IF(I947&lt;(INDEX(Lookup!$U$2:$U$10,MATCH($D$45,Lookup!$S$2:$S$10,0))),0,365)</f>
        <v>0</v>
      </c>
      <c r="M947" s="292">
        <f t="shared" si="115"/>
        <v>0</v>
      </c>
      <c r="N947" s="371"/>
      <c r="O947" s="150"/>
      <c r="P947" s="397"/>
      <c r="Q947" s="555"/>
      <c r="R947" s="576">
        <f t="shared" si="118"/>
        <v>0</v>
      </c>
      <c r="S947" s="576">
        <f t="shared" si="119"/>
        <v>0</v>
      </c>
      <c r="T947" s="576">
        <f t="shared" si="120"/>
        <v>0</v>
      </c>
      <c r="U947" s="576">
        <f t="shared" si="121"/>
        <v>0</v>
      </c>
      <c r="V947" s="553"/>
      <c r="W947" s="553"/>
      <c r="X947" s="553"/>
      <c r="Y947" s="553"/>
      <c r="Z947" s="397"/>
      <c r="AA947" s="397"/>
      <c r="AB947" s="397"/>
      <c r="AC947" s="397"/>
      <c r="AD947" s="397"/>
      <c r="AE947" s="397"/>
      <c r="AF947" s="397"/>
      <c r="AG947" s="397"/>
      <c r="AH947" s="397"/>
      <c r="AI947" s="397"/>
      <c r="AJ947" s="397"/>
      <c r="AK947" s="397"/>
      <c r="AL947" s="397"/>
      <c r="AM947" s="397"/>
      <c r="AN947" s="397"/>
      <c r="AO947" s="397"/>
      <c r="AP947" s="397"/>
      <c r="AQ947" s="397"/>
      <c r="AR947" s="397"/>
      <c r="AS947" s="397"/>
      <c r="AT947" s="397"/>
      <c r="AU947" s="397"/>
      <c r="AV947" s="397"/>
      <c r="AW947" s="397"/>
      <c r="AX947" s="397"/>
      <c r="AY947" s="397"/>
      <c r="AZ947" s="397"/>
      <c r="BA947" s="553"/>
      <c r="BB947" s="397"/>
      <c r="BC947" s="397"/>
      <c r="BD947" s="397"/>
      <c r="BE947" s="397"/>
      <c r="BF947" s="397"/>
      <c r="BG947" s="397"/>
      <c r="BH947" s="397"/>
      <c r="BI947" s="397"/>
      <c r="BJ947" s="397"/>
      <c r="BK947" s="397"/>
    </row>
    <row r="948" spans="2:63" x14ac:dyDescent="0.35">
      <c r="B948" s="80"/>
      <c r="C948" s="119"/>
      <c r="D948" s="119"/>
      <c r="E948" s="202"/>
      <c r="F948" s="119"/>
      <c r="G948" s="120"/>
      <c r="H948" s="41"/>
      <c r="I948" s="41"/>
      <c r="J948" s="944">
        <f t="shared" si="116"/>
        <v>0</v>
      </c>
      <c r="K948" s="292">
        <f t="shared" si="117"/>
        <v>0</v>
      </c>
      <c r="L948" s="327">
        <f>IF(I948&lt;(INDEX(Lookup!$U$2:$U$10,MATCH($D$45,Lookup!$S$2:$S$10,0))),0,365)</f>
        <v>0</v>
      </c>
      <c r="M948" s="292">
        <f t="shared" si="115"/>
        <v>0</v>
      </c>
      <c r="N948" s="371"/>
      <c r="O948" s="150"/>
      <c r="P948" s="397"/>
      <c r="Q948" s="555"/>
      <c r="R948" s="576">
        <f t="shared" si="118"/>
        <v>0</v>
      </c>
      <c r="S948" s="576">
        <f t="shared" si="119"/>
        <v>0</v>
      </c>
      <c r="T948" s="576">
        <f t="shared" si="120"/>
        <v>0</v>
      </c>
      <c r="U948" s="576">
        <f t="shared" si="121"/>
        <v>0</v>
      </c>
      <c r="V948" s="553"/>
      <c r="W948" s="553"/>
      <c r="X948" s="553"/>
      <c r="Y948" s="553"/>
      <c r="Z948" s="397"/>
      <c r="AA948" s="397"/>
      <c r="AB948" s="397"/>
      <c r="AC948" s="397"/>
      <c r="AD948" s="397"/>
      <c r="AE948" s="397"/>
      <c r="AF948" s="397"/>
      <c r="AG948" s="397"/>
      <c r="AH948" s="397"/>
      <c r="AI948" s="397"/>
      <c r="AJ948" s="397"/>
      <c r="AK948" s="397"/>
      <c r="AL948" s="397"/>
      <c r="AM948" s="397"/>
      <c r="AN948" s="397"/>
      <c r="AO948" s="397"/>
      <c r="AP948" s="397"/>
      <c r="AQ948" s="397"/>
      <c r="AR948" s="397"/>
      <c r="AS948" s="397"/>
      <c r="AT948" s="397"/>
      <c r="AU948" s="397"/>
      <c r="AV948" s="397"/>
      <c r="AW948" s="397"/>
      <c r="AX948" s="397"/>
      <c r="AY948" s="397"/>
      <c r="AZ948" s="397"/>
      <c r="BA948" s="553"/>
      <c r="BB948" s="397"/>
      <c r="BC948" s="397"/>
      <c r="BD948" s="397"/>
      <c r="BE948" s="397"/>
      <c r="BF948" s="397"/>
      <c r="BG948" s="397"/>
      <c r="BH948" s="397"/>
      <c r="BI948" s="397"/>
      <c r="BJ948" s="397"/>
      <c r="BK948" s="397"/>
    </row>
    <row r="949" spans="2:63" x14ac:dyDescent="0.35">
      <c r="B949" s="80"/>
      <c r="C949" s="119"/>
      <c r="D949" s="119"/>
      <c r="E949" s="202"/>
      <c r="F949" s="119"/>
      <c r="G949" s="120"/>
      <c r="H949" s="41"/>
      <c r="I949" s="41"/>
      <c r="J949" s="944">
        <f t="shared" si="116"/>
        <v>0</v>
      </c>
      <c r="K949" s="292">
        <f t="shared" si="117"/>
        <v>0</v>
      </c>
      <c r="L949" s="327">
        <f>IF(I949&lt;(INDEX(Lookup!$U$2:$U$10,MATCH($D$45,Lookup!$S$2:$S$10,0))),0,365)</f>
        <v>0</v>
      </c>
      <c r="M949" s="292">
        <f t="shared" si="115"/>
        <v>0</v>
      </c>
      <c r="N949" s="371"/>
      <c r="O949" s="150"/>
      <c r="P949" s="397"/>
      <c r="Q949" s="555"/>
      <c r="R949" s="576">
        <f t="shared" si="118"/>
        <v>0</v>
      </c>
      <c r="S949" s="576">
        <f t="shared" si="119"/>
        <v>0</v>
      </c>
      <c r="T949" s="576">
        <f t="shared" si="120"/>
        <v>0</v>
      </c>
      <c r="U949" s="576">
        <f t="shared" si="121"/>
        <v>0</v>
      </c>
      <c r="V949" s="553"/>
      <c r="W949" s="553"/>
      <c r="X949" s="553"/>
      <c r="Y949" s="553"/>
      <c r="Z949" s="397"/>
      <c r="AA949" s="397"/>
      <c r="AB949" s="397"/>
      <c r="AC949" s="397"/>
      <c r="AD949" s="397"/>
      <c r="AE949" s="397"/>
      <c r="AF949" s="397"/>
      <c r="AG949" s="397"/>
      <c r="AH949" s="397"/>
      <c r="AI949" s="397"/>
      <c r="AJ949" s="397"/>
      <c r="AK949" s="397"/>
      <c r="AL949" s="397"/>
      <c r="AM949" s="397"/>
      <c r="AN949" s="397"/>
      <c r="AO949" s="397"/>
      <c r="AP949" s="397"/>
      <c r="AQ949" s="397"/>
      <c r="AR949" s="397"/>
      <c r="AS949" s="397"/>
      <c r="AT949" s="397"/>
      <c r="AU949" s="397"/>
      <c r="AV949" s="397"/>
      <c r="AW949" s="397"/>
      <c r="AX949" s="397"/>
      <c r="AY949" s="397"/>
      <c r="AZ949" s="397"/>
      <c r="BA949" s="553"/>
      <c r="BB949" s="397"/>
      <c r="BC949" s="397"/>
      <c r="BD949" s="397"/>
      <c r="BE949" s="397"/>
      <c r="BF949" s="397"/>
      <c r="BG949" s="397"/>
      <c r="BH949" s="397"/>
      <c r="BI949" s="397"/>
      <c r="BJ949" s="397"/>
      <c r="BK949" s="397"/>
    </row>
    <row r="950" spans="2:63" x14ac:dyDescent="0.35">
      <c r="B950" s="80"/>
      <c r="C950" s="119"/>
      <c r="D950" s="119"/>
      <c r="E950" s="202"/>
      <c r="F950" s="119"/>
      <c r="G950" s="120"/>
      <c r="H950" s="41"/>
      <c r="I950" s="41"/>
      <c r="J950" s="944">
        <f t="shared" si="116"/>
        <v>0</v>
      </c>
      <c r="K950" s="292">
        <f t="shared" si="117"/>
        <v>0</v>
      </c>
      <c r="L950" s="327">
        <f>IF(I950&lt;(INDEX(Lookup!$U$2:$U$10,MATCH($D$45,Lookup!$S$2:$S$10,0))),0,365)</f>
        <v>0</v>
      </c>
      <c r="M950" s="292">
        <f t="shared" si="115"/>
        <v>0</v>
      </c>
      <c r="N950" s="371"/>
      <c r="O950" s="150"/>
      <c r="P950" s="397"/>
      <c r="Q950" s="555"/>
      <c r="R950" s="576">
        <f t="shared" si="118"/>
        <v>0</v>
      </c>
      <c r="S950" s="576">
        <f t="shared" si="119"/>
        <v>0</v>
      </c>
      <c r="T950" s="576">
        <f t="shared" si="120"/>
        <v>0</v>
      </c>
      <c r="U950" s="576">
        <f t="shared" si="121"/>
        <v>0</v>
      </c>
      <c r="V950" s="553"/>
      <c r="W950" s="553"/>
      <c r="X950" s="553"/>
      <c r="Y950" s="553"/>
      <c r="Z950" s="397"/>
      <c r="AA950" s="397"/>
      <c r="AB950" s="397"/>
      <c r="AC950" s="397"/>
      <c r="AD950" s="397"/>
      <c r="AE950" s="397"/>
      <c r="AF950" s="397"/>
      <c r="AG950" s="397"/>
      <c r="AH950" s="397"/>
      <c r="AI950" s="397"/>
      <c r="AJ950" s="397"/>
      <c r="AK950" s="397"/>
      <c r="AL950" s="397"/>
      <c r="AM950" s="397"/>
      <c r="AN950" s="397"/>
      <c r="AO950" s="397"/>
      <c r="AP950" s="397"/>
      <c r="AQ950" s="397"/>
      <c r="AR950" s="397"/>
      <c r="AS950" s="397"/>
      <c r="AT950" s="397"/>
      <c r="AU950" s="397"/>
      <c r="AV950" s="397"/>
      <c r="AW950" s="397"/>
      <c r="AX950" s="397"/>
      <c r="AY950" s="397"/>
      <c r="AZ950" s="397"/>
      <c r="BA950" s="553"/>
      <c r="BB950" s="397"/>
      <c r="BC950" s="397"/>
      <c r="BD950" s="397"/>
      <c r="BE950" s="397"/>
      <c r="BF950" s="397"/>
      <c r="BG950" s="397"/>
      <c r="BH950" s="397"/>
      <c r="BI950" s="397"/>
      <c r="BJ950" s="397"/>
      <c r="BK950" s="397"/>
    </row>
    <row r="951" spans="2:63" x14ac:dyDescent="0.35">
      <c r="B951" s="80"/>
      <c r="C951" s="119"/>
      <c r="D951" s="119"/>
      <c r="E951" s="202"/>
      <c r="F951" s="119"/>
      <c r="G951" s="120"/>
      <c r="H951" s="41"/>
      <c r="I951" s="41"/>
      <c r="J951" s="944">
        <f t="shared" si="116"/>
        <v>0</v>
      </c>
      <c r="K951" s="292">
        <f t="shared" si="117"/>
        <v>0</v>
      </c>
      <c r="L951" s="327">
        <f>IF(I951&lt;(INDEX(Lookup!$U$2:$U$10,MATCH($D$45,Lookup!$S$2:$S$10,0))),0,365)</f>
        <v>0</v>
      </c>
      <c r="M951" s="292">
        <f t="shared" si="115"/>
        <v>0</v>
      </c>
      <c r="N951" s="371"/>
      <c r="O951" s="150"/>
      <c r="P951" s="397"/>
      <c r="Q951" s="555"/>
      <c r="R951" s="576">
        <f t="shared" si="118"/>
        <v>0</v>
      </c>
      <c r="S951" s="576">
        <f t="shared" si="119"/>
        <v>0</v>
      </c>
      <c r="T951" s="576">
        <f t="shared" si="120"/>
        <v>0</v>
      </c>
      <c r="U951" s="576">
        <f t="shared" si="121"/>
        <v>0</v>
      </c>
      <c r="V951" s="553"/>
      <c r="W951" s="553"/>
      <c r="X951" s="553"/>
      <c r="Y951" s="553"/>
      <c r="Z951" s="397"/>
      <c r="AA951" s="397"/>
      <c r="AB951" s="397"/>
      <c r="AC951" s="397"/>
      <c r="AD951" s="397"/>
      <c r="AE951" s="397"/>
      <c r="AF951" s="397"/>
      <c r="AG951" s="397"/>
      <c r="AH951" s="397"/>
      <c r="AI951" s="397"/>
      <c r="AJ951" s="397"/>
      <c r="AK951" s="397"/>
      <c r="AL951" s="397"/>
      <c r="AM951" s="397"/>
      <c r="AN951" s="397"/>
      <c r="AO951" s="397"/>
      <c r="AP951" s="397"/>
      <c r="AQ951" s="397"/>
      <c r="AR951" s="397"/>
      <c r="AS951" s="397"/>
      <c r="AT951" s="397"/>
      <c r="AU951" s="397"/>
      <c r="AV951" s="397"/>
      <c r="AW951" s="397"/>
      <c r="AX951" s="397"/>
      <c r="AY951" s="397"/>
      <c r="AZ951" s="397"/>
      <c r="BA951" s="553"/>
      <c r="BB951" s="397"/>
      <c r="BC951" s="397"/>
      <c r="BD951" s="397"/>
      <c r="BE951" s="397"/>
      <c r="BF951" s="397"/>
      <c r="BG951" s="397"/>
      <c r="BH951" s="397"/>
      <c r="BI951" s="397"/>
      <c r="BJ951" s="397"/>
      <c r="BK951" s="397"/>
    </row>
    <row r="952" spans="2:63" x14ac:dyDescent="0.35">
      <c r="B952" s="80"/>
      <c r="C952" s="119"/>
      <c r="D952" s="119"/>
      <c r="E952" s="202"/>
      <c r="F952" s="119"/>
      <c r="G952" s="120"/>
      <c r="H952" s="41"/>
      <c r="I952" s="41"/>
      <c r="J952" s="944">
        <f t="shared" si="116"/>
        <v>0</v>
      </c>
      <c r="K952" s="292">
        <f t="shared" si="117"/>
        <v>0</v>
      </c>
      <c r="L952" s="327">
        <f>IF(I952&lt;(INDEX(Lookup!$U$2:$U$10,MATCH($D$45,Lookup!$S$2:$S$10,0))),0,365)</f>
        <v>0</v>
      </c>
      <c r="M952" s="292">
        <f t="shared" si="115"/>
        <v>0</v>
      </c>
      <c r="N952" s="371"/>
      <c r="O952" s="150"/>
      <c r="P952" s="397"/>
      <c r="Q952" s="555"/>
      <c r="R952" s="576">
        <f t="shared" si="118"/>
        <v>0</v>
      </c>
      <c r="S952" s="576">
        <f t="shared" si="119"/>
        <v>0</v>
      </c>
      <c r="T952" s="576">
        <f t="shared" si="120"/>
        <v>0</v>
      </c>
      <c r="U952" s="576">
        <f t="shared" si="121"/>
        <v>0</v>
      </c>
      <c r="V952" s="553"/>
      <c r="W952" s="553"/>
      <c r="X952" s="553"/>
      <c r="Y952" s="553"/>
      <c r="Z952" s="397"/>
      <c r="AA952" s="397"/>
      <c r="AB952" s="397"/>
      <c r="AC952" s="397"/>
      <c r="AD952" s="397"/>
      <c r="AE952" s="397"/>
      <c r="AF952" s="397"/>
      <c r="AG952" s="397"/>
      <c r="AH952" s="397"/>
      <c r="AI952" s="397"/>
      <c r="AJ952" s="397"/>
      <c r="AK952" s="397"/>
      <c r="AL952" s="397"/>
      <c r="AM952" s="397"/>
      <c r="AN952" s="397"/>
      <c r="AO952" s="397"/>
      <c r="AP952" s="397"/>
      <c r="AQ952" s="397"/>
      <c r="AR952" s="397"/>
      <c r="AS952" s="397"/>
      <c r="AT952" s="397"/>
      <c r="AU952" s="397"/>
      <c r="AV952" s="397"/>
      <c r="AW952" s="397"/>
      <c r="AX952" s="397"/>
      <c r="AY952" s="397"/>
      <c r="AZ952" s="397"/>
      <c r="BA952" s="553"/>
      <c r="BB952" s="397"/>
      <c r="BC952" s="397"/>
      <c r="BD952" s="397"/>
      <c r="BE952" s="397"/>
      <c r="BF952" s="397"/>
      <c r="BG952" s="397"/>
      <c r="BH952" s="397"/>
      <c r="BI952" s="397"/>
      <c r="BJ952" s="397"/>
      <c r="BK952" s="397"/>
    </row>
    <row r="953" spans="2:63" x14ac:dyDescent="0.35">
      <c r="B953" s="80"/>
      <c r="C953" s="119"/>
      <c r="D953" s="119"/>
      <c r="E953" s="202"/>
      <c r="F953" s="119"/>
      <c r="G953" s="120"/>
      <c r="H953" s="41"/>
      <c r="I953" s="41"/>
      <c r="J953" s="944">
        <f t="shared" si="116"/>
        <v>0</v>
      </c>
      <c r="K953" s="292">
        <f t="shared" si="117"/>
        <v>0</v>
      </c>
      <c r="L953" s="327">
        <f>IF(I953&lt;(INDEX(Lookup!$U$2:$U$10,MATCH($D$45,Lookup!$S$2:$S$10,0))),0,365)</f>
        <v>0</v>
      </c>
      <c r="M953" s="292">
        <f t="shared" si="115"/>
        <v>0</v>
      </c>
      <c r="N953" s="371"/>
      <c r="O953" s="150"/>
      <c r="P953" s="397"/>
      <c r="Q953" s="555"/>
      <c r="R953" s="576">
        <f t="shared" si="118"/>
        <v>0</v>
      </c>
      <c r="S953" s="576">
        <f t="shared" si="119"/>
        <v>0</v>
      </c>
      <c r="T953" s="576">
        <f t="shared" si="120"/>
        <v>0</v>
      </c>
      <c r="U953" s="576">
        <f t="shared" si="121"/>
        <v>0</v>
      </c>
      <c r="V953" s="553"/>
      <c r="W953" s="553"/>
      <c r="X953" s="553"/>
      <c r="Y953" s="553"/>
      <c r="Z953" s="397"/>
      <c r="AA953" s="397"/>
      <c r="AB953" s="397"/>
      <c r="AC953" s="397"/>
      <c r="AD953" s="397"/>
      <c r="AE953" s="397"/>
      <c r="AF953" s="397"/>
      <c r="AG953" s="397"/>
      <c r="AH953" s="397"/>
      <c r="AI953" s="397"/>
      <c r="AJ953" s="397"/>
      <c r="AK953" s="397"/>
      <c r="AL953" s="397"/>
      <c r="AM953" s="397"/>
      <c r="AN953" s="397"/>
      <c r="AO953" s="397"/>
      <c r="AP953" s="397"/>
      <c r="AQ953" s="397"/>
      <c r="AR953" s="397"/>
      <c r="AS953" s="397"/>
      <c r="AT953" s="397"/>
      <c r="AU953" s="397"/>
      <c r="AV953" s="397"/>
      <c r="AW953" s="397"/>
      <c r="AX953" s="397"/>
      <c r="AY953" s="397"/>
      <c r="AZ953" s="397"/>
      <c r="BA953" s="553"/>
      <c r="BB953" s="397"/>
      <c r="BC953" s="397"/>
      <c r="BD953" s="397"/>
      <c r="BE953" s="397"/>
      <c r="BF953" s="397"/>
      <c r="BG953" s="397"/>
      <c r="BH953" s="397"/>
      <c r="BI953" s="397"/>
      <c r="BJ953" s="397"/>
      <c r="BK953" s="397"/>
    </row>
    <row r="954" spans="2:63" x14ac:dyDescent="0.35">
      <c r="B954" s="80"/>
      <c r="C954" s="119"/>
      <c r="D954" s="119"/>
      <c r="E954" s="202"/>
      <c r="F954" s="119"/>
      <c r="G954" s="120"/>
      <c r="H954" s="41"/>
      <c r="I954" s="41"/>
      <c r="J954" s="944">
        <f t="shared" si="116"/>
        <v>0</v>
      </c>
      <c r="K954" s="292">
        <f t="shared" si="117"/>
        <v>0</v>
      </c>
      <c r="L954" s="327">
        <f>IF(I954&lt;(INDEX(Lookup!$U$2:$U$10,MATCH($D$45,Lookup!$S$2:$S$10,0))),0,365)</f>
        <v>0</v>
      </c>
      <c r="M954" s="292">
        <f t="shared" si="115"/>
        <v>0</v>
      </c>
      <c r="N954" s="371"/>
      <c r="O954" s="150"/>
      <c r="P954" s="397"/>
      <c r="Q954" s="555"/>
      <c r="R954" s="576">
        <f t="shared" si="118"/>
        <v>0</v>
      </c>
      <c r="S954" s="576">
        <f t="shared" si="119"/>
        <v>0</v>
      </c>
      <c r="T954" s="576">
        <f t="shared" si="120"/>
        <v>0</v>
      </c>
      <c r="U954" s="576">
        <f t="shared" si="121"/>
        <v>0</v>
      </c>
      <c r="V954" s="553"/>
      <c r="W954" s="553"/>
      <c r="X954" s="553"/>
      <c r="Y954" s="553"/>
      <c r="Z954" s="397"/>
      <c r="AA954" s="397"/>
      <c r="AB954" s="397"/>
      <c r="AC954" s="397"/>
      <c r="AD954" s="397"/>
      <c r="AE954" s="397"/>
      <c r="AF954" s="397"/>
      <c r="AG954" s="397"/>
      <c r="AH954" s="397"/>
      <c r="AI954" s="397"/>
      <c r="AJ954" s="397"/>
      <c r="AK954" s="397"/>
      <c r="AL954" s="397"/>
      <c r="AM954" s="397"/>
      <c r="AN954" s="397"/>
      <c r="AO954" s="397"/>
      <c r="AP954" s="397"/>
      <c r="AQ954" s="397"/>
      <c r="AR954" s="397"/>
      <c r="AS954" s="397"/>
      <c r="AT954" s="397"/>
      <c r="AU954" s="397"/>
      <c r="AV954" s="397"/>
      <c r="AW954" s="397"/>
      <c r="AX954" s="397"/>
      <c r="AY954" s="397"/>
      <c r="AZ954" s="397"/>
      <c r="BA954" s="553"/>
      <c r="BB954" s="397"/>
      <c r="BC954" s="397"/>
      <c r="BD954" s="397"/>
      <c r="BE954" s="397"/>
      <c r="BF954" s="397"/>
      <c r="BG954" s="397"/>
      <c r="BH954" s="397"/>
      <c r="BI954" s="397"/>
      <c r="BJ954" s="397"/>
      <c r="BK954" s="397"/>
    </row>
    <row r="955" spans="2:63" x14ac:dyDescent="0.35">
      <c r="B955" s="80"/>
      <c r="C955" s="119"/>
      <c r="D955" s="119"/>
      <c r="E955" s="202"/>
      <c r="F955" s="119"/>
      <c r="G955" s="120"/>
      <c r="H955" s="41"/>
      <c r="I955" s="41"/>
      <c r="J955" s="944">
        <f t="shared" si="116"/>
        <v>0</v>
      </c>
      <c r="K955" s="292">
        <f t="shared" si="117"/>
        <v>0</v>
      </c>
      <c r="L955" s="327">
        <f>IF(I955&lt;(INDEX(Lookup!$U$2:$U$10,MATCH($D$45,Lookup!$S$2:$S$10,0))),0,365)</f>
        <v>0</v>
      </c>
      <c r="M955" s="292">
        <f t="shared" si="115"/>
        <v>0</v>
      </c>
      <c r="N955" s="371"/>
      <c r="O955" s="150"/>
      <c r="P955" s="397"/>
      <c r="Q955" s="555"/>
      <c r="R955" s="576">
        <f t="shared" si="118"/>
        <v>0</v>
      </c>
      <c r="S955" s="576">
        <f t="shared" si="119"/>
        <v>0</v>
      </c>
      <c r="T955" s="576">
        <f t="shared" si="120"/>
        <v>0</v>
      </c>
      <c r="U955" s="576">
        <f t="shared" si="121"/>
        <v>0</v>
      </c>
      <c r="V955" s="553"/>
      <c r="W955" s="553"/>
      <c r="X955" s="553"/>
      <c r="Y955" s="553"/>
      <c r="Z955" s="397"/>
      <c r="AA955" s="397"/>
      <c r="AB955" s="397"/>
      <c r="AC955" s="397"/>
      <c r="AD955" s="397"/>
      <c r="AE955" s="397"/>
      <c r="AF955" s="397"/>
      <c r="AG955" s="397"/>
      <c r="AH955" s="397"/>
      <c r="AI955" s="397"/>
      <c r="AJ955" s="397"/>
      <c r="AK955" s="397"/>
      <c r="AL955" s="397"/>
      <c r="AM955" s="397"/>
      <c r="AN955" s="397"/>
      <c r="AO955" s="397"/>
      <c r="AP955" s="397"/>
      <c r="AQ955" s="397"/>
      <c r="AR955" s="397"/>
      <c r="AS955" s="397"/>
      <c r="AT955" s="397"/>
      <c r="AU955" s="397"/>
      <c r="AV955" s="397"/>
      <c r="AW955" s="397"/>
      <c r="AX955" s="397"/>
      <c r="AY955" s="397"/>
      <c r="AZ955" s="397"/>
      <c r="BA955" s="553"/>
      <c r="BB955" s="397"/>
      <c r="BC955" s="397"/>
      <c r="BD955" s="397"/>
      <c r="BE955" s="397"/>
      <c r="BF955" s="397"/>
      <c r="BG955" s="397"/>
      <c r="BH955" s="397"/>
      <c r="BI955" s="397"/>
      <c r="BJ955" s="397"/>
      <c r="BK955" s="397"/>
    </row>
    <row r="956" spans="2:63" x14ac:dyDescent="0.35">
      <c r="B956" s="80"/>
      <c r="C956" s="119"/>
      <c r="D956" s="119"/>
      <c r="E956" s="202"/>
      <c r="F956" s="119"/>
      <c r="G956" s="120"/>
      <c r="H956" s="41"/>
      <c r="I956" s="41"/>
      <c r="J956" s="944">
        <f t="shared" si="116"/>
        <v>0</v>
      </c>
      <c r="K956" s="292">
        <f t="shared" si="117"/>
        <v>0</v>
      </c>
      <c r="L956" s="327">
        <f>IF(I956&lt;(INDEX(Lookup!$U$2:$U$10,MATCH($D$45,Lookup!$S$2:$S$10,0))),0,365)</f>
        <v>0</v>
      </c>
      <c r="M956" s="292">
        <f t="shared" si="115"/>
        <v>0</v>
      </c>
      <c r="N956" s="371"/>
      <c r="O956" s="150"/>
      <c r="P956" s="397"/>
      <c r="Q956" s="555"/>
      <c r="R956" s="576">
        <f t="shared" si="118"/>
        <v>0</v>
      </c>
      <c r="S956" s="576">
        <f t="shared" si="119"/>
        <v>0</v>
      </c>
      <c r="T956" s="576">
        <f t="shared" si="120"/>
        <v>0</v>
      </c>
      <c r="U956" s="576">
        <f t="shared" si="121"/>
        <v>0</v>
      </c>
      <c r="V956" s="553"/>
      <c r="W956" s="553"/>
      <c r="X956" s="553"/>
      <c r="Y956" s="553"/>
      <c r="Z956" s="397"/>
      <c r="AA956" s="397"/>
      <c r="AB956" s="397"/>
      <c r="AC956" s="397"/>
      <c r="AD956" s="397"/>
      <c r="AE956" s="397"/>
      <c r="AF956" s="397"/>
      <c r="AG956" s="397"/>
      <c r="AH956" s="397"/>
      <c r="AI956" s="397"/>
      <c r="AJ956" s="397"/>
      <c r="AK956" s="397"/>
      <c r="AL956" s="397"/>
      <c r="AM956" s="397"/>
      <c r="AN956" s="397"/>
      <c r="AO956" s="397"/>
      <c r="AP956" s="397"/>
      <c r="AQ956" s="397"/>
      <c r="AR956" s="397"/>
      <c r="AS956" s="397"/>
      <c r="AT956" s="397"/>
      <c r="AU956" s="397"/>
      <c r="AV956" s="397"/>
      <c r="AW956" s="397"/>
      <c r="AX956" s="397"/>
      <c r="AY956" s="397"/>
      <c r="AZ956" s="397"/>
      <c r="BA956" s="553"/>
      <c r="BB956" s="397"/>
      <c r="BC956" s="397"/>
      <c r="BD956" s="397"/>
      <c r="BE956" s="397"/>
      <c r="BF956" s="397"/>
      <c r="BG956" s="397"/>
      <c r="BH956" s="397"/>
      <c r="BI956" s="397"/>
      <c r="BJ956" s="397"/>
      <c r="BK956" s="397"/>
    </row>
    <row r="957" spans="2:63" x14ac:dyDescent="0.35">
      <c r="B957" s="80"/>
      <c r="C957" s="119"/>
      <c r="D957" s="119"/>
      <c r="E957" s="202"/>
      <c r="F957" s="119"/>
      <c r="G957" s="120"/>
      <c r="H957" s="41"/>
      <c r="I957" s="41"/>
      <c r="J957" s="944">
        <f t="shared" si="116"/>
        <v>0</v>
      </c>
      <c r="K957" s="292">
        <f t="shared" si="117"/>
        <v>0</v>
      </c>
      <c r="L957" s="327">
        <f>IF(I957&lt;(INDEX(Lookup!$U$2:$U$10,MATCH($D$45,Lookup!$S$2:$S$10,0))),0,365)</f>
        <v>0</v>
      </c>
      <c r="M957" s="292">
        <f t="shared" si="115"/>
        <v>0</v>
      </c>
      <c r="N957" s="371"/>
      <c r="O957" s="150"/>
      <c r="P957" s="397"/>
      <c r="Q957" s="555"/>
      <c r="R957" s="576">
        <f t="shared" si="118"/>
        <v>0</v>
      </c>
      <c r="S957" s="576">
        <f t="shared" si="119"/>
        <v>0</v>
      </c>
      <c r="T957" s="576">
        <f t="shared" si="120"/>
        <v>0</v>
      </c>
      <c r="U957" s="576">
        <f t="shared" si="121"/>
        <v>0</v>
      </c>
      <c r="V957" s="553"/>
      <c r="W957" s="553"/>
      <c r="X957" s="553"/>
      <c r="Y957" s="553"/>
      <c r="Z957" s="397"/>
      <c r="AA957" s="397"/>
      <c r="AB957" s="397"/>
      <c r="AC957" s="397"/>
      <c r="AD957" s="397"/>
      <c r="AE957" s="397"/>
      <c r="AF957" s="397"/>
      <c r="AG957" s="397"/>
      <c r="AH957" s="397"/>
      <c r="AI957" s="397"/>
      <c r="AJ957" s="397"/>
      <c r="AK957" s="397"/>
      <c r="AL957" s="397"/>
      <c r="AM957" s="397"/>
      <c r="AN957" s="397"/>
      <c r="AO957" s="397"/>
      <c r="AP957" s="397"/>
      <c r="AQ957" s="397"/>
      <c r="AR957" s="397"/>
      <c r="AS957" s="397"/>
      <c r="AT957" s="397"/>
      <c r="AU957" s="397"/>
      <c r="AV957" s="397"/>
      <c r="AW957" s="397"/>
      <c r="AX957" s="397"/>
      <c r="AY957" s="397"/>
      <c r="AZ957" s="397"/>
      <c r="BA957" s="553"/>
      <c r="BB957" s="397"/>
      <c r="BC957" s="397"/>
      <c r="BD957" s="397"/>
      <c r="BE957" s="397"/>
      <c r="BF957" s="397"/>
      <c r="BG957" s="397"/>
      <c r="BH957" s="397"/>
      <c r="BI957" s="397"/>
      <c r="BJ957" s="397"/>
      <c r="BK957" s="397"/>
    </row>
    <row r="958" spans="2:63" x14ac:dyDescent="0.35">
      <c r="B958" s="80"/>
      <c r="C958" s="119"/>
      <c r="D958" s="119"/>
      <c r="E958" s="202"/>
      <c r="F958" s="119"/>
      <c r="G958" s="120"/>
      <c r="H958" s="41"/>
      <c r="I958" s="41"/>
      <c r="J958" s="944">
        <f t="shared" si="116"/>
        <v>0</v>
      </c>
      <c r="K958" s="292">
        <f t="shared" si="117"/>
        <v>0</v>
      </c>
      <c r="L958" s="327">
        <f>IF(I958&lt;(INDEX(Lookup!$U$2:$U$10,MATCH($D$45,Lookup!$S$2:$S$10,0))),0,365)</f>
        <v>0</v>
      </c>
      <c r="M958" s="292">
        <f t="shared" si="115"/>
        <v>0</v>
      </c>
      <c r="N958" s="371"/>
      <c r="O958" s="150"/>
      <c r="P958" s="397"/>
      <c r="Q958" s="555"/>
      <c r="R958" s="576">
        <f t="shared" si="118"/>
        <v>0</v>
      </c>
      <c r="S958" s="576">
        <f t="shared" si="119"/>
        <v>0</v>
      </c>
      <c r="T958" s="576">
        <f t="shared" si="120"/>
        <v>0</v>
      </c>
      <c r="U958" s="576">
        <f t="shared" si="121"/>
        <v>0</v>
      </c>
      <c r="V958" s="553"/>
      <c r="W958" s="553"/>
      <c r="X958" s="553"/>
      <c r="Y958" s="553"/>
      <c r="Z958" s="397"/>
      <c r="AA958" s="397"/>
      <c r="AB958" s="397"/>
      <c r="AC958" s="397"/>
      <c r="AD958" s="397"/>
      <c r="AE958" s="397"/>
      <c r="AF958" s="397"/>
      <c r="AG958" s="397"/>
      <c r="AH958" s="397"/>
      <c r="AI958" s="397"/>
      <c r="AJ958" s="397"/>
      <c r="AK958" s="397"/>
      <c r="AL958" s="397"/>
      <c r="AM958" s="397"/>
      <c r="AN958" s="397"/>
      <c r="AO958" s="397"/>
      <c r="AP958" s="397"/>
      <c r="AQ958" s="397"/>
      <c r="AR958" s="397"/>
      <c r="AS958" s="397"/>
      <c r="AT958" s="397"/>
      <c r="AU958" s="397"/>
      <c r="AV958" s="397"/>
      <c r="AW958" s="397"/>
      <c r="AX958" s="397"/>
      <c r="AY958" s="397"/>
      <c r="AZ958" s="397"/>
      <c r="BA958" s="553"/>
      <c r="BB958" s="397"/>
      <c r="BC958" s="397"/>
      <c r="BD958" s="397"/>
      <c r="BE958" s="397"/>
      <c r="BF958" s="397"/>
      <c r="BG958" s="397"/>
      <c r="BH958" s="397"/>
      <c r="BI958" s="397"/>
      <c r="BJ958" s="397"/>
      <c r="BK958" s="397"/>
    </row>
    <row r="959" spans="2:63" x14ac:dyDescent="0.35">
      <c r="B959" s="80"/>
      <c r="C959" s="119"/>
      <c r="D959" s="119"/>
      <c r="E959" s="202"/>
      <c r="F959" s="119"/>
      <c r="G959" s="120"/>
      <c r="H959" s="41"/>
      <c r="I959" s="41"/>
      <c r="J959" s="944">
        <f t="shared" si="116"/>
        <v>0</v>
      </c>
      <c r="K959" s="292">
        <f t="shared" si="117"/>
        <v>0</v>
      </c>
      <c r="L959" s="327">
        <f>IF(I959&lt;(INDEX(Lookup!$U$2:$U$10,MATCH($D$45,Lookup!$S$2:$S$10,0))),0,365)</f>
        <v>0</v>
      </c>
      <c r="M959" s="292">
        <f t="shared" si="115"/>
        <v>0</v>
      </c>
      <c r="N959" s="371"/>
      <c r="O959" s="150"/>
      <c r="P959" s="397"/>
      <c r="Q959" s="555"/>
      <c r="R959" s="576">
        <f t="shared" si="118"/>
        <v>0</v>
      </c>
      <c r="S959" s="576">
        <f t="shared" si="119"/>
        <v>0</v>
      </c>
      <c r="T959" s="576">
        <f t="shared" si="120"/>
        <v>0</v>
      </c>
      <c r="U959" s="576">
        <f t="shared" si="121"/>
        <v>0</v>
      </c>
      <c r="V959" s="553"/>
      <c r="W959" s="553"/>
      <c r="X959" s="553"/>
      <c r="Y959" s="553"/>
      <c r="Z959" s="397"/>
      <c r="AA959" s="397"/>
      <c r="AB959" s="397"/>
      <c r="AC959" s="397"/>
      <c r="AD959" s="397"/>
      <c r="AE959" s="397"/>
      <c r="AF959" s="397"/>
      <c r="AG959" s="397"/>
      <c r="AH959" s="397"/>
      <c r="AI959" s="397"/>
      <c r="AJ959" s="397"/>
      <c r="AK959" s="397"/>
      <c r="AL959" s="397"/>
      <c r="AM959" s="397"/>
      <c r="AN959" s="397"/>
      <c r="AO959" s="397"/>
      <c r="AP959" s="397"/>
      <c r="AQ959" s="397"/>
      <c r="AR959" s="397"/>
      <c r="AS959" s="397"/>
      <c r="AT959" s="397"/>
      <c r="AU959" s="397"/>
      <c r="AV959" s="397"/>
      <c r="AW959" s="397"/>
      <c r="AX959" s="397"/>
      <c r="AY959" s="397"/>
      <c r="AZ959" s="397"/>
      <c r="BA959" s="553"/>
      <c r="BB959" s="397"/>
      <c r="BC959" s="397"/>
      <c r="BD959" s="397"/>
      <c r="BE959" s="397"/>
      <c r="BF959" s="397"/>
      <c r="BG959" s="397"/>
      <c r="BH959" s="397"/>
      <c r="BI959" s="397"/>
      <c r="BJ959" s="397"/>
      <c r="BK959" s="397"/>
    </row>
    <row r="960" spans="2:63" x14ac:dyDescent="0.35">
      <c r="B960" s="80"/>
      <c r="C960" s="119"/>
      <c r="D960" s="119"/>
      <c r="E960" s="202"/>
      <c r="F960" s="119"/>
      <c r="G960" s="120"/>
      <c r="H960" s="41"/>
      <c r="I960" s="41"/>
      <c r="J960" s="944">
        <f t="shared" si="116"/>
        <v>0</v>
      </c>
      <c r="K960" s="292">
        <f t="shared" si="117"/>
        <v>0</v>
      </c>
      <c r="L960" s="327">
        <f>IF(I960&lt;(INDEX(Lookup!$U$2:$U$10,MATCH($D$45,Lookup!$S$2:$S$10,0))),0,365)</f>
        <v>0</v>
      </c>
      <c r="M960" s="292">
        <f t="shared" si="115"/>
        <v>0</v>
      </c>
      <c r="N960" s="371"/>
      <c r="O960" s="150"/>
      <c r="P960" s="397"/>
      <c r="Q960" s="555"/>
      <c r="R960" s="576">
        <f t="shared" si="118"/>
        <v>0</v>
      </c>
      <c r="S960" s="576">
        <f t="shared" si="119"/>
        <v>0</v>
      </c>
      <c r="T960" s="576">
        <f t="shared" si="120"/>
        <v>0</v>
      </c>
      <c r="U960" s="576">
        <f t="shared" si="121"/>
        <v>0</v>
      </c>
      <c r="V960" s="553"/>
      <c r="W960" s="553"/>
      <c r="X960" s="553"/>
      <c r="Y960" s="553"/>
      <c r="Z960" s="397"/>
      <c r="AA960" s="397"/>
      <c r="AB960" s="397"/>
      <c r="AC960" s="397"/>
      <c r="AD960" s="397"/>
      <c r="AE960" s="397"/>
      <c r="AF960" s="397"/>
      <c r="AG960" s="397"/>
      <c r="AH960" s="397"/>
      <c r="AI960" s="397"/>
      <c r="AJ960" s="397"/>
      <c r="AK960" s="397"/>
      <c r="AL960" s="397"/>
      <c r="AM960" s="397"/>
      <c r="AN960" s="397"/>
      <c r="AO960" s="397"/>
      <c r="AP960" s="397"/>
      <c r="AQ960" s="397"/>
      <c r="AR960" s="397"/>
      <c r="AS960" s="397"/>
      <c r="AT960" s="397"/>
      <c r="AU960" s="397"/>
      <c r="AV960" s="397"/>
      <c r="AW960" s="397"/>
      <c r="AX960" s="397"/>
      <c r="AY960" s="397"/>
      <c r="AZ960" s="397"/>
      <c r="BA960" s="553"/>
      <c r="BB960" s="397"/>
      <c r="BC960" s="397"/>
      <c r="BD960" s="397"/>
      <c r="BE960" s="397"/>
      <c r="BF960" s="397"/>
      <c r="BG960" s="397"/>
      <c r="BH960" s="397"/>
      <c r="BI960" s="397"/>
      <c r="BJ960" s="397"/>
      <c r="BK960" s="397"/>
    </row>
    <row r="961" spans="2:63" x14ac:dyDescent="0.35">
      <c r="B961" s="80"/>
      <c r="C961" s="119"/>
      <c r="D961" s="119"/>
      <c r="E961" s="202"/>
      <c r="F961" s="119"/>
      <c r="G961" s="120"/>
      <c r="H961" s="41"/>
      <c r="I961" s="41"/>
      <c r="J961" s="944">
        <f t="shared" si="116"/>
        <v>0</v>
      </c>
      <c r="K961" s="292">
        <f t="shared" si="117"/>
        <v>0</v>
      </c>
      <c r="L961" s="327">
        <f>IF(I961&lt;(INDEX(Lookup!$U$2:$U$10,MATCH($D$45,Lookup!$S$2:$S$10,0))),0,365)</f>
        <v>0</v>
      </c>
      <c r="M961" s="292">
        <f t="shared" si="115"/>
        <v>0</v>
      </c>
      <c r="N961" s="371"/>
      <c r="O961" s="150"/>
      <c r="P961" s="397"/>
      <c r="Q961" s="555"/>
      <c r="R961" s="576">
        <f t="shared" si="118"/>
        <v>0</v>
      </c>
      <c r="S961" s="576">
        <f t="shared" si="119"/>
        <v>0</v>
      </c>
      <c r="T961" s="576">
        <f t="shared" si="120"/>
        <v>0</v>
      </c>
      <c r="U961" s="576">
        <f t="shared" si="121"/>
        <v>0</v>
      </c>
      <c r="V961" s="553"/>
      <c r="W961" s="553"/>
      <c r="X961" s="553"/>
      <c r="Y961" s="553"/>
      <c r="Z961" s="397"/>
      <c r="AA961" s="397"/>
      <c r="AB961" s="397"/>
      <c r="AC961" s="397"/>
      <c r="AD961" s="397"/>
      <c r="AE961" s="397"/>
      <c r="AF961" s="397"/>
      <c r="AG961" s="397"/>
      <c r="AH961" s="397"/>
      <c r="AI961" s="397"/>
      <c r="AJ961" s="397"/>
      <c r="AK961" s="397"/>
      <c r="AL961" s="397"/>
      <c r="AM961" s="397"/>
      <c r="AN961" s="397"/>
      <c r="AO961" s="397"/>
      <c r="AP961" s="397"/>
      <c r="AQ961" s="397"/>
      <c r="AR961" s="397"/>
      <c r="AS961" s="397"/>
      <c r="AT961" s="397"/>
      <c r="AU961" s="397"/>
      <c r="AV961" s="397"/>
      <c r="AW961" s="397"/>
      <c r="AX961" s="397"/>
      <c r="AY961" s="397"/>
      <c r="AZ961" s="397"/>
      <c r="BA961" s="553"/>
      <c r="BB961" s="397"/>
      <c r="BC961" s="397"/>
      <c r="BD961" s="397"/>
      <c r="BE961" s="397"/>
      <c r="BF961" s="397"/>
      <c r="BG961" s="397"/>
      <c r="BH961" s="397"/>
      <c r="BI961" s="397"/>
      <c r="BJ961" s="397"/>
      <c r="BK961" s="397"/>
    </row>
    <row r="962" spans="2:63" x14ac:dyDescent="0.35">
      <c r="B962" s="80"/>
      <c r="C962" s="119"/>
      <c r="D962" s="119"/>
      <c r="E962" s="202"/>
      <c r="F962" s="119"/>
      <c r="G962" s="120"/>
      <c r="H962" s="41"/>
      <c r="I962" s="41"/>
      <c r="J962" s="944">
        <f t="shared" si="116"/>
        <v>0</v>
      </c>
      <c r="K962" s="292">
        <f t="shared" si="117"/>
        <v>0</v>
      </c>
      <c r="L962" s="327">
        <f>IF(I962&lt;(INDEX(Lookup!$U$2:$U$10,MATCH($D$45,Lookup!$S$2:$S$10,0))),0,365)</f>
        <v>0</v>
      </c>
      <c r="M962" s="292">
        <f t="shared" si="115"/>
        <v>0</v>
      </c>
      <c r="N962" s="371"/>
      <c r="O962" s="150"/>
      <c r="P962" s="397"/>
      <c r="Q962" s="555"/>
      <c r="R962" s="576">
        <f t="shared" si="118"/>
        <v>0</v>
      </c>
      <c r="S962" s="576">
        <f t="shared" si="119"/>
        <v>0</v>
      </c>
      <c r="T962" s="576">
        <f t="shared" si="120"/>
        <v>0</v>
      </c>
      <c r="U962" s="576">
        <f t="shared" si="121"/>
        <v>0</v>
      </c>
      <c r="V962" s="553"/>
      <c r="W962" s="553"/>
      <c r="X962" s="553"/>
      <c r="Y962" s="553"/>
      <c r="Z962" s="397"/>
      <c r="AA962" s="397"/>
      <c r="AB962" s="397"/>
      <c r="AC962" s="397"/>
      <c r="AD962" s="397"/>
      <c r="AE962" s="397"/>
      <c r="AF962" s="397"/>
      <c r="AG962" s="397"/>
      <c r="AH962" s="397"/>
      <c r="AI962" s="397"/>
      <c r="AJ962" s="397"/>
      <c r="AK962" s="397"/>
      <c r="AL962" s="397"/>
      <c r="AM962" s="397"/>
      <c r="AN962" s="397"/>
      <c r="AO962" s="397"/>
      <c r="AP962" s="397"/>
      <c r="AQ962" s="397"/>
      <c r="AR962" s="397"/>
      <c r="AS962" s="397"/>
      <c r="AT962" s="397"/>
      <c r="AU962" s="397"/>
      <c r="AV962" s="397"/>
      <c r="AW962" s="397"/>
      <c r="AX962" s="397"/>
      <c r="AY962" s="397"/>
      <c r="AZ962" s="397"/>
      <c r="BA962" s="553"/>
      <c r="BB962" s="397"/>
      <c r="BC962" s="397"/>
      <c r="BD962" s="397"/>
      <c r="BE962" s="397"/>
      <c r="BF962" s="397"/>
      <c r="BG962" s="397"/>
      <c r="BH962" s="397"/>
      <c r="BI962" s="397"/>
      <c r="BJ962" s="397"/>
      <c r="BK962" s="397"/>
    </row>
    <row r="963" spans="2:63" x14ac:dyDescent="0.35">
      <c r="B963" s="80"/>
      <c r="C963" s="119"/>
      <c r="D963" s="119"/>
      <c r="E963" s="202"/>
      <c r="F963" s="119"/>
      <c r="G963" s="120"/>
      <c r="H963" s="41"/>
      <c r="I963" s="41"/>
      <c r="J963" s="944">
        <f t="shared" si="116"/>
        <v>0</v>
      </c>
      <c r="K963" s="292">
        <f t="shared" si="117"/>
        <v>0</v>
      </c>
      <c r="L963" s="327">
        <f>IF(I963&lt;(INDEX(Lookup!$U$2:$U$10,MATCH($D$45,Lookup!$S$2:$S$10,0))),0,365)</f>
        <v>0</v>
      </c>
      <c r="M963" s="292">
        <f t="shared" si="115"/>
        <v>0</v>
      </c>
      <c r="N963" s="371"/>
      <c r="O963" s="150"/>
      <c r="P963" s="397"/>
      <c r="Q963" s="555"/>
      <c r="R963" s="576">
        <f t="shared" si="118"/>
        <v>0</v>
      </c>
      <c r="S963" s="576">
        <f t="shared" si="119"/>
        <v>0</v>
      </c>
      <c r="T963" s="576">
        <f t="shared" si="120"/>
        <v>0</v>
      </c>
      <c r="U963" s="576">
        <f t="shared" si="121"/>
        <v>0</v>
      </c>
      <c r="V963" s="553"/>
      <c r="W963" s="553"/>
      <c r="X963" s="553"/>
      <c r="Y963" s="553"/>
      <c r="Z963" s="397"/>
      <c r="AA963" s="397"/>
      <c r="AB963" s="397"/>
      <c r="AC963" s="397"/>
      <c r="AD963" s="397"/>
      <c r="AE963" s="397"/>
      <c r="AF963" s="397"/>
      <c r="AG963" s="397"/>
      <c r="AH963" s="397"/>
      <c r="AI963" s="397"/>
      <c r="AJ963" s="397"/>
      <c r="AK963" s="397"/>
      <c r="AL963" s="397"/>
      <c r="AM963" s="397"/>
      <c r="AN963" s="397"/>
      <c r="AO963" s="397"/>
      <c r="AP963" s="397"/>
      <c r="AQ963" s="397"/>
      <c r="AR963" s="397"/>
      <c r="AS963" s="397"/>
      <c r="AT963" s="397"/>
      <c r="AU963" s="397"/>
      <c r="AV963" s="397"/>
      <c r="AW963" s="397"/>
      <c r="AX963" s="397"/>
      <c r="AY963" s="397"/>
      <c r="AZ963" s="397"/>
      <c r="BA963" s="553"/>
      <c r="BB963" s="397"/>
      <c r="BC963" s="397"/>
      <c r="BD963" s="397"/>
      <c r="BE963" s="397"/>
      <c r="BF963" s="397"/>
      <c r="BG963" s="397"/>
      <c r="BH963" s="397"/>
      <c r="BI963" s="397"/>
      <c r="BJ963" s="397"/>
      <c r="BK963" s="397"/>
    </row>
    <row r="964" spans="2:63" x14ac:dyDescent="0.35">
      <c r="B964" s="80"/>
      <c r="C964" s="119"/>
      <c r="D964" s="119"/>
      <c r="E964" s="202"/>
      <c r="F964" s="119"/>
      <c r="G964" s="120"/>
      <c r="H964" s="41"/>
      <c r="I964" s="41"/>
      <c r="J964" s="944">
        <f t="shared" si="116"/>
        <v>0</v>
      </c>
      <c r="K964" s="292">
        <f t="shared" si="117"/>
        <v>0</v>
      </c>
      <c r="L964" s="327">
        <f>IF(I964&lt;(INDEX(Lookup!$U$2:$U$10,MATCH($D$45,Lookup!$S$2:$S$10,0))),0,365)</f>
        <v>0</v>
      </c>
      <c r="M964" s="292">
        <f t="shared" si="115"/>
        <v>0</v>
      </c>
      <c r="N964" s="371"/>
      <c r="O964" s="150"/>
      <c r="P964" s="397"/>
      <c r="Q964" s="555"/>
      <c r="R964" s="576">
        <f t="shared" si="118"/>
        <v>0</v>
      </c>
      <c r="S964" s="576">
        <f t="shared" si="119"/>
        <v>0</v>
      </c>
      <c r="T964" s="576">
        <f t="shared" si="120"/>
        <v>0</v>
      </c>
      <c r="U964" s="576">
        <f t="shared" si="121"/>
        <v>0</v>
      </c>
      <c r="V964" s="553"/>
      <c r="W964" s="553"/>
      <c r="X964" s="553"/>
      <c r="Y964" s="553"/>
      <c r="Z964" s="397"/>
      <c r="AA964" s="397"/>
      <c r="AB964" s="397"/>
      <c r="AC964" s="397"/>
      <c r="AD964" s="397"/>
      <c r="AE964" s="397"/>
      <c r="AF964" s="397"/>
      <c r="AG964" s="397"/>
      <c r="AH964" s="397"/>
      <c r="AI964" s="397"/>
      <c r="AJ964" s="397"/>
      <c r="AK964" s="397"/>
      <c r="AL964" s="397"/>
      <c r="AM964" s="397"/>
      <c r="AN964" s="397"/>
      <c r="AO964" s="397"/>
      <c r="AP964" s="397"/>
      <c r="AQ964" s="397"/>
      <c r="AR964" s="397"/>
      <c r="AS964" s="397"/>
      <c r="AT964" s="397"/>
      <c r="AU964" s="397"/>
      <c r="AV964" s="397"/>
      <c r="AW964" s="397"/>
      <c r="AX964" s="397"/>
      <c r="AY964" s="397"/>
      <c r="AZ964" s="397"/>
      <c r="BA964" s="553"/>
      <c r="BB964" s="397"/>
      <c r="BC964" s="397"/>
      <c r="BD964" s="397"/>
      <c r="BE964" s="397"/>
      <c r="BF964" s="397"/>
      <c r="BG964" s="397"/>
      <c r="BH964" s="397"/>
      <c r="BI964" s="397"/>
      <c r="BJ964" s="397"/>
      <c r="BK964" s="397"/>
    </row>
    <row r="965" spans="2:63" x14ac:dyDescent="0.35">
      <c r="B965" s="80"/>
      <c r="C965" s="119"/>
      <c r="D965" s="119"/>
      <c r="E965" s="202"/>
      <c r="F965" s="119"/>
      <c r="G965" s="120"/>
      <c r="H965" s="41"/>
      <c r="I965" s="41"/>
      <c r="J965" s="944">
        <f t="shared" si="116"/>
        <v>0</v>
      </c>
      <c r="K965" s="292">
        <f t="shared" si="117"/>
        <v>0</v>
      </c>
      <c r="L965" s="327">
        <f>IF(I965&lt;(INDEX(Lookup!$U$2:$U$10,MATCH($D$45,Lookup!$S$2:$S$10,0))),0,365)</f>
        <v>0</v>
      </c>
      <c r="M965" s="292">
        <f t="shared" si="115"/>
        <v>0</v>
      </c>
      <c r="N965" s="371"/>
      <c r="O965" s="150"/>
      <c r="P965" s="397"/>
      <c r="Q965" s="555"/>
      <c r="R965" s="576">
        <f t="shared" si="118"/>
        <v>0</v>
      </c>
      <c r="S965" s="576">
        <f t="shared" si="119"/>
        <v>0</v>
      </c>
      <c r="T965" s="576">
        <f t="shared" si="120"/>
        <v>0</v>
      </c>
      <c r="U965" s="576">
        <f t="shared" si="121"/>
        <v>0</v>
      </c>
      <c r="V965" s="553"/>
      <c r="W965" s="553"/>
      <c r="X965" s="553"/>
      <c r="Y965" s="553"/>
      <c r="Z965" s="397"/>
      <c r="AA965" s="397"/>
      <c r="AB965" s="397"/>
      <c r="AC965" s="397"/>
      <c r="AD965" s="397"/>
      <c r="AE965" s="397"/>
      <c r="AF965" s="397"/>
      <c r="AG965" s="397"/>
      <c r="AH965" s="397"/>
      <c r="AI965" s="397"/>
      <c r="AJ965" s="397"/>
      <c r="AK965" s="397"/>
      <c r="AL965" s="397"/>
      <c r="AM965" s="397"/>
      <c r="AN965" s="397"/>
      <c r="AO965" s="397"/>
      <c r="AP965" s="397"/>
      <c r="AQ965" s="397"/>
      <c r="AR965" s="397"/>
      <c r="AS965" s="397"/>
      <c r="AT965" s="397"/>
      <c r="AU965" s="397"/>
      <c r="AV965" s="397"/>
      <c r="AW965" s="397"/>
      <c r="AX965" s="397"/>
      <c r="AY965" s="397"/>
      <c r="AZ965" s="397"/>
      <c r="BA965" s="553"/>
      <c r="BB965" s="397"/>
      <c r="BC965" s="397"/>
      <c r="BD965" s="397"/>
      <c r="BE965" s="397"/>
      <c r="BF965" s="397"/>
      <c r="BG965" s="397"/>
      <c r="BH965" s="397"/>
      <c r="BI965" s="397"/>
      <c r="BJ965" s="397"/>
      <c r="BK965" s="397"/>
    </row>
    <row r="966" spans="2:63" x14ac:dyDescent="0.35">
      <c r="B966" s="80"/>
      <c r="C966" s="119"/>
      <c r="D966" s="119"/>
      <c r="E966" s="202"/>
      <c r="F966" s="119"/>
      <c r="G966" s="120"/>
      <c r="H966" s="41"/>
      <c r="I966" s="41"/>
      <c r="J966" s="944">
        <f t="shared" si="116"/>
        <v>0</v>
      </c>
      <c r="K966" s="292">
        <f t="shared" si="117"/>
        <v>0</v>
      </c>
      <c r="L966" s="327">
        <f>IF(I966&lt;(INDEX(Lookup!$U$2:$U$10,MATCH($D$45,Lookup!$S$2:$S$10,0))),0,365)</f>
        <v>0</v>
      </c>
      <c r="M966" s="292">
        <f t="shared" si="115"/>
        <v>0</v>
      </c>
      <c r="N966" s="371"/>
      <c r="O966" s="150"/>
      <c r="P966" s="397"/>
      <c r="Q966" s="555"/>
      <c r="R966" s="576">
        <f t="shared" si="118"/>
        <v>0</v>
      </c>
      <c r="S966" s="576">
        <f t="shared" si="119"/>
        <v>0</v>
      </c>
      <c r="T966" s="576">
        <f t="shared" si="120"/>
        <v>0</v>
      </c>
      <c r="U966" s="576">
        <f t="shared" si="121"/>
        <v>0</v>
      </c>
      <c r="V966" s="553"/>
      <c r="W966" s="553"/>
      <c r="X966" s="553"/>
      <c r="Y966" s="553"/>
      <c r="Z966" s="397"/>
      <c r="AA966" s="397"/>
      <c r="AB966" s="397"/>
      <c r="AC966" s="397"/>
      <c r="AD966" s="397"/>
      <c r="AE966" s="397"/>
      <c r="AF966" s="397"/>
      <c r="AG966" s="397"/>
      <c r="AH966" s="397"/>
      <c r="AI966" s="397"/>
      <c r="AJ966" s="397"/>
      <c r="AK966" s="397"/>
      <c r="AL966" s="397"/>
      <c r="AM966" s="397"/>
      <c r="AN966" s="397"/>
      <c r="AO966" s="397"/>
      <c r="AP966" s="397"/>
      <c r="AQ966" s="397"/>
      <c r="AR966" s="397"/>
      <c r="AS966" s="397"/>
      <c r="AT966" s="397"/>
      <c r="AU966" s="397"/>
      <c r="AV966" s="397"/>
      <c r="AW966" s="397"/>
      <c r="AX966" s="397"/>
      <c r="AY966" s="397"/>
      <c r="AZ966" s="397"/>
      <c r="BA966" s="553"/>
      <c r="BB966" s="397"/>
      <c r="BC966" s="397"/>
      <c r="BD966" s="397"/>
      <c r="BE966" s="397"/>
      <c r="BF966" s="397"/>
      <c r="BG966" s="397"/>
      <c r="BH966" s="397"/>
      <c r="BI966" s="397"/>
      <c r="BJ966" s="397"/>
      <c r="BK966" s="397"/>
    </row>
    <row r="967" spans="2:63" x14ac:dyDescent="0.35">
      <c r="B967" s="80"/>
      <c r="C967" s="119"/>
      <c r="D967" s="119"/>
      <c r="E967" s="202"/>
      <c r="F967" s="119"/>
      <c r="G967" s="120"/>
      <c r="H967" s="41"/>
      <c r="I967" s="41"/>
      <c r="J967" s="944">
        <f t="shared" si="116"/>
        <v>0</v>
      </c>
      <c r="K967" s="292">
        <f t="shared" si="117"/>
        <v>0</v>
      </c>
      <c r="L967" s="327">
        <f>IF(I967&lt;(INDEX(Lookup!$U$2:$U$10,MATCH($D$45,Lookup!$S$2:$S$10,0))),0,365)</f>
        <v>0</v>
      </c>
      <c r="M967" s="292">
        <f t="shared" si="115"/>
        <v>0</v>
      </c>
      <c r="N967" s="371"/>
      <c r="O967" s="150"/>
      <c r="P967" s="397"/>
      <c r="Q967" s="555"/>
      <c r="R967" s="576">
        <f t="shared" si="118"/>
        <v>0</v>
      </c>
      <c r="S967" s="576">
        <f t="shared" si="119"/>
        <v>0</v>
      </c>
      <c r="T967" s="576">
        <f t="shared" si="120"/>
        <v>0</v>
      </c>
      <c r="U967" s="576">
        <f t="shared" si="121"/>
        <v>0</v>
      </c>
      <c r="V967" s="553"/>
      <c r="W967" s="553"/>
      <c r="X967" s="553"/>
      <c r="Y967" s="553"/>
      <c r="Z967" s="397"/>
      <c r="AA967" s="397"/>
      <c r="AB967" s="397"/>
      <c r="AC967" s="397"/>
      <c r="AD967" s="397"/>
      <c r="AE967" s="397"/>
      <c r="AF967" s="397"/>
      <c r="AG967" s="397"/>
      <c r="AH967" s="397"/>
      <c r="AI967" s="397"/>
      <c r="AJ967" s="397"/>
      <c r="AK967" s="397"/>
      <c r="AL967" s="397"/>
      <c r="AM967" s="397"/>
      <c r="AN967" s="397"/>
      <c r="AO967" s="397"/>
      <c r="AP967" s="397"/>
      <c r="AQ967" s="397"/>
      <c r="AR967" s="397"/>
      <c r="AS967" s="397"/>
      <c r="AT967" s="397"/>
      <c r="AU967" s="397"/>
      <c r="AV967" s="397"/>
      <c r="AW967" s="397"/>
      <c r="AX967" s="397"/>
      <c r="AY967" s="397"/>
      <c r="AZ967" s="397"/>
      <c r="BA967" s="553"/>
      <c r="BB967" s="397"/>
      <c r="BC967" s="397"/>
      <c r="BD967" s="397"/>
      <c r="BE967" s="397"/>
      <c r="BF967" s="397"/>
      <c r="BG967" s="397"/>
      <c r="BH967" s="397"/>
      <c r="BI967" s="397"/>
      <c r="BJ967" s="397"/>
      <c r="BK967" s="397"/>
    </row>
    <row r="968" spans="2:63" x14ac:dyDescent="0.35">
      <c r="B968" s="80"/>
      <c r="C968" s="119"/>
      <c r="D968" s="119"/>
      <c r="E968" s="202"/>
      <c r="F968" s="119"/>
      <c r="G968" s="120"/>
      <c r="H968" s="41"/>
      <c r="I968" s="41"/>
      <c r="J968" s="944">
        <f t="shared" si="116"/>
        <v>0</v>
      </c>
      <c r="K968" s="292">
        <f t="shared" si="117"/>
        <v>0</v>
      </c>
      <c r="L968" s="327">
        <f>IF(I968&lt;(INDEX(Lookup!$U$2:$U$10,MATCH($D$45,Lookup!$S$2:$S$10,0))),0,365)</f>
        <v>0</v>
      </c>
      <c r="M968" s="292">
        <f t="shared" si="115"/>
        <v>0</v>
      </c>
      <c r="N968" s="371"/>
      <c r="O968" s="150"/>
      <c r="P968" s="397"/>
      <c r="Q968" s="555"/>
      <c r="R968" s="576">
        <f t="shared" si="118"/>
        <v>0</v>
      </c>
      <c r="S968" s="576">
        <f t="shared" si="119"/>
        <v>0</v>
      </c>
      <c r="T968" s="576">
        <f t="shared" si="120"/>
        <v>0</v>
      </c>
      <c r="U968" s="576">
        <f t="shared" si="121"/>
        <v>0</v>
      </c>
      <c r="V968" s="553"/>
      <c r="W968" s="553"/>
      <c r="X968" s="553"/>
      <c r="Y968" s="553"/>
      <c r="Z968" s="397"/>
      <c r="AA968" s="397"/>
      <c r="AB968" s="397"/>
      <c r="AC968" s="397"/>
      <c r="AD968" s="397"/>
      <c r="AE968" s="397"/>
      <c r="AF968" s="397"/>
      <c r="AG968" s="397"/>
      <c r="AH968" s="397"/>
      <c r="AI968" s="397"/>
      <c r="AJ968" s="397"/>
      <c r="AK968" s="397"/>
      <c r="AL968" s="397"/>
      <c r="AM968" s="397"/>
      <c r="AN968" s="397"/>
      <c r="AO968" s="397"/>
      <c r="AP968" s="397"/>
      <c r="AQ968" s="397"/>
      <c r="AR968" s="397"/>
      <c r="AS968" s="397"/>
      <c r="AT968" s="397"/>
      <c r="AU968" s="397"/>
      <c r="AV968" s="397"/>
      <c r="AW968" s="397"/>
      <c r="AX968" s="397"/>
      <c r="AY968" s="397"/>
      <c r="AZ968" s="397"/>
      <c r="BA968" s="553"/>
      <c r="BB968" s="397"/>
      <c r="BC968" s="397"/>
      <c r="BD968" s="397"/>
      <c r="BE968" s="397"/>
      <c r="BF968" s="397"/>
      <c r="BG968" s="397"/>
      <c r="BH968" s="397"/>
      <c r="BI968" s="397"/>
      <c r="BJ968" s="397"/>
      <c r="BK968" s="397"/>
    </row>
    <row r="969" spans="2:63" x14ac:dyDescent="0.35">
      <c r="B969" s="80"/>
      <c r="C969" s="119"/>
      <c r="D969" s="119"/>
      <c r="E969" s="202"/>
      <c r="F969" s="119"/>
      <c r="G969" s="120"/>
      <c r="H969" s="41"/>
      <c r="I969" s="41"/>
      <c r="J969" s="944">
        <f t="shared" si="116"/>
        <v>0</v>
      </c>
      <c r="K969" s="292">
        <f t="shared" si="117"/>
        <v>0</v>
      </c>
      <c r="L969" s="327">
        <f>IF(I969&lt;(INDEX(Lookup!$U$2:$U$10,MATCH($D$45,Lookup!$S$2:$S$10,0))),0,365)</f>
        <v>0</v>
      </c>
      <c r="M969" s="292">
        <f t="shared" si="115"/>
        <v>0</v>
      </c>
      <c r="N969" s="371"/>
      <c r="O969" s="150"/>
      <c r="P969" s="397"/>
      <c r="Q969" s="555"/>
      <c r="R969" s="576">
        <f t="shared" si="118"/>
        <v>0</v>
      </c>
      <c r="S969" s="576">
        <f t="shared" si="119"/>
        <v>0</v>
      </c>
      <c r="T969" s="576">
        <f t="shared" si="120"/>
        <v>0</v>
      </c>
      <c r="U969" s="576">
        <f t="shared" si="121"/>
        <v>0</v>
      </c>
      <c r="V969" s="553"/>
      <c r="W969" s="553"/>
      <c r="X969" s="553"/>
      <c r="Y969" s="553"/>
      <c r="Z969" s="397"/>
      <c r="AA969" s="397"/>
      <c r="AB969" s="397"/>
      <c r="AC969" s="397"/>
      <c r="AD969" s="397"/>
      <c r="AE969" s="397"/>
      <c r="AF969" s="397"/>
      <c r="AG969" s="397"/>
      <c r="AH969" s="397"/>
      <c r="AI969" s="397"/>
      <c r="AJ969" s="397"/>
      <c r="AK969" s="397"/>
      <c r="AL969" s="397"/>
      <c r="AM969" s="397"/>
      <c r="AN969" s="397"/>
      <c r="AO969" s="397"/>
      <c r="AP969" s="397"/>
      <c r="AQ969" s="397"/>
      <c r="AR969" s="397"/>
      <c r="AS969" s="397"/>
      <c r="AT969" s="397"/>
      <c r="AU969" s="397"/>
      <c r="AV969" s="397"/>
      <c r="AW969" s="397"/>
      <c r="AX969" s="397"/>
      <c r="AY969" s="397"/>
      <c r="AZ969" s="397"/>
      <c r="BA969" s="553"/>
      <c r="BB969" s="397"/>
      <c r="BC969" s="397"/>
      <c r="BD969" s="397"/>
      <c r="BE969" s="397"/>
      <c r="BF969" s="397"/>
      <c r="BG969" s="397"/>
      <c r="BH969" s="397"/>
      <c r="BI969" s="397"/>
      <c r="BJ969" s="397"/>
      <c r="BK969" s="397"/>
    </row>
    <row r="970" spans="2:63" x14ac:dyDescent="0.35">
      <c r="B970" s="80"/>
      <c r="C970" s="119"/>
      <c r="D970" s="119"/>
      <c r="E970" s="202"/>
      <c r="F970" s="119"/>
      <c r="G970" s="120"/>
      <c r="H970" s="41"/>
      <c r="I970" s="41"/>
      <c r="J970" s="944">
        <f t="shared" si="116"/>
        <v>0</v>
      </c>
      <c r="K970" s="292">
        <f t="shared" si="117"/>
        <v>0</v>
      </c>
      <c r="L970" s="327">
        <f>IF(I970&lt;(INDEX(Lookup!$U$2:$U$10,MATCH($D$45,Lookup!$S$2:$S$10,0))),0,365)</f>
        <v>0</v>
      </c>
      <c r="M970" s="292">
        <f t="shared" si="115"/>
        <v>0</v>
      </c>
      <c r="N970" s="371"/>
      <c r="O970" s="150"/>
      <c r="P970" s="397"/>
      <c r="Q970" s="555"/>
      <c r="R970" s="576">
        <f t="shared" si="118"/>
        <v>0</v>
      </c>
      <c r="S970" s="576">
        <f t="shared" si="119"/>
        <v>0</v>
      </c>
      <c r="T970" s="576">
        <f t="shared" si="120"/>
        <v>0</v>
      </c>
      <c r="U970" s="576">
        <f t="shared" si="121"/>
        <v>0</v>
      </c>
      <c r="V970" s="553"/>
      <c r="W970" s="553"/>
      <c r="X970" s="553"/>
      <c r="Y970" s="553"/>
      <c r="Z970" s="397"/>
      <c r="AA970" s="397"/>
      <c r="AB970" s="397"/>
      <c r="AC970" s="397"/>
      <c r="AD970" s="397"/>
      <c r="AE970" s="397"/>
      <c r="AF970" s="397"/>
      <c r="AG970" s="397"/>
      <c r="AH970" s="397"/>
      <c r="AI970" s="397"/>
      <c r="AJ970" s="397"/>
      <c r="AK970" s="397"/>
      <c r="AL970" s="397"/>
      <c r="AM970" s="397"/>
      <c r="AN970" s="397"/>
      <c r="AO970" s="397"/>
      <c r="AP970" s="397"/>
      <c r="AQ970" s="397"/>
      <c r="AR970" s="397"/>
      <c r="AS970" s="397"/>
      <c r="AT970" s="397"/>
      <c r="AU970" s="397"/>
      <c r="AV970" s="397"/>
      <c r="AW970" s="397"/>
      <c r="AX970" s="397"/>
      <c r="AY970" s="397"/>
      <c r="AZ970" s="397"/>
      <c r="BA970" s="553"/>
      <c r="BB970" s="397"/>
      <c r="BC970" s="397"/>
      <c r="BD970" s="397"/>
      <c r="BE970" s="397"/>
      <c r="BF970" s="397"/>
      <c r="BG970" s="397"/>
      <c r="BH970" s="397"/>
      <c r="BI970" s="397"/>
      <c r="BJ970" s="397"/>
      <c r="BK970" s="397"/>
    </row>
    <row r="971" spans="2:63" x14ac:dyDescent="0.35">
      <c r="B971" s="80"/>
      <c r="C971" s="119"/>
      <c r="D971" s="119"/>
      <c r="E971" s="202"/>
      <c r="F971" s="119"/>
      <c r="G971" s="120"/>
      <c r="H971" s="41"/>
      <c r="I971" s="41"/>
      <c r="J971" s="944">
        <f t="shared" si="116"/>
        <v>0</v>
      </c>
      <c r="K971" s="292">
        <f t="shared" si="117"/>
        <v>0</v>
      </c>
      <c r="L971" s="327">
        <f>IF(I971&lt;(INDEX(Lookup!$U$2:$U$10,MATCH($D$45,Lookup!$S$2:$S$10,0))),0,365)</f>
        <v>0</v>
      </c>
      <c r="M971" s="292">
        <f t="shared" si="115"/>
        <v>0</v>
      </c>
      <c r="N971" s="371"/>
      <c r="O971" s="150"/>
      <c r="P971" s="397"/>
      <c r="Q971" s="555"/>
      <c r="R971" s="576">
        <f t="shared" si="118"/>
        <v>0</v>
      </c>
      <c r="S971" s="576">
        <f t="shared" si="119"/>
        <v>0</v>
      </c>
      <c r="T971" s="576">
        <f t="shared" si="120"/>
        <v>0</v>
      </c>
      <c r="U971" s="576">
        <f t="shared" si="121"/>
        <v>0</v>
      </c>
      <c r="V971" s="553"/>
      <c r="W971" s="553"/>
      <c r="X971" s="553"/>
      <c r="Y971" s="553"/>
      <c r="Z971" s="397"/>
      <c r="AA971" s="397"/>
      <c r="AB971" s="397"/>
      <c r="AC971" s="397"/>
      <c r="AD971" s="397"/>
      <c r="AE971" s="397"/>
      <c r="AF971" s="397"/>
      <c r="AG971" s="397"/>
      <c r="AH971" s="397"/>
      <c r="AI971" s="397"/>
      <c r="AJ971" s="397"/>
      <c r="AK971" s="397"/>
      <c r="AL971" s="397"/>
      <c r="AM971" s="397"/>
      <c r="AN971" s="397"/>
      <c r="AO971" s="397"/>
      <c r="AP971" s="397"/>
      <c r="AQ971" s="397"/>
      <c r="AR971" s="397"/>
      <c r="AS971" s="397"/>
      <c r="AT971" s="397"/>
      <c r="AU971" s="397"/>
      <c r="AV971" s="397"/>
      <c r="AW971" s="397"/>
      <c r="AX971" s="397"/>
      <c r="AY971" s="397"/>
      <c r="AZ971" s="397"/>
      <c r="BA971" s="553"/>
      <c r="BB971" s="397"/>
      <c r="BC971" s="397"/>
      <c r="BD971" s="397"/>
      <c r="BE971" s="397"/>
      <c r="BF971" s="397"/>
      <c r="BG971" s="397"/>
      <c r="BH971" s="397"/>
      <c r="BI971" s="397"/>
      <c r="BJ971" s="397"/>
      <c r="BK971" s="397"/>
    </row>
    <row r="972" spans="2:63" x14ac:dyDescent="0.35">
      <c r="B972" s="80"/>
      <c r="C972" s="119"/>
      <c r="D972" s="119"/>
      <c r="E972" s="202"/>
      <c r="F972" s="119"/>
      <c r="G972" s="120"/>
      <c r="H972" s="41"/>
      <c r="I972" s="41"/>
      <c r="J972" s="944">
        <f t="shared" si="116"/>
        <v>0</v>
      </c>
      <c r="K972" s="292">
        <f t="shared" si="117"/>
        <v>0</v>
      </c>
      <c r="L972" s="327">
        <f>IF(I972&lt;(INDEX(Lookup!$U$2:$U$10,MATCH($D$45,Lookup!$S$2:$S$10,0))),0,365)</f>
        <v>0</v>
      </c>
      <c r="M972" s="292">
        <f t="shared" si="115"/>
        <v>0</v>
      </c>
      <c r="N972" s="371"/>
      <c r="O972" s="150"/>
      <c r="P972" s="397"/>
      <c r="Q972" s="555"/>
      <c r="R972" s="576">
        <f t="shared" si="118"/>
        <v>0</v>
      </c>
      <c r="S972" s="576">
        <f t="shared" si="119"/>
        <v>0</v>
      </c>
      <c r="T972" s="576">
        <f t="shared" si="120"/>
        <v>0</v>
      </c>
      <c r="U972" s="576">
        <f t="shared" si="121"/>
        <v>0</v>
      </c>
      <c r="V972" s="553"/>
      <c r="W972" s="553"/>
      <c r="X972" s="553"/>
      <c r="Y972" s="553"/>
      <c r="Z972" s="397"/>
      <c r="AA972" s="397"/>
      <c r="AB972" s="397"/>
      <c r="AC972" s="397"/>
      <c r="AD972" s="397"/>
      <c r="AE972" s="397"/>
      <c r="AF972" s="397"/>
      <c r="AG972" s="397"/>
      <c r="AH972" s="397"/>
      <c r="AI972" s="397"/>
      <c r="AJ972" s="397"/>
      <c r="AK972" s="397"/>
      <c r="AL972" s="397"/>
      <c r="AM972" s="397"/>
      <c r="AN972" s="397"/>
      <c r="AO972" s="397"/>
      <c r="AP972" s="397"/>
      <c r="AQ972" s="397"/>
      <c r="AR972" s="397"/>
      <c r="AS972" s="397"/>
      <c r="AT972" s="397"/>
      <c r="AU972" s="397"/>
      <c r="AV972" s="397"/>
      <c r="AW972" s="397"/>
      <c r="AX972" s="397"/>
      <c r="AY972" s="397"/>
      <c r="AZ972" s="397"/>
      <c r="BA972" s="553"/>
      <c r="BB972" s="397"/>
      <c r="BC972" s="397"/>
      <c r="BD972" s="397"/>
      <c r="BE972" s="397"/>
      <c r="BF972" s="397"/>
      <c r="BG972" s="397"/>
      <c r="BH972" s="397"/>
      <c r="BI972" s="397"/>
      <c r="BJ972" s="397"/>
      <c r="BK972" s="397"/>
    </row>
    <row r="973" spans="2:63" x14ac:dyDescent="0.35">
      <c r="B973" s="80"/>
      <c r="C973" s="119"/>
      <c r="D973" s="119"/>
      <c r="E973" s="202"/>
      <c r="F973" s="119"/>
      <c r="G973" s="120"/>
      <c r="H973" s="41"/>
      <c r="I973" s="41"/>
      <c r="J973" s="944">
        <f t="shared" si="116"/>
        <v>0</v>
      </c>
      <c r="K973" s="292">
        <f t="shared" si="117"/>
        <v>0</v>
      </c>
      <c r="L973" s="327">
        <f>IF(I973&lt;(INDEX(Lookup!$U$2:$U$10,MATCH($D$45,Lookup!$S$2:$S$10,0))),0,365)</f>
        <v>0</v>
      </c>
      <c r="M973" s="292">
        <f t="shared" si="115"/>
        <v>0</v>
      </c>
      <c r="N973" s="371"/>
      <c r="O973" s="150"/>
      <c r="P973" s="397"/>
      <c r="Q973" s="555"/>
      <c r="R973" s="576">
        <f t="shared" si="118"/>
        <v>0</v>
      </c>
      <c r="S973" s="576">
        <f t="shared" si="119"/>
        <v>0</v>
      </c>
      <c r="T973" s="576">
        <f t="shared" si="120"/>
        <v>0</v>
      </c>
      <c r="U973" s="576">
        <f t="shared" si="121"/>
        <v>0</v>
      </c>
      <c r="V973" s="553"/>
      <c r="W973" s="553"/>
      <c r="X973" s="553"/>
      <c r="Y973" s="553"/>
      <c r="Z973" s="397"/>
      <c r="AA973" s="397"/>
      <c r="AB973" s="397"/>
      <c r="AC973" s="397"/>
      <c r="AD973" s="397"/>
      <c r="AE973" s="397"/>
      <c r="AF973" s="397"/>
      <c r="AG973" s="397"/>
      <c r="AH973" s="397"/>
      <c r="AI973" s="397"/>
      <c r="AJ973" s="397"/>
      <c r="AK973" s="397"/>
      <c r="AL973" s="397"/>
      <c r="AM973" s="397"/>
      <c r="AN973" s="397"/>
      <c r="AO973" s="397"/>
      <c r="AP973" s="397"/>
      <c r="AQ973" s="397"/>
      <c r="AR973" s="397"/>
      <c r="AS973" s="397"/>
      <c r="AT973" s="397"/>
      <c r="AU973" s="397"/>
      <c r="AV973" s="397"/>
      <c r="AW973" s="397"/>
      <c r="AX973" s="397"/>
      <c r="AY973" s="397"/>
      <c r="AZ973" s="397"/>
      <c r="BA973" s="553"/>
      <c r="BB973" s="397"/>
      <c r="BC973" s="397"/>
      <c r="BD973" s="397"/>
      <c r="BE973" s="397"/>
      <c r="BF973" s="397"/>
      <c r="BG973" s="397"/>
      <c r="BH973" s="397"/>
      <c r="BI973" s="397"/>
      <c r="BJ973" s="397"/>
      <c r="BK973" s="397"/>
    </row>
    <row r="974" spans="2:63" x14ac:dyDescent="0.35">
      <c r="B974" s="80"/>
      <c r="C974" s="119"/>
      <c r="D974" s="119"/>
      <c r="E974" s="202"/>
      <c r="F974" s="119"/>
      <c r="G974" s="120"/>
      <c r="H974" s="41"/>
      <c r="I974" s="41"/>
      <c r="J974" s="944">
        <f t="shared" si="116"/>
        <v>0</v>
      </c>
      <c r="K974" s="292">
        <f t="shared" si="117"/>
        <v>0</v>
      </c>
      <c r="L974" s="327">
        <f>IF(I974&lt;(INDEX(Lookup!$U$2:$U$10,MATCH($D$45,Lookup!$S$2:$S$10,0))),0,365)</f>
        <v>0</v>
      </c>
      <c r="M974" s="292">
        <f t="shared" si="115"/>
        <v>0</v>
      </c>
      <c r="N974" s="371"/>
      <c r="O974" s="150"/>
      <c r="P974" s="397"/>
      <c r="Q974" s="555"/>
      <c r="R974" s="576">
        <f t="shared" si="118"/>
        <v>0</v>
      </c>
      <c r="S974" s="576">
        <f t="shared" si="119"/>
        <v>0</v>
      </c>
      <c r="T974" s="576">
        <f t="shared" si="120"/>
        <v>0</v>
      </c>
      <c r="U974" s="576">
        <f t="shared" si="121"/>
        <v>0</v>
      </c>
      <c r="V974" s="553"/>
      <c r="W974" s="553"/>
      <c r="X974" s="553"/>
      <c r="Y974" s="553"/>
      <c r="Z974" s="397"/>
      <c r="AA974" s="397"/>
      <c r="AB974" s="397"/>
      <c r="AC974" s="397"/>
      <c r="AD974" s="397"/>
      <c r="AE974" s="397"/>
      <c r="AF974" s="397"/>
      <c r="AG974" s="397"/>
      <c r="AH974" s="397"/>
      <c r="AI974" s="397"/>
      <c r="AJ974" s="397"/>
      <c r="AK974" s="397"/>
      <c r="AL974" s="397"/>
      <c r="AM974" s="397"/>
      <c r="AN974" s="397"/>
      <c r="AO974" s="397"/>
      <c r="AP974" s="397"/>
      <c r="AQ974" s="397"/>
      <c r="AR974" s="397"/>
      <c r="AS974" s="397"/>
      <c r="AT974" s="397"/>
      <c r="AU974" s="397"/>
      <c r="AV974" s="397"/>
      <c r="AW974" s="397"/>
      <c r="AX974" s="397"/>
      <c r="AY974" s="397"/>
      <c r="AZ974" s="397"/>
      <c r="BA974" s="553"/>
      <c r="BB974" s="397"/>
      <c r="BC974" s="397"/>
      <c r="BD974" s="397"/>
      <c r="BE974" s="397"/>
      <c r="BF974" s="397"/>
      <c r="BG974" s="397"/>
      <c r="BH974" s="397"/>
      <c r="BI974" s="397"/>
      <c r="BJ974" s="397"/>
      <c r="BK974" s="397"/>
    </row>
    <row r="975" spans="2:63" x14ac:dyDescent="0.35">
      <c r="B975" s="80"/>
      <c r="C975" s="119"/>
      <c r="D975" s="119"/>
      <c r="E975" s="202"/>
      <c r="F975" s="119"/>
      <c r="G975" s="120"/>
      <c r="H975" s="41"/>
      <c r="I975" s="41"/>
      <c r="J975" s="944">
        <f t="shared" si="116"/>
        <v>0</v>
      </c>
      <c r="K975" s="292">
        <f t="shared" si="117"/>
        <v>0</v>
      </c>
      <c r="L975" s="327">
        <f>IF(I975&lt;(INDEX(Lookup!$U$2:$U$10,MATCH($D$45,Lookup!$S$2:$S$10,0))),0,365)</f>
        <v>0</v>
      </c>
      <c r="M975" s="292">
        <f t="shared" si="115"/>
        <v>0</v>
      </c>
      <c r="N975" s="371"/>
      <c r="O975" s="150"/>
      <c r="P975" s="397"/>
      <c r="Q975" s="555"/>
      <c r="R975" s="576">
        <f t="shared" si="118"/>
        <v>0</v>
      </c>
      <c r="S975" s="576">
        <f t="shared" si="119"/>
        <v>0</v>
      </c>
      <c r="T975" s="576">
        <f t="shared" si="120"/>
        <v>0</v>
      </c>
      <c r="U975" s="576">
        <f t="shared" si="121"/>
        <v>0</v>
      </c>
      <c r="V975" s="553"/>
      <c r="W975" s="553"/>
      <c r="X975" s="553"/>
      <c r="Y975" s="553"/>
      <c r="Z975" s="397"/>
      <c r="AA975" s="397"/>
      <c r="AB975" s="397"/>
      <c r="AC975" s="397"/>
      <c r="AD975" s="397"/>
      <c r="AE975" s="397"/>
      <c r="AF975" s="397"/>
      <c r="AG975" s="397"/>
      <c r="AH975" s="397"/>
      <c r="AI975" s="397"/>
      <c r="AJ975" s="397"/>
      <c r="AK975" s="397"/>
      <c r="AL975" s="397"/>
      <c r="AM975" s="397"/>
      <c r="AN975" s="397"/>
      <c r="AO975" s="397"/>
      <c r="AP975" s="397"/>
      <c r="AQ975" s="397"/>
      <c r="AR975" s="397"/>
      <c r="AS975" s="397"/>
      <c r="AT975" s="397"/>
      <c r="AU975" s="397"/>
      <c r="AV975" s="397"/>
      <c r="AW975" s="397"/>
      <c r="AX975" s="397"/>
      <c r="AY975" s="397"/>
      <c r="AZ975" s="397"/>
      <c r="BA975" s="553"/>
      <c r="BB975" s="397"/>
      <c r="BC975" s="397"/>
      <c r="BD975" s="397"/>
      <c r="BE975" s="397"/>
      <c r="BF975" s="397"/>
      <c r="BG975" s="397"/>
      <c r="BH975" s="397"/>
      <c r="BI975" s="397"/>
      <c r="BJ975" s="397"/>
      <c r="BK975" s="397"/>
    </row>
    <row r="976" spans="2:63" x14ac:dyDescent="0.35">
      <c r="B976" s="80"/>
      <c r="C976" s="119"/>
      <c r="D976" s="119"/>
      <c r="E976" s="202"/>
      <c r="F976" s="119"/>
      <c r="G976" s="120"/>
      <c r="H976" s="41"/>
      <c r="I976" s="41"/>
      <c r="J976" s="944">
        <f t="shared" si="116"/>
        <v>0</v>
      </c>
      <c r="K976" s="292">
        <f t="shared" si="117"/>
        <v>0</v>
      </c>
      <c r="L976" s="327">
        <f>IF(I976&lt;(INDEX(Lookup!$U$2:$U$10,MATCH($D$45,Lookup!$S$2:$S$10,0))),0,365)</f>
        <v>0</v>
      </c>
      <c r="M976" s="292">
        <f t="shared" si="115"/>
        <v>0</v>
      </c>
      <c r="N976" s="371"/>
      <c r="O976" s="150"/>
      <c r="P976" s="397"/>
      <c r="Q976" s="555"/>
      <c r="R976" s="576">
        <f t="shared" si="118"/>
        <v>0</v>
      </c>
      <c r="S976" s="576">
        <f t="shared" si="119"/>
        <v>0</v>
      </c>
      <c r="T976" s="576">
        <f t="shared" si="120"/>
        <v>0</v>
      </c>
      <c r="U976" s="576">
        <f t="shared" si="121"/>
        <v>0</v>
      </c>
      <c r="V976" s="553"/>
      <c r="W976" s="553"/>
      <c r="X976" s="553"/>
      <c r="Y976" s="553"/>
      <c r="Z976" s="397"/>
      <c r="AA976" s="397"/>
      <c r="AB976" s="397"/>
      <c r="AC976" s="397"/>
      <c r="AD976" s="397"/>
      <c r="AE976" s="397"/>
      <c r="AF976" s="397"/>
      <c r="AG976" s="397"/>
      <c r="AH976" s="397"/>
      <c r="AI976" s="397"/>
      <c r="AJ976" s="397"/>
      <c r="AK976" s="397"/>
      <c r="AL976" s="397"/>
      <c r="AM976" s="397"/>
      <c r="AN976" s="397"/>
      <c r="AO976" s="397"/>
      <c r="AP976" s="397"/>
      <c r="AQ976" s="397"/>
      <c r="AR976" s="397"/>
      <c r="AS976" s="397"/>
      <c r="AT976" s="397"/>
      <c r="AU976" s="397"/>
      <c r="AV976" s="397"/>
      <c r="AW976" s="397"/>
      <c r="AX976" s="397"/>
      <c r="AY976" s="397"/>
      <c r="AZ976" s="397"/>
      <c r="BA976" s="553"/>
      <c r="BB976" s="397"/>
      <c r="BC976" s="397"/>
      <c r="BD976" s="397"/>
      <c r="BE976" s="397"/>
      <c r="BF976" s="397"/>
      <c r="BG976" s="397"/>
      <c r="BH976" s="397"/>
      <c r="BI976" s="397"/>
      <c r="BJ976" s="397"/>
      <c r="BK976" s="397"/>
    </row>
    <row r="977" spans="2:63" x14ac:dyDescent="0.35">
      <c r="B977" s="80"/>
      <c r="C977" s="119"/>
      <c r="D977" s="119"/>
      <c r="E977" s="202"/>
      <c r="F977" s="119"/>
      <c r="G977" s="120"/>
      <c r="H977" s="41"/>
      <c r="I977" s="41"/>
      <c r="J977" s="944">
        <f t="shared" si="116"/>
        <v>0</v>
      </c>
      <c r="K977" s="292">
        <f t="shared" si="117"/>
        <v>0</v>
      </c>
      <c r="L977" s="327">
        <f>IF(I977&lt;(INDEX(Lookup!$U$2:$U$10,MATCH($D$45,Lookup!$S$2:$S$10,0))),0,365)</f>
        <v>0</v>
      </c>
      <c r="M977" s="292">
        <f t="shared" si="115"/>
        <v>0</v>
      </c>
      <c r="N977" s="371"/>
      <c r="O977" s="150"/>
      <c r="P977" s="397"/>
      <c r="Q977" s="555"/>
      <c r="R977" s="576">
        <f t="shared" si="118"/>
        <v>0</v>
      </c>
      <c r="S977" s="576">
        <f t="shared" si="119"/>
        <v>0</v>
      </c>
      <c r="T977" s="576">
        <f t="shared" si="120"/>
        <v>0</v>
      </c>
      <c r="U977" s="576">
        <f t="shared" si="121"/>
        <v>0</v>
      </c>
      <c r="V977" s="553"/>
      <c r="W977" s="553"/>
      <c r="X977" s="553"/>
      <c r="Y977" s="553"/>
      <c r="Z977" s="397"/>
      <c r="AA977" s="397"/>
      <c r="AB977" s="397"/>
      <c r="AC977" s="397"/>
      <c r="AD977" s="397"/>
      <c r="AE977" s="397"/>
      <c r="AF977" s="397"/>
      <c r="AG977" s="397"/>
      <c r="AH977" s="397"/>
      <c r="AI977" s="397"/>
      <c r="AJ977" s="397"/>
      <c r="AK977" s="397"/>
      <c r="AL977" s="397"/>
      <c r="AM977" s="397"/>
      <c r="AN977" s="397"/>
      <c r="AO977" s="397"/>
      <c r="AP977" s="397"/>
      <c r="AQ977" s="397"/>
      <c r="AR977" s="397"/>
      <c r="AS977" s="397"/>
      <c r="AT977" s="397"/>
      <c r="AU977" s="397"/>
      <c r="AV977" s="397"/>
      <c r="AW977" s="397"/>
      <c r="AX977" s="397"/>
      <c r="AY977" s="397"/>
      <c r="AZ977" s="397"/>
      <c r="BA977" s="553"/>
      <c r="BB977" s="397"/>
      <c r="BC977" s="397"/>
      <c r="BD977" s="397"/>
      <c r="BE977" s="397"/>
      <c r="BF977" s="397"/>
      <c r="BG977" s="397"/>
      <c r="BH977" s="397"/>
      <c r="BI977" s="397"/>
      <c r="BJ977" s="397"/>
      <c r="BK977" s="397"/>
    </row>
    <row r="978" spans="2:63" x14ac:dyDescent="0.35">
      <c r="B978" s="80"/>
      <c r="C978" s="119"/>
      <c r="D978" s="119"/>
      <c r="E978" s="202"/>
      <c r="F978" s="119"/>
      <c r="G978" s="120"/>
      <c r="H978" s="41"/>
      <c r="I978" s="41"/>
      <c r="J978" s="944">
        <f t="shared" si="116"/>
        <v>0</v>
      </c>
      <c r="K978" s="292">
        <f t="shared" si="117"/>
        <v>0</v>
      </c>
      <c r="L978" s="327">
        <f>IF(I978&lt;(INDEX(Lookup!$U$2:$U$10,MATCH($D$45,Lookup!$S$2:$S$10,0))),0,365)</f>
        <v>0</v>
      </c>
      <c r="M978" s="292">
        <f t="shared" si="115"/>
        <v>0</v>
      </c>
      <c r="N978" s="371"/>
      <c r="O978" s="150"/>
      <c r="P978" s="397"/>
      <c r="Q978" s="555"/>
      <c r="R978" s="576">
        <f t="shared" si="118"/>
        <v>0</v>
      </c>
      <c r="S978" s="576">
        <f t="shared" si="119"/>
        <v>0</v>
      </c>
      <c r="T978" s="576">
        <f t="shared" si="120"/>
        <v>0</v>
      </c>
      <c r="U978" s="576">
        <f t="shared" si="121"/>
        <v>0</v>
      </c>
      <c r="V978" s="553"/>
      <c r="W978" s="553"/>
      <c r="X978" s="553"/>
      <c r="Y978" s="553"/>
      <c r="Z978" s="397"/>
      <c r="AA978" s="397"/>
      <c r="AB978" s="397"/>
      <c r="AC978" s="397"/>
      <c r="AD978" s="397"/>
      <c r="AE978" s="397"/>
      <c r="AF978" s="397"/>
      <c r="AG978" s="397"/>
      <c r="AH978" s="397"/>
      <c r="AI978" s="397"/>
      <c r="AJ978" s="397"/>
      <c r="AK978" s="397"/>
      <c r="AL978" s="397"/>
      <c r="AM978" s="397"/>
      <c r="AN978" s="397"/>
      <c r="AO978" s="397"/>
      <c r="AP978" s="397"/>
      <c r="AQ978" s="397"/>
      <c r="AR978" s="397"/>
      <c r="AS978" s="397"/>
      <c r="AT978" s="397"/>
      <c r="AU978" s="397"/>
      <c r="AV978" s="397"/>
      <c r="AW978" s="397"/>
      <c r="AX978" s="397"/>
      <c r="AY978" s="397"/>
      <c r="AZ978" s="397"/>
      <c r="BA978" s="553"/>
      <c r="BB978" s="397"/>
      <c r="BC978" s="397"/>
      <c r="BD978" s="397"/>
      <c r="BE978" s="397"/>
      <c r="BF978" s="397"/>
      <c r="BG978" s="397"/>
      <c r="BH978" s="397"/>
      <c r="BI978" s="397"/>
      <c r="BJ978" s="397"/>
      <c r="BK978" s="397"/>
    </row>
    <row r="979" spans="2:63" x14ac:dyDescent="0.35">
      <c r="B979" s="80"/>
      <c r="C979" s="119"/>
      <c r="D979" s="119"/>
      <c r="E979" s="202"/>
      <c r="F979" s="119"/>
      <c r="G979" s="120"/>
      <c r="H979" s="41"/>
      <c r="I979" s="41"/>
      <c r="J979" s="944">
        <f t="shared" si="116"/>
        <v>0</v>
      </c>
      <c r="K979" s="292">
        <f t="shared" si="117"/>
        <v>0</v>
      </c>
      <c r="L979" s="327">
        <f>IF(I979&lt;(INDEX(Lookup!$U$2:$U$10,MATCH($D$45,Lookup!$S$2:$S$10,0))),0,365)</f>
        <v>0</v>
      </c>
      <c r="M979" s="292">
        <f t="shared" si="115"/>
        <v>0</v>
      </c>
      <c r="N979" s="371"/>
      <c r="O979" s="150"/>
      <c r="P979" s="397"/>
      <c r="Q979" s="555"/>
      <c r="R979" s="576">
        <f t="shared" si="118"/>
        <v>0</v>
      </c>
      <c r="S979" s="576">
        <f t="shared" si="119"/>
        <v>0</v>
      </c>
      <c r="T979" s="576">
        <f t="shared" si="120"/>
        <v>0</v>
      </c>
      <c r="U979" s="576">
        <f t="shared" si="121"/>
        <v>0</v>
      </c>
      <c r="V979" s="553"/>
      <c r="W979" s="553"/>
      <c r="X979" s="553"/>
      <c r="Y979" s="553"/>
      <c r="Z979" s="397"/>
      <c r="AA979" s="397"/>
      <c r="AB979" s="397"/>
      <c r="AC979" s="397"/>
      <c r="AD979" s="397"/>
      <c r="AE979" s="397"/>
      <c r="AF979" s="397"/>
      <c r="AG979" s="397"/>
      <c r="AH979" s="397"/>
      <c r="AI979" s="397"/>
      <c r="AJ979" s="397"/>
      <c r="AK979" s="397"/>
      <c r="AL979" s="397"/>
      <c r="AM979" s="397"/>
      <c r="AN979" s="397"/>
      <c r="AO979" s="397"/>
      <c r="AP979" s="397"/>
      <c r="AQ979" s="397"/>
      <c r="AR979" s="397"/>
      <c r="AS979" s="397"/>
      <c r="AT979" s="397"/>
      <c r="AU979" s="397"/>
      <c r="AV979" s="397"/>
      <c r="AW979" s="397"/>
      <c r="AX979" s="397"/>
      <c r="AY979" s="397"/>
      <c r="AZ979" s="397"/>
      <c r="BA979" s="553"/>
      <c r="BB979" s="397"/>
      <c r="BC979" s="397"/>
      <c r="BD979" s="397"/>
      <c r="BE979" s="397"/>
      <c r="BF979" s="397"/>
      <c r="BG979" s="397"/>
      <c r="BH979" s="397"/>
      <c r="BI979" s="397"/>
      <c r="BJ979" s="397"/>
      <c r="BK979" s="397"/>
    </row>
    <row r="980" spans="2:63" x14ac:dyDescent="0.35">
      <c r="B980" s="80"/>
      <c r="C980" s="119"/>
      <c r="D980" s="119"/>
      <c r="E980" s="202"/>
      <c r="F980" s="119"/>
      <c r="G980" s="120"/>
      <c r="H980" s="41"/>
      <c r="I980" s="41"/>
      <c r="J980" s="944">
        <f t="shared" si="116"/>
        <v>0</v>
      </c>
      <c r="K980" s="292">
        <f t="shared" si="117"/>
        <v>0</v>
      </c>
      <c r="L980" s="327">
        <f>IF(I980&lt;(INDEX(Lookup!$U$2:$U$10,MATCH($D$45,Lookup!$S$2:$S$10,0))),0,365)</f>
        <v>0</v>
      </c>
      <c r="M980" s="292">
        <f t="shared" si="115"/>
        <v>0</v>
      </c>
      <c r="N980" s="371"/>
      <c r="O980" s="150"/>
      <c r="P980" s="397"/>
      <c r="Q980" s="555"/>
      <c r="R980" s="576">
        <f t="shared" si="118"/>
        <v>0</v>
      </c>
      <c r="S980" s="576">
        <f t="shared" si="119"/>
        <v>0</v>
      </c>
      <c r="T980" s="576">
        <f t="shared" si="120"/>
        <v>0</v>
      </c>
      <c r="U980" s="576">
        <f t="shared" si="121"/>
        <v>0</v>
      </c>
      <c r="V980" s="553"/>
      <c r="W980" s="553"/>
      <c r="X980" s="553"/>
      <c r="Y980" s="553"/>
      <c r="Z980" s="397"/>
      <c r="AA980" s="397"/>
      <c r="AB980" s="397"/>
      <c r="AC980" s="397"/>
      <c r="AD980" s="397"/>
      <c r="AE980" s="397"/>
      <c r="AF980" s="397"/>
      <c r="AG980" s="397"/>
      <c r="AH980" s="397"/>
      <c r="AI980" s="397"/>
      <c r="AJ980" s="397"/>
      <c r="AK980" s="397"/>
      <c r="AL980" s="397"/>
      <c r="AM980" s="397"/>
      <c r="AN980" s="397"/>
      <c r="AO980" s="397"/>
      <c r="AP980" s="397"/>
      <c r="AQ980" s="397"/>
      <c r="AR980" s="397"/>
      <c r="AS980" s="397"/>
      <c r="AT980" s="397"/>
      <c r="AU980" s="397"/>
      <c r="AV980" s="397"/>
      <c r="AW980" s="397"/>
      <c r="AX980" s="397"/>
      <c r="AY980" s="397"/>
      <c r="AZ980" s="397"/>
      <c r="BA980" s="553"/>
      <c r="BB980" s="397"/>
      <c r="BC980" s="397"/>
      <c r="BD980" s="397"/>
      <c r="BE980" s="397"/>
      <c r="BF980" s="397"/>
      <c r="BG980" s="397"/>
      <c r="BH980" s="397"/>
      <c r="BI980" s="397"/>
      <c r="BJ980" s="397"/>
      <c r="BK980" s="397"/>
    </row>
    <row r="981" spans="2:63" x14ac:dyDescent="0.35">
      <c r="B981" s="80"/>
      <c r="C981" s="119"/>
      <c r="D981" s="119"/>
      <c r="E981" s="202"/>
      <c r="F981" s="119"/>
      <c r="G981" s="120"/>
      <c r="H981" s="41"/>
      <c r="I981" s="41"/>
      <c r="J981" s="944">
        <f t="shared" si="116"/>
        <v>0</v>
      </c>
      <c r="K981" s="292">
        <f t="shared" si="117"/>
        <v>0</v>
      </c>
      <c r="L981" s="327">
        <f>IF(I981&lt;(INDEX(Lookup!$U$2:$U$10,MATCH($D$45,Lookup!$S$2:$S$10,0))),0,365)</f>
        <v>0</v>
      </c>
      <c r="M981" s="292">
        <f t="shared" si="115"/>
        <v>0</v>
      </c>
      <c r="N981" s="371"/>
      <c r="O981" s="150"/>
      <c r="P981" s="397"/>
      <c r="Q981" s="555"/>
      <c r="R981" s="576">
        <f t="shared" si="118"/>
        <v>0</v>
      </c>
      <c r="S981" s="576">
        <f t="shared" si="119"/>
        <v>0</v>
      </c>
      <c r="T981" s="576">
        <f t="shared" si="120"/>
        <v>0</v>
      </c>
      <c r="U981" s="576">
        <f t="shared" si="121"/>
        <v>0</v>
      </c>
      <c r="V981" s="553"/>
      <c r="W981" s="553"/>
      <c r="X981" s="553"/>
      <c r="Y981" s="553"/>
      <c r="Z981" s="397"/>
      <c r="AA981" s="397"/>
      <c r="AB981" s="397"/>
      <c r="AC981" s="397"/>
      <c r="AD981" s="397"/>
      <c r="AE981" s="397"/>
      <c r="AF981" s="397"/>
      <c r="AG981" s="397"/>
      <c r="AH981" s="397"/>
      <c r="AI981" s="397"/>
      <c r="AJ981" s="397"/>
      <c r="AK981" s="397"/>
      <c r="AL981" s="397"/>
      <c r="AM981" s="397"/>
      <c r="AN981" s="397"/>
      <c r="AO981" s="397"/>
      <c r="AP981" s="397"/>
      <c r="AQ981" s="397"/>
      <c r="AR981" s="397"/>
      <c r="AS981" s="397"/>
      <c r="AT981" s="397"/>
      <c r="AU981" s="397"/>
      <c r="AV981" s="397"/>
      <c r="AW981" s="397"/>
      <c r="AX981" s="397"/>
      <c r="AY981" s="397"/>
      <c r="AZ981" s="397"/>
      <c r="BA981" s="553"/>
      <c r="BB981" s="397"/>
      <c r="BC981" s="397"/>
      <c r="BD981" s="397"/>
      <c r="BE981" s="397"/>
      <c r="BF981" s="397"/>
      <c r="BG981" s="397"/>
      <c r="BH981" s="397"/>
      <c r="BI981" s="397"/>
      <c r="BJ981" s="397"/>
      <c r="BK981" s="397"/>
    </row>
    <row r="982" spans="2:63" x14ac:dyDescent="0.35">
      <c r="B982" s="80"/>
      <c r="C982" s="119"/>
      <c r="D982" s="119"/>
      <c r="E982" s="202"/>
      <c r="F982" s="119"/>
      <c r="G982" s="120"/>
      <c r="H982" s="41"/>
      <c r="I982" s="41"/>
      <c r="J982" s="944">
        <f t="shared" si="116"/>
        <v>0</v>
      </c>
      <c r="K982" s="292">
        <f t="shared" si="117"/>
        <v>0</v>
      </c>
      <c r="L982" s="327">
        <f>IF(I982&lt;(INDEX(Lookup!$U$2:$U$10,MATCH($D$45,Lookup!$S$2:$S$10,0))),0,365)</f>
        <v>0</v>
      </c>
      <c r="M982" s="292">
        <f t="shared" si="115"/>
        <v>0</v>
      </c>
      <c r="N982" s="371"/>
      <c r="O982" s="150"/>
      <c r="P982" s="397"/>
      <c r="Q982" s="555"/>
      <c r="R982" s="576">
        <f t="shared" si="118"/>
        <v>0</v>
      </c>
      <c r="S982" s="576">
        <f t="shared" si="119"/>
        <v>0</v>
      </c>
      <c r="T982" s="576">
        <f t="shared" si="120"/>
        <v>0</v>
      </c>
      <c r="U982" s="576">
        <f t="shared" si="121"/>
        <v>0</v>
      </c>
      <c r="V982" s="553"/>
      <c r="W982" s="553"/>
      <c r="X982" s="553"/>
      <c r="Y982" s="553"/>
      <c r="Z982" s="397"/>
      <c r="AA982" s="397"/>
      <c r="AB982" s="397"/>
      <c r="AC982" s="397"/>
      <c r="AD982" s="397"/>
      <c r="AE982" s="397"/>
      <c r="AF982" s="397"/>
      <c r="AG982" s="397"/>
      <c r="AH982" s="397"/>
      <c r="AI982" s="397"/>
      <c r="AJ982" s="397"/>
      <c r="AK982" s="397"/>
      <c r="AL982" s="397"/>
      <c r="AM982" s="397"/>
      <c r="AN982" s="397"/>
      <c r="AO982" s="397"/>
      <c r="AP982" s="397"/>
      <c r="AQ982" s="397"/>
      <c r="AR982" s="397"/>
      <c r="AS982" s="397"/>
      <c r="AT982" s="397"/>
      <c r="AU982" s="397"/>
      <c r="AV982" s="397"/>
      <c r="AW982" s="397"/>
      <c r="AX982" s="397"/>
      <c r="AY982" s="397"/>
      <c r="AZ982" s="397"/>
      <c r="BA982" s="553"/>
      <c r="BB982" s="397"/>
      <c r="BC982" s="397"/>
      <c r="BD982" s="397"/>
      <c r="BE982" s="397"/>
      <c r="BF982" s="397"/>
      <c r="BG982" s="397"/>
      <c r="BH982" s="397"/>
      <c r="BI982" s="397"/>
      <c r="BJ982" s="397"/>
      <c r="BK982" s="397"/>
    </row>
    <row r="983" spans="2:63" x14ac:dyDescent="0.35">
      <c r="B983" s="80"/>
      <c r="C983" s="119"/>
      <c r="D983" s="119"/>
      <c r="E983" s="202"/>
      <c r="F983" s="119"/>
      <c r="G983" s="120"/>
      <c r="H983" s="41"/>
      <c r="I983" s="41"/>
      <c r="J983" s="944">
        <f t="shared" si="116"/>
        <v>0</v>
      </c>
      <c r="K983" s="292">
        <f t="shared" si="117"/>
        <v>0</v>
      </c>
      <c r="L983" s="327">
        <f>IF(I983&lt;(INDEX(Lookup!$U$2:$U$10,MATCH($D$45,Lookup!$S$2:$S$10,0))),0,365)</f>
        <v>0</v>
      </c>
      <c r="M983" s="292">
        <f t="shared" si="115"/>
        <v>0</v>
      </c>
      <c r="N983" s="371"/>
      <c r="O983" s="150"/>
      <c r="P983" s="397"/>
      <c r="Q983" s="555"/>
      <c r="R983" s="576">
        <f t="shared" si="118"/>
        <v>0</v>
      </c>
      <c r="S983" s="576">
        <f t="shared" si="119"/>
        <v>0</v>
      </c>
      <c r="T983" s="576">
        <f t="shared" si="120"/>
        <v>0</v>
      </c>
      <c r="U983" s="576">
        <f t="shared" si="121"/>
        <v>0</v>
      </c>
      <c r="V983" s="553"/>
      <c r="W983" s="553"/>
      <c r="X983" s="553"/>
      <c r="Y983" s="553"/>
      <c r="Z983" s="397"/>
      <c r="AA983" s="397"/>
      <c r="AB983" s="397"/>
      <c r="AC983" s="397"/>
      <c r="AD983" s="397"/>
      <c r="AE983" s="397"/>
      <c r="AF983" s="397"/>
      <c r="AG983" s="397"/>
      <c r="AH983" s="397"/>
      <c r="AI983" s="397"/>
      <c r="AJ983" s="397"/>
      <c r="AK983" s="397"/>
      <c r="AL983" s="397"/>
      <c r="AM983" s="397"/>
      <c r="AN983" s="397"/>
      <c r="AO983" s="397"/>
      <c r="AP983" s="397"/>
      <c r="AQ983" s="397"/>
      <c r="AR983" s="397"/>
      <c r="AS983" s="397"/>
      <c r="AT983" s="397"/>
      <c r="AU983" s="397"/>
      <c r="AV983" s="397"/>
      <c r="AW983" s="397"/>
      <c r="AX983" s="397"/>
      <c r="AY983" s="397"/>
      <c r="AZ983" s="397"/>
      <c r="BA983" s="553"/>
      <c r="BB983" s="397"/>
      <c r="BC983" s="397"/>
      <c r="BD983" s="397"/>
      <c r="BE983" s="397"/>
      <c r="BF983" s="397"/>
      <c r="BG983" s="397"/>
      <c r="BH983" s="397"/>
      <c r="BI983" s="397"/>
      <c r="BJ983" s="397"/>
      <c r="BK983" s="397"/>
    </row>
    <row r="984" spans="2:63" x14ac:dyDescent="0.35">
      <c r="B984" s="80"/>
      <c r="C984" s="119"/>
      <c r="D984" s="119"/>
      <c r="E984" s="202"/>
      <c r="F984" s="119"/>
      <c r="G984" s="120"/>
      <c r="H984" s="41"/>
      <c r="I984" s="41"/>
      <c r="J984" s="944">
        <f t="shared" si="116"/>
        <v>0</v>
      </c>
      <c r="K984" s="292">
        <f t="shared" si="117"/>
        <v>0</v>
      </c>
      <c r="L984" s="327">
        <f>IF(I984&lt;(INDEX(Lookup!$U$2:$U$10,MATCH($D$45,Lookup!$S$2:$S$10,0))),0,365)</f>
        <v>0</v>
      </c>
      <c r="M984" s="292">
        <f t="shared" si="115"/>
        <v>0</v>
      </c>
      <c r="N984" s="371"/>
      <c r="O984" s="150"/>
      <c r="P984" s="397"/>
      <c r="Q984" s="555"/>
      <c r="R984" s="576">
        <f t="shared" si="118"/>
        <v>0</v>
      </c>
      <c r="S984" s="576">
        <f t="shared" si="119"/>
        <v>0</v>
      </c>
      <c r="T984" s="576">
        <f t="shared" si="120"/>
        <v>0</v>
      </c>
      <c r="U984" s="576">
        <f t="shared" si="121"/>
        <v>0</v>
      </c>
      <c r="V984" s="553"/>
      <c r="W984" s="553"/>
      <c r="X984" s="553"/>
      <c r="Y984" s="553"/>
      <c r="Z984" s="397"/>
      <c r="AA984" s="397"/>
      <c r="AB984" s="397"/>
      <c r="AC984" s="397"/>
      <c r="AD984" s="397"/>
      <c r="AE984" s="397"/>
      <c r="AF984" s="397"/>
      <c r="AG984" s="397"/>
      <c r="AH984" s="397"/>
      <c r="AI984" s="397"/>
      <c r="AJ984" s="397"/>
      <c r="AK984" s="397"/>
      <c r="AL984" s="397"/>
      <c r="AM984" s="397"/>
      <c r="AN984" s="397"/>
      <c r="AO984" s="397"/>
      <c r="AP984" s="397"/>
      <c r="AQ984" s="397"/>
      <c r="AR984" s="397"/>
      <c r="AS984" s="397"/>
      <c r="AT984" s="397"/>
      <c r="AU984" s="397"/>
      <c r="AV984" s="397"/>
      <c r="AW984" s="397"/>
      <c r="AX984" s="397"/>
      <c r="AY984" s="397"/>
      <c r="AZ984" s="397"/>
      <c r="BA984" s="553"/>
      <c r="BB984" s="397"/>
      <c r="BC984" s="397"/>
      <c r="BD984" s="397"/>
      <c r="BE984" s="397"/>
      <c r="BF984" s="397"/>
      <c r="BG984" s="397"/>
      <c r="BH984" s="397"/>
      <c r="BI984" s="397"/>
      <c r="BJ984" s="397"/>
      <c r="BK984" s="397"/>
    </row>
    <row r="985" spans="2:63" x14ac:dyDescent="0.35">
      <c r="B985" s="80"/>
      <c r="C985" s="119"/>
      <c r="D985" s="119"/>
      <c r="E985" s="202"/>
      <c r="F985" s="119"/>
      <c r="G985" s="120"/>
      <c r="H985" s="41"/>
      <c r="I985" s="41"/>
      <c r="J985" s="944">
        <f t="shared" si="116"/>
        <v>0</v>
      </c>
      <c r="K985" s="292">
        <f t="shared" si="117"/>
        <v>0</v>
      </c>
      <c r="L985" s="327">
        <f>IF(I985&lt;(INDEX(Lookup!$U$2:$U$10,MATCH($D$45,Lookup!$S$2:$S$10,0))),0,365)</f>
        <v>0</v>
      </c>
      <c r="M985" s="292">
        <f t="shared" si="115"/>
        <v>0</v>
      </c>
      <c r="N985" s="371"/>
      <c r="O985" s="150"/>
      <c r="P985" s="397"/>
      <c r="Q985" s="555"/>
      <c r="R985" s="576">
        <f t="shared" si="118"/>
        <v>0</v>
      </c>
      <c r="S985" s="576">
        <f t="shared" si="119"/>
        <v>0</v>
      </c>
      <c r="T985" s="576">
        <f t="shared" si="120"/>
        <v>0</v>
      </c>
      <c r="U985" s="576">
        <f t="shared" si="121"/>
        <v>0</v>
      </c>
      <c r="V985" s="553"/>
      <c r="W985" s="553"/>
      <c r="X985" s="553"/>
      <c r="Y985" s="553"/>
      <c r="Z985" s="397"/>
      <c r="AA985" s="397"/>
      <c r="AB985" s="397"/>
      <c r="AC985" s="397"/>
      <c r="AD985" s="397"/>
      <c r="AE985" s="397"/>
      <c r="AF985" s="397"/>
      <c r="AG985" s="397"/>
      <c r="AH985" s="397"/>
      <c r="AI985" s="397"/>
      <c r="AJ985" s="397"/>
      <c r="AK985" s="397"/>
      <c r="AL985" s="397"/>
      <c r="AM985" s="397"/>
      <c r="AN985" s="397"/>
      <c r="AO985" s="397"/>
      <c r="AP985" s="397"/>
      <c r="AQ985" s="397"/>
      <c r="AR985" s="397"/>
      <c r="AS985" s="397"/>
      <c r="AT985" s="397"/>
      <c r="AU985" s="397"/>
      <c r="AV985" s="397"/>
      <c r="AW985" s="397"/>
      <c r="AX985" s="397"/>
      <c r="AY985" s="397"/>
      <c r="AZ985" s="397"/>
      <c r="BA985" s="553"/>
      <c r="BB985" s="397"/>
      <c r="BC985" s="397"/>
      <c r="BD985" s="397"/>
      <c r="BE985" s="397"/>
      <c r="BF985" s="397"/>
      <c r="BG985" s="397"/>
      <c r="BH985" s="397"/>
      <c r="BI985" s="397"/>
      <c r="BJ985" s="397"/>
      <c r="BK985" s="397"/>
    </row>
    <row r="986" spans="2:63" x14ac:dyDescent="0.35">
      <c r="B986" s="80"/>
      <c r="C986" s="119"/>
      <c r="D986" s="119"/>
      <c r="E986" s="202"/>
      <c r="F986" s="119"/>
      <c r="G986" s="120"/>
      <c r="H986" s="41"/>
      <c r="I986" s="41"/>
      <c r="J986" s="944">
        <f t="shared" si="116"/>
        <v>0</v>
      </c>
      <c r="K986" s="292">
        <f t="shared" si="117"/>
        <v>0</v>
      </c>
      <c r="L986" s="327">
        <f>IF(I986&lt;(INDEX(Lookup!$U$2:$U$10,MATCH($D$45,Lookup!$S$2:$S$10,0))),0,365)</f>
        <v>0</v>
      </c>
      <c r="M986" s="292">
        <f t="shared" si="115"/>
        <v>0</v>
      </c>
      <c r="N986" s="371"/>
      <c r="O986" s="150"/>
      <c r="P986" s="397"/>
      <c r="Q986" s="555"/>
      <c r="R986" s="576">
        <f t="shared" si="118"/>
        <v>0</v>
      </c>
      <c r="S986" s="576">
        <f t="shared" si="119"/>
        <v>0</v>
      </c>
      <c r="T986" s="576">
        <f t="shared" si="120"/>
        <v>0</v>
      </c>
      <c r="U986" s="576">
        <f t="shared" si="121"/>
        <v>0</v>
      </c>
      <c r="V986" s="553"/>
      <c r="W986" s="553"/>
      <c r="X986" s="553"/>
      <c r="Y986" s="553"/>
      <c r="Z986" s="397"/>
      <c r="AA986" s="397"/>
      <c r="AB986" s="397"/>
      <c r="AC986" s="397"/>
      <c r="AD986" s="397"/>
      <c r="AE986" s="397"/>
      <c r="AF986" s="397"/>
      <c r="AG986" s="397"/>
      <c r="AH986" s="397"/>
      <c r="AI986" s="397"/>
      <c r="AJ986" s="397"/>
      <c r="AK986" s="397"/>
      <c r="AL986" s="397"/>
      <c r="AM986" s="397"/>
      <c r="AN986" s="397"/>
      <c r="AO986" s="397"/>
      <c r="AP986" s="397"/>
      <c r="AQ986" s="397"/>
      <c r="AR986" s="397"/>
      <c r="AS986" s="397"/>
      <c r="AT986" s="397"/>
      <c r="AU986" s="397"/>
      <c r="AV986" s="397"/>
      <c r="AW986" s="397"/>
      <c r="AX986" s="397"/>
      <c r="AY986" s="397"/>
      <c r="AZ986" s="397"/>
      <c r="BA986" s="553"/>
      <c r="BB986" s="397"/>
      <c r="BC986" s="397"/>
      <c r="BD986" s="397"/>
      <c r="BE986" s="397"/>
      <c r="BF986" s="397"/>
      <c r="BG986" s="397"/>
      <c r="BH986" s="397"/>
      <c r="BI986" s="397"/>
      <c r="BJ986" s="397"/>
      <c r="BK986" s="397"/>
    </row>
    <row r="987" spans="2:63" x14ac:dyDescent="0.35">
      <c r="B987" s="80"/>
      <c r="C987" s="119"/>
      <c r="D987" s="119"/>
      <c r="E987" s="202"/>
      <c r="F987" s="119"/>
      <c r="G987" s="120"/>
      <c r="H987" s="41"/>
      <c r="I987" s="41"/>
      <c r="J987" s="944">
        <f t="shared" si="116"/>
        <v>0</v>
      </c>
      <c r="K987" s="292">
        <f t="shared" si="117"/>
        <v>0</v>
      </c>
      <c r="L987" s="327">
        <f>IF(I987&lt;(INDEX(Lookup!$U$2:$U$10,MATCH($D$45,Lookup!$S$2:$S$10,0))),0,365)</f>
        <v>0</v>
      </c>
      <c r="M987" s="292">
        <f t="shared" si="115"/>
        <v>0</v>
      </c>
      <c r="N987" s="371"/>
      <c r="O987" s="150"/>
      <c r="P987" s="397"/>
      <c r="Q987" s="555"/>
      <c r="R987" s="576">
        <f t="shared" si="118"/>
        <v>0</v>
      </c>
      <c r="S987" s="576">
        <f t="shared" si="119"/>
        <v>0</v>
      </c>
      <c r="T987" s="576">
        <f t="shared" si="120"/>
        <v>0</v>
      </c>
      <c r="U987" s="576">
        <f t="shared" si="121"/>
        <v>0</v>
      </c>
      <c r="V987" s="553"/>
      <c r="W987" s="553"/>
      <c r="X987" s="553"/>
      <c r="Y987" s="553"/>
      <c r="Z987" s="397"/>
      <c r="AA987" s="397"/>
      <c r="AB987" s="397"/>
      <c r="AC987" s="397"/>
      <c r="AD987" s="397"/>
      <c r="AE987" s="397"/>
      <c r="AF987" s="397"/>
      <c r="AG987" s="397"/>
      <c r="AH987" s="397"/>
      <c r="AI987" s="397"/>
      <c r="AJ987" s="397"/>
      <c r="AK987" s="397"/>
      <c r="AL987" s="397"/>
      <c r="AM987" s="397"/>
      <c r="AN987" s="397"/>
      <c r="AO987" s="397"/>
      <c r="AP987" s="397"/>
      <c r="AQ987" s="397"/>
      <c r="AR987" s="397"/>
      <c r="AS987" s="397"/>
      <c r="AT987" s="397"/>
      <c r="AU987" s="397"/>
      <c r="AV987" s="397"/>
      <c r="AW987" s="397"/>
      <c r="AX987" s="397"/>
      <c r="AY987" s="397"/>
      <c r="AZ987" s="397"/>
      <c r="BA987" s="553"/>
      <c r="BB987" s="397"/>
      <c r="BC987" s="397"/>
      <c r="BD987" s="397"/>
      <c r="BE987" s="397"/>
      <c r="BF987" s="397"/>
      <c r="BG987" s="397"/>
      <c r="BH987" s="397"/>
      <c r="BI987" s="397"/>
      <c r="BJ987" s="397"/>
      <c r="BK987" s="397"/>
    </row>
    <row r="988" spans="2:63" x14ac:dyDescent="0.35">
      <c r="B988" s="80"/>
      <c r="C988" s="119"/>
      <c r="D988" s="119"/>
      <c r="E988" s="202"/>
      <c r="F988" s="119"/>
      <c r="G988" s="120"/>
      <c r="H988" s="41"/>
      <c r="I988" s="41"/>
      <c r="J988" s="944">
        <f t="shared" si="116"/>
        <v>0</v>
      </c>
      <c r="K988" s="292">
        <f t="shared" si="117"/>
        <v>0</v>
      </c>
      <c r="L988" s="327">
        <f>IF(I988&lt;(INDEX(Lookup!$U$2:$U$10,MATCH($D$45,Lookup!$S$2:$S$10,0))),0,365)</f>
        <v>0</v>
      </c>
      <c r="M988" s="292">
        <f t="shared" si="115"/>
        <v>0</v>
      </c>
      <c r="N988" s="371"/>
      <c r="O988" s="150"/>
      <c r="P988" s="397"/>
      <c r="Q988" s="555"/>
      <c r="R988" s="576">
        <f t="shared" si="118"/>
        <v>0</v>
      </c>
      <c r="S988" s="576">
        <f t="shared" si="119"/>
        <v>0</v>
      </c>
      <c r="T988" s="576">
        <f t="shared" si="120"/>
        <v>0</v>
      </c>
      <c r="U988" s="576">
        <f t="shared" si="121"/>
        <v>0</v>
      </c>
      <c r="V988" s="553"/>
      <c r="W988" s="553"/>
      <c r="X988" s="553"/>
      <c r="Y988" s="553"/>
      <c r="Z988" s="397"/>
      <c r="AA988" s="397"/>
      <c r="AB988" s="397"/>
      <c r="AC988" s="397"/>
      <c r="AD988" s="397"/>
      <c r="AE988" s="397"/>
      <c r="AF988" s="397"/>
      <c r="AG988" s="397"/>
      <c r="AH988" s="397"/>
      <c r="AI988" s="397"/>
      <c r="AJ988" s="397"/>
      <c r="AK988" s="397"/>
      <c r="AL988" s="397"/>
      <c r="AM988" s="397"/>
      <c r="AN988" s="397"/>
      <c r="AO988" s="397"/>
      <c r="AP988" s="397"/>
      <c r="AQ988" s="397"/>
      <c r="AR988" s="397"/>
      <c r="AS988" s="397"/>
      <c r="AT988" s="397"/>
      <c r="AU988" s="397"/>
      <c r="AV988" s="397"/>
      <c r="AW988" s="397"/>
      <c r="AX988" s="397"/>
      <c r="AY988" s="397"/>
      <c r="AZ988" s="397"/>
      <c r="BA988" s="553"/>
      <c r="BB988" s="397"/>
      <c r="BC988" s="397"/>
      <c r="BD988" s="397"/>
      <c r="BE988" s="397"/>
      <c r="BF988" s="397"/>
      <c r="BG988" s="397"/>
      <c r="BH988" s="397"/>
      <c r="BI988" s="397"/>
      <c r="BJ988" s="397"/>
      <c r="BK988" s="397"/>
    </row>
    <row r="989" spans="2:63" x14ac:dyDescent="0.35">
      <c r="B989" s="80"/>
      <c r="C989" s="119"/>
      <c r="D989" s="119"/>
      <c r="E989" s="202"/>
      <c r="F989" s="119"/>
      <c r="G989" s="120"/>
      <c r="H989" s="41"/>
      <c r="I989" s="41"/>
      <c r="J989" s="944">
        <f t="shared" si="116"/>
        <v>0</v>
      </c>
      <c r="K989" s="292">
        <f t="shared" si="117"/>
        <v>0</v>
      </c>
      <c r="L989" s="327">
        <f>IF(I989&lt;(INDEX(Lookup!$U$2:$U$10,MATCH($D$45,Lookup!$S$2:$S$10,0))),0,365)</f>
        <v>0</v>
      </c>
      <c r="M989" s="292">
        <f t="shared" si="115"/>
        <v>0</v>
      </c>
      <c r="N989" s="371"/>
      <c r="O989" s="150"/>
      <c r="P989" s="397"/>
      <c r="Q989" s="555"/>
      <c r="R989" s="576">
        <f t="shared" si="118"/>
        <v>0</v>
      </c>
      <c r="S989" s="576">
        <f t="shared" si="119"/>
        <v>0</v>
      </c>
      <c r="T989" s="576">
        <f t="shared" si="120"/>
        <v>0</v>
      </c>
      <c r="U989" s="576">
        <f t="shared" si="121"/>
        <v>0</v>
      </c>
      <c r="V989" s="553"/>
      <c r="W989" s="553"/>
      <c r="X989" s="553"/>
      <c r="Y989" s="553"/>
      <c r="Z989" s="397"/>
      <c r="AA989" s="397"/>
      <c r="AB989" s="397"/>
      <c r="AC989" s="397"/>
      <c r="AD989" s="397"/>
      <c r="AE989" s="397"/>
      <c r="AF989" s="397"/>
      <c r="AG989" s="397"/>
      <c r="AH989" s="397"/>
      <c r="AI989" s="397"/>
      <c r="AJ989" s="397"/>
      <c r="AK989" s="397"/>
      <c r="AL989" s="397"/>
      <c r="AM989" s="397"/>
      <c r="AN989" s="397"/>
      <c r="AO989" s="397"/>
      <c r="AP989" s="397"/>
      <c r="AQ989" s="397"/>
      <c r="AR989" s="397"/>
      <c r="AS989" s="397"/>
      <c r="AT989" s="397"/>
      <c r="AU989" s="397"/>
      <c r="AV989" s="397"/>
      <c r="AW989" s="397"/>
      <c r="AX989" s="397"/>
      <c r="AY989" s="397"/>
      <c r="AZ989" s="397"/>
      <c r="BA989" s="553"/>
      <c r="BB989" s="397"/>
      <c r="BC989" s="397"/>
      <c r="BD989" s="397"/>
      <c r="BE989" s="397"/>
      <c r="BF989" s="397"/>
      <c r="BG989" s="397"/>
      <c r="BH989" s="397"/>
      <c r="BI989" s="397"/>
      <c r="BJ989" s="397"/>
      <c r="BK989" s="397"/>
    </row>
    <row r="990" spans="2:63" x14ac:dyDescent="0.35">
      <c r="B990" s="80"/>
      <c r="C990" s="119"/>
      <c r="D990" s="119"/>
      <c r="E990" s="202"/>
      <c r="F990" s="119"/>
      <c r="G990" s="120"/>
      <c r="H990" s="41"/>
      <c r="I990" s="41"/>
      <c r="J990" s="944">
        <f t="shared" si="116"/>
        <v>0</v>
      </c>
      <c r="K990" s="292">
        <f t="shared" si="117"/>
        <v>0</v>
      </c>
      <c r="L990" s="327">
        <f>IF(I990&lt;(INDEX(Lookup!$U$2:$U$10,MATCH($D$45,Lookup!$S$2:$S$10,0))),0,365)</f>
        <v>0</v>
      </c>
      <c r="M990" s="292">
        <f t="shared" si="115"/>
        <v>0</v>
      </c>
      <c r="N990" s="371"/>
      <c r="O990" s="150"/>
      <c r="P990" s="397"/>
      <c r="Q990" s="555"/>
      <c r="R990" s="576">
        <f t="shared" si="118"/>
        <v>0</v>
      </c>
      <c r="S990" s="576">
        <f t="shared" si="119"/>
        <v>0</v>
      </c>
      <c r="T990" s="576">
        <f t="shared" si="120"/>
        <v>0</v>
      </c>
      <c r="U990" s="576">
        <f t="shared" si="121"/>
        <v>0</v>
      </c>
      <c r="V990" s="553"/>
      <c r="W990" s="553"/>
      <c r="X990" s="553"/>
      <c r="Y990" s="553"/>
      <c r="Z990" s="397"/>
      <c r="AA990" s="397"/>
      <c r="AB990" s="397"/>
      <c r="AC990" s="397"/>
      <c r="AD990" s="397"/>
      <c r="AE990" s="397"/>
      <c r="AF990" s="397"/>
      <c r="AG990" s="397"/>
      <c r="AH990" s="397"/>
      <c r="AI990" s="397"/>
      <c r="AJ990" s="397"/>
      <c r="AK990" s="397"/>
      <c r="AL990" s="397"/>
      <c r="AM990" s="397"/>
      <c r="AN990" s="397"/>
      <c r="AO990" s="397"/>
      <c r="AP990" s="397"/>
      <c r="AQ990" s="397"/>
      <c r="AR990" s="397"/>
      <c r="AS990" s="397"/>
      <c r="AT990" s="397"/>
      <c r="AU990" s="397"/>
      <c r="AV990" s="397"/>
      <c r="AW990" s="397"/>
      <c r="AX990" s="397"/>
      <c r="AY990" s="397"/>
      <c r="AZ990" s="397"/>
      <c r="BA990" s="553"/>
      <c r="BB990" s="397"/>
      <c r="BC990" s="397"/>
      <c r="BD990" s="397"/>
      <c r="BE990" s="397"/>
      <c r="BF990" s="397"/>
      <c r="BG990" s="397"/>
      <c r="BH990" s="397"/>
      <c r="BI990" s="397"/>
      <c r="BJ990" s="397"/>
      <c r="BK990" s="397"/>
    </row>
    <row r="991" spans="2:63" x14ac:dyDescent="0.35">
      <c r="B991" s="80"/>
      <c r="C991" s="119"/>
      <c r="D991" s="119"/>
      <c r="E991" s="202"/>
      <c r="F991" s="119"/>
      <c r="G991" s="120"/>
      <c r="H991" s="41"/>
      <c r="I991" s="41"/>
      <c r="J991" s="944">
        <f t="shared" si="116"/>
        <v>0</v>
      </c>
      <c r="K991" s="292">
        <f t="shared" si="117"/>
        <v>0</v>
      </c>
      <c r="L991" s="327">
        <f>IF(I991&lt;(INDEX(Lookup!$U$2:$U$10,MATCH($D$45,Lookup!$S$2:$S$10,0))),0,365)</f>
        <v>0</v>
      </c>
      <c r="M991" s="292">
        <f t="shared" si="115"/>
        <v>0</v>
      </c>
      <c r="N991" s="371"/>
      <c r="O991" s="150"/>
      <c r="P991" s="397"/>
      <c r="Q991" s="555"/>
      <c r="R991" s="576">
        <f t="shared" si="118"/>
        <v>0</v>
      </c>
      <c r="S991" s="576">
        <f t="shared" si="119"/>
        <v>0</v>
      </c>
      <c r="T991" s="576">
        <f t="shared" si="120"/>
        <v>0</v>
      </c>
      <c r="U991" s="576">
        <f t="shared" si="121"/>
        <v>0</v>
      </c>
      <c r="V991" s="553"/>
      <c r="W991" s="553"/>
      <c r="X991" s="553"/>
      <c r="Y991" s="553"/>
      <c r="Z991" s="397"/>
      <c r="AA991" s="397"/>
      <c r="AB991" s="397"/>
      <c r="AC991" s="397"/>
      <c r="AD991" s="397"/>
      <c r="AE991" s="397"/>
      <c r="AF991" s="397"/>
      <c r="AG991" s="397"/>
      <c r="AH991" s="397"/>
      <c r="AI991" s="397"/>
      <c r="AJ991" s="397"/>
      <c r="AK991" s="397"/>
      <c r="AL991" s="397"/>
      <c r="AM991" s="397"/>
      <c r="AN991" s="397"/>
      <c r="AO991" s="397"/>
      <c r="AP991" s="397"/>
      <c r="AQ991" s="397"/>
      <c r="AR991" s="397"/>
      <c r="AS991" s="397"/>
      <c r="AT991" s="397"/>
      <c r="AU991" s="397"/>
      <c r="AV991" s="397"/>
      <c r="AW991" s="397"/>
      <c r="AX991" s="397"/>
      <c r="AY991" s="397"/>
      <c r="AZ991" s="397"/>
      <c r="BA991" s="553"/>
      <c r="BB991" s="397"/>
      <c r="BC991" s="397"/>
      <c r="BD991" s="397"/>
      <c r="BE991" s="397"/>
      <c r="BF991" s="397"/>
      <c r="BG991" s="397"/>
      <c r="BH991" s="397"/>
      <c r="BI991" s="397"/>
      <c r="BJ991" s="397"/>
      <c r="BK991" s="397"/>
    </row>
    <row r="992" spans="2:63" x14ac:dyDescent="0.35">
      <c r="B992" s="80"/>
      <c r="C992" s="119"/>
      <c r="D992" s="119"/>
      <c r="E992" s="202"/>
      <c r="F992" s="119"/>
      <c r="G992" s="120"/>
      <c r="H992" s="41"/>
      <c r="I992" s="41"/>
      <c r="J992" s="944">
        <f t="shared" si="116"/>
        <v>0</v>
      </c>
      <c r="K992" s="292">
        <f t="shared" si="117"/>
        <v>0</v>
      </c>
      <c r="L992" s="327">
        <f>IF(I992&lt;(INDEX(Lookup!$U$2:$U$10,MATCH($D$45,Lookup!$S$2:$S$10,0))),0,365)</f>
        <v>0</v>
      </c>
      <c r="M992" s="292">
        <f t="shared" si="115"/>
        <v>0</v>
      </c>
      <c r="N992" s="371"/>
      <c r="O992" s="150"/>
      <c r="P992" s="397"/>
      <c r="Q992" s="555"/>
      <c r="R992" s="576">
        <f t="shared" si="118"/>
        <v>0</v>
      </c>
      <c r="S992" s="576">
        <f t="shared" si="119"/>
        <v>0</v>
      </c>
      <c r="T992" s="576">
        <f t="shared" si="120"/>
        <v>0</v>
      </c>
      <c r="U992" s="576">
        <f t="shared" si="121"/>
        <v>0</v>
      </c>
      <c r="V992" s="553"/>
      <c r="W992" s="553"/>
      <c r="X992" s="553"/>
      <c r="Y992" s="553"/>
      <c r="Z992" s="397"/>
      <c r="AA992" s="397"/>
      <c r="AB992" s="397"/>
      <c r="AC992" s="397"/>
      <c r="AD992" s="397"/>
      <c r="AE992" s="397"/>
      <c r="AF992" s="397"/>
      <c r="AG992" s="397"/>
      <c r="AH992" s="397"/>
      <c r="AI992" s="397"/>
      <c r="AJ992" s="397"/>
      <c r="AK992" s="397"/>
      <c r="AL992" s="397"/>
      <c r="AM992" s="397"/>
      <c r="AN992" s="397"/>
      <c r="AO992" s="397"/>
      <c r="AP992" s="397"/>
      <c r="AQ992" s="397"/>
      <c r="AR992" s="397"/>
      <c r="AS992" s="397"/>
      <c r="AT992" s="397"/>
      <c r="AU992" s="397"/>
      <c r="AV992" s="397"/>
      <c r="AW992" s="397"/>
      <c r="AX992" s="397"/>
      <c r="AY992" s="397"/>
      <c r="AZ992" s="397"/>
      <c r="BA992" s="553"/>
      <c r="BB992" s="397"/>
      <c r="BC992" s="397"/>
      <c r="BD992" s="397"/>
      <c r="BE992" s="397"/>
      <c r="BF992" s="397"/>
      <c r="BG992" s="397"/>
      <c r="BH992" s="397"/>
      <c r="BI992" s="397"/>
      <c r="BJ992" s="397"/>
      <c r="BK992" s="397"/>
    </row>
    <row r="993" spans="2:63" x14ac:dyDescent="0.35">
      <c r="B993" s="80"/>
      <c r="C993" s="119"/>
      <c r="D993" s="119"/>
      <c r="E993" s="202"/>
      <c r="F993" s="119"/>
      <c r="G993" s="120"/>
      <c r="H993" s="41"/>
      <c r="I993" s="41"/>
      <c r="J993" s="944">
        <f t="shared" si="116"/>
        <v>0</v>
      </c>
      <c r="K993" s="292">
        <f t="shared" si="117"/>
        <v>0</v>
      </c>
      <c r="L993" s="327">
        <f>IF(I993&lt;(INDEX(Lookup!$U$2:$U$10,MATCH($D$45,Lookup!$S$2:$S$10,0))),0,365)</f>
        <v>0</v>
      </c>
      <c r="M993" s="292">
        <f t="shared" si="115"/>
        <v>0</v>
      </c>
      <c r="N993" s="371"/>
      <c r="O993" s="150"/>
      <c r="P993" s="397"/>
      <c r="Q993" s="555"/>
      <c r="R993" s="576">
        <f t="shared" si="118"/>
        <v>0</v>
      </c>
      <c r="S993" s="576">
        <f t="shared" si="119"/>
        <v>0</v>
      </c>
      <c r="T993" s="576">
        <f t="shared" si="120"/>
        <v>0</v>
      </c>
      <c r="U993" s="576">
        <f t="shared" si="121"/>
        <v>0</v>
      </c>
      <c r="V993" s="553"/>
      <c r="W993" s="553"/>
      <c r="X993" s="553"/>
      <c r="Y993" s="553"/>
      <c r="Z993" s="397"/>
      <c r="AA993" s="397"/>
      <c r="AB993" s="397"/>
      <c r="AC993" s="397"/>
      <c r="AD993" s="397"/>
      <c r="AE993" s="397"/>
      <c r="AF993" s="397"/>
      <c r="AG993" s="397"/>
      <c r="AH993" s="397"/>
      <c r="AI993" s="397"/>
      <c r="AJ993" s="397"/>
      <c r="AK993" s="397"/>
      <c r="AL993" s="397"/>
      <c r="AM993" s="397"/>
      <c r="AN993" s="397"/>
      <c r="AO993" s="397"/>
      <c r="AP993" s="397"/>
      <c r="AQ993" s="397"/>
      <c r="AR993" s="397"/>
      <c r="AS993" s="397"/>
      <c r="AT993" s="397"/>
      <c r="AU993" s="397"/>
      <c r="AV993" s="397"/>
      <c r="AW993" s="397"/>
      <c r="AX993" s="397"/>
      <c r="AY993" s="397"/>
      <c r="AZ993" s="397"/>
      <c r="BA993" s="553"/>
      <c r="BB993" s="397"/>
      <c r="BC993" s="397"/>
      <c r="BD993" s="397"/>
      <c r="BE993" s="397"/>
      <c r="BF993" s="397"/>
      <c r="BG993" s="397"/>
      <c r="BH993" s="397"/>
      <c r="BI993" s="397"/>
      <c r="BJ993" s="397"/>
      <c r="BK993" s="397"/>
    </row>
    <row r="994" spans="2:63" x14ac:dyDescent="0.35">
      <c r="B994" s="80"/>
      <c r="C994" s="119"/>
      <c r="D994" s="119"/>
      <c r="E994" s="202"/>
      <c r="F994" s="119"/>
      <c r="G994" s="120"/>
      <c r="H994" s="41"/>
      <c r="I994" s="41"/>
      <c r="J994" s="944">
        <f t="shared" si="116"/>
        <v>0</v>
      </c>
      <c r="K994" s="292">
        <f t="shared" si="117"/>
        <v>0</v>
      </c>
      <c r="L994" s="327">
        <f>IF(I994&lt;(INDEX(Lookup!$U$2:$U$10,MATCH($D$45,Lookup!$S$2:$S$10,0))),0,365)</f>
        <v>0</v>
      </c>
      <c r="M994" s="292">
        <f t="shared" si="115"/>
        <v>0</v>
      </c>
      <c r="N994" s="371"/>
      <c r="O994" s="150"/>
      <c r="P994" s="397"/>
      <c r="Q994" s="555"/>
      <c r="R994" s="576">
        <f t="shared" si="118"/>
        <v>0</v>
      </c>
      <c r="S994" s="576">
        <f t="shared" si="119"/>
        <v>0</v>
      </c>
      <c r="T994" s="576">
        <f t="shared" si="120"/>
        <v>0</v>
      </c>
      <c r="U994" s="576">
        <f t="shared" si="121"/>
        <v>0</v>
      </c>
      <c r="V994" s="553"/>
      <c r="W994" s="553"/>
      <c r="X994" s="553"/>
      <c r="Y994" s="553"/>
      <c r="Z994" s="397"/>
      <c r="AA994" s="397"/>
      <c r="AB994" s="397"/>
      <c r="AC994" s="397"/>
      <c r="AD994" s="397"/>
      <c r="AE994" s="397"/>
      <c r="AF994" s="397"/>
      <c r="AG994" s="397"/>
      <c r="AH994" s="397"/>
      <c r="AI994" s="397"/>
      <c r="AJ994" s="397"/>
      <c r="AK994" s="397"/>
      <c r="AL994" s="397"/>
      <c r="AM994" s="397"/>
      <c r="AN994" s="397"/>
      <c r="AO994" s="397"/>
      <c r="AP994" s="397"/>
      <c r="AQ994" s="397"/>
      <c r="AR994" s="397"/>
      <c r="AS994" s="397"/>
      <c r="AT994" s="397"/>
      <c r="AU994" s="397"/>
      <c r="AV994" s="397"/>
      <c r="AW994" s="397"/>
      <c r="AX994" s="397"/>
      <c r="AY994" s="397"/>
      <c r="AZ994" s="397"/>
      <c r="BA994" s="553"/>
      <c r="BB994" s="397"/>
      <c r="BC994" s="397"/>
      <c r="BD994" s="397"/>
      <c r="BE994" s="397"/>
      <c r="BF994" s="397"/>
      <c r="BG994" s="397"/>
      <c r="BH994" s="397"/>
      <c r="BI994" s="397"/>
      <c r="BJ994" s="397"/>
      <c r="BK994" s="397"/>
    </row>
    <row r="995" spans="2:63" x14ac:dyDescent="0.35">
      <c r="B995" s="80"/>
      <c r="C995" s="119"/>
      <c r="D995" s="119"/>
      <c r="E995" s="202"/>
      <c r="F995" s="119"/>
      <c r="G995" s="120"/>
      <c r="H995" s="41"/>
      <c r="I995" s="41"/>
      <c r="J995" s="944">
        <f t="shared" si="116"/>
        <v>0</v>
      </c>
      <c r="K995" s="292">
        <f t="shared" si="117"/>
        <v>0</v>
      </c>
      <c r="L995" s="327">
        <f>IF(I995&lt;(INDEX(Lookup!$U$2:$U$10,MATCH($D$45,Lookup!$S$2:$S$10,0))),0,365)</f>
        <v>0</v>
      </c>
      <c r="M995" s="292">
        <f t="shared" si="115"/>
        <v>0</v>
      </c>
      <c r="N995" s="371"/>
      <c r="O995" s="150"/>
      <c r="P995" s="397"/>
      <c r="Q995" s="555"/>
      <c r="R995" s="576">
        <f t="shared" si="118"/>
        <v>0</v>
      </c>
      <c r="S995" s="576">
        <f t="shared" si="119"/>
        <v>0</v>
      </c>
      <c r="T995" s="576">
        <f t="shared" si="120"/>
        <v>0</v>
      </c>
      <c r="U995" s="576">
        <f t="shared" si="121"/>
        <v>0</v>
      </c>
      <c r="V995" s="553"/>
      <c r="W995" s="553"/>
      <c r="X995" s="553"/>
      <c r="Y995" s="553"/>
      <c r="Z995" s="397"/>
      <c r="AA995" s="397"/>
      <c r="AB995" s="397"/>
      <c r="AC995" s="397"/>
      <c r="AD995" s="397"/>
      <c r="AE995" s="397"/>
      <c r="AF995" s="397"/>
      <c r="AG995" s="397"/>
      <c r="AH995" s="397"/>
      <c r="AI995" s="397"/>
      <c r="AJ995" s="397"/>
      <c r="AK995" s="397"/>
      <c r="AL995" s="397"/>
      <c r="AM995" s="397"/>
      <c r="AN995" s="397"/>
      <c r="AO995" s="397"/>
      <c r="AP995" s="397"/>
      <c r="AQ995" s="397"/>
      <c r="AR995" s="397"/>
      <c r="AS995" s="397"/>
      <c r="AT995" s="397"/>
      <c r="AU995" s="397"/>
      <c r="AV995" s="397"/>
      <c r="AW995" s="397"/>
      <c r="AX995" s="397"/>
      <c r="AY995" s="397"/>
      <c r="AZ995" s="397"/>
      <c r="BA995" s="553"/>
      <c r="BB995" s="397"/>
      <c r="BC995" s="397"/>
      <c r="BD995" s="397"/>
      <c r="BE995" s="397"/>
      <c r="BF995" s="397"/>
      <c r="BG995" s="397"/>
      <c r="BH995" s="397"/>
      <c r="BI995" s="397"/>
      <c r="BJ995" s="397"/>
      <c r="BK995" s="397"/>
    </row>
    <row r="996" spans="2:63" x14ac:dyDescent="0.35">
      <c r="B996" s="80"/>
      <c r="C996" s="119"/>
      <c r="D996" s="119"/>
      <c r="E996" s="202"/>
      <c r="F996" s="119"/>
      <c r="G996" s="120"/>
      <c r="H996" s="41"/>
      <c r="I996" s="41"/>
      <c r="J996" s="944">
        <f t="shared" si="116"/>
        <v>0</v>
      </c>
      <c r="K996" s="292">
        <f t="shared" si="117"/>
        <v>0</v>
      </c>
      <c r="L996" s="327">
        <f>IF(I996&lt;(INDEX(Lookup!$U$2:$U$10,MATCH($D$45,Lookup!$S$2:$S$10,0))),0,365)</f>
        <v>0</v>
      </c>
      <c r="M996" s="292">
        <f t="shared" si="115"/>
        <v>0</v>
      </c>
      <c r="N996" s="371"/>
      <c r="O996" s="150"/>
      <c r="P996" s="397"/>
      <c r="Q996" s="555"/>
      <c r="R996" s="576">
        <f t="shared" si="118"/>
        <v>0</v>
      </c>
      <c r="S996" s="576">
        <f t="shared" si="119"/>
        <v>0</v>
      </c>
      <c r="T996" s="576">
        <f t="shared" si="120"/>
        <v>0</v>
      </c>
      <c r="U996" s="576">
        <f t="shared" si="121"/>
        <v>0</v>
      </c>
      <c r="V996" s="553"/>
      <c r="W996" s="553"/>
      <c r="X996" s="553"/>
      <c r="Y996" s="553"/>
      <c r="Z996" s="397"/>
      <c r="AA996" s="397"/>
      <c r="AB996" s="397"/>
      <c r="AC996" s="397"/>
      <c r="AD996" s="397"/>
      <c r="AE996" s="397"/>
      <c r="AF996" s="397"/>
      <c r="AG996" s="397"/>
      <c r="AH996" s="397"/>
      <c r="AI996" s="397"/>
      <c r="AJ996" s="397"/>
      <c r="AK996" s="397"/>
      <c r="AL996" s="397"/>
      <c r="AM996" s="397"/>
      <c r="AN996" s="397"/>
      <c r="AO996" s="397"/>
      <c r="AP996" s="397"/>
      <c r="AQ996" s="397"/>
      <c r="AR996" s="397"/>
      <c r="AS996" s="397"/>
      <c r="AT996" s="397"/>
      <c r="AU996" s="397"/>
      <c r="AV996" s="397"/>
      <c r="AW996" s="397"/>
      <c r="AX996" s="397"/>
      <c r="AY996" s="397"/>
      <c r="AZ996" s="397"/>
      <c r="BA996" s="553"/>
      <c r="BB996" s="397"/>
      <c r="BC996" s="397"/>
      <c r="BD996" s="397"/>
      <c r="BE996" s="397"/>
      <c r="BF996" s="397"/>
      <c r="BG996" s="397"/>
      <c r="BH996" s="397"/>
      <c r="BI996" s="397"/>
      <c r="BJ996" s="397"/>
      <c r="BK996" s="397"/>
    </row>
    <row r="997" spans="2:63" x14ac:dyDescent="0.35">
      <c r="B997" s="80"/>
      <c r="C997" s="119"/>
      <c r="D997" s="119"/>
      <c r="E997" s="202"/>
      <c r="F997" s="119"/>
      <c r="G997" s="120"/>
      <c r="H997" s="41"/>
      <c r="I997" s="41"/>
      <c r="J997" s="944">
        <f t="shared" si="116"/>
        <v>0</v>
      </c>
      <c r="K997" s="292">
        <f t="shared" si="117"/>
        <v>0</v>
      </c>
      <c r="L997" s="327">
        <f>IF(I997&lt;(INDEX(Lookup!$U$2:$U$10,MATCH($D$45,Lookup!$S$2:$S$10,0))),0,365)</f>
        <v>0</v>
      </c>
      <c r="M997" s="292">
        <f t="shared" si="115"/>
        <v>0</v>
      </c>
      <c r="N997" s="371"/>
      <c r="O997" s="150"/>
      <c r="P997" s="397"/>
      <c r="Q997" s="555"/>
      <c r="R997" s="576">
        <f t="shared" si="118"/>
        <v>0</v>
      </c>
      <c r="S997" s="576">
        <f t="shared" si="119"/>
        <v>0</v>
      </c>
      <c r="T997" s="576">
        <f t="shared" si="120"/>
        <v>0</v>
      </c>
      <c r="U997" s="576">
        <f t="shared" si="121"/>
        <v>0</v>
      </c>
      <c r="V997" s="553"/>
      <c r="W997" s="553"/>
      <c r="X997" s="553"/>
      <c r="Y997" s="553"/>
      <c r="Z997" s="397"/>
      <c r="AA997" s="397"/>
      <c r="AB997" s="397"/>
      <c r="AC997" s="397"/>
      <c r="AD997" s="397"/>
      <c r="AE997" s="397"/>
      <c r="AF997" s="397"/>
      <c r="AG997" s="397"/>
      <c r="AH997" s="397"/>
      <c r="AI997" s="397"/>
      <c r="AJ997" s="397"/>
      <c r="AK997" s="397"/>
      <c r="AL997" s="397"/>
      <c r="AM997" s="397"/>
      <c r="AN997" s="397"/>
      <c r="AO997" s="397"/>
      <c r="AP997" s="397"/>
      <c r="AQ997" s="397"/>
      <c r="AR997" s="397"/>
      <c r="AS997" s="397"/>
      <c r="AT997" s="397"/>
      <c r="AU997" s="397"/>
      <c r="AV997" s="397"/>
      <c r="AW997" s="397"/>
      <c r="AX997" s="397"/>
      <c r="AY997" s="397"/>
      <c r="AZ997" s="397"/>
      <c r="BA997" s="553"/>
      <c r="BB997" s="397"/>
      <c r="BC997" s="397"/>
      <c r="BD997" s="397"/>
      <c r="BE997" s="397"/>
      <c r="BF997" s="397"/>
      <c r="BG997" s="397"/>
      <c r="BH997" s="397"/>
      <c r="BI997" s="397"/>
      <c r="BJ997" s="397"/>
      <c r="BK997" s="397"/>
    </row>
    <row r="998" spans="2:63" x14ac:dyDescent="0.35">
      <c r="B998" s="80"/>
      <c r="C998" s="119"/>
      <c r="D998" s="119"/>
      <c r="E998" s="202"/>
      <c r="F998" s="119"/>
      <c r="G998" s="120"/>
      <c r="H998" s="41"/>
      <c r="I998" s="41"/>
      <c r="J998" s="944">
        <f t="shared" si="116"/>
        <v>0</v>
      </c>
      <c r="K998" s="292">
        <f t="shared" si="117"/>
        <v>0</v>
      </c>
      <c r="L998" s="327">
        <f>IF(I998&lt;(INDEX(Lookup!$U$2:$U$10,MATCH($D$45,Lookup!$S$2:$S$10,0))),0,365)</f>
        <v>0</v>
      </c>
      <c r="M998" s="292">
        <f t="shared" si="115"/>
        <v>0</v>
      </c>
      <c r="N998" s="371"/>
      <c r="O998" s="150"/>
      <c r="P998" s="397"/>
      <c r="Q998" s="555"/>
      <c r="R998" s="576">
        <f t="shared" si="118"/>
        <v>0</v>
      </c>
      <c r="S998" s="576">
        <f t="shared" si="119"/>
        <v>0</v>
      </c>
      <c r="T998" s="576">
        <f t="shared" si="120"/>
        <v>0</v>
      </c>
      <c r="U998" s="576">
        <f t="shared" si="121"/>
        <v>0</v>
      </c>
      <c r="V998" s="553"/>
      <c r="W998" s="553"/>
      <c r="X998" s="553"/>
      <c r="Y998" s="553"/>
      <c r="Z998" s="397"/>
      <c r="AA998" s="397"/>
      <c r="AB998" s="397"/>
      <c r="AC998" s="397"/>
      <c r="AD998" s="397"/>
      <c r="AE998" s="397"/>
      <c r="AF998" s="397"/>
      <c r="AG998" s="397"/>
      <c r="AH998" s="397"/>
      <c r="AI998" s="397"/>
      <c r="AJ998" s="397"/>
      <c r="AK998" s="397"/>
      <c r="AL998" s="397"/>
      <c r="AM998" s="397"/>
      <c r="AN998" s="397"/>
      <c r="AO998" s="397"/>
      <c r="AP998" s="397"/>
      <c r="AQ998" s="397"/>
      <c r="AR998" s="397"/>
      <c r="AS998" s="397"/>
      <c r="AT998" s="397"/>
      <c r="AU998" s="397"/>
      <c r="AV998" s="397"/>
      <c r="AW998" s="397"/>
      <c r="AX998" s="397"/>
      <c r="AY998" s="397"/>
      <c r="AZ998" s="397"/>
      <c r="BA998" s="553"/>
      <c r="BB998" s="397"/>
      <c r="BC998" s="397"/>
      <c r="BD998" s="397"/>
      <c r="BE998" s="397"/>
      <c r="BF998" s="397"/>
      <c r="BG998" s="397"/>
      <c r="BH998" s="397"/>
      <c r="BI998" s="397"/>
      <c r="BJ998" s="397"/>
      <c r="BK998" s="397"/>
    </row>
    <row r="999" spans="2:63" x14ac:dyDescent="0.35">
      <c r="B999" s="80"/>
      <c r="C999" s="119"/>
      <c r="D999" s="119"/>
      <c r="E999" s="202"/>
      <c r="F999" s="119"/>
      <c r="G999" s="120"/>
      <c r="H999" s="41"/>
      <c r="I999" s="41"/>
      <c r="J999" s="944">
        <f t="shared" si="116"/>
        <v>0</v>
      </c>
      <c r="K999" s="292">
        <f t="shared" si="117"/>
        <v>0</v>
      </c>
      <c r="L999" s="327">
        <f>IF(I999&lt;(INDEX(Lookup!$U$2:$U$10,MATCH($D$45,Lookup!$S$2:$S$10,0))),0,365)</f>
        <v>0</v>
      </c>
      <c r="M999" s="292">
        <f t="shared" si="115"/>
        <v>0</v>
      </c>
      <c r="N999" s="371"/>
      <c r="O999" s="150"/>
      <c r="P999" s="397"/>
      <c r="Q999" s="555"/>
      <c r="R999" s="576">
        <f t="shared" si="118"/>
        <v>0</v>
      </c>
      <c r="S999" s="576">
        <f t="shared" si="119"/>
        <v>0</v>
      </c>
      <c r="T999" s="576">
        <f t="shared" si="120"/>
        <v>0</v>
      </c>
      <c r="U999" s="576">
        <f t="shared" si="121"/>
        <v>0</v>
      </c>
      <c r="V999" s="553"/>
      <c r="W999" s="553"/>
      <c r="X999" s="553"/>
      <c r="Y999" s="553"/>
      <c r="Z999" s="397"/>
      <c r="AA999" s="397"/>
      <c r="AB999" s="397"/>
      <c r="AC999" s="397"/>
      <c r="AD999" s="397"/>
      <c r="AE999" s="397"/>
      <c r="AF999" s="397"/>
      <c r="AG999" s="397"/>
      <c r="AH999" s="397"/>
      <c r="AI999" s="397"/>
      <c r="AJ999" s="397"/>
      <c r="AK999" s="397"/>
      <c r="AL999" s="397"/>
      <c r="AM999" s="397"/>
      <c r="AN999" s="397"/>
      <c r="AO999" s="397"/>
      <c r="AP999" s="397"/>
      <c r="AQ999" s="397"/>
      <c r="AR999" s="397"/>
      <c r="AS999" s="397"/>
      <c r="AT999" s="397"/>
      <c r="AU999" s="397"/>
      <c r="AV999" s="397"/>
      <c r="AW999" s="397"/>
      <c r="AX999" s="397"/>
      <c r="AY999" s="397"/>
      <c r="AZ999" s="397"/>
      <c r="BA999" s="553"/>
      <c r="BB999" s="397"/>
      <c r="BC999" s="397"/>
      <c r="BD999" s="397"/>
      <c r="BE999" s="397"/>
      <c r="BF999" s="397"/>
      <c r="BG999" s="397"/>
      <c r="BH999" s="397"/>
      <c r="BI999" s="397"/>
      <c r="BJ999" s="397"/>
      <c r="BK999" s="397"/>
    </row>
    <row r="1000" spans="2:63" x14ac:dyDescent="0.35">
      <c r="B1000" s="80"/>
      <c r="C1000" s="119"/>
      <c r="D1000" s="119"/>
      <c r="E1000" s="202"/>
      <c r="F1000" s="119"/>
      <c r="G1000" s="120"/>
      <c r="H1000" s="41"/>
      <c r="I1000" s="41"/>
      <c r="J1000" s="944">
        <f t="shared" si="116"/>
        <v>0</v>
      </c>
      <c r="K1000" s="292">
        <f t="shared" si="117"/>
        <v>0</v>
      </c>
      <c r="L1000" s="327">
        <f>IF(I1000&lt;(INDEX(Lookup!$U$2:$U$10,MATCH($D$45,Lookup!$S$2:$S$10,0))),0,365)</f>
        <v>0</v>
      </c>
      <c r="M1000" s="292">
        <f t="shared" si="115"/>
        <v>0</v>
      </c>
      <c r="N1000" s="371"/>
      <c r="O1000" s="150"/>
      <c r="P1000" s="397"/>
      <c r="Q1000" s="555"/>
      <c r="R1000" s="576">
        <f t="shared" si="118"/>
        <v>0</v>
      </c>
      <c r="S1000" s="576">
        <f t="shared" si="119"/>
        <v>0</v>
      </c>
      <c r="T1000" s="576">
        <f t="shared" si="120"/>
        <v>0</v>
      </c>
      <c r="U1000" s="576">
        <f t="shared" si="121"/>
        <v>0</v>
      </c>
      <c r="V1000" s="553"/>
      <c r="W1000" s="553"/>
      <c r="X1000" s="553"/>
      <c r="Y1000" s="553"/>
      <c r="Z1000" s="397"/>
      <c r="AA1000" s="397"/>
      <c r="AB1000" s="397"/>
      <c r="AC1000" s="397"/>
      <c r="AD1000" s="397"/>
      <c r="AE1000" s="397"/>
      <c r="AF1000" s="397"/>
      <c r="AG1000" s="397"/>
      <c r="AH1000" s="397"/>
      <c r="AI1000" s="397"/>
      <c r="AJ1000" s="397"/>
      <c r="AK1000" s="397"/>
      <c r="AL1000" s="397"/>
      <c r="AM1000" s="397"/>
      <c r="AN1000" s="397"/>
      <c r="AO1000" s="397"/>
      <c r="AP1000" s="397"/>
      <c r="AQ1000" s="397"/>
      <c r="AR1000" s="397"/>
      <c r="AS1000" s="397"/>
      <c r="AT1000" s="397"/>
      <c r="AU1000" s="397"/>
      <c r="AV1000" s="397"/>
      <c r="AW1000" s="397"/>
      <c r="AX1000" s="397"/>
      <c r="AY1000" s="397"/>
      <c r="AZ1000" s="397"/>
      <c r="BA1000" s="553"/>
      <c r="BB1000" s="397"/>
      <c r="BC1000" s="397"/>
      <c r="BD1000" s="397"/>
      <c r="BE1000" s="397"/>
      <c r="BF1000" s="397"/>
      <c r="BG1000" s="397"/>
      <c r="BH1000" s="397"/>
      <c r="BI1000" s="397"/>
      <c r="BJ1000" s="397"/>
      <c r="BK1000" s="397"/>
    </row>
    <row r="1001" spans="2:63" x14ac:dyDescent="0.35">
      <c r="B1001" s="80"/>
      <c r="C1001" s="119"/>
      <c r="D1001" s="119"/>
      <c r="E1001" s="202"/>
      <c r="F1001" s="119"/>
      <c r="G1001" s="120"/>
      <c r="H1001" s="41"/>
      <c r="I1001" s="41"/>
      <c r="J1001" s="944">
        <f t="shared" si="116"/>
        <v>0</v>
      </c>
      <c r="K1001" s="292">
        <f t="shared" si="117"/>
        <v>0</v>
      </c>
      <c r="L1001" s="327">
        <f>IF(I1001&lt;(INDEX(Lookup!$U$2:$U$10,MATCH($D$45,Lookup!$S$2:$S$10,0))),0,365)</f>
        <v>0</v>
      </c>
      <c r="M1001" s="292">
        <f t="shared" si="115"/>
        <v>0</v>
      </c>
      <c r="N1001" s="371"/>
      <c r="O1001" s="150"/>
      <c r="P1001" s="397"/>
      <c r="Q1001" s="555"/>
      <c r="R1001" s="576">
        <f t="shared" si="118"/>
        <v>0</v>
      </c>
      <c r="S1001" s="576">
        <f t="shared" si="119"/>
        <v>0</v>
      </c>
      <c r="T1001" s="576">
        <f t="shared" si="120"/>
        <v>0</v>
      </c>
      <c r="U1001" s="576">
        <f t="shared" si="121"/>
        <v>0</v>
      </c>
      <c r="V1001" s="553"/>
      <c r="W1001" s="553"/>
      <c r="X1001" s="553"/>
      <c r="Y1001" s="553"/>
      <c r="Z1001" s="397"/>
      <c r="AA1001" s="397"/>
      <c r="AB1001" s="397"/>
      <c r="AC1001" s="397"/>
      <c r="AD1001" s="397"/>
      <c r="AE1001" s="397"/>
      <c r="AF1001" s="397"/>
      <c r="AG1001" s="397"/>
      <c r="AH1001" s="397"/>
      <c r="AI1001" s="397"/>
      <c r="AJ1001" s="397"/>
      <c r="AK1001" s="397"/>
      <c r="AL1001" s="397"/>
      <c r="AM1001" s="397"/>
      <c r="AN1001" s="397"/>
      <c r="AO1001" s="397"/>
      <c r="AP1001" s="397"/>
      <c r="AQ1001" s="397"/>
      <c r="AR1001" s="397"/>
      <c r="AS1001" s="397"/>
      <c r="AT1001" s="397"/>
      <c r="AU1001" s="397"/>
      <c r="AV1001" s="397"/>
      <c r="AW1001" s="397"/>
      <c r="AX1001" s="397"/>
      <c r="AY1001" s="397"/>
      <c r="AZ1001" s="397"/>
      <c r="BA1001" s="553"/>
      <c r="BB1001" s="397"/>
      <c r="BC1001" s="397"/>
      <c r="BD1001" s="397"/>
      <c r="BE1001" s="397"/>
      <c r="BF1001" s="397"/>
      <c r="BG1001" s="397"/>
      <c r="BH1001" s="397"/>
      <c r="BI1001" s="397"/>
      <c r="BJ1001" s="397"/>
      <c r="BK1001" s="397"/>
    </row>
    <row r="1002" spans="2:63" x14ac:dyDescent="0.35">
      <c r="B1002" s="80"/>
      <c r="C1002" s="119"/>
      <c r="D1002" s="119"/>
      <c r="E1002" s="202"/>
      <c r="F1002" s="119"/>
      <c r="G1002" s="120"/>
      <c r="H1002" s="41"/>
      <c r="I1002" s="41"/>
      <c r="J1002" s="944">
        <f t="shared" si="116"/>
        <v>0</v>
      </c>
      <c r="K1002" s="292">
        <f t="shared" si="117"/>
        <v>0</v>
      </c>
      <c r="L1002" s="327">
        <f>IF(I1002&lt;(INDEX(Lookup!$U$2:$U$10,MATCH($D$45,Lookup!$S$2:$S$10,0))),0,365)</f>
        <v>0</v>
      </c>
      <c r="M1002" s="292">
        <f t="shared" si="115"/>
        <v>0</v>
      </c>
      <c r="N1002" s="371"/>
      <c r="O1002" s="150"/>
      <c r="P1002" s="397"/>
      <c r="Q1002" s="555"/>
      <c r="R1002" s="576">
        <f t="shared" si="118"/>
        <v>0</v>
      </c>
      <c r="S1002" s="576">
        <f t="shared" si="119"/>
        <v>0</v>
      </c>
      <c r="T1002" s="576">
        <f t="shared" si="120"/>
        <v>0</v>
      </c>
      <c r="U1002" s="576">
        <f t="shared" si="121"/>
        <v>0</v>
      </c>
      <c r="V1002" s="553"/>
      <c r="W1002" s="553"/>
      <c r="X1002" s="553"/>
      <c r="Y1002" s="553"/>
      <c r="Z1002" s="397"/>
      <c r="AA1002" s="397"/>
      <c r="AB1002" s="397"/>
      <c r="AC1002" s="397"/>
      <c r="AD1002" s="397"/>
      <c r="AE1002" s="397"/>
      <c r="AF1002" s="397"/>
      <c r="AG1002" s="397"/>
      <c r="AH1002" s="397"/>
      <c r="AI1002" s="397"/>
      <c r="AJ1002" s="397"/>
      <c r="AK1002" s="397"/>
      <c r="AL1002" s="397"/>
      <c r="AM1002" s="397"/>
      <c r="AN1002" s="397"/>
      <c r="AO1002" s="397"/>
      <c r="AP1002" s="397"/>
      <c r="AQ1002" s="397"/>
      <c r="AR1002" s="397"/>
      <c r="AS1002" s="397"/>
      <c r="AT1002" s="397"/>
      <c r="AU1002" s="397"/>
      <c r="AV1002" s="397"/>
      <c r="AW1002" s="397"/>
      <c r="AX1002" s="397"/>
      <c r="AY1002" s="397"/>
      <c r="AZ1002" s="397"/>
      <c r="BA1002" s="553"/>
      <c r="BB1002" s="397"/>
      <c r="BC1002" s="397"/>
      <c r="BD1002" s="397"/>
      <c r="BE1002" s="397"/>
      <c r="BF1002" s="397"/>
      <c r="BG1002" s="397"/>
      <c r="BH1002" s="397"/>
      <c r="BI1002" s="397"/>
      <c r="BJ1002" s="397"/>
      <c r="BK1002" s="397"/>
    </row>
    <row r="1003" spans="2:63" x14ac:dyDescent="0.35">
      <c r="B1003" s="80"/>
      <c r="C1003" s="119"/>
      <c r="D1003" s="119"/>
      <c r="E1003" s="202"/>
      <c r="F1003" s="119"/>
      <c r="G1003" s="120"/>
      <c r="H1003" s="41"/>
      <c r="I1003" s="41"/>
      <c r="J1003" s="944">
        <f t="shared" si="116"/>
        <v>0</v>
      </c>
      <c r="K1003" s="292">
        <f t="shared" si="117"/>
        <v>0</v>
      </c>
      <c r="L1003" s="327">
        <f>IF(I1003&lt;(INDEX(Lookup!$U$2:$U$10,MATCH($D$45,Lookup!$S$2:$S$10,0))),0,365)</f>
        <v>0</v>
      </c>
      <c r="M1003" s="292">
        <f t="shared" si="115"/>
        <v>0</v>
      </c>
      <c r="N1003" s="371"/>
      <c r="O1003" s="150"/>
      <c r="P1003" s="397"/>
      <c r="Q1003" s="555"/>
      <c r="R1003" s="576">
        <f t="shared" si="118"/>
        <v>0</v>
      </c>
      <c r="S1003" s="576">
        <f t="shared" si="119"/>
        <v>0</v>
      </c>
      <c r="T1003" s="576">
        <f t="shared" si="120"/>
        <v>0</v>
      </c>
      <c r="U1003" s="576">
        <f t="shared" si="121"/>
        <v>0</v>
      </c>
      <c r="V1003" s="553"/>
      <c r="W1003" s="553"/>
      <c r="X1003" s="553"/>
      <c r="Y1003" s="553"/>
      <c r="Z1003" s="397"/>
      <c r="AA1003" s="397"/>
      <c r="AB1003" s="397"/>
      <c r="AC1003" s="397"/>
      <c r="AD1003" s="397"/>
      <c r="AE1003" s="397"/>
      <c r="AF1003" s="397"/>
      <c r="AG1003" s="397"/>
      <c r="AH1003" s="397"/>
      <c r="AI1003" s="397"/>
      <c r="AJ1003" s="397"/>
      <c r="AK1003" s="397"/>
      <c r="AL1003" s="397"/>
      <c r="AM1003" s="397"/>
      <c r="AN1003" s="397"/>
      <c r="AO1003" s="397"/>
      <c r="AP1003" s="397"/>
      <c r="AQ1003" s="397"/>
      <c r="AR1003" s="397"/>
      <c r="AS1003" s="397"/>
      <c r="AT1003" s="397"/>
      <c r="AU1003" s="397"/>
      <c r="AV1003" s="397"/>
      <c r="AW1003" s="397"/>
      <c r="AX1003" s="397"/>
      <c r="AY1003" s="397"/>
      <c r="AZ1003" s="397"/>
      <c r="BA1003" s="553"/>
      <c r="BB1003" s="397"/>
      <c r="BC1003" s="397"/>
      <c r="BD1003" s="397"/>
      <c r="BE1003" s="397"/>
      <c r="BF1003" s="397"/>
      <c r="BG1003" s="397"/>
      <c r="BH1003" s="397"/>
      <c r="BI1003" s="397"/>
      <c r="BJ1003" s="397"/>
      <c r="BK1003" s="397"/>
    </row>
    <row r="1004" spans="2:63" x14ac:dyDescent="0.35">
      <c r="B1004" s="80"/>
      <c r="C1004" s="119"/>
      <c r="D1004" s="119"/>
      <c r="E1004" s="202"/>
      <c r="F1004" s="119"/>
      <c r="G1004" s="120"/>
      <c r="H1004" s="41"/>
      <c r="I1004" s="41"/>
      <c r="J1004" s="944">
        <f t="shared" si="116"/>
        <v>0</v>
      </c>
      <c r="K1004" s="292">
        <f t="shared" si="117"/>
        <v>0</v>
      </c>
      <c r="L1004" s="327">
        <f>IF(I1004&lt;(INDEX(Lookup!$U$2:$U$10,MATCH($D$45,Lookup!$S$2:$S$10,0))),0,365)</f>
        <v>0</v>
      </c>
      <c r="M1004" s="292">
        <f t="shared" si="115"/>
        <v>0</v>
      </c>
      <c r="N1004" s="371"/>
      <c r="O1004" s="150"/>
      <c r="P1004" s="397"/>
      <c r="Q1004" s="555"/>
      <c r="R1004" s="576">
        <f t="shared" si="118"/>
        <v>0</v>
      </c>
      <c r="S1004" s="576">
        <f t="shared" si="119"/>
        <v>0</v>
      </c>
      <c r="T1004" s="576">
        <f t="shared" si="120"/>
        <v>0</v>
      </c>
      <c r="U1004" s="576">
        <f t="shared" si="121"/>
        <v>0</v>
      </c>
      <c r="V1004" s="553"/>
      <c r="W1004" s="553"/>
      <c r="X1004" s="553"/>
      <c r="Y1004" s="553"/>
      <c r="Z1004" s="397"/>
      <c r="AA1004" s="397"/>
      <c r="AB1004" s="397"/>
      <c r="AC1004" s="397"/>
      <c r="AD1004" s="397"/>
      <c r="AE1004" s="397"/>
      <c r="AF1004" s="397"/>
      <c r="AG1004" s="397"/>
      <c r="AH1004" s="397"/>
      <c r="AI1004" s="397"/>
      <c r="AJ1004" s="397"/>
      <c r="AK1004" s="397"/>
      <c r="AL1004" s="397"/>
      <c r="AM1004" s="397"/>
      <c r="AN1004" s="397"/>
      <c r="AO1004" s="397"/>
      <c r="AP1004" s="397"/>
      <c r="AQ1004" s="397"/>
      <c r="AR1004" s="397"/>
      <c r="AS1004" s="397"/>
      <c r="AT1004" s="397"/>
      <c r="AU1004" s="397"/>
      <c r="AV1004" s="397"/>
      <c r="AW1004" s="397"/>
      <c r="AX1004" s="397"/>
      <c r="AY1004" s="397"/>
      <c r="AZ1004" s="397"/>
      <c r="BA1004" s="553"/>
      <c r="BB1004" s="397"/>
      <c r="BC1004" s="397"/>
      <c r="BD1004" s="397"/>
      <c r="BE1004" s="397"/>
      <c r="BF1004" s="397"/>
      <c r="BG1004" s="397"/>
      <c r="BH1004" s="397"/>
      <c r="BI1004" s="397"/>
      <c r="BJ1004" s="397"/>
      <c r="BK1004" s="397"/>
    </row>
    <row r="1005" spans="2:63" x14ac:dyDescent="0.35">
      <c r="B1005" s="80"/>
      <c r="C1005" s="119"/>
      <c r="D1005" s="119"/>
      <c r="E1005" s="202"/>
      <c r="F1005" s="119"/>
      <c r="G1005" s="120"/>
      <c r="H1005" s="41"/>
      <c r="I1005" s="41"/>
      <c r="J1005" s="944">
        <f t="shared" si="116"/>
        <v>0</v>
      </c>
      <c r="K1005" s="292">
        <f t="shared" si="117"/>
        <v>0</v>
      </c>
      <c r="L1005" s="327">
        <f>IF(I1005&lt;(INDEX(Lookup!$U$2:$U$10,MATCH($D$45,Lookup!$S$2:$S$10,0))),0,365)</f>
        <v>0</v>
      </c>
      <c r="M1005" s="292">
        <f t="shared" si="115"/>
        <v>0</v>
      </c>
      <c r="N1005" s="371"/>
      <c r="O1005" s="150"/>
      <c r="P1005" s="397"/>
      <c r="Q1005" s="555"/>
      <c r="R1005" s="576">
        <f t="shared" si="118"/>
        <v>0</v>
      </c>
      <c r="S1005" s="576">
        <f t="shared" si="119"/>
        <v>0</v>
      </c>
      <c r="T1005" s="576">
        <f t="shared" si="120"/>
        <v>0</v>
      </c>
      <c r="U1005" s="576">
        <f t="shared" si="121"/>
        <v>0</v>
      </c>
      <c r="V1005" s="553"/>
      <c r="W1005" s="553"/>
      <c r="X1005" s="553"/>
      <c r="Y1005" s="553"/>
      <c r="Z1005" s="397"/>
      <c r="AA1005" s="397"/>
      <c r="AB1005" s="397"/>
      <c r="AC1005" s="397"/>
      <c r="AD1005" s="397"/>
      <c r="AE1005" s="397"/>
      <c r="AF1005" s="397"/>
      <c r="AG1005" s="397"/>
      <c r="AH1005" s="397"/>
      <c r="AI1005" s="397"/>
      <c r="AJ1005" s="397"/>
      <c r="AK1005" s="397"/>
      <c r="AL1005" s="397"/>
      <c r="AM1005" s="397"/>
      <c r="AN1005" s="397"/>
      <c r="AO1005" s="397"/>
      <c r="AP1005" s="397"/>
      <c r="AQ1005" s="397"/>
      <c r="AR1005" s="397"/>
      <c r="AS1005" s="397"/>
      <c r="AT1005" s="397"/>
      <c r="AU1005" s="397"/>
      <c r="AV1005" s="397"/>
      <c r="AW1005" s="397"/>
      <c r="AX1005" s="397"/>
      <c r="AY1005" s="397"/>
      <c r="AZ1005" s="397"/>
      <c r="BA1005" s="553"/>
      <c r="BB1005" s="397"/>
      <c r="BC1005" s="397"/>
      <c r="BD1005" s="397"/>
      <c r="BE1005" s="397"/>
      <c r="BF1005" s="397"/>
      <c r="BG1005" s="397"/>
      <c r="BH1005" s="397"/>
      <c r="BI1005" s="397"/>
      <c r="BJ1005" s="397"/>
      <c r="BK1005" s="397"/>
    </row>
    <row r="1006" spans="2:63" x14ac:dyDescent="0.35">
      <c r="B1006" s="80"/>
      <c r="C1006" s="119"/>
      <c r="D1006" s="119"/>
      <c r="E1006" s="202"/>
      <c r="F1006" s="119"/>
      <c r="G1006" s="120"/>
      <c r="H1006" s="41"/>
      <c r="I1006" s="41"/>
      <c r="J1006" s="944">
        <f t="shared" si="116"/>
        <v>0</v>
      </c>
      <c r="K1006" s="292">
        <f t="shared" si="117"/>
        <v>0</v>
      </c>
      <c r="L1006" s="327">
        <f>IF(I1006&lt;(INDEX(Lookup!$U$2:$U$10,MATCH($D$45,Lookup!$S$2:$S$10,0))),0,365)</f>
        <v>0</v>
      </c>
      <c r="M1006" s="292">
        <f t="shared" si="115"/>
        <v>0</v>
      </c>
      <c r="N1006" s="371"/>
      <c r="O1006" s="150"/>
      <c r="P1006" s="397"/>
      <c r="Q1006" s="555"/>
      <c r="R1006" s="576">
        <f t="shared" si="118"/>
        <v>0</v>
      </c>
      <c r="S1006" s="576">
        <f t="shared" si="119"/>
        <v>0</v>
      </c>
      <c r="T1006" s="576">
        <f t="shared" si="120"/>
        <v>0</v>
      </c>
      <c r="U1006" s="576">
        <f t="shared" si="121"/>
        <v>0</v>
      </c>
      <c r="V1006" s="553"/>
      <c r="W1006" s="553"/>
      <c r="X1006" s="553"/>
      <c r="Y1006" s="553"/>
      <c r="Z1006" s="397"/>
      <c r="AA1006" s="397"/>
      <c r="AB1006" s="397"/>
      <c r="AC1006" s="397"/>
      <c r="AD1006" s="397"/>
      <c r="AE1006" s="397"/>
      <c r="AF1006" s="397"/>
      <c r="AG1006" s="397"/>
      <c r="AH1006" s="397"/>
      <c r="AI1006" s="397"/>
      <c r="AJ1006" s="397"/>
      <c r="AK1006" s="397"/>
      <c r="AL1006" s="397"/>
      <c r="AM1006" s="397"/>
      <c r="AN1006" s="397"/>
      <c r="AO1006" s="397"/>
      <c r="AP1006" s="397"/>
      <c r="AQ1006" s="397"/>
      <c r="AR1006" s="397"/>
      <c r="AS1006" s="397"/>
      <c r="AT1006" s="397"/>
      <c r="AU1006" s="397"/>
      <c r="AV1006" s="397"/>
      <c r="AW1006" s="397"/>
      <c r="AX1006" s="397"/>
      <c r="AY1006" s="397"/>
      <c r="AZ1006" s="397"/>
      <c r="BA1006" s="553"/>
      <c r="BB1006" s="397"/>
      <c r="BC1006" s="397"/>
      <c r="BD1006" s="397"/>
      <c r="BE1006" s="397"/>
      <c r="BF1006" s="397"/>
      <c r="BG1006" s="397"/>
      <c r="BH1006" s="397"/>
      <c r="BI1006" s="397"/>
      <c r="BJ1006" s="397"/>
      <c r="BK1006" s="397"/>
    </row>
    <row r="1007" spans="2:63" x14ac:dyDescent="0.35">
      <c r="B1007" s="80"/>
      <c r="C1007" s="119"/>
      <c r="D1007" s="119"/>
      <c r="E1007" s="202"/>
      <c r="F1007" s="119"/>
      <c r="G1007" s="120"/>
      <c r="H1007" s="41"/>
      <c r="I1007" s="41"/>
      <c r="J1007" s="944">
        <f t="shared" si="116"/>
        <v>0</v>
      </c>
      <c r="K1007" s="292">
        <f t="shared" si="117"/>
        <v>0</v>
      </c>
      <c r="L1007" s="327">
        <f>IF(I1007&lt;(INDEX(Lookup!$U$2:$U$10,MATCH($D$45,Lookup!$S$2:$S$10,0))),0,365)</f>
        <v>0</v>
      </c>
      <c r="M1007" s="292">
        <f t="shared" si="115"/>
        <v>0</v>
      </c>
      <c r="N1007" s="371"/>
      <c r="O1007" s="150"/>
      <c r="P1007" s="397"/>
      <c r="Q1007" s="555"/>
      <c r="R1007" s="576">
        <f t="shared" si="118"/>
        <v>0</v>
      </c>
      <c r="S1007" s="576">
        <f t="shared" si="119"/>
        <v>0</v>
      </c>
      <c r="T1007" s="576">
        <f t="shared" si="120"/>
        <v>0</v>
      </c>
      <c r="U1007" s="576">
        <f t="shared" si="121"/>
        <v>0</v>
      </c>
      <c r="V1007" s="553"/>
      <c r="W1007" s="553"/>
      <c r="X1007" s="553"/>
      <c r="Y1007" s="553"/>
      <c r="Z1007" s="397"/>
      <c r="AA1007" s="397"/>
      <c r="AB1007" s="397"/>
      <c r="AC1007" s="397"/>
      <c r="AD1007" s="397"/>
      <c r="AE1007" s="397"/>
      <c r="AF1007" s="397"/>
      <c r="AG1007" s="397"/>
      <c r="AH1007" s="397"/>
      <c r="AI1007" s="397"/>
      <c r="AJ1007" s="397"/>
      <c r="AK1007" s="397"/>
      <c r="AL1007" s="397"/>
      <c r="AM1007" s="397"/>
      <c r="AN1007" s="397"/>
      <c r="AO1007" s="397"/>
      <c r="AP1007" s="397"/>
      <c r="AQ1007" s="397"/>
      <c r="AR1007" s="397"/>
      <c r="AS1007" s="397"/>
      <c r="AT1007" s="397"/>
      <c r="AU1007" s="397"/>
      <c r="AV1007" s="397"/>
      <c r="AW1007" s="397"/>
      <c r="AX1007" s="397"/>
      <c r="AY1007" s="397"/>
      <c r="AZ1007" s="397"/>
      <c r="BA1007" s="553"/>
      <c r="BB1007" s="397"/>
      <c r="BC1007" s="397"/>
      <c r="BD1007" s="397"/>
      <c r="BE1007" s="397"/>
      <c r="BF1007" s="397"/>
      <c r="BG1007" s="397"/>
      <c r="BH1007" s="397"/>
      <c r="BI1007" s="397"/>
      <c r="BJ1007" s="397"/>
      <c r="BK1007" s="397"/>
    </row>
    <row r="1008" spans="2:63" x14ac:dyDescent="0.35">
      <c r="B1008" s="80"/>
      <c r="C1008" s="119"/>
      <c r="D1008" s="119"/>
      <c r="E1008" s="202"/>
      <c r="F1008" s="119"/>
      <c r="G1008" s="120"/>
      <c r="H1008" s="41"/>
      <c r="I1008" s="41"/>
      <c r="J1008" s="944">
        <f t="shared" si="116"/>
        <v>0</v>
      </c>
      <c r="K1008" s="292">
        <f t="shared" si="117"/>
        <v>0</v>
      </c>
      <c r="L1008" s="327">
        <f>IF(I1008&lt;(INDEX(Lookup!$U$2:$U$10,MATCH($D$45,Lookup!$S$2:$S$10,0))),0,365)</f>
        <v>0</v>
      </c>
      <c r="M1008" s="292">
        <f t="shared" ref="M1008:M1071" si="122">IF(O1008="x",0,L1008*$L$8)</f>
        <v>0</v>
      </c>
      <c r="N1008" s="371"/>
      <c r="O1008" s="150"/>
      <c r="P1008" s="397"/>
      <c r="Q1008" s="555"/>
      <c r="R1008" s="576">
        <f t="shared" si="118"/>
        <v>0</v>
      </c>
      <c r="S1008" s="576">
        <f t="shared" si="119"/>
        <v>0</v>
      </c>
      <c r="T1008" s="576">
        <f t="shared" si="120"/>
        <v>0</v>
      </c>
      <c r="U1008" s="576">
        <f t="shared" si="121"/>
        <v>0</v>
      </c>
      <c r="V1008" s="553"/>
      <c r="W1008" s="553"/>
      <c r="X1008" s="553"/>
      <c r="Y1008" s="553"/>
      <c r="Z1008" s="397"/>
      <c r="AA1008" s="397"/>
      <c r="AB1008" s="397"/>
      <c r="AC1008" s="397"/>
      <c r="AD1008" s="397"/>
      <c r="AE1008" s="397"/>
      <c r="AF1008" s="397"/>
      <c r="AG1008" s="397"/>
      <c r="AH1008" s="397"/>
      <c r="AI1008" s="397"/>
      <c r="AJ1008" s="397"/>
      <c r="AK1008" s="397"/>
      <c r="AL1008" s="397"/>
      <c r="AM1008" s="397"/>
      <c r="AN1008" s="397"/>
      <c r="AO1008" s="397"/>
      <c r="AP1008" s="397"/>
      <c r="AQ1008" s="397"/>
      <c r="AR1008" s="397"/>
      <c r="AS1008" s="397"/>
      <c r="AT1008" s="397"/>
      <c r="AU1008" s="397"/>
      <c r="AV1008" s="397"/>
      <c r="AW1008" s="397"/>
      <c r="AX1008" s="397"/>
      <c r="AY1008" s="397"/>
      <c r="AZ1008" s="397"/>
      <c r="BA1008" s="553"/>
      <c r="BB1008" s="397"/>
      <c r="BC1008" s="397"/>
      <c r="BD1008" s="397"/>
      <c r="BE1008" s="397"/>
      <c r="BF1008" s="397"/>
      <c r="BG1008" s="397"/>
      <c r="BH1008" s="397"/>
      <c r="BI1008" s="397"/>
      <c r="BJ1008" s="397"/>
      <c r="BK1008" s="397"/>
    </row>
    <row r="1009" spans="2:63" x14ac:dyDescent="0.35">
      <c r="B1009" s="80"/>
      <c r="C1009" s="119"/>
      <c r="D1009" s="119"/>
      <c r="E1009" s="202"/>
      <c r="F1009" s="119"/>
      <c r="G1009" s="120"/>
      <c r="H1009" s="41"/>
      <c r="I1009" s="41"/>
      <c r="J1009" s="944">
        <f t="shared" ref="J1009:J1072" si="123">IF(OR(H1009&lt;&gt;"",I1009&lt;&gt;""),DATEDIF(H1009,I1009,"d")+1,0)</f>
        <v>0</v>
      </c>
      <c r="K1009" s="292">
        <f t="shared" ref="K1009:K1072" si="124">J1009*$L$8</f>
        <v>0</v>
      </c>
      <c r="L1009" s="327">
        <f>IF(I1009&lt;(INDEX(Lookup!$U$2:$U$10,MATCH($D$45,Lookup!$S$2:$S$10,0))),0,365)</f>
        <v>0</v>
      </c>
      <c r="M1009" s="292">
        <f t="shared" si="122"/>
        <v>0</v>
      </c>
      <c r="N1009" s="371"/>
      <c r="O1009" s="150"/>
      <c r="P1009" s="397"/>
      <c r="Q1009" s="555"/>
      <c r="R1009" s="576">
        <f t="shared" ref="R1009:R1072" si="125">K1009*$H$33</f>
        <v>0</v>
      </c>
      <c r="S1009" s="576">
        <f t="shared" ref="S1009:S1072" si="126">M1009*$H$42</f>
        <v>0</v>
      </c>
      <c r="T1009" s="576">
        <f t="shared" ref="T1009:T1072" si="127">R1009-K1009</f>
        <v>0</v>
      </c>
      <c r="U1009" s="576">
        <f t="shared" ref="U1009:U1072" si="128">S1009-M1009</f>
        <v>0</v>
      </c>
      <c r="V1009" s="553"/>
      <c r="W1009" s="553"/>
      <c r="X1009" s="553"/>
      <c r="Y1009" s="553"/>
      <c r="Z1009" s="397"/>
      <c r="AA1009" s="397"/>
      <c r="AB1009" s="397"/>
      <c r="AC1009" s="397"/>
      <c r="AD1009" s="397"/>
      <c r="AE1009" s="397"/>
      <c r="AF1009" s="397"/>
      <c r="AG1009" s="397"/>
      <c r="AH1009" s="397"/>
      <c r="AI1009" s="397"/>
      <c r="AJ1009" s="397"/>
      <c r="AK1009" s="397"/>
      <c r="AL1009" s="397"/>
      <c r="AM1009" s="397"/>
      <c r="AN1009" s="397"/>
      <c r="AO1009" s="397"/>
      <c r="AP1009" s="397"/>
      <c r="AQ1009" s="397"/>
      <c r="AR1009" s="397"/>
      <c r="AS1009" s="397"/>
      <c r="AT1009" s="397"/>
      <c r="AU1009" s="397"/>
      <c r="AV1009" s="397"/>
      <c r="AW1009" s="397"/>
      <c r="AX1009" s="397"/>
      <c r="AY1009" s="397"/>
      <c r="AZ1009" s="397"/>
      <c r="BA1009" s="553"/>
      <c r="BB1009" s="397"/>
      <c r="BC1009" s="397"/>
      <c r="BD1009" s="397"/>
      <c r="BE1009" s="397"/>
      <c r="BF1009" s="397"/>
      <c r="BG1009" s="397"/>
      <c r="BH1009" s="397"/>
      <c r="BI1009" s="397"/>
      <c r="BJ1009" s="397"/>
      <c r="BK1009" s="397"/>
    </row>
    <row r="1010" spans="2:63" x14ac:dyDescent="0.35">
      <c r="B1010" s="80"/>
      <c r="C1010" s="119"/>
      <c r="D1010" s="119"/>
      <c r="E1010" s="202"/>
      <c r="F1010" s="119"/>
      <c r="G1010" s="120"/>
      <c r="H1010" s="41"/>
      <c r="I1010" s="41"/>
      <c r="J1010" s="944">
        <f t="shared" si="123"/>
        <v>0</v>
      </c>
      <c r="K1010" s="292">
        <f t="shared" si="124"/>
        <v>0</v>
      </c>
      <c r="L1010" s="327">
        <f>IF(I1010&lt;(INDEX(Lookup!$U$2:$U$10,MATCH($D$45,Lookup!$S$2:$S$10,0))),0,365)</f>
        <v>0</v>
      </c>
      <c r="M1010" s="292">
        <f t="shared" si="122"/>
        <v>0</v>
      </c>
      <c r="N1010" s="371"/>
      <c r="O1010" s="150"/>
      <c r="P1010" s="397"/>
      <c r="Q1010" s="555"/>
      <c r="R1010" s="576">
        <f t="shared" si="125"/>
        <v>0</v>
      </c>
      <c r="S1010" s="576">
        <f t="shared" si="126"/>
        <v>0</v>
      </c>
      <c r="T1010" s="576">
        <f t="shared" si="127"/>
        <v>0</v>
      </c>
      <c r="U1010" s="576">
        <f t="shared" si="128"/>
        <v>0</v>
      </c>
      <c r="V1010" s="553"/>
      <c r="W1010" s="553"/>
      <c r="X1010" s="553"/>
      <c r="Y1010" s="553"/>
      <c r="Z1010" s="397"/>
      <c r="AA1010" s="397"/>
      <c r="AB1010" s="397"/>
      <c r="AC1010" s="397"/>
      <c r="AD1010" s="397"/>
      <c r="AE1010" s="397"/>
      <c r="AF1010" s="397"/>
      <c r="AG1010" s="397"/>
      <c r="AH1010" s="397"/>
      <c r="AI1010" s="397"/>
      <c r="AJ1010" s="397"/>
      <c r="AK1010" s="397"/>
      <c r="AL1010" s="397"/>
      <c r="AM1010" s="397"/>
      <c r="AN1010" s="397"/>
      <c r="AO1010" s="397"/>
      <c r="AP1010" s="397"/>
      <c r="AQ1010" s="397"/>
      <c r="AR1010" s="397"/>
      <c r="AS1010" s="397"/>
      <c r="AT1010" s="397"/>
      <c r="AU1010" s="397"/>
      <c r="AV1010" s="397"/>
      <c r="AW1010" s="397"/>
      <c r="AX1010" s="397"/>
      <c r="AY1010" s="397"/>
      <c r="AZ1010" s="397"/>
      <c r="BA1010" s="553"/>
      <c r="BB1010" s="397"/>
      <c r="BC1010" s="397"/>
      <c r="BD1010" s="397"/>
      <c r="BE1010" s="397"/>
      <c r="BF1010" s="397"/>
      <c r="BG1010" s="397"/>
      <c r="BH1010" s="397"/>
      <c r="BI1010" s="397"/>
      <c r="BJ1010" s="397"/>
      <c r="BK1010" s="397"/>
    </row>
    <row r="1011" spans="2:63" x14ac:dyDescent="0.35">
      <c r="B1011" s="80"/>
      <c r="C1011" s="119"/>
      <c r="D1011" s="119"/>
      <c r="E1011" s="202"/>
      <c r="F1011" s="119"/>
      <c r="G1011" s="120"/>
      <c r="H1011" s="41"/>
      <c r="I1011" s="41"/>
      <c r="J1011" s="944">
        <f t="shared" si="123"/>
        <v>0</v>
      </c>
      <c r="K1011" s="292">
        <f t="shared" si="124"/>
        <v>0</v>
      </c>
      <c r="L1011" s="327">
        <f>IF(I1011&lt;(INDEX(Lookup!$U$2:$U$10,MATCH($D$45,Lookup!$S$2:$S$10,0))),0,365)</f>
        <v>0</v>
      </c>
      <c r="M1011" s="292">
        <f t="shared" si="122"/>
        <v>0</v>
      </c>
      <c r="N1011" s="371"/>
      <c r="O1011" s="150"/>
      <c r="P1011" s="397"/>
      <c r="Q1011" s="555"/>
      <c r="R1011" s="576">
        <f t="shared" si="125"/>
        <v>0</v>
      </c>
      <c r="S1011" s="576">
        <f t="shared" si="126"/>
        <v>0</v>
      </c>
      <c r="T1011" s="576">
        <f t="shared" si="127"/>
        <v>0</v>
      </c>
      <c r="U1011" s="576">
        <f t="shared" si="128"/>
        <v>0</v>
      </c>
      <c r="V1011" s="553"/>
      <c r="W1011" s="553"/>
      <c r="X1011" s="553"/>
      <c r="Y1011" s="553"/>
      <c r="Z1011" s="397"/>
      <c r="AA1011" s="397"/>
      <c r="AB1011" s="397"/>
      <c r="AC1011" s="397"/>
      <c r="AD1011" s="397"/>
      <c r="AE1011" s="397"/>
      <c r="AF1011" s="397"/>
      <c r="AG1011" s="397"/>
      <c r="AH1011" s="397"/>
      <c r="AI1011" s="397"/>
      <c r="AJ1011" s="397"/>
      <c r="AK1011" s="397"/>
      <c r="AL1011" s="397"/>
      <c r="AM1011" s="397"/>
      <c r="AN1011" s="397"/>
      <c r="AO1011" s="397"/>
      <c r="AP1011" s="397"/>
      <c r="AQ1011" s="397"/>
      <c r="AR1011" s="397"/>
      <c r="AS1011" s="397"/>
      <c r="AT1011" s="397"/>
      <c r="AU1011" s="397"/>
      <c r="AV1011" s="397"/>
      <c r="AW1011" s="397"/>
      <c r="AX1011" s="397"/>
      <c r="AY1011" s="397"/>
      <c r="AZ1011" s="397"/>
      <c r="BA1011" s="553"/>
      <c r="BB1011" s="397"/>
      <c r="BC1011" s="397"/>
      <c r="BD1011" s="397"/>
      <c r="BE1011" s="397"/>
      <c r="BF1011" s="397"/>
      <c r="BG1011" s="397"/>
      <c r="BH1011" s="397"/>
      <c r="BI1011" s="397"/>
      <c r="BJ1011" s="397"/>
      <c r="BK1011" s="397"/>
    </row>
    <row r="1012" spans="2:63" x14ac:dyDescent="0.35">
      <c r="B1012" s="80"/>
      <c r="C1012" s="119"/>
      <c r="D1012" s="119"/>
      <c r="E1012" s="202"/>
      <c r="F1012" s="119"/>
      <c r="G1012" s="120"/>
      <c r="H1012" s="41"/>
      <c r="I1012" s="41"/>
      <c r="J1012" s="944">
        <f t="shared" si="123"/>
        <v>0</v>
      </c>
      <c r="K1012" s="292">
        <f t="shared" si="124"/>
        <v>0</v>
      </c>
      <c r="L1012" s="327">
        <f>IF(I1012&lt;(INDEX(Lookup!$U$2:$U$10,MATCH($D$45,Lookup!$S$2:$S$10,0))),0,365)</f>
        <v>0</v>
      </c>
      <c r="M1012" s="292">
        <f t="shared" si="122"/>
        <v>0</v>
      </c>
      <c r="N1012" s="371"/>
      <c r="O1012" s="150"/>
      <c r="P1012" s="397"/>
      <c r="Q1012" s="555"/>
      <c r="R1012" s="576">
        <f t="shared" si="125"/>
        <v>0</v>
      </c>
      <c r="S1012" s="576">
        <f t="shared" si="126"/>
        <v>0</v>
      </c>
      <c r="T1012" s="576">
        <f t="shared" si="127"/>
        <v>0</v>
      </c>
      <c r="U1012" s="576">
        <f t="shared" si="128"/>
        <v>0</v>
      </c>
      <c r="V1012" s="553"/>
      <c r="W1012" s="553"/>
      <c r="X1012" s="553"/>
      <c r="Y1012" s="553"/>
      <c r="Z1012" s="397"/>
      <c r="AA1012" s="397"/>
      <c r="AB1012" s="397"/>
      <c r="AC1012" s="397"/>
      <c r="AD1012" s="397"/>
      <c r="AE1012" s="397"/>
      <c r="AF1012" s="397"/>
      <c r="AG1012" s="397"/>
      <c r="AH1012" s="397"/>
      <c r="AI1012" s="397"/>
      <c r="AJ1012" s="397"/>
      <c r="AK1012" s="397"/>
      <c r="AL1012" s="397"/>
      <c r="AM1012" s="397"/>
      <c r="AN1012" s="397"/>
      <c r="AO1012" s="397"/>
      <c r="AP1012" s="397"/>
      <c r="AQ1012" s="397"/>
      <c r="AR1012" s="397"/>
      <c r="AS1012" s="397"/>
      <c r="AT1012" s="397"/>
      <c r="AU1012" s="397"/>
      <c r="AV1012" s="397"/>
      <c r="AW1012" s="397"/>
      <c r="AX1012" s="397"/>
      <c r="AY1012" s="397"/>
      <c r="AZ1012" s="397"/>
      <c r="BA1012" s="553"/>
      <c r="BB1012" s="397"/>
      <c r="BC1012" s="397"/>
      <c r="BD1012" s="397"/>
      <c r="BE1012" s="397"/>
      <c r="BF1012" s="397"/>
      <c r="BG1012" s="397"/>
      <c r="BH1012" s="397"/>
      <c r="BI1012" s="397"/>
      <c r="BJ1012" s="397"/>
      <c r="BK1012" s="397"/>
    </row>
    <row r="1013" spans="2:63" x14ac:dyDescent="0.35">
      <c r="B1013" s="80"/>
      <c r="C1013" s="119"/>
      <c r="D1013" s="119"/>
      <c r="E1013" s="202"/>
      <c r="F1013" s="119"/>
      <c r="G1013" s="120"/>
      <c r="H1013" s="41"/>
      <c r="I1013" s="41"/>
      <c r="J1013" s="944">
        <f t="shared" si="123"/>
        <v>0</v>
      </c>
      <c r="K1013" s="292">
        <f t="shared" si="124"/>
        <v>0</v>
      </c>
      <c r="L1013" s="327">
        <f>IF(I1013&lt;(INDEX(Lookup!$U$2:$U$10,MATCH($D$45,Lookup!$S$2:$S$10,0))),0,365)</f>
        <v>0</v>
      </c>
      <c r="M1013" s="292">
        <f t="shared" si="122"/>
        <v>0</v>
      </c>
      <c r="N1013" s="371"/>
      <c r="O1013" s="150"/>
      <c r="P1013" s="397"/>
      <c r="Q1013" s="555"/>
      <c r="R1013" s="576">
        <f t="shared" si="125"/>
        <v>0</v>
      </c>
      <c r="S1013" s="576">
        <f t="shared" si="126"/>
        <v>0</v>
      </c>
      <c r="T1013" s="576">
        <f t="shared" si="127"/>
        <v>0</v>
      </c>
      <c r="U1013" s="576">
        <f t="shared" si="128"/>
        <v>0</v>
      </c>
      <c r="V1013" s="553"/>
      <c r="W1013" s="553"/>
      <c r="X1013" s="553"/>
      <c r="Y1013" s="553"/>
      <c r="Z1013" s="397"/>
      <c r="AA1013" s="397"/>
      <c r="AB1013" s="397"/>
      <c r="AC1013" s="397"/>
      <c r="AD1013" s="397"/>
      <c r="AE1013" s="397"/>
      <c r="AF1013" s="397"/>
      <c r="AG1013" s="397"/>
      <c r="AH1013" s="397"/>
      <c r="AI1013" s="397"/>
      <c r="AJ1013" s="397"/>
      <c r="AK1013" s="397"/>
      <c r="AL1013" s="397"/>
      <c r="AM1013" s="397"/>
      <c r="AN1013" s="397"/>
      <c r="AO1013" s="397"/>
      <c r="AP1013" s="397"/>
      <c r="AQ1013" s="397"/>
      <c r="AR1013" s="397"/>
      <c r="AS1013" s="397"/>
      <c r="AT1013" s="397"/>
      <c r="AU1013" s="397"/>
      <c r="AV1013" s="397"/>
      <c r="AW1013" s="397"/>
      <c r="AX1013" s="397"/>
      <c r="AY1013" s="397"/>
      <c r="AZ1013" s="397"/>
      <c r="BA1013" s="553"/>
      <c r="BB1013" s="397"/>
      <c r="BC1013" s="397"/>
      <c r="BD1013" s="397"/>
      <c r="BE1013" s="397"/>
      <c r="BF1013" s="397"/>
      <c r="BG1013" s="397"/>
      <c r="BH1013" s="397"/>
      <c r="BI1013" s="397"/>
      <c r="BJ1013" s="397"/>
      <c r="BK1013" s="397"/>
    </row>
    <row r="1014" spans="2:63" x14ac:dyDescent="0.35">
      <c r="B1014" s="80"/>
      <c r="C1014" s="119"/>
      <c r="D1014" s="119"/>
      <c r="E1014" s="202"/>
      <c r="F1014" s="119"/>
      <c r="G1014" s="120"/>
      <c r="H1014" s="41"/>
      <c r="I1014" s="41"/>
      <c r="J1014" s="944">
        <f t="shared" si="123"/>
        <v>0</v>
      </c>
      <c r="K1014" s="292">
        <f t="shared" si="124"/>
        <v>0</v>
      </c>
      <c r="L1014" s="327">
        <f>IF(I1014&lt;(INDEX(Lookup!$U$2:$U$10,MATCH($D$45,Lookup!$S$2:$S$10,0))),0,365)</f>
        <v>0</v>
      </c>
      <c r="M1014" s="292">
        <f t="shared" si="122"/>
        <v>0</v>
      </c>
      <c r="N1014" s="371"/>
      <c r="O1014" s="150"/>
      <c r="P1014" s="397"/>
      <c r="Q1014" s="555"/>
      <c r="R1014" s="576">
        <f t="shared" si="125"/>
        <v>0</v>
      </c>
      <c r="S1014" s="576">
        <f t="shared" si="126"/>
        <v>0</v>
      </c>
      <c r="T1014" s="576">
        <f t="shared" si="127"/>
        <v>0</v>
      </c>
      <c r="U1014" s="576">
        <f t="shared" si="128"/>
        <v>0</v>
      </c>
      <c r="V1014" s="553"/>
      <c r="W1014" s="553"/>
      <c r="X1014" s="553"/>
      <c r="Y1014" s="553"/>
      <c r="Z1014" s="397"/>
      <c r="AA1014" s="397"/>
      <c r="AB1014" s="397"/>
      <c r="AC1014" s="397"/>
      <c r="AD1014" s="397"/>
      <c r="AE1014" s="397"/>
      <c r="AF1014" s="397"/>
      <c r="AG1014" s="397"/>
      <c r="AH1014" s="397"/>
      <c r="AI1014" s="397"/>
      <c r="AJ1014" s="397"/>
      <c r="AK1014" s="397"/>
      <c r="AL1014" s="397"/>
      <c r="AM1014" s="397"/>
      <c r="AN1014" s="397"/>
      <c r="AO1014" s="397"/>
      <c r="AP1014" s="397"/>
      <c r="AQ1014" s="397"/>
      <c r="AR1014" s="397"/>
      <c r="AS1014" s="397"/>
      <c r="AT1014" s="397"/>
      <c r="AU1014" s="397"/>
      <c r="AV1014" s="397"/>
      <c r="AW1014" s="397"/>
      <c r="AX1014" s="397"/>
      <c r="AY1014" s="397"/>
      <c r="AZ1014" s="397"/>
      <c r="BA1014" s="553"/>
      <c r="BB1014" s="397"/>
      <c r="BC1014" s="397"/>
      <c r="BD1014" s="397"/>
      <c r="BE1014" s="397"/>
      <c r="BF1014" s="397"/>
      <c r="BG1014" s="397"/>
      <c r="BH1014" s="397"/>
      <c r="BI1014" s="397"/>
      <c r="BJ1014" s="397"/>
      <c r="BK1014" s="397"/>
    </row>
    <row r="1015" spans="2:63" x14ac:dyDescent="0.35">
      <c r="B1015" s="80"/>
      <c r="C1015" s="119"/>
      <c r="D1015" s="119"/>
      <c r="E1015" s="202"/>
      <c r="F1015" s="119"/>
      <c r="G1015" s="120"/>
      <c r="H1015" s="41"/>
      <c r="I1015" s="41"/>
      <c r="J1015" s="944">
        <f t="shared" si="123"/>
        <v>0</v>
      </c>
      <c r="K1015" s="292">
        <f t="shared" si="124"/>
        <v>0</v>
      </c>
      <c r="L1015" s="327">
        <f>IF(I1015&lt;(INDEX(Lookup!$U$2:$U$10,MATCH($D$45,Lookup!$S$2:$S$10,0))),0,365)</f>
        <v>0</v>
      </c>
      <c r="M1015" s="292">
        <f t="shared" si="122"/>
        <v>0</v>
      </c>
      <c r="N1015" s="371"/>
      <c r="O1015" s="150"/>
      <c r="P1015" s="397"/>
      <c r="Q1015" s="555"/>
      <c r="R1015" s="576">
        <f t="shared" si="125"/>
        <v>0</v>
      </c>
      <c r="S1015" s="576">
        <f t="shared" si="126"/>
        <v>0</v>
      </c>
      <c r="T1015" s="576">
        <f t="shared" si="127"/>
        <v>0</v>
      </c>
      <c r="U1015" s="576">
        <f t="shared" si="128"/>
        <v>0</v>
      </c>
      <c r="V1015" s="553"/>
      <c r="W1015" s="553"/>
      <c r="X1015" s="553"/>
      <c r="Y1015" s="553"/>
      <c r="Z1015" s="397"/>
      <c r="AA1015" s="397"/>
      <c r="AB1015" s="397"/>
      <c r="AC1015" s="397"/>
      <c r="AD1015" s="397"/>
      <c r="AE1015" s="397"/>
      <c r="AF1015" s="397"/>
      <c r="AG1015" s="397"/>
      <c r="AH1015" s="397"/>
      <c r="AI1015" s="397"/>
      <c r="AJ1015" s="397"/>
      <c r="AK1015" s="397"/>
      <c r="AL1015" s="397"/>
      <c r="AM1015" s="397"/>
      <c r="AN1015" s="397"/>
      <c r="AO1015" s="397"/>
      <c r="AP1015" s="397"/>
      <c r="AQ1015" s="397"/>
      <c r="AR1015" s="397"/>
      <c r="AS1015" s="397"/>
      <c r="AT1015" s="397"/>
      <c r="AU1015" s="397"/>
      <c r="AV1015" s="397"/>
      <c r="AW1015" s="397"/>
      <c r="AX1015" s="397"/>
      <c r="AY1015" s="397"/>
      <c r="AZ1015" s="397"/>
      <c r="BA1015" s="553"/>
      <c r="BB1015" s="397"/>
      <c r="BC1015" s="397"/>
      <c r="BD1015" s="397"/>
      <c r="BE1015" s="397"/>
      <c r="BF1015" s="397"/>
      <c r="BG1015" s="397"/>
      <c r="BH1015" s="397"/>
      <c r="BI1015" s="397"/>
      <c r="BJ1015" s="397"/>
      <c r="BK1015" s="397"/>
    </row>
    <row r="1016" spans="2:63" x14ac:dyDescent="0.35">
      <c r="B1016" s="80"/>
      <c r="C1016" s="119"/>
      <c r="D1016" s="119"/>
      <c r="E1016" s="202"/>
      <c r="F1016" s="119"/>
      <c r="G1016" s="120"/>
      <c r="H1016" s="41"/>
      <c r="I1016" s="41"/>
      <c r="J1016" s="944">
        <f t="shared" si="123"/>
        <v>0</v>
      </c>
      <c r="K1016" s="292">
        <f t="shared" si="124"/>
        <v>0</v>
      </c>
      <c r="L1016" s="327">
        <f>IF(I1016&lt;(INDEX(Lookup!$U$2:$U$10,MATCH($D$45,Lookup!$S$2:$S$10,0))),0,365)</f>
        <v>0</v>
      </c>
      <c r="M1016" s="292">
        <f t="shared" si="122"/>
        <v>0</v>
      </c>
      <c r="N1016" s="371"/>
      <c r="O1016" s="150"/>
      <c r="P1016" s="397"/>
      <c r="Q1016" s="555"/>
      <c r="R1016" s="576">
        <f t="shared" si="125"/>
        <v>0</v>
      </c>
      <c r="S1016" s="576">
        <f t="shared" si="126"/>
        <v>0</v>
      </c>
      <c r="T1016" s="576">
        <f t="shared" si="127"/>
        <v>0</v>
      </c>
      <c r="U1016" s="576">
        <f t="shared" si="128"/>
        <v>0</v>
      </c>
      <c r="V1016" s="553"/>
      <c r="W1016" s="553"/>
      <c r="X1016" s="553"/>
      <c r="Y1016" s="553"/>
      <c r="Z1016" s="397"/>
      <c r="AA1016" s="397"/>
      <c r="AB1016" s="397"/>
      <c r="AC1016" s="397"/>
      <c r="AD1016" s="397"/>
      <c r="AE1016" s="397"/>
      <c r="AF1016" s="397"/>
      <c r="AG1016" s="397"/>
      <c r="AH1016" s="397"/>
      <c r="AI1016" s="397"/>
      <c r="AJ1016" s="397"/>
      <c r="AK1016" s="397"/>
      <c r="AL1016" s="397"/>
      <c r="AM1016" s="397"/>
      <c r="AN1016" s="397"/>
      <c r="AO1016" s="397"/>
      <c r="AP1016" s="397"/>
      <c r="AQ1016" s="397"/>
      <c r="AR1016" s="397"/>
      <c r="AS1016" s="397"/>
      <c r="AT1016" s="397"/>
      <c r="AU1016" s="397"/>
      <c r="AV1016" s="397"/>
      <c r="AW1016" s="397"/>
      <c r="AX1016" s="397"/>
      <c r="AY1016" s="397"/>
      <c r="AZ1016" s="397"/>
      <c r="BA1016" s="553"/>
      <c r="BB1016" s="397"/>
      <c r="BC1016" s="397"/>
      <c r="BD1016" s="397"/>
      <c r="BE1016" s="397"/>
      <c r="BF1016" s="397"/>
      <c r="BG1016" s="397"/>
      <c r="BH1016" s="397"/>
      <c r="BI1016" s="397"/>
      <c r="BJ1016" s="397"/>
      <c r="BK1016" s="397"/>
    </row>
    <row r="1017" spans="2:63" x14ac:dyDescent="0.35">
      <c r="B1017" s="80"/>
      <c r="C1017" s="119"/>
      <c r="D1017" s="119"/>
      <c r="E1017" s="202"/>
      <c r="F1017" s="119"/>
      <c r="G1017" s="120"/>
      <c r="H1017" s="41"/>
      <c r="I1017" s="41"/>
      <c r="J1017" s="944">
        <f t="shared" si="123"/>
        <v>0</v>
      </c>
      <c r="K1017" s="292">
        <f t="shared" si="124"/>
        <v>0</v>
      </c>
      <c r="L1017" s="327">
        <f>IF(I1017&lt;(INDEX(Lookup!$U$2:$U$10,MATCH($D$45,Lookup!$S$2:$S$10,0))),0,365)</f>
        <v>0</v>
      </c>
      <c r="M1017" s="292">
        <f t="shared" si="122"/>
        <v>0</v>
      </c>
      <c r="N1017" s="371"/>
      <c r="O1017" s="150"/>
      <c r="P1017" s="397"/>
      <c r="Q1017" s="555"/>
      <c r="R1017" s="576">
        <f t="shared" si="125"/>
        <v>0</v>
      </c>
      <c r="S1017" s="576">
        <f t="shared" si="126"/>
        <v>0</v>
      </c>
      <c r="T1017" s="576">
        <f t="shared" si="127"/>
        <v>0</v>
      </c>
      <c r="U1017" s="576">
        <f t="shared" si="128"/>
        <v>0</v>
      </c>
      <c r="V1017" s="553"/>
      <c r="W1017" s="553"/>
      <c r="X1017" s="553"/>
      <c r="Y1017" s="553"/>
      <c r="Z1017" s="397"/>
      <c r="AA1017" s="397"/>
      <c r="AB1017" s="397"/>
      <c r="AC1017" s="397"/>
      <c r="AD1017" s="397"/>
      <c r="AE1017" s="397"/>
      <c r="AF1017" s="397"/>
      <c r="AG1017" s="397"/>
      <c r="AH1017" s="397"/>
      <c r="AI1017" s="397"/>
      <c r="AJ1017" s="397"/>
      <c r="AK1017" s="397"/>
      <c r="AL1017" s="397"/>
      <c r="AM1017" s="397"/>
      <c r="AN1017" s="397"/>
      <c r="AO1017" s="397"/>
      <c r="AP1017" s="397"/>
      <c r="AQ1017" s="397"/>
      <c r="AR1017" s="397"/>
      <c r="AS1017" s="397"/>
      <c r="AT1017" s="397"/>
      <c r="AU1017" s="397"/>
      <c r="AV1017" s="397"/>
      <c r="AW1017" s="397"/>
      <c r="AX1017" s="397"/>
      <c r="AY1017" s="397"/>
      <c r="AZ1017" s="397"/>
      <c r="BA1017" s="553"/>
      <c r="BB1017" s="397"/>
      <c r="BC1017" s="397"/>
      <c r="BD1017" s="397"/>
      <c r="BE1017" s="397"/>
      <c r="BF1017" s="397"/>
      <c r="BG1017" s="397"/>
      <c r="BH1017" s="397"/>
      <c r="BI1017" s="397"/>
      <c r="BJ1017" s="397"/>
      <c r="BK1017" s="397"/>
    </row>
    <row r="1018" spans="2:63" x14ac:dyDescent="0.35">
      <c r="B1018" s="80"/>
      <c r="C1018" s="119"/>
      <c r="D1018" s="119"/>
      <c r="E1018" s="202"/>
      <c r="F1018" s="119"/>
      <c r="G1018" s="120"/>
      <c r="H1018" s="41"/>
      <c r="I1018" s="41"/>
      <c r="J1018" s="944">
        <f t="shared" si="123"/>
        <v>0</v>
      </c>
      <c r="K1018" s="292">
        <f t="shared" si="124"/>
        <v>0</v>
      </c>
      <c r="L1018" s="327">
        <f>IF(I1018&lt;(INDEX(Lookup!$U$2:$U$10,MATCH($D$45,Lookup!$S$2:$S$10,0))),0,365)</f>
        <v>0</v>
      </c>
      <c r="M1018" s="292">
        <f t="shared" si="122"/>
        <v>0</v>
      </c>
      <c r="N1018" s="371"/>
      <c r="O1018" s="150"/>
      <c r="P1018" s="397"/>
      <c r="Q1018" s="555"/>
      <c r="R1018" s="576">
        <f t="shared" si="125"/>
        <v>0</v>
      </c>
      <c r="S1018" s="576">
        <f t="shared" si="126"/>
        <v>0</v>
      </c>
      <c r="T1018" s="576">
        <f t="shared" si="127"/>
        <v>0</v>
      </c>
      <c r="U1018" s="576">
        <f t="shared" si="128"/>
        <v>0</v>
      </c>
      <c r="V1018" s="553"/>
      <c r="W1018" s="553"/>
      <c r="X1018" s="553"/>
      <c r="Y1018" s="553"/>
      <c r="Z1018" s="397"/>
      <c r="AA1018" s="397"/>
      <c r="AB1018" s="397"/>
      <c r="AC1018" s="397"/>
      <c r="AD1018" s="397"/>
      <c r="AE1018" s="397"/>
      <c r="AF1018" s="397"/>
      <c r="AG1018" s="397"/>
      <c r="AH1018" s="397"/>
      <c r="AI1018" s="397"/>
      <c r="AJ1018" s="397"/>
      <c r="AK1018" s="397"/>
      <c r="AL1018" s="397"/>
      <c r="AM1018" s="397"/>
      <c r="AN1018" s="397"/>
      <c r="AO1018" s="397"/>
      <c r="AP1018" s="397"/>
      <c r="AQ1018" s="397"/>
      <c r="AR1018" s="397"/>
      <c r="AS1018" s="397"/>
      <c r="AT1018" s="397"/>
      <c r="AU1018" s="397"/>
      <c r="AV1018" s="397"/>
      <c r="AW1018" s="397"/>
      <c r="AX1018" s="397"/>
      <c r="AY1018" s="397"/>
      <c r="AZ1018" s="397"/>
      <c r="BA1018" s="553"/>
      <c r="BB1018" s="397"/>
      <c r="BC1018" s="397"/>
      <c r="BD1018" s="397"/>
      <c r="BE1018" s="397"/>
      <c r="BF1018" s="397"/>
      <c r="BG1018" s="397"/>
      <c r="BH1018" s="397"/>
      <c r="BI1018" s="397"/>
      <c r="BJ1018" s="397"/>
      <c r="BK1018" s="397"/>
    </row>
    <row r="1019" spans="2:63" x14ac:dyDescent="0.35">
      <c r="B1019" s="80"/>
      <c r="C1019" s="119"/>
      <c r="D1019" s="119"/>
      <c r="E1019" s="202"/>
      <c r="F1019" s="119"/>
      <c r="G1019" s="120"/>
      <c r="H1019" s="41"/>
      <c r="I1019" s="41"/>
      <c r="J1019" s="944">
        <f t="shared" si="123"/>
        <v>0</v>
      </c>
      <c r="K1019" s="292">
        <f t="shared" si="124"/>
        <v>0</v>
      </c>
      <c r="L1019" s="327">
        <f>IF(I1019&lt;(INDEX(Lookup!$U$2:$U$10,MATCH($D$45,Lookup!$S$2:$S$10,0))),0,365)</f>
        <v>0</v>
      </c>
      <c r="M1019" s="292">
        <f t="shared" si="122"/>
        <v>0</v>
      </c>
      <c r="N1019" s="371"/>
      <c r="O1019" s="150"/>
      <c r="P1019" s="397"/>
      <c r="Q1019" s="555"/>
      <c r="R1019" s="576">
        <f t="shared" si="125"/>
        <v>0</v>
      </c>
      <c r="S1019" s="576">
        <f t="shared" si="126"/>
        <v>0</v>
      </c>
      <c r="T1019" s="576">
        <f t="shared" si="127"/>
        <v>0</v>
      </c>
      <c r="U1019" s="576">
        <f t="shared" si="128"/>
        <v>0</v>
      </c>
      <c r="V1019" s="553"/>
      <c r="W1019" s="553"/>
      <c r="X1019" s="553"/>
      <c r="Y1019" s="553"/>
      <c r="Z1019" s="397"/>
      <c r="AA1019" s="397"/>
      <c r="AB1019" s="397"/>
      <c r="AC1019" s="397"/>
      <c r="AD1019" s="397"/>
      <c r="AE1019" s="397"/>
      <c r="AF1019" s="397"/>
      <c r="AG1019" s="397"/>
      <c r="AH1019" s="397"/>
      <c r="AI1019" s="397"/>
      <c r="AJ1019" s="397"/>
      <c r="AK1019" s="397"/>
      <c r="AL1019" s="397"/>
      <c r="AM1019" s="397"/>
      <c r="AN1019" s="397"/>
      <c r="AO1019" s="397"/>
      <c r="AP1019" s="397"/>
      <c r="AQ1019" s="397"/>
      <c r="AR1019" s="397"/>
      <c r="AS1019" s="397"/>
      <c r="AT1019" s="397"/>
      <c r="AU1019" s="397"/>
      <c r="AV1019" s="397"/>
      <c r="AW1019" s="397"/>
      <c r="AX1019" s="397"/>
      <c r="AY1019" s="397"/>
      <c r="AZ1019" s="397"/>
      <c r="BA1019" s="553"/>
      <c r="BB1019" s="397"/>
      <c r="BC1019" s="397"/>
      <c r="BD1019" s="397"/>
      <c r="BE1019" s="397"/>
      <c r="BF1019" s="397"/>
      <c r="BG1019" s="397"/>
      <c r="BH1019" s="397"/>
      <c r="BI1019" s="397"/>
      <c r="BJ1019" s="397"/>
      <c r="BK1019" s="397"/>
    </row>
    <row r="1020" spans="2:63" x14ac:dyDescent="0.35">
      <c r="B1020" s="80"/>
      <c r="C1020" s="119"/>
      <c r="D1020" s="119"/>
      <c r="E1020" s="202"/>
      <c r="F1020" s="119"/>
      <c r="G1020" s="120"/>
      <c r="H1020" s="41"/>
      <c r="I1020" s="41"/>
      <c r="J1020" s="944">
        <f t="shared" si="123"/>
        <v>0</v>
      </c>
      <c r="K1020" s="292">
        <f t="shared" si="124"/>
        <v>0</v>
      </c>
      <c r="L1020" s="327">
        <f>IF(I1020&lt;(INDEX(Lookup!$U$2:$U$10,MATCH($D$45,Lookup!$S$2:$S$10,0))),0,365)</f>
        <v>0</v>
      </c>
      <c r="M1020" s="292">
        <f t="shared" si="122"/>
        <v>0</v>
      </c>
      <c r="N1020" s="371"/>
      <c r="O1020" s="150"/>
      <c r="P1020" s="397"/>
      <c r="Q1020" s="555"/>
      <c r="R1020" s="576">
        <f t="shared" si="125"/>
        <v>0</v>
      </c>
      <c r="S1020" s="576">
        <f t="shared" si="126"/>
        <v>0</v>
      </c>
      <c r="T1020" s="576">
        <f t="shared" si="127"/>
        <v>0</v>
      </c>
      <c r="U1020" s="576">
        <f t="shared" si="128"/>
        <v>0</v>
      </c>
      <c r="V1020" s="553"/>
      <c r="W1020" s="553"/>
      <c r="X1020" s="553"/>
      <c r="Y1020" s="553"/>
      <c r="Z1020" s="397"/>
      <c r="AA1020" s="397"/>
      <c r="AB1020" s="397"/>
      <c r="AC1020" s="397"/>
      <c r="AD1020" s="397"/>
      <c r="AE1020" s="397"/>
      <c r="AF1020" s="397"/>
      <c r="AG1020" s="397"/>
      <c r="AH1020" s="397"/>
      <c r="AI1020" s="397"/>
      <c r="AJ1020" s="397"/>
      <c r="AK1020" s="397"/>
      <c r="AL1020" s="397"/>
      <c r="AM1020" s="397"/>
      <c r="AN1020" s="397"/>
      <c r="AO1020" s="397"/>
      <c r="AP1020" s="397"/>
      <c r="AQ1020" s="397"/>
      <c r="AR1020" s="397"/>
      <c r="AS1020" s="397"/>
      <c r="AT1020" s="397"/>
      <c r="AU1020" s="397"/>
      <c r="AV1020" s="397"/>
      <c r="AW1020" s="397"/>
      <c r="AX1020" s="397"/>
      <c r="AY1020" s="397"/>
      <c r="AZ1020" s="397"/>
      <c r="BA1020" s="553"/>
      <c r="BB1020" s="397"/>
      <c r="BC1020" s="397"/>
      <c r="BD1020" s="397"/>
      <c r="BE1020" s="397"/>
      <c r="BF1020" s="397"/>
      <c r="BG1020" s="397"/>
      <c r="BH1020" s="397"/>
      <c r="BI1020" s="397"/>
      <c r="BJ1020" s="397"/>
      <c r="BK1020" s="397"/>
    </row>
    <row r="1021" spans="2:63" x14ac:dyDescent="0.35">
      <c r="B1021" s="80"/>
      <c r="C1021" s="119"/>
      <c r="D1021" s="119"/>
      <c r="E1021" s="202"/>
      <c r="F1021" s="119"/>
      <c r="G1021" s="120"/>
      <c r="H1021" s="41"/>
      <c r="I1021" s="41"/>
      <c r="J1021" s="944">
        <f t="shared" si="123"/>
        <v>0</v>
      </c>
      <c r="K1021" s="292">
        <f t="shared" si="124"/>
        <v>0</v>
      </c>
      <c r="L1021" s="327">
        <f>IF(I1021&lt;(INDEX(Lookup!$U$2:$U$10,MATCH($D$45,Lookup!$S$2:$S$10,0))),0,365)</f>
        <v>0</v>
      </c>
      <c r="M1021" s="292">
        <f t="shared" si="122"/>
        <v>0</v>
      </c>
      <c r="N1021" s="371"/>
      <c r="O1021" s="150"/>
      <c r="P1021" s="397"/>
      <c r="Q1021" s="555"/>
      <c r="R1021" s="576">
        <f t="shared" si="125"/>
        <v>0</v>
      </c>
      <c r="S1021" s="576">
        <f t="shared" si="126"/>
        <v>0</v>
      </c>
      <c r="T1021" s="576">
        <f t="shared" si="127"/>
        <v>0</v>
      </c>
      <c r="U1021" s="576">
        <f t="shared" si="128"/>
        <v>0</v>
      </c>
      <c r="V1021" s="553"/>
      <c r="W1021" s="553"/>
      <c r="X1021" s="553"/>
      <c r="Y1021" s="553"/>
      <c r="Z1021" s="397"/>
      <c r="AA1021" s="397"/>
      <c r="AB1021" s="397"/>
      <c r="AC1021" s="397"/>
      <c r="AD1021" s="397"/>
      <c r="AE1021" s="397"/>
      <c r="AF1021" s="397"/>
      <c r="AG1021" s="397"/>
      <c r="AH1021" s="397"/>
      <c r="AI1021" s="397"/>
      <c r="AJ1021" s="397"/>
      <c r="AK1021" s="397"/>
      <c r="AL1021" s="397"/>
      <c r="AM1021" s="397"/>
      <c r="AN1021" s="397"/>
      <c r="AO1021" s="397"/>
      <c r="AP1021" s="397"/>
      <c r="AQ1021" s="397"/>
      <c r="AR1021" s="397"/>
      <c r="AS1021" s="397"/>
      <c r="AT1021" s="397"/>
      <c r="AU1021" s="397"/>
      <c r="AV1021" s="397"/>
      <c r="AW1021" s="397"/>
      <c r="AX1021" s="397"/>
      <c r="AY1021" s="397"/>
      <c r="AZ1021" s="397"/>
      <c r="BA1021" s="553"/>
      <c r="BB1021" s="397"/>
      <c r="BC1021" s="397"/>
      <c r="BD1021" s="397"/>
      <c r="BE1021" s="397"/>
      <c r="BF1021" s="397"/>
      <c r="BG1021" s="397"/>
      <c r="BH1021" s="397"/>
      <c r="BI1021" s="397"/>
      <c r="BJ1021" s="397"/>
      <c r="BK1021" s="397"/>
    </row>
    <row r="1022" spans="2:63" x14ac:dyDescent="0.35">
      <c r="B1022" s="80"/>
      <c r="C1022" s="119"/>
      <c r="D1022" s="119"/>
      <c r="E1022" s="202"/>
      <c r="F1022" s="119"/>
      <c r="G1022" s="120"/>
      <c r="H1022" s="41"/>
      <c r="I1022" s="41"/>
      <c r="J1022" s="944">
        <f t="shared" si="123"/>
        <v>0</v>
      </c>
      <c r="K1022" s="292">
        <f t="shared" si="124"/>
        <v>0</v>
      </c>
      <c r="L1022" s="327">
        <f>IF(I1022&lt;(INDEX(Lookup!$U$2:$U$10,MATCH($D$45,Lookup!$S$2:$S$10,0))),0,365)</f>
        <v>0</v>
      </c>
      <c r="M1022" s="292">
        <f t="shared" si="122"/>
        <v>0</v>
      </c>
      <c r="N1022" s="371"/>
      <c r="O1022" s="150"/>
      <c r="P1022" s="397"/>
      <c r="Q1022" s="555"/>
      <c r="R1022" s="576">
        <f t="shared" si="125"/>
        <v>0</v>
      </c>
      <c r="S1022" s="576">
        <f t="shared" si="126"/>
        <v>0</v>
      </c>
      <c r="T1022" s="576">
        <f t="shared" si="127"/>
        <v>0</v>
      </c>
      <c r="U1022" s="576">
        <f t="shared" si="128"/>
        <v>0</v>
      </c>
      <c r="V1022" s="553"/>
      <c r="W1022" s="553"/>
      <c r="X1022" s="553"/>
      <c r="Y1022" s="553"/>
      <c r="Z1022" s="397"/>
      <c r="AA1022" s="397"/>
      <c r="AB1022" s="397"/>
      <c r="AC1022" s="397"/>
      <c r="AD1022" s="397"/>
      <c r="AE1022" s="397"/>
      <c r="AF1022" s="397"/>
      <c r="AG1022" s="397"/>
      <c r="AH1022" s="397"/>
      <c r="AI1022" s="397"/>
      <c r="AJ1022" s="397"/>
      <c r="AK1022" s="397"/>
      <c r="AL1022" s="397"/>
      <c r="AM1022" s="397"/>
      <c r="AN1022" s="397"/>
      <c r="AO1022" s="397"/>
      <c r="AP1022" s="397"/>
      <c r="AQ1022" s="397"/>
      <c r="AR1022" s="397"/>
      <c r="AS1022" s="397"/>
      <c r="AT1022" s="397"/>
      <c r="AU1022" s="397"/>
      <c r="AV1022" s="397"/>
      <c r="AW1022" s="397"/>
      <c r="AX1022" s="397"/>
      <c r="AY1022" s="397"/>
      <c r="AZ1022" s="397"/>
      <c r="BA1022" s="553"/>
      <c r="BB1022" s="397"/>
      <c r="BC1022" s="397"/>
      <c r="BD1022" s="397"/>
      <c r="BE1022" s="397"/>
      <c r="BF1022" s="397"/>
      <c r="BG1022" s="397"/>
      <c r="BH1022" s="397"/>
      <c r="BI1022" s="397"/>
      <c r="BJ1022" s="397"/>
      <c r="BK1022" s="397"/>
    </row>
    <row r="1023" spans="2:63" x14ac:dyDescent="0.35">
      <c r="B1023" s="80"/>
      <c r="C1023" s="119"/>
      <c r="D1023" s="119"/>
      <c r="E1023" s="202"/>
      <c r="F1023" s="119"/>
      <c r="G1023" s="120"/>
      <c r="H1023" s="41"/>
      <c r="I1023" s="41"/>
      <c r="J1023" s="944">
        <f t="shared" si="123"/>
        <v>0</v>
      </c>
      <c r="K1023" s="292">
        <f t="shared" si="124"/>
        <v>0</v>
      </c>
      <c r="L1023" s="327">
        <f>IF(I1023&lt;(INDEX(Lookup!$U$2:$U$10,MATCH($D$45,Lookup!$S$2:$S$10,0))),0,365)</f>
        <v>0</v>
      </c>
      <c r="M1023" s="292">
        <f t="shared" si="122"/>
        <v>0</v>
      </c>
      <c r="N1023" s="371"/>
      <c r="O1023" s="150"/>
      <c r="P1023" s="397"/>
      <c r="Q1023" s="555"/>
      <c r="R1023" s="576">
        <f t="shared" si="125"/>
        <v>0</v>
      </c>
      <c r="S1023" s="576">
        <f t="shared" si="126"/>
        <v>0</v>
      </c>
      <c r="T1023" s="576">
        <f t="shared" si="127"/>
        <v>0</v>
      </c>
      <c r="U1023" s="576">
        <f t="shared" si="128"/>
        <v>0</v>
      </c>
      <c r="V1023" s="553"/>
      <c r="W1023" s="553"/>
      <c r="X1023" s="553"/>
      <c r="Y1023" s="553"/>
      <c r="Z1023" s="397"/>
      <c r="AA1023" s="397"/>
      <c r="AB1023" s="397"/>
      <c r="AC1023" s="397"/>
      <c r="AD1023" s="397"/>
      <c r="AE1023" s="397"/>
      <c r="AF1023" s="397"/>
      <c r="AG1023" s="397"/>
      <c r="AH1023" s="397"/>
      <c r="AI1023" s="397"/>
      <c r="AJ1023" s="397"/>
      <c r="AK1023" s="397"/>
      <c r="AL1023" s="397"/>
      <c r="AM1023" s="397"/>
      <c r="AN1023" s="397"/>
      <c r="AO1023" s="397"/>
      <c r="AP1023" s="397"/>
      <c r="AQ1023" s="397"/>
      <c r="AR1023" s="397"/>
      <c r="AS1023" s="397"/>
      <c r="AT1023" s="397"/>
      <c r="AU1023" s="397"/>
      <c r="AV1023" s="397"/>
      <c r="AW1023" s="397"/>
      <c r="AX1023" s="397"/>
      <c r="AY1023" s="397"/>
      <c r="AZ1023" s="397"/>
      <c r="BA1023" s="553"/>
      <c r="BB1023" s="397"/>
      <c r="BC1023" s="397"/>
      <c r="BD1023" s="397"/>
      <c r="BE1023" s="397"/>
      <c r="BF1023" s="397"/>
      <c r="BG1023" s="397"/>
      <c r="BH1023" s="397"/>
      <c r="BI1023" s="397"/>
      <c r="BJ1023" s="397"/>
      <c r="BK1023" s="397"/>
    </row>
    <row r="1024" spans="2:63" x14ac:dyDescent="0.35">
      <c r="B1024" s="80"/>
      <c r="C1024" s="119"/>
      <c r="D1024" s="119"/>
      <c r="E1024" s="202"/>
      <c r="F1024" s="119"/>
      <c r="G1024" s="120"/>
      <c r="H1024" s="41"/>
      <c r="I1024" s="41"/>
      <c r="J1024" s="944">
        <f t="shared" si="123"/>
        <v>0</v>
      </c>
      <c r="K1024" s="292">
        <f t="shared" si="124"/>
        <v>0</v>
      </c>
      <c r="L1024" s="327">
        <f>IF(I1024&lt;(INDEX(Lookup!$U$2:$U$10,MATCH($D$45,Lookup!$S$2:$S$10,0))),0,365)</f>
        <v>0</v>
      </c>
      <c r="M1024" s="292">
        <f t="shared" si="122"/>
        <v>0</v>
      </c>
      <c r="N1024" s="371"/>
      <c r="O1024" s="150"/>
      <c r="P1024" s="397"/>
      <c r="Q1024" s="555"/>
      <c r="R1024" s="576">
        <f t="shared" si="125"/>
        <v>0</v>
      </c>
      <c r="S1024" s="576">
        <f t="shared" si="126"/>
        <v>0</v>
      </c>
      <c r="T1024" s="576">
        <f t="shared" si="127"/>
        <v>0</v>
      </c>
      <c r="U1024" s="576">
        <f t="shared" si="128"/>
        <v>0</v>
      </c>
      <c r="V1024" s="553"/>
      <c r="W1024" s="553"/>
      <c r="X1024" s="553"/>
      <c r="Y1024" s="553"/>
      <c r="Z1024" s="397"/>
      <c r="AA1024" s="397"/>
      <c r="AB1024" s="397"/>
      <c r="AC1024" s="397"/>
      <c r="AD1024" s="397"/>
      <c r="AE1024" s="397"/>
      <c r="AF1024" s="397"/>
      <c r="AG1024" s="397"/>
      <c r="AH1024" s="397"/>
      <c r="AI1024" s="397"/>
      <c r="AJ1024" s="397"/>
      <c r="AK1024" s="397"/>
      <c r="AL1024" s="397"/>
      <c r="AM1024" s="397"/>
      <c r="AN1024" s="397"/>
      <c r="AO1024" s="397"/>
      <c r="AP1024" s="397"/>
      <c r="AQ1024" s="397"/>
      <c r="AR1024" s="397"/>
      <c r="AS1024" s="397"/>
      <c r="AT1024" s="397"/>
      <c r="AU1024" s="397"/>
      <c r="AV1024" s="397"/>
      <c r="AW1024" s="397"/>
      <c r="AX1024" s="397"/>
      <c r="AY1024" s="397"/>
      <c r="AZ1024" s="397"/>
      <c r="BA1024" s="553"/>
      <c r="BB1024" s="397"/>
      <c r="BC1024" s="397"/>
      <c r="BD1024" s="397"/>
      <c r="BE1024" s="397"/>
      <c r="BF1024" s="397"/>
      <c r="BG1024" s="397"/>
      <c r="BH1024" s="397"/>
      <c r="BI1024" s="397"/>
      <c r="BJ1024" s="397"/>
      <c r="BK1024" s="397"/>
    </row>
    <row r="1025" spans="2:63" x14ac:dyDescent="0.35">
      <c r="B1025" s="80"/>
      <c r="C1025" s="119"/>
      <c r="D1025" s="119"/>
      <c r="E1025" s="202"/>
      <c r="F1025" s="119"/>
      <c r="G1025" s="120"/>
      <c r="H1025" s="41"/>
      <c r="I1025" s="41"/>
      <c r="J1025" s="944">
        <f t="shared" si="123"/>
        <v>0</v>
      </c>
      <c r="K1025" s="292">
        <f t="shared" si="124"/>
        <v>0</v>
      </c>
      <c r="L1025" s="327">
        <f>IF(I1025&lt;(INDEX(Lookup!$U$2:$U$10,MATCH($D$45,Lookup!$S$2:$S$10,0))),0,365)</f>
        <v>0</v>
      </c>
      <c r="M1025" s="292">
        <f t="shared" si="122"/>
        <v>0</v>
      </c>
      <c r="N1025" s="371"/>
      <c r="O1025" s="150"/>
      <c r="P1025" s="397"/>
      <c r="Q1025" s="555"/>
      <c r="R1025" s="576">
        <f t="shared" si="125"/>
        <v>0</v>
      </c>
      <c r="S1025" s="576">
        <f t="shared" si="126"/>
        <v>0</v>
      </c>
      <c r="T1025" s="576">
        <f t="shared" si="127"/>
        <v>0</v>
      </c>
      <c r="U1025" s="576">
        <f t="shared" si="128"/>
        <v>0</v>
      </c>
      <c r="V1025" s="553"/>
      <c r="W1025" s="553"/>
      <c r="X1025" s="553"/>
      <c r="Y1025" s="553"/>
      <c r="Z1025" s="397"/>
      <c r="AA1025" s="397"/>
      <c r="AB1025" s="397"/>
      <c r="AC1025" s="397"/>
      <c r="AD1025" s="397"/>
      <c r="AE1025" s="397"/>
      <c r="AF1025" s="397"/>
      <c r="AG1025" s="397"/>
      <c r="AH1025" s="397"/>
      <c r="AI1025" s="397"/>
      <c r="AJ1025" s="397"/>
      <c r="AK1025" s="397"/>
      <c r="AL1025" s="397"/>
      <c r="AM1025" s="397"/>
      <c r="AN1025" s="397"/>
      <c r="AO1025" s="397"/>
      <c r="AP1025" s="397"/>
      <c r="AQ1025" s="397"/>
      <c r="AR1025" s="397"/>
      <c r="AS1025" s="397"/>
      <c r="AT1025" s="397"/>
      <c r="AU1025" s="397"/>
      <c r="AV1025" s="397"/>
      <c r="AW1025" s="397"/>
      <c r="AX1025" s="397"/>
      <c r="AY1025" s="397"/>
      <c r="AZ1025" s="397"/>
      <c r="BA1025" s="553"/>
      <c r="BB1025" s="397"/>
      <c r="BC1025" s="397"/>
      <c r="BD1025" s="397"/>
      <c r="BE1025" s="397"/>
      <c r="BF1025" s="397"/>
      <c r="BG1025" s="397"/>
      <c r="BH1025" s="397"/>
      <c r="BI1025" s="397"/>
      <c r="BJ1025" s="397"/>
      <c r="BK1025" s="397"/>
    </row>
    <row r="1026" spans="2:63" x14ac:dyDescent="0.35">
      <c r="B1026" s="80"/>
      <c r="C1026" s="119"/>
      <c r="D1026" s="119"/>
      <c r="E1026" s="202"/>
      <c r="F1026" s="119"/>
      <c r="G1026" s="120"/>
      <c r="H1026" s="41"/>
      <c r="I1026" s="41"/>
      <c r="J1026" s="944">
        <f t="shared" si="123"/>
        <v>0</v>
      </c>
      <c r="K1026" s="292">
        <f t="shared" si="124"/>
        <v>0</v>
      </c>
      <c r="L1026" s="327">
        <f>IF(I1026&lt;(INDEX(Lookup!$U$2:$U$10,MATCH($D$45,Lookup!$S$2:$S$10,0))),0,365)</f>
        <v>0</v>
      </c>
      <c r="M1026" s="292">
        <f t="shared" si="122"/>
        <v>0</v>
      </c>
      <c r="N1026" s="371"/>
      <c r="O1026" s="150"/>
      <c r="P1026" s="397"/>
      <c r="Q1026" s="555"/>
      <c r="R1026" s="576">
        <f t="shared" si="125"/>
        <v>0</v>
      </c>
      <c r="S1026" s="576">
        <f t="shared" si="126"/>
        <v>0</v>
      </c>
      <c r="T1026" s="576">
        <f t="shared" si="127"/>
        <v>0</v>
      </c>
      <c r="U1026" s="576">
        <f t="shared" si="128"/>
        <v>0</v>
      </c>
      <c r="V1026" s="553"/>
      <c r="W1026" s="553"/>
      <c r="X1026" s="553"/>
      <c r="Y1026" s="553"/>
      <c r="Z1026" s="397"/>
      <c r="AA1026" s="397"/>
      <c r="AB1026" s="397"/>
      <c r="AC1026" s="397"/>
      <c r="AD1026" s="397"/>
      <c r="AE1026" s="397"/>
      <c r="AF1026" s="397"/>
      <c r="AG1026" s="397"/>
      <c r="AH1026" s="397"/>
      <c r="AI1026" s="397"/>
      <c r="AJ1026" s="397"/>
      <c r="AK1026" s="397"/>
      <c r="AL1026" s="397"/>
      <c r="AM1026" s="397"/>
      <c r="AN1026" s="397"/>
      <c r="AO1026" s="397"/>
      <c r="AP1026" s="397"/>
      <c r="AQ1026" s="397"/>
      <c r="AR1026" s="397"/>
      <c r="AS1026" s="397"/>
      <c r="AT1026" s="397"/>
      <c r="AU1026" s="397"/>
      <c r="AV1026" s="397"/>
      <c r="AW1026" s="397"/>
      <c r="AX1026" s="397"/>
      <c r="AY1026" s="397"/>
      <c r="AZ1026" s="397"/>
      <c r="BA1026" s="553"/>
      <c r="BB1026" s="397"/>
      <c r="BC1026" s="397"/>
      <c r="BD1026" s="397"/>
      <c r="BE1026" s="397"/>
      <c r="BF1026" s="397"/>
      <c r="BG1026" s="397"/>
      <c r="BH1026" s="397"/>
      <c r="BI1026" s="397"/>
      <c r="BJ1026" s="397"/>
      <c r="BK1026" s="397"/>
    </row>
    <row r="1027" spans="2:63" x14ac:dyDescent="0.35">
      <c r="B1027" s="80"/>
      <c r="C1027" s="119"/>
      <c r="D1027" s="119"/>
      <c r="E1027" s="202"/>
      <c r="F1027" s="119"/>
      <c r="G1027" s="120"/>
      <c r="H1027" s="41"/>
      <c r="I1027" s="41"/>
      <c r="J1027" s="944">
        <f t="shared" si="123"/>
        <v>0</v>
      </c>
      <c r="K1027" s="292">
        <f t="shared" si="124"/>
        <v>0</v>
      </c>
      <c r="L1027" s="327">
        <f>IF(I1027&lt;(INDEX(Lookup!$U$2:$U$10,MATCH($D$45,Lookup!$S$2:$S$10,0))),0,365)</f>
        <v>0</v>
      </c>
      <c r="M1027" s="292">
        <f t="shared" si="122"/>
        <v>0</v>
      </c>
      <c r="N1027" s="371"/>
      <c r="O1027" s="150"/>
      <c r="P1027" s="397"/>
      <c r="Q1027" s="555"/>
      <c r="R1027" s="576">
        <f t="shared" si="125"/>
        <v>0</v>
      </c>
      <c r="S1027" s="576">
        <f t="shared" si="126"/>
        <v>0</v>
      </c>
      <c r="T1027" s="576">
        <f t="shared" si="127"/>
        <v>0</v>
      </c>
      <c r="U1027" s="576">
        <f t="shared" si="128"/>
        <v>0</v>
      </c>
      <c r="V1027" s="553"/>
      <c r="W1027" s="553"/>
      <c r="X1027" s="553"/>
      <c r="Y1027" s="553"/>
      <c r="Z1027" s="397"/>
      <c r="AA1027" s="397"/>
      <c r="AB1027" s="397"/>
      <c r="AC1027" s="397"/>
      <c r="AD1027" s="397"/>
      <c r="AE1027" s="397"/>
      <c r="AF1027" s="397"/>
      <c r="AG1027" s="397"/>
      <c r="AH1027" s="397"/>
      <c r="AI1027" s="397"/>
      <c r="AJ1027" s="397"/>
      <c r="AK1027" s="397"/>
      <c r="AL1027" s="397"/>
      <c r="AM1027" s="397"/>
      <c r="AN1027" s="397"/>
      <c r="AO1027" s="397"/>
      <c r="AP1027" s="397"/>
      <c r="AQ1027" s="397"/>
      <c r="AR1027" s="397"/>
      <c r="AS1027" s="397"/>
      <c r="AT1027" s="397"/>
      <c r="AU1027" s="397"/>
      <c r="AV1027" s="397"/>
      <c r="AW1027" s="397"/>
      <c r="AX1027" s="397"/>
      <c r="AY1027" s="397"/>
      <c r="AZ1027" s="397"/>
      <c r="BA1027" s="553"/>
      <c r="BB1027" s="397"/>
      <c r="BC1027" s="397"/>
      <c r="BD1027" s="397"/>
      <c r="BE1027" s="397"/>
      <c r="BF1027" s="397"/>
      <c r="BG1027" s="397"/>
      <c r="BH1027" s="397"/>
      <c r="BI1027" s="397"/>
      <c r="BJ1027" s="397"/>
      <c r="BK1027" s="397"/>
    </row>
    <row r="1028" spans="2:63" x14ac:dyDescent="0.35">
      <c r="B1028" s="80"/>
      <c r="C1028" s="119"/>
      <c r="D1028" s="119"/>
      <c r="E1028" s="202"/>
      <c r="F1028" s="119"/>
      <c r="G1028" s="120"/>
      <c r="H1028" s="41"/>
      <c r="I1028" s="41"/>
      <c r="J1028" s="944">
        <f t="shared" si="123"/>
        <v>0</v>
      </c>
      <c r="K1028" s="292">
        <f t="shared" si="124"/>
        <v>0</v>
      </c>
      <c r="L1028" s="327">
        <f>IF(I1028&lt;(INDEX(Lookup!$U$2:$U$10,MATCH($D$45,Lookup!$S$2:$S$10,0))),0,365)</f>
        <v>0</v>
      </c>
      <c r="M1028" s="292">
        <f t="shared" si="122"/>
        <v>0</v>
      </c>
      <c r="N1028" s="371"/>
      <c r="O1028" s="150"/>
      <c r="P1028" s="397"/>
      <c r="Q1028" s="555"/>
      <c r="R1028" s="576">
        <f t="shared" si="125"/>
        <v>0</v>
      </c>
      <c r="S1028" s="576">
        <f t="shared" si="126"/>
        <v>0</v>
      </c>
      <c r="T1028" s="576">
        <f t="shared" si="127"/>
        <v>0</v>
      </c>
      <c r="U1028" s="576">
        <f t="shared" si="128"/>
        <v>0</v>
      </c>
      <c r="V1028" s="553"/>
      <c r="W1028" s="553"/>
      <c r="X1028" s="553"/>
      <c r="Y1028" s="553"/>
      <c r="Z1028" s="397"/>
      <c r="AA1028" s="397"/>
      <c r="AB1028" s="397"/>
      <c r="AC1028" s="397"/>
      <c r="AD1028" s="397"/>
      <c r="AE1028" s="397"/>
      <c r="AF1028" s="397"/>
      <c r="AG1028" s="397"/>
      <c r="AH1028" s="397"/>
      <c r="AI1028" s="397"/>
      <c r="AJ1028" s="397"/>
      <c r="AK1028" s="397"/>
      <c r="AL1028" s="397"/>
      <c r="AM1028" s="397"/>
      <c r="AN1028" s="397"/>
      <c r="AO1028" s="397"/>
      <c r="AP1028" s="397"/>
      <c r="AQ1028" s="397"/>
      <c r="AR1028" s="397"/>
      <c r="AS1028" s="397"/>
      <c r="AT1028" s="397"/>
      <c r="AU1028" s="397"/>
      <c r="AV1028" s="397"/>
      <c r="AW1028" s="397"/>
      <c r="AX1028" s="397"/>
      <c r="AY1028" s="397"/>
      <c r="AZ1028" s="397"/>
      <c r="BA1028" s="553"/>
      <c r="BB1028" s="397"/>
      <c r="BC1028" s="397"/>
      <c r="BD1028" s="397"/>
      <c r="BE1028" s="397"/>
      <c r="BF1028" s="397"/>
      <c r="BG1028" s="397"/>
      <c r="BH1028" s="397"/>
      <c r="BI1028" s="397"/>
      <c r="BJ1028" s="397"/>
      <c r="BK1028" s="397"/>
    </row>
    <row r="1029" spans="2:63" x14ac:dyDescent="0.35">
      <c r="B1029" s="80"/>
      <c r="C1029" s="119"/>
      <c r="D1029" s="119"/>
      <c r="E1029" s="202"/>
      <c r="F1029" s="119"/>
      <c r="G1029" s="120"/>
      <c r="H1029" s="41"/>
      <c r="I1029" s="41"/>
      <c r="J1029" s="944">
        <f t="shared" si="123"/>
        <v>0</v>
      </c>
      <c r="K1029" s="292">
        <f t="shared" si="124"/>
        <v>0</v>
      </c>
      <c r="L1029" s="327">
        <f>IF(I1029&lt;(INDEX(Lookup!$U$2:$U$10,MATCH($D$45,Lookup!$S$2:$S$10,0))),0,365)</f>
        <v>0</v>
      </c>
      <c r="M1029" s="292">
        <f t="shared" si="122"/>
        <v>0</v>
      </c>
      <c r="N1029" s="371"/>
      <c r="O1029" s="150"/>
      <c r="P1029" s="397"/>
      <c r="Q1029" s="555"/>
      <c r="R1029" s="576">
        <f t="shared" si="125"/>
        <v>0</v>
      </c>
      <c r="S1029" s="576">
        <f t="shared" si="126"/>
        <v>0</v>
      </c>
      <c r="T1029" s="576">
        <f t="shared" si="127"/>
        <v>0</v>
      </c>
      <c r="U1029" s="576">
        <f t="shared" si="128"/>
        <v>0</v>
      </c>
      <c r="V1029" s="553"/>
      <c r="W1029" s="553"/>
      <c r="X1029" s="553"/>
      <c r="Y1029" s="553"/>
      <c r="Z1029" s="397"/>
      <c r="AA1029" s="397"/>
      <c r="AB1029" s="397"/>
      <c r="AC1029" s="397"/>
      <c r="AD1029" s="397"/>
      <c r="AE1029" s="397"/>
      <c r="AF1029" s="397"/>
      <c r="AG1029" s="397"/>
      <c r="AH1029" s="397"/>
      <c r="AI1029" s="397"/>
      <c r="AJ1029" s="397"/>
      <c r="AK1029" s="397"/>
      <c r="AL1029" s="397"/>
      <c r="AM1029" s="397"/>
      <c r="AN1029" s="397"/>
      <c r="AO1029" s="397"/>
      <c r="AP1029" s="397"/>
      <c r="AQ1029" s="397"/>
      <c r="AR1029" s="397"/>
      <c r="AS1029" s="397"/>
      <c r="AT1029" s="397"/>
      <c r="AU1029" s="397"/>
      <c r="AV1029" s="397"/>
      <c r="AW1029" s="397"/>
      <c r="AX1029" s="397"/>
      <c r="AY1029" s="397"/>
      <c r="AZ1029" s="397"/>
      <c r="BA1029" s="553"/>
      <c r="BB1029" s="397"/>
      <c r="BC1029" s="397"/>
      <c r="BD1029" s="397"/>
      <c r="BE1029" s="397"/>
      <c r="BF1029" s="397"/>
      <c r="BG1029" s="397"/>
      <c r="BH1029" s="397"/>
      <c r="BI1029" s="397"/>
      <c r="BJ1029" s="397"/>
      <c r="BK1029" s="397"/>
    </row>
    <row r="1030" spans="2:63" x14ac:dyDescent="0.35">
      <c r="B1030" s="80"/>
      <c r="C1030" s="119"/>
      <c r="D1030" s="119"/>
      <c r="E1030" s="202"/>
      <c r="F1030" s="119"/>
      <c r="G1030" s="120"/>
      <c r="H1030" s="41"/>
      <c r="I1030" s="41"/>
      <c r="J1030" s="944">
        <f t="shared" si="123"/>
        <v>0</v>
      </c>
      <c r="K1030" s="292">
        <f t="shared" si="124"/>
        <v>0</v>
      </c>
      <c r="L1030" s="327">
        <f>IF(I1030&lt;(INDEX(Lookup!$U$2:$U$10,MATCH($D$45,Lookup!$S$2:$S$10,0))),0,365)</f>
        <v>0</v>
      </c>
      <c r="M1030" s="292">
        <f t="shared" si="122"/>
        <v>0</v>
      </c>
      <c r="N1030" s="371"/>
      <c r="O1030" s="150"/>
      <c r="P1030" s="397"/>
      <c r="Q1030" s="555"/>
      <c r="R1030" s="576">
        <f t="shared" si="125"/>
        <v>0</v>
      </c>
      <c r="S1030" s="576">
        <f t="shared" si="126"/>
        <v>0</v>
      </c>
      <c r="T1030" s="576">
        <f t="shared" si="127"/>
        <v>0</v>
      </c>
      <c r="U1030" s="576">
        <f t="shared" si="128"/>
        <v>0</v>
      </c>
      <c r="V1030" s="553"/>
      <c r="W1030" s="553"/>
      <c r="X1030" s="553"/>
      <c r="Y1030" s="553"/>
      <c r="Z1030" s="397"/>
      <c r="AA1030" s="397"/>
      <c r="AB1030" s="397"/>
      <c r="AC1030" s="397"/>
      <c r="AD1030" s="397"/>
      <c r="AE1030" s="397"/>
      <c r="AF1030" s="397"/>
      <c r="AG1030" s="397"/>
      <c r="AH1030" s="397"/>
      <c r="AI1030" s="397"/>
      <c r="AJ1030" s="397"/>
      <c r="AK1030" s="397"/>
      <c r="AL1030" s="397"/>
      <c r="AM1030" s="397"/>
      <c r="AN1030" s="397"/>
      <c r="AO1030" s="397"/>
      <c r="AP1030" s="397"/>
      <c r="AQ1030" s="397"/>
      <c r="AR1030" s="397"/>
      <c r="AS1030" s="397"/>
      <c r="AT1030" s="397"/>
      <c r="AU1030" s="397"/>
      <c r="AV1030" s="397"/>
      <c r="AW1030" s="397"/>
      <c r="AX1030" s="397"/>
      <c r="AY1030" s="397"/>
      <c r="AZ1030" s="397"/>
      <c r="BA1030" s="553"/>
      <c r="BB1030" s="397"/>
      <c r="BC1030" s="397"/>
      <c r="BD1030" s="397"/>
      <c r="BE1030" s="397"/>
      <c r="BF1030" s="397"/>
      <c r="BG1030" s="397"/>
      <c r="BH1030" s="397"/>
      <c r="BI1030" s="397"/>
      <c r="BJ1030" s="397"/>
      <c r="BK1030" s="397"/>
    </row>
    <row r="1031" spans="2:63" x14ac:dyDescent="0.35">
      <c r="B1031" s="80"/>
      <c r="C1031" s="119"/>
      <c r="D1031" s="119"/>
      <c r="E1031" s="202"/>
      <c r="F1031" s="119"/>
      <c r="G1031" s="120"/>
      <c r="H1031" s="41"/>
      <c r="I1031" s="41"/>
      <c r="J1031" s="944">
        <f t="shared" si="123"/>
        <v>0</v>
      </c>
      <c r="K1031" s="292">
        <f t="shared" si="124"/>
        <v>0</v>
      </c>
      <c r="L1031" s="327">
        <f>IF(I1031&lt;(INDEX(Lookup!$U$2:$U$10,MATCH($D$45,Lookup!$S$2:$S$10,0))),0,365)</f>
        <v>0</v>
      </c>
      <c r="M1031" s="292">
        <f t="shared" si="122"/>
        <v>0</v>
      </c>
      <c r="N1031" s="371"/>
      <c r="O1031" s="150"/>
      <c r="P1031" s="397"/>
      <c r="Q1031" s="555"/>
      <c r="R1031" s="576">
        <f t="shared" si="125"/>
        <v>0</v>
      </c>
      <c r="S1031" s="576">
        <f t="shared" si="126"/>
        <v>0</v>
      </c>
      <c r="T1031" s="576">
        <f t="shared" si="127"/>
        <v>0</v>
      </c>
      <c r="U1031" s="576">
        <f t="shared" si="128"/>
        <v>0</v>
      </c>
      <c r="V1031" s="553"/>
      <c r="W1031" s="553"/>
      <c r="X1031" s="553"/>
      <c r="Y1031" s="553"/>
      <c r="Z1031" s="397"/>
      <c r="AA1031" s="397"/>
      <c r="AB1031" s="397"/>
      <c r="AC1031" s="397"/>
      <c r="AD1031" s="397"/>
      <c r="AE1031" s="397"/>
      <c r="AF1031" s="397"/>
      <c r="AG1031" s="397"/>
      <c r="AH1031" s="397"/>
      <c r="AI1031" s="397"/>
      <c r="AJ1031" s="397"/>
      <c r="AK1031" s="397"/>
      <c r="AL1031" s="397"/>
      <c r="AM1031" s="397"/>
      <c r="AN1031" s="397"/>
      <c r="AO1031" s="397"/>
      <c r="AP1031" s="397"/>
      <c r="AQ1031" s="397"/>
      <c r="AR1031" s="397"/>
      <c r="AS1031" s="397"/>
      <c r="AT1031" s="397"/>
      <c r="AU1031" s="397"/>
      <c r="AV1031" s="397"/>
      <c r="AW1031" s="397"/>
      <c r="AX1031" s="397"/>
      <c r="AY1031" s="397"/>
      <c r="AZ1031" s="397"/>
      <c r="BA1031" s="553"/>
      <c r="BB1031" s="397"/>
      <c r="BC1031" s="397"/>
      <c r="BD1031" s="397"/>
      <c r="BE1031" s="397"/>
      <c r="BF1031" s="397"/>
      <c r="BG1031" s="397"/>
      <c r="BH1031" s="397"/>
      <c r="BI1031" s="397"/>
      <c r="BJ1031" s="397"/>
      <c r="BK1031" s="397"/>
    </row>
    <row r="1032" spans="2:63" x14ac:dyDescent="0.35">
      <c r="B1032" s="80"/>
      <c r="C1032" s="119"/>
      <c r="D1032" s="119"/>
      <c r="E1032" s="202"/>
      <c r="F1032" s="119"/>
      <c r="G1032" s="120"/>
      <c r="H1032" s="41"/>
      <c r="I1032" s="41"/>
      <c r="J1032" s="944">
        <f t="shared" si="123"/>
        <v>0</v>
      </c>
      <c r="K1032" s="292">
        <f t="shared" si="124"/>
        <v>0</v>
      </c>
      <c r="L1032" s="327">
        <f>IF(I1032&lt;(INDEX(Lookup!$U$2:$U$10,MATCH($D$45,Lookup!$S$2:$S$10,0))),0,365)</f>
        <v>0</v>
      </c>
      <c r="M1032" s="292">
        <f t="shared" si="122"/>
        <v>0</v>
      </c>
      <c r="N1032" s="371"/>
      <c r="O1032" s="150"/>
      <c r="P1032" s="397"/>
      <c r="Q1032" s="555"/>
      <c r="R1032" s="576">
        <f t="shared" si="125"/>
        <v>0</v>
      </c>
      <c r="S1032" s="576">
        <f t="shared" si="126"/>
        <v>0</v>
      </c>
      <c r="T1032" s="576">
        <f t="shared" si="127"/>
        <v>0</v>
      </c>
      <c r="U1032" s="576">
        <f t="shared" si="128"/>
        <v>0</v>
      </c>
      <c r="V1032" s="553"/>
      <c r="W1032" s="553"/>
      <c r="X1032" s="553"/>
      <c r="Y1032" s="553"/>
      <c r="Z1032" s="397"/>
      <c r="AA1032" s="397"/>
      <c r="AB1032" s="397"/>
      <c r="AC1032" s="397"/>
      <c r="AD1032" s="397"/>
      <c r="AE1032" s="397"/>
      <c r="AF1032" s="397"/>
      <c r="AG1032" s="397"/>
      <c r="AH1032" s="397"/>
      <c r="AI1032" s="397"/>
      <c r="AJ1032" s="397"/>
      <c r="AK1032" s="397"/>
      <c r="AL1032" s="397"/>
      <c r="AM1032" s="397"/>
      <c r="AN1032" s="397"/>
      <c r="AO1032" s="397"/>
      <c r="AP1032" s="397"/>
      <c r="AQ1032" s="397"/>
      <c r="AR1032" s="397"/>
      <c r="AS1032" s="397"/>
      <c r="AT1032" s="397"/>
      <c r="AU1032" s="397"/>
      <c r="AV1032" s="397"/>
      <c r="AW1032" s="397"/>
      <c r="AX1032" s="397"/>
      <c r="AY1032" s="397"/>
      <c r="AZ1032" s="397"/>
      <c r="BA1032" s="553"/>
      <c r="BB1032" s="397"/>
      <c r="BC1032" s="397"/>
      <c r="BD1032" s="397"/>
      <c r="BE1032" s="397"/>
      <c r="BF1032" s="397"/>
      <c r="BG1032" s="397"/>
      <c r="BH1032" s="397"/>
      <c r="BI1032" s="397"/>
      <c r="BJ1032" s="397"/>
      <c r="BK1032" s="397"/>
    </row>
    <row r="1033" spans="2:63" x14ac:dyDescent="0.35">
      <c r="B1033" s="80"/>
      <c r="C1033" s="119"/>
      <c r="D1033" s="119"/>
      <c r="E1033" s="202"/>
      <c r="F1033" s="119"/>
      <c r="G1033" s="120"/>
      <c r="H1033" s="41"/>
      <c r="I1033" s="41"/>
      <c r="J1033" s="944">
        <f t="shared" si="123"/>
        <v>0</v>
      </c>
      <c r="K1033" s="292">
        <f t="shared" si="124"/>
        <v>0</v>
      </c>
      <c r="L1033" s="327">
        <f>IF(I1033&lt;(INDEX(Lookup!$U$2:$U$10,MATCH($D$45,Lookup!$S$2:$S$10,0))),0,365)</f>
        <v>0</v>
      </c>
      <c r="M1033" s="292">
        <f t="shared" si="122"/>
        <v>0</v>
      </c>
      <c r="N1033" s="371"/>
      <c r="O1033" s="150"/>
      <c r="P1033" s="397"/>
      <c r="Q1033" s="555"/>
      <c r="R1033" s="576">
        <f t="shared" si="125"/>
        <v>0</v>
      </c>
      <c r="S1033" s="576">
        <f t="shared" si="126"/>
        <v>0</v>
      </c>
      <c r="T1033" s="576">
        <f t="shared" si="127"/>
        <v>0</v>
      </c>
      <c r="U1033" s="576">
        <f t="shared" si="128"/>
        <v>0</v>
      </c>
      <c r="V1033" s="553"/>
      <c r="W1033" s="553"/>
      <c r="X1033" s="553"/>
      <c r="Y1033" s="553"/>
      <c r="Z1033" s="397"/>
      <c r="AA1033" s="397"/>
      <c r="AB1033" s="397"/>
      <c r="AC1033" s="397"/>
      <c r="AD1033" s="397"/>
      <c r="AE1033" s="397"/>
      <c r="AF1033" s="397"/>
      <c r="AG1033" s="397"/>
      <c r="AH1033" s="397"/>
      <c r="AI1033" s="397"/>
      <c r="AJ1033" s="397"/>
      <c r="AK1033" s="397"/>
      <c r="AL1033" s="397"/>
      <c r="AM1033" s="397"/>
      <c r="AN1033" s="397"/>
      <c r="AO1033" s="397"/>
      <c r="AP1033" s="397"/>
      <c r="AQ1033" s="397"/>
      <c r="AR1033" s="397"/>
      <c r="AS1033" s="397"/>
      <c r="AT1033" s="397"/>
      <c r="AU1033" s="397"/>
      <c r="AV1033" s="397"/>
      <c r="AW1033" s="397"/>
      <c r="AX1033" s="397"/>
      <c r="AY1033" s="397"/>
      <c r="AZ1033" s="397"/>
      <c r="BA1033" s="553"/>
      <c r="BB1033" s="397"/>
      <c r="BC1033" s="397"/>
      <c r="BD1033" s="397"/>
      <c r="BE1033" s="397"/>
      <c r="BF1033" s="397"/>
      <c r="BG1033" s="397"/>
      <c r="BH1033" s="397"/>
      <c r="BI1033" s="397"/>
      <c r="BJ1033" s="397"/>
      <c r="BK1033" s="397"/>
    </row>
    <row r="1034" spans="2:63" x14ac:dyDescent="0.35">
      <c r="B1034" s="80"/>
      <c r="C1034" s="119"/>
      <c r="D1034" s="119"/>
      <c r="E1034" s="202"/>
      <c r="F1034" s="119"/>
      <c r="G1034" s="120"/>
      <c r="H1034" s="41"/>
      <c r="I1034" s="41"/>
      <c r="J1034" s="944">
        <f t="shared" si="123"/>
        <v>0</v>
      </c>
      <c r="K1034" s="292">
        <f t="shared" si="124"/>
        <v>0</v>
      </c>
      <c r="L1034" s="327">
        <f>IF(I1034&lt;(INDEX(Lookup!$U$2:$U$10,MATCH($D$45,Lookup!$S$2:$S$10,0))),0,365)</f>
        <v>0</v>
      </c>
      <c r="M1034" s="292">
        <f t="shared" si="122"/>
        <v>0</v>
      </c>
      <c r="N1034" s="371"/>
      <c r="O1034" s="150"/>
      <c r="P1034" s="397"/>
      <c r="Q1034" s="555"/>
      <c r="R1034" s="576">
        <f t="shared" si="125"/>
        <v>0</v>
      </c>
      <c r="S1034" s="576">
        <f t="shared" si="126"/>
        <v>0</v>
      </c>
      <c r="T1034" s="576">
        <f t="shared" si="127"/>
        <v>0</v>
      </c>
      <c r="U1034" s="576">
        <f t="shared" si="128"/>
        <v>0</v>
      </c>
      <c r="V1034" s="553"/>
      <c r="W1034" s="553"/>
      <c r="X1034" s="553"/>
      <c r="Y1034" s="553"/>
      <c r="Z1034" s="397"/>
      <c r="AA1034" s="397"/>
      <c r="AB1034" s="397"/>
      <c r="AC1034" s="397"/>
      <c r="AD1034" s="397"/>
      <c r="AE1034" s="397"/>
      <c r="AF1034" s="397"/>
      <c r="AG1034" s="397"/>
      <c r="AH1034" s="397"/>
      <c r="AI1034" s="397"/>
      <c r="AJ1034" s="397"/>
      <c r="AK1034" s="397"/>
      <c r="AL1034" s="397"/>
      <c r="AM1034" s="397"/>
      <c r="AN1034" s="397"/>
      <c r="AO1034" s="397"/>
      <c r="AP1034" s="397"/>
      <c r="AQ1034" s="397"/>
      <c r="AR1034" s="397"/>
      <c r="AS1034" s="397"/>
      <c r="AT1034" s="397"/>
      <c r="AU1034" s="397"/>
      <c r="AV1034" s="397"/>
      <c r="AW1034" s="397"/>
      <c r="AX1034" s="397"/>
      <c r="AY1034" s="397"/>
      <c r="AZ1034" s="397"/>
      <c r="BA1034" s="553"/>
      <c r="BB1034" s="397"/>
      <c r="BC1034" s="397"/>
      <c r="BD1034" s="397"/>
      <c r="BE1034" s="397"/>
      <c r="BF1034" s="397"/>
      <c r="BG1034" s="397"/>
      <c r="BH1034" s="397"/>
      <c r="BI1034" s="397"/>
      <c r="BJ1034" s="397"/>
      <c r="BK1034" s="397"/>
    </row>
    <row r="1035" spans="2:63" x14ac:dyDescent="0.35">
      <c r="B1035" s="80"/>
      <c r="C1035" s="119"/>
      <c r="D1035" s="119"/>
      <c r="E1035" s="202"/>
      <c r="F1035" s="119"/>
      <c r="G1035" s="120"/>
      <c r="H1035" s="41"/>
      <c r="I1035" s="41"/>
      <c r="J1035" s="944">
        <f t="shared" si="123"/>
        <v>0</v>
      </c>
      <c r="K1035" s="292">
        <f t="shared" si="124"/>
        <v>0</v>
      </c>
      <c r="L1035" s="327">
        <f>IF(I1035&lt;(INDEX(Lookup!$U$2:$U$10,MATCH($D$45,Lookup!$S$2:$S$10,0))),0,365)</f>
        <v>0</v>
      </c>
      <c r="M1035" s="292">
        <f t="shared" si="122"/>
        <v>0</v>
      </c>
      <c r="N1035" s="371"/>
      <c r="O1035" s="150"/>
      <c r="P1035" s="397"/>
      <c r="Q1035" s="555"/>
      <c r="R1035" s="576">
        <f t="shared" si="125"/>
        <v>0</v>
      </c>
      <c r="S1035" s="576">
        <f t="shared" si="126"/>
        <v>0</v>
      </c>
      <c r="T1035" s="576">
        <f t="shared" si="127"/>
        <v>0</v>
      </c>
      <c r="U1035" s="576">
        <f t="shared" si="128"/>
        <v>0</v>
      </c>
      <c r="V1035" s="553"/>
      <c r="W1035" s="553"/>
      <c r="X1035" s="553"/>
      <c r="Y1035" s="553"/>
      <c r="Z1035" s="397"/>
      <c r="AA1035" s="397"/>
      <c r="AB1035" s="397"/>
      <c r="AC1035" s="397"/>
      <c r="AD1035" s="397"/>
      <c r="AE1035" s="397"/>
      <c r="AF1035" s="397"/>
      <c r="AG1035" s="397"/>
      <c r="AH1035" s="397"/>
      <c r="AI1035" s="397"/>
      <c r="AJ1035" s="397"/>
      <c r="AK1035" s="397"/>
      <c r="AL1035" s="397"/>
      <c r="AM1035" s="397"/>
      <c r="AN1035" s="397"/>
      <c r="AO1035" s="397"/>
      <c r="AP1035" s="397"/>
      <c r="AQ1035" s="397"/>
      <c r="AR1035" s="397"/>
      <c r="AS1035" s="397"/>
      <c r="AT1035" s="397"/>
      <c r="AU1035" s="397"/>
      <c r="AV1035" s="397"/>
      <c r="AW1035" s="397"/>
      <c r="AX1035" s="397"/>
      <c r="AY1035" s="397"/>
      <c r="AZ1035" s="397"/>
      <c r="BA1035" s="553"/>
      <c r="BB1035" s="397"/>
      <c r="BC1035" s="397"/>
      <c r="BD1035" s="397"/>
      <c r="BE1035" s="397"/>
      <c r="BF1035" s="397"/>
      <c r="BG1035" s="397"/>
      <c r="BH1035" s="397"/>
      <c r="BI1035" s="397"/>
      <c r="BJ1035" s="397"/>
      <c r="BK1035" s="397"/>
    </row>
    <row r="1036" spans="2:63" x14ac:dyDescent="0.35">
      <c r="B1036" s="80"/>
      <c r="C1036" s="119"/>
      <c r="D1036" s="119"/>
      <c r="E1036" s="202"/>
      <c r="F1036" s="119"/>
      <c r="G1036" s="120"/>
      <c r="H1036" s="41"/>
      <c r="I1036" s="41"/>
      <c r="J1036" s="944">
        <f t="shared" si="123"/>
        <v>0</v>
      </c>
      <c r="K1036" s="292">
        <f t="shared" si="124"/>
        <v>0</v>
      </c>
      <c r="L1036" s="327">
        <f>IF(I1036&lt;(INDEX(Lookup!$U$2:$U$10,MATCH($D$45,Lookup!$S$2:$S$10,0))),0,365)</f>
        <v>0</v>
      </c>
      <c r="M1036" s="292">
        <f t="shared" si="122"/>
        <v>0</v>
      </c>
      <c r="N1036" s="371"/>
      <c r="O1036" s="150"/>
      <c r="P1036" s="397"/>
      <c r="Q1036" s="555"/>
      <c r="R1036" s="576">
        <f t="shared" si="125"/>
        <v>0</v>
      </c>
      <c r="S1036" s="576">
        <f t="shared" si="126"/>
        <v>0</v>
      </c>
      <c r="T1036" s="576">
        <f t="shared" si="127"/>
        <v>0</v>
      </c>
      <c r="U1036" s="576">
        <f t="shared" si="128"/>
        <v>0</v>
      </c>
      <c r="V1036" s="553"/>
      <c r="W1036" s="553"/>
      <c r="X1036" s="553"/>
      <c r="Y1036" s="553"/>
      <c r="Z1036" s="397"/>
      <c r="AA1036" s="397"/>
      <c r="AB1036" s="397"/>
      <c r="AC1036" s="397"/>
      <c r="AD1036" s="397"/>
      <c r="AE1036" s="397"/>
      <c r="AF1036" s="397"/>
      <c r="AG1036" s="397"/>
      <c r="AH1036" s="397"/>
      <c r="AI1036" s="397"/>
      <c r="AJ1036" s="397"/>
      <c r="AK1036" s="397"/>
      <c r="AL1036" s="397"/>
      <c r="AM1036" s="397"/>
      <c r="AN1036" s="397"/>
      <c r="AO1036" s="397"/>
      <c r="AP1036" s="397"/>
      <c r="AQ1036" s="397"/>
      <c r="AR1036" s="397"/>
      <c r="AS1036" s="397"/>
      <c r="AT1036" s="397"/>
      <c r="AU1036" s="397"/>
      <c r="AV1036" s="397"/>
      <c r="AW1036" s="397"/>
      <c r="AX1036" s="397"/>
      <c r="AY1036" s="397"/>
      <c r="AZ1036" s="397"/>
      <c r="BA1036" s="553"/>
      <c r="BB1036" s="397"/>
      <c r="BC1036" s="397"/>
      <c r="BD1036" s="397"/>
      <c r="BE1036" s="397"/>
      <c r="BF1036" s="397"/>
      <c r="BG1036" s="397"/>
      <c r="BH1036" s="397"/>
      <c r="BI1036" s="397"/>
      <c r="BJ1036" s="397"/>
      <c r="BK1036" s="397"/>
    </row>
    <row r="1037" spans="2:63" x14ac:dyDescent="0.35">
      <c r="B1037" s="80"/>
      <c r="C1037" s="119"/>
      <c r="D1037" s="119"/>
      <c r="E1037" s="202"/>
      <c r="F1037" s="119"/>
      <c r="G1037" s="120"/>
      <c r="H1037" s="41"/>
      <c r="I1037" s="41"/>
      <c r="J1037" s="944">
        <f t="shared" si="123"/>
        <v>0</v>
      </c>
      <c r="K1037" s="292">
        <f t="shared" si="124"/>
        <v>0</v>
      </c>
      <c r="L1037" s="327">
        <f>IF(I1037&lt;(INDEX(Lookup!$U$2:$U$10,MATCH($D$45,Lookup!$S$2:$S$10,0))),0,365)</f>
        <v>0</v>
      </c>
      <c r="M1037" s="292">
        <f t="shared" si="122"/>
        <v>0</v>
      </c>
      <c r="N1037" s="371"/>
      <c r="O1037" s="150"/>
      <c r="P1037" s="397"/>
      <c r="Q1037" s="555"/>
      <c r="R1037" s="576">
        <f t="shared" si="125"/>
        <v>0</v>
      </c>
      <c r="S1037" s="576">
        <f t="shared" si="126"/>
        <v>0</v>
      </c>
      <c r="T1037" s="576">
        <f t="shared" si="127"/>
        <v>0</v>
      </c>
      <c r="U1037" s="576">
        <f t="shared" si="128"/>
        <v>0</v>
      </c>
      <c r="V1037" s="553"/>
      <c r="W1037" s="553"/>
      <c r="X1037" s="553"/>
      <c r="Y1037" s="553"/>
      <c r="Z1037" s="397"/>
      <c r="AA1037" s="397"/>
      <c r="AB1037" s="397"/>
      <c r="AC1037" s="397"/>
      <c r="AD1037" s="397"/>
      <c r="AE1037" s="397"/>
      <c r="AF1037" s="397"/>
      <c r="AG1037" s="397"/>
      <c r="AH1037" s="397"/>
      <c r="AI1037" s="397"/>
      <c r="AJ1037" s="397"/>
      <c r="AK1037" s="397"/>
      <c r="AL1037" s="397"/>
      <c r="AM1037" s="397"/>
      <c r="AN1037" s="397"/>
      <c r="AO1037" s="397"/>
      <c r="AP1037" s="397"/>
      <c r="AQ1037" s="397"/>
      <c r="AR1037" s="397"/>
      <c r="AS1037" s="397"/>
      <c r="AT1037" s="397"/>
      <c r="AU1037" s="397"/>
      <c r="AV1037" s="397"/>
      <c r="AW1037" s="397"/>
      <c r="AX1037" s="397"/>
      <c r="AY1037" s="397"/>
      <c r="AZ1037" s="397"/>
      <c r="BA1037" s="553"/>
      <c r="BB1037" s="397"/>
      <c r="BC1037" s="397"/>
      <c r="BD1037" s="397"/>
      <c r="BE1037" s="397"/>
      <c r="BF1037" s="397"/>
      <c r="BG1037" s="397"/>
      <c r="BH1037" s="397"/>
      <c r="BI1037" s="397"/>
      <c r="BJ1037" s="397"/>
      <c r="BK1037" s="397"/>
    </row>
    <row r="1038" spans="2:63" x14ac:dyDescent="0.35">
      <c r="B1038" s="80"/>
      <c r="C1038" s="119"/>
      <c r="D1038" s="119"/>
      <c r="E1038" s="202"/>
      <c r="F1038" s="119"/>
      <c r="G1038" s="120"/>
      <c r="H1038" s="41"/>
      <c r="I1038" s="41"/>
      <c r="J1038" s="944">
        <f t="shared" si="123"/>
        <v>0</v>
      </c>
      <c r="K1038" s="292">
        <f t="shared" si="124"/>
        <v>0</v>
      </c>
      <c r="L1038" s="327">
        <f>IF(I1038&lt;(INDEX(Lookup!$U$2:$U$10,MATCH($D$45,Lookup!$S$2:$S$10,0))),0,365)</f>
        <v>0</v>
      </c>
      <c r="M1038" s="292">
        <f t="shared" si="122"/>
        <v>0</v>
      </c>
      <c r="N1038" s="371"/>
      <c r="O1038" s="150"/>
      <c r="P1038" s="397"/>
      <c r="Q1038" s="555"/>
      <c r="R1038" s="576">
        <f t="shared" si="125"/>
        <v>0</v>
      </c>
      <c r="S1038" s="576">
        <f t="shared" si="126"/>
        <v>0</v>
      </c>
      <c r="T1038" s="576">
        <f t="shared" si="127"/>
        <v>0</v>
      </c>
      <c r="U1038" s="576">
        <f t="shared" si="128"/>
        <v>0</v>
      </c>
      <c r="V1038" s="553"/>
      <c r="W1038" s="553"/>
      <c r="X1038" s="553"/>
      <c r="Y1038" s="553"/>
      <c r="Z1038" s="397"/>
      <c r="AA1038" s="397"/>
      <c r="AB1038" s="397"/>
      <c r="AC1038" s="397"/>
      <c r="AD1038" s="397"/>
      <c r="AE1038" s="397"/>
      <c r="AF1038" s="397"/>
      <c r="AG1038" s="397"/>
      <c r="AH1038" s="397"/>
      <c r="AI1038" s="397"/>
      <c r="AJ1038" s="397"/>
      <c r="AK1038" s="397"/>
      <c r="AL1038" s="397"/>
      <c r="AM1038" s="397"/>
      <c r="AN1038" s="397"/>
      <c r="AO1038" s="397"/>
      <c r="AP1038" s="397"/>
      <c r="AQ1038" s="397"/>
      <c r="AR1038" s="397"/>
      <c r="AS1038" s="397"/>
      <c r="AT1038" s="397"/>
      <c r="AU1038" s="397"/>
      <c r="AV1038" s="397"/>
      <c r="AW1038" s="397"/>
      <c r="AX1038" s="397"/>
      <c r="AY1038" s="397"/>
      <c r="AZ1038" s="397"/>
      <c r="BA1038" s="553"/>
      <c r="BB1038" s="397"/>
      <c r="BC1038" s="397"/>
      <c r="BD1038" s="397"/>
      <c r="BE1038" s="397"/>
      <c r="BF1038" s="397"/>
      <c r="BG1038" s="397"/>
      <c r="BH1038" s="397"/>
      <c r="BI1038" s="397"/>
      <c r="BJ1038" s="397"/>
      <c r="BK1038" s="397"/>
    </row>
    <row r="1039" spans="2:63" x14ac:dyDescent="0.35">
      <c r="B1039" s="80"/>
      <c r="C1039" s="119"/>
      <c r="D1039" s="119"/>
      <c r="E1039" s="202"/>
      <c r="F1039" s="119"/>
      <c r="G1039" s="120"/>
      <c r="H1039" s="41"/>
      <c r="I1039" s="41"/>
      <c r="J1039" s="944">
        <f t="shared" si="123"/>
        <v>0</v>
      </c>
      <c r="K1039" s="292">
        <f t="shared" si="124"/>
        <v>0</v>
      </c>
      <c r="L1039" s="327">
        <f>IF(I1039&lt;(INDEX(Lookup!$U$2:$U$10,MATCH($D$45,Lookup!$S$2:$S$10,0))),0,365)</f>
        <v>0</v>
      </c>
      <c r="M1039" s="292">
        <f t="shared" si="122"/>
        <v>0</v>
      </c>
      <c r="N1039" s="371"/>
      <c r="O1039" s="150"/>
      <c r="P1039" s="397"/>
      <c r="Q1039" s="555"/>
      <c r="R1039" s="576">
        <f t="shared" si="125"/>
        <v>0</v>
      </c>
      <c r="S1039" s="576">
        <f t="shared" si="126"/>
        <v>0</v>
      </c>
      <c r="T1039" s="576">
        <f t="shared" si="127"/>
        <v>0</v>
      </c>
      <c r="U1039" s="576">
        <f t="shared" si="128"/>
        <v>0</v>
      </c>
      <c r="V1039" s="553"/>
      <c r="W1039" s="553"/>
      <c r="X1039" s="553"/>
      <c r="Y1039" s="553"/>
      <c r="Z1039" s="397"/>
      <c r="AA1039" s="397"/>
      <c r="AB1039" s="397"/>
      <c r="AC1039" s="397"/>
      <c r="AD1039" s="397"/>
      <c r="AE1039" s="397"/>
      <c r="AF1039" s="397"/>
      <c r="AG1039" s="397"/>
      <c r="AH1039" s="397"/>
      <c r="AI1039" s="397"/>
      <c r="AJ1039" s="397"/>
      <c r="AK1039" s="397"/>
      <c r="AL1039" s="397"/>
      <c r="AM1039" s="397"/>
      <c r="AN1039" s="397"/>
      <c r="AO1039" s="397"/>
      <c r="AP1039" s="397"/>
      <c r="AQ1039" s="397"/>
      <c r="AR1039" s="397"/>
      <c r="AS1039" s="397"/>
      <c r="AT1039" s="397"/>
      <c r="AU1039" s="397"/>
      <c r="AV1039" s="397"/>
      <c r="AW1039" s="397"/>
      <c r="AX1039" s="397"/>
      <c r="AY1039" s="397"/>
      <c r="AZ1039" s="397"/>
      <c r="BA1039" s="553"/>
      <c r="BB1039" s="397"/>
      <c r="BC1039" s="397"/>
      <c r="BD1039" s="397"/>
      <c r="BE1039" s="397"/>
      <c r="BF1039" s="397"/>
      <c r="BG1039" s="397"/>
      <c r="BH1039" s="397"/>
      <c r="BI1039" s="397"/>
      <c r="BJ1039" s="397"/>
      <c r="BK1039" s="397"/>
    </row>
    <row r="1040" spans="2:63" x14ac:dyDescent="0.35">
      <c r="B1040" s="80"/>
      <c r="C1040" s="119"/>
      <c r="D1040" s="119"/>
      <c r="E1040" s="202"/>
      <c r="F1040" s="119"/>
      <c r="G1040" s="120"/>
      <c r="H1040" s="41"/>
      <c r="I1040" s="41"/>
      <c r="J1040" s="944">
        <f t="shared" si="123"/>
        <v>0</v>
      </c>
      <c r="K1040" s="292">
        <f t="shared" si="124"/>
        <v>0</v>
      </c>
      <c r="L1040" s="327">
        <f>IF(I1040&lt;(INDEX(Lookup!$U$2:$U$10,MATCH($D$45,Lookup!$S$2:$S$10,0))),0,365)</f>
        <v>0</v>
      </c>
      <c r="M1040" s="292">
        <f t="shared" si="122"/>
        <v>0</v>
      </c>
      <c r="N1040" s="371"/>
      <c r="O1040" s="150"/>
      <c r="P1040" s="397"/>
      <c r="Q1040" s="555"/>
      <c r="R1040" s="576">
        <f t="shared" si="125"/>
        <v>0</v>
      </c>
      <c r="S1040" s="576">
        <f t="shared" si="126"/>
        <v>0</v>
      </c>
      <c r="T1040" s="576">
        <f t="shared" si="127"/>
        <v>0</v>
      </c>
      <c r="U1040" s="576">
        <f t="shared" si="128"/>
        <v>0</v>
      </c>
      <c r="V1040" s="553"/>
      <c r="W1040" s="553"/>
      <c r="X1040" s="553"/>
      <c r="Y1040" s="553"/>
      <c r="Z1040" s="397"/>
      <c r="AA1040" s="397"/>
      <c r="AB1040" s="397"/>
      <c r="AC1040" s="397"/>
      <c r="AD1040" s="397"/>
      <c r="AE1040" s="397"/>
      <c r="AF1040" s="397"/>
      <c r="AG1040" s="397"/>
      <c r="AH1040" s="397"/>
      <c r="AI1040" s="397"/>
      <c r="AJ1040" s="397"/>
      <c r="AK1040" s="397"/>
      <c r="AL1040" s="397"/>
      <c r="AM1040" s="397"/>
      <c r="AN1040" s="397"/>
      <c r="AO1040" s="397"/>
      <c r="AP1040" s="397"/>
      <c r="AQ1040" s="397"/>
      <c r="AR1040" s="397"/>
      <c r="AS1040" s="397"/>
      <c r="AT1040" s="397"/>
      <c r="AU1040" s="397"/>
      <c r="AV1040" s="397"/>
      <c r="AW1040" s="397"/>
      <c r="AX1040" s="397"/>
      <c r="AY1040" s="397"/>
      <c r="AZ1040" s="397"/>
      <c r="BA1040" s="553"/>
      <c r="BB1040" s="397"/>
      <c r="BC1040" s="397"/>
      <c r="BD1040" s="397"/>
      <c r="BE1040" s="397"/>
      <c r="BF1040" s="397"/>
      <c r="BG1040" s="397"/>
      <c r="BH1040" s="397"/>
      <c r="BI1040" s="397"/>
      <c r="BJ1040" s="397"/>
      <c r="BK1040" s="397"/>
    </row>
    <row r="1041" spans="2:63" x14ac:dyDescent="0.35">
      <c r="B1041" s="80"/>
      <c r="C1041" s="119"/>
      <c r="D1041" s="119"/>
      <c r="E1041" s="202"/>
      <c r="F1041" s="119"/>
      <c r="G1041" s="120"/>
      <c r="H1041" s="41"/>
      <c r="I1041" s="41"/>
      <c r="J1041" s="944">
        <f t="shared" si="123"/>
        <v>0</v>
      </c>
      <c r="K1041" s="292">
        <f t="shared" si="124"/>
        <v>0</v>
      </c>
      <c r="L1041" s="327">
        <f>IF(I1041&lt;(INDEX(Lookup!$U$2:$U$10,MATCH($D$45,Lookup!$S$2:$S$10,0))),0,365)</f>
        <v>0</v>
      </c>
      <c r="M1041" s="292">
        <f t="shared" si="122"/>
        <v>0</v>
      </c>
      <c r="N1041" s="371"/>
      <c r="O1041" s="150"/>
      <c r="P1041" s="397"/>
      <c r="Q1041" s="555"/>
      <c r="R1041" s="576">
        <f t="shared" si="125"/>
        <v>0</v>
      </c>
      <c r="S1041" s="576">
        <f t="shared" si="126"/>
        <v>0</v>
      </c>
      <c r="T1041" s="576">
        <f t="shared" si="127"/>
        <v>0</v>
      </c>
      <c r="U1041" s="576">
        <f t="shared" si="128"/>
        <v>0</v>
      </c>
      <c r="V1041" s="553"/>
      <c r="W1041" s="553"/>
      <c r="X1041" s="553"/>
      <c r="Y1041" s="553"/>
      <c r="Z1041" s="397"/>
      <c r="AA1041" s="397"/>
      <c r="AB1041" s="397"/>
      <c r="AC1041" s="397"/>
      <c r="AD1041" s="397"/>
      <c r="AE1041" s="397"/>
      <c r="AF1041" s="397"/>
      <c r="AG1041" s="397"/>
      <c r="AH1041" s="397"/>
      <c r="AI1041" s="397"/>
      <c r="AJ1041" s="397"/>
      <c r="AK1041" s="397"/>
      <c r="AL1041" s="397"/>
      <c r="AM1041" s="397"/>
      <c r="AN1041" s="397"/>
      <c r="AO1041" s="397"/>
      <c r="AP1041" s="397"/>
      <c r="AQ1041" s="397"/>
      <c r="AR1041" s="397"/>
      <c r="AS1041" s="397"/>
      <c r="AT1041" s="397"/>
      <c r="AU1041" s="397"/>
      <c r="AV1041" s="397"/>
      <c r="AW1041" s="397"/>
      <c r="AX1041" s="397"/>
      <c r="AY1041" s="397"/>
      <c r="AZ1041" s="397"/>
      <c r="BA1041" s="553"/>
      <c r="BB1041" s="397"/>
      <c r="BC1041" s="397"/>
      <c r="BD1041" s="397"/>
      <c r="BE1041" s="397"/>
      <c r="BF1041" s="397"/>
      <c r="BG1041" s="397"/>
      <c r="BH1041" s="397"/>
      <c r="BI1041" s="397"/>
      <c r="BJ1041" s="397"/>
      <c r="BK1041" s="397"/>
    </row>
    <row r="1042" spans="2:63" x14ac:dyDescent="0.35">
      <c r="B1042" s="80"/>
      <c r="C1042" s="119"/>
      <c r="D1042" s="119"/>
      <c r="E1042" s="202"/>
      <c r="F1042" s="119"/>
      <c r="G1042" s="120"/>
      <c r="H1042" s="41"/>
      <c r="I1042" s="41"/>
      <c r="J1042" s="944">
        <f t="shared" si="123"/>
        <v>0</v>
      </c>
      <c r="K1042" s="292">
        <f t="shared" si="124"/>
        <v>0</v>
      </c>
      <c r="L1042" s="327">
        <f>IF(I1042&lt;(INDEX(Lookup!$U$2:$U$10,MATCH($D$45,Lookup!$S$2:$S$10,0))),0,365)</f>
        <v>0</v>
      </c>
      <c r="M1042" s="292">
        <f t="shared" si="122"/>
        <v>0</v>
      </c>
      <c r="N1042" s="371"/>
      <c r="O1042" s="150"/>
      <c r="P1042" s="397"/>
      <c r="Q1042" s="555"/>
      <c r="R1042" s="576">
        <f t="shared" si="125"/>
        <v>0</v>
      </c>
      <c r="S1042" s="576">
        <f t="shared" si="126"/>
        <v>0</v>
      </c>
      <c r="T1042" s="576">
        <f t="shared" si="127"/>
        <v>0</v>
      </c>
      <c r="U1042" s="576">
        <f t="shared" si="128"/>
        <v>0</v>
      </c>
      <c r="V1042" s="553"/>
      <c r="W1042" s="553"/>
      <c r="X1042" s="553"/>
      <c r="Y1042" s="553"/>
      <c r="Z1042" s="397"/>
      <c r="AA1042" s="397"/>
      <c r="AB1042" s="397"/>
      <c r="AC1042" s="397"/>
      <c r="AD1042" s="397"/>
      <c r="AE1042" s="397"/>
      <c r="AF1042" s="397"/>
      <c r="AG1042" s="397"/>
      <c r="AH1042" s="397"/>
      <c r="AI1042" s="397"/>
      <c r="AJ1042" s="397"/>
      <c r="AK1042" s="397"/>
      <c r="AL1042" s="397"/>
      <c r="AM1042" s="397"/>
      <c r="AN1042" s="397"/>
      <c r="AO1042" s="397"/>
      <c r="AP1042" s="397"/>
      <c r="AQ1042" s="397"/>
      <c r="AR1042" s="397"/>
      <c r="AS1042" s="397"/>
      <c r="AT1042" s="397"/>
      <c r="AU1042" s="397"/>
      <c r="AV1042" s="397"/>
      <c r="AW1042" s="397"/>
      <c r="AX1042" s="397"/>
      <c r="AY1042" s="397"/>
      <c r="AZ1042" s="397"/>
      <c r="BA1042" s="553"/>
      <c r="BB1042" s="397"/>
      <c r="BC1042" s="397"/>
      <c r="BD1042" s="397"/>
      <c r="BE1042" s="397"/>
      <c r="BF1042" s="397"/>
      <c r="BG1042" s="397"/>
      <c r="BH1042" s="397"/>
      <c r="BI1042" s="397"/>
      <c r="BJ1042" s="397"/>
      <c r="BK1042" s="397"/>
    </row>
    <row r="1043" spans="2:63" x14ac:dyDescent="0.35">
      <c r="B1043" s="80"/>
      <c r="C1043" s="119"/>
      <c r="D1043" s="119"/>
      <c r="E1043" s="202"/>
      <c r="F1043" s="119"/>
      <c r="G1043" s="120"/>
      <c r="H1043" s="41"/>
      <c r="I1043" s="41"/>
      <c r="J1043" s="944">
        <f t="shared" si="123"/>
        <v>0</v>
      </c>
      <c r="K1043" s="292">
        <f t="shared" si="124"/>
        <v>0</v>
      </c>
      <c r="L1043" s="327">
        <f>IF(I1043&lt;(INDEX(Lookup!$U$2:$U$10,MATCH($D$45,Lookup!$S$2:$S$10,0))),0,365)</f>
        <v>0</v>
      </c>
      <c r="M1043" s="292">
        <f t="shared" si="122"/>
        <v>0</v>
      </c>
      <c r="N1043" s="371"/>
      <c r="O1043" s="150"/>
      <c r="P1043" s="397"/>
      <c r="Q1043" s="555"/>
      <c r="R1043" s="576">
        <f t="shared" si="125"/>
        <v>0</v>
      </c>
      <c r="S1043" s="576">
        <f t="shared" si="126"/>
        <v>0</v>
      </c>
      <c r="T1043" s="576">
        <f t="shared" si="127"/>
        <v>0</v>
      </c>
      <c r="U1043" s="576">
        <f t="shared" si="128"/>
        <v>0</v>
      </c>
      <c r="V1043" s="553"/>
      <c r="W1043" s="553"/>
      <c r="X1043" s="553"/>
      <c r="Y1043" s="553"/>
      <c r="Z1043" s="397"/>
      <c r="AA1043" s="397"/>
      <c r="AB1043" s="397"/>
      <c r="AC1043" s="397"/>
      <c r="AD1043" s="397"/>
      <c r="AE1043" s="397"/>
      <c r="AF1043" s="397"/>
      <c r="AG1043" s="397"/>
      <c r="AH1043" s="397"/>
      <c r="AI1043" s="397"/>
      <c r="AJ1043" s="397"/>
      <c r="AK1043" s="397"/>
      <c r="AL1043" s="397"/>
      <c r="AM1043" s="397"/>
      <c r="AN1043" s="397"/>
      <c r="AO1043" s="397"/>
      <c r="AP1043" s="397"/>
      <c r="AQ1043" s="397"/>
      <c r="AR1043" s="397"/>
      <c r="AS1043" s="397"/>
      <c r="AT1043" s="397"/>
      <c r="AU1043" s="397"/>
      <c r="AV1043" s="397"/>
      <c r="AW1043" s="397"/>
      <c r="AX1043" s="397"/>
      <c r="AY1043" s="397"/>
      <c r="AZ1043" s="397"/>
      <c r="BA1043" s="553"/>
      <c r="BB1043" s="397"/>
      <c r="BC1043" s="397"/>
      <c r="BD1043" s="397"/>
      <c r="BE1043" s="397"/>
      <c r="BF1043" s="397"/>
      <c r="BG1043" s="397"/>
      <c r="BH1043" s="397"/>
      <c r="BI1043" s="397"/>
      <c r="BJ1043" s="397"/>
      <c r="BK1043" s="397"/>
    </row>
    <row r="1044" spans="2:63" x14ac:dyDescent="0.35">
      <c r="B1044" s="80"/>
      <c r="C1044" s="119"/>
      <c r="D1044" s="119"/>
      <c r="E1044" s="202"/>
      <c r="F1044" s="119"/>
      <c r="G1044" s="120"/>
      <c r="H1044" s="41"/>
      <c r="I1044" s="41"/>
      <c r="J1044" s="944">
        <f t="shared" si="123"/>
        <v>0</v>
      </c>
      <c r="K1044" s="292">
        <f t="shared" si="124"/>
        <v>0</v>
      </c>
      <c r="L1044" s="327">
        <f>IF(I1044&lt;(INDEX(Lookup!$U$2:$U$10,MATCH($D$45,Lookup!$S$2:$S$10,0))),0,365)</f>
        <v>0</v>
      </c>
      <c r="M1044" s="292">
        <f t="shared" si="122"/>
        <v>0</v>
      </c>
      <c r="N1044" s="371"/>
      <c r="O1044" s="150"/>
      <c r="P1044" s="397"/>
      <c r="Q1044" s="555"/>
      <c r="R1044" s="576">
        <f t="shared" si="125"/>
        <v>0</v>
      </c>
      <c r="S1044" s="576">
        <f t="shared" si="126"/>
        <v>0</v>
      </c>
      <c r="T1044" s="576">
        <f t="shared" si="127"/>
        <v>0</v>
      </c>
      <c r="U1044" s="576">
        <f t="shared" si="128"/>
        <v>0</v>
      </c>
      <c r="V1044" s="553"/>
      <c r="W1044" s="553"/>
      <c r="X1044" s="553"/>
      <c r="Y1044" s="553"/>
      <c r="Z1044" s="397"/>
      <c r="AA1044" s="397"/>
      <c r="AB1044" s="397"/>
      <c r="AC1044" s="397"/>
      <c r="AD1044" s="397"/>
      <c r="AE1044" s="397"/>
      <c r="AF1044" s="397"/>
      <c r="AG1044" s="397"/>
      <c r="AH1044" s="397"/>
      <c r="AI1044" s="397"/>
      <c r="AJ1044" s="397"/>
      <c r="AK1044" s="397"/>
      <c r="AL1044" s="397"/>
      <c r="AM1044" s="397"/>
      <c r="AN1044" s="397"/>
      <c r="AO1044" s="397"/>
      <c r="AP1044" s="397"/>
      <c r="AQ1044" s="397"/>
      <c r="AR1044" s="397"/>
      <c r="AS1044" s="397"/>
      <c r="AT1044" s="397"/>
      <c r="AU1044" s="397"/>
      <c r="AV1044" s="397"/>
      <c r="AW1044" s="397"/>
      <c r="AX1044" s="397"/>
      <c r="AY1044" s="397"/>
      <c r="AZ1044" s="397"/>
      <c r="BA1044" s="553"/>
      <c r="BB1044" s="397"/>
      <c r="BC1044" s="397"/>
      <c r="BD1044" s="397"/>
      <c r="BE1044" s="397"/>
      <c r="BF1044" s="397"/>
      <c r="BG1044" s="397"/>
      <c r="BH1044" s="397"/>
      <c r="BI1044" s="397"/>
      <c r="BJ1044" s="397"/>
      <c r="BK1044" s="397"/>
    </row>
    <row r="1045" spans="2:63" x14ac:dyDescent="0.35">
      <c r="B1045" s="80"/>
      <c r="C1045" s="119"/>
      <c r="D1045" s="119"/>
      <c r="E1045" s="202"/>
      <c r="F1045" s="119"/>
      <c r="G1045" s="120"/>
      <c r="H1045" s="41"/>
      <c r="I1045" s="41"/>
      <c r="J1045" s="944">
        <f t="shared" si="123"/>
        <v>0</v>
      </c>
      <c r="K1045" s="292">
        <f t="shared" si="124"/>
        <v>0</v>
      </c>
      <c r="L1045" s="327">
        <f>IF(I1045&lt;(INDEX(Lookup!$U$2:$U$10,MATCH($D$45,Lookup!$S$2:$S$10,0))),0,365)</f>
        <v>0</v>
      </c>
      <c r="M1045" s="292">
        <f t="shared" si="122"/>
        <v>0</v>
      </c>
      <c r="N1045" s="371"/>
      <c r="O1045" s="150"/>
      <c r="P1045" s="397"/>
      <c r="Q1045" s="555"/>
      <c r="R1045" s="576">
        <f t="shared" si="125"/>
        <v>0</v>
      </c>
      <c r="S1045" s="576">
        <f t="shared" si="126"/>
        <v>0</v>
      </c>
      <c r="T1045" s="576">
        <f t="shared" si="127"/>
        <v>0</v>
      </c>
      <c r="U1045" s="576">
        <f t="shared" si="128"/>
        <v>0</v>
      </c>
      <c r="V1045" s="553"/>
      <c r="W1045" s="553"/>
      <c r="X1045" s="553"/>
      <c r="Y1045" s="553"/>
      <c r="Z1045" s="397"/>
      <c r="AA1045" s="397"/>
      <c r="AB1045" s="397"/>
      <c r="AC1045" s="397"/>
      <c r="AD1045" s="397"/>
      <c r="AE1045" s="397"/>
      <c r="AF1045" s="397"/>
      <c r="AG1045" s="397"/>
      <c r="AH1045" s="397"/>
      <c r="AI1045" s="397"/>
      <c r="AJ1045" s="397"/>
      <c r="AK1045" s="397"/>
      <c r="AL1045" s="397"/>
      <c r="AM1045" s="397"/>
      <c r="AN1045" s="397"/>
      <c r="AO1045" s="397"/>
      <c r="AP1045" s="397"/>
      <c r="AQ1045" s="397"/>
      <c r="AR1045" s="397"/>
      <c r="AS1045" s="397"/>
      <c r="AT1045" s="397"/>
      <c r="AU1045" s="397"/>
      <c r="AV1045" s="397"/>
      <c r="AW1045" s="397"/>
      <c r="AX1045" s="397"/>
      <c r="AY1045" s="397"/>
      <c r="AZ1045" s="397"/>
      <c r="BA1045" s="553"/>
      <c r="BB1045" s="397"/>
      <c r="BC1045" s="397"/>
      <c r="BD1045" s="397"/>
      <c r="BE1045" s="397"/>
      <c r="BF1045" s="397"/>
      <c r="BG1045" s="397"/>
      <c r="BH1045" s="397"/>
      <c r="BI1045" s="397"/>
      <c r="BJ1045" s="397"/>
      <c r="BK1045" s="397"/>
    </row>
    <row r="1046" spans="2:63" x14ac:dyDescent="0.35">
      <c r="B1046" s="80"/>
      <c r="C1046" s="119"/>
      <c r="D1046" s="119"/>
      <c r="E1046" s="202"/>
      <c r="F1046" s="119"/>
      <c r="G1046" s="120"/>
      <c r="H1046" s="41"/>
      <c r="I1046" s="41"/>
      <c r="J1046" s="944">
        <f t="shared" si="123"/>
        <v>0</v>
      </c>
      <c r="K1046" s="292">
        <f t="shared" si="124"/>
        <v>0</v>
      </c>
      <c r="L1046" s="327">
        <f>IF(I1046&lt;(INDEX(Lookup!$U$2:$U$10,MATCH($D$45,Lookup!$S$2:$S$10,0))),0,365)</f>
        <v>0</v>
      </c>
      <c r="M1046" s="292">
        <f t="shared" si="122"/>
        <v>0</v>
      </c>
      <c r="N1046" s="371"/>
      <c r="O1046" s="150"/>
      <c r="P1046" s="397"/>
      <c r="Q1046" s="555"/>
      <c r="R1046" s="576">
        <f t="shared" si="125"/>
        <v>0</v>
      </c>
      <c r="S1046" s="576">
        <f t="shared" si="126"/>
        <v>0</v>
      </c>
      <c r="T1046" s="576">
        <f t="shared" si="127"/>
        <v>0</v>
      </c>
      <c r="U1046" s="576">
        <f t="shared" si="128"/>
        <v>0</v>
      </c>
      <c r="V1046" s="553"/>
      <c r="W1046" s="553"/>
      <c r="X1046" s="553"/>
      <c r="Y1046" s="553"/>
      <c r="Z1046" s="397"/>
      <c r="AA1046" s="397"/>
      <c r="AB1046" s="397"/>
      <c r="AC1046" s="397"/>
      <c r="AD1046" s="397"/>
      <c r="AE1046" s="397"/>
      <c r="AF1046" s="397"/>
      <c r="AG1046" s="397"/>
      <c r="AH1046" s="397"/>
      <c r="AI1046" s="397"/>
      <c r="AJ1046" s="397"/>
      <c r="AK1046" s="397"/>
      <c r="AL1046" s="397"/>
      <c r="AM1046" s="397"/>
      <c r="AN1046" s="397"/>
      <c r="AO1046" s="397"/>
      <c r="AP1046" s="397"/>
      <c r="AQ1046" s="397"/>
      <c r="AR1046" s="397"/>
      <c r="AS1046" s="397"/>
      <c r="AT1046" s="397"/>
      <c r="AU1046" s="397"/>
      <c r="AV1046" s="397"/>
      <c r="AW1046" s="397"/>
      <c r="AX1046" s="397"/>
      <c r="AY1046" s="397"/>
      <c r="AZ1046" s="397"/>
      <c r="BA1046" s="553"/>
      <c r="BB1046" s="397"/>
      <c r="BC1046" s="397"/>
      <c r="BD1046" s="397"/>
      <c r="BE1046" s="397"/>
      <c r="BF1046" s="397"/>
      <c r="BG1046" s="397"/>
      <c r="BH1046" s="397"/>
      <c r="BI1046" s="397"/>
      <c r="BJ1046" s="397"/>
      <c r="BK1046" s="397"/>
    </row>
    <row r="1047" spans="2:63" x14ac:dyDescent="0.35">
      <c r="B1047" s="80"/>
      <c r="C1047" s="119"/>
      <c r="D1047" s="119"/>
      <c r="E1047" s="202"/>
      <c r="F1047" s="119"/>
      <c r="G1047" s="120"/>
      <c r="H1047" s="41"/>
      <c r="I1047" s="41"/>
      <c r="J1047" s="944">
        <f t="shared" si="123"/>
        <v>0</v>
      </c>
      <c r="K1047" s="292">
        <f t="shared" si="124"/>
        <v>0</v>
      </c>
      <c r="L1047" s="327">
        <f>IF(I1047&lt;(INDEX(Lookup!$U$2:$U$10,MATCH($D$45,Lookup!$S$2:$S$10,0))),0,365)</f>
        <v>0</v>
      </c>
      <c r="M1047" s="292">
        <f t="shared" si="122"/>
        <v>0</v>
      </c>
      <c r="N1047" s="371"/>
      <c r="O1047" s="150"/>
      <c r="P1047" s="397"/>
      <c r="Q1047" s="555"/>
      <c r="R1047" s="576">
        <f t="shared" si="125"/>
        <v>0</v>
      </c>
      <c r="S1047" s="576">
        <f t="shared" si="126"/>
        <v>0</v>
      </c>
      <c r="T1047" s="576">
        <f t="shared" si="127"/>
        <v>0</v>
      </c>
      <c r="U1047" s="576">
        <f t="shared" si="128"/>
        <v>0</v>
      </c>
      <c r="V1047" s="553"/>
      <c r="W1047" s="553"/>
      <c r="X1047" s="553"/>
      <c r="Y1047" s="553"/>
      <c r="Z1047" s="397"/>
      <c r="AA1047" s="397"/>
      <c r="AB1047" s="397"/>
      <c r="AC1047" s="397"/>
      <c r="AD1047" s="397"/>
      <c r="AE1047" s="397"/>
      <c r="AF1047" s="397"/>
      <c r="AG1047" s="397"/>
      <c r="AH1047" s="397"/>
      <c r="AI1047" s="397"/>
      <c r="AJ1047" s="397"/>
      <c r="AK1047" s="397"/>
      <c r="AL1047" s="397"/>
      <c r="AM1047" s="397"/>
      <c r="AN1047" s="397"/>
      <c r="AO1047" s="397"/>
      <c r="AP1047" s="397"/>
      <c r="AQ1047" s="397"/>
      <c r="AR1047" s="397"/>
      <c r="AS1047" s="397"/>
      <c r="AT1047" s="397"/>
      <c r="AU1047" s="397"/>
      <c r="AV1047" s="397"/>
      <c r="AW1047" s="397"/>
      <c r="AX1047" s="397"/>
      <c r="AY1047" s="397"/>
      <c r="AZ1047" s="397"/>
      <c r="BA1047" s="553"/>
      <c r="BB1047" s="397"/>
      <c r="BC1047" s="397"/>
      <c r="BD1047" s="397"/>
      <c r="BE1047" s="397"/>
      <c r="BF1047" s="397"/>
      <c r="BG1047" s="397"/>
      <c r="BH1047" s="397"/>
      <c r="BI1047" s="397"/>
      <c r="BJ1047" s="397"/>
      <c r="BK1047" s="397"/>
    </row>
    <row r="1048" spans="2:63" x14ac:dyDescent="0.35">
      <c r="B1048" s="80"/>
      <c r="C1048" s="119"/>
      <c r="D1048" s="119"/>
      <c r="E1048" s="202"/>
      <c r="F1048" s="119"/>
      <c r="G1048" s="120"/>
      <c r="H1048" s="41"/>
      <c r="I1048" s="41"/>
      <c r="J1048" s="944">
        <f t="shared" si="123"/>
        <v>0</v>
      </c>
      <c r="K1048" s="292">
        <f t="shared" si="124"/>
        <v>0</v>
      </c>
      <c r="L1048" s="327">
        <f>IF(I1048&lt;(INDEX(Lookup!$U$2:$U$10,MATCH($D$45,Lookup!$S$2:$S$10,0))),0,365)</f>
        <v>0</v>
      </c>
      <c r="M1048" s="292">
        <f t="shared" si="122"/>
        <v>0</v>
      </c>
      <c r="N1048" s="371"/>
      <c r="O1048" s="150"/>
      <c r="P1048" s="397"/>
      <c r="Q1048" s="555"/>
      <c r="R1048" s="576">
        <f t="shared" si="125"/>
        <v>0</v>
      </c>
      <c r="S1048" s="576">
        <f t="shared" si="126"/>
        <v>0</v>
      </c>
      <c r="T1048" s="576">
        <f t="shared" si="127"/>
        <v>0</v>
      </c>
      <c r="U1048" s="576">
        <f t="shared" si="128"/>
        <v>0</v>
      </c>
      <c r="V1048" s="553"/>
      <c r="W1048" s="553"/>
      <c r="X1048" s="553"/>
      <c r="Y1048" s="553"/>
      <c r="Z1048" s="397"/>
      <c r="AA1048" s="397"/>
      <c r="AB1048" s="397"/>
      <c r="AC1048" s="397"/>
      <c r="AD1048" s="397"/>
      <c r="AE1048" s="397"/>
      <c r="AF1048" s="397"/>
      <c r="AG1048" s="397"/>
      <c r="AH1048" s="397"/>
      <c r="AI1048" s="397"/>
      <c r="AJ1048" s="397"/>
      <c r="AK1048" s="397"/>
      <c r="AL1048" s="397"/>
      <c r="AM1048" s="397"/>
      <c r="AN1048" s="397"/>
      <c r="AO1048" s="397"/>
      <c r="AP1048" s="397"/>
      <c r="AQ1048" s="397"/>
      <c r="AR1048" s="397"/>
      <c r="AS1048" s="397"/>
      <c r="AT1048" s="397"/>
      <c r="AU1048" s="397"/>
      <c r="AV1048" s="397"/>
      <c r="AW1048" s="397"/>
      <c r="AX1048" s="397"/>
      <c r="AY1048" s="397"/>
      <c r="AZ1048" s="397"/>
      <c r="BA1048" s="553"/>
      <c r="BB1048" s="397"/>
      <c r="BC1048" s="397"/>
      <c r="BD1048" s="397"/>
      <c r="BE1048" s="397"/>
      <c r="BF1048" s="397"/>
      <c r="BG1048" s="397"/>
      <c r="BH1048" s="397"/>
      <c r="BI1048" s="397"/>
      <c r="BJ1048" s="397"/>
      <c r="BK1048" s="397"/>
    </row>
    <row r="1049" spans="2:63" x14ac:dyDescent="0.35">
      <c r="B1049" s="80"/>
      <c r="C1049" s="119"/>
      <c r="D1049" s="119"/>
      <c r="E1049" s="202"/>
      <c r="F1049" s="119"/>
      <c r="G1049" s="120"/>
      <c r="H1049" s="41"/>
      <c r="I1049" s="41"/>
      <c r="J1049" s="944">
        <f t="shared" si="123"/>
        <v>0</v>
      </c>
      <c r="K1049" s="292">
        <f t="shared" si="124"/>
        <v>0</v>
      </c>
      <c r="L1049" s="327">
        <f>IF(I1049&lt;(INDEX(Lookup!$U$2:$U$10,MATCH($D$45,Lookup!$S$2:$S$10,0))),0,365)</f>
        <v>0</v>
      </c>
      <c r="M1049" s="292">
        <f t="shared" si="122"/>
        <v>0</v>
      </c>
      <c r="N1049" s="371"/>
      <c r="O1049" s="150"/>
      <c r="P1049" s="397"/>
      <c r="Q1049" s="555"/>
      <c r="R1049" s="576">
        <f t="shared" si="125"/>
        <v>0</v>
      </c>
      <c r="S1049" s="576">
        <f t="shared" si="126"/>
        <v>0</v>
      </c>
      <c r="T1049" s="576">
        <f t="shared" si="127"/>
        <v>0</v>
      </c>
      <c r="U1049" s="576">
        <f t="shared" si="128"/>
        <v>0</v>
      </c>
      <c r="V1049" s="553"/>
      <c r="W1049" s="553"/>
      <c r="X1049" s="553"/>
      <c r="Y1049" s="553"/>
      <c r="Z1049" s="397"/>
      <c r="AA1049" s="397"/>
      <c r="AB1049" s="397"/>
      <c r="AC1049" s="397"/>
      <c r="AD1049" s="397"/>
      <c r="AE1049" s="397"/>
      <c r="AF1049" s="397"/>
      <c r="AG1049" s="397"/>
      <c r="AH1049" s="397"/>
      <c r="AI1049" s="397"/>
      <c r="AJ1049" s="397"/>
      <c r="AK1049" s="397"/>
      <c r="AL1049" s="397"/>
      <c r="AM1049" s="397"/>
      <c r="AN1049" s="397"/>
      <c r="AO1049" s="397"/>
      <c r="AP1049" s="397"/>
      <c r="AQ1049" s="397"/>
      <c r="AR1049" s="397"/>
      <c r="AS1049" s="397"/>
      <c r="AT1049" s="397"/>
      <c r="AU1049" s="397"/>
      <c r="AV1049" s="397"/>
      <c r="AW1049" s="397"/>
      <c r="AX1049" s="397"/>
      <c r="AY1049" s="397"/>
      <c r="AZ1049" s="397"/>
      <c r="BA1049" s="553"/>
      <c r="BB1049" s="397"/>
      <c r="BC1049" s="397"/>
      <c r="BD1049" s="397"/>
      <c r="BE1049" s="397"/>
      <c r="BF1049" s="397"/>
      <c r="BG1049" s="397"/>
      <c r="BH1049" s="397"/>
      <c r="BI1049" s="397"/>
      <c r="BJ1049" s="397"/>
      <c r="BK1049" s="397"/>
    </row>
    <row r="1050" spans="2:63" x14ac:dyDescent="0.35">
      <c r="B1050" s="80"/>
      <c r="C1050" s="119"/>
      <c r="D1050" s="119"/>
      <c r="E1050" s="202"/>
      <c r="F1050" s="119"/>
      <c r="G1050" s="120"/>
      <c r="H1050" s="41"/>
      <c r="I1050" s="41"/>
      <c r="J1050" s="944">
        <f t="shared" si="123"/>
        <v>0</v>
      </c>
      <c r="K1050" s="292">
        <f t="shared" si="124"/>
        <v>0</v>
      </c>
      <c r="L1050" s="327">
        <f>IF(I1050&lt;(INDEX(Lookup!$U$2:$U$10,MATCH($D$45,Lookup!$S$2:$S$10,0))),0,365)</f>
        <v>0</v>
      </c>
      <c r="M1050" s="292">
        <f t="shared" si="122"/>
        <v>0</v>
      </c>
      <c r="N1050" s="371"/>
      <c r="O1050" s="150"/>
      <c r="P1050" s="397"/>
      <c r="Q1050" s="555"/>
      <c r="R1050" s="576">
        <f t="shared" si="125"/>
        <v>0</v>
      </c>
      <c r="S1050" s="576">
        <f t="shared" si="126"/>
        <v>0</v>
      </c>
      <c r="T1050" s="576">
        <f t="shared" si="127"/>
        <v>0</v>
      </c>
      <c r="U1050" s="576">
        <f t="shared" si="128"/>
        <v>0</v>
      </c>
      <c r="V1050" s="553"/>
      <c r="W1050" s="553"/>
      <c r="X1050" s="553"/>
      <c r="Y1050" s="553"/>
      <c r="Z1050" s="397"/>
      <c r="AA1050" s="397"/>
      <c r="AB1050" s="397"/>
      <c r="AC1050" s="397"/>
      <c r="AD1050" s="397"/>
      <c r="AE1050" s="397"/>
      <c r="AF1050" s="397"/>
      <c r="AG1050" s="397"/>
      <c r="AH1050" s="397"/>
      <c r="AI1050" s="397"/>
      <c r="AJ1050" s="397"/>
      <c r="AK1050" s="397"/>
      <c r="AL1050" s="397"/>
      <c r="AM1050" s="397"/>
      <c r="AN1050" s="397"/>
      <c r="AO1050" s="397"/>
      <c r="AP1050" s="397"/>
      <c r="AQ1050" s="397"/>
      <c r="AR1050" s="397"/>
      <c r="AS1050" s="397"/>
      <c r="AT1050" s="397"/>
      <c r="AU1050" s="397"/>
      <c r="AV1050" s="397"/>
      <c r="AW1050" s="397"/>
      <c r="AX1050" s="397"/>
      <c r="AY1050" s="397"/>
      <c r="AZ1050" s="397"/>
      <c r="BA1050" s="553"/>
      <c r="BB1050" s="397"/>
      <c r="BC1050" s="397"/>
      <c r="BD1050" s="397"/>
      <c r="BE1050" s="397"/>
      <c r="BF1050" s="397"/>
      <c r="BG1050" s="397"/>
      <c r="BH1050" s="397"/>
      <c r="BI1050" s="397"/>
      <c r="BJ1050" s="397"/>
      <c r="BK1050" s="397"/>
    </row>
    <row r="1051" spans="2:63" x14ac:dyDescent="0.35">
      <c r="B1051" s="80"/>
      <c r="C1051" s="119"/>
      <c r="D1051" s="119"/>
      <c r="E1051" s="202"/>
      <c r="F1051" s="119"/>
      <c r="G1051" s="120"/>
      <c r="H1051" s="41"/>
      <c r="I1051" s="41"/>
      <c r="J1051" s="944">
        <f t="shared" si="123"/>
        <v>0</v>
      </c>
      <c r="K1051" s="292">
        <f t="shared" si="124"/>
        <v>0</v>
      </c>
      <c r="L1051" s="327">
        <f>IF(I1051&lt;(INDEX(Lookup!$U$2:$U$10,MATCH($D$45,Lookup!$S$2:$S$10,0))),0,365)</f>
        <v>0</v>
      </c>
      <c r="M1051" s="292">
        <f t="shared" si="122"/>
        <v>0</v>
      </c>
      <c r="N1051" s="371"/>
      <c r="O1051" s="150"/>
      <c r="P1051" s="397"/>
      <c r="Q1051" s="555"/>
      <c r="R1051" s="576">
        <f t="shared" si="125"/>
        <v>0</v>
      </c>
      <c r="S1051" s="576">
        <f t="shared" si="126"/>
        <v>0</v>
      </c>
      <c r="T1051" s="576">
        <f t="shared" si="127"/>
        <v>0</v>
      </c>
      <c r="U1051" s="576">
        <f t="shared" si="128"/>
        <v>0</v>
      </c>
      <c r="V1051" s="553"/>
      <c r="W1051" s="553"/>
      <c r="X1051" s="553"/>
      <c r="Y1051" s="553"/>
      <c r="Z1051" s="397"/>
      <c r="AA1051" s="397"/>
      <c r="AB1051" s="397"/>
      <c r="AC1051" s="397"/>
      <c r="AD1051" s="397"/>
      <c r="AE1051" s="397"/>
      <c r="AF1051" s="397"/>
      <c r="AG1051" s="397"/>
      <c r="AH1051" s="397"/>
      <c r="AI1051" s="397"/>
      <c r="AJ1051" s="397"/>
      <c r="AK1051" s="397"/>
      <c r="AL1051" s="397"/>
      <c r="AM1051" s="397"/>
      <c r="AN1051" s="397"/>
      <c r="AO1051" s="397"/>
      <c r="AP1051" s="397"/>
      <c r="AQ1051" s="397"/>
      <c r="AR1051" s="397"/>
      <c r="AS1051" s="397"/>
      <c r="AT1051" s="397"/>
      <c r="AU1051" s="397"/>
      <c r="AV1051" s="397"/>
      <c r="AW1051" s="397"/>
      <c r="AX1051" s="397"/>
      <c r="AY1051" s="397"/>
      <c r="AZ1051" s="397"/>
      <c r="BA1051" s="553"/>
      <c r="BB1051" s="397"/>
      <c r="BC1051" s="397"/>
      <c r="BD1051" s="397"/>
      <c r="BE1051" s="397"/>
      <c r="BF1051" s="397"/>
      <c r="BG1051" s="397"/>
      <c r="BH1051" s="397"/>
      <c r="BI1051" s="397"/>
      <c r="BJ1051" s="397"/>
      <c r="BK1051" s="397"/>
    </row>
    <row r="1052" spans="2:63" x14ac:dyDescent="0.35">
      <c r="B1052" s="80"/>
      <c r="C1052" s="119"/>
      <c r="D1052" s="119"/>
      <c r="E1052" s="202"/>
      <c r="F1052" s="119"/>
      <c r="G1052" s="120"/>
      <c r="H1052" s="41"/>
      <c r="I1052" s="41"/>
      <c r="J1052" s="944">
        <f t="shared" si="123"/>
        <v>0</v>
      </c>
      <c r="K1052" s="292">
        <f t="shared" si="124"/>
        <v>0</v>
      </c>
      <c r="L1052" s="327">
        <f>IF(I1052&lt;(INDEX(Lookup!$U$2:$U$10,MATCH($D$45,Lookup!$S$2:$S$10,0))),0,365)</f>
        <v>0</v>
      </c>
      <c r="M1052" s="292">
        <f t="shared" si="122"/>
        <v>0</v>
      </c>
      <c r="N1052" s="371"/>
      <c r="O1052" s="150"/>
      <c r="P1052" s="397"/>
      <c r="Q1052" s="555"/>
      <c r="R1052" s="576">
        <f t="shared" si="125"/>
        <v>0</v>
      </c>
      <c r="S1052" s="576">
        <f t="shared" si="126"/>
        <v>0</v>
      </c>
      <c r="T1052" s="576">
        <f t="shared" si="127"/>
        <v>0</v>
      </c>
      <c r="U1052" s="576">
        <f t="shared" si="128"/>
        <v>0</v>
      </c>
      <c r="V1052" s="553"/>
      <c r="W1052" s="553"/>
      <c r="X1052" s="553"/>
      <c r="Y1052" s="553"/>
      <c r="Z1052" s="397"/>
      <c r="AA1052" s="397"/>
      <c r="AB1052" s="397"/>
      <c r="AC1052" s="397"/>
      <c r="AD1052" s="397"/>
      <c r="AE1052" s="397"/>
      <c r="AF1052" s="397"/>
      <c r="AG1052" s="397"/>
      <c r="AH1052" s="397"/>
      <c r="AI1052" s="397"/>
      <c r="AJ1052" s="397"/>
      <c r="AK1052" s="397"/>
      <c r="AL1052" s="397"/>
      <c r="AM1052" s="397"/>
      <c r="AN1052" s="397"/>
      <c r="AO1052" s="397"/>
      <c r="AP1052" s="397"/>
      <c r="AQ1052" s="397"/>
      <c r="AR1052" s="397"/>
      <c r="AS1052" s="397"/>
      <c r="AT1052" s="397"/>
      <c r="AU1052" s="397"/>
      <c r="AV1052" s="397"/>
      <c r="AW1052" s="397"/>
      <c r="AX1052" s="397"/>
      <c r="AY1052" s="397"/>
      <c r="AZ1052" s="397"/>
      <c r="BA1052" s="553"/>
      <c r="BB1052" s="397"/>
      <c r="BC1052" s="397"/>
      <c r="BD1052" s="397"/>
      <c r="BE1052" s="397"/>
      <c r="BF1052" s="397"/>
      <c r="BG1052" s="397"/>
      <c r="BH1052" s="397"/>
      <c r="BI1052" s="397"/>
      <c r="BJ1052" s="397"/>
      <c r="BK1052" s="397"/>
    </row>
    <row r="1053" spans="2:63" x14ac:dyDescent="0.35">
      <c r="B1053" s="80"/>
      <c r="C1053" s="119"/>
      <c r="D1053" s="119"/>
      <c r="E1053" s="202"/>
      <c r="F1053" s="119"/>
      <c r="G1053" s="120"/>
      <c r="H1053" s="41"/>
      <c r="I1053" s="41"/>
      <c r="J1053" s="944">
        <f t="shared" si="123"/>
        <v>0</v>
      </c>
      <c r="K1053" s="292">
        <f t="shared" si="124"/>
        <v>0</v>
      </c>
      <c r="L1053" s="327">
        <f>IF(I1053&lt;(INDEX(Lookup!$U$2:$U$10,MATCH($D$45,Lookup!$S$2:$S$10,0))),0,365)</f>
        <v>0</v>
      </c>
      <c r="M1053" s="292">
        <f t="shared" si="122"/>
        <v>0</v>
      </c>
      <c r="N1053" s="371"/>
      <c r="O1053" s="150"/>
      <c r="P1053" s="397"/>
      <c r="Q1053" s="555"/>
      <c r="R1053" s="576">
        <f t="shared" si="125"/>
        <v>0</v>
      </c>
      <c r="S1053" s="576">
        <f t="shared" si="126"/>
        <v>0</v>
      </c>
      <c r="T1053" s="576">
        <f t="shared" si="127"/>
        <v>0</v>
      </c>
      <c r="U1053" s="576">
        <f t="shared" si="128"/>
        <v>0</v>
      </c>
      <c r="V1053" s="553"/>
      <c r="W1053" s="553"/>
      <c r="X1053" s="553"/>
      <c r="Y1053" s="553"/>
      <c r="Z1053" s="397"/>
      <c r="AA1053" s="397"/>
      <c r="AB1053" s="397"/>
      <c r="AC1053" s="397"/>
      <c r="AD1053" s="397"/>
      <c r="AE1053" s="397"/>
      <c r="AF1053" s="397"/>
      <c r="AG1053" s="397"/>
      <c r="AH1053" s="397"/>
      <c r="AI1053" s="397"/>
      <c r="AJ1053" s="397"/>
      <c r="AK1053" s="397"/>
      <c r="AL1053" s="397"/>
      <c r="AM1053" s="397"/>
      <c r="AN1053" s="397"/>
      <c r="AO1053" s="397"/>
      <c r="AP1053" s="397"/>
      <c r="AQ1053" s="397"/>
      <c r="AR1053" s="397"/>
      <c r="AS1053" s="397"/>
      <c r="AT1053" s="397"/>
      <c r="AU1053" s="397"/>
      <c r="AV1053" s="397"/>
      <c r="AW1053" s="397"/>
      <c r="AX1053" s="397"/>
      <c r="AY1053" s="397"/>
      <c r="AZ1053" s="397"/>
      <c r="BA1053" s="553"/>
      <c r="BB1053" s="397"/>
      <c r="BC1053" s="397"/>
      <c r="BD1053" s="397"/>
      <c r="BE1053" s="397"/>
      <c r="BF1053" s="397"/>
      <c r="BG1053" s="397"/>
      <c r="BH1053" s="397"/>
      <c r="BI1053" s="397"/>
      <c r="BJ1053" s="397"/>
      <c r="BK1053" s="397"/>
    </row>
    <row r="1054" spans="2:63" x14ac:dyDescent="0.35">
      <c r="B1054" s="80"/>
      <c r="C1054" s="119"/>
      <c r="D1054" s="119"/>
      <c r="E1054" s="202"/>
      <c r="F1054" s="119"/>
      <c r="G1054" s="120"/>
      <c r="H1054" s="41"/>
      <c r="I1054" s="41"/>
      <c r="J1054" s="944">
        <f t="shared" si="123"/>
        <v>0</v>
      </c>
      <c r="K1054" s="292">
        <f t="shared" si="124"/>
        <v>0</v>
      </c>
      <c r="L1054" s="327">
        <f>IF(I1054&lt;(INDEX(Lookup!$U$2:$U$10,MATCH($D$45,Lookup!$S$2:$S$10,0))),0,365)</f>
        <v>0</v>
      </c>
      <c r="M1054" s="292">
        <f t="shared" si="122"/>
        <v>0</v>
      </c>
      <c r="N1054" s="371"/>
      <c r="O1054" s="150"/>
      <c r="P1054" s="397"/>
      <c r="Q1054" s="555"/>
      <c r="R1054" s="576">
        <f t="shared" si="125"/>
        <v>0</v>
      </c>
      <c r="S1054" s="576">
        <f t="shared" si="126"/>
        <v>0</v>
      </c>
      <c r="T1054" s="576">
        <f t="shared" si="127"/>
        <v>0</v>
      </c>
      <c r="U1054" s="576">
        <f t="shared" si="128"/>
        <v>0</v>
      </c>
      <c r="V1054" s="553"/>
      <c r="W1054" s="553"/>
      <c r="X1054" s="553"/>
      <c r="Y1054" s="553"/>
      <c r="Z1054" s="397"/>
      <c r="AA1054" s="397"/>
      <c r="AB1054" s="397"/>
      <c r="AC1054" s="397"/>
      <c r="AD1054" s="397"/>
      <c r="AE1054" s="397"/>
      <c r="AF1054" s="397"/>
      <c r="AG1054" s="397"/>
      <c r="AH1054" s="397"/>
      <c r="AI1054" s="397"/>
      <c r="AJ1054" s="397"/>
      <c r="AK1054" s="397"/>
      <c r="AL1054" s="397"/>
      <c r="AM1054" s="397"/>
      <c r="AN1054" s="397"/>
      <c r="AO1054" s="397"/>
      <c r="AP1054" s="397"/>
      <c r="AQ1054" s="397"/>
      <c r="AR1054" s="397"/>
      <c r="AS1054" s="397"/>
      <c r="AT1054" s="397"/>
      <c r="AU1054" s="397"/>
      <c r="AV1054" s="397"/>
      <c r="AW1054" s="397"/>
      <c r="AX1054" s="397"/>
      <c r="AY1054" s="397"/>
      <c r="AZ1054" s="397"/>
      <c r="BA1054" s="553"/>
      <c r="BB1054" s="397"/>
      <c r="BC1054" s="397"/>
      <c r="BD1054" s="397"/>
      <c r="BE1054" s="397"/>
      <c r="BF1054" s="397"/>
      <c r="BG1054" s="397"/>
      <c r="BH1054" s="397"/>
      <c r="BI1054" s="397"/>
      <c r="BJ1054" s="397"/>
      <c r="BK1054" s="397"/>
    </row>
    <row r="1055" spans="2:63" x14ac:dyDescent="0.35">
      <c r="B1055" s="80"/>
      <c r="C1055" s="119"/>
      <c r="D1055" s="119"/>
      <c r="E1055" s="202"/>
      <c r="F1055" s="119"/>
      <c r="G1055" s="120"/>
      <c r="H1055" s="41"/>
      <c r="I1055" s="41"/>
      <c r="J1055" s="944">
        <f t="shared" si="123"/>
        <v>0</v>
      </c>
      <c r="K1055" s="292">
        <f t="shared" si="124"/>
        <v>0</v>
      </c>
      <c r="L1055" s="327">
        <f>IF(I1055&lt;(INDEX(Lookup!$U$2:$U$10,MATCH($D$45,Lookup!$S$2:$S$10,0))),0,365)</f>
        <v>0</v>
      </c>
      <c r="M1055" s="292">
        <f t="shared" si="122"/>
        <v>0</v>
      </c>
      <c r="N1055" s="371"/>
      <c r="O1055" s="150"/>
      <c r="P1055" s="397"/>
      <c r="Q1055" s="555"/>
      <c r="R1055" s="576">
        <f t="shared" si="125"/>
        <v>0</v>
      </c>
      <c r="S1055" s="576">
        <f t="shared" si="126"/>
        <v>0</v>
      </c>
      <c r="T1055" s="576">
        <f t="shared" si="127"/>
        <v>0</v>
      </c>
      <c r="U1055" s="576">
        <f t="shared" si="128"/>
        <v>0</v>
      </c>
      <c r="V1055" s="553"/>
      <c r="W1055" s="553"/>
      <c r="X1055" s="553"/>
      <c r="Y1055" s="553"/>
      <c r="Z1055" s="397"/>
      <c r="AA1055" s="397"/>
      <c r="AB1055" s="397"/>
      <c r="AC1055" s="397"/>
      <c r="AD1055" s="397"/>
      <c r="AE1055" s="397"/>
      <c r="AF1055" s="397"/>
      <c r="AG1055" s="397"/>
      <c r="AH1055" s="397"/>
      <c r="AI1055" s="397"/>
      <c r="AJ1055" s="397"/>
      <c r="AK1055" s="397"/>
      <c r="AL1055" s="397"/>
      <c r="AM1055" s="397"/>
      <c r="AN1055" s="397"/>
      <c r="AO1055" s="397"/>
      <c r="AP1055" s="397"/>
      <c r="AQ1055" s="397"/>
      <c r="AR1055" s="397"/>
      <c r="AS1055" s="397"/>
      <c r="AT1055" s="397"/>
      <c r="AU1055" s="397"/>
      <c r="AV1055" s="397"/>
      <c r="AW1055" s="397"/>
      <c r="AX1055" s="397"/>
      <c r="AY1055" s="397"/>
      <c r="AZ1055" s="397"/>
      <c r="BA1055" s="553"/>
      <c r="BB1055" s="397"/>
      <c r="BC1055" s="397"/>
      <c r="BD1055" s="397"/>
      <c r="BE1055" s="397"/>
      <c r="BF1055" s="397"/>
      <c r="BG1055" s="397"/>
      <c r="BH1055" s="397"/>
      <c r="BI1055" s="397"/>
      <c r="BJ1055" s="397"/>
      <c r="BK1055" s="397"/>
    </row>
    <row r="1056" spans="2:63" x14ac:dyDescent="0.35">
      <c r="B1056" s="80"/>
      <c r="C1056" s="119"/>
      <c r="D1056" s="119"/>
      <c r="E1056" s="202"/>
      <c r="F1056" s="119"/>
      <c r="G1056" s="120"/>
      <c r="H1056" s="41"/>
      <c r="I1056" s="41"/>
      <c r="J1056" s="944">
        <f t="shared" si="123"/>
        <v>0</v>
      </c>
      <c r="K1056" s="292">
        <f t="shared" si="124"/>
        <v>0</v>
      </c>
      <c r="L1056" s="327">
        <f>IF(I1056&lt;(INDEX(Lookup!$U$2:$U$10,MATCH($D$45,Lookup!$S$2:$S$10,0))),0,365)</f>
        <v>0</v>
      </c>
      <c r="M1056" s="292">
        <f t="shared" si="122"/>
        <v>0</v>
      </c>
      <c r="N1056" s="371"/>
      <c r="O1056" s="150"/>
      <c r="P1056" s="397"/>
      <c r="Q1056" s="555"/>
      <c r="R1056" s="576">
        <f t="shared" si="125"/>
        <v>0</v>
      </c>
      <c r="S1056" s="576">
        <f t="shared" si="126"/>
        <v>0</v>
      </c>
      <c r="T1056" s="576">
        <f t="shared" si="127"/>
        <v>0</v>
      </c>
      <c r="U1056" s="576">
        <f t="shared" si="128"/>
        <v>0</v>
      </c>
      <c r="V1056" s="553"/>
      <c r="W1056" s="553"/>
      <c r="X1056" s="553"/>
      <c r="Y1056" s="553"/>
      <c r="Z1056" s="397"/>
      <c r="AA1056" s="397"/>
      <c r="AB1056" s="397"/>
      <c r="AC1056" s="397"/>
      <c r="AD1056" s="397"/>
      <c r="AE1056" s="397"/>
      <c r="AF1056" s="397"/>
      <c r="AG1056" s="397"/>
      <c r="AH1056" s="397"/>
      <c r="AI1056" s="397"/>
      <c r="AJ1056" s="397"/>
      <c r="AK1056" s="397"/>
      <c r="AL1056" s="397"/>
      <c r="AM1056" s="397"/>
      <c r="AN1056" s="397"/>
      <c r="AO1056" s="397"/>
      <c r="AP1056" s="397"/>
      <c r="AQ1056" s="397"/>
      <c r="AR1056" s="397"/>
      <c r="AS1056" s="397"/>
      <c r="AT1056" s="397"/>
      <c r="AU1056" s="397"/>
      <c r="AV1056" s="397"/>
      <c r="AW1056" s="397"/>
      <c r="AX1056" s="397"/>
      <c r="AY1056" s="397"/>
      <c r="AZ1056" s="397"/>
      <c r="BA1056" s="553"/>
      <c r="BB1056" s="397"/>
      <c r="BC1056" s="397"/>
      <c r="BD1056" s="397"/>
      <c r="BE1056" s="397"/>
      <c r="BF1056" s="397"/>
      <c r="BG1056" s="397"/>
      <c r="BH1056" s="397"/>
      <c r="BI1056" s="397"/>
      <c r="BJ1056" s="397"/>
      <c r="BK1056" s="397"/>
    </row>
    <row r="1057" spans="2:63" x14ac:dyDescent="0.35">
      <c r="B1057" s="80"/>
      <c r="C1057" s="119"/>
      <c r="D1057" s="119"/>
      <c r="E1057" s="202"/>
      <c r="F1057" s="119"/>
      <c r="G1057" s="120"/>
      <c r="H1057" s="41"/>
      <c r="I1057" s="41"/>
      <c r="J1057" s="944">
        <f t="shared" si="123"/>
        <v>0</v>
      </c>
      <c r="K1057" s="292">
        <f t="shared" si="124"/>
        <v>0</v>
      </c>
      <c r="L1057" s="327">
        <f>IF(I1057&lt;(INDEX(Lookup!$U$2:$U$10,MATCH($D$45,Lookup!$S$2:$S$10,0))),0,365)</f>
        <v>0</v>
      </c>
      <c r="M1057" s="292">
        <f t="shared" si="122"/>
        <v>0</v>
      </c>
      <c r="N1057" s="371"/>
      <c r="O1057" s="150"/>
      <c r="P1057" s="397"/>
      <c r="Q1057" s="555"/>
      <c r="R1057" s="576">
        <f t="shared" si="125"/>
        <v>0</v>
      </c>
      <c r="S1057" s="576">
        <f t="shared" si="126"/>
        <v>0</v>
      </c>
      <c r="T1057" s="576">
        <f t="shared" si="127"/>
        <v>0</v>
      </c>
      <c r="U1057" s="576">
        <f t="shared" si="128"/>
        <v>0</v>
      </c>
      <c r="V1057" s="553"/>
      <c r="W1057" s="553"/>
      <c r="X1057" s="553"/>
      <c r="Y1057" s="553"/>
      <c r="Z1057" s="397"/>
      <c r="AA1057" s="397"/>
      <c r="AB1057" s="397"/>
      <c r="AC1057" s="397"/>
      <c r="AD1057" s="397"/>
      <c r="AE1057" s="397"/>
      <c r="AF1057" s="397"/>
      <c r="AG1057" s="397"/>
      <c r="AH1057" s="397"/>
      <c r="AI1057" s="397"/>
      <c r="AJ1057" s="397"/>
      <c r="AK1057" s="397"/>
      <c r="AL1057" s="397"/>
      <c r="AM1057" s="397"/>
      <c r="AN1057" s="397"/>
      <c r="AO1057" s="397"/>
      <c r="AP1057" s="397"/>
      <c r="AQ1057" s="397"/>
      <c r="AR1057" s="397"/>
      <c r="AS1057" s="397"/>
      <c r="AT1057" s="397"/>
      <c r="AU1057" s="397"/>
      <c r="AV1057" s="397"/>
      <c r="AW1057" s="397"/>
      <c r="AX1057" s="397"/>
      <c r="AY1057" s="397"/>
      <c r="AZ1057" s="397"/>
      <c r="BA1057" s="553"/>
      <c r="BB1057" s="397"/>
      <c r="BC1057" s="397"/>
      <c r="BD1057" s="397"/>
      <c r="BE1057" s="397"/>
      <c r="BF1057" s="397"/>
      <c r="BG1057" s="397"/>
      <c r="BH1057" s="397"/>
      <c r="BI1057" s="397"/>
      <c r="BJ1057" s="397"/>
      <c r="BK1057" s="397"/>
    </row>
    <row r="1058" spans="2:63" x14ac:dyDescent="0.35">
      <c r="B1058" s="80"/>
      <c r="C1058" s="119"/>
      <c r="D1058" s="119"/>
      <c r="E1058" s="202"/>
      <c r="F1058" s="119"/>
      <c r="G1058" s="120"/>
      <c r="H1058" s="41"/>
      <c r="I1058" s="41"/>
      <c r="J1058" s="944">
        <f t="shared" si="123"/>
        <v>0</v>
      </c>
      <c r="K1058" s="292">
        <f t="shared" si="124"/>
        <v>0</v>
      </c>
      <c r="L1058" s="327">
        <f>IF(I1058&lt;(INDEX(Lookup!$U$2:$U$10,MATCH($D$45,Lookup!$S$2:$S$10,0))),0,365)</f>
        <v>0</v>
      </c>
      <c r="M1058" s="292">
        <f t="shared" si="122"/>
        <v>0</v>
      </c>
      <c r="N1058" s="371"/>
      <c r="O1058" s="150"/>
      <c r="P1058" s="397"/>
      <c r="Q1058" s="555"/>
      <c r="R1058" s="576">
        <f t="shared" si="125"/>
        <v>0</v>
      </c>
      <c r="S1058" s="576">
        <f t="shared" si="126"/>
        <v>0</v>
      </c>
      <c r="T1058" s="576">
        <f t="shared" si="127"/>
        <v>0</v>
      </c>
      <c r="U1058" s="576">
        <f t="shared" si="128"/>
        <v>0</v>
      </c>
      <c r="V1058" s="553"/>
      <c r="W1058" s="553"/>
      <c r="X1058" s="553"/>
      <c r="Y1058" s="553"/>
      <c r="Z1058" s="397"/>
      <c r="AA1058" s="397"/>
      <c r="AB1058" s="397"/>
      <c r="AC1058" s="397"/>
      <c r="AD1058" s="397"/>
      <c r="AE1058" s="397"/>
      <c r="AF1058" s="397"/>
      <c r="AG1058" s="397"/>
      <c r="AH1058" s="397"/>
      <c r="AI1058" s="397"/>
      <c r="AJ1058" s="397"/>
      <c r="AK1058" s="397"/>
      <c r="AL1058" s="397"/>
      <c r="AM1058" s="397"/>
      <c r="AN1058" s="397"/>
      <c r="AO1058" s="397"/>
      <c r="AP1058" s="397"/>
      <c r="AQ1058" s="397"/>
      <c r="AR1058" s="397"/>
      <c r="AS1058" s="397"/>
      <c r="AT1058" s="397"/>
      <c r="AU1058" s="397"/>
      <c r="AV1058" s="397"/>
      <c r="AW1058" s="397"/>
      <c r="AX1058" s="397"/>
      <c r="AY1058" s="397"/>
      <c r="AZ1058" s="397"/>
      <c r="BA1058" s="553"/>
      <c r="BB1058" s="397"/>
      <c r="BC1058" s="397"/>
      <c r="BD1058" s="397"/>
      <c r="BE1058" s="397"/>
      <c r="BF1058" s="397"/>
      <c r="BG1058" s="397"/>
      <c r="BH1058" s="397"/>
      <c r="BI1058" s="397"/>
      <c r="BJ1058" s="397"/>
      <c r="BK1058" s="397"/>
    </row>
    <row r="1059" spans="2:63" x14ac:dyDescent="0.35">
      <c r="B1059" s="80"/>
      <c r="C1059" s="119"/>
      <c r="D1059" s="119"/>
      <c r="E1059" s="202"/>
      <c r="F1059" s="119"/>
      <c r="G1059" s="120"/>
      <c r="H1059" s="41"/>
      <c r="I1059" s="41"/>
      <c r="J1059" s="944">
        <f t="shared" si="123"/>
        <v>0</v>
      </c>
      <c r="K1059" s="292">
        <f t="shared" si="124"/>
        <v>0</v>
      </c>
      <c r="L1059" s="327">
        <f>IF(I1059&lt;(INDEX(Lookup!$U$2:$U$10,MATCH($D$45,Lookup!$S$2:$S$10,0))),0,365)</f>
        <v>0</v>
      </c>
      <c r="M1059" s="292">
        <f t="shared" si="122"/>
        <v>0</v>
      </c>
      <c r="N1059" s="371"/>
      <c r="O1059" s="150"/>
      <c r="P1059" s="397"/>
      <c r="Q1059" s="555"/>
      <c r="R1059" s="576">
        <f t="shared" si="125"/>
        <v>0</v>
      </c>
      <c r="S1059" s="576">
        <f t="shared" si="126"/>
        <v>0</v>
      </c>
      <c r="T1059" s="576">
        <f t="shared" si="127"/>
        <v>0</v>
      </c>
      <c r="U1059" s="576">
        <f t="shared" si="128"/>
        <v>0</v>
      </c>
      <c r="V1059" s="553"/>
      <c r="W1059" s="553"/>
      <c r="X1059" s="553"/>
      <c r="Y1059" s="553"/>
      <c r="Z1059" s="397"/>
      <c r="AA1059" s="397"/>
      <c r="AB1059" s="397"/>
      <c r="AC1059" s="397"/>
      <c r="AD1059" s="397"/>
      <c r="AE1059" s="397"/>
      <c r="AF1059" s="397"/>
      <c r="AG1059" s="397"/>
      <c r="AH1059" s="397"/>
      <c r="AI1059" s="397"/>
      <c r="AJ1059" s="397"/>
      <c r="AK1059" s="397"/>
      <c r="AL1059" s="397"/>
      <c r="AM1059" s="397"/>
      <c r="AN1059" s="397"/>
      <c r="AO1059" s="397"/>
      <c r="AP1059" s="397"/>
      <c r="AQ1059" s="397"/>
      <c r="AR1059" s="397"/>
      <c r="AS1059" s="397"/>
      <c r="AT1059" s="397"/>
      <c r="AU1059" s="397"/>
      <c r="AV1059" s="397"/>
      <c r="AW1059" s="397"/>
      <c r="AX1059" s="397"/>
      <c r="AY1059" s="397"/>
      <c r="AZ1059" s="397"/>
      <c r="BA1059" s="553"/>
      <c r="BB1059" s="397"/>
      <c r="BC1059" s="397"/>
      <c r="BD1059" s="397"/>
      <c r="BE1059" s="397"/>
      <c r="BF1059" s="397"/>
      <c r="BG1059" s="397"/>
      <c r="BH1059" s="397"/>
      <c r="BI1059" s="397"/>
      <c r="BJ1059" s="397"/>
      <c r="BK1059" s="397"/>
    </row>
    <row r="1060" spans="2:63" x14ac:dyDescent="0.35">
      <c r="B1060" s="80"/>
      <c r="C1060" s="119"/>
      <c r="D1060" s="119"/>
      <c r="E1060" s="202"/>
      <c r="F1060" s="119"/>
      <c r="G1060" s="120"/>
      <c r="H1060" s="41"/>
      <c r="I1060" s="41"/>
      <c r="J1060" s="944">
        <f t="shared" si="123"/>
        <v>0</v>
      </c>
      <c r="K1060" s="292">
        <f t="shared" si="124"/>
        <v>0</v>
      </c>
      <c r="L1060" s="327">
        <f>IF(I1060&lt;(INDEX(Lookup!$U$2:$U$10,MATCH($D$45,Lookup!$S$2:$S$10,0))),0,365)</f>
        <v>0</v>
      </c>
      <c r="M1060" s="292">
        <f t="shared" si="122"/>
        <v>0</v>
      </c>
      <c r="N1060" s="371"/>
      <c r="O1060" s="150"/>
      <c r="P1060" s="397"/>
      <c r="Q1060" s="555"/>
      <c r="R1060" s="576">
        <f t="shared" si="125"/>
        <v>0</v>
      </c>
      <c r="S1060" s="576">
        <f t="shared" si="126"/>
        <v>0</v>
      </c>
      <c r="T1060" s="576">
        <f t="shared" si="127"/>
        <v>0</v>
      </c>
      <c r="U1060" s="576">
        <f t="shared" si="128"/>
        <v>0</v>
      </c>
      <c r="V1060" s="553"/>
      <c r="W1060" s="553"/>
      <c r="X1060" s="553"/>
      <c r="Y1060" s="553"/>
      <c r="Z1060" s="397"/>
      <c r="AA1060" s="397"/>
      <c r="AB1060" s="397"/>
      <c r="AC1060" s="397"/>
      <c r="AD1060" s="397"/>
      <c r="AE1060" s="397"/>
      <c r="AF1060" s="397"/>
      <c r="AG1060" s="397"/>
      <c r="AH1060" s="397"/>
      <c r="AI1060" s="397"/>
      <c r="AJ1060" s="397"/>
      <c r="AK1060" s="397"/>
      <c r="AL1060" s="397"/>
      <c r="AM1060" s="397"/>
      <c r="AN1060" s="397"/>
      <c r="AO1060" s="397"/>
      <c r="AP1060" s="397"/>
      <c r="AQ1060" s="397"/>
      <c r="AR1060" s="397"/>
      <c r="AS1060" s="397"/>
      <c r="AT1060" s="397"/>
      <c r="AU1060" s="397"/>
      <c r="AV1060" s="397"/>
      <c r="AW1060" s="397"/>
      <c r="AX1060" s="397"/>
      <c r="AY1060" s="397"/>
      <c r="AZ1060" s="397"/>
      <c r="BA1060" s="553"/>
      <c r="BB1060" s="397"/>
      <c r="BC1060" s="397"/>
      <c r="BD1060" s="397"/>
      <c r="BE1060" s="397"/>
      <c r="BF1060" s="397"/>
      <c r="BG1060" s="397"/>
      <c r="BH1060" s="397"/>
      <c r="BI1060" s="397"/>
      <c r="BJ1060" s="397"/>
      <c r="BK1060" s="397"/>
    </row>
    <row r="1061" spans="2:63" x14ac:dyDescent="0.35">
      <c r="B1061" s="80"/>
      <c r="C1061" s="119"/>
      <c r="D1061" s="119"/>
      <c r="E1061" s="202"/>
      <c r="F1061" s="119"/>
      <c r="G1061" s="120"/>
      <c r="H1061" s="41"/>
      <c r="I1061" s="41"/>
      <c r="J1061" s="944">
        <f t="shared" si="123"/>
        <v>0</v>
      </c>
      <c r="K1061" s="292">
        <f t="shared" si="124"/>
        <v>0</v>
      </c>
      <c r="L1061" s="327">
        <f>IF(I1061&lt;(INDEX(Lookup!$U$2:$U$10,MATCH($D$45,Lookup!$S$2:$S$10,0))),0,365)</f>
        <v>0</v>
      </c>
      <c r="M1061" s="292">
        <f t="shared" si="122"/>
        <v>0</v>
      </c>
      <c r="N1061" s="371"/>
      <c r="O1061" s="150"/>
      <c r="P1061" s="397"/>
      <c r="Q1061" s="555"/>
      <c r="R1061" s="576">
        <f t="shared" si="125"/>
        <v>0</v>
      </c>
      <c r="S1061" s="576">
        <f t="shared" si="126"/>
        <v>0</v>
      </c>
      <c r="T1061" s="576">
        <f t="shared" si="127"/>
        <v>0</v>
      </c>
      <c r="U1061" s="576">
        <f t="shared" si="128"/>
        <v>0</v>
      </c>
      <c r="V1061" s="553"/>
      <c r="W1061" s="553"/>
      <c r="X1061" s="553"/>
      <c r="Y1061" s="553"/>
      <c r="Z1061" s="397"/>
      <c r="AA1061" s="397"/>
      <c r="AB1061" s="397"/>
      <c r="AC1061" s="397"/>
      <c r="AD1061" s="397"/>
      <c r="AE1061" s="397"/>
      <c r="AF1061" s="397"/>
      <c r="AG1061" s="397"/>
      <c r="AH1061" s="397"/>
      <c r="AI1061" s="397"/>
      <c r="AJ1061" s="397"/>
      <c r="AK1061" s="397"/>
      <c r="AL1061" s="397"/>
      <c r="AM1061" s="397"/>
      <c r="AN1061" s="397"/>
      <c r="AO1061" s="397"/>
      <c r="AP1061" s="397"/>
      <c r="AQ1061" s="397"/>
      <c r="AR1061" s="397"/>
      <c r="AS1061" s="397"/>
      <c r="AT1061" s="397"/>
      <c r="AU1061" s="397"/>
      <c r="AV1061" s="397"/>
      <c r="AW1061" s="397"/>
      <c r="AX1061" s="397"/>
      <c r="AY1061" s="397"/>
      <c r="AZ1061" s="397"/>
      <c r="BA1061" s="553"/>
      <c r="BB1061" s="397"/>
      <c r="BC1061" s="397"/>
      <c r="BD1061" s="397"/>
      <c r="BE1061" s="397"/>
      <c r="BF1061" s="397"/>
      <c r="BG1061" s="397"/>
      <c r="BH1061" s="397"/>
      <c r="BI1061" s="397"/>
      <c r="BJ1061" s="397"/>
      <c r="BK1061" s="397"/>
    </row>
    <row r="1062" spans="2:63" x14ac:dyDescent="0.35">
      <c r="B1062" s="80"/>
      <c r="C1062" s="119"/>
      <c r="D1062" s="119"/>
      <c r="E1062" s="202"/>
      <c r="F1062" s="119"/>
      <c r="G1062" s="120"/>
      <c r="H1062" s="41"/>
      <c r="I1062" s="41"/>
      <c r="J1062" s="944">
        <f t="shared" si="123"/>
        <v>0</v>
      </c>
      <c r="K1062" s="292">
        <f t="shared" si="124"/>
        <v>0</v>
      </c>
      <c r="L1062" s="327">
        <f>IF(I1062&lt;(INDEX(Lookup!$U$2:$U$10,MATCH($D$45,Lookup!$S$2:$S$10,0))),0,365)</f>
        <v>0</v>
      </c>
      <c r="M1062" s="292">
        <f t="shared" si="122"/>
        <v>0</v>
      </c>
      <c r="N1062" s="371"/>
      <c r="O1062" s="150"/>
      <c r="P1062" s="397"/>
      <c r="Q1062" s="555"/>
      <c r="R1062" s="576">
        <f t="shared" si="125"/>
        <v>0</v>
      </c>
      <c r="S1062" s="576">
        <f t="shared" si="126"/>
        <v>0</v>
      </c>
      <c r="T1062" s="576">
        <f t="shared" si="127"/>
        <v>0</v>
      </c>
      <c r="U1062" s="576">
        <f t="shared" si="128"/>
        <v>0</v>
      </c>
      <c r="V1062" s="553"/>
      <c r="W1062" s="553"/>
      <c r="X1062" s="553"/>
      <c r="Y1062" s="553"/>
      <c r="Z1062" s="397"/>
      <c r="AA1062" s="397"/>
      <c r="AB1062" s="397"/>
      <c r="AC1062" s="397"/>
      <c r="AD1062" s="397"/>
      <c r="AE1062" s="397"/>
      <c r="AF1062" s="397"/>
      <c r="AG1062" s="397"/>
      <c r="AH1062" s="397"/>
      <c r="AI1062" s="397"/>
      <c r="AJ1062" s="397"/>
      <c r="AK1062" s="397"/>
      <c r="AL1062" s="397"/>
      <c r="AM1062" s="397"/>
      <c r="AN1062" s="397"/>
      <c r="AO1062" s="397"/>
      <c r="AP1062" s="397"/>
      <c r="AQ1062" s="397"/>
      <c r="AR1062" s="397"/>
      <c r="AS1062" s="397"/>
      <c r="AT1062" s="397"/>
      <c r="AU1062" s="397"/>
      <c r="AV1062" s="397"/>
      <c r="AW1062" s="397"/>
      <c r="AX1062" s="397"/>
      <c r="AY1062" s="397"/>
      <c r="AZ1062" s="397"/>
      <c r="BA1062" s="553"/>
      <c r="BB1062" s="397"/>
      <c r="BC1062" s="397"/>
      <c r="BD1062" s="397"/>
      <c r="BE1062" s="397"/>
      <c r="BF1062" s="397"/>
      <c r="BG1062" s="397"/>
      <c r="BH1062" s="397"/>
      <c r="BI1062" s="397"/>
      <c r="BJ1062" s="397"/>
      <c r="BK1062" s="397"/>
    </row>
    <row r="1063" spans="2:63" x14ac:dyDescent="0.35">
      <c r="B1063" s="80"/>
      <c r="C1063" s="119"/>
      <c r="D1063" s="119"/>
      <c r="E1063" s="202"/>
      <c r="F1063" s="119"/>
      <c r="G1063" s="120"/>
      <c r="H1063" s="41"/>
      <c r="I1063" s="41"/>
      <c r="J1063" s="944">
        <f t="shared" si="123"/>
        <v>0</v>
      </c>
      <c r="K1063" s="292">
        <f t="shared" si="124"/>
        <v>0</v>
      </c>
      <c r="L1063" s="327">
        <f>IF(I1063&lt;(INDEX(Lookup!$U$2:$U$10,MATCH($D$45,Lookup!$S$2:$S$10,0))),0,365)</f>
        <v>0</v>
      </c>
      <c r="M1063" s="292">
        <f t="shared" si="122"/>
        <v>0</v>
      </c>
      <c r="N1063" s="371"/>
      <c r="O1063" s="150"/>
      <c r="P1063" s="397"/>
      <c r="Q1063" s="555"/>
      <c r="R1063" s="576">
        <f t="shared" si="125"/>
        <v>0</v>
      </c>
      <c r="S1063" s="576">
        <f t="shared" si="126"/>
        <v>0</v>
      </c>
      <c r="T1063" s="576">
        <f t="shared" si="127"/>
        <v>0</v>
      </c>
      <c r="U1063" s="576">
        <f t="shared" si="128"/>
        <v>0</v>
      </c>
      <c r="V1063" s="553"/>
      <c r="W1063" s="553"/>
      <c r="X1063" s="553"/>
      <c r="Y1063" s="553"/>
      <c r="Z1063" s="397"/>
      <c r="AA1063" s="397"/>
      <c r="AB1063" s="397"/>
      <c r="AC1063" s="397"/>
      <c r="AD1063" s="397"/>
      <c r="AE1063" s="397"/>
      <c r="AF1063" s="397"/>
      <c r="AG1063" s="397"/>
      <c r="AH1063" s="397"/>
      <c r="AI1063" s="397"/>
      <c r="AJ1063" s="397"/>
      <c r="AK1063" s="397"/>
      <c r="AL1063" s="397"/>
      <c r="AM1063" s="397"/>
      <c r="AN1063" s="397"/>
      <c r="AO1063" s="397"/>
      <c r="AP1063" s="397"/>
      <c r="AQ1063" s="397"/>
      <c r="AR1063" s="397"/>
      <c r="AS1063" s="397"/>
      <c r="AT1063" s="397"/>
      <c r="AU1063" s="397"/>
      <c r="AV1063" s="397"/>
      <c r="AW1063" s="397"/>
      <c r="AX1063" s="397"/>
      <c r="AY1063" s="397"/>
      <c r="AZ1063" s="397"/>
      <c r="BA1063" s="553"/>
      <c r="BB1063" s="397"/>
      <c r="BC1063" s="397"/>
      <c r="BD1063" s="397"/>
      <c r="BE1063" s="397"/>
      <c r="BF1063" s="397"/>
      <c r="BG1063" s="397"/>
      <c r="BH1063" s="397"/>
      <c r="BI1063" s="397"/>
      <c r="BJ1063" s="397"/>
      <c r="BK1063" s="397"/>
    </row>
    <row r="1064" spans="2:63" x14ac:dyDescent="0.35">
      <c r="B1064" s="80"/>
      <c r="C1064" s="119"/>
      <c r="D1064" s="119"/>
      <c r="E1064" s="202"/>
      <c r="F1064" s="119"/>
      <c r="G1064" s="120"/>
      <c r="H1064" s="41"/>
      <c r="I1064" s="41"/>
      <c r="J1064" s="944">
        <f t="shared" si="123"/>
        <v>0</v>
      </c>
      <c r="K1064" s="292">
        <f t="shared" si="124"/>
        <v>0</v>
      </c>
      <c r="L1064" s="327">
        <f>IF(I1064&lt;(INDEX(Lookup!$U$2:$U$10,MATCH($D$45,Lookup!$S$2:$S$10,0))),0,365)</f>
        <v>0</v>
      </c>
      <c r="M1064" s="292">
        <f t="shared" si="122"/>
        <v>0</v>
      </c>
      <c r="N1064" s="371"/>
      <c r="O1064" s="150"/>
      <c r="P1064" s="397"/>
      <c r="Q1064" s="555"/>
      <c r="R1064" s="576">
        <f t="shared" si="125"/>
        <v>0</v>
      </c>
      <c r="S1064" s="576">
        <f t="shared" si="126"/>
        <v>0</v>
      </c>
      <c r="T1064" s="576">
        <f t="shared" si="127"/>
        <v>0</v>
      </c>
      <c r="U1064" s="576">
        <f t="shared" si="128"/>
        <v>0</v>
      </c>
      <c r="V1064" s="553"/>
      <c r="W1064" s="553"/>
      <c r="X1064" s="553"/>
      <c r="Y1064" s="553"/>
      <c r="Z1064" s="397"/>
      <c r="AA1064" s="397"/>
      <c r="AB1064" s="397"/>
      <c r="AC1064" s="397"/>
      <c r="AD1064" s="397"/>
      <c r="AE1064" s="397"/>
      <c r="AF1064" s="397"/>
      <c r="AG1064" s="397"/>
      <c r="AH1064" s="397"/>
      <c r="AI1064" s="397"/>
      <c r="AJ1064" s="397"/>
      <c r="AK1064" s="397"/>
      <c r="AL1064" s="397"/>
      <c r="AM1064" s="397"/>
      <c r="AN1064" s="397"/>
      <c r="AO1064" s="397"/>
      <c r="AP1064" s="397"/>
      <c r="AQ1064" s="397"/>
      <c r="AR1064" s="397"/>
      <c r="AS1064" s="397"/>
      <c r="AT1064" s="397"/>
      <c r="AU1064" s="397"/>
      <c r="AV1064" s="397"/>
      <c r="AW1064" s="397"/>
      <c r="AX1064" s="397"/>
      <c r="AY1064" s="397"/>
      <c r="AZ1064" s="397"/>
      <c r="BA1064" s="553"/>
      <c r="BB1064" s="397"/>
      <c r="BC1064" s="397"/>
      <c r="BD1064" s="397"/>
      <c r="BE1064" s="397"/>
      <c r="BF1064" s="397"/>
      <c r="BG1064" s="397"/>
      <c r="BH1064" s="397"/>
      <c r="BI1064" s="397"/>
      <c r="BJ1064" s="397"/>
      <c r="BK1064" s="397"/>
    </row>
    <row r="1065" spans="2:63" x14ac:dyDescent="0.35">
      <c r="B1065" s="80"/>
      <c r="C1065" s="119"/>
      <c r="D1065" s="119"/>
      <c r="E1065" s="202"/>
      <c r="F1065" s="119"/>
      <c r="G1065" s="120"/>
      <c r="H1065" s="41"/>
      <c r="I1065" s="41"/>
      <c r="J1065" s="944">
        <f t="shared" si="123"/>
        <v>0</v>
      </c>
      <c r="K1065" s="292">
        <f t="shared" si="124"/>
        <v>0</v>
      </c>
      <c r="L1065" s="327">
        <f>IF(I1065&lt;(INDEX(Lookup!$U$2:$U$10,MATCH($D$45,Lookup!$S$2:$S$10,0))),0,365)</f>
        <v>0</v>
      </c>
      <c r="M1065" s="292">
        <f t="shared" si="122"/>
        <v>0</v>
      </c>
      <c r="N1065" s="371"/>
      <c r="O1065" s="150"/>
      <c r="P1065" s="397"/>
      <c r="Q1065" s="555"/>
      <c r="R1065" s="576">
        <f t="shared" si="125"/>
        <v>0</v>
      </c>
      <c r="S1065" s="576">
        <f t="shared" si="126"/>
        <v>0</v>
      </c>
      <c r="T1065" s="576">
        <f t="shared" si="127"/>
        <v>0</v>
      </c>
      <c r="U1065" s="576">
        <f t="shared" si="128"/>
        <v>0</v>
      </c>
      <c r="V1065" s="553"/>
      <c r="W1065" s="553"/>
      <c r="X1065" s="553"/>
      <c r="Y1065" s="553"/>
      <c r="Z1065" s="397"/>
      <c r="AA1065" s="397"/>
      <c r="AB1065" s="397"/>
      <c r="AC1065" s="397"/>
      <c r="AD1065" s="397"/>
      <c r="AE1065" s="397"/>
      <c r="AF1065" s="397"/>
      <c r="AG1065" s="397"/>
      <c r="AH1065" s="397"/>
      <c r="AI1065" s="397"/>
      <c r="AJ1065" s="397"/>
      <c r="AK1065" s="397"/>
      <c r="AL1065" s="397"/>
      <c r="AM1065" s="397"/>
      <c r="AN1065" s="397"/>
      <c r="AO1065" s="397"/>
      <c r="AP1065" s="397"/>
      <c r="AQ1065" s="397"/>
      <c r="AR1065" s="397"/>
      <c r="AS1065" s="397"/>
      <c r="AT1065" s="397"/>
      <c r="AU1065" s="397"/>
      <c r="AV1065" s="397"/>
      <c r="AW1065" s="397"/>
      <c r="AX1065" s="397"/>
      <c r="AY1065" s="397"/>
      <c r="AZ1065" s="397"/>
      <c r="BA1065" s="553"/>
      <c r="BB1065" s="397"/>
      <c r="BC1065" s="397"/>
      <c r="BD1065" s="397"/>
      <c r="BE1065" s="397"/>
      <c r="BF1065" s="397"/>
      <c r="BG1065" s="397"/>
      <c r="BH1065" s="397"/>
      <c r="BI1065" s="397"/>
      <c r="BJ1065" s="397"/>
      <c r="BK1065" s="397"/>
    </row>
    <row r="1066" spans="2:63" x14ac:dyDescent="0.35">
      <c r="B1066" s="80"/>
      <c r="C1066" s="119"/>
      <c r="D1066" s="119"/>
      <c r="E1066" s="202"/>
      <c r="F1066" s="119"/>
      <c r="G1066" s="120"/>
      <c r="H1066" s="41"/>
      <c r="I1066" s="41"/>
      <c r="J1066" s="944">
        <f t="shared" si="123"/>
        <v>0</v>
      </c>
      <c r="K1066" s="292">
        <f t="shared" si="124"/>
        <v>0</v>
      </c>
      <c r="L1066" s="327">
        <f>IF(I1066&lt;(INDEX(Lookup!$U$2:$U$10,MATCH($D$45,Lookup!$S$2:$S$10,0))),0,365)</f>
        <v>0</v>
      </c>
      <c r="M1066" s="292">
        <f t="shared" si="122"/>
        <v>0</v>
      </c>
      <c r="N1066" s="371"/>
      <c r="O1066" s="150"/>
      <c r="P1066" s="397"/>
      <c r="Q1066" s="555"/>
      <c r="R1066" s="576">
        <f t="shared" si="125"/>
        <v>0</v>
      </c>
      <c r="S1066" s="576">
        <f t="shared" si="126"/>
        <v>0</v>
      </c>
      <c r="T1066" s="576">
        <f t="shared" si="127"/>
        <v>0</v>
      </c>
      <c r="U1066" s="576">
        <f t="shared" si="128"/>
        <v>0</v>
      </c>
      <c r="V1066" s="553"/>
      <c r="W1066" s="553"/>
      <c r="X1066" s="553"/>
      <c r="Y1066" s="553"/>
      <c r="Z1066" s="397"/>
      <c r="AA1066" s="397"/>
      <c r="AB1066" s="397"/>
      <c r="AC1066" s="397"/>
      <c r="AD1066" s="397"/>
      <c r="AE1066" s="397"/>
      <c r="AF1066" s="397"/>
      <c r="AG1066" s="397"/>
      <c r="AH1066" s="397"/>
      <c r="AI1066" s="397"/>
      <c r="AJ1066" s="397"/>
      <c r="AK1066" s="397"/>
      <c r="AL1066" s="397"/>
      <c r="AM1066" s="397"/>
      <c r="AN1066" s="397"/>
      <c r="AO1066" s="397"/>
      <c r="AP1066" s="397"/>
      <c r="AQ1066" s="397"/>
      <c r="AR1066" s="397"/>
      <c r="AS1066" s="397"/>
      <c r="AT1066" s="397"/>
      <c r="AU1066" s="397"/>
      <c r="AV1066" s="397"/>
      <c r="AW1066" s="397"/>
      <c r="AX1066" s="397"/>
      <c r="AY1066" s="397"/>
      <c r="AZ1066" s="397"/>
      <c r="BA1066" s="553"/>
      <c r="BB1066" s="397"/>
      <c r="BC1066" s="397"/>
      <c r="BD1066" s="397"/>
      <c r="BE1066" s="397"/>
      <c r="BF1066" s="397"/>
      <c r="BG1066" s="397"/>
      <c r="BH1066" s="397"/>
      <c r="BI1066" s="397"/>
      <c r="BJ1066" s="397"/>
      <c r="BK1066" s="397"/>
    </row>
    <row r="1067" spans="2:63" x14ac:dyDescent="0.35">
      <c r="B1067" s="80"/>
      <c r="C1067" s="119"/>
      <c r="D1067" s="119"/>
      <c r="E1067" s="202"/>
      <c r="F1067" s="119"/>
      <c r="G1067" s="120"/>
      <c r="H1067" s="41"/>
      <c r="I1067" s="41"/>
      <c r="J1067" s="944">
        <f t="shared" si="123"/>
        <v>0</v>
      </c>
      <c r="K1067" s="292">
        <f t="shared" si="124"/>
        <v>0</v>
      </c>
      <c r="L1067" s="327">
        <f>IF(I1067&lt;(INDEX(Lookup!$U$2:$U$10,MATCH($D$45,Lookup!$S$2:$S$10,0))),0,365)</f>
        <v>0</v>
      </c>
      <c r="M1067" s="292">
        <f t="shared" si="122"/>
        <v>0</v>
      </c>
      <c r="N1067" s="371"/>
      <c r="O1067" s="150"/>
      <c r="P1067" s="397"/>
      <c r="Q1067" s="555"/>
      <c r="R1067" s="576">
        <f t="shared" si="125"/>
        <v>0</v>
      </c>
      <c r="S1067" s="576">
        <f t="shared" si="126"/>
        <v>0</v>
      </c>
      <c r="T1067" s="576">
        <f t="shared" si="127"/>
        <v>0</v>
      </c>
      <c r="U1067" s="576">
        <f t="shared" si="128"/>
        <v>0</v>
      </c>
      <c r="V1067" s="553"/>
      <c r="W1067" s="553"/>
      <c r="X1067" s="553"/>
      <c r="Y1067" s="553"/>
      <c r="Z1067" s="397"/>
      <c r="AA1067" s="397"/>
      <c r="AB1067" s="397"/>
      <c r="AC1067" s="397"/>
      <c r="AD1067" s="397"/>
      <c r="AE1067" s="397"/>
      <c r="AF1067" s="397"/>
      <c r="AG1067" s="397"/>
      <c r="AH1067" s="397"/>
      <c r="AI1067" s="397"/>
      <c r="AJ1067" s="397"/>
      <c r="AK1067" s="397"/>
      <c r="AL1067" s="397"/>
      <c r="AM1067" s="397"/>
      <c r="AN1067" s="397"/>
      <c r="AO1067" s="397"/>
      <c r="AP1067" s="397"/>
      <c r="AQ1067" s="397"/>
      <c r="AR1067" s="397"/>
      <c r="AS1067" s="397"/>
      <c r="AT1067" s="397"/>
      <c r="AU1067" s="397"/>
      <c r="AV1067" s="397"/>
      <c r="AW1067" s="397"/>
      <c r="AX1067" s="397"/>
      <c r="AY1067" s="397"/>
      <c r="AZ1067" s="397"/>
      <c r="BA1067" s="553"/>
      <c r="BB1067" s="397"/>
      <c r="BC1067" s="397"/>
      <c r="BD1067" s="397"/>
      <c r="BE1067" s="397"/>
      <c r="BF1067" s="397"/>
      <c r="BG1067" s="397"/>
      <c r="BH1067" s="397"/>
      <c r="BI1067" s="397"/>
      <c r="BJ1067" s="397"/>
      <c r="BK1067" s="397"/>
    </row>
    <row r="1068" spans="2:63" x14ac:dyDescent="0.35">
      <c r="B1068" s="80"/>
      <c r="C1068" s="119"/>
      <c r="D1068" s="119"/>
      <c r="E1068" s="202"/>
      <c r="F1068" s="119"/>
      <c r="G1068" s="120"/>
      <c r="H1068" s="41"/>
      <c r="I1068" s="41"/>
      <c r="J1068" s="944">
        <f t="shared" si="123"/>
        <v>0</v>
      </c>
      <c r="K1068" s="292">
        <f t="shared" si="124"/>
        <v>0</v>
      </c>
      <c r="L1068" s="327">
        <f>IF(I1068&lt;(INDEX(Lookup!$U$2:$U$10,MATCH($D$45,Lookup!$S$2:$S$10,0))),0,365)</f>
        <v>0</v>
      </c>
      <c r="M1068" s="292">
        <f t="shared" si="122"/>
        <v>0</v>
      </c>
      <c r="N1068" s="371"/>
      <c r="O1068" s="150"/>
      <c r="P1068" s="397"/>
      <c r="Q1068" s="555"/>
      <c r="R1068" s="576">
        <f t="shared" si="125"/>
        <v>0</v>
      </c>
      <c r="S1068" s="576">
        <f t="shared" si="126"/>
        <v>0</v>
      </c>
      <c r="T1068" s="576">
        <f t="shared" si="127"/>
        <v>0</v>
      </c>
      <c r="U1068" s="576">
        <f t="shared" si="128"/>
        <v>0</v>
      </c>
      <c r="V1068" s="553"/>
      <c r="W1068" s="553"/>
      <c r="X1068" s="553"/>
      <c r="Y1068" s="553"/>
      <c r="Z1068" s="397"/>
      <c r="AA1068" s="397"/>
      <c r="AB1068" s="397"/>
      <c r="AC1068" s="397"/>
      <c r="AD1068" s="397"/>
      <c r="AE1068" s="397"/>
      <c r="AF1068" s="397"/>
      <c r="AG1068" s="397"/>
      <c r="AH1068" s="397"/>
      <c r="AI1068" s="397"/>
      <c r="AJ1068" s="397"/>
      <c r="AK1068" s="397"/>
      <c r="AL1068" s="397"/>
      <c r="AM1068" s="397"/>
      <c r="AN1068" s="397"/>
      <c r="AO1068" s="397"/>
      <c r="AP1068" s="397"/>
      <c r="AQ1068" s="397"/>
      <c r="AR1068" s="397"/>
      <c r="AS1068" s="397"/>
      <c r="AT1068" s="397"/>
      <c r="AU1068" s="397"/>
      <c r="AV1068" s="397"/>
      <c r="AW1068" s="397"/>
      <c r="AX1068" s="397"/>
      <c r="AY1068" s="397"/>
      <c r="AZ1068" s="397"/>
      <c r="BA1068" s="553"/>
      <c r="BB1068" s="397"/>
      <c r="BC1068" s="397"/>
      <c r="BD1068" s="397"/>
      <c r="BE1068" s="397"/>
      <c r="BF1068" s="397"/>
      <c r="BG1068" s="397"/>
      <c r="BH1068" s="397"/>
      <c r="BI1068" s="397"/>
      <c r="BJ1068" s="397"/>
      <c r="BK1068" s="397"/>
    </row>
    <row r="1069" spans="2:63" x14ac:dyDescent="0.35">
      <c r="B1069" s="80"/>
      <c r="C1069" s="119"/>
      <c r="D1069" s="119"/>
      <c r="E1069" s="202"/>
      <c r="F1069" s="119"/>
      <c r="G1069" s="120"/>
      <c r="H1069" s="41"/>
      <c r="I1069" s="41"/>
      <c r="J1069" s="944">
        <f t="shared" si="123"/>
        <v>0</v>
      </c>
      <c r="K1069" s="292">
        <f t="shared" si="124"/>
        <v>0</v>
      </c>
      <c r="L1069" s="327">
        <f>IF(I1069&lt;(INDEX(Lookup!$U$2:$U$10,MATCH($D$45,Lookup!$S$2:$S$10,0))),0,365)</f>
        <v>0</v>
      </c>
      <c r="M1069" s="292">
        <f t="shared" si="122"/>
        <v>0</v>
      </c>
      <c r="N1069" s="371"/>
      <c r="O1069" s="150"/>
      <c r="P1069" s="397"/>
      <c r="Q1069" s="555"/>
      <c r="R1069" s="576">
        <f t="shared" si="125"/>
        <v>0</v>
      </c>
      <c r="S1069" s="576">
        <f t="shared" si="126"/>
        <v>0</v>
      </c>
      <c r="T1069" s="576">
        <f t="shared" si="127"/>
        <v>0</v>
      </c>
      <c r="U1069" s="576">
        <f t="shared" si="128"/>
        <v>0</v>
      </c>
      <c r="V1069" s="553"/>
      <c r="W1069" s="553"/>
      <c r="X1069" s="553"/>
      <c r="Y1069" s="553"/>
      <c r="Z1069" s="397"/>
      <c r="AA1069" s="397"/>
      <c r="AB1069" s="397"/>
      <c r="AC1069" s="397"/>
      <c r="AD1069" s="397"/>
      <c r="AE1069" s="397"/>
      <c r="AF1069" s="397"/>
      <c r="AG1069" s="397"/>
      <c r="AH1069" s="397"/>
      <c r="AI1069" s="397"/>
      <c r="AJ1069" s="397"/>
      <c r="AK1069" s="397"/>
      <c r="AL1069" s="397"/>
      <c r="AM1069" s="397"/>
      <c r="AN1069" s="397"/>
      <c r="AO1069" s="397"/>
      <c r="AP1069" s="397"/>
      <c r="AQ1069" s="397"/>
      <c r="AR1069" s="397"/>
      <c r="AS1069" s="397"/>
      <c r="AT1069" s="397"/>
      <c r="AU1069" s="397"/>
      <c r="AV1069" s="397"/>
      <c r="AW1069" s="397"/>
      <c r="AX1069" s="397"/>
      <c r="AY1069" s="397"/>
      <c r="AZ1069" s="397"/>
      <c r="BA1069" s="553"/>
      <c r="BB1069" s="397"/>
      <c r="BC1069" s="397"/>
      <c r="BD1069" s="397"/>
      <c r="BE1069" s="397"/>
      <c r="BF1069" s="397"/>
      <c r="BG1069" s="397"/>
      <c r="BH1069" s="397"/>
      <c r="BI1069" s="397"/>
      <c r="BJ1069" s="397"/>
      <c r="BK1069" s="397"/>
    </row>
    <row r="1070" spans="2:63" x14ac:dyDescent="0.35">
      <c r="B1070" s="80"/>
      <c r="C1070" s="119"/>
      <c r="D1070" s="119"/>
      <c r="E1070" s="202"/>
      <c r="F1070" s="119"/>
      <c r="G1070" s="120"/>
      <c r="H1070" s="41"/>
      <c r="I1070" s="41"/>
      <c r="J1070" s="944">
        <f t="shared" si="123"/>
        <v>0</v>
      </c>
      <c r="K1070" s="292">
        <f t="shared" si="124"/>
        <v>0</v>
      </c>
      <c r="L1070" s="327">
        <f>IF(I1070&lt;(INDEX(Lookup!$U$2:$U$10,MATCH($D$45,Lookup!$S$2:$S$10,0))),0,365)</f>
        <v>0</v>
      </c>
      <c r="M1070" s="292">
        <f t="shared" si="122"/>
        <v>0</v>
      </c>
      <c r="N1070" s="371"/>
      <c r="O1070" s="150"/>
      <c r="P1070" s="397"/>
      <c r="Q1070" s="555"/>
      <c r="R1070" s="576">
        <f t="shared" si="125"/>
        <v>0</v>
      </c>
      <c r="S1070" s="576">
        <f t="shared" si="126"/>
        <v>0</v>
      </c>
      <c r="T1070" s="576">
        <f t="shared" si="127"/>
        <v>0</v>
      </c>
      <c r="U1070" s="576">
        <f t="shared" si="128"/>
        <v>0</v>
      </c>
      <c r="V1070" s="553"/>
      <c r="W1070" s="553"/>
      <c r="X1070" s="553"/>
      <c r="Y1070" s="553"/>
      <c r="Z1070" s="397"/>
      <c r="AA1070" s="397"/>
      <c r="AB1070" s="397"/>
      <c r="AC1070" s="397"/>
      <c r="AD1070" s="397"/>
      <c r="AE1070" s="397"/>
      <c r="AF1070" s="397"/>
      <c r="AG1070" s="397"/>
      <c r="AH1070" s="397"/>
      <c r="AI1070" s="397"/>
      <c r="AJ1070" s="397"/>
      <c r="AK1070" s="397"/>
      <c r="AL1070" s="397"/>
      <c r="AM1070" s="397"/>
      <c r="AN1070" s="397"/>
      <c r="AO1070" s="397"/>
      <c r="AP1070" s="397"/>
      <c r="AQ1070" s="397"/>
      <c r="AR1070" s="397"/>
      <c r="AS1070" s="397"/>
      <c r="AT1070" s="397"/>
      <c r="AU1070" s="397"/>
      <c r="AV1070" s="397"/>
      <c r="AW1070" s="397"/>
      <c r="AX1070" s="397"/>
      <c r="AY1070" s="397"/>
      <c r="AZ1070" s="397"/>
      <c r="BA1070" s="553"/>
      <c r="BB1070" s="397"/>
      <c r="BC1070" s="397"/>
      <c r="BD1070" s="397"/>
      <c r="BE1070" s="397"/>
      <c r="BF1070" s="397"/>
      <c r="BG1070" s="397"/>
      <c r="BH1070" s="397"/>
      <c r="BI1070" s="397"/>
      <c r="BJ1070" s="397"/>
      <c r="BK1070" s="397"/>
    </row>
    <row r="1071" spans="2:63" x14ac:dyDescent="0.35">
      <c r="B1071" s="80"/>
      <c r="C1071" s="119"/>
      <c r="D1071" s="119"/>
      <c r="E1071" s="202"/>
      <c r="F1071" s="119"/>
      <c r="G1071" s="120"/>
      <c r="H1071" s="41"/>
      <c r="I1071" s="41"/>
      <c r="J1071" s="944">
        <f t="shared" si="123"/>
        <v>0</v>
      </c>
      <c r="K1071" s="292">
        <f t="shared" si="124"/>
        <v>0</v>
      </c>
      <c r="L1071" s="327">
        <f>IF(I1071&lt;(INDEX(Lookup!$U$2:$U$10,MATCH($D$45,Lookup!$S$2:$S$10,0))),0,365)</f>
        <v>0</v>
      </c>
      <c r="M1071" s="292">
        <f t="shared" si="122"/>
        <v>0</v>
      </c>
      <c r="N1071" s="371"/>
      <c r="O1071" s="150"/>
      <c r="P1071" s="397"/>
      <c r="Q1071" s="555"/>
      <c r="R1071" s="576">
        <f t="shared" si="125"/>
        <v>0</v>
      </c>
      <c r="S1071" s="576">
        <f t="shared" si="126"/>
        <v>0</v>
      </c>
      <c r="T1071" s="576">
        <f t="shared" si="127"/>
        <v>0</v>
      </c>
      <c r="U1071" s="576">
        <f t="shared" si="128"/>
        <v>0</v>
      </c>
      <c r="V1071" s="553"/>
      <c r="W1071" s="553"/>
      <c r="X1071" s="553"/>
      <c r="Y1071" s="553"/>
      <c r="Z1071" s="397"/>
      <c r="AA1071" s="397"/>
      <c r="AB1071" s="397"/>
      <c r="AC1071" s="397"/>
      <c r="AD1071" s="397"/>
      <c r="AE1071" s="397"/>
      <c r="AF1071" s="397"/>
      <c r="AG1071" s="397"/>
      <c r="AH1071" s="397"/>
      <c r="AI1071" s="397"/>
      <c r="AJ1071" s="397"/>
      <c r="AK1071" s="397"/>
      <c r="AL1071" s="397"/>
      <c r="AM1071" s="397"/>
      <c r="AN1071" s="397"/>
      <c r="AO1071" s="397"/>
      <c r="AP1071" s="397"/>
      <c r="AQ1071" s="397"/>
      <c r="AR1071" s="397"/>
      <c r="AS1071" s="397"/>
      <c r="AT1071" s="397"/>
      <c r="AU1071" s="397"/>
      <c r="AV1071" s="397"/>
      <c r="AW1071" s="397"/>
      <c r="AX1071" s="397"/>
      <c r="AY1071" s="397"/>
      <c r="AZ1071" s="397"/>
      <c r="BA1071" s="553"/>
      <c r="BB1071" s="397"/>
      <c r="BC1071" s="397"/>
      <c r="BD1071" s="397"/>
      <c r="BE1071" s="397"/>
      <c r="BF1071" s="397"/>
      <c r="BG1071" s="397"/>
      <c r="BH1071" s="397"/>
      <c r="BI1071" s="397"/>
      <c r="BJ1071" s="397"/>
      <c r="BK1071" s="397"/>
    </row>
    <row r="1072" spans="2:63" x14ac:dyDescent="0.35">
      <c r="B1072" s="80"/>
      <c r="C1072" s="119"/>
      <c r="D1072" s="119"/>
      <c r="E1072" s="202"/>
      <c r="F1072" s="119"/>
      <c r="G1072" s="120"/>
      <c r="H1072" s="41"/>
      <c r="I1072" s="41"/>
      <c r="J1072" s="944">
        <f t="shared" si="123"/>
        <v>0</v>
      </c>
      <c r="K1072" s="292">
        <f t="shared" si="124"/>
        <v>0</v>
      </c>
      <c r="L1072" s="327">
        <f>IF(I1072&lt;(INDEX(Lookup!$U$2:$U$10,MATCH($D$45,Lookup!$S$2:$S$10,0))),0,365)</f>
        <v>0</v>
      </c>
      <c r="M1072" s="292">
        <f t="shared" ref="M1072:M1135" si="129">IF(O1072="x",0,L1072*$L$8)</f>
        <v>0</v>
      </c>
      <c r="N1072" s="371"/>
      <c r="O1072" s="150"/>
      <c r="P1072" s="397"/>
      <c r="Q1072" s="555"/>
      <c r="R1072" s="576">
        <f t="shared" si="125"/>
        <v>0</v>
      </c>
      <c r="S1072" s="576">
        <f t="shared" si="126"/>
        <v>0</v>
      </c>
      <c r="T1072" s="576">
        <f t="shared" si="127"/>
        <v>0</v>
      </c>
      <c r="U1072" s="576">
        <f t="shared" si="128"/>
        <v>0</v>
      </c>
      <c r="V1072" s="553"/>
      <c r="W1072" s="553"/>
      <c r="X1072" s="553"/>
      <c r="Y1072" s="553"/>
      <c r="Z1072" s="397"/>
      <c r="AA1072" s="397"/>
      <c r="AB1072" s="397"/>
      <c r="AC1072" s="397"/>
      <c r="AD1072" s="397"/>
      <c r="AE1072" s="397"/>
      <c r="AF1072" s="397"/>
      <c r="AG1072" s="397"/>
      <c r="AH1072" s="397"/>
      <c r="AI1072" s="397"/>
      <c r="AJ1072" s="397"/>
      <c r="AK1072" s="397"/>
      <c r="AL1072" s="397"/>
      <c r="AM1072" s="397"/>
      <c r="AN1072" s="397"/>
      <c r="AO1072" s="397"/>
      <c r="AP1072" s="397"/>
      <c r="AQ1072" s="397"/>
      <c r="AR1072" s="397"/>
      <c r="AS1072" s="397"/>
      <c r="AT1072" s="397"/>
      <c r="AU1072" s="397"/>
      <c r="AV1072" s="397"/>
      <c r="AW1072" s="397"/>
      <c r="AX1072" s="397"/>
      <c r="AY1072" s="397"/>
      <c r="AZ1072" s="397"/>
      <c r="BA1072" s="553"/>
      <c r="BB1072" s="397"/>
      <c r="BC1072" s="397"/>
      <c r="BD1072" s="397"/>
      <c r="BE1072" s="397"/>
      <c r="BF1072" s="397"/>
      <c r="BG1072" s="397"/>
      <c r="BH1072" s="397"/>
      <c r="BI1072" s="397"/>
      <c r="BJ1072" s="397"/>
      <c r="BK1072" s="397"/>
    </row>
    <row r="1073" spans="2:63" x14ac:dyDescent="0.35">
      <c r="B1073" s="80"/>
      <c r="C1073" s="119"/>
      <c r="D1073" s="119"/>
      <c r="E1073" s="202"/>
      <c r="F1073" s="119"/>
      <c r="G1073" s="120"/>
      <c r="H1073" s="41"/>
      <c r="I1073" s="41"/>
      <c r="J1073" s="944">
        <f t="shared" ref="J1073:J1136" si="130">IF(OR(H1073&lt;&gt;"",I1073&lt;&gt;""),DATEDIF(H1073,I1073,"d")+1,0)</f>
        <v>0</v>
      </c>
      <c r="K1073" s="292">
        <f t="shared" ref="K1073:K1136" si="131">J1073*$L$8</f>
        <v>0</v>
      </c>
      <c r="L1073" s="327">
        <f>IF(I1073&lt;(INDEX(Lookup!$U$2:$U$10,MATCH($D$45,Lookup!$S$2:$S$10,0))),0,365)</f>
        <v>0</v>
      </c>
      <c r="M1073" s="292">
        <f t="shared" si="129"/>
        <v>0</v>
      </c>
      <c r="N1073" s="371"/>
      <c r="O1073" s="150"/>
      <c r="P1073" s="397"/>
      <c r="Q1073" s="555"/>
      <c r="R1073" s="576">
        <f t="shared" ref="R1073:R1136" si="132">K1073*$H$33</f>
        <v>0</v>
      </c>
      <c r="S1073" s="576">
        <f t="shared" ref="S1073:S1136" si="133">M1073*$H$42</f>
        <v>0</v>
      </c>
      <c r="T1073" s="576">
        <f t="shared" ref="T1073:T1136" si="134">R1073-K1073</f>
        <v>0</v>
      </c>
      <c r="U1073" s="576">
        <f t="shared" ref="U1073:U1136" si="135">S1073-M1073</f>
        <v>0</v>
      </c>
      <c r="V1073" s="553"/>
      <c r="W1073" s="553"/>
      <c r="X1073" s="553"/>
      <c r="Y1073" s="553"/>
      <c r="Z1073" s="397"/>
      <c r="AA1073" s="397"/>
      <c r="AB1073" s="397"/>
      <c r="AC1073" s="397"/>
      <c r="AD1073" s="397"/>
      <c r="AE1073" s="397"/>
      <c r="AF1073" s="397"/>
      <c r="AG1073" s="397"/>
      <c r="AH1073" s="397"/>
      <c r="AI1073" s="397"/>
      <c r="AJ1073" s="397"/>
      <c r="AK1073" s="397"/>
      <c r="AL1073" s="397"/>
      <c r="AM1073" s="397"/>
      <c r="AN1073" s="397"/>
      <c r="AO1073" s="397"/>
      <c r="AP1073" s="397"/>
      <c r="AQ1073" s="397"/>
      <c r="AR1073" s="397"/>
      <c r="AS1073" s="397"/>
      <c r="AT1073" s="397"/>
      <c r="AU1073" s="397"/>
      <c r="AV1073" s="397"/>
      <c r="AW1073" s="397"/>
      <c r="AX1073" s="397"/>
      <c r="AY1073" s="397"/>
      <c r="AZ1073" s="397"/>
      <c r="BA1073" s="553"/>
      <c r="BB1073" s="397"/>
      <c r="BC1073" s="397"/>
      <c r="BD1073" s="397"/>
      <c r="BE1073" s="397"/>
      <c r="BF1073" s="397"/>
      <c r="BG1073" s="397"/>
      <c r="BH1073" s="397"/>
      <c r="BI1073" s="397"/>
      <c r="BJ1073" s="397"/>
      <c r="BK1073" s="397"/>
    </row>
    <row r="1074" spans="2:63" x14ac:dyDescent="0.35">
      <c r="B1074" s="80"/>
      <c r="C1074" s="119"/>
      <c r="D1074" s="119"/>
      <c r="E1074" s="202"/>
      <c r="F1074" s="119"/>
      <c r="G1074" s="120"/>
      <c r="H1074" s="41"/>
      <c r="I1074" s="41"/>
      <c r="J1074" s="944">
        <f t="shared" si="130"/>
        <v>0</v>
      </c>
      <c r="K1074" s="292">
        <f t="shared" si="131"/>
        <v>0</v>
      </c>
      <c r="L1074" s="327">
        <f>IF(I1074&lt;(INDEX(Lookup!$U$2:$U$10,MATCH($D$45,Lookup!$S$2:$S$10,0))),0,365)</f>
        <v>0</v>
      </c>
      <c r="M1074" s="292">
        <f t="shared" si="129"/>
        <v>0</v>
      </c>
      <c r="N1074" s="371"/>
      <c r="O1074" s="150"/>
      <c r="P1074" s="397"/>
      <c r="Q1074" s="555"/>
      <c r="R1074" s="576">
        <f t="shared" si="132"/>
        <v>0</v>
      </c>
      <c r="S1074" s="576">
        <f t="shared" si="133"/>
        <v>0</v>
      </c>
      <c r="T1074" s="576">
        <f t="shared" si="134"/>
        <v>0</v>
      </c>
      <c r="U1074" s="576">
        <f t="shared" si="135"/>
        <v>0</v>
      </c>
      <c r="V1074" s="553"/>
      <c r="W1074" s="553"/>
      <c r="X1074" s="553"/>
      <c r="Y1074" s="553"/>
      <c r="Z1074" s="397"/>
      <c r="AA1074" s="397"/>
      <c r="AB1074" s="397"/>
      <c r="AC1074" s="397"/>
      <c r="AD1074" s="397"/>
      <c r="AE1074" s="397"/>
      <c r="AF1074" s="397"/>
      <c r="AG1074" s="397"/>
      <c r="AH1074" s="397"/>
      <c r="AI1074" s="397"/>
      <c r="AJ1074" s="397"/>
      <c r="AK1074" s="397"/>
      <c r="AL1074" s="397"/>
      <c r="AM1074" s="397"/>
      <c r="AN1074" s="397"/>
      <c r="AO1074" s="397"/>
      <c r="AP1074" s="397"/>
      <c r="AQ1074" s="397"/>
      <c r="AR1074" s="397"/>
      <c r="AS1074" s="397"/>
      <c r="AT1074" s="397"/>
      <c r="AU1074" s="397"/>
      <c r="AV1074" s="397"/>
      <c r="AW1074" s="397"/>
      <c r="AX1074" s="397"/>
      <c r="AY1074" s="397"/>
      <c r="AZ1074" s="397"/>
      <c r="BA1074" s="553"/>
      <c r="BB1074" s="397"/>
      <c r="BC1074" s="397"/>
      <c r="BD1074" s="397"/>
      <c r="BE1074" s="397"/>
      <c r="BF1074" s="397"/>
      <c r="BG1074" s="397"/>
      <c r="BH1074" s="397"/>
      <c r="BI1074" s="397"/>
      <c r="BJ1074" s="397"/>
      <c r="BK1074" s="397"/>
    </row>
    <row r="1075" spans="2:63" x14ac:dyDescent="0.35">
      <c r="B1075" s="80"/>
      <c r="C1075" s="119"/>
      <c r="D1075" s="119"/>
      <c r="E1075" s="202"/>
      <c r="F1075" s="119"/>
      <c r="G1075" s="120"/>
      <c r="H1075" s="41"/>
      <c r="I1075" s="41"/>
      <c r="J1075" s="944">
        <f t="shared" si="130"/>
        <v>0</v>
      </c>
      <c r="K1075" s="292">
        <f t="shared" si="131"/>
        <v>0</v>
      </c>
      <c r="L1075" s="327">
        <f>IF(I1075&lt;(INDEX(Lookup!$U$2:$U$10,MATCH($D$45,Lookup!$S$2:$S$10,0))),0,365)</f>
        <v>0</v>
      </c>
      <c r="M1075" s="292">
        <f t="shared" si="129"/>
        <v>0</v>
      </c>
      <c r="N1075" s="371"/>
      <c r="O1075" s="150"/>
      <c r="P1075" s="397"/>
      <c r="Q1075" s="555"/>
      <c r="R1075" s="576">
        <f t="shared" si="132"/>
        <v>0</v>
      </c>
      <c r="S1075" s="576">
        <f t="shared" si="133"/>
        <v>0</v>
      </c>
      <c r="T1075" s="576">
        <f t="shared" si="134"/>
        <v>0</v>
      </c>
      <c r="U1075" s="576">
        <f t="shared" si="135"/>
        <v>0</v>
      </c>
      <c r="V1075" s="553"/>
      <c r="W1075" s="553"/>
      <c r="X1075" s="553"/>
      <c r="Y1075" s="553"/>
      <c r="Z1075" s="397"/>
      <c r="AA1075" s="397"/>
      <c r="AB1075" s="397"/>
      <c r="AC1075" s="397"/>
      <c r="AD1075" s="397"/>
      <c r="AE1075" s="397"/>
      <c r="AF1075" s="397"/>
      <c r="AG1075" s="397"/>
      <c r="AH1075" s="397"/>
      <c r="AI1075" s="397"/>
      <c r="AJ1075" s="397"/>
      <c r="AK1075" s="397"/>
      <c r="AL1075" s="397"/>
      <c r="AM1075" s="397"/>
      <c r="AN1075" s="397"/>
      <c r="AO1075" s="397"/>
      <c r="AP1075" s="397"/>
      <c r="AQ1075" s="397"/>
      <c r="AR1075" s="397"/>
      <c r="AS1075" s="397"/>
      <c r="AT1075" s="397"/>
      <c r="AU1075" s="397"/>
      <c r="AV1075" s="397"/>
      <c r="AW1075" s="397"/>
      <c r="AX1075" s="397"/>
      <c r="AY1075" s="397"/>
      <c r="AZ1075" s="397"/>
      <c r="BA1075" s="553"/>
      <c r="BB1075" s="397"/>
      <c r="BC1075" s="397"/>
      <c r="BD1075" s="397"/>
      <c r="BE1075" s="397"/>
      <c r="BF1075" s="397"/>
      <c r="BG1075" s="397"/>
      <c r="BH1075" s="397"/>
      <c r="BI1075" s="397"/>
      <c r="BJ1075" s="397"/>
      <c r="BK1075" s="397"/>
    </row>
    <row r="1076" spans="2:63" x14ac:dyDescent="0.35">
      <c r="B1076" s="80"/>
      <c r="C1076" s="119"/>
      <c r="D1076" s="119"/>
      <c r="E1076" s="202"/>
      <c r="F1076" s="119"/>
      <c r="G1076" s="120"/>
      <c r="H1076" s="41"/>
      <c r="I1076" s="41"/>
      <c r="J1076" s="944">
        <f t="shared" si="130"/>
        <v>0</v>
      </c>
      <c r="K1076" s="292">
        <f t="shared" si="131"/>
        <v>0</v>
      </c>
      <c r="L1076" s="327">
        <f>IF(I1076&lt;(INDEX(Lookup!$U$2:$U$10,MATCH($D$45,Lookup!$S$2:$S$10,0))),0,365)</f>
        <v>0</v>
      </c>
      <c r="M1076" s="292">
        <f t="shared" si="129"/>
        <v>0</v>
      </c>
      <c r="N1076" s="371"/>
      <c r="O1076" s="150"/>
      <c r="P1076" s="397"/>
      <c r="Q1076" s="555"/>
      <c r="R1076" s="576">
        <f t="shared" si="132"/>
        <v>0</v>
      </c>
      <c r="S1076" s="576">
        <f t="shared" si="133"/>
        <v>0</v>
      </c>
      <c r="T1076" s="576">
        <f t="shared" si="134"/>
        <v>0</v>
      </c>
      <c r="U1076" s="576">
        <f t="shared" si="135"/>
        <v>0</v>
      </c>
      <c r="V1076" s="553"/>
      <c r="W1076" s="553"/>
      <c r="X1076" s="553"/>
      <c r="Y1076" s="553"/>
      <c r="Z1076" s="397"/>
      <c r="AA1076" s="397"/>
      <c r="AB1076" s="397"/>
      <c r="AC1076" s="397"/>
      <c r="AD1076" s="397"/>
      <c r="AE1076" s="397"/>
      <c r="AF1076" s="397"/>
      <c r="AG1076" s="397"/>
      <c r="AH1076" s="397"/>
      <c r="AI1076" s="397"/>
      <c r="AJ1076" s="397"/>
      <c r="AK1076" s="397"/>
      <c r="AL1076" s="397"/>
      <c r="AM1076" s="397"/>
      <c r="AN1076" s="397"/>
      <c r="AO1076" s="397"/>
      <c r="AP1076" s="397"/>
      <c r="AQ1076" s="397"/>
      <c r="AR1076" s="397"/>
      <c r="AS1076" s="397"/>
      <c r="AT1076" s="397"/>
      <c r="AU1076" s="397"/>
      <c r="AV1076" s="397"/>
      <c r="AW1076" s="397"/>
      <c r="AX1076" s="397"/>
      <c r="AY1076" s="397"/>
      <c r="AZ1076" s="397"/>
      <c r="BA1076" s="553"/>
      <c r="BB1076" s="397"/>
      <c r="BC1076" s="397"/>
      <c r="BD1076" s="397"/>
      <c r="BE1076" s="397"/>
      <c r="BF1076" s="397"/>
      <c r="BG1076" s="397"/>
      <c r="BH1076" s="397"/>
      <c r="BI1076" s="397"/>
      <c r="BJ1076" s="397"/>
      <c r="BK1076" s="397"/>
    </row>
    <row r="1077" spans="2:63" x14ac:dyDescent="0.35">
      <c r="B1077" s="80"/>
      <c r="C1077" s="119"/>
      <c r="D1077" s="119"/>
      <c r="E1077" s="202"/>
      <c r="F1077" s="119"/>
      <c r="G1077" s="120"/>
      <c r="H1077" s="41"/>
      <c r="I1077" s="41"/>
      <c r="J1077" s="944">
        <f t="shared" si="130"/>
        <v>0</v>
      </c>
      <c r="K1077" s="292">
        <f t="shared" si="131"/>
        <v>0</v>
      </c>
      <c r="L1077" s="327">
        <f>IF(I1077&lt;(INDEX(Lookup!$U$2:$U$10,MATCH($D$45,Lookup!$S$2:$S$10,0))),0,365)</f>
        <v>0</v>
      </c>
      <c r="M1077" s="292">
        <f t="shared" si="129"/>
        <v>0</v>
      </c>
      <c r="N1077" s="371"/>
      <c r="O1077" s="150"/>
      <c r="P1077" s="397"/>
      <c r="Q1077" s="555"/>
      <c r="R1077" s="576">
        <f t="shared" si="132"/>
        <v>0</v>
      </c>
      <c r="S1077" s="576">
        <f t="shared" si="133"/>
        <v>0</v>
      </c>
      <c r="T1077" s="576">
        <f t="shared" si="134"/>
        <v>0</v>
      </c>
      <c r="U1077" s="576">
        <f t="shared" si="135"/>
        <v>0</v>
      </c>
      <c r="V1077" s="553"/>
      <c r="W1077" s="553"/>
      <c r="X1077" s="553"/>
      <c r="Y1077" s="553"/>
      <c r="Z1077" s="397"/>
      <c r="AA1077" s="397"/>
      <c r="AB1077" s="397"/>
      <c r="AC1077" s="397"/>
      <c r="AD1077" s="397"/>
      <c r="AE1077" s="397"/>
      <c r="AF1077" s="397"/>
      <c r="AG1077" s="397"/>
      <c r="AH1077" s="397"/>
      <c r="AI1077" s="397"/>
      <c r="AJ1077" s="397"/>
      <c r="AK1077" s="397"/>
      <c r="AL1077" s="397"/>
      <c r="AM1077" s="397"/>
      <c r="AN1077" s="397"/>
      <c r="AO1077" s="397"/>
      <c r="AP1077" s="397"/>
      <c r="AQ1077" s="397"/>
      <c r="AR1077" s="397"/>
      <c r="AS1077" s="397"/>
      <c r="AT1077" s="397"/>
      <c r="AU1077" s="397"/>
      <c r="AV1077" s="397"/>
      <c r="AW1077" s="397"/>
      <c r="AX1077" s="397"/>
      <c r="AY1077" s="397"/>
      <c r="AZ1077" s="397"/>
      <c r="BA1077" s="553"/>
      <c r="BB1077" s="397"/>
      <c r="BC1077" s="397"/>
      <c r="BD1077" s="397"/>
      <c r="BE1077" s="397"/>
      <c r="BF1077" s="397"/>
      <c r="BG1077" s="397"/>
      <c r="BH1077" s="397"/>
      <c r="BI1077" s="397"/>
      <c r="BJ1077" s="397"/>
      <c r="BK1077" s="397"/>
    </row>
    <row r="1078" spans="2:63" x14ac:dyDescent="0.35">
      <c r="B1078" s="80"/>
      <c r="C1078" s="119"/>
      <c r="D1078" s="119"/>
      <c r="E1078" s="202"/>
      <c r="F1078" s="119"/>
      <c r="G1078" s="120"/>
      <c r="H1078" s="41"/>
      <c r="I1078" s="41"/>
      <c r="J1078" s="944">
        <f t="shared" si="130"/>
        <v>0</v>
      </c>
      <c r="K1078" s="292">
        <f t="shared" si="131"/>
        <v>0</v>
      </c>
      <c r="L1078" s="327">
        <f>IF(I1078&lt;(INDEX(Lookup!$U$2:$U$10,MATCH($D$45,Lookup!$S$2:$S$10,0))),0,365)</f>
        <v>0</v>
      </c>
      <c r="M1078" s="292">
        <f t="shared" si="129"/>
        <v>0</v>
      </c>
      <c r="N1078" s="371"/>
      <c r="O1078" s="150"/>
      <c r="P1078" s="397"/>
      <c r="Q1078" s="555"/>
      <c r="R1078" s="576">
        <f t="shared" si="132"/>
        <v>0</v>
      </c>
      <c r="S1078" s="576">
        <f t="shared" si="133"/>
        <v>0</v>
      </c>
      <c r="T1078" s="576">
        <f t="shared" si="134"/>
        <v>0</v>
      </c>
      <c r="U1078" s="576">
        <f t="shared" si="135"/>
        <v>0</v>
      </c>
      <c r="V1078" s="553"/>
      <c r="W1078" s="553"/>
      <c r="X1078" s="553"/>
      <c r="Y1078" s="553"/>
      <c r="Z1078" s="397"/>
      <c r="AA1078" s="397"/>
      <c r="AB1078" s="397"/>
      <c r="AC1078" s="397"/>
      <c r="AD1078" s="397"/>
      <c r="AE1078" s="397"/>
      <c r="AF1078" s="397"/>
      <c r="AG1078" s="397"/>
      <c r="AH1078" s="397"/>
      <c r="AI1078" s="397"/>
      <c r="AJ1078" s="397"/>
      <c r="AK1078" s="397"/>
      <c r="AL1078" s="397"/>
      <c r="AM1078" s="397"/>
      <c r="AN1078" s="397"/>
      <c r="AO1078" s="397"/>
      <c r="AP1078" s="397"/>
      <c r="AQ1078" s="397"/>
      <c r="AR1078" s="397"/>
      <c r="AS1078" s="397"/>
      <c r="AT1078" s="397"/>
      <c r="AU1078" s="397"/>
      <c r="AV1078" s="397"/>
      <c r="AW1078" s="397"/>
      <c r="AX1078" s="397"/>
      <c r="AY1078" s="397"/>
      <c r="AZ1078" s="397"/>
      <c r="BA1078" s="553"/>
      <c r="BB1078" s="397"/>
      <c r="BC1078" s="397"/>
      <c r="BD1078" s="397"/>
      <c r="BE1078" s="397"/>
      <c r="BF1078" s="397"/>
      <c r="BG1078" s="397"/>
      <c r="BH1078" s="397"/>
      <c r="BI1078" s="397"/>
      <c r="BJ1078" s="397"/>
      <c r="BK1078" s="397"/>
    </row>
    <row r="1079" spans="2:63" x14ac:dyDescent="0.35">
      <c r="B1079" s="80"/>
      <c r="C1079" s="119"/>
      <c r="D1079" s="119"/>
      <c r="E1079" s="202"/>
      <c r="F1079" s="119"/>
      <c r="G1079" s="120"/>
      <c r="H1079" s="41"/>
      <c r="I1079" s="41"/>
      <c r="J1079" s="944">
        <f t="shared" si="130"/>
        <v>0</v>
      </c>
      <c r="K1079" s="292">
        <f t="shared" si="131"/>
        <v>0</v>
      </c>
      <c r="L1079" s="327">
        <f>IF(I1079&lt;(INDEX(Lookup!$U$2:$U$10,MATCH($D$45,Lookup!$S$2:$S$10,0))),0,365)</f>
        <v>0</v>
      </c>
      <c r="M1079" s="292">
        <f t="shared" si="129"/>
        <v>0</v>
      </c>
      <c r="N1079" s="371"/>
      <c r="O1079" s="150"/>
      <c r="P1079" s="397"/>
      <c r="Q1079" s="555"/>
      <c r="R1079" s="576">
        <f t="shared" si="132"/>
        <v>0</v>
      </c>
      <c r="S1079" s="576">
        <f t="shared" si="133"/>
        <v>0</v>
      </c>
      <c r="T1079" s="576">
        <f t="shared" si="134"/>
        <v>0</v>
      </c>
      <c r="U1079" s="576">
        <f t="shared" si="135"/>
        <v>0</v>
      </c>
      <c r="V1079" s="553"/>
      <c r="W1079" s="553"/>
      <c r="X1079" s="553"/>
      <c r="Y1079" s="553"/>
      <c r="Z1079" s="397"/>
      <c r="AA1079" s="397"/>
      <c r="AB1079" s="397"/>
      <c r="AC1079" s="397"/>
      <c r="AD1079" s="397"/>
      <c r="AE1079" s="397"/>
      <c r="AF1079" s="397"/>
      <c r="AG1079" s="397"/>
      <c r="AH1079" s="397"/>
      <c r="AI1079" s="397"/>
      <c r="AJ1079" s="397"/>
      <c r="AK1079" s="397"/>
      <c r="AL1079" s="397"/>
      <c r="AM1079" s="397"/>
      <c r="AN1079" s="397"/>
      <c r="AO1079" s="397"/>
      <c r="AP1079" s="397"/>
      <c r="AQ1079" s="397"/>
      <c r="AR1079" s="397"/>
      <c r="AS1079" s="397"/>
      <c r="AT1079" s="397"/>
      <c r="AU1079" s="397"/>
      <c r="AV1079" s="397"/>
      <c r="AW1079" s="397"/>
      <c r="AX1079" s="397"/>
      <c r="AY1079" s="397"/>
      <c r="AZ1079" s="397"/>
      <c r="BA1079" s="553"/>
      <c r="BB1079" s="397"/>
      <c r="BC1079" s="397"/>
      <c r="BD1079" s="397"/>
      <c r="BE1079" s="397"/>
      <c r="BF1079" s="397"/>
      <c r="BG1079" s="397"/>
      <c r="BH1079" s="397"/>
      <c r="BI1079" s="397"/>
      <c r="BJ1079" s="397"/>
      <c r="BK1079" s="397"/>
    </row>
    <row r="1080" spans="2:63" x14ac:dyDescent="0.35">
      <c r="B1080" s="80"/>
      <c r="C1080" s="119"/>
      <c r="D1080" s="119"/>
      <c r="E1080" s="202"/>
      <c r="F1080" s="119"/>
      <c r="G1080" s="120"/>
      <c r="H1080" s="41"/>
      <c r="I1080" s="41"/>
      <c r="J1080" s="944">
        <f t="shared" si="130"/>
        <v>0</v>
      </c>
      <c r="K1080" s="292">
        <f t="shared" si="131"/>
        <v>0</v>
      </c>
      <c r="L1080" s="327">
        <f>IF(I1080&lt;(INDEX(Lookup!$U$2:$U$10,MATCH($D$45,Lookup!$S$2:$S$10,0))),0,365)</f>
        <v>0</v>
      </c>
      <c r="M1080" s="292">
        <f t="shared" si="129"/>
        <v>0</v>
      </c>
      <c r="N1080" s="371"/>
      <c r="O1080" s="150"/>
      <c r="P1080" s="397"/>
      <c r="Q1080" s="555"/>
      <c r="R1080" s="576">
        <f t="shared" si="132"/>
        <v>0</v>
      </c>
      <c r="S1080" s="576">
        <f t="shared" si="133"/>
        <v>0</v>
      </c>
      <c r="T1080" s="576">
        <f t="shared" si="134"/>
        <v>0</v>
      </c>
      <c r="U1080" s="576">
        <f t="shared" si="135"/>
        <v>0</v>
      </c>
      <c r="V1080" s="553"/>
      <c r="W1080" s="553"/>
      <c r="X1080" s="553"/>
      <c r="Y1080" s="553"/>
      <c r="Z1080" s="397"/>
      <c r="AA1080" s="397"/>
      <c r="AB1080" s="397"/>
      <c r="AC1080" s="397"/>
      <c r="AD1080" s="397"/>
      <c r="AE1080" s="397"/>
      <c r="AF1080" s="397"/>
      <c r="AG1080" s="397"/>
      <c r="AH1080" s="397"/>
      <c r="AI1080" s="397"/>
      <c r="AJ1080" s="397"/>
      <c r="AK1080" s="397"/>
      <c r="AL1080" s="397"/>
      <c r="AM1080" s="397"/>
      <c r="AN1080" s="397"/>
      <c r="AO1080" s="397"/>
      <c r="AP1080" s="397"/>
      <c r="AQ1080" s="397"/>
      <c r="AR1080" s="397"/>
      <c r="AS1080" s="397"/>
      <c r="AT1080" s="397"/>
      <c r="AU1080" s="397"/>
      <c r="AV1080" s="397"/>
      <c r="AW1080" s="397"/>
      <c r="AX1080" s="397"/>
      <c r="AY1080" s="397"/>
      <c r="AZ1080" s="397"/>
      <c r="BA1080" s="553"/>
      <c r="BB1080" s="397"/>
      <c r="BC1080" s="397"/>
      <c r="BD1080" s="397"/>
      <c r="BE1080" s="397"/>
      <c r="BF1080" s="397"/>
      <c r="BG1080" s="397"/>
      <c r="BH1080" s="397"/>
      <c r="BI1080" s="397"/>
      <c r="BJ1080" s="397"/>
      <c r="BK1080" s="397"/>
    </row>
    <row r="1081" spans="2:63" x14ac:dyDescent="0.35">
      <c r="B1081" s="80"/>
      <c r="C1081" s="119"/>
      <c r="D1081" s="119"/>
      <c r="E1081" s="202"/>
      <c r="F1081" s="119"/>
      <c r="G1081" s="120"/>
      <c r="H1081" s="41"/>
      <c r="I1081" s="41"/>
      <c r="J1081" s="944">
        <f t="shared" si="130"/>
        <v>0</v>
      </c>
      <c r="K1081" s="292">
        <f t="shared" si="131"/>
        <v>0</v>
      </c>
      <c r="L1081" s="327">
        <f>IF(I1081&lt;(INDEX(Lookup!$U$2:$U$10,MATCH($D$45,Lookup!$S$2:$S$10,0))),0,365)</f>
        <v>0</v>
      </c>
      <c r="M1081" s="292">
        <f t="shared" si="129"/>
        <v>0</v>
      </c>
      <c r="N1081" s="371"/>
      <c r="O1081" s="150"/>
      <c r="P1081" s="397"/>
      <c r="Q1081" s="555"/>
      <c r="R1081" s="576">
        <f t="shared" si="132"/>
        <v>0</v>
      </c>
      <c r="S1081" s="576">
        <f t="shared" si="133"/>
        <v>0</v>
      </c>
      <c r="T1081" s="576">
        <f t="shared" si="134"/>
        <v>0</v>
      </c>
      <c r="U1081" s="576">
        <f t="shared" si="135"/>
        <v>0</v>
      </c>
      <c r="V1081" s="553"/>
      <c r="W1081" s="553"/>
      <c r="X1081" s="553"/>
      <c r="Y1081" s="553"/>
      <c r="Z1081" s="397"/>
      <c r="AA1081" s="397"/>
      <c r="AB1081" s="397"/>
      <c r="AC1081" s="397"/>
      <c r="AD1081" s="397"/>
      <c r="AE1081" s="397"/>
      <c r="AF1081" s="397"/>
      <c r="AG1081" s="397"/>
      <c r="AH1081" s="397"/>
      <c r="AI1081" s="397"/>
      <c r="AJ1081" s="397"/>
      <c r="AK1081" s="397"/>
      <c r="AL1081" s="397"/>
      <c r="AM1081" s="397"/>
      <c r="AN1081" s="397"/>
      <c r="AO1081" s="397"/>
      <c r="AP1081" s="397"/>
      <c r="AQ1081" s="397"/>
      <c r="AR1081" s="397"/>
      <c r="AS1081" s="397"/>
      <c r="AT1081" s="397"/>
      <c r="AU1081" s="397"/>
      <c r="AV1081" s="397"/>
      <c r="AW1081" s="397"/>
      <c r="AX1081" s="397"/>
      <c r="AY1081" s="397"/>
      <c r="AZ1081" s="397"/>
      <c r="BA1081" s="553"/>
      <c r="BB1081" s="397"/>
      <c r="BC1081" s="397"/>
      <c r="BD1081" s="397"/>
      <c r="BE1081" s="397"/>
      <c r="BF1081" s="397"/>
      <c r="BG1081" s="397"/>
      <c r="BH1081" s="397"/>
      <c r="BI1081" s="397"/>
      <c r="BJ1081" s="397"/>
      <c r="BK1081" s="397"/>
    </row>
    <row r="1082" spans="2:63" x14ac:dyDescent="0.35">
      <c r="B1082" s="80"/>
      <c r="C1082" s="119"/>
      <c r="D1082" s="119"/>
      <c r="E1082" s="202"/>
      <c r="F1082" s="119"/>
      <c r="G1082" s="120"/>
      <c r="H1082" s="41"/>
      <c r="I1082" s="41"/>
      <c r="J1082" s="944">
        <f t="shared" si="130"/>
        <v>0</v>
      </c>
      <c r="K1082" s="292">
        <f t="shared" si="131"/>
        <v>0</v>
      </c>
      <c r="L1082" s="327">
        <f>IF(I1082&lt;(INDEX(Lookup!$U$2:$U$10,MATCH($D$45,Lookup!$S$2:$S$10,0))),0,365)</f>
        <v>0</v>
      </c>
      <c r="M1082" s="292">
        <f t="shared" si="129"/>
        <v>0</v>
      </c>
      <c r="N1082" s="371"/>
      <c r="O1082" s="150"/>
      <c r="P1082" s="397"/>
      <c r="Q1082" s="555"/>
      <c r="R1082" s="576">
        <f t="shared" si="132"/>
        <v>0</v>
      </c>
      <c r="S1082" s="576">
        <f t="shared" si="133"/>
        <v>0</v>
      </c>
      <c r="T1082" s="576">
        <f t="shared" si="134"/>
        <v>0</v>
      </c>
      <c r="U1082" s="576">
        <f t="shared" si="135"/>
        <v>0</v>
      </c>
      <c r="V1082" s="553"/>
      <c r="W1082" s="553"/>
      <c r="X1082" s="553"/>
      <c r="Y1082" s="553"/>
      <c r="Z1082" s="397"/>
      <c r="AA1082" s="397"/>
      <c r="AB1082" s="397"/>
      <c r="AC1082" s="397"/>
      <c r="AD1082" s="397"/>
      <c r="AE1082" s="397"/>
      <c r="AF1082" s="397"/>
      <c r="AG1082" s="397"/>
      <c r="AH1082" s="397"/>
      <c r="AI1082" s="397"/>
      <c r="AJ1082" s="397"/>
      <c r="AK1082" s="397"/>
      <c r="AL1082" s="397"/>
      <c r="AM1082" s="397"/>
      <c r="AN1082" s="397"/>
      <c r="AO1082" s="397"/>
      <c r="AP1082" s="397"/>
      <c r="AQ1082" s="397"/>
      <c r="AR1082" s="397"/>
      <c r="AS1082" s="397"/>
      <c r="AT1082" s="397"/>
      <c r="AU1082" s="397"/>
      <c r="AV1082" s="397"/>
      <c r="AW1082" s="397"/>
      <c r="AX1082" s="397"/>
      <c r="AY1082" s="397"/>
      <c r="AZ1082" s="397"/>
      <c r="BA1082" s="553"/>
      <c r="BB1082" s="397"/>
      <c r="BC1082" s="397"/>
      <c r="BD1082" s="397"/>
      <c r="BE1082" s="397"/>
      <c r="BF1082" s="397"/>
      <c r="BG1082" s="397"/>
      <c r="BH1082" s="397"/>
      <c r="BI1082" s="397"/>
      <c r="BJ1082" s="397"/>
      <c r="BK1082" s="397"/>
    </row>
    <row r="1083" spans="2:63" x14ac:dyDescent="0.35">
      <c r="B1083" s="80"/>
      <c r="C1083" s="119"/>
      <c r="D1083" s="119"/>
      <c r="E1083" s="202"/>
      <c r="F1083" s="119"/>
      <c r="G1083" s="120"/>
      <c r="H1083" s="41"/>
      <c r="I1083" s="41"/>
      <c r="J1083" s="944">
        <f t="shared" si="130"/>
        <v>0</v>
      </c>
      <c r="K1083" s="292">
        <f t="shared" si="131"/>
        <v>0</v>
      </c>
      <c r="L1083" s="327">
        <f>IF(I1083&lt;(INDEX(Lookup!$U$2:$U$10,MATCH($D$45,Lookup!$S$2:$S$10,0))),0,365)</f>
        <v>0</v>
      </c>
      <c r="M1083" s="292">
        <f t="shared" si="129"/>
        <v>0</v>
      </c>
      <c r="N1083" s="371"/>
      <c r="O1083" s="150"/>
      <c r="P1083" s="397"/>
      <c r="Q1083" s="555"/>
      <c r="R1083" s="576">
        <f t="shared" si="132"/>
        <v>0</v>
      </c>
      <c r="S1083" s="576">
        <f t="shared" si="133"/>
        <v>0</v>
      </c>
      <c r="T1083" s="576">
        <f t="shared" si="134"/>
        <v>0</v>
      </c>
      <c r="U1083" s="576">
        <f t="shared" si="135"/>
        <v>0</v>
      </c>
      <c r="V1083" s="553"/>
      <c r="W1083" s="553"/>
      <c r="X1083" s="553"/>
      <c r="Y1083" s="553"/>
      <c r="Z1083" s="397"/>
      <c r="AA1083" s="397"/>
      <c r="AB1083" s="397"/>
      <c r="AC1083" s="397"/>
      <c r="AD1083" s="397"/>
      <c r="AE1083" s="397"/>
      <c r="AF1083" s="397"/>
      <c r="AG1083" s="397"/>
      <c r="AH1083" s="397"/>
      <c r="AI1083" s="397"/>
      <c r="AJ1083" s="397"/>
      <c r="AK1083" s="397"/>
      <c r="AL1083" s="397"/>
      <c r="AM1083" s="397"/>
      <c r="AN1083" s="397"/>
      <c r="AO1083" s="397"/>
      <c r="AP1083" s="397"/>
      <c r="AQ1083" s="397"/>
      <c r="AR1083" s="397"/>
      <c r="AS1083" s="397"/>
      <c r="AT1083" s="397"/>
      <c r="AU1083" s="397"/>
      <c r="AV1083" s="397"/>
      <c r="AW1083" s="397"/>
      <c r="AX1083" s="397"/>
      <c r="AY1083" s="397"/>
      <c r="AZ1083" s="397"/>
      <c r="BA1083" s="553"/>
      <c r="BB1083" s="397"/>
      <c r="BC1083" s="397"/>
      <c r="BD1083" s="397"/>
      <c r="BE1083" s="397"/>
      <c r="BF1083" s="397"/>
      <c r="BG1083" s="397"/>
      <c r="BH1083" s="397"/>
      <c r="BI1083" s="397"/>
      <c r="BJ1083" s="397"/>
      <c r="BK1083" s="397"/>
    </row>
    <row r="1084" spans="2:63" x14ac:dyDescent="0.35">
      <c r="B1084" s="80"/>
      <c r="C1084" s="119"/>
      <c r="D1084" s="119"/>
      <c r="E1084" s="202"/>
      <c r="F1084" s="119"/>
      <c r="G1084" s="120"/>
      <c r="H1084" s="41"/>
      <c r="I1084" s="41"/>
      <c r="J1084" s="944">
        <f t="shared" si="130"/>
        <v>0</v>
      </c>
      <c r="K1084" s="292">
        <f t="shared" si="131"/>
        <v>0</v>
      </c>
      <c r="L1084" s="327">
        <f>IF(I1084&lt;(INDEX(Lookup!$U$2:$U$10,MATCH($D$45,Lookup!$S$2:$S$10,0))),0,365)</f>
        <v>0</v>
      </c>
      <c r="M1084" s="292">
        <f t="shared" si="129"/>
        <v>0</v>
      </c>
      <c r="N1084" s="371"/>
      <c r="O1084" s="150"/>
      <c r="P1084" s="397"/>
      <c r="Q1084" s="555"/>
      <c r="R1084" s="576">
        <f t="shared" si="132"/>
        <v>0</v>
      </c>
      <c r="S1084" s="576">
        <f t="shared" si="133"/>
        <v>0</v>
      </c>
      <c r="T1084" s="576">
        <f t="shared" si="134"/>
        <v>0</v>
      </c>
      <c r="U1084" s="576">
        <f t="shared" si="135"/>
        <v>0</v>
      </c>
      <c r="V1084" s="553"/>
      <c r="W1084" s="553"/>
      <c r="X1084" s="553"/>
      <c r="Y1084" s="553"/>
      <c r="Z1084" s="397"/>
      <c r="AA1084" s="397"/>
      <c r="AB1084" s="397"/>
      <c r="AC1084" s="397"/>
      <c r="AD1084" s="397"/>
      <c r="AE1084" s="397"/>
      <c r="AF1084" s="397"/>
      <c r="AG1084" s="397"/>
      <c r="AH1084" s="397"/>
      <c r="AI1084" s="397"/>
      <c r="AJ1084" s="397"/>
      <c r="AK1084" s="397"/>
      <c r="AL1084" s="397"/>
      <c r="AM1084" s="397"/>
      <c r="AN1084" s="397"/>
      <c r="AO1084" s="397"/>
      <c r="AP1084" s="397"/>
      <c r="AQ1084" s="397"/>
      <c r="AR1084" s="397"/>
      <c r="AS1084" s="397"/>
      <c r="AT1084" s="397"/>
      <c r="AU1084" s="397"/>
      <c r="AV1084" s="397"/>
      <c r="AW1084" s="397"/>
      <c r="AX1084" s="397"/>
      <c r="AY1084" s="397"/>
      <c r="AZ1084" s="397"/>
      <c r="BA1084" s="553"/>
      <c r="BB1084" s="397"/>
      <c r="BC1084" s="397"/>
      <c r="BD1084" s="397"/>
      <c r="BE1084" s="397"/>
      <c r="BF1084" s="397"/>
      <c r="BG1084" s="397"/>
      <c r="BH1084" s="397"/>
      <c r="BI1084" s="397"/>
      <c r="BJ1084" s="397"/>
      <c r="BK1084" s="397"/>
    </row>
    <row r="1085" spans="2:63" x14ac:dyDescent="0.35">
      <c r="B1085" s="80"/>
      <c r="C1085" s="119"/>
      <c r="D1085" s="119"/>
      <c r="E1085" s="202"/>
      <c r="F1085" s="119"/>
      <c r="G1085" s="120"/>
      <c r="H1085" s="41"/>
      <c r="I1085" s="41"/>
      <c r="J1085" s="944">
        <f t="shared" si="130"/>
        <v>0</v>
      </c>
      <c r="K1085" s="292">
        <f t="shared" si="131"/>
        <v>0</v>
      </c>
      <c r="L1085" s="327">
        <f>IF(I1085&lt;(INDEX(Lookup!$U$2:$U$10,MATCH($D$45,Lookup!$S$2:$S$10,0))),0,365)</f>
        <v>0</v>
      </c>
      <c r="M1085" s="292">
        <f t="shared" si="129"/>
        <v>0</v>
      </c>
      <c r="N1085" s="371"/>
      <c r="O1085" s="150"/>
      <c r="P1085" s="397"/>
      <c r="Q1085" s="555"/>
      <c r="R1085" s="576">
        <f t="shared" si="132"/>
        <v>0</v>
      </c>
      <c r="S1085" s="576">
        <f t="shared" si="133"/>
        <v>0</v>
      </c>
      <c r="T1085" s="576">
        <f t="shared" si="134"/>
        <v>0</v>
      </c>
      <c r="U1085" s="576">
        <f t="shared" si="135"/>
        <v>0</v>
      </c>
      <c r="V1085" s="553"/>
      <c r="W1085" s="553"/>
      <c r="X1085" s="553"/>
      <c r="Y1085" s="553"/>
      <c r="Z1085" s="397"/>
      <c r="AA1085" s="397"/>
      <c r="AB1085" s="397"/>
      <c r="AC1085" s="397"/>
      <c r="AD1085" s="397"/>
      <c r="AE1085" s="397"/>
      <c r="AF1085" s="397"/>
      <c r="AG1085" s="397"/>
      <c r="AH1085" s="397"/>
      <c r="AI1085" s="397"/>
      <c r="AJ1085" s="397"/>
      <c r="AK1085" s="397"/>
      <c r="AL1085" s="397"/>
      <c r="AM1085" s="397"/>
      <c r="AN1085" s="397"/>
      <c r="AO1085" s="397"/>
      <c r="AP1085" s="397"/>
      <c r="AQ1085" s="397"/>
      <c r="AR1085" s="397"/>
      <c r="AS1085" s="397"/>
      <c r="AT1085" s="397"/>
      <c r="AU1085" s="397"/>
      <c r="AV1085" s="397"/>
      <c r="AW1085" s="397"/>
      <c r="AX1085" s="397"/>
      <c r="AY1085" s="397"/>
      <c r="AZ1085" s="397"/>
      <c r="BA1085" s="553"/>
      <c r="BB1085" s="397"/>
      <c r="BC1085" s="397"/>
      <c r="BD1085" s="397"/>
      <c r="BE1085" s="397"/>
      <c r="BF1085" s="397"/>
      <c r="BG1085" s="397"/>
      <c r="BH1085" s="397"/>
      <c r="BI1085" s="397"/>
      <c r="BJ1085" s="397"/>
      <c r="BK1085" s="397"/>
    </row>
    <row r="1086" spans="2:63" x14ac:dyDescent="0.35">
      <c r="B1086" s="80"/>
      <c r="C1086" s="119"/>
      <c r="D1086" s="119"/>
      <c r="E1086" s="202"/>
      <c r="F1086" s="119"/>
      <c r="G1086" s="120"/>
      <c r="H1086" s="41"/>
      <c r="I1086" s="41"/>
      <c r="J1086" s="944">
        <f t="shared" si="130"/>
        <v>0</v>
      </c>
      <c r="K1086" s="292">
        <f t="shared" si="131"/>
        <v>0</v>
      </c>
      <c r="L1086" s="327">
        <f>IF(I1086&lt;(INDEX(Lookup!$U$2:$U$10,MATCH($D$45,Lookup!$S$2:$S$10,0))),0,365)</f>
        <v>0</v>
      </c>
      <c r="M1086" s="292">
        <f t="shared" si="129"/>
        <v>0</v>
      </c>
      <c r="N1086" s="371"/>
      <c r="O1086" s="150"/>
      <c r="P1086" s="397"/>
      <c r="Q1086" s="555"/>
      <c r="R1086" s="576">
        <f t="shared" si="132"/>
        <v>0</v>
      </c>
      <c r="S1086" s="576">
        <f t="shared" si="133"/>
        <v>0</v>
      </c>
      <c r="T1086" s="576">
        <f t="shared" si="134"/>
        <v>0</v>
      </c>
      <c r="U1086" s="576">
        <f t="shared" si="135"/>
        <v>0</v>
      </c>
      <c r="V1086" s="553"/>
      <c r="W1086" s="553"/>
      <c r="X1086" s="553"/>
      <c r="Y1086" s="553"/>
      <c r="Z1086" s="397"/>
      <c r="AA1086" s="397"/>
      <c r="AB1086" s="397"/>
      <c r="AC1086" s="397"/>
      <c r="AD1086" s="397"/>
      <c r="AE1086" s="397"/>
      <c r="AF1086" s="397"/>
      <c r="AG1086" s="397"/>
      <c r="AH1086" s="397"/>
      <c r="AI1086" s="397"/>
      <c r="AJ1086" s="397"/>
      <c r="AK1086" s="397"/>
      <c r="AL1086" s="397"/>
      <c r="AM1086" s="397"/>
      <c r="AN1086" s="397"/>
      <c r="AO1086" s="397"/>
      <c r="AP1086" s="397"/>
      <c r="AQ1086" s="397"/>
      <c r="AR1086" s="397"/>
      <c r="AS1086" s="397"/>
      <c r="AT1086" s="397"/>
      <c r="AU1086" s="397"/>
      <c r="AV1086" s="397"/>
      <c r="AW1086" s="397"/>
      <c r="AX1086" s="397"/>
      <c r="AY1086" s="397"/>
      <c r="AZ1086" s="397"/>
      <c r="BA1086" s="553"/>
      <c r="BB1086" s="397"/>
      <c r="BC1086" s="397"/>
      <c r="BD1086" s="397"/>
      <c r="BE1086" s="397"/>
      <c r="BF1086" s="397"/>
      <c r="BG1086" s="397"/>
      <c r="BH1086" s="397"/>
      <c r="BI1086" s="397"/>
      <c r="BJ1086" s="397"/>
      <c r="BK1086" s="397"/>
    </row>
    <row r="1087" spans="2:63" x14ac:dyDescent="0.35">
      <c r="B1087" s="80"/>
      <c r="C1087" s="119"/>
      <c r="D1087" s="119"/>
      <c r="E1087" s="202"/>
      <c r="F1087" s="119"/>
      <c r="G1087" s="120"/>
      <c r="H1087" s="41"/>
      <c r="I1087" s="41"/>
      <c r="J1087" s="944">
        <f t="shared" si="130"/>
        <v>0</v>
      </c>
      <c r="K1087" s="292">
        <f t="shared" si="131"/>
        <v>0</v>
      </c>
      <c r="L1087" s="327">
        <f>IF(I1087&lt;(INDEX(Lookup!$U$2:$U$10,MATCH($D$45,Lookup!$S$2:$S$10,0))),0,365)</f>
        <v>0</v>
      </c>
      <c r="M1087" s="292">
        <f t="shared" si="129"/>
        <v>0</v>
      </c>
      <c r="N1087" s="371"/>
      <c r="O1087" s="150"/>
      <c r="P1087" s="397"/>
      <c r="Q1087" s="555"/>
      <c r="R1087" s="576">
        <f t="shared" si="132"/>
        <v>0</v>
      </c>
      <c r="S1087" s="576">
        <f t="shared" si="133"/>
        <v>0</v>
      </c>
      <c r="T1087" s="576">
        <f t="shared" si="134"/>
        <v>0</v>
      </c>
      <c r="U1087" s="576">
        <f t="shared" si="135"/>
        <v>0</v>
      </c>
      <c r="V1087" s="553"/>
      <c r="W1087" s="553"/>
      <c r="X1087" s="553"/>
      <c r="Y1087" s="553"/>
      <c r="Z1087" s="397"/>
      <c r="AA1087" s="397"/>
      <c r="AB1087" s="397"/>
      <c r="AC1087" s="397"/>
      <c r="AD1087" s="397"/>
      <c r="AE1087" s="397"/>
      <c r="AF1087" s="397"/>
      <c r="AG1087" s="397"/>
      <c r="AH1087" s="397"/>
      <c r="AI1087" s="397"/>
      <c r="AJ1087" s="397"/>
      <c r="AK1087" s="397"/>
      <c r="AL1087" s="397"/>
      <c r="AM1087" s="397"/>
      <c r="AN1087" s="397"/>
      <c r="AO1087" s="397"/>
      <c r="AP1087" s="397"/>
      <c r="AQ1087" s="397"/>
      <c r="AR1087" s="397"/>
      <c r="AS1087" s="397"/>
      <c r="AT1087" s="397"/>
      <c r="AU1087" s="397"/>
      <c r="AV1087" s="397"/>
      <c r="AW1087" s="397"/>
      <c r="AX1087" s="397"/>
      <c r="AY1087" s="397"/>
      <c r="AZ1087" s="397"/>
      <c r="BA1087" s="553"/>
      <c r="BB1087" s="397"/>
      <c r="BC1087" s="397"/>
      <c r="BD1087" s="397"/>
      <c r="BE1087" s="397"/>
      <c r="BF1087" s="397"/>
      <c r="BG1087" s="397"/>
      <c r="BH1087" s="397"/>
      <c r="BI1087" s="397"/>
      <c r="BJ1087" s="397"/>
      <c r="BK1087" s="397"/>
    </row>
    <row r="1088" spans="2:63" x14ac:dyDescent="0.35">
      <c r="B1088" s="80"/>
      <c r="C1088" s="119"/>
      <c r="D1088" s="119"/>
      <c r="E1088" s="202"/>
      <c r="F1088" s="119"/>
      <c r="G1088" s="120"/>
      <c r="H1088" s="41"/>
      <c r="I1088" s="41"/>
      <c r="J1088" s="944">
        <f t="shared" si="130"/>
        <v>0</v>
      </c>
      <c r="K1088" s="292">
        <f t="shared" si="131"/>
        <v>0</v>
      </c>
      <c r="L1088" s="327">
        <f>IF(I1088&lt;(INDEX(Lookup!$U$2:$U$10,MATCH($D$45,Lookup!$S$2:$S$10,0))),0,365)</f>
        <v>0</v>
      </c>
      <c r="M1088" s="292">
        <f t="shared" si="129"/>
        <v>0</v>
      </c>
      <c r="N1088" s="371"/>
      <c r="O1088" s="150"/>
      <c r="P1088" s="397"/>
      <c r="Q1088" s="555"/>
      <c r="R1088" s="576">
        <f t="shared" si="132"/>
        <v>0</v>
      </c>
      <c r="S1088" s="576">
        <f t="shared" si="133"/>
        <v>0</v>
      </c>
      <c r="T1088" s="576">
        <f t="shared" si="134"/>
        <v>0</v>
      </c>
      <c r="U1088" s="576">
        <f t="shared" si="135"/>
        <v>0</v>
      </c>
      <c r="V1088" s="553"/>
      <c r="W1088" s="553"/>
      <c r="X1088" s="553"/>
      <c r="Y1088" s="553"/>
      <c r="Z1088" s="397"/>
      <c r="AA1088" s="397"/>
      <c r="AB1088" s="397"/>
      <c r="AC1088" s="397"/>
      <c r="AD1088" s="397"/>
      <c r="AE1088" s="397"/>
      <c r="AF1088" s="397"/>
      <c r="AG1088" s="397"/>
      <c r="AH1088" s="397"/>
      <c r="AI1088" s="397"/>
      <c r="AJ1088" s="397"/>
      <c r="AK1088" s="397"/>
      <c r="AL1088" s="397"/>
      <c r="AM1088" s="397"/>
      <c r="AN1088" s="397"/>
      <c r="AO1088" s="397"/>
      <c r="AP1088" s="397"/>
      <c r="AQ1088" s="397"/>
      <c r="AR1088" s="397"/>
      <c r="AS1088" s="397"/>
      <c r="AT1088" s="397"/>
      <c r="AU1088" s="397"/>
      <c r="AV1088" s="397"/>
      <c r="AW1088" s="397"/>
      <c r="AX1088" s="397"/>
      <c r="AY1088" s="397"/>
      <c r="AZ1088" s="397"/>
      <c r="BA1088" s="553"/>
      <c r="BB1088" s="397"/>
      <c r="BC1088" s="397"/>
      <c r="BD1088" s="397"/>
      <c r="BE1088" s="397"/>
      <c r="BF1088" s="397"/>
      <c r="BG1088" s="397"/>
      <c r="BH1088" s="397"/>
      <c r="BI1088" s="397"/>
      <c r="BJ1088" s="397"/>
      <c r="BK1088" s="397"/>
    </row>
    <row r="1089" spans="2:63" x14ac:dyDescent="0.35">
      <c r="B1089" s="80"/>
      <c r="C1089" s="119"/>
      <c r="D1089" s="119"/>
      <c r="E1089" s="202"/>
      <c r="F1089" s="119"/>
      <c r="G1089" s="120"/>
      <c r="H1089" s="41"/>
      <c r="I1089" s="41"/>
      <c r="J1089" s="944">
        <f t="shared" si="130"/>
        <v>0</v>
      </c>
      <c r="K1089" s="292">
        <f t="shared" si="131"/>
        <v>0</v>
      </c>
      <c r="L1089" s="327">
        <f>IF(I1089&lt;(INDEX(Lookup!$U$2:$U$10,MATCH($D$45,Lookup!$S$2:$S$10,0))),0,365)</f>
        <v>0</v>
      </c>
      <c r="M1089" s="292">
        <f t="shared" si="129"/>
        <v>0</v>
      </c>
      <c r="N1089" s="371"/>
      <c r="O1089" s="150"/>
      <c r="P1089" s="397"/>
      <c r="Q1089" s="555"/>
      <c r="R1089" s="576">
        <f t="shared" si="132"/>
        <v>0</v>
      </c>
      <c r="S1089" s="576">
        <f t="shared" si="133"/>
        <v>0</v>
      </c>
      <c r="T1089" s="576">
        <f t="shared" si="134"/>
        <v>0</v>
      </c>
      <c r="U1089" s="576">
        <f t="shared" si="135"/>
        <v>0</v>
      </c>
      <c r="V1089" s="553"/>
      <c r="W1089" s="553"/>
      <c r="X1089" s="553"/>
      <c r="Y1089" s="553"/>
      <c r="Z1089" s="397"/>
      <c r="AA1089" s="397"/>
      <c r="AB1089" s="397"/>
      <c r="AC1089" s="397"/>
      <c r="AD1089" s="397"/>
      <c r="AE1089" s="397"/>
      <c r="AF1089" s="397"/>
      <c r="AG1089" s="397"/>
      <c r="AH1089" s="397"/>
      <c r="AI1089" s="397"/>
      <c r="AJ1089" s="397"/>
      <c r="AK1089" s="397"/>
      <c r="AL1089" s="397"/>
      <c r="AM1089" s="397"/>
      <c r="AN1089" s="397"/>
      <c r="AO1089" s="397"/>
      <c r="AP1089" s="397"/>
      <c r="AQ1089" s="397"/>
      <c r="AR1089" s="397"/>
      <c r="AS1089" s="397"/>
      <c r="AT1089" s="397"/>
      <c r="AU1089" s="397"/>
      <c r="AV1089" s="397"/>
      <c r="AW1089" s="397"/>
      <c r="AX1089" s="397"/>
      <c r="AY1089" s="397"/>
      <c r="AZ1089" s="397"/>
      <c r="BA1089" s="553"/>
      <c r="BB1089" s="397"/>
      <c r="BC1089" s="397"/>
      <c r="BD1089" s="397"/>
      <c r="BE1089" s="397"/>
      <c r="BF1089" s="397"/>
      <c r="BG1089" s="397"/>
      <c r="BH1089" s="397"/>
      <c r="BI1089" s="397"/>
      <c r="BJ1089" s="397"/>
      <c r="BK1089" s="397"/>
    </row>
    <row r="1090" spans="2:63" x14ac:dyDescent="0.35">
      <c r="B1090" s="80"/>
      <c r="C1090" s="119"/>
      <c r="D1090" s="119"/>
      <c r="E1090" s="202"/>
      <c r="F1090" s="119"/>
      <c r="G1090" s="120"/>
      <c r="H1090" s="41"/>
      <c r="I1090" s="41"/>
      <c r="J1090" s="944">
        <f t="shared" si="130"/>
        <v>0</v>
      </c>
      <c r="K1090" s="292">
        <f t="shared" si="131"/>
        <v>0</v>
      </c>
      <c r="L1090" s="327">
        <f>IF(I1090&lt;(INDEX(Lookup!$U$2:$U$10,MATCH($D$45,Lookup!$S$2:$S$10,0))),0,365)</f>
        <v>0</v>
      </c>
      <c r="M1090" s="292">
        <f t="shared" si="129"/>
        <v>0</v>
      </c>
      <c r="N1090" s="371"/>
      <c r="O1090" s="150"/>
      <c r="P1090" s="397"/>
      <c r="Q1090" s="555"/>
      <c r="R1090" s="576">
        <f t="shared" si="132"/>
        <v>0</v>
      </c>
      <c r="S1090" s="576">
        <f t="shared" si="133"/>
        <v>0</v>
      </c>
      <c r="T1090" s="576">
        <f t="shared" si="134"/>
        <v>0</v>
      </c>
      <c r="U1090" s="576">
        <f t="shared" si="135"/>
        <v>0</v>
      </c>
      <c r="V1090" s="553"/>
      <c r="W1090" s="553"/>
      <c r="X1090" s="553"/>
      <c r="Y1090" s="553"/>
      <c r="Z1090" s="397"/>
      <c r="AA1090" s="397"/>
      <c r="AB1090" s="397"/>
      <c r="AC1090" s="397"/>
      <c r="AD1090" s="397"/>
      <c r="AE1090" s="397"/>
      <c r="AF1090" s="397"/>
      <c r="AG1090" s="397"/>
      <c r="AH1090" s="397"/>
      <c r="AI1090" s="397"/>
      <c r="AJ1090" s="397"/>
      <c r="AK1090" s="397"/>
      <c r="AL1090" s="397"/>
      <c r="AM1090" s="397"/>
      <c r="AN1090" s="397"/>
      <c r="AO1090" s="397"/>
      <c r="AP1090" s="397"/>
      <c r="AQ1090" s="397"/>
      <c r="AR1090" s="397"/>
      <c r="AS1090" s="397"/>
      <c r="AT1090" s="397"/>
      <c r="AU1090" s="397"/>
      <c r="AV1090" s="397"/>
      <c r="AW1090" s="397"/>
      <c r="AX1090" s="397"/>
      <c r="AY1090" s="397"/>
      <c r="AZ1090" s="397"/>
      <c r="BA1090" s="553"/>
      <c r="BB1090" s="397"/>
      <c r="BC1090" s="397"/>
      <c r="BD1090" s="397"/>
      <c r="BE1090" s="397"/>
      <c r="BF1090" s="397"/>
      <c r="BG1090" s="397"/>
      <c r="BH1090" s="397"/>
      <c r="BI1090" s="397"/>
      <c r="BJ1090" s="397"/>
      <c r="BK1090" s="397"/>
    </row>
    <row r="1091" spans="2:63" x14ac:dyDescent="0.35">
      <c r="B1091" s="80"/>
      <c r="C1091" s="119"/>
      <c r="D1091" s="119"/>
      <c r="E1091" s="202"/>
      <c r="F1091" s="119"/>
      <c r="G1091" s="120"/>
      <c r="H1091" s="41"/>
      <c r="I1091" s="41"/>
      <c r="J1091" s="944">
        <f t="shared" si="130"/>
        <v>0</v>
      </c>
      <c r="K1091" s="292">
        <f t="shared" si="131"/>
        <v>0</v>
      </c>
      <c r="L1091" s="327">
        <f>IF(I1091&lt;(INDEX(Lookup!$U$2:$U$10,MATCH($D$45,Lookup!$S$2:$S$10,0))),0,365)</f>
        <v>0</v>
      </c>
      <c r="M1091" s="292">
        <f t="shared" si="129"/>
        <v>0</v>
      </c>
      <c r="N1091" s="371"/>
      <c r="O1091" s="150"/>
      <c r="P1091" s="397"/>
      <c r="Q1091" s="555"/>
      <c r="R1091" s="576">
        <f t="shared" si="132"/>
        <v>0</v>
      </c>
      <c r="S1091" s="576">
        <f t="shared" si="133"/>
        <v>0</v>
      </c>
      <c r="T1091" s="576">
        <f t="shared" si="134"/>
        <v>0</v>
      </c>
      <c r="U1091" s="576">
        <f t="shared" si="135"/>
        <v>0</v>
      </c>
      <c r="V1091" s="553"/>
      <c r="W1091" s="553"/>
      <c r="X1091" s="553"/>
      <c r="Y1091" s="553"/>
      <c r="Z1091" s="397"/>
      <c r="AA1091" s="397"/>
      <c r="AB1091" s="397"/>
      <c r="AC1091" s="397"/>
      <c r="AD1091" s="397"/>
      <c r="AE1091" s="397"/>
      <c r="AF1091" s="397"/>
      <c r="AG1091" s="397"/>
      <c r="AH1091" s="397"/>
      <c r="AI1091" s="397"/>
      <c r="AJ1091" s="397"/>
      <c r="AK1091" s="397"/>
      <c r="AL1091" s="397"/>
      <c r="AM1091" s="397"/>
      <c r="AN1091" s="397"/>
      <c r="AO1091" s="397"/>
      <c r="AP1091" s="397"/>
      <c r="AQ1091" s="397"/>
      <c r="AR1091" s="397"/>
      <c r="AS1091" s="397"/>
      <c r="AT1091" s="397"/>
      <c r="AU1091" s="397"/>
      <c r="AV1091" s="397"/>
      <c r="AW1091" s="397"/>
      <c r="AX1091" s="397"/>
      <c r="AY1091" s="397"/>
      <c r="AZ1091" s="397"/>
      <c r="BA1091" s="553"/>
      <c r="BB1091" s="397"/>
      <c r="BC1091" s="397"/>
      <c r="BD1091" s="397"/>
      <c r="BE1091" s="397"/>
      <c r="BF1091" s="397"/>
      <c r="BG1091" s="397"/>
      <c r="BH1091" s="397"/>
      <c r="BI1091" s="397"/>
      <c r="BJ1091" s="397"/>
      <c r="BK1091" s="397"/>
    </row>
    <row r="1092" spans="2:63" x14ac:dyDescent="0.35">
      <c r="B1092" s="80"/>
      <c r="C1092" s="119"/>
      <c r="D1092" s="119"/>
      <c r="E1092" s="202"/>
      <c r="F1092" s="119"/>
      <c r="G1092" s="120"/>
      <c r="H1092" s="41"/>
      <c r="I1092" s="41"/>
      <c r="J1092" s="944">
        <f t="shared" si="130"/>
        <v>0</v>
      </c>
      <c r="K1092" s="292">
        <f t="shared" si="131"/>
        <v>0</v>
      </c>
      <c r="L1092" s="327">
        <f>IF(I1092&lt;(INDEX(Lookup!$U$2:$U$10,MATCH($D$45,Lookup!$S$2:$S$10,0))),0,365)</f>
        <v>0</v>
      </c>
      <c r="M1092" s="292">
        <f t="shared" si="129"/>
        <v>0</v>
      </c>
      <c r="N1092" s="371"/>
      <c r="O1092" s="150"/>
      <c r="P1092" s="397"/>
      <c r="Q1092" s="555"/>
      <c r="R1092" s="576">
        <f t="shared" si="132"/>
        <v>0</v>
      </c>
      <c r="S1092" s="576">
        <f t="shared" si="133"/>
        <v>0</v>
      </c>
      <c r="T1092" s="576">
        <f t="shared" si="134"/>
        <v>0</v>
      </c>
      <c r="U1092" s="576">
        <f t="shared" si="135"/>
        <v>0</v>
      </c>
      <c r="V1092" s="553"/>
      <c r="W1092" s="553"/>
      <c r="X1092" s="553"/>
      <c r="Y1092" s="553"/>
      <c r="Z1092" s="397"/>
      <c r="AA1092" s="397"/>
      <c r="AB1092" s="397"/>
      <c r="AC1092" s="397"/>
      <c r="AD1092" s="397"/>
      <c r="AE1092" s="397"/>
      <c r="AF1092" s="397"/>
      <c r="AG1092" s="397"/>
      <c r="AH1092" s="397"/>
      <c r="AI1092" s="397"/>
      <c r="AJ1092" s="397"/>
      <c r="AK1092" s="397"/>
      <c r="AL1092" s="397"/>
      <c r="AM1092" s="397"/>
      <c r="AN1092" s="397"/>
      <c r="AO1092" s="397"/>
      <c r="AP1092" s="397"/>
      <c r="AQ1092" s="397"/>
      <c r="AR1092" s="397"/>
      <c r="AS1092" s="397"/>
      <c r="AT1092" s="397"/>
      <c r="AU1092" s="397"/>
      <c r="AV1092" s="397"/>
      <c r="AW1092" s="397"/>
      <c r="AX1092" s="397"/>
      <c r="AY1092" s="397"/>
      <c r="AZ1092" s="397"/>
      <c r="BA1092" s="553"/>
      <c r="BB1092" s="397"/>
      <c r="BC1092" s="397"/>
      <c r="BD1092" s="397"/>
      <c r="BE1092" s="397"/>
      <c r="BF1092" s="397"/>
      <c r="BG1092" s="397"/>
      <c r="BH1092" s="397"/>
      <c r="BI1092" s="397"/>
      <c r="BJ1092" s="397"/>
      <c r="BK1092" s="397"/>
    </row>
    <row r="1093" spans="2:63" x14ac:dyDescent="0.35">
      <c r="B1093" s="80"/>
      <c r="C1093" s="119"/>
      <c r="D1093" s="119"/>
      <c r="E1093" s="202"/>
      <c r="F1093" s="119"/>
      <c r="G1093" s="120"/>
      <c r="H1093" s="41"/>
      <c r="I1093" s="41"/>
      <c r="J1093" s="944">
        <f t="shared" si="130"/>
        <v>0</v>
      </c>
      <c r="K1093" s="292">
        <f t="shared" si="131"/>
        <v>0</v>
      </c>
      <c r="L1093" s="327">
        <f>IF(I1093&lt;(INDEX(Lookup!$U$2:$U$10,MATCH($D$45,Lookup!$S$2:$S$10,0))),0,365)</f>
        <v>0</v>
      </c>
      <c r="M1093" s="292">
        <f t="shared" si="129"/>
        <v>0</v>
      </c>
      <c r="N1093" s="371"/>
      <c r="O1093" s="150"/>
      <c r="P1093" s="397"/>
      <c r="Q1093" s="555"/>
      <c r="R1093" s="576">
        <f t="shared" si="132"/>
        <v>0</v>
      </c>
      <c r="S1093" s="576">
        <f t="shared" si="133"/>
        <v>0</v>
      </c>
      <c r="T1093" s="576">
        <f t="shared" si="134"/>
        <v>0</v>
      </c>
      <c r="U1093" s="576">
        <f t="shared" si="135"/>
        <v>0</v>
      </c>
      <c r="V1093" s="553"/>
      <c r="W1093" s="553"/>
      <c r="X1093" s="553"/>
      <c r="Y1093" s="553"/>
      <c r="Z1093" s="397"/>
      <c r="AA1093" s="397"/>
      <c r="AB1093" s="397"/>
      <c r="AC1093" s="397"/>
      <c r="AD1093" s="397"/>
      <c r="AE1093" s="397"/>
      <c r="AF1093" s="397"/>
      <c r="AG1093" s="397"/>
      <c r="AH1093" s="397"/>
      <c r="AI1093" s="397"/>
      <c r="AJ1093" s="397"/>
      <c r="AK1093" s="397"/>
      <c r="AL1093" s="397"/>
      <c r="AM1093" s="397"/>
      <c r="AN1093" s="397"/>
      <c r="AO1093" s="397"/>
      <c r="AP1093" s="397"/>
      <c r="AQ1093" s="397"/>
      <c r="AR1093" s="397"/>
      <c r="AS1093" s="397"/>
      <c r="AT1093" s="397"/>
      <c r="AU1093" s="397"/>
      <c r="AV1093" s="397"/>
      <c r="AW1093" s="397"/>
      <c r="AX1093" s="397"/>
      <c r="AY1093" s="397"/>
      <c r="AZ1093" s="397"/>
      <c r="BA1093" s="553"/>
      <c r="BB1093" s="397"/>
      <c r="BC1093" s="397"/>
      <c r="BD1093" s="397"/>
      <c r="BE1093" s="397"/>
      <c r="BF1093" s="397"/>
      <c r="BG1093" s="397"/>
      <c r="BH1093" s="397"/>
      <c r="BI1093" s="397"/>
      <c r="BJ1093" s="397"/>
      <c r="BK1093" s="397"/>
    </row>
    <row r="1094" spans="2:63" x14ac:dyDescent="0.35">
      <c r="B1094" s="80"/>
      <c r="C1094" s="119"/>
      <c r="D1094" s="119"/>
      <c r="E1094" s="202"/>
      <c r="F1094" s="119"/>
      <c r="G1094" s="120"/>
      <c r="H1094" s="41"/>
      <c r="I1094" s="41"/>
      <c r="J1094" s="944">
        <f t="shared" si="130"/>
        <v>0</v>
      </c>
      <c r="K1094" s="292">
        <f t="shared" si="131"/>
        <v>0</v>
      </c>
      <c r="L1094" s="327">
        <f>IF(I1094&lt;(INDEX(Lookup!$U$2:$U$10,MATCH($D$45,Lookup!$S$2:$S$10,0))),0,365)</f>
        <v>0</v>
      </c>
      <c r="M1094" s="292">
        <f t="shared" si="129"/>
        <v>0</v>
      </c>
      <c r="N1094" s="371"/>
      <c r="O1094" s="150"/>
      <c r="P1094" s="397"/>
      <c r="Q1094" s="555"/>
      <c r="R1094" s="576">
        <f t="shared" si="132"/>
        <v>0</v>
      </c>
      <c r="S1094" s="576">
        <f t="shared" si="133"/>
        <v>0</v>
      </c>
      <c r="T1094" s="576">
        <f t="shared" si="134"/>
        <v>0</v>
      </c>
      <c r="U1094" s="576">
        <f t="shared" si="135"/>
        <v>0</v>
      </c>
      <c r="V1094" s="553"/>
      <c r="W1094" s="553"/>
      <c r="X1094" s="553"/>
      <c r="Y1094" s="553"/>
      <c r="Z1094" s="397"/>
      <c r="AA1094" s="397"/>
      <c r="AB1094" s="397"/>
      <c r="AC1094" s="397"/>
      <c r="AD1094" s="397"/>
      <c r="AE1094" s="397"/>
      <c r="AF1094" s="397"/>
      <c r="AG1094" s="397"/>
      <c r="AH1094" s="397"/>
      <c r="AI1094" s="397"/>
      <c r="AJ1094" s="397"/>
      <c r="AK1094" s="397"/>
      <c r="AL1094" s="397"/>
      <c r="AM1094" s="397"/>
      <c r="AN1094" s="397"/>
      <c r="AO1094" s="397"/>
      <c r="AP1094" s="397"/>
      <c r="AQ1094" s="397"/>
      <c r="AR1094" s="397"/>
      <c r="AS1094" s="397"/>
      <c r="AT1094" s="397"/>
      <c r="AU1094" s="397"/>
      <c r="AV1094" s="397"/>
      <c r="AW1094" s="397"/>
      <c r="AX1094" s="397"/>
      <c r="AY1094" s="397"/>
      <c r="AZ1094" s="397"/>
      <c r="BA1094" s="553"/>
      <c r="BB1094" s="397"/>
      <c r="BC1094" s="397"/>
      <c r="BD1094" s="397"/>
      <c r="BE1094" s="397"/>
      <c r="BF1094" s="397"/>
      <c r="BG1094" s="397"/>
      <c r="BH1094" s="397"/>
      <c r="BI1094" s="397"/>
      <c r="BJ1094" s="397"/>
      <c r="BK1094" s="397"/>
    </row>
    <row r="1095" spans="2:63" x14ac:dyDescent="0.35">
      <c r="B1095" s="80"/>
      <c r="C1095" s="119"/>
      <c r="D1095" s="119"/>
      <c r="E1095" s="202"/>
      <c r="F1095" s="119"/>
      <c r="G1095" s="120"/>
      <c r="H1095" s="41"/>
      <c r="I1095" s="41"/>
      <c r="J1095" s="944">
        <f t="shared" si="130"/>
        <v>0</v>
      </c>
      <c r="K1095" s="292">
        <f t="shared" si="131"/>
        <v>0</v>
      </c>
      <c r="L1095" s="327">
        <f>IF(I1095&lt;(INDEX(Lookup!$U$2:$U$10,MATCH($D$45,Lookup!$S$2:$S$10,0))),0,365)</f>
        <v>0</v>
      </c>
      <c r="M1095" s="292">
        <f t="shared" si="129"/>
        <v>0</v>
      </c>
      <c r="N1095" s="371"/>
      <c r="O1095" s="150"/>
      <c r="P1095" s="397"/>
      <c r="Q1095" s="555"/>
      <c r="R1095" s="576">
        <f t="shared" si="132"/>
        <v>0</v>
      </c>
      <c r="S1095" s="576">
        <f t="shared" si="133"/>
        <v>0</v>
      </c>
      <c r="T1095" s="576">
        <f t="shared" si="134"/>
        <v>0</v>
      </c>
      <c r="U1095" s="576">
        <f t="shared" si="135"/>
        <v>0</v>
      </c>
      <c r="V1095" s="553"/>
      <c r="W1095" s="553"/>
      <c r="X1095" s="553"/>
      <c r="Y1095" s="553"/>
      <c r="Z1095" s="397"/>
      <c r="AA1095" s="397"/>
      <c r="AB1095" s="397"/>
      <c r="AC1095" s="397"/>
      <c r="AD1095" s="397"/>
      <c r="AE1095" s="397"/>
      <c r="AF1095" s="397"/>
      <c r="AG1095" s="397"/>
      <c r="AH1095" s="397"/>
      <c r="AI1095" s="397"/>
      <c r="AJ1095" s="397"/>
      <c r="AK1095" s="397"/>
      <c r="AL1095" s="397"/>
      <c r="AM1095" s="397"/>
      <c r="AN1095" s="397"/>
      <c r="AO1095" s="397"/>
      <c r="AP1095" s="397"/>
      <c r="AQ1095" s="397"/>
      <c r="AR1095" s="397"/>
      <c r="AS1095" s="397"/>
      <c r="AT1095" s="397"/>
      <c r="AU1095" s="397"/>
      <c r="AV1095" s="397"/>
      <c r="AW1095" s="397"/>
      <c r="AX1095" s="397"/>
      <c r="AY1095" s="397"/>
      <c r="AZ1095" s="397"/>
      <c r="BA1095" s="553"/>
      <c r="BB1095" s="397"/>
      <c r="BC1095" s="397"/>
      <c r="BD1095" s="397"/>
      <c r="BE1095" s="397"/>
      <c r="BF1095" s="397"/>
      <c r="BG1095" s="397"/>
      <c r="BH1095" s="397"/>
      <c r="BI1095" s="397"/>
      <c r="BJ1095" s="397"/>
      <c r="BK1095" s="397"/>
    </row>
    <row r="1096" spans="2:63" x14ac:dyDescent="0.35">
      <c r="B1096" s="80"/>
      <c r="C1096" s="119"/>
      <c r="D1096" s="119"/>
      <c r="E1096" s="202"/>
      <c r="F1096" s="119"/>
      <c r="G1096" s="120"/>
      <c r="H1096" s="41"/>
      <c r="I1096" s="41"/>
      <c r="J1096" s="944">
        <f t="shared" si="130"/>
        <v>0</v>
      </c>
      <c r="K1096" s="292">
        <f t="shared" si="131"/>
        <v>0</v>
      </c>
      <c r="L1096" s="327">
        <f>IF(I1096&lt;(INDEX(Lookup!$U$2:$U$10,MATCH($D$45,Lookup!$S$2:$S$10,0))),0,365)</f>
        <v>0</v>
      </c>
      <c r="M1096" s="292">
        <f t="shared" si="129"/>
        <v>0</v>
      </c>
      <c r="N1096" s="371"/>
      <c r="O1096" s="150"/>
      <c r="P1096" s="397"/>
      <c r="Q1096" s="555"/>
      <c r="R1096" s="576">
        <f t="shared" si="132"/>
        <v>0</v>
      </c>
      <c r="S1096" s="576">
        <f t="shared" si="133"/>
        <v>0</v>
      </c>
      <c r="T1096" s="576">
        <f t="shared" si="134"/>
        <v>0</v>
      </c>
      <c r="U1096" s="576">
        <f t="shared" si="135"/>
        <v>0</v>
      </c>
      <c r="V1096" s="553"/>
      <c r="W1096" s="553"/>
      <c r="X1096" s="553"/>
      <c r="Y1096" s="553"/>
      <c r="Z1096" s="397"/>
      <c r="AA1096" s="397"/>
      <c r="AB1096" s="397"/>
      <c r="AC1096" s="397"/>
      <c r="AD1096" s="397"/>
      <c r="AE1096" s="397"/>
      <c r="AF1096" s="397"/>
      <c r="AG1096" s="397"/>
      <c r="AH1096" s="397"/>
      <c r="AI1096" s="397"/>
      <c r="AJ1096" s="397"/>
      <c r="AK1096" s="397"/>
      <c r="AL1096" s="397"/>
      <c r="AM1096" s="397"/>
      <c r="AN1096" s="397"/>
      <c r="AO1096" s="397"/>
      <c r="AP1096" s="397"/>
      <c r="AQ1096" s="397"/>
      <c r="AR1096" s="397"/>
      <c r="AS1096" s="397"/>
      <c r="AT1096" s="397"/>
      <c r="AU1096" s="397"/>
      <c r="AV1096" s="397"/>
      <c r="AW1096" s="397"/>
      <c r="AX1096" s="397"/>
      <c r="AY1096" s="397"/>
      <c r="AZ1096" s="397"/>
      <c r="BA1096" s="553"/>
      <c r="BB1096" s="397"/>
      <c r="BC1096" s="397"/>
      <c r="BD1096" s="397"/>
      <c r="BE1096" s="397"/>
      <c r="BF1096" s="397"/>
      <c r="BG1096" s="397"/>
      <c r="BH1096" s="397"/>
      <c r="BI1096" s="397"/>
      <c r="BJ1096" s="397"/>
      <c r="BK1096" s="397"/>
    </row>
    <row r="1097" spans="2:63" x14ac:dyDescent="0.35">
      <c r="B1097" s="80"/>
      <c r="C1097" s="119"/>
      <c r="D1097" s="119"/>
      <c r="E1097" s="202"/>
      <c r="F1097" s="119"/>
      <c r="G1097" s="120"/>
      <c r="H1097" s="41"/>
      <c r="I1097" s="41"/>
      <c r="J1097" s="944">
        <f t="shared" si="130"/>
        <v>0</v>
      </c>
      <c r="K1097" s="292">
        <f t="shared" si="131"/>
        <v>0</v>
      </c>
      <c r="L1097" s="327">
        <f>IF(I1097&lt;(INDEX(Lookup!$U$2:$U$10,MATCH($D$45,Lookup!$S$2:$S$10,0))),0,365)</f>
        <v>0</v>
      </c>
      <c r="M1097" s="292">
        <f t="shared" si="129"/>
        <v>0</v>
      </c>
      <c r="N1097" s="371"/>
      <c r="O1097" s="150"/>
      <c r="P1097" s="397"/>
      <c r="Q1097" s="555"/>
      <c r="R1097" s="576">
        <f t="shared" si="132"/>
        <v>0</v>
      </c>
      <c r="S1097" s="576">
        <f t="shared" si="133"/>
        <v>0</v>
      </c>
      <c r="T1097" s="576">
        <f t="shared" si="134"/>
        <v>0</v>
      </c>
      <c r="U1097" s="576">
        <f t="shared" si="135"/>
        <v>0</v>
      </c>
      <c r="V1097" s="553"/>
      <c r="W1097" s="553"/>
      <c r="X1097" s="553"/>
      <c r="Y1097" s="553"/>
      <c r="Z1097" s="397"/>
      <c r="AA1097" s="397"/>
      <c r="AB1097" s="397"/>
      <c r="AC1097" s="397"/>
      <c r="AD1097" s="397"/>
      <c r="AE1097" s="397"/>
      <c r="AF1097" s="397"/>
      <c r="AG1097" s="397"/>
      <c r="AH1097" s="397"/>
      <c r="AI1097" s="397"/>
      <c r="AJ1097" s="397"/>
      <c r="AK1097" s="397"/>
      <c r="AL1097" s="397"/>
      <c r="AM1097" s="397"/>
      <c r="AN1097" s="397"/>
      <c r="AO1097" s="397"/>
      <c r="AP1097" s="397"/>
      <c r="AQ1097" s="397"/>
      <c r="AR1097" s="397"/>
      <c r="AS1097" s="397"/>
      <c r="AT1097" s="397"/>
      <c r="AU1097" s="397"/>
      <c r="AV1097" s="397"/>
      <c r="AW1097" s="397"/>
      <c r="AX1097" s="397"/>
      <c r="AY1097" s="397"/>
      <c r="AZ1097" s="397"/>
      <c r="BA1097" s="553"/>
      <c r="BB1097" s="397"/>
      <c r="BC1097" s="397"/>
      <c r="BD1097" s="397"/>
      <c r="BE1097" s="397"/>
      <c r="BF1097" s="397"/>
      <c r="BG1097" s="397"/>
      <c r="BH1097" s="397"/>
      <c r="BI1097" s="397"/>
      <c r="BJ1097" s="397"/>
      <c r="BK1097" s="397"/>
    </row>
    <row r="1098" spans="2:63" x14ac:dyDescent="0.35">
      <c r="B1098" s="80"/>
      <c r="C1098" s="119"/>
      <c r="D1098" s="119"/>
      <c r="E1098" s="202"/>
      <c r="F1098" s="119"/>
      <c r="G1098" s="120"/>
      <c r="H1098" s="41"/>
      <c r="I1098" s="41"/>
      <c r="J1098" s="944">
        <f t="shared" si="130"/>
        <v>0</v>
      </c>
      <c r="K1098" s="292">
        <f t="shared" si="131"/>
        <v>0</v>
      </c>
      <c r="L1098" s="327">
        <f>IF(I1098&lt;(INDEX(Lookup!$U$2:$U$10,MATCH($D$45,Lookup!$S$2:$S$10,0))),0,365)</f>
        <v>0</v>
      </c>
      <c r="M1098" s="292">
        <f t="shared" si="129"/>
        <v>0</v>
      </c>
      <c r="N1098" s="371"/>
      <c r="O1098" s="150"/>
      <c r="P1098" s="397"/>
      <c r="Q1098" s="555"/>
      <c r="R1098" s="576">
        <f t="shared" si="132"/>
        <v>0</v>
      </c>
      <c r="S1098" s="576">
        <f t="shared" si="133"/>
        <v>0</v>
      </c>
      <c r="T1098" s="576">
        <f t="shared" si="134"/>
        <v>0</v>
      </c>
      <c r="U1098" s="576">
        <f t="shared" si="135"/>
        <v>0</v>
      </c>
      <c r="V1098" s="553"/>
      <c r="W1098" s="553"/>
      <c r="X1098" s="553"/>
      <c r="Y1098" s="553"/>
      <c r="Z1098" s="397"/>
      <c r="AA1098" s="397"/>
      <c r="AB1098" s="397"/>
      <c r="AC1098" s="397"/>
      <c r="AD1098" s="397"/>
      <c r="AE1098" s="397"/>
      <c r="AF1098" s="397"/>
      <c r="AG1098" s="397"/>
      <c r="AH1098" s="397"/>
      <c r="AI1098" s="397"/>
      <c r="AJ1098" s="397"/>
      <c r="AK1098" s="397"/>
      <c r="AL1098" s="397"/>
      <c r="AM1098" s="397"/>
      <c r="AN1098" s="397"/>
      <c r="AO1098" s="397"/>
      <c r="AP1098" s="397"/>
      <c r="AQ1098" s="397"/>
      <c r="AR1098" s="397"/>
      <c r="AS1098" s="397"/>
      <c r="AT1098" s="397"/>
      <c r="AU1098" s="397"/>
      <c r="AV1098" s="397"/>
      <c r="AW1098" s="397"/>
      <c r="AX1098" s="397"/>
      <c r="AY1098" s="397"/>
      <c r="AZ1098" s="397"/>
      <c r="BA1098" s="553"/>
      <c r="BB1098" s="397"/>
      <c r="BC1098" s="397"/>
      <c r="BD1098" s="397"/>
      <c r="BE1098" s="397"/>
      <c r="BF1098" s="397"/>
      <c r="BG1098" s="397"/>
      <c r="BH1098" s="397"/>
      <c r="BI1098" s="397"/>
      <c r="BJ1098" s="397"/>
      <c r="BK1098" s="397"/>
    </row>
    <row r="1099" spans="2:63" x14ac:dyDescent="0.35">
      <c r="B1099" s="80"/>
      <c r="C1099" s="119"/>
      <c r="D1099" s="119"/>
      <c r="E1099" s="202"/>
      <c r="F1099" s="119"/>
      <c r="G1099" s="120"/>
      <c r="H1099" s="41"/>
      <c r="I1099" s="41"/>
      <c r="J1099" s="944">
        <f t="shared" si="130"/>
        <v>0</v>
      </c>
      <c r="K1099" s="292">
        <f t="shared" si="131"/>
        <v>0</v>
      </c>
      <c r="L1099" s="327">
        <f>IF(I1099&lt;(INDEX(Lookup!$U$2:$U$10,MATCH($D$45,Lookup!$S$2:$S$10,0))),0,365)</f>
        <v>0</v>
      </c>
      <c r="M1099" s="292">
        <f t="shared" si="129"/>
        <v>0</v>
      </c>
      <c r="N1099" s="371"/>
      <c r="O1099" s="150"/>
      <c r="P1099" s="397"/>
      <c r="Q1099" s="555"/>
      <c r="R1099" s="576">
        <f t="shared" si="132"/>
        <v>0</v>
      </c>
      <c r="S1099" s="576">
        <f t="shared" si="133"/>
        <v>0</v>
      </c>
      <c r="T1099" s="576">
        <f t="shared" si="134"/>
        <v>0</v>
      </c>
      <c r="U1099" s="576">
        <f t="shared" si="135"/>
        <v>0</v>
      </c>
      <c r="V1099" s="553"/>
      <c r="W1099" s="553"/>
      <c r="X1099" s="553"/>
      <c r="Y1099" s="553"/>
      <c r="Z1099" s="397"/>
      <c r="AA1099" s="397"/>
      <c r="AB1099" s="397"/>
      <c r="AC1099" s="397"/>
      <c r="AD1099" s="397"/>
      <c r="AE1099" s="397"/>
      <c r="AF1099" s="397"/>
      <c r="AG1099" s="397"/>
      <c r="AH1099" s="397"/>
      <c r="AI1099" s="397"/>
      <c r="AJ1099" s="397"/>
      <c r="AK1099" s="397"/>
      <c r="AL1099" s="397"/>
      <c r="AM1099" s="397"/>
      <c r="AN1099" s="397"/>
      <c r="AO1099" s="397"/>
      <c r="AP1099" s="397"/>
      <c r="AQ1099" s="397"/>
      <c r="AR1099" s="397"/>
      <c r="AS1099" s="397"/>
      <c r="AT1099" s="397"/>
      <c r="AU1099" s="397"/>
      <c r="AV1099" s="397"/>
      <c r="AW1099" s="397"/>
      <c r="AX1099" s="397"/>
      <c r="AY1099" s="397"/>
      <c r="AZ1099" s="397"/>
      <c r="BA1099" s="553"/>
      <c r="BB1099" s="397"/>
      <c r="BC1099" s="397"/>
      <c r="BD1099" s="397"/>
      <c r="BE1099" s="397"/>
      <c r="BF1099" s="397"/>
      <c r="BG1099" s="397"/>
      <c r="BH1099" s="397"/>
      <c r="BI1099" s="397"/>
      <c r="BJ1099" s="397"/>
      <c r="BK1099" s="397"/>
    </row>
    <row r="1100" spans="2:63" x14ac:dyDescent="0.35">
      <c r="B1100" s="80"/>
      <c r="C1100" s="119"/>
      <c r="D1100" s="119"/>
      <c r="E1100" s="202"/>
      <c r="F1100" s="119"/>
      <c r="G1100" s="120"/>
      <c r="H1100" s="41"/>
      <c r="I1100" s="41"/>
      <c r="J1100" s="944">
        <f t="shared" si="130"/>
        <v>0</v>
      </c>
      <c r="K1100" s="292">
        <f t="shared" si="131"/>
        <v>0</v>
      </c>
      <c r="L1100" s="327">
        <f>IF(I1100&lt;(INDEX(Lookup!$U$2:$U$10,MATCH($D$45,Lookup!$S$2:$S$10,0))),0,365)</f>
        <v>0</v>
      </c>
      <c r="M1100" s="292">
        <f t="shared" si="129"/>
        <v>0</v>
      </c>
      <c r="N1100" s="371"/>
      <c r="O1100" s="150"/>
      <c r="P1100" s="397"/>
      <c r="Q1100" s="555"/>
      <c r="R1100" s="576">
        <f t="shared" si="132"/>
        <v>0</v>
      </c>
      <c r="S1100" s="576">
        <f t="shared" si="133"/>
        <v>0</v>
      </c>
      <c r="T1100" s="576">
        <f t="shared" si="134"/>
        <v>0</v>
      </c>
      <c r="U1100" s="576">
        <f t="shared" si="135"/>
        <v>0</v>
      </c>
      <c r="V1100" s="553"/>
      <c r="W1100" s="553"/>
      <c r="X1100" s="553"/>
      <c r="Y1100" s="553"/>
      <c r="Z1100" s="397"/>
      <c r="AA1100" s="397"/>
      <c r="AB1100" s="397"/>
      <c r="AC1100" s="397"/>
      <c r="AD1100" s="397"/>
      <c r="AE1100" s="397"/>
      <c r="AF1100" s="397"/>
      <c r="AG1100" s="397"/>
      <c r="AH1100" s="397"/>
      <c r="AI1100" s="397"/>
      <c r="AJ1100" s="397"/>
      <c r="AK1100" s="397"/>
      <c r="AL1100" s="397"/>
      <c r="AM1100" s="397"/>
      <c r="AN1100" s="397"/>
      <c r="AO1100" s="397"/>
      <c r="AP1100" s="397"/>
      <c r="AQ1100" s="397"/>
      <c r="AR1100" s="397"/>
      <c r="AS1100" s="397"/>
      <c r="AT1100" s="397"/>
      <c r="AU1100" s="397"/>
      <c r="AV1100" s="397"/>
      <c r="AW1100" s="397"/>
      <c r="AX1100" s="397"/>
      <c r="AY1100" s="397"/>
      <c r="AZ1100" s="397"/>
      <c r="BA1100" s="553"/>
      <c r="BB1100" s="397"/>
      <c r="BC1100" s="397"/>
      <c r="BD1100" s="397"/>
      <c r="BE1100" s="397"/>
      <c r="BF1100" s="397"/>
      <c r="BG1100" s="397"/>
      <c r="BH1100" s="397"/>
      <c r="BI1100" s="397"/>
      <c r="BJ1100" s="397"/>
      <c r="BK1100" s="397"/>
    </row>
    <row r="1101" spans="2:63" x14ac:dyDescent="0.35">
      <c r="B1101" s="80"/>
      <c r="C1101" s="119"/>
      <c r="D1101" s="119"/>
      <c r="E1101" s="202"/>
      <c r="F1101" s="119"/>
      <c r="G1101" s="120"/>
      <c r="H1101" s="41"/>
      <c r="I1101" s="41"/>
      <c r="J1101" s="944">
        <f t="shared" si="130"/>
        <v>0</v>
      </c>
      <c r="K1101" s="292">
        <f t="shared" si="131"/>
        <v>0</v>
      </c>
      <c r="L1101" s="327">
        <f>IF(I1101&lt;(INDEX(Lookup!$U$2:$U$10,MATCH($D$45,Lookup!$S$2:$S$10,0))),0,365)</f>
        <v>0</v>
      </c>
      <c r="M1101" s="292">
        <f t="shared" si="129"/>
        <v>0</v>
      </c>
      <c r="N1101" s="371"/>
      <c r="O1101" s="150"/>
      <c r="P1101" s="397"/>
      <c r="Q1101" s="555"/>
      <c r="R1101" s="576">
        <f t="shared" si="132"/>
        <v>0</v>
      </c>
      <c r="S1101" s="576">
        <f t="shared" si="133"/>
        <v>0</v>
      </c>
      <c r="T1101" s="576">
        <f t="shared" si="134"/>
        <v>0</v>
      </c>
      <c r="U1101" s="576">
        <f t="shared" si="135"/>
        <v>0</v>
      </c>
      <c r="V1101" s="553"/>
      <c r="W1101" s="553"/>
      <c r="X1101" s="553"/>
      <c r="Y1101" s="553"/>
      <c r="Z1101" s="397"/>
      <c r="AA1101" s="397"/>
      <c r="AB1101" s="397"/>
      <c r="AC1101" s="397"/>
      <c r="AD1101" s="397"/>
      <c r="AE1101" s="397"/>
      <c r="AF1101" s="397"/>
      <c r="AG1101" s="397"/>
      <c r="AH1101" s="397"/>
      <c r="AI1101" s="397"/>
      <c r="AJ1101" s="397"/>
      <c r="AK1101" s="397"/>
      <c r="AL1101" s="397"/>
      <c r="AM1101" s="397"/>
      <c r="AN1101" s="397"/>
      <c r="AO1101" s="397"/>
      <c r="AP1101" s="397"/>
      <c r="AQ1101" s="397"/>
      <c r="AR1101" s="397"/>
      <c r="AS1101" s="397"/>
      <c r="AT1101" s="397"/>
      <c r="AU1101" s="397"/>
      <c r="AV1101" s="397"/>
      <c r="AW1101" s="397"/>
      <c r="AX1101" s="397"/>
      <c r="AY1101" s="397"/>
      <c r="AZ1101" s="397"/>
      <c r="BA1101" s="553"/>
      <c r="BB1101" s="397"/>
      <c r="BC1101" s="397"/>
      <c r="BD1101" s="397"/>
      <c r="BE1101" s="397"/>
      <c r="BF1101" s="397"/>
      <c r="BG1101" s="397"/>
      <c r="BH1101" s="397"/>
      <c r="BI1101" s="397"/>
      <c r="BJ1101" s="397"/>
      <c r="BK1101" s="397"/>
    </row>
    <row r="1102" spans="2:63" x14ac:dyDescent="0.35">
      <c r="B1102" s="80"/>
      <c r="C1102" s="119"/>
      <c r="D1102" s="119"/>
      <c r="E1102" s="202"/>
      <c r="F1102" s="119"/>
      <c r="G1102" s="120"/>
      <c r="H1102" s="41"/>
      <c r="I1102" s="41"/>
      <c r="J1102" s="944">
        <f t="shared" si="130"/>
        <v>0</v>
      </c>
      <c r="K1102" s="292">
        <f t="shared" si="131"/>
        <v>0</v>
      </c>
      <c r="L1102" s="327">
        <f>IF(I1102&lt;(INDEX(Lookup!$U$2:$U$10,MATCH($D$45,Lookup!$S$2:$S$10,0))),0,365)</f>
        <v>0</v>
      </c>
      <c r="M1102" s="292">
        <f t="shared" si="129"/>
        <v>0</v>
      </c>
      <c r="N1102" s="371"/>
      <c r="O1102" s="150"/>
      <c r="P1102" s="397"/>
      <c r="Q1102" s="555"/>
      <c r="R1102" s="576">
        <f t="shared" si="132"/>
        <v>0</v>
      </c>
      <c r="S1102" s="576">
        <f t="shared" si="133"/>
        <v>0</v>
      </c>
      <c r="T1102" s="576">
        <f t="shared" si="134"/>
        <v>0</v>
      </c>
      <c r="U1102" s="576">
        <f t="shared" si="135"/>
        <v>0</v>
      </c>
      <c r="V1102" s="553"/>
      <c r="W1102" s="553"/>
      <c r="X1102" s="553"/>
      <c r="Y1102" s="553"/>
      <c r="Z1102" s="397"/>
      <c r="AA1102" s="397"/>
      <c r="AB1102" s="397"/>
      <c r="AC1102" s="397"/>
      <c r="AD1102" s="397"/>
      <c r="AE1102" s="397"/>
      <c r="AF1102" s="397"/>
      <c r="AG1102" s="397"/>
      <c r="AH1102" s="397"/>
      <c r="AI1102" s="397"/>
      <c r="AJ1102" s="397"/>
      <c r="AK1102" s="397"/>
      <c r="AL1102" s="397"/>
      <c r="AM1102" s="397"/>
      <c r="AN1102" s="397"/>
      <c r="AO1102" s="397"/>
      <c r="AP1102" s="397"/>
      <c r="AQ1102" s="397"/>
      <c r="AR1102" s="397"/>
      <c r="AS1102" s="397"/>
      <c r="AT1102" s="397"/>
      <c r="AU1102" s="397"/>
      <c r="AV1102" s="397"/>
      <c r="AW1102" s="397"/>
      <c r="AX1102" s="397"/>
      <c r="AY1102" s="397"/>
      <c r="AZ1102" s="397"/>
      <c r="BA1102" s="553"/>
      <c r="BB1102" s="397"/>
      <c r="BC1102" s="397"/>
      <c r="BD1102" s="397"/>
      <c r="BE1102" s="397"/>
      <c r="BF1102" s="397"/>
      <c r="BG1102" s="397"/>
      <c r="BH1102" s="397"/>
      <c r="BI1102" s="397"/>
      <c r="BJ1102" s="397"/>
      <c r="BK1102" s="397"/>
    </row>
    <row r="1103" spans="2:63" x14ac:dyDescent="0.35">
      <c r="B1103" s="80"/>
      <c r="C1103" s="119"/>
      <c r="D1103" s="119"/>
      <c r="E1103" s="202"/>
      <c r="F1103" s="119"/>
      <c r="G1103" s="120"/>
      <c r="H1103" s="41"/>
      <c r="I1103" s="41"/>
      <c r="J1103" s="944">
        <f t="shared" si="130"/>
        <v>0</v>
      </c>
      <c r="K1103" s="292">
        <f t="shared" si="131"/>
        <v>0</v>
      </c>
      <c r="L1103" s="327">
        <f>IF(I1103&lt;(INDEX(Lookup!$U$2:$U$10,MATCH($D$45,Lookup!$S$2:$S$10,0))),0,365)</f>
        <v>0</v>
      </c>
      <c r="M1103" s="292">
        <f t="shared" si="129"/>
        <v>0</v>
      </c>
      <c r="N1103" s="371"/>
      <c r="O1103" s="150"/>
      <c r="P1103" s="397"/>
      <c r="Q1103" s="555"/>
      <c r="R1103" s="576">
        <f t="shared" si="132"/>
        <v>0</v>
      </c>
      <c r="S1103" s="576">
        <f t="shared" si="133"/>
        <v>0</v>
      </c>
      <c r="T1103" s="576">
        <f t="shared" si="134"/>
        <v>0</v>
      </c>
      <c r="U1103" s="576">
        <f t="shared" si="135"/>
        <v>0</v>
      </c>
      <c r="V1103" s="553"/>
      <c r="W1103" s="553"/>
      <c r="X1103" s="553"/>
      <c r="Y1103" s="553"/>
      <c r="Z1103" s="397"/>
      <c r="AA1103" s="397"/>
      <c r="AB1103" s="397"/>
      <c r="AC1103" s="397"/>
      <c r="AD1103" s="397"/>
      <c r="AE1103" s="397"/>
      <c r="AF1103" s="397"/>
      <c r="AG1103" s="397"/>
      <c r="AH1103" s="397"/>
      <c r="AI1103" s="397"/>
      <c r="AJ1103" s="397"/>
      <c r="AK1103" s="397"/>
      <c r="AL1103" s="397"/>
      <c r="AM1103" s="397"/>
      <c r="AN1103" s="397"/>
      <c r="AO1103" s="397"/>
      <c r="AP1103" s="397"/>
      <c r="AQ1103" s="397"/>
      <c r="AR1103" s="397"/>
      <c r="AS1103" s="397"/>
      <c r="AT1103" s="397"/>
      <c r="AU1103" s="397"/>
      <c r="AV1103" s="397"/>
      <c r="AW1103" s="397"/>
      <c r="AX1103" s="397"/>
      <c r="AY1103" s="397"/>
      <c r="AZ1103" s="397"/>
      <c r="BA1103" s="553"/>
      <c r="BB1103" s="397"/>
      <c r="BC1103" s="397"/>
      <c r="BD1103" s="397"/>
      <c r="BE1103" s="397"/>
      <c r="BF1103" s="397"/>
      <c r="BG1103" s="397"/>
      <c r="BH1103" s="397"/>
      <c r="BI1103" s="397"/>
      <c r="BJ1103" s="397"/>
      <c r="BK1103" s="397"/>
    </row>
    <row r="1104" spans="2:63" x14ac:dyDescent="0.35">
      <c r="B1104" s="80"/>
      <c r="C1104" s="119"/>
      <c r="D1104" s="119"/>
      <c r="E1104" s="202"/>
      <c r="F1104" s="119"/>
      <c r="G1104" s="120"/>
      <c r="H1104" s="41"/>
      <c r="I1104" s="41"/>
      <c r="J1104" s="944">
        <f t="shared" si="130"/>
        <v>0</v>
      </c>
      <c r="K1104" s="292">
        <f t="shared" si="131"/>
        <v>0</v>
      </c>
      <c r="L1104" s="327">
        <f>IF(I1104&lt;(INDEX(Lookup!$U$2:$U$10,MATCH($D$45,Lookup!$S$2:$S$10,0))),0,365)</f>
        <v>0</v>
      </c>
      <c r="M1104" s="292">
        <f t="shared" si="129"/>
        <v>0</v>
      </c>
      <c r="N1104" s="371"/>
      <c r="O1104" s="150"/>
      <c r="P1104" s="397"/>
      <c r="Q1104" s="555"/>
      <c r="R1104" s="576">
        <f t="shared" si="132"/>
        <v>0</v>
      </c>
      <c r="S1104" s="576">
        <f t="shared" si="133"/>
        <v>0</v>
      </c>
      <c r="T1104" s="576">
        <f t="shared" si="134"/>
        <v>0</v>
      </c>
      <c r="U1104" s="576">
        <f t="shared" si="135"/>
        <v>0</v>
      </c>
      <c r="V1104" s="553"/>
      <c r="W1104" s="553"/>
      <c r="X1104" s="553"/>
      <c r="Y1104" s="553"/>
      <c r="Z1104" s="397"/>
      <c r="AA1104" s="397"/>
      <c r="AB1104" s="397"/>
      <c r="AC1104" s="397"/>
      <c r="AD1104" s="397"/>
      <c r="AE1104" s="397"/>
      <c r="AF1104" s="397"/>
      <c r="AG1104" s="397"/>
      <c r="AH1104" s="397"/>
      <c r="AI1104" s="397"/>
      <c r="AJ1104" s="397"/>
      <c r="AK1104" s="397"/>
      <c r="AL1104" s="397"/>
      <c r="AM1104" s="397"/>
      <c r="AN1104" s="397"/>
      <c r="AO1104" s="397"/>
      <c r="AP1104" s="397"/>
      <c r="AQ1104" s="397"/>
      <c r="AR1104" s="397"/>
      <c r="AS1104" s="397"/>
      <c r="AT1104" s="397"/>
      <c r="AU1104" s="397"/>
      <c r="AV1104" s="397"/>
      <c r="AW1104" s="397"/>
      <c r="AX1104" s="397"/>
      <c r="AY1104" s="397"/>
      <c r="AZ1104" s="397"/>
      <c r="BA1104" s="553"/>
      <c r="BB1104" s="397"/>
      <c r="BC1104" s="397"/>
      <c r="BD1104" s="397"/>
      <c r="BE1104" s="397"/>
      <c r="BF1104" s="397"/>
      <c r="BG1104" s="397"/>
      <c r="BH1104" s="397"/>
      <c r="BI1104" s="397"/>
      <c r="BJ1104" s="397"/>
      <c r="BK1104" s="397"/>
    </row>
    <row r="1105" spans="2:63" x14ac:dyDescent="0.35">
      <c r="B1105" s="80"/>
      <c r="C1105" s="119"/>
      <c r="D1105" s="119"/>
      <c r="E1105" s="202"/>
      <c r="F1105" s="119"/>
      <c r="G1105" s="120"/>
      <c r="H1105" s="41"/>
      <c r="I1105" s="41"/>
      <c r="J1105" s="944">
        <f t="shared" si="130"/>
        <v>0</v>
      </c>
      <c r="K1105" s="292">
        <f t="shared" si="131"/>
        <v>0</v>
      </c>
      <c r="L1105" s="327">
        <f>IF(I1105&lt;(INDEX(Lookup!$U$2:$U$10,MATCH($D$45,Lookup!$S$2:$S$10,0))),0,365)</f>
        <v>0</v>
      </c>
      <c r="M1105" s="292">
        <f t="shared" si="129"/>
        <v>0</v>
      </c>
      <c r="N1105" s="371"/>
      <c r="O1105" s="150"/>
      <c r="P1105" s="397"/>
      <c r="Q1105" s="555"/>
      <c r="R1105" s="576">
        <f t="shared" si="132"/>
        <v>0</v>
      </c>
      <c r="S1105" s="576">
        <f t="shared" si="133"/>
        <v>0</v>
      </c>
      <c r="T1105" s="576">
        <f t="shared" si="134"/>
        <v>0</v>
      </c>
      <c r="U1105" s="576">
        <f t="shared" si="135"/>
        <v>0</v>
      </c>
      <c r="V1105" s="553"/>
      <c r="W1105" s="553"/>
      <c r="X1105" s="553"/>
      <c r="Y1105" s="553"/>
      <c r="Z1105" s="397"/>
      <c r="AA1105" s="397"/>
      <c r="AB1105" s="397"/>
      <c r="AC1105" s="397"/>
      <c r="AD1105" s="397"/>
      <c r="AE1105" s="397"/>
      <c r="AF1105" s="397"/>
      <c r="AG1105" s="397"/>
      <c r="AH1105" s="397"/>
      <c r="AI1105" s="397"/>
      <c r="AJ1105" s="397"/>
      <c r="AK1105" s="397"/>
      <c r="AL1105" s="397"/>
      <c r="AM1105" s="397"/>
      <c r="AN1105" s="397"/>
      <c r="AO1105" s="397"/>
      <c r="AP1105" s="397"/>
      <c r="AQ1105" s="397"/>
      <c r="AR1105" s="397"/>
      <c r="AS1105" s="397"/>
      <c r="AT1105" s="397"/>
      <c r="AU1105" s="397"/>
      <c r="AV1105" s="397"/>
      <c r="AW1105" s="397"/>
      <c r="AX1105" s="397"/>
      <c r="AY1105" s="397"/>
      <c r="AZ1105" s="397"/>
      <c r="BA1105" s="553"/>
      <c r="BB1105" s="397"/>
      <c r="BC1105" s="397"/>
      <c r="BD1105" s="397"/>
      <c r="BE1105" s="397"/>
      <c r="BF1105" s="397"/>
      <c r="BG1105" s="397"/>
      <c r="BH1105" s="397"/>
      <c r="BI1105" s="397"/>
      <c r="BJ1105" s="397"/>
      <c r="BK1105" s="397"/>
    </row>
    <row r="1106" spans="2:63" x14ac:dyDescent="0.35">
      <c r="B1106" s="80"/>
      <c r="C1106" s="119"/>
      <c r="D1106" s="119"/>
      <c r="E1106" s="202"/>
      <c r="F1106" s="119"/>
      <c r="G1106" s="120"/>
      <c r="H1106" s="41"/>
      <c r="I1106" s="41"/>
      <c r="J1106" s="944">
        <f t="shared" si="130"/>
        <v>0</v>
      </c>
      <c r="K1106" s="292">
        <f t="shared" si="131"/>
        <v>0</v>
      </c>
      <c r="L1106" s="327">
        <f>IF(I1106&lt;(INDEX(Lookup!$U$2:$U$10,MATCH($D$45,Lookup!$S$2:$S$10,0))),0,365)</f>
        <v>0</v>
      </c>
      <c r="M1106" s="292">
        <f t="shared" si="129"/>
        <v>0</v>
      </c>
      <c r="N1106" s="371"/>
      <c r="O1106" s="150"/>
      <c r="P1106" s="397"/>
      <c r="Q1106" s="555"/>
      <c r="R1106" s="576">
        <f t="shared" si="132"/>
        <v>0</v>
      </c>
      <c r="S1106" s="576">
        <f t="shared" si="133"/>
        <v>0</v>
      </c>
      <c r="T1106" s="576">
        <f t="shared" si="134"/>
        <v>0</v>
      </c>
      <c r="U1106" s="576">
        <f t="shared" si="135"/>
        <v>0</v>
      </c>
      <c r="V1106" s="553"/>
      <c r="W1106" s="553"/>
      <c r="X1106" s="553"/>
      <c r="Y1106" s="553"/>
      <c r="Z1106" s="397"/>
      <c r="AA1106" s="397"/>
      <c r="AB1106" s="397"/>
      <c r="AC1106" s="397"/>
      <c r="AD1106" s="397"/>
      <c r="AE1106" s="397"/>
      <c r="AF1106" s="397"/>
      <c r="AG1106" s="397"/>
      <c r="AH1106" s="397"/>
      <c r="AI1106" s="397"/>
      <c r="AJ1106" s="397"/>
      <c r="AK1106" s="397"/>
      <c r="AL1106" s="397"/>
      <c r="AM1106" s="397"/>
      <c r="AN1106" s="397"/>
      <c r="AO1106" s="397"/>
      <c r="AP1106" s="397"/>
      <c r="AQ1106" s="397"/>
      <c r="AR1106" s="397"/>
      <c r="AS1106" s="397"/>
      <c r="AT1106" s="397"/>
      <c r="AU1106" s="397"/>
      <c r="AV1106" s="397"/>
      <c r="AW1106" s="397"/>
      <c r="AX1106" s="397"/>
      <c r="AY1106" s="397"/>
      <c r="AZ1106" s="397"/>
      <c r="BA1106" s="553"/>
      <c r="BB1106" s="397"/>
      <c r="BC1106" s="397"/>
      <c r="BD1106" s="397"/>
      <c r="BE1106" s="397"/>
      <c r="BF1106" s="397"/>
      <c r="BG1106" s="397"/>
      <c r="BH1106" s="397"/>
      <c r="BI1106" s="397"/>
      <c r="BJ1106" s="397"/>
      <c r="BK1106" s="397"/>
    </row>
    <row r="1107" spans="2:63" x14ac:dyDescent="0.35">
      <c r="B1107" s="80"/>
      <c r="C1107" s="119"/>
      <c r="D1107" s="119"/>
      <c r="E1107" s="202"/>
      <c r="F1107" s="119"/>
      <c r="G1107" s="120"/>
      <c r="H1107" s="41"/>
      <c r="I1107" s="41"/>
      <c r="J1107" s="944">
        <f t="shared" si="130"/>
        <v>0</v>
      </c>
      <c r="K1107" s="292">
        <f t="shared" si="131"/>
        <v>0</v>
      </c>
      <c r="L1107" s="327">
        <f>IF(I1107&lt;(INDEX(Lookup!$U$2:$U$10,MATCH($D$45,Lookup!$S$2:$S$10,0))),0,365)</f>
        <v>0</v>
      </c>
      <c r="M1107" s="292">
        <f t="shared" si="129"/>
        <v>0</v>
      </c>
      <c r="N1107" s="371"/>
      <c r="O1107" s="150"/>
      <c r="P1107" s="397"/>
      <c r="Q1107" s="555"/>
      <c r="R1107" s="576">
        <f t="shared" si="132"/>
        <v>0</v>
      </c>
      <c r="S1107" s="576">
        <f t="shared" si="133"/>
        <v>0</v>
      </c>
      <c r="T1107" s="576">
        <f t="shared" si="134"/>
        <v>0</v>
      </c>
      <c r="U1107" s="576">
        <f t="shared" si="135"/>
        <v>0</v>
      </c>
      <c r="V1107" s="553"/>
      <c r="W1107" s="553"/>
      <c r="X1107" s="553"/>
      <c r="Y1107" s="553"/>
      <c r="Z1107" s="397"/>
      <c r="AA1107" s="397"/>
      <c r="AB1107" s="397"/>
      <c r="AC1107" s="397"/>
      <c r="AD1107" s="397"/>
      <c r="AE1107" s="397"/>
      <c r="AF1107" s="397"/>
      <c r="AG1107" s="397"/>
      <c r="AH1107" s="397"/>
      <c r="AI1107" s="397"/>
      <c r="AJ1107" s="397"/>
      <c r="AK1107" s="397"/>
      <c r="AL1107" s="397"/>
      <c r="AM1107" s="397"/>
      <c r="AN1107" s="397"/>
      <c r="AO1107" s="397"/>
      <c r="AP1107" s="397"/>
      <c r="AQ1107" s="397"/>
      <c r="AR1107" s="397"/>
      <c r="AS1107" s="397"/>
      <c r="AT1107" s="397"/>
      <c r="AU1107" s="397"/>
      <c r="AV1107" s="397"/>
      <c r="AW1107" s="397"/>
      <c r="AX1107" s="397"/>
      <c r="AY1107" s="397"/>
      <c r="AZ1107" s="397"/>
      <c r="BA1107" s="553"/>
      <c r="BB1107" s="397"/>
      <c r="BC1107" s="397"/>
      <c r="BD1107" s="397"/>
      <c r="BE1107" s="397"/>
      <c r="BF1107" s="397"/>
      <c r="BG1107" s="397"/>
      <c r="BH1107" s="397"/>
      <c r="BI1107" s="397"/>
      <c r="BJ1107" s="397"/>
      <c r="BK1107" s="397"/>
    </row>
    <row r="1108" spans="2:63" x14ac:dyDescent="0.35">
      <c r="B1108" s="80"/>
      <c r="C1108" s="119"/>
      <c r="D1108" s="119"/>
      <c r="E1108" s="202"/>
      <c r="F1108" s="119"/>
      <c r="G1108" s="120"/>
      <c r="H1108" s="41"/>
      <c r="I1108" s="41"/>
      <c r="J1108" s="944">
        <f t="shared" si="130"/>
        <v>0</v>
      </c>
      <c r="K1108" s="292">
        <f t="shared" si="131"/>
        <v>0</v>
      </c>
      <c r="L1108" s="327">
        <f>IF(I1108&lt;(INDEX(Lookup!$U$2:$U$10,MATCH($D$45,Lookup!$S$2:$S$10,0))),0,365)</f>
        <v>0</v>
      </c>
      <c r="M1108" s="292">
        <f t="shared" si="129"/>
        <v>0</v>
      </c>
      <c r="N1108" s="371"/>
      <c r="O1108" s="150"/>
      <c r="P1108" s="397"/>
      <c r="Q1108" s="555"/>
      <c r="R1108" s="576">
        <f t="shared" si="132"/>
        <v>0</v>
      </c>
      <c r="S1108" s="576">
        <f t="shared" si="133"/>
        <v>0</v>
      </c>
      <c r="T1108" s="576">
        <f t="shared" si="134"/>
        <v>0</v>
      </c>
      <c r="U1108" s="576">
        <f t="shared" si="135"/>
        <v>0</v>
      </c>
      <c r="V1108" s="553"/>
      <c r="W1108" s="553"/>
      <c r="X1108" s="553"/>
      <c r="Y1108" s="553"/>
      <c r="Z1108" s="397"/>
      <c r="AA1108" s="397"/>
      <c r="AB1108" s="397"/>
      <c r="AC1108" s="397"/>
      <c r="AD1108" s="397"/>
      <c r="AE1108" s="397"/>
      <c r="AF1108" s="397"/>
      <c r="AG1108" s="397"/>
      <c r="AH1108" s="397"/>
      <c r="AI1108" s="397"/>
      <c r="AJ1108" s="397"/>
      <c r="AK1108" s="397"/>
      <c r="AL1108" s="397"/>
      <c r="AM1108" s="397"/>
      <c r="AN1108" s="397"/>
      <c r="AO1108" s="397"/>
      <c r="AP1108" s="397"/>
      <c r="AQ1108" s="397"/>
      <c r="AR1108" s="397"/>
      <c r="AS1108" s="397"/>
      <c r="AT1108" s="397"/>
      <c r="AU1108" s="397"/>
      <c r="AV1108" s="397"/>
      <c r="AW1108" s="397"/>
      <c r="AX1108" s="397"/>
      <c r="AY1108" s="397"/>
      <c r="AZ1108" s="397"/>
      <c r="BA1108" s="553"/>
      <c r="BB1108" s="397"/>
      <c r="BC1108" s="397"/>
      <c r="BD1108" s="397"/>
      <c r="BE1108" s="397"/>
      <c r="BF1108" s="397"/>
      <c r="BG1108" s="397"/>
      <c r="BH1108" s="397"/>
      <c r="BI1108" s="397"/>
      <c r="BJ1108" s="397"/>
      <c r="BK1108" s="397"/>
    </row>
    <row r="1109" spans="2:63" x14ac:dyDescent="0.35">
      <c r="B1109" s="80"/>
      <c r="C1109" s="119"/>
      <c r="D1109" s="119"/>
      <c r="E1109" s="202"/>
      <c r="F1109" s="119"/>
      <c r="G1109" s="120"/>
      <c r="H1109" s="41"/>
      <c r="I1109" s="41"/>
      <c r="J1109" s="944">
        <f t="shared" si="130"/>
        <v>0</v>
      </c>
      <c r="K1109" s="292">
        <f t="shared" si="131"/>
        <v>0</v>
      </c>
      <c r="L1109" s="327">
        <f>IF(I1109&lt;(INDEX(Lookup!$U$2:$U$10,MATCH($D$45,Lookup!$S$2:$S$10,0))),0,365)</f>
        <v>0</v>
      </c>
      <c r="M1109" s="292">
        <f t="shared" si="129"/>
        <v>0</v>
      </c>
      <c r="N1109" s="371"/>
      <c r="O1109" s="150"/>
      <c r="P1109" s="397"/>
      <c r="Q1109" s="555"/>
      <c r="R1109" s="576">
        <f t="shared" si="132"/>
        <v>0</v>
      </c>
      <c r="S1109" s="576">
        <f t="shared" si="133"/>
        <v>0</v>
      </c>
      <c r="T1109" s="576">
        <f t="shared" si="134"/>
        <v>0</v>
      </c>
      <c r="U1109" s="576">
        <f t="shared" si="135"/>
        <v>0</v>
      </c>
      <c r="V1109" s="553"/>
      <c r="W1109" s="553"/>
      <c r="X1109" s="553"/>
      <c r="Y1109" s="553"/>
      <c r="Z1109" s="397"/>
      <c r="AA1109" s="397"/>
      <c r="AB1109" s="397"/>
      <c r="AC1109" s="397"/>
      <c r="AD1109" s="397"/>
      <c r="AE1109" s="397"/>
      <c r="AF1109" s="397"/>
      <c r="AG1109" s="397"/>
      <c r="AH1109" s="397"/>
      <c r="AI1109" s="397"/>
      <c r="AJ1109" s="397"/>
      <c r="AK1109" s="397"/>
      <c r="AL1109" s="397"/>
      <c r="AM1109" s="397"/>
      <c r="AN1109" s="397"/>
      <c r="AO1109" s="397"/>
      <c r="AP1109" s="397"/>
      <c r="AQ1109" s="397"/>
      <c r="AR1109" s="397"/>
      <c r="AS1109" s="397"/>
      <c r="AT1109" s="397"/>
      <c r="AU1109" s="397"/>
      <c r="AV1109" s="397"/>
      <c r="AW1109" s="397"/>
      <c r="AX1109" s="397"/>
      <c r="AY1109" s="397"/>
      <c r="AZ1109" s="397"/>
      <c r="BA1109" s="553"/>
      <c r="BB1109" s="397"/>
      <c r="BC1109" s="397"/>
      <c r="BD1109" s="397"/>
      <c r="BE1109" s="397"/>
      <c r="BF1109" s="397"/>
      <c r="BG1109" s="397"/>
      <c r="BH1109" s="397"/>
      <c r="BI1109" s="397"/>
      <c r="BJ1109" s="397"/>
      <c r="BK1109" s="397"/>
    </row>
    <row r="1110" spans="2:63" x14ac:dyDescent="0.35">
      <c r="B1110" s="80"/>
      <c r="C1110" s="119"/>
      <c r="D1110" s="119"/>
      <c r="E1110" s="202"/>
      <c r="F1110" s="119"/>
      <c r="G1110" s="120"/>
      <c r="H1110" s="41"/>
      <c r="I1110" s="41"/>
      <c r="J1110" s="944">
        <f t="shared" si="130"/>
        <v>0</v>
      </c>
      <c r="K1110" s="292">
        <f t="shared" si="131"/>
        <v>0</v>
      </c>
      <c r="L1110" s="327">
        <f>IF(I1110&lt;(INDEX(Lookup!$U$2:$U$10,MATCH($D$45,Lookup!$S$2:$S$10,0))),0,365)</f>
        <v>0</v>
      </c>
      <c r="M1110" s="292">
        <f t="shared" si="129"/>
        <v>0</v>
      </c>
      <c r="N1110" s="371"/>
      <c r="O1110" s="150"/>
      <c r="P1110" s="397"/>
      <c r="Q1110" s="555"/>
      <c r="R1110" s="576">
        <f t="shared" si="132"/>
        <v>0</v>
      </c>
      <c r="S1110" s="576">
        <f t="shared" si="133"/>
        <v>0</v>
      </c>
      <c r="T1110" s="576">
        <f t="shared" si="134"/>
        <v>0</v>
      </c>
      <c r="U1110" s="576">
        <f t="shared" si="135"/>
        <v>0</v>
      </c>
      <c r="V1110" s="553"/>
      <c r="W1110" s="553"/>
      <c r="X1110" s="553"/>
      <c r="Y1110" s="553"/>
      <c r="Z1110" s="397"/>
      <c r="AA1110" s="397"/>
      <c r="AB1110" s="397"/>
      <c r="AC1110" s="397"/>
      <c r="AD1110" s="397"/>
      <c r="AE1110" s="397"/>
      <c r="AF1110" s="397"/>
      <c r="AG1110" s="397"/>
      <c r="AH1110" s="397"/>
      <c r="AI1110" s="397"/>
      <c r="AJ1110" s="397"/>
      <c r="AK1110" s="397"/>
      <c r="AL1110" s="397"/>
      <c r="AM1110" s="397"/>
      <c r="AN1110" s="397"/>
      <c r="AO1110" s="397"/>
      <c r="AP1110" s="397"/>
      <c r="AQ1110" s="397"/>
      <c r="AR1110" s="397"/>
      <c r="AS1110" s="397"/>
      <c r="AT1110" s="397"/>
      <c r="AU1110" s="397"/>
      <c r="AV1110" s="397"/>
      <c r="AW1110" s="397"/>
      <c r="AX1110" s="397"/>
      <c r="AY1110" s="397"/>
      <c r="AZ1110" s="397"/>
      <c r="BA1110" s="553"/>
      <c r="BB1110" s="397"/>
      <c r="BC1110" s="397"/>
      <c r="BD1110" s="397"/>
      <c r="BE1110" s="397"/>
      <c r="BF1110" s="397"/>
      <c r="BG1110" s="397"/>
      <c r="BH1110" s="397"/>
      <c r="BI1110" s="397"/>
      <c r="BJ1110" s="397"/>
      <c r="BK1110" s="397"/>
    </row>
    <row r="1111" spans="2:63" x14ac:dyDescent="0.35">
      <c r="B1111" s="80"/>
      <c r="C1111" s="119"/>
      <c r="D1111" s="119"/>
      <c r="E1111" s="202"/>
      <c r="F1111" s="119"/>
      <c r="G1111" s="120"/>
      <c r="H1111" s="41"/>
      <c r="I1111" s="41"/>
      <c r="J1111" s="944">
        <f t="shared" si="130"/>
        <v>0</v>
      </c>
      <c r="K1111" s="292">
        <f t="shared" si="131"/>
        <v>0</v>
      </c>
      <c r="L1111" s="327">
        <f>IF(I1111&lt;(INDEX(Lookup!$U$2:$U$10,MATCH($D$45,Lookup!$S$2:$S$10,0))),0,365)</f>
        <v>0</v>
      </c>
      <c r="M1111" s="292">
        <f t="shared" si="129"/>
        <v>0</v>
      </c>
      <c r="N1111" s="371"/>
      <c r="O1111" s="150"/>
      <c r="P1111" s="397"/>
      <c r="Q1111" s="555"/>
      <c r="R1111" s="576">
        <f t="shared" si="132"/>
        <v>0</v>
      </c>
      <c r="S1111" s="576">
        <f t="shared" si="133"/>
        <v>0</v>
      </c>
      <c r="T1111" s="576">
        <f t="shared" si="134"/>
        <v>0</v>
      </c>
      <c r="U1111" s="576">
        <f t="shared" si="135"/>
        <v>0</v>
      </c>
      <c r="V1111" s="553"/>
      <c r="W1111" s="553"/>
      <c r="X1111" s="553"/>
      <c r="Y1111" s="553"/>
      <c r="Z1111" s="397"/>
      <c r="AA1111" s="397"/>
      <c r="AB1111" s="397"/>
      <c r="AC1111" s="397"/>
      <c r="AD1111" s="397"/>
      <c r="AE1111" s="397"/>
      <c r="AF1111" s="397"/>
      <c r="AG1111" s="397"/>
      <c r="AH1111" s="397"/>
      <c r="AI1111" s="397"/>
      <c r="AJ1111" s="397"/>
      <c r="AK1111" s="397"/>
      <c r="AL1111" s="397"/>
      <c r="AM1111" s="397"/>
      <c r="AN1111" s="397"/>
      <c r="AO1111" s="397"/>
      <c r="AP1111" s="397"/>
      <c r="AQ1111" s="397"/>
      <c r="AR1111" s="397"/>
      <c r="AS1111" s="397"/>
      <c r="AT1111" s="397"/>
      <c r="AU1111" s="397"/>
      <c r="AV1111" s="397"/>
      <c r="AW1111" s="397"/>
      <c r="AX1111" s="397"/>
      <c r="AY1111" s="397"/>
      <c r="AZ1111" s="397"/>
      <c r="BA1111" s="553"/>
      <c r="BB1111" s="397"/>
      <c r="BC1111" s="397"/>
      <c r="BD1111" s="397"/>
      <c r="BE1111" s="397"/>
      <c r="BF1111" s="397"/>
      <c r="BG1111" s="397"/>
      <c r="BH1111" s="397"/>
      <c r="BI1111" s="397"/>
      <c r="BJ1111" s="397"/>
      <c r="BK1111" s="397"/>
    </row>
    <row r="1112" spans="2:63" x14ac:dyDescent="0.35">
      <c r="B1112" s="80"/>
      <c r="C1112" s="119"/>
      <c r="D1112" s="119"/>
      <c r="E1112" s="202"/>
      <c r="F1112" s="119"/>
      <c r="G1112" s="120"/>
      <c r="H1112" s="41"/>
      <c r="I1112" s="41"/>
      <c r="J1112" s="944">
        <f t="shared" si="130"/>
        <v>0</v>
      </c>
      <c r="K1112" s="292">
        <f t="shared" si="131"/>
        <v>0</v>
      </c>
      <c r="L1112" s="327">
        <f>IF(I1112&lt;(INDEX(Lookup!$U$2:$U$10,MATCH($D$45,Lookup!$S$2:$S$10,0))),0,365)</f>
        <v>0</v>
      </c>
      <c r="M1112" s="292">
        <f t="shared" si="129"/>
        <v>0</v>
      </c>
      <c r="N1112" s="371"/>
      <c r="O1112" s="150"/>
      <c r="P1112" s="397"/>
      <c r="Q1112" s="555"/>
      <c r="R1112" s="576">
        <f t="shared" si="132"/>
        <v>0</v>
      </c>
      <c r="S1112" s="576">
        <f t="shared" si="133"/>
        <v>0</v>
      </c>
      <c r="T1112" s="576">
        <f t="shared" si="134"/>
        <v>0</v>
      </c>
      <c r="U1112" s="576">
        <f t="shared" si="135"/>
        <v>0</v>
      </c>
      <c r="V1112" s="553"/>
      <c r="W1112" s="553"/>
      <c r="X1112" s="553"/>
      <c r="Y1112" s="553"/>
      <c r="Z1112" s="397"/>
      <c r="AA1112" s="397"/>
      <c r="AB1112" s="397"/>
      <c r="AC1112" s="397"/>
      <c r="AD1112" s="397"/>
      <c r="AE1112" s="397"/>
      <c r="AF1112" s="397"/>
      <c r="AG1112" s="397"/>
      <c r="AH1112" s="397"/>
      <c r="AI1112" s="397"/>
      <c r="AJ1112" s="397"/>
      <c r="AK1112" s="397"/>
      <c r="AL1112" s="397"/>
      <c r="AM1112" s="397"/>
      <c r="AN1112" s="397"/>
      <c r="AO1112" s="397"/>
      <c r="AP1112" s="397"/>
      <c r="AQ1112" s="397"/>
      <c r="AR1112" s="397"/>
      <c r="AS1112" s="397"/>
      <c r="AT1112" s="397"/>
      <c r="AU1112" s="397"/>
      <c r="AV1112" s="397"/>
      <c r="AW1112" s="397"/>
      <c r="AX1112" s="397"/>
      <c r="AY1112" s="397"/>
      <c r="AZ1112" s="397"/>
      <c r="BA1112" s="553"/>
      <c r="BB1112" s="397"/>
      <c r="BC1112" s="397"/>
      <c r="BD1112" s="397"/>
      <c r="BE1112" s="397"/>
      <c r="BF1112" s="397"/>
      <c r="BG1112" s="397"/>
      <c r="BH1112" s="397"/>
      <c r="BI1112" s="397"/>
      <c r="BJ1112" s="397"/>
      <c r="BK1112" s="397"/>
    </row>
    <row r="1113" spans="2:63" x14ac:dyDescent="0.35">
      <c r="B1113" s="80"/>
      <c r="C1113" s="119"/>
      <c r="D1113" s="119"/>
      <c r="E1113" s="202"/>
      <c r="F1113" s="119"/>
      <c r="G1113" s="120"/>
      <c r="H1113" s="41"/>
      <c r="I1113" s="41"/>
      <c r="J1113" s="944">
        <f t="shared" si="130"/>
        <v>0</v>
      </c>
      <c r="K1113" s="292">
        <f t="shared" si="131"/>
        <v>0</v>
      </c>
      <c r="L1113" s="327">
        <f>IF(I1113&lt;(INDEX(Lookup!$U$2:$U$10,MATCH($D$45,Lookup!$S$2:$S$10,0))),0,365)</f>
        <v>0</v>
      </c>
      <c r="M1113" s="292">
        <f t="shared" si="129"/>
        <v>0</v>
      </c>
      <c r="N1113" s="371"/>
      <c r="O1113" s="150"/>
      <c r="P1113" s="397"/>
      <c r="Q1113" s="555"/>
      <c r="R1113" s="576">
        <f t="shared" si="132"/>
        <v>0</v>
      </c>
      <c r="S1113" s="576">
        <f t="shared" si="133"/>
        <v>0</v>
      </c>
      <c r="T1113" s="576">
        <f t="shared" si="134"/>
        <v>0</v>
      </c>
      <c r="U1113" s="576">
        <f t="shared" si="135"/>
        <v>0</v>
      </c>
      <c r="V1113" s="553"/>
      <c r="W1113" s="553"/>
      <c r="X1113" s="553"/>
      <c r="Y1113" s="553"/>
      <c r="Z1113" s="397"/>
      <c r="AA1113" s="397"/>
      <c r="AB1113" s="397"/>
      <c r="AC1113" s="397"/>
      <c r="AD1113" s="397"/>
      <c r="AE1113" s="397"/>
      <c r="AF1113" s="397"/>
      <c r="AG1113" s="397"/>
      <c r="AH1113" s="397"/>
      <c r="AI1113" s="397"/>
      <c r="AJ1113" s="397"/>
      <c r="AK1113" s="397"/>
      <c r="AL1113" s="397"/>
      <c r="AM1113" s="397"/>
      <c r="AN1113" s="397"/>
      <c r="AO1113" s="397"/>
      <c r="AP1113" s="397"/>
      <c r="AQ1113" s="397"/>
      <c r="AR1113" s="397"/>
      <c r="AS1113" s="397"/>
      <c r="AT1113" s="397"/>
      <c r="AU1113" s="397"/>
      <c r="AV1113" s="397"/>
      <c r="AW1113" s="397"/>
      <c r="AX1113" s="397"/>
      <c r="AY1113" s="397"/>
      <c r="AZ1113" s="397"/>
      <c r="BA1113" s="553"/>
      <c r="BB1113" s="397"/>
      <c r="BC1113" s="397"/>
      <c r="BD1113" s="397"/>
      <c r="BE1113" s="397"/>
      <c r="BF1113" s="397"/>
      <c r="BG1113" s="397"/>
      <c r="BH1113" s="397"/>
      <c r="BI1113" s="397"/>
      <c r="BJ1113" s="397"/>
      <c r="BK1113" s="397"/>
    </row>
    <row r="1114" spans="2:63" x14ac:dyDescent="0.35">
      <c r="B1114" s="80"/>
      <c r="C1114" s="119"/>
      <c r="D1114" s="119"/>
      <c r="E1114" s="202"/>
      <c r="F1114" s="119"/>
      <c r="G1114" s="120"/>
      <c r="H1114" s="41"/>
      <c r="I1114" s="41"/>
      <c r="J1114" s="944">
        <f t="shared" si="130"/>
        <v>0</v>
      </c>
      <c r="K1114" s="292">
        <f t="shared" si="131"/>
        <v>0</v>
      </c>
      <c r="L1114" s="327">
        <f>IF(I1114&lt;(INDEX(Lookup!$U$2:$U$10,MATCH($D$45,Lookup!$S$2:$S$10,0))),0,365)</f>
        <v>0</v>
      </c>
      <c r="M1114" s="292">
        <f t="shared" si="129"/>
        <v>0</v>
      </c>
      <c r="N1114" s="371"/>
      <c r="O1114" s="150"/>
      <c r="P1114" s="397"/>
      <c r="Q1114" s="555"/>
      <c r="R1114" s="576">
        <f t="shared" si="132"/>
        <v>0</v>
      </c>
      <c r="S1114" s="576">
        <f t="shared" si="133"/>
        <v>0</v>
      </c>
      <c r="T1114" s="576">
        <f t="shared" si="134"/>
        <v>0</v>
      </c>
      <c r="U1114" s="576">
        <f t="shared" si="135"/>
        <v>0</v>
      </c>
      <c r="V1114" s="553"/>
      <c r="W1114" s="553"/>
      <c r="X1114" s="553"/>
      <c r="Y1114" s="553"/>
      <c r="Z1114" s="397"/>
      <c r="AA1114" s="397"/>
      <c r="AB1114" s="397"/>
      <c r="AC1114" s="397"/>
      <c r="AD1114" s="397"/>
      <c r="AE1114" s="397"/>
      <c r="AF1114" s="397"/>
      <c r="AG1114" s="397"/>
      <c r="AH1114" s="397"/>
      <c r="AI1114" s="397"/>
      <c r="AJ1114" s="397"/>
      <c r="AK1114" s="397"/>
      <c r="AL1114" s="397"/>
      <c r="AM1114" s="397"/>
      <c r="AN1114" s="397"/>
      <c r="AO1114" s="397"/>
      <c r="AP1114" s="397"/>
      <c r="AQ1114" s="397"/>
      <c r="AR1114" s="397"/>
      <c r="AS1114" s="397"/>
      <c r="AT1114" s="397"/>
      <c r="AU1114" s="397"/>
      <c r="AV1114" s="397"/>
      <c r="AW1114" s="397"/>
      <c r="AX1114" s="397"/>
      <c r="AY1114" s="397"/>
      <c r="AZ1114" s="397"/>
      <c r="BA1114" s="553"/>
      <c r="BB1114" s="397"/>
      <c r="BC1114" s="397"/>
      <c r="BD1114" s="397"/>
      <c r="BE1114" s="397"/>
      <c r="BF1114" s="397"/>
      <c r="BG1114" s="397"/>
      <c r="BH1114" s="397"/>
      <c r="BI1114" s="397"/>
      <c r="BJ1114" s="397"/>
      <c r="BK1114" s="397"/>
    </row>
    <row r="1115" spans="2:63" x14ac:dyDescent="0.35">
      <c r="B1115" s="80"/>
      <c r="C1115" s="119"/>
      <c r="D1115" s="119"/>
      <c r="E1115" s="202"/>
      <c r="F1115" s="119"/>
      <c r="G1115" s="120"/>
      <c r="H1115" s="41"/>
      <c r="I1115" s="41"/>
      <c r="J1115" s="944">
        <f t="shared" si="130"/>
        <v>0</v>
      </c>
      <c r="K1115" s="292">
        <f t="shared" si="131"/>
        <v>0</v>
      </c>
      <c r="L1115" s="327">
        <f>IF(I1115&lt;(INDEX(Lookup!$U$2:$U$10,MATCH($D$45,Lookup!$S$2:$S$10,0))),0,365)</f>
        <v>0</v>
      </c>
      <c r="M1115" s="292">
        <f t="shared" si="129"/>
        <v>0</v>
      </c>
      <c r="N1115" s="371"/>
      <c r="O1115" s="150"/>
      <c r="P1115" s="397"/>
      <c r="Q1115" s="555"/>
      <c r="R1115" s="576">
        <f t="shared" si="132"/>
        <v>0</v>
      </c>
      <c r="S1115" s="576">
        <f t="shared" si="133"/>
        <v>0</v>
      </c>
      <c r="T1115" s="576">
        <f t="shared" si="134"/>
        <v>0</v>
      </c>
      <c r="U1115" s="576">
        <f t="shared" si="135"/>
        <v>0</v>
      </c>
      <c r="V1115" s="553"/>
      <c r="W1115" s="553"/>
      <c r="X1115" s="553"/>
      <c r="Y1115" s="553"/>
      <c r="Z1115" s="397"/>
      <c r="AA1115" s="397"/>
      <c r="AB1115" s="397"/>
      <c r="AC1115" s="397"/>
      <c r="AD1115" s="397"/>
      <c r="AE1115" s="397"/>
      <c r="AF1115" s="397"/>
      <c r="AG1115" s="397"/>
      <c r="AH1115" s="397"/>
      <c r="AI1115" s="397"/>
      <c r="AJ1115" s="397"/>
      <c r="AK1115" s="397"/>
      <c r="AL1115" s="397"/>
      <c r="AM1115" s="397"/>
      <c r="AN1115" s="397"/>
      <c r="AO1115" s="397"/>
      <c r="AP1115" s="397"/>
      <c r="AQ1115" s="397"/>
      <c r="AR1115" s="397"/>
      <c r="AS1115" s="397"/>
      <c r="AT1115" s="397"/>
      <c r="AU1115" s="397"/>
      <c r="AV1115" s="397"/>
      <c r="AW1115" s="397"/>
      <c r="AX1115" s="397"/>
      <c r="AY1115" s="397"/>
      <c r="AZ1115" s="397"/>
      <c r="BA1115" s="553"/>
      <c r="BB1115" s="397"/>
      <c r="BC1115" s="397"/>
      <c r="BD1115" s="397"/>
      <c r="BE1115" s="397"/>
      <c r="BF1115" s="397"/>
      <c r="BG1115" s="397"/>
      <c r="BH1115" s="397"/>
      <c r="BI1115" s="397"/>
      <c r="BJ1115" s="397"/>
      <c r="BK1115" s="397"/>
    </row>
    <row r="1116" spans="2:63" x14ac:dyDescent="0.35">
      <c r="B1116" s="80"/>
      <c r="C1116" s="119"/>
      <c r="D1116" s="119"/>
      <c r="E1116" s="202"/>
      <c r="F1116" s="119"/>
      <c r="G1116" s="120"/>
      <c r="H1116" s="41"/>
      <c r="I1116" s="41"/>
      <c r="J1116" s="944">
        <f t="shared" si="130"/>
        <v>0</v>
      </c>
      <c r="K1116" s="292">
        <f t="shared" si="131"/>
        <v>0</v>
      </c>
      <c r="L1116" s="327">
        <f>IF(I1116&lt;(INDEX(Lookup!$U$2:$U$10,MATCH($D$45,Lookup!$S$2:$S$10,0))),0,365)</f>
        <v>0</v>
      </c>
      <c r="M1116" s="292">
        <f t="shared" si="129"/>
        <v>0</v>
      </c>
      <c r="N1116" s="371"/>
      <c r="O1116" s="150"/>
      <c r="P1116" s="397"/>
      <c r="Q1116" s="555"/>
      <c r="R1116" s="576">
        <f t="shared" si="132"/>
        <v>0</v>
      </c>
      <c r="S1116" s="576">
        <f t="shared" si="133"/>
        <v>0</v>
      </c>
      <c r="T1116" s="576">
        <f t="shared" si="134"/>
        <v>0</v>
      </c>
      <c r="U1116" s="576">
        <f t="shared" si="135"/>
        <v>0</v>
      </c>
      <c r="V1116" s="553"/>
      <c r="W1116" s="553"/>
      <c r="X1116" s="553"/>
      <c r="Y1116" s="553"/>
      <c r="Z1116" s="397"/>
      <c r="AA1116" s="397"/>
      <c r="AB1116" s="397"/>
      <c r="AC1116" s="397"/>
      <c r="AD1116" s="397"/>
      <c r="AE1116" s="397"/>
      <c r="AF1116" s="397"/>
      <c r="AG1116" s="397"/>
      <c r="AH1116" s="397"/>
      <c r="AI1116" s="397"/>
      <c r="AJ1116" s="397"/>
      <c r="AK1116" s="397"/>
      <c r="AL1116" s="397"/>
      <c r="AM1116" s="397"/>
      <c r="AN1116" s="397"/>
      <c r="AO1116" s="397"/>
      <c r="AP1116" s="397"/>
      <c r="AQ1116" s="397"/>
      <c r="AR1116" s="397"/>
      <c r="AS1116" s="397"/>
      <c r="AT1116" s="397"/>
      <c r="AU1116" s="397"/>
      <c r="AV1116" s="397"/>
      <c r="AW1116" s="397"/>
      <c r="AX1116" s="397"/>
      <c r="AY1116" s="397"/>
      <c r="AZ1116" s="397"/>
      <c r="BA1116" s="553"/>
      <c r="BB1116" s="397"/>
      <c r="BC1116" s="397"/>
      <c r="BD1116" s="397"/>
      <c r="BE1116" s="397"/>
      <c r="BF1116" s="397"/>
      <c r="BG1116" s="397"/>
      <c r="BH1116" s="397"/>
      <c r="BI1116" s="397"/>
      <c r="BJ1116" s="397"/>
      <c r="BK1116" s="397"/>
    </row>
    <row r="1117" spans="2:63" x14ac:dyDescent="0.35">
      <c r="B1117" s="80"/>
      <c r="C1117" s="119"/>
      <c r="D1117" s="119"/>
      <c r="E1117" s="202"/>
      <c r="F1117" s="119"/>
      <c r="G1117" s="120"/>
      <c r="H1117" s="41"/>
      <c r="I1117" s="41"/>
      <c r="J1117" s="944">
        <f t="shared" si="130"/>
        <v>0</v>
      </c>
      <c r="K1117" s="292">
        <f t="shared" si="131"/>
        <v>0</v>
      </c>
      <c r="L1117" s="327">
        <f>IF(I1117&lt;(INDEX(Lookup!$U$2:$U$10,MATCH($D$45,Lookup!$S$2:$S$10,0))),0,365)</f>
        <v>0</v>
      </c>
      <c r="M1117" s="292">
        <f t="shared" si="129"/>
        <v>0</v>
      </c>
      <c r="N1117" s="371"/>
      <c r="O1117" s="150"/>
      <c r="P1117" s="397"/>
      <c r="Q1117" s="555"/>
      <c r="R1117" s="576">
        <f t="shared" si="132"/>
        <v>0</v>
      </c>
      <c r="S1117" s="576">
        <f t="shared" si="133"/>
        <v>0</v>
      </c>
      <c r="T1117" s="576">
        <f t="shared" si="134"/>
        <v>0</v>
      </c>
      <c r="U1117" s="576">
        <f t="shared" si="135"/>
        <v>0</v>
      </c>
      <c r="V1117" s="553"/>
      <c r="W1117" s="553"/>
      <c r="X1117" s="553"/>
      <c r="Y1117" s="553"/>
      <c r="Z1117" s="397"/>
      <c r="AA1117" s="397"/>
      <c r="AB1117" s="397"/>
      <c r="AC1117" s="397"/>
      <c r="AD1117" s="397"/>
      <c r="AE1117" s="397"/>
      <c r="AF1117" s="397"/>
      <c r="AG1117" s="397"/>
      <c r="AH1117" s="397"/>
      <c r="AI1117" s="397"/>
      <c r="AJ1117" s="397"/>
      <c r="AK1117" s="397"/>
      <c r="AL1117" s="397"/>
      <c r="AM1117" s="397"/>
      <c r="AN1117" s="397"/>
      <c r="AO1117" s="397"/>
      <c r="AP1117" s="397"/>
      <c r="AQ1117" s="397"/>
      <c r="AR1117" s="397"/>
      <c r="AS1117" s="397"/>
      <c r="AT1117" s="397"/>
      <c r="AU1117" s="397"/>
      <c r="AV1117" s="397"/>
      <c r="AW1117" s="397"/>
      <c r="AX1117" s="397"/>
      <c r="AY1117" s="397"/>
      <c r="AZ1117" s="397"/>
      <c r="BA1117" s="553"/>
      <c r="BB1117" s="397"/>
      <c r="BC1117" s="397"/>
      <c r="BD1117" s="397"/>
      <c r="BE1117" s="397"/>
      <c r="BF1117" s="397"/>
      <c r="BG1117" s="397"/>
      <c r="BH1117" s="397"/>
      <c r="BI1117" s="397"/>
      <c r="BJ1117" s="397"/>
      <c r="BK1117" s="397"/>
    </row>
    <row r="1118" spans="2:63" x14ac:dyDescent="0.35">
      <c r="B1118" s="80"/>
      <c r="C1118" s="119"/>
      <c r="D1118" s="119"/>
      <c r="E1118" s="202"/>
      <c r="F1118" s="119"/>
      <c r="G1118" s="120"/>
      <c r="H1118" s="41"/>
      <c r="I1118" s="41"/>
      <c r="J1118" s="944">
        <f t="shared" si="130"/>
        <v>0</v>
      </c>
      <c r="K1118" s="292">
        <f t="shared" si="131"/>
        <v>0</v>
      </c>
      <c r="L1118" s="327">
        <f>IF(I1118&lt;(INDEX(Lookup!$U$2:$U$10,MATCH($D$45,Lookup!$S$2:$S$10,0))),0,365)</f>
        <v>0</v>
      </c>
      <c r="M1118" s="292">
        <f t="shared" si="129"/>
        <v>0</v>
      </c>
      <c r="N1118" s="371"/>
      <c r="O1118" s="150"/>
      <c r="P1118" s="397"/>
      <c r="Q1118" s="555"/>
      <c r="R1118" s="576">
        <f t="shared" si="132"/>
        <v>0</v>
      </c>
      <c r="S1118" s="576">
        <f t="shared" si="133"/>
        <v>0</v>
      </c>
      <c r="T1118" s="576">
        <f t="shared" si="134"/>
        <v>0</v>
      </c>
      <c r="U1118" s="576">
        <f t="shared" si="135"/>
        <v>0</v>
      </c>
      <c r="V1118" s="553"/>
      <c r="W1118" s="553"/>
      <c r="X1118" s="553"/>
      <c r="Y1118" s="553"/>
      <c r="Z1118" s="397"/>
      <c r="AA1118" s="397"/>
      <c r="AB1118" s="397"/>
      <c r="AC1118" s="397"/>
      <c r="AD1118" s="397"/>
      <c r="AE1118" s="397"/>
      <c r="AF1118" s="397"/>
      <c r="AG1118" s="397"/>
      <c r="AH1118" s="397"/>
      <c r="AI1118" s="397"/>
      <c r="AJ1118" s="397"/>
      <c r="AK1118" s="397"/>
      <c r="AL1118" s="397"/>
      <c r="AM1118" s="397"/>
      <c r="AN1118" s="397"/>
      <c r="AO1118" s="397"/>
      <c r="AP1118" s="397"/>
      <c r="AQ1118" s="397"/>
      <c r="AR1118" s="397"/>
      <c r="AS1118" s="397"/>
      <c r="AT1118" s="397"/>
      <c r="AU1118" s="397"/>
      <c r="AV1118" s="397"/>
      <c r="AW1118" s="397"/>
      <c r="AX1118" s="397"/>
      <c r="AY1118" s="397"/>
      <c r="AZ1118" s="397"/>
      <c r="BA1118" s="553"/>
      <c r="BB1118" s="397"/>
      <c r="BC1118" s="397"/>
      <c r="BD1118" s="397"/>
      <c r="BE1118" s="397"/>
      <c r="BF1118" s="397"/>
      <c r="BG1118" s="397"/>
      <c r="BH1118" s="397"/>
      <c r="BI1118" s="397"/>
      <c r="BJ1118" s="397"/>
      <c r="BK1118" s="397"/>
    </row>
    <row r="1119" spans="2:63" x14ac:dyDescent="0.35">
      <c r="B1119" s="80"/>
      <c r="C1119" s="119"/>
      <c r="D1119" s="119"/>
      <c r="E1119" s="202"/>
      <c r="F1119" s="119"/>
      <c r="G1119" s="120"/>
      <c r="H1119" s="41"/>
      <c r="I1119" s="41"/>
      <c r="J1119" s="944">
        <f t="shared" si="130"/>
        <v>0</v>
      </c>
      <c r="K1119" s="292">
        <f t="shared" si="131"/>
        <v>0</v>
      </c>
      <c r="L1119" s="327">
        <f>IF(I1119&lt;(INDEX(Lookup!$U$2:$U$10,MATCH($D$45,Lookup!$S$2:$S$10,0))),0,365)</f>
        <v>0</v>
      </c>
      <c r="M1119" s="292">
        <f t="shared" si="129"/>
        <v>0</v>
      </c>
      <c r="N1119" s="371"/>
      <c r="O1119" s="150"/>
      <c r="P1119" s="397"/>
      <c r="Q1119" s="555"/>
      <c r="R1119" s="576">
        <f t="shared" si="132"/>
        <v>0</v>
      </c>
      <c r="S1119" s="576">
        <f t="shared" si="133"/>
        <v>0</v>
      </c>
      <c r="T1119" s="576">
        <f t="shared" si="134"/>
        <v>0</v>
      </c>
      <c r="U1119" s="576">
        <f t="shared" si="135"/>
        <v>0</v>
      </c>
      <c r="V1119" s="553"/>
      <c r="W1119" s="553"/>
      <c r="X1119" s="553"/>
      <c r="Y1119" s="553"/>
      <c r="Z1119" s="397"/>
      <c r="AA1119" s="397"/>
      <c r="AB1119" s="397"/>
      <c r="AC1119" s="397"/>
      <c r="AD1119" s="397"/>
      <c r="AE1119" s="397"/>
      <c r="AF1119" s="397"/>
      <c r="AG1119" s="397"/>
      <c r="AH1119" s="397"/>
      <c r="AI1119" s="397"/>
      <c r="AJ1119" s="397"/>
      <c r="AK1119" s="397"/>
      <c r="AL1119" s="397"/>
      <c r="AM1119" s="397"/>
      <c r="AN1119" s="397"/>
      <c r="AO1119" s="397"/>
      <c r="AP1119" s="397"/>
      <c r="AQ1119" s="397"/>
      <c r="AR1119" s="397"/>
      <c r="AS1119" s="397"/>
      <c r="AT1119" s="397"/>
      <c r="AU1119" s="397"/>
      <c r="AV1119" s="397"/>
      <c r="AW1119" s="397"/>
      <c r="AX1119" s="397"/>
      <c r="AY1119" s="397"/>
      <c r="AZ1119" s="397"/>
      <c r="BA1119" s="553"/>
      <c r="BB1119" s="397"/>
      <c r="BC1119" s="397"/>
      <c r="BD1119" s="397"/>
      <c r="BE1119" s="397"/>
      <c r="BF1119" s="397"/>
      <c r="BG1119" s="397"/>
      <c r="BH1119" s="397"/>
      <c r="BI1119" s="397"/>
      <c r="BJ1119" s="397"/>
      <c r="BK1119" s="397"/>
    </row>
    <row r="1120" spans="2:63" x14ac:dyDescent="0.35">
      <c r="B1120" s="80"/>
      <c r="C1120" s="119"/>
      <c r="D1120" s="119"/>
      <c r="E1120" s="202"/>
      <c r="F1120" s="119"/>
      <c r="G1120" s="120"/>
      <c r="H1120" s="41"/>
      <c r="I1120" s="41"/>
      <c r="J1120" s="944">
        <f t="shared" si="130"/>
        <v>0</v>
      </c>
      <c r="K1120" s="292">
        <f t="shared" si="131"/>
        <v>0</v>
      </c>
      <c r="L1120" s="327">
        <f>IF(I1120&lt;(INDEX(Lookup!$U$2:$U$10,MATCH($D$45,Lookup!$S$2:$S$10,0))),0,365)</f>
        <v>0</v>
      </c>
      <c r="M1120" s="292">
        <f t="shared" si="129"/>
        <v>0</v>
      </c>
      <c r="N1120" s="371"/>
      <c r="O1120" s="150"/>
      <c r="P1120" s="397"/>
      <c r="Q1120" s="555"/>
      <c r="R1120" s="576">
        <f t="shared" si="132"/>
        <v>0</v>
      </c>
      <c r="S1120" s="576">
        <f t="shared" si="133"/>
        <v>0</v>
      </c>
      <c r="T1120" s="576">
        <f t="shared" si="134"/>
        <v>0</v>
      </c>
      <c r="U1120" s="576">
        <f t="shared" si="135"/>
        <v>0</v>
      </c>
      <c r="V1120" s="553"/>
      <c r="W1120" s="553"/>
      <c r="X1120" s="553"/>
      <c r="Y1120" s="553"/>
      <c r="Z1120" s="397"/>
      <c r="AA1120" s="397"/>
      <c r="AB1120" s="397"/>
      <c r="AC1120" s="397"/>
      <c r="AD1120" s="397"/>
      <c r="AE1120" s="397"/>
      <c r="AF1120" s="397"/>
      <c r="AG1120" s="397"/>
      <c r="AH1120" s="397"/>
      <c r="AI1120" s="397"/>
      <c r="AJ1120" s="397"/>
      <c r="AK1120" s="397"/>
      <c r="AL1120" s="397"/>
      <c r="AM1120" s="397"/>
      <c r="AN1120" s="397"/>
      <c r="AO1120" s="397"/>
      <c r="AP1120" s="397"/>
      <c r="AQ1120" s="397"/>
      <c r="AR1120" s="397"/>
      <c r="AS1120" s="397"/>
      <c r="AT1120" s="397"/>
      <c r="AU1120" s="397"/>
      <c r="AV1120" s="397"/>
      <c r="AW1120" s="397"/>
      <c r="AX1120" s="397"/>
      <c r="AY1120" s="397"/>
      <c r="AZ1120" s="397"/>
      <c r="BA1120" s="553"/>
      <c r="BB1120" s="397"/>
      <c r="BC1120" s="397"/>
      <c r="BD1120" s="397"/>
      <c r="BE1120" s="397"/>
      <c r="BF1120" s="397"/>
      <c r="BG1120" s="397"/>
      <c r="BH1120" s="397"/>
      <c r="BI1120" s="397"/>
      <c r="BJ1120" s="397"/>
      <c r="BK1120" s="397"/>
    </row>
    <row r="1121" spans="2:63" x14ac:dyDescent="0.35">
      <c r="B1121" s="80"/>
      <c r="C1121" s="119"/>
      <c r="D1121" s="119"/>
      <c r="E1121" s="202"/>
      <c r="F1121" s="119"/>
      <c r="G1121" s="120"/>
      <c r="H1121" s="41"/>
      <c r="I1121" s="41"/>
      <c r="J1121" s="944">
        <f t="shared" si="130"/>
        <v>0</v>
      </c>
      <c r="K1121" s="292">
        <f t="shared" si="131"/>
        <v>0</v>
      </c>
      <c r="L1121" s="327">
        <f>IF(I1121&lt;(INDEX(Lookup!$U$2:$U$10,MATCH($D$45,Lookup!$S$2:$S$10,0))),0,365)</f>
        <v>0</v>
      </c>
      <c r="M1121" s="292">
        <f t="shared" si="129"/>
        <v>0</v>
      </c>
      <c r="N1121" s="371"/>
      <c r="O1121" s="150"/>
      <c r="P1121" s="397"/>
      <c r="Q1121" s="555"/>
      <c r="R1121" s="576">
        <f t="shared" si="132"/>
        <v>0</v>
      </c>
      <c r="S1121" s="576">
        <f t="shared" si="133"/>
        <v>0</v>
      </c>
      <c r="T1121" s="576">
        <f t="shared" si="134"/>
        <v>0</v>
      </c>
      <c r="U1121" s="576">
        <f t="shared" si="135"/>
        <v>0</v>
      </c>
      <c r="V1121" s="553"/>
      <c r="W1121" s="553"/>
      <c r="X1121" s="553"/>
      <c r="Y1121" s="553"/>
      <c r="Z1121" s="397"/>
      <c r="AA1121" s="397"/>
      <c r="AB1121" s="397"/>
      <c r="AC1121" s="397"/>
      <c r="AD1121" s="397"/>
      <c r="AE1121" s="397"/>
      <c r="AF1121" s="397"/>
      <c r="AG1121" s="397"/>
      <c r="AH1121" s="397"/>
      <c r="AI1121" s="397"/>
      <c r="AJ1121" s="397"/>
      <c r="AK1121" s="397"/>
      <c r="AL1121" s="397"/>
      <c r="AM1121" s="397"/>
      <c r="AN1121" s="397"/>
      <c r="AO1121" s="397"/>
      <c r="AP1121" s="397"/>
      <c r="AQ1121" s="397"/>
      <c r="AR1121" s="397"/>
      <c r="AS1121" s="397"/>
      <c r="AT1121" s="397"/>
      <c r="AU1121" s="397"/>
      <c r="AV1121" s="397"/>
      <c r="AW1121" s="397"/>
      <c r="AX1121" s="397"/>
      <c r="AY1121" s="397"/>
      <c r="AZ1121" s="397"/>
      <c r="BA1121" s="553"/>
      <c r="BB1121" s="397"/>
      <c r="BC1121" s="397"/>
      <c r="BD1121" s="397"/>
      <c r="BE1121" s="397"/>
      <c r="BF1121" s="397"/>
      <c r="BG1121" s="397"/>
      <c r="BH1121" s="397"/>
      <c r="BI1121" s="397"/>
      <c r="BJ1121" s="397"/>
      <c r="BK1121" s="397"/>
    </row>
    <row r="1122" spans="2:63" x14ac:dyDescent="0.35">
      <c r="B1122" s="80"/>
      <c r="C1122" s="119"/>
      <c r="D1122" s="119"/>
      <c r="E1122" s="202"/>
      <c r="F1122" s="119"/>
      <c r="G1122" s="120"/>
      <c r="H1122" s="41"/>
      <c r="I1122" s="41"/>
      <c r="J1122" s="944">
        <f t="shared" si="130"/>
        <v>0</v>
      </c>
      <c r="K1122" s="292">
        <f t="shared" si="131"/>
        <v>0</v>
      </c>
      <c r="L1122" s="327">
        <f>IF(I1122&lt;(INDEX(Lookup!$U$2:$U$10,MATCH($D$45,Lookup!$S$2:$S$10,0))),0,365)</f>
        <v>0</v>
      </c>
      <c r="M1122" s="292">
        <f t="shared" si="129"/>
        <v>0</v>
      </c>
      <c r="N1122" s="371"/>
      <c r="O1122" s="150"/>
      <c r="P1122" s="397"/>
      <c r="Q1122" s="555"/>
      <c r="R1122" s="576">
        <f t="shared" si="132"/>
        <v>0</v>
      </c>
      <c r="S1122" s="576">
        <f t="shared" si="133"/>
        <v>0</v>
      </c>
      <c r="T1122" s="576">
        <f t="shared" si="134"/>
        <v>0</v>
      </c>
      <c r="U1122" s="576">
        <f t="shared" si="135"/>
        <v>0</v>
      </c>
      <c r="V1122" s="553"/>
      <c r="W1122" s="553"/>
      <c r="X1122" s="553"/>
      <c r="Y1122" s="553"/>
      <c r="Z1122" s="397"/>
      <c r="AA1122" s="397"/>
      <c r="AB1122" s="397"/>
      <c r="AC1122" s="397"/>
      <c r="AD1122" s="397"/>
      <c r="AE1122" s="397"/>
      <c r="AF1122" s="397"/>
      <c r="AG1122" s="397"/>
      <c r="AH1122" s="397"/>
      <c r="AI1122" s="397"/>
      <c r="AJ1122" s="397"/>
      <c r="AK1122" s="397"/>
      <c r="AL1122" s="397"/>
      <c r="AM1122" s="397"/>
      <c r="AN1122" s="397"/>
      <c r="AO1122" s="397"/>
      <c r="AP1122" s="397"/>
      <c r="AQ1122" s="397"/>
      <c r="AR1122" s="397"/>
      <c r="AS1122" s="397"/>
      <c r="AT1122" s="397"/>
      <c r="AU1122" s="397"/>
      <c r="AV1122" s="397"/>
      <c r="AW1122" s="397"/>
      <c r="AX1122" s="397"/>
      <c r="AY1122" s="397"/>
      <c r="AZ1122" s="397"/>
      <c r="BA1122" s="553"/>
      <c r="BB1122" s="397"/>
      <c r="BC1122" s="397"/>
      <c r="BD1122" s="397"/>
      <c r="BE1122" s="397"/>
      <c r="BF1122" s="397"/>
      <c r="BG1122" s="397"/>
      <c r="BH1122" s="397"/>
      <c r="BI1122" s="397"/>
      <c r="BJ1122" s="397"/>
      <c r="BK1122" s="397"/>
    </row>
    <row r="1123" spans="2:63" x14ac:dyDescent="0.35">
      <c r="B1123" s="80"/>
      <c r="C1123" s="119"/>
      <c r="D1123" s="119"/>
      <c r="E1123" s="202"/>
      <c r="F1123" s="119"/>
      <c r="G1123" s="120"/>
      <c r="H1123" s="41"/>
      <c r="I1123" s="41"/>
      <c r="J1123" s="944">
        <f t="shared" si="130"/>
        <v>0</v>
      </c>
      <c r="K1123" s="292">
        <f t="shared" si="131"/>
        <v>0</v>
      </c>
      <c r="L1123" s="327">
        <f>IF(I1123&lt;(INDEX(Lookup!$U$2:$U$10,MATCH($D$45,Lookup!$S$2:$S$10,0))),0,365)</f>
        <v>0</v>
      </c>
      <c r="M1123" s="292">
        <f t="shared" si="129"/>
        <v>0</v>
      </c>
      <c r="N1123" s="371"/>
      <c r="O1123" s="150"/>
      <c r="P1123" s="397"/>
      <c r="Q1123" s="555"/>
      <c r="R1123" s="576">
        <f t="shared" si="132"/>
        <v>0</v>
      </c>
      <c r="S1123" s="576">
        <f t="shared" si="133"/>
        <v>0</v>
      </c>
      <c r="T1123" s="576">
        <f t="shared" si="134"/>
        <v>0</v>
      </c>
      <c r="U1123" s="576">
        <f t="shared" si="135"/>
        <v>0</v>
      </c>
      <c r="V1123" s="553"/>
      <c r="W1123" s="553"/>
      <c r="X1123" s="553"/>
      <c r="Y1123" s="553"/>
      <c r="Z1123" s="397"/>
      <c r="AA1123" s="397"/>
      <c r="AB1123" s="397"/>
      <c r="AC1123" s="397"/>
      <c r="AD1123" s="397"/>
      <c r="AE1123" s="397"/>
      <c r="AF1123" s="397"/>
      <c r="AG1123" s="397"/>
      <c r="AH1123" s="397"/>
      <c r="AI1123" s="397"/>
      <c r="AJ1123" s="397"/>
      <c r="AK1123" s="397"/>
      <c r="AL1123" s="397"/>
      <c r="AM1123" s="397"/>
      <c r="AN1123" s="397"/>
      <c r="AO1123" s="397"/>
      <c r="AP1123" s="397"/>
      <c r="AQ1123" s="397"/>
      <c r="AR1123" s="397"/>
      <c r="AS1123" s="397"/>
      <c r="AT1123" s="397"/>
      <c r="AU1123" s="397"/>
      <c r="AV1123" s="397"/>
      <c r="AW1123" s="397"/>
      <c r="AX1123" s="397"/>
      <c r="AY1123" s="397"/>
      <c r="AZ1123" s="397"/>
      <c r="BA1123" s="553"/>
      <c r="BB1123" s="397"/>
      <c r="BC1123" s="397"/>
      <c r="BD1123" s="397"/>
      <c r="BE1123" s="397"/>
      <c r="BF1123" s="397"/>
      <c r="BG1123" s="397"/>
      <c r="BH1123" s="397"/>
      <c r="BI1123" s="397"/>
      <c r="BJ1123" s="397"/>
      <c r="BK1123" s="397"/>
    </row>
    <row r="1124" spans="2:63" x14ac:dyDescent="0.35">
      <c r="B1124" s="80"/>
      <c r="C1124" s="119"/>
      <c r="D1124" s="119"/>
      <c r="E1124" s="202"/>
      <c r="F1124" s="119"/>
      <c r="G1124" s="120"/>
      <c r="H1124" s="41"/>
      <c r="I1124" s="41"/>
      <c r="J1124" s="944">
        <f t="shared" si="130"/>
        <v>0</v>
      </c>
      <c r="K1124" s="292">
        <f t="shared" si="131"/>
        <v>0</v>
      </c>
      <c r="L1124" s="327">
        <f>IF(I1124&lt;(INDEX(Lookup!$U$2:$U$10,MATCH($D$45,Lookup!$S$2:$S$10,0))),0,365)</f>
        <v>0</v>
      </c>
      <c r="M1124" s="292">
        <f t="shared" si="129"/>
        <v>0</v>
      </c>
      <c r="N1124" s="371"/>
      <c r="O1124" s="150"/>
      <c r="P1124" s="397"/>
      <c r="Q1124" s="555"/>
      <c r="R1124" s="576">
        <f t="shared" si="132"/>
        <v>0</v>
      </c>
      <c r="S1124" s="576">
        <f t="shared" si="133"/>
        <v>0</v>
      </c>
      <c r="T1124" s="576">
        <f t="shared" si="134"/>
        <v>0</v>
      </c>
      <c r="U1124" s="576">
        <f t="shared" si="135"/>
        <v>0</v>
      </c>
      <c r="V1124" s="553"/>
      <c r="W1124" s="553"/>
      <c r="X1124" s="553"/>
      <c r="Y1124" s="553"/>
      <c r="Z1124" s="397"/>
      <c r="AA1124" s="397"/>
      <c r="AB1124" s="397"/>
      <c r="AC1124" s="397"/>
      <c r="AD1124" s="397"/>
      <c r="AE1124" s="397"/>
      <c r="AF1124" s="397"/>
      <c r="AG1124" s="397"/>
      <c r="AH1124" s="397"/>
      <c r="AI1124" s="397"/>
      <c r="AJ1124" s="397"/>
      <c r="AK1124" s="397"/>
      <c r="AL1124" s="397"/>
      <c r="AM1124" s="397"/>
      <c r="AN1124" s="397"/>
      <c r="AO1124" s="397"/>
      <c r="AP1124" s="397"/>
      <c r="AQ1124" s="397"/>
      <c r="AR1124" s="397"/>
      <c r="AS1124" s="397"/>
      <c r="AT1124" s="397"/>
      <c r="AU1124" s="397"/>
      <c r="AV1124" s="397"/>
      <c r="AW1124" s="397"/>
      <c r="AX1124" s="397"/>
      <c r="AY1124" s="397"/>
      <c r="AZ1124" s="397"/>
      <c r="BA1124" s="553"/>
      <c r="BB1124" s="397"/>
      <c r="BC1124" s="397"/>
      <c r="BD1124" s="397"/>
      <c r="BE1124" s="397"/>
      <c r="BF1124" s="397"/>
      <c r="BG1124" s="397"/>
      <c r="BH1124" s="397"/>
      <c r="BI1124" s="397"/>
      <c r="BJ1124" s="397"/>
      <c r="BK1124" s="397"/>
    </row>
    <row r="1125" spans="2:63" x14ac:dyDescent="0.35">
      <c r="B1125" s="80"/>
      <c r="C1125" s="119"/>
      <c r="D1125" s="119"/>
      <c r="E1125" s="202"/>
      <c r="F1125" s="119"/>
      <c r="G1125" s="120"/>
      <c r="H1125" s="41"/>
      <c r="I1125" s="41"/>
      <c r="J1125" s="944">
        <f t="shared" si="130"/>
        <v>0</v>
      </c>
      <c r="K1125" s="292">
        <f t="shared" si="131"/>
        <v>0</v>
      </c>
      <c r="L1125" s="327">
        <f>IF(I1125&lt;(INDEX(Lookup!$U$2:$U$10,MATCH($D$45,Lookup!$S$2:$S$10,0))),0,365)</f>
        <v>0</v>
      </c>
      <c r="M1125" s="292">
        <f t="shared" si="129"/>
        <v>0</v>
      </c>
      <c r="N1125" s="371"/>
      <c r="O1125" s="150"/>
      <c r="P1125" s="397"/>
      <c r="Q1125" s="555"/>
      <c r="R1125" s="576">
        <f t="shared" si="132"/>
        <v>0</v>
      </c>
      <c r="S1125" s="576">
        <f t="shared" si="133"/>
        <v>0</v>
      </c>
      <c r="T1125" s="576">
        <f t="shared" si="134"/>
        <v>0</v>
      </c>
      <c r="U1125" s="576">
        <f t="shared" si="135"/>
        <v>0</v>
      </c>
      <c r="V1125" s="553"/>
      <c r="W1125" s="553"/>
      <c r="X1125" s="553"/>
      <c r="Y1125" s="553"/>
      <c r="Z1125" s="397"/>
      <c r="AA1125" s="397"/>
      <c r="AB1125" s="397"/>
      <c r="AC1125" s="397"/>
      <c r="AD1125" s="397"/>
      <c r="AE1125" s="397"/>
      <c r="AF1125" s="397"/>
      <c r="AG1125" s="397"/>
      <c r="AH1125" s="397"/>
      <c r="AI1125" s="397"/>
      <c r="AJ1125" s="397"/>
      <c r="AK1125" s="397"/>
      <c r="AL1125" s="397"/>
      <c r="AM1125" s="397"/>
      <c r="AN1125" s="397"/>
      <c r="AO1125" s="397"/>
      <c r="AP1125" s="397"/>
      <c r="AQ1125" s="397"/>
      <c r="AR1125" s="397"/>
      <c r="AS1125" s="397"/>
      <c r="AT1125" s="397"/>
      <c r="AU1125" s="397"/>
      <c r="AV1125" s="397"/>
      <c r="AW1125" s="397"/>
      <c r="AX1125" s="397"/>
      <c r="AY1125" s="397"/>
      <c r="AZ1125" s="397"/>
      <c r="BA1125" s="553"/>
      <c r="BB1125" s="397"/>
      <c r="BC1125" s="397"/>
      <c r="BD1125" s="397"/>
      <c r="BE1125" s="397"/>
      <c r="BF1125" s="397"/>
      <c r="BG1125" s="397"/>
      <c r="BH1125" s="397"/>
      <c r="BI1125" s="397"/>
      <c r="BJ1125" s="397"/>
      <c r="BK1125" s="397"/>
    </row>
    <row r="1126" spans="2:63" x14ac:dyDescent="0.35">
      <c r="B1126" s="80"/>
      <c r="C1126" s="119"/>
      <c r="D1126" s="119"/>
      <c r="E1126" s="202"/>
      <c r="F1126" s="119"/>
      <c r="G1126" s="120"/>
      <c r="H1126" s="41"/>
      <c r="I1126" s="41"/>
      <c r="J1126" s="944">
        <f t="shared" si="130"/>
        <v>0</v>
      </c>
      <c r="K1126" s="292">
        <f t="shared" si="131"/>
        <v>0</v>
      </c>
      <c r="L1126" s="327">
        <f>IF(I1126&lt;(INDEX(Lookup!$U$2:$U$10,MATCH($D$45,Lookup!$S$2:$S$10,0))),0,365)</f>
        <v>0</v>
      </c>
      <c r="M1126" s="292">
        <f t="shared" si="129"/>
        <v>0</v>
      </c>
      <c r="N1126" s="371"/>
      <c r="O1126" s="150"/>
      <c r="P1126" s="397"/>
      <c r="Q1126" s="555"/>
      <c r="R1126" s="576">
        <f t="shared" si="132"/>
        <v>0</v>
      </c>
      <c r="S1126" s="576">
        <f t="shared" si="133"/>
        <v>0</v>
      </c>
      <c r="T1126" s="576">
        <f t="shared" si="134"/>
        <v>0</v>
      </c>
      <c r="U1126" s="576">
        <f t="shared" si="135"/>
        <v>0</v>
      </c>
      <c r="V1126" s="553"/>
      <c r="W1126" s="553"/>
      <c r="X1126" s="553"/>
      <c r="Y1126" s="553"/>
      <c r="Z1126" s="397"/>
      <c r="AA1126" s="397"/>
      <c r="AB1126" s="397"/>
      <c r="AC1126" s="397"/>
      <c r="AD1126" s="397"/>
      <c r="AE1126" s="397"/>
      <c r="AF1126" s="397"/>
      <c r="AG1126" s="397"/>
      <c r="AH1126" s="397"/>
      <c r="AI1126" s="397"/>
      <c r="AJ1126" s="397"/>
      <c r="AK1126" s="397"/>
      <c r="AL1126" s="397"/>
      <c r="AM1126" s="397"/>
      <c r="AN1126" s="397"/>
      <c r="AO1126" s="397"/>
      <c r="AP1126" s="397"/>
      <c r="AQ1126" s="397"/>
      <c r="AR1126" s="397"/>
      <c r="AS1126" s="397"/>
      <c r="AT1126" s="397"/>
      <c r="AU1126" s="397"/>
      <c r="AV1126" s="397"/>
      <c r="AW1126" s="397"/>
      <c r="AX1126" s="397"/>
      <c r="AY1126" s="397"/>
      <c r="AZ1126" s="397"/>
      <c r="BA1126" s="553"/>
      <c r="BB1126" s="397"/>
      <c r="BC1126" s="397"/>
      <c r="BD1126" s="397"/>
      <c r="BE1126" s="397"/>
      <c r="BF1126" s="397"/>
      <c r="BG1126" s="397"/>
      <c r="BH1126" s="397"/>
      <c r="BI1126" s="397"/>
      <c r="BJ1126" s="397"/>
      <c r="BK1126" s="397"/>
    </row>
    <row r="1127" spans="2:63" x14ac:dyDescent="0.35">
      <c r="B1127" s="80"/>
      <c r="C1127" s="119"/>
      <c r="D1127" s="119"/>
      <c r="E1127" s="202"/>
      <c r="F1127" s="119"/>
      <c r="G1127" s="120"/>
      <c r="H1127" s="41"/>
      <c r="I1127" s="41"/>
      <c r="J1127" s="944">
        <f t="shared" si="130"/>
        <v>0</v>
      </c>
      <c r="K1127" s="292">
        <f t="shared" si="131"/>
        <v>0</v>
      </c>
      <c r="L1127" s="327">
        <f>IF(I1127&lt;(INDEX(Lookup!$U$2:$U$10,MATCH($D$45,Lookup!$S$2:$S$10,0))),0,365)</f>
        <v>0</v>
      </c>
      <c r="M1127" s="292">
        <f t="shared" si="129"/>
        <v>0</v>
      </c>
      <c r="N1127" s="371"/>
      <c r="O1127" s="150"/>
      <c r="P1127" s="397"/>
      <c r="Q1127" s="555"/>
      <c r="R1127" s="576">
        <f t="shared" si="132"/>
        <v>0</v>
      </c>
      <c r="S1127" s="576">
        <f t="shared" si="133"/>
        <v>0</v>
      </c>
      <c r="T1127" s="576">
        <f t="shared" si="134"/>
        <v>0</v>
      </c>
      <c r="U1127" s="576">
        <f t="shared" si="135"/>
        <v>0</v>
      </c>
      <c r="V1127" s="553"/>
      <c r="W1127" s="553"/>
      <c r="X1127" s="553"/>
      <c r="Y1127" s="553"/>
      <c r="Z1127" s="397"/>
      <c r="AA1127" s="397"/>
      <c r="AB1127" s="397"/>
      <c r="AC1127" s="397"/>
      <c r="AD1127" s="397"/>
      <c r="AE1127" s="397"/>
      <c r="AF1127" s="397"/>
      <c r="AG1127" s="397"/>
      <c r="AH1127" s="397"/>
      <c r="AI1127" s="397"/>
      <c r="AJ1127" s="397"/>
      <c r="AK1127" s="397"/>
      <c r="AL1127" s="397"/>
      <c r="AM1127" s="397"/>
      <c r="AN1127" s="397"/>
      <c r="AO1127" s="397"/>
      <c r="AP1127" s="397"/>
      <c r="AQ1127" s="397"/>
      <c r="AR1127" s="397"/>
      <c r="AS1127" s="397"/>
      <c r="AT1127" s="397"/>
      <c r="AU1127" s="397"/>
      <c r="AV1127" s="397"/>
      <c r="AW1127" s="397"/>
      <c r="AX1127" s="397"/>
      <c r="AY1127" s="397"/>
      <c r="AZ1127" s="397"/>
      <c r="BA1127" s="553"/>
      <c r="BB1127" s="397"/>
      <c r="BC1127" s="397"/>
      <c r="BD1127" s="397"/>
      <c r="BE1127" s="397"/>
      <c r="BF1127" s="397"/>
      <c r="BG1127" s="397"/>
      <c r="BH1127" s="397"/>
      <c r="BI1127" s="397"/>
      <c r="BJ1127" s="397"/>
      <c r="BK1127" s="397"/>
    </row>
    <row r="1128" spans="2:63" x14ac:dyDescent="0.35">
      <c r="B1128" s="80"/>
      <c r="C1128" s="119"/>
      <c r="D1128" s="119"/>
      <c r="E1128" s="202"/>
      <c r="F1128" s="119"/>
      <c r="G1128" s="120"/>
      <c r="H1128" s="41"/>
      <c r="I1128" s="41"/>
      <c r="J1128" s="944">
        <f t="shared" si="130"/>
        <v>0</v>
      </c>
      <c r="K1128" s="292">
        <f t="shared" si="131"/>
        <v>0</v>
      </c>
      <c r="L1128" s="327">
        <f>IF(I1128&lt;(INDEX(Lookup!$U$2:$U$10,MATCH($D$45,Lookup!$S$2:$S$10,0))),0,365)</f>
        <v>0</v>
      </c>
      <c r="M1128" s="292">
        <f t="shared" si="129"/>
        <v>0</v>
      </c>
      <c r="N1128" s="371"/>
      <c r="O1128" s="150"/>
      <c r="P1128" s="397"/>
      <c r="Q1128" s="555"/>
      <c r="R1128" s="576">
        <f t="shared" si="132"/>
        <v>0</v>
      </c>
      <c r="S1128" s="576">
        <f t="shared" si="133"/>
        <v>0</v>
      </c>
      <c r="T1128" s="576">
        <f t="shared" si="134"/>
        <v>0</v>
      </c>
      <c r="U1128" s="576">
        <f t="shared" si="135"/>
        <v>0</v>
      </c>
      <c r="V1128" s="553"/>
      <c r="W1128" s="553"/>
      <c r="X1128" s="553"/>
      <c r="Y1128" s="553"/>
      <c r="Z1128" s="397"/>
      <c r="AA1128" s="397"/>
      <c r="AB1128" s="397"/>
      <c r="AC1128" s="397"/>
      <c r="AD1128" s="397"/>
      <c r="AE1128" s="397"/>
      <c r="AF1128" s="397"/>
      <c r="AG1128" s="397"/>
      <c r="AH1128" s="397"/>
      <c r="AI1128" s="397"/>
      <c r="AJ1128" s="397"/>
      <c r="AK1128" s="397"/>
      <c r="AL1128" s="397"/>
      <c r="AM1128" s="397"/>
      <c r="AN1128" s="397"/>
      <c r="AO1128" s="397"/>
      <c r="AP1128" s="397"/>
      <c r="AQ1128" s="397"/>
      <c r="AR1128" s="397"/>
      <c r="AS1128" s="397"/>
      <c r="AT1128" s="397"/>
      <c r="AU1128" s="397"/>
      <c r="AV1128" s="397"/>
      <c r="AW1128" s="397"/>
      <c r="AX1128" s="397"/>
      <c r="AY1128" s="397"/>
      <c r="AZ1128" s="397"/>
      <c r="BA1128" s="553"/>
      <c r="BB1128" s="397"/>
      <c r="BC1128" s="397"/>
      <c r="BD1128" s="397"/>
      <c r="BE1128" s="397"/>
      <c r="BF1128" s="397"/>
      <c r="BG1128" s="397"/>
      <c r="BH1128" s="397"/>
      <c r="BI1128" s="397"/>
      <c r="BJ1128" s="397"/>
      <c r="BK1128" s="397"/>
    </row>
    <row r="1129" spans="2:63" x14ac:dyDescent="0.35">
      <c r="B1129" s="80"/>
      <c r="C1129" s="119"/>
      <c r="D1129" s="119"/>
      <c r="E1129" s="202"/>
      <c r="F1129" s="119"/>
      <c r="G1129" s="120"/>
      <c r="H1129" s="41"/>
      <c r="I1129" s="41"/>
      <c r="J1129" s="944">
        <f t="shared" si="130"/>
        <v>0</v>
      </c>
      <c r="K1129" s="292">
        <f t="shared" si="131"/>
        <v>0</v>
      </c>
      <c r="L1129" s="327">
        <f>IF(I1129&lt;(INDEX(Lookup!$U$2:$U$10,MATCH($D$45,Lookup!$S$2:$S$10,0))),0,365)</f>
        <v>0</v>
      </c>
      <c r="M1129" s="292">
        <f t="shared" si="129"/>
        <v>0</v>
      </c>
      <c r="N1129" s="371"/>
      <c r="O1129" s="150"/>
      <c r="P1129" s="397"/>
      <c r="Q1129" s="555"/>
      <c r="R1129" s="576">
        <f t="shared" si="132"/>
        <v>0</v>
      </c>
      <c r="S1129" s="576">
        <f t="shared" si="133"/>
        <v>0</v>
      </c>
      <c r="T1129" s="576">
        <f t="shared" si="134"/>
        <v>0</v>
      </c>
      <c r="U1129" s="576">
        <f t="shared" si="135"/>
        <v>0</v>
      </c>
      <c r="V1129" s="553"/>
      <c r="W1129" s="553"/>
      <c r="X1129" s="553"/>
      <c r="Y1129" s="553"/>
      <c r="Z1129" s="397"/>
      <c r="AA1129" s="397"/>
      <c r="AB1129" s="397"/>
      <c r="AC1129" s="397"/>
      <c r="AD1129" s="397"/>
      <c r="AE1129" s="397"/>
      <c r="AF1129" s="397"/>
      <c r="AG1129" s="397"/>
      <c r="AH1129" s="397"/>
      <c r="AI1129" s="397"/>
      <c r="AJ1129" s="397"/>
      <c r="AK1129" s="397"/>
      <c r="AL1129" s="397"/>
      <c r="AM1129" s="397"/>
      <c r="AN1129" s="397"/>
      <c r="AO1129" s="397"/>
      <c r="AP1129" s="397"/>
      <c r="AQ1129" s="397"/>
      <c r="AR1129" s="397"/>
      <c r="AS1129" s="397"/>
      <c r="AT1129" s="397"/>
      <c r="AU1129" s="397"/>
      <c r="AV1129" s="397"/>
      <c r="AW1129" s="397"/>
      <c r="AX1129" s="397"/>
      <c r="AY1129" s="397"/>
      <c r="AZ1129" s="397"/>
      <c r="BA1129" s="553"/>
      <c r="BB1129" s="397"/>
      <c r="BC1129" s="397"/>
      <c r="BD1129" s="397"/>
      <c r="BE1129" s="397"/>
      <c r="BF1129" s="397"/>
      <c r="BG1129" s="397"/>
      <c r="BH1129" s="397"/>
      <c r="BI1129" s="397"/>
      <c r="BJ1129" s="397"/>
      <c r="BK1129" s="397"/>
    </row>
    <row r="1130" spans="2:63" x14ac:dyDescent="0.35">
      <c r="B1130" s="80"/>
      <c r="C1130" s="119"/>
      <c r="D1130" s="119"/>
      <c r="E1130" s="202"/>
      <c r="F1130" s="119"/>
      <c r="G1130" s="120"/>
      <c r="H1130" s="41"/>
      <c r="I1130" s="41"/>
      <c r="J1130" s="944">
        <f t="shared" si="130"/>
        <v>0</v>
      </c>
      <c r="K1130" s="292">
        <f t="shared" si="131"/>
        <v>0</v>
      </c>
      <c r="L1130" s="327">
        <f>IF(I1130&lt;(INDEX(Lookup!$U$2:$U$10,MATCH($D$45,Lookup!$S$2:$S$10,0))),0,365)</f>
        <v>0</v>
      </c>
      <c r="M1130" s="292">
        <f t="shared" si="129"/>
        <v>0</v>
      </c>
      <c r="N1130" s="371"/>
      <c r="O1130" s="150"/>
      <c r="P1130" s="397"/>
      <c r="Q1130" s="555"/>
      <c r="R1130" s="576">
        <f t="shared" si="132"/>
        <v>0</v>
      </c>
      <c r="S1130" s="576">
        <f t="shared" si="133"/>
        <v>0</v>
      </c>
      <c r="T1130" s="576">
        <f t="shared" si="134"/>
        <v>0</v>
      </c>
      <c r="U1130" s="576">
        <f t="shared" si="135"/>
        <v>0</v>
      </c>
      <c r="V1130" s="553"/>
      <c r="W1130" s="553"/>
      <c r="X1130" s="553"/>
      <c r="Y1130" s="553"/>
      <c r="Z1130" s="397"/>
      <c r="AA1130" s="397"/>
      <c r="AB1130" s="397"/>
      <c r="AC1130" s="397"/>
      <c r="AD1130" s="397"/>
      <c r="AE1130" s="397"/>
      <c r="AF1130" s="397"/>
      <c r="AG1130" s="397"/>
      <c r="AH1130" s="397"/>
      <c r="AI1130" s="397"/>
      <c r="AJ1130" s="397"/>
      <c r="AK1130" s="397"/>
      <c r="AL1130" s="397"/>
      <c r="AM1130" s="397"/>
      <c r="AN1130" s="397"/>
      <c r="AO1130" s="397"/>
      <c r="AP1130" s="397"/>
      <c r="AQ1130" s="397"/>
      <c r="AR1130" s="397"/>
      <c r="AS1130" s="397"/>
      <c r="AT1130" s="397"/>
      <c r="AU1130" s="397"/>
      <c r="AV1130" s="397"/>
      <c r="AW1130" s="397"/>
      <c r="AX1130" s="397"/>
      <c r="AY1130" s="397"/>
      <c r="AZ1130" s="397"/>
      <c r="BA1130" s="553"/>
      <c r="BB1130" s="397"/>
      <c r="BC1130" s="397"/>
      <c r="BD1130" s="397"/>
      <c r="BE1130" s="397"/>
      <c r="BF1130" s="397"/>
      <c r="BG1130" s="397"/>
      <c r="BH1130" s="397"/>
      <c r="BI1130" s="397"/>
      <c r="BJ1130" s="397"/>
      <c r="BK1130" s="397"/>
    </row>
    <row r="1131" spans="2:63" x14ac:dyDescent="0.35">
      <c r="B1131" s="80"/>
      <c r="C1131" s="119"/>
      <c r="D1131" s="119"/>
      <c r="E1131" s="202"/>
      <c r="F1131" s="119"/>
      <c r="G1131" s="120"/>
      <c r="H1131" s="41"/>
      <c r="I1131" s="41"/>
      <c r="J1131" s="944">
        <f t="shared" si="130"/>
        <v>0</v>
      </c>
      <c r="K1131" s="292">
        <f t="shared" si="131"/>
        <v>0</v>
      </c>
      <c r="L1131" s="327">
        <f>IF(I1131&lt;(INDEX(Lookup!$U$2:$U$10,MATCH($D$45,Lookup!$S$2:$S$10,0))),0,365)</f>
        <v>0</v>
      </c>
      <c r="M1131" s="292">
        <f t="shared" si="129"/>
        <v>0</v>
      </c>
      <c r="N1131" s="371"/>
      <c r="O1131" s="150"/>
      <c r="P1131" s="397"/>
      <c r="Q1131" s="555"/>
      <c r="R1131" s="576">
        <f t="shared" si="132"/>
        <v>0</v>
      </c>
      <c r="S1131" s="576">
        <f t="shared" si="133"/>
        <v>0</v>
      </c>
      <c r="T1131" s="576">
        <f t="shared" si="134"/>
        <v>0</v>
      </c>
      <c r="U1131" s="576">
        <f t="shared" si="135"/>
        <v>0</v>
      </c>
      <c r="V1131" s="553"/>
      <c r="W1131" s="553"/>
      <c r="X1131" s="553"/>
      <c r="Y1131" s="553"/>
      <c r="Z1131" s="397"/>
      <c r="AA1131" s="397"/>
      <c r="AB1131" s="397"/>
      <c r="AC1131" s="397"/>
      <c r="AD1131" s="397"/>
      <c r="AE1131" s="397"/>
      <c r="AF1131" s="397"/>
      <c r="AG1131" s="397"/>
      <c r="AH1131" s="397"/>
      <c r="AI1131" s="397"/>
      <c r="AJ1131" s="397"/>
      <c r="AK1131" s="397"/>
      <c r="AL1131" s="397"/>
      <c r="AM1131" s="397"/>
      <c r="AN1131" s="397"/>
      <c r="AO1131" s="397"/>
      <c r="AP1131" s="397"/>
      <c r="AQ1131" s="397"/>
      <c r="AR1131" s="397"/>
      <c r="AS1131" s="397"/>
      <c r="AT1131" s="397"/>
      <c r="AU1131" s="397"/>
      <c r="AV1131" s="397"/>
      <c r="AW1131" s="397"/>
      <c r="AX1131" s="397"/>
      <c r="AY1131" s="397"/>
      <c r="AZ1131" s="397"/>
      <c r="BA1131" s="553"/>
      <c r="BB1131" s="397"/>
      <c r="BC1131" s="397"/>
      <c r="BD1131" s="397"/>
      <c r="BE1131" s="397"/>
      <c r="BF1131" s="397"/>
      <c r="BG1131" s="397"/>
      <c r="BH1131" s="397"/>
      <c r="BI1131" s="397"/>
      <c r="BJ1131" s="397"/>
      <c r="BK1131" s="397"/>
    </row>
    <row r="1132" spans="2:63" x14ac:dyDescent="0.35">
      <c r="B1132" s="80"/>
      <c r="C1132" s="119"/>
      <c r="D1132" s="119"/>
      <c r="E1132" s="202"/>
      <c r="F1132" s="119"/>
      <c r="G1132" s="120"/>
      <c r="H1132" s="41"/>
      <c r="I1132" s="41"/>
      <c r="J1132" s="944">
        <f t="shared" si="130"/>
        <v>0</v>
      </c>
      <c r="K1132" s="292">
        <f t="shared" si="131"/>
        <v>0</v>
      </c>
      <c r="L1132" s="327">
        <f>IF(I1132&lt;(INDEX(Lookup!$U$2:$U$10,MATCH($D$45,Lookup!$S$2:$S$10,0))),0,365)</f>
        <v>0</v>
      </c>
      <c r="M1132" s="292">
        <f t="shared" si="129"/>
        <v>0</v>
      </c>
      <c r="N1132" s="371"/>
      <c r="O1132" s="150"/>
      <c r="P1132" s="397"/>
      <c r="Q1132" s="555"/>
      <c r="R1132" s="576">
        <f t="shared" si="132"/>
        <v>0</v>
      </c>
      <c r="S1132" s="576">
        <f t="shared" si="133"/>
        <v>0</v>
      </c>
      <c r="T1132" s="576">
        <f t="shared" si="134"/>
        <v>0</v>
      </c>
      <c r="U1132" s="576">
        <f t="shared" si="135"/>
        <v>0</v>
      </c>
      <c r="V1132" s="553"/>
      <c r="W1132" s="553"/>
      <c r="X1132" s="553"/>
      <c r="Y1132" s="553"/>
      <c r="Z1132" s="397"/>
      <c r="AA1132" s="397"/>
      <c r="AB1132" s="397"/>
      <c r="AC1132" s="397"/>
      <c r="AD1132" s="397"/>
      <c r="AE1132" s="397"/>
      <c r="AF1132" s="397"/>
      <c r="AG1132" s="397"/>
      <c r="AH1132" s="397"/>
      <c r="AI1132" s="397"/>
      <c r="AJ1132" s="397"/>
      <c r="AK1132" s="397"/>
      <c r="AL1132" s="397"/>
      <c r="AM1132" s="397"/>
      <c r="AN1132" s="397"/>
      <c r="AO1132" s="397"/>
      <c r="AP1132" s="397"/>
      <c r="AQ1132" s="397"/>
      <c r="AR1132" s="397"/>
      <c r="AS1132" s="397"/>
      <c r="AT1132" s="397"/>
      <c r="AU1132" s="397"/>
      <c r="AV1132" s="397"/>
      <c r="AW1132" s="397"/>
      <c r="AX1132" s="397"/>
      <c r="AY1132" s="397"/>
      <c r="AZ1132" s="397"/>
      <c r="BA1132" s="553"/>
      <c r="BB1132" s="397"/>
      <c r="BC1132" s="397"/>
      <c r="BD1132" s="397"/>
      <c r="BE1132" s="397"/>
      <c r="BF1132" s="397"/>
      <c r="BG1132" s="397"/>
      <c r="BH1132" s="397"/>
      <c r="BI1132" s="397"/>
      <c r="BJ1132" s="397"/>
      <c r="BK1132" s="397"/>
    </row>
    <row r="1133" spans="2:63" x14ac:dyDescent="0.35">
      <c r="B1133" s="80"/>
      <c r="C1133" s="119"/>
      <c r="D1133" s="119"/>
      <c r="E1133" s="202"/>
      <c r="F1133" s="119"/>
      <c r="G1133" s="120"/>
      <c r="H1133" s="41"/>
      <c r="I1133" s="41"/>
      <c r="J1133" s="944">
        <f t="shared" si="130"/>
        <v>0</v>
      </c>
      <c r="K1133" s="292">
        <f t="shared" si="131"/>
        <v>0</v>
      </c>
      <c r="L1133" s="327">
        <f>IF(I1133&lt;(INDEX(Lookup!$U$2:$U$10,MATCH($D$45,Lookup!$S$2:$S$10,0))),0,365)</f>
        <v>0</v>
      </c>
      <c r="M1133" s="292">
        <f t="shared" si="129"/>
        <v>0</v>
      </c>
      <c r="N1133" s="371"/>
      <c r="O1133" s="150"/>
      <c r="P1133" s="397"/>
      <c r="Q1133" s="555"/>
      <c r="R1133" s="576">
        <f t="shared" si="132"/>
        <v>0</v>
      </c>
      <c r="S1133" s="576">
        <f t="shared" si="133"/>
        <v>0</v>
      </c>
      <c r="T1133" s="576">
        <f t="shared" si="134"/>
        <v>0</v>
      </c>
      <c r="U1133" s="576">
        <f t="shared" si="135"/>
        <v>0</v>
      </c>
      <c r="V1133" s="553"/>
      <c r="W1133" s="553"/>
      <c r="X1133" s="553"/>
      <c r="Y1133" s="553"/>
      <c r="Z1133" s="397"/>
      <c r="AA1133" s="397"/>
      <c r="AB1133" s="397"/>
      <c r="AC1133" s="397"/>
      <c r="AD1133" s="397"/>
      <c r="AE1133" s="397"/>
      <c r="AF1133" s="397"/>
      <c r="AG1133" s="397"/>
      <c r="AH1133" s="397"/>
      <c r="AI1133" s="397"/>
      <c r="AJ1133" s="397"/>
      <c r="AK1133" s="397"/>
      <c r="AL1133" s="397"/>
      <c r="AM1133" s="397"/>
      <c r="AN1133" s="397"/>
      <c r="AO1133" s="397"/>
      <c r="AP1133" s="397"/>
      <c r="AQ1133" s="397"/>
      <c r="AR1133" s="397"/>
      <c r="AS1133" s="397"/>
      <c r="AT1133" s="397"/>
      <c r="AU1133" s="397"/>
      <c r="AV1133" s="397"/>
      <c r="AW1133" s="397"/>
      <c r="AX1133" s="397"/>
      <c r="AY1133" s="397"/>
      <c r="AZ1133" s="397"/>
      <c r="BA1133" s="553"/>
      <c r="BB1133" s="397"/>
      <c r="BC1133" s="397"/>
      <c r="BD1133" s="397"/>
      <c r="BE1133" s="397"/>
      <c r="BF1133" s="397"/>
      <c r="BG1133" s="397"/>
      <c r="BH1133" s="397"/>
      <c r="BI1133" s="397"/>
      <c r="BJ1133" s="397"/>
      <c r="BK1133" s="397"/>
    </row>
    <row r="1134" spans="2:63" x14ac:dyDescent="0.35">
      <c r="B1134" s="80"/>
      <c r="C1134" s="119"/>
      <c r="D1134" s="119"/>
      <c r="E1134" s="202"/>
      <c r="F1134" s="119"/>
      <c r="G1134" s="120"/>
      <c r="H1134" s="41"/>
      <c r="I1134" s="41"/>
      <c r="J1134" s="944">
        <f t="shared" si="130"/>
        <v>0</v>
      </c>
      <c r="K1134" s="292">
        <f t="shared" si="131"/>
        <v>0</v>
      </c>
      <c r="L1134" s="327">
        <f>IF(I1134&lt;(INDEX(Lookup!$U$2:$U$10,MATCH($D$45,Lookup!$S$2:$S$10,0))),0,365)</f>
        <v>0</v>
      </c>
      <c r="M1134" s="292">
        <f t="shared" si="129"/>
        <v>0</v>
      </c>
      <c r="N1134" s="371"/>
      <c r="O1134" s="150"/>
      <c r="P1134" s="397"/>
      <c r="Q1134" s="555"/>
      <c r="R1134" s="576">
        <f t="shared" si="132"/>
        <v>0</v>
      </c>
      <c r="S1134" s="576">
        <f t="shared" si="133"/>
        <v>0</v>
      </c>
      <c r="T1134" s="576">
        <f t="shared" si="134"/>
        <v>0</v>
      </c>
      <c r="U1134" s="576">
        <f t="shared" si="135"/>
        <v>0</v>
      </c>
      <c r="V1134" s="553"/>
      <c r="W1134" s="553"/>
      <c r="X1134" s="553"/>
      <c r="Y1134" s="553"/>
      <c r="Z1134" s="397"/>
      <c r="AA1134" s="397"/>
      <c r="AB1134" s="397"/>
      <c r="AC1134" s="397"/>
      <c r="AD1134" s="397"/>
      <c r="AE1134" s="397"/>
      <c r="AF1134" s="397"/>
      <c r="AG1134" s="397"/>
      <c r="AH1134" s="397"/>
      <c r="AI1134" s="397"/>
      <c r="AJ1134" s="397"/>
      <c r="AK1134" s="397"/>
      <c r="AL1134" s="397"/>
      <c r="AM1134" s="397"/>
      <c r="AN1134" s="397"/>
      <c r="AO1134" s="397"/>
      <c r="AP1134" s="397"/>
      <c r="AQ1134" s="397"/>
      <c r="AR1134" s="397"/>
      <c r="AS1134" s="397"/>
      <c r="AT1134" s="397"/>
      <c r="AU1134" s="397"/>
      <c r="AV1134" s="397"/>
      <c r="AW1134" s="397"/>
      <c r="AX1134" s="397"/>
      <c r="AY1134" s="397"/>
      <c r="AZ1134" s="397"/>
      <c r="BA1134" s="553"/>
      <c r="BB1134" s="397"/>
      <c r="BC1134" s="397"/>
      <c r="BD1134" s="397"/>
      <c r="BE1134" s="397"/>
      <c r="BF1134" s="397"/>
      <c r="BG1134" s="397"/>
      <c r="BH1134" s="397"/>
      <c r="BI1134" s="397"/>
      <c r="BJ1134" s="397"/>
      <c r="BK1134" s="397"/>
    </row>
    <row r="1135" spans="2:63" x14ac:dyDescent="0.35">
      <c r="B1135" s="80"/>
      <c r="C1135" s="119"/>
      <c r="D1135" s="119"/>
      <c r="E1135" s="202"/>
      <c r="F1135" s="119"/>
      <c r="G1135" s="120"/>
      <c r="H1135" s="41"/>
      <c r="I1135" s="41"/>
      <c r="J1135" s="944">
        <f t="shared" si="130"/>
        <v>0</v>
      </c>
      <c r="K1135" s="292">
        <f t="shared" si="131"/>
        <v>0</v>
      </c>
      <c r="L1135" s="327">
        <f>IF(I1135&lt;(INDEX(Lookup!$U$2:$U$10,MATCH($D$45,Lookup!$S$2:$S$10,0))),0,365)</f>
        <v>0</v>
      </c>
      <c r="M1135" s="292">
        <f t="shared" si="129"/>
        <v>0</v>
      </c>
      <c r="N1135" s="371"/>
      <c r="O1135" s="150"/>
      <c r="P1135" s="397"/>
      <c r="Q1135" s="555"/>
      <c r="R1135" s="576">
        <f t="shared" si="132"/>
        <v>0</v>
      </c>
      <c r="S1135" s="576">
        <f t="shared" si="133"/>
        <v>0</v>
      </c>
      <c r="T1135" s="576">
        <f t="shared" si="134"/>
        <v>0</v>
      </c>
      <c r="U1135" s="576">
        <f t="shared" si="135"/>
        <v>0</v>
      </c>
      <c r="V1135" s="553"/>
      <c r="W1135" s="553"/>
      <c r="X1135" s="553"/>
      <c r="Y1135" s="553"/>
      <c r="Z1135" s="397"/>
      <c r="AA1135" s="397"/>
      <c r="AB1135" s="397"/>
      <c r="AC1135" s="397"/>
      <c r="AD1135" s="397"/>
      <c r="AE1135" s="397"/>
      <c r="AF1135" s="397"/>
      <c r="AG1135" s="397"/>
      <c r="AH1135" s="397"/>
      <c r="AI1135" s="397"/>
      <c r="AJ1135" s="397"/>
      <c r="AK1135" s="397"/>
      <c r="AL1135" s="397"/>
      <c r="AM1135" s="397"/>
      <c r="AN1135" s="397"/>
      <c r="AO1135" s="397"/>
      <c r="AP1135" s="397"/>
      <c r="AQ1135" s="397"/>
      <c r="AR1135" s="397"/>
      <c r="AS1135" s="397"/>
      <c r="AT1135" s="397"/>
      <c r="AU1135" s="397"/>
      <c r="AV1135" s="397"/>
      <c r="AW1135" s="397"/>
      <c r="AX1135" s="397"/>
      <c r="AY1135" s="397"/>
      <c r="AZ1135" s="397"/>
      <c r="BA1135" s="553"/>
      <c r="BB1135" s="397"/>
      <c r="BC1135" s="397"/>
      <c r="BD1135" s="397"/>
      <c r="BE1135" s="397"/>
      <c r="BF1135" s="397"/>
      <c r="BG1135" s="397"/>
      <c r="BH1135" s="397"/>
      <c r="BI1135" s="397"/>
      <c r="BJ1135" s="397"/>
      <c r="BK1135" s="397"/>
    </row>
    <row r="1136" spans="2:63" x14ac:dyDescent="0.35">
      <c r="B1136" s="80"/>
      <c r="C1136" s="119"/>
      <c r="D1136" s="119"/>
      <c r="E1136" s="202"/>
      <c r="F1136" s="119"/>
      <c r="G1136" s="120"/>
      <c r="H1136" s="41"/>
      <c r="I1136" s="41"/>
      <c r="J1136" s="944">
        <f t="shared" si="130"/>
        <v>0</v>
      </c>
      <c r="K1136" s="292">
        <f t="shared" si="131"/>
        <v>0</v>
      </c>
      <c r="L1136" s="327">
        <f>IF(I1136&lt;(INDEX(Lookup!$U$2:$U$10,MATCH($D$45,Lookup!$S$2:$S$10,0))),0,365)</f>
        <v>0</v>
      </c>
      <c r="M1136" s="292">
        <f t="shared" ref="M1136:M1199" si="136">IF(O1136="x",0,L1136*$L$8)</f>
        <v>0</v>
      </c>
      <c r="N1136" s="371"/>
      <c r="O1136" s="150"/>
      <c r="P1136" s="397"/>
      <c r="Q1136" s="555"/>
      <c r="R1136" s="576">
        <f t="shared" si="132"/>
        <v>0</v>
      </c>
      <c r="S1136" s="576">
        <f t="shared" si="133"/>
        <v>0</v>
      </c>
      <c r="T1136" s="576">
        <f t="shared" si="134"/>
        <v>0</v>
      </c>
      <c r="U1136" s="576">
        <f t="shared" si="135"/>
        <v>0</v>
      </c>
      <c r="V1136" s="553"/>
      <c r="W1136" s="553"/>
      <c r="X1136" s="553"/>
      <c r="Y1136" s="553"/>
      <c r="Z1136" s="397"/>
      <c r="AA1136" s="397"/>
      <c r="AB1136" s="397"/>
      <c r="AC1136" s="397"/>
      <c r="AD1136" s="397"/>
      <c r="AE1136" s="397"/>
      <c r="AF1136" s="397"/>
      <c r="AG1136" s="397"/>
      <c r="AH1136" s="397"/>
      <c r="AI1136" s="397"/>
      <c r="AJ1136" s="397"/>
      <c r="AK1136" s="397"/>
      <c r="AL1136" s="397"/>
      <c r="AM1136" s="397"/>
      <c r="AN1136" s="397"/>
      <c r="AO1136" s="397"/>
      <c r="AP1136" s="397"/>
      <c r="AQ1136" s="397"/>
      <c r="AR1136" s="397"/>
      <c r="AS1136" s="397"/>
      <c r="AT1136" s="397"/>
      <c r="AU1136" s="397"/>
      <c r="AV1136" s="397"/>
      <c r="AW1136" s="397"/>
      <c r="AX1136" s="397"/>
      <c r="AY1136" s="397"/>
      <c r="AZ1136" s="397"/>
      <c r="BA1136" s="553"/>
      <c r="BB1136" s="397"/>
      <c r="BC1136" s="397"/>
      <c r="BD1136" s="397"/>
      <c r="BE1136" s="397"/>
      <c r="BF1136" s="397"/>
      <c r="BG1136" s="397"/>
      <c r="BH1136" s="397"/>
      <c r="BI1136" s="397"/>
      <c r="BJ1136" s="397"/>
      <c r="BK1136" s="397"/>
    </row>
    <row r="1137" spans="2:63" x14ac:dyDescent="0.35">
      <c r="B1137" s="80"/>
      <c r="C1137" s="119"/>
      <c r="D1137" s="119"/>
      <c r="E1137" s="202"/>
      <c r="F1137" s="119"/>
      <c r="G1137" s="120"/>
      <c r="H1137" s="41"/>
      <c r="I1137" s="41"/>
      <c r="J1137" s="944">
        <f t="shared" ref="J1137:J1200" si="137">IF(OR(H1137&lt;&gt;"",I1137&lt;&gt;""),DATEDIF(H1137,I1137,"d")+1,0)</f>
        <v>0</v>
      </c>
      <c r="K1137" s="292">
        <f t="shared" ref="K1137:K1200" si="138">J1137*$L$8</f>
        <v>0</v>
      </c>
      <c r="L1137" s="327">
        <f>IF(I1137&lt;(INDEX(Lookup!$U$2:$U$10,MATCH($D$45,Lookup!$S$2:$S$10,0))),0,365)</f>
        <v>0</v>
      </c>
      <c r="M1137" s="292">
        <f t="shared" si="136"/>
        <v>0</v>
      </c>
      <c r="N1137" s="371"/>
      <c r="O1137" s="150"/>
      <c r="P1137" s="397"/>
      <c r="Q1137" s="555"/>
      <c r="R1137" s="576">
        <f t="shared" ref="R1137:R1200" si="139">K1137*$H$33</f>
        <v>0</v>
      </c>
      <c r="S1137" s="576">
        <f t="shared" ref="S1137:S1200" si="140">M1137*$H$42</f>
        <v>0</v>
      </c>
      <c r="T1137" s="576">
        <f t="shared" ref="T1137:T1200" si="141">R1137-K1137</f>
        <v>0</v>
      </c>
      <c r="U1137" s="576">
        <f t="shared" ref="U1137:U1200" si="142">S1137-M1137</f>
        <v>0</v>
      </c>
      <c r="V1137" s="553"/>
      <c r="W1137" s="553"/>
      <c r="X1137" s="553"/>
      <c r="Y1137" s="553"/>
      <c r="Z1137" s="397"/>
      <c r="AA1137" s="397"/>
      <c r="AB1137" s="397"/>
      <c r="AC1137" s="397"/>
      <c r="AD1137" s="397"/>
      <c r="AE1137" s="397"/>
      <c r="AF1137" s="397"/>
      <c r="AG1137" s="397"/>
      <c r="AH1137" s="397"/>
      <c r="AI1137" s="397"/>
      <c r="AJ1137" s="397"/>
      <c r="AK1137" s="397"/>
      <c r="AL1137" s="397"/>
      <c r="AM1137" s="397"/>
      <c r="AN1137" s="397"/>
      <c r="AO1137" s="397"/>
      <c r="AP1137" s="397"/>
      <c r="AQ1137" s="397"/>
      <c r="AR1137" s="397"/>
      <c r="AS1137" s="397"/>
      <c r="AT1137" s="397"/>
      <c r="AU1137" s="397"/>
      <c r="AV1137" s="397"/>
      <c r="AW1137" s="397"/>
      <c r="AX1137" s="397"/>
      <c r="AY1137" s="397"/>
      <c r="AZ1137" s="397"/>
      <c r="BA1137" s="553"/>
      <c r="BB1137" s="397"/>
      <c r="BC1137" s="397"/>
      <c r="BD1137" s="397"/>
      <c r="BE1137" s="397"/>
      <c r="BF1137" s="397"/>
      <c r="BG1137" s="397"/>
      <c r="BH1137" s="397"/>
      <c r="BI1137" s="397"/>
      <c r="BJ1137" s="397"/>
      <c r="BK1137" s="397"/>
    </row>
    <row r="1138" spans="2:63" x14ac:dyDescent="0.35">
      <c r="B1138" s="80"/>
      <c r="C1138" s="119"/>
      <c r="D1138" s="119"/>
      <c r="E1138" s="202"/>
      <c r="F1138" s="119"/>
      <c r="G1138" s="120"/>
      <c r="H1138" s="41"/>
      <c r="I1138" s="41"/>
      <c r="J1138" s="944">
        <f t="shared" si="137"/>
        <v>0</v>
      </c>
      <c r="K1138" s="292">
        <f t="shared" si="138"/>
        <v>0</v>
      </c>
      <c r="L1138" s="327">
        <f>IF(I1138&lt;(INDEX(Lookup!$U$2:$U$10,MATCH($D$45,Lookup!$S$2:$S$10,0))),0,365)</f>
        <v>0</v>
      </c>
      <c r="M1138" s="292">
        <f t="shared" si="136"/>
        <v>0</v>
      </c>
      <c r="N1138" s="371"/>
      <c r="O1138" s="150"/>
      <c r="P1138" s="397"/>
      <c r="Q1138" s="555"/>
      <c r="R1138" s="576">
        <f t="shared" si="139"/>
        <v>0</v>
      </c>
      <c r="S1138" s="576">
        <f t="shared" si="140"/>
        <v>0</v>
      </c>
      <c r="T1138" s="576">
        <f t="shared" si="141"/>
        <v>0</v>
      </c>
      <c r="U1138" s="576">
        <f t="shared" si="142"/>
        <v>0</v>
      </c>
      <c r="V1138" s="553"/>
      <c r="W1138" s="553"/>
      <c r="X1138" s="553"/>
      <c r="Y1138" s="553"/>
      <c r="Z1138" s="397"/>
      <c r="AA1138" s="397"/>
      <c r="AB1138" s="397"/>
      <c r="AC1138" s="397"/>
      <c r="AD1138" s="397"/>
      <c r="AE1138" s="397"/>
      <c r="AF1138" s="397"/>
      <c r="AG1138" s="397"/>
      <c r="AH1138" s="397"/>
      <c r="AI1138" s="397"/>
      <c r="AJ1138" s="397"/>
      <c r="AK1138" s="397"/>
      <c r="AL1138" s="397"/>
      <c r="AM1138" s="397"/>
      <c r="AN1138" s="397"/>
      <c r="AO1138" s="397"/>
      <c r="AP1138" s="397"/>
      <c r="AQ1138" s="397"/>
      <c r="AR1138" s="397"/>
      <c r="AS1138" s="397"/>
      <c r="AT1138" s="397"/>
      <c r="AU1138" s="397"/>
      <c r="AV1138" s="397"/>
      <c r="AW1138" s="397"/>
      <c r="AX1138" s="397"/>
      <c r="AY1138" s="397"/>
      <c r="AZ1138" s="397"/>
      <c r="BA1138" s="553"/>
      <c r="BB1138" s="397"/>
      <c r="BC1138" s="397"/>
      <c r="BD1138" s="397"/>
      <c r="BE1138" s="397"/>
      <c r="BF1138" s="397"/>
      <c r="BG1138" s="397"/>
      <c r="BH1138" s="397"/>
      <c r="BI1138" s="397"/>
      <c r="BJ1138" s="397"/>
      <c r="BK1138" s="397"/>
    </row>
    <row r="1139" spans="2:63" x14ac:dyDescent="0.35">
      <c r="B1139" s="80"/>
      <c r="C1139" s="119"/>
      <c r="D1139" s="119"/>
      <c r="E1139" s="202"/>
      <c r="F1139" s="119"/>
      <c r="G1139" s="120"/>
      <c r="H1139" s="41"/>
      <c r="I1139" s="41"/>
      <c r="J1139" s="944">
        <f t="shared" si="137"/>
        <v>0</v>
      </c>
      <c r="K1139" s="292">
        <f t="shared" si="138"/>
        <v>0</v>
      </c>
      <c r="L1139" s="327">
        <f>IF(I1139&lt;(INDEX(Lookup!$U$2:$U$10,MATCH($D$45,Lookup!$S$2:$S$10,0))),0,365)</f>
        <v>0</v>
      </c>
      <c r="M1139" s="292">
        <f t="shared" si="136"/>
        <v>0</v>
      </c>
      <c r="N1139" s="371"/>
      <c r="O1139" s="150"/>
      <c r="P1139" s="397"/>
      <c r="Q1139" s="555"/>
      <c r="R1139" s="576">
        <f t="shared" si="139"/>
        <v>0</v>
      </c>
      <c r="S1139" s="576">
        <f t="shared" si="140"/>
        <v>0</v>
      </c>
      <c r="T1139" s="576">
        <f t="shared" si="141"/>
        <v>0</v>
      </c>
      <c r="U1139" s="576">
        <f t="shared" si="142"/>
        <v>0</v>
      </c>
      <c r="V1139" s="553"/>
      <c r="W1139" s="553"/>
      <c r="X1139" s="553"/>
      <c r="Y1139" s="553"/>
      <c r="Z1139" s="397"/>
      <c r="AA1139" s="397"/>
      <c r="AB1139" s="397"/>
      <c r="AC1139" s="397"/>
      <c r="AD1139" s="397"/>
      <c r="AE1139" s="397"/>
      <c r="AF1139" s="397"/>
      <c r="AG1139" s="397"/>
      <c r="AH1139" s="397"/>
      <c r="AI1139" s="397"/>
      <c r="AJ1139" s="397"/>
      <c r="AK1139" s="397"/>
      <c r="AL1139" s="397"/>
      <c r="AM1139" s="397"/>
      <c r="AN1139" s="397"/>
      <c r="AO1139" s="397"/>
      <c r="AP1139" s="397"/>
      <c r="AQ1139" s="397"/>
      <c r="AR1139" s="397"/>
      <c r="AS1139" s="397"/>
      <c r="AT1139" s="397"/>
      <c r="AU1139" s="397"/>
      <c r="AV1139" s="397"/>
      <c r="AW1139" s="397"/>
      <c r="AX1139" s="397"/>
      <c r="AY1139" s="397"/>
      <c r="AZ1139" s="397"/>
      <c r="BA1139" s="553"/>
      <c r="BB1139" s="397"/>
      <c r="BC1139" s="397"/>
      <c r="BD1139" s="397"/>
      <c r="BE1139" s="397"/>
      <c r="BF1139" s="397"/>
      <c r="BG1139" s="397"/>
      <c r="BH1139" s="397"/>
      <c r="BI1139" s="397"/>
      <c r="BJ1139" s="397"/>
      <c r="BK1139" s="397"/>
    </row>
    <row r="1140" spans="2:63" x14ac:dyDescent="0.35">
      <c r="B1140" s="80"/>
      <c r="C1140" s="119"/>
      <c r="D1140" s="119"/>
      <c r="E1140" s="202"/>
      <c r="F1140" s="119"/>
      <c r="G1140" s="120"/>
      <c r="H1140" s="41"/>
      <c r="I1140" s="41"/>
      <c r="J1140" s="944">
        <f t="shared" si="137"/>
        <v>0</v>
      </c>
      <c r="K1140" s="292">
        <f t="shared" si="138"/>
        <v>0</v>
      </c>
      <c r="L1140" s="327">
        <f>IF(I1140&lt;(INDEX(Lookup!$U$2:$U$10,MATCH($D$45,Lookup!$S$2:$S$10,0))),0,365)</f>
        <v>0</v>
      </c>
      <c r="M1140" s="292">
        <f t="shared" si="136"/>
        <v>0</v>
      </c>
      <c r="N1140" s="371"/>
      <c r="O1140" s="150"/>
      <c r="P1140" s="397"/>
      <c r="Q1140" s="555"/>
      <c r="R1140" s="576">
        <f t="shared" si="139"/>
        <v>0</v>
      </c>
      <c r="S1140" s="576">
        <f t="shared" si="140"/>
        <v>0</v>
      </c>
      <c r="T1140" s="576">
        <f t="shared" si="141"/>
        <v>0</v>
      </c>
      <c r="U1140" s="576">
        <f t="shared" si="142"/>
        <v>0</v>
      </c>
      <c r="V1140" s="553"/>
      <c r="W1140" s="553"/>
      <c r="X1140" s="553"/>
      <c r="Y1140" s="553"/>
      <c r="Z1140" s="397"/>
      <c r="AA1140" s="397"/>
      <c r="AB1140" s="397"/>
      <c r="AC1140" s="397"/>
      <c r="AD1140" s="397"/>
      <c r="AE1140" s="397"/>
      <c r="AF1140" s="397"/>
      <c r="AG1140" s="397"/>
      <c r="AH1140" s="397"/>
      <c r="AI1140" s="397"/>
      <c r="AJ1140" s="397"/>
      <c r="AK1140" s="397"/>
      <c r="AL1140" s="397"/>
      <c r="AM1140" s="397"/>
      <c r="AN1140" s="397"/>
      <c r="AO1140" s="397"/>
      <c r="AP1140" s="397"/>
      <c r="AQ1140" s="397"/>
      <c r="AR1140" s="397"/>
      <c r="AS1140" s="397"/>
      <c r="AT1140" s="397"/>
      <c r="AU1140" s="397"/>
      <c r="AV1140" s="397"/>
      <c r="AW1140" s="397"/>
      <c r="AX1140" s="397"/>
      <c r="AY1140" s="397"/>
      <c r="AZ1140" s="397"/>
      <c r="BA1140" s="553"/>
      <c r="BB1140" s="397"/>
      <c r="BC1140" s="397"/>
      <c r="BD1140" s="397"/>
      <c r="BE1140" s="397"/>
      <c r="BF1140" s="397"/>
      <c r="BG1140" s="397"/>
      <c r="BH1140" s="397"/>
      <c r="BI1140" s="397"/>
      <c r="BJ1140" s="397"/>
      <c r="BK1140" s="397"/>
    </row>
    <row r="1141" spans="2:63" x14ac:dyDescent="0.35">
      <c r="B1141" s="80"/>
      <c r="C1141" s="119"/>
      <c r="D1141" s="119"/>
      <c r="E1141" s="202"/>
      <c r="F1141" s="119"/>
      <c r="G1141" s="120"/>
      <c r="H1141" s="41"/>
      <c r="I1141" s="41"/>
      <c r="J1141" s="944">
        <f t="shared" si="137"/>
        <v>0</v>
      </c>
      <c r="K1141" s="292">
        <f t="shared" si="138"/>
        <v>0</v>
      </c>
      <c r="L1141" s="327">
        <f>IF(I1141&lt;(INDEX(Lookup!$U$2:$U$10,MATCH($D$45,Lookup!$S$2:$S$10,0))),0,365)</f>
        <v>0</v>
      </c>
      <c r="M1141" s="292">
        <f t="shared" si="136"/>
        <v>0</v>
      </c>
      <c r="N1141" s="371"/>
      <c r="O1141" s="150"/>
      <c r="P1141" s="397"/>
      <c r="Q1141" s="555"/>
      <c r="R1141" s="576">
        <f t="shared" si="139"/>
        <v>0</v>
      </c>
      <c r="S1141" s="576">
        <f t="shared" si="140"/>
        <v>0</v>
      </c>
      <c r="T1141" s="576">
        <f t="shared" si="141"/>
        <v>0</v>
      </c>
      <c r="U1141" s="576">
        <f t="shared" si="142"/>
        <v>0</v>
      </c>
      <c r="V1141" s="553"/>
      <c r="W1141" s="553"/>
      <c r="X1141" s="553"/>
      <c r="Y1141" s="553"/>
      <c r="Z1141" s="397"/>
      <c r="AA1141" s="397"/>
      <c r="AB1141" s="397"/>
      <c r="AC1141" s="397"/>
      <c r="AD1141" s="397"/>
      <c r="AE1141" s="397"/>
      <c r="AF1141" s="397"/>
      <c r="AG1141" s="397"/>
      <c r="AH1141" s="397"/>
      <c r="AI1141" s="397"/>
      <c r="AJ1141" s="397"/>
      <c r="AK1141" s="397"/>
      <c r="AL1141" s="397"/>
      <c r="AM1141" s="397"/>
      <c r="AN1141" s="397"/>
      <c r="AO1141" s="397"/>
      <c r="AP1141" s="397"/>
      <c r="AQ1141" s="397"/>
      <c r="AR1141" s="397"/>
      <c r="AS1141" s="397"/>
      <c r="AT1141" s="397"/>
      <c r="AU1141" s="397"/>
      <c r="AV1141" s="397"/>
      <c r="AW1141" s="397"/>
      <c r="AX1141" s="397"/>
      <c r="AY1141" s="397"/>
      <c r="AZ1141" s="397"/>
      <c r="BA1141" s="553"/>
      <c r="BB1141" s="397"/>
      <c r="BC1141" s="397"/>
      <c r="BD1141" s="397"/>
      <c r="BE1141" s="397"/>
      <c r="BF1141" s="397"/>
      <c r="BG1141" s="397"/>
      <c r="BH1141" s="397"/>
      <c r="BI1141" s="397"/>
      <c r="BJ1141" s="397"/>
      <c r="BK1141" s="397"/>
    </row>
    <row r="1142" spans="2:63" x14ac:dyDescent="0.35">
      <c r="B1142" s="80"/>
      <c r="C1142" s="119"/>
      <c r="D1142" s="119"/>
      <c r="E1142" s="202"/>
      <c r="F1142" s="119"/>
      <c r="G1142" s="120"/>
      <c r="H1142" s="41"/>
      <c r="I1142" s="41"/>
      <c r="J1142" s="944">
        <f t="shared" si="137"/>
        <v>0</v>
      </c>
      <c r="K1142" s="292">
        <f t="shared" si="138"/>
        <v>0</v>
      </c>
      <c r="L1142" s="327">
        <f>IF(I1142&lt;(INDEX(Lookup!$U$2:$U$10,MATCH($D$45,Lookup!$S$2:$S$10,0))),0,365)</f>
        <v>0</v>
      </c>
      <c r="M1142" s="292">
        <f t="shared" si="136"/>
        <v>0</v>
      </c>
      <c r="N1142" s="371"/>
      <c r="O1142" s="150"/>
      <c r="P1142" s="397"/>
      <c r="Q1142" s="555"/>
      <c r="R1142" s="576">
        <f t="shared" si="139"/>
        <v>0</v>
      </c>
      <c r="S1142" s="576">
        <f t="shared" si="140"/>
        <v>0</v>
      </c>
      <c r="T1142" s="576">
        <f t="shared" si="141"/>
        <v>0</v>
      </c>
      <c r="U1142" s="576">
        <f t="shared" si="142"/>
        <v>0</v>
      </c>
      <c r="V1142" s="553"/>
      <c r="W1142" s="553"/>
      <c r="X1142" s="553"/>
      <c r="Y1142" s="553"/>
      <c r="Z1142" s="397"/>
      <c r="AA1142" s="397"/>
      <c r="AB1142" s="397"/>
      <c r="AC1142" s="397"/>
      <c r="AD1142" s="397"/>
      <c r="AE1142" s="397"/>
      <c r="AF1142" s="397"/>
      <c r="AG1142" s="397"/>
      <c r="AH1142" s="397"/>
      <c r="AI1142" s="397"/>
      <c r="AJ1142" s="397"/>
      <c r="AK1142" s="397"/>
      <c r="AL1142" s="397"/>
      <c r="AM1142" s="397"/>
      <c r="AN1142" s="397"/>
      <c r="AO1142" s="397"/>
      <c r="AP1142" s="397"/>
      <c r="AQ1142" s="397"/>
      <c r="AR1142" s="397"/>
      <c r="AS1142" s="397"/>
      <c r="AT1142" s="397"/>
      <c r="AU1142" s="397"/>
      <c r="AV1142" s="397"/>
      <c r="AW1142" s="397"/>
      <c r="AX1142" s="397"/>
      <c r="AY1142" s="397"/>
      <c r="AZ1142" s="397"/>
      <c r="BA1142" s="553"/>
      <c r="BB1142" s="397"/>
      <c r="BC1142" s="397"/>
      <c r="BD1142" s="397"/>
      <c r="BE1142" s="397"/>
      <c r="BF1142" s="397"/>
      <c r="BG1142" s="397"/>
      <c r="BH1142" s="397"/>
      <c r="BI1142" s="397"/>
      <c r="BJ1142" s="397"/>
      <c r="BK1142" s="397"/>
    </row>
    <row r="1143" spans="2:63" x14ac:dyDescent="0.35">
      <c r="B1143" s="80"/>
      <c r="C1143" s="119"/>
      <c r="D1143" s="119"/>
      <c r="E1143" s="202"/>
      <c r="F1143" s="119"/>
      <c r="G1143" s="120"/>
      <c r="H1143" s="41"/>
      <c r="I1143" s="41"/>
      <c r="J1143" s="944">
        <f t="shared" si="137"/>
        <v>0</v>
      </c>
      <c r="K1143" s="292">
        <f t="shared" si="138"/>
        <v>0</v>
      </c>
      <c r="L1143" s="327">
        <f>IF(I1143&lt;(INDEX(Lookup!$U$2:$U$10,MATCH($D$45,Lookup!$S$2:$S$10,0))),0,365)</f>
        <v>0</v>
      </c>
      <c r="M1143" s="292">
        <f t="shared" si="136"/>
        <v>0</v>
      </c>
      <c r="N1143" s="371"/>
      <c r="O1143" s="150"/>
      <c r="P1143" s="397"/>
      <c r="Q1143" s="555"/>
      <c r="R1143" s="576">
        <f t="shared" si="139"/>
        <v>0</v>
      </c>
      <c r="S1143" s="576">
        <f t="shared" si="140"/>
        <v>0</v>
      </c>
      <c r="T1143" s="576">
        <f t="shared" si="141"/>
        <v>0</v>
      </c>
      <c r="U1143" s="576">
        <f t="shared" si="142"/>
        <v>0</v>
      </c>
      <c r="V1143" s="553"/>
      <c r="W1143" s="553"/>
      <c r="X1143" s="553"/>
      <c r="Y1143" s="553"/>
      <c r="Z1143" s="397"/>
      <c r="AA1143" s="397"/>
      <c r="AB1143" s="397"/>
      <c r="AC1143" s="397"/>
      <c r="AD1143" s="397"/>
      <c r="AE1143" s="397"/>
      <c r="AF1143" s="397"/>
      <c r="AG1143" s="397"/>
      <c r="AH1143" s="397"/>
      <c r="AI1143" s="397"/>
      <c r="AJ1143" s="397"/>
      <c r="AK1143" s="397"/>
      <c r="AL1143" s="397"/>
      <c r="AM1143" s="397"/>
      <c r="AN1143" s="397"/>
      <c r="AO1143" s="397"/>
      <c r="AP1143" s="397"/>
      <c r="AQ1143" s="397"/>
      <c r="AR1143" s="397"/>
      <c r="AS1143" s="397"/>
      <c r="AT1143" s="397"/>
      <c r="AU1143" s="397"/>
      <c r="AV1143" s="397"/>
      <c r="AW1143" s="397"/>
      <c r="AX1143" s="397"/>
      <c r="AY1143" s="397"/>
      <c r="AZ1143" s="397"/>
      <c r="BA1143" s="553"/>
      <c r="BB1143" s="397"/>
      <c r="BC1143" s="397"/>
      <c r="BD1143" s="397"/>
      <c r="BE1143" s="397"/>
      <c r="BF1143" s="397"/>
      <c r="BG1143" s="397"/>
      <c r="BH1143" s="397"/>
      <c r="BI1143" s="397"/>
      <c r="BJ1143" s="397"/>
      <c r="BK1143" s="397"/>
    </row>
    <row r="1144" spans="2:63" x14ac:dyDescent="0.35">
      <c r="B1144" s="80"/>
      <c r="C1144" s="119"/>
      <c r="D1144" s="119"/>
      <c r="E1144" s="202"/>
      <c r="F1144" s="119"/>
      <c r="G1144" s="120"/>
      <c r="H1144" s="41"/>
      <c r="I1144" s="41"/>
      <c r="J1144" s="944">
        <f t="shared" si="137"/>
        <v>0</v>
      </c>
      <c r="K1144" s="292">
        <f t="shared" si="138"/>
        <v>0</v>
      </c>
      <c r="L1144" s="327">
        <f>IF(I1144&lt;(INDEX(Lookup!$U$2:$U$10,MATCH($D$45,Lookup!$S$2:$S$10,0))),0,365)</f>
        <v>0</v>
      </c>
      <c r="M1144" s="292">
        <f t="shared" si="136"/>
        <v>0</v>
      </c>
      <c r="N1144" s="371"/>
      <c r="O1144" s="150"/>
      <c r="P1144" s="397"/>
      <c r="Q1144" s="555"/>
      <c r="R1144" s="576">
        <f t="shared" si="139"/>
        <v>0</v>
      </c>
      <c r="S1144" s="576">
        <f t="shared" si="140"/>
        <v>0</v>
      </c>
      <c r="T1144" s="576">
        <f t="shared" si="141"/>
        <v>0</v>
      </c>
      <c r="U1144" s="576">
        <f t="shared" si="142"/>
        <v>0</v>
      </c>
      <c r="V1144" s="553"/>
      <c r="W1144" s="553"/>
      <c r="X1144" s="553"/>
      <c r="Y1144" s="553"/>
      <c r="Z1144" s="397"/>
      <c r="AA1144" s="397"/>
      <c r="AB1144" s="397"/>
      <c r="AC1144" s="397"/>
      <c r="AD1144" s="397"/>
      <c r="AE1144" s="397"/>
      <c r="AF1144" s="397"/>
      <c r="AG1144" s="397"/>
      <c r="AH1144" s="397"/>
      <c r="AI1144" s="397"/>
      <c r="AJ1144" s="397"/>
      <c r="AK1144" s="397"/>
      <c r="AL1144" s="397"/>
      <c r="AM1144" s="397"/>
      <c r="AN1144" s="397"/>
      <c r="AO1144" s="397"/>
      <c r="AP1144" s="397"/>
      <c r="AQ1144" s="397"/>
      <c r="AR1144" s="397"/>
      <c r="AS1144" s="397"/>
      <c r="AT1144" s="397"/>
      <c r="AU1144" s="397"/>
      <c r="AV1144" s="397"/>
      <c r="AW1144" s="397"/>
      <c r="AX1144" s="397"/>
      <c r="AY1144" s="397"/>
      <c r="AZ1144" s="397"/>
      <c r="BA1144" s="553"/>
      <c r="BB1144" s="397"/>
      <c r="BC1144" s="397"/>
      <c r="BD1144" s="397"/>
      <c r="BE1144" s="397"/>
      <c r="BF1144" s="397"/>
      <c r="BG1144" s="397"/>
      <c r="BH1144" s="397"/>
      <c r="BI1144" s="397"/>
      <c r="BJ1144" s="397"/>
      <c r="BK1144" s="397"/>
    </row>
    <row r="1145" spans="2:63" x14ac:dyDescent="0.35">
      <c r="B1145" s="80"/>
      <c r="C1145" s="119"/>
      <c r="D1145" s="119"/>
      <c r="E1145" s="202"/>
      <c r="F1145" s="119"/>
      <c r="G1145" s="120"/>
      <c r="H1145" s="41"/>
      <c r="I1145" s="41"/>
      <c r="J1145" s="944">
        <f t="shared" si="137"/>
        <v>0</v>
      </c>
      <c r="K1145" s="292">
        <f t="shared" si="138"/>
        <v>0</v>
      </c>
      <c r="L1145" s="327">
        <f>IF(I1145&lt;(INDEX(Lookup!$U$2:$U$10,MATCH($D$45,Lookup!$S$2:$S$10,0))),0,365)</f>
        <v>0</v>
      </c>
      <c r="M1145" s="292">
        <f t="shared" si="136"/>
        <v>0</v>
      </c>
      <c r="N1145" s="371"/>
      <c r="O1145" s="150"/>
      <c r="P1145" s="397"/>
      <c r="Q1145" s="555"/>
      <c r="R1145" s="576">
        <f t="shared" si="139"/>
        <v>0</v>
      </c>
      <c r="S1145" s="576">
        <f t="shared" si="140"/>
        <v>0</v>
      </c>
      <c r="T1145" s="576">
        <f t="shared" si="141"/>
        <v>0</v>
      </c>
      <c r="U1145" s="576">
        <f t="shared" si="142"/>
        <v>0</v>
      </c>
      <c r="V1145" s="553"/>
      <c r="W1145" s="553"/>
      <c r="X1145" s="553"/>
      <c r="Y1145" s="553"/>
      <c r="Z1145" s="397"/>
      <c r="AA1145" s="397"/>
      <c r="AB1145" s="397"/>
      <c r="AC1145" s="397"/>
      <c r="AD1145" s="397"/>
      <c r="AE1145" s="397"/>
      <c r="AF1145" s="397"/>
      <c r="AG1145" s="397"/>
      <c r="AH1145" s="397"/>
      <c r="AI1145" s="397"/>
      <c r="AJ1145" s="397"/>
      <c r="AK1145" s="397"/>
      <c r="AL1145" s="397"/>
      <c r="AM1145" s="397"/>
      <c r="AN1145" s="397"/>
      <c r="AO1145" s="397"/>
      <c r="AP1145" s="397"/>
      <c r="AQ1145" s="397"/>
      <c r="AR1145" s="397"/>
      <c r="AS1145" s="397"/>
      <c r="AT1145" s="397"/>
      <c r="AU1145" s="397"/>
      <c r="AV1145" s="397"/>
      <c r="AW1145" s="397"/>
      <c r="AX1145" s="397"/>
      <c r="AY1145" s="397"/>
      <c r="AZ1145" s="397"/>
      <c r="BA1145" s="553"/>
      <c r="BB1145" s="397"/>
      <c r="BC1145" s="397"/>
      <c r="BD1145" s="397"/>
      <c r="BE1145" s="397"/>
      <c r="BF1145" s="397"/>
      <c r="BG1145" s="397"/>
      <c r="BH1145" s="397"/>
      <c r="BI1145" s="397"/>
      <c r="BJ1145" s="397"/>
      <c r="BK1145" s="397"/>
    </row>
    <row r="1146" spans="2:63" x14ac:dyDescent="0.35">
      <c r="B1146" s="80"/>
      <c r="C1146" s="119"/>
      <c r="D1146" s="119"/>
      <c r="E1146" s="202"/>
      <c r="F1146" s="119"/>
      <c r="G1146" s="120"/>
      <c r="H1146" s="41"/>
      <c r="I1146" s="41"/>
      <c r="J1146" s="944">
        <f t="shared" si="137"/>
        <v>0</v>
      </c>
      <c r="K1146" s="292">
        <f t="shared" si="138"/>
        <v>0</v>
      </c>
      <c r="L1146" s="327">
        <f>IF(I1146&lt;(INDEX(Lookup!$U$2:$U$10,MATCH($D$45,Lookup!$S$2:$S$10,0))),0,365)</f>
        <v>0</v>
      </c>
      <c r="M1146" s="292">
        <f t="shared" si="136"/>
        <v>0</v>
      </c>
      <c r="N1146" s="371"/>
      <c r="O1146" s="150"/>
      <c r="P1146" s="397"/>
      <c r="Q1146" s="555"/>
      <c r="R1146" s="576">
        <f t="shared" si="139"/>
        <v>0</v>
      </c>
      <c r="S1146" s="576">
        <f t="shared" si="140"/>
        <v>0</v>
      </c>
      <c r="T1146" s="576">
        <f t="shared" si="141"/>
        <v>0</v>
      </c>
      <c r="U1146" s="576">
        <f t="shared" si="142"/>
        <v>0</v>
      </c>
      <c r="V1146" s="553"/>
      <c r="W1146" s="553"/>
      <c r="X1146" s="553"/>
      <c r="Y1146" s="553"/>
      <c r="Z1146" s="397"/>
      <c r="AA1146" s="397"/>
      <c r="AB1146" s="397"/>
      <c r="AC1146" s="397"/>
      <c r="AD1146" s="397"/>
      <c r="AE1146" s="397"/>
      <c r="AF1146" s="397"/>
      <c r="AG1146" s="397"/>
      <c r="AH1146" s="397"/>
      <c r="AI1146" s="397"/>
      <c r="AJ1146" s="397"/>
      <c r="AK1146" s="397"/>
      <c r="AL1146" s="397"/>
      <c r="AM1146" s="397"/>
      <c r="AN1146" s="397"/>
      <c r="AO1146" s="397"/>
      <c r="AP1146" s="397"/>
      <c r="AQ1146" s="397"/>
      <c r="AR1146" s="397"/>
      <c r="AS1146" s="397"/>
      <c r="AT1146" s="397"/>
      <c r="AU1146" s="397"/>
      <c r="AV1146" s="397"/>
      <c r="AW1146" s="397"/>
      <c r="AX1146" s="397"/>
      <c r="AY1146" s="397"/>
      <c r="AZ1146" s="397"/>
      <c r="BA1146" s="553"/>
      <c r="BB1146" s="397"/>
      <c r="BC1146" s="397"/>
      <c r="BD1146" s="397"/>
      <c r="BE1146" s="397"/>
      <c r="BF1146" s="397"/>
      <c r="BG1146" s="397"/>
      <c r="BH1146" s="397"/>
      <c r="BI1146" s="397"/>
      <c r="BJ1146" s="397"/>
      <c r="BK1146" s="397"/>
    </row>
    <row r="1147" spans="2:63" x14ac:dyDescent="0.35">
      <c r="B1147" s="80"/>
      <c r="C1147" s="119"/>
      <c r="D1147" s="119"/>
      <c r="E1147" s="202"/>
      <c r="F1147" s="119"/>
      <c r="G1147" s="120"/>
      <c r="H1147" s="41"/>
      <c r="I1147" s="41"/>
      <c r="J1147" s="944">
        <f t="shared" si="137"/>
        <v>0</v>
      </c>
      <c r="K1147" s="292">
        <f t="shared" si="138"/>
        <v>0</v>
      </c>
      <c r="L1147" s="327">
        <f>IF(I1147&lt;(INDEX(Lookup!$U$2:$U$10,MATCH($D$45,Lookup!$S$2:$S$10,0))),0,365)</f>
        <v>0</v>
      </c>
      <c r="M1147" s="292">
        <f t="shared" si="136"/>
        <v>0</v>
      </c>
      <c r="N1147" s="371"/>
      <c r="O1147" s="150"/>
      <c r="P1147" s="397"/>
      <c r="Q1147" s="555"/>
      <c r="R1147" s="576">
        <f t="shared" si="139"/>
        <v>0</v>
      </c>
      <c r="S1147" s="576">
        <f t="shared" si="140"/>
        <v>0</v>
      </c>
      <c r="T1147" s="576">
        <f t="shared" si="141"/>
        <v>0</v>
      </c>
      <c r="U1147" s="576">
        <f t="shared" si="142"/>
        <v>0</v>
      </c>
      <c r="V1147" s="553"/>
      <c r="W1147" s="553"/>
      <c r="X1147" s="553"/>
      <c r="Y1147" s="553"/>
      <c r="Z1147" s="397"/>
      <c r="AA1147" s="397"/>
      <c r="AB1147" s="397"/>
      <c r="AC1147" s="397"/>
      <c r="AD1147" s="397"/>
      <c r="AE1147" s="397"/>
      <c r="AF1147" s="397"/>
      <c r="AG1147" s="397"/>
      <c r="AH1147" s="397"/>
      <c r="AI1147" s="397"/>
      <c r="AJ1147" s="397"/>
      <c r="AK1147" s="397"/>
      <c r="AL1147" s="397"/>
      <c r="AM1147" s="397"/>
      <c r="AN1147" s="397"/>
      <c r="AO1147" s="397"/>
      <c r="AP1147" s="397"/>
      <c r="AQ1147" s="397"/>
      <c r="AR1147" s="397"/>
      <c r="AS1147" s="397"/>
      <c r="AT1147" s="397"/>
      <c r="AU1147" s="397"/>
      <c r="AV1147" s="397"/>
      <c r="AW1147" s="397"/>
      <c r="AX1147" s="397"/>
      <c r="AY1147" s="397"/>
      <c r="AZ1147" s="397"/>
      <c r="BA1147" s="553"/>
      <c r="BB1147" s="397"/>
      <c r="BC1147" s="397"/>
      <c r="BD1147" s="397"/>
      <c r="BE1147" s="397"/>
      <c r="BF1147" s="397"/>
      <c r="BG1147" s="397"/>
      <c r="BH1147" s="397"/>
      <c r="BI1147" s="397"/>
      <c r="BJ1147" s="397"/>
      <c r="BK1147" s="397"/>
    </row>
    <row r="1148" spans="2:63" x14ac:dyDescent="0.35">
      <c r="B1148" s="80"/>
      <c r="C1148" s="119"/>
      <c r="D1148" s="119"/>
      <c r="E1148" s="202"/>
      <c r="F1148" s="119"/>
      <c r="G1148" s="120"/>
      <c r="H1148" s="41"/>
      <c r="I1148" s="41"/>
      <c r="J1148" s="944">
        <f t="shared" si="137"/>
        <v>0</v>
      </c>
      <c r="K1148" s="292">
        <f t="shared" si="138"/>
        <v>0</v>
      </c>
      <c r="L1148" s="327">
        <f>IF(I1148&lt;(INDEX(Lookup!$U$2:$U$10,MATCH($D$45,Lookup!$S$2:$S$10,0))),0,365)</f>
        <v>0</v>
      </c>
      <c r="M1148" s="292">
        <f t="shared" si="136"/>
        <v>0</v>
      </c>
      <c r="N1148" s="371"/>
      <c r="O1148" s="150"/>
      <c r="P1148" s="397"/>
      <c r="Q1148" s="555"/>
      <c r="R1148" s="576">
        <f t="shared" si="139"/>
        <v>0</v>
      </c>
      <c r="S1148" s="576">
        <f t="shared" si="140"/>
        <v>0</v>
      </c>
      <c r="T1148" s="576">
        <f t="shared" si="141"/>
        <v>0</v>
      </c>
      <c r="U1148" s="576">
        <f t="shared" si="142"/>
        <v>0</v>
      </c>
      <c r="V1148" s="553"/>
      <c r="W1148" s="553"/>
      <c r="X1148" s="553"/>
      <c r="Y1148" s="553"/>
      <c r="Z1148" s="397"/>
      <c r="AA1148" s="397"/>
      <c r="AB1148" s="397"/>
      <c r="AC1148" s="397"/>
      <c r="AD1148" s="397"/>
      <c r="AE1148" s="397"/>
      <c r="AF1148" s="397"/>
      <c r="AG1148" s="397"/>
      <c r="AH1148" s="397"/>
      <c r="AI1148" s="397"/>
      <c r="AJ1148" s="397"/>
      <c r="AK1148" s="397"/>
      <c r="AL1148" s="397"/>
      <c r="AM1148" s="397"/>
      <c r="AN1148" s="397"/>
      <c r="AO1148" s="397"/>
      <c r="AP1148" s="397"/>
      <c r="AQ1148" s="397"/>
      <c r="AR1148" s="397"/>
      <c r="AS1148" s="397"/>
      <c r="AT1148" s="397"/>
      <c r="AU1148" s="397"/>
      <c r="AV1148" s="397"/>
      <c r="AW1148" s="397"/>
      <c r="AX1148" s="397"/>
      <c r="AY1148" s="397"/>
      <c r="AZ1148" s="397"/>
      <c r="BA1148" s="553"/>
      <c r="BB1148" s="397"/>
      <c r="BC1148" s="397"/>
      <c r="BD1148" s="397"/>
      <c r="BE1148" s="397"/>
      <c r="BF1148" s="397"/>
      <c r="BG1148" s="397"/>
      <c r="BH1148" s="397"/>
      <c r="BI1148" s="397"/>
      <c r="BJ1148" s="397"/>
      <c r="BK1148" s="397"/>
    </row>
    <row r="1149" spans="2:63" x14ac:dyDescent="0.35">
      <c r="B1149" s="80"/>
      <c r="C1149" s="119"/>
      <c r="D1149" s="119"/>
      <c r="E1149" s="202"/>
      <c r="F1149" s="119"/>
      <c r="G1149" s="120"/>
      <c r="H1149" s="41"/>
      <c r="I1149" s="41"/>
      <c r="J1149" s="944">
        <f t="shared" si="137"/>
        <v>0</v>
      </c>
      <c r="K1149" s="292">
        <f t="shared" si="138"/>
        <v>0</v>
      </c>
      <c r="L1149" s="327">
        <f>IF(I1149&lt;(INDEX(Lookup!$U$2:$U$10,MATCH($D$45,Lookup!$S$2:$S$10,0))),0,365)</f>
        <v>0</v>
      </c>
      <c r="M1149" s="292">
        <f t="shared" si="136"/>
        <v>0</v>
      </c>
      <c r="N1149" s="371"/>
      <c r="O1149" s="150"/>
      <c r="P1149" s="397"/>
      <c r="Q1149" s="555"/>
      <c r="R1149" s="576">
        <f t="shared" si="139"/>
        <v>0</v>
      </c>
      <c r="S1149" s="576">
        <f t="shared" si="140"/>
        <v>0</v>
      </c>
      <c r="T1149" s="576">
        <f t="shared" si="141"/>
        <v>0</v>
      </c>
      <c r="U1149" s="576">
        <f t="shared" si="142"/>
        <v>0</v>
      </c>
      <c r="V1149" s="553"/>
      <c r="W1149" s="553"/>
      <c r="X1149" s="553"/>
      <c r="Y1149" s="553"/>
      <c r="Z1149" s="397"/>
      <c r="AA1149" s="397"/>
      <c r="AB1149" s="397"/>
      <c r="AC1149" s="397"/>
      <c r="AD1149" s="397"/>
      <c r="AE1149" s="397"/>
      <c r="AF1149" s="397"/>
      <c r="AG1149" s="397"/>
      <c r="AH1149" s="397"/>
      <c r="AI1149" s="397"/>
      <c r="AJ1149" s="397"/>
      <c r="AK1149" s="397"/>
      <c r="AL1149" s="397"/>
      <c r="AM1149" s="397"/>
      <c r="AN1149" s="397"/>
      <c r="AO1149" s="397"/>
      <c r="AP1149" s="397"/>
      <c r="AQ1149" s="397"/>
      <c r="AR1149" s="397"/>
      <c r="AS1149" s="397"/>
      <c r="AT1149" s="397"/>
      <c r="AU1149" s="397"/>
      <c r="AV1149" s="397"/>
      <c r="AW1149" s="397"/>
      <c r="AX1149" s="397"/>
      <c r="AY1149" s="397"/>
      <c r="AZ1149" s="397"/>
      <c r="BA1149" s="553"/>
      <c r="BB1149" s="397"/>
      <c r="BC1149" s="397"/>
      <c r="BD1149" s="397"/>
      <c r="BE1149" s="397"/>
      <c r="BF1149" s="397"/>
      <c r="BG1149" s="397"/>
      <c r="BH1149" s="397"/>
      <c r="BI1149" s="397"/>
      <c r="BJ1149" s="397"/>
      <c r="BK1149" s="397"/>
    </row>
    <row r="1150" spans="2:63" x14ac:dyDescent="0.35">
      <c r="B1150" s="80"/>
      <c r="C1150" s="119"/>
      <c r="D1150" s="119"/>
      <c r="E1150" s="202"/>
      <c r="F1150" s="119"/>
      <c r="G1150" s="120"/>
      <c r="H1150" s="41"/>
      <c r="I1150" s="41"/>
      <c r="J1150" s="944">
        <f t="shared" si="137"/>
        <v>0</v>
      </c>
      <c r="K1150" s="292">
        <f t="shared" si="138"/>
        <v>0</v>
      </c>
      <c r="L1150" s="327">
        <f>IF(I1150&lt;(INDEX(Lookup!$U$2:$U$10,MATCH($D$45,Lookup!$S$2:$S$10,0))),0,365)</f>
        <v>0</v>
      </c>
      <c r="M1150" s="292">
        <f t="shared" si="136"/>
        <v>0</v>
      </c>
      <c r="N1150" s="371"/>
      <c r="O1150" s="150"/>
      <c r="P1150" s="397"/>
      <c r="Q1150" s="555"/>
      <c r="R1150" s="576">
        <f t="shared" si="139"/>
        <v>0</v>
      </c>
      <c r="S1150" s="576">
        <f t="shared" si="140"/>
        <v>0</v>
      </c>
      <c r="T1150" s="576">
        <f t="shared" si="141"/>
        <v>0</v>
      </c>
      <c r="U1150" s="576">
        <f t="shared" si="142"/>
        <v>0</v>
      </c>
      <c r="V1150" s="553"/>
      <c r="W1150" s="553"/>
      <c r="X1150" s="553"/>
      <c r="Y1150" s="553"/>
      <c r="Z1150" s="397"/>
      <c r="AA1150" s="397"/>
      <c r="AB1150" s="397"/>
      <c r="AC1150" s="397"/>
      <c r="AD1150" s="397"/>
      <c r="AE1150" s="397"/>
      <c r="AF1150" s="397"/>
      <c r="AG1150" s="397"/>
      <c r="AH1150" s="397"/>
      <c r="AI1150" s="397"/>
      <c r="AJ1150" s="397"/>
      <c r="AK1150" s="397"/>
      <c r="AL1150" s="397"/>
      <c r="AM1150" s="397"/>
      <c r="AN1150" s="397"/>
      <c r="AO1150" s="397"/>
      <c r="AP1150" s="397"/>
      <c r="AQ1150" s="397"/>
      <c r="AR1150" s="397"/>
      <c r="AS1150" s="397"/>
      <c r="AT1150" s="397"/>
      <c r="AU1150" s="397"/>
      <c r="AV1150" s="397"/>
      <c r="AW1150" s="397"/>
      <c r="AX1150" s="397"/>
      <c r="AY1150" s="397"/>
      <c r="AZ1150" s="397"/>
      <c r="BA1150" s="553"/>
      <c r="BB1150" s="397"/>
      <c r="BC1150" s="397"/>
      <c r="BD1150" s="397"/>
      <c r="BE1150" s="397"/>
      <c r="BF1150" s="397"/>
      <c r="BG1150" s="397"/>
      <c r="BH1150" s="397"/>
      <c r="BI1150" s="397"/>
      <c r="BJ1150" s="397"/>
      <c r="BK1150" s="397"/>
    </row>
    <row r="1151" spans="2:63" x14ac:dyDescent="0.35">
      <c r="B1151" s="80"/>
      <c r="C1151" s="119"/>
      <c r="D1151" s="119"/>
      <c r="E1151" s="202"/>
      <c r="F1151" s="119"/>
      <c r="G1151" s="120"/>
      <c r="H1151" s="41"/>
      <c r="I1151" s="41"/>
      <c r="J1151" s="944">
        <f t="shared" si="137"/>
        <v>0</v>
      </c>
      <c r="K1151" s="292">
        <f t="shared" si="138"/>
        <v>0</v>
      </c>
      <c r="L1151" s="327">
        <f>IF(I1151&lt;(INDEX(Lookup!$U$2:$U$10,MATCH($D$45,Lookup!$S$2:$S$10,0))),0,365)</f>
        <v>0</v>
      </c>
      <c r="M1151" s="292">
        <f t="shared" si="136"/>
        <v>0</v>
      </c>
      <c r="N1151" s="371"/>
      <c r="O1151" s="150"/>
      <c r="P1151" s="397"/>
      <c r="Q1151" s="555"/>
      <c r="R1151" s="576">
        <f t="shared" si="139"/>
        <v>0</v>
      </c>
      <c r="S1151" s="576">
        <f t="shared" si="140"/>
        <v>0</v>
      </c>
      <c r="T1151" s="576">
        <f t="shared" si="141"/>
        <v>0</v>
      </c>
      <c r="U1151" s="576">
        <f t="shared" si="142"/>
        <v>0</v>
      </c>
      <c r="V1151" s="553"/>
      <c r="W1151" s="553"/>
      <c r="X1151" s="553"/>
      <c r="Y1151" s="553"/>
      <c r="Z1151" s="397"/>
      <c r="AA1151" s="397"/>
      <c r="AB1151" s="397"/>
      <c r="AC1151" s="397"/>
      <c r="AD1151" s="397"/>
      <c r="AE1151" s="397"/>
      <c r="AF1151" s="397"/>
      <c r="AG1151" s="397"/>
      <c r="AH1151" s="397"/>
      <c r="AI1151" s="397"/>
      <c r="AJ1151" s="397"/>
      <c r="AK1151" s="397"/>
      <c r="AL1151" s="397"/>
      <c r="AM1151" s="397"/>
      <c r="AN1151" s="397"/>
      <c r="AO1151" s="397"/>
      <c r="AP1151" s="397"/>
      <c r="AQ1151" s="397"/>
      <c r="AR1151" s="397"/>
      <c r="AS1151" s="397"/>
      <c r="AT1151" s="397"/>
      <c r="AU1151" s="397"/>
      <c r="AV1151" s="397"/>
      <c r="AW1151" s="397"/>
      <c r="AX1151" s="397"/>
      <c r="AY1151" s="397"/>
      <c r="AZ1151" s="397"/>
      <c r="BA1151" s="553"/>
      <c r="BB1151" s="397"/>
      <c r="BC1151" s="397"/>
      <c r="BD1151" s="397"/>
      <c r="BE1151" s="397"/>
      <c r="BF1151" s="397"/>
      <c r="BG1151" s="397"/>
      <c r="BH1151" s="397"/>
      <c r="BI1151" s="397"/>
      <c r="BJ1151" s="397"/>
      <c r="BK1151" s="397"/>
    </row>
    <row r="1152" spans="2:63" x14ac:dyDescent="0.35">
      <c r="B1152" s="80"/>
      <c r="C1152" s="119"/>
      <c r="D1152" s="119"/>
      <c r="E1152" s="202"/>
      <c r="F1152" s="119"/>
      <c r="G1152" s="120"/>
      <c r="H1152" s="41"/>
      <c r="I1152" s="41"/>
      <c r="J1152" s="944">
        <f t="shared" si="137"/>
        <v>0</v>
      </c>
      <c r="K1152" s="292">
        <f t="shared" si="138"/>
        <v>0</v>
      </c>
      <c r="L1152" s="327">
        <f>IF(I1152&lt;(INDEX(Lookup!$U$2:$U$10,MATCH($D$45,Lookup!$S$2:$S$10,0))),0,365)</f>
        <v>0</v>
      </c>
      <c r="M1152" s="292">
        <f t="shared" si="136"/>
        <v>0</v>
      </c>
      <c r="N1152" s="371"/>
      <c r="O1152" s="150"/>
      <c r="P1152" s="397"/>
      <c r="Q1152" s="555"/>
      <c r="R1152" s="576">
        <f t="shared" si="139"/>
        <v>0</v>
      </c>
      <c r="S1152" s="576">
        <f t="shared" si="140"/>
        <v>0</v>
      </c>
      <c r="T1152" s="576">
        <f t="shared" si="141"/>
        <v>0</v>
      </c>
      <c r="U1152" s="576">
        <f t="shared" si="142"/>
        <v>0</v>
      </c>
      <c r="V1152" s="553"/>
      <c r="W1152" s="553"/>
      <c r="X1152" s="553"/>
      <c r="Y1152" s="553"/>
      <c r="Z1152" s="397"/>
      <c r="AA1152" s="397"/>
      <c r="AB1152" s="397"/>
      <c r="AC1152" s="397"/>
      <c r="AD1152" s="397"/>
      <c r="AE1152" s="397"/>
      <c r="AF1152" s="397"/>
      <c r="AG1152" s="397"/>
      <c r="AH1152" s="397"/>
      <c r="AI1152" s="397"/>
      <c r="AJ1152" s="397"/>
      <c r="AK1152" s="397"/>
      <c r="AL1152" s="397"/>
      <c r="AM1152" s="397"/>
      <c r="AN1152" s="397"/>
      <c r="AO1152" s="397"/>
      <c r="AP1152" s="397"/>
      <c r="AQ1152" s="397"/>
      <c r="AR1152" s="397"/>
      <c r="AS1152" s="397"/>
      <c r="AT1152" s="397"/>
      <c r="AU1152" s="397"/>
      <c r="AV1152" s="397"/>
      <c r="AW1152" s="397"/>
      <c r="AX1152" s="397"/>
      <c r="AY1152" s="397"/>
      <c r="AZ1152" s="397"/>
      <c r="BA1152" s="553"/>
      <c r="BB1152" s="397"/>
      <c r="BC1152" s="397"/>
      <c r="BD1152" s="397"/>
      <c r="BE1152" s="397"/>
      <c r="BF1152" s="397"/>
      <c r="BG1152" s="397"/>
      <c r="BH1152" s="397"/>
      <c r="BI1152" s="397"/>
      <c r="BJ1152" s="397"/>
      <c r="BK1152" s="397"/>
    </row>
    <row r="1153" spans="2:63" x14ac:dyDescent="0.35">
      <c r="B1153" s="80"/>
      <c r="C1153" s="119"/>
      <c r="D1153" s="119"/>
      <c r="E1153" s="202"/>
      <c r="F1153" s="119"/>
      <c r="G1153" s="120"/>
      <c r="H1153" s="41"/>
      <c r="I1153" s="41"/>
      <c r="J1153" s="944">
        <f t="shared" si="137"/>
        <v>0</v>
      </c>
      <c r="K1153" s="292">
        <f t="shared" si="138"/>
        <v>0</v>
      </c>
      <c r="L1153" s="327">
        <f>IF(I1153&lt;(INDEX(Lookup!$U$2:$U$10,MATCH($D$45,Lookup!$S$2:$S$10,0))),0,365)</f>
        <v>0</v>
      </c>
      <c r="M1153" s="292">
        <f t="shared" si="136"/>
        <v>0</v>
      </c>
      <c r="N1153" s="371"/>
      <c r="O1153" s="150"/>
      <c r="P1153" s="397"/>
      <c r="Q1153" s="555"/>
      <c r="R1153" s="576">
        <f t="shared" si="139"/>
        <v>0</v>
      </c>
      <c r="S1153" s="576">
        <f t="shared" si="140"/>
        <v>0</v>
      </c>
      <c r="T1153" s="576">
        <f t="shared" si="141"/>
        <v>0</v>
      </c>
      <c r="U1153" s="576">
        <f t="shared" si="142"/>
        <v>0</v>
      </c>
      <c r="V1153" s="553"/>
      <c r="W1153" s="553"/>
      <c r="X1153" s="553"/>
      <c r="Y1153" s="553"/>
      <c r="Z1153" s="397"/>
      <c r="AA1153" s="397"/>
      <c r="AB1153" s="397"/>
      <c r="AC1153" s="397"/>
      <c r="AD1153" s="397"/>
      <c r="AE1153" s="397"/>
      <c r="AF1153" s="397"/>
      <c r="AG1153" s="397"/>
      <c r="AH1153" s="397"/>
      <c r="AI1153" s="397"/>
      <c r="AJ1153" s="397"/>
      <c r="AK1153" s="397"/>
      <c r="AL1153" s="397"/>
      <c r="AM1153" s="397"/>
      <c r="AN1153" s="397"/>
      <c r="AO1153" s="397"/>
      <c r="AP1153" s="397"/>
      <c r="AQ1153" s="397"/>
      <c r="AR1153" s="397"/>
      <c r="AS1153" s="397"/>
      <c r="AT1153" s="397"/>
      <c r="AU1153" s="397"/>
      <c r="AV1153" s="397"/>
      <c r="AW1153" s="397"/>
      <c r="AX1153" s="397"/>
      <c r="AY1153" s="397"/>
      <c r="AZ1153" s="397"/>
      <c r="BA1153" s="553"/>
      <c r="BB1153" s="397"/>
      <c r="BC1153" s="397"/>
      <c r="BD1153" s="397"/>
      <c r="BE1153" s="397"/>
      <c r="BF1153" s="397"/>
      <c r="BG1153" s="397"/>
      <c r="BH1153" s="397"/>
      <c r="BI1153" s="397"/>
      <c r="BJ1153" s="397"/>
      <c r="BK1153" s="397"/>
    </row>
    <row r="1154" spans="2:63" x14ac:dyDescent="0.35">
      <c r="B1154" s="80"/>
      <c r="C1154" s="119"/>
      <c r="D1154" s="119"/>
      <c r="E1154" s="202"/>
      <c r="F1154" s="119"/>
      <c r="G1154" s="120"/>
      <c r="H1154" s="41"/>
      <c r="I1154" s="41"/>
      <c r="J1154" s="944">
        <f t="shared" si="137"/>
        <v>0</v>
      </c>
      <c r="K1154" s="292">
        <f t="shared" si="138"/>
        <v>0</v>
      </c>
      <c r="L1154" s="327">
        <f>IF(I1154&lt;(INDEX(Lookup!$U$2:$U$10,MATCH($D$45,Lookup!$S$2:$S$10,0))),0,365)</f>
        <v>0</v>
      </c>
      <c r="M1154" s="292">
        <f t="shared" si="136"/>
        <v>0</v>
      </c>
      <c r="N1154" s="371"/>
      <c r="O1154" s="150"/>
      <c r="P1154" s="397"/>
      <c r="Q1154" s="555"/>
      <c r="R1154" s="576">
        <f t="shared" si="139"/>
        <v>0</v>
      </c>
      <c r="S1154" s="576">
        <f t="shared" si="140"/>
        <v>0</v>
      </c>
      <c r="T1154" s="576">
        <f t="shared" si="141"/>
        <v>0</v>
      </c>
      <c r="U1154" s="576">
        <f t="shared" si="142"/>
        <v>0</v>
      </c>
      <c r="V1154" s="553"/>
      <c r="W1154" s="553"/>
      <c r="X1154" s="553"/>
      <c r="Y1154" s="553"/>
      <c r="Z1154" s="397"/>
      <c r="AA1154" s="397"/>
      <c r="AB1154" s="397"/>
      <c r="AC1154" s="397"/>
      <c r="AD1154" s="397"/>
      <c r="AE1154" s="397"/>
      <c r="AF1154" s="397"/>
      <c r="AG1154" s="397"/>
      <c r="AH1154" s="397"/>
      <c r="AI1154" s="397"/>
      <c r="AJ1154" s="397"/>
      <c r="AK1154" s="397"/>
      <c r="AL1154" s="397"/>
      <c r="AM1154" s="397"/>
      <c r="AN1154" s="397"/>
      <c r="AO1154" s="397"/>
      <c r="AP1154" s="397"/>
      <c r="AQ1154" s="397"/>
      <c r="AR1154" s="397"/>
      <c r="AS1154" s="397"/>
      <c r="AT1154" s="397"/>
      <c r="AU1154" s="397"/>
      <c r="AV1154" s="397"/>
      <c r="AW1154" s="397"/>
      <c r="AX1154" s="397"/>
      <c r="AY1154" s="397"/>
      <c r="AZ1154" s="397"/>
      <c r="BA1154" s="553"/>
      <c r="BB1154" s="397"/>
      <c r="BC1154" s="397"/>
      <c r="BD1154" s="397"/>
      <c r="BE1154" s="397"/>
      <c r="BF1154" s="397"/>
      <c r="BG1154" s="397"/>
      <c r="BH1154" s="397"/>
      <c r="BI1154" s="397"/>
      <c r="BJ1154" s="397"/>
      <c r="BK1154" s="397"/>
    </row>
    <row r="1155" spans="2:63" x14ac:dyDescent="0.35">
      <c r="B1155" s="80"/>
      <c r="C1155" s="119"/>
      <c r="D1155" s="119"/>
      <c r="E1155" s="202"/>
      <c r="F1155" s="119"/>
      <c r="G1155" s="120"/>
      <c r="H1155" s="41"/>
      <c r="I1155" s="41"/>
      <c r="J1155" s="944">
        <f t="shared" si="137"/>
        <v>0</v>
      </c>
      <c r="K1155" s="292">
        <f t="shared" si="138"/>
        <v>0</v>
      </c>
      <c r="L1155" s="327">
        <f>IF(I1155&lt;(INDEX(Lookup!$U$2:$U$10,MATCH($D$45,Lookup!$S$2:$S$10,0))),0,365)</f>
        <v>0</v>
      </c>
      <c r="M1155" s="292">
        <f t="shared" si="136"/>
        <v>0</v>
      </c>
      <c r="N1155" s="371"/>
      <c r="O1155" s="150"/>
      <c r="P1155" s="397"/>
      <c r="Q1155" s="555"/>
      <c r="R1155" s="576">
        <f t="shared" si="139"/>
        <v>0</v>
      </c>
      <c r="S1155" s="576">
        <f t="shared" si="140"/>
        <v>0</v>
      </c>
      <c r="T1155" s="576">
        <f t="shared" si="141"/>
        <v>0</v>
      </c>
      <c r="U1155" s="576">
        <f t="shared" si="142"/>
        <v>0</v>
      </c>
      <c r="V1155" s="553"/>
      <c r="W1155" s="553"/>
      <c r="X1155" s="553"/>
      <c r="Y1155" s="553"/>
      <c r="Z1155" s="397"/>
      <c r="AA1155" s="397"/>
      <c r="AB1155" s="397"/>
      <c r="AC1155" s="397"/>
      <c r="AD1155" s="397"/>
      <c r="AE1155" s="397"/>
      <c r="AF1155" s="397"/>
      <c r="AG1155" s="397"/>
      <c r="AH1155" s="397"/>
      <c r="AI1155" s="397"/>
      <c r="AJ1155" s="397"/>
      <c r="AK1155" s="397"/>
      <c r="AL1155" s="397"/>
      <c r="AM1155" s="397"/>
      <c r="AN1155" s="397"/>
      <c r="AO1155" s="397"/>
      <c r="AP1155" s="397"/>
      <c r="AQ1155" s="397"/>
      <c r="AR1155" s="397"/>
      <c r="AS1155" s="397"/>
      <c r="AT1155" s="397"/>
      <c r="AU1155" s="397"/>
      <c r="AV1155" s="397"/>
      <c r="AW1155" s="397"/>
      <c r="AX1155" s="397"/>
      <c r="AY1155" s="397"/>
      <c r="AZ1155" s="397"/>
      <c r="BA1155" s="553"/>
      <c r="BB1155" s="397"/>
      <c r="BC1155" s="397"/>
      <c r="BD1155" s="397"/>
      <c r="BE1155" s="397"/>
      <c r="BF1155" s="397"/>
      <c r="BG1155" s="397"/>
      <c r="BH1155" s="397"/>
      <c r="BI1155" s="397"/>
      <c r="BJ1155" s="397"/>
      <c r="BK1155" s="397"/>
    </row>
    <row r="1156" spans="2:63" x14ac:dyDescent="0.35">
      <c r="B1156" s="80"/>
      <c r="C1156" s="119"/>
      <c r="D1156" s="119"/>
      <c r="E1156" s="202"/>
      <c r="F1156" s="119"/>
      <c r="G1156" s="120"/>
      <c r="H1156" s="41"/>
      <c r="I1156" s="41"/>
      <c r="J1156" s="944">
        <f t="shared" si="137"/>
        <v>0</v>
      </c>
      <c r="K1156" s="292">
        <f t="shared" si="138"/>
        <v>0</v>
      </c>
      <c r="L1156" s="327">
        <f>IF(I1156&lt;(INDEX(Lookup!$U$2:$U$10,MATCH($D$45,Lookup!$S$2:$S$10,0))),0,365)</f>
        <v>0</v>
      </c>
      <c r="M1156" s="292">
        <f t="shared" si="136"/>
        <v>0</v>
      </c>
      <c r="N1156" s="371"/>
      <c r="O1156" s="150"/>
      <c r="P1156" s="397"/>
      <c r="Q1156" s="555"/>
      <c r="R1156" s="576">
        <f t="shared" si="139"/>
        <v>0</v>
      </c>
      <c r="S1156" s="576">
        <f t="shared" si="140"/>
        <v>0</v>
      </c>
      <c r="T1156" s="576">
        <f t="shared" si="141"/>
        <v>0</v>
      </c>
      <c r="U1156" s="576">
        <f t="shared" si="142"/>
        <v>0</v>
      </c>
      <c r="V1156" s="553"/>
      <c r="W1156" s="553"/>
      <c r="X1156" s="553"/>
      <c r="Y1156" s="553"/>
      <c r="Z1156" s="397"/>
      <c r="AA1156" s="397"/>
      <c r="AB1156" s="397"/>
      <c r="AC1156" s="397"/>
      <c r="AD1156" s="397"/>
      <c r="AE1156" s="397"/>
      <c r="AF1156" s="397"/>
      <c r="AG1156" s="397"/>
      <c r="AH1156" s="397"/>
      <c r="AI1156" s="397"/>
      <c r="AJ1156" s="397"/>
      <c r="AK1156" s="397"/>
      <c r="AL1156" s="397"/>
      <c r="AM1156" s="397"/>
      <c r="AN1156" s="397"/>
      <c r="AO1156" s="397"/>
      <c r="AP1156" s="397"/>
      <c r="AQ1156" s="397"/>
      <c r="AR1156" s="397"/>
      <c r="AS1156" s="397"/>
      <c r="AT1156" s="397"/>
      <c r="AU1156" s="397"/>
      <c r="AV1156" s="397"/>
      <c r="AW1156" s="397"/>
      <c r="AX1156" s="397"/>
      <c r="AY1156" s="397"/>
      <c r="AZ1156" s="397"/>
      <c r="BA1156" s="553"/>
      <c r="BB1156" s="397"/>
      <c r="BC1156" s="397"/>
      <c r="BD1156" s="397"/>
      <c r="BE1156" s="397"/>
      <c r="BF1156" s="397"/>
      <c r="BG1156" s="397"/>
      <c r="BH1156" s="397"/>
      <c r="BI1156" s="397"/>
      <c r="BJ1156" s="397"/>
      <c r="BK1156" s="397"/>
    </row>
    <row r="1157" spans="2:63" x14ac:dyDescent="0.35">
      <c r="B1157" s="80"/>
      <c r="C1157" s="119"/>
      <c r="D1157" s="119"/>
      <c r="E1157" s="202"/>
      <c r="F1157" s="119"/>
      <c r="G1157" s="120"/>
      <c r="H1157" s="41"/>
      <c r="I1157" s="41"/>
      <c r="J1157" s="944">
        <f t="shared" si="137"/>
        <v>0</v>
      </c>
      <c r="K1157" s="292">
        <f t="shared" si="138"/>
        <v>0</v>
      </c>
      <c r="L1157" s="327">
        <f>IF(I1157&lt;(INDEX(Lookup!$U$2:$U$10,MATCH($D$45,Lookup!$S$2:$S$10,0))),0,365)</f>
        <v>0</v>
      </c>
      <c r="M1157" s="292">
        <f t="shared" si="136"/>
        <v>0</v>
      </c>
      <c r="N1157" s="371"/>
      <c r="O1157" s="150"/>
      <c r="P1157" s="397"/>
      <c r="Q1157" s="555"/>
      <c r="R1157" s="576">
        <f t="shared" si="139"/>
        <v>0</v>
      </c>
      <c r="S1157" s="576">
        <f t="shared" si="140"/>
        <v>0</v>
      </c>
      <c r="T1157" s="576">
        <f t="shared" si="141"/>
        <v>0</v>
      </c>
      <c r="U1157" s="576">
        <f t="shared" si="142"/>
        <v>0</v>
      </c>
      <c r="V1157" s="553"/>
      <c r="W1157" s="553"/>
      <c r="X1157" s="553"/>
      <c r="Y1157" s="553"/>
      <c r="Z1157" s="397"/>
      <c r="AA1157" s="397"/>
      <c r="AB1157" s="397"/>
      <c r="AC1157" s="397"/>
      <c r="AD1157" s="397"/>
      <c r="AE1157" s="397"/>
      <c r="AF1157" s="397"/>
      <c r="AG1157" s="397"/>
      <c r="AH1157" s="397"/>
      <c r="AI1157" s="397"/>
      <c r="AJ1157" s="397"/>
      <c r="AK1157" s="397"/>
      <c r="AL1157" s="397"/>
      <c r="AM1157" s="397"/>
      <c r="AN1157" s="397"/>
      <c r="AO1157" s="397"/>
      <c r="AP1157" s="397"/>
      <c r="AQ1157" s="397"/>
      <c r="AR1157" s="397"/>
      <c r="AS1157" s="397"/>
      <c r="AT1157" s="397"/>
      <c r="AU1157" s="397"/>
      <c r="AV1157" s="397"/>
      <c r="AW1157" s="397"/>
      <c r="AX1157" s="397"/>
      <c r="AY1157" s="397"/>
      <c r="AZ1157" s="397"/>
      <c r="BA1157" s="553"/>
      <c r="BB1157" s="397"/>
      <c r="BC1157" s="397"/>
      <c r="BD1157" s="397"/>
      <c r="BE1157" s="397"/>
      <c r="BF1157" s="397"/>
      <c r="BG1157" s="397"/>
      <c r="BH1157" s="397"/>
      <c r="BI1157" s="397"/>
      <c r="BJ1157" s="397"/>
      <c r="BK1157" s="397"/>
    </row>
    <row r="1158" spans="2:63" x14ac:dyDescent="0.35">
      <c r="B1158" s="80"/>
      <c r="C1158" s="119"/>
      <c r="D1158" s="119"/>
      <c r="E1158" s="202"/>
      <c r="F1158" s="119"/>
      <c r="G1158" s="120"/>
      <c r="H1158" s="41"/>
      <c r="I1158" s="41"/>
      <c r="J1158" s="944">
        <f t="shared" si="137"/>
        <v>0</v>
      </c>
      <c r="K1158" s="292">
        <f t="shared" si="138"/>
        <v>0</v>
      </c>
      <c r="L1158" s="327">
        <f>IF(I1158&lt;(INDEX(Lookup!$U$2:$U$10,MATCH($D$45,Lookup!$S$2:$S$10,0))),0,365)</f>
        <v>0</v>
      </c>
      <c r="M1158" s="292">
        <f t="shared" si="136"/>
        <v>0</v>
      </c>
      <c r="N1158" s="371"/>
      <c r="O1158" s="150"/>
      <c r="P1158" s="397"/>
      <c r="Q1158" s="555"/>
      <c r="R1158" s="576">
        <f t="shared" si="139"/>
        <v>0</v>
      </c>
      <c r="S1158" s="576">
        <f t="shared" si="140"/>
        <v>0</v>
      </c>
      <c r="T1158" s="576">
        <f t="shared" si="141"/>
        <v>0</v>
      </c>
      <c r="U1158" s="576">
        <f t="shared" si="142"/>
        <v>0</v>
      </c>
      <c r="V1158" s="553"/>
      <c r="W1158" s="553"/>
      <c r="X1158" s="553"/>
      <c r="Y1158" s="553"/>
      <c r="Z1158" s="397"/>
      <c r="AA1158" s="397"/>
      <c r="AB1158" s="397"/>
      <c r="AC1158" s="397"/>
      <c r="AD1158" s="397"/>
      <c r="AE1158" s="397"/>
      <c r="AF1158" s="397"/>
      <c r="AG1158" s="397"/>
      <c r="AH1158" s="397"/>
      <c r="AI1158" s="397"/>
      <c r="AJ1158" s="397"/>
      <c r="AK1158" s="397"/>
      <c r="AL1158" s="397"/>
      <c r="AM1158" s="397"/>
      <c r="AN1158" s="397"/>
      <c r="AO1158" s="397"/>
      <c r="AP1158" s="397"/>
      <c r="AQ1158" s="397"/>
      <c r="AR1158" s="397"/>
      <c r="AS1158" s="397"/>
      <c r="AT1158" s="397"/>
      <c r="AU1158" s="397"/>
      <c r="AV1158" s="397"/>
      <c r="AW1158" s="397"/>
      <c r="AX1158" s="397"/>
      <c r="AY1158" s="397"/>
      <c r="AZ1158" s="397"/>
      <c r="BA1158" s="553"/>
      <c r="BB1158" s="397"/>
      <c r="BC1158" s="397"/>
      <c r="BD1158" s="397"/>
      <c r="BE1158" s="397"/>
      <c r="BF1158" s="397"/>
      <c r="BG1158" s="397"/>
      <c r="BH1158" s="397"/>
      <c r="BI1158" s="397"/>
      <c r="BJ1158" s="397"/>
      <c r="BK1158" s="397"/>
    </row>
    <row r="1159" spans="2:63" x14ac:dyDescent="0.35">
      <c r="B1159" s="80"/>
      <c r="C1159" s="119"/>
      <c r="D1159" s="119"/>
      <c r="E1159" s="202"/>
      <c r="F1159" s="119"/>
      <c r="G1159" s="120"/>
      <c r="H1159" s="41"/>
      <c r="I1159" s="41"/>
      <c r="J1159" s="944">
        <f t="shared" si="137"/>
        <v>0</v>
      </c>
      <c r="K1159" s="292">
        <f t="shared" si="138"/>
        <v>0</v>
      </c>
      <c r="L1159" s="327">
        <f>IF(I1159&lt;(INDEX(Lookup!$U$2:$U$10,MATCH($D$45,Lookup!$S$2:$S$10,0))),0,365)</f>
        <v>0</v>
      </c>
      <c r="M1159" s="292">
        <f t="shared" si="136"/>
        <v>0</v>
      </c>
      <c r="N1159" s="371"/>
      <c r="O1159" s="150"/>
      <c r="P1159" s="397"/>
      <c r="Q1159" s="555"/>
      <c r="R1159" s="576">
        <f t="shared" si="139"/>
        <v>0</v>
      </c>
      <c r="S1159" s="576">
        <f t="shared" si="140"/>
        <v>0</v>
      </c>
      <c r="T1159" s="576">
        <f t="shared" si="141"/>
        <v>0</v>
      </c>
      <c r="U1159" s="576">
        <f t="shared" si="142"/>
        <v>0</v>
      </c>
      <c r="V1159" s="553"/>
      <c r="W1159" s="553"/>
      <c r="X1159" s="553"/>
      <c r="Y1159" s="553"/>
      <c r="Z1159" s="397"/>
      <c r="AA1159" s="397"/>
      <c r="AB1159" s="397"/>
      <c r="AC1159" s="397"/>
      <c r="AD1159" s="397"/>
      <c r="AE1159" s="397"/>
      <c r="AF1159" s="397"/>
      <c r="AG1159" s="397"/>
      <c r="AH1159" s="397"/>
      <c r="AI1159" s="397"/>
      <c r="AJ1159" s="397"/>
      <c r="AK1159" s="397"/>
      <c r="AL1159" s="397"/>
      <c r="AM1159" s="397"/>
      <c r="AN1159" s="397"/>
      <c r="AO1159" s="397"/>
      <c r="AP1159" s="397"/>
      <c r="AQ1159" s="397"/>
      <c r="AR1159" s="397"/>
      <c r="AS1159" s="397"/>
      <c r="AT1159" s="397"/>
      <c r="AU1159" s="397"/>
      <c r="AV1159" s="397"/>
      <c r="AW1159" s="397"/>
      <c r="AX1159" s="397"/>
      <c r="AY1159" s="397"/>
      <c r="AZ1159" s="397"/>
      <c r="BA1159" s="553"/>
      <c r="BB1159" s="397"/>
      <c r="BC1159" s="397"/>
      <c r="BD1159" s="397"/>
      <c r="BE1159" s="397"/>
      <c r="BF1159" s="397"/>
      <c r="BG1159" s="397"/>
      <c r="BH1159" s="397"/>
      <c r="BI1159" s="397"/>
      <c r="BJ1159" s="397"/>
      <c r="BK1159" s="397"/>
    </row>
    <row r="1160" spans="2:63" x14ac:dyDescent="0.35">
      <c r="B1160" s="80"/>
      <c r="C1160" s="119"/>
      <c r="D1160" s="119"/>
      <c r="E1160" s="202"/>
      <c r="F1160" s="119"/>
      <c r="G1160" s="120"/>
      <c r="H1160" s="41"/>
      <c r="I1160" s="41"/>
      <c r="J1160" s="944">
        <f t="shared" si="137"/>
        <v>0</v>
      </c>
      <c r="K1160" s="292">
        <f t="shared" si="138"/>
        <v>0</v>
      </c>
      <c r="L1160" s="327">
        <f>IF(I1160&lt;(INDEX(Lookup!$U$2:$U$10,MATCH($D$45,Lookup!$S$2:$S$10,0))),0,365)</f>
        <v>0</v>
      </c>
      <c r="M1160" s="292">
        <f t="shared" si="136"/>
        <v>0</v>
      </c>
      <c r="N1160" s="371"/>
      <c r="O1160" s="150"/>
      <c r="P1160" s="397"/>
      <c r="Q1160" s="555"/>
      <c r="R1160" s="576">
        <f t="shared" si="139"/>
        <v>0</v>
      </c>
      <c r="S1160" s="576">
        <f t="shared" si="140"/>
        <v>0</v>
      </c>
      <c r="T1160" s="576">
        <f t="shared" si="141"/>
        <v>0</v>
      </c>
      <c r="U1160" s="576">
        <f t="shared" si="142"/>
        <v>0</v>
      </c>
      <c r="V1160" s="553"/>
      <c r="W1160" s="553"/>
      <c r="X1160" s="553"/>
      <c r="Y1160" s="553"/>
      <c r="Z1160" s="397"/>
      <c r="AA1160" s="397"/>
      <c r="AB1160" s="397"/>
      <c r="AC1160" s="397"/>
      <c r="AD1160" s="397"/>
      <c r="AE1160" s="397"/>
      <c r="AF1160" s="397"/>
      <c r="AG1160" s="397"/>
      <c r="AH1160" s="397"/>
      <c r="AI1160" s="397"/>
      <c r="AJ1160" s="397"/>
      <c r="AK1160" s="397"/>
      <c r="AL1160" s="397"/>
      <c r="AM1160" s="397"/>
      <c r="AN1160" s="397"/>
      <c r="AO1160" s="397"/>
      <c r="AP1160" s="397"/>
      <c r="AQ1160" s="397"/>
      <c r="AR1160" s="397"/>
      <c r="AS1160" s="397"/>
      <c r="AT1160" s="397"/>
      <c r="AU1160" s="397"/>
      <c r="AV1160" s="397"/>
      <c r="AW1160" s="397"/>
      <c r="AX1160" s="397"/>
      <c r="AY1160" s="397"/>
      <c r="AZ1160" s="397"/>
      <c r="BA1160" s="553"/>
      <c r="BB1160" s="397"/>
      <c r="BC1160" s="397"/>
      <c r="BD1160" s="397"/>
      <c r="BE1160" s="397"/>
      <c r="BF1160" s="397"/>
      <c r="BG1160" s="397"/>
      <c r="BH1160" s="397"/>
      <c r="BI1160" s="397"/>
      <c r="BJ1160" s="397"/>
      <c r="BK1160" s="397"/>
    </row>
    <row r="1161" spans="2:63" x14ac:dyDescent="0.35">
      <c r="B1161" s="80"/>
      <c r="C1161" s="119"/>
      <c r="D1161" s="119"/>
      <c r="E1161" s="202"/>
      <c r="F1161" s="119"/>
      <c r="G1161" s="120"/>
      <c r="H1161" s="41"/>
      <c r="I1161" s="41"/>
      <c r="J1161" s="944">
        <f t="shared" si="137"/>
        <v>0</v>
      </c>
      <c r="K1161" s="292">
        <f t="shared" si="138"/>
        <v>0</v>
      </c>
      <c r="L1161" s="327">
        <f>IF(I1161&lt;(INDEX(Lookup!$U$2:$U$10,MATCH($D$45,Lookup!$S$2:$S$10,0))),0,365)</f>
        <v>0</v>
      </c>
      <c r="M1161" s="292">
        <f t="shared" si="136"/>
        <v>0</v>
      </c>
      <c r="N1161" s="371"/>
      <c r="O1161" s="150"/>
      <c r="P1161" s="397"/>
      <c r="Q1161" s="555"/>
      <c r="R1161" s="576">
        <f t="shared" si="139"/>
        <v>0</v>
      </c>
      <c r="S1161" s="576">
        <f t="shared" si="140"/>
        <v>0</v>
      </c>
      <c r="T1161" s="576">
        <f t="shared" si="141"/>
        <v>0</v>
      </c>
      <c r="U1161" s="576">
        <f t="shared" si="142"/>
        <v>0</v>
      </c>
      <c r="V1161" s="553"/>
      <c r="W1161" s="553"/>
      <c r="X1161" s="553"/>
      <c r="Y1161" s="553"/>
      <c r="Z1161" s="397"/>
      <c r="AA1161" s="397"/>
      <c r="AB1161" s="397"/>
      <c r="AC1161" s="397"/>
      <c r="AD1161" s="397"/>
      <c r="AE1161" s="397"/>
      <c r="AF1161" s="397"/>
      <c r="AG1161" s="397"/>
      <c r="AH1161" s="397"/>
      <c r="AI1161" s="397"/>
      <c r="AJ1161" s="397"/>
      <c r="AK1161" s="397"/>
      <c r="AL1161" s="397"/>
      <c r="AM1161" s="397"/>
      <c r="AN1161" s="397"/>
      <c r="AO1161" s="397"/>
      <c r="AP1161" s="397"/>
      <c r="AQ1161" s="397"/>
      <c r="AR1161" s="397"/>
      <c r="AS1161" s="397"/>
      <c r="AT1161" s="397"/>
      <c r="AU1161" s="397"/>
      <c r="AV1161" s="397"/>
      <c r="AW1161" s="397"/>
      <c r="AX1161" s="397"/>
      <c r="AY1161" s="397"/>
      <c r="AZ1161" s="397"/>
      <c r="BA1161" s="553"/>
      <c r="BB1161" s="397"/>
      <c r="BC1161" s="397"/>
      <c r="BD1161" s="397"/>
      <c r="BE1161" s="397"/>
      <c r="BF1161" s="397"/>
      <c r="BG1161" s="397"/>
      <c r="BH1161" s="397"/>
      <c r="BI1161" s="397"/>
      <c r="BJ1161" s="397"/>
      <c r="BK1161" s="397"/>
    </row>
    <row r="1162" spans="2:63" x14ac:dyDescent="0.35">
      <c r="B1162" s="80"/>
      <c r="C1162" s="119"/>
      <c r="D1162" s="119"/>
      <c r="E1162" s="202"/>
      <c r="F1162" s="119"/>
      <c r="G1162" s="120"/>
      <c r="H1162" s="41"/>
      <c r="I1162" s="41"/>
      <c r="J1162" s="944">
        <f t="shared" si="137"/>
        <v>0</v>
      </c>
      <c r="K1162" s="292">
        <f t="shared" si="138"/>
        <v>0</v>
      </c>
      <c r="L1162" s="327">
        <f>IF(I1162&lt;(INDEX(Lookup!$U$2:$U$10,MATCH($D$45,Lookup!$S$2:$S$10,0))),0,365)</f>
        <v>0</v>
      </c>
      <c r="M1162" s="292">
        <f t="shared" si="136"/>
        <v>0</v>
      </c>
      <c r="N1162" s="371"/>
      <c r="O1162" s="150"/>
      <c r="P1162" s="397"/>
      <c r="Q1162" s="555"/>
      <c r="R1162" s="576">
        <f t="shared" si="139"/>
        <v>0</v>
      </c>
      <c r="S1162" s="576">
        <f t="shared" si="140"/>
        <v>0</v>
      </c>
      <c r="T1162" s="576">
        <f t="shared" si="141"/>
        <v>0</v>
      </c>
      <c r="U1162" s="576">
        <f t="shared" si="142"/>
        <v>0</v>
      </c>
      <c r="V1162" s="553"/>
      <c r="W1162" s="553"/>
      <c r="X1162" s="553"/>
      <c r="Y1162" s="553"/>
      <c r="Z1162" s="397"/>
      <c r="AA1162" s="397"/>
      <c r="AB1162" s="397"/>
      <c r="AC1162" s="397"/>
      <c r="AD1162" s="397"/>
      <c r="AE1162" s="397"/>
      <c r="AF1162" s="397"/>
      <c r="AG1162" s="397"/>
      <c r="AH1162" s="397"/>
      <c r="AI1162" s="397"/>
      <c r="AJ1162" s="397"/>
      <c r="AK1162" s="397"/>
      <c r="AL1162" s="397"/>
      <c r="AM1162" s="397"/>
      <c r="AN1162" s="397"/>
      <c r="AO1162" s="397"/>
      <c r="AP1162" s="397"/>
      <c r="AQ1162" s="397"/>
      <c r="AR1162" s="397"/>
      <c r="AS1162" s="397"/>
      <c r="AT1162" s="397"/>
      <c r="AU1162" s="397"/>
      <c r="AV1162" s="397"/>
      <c r="AW1162" s="397"/>
      <c r="AX1162" s="397"/>
      <c r="AY1162" s="397"/>
      <c r="AZ1162" s="397"/>
      <c r="BA1162" s="553"/>
      <c r="BB1162" s="397"/>
      <c r="BC1162" s="397"/>
      <c r="BD1162" s="397"/>
      <c r="BE1162" s="397"/>
      <c r="BF1162" s="397"/>
      <c r="BG1162" s="397"/>
      <c r="BH1162" s="397"/>
      <c r="BI1162" s="397"/>
      <c r="BJ1162" s="397"/>
      <c r="BK1162" s="397"/>
    </row>
    <row r="1163" spans="2:63" x14ac:dyDescent="0.35">
      <c r="B1163" s="80"/>
      <c r="C1163" s="119"/>
      <c r="D1163" s="119"/>
      <c r="E1163" s="202"/>
      <c r="F1163" s="119"/>
      <c r="G1163" s="120"/>
      <c r="H1163" s="41"/>
      <c r="I1163" s="41"/>
      <c r="J1163" s="944">
        <f t="shared" si="137"/>
        <v>0</v>
      </c>
      <c r="K1163" s="292">
        <f t="shared" si="138"/>
        <v>0</v>
      </c>
      <c r="L1163" s="327">
        <f>IF(I1163&lt;(INDEX(Lookup!$U$2:$U$10,MATCH($D$45,Lookup!$S$2:$S$10,0))),0,365)</f>
        <v>0</v>
      </c>
      <c r="M1163" s="292">
        <f t="shared" si="136"/>
        <v>0</v>
      </c>
      <c r="N1163" s="371"/>
      <c r="O1163" s="150"/>
      <c r="P1163" s="397"/>
      <c r="Q1163" s="555"/>
      <c r="R1163" s="576">
        <f t="shared" si="139"/>
        <v>0</v>
      </c>
      <c r="S1163" s="576">
        <f t="shared" si="140"/>
        <v>0</v>
      </c>
      <c r="T1163" s="576">
        <f t="shared" si="141"/>
        <v>0</v>
      </c>
      <c r="U1163" s="576">
        <f t="shared" si="142"/>
        <v>0</v>
      </c>
      <c r="V1163" s="553"/>
      <c r="W1163" s="553"/>
      <c r="X1163" s="553"/>
      <c r="Y1163" s="553"/>
      <c r="Z1163" s="397"/>
      <c r="AA1163" s="397"/>
      <c r="AB1163" s="397"/>
      <c r="AC1163" s="397"/>
      <c r="AD1163" s="397"/>
      <c r="AE1163" s="397"/>
      <c r="AF1163" s="397"/>
      <c r="AG1163" s="397"/>
      <c r="AH1163" s="397"/>
      <c r="AI1163" s="397"/>
      <c r="AJ1163" s="397"/>
      <c r="AK1163" s="397"/>
      <c r="AL1163" s="397"/>
      <c r="AM1163" s="397"/>
      <c r="AN1163" s="397"/>
      <c r="AO1163" s="397"/>
      <c r="AP1163" s="397"/>
      <c r="AQ1163" s="397"/>
      <c r="AR1163" s="397"/>
      <c r="AS1163" s="397"/>
      <c r="AT1163" s="397"/>
      <c r="AU1163" s="397"/>
      <c r="AV1163" s="397"/>
      <c r="AW1163" s="397"/>
      <c r="AX1163" s="397"/>
      <c r="AY1163" s="397"/>
      <c r="AZ1163" s="397"/>
      <c r="BA1163" s="553"/>
      <c r="BB1163" s="397"/>
      <c r="BC1163" s="397"/>
      <c r="BD1163" s="397"/>
      <c r="BE1163" s="397"/>
      <c r="BF1163" s="397"/>
      <c r="BG1163" s="397"/>
      <c r="BH1163" s="397"/>
      <c r="BI1163" s="397"/>
      <c r="BJ1163" s="397"/>
      <c r="BK1163" s="397"/>
    </row>
    <row r="1164" spans="2:63" x14ac:dyDescent="0.35">
      <c r="B1164" s="80"/>
      <c r="C1164" s="119"/>
      <c r="D1164" s="119"/>
      <c r="E1164" s="202"/>
      <c r="F1164" s="119"/>
      <c r="G1164" s="120"/>
      <c r="H1164" s="41"/>
      <c r="I1164" s="41"/>
      <c r="J1164" s="944">
        <f t="shared" si="137"/>
        <v>0</v>
      </c>
      <c r="K1164" s="292">
        <f t="shared" si="138"/>
        <v>0</v>
      </c>
      <c r="L1164" s="327">
        <f>IF(I1164&lt;(INDEX(Lookup!$U$2:$U$10,MATCH($D$45,Lookup!$S$2:$S$10,0))),0,365)</f>
        <v>0</v>
      </c>
      <c r="M1164" s="292">
        <f t="shared" si="136"/>
        <v>0</v>
      </c>
      <c r="N1164" s="371"/>
      <c r="O1164" s="150"/>
      <c r="P1164" s="397"/>
      <c r="Q1164" s="555"/>
      <c r="R1164" s="576">
        <f t="shared" si="139"/>
        <v>0</v>
      </c>
      <c r="S1164" s="576">
        <f t="shared" si="140"/>
        <v>0</v>
      </c>
      <c r="T1164" s="576">
        <f t="shared" si="141"/>
        <v>0</v>
      </c>
      <c r="U1164" s="576">
        <f t="shared" si="142"/>
        <v>0</v>
      </c>
      <c r="V1164" s="553"/>
      <c r="W1164" s="553"/>
      <c r="X1164" s="553"/>
      <c r="Y1164" s="553"/>
      <c r="Z1164" s="397"/>
      <c r="AA1164" s="397"/>
      <c r="AB1164" s="397"/>
      <c r="AC1164" s="397"/>
      <c r="AD1164" s="397"/>
      <c r="AE1164" s="397"/>
      <c r="AF1164" s="397"/>
      <c r="AG1164" s="397"/>
      <c r="AH1164" s="397"/>
      <c r="AI1164" s="397"/>
      <c r="AJ1164" s="397"/>
      <c r="AK1164" s="397"/>
      <c r="AL1164" s="397"/>
      <c r="AM1164" s="397"/>
      <c r="AN1164" s="397"/>
      <c r="AO1164" s="397"/>
      <c r="AP1164" s="397"/>
      <c r="AQ1164" s="397"/>
      <c r="AR1164" s="397"/>
      <c r="AS1164" s="397"/>
      <c r="AT1164" s="397"/>
      <c r="AU1164" s="397"/>
      <c r="AV1164" s="397"/>
      <c r="AW1164" s="397"/>
      <c r="AX1164" s="397"/>
      <c r="AY1164" s="397"/>
      <c r="AZ1164" s="397"/>
      <c r="BA1164" s="553"/>
      <c r="BB1164" s="397"/>
      <c r="BC1164" s="397"/>
      <c r="BD1164" s="397"/>
      <c r="BE1164" s="397"/>
      <c r="BF1164" s="397"/>
      <c r="BG1164" s="397"/>
      <c r="BH1164" s="397"/>
      <c r="BI1164" s="397"/>
      <c r="BJ1164" s="397"/>
      <c r="BK1164" s="397"/>
    </row>
    <row r="1165" spans="2:63" x14ac:dyDescent="0.35">
      <c r="B1165" s="80"/>
      <c r="C1165" s="119"/>
      <c r="D1165" s="119"/>
      <c r="E1165" s="202"/>
      <c r="F1165" s="119"/>
      <c r="G1165" s="120"/>
      <c r="H1165" s="41"/>
      <c r="I1165" s="41"/>
      <c r="J1165" s="944">
        <f t="shared" si="137"/>
        <v>0</v>
      </c>
      <c r="K1165" s="292">
        <f t="shared" si="138"/>
        <v>0</v>
      </c>
      <c r="L1165" s="327">
        <f>IF(I1165&lt;(INDEX(Lookup!$U$2:$U$10,MATCH($D$45,Lookup!$S$2:$S$10,0))),0,365)</f>
        <v>0</v>
      </c>
      <c r="M1165" s="292">
        <f t="shared" si="136"/>
        <v>0</v>
      </c>
      <c r="N1165" s="371"/>
      <c r="O1165" s="150"/>
      <c r="P1165" s="397"/>
      <c r="Q1165" s="555"/>
      <c r="R1165" s="576">
        <f t="shared" si="139"/>
        <v>0</v>
      </c>
      <c r="S1165" s="576">
        <f t="shared" si="140"/>
        <v>0</v>
      </c>
      <c r="T1165" s="576">
        <f t="shared" si="141"/>
        <v>0</v>
      </c>
      <c r="U1165" s="576">
        <f t="shared" si="142"/>
        <v>0</v>
      </c>
      <c r="V1165" s="553"/>
      <c r="W1165" s="553"/>
      <c r="X1165" s="553"/>
      <c r="Y1165" s="553"/>
      <c r="Z1165" s="397"/>
      <c r="AA1165" s="397"/>
      <c r="AB1165" s="397"/>
      <c r="AC1165" s="397"/>
      <c r="AD1165" s="397"/>
      <c r="AE1165" s="397"/>
      <c r="AF1165" s="397"/>
      <c r="AG1165" s="397"/>
      <c r="AH1165" s="397"/>
      <c r="AI1165" s="397"/>
      <c r="AJ1165" s="397"/>
      <c r="AK1165" s="397"/>
      <c r="AL1165" s="397"/>
      <c r="AM1165" s="397"/>
      <c r="AN1165" s="397"/>
      <c r="AO1165" s="397"/>
      <c r="AP1165" s="397"/>
      <c r="AQ1165" s="397"/>
      <c r="AR1165" s="397"/>
      <c r="AS1165" s="397"/>
      <c r="AT1165" s="397"/>
      <c r="AU1165" s="397"/>
      <c r="AV1165" s="397"/>
      <c r="AW1165" s="397"/>
      <c r="AX1165" s="397"/>
      <c r="AY1165" s="397"/>
      <c r="AZ1165" s="397"/>
      <c r="BA1165" s="553"/>
      <c r="BB1165" s="397"/>
      <c r="BC1165" s="397"/>
      <c r="BD1165" s="397"/>
      <c r="BE1165" s="397"/>
      <c r="BF1165" s="397"/>
      <c r="BG1165" s="397"/>
      <c r="BH1165" s="397"/>
      <c r="BI1165" s="397"/>
      <c r="BJ1165" s="397"/>
      <c r="BK1165" s="397"/>
    </row>
    <row r="1166" spans="2:63" x14ac:dyDescent="0.35">
      <c r="B1166" s="80"/>
      <c r="C1166" s="119"/>
      <c r="D1166" s="119"/>
      <c r="E1166" s="202"/>
      <c r="F1166" s="119"/>
      <c r="G1166" s="120"/>
      <c r="H1166" s="41"/>
      <c r="I1166" s="41"/>
      <c r="J1166" s="944">
        <f t="shared" si="137"/>
        <v>0</v>
      </c>
      <c r="K1166" s="292">
        <f t="shared" si="138"/>
        <v>0</v>
      </c>
      <c r="L1166" s="327">
        <f>IF(I1166&lt;(INDEX(Lookup!$U$2:$U$10,MATCH($D$45,Lookup!$S$2:$S$10,0))),0,365)</f>
        <v>0</v>
      </c>
      <c r="M1166" s="292">
        <f t="shared" si="136"/>
        <v>0</v>
      </c>
      <c r="N1166" s="371"/>
      <c r="O1166" s="150"/>
      <c r="P1166" s="397"/>
      <c r="Q1166" s="555"/>
      <c r="R1166" s="576">
        <f t="shared" si="139"/>
        <v>0</v>
      </c>
      <c r="S1166" s="576">
        <f t="shared" si="140"/>
        <v>0</v>
      </c>
      <c r="T1166" s="576">
        <f t="shared" si="141"/>
        <v>0</v>
      </c>
      <c r="U1166" s="576">
        <f t="shared" si="142"/>
        <v>0</v>
      </c>
      <c r="V1166" s="553"/>
      <c r="W1166" s="553"/>
      <c r="X1166" s="553"/>
      <c r="Y1166" s="553"/>
      <c r="Z1166" s="397"/>
      <c r="AA1166" s="397"/>
      <c r="AB1166" s="397"/>
      <c r="AC1166" s="397"/>
      <c r="AD1166" s="397"/>
      <c r="AE1166" s="397"/>
      <c r="AF1166" s="397"/>
      <c r="AG1166" s="397"/>
      <c r="AH1166" s="397"/>
      <c r="AI1166" s="397"/>
      <c r="AJ1166" s="397"/>
      <c r="AK1166" s="397"/>
      <c r="AL1166" s="397"/>
      <c r="AM1166" s="397"/>
      <c r="AN1166" s="397"/>
      <c r="AO1166" s="397"/>
      <c r="AP1166" s="397"/>
      <c r="AQ1166" s="397"/>
      <c r="AR1166" s="397"/>
      <c r="AS1166" s="397"/>
      <c r="AT1166" s="397"/>
      <c r="AU1166" s="397"/>
      <c r="AV1166" s="397"/>
      <c r="AW1166" s="397"/>
      <c r="AX1166" s="397"/>
      <c r="AY1166" s="397"/>
      <c r="AZ1166" s="397"/>
      <c r="BA1166" s="553"/>
      <c r="BB1166" s="397"/>
      <c r="BC1166" s="397"/>
      <c r="BD1166" s="397"/>
      <c r="BE1166" s="397"/>
      <c r="BF1166" s="397"/>
      <c r="BG1166" s="397"/>
      <c r="BH1166" s="397"/>
      <c r="BI1166" s="397"/>
      <c r="BJ1166" s="397"/>
      <c r="BK1166" s="397"/>
    </row>
    <row r="1167" spans="2:63" x14ac:dyDescent="0.35">
      <c r="B1167" s="80"/>
      <c r="C1167" s="119"/>
      <c r="D1167" s="119"/>
      <c r="E1167" s="202"/>
      <c r="F1167" s="119"/>
      <c r="G1167" s="120"/>
      <c r="H1167" s="41"/>
      <c r="I1167" s="41"/>
      <c r="J1167" s="944">
        <f t="shared" si="137"/>
        <v>0</v>
      </c>
      <c r="K1167" s="292">
        <f t="shared" si="138"/>
        <v>0</v>
      </c>
      <c r="L1167" s="327">
        <f>IF(I1167&lt;(INDEX(Lookup!$U$2:$U$10,MATCH($D$45,Lookup!$S$2:$S$10,0))),0,365)</f>
        <v>0</v>
      </c>
      <c r="M1167" s="292">
        <f t="shared" si="136"/>
        <v>0</v>
      </c>
      <c r="N1167" s="371"/>
      <c r="O1167" s="150"/>
      <c r="P1167" s="397"/>
      <c r="Q1167" s="555"/>
      <c r="R1167" s="576">
        <f t="shared" si="139"/>
        <v>0</v>
      </c>
      <c r="S1167" s="576">
        <f t="shared" si="140"/>
        <v>0</v>
      </c>
      <c r="T1167" s="576">
        <f t="shared" si="141"/>
        <v>0</v>
      </c>
      <c r="U1167" s="576">
        <f t="shared" si="142"/>
        <v>0</v>
      </c>
      <c r="V1167" s="553"/>
      <c r="W1167" s="553"/>
      <c r="X1167" s="553"/>
      <c r="Y1167" s="553"/>
      <c r="Z1167" s="397"/>
      <c r="AA1167" s="397"/>
      <c r="AB1167" s="397"/>
      <c r="AC1167" s="397"/>
      <c r="AD1167" s="397"/>
      <c r="AE1167" s="397"/>
      <c r="AF1167" s="397"/>
      <c r="AG1167" s="397"/>
      <c r="AH1167" s="397"/>
      <c r="AI1167" s="397"/>
      <c r="AJ1167" s="397"/>
      <c r="AK1167" s="397"/>
      <c r="AL1167" s="397"/>
      <c r="AM1167" s="397"/>
      <c r="AN1167" s="397"/>
      <c r="AO1167" s="397"/>
      <c r="AP1167" s="397"/>
      <c r="AQ1167" s="397"/>
      <c r="AR1167" s="397"/>
      <c r="AS1167" s="397"/>
      <c r="AT1167" s="397"/>
      <c r="AU1167" s="397"/>
      <c r="AV1167" s="397"/>
      <c r="AW1167" s="397"/>
      <c r="AX1167" s="397"/>
      <c r="AY1167" s="397"/>
      <c r="AZ1167" s="397"/>
      <c r="BA1167" s="553"/>
      <c r="BB1167" s="397"/>
      <c r="BC1167" s="397"/>
      <c r="BD1167" s="397"/>
      <c r="BE1167" s="397"/>
      <c r="BF1167" s="397"/>
      <c r="BG1167" s="397"/>
      <c r="BH1167" s="397"/>
      <c r="BI1167" s="397"/>
      <c r="BJ1167" s="397"/>
      <c r="BK1167" s="397"/>
    </row>
    <row r="1168" spans="2:63" x14ac:dyDescent="0.35">
      <c r="B1168" s="80"/>
      <c r="C1168" s="119"/>
      <c r="D1168" s="119"/>
      <c r="E1168" s="202"/>
      <c r="F1168" s="119"/>
      <c r="G1168" s="120"/>
      <c r="H1168" s="41"/>
      <c r="I1168" s="41"/>
      <c r="J1168" s="944">
        <f t="shared" si="137"/>
        <v>0</v>
      </c>
      <c r="K1168" s="292">
        <f t="shared" si="138"/>
        <v>0</v>
      </c>
      <c r="L1168" s="327">
        <f>IF(I1168&lt;(INDEX(Lookup!$U$2:$U$10,MATCH($D$45,Lookup!$S$2:$S$10,0))),0,365)</f>
        <v>0</v>
      </c>
      <c r="M1168" s="292">
        <f t="shared" si="136"/>
        <v>0</v>
      </c>
      <c r="N1168" s="371"/>
      <c r="O1168" s="150"/>
      <c r="P1168" s="397"/>
      <c r="Q1168" s="555"/>
      <c r="R1168" s="576">
        <f t="shared" si="139"/>
        <v>0</v>
      </c>
      <c r="S1168" s="576">
        <f t="shared" si="140"/>
        <v>0</v>
      </c>
      <c r="T1168" s="576">
        <f t="shared" si="141"/>
        <v>0</v>
      </c>
      <c r="U1168" s="576">
        <f t="shared" si="142"/>
        <v>0</v>
      </c>
      <c r="V1168" s="553"/>
      <c r="W1168" s="553"/>
      <c r="X1168" s="553"/>
      <c r="Y1168" s="553"/>
      <c r="Z1168" s="397"/>
      <c r="AA1168" s="397"/>
      <c r="AB1168" s="397"/>
      <c r="AC1168" s="397"/>
      <c r="AD1168" s="397"/>
      <c r="AE1168" s="397"/>
      <c r="AF1168" s="397"/>
      <c r="AG1168" s="397"/>
      <c r="AH1168" s="397"/>
      <c r="AI1168" s="397"/>
      <c r="AJ1168" s="397"/>
      <c r="AK1168" s="397"/>
      <c r="AL1168" s="397"/>
      <c r="AM1168" s="397"/>
      <c r="AN1168" s="397"/>
      <c r="AO1168" s="397"/>
      <c r="AP1168" s="397"/>
      <c r="AQ1168" s="397"/>
      <c r="AR1168" s="397"/>
      <c r="AS1168" s="397"/>
      <c r="AT1168" s="397"/>
      <c r="AU1168" s="397"/>
      <c r="AV1168" s="397"/>
      <c r="AW1168" s="397"/>
      <c r="AX1168" s="397"/>
      <c r="AY1168" s="397"/>
      <c r="AZ1168" s="397"/>
      <c r="BA1168" s="553"/>
      <c r="BB1168" s="397"/>
      <c r="BC1168" s="397"/>
      <c r="BD1168" s="397"/>
      <c r="BE1168" s="397"/>
      <c r="BF1168" s="397"/>
      <c r="BG1168" s="397"/>
      <c r="BH1168" s="397"/>
      <c r="BI1168" s="397"/>
      <c r="BJ1168" s="397"/>
      <c r="BK1168" s="397"/>
    </row>
    <row r="1169" spans="2:63" x14ac:dyDescent="0.35">
      <c r="B1169" s="80"/>
      <c r="C1169" s="119"/>
      <c r="D1169" s="119"/>
      <c r="E1169" s="202"/>
      <c r="F1169" s="119"/>
      <c r="G1169" s="120"/>
      <c r="H1169" s="41"/>
      <c r="I1169" s="41"/>
      <c r="J1169" s="944">
        <f t="shared" si="137"/>
        <v>0</v>
      </c>
      <c r="K1169" s="292">
        <f t="shared" si="138"/>
        <v>0</v>
      </c>
      <c r="L1169" s="327">
        <f>IF(I1169&lt;(INDEX(Lookup!$U$2:$U$10,MATCH($D$45,Lookup!$S$2:$S$10,0))),0,365)</f>
        <v>0</v>
      </c>
      <c r="M1169" s="292">
        <f t="shared" si="136"/>
        <v>0</v>
      </c>
      <c r="N1169" s="371"/>
      <c r="O1169" s="150"/>
      <c r="P1169" s="397"/>
      <c r="Q1169" s="555"/>
      <c r="R1169" s="576">
        <f t="shared" si="139"/>
        <v>0</v>
      </c>
      <c r="S1169" s="576">
        <f t="shared" si="140"/>
        <v>0</v>
      </c>
      <c r="T1169" s="576">
        <f t="shared" si="141"/>
        <v>0</v>
      </c>
      <c r="U1169" s="576">
        <f t="shared" si="142"/>
        <v>0</v>
      </c>
      <c r="V1169" s="553"/>
      <c r="W1169" s="553"/>
      <c r="X1169" s="553"/>
      <c r="Y1169" s="553"/>
      <c r="Z1169" s="397"/>
      <c r="AA1169" s="397"/>
      <c r="AB1169" s="397"/>
      <c r="AC1169" s="397"/>
      <c r="AD1169" s="397"/>
      <c r="AE1169" s="397"/>
      <c r="AF1169" s="397"/>
      <c r="AG1169" s="397"/>
      <c r="AH1169" s="397"/>
      <c r="AI1169" s="397"/>
      <c r="AJ1169" s="397"/>
      <c r="AK1169" s="397"/>
      <c r="AL1169" s="397"/>
      <c r="AM1169" s="397"/>
      <c r="AN1169" s="397"/>
      <c r="AO1169" s="397"/>
      <c r="AP1169" s="397"/>
      <c r="AQ1169" s="397"/>
      <c r="AR1169" s="397"/>
      <c r="AS1169" s="397"/>
      <c r="AT1169" s="397"/>
      <c r="AU1169" s="397"/>
      <c r="AV1169" s="397"/>
      <c r="AW1169" s="397"/>
      <c r="AX1169" s="397"/>
      <c r="AY1169" s="397"/>
      <c r="AZ1169" s="397"/>
      <c r="BA1169" s="553"/>
      <c r="BB1169" s="397"/>
      <c r="BC1169" s="397"/>
      <c r="BD1169" s="397"/>
      <c r="BE1169" s="397"/>
      <c r="BF1169" s="397"/>
      <c r="BG1169" s="397"/>
      <c r="BH1169" s="397"/>
      <c r="BI1169" s="397"/>
      <c r="BJ1169" s="397"/>
      <c r="BK1169" s="397"/>
    </row>
    <row r="1170" spans="2:63" x14ac:dyDescent="0.35">
      <c r="B1170" s="80"/>
      <c r="C1170" s="119"/>
      <c r="D1170" s="119"/>
      <c r="E1170" s="202"/>
      <c r="F1170" s="119"/>
      <c r="G1170" s="120"/>
      <c r="H1170" s="41"/>
      <c r="I1170" s="41"/>
      <c r="J1170" s="944">
        <f t="shared" si="137"/>
        <v>0</v>
      </c>
      <c r="K1170" s="292">
        <f t="shared" si="138"/>
        <v>0</v>
      </c>
      <c r="L1170" s="327">
        <f>IF(I1170&lt;(INDEX(Lookup!$U$2:$U$10,MATCH($D$45,Lookup!$S$2:$S$10,0))),0,365)</f>
        <v>0</v>
      </c>
      <c r="M1170" s="292">
        <f t="shared" si="136"/>
        <v>0</v>
      </c>
      <c r="N1170" s="371"/>
      <c r="O1170" s="150"/>
      <c r="P1170" s="397"/>
      <c r="Q1170" s="555"/>
      <c r="R1170" s="576">
        <f t="shared" si="139"/>
        <v>0</v>
      </c>
      <c r="S1170" s="576">
        <f t="shared" si="140"/>
        <v>0</v>
      </c>
      <c r="T1170" s="576">
        <f t="shared" si="141"/>
        <v>0</v>
      </c>
      <c r="U1170" s="576">
        <f t="shared" si="142"/>
        <v>0</v>
      </c>
      <c r="V1170" s="553"/>
      <c r="W1170" s="553"/>
      <c r="X1170" s="553"/>
      <c r="Y1170" s="553"/>
      <c r="Z1170" s="397"/>
      <c r="AA1170" s="397"/>
      <c r="AB1170" s="397"/>
      <c r="AC1170" s="397"/>
      <c r="AD1170" s="397"/>
      <c r="AE1170" s="397"/>
      <c r="AF1170" s="397"/>
      <c r="AG1170" s="397"/>
      <c r="AH1170" s="397"/>
      <c r="AI1170" s="397"/>
      <c r="AJ1170" s="397"/>
      <c r="AK1170" s="397"/>
      <c r="AL1170" s="397"/>
      <c r="AM1170" s="397"/>
      <c r="AN1170" s="397"/>
      <c r="AO1170" s="397"/>
      <c r="AP1170" s="397"/>
      <c r="AQ1170" s="397"/>
      <c r="AR1170" s="397"/>
      <c r="AS1170" s="397"/>
      <c r="AT1170" s="397"/>
      <c r="AU1170" s="397"/>
      <c r="AV1170" s="397"/>
      <c r="AW1170" s="397"/>
      <c r="AX1170" s="397"/>
      <c r="AY1170" s="397"/>
      <c r="AZ1170" s="397"/>
      <c r="BA1170" s="553"/>
      <c r="BB1170" s="397"/>
      <c r="BC1170" s="397"/>
      <c r="BD1170" s="397"/>
      <c r="BE1170" s="397"/>
      <c r="BF1170" s="397"/>
      <c r="BG1170" s="397"/>
      <c r="BH1170" s="397"/>
      <c r="BI1170" s="397"/>
      <c r="BJ1170" s="397"/>
      <c r="BK1170" s="397"/>
    </row>
    <row r="1171" spans="2:63" x14ac:dyDescent="0.35">
      <c r="B1171" s="80"/>
      <c r="C1171" s="119"/>
      <c r="D1171" s="119"/>
      <c r="E1171" s="202"/>
      <c r="F1171" s="119"/>
      <c r="G1171" s="120"/>
      <c r="H1171" s="41"/>
      <c r="I1171" s="41"/>
      <c r="J1171" s="944">
        <f t="shared" si="137"/>
        <v>0</v>
      </c>
      <c r="K1171" s="292">
        <f t="shared" si="138"/>
        <v>0</v>
      </c>
      <c r="L1171" s="327">
        <f>IF(I1171&lt;(INDEX(Lookup!$U$2:$U$10,MATCH($D$45,Lookup!$S$2:$S$10,0))),0,365)</f>
        <v>0</v>
      </c>
      <c r="M1171" s="292">
        <f t="shared" si="136"/>
        <v>0</v>
      </c>
      <c r="N1171" s="371"/>
      <c r="O1171" s="150"/>
      <c r="P1171" s="397"/>
      <c r="Q1171" s="555"/>
      <c r="R1171" s="576">
        <f t="shared" si="139"/>
        <v>0</v>
      </c>
      <c r="S1171" s="576">
        <f t="shared" si="140"/>
        <v>0</v>
      </c>
      <c r="T1171" s="576">
        <f t="shared" si="141"/>
        <v>0</v>
      </c>
      <c r="U1171" s="576">
        <f t="shared" si="142"/>
        <v>0</v>
      </c>
      <c r="V1171" s="553"/>
      <c r="W1171" s="553"/>
      <c r="X1171" s="553"/>
      <c r="Y1171" s="553"/>
      <c r="Z1171" s="397"/>
      <c r="AA1171" s="397"/>
      <c r="AB1171" s="397"/>
      <c r="AC1171" s="397"/>
      <c r="AD1171" s="397"/>
      <c r="AE1171" s="397"/>
      <c r="AF1171" s="397"/>
      <c r="AG1171" s="397"/>
      <c r="AH1171" s="397"/>
      <c r="AI1171" s="397"/>
      <c r="AJ1171" s="397"/>
      <c r="AK1171" s="397"/>
      <c r="AL1171" s="397"/>
      <c r="AM1171" s="397"/>
      <c r="AN1171" s="397"/>
      <c r="AO1171" s="397"/>
      <c r="AP1171" s="397"/>
      <c r="AQ1171" s="397"/>
      <c r="AR1171" s="397"/>
      <c r="AS1171" s="397"/>
      <c r="AT1171" s="397"/>
      <c r="AU1171" s="397"/>
      <c r="AV1171" s="397"/>
      <c r="AW1171" s="397"/>
      <c r="AX1171" s="397"/>
      <c r="AY1171" s="397"/>
      <c r="AZ1171" s="397"/>
      <c r="BA1171" s="553"/>
      <c r="BB1171" s="397"/>
      <c r="BC1171" s="397"/>
      <c r="BD1171" s="397"/>
      <c r="BE1171" s="397"/>
      <c r="BF1171" s="397"/>
      <c r="BG1171" s="397"/>
      <c r="BH1171" s="397"/>
      <c r="BI1171" s="397"/>
      <c r="BJ1171" s="397"/>
      <c r="BK1171" s="397"/>
    </row>
    <row r="1172" spans="2:63" x14ac:dyDescent="0.35">
      <c r="B1172" s="80"/>
      <c r="C1172" s="119"/>
      <c r="D1172" s="119"/>
      <c r="E1172" s="202"/>
      <c r="F1172" s="119"/>
      <c r="G1172" s="120"/>
      <c r="H1172" s="41"/>
      <c r="I1172" s="41"/>
      <c r="J1172" s="944">
        <f t="shared" si="137"/>
        <v>0</v>
      </c>
      <c r="K1172" s="292">
        <f t="shared" si="138"/>
        <v>0</v>
      </c>
      <c r="L1172" s="327">
        <f>IF(I1172&lt;(INDEX(Lookup!$U$2:$U$10,MATCH($D$45,Lookup!$S$2:$S$10,0))),0,365)</f>
        <v>0</v>
      </c>
      <c r="M1172" s="292">
        <f t="shared" si="136"/>
        <v>0</v>
      </c>
      <c r="N1172" s="371"/>
      <c r="O1172" s="150"/>
      <c r="P1172" s="397"/>
      <c r="Q1172" s="555"/>
      <c r="R1172" s="576">
        <f t="shared" si="139"/>
        <v>0</v>
      </c>
      <c r="S1172" s="576">
        <f t="shared" si="140"/>
        <v>0</v>
      </c>
      <c r="T1172" s="576">
        <f t="shared" si="141"/>
        <v>0</v>
      </c>
      <c r="U1172" s="576">
        <f t="shared" si="142"/>
        <v>0</v>
      </c>
      <c r="V1172" s="553"/>
      <c r="W1172" s="553"/>
      <c r="X1172" s="553"/>
      <c r="Y1172" s="553"/>
      <c r="Z1172" s="397"/>
      <c r="AA1172" s="397"/>
      <c r="AB1172" s="397"/>
      <c r="AC1172" s="397"/>
      <c r="AD1172" s="397"/>
      <c r="AE1172" s="397"/>
      <c r="AF1172" s="397"/>
      <c r="AG1172" s="397"/>
      <c r="AH1172" s="397"/>
      <c r="AI1172" s="397"/>
      <c r="AJ1172" s="397"/>
      <c r="AK1172" s="397"/>
      <c r="AL1172" s="397"/>
      <c r="AM1172" s="397"/>
      <c r="AN1172" s="397"/>
      <c r="AO1172" s="397"/>
      <c r="AP1172" s="397"/>
      <c r="AQ1172" s="397"/>
      <c r="AR1172" s="397"/>
      <c r="AS1172" s="397"/>
      <c r="AT1172" s="397"/>
      <c r="AU1172" s="397"/>
      <c r="AV1172" s="397"/>
      <c r="AW1172" s="397"/>
      <c r="AX1172" s="397"/>
      <c r="AY1172" s="397"/>
      <c r="AZ1172" s="397"/>
      <c r="BA1172" s="553"/>
      <c r="BB1172" s="397"/>
      <c r="BC1172" s="397"/>
      <c r="BD1172" s="397"/>
      <c r="BE1172" s="397"/>
      <c r="BF1172" s="397"/>
      <c r="BG1172" s="397"/>
      <c r="BH1172" s="397"/>
      <c r="BI1172" s="397"/>
      <c r="BJ1172" s="397"/>
      <c r="BK1172" s="397"/>
    </row>
    <row r="1173" spans="2:63" x14ac:dyDescent="0.35">
      <c r="B1173" s="80"/>
      <c r="C1173" s="119"/>
      <c r="D1173" s="119"/>
      <c r="E1173" s="202"/>
      <c r="F1173" s="119"/>
      <c r="G1173" s="120"/>
      <c r="H1173" s="41"/>
      <c r="I1173" s="41"/>
      <c r="J1173" s="944">
        <f t="shared" si="137"/>
        <v>0</v>
      </c>
      <c r="K1173" s="292">
        <f t="shared" si="138"/>
        <v>0</v>
      </c>
      <c r="L1173" s="327">
        <f>IF(I1173&lt;(INDEX(Lookup!$U$2:$U$10,MATCH($D$45,Lookup!$S$2:$S$10,0))),0,365)</f>
        <v>0</v>
      </c>
      <c r="M1173" s="292">
        <f t="shared" si="136"/>
        <v>0</v>
      </c>
      <c r="N1173" s="371"/>
      <c r="O1173" s="150"/>
      <c r="P1173" s="397"/>
      <c r="Q1173" s="555"/>
      <c r="R1173" s="576">
        <f t="shared" si="139"/>
        <v>0</v>
      </c>
      <c r="S1173" s="576">
        <f t="shared" si="140"/>
        <v>0</v>
      </c>
      <c r="T1173" s="576">
        <f t="shared" si="141"/>
        <v>0</v>
      </c>
      <c r="U1173" s="576">
        <f t="shared" si="142"/>
        <v>0</v>
      </c>
      <c r="V1173" s="553"/>
      <c r="W1173" s="553"/>
      <c r="X1173" s="553"/>
      <c r="Y1173" s="553"/>
      <c r="Z1173" s="397"/>
      <c r="AA1173" s="397"/>
      <c r="AB1173" s="397"/>
      <c r="AC1173" s="397"/>
      <c r="AD1173" s="397"/>
      <c r="AE1173" s="397"/>
      <c r="AF1173" s="397"/>
      <c r="AG1173" s="397"/>
      <c r="AH1173" s="397"/>
      <c r="AI1173" s="397"/>
      <c r="AJ1173" s="397"/>
      <c r="AK1173" s="397"/>
      <c r="AL1173" s="397"/>
      <c r="AM1173" s="397"/>
      <c r="AN1173" s="397"/>
      <c r="AO1173" s="397"/>
      <c r="AP1173" s="397"/>
      <c r="AQ1173" s="397"/>
      <c r="AR1173" s="397"/>
      <c r="AS1173" s="397"/>
      <c r="AT1173" s="397"/>
      <c r="AU1173" s="397"/>
      <c r="AV1173" s="397"/>
      <c r="AW1173" s="397"/>
      <c r="AX1173" s="397"/>
      <c r="AY1173" s="397"/>
      <c r="AZ1173" s="397"/>
      <c r="BA1173" s="553"/>
      <c r="BB1173" s="397"/>
      <c r="BC1173" s="397"/>
      <c r="BD1173" s="397"/>
      <c r="BE1173" s="397"/>
      <c r="BF1173" s="397"/>
      <c r="BG1173" s="397"/>
      <c r="BH1173" s="397"/>
      <c r="BI1173" s="397"/>
      <c r="BJ1173" s="397"/>
      <c r="BK1173" s="397"/>
    </row>
    <row r="1174" spans="2:63" x14ac:dyDescent="0.35">
      <c r="B1174" s="80"/>
      <c r="C1174" s="119"/>
      <c r="D1174" s="119"/>
      <c r="E1174" s="202"/>
      <c r="F1174" s="119"/>
      <c r="G1174" s="120"/>
      <c r="H1174" s="41"/>
      <c r="I1174" s="41"/>
      <c r="J1174" s="944">
        <f t="shared" si="137"/>
        <v>0</v>
      </c>
      <c r="K1174" s="292">
        <f t="shared" si="138"/>
        <v>0</v>
      </c>
      <c r="L1174" s="327">
        <f>IF(I1174&lt;(INDEX(Lookup!$U$2:$U$10,MATCH($D$45,Lookup!$S$2:$S$10,0))),0,365)</f>
        <v>0</v>
      </c>
      <c r="M1174" s="292">
        <f t="shared" si="136"/>
        <v>0</v>
      </c>
      <c r="N1174" s="371"/>
      <c r="O1174" s="150"/>
      <c r="P1174" s="397"/>
      <c r="Q1174" s="555"/>
      <c r="R1174" s="576">
        <f t="shared" si="139"/>
        <v>0</v>
      </c>
      <c r="S1174" s="576">
        <f t="shared" si="140"/>
        <v>0</v>
      </c>
      <c r="T1174" s="576">
        <f t="shared" si="141"/>
        <v>0</v>
      </c>
      <c r="U1174" s="576">
        <f t="shared" si="142"/>
        <v>0</v>
      </c>
      <c r="V1174" s="553"/>
      <c r="W1174" s="553"/>
      <c r="X1174" s="553"/>
      <c r="Y1174" s="553"/>
      <c r="Z1174" s="397"/>
      <c r="AA1174" s="397"/>
      <c r="AB1174" s="397"/>
      <c r="AC1174" s="397"/>
      <c r="AD1174" s="397"/>
      <c r="AE1174" s="397"/>
      <c r="AF1174" s="397"/>
      <c r="AG1174" s="397"/>
      <c r="AH1174" s="397"/>
      <c r="AI1174" s="397"/>
      <c r="AJ1174" s="397"/>
      <c r="AK1174" s="397"/>
      <c r="AL1174" s="397"/>
      <c r="AM1174" s="397"/>
      <c r="AN1174" s="397"/>
      <c r="AO1174" s="397"/>
      <c r="AP1174" s="397"/>
      <c r="AQ1174" s="397"/>
      <c r="AR1174" s="397"/>
      <c r="AS1174" s="397"/>
      <c r="AT1174" s="397"/>
      <c r="AU1174" s="397"/>
      <c r="AV1174" s="397"/>
      <c r="AW1174" s="397"/>
      <c r="AX1174" s="397"/>
      <c r="AY1174" s="397"/>
      <c r="AZ1174" s="397"/>
      <c r="BA1174" s="553"/>
      <c r="BB1174" s="397"/>
      <c r="BC1174" s="397"/>
      <c r="BD1174" s="397"/>
      <c r="BE1174" s="397"/>
      <c r="BF1174" s="397"/>
      <c r="BG1174" s="397"/>
      <c r="BH1174" s="397"/>
      <c r="BI1174" s="397"/>
      <c r="BJ1174" s="397"/>
      <c r="BK1174" s="397"/>
    </row>
    <row r="1175" spans="2:63" x14ac:dyDescent="0.35">
      <c r="B1175" s="80"/>
      <c r="C1175" s="119"/>
      <c r="D1175" s="119"/>
      <c r="E1175" s="202"/>
      <c r="F1175" s="119"/>
      <c r="G1175" s="120"/>
      <c r="H1175" s="41"/>
      <c r="I1175" s="41"/>
      <c r="J1175" s="944">
        <f t="shared" si="137"/>
        <v>0</v>
      </c>
      <c r="K1175" s="292">
        <f t="shared" si="138"/>
        <v>0</v>
      </c>
      <c r="L1175" s="327">
        <f>IF(I1175&lt;(INDEX(Lookup!$U$2:$U$10,MATCH($D$45,Lookup!$S$2:$S$10,0))),0,365)</f>
        <v>0</v>
      </c>
      <c r="M1175" s="292">
        <f t="shared" si="136"/>
        <v>0</v>
      </c>
      <c r="N1175" s="371"/>
      <c r="O1175" s="150"/>
      <c r="P1175" s="397"/>
      <c r="Q1175" s="555"/>
      <c r="R1175" s="576">
        <f t="shared" si="139"/>
        <v>0</v>
      </c>
      <c r="S1175" s="576">
        <f t="shared" si="140"/>
        <v>0</v>
      </c>
      <c r="T1175" s="576">
        <f t="shared" si="141"/>
        <v>0</v>
      </c>
      <c r="U1175" s="576">
        <f t="shared" si="142"/>
        <v>0</v>
      </c>
      <c r="V1175" s="553"/>
      <c r="W1175" s="553"/>
      <c r="X1175" s="553"/>
      <c r="Y1175" s="553"/>
      <c r="Z1175" s="397"/>
      <c r="AA1175" s="397"/>
      <c r="AB1175" s="397"/>
      <c r="AC1175" s="397"/>
      <c r="AD1175" s="397"/>
      <c r="AE1175" s="397"/>
      <c r="AF1175" s="397"/>
      <c r="AG1175" s="397"/>
      <c r="AH1175" s="397"/>
      <c r="AI1175" s="397"/>
      <c r="AJ1175" s="397"/>
      <c r="AK1175" s="397"/>
      <c r="AL1175" s="397"/>
      <c r="AM1175" s="397"/>
      <c r="AN1175" s="397"/>
      <c r="AO1175" s="397"/>
      <c r="AP1175" s="397"/>
      <c r="AQ1175" s="397"/>
      <c r="AR1175" s="397"/>
      <c r="AS1175" s="397"/>
      <c r="AT1175" s="397"/>
      <c r="AU1175" s="397"/>
      <c r="AV1175" s="397"/>
      <c r="AW1175" s="397"/>
      <c r="AX1175" s="397"/>
      <c r="AY1175" s="397"/>
      <c r="AZ1175" s="397"/>
      <c r="BA1175" s="553"/>
      <c r="BB1175" s="397"/>
      <c r="BC1175" s="397"/>
      <c r="BD1175" s="397"/>
      <c r="BE1175" s="397"/>
      <c r="BF1175" s="397"/>
      <c r="BG1175" s="397"/>
      <c r="BH1175" s="397"/>
      <c r="BI1175" s="397"/>
      <c r="BJ1175" s="397"/>
      <c r="BK1175" s="397"/>
    </row>
    <row r="1176" spans="2:63" x14ac:dyDescent="0.35">
      <c r="B1176" s="80"/>
      <c r="C1176" s="119"/>
      <c r="D1176" s="119"/>
      <c r="E1176" s="202"/>
      <c r="F1176" s="119"/>
      <c r="G1176" s="120"/>
      <c r="H1176" s="41"/>
      <c r="I1176" s="41"/>
      <c r="J1176" s="944">
        <f t="shared" si="137"/>
        <v>0</v>
      </c>
      <c r="K1176" s="292">
        <f t="shared" si="138"/>
        <v>0</v>
      </c>
      <c r="L1176" s="327">
        <f>IF(I1176&lt;(INDEX(Lookup!$U$2:$U$10,MATCH($D$45,Lookup!$S$2:$S$10,0))),0,365)</f>
        <v>0</v>
      </c>
      <c r="M1176" s="292">
        <f t="shared" si="136"/>
        <v>0</v>
      </c>
      <c r="N1176" s="371"/>
      <c r="O1176" s="150"/>
      <c r="P1176" s="397"/>
      <c r="Q1176" s="555"/>
      <c r="R1176" s="576">
        <f t="shared" si="139"/>
        <v>0</v>
      </c>
      <c r="S1176" s="576">
        <f t="shared" si="140"/>
        <v>0</v>
      </c>
      <c r="T1176" s="576">
        <f t="shared" si="141"/>
        <v>0</v>
      </c>
      <c r="U1176" s="576">
        <f t="shared" si="142"/>
        <v>0</v>
      </c>
      <c r="V1176" s="553"/>
      <c r="W1176" s="553"/>
      <c r="X1176" s="553"/>
      <c r="Y1176" s="553"/>
      <c r="Z1176" s="397"/>
      <c r="AA1176" s="397"/>
      <c r="AB1176" s="397"/>
      <c r="AC1176" s="397"/>
      <c r="AD1176" s="397"/>
      <c r="AE1176" s="397"/>
      <c r="AF1176" s="397"/>
      <c r="AG1176" s="397"/>
      <c r="AH1176" s="397"/>
      <c r="AI1176" s="397"/>
      <c r="AJ1176" s="397"/>
      <c r="AK1176" s="397"/>
      <c r="AL1176" s="397"/>
      <c r="AM1176" s="397"/>
      <c r="AN1176" s="397"/>
      <c r="AO1176" s="397"/>
      <c r="AP1176" s="397"/>
      <c r="AQ1176" s="397"/>
      <c r="AR1176" s="397"/>
      <c r="AS1176" s="397"/>
      <c r="AT1176" s="397"/>
      <c r="AU1176" s="397"/>
      <c r="AV1176" s="397"/>
      <c r="AW1176" s="397"/>
      <c r="AX1176" s="397"/>
      <c r="AY1176" s="397"/>
      <c r="AZ1176" s="397"/>
      <c r="BA1176" s="553"/>
      <c r="BB1176" s="397"/>
      <c r="BC1176" s="397"/>
      <c r="BD1176" s="397"/>
      <c r="BE1176" s="397"/>
      <c r="BF1176" s="397"/>
      <c r="BG1176" s="397"/>
      <c r="BH1176" s="397"/>
      <c r="BI1176" s="397"/>
      <c r="BJ1176" s="397"/>
      <c r="BK1176" s="397"/>
    </row>
    <row r="1177" spans="2:63" x14ac:dyDescent="0.35">
      <c r="B1177" s="80"/>
      <c r="C1177" s="119"/>
      <c r="D1177" s="119"/>
      <c r="E1177" s="202"/>
      <c r="F1177" s="119"/>
      <c r="G1177" s="120"/>
      <c r="H1177" s="41"/>
      <c r="I1177" s="41"/>
      <c r="J1177" s="944">
        <f t="shared" si="137"/>
        <v>0</v>
      </c>
      <c r="K1177" s="292">
        <f t="shared" si="138"/>
        <v>0</v>
      </c>
      <c r="L1177" s="327">
        <f>IF(I1177&lt;(INDEX(Lookup!$U$2:$U$10,MATCH($D$45,Lookup!$S$2:$S$10,0))),0,365)</f>
        <v>0</v>
      </c>
      <c r="M1177" s="292">
        <f t="shared" si="136"/>
        <v>0</v>
      </c>
      <c r="N1177" s="371"/>
      <c r="O1177" s="150"/>
      <c r="P1177" s="397"/>
      <c r="Q1177" s="555"/>
      <c r="R1177" s="576">
        <f t="shared" si="139"/>
        <v>0</v>
      </c>
      <c r="S1177" s="576">
        <f t="shared" si="140"/>
        <v>0</v>
      </c>
      <c r="T1177" s="576">
        <f t="shared" si="141"/>
        <v>0</v>
      </c>
      <c r="U1177" s="576">
        <f t="shared" si="142"/>
        <v>0</v>
      </c>
      <c r="V1177" s="553"/>
      <c r="W1177" s="553"/>
      <c r="X1177" s="553"/>
      <c r="Y1177" s="553"/>
      <c r="Z1177" s="397"/>
      <c r="AA1177" s="397"/>
      <c r="AB1177" s="397"/>
      <c r="AC1177" s="397"/>
      <c r="AD1177" s="397"/>
      <c r="AE1177" s="397"/>
      <c r="AF1177" s="397"/>
      <c r="AG1177" s="397"/>
      <c r="AH1177" s="397"/>
      <c r="AI1177" s="397"/>
      <c r="AJ1177" s="397"/>
      <c r="AK1177" s="397"/>
      <c r="AL1177" s="397"/>
      <c r="AM1177" s="397"/>
      <c r="AN1177" s="397"/>
      <c r="AO1177" s="397"/>
      <c r="AP1177" s="397"/>
      <c r="AQ1177" s="397"/>
      <c r="AR1177" s="397"/>
      <c r="AS1177" s="397"/>
      <c r="AT1177" s="397"/>
      <c r="AU1177" s="397"/>
      <c r="AV1177" s="397"/>
      <c r="AW1177" s="397"/>
      <c r="AX1177" s="397"/>
      <c r="AY1177" s="397"/>
      <c r="AZ1177" s="397"/>
      <c r="BA1177" s="553"/>
      <c r="BB1177" s="397"/>
      <c r="BC1177" s="397"/>
      <c r="BD1177" s="397"/>
      <c r="BE1177" s="397"/>
      <c r="BF1177" s="397"/>
      <c r="BG1177" s="397"/>
      <c r="BH1177" s="397"/>
      <c r="BI1177" s="397"/>
      <c r="BJ1177" s="397"/>
      <c r="BK1177" s="397"/>
    </row>
    <row r="1178" spans="2:63" x14ac:dyDescent="0.35">
      <c r="B1178" s="80"/>
      <c r="C1178" s="119"/>
      <c r="D1178" s="119"/>
      <c r="E1178" s="202"/>
      <c r="F1178" s="119"/>
      <c r="G1178" s="120"/>
      <c r="H1178" s="41"/>
      <c r="I1178" s="41"/>
      <c r="J1178" s="944">
        <f t="shared" si="137"/>
        <v>0</v>
      </c>
      <c r="K1178" s="292">
        <f t="shared" si="138"/>
        <v>0</v>
      </c>
      <c r="L1178" s="327">
        <f>IF(I1178&lt;(INDEX(Lookup!$U$2:$U$10,MATCH($D$45,Lookup!$S$2:$S$10,0))),0,365)</f>
        <v>0</v>
      </c>
      <c r="M1178" s="292">
        <f t="shared" si="136"/>
        <v>0</v>
      </c>
      <c r="N1178" s="371"/>
      <c r="O1178" s="150"/>
      <c r="P1178" s="397"/>
      <c r="Q1178" s="555"/>
      <c r="R1178" s="576">
        <f t="shared" si="139"/>
        <v>0</v>
      </c>
      <c r="S1178" s="576">
        <f t="shared" si="140"/>
        <v>0</v>
      </c>
      <c r="T1178" s="576">
        <f t="shared" si="141"/>
        <v>0</v>
      </c>
      <c r="U1178" s="576">
        <f t="shared" si="142"/>
        <v>0</v>
      </c>
      <c r="V1178" s="553"/>
      <c r="W1178" s="553"/>
      <c r="X1178" s="553"/>
      <c r="Y1178" s="553"/>
      <c r="Z1178" s="397"/>
      <c r="AA1178" s="397"/>
      <c r="AB1178" s="397"/>
      <c r="AC1178" s="397"/>
      <c r="AD1178" s="397"/>
      <c r="AE1178" s="397"/>
      <c r="AF1178" s="397"/>
      <c r="AG1178" s="397"/>
      <c r="AH1178" s="397"/>
      <c r="AI1178" s="397"/>
      <c r="AJ1178" s="397"/>
      <c r="AK1178" s="397"/>
      <c r="AL1178" s="397"/>
      <c r="AM1178" s="397"/>
      <c r="AN1178" s="397"/>
      <c r="AO1178" s="397"/>
      <c r="AP1178" s="397"/>
      <c r="AQ1178" s="397"/>
      <c r="AR1178" s="397"/>
      <c r="AS1178" s="397"/>
      <c r="AT1178" s="397"/>
      <c r="AU1178" s="397"/>
      <c r="AV1178" s="397"/>
      <c r="AW1178" s="397"/>
      <c r="AX1178" s="397"/>
      <c r="AY1178" s="397"/>
      <c r="AZ1178" s="397"/>
      <c r="BA1178" s="553"/>
      <c r="BB1178" s="397"/>
      <c r="BC1178" s="397"/>
      <c r="BD1178" s="397"/>
      <c r="BE1178" s="397"/>
      <c r="BF1178" s="397"/>
      <c r="BG1178" s="397"/>
      <c r="BH1178" s="397"/>
      <c r="BI1178" s="397"/>
      <c r="BJ1178" s="397"/>
      <c r="BK1178" s="397"/>
    </row>
    <row r="1179" spans="2:63" x14ac:dyDescent="0.35">
      <c r="B1179" s="80"/>
      <c r="C1179" s="119"/>
      <c r="D1179" s="119"/>
      <c r="E1179" s="202"/>
      <c r="F1179" s="119"/>
      <c r="G1179" s="120"/>
      <c r="H1179" s="41"/>
      <c r="I1179" s="41"/>
      <c r="J1179" s="944">
        <f t="shared" si="137"/>
        <v>0</v>
      </c>
      <c r="K1179" s="292">
        <f t="shared" si="138"/>
        <v>0</v>
      </c>
      <c r="L1179" s="327">
        <f>IF(I1179&lt;(INDEX(Lookup!$U$2:$U$10,MATCH($D$45,Lookup!$S$2:$S$10,0))),0,365)</f>
        <v>0</v>
      </c>
      <c r="M1179" s="292">
        <f t="shared" si="136"/>
        <v>0</v>
      </c>
      <c r="N1179" s="371"/>
      <c r="O1179" s="150"/>
      <c r="P1179" s="397"/>
      <c r="Q1179" s="555"/>
      <c r="R1179" s="576">
        <f t="shared" si="139"/>
        <v>0</v>
      </c>
      <c r="S1179" s="576">
        <f t="shared" si="140"/>
        <v>0</v>
      </c>
      <c r="T1179" s="576">
        <f t="shared" si="141"/>
        <v>0</v>
      </c>
      <c r="U1179" s="576">
        <f t="shared" si="142"/>
        <v>0</v>
      </c>
      <c r="V1179" s="553"/>
      <c r="W1179" s="553"/>
      <c r="X1179" s="553"/>
      <c r="Y1179" s="553"/>
      <c r="Z1179" s="397"/>
      <c r="AA1179" s="397"/>
      <c r="AB1179" s="397"/>
      <c r="AC1179" s="397"/>
      <c r="AD1179" s="397"/>
      <c r="AE1179" s="397"/>
      <c r="AF1179" s="397"/>
      <c r="AG1179" s="397"/>
      <c r="AH1179" s="397"/>
      <c r="AI1179" s="397"/>
      <c r="AJ1179" s="397"/>
      <c r="AK1179" s="397"/>
      <c r="AL1179" s="397"/>
      <c r="AM1179" s="397"/>
      <c r="AN1179" s="397"/>
      <c r="AO1179" s="397"/>
      <c r="AP1179" s="397"/>
      <c r="AQ1179" s="397"/>
      <c r="AR1179" s="397"/>
      <c r="AS1179" s="397"/>
      <c r="AT1179" s="397"/>
      <c r="AU1179" s="397"/>
      <c r="AV1179" s="397"/>
      <c r="AW1179" s="397"/>
      <c r="AX1179" s="397"/>
      <c r="AY1179" s="397"/>
      <c r="AZ1179" s="397"/>
      <c r="BA1179" s="553"/>
      <c r="BB1179" s="397"/>
      <c r="BC1179" s="397"/>
      <c r="BD1179" s="397"/>
      <c r="BE1179" s="397"/>
      <c r="BF1179" s="397"/>
      <c r="BG1179" s="397"/>
      <c r="BH1179" s="397"/>
      <c r="BI1179" s="397"/>
      <c r="BJ1179" s="397"/>
      <c r="BK1179" s="397"/>
    </row>
    <row r="1180" spans="2:63" x14ac:dyDescent="0.35">
      <c r="B1180" s="80"/>
      <c r="C1180" s="119"/>
      <c r="D1180" s="119"/>
      <c r="E1180" s="202"/>
      <c r="F1180" s="119"/>
      <c r="G1180" s="120"/>
      <c r="H1180" s="41"/>
      <c r="I1180" s="41"/>
      <c r="J1180" s="944">
        <f t="shared" si="137"/>
        <v>0</v>
      </c>
      <c r="K1180" s="292">
        <f t="shared" si="138"/>
        <v>0</v>
      </c>
      <c r="L1180" s="327">
        <f>IF(I1180&lt;(INDEX(Lookup!$U$2:$U$10,MATCH($D$45,Lookup!$S$2:$S$10,0))),0,365)</f>
        <v>0</v>
      </c>
      <c r="M1180" s="292">
        <f t="shared" si="136"/>
        <v>0</v>
      </c>
      <c r="N1180" s="371"/>
      <c r="O1180" s="150"/>
      <c r="P1180" s="397"/>
      <c r="Q1180" s="555"/>
      <c r="R1180" s="576">
        <f t="shared" si="139"/>
        <v>0</v>
      </c>
      <c r="S1180" s="576">
        <f t="shared" si="140"/>
        <v>0</v>
      </c>
      <c r="T1180" s="576">
        <f t="shared" si="141"/>
        <v>0</v>
      </c>
      <c r="U1180" s="576">
        <f t="shared" si="142"/>
        <v>0</v>
      </c>
      <c r="V1180" s="553"/>
      <c r="W1180" s="553"/>
      <c r="X1180" s="553"/>
      <c r="Y1180" s="553"/>
      <c r="Z1180" s="397"/>
      <c r="AA1180" s="397"/>
      <c r="AB1180" s="397"/>
      <c r="AC1180" s="397"/>
      <c r="AD1180" s="397"/>
      <c r="AE1180" s="397"/>
      <c r="AF1180" s="397"/>
      <c r="AG1180" s="397"/>
      <c r="AH1180" s="397"/>
      <c r="AI1180" s="397"/>
      <c r="AJ1180" s="397"/>
      <c r="AK1180" s="397"/>
      <c r="AL1180" s="397"/>
      <c r="AM1180" s="397"/>
      <c r="AN1180" s="397"/>
      <c r="AO1180" s="397"/>
      <c r="AP1180" s="397"/>
      <c r="AQ1180" s="397"/>
      <c r="AR1180" s="397"/>
      <c r="AS1180" s="397"/>
      <c r="AT1180" s="397"/>
      <c r="AU1180" s="397"/>
      <c r="AV1180" s="397"/>
      <c r="AW1180" s="397"/>
      <c r="AX1180" s="397"/>
      <c r="AY1180" s="397"/>
      <c r="AZ1180" s="397"/>
      <c r="BA1180" s="553"/>
      <c r="BB1180" s="397"/>
      <c r="BC1180" s="397"/>
      <c r="BD1180" s="397"/>
      <c r="BE1180" s="397"/>
      <c r="BF1180" s="397"/>
      <c r="BG1180" s="397"/>
      <c r="BH1180" s="397"/>
      <c r="BI1180" s="397"/>
      <c r="BJ1180" s="397"/>
      <c r="BK1180" s="397"/>
    </row>
    <row r="1181" spans="2:63" x14ac:dyDescent="0.35">
      <c r="B1181" s="80"/>
      <c r="C1181" s="119"/>
      <c r="D1181" s="119"/>
      <c r="E1181" s="202"/>
      <c r="F1181" s="119"/>
      <c r="G1181" s="120"/>
      <c r="H1181" s="41"/>
      <c r="I1181" s="41"/>
      <c r="J1181" s="944">
        <f t="shared" si="137"/>
        <v>0</v>
      </c>
      <c r="K1181" s="292">
        <f t="shared" si="138"/>
        <v>0</v>
      </c>
      <c r="L1181" s="327">
        <f>IF(I1181&lt;(INDEX(Lookup!$U$2:$U$10,MATCH($D$45,Lookup!$S$2:$S$10,0))),0,365)</f>
        <v>0</v>
      </c>
      <c r="M1181" s="292">
        <f t="shared" si="136"/>
        <v>0</v>
      </c>
      <c r="N1181" s="371"/>
      <c r="O1181" s="150"/>
      <c r="P1181" s="397"/>
      <c r="Q1181" s="555"/>
      <c r="R1181" s="576">
        <f t="shared" si="139"/>
        <v>0</v>
      </c>
      <c r="S1181" s="576">
        <f t="shared" si="140"/>
        <v>0</v>
      </c>
      <c r="T1181" s="576">
        <f t="shared" si="141"/>
        <v>0</v>
      </c>
      <c r="U1181" s="576">
        <f t="shared" si="142"/>
        <v>0</v>
      </c>
      <c r="V1181" s="553"/>
      <c r="W1181" s="553"/>
      <c r="X1181" s="553"/>
      <c r="Y1181" s="553"/>
      <c r="Z1181" s="397"/>
      <c r="AA1181" s="397"/>
      <c r="AB1181" s="397"/>
      <c r="AC1181" s="397"/>
      <c r="AD1181" s="397"/>
      <c r="AE1181" s="397"/>
      <c r="AF1181" s="397"/>
      <c r="AG1181" s="397"/>
      <c r="AH1181" s="397"/>
      <c r="AI1181" s="397"/>
      <c r="AJ1181" s="397"/>
      <c r="AK1181" s="397"/>
      <c r="AL1181" s="397"/>
      <c r="AM1181" s="397"/>
      <c r="AN1181" s="397"/>
      <c r="AO1181" s="397"/>
      <c r="AP1181" s="397"/>
      <c r="AQ1181" s="397"/>
      <c r="AR1181" s="397"/>
      <c r="AS1181" s="397"/>
      <c r="AT1181" s="397"/>
      <c r="AU1181" s="397"/>
      <c r="AV1181" s="397"/>
      <c r="AW1181" s="397"/>
      <c r="AX1181" s="397"/>
      <c r="AY1181" s="397"/>
      <c r="AZ1181" s="397"/>
      <c r="BA1181" s="553"/>
      <c r="BB1181" s="397"/>
      <c r="BC1181" s="397"/>
      <c r="BD1181" s="397"/>
      <c r="BE1181" s="397"/>
      <c r="BF1181" s="397"/>
      <c r="BG1181" s="397"/>
      <c r="BH1181" s="397"/>
      <c r="BI1181" s="397"/>
      <c r="BJ1181" s="397"/>
      <c r="BK1181" s="397"/>
    </row>
    <row r="1182" spans="2:63" x14ac:dyDescent="0.35">
      <c r="B1182" s="80"/>
      <c r="C1182" s="119"/>
      <c r="D1182" s="119"/>
      <c r="E1182" s="202"/>
      <c r="F1182" s="119"/>
      <c r="G1182" s="120"/>
      <c r="H1182" s="41"/>
      <c r="I1182" s="41"/>
      <c r="J1182" s="944">
        <f t="shared" si="137"/>
        <v>0</v>
      </c>
      <c r="K1182" s="292">
        <f t="shared" si="138"/>
        <v>0</v>
      </c>
      <c r="L1182" s="327">
        <f>IF(I1182&lt;(INDEX(Lookup!$U$2:$U$10,MATCH($D$45,Lookup!$S$2:$S$10,0))),0,365)</f>
        <v>0</v>
      </c>
      <c r="M1182" s="292">
        <f t="shared" si="136"/>
        <v>0</v>
      </c>
      <c r="N1182" s="371"/>
      <c r="O1182" s="150"/>
      <c r="P1182" s="397"/>
      <c r="Q1182" s="555"/>
      <c r="R1182" s="576">
        <f t="shared" si="139"/>
        <v>0</v>
      </c>
      <c r="S1182" s="576">
        <f t="shared" si="140"/>
        <v>0</v>
      </c>
      <c r="T1182" s="576">
        <f t="shared" si="141"/>
        <v>0</v>
      </c>
      <c r="U1182" s="576">
        <f t="shared" si="142"/>
        <v>0</v>
      </c>
      <c r="V1182" s="553"/>
      <c r="W1182" s="553"/>
      <c r="X1182" s="553"/>
      <c r="Y1182" s="553"/>
      <c r="Z1182" s="397"/>
      <c r="AA1182" s="397"/>
      <c r="AB1182" s="397"/>
      <c r="AC1182" s="397"/>
      <c r="AD1182" s="397"/>
      <c r="AE1182" s="397"/>
      <c r="AF1182" s="397"/>
      <c r="AG1182" s="397"/>
      <c r="AH1182" s="397"/>
      <c r="AI1182" s="397"/>
      <c r="AJ1182" s="397"/>
      <c r="AK1182" s="397"/>
      <c r="AL1182" s="397"/>
      <c r="AM1182" s="397"/>
      <c r="AN1182" s="397"/>
      <c r="AO1182" s="397"/>
      <c r="AP1182" s="397"/>
      <c r="AQ1182" s="397"/>
      <c r="AR1182" s="397"/>
      <c r="AS1182" s="397"/>
      <c r="AT1182" s="397"/>
      <c r="AU1182" s="397"/>
      <c r="AV1182" s="397"/>
      <c r="AW1182" s="397"/>
      <c r="AX1182" s="397"/>
      <c r="AY1182" s="397"/>
      <c r="AZ1182" s="397"/>
      <c r="BA1182" s="553"/>
      <c r="BB1182" s="397"/>
      <c r="BC1182" s="397"/>
      <c r="BD1182" s="397"/>
      <c r="BE1182" s="397"/>
      <c r="BF1182" s="397"/>
      <c r="BG1182" s="397"/>
      <c r="BH1182" s="397"/>
      <c r="BI1182" s="397"/>
      <c r="BJ1182" s="397"/>
      <c r="BK1182" s="397"/>
    </row>
    <row r="1183" spans="2:63" x14ac:dyDescent="0.35">
      <c r="B1183" s="80"/>
      <c r="C1183" s="119"/>
      <c r="D1183" s="119"/>
      <c r="E1183" s="202"/>
      <c r="F1183" s="119"/>
      <c r="G1183" s="120"/>
      <c r="H1183" s="41"/>
      <c r="I1183" s="41"/>
      <c r="J1183" s="944">
        <f t="shared" si="137"/>
        <v>0</v>
      </c>
      <c r="K1183" s="292">
        <f t="shared" si="138"/>
        <v>0</v>
      </c>
      <c r="L1183" s="327">
        <f>IF(I1183&lt;(INDEX(Lookup!$U$2:$U$10,MATCH($D$45,Lookup!$S$2:$S$10,0))),0,365)</f>
        <v>0</v>
      </c>
      <c r="M1183" s="292">
        <f t="shared" si="136"/>
        <v>0</v>
      </c>
      <c r="N1183" s="371"/>
      <c r="O1183" s="150"/>
      <c r="P1183" s="397"/>
      <c r="Q1183" s="555"/>
      <c r="R1183" s="576">
        <f t="shared" si="139"/>
        <v>0</v>
      </c>
      <c r="S1183" s="576">
        <f t="shared" si="140"/>
        <v>0</v>
      </c>
      <c r="T1183" s="576">
        <f t="shared" si="141"/>
        <v>0</v>
      </c>
      <c r="U1183" s="576">
        <f t="shared" si="142"/>
        <v>0</v>
      </c>
      <c r="V1183" s="553"/>
      <c r="W1183" s="553"/>
      <c r="X1183" s="553"/>
      <c r="Y1183" s="553"/>
      <c r="Z1183" s="397"/>
      <c r="AA1183" s="397"/>
      <c r="AB1183" s="397"/>
      <c r="AC1183" s="397"/>
      <c r="AD1183" s="397"/>
      <c r="AE1183" s="397"/>
      <c r="AF1183" s="397"/>
      <c r="AG1183" s="397"/>
      <c r="AH1183" s="397"/>
      <c r="AI1183" s="397"/>
      <c r="AJ1183" s="397"/>
      <c r="AK1183" s="397"/>
      <c r="AL1183" s="397"/>
      <c r="AM1183" s="397"/>
      <c r="AN1183" s="397"/>
      <c r="AO1183" s="397"/>
      <c r="AP1183" s="397"/>
      <c r="AQ1183" s="397"/>
      <c r="AR1183" s="397"/>
      <c r="AS1183" s="397"/>
      <c r="AT1183" s="397"/>
      <c r="AU1183" s="397"/>
      <c r="AV1183" s="397"/>
      <c r="AW1183" s="397"/>
      <c r="AX1183" s="397"/>
      <c r="AY1183" s="397"/>
      <c r="AZ1183" s="397"/>
      <c r="BA1183" s="553"/>
      <c r="BB1183" s="397"/>
      <c r="BC1183" s="397"/>
      <c r="BD1183" s="397"/>
      <c r="BE1183" s="397"/>
      <c r="BF1183" s="397"/>
      <c r="BG1183" s="397"/>
      <c r="BH1183" s="397"/>
      <c r="BI1183" s="397"/>
      <c r="BJ1183" s="397"/>
      <c r="BK1183" s="397"/>
    </row>
    <row r="1184" spans="2:63" x14ac:dyDescent="0.35">
      <c r="B1184" s="80"/>
      <c r="C1184" s="119"/>
      <c r="D1184" s="119"/>
      <c r="E1184" s="202"/>
      <c r="F1184" s="119"/>
      <c r="G1184" s="120"/>
      <c r="H1184" s="41"/>
      <c r="I1184" s="41"/>
      <c r="J1184" s="944">
        <f t="shared" si="137"/>
        <v>0</v>
      </c>
      <c r="K1184" s="292">
        <f t="shared" si="138"/>
        <v>0</v>
      </c>
      <c r="L1184" s="327">
        <f>IF(I1184&lt;(INDEX(Lookup!$U$2:$U$10,MATCH($D$45,Lookup!$S$2:$S$10,0))),0,365)</f>
        <v>0</v>
      </c>
      <c r="M1184" s="292">
        <f t="shared" si="136"/>
        <v>0</v>
      </c>
      <c r="N1184" s="371"/>
      <c r="O1184" s="150"/>
      <c r="P1184" s="397"/>
      <c r="Q1184" s="555"/>
      <c r="R1184" s="576">
        <f t="shared" si="139"/>
        <v>0</v>
      </c>
      <c r="S1184" s="576">
        <f t="shared" si="140"/>
        <v>0</v>
      </c>
      <c r="T1184" s="576">
        <f t="shared" si="141"/>
        <v>0</v>
      </c>
      <c r="U1184" s="576">
        <f t="shared" si="142"/>
        <v>0</v>
      </c>
      <c r="V1184" s="553"/>
      <c r="W1184" s="553"/>
      <c r="X1184" s="553"/>
      <c r="Y1184" s="553"/>
      <c r="Z1184" s="397"/>
      <c r="AA1184" s="397"/>
      <c r="AB1184" s="397"/>
      <c r="AC1184" s="397"/>
      <c r="AD1184" s="397"/>
      <c r="AE1184" s="397"/>
      <c r="AF1184" s="397"/>
      <c r="AG1184" s="397"/>
      <c r="AH1184" s="397"/>
      <c r="AI1184" s="397"/>
      <c r="AJ1184" s="397"/>
      <c r="AK1184" s="397"/>
      <c r="AL1184" s="397"/>
      <c r="AM1184" s="397"/>
      <c r="AN1184" s="397"/>
      <c r="AO1184" s="397"/>
      <c r="AP1184" s="397"/>
      <c r="AQ1184" s="397"/>
      <c r="AR1184" s="397"/>
      <c r="AS1184" s="397"/>
      <c r="AT1184" s="397"/>
      <c r="AU1184" s="397"/>
      <c r="AV1184" s="397"/>
      <c r="AW1184" s="397"/>
      <c r="AX1184" s="397"/>
      <c r="AY1184" s="397"/>
      <c r="AZ1184" s="397"/>
      <c r="BA1184" s="553"/>
      <c r="BB1184" s="397"/>
      <c r="BC1184" s="397"/>
      <c r="BD1184" s="397"/>
      <c r="BE1184" s="397"/>
      <c r="BF1184" s="397"/>
      <c r="BG1184" s="397"/>
      <c r="BH1184" s="397"/>
      <c r="BI1184" s="397"/>
      <c r="BJ1184" s="397"/>
      <c r="BK1184" s="397"/>
    </row>
    <row r="1185" spans="2:63" x14ac:dyDescent="0.35">
      <c r="B1185" s="80"/>
      <c r="C1185" s="119"/>
      <c r="D1185" s="119"/>
      <c r="E1185" s="202"/>
      <c r="F1185" s="119"/>
      <c r="G1185" s="120"/>
      <c r="H1185" s="41"/>
      <c r="I1185" s="41"/>
      <c r="J1185" s="944">
        <f t="shared" si="137"/>
        <v>0</v>
      </c>
      <c r="K1185" s="292">
        <f t="shared" si="138"/>
        <v>0</v>
      </c>
      <c r="L1185" s="327">
        <f>IF(I1185&lt;(INDEX(Lookup!$U$2:$U$10,MATCH($D$45,Lookup!$S$2:$S$10,0))),0,365)</f>
        <v>0</v>
      </c>
      <c r="M1185" s="292">
        <f t="shared" si="136"/>
        <v>0</v>
      </c>
      <c r="N1185" s="371"/>
      <c r="O1185" s="150"/>
      <c r="P1185" s="397"/>
      <c r="Q1185" s="555"/>
      <c r="R1185" s="576">
        <f t="shared" si="139"/>
        <v>0</v>
      </c>
      <c r="S1185" s="576">
        <f t="shared" si="140"/>
        <v>0</v>
      </c>
      <c r="T1185" s="576">
        <f t="shared" si="141"/>
        <v>0</v>
      </c>
      <c r="U1185" s="576">
        <f t="shared" si="142"/>
        <v>0</v>
      </c>
      <c r="V1185" s="553"/>
      <c r="W1185" s="553"/>
      <c r="X1185" s="553"/>
      <c r="Y1185" s="553"/>
      <c r="Z1185" s="397"/>
      <c r="AA1185" s="397"/>
      <c r="AB1185" s="397"/>
      <c r="AC1185" s="397"/>
      <c r="AD1185" s="397"/>
      <c r="AE1185" s="397"/>
      <c r="AF1185" s="397"/>
      <c r="AG1185" s="397"/>
      <c r="AH1185" s="397"/>
      <c r="AI1185" s="397"/>
      <c r="AJ1185" s="397"/>
      <c r="AK1185" s="397"/>
      <c r="AL1185" s="397"/>
      <c r="AM1185" s="397"/>
      <c r="AN1185" s="397"/>
      <c r="AO1185" s="397"/>
      <c r="AP1185" s="397"/>
      <c r="AQ1185" s="397"/>
      <c r="AR1185" s="397"/>
      <c r="AS1185" s="397"/>
      <c r="AT1185" s="397"/>
      <c r="AU1185" s="397"/>
      <c r="AV1185" s="397"/>
      <c r="AW1185" s="397"/>
      <c r="AX1185" s="397"/>
      <c r="AY1185" s="397"/>
      <c r="AZ1185" s="397"/>
      <c r="BA1185" s="553"/>
      <c r="BB1185" s="397"/>
      <c r="BC1185" s="397"/>
      <c r="BD1185" s="397"/>
      <c r="BE1185" s="397"/>
      <c r="BF1185" s="397"/>
      <c r="BG1185" s="397"/>
      <c r="BH1185" s="397"/>
      <c r="BI1185" s="397"/>
      <c r="BJ1185" s="397"/>
      <c r="BK1185" s="397"/>
    </row>
    <row r="1186" spans="2:63" x14ac:dyDescent="0.35">
      <c r="B1186" s="80"/>
      <c r="C1186" s="119"/>
      <c r="D1186" s="119"/>
      <c r="E1186" s="202"/>
      <c r="F1186" s="119"/>
      <c r="G1186" s="120"/>
      <c r="H1186" s="41"/>
      <c r="I1186" s="41"/>
      <c r="J1186" s="944">
        <f t="shared" si="137"/>
        <v>0</v>
      </c>
      <c r="K1186" s="292">
        <f t="shared" si="138"/>
        <v>0</v>
      </c>
      <c r="L1186" s="327">
        <f>IF(I1186&lt;(INDEX(Lookup!$U$2:$U$10,MATCH($D$45,Lookup!$S$2:$S$10,0))),0,365)</f>
        <v>0</v>
      </c>
      <c r="M1186" s="292">
        <f t="shared" si="136"/>
        <v>0</v>
      </c>
      <c r="N1186" s="371"/>
      <c r="O1186" s="150"/>
      <c r="P1186" s="397"/>
      <c r="Q1186" s="555"/>
      <c r="R1186" s="576">
        <f t="shared" si="139"/>
        <v>0</v>
      </c>
      <c r="S1186" s="576">
        <f t="shared" si="140"/>
        <v>0</v>
      </c>
      <c r="T1186" s="576">
        <f t="shared" si="141"/>
        <v>0</v>
      </c>
      <c r="U1186" s="576">
        <f t="shared" si="142"/>
        <v>0</v>
      </c>
      <c r="V1186" s="553"/>
      <c r="W1186" s="553"/>
      <c r="X1186" s="553"/>
      <c r="Y1186" s="553"/>
      <c r="Z1186" s="397"/>
      <c r="AA1186" s="397"/>
      <c r="AB1186" s="397"/>
      <c r="AC1186" s="397"/>
      <c r="AD1186" s="397"/>
      <c r="AE1186" s="397"/>
      <c r="AF1186" s="397"/>
      <c r="AG1186" s="397"/>
      <c r="AH1186" s="397"/>
      <c r="AI1186" s="397"/>
      <c r="AJ1186" s="397"/>
      <c r="AK1186" s="397"/>
      <c r="AL1186" s="397"/>
      <c r="AM1186" s="397"/>
      <c r="AN1186" s="397"/>
      <c r="AO1186" s="397"/>
      <c r="AP1186" s="397"/>
      <c r="AQ1186" s="397"/>
      <c r="AR1186" s="397"/>
      <c r="AS1186" s="397"/>
      <c r="AT1186" s="397"/>
      <c r="AU1186" s="397"/>
      <c r="AV1186" s="397"/>
      <c r="AW1186" s="397"/>
      <c r="AX1186" s="397"/>
      <c r="AY1186" s="397"/>
      <c r="AZ1186" s="397"/>
      <c r="BA1186" s="553"/>
      <c r="BB1186" s="397"/>
      <c r="BC1186" s="397"/>
      <c r="BD1186" s="397"/>
      <c r="BE1186" s="397"/>
      <c r="BF1186" s="397"/>
      <c r="BG1186" s="397"/>
      <c r="BH1186" s="397"/>
      <c r="BI1186" s="397"/>
      <c r="BJ1186" s="397"/>
      <c r="BK1186" s="397"/>
    </row>
    <row r="1187" spans="2:63" x14ac:dyDescent="0.35">
      <c r="B1187" s="80"/>
      <c r="C1187" s="119"/>
      <c r="D1187" s="119"/>
      <c r="E1187" s="202"/>
      <c r="F1187" s="119"/>
      <c r="G1187" s="120"/>
      <c r="H1187" s="41"/>
      <c r="I1187" s="41"/>
      <c r="J1187" s="944">
        <f t="shared" si="137"/>
        <v>0</v>
      </c>
      <c r="K1187" s="292">
        <f t="shared" si="138"/>
        <v>0</v>
      </c>
      <c r="L1187" s="327">
        <f>IF(I1187&lt;(INDEX(Lookup!$U$2:$U$10,MATCH($D$45,Lookup!$S$2:$S$10,0))),0,365)</f>
        <v>0</v>
      </c>
      <c r="M1187" s="292">
        <f t="shared" si="136"/>
        <v>0</v>
      </c>
      <c r="N1187" s="371"/>
      <c r="O1187" s="150"/>
      <c r="P1187" s="397"/>
      <c r="Q1187" s="555"/>
      <c r="R1187" s="576">
        <f t="shared" si="139"/>
        <v>0</v>
      </c>
      <c r="S1187" s="576">
        <f t="shared" si="140"/>
        <v>0</v>
      </c>
      <c r="T1187" s="576">
        <f t="shared" si="141"/>
        <v>0</v>
      </c>
      <c r="U1187" s="576">
        <f t="shared" si="142"/>
        <v>0</v>
      </c>
      <c r="V1187" s="553"/>
      <c r="W1187" s="553"/>
      <c r="X1187" s="553"/>
      <c r="Y1187" s="553"/>
      <c r="Z1187" s="397"/>
      <c r="AA1187" s="397"/>
      <c r="AB1187" s="397"/>
      <c r="AC1187" s="397"/>
      <c r="AD1187" s="397"/>
      <c r="AE1187" s="397"/>
      <c r="AF1187" s="397"/>
      <c r="AG1187" s="397"/>
      <c r="AH1187" s="397"/>
      <c r="AI1187" s="397"/>
      <c r="AJ1187" s="397"/>
      <c r="AK1187" s="397"/>
      <c r="AL1187" s="397"/>
      <c r="AM1187" s="397"/>
      <c r="AN1187" s="397"/>
      <c r="AO1187" s="397"/>
      <c r="AP1187" s="397"/>
      <c r="AQ1187" s="397"/>
      <c r="AR1187" s="397"/>
      <c r="AS1187" s="397"/>
      <c r="AT1187" s="397"/>
      <c r="AU1187" s="397"/>
      <c r="AV1187" s="397"/>
      <c r="AW1187" s="397"/>
      <c r="AX1187" s="397"/>
      <c r="AY1187" s="397"/>
      <c r="AZ1187" s="397"/>
      <c r="BA1187" s="553"/>
      <c r="BB1187" s="397"/>
      <c r="BC1187" s="397"/>
      <c r="BD1187" s="397"/>
      <c r="BE1187" s="397"/>
      <c r="BF1187" s="397"/>
      <c r="BG1187" s="397"/>
      <c r="BH1187" s="397"/>
      <c r="BI1187" s="397"/>
      <c r="BJ1187" s="397"/>
      <c r="BK1187" s="397"/>
    </row>
    <row r="1188" spans="2:63" x14ac:dyDescent="0.35">
      <c r="B1188" s="80"/>
      <c r="C1188" s="119"/>
      <c r="D1188" s="119"/>
      <c r="E1188" s="202"/>
      <c r="F1188" s="119"/>
      <c r="G1188" s="120"/>
      <c r="H1188" s="41"/>
      <c r="I1188" s="41"/>
      <c r="J1188" s="944">
        <f t="shared" si="137"/>
        <v>0</v>
      </c>
      <c r="K1188" s="292">
        <f t="shared" si="138"/>
        <v>0</v>
      </c>
      <c r="L1188" s="327">
        <f>IF(I1188&lt;(INDEX(Lookup!$U$2:$U$10,MATCH($D$45,Lookup!$S$2:$S$10,0))),0,365)</f>
        <v>0</v>
      </c>
      <c r="M1188" s="292">
        <f t="shared" si="136"/>
        <v>0</v>
      </c>
      <c r="N1188" s="371"/>
      <c r="O1188" s="150"/>
      <c r="P1188" s="397"/>
      <c r="Q1188" s="555"/>
      <c r="R1188" s="576">
        <f t="shared" si="139"/>
        <v>0</v>
      </c>
      <c r="S1188" s="576">
        <f t="shared" si="140"/>
        <v>0</v>
      </c>
      <c r="T1188" s="576">
        <f t="shared" si="141"/>
        <v>0</v>
      </c>
      <c r="U1188" s="576">
        <f t="shared" si="142"/>
        <v>0</v>
      </c>
      <c r="V1188" s="553"/>
      <c r="W1188" s="553"/>
      <c r="X1188" s="553"/>
      <c r="Y1188" s="553"/>
      <c r="Z1188" s="397"/>
      <c r="AA1188" s="397"/>
      <c r="AB1188" s="397"/>
      <c r="AC1188" s="397"/>
      <c r="AD1188" s="397"/>
      <c r="AE1188" s="397"/>
      <c r="AF1188" s="397"/>
      <c r="AG1188" s="397"/>
      <c r="AH1188" s="397"/>
      <c r="AI1188" s="397"/>
      <c r="AJ1188" s="397"/>
      <c r="AK1188" s="397"/>
      <c r="AL1188" s="397"/>
      <c r="AM1188" s="397"/>
      <c r="AN1188" s="397"/>
      <c r="AO1188" s="397"/>
      <c r="AP1188" s="397"/>
      <c r="AQ1188" s="397"/>
      <c r="AR1188" s="397"/>
      <c r="AS1188" s="397"/>
      <c r="AT1188" s="397"/>
      <c r="AU1188" s="397"/>
      <c r="AV1188" s="397"/>
      <c r="AW1188" s="397"/>
      <c r="AX1188" s="397"/>
      <c r="AY1188" s="397"/>
      <c r="AZ1188" s="397"/>
      <c r="BA1188" s="553"/>
      <c r="BB1188" s="397"/>
      <c r="BC1188" s="397"/>
      <c r="BD1188" s="397"/>
      <c r="BE1188" s="397"/>
      <c r="BF1188" s="397"/>
      <c r="BG1188" s="397"/>
      <c r="BH1188" s="397"/>
      <c r="BI1188" s="397"/>
      <c r="BJ1188" s="397"/>
      <c r="BK1188" s="397"/>
    </row>
    <row r="1189" spans="2:63" x14ac:dyDescent="0.35">
      <c r="B1189" s="80"/>
      <c r="C1189" s="119"/>
      <c r="D1189" s="119"/>
      <c r="E1189" s="202"/>
      <c r="F1189" s="119"/>
      <c r="G1189" s="120"/>
      <c r="H1189" s="41"/>
      <c r="I1189" s="41"/>
      <c r="J1189" s="944">
        <f t="shared" si="137"/>
        <v>0</v>
      </c>
      <c r="K1189" s="292">
        <f t="shared" si="138"/>
        <v>0</v>
      </c>
      <c r="L1189" s="327">
        <f>IF(I1189&lt;(INDEX(Lookup!$U$2:$U$10,MATCH($D$45,Lookup!$S$2:$S$10,0))),0,365)</f>
        <v>0</v>
      </c>
      <c r="M1189" s="292">
        <f t="shared" si="136"/>
        <v>0</v>
      </c>
      <c r="N1189" s="371"/>
      <c r="O1189" s="150"/>
      <c r="P1189" s="397"/>
      <c r="Q1189" s="555"/>
      <c r="R1189" s="576">
        <f t="shared" si="139"/>
        <v>0</v>
      </c>
      <c r="S1189" s="576">
        <f t="shared" si="140"/>
        <v>0</v>
      </c>
      <c r="T1189" s="576">
        <f t="shared" si="141"/>
        <v>0</v>
      </c>
      <c r="U1189" s="576">
        <f t="shared" si="142"/>
        <v>0</v>
      </c>
      <c r="V1189" s="553"/>
      <c r="W1189" s="553"/>
      <c r="X1189" s="553"/>
      <c r="Y1189" s="553"/>
      <c r="Z1189" s="397"/>
      <c r="AA1189" s="397"/>
      <c r="AB1189" s="397"/>
      <c r="AC1189" s="397"/>
      <c r="AD1189" s="397"/>
      <c r="AE1189" s="397"/>
      <c r="AF1189" s="397"/>
      <c r="AG1189" s="397"/>
      <c r="AH1189" s="397"/>
      <c r="AI1189" s="397"/>
      <c r="AJ1189" s="397"/>
      <c r="AK1189" s="397"/>
      <c r="AL1189" s="397"/>
      <c r="AM1189" s="397"/>
      <c r="AN1189" s="397"/>
      <c r="AO1189" s="397"/>
      <c r="AP1189" s="397"/>
      <c r="AQ1189" s="397"/>
      <c r="AR1189" s="397"/>
      <c r="AS1189" s="397"/>
      <c r="AT1189" s="397"/>
      <c r="AU1189" s="397"/>
      <c r="AV1189" s="397"/>
      <c r="AW1189" s="397"/>
      <c r="AX1189" s="397"/>
      <c r="AY1189" s="397"/>
      <c r="AZ1189" s="397"/>
      <c r="BA1189" s="553"/>
      <c r="BB1189" s="397"/>
      <c r="BC1189" s="397"/>
      <c r="BD1189" s="397"/>
      <c r="BE1189" s="397"/>
      <c r="BF1189" s="397"/>
      <c r="BG1189" s="397"/>
      <c r="BH1189" s="397"/>
      <c r="BI1189" s="397"/>
      <c r="BJ1189" s="397"/>
      <c r="BK1189" s="397"/>
    </row>
    <row r="1190" spans="2:63" x14ac:dyDescent="0.35">
      <c r="B1190" s="80"/>
      <c r="C1190" s="119"/>
      <c r="D1190" s="119"/>
      <c r="E1190" s="202"/>
      <c r="F1190" s="119"/>
      <c r="G1190" s="120"/>
      <c r="H1190" s="41"/>
      <c r="I1190" s="41"/>
      <c r="J1190" s="944">
        <f t="shared" si="137"/>
        <v>0</v>
      </c>
      <c r="K1190" s="292">
        <f t="shared" si="138"/>
        <v>0</v>
      </c>
      <c r="L1190" s="327">
        <f>IF(I1190&lt;(INDEX(Lookup!$U$2:$U$10,MATCH($D$45,Lookup!$S$2:$S$10,0))),0,365)</f>
        <v>0</v>
      </c>
      <c r="M1190" s="292">
        <f t="shared" si="136"/>
        <v>0</v>
      </c>
      <c r="N1190" s="371"/>
      <c r="O1190" s="150"/>
      <c r="P1190" s="397"/>
      <c r="Q1190" s="555"/>
      <c r="R1190" s="576">
        <f t="shared" si="139"/>
        <v>0</v>
      </c>
      <c r="S1190" s="576">
        <f t="shared" si="140"/>
        <v>0</v>
      </c>
      <c r="T1190" s="576">
        <f t="shared" si="141"/>
        <v>0</v>
      </c>
      <c r="U1190" s="576">
        <f t="shared" si="142"/>
        <v>0</v>
      </c>
      <c r="V1190" s="553"/>
      <c r="W1190" s="553"/>
      <c r="X1190" s="553"/>
      <c r="Y1190" s="553"/>
      <c r="Z1190" s="397"/>
      <c r="AA1190" s="397"/>
      <c r="AB1190" s="397"/>
      <c r="AC1190" s="397"/>
      <c r="AD1190" s="397"/>
      <c r="AE1190" s="397"/>
      <c r="AF1190" s="397"/>
      <c r="AG1190" s="397"/>
      <c r="AH1190" s="397"/>
      <c r="AI1190" s="397"/>
      <c r="AJ1190" s="397"/>
      <c r="AK1190" s="397"/>
      <c r="AL1190" s="397"/>
      <c r="AM1190" s="397"/>
      <c r="AN1190" s="397"/>
      <c r="AO1190" s="397"/>
      <c r="AP1190" s="397"/>
      <c r="AQ1190" s="397"/>
      <c r="AR1190" s="397"/>
      <c r="AS1190" s="397"/>
      <c r="AT1190" s="397"/>
      <c r="AU1190" s="397"/>
      <c r="AV1190" s="397"/>
      <c r="AW1190" s="397"/>
      <c r="AX1190" s="397"/>
      <c r="AY1190" s="397"/>
      <c r="AZ1190" s="397"/>
      <c r="BA1190" s="553"/>
      <c r="BB1190" s="397"/>
      <c r="BC1190" s="397"/>
      <c r="BD1190" s="397"/>
      <c r="BE1190" s="397"/>
      <c r="BF1190" s="397"/>
      <c r="BG1190" s="397"/>
      <c r="BH1190" s="397"/>
      <c r="BI1190" s="397"/>
      <c r="BJ1190" s="397"/>
      <c r="BK1190" s="397"/>
    </row>
    <row r="1191" spans="2:63" x14ac:dyDescent="0.35">
      <c r="B1191" s="80"/>
      <c r="C1191" s="119"/>
      <c r="D1191" s="119"/>
      <c r="E1191" s="202"/>
      <c r="F1191" s="119"/>
      <c r="G1191" s="120"/>
      <c r="H1191" s="41"/>
      <c r="I1191" s="41"/>
      <c r="J1191" s="944">
        <f t="shared" si="137"/>
        <v>0</v>
      </c>
      <c r="K1191" s="292">
        <f t="shared" si="138"/>
        <v>0</v>
      </c>
      <c r="L1191" s="327">
        <f>IF(I1191&lt;(INDEX(Lookup!$U$2:$U$10,MATCH($D$45,Lookup!$S$2:$S$10,0))),0,365)</f>
        <v>0</v>
      </c>
      <c r="M1191" s="292">
        <f t="shared" si="136"/>
        <v>0</v>
      </c>
      <c r="N1191" s="371"/>
      <c r="O1191" s="150"/>
      <c r="P1191" s="397"/>
      <c r="Q1191" s="555"/>
      <c r="R1191" s="576">
        <f t="shared" si="139"/>
        <v>0</v>
      </c>
      <c r="S1191" s="576">
        <f t="shared" si="140"/>
        <v>0</v>
      </c>
      <c r="T1191" s="576">
        <f t="shared" si="141"/>
        <v>0</v>
      </c>
      <c r="U1191" s="576">
        <f t="shared" si="142"/>
        <v>0</v>
      </c>
      <c r="V1191" s="553"/>
      <c r="W1191" s="553"/>
      <c r="X1191" s="553"/>
      <c r="Y1191" s="553"/>
      <c r="Z1191" s="397"/>
      <c r="AA1191" s="397"/>
      <c r="AB1191" s="397"/>
      <c r="AC1191" s="397"/>
      <c r="AD1191" s="397"/>
      <c r="AE1191" s="397"/>
      <c r="AF1191" s="397"/>
      <c r="AG1191" s="397"/>
      <c r="AH1191" s="397"/>
      <c r="AI1191" s="397"/>
      <c r="AJ1191" s="397"/>
      <c r="AK1191" s="397"/>
      <c r="AL1191" s="397"/>
      <c r="AM1191" s="397"/>
      <c r="AN1191" s="397"/>
      <c r="AO1191" s="397"/>
      <c r="AP1191" s="397"/>
      <c r="AQ1191" s="397"/>
      <c r="AR1191" s="397"/>
      <c r="AS1191" s="397"/>
      <c r="AT1191" s="397"/>
      <c r="AU1191" s="397"/>
      <c r="AV1191" s="397"/>
      <c r="AW1191" s="397"/>
      <c r="AX1191" s="397"/>
      <c r="AY1191" s="397"/>
      <c r="AZ1191" s="397"/>
      <c r="BA1191" s="553"/>
      <c r="BB1191" s="397"/>
      <c r="BC1191" s="397"/>
      <c r="BD1191" s="397"/>
      <c r="BE1191" s="397"/>
      <c r="BF1191" s="397"/>
      <c r="BG1191" s="397"/>
      <c r="BH1191" s="397"/>
      <c r="BI1191" s="397"/>
      <c r="BJ1191" s="397"/>
      <c r="BK1191" s="397"/>
    </row>
    <row r="1192" spans="2:63" x14ac:dyDescent="0.35">
      <c r="B1192" s="80"/>
      <c r="C1192" s="119"/>
      <c r="D1192" s="119"/>
      <c r="E1192" s="202"/>
      <c r="F1192" s="119"/>
      <c r="G1192" s="120"/>
      <c r="H1192" s="41"/>
      <c r="I1192" s="41"/>
      <c r="J1192" s="944">
        <f t="shared" si="137"/>
        <v>0</v>
      </c>
      <c r="K1192" s="292">
        <f t="shared" si="138"/>
        <v>0</v>
      </c>
      <c r="L1192" s="327">
        <f>IF(I1192&lt;(INDEX(Lookup!$U$2:$U$10,MATCH($D$45,Lookup!$S$2:$S$10,0))),0,365)</f>
        <v>0</v>
      </c>
      <c r="M1192" s="292">
        <f t="shared" si="136"/>
        <v>0</v>
      </c>
      <c r="N1192" s="371"/>
      <c r="O1192" s="150"/>
      <c r="P1192" s="397"/>
      <c r="Q1192" s="555"/>
      <c r="R1192" s="576">
        <f t="shared" si="139"/>
        <v>0</v>
      </c>
      <c r="S1192" s="576">
        <f t="shared" si="140"/>
        <v>0</v>
      </c>
      <c r="T1192" s="576">
        <f t="shared" si="141"/>
        <v>0</v>
      </c>
      <c r="U1192" s="576">
        <f t="shared" si="142"/>
        <v>0</v>
      </c>
      <c r="V1192" s="553"/>
      <c r="W1192" s="553"/>
      <c r="X1192" s="553"/>
      <c r="Y1192" s="553"/>
      <c r="Z1192" s="397"/>
      <c r="AA1192" s="397"/>
      <c r="AB1192" s="397"/>
      <c r="AC1192" s="397"/>
      <c r="AD1192" s="397"/>
      <c r="AE1192" s="397"/>
      <c r="AF1192" s="397"/>
      <c r="AG1192" s="397"/>
      <c r="AH1192" s="397"/>
      <c r="AI1192" s="397"/>
      <c r="AJ1192" s="397"/>
      <c r="AK1192" s="397"/>
      <c r="AL1192" s="397"/>
      <c r="AM1192" s="397"/>
      <c r="AN1192" s="397"/>
      <c r="AO1192" s="397"/>
      <c r="AP1192" s="397"/>
      <c r="AQ1192" s="397"/>
      <c r="AR1192" s="397"/>
      <c r="AS1192" s="397"/>
      <c r="AT1192" s="397"/>
      <c r="AU1192" s="397"/>
      <c r="AV1192" s="397"/>
      <c r="AW1192" s="397"/>
      <c r="AX1192" s="397"/>
      <c r="AY1192" s="397"/>
      <c r="AZ1192" s="397"/>
      <c r="BA1192" s="553"/>
      <c r="BB1192" s="397"/>
      <c r="BC1192" s="397"/>
      <c r="BD1192" s="397"/>
      <c r="BE1192" s="397"/>
      <c r="BF1192" s="397"/>
      <c r="BG1192" s="397"/>
      <c r="BH1192" s="397"/>
      <c r="BI1192" s="397"/>
      <c r="BJ1192" s="397"/>
      <c r="BK1192" s="397"/>
    </row>
    <row r="1193" spans="2:63" x14ac:dyDescent="0.35">
      <c r="B1193" s="80"/>
      <c r="C1193" s="119"/>
      <c r="D1193" s="119"/>
      <c r="E1193" s="202"/>
      <c r="F1193" s="119"/>
      <c r="G1193" s="120"/>
      <c r="H1193" s="41"/>
      <c r="I1193" s="41"/>
      <c r="J1193" s="944">
        <f t="shared" si="137"/>
        <v>0</v>
      </c>
      <c r="K1193" s="292">
        <f t="shared" si="138"/>
        <v>0</v>
      </c>
      <c r="L1193" s="327">
        <f>IF(I1193&lt;(INDEX(Lookup!$U$2:$U$10,MATCH($D$45,Lookup!$S$2:$S$10,0))),0,365)</f>
        <v>0</v>
      </c>
      <c r="M1193" s="292">
        <f t="shared" si="136"/>
        <v>0</v>
      </c>
      <c r="N1193" s="371"/>
      <c r="O1193" s="150"/>
      <c r="P1193" s="397"/>
      <c r="Q1193" s="555"/>
      <c r="R1193" s="576">
        <f t="shared" si="139"/>
        <v>0</v>
      </c>
      <c r="S1193" s="576">
        <f t="shared" si="140"/>
        <v>0</v>
      </c>
      <c r="T1193" s="576">
        <f t="shared" si="141"/>
        <v>0</v>
      </c>
      <c r="U1193" s="576">
        <f t="shared" si="142"/>
        <v>0</v>
      </c>
      <c r="V1193" s="553"/>
      <c r="W1193" s="553"/>
      <c r="X1193" s="553"/>
      <c r="Y1193" s="553"/>
      <c r="Z1193" s="397"/>
      <c r="AA1193" s="397"/>
      <c r="AB1193" s="397"/>
      <c r="AC1193" s="397"/>
      <c r="AD1193" s="397"/>
      <c r="AE1193" s="397"/>
      <c r="AF1193" s="397"/>
      <c r="AG1193" s="397"/>
      <c r="AH1193" s="397"/>
      <c r="AI1193" s="397"/>
      <c r="AJ1193" s="397"/>
      <c r="AK1193" s="397"/>
      <c r="AL1193" s="397"/>
      <c r="AM1193" s="397"/>
      <c r="AN1193" s="397"/>
      <c r="AO1193" s="397"/>
      <c r="AP1193" s="397"/>
      <c r="AQ1193" s="397"/>
      <c r="AR1193" s="397"/>
      <c r="AS1193" s="397"/>
      <c r="AT1193" s="397"/>
      <c r="AU1193" s="397"/>
      <c r="AV1193" s="397"/>
      <c r="AW1193" s="397"/>
      <c r="AX1193" s="397"/>
      <c r="AY1193" s="397"/>
      <c r="AZ1193" s="397"/>
      <c r="BA1193" s="553"/>
      <c r="BB1193" s="397"/>
      <c r="BC1193" s="397"/>
      <c r="BD1193" s="397"/>
      <c r="BE1193" s="397"/>
      <c r="BF1193" s="397"/>
      <c r="BG1193" s="397"/>
      <c r="BH1193" s="397"/>
      <c r="BI1193" s="397"/>
      <c r="BJ1193" s="397"/>
      <c r="BK1193" s="397"/>
    </row>
    <row r="1194" spans="2:63" x14ac:dyDescent="0.35">
      <c r="B1194" s="80"/>
      <c r="C1194" s="119"/>
      <c r="D1194" s="119"/>
      <c r="E1194" s="202"/>
      <c r="F1194" s="119"/>
      <c r="G1194" s="120"/>
      <c r="H1194" s="41"/>
      <c r="I1194" s="41"/>
      <c r="J1194" s="944">
        <f t="shared" si="137"/>
        <v>0</v>
      </c>
      <c r="K1194" s="292">
        <f t="shared" si="138"/>
        <v>0</v>
      </c>
      <c r="L1194" s="327">
        <f>IF(I1194&lt;(INDEX(Lookup!$U$2:$U$10,MATCH($D$45,Lookup!$S$2:$S$10,0))),0,365)</f>
        <v>0</v>
      </c>
      <c r="M1194" s="292">
        <f t="shared" si="136"/>
        <v>0</v>
      </c>
      <c r="N1194" s="371"/>
      <c r="O1194" s="150"/>
      <c r="P1194" s="397"/>
      <c r="Q1194" s="555"/>
      <c r="R1194" s="576">
        <f t="shared" si="139"/>
        <v>0</v>
      </c>
      <c r="S1194" s="576">
        <f t="shared" si="140"/>
        <v>0</v>
      </c>
      <c r="T1194" s="576">
        <f t="shared" si="141"/>
        <v>0</v>
      </c>
      <c r="U1194" s="576">
        <f t="shared" si="142"/>
        <v>0</v>
      </c>
      <c r="V1194" s="553"/>
      <c r="W1194" s="553"/>
      <c r="X1194" s="553"/>
      <c r="Y1194" s="553"/>
      <c r="Z1194" s="397"/>
      <c r="AA1194" s="397"/>
      <c r="AB1194" s="397"/>
      <c r="AC1194" s="397"/>
      <c r="AD1194" s="397"/>
      <c r="AE1194" s="397"/>
      <c r="AF1194" s="397"/>
      <c r="AG1194" s="397"/>
      <c r="AH1194" s="397"/>
      <c r="AI1194" s="397"/>
      <c r="AJ1194" s="397"/>
      <c r="AK1194" s="397"/>
      <c r="AL1194" s="397"/>
      <c r="AM1194" s="397"/>
      <c r="AN1194" s="397"/>
      <c r="AO1194" s="397"/>
      <c r="AP1194" s="397"/>
      <c r="AQ1194" s="397"/>
      <c r="AR1194" s="397"/>
      <c r="AS1194" s="397"/>
      <c r="AT1194" s="397"/>
      <c r="AU1194" s="397"/>
      <c r="AV1194" s="397"/>
      <c r="AW1194" s="397"/>
      <c r="AX1194" s="397"/>
      <c r="AY1194" s="397"/>
      <c r="AZ1194" s="397"/>
      <c r="BA1194" s="553"/>
      <c r="BB1194" s="397"/>
      <c r="BC1194" s="397"/>
      <c r="BD1194" s="397"/>
      <c r="BE1194" s="397"/>
      <c r="BF1194" s="397"/>
      <c r="BG1194" s="397"/>
      <c r="BH1194" s="397"/>
      <c r="BI1194" s="397"/>
      <c r="BJ1194" s="397"/>
      <c r="BK1194" s="397"/>
    </row>
    <row r="1195" spans="2:63" x14ac:dyDescent="0.35">
      <c r="B1195" s="80"/>
      <c r="C1195" s="119"/>
      <c r="D1195" s="119"/>
      <c r="E1195" s="202"/>
      <c r="F1195" s="119"/>
      <c r="G1195" s="120"/>
      <c r="H1195" s="41"/>
      <c r="I1195" s="41"/>
      <c r="J1195" s="944">
        <f t="shared" si="137"/>
        <v>0</v>
      </c>
      <c r="K1195" s="292">
        <f t="shared" si="138"/>
        <v>0</v>
      </c>
      <c r="L1195" s="327">
        <f>IF(I1195&lt;(INDEX(Lookup!$U$2:$U$10,MATCH($D$45,Lookup!$S$2:$S$10,0))),0,365)</f>
        <v>0</v>
      </c>
      <c r="M1195" s="292">
        <f t="shared" si="136"/>
        <v>0</v>
      </c>
      <c r="N1195" s="371"/>
      <c r="O1195" s="150"/>
      <c r="P1195" s="397"/>
      <c r="Q1195" s="555"/>
      <c r="R1195" s="576">
        <f t="shared" si="139"/>
        <v>0</v>
      </c>
      <c r="S1195" s="576">
        <f t="shared" si="140"/>
        <v>0</v>
      </c>
      <c r="T1195" s="576">
        <f t="shared" si="141"/>
        <v>0</v>
      </c>
      <c r="U1195" s="576">
        <f t="shared" si="142"/>
        <v>0</v>
      </c>
      <c r="V1195" s="553"/>
      <c r="W1195" s="553"/>
      <c r="X1195" s="553"/>
      <c r="Y1195" s="553"/>
      <c r="Z1195" s="397"/>
      <c r="AA1195" s="397"/>
      <c r="AB1195" s="397"/>
      <c r="AC1195" s="397"/>
      <c r="AD1195" s="397"/>
      <c r="AE1195" s="397"/>
      <c r="AF1195" s="397"/>
      <c r="AG1195" s="397"/>
      <c r="AH1195" s="397"/>
      <c r="AI1195" s="397"/>
      <c r="AJ1195" s="397"/>
      <c r="AK1195" s="397"/>
      <c r="AL1195" s="397"/>
      <c r="AM1195" s="397"/>
      <c r="AN1195" s="397"/>
      <c r="AO1195" s="397"/>
      <c r="AP1195" s="397"/>
      <c r="AQ1195" s="397"/>
      <c r="AR1195" s="397"/>
      <c r="AS1195" s="397"/>
      <c r="AT1195" s="397"/>
      <c r="AU1195" s="397"/>
      <c r="AV1195" s="397"/>
      <c r="AW1195" s="397"/>
      <c r="AX1195" s="397"/>
      <c r="AY1195" s="397"/>
      <c r="AZ1195" s="397"/>
      <c r="BA1195" s="553"/>
      <c r="BB1195" s="397"/>
      <c r="BC1195" s="397"/>
      <c r="BD1195" s="397"/>
      <c r="BE1195" s="397"/>
      <c r="BF1195" s="397"/>
      <c r="BG1195" s="397"/>
      <c r="BH1195" s="397"/>
      <c r="BI1195" s="397"/>
      <c r="BJ1195" s="397"/>
      <c r="BK1195" s="397"/>
    </row>
    <row r="1196" spans="2:63" x14ac:dyDescent="0.35">
      <c r="B1196" s="80"/>
      <c r="C1196" s="119"/>
      <c r="D1196" s="119"/>
      <c r="E1196" s="202"/>
      <c r="F1196" s="119"/>
      <c r="G1196" s="120"/>
      <c r="H1196" s="41"/>
      <c r="I1196" s="41"/>
      <c r="J1196" s="944">
        <f t="shared" si="137"/>
        <v>0</v>
      </c>
      <c r="K1196" s="292">
        <f t="shared" si="138"/>
        <v>0</v>
      </c>
      <c r="L1196" s="327">
        <f>IF(I1196&lt;(INDEX(Lookup!$U$2:$U$10,MATCH($D$45,Lookup!$S$2:$S$10,0))),0,365)</f>
        <v>0</v>
      </c>
      <c r="M1196" s="292">
        <f t="shared" si="136"/>
        <v>0</v>
      </c>
      <c r="N1196" s="371"/>
      <c r="O1196" s="150"/>
      <c r="P1196" s="397"/>
      <c r="Q1196" s="555"/>
      <c r="R1196" s="576">
        <f t="shared" si="139"/>
        <v>0</v>
      </c>
      <c r="S1196" s="576">
        <f t="shared" si="140"/>
        <v>0</v>
      </c>
      <c r="T1196" s="576">
        <f t="shared" si="141"/>
        <v>0</v>
      </c>
      <c r="U1196" s="576">
        <f t="shared" si="142"/>
        <v>0</v>
      </c>
      <c r="V1196" s="553"/>
      <c r="W1196" s="553"/>
      <c r="X1196" s="553"/>
      <c r="Y1196" s="553"/>
      <c r="Z1196" s="397"/>
      <c r="AA1196" s="397"/>
      <c r="AB1196" s="397"/>
      <c r="AC1196" s="397"/>
      <c r="AD1196" s="397"/>
      <c r="AE1196" s="397"/>
      <c r="AF1196" s="397"/>
      <c r="AG1196" s="397"/>
      <c r="AH1196" s="397"/>
      <c r="AI1196" s="397"/>
      <c r="AJ1196" s="397"/>
      <c r="AK1196" s="397"/>
      <c r="AL1196" s="397"/>
      <c r="AM1196" s="397"/>
      <c r="AN1196" s="397"/>
      <c r="AO1196" s="397"/>
      <c r="AP1196" s="397"/>
      <c r="AQ1196" s="397"/>
      <c r="AR1196" s="397"/>
      <c r="AS1196" s="397"/>
      <c r="AT1196" s="397"/>
      <c r="AU1196" s="397"/>
      <c r="AV1196" s="397"/>
      <c r="AW1196" s="397"/>
      <c r="AX1196" s="397"/>
      <c r="AY1196" s="397"/>
      <c r="AZ1196" s="397"/>
      <c r="BA1196" s="553"/>
      <c r="BB1196" s="397"/>
      <c r="BC1196" s="397"/>
      <c r="BD1196" s="397"/>
      <c r="BE1196" s="397"/>
      <c r="BF1196" s="397"/>
      <c r="BG1196" s="397"/>
      <c r="BH1196" s="397"/>
      <c r="BI1196" s="397"/>
      <c r="BJ1196" s="397"/>
      <c r="BK1196" s="397"/>
    </row>
    <row r="1197" spans="2:63" x14ac:dyDescent="0.35">
      <c r="B1197" s="80"/>
      <c r="C1197" s="119"/>
      <c r="D1197" s="119"/>
      <c r="E1197" s="202"/>
      <c r="F1197" s="119"/>
      <c r="G1197" s="120"/>
      <c r="H1197" s="41"/>
      <c r="I1197" s="41"/>
      <c r="J1197" s="944">
        <f t="shared" si="137"/>
        <v>0</v>
      </c>
      <c r="K1197" s="292">
        <f t="shared" si="138"/>
        <v>0</v>
      </c>
      <c r="L1197" s="327">
        <f>IF(I1197&lt;(INDEX(Lookup!$U$2:$U$10,MATCH($D$45,Lookup!$S$2:$S$10,0))),0,365)</f>
        <v>0</v>
      </c>
      <c r="M1197" s="292">
        <f t="shared" si="136"/>
        <v>0</v>
      </c>
      <c r="N1197" s="371"/>
      <c r="O1197" s="150"/>
      <c r="P1197" s="397"/>
      <c r="Q1197" s="555"/>
      <c r="R1197" s="576">
        <f t="shared" si="139"/>
        <v>0</v>
      </c>
      <c r="S1197" s="576">
        <f t="shared" si="140"/>
        <v>0</v>
      </c>
      <c r="T1197" s="576">
        <f t="shared" si="141"/>
        <v>0</v>
      </c>
      <c r="U1197" s="576">
        <f t="shared" si="142"/>
        <v>0</v>
      </c>
      <c r="V1197" s="553"/>
      <c r="W1197" s="553"/>
      <c r="X1197" s="553"/>
      <c r="Y1197" s="553"/>
      <c r="Z1197" s="397"/>
      <c r="AA1197" s="397"/>
      <c r="AB1197" s="397"/>
      <c r="AC1197" s="397"/>
      <c r="AD1197" s="397"/>
      <c r="AE1197" s="397"/>
      <c r="AF1197" s="397"/>
      <c r="AG1197" s="397"/>
      <c r="AH1197" s="397"/>
      <c r="AI1197" s="397"/>
      <c r="AJ1197" s="397"/>
      <c r="AK1197" s="397"/>
      <c r="AL1197" s="397"/>
      <c r="AM1197" s="397"/>
      <c r="AN1197" s="397"/>
      <c r="AO1197" s="397"/>
      <c r="AP1197" s="397"/>
      <c r="AQ1197" s="397"/>
      <c r="AR1197" s="397"/>
      <c r="AS1197" s="397"/>
      <c r="AT1197" s="397"/>
      <c r="AU1197" s="397"/>
      <c r="AV1197" s="397"/>
      <c r="AW1197" s="397"/>
      <c r="AX1197" s="397"/>
      <c r="AY1197" s="397"/>
      <c r="AZ1197" s="397"/>
      <c r="BA1197" s="553"/>
      <c r="BB1197" s="397"/>
      <c r="BC1197" s="397"/>
      <c r="BD1197" s="397"/>
      <c r="BE1197" s="397"/>
      <c r="BF1197" s="397"/>
      <c r="BG1197" s="397"/>
      <c r="BH1197" s="397"/>
      <c r="BI1197" s="397"/>
      <c r="BJ1197" s="397"/>
      <c r="BK1197" s="397"/>
    </row>
    <row r="1198" spans="2:63" x14ac:dyDescent="0.35">
      <c r="B1198" s="80"/>
      <c r="C1198" s="119"/>
      <c r="D1198" s="119"/>
      <c r="E1198" s="202"/>
      <c r="F1198" s="119"/>
      <c r="G1198" s="120"/>
      <c r="H1198" s="41"/>
      <c r="I1198" s="41"/>
      <c r="J1198" s="944">
        <f t="shared" si="137"/>
        <v>0</v>
      </c>
      <c r="K1198" s="292">
        <f t="shared" si="138"/>
        <v>0</v>
      </c>
      <c r="L1198" s="327">
        <f>IF(I1198&lt;(INDEX(Lookup!$U$2:$U$10,MATCH($D$45,Lookup!$S$2:$S$10,0))),0,365)</f>
        <v>0</v>
      </c>
      <c r="M1198" s="292">
        <f t="shared" si="136"/>
        <v>0</v>
      </c>
      <c r="N1198" s="371"/>
      <c r="O1198" s="150"/>
      <c r="P1198" s="397"/>
      <c r="Q1198" s="555"/>
      <c r="R1198" s="576">
        <f t="shared" si="139"/>
        <v>0</v>
      </c>
      <c r="S1198" s="576">
        <f t="shared" si="140"/>
        <v>0</v>
      </c>
      <c r="T1198" s="576">
        <f t="shared" si="141"/>
        <v>0</v>
      </c>
      <c r="U1198" s="576">
        <f t="shared" si="142"/>
        <v>0</v>
      </c>
      <c r="V1198" s="553"/>
      <c r="W1198" s="553"/>
      <c r="X1198" s="553"/>
      <c r="Y1198" s="553"/>
      <c r="Z1198" s="397"/>
      <c r="AA1198" s="397"/>
      <c r="AB1198" s="397"/>
      <c r="AC1198" s="397"/>
      <c r="AD1198" s="397"/>
      <c r="AE1198" s="397"/>
      <c r="AF1198" s="397"/>
      <c r="AG1198" s="397"/>
      <c r="AH1198" s="397"/>
      <c r="AI1198" s="397"/>
      <c r="AJ1198" s="397"/>
      <c r="AK1198" s="397"/>
      <c r="AL1198" s="397"/>
      <c r="AM1198" s="397"/>
      <c r="AN1198" s="397"/>
      <c r="AO1198" s="397"/>
      <c r="AP1198" s="397"/>
      <c r="AQ1198" s="397"/>
      <c r="AR1198" s="397"/>
      <c r="AS1198" s="397"/>
      <c r="AT1198" s="397"/>
      <c r="AU1198" s="397"/>
      <c r="AV1198" s="397"/>
      <c r="AW1198" s="397"/>
      <c r="AX1198" s="397"/>
      <c r="AY1198" s="397"/>
      <c r="AZ1198" s="397"/>
      <c r="BA1198" s="553"/>
      <c r="BB1198" s="397"/>
      <c r="BC1198" s="397"/>
      <c r="BD1198" s="397"/>
      <c r="BE1198" s="397"/>
      <c r="BF1198" s="397"/>
      <c r="BG1198" s="397"/>
      <c r="BH1198" s="397"/>
      <c r="BI1198" s="397"/>
      <c r="BJ1198" s="397"/>
      <c r="BK1198" s="397"/>
    </row>
    <row r="1199" spans="2:63" x14ac:dyDescent="0.35">
      <c r="B1199" s="80"/>
      <c r="C1199" s="119"/>
      <c r="D1199" s="119"/>
      <c r="E1199" s="202"/>
      <c r="F1199" s="119"/>
      <c r="G1199" s="120"/>
      <c r="H1199" s="41"/>
      <c r="I1199" s="41"/>
      <c r="J1199" s="944">
        <f t="shared" si="137"/>
        <v>0</v>
      </c>
      <c r="K1199" s="292">
        <f t="shared" si="138"/>
        <v>0</v>
      </c>
      <c r="L1199" s="327">
        <f>IF(I1199&lt;(INDEX(Lookup!$U$2:$U$10,MATCH($D$45,Lookup!$S$2:$S$10,0))),0,365)</f>
        <v>0</v>
      </c>
      <c r="M1199" s="292">
        <f t="shared" si="136"/>
        <v>0</v>
      </c>
      <c r="N1199" s="371"/>
      <c r="O1199" s="150"/>
      <c r="P1199" s="397"/>
      <c r="Q1199" s="555"/>
      <c r="R1199" s="576">
        <f t="shared" si="139"/>
        <v>0</v>
      </c>
      <c r="S1199" s="576">
        <f t="shared" si="140"/>
        <v>0</v>
      </c>
      <c r="T1199" s="576">
        <f t="shared" si="141"/>
        <v>0</v>
      </c>
      <c r="U1199" s="576">
        <f t="shared" si="142"/>
        <v>0</v>
      </c>
      <c r="V1199" s="553"/>
      <c r="W1199" s="553"/>
      <c r="X1199" s="553"/>
      <c r="Y1199" s="553"/>
      <c r="Z1199" s="397"/>
      <c r="AA1199" s="397"/>
      <c r="AB1199" s="397"/>
      <c r="AC1199" s="397"/>
      <c r="AD1199" s="397"/>
      <c r="AE1199" s="397"/>
      <c r="AF1199" s="397"/>
      <c r="AG1199" s="397"/>
      <c r="AH1199" s="397"/>
      <c r="AI1199" s="397"/>
      <c r="AJ1199" s="397"/>
      <c r="AK1199" s="397"/>
      <c r="AL1199" s="397"/>
      <c r="AM1199" s="397"/>
      <c r="AN1199" s="397"/>
      <c r="AO1199" s="397"/>
      <c r="AP1199" s="397"/>
      <c r="AQ1199" s="397"/>
      <c r="AR1199" s="397"/>
      <c r="AS1199" s="397"/>
      <c r="AT1199" s="397"/>
      <c r="AU1199" s="397"/>
      <c r="AV1199" s="397"/>
      <c r="AW1199" s="397"/>
      <c r="AX1199" s="397"/>
      <c r="AY1199" s="397"/>
      <c r="AZ1199" s="397"/>
      <c r="BA1199" s="553"/>
      <c r="BB1199" s="397"/>
      <c r="BC1199" s="397"/>
      <c r="BD1199" s="397"/>
      <c r="BE1199" s="397"/>
      <c r="BF1199" s="397"/>
      <c r="BG1199" s="397"/>
      <c r="BH1199" s="397"/>
      <c r="BI1199" s="397"/>
      <c r="BJ1199" s="397"/>
      <c r="BK1199" s="397"/>
    </row>
    <row r="1200" spans="2:63" x14ac:dyDescent="0.35">
      <c r="B1200" s="80"/>
      <c r="C1200" s="119"/>
      <c r="D1200" s="119"/>
      <c r="E1200" s="202"/>
      <c r="F1200" s="119"/>
      <c r="G1200" s="120"/>
      <c r="H1200" s="41"/>
      <c r="I1200" s="41"/>
      <c r="J1200" s="944">
        <f t="shared" si="137"/>
        <v>0</v>
      </c>
      <c r="K1200" s="292">
        <f t="shared" si="138"/>
        <v>0</v>
      </c>
      <c r="L1200" s="327">
        <f>IF(I1200&lt;(INDEX(Lookup!$U$2:$U$10,MATCH($D$45,Lookup!$S$2:$S$10,0))),0,365)</f>
        <v>0</v>
      </c>
      <c r="M1200" s="292">
        <f t="shared" ref="M1200:M1263" si="143">IF(O1200="x",0,L1200*$L$8)</f>
        <v>0</v>
      </c>
      <c r="N1200" s="371"/>
      <c r="O1200" s="150"/>
      <c r="P1200" s="397"/>
      <c r="Q1200" s="555"/>
      <c r="R1200" s="576">
        <f t="shared" si="139"/>
        <v>0</v>
      </c>
      <c r="S1200" s="576">
        <f t="shared" si="140"/>
        <v>0</v>
      </c>
      <c r="T1200" s="576">
        <f t="shared" si="141"/>
        <v>0</v>
      </c>
      <c r="U1200" s="576">
        <f t="shared" si="142"/>
        <v>0</v>
      </c>
      <c r="V1200" s="553"/>
      <c r="W1200" s="553"/>
      <c r="X1200" s="553"/>
      <c r="Y1200" s="553"/>
      <c r="Z1200" s="397"/>
      <c r="AA1200" s="397"/>
      <c r="AB1200" s="397"/>
      <c r="AC1200" s="397"/>
      <c r="AD1200" s="397"/>
      <c r="AE1200" s="397"/>
      <c r="AF1200" s="397"/>
      <c r="AG1200" s="397"/>
      <c r="AH1200" s="397"/>
      <c r="AI1200" s="397"/>
      <c r="AJ1200" s="397"/>
      <c r="AK1200" s="397"/>
      <c r="AL1200" s="397"/>
      <c r="AM1200" s="397"/>
      <c r="AN1200" s="397"/>
      <c r="AO1200" s="397"/>
      <c r="AP1200" s="397"/>
      <c r="AQ1200" s="397"/>
      <c r="AR1200" s="397"/>
      <c r="AS1200" s="397"/>
      <c r="AT1200" s="397"/>
      <c r="AU1200" s="397"/>
      <c r="AV1200" s="397"/>
      <c r="AW1200" s="397"/>
      <c r="AX1200" s="397"/>
      <c r="AY1200" s="397"/>
      <c r="AZ1200" s="397"/>
      <c r="BA1200" s="553"/>
      <c r="BB1200" s="397"/>
      <c r="BC1200" s="397"/>
      <c r="BD1200" s="397"/>
      <c r="BE1200" s="397"/>
      <c r="BF1200" s="397"/>
      <c r="BG1200" s="397"/>
      <c r="BH1200" s="397"/>
      <c r="BI1200" s="397"/>
      <c r="BJ1200" s="397"/>
      <c r="BK1200" s="397"/>
    </row>
    <row r="1201" spans="2:63" x14ac:dyDescent="0.35">
      <c r="B1201" s="80"/>
      <c r="C1201" s="119"/>
      <c r="D1201" s="119"/>
      <c r="E1201" s="202"/>
      <c r="F1201" s="119"/>
      <c r="G1201" s="120"/>
      <c r="H1201" s="41"/>
      <c r="I1201" s="41"/>
      <c r="J1201" s="944">
        <f t="shared" ref="J1201:J1264" si="144">IF(OR(H1201&lt;&gt;"",I1201&lt;&gt;""),DATEDIF(H1201,I1201,"d")+1,0)</f>
        <v>0</v>
      </c>
      <c r="K1201" s="292">
        <f t="shared" ref="K1201:K1264" si="145">J1201*$L$8</f>
        <v>0</v>
      </c>
      <c r="L1201" s="327">
        <f>IF(I1201&lt;(INDEX(Lookup!$U$2:$U$10,MATCH($D$45,Lookup!$S$2:$S$10,0))),0,365)</f>
        <v>0</v>
      </c>
      <c r="M1201" s="292">
        <f t="shared" si="143"/>
        <v>0</v>
      </c>
      <c r="N1201" s="371"/>
      <c r="O1201" s="150"/>
      <c r="P1201" s="397"/>
      <c r="Q1201" s="555"/>
      <c r="R1201" s="576">
        <f t="shared" ref="R1201:R1264" si="146">K1201*$H$33</f>
        <v>0</v>
      </c>
      <c r="S1201" s="576">
        <f t="shared" ref="S1201:S1264" si="147">M1201*$H$42</f>
        <v>0</v>
      </c>
      <c r="T1201" s="576">
        <f t="shared" ref="T1201:T1264" si="148">R1201-K1201</f>
        <v>0</v>
      </c>
      <c r="U1201" s="576">
        <f t="shared" ref="U1201:U1264" si="149">S1201-M1201</f>
        <v>0</v>
      </c>
      <c r="V1201" s="553"/>
      <c r="W1201" s="553"/>
      <c r="X1201" s="553"/>
      <c r="Y1201" s="553"/>
      <c r="Z1201" s="397"/>
      <c r="AA1201" s="397"/>
      <c r="AB1201" s="397"/>
      <c r="AC1201" s="397"/>
      <c r="AD1201" s="397"/>
      <c r="AE1201" s="397"/>
      <c r="AF1201" s="397"/>
      <c r="AG1201" s="397"/>
      <c r="AH1201" s="397"/>
      <c r="AI1201" s="397"/>
      <c r="AJ1201" s="397"/>
      <c r="AK1201" s="397"/>
      <c r="AL1201" s="397"/>
      <c r="AM1201" s="397"/>
      <c r="AN1201" s="397"/>
      <c r="AO1201" s="397"/>
      <c r="AP1201" s="397"/>
      <c r="AQ1201" s="397"/>
      <c r="AR1201" s="397"/>
      <c r="AS1201" s="397"/>
      <c r="AT1201" s="397"/>
      <c r="AU1201" s="397"/>
      <c r="AV1201" s="397"/>
      <c r="AW1201" s="397"/>
      <c r="AX1201" s="397"/>
      <c r="AY1201" s="397"/>
      <c r="AZ1201" s="397"/>
      <c r="BA1201" s="553"/>
      <c r="BB1201" s="397"/>
      <c r="BC1201" s="397"/>
      <c r="BD1201" s="397"/>
      <c r="BE1201" s="397"/>
      <c r="BF1201" s="397"/>
      <c r="BG1201" s="397"/>
      <c r="BH1201" s="397"/>
      <c r="BI1201" s="397"/>
      <c r="BJ1201" s="397"/>
      <c r="BK1201" s="397"/>
    </row>
    <row r="1202" spans="2:63" x14ac:dyDescent="0.35">
      <c r="B1202" s="80"/>
      <c r="C1202" s="119"/>
      <c r="D1202" s="119"/>
      <c r="E1202" s="202"/>
      <c r="F1202" s="119"/>
      <c r="G1202" s="120"/>
      <c r="H1202" s="41"/>
      <c r="I1202" s="41"/>
      <c r="J1202" s="944">
        <f t="shared" si="144"/>
        <v>0</v>
      </c>
      <c r="K1202" s="292">
        <f t="shared" si="145"/>
        <v>0</v>
      </c>
      <c r="L1202" s="327">
        <f>IF(I1202&lt;(INDEX(Lookup!$U$2:$U$10,MATCH($D$45,Lookup!$S$2:$S$10,0))),0,365)</f>
        <v>0</v>
      </c>
      <c r="M1202" s="292">
        <f t="shared" si="143"/>
        <v>0</v>
      </c>
      <c r="N1202" s="371"/>
      <c r="O1202" s="150"/>
      <c r="P1202" s="397"/>
      <c r="Q1202" s="555"/>
      <c r="R1202" s="576">
        <f t="shared" si="146"/>
        <v>0</v>
      </c>
      <c r="S1202" s="576">
        <f t="shared" si="147"/>
        <v>0</v>
      </c>
      <c r="T1202" s="576">
        <f t="shared" si="148"/>
        <v>0</v>
      </c>
      <c r="U1202" s="576">
        <f t="shared" si="149"/>
        <v>0</v>
      </c>
      <c r="V1202" s="553"/>
      <c r="W1202" s="553"/>
      <c r="X1202" s="553"/>
      <c r="Y1202" s="553"/>
      <c r="Z1202" s="397"/>
      <c r="AA1202" s="397"/>
      <c r="AB1202" s="397"/>
      <c r="AC1202" s="397"/>
      <c r="AD1202" s="397"/>
      <c r="AE1202" s="397"/>
      <c r="AF1202" s="397"/>
      <c r="AG1202" s="397"/>
      <c r="AH1202" s="397"/>
      <c r="AI1202" s="397"/>
      <c r="AJ1202" s="397"/>
      <c r="AK1202" s="397"/>
      <c r="AL1202" s="397"/>
      <c r="AM1202" s="397"/>
      <c r="AN1202" s="397"/>
      <c r="AO1202" s="397"/>
      <c r="AP1202" s="397"/>
      <c r="AQ1202" s="397"/>
      <c r="AR1202" s="397"/>
      <c r="AS1202" s="397"/>
      <c r="AT1202" s="397"/>
      <c r="AU1202" s="397"/>
      <c r="AV1202" s="397"/>
      <c r="AW1202" s="397"/>
      <c r="AX1202" s="397"/>
      <c r="AY1202" s="397"/>
      <c r="AZ1202" s="397"/>
      <c r="BA1202" s="553"/>
      <c r="BB1202" s="397"/>
      <c r="BC1202" s="397"/>
      <c r="BD1202" s="397"/>
      <c r="BE1202" s="397"/>
      <c r="BF1202" s="397"/>
      <c r="BG1202" s="397"/>
      <c r="BH1202" s="397"/>
      <c r="BI1202" s="397"/>
      <c r="BJ1202" s="397"/>
      <c r="BK1202" s="397"/>
    </row>
    <row r="1203" spans="2:63" x14ac:dyDescent="0.35">
      <c r="B1203" s="80"/>
      <c r="C1203" s="119"/>
      <c r="D1203" s="119"/>
      <c r="E1203" s="202"/>
      <c r="F1203" s="119"/>
      <c r="G1203" s="120"/>
      <c r="H1203" s="41"/>
      <c r="I1203" s="41"/>
      <c r="J1203" s="944">
        <f t="shared" si="144"/>
        <v>0</v>
      </c>
      <c r="K1203" s="292">
        <f t="shared" si="145"/>
        <v>0</v>
      </c>
      <c r="L1203" s="327">
        <f>IF(I1203&lt;(INDEX(Lookup!$U$2:$U$10,MATCH($D$45,Lookup!$S$2:$S$10,0))),0,365)</f>
        <v>0</v>
      </c>
      <c r="M1203" s="292">
        <f t="shared" si="143"/>
        <v>0</v>
      </c>
      <c r="N1203" s="371"/>
      <c r="O1203" s="150"/>
      <c r="P1203" s="397"/>
      <c r="Q1203" s="555"/>
      <c r="R1203" s="576">
        <f t="shared" si="146"/>
        <v>0</v>
      </c>
      <c r="S1203" s="576">
        <f t="shared" si="147"/>
        <v>0</v>
      </c>
      <c r="T1203" s="576">
        <f t="shared" si="148"/>
        <v>0</v>
      </c>
      <c r="U1203" s="576">
        <f t="shared" si="149"/>
        <v>0</v>
      </c>
      <c r="V1203" s="553"/>
      <c r="W1203" s="553"/>
      <c r="X1203" s="553"/>
      <c r="Y1203" s="553"/>
      <c r="Z1203" s="397"/>
      <c r="AA1203" s="397"/>
      <c r="AB1203" s="397"/>
      <c r="AC1203" s="397"/>
      <c r="AD1203" s="397"/>
      <c r="AE1203" s="397"/>
      <c r="AF1203" s="397"/>
      <c r="AG1203" s="397"/>
      <c r="AH1203" s="397"/>
      <c r="AI1203" s="397"/>
      <c r="AJ1203" s="397"/>
      <c r="AK1203" s="397"/>
      <c r="AL1203" s="397"/>
      <c r="AM1203" s="397"/>
      <c r="AN1203" s="397"/>
      <c r="AO1203" s="397"/>
      <c r="AP1203" s="397"/>
      <c r="AQ1203" s="397"/>
      <c r="AR1203" s="397"/>
      <c r="AS1203" s="397"/>
      <c r="AT1203" s="397"/>
      <c r="AU1203" s="397"/>
      <c r="AV1203" s="397"/>
      <c r="AW1203" s="397"/>
      <c r="AX1203" s="397"/>
      <c r="AY1203" s="397"/>
      <c r="AZ1203" s="397"/>
      <c r="BA1203" s="553"/>
      <c r="BB1203" s="397"/>
      <c r="BC1203" s="397"/>
      <c r="BD1203" s="397"/>
      <c r="BE1203" s="397"/>
      <c r="BF1203" s="397"/>
      <c r="BG1203" s="397"/>
      <c r="BH1203" s="397"/>
      <c r="BI1203" s="397"/>
      <c r="BJ1203" s="397"/>
      <c r="BK1203" s="397"/>
    </row>
    <row r="1204" spans="2:63" x14ac:dyDescent="0.35">
      <c r="B1204" s="80"/>
      <c r="C1204" s="119"/>
      <c r="D1204" s="119"/>
      <c r="E1204" s="202"/>
      <c r="F1204" s="119"/>
      <c r="G1204" s="120"/>
      <c r="H1204" s="41"/>
      <c r="I1204" s="41"/>
      <c r="J1204" s="944">
        <f t="shared" si="144"/>
        <v>0</v>
      </c>
      <c r="K1204" s="292">
        <f t="shared" si="145"/>
        <v>0</v>
      </c>
      <c r="L1204" s="327">
        <f>IF(I1204&lt;(INDEX(Lookup!$U$2:$U$10,MATCH($D$45,Lookup!$S$2:$S$10,0))),0,365)</f>
        <v>0</v>
      </c>
      <c r="M1204" s="292">
        <f t="shared" si="143"/>
        <v>0</v>
      </c>
      <c r="N1204" s="371"/>
      <c r="O1204" s="150"/>
      <c r="P1204" s="397"/>
      <c r="Q1204" s="555"/>
      <c r="R1204" s="576">
        <f t="shared" si="146"/>
        <v>0</v>
      </c>
      <c r="S1204" s="576">
        <f t="shared" si="147"/>
        <v>0</v>
      </c>
      <c r="T1204" s="576">
        <f t="shared" si="148"/>
        <v>0</v>
      </c>
      <c r="U1204" s="576">
        <f t="shared" si="149"/>
        <v>0</v>
      </c>
      <c r="V1204" s="553"/>
      <c r="W1204" s="553"/>
      <c r="X1204" s="553"/>
      <c r="Y1204" s="553"/>
      <c r="Z1204" s="397"/>
      <c r="AA1204" s="397"/>
      <c r="AB1204" s="397"/>
      <c r="AC1204" s="397"/>
      <c r="AD1204" s="397"/>
      <c r="AE1204" s="397"/>
      <c r="AF1204" s="397"/>
      <c r="AG1204" s="397"/>
      <c r="AH1204" s="397"/>
      <c r="AI1204" s="397"/>
      <c r="AJ1204" s="397"/>
      <c r="AK1204" s="397"/>
      <c r="AL1204" s="397"/>
      <c r="AM1204" s="397"/>
      <c r="AN1204" s="397"/>
      <c r="AO1204" s="397"/>
      <c r="AP1204" s="397"/>
      <c r="AQ1204" s="397"/>
      <c r="AR1204" s="397"/>
      <c r="AS1204" s="397"/>
      <c r="AT1204" s="397"/>
      <c r="AU1204" s="397"/>
      <c r="AV1204" s="397"/>
      <c r="AW1204" s="397"/>
      <c r="AX1204" s="397"/>
      <c r="AY1204" s="397"/>
      <c r="AZ1204" s="397"/>
      <c r="BA1204" s="553"/>
      <c r="BB1204" s="397"/>
      <c r="BC1204" s="397"/>
      <c r="BD1204" s="397"/>
      <c r="BE1204" s="397"/>
      <c r="BF1204" s="397"/>
      <c r="BG1204" s="397"/>
      <c r="BH1204" s="397"/>
      <c r="BI1204" s="397"/>
      <c r="BJ1204" s="397"/>
      <c r="BK1204" s="397"/>
    </row>
    <row r="1205" spans="2:63" x14ac:dyDescent="0.35">
      <c r="B1205" s="80"/>
      <c r="C1205" s="119"/>
      <c r="D1205" s="119"/>
      <c r="E1205" s="202"/>
      <c r="F1205" s="119"/>
      <c r="G1205" s="120"/>
      <c r="H1205" s="41"/>
      <c r="I1205" s="41"/>
      <c r="J1205" s="944">
        <f t="shared" si="144"/>
        <v>0</v>
      </c>
      <c r="K1205" s="292">
        <f t="shared" si="145"/>
        <v>0</v>
      </c>
      <c r="L1205" s="327">
        <f>IF(I1205&lt;(INDEX(Lookup!$U$2:$U$10,MATCH($D$45,Lookup!$S$2:$S$10,0))),0,365)</f>
        <v>0</v>
      </c>
      <c r="M1205" s="292">
        <f t="shared" si="143"/>
        <v>0</v>
      </c>
      <c r="N1205" s="371"/>
      <c r="O1205" s="150"/>
      <c r="P1205" s="397"/>
      <c r="Q1205" s="555"/>
      <c r="R1205" s="576">
        <f t="shared" si="146"/>
        <v>0</v>
      </c>
      <c r="S1205" s="576">
        <f t="shared" si="147"/>
        <v>0</v>
      </c>
      <c r="T1205" s="576">
        <f t="shared" si="148"/>
        <v>0</v>
      </c>
      <c r="U1205" s="576">
        <f t="shared" si="149"/>
        <v>0</v>
      </c>
      <c r="V1205" s="553"/>
      <c r="W1205" s="553"/>
      <c r="X1205" s="553"/>
      <c r="Y1205" s="553"/>
      <c r="Z1205" s="397"/>
      <c r="AA1205" s="397"/>
      <c r="AB1205" s="397"/>
      <c r="AC1205" s="397"/>
      <c r="AD1205" s="397"/>
      <c r="AE1205" s="397"/>
      <c r="AF1205" s="397"/>
      <c r="AG1205" s="397"/>
      <c r="AH1205" s="397"/>
      <c r="AI1205" s="397"/>
      <c r="AJ1205" s="397"/>
      <c r="AK1205" s="397"/>
      <c r="AL1205" s="397"/>
      <c r="AM1205" s="397"/>
      <c r="AN1205" s="397"/>
      <c r="AO1205" s="397"/>
      <c r="AP1205" s="397"/>
      <c r="AQ1205" s="397"/>
      <c r="AR1205" s="397"/>
      <c r="AS1205" s="397"/>
      <c r="AT1205" s="397"/>
      <c r="AU1205" s="397"/>
      <c r="AV1205" s="397"/>
      <c r="AW1205" s="397"/>
      <c r="AX1205" s="397"/>
      <c r="AY1205" s="397"/>
      <c r="AZ1205" s="397"/>
      <c r="BA1205" s="553"/>
      <c r="BB1205" s="397"/>
      <c r="BC1205" s="397"/>
      <c r="BD1205" s="397"/>
      <c r="BE1205" s="397"/>
      <c r="BF1205" s="397"/>
      <c r="BG1205" s="397"/>
      <c r="BH1205" s="397"/>
      <c r="BI1205" s="397"/>
      <c r="BJ1205" s="397"/>
      <c r="BK1205" s="397"/>
    </row>
    <row r="1206" spans="2:63" x14ac:dyDescent="0.35">
      <c r="B1206" s="80"/>
      <c r="C1206" s="119"/>
      <c r="D1206" s="119"/>
      <c r="E1206" s="202"/>
      <c r="F1206" s="119"/>
      <c r="G1206" s="120"/>
      <c r="H1206" s="41"/>
      <c r="I1206" s="41"/>
      <c r="J1206" s="944">
        <f t="shared" si="144"/>
        <v>0</v>
      </c>
      <c r="K1206" s="292">
        <f t="shared" si="145"/>
        <v>0</v>
      </c>
      <c r="L1206" s="327">
        <f>IF(I1206&lt;(INDEX(Lookup!$U$2:$U$10,MATCH($D$45,Lookup!$S$2:$S$10,0))),0,365)</f>
        <v>0</v>
      </c>
      <c r="M1206" s="292">
        <f t="shared" si="143"/>
        <v>0</v>
      </c>
      <c r="N1206" s="371"/>
      <c r="O1206" s="150"/>
      <c r="P1206" s="397"/>
      <c r="Q1206" s="555"/>
      <c r="R1206" s="576">
        <f t="shared" si="146"/>
        <v>0</v>
      </c>
      <c r="S1206" s="576">
        <f t="shared" si="147"/>
        <v>0</v>
      </c>
      <c r="T1206" s="576">
        <f t="shared" si="148"/>
        <v>0</v>
      </c>
      <c r="U1206" s="576">
        <f t="shared" si="149"/>
        <v>0</v>
      </c>
      <c r="V1206" s="553"/>
      <c r="W1206" s="553"/>
      <c r="X1206" s="553"/>
      <c r="Y1206" s="553"/>
      <c r="Z1206" s="397"/>
      <c r="AA1206" s="397"/>
      <c r="AB1206" s="397"/>
      <c r="AC1206" s="397"/>
      <c r="AD1206" s="397"/>
      <c r="AE1206" s="397"/>
      <c r="AF1206" s="397"/>
      <c r="AG1206" s="397"/>
      <c r="AH1206" s="397"/>
      <c r="AI1206" s="397"/>
      <c r="AJ1206" s="397"/>
      <c r="AK1206" s="397"/>
      <c r="AL1206" s="397"/>
      <c r="AM1206" s="397"/>
      <c r="AN1206" s="397"/>
      <c r="AO1206" s="397"/>
      <c r="AP1206" s="397"/>
      <c r="AQ1206" s="397"/>
      <c r="AR1206" s="397"/>
      <c r="AS1206" s="397"/>
      <c r="AT1206" s="397"/>
      <c r="AU1206" s="397"/>
      <c r="AV1206" s="397"/>
      <c r="AW1206" s="397"/>
      <c r="AX1206" s="397"/>
      <c r="AY1206" s="397"/>
      <c r="AZ1206" s="397"/>
      <c r="BA1206" s="553"/>
      <c r="BB1206" s="397"/>
      <c r="BC1206" s="397"/>
      <c r="BD1206" s="397"/>
      <c r="BE1206" s="397"/>
      <c r="BF1206" s="397"/>
      <c r="BG1206" s="397"/>
      <c r="BH1206" s="397"/>
      <c r="BI1206" s="397"/>
      <c r="BJ1206" s="397"/>
      <c r="BK1206" s="397"/>
    </row>
    <row r="1207" spans="2:63" x14ac:dyDescent="0.35">
      <c r="B1207" s="80"/>
      <c r="C1207" s="119"/>
      <c r="D1207" s="119"/>
      <c r="E1207" s="202"/>
      <c r="F1207" s="119"/>
      <c r="G1207" s="120"/>
      <c r="H1207" s="41"/>
      <c r="I1207" s="41"/>
      <c r="J1207" s="944">
        <f t="shared" si="144"/>
        <v>0</v>
      </c>
      <c r="K1207" s="292">
        <f t="shared" si="145"/>
        <v>0</v>
      </c>
      <c r="L1207" s="327">
        <f>IF(I1207&lt;(INDEX(Lookup!$U$2:$U$10,MATCH($D$45,Lookup!$S$2:$S$10,0))),0,365)</f>
        <v>0</v>
      </c>
      <c r="M1207" s="292">
        <f t="shared" si="143"/>
        <v>0</v>
      </c>
      <c r="N1207" s="371"/>
      <c r="O1207" s="150"/>
      <c r="P1207" s="397"/>
      <c r="Q1207" s="555"/>
      <c r="R1207" s="576">
        <f t="shared" si="146"/>
        <v>0</v>
      </c>
      <c r="S1207" s="576">
        <f t="shared" si="147"/>
        <v>0</v>
      </c>
      <c r="T1207" s="576">
        <f t="shared" si="148"/>
        <v>0</v>
      </c>
      <c r="U1207" s="576">
        <f t="shared" si="149"/>
        <v>0</v>
      </c>
      <c r="V1207" s="553"/>
      <c r="W1207" s="553"/>
      <c r="X1207" s="553"/>
      <c r="Y1207" s="553"/>
      <c r="Z1207" s="397"/>
      <c r="AA1207" s="397"/>
      <c r="AB1207" s="397"/>
      <c r="AC1207" s="397"/>
      <c r="AD1207" s="397"/>
      <c r="AE1207" s="397"/>
      <c r="AF1207" s="397"/>
      <c r="AG1207" s="397"/>
      <c r="AH1207" s="397"/>
      <c r="AI1207" s="397"/>
      <c r="AJ1207" s="397"/>
      <c r="AK1207" s="397"/>
      <c r="AL1207" s="397"/>
      <c r="AM1207" s="397"/>
      <c r="AN1207" s="397"/>
      <c r="AO1207" s="397"/>
      <c r="AP1207" s="397"/>
      <c r="AQ1207" s="397"/>
      <c r="AR1207" s="397"/>
      <c r="AS1207" s="397"/>
      <c r="AT1207" s="397"/>
      <c r="AU1207" s="397"/>
      <c r="AV1207" s="397"/>
      <c r="AW1207" s="397"/>
      <c r="AX1207" s="397"/>
      <c r="AY1207" s="397"/>
      <c r="AZ1207" s="397"/>
      <c r="BA1207" s="553"/>
      <c r="BB1207" s="397"/>
      <c r="BC1207" s="397"/>
      <c r="BD1207" s="397"/>
      <c r="BE1207" s="397"/>
      <c r="BF1207" s="397"/>
      <c r="BG1207" s="397"/>
      <c r="BH1207" s="397"/>
      <c r="BI1207" s="397"/>
      <c r="BJ1207" s="397"/>
      <c r="BK1207" s="397"/>
    </row>
    <row r="1208" spans="2:63" x14ac:dyDescent="0.35">
      <c r="B1208" s="80"/>
      <c r="C1208" s="119"/>
      <c r="D1208" s="119"/>
      <c r="E1208" s="202"/>
      <c r="F1208" s="119"/>
      <c r="G1208" s="120"/>
      <c r="H1208" s="41"/>
      <c r="I1208" s="41"/>
      <c r="J1208" s="944">
        <f t="shared" si="144"/>
        <v>0</v>
      </c>
      <c r="K1208" s="292">
        <f t="shared" si="145"/>
        <v>0</v>
      </c>
      <c r="L1208" s="327">
        <f>IF(I1208&lt;(INDEX(Lookup!$U$2:$U$10,MATCH($D$45,Lookup!$S$2:$S$10,0))),0,365)</f>
        <v>0</v>
      </c>
      <c r="M1208" s="292">
        <f t="shared" si="143"/>
        <v>0</v>
      </c>
      <c r="N1208" s="371"/>
      <c r="O1208" s="150"/>
      <c r="P1208" s="397"/>
      <c r="Q1208" s="555"/>
      <c r="R1208" s="576">
        <f t="shared" si="146"/>
        <v>0</v>
      </c>
      <c r="S1208" s="576">
        <f t="shared" si="147"/>
        <v>0</v>
      </c>
      <c r="T1208" s="576">
        <f t="shared" si="148"/>
        <v>0</v>
      </c>
      <c r="U1208" s="576">
        <f t="shared" si="149"/>
        <v>0</v>
      </c>
      <c r="V1208" s="553"/>
      <c r="W1208" s="553"/>
      <c r="X1208" s="553"/>
      <c r="Y1208" s="553"/>
      <c r="Z1208" s="397"/>
      <c r="AA1208" s="397"/>
      <c r="AB1208" s="397"/>
      <c r="AC1208" s="397"/>
      <c r="AD1208" s="397"/>
      <c r="AE1208" s="397"/>
      <c r="AF1208" s="397"/>
      <c r="AG1208" s="397"/>
      <c r="AH1208" s="397"/>
      <c r="AI1208" s="397"/>
      <c r="AJ1208" s="397"/>
      <c r="AK1208" s="397"/>
      <c r="AL1208" s="397"/>
      <c r="AM1208" s="397"/>
      <c r="AN1208" s="397"/>
      <c r="AO1208" s="397"/>
      <c r="AP1208" s="397"/>
      <c r="AQ1208" s="397"/>
      <c r="AR1208" s="397"/>
      <c r="AS1208" s="397"/>
      <c r="AT1208" s="397"/>
      <c r="AU1208" s="397"/>
      <c r="AV1208" s="397"/>
      <c r="AW1208" s="397"/>
      <c r="AX1208" s="397"/>
      <c r="AY1208" s="397"/>
      <c r="AZ1208" s="397"/>
      <c r="BA1208" s="553"/>
      <c r="BB1208" s="397"/>
      <c r="BC1208" s="397"/>
      <c r="BD1208" s="397"/>
      <c r="BE1208" s="397"/>
      <c r="BF1208" s="397"/>
      <c r="BG1208" s="397"/>
      <c r="BH1208" s="397"/>
      <c r="BI1208" s="397"/>
      <c r="BJ1208" s="397"/>
      <c r="BK1208" s="397"/>
    </row>
    <row r="1209" spans="2:63" x14ac:dyDescent="0.35">
      <c r="B1209" s="80"/>
      <c r="C1209" s="119"/>
      <c r="D1209" s="119"/>
      <c r="E1209" s="202"/>
      <c r="F1209" s="119"/>
      <c r="G1209" s="120"/>
      <c r="H1209" s="41"/>
      <c r="I1209" s="41"/>
      <c r="J1209" s="944">
        <f t="shared" si="144"/>
        <v>0</v>
      </c>
      <c r="K1209" s="292">
        <f t="shared" si="145"/>
        <v>0</v>
      </c>
      <c r="L1209" s="327">
        <f>IF(I1209&lt;(INDEX(Lookup!$U$2:$U$10,MATCH($D$45,Lookup!$S$2:$S$10,0))),0,365)</f>
        <v>0</v>
      </c>
      <c r="M1209" s="292">
        <f t="shared" si="143"/>
        <v>0</v>
      </c>
      <c r="N1209" s="371"/>
      <c r="O1209" s="150"/>
      <c r="P1209" s="397"/>
      <c r="Q1209" s="555"/>
      <c r="R1209" s="576">
        <f t="shared" si="146"/>
        <v>0</v>
      </c>
      <c r="S1209" s="576">
        <f t="shared" si="147"/>
        <v>0</v>
      </c>
      <c r="T1209" s="576">
        <f t="shared" si="148"/>
        <v>0</v>
      </c>
      <c r="U1209" s="576">
        <f t="shared" si="149"/>
        <v>0</v>
      </c>
      <c r="V1209" s="553"/>
      <c r="W1209" s="553"/>
      <c r="X1209" s="553"/>
      <c r="Y1209" s="553"/>
      <c r="Z1209" s="397"/>
      <c r="AA1209" s="397"/>
      <c r="AB1209" s="397"/>
      <c r="AC1209" s="397"/>
      <c r="AD1209" s="397"/>
      <c r="AE1209" s="397"/>
      <c r="AF1209" s="397"/>
      <c r="AG1209" s="397"/>
      <c r="AH1209" s="397"/>
      <c r="AI1209" s="397"/>
      <c r="AJ1209" s="397"/>
      <c r="AK1209" s="397"/>
      <c r="AL1209" s="397"/>
      <c r="AM1209" s="397"/>
      <c r="AN1209" s="397"/>
      <c r="AO1209" s="397"/>
      <c r="AP1209" s="397"/>
      <c r="AQ1209" s="397"/>
      <c r="AR1209" s="397"/>
      <c r="AS1209" s="397"/>
      <c r="AT1209" s="397"/>
      <c r="AU1209" s="397"/>
      <c r="AV1209" s="397"/>
      <c r="AW1209" s="397"/>
      <c r="AX1209" s="397"/>
      <c r="AY1209" s="397"/>
      <c r="AZ1209" s="397"/>
      <c r="BA1209" s="553"/>
      <c r="BB1209" s="397"/>
      <c r="BC1209" s="397"/>
      <c r="BD1209" s="397"/>
      <c r="BE1209" s="397"/>
      <c r="BF1209" s="397"/>
      <c r="BG1209" s="397"/>
      <c r="BH1209" s="397"/>
      <c r="BI1209" s="397"/>
      <c r="BJ1209" s="397"/>
      <c r="BK1209" s="397"/>
    </row>
    <row r="1210" spans="2:63" x14ac:dyDescent="0.35">
      <c r="B1210" s="80"/>
      <c r="C1210" s="119"/>
      <c r="D1210" s="119"/>
      <c r="E1210" s="202"/>
      <c r="F1210" s="119"/>
      <c r="G1210" s="120"/>
      <c r="H1210" s="41"/>
      <c r="I1210" s="41"/>
      <c r="J1210" s="944">
        <f t="shared" si="144"/>
        <v>0</v>
      </c>
      <c r="K1210" s="292">
        <f t="shared" si="145"/>
        <v>0</v>
      </c>
      <c r="L1210" s="327">
        <f>IF(I1210&lt;(INDEX(Lookup!$U$2:$U$10,MATCH($D$45,Lookup!$S$2:$S$10,0))),0,365)</f>
        <v>0</v>
      </c>
      <c r="M1210" s="292">
        <f t="shared" si="143"/>
        <v>0</v>
      </c>
      <c r="N1210" s="371"/>
      <c r="O1210" s="150"/>
      <c r="P1210" s="397"/>
      <c r="Q1210" s="555"/>
      <c r="R1210" s="576">
        <f t="shared" si="146"/>
        <v>0</v>
      </c>
      <c r="S1210" s="576">
        <f t="shared" si="147"/>
        <v>0</v>
      </c>
      <c r="T1210" s="576">
        <f t="shared" si="148"/>
        <v>0</v>
      </c>
      <c r="U1210" s="576">
        <f t="shared" si="149"/>
        <v>0</v>
      </c>
      <c r="V1210" s="553"/>
      <c r="W1210" s="553"/>
      <c r="X1210" s="553"/>
      <c r="Y1210" s="553"/>
      <c r="Z1210" s="397"/>
      <c r="AA1210" s="397"/>
      <c r="AB1210" s="397"/>
      <c r="AC1210" s="397"/>
      <c r="AD1210" s="397"/>
      <c r="AE1210" s="397"/>
      <c r="AF1210" s="397"/>
      <c r="AG1210" s="397"/>
      <c r="AH1210" s="397"/>
      <c r="AI1210" s="397"/>
      <c r="AJ1210" s="397"/>
      <c r="AK1210" s="397"/>
      <c r="AL1210" s="397"/>
      <c r="AM1210" s="397"/>
      <c r="AN1210" s="397"/>
      <c r="AO1210" s="397"/>
      <c r="AP1210" s="397"/>
      <c r="AQ1210" s="397"/>
      <c r="AR1210" s="397"/>
      <c r="AS1210" s="397"/>
      <c r="AT1210" s="397"/>
      <c r="AU1210" s="397"/>
      <c r="AV1210" s="397"/>
      <c r="AW1210" s="397"/>
      <c r="AX1210" s="397"/>
      <c r="AY1210" s="397"/>
      <c r="AZ1210" s="397"/>
      <c r="BA1210" s="553"/>
      <c r="BB1210" s="397"/>
      <c r="BC1210" s="397"/>
      <c r="BD1210" s="397"/>
      <c r="BE1210" s="397"/>
      <c r="BF1210" s="397"/>
      <c r="BG1210" s="397"/>
      <c r="BH1210" s="397"/>
      <c r="BI1210" s="397"/>
      <c r="BJ1210" s="397"/>
      <c r="BK1210" s="397"/>
    </row>
    <row r="1211" spans="2:63" x14ac:dyDescent="0.35">
      <c r="B1211" s="80"/>
      <c r="C1211" s="119"/>
      <c r="D1211" s="119"/>
      <c r="E1211" s="202"/>
      <c r="F1211" s="119"/>
      <c r="G1211" s="120"/>
      <c r="H1211" s="41"/>
      <c r="I1211" s="41"/>
      <c r="J1211" s="944">
        <f t="shared" si="144"/>
        <v>0</v>
      </c>
      <c r="K1211" s="292">
        <f t="shared" si="145"/>
        <v>0</v>
      </c>
      <c r="L1211" s="327">
        <f>IF(I1211&lt;(INDEX(Lookup!$U$2:$U$10,MATCH($D$45,Lookup!$S$2:$S$10,0))),0,365)</f>
        <v>0</v>
      </c>
      <c r="M1211" s="292">
        <f t="shared" si="143"/>
        <v>0</v>
      </c>
      <c r="N1211" s="371"/>
      <c r="O1211" s="150"/>
      <c r="P1211" s="397"/>
      <c r="Q1211" s="555"/>
      <c r="R1211" s="576">
        <f t="shared" si="146"/>
        <v>0</v>
      </c>
      <c r="S1211" s="576">
        <f t="shared" si="147"/>
        <v>0</v>
      </c>
      <c r="T1211" s="576">
        <f t="shared" si="148"/>
        <v>0</v>
      </c>
      <c r="U1211" s="576">
        <f t="shared" si="149"/>
        <v>0</v>
      </c>
      <c r="V1211" s="553"/>
      <c r="W1211" s="553"/>
      <c r="X1211" s="553"/>
      <c r="Y1211" s="553"/>
      <c r="Z1211" s="397"/>
      <c r="AA1211" s="397"/>
      <c r="AB1211" s="397"/>
      <c r="AC1211" s="397"/>
      <c r="AD1211" s="397"/>
      <c r="AE1211" s="397"/>
      <c r="AF1211" s="397"/>
      <c r="AG1211" s="397"/>
      <c r="AH1211" s="397"/>
      <c r="AI1211" s="397"/>
      <c r="AJ1211" s="397"/>
      <c r="AK1211" s="397"/>
      <c r="AL1211" s="397"/>
      <c r="AM1211" s="397"/>
      <c r="AN1211" s="397"/>
      <c r="AO1211" s="397"/>
      <c r="AP1211" s="397"/>
      <c r="AQ1211" s="397"/>
      <c r="AR1211" s="397"/>
      <c r="AS1211" s="397"/>
      <c r="AT1211" s="397"/>
      <c r="AU1211" s="397"/>
      <c r="AV1211" s="397"/>
      <c r="AW1211" s="397"/>
      <c r="AX1211" s="397"/>
      <c r="AY1211" s="397"/>
      <c r="AZ1211" s="397"/>
      <c r="BA1211" s="553"/>
      <c r="BB1211" s="397"/>
      <c r="BC1211" s="397"/>
      <c r="BD1211" s="397"/>
      <c r="BE1211" s="397"/>
      <c r="BF1211" s="397"/>
      <c r="BG1211" s="397"/>
      <c r="BH1211" s="397"/>
      <c r="BI1211" s="397"/>
      <c r="BJ1211" s="397"/>
      <c r="BK1211" s="397"/>
    </row>
    <row r="1212" spans="2:63" x14ac:dyDescent="0.35">
      <c r="B1212" s="80"/>
      <c r="C1212" s="119"/>
      <c r="D1212" s="119"/>
      <c r="E1212" s="202"/>
      <c r="F1212" s="119"/>
      <c r="G1212" s="120"/>
      <c r="H1212" s="41"/>
      <c r="I1212" s="41"/>
      <c r="J1212" s="944">
        <f t="shared" si="144"/>
        <v>0</v>
      </c>
      <c r="K1212" s="292">
        <f t="shared" si="145"/>
        <v>0</v>
      </c>
      <c r="L1212" s="327">
        <f>IF(I1212&lt;(INDEX(Lookup!$U$2:$U$10,MATCH($D$45,Lookup!$S$2:$S$10,0))),0,365)</f>
        <v>0</v>
      </c>
      <c r="M1212" s="292">
        <f t="shared" si="143"/>
        <v>0</v>
      </c>
      <c r="N1212" s="371"/>
      <c r="O1212" s="150"/>
      <c r="P1212" s="397"/>
      <c r="Q1212" s="555"/>
      <c r="R1212" s="576">
        <f t="shared" si="146"/>
        <v>0</v>
      </c>
      <c r="S1212" s="576">
        <f t="shared" si="147"/>
        <v>0</v>
      </c>
      <c r="T1212" s="576">
        <f t="shared" si="148"/>
        <v>0</v>
      </c>
      <c r="U1212" s="576">
        <f t="shared" si="149"/>
        <v>0</v>
      </c>
      <c r="V1212" s="553"/>
      <c r="W1212" s="553"/>
      <c r="X1212" s="553"/>
      <c r="Y1212" s="553"/>
      <c r="Z1212" s="397"/>
      <c r="AA1212" s="397"/>
      <c r="AB1212" s="397"/>
      <c r="AC1212" s="397"/>
      <c r="AD1212" s="397"/>
      <c r="AE1212" s="397"/>
      <c r="AF1212" s="397"/>
      <c r="AG1212" s="397"/>
      <c r="AH1212" s="397"/>
      <c r="AI1212" s="397"/>
      <c r="AJ1212" s="397"/>
      <c r="AK1212" s="397"/>
      <c r="AL1212" s="397"/>
      <c r="AM1212" s="397"/>
      <c r="AN1212" s="397"/>
      <c r="AO1212" s="397"/>
      <c r="AP1212" s="397"/>
      <c r="AQ1212" s="397"/>
      <c r="AR1212" s="397"/>
      <c r="AS1212" s="397"/>
      <c r="AT1212" s="397"/>
      <c r="AU1212" s="397"/>
      <c r="AV1212" s="397"/>
      <c r="AW1212" s="397"/>
      <c r="AX1212" s="397"/>
      <c r="AY1212" s="397"/>
      <c r="AZ1212" s="397"/>
      <c r="BA1212" s="553"/>
      <c r="BB1212" s="397"/>
      <c r="BC1212" s="397"/>
      <c r="BD1212" s="397"/>
      <c r="BE1212" s="397"/>
      <c r="BF1212" s="397"/>
      <c r="BG1212" s="397"/>
      <c r="BH1212" s="397"/>
      <c r="BI1212" s="397"/>
      <c r="BJ1212" s="397"/>
      <c r="BK1212" s="397"/>
    </row>
    <row r="1213" spans="2:63" x14ac:dyDescent="0.35">
      <c r="B1213" s="80"/>
      <c r="C1213" s="119"/>
      <c r="D1213" s="119"/>
      <c r="E1213" s="202"/>
      <c r="F1213" s="119"/>
      <c r="G1213" s="120"/>
      <c r="H1213" s="41"/>
      <c r="I1213" s="41"/>
      <c r="J1213" s="944">
        <f t="shared" si="144"/>
        <v>0</v>
      </c>
      <c r="K1213" s="292">
        <f t="shared" si="145"/>
        <v>0</v>
      </c>
      <c r="L1213" s="327">
        <f>IF(I1213&lt;(INDEX(Lookup!$U$2:$U$10,MATCH($D$45,Lookup!$S$2:$S$10,0))),0,365)</f>
        <v>0</v>
      </c>
      <c r="M1213" s="292">
        <f t="shared" si="143"/>
        <v>0</v>
      </c>
      <c r="N1213" s="371"/>
      <c r="O1213" s="150"/>
      <c r="P1213" s="397"/>
      <c r="Q1213" s="555"/>
      <c r="R1213" s="576">
        <f t="shared" si="146"/>
        <v>0</v>
      </c>
      <c r="S1213" s="576">
        <f t="shared" si="147"/>
        <v>0</v>
      </c>
      <c r="T1213" s="576">
        <f t="shared" si="148"/>
        <v>0</v>
      </c>
      <c r="U1213" s="576">
        <f t="shared" si="149"/>
        <v>0</v>
      </c>
      <c r="V1213" s="553"/>
      <c r="W1213" s="553"/>
      <c r="X1213" s="553"/>
      <c r="Y1213" s="553"/>
      <c r="Z1213" s="397"/>
      <c r="AA1213" s="397"/>
      <c r="AB1213" s="397"/>
      <c r="AC1213" s="397"/>
      <c r="AD1213" s="397"/>
      <c r="AE1213" s="397"/>
      <c r="AF1213" s="397"/>
      <c r="AG1213" s="397"/>
      <c r="AH1213" s="397"/>
      <c r="AI1213" s="397"/>
      <c r="AJ1213" s="397"/>
      <c r="AK1213" s="397"/>
      <c r="AL1213" s="397"/>
      <c r="AM1213" s="397"/>
      <c r="AN1213" s="397"/>
      <c r="AO1213" s="397"/>
      <c r="AP1213" s="397"/>
      <c r="AQ1213" s="397"/>
      <c r="AR1213" s="397"/>
      <c r="AS1213" s="397"/>
      <c r="AT1213" s="397"/>
      <c r="AU1213" s="397"/>
      <c r="AV1213" s="397"/>
      <c r="AW1213" s="397"/>
      <c r="AX1213" s="397"/>
      <c r="AY1213" s="397"/>
      <c r="AZ1213" s="397"/>
      <c r="BA1213" s="553"/>
      <c r="BB1213" s="397"/>
      <c r="BC1213" s="397"/>
      <c r="BD1213" s="397"/>
      <c r="BE1213" s="397"/>
      <c r="BF1213" s="397"/>
      <c r="BG1213" s="397"/>
      <c r="BH1213" s="397"/>
      <c r="BI1213" s="397"/>
      <c r="BJ1213" s="397"/>
      <c r="BK1213" s="397"/>
    </row>
    <row r="1214" spans="2:63" x14ac:dyDescent="0.35">
      <c r="B1214" s="80"/>
      <c r="C1214" s="119"/>
      <c r="D1214" s="119"/>
      <c r="E1214" s="202"/>
      <c r="F1214" s="119"/>
      <c r="G1214" s="120"/>
      <c r="H1214" s="41"/>
      <c r="I1214" s="41"/>
      <c r="J1214" s="944">
        <f t="shared" si="144"/>
        <v>0</v>
      </c>
      <c r="K1214" s="292">
        <f t="shared" si="145"/>
        <v>0</v>
      </c>
      <c r="L1214" s="327">
        <f>IF(I1214&lt;(INDEX(Lookup!$U$2:$U$10,MATCH($D$45,Lookup!$S$2:$S$10,0))),0,365)</f>
        <v>0</v>
      </c>
      <c r="M1214" s="292">
        <f t="shared" si="143"/>
        <v>0</v>
      </c>
      <c r="N1214" s="371"/>
      <c r="O1214" s="150"/>
      <c r="P1214" s="397"/>
      <c r="Q1214" s="555"/>
      <c r="R1214" s="576">
        <f t="shared" si="146"/>
        <v>0</v>
      </c>
      <c r="S1214" s="576">
        <f t="shared" si="147"/>
        <v>0</v>
      </c>
      <c r="T1214" s="576">
        <f t="shared" si="148"/>
        <v>0</v>
      </c>
      <c r="U1214" s="576">
        <f t="shared" si="149"/>
        <v>0</v>
      </c>
      <c r="V1214" s="553"/>
      <c r="W1214" s="553"/>
      <c r="X1214" s="553"/>
      <c r="Y1214" s="553"/>
      <c r="Z1214" s="397"/>
      <c r="AA1214" s="397"/>
      <c r="AB1214" s="397"/>
      <c r="AC1214" s="397"/>
      <c r="AD1214" s="397"/>
      <c r="AE1214" s="397"/>
      <c r="AF1214" s="397"/>
      <c r="AG1214" s="397"/>
      <c r="AH1214" s="397"/>
      <c r="AI1214" s="397"/>
      <c r="AJ1214" s="397"/>
      <c r="AK1214" s="397"/>
      <c r="AL1214" s="397"/>
      <c r="AM1214" s="397"/>
      <c r="AN1214" s="397"/>
      <c r="AO1214" s="397"/>
      <c r="AP1214" s="397"/>
      <c r="AQ1214" s="397"/>
      <c r="AR1214" s="397"/>
      <c r="AS1214" s="397"/>
      <c r="AT1214" s="397"/>
      <c r="AU1214" s="397"/>
      <c r="AV1214" s="397"/>
      <c r="AW1214" s="397"/>
      <c r="AX1214" s="397"/>
      <c r="AY1214" s="397"/>
      <c r="AZ1214" s="397"/>
      <c r="BA1214" s="553"/>
      <c r="BB1214" s="397"/>
      <c r="BC1214" s="397"/>
      <c r="BD1214" s="397"/>
      <c r="BE1214" s="397"/>
      <c r="BF1214" s="397"/>
      <c r="BG1214" s="397"/>
      <c r="BH1214" s="397"/>
      <c r="BI1214" s="397"/>
      <c r="BJ1214" s="397"/>
      <c r="BK1214" s="397"/>
    </row>
    <row r="1215" spans="2:63" x14ac:dyDescent="0.35">
      <c r="B1215" s="80"/>
      <c r="C1215" s="119"/>
      <c r="D1215" s="119"/>
      <c r="E1215" s="202"/>
      <c r="F1215" s="119"/>
      <c r="G1215" s="120"/>
      <c r="H1215" s="41"/>
      <c r="I1215" s="41"/>
      <c r="J1215" s="944">
        <f t="shared" si="144"/>
        <v>0</v>
      </c>
      <c r="K1215" s="292">
        <f t="shared" si="145"/>
        <v>0</v>
      </c>
      <c r="L1215" s="327">
        <f>IF(I1215&lt;(INDEX(Lookup!$U$2:$U$10,MATCH($D$45,Lookup!$S$2:$S$10,0))),0,365)</f>
        <v>0</v>
      </c>
      <c r="M1215" s="292">
        <f t="shared" si="143"/>
        <v>0</v>
      </c>
      <c r="N1215" s="371"/>
      <c r="O1215" s="150"/>
      <c r="P1215" s="397"/>
      <c r="Q1215" s="555"/>
      <c r="R1215" s="576">
        <f t="shared" si="146"/>
        <v>0</v>
      </c>
      <c r="S1215" s="576">
        <f t="shared" si="147"/>
        <v>0</v>
      </c>
      <c r="T1215" s="576">
        <f t="shared" si="148"/>
        <v>0</v>
      </c>
      <c r="U1215" s="576">
        <f t="shared" si="149"/>
        <v>0</v>
      </c>
      <c r="V1215" s="553"/>
      <c r="W1215" s="553"/>
      <c r="X1215" s="553"/>
      <c r="Y1215" s="553"/>
      <c r="Z1215" s="397"/>
      <c r="AA1215" s="397"/>
      <c r="AB1215" s="397"/>
      <c r="AC1215" s="397"/>
      <c r="AD1215" s="397"/>
      <c r="AE1215" s="397"/>
      <c r="AF1215" s="397"/>
      <c r="AG1215" s="397"/>
      <c r="AH1215" s="397"/>
      <c r="AI1215" s="397"/>
      <c r="AJ1215" s="397"/>
      <c r="AK1215" s="397"/>
      <c r="AL1215" s="397"/>
      <c r="AM1215" s="397"/>
      <c r="AN1215" s="397"/>
      <c r="AO1215" s="397"/>
      <c r="AP1215" s="397"/>
      <c r="AQ1215" s="397"/>
      <c r="AR1215" s="397"/>
      <c r="AS1215" s="397"/>
      <c r="AT1215" s="397"/>
      <c r="AU1215" s="397"/>
      <c r="AV1215" s="397"/>
      <c r="AW1215" s="397"/>
      <c r="AX1215" s="397"/>
      <c r="AY1215" s="397"/>
      <c r="AZ1215" s="397"/>
      <c r="BA1215" s="553"/>
      <c r="BB1215" s="397"/>
      <c r="BC1215" s="397"/>
      <c r="BD1215" s="397"/>
      <c r="BE1215" s="397"/>
      <c r="BF1215" s="397"/>
      <c r="BG1215" s="397"/>
      <c r="BH1215" s="397"/>
      <c r="BI1215" s="397"/>
      <c r="BJ1215" s="397"/>
      <c r="BK1215" s="397"/>
    </row>
    <row r="1216" spans="2:63" x14ac:dyDescent="0.35">
      <c r="B1216" s="80"/>
      <c r="C1216" s="119"/>
      <c r="D1216" s="119"/>
      <c r="E1216" s="202"/>
      <c r="F1216" s="119"/>
      <c r="G1216" s="120"/>
      <c r="H1216" s="41"/>
      <c r="I1216" s="41"/>
      <c r="J1216" s="944">
        <f t="shared" si="144"/>
        <v>0</v>
      </c>
      <c r="K1216" s="292">
        <f t="shared" si="145"/>
        <v>0</v>
      </c>
      <c r="L1216" s="327">
        <f>IF(I1216&lt;(INDEX(Lookup!$U$2:$U$10,MATCH($D$45,Lookup!$S$2:$S$10,0))),0,365)</f>
        <v>0</v>
      </c>
      <c r="M1216" s="292">
        <f t="shared" si="143"/>
        <v>0</v>
      </c>
      <c r="N1216" s="371"/>
      <c r="O1216" s="150"/>
      <c r="P1216" s="397"/>
      <c r="Q1216" s="555"/>
      <c r="R1216" s="576">
        <f t="shared" si="146"/>
        <v>0</v>
      </c>
      <c r="S1216" s="576">
        <f t="shared" si="147"/>
        <v>0</v>
      </c>
      <c r="T1216" s="576">
        <f t="shared" si="148"/>
        <v>0</v>
      </c>
      <c r="U1216" s="576">
        <f t="shared" si="149"/>
        <v>0</v>
      </c>
      <c r="V1216" s="553"/>
      <c r="W1216" s="553"/>
      <c r="X1216" s="553"/>
      <c r="Y1216" s="553"/>
      <c r="Z1216" s="397"/>
      <c r="AA1216" s="397"/>
      <c r="AB1216" s="397"/>
      <c r="AC1216" s="397"/>
      <c r="AD1216" s="397"/>
      <c r="AE1216" s="397"/>
      <c r="AF1216" s="397"/>
      <c r="AG1216" s="397"/>
      <c r="AH1216" s="397"/>
      <c r="AI1216" s="397"/>
      <c r="AJ1216" s="397"/>
      <c r="AK1216" s="397"/>
      <c r="AL1216" s="397"/>
      <c r="AM1216" s="397"/>
      <c r="AN1216" s="397"/>
      <c r="AO1216" s="397"/>
      <c r="AP1216" s="397"/>
      <c r="AQ1216" s="397"/>
      <c r="AR1216" s="397"/>
      <c r="AS1216" s="397"/>
      <c r="AT1216" s="397"/>
      <c r="AU1216" s="397"/>
      <c r="AV1216" s="397"/>
      <c r="AW1216" s="397"/>
      <c r="AX1216" s="397"/>
      <c r="AY1216" s="397"/>
      <c r="AZ1216" s="397"/>
      <c r="BA1216" s="553"/>
      <c r="BB1216" s="397"/>
      <c r="BC1216" s="397"/>
      <c r="BD1216" s="397"/>
      <c r="BE1216" s="397"/>
      <c r="BF1216" s="397"/>
      <c r="BG1216" s="397"/>
      <c r="BH1216" s="397"/>
      <c r="BI1216" s="397"/>
      <c r="BJ1216" s="397"/>
      <c r="BK1216" s="397"/>
    </row>
    <row r="1217" spans="2:63" x14ac:dyDescent="0.35">
      <c r="B1217" s="80"/>
      <c r="C1217" s="119"/>
      <c r="D1217" s="119"/>
      <c r="E1217" s="202"/>
      <c r="F1217" s="119"/>
      <c r="G1217" s="120"/>
      <c r="H1217" s="41"/>
      <c r="I1217" s="41"/>
      <c r="J1217" s="944">
        <f t="shared" si="144"/>
        <v>0</v>
      </c>
      <c r="K1217" s="292">
        <f t="shared" si="145"/>
        <v>0</v>
      </c>
      <c r="L1217" s="327">
        <f>IF(I1217&lt;(INDEX(Lookup!$U$2:$U$10,MATCH($D$45,Lookup!$S$2:$S$10,0))),0,365)</f>
        <v>0</v>
      </c>
      <c r="M1217" s="292">
        <f t="shared" si="143"/>
        <v>0</v>
      </c>
      <c r="N1217" s="371"/>
      <c r="O1217" s="150"/>
      <c r="P1217" s="397"/>
      <c r="Q1217" s="555"/>
      <c r="R1217" s="576">
        <f t="shared" si="146"/>
        <v>0</v>
      </c>
      <c r="S1217" s="576">
        <f t="shared" si="147"/>
        <v>0</v>
      </c>
      <c r="T1217" s="576">
        <f t="shared" si="148"/>
        <v>0</v>
      </c>
      <c r="U1217" s="576">
        <f t="shared" si="149"/>
        <v>0</v>
      </c>
      <c r="V1217" s="553"/>
      <c r="W1217" s="553"/>
      <c r="X1217" s="553"/>
      <c r="Y1217" s="553"/>
      <c r="Z1217" s="397"/>
      <c r="AA1217" s="397"/>
      <c r="AB1217" s="397"/>
      <c r="AC1217" s="397"/>
      <c r="AD1217" s="397"/>
      <c r="AE1217" s="397"/>
      <c r="AF1217" s="397"/>
      <c r="AG1217" s="397"/>
      <c r="AH1217" s="397"/>
      <c r="AI1217" s="397"/>
      <c r="AJ1217" s="397"/>
      <c r="AK1217" s="397"/>
      <c r="AL1217" s="397"/>
      <c r="AM1217" s="397"/>
      <c r="AN1217" s="397"/>
      <c r="AO1217" s="397"/>
      <c r="AP1217" s="397"/>
      <c r="AQ1217" s="397"/>
      <c r="AR1217" s="397"/>
      <c r="AS1217" s="397"/>
      <c r="AT1217" s="397"/>
      <c r="AU1217" s="397"/>
      <c r="AV1217" s="397"/>
      <c r="AW1217" s="397"/>
      <c r="AX1217" s="397"/>
      <c r="AY1217" s="397"/>
      <c r="AZ1217" s="397"/>
      <c r="BA1217" s="553"/>
      <c r="BB1217" s="397"/>
      <c r="BC1217" s="397"/>
      <c r="BD1217" s="397"/>
      <c r="BE1217" s="397"/>
      <c r="BF1217" s="397"/>
      <c r="BG1217" s="397"/>
      <c r="BH1217" s="397"/>
      <c r="BI1217" s="397"/>
      <c r="BJ1217" s="397"/>
      <c r="BK1217" s="397"/>
    </row>
    <row r="1218" spans="2:63" x14ac:dyDescent="0.35">
      <c r="B1218" s="80"/>
      <c r="C1218" s="119"/>
      <c r="D1218" s="119"/>
      <c r="E1218" s="202"/>
      <c r="F1218" s="119"/>
      <c r="G1218" s="120"/>
      <c r="H1218" s="41"/>
      <c r="I1218" s="41"/>
      <c r="J1218" s="944">
        <f t="shared" si="144"/>
        <v>0</v>
      </c>
      <c r="K1218" s="292">
        <f t="shared" si="145"/>
        <v>0</v>
      </c>
      <c r="L1218" s="327">
        <f>IF(I1218&lt;(INDEX(Lookup!$U$2:$U$10,MATCH($D$45,Lookup!$S$2:$S$10,0))),0,365)</f>
        <v>0</v>
      </c>
      <c r="M1218" s="292">
        <f t="shared" si="143"/>
        <v>0</v>
      </c>
      <c r="N1218" s="371"/>
      <c r="O1218" s="150"/>
      <c r="P1218" s="397"/>
      <c r="Q1218" s="555"/>
      <c r="R1218" s="576">
        <f t="shared" si="146"/>
        <v>0</v>
      </c>
      <c r="S1218" s="576">
        <f t="shared" si="147"/>
        <v>0</v>
      </c>
      <c r="T1218" s="576">
        <f t="shared" si="148"/>
        <v>0</v>
      </c>
      <c r="U1218" s="576">
        <f t="shared" si="149"/>
        <v>0</v>
      </c>
      <c r="V1218" s="553"/>
      <c r="W1218" s="553"/>
      <c r="X1218" s="553"/>
      <c r="Y1218" s="553"/>
      <c r="Z1218" s="397"/>
      <c r="AA1218" s="397"/>
      <c r="AB1218" s="397"/>
      <c r="AC1218" s="397"/>
      <c r="AD1218" s="397"/>
      <c r="AE1218" s="397"/>
      <c r="AF1218" s="397"/>
      <c r="AG1218" s="397"/>
      <c r="AH1218" s="397"/>
      <c r="AI1218" s="397"/>
      <c r="AJ1218" s="397"/>
      <c r="AK1218" s="397"/>
      <c r="AL1218" s="397"/>
      <c r="AM1218" s="397"/>
      <c r="AN1218" s="397"/>
      <c r="AO1218" s="397"/>
      <c r="AP1218" s="397"/>
      <c r="AQ1218" s="397"/>
      <c r="AR1218" s="397"/>
      <c r="AS1218" s="397"/>
      <c r="AT1218" s="397"/>
      <c r="AU1218" s="397"/>
      <c r="AV1218" s="397"/>
      <c r="AW1218" s="397"/>
      <c r="AX1218" s="397"/>
      <c r="AY1218" s="397"/>
      <c r="AZ1218" s="397"/>
      <c r="BA1218" s="553"/>
      <c r="BB1218" s="397"/>
      <c r="BC1218" s="397"/>
      <c r="BD1218" s="397"/>
      <c r="BE1218" s="397"/>
      <c r="BF1218" s="397"/>
      <c r="BG1218" s="397"/>
      <c r="BH1218" s="397"/>
      <c r="BI1218" s="397"/>
      <c r="BJ1218" s="397"/>
      <c r="BK1218" s="397"/>
    </row>
    <row r="1219" spans="2:63" x14ac:dyDescent="0.35">
      <c r="B1219" s="80"/>
      <c r="C1219" s="119"/>
      <c r="D1219" s="119"/>
      <c r="E1219" s="202"/>
      <c r="F1219" s="119"/>
      <c r="G1219" s="120"/>
      <c r="H1219" s="41"/>
      <c r="I1219" s="41"/>
      <c r="J1219" s="944">
        <f t="shared" si="144"/>
        <v>0</v>
      </c>
      <c r="K1219" s="292">
        <f t="shared" si="145"/>
        <v>0</v>
      </c>
      <c r="L1219" s="327">
        <f>IF(I1219&lt;(INDEX(Lookup!$U$2:$U$10,MATCH($D$45,Lookup!$S$2:$S$10,0))),0,365)</f>
        <v>0</v>
      </c>
      <c r="M1219" s="292">
        <f t="shared" si="143"/>
        <v>0</v>
      </c>
      <c r="N1219" s="371"/>
      <c r="O1219" s="150"/>
      <c r="P1219" s="397"/>
      <c r="Q1219" s="555"/>
      <c r="R1219" s="576">
        <f t="shared" si="146"/>
        <v>0</v>
      </c>
      <c r="S1219" s="576">
        <f t="shared" si="147"/>
        <v>0</v>
      </c>
      <c r="T1219" s="576">
        <f t="shared" si="148"/>
        <v>0</v>
      </c>
      <c r="U1219" s="576">
        <f t="shared" si="149"/>
        <v>0</v>
      </c>
      <c r="V1219" s="553"/>
      <c r="W1219" s="553"/>
      <c r="X1219" s="553"/>
      <c r="Y1219" s="553"/>
      <c r="Z1219" s="397"/>
      <c r="AA1219" s="397"/>
      <c r="AB1219" s="397"/>
      <c r="AC1219" s="397"/>
      <c r="AD1219" s="397"/>
      <c r="AE1219" s="397"/>
      <c r="AF1219" s="397"/>
      <c r="AG1219" s="397"/>
      <c r="AH1219" s="397"/>
      <c r="AI1219" s="397"/>
      <c r="AJ1219" s="397"/>
      <c r="AK1219" s="397"/>
      <c r="AL1219" s="397"/>
      <c r="AM1219" s="397"/>
      <c r="AN1219" s="397"/>
      <c r="AO1219" s="397"/>
      <c r="AP1219" s="397"/>
      <c r="AQ1219" s="397"/>
      <c r="AR1219" s="397"/>
      <c r="AS1219" s="397"/>
      <c r="AT1219" s="397"/>
      <c r="AU1219" s="397"/>
      <c r="AV1219" s="397"/>
      <c r="AW1219" s="397"/>
      <c r="AX1219" s="397"/>
      <c r="AY1219" s="397"/>
      <c r="AZ1219" s="397"/>
      <c r="BA1219" s="553"/>
      <c r="BB1219" s="397"/>
      <c r="BC1219" s="397"/>
      <c r="BD1219" s="397"/>
      <c r="BE1219" s="397"/>
      <c r="BF1219" s="397"/>
      <c r="BG1219" s="397"/>
      <c r="BH1219" s="397"/>
      <c r="BI1219" s="397"/>
      <c r="BJ1219" s="397"/>
      <c r="BK1219" s="397"/>
    </row>
    <row r="1220" spans="2:63" x14ac:dyDescent="0.35">
      <c r="B1220" s="80"/>
      <c r="C1220" s="119"/>
      <c r="D1220" s="119"/>
      <c r="E1220" s="202"/>
      <c r="F1220" s="119"/>
      <c r="G1220" s="120"/>
      <c r="H1220" s="41"/>
      <c r="I1220" s="41"/>
      <c r="J1220" s="944">
        <f t="shared" si="144"/>
        <v>0</v>
      </c>
      <c r="K1220" s="292">
        <f t="shared" si="145"/>
        <v>0</v>
      </c>
      <c r="L1220" s="327">
        <f>IF(I1220&lt;(INDEX(Lookup!$U$2:$U$10,MATCH($D$45,Lookup!$S$2:$S$10,0))),0,365)</f>
        <v>0</v>
      </c>
      <c r="M1220" s="292">
        <f t="shared" si="143"/>
        <v>0</v>
      </c>
      <c r="N1220" s="371"/>
      <c r="O1220" s="150"/>
      <c r="P1220" s="397"/>
      <c r="Q1220" s="555"/>
      <c r="R1220" s="576">
        <f t="shared" si="146"/>
        <v>0</v>
      </c>
      <c r="S1220" s="576">
        <f t="shared" si="147"/>
        <v>0</v>
      </c>
      <c r="T1220" s="576">
        <f t="shared" si="148"/>
        <v>0</v>
      </c>
      <c r="U1220" s="576">
        <f t="shared" si="149"/>
        <v>0</v>
      </c>
      <c r="V1220" s="553"/>
      <c r="W1220" s="553"/>
      <c r="X1220" s="553"/>
      <c r="Y1220" s="553"/>
      <c r="Z1220" s="397"/>
      <c r="AA1220" s="397"/>
      <c r="AB1220" s="397"/>
      <c r="AC1220" s="397"/>
      <c r="AD1220" s="397"/>
      <c r="AE1220" s="397"/>
      <c r="AF1220" s="397"/>
      <c r="AG1220" s="397"/>
      <c r="AH1220" s="397"/>
      <c r="AI1220" s="397"/>
      <c r="AJ1220" s="397"/>
      <c r="AK1220" s="397"/>
      <c r="AL1220" s="397"/>
      <c r="AM1220" s="397"/>
      <c r="AN1220" s="397"/>
      <c r="AO1220" s="397"/>
      <c r="AP1220" s="397"/>
      <c r="AQ1220" s="397"/>
      <c r="AR1220" s="397"/>
      <c r="AS1220" s="397"/>
      <c r="AT1220" s="397"/>
      <c r="AU1220" s="397"/>
      <c r="AV1220" s="397"/>
      <c r="AW1220" s="397"/>
      <c r="AX1220" s="397"/>
      <c r="AY1220" s="397"/>
      <c r="AZ1220" s="397"/>
      <c r="BA1220" s="553"/>
      <c r="BB1220" s="397"/>
      <c r="BC1220" s="397"/>
      <c r="BD1220" s="397"/>
      <c r="BE1220" s="397"/>
      <c r="BF1220" s="397"/>
      <c r="BG1220" s="397"/>
      <c r="BH1220" s="397"/>
      <c r="BI1220" s="397"/>
      <c r="BJ1220" s="397"/>
      <c r="BK1220" s="397"/>
    </row>
    <row r="1221" spans="2:63" x14ac:dyDescent="0.35">
      <c r="B1221" s="80"/>
      <c r="C1221" s="119"/>
      <c r="D1221" s="119"/>
      <c r="E1221" s="202"/>
      <c r="F1221" s="119"/>
      <c r="G1221" s="120"/>
      <c r="H1221" s="41"/>
      <c r="I1221" s="41"/>
      <c r="J1221" s="944">
        <f t="shared" si="144"/>
        <v>0</v>
      </c>
      <c r="K1221" s="292">
        <f t="shared" si="145"/>
        <v>0</v>
      </c>
      <c r="L1221" s="327">
        <f>IF(I1221&lt;(INDEX(Lookup!$U$2:$U$10,MATCH($D$45,Lookup!$S$2:$S$10,0))),0,365)</f>
        <v>0</v>
      </c>
      <c r="M1221" s="292">
        <f t="shared" si="143"/>
        <v>0</v>
      </c>
      <c r="N1221" s="371"/>
      <c r="O1221" s="150"/>
      <c r="P1221" s="397"/>
      <c r="Q1221" s="555"/>
      <c r="R1221" s="576">
        <f t="shared" si="146"/>
        <v>0</v>
      </c>
      <c r="S1221" s="576">
        <f t="shared" si="147"/>
        <v>0</v>
      </c>
      <c r="T1221" s="576">
        <f t="shared" si="148"/>
        <v>0</v>
      </c>
      <c r="U1221" s="576">
        <f t="shared" si="149"/>
        <v>0</v>
      </c>
      <c r="V1221" s="553"/>
      <c r="W1221" s="553"/>
      <c r="X1221" s="553"/>
      <c r="Y1221" s="553"/>
      <c r="Z1221" s="397"/>
      <c r="AA1221" s="397"/>
      <c r="AB1221" s="397"/>
      <c r="AC1221" s="397"/>
      <c r="AD1221" s="397"/>
      <c r="AE1221" s="397"/>
      <c r="AF1221" s="397"/>
      <c r="AG1221" s="397"/>
      <c r="AH1221" s="397"/>
      <c r="AI1221" s="397"/>
      <c r="AJ1221" s="397"/>
      <c r="AK1221" s="397"/>
      <c r="AL1221" s="397"/>
      <c r="AM1221" s="397"/>
      <c r="AN1221" s="397"/>
      <c r="AO1221" s="397"/>
      <c r="AP1221" s="397"/>
      <c r="AQ1221" s="397"/>
      <c r="AR1221" s="397"/>
      <c r="AS1221" s="397"/>
      <c r="AT1221" s="397"/>
      <c r="AU1221" s="397"/>
      <c r="AV1221" s="397"/>
      <c r="AW1221" s="397"/>
      <c r="AX1221" s="397"/>
      <c r="AY1221" s="397"/>
      <c r="AZ1221" s="397"/>
      <c r="BA1221" s="553"/>
      <c r="BB1221" s="397"/>
      <c r="BC1221" s="397"/>
      <c r="BD1221" s="397"/>
      <c r="BE1221" s="397"/>
      <c r="BF1221" s="397"/>
      <c r="BG1221" s="397"/>
      <c r="BH1221" s="397"/>
      <c r="BI1221" s="397"/>
      <c r="BJ1221" s="397"/>
      <c r="BK1221" s="397"/>
    </row>
    <row r="1222" spans="2:63" x14ac:dyDescent="0.35">
      <c r="B1222" s="80"/>
      <c r="C1222" s="119"/>
      <c r="D1222" s="119"/>
      <c r="E1222" s="202"/>
      <c r="F1222" s="119"/>
      <c r="G1222" s="120"/>
      <c r="H1222" s="41"/>
      <c r="I1222" s="41"/>
      <c r="J1222" s="944">
        <f t="shared" si="144"/>
        <v>0</v>
      </c>
      <c r="K1222" s="292">
        <f t="shared" si="145"/>
        <v>0</v>
      </c>
      <c r="L1222" s="327">
        <f>IF(I1222&lt;(INDEX(Lookup!$U$2:$U$10,MATCH($D$45,Lookup!$S$2:$S$10,0))),0,365)</f>
        <v>0</v>
      </c>
      <c r="M1222" s="292">
        <f t="shared" si="143"/>
        <v>0</v>
      </c>
      <c r="N1222" s="371"/>
      <c r="O1222" s="150"/>
      <c r="P1222" s="397"/>
      <c r="Q1222" s="555"/>
      <c r="R1222" s="576">
        <f t="shared" si="146"/>
        <v>0</v>
      </c>
      <c r="S1222" s="576">
        <f t="shared" si="147"/>
        <v>0</v>
      </c>
      <c r="T1222" s="576">
        <f t="shared" si="148"/>
        <v>0</v>
      </c>
      <c r="U1222" s="576">
        <f t="shared" si="149"/>
        <v>0</v>
      </c>
      <c r="V1222" s="553"/>
      <c r="W1222" s="553"/>
      <c r="X1222" s="553"/>
      <c r="Y1222" s="553"/>
      <c r="Z1222" s="397"/>
      <c r="AA1222" s="397"/>
      <c r="AB1222" s="397"/>
      <c r="AC1222" s="397"/>
      <c r="AD1222" s="397"/>
      <c r="AE1222" s="397"/>
      <c r="AF1222" s="397"/>
      <c r="AG1222" s="397"/>
      <c r="AH1222" s="397"/>
      <c r="AI1222" s="397"/>
      <c r="AJ1222" s="397"/>
      <c r="AK1222" s="397"/>
      <c r="AL1222" s="397"/>
      <c r="AM1222" s="397"/>
      <c r="AN1222" s="397"/>
      <c r="AO1222" s="397"/>
      <c r="AP1222" s="397"/>
      <c r="AQ1222" s="397"/>
      <c r="AR1222" s="397"/>
      <c r="AS1222" s="397"/>
      <c r="AT1222" s="397"/>
      <c r="AU1222" s="397"/>
      <c r="AV1222" s="397"/>
      <c r="AW1222" s="397"/>
      <c r="AX1222" s="397"/>
      <c r="AY1222" s="397"/>
      <c r="AZ1222" s="397"/>
      <c r="BA1222" s="553"/>
      <c r="BB1222" s="397"/>
      <c r="BC1222" s="397"/>
      <c r="BD1222" s="397"/>
      <c r="BE1222" s="397"/>
      <c r="BF1222" s="397"/>
      <c r="BG1222" s="397"/>
      <c r="BH1222" s="397"/>
      <c r="BI1222" s="397"/>
      <c r="BJ1222" s="397"/>
      <c r="BK1222" s="397"/>
    </row>
    <row r="1223" spans="2:63" x14ac:dyDescent="0.35">
      <c r="B1223" s="80"/>
      <c r="C1223" s="119"/>
      <c r="D1223" s="119"/>
      <c r="E1223" s="202"/>
      <c r="F1223" s="119"/>
      <c r="G1223" s="120"/>
      <c r="H1223" s="41"/>
      <c r="I1223" s="41"/>
      <c r="J1223" s="944">
        <f t="shared" si="144"/>
        <v>0</v>
      </c>
      <c r="K1223" s="292">
        <f t="shared" si="145"/>
        <v>0</v>
      </c>
      <c r="L1223" s="327">
        <f>IF(I1223&lt;(INDEX(Lookup!$U$2:$U$10,MATCH($D$45,Lookup!$S$2:$S$10,0))),0,365)</f>
        <v>0</v>
      </c>
      <c r="M1223" s="292">
        <f t="shared" si="143"/>
        <v>0</v>
      </c>
      <c r="N1223" s="371"/>
      <c r="O1223" s="150"/>
      <c r="P1223" s="397"/>
      <c r="Q1223" s="555"/>
      <c r="R1223" s="576">
        <f t="shared" si="146"/>
        <v>0</v>
      </c>
      <c r="S1223" s="576">
        <f t="shared" si="147"/>
        <v>0</v>
      </c>
      <c r="T1223" s="576">
        <f t="shared" si="148"/>
        <v>0</v>
      </c>
      <c r="U1223" s="576">
        <f t="shared" si="149"/>
        <v>0</v>
      </c>
      <c r="V1223" s="553"/>
      <c r="W1223" s="553"/>
      <c r="X1223" s="553"/>
      <c r="Y1223" s="553"/>
      <c r="Z1223" s="397"/>
      <c r="AA1223" s="397"/>
      <c r="AB1223" s="397"/>
      <c r="AC1223" s="397"/>
      <c r="AD1223" s="397"/>
      <c r="AE1223" s="397"/>
      <c r="AF1223" s="397"/>
      <c r="AG1223" s="397"/>
      <c r="AH1223" s="397"/>
      <c r="AI1223" s="397"/>
      <c r="AJ1223" s="397"/>
      <c r="AK1223" s="397"/>
      <c r="AL1223" s="397"/>
      <c r="AM1223" s="397"/>
      <c r="AN1223" s="397"/>
      <c r="AO1223" s="397"/>
      <c r="AP1223" s="397"/>
      <c r="AQ1223" s="397"/>
      <c r="AR1223" s="397"/>
      <c r="AS1223" s="397"/>
      <c r="AT1223" s="397"/>
      <c r="AU1223" s="397"/>
      <c r="AV1223" s="397"/>
      <c r="AW1223" s="397"/>
      <c r="AX1223" s="397"/>
      <c r="AY1223" s="397"/>
      <c r="AZ1223" s="397"/>
      <c r="BA1223" s="553"/>
      <c r="BB1223" s="397"/>
      <c r="BC1223" s="397"/>
      <c r="BD1223" s="397"/>
      <c r="BE1223" s="397"/>
      <c r="BF1223" s="397"/>
      <c r="BG1223" s="397"/>
      <c r="BH1223" s="397"/>
      <c r="BI1223" s="397"/>
      <c r="BJ1223" s="397"/>
      <c r="BK1223" s="397"/>
    </row>
    <row r="1224" spans="2:63" x14ac:dyDescent="0.35">
      <c r="B1224" s="80"/>
      <c r="C1224" s="119"/>
      <c r="D1224" s="119"/>
      <c r="E1224" s="202"/>
      <c r="F1224" s="119"/>
      <c r="G1224" s="120"/>
      <c r="H1224" s="41"/>
      <c r="I1224" s="41"/>
      <c r="J1224" s="944">
        <f t="shared" si="144"/>
        <v>0</v>
      </c>
      <c r="K1224" s="292">
        <f t="shared" si="145"/>
        <v>0</v>
      </c>
      <c r="L1224" s="327">
        <f>IF(I1224&lt;(INDEX(Lookup!$U$2:$U$10,MATCH($D$45,Lookup!$S$2:$S$10,0))),0,365)</f>
        <v>0</v>
      </c>
      <c r="M1224" s="292">
        <f t="shared" si="143"/>
        <v>0</v>
      </c>
      <c r="N1224" s="371"/>
      <c r="O1224" s="150"/>
      <c r="P1224" s="397"/>
      <c r="Q1224" s="555"/>
      <c r="R1224" s="576">
        <f t="shared" si="146"/>
        <v>0</v>
      </c>
      <c r="S1224" s="576">
        <f t="shared" si="147"/>
        <v>0</v>
      </c>
      <c r="T1224" s="576">
        <f t="shared" si="148"/>
        <v>0</v>
      </c>
      <c r="U1224" s="576">
        <f t="shared" si="149"/>
        <v>0</v>
      </c>
      <c r="V1224" s="553"/>
      <c r="W1224" s="553"/>
      <c r="X1224" s="553"/>
      <c r="Y1224" s="553"/>
      <c r="Z1224" s="397"/>
      <c r="AA1224" s="397"/>
      <c r="AB1224" s="397"/>
      <c r="AC1224" s="397"/>
      <c r="AD1224" s="397"/>
      <c r="AE1224" s="397"/>
      <c r="AF1224" s="397"/>
      <c r="AG1224" s="397"/>
      <c r="AH1224" s="397"/>
      <c r="AI1224" s="397"/>
      <c r="AJ1224" s="397"/>
      <c r="AK1224" s="397"/>
      <c r="AL1224" s="397"/>
      <c r="AM1224" s="397"/>
      <c r="AN1224" s="397"/>
      <c r="AO1224" s="397"/>
      <c r="AP1224" s="397"/>
      <c r="AQ1224" s="397"/>
      <c r="AR1224" s="397"/>
      <c r="AS1224" s="397"/>
      <c r="AT1224" s="397"/>
      <c r="AU1224" s="397"/>
      <c r="AV1224" s="397"/>
      <c r="AW1224" s="397"/>
      <c r="AX1224" s="397"/>
      <c r="AY1224" s="397"/>
      <c r="AZ1224" s="397"/>
      <c r="BA1224" s="553"/>
      <c r="BB1224" s="397"/>
      <c r="BC1224" s="397"/>
      <c r="BD1224" s="397"/>
      <c r="BE1224" s="397"/>
      <c r="BF1224" s="397"/>
      <c r="BG1224" s="397"/>
      <c r="BH1224" s="397"/>
      <c r="BI1224" s="397"/>
      <c r="BJ1224" s="397"/>
      <c r="BK1224" s="397"/>
    </row>
    <row r="1225" spans="2:63" x14ac:dyDescent="0.35">
      <c r="B1225" s="80"/>
      <c r="C1225" s="119"/>
      <c r="D1225" s="119"/>
      <c r="E1225" s="202"/>
      <c r="F1225" s="119"/>
      <c r="G1225" s="120"/>
      <c r="H1225" s="41"/>
      <c r="I1225" s="41"/>
      <c r="J1225" s="944">
        <f t="shared" si="144"/>
        <v>0</v>
      </c>
      <c r="K1225" s="292">
        <f t="shared" si="145"/>
        <v>0</v>
      </c>
      <c r="L1225" s="327">
        <f>IF(I1225&lt;(INDEX(Lookup!$U$2:$U$10,MATCH($D$45,Lookup!$S$2:$S$10,0))),0,365)</f>
        <v>0</v>
      </c>
      <c r="M1225" s="292">
        <f t="shared" si="143"/>
        <v>0</v>
      </c>
      <c r="N1225" s="371"/>
      <c r="O1225" s="150"/>
      <c r="P1225" s="397"/>
      <c r="Q1225" s="555"/>
      <c r="R1225" s="576">
        <f t="shared" si="146"/>
        <v>0</v>
      </c>
      <c r="S1225" s="576">
        <f t="shared" si="147"/>
        <v>0</v>
      </c>
      <c r="T1225" s="576">
        <f t="shared" si="148"/>
        <v>0</v>
      </c>
      <c r="U1225" s="576">
        <f t="shared" si="149"/>
        <v>0</v>
      </c>
      <c r="V1225" s="553"/>
      <c r="W1225" s="553"/>
      <c r="X1225" s="553"/>
      <c r="Y1225" s="553"/>
      <c r="Z1225" s="397"/>
      <c r="AA1225" s="397"/>
      <c r="AB1225" s="397"/>
      <c r="AC1225" s="397"/>
      <c r="AD1225" s="397"/>
      <c r="AE1225" s="397"/>
      <c r="AF1225" s="397"/>
      <c r="AG1225" s="397"/>
      <c r="AH1225" s="397"/>
      <c r="AI1225" s="397"/>
      <c r="AJ1225" s="397"/>
      <c r="AK1225" s="397"/>
      <c r="AL1225" s="397"/>
      <c r="AM1225" s="397"/>
      <c r="AN1225" s="397"/>
      <c r="AO1225" s="397"/>
      <c r="AP1225" s="397"/>
      <c r="AQ1225" s="397"/>
      <c r="AR1225" s="397"/>
      <c r="AS1225" s="397"/>
      <c r="AT1225" s="397"/>
      <c r="AU1225" s="397"/>
      <c r="AV1225" s="397"/>
      <c r="AW1225" s="397"/>
      <c r="AX1225" s="397"/>
      <c r="AY1225" s="397"/>
      <c r="AZ1225" s="397"/>
      <c r="BA1225" s="553"/>
      <c r="BB1225" s="397"/>
      <c r="BC1225" s="397"/>
      <c r="BD1225" s="397"/>
      <c r="BE1225" s="397"/>
      <c r="BF1225" s="397"/>
      <c r="BG1225" s="397"/>
      <c r="BH1225" s="397"/>
      <c r="BI1225" s="397"/>
      <c r="BJ1225" s="397"/>
      <c r="BK1225" s="397"/>
    </row>
    <row r="1226" spans="2:63" x14ac:dyDescent="0.35">
      <c r="B1226" s="80"/>
      <c r="C1226" s="119"/>
      <c r="D1226" s="119"/>
      <c r="E1226" s="202"/>
      <c r="F1226" s="119"/>
      <c r="G1226" s="120"/>
      <c r="H1226" s="41"/>
      <c r="I1226" s="41"/>
      <c r="J1226" s="944">
        <f t="shared" si="144"/>
        <v>0</v>
      </c>
      <c r="K1226" s="292">
        <f t="shared" si="145"/>
        <v>0</v>
      </c>
      <c r="L1226" s="327">
        <f>IF(I1226&lt;(INDEX(Lookup!$U$2:$U$10,MATCH($D$45,Lookup!$S$2:$S$10,0))),0,365)</f>
        <v>0</v>
      </c>
      <c r="M1226" s="292">
        <f t="shared" si="143"/>
        <v>0</v>
      </c>
      <c r="N1226" s="371"/>
      <c r="O1226" s="150"/>
      <c r="P1226" s="397"/>
      <c r="Q1226" s="555"/>
      <c r="R1226" s="576">
        <f t="shared" si="146"/>
        <v>0</v>
      </c>
      <c r="S1226" s="576">
        <f t="shared" si="147"/>
        <v>0</v>
      </c>
      <c r="T1226" s="576">
        <f t="shared" si="148"/>
        <v>0</v>
      </c>
      <c r="U1226" s="576">
        <f t="shared" si="149"/>
        <v>0</v>
      </c>
      <c r="V1226" s="553"/>
      <c r="W1226" s="553"/>
      <c r="X1226" s="553"/>
      <c r="Y1226" s="553"/>
      <c r="Z1226" s="397"/>
      <c r="AA1226" s="397"/>
      <c r="AB1226" s="397"/>
      <c r="AC1226" s="397"/>
      <c r="AD1226" s="397"/>
      <c r="AE1226" s="397"/>
      <c r="AF1226" s="397"/>
      <c r="AG1226" s="397"/>
      <c r="AH1226" s="397"/>
      <c r="AI1226" s="397"/>
      <c r="AJ1226" s="397"/>
      <c r="AK1226" s="397"/>
      <c r="AL1226" s="397"/>
      <c r="AM1226" s="397"/>
      <c r="AN1226" s="397"/>
      <c r="AO1226" s="397"/>
      <c r="AP1226" s="397"/>
      <c r="AQ1226" s="397"/>
      <c r="AR1226" s="397"/>
      <c r="AS1226" s="397"/>
      <c r="AT1226" s="397"/>
      <c r="AU1226" s="397"/>
      <c r="AV1226" s="397"/>
      <c r="AW1226" s="397"/>
      <c r="AX1226" s="397"/>
      <c r="AY1226" s="397"/>
      <c r="AZ1226" s="397"/>
      <c r="BA1226" s="553"/>
      <c r="BB1226" s="397"/>
      <c r="BC1226" s="397"/>
      <c r="BD1226" s="397"/>
      <c r="BE1226" s="397"/>
      <c r="BF1226" s="397"/>
      <c r="BG1226" s="397"/>
      <c r="BH1226" s="397"/>
      <c r="BI1226" s="397"/>
      <c r="BJ1226" s="397"/>
      <c r="BK1226" s="397"/>
    </row>
    <row r="1227" spans="2:63" x14ac:dyDescent="0.35">
      <c r="B1227" s="80"/>
      <c r="C1227" s="119"/>
      <c r="D1227" s="119"/>
      <c r="E1227" s="202"/>
      <c r="F1227" s="119"/>
      <c r="G1227" s="120"/>
      <c r="H1227" s="41"/>
      <c r="I1227" s="41"/>
      <c r="J1227" s="944">
        <f t="shared" si="144"/>
        <v>0</v>
      </c>
      <c r="K1227" s="292">
        <f t="shared" si="145"/>
        <v>0</v>
      </c>
      <c r="L1227" s="327">
        <f>IF(I1227&lt;(INDEX(Lookup!$U$2:$U$10,MATCH($D$45,Lookup!$S$2:$S$10,0))),0,365)</f>
        <v>0</v>
      </c>
      <c r="M1227" s="292">
        <f t="shared" si="143"/>
        <v>0</v>
      </c>
      <c r="N1227" s="371"/>
      <c r="O1227" s="150"/>
      <c r="P1227" s="397"/>
      <c r="Q1227" s="555"/>
      <c r="R1227" s="576">
        <f t="shared" si="146"/>
        <v>0</v>
      </c>
      <c r="S1227" s="576">
        <f t="shared" si="147"/>
        <v>0</v>
      </c>
      <c r="T1227" s="576">
        <f t="shared" si="148"/>
        <v>0</v>
      </c>
      <c r="U1227" s="576">
        <f t="shared" si="149"/>
        <v>0</v>
      </c>
      <c r="V1227" s="553"/>
      <c r="W1227" s="553"/>
      <c r="X1227" s="553"/>
      <c r="Y1227" s="553"/>
      <c r="Z1227" s="397"/>
      <c r="AA1227" s="397"/>
      <c r="AB1227" s="397"/>
      <c r="AC1227" s="397"/>
      <c r="AD1227" s="397"/>
      <c r="AE1227" s="397"/>
      <c r="AF1227" s="397"/>
      <c r="AG1227" s="397"/>
      <c r="AH1227" s="397"/>
      <c r="AI1227" s="397"/>
      <c r="AJ1227" s="397"/>
      <c r="AK1227" s="397"/>
      <c r="AL1227" s="397"/>
      <c r="AM1227" s="397"/>
      <c r="AN1227" s="397"/>
      <c r="AO1227" s="397"/>
      <c r="AP1227" s="397"/>
      <c r="AQ1227" s="397"/>
      <c r="AR1227" s="397"/>
      <c r="AS1227" s="397"/>
      <c r="AT1227" s="397"/>
      <c r="AU1227" s="397"/>
      <c r="AV1227" s="397"/>
      <c r="AW1227" s="397"/>
      <c r="AX1227" s="397"/>
      <c r="AY1227" s="397"/>
      <c r="AZ1227" s="397"/>
      <c r="BA1227" s="553"/>
      <c r="BB1227" s="397"/>
      <c r="BC1227" s="397"/>
      <c r="BD1227" s="397"/>
      <c r="BE1227" s="397"/>
      <c r="BF1227" s="397"/>
      <c r="BG1227" s="397"/>
      <c r="BH1227" s="397"/>
      <c r="BI1227" s="397"/>
      <c r="BJ1227" s="397"/>
      <c r="BK1227" s="397"/>
    </row>
    <row r="1228" spans="2:63" x14ac:dyDescent="0.35">
      <c r="B1228" s="80"/>
      <c r="C1228" s="119"/>
      <c r="D1228" s="119"/>
      <c r="E1228" s="202"/>
      <c r="F1228" s="119"/>
      <c r="G1228" s="120"/>
      <c r="H1228" s="41"/>
      <c r="I1228" s="41"/>
      <c r="J1228" s="944">
        <f t="shared" si="144"/>
        <v>0</v>
      </c>
      <c r="K1228" s="292">
        <f t="shared" si="145"/>
        <v>0</v>
      </c>
      <c r="L1228" s="327">
        <f>IF(I1228&lt;(INDEX(Lookup!$U$2:$U$10,MATCH($D$45,Lookup!$S$2:$S$10,0))),0,365)</f>
        <v>0</v>
      </c>
      <c r="M1228" s="292">
        <f t="shared" si="143"/>
        <v>0</v>
      </c>
      <c r="N1228" s="371"/>
      <c r="O1228" s="150"/>
      <c r="P1228" s="397"/>
      <c r="Q1228" s="555"/>
      <c r="R1228" s="576">
        <f t="shared" si="146"/>
        <v>0</v>
      </c>
      <c r="S1228" s="576">
        <f t="shared" si="147"/>
        <v>0</v>
      </c>
      <c r="T1228" s="576">
        <f t="shared" si="148"/>
        <v>0</v>
      </c>
      <c r="U1228" s="576">
        <f t="shared" si="149"/>
        <v>0</v>
      </c>
      <c r="V1228" s="553"/>
      <c r="W1228" s="553"/>
      <c r="X1228" s="553"/>
      <c r="Y1228" s="553"/>
      <c r="Z1228" s="397"/>
      <c r="AA1228" s="397"/>
      <c r="AB1228" s="397"/>
      <c r="AC1228" s="397"/>
      <c r="AD1228" s="397"/>
      <c r="AE1228" s="397"/>
      <c r="AF1228" s="397"/>
      <c r="AG1228" s="397"/>
      <c r="AH1228" s="397"/>
      <c r="AI1228" s="397"/>
      <c r="AJ1228" s="397"/>
      <c r="AK1228" s="397"/>
      <c r="AL1228" s="397"/>
      <c r="AM1228" s="397"/>
      <c r="AN1228" s="397"/>
      <c r="AO1228" s="397"/>
      <c r="AP1228" s="397"/>
      <c r="AQ1228" s="397"/>
      <c r="AR1228" s="397"/>
      <c r="AS1228" s="397"/>
      <c r="AT1228" s="397"/>
      <c r="AU1228" s="397"/>
      <c r="AV1228" s="397"/>
      <c r="AW1228" s="397"/>
      <c r="AX1228" s="397"/>
      <c r="AY1228" s="397"/>
      <c r="AZ1228" s="397"/>
      <c r="BA1228" s="553"/>
      <c r="BB1228" s="397"/>
      <c r="BC1228" s="397"/>
      <c r="BD1228" s="397"/>
      <c r="BE1228" s="397"/>
      <c r="BF1228" s="397"/>
      <c r="BG1228" s="397"/>
      <c r="BH1228" s="397"/>
      <c r="BI1228" s="397"/>
      <c r="BJ1228" s="397"/>
      <c r="BK1228" s="397"/>
    </row>
    <row r="1229" spans="2:63" x14ac:dyDescent="0.35">
      <c r="B1229" s="80"/>
      <c r="C1229" s="119"/>
      <c r="D1229" s="119"/>
      <c r="E1229" s="202"/>
      <c r="F1229" s="119"/>
      <c r="G1229" s="120"/>
      <c r="H1229" s="41"/>
      <c r="I1229" s="41"/>
      <c r="J1229" s="944">
        <f t="shared" si="144"/>
        <v>0</v>
      </c>
      <c r="K1229" s="292">
        <f t="shared" si="145"/>
        <v>0</v>
      </c>
      <c r="L1229" s="327">
        <f>IF(I1229&lt;(INDEX(Lookup!$U$2:$U$10,MATCH($D$45,Lookup!$S$2:$S$10,0))),0,365)</f>
        <v>0</v>
      </c>
      <c r="M1229" s="292">
        <f t="shared" si="143"/>
        <v>0</v>
      </c>
      <c r="N1229" s="371"/>
      <c r="O1229" s="150"/>
      <c r="P1229" s="397"/>
      <c r="Q1229" s="555"/>
      <c r="R1229" s="576">
        <f t="shared" si="146"/>
        <v>0</v>
      </c>
      <c r="S1229" s="576">
        <f t="shared" si="147"/>
        <v>0</v>
      </c>
      <c r="T1229" s="576">
        <f t="shared" si="148"/>
        <v>0</v>
      </c>
      <c r="U1229" s="576">
        <f t="shared" si="149"/>
        <v>0</v>
      </c>
      <c r="V1229" s="553"/>
      <c r="W1229" s="553"/>
      <c r="X1229" s="553"/>
      <c r="Y1229" s="553"/>
      <c r="Z1229" s="397"/>
      <c r="AA1229" s="397"/>
      <c r="AB1229" s="397"/>
      <c r="AC1229" s="397"/>
      <c r="AD1229" s="397"/>
      <c r="AE1229" s="397"/>
      <c r="AF1229" s="397"/>
      <c r="AG1229" s="397"/>
      <c r="AH1229" s="397"/>
      <c r="AI1229" s="397"/>
      <c r="AJ1229" s="397"/>
      <c r="AK1229" s="397"/>
      <c r="AL1229" s="397"/>
      <c r="AM1229" s="397"/>
      <c r="AN1229" s="397"/>
      <c r="AO1229" s="397"/>
      <c r="AP1229" s="397"/>
      <c r="AQ1229" s="397"/>
      <c r="AR1229" s="397"/>
      <c r="AS1229" s="397"/>
      <c r="AT1229" s="397"/>
      <c r="AU1229" s="397"/>
      <c r="AV1229" s="397"/>
      <c r="AW1229" s="397"/>
      <c r="AX1229" s="397"/>
      <c r="AY1229" s="397"/>
      <c r="AZ1229" s="397"/>
      <c r="BA1229" s="553"/>
      <c r="BB1229" s="397"/>
      <c r="BC1229" s="397"/>
      <c r="BD1229" s="397"/>
      <c r="BE1229" s="397"/>
      <c r="BF1229" s="397"/>
      <c r="BG1229" s="397"/>
      <c r="BH1229" s="397"/>
      <c r="BI1229" s="397"/>
      <c r="BJ1229" s="397"/>
      <c r="BK1229" s="397"/>
    </row>
    <row r="1230" spans="2:63" x14ac:dyDescent="0.35">
      <c r="B1230" s="80"/>
      <c r="C1230" s="119"/>
      <c r="D1230" s="119"/>
      <c r="E1230" s="202"/>
      <c r="F1230" s="119"/>
      <c r="G1230" s="120"/>
      <c r="H1230" s="41"/>
      <c r="I1230" s="41"/>
      <c r="J1230" s="944">
        <f t="shared" si="144"/>
        <v>0</v>
      </c>
      <c r="K1230" s="292">
        <f t="shared" si="145"/>
        <v>0</v>
      </c>
      <c r="L1230" s="327">
        <f>IF(I1230&lt;(INDEX(Lookup!$U$2:$U$10,MATCH($D$45,Lookup!$S$2:$S$10,0))),0,365)</f>
        <v>0</v>
      </c>
      <c r="M1230" s="292">
        <f t="shared" si="143"/>
        <v>0</v>
      </c>
      <c r="N1230" s="371"/>
      <c r="O1230" s="150"/>
      <c r="P1230" s="397"/>
      <c r="Q1230" s="555"/>
      <c r="R1230" s="576">
        <f t="shared" si="146"/>
        <v>0</v>
      </c>
      <c r="S1230" s="576">
        <f t="shared" si="147"/>
        <v>0</v>
      </c>
      <c r="T1230" s="576">
        <f t="shared" si="148"/>
        <v>0</v>
      </c>
      <c r="U1230" s="576">
        <f t="shared" si="149"/>
        <v>0</v>
      </c>
      <c r="V1230" s="553"/>
      <c r="W1230" s="553"/>
      <c r="X1230" s="553"/>
      <c r="Y1230" s="553"/>
      <c r="Z1230" s="397"/>
      <c r="AA1230" s="397"/>
      <c r="AB1230" s="397"/>
      <c r="AC1230" s="397"/>
      <c r="AD1230" s="397"/>
      <c r="AE1230" s="397"/>
      <c r="AF1230" s="397"/>
      <c r="AG1230" s="397"/>
      <c r="AH1230" s="397"/>
      <c r="AI1230" s="397"/>
      <c r="AJ1230" s="397"/>
      <c r="AK1230" s="397"/>
      <c r="AL1230" s="397"/>
      <c r="AM1230" s="397"/>
      <c r="AN1230" s="397"/>
      <c r="AO1230" s="397"/>
      <c r="AP1230" s="397"/>
      <c r="AQ1230" s="397"/>
      <c r="AR1230" s="397"/>
      <c r="AS1230" s="397"/>
      <c r="AT1230" s="397"/>
      <c r="AU1230" s="397"/>
      <c r="AV1230" s="397"/>
      <c r="AW1230" s="397"/>
      <c r="AX1230" s="397"/>
      <c r="AY1230" s="397"/>
      <c r="AZ1230" s="397"/>
      <c r="BA1230" s="553"/>
      <c r="BB1230" s="397"/>
      <c r="BC1230" s="397"/>
      <c r="BD1230" s="397"/>
      <c r="BE1230" s="397"/>
      <c r="BF1230" s="397"/>
      <c r="BG1230" s="397"/>
      <c r="BH1230" s="397"/>
      <c r="BI1230" s="397"/>
      <c r="BJ1230" s="397"/>
      <c r="BK1230" s="397"/>
    </row>
    <row r="1231" spans="2:63" x14ac:dyDescent="0.35">
      <c r="B1231" s="80"/>
      <c r="C1231" s="119"/>
      <c r="D1231" s="119"/>
      <c r="E1231" s="202"/>
      <c r="F1231" s="119"/>
      <c r="G1231" s="120"/>
      <c r="H1231" s="41"/>
      <c r="I1231" s="41"/>
      <c r="J1231" s="944">
        <f t="shared" si="144"/>
        <v>0</v>
      </c>
      <c r="K1231" s="292">
        <f t="shared" si="145"/>
        <v>0</v>
      </c>
      <c r="L1231" s="327">
        <f>IF(I1231&lt;(INDEX(Lookup!$U$2:$U$10,MATCH($D$45,Lookup!$S$2:$S$10,0))),0,365)</f>
        <v>0</v>
      </c>
      <c r="M1231" s="292">
        <f t="shared" si="143"/>
        <v>0</v>
      </c>
      <c r="N1231" s="371"/>
      <c r="O1231" s="150"/>
      <c r="P1231" s="397"/>
      <c r="Q1231" s="555"/>
      <c r="R1231" s="576">
        <f t="shared" si="146"/>
        <v>0</v>
      </c>
      <c r="S1231" s="576">
        <f t="shared" si="147"/>
        <v>0</v>
      </c>
      <c r="T1231" s="576">
        <f t="shared" si="148"/>
        <v>0</v>
      </c>
      <c r="U1231" s="576">
        <f t="shared" si="149"/>
        <v>0</v>
      </c>
      <c r="V1231" s="553"/>
      <c r="W1231" s="553"/>
      <c r="X1231" s="553"/>
      <c r="Y1231" s="553"/>
      <c r="Z1231" s="397"/>
      <c r="AA1231" s="397"/>
      <c r="AB1231" s="397"/>
      <c r="AC1231" s="397"/>
      <c r="AD1231" s="397"/>
      <c r="AE1231" s="397"/>
      <c r="AF1231" s="397"/>
      <c r="AG1231" s="397"/>
      <c r="AH1231" s="397"/>
      <c r="AI1231" s="397"/>
      <c r="AJ1231" s="397"/>
      <c r="AK1231" s="397"/>
      <c r="AL1231" s="397"/>
      <c r="AM1231" s="397"/>
      <c r="AN1231" s="397"/>
      <c r="AO1231" s="397"/>
      <c r="AP1231" s="397"/>
      <c r="AQ1231" s="397"/>
      <c r="AR1231" s="397"/>
      <c r="AS1231" s="397"/>
      <c r="AT1231" s="397"/>
      <c r="AU1231" s="397"/>
      <c r="AV1231" s="397"/>
      <c r="AW1231" s="397"/>
      <c r="AX1231" s="397"/>
      <c r="AY1231" s="397"/>
      <c r="AZ1231" s="397"/>
      <c r="BA1231" s="553"/>
      <c r="BB1231" s="397"/>
      <c r="BC1231" s="397"/>
      <c r="BD1231" s="397"/>
      <c r="BE1231" s="397"/>
      <c r="BF1231" s="397"/>
      <c r="BG1231" s="397"/>
      <c r="BH1231" s="397"/>
      <c r="BI1231" s="397"/>
      <c r="BJ1231" s="397"/>
      <c r="BK1231" s="397"/>
    </row>
    <row r="1232" spans="2:63" x14ac:dyDescent="0.35">
      <c r="B1232" s="80"/>
      <c r="C1232" s="119"/>
      <c r="D1232" s="119"/>
      <c r="E1232" s="202"/>
      <c r="F1232" s="119"/>
      <c r="G1232" s="120"/>
      <c r="H1232" s="41"/>
      <c r="I1232" s="41"/>
      <c r="J1232" s="944">
        <f t="shared" si="144"/>
        <v>0</v>
      </c>
      <c r="K1232" s="292">
        <f t="shared" si="145"/>
        <v>0</v>
      </c>
      <c r="L1232" s="327">
        <f>IF(I1232&lt;(INDEX(Lookup!$U$2:$U$10,MATCH($D$45,Lookup!$S$2:$S$10,0))),0,365)</f>
        <v>0</v>
      </c>
      <c r="M1232" s="292">
        <f t="shared" si="143"/>
        <v>0</v>
      </c>
      <c r="N1232" s="371"/>
      <c r="O1232" s="150"/>
      <c r="P1232" s="397"/>
      <c r="Q1232" s="555"/>
      <c r="R1232" s="576">
        <f t="shared" si="146"/>
        <v>0</v>
      </c>
      <c r="S1232" s="576">
        <f t="shared" si="147"/>
        <v>0</v>
      </c>
      <c r="T1232" s="576">
        <f t="shared" si="148"/>
        <v>0</v>
      </c>
      <c r="U1232" s="576">
        <f t="shared" si="149"/>
        <v>0</v>
      </c>
      <c r="V1232" s="553"/>
      <c r="W1232" s="553"/>
      <c r="X1232" s="553"/>
      <c r="Y1232" s="553"/>
      <c r="Z1232" s="397"/>
      <c r="AA1232" s="397"/>
      <c r="AB1232" s="397"/>
      <c r="AC1232" s="397"/>
      <c r="AD1232" s="397"/>
      <c r="AE1232" s="397"/>
      <c r="AF1232" s="397"/>
      <c r="AG1232" s="397"/>
      <c r="AH1232" s="397"/>
      <c r="AI1232" s="397"/>
      <c r="AJ1232" s="397"/>
      <c r="AK1232" s="397"/>
      <c r="AL1232" s="397"/>
      <c r="AM1232" s="397"/>
      <c r="AN1232" s="397"/>
      <c r="AO1232" s="397"/>
      <c r="AP1232" s="397"/>
      <c r="AQ1232" s="397"/>
      <c r="AR1232" s="397"/>
      <c r="AS1232" s="397"/>
      <c r="AT1232" s="397"/>
      <c r="AU1232" s="397"/>
      <c r="AV1232" s="397"/>
      <c r="AW1232" s="397"/>
      <c r="AX1232" s="397"/>
      <c r="AY1232" s="397"/>
      <c r="AZ1232" s="397"/>
      <c r="BA1232" s="553"/>
      <c r="BB1232" s="397"/>
      <c r="BC1232" s="397"/>
      <c r="BD1232" s="397"/>
      <c r="BE1232" s="397"/>
      <c r="BF1232" s="397"/>
      <c r="BG1232" s="397"/>
      <c r="BH1232" s="397"/>
      <c r="BI1232" s="397"/>
      <c r="BJ1232" s="397"/>
      <c r="BK1232" s="397"/>
    </row>
    <row r="1233" spans="2:63" x14ac:dyDescent="0.35">
      <c r="B1233" s="80"/>
      <c r="C1233" s="119"/>
      <c r="D1233" s="119"/>
      <c r="E1233" s="202"/>
      <c r="F1233" s="119"/>
      <c r="G1233" s="120"/>
      <c r="H1233" s="41"/>
      <c r="I1233" s="41"/>
      <c r="J1233" s="944">
        <f t="shared" si="144"/>
        <v>0</v>
      </c>
      <c r="K1233" s="292">
        <f t="shared" si="145"/>
        <v>0</v>
      </c>
      <c r="L1233" s="327">
        <f>IF(I1233&lt;(INDEX(Lookup!$U$2:$U$10,MATCH($D$45,Lookup!$S$2:$S$10,0))),0,365)</f>
        <v>0</v>
      </c>
      <c r="M1233" s="292">
        <f t="shared" si="143"/>
        <v>0</v>
      </c>
      <c r="N1233" s="371"/>
      <c r="O1233" s="150"/>
      <c r="P1233" s="397"/>
      <c r="Q1233" s="555"/>
      <c r="R1233" s="576">
        <f t="shared" si="146"/>
        <v>0</v>
      </c>
      <c r="S1233" s="576">
        <f t="shared" si="147"/>
        <v>0</v>
      </c>
      <c r="T1233" s="576">
        <f t="shared" si="148"/>
        <v>0</v>
      </c>
      <c r="U1233" s="576">
        <f t="shared" si="149"/>
        <v>0</v>
      </c>
      <c r="V1233" s="553"/>
      <c r="W1233" s="553"/>
      <c r="X1233" s="553"/>
      <c r="Y1233" s="553"/>
      <c r="Z1233" s="397"/>
      <c r="AA1233" s="397"/>
      <c r="AB1233" s="397"/>
      <c r="AC1233" s="397"/>
      <c r="AD1233" s="397"/>
      <c r="AE1233" s="397"/>
      <c r="AF1233" s="397"/>
      <c r="AG1233" s="397"/>
      <c r="AH1233" s="397"/>
      <c r="AI1233" s="397"/>
      <c r="AJ1233" s="397"/>
      <c r="AK1233" s="397"/>
      <c r="AL1233" s="397"/>
      <c r="AM1233" s="397"/>
      <c r="AN1233" s="397"/>
      <c r="AO1233" s="397"/>
      <c r="AP1233" s="397"/>
      <c r="AQ1233" s="397"/>
      <c r="AR1233" s="397"/>
      <c r="AS1233" s="397"/>
      <c r="AT1233" s="397"/>
      <c r="AU1233" s="397"/>
      <c r="AV1233" s="397"/>
      <c r="AW1233" s="397"/>
      <c r="AX1233" s="397"/>
      <c r="AY1233" s="397"/>
      <c r="AZ1233" s="397"/>
      <c r="BA1233" s="553"/>
      <c r="BB1233" s="397"/>
      <c r="BC1233" s="397"/>
      <c r="BD1233" s="397"/>
      <c r="BE1233" s="397"/>
      <c r="BF1233" s="397"/>
      <c r="BG1233" s="397"/>
      <c r="BH1233" s="397"/>
      <c r="BI1233" s="397"/>
      <c r="BJ1233" s="397"/>
      <c r="BK1233" s="397"/>
    </row>
    <row r="1234" spans="2:63" x14ac:dyDescent="0.35">
      <c r="B1234" s="80"/>
      <c r="C1234" s="119"/>
      <c r="D1234" s="119"/>
      <c r="E1234" s="202"/>
      <c r="F1234" s="119"/>
      <c r="G1234" s="120"/>
      <c r="H1234" s="41"/>
      <c r="I1234" s="41"/>
      <c r="J1234" s="944">
        <f t="shared" si="144"/>
        <v>0</v>
      </c>
      <c r="K1234" s="292">
        <f t="shared" si="145"/>
        <v>0</v>
      </c>
      <c r="L1234" s="327">
        <f>IF(I1234&lt;(INDEX(Lookup!$U$2:$U$10,MATCH($D$45,Lookup!$S$2:$S$10,0))),0,365)</f>
        <v>0</v>
      </c>
      <c r="M1234" s="292">
        <f t="shared" si="143"/>
        <v>0</v>
      </c>
      <c r="N1234" s="371"/>
      <c r="O1234" s="150"/>
      <c r="P1234" s="397"/>
      <c r="Q1234" s="555"/>
      <c r="R1234" s="576">
        <f t="shared" si="146"/>
        <v>0</v>
      </c>
      <c r="S1234" s="576">
        <f t="shared" si="147"/>
        <v>0</v>
      </c>
      <c r="T1234" s="576">
        <f t="shared" si="148"/>
        <v>0</v>
      </c>
      <c r="U1234" s="576">
        <f t="shared" si="149"/>
        <v>0</v>
      </c>
      <c r="V1234" s="553"/>
      <c r="W1234" s="553"/>
      <c r="X1234" s="553"/>
      <c r="Y1234" s="553"/>
      <c r="Z1234" s="397"/>
      <c r="AA1234" s="397"/>
      <c r="AB1234" s="397"/>
      <c r="AC1234" s="397"/>
      <c r="AD1234" s="397"/>
      <c r="AE1234" s="397"/>
      <c r="AF1234" s="397"/>
      <c r="AG1234" s="397"/>
      <c r="AH1234" s="397"/>
      <c r="AI1234" s="397"/>
      <c r="AJ1234" s="397"/>
      <c r="AK1234" s="397"/>
      <c r="AL1234" s="397"/>
      <c r="AM1234" s="397"/>
      <c r="AN1234" s="397"/>
      <c r="AO1234" s="397"/>
      <c r="AP1234" s="397"/>
      <c r="AQ1234" s="397"/>
      <c r="AR1234" s="397"/>
      <c r="AS1234" s="397"/>
      <c r="AT1234" s="397"/>
      <c r="AU1234" s="397"/>
      <c r="AV1234" s="397"/>
      <c r="AW1234" s="397"/>
      <c r="AX1234" s="397"/>
      <c r="AY1234" s="397"/>
      <c r="AZ1234" s="397"/>
      <c r="BA1234" s="553"/>
      <c r="BB1234" s="397"/>
      <c r="BC1234" s="397"/>
      <c r="BD1234" s="397"/>
      <c r="BE1234" s="397"/>
      <c r="BF1234" s="397"/>
      <c r="BG1234" s="397"/>
      <c r="BH1234" s="397"/>
      <c r="BI1234" s="397"/>
      <c r="BJ1234" s="397"/>
      <c r="BK1234" s="397"/>
    </row>
    <row r="1235" spans="2:63" x14ac:dyDescent="0.35">
      <c r="B1235" s="80"/>
      <c r="C1235" s="119"/>
      <c r="D1235" s="119"/>
      <c r="E1235" s="202"/>
      <c r="F1235" s="119"/>
      <c r="G1235" s="120"/>
      <c r="H1235" s="41"/>
      <c r="I1235" s="41"/>
      <c r="J1235" s="944">
        <f t="shared" si="144"/>
        <v>0</v>
      </c>
      <c r="K1235" s="292">
        <f t="shared" si="145"/>
        <v>0</v>
      </c>
      <c r="L1235" s="327">
        <f>IF(I1235&lt;(INDEX(Lookup!$U$2:$U$10,MATCH($D$45,Lookup!$S$2:$S$10,0))),0,365)</f>
        <v>0</v>
      </c>
      <c r="M1235" s="292">
        <f t="shared" si="143"/>
        <v>0</v>
      </c>
      <c r="N1235" s="371"/>
      <c r="O1235" s="150"/>
      <c r="P1235" s="397"/>
      <c r="Q1235" s="555"/>
      <c r="R1235" s="576">
        <f t="shared" si="146"/>
        <v>0</v>
      </c>
      <c r="S1235" s="576">
        <f t="shared" si="147"/>
        <v>0</v>
      </c>
      <c r="T1235" s="576">
        <f t="shared" si="148"/>
        <v>0</v>
      </c>
      <c r="U1235" s="576">
        <f t="shared" si="149"/>
        <v>0</v>
      </c>
      <c r="V1235" s="553"/>
      <c r="W1235" s="553"/>
      <c r="X1235" s="553"/>
      <c r="Y1235" s="553"/>
      <c r="Z1235" s="397"/>
      <c r="AA1235" s="397"/>
      <c r="AB1235" s="397"/>
      <c r="AC1235" s="397"/>
      <c r="AD1235" s="397"/>
      <c r="AE1235" s="397"/>
      <c r="AF1235" s="397"/>
      <c r="AG1235" s="397"/>
      <c r="AH1235" s="397"/>
      <c r="AI1235" s="397"/>
      <c r="AJ1235" s="397"/>
      <c r="AK1235" s="397"/>
      <c r="AL1235" s="397"/>
      <c r="AM1235" s="397"/>
      <c r="AN1235" s="397"/>
      <c r="AO1235" s="397"/>
      <c r="AP1235" s="397"/>
      <c r="AQ1235" s="397"/>
      <c r="AR1235" s="397"/>
      <c r="AS1235" s="397"/>
      <c r="AT1235" s="397"/>
      <c r="AU1235" s="397"/>
      <c r="AV1235" s="397"/>
      <c r="AW1235" s="397"/>
      <c r="AX1235" s="397"/>
      <c r="AY1235" s="397"/>
      <c r="AZ1235" s="397"/>
      <c r="BA1235" s="553"/>
      <c r="BB1235" s="397"/>
      <c r="BC1235" s="397"/>
      <c r="BD1235" s="397"/>
      <c r="BE1235" s="397"/>
      <c r="BF1235" s="397"/>
      <c r="BG1235" s="397"/>
      <c r="BH1235" s="397"/>
      <c r="BI1235" s="397"/>
      <c r="BJ1235" s="397"/>
      <c r="BK1235" s="397"/>
    </row>
    <row r="1236" spans="2:63" x14ac:dyDescent="0.35">
      <c r="B1236" s="80"/>
      <c r="C1236" s="119"/>
      <c r="D1236" s="119"/>
      <c r="E1236" s="202"/>
      <c r="F1236" s="119"/>
      <c r="G1236" s="120"/>
      <c r="H1236" s="41"/>
      <c r="I1236" s="41"/>
      <c r="J1236" s="944">
        <f t="shared" si="144"/>
        <v>0</v>
      </c>
      <c r="K1236" s="292">
        <f t="shared" si="145"/>
        <v>0</v>
      </c>
      <c r="L1236" s="327">
        <f>IF(I1236&lt;(INDEX(Lookup!$U$2:$U$10,MATCH($D$45,Lookup!$S$2:$S$10,0))),0,365)</f>
        <v>0</v>
      </c>
      <c r="M1236" s="292">
        <f t="shared" si="143"/>
        <v>0</v>
      </c>
      <c r="N1236" s="371"/>
      <c r="O1236" s="150"/>
      <c r="P1236" s="397"/>
      <c r="Q1236" s="555"/>
      <c r="R1236" s="576">
        <f t="shared" si="146"/>
        <v>0</v>
      </c>
      <c r="S1236" s="576">
        <f t="shared" si="147"/>
        <v>0</v>
      </c>
      <c r="T1236" s="576">
        <f t="shared" si="148"/>
        <v>0</v>
      </c>
      <c r="U1236" s="576">
        <f t="shared" si="149"/>
        <v>0</v>
      </c>
      <c r="V1236" s="553"/>
      <c r="W1236" s="553"/>
      <c r="X1236" s="553"/>
      <c r="Y1236" s="553"/>
      <c r="Z1236" s="397"/>
      <c r="AA1236" s="397"/>
      <c r="AB1236" s="397"/>
      <c r="AC1236" s="397"/>
      <c r="AD1236" s="397"/>
      <c r="AE1236" s="397"/>
      <c r="AF1236" s="397"/>
      <c r="AG1236" s="397"/>
      <c r="AH1236" s="397"/>
      <c r="AI1236" s="397"/>
      <c r="AJ1236" s="397"/>
      <c r="AK1236" s="397"/>
      <c r="AL1236" s="397"/>
      <c r="AM1236" s="397"/>
      <c r="AN1236" s="397"/>
      <c r="AO1236" s="397"/>
      <c r="AP1236" s="397"/>
      <c r="AQ1236" s="397"/>
      <c r="AR1236" s="397"/>
      <c r="AS1236" s="397"/>
      <c r="AT1236" s="397"/>
      <c r="AU1236" s="397"/>
      <c r="AV1236" s="397"/>
      <c r="AW1236" s="397"/>
      <c r="AX1236" s="397"/>
      <c r="AY1236" s="397"/>
      <c r="AZ1236" s="397"/>
      <c r="BA1236" s="553"/>
      <c r="BB1236" s="397"/>
      <c r="BC1236" s="397"/>
      <c r="BD1236" s="397"/>
      <c r="BE1236" s="397"/>
      <c r="BF1236" s="397"/>
      <c r="BG1236" s="397"/>
      <c r="BH1236" s="397"/>
      <c r="BI1236" s="397"/>
      <c r="BJ1236" s="397"/>
      <c r="BK1236" s="397"/>
    </row>
    <row r="1237" spans="2:63" x14ac:dyDescent="0.35">
      <c r="B1237" s="80"/>
      <c r="C1237" s="119"/>
      <c r="D1237" s="119"/>
      <c r="E1237" s="202"/>
      <c r="F1237" s="119"/>
      <c r="G1237" s="120"/>
      <c r="H1237" s="41"/>
      <c r="I1237" s="41"/>
      <c r="J1237" s="944">
        <f t="shared" si="144"/>
        <v>0</v>
      </c>
      <c r="K1237" s="292">
        <f t="shared" si="145"/>
        <v>0</v>
      </c>
      <c r="L1237" s="327">
        <f>IF(I1237&lt;(INDEX(Lookup!$U$2:$U$10,MATCH($D$45,Lookup!$S$2:$S$10,0))),0,365)</f>
        <v>0</v>
      </c>
      <c r="M1237" s="292">
        <f t="shared" si="143"/>
        <v>0</v>
      </c>
      <c r="N1237" s="371"/>
      <c r="O1237" s="150"/>
      <c r="P1237" s="397"/>
      <c r="Q1237" s="555"/>
      <c r="R1237" s="576">
        <f t="shared" si="146"/>
        <v>0</v>
      </c>
      <c r="S1237" s="576">
        <f t="shared" si="147"/>
        <v>0</v>
      </c>
      <c r="T1237" s="576">
        <f t="shared" si="148"/>
        <v>0</v>
      </c>
      <c r="U1237" s="576">
        <f t="shared" si="149"/>
        <v>0</v>
      </c>
      <c r="V1237" s="553"/>
      <c r="W1237" s="553"/>
      <c r="X1237" s="553"/>
      <c r="Y1237" s="553"/>
      <c r="Z1237" s="397"/>
      <c r="AA1237" s="397"/>
      <c r="AB1237" s="397"/>
      <c r="AC1237" s="397"/>
      <c r="AD1237" s="397"/>
      <c r="AE1237" s="397"/>
      <c r="AF1237" s="397"/>
      <c r="AG1237" s="397"/>
      <c r="AH1237" s="397"/>
      <c r="AI1237" s="397"/>
      <c r="AJ1237" s="397"/>
      <c r="AK1237" s="397"/>
      <c r="AL1237" s="397"/>
      <c r="AM1237" s="397"/>
      <c r="AN1237" s="397"/>
      <c r="AO1237" s="397"/>
      <c r="AP1237" s="397"/>
      <c r="AQ1237" s="397"/>
      <c r="AR1237" s="397"/>
      <c r="AS1237" s="397"/>
      <c r="AT1237" s="397"/>
      <c r="AU1237" s="397"/>
      <c r="AV1237" s="397"/>
      <c r="AW1237" s="397"/>
      <c r="AX1237" s="397"/>
      <c r="AY1237" s="397"/>
      <c r="AZ1237" s="397"/>
      <c r="BA1237" s="553"/>
      <c r="BB1237" s="397"/>
      <c r="BC1237" s="397"/>
      <c r="BD1237" s="397"/>
      <c r="BE1237" s="397"/>
      <c r="BF1237" s="397"/>
      <c r="BG1237" s="397"/>
      <c r="BH1237" s="397"/>
      <c r="BI1237" s="397"/>
      <c r="BJ1237" s="397"/>
      <c r="BK1237" s="397"/>
    </row>
    <row r="1238" spans="2:63" x14ac:dyDescent="0.35">
      <c r="B1238" s="80"/>
      <c r="C1238" s="119"/>
      <c r="D1238" s="119"/>
      <c r="E1238" s="202"/>
      <c r="F1238" s="119"/>
      <c r="G1238" s="120"/>
      <c r="H1238" s="41"/>
      <c r="I1238" s="41"/>
      <c r="J1238" s="944">
        <f t="shared" si="144"/>
        <v>0</v>
      </c>
      <c r="K1238" s="292">
        <f t="shared" si="145"/>
        <v>0</v>
      </c>
      <c r="L1238" s="327">
        <f>IF(I1238&lt;(INDEX(Lookup!$U$2:$U$10,MATCH($D$45,Lookup!$S$2:$S$10,0))),0,365)</f>
        <v>0</v>
      </c>
      <c r="M1238" s="292">
        <f t="shared" si="143"/>
        <v>0</v>
      </c>
      <c r="N1238" s="371"/>
      <c r="O1238" s="150"/>
      <c r="P1238" s="397"/>
      <c r="Q1238" s="555"/>
      <c r="R1238" s="576">
        <f t="shared" si="146"/>
        <v>0</v>
      </c>
      <c r="S1238" s="576">
        <f t="shared" si="147"/>
        <v>0</v>
      </c>
      <c r="T1238" s="576">
        <f t="shared" si="148"/>
        <v>0</v>
      </c>
      <c r="U1238" s="576">
        <f t="shared" si="149"/>
        <v>0</v>
      </c>
      <c r="V1238" s="553"/>
      <c r="W1238" s="553"/>
      <c r="X1238" s="553"/>
      <c r="Y1238" s="553"/>
      <c r="Z1238" s="397"/>
      <c r="AA1238" s="397"/>
      <c r="AB1238" s="397"/>
      <c r="AC1238" s="397"/>
      <c r="AD1238" s="397"/>
      <c r="AE1238" s="397"/>
      <c r="AF1238" s="397"/>
      <c r="AG1238" s="397"/>
      <c r="AH1238" s="397"/>
      <c r="AI1238" s="397"/>
      <c r="AJ1238" s="397"/>
      <c r="AK1238" s="397"/>
      <c r="AL1238" s="397"/>
      <c r="AM1238" s="397"/>
      <c r="AN1238" s="397"/>
      <c r="AO1238" s="397"/>
      <c r="AP1238" s="397"/>
      <c r="AQ1238" s="397"/>
      <c r="AR1238" s="397"/>
      <c r="AS1238" s="397"/>
      <c r="AT1238" s="397"/>
      <c r="AU1238" s="397"/>
      <c r="AV1238" s="397"/>
      <c r="AW1238" s="397"/>
      <c r="AX1238" s="397"/>
      <c r="AY1238" s="397"/>
      <c r="AZ1238" s="397"/>
      <c r="BA1238" s="553"/>
      <c r="BB1238" s="397"/>
      <c r="BC1238" s="397"/>
      <c r="BD1238" s="397"/>
      <c r="BE1238" s="397"/>
      <c r="BF1238" s="397"/>
      <c r="BG1238" s="397"/>
      <c r="BH1238" s="397"/>
      <c r="BI1238" s="397"/>
      <c r="BJ1238" s="397"/>
      <c r="BK1238" s="397"/>
    </row>
    <row r="1239" spans="2:63" x14ac:dyDescent="0.35">
      <c r="B1239" s="80"/>
      <c r="C1239" s="119"/>
      <c r="D1239" s="119"/>
      <c r="E1239" s="202"/>
      <c r="F1239" s="119"/>
      <c r="G1239" s="120"/>
      <c r="H1239" s="41"/>
      <c r="I1239" s="41"/>
      <c r="J1239" s="944">
        <f t="shared" si="144"/>
        <v>0</v>
      </c>
      <c r="K1239" s="292">
        <f t="shared" si="145"/>
        <v>0</v>
      </c>
      <c r="L1239" s="327">
        <f>IF(I1239&lt;(INDEX(Lookup!$U$2:$U$10,MATCH($D$45,Lookup!$S$2:$S$10,0))),0,365)</f>
        <v>0</v>
      </c>
      <c r="M1239" s="292">
        <f t="shared" si="143"/>
        <v>0</v>
      </c>
      <c r="N1239" s="371"/>
      <c r="O1239" s="150"/>
      <c r="P1239" s="397"/>
      <c r="Q1239" s="555"/>
      <c r="R1239" s="576">
        <f t="shared" si="146"/>
        <v>0</v>
      </c>
      <c r="S1239" s="576">
        <f t="shared" si="147"/>
        <v>0</v>
      </c>
      <c r="T1239" s="576">
        <f t="shared" si="148"/>
        <v>0</v>
      </c>
      <c r="U1239" s="576">
        <f t="shared" si="149"/>
        <v>0</v>
      </c>
      <c r="V1239" s="553"/>
      <c r="W1239" s="553"/>
      <c r="X1239" s="553"/>
      <c r="Y1239" s="553"/>
      <c r="Z1239" s="397"/>
      <c r="AA1239" s="397"/>
      <c r="AB1239" s="397"/>
      <c r="AC1239" s="397"/>
      <c r="AD1239" s="397"/>
      <c r="AE1239" s="397"/>
      <c r="AF1239" s="397"/>
      <c r="AG1239" s="397"/>
      <c r="AH1239" s="397"/>
      <c r="AI1239" s="397"/>
      <c r="AJ1239" s="397"/>
      <c r="AK1239" s="397"/>
      <c r="AL1239" s="397"/>
      <c r="AM1239" s="397"/>
      <c r="AN1239" s="397"/>
      <c r="AO1239" s="397"/>
      <c r="AP1239" s="397"/>
      <c r="AQ1239" s="397"/>
      <c r="AR1239" s="397"/>
      <c r="AS1239" s="397"/>
      <c r="AT1239" s="397"/>
      <c r="AU1239" s="397"/>
      <c r="AV1239" s="397"/>
      <c r="AW1239" s="397"/>
      <c r="AX1239" s="397"/>
      <c r="AY1239" s="397"/>
      <c r="AZ1239" s="397"/>
      <c r="BA1239" s="553"/>
      <c r="BB1239" s="397"/>
      <c r="BC1239" s="397"/>
      <c r="BD1239" s="397"/>
      <c r="BE1239" s="397"/>
      <c r="BF1239" s="397"/>
      <c r="BG1239" s="397"/>
      <c r="BH1239" s="397"/>
      <c r="BI1239" s="397"/>
      <c r="BJ1239" s="397"/>
      <c r="BK1239" s="397"/>
    </row>
    <row r="1240" spans="2:63" x14ac:dyDescent="0.35">
      <c r="B1240" s="80"/>
      <c r="C1240" s="119"/>
      <c r="D1240" s="119"/>
      <c r="E1240" s="202"/>
      <c r="F1240" s="119"/>
      <c r="G1240" s="120"/>
      <c r="H1240" s="41"/>
      <c r="I1240" s="41"/>
      <c r="J1240" s="944">
        <f t="shared" si="144"/>
        <v>0</v>
      </c>
      <c r="K1240" s="292">
        <f t="shared" si="145"/>
        <v>0</v>
      </c>
      <c r="L1240" s="327">
        <f>IF(I1240&lt;(INDEX(Lookup!$U$2:$U$10,MATCH($D$45,Lookup!$S$2:$S$10,0))),0,365)</f>
        <v>0</v>
      </c>
      <c r="M1240" s="292">
        <f t="shared" si="143"/>
        <v>0</v>
      </c>
      <c r="N1240" s="371"/>
      <c r="O1240" s="150"/>
      <c r="P1240" s="397"/>
      <c r="Q1240" s="555"/>
      <c r="R1240" s="576">
        <f t="shared" si="146"/>
        <v>0</v>
      </c>
      <c r="S1240" s="576">
        <f t="shared" si="147"/>
        <v>0</v>
      </c>
      <c r="T1240" s="576">
        <f t="shared" si="148"/>
        <v>0</v>
      </c>
      <c r="U1240" s="576">
        <f t="shared" si="149"/>
        <v>0</v>
      </c>
      <c r="V1240" s="553"/>
      <c r="W1240" s="553"/>
      <c r="X1240" s="553"/>
      <c r="Y1240" s="553"/>
      <c r="Z1240" s="397"/>
      <c r="AA1240" s="397"/>
      <c r="AB1240" s="397"/>
      <c r="AC1240" s="397"/>
      <c r="AD1240" s="397"/>
      <c r="AE1240" s="397"/>
      <c r="AF1240" s="397"/>
      <c r="AG1240" s="397"/>
      <c r="AH1240" s="397"/>
      <c r="AI1240" s="397"/>
      <c r="AJ1240" s="397"/>
      <c r="AK1240" s="397"/>
      <c r="AL1240" s="397"/>
      <c r="AM1240" s="397"/>
      <c r="AN1240" s="397"/>
      <c r="AO1240" s="397"/>
      <c r="AP1240" s="397"/>
      <c r="AQ1240" s="397"/>
      <c r="AR1240" s="397"/>
      <c r="AS1240" s="397"/>
      <c r="AT1240" s="397"/>
      <c r="AU1240" s="397"/>
      <c r="AV1240" s="397"/>
      <c r="AW1240" s="397"/>
      <c r="AX1240" s="397"/>
      <c r="AY1240" s="397"/>
      <c r="AZ1240" s="397"/>
      <c r="BA1240" s="553"/>
      <c r="BB1240" s="397"/>
      <c r="BC1240" s="397"/>
      <c r="BD1240" s="397"/>
      <c r="BE1240" s="397"/>
      <c r="BF1240" s="397"/>
      <c r="BG1240" s="397"/>
      <c r="BH1240" s="397"/>
      <c r="BI1240" s="397"/>
      <c r="BJ1240" s="397"/>
      <c r="BK1240" s="397"/>
    </row>
    <row r="1241" spans="2:63" x14ac:dyDescent="0.35">
      <c r="B1241" s="80"/>
      <c r="C1241" s="119"/>
      <c r="D1241" s="119"/>
      <c r="E1241" s="202"/>
      <c r="F1241" s="119"/>
      <c r="G1241" s="120"/>
      <c r="H1241" s="41"/>
      <c r="I1241" s="41"/>
      <c r="J1241" s="944">
        <f t="shared" si="144"/>
        <v>0</v>
      </c>
      <c r="K1241" s="292">
        <f t="shared" si="145"/>
        <v>0</v>
      </c>
      <c r="L1241" s="327">
        <f>IF(I1241&lt;(INDEX(Lookup!$U$2:$U$10,MATCH($D$45,Lookup!$S$2:$S$10,0))),0,365)</f>
        <v>0</v>
      </c>
      <c r="M1241" s="292">
        <f t="shared" si="143"/>
        <v>0</v>
      </c>
      <c r="N1241" s="371"/>
      <c r="O1241" s="150"/>
      <c r="P1241" s="397"/>
      <c r="Q1241" s="555"/>
      <c r="R1241" s="576">
        <f t="shared" si="146"/>
        <v>0</v>
      </c>
      <c r="S1241" s="576">
        <f t="shared" si="147"/>
        <v>0</v>
      </c>
      <c r="T1241" s="576">
        <f t="shared" si="148"/>
        <v>0</v>
      </c>
      <c r="U1241" s="576">
        <f t="shared" si="149"/>
        <v>0</v>
      </c>
      <c r="V1241" s="553"/>
      <c r="W1241" s="553"/>
      <c r="X1241" s="553"/>
      <c r="Y1241" s="553"/>
      <c r="Z1241" s="397"/>
      <c r="AA1241" s="397"/>
      <c r="AB1241" s="397"/>
      <c r="AC1241" s="397"/>
      <c r="AD1241" s="397"/>
      <c r="AE1241" s="397"/>
      <c r="AF1241" s="397"/>
      <c r="AG1241" s="397"/>
      <c r="AH1241" s="397"/>
      <c r="AI1241" s="397"/>
      <c r="AJ1241" s="397"/>
      <c r="AK1241" s="397"/>
      <c r="AL1241" s="397"/>
      <c r="AM1241" s="397"/>
      <c r="AN1241" s="397"/>
      <c r="AO1241" s="397"/>
      <c r="AP1241" s="397"/>
      <c r="AQ1241" s="397"/>
      <c r="AR1241" s="397"/>
      <c r="AS1241" s="397"/>
      <c r="AT1241" s="397"/>
      <c r="AU1241" s="397"/>
      <c r="AV1241" s="397"/>
      <c r="AW1241" s="397"/>
      <c r="AX1241" s="397"/>
      <c r="AY1241" s="397"/>
      <c r="AZ1241" s="397"/>
      <c r="BA1241" s="553"/>
      <c r="BB1241" s="397"/>
      <c r="BC1241" s="397"/>
      <c r="BD1241" s="397"/>
      <c r="BE1241" s="397"/>
      <c r="BF1241" s="397"/>
      <c r="BG1241" s="397"/>
      <c r="BH1241" s="397"/>
      <c r="BI1241" s="397"/>
      <c r="BJ1241" s="397"/>
      <c r="BK1241" s="397"/>
    </row>
    <row r="1242" spans="2:63" x14ac:dyDescent="0.35">
      <c r="B1242" s="80"/>
      <c r="C1242" s="119"/>
      <c r="D1242" s="119"/>
      <c r="E1242" s="202"/>
      <c r="F1242" s="119"/>
      <c r="G1242" s="120"/>
      <c r="H1242" s="41"/>
      <c r="I1242" s="41"/>
      <c r="J1242" s="944">
        <f t="shared" si="144"/>
        <v>0</v>
      </c>
      <c r="K1242" s="292">
        <f t="shared" si="145"/>
        <v>0</v>
      </c>
      <c r="L1242" s="327">
        <f>IF(I1242&lt;(INDEX(Lookup!$U$2:$U$10,MATCH($D$45,Lookup!$S$2:$S$10,0))),0,365)</f>
        <v>0</v>
      </c>
      <c r="M1242" s="292">
        <f t="shared" si="143"/>
        <v>0</v>
      </c>
      <c r="N1242" s="371"/>
      <c r="O1242" s="150"/>
      <c r="P1242" s="397"/>
      <c r="Q1242" s="555"/>
      <c r="R1242" s="576">
        <f t="shared" si="146"/>
        <v>0</v>
      </c>
      <c r="S1242" s="576">
        <f t="shared" si="147"/>
        <v>0</v>
      </c>
      <c r="T1242" s="576">
        <f t="shared" si="148"/>
        <v>0</v>
      </c>
      <c r="U1242" s="576">
        <f t="shared" si="149"/>
        <v>0</v>
      </c>
      <c r="V1242" s="553"/>
      <c r="W1242" s="553"/>
      <c r="X1242" s="553"/>
      <c r="Y1242" s="553"/>
      <c r="Z1242" s="397"/>
      <c r="AA1242" s="397"/>
      <c r="AB1242" s="397"/>
      <c r="AC1242" s="397"/>
      <c r="AD1242" s="397"/>
      <c r="AE1242" s="397"/>
      <c r="AF1242" s="397"/>
      <c r="AG1242" s="397"/>
      <c r="AH1242" s="397"/>
      <c r="AI1242" s="397"/>
      <c r="AJ1242" s="397"/>
      <c r="AK1242" s="397"/>
      <c r="AL1242" s="397"/>
      <c r="AM1242" s="397"/>
      <c r="AN1242" s="397"/>
      <c r="AO1242" s="397"/>
      <c r="AP1242" s="397"/>
      <c r="AQ1242" s="397"/>
      <c r="AR1242" s="397"/>
      <c r="AS1242" s="397"/>
      <c r="AT1242" s="397"/>
      <c r="AU1242" s="397"/>
      <c r="AV1242" s="397"/>
      <c r="AW1242" s="397"/>
      <c r="AX1242" s="397"/>
      <c r="AY1242" s="397"/>
      <c r="AZ1242" s="397"/>
      <c r="BA1242" s="553"/>
      <c r="BB1242" s="397"/>
      <c r="BC1242" s="397"/>
      <c r="BD1242" s="397"/>
      <c r="BE1242" s="397"/>
      <c r="BF1242" s="397"/>
      <c r="BG1242" s="397"/>
      <c r="BH1242" s="397"/>
      <c r="BI1242" s="397"/>
      <c r="BJ1242" s="397"/>
      <c r="BK1242" s="397"/>
    </row>
    <row r="1243" spans="2:63" x14ac:dyDescent="0.35">
      <c r="B1243" s="80"/>
      <c r="C1243" s="119"/>
      <c r="D1243" s="119"/>
      <c r="E1243" s="202"/>
      <c r="F1243" s="119"/>
      <c r="G1243" s="120"/>
      <c r="H1243" s="41"/>
      <c r="I1243" s="41"/>
      <c r="J1243" s="944">
        <f t="shared" si="144"/>
        <v>0</v>
      </c>
      <c r="K1243" s="292">
        <f t="shared" si="145"/>
        <v>0</v>
      </c>
      <c r="L1243" s="327">
        <f>IF(I1243&lt;(INDEX(Lookup!$U$2:$U$10,MATCH($D$45,Lookup!$S$2:$S$10,0))),0,365)</f>
        <v>0</v>
      </c>
      <c r="M1243" s="292">
        <f t="shared" si="143"/>
        <v>0</v>
      </c>
      <c r="N1243" s="371"/>
      <c r="O1243" s="150"/>
      <c r="P1243" s="397"/>
      <c r="Q1243" s="555"/>
      <c r="R1243" s="576">
        <f t="shared" si="146"/>
        <v>0</v>
      </c>
      <c r="S1243" s="576">
        <f t="shared" si="147"/>
        <v>0</v>
      </c>
      <c r="T1243" s="576">
        <f t="shared" si="148"/>
        <v>0</v>
      </c>
      <c r="U1243" s="576">
        <f t="shared" si="149"/>
        <v>0</v>
      </c>
      <c r="V1243" s="553"/>
      <c r="W1243" s="553"/>
      <c r="X1243" s="553"/>
      <c r="Y1243" s="553"/>
      <c r="Z1243" s="397"/>
      <c r="AA1243" s="397"/>
      <c r="AB1243" s="397"/>
      <c r="AC1243" s="397"/>
      <c r="AD1243" s="397"/>
      <c r="AE1243" s="397"/>
      <c r="AF1243" s="397"/>
      <c r="AG1243" s="397"/>
      <c r="AH1243" s="397"/>
      <c r="AI1243" s="397"/>
      <c r="AJ1243" s="397"/>
      <c r="AK1243" s="397"/>
      <c r="AL1243" s="397"/>
      <c r="AM1243" s="397"/>
      <c r="AN1243" s="397"/>
      <c r="AO1243" s="397"/>
      <c r="AP1243" s="397"/>
      <c r="AQ1243" s="397"/>
      <c r="AR1243" s="397"/>
      <c r="AS1243" s="397"/>
      <c r="AT1243" s="397"/>
      <c r="AU1243" s="397"/>
      <c r="AV1243" s="397"/>
      <c r="AW1243" s="397"/>
      <c r="AX1243" s="397"/>
      <c r="AY1243" s="397"/>
      <c r="AZ1243" s="397"/>
      <c r="BA1243" s="553"/>
      <c r="BB1243" s="397"/>
      <c r="BC1243" s="397"/>
      <c r="BD1243" s="397"/>
      <c r="BE1243" s="397"/>
      <c r="BF1243" s="397"/>
      <c r="BG1243" s="397"/>
      <c r="BH1243" s="397"/>
      <c r="BI1243" s="397"/>
      <c r="BJ1243" s="397"/>
      <c r="BK1243" s="397"/>
    </row>
    <row r="1244" spans="2:63" x14ac:dyDescent="0.35">
      <c r="B1244" s="80"/>
      <c r="C1244" s="119"/>
      <c r="D1244" s="119"/>
      <c r="E1244" s="202"/>
      <c r="F1244" s="119"/>
      <c r="G1244" s="120"/>
      <c r="H1244" s="41"/>
      <c r="I1244" s="41"/>
      <c r="J1244" s="944">
        <f t="shared" si="144"/>
        <v>0</v>
      </c>
      <c r="K1244" s="292">
        <f t="shared" si="145"/>
        <v>0</v>
      </c>
      <c r="L1244" s="327">
        <f>IF(I1244&lt;(INDEX(Lookup!$U$2:$U$10,MATCH($D$45,Lookup!$S$2:$S$10,0))),0,365)</f>
        <v>0</v>
      </c>
      <c r="M1244" s="292">
        <f t="shared" si="143"/>
        <v>0</v>
      </c>
      <c r="N1244" s="371"/>
      <c r="O1244" s="150"/>
      <c r="P1244" s="397"/>
      <c r="Q1244" s="555"/>
      <c r="R1244" s="576">
        <f t="shared" si="146"/>
        <v>0</v>
      </c>
      <c r="S1244" s="576">
        <f t="shared" si="147"/>
        <v>0</v>
      </c>
      <c r="T1244" s="576">
        <f t="shared" si="148"/>
        <v>0</v>
      </c>
      <c r="U1244" s="576">
        <f t="shared" si="149"/>
        <v>0</v>
      </c>
      <c r="V1244" s="553"/>
      <c r="W1244" s="553"/>
      <c r="X1244" s="553"/>
      <c r="Y1244" s="553"/>
      <c r="Z1244" s="397"/>
      <c r="AA1244" s="397"/>
      <c r="AB1244" s="397"/>
      <c r="AC1244" s="397"/>
      <c r="AD1244" s="397"/>
      <c r="AE1244" s="397"/>
      <c r="AF1244" s="397"/>
      <c r="AG1244" s="397"/>
      <c r="AH1244" s="397"/>
      <c r="AI1244" s="397"/>
      <c r="AJ1244" s="397"/>
      <c r="AK1244" s="397"/>
      <c r="AL1244" s="397"/>
      <c r="AM1244" s="397"/>
      <c r="AN1244" s="397"/>
      <c r="AO1244" s="397"/>
      <c r="AP1244" s="397"/>
      <c r="AQ1244" s="397"/>
      <c r="AR1244" s="397"/>
      <c r="AS1244" s="397"/>
      <c r="AT1244" s="397"/>
      <c r="AU1244" s="397"/>
      <c r="AV1244" s="397"/>
      <c r="AW1244" s="397"/>
      <c r="AX1244" s="397"/>
      <c r="AY1244" s="397"/>
      <c r="AZ1244" s="397"/>
      <c r="BA1244" s="553"/>
      <c r="BB1244" s="397"/>
      <c r="BC1244" s="397"/>
      <c r="BD1244" s="397"/>
      <c r="BE1244" s="397"/>
      <c r="BF1244" s="397"/>
      <c r="BG1244" s="397"/>
      <c r="BH1244" s="397"/>
      <c r="BI1244" s="397"/>
      <c r="BJ1244" s="397"/>
      <c r="BK1244" s="397"/>
    </row>
    <row r="1245" spans="2:63" x14ac:dyDescent="0.35">
      <c r="B1245" s="80"/>
      <c r="C1245" s="119"/>
      <c r="D1245" s="119"/>
      <c r="E1245" s="202"/>
      <c r="F1245" s="119"/>
      <c r="G1245" s="120"/>
      <c r="H1245" s="41"/>
      <c r="I1245" s="41"/>
      <c r="J1245" s="944">
        <f t="shared" si="144"/>
        <v>0</v>
      </c>
      <c r="K1245" s="292">
        <f t="shared" si="145"/>
        <v>0</v>
      </c>
      <c r="L1245" s="327">
        <f>IF(I1245&lt;(INDEX(Lookup!$U$2:$U$10,MATCH($D$45,Lookup!$S$2:$S$10,0))),0,365)</f>
        <v>0</v>
      </c>
      <c r="M1245" s="292">
        <f t="shared" si="143"/>
        <v>0</v>
      </c>
      <c r="N1245" s="371"/>
      <c r="O1245" s="150"/>
      <c r="P1245" s="397"/>
      <c r="Q1245" s="555"/>
      <c r="R1245" s="576">
        <f t="shared" si="146"/>
        <v>0</v>
      </c>
      <c r="S1245" s="576">
        <f t="shared" si="147"/>
        <v>0</v>
      </c>
      <c r="T1245" s="576">
        <f t="shared" si="148"/>
        <v>0</v>
      </c>
      <c r="U1245" s="576">
        <f t="shared" si="149"/>
        <v>0</v>
      </c>
      <c r="V1245" s="553"/>
      <c r="W1245" s="553"/>
      <c r="X1245" s="553"/>
      <c r="Y1245" s="553"/>
      <c r="Z1245" s="397"/>
      <c r="AA1245" s="397"/>
      <c r="AB1245" s="397"/>
      <c r="AC1245" s="397"/>
      <c r="AD1245" s="397"/>
      <c r="AE1245" s="397"/>
      <c r="AF1245" s="397"/>
      <c r="AG1245" s="397"/>
      <c r="AH1245" s="397"/>
      <c r="AI1245" s="397"/>
      <c r="AJ1245" s="397"/>
      <c r="AK1245" s="397"/>
      <c r="AL1245" s="397"/>
      <c r="AM1245" s="397"/>
      <c r="AN1245" s="397"/>
      <c r="AO1245" s="397"/>
      <c r="AP1245" s="397"/>
      <c r="AQ1245" s="397"/>
      <c r="AR1245" s="397"/>
      <c r="AS1245" s="397"/>
      <c r="AT1245" s="397"/>
      <c r="AU1245" s="397"/>
      <c r="AV1245" s="397"/>
      <c r="AW1245" s="397"/>
      <c r="AX1245" s="397"/>
      <c r="AY1245" s="397"/>
      <c r="AZ1245" s="397"/>
      <c r="BA1245" s="553"/>
      <c r="BB1245" s="397"/>
      <c r="BC1245" s="397"/>
      <c r="BD1245" s="397"/>
      <c r="BE1245" s="397"/>
      <c r="BF1245" s="397"/>
      <c r="BG1245" s="397"/>
      <c r="BH1245" s="397"/>
      <c r="BI1245" s="397"/>
      <c r="BJ1245" s="397"/>
      <c r="BK1245" s="397"/>
    </row>
    <row r="1246" spans="2:63" x14ac:dyDescent="0.35">
      <c r="B1246" s="80"/>
      <c r="C1246" s="119"/>
      <c r="D1246" s="119"/>
      <c r="E1246" s="202"/>
      <c r="F1246" s="119"/>
      <c r="G1246" s="120"/>
      <c r="H1246" s="41"/>
      <c r="I1246" s="41"/>
      <c r="J1246" s="944">
        <f t="shared" si="144"/>
        <v>0</v>
      </c>
      <c r="K1246" s="292">
        <f t="shared" si="145"/>
        <v>0</v>
      </c>
      <c r="L1246" s="327">
        <f>IF(I1246&lt;(INDEX(Lookup!$U$2:$U$10,MATCH($D$45,Lookup!$S$2:$S$10,0))),0,365)</f>
        <v>0</v>
      </c>
      <c r="M1246" s="292">
        <f t="shared" si="143"/>
        <v>0</v>
      </c>
      <c r="N1246" s="371"/>
      <c r="O1246" s="150"/>
      <c r="P1246" s="397"/>
      <c r="Q1246" s="555"/>
      <c r="R1246" s="576">
        <f t="shared" si="146"/>
        <v>0</v>
      </c>
      <c r="S1246" s="576">
        <f t="shared" si="147"/>
        <v>0</v>
      </c>
      <c r="T1246" s="576">
        <f t="shared" si="148"/>
        <v>0</v>
      </c>
      <c r="U1246" s="576">
        <f t="shared" si="149"/>
        <v>0</v>
      </c>
      <c r="V1246" s="553"/>
      <c r="W1246" s="553"/>
      <c r="X1246" s="553"/>
      <c r="Y1246" s="553"/>
      <c r="Z1246" s="397"/>
      <c r="AA1246" s="397"/>
      <c r="AB1246" s="397"/>
      <c r="AC1246" s="397"/>
      <c r="AD1246" s="397"/>
      <c r="AE1246" s="397"/>
      <c r="AF1246" s="397"/>
      <c r="AG1246" s="397"/>
      <c r="AH1246" s="397"/>
      <c r="AI1246" s="397"/>
      <c r="AJ1246" s="397"/>
      <c r="AK1246" s="397"/>
      <c r="AL1246" s="397"/>
      <c r="AM1246" s="397"/>
      <c r="AN1246" s="397"/>
      <c r="AO1246" s="397"/>
      <c r="AP1246" s="397"/>
      <c r="AQ1246" s="397"/>
      <c r="AR1246" s="397"/>
      <c r="AS1246" s="397"/>
      <c r="AT1246" s="397"/>
      <c r="AU1246" s="397"/>
      <c r="AV1246" s="397"/>
      <c r="AW1246" s="397"/>
      <c r="AX1246" s="397"/>
      <c r="AY1246" s="397"/>
      <c r="AZ1246" s="397"/>
      <c r="BA1246" s="553"/>
      <c r="BB1246" s="397"/>
      <c r="BC1246" s="397"/>
      <c r="BD1246" s="397"/>
      <c r="BE1246" s="397"/>
      <c r="BF1246" s="397"/>
      <c r="BG1246" s="397"/>
      <c r="BH1246" s="397"/>
      <c r="BI1246" s="397"/>
      <c r="BJ1246" s="397"/>
      <c r="BK1246" s="397"/>
    </row>
    <row r="1247" spans="2:63" x14ac:dyDescent="0.35">
      <c r="B1247" s="80"/>
      <c r="C1247" s="119"/>
      <c r="D1247" s="119"/>
      <c r="E1247" s="202"/>
      <c r="F1247" s="119"/>
      <c r="G1247" s="120"/>
      <c r="H1247" s="41"/>
      <c r="I1247" s="41"/>
      <c r="J1247" s="944">
        <f t="shared" si="144"/>
        <v>0</v>
      </c>
      <c r="K1247" s="292">
        <f t="shared" si="145"/>
        <v>0</v>
      </c>
      <c r="L1247" s="327">
        <f>IF(I1247&lt;(INDEX(Lookup!$U$2:$U$10,MATCH($D$45,Lookup!$S$2:$S$10,0))),0,365)</f>
        <v>0</v>
      </c>
      <c r="M1247" s="292">
        <f t="shared" si="143"/>
        <v>0</v>
      </c>
      <c r="N1247" s="371"/>
      <c r="O1247" s="150"/>
      <c r="P1247" s="397"/>
      <c r="Q1247" s="555"/>
      <c r="R1247" s="576">
        <f t="shared" si="146"/>
        <v>0</v>
      </c>
      <c r="S1247" s="576">
        <f t="shared" si="147"/>
        <v>0</v>
      </c>
      <c r="T1247" s="576">
        <f t="shared" si="148"/>
        <v>0</v>
      </c>
      <c r="U1247" s="576">
        <f t="shared" si="149"/>
        <v>0</v>
      </c>
      <c r="V1247" s="553"/>
      <c r="W1247" s="553"/>
      <c r="X1247" s="553"/>
      <c r="Y1247" s="553"/>
      <c r="Z1247" s="397"/>
      <c r="AA1247" s="397"/>
      <c r="AB1247" s="397"/>
      <c r="AC1247" s="397"/>
      <c r="AD1247" s="397"/>
      <c r="AE1247" s="397"/>
      <c r="AF1247" s="397"/>
      <c r="AG1247" s="397"/>
      <c r="AH1247" s="397"/>
      <c r="AI1247" s="397"/>
      <c r="AJ1247" s="397"/>
      <c r="AK1247" s="397"/>
      <c r="AL1247" s="397"/>
      <c r="AM1247" s="397"/>
      <c r="AN1247" s="397"/>
      <c r="AO1247" s="397"/>
      <c r="AP1247" s="397"/>
      <c r="AQ1247" s="397"/>
      <c r="AR1247" s="397"/>
      <c r="AS1247" s="397"/>
      <c r="AT1247" s="397"/>
      <c r="AU1247" s="397"/>
      <c r="AV1247" s="397"/>
      <c r="AW1247" s="397"/>
      <c r="AX1247" s="397"/>
      <c r="AY1247" s="397"/>
      <c r="AZ1247" s="397"/>
      <c r="BA1247" s="553"/>
      <c r="BB1247" s="397"/>
      <c r="BC1247" s="397"/>
      <c r="BD1247" s="397"/>
      <c r="BE1247" s="397"/>
      <c r="BF1247" s="397"/>
      <c r="BG1247" s="397"/>
      <c r="BH1247" s="397"/>
      <c r="BI1247" s="397"/>
      <c r="BJ1247" s="397"/>
      <c r="BK1247" s="397"/>
    </row>
    <row r="1248" spans="2:63" x14ac:dyDescent="0.35">
      <c r="B1248" s="80"/>
      <c r="C1248" s="119"/>
      <c r="D1248" s="119"/>
      <c r="E1248" s="202"/>
      <c r="F1248" s="119"/>
      <c r="G1248" s="120"/>
      <c r="H1248" s="41"/>
      <c r="I1248" s="41"/>
      <c r="J1248" s="944">
        <f t="shared" si="144"/>
        <v>0</v>
      </c>
      <c r="K1248" s="292">
        <f t="shared" si="145"/>
        <v>0</v>
      </c>
      <c r="L1248" s="327">
        <f>IF(I1248&lt;(INDEX(Lookup!$U$2:$U$10,MATCH($D$45,Lookup!$S$2:$S$10,0))),0,365)</f>
        <v>0</v>
      </c>
      <c r="M1248" s="292">
        <f t="shared" si="143"/>
        <v>0</v>
      </c>
      <c r="N1248" s="371"/>
      <c r="O1248" s="150"/>
      <c r="P1248" s="397"/>
      <c r="Q1248" s="555"/>
      <c r="R1248" s="576">
        <f t="shared" si="146"/>
        <v>0</v>
      </c>
      <c r="S1248" s="576">
        <f t="shared" si="147"/>
        <v>0</v>
      </c>
      <c r="T1248" s="576">
        <f t="shared" si="148"/>
        <v>0</v>
      </c>
      <c r="U1248" s="576">
        <f t="shared" si="149"/>
        <v>0</v>
      </c>
      <c r="V1248" s="553"/>
      <c r="W1248" s="553"/>
      <c r="X1248" s="553"/>
      <c r="Y1248" s="553"/>
      <c r="Z1248" s="397"/>
      <c r="AA1248" s="397"/>
      <c r="AB1248" s="397"/>
      <c r="AC1248" s="397"/>
      <c r="AD1248" s="397"/>
      <c r="AE1248" s="397"/>
      <c r="AF1248" s="397"/>
      <c r="AG1248" s="397"/>
      <c r="AH1248" s="397"/>
      <c r="AI1248" s="397"/>
      <c r="AJ1248" s="397"/>
      <c r="AK1248" s="397"/>
      <c r="AL1248" s="397"/>
      <c r="AM1248" s="397"/>
      <c r="AN1248" s="397"/>
      <c r="AO1248" s="397"/>
      <c r="AP1248" s="397"/>
      <c r="AQ1248" s="397"/>
      <c r="AR1248" s="397"/>
      <c r="AS1248" s="397"/>
      <c r="AT1248" s="397"/>
      <c r="AU1248" s="397"/>
      <c r="AV1248" s="397"/>
      <c r="AW1248" s="397"/>
      <c r="AX1248" s="397"/>
      <c r="AY1248" s="397"/>
      <c r="AZ1248" s="397"/>
      <c r="BA1248" s="553"/>
      <c r="BB1248" s="397"/>
      <c r="BC1248" s="397"/>
      <c r="BD1248" s="397"/>
      <c r="BE1248" s="397"/>
      <c r="BF1248" s="397"/>
      <c r="BG1248" s="397"/>
      <c r="BH1248" s="397"/>
      <c r="BI1248" s="397"/>
      <c r="BJ1248" s="397"/>
      <c r="BK1248" s="397"/>
    </row>
    <row r="1249" spans="2:63" x14ac:dyDescent="0.35">
      <c r="B1249" s="80"/>
      <c r="C1249" s="119"/>
      <c r="D1249" s="119"/>
      <c r="E1249" s="202"/>
      <c r="F1249" s="119"/>
      <c r="G1249" s="120"/>
      <c r="H1249" s="41"/>
      <c r="I1249" s="41"/>
      <c r="J1249" s="944">
        <f t="shared" si="144"/>
        <v>0</v>
      </c>
      <c r="K1249" s="292">
        <f t="shared" si="145"/>
        <v>0</v>
      </c>
      <c r="L1249" s="327">
        <f>IF(I1249&lt;(INDEX(Lookup!$U$2:$U$10,MATCH($D$45,Lookup!$S$2:$S$10,0))),0,365)</f>
        <v>0</v>
      </c>
      <c r="M1249" s="292">
        <f t="shared" si="143"/>
        <v>0</v>
      </c>
      <c r="N1249" s="371"/>
      <c r="O1249" s="150"/>
      <c r="P1249" s="397"/>
      <c r="Q1249" s="555"/>
      <c r="R1249" s="576">
        <f t="shared" si="146"/>
        <v>0</v>
      </c>
      <c r="S1249" s="576">
        <f t="shared" si="147"/>
        <v>0</v>
      </c>
      <c r="T1249" s="576">
        <f t="shared" si="148"/>
        <v>0</v>
      </c>
      <c r="U1249" s="576">
        <f t="shared" si="149"/>
        <v>0</v>
      </c>
      <c r="V1249" s="553"/>
      <c r="W1249" s="553"/>
      <c r="X1249" s="553"/>
      <c r="Y1249" s="553"/>
      <c r="Z1249" s="397"/>
      <c r="AA1249" s="397"/>
      <c r="AB1249" s="397"/>
      <c r="AC1249" s="397"/>
      <c r="AD1249" s="397"/>
      <c r="AE1249" s="397"/>
      <c r="AF1249" s="397"/>
      <c r="AG1249" s="397"/>
      <c r="AH1249" s="397"/>
      <c r="AI1249" s="397"/>
      <c r="AJ1249" s="397"/>
      <c r="AK1249" s="397"/>
      <c r="AL1249" s="397"/>
      <c r="AM1249" s="397"/>
      <c r="AN1249" s="397"/>
      <c r="AO1249" s="397"/>
      <c r="AP1249" s="397"/>
      <c r="AQ1249" s="397"/>
      <c r="AR1249" s="397"/>
      <c r="AS1249" s="397"/>
      <c r="AT1249" s="397"/>
      <c r="AU1249" s="397"/>
      <c r="AV1249" s="397"/>
      <c r="AW1249" s="397"/>
      <c r="AX1249" s="397"/>
      <c r="AY1249" s="397"/>
      <c r="AZ1249" s="397"/>
      <c r="BA1249" s="553"/>
      <c r="BB1249" s="397"/>
      <c r="BC1249" s="397"/>
      <c r="BD1249" s="397"/>
      <c r="BE1249" s="397"/>
      <c r="BF1249" s="397"/>
      <c r="BG1249" s="397"/>
      <c r="BH1249" s="397"/>
      <c r="BI1249" s="397"/>
      <c r="BJ1249" s="397"/>
      <c r="BK1249" s="397"/>
    </row>
    <row r="1250" spans="2:63" x14ac:dyDescent="0.35">
      <c r="B1250" s="80"/>
      <c r="C1250" s="119"/>
      <c r="D1250" s="119"/>
      <c r="E1250" s="202"/>
      <c r="F1250" s="119"/>
      <c r="G1250" s="120"/>
      <c r="H1250" s="41"/>
      <c r="I1250" s="41"/>
      <c r="J1250" s="944">
        <f t="shared" si="144"/>
        <v>0</v>
      </c>
      <c r="K1250" s="292">
        <f t="shared" si="145"/>
        <v>0</v>
      </c>
      <c r="L1250" s="327">
        <f>IF(I1250&lt;(INDEX(Lookup!$U$2:$U$10,MATCH($D$45,Lookup!$S$2:$S$10,0))),0,365)</f>
        <v>0</v>
      </c>
      <c r="M1250" s="292">
        <f t="shared" si="143"/>
        <v>0</v>
      </c>
      <c r="N1250" s="371"/>
      <c r="O1250" s="150"/>
      <c r="P1250" s="397"/>
      <c r="Q1250" s="555"/>
      <c r="R1250" s="576">
        <f t="shared" si="146"/>
        <v>0</v>
      </c>
      <c r="S1250" s="576">
        <f t="shared" si="147"/>
        <v>0</v>
      </c>
      <c r="T1250" s="576">
        <f t="shared" si="148"/>
        <v>0</v>
      </c>
      <c r="U1250" s="576">
        <f t="shared" si="149"/>
        <v>0</v>
      </c>
      <c r="V1250" s="553"/>
      <c r="W1250" s="553"/>
      <c r="X1250" s="553"/>
      <c r="Y1250" s="553"/>
      <c r="Z1250" s="397"/>
      <c r="AA1250" s="397"/>
      <c r="AB1250" s="397"/>
      <c r="AC1250" s="397"/>
      <c r="AD1250" s="397"/>
      <c r="AE1250" s="397"/>
      <c r="AF1250" s="397"/>
      <c r="AG1250" s="397"/>
      <c r="AH1250" s="397"/>
      <c r="AI1250" s="397"/>
      <c r="AJ1250" s="397"/>
      <c r="AK1250" s="397"/>
      <c r="AL1250" s="397"/>
      <c r="AM1250" s="397"/>
      <c r="AN1250" s="397"/>
      <c r="AO1250" s="397"/>
      <c r="AP1250" s="397"/>
      <c r="AQ1250" s="397"/>
      <c r="AR1250" s="397"/>
      <c r="AS1250" s="397"/>
      <c r="AT1250" s="397"/>
      <c r="AU1250" s="397"/>
      <c r="AV1250" s="397"/>
      <c r="AW1250" s="397"/>
      <c r="AX1250" s="397"/>
      <c r="AY1250" s="397"/>
      <c r="AZ1250" s="397"/>
      <c r="BA1250" s="553"/>
      <c r="BB1250" s="397"/>
      <c r="BC1250" s="397"/>
      <c r="BD1250" s="397"/>
      <c r="BE1250" s="397"/>
      <c r="BF1250" s="397"/>
      <c r="BG1250" s="397"/>
      <c r="BH1250" s="397"/>
      <c r="BI1250" s="397"/>
      <c r="BJ1250" s="397"/>
      <c r="BK1250" s="397"/>
    </row>
    <row r="1251" spans="2:63" x14ac:dyDescent="0.35">
      <c r="B1251" s="80"/>
      <c r="C1251" s="119"/>
      <c r="D1251" s="119"/>
      <c r="E1251" s="202"/>
      <c r="F1251" s="119"/>
      <c r="G1251" s="120"/>
      <c r="H1251" s="41"/>
      <c r="I1251" s="41"/>
      <c r="J1251" s="944">
        <f t="shared" si="144"/>
        <v>0</v>
      </c>
      <c r="K1251" s="292">
        <f t="shared" si="145"/>
        <v>0</v>
      </c>
      <c r="L1251" s="327">
        <f>IF(I1251&lt;(INDEX(Lookup!$U$2:$U$10,MATCH($D$45,Lookup!$S$2:$S$10,0))),0,365)</f>
        <v>0</v>
      </c>
      <c r="M1251" s="292">
        <f t="shared" si="143"/>
        <v>0</v>
      </c>
      <c r="N1251" s="371"/>
      <c r="O1251" s="150"/>
      <c r="P1251" s="397"/>
      <c r="Q1251" s="555"/>
      <c r="R1251" s="576">
        <f t="shared" si="146"/>
        <v>0</v>
      </c>
      <c r="S1251" s="576">
        <f t="shared" si="147"/>
        <v>0</v>
      </c>
      <c r="T1251" s="576">
        <f t="shared" si="148"/>
        <v>0</v>
      </c>
      <c r="U1251" s="576">
        <f t="shared" si="149"/>
        <v>0</v>
      </c>
      <c r="V1251" s="553"/>
      <c r="W1251" s="553"/>
      <c r="X1251" s="553"/>
      <c r="Y1251" s="553"/>
      <c r="Z1251" s="397"/>
      <c r="AA1251" s="397"/>
      <c r="AB1251" s="397"/>
      <c r="AC1251" s="397"/>
      <c r="AD1251" s="397"/>
      <c r="AE1251" s="397"/>
      <c r="AF1251" s="397"/>
      <c r="AG1251" s="397"/>
      <c r="AH1251" s="397"/>
      <c r="AI1251" s="397"/>
      <c r="AJ1251" s="397"/>
      <c r="AK1251" s="397"/>
      <c r="AL1251" s="397"/>
      <c r="AM1251" s="397"/>
      <c r="AN1251" s="397"/>
      <c r="AO1251" s="397"/>
      <c r="AP1251" s="397"/>
      <c r="AQ1251" s="397"/>
      <c r="AR1251" s="397"/>
      <c r="AS1251" s="397"/>
      <c r="AT1251" s="397"/>
      <c r="AU1251" s="397"/>
      <c r="AV1251" s="397"/>
      <c r="AW1251" s="397"/>
      <c r="AX1251" s="397"/>
      <c r="AY1251" s="397"/>
      <c r="AZ1251" s="397"/>
      <c r="BA1251" s="553"/>
      <c r="BB1251" s="397"/>
      <c r="BC1251" s="397"/>
      <c r="BD1251" s="397"/>
      <c r="BE1251" s="397"/>
      <c r="BF1251" s="397"/>
      <c r="BG1251" s="397"/>
      <c r="BH1251" s="397"/>
      <c r="BI1251" s="397"/>
      <c r="BJ1251" s="397"/>
      <c r="BK1251" s="397"/>
    </row>
    <row r="1252" spans="2:63" x14ac:dyDescent="0.35">
      <c r="B1252" s="80"/>
      <c r="C1252" s="119"/>
      <c r="D1252" s="119"/>
      <c r="E1252" s="202"/>
      <c r="F1252" s="119"/>
      <c r="G1252" s="120"/>
      <c r="H1252" s="41"/>
      <c r="I1252" s="41"/>
      <c r="J1252" s="944">
        <f t="shared" si="144"/>
        <v>0</v>
      </c>
      <c r="K1252" s="292">
        <f t="shared" si="145"/>
        <v>0</v>
      </c>
      <c r="L1252" s="327">
        <f>IF(I1252&lt;(INDEX(Lookup!$U$2:$U$10,MATCH($D$45,Lookup!$S$2:$S$10,0))),0,365)</f>
        <v>0</v>
      </c>
      <c r="M1252" s="292">
        <f t="shared" si="143"/>
        <v>0</v>
      </c>
      <c r="N1252" s="371"/>
      <c r="O1252" s="150"/>
      <c r="P1252" s="397"/>
      <c r="Q1252" s="555"/>
      <c r="R1252" s="576">
        <f t="shared" si="146"/>
        <v>0</v>
      </c>
      <c r="S1252" s="576">
        <f t="shared" si="147"/>
        <v>0</v>
      </c>
      <c r="T1252" s="576">
        <f t="shared" si="148"/>
        <v>0</v>
      </c>
      <c r="U1252" s="576">
        <f t="shared" si="149"/>
        <v>0</v>
      </c>
      <c r="V1252" s="553"/>
      <c r="W1252" s="553"/>
      <c r="X1252" s="553"/>
      <c r="Y1252" s="553"/>
      <c r="Z1252" s="397"/>
      <c r="AA1252" s="397"/>
      <c r="AB1252" s="397"/>
      <c r="AC1252" s="397"/>
      <c r="AD1252" s="397"/>
      <c r="AE1252" s="397"/>
      <c r="AF1252" s="397"/>
      <c r="AG1252" s="397"/>
      <c r="AH1252" s="397"/>
      <c r="AI1252" s="397"/>
      <c r="AJ1252" s="397"/>
      <c r="AK1252" s="397"/>
      <c r="AL1252" s="397"/>
      <c r="AM1252" s="397"/>
      <c r="AN1252" s="397"/>
      <c r="AO1252" s="397"/>
      <c r="AP1252" s="397"/>
      <c r="AQ1252" s="397"/>
      <c r="AR1252" s="397"/>
      <c r="AS1252" s="397"/>
      <c r="AT1252" s="397"/>
      <c r="AU1252" s="397"/>
      <c r="AV1252" s="397"/>
      <c r="AW1252" s="397"/>
      <c r="AX1252" s="397"/>
      <c r="AY1252" s="397"/>
      <c r="AZ1252" s="397"/>
      <c r="BA1252" s="553"/>
      <c r="BB1252" s="397"/>
      <c r="BC1252" s="397"/>
      <c r="BD1252" s="397"/>
      <c r="BE1252" s="397"/>
      <c r="BF1252" s="397"/>
      <c r="BG1252" s="397"/>
      <c r="BH1252" s="397"/>
      <c r="BI1252" s="397"/>
      <c r="BJ1252" s="397"/>
      <c r="BK1252" s="397"/>
    </row>
    <row r="1253" spans="2:63" x14ac:dyDescent="0.35">
      <c r="B1253" s="80"/>
      <c r="C1253" s="119"/>
      <c r="D1253" s="119"/>
      <c r="E1253" s="202"/>
      <c r="F1253" s="119"/>
      <c r="G1253" s="120"/>
      <c r="H1253" s="41"/>
      <c r="I1253" s="41"/>
      <c r="J1253" s="944">
        <f t="shared" si="144"/>
        <v>0</v>
      </c>
      <c r="K1253" s="292">
        <f t="shared" si="145"/>
        <v>0</v>
      </c>
      <c r="L1253" s="327">
        <f>IF(I1253&lt;(INDEX(Lookup!$U$2:$U$10,MATCH($D$45,Lookup!$S$2:$S$10,0))),0,365)</f>
        <v>0</v>
      </c>
      <c r="M1253" s="292">
        <f t="shared" si="143"/>
        <v>0</v>
      </c>
      <c r="N1253" s="371"/>
      <c r="O1253" s="150"/>
      <c r="P1253" s="397"/>
      <c r="Q1253" s="555"/>
      <c r="R1253" s="576">
        <f t="shared" si="146"/>
        <v>0</v>
      </c>
      <c r="S1253" s="576">
        <f t="shared" si="147"/>
        <v>0</v>
      </c>
      <c r="T1253" s="576">
        <f t="shared" si="148"/>
        <v>0</v>
      </c>
      <c r="U1253" s="576">
        <f t="shared" si="149"/>
        <v>0</v>
      </c>
      <c r="V1253" s="553"/>
      <c r="W1253" s="553"/>
      <c r="X1253" s="553"/>
      <c r="Y1253" s="553"/>
      <c r="Z1253" s="397"/>
      <c r="AA1253" s="397"/>
      <c r="AB1253" s="397"/>
      <c r="AC1253" s="397"/>
      <c r="AD1253" s="397"/>
      <c r="AE1253" s="397"/>
      <c r="AF1253" s="397"/>
      <c r="AG1253" s="397"/>
      <c r="AH1253" s="397"/>
      <c r="AI1253" s="397"/>
      <c r="AJ1253" s="397"/>
      <c r="AK1253" s="397"/>
      <c r="AL1253" s="397"/>
      <c r="AM1253" s="397"/>
      <c r="AN1253" s="397"/>
      <c r="AO1253" s="397"/>
      <c r="AP1253" s="397"/>
      <c r="AQ1253" s="397"/>
      <c r="AR1253" s="397"/>
      <c r="AS1253" s="397"/>
      <c r="AT1253" s="397"/>
      <c r="AU1253" s="397"/>
      <c r="AV1253" s="397"/>
      <c r="AW1253" s="397"/>
      <c r="AX1253" s="397"/>
      <c r="AY1253" s="397"/>
      <c r="AZ1253" s="397"/>
      <c r="BA1253" s="553"/>
      <c r="BB1253" s="397"/>
      <c r="BC1253" s="397"/>
      <c r="BD1253" s="397"/>
      <c r="BE1253" s="397"/>
      <c r="BF1253" s="397"/>
      <c r="BG1253" s="397"/>
      <c r="BH1253" s="397"/>
      <c r="BI1253" s="397"/>
      <c r="BJ1253" s="397"/>
      <c r="BK1253" s="397"/>
    </row>
    <row r="1254" spans="2:63" x14ac:dyDescent="0.35">
      <c r="B1254" s="80"/>
      <c r="C1254" s="119"/>
      <c r="D1254" s="119"/>
      <c r="E1254" s="202"/>
      <c r="F1254" s="119"/>
      <c r="G1254" s="120"/>
      <c r="H1254" s="41"/>
      <c r="I1254" s="41"/>
      <c r="J1254" s="944">
        <f t="shared" si="144"/>
        <v>0</v>
      </c>
      <c r="K1254" s="292">
        <f t="shared" si="145"/>
        <v>0</v>
      </c>
      <c r="L1254" s="327">
        <f>IF(I1254&lt;(INDEX(Lookup!$U$2:$U$10,MATCH($D$45,Lookup!$S$2:$S$10,0))),0,365)</f>
        <v>0</v>
      </c>
      <c r="M1254" s="292">
        <f t="shared" si="143"/>
        <v>0</v>
      </c>
      <c r="N1254" s="371"/>
      <c r="O1254" s="150"/>
      <c r="P1254" s="397"/>
      <c r="Q1254" s="555"/>
      <c r="R1254" s="576">
        <f t="shared" si="146"/>
        <v>0</v>
      </c>
      <c r="S1254" s="576">
        <f t="shared" si="147"/>
        <v>0</v>
      </c>
      <c r="T1254" s="576">
        <f t="shared" si="148"/>
        <v>0</v>
      </c>
      <c r="U1254" s="576">
        <f t="shared" si="149"/>
        <v>0</v>
      </c>
      <c r="V1254" s="553"/>
      <c r="W1254" s="553"/>
      <c r="X1254" s="553"/>
      <c r="Y1254" s="553"/>
      <c r="Z1254" s="397"/>
      <c r="AA1254" s="397"/>
      <c r="AB1254" s="397"/>
      <c r="AC1254" s="397"/>
      <c r="AD1254" s="397"/>
      <c r="AE1254" s="397"/>
      <c r="AF1254" s="397"/>
      <c r="AG1254" s="397"/>
      <c r="AH1254" s="397"/>
      <c r="AI1254" s="397"/>
      <c r="AJ1254" s="397"/>
      <c r="AK1254" s="397"/>
      <c r="AL1254" s="397"/>
      <c r="AM1254" s="397"/>
      <c r="AN1254" s="397"/>
      <c r="AO1254" s="397"/>
      <c r="AP1254" s="397"/>
      <c r="AQ1254" s="397"/>
      <c r="AR1254" s="397"/>
      <c r="AS1254" s="397"/>
      <c r="AT1254" s="397"/>
      <c r="AU1254" s="397"/>
      <c r="AV1254" s="397"/>
      <c r="AW1254" s="397"/>
      <c r="AX1254" s="397"/>
      <c r="AY1254" s="397"/>
      <c r="AZ1254" s="397"/>
      <c r="BA1254" s="553"/>
      <c r="BB1254" s="397"/>
      <c r="BC1254" s="397"/>
      <c r="BD1254" s="397"/>
      <c r="BE1254" s="397"/>
      <c r="BF1254" s="397"/>
      <c r="BG1254" s="397"/>
      <c r="BH1254" s="397"/>
      <c r="BI1254" s="397"/>
      <c r="BJ1254" s="397"/>
      <c r="BK1254" s="397"/>
    </row>
    <row r="1255" spans="2:63" x14ac:dyDescent="0.35">
      <c r="B1255" s="80"/>
      <c r="C1255" s="119"/>
      <c r="D1255" s="119"/>
      <c r="E1255" s="202"/>
      <c r="F1255" s="119"/>
      <c r="G1255" s="120"/>
      <c r="H1255" s="41"/>
      <c r="I1255" s="41"/>
      <c r="J1255" s="944">
        <f t="shared" si="144"/>
        <v>0</v>
      </c>
      <c r="K1255" s="292">
        <f t="shared" si="145"/>
        <v>0</v>
      </c>
      <c r="L1255" s="327">
        <f>IF(I1255&lt;(INDEX(Lookup!$U$2:$U$10,MATCH($D$45,Lookup!$S$2:$S$10,0))),0,365)</f>
        <v>0</v>
      </c>
      <c r="M1255" s="292">
        <f t="shared" si="143"/>
        <v>0</v>
      </c>
      <c r="N1255" s="371"/>
      <c r="O1255" s="150"/>
      <c r="P1255" s="397"/>
      <c r="Q1255" s="555"/>
      <c r="R1255" s="576">
        <f t="shared" si="146"/>
        <v>0</v>
      </c>
      <c r="S1255" s="576">
        <f t="shared" si="147"/>
        <v>0</v>
      </c>
      <c r="T1255" s="576">
        <f t="shared" si="148"/>
        <v>0</v>
      </c>
      <c r="U1255" s="576">
        <f t="shared" si="149"/>
        <v>0</v>
      </c>
      <c r="V1255" s="553"/>
      <c r="W1255" s="553"/>
      <c r="X1255" s="553"/>
      <c r="Y1255" s="553"/>
      <c r="Z1255" s="397"/>
      <c r="AA1255" s="397"/>
      <c r="AB1255" s="397"/>
      <c r="AC1255" s="397"/>
      <c r="AD1255" s="397"/>
      <c r="AE1255" s="397"/>
      <c r="AF1255" s="397"/>
      <c r="AG1255" s="397"/>
      <c r="AH1255" s="397"/>
      <c r="AI1255" s="397"/>
      <c r="AJ1255" s="397"/>
      <c r="AK1255" s="397"/>
      <c r="AL1255" s="397"/>
      <c r="AM1255" s="397"/>
      <c r="AN1255" s="397"/>
      <c r="AO1255" s="397"/>
      <c r="AP1255" s="397"/>
      <c r="AQ1255" s="397"/>
      <c r="AR1255" s="397"/>
      <c r="AS1255" s="397"/>
      <c r="AT1255" s="397"/>
      <c r="AU1255" s="397"/>
      <c r="AV1255" s="397"/>
      <c r="AW1255" s="397"/>
      <c r="AX1255" s="397"/>
      <c r="AY1255" s="397"/>
      <c r="AZ1255" s="397"/>
      <c r="BA1255" s="553"/>
      <c r="BB1255" s="397"/>
      <c r="BC1255" s="397"/>
      <c r="BD1255" s="397"/>
      <c r="BE1255" s="397"/>
      <c r="BF1255" s="397"/>
      <c r="BG1255" s="397"/>
      <c r="BH1255" s="397"/>
      <c r="BI1255" s="397"/>
      <c r="BJ1255" s="397"/>
      <c r="BK1255" s="397"/>
    </row>
    <row r="1256" spans="2:63" x14ac:dyDescent="0.35">
      <c r="B1256" s="80"/>
      <c r="C1256" s="119"/>
      <c r="D1256" s="119"/>
      <c r="E1256" s="202"/>
      <c r="F1256" s="119"/>
      <c r="G1256" s="120"/>
      <c r="H1256" s="41"/>
      <c r="I1256" s="41"/>
      <c r="J1256" s="944">
        <f t="shared" si="144"/>
        <v>0</v>
      </c>
      <c r="K1256" s="292">
        <f t="shared" si="145"/>
        <v>0</v>
      </c>
      <c r="L1256" s="327">
        <f>IF(I1256&lt;(INDEX(Lookup!$U$2:$U$10,MATCH($D$45,Lookup!$S$2:$S$10,0))),0,365)</f>
        <v>0</v>
      </c>
      <c r="M1256" s="292">
        <f t="shared" si="143"/>
        <v>0</v>
      </c>
      <c r="N1256" s="371"/>
      <c r="O1256" s="150"/>
      <c r="P1256" s="397"/>
      <c r="Q1256" s="555"/>
      <c r="R1256" s="576">
        <f t="shared" si="146"/>
        <v>0</v>
      </c>
      <c r="S1256" s="576">
        <f t="shared" si="147"/>
        <v>0</v>
      </c>
      <c r="T1256" s="576">
        <f t="shared" si="148"/>
        <v>0</v>
      </c>
      <c r="U1256" s="576">
        <f t="shared" si="149"/>
        <v>0</v>
      </c>
      <c r="V1256" s="553"/>
      <c r="W1256" s="553"/>
      <c r="X1256" s="553"/>
      <c r="Y1256" s="553"/>
      <c r="Z1256" s="397"/>
      <c r="AA1256" s="397"/>
      <c r="AB1256" s="397"/>
      <c r="AC1256" s="397"/>
      <c r="AD1256" s="397"/>
      <c r="AE1256" s="397"/>
      <c r="AF1256" s="397"/>
      <c r="AG1256" s="397"/>
      <c r="AH1256" s="397"/>
      <c r="AI1256" s="397"/>
      <c r="AJ1256" s="397"/>
      <c r="AK1256" s="397"/>
      <c r="AL1256" s="397"/>
      <c r="AM1256" s="397"/>
      <c r="AN1256" s="397"/>
      <c r="AO1256" s="397"/>
      <c r="AP1256" s="397"/>
      <c r="AQ1256" s="397"/>
      <c r="AR1256" s="397"/>
      <c r="AS1256" s="397"/>
      <c r="AT1256" s="397"/>
      <c r="AU1256" s="397"/>
      <c r="AV1256" s="397"/>
      <c r="AW1256" s="397"/>
      <c r="AX1256" s="397"/>
      <c r="AY1256" s="397"/>
      <c r="AZ1256" s="397"/>
      <c r="BA1256" s="553"/>
      <c r="BB1256" s="397"/>
      <c r="BC1256" s="397"/>
      <c r="BD1256" s="397"/>
      <c r="BE1256" s="397"/>
      <c r="BF1256" s="397"/>
      <c r="BG1256" s="397"/>
      <c r="BH1256" s="397"/>
      <c r="BI1256" s="397"/>
      <c r="BJ1256" s="397"/>
      <c r="BK1256" s="397"/>
    </row>
    <row r="1257" spans="2:63" x14ac:dyDescent="0.35">
      <c r="B1257" s="80"/>
      <c r="C1257" s="119"/>
      <c r="D1257" s="119"/>
      <c r="E1257" s="202"/>
      <c r="F1257" s="119"/>
      <c r="G1257" s="120"/>
      <c r="H1257" s="41"/>
      <c r="I1257" s="41"/>
      <c r="J1257" s="944">
        <f t="shared" si="144"/>
        <v>0</v>
      </c>
      <c r="K1257" s="292">
        <f t="shared" si="145"/>
        <v>0</v>
      </c>
      <c r="L1257" s="327">
        <f>IF(I1257&lt;(INDEX(Lookup!$U$2:$U$10,MATCH($D$45,Lookup!$S$2:$S$10,0))),0,365)</f>
        <v>0</v>
      </c>
      <c r="M1257" s="292">
        <f t="shared" si="143"/>
        <v>0</v>
      </c>
      <c r="N1257" s="371"/>
      <c r="O1257" s="150"/>
      <c r="P1257" s="397"/>
      <c r="Q1257" s="555"/>
      <c r="R1257" s="576">
        <f t="shared" si="146"/>
        <v>0</v>
      </c>
      <c r="S1257" s="576">
        <f t="shared" si="147"/>
        <v>0</v>
      </c>
      <c r="T1257" s="576">
        <f t="shared" si="148"/>
        <v>0</v>
      </c>
      <c r="U1257" s="576">
        <f t="shared" si="149"/>
        <v>0</v>
      </c>
      <c r="V1257" s="553"/>
      <c r="W1257" s="553"/>
      <c r="X1257" s="553"/>
      <c r="Y1257" s="553"/>
      <c r="Z1257" s="397"/>
      <c r="AA1257" s="397"/>
      <c r="AB1257" s="397"/>
      <c r="AC1257" s="397"/>
      <c r="AD1257" s="397"/>
      <c r="AE1257" s="397"/>
      <c r="AF1257" s="397"/>
      <c r="AG1257" s="397"/>
      <c r="AH1257" s="397"/>
      <c r="AI1257" s="397"/>
      <c r="AJ1257" s="397"/>
      <c r="AK1257" s="397"/>
      <c r="AL1257" s="397"/>
      <c r="AM1257" s="397"/>
      <c r="AN1257" s="397"/>
      <c r="AO1257" s="397"/>
      <c r="AP1257" s="397"/>
      <c r="AQ1257" s="397"/>
      <c r="AR1257" s="397"/>
      <c r="AS1257" s="397"/>
      <c r="AT1257" s="397"/>
      <c r="AU1257" s="397"/>
      <c r="AV1257" s="397"/>
      <c r="AW1257" s="397"/>
      <c r="AX1257" s="397"/>
      <c r="AY1257" s="397"/>
      <c r="AZ1257" s="397"/>
      <c r="BA1257" s="553"/>
      <c r="BB1257" s="397"/>
      <c r="BC1257" s="397"/>
      <c r="BD1257" s="397"/>
      <c r="BE1257" s="397"/>
      <c r="BF1257" s="397"/>
      <c r="BG1257" s="397"/>
      <c r="BH1257" s="397"/>
      <c r="BI1257" s="397"/>
      <c r="BJ1257" s="397"/>
      <c r="BK1257" s="397"/>
    </row>
    <row r="1258" spans="2:63" x14ac:dyDescent="0.35">
      <c r="B1258" s="80"/>
      <c r="C1258" s="119"/>
      <c r="D1258" s="119"/>
      <c r="E1258" s="202"/>
      <c r="F1258" s="119"/>
      <c r="G1258" s="120"/>
      <c r="H1258" s="41"/>
      <c r="I1258" s="41"/>
      <c r="J1258" s="944">
        <f t="shared" si="144"/>
        <v>0</v>
      </c>
      <c r="K1258" s="292">
        <f t="shared" si="145"/>
        <v>0</v>
      </c>
      <c r="L1258" s="327">
        <f>IF(I1258&lt;(INDEX(Lookup!$U$2:$U$10,MATCH($D$45,Lookup!$S$2:$S$10,0))),0,365)</f>
        <v>0</v>
      </c>
      <c r="M1258" s="292">
        <f t="shared" si="143"/>
        <v>0</v>
      </c>
      <c r="N1258" s="371"/>
      <c r="O1258" s="150"/>
      <c r="P1258" s="397"/>
      <c r="Q1258" s="555"/>
      <c r="R1258" s="576">
        <f t="shared" si="146"/>
        <v>0</v>
      </c>
      <c r="S1258" s="576">
        <f t="shared" si="147"/>
        <v>0</v>
      </c>
      <c r="T1258" s="576">
        <f t="shared" si="148"/>
        <v>0</v>
      </c>
      <c r="U1258" s="576">
        <f t="shared" si="149"/>
        <v>0</v>
      </c>
      <c r="V1258" s="553"/>
      <c r="W1258" s="553"/>
      <c r="X1258" s="553"/>
      <c r="Y1258" s="553"/>
      <c r="Z1258" s="397"/>
      <c r="AA1258" s="397"/>
      <c r="AB1258" s="397"/>
      <c r="AC1258" s="397"/>
      <c r="AD1258" s="397"/>
      <c r="AE1258" s="397"/>
      <c r="AF1258" s="397"/>
      <c r="AG1258" s="397"/>
      <c r="AH1258" s="397"/>
      <c r="AI1258" s="397"/>
      <c r="AJ1258" s="397"/>
      <c r="AK1258" s="397"/>
      <c r="AL1258" s="397"/>
      <c r="AM1258" s="397"/>
      <c r="AN1258" s="397"/>
      <c r="AO1258" s="397"/>
      <c r="AP1258" s="397"/>
      <c r="AQ1258" s="397"/>
      <c r="AR1258" s="397"/>
      <c r="AS1258" s="397"/>
      <c r="AT1258" s="397"/>
      <c r="AU1258" s="397"/>
      <c r="AV1258" s="397"/>
      <c r="AW1258" s="397"/>
      <c r="AX1258" s="397"/>
      <c r="AY1258" s="397"/>
      <c r="AZ1258" s="397"/>
      <c r="BA1258" s="553"/>
      <c r="BB1258" s="397"/>
      <c r="BC1258" s="397"/>
      <c r="BD1258" s="397"/>
      <c r="BE1258" s="397"/>
      <c r="BF1258" s="397"/>
      <c r="BG1258" s="397"/>
      <c r="BH1258" s="397"/>
      <c r="BI1258" s="397"/>
      <c r="BJ1258" s="397"/>
      <c r="BK1258" s="397"/>
    </row>
    <row r="1259" spans="2:63" x14ac:dyDescent="0.35">
      <c r="B1259" s="80"/>
      <c r="C1259" s="119"/>
      <c r="D1259" s="119"/>
      <c r="E1259" s="202"/>
      <c r="F1259" s="119"/>
      <c r="G1259" s="120"/>
      <c r="H1259" s="41"/>
      <c r="I1259" s="41"/>
      <c r="J1259" s="944">
        <f t="shared" si="144"/>
        <v>0</v>
      </c>
      <c r="K1259" s="292">
        <f t="shared" si="145"/>
        <v>0</v>
      </c>
      <c r="L1259" s="327">
        <f>IF(I1259&lt;(INDEX(Lookup!$U$2:$U$10,MATCH($D$45,Lookup!$S$2:$S$10,0))),0,365)</f>
        <v>0</v>
      </c>
      <c r="M1259" s="292">
        <f t="shared" si="143"/>
        <v>0</v>
      </c>
      <c r="N1259" s="371"/>
      <c r="O1259" s="150"/>
      <c r="P1259" s="397"/>
      <c r="Q1259" s="555"/>
      <c r="R1259" s="576">
        <f t="shared" si="146"/>
        <v>0</v>
      </c>
      <c r="S1259" s="576">
        <f t="shared" si="147"/>
        <v>0</v>
      </c>
      <c r="T1259" s="576">
        <f t="shared" si="148"/>
        <v>0</v>
      </c>
      <c r="U1259" s="576">
        <f t="shared" si="149"/>
        <v>0</v>
      </c>
      <c r="V1259" s="553"/>
      <c r="W1259" s="553"/>
      <c r="X1259" s="553"/>
      <c r="Y1259" s="553"/>
      <c r="Z1259" s="397"/>
      <c r="AA1259" s="397"/>
      <c r="AB1259" s="397"/>
      <c r="AC1259" s="397"/>
      <c r="AD1259" s="397"/>
      <c r="AE1259" s="397"/>
      <c r="AF1259" s="397"/>
      <c r="AG1259" s="397"/>
      <c r="AH1259" s="397"/>
      <c r="AI1259" s="397"/>
      <c r="AJ1259" s="397"/>
      <c r="AK1259" s="397"/>
      <c r="AL1259" s="397"/>
      <c r="AM1259" s="397"/>
      <c r="AN1259" s="397"/>
      <c r="AO1259" s="397"/>
      <c r="AP1259" s="397"/>
      <c r="AQ1259" s="397"/>
      <c r="AR1259" s="397"/>
      <c r="AS1259" s="397"/>
      <c r="AT1259" s="397"/>
      <c r="AU1259" s="397"/>
      <c r="AV1259" s="397"/>
      <c r="AW1259" s="397"/>
      <c r="AX1259" s="397"/>
      <c r="AY1259" s="397"/>
      <c r="AZ1259" s="397"/>
      <c r="BA1259" s="553"/>
      <c r="BB1259" s="397"/>
      <c r="BC1259" s="397"/>
      <c r="BD1259" s="397"/>
      <c r="BE1259" s="397"/>
      <c r="BF1259" s="397"/>
      <c r="BG1259" s="397"/>
      <c r="BH1259" s="397"/>
      <c r="BI1259" s="397"/>
      <c r="BJ1259" s="397"/>
      <c r="BK1259" s="397"/>
    </row>
    <row r="1260" spans="2:63" x14ac:dyDescent="0.35">
      <c r="B1260" s="80"/>
      <c r="C1260" s="119"/>
      <c r="D1260" s="119"/>
      <c r="E1260" s="202"/>
      <c r="F1260" s="119"/>
      <c r="G1260" s="120"/>
      <c r="H1260" s="41"/>
      <c r="I1260" s="41"/>
      <c r="J1260" s="944">
        <f t="shared" si="144"/>
        <v>0</v>
      </c>
      <c r="K1260" s="292">
        <f t="shared" si="145"/>
        <v>0</v>
      </c>
      <c r="L1260" s="327">
        <f>IF(I1260&lt;(INDEX(Lookup!$U$2:$U$10,MATCH($D$45,Lookup!$S$2:$S$10,0))),0,365)</f>
        <v>0</v>
      </c>
      <c r="M1260" s="292">
        <f t="shared" si="143"/>
        <v>0</v>
      </c>
      <c r="N1260" s="371"/>
      <c r="O1260" s="150"/>
      <c r="P1260" s="397"/>
      <c r="Q1260" s="555"/>
      <c r="R1260" s="576">
        <f t="shared" si="146"/>
        <v>0</v>
      </c>
      <c r="S1260" s="576">
        <f t="shared" si="147"/>
        <v>0</v>
      </c>
      <c r="T1260" s="576">
        <f t="shared" si="148"/>
        <v>0</v>
      </c>
      <c r="U1260" s="576">
        <f t="shared" si="149"/>
        <v>0</v>
      </c>
      <c r="V1260" s="553"/>
      <c r="W1260" s="553"/>
      <c r="X1260" s="553"/>
      <c r="Y1260" s="553"/>
      <c r="Z1260" s="397"/>
      <c r="AA1260" s="397"/>
      <c r="AB1260" s="397"/>
      <c r="AC1260" s="397"/>
      <c r="AD1260" s="397"/>
      <c r="AE1260" s="397"/>
      <c r="AF1260" s="397"/>
      <c r="AG1260" s="397"/>
      <c r="AH1260" s="397"/>
      <c r="AI1260" s="397"/>
      <c r="AJ1260" s="397"/>
      <c r="AK1260" s="397"/>
      <c r="AL1260" s="397"/>
      <c r="AM1260" s="397"/>
      <c r="AN1260" s="397"/>
      <c r="AO1260" s="397"/>
      <c r="AP1260" s="397"/>
      <c r="AQ1260" s="397"/>
      <c r="AR1260" s="397"/>
      <c r="AS1260" s="397"/>
      <c r="AT1260" s="397"/>
      <c r="AU1260" s="397"/>
      <c r="AV1260" s="397"/>
      <c r="AW1260" s="397"/>
      <c r="AX1260" s="397"/>
      <c r="AY1260" s="397"/>
      <c r="AZ1260" s="397"/>
      <c r="BA1260" s="553"/>
      <c r="BB1260" s="397"/>
      <c r="BC1260" s="397"/>
      <c r="BD1260" s="397"/>
      <c r="BE1260" s="397"/>
      <c r="BF1260" s="397"/>
      <c r="BG1260" s="397"/>
      <c r="BH1260" s="397"/>
      <c r="BI1260" s="397"/>
      <c r="BJ1260" s="397"/>
      <c r="BK1260" s="397"/>
    </row>
    <row r="1261" spans="2:63" x14ac:dyDescent="0.35">
      <c r="B1261" s="80"/>
      <c r="C1261" s="119"/>
      <c r="D1261" s="119"/>
      <c r="E1261" s="202"/>
      <c r="F1261" s="119"/>
      <c r="G1261" s="120"/>
      <c r="H1261" s="41"/>
      <c r="I1261" s="41"/>
      <c r="J1261" s="944">
        <f t="shared" si="144"/>
        <v>0</v>
      </c>
      <c r="K1261" s="292">
        <f t="shared" si="145"/>
        <v>0</v>
      </c>
      <c r="L1261" s="327">
        <f>IF(I1261&lt;(INDEX(Lookup!$U$2:$U$10,MATCH($D$45,Lookup!$S$2:$S$10,0))),0,365)</f>
        <v>0</v>
      </c>
      <c r="M1261" s="292">
        <f t="shared" si="143"/>
        <v>0</v>
      </c>
      <c r="N1261" s="371"/>
      <c r="O1261" s="150"/>
      <c r="P1261" s="397"/>
      <c r="Q1261" s="555"/>
      <c r="R1261" s="576">
        <f t="shared" si="146"/>
        <v>0</v>
      </c>
      <c r="S1261" s="576">
        <f t="shared" si="147"/>
        <v>0</v>
      </c>
      <c r="T1261" s="576">
        <f t="shared" si="148"/>
        <v>0</v>
      </c>
      <c r="U1261" s="576">
        <f t="shared" si="149"/>
        <v>0</v>
      </c>
      <c r="V1261" s="553"/>
      <c r="W1261" s="553"/>
      <c r="X1261" s="553"/>
      <c r="Y1261" s="553"/>
      <c r="Z1261" s="397"/>
      <c r="AA1261" s="397"/>
      <c r="AB1261" s="397"/>
      <c r="AC1261" s="397"/>
      <c r="AD1261" s="397"/>
      <c r="AE1261" s="397"/>
      <c r="AF1261" s="397"/>
      <c r="AG1261" s="397"/>
      <c r="AH1261" s="397"/>
      <c r="AI1261" s="397"/>
      <c r="AJ1261" s="397"/>
      <c r="AK1261" s="397"/>
      <c r="AL1261" s="397"/>
      <c r="AM1261" s="397"/>
      <c r="AN1261" s="397"/>
      <c r="AO1261" s="397"/>
      <c r="AP1261" s="397"/>
      <c r="AQ1261" s="397"/>
      <c r="AR1261" s="397"/>
      <c r="AS1261" s="397"/>
      <c r="AT1261" s="397"/>
      <c r="AU1261" s="397"/>
      <c r="AV1261" s="397"/>
      <c r="AW1261" s="397"/>
      <c r="AX1261" s="397"/>
      <c r="AY1261" s="397"/>
      <c r="AZ1261" s="397"/>
      <c r="BA1261" s="553"/>
      <c r="BB1261" s="397"/>
      <c r="BC1261" s="397"/>
      <c r="BD1261" s="397"/>
      <c r="BE1261" s="397"/>
      <c r="BF1261" s="397"/>
      <c r="BG1261" s="397"/>
      <c r="BH1261" s="397"/>
      <c r="BI1261" s="397"/>
      <c r="BJ1261" s="397"/>
      <c r="BK1261" s="397"/>
    </row>
    <row r="1262" spans="2:63" x14ac:dyDescent="0.35">
      <c r="B1262" s="80"/>
      <c r="C1262" s="119"/>
      <c r="D1262" s="119"/>
      <c r="E1262" s="202"/>
      <c r="F1262" s="119"/>
      <c r="G1262" s="120"/>
      <c r="H1262" s="41"/>
      <c r="I1262" s="41"/>
      <c r="J1262" s="944">
        <f t="shared" si="144"/>
        <v>0</v>
      </c>
      <c r="K1262" s="292">
        <f t="shared" si="145"/>
        <v>0</v>
      </c>
      <c r="L1262" s="327">
        <f>IF(I1262&lt;(INDEX(Lookup!$U$2:$U$10,MATCH($D$45,Lookup!$S$2:$S$10,0))),0,365)</f>
        <v>0</v>
      </c>
      <c r="M1262" s="292">
        <f t="shared" si="143"/>
        <v>0</v>
      </c>
      <c r="N1262" s="371"/>
      <c r="O1262" s="150"/>
      <c r="P1262" s="397"/>
      <c r="Q1262" s="555"/>
      <c r="R1262" s="576">
        <f t="shared" si="146"/>
        <v>0</v>
      </c>
      <c r="S1262" s="576">
        <f t="shared" si="147"/>
        <v>0</v>
      </c>
      <c r="T1262" s="576">
        <f t="shared" si="148"/>
        <v>0</v>
      </c>
      <c r="U1262" s="576">
        <f t="shared" si="149"/>
        <v>0</v>
      </c>
      <c r="V1262" s="553"/>
      <c r="W1262" s="553"/>
      <c r="X1262" s="553"/>
      <c r="Y1262" s="553"/>
      <c r="Z1262" s="397"/>
      <c r="AA1262" s="397"/>
      <c r="AB1262" s="397"/>
      <c r="AC1262" s="397"/>
      <c r="AD1262" s="397"/>
      <c r="AE1262" s="397"/>
      <c r="AF1262" s="397"/>
      <c r="AG1262" s="397"/>
      <c r="AH1262" s="397"/>
      <c r="AI1262" s="397"/>
      <c r="AJ1262" s="397"/>
      <c r="AK1262" s="397"/>
      <c r="AL1262" s="397"/>
      <c r="AM1262" s="397"/>
      <c r="AN1262" s="397"/>
      <c r="AO1262" s="397"/>
      <c r="AP1262" s="397"/>
      <c r="AQ1262" s="397"/>
      <c r="AR1262" s="397"/>
      <c r="AS1262" s="397"/>
      <c r="AT1262" s="397"/>
      <c r="AU1262" s="397"/>
      <c r="AV1262" s="397"/>
      <c r="AW1262" s="397"/>
      <c r="AX1262" s="397"/>
      <c r="AY1262" s="397"/>
      <c r="AZ1262" s="397"/>
      <c r="BA1262" s="553"/>
      <c r="BB1262" s="397"/>
      <c r="BC1262" s="397"/>
      <c r="BD1262" s="397"/>
      <c r="BE1262" s="397"/>
      <c r="BF1262" s="397"/>
      <c r="BG1262" s="397"/>
      <c r="BH1262" s="397"/>
      <c r="BI1262" s="397"/>
      <c r="BJ1262" s="397"/>
      <c r="BK1262" s="397"/>
    </row>
    <row r="1263" spans="2:63" x14ac:dyDescent="0.35">
      <c r="B1263" s="80"/>
      <c r="C1263" s="119"/>
      <c r="D1263" s="119"/>
      <c r="E1263" s="202"/>
      <c r="F1263" s="119"/>
      <c r="G1263" s="120"/>
      <c r="H1263" s="41"/>
      <c r="I1263" s="41"/>
      <c r="J1263" s="944">
        <f t="shared" si="144"/>
        <v>0</v>
      </c>
      <c r="K1263" s="292">
        <f t="shared" si="145"/>
        <v>0</v>
      </c>
      <c r="L1263" s="327">
        <f>IF(I1263&lt;(INDEX(Lookup!$U$2:$U$10,MATCH($D$45,Lookup!$S$2:$S$10,0))),0,365)</f>
        <v>0</v>
      </c>
      <c r="M1263" s="292">
        <f t="shared" si="143"/>
        <v>0</v>
      </c>
      <c r="N1263" s="371"/>
      <c r="O1263" s="150"/>
      <c r="P1263" s="397"/>
      <c r="Q1263" s="555"/>
      <c r="R1263" s="576">
        <f t="shared" si="146"/>
        <v>0</v>
      </c>
      <c r="S1263" s="576">
        <f t="shared" si="147"/>
        <v>0</v>
      </c>
      <c r="T1263" s="576">
        <f t="shared" si="148"/>
        <v>0</v>
      </c>
      <c r="U1263" s="576">
        <f t="shared" si="149"/>
        <v>0</v>
      </c>
      <c r="V1263" s="553"/>
      <c r="W1263" s="553"/>
      <c r="X1263" s="553"/>
      <c r="Y1263" s="553"/>
      <c r="Z1263" s="397"/>
      <c r="AA1263" s="397"/>
      <c r="AB1263" s="397"/>
      <c r="AC1263" s="397"/>
      <c r="AD1263" s="397"/>
      <c r="AE1263" s="397"/>
      <c r="AF1263" s="397"/>
      <c r="AG1263" s="397"/>
      <c r="AH1263" s="397"/>
      <c r="AI1263" s="397"/>
      <c r="AJ1263" s="397"/>
      <c r="AK1263" s="397"/>
      <c r="AL1263" s="397"/>
      <c r="AM1263" s="397"/>
      <c r="AN1263" s="397"/>
      <c r="AO1263" s="397"/>
      <c r="AP1263" s="397"/>
      <c r="AQ1263" s="397"/>
      <c r="AR1263" s="397"/>
      <c r="AS1263" s="397"/>
      <c r="AT1263" s="397"/>
      <c r="AU1263" s="397"/>
      <c r="AV1263" s="397"/>
      <c r="AW1263" s="397"/>
      <c r="AX1263" s="397"/>
      <c r="AY1263" s="397"/>
      <c r="AZ1263" s="397"/>
      <c r="BA1263" s="553"/>
      <c r="BB1263" s="397"/>
      <c r="BC1263" s="397"/>
      <c r="BD1263" s="397"/>
      <c r="BE1263" s="397"/>
      <c r="BF1263" s="397"/>
      <c r="BG1263" s="397"/>
      <c r="BH1263" s="397"/>
      <c r="BI1263" s="397"/>
      <c r="BJ1263" s="397"/>
      <c r="BK1263" s="397"/>
    </row>
    <row r="1264" spans="2:63" x14ac:dyDescent="0.35">
      <c r="B1264" s="80"/>
      <c r="C1264" s="119"/>
      <c r="D1264" s="119"/>
      <c r="E1264" s="202"/>
      <c r="F1264" s="119"/>
      <c r="G1264" s="120"/>
      <c r="H1264" s="41"/>
      <c r="I1264" s="41"/>
      <c r="J1264" s="944">
        <f t="shared" si="144"/>
        <v>0</v>
      </c>
      <c r="K1264" s="292">
        <f t="shared" si="145"/>
        <v>0</v>
      </c>
      <c r="L1264" s="327">
        <f>IF(I1264&lt;(INDEX(Lookup!$U$2:$U$10,MATCH($D$45,Lookup!$S$2:$S$10,0))),0,365)</f>
        <v>0</v>
      </c>
      <c r="M1264" s="292">
        <f t="shared" ref="M1264:M1327" si="150">IF(O1264="x",0,L1264*$L$8)</f>
        <v>0</v>
      </c>
      <c r="N1264" s="371"/>
      <c r="O1264" s="150"/>
      <c r="P1264" s="397"/>
      <c r="Q1264" s="555"/>
      <c r="R1264" s="576">
        <f t="shared" si="146"/>
        <v>0</v>
      </c>
      <c r="S1264" s="576">
        <f t="shared" si="147"/>
        <v>0</v>
      </c>
      <c r="T1264" s="576">
        <f t="shared" si="148"/>
        <v>0</v>
      </c>
      <c r="U1264" s="576">
        <f t="shared" si="149"/>
        <v>0</v>
      </c>
      <c r="V1264" s="553"/>
      <c r="W1264" s="553"/>
      <c r="X1264" s="553"/>
      <c r="Y1264" s="553"/>
      <c r="Z1264" s="397"/>
      <c r="AA1264" s="397"/>
      <c r="AB1264" s="397"/>
      <c r="AC1264" s="397"/>
      <c r="AD1264" s="397"/>
      <c r="AE1264" s="397"/>
      <c r="AF1264" s="397"/>
      <c r="AG1264" s="397"/>
      <c r="AH1264" s="397"/>
      <c r="AI1264" s="397"/>
      <c r="AJ1264" s="397"/>
      <c r="AK1264" s="397"/>
      <c r="AL1264" s="397"/>
      <c r="AM1264" s="397"/>
      <c r="AN1264" s="397"/>
      <c r="AO1264" s="397"/>
      <c r="AP1264" s="397"/>
      <c r="AQ1264" s="397"/>
      <c r="AR1264" s="397"/>
      <c r="AS1264" s="397"/>
      <c r="AT1264" s="397"/>
      <c r="AU1264" s="397"/>
      <c r="AV1264" s="397"/>
      <c r="AW1264" s="397"/>
      <c r="AX1264" s="397"/>
      <c r="AY1264" s="397"/>
      <c r="AZ1264" s="397"/>
      <c r="BA1264" s="553"/>
      <c r="BB1264" s="397"/>
      <c r="BC1264" s="397"/>
      <c r="BD1264" s="397"/>
      <c r="BE1264" s="397"/>
      <c r="BF1264" s="397"/>
      <c r="BG1264" s="397"/>
      <c r="BH1264" s="397"/>
      <c r="BI1264" s="397"/>
      <c r="BJ1264" s="397"/>
      <c r="BK1264" s="397"/>
    </row>
    <row r="1265" spans="2:63" x14ac:dyDescent="0.35">
      <c r="B1265" s="80"/>
      <c r="C1265" s="119"/>
      <c r="D1265" s="119"/>
      <c r="E1265" s="202"/>
      <c r="F1265" s="119"/>
      <c r="G1265" s="120"/>
      <c r="H1265" s="41"/>
      <c r="I1265" s="41"/>
      <c r="J1265" s="944">
        <f t="shared" ref="J1265:J1328" si="151">IF(OR(H1265&lt;&gt;"",I1265&lt;&gt;""),DATEDIF(H1265,I1265,"d")+1,0)</f>
        <v>0</v>
      </c>
      <c r="K1265" s="292">
        <f t="shared" ref="K1265:K1328" si="152">J1265*$L$8</f>
        <v>0</v>
      </c>
      <c r="L1265" s="327">
        <f>IF(I1265&lt;(INDEX(Lookup!$U$2:$U$10,MATCH($D$45,Lookup!$S$2:$S$10,0))),0,365)</f>
        <v>0</v>
      </c>
      <c r="M1265" s="292">
        <f t="shared" si="150"/>
        <v>0</v>
      </c>
      <c r="N1265" s="371"/>
      <c r="O1265" s="150"/>
      <c r="P1265" s="397"/>
      <c r="Q1265" s="555"/>
      <c r="R1265" s="576">
        <f t="shared" ref="R1265:R1328" si="153">K1265*$H$33</f>
        <v>0</v>
      </c>
      <c r="S1265" s="576">
        <f t="shared" ref="S1265:S1328" si="154">M1265*$H$42</f>
        <v>0</v>
      </c>
      <c r="T1265" s="576">
        <f t="shared" ref="T1265:T1328" si="155">R1265-K1265</f>
        <v>0</v>
      </c>
      <c r="U1265" s="576">
        <f t="shared" ref="U1265:U1328" si="156">S1265-M1265</f>
        <v>0</v>
      </c>
      <c r="V1265" s="553"/>
      <c r="W1265" s="553"/>
      <c r="X1265" s="553"/>
      <c r="Y1265" s="553"/>
      <c r="Z1265" s="397"/>
      <c r="AA1265" s="397"/>
      <c r="AB1265" s="397"/>
      <c r="AC1265" s="397"/>
      <c r="AD1265" s="397"/>
      <c r="AE1265" s="397"/>
      <c r="AF1265" s="397"/>
      <c r="AG1265" s="397"/>
      <c r="AH1265" s="397"/>
      <c r="AI1265" s="397"/>
      <c r="AJ1265" s="397"/>
      <c r="AK1265" s="397"/>
      <c r="AL1265" s="397"/>
      <c r="AM1265" s="397"/>
      <c r="AN1265" s="397"/>
      <c r="AO1265" s="397"/>
      <c r="AP1265" s="397"/>
      <c r="AQ1265" s="397"/>
      <c r="AR1265" s="397"/>
      <c r="AS1265" s="397"/>
      <c r="AT1265" s="397"/>
      <c r="AU1265" s="397"/>
      <c r="AV1265" s="397"/>
      <c r="AW1265" s="397"/>
      <c r="AX1265" s="397"/>
      <c r="AY1265" s="397"/>
      <c r="AZ1265" s="397"/>
      <c r="BA1265" s="553"/>
      <c r="BB1265" s="397"/>
      <c r="BC1265" s="397"/>
      <c r="BD1265" s="397"/>
      <c r="BE1265" s="397"/>
      <c r="BF1265" s="397"/>
      <c r="BG1265" s="397"/>
      <c r="BH1265" s="397"/>
      <c r="BI1265" s="397"/>
      <c r="BJ1265" s="397"/>
      <c r="BK1265" s="397"/>
    </row>
    <row r="1266" spans="2:63" x14ac:dyDescent="0.35">
      <c r="B1266" s="80"/>
      <c r="C1266" s="119"/>
      <c r="D1266" s="119"/>
      <c r="E1266" s="202"/>
      <c r="F1266" s="119"/>
      <c r="G1266" s="120"/>
      <c r="H1266" s="41"/>
      <c r="I1266" s="41"/>
      <c r="J1266" s="944">
        <f t="shared" si="151"/>
        <v>0</v>
      </c>
      <c r="K1266" s="292">
        <f t="shared" si="152"/>
        <v>0</v>
      </c>
      <c r="L1266" s="327">
        <f>IF(I1266&lt;(INDEX(Lookup!$U$2:$U$10,MATCH($D$45,Lookup!$S$2:$S$10,0))),0,365)</f>
        <v>0</v>
      </c>
      <c r="M1266" s="292">
        <f t="shared" si="150"/>
        <v>0</v>
      </c>
      <c r="N1266" s="371"/>
      <c r="O1266" s="150"/>
      <c r="P1266" s="397"/>
      <c r="Q1266" s="555"/>
      <c r="R1266" s="576">
        <f t="shared" si="153"/>
        <v>0</v>
      </c>
      <c r="S1266" s="576">
        <f t="shared" si="154"/>
        <v>0</v>
      </c>
      <c r="T1266" s="576">
        <f t="shared" si="155"/>
        <v>0</v>
      </c>
      <c r="U1266" s="576">
        <f t="shared" si="156"/>
        <v>0</v>
      </c>
      <c r="V1266" s="553"/>
      <c r="W1266" s="553"/>
      <c r="X1266" s="553"/>
      <c r="Y1266" s="553"/>
      <c r="Z1266" s="397"/>
      <c r="AA1266" s="397"/>
      <c r="AB1266" s="397"/>
      <c r="AC1266" s="397"/>
      <c r="AD1266" s="397"/>
      <c r="AE1266" s="397"/>
      <c r="AF1266" s="397"/>
      <c r="AG1266" s="397"/>
      <c r="AH1266" s="397"/>
      <c r="AI1266" s="397"/>
      <c r="AJ1266" s="397"/>
      <c r="AK1266" s="397"/>
      <c r="AL1266" s="397"/>
      <c r="AM1266" s="397"/>
      <c r="AN1266" s="397"/>
      <c r="AO1266" s="397"/>
      <c r="AP1266" s="397"/>
      <c r="AQ1266" s="397"/>
      <c r="AR1266" s="397"/>
      <c r="AS1266" s="397"/>
      <c r="AT1266" s="397"/>
      <c r="AU1266" s="397"/>
      <c r="AV1266" s="397"/>
      <c r="AW1266" s="397"/>
      <c r="AX1266" s="397"/>
      <c r="AY1266" s="397"/>
      <c r="AZ1266" s="397"/>
      <c r="BA1266" s="553"/>
      <c r="BB1266" s="397"/>
      <c r="BC1266" s="397"/>
      <c r="BD1266" s="397"/>
      <c r="BE1266" s="397"/>
      <c r="BF1266" s="397"/>
      <c r="BG1266" s="397"/>
      <c r="BH1266" s="397"/>
      <c r="BI1266" s="397"/>
      <c r="BJ1266" s="397"/>
      <c r="BK1266" s="397"/>
    </row>
    <row r="1267" spans="2:63" x14ac:dyDescent="0.35">
      <c r="B1267" s="80"/>
      <c r="C1267" s="119"/>
      <c r="D1267" s="119"/>
      <c r="E1267" s="202"/>
      <c r="F1267" s="119"/>
      <c r="G1267" s="120"/>
      <c r="H1267" s="41"/>
      <c r="I1267" s="41"/>
      <c r="J1267" s="944">
        <f t="shared" si="151"/>
        <v>0</v>
      </c>
      <c r="K1267" s="292">
        <f t="shared" si="152"/>
        <v>0</v>
      </c>
      <c r="L1267" s="327">
        <f>IF(I1267&lt;(INDEX(Lookup!$U$2:$U$10,MATCH($D$45,Lookup!$S$2:$S$10,0))),0,365)</f>
        <v>0</v>
      </c>
      <c r="M1267" s="292">
        <f t="shared" si="150"/>
        <v>0</v>
      </c>
      <c r="N1267" s="371"/>
      <c r="O1267" s="150"/>
      <c r="P1267" s="397"/>
      <c r="Q1267" s="555"/>
      <c r="R1267" s="576">
        <f t="shared" si="153"/>
        <v>0</v>
      </c>
      <c r="S1267" s="576">
        <f t="shared" si="154"/>
        <v>0</v>
      </c>
      <c r="T1267" s="576">
        <f t="shared" si="155"/>
        <v>0</v>
      </c>
      <c r="U1267" s="576">
        <f t="shared" si="156"/>
        <v>0</v>
      </c>
      <c r="V1267" s="553"/>
      <c r="W1267" s="553"/>
      <c r="X1267" s="553"/>
      <c r="Y1267" s="553"/>
      <c r="Z1267" s="397"/>
      <c r="AA1267" s="397"/>
      <c r="AB1267" s="397"/>
      <c r="AC1267" s="397"/>
      <c r="AD1267" s="397"/>
      <c r="AE1267" s="397"/>
      <c r="AF1267" s="397"/>
      <c r="AG1267" s="397"/>
      <c r="AH1267" s="397"/>
      <c r="AI1267" s="397"/>
      <c r="AJ1267" s="397"/>
      <c r="AK1267" s="397"/>
      <c r="AL1267" s="397"/>
      <c r="AM1267" s="397"/>
      <c r="AN1267" s="397"/>
      <c r="AO1267" s="397"/>
      <c r="AP1267" s="397"/>
      <c r="AQ1267" s="397"/>
      <c r="AR1267" s="397"/>
      <c r="AS1267" s="397"/>
      <c r="AT1267" s="397"/>
      <c r="AU1267" s="397"/>
      <c r="AV1267" s="397"/>
      <c r="AW1267" s="397"/>
      <c r="AX1267" s="397"/>
      <c r="AY1267" s="397"/>
      <c r="AZ1267" s="397"/>
      <c r="BA1267" s="553"/>
      <c r="BB1267" s="397"/>
      <c r="BC1267" s="397"/>
      <c r="BD1267" s="397"/>
      <c r="BE1267" s="397"/>
      <c r="BF1267" s="397"/>
      <c r="BG1267" s="397"/>
      <c r="BH1267" s="397"/>
      <c r="BI1267" s="397"/>
      <c r="BJ1267" s="397"/>
      <c r="BK1267" s="397"/>
    </row>
    <row r="1268" spans="2:63" x14ac:dyDescent="0.35">
      <c r="B1268" s="80"/>
      <c r="C1268" s="119"/>
      <c r="D1268" s="119"/>
      <c r="E1268" s="202"/>
      <c r="F1268" s="119"/>
      <c r="G1268" s="120"/>
      <c r="H1268" s="41"/>
      <c r="I1268" s="41"/>
      <c r="J1268" s="944">
        <f t="shared" si="151"/>
        <v>0</v>
      </c>
      <c r="K1268" s="292">
        <f t="shared" si="152"/>
        <v>0</v>
      </c>
      <c r="L1268" s="327">
        <f>IF(I1268&lt;(INDEX(Lookup!$U$2:$U$10,MATCH($D$45,Lookup!$S$2:$S$10,0))),0,365)</f>
        <v>0</v>
      </c>
      <c r="M1268" s="292">
        <f t="shared" si="150"/>
        <v>0</v>
      </c>
      <c r="N1268" s="371"/>
      <c r="O1268" s="150"/>
      <c r="P1268" s="397"/>
      <c r="Q1268" s="555"/>
      <c r="R1268" s="576">
        <f t="shared" si="153"/>
        <v>0</v>
      </c>
      <c r="S1268" s="576">
        <f t="shared" si="154"/>
        <v>0</v>
      </c>
      <c r="T1268" s="576">
        <f t="shared" si="155"/>
        <v>0</v>
      </c>
      <c r="U1268" s="576">
        <f t="shared" si="156"/>
        <v>0</v>
      </c>
      <c r="V1268" s="553"/>
      <c r="W1268" s="553"/>
      <c r="X1268" s="553"/>
      <c r="Y1268" s="553"/>
      <c r="Z1268" s="397"/>
      <c r="AA1268" s="397"/>
      <c r="AB1268" s="397"/>
      <c r="AC1268" s="397"/>
      <c r="AD1268" s="397"/>
      <c r="AE1268" s="397"/>
      <c r="AF1268" s="397"/>
      <c r="AG1268" s="397"/>
      <c r="AH1268" s="397"/>
      <c r="AI1268" s="397"/>
      <c r="AJ1268" s="397"/>
      <c r="AK1268" s="397"/>
      <c r="AL1268" s="397"/>
      <c r="AM1268" s="397"/>
      <c r="AN1268" s="397"/>
      <c r="AO1268" s="397"/>
      <c r="AP1268" s="397"/>
      <c r="AQ1268" s="397"/>
      <c r="AR1268" s="397"/>
      <c r="AS1268" s="397"/>
      <c r="AT1268" s="397"/>
      <c r="AU1268" s="397"/>
      <c r="AV1268" s="397"/>
      <c r="AW1268" s="397"/>
      <c r="AX1268" s="397"/>
      <c r="AY1268" s="397"/>
      <c r="AZ1268" s="397"/>
      <c r="BA1268" s="553"/>
      <c r="BB1268" s="397"/>
      <c r="BC1268" s="397"/>
      <c r="BD1268" s="397"/>
      <c r="BE1268" s="397"/>
      <c r="BF1268" s="397"/>
      <c r="BG1268" s="397"/>
      <c r="BH1268" s="397"/>
      <c r="BI1268" s="397"/>
      <c r="BJ1268" s="397"/>
      <c r="BK1268" s="397"/>
    </row>
    <row r="1269" spans="2:63" x14ac:dyDescent="0.35">
      <c r="B1269" s="80"/>
      <c r="C1269" s="119"/>
      <c r="D1269" s="119"/>
      <c r="E1269" s="202"/>
      <c r="F1269" s="119"/>
      <c r="G1269" s="120"/>
      <c r="H1269" s="41"/>
      <c r="I1269" s="41"/>
      <c r="J1269" s="944">
        <f t="shared" si="151"/>
        <v>0</v>
      </c>
      <c r="K1269" s="292">
        <f t="shared" si="152"/>
        <v>0</v>
      </c>
      <c r="L1269" s="327">
        <f>IF(I1269&lt;(INDEX(Lookup!$U$2:$U$10,MATCH($D$45,Lookup!$S$2:$S$10,0))),0,365)</f>
        <v>0</v>
      </c>
      <c r="M1269" s="292">
        <f t="shared" si="150"/>
        <v>0</v>
      </c>
      <c r="N1269" s="371"/>
      <c r="O1269" s="150"/>
      <c r="P1269" s="397"/>
      <c r="Q1269" s="555"/>
      <c r="R1269" s="576">
        <f t="shared" si="153"/>
        <v>0</v>
      </c>
      <c r="S1269" s="576">
        <f t="shared" si="154"/>
        <v>0</v>
      </c>
      <c r="T1269" s="576">
        <f t="shared" si="155"/>
        <v>0</v>
      </c>
      <c r="U1269" s="576">
        <f t="shared" si="156"/>
        <v>0</v>
      </c>
      <c r="V1269" s="553"/>
      <c r="W1269" s="553"/>
      <c r="X1269" s="553"/>
      <c r="Y1269" s="553"/>
      <c r="Z1269" s="397"/>
      <c r="AA1269" s="397"/>
      <c r="AB1269" s="397"/>
      <c r="AC1269" s="397"/>
      <c r="AD1269" s="397"/>
      <c r="AE1269" s="397"/>
      <c r="AF1269" s="397"/>
      <c r="AG1269" s="397"/>
      <c r="AH1269" s="397"/>
      <c r="AI1269" s="397"/>
      <c r="AJ1269" s="397"/>
      <c r="AK1269" s="397"/>
      <c r="AL1269" s="397"/>
      <c r="AM1269" s="397"/>
      <c r="AN1269" s="397"/>
      <c r="AO1269" s="397"/>
      <c r="AP1269" s="397"/>
      <c r="AQ1269" s="397"/>
      <c r="AR1269" s="397"/>
      <c r="AS1269" s="397"/>
      <c r="AT1269" s="397"/>
      <c r="AU1269" s="397"/>
      <c r="AV1269" s="397"/>
      <c r="AW1269" s="397"/>
      <c r="AX1269" s="397"/>
      <c r="AY1269" s="397"/>
      <c r="AZ1269" s="397"/>
      <c r="BA1269" s="553"/>
      <c r="BB1269" s="397"/>
      <c r="BC1269" s="397"/>
      <c r="BD1269" s="397"/>
      <c r="BE1269" s="397"/>
      <c r="BF1269" s="397"/>
      <c r="BG1269" s="397"/>
      <c r="BH1269" s="397"/>
      <c r="BI1269" s="397"/>
      <c r="BJ1269" s="397"/>
      <c r="BK1269" s="397"/>
    </row>
    <row r="1270" spans="2:63" x14ac:dyDescent="0.35">
      <c r="B1270" s="80"/>
      <c r="C1270" s="119"/>
      <c r="D1270" s="119"/>
      <c r="E1270" s="202"/>
      <c r="F1270" s="119"/>
      <c r="G1270" s="120"/>
      <c r="H1270" s="41"/>
      <c r="I1270" s="41"/>
      <c r="J1270" s="944">
        <f t="shared" si="151"/>
        <v>0</v>
      </c>
      <c r="K1270" s="292">
        <f t="shared" si="152"/>
        <v>0</v>
      </c>
      <c r="L1270" s="327">
        <f>IF(I1270&lt;(INDEX(Lookup!$U$2:$U$10,MATCH($D$45,Lookup!$S$2:$S$10,0))),0,365)</f>
        <v>0</v>
      </c>
      <c r="M1270" s="292">
        <f t="shared" si="150"/>
        <v>0</v>
      </c>
      <c r="N1270" s="371"/>
      <c r="O1270" s="150"/>
      <c r="P1270" s="397"/>
      <c r="Q1270" s="555"/>
      <c r="R1270" s="576">
        <f t="shared" si="153"/>
        <v>0</v>
      </c>
      <c r="S1270" s="576">
        <f t="shared" si="154"/>
        <v>0</v>
      </c>
      <c r="T1270" s="576">
        <f t="shared" si="155"/>
        <v>0</v>
      </c>
      <c r="U1270" s="576">
        <f t="shared" si="156"/>
        <v>0</v>
      </c>
      <c r="V1270" s="553"/>
      <c r="W1270" s="553"/>
      <c r="X1270" s="553"/>
      <c r="Y1270" s="553"/>
      <c r="Z1270" s="397"/>
      <c r="AA1270" s="397"/>
      <c r="AB1270" s="397"/>
      <c r="AC1270" s="397"/>
      <c r="AD1270" s="397"/>
      <c r="AE1270" s="397"/>
      <c r="AF1270" s="397"/>
      <c r="AG1270" s="397"/>
      <c r="AH1270" s="397"/>
      <c r="AI1270" s="397"/>
      <c r="AJ1270" s="397"/>
      <c r="AK1270" s="397"/>
      <c r="AL1270" s="397"/>
      <c r="AM1270" s="397"/>
      <c r="AN1270" s="397"/>
      <c r="AO1270" s="397"/>
      <c r="AP1270" s="397"/>
      <c r="AQ1270" s="397"/>
      <c r="AR1270" s="397"/>
      <c r="AS1270" s="397"/>
      <c r="AT1270" s="397"/>
      <c r="AU1270" s="397"/>
      <c r="AV1270" s="397"/>
      <c r="AW1270" s="397"/>
      <c r="AX1270" s="397"/>
      <c r="AY1270" s="397"/>
      <c r="AZ1270" s="397"/>
      <c r="BA1270" s="553"/>
      <c r="BB1270" s="397"/>
      <c r="BC1270" s="397"/>
      <c r="BD1270" s="397"/>
      <c r="BE1270" s="397"/>
      <c r="BF1270" s="397"/>
      <c r="BG1270" s="397"/>
      <c r="BH1270" s="397"/>
      <c r="BI1270" s="397"/>
      <c r="BJ1270" s="397"/>
      <c r="BK1270" s="397"/>
    </row>
    <row r="1271" spans="2:63" x14ac:dyDescent="0.35">
      <c r="B1271" s="80"/>
      <c r="C1271" s="119"/>
      <c r="D1271" s="119"/>
      <c r="E1271" s="202"/>
      <c r="F1271" s="119"/>
      <c r="G1271" s="120"/>
      <c r="H1271" s="41"/>
      <c r="I1271" s="41"/>
      <c r="J1271" s="944">
        <f t="shared" si="151"/>
        <v>0</v>
      </c>
      <c r="K1271" s="292">
        <f t="shared" si="152"/>
        <v>0</v>
      </c>
      <c r="L1271" s="327">
        <f>IF(I1271&lt;(INDEX(Lookup!$U$2:$U$10,MATCH($D$45,Lookup!$S$2:$S$10,0))),0,365)</f>
        <v>0</v>
      </c>
      <c r="M1271" s="292">
        <f t="shared" si="150"/>
        <v>0</v>
      </c>
      <c r="N1271" s="371"/>
      <c r="O1271" s="150"/>
      <c r="P1271" s="397"/>
      <c r="Q1271" s="555"/>
      <c r="R1271" s="576">
        <f t="shared" si="153"/>
        <v>0</v>
      </c>
      <c r="S1271" s="576">
        <f t="shared" si="154"/>
        <v>0</v>
      </c>
      <c r="T1271" s="576">
        <f t="shared" si="155"/>
        <v>0</v>
      </c>
      <c r="U1271" s="576">
        <f t="shared" si="156"/>
        <v>0</v>
      </c>
      <c r="V1271" s="553"/>
      <c r="W1271" s="553"/>
      <c r="X1271" s="553"/>
      <c r="Y1271" s="553"/>
      <c r="Z1271" s="397"/>
      <c r="AA1271" s="397"/>
      <c r="AB1271" s="397"/>
      <c r="AC1271" s="397"/>
      <c r="AD1271" s="397"/>
      <c r="AE1271" s="397"/>
      <c r="AF1271" s="397"/>
      <c r="AG1271" s="397"/>
      <c r="AH1271" s="397"/>
      <c r="AI1271" s="397"/>
      <c r="AJ1271" s="397"/>
      <c r="AK1271" s="397"/>
      <c r="AL1271" s="397"/>
      <c r="AM1271" s="397"/>
      <c r="AN1271" s="397"/>
      <c r="AO1271" s="397"/>
      <c r="AP1271" s="397"/>
      <c r="AQ1271" s="397"/>
      <c r="AR1271" s="397"/>
      <c r="AS1271" s="397"/>
      <c r="AT1271" s="397"/>
      <c r="AU1271" s="397"/>
      <c r="AV1271" s="397"/>
      <c r="AW1271" s="397"/>
      <c r="AX1271" s="397"/>
      <c r="AY1271" s="397"/>
      <c r="AZ1271" s="397"/>
      <c r="BA1271" s="553"/>
      <c r="BB1271" s="397"/>
      <c r="BC1271" s="397"/>
      <c r="BD1271" s="397"/>
      <c r="BE1271" s="397"/>
      <c r="BF1271" s="397"/>
      <c r="BG1271" s="397"/>
      <c r="BH1271" s="397"/>
      <c r="BI1271" s="397"/>
      <c r="BJ1271" s="397"/>
      <c r="BK1271" s="397"/>
    </row>
    <row r="1272" spans="2:63" x14ac:dyDescent="0.35">
      <c r="B1272" s="80"/>
      <c r="C1272" s="119"/>
      <c r="D1272" s="119"/>
      <c r="E1272" s="202"/>
      <c r="F1272" s="119"/>
      <c r="G1272" s="120"/>
      <c r="H1272" s="41"/>
      <c r="I1272" s="41"/>
      <c r="J1272" s="944">
        <f t="shared" si="151"/>
        <v>0</v>
      </c>
      <c r="K1272" s="292">
        <f t="shared" si="152"/>
        <v>0</v>
      </c>
      <c r="L1272" s="327">
        <f>IF(I1272&lt;(INDEX(Lookup!$U$2:$U$10,MATCH($D$45,Lookup!$S$2:$S$10,0))),0,365)</f>
        <v>0</v>
      </c>
      <c r="M1272" s="292">
        <f t="shared" si="150"/>
        <v>0</v>
      </c>
      <c r="N1272" s="371"/>
      <c r="O1272" s="150"/>
      <c r="P1272" s="397"/>
      <c r="Q1272" s="555"/>
      <c r="R1272" s="576">
        <f t="shared" si="153"/>
        <v>0</v>
      </c>
      <c r="S1272" s="576">
        <f t="shared" si="154"/>
        <v>0</v>
      </c>
      <c r="T1272" s="576">
        <f t="shared" si="155"/>
        <v>0</v>
      </c>
      <c r="U1272" s="576">
        <f t="shared" si="156"/>
        <v>0</v>
      </c>
      <c r="V1272" s="553"/>
      <c r="W1272" s="553"/>
      <c r="X1272" s="553"/>
      <c r="Y1272" s="553"/>
      <c r="Z1272" s="397"/>
      <c r="AA1272" s="397"/>
      <c r="AB1272" s="397"/>
      <c r="AC1272" s="397"/>
      <c r="AD1272" s="397"/>
      <c r="AE1272" s="397"/>
      <c r="AF1272" s="397"/>
      <c r="AG1272" s="397"/>
      <c r="AH1272" s="397"/>
      <c r="AI1272" s="397"/>
      <c r="AJ1272" s="397"/>
      <c r="AK1272" s="397"/>
      <c r="AL1272" s="397"/>
      <c r="AM1272" s="397"/>
      <c r="AN1272" s="397"/>
      <c r="AO1272" s="397"/>
      <c r="AP1272" s="397"/>
      <c r="AQ1272" s="397"/>
      <c r="AR1272" s="397"/>
      <c r="AS1272" s="397"/>
      <c r="AT1272" s="397"/>
      <c r="AU1272" s="397"/>
      <c r="AV1272" s="397"/>
      <c r="AW1272" s="397"/>
      <c r="AX1272" s="397"/>
      <c r="AY1272" s="397"/>
      <c r="AZ1272" s="397"/>
      <c r="BA1272" s="553"/>
      <c r="BB1272" s="397"/>
      <c r="BC1272" s="397"/>
      <c r="BD1272" s="397"/>
      <c r="BE1272" s="397"/>
      <c r="BF1272" s="397"/>
      <c r="BG1272" s="397"/>
      <c r="BH1272" s="397"/>
      <c r="BI1272" s="397"/>
      <c r="BJ1272" s="397"/>
      <c r="BK1272" s="397"/>
    </row>
    <row r="1273" spans="2:63" x14ac:dyDescent="0.35">
      <c r="B1273" s="80"/>
      <c r="C1273" s="119"/>
      <c r="D1273" s="119"/>
      <c r="E1273" s="202"/>
      <c r="F1273" s="119"/>
      <c r="G1273" s="120"/>
      <c r="H1273" s="41"/>
      <c r="I1273" s="41"/>
      <c r="J1273" s="944">
        <f t="shared" si="151"/>
        <v>0</v>
      </c>
      <c r="K1273" s="292">
        <f t="shared" si="152"/>
        <v>0</v>
      </c>
      <c r="L1273" s="327">
        <f>IF(I1273&lt;(INDEX(Lookup!$U$2:$U$10,MATCH($D$45,Lookup!$S$2:$S$10,0))),0,365)</f>
        <v>0</v>
      </c>
      <c r="M1273" s="292">
        <f t="shared" si="150"/>
        <v>0</v>
      </c>
      <c r="N1273" s="371"/>
      <c r="O1273" s="150"/>
      <c r="P1273" s="397"/>
      <c r="Q1273" s="555"/>
      <c r="R1273" s="576">
        <f t="shared" si="153"/>
        <v>0</v>
      </c>
      <c r="S1273" s="576">
        <f t="shared" si="154"/>
        <v>0</v>
      </c>
      <c r="T1273" s="576">
        <f t="shared" si="155"/>
        <v>0</v>
      </c>
      <c r="U1273" s="576">
        <f t="shared" si="156"/>
        <v>0</v>
      </c>
      <c r="V1273" s="553"/>
      <c r="W1273" s="553"/>
      <c r="X1273" s="553"/>
      <c r="Y1273" s="553"/>
      <c r="Z1273" s="397"/>
      <c r="AA1273" s="397"/>
      <c r="AB1273" s="397"/>
      <c r="AC1273" s="397"/>
      <c r="AD1273" s="397"/>
      <c r="AE1273" s="397"/>
      <c r="AF1273" s="397"/>
      <c r="AG1273" s="397"/>
      <c r="AH1273" s="397"/>
      <c r="AI1273" s="397"/>
      <c r="AJ1273" s="397"/>
      <c r="AK1273" s="397"/>
      <c r="AL1273" s="397"/>
      <c r="AM1273" s="397"/>
      <c r="AN1273" s="397"/>
      <c r="AO1273" s="397"/>
      <c r="AP1273" s="397"/>
      <c r="AQ1273" s="397"/>
      <c r="AR1273" s="397"/>
      <c r="AS1273" s="397"/>
      <c r="AT1273" s="397"/>
      <c r="AU1273" s="397"/>
      <c r="AV1273" s="397"/>
      <c r="AW1273" s="397"/>
      <c r="AX1273" s="397"/>
      <c r="AY1273" s="397"/>
      <c r="AZ1273" s="397"/>
      <c r="BA1273" s="553"/>
      <c r="BB1273" s="397"/>
      <c r="BC1273" s="397"/>
      <c r="BD1273" s="397"/>
      <c r="BE1273" s="397"/>
      <c r="BF1273" s="397"/>
      <c r="BG1273" s="397"/>
      <c r="BH1273" s="397"/>
      <c r="BI1273" s="397"/>
      <c r="BJ1273" s="397"/>
      <c r="BK1273" s="397"/>
    </row>
    <row r="1274" spans="2:63" x14ac:dyDescent="0.35">
      <c r="B1274" s="80"/>
      <c r="C1274" s="119"/>
      <c r="D1274" s="119"/>
      <c r="E1274" s="202"/>
      <c r="F1274" s="119"/>
      <c r="G1274" s="120"/>
      <c r="H1274" s="41"/>
      <c r="I1274" s="41"/>
      <c r="J1274" s="944">
        <f t="shared" si="151"/>
        <v>0</v>
      </c>
      <c r="K1274" s="292">
        <f t="shared" si="152"/>
        <v>0</v>
      </c>
      <c r="L1274" s="327">
        <f>IF(I1274&lt;(INDEX(Lookup!$U$2:$U$10,MATCH($D$45,Lookup!$S$2:$S$10,0))),0,365)</f>
        <v>0</v>
      </c>
      <c r="M1274" s="292">
        <f t="shared" si="150"/>
        <v>0</v>
      </c>
      <c r="N1274" s="371"/>
      <c r="O1274" s="150"/>
      <c r="P1274" s="397"/>
      <c r="Q1274" s="555"/>
      <c r="R1274" s="576">
        <f t="shared" si="153"/>
        <v>0</v>
      </c>
      <c r="S1274" s="576">
        <f t="shared" si="154"/>
        <v>0</v>
      </c>
      <c r="T1274" s="576">
        <f t="shared" si="155"/>
        <v>0</v>
      </c>
      <c r="U1274" s="576">
        <f t="shared" si="156"/>
        <v>0</v>
      </c>
      <c r="V1274" s="553"/>
      <c r="W1274" s="553"/>
      <c r="X1274" s="553"/>
      <c r="Y1274" s="553"/>
      <c r="Z1274" s="397"/>
      <c r="AA1274" s="397"/>
      <c r="AB1274" s="397"/>
      <c r="AC1274" s="397"/>
      <c r="AD1274" s="397"/>
      <c r="AE1274" s="397"/>
      <c r="AF1274" s="397"/>
      <c r="AG1274" s="397"/>
      <c r="AH1274" s="397"/>
      <c r="AI1274" s="397"/>
      <c r="AJ1274" s="397"/>
      <c r="AK1274" s="397"/>
      <c r="AL1274" s="397"/>
      <c r="AM1274" s="397"/>
      <c r="AN1274" s="397"/>
      <c r="AO1274" s="397"/>
      <c r="AP1274" s="397"/>
      <c r="AQ1274" s="397"/>
      <c r="AR1274" s="397"/>
      <c r="AS1274" s="397"/>
      <c r="AT1274" s="397"/>
      <c r="AU1274" s="397"/>
      <c r="AV1274" s="397"/>
      <c r="AW1274" s="397"/>
      <c r="AX1274" s="397"/>
      <c r="AY1274" s="397"/>
      <c r="AZ1274" s="397"/>
      <c r="BA1274" s="553"/>
      <c r="BB1274" s="397"/>
      <c r="BC1274" s="397"/>
      <c r="BD1274" s="397"/>
      <c r="BE1274" s="397"/>
      <c r="BF1274" s="397"/>
      <c r="BG1274" s="397"/>
      <c r="BH1274" s="397"/>
      <c r="BI1274" s="397"/>
      <c r="BJ1274" s="397"/>
      <c r="BK1274" s="397"/>
    </row>
    <row r="1275" spans="2:63" x14ac:dyDescent="0.35">
      <c r="B1275" s="80"/>
      <c r="C1275" s="119"/>
      <c r="D1275" s="119"/>
      <c r="E1275" s="202"/>
      <c r="F1275" s="119"/>
      <c r="G1275" s="120"/>
      <c r="H1275" s="41"/>
      <c r="I1275" s="41"/>
      <c r="J1275" s="944">
        <f t="shared" si="151"/>
        <v>0</v>
      </c>
      <c r="K1275" s="292">
        <f t="shared" si="152"/>
        <v>0</v>
      </c>
      <c r="L1275" s="327">
        <f>IF(I1275&lt;(INDEX(Lookup!$U$2:$U$10,MATCH($D$45,Lookup!$S$2:$S$10,0))),0,365)</f>
        <v>0</v>
      </c>
      <c r="M1275" s="292">
        <f t="shared" si="150"/>
        <v>0</v>
      </c>
      <c r="N1275" s="371"/>
      <c r="O1275" s="150"/>
      <c r="P1275" s="397"/>
      <c r="Q1275" s="555"/>
      <c r="R1275" s="576">
        <f t="shared" si="153"/>
        <v>0</v>
      </c>
      <c r="S1275" s="576">
        <f t="shared" si="154"/>
        <v>0</v>
      </c>
      <c r="T1275" s="576">
        <f t="shared" si="155"/>
        <v>0</v>
      </c>
      <c r="U1275" s="576">
        <f t="shared" si="156"/>
        <v>0</v>
      </c>
      <c r="V1275" s="553"/>
      <c r="W1275" s="553"/>
      <c r="X1275" s="553"/>
      <c r="Y1275" s="553"/>
      <c r="Z1275" s="397"/>
      <c r="AA1275" s="397"/>
      <c r="AB1275" s="397"/>
      <c r="AC1275" s="397"/>
      <c r="AD1275" s="397"/>
      <c r="AE1275" s="397"/>
      <c r="AF1275" s="397"/>
      <c r="AG1275" s="397"/>
      <c r="AH1275" s="397"/>
      <c r="AI1275" s="397"/>
      <c r="AJ1275" s="397"/>
      <c r="AK1275" s="397"/>
      <c r="AL1275" s="397"/>
      <c r="AM1275" s="397"/>
      <c r="AN1275" s="397"/>
      <c r="AO1275" s="397"/>
      <c r="AP1275" s="397"/>
      <c r="AQ1275" s="397"/>
      <c r="AR1275" s="397"/>
      <c r="AS1275" s="397"/>
      <c r="AT1275" s="397"/>
      <c r="AU1275" s="397"/>
      <c r="AV1275" s="397"/>
      <c r="AW1275" s="397"/>
      <c r="AX1275" s="397"/>
      <c r="AY1275" s="397"/>
      <c r="AZ1275" s="397"/>
      <c r="BA1275" s="553"/>
      <c r="BB1275" s="397"/>
      <c r="BC1275" s="397"/>
      <c r="BD1275" s="397"/>
      <c r="BE1275" s="397"/>
      <c r="BF1275" s="397"/>
      <c r="BG1275" s="397"/>
      <c r="BH1275" s="397"/>
      <c r="BI1275" s="397"/>
      <c r="BJ1275" s="397"/>
      <c r="BK1275" s="397"/>
    </row>
    <row r="1276" spans="2:63" x14ac:dyDescent="0.35">
      <c r="B1276" s="80"/>
      <c r="C1276" s="119"/>
      <c r="D1276" s="119"/>
      <c r="E1276" s="202"/>
      <c r="F1276" s="119"/>
      <c r="G1276" s="120"/>
      <c r="H1276" s="41"/>
      <c r="I1276" s="41"/>
      <c r="J1276" s="944">
        <f t="shared" si="151"/>
        <v>0</v>
      </c>
      <c r="K1276" s="292">
        <f t="shared" si="152"/>
        <v>0</v>
      </c>
      <c r="L1276" s="327">
        <f>IF(I1276&lt;(INDEX(Lookup!$U$2:$U$10,MATCH($D$45,Lookup!$S$2:$S$10,0))),0,365)</f>
        <v>0</v>
      </c>
      <c r="M1276" s="292">
        <f t="shared" si="150"/>
        <v>0</v>
      </c>
      <c r="N1276" s="371"/>
      <c r="O1276" s="150"/>
      <c r="P1276" s="397"/>
      <c r="Q1276" s="555"/>
      <c r="R1276" s="576">
        <f t="shared" si="153"/>
        <v>0</v>
      </c>
      <c r="S1276" s="576">
        <f t="shared" si="154"/>
        <v>0</v>
      </c>
      <c r="T1276" s="576">
        <f t="shared" si="155"/>
        <v>0</v>
      </c>
      <c r="U1276" s="576">
        <f t="shared" si="156"/>
        <v>0</v>
      </c>
      <c r="V1276" s="553"/>
      <c r="W1276" s="553"/>
      <c r="X1276" s="553"/>
      <c r="Y1276" s="553"/>
      <c r="Z1276" s="397"/>
      <c r="AA1276" s="397"/>
      <c r="AB1276" s="397"/>
      <c r="AC1276" s="397"/>
      <c r="AD1276" s="397"/>
      <c r="AE1276" s="397"/>
      <c r="AF1276" s="397"/>
      <c r="AG1276" s="397"/>
      <c r="AH1276" s="397"/>
      <c r="AI1276" s="397"/>
      <c r="AJ1276" s="397"/>
      <c r="AK1276" s="397"/>
      <c r="AL1276" s="397"/>
      <c r="AM1276" s="397"/>
      <c r="AN1276" s="397"/>
      <c r="AO1276" s="397"/>
      <c r="AP1276" s="397"/>
      <c r="AQ1276" s="397"/>
      <c r="AR1276" s="397"/>
      <c r="AS1276" s="397"/>
      <c r="AT1276" s="397"/>
      <c r="AU1276" s="397"/>
      <c r="AV1276" s="397"/>
      <c r="AW1276" s="397"/>
      <c r="AX1276" s="397"/>
      <c r="AY1276" s="397"/>
      <c r="AZ1276" s="397"/>
      <c r="BA1276" s="553"/>
      <c r="BB1276" s="397"/>
      <c r="BC1276" s="397"/>
      <c r="BD1276" s="397"/>
      <c r="BE1276" s="397"/>
      <c r="BF1276" s="397"/>
      <c r="BG1276" s="397"/>
      <c r="BH1276" s="397"/>
      <c r="BI1276" s="397"/>
      <c r="BJ1276" s="397"/>
      <c r="BK1276" s="397"/>
    </row>
    <row r="1277" spans="2:63" x14ac:dyDescent="0.35">
      <c r="B1277" s="80"/>
      <c r="C1277" s="119"/>
      <c r="D1277" s="119"/>
      <c r="E1277" s="202"/>
      <c r="F1277" s="119"/>
      <c r="G1277" s="120"/>
      <c r="H1277" s="41"/>
      <c r="I1277" s="41"/>
      <c r="J1277" s="944">
        <f t="shared" si="151"/>
        <v>0</v>
      </c>
      <c r="K1277" s="292">
        <f t="shared" si="152"/>
        <v>0</v>
      </c>
      <c r="L1277" s="327">
        <f>IF(I1277&lt;(INDEX(Lookup!$U$2:$U$10,MATCH($D$45,Lookup!$S$2:$S$10,0))),0,365)</f>
        <v>0</v>
      </c>
      <c r="M1277" s="292">
        <f t="shared" si="150"/>
        <v>0</v>
      </c>
      <c r="N1277" s="371"/>
      <c r="O1277" s="150"/>
      <c r="P1277" s="397"/>
      <c r="Q1277" s="555"/>
      <c r="R1277" s="576">
        <f t="shared" si="153"/>
        <v>0</v>
      </c>
      <c r="S1277" s="576">
        <f t="shared" si="154"/>
        <v>0</v>
      </c>
      <c r="T1277" s="576">
        <f t="shared" si="155"/>
        <v>0</v>
      </c>
      <c r="U1277" s="576">
        <f t="shared" si="156"/>
        <v>0</v>
      </c>
      <c r="V1277" s="553"/>
      <c r="W1277" s="553"/>
      <c r="X1277" s="553"/>
      <c r="Y1277" s="553"/>
      <c r="Z1277" s="397"/>
      <c r="AA1277" s="397"/>
      <c r="AB1277" s="397"/>
      <c r="AC1277" s="397"/>
      <c r="AD1277" s="397"/>
      <c r="AE1277" s="397"/>
      <c r="AF1277" s="397"/>
      <c r="AG1277" s="397"/>
      <c r="AH1277" s="397"/>
      <c r="AI1277" s="397"/>
      <c r="AJ1277" s="397"/>
      <c r="AK1277" s="397"/>
      <c r="AL1277" s="397"/>
      <c r="AM1277" s="397"/>
      <c r="AN1277" s="397"/>
      <c r="AO1277" s="397"/>
      <c r="AP1277" s="397"/>
      <c r="AQ1277" s="397"/>
      <c r="AR1277" s="397"/>
      <c r="AS1277" s="397"/>
      <c r="AT1277" s="397"/>
      <c r="AU1277" s="397"/>
      <c r="AV1277" s="397"/>
      <c r="AW1277" s="397"/>
      <c r="AX1277" s="397"/>
      <c r="AY1277" s="397"/>
      <c r="AZ1277" s="397"/>
      <c r="BA1277" s="553"/>
      <c r="BB1277" s="397"/>
      <c r="BC1277" s="397"/>
      <c r="BD1277" s="397"/>
      <c r="BE1277" s="397"/>
      <c r="BF1277" s="397"/>
      <c r="BG1277" s="397"/>
      <c r="BH1277" s="397"/>
      <c r="BI1277" s="397"/>
      <c r="BJ1277" s="397"/>
      <c r="BK1277" s="397"/>
    </row>
    <row r="1278" spans="2:63" x14ac:dyDescent="0.35">
      <c r="B1278" s="80"/>
      <c r="C1278" s="119"/>
      <c r="D1278" s="119"/>
      <c r="E1278" s="202"/>
      <c r="F1278" s="119"/>
      <c r="G1278" s="120"/>
      <c r="H1278" s="41"/>
      <c r="I1278" s="41"/>
      <c r="J1278" s="944">
        <f t="shared" si="151"/>
        <v>0</v>
      </c>
      <c r="K1278" s="292">
        <f t="shared" si="152"/>
        <v>0</v>
      </c>
      <c r="L1278" s="327">
        <f>IF(I1278&lt;(INDEX(Lookup!$U$2:$U$10,MATCH($D$45,Lookup!$S$2:$S$10,0))),0,365)</f>
        <v>0</v>
      </c>
      <c r="M1278" s="292">
        <f t="shared" si="150"/>
        <v>0</v>
      </c>
      <c r="N1278" s="371"/>
      <c r="O1278" s="150"/>
      <c r="P1278" s="397"/>
      <c r="Q1278" s="555"/>
      <c r="R1278" s="576">
        <f t="shared" si="153"/>
        <v>0</v>
      </c>
      <c r="S1278" s="576">
        <f t="shared" si="154"/>
        <v>0</v>
      </c>
      <c r="T1278" s="576">
        <f t="shared" si="155"/>
        <v>0</v>
      </c>
      <c r="U1278" s="576">
        <f t="shared" si="156"/>
        <v>0</v>
      </c>
      <c r="V1278" s="553"/>
      <c r="W1278" s="553"/>
      <c r="X1278" s="553"/>
      <c r="Y1278" s="553"/>
      <c r="Z1278" s="397"/>
      <c r="AA1278" s="397"/>
      <c r="AB1278" s="397"/>
      <c r="AC1278" s="397"/>
      <c r="AD1278" s="397"/>
      <c r="AE1278" s="397"/>
      <c r="AF1278" s="397"/>
      <c r="AG1278" s="397"/>
      <c r="AH1278" s="397"/>
      <c r="AI1278" s="397"/>
      <c r="AJ1278" s="397"/>
      <c r="AK1278" s="397"/>
      <c r="AL1278" s="397"/>
      <c r="AM1278" s="397"/>
      <c r="AN1278" s="397"/>
      <c r="AO1278" s="397"/>
      <c r="AP1278" s="397"/>
      <c r="AQ1278" s="397"/>
      <c r="AR1278" s="397"/>
      <c r="AS1278" s="397"/>
      <c r="AT1278" s="397"/>
      <c r="AU1278" s="397"/>
      <c r="AV1278" s="397"/>
      <c r="AW1278" s="397"/>
      <c r="AX1278" s="397"/>
      <c r="AY1278" s="397"/>
      <c r="AZ1278" s="397"/>
      <c r="BA1278" s="553"/>
      <c r="BB1278" s="397"/>
      <c r="BC1278" s="397"/>
      <c r="BD1278" s="397"/>
      <c r="BE1278" s="397"/>
      <c r="BF1278" s="397"/>
      <c r="BG1278" s="397"/>
      <c r="BH1278" s="397"/>
      <c r="BI1278" s="397"/>
      <c r="BJ1278" s="397"/>
      <c r="BK1278" s="397"/>
    </row>
    <row r="1279" spans="2:63" x14ac:dyDescent="0.35">
      <c r="B1279" s="80"/>
      <c r="C1279" s="119"/>
      <c r="D1279" s="119"/>
      <c r="E1279" s="202"/>
      <c r="F1279" s="119"/>
      <c r="G1279" s="120"/>
      <c r="H1279" s="41"/>
      <c r="I1279" s="41"/>
      <c r="J1279" s="944">
        <f t="shared" si="151"/>
        <v>0</v>
      </c>
      <c r="K1279" s="292">
        <f t="shared" si="152"/>
        <v>0</v>
      </c>
      <c r="L1279" s="327">
        <f>IF(I1279&lt;(INDEX(Lookup!$U$2:$U$10,MATCH($D$45,Lookup!$S$2:$S$10,0))),0,365)</f>
        <v>0</v>
      </c>
      <c r="M1279" s="292">
        <f t="shared" si="150"/>
        <v>0</v>
      </c>
      <c r="N1279" s="371"/>
      <c r="O1279" s="150"/>
      <c r="P1279" s="397"/>
      <c r="Q1279" s="555"/>
      <c r="R1279" s="576">
        <f t="shared" si="153"/>
        <v>0</v>
      </c>
      <c r="S1279" s="576">
        <f t="shared" si="154"/>
        <v>0</v>
      </c>
      <c r="T1279" s="576">
        <f t="shared" si="155"/>
        <v>0</v>
      </c>
      <c r="U1279" s="576">
        <f t="shared" si="156"/>
        <v>0</v>
      </c>
      <c r="V1279" s="553"/>
      <c r="W1279" s="553"/>
      <c r="X1279" s="553"/>
      <c r="Y1279" s="553"/>
      <c r="Z1279" s="397"/>
      <c r="AA1279" s="397"/>
      <c r="AB1279" s="397"/>
      <c r="AC1279" s="397"/>
      <c r="AD1279" s="397"/>
      <c r="AE1279" s="397"/>
      <c r="AF1279" s="397"/>
      <c r="AG1279" s="397"/>
      <c r="AH1279" s="397"/>
      <c r="AI1279" s="397"/>
      <c r="AJ1279" s="397"/>
      <c r="AK1279" s="397"/>
      <c r="AL1279" s="397"/>
      <c r="AM1279" s="397"/>
      <c r="AN1279" s="397"/>
      <c r="AO1279" s="397"/>
      <c r="AP1279" s="397"/>
      <c r="AQ1279" s="397"/>
      <c r="AR1279" s="397"/>
      <c r="AS1279" s="397"/>
      <c r="AT1279" s="397"/>
      <c r="AU1279" s="397"/>
      <c r="AV1279" s="397"/>
      <c r="AW1279" s="397"/>
      <c r="AX1279" s="397"/>
      <c r="AY1279" s="397"/>
      <c r="AZ1279" s="397"/>
      <c r="BA1279" s="553"/>
      <c r="BB1279" s="397"/>
      <c r="BC1279" s="397"/>
      <c r="BD1279" s="397"/>
      <c r="BE1279" s="397"/>
      <c r="BF1279" s="397"/>
      <c r="BG1279" s="397"/>
      <c r="BH1279" s="397"/>
      <c r="BI1279" s="397"/>
      <c r="BJ1279" s="397"/>
      <c r="BK1279" s="397"/>
    </row>
    <row r="1280" spans="2:63" x14ac:dyDescent="0.35">
      <c r="B1280" s="80"/>
      <c r="C1280" s="119"/>
      <c r="D1280" s="119"/>
      <c r="E1280" s="202"/>
      <c r="F1280" s="119"/>
      <c r="G1280" s="120"/>
      <c r="H1280" s="41"/>
      <c r="I1280" s="41"/>
      <c r="J1280" s="944">
        <f t="shared" si="151"/>
        <v>0</v>
      </c>
      <c r="K1280" s="292">
        <f t="shared" si="152"/>
        <v>0</v>
      </c>
      <c r="L1280" s="327">
        <f>IF(I1280&lt;(INDEX(Lookup!$U$2:$U$10,MATCH($D$45,Lookup!$S$2:$S$10,0))),0,365)</f>
        <v>0</v>
      </c>
      <c r="M1280" s="292">
        <f t="shared" si="150"/>
        <v>0</v>
      </c>
      <c r="N1280" s="371"/>
      <c r="O1280" s="150"/>
      <c r="P1280" s="397"/>
      <c r="Q1280" s="555"/>
      <c r="R1280" s="576">
        <f t="shared" si="153"/>
        <v>0</v>
      </c>
      <c r="S1280" s="576">
        <f t="shared" si="154"/>
        <v>0</v>
      </c>
      <c r="T1280" s="576">
        <f t="shared" si="155"/>
        <v>0</v>
      </c>
      <c r="U1280" s="576">
        <f t="shared" si="156"/>
        <v>0</v>
      </c>
      <c r="V1280" s="553"/>
      <c r="W1280" s="553"/>
      <c r="X1280" s="553"/>
      <c r="Y1280" s="553"/>
      <c r="Z1280" s="397"/>
      <c r="AA1280" s="397"/>
      <c r="AB1280" s="397"/>
      <c r="AC1280" s="397"/>
      <c r="AD1280" s="397"/>
      <c r="AE1280" s="397"/>
      <c r="AF1280" s="397"/>
      <c r="AG1280" s="397"/>
      <c r="AH1280" s="397"/>
      <c r="AI1280" s="397"/>
      <c r="AJ1280" s="397"/>
      <c r="AK1280" s="397"/>
      <c r="AL1280" s="397"/>
      <c r="AM1280" s="397"/>
      <c r="AN1280" s="397"/>
      <c r="AO1280" s="397"/>
      <c r="AP1280" s="397"/>
      <c r="AQ1280" s="397"/>
      <c r="AR1280" s="397"/>
      <c r="AS1280" s="397"/>
      <c r="AT1280" s="397"/>
      <c r="AU1280" s="397"/>
      <c r="AV1280" s="397"/>
      <c r="AW1280" s="397"/>
      <c r="AX1280" s="397"/>
      <c r="AY1280" s="397"/>
      <c r="AZ1280" s="397"/>
      <c r="BA1280" s="553"/>
      <c r="BB1280" s="397"/>
      <c r="BC1280" s="397"/>
      <c r="BD1280" s="397"/>
      <c r="BE1280" s="397"/>
      <c r="BF1280" s="397"/>
      <c r="BG1280" s="397"/>
      <c r="BH1280" s="397"/>
      <c r="BI1280" s="397"/>
      <c r="BJ1280" s="397"/>
      <c r="BK1280" s="397"/>
    </row>
    <row r="1281" spans="2:63" x14ac:dyDescent="0.35">
      <c r="B1281" s="80"/>
      <c r="C1281" s="119"/>
      <c r="D1281" s="119"/>
      <c r="E1281" s="202"/>
      <c r="F1281" s="119"/>
      <c r="G1281" s="120"/>
      <c r="H1281" s="41"/>
      <c r="I1281" s="41"/>
      <c r="J1281" s="944">
        <f t="shared" si="151"/>
        <v>0</v>
      </c>
      <c r="K1281" s="292">
        <f t="shared" si="152"/>
        <v>0</v>
      </c>
      <c r="L1281" s="327">
        <f>IF(I1281&lt;(INDEX(Lookup!$U$2:$U$10,MATCH($D$45,Lookup!$S$2:$S$10,0))),0,365)</f>
        <v>0</v>
      </c>
      <c r="M1281" s="292">
        <f t="shared" si="150"/>
        <v>0</v>
      </c>
      <c r="N1281" s="371"/>
      <c r="O1281" s="150"/>
      <c r="P1281" s="397"/>
      <c r="Q1281" s="555"/>
      <c r="R1281" s="576">
        <f t="shared" si="153"/>
        <v>0</v>
      </c>
      <c r="S1281" s="576">
        <f t="shared" si="154"/>
        <v>0</v>
      </c>
      <c r="T1281" s="576">
        <f t="shared" si="155"/>
        <v>0</v>
      </c>
      <c r="U1281" s="576">
        <f t="shared" si="156"/>
        <v>0</v>
      </c>
      <c r="V1281" s="553"/>
      <c r="W1281" s="553"/>
      <c r="X1281" s="553"/>
      <c r="Y1281" s="553"/>
      <c r="Z1281" s="397"/>
      <c r="AA1281" s="397"/>
      <c r="AB1281" s="397"/>
      <c r="AC1281" s="397"/>
      <c r="AD1281" s="397"/>
      <c r="AE1281" s="397"/>
      <c r="AF1281" s="397"/>
      <c r="AG1281" s="397"/>
      <c r="AH1281" s="397"/>
      <c r="AI1281" s="397"/>
      <c r="AJ1281" s="397"/>
      <c r="AK1281" s="397"/>
      <c r="AL1281" s="397"/>
      <c r="AM1281" s="397"/>
      <c r="AN1281" s="397"/>
      <c r="AO1281" s="397"/>
      <c r="AP1281" s="397"/>
      <c r="AQ1281" s="397"/>
      <c r="AR1281" s="397"/>
      <c r="AS1281" s="397"/>
      <c r="AT1281" s="397"/>
      <c r="AU1281" s="397"/>
      <c r="AV1281" s="397"/>
      <c r="AW1281" s="397"/>
      <c r="AX1281" s="397"/>
      <c r="AY1281" s="397"/>
      <c r="AZ1281" s="397"/>
      <c r="BA1281" s="553"/>
      <c r="BB1281" s="397"/>
      <c r="BC1281" s="397"/>
      <c r="BD1281" s="397"/>
      <c r="BE1281" s="397"/>
      <c r="BF1281" s="397"/>
      <c r="BG1281" s="397"/>
      <c r="BH1281" s="397"/>
      <c r="BI1281" s="397"/>
      <c r="BJ1281" s="397"/>
      <c r="BK1281" s="397"/>
    </row>
    <row r="1282" spans="2:63" x14ac:dyDescent="0.35">
      <c r="B1282" s="80"/>
      <c r="C1282" s="119"/>
      <c r="D1282" s="119"/>
      <c r="E1282" s="202"/>
      <c r="F1282" s="119"/>
      <c r="G1282" s="120"/>
      <c r="H1282" s="41"/>
      <c r="I1282" s="41"/>
      <c r="J1282" s="944">
        <f t="shared" si="151"/>
        <v>0</v>
      </c>
      <c r="K1282" s="292">
        <f t="shared" si="152"/>
        <v>0</v>
      </c>
      <c r="L1282" s="327">
        <f>IF(I1282&lt;(INDEX(Lookup!$U$2:$U$10,MATCH($D$45,Lookup!$S$2:$S$10,0))),0,365)</f>
        <v>0</v>
      </c>
      <c r="M1282" s="292">
        <f t="shared" si="150"/>
        <v>0</v>
      </c>
      <c r="N1282" s="371"/>
      <c r="O1282" s="150"/>
      <c r="P1282" s="397"/>
      <c r="Q1282" s="555"/>
      <c r="R1282" s="576">
        <f t="shared" si="153"/>
        <v>0</v>
      </c>
      <c r="S1282" s="576">
        <f t="shared" si="154"/>
        <v>0</v>
      </c>
      <c r="T1282" s="576">
        <f t="shared" si="155"/>
        <v>0</v>
      </c>
      <c r="U1282" s="576">
        <f t="shared" si="156"/>
        <v>0</v>
      </c>
      <c r="V1282" s="553"/>
      <c r="W1282" s="553"/>
      <c r="X1282" s="553"/>
      <c r="Y1282" s="553"/>
      <c r="Z1282" s="397"/>
      <c r="AA1282" s="397"/>
      <c r="AB1282" s="397"/>
      <c r="AC1282" s="397"/>
      <c r="AD1282" s="397"/>
      <c r="AE1282" s="397"/>
      <c r="AF1282" s="397"/>
      <c r="AG1282" s="397"/>
      <c r="AH1282" s="397"/>
      <c r="AI1282" s="397"/>
      <c r="AJ1282" s="397"/>
      <c r="AK1282" s="397"/>
      <c r="AL1282" s="397"/>
      <c r="AM1282" s="397"/>
      <c r="AN1282" s="397"/>
      <c r="AO1282" s="397"/>
      <c r="AP1282" s="397"/>
      <c r="AQ1282" s="397"/>
      <c r="AR1282" s="397"/>
      <c r="AS1282" s="397"/>
      <c r="AT1282" s="397"/>
      <c r="AU1282" s="397"/>
      <c r="AV1282" s="397"/>
      <c r="AW1282" s="397"/>
      <c r="AX1282" s="397"/>
      <c r="AY1282" s="397"/>
      <c r="AZ1282" s="397"/>
      <c r="BA1282" s="553"/>
      <c r="BB1282" s="397"/>
      <c r="BC1282" s="397"/>
      <c r="BD1282" s="397"/>
      <c r="BE1282" s="397"/>
      <c r="BF1282" s="397"/>
      <c r="BG1282" s="397"/>
      <c r="BH1282" s="397"/>
      <c r="BI1282" s="397"/>
      <c r="BJ1282" s="397"/>
      <c r="BK1282" s="397"/>
    </row>
    <row r="1283" spans="2:63" x14ac:dyDescent="0.35">
      <c r="B1283" s="80"/>
      <c r="C1283" s="119"/>
      <c r="D1283" s="119"/>
      <c r="E1283" s="202"/>
      <c r="F1283" s="119"/>
      <c r="G1283" s="120"/>
      <c r="H1283" s="41"/>
      <c r="I1283" s="41"/>
      <c r="J1283" s="944">
        <f t="shared" si="151"/>
        <v>0</v>
      </c>
      <c r="K1283" s="292">
        <f t="shared" si="152"/>
        <v>0</v>
      </c>
      <c r="L1283" s="327">
        <f>IF(I1283&lt;(INDEX(Lookup!$U$2:$U$10,MATCH($D$45,Lookup!$S$2:$S$10,0))),0,365)</f>
        <v>0</v>
      </c>
      <c r="M1283" s="292">
        <f t="shared" si="150"/>
        <v>0</v>
      </c>
      <c r="N1283" s="371"/>
      <c r="O1283" s="150"/>
      <c r="P1283" s="397"/>
      <c r="Q1283" s="555"/>
      <c r="R1283" s="576">
        <f t="shared" si="153"/>
        <v>0</v>
      </c>
      <c r="S1283" s="576">
        <f t="shared" si="154"/>
        <v>0</v>
      </c>
      <c r="T1283" s="576">
        <f t="shared" si="155"/>
        <v>0</v>
      </c>
      <c r="U1283" s="576">
        <f t="shared" si="156"/>
        <v>0</v>
      </c>
      <c r="V1283" s="553"/>
      <c r="W1283" s="553"/>
      <c r="X1283" s="553"/>
      <c r="Y1283" s="553"/>
      <c r="Z1283" s="397"/>
      <c r="AA1283" s="397"/>
      <c r="AB1283" s="397"/>
      <c r="AC1283" s="397"/>
      <c r="AD1283" s="397"/>
      <c r="AE1283" s="397"/>
      <c r="AF1283" s="397"/>
      <c r="AG1283" s="397"/>
      <c r="AH1283" s="397"/>
      <c r="AI1283" s="397"/>
      <c r="AJ1283" s="397"/>
      <c r="AK1283" s="397"/>
      <c r="AL1283" s="397"/>
      <c r="AM1283" s="397"/>
      <c r="AN1283" s="397"/>
      <c r="AO1283" s="397"/>
      <c r="AP1283" s="397"/>
      <c r="AQ1283" s="397"/>
      <c r="AR1283" s="397"/>
      <c r="AS1283" s="397"/>
      <c r="AT1283" s="397"/>
      <c r="AU1283" s="397"/>
      <c r="AV1283" s="397"/>
      <c r="AW1283" s="397"/>
      <c r="AX1283" s="397"/>
      <c r="AY1283" s="397"/>
      <c r="AZ1283" s="397"/>
      <c r="BA1283" s="553"/>
      <c r="BB1283" s="397"/>
      <c r="BC1283" s="397"/>
      <c r="BD1283" s="397"/>
      <c r="BE1283" s="397"/>
      <c r="BF1283" s="397"/>
      <c r="BG1283" s="397"/>
      <c r="BH1283" s="397"/>
      <c r="BI1283" s="397"/>
      <c r="BJ1283" s="397"/>
      <c r="BK1283" s="397"/>
    </row>
    <row r="1284" spans="2:63" x14ac:dyDescent="0.35">
      <c r="B1284" s="80"/>
      <c r="C1284" s="119"/>
      <c r="D1284" s="119"/>
      <c r="E1284" s="202"/>
      <c r="F1284" s="119"/>
      <c r="G1284" s="120"/>
      <c r="H1284" s="41"/>
      <c r="I1284" s="41"/>
      <c r="J1284" s="944">
        <f t="shared" si="151"/>
        <v>0</v>
      </c>
      <c r="K1284" s="292">
        <f t="shared" si="152"/>
        <v>0</v>
      </c>
      <c r="L1284" s="327">
        <f>IF(I1284&lt;(INDEX(Lookup!$U$2:$U$10,MATCH($D$45,Lookup!$S$2:$S$10,0))),0,365)</f>
        <v>0</v>
      </c>
      <c r="M1284" s="292">
        <f t="shared" si="150"/>
        <v>0</v>
      </c>
      <c r="N1284" s="371"/>
      <c r="O1284" s="150"/>
      <c r="P1284" s="397"/>
      <c r="Q1284" s="555"/>
      <c r="R1284" s="576">
        <f t="shared" si="153"/>
        <v>0</v>
      </c>
      <c r="S1284" s="576">
        <f t="shared" si="154"/>
        <v>0</v>
      </c>
      <c r="T1284" s="576">
        <f t="shared" si="155"/>
        <v>0</v>
      </c>
      <c r="U1284" s="576">
        <f t="shared" si="156"/>
        <v>0</v>
      </c>
      <c r="V1284" s="553"/>
      <c r="W1284" s="553"/>
      <c r="X1284" s="553"/>
      <c r="Y1284" s="553"/>
      <c r="Z1284" s="397"/>
      <c r="AA1284" s="397"/>
      <c r="AB1284" s="397"/>
      <c r="AC1284" s="397"/>
      <c r="AD1284" s="397"/>
      <c r="AE1284" s="397"/>
      <c r="AF1284" s="397"/>
      <c r="AG1284" s="397"/>
      <c r="AH1284" s="397"/>
      <c r="AI1284" s="397"/>
      <c r="AJ1284" s="397"/>
      <c r="AK1284" s="397"/>
      <c r="AL1284" s="397"/>
      <c r="AM1284" s="397"/>
      <c r="AN1284" s="397"/>
      <c r="AO1284" s="397"/>
      <c r="AP1284" s="397"/>
      <c r="AQ1284" s="397"/>
      <c r="AR1284" s="397"/>
      <c r="AS1284" s="397"/>
      <c r="AT1284" s="397"/>
      <c r="AU1284" s="397"/>
      <c r="AV1284" s="397"/>
      <c r="AW1284" s="397"/>
      <c r="AX1284" s="397"/>
      <c r="AY1284" s="397"/>
      <c r="AZ1284" s="397"/>
      <c r="BA1284" s="553"/>
      <c r="BB1284" s="397"/>
      <c r="BC1284" s="397"/>
      <c r="BD1284" s="397"/>
      <c r="BE1284" s="397"/>
      <c r="BF1284" s="397"/>
      <c r="BG1284" s="397"/>
      <c r="BH1284" s="397"/>
      <c r="BI1284" s="397"/>
      <c r="BJ1284" s="397"/>
      <c r="BK1284" s="397"/>
    </row>
    <row r="1285" spans="2:63" x14ac:dyDescent="0.35">
      <c r="B1285" s="80"/>
      <c r="C1285" s="119"/>
      <c r="D1285" s="119"/>
      <c r="E1285" s="202"/>
      <c r="F1285" s="119"/>
      <c r="G1285" s="120"/>
      <c r="H1285" s="41"/>
      <c r="I1285" s="41"/>
      <c r="J1285" s="944">
        <f t="shared" si="151"/>
        <v>0</v>
      </c>
      <c r="K1285" s="292">
        <f t="shared" si="152"/>
        <v>0</v>
      </c>
      <c r="L1285" s="327">
        <f>IF(I1285&lt;(INDEX(Lookup!$U$2:$U$10,MATCH($D$45,Lookup!$S$2:$S$10,0))),0,365)</f>
        <v>0</v>
      </c>
      <c r="M1285" s="292">
        <f t="shared" si="150"/>
        <v>0</v>
      </c>
      <c r="N1285" s="371"/>
      <c r="O1285" s="150"/>
      <c r="P1285" s="397"/>
      <c r="Q1285" s="555"/>
      <c r="R1285" s="576">
        <f t="shared" si="153"/>
        <v>0</v>
      </c>
      <c r="S1285" s="576">
        <f t="shared" si="154"/>
        <v>0</v>
      </c>
      <c r="T1285" s="576">
        <f t="shared" si="155"/>
        <v>0</v>
      </c>
      <c r="U1285" s="576">
        <f t="shared" si="156"/>
        <v>0</v>
      </c>
      <c r="V1285" s="553"/>
      <c r="W1285" s="553"/>
      <c r="X1285" s="553"/>
      <c r="Y1285" s="553"/>
      <c r="Z1285" s="397"/>
      <c r="AA1285" s="397"/>
      <c r="AB1285" s="397"/>
      <c r="AC1285" s="397"/>
      <c r="AD1285" s="397"/>
      <c r="AE1285" s="397"/>
      <c r="AF1285" s="397"/>
      <c r="AG1285" s="397"/>
      <c r="AH1285" s="397"/>
      <c r="AI1285" s="397"/>
      <c r="AJ1285" s="397"/>
      <c r="AK1285" s="397"/>
      <c r="AL1285" s="397"/>
      <c r="AM1285" s="397"/>
      <c r="AN1285" s="397"/>
      <c r="AO1285" s="397"/>
      <c r="AP1285" s="397"/>
      <c r="AQ1285" s="397"/>
      <c r="AR1285" s="397"/>
      <c r="AS1285" s="397"/>
      <c r="AT1285" s="397"/>
      <c r="AU1285" s="397"/>
      <c r="AV1285" s="397"/>
      <c r="AW1285" s="397"/>
      <c r="AX1285" s="397"/>
      <c r="AY1285" s="397"/>
      <c r="AZ1285" s="397"/>
      <c r="BA1285" s="553"/>
      <c r="BB1285" s="397"/>
      <c r="BC1285" s="397"/>
      <c r="BD1285" s="397"/>
      <c r="BE1285" s="397"/>
      <c r="BF1285" s="397"/>
      <c r="BG1285" s="397"/>
      <c r="BH1285" s="397"/>
      <c r="BI1285" s="397"/>
      <c r="BJ1285" s="397"/>
      <c r="BK1285" s="397"/>
    </row>
    <row r="1286" spans="2:63" x14ac:dyDescent="0.35">
      <c r="B1286" s="80"/>
      <c r="C1286" s="119"/>
      <c r="D1286" s="119"/>
      <c r="E1286" s="202"/>
      <c r="F1286" s="119"/>
      <c r="G1286" s="120"/>
      <c r="H1286" s="41"/>
      <c r="I1286" s="41"/>
      <c r="J1286" s="944">
        <f t="shared" si="151"/>
        <v>0</v>
      </c>
      <c r="K1286" s="292">
        <f t="shared" si="152"/>
        <v>0</v>
      </c>
      <c r="L1286" s="327">
        <f>IF(I1286&lt;(INDEX(Lookup!$U$2:$U$10,MATCH($D$45,Lookup!$S$2:$S$10,0))),0,365)</f>
        <v>0</v>
      </c>
      <c r="M1286" s="292">
        <f t="shared" si="150"/>
        <v>0</v>
      </c>
      <c r="N1286" s="371"/>
      <c r="O1286" s="150"/>
      <c r="P1286" s="397"/>
      <c r="Q1286" s="555"/>
      <c r="R1286" s="576">
        <f t="shared" si="153"/>
        <v>0</v>
      </c>
      <c r="S1286" s="576">
        <f t="shared" si="154"/>
        <v>0</v>
      </c>
      <c r="T1286" s="576">
        <f t="shared" si="155"/>
        <v>0</v>
      </c>
      <c r="U1286" s="576">
        <f t="shared" si="156"/>
        <v>0</v>
      </c>
      <c r="V1286" s="553"/>
      <c r="W1286" s="553"/>
      <c r="X1286" s="553"/>
      <c r="Y1286" s="553"/>
      <c r="Z1286" s="397"/>
      <c r="AA1286" s="397"/>
      <c r="AB1286" s="397"/>
      <c r="AC1286" s="397"/>
      <c r="AD1286" s="397"/>
      <c r="AE1286" s="397"/>
      <c r="AF1286" s="397"/>
      <c r="AG1286" s="397"/>
      <c r="AH1286" s="397"/>
      <c r="AI1286" s="397"/>
      <c r="AJ1286" s="397"/>
      <c r="AK1286" s="397"/>
      <c r="AL1286" s="397"/>
      <c r="AM1286" s="397"/>
      <c r="AN1286" s="397"/>
      <c r="AO1286" s="397"/>
      <c r="AP1286" s="397"/>
      <c r="AQ1286" s="397"/>
      <c r="AR1286" s="397"/>
      <c r="AS1286" s="397"/>
      <c r="AT1286" s="397"/>
      <c r="AU1286" s="397"/>
      <c r="AV1286" s="397"/>
      <c r="AW1286" s="397"/>
      <c r="AX1286" s="397"/>
      <c r="AY1286" s="397"/>
      <c r="AZ1286" s="397"/>
      <c r="BA1286" s="553"/>
      <c r="BB1286" s="397"/>
      <c r="BC1286" s="397"/>
      <c r="BD1286" s="397"/>
      <c r="BE1286" s="397"/>
      <c r="BF1286" s="397"/>
      <c r="BG1286" s="397"/>
      <c r="BH1286" s="397"/>
      <c r="BI1286" s="397"/>
      <c r="BJ1286" s="397"/>
      <c r="BK1286" s="397"/>
    </row>
    <row r="1287" spans="2:63" x14ac:dyDescent="0.35">
      <c r="B1287" s="80"/>
      <c r="C1287" s="119"/>
      <c r="D1287" s="119"/>
      <c r="E1287" s="202"/>
      <c r="F1287" s="119"/>
      <c r="G1287" s="120"/>
      <c r="H1287" s="41"/>
      <c r="I1287" s="41"/>
      <c r="J1287" s="944">
        <f t="shared" si="151"/>
        <v>0</v>
      </c>
      <c r="K1287" s="292">
        <f t="shared" si="152"/>
        <v>0</v>
      </c>
      <c r="L1287" s="327">
        <f>IF(I1287&lt;(INDEX(Lookup!$U$2:$U$10,MATCH($D$45,Lookup!$S$2:$S$10,0))),0,365)</f>
        <v>0</v>
      </c>
      <c r="M1287" s="292">
        <f t="shared" si="150"/>
        <v>0</v>
      </c>
      <c r="N1287" s="371"/>
      <c r="O1287" s="150"/>
      <c r="P1287" s="397"/>
      <c r="Q1287" s="555"/>
      <c r="R1287" s="576">
        <f t="shared" si="153"/>
        <v>0</v>
      </c>
      <c r="S1287" s="576">
        <f t="shared" si="154"/>
        <v>0</v>
      </c>
      <c r="T1287" s="576">
        <f t="shared" si="155"/>
        <v>0</v>
      </c>
      <c r="U1287" s="576">
        <f t="shared" si="156"/>
        <v>0</v>
      </c>
      <c r="V1287" s="553"/>
      <c r="W1287" s="553"/>
      <c r="X1287" s="553"/>
      <c r="Y1287" s="553"/>
      <c r="Z1287" s="397"/>
      <c r="AA1287" s="397"/>
      <c r="AB1287" s="397"/>
      <c r="AC1287" s="397"/>
      <c r="AD1287" s="397"/>
      <c r="AE1287" s="397"/>
      <c r="AF1287" s="397"/>
      <c r="AG1287" s="397"/>
      <c r="AH1287" s="397"/>
      <c r="AI1287" s="397"/>
      <c r="AJ1287" s="397"/>
      <c r="AK1287" s="397"/>
      <c r="AL1287" s="397"/>
      <c r="AM1287" s="397"/>
      <c r="AN1287" s="397"/>
      <c r="AO1287" s="397"/>
      <c r="AP1287" s="397"/>
      <c r="AQ1287" s="397"/>
      <c r="AR1287" s="397"/>
      <c r="AS1287" s="397"/>
      <c r="AT1287" s="397"/>
      <c r="AU1287" s="397"/>
      <c r="AV1287" s="397"/>
      <c r="AW1287" s="397"/>
      <c r="AX1287" s="397"/>
      <c r="AY1287" s="397"/>
      <c r="AZ1287" s="397"/>
      <c r="BA1287" s="553"/>
      <c r="BB1287" s="397"/>
      <c r="BC1287" s="397"/>
      <c r="BD1287" s="397"/>
      <c r="BE1287" s="397"/>
      <c r="BF1287" s="397"/>
      <c r="BG1287" s="397"/>
      <c r="BH1287" s="397"/>
      <c r="BI1287" s="397"/>
      <c r="BJ1287" s="397"/>
      <c r="BK1287" s="397"/>
    </row>
    <row r="1288" spans="2:63" x14ac:dyDescent="0.35">
      <c r="B1288" s="80"/>
      <c r="C1288" s="119"/>
      <c r="D1288" s="119"/>
      <c r="E1288" s="202"/>
      <c r="F1288" s="119"/>
      <c r="G1288" s="120"/>
      <c r="H1288" s="41"/>
      <c r="I1288" s="41"/>
      <c r="J1288" s="944">
        <f t="shared" si="151"/>
        <v>0</v>
      </c>
      <c r="K1288" s="292">
        <f t="shared" si="152"/>
        <v>0</v>
      </c>
      <c r="L1288" s="327">
        <f>IF(I1288&lt;(INDEX(Lookup!$U$2:$U$10,MATCH($D$45,Lookup!$S$2:$S$10,0))),0,365)</f>
        <v>0</v>
      </c>
      <c r="M1288" s="292">
        <f t="shared" si="150"/>
        <v>0</v>
      </c>
      <c r="N1288" s="371"/>
      <c r="O1288" s="150"/>
      <c r="P1288" s="397"/>
      <c r="Q1288" s="555"/>
      <c r="R1288" s="576">
        <f t="shared" si="153"/>
        <v>0</v>
      </c>
      <c r="S1288" s="576">
        <f t="shared" si="154"/>
        <v>0</v>
      </c>
      <c r="T1288" s="576">
        <f t="shared" si="155"/>
        <v>0</v>
      </c>
      <c r="U1288" s="576">
        <f t="shared" si="156"/>
        <v>0</v>
      </c>
      <c r="V1288" s="553"/>
      <c r="W1288" s="553"/>
      <c r="X1288" s="553"/>
      <c r="Y1288" s="553"/>
      <c r="Z1288" s="397"/>
      <c r="AA1288" s="397"/>
      <c r="AB1288" s="397"/>
      <c r="AC1288" s="397"/>
      <c r="AD1288" s="397"/>
      <c r="AE1288" s="397"/>
      <c r="AF1288" s="397"/>
      <c r="AG1288" s="397"/>
      <c r="AH1288" s="397"/>
      <c r="AI1288" s="397"/>
      <c r="AJ1288" s="397"/>
      <c r="AK1288" s="397"/>
      <c r="AL1288" s="397"/>
      <c r="AM1288" s="397"/>
      <c r="AN1288" s="397"/>
      <c r="AO1288" s="397"/>
      <c r="AP1288" s="397"/>
      <c r="AQ1288" s="397"/>
      <c r="AR1288" s="397"/>
      <c r="AS1288" s="397"/>
      <c r="AT1288" s="397"/>
      <c r="AU1288" s="397"/>
      <c r="AV1288" s="397"/>
      <c r="AW1288" s="397"/>
      <c r="AX1288" s="397"/>
      <c r="AY1288" s="397"/>
      <c r="AZ1288" s="397"/>
      <c r="BA1288" s="553"/>
      <c r="BB1288" s="397"/>
      <c r="BC1288" s="397"/>
      <c r="BD1288" s="397"/>
      <c r="BE1288" s="397"/>
      <c r="BF1288" s="397"/>
      <c r="BG1288" s="397"/>
      <c r="BH1288" s="397"/>
      <c r="BI1288" s="397"/>
      <c r="BJ1288" s="397"/>
      <c r="BK1288" s="397"/>
    </row>
    <row r="1289" spans="2:63" x14ac:dyDescent="0.35">
      <c r="B1289" s="80"/>
      <c r="C1289" s="119"/>
      <c r="D1289" s="119"/>
      <c r="E1289" s="202"/>
      <c r="F1289" s="119"/>
      <c r="G1289" s="120"/>
      <c r="H1289" s="41"/>
      <c r="I1289" s="41"/>
      <c r="J1289" s="944">
        <f t="shared" si="151"/>
        <v>0</v>
      </c>
      <c r="K1289" s="292">
        <f t="shared" si="152"/>
        <v>0</v>
      </c>
      <c r="L1289" s="327">
        <f>IF(I1289&lt;(INDEX(Lookup!$U$2:$U$10,MATCH($D$45,Lookup!$S$2:$S$10,0))),0,365)</f>
        <v>0</v>
      </c>
      <c r="M1289" s="292">
        <f t="shared" si="150"/>
        <v>0</v>
      </c>
      <c r="N1289" s="371"/>
      <c r="O1289" s="150"/>
      <c r="P1289" s="397"/>
      <c r="Q1289" s="555"/>
      <c r="R1289" s="576">
        <f t="shared" si="153"/>
        <v>0</v>
      </c>
      <c r="S1289" s="576">
        <f t="shared" si="154"/>
        <v>0</v>
      </c>
      <c r="T1289" s="576">
        <f t="shared" si="155"/>
        <v>0</v>
      </c>
      <c r="U1289" s="576">
        <f t="shared" si="156"/>
        <v>0</v>
      </c>
      <c r="V1289" s="553"/>
      <c r="W1289" s="553"/>
      <c r="X1289" s="553"/>
      <c r="Y1289" s="553"/>
      <c r="Z1289" s="397"/>
      <c r="AA1289" s="397"/>
      <c r="AB1289" s="397"/>
      <c r="AC1289" s="397"/>
      <c r="AD1289" s="397"/>
      <c r="AE1289" s="397"/>
      <c r="AF1289" s="397"/>
      <c r="AG1289" s="397"/>
      <c r="AH1289" s="397"/>
      <c r="AI1289" s="397"/>
      <c r="AJ1289" s="397"/>
      <c r="AK1289" s="397"/>
      <c r="AL1289" s="397"/>
      <c r="AM1289" s="397"/>
      <c r="AN1289" s="397"/>
      <c r="AO1289" s="397"/>
      <c r="AP1289" s="397"/>
      <c r="AQ1289" s="397"/>
      <c r="AR1289" s="397"/>
      <c r="AS1289" s="397"/>
      <c r="AT1289" s="397"/>
      <c r="AU1289" s="397"/>
      <c r="AV1289" s="397"/>
      <c r="AW1289" s="397"/>
      <c r="AX1289" s="397"/>
      <c r="AY1289" s="397"/>
      <c r="AZ1289" s="397"/>
      <c r="BA1289" s="553"/>
      <c r="BB1289" s="397"/>
      <c r="BC1289" s="397"/>
      <c r="BD1289" s="397"/>
      <c r="BE1289" s="397"/>
      <c r="BF1289" s="397"/>
      <c r="BG1289" s="397"/>
      <c r="BH1289" s="397"/>
      <c r="BI1289" s="397"/>
      <c r="BJ1289" s="397"/>
      <c r="BK1289" s="397"/>
    </row>
    <row r="1290" spans="2:63" x14ac:dyDescent="0.35">
      <c r="B1290" s="80"/>
      <c r="C1290" s="119"/>
      <c r="D1290" s="119"/>
      <c r="E1290" s="202"/>
      <c r="F1290" s="119"/>
      <c r="G1290" s="120"/>
      <c r="H1290" s="41"/>
      <c r="I1290" s="41"/>
      <c r="J1290" s="944">
        <f t="shared" si="151"/>
        <v>0</v>
      </c>
      <c r="K1290" s="292">
        <f t="shared" si="152"/>
        <v>0</v>
      </c>
      <c r="L1290" s="327">
        <f>IF(I1290&lt;(INDEX(Lookup!$U$2:$U$10,MATCH($D$45,Lookup!$S$2:$S$10,0))),0,365)</f>
        <v>0</v>
      </c>
      <c r="M1290" s="292">
        <f t="shared" si="150"/>
        <v>0</v>
      </c>
      <c r="N1290" s="371"/>
      <c r="O1290" s="150"/>
      <c r="P1290" s="397"/>
      <c r="Q1290" s="555"/>
      <c r="R1290" s="576">
        <f t="shared" si="153"/>
        <v>0</v>
      </c>
      <c r="S1290" s="576">
        <f t="shared" si="154"/>
        <v>0</v>
      </c>
      <c r="T1290" s="576">
        <f t="shared" si="155"/>
        <v>0</v>
      </c>
      <c r="U1290" s="576">
        <f t="shared" si="156"/>
        <v>0</v>
      </c>
      <c r="V1290" s="553"/>
      <c r="W1290" s="553"/>
      <c r="X1290" s="553"/>
      <c r="Y1290" s="553"/>
      <c r="Z1290" s="397"/>
      <c r="AA1290" s="397"/>
      <c r="AB1290" s="397"/>
      <c r="AC1290" s="397"/>
      <c r="AD1290" s="397"/>
      <c r="AE1290" s="397"/>
      <c r="AF1290" s="397"/>
      <c r="AG1290" s="397"/>
      <c r="AH1290" s="397"/>
      <c r="AI1290" s="397"/>
      <c r="AJ1290" s="397"/>
      <c r="AK1290" s="397"/>
      <c r="AL1290" s="397"/>
      <c r="AM1290" s="397"/>
      <c r="AN1290" s="397"/>
      <c r="AO1290" s="397"/>
      <c r="AP1290" s="397"/>
      <c r="AQ1290" s="397"/>
      <c r="AR1290" s="397"/>
      <c r="AS1290" s="397"/>
      <c r="AT1290" s="397"/>
      <c r="AU1290" s="397"/>
      <c r="AV1290" s="397"/>
      <c r="AW1290" s="397"/>
      <c r="AX1290" s="397"/>
      <c r="AY1290" s="397"/>
      <c r="AZ1290" s="397"/>
      <c r="BA1290" s="553"/>
      <c r="BB1290" s="397"/>
      <c r="BC1290" s="397"/>
      <c r="BD1290" s="397"/>
      <c r="BE1290" s="397"/>
      <c r="BF1290" s="397"/>
      <c r="BG1290" s="397"/>
      <c r="BH1290" s="397"/>
      <c r="BI1290" s="397"/>
      <c r="BJ1290" s="397"/>
      <c r="BK1290" s="397"/>
    </row>
    <row r="1291" spans="2:63" x14ac:dyDescent="0.35">
      <c r="B1291" s="80"/>
      <c r="C1291" s="119"/>
      <c r="D1291" s="119"/>
      <c r="E1291" s="202"/>
      <c r="F1291" s="119"/>
      <c r="G1291" s="120"/>
      <c r="H1291" s="41"/>
      <c r="I1291" s="41"/>
      <c r="J1291" s="944">
        <f t="shared" si="151"/>
        <v>0</v>
      </c>
      <c r="K1291" s="292">
        <f t="shared" si="152"/>
        <v>0</v>
      </c>
      <c r="L1291" s="327">
        <f>IF(I1291&lt;(INDEX(Lookup!$U$2:$U$10,MATCH($D$45,Lookup!$S$2:$S$10,0))),0,365)</f>
        <v>0</v>
      </c>
      <c r="M1291" s="292">
        <f t="shared" si="150"/>
        <v>0</v>
      </c>
      <c r="N1291" s="371"/>
      <c r="O1291" s="150"/>
      <c r="P1291" s="397"/>
      <c r="Q1291" s="555"/>
      <c r="R1291" s="576">
        <f t="shared" si="153"/>
        <v>0</v>
      </c>
      <c r="S1291" s="576">
        <f t="shared" si="154"/>
        <v>0</v>
      </c>
      <c r="T1291" s="576">
        <f t="shared" si="155"/>
        <v>0</v>
      </c>
      <c r="U1291" s="576">
        <f t="shared" si="156"/>
        <v>0</v>
      </c>
      <c r="V1291" s="553"/>
      <c r="W1291" s="553"/>
      <c r="X1291" s="553"/>
      <c r="Y1291" s="553"/>
      <c r="Z1291" s="397"/>
      <c r="AA1291" s="397"/>
      <c r="AB1291" s="397"/>
      <c r="AC1291" s="397"/>
      <c r="AD1291" s="397"/>
      <c r="AE1291" s="397"/>
      <c r="AF1291" s="397"/>
      <c r="AG1291" s="397"/>
      <c r="AH1291" s="397"/>
      <c r="AI1291" s="397"/>
      <c r="AJ1291" s="397"/>
      <c r="AK1291" s="397"/>
      <c r="AL1291" s="397"/>
      <c r="AM1291" s="397"/>
      <c r="AN1291" s="397"/>
      <c r="AO1291" s="397"/>
      <c r="AP1291" s="397"/>
      <c r="AQ1291" s="397"/>
      <c r="AR1291" s="397"/>
      <c r="AS1291" s="397"/>
      <c r="AT1291" s="397"/>
      <c r="AU1291" s="397"/>
      <c r="AV1291" s="397"/>
      <c r="AW1291" s="397"/>
      <c r="AX1291" s="397"/>
      <c r="AY1291" s="397"/>
      <c r="AZ1291" s="397"/>
      <c r="BA1291" s="553"/>
      <c r="BB1291" s="397"/>
      <c r="BC1291" s="397"/>
      <c r="BD1291" s="397"/>
      <c r="BE1291" s="397"/>
      <c r="BF1291" s="397"/>
      <c r="BG1291" s="397"/>
      <c r="BH1291" s="397"/>
      <c r="BI1291" s="397"/>
      <c r="BJ1291" s="397"/>
      <c r="BK1291" s="397"/>
    </row>
    <row r="1292" spans="2:63" x14ac:dyDescent="0.35">
      <c r="B1292" s="80"/>
      <c r="C1292" s="119"/>
      <c r="D1292" s="119"/>
      <c r="E1292" s="202"/>
      <c r="F1292" s="119"/>
      <c r="G1292" s="120"/>
      <c r="H1292" s="41"/>
      <c r="I1292" s="41"/>
      <c r="J1292" s="944">
        <f t="shared" si="151"/>
        <v>0</v>
      </c>
      <c r="K1292" s="292">
        <f t="shared" si="152"/>
        <v>0</v>
      </c>
      <c r="L1292" s="327">
        <f>IF(I1292&lt;(INDEX(Lookup!$U$2:$U$10,MATCH($D$45,Lookup!$S$2:$S$10,0))),0,365)</f>
        <v>0</v>
      </c>
      <c r="M1292" s="292">
        <f t="shared" si="150"/>
        <v>0</v>
      </c>
      <c r="N1292" s="371"/>
      <c r="O1292" s="150"/>
      <c r="P1292" s="397"/>
      <c r="Q1292" s="555"/>
      <c r="R1292" s="576">
        <f t="shared" si="153"/>
        <v>0</v>
      </c>
      <c r="S1292" s="576">
        <f t="shared" si="154"/>
        <v>0</v>
      </c>
      <c r="T1292" s="576">
        <f t="shared" si="155"/>
        <v>0</v>
      </c>
      <c r="U1292" s="576">
        <f t="shared" si="156"/>
        <v>0</v>
      </c>
      <c r="V1292" s="553"/>
      <c r="W1292" s="553"/>
      <c r="X1292" s="553"/>
      <c r="Y1292" s="553"/>
      <c r="Z1292" s="397"/>
      <c r="AA1292" s="397"/>
      <c r="AB1292" s="397"/>
      <c r="AC1292" s="397"/>
      <c r="AD1292" s="397"/>
      <c r="AE1292" s="397"/>
      <c r="AF1292" s="397"/>
      <c r="AG1292" s="397"/>
      <c r="AH1292" s="397"/>
      <c r="AI1292" s="397"/>
      <c r="AJ1292" s="397"/>
      <c r="AK1292" s="397"/>
      <c r="AL1292" s="397"/>
      <c r="AM1292" s="397"/>
      <c r="AN1292" s="397"/>
      <c r="AO1292" s="397"/>
      <c r="AP1292" s="397"/>
      <c r="AQ1292" s="397"/>
      <c r="AR1292" s="397"/>
      <c r="AS1292" s="397"/>
      <c r="AT1292" s="397"/>
      <c r="AU1292" s="397"/>
      <c r="AV1292" s="397"/>
      <c r="AW1292" s="397"/>
      <c r="AX1292" s="397"/>
      <c r="AY1292" s="397"/>
      <c r="AZ1292" s="397"/>
      <c r="BA1292" s="553"/>
      <c r="BB1292" s="397"/>
      <c r="BC1292" s="397"/>
      <c r="BD1292" s="397"/>
      <c r="BE1292" s="397"/>
      <c r="BF1292" s="397"/>
      <c r="BG1292" s="397"/>
      <c r="BH1292" s="397"/>
      <c r="BI1292" s="397"/>
      <c r="BJ1292" s="397"/>
      <c r="BK1292" s="397"/>
    </row>
    <row r="1293" spans="2:63" x14ac:dyDescent="0.35">
      <c r="B1293" s="80"/>
      <c r="C1293" s="119"/>
      <c r="D1293" s="119"/>
      <c r="E1293" s="202"/>
      <c r="F1293" s="119"/>
      <c r="G1293" s="120"/>
      <c r="H1293" s="41"/>
      <c r="I1293" s="41"/>
      <c r="J1293" s="944">
        <f t="shared" si="151"/>
        <v>0</v>
      </c>
      <c r="K1293" s="292">
        <f t="shared" si="152"/>
        <v>0</v>
      </c>
      <c r="L1293" s="327">
        <f>IF(I1293&lt;(INDEX(Lookup!$U$2:$U$10,MATCH($D$45,Lookup!$S$2:$S$10,0))),0,365)</f>
        <v>0</v>
      </c>
      <c r="M1293" s="292">
        <f t="shared" si="150"/>
        <v>0</v>
      </c>
      <c r="N1293" s="371"/>
      <c r="O1293" s="150"/>
      <c r="P1293" s="397"/>
      <c r="Q1293" s="555"/>
      <c r="R1293" s="576">
        <f t="shared" si="153"/>
        <v>0</v>
      </c>
      <c r="S1293" s="576">
        <f t="shared" si="154"/>
        <v>0</v>
      </c>
      <c r="T1293" s="576">
        <f t="shared" si="155"/>
        <v>0</v>
      </c>
      <c r="U1293" s="576">
        <f t="shared" si="156"/>
        <v>0</v>
      </c>
      <c r="V1293" s="553"/>
      <c r="W1293" s="553"/>
      <c r="X1293" s="553"/>
      <c r="Y1293" s="553"/>
      <c r="Z1293" s="397"/>
      <c r="AA1293" s="397"/>
      <c r="AB1293" s="397"/>
      <c r="AC1293" s="397"/>
      <c r="AD1293" s="397"/>
      <c r="AE1293" s="397"/>
      <c r="AF1293" s="397"/>
      <c r="AG1293" s="397"/>
      <c r="AH1293" s="397"/>
      <c r="AI1293" s="397"/>
      <c r="AJ1293" s="397"/>
      <c r="AK1293" s="397"/>
      <c r="AL1293" s="397"/>
      <c r="AM1293" s="397"/>
      <c r="AN1293" s="397"/>
      <c r="AO1293" s="397"/>
      <c r="AP1293" s="397"/>
      <c r="AQ1293" s="397"/>
      <c r="AR1293" s="397"/>
      <c r="AS1293" s="397"/>
      <c r="AT1293" s="397"/>
      <c r="AU1293" s="397"/>
      <c r="AV1293" s="397"/>
      <c r="AW1293" s="397"/>
      <c r="AX1293" s="397"/>
      <c r="AY1293" s="397"/>
      <c r="AZ1293" s="397"/>
      <c r="BA1293" s="553"/>
      <c r="BB1293" s="397"/>
      <c r="BC1293" s="397"/>
      <c r="BD1293" s="397"/>
      <c r="BE1293" s="397"/>
      <c r="BF1293" s="397"/>
      <c r="BG1293" s="397"/>
      <c r="BH1293" s="397"/>
      <c r="BI1293" s="397"/>
      <c r="BJ1293" s="397"/>
      <c r="BK1293" s="397"/>
    </row>
    <row r="1294" spans="2:63" x14ac:dyDescent="0.35">
      <c r="B1294" s="80"/>
      <c r="C1294" s="119"/>
      <c r="D1294" s="119"/>
      <c r="E1294" s="202"/>
      <c r="F1294" s="119"/>
      <c r="G1294" s="120"/>
      <c r="H1294" s="41"/>
      <c r="I1294" s="41"/>
      <c r="J1294" s="944">
        <f t="shared" si="151"/>
        <v>0</v>
      </c>
      <c r="K1294" s="292">
        <f t="shared" si="152"/>
        <v>0</v>
      </c>
      <c r="L1294" s="327">
        <f>IF(I1294&lt;(INDEX(Lookup!$U$2:$U$10,MATCH($D$45,Lookup!$S$2:$S$10,0))),0,365)</f>
        <v>0</v>
      </c>
      <c r="M1294" s="292">
        <f t="shared" si="150"/>
        <v>0</v>
      </c>
      <c r="N1294" s="371"/>
      <c r="O1294" s="150"/>
      <c r="P1294" s="397"/>
      <c r="Q1294" s="555"/>
      <c r="R1294" s="576">
        <f t="shared" si="153"/>
        <v>0</v>
      </c>
      <c r="S1294" s="576">
        <f t="shared" si="154"/>
        <v>0</v>
      </c>
      <c r="T1294" s="576">
        <f t="shared" si="155"/>
        <v>0</v>
      </c>
      <c r="U1294" s="576">
        <f t="shared" si="156"/>
        <v>0</v>
      </c>
      <c r="V1294" s="553"/>
      <c r="W1294" s="553"/>
      <c r="X1294" s="553"/>
      <c r="Y1294" s="553"/>
      <c r="Z1294" s="397"/>
      <c r="AA1294" s="397"/>
      <c r="AB1294" s="397"/>
      <c r="AC1294" s="397"/>
      <c r="AD1294" s="397"/>
      <c r="AE1294" s="397"/>
      <c r="AF1294" s="397"/>
      <c r="AG1294" s="397"/>
      <c r="AH1294" s="397"/>
      <c r="AI1294" s="397"/>
      <c r="AJ1294" s="397"/>
      <c r="AK1294" s="397"/>
      <c r="AL1294" s="397"/>
      <c r="AM1294" s="397"/>
      <c r="AN1294" s="397"/>
      <c r="AO1294" s="397"/>
      <c r="AP1294" s="397"/>
      <c r="AQ1294" s="397"/>
      <c r="AR1294" s="397"/>
      <c r="AS1294" s="397"/>
      <c r="AT1294" s="397"/>
      <c r="AU1294" s="397"/>
      <c r="AV1294" s="397"/>
      <c r="AW1294" s="397"/>
      <c r="AX1294" s="397"/>
      <c r="AY1294" s="397"/>
      <c r="AZ1294" s="397"/>
      <c r="BA1294" s="553"/>
      <c r="BB1294" s="397"/>
      <c r="BC1294" s="397"/>
      <c r="BD1294" s="397"/>
      <c r="BE1294" s="397"/>
      <c r="BF1294" s="397"/>
      <c r="BG1294" s="397"/>
      <c r="BH1294" s="397"/>
      <c r="BI1294" s="397"/>
      <c r="BJ1294" s="397"/>
      <c r="BK1294" s="397"/>
    </row>
    <row r="1295" spans="2:63" x14ac:dyDescent="0.35">
      <c r="B1295" s="80"/>
      <c r="C1295" s="119"/>
      <c r="D1295" s="119"/>
      <c r="E1295" s="202"/>
      <c r="F1295" s="119"/>
      <c r="G1295" s="120"/>
      <c r="H1295" s="41"/>
      <c r="I1295" s="41"/>
      <c r="J1295" s="944">
        <f t="shared" si="151"/>
        <v>0</v>
      </c>
      <c r="K1295" s="292">
        <f t="shared" si="152"/>
        <v>0</v>
      </c>
      <c r="L1295" s="327">
        <f>IF(I1295&lt;(INDEX(Lookup!$U$2:$U$10,MATCH($D$45,Lookup!$S$2:$S$10,0))),0,365)</f>
        <v>0</v>
      </c>
      <c r="M1295" s="292">
        <f t="shared" si="150"/>
        <v>0</v>
      </c>
      <c r="N1295" s="371"/>
      <c r="O1295" s="150"/>
      <c r="P1295" s="397"/>
      <c r="Q1295" s="555"/>
      <c r="R1295" s="576">
        <f t="shared" si="153"/>
        <v>0</v>
      </c>
      <c r="S1295" s="576">
        <f t="shared" si="154"/>
        <v>0</v>
      </c>
      <c r="T1295" s="576">
        <f t="shared" si="155"/>
        <v>0</v>
      </c>
      <c r="U1295" s="576">
        <f t="shared" si="156"/>
        <v>0</v>
      </c>
      <c r="V1295" s="553"/>
      <c r="W1295" s="553"/>
      <c r="X1295" s="553"/>
      <c r="Y1295" s="553"/>
      <c r="Z1295" s="397"/>
      <c r="AA1295" s="397"/>
      <c r="AB1295" s="397"/>
      <c r="AC1295" s="397"/>
      <c r="AD1295" s="397"/>
      <c r="AE1295" s="397"/>
      <c r="AF1295" s="397"/>
      <c r="AG1295" s="397"/>
      <c r="AH1295" s="397"/>
      <c r="AI1295" s="397"/>
      <c r="AJ1295" s="397"/>
      <c r="AK1295" s="397"/>
      <c r="AL1295" s="397"/>
      <c r="AM1295" s="397"/>
      <c r="AN1295" s="397"/>
      <c r="AO1295" s="397"/>
      <c r="AP1295" s="397"/>
      <c r="AQ1295" s="397"/>
      <c r="AR1295" s="397"/>
      <c r="AS1295" s="397"/>
      <c r="AT1295" s="397"/>
      <c r="AU1295" s="397"/>
      <c r="AV1295" s="397"/>
      <c r="AW1295" s="397"/>
      <c r="AX1295" s="397"/>
      <c r="AY1295" s="397"/>
      <c r="AZ1295" s="397"/>
      <c r="BA1295" s="553"/>
      <c r="BB1295" s="397"/>
      <c r="BC1295" s="397"/>
      <c r="BD1295" s="397"/>
      <c r="BE1295" s="397"/>
      <c r="BF1295" s="397"/>
      <c r="BG1295" s="397"/>
      <c r="BH1295" s="397"/>
      <c r="BI1295" s="397"/>
      <c r="BJ1295" s="397"/>
      <c r="BK1295" s="397"/>
    </row>
    <row r="1296" spans="2:63" x14ac:dyDescent="0.35">
      <c r="B1296" s="80"/>
      <c r="C1296" s="119"/>
      <c r="D1296" s="119"/>
      <c r="E1296" s="202"/>
      <c r="F1296" s="119"/>
      <c r="G1296" s="120"/>
      <c r="H1296" s="41"/>
      <c r="I1296" s="41"/>
      <c r="J1296" s="944">
        <f t="shared" si="151"/>
        <v>0</v>
      </c>
      <c r="K1296" s="292">
        <f t="shared" si="152"/>
        <v>0</v>
      </c>
      <c r="L1296" s="327">
        <f>IF(I1296&lt;(INDEX(Lookup!$U$2:$U$10,MATCH($D$45,Lookup!$S$2:$S$10,0))),0,365)</f>
        <v>0</v>
      </c>
      <c r="M1296" s="292">
        <f t="shared" si="150"/>
        <v>0</v>
      </c>
      <c r="N1296" s="371"/>
      <c r="O1296" s="150"/>
      <c r="P1296" s="397"/>
      <c r="Q1296" s="555"/>
      <c r="R1296" s="576">
        <f t="shared" si="153"/>
        <v>0</v>
      </c>
      <c r="S1296" s="576">
        <f t="shared" si="154"/>
        <v>0</v>
      </c>
      <c r="T1296" s="576">
        <f t="shared" si="155"/>
        <v>0</v>
      </c>
      <c r="U1296" s="576">
        <f t="shared" si="156"/>
        <v>0</v>
      </c>
      <c r="V1296" s="553"/>
      <c r="W1296" s="553"/>
      <c r="X1296" s="553"/>
      <c r="Y1296" s="553"/>
      <c r="Z1296" s="397"/>
      <c r="AA1296" s="397"/>
      <c r="AB1296" s="397"/>
      <c r="AC1296" s="397"/>
      <c r="AD1296" s="397"/>
      <c r="AE1296" s="397"/>
      <c r="AF1296" s="397"/>
      <c r="AG1296" s="397"/>
      <c r="AH1296" s="397"/>
      <c r="AI1296" s="397"/>
      <c r="AJ1296" s="397"/>
      <c r="AK1296" s="397"/>
      <c r="AL1296" s="397"/>
      <c r="AM1296" s="397"/>
      <c r="AN1296" s="397"/>
      <c r="AO1296" s="397"/>
      <c r="AP1296" s="397"/>
      <c r="AQ1296" s="397"/>
      <c r="AR1296" s="397"/>
      <c r="AS1296" s="397"/>
      <c r="AT1296" s="397"/>
      <c r="AU1296" s="397"/>
      <c r="AV1296" s="397"/>
      <c r="AW1296" s="397"/>
      <c r="AX1296" s="397"/>
      <c r="AY1296" s="397"/>
      <c r="AZ1296" s="397"/>
      <c r="BA1296" s="553"/>
      <c r="BB1296" s="397"/>
      <c r="BC1296" s="397"/>
      <c r="BD1296" s="397"/>
      <c r="BE1296" s="397"/>
      <c r="BF1296" s="397"/>
      <c r="BG1296" s="397"/>
      <c r="BH1296" s="397"/>
      <c r="BI1296" s="397"/>
      <c r="BJ1296" s="397"/>
      <c r="BK1296" s="397"/>
    </row>
    <row r="1297" spans="2:63" x14ac:dyDescent="0.35">
      <c r="B1297" s="80"/>
      <c r="C1297" s="119"/>
      <c r="D1297" s="119"/>
      <c r="E1297" s="202"/>
      <c r="F1297" s="119"/>
      <c r="G1297" s="120"/>
      <c r="H1297" s="41"/>
      <c r="I1297" s="41"/>
      <c r="J1297" s="944">
        <f t="shared" si="151"/>
        <v>0</v>
      </c>
      <c r="K1297" s="292">
        <f t="shared" si="152"/>
        <v>0</v>
      </c>
      <c r="L1297" s="327">
        <f>IF(I1297&lt;(INDEX(Lookup!$U$2:$U$10,MATCH($D$45,Lookup!$S$2:$S$10,0))),0,365)</f>
        <v>0</v>
      </c>
      <c r="M1297" s="292">
        <f t="shared" si="150"/>
        <v>0</v>
      </c>
      <c r="N1297" s="371"/>
      <c r="O1297" s="150"/>
      <c r="P1297" s="397"/>
      <c r="Q1297" s="555"/>
      <c r="R1297" s="576">
        <f t="shared" si="153"/>
        <v>0</v>
      </c>
      <c r="S1297" s="576">
        <f t="shared" si="154"/>
        <v>0</v>
      </c>
      <c r="T1297" s="576">
        <f t="shared" si="155"/>
        <v>0</v>
      </c>
      <c r="U1297" s="576">
        <f t="shared" si="156"/>
        <v>0</v>
      </c>
      <c r="V1297" s="553"/>
      <c r="W1297" s="553"/>
      <c r="X1297" s="553"/>
      <c r="Y1297" s="553"/>
      <c r="Z1297" s="397"/>
      <c r="AA1297" s="397"/>
      <c r="AB1297" s="397"/>
      <c r="AC1297" s="397"/>
      <c r="AD1297" s="397"/>
      <c r="AE1297" s="397"/>
      <c r="AF1297" s="397"/>
      <c r="AG1297" s="397"/>
      <c r="AH1297" s="397"/>
      <c r="AI1297" s="397"/>
      <c r="AJ1297" s="397"/>
      <c r="AK1297" s="397"/>
      <c r="AL1297" s="397"/>
      <c r="AM1297" s="397"/>
      <c r="AN1297" s="397"/>
      <c r="AO1297" s="397"/>
      <c r="AP1297" s="397"/>
      <c r="AQ1297" s="397"/>
      <c r="AR1297" s="397"/>
      <c r="AS1297" s="397"/>
      <c r="AT1297" s="397"/>
      <c r="AU1297" s="397"/>
      <c r="AV1297" s="397"/>
      <c r="AW1297" s="397"/>
      <c r="AX1297" s="397"/>
      <c r="AY1297" s="397"/>
      <c r="AZ1297" s="397"/>
      <c r="BA1297" s="553"/>
      <c r="BB1297" s="397"/>
      <c r="BC1297" s="397"/>
      <c r="BD1297" s="397"/>
      <c r="BE1297" s="397"/>
      <c r="BF1297" s="397"/>
      <c r="BG1297" s="397"/>
      <c r="BH1297" s="397"/>
      <c r="BI1297" s="397"/>
      <c r="BJ1297" s="397"/>
      <c r="BK1297" s="397"/>
    </row>
    <row r="1298" spans="2:63" x14ac:dyDescent="0.35">
      <c r="B1298" s="80"/>
      <c r="C1298" s="119"/>
      <c r="D1298" s="119"/>
      <c r="E1298" s="202"/>
      <c r="F1298" s="119"/>
      <c r="G1298" s="120"/>
      <c r="H1298" s="41"/>
      <c r="I1298" s="41"/>
      <c r="J1298" s="944">
        <f t="shared" si="151"/>
        <v>0</v>
      </c>
      <c r="K1298" s="292">
        <f t="shared" si="152"/>
        <v>0</v>
      </c>
      <c r="L1298" s="327">
        <f>IF(I1298&lt;(INDEX(Lookup!$U$2:$U$10,MATCH($D$45,Lookup!$S$2:$S$10,0))),0,365)</f>
        <v>0</v>
      </c>
      <c r="M1298" s="292">
        <f t="shared" si="150"/>
        <v>0</v>
      </c>
      <c r="N1298" s="371"/>
      <c r="O1298" s="150"/>
      <c r="P1298" s="397"/>
      <c r="Q1298" s="555"/>
      <c r="R1298" s="576">
        <f t="shared" si="153"/>
        <v>0</v>
      </c>
      <c r="S1298" s="576">
        <f t="shared" si="154"/>
        <v>0</v>
      </c>
      <c r="T1298" s="576">
        <f t="shared" si="155"/>
        <v>0</v>
      </c>
      <c r="U1298" s="576">
        <f t="shared" si="156"/>
        <v>0</v>
      </c>
      <c r="V1298" s="553"/>
      <c r="W1298" s="553"/>
      <c r="X1298" s="553"/>
      <c r="Y1298" s="553"/>
      <c r="Z1298" s="397"/>
      <c r="AA1298" s="397"/>
      <c r="AB1298" s="397"/>
      <c r="AC1298" s="397"/>
      <c r="AD1298" s="397"/>
      <c r="AE1298" s="397"/>
      <c r="AF1298" s="397"/>
      <c r="AG1298" s="397"/>
      <c r="AH1298" s="397"/>
      <c r="AI1298" s="397"/>
      <c r="AJ1298" s="397"/>
      <c r="AK1298" s="397"/>
      <c r="AL1298" s="397"/>
      <c r="AM1298" s="397"/>
      <c r="AN1298" s="397"/>
      <c r="AO1298" s="397"/>
      <c r="AP1298" s="397"/>
      <c r="AQ1298" s="397"/>
      <c r="AR1298" s="397"/>
      <c r="AS1298" s="397"/>
      <c r="AT1298" s="397"/>
      <c r="AU1298" s="397"/>
      <c r="AV1298" s="397"/>
      <c r="AW1298" s="397"/>
      <c r="AX1298" s="397"/>
      <c r="AY1298" s="397"/>
      <c r="AZ1298" s="397"/>
      <c r="BA1298" s="553"/>
      <c r="BB1298" s="397"/>
      <c r="BC1298" s="397"/>
      <c r="BD1298" s="397"/>
      <c r="BE1298" s="397"/>
      <c r="BF1298" s="397"/>
      <c r="BG1298" s="397"/>
      <c r="BH1298" s="397"/>
      <c r="BI1298" s="397"/>
      <c r="BJ1298" s="397"/>
      <c r="BK1298" s="397"/>
    </row>
    <row r="1299" spans="2:63" x14ac:dyDescent="0.35">
      <c r="B1299" s="80"/>
      <c r="C1299" s="119"/>
      <c r="D1299" s="119"/>
      <c r="E1299" s="202"/>
      <c r="F1299" s="119"/>
      <c r="G1299" s="120"/>
      <c r="H1299" s="41"/>
      <c r="I1299" s="41"/>
      <c r="J1299" s="944">
        <f t="shared" si="151"/>
        <v>0</v>
      </c>
      <c r="K1299" s="292">
        <f t="shared" si="152"/>
        <v>0</v>
      </c>
      <c r="L1299" s="327">
        <f>IF(I1299&lt;(INDEX(Lookup!$U$2:$U$10,MATCH($D$45,Lookup!$S$2:$S$10,0))),0,365)</f>
        <v>0</v>
      </c>
      <c r="M1299" s="292">
        <f t="shared" si="150"/>
        <v>0</v>
      </c>
      <c r="N1299" s="371"/>
      <c r="O1299" s="150"/>
      <c r="P1299" s="397"/>
      <c r="Q1299" s="555"/>
      <c r="R1299" s="576">
        <f t="shared" si="153"/>
        <v>0</v>
      </c>
      <c r="S1299" s="576">
        <f t="shared" si="154"/>
        <v>0</v>
      </c>
      <c r="T1299" s="576">
        <f t="shared" si="155"/>
        <v>0</v>
      </c>
      <c r="U1299" s="576">
        <f t="shared" si="156"/>
        <v>0</v>
      </c>
      <c r="V1299" s="553"/>
      <c r="W1299" s="553"/>
      <c r="X1299" s="553"/>
      <c r="Y1299" s="553"/>
      <c r="Z1299" s="397"/>
      <c r="AA1299" s="397"/>
      <c r="AB1299" s="397"/>
      <c r="AC1299" s="397"/>
      <c r="AD1299" s="397"/>
      <c r="AE1299" s="397"/>
      <c r="AF1299" s="397"/>
      <c r="AG1299" s="397"/>
      <c r="AH1299" s="397"/>
      <c r="AI1299" s="397"/>
      <c r="AJ1299" s="397"/>
      <c r="AK1299" s="397"/>
      <c r="AL1299" s="397"/>
      <c r="AM1299" s="397"/>
      <c r="AN1299" s="397"/>
      <c r="AO1299" s="397"/>
      <c r="AP1299" s="397"/>
      <c r="AQ1299" s="397"/>
      <c r="AR1299" s="397"/>
      <c r="AS1299" s="397"/>
      <c r="AT1299" s="397"/>
      <c r="AU1299" s="397"/>
      <c r="AV1299" s="397"/>
      <c r="AW1299" s="397"/>
      <c r="AX1299" s="397"/>
      <c r="AY1299" s="397"/>
      <c r="AZ1299" s="397"/>
      <c r="BA1299" s="553"/>
      <c r="BB1299" s="397"/>
      <c r="BC1299" s="397"/>
      <c r="BD1299" s="397"/>
      <c r="BE1299" s="397"/>
      <c r="BF1299" s="397"/>
      <c r="BG1299" s="397"/>
      <c r="BH1299" s="397"/>
      <c r="BI1299" s="397"/>
      <c r="BJ1299" s="397"/>
      <c r="BK1299" s="397"/>
    </row>
    <row r="1300" spans="2:63" x14ac:dyDescent="0.35">
      <c r="B1300" s="80"/>
      <c r="C1300" s="119"/>
      <c r="D1300" s="119"/>
      <c r="E1300" s="202"/>
      <c r="F1300" s="119"/>
      <c r="G1300" s="120"/>
      <c r="H1300" s="41"/>
      <c r="I1300" s="41"/>
      <c r="J1300" s="944">
        <f t="shared" si="151"/>
        <v>0</v>
      </c>
      <c r="K1300" s="292">
        <f t="shared" si="152"/>
        <v>0</v>
      </c>
      <c r="L1300" s="327">
        <f>IF(I1300&lt;(INDEX(Lookup!$U$2:$U$10,MATCH($D$45,Lookup!$S$2:$S$10,0))),0,365)</f>
        <v>0</v>
      </c>
      <c r="M1300" s="292">
        <f t="shared" si="150"/>
        <v>0</v>
      </c>
      <c r="N1300" s="371"/>
      <c r="O1300" s="150"/>
      <c r="P1300" s="397"/>
      <c r="Q1300" s="555"/>
      <c r="R1300" s="576">
        <f t="shared" si="153"/>
        <v>0</v>
      </c>
      <c r="S1300" s="576">
        <f t="shared" si="154"/>
        <v>0</v>
      </c>
      <c r="T1300" s="576">
        <f t="shared" si="155"/>
        <v>0</v>
      </c>
      <c r="U1300" s="576">
        <f t="shared" si="156"/>
        <v>0</v>
      </c>
      <c r="V1300" s="553"/>
      <c r="W1300" s="553"/>
      <c r="X1300" s="553"/>
      <c r="Y1300" s="553"/>
      <c r="Z1300" s="397"/>
      <c r="AA1300" s="397"/>
      <c r="AB1300" s="397"/>
      <c r="AC1300" s="397"/>
      <c r="AD1300" s="397"/>
      <c r="AE1300" s="397"/>
      <c r="AF1300" s="397"/>
      <c r="AG1300" s="397"/>
      <c r="AH1300" s="397"/>
      <c r="AI1300" s="397"/>
      <c r="AJ1300" s="397"/>
      <c r="AK1300" s="397"/>
      <c r="AL1300" s="397"/>
      <c r="AM1300" s="397"/>
      <c r="AN1300" s="397"/>
      <c r="AO1300" s="397"/>
      <c r="AP1300" s="397"/>
      <c r="AQ1300" s="397"/>
      <c r="AR1300" s="397"/>
      <c r="AS1300" s="397"/>
      <c r="AT1300" s="397"/>
      <c r="AU1300" s="397"/>
      <c r="AV1300" s="397"/>
      <c r="AW1300" s="397"/>
      <c r="AX1300" s="397"/>
      <c r="AY1300" s="397"/>
      <c r="AZ1300" s="397"/>
      <c r="BA1300" s="553"/>
      <c r="BB1300" s="397"/>
      <c r="BC1300" s="397"/>
      <c r="BD1300" s="397"/>
      <c r="BE1300" s="397"/>
      <c r="BF1300" s="397"/>
      <c r="BG1300" s="397"/>
      <c r="BH1300" s="397"/>
      <c r="BI1300" s="397"/>
      <c r="BJ1300" s="397"/>
      <c r="BK1300" s="397"/>
    </row>
    <row r="1301" spans="2:63" x14ac:dyDescent="0.35">
      <c r="B1301" s="80"/>
      <c r="C1301" s="119"/>
      <c r="D1301" s="119"/>
      <c r="E1301" s="202"/>
      <c r="F1301" s="119"/>
      <c r="G1301" s="120"/>
      <c r="H1301" s="41"/>
      <c r="I1301" s="41"/>
      <c r="J1301" s="944">
        <f t="shared" si="151"/>
        <v>0</v>
      </c>
      <c r="K1301" s="292">
        <f t="shared" si="152"/>
        <v>0</v>
      </c>
      <c r="L1301" s="327">
        <f>IF(I1301&lt;(INDEX(Lookup!$U$2:$U$10,MATCH($D$45,Lookup!$S$2:$S$10,0))),0,365)</f>
        <v>0</v>
      </c>
      <c r="M1301" s="292">
        <f t="shared" si="150"/>
        <v>0</v>
      </c>
      <c r="N1301" s="371"/>
      <c r="O1301" s="150"/>
      <c r="P1301" s="397"/>
      <c r="Q1301" s="555"/>
      <c r="R1301" s="576">
        <f t="shared" si="153"/>
        <v>0</v>
      </c>
      <c r="S1301" s="576">
        <f t="shared" si="154"/>
        <v>0</v>
      </c>
      <c r="T1301" s="576">
        <f t="shared" si="155"/>
        <v>0</v>
      </c>
      <c r="U1301" s="576">
        <f t="shared" si="156"/>
        <v>0</v>
      </c>
      <c r="V1301" s="553"/>
      <c r="W1301" s="553"/>
      <c r="X1301" s="553"/>
      <c r="Y1301" s="553"/>
      <c r="Z1301" s="397"/>
      <c r="AA1301" s="397"/>
      <c r="AB1301" s="397"/>
      <c r="AC1301" s="397"/>
      <c r="AD1301" s="397"/>
      <c r="AE1301" s="397"/>
      <c r="AF1301" s="397"/>
      <c r="AG1301" s="397"/>
      <c r="AH1301" s="397"/>
      <c r="AI1301" s="397"/>
      <c r="AJ1301" s="397"/>
      <c r="AK1301" s="397"/>
      <c r="AL1301" s="397"/>
      <c r="AM1301" s="397"/>
      <c r="AN1301" s="397"/>
      <c r="AO1301" s="397"/>
      <c r="AP1301" s="397"/>
      <c r="AQ1301" s="397"/>
      <c r="AR1301" s="397"/>
      <c r="AS1301" s="397"/>
      <c r="AT1301" s="397"/>
      <c r="AU1301" s="397"/>
      <c r="AV1301" s="397"/>
      <c r="AW1301" s="397"/>
      <c r="AX1301" s="397"/>
      <c r="AY1301" s="397"/>
      <c r="AZ1301" s="397"/>
      <c r="BA1301" s="553"/>
      <c r="BB1301" s="397"/>
      <c r="BC1301" s="397"/>
      <c r="BD1301" s="397"/>
      <c r="BE1301" s="397"/>
      <c r="BF1301" s="397"/>
      <c r="BG1301" s="397"/>
      <c r="BH1301" s="397"/>
      <c r="BI1301" s="397"/>
      <c r="BJ1301" s="397"/>
      <c r="BK1301" s="397"/>
    </row>
    <row r="1302" spans="2:63" x14ac:dyDescent="0.35">
      <c r="B1302" s="80"/>
      <c r="C1302" s="119"/>
      <c r="D1302" s="119"/>
      <c r="E1302" s="202"/>
      <c r="F1302" s="119"/>
      <c r="G1302" s="120"/>
      <c r="H1302" s="41"/>
      <c r="I1302" s="41"/>
      <c r="J1302" s="944">
        <f t="shared" si="151"/>
        <v>0</v>
      </c>
      <c r="K1302" s="292">
        <f t="shared" si="152"/>
        <v>0</v>
      </c>
      <c r="L1302" s="327">
        <f>IF(I1302&lt;(INDEX(Lookup!$U$2:$U$10,MATCH($D$45,Lookup!$S$2:$S$10,0))),0,365)</f>
        <v>0</v>
      </c>
      <c r="M1302" s="292">
        <f t="shared" si="150"/>
        <v>0</v>
      </c>
      <c r="N1302" s="371"/>
      <c r="O1302" s="150"/>
      <c r="P1302" s="397"/>
      <c r="Q1302" s="555"/>
      <c r="R1302" s="576">
        <f t="shared" si="153"/>
        <v>0</v>
      </c>
      <c r="S1302" s="576">
        <f t="shared" si="154"/>
        <v>0</v>
      </c>
      <c r="T1302" s="576">
        <f t="shared" si="155"/>
        <v>0</v>
      </c>
      <c r="U1302" s="576">
        <f t="shared" si="156"/>
        <v>0</v>
      </c>
      <c r="V1302" s="553"/>
      <c r="W1302" s="553"/>
      <c r="X1302" s="553"/>
      <c r="Y1302" s="553"/>
      <c r="Z1302" s="397"/>
      <c r="AA1302" s="397"/>
      <c r="AB1302" s="397"/>
      <c r="AC1302" s="397"/>
      <c r="AD1302" s="397"/>
      <c r="AE1302" s="397"/>
      <c r="AF1302" s="397"/>
      <c r="AG1302" s="397"/>
      <c r="AH1302" s="397"/>
      <c r="AI1302" s="397"/>
      <c r="AJ1302" s="397"/>
      <c r="AK1302" s="397"/>
      <c r="AL1302" s="397"/>
      <c r="AM1302" s="397"/>
      <c r="AN1302" s="397"/>
      <c r="AO1302" s="397"/>
      <c r="AP1302" s="397"/>
      <c r="AQ1302" s="397"/>
      <c r="AR1302" s="397"/>
      <c r="AS1302" s="397"/>
      <c r="AT1302" s="397"/>
      <c r="AU1302" s="397"/>
      <c r="AV1302" s="397"/>
      <c r="AW1302" s="397"/>
      <c r="AX1302" s="397"/>
      <c r="AY1302" s="397"/>
      <c r="AZ1302" s="397"/>
      <c r="BA1302" s="553"/>
      <c r="BB1302" s="397"/>
      <c r="BC1302" s="397"/>
      <c r="BD1302" s="397"/>
      <c r="BE1302" s="397"/>
      <c r="BF1302" s="397"/>
      <c r="BG1302" s="397"/>
      <c r="BH1302" s="397"/>
      <c r="BI1302" s="397"/>
      <c r="BJ1302" s="397"/>
      <c r="BK1302" s="397"/>
    </row>
    <row r="1303" spans="2:63" x14ac:dyDescent="0.35">
      <c r="B1303" s="80"/>
      <c r="C1303" s="119"/>
      <c r="D1303" s="119"/>
      <c r="E1303" s="202"/>
      <c r="F1303" s="119"/>
      <c r="G1303" s="120"/>
      <c r="H1303" s="41"/>
      <c r="I1303" s="41"/>
      <c r="J1303" s="944">
        <f t="shared" si="151"/>
        <v>0</v>
      </c>
      <c r="K1303" s="292">
        <f t="shared" si="152"/>
        <v>0</v>
      </c>
      <c r="L1303" s="327">
        <f>IF(I1303&lt;(INDEX(Lookup!$U$2:$U$10,MATCH($D$45,Lookup!$S$2:$S$10,0))),0,365)</f>
        <v>0</v>
      </c>
      <c r="M1303" s="292">
        <f t="shared" si="150"/>
        <v>0</v>
      </c>
      <c r="N1303" s="371"/>
      <c r="O1303" s="150"/>
      <c r="P1303" s="397"/>
      <c r="Q1303" s="555"/>
      <c r="R1303" s="576">
        <f t="shared" si="153"/>
        <v>0</v>
      </c>
      <c r="S1303" s="576">
        <f t="shared" si="154"/>
        <v>0</v>
      </c>
      <c r="T1303" s="576">
        <f t="shared" si="155"/>
        <v>0</v>
      </c>
      <c r="U1303" s="576">
        <f t="shared" si="156"/>
        <v>0</v>
      </c>
      <c r="V1303" s="553"/>
      <c r="W1303" s="553"/>
      <c r="X1303" s="553"/>
      <c r="Y1303" s="553"/>
      <c r="Z1303" s="397"/>
      <c r="AA1303" s="397"/>
      <c r="AB1303" s="397"/>
      <c r="AC1303" s="397"/>
      <c r="AD1303" s="397"/>
      <c r="AE1303" s="397"/>
      <c r="AF1303" s="397"/>
      <c r="AG1303" s="397"/>
      <c r="AH1303" s="397"/>
      <c r="AI1303" s="397"/>
      <c r="AJ1303" s="397"/>
      <c r="AK1303" s="397"/>
      <c r="AL1303" s="397"/>
      <c r="AM1303" s="397"/>
      <c r="AN1303" s="397"/>
      <c r="AO1303" s="397"/>
      <c r="AP1303" s="397"/>
      <c r="AQ1303" s="397"/>
      <c r="AR1303" s="397"/>
      <c r="AS1303" s="397"/>
      <c r="AT1303" s="397"/>
      <c r="AU1303" s="397"/>
      <c r="AV1303" s="397"/>
      <c r="AW1303" s="397"/>
      <c r="AX1303" s="397"/>
      <c r="AY1303" s="397"/>
      <c r="AZ1303" s="397"/>
      <c r="BA1303" s="553"/>
      <c r="BB1303" s="397"/>
      <c r="BC1303" s="397"/>
      <c r="BD1303" s="397"/>
      <c r="BE1303" s="397"/>
      <c r="BF1303" s="397"/>
      <c r="BG1303" s="397"/>
      <c r="BH1303" s="397"/>
      <c r="BI1303" s="397"/>
      <c r="BJ1303" s="397"/>
      <c r="BK1303" s="397"/>
    </row>
    <row r="1304" spans="2:63" x14ac:dyDescent="0.35">
      <c r="B1304" s="80"/>
      <c r="C1304" s="119"/>
      <c r="D1304" s="119"/>
      <c r="E1304" s="202"/>
      <c r="F1304" s="119"/>
      <c r="G1304" s="120"/>
      <c r="H1304" s="41"/>
      <c r="I1304" s="41"/>
      <c r="J1304" s="944">
        <f t="shared" si="151"/>
        <v>0</v>
      </c>
      <c r="K1304" s="292">
        <f t="shared" si="152"/>
        <v>0</v>
      </c>
      <c r="L1304" s="327">
        <f>IF(I1304&lt;(INDEX(Lookup!$U$2:$U$10,MATCH($D$45,Lookup!$S$2:$S$10,0))),0,365)</f>
        <v>0</v>
      </c>
      <c r="M1304" s="292">
        <f t="shared" si="150"/>
        <v>0</v>
      </c>
      <c r="N1304" s="371"/>
      <c r="O1304" s="150"/>
      <c r="P1304" s="397"/>
      <c r="Q1304" s="555"/>
      <c r="R1304" s="576">
        <f t="shared" si="153"/>
        <v>0</v>
      </c>
      <c r="S1304" s="576">
        <f t="shared" si="154"/>
        <v>0</v>
      </c>
      <c r="T1304" s="576">
        <f t="shared" si="155"/>
        <v>0</v>
      </c>
      <c r="U1304" s="576">
        <f t="shared" si="156"/>
        <v>0</v>
      </c>
      <c r="V1304" s="553"/>
      <c r="W1304" s="553"/>
      <c r="X1304" s="553"/>
      <c r="Y1304" s="553"/>
      <c r="Z1304" s="397"/>
      <c r="AA1304" s="397"/>
      <c r="AB1304" s="397"/>
      <c r="AC1304" s="397"/>
      <c r="AD1304" s="397"/>
      <c r="AE1304" s="397"/>
      <c r="AF1304" s="397"/>
      <c r="AG1304" s="397"/>
      <c r="AH1304" s="397"/>
      <c r="AI1304" s="397"/>
      <c r="AJ1304" s="397"/>
      <c r="AK1304" s="397"/>
      <c r="AL1304" s="397"/>
      <c r="AM1304" s="397"/>
      <c r="AN1304" s="397"/>
      <c r="AO1304" s="397"/>
      <c r="AP1304" s="397"/>
      <c r="AQ1304" s="397"/>
      <c r="AR1304" s="397"/>
      <c r="AS1304" s="397"/>
      <c r="AT1304" s="397"/>
      <c r="AU1304" s="397"/>
      <c r="AV1304" s="397"/>
      <c r="AW1304" s="397"/>
      <c r="AX1304" s="397"/>
      <c r="AY1304" s="397"/>
      <c r="AZ1304" s="397"/>
      <c r="BA1304" s="553"/>
      <c r="BB1304" s="397"/>
      <c r="BC1304" s="397"/>
      <c r="BD1304" s="397"/>
      <c r="BE1304" s="397"/>
      <c r="BF1304" s="397"/>
      <c r="BG1304" s="397"/>
      <c r="BH1304" s="397"/>
      <c r="BI1304" s="397"/>
      <c r="BJ1304" s="397"/>
      <c r="BK1304" s="397"/>
    </row>
    <row r="1305" spans="2:63" x14ac:dyDescent="0.35">
      <c r="B1305" s="80"/>
      <c r="C1305" s="119"/>
      <c r="D1305" s="119"/>
      <c r="E1305" s="202"/>
      <c r="F1305" s="119"/>
      <c r="G1305" s="120"/>
      <c r="H1305" s="41"/>
      <c r="I1305" s="41"/>
      <c r="J1305" s="944">
        <f t="shared" si="151"/>
        <v>0</v>
      </c>
      <c r="K1305" s="292">
        <f t="shared" si="152"/>
        <v>0</v>
      </c>
      <c r="L1305" s="327">
        <f>IF(I1305&lt;(INDEX(Lookup!$U$2:$U$10,MATCH($D$45,Lookup!$S$2:$S$10,0))),0,365)</f>
        <v>0</v>
      </c>
      <c r="M1305" s="292">
        <f t="shared" si="150"/>
        <v>0</v>
      </c>
      <c r="N1305" s="371"/>
      <c r="O1305" s="150"/>
      <c r="P1305" s="397"/>
      <c r="Q1305" s="555"/>
      <c r="R1305" s="576">
        <f t="shared" si="153"/>
        <v>0</v>
      </c>
      <c r="S1305" s="576">
        <f t="shared" si="154"/>
        <v>0</v>
      </c>
      <c r="T1305" s="576">
        <f t="shared" si="155"/>
        <v>0</v>
      </c>
      <c r="U1305" s="576">
        <f t="shared" si="156"/>
        <v>0</v>
      </c>
      <c r="V1305" s="553"/>
      <c r="W1305" s="553"/>
      <c r="X1305" s="553"/>
      <c r="Y1305" s="553"/>
      <c r="Z1305" s="397"/>
      <c r="AA1305" s="397"/>
      <c r="AB1305" s="397"/>
      <c r="AC1305" s="397"/>
      <c r="AD1305" s="397"/>
      <c r="AE1305" s="397"/>
      <c r="AF1305" s="397"/>
      <c r="AG1305" s="397"/>
      <c r="AH1305" s="397"/>
      <c r="AI1305" s="397"/>
      <c r="AJ1305" s="397"/>
      <c r="AK1305" s="397"/>
      <c r="AL1305" s="397"/>
      <c r="AM1305" s="397"/>
      <c r="AN1305" s="397"/>
      <c r="AO1305" s="397"/>
      <c r="AP1305" s="397"/>
      <c r="AQ1305" s="397"/>
      <c r="AR1305" s="397"/>
      <c r="AS1305" s="397"/>
      <c r="AT1305" s="397"/>
      <c r="AU1305" s="397"/>
      <c r="AV1305" s="397"/>
      <c r="AW1305" s="397"/>
      <c r="AX1305" s="397"/>
      <c r="AY1305" s="397"/>
      <c r="AZ1305" s="397"/>
      <c r="BA1305" s="553"/>
      <c r="BB1305" s="397"/>
      <c r="BC1305" s="397"/>
      <c r="BD1305" s="397"/>
      <c r="BE1305" s="397"/>
      <c r="BF1305" s="397"/>
      <c r="BG1305" s="397"/>
      <c r="BH1305" s="397"/>
      <c r="BI1305" s="397"/>
      <c r="BJ1305" s="397"/>
      <c r="BK1305" s="397"/>
    </row>
    <row r="1306" spans="2:63" x14ac:dyDescent="0.35">
      <c r="B1306" s="80"/>
      <c r="C1306" s="119"/>
      <c r="D1306" s="119"/>
      <c r="E1306" s="202"/>
      <c r="F1306" s="119"/>
      <c r="G1306" s="120"/>
      <c r="H1306" s="41"/>
      <c r="I1306" s="41"/>
      <c r="J1306" s="944">
        <f t="shared" si="151"/>
        <v>0</v>
      </c>
      <c r="K1306" s="292">
        <f t="shared" si="152"/>
        <v>0</v>
      </c>
      <c r="L1306" s="327">
        <f>IF(I1306&lt;(INDEX(Lookup!$U$2:$U$10,MATCH($D$45,Lookup!$S$2:$S$10,0))),0,365)</f>
        <v>0</v>
      </c>
      <c r="M1306" s="292">
        <f t="shared" si="150"/>
        <v>0</v>
      </c>
      <c r="N1306" s="371"/>
      <c r="O1306" s="150"/>
      <c r="P1306" s="397"/>
      <c r="Q1306" s="555"/>
      <c r="R1306" s="576">
        <f t="shared" si="153"/>
        <v>0</v>
      </c>
      <c r="S1306" s="576">
        <f t="shared" si="154"/>
        <v>0</v>
      </c>
      <c r="T1306" s="576">
        <f t="shared" si="155"/>
        <v>0</v>
      </c>
      <c r="U1306" s="576">
        <f t="shared" si="156"/>
        <v>0</v>
      </c>
      <c r="V1306" s="553"/>
      <c r="W1306" s="553"/>
      <c r="X1306" s="553"/>
      <c r="Y1306" s="553"/>
      <c r="Z1306" s="397"/>
      <c r="AA1306" s="397"/>
      <c r="AB1306" s="397"/>
      <c r="AC1306" s="397"/>
      <c r="AD1306" s="397"/>
      <c r="AE1306" s="397"/>
      <c r="AF1306" s="397"/>
      <c r="AG1306" s="397"/>
      <c r="AH1306" s="397"/>
      <c r="AI1306" s="397"/>
      <c r="AJ1306" s="397"/>
      <c r="AK1306" s="397"/>
      <c r="AL1306" s="397"/>
      <c r="AM1306" s="397"/>
      <c r="AN1306" s="397"/>
      <c r="AO1306" s="397"/>
      <c r="AP1306" s="397"/>
      <c r="AQ1306" s="397"/>
      <c r="AR1306" s="397"/>
      <c r="AS1306" s="397"/>
      <c r="AT1306" s="397"/>
      <c r="AU1306" s="397"/>
      <c r="AV1306" s="397"/>
      <c r="AW1306" s="397"/>
      <c r="AX1306" s="397"/>
      <c r="AY1306" s="397"/>
      <c r="AZ1306" s="397"/>
      <c r="BA1306" s="553"/>
      <c r="BB1306" s="397"/>
      <c r="BC1306" s="397"/>
      <c r="BD1306" s="397"/>
      <c r="BE1306" s="397"/>
      <c r="BF1306" s="397"/>
      <c r="BG1306" s="397"/>
      <c r="BH1306" s="397"/>
      <c r="BI1306" s="397"/>
      <c r="BJ1306" s="397"/>
      <c r="BK1306" s="397"/>
    </row>
    <row r="1307" spans="2:63" x14ac:dyDescent="0.35">
      <c r="B1307" s="80"/>
      <c r="C1307" s="119"/>
      <c r="D1307" s="119"/>
      <c r="E1307" s="202"/>
      <c r="F1307" s="119"/>
      <c r="G1307" s="120"/>
      <c r="H1307" s="41"/>
      <c r="I1307" s="41"/>
      <c r="J1307" s="944">
        <f t="shared" si="151"/>
        <v>0</v>
      </c>
      <c r="K1307" s="292">
        <f t="shared" si="152"/>
        <v>0</v>
      </c>
      <c r="L1307" s="327">
        <f>IF(I1307&lt;(INDEX(Lookup!$U$2:$U$10,MATCH($D$45,Lookup!$S$2:$S$10,0))),0,365)</f>
        <v>0</v>
      </c>
      <c r="M1307" s="292">
        <f t="shared" si="150"/>
        <v>0</v>
      </c>
      <c r="N1307" s="371"/>
      <c r="O1307" s="150"/>
      <c r="P1307" s="397"/>
      <c r="Q1307" s="555"/>
      <c r="R1307" s="576">
        <f t="shared" si="153"/>
        <v>0</v>
      </c>
      <c r="S1307" s="576">
        <f t="shared" si="154"/>
        <v>0</v>
      </c>
      <c r="T1307" s="576">
        <f t="shared" si="155"/>
        <v>0</v>
      </c>
      <c r="U1307" s="576">
        <f t="shared" si="156"/>
        <v>0</v>
      </c>
      <c r="V1307" s="553"/>
      <c r="W1307" s="553"/>
      <c r="X1307" s="553"/>
      <c r="Y1307" s="553"/>
      <c r="Z1307" s="397"/>
      <c r="AA1307" s="397"/>
      <c r="AB1307" s="397"/>
      <c r="AC1307" s="397"/>
      <c r="AD1307" s="397"/>
      <c r="AE1307" s="397"/>
      <c r="AF1307" s="397"/>
      <c r="AG1307" s="397"/>
      <c r="AH1307" s="397"/>
      <c r="AI1307" s="397"/>
      <c r="AJ1307" s="397"/>
      <c r="AK1307" s="397"/>
      <c r="AL1307" s="397"/>
      <c r="AM1307" s="397"/>
      <c r="AN1307" s="397"/>
      <c r="AO1307" s="397"/>
      <c r="AP1307" s="397"/>
      <c r="AQ1307" s="397"/>
      <c r="AR1307" s="397"/>
      <c r="AS1307" s="397"/>
      <c r="AT1307" s="397"/>
      <c r="AU1307" s="397"/>
      <c r="AV1307" s="397"/>
      <c r="AW1307" s="397"/>
      <c r="AX1307" s="397"/>
      <c r="AY1307" s="397"/>
      <c r="AZ1307" s="397"/>
      <c r="BA1307" s="553"/>
      <c r="BB1307" s="397"/>
      <c r="BC1307" s="397"/>
      <c r="BD1307" s="397"/>
      <c r="BE1307" s="397"/>
      <c r="BF1307" s="397"/>
      <c r="BG1307" s="397"/>
      <c r="BH1307" s="397"/>
      <c r="BI1307" s="397"/>
      <c r="BJ1307" s="397"/>
      <c r="BK1307" s="397"/>
    </row>
    <row r="1308" spans="2:63" x14ac:dyDescent="0.35">
      <c r="B1308" s="80"/>
      <c r="C1308" s="119"/>
      <c r="D1308" s="119"/>
      <c r="E1308" s="202"/>
      <c r="F1308" s="119"/>
      <c r="G1308" s="120"/>
      <c r="H1308" s="41"/>
      <c r="I1308" s="41"/>
      <c r="J1308" s="944">
        <f t="shared" si="151"/>
        <v>0</v>
      </c>
      <c r="K1308" s="292">
        <f t="shared" si="152"/>
        <v>0</v>
      </c>
      <c r="L1308" s="327">
        <f>IF(I1308&lt;(INDEX(Lookup!$U$2:$U$10,MATCH($D$45,Lookup!$S$2:$S$10,0))),0,365)</f>
        <v>0</v>
      </c>
      <c r="M1308" s="292">
        <f t="shared" si="150"/>
        <v>0</v>
      </c>
      <c r="N1308" s="371"/>
      <c r="O1308" s="150"/>
      <c r="P1308" s="397"/>
      <c r="Q1308" s="555"/>
      <c r="R1308" s="576">
        <f t="shared" si="153"/>
        <v>0</v>
      </c>
      <c r="S1308" s="576">
        <f t="shared" si="154"/>
        <v>0</v>
      </c>
      <c r="T1308" s="576">
        <f t="shared" si="155"/>
        <v>0</v>
      </c>
      <c r="U1308" s="576">
        <f t="shared" si="156"/>
        <v>0</v>
      </c>
      <c r="V1308" s="553"/>
      <c r="W1308" s="553"/>
      <c r="X1308" s="553"/>
      <c r="Y1308" s="553"/>
      <c r="Z1308" s="397"/>
      <c r="AA1308" s="397"/>
      <c r="AB1308" s="397"/>
      <c r="AC1308" s="397"/>
      <c r="AD1308" s="397"/>
      <c r="AE1308" s="397"/>
      <c r="AF1308" s="397"/>
      <c r="AG1308" s="397"/>
      <c r="AH1308" s="397"/>
      <c r="AI1308" s="397"/>
      <c r="AJ1308" s="397"/>
      <c r="AK1308" s="397"/>
      <c r="AL1308" s="397"/>
      <c r="AM1308" s="397"/>
      <c r="AN1308" s="397"/>
      <c r="AO1308" s="397"/>
      <c r="AP1308" s="397"/>
      <c r="AQ1308" s="397"/>
      <c r="AR1308" s="397"/>
      <c r="AS1308" s="397"/>
      <c r="AT1308" s="397"/>
      <c r="AU1308" s="397"/>
      <c r="AV1308" s="397"/>
      <c r="AW1308" s="397"/>
      <c r="AX1308" s="397"/>
      <c r="AY1308" s="397"/>
      <c r="AZ1308" s="397"/>
      <c r="BA1308" s="553"/>
      <c r="BB1308" s="397"/>
      <c r="BC1308" s="397"/>
      <c r="BD1308" s="397"/>
      <c r="BE1308" s="397"/>
      <c r="BF1308" s="397"/>
      <c r="BG1308" s="397"/>
      <c r="BH1308" s="397"/>
      <c r="BI1308" s="397"/>
      <c r="BJ1308" s="397"/>
      <c r="BK1308" s="397"/>
    </row>
    <row r="1309" spans="2:63" x14ac:dyDescent="0.35">
      <c r="B1309" s="80"/>
      <c r="C1309" s="119"/>
      <c r="D1309" s="119"/>
      <c r="E1309" s="202"/>
      <c r="F1309" s="119"/>
      <c r="G1309" s="120"/>
      <c r="H1309" s="41"/>
      <c r="I1309" s="41"/>
      <c r="J1309" s="944">
        <f t="shared" si="151"/>
        <v>0</v>
      </c>
      <c r="K1309" s="292">
        <f t="shared" si="152"/>
        <v>0</v>
      </c>
      <c r="L1309" s="327">
        <f>IF(I1309&lt;(INDEX(Lookup!$U$2:$U$10,MATCH($D$45,Lookup!$S$2:$S$10,0))),0,365)</f>
        <v>0</v>
      </c>
      <c r="M1309" s="292">
        <f t="shared" si="150"/>
        <v>0</v>
      </c>
      <c r="N1309" s="371"/>
      <c r="O1309" s="150"/>
      <c r="P1309" s="397"/>
      <c r="Q1309" s="555"/>
      <c r="R1309" s="576">
        <f t="shared" si="153"/>
        <v>0</v>
      </c>
      <c r="S1309" s="576">
        <f t="shared" si="154"/>
        <v>0</v>
      </c>
      <c r="T1309" s="576">
        <f t="shared" si="155"/>
        <v>0</v>
      </c>
      <c r="U1309" s="576">
        <f t="shared" si="156"/>
        <v>0</v>
      </c>
      <c r="V1309" s="553"/>
      <c r="W1309" s="553"/>
      <c r="X1309" s="553"/>
      <c r="Y1309" s="553"/>
      <c r="Z1309" s="397"/>
      <c r="AA1309" s="397"/>
      <c r="AB1309" s="397"/>
      <c r="AC1309" s="397"/>
      <c r="AD1309" s="397"/>
      <c r="AE1309" s="397"/>
      <c r="AF1309" s="397"/>
      <c r="AG1309" s="397"/>
      <c r="AH1309" s="397"/>
      <c r="AI1309" s="397"/>
      <c r="AJ1309" s="397"/>
      <c r="AK1309" s="397"/>
      <c r="AL1309" s="397"/>
      <c r="AM1309" s="397"/>
      <c r="AN1309" s="397"/>
      <c r="AO1309" s="397"/>
      <c r="AP1309" s="397"/>
      <c r="AQ1309" s="397"/>
      <c r="AR1309" s="397"/>
      <c r="AS1309" s="397"/>
      <c r="AT1309" s="397"/>
      <c r="AU1309" s="397"/>
      <c r="AV1309" s="397"/>
      <c r="AW1309" s="397"/>
      <c r="AX1309" s="397"/>
      <c r="AY1309" s="397"/>
      <c r="AZ1309" s="397"/>
      <c r="BA1309" s="553"/>
      <c r="BB1309" s="397"/>
      <c r="BC1309" s="397"/>
      <c r="BD1309" s="397"/>
      <c r="BE1309" s="397"/>
      <c r="BF1309" s="397"/>
      <c r="BG1309" s="397"/>
      <c r="BH1309" s="397"/>
      <c r="BI1309" s="397"/>
      <c r="BJ1309" s="397"/>
      <c r="BK1309" s="397"/>
    </row>
    <row r="1310" spans="2:63" x14ac:dyDescent="0.35">
      <c r="B1310" s="80"/>
      <c r="C1310" s="119"/>
      <c r="D1310" s="119"/>
      <c r="E1310" s="202"/>
      <c r="F1310" s="119"/>
      <c r="G1310" s="120"/>
      <c r="H1310" s="41"/>
      <c r="I1310" s="41"/>
      <c r="J1310" s="944">
        <f t="shared" si="151"/>
        <v>0</v>
      </c>
      <c r="K1310" s="292">
        <f t="shared" si="152"/>
        <v>0</v>
      </c>
      <c r="L1310" s="327">
        <f>IF(I1310&lt;(INDEX(Lookup!$U$2:$U$10,MATCH($D$45,Lookup!$S$2:$S$10,0))),0,365)</f>
        <v>0</v>
      </c>
      <c r="M1310" s="292">
        <f t="shared" si="150"/>
        <v>0</v>
      </c>
      <c r="N1310" s="371"/>
      <c r="O1310" s="150"/>
      <c r="P1310" s="397"/>
      <c r="Q1310" s="555"/>
      <c r="R1310" s="576">
        <f t="shared" si="153"/>
        <v>0</v>
      </c>
      <c r="S1310" s="576">
        <f t="shared" si="154"/>
        <v>0</v>
      </c>
      <c r="T1310" s="576">
        <f t="shared" si="155"/>
        <v>0</v>
      </c>
      <c r="U1310" s="576">
        <f t="shared" si="156"/>
        <v>0</v>
      </c>
      <c r="V1310" s="553"/>
      <c r="W1310" s="553"/>
      <c r="X1310" s="553"/>
      <c r="Y1310" s="553"/>
      <c r="Z1310" s="397"/>
      <c r="AA1310" s="397"/>
      <c r="AB1310" s="397"/>
      <c r="AC1310" s="397"/>
      <c r="AD1310" s="397"/>
      <c r="AE1310" s="397"/>
      <c r="AF1310" s="397"/>
      <c r="AG1310" s="397"/>
      <c r="AH1310" s="397"/>
      <c r="AI1310" s="397"/>
      <c r="AJ1310" s="397"/>
      <c r="AK1310" s="397"/>
      <c r="AL1310" s="397"/>
      <c r="AM1310" s="397"/>
      <c r="AN1310" s="397"/>
      <c r="AO1310" s="397"/>
      <c r="AP1310" s="397"/>
      <c r="AQ1310" s="397"/>
      <c r="AR1310" s="397"/>
      <c r="AS1310" s="397"/>
      <c r="AT1310" s="397"/>
      <c r="AU1310" s="397"/>
      <c r="AV1310" s="397"/>
      <c r="AW1310" s="397"/>
      <c r="AX1310" s="397"/>
      <c r="AY1310" s="397"/>
      <c r="AZ1310" s="397"/>
      <c r="BA1310" s="553"/>
      <c r="BB1310" s="397"/>
      <c r="BC1310" s="397"/>
      <c r="BD1310" s="397"/>
      <c r="BE1310" s="397"/>
      <c r="BF1310" s="397"/>
      <c r="BG1310" s="397"/>
      <c r="BH1310" s="397"/>
      <c r="BI1310" s="397"/>
      <c r="BJ1310" s="397"/>
      <c r="BK1310" s="397"/>
    </row>
    <row r="1311" spans="2:63" x14ac:dyDescent="0.35">
      <c r="B1311" s="80"/>
      <c r="C1311" s="119"/>
      <c r="D1311" s="119"/>
      <c r="E1311" s="202"/>
      <c r="F1311" s="119"/>
      <c r="G1311" s="120"/>
      <c r="H1311" s="41"/>
      <c r="I1311" s="41"/>
      <c r="J1311" s="944">
        <f t="shared" si="151"/>
        <v>0</v>
      </c>
      <c r="K1311" s="292">
        <f t="shared" si="152"/>
        <v>0</v>
      </c>
      <c r="L1311" s="327">
        <f>IF(I1311&lt;(INDEX(Lookup!$U$2:$U$10,MATCH($D$45,Lookup!$S$2:$S$10,0))),0,365)</f>
        <v>0</v>
      </c>
      <c r="M1311" s="292">
        <f t="shared" si="150"/>
        <v>0</v>
      </c>
      <c r="N1311" s="371"/>
      <c r="O1311" s="150"/>
      <c r="P1311" s="397"/>
      <c r="Q1311" s="555"/>
      <c r="R1311" s="576">
        <f t="shared" si="153"/>
        <v>0</v>
      </c>
      <c r="S1311" s="576">
        <f t="shared" si="154"/>
        <v>0</v>
      </c>
      <c r="T1311" s="576">
        <f t="shared" si="155"/>
        <v>0</v>
      </c>
      <c r="U1311" s="576">
        <f t="shared" si="156"/>
        <v>0</v>
      </c>
      <c r="V1311" s="553"/>
      <c r="W1311" s="553"/>
      <c r="X1311" s="553"/>
      <c r="Y1311" s="553"/>
      <c r="Z1311" s="397"/>
      <c r="AA1311" s="397"/>
      <c r="AB1311" s="397"/>
      <c r="AC1311" s="397"/>
      <c r="AD1311" s="397"/>
      <c r="AE1311" s="397"/>
      <c r="AF1311" s="397"/>
      <c r="AG1311" s="397"/>
      <c r="AH1311" s="397"/>
      <c r="AI1311" s="397"/>
      <c r="AJ1311" s="397"/>
      <c r="AK1311" s="397"/>
      <c r="AL1311" s="397"/>
      <c r="AM1311" s="397"/>
      <c r="AN1311" s="397"/>
      <c r="AO1311" s="397"/>
      <c r="AP1311" s="397"/>
      <c r="AQ1311" s="397"/>
      <c r="AR1311" s="397"/>
      <c r="AS1311" s="397"/>
      <c r="AT1311" s="397"/>
      <c r="AU1311" s="397"/>
      <c r="AV1311" s="397"/>
      <c r="AW1311" s="397"/>
      <c r="AX1311" s="397"/>
      <c r="AY1311" s="397"/>
      <c r="AZ1311" s="397"/>
      <c r="BA1311" s="553"/>
      <c r="BB1311" s="397"/>
      <c r="BC1311" s="397"/>
      <c r="BD1311" s="397"/>
      <c r="BE1311" s="397"/>
      <c r="BF1311" s="397"/>
      <c r="BG1311" s="397"/>
      <c r="BH1311" s="397"/>
      <c r="BI1311" s="397"/>
      <c r="BJ1311" s="397"/>
      <c r="BK1311" s="397"/>
    </row>
    <row r="1312" spans="2:63" x14ac:dyDescent="0.35">
      <c r="B1312" s="80"/>
      <c r="C1312" s="119"/>
      <c r="D1312" s="119"/>
      <c r="E1312" s="202"/>
      <c r="F1312" s="119"/>
      <c r="G1312" s="120"/>
      <c r="H1312" s="41"/>
      <c r="I1312" s="41"/>
      <c r="J1312" s="944">
        <f t="shared" si="151"/>
        <v>0</v>
      </c>
      <c r="K1312" s="292">
        <f t="shared" si="152"/>
        <v>0</v>
      </c>
      <c r="L1312" s="327">
        <f>IF(I1312&lt;(INDEX(Lookup!$U$2:$U$10,MATCH($D$45,Lookup!$S$2:$S$10,0))),0,365)</f>
        <v>0</v>
      </c>
      <c r="M1312" s="292">
        <f t="shared" si="150"/>
        <v>0</v>
      </c>
      <c r="N1312" s="371"/>
      <c r="O1312" s="150"/>
      <c r="P1312" s="397"/>
      <c r="Q1312" s="555"/>
      <c r="R1312" s="576">
        <f t="shared" si="153"/>
        <v>0</v>
      </c>
      <c r="S1312" s="576">
        <f t="shared" si="154"/>
        <v>0</v>
      </c>
      <c r="T1312" s="576">
        <f t="shared" si="155"/>
        <v>0</v>
      </c>
      <c r="U1312" s="576">
        <f t="shared" si="156"/>
        <v>0</v>
      </c>
      <c r="V1312" s="553"/>
      <c r="W1312" s="553"/>
      <c r="X1312" s="553"/>
      <c r="Y1312" s="553"/>
      <c r="Z1312" s="397"/>
      <c r="AA1312" s="397"/>
      <c r="AB1312" s="397"/>
      <c r="AC1312" s="397"/>
      <c r="AD1312" s="397"/>
      <c r="AE1312" s="397"/>
      <c r="AF1312" s="397"/>
      <c r="AG1312" s="397"/>
      <c r="AH1312" s="397"/>
      <c r="AI1312" s="397"/>
      <c r="AJ1312" s="397"/>
      <c r="AK1312" s="397"/>
      <c r="AL1312" s="397"/>
      <c r="AM1312" s="397"/>
      <c r="AN1312" s="397"/>
      <c r="AO1312" s="397"/>
      <c r="AP1312" s="397"/>
      <c r="AQ1312" s="397"/>
      <c r="AR1312" s="397"/>
      <c r="AS1312" s="397"/>
      <c r="AT1312" s="397"/>
      <c r="AU1312" s="397"/>
      <c r="AV1312" s="397"/>
      <c r="AW1312" s="397"/>
      <c r="AX1312" s="397"/>
      <c r="AY1312" s="397"/>
      <c r="AZ1312" s="397"/>
      <c r="BA1312" s="553"/>
      <c r="BB1312" s="397"/>
      <c r="BC1312" s="397"/>
      <c r="BD1312" s="397"/>
      <c r="BE1312" s="397"/>
      <c r="BF1312" s="397"/>
      <c r="BG1312" s="397"/>
      <c r="BH1312" s="397"/>
      <c r="BI1312" s="397"/>
      <c r="BJ1312" s="397"/>
      <c r="BK1312" s="397"/>
    </row>
    <row r="1313" spans="2:63" x14ac:dyDescent="0.35">
      <c r="B1313" s="80"/>
      <c r="C1313" s="119"/>
      <c r="D1313" s="119"/>
      <c r="E1313" s="202"/>
      <c r="F1313" s="119"/>
      <c r="G1313" s="120"/>
      <c r="H1313" s="41"/>
      <c r="I1313" s="41"/>
      <c r="J1313" s="944">
        <f t="shared" si="151"/>
        <v>0</v>
      </c>
      <c r="K1313" s="292">
        <f t="shared" si="152"/>
        <v>0</v>
      </c>
      <c r="L1313" s="327">
        <f>IF(I1313&lt;(INDEX(Lookup!$U$2:$U$10,MATCH($D$45,Lookup!$S$2:$S$10,0))),0,365)</f>
        <v>0</v>
      </c>
      <c r="M1313" s="292">
        <f t="shared" si="150"/>
        <v>0</v>
      </c>
      <c r="N1313" s="371"/>
      <c r="O1313" s="150"/>
      <c r="P1313" s="397"/>
      <c r="Q1313" s="555"/>
      <c r="R1313" s="576">
        <f t="shared" si="153"/>
        <v>0</v>
      </c>
      <c r="S1313" s="576">
        <f t="shared" si="154"/>
        <v>0</v>
      </c>
      <c r="T1313" s="576">
        <f t="shared" si="155"/>
        <v>0</v>
      </c>
      <c r="U1313" s="576">
        <f t="shared" si="156"/>
        <v>0</v>
      </c>
      <c r="V1313" s="553"/>
      <c r="W1313" s="553"/>
      <c r="X1313" s="553"/>
      <c r="Y1313" s="553"/>
      <c r="Z1313" s="397"/>
      <c r="AA1313" s="397"/>
      <c r="AB1313" s="397"/>
      <c r="AC1313" s="397"/>
      <c r="AD1313" s="397"/>
      <c r="AE1313" s="397"/>
      <c r="AF1313" s="397"/>
      <c r="AG1313" s="397"/>
      <c r="AH1313" s="397"/>
      <c r="AI1313" s="397"/>
      <c r="AJ1313" s="397"/>
      <c r="AK1313" s="397"/>
      <c r="AL1313" s="397"/>
      <c r="AM1313" s="397"/>
      <c r="AN1313" s="397"/>
      <c r="AO1313" s="397"/>
      <c r="AP1313" s="397"/>
      <c r="AQ1313" s="397"/>
      <c r="AR1313" s="397"/>
      <c r="AS1313" s="397"/>
      <c r="AT1313" s="397"/>
      <c r="AU1313" s="397"/>
      <c r="AV1313" s="397"/>
      <c r="AW1313" s="397"/>
      <c r="AX1313" s="397"/>
      <c r="AY1313" s="397"/>
      <c r="AZ1313" s="397"/>
      <c r="BA1313" s="553"/>
      <c r="BB1313" s="397"/>
      <c r="BC1313" s="397"/>
      <c r="BD1313" s="397"/>
      <c r="BE1313" s="397"/>
      <c r="BF1313" s="397"/>
      <c r="BG1313" s="397"/>
      <c r="BH1313" s="397"/>
      <c r="BI1313" s="397"/>
      <c r="BJ1313" s="397"/>
      <c r="BK1313" s="397"/>
    </row>
    <row r="1314" spans="2:63" x14ac:dyDescent="0.35">
      <c r="B1314" s="80"/>
      <c r="C1314" s="119"/>
      <c r="D1314" s="119"/>
      <c r="E1314" s="202"/>
      <c r="F1314" s="119"/>
      <c r="G1314" s="120"/>
      <c r="H1314" s="41"/>
      <c r="I1314" s="41"/>
      <c r="J1314" s="944">
        <f t="shared" si="151"/>
        <v>0</v>
      </c>
      <c r="K1314" s="292">
        <f t="shared" si="152"/>
        <v>0</v>
      </c>
      <c r="L1314" s="327">
        <f>IF(I1314&lt;(INDEX(Lookup!$U$2:$U$10,MATCH($D$45,Lookup!$S$2:$S$10,0))),0,365)</f>
        <v>0</v>
      </c>
      <c r="M1314" s="292">
        <f t="shared" si="150"/>
        <v>0</v>
      </c>
      <c r="N1314" s="371"/>
      <c r="O1314" s="150"/>
      <c r="P1314" s="397"/>
      <c r="Q1314" s="555"/>
      <c r="R1314" s="576">
        <f t="shared" si="153"/>
        <v>0</v>
      </c>
      <c r="S1314" s="576">
        <f t="shared" si="154"/>
        <v>0</v>
      </c>
      <c r="T1314" s="576">
        <f t="shared" si="155"/>
        <v>0</v>
      </c>
      <c r="U1314" s="576">
        <f t="shared" si="156"/>
        <v>0</v>
      </c>
      <c r="V1314" s="553"/>
      <c r="W1314" s="553"/>
      <c r="X1314" s="553"/>
      <c r="Y1314" s="553"/>
      <c r="Z1314" s="397"/>
      <c r="AA1314" s="397"/>
      <c r="AB1314" s="397"/>
      <c r="AC1314" s="397"/>
      <c r="AD1314" s="397"/>
      <c r="AE1314" s="397"/>
      <c r="AF1314" s="397"/>
      <c r="AG1314" s="397"/>
      <c r="AH1314" s="397"/>
      <c r="AI1314" s="397"/>
      <c r="AJ1314" s="397"/>
      <c r="AK1314" s="397"/>
      <c r="AL1314" s="397"/>
      <c r="AM1314" s="397"/>
      <c r="AN1314" s="397"/>
      <c r="AO1314" s="397"/>
      <c r="AP1314" s="397"/>
      <c r="AQ1314" s="397"/>
      <c r="AR1314" s="397"/>
      <c r="AS1314" s="397"/>
      <c r="AT1314" s="397"/>
      <c r="AU1314" s="397"/>
      <c r="AV1314" s="397"/>
      <c r="AW1314" s="397"/>
      <c r="AX1314" s="397"/>
      <c r="AY1314" s="397"/>
      <c r="AZ1314" s="397"/>
      <c r="BA1314" s="553"/>
      <c r="BB1314" s="397"/>
      <c r="BC1314" s="397"/>
      <c r="BD1314" s="397"/>
      <c r="BE1314" s="397"/>
      <c r="BF1314" s="397"/>
      <c r="BG1314" s="397"/>
      <c r="BH1314" s="397"/>
      <c r="BI1314" s="397"/>
      <c r="BJ1314" s="397"/>
      <c r="BK1314" s="397"/>
    </row>
    <row r="1315" spans="2:63" x14ac:dyDescent="0.35">
      <c r="B1315" s="80"/>
      <c r="C1315" s="119"/>
      <c r="D1315" s="119"/>
      <c r="E1315" s="202"/>
      <c r="F1315" s="119"/>
      <c r="G1315" s="120"/>
      <c r="H1315" s="41"/>
      <c r="I1315" s="41"/>
      <c r="J1315" s="944">
        <f t="shared" si="151"/>
        <v>0</v>
      </c>
      <c r="K1315" s="292">
        <f t="shared" si="152"/>
        <v>0</v>
      </c>
      <c r="L1315" s="327">
        <f>IF(I1315&lt;(INDEX(Lookup!$U$2:$U$10,MATCH($D$45,Lookup!$S$2:$S$10,0))),0,365)</f>
        <v>0</v>
      </c>
      <c r="M1315" s="292">
        <f t="shared" si="150"/>
        <v>0</v>
      </c>
      <c r="N1315" s="371"/>
      <c r="O1315" s="150"/>
      <c r="P1315" s="397"/>
      <c r="Q1315" s="555"/>
      <c r="R1315" s="576">
        <f t="shared" si="153"/>
        <v>0</v>
      </c>
      <c r="S1315" s="576">
        <f t="shared" si="154"/>
        <v>0</v>
      </c>
      <c r="T1315" s="576">
        <f t="shared" si="155"/>
        <v>0</v>
      </c>
      <c r="U1315" s="576">
        <f t="shared" si="156"/>
        <v>0</v>
      </c>
      <c r="V1315" s="553"/>
      <c r="W1315" s="553"/>
      <c r="X1315" s="553"/>
      <c r="Y1315" s="553"/>
      <c r="Z1315" s="397"/>
      <c r="AA1315" s="397"/>
      <c r="AB1315" s="397"/>
      <c r="AC1315" s="397"/>
      <c r="AD1315" s="397"/>
      <c r="AE1315" s="397"/>
      <c r="AF1315" s="397"/>
      <c r="AG1315" s="397"/>
      <c r="AH1315" s="397"/>
      <c r="AI1315" s="397"/>
      <c r="AJ1315" s="397"/>
      <c r="AK1315" s="397"/>
      <c r="AL1315" s="397"/>
      <c r="AM1315" s="397"/>
      <c r="AN1315" s="397"/>
      <c r="AO1315" s="397"/>
      <c r="AP1315" s="397"/>
      <c r="AQ1315" s="397"/>
      <c r="AR1315" s="397"/>
      <c r="AS1315" s="397"/>
      <c r="AT1315" s="397"/>
      <c r="AU1315" s="397"/>
      <c r="AV1315" s="397"/>
      <c r="AW1315" s="397"/>
      <c r="AX1315" s="397"/>
      <c r="AY1315" s="397"/>
      <c r="AZ1315" s="397"/>
      <c r="BA1315" s="553"/>
      <c r="BB1315" s="397"/>
      <c r="BC1315" s="397"/>
      <c r="BD1315" s="397"/>
      <c r="BE1315" s="397"/>
      <c r="BF1315" s="397"/>
      <c r="BG1315" s="397"/>
      <c r="BH1315" s="397"/>
      <c r="BI1315" s="397"/>
      <c r="BJ1315" s="397"/>
      <c r="BK1315" s="397"/>
    </row>
    <row r="1316" spans="2:63" x14ac:dyDescent="0.35">
      <c r="B1316" s="80"/>
      <c r="C1316" s="119"/>
      <c r="D1316" s="119"/>
      <c r="E1316" s="202"/>
      <c r="F1316" s="119"/>
      <c r="G1316" s="120"/>
      <c r="H1316" s="41"/>
      <c r="I1316" s="41"/>
      <c r="J1316" s="944">
        <f t="shared" si="151"/>
        <v>0</v>
      </c>
      <c r="K1316" s="292">
        <f t="shared" si="152"/>
        <v>0</v>
      </c>
      <c r="L1316" s="327">
        <f>IF(I1316&lt;(INDEX(Lookup!$U$2:$U$10,MATCH($D$45,Lookup!$S$2:$S$10,0))),0,365)</f>
        <v>0</v>
      </c>
      <c r="M1316" s="292">
        <f t="shared" si="150"/>
        <v>0</v>
      </c>
      <c r="N1316" s="371"/>
      <c r="O1316" s="150"/>
      <c r="P1316" s="397"/>
      <c r="Q1316" s="555"/>
      <c r="R1316" s="576">
        <f t="shared" si="153"/>
        <v>0</v>
      </c>
      <c r="S1316" s="576">
        <f t="shared" si="154"/>
        <v>0</v>
      </c>
      <c r="T1316" s="576">
        <f t="shared" si="155"/>
        <v>0</v>
      </c>
      <c r="U1316" s="576">
        <f t="shared" si="156"/>
        <v>0</v>
      </c>
      <c r="V1316" s="553"/>
      <c r="W1316" s="553"/>
      <c r="X1316" s="553"/>
      <c r="Y1316" s="553"/>
      <c r="Z1316" s="397"/>
      <c r="AA1316" s="397"/>
      <c r="AB1316" s="397"/>
      <c r="AC1316" s="397"/>
      <c r="AD1316" s="397"/>
      <c r="AE1316" s="397"/>
      <c r="AF1316" s="397"/>
      <c r="AG1316" s="397"/>
      <c r="AH1316" s="397"/>
      <c r="AI1316" s="397"/>
      <c r="AJ1316" s="397"/>
      <c r="AK1316" s="397"/>
      <c r="AL1316" s="397"/>
      <c r="AM1316" s="397"/>
      <c r="AN1316" s="397"/>
      <c r="AO1316" s="397"/>
      <c r="AP1316" s="397"/>
      <c r="AQ1316" s="397"/>
      <c r="AR1316" s="397"/>
      <c r="AS1316" s="397"/>
      <c r="AT1316" s="397"/>
      <c r="AU1316" s="397"/>
      <c r="AV1316" s="397"/>
      <c r="AW1316" s="397"/>
      <c r="AX1316" s="397"/>
      <c r="AY1316" s="397"/>
      <c r="AZ1316" s="397"/>
      <c r="BA1316" s="553"/>
      <c r="BB1316" s="397"/>
      <c r="BC1316" s="397"/>
      <c r="BD1316" s="397"/>
      <c r="BE1316" s="397"/>
      <c r="BF1316" s="397"/>
      <c r="BG1316" s="397"/>
      <c r="BH1316" s="397"/>
      <c r="BI1316" s="397"/>
      <c r="BJ1316" s="397"/>
      <c r="BK1316" s="397"/>
    </row>
    <row r="1317" spans="2:63" x14ac:dyDescent="0.35">
      <c r="B1317" s="80"/>
      <c r="C1317" s="119"/>
      <c r="D1317" s="119"/>
      <c r="E1317" s="202"/>
      <c r="F1317" s="119"/>
      <c r="G1317" s="120"/>
      <c r="H1317" s="41"/>
      <c r="I1317" s="41"/>
      <c r="J1317" s="944">
        <f t="shared" si="151"/>
        <v>0</v>
      </c>
      <c r="K1317" s="292">
        <f t="shared" si="152"/>
        <v>0</v>
      </c>
      <c r="L1317" s="327">
        <f>IF(I1317&lt;(INDEX(Lookup!$U$2:$U$10,MATCH($D$45,Lookup!$S$2:$S$10,0))),0,365)</f>
        <v>0</v>
      </c>
      <c r="M1317" s="292">
        <f t="shared" si="150"/>
        <v>0</v>
      </c>
      <c r="N1317" s="371"/>
      <c r="O1317" s="150"/>
      <c r="P1317" s="397"/>
      <c r="Q1317" s="555"/>
      <c r="R1317" s="576">
        <f t="shared" si="153"/>
        <v>0</v>
      </c>
      <c r="S1317" s="576">
        <f t="shared" si="154"/>
        <v>0</v>
      </c>
      <c r="T1317" s="576">
        <f t="shared" si="155"/>
        <v>0</v>
      </c>
      <c r="U1317" s="576">
        <f t="shared" si="156"/>
        <v>0</v>
      </c>
      <c r="V1317" s="553"/>
      <c r="W1317" s="553"/>
      <c r="X1317" s="553"/>
      <c r="Y1317" s="553"/>
      <c r="Z1317" s="397"/>
      <c r="AA1317" s="397"/>
      <c r="AB1317" s="397"/>
      <c r="AC1317" s="397"/>
      <c r="AD1317" s="397"/>
      <c r="AE1317" s="397"/>
      <c r="AF1317" s="397"/>
      <c r="AG1317" s="397"/>
      <c r="AH1317" s="397"/>
      <c r="AI1317" s="397"/>
      <c r="AJ1317" s="397"/>
      <c r="AK1317" s="397"/>
      <c r="AL1317" s="397"/>
      <c r="AM1317" s="397"/>
      <c r="AN1317" s="397"/>
      <c r="AO1317" s="397"/>
      <c r="AP1317" s="397"/>
      <c r="AQ1317" s="397"/>
      <c r="AR1317" s="397"/>
      <c r="AS1317" s="397"/>
      <c r="AT1317" s="397"/>
      <c r="AU1317" s="397"/>
      <c r="AV1317" s="397"/>
      <c r="AW1317" s="397"/>
      <c r="AX1317" s="397"/>
      <c r="AY1317" s="397"/>
      <c r="AZ1317" s="397"/>
      <c r="BA1317" s="553"/>
      <c r="BB1317" s="397"/>
      <c r="BC1317" s="397"/>
      <c r="BD1317" s="397"/>
      <c r="BE1317" s="397"/>
      <c r="BF1317" s="397"/>
      <c r="BG1317" s="397"/>
      <c r="BH1317" s="397"/>
      <c r="BI1317" s="397"/>
      <c r="BJ1317" s="397"/>
      <c r="BK1317" s="397"/>
    </row>
    <row r="1318" spans="2:63" x14ac:dyDescent="0.35">
      <c r="B1318" s="80"/>
      <c r="C1318" s="119"/>
      <c r="D1318" s="119"/>
      <c r="E1318" s="202"/>
      <c r="F1318" s="119"/>
      <c r="G1318" s="120"/>
      <c r="H1318" s="41"/>
      <c r="I1318" s="41"/>
      <c r="J1318" s="944">
        <f t="shared" si="151"/>
        <v>0</v>
      </c>
      <c r="K1318" s="292">
        <f t="shared" si="152"/>
        <v>0</v>
      </c>
      <c r="L1318" s="327">
        <f>IF(I1318&lt;(INDEX(Lookup!$U$2:$U$10,MATCH($D$45,Lookup!$S$2:$S$10,0))),0,365)</f>
        <v>0</v>
      </c>
      <c r="M1318" s="292">
        <f t="shared" si="150"/>
        <v>0</v>
      </c>
      <c r="N1318" s="371"/>
      <c r="O1318" s="150"/>
      <c r="P1318" s="397"/>
      <c r="Q1318" s="555"/>
      <c r="R1318" s="576">
        <f t="shared" si="153"/>
        <v>0</v>
      </c>
      <c r="S1318" s="576">
        <f t="shared" si="154"/>
        <v>0</v>
      </c>
      <c r="T1318" s="576">
        <f t="shared" si="155"/>
        <v>0</v>
      </c>
      <c r="U1318" s="576">
        <f t="shared" si="156"/>
        <v>0</v>
      </c>
      <c r="V1318" s="553"/>
      <c r="W1318" s="553"/>
      <c r="X1318" s="553"/>
      <c r="Y1318" s="553"/>
      <c r="Z1318" s="397"/>
      <c r="AA1318" s="397"/>
      <c r="AB1318" s="397"/>
      <c r="AC1318" s="397"/>
      <c r="AD1318" s="397"/>
      <c r="AE1318" s="397"/>
      <c r="AF1318" s="397"/>
      <c r="AG1318" s="397"/>
      <c r="AH1318" s="397"/>
      <c r="AI1318" s="397"/>
      <c r="AJ1318" s="397"/>
      <c r="AK1318" s="397"/>
      <c r="AL1318" s="397"/>
      <c r="AM1318" s="397"/>
      <c r="AN1318" s="397"/>
      <c r="AO1318" s="397"/>
      <c r="AP1318" s="397"/>
      <c r="AQ1318" s="397"/>
      <c r="AR1318" s="397"/>
      <c r="AS1318" s="397"/>
      <c r="AT1318" s="397"/>
      <c r="AU1318" s="397"/>
      <c r="AV1318" s="397"/>
      <c r="AW1318" s="397"/>
      <c r="AX1318" s="397"/>
      <c r="AY1318" s="397"/>
      <c r="AZ1318" s="397"/>
      <c r="BA1318" s="553"/>
      <c r="BB1318" s="397"/>
      <c r="BC1318" s="397"/>
      <c r="BD1318" s="397"/>
      <c r="BE1318" s="397"/>
      <c r="BF1318" s="397"/>
      <c r="BG1318" s="397"/>
      <c r="BH1318" s="397"/>
      <c r="BI1318" s="397"/>
      <c r="BJ1318" s="397"/>
      <c r="BK1318" s="397"/>
    </row>
    <row r="1319" spans="2:63" x14ac:dyDescent="0.35">
      <c r="B1319" s="80"/>
      <c r="C1319" s="119"/>
      <c r="D1319" s="119"/>
      <c r="E1319" s="202"/>
      <c r="F1319" s="119"/>
      <c r="G1319" s="120"/>
      <c r="H1319" s="41"/>
      <c r="I1319" s="41"/>
      <c r="J1319" s="944">
        <f t="shared" si="151"/>
        <v>0</v>
      </c>
      <c r="K1319" s="292">
        <f t="shared" si="152"/>
        <v>0</v>
      </c>
      <c r="L1319" s="327">
        <f>IF(I1319&lt;(INDEX(Lookup!$U$2:$U$10,MATCH($D$45,Lookup!$S$2:$S$10,0))),0,365)</f>
        <v>0</v>
      </c>
      <c r="M1319" s="292">
        <f t="shared" si="150"/>
        <v>0</v>
      </c>
      <c r="N1319" s="371"/>
      <c r="O1319" s="150"/>
      <c r="P1319" s="397"/>
      <c r="Q1319" s="555"/>
      <c r="R1319" s="576">
        <f t="shared" si="153"/>
        <v>0</v>
      </c>
      <c r="S1319" s="576">
        <f t="shared" si="154"/>
        <v>0</v>
      </c>
      <c r="T1319" s="576">
        <f t="shared" si="155"/>
        <v>0</v>
      </c>
      <c r="U1319" s="576">
        <f t="shared" si="156"/>
        <v>0</v>
      </c>
      <c r="V1319" s="553"/>
      <c r="W1319" s="553"/>
      <c r="X1319" s="553"/>
      <c r="Y1319" s="553"/>
      <c r="Z1319" s="397"/>
      <c r="AA1319" s="397"/>
      <c r="AB1319" s="397"/>
      <c r="AC1319" s="397"/>
      <c r="AD1319" s="397"/>
      <c r="AE1319" s="397"/>
      <c r="AF1319" s="397"/>
      <c r="AG1319" s="397"/>
      <c r="AH1319" s="397"/>
      <c r="AI1319" s="397"/>
      <c r="AJ1319" s="397"/>
      <c r="AK1319" s="397"/>
      <c r="AL1319" s="397"/>
      <c r="AM1319" s="397"/>
      <c r="AN1319" s="397"/>
      <c r="AO1319" s="397"/>
      <c r="AP1319" s="397"/>
      <c r="AQ1319" s="397"/>
      <c r="AR1319" s="397"/>
      <c r="AS1319" s="397"/>
      <c r="AT1319" s="397"/>
      <c r="AU1319" s="397"/>
      <c r="AV1319" s="397"/>
      <c r="AW1319" s="397"/>
      <c r="AX1319" s="397"/>
      <c r="AY1319" s="397"/>
      <c r="AZ1319" s="397"/>
      <c r="BA1319" s="553"/>
      <c r="BB1319" s="397"/>
      <c r="BC1319" s="397"/>
      <c r="BD1319" s="397"/>
      <c r="BE1319" s="397"/>
      <c r="BF1319" s="397"/>
      <c r="BG1319" s="397"/>
      <c r="BH1319" s="397"/>
      <c r="BI1319" s="397"/>
      <c r="BJ1319" s="397"/>
      <c r="BK1319" s="397"/>
    </row>
    <row r="1320" spans="2:63" x14ac:dyDescent="0.35">
      <c r="B1320" s="80"/>
      <c r="C1320" s="119"/>
      <c r="D1320" s="119"/>
      <c r="E1320" s="202"/>
      <c r="F1320" s="119"/>
      <c r="G1320" s="120"/>
      <c r="H1320" s="41"/>
      <c r="I1320" s="41"/>
      <c r="J1320" s="944">
        <f t="shared" si="151"/>
        <v>0</v>
      </c>
      <c r="K1320" s="292">
        <f t="shared" si="152"/>
        <v>0</v>
      </c>
      <c r="L1320" s="327">
        <f>IF(I1320&lt;(INDEX(Lookup!$U$2:$U$10,MATCH($D$45,Lookup!$S$2:$S$10,0))),0,365)</f>
        <v>0</v>
      </c>
      <c r="M1320" s="292">
        <f t="shared" si="150"/>
        <v>0</v>
      </c>
      <c r="N1320" s="371"/>
      <c r="O1320" s="150"/>
      <c r="P1320" s="397"/>
      <c r="Q1320" s="555"/>
      <c r="R1320" s="576">
        <f t="shared" si="153"/>
        <v>0</v>
      </c>
      <c r="S1320" s="576">
        <f t="shared" si="154"/>
        <v>0</v>
      </c>
      <c r="T1320" s="576">
        <f t="shared" si="155"/>
        <v>0</v>
      </c>
      <c r="U1320" s="576">
        <f t="shared" si="156"/>
        <v>0</v>
      </c>
      <c r="V1320" s="553"/>
      <c r="W1320" s="553"/>
      <c r="X1320" s="553"/>
      <c r="Y1320" s="553"/>
      <c r="Z1320" s="397"/>
      <c r="AA1320" s="397"/>
      <c r="AB1320" s="397"/>
      <c r="AC1320" s="397"/>
      <c r="AD1320" s="397"/>
      <c r="AE1320" s="397"/>
      <c r="AF1320" s="397"/>
      <c r="AG1320" s="397"/>
      <c r="AH1320" s="397"/>
      <c r="AI1320" s="397"/>
      <c r="AJ1320" s="397"/>
      <c r="AK1320" s="397"/>
      <c r="AL1320" s="397"/>
      <c r="AM1320" s="397"/>
      <c r="AN1320" s="397"/>
      <c r="AO1320" s="397"/>
      <c r="AP1320" s="397"/>
      <c r="AQ1320" s="397"/>
      <c r="AR1320" s="397"/>
      <c r="AS1320" s="397"/>
      <c r="AT1320" s="397"/>
      <c r="AU1320" s="397"/>
      <c r="AV1320" s="397"/>
      <c r="AW1320" s="397"/>
      <c r="AX1320" s="397"/>
      <c r="AY1320" s="397"/>
      <c r="AZ1320" s="397"/>
      <c r="BA1320" s="553"/>
      <c r="BB1320" s="397"/>
      <c r="BC1320" s="397"/>
      <c r="BD1320" s="397"/>
      <c r="BE1320" s="397"/>
      <c r="BF1320" s="397"/>
      <c r="BG1320" s="397"/>
      <c r="BH1320" s="397"/>
      <c r="BI1320" s="397"/>
      <c r="BJ1320" s="397"/>
      <c r="BK1320" s="397"/>
    </row>
    <row r="1321" spans="2:63" x14ac:dyDescent="0.35">
      <c r="B1321" s="80"/>
      <c r="C1321" s="119"/>
      <c r="D1321" s="119"/>
      <c r="E1321" s="202"/>
      <c r="F1321" s="119"/>
      <c r="G1321" s="120"/>
      <c r="H1321" s="41"/>
      <c r="I1321" s="41"/>
      <c r="J1321" s="944">
        <f t="shared" si="151"/>
        <v>0</v>
      </c>
      <c r="K1321" s="292">
        <f t="shared" si="152"/>
        <v>0</v>
      </c>
      <c r="L1321" s="327">
        <f>IF(I1321&lt;(INDEX(Lookup!$U$2:$U$10,MATCH($D$45,Lookup!$S$2:$S$10,0))),0,365)</f>
        <v>0</v>
      </c>
      <c r="M1321" s="292">
        <f t="shared" si="150"/>
        <v>0</v>
      </c>
      <c r="N1321" s="371"/>
      <c r="O1321" s="150"/>
      <c r="P1321" s="397"/>
      <c r="Q1321" s="555"/>
      <c r="R1321" s="576">
        <f t="shared" si="153"/>
        <v>0</v>
      </c>
      <c r="S1321" s="576">
        <f t="shared" si="154"/>
        <v>0</v>
      </c>
      <c r="T1321" s="576">
        <f t="shared" si="155"/>
        <v>0</v>
      </c>
      <c r="U1321" s="576">
        <f t="shared" si="156"/>
        <v>0</v>
      </c>
      <c r="V1321" s="553"/>
      <c r="W1321" s="553"/>
      <c r="X1321" s="553"/>
      <c r="Y1321" s="553"/>
      <c r="Z1321" s="397"/>
      <c r="AA1321" s="397"/>
      <c r="AB1321" s="397"/>
      <c r="AC1321" s="397"/>
      <c r="AD1321" s="397"/>
      <c r="AE1321" s="397"/>
      <c r="AF1321" s="397"/>
      <c r="AG1321" s="397"/>
      <c r="AH1321" s="397"/>
      <c r="AI1321" s="397"/>
      <c r="AJ1321" s="397"/>
      <c r="AK1321" s="397"/>
      <c r="AL1321" s="397"/>
      <c r="AM1321" s="397"/>
      <c r="AN1321" s="397"/>
      <c r="AO1321" s="397"/>
      <c r="AP1321" s="397"/>
      <c r="AQ1321" s="397"/>
      <c r="AR1321" s="397"/>
      <c r="AS1321" s="397"/>
      <c r="AT1321" s="397"/>
      <c r="AU1321" s="397"/>
      <c r="AV1321" s="397"/>
      <c r="AW1321" s="397"/>
      <c r="AX1321" s="397"/>
      <c r="AY1321" s="397"/>
      <c r="AZ1321" s="397"/>
      <c r="BA1321" s="553"/>
      <c r="BB1321" s="397"/>
      <c r="BC1321" s="397"/>
      <c r="BD1321" s="397"/>
      <c r="BE1321" s="397"/>
      <c r="BF1321" s="397"/>
      <c r="BG1321" s="397"/>
      <c r="BH1321" s="397"/>
      <c r="BI1321" s="397"/>
      <c r="BJ1321" s="397"/>
      <c r="BK1321" s="397"/>
    </row>
    <row r="1322" spans="2:63" x14ac:dyDescent="0.35">
      <c r="B1322" s="80"/>
      <c r="C1322" s="119"/>
      <c r="D1322" s="119"/>
      <c r="E1322" s="202"/>
      <c r="F1322" s="119"/>
      <c r="G1322" s="120"/>
      <c r="H1322" s="41"/>
      <c r="I1322" s="41"/>
      <c r="J1322" s="944">
        <f t="shared" si="151"/>
        <v>0</v>
      </c>
      <c r="K1322" s="292">
        <f t="shared" si="152"/>
        <v>0</v>
      </c>
      <c r="L1322" s="327">
        <f>IF(I1322&lt;(INDEX(Lookup!$U$2:$U$10,MATCH($D$45,Lookup!$S$2:$S$10,0))),0,365)</f>
        <v>0</v>
      </c>
      <c r="M1322" s="292">
        <f t="shared" si="150"/>
        <v>0</v>
      </c>
      <c r="N1322" s="371"/>
      <c r="O1322" s="150"/>
      <c r="P1322" s="397"/>
      <c r="Q1322" s="555"/>
      <c r="R1322" s="576">
        <f t="shared" si="153"/>
        <v>0</v>
      </c>
      <c r="S1322" s="576">
        <f t="shared" si="154"/>
        <v>0</v>
      </c>
      <c r="T1322" s="576">
        <f t="shared" si="155"/>
        <v>0</v>
      </c>
      <c r="U1322" s="576">
        <f t="shared" si="156"/>
        <v>0</v>
      </c>
      <c r="V1322" s="553"/>
      <c r="W1322" s="553"/>
      <c r="X1322" s="553"/>
      <c r="Y1322" s="553"/>
      <c r="Z1322" s="397"/>
      <c r="AA1322" s="397"/>
      <c r="AB1322" s="397"/>
      <c r="AC1322" s="397"/>
      <c r="AD1322" s="397"/>
      <c r="AE1322" s="397"/>
      <c r="AF1322" s="397"/>
      <c r="AG1322" s="397"/>
      <c r="AH1322" s="397"/>
      <c r="AI1322" s="397"/>
      <c r="AJ1322" s="397"/>
      <c r="AK1322" s="397"/>
      <c r="AL1322" s="397"/>
      <c r="AM1322" s="397"/>
      <c r="AN1322" s="397"/>
      <c r="AO1322" s="397"/>
      <c r="AP1322" s="397"/>
      <c r="AQ1322" s="397"/>
      <c r="AR1322" s="397"/>
      <c r="AS1322" s="397"/>
      <c r="AT1322" s="397"/>
      <c r="AU1322" s="397"/>
      <c r="AV1322" s="397"/>
      <c r="AW1322" s="397"/>
      <c r="AX1322" s="397"/>
      <c r="AY1322" s="397"/>
      <c r="AZ1322" s="397"/>
      <c r="BA1322" s="553"/>
      <c r="BB1322" s="397"/>
      <c r="BC1322" s="397"/>
      <c r="BD1322" s="397"/>
      <c r="BE1322" s="397"/>
      <c r="BF1322" s="397"/>
      <c r="BG1322" s="397"/>
      <c r="BH1322" s="397"/>
      <c r="BI1322" s="397"/>
      <c r="BJ1322" s="397"/>
      <c r="BK1322" s="397"/>
    </row>
    <row r="1323" spans="2:63" x14ac:dyDescent="0.35">
      <c r="B1323" s="80"/>
      <c r="C1323" s="119"/>
      <c r="D1323" s="119"/>
      <c r="E1323" s="202"/>
      <c r="F1323" s="119"/>
      <c r="G1323" s="120"/>
      <c r="H1323" s="41"/>
      <c r="I1323" s="41"/>
      <c r="J1323" s="944">
        <f t="shared" si="151"/>
        <v>0</v>
      </c>
      <c r="K1323" s="292">
        <f t="shared" si="152"/>
        <v>0</v>
      </c>
      <c r="L1323" s="327">
        <f>IF(I1323&lt;(INDEX(Lookup!$U$2:$U$10,MATCH($D$45,Lookup!$S$2:$S$10,0))),0,365)</f>
        <v>0</v>
      </c>
      <c r="M1323" s="292">
        <f t="shared" si="150"/>
        <v>0</v>
      </c>
      <c r="N1323" s="371"/>
      <c r="O1323" s="150"/>
      <c r="P1323" s="397"/>
      <c r="Q1323" s="555"/>
      <c r="R1323" s="576">
        <f t="shared" si="153"/>
        <v>0</v>
      </c>
      <c r="S1323" s="576">
        <f t="shared" si="154"/>
        <v>0</v>
      </c>
      <c r="T1323" s="576">
        <f t="shared" si="155"/>
        <v>0</v>
      </c>
      <c r="U1323" s="576">
        <f t="shared" si="156"/>
        <v>0</v>
      </c>
      <c r="V1323" s="553"/>
      <c r="W1323" s="553"/>
      <c r="X1323" s="553"/>
      <c r="Y1323" s="553"/>
      <c r="Z1323" s="397"/>
      <c r="AA1323" s="397"/>
      <c r="AB1323" s="397"/>
      <c r="AC1323" s="397"/>
      <c r="AD1323" s="397"/>
      <c r="AE1323" s="397"/>
      <c r="AF1323" s="397"/>
      <c r="AG1323" s="397"/>
      <c r="AH1323" s="397"/>
      <c r="AI1323" s="397"/>
      <c r="AJ1323" s="397"/>
      <c r="AK1323" s="397"/>
      <c r="AL1323" s="397"/>
      <c r="AM1323" s="397"/>
      <c r="AN1323" s="397"/>
      <c r="AO1323" s="397"/>
      <c r="AP1323" s="397"/>
      <c r="AQ1323" s="397"/>
      <c r="AR1323" s="397"/>
      <c r="AS1323" s="397"/>
      <c r="AT1323" s="397"/>
      <c r="AU1323" s="397"/>
      <c r="AV1323" s="397"/>
      <c r="AW1323" s="397"/>
      <c r="AX1323" s="397"/>
      <c r="AY1323" s="397"/>
      <c r="AZ1323" s="397"/>
      <c r="BA1323" s="553"/>
      <c r="BB1323" s="397"/>
      <c r="BC1323" s="397"/>
      <c r="BD1323" s="397"/>
      <c r="BE1323" s="397"/>
      <c r="BF1323" s="397"/>
      <c r="BG1323" s="397"/>
      <c r="BH1323" s="397"/>
      <c r="BI1323" s="397"/>
      <c r="BJ1323" s="397"/>
      <c r="BK1323" s="397"/>
    </row>
    <row r="1324" spans="2:63" x14ac:dyDescent="0.35">
      <c r="B1324" s="80"/>
      <c r="C1324" s="119"/>
      <c r="D1324" s="119"/>
      <c r="E1324" s="202"/>
      <c r="F1324" s="119"/>
      <c r="G1324" s="120"/>
      <c r="H1324" s="41"/>
      <c r="I1324" s="41"/>
      <c r="J1324" s="944">
        <f t="shared" si="151"/>
        <v>0</v>
      </c>
      <c r="K1324" s="292">
        <f t="shared" si="152"/>
        <v>0</v>
      </c>
      <c r="L1324" s="327">
        <f>IF(I1324&lt;(INDEX(Lookup!$U$2:$U$10,MATCH($D$45,Lookup!$S$2:$S$10,0))),0,365)</f>
        <v>0</v>
      </c>
      <c r="M1324" s="292">
        <f t="shared" si="150"/>
        <v>0</v>
      </c>
      <c r="N1324" s="371"/>
      <c r="O1324" s="150"/>
      <c r="P1324" s="397"/>
      <c r="Q1324" s="555"/>
      <c r="R1324" s="576">
        <f t="shared" si="153"/>
        <v>0</v>
      </c>
      <c r="S1324" s="576">
        <f t="shared" si="154"/>
        <v>0</v>
      </c>
      <c r="T1324" s="576">
        <f t="shared" si="155"/>
        <v>0</v>
      </c>
      <c r="U1324" s="576">
        <f t="shared" si="156"/>
        <v>0</v>
      </c>
      <c r="V1324" s="553"/>
      <c r="W1324" s="553"/>
      <c r="X1324" s="553"/>
      <c r="Y1324" s="553"/>
      <c r="Z1324" s="397"/>
      <c r="AA1324" s="397"/>
      <c r="AB1324" s="397"/>
      <c r="AC1324" s="397"/>
      <c r="AD1324" s="397"/>
      <c r="AE1324" s="397"/>
      <c r="AF1324" s="397"/>
      <c r="AG1324" s="397"/>
      <c r="AH1324" s="397"/>
      <c r="AI1324" s="397"/>
      <c r="AJ1324" s="397"/>
      <c r="AK1324" s="397"/>
      <c r="AL1324" s="397"/>
      <c r="AM1324" s="397"/>
      <c r="AN1324" s="397"/>
      <c r="AO1324" s="397"/>
      <c r="AP1324" s="397"/>
      <c r="AQ1324" s="397"/>
      <c r="AR1324" s="397"/>
      <c r="AS1324" s="397"/>
      <c r="AT1324" s="397"/>
      <c r="AU1324" s="397"/>
      <c r="AV1324" s="397"/>
      <c r="AW1324" s="397"/>
      <c r="AX1324" s="397"/>
      <c r="AY1324" s="397"/>
      <c r="AZ1324" s="397"/>
      <c r="BA1324" s="553"/>
      <c r="BB1324" s="397"/>
      <c r="BC1324" s="397"/>
      <c r="BD1324" s="397"/>
      <c r="BE1324" s="397"/>
      <c r="BF1324" s="397"/>
      <c r="BG1324" s="397"/>
      <c r="BH1324" s="397"/>
      <c r="BI1324" s="397"/>
      <c r="BJ1324" s="397"/>
      <c r="BK1324" s="397"/>
    </row>
    <row r="1325" spans="2:63" x14ac:dyDescent="0.35">
      <c r="B1325" s="80"/>
      <c r="C1325" s="119"/>
      <c r="D1325" s="119"/>
      <c r="E1325" s="202"/>
      <c r="F1325" s="119"/>
      <c r="G1325" s="120"/>
      <c r="H1325" s="41"/>
      <c r="I1325" s="41"/>
      <c r="J1325" s="944">
        <f t="shared" si="151"/>
        <v>0</v>
      </c>
      <c r="K1325" s="292">
        <f t="shared" si="152"/>
        <v>0</v>
      </c>
      <c r="L1325" s="327">
        <f>IF(I1325&lt;(INDEX(Lookup!$U$2:$U$10,MATCH($D$45,Lookup!$S$2:$S$10,0))),0,365)</f>
        <v>0</v>
      </c>
      <c r="M1325" s="292">
        <f t="shared" si="150"/>
        <v>0</v>
      </c>
      <c r="N1325" s="371"/>
      <c r="O1325" s="150"/>
      <c r="P1325" s="397"/>
      <c r="Q1325" s="555"/>
      <c r="R1325" s="576">
        <f t="shared" si="153"/>
        <v>0</v>
      </c>
      <c r="S1325" s="576">
        <f t="shared" si="154"/>
        <v>0</v>
      </c>
      <c r="T1325" s="576">
        <f t="shared" si="155"/>
        <v>0</v>
      </c>
      <c r="U1325" s="576">
        <f t="shared" si="156"/>
        <v>0</v>
      </c>
      <c r="V1325" s="553"/>
      <c r="W1325" s="553"/>
      <c r="X1325" s="553"/>
      <c r="Y1325" s="553"/>
      <c r="Z1325" s="397"/>
      <c r="AA1325" s="397"/>
      <c r="AB1325" s="397"/>
      <c r="AC1325" s="397"/>
      <c r="AD1325" s="397"/>
      <c r="AE1325" s="397"/>
      <c r="AF1325" s="397"/>
      <c r="AG1325" s="397"/>
      <c r="AH1325" s="397"/>
      <c r="AI1325" s="397"/>
      <c r="AJ1325" s="397"/>
      <c r="AK1325" s="397"/>
      <c r="AL1325" s="397"/>
      <c r="AM1325" s="397"/>
      <c r="AN1325" s="397"/>
      <c r="AO1325" s="397"/>
      <c r="AP1325" s="397"/>
      <c r="AQ1325" s="397"/>
      <c r="AR1325" s="397"/>
      <c r="AS1325" s="397"/>
      <c r="AT1325" s="397"/>
      <c r="AU1325" s="397"/>
      <c r="AV1325" s="397"/>
      <c r="AW1325" s="397"/>
      <c r="AX1325" s="397"/>
      <c r="AY1325" s="397"/>
      <c r="AZ1325" s="397"/>
      <c r="BA1325" s="553"/>
      <c r="BB1325" s="397"/>
      <c r="BC1325" s="397"/>
      <c r="BD1325" s="397"/>
      <c r="BE1325" s="397"/>
      <c r="BF1325" s="397"/>
      <c r="BG1325" s="397"/>
      <c r="BH1325" s="397"/>
      <c r="BI1325" s="397"/>
      <c r="BJ1325" s="397"/>
      <c r="BK1325" s="397"/>
    </row>
    <row r="1326" spans="2:63" x14ac:dyDescent="0.35">
      <c r="B1326" s="80"/>
      <c r="C1326" s="119"/>
      <c r="D1326" s="119"/>
      <c r="E1326" s="202"/>
      <c r="F1326" s="119"/>
      <c r="G1326" s="120"/>
      <c r="H1326" s="41"/>
      <c r="I1326" s="41"/>
      <c r="J1326" s="944">
        <f t="shared" si="151"/>
        <v>0</v>
      </c>
      <c r="K1326" s="292">
        <f t="shared" si="152"/>
        <v>0</v>
      </c>
      <c r="L1326" s="327">
        <f>IF(I1326&lt;(INDEX(Lookup!$U$2:$U$10,MATCH($D$45,Lookup!$S$2:$S$10,0))),0,365)</f>
        <v>0</v>
      </c>
      <c r="M1326" s="292">
        <f t="shared" si="150"/>
        <v>0</v>
      </c>
      <c r="N1326" s="371"/>
      <c r="O1326" s="150"/>
      <c r="P1326" s="397"/>
      <c r="Q1326" s="555"/>
      <c r="R1326" s="576">
        <f t="shared" si="153"/>
        <v>0</v>
      </c>
      <c r="S1326" s="576">
        <f t="shared" si="154"/>
        <v>0</v>
      </c>
      <c r="T1326" s="576">
        <f t="shared" si="155"/>
        <v>0</v>
      </c>
      <c r="U1326" s="576">
        <f t="shared" si="156"/>
        <v>0</v>
      </c>
      <c r="V1326" s="553"/>
      <c r="W1326" s="553"/>
      <c r="X1326" s="553"/>
      <c r="Y1326" s="553"/>
      <c r="Z1326" s="397"/>
      <c r="AA1326" s="397"/>
      <c r="AB1326" s="397"/>
      <c r="AC1326" s="397"/>
      <c r="AD1326" s="397"/>
      <c r="AE1326" s="397"/>
      <c r="AF1326" s="397"/>
      <c r="AG1326" s="397"/>
      <c r="AH1326" s="397"/>
      <c r="AI1326" s="397"/>
      <c r="AJ1326" s="397"/>
      <c r="AK1326" s="397"/>
      <c r="AL1326" s="397"/>
      <c r="AM1326" s="397"/>
      <c r="AN1326" s="397"/>
      <c r="AO1326" s="397"/>
      <c r="AP1326" s="397"/>
      <c r="AQ1326" s="397"/>
      <c r="AR1326" s="397"/>
      <c r="AS1326" s="397"/>
      <c r="AT1326" s="397"/>
      <c r="AU1326" s="397"/>
      <c r="AV1326" s="397"/>
      <c r="AW1326" s="397"/>
      <c r="AX1326" s="397"/>
      <c r="AY1326" s="397"/>
      <c r="AZ1326" s="397"/>
      <c r="BA1326" s="553"/>
      <c r="BB1326" s="397"/>
      <c r="BC1326" s="397"/>
      <c r="BD1326" s="397"/>
      <c r="BE1326" s="397"/>
      <c r="BF1326" s="397"/>
      <c r="BG1326" s="397"/>
      <c r="BH1326" s="397"/>
      <c r="BI1326" s="397"/>
      <c r="BJ1326" s="397"/>
      <c r="BK1326" s="397"/>
    </row>
    <row r="1327" spans="2:63" x14ac:dyDescent="0.35">
      <c r="B1327" s="80"/>
      <c r="C1327" s="119"/>
      <c r="D1327" s="119"/>
      <c r="E1327" s="202"/>
      <c r="F1327" s="119"/>
      <c r="G1327" s="120"/>
      <c r="H1327" s="41"/>
      <c r="I1327" s="41"/>
      <c r="J1327" s="944">
        <f t="shared" si="151"/>
        <v>0</v>
      </c>
      <c r="K1327" s="292">
        <f t="shared" si="152"/>
        <v>0</v>
      </c>
      <c r="L1327" s="327">
        <f>IF(I1327&lt;(INDEX(Lookup!$U$2:$U$10,MATCH($D$45,Lookup!$S$2:$S$10,0))),0,365)</f>
        <v>0</v>
      </c>
      <c r="M1327" s="292">
        <f t="shared" si="150"/>
        <v>0</v>
      </c>
      <c r="N1327" s="371"/>
      <c r="O1327" s="150"/>
      <c r="P1327" s="397"/>
      <c r="Q1327" s="555"/>
      <c r="R1327" s="576">
        <f t="shared" si="153"/>
        <v>0</v>
      </c>
      <c r="S1327" s="576">
        <f t="shared" si="154"/>
        <v>0</v>
      </c>
      <c r="T1327" s="576">
        <f t="shared" si="155"/>
        <v>0</v>
      </c>
      <c r="U1327" s="576">
        <f t="shared" si="156"/>
        <v>0</v>
      </c>
      <c r="V1327" s="553"/>
      <c r="W1327" s="553"/>
      <c r="X1327" s="553"/>
      <c r="Y1327" s="553"/>
      <c r="Z1327" s="397"/>
      <c r="AA1327" s="397"/>
      <c r="AB1327" s="397"/>
      <c r="AC1327" s="397"/>
      <c r="AD1327" s="397"/>
      <c r="AE1327" s="397"/>
      <c r="AF1327" s="397"/>
      <c r="AG1327" s="397"/>
      <c r="AH1327" s="397"/>
      <c r="AI1327" s="397"/>
      <c r="AJ1327" s="397"/>
      <c r="AK1327" s="397"/>
      <c r="AL1327" s="397"/>
      <c r="AM1327" s="397"/>
      <c r="AN1327" s="397"/>
      <c r="AO1327" s="397"/>
      <c r="AP1327" s="397"/>
      <c r="AQ1327" s="397"/>
      <c r="AR1327" s="397"/>
      <c r="AS1327" s="397"/>
      <c r="AT1327" s="397"/>
      <c r="AU1327" s="397"/>
      <c r="AV1327" s="397"/>
      <c r="AW1327" s="397"/>
      <c r="AX1327" s="397"/>
      <c r="AY1327" s="397"/>
      <c r="AZ1327" s="397"/>
      <c r="BA1327" s="553"/>
      <c r="BB1327" s="397"/>
      <c r="BC1327" s="397"/>
      <c r="BD1327" s="397"/>
      <c r="BE1327" s="397"/>
      <c r="BF1327" s="397"/>
      <c r="BG1327" s="397"/>
      <c r="BH1327" s="397"/>
      <c r="BI1327" s="397"/>
      <c r="BJ1327" s="397"/>
      <c r="BK1327" s="397"/>
    </row>
    <row r="1328" spans="2:63" x14ac:dyDescent="0.35">
      <c r="B1328" s="80"/>
      <c r="C1328" s="119"/>
      <c r="D1328" s="119"/>
      <c r="E1328" s="202"/>
      <c r="F1328" s="119"/>
      <c r="G1328" s="120"/>
      <c r="H1328" s="41"/>
      <c r="I1328" s="41"/>
      <c r="J1328" s="944">
        <f t="shared" si="151"/>
        <v>0</v>
      </c>
      <c r="K1328" s="292">
        <f t="shared" si="152"/>
        <v>0</v>
      </c>
      <c r="L1328" s="327">
        <f>IF(I1328&lt;(INDEX(Lookup!$U$2:$U$10,MATCH($D$45,Lookup!$S$2:$S$10,0))),0,365)</f>
        <v>0</v>
      </c>
      <c r="M1328" s="292">
        <f t="shared" ref="M1328:M1391" si="157">IF(O1328="x",0,L1328*$L$8)</f>
        <v>0</v>
      </c>
      <c r="N1328" s="371"/>
      <c r="O1328" s="150"/>
      <c r="P1328" s="397"/>
      <c r="Q1328" s="555"/>
      <c r="R1328" s="576">
        <f t="shared" si="153"/>
        <v>0</v>
      </c>
      <c r="S1328" s="576">
        <f t="shared" si="154"/>
        <v>0</v>
      </c>
      <c r="T1328" s="576">
        <f t="shared" si="155"/>
        <v>0</v>
      </c>
      <c r="U1328" s="576">
        <f t="shared" si="156"/>
        <v>0</v>
      </c>
      <c r="V1328" s="553"/>
      <c r="W1328" s="553"/>
      <c r="X1328" s="553"/>
      <c r="Y1328" s="553"/>
      <c r="Z1328" s="397"/>
      <c r="AA1328" s="397"/>
      <c r="AB1328" s="397"/>
      <c r="AC1328" s="397"/>
      <c r="AD1328" s="397"/>
      <c r="AE1328" s="397"/>
      <c r="AF1328" s="397"/>
      <c r="AG1328" s="397"/>
      <c r="AH1328" s="397"/>
      <c r="AI1328" s="397"/>
      <c r="AJ1328" s="397"/>
      <c r="AK1328" s="397"/>
      <c r="AL1328" s="397"/>
      <c r="AM1328" s="397"/>
      <c r="AN1328" s="397"/>
      <c r="AO1328" s="397"/>
      <c r="AP1328" s="397"/>
      <c r="AQ1328" s="397"/>
      <c r="AR1328" s="397"/>
      <c r="AS1328" s="397"/>
      <c r="AT1328" s="397"/>
      <c r="AU1328" s="397"/>
      <c r="AV1328" s="397"/>
      <c r="AW1328" s="397"/>
      <c r="AX1328" s="397"/>
      <c r="AY1328" s="397"/>
      <c r="AZ1328" s="397"/>
      <c r="BA1328" s="553"/>
      <c r="BB1328" s="397"/>
      <c r="BC1328" s="397"/>
      <c r="BD1328" s="397"/>
      <c r="BE1328" s="397"/>
      <c r="BF1328" s="397"/>
      <c r="BG1328" s="397"/>
      <c r="BH1328" s="397"/>
      <c r="BI1328" s="397"/>
      <c r="BJ1328" s="397"/>
      <c r="BK1328" s="397"/>
    </row>
    <row r="1329" spans="2:63" x14ac:dyDescent="0.35">
      <c r="B1329" s="80"/>
      <c r="C1329" s="119"/>
      <c r="D1329" s="119"/>
      <c r="E1329" s="202"/>
      <c r="F1329" s="119"/>
      <c r="G1329" s="120"/>
      <c r="H1329" s="41"/>
      <c r="I1329" s="41"/>
      <c r="J1329" s="944">
        <f t="shared" ref="J1329:J1392" si="158">IF(OR(H1329&lt;&gt;"",I1329&lt;&gt;""),DATEDIF(H1329,I1329,"d")+1,0)</f>
        <v>0</v>
      </c>
      <c r="K1329" s="292">
        <f t="shared" ref="K1329:K1392" si="159">J1329*$L$8</f>
        <v>0</v>
      </c>
      <c r="L1329" s="327">
        <f>IF(I1329&lt;(INDEX(Lookup!$U$2:$U$10,MATCH($D$45,Lookup!$S$2:$S$10,0))),0,365)</f>
        <v>0</v>
      </c>
      <c r="M1329" s="292">
        <f t="shared" si="157"/>
        <v>0</v>
      </c>
      <c r="N1329" s="371"/>
      <c r="O1329" s="150"/>
      <c r="P1329" s="397"/>
      <c r="Q1329" s="555"/>
      <c r="R1329" s="576">
        <f t="shared" ref="R1329:R1392" si="160">K1329*$H$33</f>
        <v>0</v>
      </c>
      <c r="S1329" s="576">
        <f t="shared" ref="S1329:S1392" si="161">M1329*$H$42</f>
        <v>0</v>
      </c>
      <c r="T1329" s="576">
        <f t="shared" ref="T1329:T1392" si="162">R1329-K1329</f>
        <v>0</v>
      </c>
      <c r="U1329" s="576">
        <f t="shared" ref="U1329:U1392" si="163">S1329-M1329</f>
        <v>0</v>
      </c>
      <c r="V1329" s="553"/>
      <c r="W1329" s="553"/>
      <c r="X1329" s="553"/>
      <c r="Y1329" s="553"/>
      <c r="Z1329" s="397"/>
      <c r="AA1329" s="397"/>
      <c r="AB1329" s="397"/>
      <c r="AC1329" s="397"/>
      <c r="AD1329" s="397"/>
      <c r="AE1329" s="397"/>
      <c r="AF1329" s="397"/>
      <c r="AG1329" s="397"/>
      <c r="AH1329" s="397"/>
      <c r="AI1329" s="397"/>
      <c r="AJ1329" s="397"/>
      <c r="AK1329" s="397"/>
      <c r="AL1329" s="397"/>
      <c r="AM1329" s="397"/>
      <c r="AN1329" s="397"/>
      <c r="AO1329" s="397"/>
      <c r="AP1329" s="397"/>
      <c r="AQ1329" s="397"/>
      <c r="AR1329" s="397"/>
      <c r="AS1329" s="397"/>
      <c r="AT1329" s="397"/>
      <c r="AU1329" s="397"/>
      <c r="AV1329" s="397"/>
      <c r="AW1329" s="397"/>
      <c r="AX1329" s="397"/>
      <c r="AY1329" s="397"/>
      <c r="AZ1329" s="397"/>
      <c r="BA1329" s="553"/>
      <c r="BB1329" s="397"/>
      <c r="BC1329" s="397"/>
      <c r="BD1329" s="397"/>
      <c r="BE1329" s="397"/>
      <c r="BF1329" s="397"/>
      <c r="BG1329" s="397"/>
      <c r="BH1329" s="397"/>
      <c r="BI1329" s="397"/>
      <c r="BJ1329" s="397"/>
      <c r="BK1329" s="397"/>
    </row>
    <row r="1330" spans="2:63" x14ac:dyDescent="0.35">
      <c r="B1330" s="80"/>
      <c r="C1330" s="119"/>
      <c r="D1330" s="119"/>
      <c r="E1330" s="202"/>
      <c r="F1330" s="119"/>
      <c r="G1330" s="120"/>
      <c r="H1330" s="41"/>
      <c r="I1330" s="41"/>
      <c r="J1330" s="944">
        <f t="shared" si="158"/>
        <v>0</v>
      </c>
      <c r="K1330" s="292">
        <f t="shared" si="159"/>
        <v>0</v>
      </c>
      <c r="L1330" s="327">
        <f>IF(I1330&lt;(INDEX(Lookup!$U$2:$U$10,MATCH($D$45,Lookup!$S$2:$S$10,0))),0,365)</f>
        <v>0</v>
      </c>
      <c r="M1330" s="292">
        <f t="shared" si="157"/>
        <v>0</v>
      </c>
      <c r="N1330" s="371"/>
      <c r="O1330" s="150"/>
      <c r="P1330" s="397"/>
      <c r="Q1330" s="555"/>
      <c r="R1330" s="576">
        <f t="shared" si="160"/>
        <v>0</v>
      </c>
      <c r="S1330" s="576">
        <f t="shared" si="161"/>
        <v>0</v>
      </c>
      <c r="T1330" s="576">
        <f t="shared" si="162"/>
        <v>0</v>
      </c>
      <c r="U1330" s="576">
        <f t="shared" si="163"/>
        <v>0</v>
      </c>
      <c r="V1330" s="553"/>
      <c r="W1330" s="553"/>
      <c r="X1330" s="553"/>
      <c r="Y1330" s="553"/>
      <c r="Z1330" s="397"/>
      <c r="AA1330" s="397"/>
      <c r="AB1330" s="397"/>
      <c r="AC1330" s="397"/>
      <c r="AD1330" s="397"/>
      <c r="AE1330" s="397"/>
      <c r="AF1330" s="397"/>
      <c r="AG1330" s="397"/>
      <c r="AH1330" s="397"/>
      <c r="AI1330" s="397"/>
      <c r="AJ1330" s="397"/>
      <c r="AK1330" s="397"/>
      <c r="AL1330" s="397"/>
      <c r="AM1330" s="397"/>
      <c r="AN1330" s="397"/>
      <c r="AO1330" s="397"/>
      <c r="AP1330" s="397"/>
      <c r="AQ1330" s="397"/>
      <c r="AR1330" s="397"/>
      <c r="AS1330" s="397"/>
      <c r="AT1330" s="397"/>
      <c r="AU1330" s="397"/>
      <c r="AV1330" s="397"/>
      <c r="AW1330" s="397"/>
      <c r="AX1330" s="397"/>
      <c r="AY1330" s="397"/>
      <c r="AZ1330" s="397"/>
      <c r="BA1330" s="553"/>
      <c r="BB1330" s="397"/>
      <c r="BC1330" s="397"/>
      <c r="BD1330" s="397"/>
      <c r="BE1330" s="397"/>
      <c r="BF1330" s="397"/>
      <c r="BG1330" s="397"/>
      <c r="BH1330" s="397"/>
      <c r="BI1330" s="397"/>
      <c r="BJ1330" s="397"/>
      <c r="BK1330" s="397"/>
    </row>
    <row r="1331" spans="2:63" x14ac:dyDescent="0.35">
      <c r="B1331" s="80"/>
      <c r="C1331" s="119"/>
      <c r="D1331" s="119"/>
      <c r="E1331" s="202"/>
      <c r="F1331" s="119"/>
      <c r="G1331" s="120"/>
      <c r="H1331" s="41"/>
      <c r="I1331" s="41"/>
      <c r="J1331" s="944">
        <f t="shared" si="158"/>
        <v>0</v>
      </c>
      <c r="K1331" s="292">
        <f t="shared" si="159"/>
        <v>0</v>
      </c>
      <c r="L1331" s="327">
        <f>IF(I1331&lt;(INDEX(Lookup!$U$2:$U$10,MATCH($D$45,Lookup!$S$2:$S$10,0))),0,365)</f>
        <v>0</v>
      </c>
      <c r="M1331" s="292">
        <f t="shared" si="157"/>
        <v>0</v>
      </c>
      <c r="N1331" s="371"/>
      <c r="O1331" s="150"/>
      <c r="P1331" s="397"/>
      <c r="Q1331" s="555"/>
      <c r="R1331" s="576">
        <f t="shared" si="160"/>
        <v>0</v>
      </c>
      <c r="S1331" s="576">
        <f t="shared" si="161"/>
        <v>0</v>
      </c>
      <c r="T1331" s="576">
        <f t="shared" si="162"/>
        <v>0</v>
      </c>
      <c r="U1331" s="576">
        <f t="shared" si="163"/>
        <v>0</v>
      </c>
      <c r="V1331" s="553"/>
      <c r="W1331" s="553"/>
      <c r="X1331" s="553"/>
      <c r="Y1331" s="553"/>
      <c r="Z1331" s="397"/>
      <c r="AA1331" s="397"/>
      <c r="AB1331" s="397"/>
      <c r="AC1331" s="397"/>
      <c r="AD1331" s="397"/>
      <c r="AE1331" s="397"/>
      <c r="AF1331" s="397"/>
      <c r="AG1331" s="397"/>
      <c r="AH1331" s="397"/>
      <c r="AI1331" s="397"/>
      <c r="AJ1331" s="397"/>
      <c r="AK1331" s="397"/>
      <c r="AL1331" s="397"/>
      <c r="AM1331" s="397"/>
      <c r="AN1331" s="397"/>
      <c r="AO1331" s="397"/>
      <c r="AP1331" s="397"/>
      <c r="AQ1331" s="397"/>
      <c r="AR1331" s="397"/>
      <c r="AS1331" s="397"/>
      <c r="AT1331" s="397"/>
      <c r="AU1331" s="397"/>
      <c r="AV1331" s="397"/>
      <c r="AW1331" s="397"/>
      <c r="AX1331" s="397"/>
      <c r="AY1331" s="397"/>
      <c r="AZ1331" s="397"/>
      <c r="BA1331" s="553"/>
      <c r="BB1331" s="397"/>
      <c r="BC1331" s="397"/>
      <c r="BD1331" s="397"/>
      <c r="BE1331" s="397"/>
      <c r="BF1331" s="397"/>
      <c r="BG1331" s="397"/>
      <c r="BH1331" s="397"/>
      <c r="BI1331" s="397"/>
      <c r="BJ1331" s="397"/>
      <c r="BK1331" s="397"/>
    </row>
    <row r="1332" spans="2:63" x14ac:dyDescent="0.35">
      <c r="B1332" s="80"/>
      <c r="C1332" s="119"/>
      <c r="D1332" s="119"/>
      <c r="E1332" s="202"/>
      <c r="F1332" s="119"/>
      <c r="G1332" s="120"/>
      <c r="H1332" s="41"/>
      <c r="I1332" s="41"/>
      <c r="J1332" s="944">
        <f t="shared" si="158"/>
        <v>0</v>
      </c>
      <c r="K1332" s="292">
        <f t="shared" si="159"/>
        <v>0</v>
      </c>
      <c r="L1332" s="327">
        <f>IF(I1332&lt;(INDEX(Lookup!$U$2:$U$10,MATCH($D$45,Lookup!$S$2:$S$10,0))),0,365)</f>
        <v>0</v>
      </c>
      <c r="M1332" s="292">
        <f t="shared" si="157"/>
        <v>0</v>
      </c>
      <c r="N1332" s="371"/>
      <c r="O1332" s="150"/>
      <c r="P1332" s="397"/>
      <c r="Q1332" s="555"/>
      <c r="R1332" s="576">
        <f t="shared" si="160"/>
        <v>0</v>
      </c>
      <c r="S1332" s="576">
        <f t="shared" si="161"/>
        <v>0</v>
      </c>
      <c r="T1332" s="576">
        <f t="shared" si="162"/>
        <v>0</v>
      </c>
      <c r="U1332" s="576">
        <f t="shared" si="163"/>
        <v>0</v>
      </c>
      <c r="V1332" s="553"/>
      <c r="W1332" s="553"/>
      <c r="X1332" s="553"/>
      <c r="Y1332" s="553"/>
      <c r="Z1332" s="397"/>
      <c r="AA1332" s="397"/>
      <c r="AB1332" s="397"/>
      <c r="AC1332" s="397"/>
      <c r="AD1332" s="397"/>
      <c r="AE1332" s="397"/>
      <c r="AF1332" s="397"/>
      <c r="AG1332" s="397"/>
      <c r="AH1332" s="397"/>
      <c r="AI1332" s="397"/>
      <c r="AJ1332" s="397"/>
      <c r="AK1332" s="397"/>
      <c r="AL1332" s="397"/>
      <c r="AM1332" s="397"/>
      <c r="AN1332" s="397"/>
      <c r="AO1332" s="397"/>
      <c r="AP1332" s="397"/>
      <c r="AQ1332" s="397"/>
      <c r="AR1332" s="397"/>
      <c r="AS1332" s="397"/>
      <c r="AT1332" s="397"/>
      <c r="AU1332" s="397"/>
      <c r="AV1332" s="397"/>
      <c r="AW1332" s="397"/>
      <c r="AX1332" s="397"/>
      <c r="AY1332" s="397"/>
      <c r="AZ1332" s="397"/>
      <c r="BA1332" s="553"/>
      <c r="BB1332" s="397"/>
      <c r="BC1332" s="397"/>
      <c r="BD1332" s="397"/>
      <c r="BE1332" s="397"/>
      <c r="BF1332" s="397"/>
      <c r="BG1332" s="397"/>
      <c r="BH1332" s="397"/>
      <c r="BI1332" s="397"/>
      <c r="BJ1332" s="397"/>
      <c r="BK1332" s="397"/>
    </row>
    <row r="1333" spans="2:63" x14ac:dyDescent="0.35">
      <c r="B1333" s="80"/>
      <c r="C1333" s="119"/>
      <c r="D1333" s="119"/>
      <c r="E1333" s="202"/>
      <c r="F1333" s="119"/>
      <c r="G1333" s="120"/>
      <c r="H1333" s="41"/>
      <c r="I1333" s="41"/>
      <c r="J1333" s="944">
        <f t="shared" si="158"/>
        <v>0</v>
      </c>
      <c r="K1333" s="292">
        <f t="shared" si="159"/>
        <v>0</v>
      </c>
      <c r="L1333" s="327">
        <f>IF(I1333&lt;(INDEX(Lookup!$U$2:$U$10,MATCH($D$45,Lookup!$S$2:$S$10,0))),0,365)</f>
        <v>0</v>
      </c>
      <c r="M1333" s="292">
        <f t="shared" si="157"/>
        <v>0</v>
      </c>
      <c r="N1333" s="371"/>
      <c r="O1333" s="150"/>
      <c r="P1333" s="397"/>
      <c r="Q1333" s="555"/>
      <c r="R1333" s="576">
        <f t="shared" si="160"/>
        <v>0</v>
      </c>
      <c r="S1333" s="576">
        <f t="shared" si="161"/>
        <v>0</v>
      </c>
      <c r="T1333" s="576">
        <f t="shared" si="162"/>
        <v>0</v>
      </c>
      <c r="U1333" s="576">
        <f t="shared" si="163"/>
        <v>0</v>
      </c>
      <c r="V1333" s="553"/>
      <c r="W1333" s="553"/>
      <c r="X1333" s="553"/>
      <c r="Y1333" s="553"/>
      <c r="Z1333" s="397"/>
      <c r="AA1333" s="397"/>
      <c r="AB1333" s="397"/>
      <c r="AC1333" s="397"/>
      <c r="AD1333" s="397"/>
      <c r="AE1333" s="397"/>
      <c r="AF1333" s="397"/>
      <c r="AG1333" s="397"/>
      <c r="AH1333" s="397"/>
      <c r="AI1333" s="397"/>
      <c r="AJ1333" s="397"/>
      <c r="AK1333" s="397"/>
      <c r="AL1333" s="397"/>
      <c r="AM1333" s="397"/>
      <c r="AN1333" s="397"/>
      <c r="AO1333" s="397"/>
      <c r="AP1333" s="397"/>
      <c r="AQ1333" s="397"/>
      <c r="AR1333" s="397"/>
      <c r="AS1333" s="397"/>
      <c r="AT1333" s="397"/>
      <c r="AU1333" s="397"/>
      <c r="AV1333" s="397"/>
      <c r="AW1333" s="397"/>
      <c r="AX1333" s="397"/>
      <c r="AY1333" s="397"/>
      <c r="AZ1333" s="397"/>
      <c r="BA1333" s="553"/>
      <c r="BB1333" s="397"/>
      <c r="BC1333" s="397"/>
      <c r="BD1333" s="397"/>
      <c r="BE1333" s="397"/>
      <c r="BF1333" s="397"/>
      <c r="BG1333" s="397"/>
      <c r="BH1333" s="397"/>
      <c r="BI1333" s="397"/>
      <c r="BJ1333" s="397"/>
      <c r="BK1333" s="397"/>
    </row>
    <row r="1334" spans="2:63" x14ac:dyDescent="0.35">
      <c r="B1334" s="80"/>
      <c r="C1334" s="119"/>
      <c r="D1334" s="119"/>
      <c r="E1334" s="202"/>
      <c r="F1334" s="119"/>
      <c r="G1334" s="120"/>
      <c r="H1334" s="41"/>
      <c r="I1334" s="41"/>
      <c r="J1334" s="944">
        <f t="shared" si="158"/>
        <v>0</v>
      </c>
      <c r="K1334" s="292">
        <f t="shared" si="159"/>
        <v>0</v>
      </c>
      <c r="L1334" s="327">
        <f>IF(I1334&lt;(INDEX(Lookup!$U$2:$U$10,MATCH($D$45,Lookup!$S$2:$S$10,0))),0,365)</f>
        <v>0</v>
      </c>
      <c r="M1334" s="292">
        <f t="shared" si="157"/>
        <v>0</v>
      </c>
      <c r="N1334" s="371"/>
      <c r="O1334" s="150"/>
      <c r="P1334" s="397"/>
      <c r="Q1334" s="555"/>
      <c r="R1334" s="576">
        <f t="shared" si="160"/>
        <v>0</v>
      </c>
      <c r="S1334" s="576">
        <f t="shared" si="161"/>
        <v>0</v>
      </c>
      <c r="T1334" s="576">
        <f t="shared" si="162"/>
        <v>0</v>
      </c>
      <c r="U1334" s="576">
        <f t="shared" si="163"/>
        <v>0</v>
      </c>
      <c r="V1334" s="553"/>
      <c r="W1334" s="553"/>
      <c r="X1334" s="553"/>
      <c r="Y1334" s="553"/>
      <c r="Z1334" s="397"/>
      <c r="AA1334" s="397"/>
      <c r="AB1334" s="397"/>
      <c r="AC1334" s="397"/>
      <c r="AD1334" s="397"/>
      <c r="AE1334" s="397"/>
      <c r="AF1334" s="397"/>
      <c r="AG1334" s="397"/>
      <c r="AH1334" s="397"/>
      <c r="AI1334" s="397"/>
      <c r="AJ1334" s="397"/>
      <c r="AK1334" s="397"/>
      <c r="AL1334" s="397"/>
      <c r="AM1334" s="397"/>
      <c r="AN1334" s="397"/>
      <c r="AO1334" s="397"/>
      <c r="AP1334" s="397"/>
      <c r="AQ1334" s="397"/>
      <c r="AR1334" s="397"/>
      <c r="AS1334" s="397"/>
      <c r="AT1334" s="397"/>
      <c r="AU1334" s="397"/>
      <c r="AV1334" s="397"/>
      <c r="AW1334" s="397"/>
      <c r="AX1334" s="397"/>
      <c r="AY1334" s="397"/>
      <c r="AZ1334" s="397"/>
      <c r="BA1334" s="553"/>
      <c r="BB1334" s="397"/>
      <c r="BC1334" s="397"/>
      <c r="BD1334" s="397"/>
      <c r="BE1334" s="397"/>
      <c r="BF1334" s="397"/>
      <c r="BG1334" s="397"/>
      <c r="BH1334" s="397"/>
      <c r="BI1334" s="397"/>
      <c r="BJ1334" s="397"/>
      <c r="BK1334" s="397"/>
    </row>
    <row r="1335" spans="2:63" x14ac:dyDescent="0.35">
      <c r="B1335" s="80"/>
      <c r="C1335" s="119"/>
      <c r="D1335" s="119"/>
      <c r="E1335" s="202"/>
      <c r="F1335" s="119"/>
      <c r="G1335" s="120"/>
      <c r="H1335" s="41"/>
      <c r="I1335" s="41"/>
      <c r="J1335" s="944">
        <f t="shared" si="158"/>
        <v>0</v>
      </c>
      <c r="K1335" s="292">
        <f t="shared" si="159"/>
        <v>0</v>
      </c>
      <c r="L1335" s="327">
        <f>IF(I1335&lt;(INDEX(Lookup!$U$2:$U$10,MATCH($D$45,Lookup!$S$2:$S$10,0))),0,365)</f>
        <v>0</v>
      </c>
      <c r="M1335" s="292">
        <f t="shared" si="157"/>
        <v>0</v>
      </c>
      <c r="N1335" s="371"/>
      <c r="O1335" s="150"/>
      <c r="P1335" s="397"/>
      <c r="Q1335" s="555"/>
      <c r="R1335" s="576">
        <f t="shared" si="160"/>
        <v>0</v>
      </c>
      <c r="S1335" s="576">
        <f t="shared" si="161"/>
        <v>0</v>
      </c>
      <c r="T1335" s="576">
        <f t="shared" si="162"/>
        <v>0</v>
      </c>
      <c r="U1335" s="576">
        <f t="shared" si="163"/>
        <v>0</v>
      </c>
      <c r="V1335" s="553"/>
      <c r="W1335" s="553"/>
      <c r="X1335" s="553"/>
      <c r="Y1335" s="553"/>
      <c r="Z1335" s="397"/>
      <c r="AA1335" s="397"/>
      <c r="AB1335" s="397"/>
      <c r="AC1335" s="397"/>
      <c r="AD1335" s="397"/>
      <c r="AE1335" s="397"/>
      <c r="AF1335" s="397"/>
      <c r="AG1335" s="397"/>
      <c r="AH1335" s="397"/>
      <c r="AI1335" s="397"/>
      <c r="AJ1335" s="397"/>
      <c r="AK1335" s="397"/>
      <c r="AL1335" s="397"/>
      <c r="AM1335" s="397"/>
      <c r="AN1335" s="397"/>
      <c r="AO1335" s="397"/>
      <c r="AP1335" s="397"/>
      <c r="AQ1335" s="397"/>
      <c r="AR1335" s="397"/>
      <c r="AS1335" s="397"/>
      <c r="AT1335" s="397"/>
      <c r="AU1335" s="397"/>
      <c r="AV1335" s="397"/>
      <c r="AW1335" s="397"/>
      <c r="AX1335" s="397"/>
      <c r="AY1335" s="397"/>
      <c r="AZ1335" s="397"/>
      <c r="BA1335" s="553"/>
      <c r="BB1335" s="397"/>
      <c r="BC1335" s="397"/>
      <c r="BD1335" s="397"/>
      <c r="BE1335" s="397"/>
      <c r="BF1335" s="397"/>
      <c r="BG1335" s="397"/>
      <c r="BH1335" s="397"/>
      <c r="BI1335" s="397"/>
      <c r="BJ1335" s="397"/>
      <c r="BK1335" s="397"/>
    </row>
    <row r="1336" spans="2:63" x14ac:dyDescent="0.35">
      <c r="B1336" s="80"/>
      <c r="C1336" s="119"/>
      <c r="D1336" s="119"/>
      <c r="E1336" s="202"/>
      <c r="F1336" s="119"/>
      <c r="G1336" s="120"/>
      <c r="H1336" s="41"/>
      <c r="I1336" s="41"/>
      <c r="J1336" s="944">
        <f t="shared" si="158"/>
        <v>0</v>
      </c>
      <c r="K1336" s="292">
        <f t="shared" si="159"/>
        <v>0</v>
      </c>
      <c r="L1336" s="327">
        <f>IF(I1336&lt;(INDEX(Lookup!$U$2:$U$10,MATCH($D$45,Lookup!$S$2:$S$10,0))),0,365)</f>
        <v>0</v>
      </c>
      <c r="M1336" s="292">
        <f t="shared" si="157"/>
        <v>0</v>
      </c>
      <c r="N1336" s="371"/>
      <c r="O1336" s="150"/>
      <c r="P1336" s="397"/>
      <c r="Q1336" s="555"/>
      <c r="R1336" s="576">
        <f t="shared" si="160"/>
        <v>0</v>
      </c>
      <c r="S1336" s="576">
        <f t="shared" si="161"/>
        <v>0</v>
      </c>
      <c r="T1336" s="576">
        <f t="shared" si="162"/>
        <v>0</v>
      </c>
      <c r="U1336" s="576">
        <f t="shared" si="163"/>
        <v>0</v>
      </c>
      <c r="V1336" s="553"/>
      <c r="W1336" s="553"/>
      <c r="X1336" s="553"/>
      <c r="Y1336" s="553"/>
      <c r="Z1336" s="397"/>
      <c r="AA1336" s="397"/>
      <c r="AB1336" s="397"/>
      <c r="AC1336" s="397"/>
      <c r="AD1336" s="397"/>
      <c r="AE1336" s="397"/>
      <c r="AF1336" s="397"/>
      <c r="AG1336" s="397"/>
      <c r="AH1336" s="397"/>
      <c r="AI1336" s="397"/>
      <c r="AJ1336" s="397"/>
      <c r="AK1336" s="397"/>
      <c r="AL1336" s="397"/>
      <c r="AM1336" s="397"/>
      <c r="AN1336" s="397"/>
      <c r="AO1336" s="397"/>
      <c r="AP1336" s="397"/>
      <c r="AQ1336" s="397"/>
      <c r="AR1336" s="397"/>
      <c r="AS1336" s="397"/>
      <c r="AT1336" s="397"/>
      <c r="AU1336" s="397"/>
      <c r="AV1336" s="397"/>
      <c r="AW1336" s="397"/>
      <c r="AX1336" s="397"/>
      <c r="AY1336" s="397"/>
      <c r="AZ1336" s="397"/>
      <c r="BA1336" s="553"/>
      <c r="BB1336" s="397"/>
      <c r="BC1336" s="397"/>
      <c r="BD1336" s="397"/>
      <c r="BE1336" s="397"/>
      <c r="BF1336" s="397"/>
      <c r="BG1336" s="397"/>
      <c r="BH1336" s="397"/>
      <c r="BI1336" s="397"/>
      <c r="BJ1336" s="397"/>
      <c r="BK1336" s="397"/>
    </row>
    <row r="1337" spans="2:63" x14ac:dyDescent="0.35">
      <c r="B1337" s="80"/>
      <c r="C1337" s="119"/>
      <c r="D1337" s="119"/>
      <c r="E1337" s="202"/>
      <c r="F1337" s="119"/>
      <c r="G1337" s="120"/>
      <c r="H1337" s="41"/>
      <c r="I1337" s="41"/>
      <c r="J1337" s="944">
        <f t="shared" si="158"/>
        <v>0</v>
      </c>
      <c r="K1337" s="292">
        <f t="shared" si="159"/>
        <v>0</v>
      </c>
      <c r="L1337" s="327">
        <f>IF(I1337&lt;(INDEX(Lookup!$U$2:$U$10,MATCH($D$45,Lookup!$S$2:$S$10,0))),0,365)</f>
        <v>0</v>
      </c>
      <c r="M1337" s="292">
        <f t="shared" si="157"/>
        <v>0</v>
      </c>
      <c r="N1337" s="371"/>
      <c r="O1337" s="150"/>
      <c r="P1337" s="397"/>
      <c r="Q1337" s="555"/>
      <c r="R1337" s="576">
        <f t="shared" si="160"/>
        <v>0</v>
      </c>
      <c r="S1337" s="576">
        <f t="shared" si="161"/>
        <v>0</v>
      </c>
      <c r="T1337" s="576">
        <f t="shared" si="162"/>
        <v>0</v>
      </c>
      <c r="U1337" s="576">
        <f t="shared" si="163"/>
        <v>0</v>
      </c>
      <c r="V1337" s="553"/>
      <c r="W1337" s="553"/>
      <c r="X1337" s="553"/>
      <c r="Y1337" s="553"/>
      <c r="Z1337" s="397"/>
      <c r="AA1337" s="397"/>
      <c r="AB1337" s="397"/>
      <c r="AC1337" s="397"/>
      <c r="AD1337" s="397"/>
      <c r="AE1337" s="397"/>
      <c r="AF1337" s="397"/>
      <c r="AG1337" s="397"/>
      <c r="AH1337" s="397"/>
      <c r="AI1337" s="397"/>
      <c r="AJ1337" s="397"/>
      <c r="AK1337" s="397"/>
      <c r="AL1337" s="397"/>
      <c r="AM1337" s="397"/>
      <c r="AN1337" s="397"/>
      <c r="AO1337" s="397"/>
      <c r="AP1337" s="397"/>
      <c r="AQ1337" s="397"/>
      <c r="AR1337" s="397"/>
      <c r="AS1337" s="397"/>
      <c r="AT1337" s="397"/>
      <c r="AU1337" s="397"/>
      <c r="AV1337" s="397"/>
      <c r="AW1337" s="397"/>
      <c r="AX1337" s="397"/>
      <c r="AY1337" s="397"/>
      <c r="AZ1337" s="397"/>
      <c r="BA1337" s="553"/>
      <c r="BB1337" s="397"/>
      <c r="BC1337" s="397"/>
      <c r="BD1337" s="397"/>
      <c r="BE1337" s="397"/>
      <c r="BF1337" s="397"/>
      <c r="BG1337" s="397"/>
      <c r="BH1337" s="397"/>
      <c r="BI1337" s="397"/>
      <c r="BJ1337" s="397"/>
      <c r="BK1337" s="397"/>
    </row>
    <row r="1338" spans="2:63" x14ac:dyDescent="0.35">
      <c r="B1338" s="80"/>
      <c r="C1338" s="119"/>
      <c r="D1338" s="119"/>
      <c r="E1338" s="202"/>
      <c r="F1338" s="119"/>
      <c r="G1338" s="120"/>
      <c r="H1338" s="41"/>
      <c r="I1338" s="41"/>
      <c r="J1338" s="944">
        <f t="shared" si="158"/>
        <v>0</v>
      </c>
      <c r="K1338" s="292">
        <f t="shared" si="159"/>
        <v>0</v>
      </c>
      <c r="L1338" s="327">
        <f>IF(I1338&lt;(INDEX(Lookup!$U$2:$U$10,MATCH($D$45,Lookup!$S$2:$S$10,0))),0,365)</f>
        <v>0</v>
      </c>
      <c r="M1338" s="292">
        <f t="shared" si="157"/>
        <v>0</v>
      </c>
      <c r="N1338" s="371"/>
      <c r="O1338" s="150"/>
      <c r="P1338" s="397"/>
      <c r="Q1338" s="555"/>
      <c r="R1338" s="576">
        <f t="shared" si="160"/>
        <v>0</v>
      </c>
      <c r="S1338" s="576">
        <f t="shared" si="161"/>
        <v>0</v>
      </c>
      <c r="T1338" s="576">
        <f t="shared" si="162"/>
        <v>0</v>
      </c>
      <c r="U1338" s="576">
        <f t="shared" si="163"/>
        <v>0</v>
      </c>
      <c r="V1338" s="553"/>
      <c r="W1338" s="553"/>
      <c r="X1338" s="553"/>
      <c r="Y1338" s="553"/>
      <c r="Z1338" s="397"/>
      <c r="AA1338" s="397"/>
      <c r="AB1338" s="397"/>
      <c r="AC1338" s="397"/>
      <c r="AD1338" s="397"/>
      <c r="AE1338" s="397"/>
      <c r="AF1338" s="397"/>
      <c r="AG1338" s="397"/>
      <c r="AH1338" s="397"/>
      <c r="AI1338" s="397"/>
      <c r="AJ1338" s="397"/>
      <c r="AK1338" s="397"/>
      <c r="AL1338" s="397"/>
      <c r="AM1338" s="397"/>
      <c r="AN1338" s="397"/>
      <c r="AO1338" s="397"/>
      <c r="AP1338" s="397"/>
      <c r="AQ1338" s="397"/>
      <c r="AR1338" s="397"/>
      <c r="AS1338" s="397"/>
      <c r="AT1338" s="397"/>
      <c r="AU1338" s="397"/>
      <c r="AV1338" s="397"/>
      <c r="AW1338" s="397"/>
      <c r="AX1338" s="397"/>
      <c r="AY1338" s="397"/>
      <c r="AZ1338" s="397"/>
      <c r="BA1338" s="553"/>
      <c r="BB1338" s="397"/>
      <c r="BC1338" s="397"/>
      <c r="BD1338" s="397"/>
      <c r="BE1338" s="397"/>
      <c r="BF1338" s="397"/>
      <c r="BG1338" s="397"/>
      <c r="BH1338" s="397"/>
      <c r="BI1338" s="397"/>
      <c r="BJ1338" s="397"/>
      <c r="BK1338" s="397"/>
    </row>
    <row r="1339" spans="2:63" x14ac:dyDescent="0.35">
      <c r="B1339" s="80"/>
      <c r="C1339" s="119"/>
      <c r="D1339" s="119"/>
      <c r="E1339" s="202"/>
      <c r="F1339" s="119"/>
      <c r="G1339" s="120"/>
      <c r="H1339" s="41"/>
      <c r="I1339" s="41"/>
      <c r="J1339" s="944">
        <f t="shared" si="158"/>
        <v>0</v>
      </c>
      <c r="K1339" s="292">
        <f t="shared" si="159"/>
        <v>0</v>
      </c>
      <c r="L1339" s="327">
        <f>IF(I1339&lt;(INDEX(Lookup!$U$2:$U$10,MATCH($D$45,Lookup!$S$2:$S$10,0))),0,365)</f>
        <v>0</v>
      </c>
      <c r="M1339" s="292">
        <f t="shared" si="157"/>
        <v>0</v>
      </c>
      <c r="N1339" s="371"/>
      <c r="O1339" s="150"/>
      <c r="P1339" s="397"/>
      <c r="Q1339" s="555"/>
      <c r="R1339" s="576">
        <f t="shared" si="160"/>
        <v>0</v>
      </c>
      <c r="S1339" s="576">
        <f t="shared" si="161"/>
        <v>0</v>
      </c>
      <c r="T1339" s="576">
        <f t="shared" si="162"/>
        <v>0</v>
      </c>
      <c r="U1339" s="576">
        <f t="shared" si="163"/>
        <v>0</v>
      </c>
      <c r="V1339" s="553"/>
      <c r="W1339" s="553"/>
      <c r="X1339" s="553"/>
      <c r="Y1339" s="553"/>
      <c r="Z1339" s="397"/>
      <c r="AA1339" s="397"/>
      <c r="AB1339" s="397"/>
      <c r="AC1339" s="397"/>
      <c r="AD1339" s="397"/>
      <c r="AE1339" s="397"/>
      <c r="AF1339" s="397"/>
      <c r="AG1339" s="397"/>
      <c r="AH1339" s="397"/>
      <c r="AI1339" s="397"/>
      <c r="AJ1339" s="397"/>
      <c r="AK1339" s="397"/>
      <c r="AL1339" s="397"/>
      <c r="AM1339" s="397"/>
      <c r="AN1339" s="397"/>
      <c r="AO1339" s="397"/>
      <c r="AP1339" s="397"/>
      <c r="AQ1339" s="397"/>
      <c r="AR1339" s="397"/>
      <c r="AS1339" s="397"/>
      <c r="AT1339" s="397"/>
      <c r="AU1339" s="397"/>
      <c r="AV1339" s="397"/>
      <c r="AW1339" s="397"/>
      <c r="AX1339" s="397"/>
      <c r="AY1339" s="397"/>
      <c r="AZ1339" s="397"/>
      <c r="BA1339" s="553"/>
      <c r="BB1339" s="397"/>
      <c r="BC1339" s="397"/>
      <c r="BD1339" s="397"/>
      <c r="BE1339" s="397"/>
      <c r="BF1339" s="397"/>
      <c r="BG1339" s="397"/>
      <c r="BH1339" s="397"/>
      <c r="BI1339" s="397"/>
      <c r="BJ1339" s="397"/>
      <c r="BK1339" s="397"/>
    </row>
    <row r="1340" spans="2:63" x14ac:dyDescent="0.35">
      <c r="B1340" s="80"/>
      <c r="C1340" s="119"/>
      <c r="D1340" s="119"/>
      <c r="E1340" s="202"/>
      <c r="F1340" s="119"/>
      <c r="G1340" s="120"/>
      <c r="H1340" s="41"/>
      <c r="I1340" s="41"/>
      <c r="J1340" s="944">
        <f t="shared" si="158"/>
        <v>0</v>
      </c>
      <c r="K1340" s="292">
        <f t="shared" si="159"/>
        <v>0</v>
      </c>
      <c r="L1340" s="327">
        <f>IF(I1340&lt;(INDEX(Lookup!$U$2:$U$10,MATCH($D$45,Lookup!$S$2:$S$10,0))),0,365)</f>
        <v>0</v>
      </c>
      <c r="M1340" s="292">
        <f t="shared" si="157"/>
        <v>0</v>
      </c>
      <c r="N1340" s="371"/>
      <c r="O1340" s="150"/>
      <c r="P1340" s="397"/>
      <c r="Q1340" s="555"/>
      <c r="R1340" s="576">
        <f t="shared" si="160"/>
        <v>0</v>
      </c>
      <c r="S1340" s="576">
        <f t="shared" si="161"/>
        <v>0</v>
      </c>
      <c r="T1340" s="576">
        <f t="shared" si="162"/>
        <v>0</v>
      </c>
      <c r="U1340" s="576">
        <f t="shared" si="163"/>
        <v>0</v>
      </c>
      <c r="V1340" s="553"/>
      <c r="W1340" s="553"/>
      <c r="X1340" s="553"/>
      <c r="Y1340" s="553"/>
      <c r="Z1340" s="397"/>
      <c r="AA1340" s="397"/>
      <c r="AB1340" s="397"/>
      <c r="AC1340" s="397"/>
      <c r="AD1340" s="397"/>
      <c r="AE1340" s="397"/>
      <c r="AF1340" s="397"/>
      <c r="AG1340" s="397"/>
      <c r="AH1340" s="397"/>
      <c r="AI1340" s="397"/>
      <c r="AJ1340" s="397"/>
      <c r="AK1340" s="397"/>
      <c r="AL1340" s="397"/>
      <c r="AM1340" s="397"/>
      <c r="AN1340" s="397"/>
      <c r="AO1340" s="397"/>
      <c r="AP1340" s="397"/>
      <c r="AQ1340" s="397"/>
      <c r="AR1340" s="397"/>
      <c r="AS1340" s="397"/>
      <c r="AT1340" s="397"/>
      <c r="AU1340" s="397"/>
      <c r="AV1340" s="397"/>
      <c r="AW1340" s="397"/>
      <c r="AX1340" s="397"/>
      <c r="AY1340" s="397"/>
      <c r="AZ1340" s="397"/>
      <c r="BA1340" s="553"/>
      <c r="BB1340" s="397"/>
      <c r="BC1340" s="397"/>
      <c r="BD1340" s="397"/>
      <c r="BE1340" s="397"/>
      <c r="BF1340" s="397"/>
      <c r="BG1340" s="397"/>
      <c r="BH1340" s="397"/>
      <c r="BI1340" s="397"/>
      <c r="BJ1340" s="397"/>
      <c r="BK1340" s="397"/>
    </row>
    <row r="1341" spans="2:63" x14ac:dyDescent="0.35">
      <c r="B1341" s="80"/>
      <c r="C1341" s="119"/>
      <c r="D1341" s="119"/>
      <c r="E1341" s="202"/>
      <c r="F1341" s="119"/>
      <c r="G1341" s="120"/>
      <c r="H1341" s="41"/>
      <c r="I1341" s="41"/>
      <c r="J1341" s="944">
        <f t="shared" si="158"/>
        <v>0</v>
      </c>
      <c r="K1341" s="292">
        <f t="shared" si="159"/>
        <v>0</v>
      </c>
      <c r="L1341" s="327">
        <f>IF(I1341&lt;(INDEX(Lookup!$U$2:$U$10,MATCH($D$45,Lookup!$S$2:$S$10,0))),0,365)</f>
        <v>0</v>
      </c>
      <c r="M1341" s="292">
        <f t="shared" si="157"/>
        <v>0</v>
      </c>
      <c r="N1341" s="371"/>
      <c r="O1341" s="150"/>
      <c r="P1341" s="397"/>
      <c r="Q1341" s="555"/>
      <c r="R1341" s="576">
        <f t="shared" si="160"/>
        <v>0</v>
      </c>
      <c r="S1341" s="576">
        <f t="shared" si="161"/>
        <v>0</v>
      </c>
      <c r="T1341" s="576">
        <f t="shared" si="162"/>
        <v>0</v>
      </c>
      <c r="U1341" s="576">
        <f t="shared" si="163"/>
        <v>0</v>
      </c>
      <c r="V1341" s="553"/>
      <c r="W1341" s="553"/>
      <c r="X1341" s="553"/>
      <c r="Y1341" s="553"/>
      <c r="Z1341" s="397"/>
      <c r="AA1341" s="397"/>
      <c r="AB1341" s="397"/>
      <c r="AC1341" s="397"/>
      <c r="AD1341" s="397"/>
      <c r="AE1341" s="397"/>
      <c r="AF1341" s="397"/>
      <c r="AG1341" s="397"/>
      <c r="AH1341" s="397"/>
      <c r="AI1341" s="397"/>
      <c r="AJ1341" s="397"/>
      <c r="AK1341" s="397"/>
      <c r="AL1341" s="397"/>
      <c r="AM1341" s="397"/>
      <c r="AN1341" s="397"/>
      <c r="AO1341" s="397"/>
      <c r="AP1341" s="397"/>
      <c r="AQ1341" s="397"/>
      <c r="AR1341" s="397"/>
      <c r="AS1341" s="397"/>
      <c r="AT1341" s="397"/>
      <c r="AU1341" s="397"/>
      <c r="AV1341" s="397"/>
      <c r="AW1341" s="397"/>
      <c r="AX1341" s="397"/>
      <c r="AY1341" s="397"/>
      <c r="AZ1341" s="397"/>
      <c r="BA1341" s="553"/>
      <c r="BB1341" s="397"/>
      <c r="BC1341" s="397"/>
      <c r="BD1341" s="397"/>
      <c r="BE1341" s="397"/>
      <c r="BF1341" s="397"/>
      <c r="BG1341" s="397"/>
      <c r="BH1341" s="397"/>
      <c r="BI1341" s="397"/>
      <c r="BJ1341" s="397"/>
      <c r="BK1341" s="397"/>
    </row>
    <row r="1342" spans="2:63" x14ac:dyDescent="0.35">
      <c r="B1342" s="80"/>
      <c r="C1342" s="119"/>
      <c r="D1342" s="119"/>
      <c r="E1342" s="202"/>
      <c r="F1342" s="119"/>
      <c r="G1342" s="120"/>
      <c r="H1342" s="41"/>
      <c r="I1342" s="41"/>
      <c r="J1342" s="944">
        <f t="shared" si="158"/>
        <v>0</v>
      </c>
      <c r="K1342" s="292">
        <f t="shared" si="159"/>
        <v>0</v>
      </c>
      <c r="L1342" s="327">
        <f>IF(I1342&lt;(INDEX(Lookup!$U$2:$U$10,MATCH($D$45,Lookup!$S$2:$S$10,0))),0,365)</f>
        <v>0</v>
      </c>
      <c r="M1342" s="292">
        <f t="shared" si="157"/>
        <v>0</v>
      </c>
      <c r="N1342" s="371"/>
      <c r="O1342" s="150"/>
      <c r="P1342" s="397"/>
      <c r="Q1342" s="555"/>
      <c r="R1342" s="576">
        <f t="shared" si="160"/>
        <v>0</v>
      </c>
      <c r="S1342" s="576">
        <f t="shared" si="161"/>
        <v>0</v>
      </c>
      <c r="T1342" s="576">
        <f t="shared" si="162"/>
        <v>0</v>
      </c>
      <c r="U1342" s="576">
        <f t="shared" si="163"/>
        <v>0</v>
      </c>
      <c r="V1342" s="553"/>
      <c r="W1342" s="553"/>
      <c r="X1342" s="553"/>
      <c r="Y1342" s="553"/>
      <c r="Z1342" s="397"/>
      <c r="AA1342" s="397"/>
      <c r="AB1342" s="397"/>
      <c r="AC1342" s="397"/>
      <c r="AD1342" s="397"/>
      <c r="AE1342" s="397"/>
      <c r="AF1342" s="397"/>
      <c r="AG1342" s="397"/>
      <c r="AH1342" s="397"/>
      <c r="AI1342" s="397"/>
      <c r="AJ1342" s="397"/>
      <c r="AK1342" s="397"/>
      <c r="AL1342" s="397"/>
      <c r="AM1342" s="397"/>
      <c r="AN1342" s="397"/>
      <c r="AO1342" s="397"/>
      <c r="AP1342" s="397"/>
      <c r="AQ1342" s="397"/>
      <c r="AR1342" s="397"/>
      <c r="AS1342" s="397"/>
      <c r="AT1342" s="397"/>
      <c r="AU1342" s="397"/>
      <c r="AV1342" s="397"/>
      <c r="AW1342" s="397"/>
      <c r="AX1342" s="397"/>
      <c r="AY1342" s="397"/>
      <c r="AZ1342" s="397"/>
      <c r="BA1342" s="553"/>
      <c r="BB1342" s="397"/>
      <c r="BC1342" s="397"/>
      <c r="BD1342" s="397"/>
      <c r="BE1342" s="397"/>
      <c r="BF1342" s="397"/>
      <c r="BG1342" s="397"/>
      <c r="BH1342" s="397"/>
      <c r="BI1342" s="397"/>
      <c r="BJ1342" s="397"/>
      <c r="BK1342" s="397"/>
    </row>
    <row r="1343" spans="2:63" x14ac:dyDescent="0.35">
      <c r="B1343" s="80"/>
      <c r="C1343" s="119"/>
      <c r="D1343" s="119"/>
      <c r="E1343" s="202"/>
      <c r="F1343" s="119"/>
      <c r="G1343" s="120"/>
      <c r="H1343" s="41"/>
      <c r="I1343" s="41"/>
      <c r="J1343" s="944">
        <f t="shared" si="158"/>
        <v>0</v>
      </c>
      <c r="K1343" s="292">
        <f t="shared" si="159"/>
        <v>0</v>
      </c>
      <c r="L1343" s="327">
        <f>IF(I1343&lt;(INDEX(Lookup!$U$2:$U$10,MATCH($D$45,Lookup!$S$2:$S$10,0))),0,365)</f>
        <v>0</v>
      </c>
      <c r="M1343" s="292">
        <f t="shared" si="157"/>
        <v>0</v>
      </c>
      <c r="N1343" s="371"/>
      <c r="O1343" s="150"/>
      <c r="P1343" s="397"/>
      <c r="Q1343" s="555"/>
      <c r="R1343" s="576">
        <f t="shared" si="160"/>
        <v>0</v>
      </c>
      <c r="S1343" s="576">
        <f t="shared" si="161"/>
        <v>0</v>
      </c>
      <c r="T1343" s="576">
        <f t="shared" si="162"/>
        <v>0</v>
      </c>
      <c r="U1343" s="576">
        <f t="shared" si="163"/>
        <v>0</v>
      </c>
      <c r="V1343" s="553"/>
      <c r="W1343" s="553"/>
      <c r="X1343" s="553"/>
      <c r="Y1343" s="553"/>
      <c r="Z1343" s="397"/>
      <c r="AA1343" s="397"/>
      <c r="AB1343" s="397"/>
      <c r="AC1343" s="397"/>
      <c r="AD1343" s="397"/>
      <c r="AE1343" s="397"/>
      <c r="AF1343" s="397"/>
      <c r="AG1343" s="397"/>
      <c r="AH1343" s="397"/>
      <c r="AI1343" s="397"/>
      <c r="AJ1343" s="397"/>
      <c r="AK1343" s="397"/>
      <c r="AL1343" s="397"/>
      <c r="AM1343" s="397"/>
      <c r="AN1343" s="397"/>
      <c r="AO1343" s="397"/>
      <c r="AP1343" s="397"/>
      <c r="AQ1343" s="397"/>
      <c r="AR1343" s="397"/>
      <c r="AS1343" s="397"/>
      <c r="AT1343" s="397"/>
      <c r="AU1343" s="397"/>
      <c r="AV1343" s="397"/>
      <c r="AW1343" s="397"/>
      <c r="AX1343" s="397"/>
      <c r="AY1343" s="397"/>
      <c r="AZ1343" s="397"/>
      <c r="BA1343" s="553"/>
      <c r="BB1343" s="397"/>
      <c r="BC1343" s="397"/>
      <c r="BD1343" s="397"/>
      <c r="BE1343" s="397"/>
      <c r="BF1343" s="397"/>
      <c r="BG1343" s="397"/>
      <c r="BH1343" s="397"/>
      <c r="BI1343" s="397"/>
      <c r="BJ1343" s="397"/>
      <c r="BK1343" s="397"/>
    </row>
    <row r="1344" spans="2:63" x14ac:dyDescent="0.35">
      <c r="B1344" s="80"/>
      <c r="C1344" s="119"/>
      <c r="D1344" s="119"/>
      <c r="E1344" s="202"/>
      <c r="F1344" s="119"/>
      <c r="G1344" s="120"/>
      <c r="H1344" s="41"/>
      <c r="I1344" s="41"/>
      <c r="J1344" s="944">
        <f t="shared" si="158"/>
        <v>0</v>
      </c>
      <c r="K1344" s="292">
        <f t="shared" si="159"/>
        <v>0</v>
      </c>
      <c r="L1344" s="327">
        <f>IF(I1344&lt;(INDEX(Lookup!$U$2:$U$10,MATCH($D$45,Lookup!$S$2:$S$10,0))),0,365)</f>
        <v>0</v>
      </c>
      <c r="M1344" s="292">
        <f t="shared" si="157"/>
        <v>0</v>
      </c>
      <c r="N1344" s="371"/>
      <c r="O1344" s="150"/>
      <c r="P1344" s="397"/>
      <c r="Q1344" s="555"/>
      <c r="R1344" s="576">
        <f t="shared" si="160"/>
        <v>0</v>
      </c>
      <c r="S1344" s="576">
        <f t="shared" si="161"/>
        <v>0</v>
      </c>
      <c r="T1344" s="576">
        <f t="shared" si="162"/>
        <v>0</v>
      </c>
      <c r="U1344" s="576">
        <f t="shared" si="163"/>
        <v>0</v>
      </c>
      <c r="V1344" s="553"/>
      <c r="W1344" s="553"/>
      <c r="X1344" s="553"/>
      <c r="Y1344" s="553"/>
      <c r="Z1344" s="397"/>
      <c r="AA1344" s="397"/>
      <c r="AB1344" s="397"/>
      <c r="AC1344" s="397"/>
      <c r="AD1344" s="397"/>
      <c r="AE1344" s="397"/>
      <c r="AF1344" s="397"/>
      <c r="AG1344" s="397"/>
      <c r="AH1344" s="397"/>
      <c r="AI1344" s="397"/>
      <c r="AJ1344" s="397"/>
      <c r="AK1344" s="397"/>
      <c r="AL1344" s="397"/>
      <c r="AM1344" s="397"/>
      <c r="AN1344" s="397"/>
      <c r="AO1344" s="397"/>
      <c r="AP1344" s="397"/>
      <c r="AQ1344" s="397"/>
      <c r="AR1344" s="397"/>
      <c r="AS1344" s="397"/>
      <c r="AT1344" s="397"/>
      <c r="AU1344" s="397"/>
      <c r="AV1344" s="397"/>
      <c r="AW1344" s="397"/>
      <c r="AX1344" s="397"/>
      <c r="AY1344" s="397"/>
      <c r="AZ1344" s="397"/>
      <c r="BA1344" s="553"/>
      <c r="BB1344" s="397"/>
      <c r="BC1344" s="397"/>
      <c r="BD1344" s="397"/>
      <c r="BE1344" s="397"/>
      <c r="BF1344" s="397"/>
      <c r="BG1344" s="397"/>
      <c r="BH1344" s="397"/>
      <c r="BI1344" s="397"/>
      <c r="BJ1344" s="397"/>
      <c r="BK1344" s="397"/>
    </row>
    <row r="1345" spans="2:63" x14ac:dyDescent="0.35">
      <c r="B1345" s="80"/>
      <c r="C1345" s="119"/>
      <c r="D1345" s="119"/>
      <c r="E1345" s="202"/>
      <c r="F1345" s="119"/>
      <c r="G1345" s="120"/>
      <c r="H1345" s="41"/>
      <c r="I1345" s="41"/>
      <c r="J1345" s="944">
        <f t="shared" si="158"/>
        <v>0</v>
      </c>
      <c r="K1345" s="292">
        <f t="shared" si="159"/>
        <v>0</v>
      </c>
      <c r="L1345" s="327">
        <f>IF(I1345&lt;(INDEX(Lookup!$U$2:$U$10,MATCH($D$45,Lookup!$S$2:$S$10,0))),0,365)</f>
        <v>0</v>
      </c>
      <c r="M1345" s="292">
        <f t="shared" si="157"/>
        <v>0</v>
      </c>
      <c r="N1345" s="371"/>
      <c r="O1345" s="150"/>
      <c r="P1345" s="397"/>
      <c r="Q1345" s="555"/>
      <c r="R1345" s="576">
        <f t="shared" si="160"/>
        <v>0</v>
      </c>
      <c r="S1345" s="576">
        <f t="shared" si="161"/>
        <v>0</v>
      </c>
      <c r="T1345" s="576">
        <f t="shared" si="162"/>
        <v>0</v>
      </c>
      <c r="U1345" s="576">
        <f t="shared" si="163"/>
        <v>0</v>
      </c>
      <c r="V1345" s="553"/>
      <c r="W1345" s="553"/>
      <c r="X1345" s="553"/>
      <c r="Y1345" s="553"/>
      <c r="Z1345" s="397"/>
      <c r="AA1345" s="397"/>
      <c r="AB1345" s="397"/>
      <c r="AC1345" s="397"/>
      <c r="AD1345" s="397"/>
      <c r="AE1345" s="397"/>
      <c r="AF1345" s="397"/>
      <c r="AG1345" s="397"/>
      <c r="AH1345" s="397"/>
      <c r="AI1345" s="397"/>
      <c r="AJ1345" s="397"/>
      <c r="AK1345" s="397"/>
      <c r="AL1345" s="397"/>
      <c r="AM1345" s="397"/>
      <c r="AN1345" s="397"/>
      <c r="AO1345" s="397"/>
      <c r="AP1345" s="397"/>
      <c r="AQ1345" s="397"/>
      <c r="AR1345" s="397"/>
      <c r="AS1345" s="397"/>
      <c r="AT1345" s="397"/>
      <c r="AU1345" s="397"/>
      <c r="AV1345" s="397"/>
      <c r="AW1345" s="397"/>
      <c r="AX1345" s="397"/>
      <c r="AY1345" s="397"/>
      <c r="AZ1345" s="397"/>
      <c r="BA1345" s="553"/>
      <c r="BB1345" s="397"/>
      <c r="BC1345" s="397"/>
      <c r="BD1345" s="397"/>
      <c r="BE1345" s="397"/>
      <c r="BF1345" s="397"/>
      <c r="BG1345" s="397"/>
      <c r="BH1345" s="397"/>
      <c r="BI1345" s="397"/>
      <c r="BJ1345" s="397"/>
      <c r="BK1345" s="397"/>
    </row>
    <row r="1346" spans="2:63" x14ac:dyDescent="0.35">
      <c r="B1346" s="80"/>
      <c r="C1346" s="119"/>
      <c r="D1346" s="119"/>
      <c r="E1346" s="202"/>
      <c r="F1346" s="119"/>
      <c r="G1346" s="120"/>
      <c r="H1346" s="41"/>
      <c r="I1346" s="41"/>
      <c r="J1346" s="944">
        <f t="shared" si="158"/>
        <v>0</v>
      </c>
      <c r="K1346" s="292">
        <f t="shared" si="159"/>
        <v>0</v>
      </c>
      <c r="L1346" s="327">
        <f>IF(I1346&lt;(INDEX(Lookup!$U$2:$U$10,MATCH($D$45,Lookup!$S$2:$S$10,0))),0,365)</f>
        <v>0</v>
      </c>
      <c r="M1346" s="292">
        <f t="shared" si="157"/>
        <v>0</v>
      </c>
      <c r="N1346" s="371"/>
      <c r="O1346" s="150"/>
      <c r="P1346" s="397"/>
      <c r="Q1346" s="555"/>
      <c r="R1346" s="576">
        <f t="shared" si="160"/>
        <v>0</v>
      </c>
      <c r="S1346" s="576">
        <f t="shared" si="161"/>
        <v>0</v>
      </c>
      <c r="T1346" s="576">
        <f t="shared" si="162"/>
        <v>0</v>
      </c>
      <c r="U1346" s="576">
        <f t="shared" si="163"/>
        <v>0</v>
      </c>
      <c r="V1346" s="553"/>
      <c r="W1346" s="553"/>
      <c r="X1346" s="553"/>
      <c r="Y1346" s="553"/>
      <c r="Z1346" s="397"/>
      <c r="AA1346" s="397"/>
      <c r="AB1346" s="397"/>
      <c r="AC1346" s="397"/>
      <c r="AD1346" s="397"/>
      <c r="AE1346" s="397"/>
      <c r="AF1346" s="397"/>
      <c r="AG1346" s="397"/>
      <c r="AH1346" s="397"/>
      <c r="AI1346" s="397"/>
      <c r="AJ1346" s="397"/>
      <c r="AK1346" s="397"/>
      <c r="AL1346" s="397"/>
      <c r="AM1346" s="397"/>
      <c r="AN1346" s="397"/>
      <c r="AO1346" s="397"/>
      <c r="AP1346" s="397"/>
      <c r="AQ1346" s="397"/>
      <c r="AR1346" s="397"/>
      <c r="AS1346" s="397"/>
      <c r="AT1346" s="397"/>
      <c r="AU1346" s="397"/>
      <c r="AV1346" s="397"/>
      <c r="AW1346" s="397"/>
      <c r="AX1346" s="397"/>
      <c r="AY1346" s="397"/>
      <c r="AZ1346" s="397"/>
      <c r="BA1346" s="553"/>
      <c r="BB1346" s="397"/>
      <c r="BC1346" s="397"/>
      <c r="BD1346" s="397"/>
      <c r="BE1346" s="397"/>
      <c r="BF1346" s="397"/>
      <c r="BG1346" s="397"/>
      <c r="BH1346" s="397"/>
      <c r="BI1346" s="397"/>
      <c r="BJ1346" s="397"/>
      <c r="BK1346" s="397"/>
    </row>
    <row r="1347" spans="2:63" x14ac:dyDescent="0.35">
      <c r="B1347" s="80"/>
      <c r="C1347" s="119"/>
      <c r="D1347" s="119"/>
      <c r="E1347" s="202"/>
      <c r="F1347" s="119"/>
      <c r="G1347" s="120"/>
      <c r="H1347" s="41"/>
      <c r="I1347" s="41"/>
      <c r="J1347" s="944">
        <f t="shared" si="158"/>
        <v>0</v>
      </c>
      <c r="K1347" s="292">
        <f t="shared" si="159"/>
        <v>0</v>
      </c>
      <c r="L1347" s="327">
        <f>IF(I1347&lt;(INDEX(Lookup!$U$2:$U$10,MATCH($D$45,Lookup!$S$2:$S$10,0))),0,365)</f>
        <v>0</v>
      </c>
      <c r="M1347" s="292">
        <f t="shared" si="157"/>
        <v>0</v>
      </c>
      <c r="N1347" s="371"/>
      <c r="O1347" s="150"/>
      <c r="P1347" s="397"/>
      <c r="Q1347" s="555"/>
      <c r="R1347" s="576">
        <f t="shared" si="160"/>
        <v>0</v>
      </c>
      <c r="S1347" s="576">
        <f t="shared" si="161"/>
        <v>0</v>
      </c>
      <c r="T1347" s="576">
        <f t="shared" si="162"/>
        <v>0</v>
      </c>
      <c r="U1347" s="576">
        <f t="shared" si="163"/>
        <v>0</v>
      </c>
      <c r="V1347" s="553"/>
      <c r="W1347" s="553"/>
      <c r="X1347" s="553"/>
      <c r="Y1347" s="553"/>
      <c r="Z1347" s="397"/>
      <c r="AA1347" s="397"/>
      <c r="AB1347" s="397"/>
      <c r="AC1347" s="397"/>
      <c r="AD1347" s="397"/>
      <c r="AE1347" s="397"/>
      <c r="AF1347" s="397"/>
      <c r="AG1347" s="397"/>
      <c r="AH1347" s="397"/>
      <c r="AI1347" s="397"/>
      <c r="AJ1347" s="397"/>
      <c r="AK1347" s="397"/>
      <c r="AL1347" s="397"/>
      <c r="AM1347" s="397"/>
      <c r="AN1347" s="397"/>
      <c r="AO1347" s="397"/>
      <c r="AP1347" s="397"/>
      <c r="AQ1347" s="397"/>
      <c r="AR1347" s="397"/>
      <c r="AS1347" s="397"/>
      <c r="AT1347" s="397"/>
      <c r="AU1347" s="397"/>
      <c r="AV1347" s="397"/>
      <c r="AW1347" s="397"/>
      <c r="AX1347" s="397"/>
      <c r="AY1347" s="397"/>
      <c r="AZ1347" s="397"/>
      <c r="BA1347" s="553"/>
      <c r="BB1347" s="397"/>
      <c r="BC1347" s="397"/>
      <c r="BD1347" s="397"/>
      <c r="BE1347" s="397"/>
      <c r="BF1347" s="397"/>
      <c r="BG1347" s="397"/>
      <c r="BH1347" s="397"/>
      <c r="BI1347" s="397"/>
      <c r="BJ1347" s="397"/>
      <c r="BK1347" s="397"/>
    </row>
    <row r="1348" spans="2:63" x14ac:dyDescent="0.35">
      <c r="B1348" s="80"/>
      <c r="C1348" s="119"/>
      <c r="D1348" s="119"/>
      <c r="E1348" s="202"/>
      <c r="F1348" s="119"/>
      <c r="G1348" s="120"/>
      <c r="H1348" s="41"/>
      <c r="I1348" s="41"/>
      <c r="J1348" s="944">
        <f t="shared" si="158"/>
        <v>0</v>
      </c>
      <c r="K1348" s="292">
        <f t="shared" si="159"/>
        <v>0</v>
      </c>
      <c r="L1348" s="327">
        <f>IF(I1348&lt;(INDEX(Lookup!$U$2:$U$10,MATCH($D$45,Lookup!$S$2:$S$10,0))),0,365)</f>
        <v>0</v>
      </c>
      <c r="M1348" s="292">
        <f t="shared" si="157"/>
        <v>0</v>
      </c>
      <c r="N1348" s="371"/>
      <c r="O1348" s="150"/>
      <c r="P1348" s="397"/>
      <c r="Q1348" s="555"/>
      <c r="R1348" s="576">
        <f t="shared" si="160"/>
        <v>0</v>
      </c>
      <c r="S1348" s="576">
        <f t="shared" si="161"/>
        <v>0</v>
      </c>
      <c r="T1348" s="576">
        <f t="shared" si="162"/>
        <v>0</v>
      </c>
      <c r="U1348" s="576">
        <f t="shared" si="163"/>
        <v>0</v>
      </c>
      <c r="V1348" s="553"/>
      <c r="W1348" s="553"/>
      <c r="X1348" s="553"/>
      <c r="Y1348" s="553"/>
      <c r="Z1348" s="397"/>
      <c r="AA1348" s="397"/>
      <c r="AB1348" s="397"/>
      <c r="AC1348" s="397"/>
      <c r="AD1348" s="397"/>
      <c r="AE1348" s="397"/>
      <c r="AF1348" s="397"/>
      <c r="AG1348" s="397"/>
      <c r="AH1348" s="397"/>
      <c r="AI1348" s="397"/>
      <c r="AJ1348" s="397"/>
      <c r="AK1348" s="397"/>
      <c r="AL1348" s="397"/>
      <c r="AM1348" s="397"/>
      <c r="AN1348" s="397"/>
      <c r="AO1348" s="397"/>
      <c r="AP1348" s="397"/>
      <c r="AQ1348" s="397"/>
      <c r="AR1348" s="397"/>
      <c r="AS1348" s="397"/>
      <c r="AT1348" s="397"/>
      <c r="AU1348" s="397"/>
      <c r="AV1348" s="397"/>
      <c r="AW1348" s="397"/>
      <c r="AX1348" s="397"/>
      <c r="AY1348" s="397"/>
      <c r="AZ1348" s="397"/>
      <c r="BA1348" s="553"/>
      <c r="BB1348" s="397"/>
      <c r="BC1348" s="397"/>
      <c r="BD1348" s="397"/>
      <c r="BE1348" s="397"/>
      <c r="BF1348" s="397"/>
      <c r="BG1348" s="397"/>
      <c r="BH1348" s="397"/>
      <c r="BI1348" s="397"/>
      <c r="BJ1348" s="397"/>
      <c r="BK1348" s="397"/>
    </row>
    <row r="1349" spans="2:63" x14ac:dyDescent="0.35">
      <c r="B1349" s="80"/>
      <c r="C1349" s="119"/>
      <c r="D1349" s="119"/>
      <c r="E1349" s="202"/>
      <c r="F1349" s="119"/>
      <c r="G1349" s="120"/>
      <c r="H1349" s="41"/>
      <c r="I1349" s="41"/>
      <c r="J1349" s="944">
        <f t="shared" si="158"/>
        <v>0</v>
      </c>
      <c r="K1349" s="292">
        <f t="shared" si="159"/>
        <v>0</v>
      </c>
      <c r="L1349" s="327">
        <f>IF(I1349&lt;(INDEX(Lookup!$U$2:$U$10,MATCH($D$45,Lookup!$S$2:$S$10,0))),0,365)</f>
        <v>0</v>
      </c>
      <c r="M1349" s="292">
        <f t="shared" si="157"/>
        <v>0</v>
      </c>
      <c r="N1349" s="371"/>
      <c r="O1349" s="150"/>
      <c r="P1349" s="397"/>
      <c r="Q1349" s="555"/>
      <c r="R1349" s="576">
        <f t="shared" si="160"/>
        <v>0</v>
      </c>
      <c r="S1349" s="576">
        <f t="shared" si="161"/>
        <v>0</v>
      </c>
      <c r="T1349" s="576">
        <f t="shared" si="162"/>
        <v>0</v>
      </c>
      <c r="U1349" s="576">
        <f t="shared" si="163"/>
        <v>0</v>
      </c>
      <c r="V1349" s="553"/>
      <c r="W1349" s="553"/>
      <c r="X1349" s="553"/>
      <c r="Y1349" s="553"/>
      <c r="Z1349" s="397"/>
      <c r="AA1349" s="397"/>
      <c r="AB1349" s="397"/>
      <c r="AC1349" s="397"/>
      <c r="AD1349" s="397"/>
      <c r="AE1349" s="397"/>
      <c r="AF1349" s="397"/>
      <c r="AG1349" s="397"/>
      <c r="AH1349" s="397"/>
      <c r="AI1349" s="397"/>
      <c r="AJ1349" s="397"/>
      <c r="AK1349" s="397"/>
      <c r="AL1349" s="397"/>
      <c r="AM1349" s="397"/>
      <c r="AN1349" s="397"/>
      <c r="AO1349" s="397"/>
      <c r="AP1349" s="397"/>
      <c r="AQ1349" s="397"/>
      <c r="AR1349" s="397"/>
      <c r="AS1349" s="397"/>
      <c r="AT1349" s="397"/>
      <c r="AU1349" s="397"/>
      <c r="AV1349" s="397"/>
      <c r="AW1349" s="397"/>
      <c r="AX1349" s="397"/>
      <c r="AY1349" s="397"/>
      <c r="AZ1349" s="397"/>
      <c r="BA1349" s="553"/>
      <c r="BB1349" s="397"/>
      <c r="BC1349" s="397"/>
      <c r="BD1349" s="397"/>
      <c r="BE1349" s="397"/>
      <c r="BF1349" s="397"/>
      <c r="BG1349" s="397"/>
      <c r="BH1349" s="397"/>
      <c r="BI1349" s="397"/>
      <c r="BJ1349" s="397"/>
      <c r="BK1349" s="397"/>
    </row>
    <row r="1350" spans="2:63" x14ac:dyDescent="0.35">
      <c r="B1350" s="80"/>
      <c r="C1350" s="119"/>
      <c r="D1350" s="119"/>
      <c r="E1350" s="202"/>
      <c r="F1350" s="119"/>
      <c r="G1350" s="120"/>
      <c r="H1350" s="41"/>
      <c r="I1350" s="41"/>
      <c r="J1350" s="944">
        <f t="shared" si="158"/>
        <v>0</v>
      </c>
      <c r="K1350" s="292">
        <f t="shared" si="159"/>
        <v>0</v>
      </c>
      <c r="L1350" s="327">
        <f>IF(I1350&lt;(INDEX(Lookup!$U$2:$U$10,MATCH($D$45,Lookup!$S$2:$S$10,0))),0,365)</f>
        <v>0</v>
      </c>
      <c r="M1350" s="292">
        <f t="shared" si="157"/>
        <v>0</v>
      </c>
      <c r="N1350" s="371"/>
      <c r="O1350" s="150"/>
      <c r="P1350" s="397"/>
      <c r="Q1350" s="555"/>
      <c r="R1350" s="576">
        <f t="shared" si="160"/>
        <v>0</v>
      </c>
      <c r="S1350" s="576">
        <f t="shared" si="161"/>
        <v>0</v>
      </c>
      <c r="T1350" s="576">
        <f t="shared" si="162"/>
        <v>0</v>
      </c>
      <c r="U1350" s="576">
        <f t="shared" si="163"/>
        <v>0</v>
      </c>
      <c r="V1350" s="553"/>
      <c r="W1350" s="553"/>
      <c r="X1350" s="553"/>
      <c r="Y1350" s="553"/>
      <c r="Z1350" s="397"/>
      <c r="AA1350" s="397"/>
      <c r="AB1350" s="397"/>
      <c r="AC1350" s="397"/>
      <c r="AD1350" s="397"/>
      <c r="AE1350" s="397"/>
      <c r="AF1350" s="397"/>
      <c r="AG1350" s="397"/>
      <c r="AH1350" s="397"/>
      <c r="AI1350" s="397"/>
      <c r="AJ1350" s="397"/>
      <c r="AK1350" s="397"/>
      <c r="AL1350" s="397"/>
      <c r="AM1350" s="397"/>
      <c r="AN1350" s="397"/>
      <c r="AO1350" s="397"/>
      <c r="AP1350" s="397"/>
      <c r="AQ1350" s="397"/>
      <c r="AR1350" s="397"/>
      <c r="AS1350" s="397"/>
      <c r="AT1350" s="397"/>
      <c r="AU1350" s="397"/>
      <c r="AV1350" s="397"/>
      <c r="AW1350" s="397"/>
      <c r="AX1350" s="397"/>
      <c r="AY1350" s="397"/>
      <c r="AZ1350" s="397"/>
      <c r="BA1350" s="553"/>
      <c r="BB1350" s="397"/>
      <c r="BC1350" s="397"/>
      <c r="BD1350" s="397"/>
      <c r="BE1350" s="397"/>
      <c r="BF1350" s="397"/>
      <c r="BG1350" s="397"/>
      <c r="BH1350" s="397"/>
      <c r="BI1350" s="397"/>
      <c r="BJ1350" s="397"/>
      <c r="BK1350" s="397"/>
    </row>
    <row r="1351" spans="2:63" x14ac:dyDescent="0.35">
      <c r="B1351" s="80"/>
      <c r="C1351" s="119"/>
      <c r="D1351" s="119"/>
      <c r="E1351" s="202"/>
      <c r="F1351" s="119"/>
      <c r="G1351" s="120"/>
      <c r="H1351" s="41"/>
      <c r="I1351" s="41"/>
      <c r="J1351" s="944">
        <f t="shared" si="158"/>
        <v>0</v>
      </c>
      <c r="K1351" s="292">
        <f t="shared" si="159"/>
        <v>0</v>
      </c>
      <c r="L1351" s="327">
        <f>IF(I1351&lt;(INDEX(Lookup!$U$2:$U$10,MATCH($D$45,Lookup!$S$2:$S$10,0))),0,365)</f>
        <v>0</v>
      </c>
      <c r="M1351" s="292">
        <f t="shared" si="157"/>
        <v>0</v>
      </c>
      <c r="N1351" s="371"/>
      <c r="O1351" s="150"/>
      <c r="P1351" s="397"/>
      <c r="Q1351" s="555"/>
      <c r="R1351" s="576">
        <f t="shared" si="160"/>
        <v>0</v>
      </c>
      <c r="S1351" s="576">
        <f t="shared" si="161"/>
        <v>0</v>
      </c>
      <c r="T1351" s="576">
        <f t="shared" si="162"/>
        <v>0</v>
      </c>
      <c r="U1351" s="576">
        <f t="shared" si="163"/>
        <v>0</v>
      </c>
      <c r="V1351" s="553"/>
      <c r="W1351" s="553"/>
      <c r="X1351" s="553"/>
      <c r="Y1351" s="553"/>
      <c r="Z1351" s="397"/>
      <c r="AA1351" s="397"/>
      <c r="AB1351" s="397"/>
      <c r="AC1351" s="397"/>
      <c r="AD1351" s="397"/>
      <c r="AE1351" s="397"/>
      <c r="AF1351" s="397"/>
      <c r="AG1351" s="397"/>
      <c r="AH1351" s="397"/>
      <c r="AI1351" s="397"/>
      <c r="AJ1351" s="397"/>
      <c r="AK1351" s="397"/>
      <c r="AL1351" s="397"/>
      <c r="AM1351" s="397"/>
      <c r="AN1351" s="397"/>
      <c r="AO1351" s="397"/>
      <c r="AP1351" s="397"/>
      <c r="AQ1351" s="397"/>
      <c r="AR1351" s="397"/>
      <c r="AS1351" s="397"/>
      <c r="AT1351" s="397"/>
      <c r="AU1351" s="397"/>
      <c r="AV1351" s="397"/>
      <c r="AW1351" s="397"/>
      <c r="AX1351" s="397"/>
      <c r="AY1351" s="397"/>
      <c r="AZ1351" s="397"/>
      <c r="BA1351" s="553"/>
      <c r="BB1351" s="397"/>
      <c r="BC1351" s="397"/>
      <c r="BD1351" s="397"/>
      <c r="BE1351" s="397"/>
      <c r="BF1351" s="397"/>
      <c r="BG1351" s="397"/>
      <c r="BH1351" s="397"/>
      <c r="BI1351" s="397"/>
      <c r="BJ1351" s="397"/>
      <c r="BK1351" s="397"/>
    </row>
    <row r="1352" spans="2:63" x14ac:dyDescent="0.35">
      <c r="B1352" s="80"/>
      <c r="C1352" s="119"/>
      <c r="D1352" s="119"/>
      <c r="E1352" s="202"/>
      <c r="F1352" s="119"/>
      <c r="G1352" s="120"/>
      <c r="H1352" s="41"/>
      <c r="I1352" s="41"/>
      <c r="J1352" s="944">
        <f t="shared" si="158"/>
        <v>0</v>
      </c>
      <c r="K1352" s="292">
        <f t="shared" si="159"/>
        <v>0</v>
      </c>
      <c r="L1352" s="327">
        <f>IF(I1352&lt;(INDEX(Lookup!$U$2:$U$10,MATCH($D$45,Lookup!$S$2:$S$10,0))),0,365)</f>
        <v>0</v>
      </c>
      <c r="M1352" s="292">
        <f t="shared" si="157"/>
        <v>0</v>
      </c>
      <c r="N1352" s="371"/>
      <c r="O1352" s="150"/>
      <c r="P1352" s="397"/>
      <c r="Q1352" s="555"/>
      <c r="R1352" s="576">
        <f t="shared" si="160"/>
        <v>0</v>
      </c>
      <c r="S1352" s="576">
        <f t="shared" si="161"/>
        <v>0</v>
      </c>
      <c r="T1352" s="576">
        <f t="shared" si="162"/>
        <v>0</v>
      </c>
      <c r="U1352" s="576">
        <f t="shared" si="163"/>
        <v>0</v>
      </c>
      <c r="V1352" s="553"/>
      <c r="W1352" s="553"/>
      <c r="X1352" s="553"/>
      <c r="Y1352" s="553"/>
      <c r="Z1352" s="397"/>
      <c r="AA1352" s="397"/>
      <c r="AB1352" s="397"/>
      <c r="AC1352" s="397"/>
      <c r="AD1352" s="397"/>
      <c r="AE1352" s="397"/>
      <c r="AF1352" s="397"/>
      <c r="AG1352" s="397"/>
      <c r="AH1352" s="397"/>
      <c r="AI1352" s="397"/>
      <c r="AJ1352" s="397"/>
      <c r="AK1352" s="397"/>
      <c r="AL1352" s="397"/>
      <c r="AM1352" s="397"/>
      <c r="AN1352" s="397"/>
      <c r="AO1352" s="397"/>
      <c r="AP1352" s="397"/>
      <c r="AQ1352" s="397"/>
      <c r="AR1352" s="397"/>
      <c r="AS1352" s="397"/>
      <c r="AT1352" s="397"/>
      <c r="AU1352" s="397"/>
      <c r="AV1352" s="397"/>
      <c r="AW1352" s="397"/>
      <c r="AX1352" s="397"/>
      <c r="AY1352" s="397"/>
      <c r="AZ1352" s="397"/>
      <c r="BA1352" s="553"/>
      <c r="BB1352" s="397"/>
      <c r="BC1352" s="397"/>
      <c r="BD1352" s="397"/>
      <c r="BE1352" s="397"/>
      <c r="BF1352" s="397"/>
      <c r="BG1352" s="397"/>
      <c r="BH1352" s="397"/>
      <c r="BI1352" s="397"/>
      <c r="BJ1352" s="397"/>
      <c r="BK1352" s="397"/>
    </row>
    <row r="1353" spans="2:63" x14ac:dyDescent="0.35">
      <c r="B1353" s="80"/>
      <c r="C1353" s="119"/>
      <c r="D1353" s="119"/>
      <c r="E1353" s="202"/>
      <c r="F1353" s="119"/>
      <c r="G1353" s="120"/>
      <c r="H1353" s="41"/>
      <c r="I1353" s="41"/>
      <c r="J1353" s="944">
        <f t="shared" si="158"/>
        <v>0</v>
      </c>
      <c r="K1353" s="292">
        <f t="shared" si="159"/>
        <v>0</v>
      </c>
      <c r="L1353" s="327">
        <f>IF(I1353&lt;(INDEX(Lookup!$U$2:$U$10,MATCH($D$45,Lookup!$S$2:$S$10,0))),0,365)</f>
        <v>0</v>
      </c>
      <c r="M1353" s="292">
        <f t="shared" si="157"/>
        <v>0</v>
      </c>
      <c r="N1353" s="371"/>
      <c r="O1353" s="150"/>
      <c r="P1353" s="397"/>
      <c r="Q1353" s="555"/>
      <c r="R1353" s="576">
        <f t="shared" si="160"/>
        <v>0</v>
      </c>
      <c r="S1353" s="576">
        <f t="shared" si="161"/>
        <v>0</v>
      </c>
      <c r="T1353" s="576">
        <f t="shared" si="162"/>
        <v>0</v>
      </c>
      <c r="U1353" s="576">
        <f t="shared" si="163"/>
        <v>0</v>
      </c>
      <c r="V1353" s="553"/>
      <c r="W1353" s="553"/>
      <c r="X1353" s="553"/>
      <c r="Y1353" s="553"/>
      <c r="Z1353" s="397"/>
      <c r="AA1353" s="397"/>
      <c r="AB1353" s="397"/>
      <c r="AC1353" s="397"/>
      <c r="AD1353" s="397"/>
      <c r="AE1353" s="397"/>
      <c r="AF1353" s="397"/>
      <c r="AG1353" s="397"/>
      <c r="AH1353" s="397"/>
      <c r="AI1353" s="397"/>
      <c r="AJ1353" s="397"/>
      <c r="AK1353" s="397"/>
      <c r="AL1353" s="397"/>
      <c r="AM1353" s="397"/>
      <c r="AN1353" s="397"/>
      <c r="AO1353" s="397"/>
      <c r="AP1353" s="397"/>
      <c r="AQ1353" s="397"/>
      <c r="AR1353" s="397"/>
      <c r="AS1353" s="397"/>
      <c r="AT1353" s="397"/>
      <c r="AU1353" s="397"/>
      <c r="AV1353" s="397"/>
      <c r="AW1353" s="397"/>
      <c r="AX1353" s="397"/>
      <c r="AY1353" s="397"/>
      <c r="AZ1353" s="397"/>
      <c r="BA1353" s="553"/>
      <c r="BB1353" s="397"/>
      <c r="BC1353" s="397"/>
      <c r="BD1353" s="397"/>
      <c r="BE1353" s="397"/>
      <c r="BF1353" s="397"/>
      <c r="BG1353" s="397"/>
      <c r="BH1353" s="397"/>
      <c r="BI1353" s="397"/>
      <c r="BJ1353" s="397"/>
      <c r="BK1353" s="397"/>
    </row>
    <row r="1354" spans="2:63" x14ac:dyDescent="0.35">
      <c r="B1354" s="80"/>
      <c r="C1354" s="119"/>
      <c r="D1354" s="119"/>
      <c r="E1354" s="202"/>
      <c r="F1354" s="119"/>
      <c r="G1354" s="120"/>
      <c r="H1354" s="41"/>
      <c r="I1354" s="41"/>
      <c r="J1354" s="944">
        <f t="shared" si="158"/>
        <v>0</v>
      </c>
      <c r="K1354" s="292">
        <f t="shared" si="159"/>
        <v>0</v>
      </c>
      <c r="L1354" s="327">
        <f>IF(I1354&lt;(INDEX(Lookup!$U$2:$U$10,MATCH($D$45,Lookup!$S$2:$S$10,0))),0,365)</f>
        <v>0</v>
      </c>
      <c r="M1354" s="292">
        <f t="shared" si="157"/>
        <v>0</v>
      </c>
      <c r="N1354" s="371"/>
      <c r="O1354" s="150"/>
      <c r="P1354" s="397"/>
      <c r="Q1354" s="555"/>
      <c r="R1354" s="576">
        <f t="shared" si="160"/>
        <v>0</v>
      </c>
      <c r="S1354" s="576">
        <f t="shared" si="161"/>
        <v>0</v>
      </c>
      <c r="T1354" s="576">
        <f t="shared" si="162"/>
        <v>0</v>
      </c>
      <c r="U1354" s="576">
        <f t="shared" si="163"/>
        <v>0</v>
      </c>
      <c r="V1354" s="553"/>
      <c r="W1354" s="553"/>
      <c r="X1354" s="553"/>
      <c r="Y1354" s="553"/>
      <c r="Z1354" s="397"/>
      <c r="AA1354" s="397"/>
      <c r="AB1354" s="397"/>
      <c r="AC1354" s="397"/>
      <c r="AD1354" s="397"/>
      <c r="AE1354" s="397"/>
      <c r="AF1354" s="397"/>
      <c r="AG1354" s="397"/>
      <c r="AH1354" s="397"/>
      <c r="AI1354" s="397"/>
      <c r="AJ1354" s="397"/>
      <c r="AK1354" s="397"/>
      <c r="AL1354" s="397"/>
      <c r="AM1354" s="397"/>
      <c r="AN1354" s="397"/>
      <c r="AO1354" s="397"/>
      <c r="AP1354" s="397"/>
      <c r="AQ1354" s="397"/>
      <c r="AR1354" s="397"/>
      <c r="AS1354" s="397"/>
      <c r="AT1354" s="397"/>
      <c r="AU1354" s="397"/>
      <c r="AV1354" s="397"/>
      <c r="AW1354" s="397"/>
      <c r="AX1354" s="397"/>
      <c r="AY1354" s="397"/>
      <c r="AZ1354" s="397"/>
      <c r="BA1354" s="553"/>
      <c r="BB1354" s="397"/>
      <c r="BC1354" s="397"/>
      <c r="BD1354" s="397"/>
      <c r="BE1354" s="397"/>
      <c r="BF1354" s="397"/>
      <c r="BG1354" s="397"/>
      <c r="BH1354" s="397"/>
      <c r="BI1354" s="397"/>
      <c r="BJ1354" s="397"/>
      <c r="BK1354" s="397"/>
    </row>
    <row r="1355" spans="2:63" x14ac:dyDescent="0.35">
      <c r="B1355" s="80"/>
      <c r="C1355" s="119"/>
      <c r="D1355" s="119"/>
      <c r="E1355" s="202"/>
      <c r="F1355" s="119"/>
      <c r="G1355" s="120"/>
      <c r="H1355" s="41"/>
      <c r="I1355" s="41"/>
      <c r="J1355" s="944">
        <f t="shared" si="158"/>
        <v>0</v>
      </c>
      <c r="K1355" s="292">
        <f t="shared" si="159"/>
        <v>0</v>
      </c>
      <c r="L1355" s="327">
        <f>IF(I1355&lt;(INDEX(Lookup!$U$2:$U$10,MATCH($D$45,Lookup!$S$2:$S$10,0))),0,365)</f>
        <v>0</v>
      </c>
      <c r="M1355" s="292">
        <f t="shared" si="157"/>
        <v>0</v>
      </c>
      <c r="N1355" s="371"/>
      <c r="O1355" s="150"/>
      <c r="P1355" s="397"/>
      <c r="Q1355" s="555"/>
      <c r="R1355" s="576">
        <f t="shared" si="160"/>
        <v>0</v>
      </c>
      <c r="S1355" s="576">
        <f t="shared" si="161"/>
        <v>0</v>
      </c>
      <c r="T1355" s="576">
        <f t="shared" si="162"/>
        <v>0</v>
      </c>
      <c r="U1355" s="576">
        <f t="shared" si="163"/>
        <v>0</v>
      </c>
      <c r="V1355" s="553"/>
      <c r="W1355" s="553"/>
      <c r="X1355" s="553"/>
      <c r="Y1355" s="553"/>
      <c r="Z1355" s="397"/>
      <c r="AA1355" s="397"/>
      <c r="AB1355" s="397"/>
      <c r="AC1355" s="397"/>
      <c r="AD1355" s="397"/>
      <c r="AE1355" s="397"/>
      <c r="AF1355" s="397"/>
      <c r="AG1355" s="397"/>
      <c r="AH1355" s="397"/>
      <c r="AI1355" s="397"/>
      <c r="AJ1355" s="397"/>
      <c r="AK1355" s="397"/>
      <c r="AL1355" s="397"/>
      <c r="AM1355" s="397"/>
      <c r="AN1355" s="397"/>
      <c r="AO1355" s="397"/>
      <c r="AP1355" s="397"/>
      <c r="AQ1355" s="397"/>
      <c r="AR1355" s="397"/>
      <c r="AS1355" s="397"/>
      <c r="AT1355" s="397"/>
      <c r="AU1355" s="397"/>
      <c r="AV1355" s="397"/>
      <c r="AW1355" s="397"/>
      <c r="AX1355" s="397"/>
      <c r="AY1355" s="397"/>
      <c r="AZ1355" s="397"/>
      <c r="BA1355" s="553"/>
      <c r="BB1355" s="397"/>
      <c r="BC1355" s="397"/>
      <c r="BD1355" s="397"/>
      <c r="BE1355" s="397"/>
      <c r="BF1355" s="397"/>
      <c r="BG1355" s="397"/>
      <c r="BH1355" s="397"/>
      <c r="BI1355" s="397"/>
      <c r="BJ1355" s="397"/>
      <c r="BK1355" s="397"/>
    </row>
    <row r="1356" spans="2:63" x14ac:dyDescent="0.35">
      <c r="B1356" s="80"/>
      <c r="C1356" s="119"/>
      <c r="D1356" s="119"/>
      <c r="E1356" s="202"/>
      <c r="F1356" s="119"/>
      <c r="G1356" s="120"/>
      <c r="H1356" s="41"/>
      <c r="I1356" s="41"/>
      <c r="J1356" s="944">
        <f t="shared" si="158"/>
        <v>0</v>
      </c>
      <c r="K1356" s="292">
        <f t="shared" si="159"/>
        <v>0</v>
      </c>
      <c r="L1356" s="327">
        <f>IF(I1356&lt;(INDEX(Lookup!$U$2:$U$10,MATCH($D$45,Lookup!$S$2:$S$10,0))),0,365)</f>
        <v>0</v>
      </c>
      <c r="M1356" s="292">
        <f t="shared" si="157"/>
        <v>0</v>
      </c>
      <c r="N1356" s="371"/>
      <c r="O1356" s="150"/>
      <c r="P1356" s="397"/>
      <c r="Q1356" s="555"/>
      <c r="R1356" s="576">
        <f t="shared" si="160"/>
        <v>0</v>
      </c>
      <c r="S1356" s="576">
        <f t="shared" si="161"/>
        <v>0</v>
      </c>
      <c r="T1356" s="576">
        <f t="shared" si="162"/>
        <v>0</v>
      </c>
      <c r="U1356" s="576">
        <f t="shared" si="163"/>
        <v>0</v>
      </c>
      <c r="V1356" s="553"/>
      <c r="W1356" s="553"/>
      <c r="X1356" s="553"/>
      <c r="Y1356" s="553"/>
      <c r="Z1356" s="397"/>
      <c r="AA1356" s="397"/>
      <c r="AB1356" s="397"/>
      <c r="AC1356" s="397"/>
      <c r="AD1356" s="397"/>
      <c r="AE1356" s="397"/>
      <c r="AF1356" s="397"/>
      <c r="AG1356" s="397"/>
      <c r="AH1356" s="397"/>
      <c r="AI1356" s="397"/>
      <c r="AJ1356" s="397"/>
      <c r="AK1356" s="397"/>
      <c r="AL1356" s="397"/>
      <c r="AM1356" s="397"/>
      <c r="AN1356" s="397"/>
      <c r="AO1356" s="397"/>
      <c r="AP1356" s="397"/>
      <c r="AQ1356" s="397"/>
      <c r="AR1356" s="397"/>
      <c r="AS1356" s="397"/>
      <c r="AT1356" s="397"/>
      <c r="AU1356" s="397"/>
      <c r="AV1356" s="397"/>
      <c r="AW1356" s="397"/>
      <c r="AX1356" s="397"/>
      <c r="AY1356" s="397"/>
      <c r="AZ1356" s="397"/>
      <c r="BA1356" s="553"/>
      <c r="BB1356" s="397"/>
      <c r="BC1356" s="397"/>
      <c r="BD1356" s="397"/>
      <c r="BE1356" s="397"/>
      <c r="BF1356" s="397"/>
      <c r="BG1356" s="397"/>
      <c r="BH1356" s="397"/>
      <c r="BI1356" s="397"/>
      <c r="BJ1356" s="397"/>
      <c r="BK1356" s="397"/>
    </row>
    <row r="1357" spans="2:63" x14ac:dyDescent="0.35">
      <c r="B1357" s="80"/>
      <c r="C1357" s="119"/>
      <c r="D1357" s="119"/>
      <c r="E1357" s="202"/>
      <c r="F1357" s="119"/>
      <c r="G1357" s="120"/>
      <c r="H1357" s="41"/>
      <c r="I1357" s="41"/>
      <c r="J1357" s="944">
        <f t="shared" si="158"/>
        <v>0</v>
      </c>
      <c r="K1357" s="292">
        <f t="shared" si="159"/>
        <v>0</v>
      </c>
      <c r="L1357" s="327">
        <f>IF(I1357&lt;(INDEX(Lookup!$U$2:$U$10,MATCH($D$45,Lookup!$S$2:$S$10,0))),0,365)</f>
        <v>0</v>
      </c>
      <c r="M1357" s="292">
        <f t="shared" si="157"/>
        <v>0</v>
      </c>
      <c r="N1357" s="371"/>
      <c r="O1357" s="150"/>
      <c r="P1357" s="397"/>
      <c r="Q1357" s="555"/>
      <c r="R1357" s="576">
        <f t="shared" si="160"/>
        <v>0</v>
      </c>
      <c r="S1357" s="576">
        <f t="shared" si="161"/>
        <v>0</v>
      </c>
      <c r="T1357" s="576">
        <f t="shared" si="162"/>
        <v>0</v>
      </c>
      <c r="U1357" s="576">
        <f t="shared" si="163"/>
        <v>0</v>
      </c>
      <c r="V1357" s="553"/>
      <c r="W1357" s="553"/>
      <c r="X1357" s="553"/>
      <c r="Y1357" s="553"/>
      <c r="Z1357" s="397"/>
      <c r="AA1357" s="397"/>
      <c r="AB1357" s="397"/>
      <c r="AC1357" s="397"/>
      <c r="AD1357" s="397"/>
      <c r="AE1357" s="397"/>
      <c r="AF1357" s="397"/>
      <c r="AG1357" s="397"/>
      <c r="AH1357" s="397"/>
      <c r="AI1357" s="397"/>
      <c r="AJ1357" s="397"/>
      <c r="AK1357" s="397"/>
      <c r="AL1357" s="397"/>
      <c r="AM1357" s="397"/>
      <c r="AN1357" s="397"/>
      <c r="AO1357" s="397"/>
      <c r="AP1357" s="397"/>
      <c r="AQ1357" s="397"/>
      <c r="AR1357" s="397"/>
      <c r="AS1357" s="397"/>
      <c r="AT1357" s="397"/>
      <c r="AU1357" s="397"/>
      <c r="AV1357" s="397"/>
      <c r="AW1357" s="397"/>
      <c r="AX1357" s="397"/>
      <c r="AY1357" s="397"/>
      <c r="AZ1357" s="397"/>
      <c r="BA1357" s="553"/>
      <c r="BB1357" s="397"/>
      <c r="BC1357" s="397"/>
      <c r="BD1357" s="397"/>
      <c r="BE1357" s="397"/>
      <c r="BF1357" s="397"/>
      <c r="BG1357" s="397"/>
      <c r="BH1357" s="397"/>
      <c r="BI1357" s="397"/>
      <c r="BJ1357" s="397"/>
      <c r="BK1357" s="397"/>
    </row>
    <row r="1358" spans="2:63" x14ac:dyDescent="0.35">
      <c r="B1358" s="80"/>
      <c r="C1358" s="119"/>
      <c r="D1358" s="119"/>
      <c r="E1358" s="202"/>
      <c r="F1358" s="119"/>
      <c r="G1358" s="120"/>
      <c r="H1358" s="41"/>
      <c r="I1358" s="41"/>
      <c r="J1358" s="944">
        <f t="shared" si="158"/>
        <v>0</v>
      </c>
      <c r="K1358" s="292">
        <f t="shared" si="159"/>
        <v>0</v>
      </c>
      <c r="L1358" s="327">
        <f>IF(I1358&lt;(INDEX(Lookup!$U$2:$U$10,MATCH($D$45,Lookup!$S$2:$S$10,0))),0,365)</f>
        <v>0</v>
      </c>
      <c r="M1358" s="292">
        <f t="shared" si="157"/>
        <v>0</v>
      </c>
      <c r="N1358" s="371"/>
      <c r="O1358" s="150"/>
      <c r="P1358" s="397"/>
      <c r="Q1358" s="555"/>
      <c r="R1358" s="576">
        <f t="shared" si="160"/>
        <v>0</v>
      </c>
      <c r="S1358" s="576">
        <f t="shared" si="161"/>
        <v>0</v>
      </c>
      <c r="T1358" s="576">
        <f t="shared" si="162"/>
        <v>0</v>
      </c>
      <c r="U1358" s="576">
        <f t="shared" si="163"/>
        <v>0</v>
      </c>
      <c r="V1358" s="553"/>
      <c r="W1358" s="553"/>
      <c r="X1358" s="553"/>
      <c r="Y1358" s="553"/>
      <c r="Z1358" s="397"/>
      <c r="AA1358" s="397"/>
      <c r="AB1358" s="397"/>
      <c r="AC1358" s="397"/>
      <c r="AD1358" s="397"/>
      <c r="AE1358" s="397"/>
      <c r="AF1358" s="397"/>
      <c r="AG1358" s="397"/>
      <c r="AH1358" s="397"/>
      <c r="AI1358" s="397"/>
      <c r="AJ1358" s="397"/>
      <c r="AK1358" s="397"/>
      <c r="AL1358" s="397"/>
      <c r="AM1358" s="397"/>
      <c r="AN1358" s="397"/>
      <c r="AO1358" s="397"/>
      <c r="AP1358" s="397"/>
      <c r="AQ1358" s="397"/>
      <c r="AR1358" s="397"/>
      <c r="AS1358" s="397"/>
      <c r="AT1358" s="397"/>
      <c r="AU1358" s="397"/>
      <c r="AV1358" s="397"/>
      <c r="AW1358" s="397"/>
      <c r="AX1358" s="397"/>
      <c r="AY1358" s="397"/>
      <c r="AZ1358" s="397"/>
      <c r="BA1358" s="553"/>
      <c r="BB1358" s="397"/>
      <c r="BC1358" s="397"/>
      <c r="BD1358" s="397"/>
      <c r="BE1358" s="397"/>
      <c r="BF1358" s="397"/>
      <c r="BG1358" s="397"/>
      <c r="BH1358" s="397"/>
      <c r="BI1358" s="397"/>
      <c r="BJ1358" s="397"/>
      <c r="BK1358" s="397"/>
    </row>
    <row r="1359" spans="2:63" x14ac:dyDescent="0.35">
      <c r="B1359" s="80"/>
      <c r="C1359" s="119"/>
      <c r="D1359" s="119"/>
      <c r="E1359" s="202"/>
      <c r="F1359" s="119"/>
      <c r="G1359" s="120"/>
      <c r="H1359" s="41"/>
      <c r="I1359" s="41"/>
      <c r="J1359" s="944">
        <f t="shared" si="158"/>
        <v>0</v>
      </c>
      <c r="K1359" s="292">
        <f t="shared" si="159"/>
        <v>0</v>
      </c>
      <c r="L1359" s="327">
        <f>IF(I1359&lt;(INDEX(Lookup!$U$2:$U$10,MATCH($D$45,Lookup!$S$2:$S$10,0))),0,365)</f>
        <v>0</v>
      </c>
      <c r="M1359" s="292">
        <f t="shared" si="157"/>
        <v>0</v>
      </c>
      <c r="N1359" s="371"/>
      <c r="O1359" s="150"/>
      <c r="P1359" s="397"/>
      <c r="Q1359" s="555"/>
      <c r="R1359" s="576">
        <f t="shared" si="160"/>
        <v>0</v>
      </c>
      <c r="S1359" s="576">
        <f t="shared" si="161"/>
        <v>0</v>
      </c>
      <c r="T1359" s="576">
        <f t="shared" si="162"/>
        <v>0</v>
      </c>
      <c r="U1359" s="576">
        <f t="shared" si="163"/>
        <v>0</v>
      </c>
      <c r="V1359" s="553"/>
      <c r="W1359" s="553"/>
      <c r="X1359" s="553"/>
      <c r="Y1359" s="553"/>
      <c r="Z1359" s="397"/>
      <c r="AA1359" s="397"/>
      <c r="AB1359" s="397"/>
      <c r="AC1359" s="397"/>
      <c r="AD1359" s="397"/>
      <c r="AE1359" s="397"/>
      <c r="AF1359" s="397"/>
      <c r="AG1359" s="397"/>
      <c r="AH1359" s="397"/>
      <c r="AI1359" s="397"/>
      <c r="AJ1359" s="397"/>
      <c r="AK1359" s="397"/>
      <c r="AL1359" s="397"/>
      <c r="AM1359" s="397"/>
      <c r="AN1359" s="397"/>
      <c r="AO1359" s="397"/>
      <c r="AP1359" s="397"/>
      <c r="AQ1359" s="397"/>
      <c r="AR1359" s="397"/>
      <c r="AS1359" s="397"/>
      <c r="AT1359" s="397"/>
      <c r="AU1359" s="397"/>
      <c r="AV1359" s="397"/>
      <c r="AW1359" s="397"/>
      <c r="AX1359" s="397"/>
      <c r="AY1359" s="397"/>
      <c r="AZ1359" s="397"/>
      <c r="BA1359" s="553"/>
      <c r="BB1359" s="397"/>
      <c r="BC1359" s="397"/>
      <c r="BD1359" s="397"/>
      <c r="BE1359" s="397"/>
      <c r="BF1359" s="397"/>
      <c r="BG1359" s="397"/>
      <c r="BH1359" s="397"/>
      <c r="BI1359" s="397"/>
      <c r="BJ1359" s="397"/>
      <c r="BK1359" s="397"/>
    </row>
    <row r="1360" spans="2:63" x14ac:dyDescent="0.35">
      <c r="B1360" s="80"/>
      <c r="C1360" s="119"/>
      <c r="D1360" s="119"/>
      <c r="E1360" s="202"/>
      <c r="F1360" s="119"/>
      <c r="G1360" s="120"/>
      <c r="H1360" s="41"/>
      <c r="I1360" s="41"/>
      <c r="J1360" s="944">
        <f t="shared" si="158"/>
        <v>0</v>
      </c>
      <c r="K1360" s="292">
        <f t="shared" si="159"/>
        <v>0</v>
      </c>
      <c r="L1360" s="327">
        <f>IF(I1360&lt;(INDEX(Lookup!$U$2:$U$10,MATCH($D$45,Lookup!$S$2:$S$10,0))),0,365)</f>
        <v>0</v>
      </c>
      <c r="M1360" s="292">
        <f t="shared" si="157"/>
        <v>0</v>
      </c>
      <c r="N1360" s="371"/>
      <c r="O1360" s="150"/>
      <c r="P1360" s="397"/>
      <c r="Q1360" s="555"/>
      <c r="R1360" s="576">
        <f t="shared" si="160"/>
        <v>0</v>
      </c>
      <c r="S1360" s="576">
        <f t="shared" si="161"/>
        <v>0</v>
      </c>
      <c r="T1360" s="576">
        <f t="shared" si="162"/>
        <v>0</v>
      </c>
      <c r="U1360" s="576">
        <f t="shared" si="163"/>
        <v>0</v>
      </c>
      <c r="V1360" s="553"/>
      <c r="W1360" s="553"/>
      <c r="X1360" s="553"/>
      <c r="Y1360" s="553"/>
      <c r="Z1360" s="397"/>
      <c r="AA1360" s="397"/>
      <c r="AB1360" s="397"/>
      <c r="AC1360" s="397"/>
      <c r="AD1360" s="397"/>
      <c r="AE1360" s="397"/>
      <c r="AF1360" s="397"/>
      <c r="AG1360" s="397"/>
      <c r="AH1360" s="397"/>
      <c r="AI1360" s="397"/>
      <c r="AJ1360" s="397"/>
      <c r="AK1360" s="397"/>
      <c r="AL1360" s="397"/>
      <c r="AM1360" s="397"/>
      <c r="AN1360" s="397"/>
      <c r="AO1360" s="397"/>
      <c r="AP1360" s="397"/>
      <c r="AQ1360" s="397"/>
      <c r="AR1360" s="397"/>
      <c r="AS1360" s="397"/>
      <c r="AT1360" s="397"/>
      <c r="AU1360" s="397"/>
      <c r="AV1360" s="397"/>
      <c r="AW1360" s="397"/>
      <c r="AX1360" s="397"/>
      <c r="AY1360" s="397"/>
      <c r="AZ1360" s="397"/>
      <c r="BA1360" s="553"/>
      <c r="BB1360" s="397"/>
      <c r="BC1360" s="397"/>
      <c r="BD1360" s="397"/>
      <c r="BE1360" s="397"/>
      <c r="BF1360" s="397"/>
      <c r="BG1360" s="397"/>
      <c r="BH1360" s="397"/>
      <c r="BI1360" s="397"/>
      <c r="BJ1360" s="397"/>
      <c r="BK1360" s="397"/>
    </row>
    <row r="1361" spans="2:63" x14ac:dyDescent="0.35">
      <c r="B1361" s="80"/>
      <c r="C1361" s="119"/>
      <c r="D1361" s="119"/>
      <c r="E1361" s="202"/>
      <c r="F1361" s="119"/>
      <c r="G1361" s="120"/>
      <c r="H1361" s="41"/>
      <c r="I1361" s="41"/>
      <c r="J1361" s="944">
        <f t="shared" si="158"/>
        <v>0</v>
      </c>
      <c r="K1361" s="292">
        <f t="shared" si="159"/>
        <v>0</v>
      </c>
      <c r="L1361" s="327">
        <f>IF(I1361&lt;(INDEX(Lookup!$U$2:$U$10,MATCH($D$45,Lookup!$S$2:$S$10,0))),0,365)</f>
        <v>0</v>
      </c>
      <c r="M1361" s="292">
        <f t="shared" si="157"/>
        <v>0</v>
      </c>
      <c r="N1361" s="371"/>
      <c r="O1361" s="150"/>
      <c r="P1361" s="397"/>
      <c r="Q1361" s="555"/>
      <c r="R1361" s="576">
        <f t="shared" si="160"/>
        <v>0</v>
      </c>
      <c r="S1361" s="576">
        <f t="shared" si="161"/>
        <v>0</v>
      </c>
      <c r="T1361" s="576">
        <f t="shared" si="162"/>
        <v>0</v>
      </c>
      <c r="U1361" s="576">
        <f t="shared" si="163"/>
        <v>0</v>
      </c>
      <c r="V1361" s="553"/>
      <c r="W1361" s="553"/>
      <c r="X1361" s="553"/>
      <c r="Y1361" s="553"/>
      <c r="Z1361" s="397"/>
      <c r="AA1361" s="397"/>
      <c r="AB1361" s="397"/>
      <c r="AC1361" s="397"/>
      <c r="AD1361" s="397"/>
      <c r="AE1361" s="397"/>
      <c r="AF1361" s="397"/>
      <c r="AG1361" s="397"/>
      <c r="AH1361" s="397"/>
      <c r="AI1361" s="397"/>
      <c r="AJ1361" s="397"/>
      <c r="AK1361" s="397"/>
      <c r="AL1361" s="397"/>
      <c r="AM1361" s="397"/>
      <c r="AN1361" s="397"/>
      <c r="AO1361" s="397"/>
      <c r="AP1361" s="397"/>
      <c r="AQ1361" s="397"/>
      <c r="AR1361" s="397"/>
      <c r="AS1361" s="397"/>
      <c r="AT1361" s="397"/>
      <c r="AU1361" s="397"/>
      <c r="AV1361" s="397"/>
      <c r="AW1361" s="397"/>
      <c r="AX1361" s="397"/>
      <c r="AY1361" s="397"/>
      <c r="AZ1361" s="397"/>
      <c r="BA1361" s="553"/>
      <c r="BB1361" s="397"/>
      <c r="BC1361" s="397"/>
      <c r="BD1361" s="397"/>
      <c r="BE1361" s="397"/>
      <c r="BF1361" s="397"/>
      <c r="BG1361" s="397"/>
      <c r="BH1361" s="397"/>
      <c r="BI1361" s="397"/>
      <c r="BJ1361" s="397"/>
      <c r="BK1361" s="397"/>
    </row>
    <row r="1362" spans="2:63" x14ac:dyDescent="0.35">
      <c r="B1362" s="80"/>
      <c r="C1362" s="119"/>
      <c r="D1362" s="119"/>
      <c r="E1362" s="202"/>
      <c r="F1362" s="119"/>
      <c r="G1362" s="120"/>
      <c r="H1362" s="41"/>
      <c r="I1362" s="41"/>
      <c r="J1362" s="944">
        <f t="shared" si="158"/>
        <v>0</v>
      </c>
      <c r="K1362" s="292">
        <f t="shared" si="159"/>
        <v>0</v>
      </c>
      <c r="L1362" s="327">
        <f>IF(I1362&lt;(INDEX(Lookup!$U$2:$U$10,MATCH($D$45,Lookup!$S$2:$S$10,0))),0,365)</f>
        <v>0</v>
      </c>
      <c r="M1362" s="292">
        <f t="shared" si="157"/>
        <v>0</v>
      </c>
      <c r="N1362" s="371"/>
      <c r="O1362" s="150"/>
      <c r="P1362" s="397"/>
      <c r="Q1362" s="555"/>
      <c r="R1362" s="576">
        <f t="shared" si="160"/>
        <v>0</v>
      </c>
      <c r="S1362" s="576">
        <f t="shared" si="161"/>
        <v>0</v>
      </c>
      <c r="T1362" s="576">
        <f t="shared" si="162"/>
        <v>0</v>
      </c>
      <c r="U1362" s="576">
        <f t="shared" si="163"/>
        <v>0</v>
      </c>
      <c r="V1362" s="553"/>
      <c r="W1362" s="553"/>
      <c r="X1362" s="553"/>
      <c r="Y1362" s="553"/>
      <c r="Z1362" s="397"/>
      <c r="AA1362" s="397"/>
      <c r="AB1362" s="397"/>
      <c r="AC1362" s="397"/>
      <c r="AD1362" s="397"/>
      <c r="AE1362" s="397"/>
      <c r="AF1362" s="397"/>
      <c r="AG1362" s="397"/>
      <c r="AH1362" s="397"/>
      <c r="AI1362" s="397"/>
      <c r="AJ1362" s="397"/>
      <c r="AK1362" s="397"/>
      <c r="AL1362" s="397"/>
      <c r="AM1362" s="397"/>
      <c r="AN1362" s="397"/>
      <c r="AO1362" s="397"/>
      <c r="AP1362" s="397"/>
      <c r="AQ1362" s="397"/>
      <c r="AR1362" s="397"/>
      <c r="AS1362" s="397"/>
      <c r="AT1362" s="397"/>
      <c r="AU1362" s="397"/>
      <c r="AV1362" s="397"/>
      <c r="AW1362" s="397"/>
      <c r="AX1362" s="397"/>
      <c r="AY1362" s="397"/>
      <c r="AZ1362" s="397"/>
      <c r="BA1362" s="553"/>
      <c r="BB1362" s="397"/>
      <c r="BC1362" s="397"/>
      <c r="BD1362" s="397"/>
      <c r="BE1362" s="397"/>
      <c r="BF1362" s="397"/>
      <c r="BG1362" s="397"/>
      <c r="BH1362" s="397"/>
      <c r="BI1362" s="397"/>
      <c r="BJ1362" s="397"/>
      <c r="BK1362" s="397"/>
    </row>
    <row r="1363" spans="2:63" x14ac:dyDescent="0.35">
      <c r="B1363" s="80"/>
      <c r="C1363" s="119"/>
      <c r="D1363" s="119"/>
      <c r="E1363" s="202"/>
      <c r="F1363" s="119"/>
      <c r="G1363" s="120"/>
      <c r="H1363" s="41"/>
      <c r="I1363" s="41"/>
      <c r="J1363" s="944">
        <f t="shared" si="158"/>
        <v>0</v>
      </c>
      <c r="K1363" s="292">
        <f t="shared" si="159"/>
        <v>0</v>
      </c>
      <c r="L1363" s="327">
        <f>IF(I1363&lt;(INDEX(Lookup!$U$2:$U$10,MATCH($D$45,Lookup!$S$2:$S$10,0))),0,365)</f>
        <v>0</v>
      </c>
      <c r="M1363" s="292">
        <f t="shared" si="157"/>
        <v>0</v>
      </c>
      <c r="N1363" s="371"/>
      <c r="O1363" s="150"/>
      <c r="P1363" s="397"/>
      <c r="Q1363" s="555"/>
      <c r="R1363" s="576">
        <f t="shared" si="160"/>
        <v>0</v>
      </c>
      <c r="S1363" s="576">
        <f t="shared" si="161"/>
        <v>0</v>
      </c>
      <c r="T1363" s="576">
        <f t="shared" si="162"/>
        <v>0</v>
      </c>
      <c r="U1363" s="576">
        <f t="shared" si="163"/>
        <v>0</v>
      </c>
      <c r="V1363" s="553"/>
      <c r="W1363" s="553"/>
      <c r="X1363" s="553"/>
      <c r="Y1363" s="553"/>
      <c r="Z1363" s="397"/>
      <c r="AA1363" s="397"/>
      <c r="AB1363" s="397"/>
      <c r="AC1363" s="397"/>
      <c r="AD1363" s="397"/>
      <c r="AE1363" s="397"/>
      <c r="AF1363" s="397"/>
      <c r="AG1363" s="397"/>
      <c r="AH1363" s="397"/>
      <c r="AI1363" s="397"/>
      <c r="AJ1363" s="397"/>
      <c r="AK1363" s="397"/>
      <c r="AL1363" s="397"/>
      <c r="AM1363" s="397"/>
      <c r="AN1363" s="397"/>
      <c r="AO1363" s="397"/>
      <c r="AP1363" s="397"/>
      <c r="AQ1363" s="397"/>
      <c r="AR1363" s="397"/>
      <c r="AS1363" s="397"/>
      <c r="AT1363" s="397"/>
      <c r="AU1363" s="397"/>
      <c r="AV1363" s="397"/>
      <c r="AW1363" s="397"/>
      <c r="AX1363" s="397"/>
      <c r="AY1363" s="397"/>
      <c r="AZ1363" s="397"/>
      <c r="BA1363" s="553"/>
      <c r="BB1363" s="397"/>
      <c r="BC1363" s="397"/>
      <c r="BD1363" s="397"/>
      <c r="BE1363" s="397"/>
      <c r="BF1363" s="397"/>
      <c r="BG1363" s="397"/>
      <c r="BH1363" s="397"/>
      <c r="BI1363" s="397"/>
      <c r="BJ1363" s="397"/>
      <c r="BK1363" s="397"/>
    </row>
    <row r="1364" spans="2:63" x14ac:dyDescent="0.35">
      <c r="B1364" s="80"/>
      <c r="C1364" s="119"/>
      <c r="D1364" s="119"/>
      <c r="E1364" s="202"/>
      <c r="F1364" s="119"/>
      <c r="G1364" s="120"/>
      <c r="H1364" s="41"/>
      <c r="I1364" s="41"/>
      <c r="J1364" s="944">
        <f t="shared" si="158"/>
        <v>0</v>
      </c>
      <c r="K1364" s="292">
        <f t="shared" si="159"/>
        <v>0</v>
      </c>
      <c r="L1364" s="327">
        <f>IF(I1364&lt;(INDEX(Lookup!$U$2:$U$10,MATCH($D$45,Lookup!$S$2:$S$10,0))),0,365)</f>
        <v>0</v>
      </c>
      <c r="M1364" s="292">
        <f t="shared" si="157"/>
        <v>0</v>
      </c>
      <c r="N1364" s="371"/>
      <c r="O1364" s="150"/>
      <c r="P1364" s="397"/>
      <c r="Q1364" s="555"/>
      <c r="R1364" s="576">
        <f t="shared" si="160"/>
        <v>0</v>
      </c>
      <c r="S1364" s="576">
        <f t="shared" si="161"/>
        <v>0</v>
      </c>
      <c r="T1364" s="576">
        <f t="shared" si="162"/>
        <v>0</v>
      </c>
      <c r="U1364" s="576">
        <f t="shared" si="163"/>
        <v>0</v>
      </c>
      <c r="V1364" s="553"/>
      <c r="W1364" s="553"/>
      <c r="X1364" s="553"/>
      <c r="Y1364" s="553"/>
      <c r="Z1364" s="397"/>
      <c r="AA1364" s="397"/>
      <c r="AB1364" s="397"/>
      <c r="AC1364" s="397"/>
      <c r="AD1364" s="397"/>
      <c r="AE1364" s="397"/>
      <c r="AF1364" s="397"/>
      <c r="AG1364" s="397"/>
      <c r="AH1364" s="397"/>
      <c r="AI1364" s="397"/>
      <c r="AJ1364" s="397"/>
      <c r="AK1364" s="397"/>
      <c r="AL1364" s="397"/>
      <c r="AM1364" s="397"/>
      <c r="AN1364" s="397"/>
      <c r="AO1364" s="397"/>
      <c r="AP1364" s="397"/>
      <c r="AQ1364" s="397"/>
      <c r="AR1364" s="397"/>
      <c r="AS1364" s="397"/>
      <c r="AT1364" s="397"/>
      <c r="AU1364" s="397"/>
      <c r="AV1364" s="397"/>
      <c r="AW1364" s="397"/>
      <c r="AX1364" s="397"/>
      <c r="AY1364" s="397"/>
      <c r="AZ1364" s="397"/>
      <c r="BA1364" s="553"/>
      <c r="BB1364" s="397"/>
      <c r="BC1364" s="397"/>
      <c r="BD1364" s="397"/>
      <c r="BE1364" s="397"/>
      <c r="BF1364" s="397"/>
      <c r="BG1364" s="397"/>
      <c r="BH1364" s="397"/>
      <c r="BI1364" s="397"/>
      <c r="BJ1364" s="397"/>
      <c r="BK1364" s="397"/>
    </row>
    <row r="1365" spans="2:63" x14ac:dyDescent="0.35">
      <c r="B1365" s="80"/>
      <c r="C1365" s="119"/>
      <c r="D1365" s="119"/>
      <c r="E1365" s="202"/>
      <c r="F1365" s="119"/>
      <c r="G1365" s="120"/>
      <c r="H1365" s="41"/>
      <c r="I1365" s="41"/>
      <c r="J1365" s="944">
        <f t="shared" si="158"/>
        <v>0</v>
      </c>
      <c r="K1365" s="292">
        <f t="shared" si="159"/>
        <v>0</v>
      </c>
      <c r="L1365" s="327">
        <f>IF(I1365&lt;(INDEX(Lookup!$U$2:$U$10,MATCH($D$45,Lookup!$S$2:$S$10,0))),0,365)</f>
        <v>0</v>
      </c>
      <c r="M1365" s="292">
        <f t="shared" si="157"/>
        <v>0</v>
      </c>
      <c r="N1365" s="371"/>
      <c r="O1365" s="150"/>
      <c r="P1365" s="397"/>
      <c r="Q1365" s="555"/>
      <c r="R1365" s="576">
        <f t="shared" si="160"/>
        <v>0</v>
      </c>
      <c r="S1365" s="576">
        <f t="shared" si="161"/>
        <v>0</v>
      </c>
      <c r="T1365" s="576">
        <f t="shared" si="162"/>
        <v>0</v>
      </c>
      <c r="U1365" s="576">
        <f t="shared" si="163"/>
        <v>0</v>
      </c>
      <c r="V1365" s="553"/>
      <c r="W1365" s="553"/>
      <c r="X1365" s="553"/>
      <c r="Y1365" s="553"/>
      <c r="Z1365" s="397"/>
      <c r="AA1365" s="397"/>
      <c r="AB1365" s="397"/>
      <c r="AC1365" s="397"/>
      <c r="AD1365" s="397"/>
      <c r="AE1365" s="397"/>
      <c r="AF1365" s="397"/>
      <c r="AG1365" s="397"/>
      <c r="AH1365" s="397"/>
      <c r="AI1365" s="397"/>
      <c r="AJ1365" s="397"/>
      <c r="AK1365" s="397"/>
      <c r="AL1365" s="397"/>
      <c r="AM1365" s="397"/>
      <c r="AN1365" s="397"/>
      <c r="AO1365" s="397"/>
      <c r="AP1365" s="397"/>
      <c r="AQ1365" s="397"/>
      <c r="AR1365" s="397"/>
      <c r="AS1365" s="397"/>
      <c r="AT1365" s="397"/>
      <c r="AU1365" s="397"/>
      <c r="AV1365" s="397"/>
      <c r="AW1365" s="397"/>
      <c r="AX1365" s="397"/>
      <c r="AY1365" s="397"/>
      <c r="AZ1365" s="397"/>
      <c r="BA1365" s="553"/>
      <c r="BB1365" s="397"/>
      <c r="BC1365" s="397"/>
      <c r="BD1365" s="397"/>
      <c r="BE1365" s="397"/>
      <c r="BF1365" s="397"/>
      <c r="BG1365" s="397"/>
      <c r="BH1365" s="397"/>
      <c r="BI1365" s="397"/>
      <c r="BJ1365" s="397"/>
      <c r="BK1365" s="397"/>
    </row>
    <row r="1366" spans="2:63" x14ac:dyDescent="0.35">
      <c r="B1366" s="80"/>
      <c r="C1366" s="119"/>
      <c r="D1366" s="119"/>
      <c r="E1366" s="202"/>
      <c r="F1366" s="119"/>
      <c r="G1366" s="120"/>
      <c r="H1366" s="41"/>
      <c r="I1366" s="41"/>
      <c r="J1366" s="944">
        <f t="shared" si="158"/>
        <v>0</v>
      </c>
      <c r="K1366" s="292">
        <f t="shared" si="159"/>
        <v>0</v>
      </c>
      <c r="L1366" s="327">
        <f>IF(I1366&lt;(INDEX(Lookup!$U$2:$U$10,MATCH($D$45,Lookup!$S$2:$S$10,0))),0,365)</f>
        <v>0</v>
      </c>
      <c r="M1366" s="292">
        <f t="shared" si="157"/>
        <v>0</v>
      </c>
      <c r="N1366" s="371"/>
      <c r="O1366" s="150"/>
      <c r="P1366" s="397"/>
      <c r="Q1366" s="555"/>
      <c r="R1366" s="576">
        <f t="shared" si="160"/>
        <v>0</v>
      </c>
      <c r="S1366" s="576">
        <f t="shared" si="161"/>
        <v>0</v>
      </c>
      <c r="T1366" s="576">
        <f t="shared" si="162"/>
        <v>0</v>
      </c>
      <c r="U1366" s="576">
        <f t="shared" si="163"/>
        <v>0</v>
      </c>
      <c r="V1366" s="553"/>
      <c r="W1366" s="553"/>
      <c r="X1366" s="553"/>
      <c r="Y1366" s="553"/>
      <c r="Z1366" s="397"/>
      <c r="AA1366" s="397"/>
      <c r="AB1366" s="397"/>
      <c r="AC1366" s="397"/>
      <c r="AD1366" s="397"/>
      <c r="AE1366" s="397"/>
      <c r="AF1366" s="397"/>
      <c r="AG1366" s="397"/>
      <c r="AH1366" s="397"/>
      <c r="AI1366" s="397"/>
      <c r="AJ1366" s="397"/>
      <c r="AK1366" s="397"/>
      <c r="AL1366" s="397"/>
      <c r="AM1366" s="397"/>
      <c r="AN1366" s="397"/>
      <c r="AO1366" s="397"/>
      <c r="AP1366" s="397"/>
      <c r="AQ1366" s="397"/>
      <c r="AR1366" s="397"/>
      <c r="AS1366" s="397"/>
      <c r="AT1366" s="397"/>
      <c r="AU1366" s="397"/>
      <c r="AV1366" s="397"/>
      <c r="AW1366" s="397"/>
      <c r="AX1366" s="397"/>
      <c r="AY1366" s="397"/>
      <c r="AZ1366" s="397"/>
      <c r="BA1366" s="553"/>
      <c r="BB1366" s="397"/>
      <c r="BC1366" s="397"/>
      <c r="BD1366" s="397"/>
      <c r="BE1366" s="397"/>
      <c r="BF1366" s="397"/>
      <c r="BG1366" s="397"/>
      <c r="BH1366" s="397"/>
      <c r="BI1366" s="397"/>
      <c r="BJ1366" s="397"/>
      <c r="BK1366" s="397"/>
    </row>
    <row r="1367" spans="2:63" x14ac:dyDescent="0.35">
      <c r="B1367" s="80"/>
      <c r="C1367" s="119"/>
      <c r="D1367" s="119"/>
      <c r="E1367" s="202"/>
      <c r="F1367" s="119"/>
      <c r="G1367" s="120"/>
      <c r="H1367" s="41"/>
      <c r="I1367" s="41"/>
      <c r="J1367" s="944">
        <f t="shared" si="158"/>
        <v>0</v>
      </c>
      <c r="K1367" s="292">
        <f t="shared" si="159"/>
        <v>0</v>
      </c>
      <c r="L1367" s="327">
        <f>IF(I1367&lt;(INDEX(Lookup!$U$2:$U$10,MATCH($D$45,Lookup!$S$2:$S$10,0))),0,365)</f>
        <v>0</v>
      </c>
      <c r="M1367" s="292">
        <f t="shared" si="157"/>
        <v>0</v>
      </c>
      <c r="N1367" s="371"/>
      <c r="O1367" s="150"/>
      <c r="P1367" s="397"/>
      <c r="Q1367" s="555"/>
      <c r="R1367" s="576">
        <f t="shared" si="160"/>
        <v>0</v>
      </c>
      <c r="S1367" s="576">
        <f t="shared" si="161"/>
        <v>0</v>
      </c>
      <c r="T1367" s="576">
        <f t="shared" si="162"/>
        <v>0</v>
      </c>
      <c r="U1367" s="576">
        <f t="shared" si="163"/>
        <v>0</v>
      </c>
      <c r="V1367" s="553"/>
      <c r="W1367" s="553"/>
      <c r="X1367" s="553"/>
      <c r="Y1367" s="553"/>
      <c r="Z1367" s="397"/>
      <c r="AA1367" s="397"/>
      <c r="AB1367" s="397"/>
      <c r="AC1367" s="397"/>
      <c r="AD1367" s="397"/>
      <c r="AE1367" s="397"/>
      <c r="AF1367" s="397"/>
      <c r="AG1367" s="397"/>
      <c r="AH1367" s="397"/>
      <c r="AI1367" s="397"/>
      <c r="AJ1367" s="397"/>
      <c r="AK1367" s="397"/>
      <c r="AL1367" s="397"/>
      <c r="AM1367" s="397"/>
      <c r="AN1367" s="397"/>
      <c r="AO1367" s="397"/>
      <c r="AP1367" s="397"/>
      <c r="AQ1367" s="397"/>
      <c r="AR1367" s="397"/>
      <c r="AS1367" s="397"/>
      <c r="AT1367" s="397"/>
      <c r="AU1367" s="397"/>
      <c r="AV1367" s="397"/>
      <c r="AW1367" s="397"/>
      <c r="AX1367" s="397"/>
      <c r="AY1367" s="397"/>
      <c r="AZ1367" s="397"/>
      <c r="BA1367" s="553"/>
      <c r="BB1367" s="397"/>
      <c r="BC1367" s="397"/>
      <c r="BD1367" s="397"/>
      <c r="BE1367" s="397"/>
      <c r="BF1367" s="397"/>
      <c r="BG1367" s="397"/>
      <c r="BH1367" s="397"/>
      <c r="BI1367" s="397"/>
      <c r="BJ1367" s="397"/>
      <c r="BK1367" s="397"/>
    </row>
    <row r="1368" spans="2:63" x14ac:dyDescent="0.35">
      <c r="B1368" s="80"/>
      <c r="C1368" s="119"/>
      <c r="D1368" s="119"/>
      <c r="E1368" s="202"/>
      <c r="F1368" s="119"/>
      <c r="G1368" s="120"/>
      <c r="H1368" s="41"/>
      <c r="I1368" s="41"/>
      <c r="J1368" s="944">
        <f t="shared" si="158"/>
        <v>0</v>
      </c>
      <c r="K1368" s="292">
        <f t="shared" si="159"/>
        <v>0</v>
      </c>
      <c r="L1368" s="327">
        <f>IF(I1368&lt;(INDEX(Lookup!$U$2:$U$10,MATCH($D$45,Lookup!$S$2:$S$10,0))),0,365)</f>
        <v>0</v>
      </c>
      <c r="M1368" s="292">
        <f t="shared" si="157"/>
        <v>0</v>
      </c>
      <c r="N1368" s="371"/>
      <c r="O1368" s="150"/>
      <c r="P1368" s="397"/>
      <c r="Q1368" s="555"/>
      <c r="R1368" s="576">
        <f t="shared" si="160"/>
        <v>0</v>
      </c>
      <c r="S1368" s="576">
        <f t="shared" si="161"/>
        <v>0</v>
      </c>
      <c r="T1368" s="576">
        <f t="shared" si="162"/>
        <v>0</v>
      </c>
      <c r="U1368" s="576">
        <f t="shared" si="163"/>
        <v>0</v>
      </c>
      <c r="V1368" s="553"/>
      <c r="W1368" s="553"/>
      <c r="X1368" s="553"/>
      <c r="Y1368" s="553"/>
      <c r="Z1368" s="397"/>
      <c r="AA1368" s="397"/>
      <c r="AB1368" s="397"/>
      <c r="AC1368" s="397"/>
      <c r="AD1368" s="397"/>
      <c r="AE1368" s="397"/>
      <c r="AF1368" s="397"/>
      <c r="AG1368" s="397"/>
      <c r="AH1368" s="397"/>
      <c r="AI1368" s="397"/>
      <c r="AJ1368" s="397"/>
      <c r="AK1368" s="397"/>
      <c r="AL1368" s="397"/>
      <c r="AM1368" s="397"/>
      <c r="AN1368" s="397"/>
      <c r="AO1368" s="397"/>
      <c r="AP1368" s="397"/>
      <c r="AQ1368" s="397"/>
      <c r="AR1368" s="397"/>
      <c r="AS1368" s="397"/>
      <c r="AT1368" s="397"/>
      <c r="AU1368" s="397"/>
      <c r="AV1368" s="397"/>
      <c r="AW1368" s="397"/>
      <c r="AX1368" s="397"/>
      <c r="AY1368" s="397"/>
      <c r="AZ1368" s="397"/>
      <c r="BA1368" s="553"/>
      <c r="BB1368" s="397"/>
      <c r="BC1368" s="397"/>
      <c r="BD1368" s="397"/>
      <c r="BE1368" s="397"/>
      <c r="BF1368" s="397"/>
      <c r="BG1368" s="397"/>
      <c r="BH1368" s="397"/>
      <c r="BI1368" s="397"/>
      <c r="BJ1368" s="397"/>
      <c r="BK1368" s="397"/>
    </row>
    <row r="1369" spans="2:63" x14ac:dyDescent="0.35">
      <c r="B1369" s="80"/>
      <c r="C1369" s="119"/>
      <c r="D1369" s="119"/>
      <c r="E1369" s="202"/>
      <c r="F1369" s="119"/>
      <c r="G1369" s="120"/>
      <c r="H1369" s="41"/>
      <c r="I1369" s="41"/>
      <c r="J1369" s="944">
        <f t="shared" si="158"/>
        <v>0</v>
      </c>
      <c r="K1369" s="292">
        <f t="shared" si="159"/>
        <v>0</v>
      </c>
      <c r="L1369" s="327">
        <f>IF(I1369&lt;(INDEX(Lookup!$U$2:$U$10,MATCH($D$45,Lookup!$S$2:$S$10,0))),0,365)</f>
        <v>0</v>
      </c>
      <c r="M1369" s="292">
        <f t="shared" si="157"/>
        <v>0</v>
      </c>
      <c r="N1369" s="371"/>
      <c r="O1369" s="150"/>
      <c r="P1369" s="397"/>
      <c r="Q1369" s="555"/>
      <c r="R1369" s="576">
        <f t="shared" si="160"/>
        <v>0</v>
      </c>
      <c r="S1369" s="576">
        <f t="shared" si="161"/>
        <v>0</v>
      </c>
      <c r="T1369" s="576">
        <f t="shared" si="162"/>
        <v>0</v>
      </c>
      <c r="U1369" s="576">
        <f t="shared" si="163"/>
        <v>0</v>
      </c>
      <c r="V1369" s="553"/>
      <c r="W1369" s="553"/>
      <c r="X1369" s="553"/>
      <c r="Y1369" s="553"/>
      <c r="Z1369" s="397"/>
      <c r="AA1369" s="397"/>
      <c r="AB1369" s="397"/>
      <c r="AC1369" s="397"/>
      <c r="AD1369" s="397"/>
      <c r="AE1369" s="397"/>
      <c r="AF1369" s="397"/>
      <c r="AG1369" s="397"/>
      <c r="AH1369" s="397"/>
      <c r="AI1369" s="397"/>
      <c r="AJ1369" s="397"/>
      <c r="AK1369" s="397"/>
      <c r="AL1369" s="397"/>
      <c r="AM1369" s="397"/>
      <c r="AN1369" s="397"/>
      <c r="AO1369" s="397"/>
      <c r="AP1369" s="397"/>
      <c r="AQ1369" s="397"/>
      <c r="AR1369" s="397"/>
      <c r="AS1369" s="397"/>
      <c r="AT1369" s="397"/>
      <c r="AU1369" s="397"/>
      <c r="AV1369" s="397"/>
      <c r="AW1369" s="397"/>
      <c r="AX1369" s="397"/>
      <c r="AY1369" s="397"/>
      <c r="AZ1369" s="397"/>
      <c r="BA1369" s="553"/>
      <c r="BB1369" s="397"/>
      <c r="BC1369" s="397"/>
      <c r="BD1369" s="397"/>
      <c r="BE1369" s="397"/>
      <c r="BF1369" s="397"/>
      <c r="BG1369" s="397"/>
      <c r="BH1369" s="397"/>
      <c r="BI1369" s="397"/>
      <c r="BJ1369" s="397"/>
      <c r="BK1369" s="397"/>
    </row>
    <row r="1370" spans="2:63" x14ac:dyDescent="0.35">
      <c r="B1370" s="80"/>
      <c r="C1370" s="119"/>
      <c r="D1370" s="119"/>
      <c r="E1370" s="202"/>
      <c r="F1370" s="119"/>
      <c r="G1370" s="120"/>
      <c r="H1370" s="41"/>
      <c r="I1370" s="41"/>
      <c r="J1370" s="944">
        <f t="shared" si="158"/>
        <v>0</v>
      </c>
      <c r="K1370" s="292">
        <f t="shared" si="159"/>
        <v>0</v>
      </c>
      <c r="L1370" s="327">
        <f>IF(I1370&lt;(INDEX(Lookup!$U$2:$U$10,MATCH($D$45,Lookup!$S$2:$S$10,0))),0,365)</f>
        <v>0</v>
      </c>
      <c r="M1370" s="292">
        <f t="shared" si="157"/>
        <v>0</v>
      </c>
      <c r="N1370" s="371"/>
      <c r="O1370" s="150"/>
      <c r="P1370" s="397"/>
      <c r="Q1370" s="555"/>
      <c r="R1370" s="576">
        <f t="shared" si="160"/>
        <v>0</v>
      </c>
      <c r="S1370" s="576">
        <f t="shared" si="161"/>
        <v>0</v>
      </c>
      <c r="T1370" s="576">
        <f t="shared" si="162"/>
        <v>0</v>
      </c>
      <c r="U1370" s="576">
        <f t="shared" si="163"/>
        <v>0</v>
      </c>
      <c r="V1370" s="553"/>
      <c r="W1370" s="553"/>
      <c r="X1370" s="553"/>
      <c r="Y1370" s="553"/>
      <c r="Z1370" s="397"/>
      <c r="AA1370" s="397"/>
      <c r="AB1370" s="397"/>
      <c r="AC1370" s="397"/>
      <c r="AD1370" s="397"/>
      <c r="AE1370" s="397"/>
      <c r="AF1370" s="397"/>
      <c r="AG1370" s="397"/>
      <c r="AH1370" s="397"/>
      <c r="AI1370" s="397"/>
      <c r="AJ1370" s="397"/>
      <c r="AK1370" s="397"/>
      <c r="AL1370" s="397"/>
      <c r="AM1370" s="397"/>
      <c r="AN1370" s="397"/>
      <c r="AO1370" s="397"/>
      <c r="AP1370" s="397"/>
      <c r="AQ1370" s="397"/>
      <c r="AR1370" s="397"/>
      <c r="AS1370" s="397"/>
      <c r="AT1370" s="397"/>
      <c r="AU1370" s="397"/>
      <c r="AV1370" s="397"/>
      <c r="AW1370" s="397"/>
      <c r="AX1370" s="397"/>
      <c r="AY1370" s="397"/>
      <c r="AZ1370" s="397"/>
      <c r="BA1370" s="553"/>
      <c r="BB1370" s="397"/>
      <c r="BC1370" s="397"/>
      <c r="BD1370" s="397"/>
      <c r="BE1370" s="397"/>
      <c r="BF1370" s="397"/>
      <c r="BG1370" s="397"/>
      <c r="BH1370" s="397"/>
      <c r="BI1370" s="397"/>
      <c r="BJ1370" s="397"/>
      <c r="BK1370" s="397"/>
    </row>
    <row r="1371" spans="2:63" x14ac:dyDescent="0.35">
      <c r="B1371" s="80"/>
      <c r="C1371" s="119"/>
      <c r="D1371" s="119"/>
      <c r="E1371" s="202"/>
      <c r="F1371" s="119"/>
      <c r="G1371" s="120"/>
      <c r="H1371" s="41"/>
      <c r="I1371" s="41"/>
      <c r="J1371" s="944">
        <f t="shared" si="158"/>
        <v>0</v>
      </c>
      <c r="K1371" s="292">
        <f t="shared" si="159"/>
        <v>0</v>
      </c>
      <c r="L1371" s="327">
        <f>IF(I1371&lt;(INDEX(Lookup!$U$2:$U$10,MATCH($D$45,Lookup!$S$2:$S$10,0))),0,365)</f>
        <v>0</v>
      </c>
      <c r="M1371" s="292">
        <f t="shared" si="157"/>
        <v>0</v>
      </c>
      <c r="N1371" s="371"/>
      <c r="O1371" s="150"/>
      <c r="P1371" s="397"/>
      <c r="Q1371" s="555"/>
      <c r="R1371" s="576">
        <f t="shared" si="160"/>
        <v>0</v>
      </c>
      <c r="S1371" s="576">
        <f t="shared" si="161"/>
        <v>0</v>
      </c>
      <c r="T1371" s="576">
        <f t="shared" si="162"/>
        <v>0</v>
      </c>
      <c r="U1371" s="576">
        <f t="shared" si="163"/>
        <v>0</v>
      </c>
      <c r="V1371" s="553"/>
      <c r="W1371" s="553"/>
      <c r="X1371" s="553"/>
      <c r="Y1371" s="553"/>
      <c r="Z1371" s="397"/>
      <c r="AA1371" s="397"/>
      <c r="AB1371" s="397"/>
      <c r="AC1371" s="397"/>
      <c r="AD1371" s="397"/>
      <c r="AE1371" s="397"/>
      <c r="AF1371" s="397"/>
      <c r="AG1371" s="397"/>
      <c r="AH1371" s="397"/>
      <c r="AI1371" s="397"/>
      <c r="AJ1371" s="397"/>
      <c r="AK1371" s="397"/>
      <c r="AL1371" s="397"/>
      <c r="AM1371" s="397"/>
      <c r="AN1371" s="397"/>
      <c r="AO1371" s="397"/>
      <c r="AP1371" s="397"/>
      <c r="AQ1371" s="397"/>
      <c r="AR1371" s="397"/>
      <c r="AS1371" s="397"/>
      <c r="AT1371" s="397"/>
      <c r="AU1371" s="397"/>
      <c r="AV1371" s="397"/>
      <c r="AW1371" s="397"/>
      <c r="AX1371" s="397"/>
      <c r="AY1371" s="397"/>
      <c r="AZ1371" s="397"/>
      <c r="BA1371" s="553"/>
      <c r="BB1371" s="397"/>
      <c r="BC1371" s="397"/>
      <c r="BD1371" s="397"/>
      <c r="BE1371" s="397"/>
      <c r="BF1371" s="397"/>
      <c r="BG1371" s="397"/>
      <c r="BH1371" s="397"/>
      <c r="BI1371" s="397"/>
      <c r="BJ1371" s="397"/>
      <c r="BK1371" s="397"/>
    </row>
    <row r="1372" spans="2:63" x14ac:dyDescent="0.35">
      <c r="B1372" s="80"/>
      <c r="C1372" s="119"/>
      <c r="D1372" s="119"/>
      <c r="E1372" s="202"/>
      <c r="F1372" s="119"/>
      <c r="G1372" s="120"/>
      <c r="H1372" s="41"/>
      <c r="I1372" s="41"/>
      <c r="J1372" s="944">
        <f t="shared" si="158"/>
        <v>0</v>
      </c>
      <c r="K1372" s="292">
        <f t="shared" si="159"/>
        <v>0</v>
      </c>
      <c r="L1372" s="327">
        <f>IF(I1372&lt;(INDEX(Lookup!$U$2:$U$10,MATCH($D$45,Lookup!$S$2:$S$10,0))),0,365)</f>
        <v>0</v>
      </c>
      <c r="M1372" s="292">
        <f t="shared" si="157"/>
        <v>0</v>
      </c>
      <c r="N1372" s="371"/>
      <c r="O1372" s="150"/>
      <c r="P1372" s="397"/>
      <c r="Q1372" s="555"/>
      <c r="R1372" s="576">
        <f t="shared" si="160"/>
        <v>0</v>
      </c>
      <c r="S1372" s="576">
        <f t="shared" si="161"/>
        <v>0</v>
      </c>
      <c r="T1372" s="576">
        <f t="shared" si="162"/>
        <v>0</v>
      </c>
      <c r="U1372" s="576">
        <f t="shared" si="163"/>
        <v>0</v>
      </c>
      <c r="V1372" s="553"/>
      <c r="W1372" s="553"/>
      <c r="X1372" s="553"/>
      <c r="Y1372" s="553"/>
      <c r="Z1372" s="397"/>
      <c r="AA1372" s="397"/>
      <c r="AB1372" s="397"/>
      <c r="AC1372" s="397"/>
      <c r="AD1372" s="397"/>
      <c r="AE1372" s="397"/>
      <c r="AF1372" s="397"/>
      <c r="AG1372" s="397"/>
      <c r="AH1372" s="397"/>
      <c r="AI1372" s="397"/>
      <c r="AJ1372" s="397"/>
      <c r="AK1372" s="397"/>
      <c r="AL1372" s="397"/>
      <c r="AM1372" s="397"/>
      <c r="AN1372" s="397"/>
      <c r="AO1372" s="397"/>
      <c r="AP1372" s="397"/>
      <c r="AQ1372" s="397"/>
      <c r="AR1372" s="397"/>
      <c r="AS1372" s="397"/>
      <c r="AT1372" s="397"/>
      <c r="AU1372" s="397"/>
      <c r="AV1372" s="397"/>
      <c r="AW1372" s="397"/>
      <c r="AX1372" s="397"/>
      <c r="AY1372" s="397"/>
      <c r="AZ1372" s="397"/>
      <c r="BA1372" s="553"/>
      <c r="BB1372" s="397"/>
      <c r="BC1372" s="397"/>
      <c r="BD1372" s="397"/>
      <c r="BE1372" s="397"/>
      <c r="BF1372" s="397"/>
      <c r="BG1372" s="397"/>
      <c r="BH1372" s="397"/>
      <c r="BI1372" s="397"/>
      <c r="BJ1372" s="397"/>
      <c r="BK1372" s="397"/>
    </row>
    <row r="1373" spans="2:63" x14ac:dyDescent="0.35">
      <c r="B1373" s="80"/>
      <c r="C1373" s="119"/>
      <c r="D1373" s="119"/>
      <c r="E1373" s="202"/>
      <c r="F1373" s="119"/>
      <c r="G1373" s="120"/>
      <c r="H1373" s="41"/>
      <c r="I1373" s="41"/>
      <c r="J1373" s="944">
        <f t="shared" si="158"/>
        <v>0</v>
      </c>
      <c r="K1373" s="292">
        <f t="shared" si="159"/>
        <v>0</v>
      </c>
      <c r="L1373" s="327">
        <f>IF(I1373&lt;(INDEX(Lookup!$U$2:$U$10,MATCH($D$45,Lookup!$S$2:$S$10,0))),0,365)</f>
        <v>0</v>
      </c>
      <c r="M1373" s="292">
        <f t="shared" si="157"/>
        <v>0</v>
      </c>
      <c r="N1373" s="371"/>
      <c r="O1373" s="150"/>
      <c r="P1373" s="397"/>
      <c r="Q1373" s="555"/>
      <c r="R1373" s="576">
        <f t="shared" si="160"/>
        <v>0</v>
      </c>
      <c r="S1373" s="576">
        <f t="shared" si="161"/>
        <v>0</v>
      </c>
      <c r="T1373" s="576">
        <f t="shared" si="162"/>
        <v>0</v>
      </c>
      <c r="U1373" s="576">
        <f t="shared" si="163"/>
        <v>0</v>
      </c>
      <c r="V1373" s="553"/>
      <c r="W1373" s="553"/>
      <c r="X1373" s="553"/>
      <c r="Y1373" s="553"/>
      <c r="Z1373" s="397"/>
      <c r="AA1373" s="397"/>
      <c r="AB1373" s="397"/>
      <c r="AC1373" s="397"/>
      <c r="AD1373" s="397"/>
      <c r="AE1373" s="397"/>
      <c r="AF1373" s="397"/>
      <c r="AG1373" s="397"/>
      <c r="AH1373" s="397"/>
      <c r="AI1373" s="397"/>
      <c r="AJ1373" s="397"/>
      <c r="AK1373" s="397"/>
      <c r="AL1373" s="397"/>
      <c r="AM1373" s="397"/>
      <c r="AN1373" s="397"/>
      <c r="AO1373" s="397"/>
      <c r="AP1373" s="397"/>
      <c r="AQ1373" s="397"/>
      <c r="AR1373" s="397"/>
      <c r="AS1373" s="397"/>
      <c r="AT1373" s="397"/>
      <c r="AU1373" s="397"/>
      <c r="AV1373" s="397"/>
      <c r="AW1373" s="397"/>
      <c r="AX1373" s="397"/>
      <c r="AY1373" s="397"/>
      <c r="AZ1373" s="397"/>
      <c r="BA1373" s="553"/>
      <c r="BB1373" s="397"/>
      <c r="BC1373" s="397"/>
      <c r="BD1373" s="397"/>
      <c r="BE1373" s="397"/>
      <c r="BF1373" s="397"/>
      <c r="BG1373" s="397"/>
      <c r="BH1373" s="397"/>
      <c r="BI1373" s="397"/>
      <c r="BJ1373" s="397"/>
      <c r="BK1373" s="397"/>
    </row>
    <row r="1374" spans="2:63" x14ac:dyDescent="0.35">
      <c r="B1374" s="80"/>
      <c r="C1374" s="119"/>
      <c r="D1374" s="119"/>
      <c r="E1374" s="202"/>
      <c r="F1374" s="119"/>
      <c r="G1374" s="120"/>
      <c r="H1374" s="41"/>
      <c r="I1374" s="41"/>
      <c r="J1374" s="944">
        <f t="shared" si="158"/>
        <v>0</v>
      </c>
      <c r="K1374" s="292">
        <f t="shared" si="159"/>
        <v>0</v>
      </c>
      <c r="L1374" s="327">
        <f>IF(I1374&lt;(INDEX(Lookup!$U$2:$U$10,MATCH($D$45,Lookup!$S$2:$S$10,0))),0,365)</f>
        <v>0</v>
      </c>
      <c r="M1374" s="292">
        <f t="shared" si="157"/>
        <v>0</v>
      </c>
      <c r="N1374" s="371"/>
      <c r="O1374" s="150"/>
      <c r="P1374" s="397"/>
      <c r="Q1374" s="555"/>
      <c r="R1374" s="576">
        <f t="shared" si="160"/>
        <v>0</v>
      </c>
      <c r="S1374" s="576">
        <f t="shared" si="161"/>
        <v>0</v>
      </c>
      <c r="T1374" s="576">
        <f t="shared" si="162"/>
        <v>0</v>
      </c>
      <c r="U1374" s="576">
        <f t="shared" si="163"/>
        <v>0</v>
      </c>
      <c r="V1374" s="553"/>
      <c r="W1374" s="553"/>
      <c r="X1374" s="553"/>
      <c r="Y1374" s="553"/>
      <c r="Z1374" s="397"/>
      <c r="AA1374" s="397"/>
      <c r="AB1374" s="397"/>
      <c r="AC1374" s="397"/>
      <c r="AD1374" s="397"/>
      <c r="AE1374" s="397"/>
      <c r="AF1374" s="397"/>
      <c r="AG1374" s="397"/>
      <c r="AH1374" s="397"/>
      <c r="AI1374" s="397"/>
      <c r="AJ1374" s="397"/>
      <c r="AK1374" s="397"/>
      <c r="AL1374" s="397"/>
      <c r="AM1374" s="397"/>
      <c r="AN1374" s="397"/>
      <c r="AO1374" s="397"/>
      <c r="AP1374" s="397"/>
      <c r="AQ1374" s="397"/>
      <c r="AR1374" s="397"/>
      <c r="AS1374" s="397"/>
      <c r="AT1374" s="397"/>
      <c r="AU1374" s="397"/>
      <c r="AV1374" s="397"/>
      <c r="AW1374" s="397"/>
      <c r="AX1374" s="397"/>
      <c r="AY1374" s="397"/>
      <c r="AZ1374" s="397"/>
      <c r="BA1374" s="553"/>
      <c r="BB1374" s="397"/>
      <c r="BC1374" s="397"/>
      <c r="BD1374" s="397"/>
      <c r="BE1374" s="397"/>
      <c r="BF1374" s="397"/>
      <c r="BG1374" s="397"/>
      <c r="BH1374" s="397"/>
      <c r="BI1374" s="397"/>
      <c r="BJ1374" s="397"/>
      <c r="BK1374" s="397"/>
    </row>
    <row r="1375" spans="2:63" x14ac:dyDescent="0.35">
      <c r="B1375" s="80"/>
      <c r="C1375" s="119"/>
      <c r="D1375" s="119"/>
      <c r="E1375" s="202"/>
      <c r="F1375" s="119"/>
      <c r="G1375" s="120"/>
      <c r="H1375" s="41"/>
      <c r="I1375" s="41"/>
      <c r="J1375" s="944">
        <f t="shared" si="158"/>
        <v>0</v>
      </c>
      <c r="K1375" s="292">
        <f t="shared" si="159"/>
        <v>0</v>
      </c>
      <c r="L1375" s="327">
        <f>IF(I1375&lt;(INDEX(Lookup!$U$2:$U$10,MATCH($D$45,Lookup!$S$2:$S$10,0))),0,365)</f>
        <v>0</v>
      </c>
      <c r="M1375" s="292">
        <f t="shared" si="157"/>
        <v>0</v>
      </c>
      <c r="N1375" s="371"/>
      <c r="O1375" s="150"/>
      <c r="P1375" s="397"/>
      <c r="Q1375" s="555"/>
      <c r="R1375" s="576">
        <f t="shared" si="160"/>
        <v>0</v>
      </c>
      <c r="S1375" s="576">
        <f t="shared" si="161"/>
        <v>0</v>
      </c>
      <c r="T1375" s="576">
        <f t="shared" si="162"/>
        <v>0</v>
      </c>
      <c r="U1375" s="576">
        <f t="shared" si="163"/>
        <v>0</v>
      </c>
      <c r="V1375" s="553"/>
      <c r="W1375" s="553"/>
      <c r="X1375" s="553"/>
      <c r="Y1375" s="553"/>
      <c r="Z1375" s="397"/>
      <c r="AA1375" s="397"/>
      <c r="AB1375" s="397"/>
      <c r="AC1375" s="397"/>
      <c r="AD1375" s="397"/>
      <c r="AE1375" s="397"/>
      <c r="AF1375" s="397"/>
      <c r="AG1375" s="397"/>
      <c r="AH1375" s="397"/>
      <c r="AI1375" s="397"/>
      <c r="AJ1375" s="397"/>
      <c r="AK1375" s="397"/>
      <c r="AL1375" s="397"/>
      <c r="AM1375" s="397"/>
      <c r="AN1375" s="397"/>
      <c r="AO1375" s="397"/>
      <c r="AP1375" s="397"/>
      <c r="AQ1375" s="397"/>
      <c r="AR1375" s="397"/>
      <c r="AS1375" s="397"/>
      <c r="AT1375" s="397"/>
      <c r="AU1375" s="397"/>
      <c r="AV1375" s="397"/>
      <c r="AW1375" s="397"/>
      <c r="AX1375" s="397"/>
      <c r="AY1375" s="397"/>
      <c r="AZ1375" s="397"/>
      <c r="BA1375" s="553"/>
      <c r="BB1375" s="397"/>
      <c r="BC1375" s="397"/>
      <c r="BD1375" s="397"/>
      <c r="BE1375" s="397"/>
      <c r="BF1375" s="397"/>
      <c r="BG1375" s="397"/>
      <c r="BH1375" s="397"/>
      <c r="BI1375" s="397"/>
      <c r="BJ1375" s="397"/>
      <c r="BK1375" s="397"/>
    </row>
    <row r="1376" spans="2:63" x14ac:dyDescent="0.35">
      <c r="B1376" s="80"/>
      <c r="C1376" s="119"/>
      <c r="D1376" s="119"/>
      <c r="E1376" s="202"/>
      <c r="F1376" s="119"/>
      <c r="G1376" s="120"/>
      <c r="H1376" s="41"/>
      <c r="I1376" s="41"/>
      <c r="J1376" s="944">
        <f t="shared" si="158"/>
        <v>0</v>
      </c>
      <c r="K1376" s="292">
        <f t="shared" si="159"/>
        <v>0</v>
      </c>
      <c r="L1376" s="327">
        <f>IF(I1376&lt;(INDEX(Lookup!$U$2:$U$10,MATCH($D$45,Lookup!$S$2:$S$10,0))),0,365)</f>
        <v>0</v>
      </c>
      <c r="M1376" s="292">
        <f t="shared" si="157"/>
        <v>0</v>
      </c>
      <c r="N1376" s="371"/>
      <c r="O1376" s="150"/>
      <c r="P1376" s="397"/>
      <c r="Q1376" s="555"/>
      <c r="R1376" s="576">
        <f t="shared" si="160"/>
        <v>0</v>
      </c>
      <c r="S1376" s="576">
        <f t="shared" si="161"/>
        <v>0</v>
      </c>
      <c r="T1376" s="576">
        <f t="shared" si="162"/>
        <v>0</v>
      </c>
      <c r="U1376" s="576">
        <f t="shared" si="163"/>
        <v>0</v>
      </c>
      <c r="V1376" s="553"/>
      <c r="W1376" s="553"/>
      <c r="X1376" s="553"/>
      <c r="Y1376" s="553"/>
      <c r="Z1376" s="397"/>
      <c r="AA1376" s="397"/>
      <c r="AB1376" s="397"/>
      <c r="AC1376" s="397"/>
      <c r="AD1376" s="397"/>
      <c r="AE1376" s="397"/>
      <c r="AF1376" s="397"/>
      <c r="AG1376" s="397"/>
      <c r="AH1376" s="397"/>
      <c r="AI1376" s="397"/>
      <c r="AJ1376" s="397"/>
      <c r="AK1376" s="397"/>
      <c r="AL1376" s="397"/>
      <c r="AM1376" s="397"/>
      <c r="AN1376" s="397"/>
      <c r="AO1376" s="397"/>
      <c r="AP1376" s="397"/>
      <c r="AQ1376" s="397"/>
      <c r="AR1376" s="397"/>
      <c r="AS1376" s="397"/>
      <c r="AT1376" s="397"/>
      <c r="AU1376" s="397"/>
      <c r="AV1376" s="397"/>
      <c r="AW1376" s="397"/>
      <c r="AX1376" s="397"/>
      <c r="AY1376" s="397"/>
      <c r="AZ1376" s="397"/>
      <c r="BA1376" s="553"/>
      <c r="BB1376" s="397"/>
      <c r="BC1376" s="397"/>
      <c r="BD1376" s="397"/>
      <c r="BE1376" s="397"/>
      <c r="BF1376" s="397"/>
      <c r="BG1376" s="397"/>
      <c r="BH1376" s="397"/>
      <c r="BI1376" s="397"/>
      <c r="BJ1376" s="397"/>
      <c r="BK1376" s="397"/>
    </row>
    <row r="1377" spans="2:63" x14ac:dyDescent="0.35">
      <c r="B1377" s="80"/>
      <c r="C1377" s="119"/>
      <c r="D1377" s="119"/>
      <c r="E1377" s="202"/>
      <c r="F1377" s="119"/>
      <c r="G1377" s="120"/>
      <c r="H1377" s="41"/>
      <c r="I1377" s="41"/>
      <c r="J1377" s="944">
        <f t="shared" si="158"/>
        <v>0</v>
      </c>
      <c r="K1377" s="292">
        <f t="shared" si="159"/>
        <v>0</v>
      </c>
      <c r="L1377" s="327">
        <f>IF(I1377&lt;(INDEX(Lookup!$U$2:$U$10,MATCH($D$45,Lookup!$S$2:$S$10,0))),0,365)</f>
        <v>0</v>
      </c>
      <c r="M1377" s="292">
        <f t="shared" si="157"/>
        <v>0</v>
      </c>
      <c r="N1377" s="371"/>
      <c r="O1377" s="150"/>
      <c r="P1377" s="397"/>
      <c r="Q1377" s="555"/>
      <c r="R1377" s="576">
        <f t="shared" si="160"/>
        <v>0</v>
      </c>
      <c r="S1377" s="576">
        <f t="shared" si="161"/>
        <v>0</v>
      </c>
      <c r="T1377" s="576">
        <f t="shared" si="162"/>
        <v>0</v>
      </c>
      <c r="U1377" s="576">
        <f t="shared" si="163"/>
        <v>0</v>
      </c>
      <c r="V1377" s="553"/>
      <c r="W1377" s="553"/>
      <c r="X1377" s="553"/>
      <c r="Y1377" s="553"/>
      <c r="Z1377" s="397"/>
      <c r="AA1377" s="397"/>
      <c r="AB1377" s="397"/>
      <c r="AC1377" s="397"/>
      <c r="AD1377" s="397"/>
      <c r="AE1377" s="397"/>
      <c r="AF1377" s="397"/>
      <c r="AG1377" s="397"/>
      <c r="AH1377" s="397"/>
      <c r="AI1377" s="397"/>
      <c r="AJ1377" s="397"/>
      <c r="AK1377" s="397"/>
      <c r="AL1377" s="397"/>
      <c r="AM1377" s="397"/>
      <c r="AN1377" s="397"/>
      <c r="AO1377" s="397"/>
      <c r="AP1377" s="397"/>
      <c r="AQ1377" s="397"/>
      <c r="AR1377" s="397"/>
      <c r="AS1377" s="397"/>
      <c r="AT1377" s="397"/>
      <c r="AU1377" s="397"/>
      <c r="AV1377" s="397"/>
      <c r="AW1377" s="397"/>
      <c r="AX1377" s="397"/>
      <c r="AY1377" s="397"/>
      <c r="AZ1377" s="397"/>
      <c r="BA1377" s="553"/>
      <c r="BB1377" s="397"/>
      <c r="BC1377" s="397"/>
      <c r="BD1377" s="397"/>
      <c r="BE1377" s="397"/>
      <c r="BF1377" s="397"/>
      <c r="BG1377" s="397"/>
      <c r="BH1377" s="397"/>
      <c r="BI1377" s="397"/>
      <c r="BJ1377" s="397"/>
      <c r="BK1377" s="397"/>
    </row>
    <row r="1378" spans="2:63" x14ac:dyDescent="0.35">
      <c r="B1378" s="80"/>
      <c r="C1378" s="119"/>
      <c r="D1378" s="119"/>
      <c r="E1378" s="202"/>
      <c r="F1378" s="119"/>
      <c r="G1378" s="120"/>
      <c r="H1378" s="41"/>
      <c r="I1378" s="41"/>
      <c r="J1378" s="944">
        <f t="shared" si="158"/>
        <v>0</v>
      </c>
      <c r="K1378" s="292">
        <f t="shared" si="159"/>
        <v>0</v>
      </c>
      <c r="L1378" s="327">
        <f>IF(I1378&lt;(INDEX(Lookup!$U$2:$U$10,MATCH($D$45,Lookup!$S$2:$S$10,0))),0,365)</f>
        <v>0</v>
      </c>
      <c r="M1378" s="292">
        <f t="shared" si="157"/>
        <v>0</v>
      </c>
      <c r="N1378" s="371"/>
      <c r="O1378" s="150"/>
      <c r="P1378" s="397"/>
      <c r="Q1378" s="555"/>
      <c r="R1378" s="576">
        <f t="shared" si="160"/>
        <v>0</v>
      </c>
      <c r="S1378" s="576">
        <f t="shared" si="161"/>
        <v>0</v>
      </c>
      <c r="T1378" s="576">
        <f t="shared" si="162"/>
        <v>0</v>
      </c>
      <c r="U1378" s="576">
        <f t="shared" si="163"/>
        <v>0</v>
      </c>
      <c r="V1378" s="553"/>
      <c r="W1378" s="553"/>
      <c r="X1378" s="553"/>
      <c r="Y1378" s="553"/>
      <c r="Z1378" s="397"/>
      <c r="AA1378" s="397"/>
      <c r="AB1378" s="397"/>
      <c r="AC1378" s="397"/>
      <c r="AD1378" s="397"/>
      <c r="AE1378" s="397"/>
      <c r="AF1378" s="397"/>
      <c r="AG1378" s="397"/>
      <c r="AH1378" s="397"/>
      <c r="AI1378" s="397"/>
      <c r="AJ1378" s="397"/>
      <c r="AK1378" s="397"/>
      <c r="AL1378" s="397"/>
      <c r="AM1378" s="397"/>
      <c r="AN1378" s="397"/>
      <c r="AO1378" s="397"/>
      <c r="AP1378" s="397"/>
      <c r="AQ1378" s="397"/>
      <c r="AR1378" s="397"/>
      <c r="AS1378" s="397"/>
      <c r="AT1378" s="397"/>
      <c r="AU1378" s="397"/>
      <c r="AV1378" s="397"/>
      <c r="AW1378" s="397"/>
      <c r="AX1378" s="397"/>
      <c r="AY1378" s="397"/>
      <c r="AZ1378" s="397"/>
      <c r="BA1378" s="553"/>
      <c r="BB1378" s="397"/>
      <c r="BC1378" s="397"/>
      <c r="BD1378" s="397"/>
      <c r="BE1378" s="397"/>
      <c r="BF1378" s="397"/>
      <c r="BG1378" s="397"/>
      <c r="BH1378" s="397"/>
      <c r="BI1378" s="397"/>
      <c r="BJ1378" s="397"/>
      <c r="BK1378" s="397"/>
    </row>
    <row r="1379" spans="2:63" x14ac:dyDescent="0.35">
      <c r="B1379" s="80"/>
      <c r="C1379" s="119"/>
      <c r="D1379" s="119"/>
      <c r="E1379" s="202"/>
      <c r="F1379" s="119"/>
      <c r="G1379" s="120"/>
      <c r="H1379" s="41"/>
      <c r="I1379" s="41"/>
      <c r="J1379" s="944">
        <f t="shared" si="158"/>
        <v>0</v>
      </c>
      <c r="K1379" s="292">
        <f t="shared" si="159"/>
        <v>0</v>
      </c>
      <c r="L1379" s="327">
        <f>IF(I1379&lt;(INDEX(Lookup!$U$2:$U$10,MATCH($D$45,Lookup!$S$2:$S$10,0))),0,365)</f>
        <v>0</v>
      </c>
      <c r="M1379" s="292">
        <f t="shared" si="157"/>
        <v>0</v>
      </c>
      <c r="N1379" s="371"/>
      <c r="O1379" s="150"/>
      <c r="P1379" s="397"/>
      <c r="Q1379" s="555"/>
      <c r="R1379" s="576">
        <f t="shared" si="160"/>
        <v>0</v>
      </c>
      <c r="S1379" s="576">
        <f t="shared" si="161"/>
        <v>0</v>
      </c>
      <c r="T1379" s="576">
        <f t="shared" si="162"/>
        <v>0</v>
      </c>
      <c r="U1379" s="576">
        <f t="shared" si="163"/>
        <v>0</v>
      </c>
      <c r="V1379" s="553"/>
      <c r="W1379" s="553"/>
      <c r="X1379" s="553"/>
      <c r="Y1379" s="553"/>
      <c r="Z1379" s="397"/>
      <c r="AA1379" s="397"/>
      <c r="AB1379" s="397"/>
      <c r="AC1379" s="397"/>
      <c r="AD1379" s="397"/>
      <c r="AE1379" s="397"/>
      <c r="AF1379" s="397"/>
      <c r="AG1379" s="397"/>
      <c r="AH1379" s="397"/>
      <c r="AI1379" s="397"/>
      <c r="AJ1379" s="397"/>
      <c r="AK1379" s="397"/>
      <c r="AL1379" s="397"/>
      <c r="AM1379" s="397"/>
      <c r="AN1379" s="397"/>
      <c r="AO1379" s="397"/>
      <c r="AP1379" s="397"/>
      <c r="AQ1379" s="397"/>
      <c r="AR1379" s="397"/>
      <c r="AS1379" s="397"/>
      <c r="AT1379" s="397"/>
      <c r="AU1379" s="397"/>
      <c r="AV1379" s="397"/>
      <c r="AW1379" s="397"/>
      <c r="AX1379" s="397"/>
      <c r="AY1379" s="397"/>
      <c r="AZ1379" s="397"/>
      <c r="BA1379" s="553"/>
      <c r="BB1379" s="397"/>
      <c r="BC1379" s="397"/>
      <c r="BD1379" s="397"/>
      <c r="BE1379" s="397"/>
      <c r="BF1379" s="397"/>
      <c r="BG1379" s="397"/>
      <c r="BH1379" s="397"/>
      <c r="BI1379" s="397"/>
      <c r="BJ1379" s="397"/>
      <c r="BK1379" s="397"/>
    </row>
    <row r="1380" spans="2:63" x14ac:dyDescent="0.35">
      <c r="B1380" s="80"/>
      <c r="C1380" s="119"/>
      <c r="D1380" s="119"/>
      <c r="E1380" s="202"/>
      <c r="F1380" s="119"/>
      <c r="G1380" s="120"/>
      <c r="H1380" s="41"/>
      <c r="I1380" s="41"/>
      <c r="J1380" s="944">
        <f t="shared" si="158"/>
        <v>0</v>
      </c>
      <c r="K1380" s="292">
        <f t="shared" si="159"/>
        <v>0</v>
      </c>
      <c r="L1380" s="327">
        <f>IF(I1380&lt;(INDEX(Lookup!$U$2:$U$10,MATCH($D$45,Lookup!$S$2:$S$10,0))),0,365)</f>
        <v>0</v>
      </c>
      <c r="M1380" s="292">
        <f t="shared" si="157"/>
        <v>0</v>
      </c>
      <c r="N1380" s="371"/>
      <c r="O1380" s="150"/>
      <c r="P1380" s="397"/>
      <c r="Q1380" s="555"/>
      <c r="R1380" s="576">
        <f t="shared" si="160"/>
        <v>0</v>
      </c>
      <c r="S1380" s="576">
        <f t="shared" si="161"/>
        <v>0</v>
      </c>
      <c r="T1380" s="576">
        <f t="shared" si="162"/>
        <v>0</v>
      </c>
      <c r="U1380" s="576">
        <f t="shared" si="163"/>
        <v>0</v>
      </c>
      <c r="V1380" s="553"/>
      <c r="W1380" s="553"/>
      <c r="X1380" s="553"/>
      <c r="Y1380" s="553"/>
      <c r="Z1380" s="397"/>
      <c r="AA1380" s="397"/>
      <c r="AB1380" s="397"/>
      <c r="AC1380" s="397"/>
      <c r="AD1380" s="397"/>
      <c r="AE1380" s="397"/>
      <c r="AF1380" s="397"/>
      <c r="AG1380" s="397"/>
      <c r="AH1380" s="397"/>
      <c r="AI1380" s="397"/>
      <c r="AJ1380" s="397"/>
      <c r="AK1380" s="397"/>
      <c r="AL1380" s="397"/>
      <c r="AM1380" s="397"/>
      <c r="AN1380" s="397"/>
      <c r="AO1380" s="397"/>
      <c r="AP1380" s="397"/>
      <c r="AQ1380" s="397"/>
      <c r="AR1380" s="397"/>
      <c r="AS1380" s="397"/>
      <c r="AT1380" s="397"/>
      <c r="AU1380" s="397"/>
      <c r="AV1380" s="397"/>
      <c r="AW1380" s="397"/>
      <c r="AX1380" s="397"/>
      <c r="AY1380" s="397"/>
      <c r="AZ1380" s="397"/>
      <c r="BA1380" s="553"/>
      <c r="BB1380" s="397"/>
      <c r="BC1380" s="397"/>
      <c r="BD1380" s="397"/>
      <c r="BE1380" s="397"/>
      <c r="BF1380" s="397"/>
      <c r="BG1380" s="397"/>
      <c r="BH1380" s="397"/>
      <c r="BI1380" s="397"/>
      <c r="BJ1380" s="397"/>
      <c r="BK1380" s="397"/>
    </row>
    <row r="1381" spans="2:63" x14ac:dyDescent="0.35">
      <c r="B1381" s="80"/>
      <c r="C1381" s="119"/>
      <c r="D1381" s="119"/>
      <c r="E1381" s="202"/>
      <c r="F1381" s="119"/>
      <c r="G1381" s="120"/>
      <c r="H1381" s="41"/>
      <c r="I1381" s="41"/>
      <c r="J1381" s="944">
        <f t="shared" si="158"/>
        <v>0</v>
      </c>
      <c r="K1381" s="292">
        <f t="shared" si="159"/>
        <v>0</v>
      </c>
      <c r="L1381" s="327">
        <f>IF(I1381&lt;(INDEX(Lookup!$U$2:$U$10,MATCH($D$45,Lookup!$S$2:$S$10,0))),0,365)</f>
        <v>0</v>
      </c>
      <c r="M1381" s="292">
        <f t="shared" si="157"/>
        <v>0</v>
      </c>
      <c r="N1381" s="371"/>
      <c r="O1381" s="150"/>
      <c r="P1381" s="397"/>
      <c r="Q1381" s="555"/>
      <c r="R1381" s="576">
        <f t="shared" si="160"/>
        <v>0</v>
      </c>
      <c r="S1381" s="576">
        <f t="shared" si="161"/>
        <v>0</v>
      </c>
      <c r="T1381" s="576">
        <f t="shared" si="162"/>
        <v>0</v>
      </c>
      <c r="U1381" s="576">
        <f t="shared" si="163"/>
        <v>0</v>
      </c>
      <c r="V1381" s="553"/>
      <c r="W1381" s="553"/>
      <c r="X1381" s="553"/>
      <c r="Y1381" s="553"/>
      <c r="Z1381" s="397"/>
      <c r="AA1381" s="397"/>
      <c r="AB1381" s="397"/>
      <c r="AC1381" s="397"/>
      <c r="AD1381" s="397"/>
      <c r="AE1381" s="397"/>
      <c r="AF1381" s="397"/>
      <c r="AG1381" s="397"/>
      <c r="AH1381" s="397"/>
      <c r="AI1381" s="397"/>
      <c r="AJ1381" s="397"/>
      <c r="AK1381" s="397"/>
      <c r="AL1381" s="397"/>
      <c r="AM1381" s="397"/>
      <c r="AN1381" s="397"/>
      <c r="AO1381" s="397"/>
      <c r="AP1381" s="397"/>
      <c r="AQ1381" s="397"/>
      <c r="AR1381" s="397"/>
      <c r="AS1381" s="397"/>
      <c r="AT1381" s="397"/>
      <c r="AU1381" s="397"/>
      <c r="AV1381" s="397"/>
      <c r="AW1381" s="397"/>
      <c r="AX1381" s="397"/>
      <c r="AY1381" s="397"/>
      <c r="AZ1381" s="397"/>
      <c r="BA1381" s="553"/>
      <c r="BB1381" s="397"/>
      <c r="BC1381" s="397"/>
      <c r="BD1381" s="397"/>
      <c r="BE1381" s="397"/>
      <c r="BF1381" s="397"/>
      <c r="BG1381" s="397"/>
      <c r="BH1381" s="397"/>
      <c r="BI1381" s="397"/>
      <c r="BJ1381" s="397"/>
      <c r="BK1381" s="397"/>
    </row>
    <row r="1382" spans="2:63" x14ac:dyDescent="0.35">
      <c r="B1382" s="80"/>
      <c r="C1382" s="119"/>
      <c r="D1382" s="119"/>
      <c r="E1382" s="202"/>
      <c r="F1382" s="119"/>
      <c r="G1382" s="120"/>
      <c r="H1382" s="41"/>
      <c r="I1382" s="41"/>
      <c r="J1382" s="944">
        <f t="shared" si="158"/>
        <v>0</v>
      </c>
      <c r="K1382" s="292">
        <f t="shared" si="159"/>
        <v>0</v>
      </c>
      <c r="L1382" s="327">
        <f>IF(I1382&lt;(INDEX(Lookup!$U$2:$U$10,MATCH($D$45,Lookup!$S$2:$S$10,0))),0,365)</f>
        <v>0</v>
      </c>
      <c r="M1382" s="292">
        <f t="shared" si="157"/>
        <v>0</v>
      </c>
      <c r="N1382" s="371"/>
      <c r="O1382" s="150"/>
      <c r="P1382" s="397"/>
      <c r="Q1382" s="555"/>
      <c r="R1382" s="576">
        <f t="shared" si="160"/>
        <v>0</v>
      </c>
      <c r="S1382" s="576">
        <f t="shared" si="161"/>
        <v>0</v>
      </c>
      <c r="T1382" s="576">
        <f t="shared" si="162"/>
        <v>0</v>
      </c>
      <c r="U1382" s="576">
        <f t="shared" si="163"/>
        <v>0</v>
      </c>
      <c r="V1382" s="553"/>
      <c r="W1382" s="553"/>
      <c r="X1382" s="553"/>
      <c r="Y1382" s="553"/>
      <c r="Z1382" s="397"/>
      <c r="AA1382" s="397"/>
      <c r="AB1382" s="397"/>
      <c r="AC1382" s="397"/>
      <c r="AD1382" s="397"/>
      <c r="AE1382" s="397"/>
      <c r="AF1382" s="397"/>
      <c r="AG1382" s="397"/>
      <c r="AH1382" s="397"/>
      <c r="AI1382" s="397"/>
      <c r="AJ1382" s="397"/>
      <c r="AK1382" s="397"/>
      <c r="AL1382" s="397"/>
      <c r="AM1382" s="397"/>
      <c r="AN1382" s="397"/>
      <c r="AO1382" s="397"/>
      <c r="AP1382" s="397"/>
      <c r="AQ1382" s="397"/>
      <c r="AR1382" s="397"/>
      <c r="AS1382" s="397"/>
      <c r="AT1382" s="397"/>
      <c r="AU1382" s="397"/>
      <c r="AV1382" s="397"/>
      <c r="AW1382" s="397"/>
      <c r="AX1382" s="397"/>
      <c r="AY1382" s="397"/>
      <c r="AZ1382" s="397"/>
      <c r="BA1382" s="553"/>
      <c r="BB1382" s="397"/>
      <c r="BC1382" s="397"/>
      <c r="BD1382" s="397"/>
      <c r="BE1382" s="397"/>
      <c r="BF1382" s="397"/>
      <c r="BG1382" s="397"/>
      <c r="BH1382" s="397"/>
      <c r="BI1382" s="397"/>
      <c r="BJ1382" s="397"/>
      <c r="BK1382" s="397"/>
    </row>
    <row r="1383" spans="2:63" x14ac:dyDescent="0.35">
      <c r="B1383" s="80"/>
      <c r="C1383" s="119"/>
      <c r="D1383" s="119"/>
      <c r="E1383" s="202"/>
      <c r="F1383" s="119"/>
      <c r="G1383" s="120"/>
      <c r="H1383" s="41"/>
      <c r="I1383" s="41"/>
      <c r="J1383" s="944">
        <f t="shared" si="158"/>
        <v>0</v>
      </c>
      <c r="K1383" s="292">
        <f t="shared" si="159"/>
        <v>0</v>
      </c>
      <c r="L1383" s="327">
        <f>IF(I1383&lt;(INDEX(Lookup!$U$2:$U$10,MATCH($D$45,Lookup!$S$2:$S$10,0))),0,365)</f>
        <v>0</v>
      </c>
      <c r="M1383" s="292">
        <f t="shared" si="157"/>
        <v>0</v>
      </c>
      <c r="N1383" s="371"/>
      <c r="O1383" s="150"/>
      <c r="P1383" s="397"/>
      <c r="Q1383" s="555"/>
      <c r="R1383" s="576">
        <f t="shared" si="160"/>
        <v>0</v>
      </c>
      <c r="S1383" s="576">
        <f t="shared" si="161"/>
        <v>0</v>
      </c>
      <c r="T1383" s="576">
        <f t="shared" si="162"/>
        <v>0</v>
      </c>
      <c r="U1383" s="576">
        <f t="shared" si="163"/>
        <v>0</v>
      </c>
      <c r="V1383" s="553"/>
      <c r="W1383" s="553"/>
      <c r="X1383" s="553"/>
      <c r="Y1383" s="553"/>
      <c r="Z1383" s="397"/>
      <c r="AA1383" s="397"/>
      <c r="AB1383" s="397"/>
      <c r="AC1383" s="397"/>
      <c r="AD1383" s="397"/>
      <c r="AE1383" s="397"/>
      <c r="AF1383" s="397"/>
      <c r="AG1383" s="397"/>
      <c r="AH1383" s="397"/>
      <c r="AI1383" s="397"/>
      <c r="AJ1383" s="397"/>
      <c r="AK1383" s="397"/>
      <c r="AL1383" s="397"/>
      <c r="AM1383" s="397"/>
      <c r="AN1383" s="397"/>
      <c r="AO1383" s="397"/>
      <c r="AP1383" s="397"/>
      <c r="AQ1383" s="397"/>
      <c r="AR1383" s="397"/>
      <c r="AS1383" s="397"/>
      <c r="AT1383" s="397"/>
      <c r="AU1383" s="397"/>
      <c r="AV1383" s="397"/>
      <c r="AW1383" s="397"/>
      <c r="AX1383" s="397"/>
      <c r="AY1383" s="397"/>
      <c r="AZ1383" s="397"/>
      <c r="BA1383" s="553"/>
      <c r="BB1383" s="397"/>
      <c r="BC1383" s="397"/>
      <c r="BD1383" s="397"/>
      <c r="BE1383" s="397"/>
      <c r="BF1383" s="397"/>
      <c r="BG1383" s="397"/>
      <c r="BH1383" s="397"/>
      <c r="BI1383" s="397"/>
      <c r="BJ1383" s="397"/>
      <c r="BK1383" s="397"/>
    </row>
    <row r="1384" spans="2:63" x14ac:dyDescent="0.35">
      <c r="B1384" s="80"/>
      <c r="C1384" s="119"/>
      <c r="D1384" s="119"/>
      <c r="E1384" s="202"/>
      <c r="F1384" s="119"/>
      <c r="G1384" s="120"/>
      <c r="H1384" s="41"/>
      <c r="I1384" s="41"/>
      <c r="J1384" s="944">
        <f t="shared" si="158"/>
        <v>0</v>
      </c>
      <c r="K1384" s="292">
        <f t="shared" si="159"/>
        <v>0</v>
      </c>
      <c r="L1384" s="327">
        <f>IF(I1384&lt;(INDEX(Lookup!$U$2:$U$10,MATCH($D$45,Lookup!$S$2:$S$10,0))),0,365)</f>
        <v>0</v>
      </c>
      <c r="M1384" s="292">
        <f t="shared" si="157"/>
        <v>0</v>
      </c>
      <c r="N1384" s="371"/>
      <c r="O1384" s="150"/>
      <c r="P1384" s="397"/>
      <c r="Q1384" s="555"/>
      <c r="R1384" s="576">
        <f t="shared" si="160"/>
        <v>0</v>
      </c>
      <c r="S1384" s="576">
        <f t="shared" si="161"/>
        <v>0</v>
      </c>
      <c r="T1384" s="576">
        <f t="shared" si="162"/>
        <v>0</v>
      </c>
      <c r="U1384" s="576">
        <f t="shared" si="163"/>
        <v>0</v>
      </c>
      <c r="V1384" s="553"/>
      <c r="W1384" s="553"/>
      <c r="X1384" s="553"/>
      <c r="Y1384" s="553"/>
      <c r="Z1384" s="397"/>
      <c r="AA1384" s="397"/>
      <c r="AB1384" s="397"/>
      <c r="AC1384" s="397"/>
      <c r="AD1384" s="397"/>
      <c r="AE1384" s="397"/>
      <c r="AF1384" s="397"/>
      <c r="AG1384" s="397"/>
      <c r="AH1384" s="397"/>
      <c r="AI1384" s="397"/>
      <c r="AJ1384" s="397"/>
      <c r="AK1384" s="397"/>
      <c r="AL1384" s="397"/>
      <c r="AM1384" s="397"/>
      <c r="AN1384" s="397"/>
      <c r="AO1384" s="397"/>
      <c r="AP1384" s="397"/>
      <c r="AQ1384" s="397"/>
      <c r="AR1384" s="397"/>
      <c r="AS1384" s="397"/>
      <c r="AT1384" s="397"/>
      <c r="AU1384" s="397"/>
      <c r="AV1384" s="397"/>
      <c r="AW1384" s="397"/>
      <c r="AX1384" s="397"/>
      <c r="AY1384" s="397"/>
      <c r="AZ1384" s="397"/>
      <c r="BA1384" s="553"/>
      <c r="BB1384" s="397"/>
      <c r="BC1384" s="397"/>
      <c r="BD1384" s="397"/>
      <c r="BE1384" s="397"/>
      <c r="BF1384" s="397"/>
      <c r="BG1384" s="397"/>
      <c r="BH1384" s="397"/>
      <c r="BI1384" s="397"/>
      <c r="BJ1384" s="397"/>
      <c r="BK1384" s="397"/>
    </row>
    <row r="1385" spans="2:63" x14ac:dyDescent="0.35">
      <c r="B1385" s="80"/>
      <c r="C1385" s="119"/>
      <c r="D1385" s="119"/>
      <c r="E1385" s="202"/>
      <c r="F1385" s="119"/>
      <c r="G1385" s="120"/>
      <c r="H1385" s="41"/>
      <c r="I1385" s="41"/>
      <c r="J1385" s="944">
        <f t="shared" si="158"/>
        <v>0</v>
      </c>
      <c r="K1385" s="292">
        <f t="shared" si="159"/>
        <v>0</v>
      </c>
      <c r="L1385" s="327">
        <f>IF(I1385&lt;(INDEX(Lookup!$U$2:$U$10,MATCH($D$45,Lookup!$S$2:$S$10,0))),0,365)</f>
        <v>0</v>
      </c>
      <c r="M1385" s="292">
        <f t="shared" si="157"/>
        <v>0</v>
      </c>
      <c r="N1385" s="371"/>
      <c r="O1385" s="150"/>
      <c r="P1385" s="397"/>
      <c r="Q1385" s="555"/>
      <c r="R1385" s="576">
        <f t="shared" si="160"/>
        <v>0</v>
      </c>
      <c r="S1385" s="576">
        <f t="shared" si="161"/>
        <v>0</v>
      </c>
      <c r="T1385" s="576">
        <f t="shared" si="162"/>
        <v>0</v>
      </c>
      <c r="U1385" s="576">
        <f t="shared" si="163"/>
        <v>0</v>
      </c>
      <c r="V1385" s="553"/>
      <c r="W1385" s="553"/>
      <c r="X1385" s="553"/>
      <c r="Y1385" s="553"/>
      <c r="Z1385" s="397"/>
      <c r="AA1385" s="397"/>
      <c r="AB1385" s="397"/>
      <c r="AC1385" s="397"/>
      <c r="AD1385" s="397"/>
      <c r="AE1385" s="397"/>
      <c r="AF1385" s="397"/>
      <c r="AG1385" s="397"/>
      <c r="AH1385" s="397"/>
      <c r="AI1385" s="397"/>
      <c r="AJ1385" s="397"/>
      <c r="AK1385" s="397"/>
      <c r="AL1385" s="397"/>
      <c r="AM1385" s="397"/>
      <c r="AN1385" s="397"/>
      <c r="AO1385" s="397"/>
      <c r="AP1385" s="397"/>
      <c r="AQ1385" s="397"/>
      <c r="AR1385" s="397"/>
      <c r="AS1385" s="397"/>
      <c r="AT1385" s="397"/>
      <c r="AU1385" s="397"/>
      <c r="AV1385" s="397"/>
      <c r="AW1385" s="397"/>
      <c r="AX1385" s="397"/>
      <c r="AY1385" s="397"/>
      <c r="AZ1385" s="397"/>
      <c r="BA1385" s="553"/>
      <c r="BB1385" s="397"/>
      <c r="BC1385" s="397"/>
      <c r="BD1385" s="397"/>
      <c r="BE1385" s="397"/>
      <c r="BF1385" s="397"/>
      <c r="BG1385" s="397"/>
      <c r="BH1385" s="397"/>
      <c r="BI1385" s="397"/>
      <c r="BJ1385" s="397"/>
      <c r="BK1385" s="397"/>
    </row>
    <row r="1386" spans="2:63" x14ac:dyDescent="0.35">
      <c r="B1386" s="80"/>
      <c r="C1386" s="119"/>
      <c r="D1386" s="119"/>
      <c r="E1386" s="202"/>
      <c r="F1386" s="119"/>
      <c r="G1386" s="120"/>
      <c r="H1386" s="41"/>
      <c r="I1386" s="41"/>
      <c r="J1386" s="944">
        <f t="shared" si="158"/>
        <v>0</v>
      </c>
      <c r="K1386" s="292">
        <f t="shared" si="159"/>
        <v>0</v>
      </c>
      <c r="L1386" s="327">
        <f>IF(I1386&lt;(INDEX(Lookup!$U$2:$U$10,MATCH($D$45,Lookup!$S$2:$S$10,0))),0,365)</f>
        <v>0</v>
      </c>
      <c r="M1386" s="292">
        <f t="shared" si="157"/>
        <v>0</v>
      </c>
      <c r="N1386" s="371"/>
      <c r="O1386" s="150"/>
      <c r="P1386" s="397"/>
      <c r="Q1386" s="555"/>
      <c r="R1386" s="576">
        <f t="shared" si="160"/>
        <v>0</v>
      </c>
      <c r="S1386" s="576">
        <f t="shared" si="161"/>
        <v>0</v>
      </c>
      <c r="T1386" s="576">
        <f t="shared" si="162"/>
        <v>0</v>
      </c>
      <c r="U1386" s="576">
        <f t="shared" si="163"/>
        <v>0</v>
      </c>
      <c r="V1386" s="553"/>
      <c r="W1386" s="553"/>
      <c r="X1386" s="553"/>
      <c r="Y1386" s="553"/>
      <c r="Z1386" s="397"/>
      <c r="AA1386" s="397"/>
      <c r="AB1386" s="397"/>
      <c r="AC1386" s="397"/>
      <c r="AD1386" s="397"/>
      <c r="AE1386" s="397"/>
      <c r="AF1386" s="397"/>
      <c r="AG1386" s="397"/>
      <c r="AH1386" s="397"/>
      <c r="AI1386" s="397"/>
      <c r="AJ1386" s="397"/>
      <c r="AK1386" s="397"/>
      <c r="AL1386" s="397"/>
      <c r="AM1386" s="397"/>
      <c r="AN1386" s="397"/>
      <c r="AO1386" s="397"/>
      <c r="AP1386" s="397"/>
      <c r="AQ1386" s="397"/>
      <c r="AR1386" s="397"/>
      <c r="AS1386" s="397"/>
      <c r="AT1386" s="397"/>
      <c r="AU1386" s="397"/>
      <c r="AV1386" s="397"/>
      <c r="AW1386" s="397"/>
      <c r="AX1386" s="397"/>
      <c r="AY1386" s="397"/>
      <c r="AZ1386" s="397"/>
      <c r="BA1386" s="553"/>
      <c r="BB1386" s="397"/>
      <c r="BC1386" s="397"/>
      <c r="BD1386" s="397"/>
      <c r="BE1386" s="397"/>
      <c r="BF1386" s="397"/>
      <c r="BG1386" s="397"/>
      <c r="BH1386" s="397"/>
      <c r="BI1386" s="397"/>
      <c r="BJ1386" s="397"/>
      <c r="BK1386" s="397"/>
    </row>
    <row r="1387" spans="2:63" x14ac:dyDescent="0.35">
      <c r="B1387" s="80"/>
      <c r="C1387" s="119"/>
      <c r="D1387" s="119"/>
      <c r="E1387" s="202"/>
      <c r="F1387" s="119"/>
      <c r="G1387" s="120"/>
      <c r="H1387" s="41"/>
      <c r="I1387" s="41"/>
      <c r="J1387" s="944">
        <f t="shared" si="158"/>
        <v>0</v>
      </c>
      <c r="K1387" s="292">
        <f t="shared" si="159"/>
        <v>0</v>
      </c>
      <c r="L1387" s="327">
        <f>IF(I1387&lt;(INDEX(Lookup!$U$2:$U$10,MATCH($D$45,Lookup!$S$2:$S$10,0))),0,365)</f>
        <v>0</v>
      </c>
      <c r="M1387" s="292">
        <f t="shared" si="157"/>
        <v>0</v>
      </c>
      <c r="N1387" s="371"/>
      <c r="O1387" s="150"/>
      <c r="P1387" s="397"/>
      <c r="Q1387" s="555"/>
      <c r="R1387" s="576">
        <f t="shared" si="160"/>
        <v>0</v>
      </c>
      <c r="S1387" s="576">
        <f t="shared" si="161"/>
        <v>0</v>
      </c>
      <c r="T1387" s="576">
        <f t="shared" si="162"/>
        <v>0</v>
      </c>
      <c r="U1387" s="576">
        <f t="shared" si="163"/>
        <v>0</v>
      </c>
      <c r="V1387" s="553"/>
      <c r="W1387" s="553"/>
      <c r="X1387" s="553"/>
      <c r="Y1387" s="553"/>
      <c r="Z1387" s="397"/>
      <c r="AA1387" s="397"/>
      <c r="AB1387" s="397"/>
      <c r="AC1387" s="397"/>
      <c r="AD1387" s="397"/>
      <c r="AE1387" s="397"/>
      <c r="AF1387" s="397"/>
      <c r="AG1387" s="397"/>
      <c r="AH1387" s="397"/>
      <c r="AI1387" s="397"/>
      <c r="AJ1387" s="397"/>
      <c r="AK1387" s="397"/>
      <c r="AL1387" s="397"/>
      <c r="AM1387" s="397"/>
      <c r="AN1387" s="397"/>
      <c r="AO1387" s="397"/>
      <c r="AP1387" s="397"/>
      <c r="AQ1387" s="397"/>
      <c r="AR1387" s="397"/>
      <c r="AS1387" s="397"/>
      <c r="AT1387" s="397"/>
      <c r="AU1387" s="397"/>
      <c r="AV1387" s="397"/>
      <c r="AW1387" s="397"/>
      <c r="AX1387" s="397"/>
      <c r="AY1387" s="397"/>
      <c r="AZ1387" s="397"/>
      <c r="BA1387" s="553"/>
      <c r="BB1387" s="397"/>
      <c r="BC1387" s="397"/>
      <c r="BD1387" s="397"/>
      <c r="BE1387" s="397"/>
      <c r="BF1387" s="397"/>
      <c r="BG1387" s="397"/>
      <c r="BH1387" s="397"/>
      <c r="BI1387" s="397"/>
      <c r="BJ1387" s="397"/>
      <c r="BK1387" s="397"/>
    </row>
    <row r="1388" spans="2:63" x14ac:dyDescent="0.35">
      <c r="B1388" s="80"/>
      <c r="C1388" s="119"/>
      <c r="D1388" s="119"/>
      <c r="E1388" s="202"/>
      <c r="F1388" s="119"/>
      <c r="G1388" s="120"/>
      <c r="H1388" s="41"/>
      <c r="I1388" s="41"/>
      <c r="J1388" s="944">
        <f t="shared" si="158"/>
        <v>0</v>
      </c>
      <c r="K1388" s="292">
        <f t="shared" si="159"/>
        <v>0</v>
      </c>
      <c r="L1388" s="327">
        <f>IF(I1388&lt;(INDEX(Lookup!$U$2:$U$10,MATCH($D$45,Lookup!$S$2:$S$10,0))),0,365)</f>
        <v>0</v>
      </c>
      <c r="M1388" s="292">
        <f t="shared" si="157"/>
        <v>0</v>
      </c>
      <c r="N1388" s="371"/>
      <c r="O1388" s="150"/>
      <c r="P1388" s="397"/>
      <c r="Q1388" s="555"/>
      <c r="R1388" s="576">
        <f t="shared" si="160"/>
        <v>0</v>
      </c>
      <c r="S1388" s="576">
        <f t="shared" si="161"/>
        <v>0</v>
      </c>
      <c r="T1388" s="576">
        <f t="shared" si="162"/>
        <v>0</v>
      </c>
      <c r="U1388" s="576">
        <f t="shared" si="163"/>
        <v>0</v>
      </c>
      <c r="V1388" s="553"/>
      <c r="W1388" s="553"/>
      <c r="X1388" s="553"/>
      <c r="Y1388" s="553"/>
      <c r="Z1388" s="397"/>
      <c r="AA1388" s="397"/>
      <c r="AB1388" s="397"/>
      <c r="AC1388" s="397"/>
      <c r="AD1388" s="397"/>
      <c r="AE1388" s="397"/>
      <c r="AF1388" s="397"/>
      <c r="AG1388" s="397"/>
      <c r="AH1388" s="397"/>
      <c r="AI1388" s="397"/>
      <c r="AJ1388" s="397"/>
      <c r="AK1388" s="397"/>
      <c r="AL1388" s="397"/>
      <c r="AM1388" s="397"/>
      <c r="AN1388" s="397"/>
      <c r="AO1388" s="397"/>
      <c r="AP1388" s="397"/>
      <c r="AQ1388" s="397"/>
      <c r="AR1388" s="397"/>
      <c r="AS1388" s="397"/>
      <c r="AT1388" s="397"/>
      <c r="AU1388" s="397"/>
      <c r="AV1388" s="397"/>
      <c r="AW1388" s="397"/>
      <c r="AX1388" s="397"/>
      <c r="AY1388" s="397"/>
      <c r="AZ1388" s="397"/>
      <c r="BA1388" s="553"/>
      <c r="BB1388" s="397"/>
      <c r="BC1388" s="397"/>
      <c r="BD1388" s="397"/>
      <c r="BE1388" s="397"/>
      <c r="BF1388" s="397"/>
      <c r="BG1388" s="397"/>
      <c r="BH1388" s="397"/>
      <c r="BI1388" s="397"/>
      <c r="BJ1388" s="397"/>
      <c r="BK1388" s="397"/>
    </row>
    <row r="1389" spans="2:63" x14ac:dyDescent="0.35">
      <c r="B1389" s="80"/>
      <c r="C1389" s="119"/>
      <c r="D1389" s="119"/>
      <c r="E1389" s="202"/>
      <c r="F1389" s="119"/>
      <c r="G1389" s="120"/>
      <c r="H1389" s="41"/>
      <c r="I1389" s="41"/>
      <c r="J1389" s="944">
        <f t="shared" si="158"/>
        <v>0</v>
      </c>
      <c r="K1389" s="292">
        <f t="shared" si="159"/>
        <v>0</v>
      </c>
      <c r="L1389" s="327">
        <f>IF(I1389&lt;(INDEX(Lookup!$U$2:$U$10,MATCH($D$45,Lookup!$S$2:$S$10,0))),0,365)</f>
        <v>0</v>
      </c>
      <c r="M1389" s="292">
        <f t="shared" si="157"/>
        <v>0</v>
      </c>
      <c r="N1389" s="371"/>
      <c r="O1389" s="150"/>
      <c r="P1389" s="397"/>
      <c r="Q1389" s="555"/>
      <c r="R1389" s="576">
        <f t="shared" si="160"/>
        <v>0</v>
      </c>
      <c r="S1389" s="576">
        <f t="shared" si="161"/>
        <v>0</v>
      </c>
      <c r="T1389" s="576">
        <f t="shared" si="162"/>
        <v>0</v>
      </c>
      <c r="U1389" s="576">
        <f t="shared" si="163"/>
        <v>0</v>
      </c>
      <c r="V1389" s="553"/>
      <c r="W1389" s="553"/>
      <c r="X1389" s="553"/>
      <c r="Y1389" s="553"/>
      <c r="Z1389" s="397"/>
      <c r="AA1389" s="397"/>
      <c r="AB1389" s="397"/>
      <c r="AC1389" s="397"/>
      <c r="AD1389" s="397"/>
      <c r="AE1389" s="397"/>
      <c r="AF1389" s="397"/>
      <c r="AG1389" s="397"/>
      <c r="AH1389" s="397"/>
      <c r="AI1389" s="397"/>
      <c r="AJ1389" s="397"/>
      <c r="AK1389" s="397"/>
      <c r="AL1389" s="397"/>
      <c r="AM1389" s="397"/>
      <c r="AN1389" s="397"/>
      <c r="AO1389" s="397"/>
      <c r="AP1389" s="397"/>
      <c r="AQ1389" s="397"/>
      <c r="AR1389" s="397"/>
      <c r="AS1389" s="397"/>
      <c r="AT1389" s="397"/>
      <c r="AU1389" s="397"/>
      <c r="AV1389" s="397"/>
      <c r="AW1389" s="397"/>
      <c r="AX1389" s="397"/>
      <c r="AY1389" s="397"/>
      <c r="AZ1389" s="397"/>
      <c r="BA1389" s="553"/>
      <c r="BB1389" s="397"/>
      <c r="BC1389" s="397"/>
      <c r="BD1389" s="397"/>
      <c r="BE1389" s="397"/>
      <c r="BF1389" s="397"/>
      <c r="BG1389" s="397"/>
      <c r="BH1389" s="397"/>
      <c r="BI1389" s="397"/>
      <c r="BJ1389" s="397"/>
      <c r="BK1389" s="397"/>
    </row>
    <row r="1390" spans="2:63" x14ac:dyDescent="0.35">
      <c r="B1390" s="80"/>
      <c r="C1390" s="119"/>
      <c r="D1390" s="119"/>
      <c r="E1390" s="202"/>
      <c r="F1390" s="119"/>
      <c r="G1390" s="120"/>
      <c r="H1390" s="41"/>
      <c r="I1390" s="41"/>
      <c r="J1390" s="944">
        <f t="shared" si="158"/>
        <v>0</v>
      </c>
      <c r="K1390" s="292">
        <f t="shared" si="159"/>
        <v>0</v>
      </c>
      <c r="L1390" s="327">
        <f>IF(I1390&lt;(INDEX(Lookup!$U$2:$U$10,MATCH($D$45,Lookup!$S$2:$S$10,0))),0,365)</f>
        <v>0</v>
      </c>
      <c r="M1390" s="292">
        <f t="shared" si="157"/>
        <v>0</v>
      </c>
      <c r="N1390" s="371"/>
      <c r="O1390" s="150"/>
      <c r="P1390" s="397"/>
      <c r="Q1390" s="555"/>
      <c r="R1390" s="576">
        <f t="shared" si="160"/>
        <v>0</v>
      </c>
      <c r="S1390" s="576">
        <f t="shared" si="161"/>
        <v>0</v>
      </c>
      <c r="T1390" s="576">
        <f t="shared" si="162"/>
        <v>0</v>
      </c>
      <c r="U1390" s="576">
        <f t="shared" si="163"/>
        <v>0</v>
      </c>
      <c r="V1390" s="553"/>
      <c r="W1390" s="553"/>
      <c r="X1390" s="553"/>
      <c r="Y1390" s="553"/>
      <c r="Z1390" s="397"/>
      <c r="AA1390" s="397"/>
      <c r="AB1390" s="397"/>
      <c r="AC1390" s="397"/>
      <c r="AD1390" s="397"/>
      <c r="AE1390" s="397"/>
      <c r="AF1390" s="397"/>
      <c r="AG1390" s="397"/>
      <c r="AH1390" s="397"/>
      <c r="AI1390" s="397"/>
      <c r="AJ1390" s="397"/>
      <c r="AK1390" s="397"/>
      <c r="AL1390" s="397"/>
      <c r="AM1390" s="397"/>
      <c r="AN1390" s="397"/>
      <c r="AO1390" s="397"/>
      <c r="AP1390" s="397"/>
      <c r="AQ1390" s="397"/>
      <c r="AR1390" s="397"/>
      <c r="AS1390" s="397"/>
      <c r="AT1390" s="397"/>
      <c r="AU1390" s="397"/>
      <c r="AV1390" s="397"/>
      <c r="AW1390" s="397"/>
      <c r="AX1390" s="397"/>
      <c r="AY1390" s="397"/>
      <c r="AZ1390" s="397"/>
      <c r="BA1390" s="553"/>
      <c r="BB1390" s="397"/>
      <c r="BC1390" s="397"/>
      <c r="BD1390" s="397"/>
      <c r="BE1390" s="397"/>
      <c r="BF1390" s="397"/>
      <c r="BG1390" s="397"/>
      <c r="BH1390" s="397"/>
      <c r="BI1390" s="397"/>
      <c r="BJ1390" s="397"/>
      <c r="BK1390" s="397"/>
    </row>
    <row r="1391" spans="2:63" x14ac:dyDescent="0.35">
      <c r="B1391" s="80"/>
      <c r="C1391" s="119"/>
      <c r="D1391" s="119"/>
      <c r="E1391" s="202"/>
      <c r="F1391" s="119"/>
      <c r="G1391" s="120"/>
      <c r="H1391" s="41"/>
      <c r="I1391" s="41"/>
      <c r="J1391" s="944">
        <f t="shared" si="158"/>
        <v>0</v>
      </c>
      <c r="K1391" s="292">
        <f t="shared" si="159"/>
        <v>0</v>
      </c>
      <c r="L1391" s="327">
        <f>IF(I1391&lt;(INDEX(Lookup!$U$2:$U$10,MATCH($D$45,Lookup!$S$2:$S$10,0))),0,365)</f>
        <v>0</v>
      </c>
      <c r="M1391" s="292">
        <f t="shared" si="157"/>
        <v>0</v>
      </c>
      <c r="N1391" s="371"/>
      <c r="O1391" s="150"/>
      <c r="P1391" s="397"/>
      <c r="Q1391" s="555"/>
      <c r="R1391" s="576">
        <f t="shared" si="160"/>
        <v>0</v>
      </c>
      <c r="S1391" s="576">
        <f t="shared" si="161"/>
        <v>0</v>
      </c>
      <c r="T1391" s="576">
        <f t="shared" si="162"/>
        <v>0</v>
      </c>
      <c r="U1391" s="576">
        <f t="shared" si="163"/>
        <v>0</v>
      </c>
      <c r="V1391" s="553"/>
      <c r="W1391" s="553"/>
      <c r="X1391" s="553"/>
      <c r="Y1391" s="553"/>
      <c r="Z1391" s="397"/>
      <c r="AA1391" s="397"/>
      <c r="AB1391" s="397"/>
      <c r="AC1391" s="397"/>
      <c r="AD1391" s="397"/>
      <c r="AE1391" s="397"/>
      <c r="AF1391" s="397"/>
      <c r="AG1391" s="397"/>
      <c r="AH1391" s="397"/>
      <c r="AI1391" s="397"/>
      <c r="AJ1391" s="397"/>
      <c r="AK1391" s="397"/>
      <c r="AL1391" s="397"/>
      <c r="AM1391" s="397"/>
      <c r="AN1391" s="397"/>
      <c r="AO1391" s="397"/>
      <c r="AP1391" s="397"/>
      <c r="AQ1391" s="397"/>
      <c r="AR1391" s="397"/>
      <c r="AS1391" s="397"/>
      <c r="AT1391" s="397"/>
      <c r="AU1391" s="397"/>
      <c r="AV1391" s="397"/>
      <c r="AW1391" s="397"/>
      <c r="AX1391" s="397"/>
      <c r="AY1391" s="397"/>
      <c r="AZ1391" s="397"/>
      <c r="BA1391" s="553"/>
      <c r="BB1391" s="397"/>
      <c r="BC1391" s="397"/>
      <c r="BD1391" s="397"/>
      <c r="BE1391" s="397"/>
      <c r="BF1391" s="397"/>
      <c r="BG1391" s="397"/>
      <c r="BH1391" s="397"/>
      <c r="BI1391" s="397"/>
      <c r="BJ1391" s="397"/>
      <c r="BK1391" s="397"/>
    </row>
    <row r="1392" spans="2:63" x14ac:dyDescent="0.35">
      <c r="B1392" s="80"/>
      <c r="C1392" s="119"/>
      <c r="D1392" s="119"/>
      <c r="E1392" s="202"/>
      <c r="F1392" s="119"/>
      <c r="G1392" s="120"/>
      <c r="H1392" s="41"/>
      <c r="I1392" s="41"/>
      <c r="J1392" s="944">
        <f t="shared" si="158"/>
        <v>0</v>
      </c>
      <c r="K1392" s="292">
        <f t="shared" si="159"/>
        <v>0</v>
      </c>
      <c r="L1392" s="327">
        <f>IF(I1392&lt;(INDEX(Lookup!$U$2:$U$10,MATCH($D$45,Lookup!$S$2:$S$10,0))),0,365)</f>
        <v>0</v>
      </c>
      <c r="M1392" s="292">
        <f t="shared" ref="M1392:M1455" si="164">IF(O1392="x",0,L1392*$L$8)</f>
        <v>0</v>
      </c>
      <c r="N1392" s="371"/>
      <c r="O1392" s="150"/>
      <c r="P1392" s="397"/>
      <c r="Q1392" s="555"/>
      <c r="R1392" s="576">
        <f t="shared" si="160"/>
        <v>0</v>
      </c>
      <c r="S1392" s="576">
        <f t="shared" si="161"/>
        <v>0</v>
      </c>
      <c r="T1392" s="576">
        <f t="shared" si="162"/>
        <v>0</v>
      </c>
      <c r="U1392" s="576">
        <f t="shared" si="163"/>
        <v>0</v>
      </c>
      <c r="V1392" s="553"/>
      <c r="W1392" s="553"/>
      <c r="X1392" s="553"/>
      <c r="Y1392" s="553"/>
      <c r="Z1392" s="397"/>
      <c r="AA1392" s="397"/>
      <c r="AB1392" s="397"/>
      <c r="AC1392" s="397"/>
      <c r="AD1392" s="397"/>
      <c r="AE1392" s="397"/>
      <c r="AF1392" s="397"/>
      <c r="AG1392" s="397"/>
      <c r="AH1392" s="397"/>
      <c r="AI1392" s="397"/>
      <c r="AJ1392" s="397"/>
      <c r="AK1392" s="397"/>
      <c r="AL1392" s="397"/>
      <c r="AM1392" s="397"/>
      <c r="AN1392" s="397"/>
      <c r="AO1392" s="397"/>
      <c r="AP1392" s="397"/>
      <c r="AQ1392" s="397"/>
      <c r="AR1392" s="397"/>
      <c r="AS1392" s="397"/>
      <c r="AT1392" s="397"/>
      <c r="AU1392" s="397"/>
      <c r="AV1392" s="397"/>
      <c r="AW1392" s="397"/>
      <c r="AX1392" s="397"/>
      <c r="AY1392" s="397"/>
      <c r="AZ1392" s="397"/>
      <c r="BA1392" s="553"/>
      <c r="BB1392" s="397"/>
      <c r="BC1392" s="397"/>
      <c r="BD1392" s="397"/>
      <c r="BE1392" s="397"/>
      <c r="BF1392" s="397"/>
      <c r="BG1392" s="397"/>
      <c r="BH1392" s="397"/>
      <c r="BI1392" s="397"/>
      <c r="BJ1392" s="397"/>
      <c r="BK1392" s="397"/>
    </row>
    <row r="1393" spans="2:63" x14ac:dyDescent="0.35">
      <c r="B1393" s="80"/>
      <c r="C1393" s="119"/>
      <c r="D1393" s="119"/>
      <c r="E1393" s="202"/>
      <c r="F1393" s="119"/>
      <c r="G1393" s="120"/>
      <c r="H1393" s="41"/>
      <c r="I1393" s="41"/>
      <c r="J1393" s="944">
        <f t="shared" ref="J1393:J1456" si="165">IF(OR(H1393&lt;&gt;"",I1393&lt;&gt;""),DATEDIF(H1393,I1393,"d")+1,0)</f>
        <v>0</v>
      </c>
      <c r="K1393" s="292">
        <f t="shared" ref="K1393:K1456" si="166">J1393*$L$8</f>
        <v>0</v>
      </c>
      <c r="L1393" s="327">
        <f>IF(I1393&lt;(INDEX(Lookup!$U$2:$U$10,MATCH($D$45,Lookup!$S$2:$S$10,0))),0,365)</f>
        <v>0</v>
      </c>
      <c r="M1393" s="292">
        <f t="shared" si="164"/>
        <v>0</v>
      </c>
      <c r="N1393" s="371"/>
      <c r="O1393" s="150"/>
      <c r="P1393" s="397"/>
      <c r="Q1393" s="555"/>
      <c r="R1393" s="576">
        <f t="shared" ref="R1393:R1456" si="167">K1393*$H$33</f>
        <v>0</v>
      </c>
      <c r="S1393" s="576">
        <f t="shared" ref="S1393:S1456" si="168">M1393*$H$42</f>
        <v>0</v>
      </c>
      <c r="T1393" s="576">
        <f t="shared" ref="T1393:T1456" si="169">R1393-K1393</f>
        <v>0</v>
      </c>
      <c r="U1393" s="576">
        <f t="shared" ref="U1393:U1456" si="170">S1393-M1393</f>
        <v>0</v>
      </c>
      <c r="V1393" s="553"/>
      <c r="W1393" s="553"/>
      <c r="X1393" s="553"/>
      <c r="Y1393" s="553"/>
      <c r="Z1393" s="397"/>
      <c r="AA1393" s="397"/>
      <c r="AB1393" s="397"/>
      <c r="AC1393" s="397"/>
      <c r="AD1393" s="397"/>
      <c r="AE1393" s="397"/>
      <c r="AF1393" s="397"/>
      <c r="AG1393" s="397"/>
      <c r="AH1393" s="397"/>
      <c r="AI1393" s="397"/>
      <c r="AJ1393" s="397"/>
      <c r="AK1393" s="397"/>
      <c r="AL1393" s="397"/>
      <c r="AM1393" s="397"/>
      <c r="AN1393" s="397"/>
      <c r="AO1393" s="397"/>
      <c r="AP1393" s="397"/>
      <c r="AQ1393" s="397"/>
      <c r="AR1393" s="397"/>
      <c r="AS1393" s="397"/>
      <c r="AT1393" s="397"/>
      <c r="AU1393" s="397"/>
      <c r="AV1393" s="397"/>
      <c r="AW1393" s="397"/>
      <c r="AX1393" s="397"/>
      <c r="AY1393" s="397"/>
      <c r="AZ1393" s="397"/>
      <c r="BA1393" s="553"/>
      <c r="BB1393" s="397"/>
      <c r="BC1393" s="397"/>
      <c r="BD1393" s="397"/>
      <c r="BE1393" s="397"/>
      <c r="BF1393" s="397"/>
      <c r="BG1393" s="397"/>
      <c r="BH1393" s="397"/>
      <c r="BI1393" s="397"/>
      <c r="BJ1393" s="397"/>
      <c r="BK1393" s="397"/>
    </row>
    <row r="1394" spans="2:63" x14ac:dyDescent="0.35">
      <c r="B1394" s="80"/>
      <c r="C1394" s="119"/>
      <c r="D1394" s="119"/>
      <c r="E1394" s="202"/>
      <c r="F1394" s="119"/>
      <c r="G1394" s="120"/>
      <c r="H1394" s="41"/>
      <c r="I1394" s="41"/>
      <c r="J1394" s="944">
        <f t="shared" si="165"/>
        <v>0</v>
      </c>
      <c r="K1394" s="292">
        <f t="shared" si="166"/>
        <v>0</v>
      </c>
      <c r="L1394" s="327">
        <f>IF(I1394&lt;(INDEX(Lookup!$U$2:$U$10,MATCH($D$45,Lookup!$S$2:$S$10,0))),0,365)</f>
        <v>0</v>
      </c>
      <c r="M1394" s="292">
        <f t="shared" si="164"/>
        <v>0</v>
      </c>
      <c r="N1394" s="371"/>
      <c r="O1394" s="150"/>
      <c r="P1394" s="397"/>
      <c r="Q1394" s="555"/>
      <c r="R1394" s="576">
        <f t="shared" si="167"/>
        <v>0</v>
      </c>
      <c r="S1394" s="576">
        <f t="shared" si="168"/>
        <v>0</v>
      </c>
      <c r="T1394" s="576">
        <f t="shared" si="169"/>
        <v>0</v>
      </c>
      <c r="U1394" s="576">
        <f t="shared" si="170"/>
        <v>0</v>
      </c>
      <c r="V1394" s="553"/>
      <c r="W1394" s="553"/>
      <c r="X1394" s="553"/>
      <c r="Y1394" s="553"/>
      <c r="Z1394" s="397"/>
      <c r="AA1394" s="397"/>
      <c r="AB1394" s="397"/>
      <c r="AC1394" s="397"/>
      <c r="AD1394" s="397"/>
      <c r="AE1394" s="397"/>
      <c r="AF1394" s="397"/>
      <c r="AG1394" s="397"/>
      <c r="AH1394" s="397"/>
      <c r="AI1394" s="397"/>
      <c r="AJ1394" s="397"/>
      <c r="AK1394" s="397"/>
      <c r="AL1394" s="397"/>
      <c r="AM1394" s="397"/>
      <c r="AN1394" s="397"/>
      <c r="AO1394" s="397"/>
      <c r="AP1394" s="397"/>
      <c r="AQ1394" s="397"/>
      <c r="AR1394" s="397"/>
      <c r="AS1394" s="397"/>
      <c r="AT1394" s="397"/>
      <c r="AU1394" s="397"/>
      <c r="AV1394" s="397"/>
      <c r="AW1394" s="397"/>
      <c r="AX1394" s="397"/>
      <c r="AY1394" s="397"/>
      <c r="AZ1394" s="397"/>
      <c r="BA1394" s="553"/>
      <c r="BB1394" s="397"/>
      <c r="BC1394" s="397"/>
      <c r="BD1394" s="397"/>
      <c r="BE1394" s="397"/>
      <c r="BF1394" s="397"/>
      <c r="BG1394" s="397"/>
      <c r="BH1394" s="397"/>
      <c r="BI1394" s="397"/>
      <c r="BJ1394" s="397"/>
      <c r="BK1394" s="397"/>
    </row>
    <row r="1395" spans="2:63" x14ac:dyDescent="0.35">
      <c r="B1395" s="80"/>
      <c r="C1395" s="119"/>
      <c r="D1395" s="119"/>
      <c r="E1395" s="202"/>
      <c r="F1395" s="119"/>
      <c r="G1395" s="120"/>
      <c r="H1395" s="41"/>
      <c r="I1395" s="41"/>
      <c r="J1395" s="944">
        <f t="shared" si="165"/>
        <v>0</v>
      </c>
      <c r="K1395" s="292">
        <f t="shared" si="166"/>
        <v>0</v>
      </c>
      <c r="L1395" s="327">
        <f>IF(I1395&lt;(INDEX(Lookup!$U$2:$U$10,MATCH($D$45,Lookup!$S$2:$S$10,0))),0,365)</f>
        <v>0</v>
      </c>
      <c r="M1395" s="292">
        <f t="shared" si="164"/>
        <v>0</v>
      </c>
      <c r="N1395" s="371"/>
      <c r="O1395" s="150"/>
      <c r="P1395" s="397"/>
      <c r="Q1395" s="555"/>
      <c r="R1395" s="576">
        <f t="shared" si="167"/>
        <v>0</v>
      </c>
      <c r="S1395" s="576">
        <f t="shared" si="168"/>
        <v>0</v>
      </c>
      <c r="T1395" s="576">
        <f t="shared" si="169"/>
        <v>0</v>
      </c>
      <c r="U1395" s="576">
        <f t="shared" si="170"/>
        <v>0</v>
      </c>
      <c r="V1395" s="553"/>
      <c r="W1395" s="553"/>
      <c r="X1395" s="553"/>
      <c r="Y1395" s="553"/>
      <c r="Z1395" s="397"/>
      <c r="AA1395" s="397"/>
      <c r="AB1395" s="397"/>
      <c r="AC1395" s="397"/>
      <c r="AD1395" s="397"/>
      <c r="AE1395" s="397"/>
      <c r="AF1395" s="397"/>
      <c r="AG1395" s="397"/>
      <c r="AH1395" s="397"/>
      <c r="AI1395" s="397"/>
      <c r="AJ1395" s="397"/>
      <c r="AK1395" s="397"/>
      <c r="AL1395" s="397"/>
      <c r="AM1395" s="397"/>
      <c r="AN1395" s="397"/>
      <c r="AO1395" s="397"/>
      <c r="AP1395" s="397"/>
      <c r="AQ1395" s="397"/>
      <c r="AR1395" s="397"/>
      <c r="AS1395" s="397"/>
      <c r="AT1395" s="397"/>
      <c r="AU1395" s="397"/>
      <c r="AV1395" s="397"/>
      <c r="AW1395" s="397"/>
      <c r="AX1395" s="397"/>
      <c r="AY1395" s="397"/>
      <c r="AZ1395" s="397"/>
      <c r="BA1395" s="553"/>
      <c r="BB1395" s="397"/>
      <c r="BC1395" s="397"/>
      <c r="BD1395" s="397"/>
      <c r="BE1395" s="397"/>
      <c r="BF1395" s="397"/>
      <c r="BG1395" s="397"/>
      <c r="BH1395" s="397"/>
      <c r="BI1395" s="397"/>
      <c r="BJ1395" s="397"/>
      <c r="BK1395" s="397"/>
    </row>
    <row r="1396" spans="2:63" x14ac:dyDescent="0.35">
      <c r="B1396" s="80"/>
      <c r="C1396" s="119"/>
      <c r="D1396" s="119"/>
      <c r="E1396" s="202"/>
      <c r="F1396" s="119"/>
      <c r="G1396" s="120"/>
      <c r="H1396" s="41"/>
      <c r="I1396" s="41"/>
      <c r="J1396" s="944">
        <f t="shared" si="165"/>
        <v>0</v>
      </c>
      <c r="K1396" s="292">
        <f t="shared" si="166"/>
        <v>0</v>
      </c>
      <c r="L1396" s="327">
        <f>IF(I1396&lt;(INDEX(Lookup!$U$2:$U$10,MATCH($D$45,Lookup!$S$2:$S$10,0))),0,365)</f>
        <v>0</v>
      </c>
      <c r="M1396" s="292">
        <f t="shared" si="164"/>
        <v>0</v>
      </c>
      <c r="N1396" s="371"/>
      <c r="O1396" s="150"/>
      <c r="P1396" s="397"/>
      <c r="Q1396" s="555"/>
      <c r="R1396" s="576">
        <f t="shared" si="167"/>
        <v>0</v>
      </c>
      <c r="S1396" s="576">
        <f t="shared" si="168"/>
        <v>0</v>
      </c>
      <c r="T1396" s="576">
        <f t="shared" si="169"/>
        <v>0</v>
      </c>
      <c r="U1396" s="576">
        <f t="shared" si="170"/>
        <v>0</v>
      </c>
      <c r="V1396" s="553"/>
      <c r="W1396" s="553"/>
      <c r="X1396" s="553"/>
      <c r="Y1396" s="553"/>
      <c r="Z1396" s="397"/>
      <c r="AA1396" s="397"/>
      <c r="AB1396" s="397"/>
      <c r="AC1396" s="397"/>
      <c r="AD1396" s="397"/>
      <c r="AE1396" s="397"/>
      <c r="AF1396" s="397"/>
      <c r="AG1396" s="397"/>
      <c r="AH1396" s="397"/>
      <c r="AI1396" s="397"/>
      <c r="AJ1396" s="397"/>
      <c r="AK1396" s="397"/>
      <c r="AL1396" s="397"/>
      <c r="AM1396" s="397"/>
      <c r="AN1396" s="397"/>
      <c r="AO1396" s="397"/>
      <c r="AP1396" s="397"/>
      <c r="AQ1396" s="397"/>
      <c r="AR1396" s="397"/>
      <c r="AS1396" s="397"/>
      <c r="AT1396" s="397"/>
      <c r="AU1396" s="397"/>
      <c r="AV1396" s="397"/>
      <c r="AW1396" s="397"/>
      <c r="AX1396" s="397"/>
      <c r="AY1396" s="397"/>
      <c r="AZ1396" s="397"/>
      <c r="BA1396" s="553"/>
      <c r="BB1396" s="397"/>
      <c r="BC1396" s="397"/>
      <c r="BD1396" s="397"/>
      <c r="BE1396" s="397"/>
      <c r="BF1396" s="397"/>
      <c r="BG1396" s="397"/>
      <c r="BH1396" s="397"/>
      <c r="BI1396" s="397"/>
      <c r="BJ1396" s="397"/>
      <c r="BK1396" s="397"/>
    </row>
    <row r="1397" spans="2:63" x14ac:dyDescent="0.35">
      <c r="B1397" s="80"/>
      <c r="C1397" s="119"/>
      <c r="D1397" s="119"/>
      <c r="E1397" s="202"/>
      <c r="F1397" s="119"/>
      <c r="G1397" s="120"/>
      <c r="H1397" s="41"/>
      <c r="I1397" s="41"/>
      <c r="J1397" s="944">
        <f t="shared" si="165"/>
        <v>0</v>
      </c>
      <c r="K1397" s="292">
        <f t="shared" si="166"/>
        <v>0</v>
      </c>
      <c r="L1397" s="327">
        <f>IF(I1397&lt;(INDEX(Lookup!$U$2:$U$10,MATCH($D$45,Lookup!$S$2:$S$10,0))),0,365)</f>
        <v>0</v>
      </c>
      <c r="M1397" s="292">
        <f t="shared" si="164"/>
        <v>0</v>
      </c>
      <c r="N1397" s="371"/>
      <c r="O1397" s="150"/>
      <c r="P1397" s="397"/>
      <c r="Q1397" s="555"/>
      <c r="R1397" s="576">
        <f t="shared" si="167"/>
        <v>0</v>
      </c>
      <c r="S1397" s="576">
        <f t="shared" si="168"/>
        <v>0</v>
      </c>
      <c r="T1397" s="576">
        <f t="shared" si="169"/>
        <v>0</v>
      </c>
      <c r="U1397" s="576">
        <f t="shared" si="170"/>
        <v>0</v>
      </c>
      <c r="V1397" s="553"/>
      <c r="W1397" s="553"/>
      <c r="X1397" s="553"/>
      <c r="Y1397" s="553"/>
      <c r="Z1397" s="397"/>
      <c r="AA1397" s="397"/>
      <c r="AB1397" s="397"/>
      <c r="AC1397" s="397"/>
      <c r="AD1397" s="397"/>
      <c r="AE1397" s="397"/>
      <c r="AF1397" s="397"/>
      <c r="AG1397" s="397"/>
      <c r="AH1397" s="397"/>
      <c r="AI1397" s="397"/>
      <c r="AJ1397" s="397"/>
      <c r="AK1397" s="397"/>
      <c r="AL1397" s="397"/>
      <c r="AM1397" s="397"/>
      <c r="AN1397" s="397"/>
      <c r="AO1397" s="397"/>
      <c r="AP1397" s="397"/>
      <c r="AQ1397" s="397"/>
      <c r="AR1397" s="397"/>
      <c r="AS1397" s="397"/>
      <c r="AT1397" s="397"/>
      <c r="AU1397" s="397"/>
      <c r="AV1397" s="397"/>
      <c r="AW1397" s="397"/>
      <c r="AX1397" s="397"/>
      <c r="AY1397" s="397"/>
      <c r="AZ1397" s="397"/>
      <c r="BA1397" s="553"/>
      <c r="BB1397" s="397"/>
      <c r="BC1397" s="397"/>
      <c r="BD1397" s="397"/>
      <c r="BE1397" s="397"/>
      <c r="BF1397" s="397"/>
      <c r="BG1397" s="397"/>
      <c r="BH1397" s="397"/>
      <c r="BI1397" s="397"/>
      <c r="BJ1397" s="397"/>
      <c r="BK1397" s="397"/>
    </row>
    <row r="1398" spans="2:63" x14ac:dyDescent="0.35">
      <c r="B1398" s="80"/>
      <c r="C1398" s="119"/>
      <c r="D1398" s="119"/>
      <c r="E1398" s="202"/>
      <c r="F1398" s="119"/>
      <c r="G1398" s="120"/>
      <c r="H1398" s="41"/>
      <c r="I1398" s="41"/>
      <c r="J1398" s="944">
        <f t="shared" si="165"/>
        <v>0</v>
      </c>
      <c r="K1398" s="292">
        <f t="shared" si="166"/>
        <v>0</v>
      </c>
      <c r="L1398" s="327">
        <f>IF(I1398&lt;(INDEX(Lookup!$U$2:$U$10,MATCH($D$45,Lookup!$S$2:$S$10,0))),0,365)</f>
        <v>0</v>
      </c>
      <c r="M1398" s="292">
        <f t="shared" si="164"/>
        <v>0</v>
      </c>
      <c r="N1398" s="371"/>
      <c r="O1398" s="150"/>
      <c r="P1398" s="397"/>
      <c r="Q1398" s="555"/>
      <c r="R1398" s="576">
        <f t="shared" si="167"/>
        <v>0</v>
      </c>
      <c r="S1398" s="576">
        <f t="shared" si="168"/>
        <v>0</v>
      </c>
      <c r="T1398" s="576">
        <f t="shared" si="169"/>
        <v>0</v>
      </c>
      <c r="U1398" s="576">
        <f t="shared" si="170"/>
        <v>0</v>
      </c>
      <c r="V1398" s="553"/>
      <c r="W1398" s="553"/>
      <c r="X1398" s="553"/>
      <c r="Y1398" s="553"/>
      <c r="Z1398" s="397"/>
      <c r="AA1398" s="397"/>
      <c r="AB1398" s="397"/>
      <c r="AC1398" s="397"/>
      <c r="AD1398" s="397"/>
      <c r="AE1398" s="397"/>
      <c r="AF1398" s="397"/>
      <c r="AG1398" s="397"/>
      <c r="AH1398" s="397"/>
      <c r="AI1398" s="397"/>
      <c r="AJ1398" s="397"/>
      <c r="AK1398" s="397"/>
      <c r="AL1398" s="397"/>
      <c r="AM1398" s="397"/>
      <c r="AN1398" s="397"/>
      <c r="AO1398" s="397"/>
      <c r="AP1398" s="397"/>
      <c r="AQ1398" s="397"/>
      <c r="AR1398" s="397"/>
      <c r="AS1398" s="397"/>
      <c r="AT1398" s="397"/>
      <c r="AU1398" s="397"/>
      <c r="AV1398" s="397"/>
      <c r="AW1398" s="397"/>
      <c r="AX1398" s="397"/>
      <c r="AY1398" s="397"/>
      <c r="AZ1398" s="397"/>
      <c r="BA1398" s="553"/>
      <c r="BB1398" s="397"/>
      <c r="BC1398" s="397"/>
      <c r="BD1398" s="397"/>
      <c r="BE1398" s="397"/>
      <c r="BF1398" s="397"/>
      <c r="BG1398" s="397"/>
      <c r="BH1398" s="397"/>
      <c r="BI1398" s="397"/>
      <c r="BJ1398" s="397"/>
      <c r="BK1398" s="397"/>
    </row>
    <row r="1399" spans="2:63" x14ac:dyDescent="0.35">
      <c r="B1399" s="80"/>
      <c r="C1399" s="119"/>
      <c r="D1399" s="119"/>
      <c r="E1399" s="202"/>
      <c r="F1399" s="119"/>
      <c r="G1399" s="120"/>
      <c r="H1399" s="41"/>
      <c r="I1399" s="41"/>
      <c r="J1399" s="944">
        <f t="shared" si="165"/>
        <v>0</v>
      </c>
      <c r="K1399" s="292">
        <f t="shared" si="166"/>
        <v>0</v>
      </c>
      <c r="L1399" s="327">
        <f>IF(I1399&lt;(INDEX(Lookup!$U$2:$U$10,MATCH($D$45,Lookup!$S$2:$S$10,0))),0,365)</f>
        <v>0</v>
      </c>
      <c r="M1399" s="292">
        <f t="shared" si="164"/>
        <v>0</v>
      </c>
      <c r="N1399" s="371"/>
      <c r="O1399" s="150"/>
      <c r="P1399" s="397"/>
      <c r="Q1399" s="555"/>
      <c r="R1399" s="576">
        <f t="shared" si="167"/>
        <v>0</v>
      </c>
      <c r="S1399" s="576">
        <f t="shared" si="168"/>
        <v>0</v>
      </c>
      <c r="T1399" s="576">
        <f t="shared" si="169"/>
        <v>0</v>
      </c>
      <c r="U1399" s="576">
        <f t="shared" si="170"/>
        <v>0</v>
      </c>
      <c r="V1399" s="553"/>
      <c r="W1399" s="553"/>
      <c r="X1399" s="553"/>
      <c r="Y1399" s="553"/>
      <c r="Z1399" s="397"/>
      <c r="AA1399" s="397"/>
      <c r="AB1399" s="397"/>
      <c r="AC1399" s="397"/>
      <c r="AD1399" s="397"/>
      <c r="AE1399" s="397"/>
      <c r="AF1399" s="397"/>
      <c r="AG1399" s="397"/>
      <c r="AH1399" s="397"/>
      <c r="AI1399" s="397"/>
      <c r="AJ1399" s="397"/>
      <c r="AK1399" s="397"/>
      <c r="AL1399" s="397"/>
      <c r="AM1399" s="397"/>
      <c r="AN1399" s="397"/>
      <c r="AO1399" s="397"/>
      <c r="AP1399" s="397"/>
      <c r="AQ1399" s="397"/>
      <c r="AR1399" s="397"/>
      <c r="AS1399" s="397"/>
      <c r="AT1399" s="397"/>
      <c r="AU1399" s="397"/>
      <c r="AV1399" s="397"/>
      <c r="AW1399" s="397"/>
      <c r="AX1399" s="397"/>
      <c r="AY1399" s="397"/>
      <c r="AZ1399" s="397"/>
      <c r="BA1399" s="553"/>
      <c r="BB1399" s="397"/>
      <c r="BC1399" s="397"/>
      <c r="BD1399" s="397"/>
      <c r="BE1399" s="397"/>
      <c r="BF1399" s="397"/>
      <c r="BG1399" s="397"/>
      <c r="BH1399" s="397"/>
      <c r="BI1399" s="397"/>
      <c r="BJ1399" s="397"/>
      <c r="BK1399" s="397"/>
    </row>
    <row r="1400" spans="2:63" x14ac:dyDescent="0.35">
      <c r="B1400" s="80"/>
      <c r="C1400" s="119"/>
      <c r="D1400" s="119"/>
      <c r="E1400" s="202"/>
      <c r="F1400" s="119"/>
      <c r="G1400" s="120"/>
      <c r="H1400" s="41"/>
      <c r="I1400" s="41"/>
      <c r="J1400" s="944">
        <f t="shared" si="165"/>
        <v>0</v>
      </c>
      <c r="K1400" s="292">
        <f t="shared" si="166"/>
        <v>0</v>
      </c>
      <c r="L1400" s="327">
        <f>IF(I1400&lt;(INDEX(Lookup!$U$2:$U$10,MATCH($D$45,Lookup!$S$2:$S$10,0))),0,365)</f>
        <v>0</v>
      </c>
      <c r="M1400" s="292">
        <f t="shared" si="164"/>
        <v>0</v>
      </c>
      <c r="N1400" s="371"/>
      <c r="O1400" s="150"/>
      <c r="P1400" s="397"/>
      <c r="Q1400" s="555"/>
      <c r="R1400" s="576">
        <f t="shared" si="167"/>
        <v>0</v>
      </c>
      <c r="S1400" s="576">
        <f t="shared" si="168"/>
        <v>0</v>
      </c>
      <c r="T1400" s="576">
        <f t="shared" si="169"/>
        <v>0</v>
      </c>
      <c r="U1400" s="576">
        <f t="shared" si="170"/>
        <v>0</v>
      </c>
      <c r="V1400" s="553"/>
      <c r="W1400" s="553"/>
      <c r="X1400" s="553"/>
      <c r="Y1400" s="553"/>
      <c r="Z1400" s="397"/>
      <c r="AA1400" s="397"/>
      <c r="AB1400" s="397"/>
      <c r="AC1400" s="397"/>
      <c r="AD1400" s="397"/>
      <c r="AE1400" s="397"/>
      <c r="AF1400" s="397"/>
      <c r="AG1400" s="397"/>
      <c r="AH1400" s="397"/>
      <c r="AI1400" s="397"/>
      <c r="AJ1400" s="397"/>
      <c r="AK1400" s="397"/>
      <c r="AL1400" s="397"/>
      <c r="AM1400" s="397"/>
      <c r="AN1400" s="397"/>
      <c r="AO1400" s="397"/>
      <c r="AP1400" s="397"/>
      <c r="AQ1400" s="397"/>
      <c r="AR1400" s="397"/>
      <c r="AS1400" s="397"/>
      <c r="AT1400" s="397"/>
      <c r="AU1400" s="397"/>
      <c r="AV1400" s="397"/>
      <c r="AW1400" s="397"/>
      <c r="AX1400" s="397"/>
      <c r="AY1400" s="397"/>
      <c r="AZ1400" s="397"/>
      <c r="BA1400" s="553"/>
      <c r="BB1400" s="397"/>
      <c r="BC1400" s="397"/>
      <c r="BD1400" s="397"/>
      <c r="BE1400" s="397"/>
      <c r="BF1400" s="397"/>
      <c r="BG1400" s="397"/>
      <c r="BH1400" s="397"/>
      <c r="BI1400" s="397"/>
      <c r="BJ1400" s="397"/>
      <c r="BK1400" s="397"/>
    </row>
    <row r="1401" spans="2:63" x14ac:dyDescent="0.35">
      <c r="B1401" s="80"/>
      <c r="C1401" s="119"/>
      <c r="D1401" s="119"/>
      <c r="E1401" s="202"/>
      <c r="F1401" s="119"/>
      <c r="G1401" s="120"/>
      <c r="H1401" s="41"/>
      <c r="I1401" s="41"/>
      <c r="J1401" s="944">
        <f t="shared" si="165"/>
        <v>0</v>
      </c>
      <c r="K1401" s="292">
        <f t="shared" si="166"/>
        <v>0</v>
      </c>
      <c r="L1401" s="327">
        <f>IF(I1401&lt;(INDEX(Lookup!$U$2:$U$10,MATCH($D$45,Lookup!$S$2:$S$10,0))),0,365)</f>
        <v>0</v>
      </c>
      <c r="M1401" s="292">
        <f t="shared" si="164"/>
        <v>0</v>
      </c>
      <c r="N1401" s="371"/>
      <c r="O1401" s="150"/>
      <c r="P1401" s="397"/>
      <c r="Q1401" s="555"/>
      <c r="R1401" s="576">
        <f t="shared" si="167"/>
        <v>0</v>
      </c>
      <c r="S1401" s="576">
        <f t="shared" si="168"/>
        <v>0</v>
      </c>
      <c r="T1401" s="576">
        <f t="shared" si="169"/>
        <v>0</v>
      </c>
      <c r="U1401" s="576">
        <f t="shared" si="170"/>
        <v>0</v>
      </c>
      <c r="V1401" s="553"/>
      <c r="W1401" s="553"/>
      <c r="X1401" s="553"/>
      <c r="Y1401" s="553"/>
      <c r="Z1401" s="397"/>
      <c r="AA1401" s="397"/>
      <c r="AB1401" s="397"/>
      <c r="AC1401" s="397"/>
      <c r="AD1401" s="397"/>
      <c r="AE1401" s="397"/>
      <c r="AF1401" s="397"/>
      <c r="AG1401" s="397"/>
      <c r="AH1401" s="397"/>
      <c r="AI1401" s="397"/>
      <c r="AJ1401" s="397"/>
      <c r="AK1401" s="397"/>
      <c r="AL1401" s="397"/>
      <c r="AM1401" s="397"/>
      <c r="AN1401" s="397"/>
      <c r="AO1401" s="397"/>
      <c r="AP1401" s="397"/>
      <c r="AQ1401" s="397"/>
      <c r="AR1401" s="397"/>
      <c r="AS1401" s="397"/>
      <c r="AT1401" s="397"/>
      <c r="AU1401" s="397"/>
      <c r="AV1401" s="397"/>
      <c r="AW1401" s="397"/>
      <c r="AX1401" s="397"/>
      <c r="AY1401" s="397"/>
      <c r="AZ1401" s="397"/>
      <c r="BA1401" s="553"/>
      <c r="BB1401" s="397"/>
      <c r="BC1401" s="397"/>
      <c r="BD1401" s="397"/>
      <c r="BE1401" s="397"/>
      <c r="BF1401" s="397"/>
      <c r="BG1401" s="397"/>
      <c r="BH1401" s="397"/>
      <c r="BI1401" s="397"/>
      <c r="BJ1401" s="397"/>
      <c r="BK1401" s="397"/>
    </row>
    <row r="1402" spans="2:63" x14ac:dyDescent="0.35">
      <c r="B1402" s="80"/>
      <c r="C1402" s="119"/>
      <c r="D1402" s="119"/>
      <c r="E1402" s="202"/>
      <c r="F1402" s="119"/>
      <c r="G1402" s="120"/>
      <c r="H1402" s="41"/>
      <c r="I1402" s="41"/>
      <c r="J1402" s="944">
        <f t="shared" si="165"/>
        <v>0</v>
      </c>
      <c r="K1402" s="292">
        <f t="shared" si="166"/>
        <v>0</v>
      </c>
      <c r="L1402" s="327">
        <f>IF(I1402&lt;(INDEX(Lookup!$U$2:$U$10,MATCH($D$45,Lookup!$S$2:$S$10,0))),0,365)</f>
        <v>0</v>
      </c>
      <c r="M1402" s="292">
        <f t="shared" si="164"/>
        <v>0</v>
      </c>
      <c r="N1402" s="371"/>
      <c r="O1402" s="150"/>
      <c r="P1402" s="397"/>
      <c r="Q1402" s="555"/>
      <c r="R1402" s="576">
        <f t="shared" si="167"/>
        <v>0</v>
      </c>
      <c r="S1402" s="576">
        <f t="shared" si="168"/>
        <v>0</v>
      </c>
      <c r="T1402" s="576">
        <f t="shared" si="169"/>
        <v>0</v>
      </c>
      <c r="U1402" s="576">
        <f t="shared" si="170"/>
        <v>0</v>
      </c>
      <c r="V1402" s="553"/>
      <c r="W1402" s="553"/>
      <c r="X1402" s="553"/>
      <c r="Y1402" s="553"/>
      <c r="Z1402" s="397"/>
      <c r="AA1402" s="397"/>
      <c r="AB1402" s="397"/>
      <c r="AC1402" s="397"/>
      <c r="AD1402" s="397"/>
      <c r="AE1402" s="397"/>
      <c r="AF1402" s="397"/>
      <c r="AG1402" s="397"/>
      <c r="AH1402" s="397"/>
      <c r="AI1402" s="397"/>
      <c r="AJ1402" s="397"/>
      <c r="AK1402" s="397"/>
      <c r="AL1402" s="397"/>
      <c r="AM1402" s="397"/>
      <c r="AN1402" s="397"/>
      <c r="AO1402" s="397"/>
      <c r="AP1402" s="397"/>
      <c r="AQ1402" s="397"/>
      <c r="AR1402" s="397"/>
      <c r="AS1402" s="397"/>
      <c r="AT1402" s="397"/>
      <c r="AU1402" s="397"/>
      <c r="AV1402" s="397"/>
      <c r="AW1402" s="397"/>
      <c r="AX1402" s="397"/>
      <c r="AY1402" s="397"/>
      <c r="AZ1402" s="397"/>
      <c r="BA1402" s="553"/>
      <c r="BB1402" s="397"/>
      <c r="BC1402" s="397"/>
      <c r="BD1402" s="397"/>
      <c r="BE1402" s="397"/>
      <c r="BF1402" s="397"/>
      <c r="BG1402" s="397"/>
      <c r="BH1402" s="397"/>
      <c r="BI1402" s="397"/>
      <c r="BJ1402" s="397"/>
      <c r="BK1402" s="397"/>
    </row>
    <row r="1403" spans="2:63" x14ac:dyDescent="0.35">
      <c r="B1403" s="80"/>
      <c r="C1403" s="119"/>
      <c r="D1403" s="119"/>
      <c r="E1403" s="202"/>
      <c r="F1403" s="119"/>
      <c r="G1403" s="120"/>
      <c r="H1403" s="41"/>
      <c r="I1403" s="41"/>
      <c r="J1403" s="944">
        <f t="shared" si="165"/>
        <v>0</v>
      </c>
      <c r="K1403" s="292">
        <f t="shared" si="166"/>
        <v>0</v>
      </c>
      <c r="L1403" s="327">
        <f>IF(I1403&lt;(INDEX(Lookup!$U$2:$U$10,MATCH($D$45,Lookup!$S$2:$S$10,0))),0,365)</f>
        <v>0</v>
      </c>
      <c r="M1403" s="292">
        <f t="shared" si="164"/>
        <v>0</v>
      </c>
      <c r="N1403" s="371"/>
      <c r="O1403" s="150"/>
      <c r="P1403" s="397"/>
      <c r="Q1403" s="555"/>
      <c r="R1403" s="576">
        <f t="shared" si="167"/>
        <v>0</v>
      </c>
      <c r="S1403" s="576">
        <f t="shared" si="168"/>
        <v>0</v>
      </c>
      <c r="T1403" s="576">
        <f t="shared" si="169"/>
        <v>0</v>
      </c>
      <c r="U1403" s="576">
        <f t="shared" si="170"/>
        <v>0</v>
      </c>
      <c r="V1403" s="553"/>
      <c r="W1403" s="553"/>
      <c r="X1403" s="553"/>
      <c r="Y1403" s="553"/>
      <c r="Z1403" s="397"/>
      <c r="AA1403" s="397"/>
      <c r="AB1403" s="397"/>
      <c r="AC1403" s="397"/>
      <c r="AD1403" s="397"/>
      <c r="AE1403" s="397"/>
      <c r="AF1403" s="397"/>
      <c r="AG1403" s="397"/>
      <c r="AH1403" s="397"/>
      <c r="AI1403" s="397"/>
      <c r="AJ1403" s="397"/>
      <c r="AK1403" s="397"/>
      <c r="AL1403" s="397"/>
      <c r="AM1403" s="397"/>
      <c r="AN1403" s="397"/>
      <c r="AO1403" s="397"/>
      <c r="AP1403" s="397"/>
      <c r="AQ1403" s="397"/>
      <c r="AR1403" s="397"/>
      <c r="AS1403" s="397"/>
      <c r="AT1403" s="397"/>
      <c r="AU1403" s="397"/>
      <c r="AV1403" s="397"/>
      <c r="AW1403" s="397"/>
      <c r="AX1403" s="397"/>
      <c r="AY1403" s="397"/>
      <c r="AZ1403" s="397"/>
      <c r="BA1403" s="553"/>
      <c r="BB1403" s="397"/>
      <c r="BC1403" s="397"/>
      <c r="BD1403" s="397"/>
      <c r="BE1403" s="397"/>
      <c r="BF1403" s="397"/>
      <c r="BG1403" s="397"/>
      <c r="BH1403" s="397"/>
      <c r="BI1403" s="397"/>
      <c r="BJ1403" s="397"/>
      <c r="BK1403" s="397"/>
    </row>
    <row r="1404" spans="2:63" x14ac:dyDescent="0.35">
      <c r="B1404" s="80"/>
      <c r="C1404" s="119"/>
      <c r="D1404" s="119"/>
      <c r="E1404" s="202"/>
      <c r="F1404" s="119"/>
      <c r="G1404" s="120"/>
      <c r="H1404" s="41"/>
      <c r="I1404" s="41"/>
      <c r="J1404" s="944">
        <f t="shared" si="165"/>
        <v>0</v>
      </c>
      <c r="K1404" s="292">
        <f t="shared" si="166"/>
        <v>0</v>
      </c>
      <c r="L1404" s="327">
        <f>IF(I1404&lt;(INDEX(Lookup!$U$2:$U$10,MATCH($D$45,Lookup!$S$2:$S$10,0))),0,365)</f>
        <v>0</v>
      </c>
      <c r="M1404" s="292">
        <f t="shared" si="164"/>
        <v>0</v>
      </c>
      <c r="N1404" s="371"/>
      <c r="O1404" s="150"/>
      <c r="P1404" s="397"/>
      <c r="Q1404" s="555"/>
      <c r="R1404" s="576">
        <f t="shared" si="167"/>
        <v>0</v>
      </c>
      <c r="S1404" s="576">
        <f t="shared" si="168"/>
        <v>0</v>
      </c>
      <c r="T1404" s="576">
        <f t="shared" si="169"/>
        <v>0</v>
      </c>
      <c r="U1404" s="576">
        <f t="shared" si="170"/>
        <v>0</v>
      </c>
      <c r="V1404" s="553"/>
      <c r="W1404" s="553"/>
      <c r="X1404" s="553"/>
      <c r="Y1404" s="553"/>
      <c r="Z1404" s="397"/>
      <c r="AA1404" s="397"/>
      <c r="AB1404" s="397"/>
      <c r="AC1404" s="397"/>
      <c r="AD1404" s="397"/>
      <c r="AE1404" s="397"/>
      <c r="AF1404" s="397"/>
      <c r="AG1404" s="397"/>
      <c r="AH1404" s="397"/>
      <c r="AI1404" s="397"/>
      <c r="AJ1404" s="397"/>
      <c r="AK1404" s="397"/>
      <c r="AL1404" s="397"/>
      <c r="AM1404" s="397"/>
      <c r="AN1404" s="397"/>
      <c r="AO1404" s="397"/>
      <c r="AP1404" s="397"/>
      <c r="AQ1404" s="397"/>
      <c r="AR1404" s="397"/>
      <c r="AS1404" s="397"/>
      <c r="AT1404" s="397"/>
      <c r="AU1404" s="397"/>
      <c r="AV1404" s="397"/>
      <c r="AW1404" s="397"/>
      <c r="AX1404" s="397"/>
      <c r="AY1404" s="397"/>
      <c r="AZ1404" s="397"/>
      <c r="BA1404" s="553"/>
      <c r="BB1404" s="397"/>
      <c r="BC1404" s="397"/>
      <c r="BD1404" s="397"/>
      <c r="BE1404" s="397"/>
      <c r="BF1404" s="397"/>
      <c r="BG1404" s="397"/>
      <c r="BH1404" s="397"/>
      <c r="BI1404" s="397"/>
      <c r="BJ1404" s="397"/>
      <c r="BK1404" s="397"/>
    </row>
    <row r="1405" spans="2:63" x14ac:dyDescent="0.35">
      <c r="B1405" s="80"/>
      <c r="C1405" s="119"/>
      <c r="D1405" s="119"/>
      <c r="E1405" s="202"/>
      <c r="F1405" s="119"/>
      <c r="G1405" s="120"/>
      <c r="H1405" s="41"/>
      <c r="I1405" s="41"/>
      <c r="J1405" s="944">
        <f t="shared" si="165"/>
        <v>0</v>
      </c>
      <c r="K1405" s="292">
        <f t="shared" si="166"/>
        <v>0</v>
      </c>
      <c r="L1405" s="327">
        <f>IF(I1405&lt;(INDEX(Lookup!$U$2:$U$10,MATCH($D$45,Lookup!$S$2:$S$10,0))),0,365)</f>
        <v>0</v>
      </c>
      <c r="M1405" s="292">
        <f t="shared" si="164"/>
        <v>0</v>
      </c>
      <c r="N1405" s="371"/>
      <c r="O1405" s="150"/>
      <c r="P1405" s="397"/>
      <c r="Q1405" s="555"/>
      <c r="R1405" s="576">
        <f t="shared" si="167"/>
        <v>0</v>
      </c>
      <c r="S1405" s="576">
        <f t="shared" si="168"/>
        <v>0</v>
      </c>
      <c r="T1405" s="576">
        <f t="shared" si="169"/>
        <v>0</v>
      </c>
      <c r="U1405" s="576">
        <f t="shared" si="170"/>
        <v>0</v>
      </c>
      <c r="V1405" s="553"/>
      <c r="W1405" s="553"/>
      <c r="X1405" s="553"/>
      <c r="Y1405" s="553"/>
      <c r="Z1405" s="397"/>
      <c r="AA1405" s="397"/>
      <c r="AB1405" s="397"/>
      <c r="AC1405" s="397"/>
      <c r="AD1405" s="397"/>
      <c r="AE1405" s="397"/>
      <c r="AF1405" s="397"/>
      <c r="AG1405" s="397"/>
      <c r="AH1405" s="397"/>
      <c r="AI1405" s="397"/>
      <c r="AJ1405" s="397"/>
      <c r="AK1405" s="397"/>
      <c r="AL1405" s="397"/>
      <c r="AM1405" s="397"/>
      <c r="AN1405" s="397"/>
      <c r="AO1405" s="397"/>
      <c r="AP1405" s="397"/>
      <c r="AQ1405" s="397"/>
      <c r="AR1405" s="397"/>
      <c r="AS1405" s="397"/>
      <c r="AT1405" s="397"/>
      <c r="AU1405" s="397"/>
      <c r="AV1405" s="397"/>
      <c r="AW1405" s="397"/>
      <c r="AX1405" s="397"/>
      <c r="AY1405" s="397"/>
      <c r="AZ1405" s="397"/>
      <c r="BA1405" s="553"/>
      <c r="BB1405" s="397"/>
      <c r="BC1405" s="397"/>
      <c r="BD1405" s="397"/>
      <c r="BE1405" s="397"/>
      <c r="BF1405" s="397"/>
      <c r="BG1405" s="397"/>
      <c r="BH1405" s="397"/>
      <c r="BI1405" s="397"/>
      <c r="BJ1405" s="397"/>
      <c r="BK1405" s="397"/>
    </row>
    <row r="1406" spans="2:63" x14ac:dyDescent="0.35">
      <c r="B1406" s="80"/>
      <c r="C1406" s="119"/>
      <c r="D1406" s="119"/>
      <c r="E1406" s="202"/>
      <c r="F1406" s="119"/>
      <c r="G1406" s="120"/>
      <c r="H1406" s="41"/>
      <c r="I1406" s="41"/>
      <c r="J1406" s="944">
        <f t="shared" si="165"/>
        <v>0</v>
      </c>
      <c r="K1406" s="292">
        <f t="shared" si="166"/>
        <v>0</v>
      </c>
      <c r="L1406" s="327">
        <f>IF(I1406&lt;(INDEX(Lookup!$U$2:$U$10,MATCH($D$45,Lookup!$S$2:$S$10,0))),0,365)</f>
        <v>0</v>
      </c>
      <c r="M1406" s="292">
        <f t="shared" si="164"/>
        <v>0</v>
      </c>
      <c r="N1406" s="371"/>
      <c r="O1406" s="150"/>
      <c r="P1406" s="397"/>
      <c r="Q1406" s="555"/>
      <c r="R1406" s="576">
        <f t="shared" si="167"/>
        <v>0</v>
      </c>
      <c r="S1406" s="576">
        <f t="shared" si="168"/>
        <v>0</v>
      </c>
      <c r="T1406" s="576">
        <f t="shared" si="169"/>
        <v>0</v>
      </c>
      <c r="U1406" s="576">
        <f t="shared" si="170"/>
        <v>0</v>
      </c>
      <c r="V1406" s="553"/>
      <c r="W1406" s="553"/>
      <c r="X1406" s="553"/>
      <c r="Y1406" s="553"/>
      <c r="Z1406" s="397"/>
      <c r="AA1406" s="397"/>
      <c r="AB1406" s="397"/>
      <c r="AC1406" s="397"/>
      <c r="AD1406" s="397"/>
      <c r="AE1406" s="397"/>
      <c r="AF1406" s="397"/>
      <c r="AG1406" s="397"/>
      <c r="AH1406" s="397"/>
      <c r="AI1406" s="397"/>
      <c r="AJ1406" s="397"/>
      <c r="AK1406" s="397"/>
      <c r="AL1406" s="397"/>
      <c r="AM1406" s="397"/>
      <c r="AN1406" s="397"/>
      <c r="AO1406" s="397"/>
      <c r="AP1406" s="397"/>
      <c r="AQ1406" s="397"/>
      <c r="AR1406" s="397"/>
      <c r="AS1406" s="397"/>
      <c r="AT1406" s="397"/>
      <c r="AU1406" s="397"/>
      <c r="AV1406" s="397"/>
      <c r="AW1406" s="397"/>
      <c r="AX1406" s="397"/>
      <c r="AY1406" s="397"/>
      <c r="AZ1406" s="397"/>
      <c r="BA1406" s="553"/>
      <c r="BB1406" s="397"/>
      <c r="BC1406" s="397"/>
      <c r="BD1406" s="397"/>
      <c r="BE1406" s="397"/>
      <c r="BF1406" s="397"/>
      <c r="BG1406" s="397"/>
      <c r="BH1406" s="397"/>
      <c r="BI1406" s="397"/>
      <c r="BJ1406" s="397"/>
      <c r="BK1406" s="397"/>
    </row>
    <row r="1407" spans="2:63" x14ac:dyDescent="0.35">
      <c r="B1407" s="80"/>
      <c r="C1407" s="119"/>
      <c r="D1407" s="119"/>
      <c r="E1407" s="202"/>
      <c r="F1407" s="119"/>
      <c r="G1407" s="120"/>
      <c r="H1407" s="41"/>
      <c r="I1407" s="41"/>
      <c r="J1407" s="944">
        <f t="shared" si="165"/>
        <v>0</v>
      </c>
      <c r="K1407" s="292">
        <f t="shared" si="166"/>
        <v>0</v>
      </c>
      <c r="L1407" s="327">
        <f>IF(I1407&lt;(INDEX(Lookup!$U$2:$U$10,MATCH($D$45,Lookup!$S$2:$S$10,0))),0,365)</f>
        <v>0</v>
      </c>
      <c r="M1407" s="292">
        <f t="shared" si="164"/>
        <v>0</v>
      </c>
      <c r="N1407" s="371"/>
      <c r="O1407" s="150"/>
      <c r="P1407" s="397"/>
      <c r="Q1407" s="555"/>
      <c r="R1407" s="576">
        <f t="shared" si="167"/>
        <v>0</v>
      </c>
      <c r="S1407" s="576">
        <f t="shared" si="168"/>
        <v>0</v>
      </c>
      <c r="T1407" s="576">
        <f t="shared" si="169"/>
        <v>0</v>
      </c>
      <c r="U1407" s="576">
        <f t="shared" si="170"/>
        <v>0</v>
      </c>
      <c r="V1407" s="553"/>
      <c r="W1407" s="553"/>
      <c r="X1407" s="553"/>
      <c r="Y1407" s="553"/>
      <c r="Z1407" s="397"/>
      <c r="AA1407" s="397"/>
      <c r="AB1407" s="397"/>
      <c r="AC1407" s="397"/>
      <c r="AD1407" s="397"/>
      <c r="AE1407" s="397"/>
      <c r="AF1407" s="397"/>
      <c r="AG1407" s="397"/>
      <c r="AH1407" s="397"/>
      <c r="AI1407" s="397"/>
      <c r="AJ1407" s="397"/>
      <c r="AK1407" s="397"/>
      <c r="AL1407" s="397"/>
      <c r="AM1407" s="397"/>
      <c r="AN1407" s="397"/>
      <c r="AO1407" s="397"/>
      <c r="AP1407" s="397"/>
      <c r="AQ1407" s="397"/>
      <c r="AR1407" s="397"/>
      <c r="AS1407" s="397"/>
      <c r="AT1407" s="397"/>
      <c r="AU1407" s="397"/>
      <c r="AV1407" s="397"/>
      <c r="AW1407" s="397"/>
      <c r="AX1407" s="397"/>
      <c r="AY1407" s="397"/>
      <c r="AZ1407" s="397"/>
      <c r="BA1407" s="553"/>
      <c r="BB1407" s="397"/>
      <c r="BC1407" s="397"/>
      <c r="BD1407" s="397"/>
      <c r="BE1407" s="397"/>
      <c r="BF1407" s="397"/>
      <c r="BG1407" s="397"/>
      <c r="BH1407" s="397"/>
      <c r="BI1407" s="397"/>
      <c r="BJ1407" s="397"/>
      <c r="BK1407" s="397"/>
    </row>
    <row r="1408" spans="2:63" x14ac:dyDescent="0.35">
      <c r="B1408" s="80"/>
      <c r="C1408" s="119"/>
      <c r="D1408" s="119"/>
      <c r="E1408" s="202"/>
      <c r="F1408" s="119"/>
      <c r="G1408" s="120"/>
      <c r="H1408" s="41"/>
      <c r="I1408" s="41"/>
      <c r="J1408" s="944">
        <f t="shared" si="165"/>
        <v>0</v>
      </c>
      <c r="K1408" s="292">
        <f t="shared" si="166"/>
        <v>0</v>
      </c>
      <c r="L1408" s="327">
        <f>IF(I1408&lt;(INDEX(Lookup!$U$2:$U$10,MATCH($D$45,Lookup!$S$2:$S$10,0))),0,365)</f>
        <v>0</v>
      </c>
      <c r="M1408" s="292">
        <f t="shared" si="164"/>
        <v>0</v>
      </c>
      <c r="N1408" s="371"/>
      <c r="O1408" s="150"/>
      <c r="P1408" s="397"/>
      <c r="Q1408" s="555"/>
      <c r="R1408" s="576">
        <f t="shared" si="167"/>
        <v>0</v>
      </c>
      <c r="S1408" s="576">
        <f t="shared" si="168"/>
        <v>0</v>
      </c>
      <c r="T1408" s="576">
        <f t="shared" si="169"/>
        <v>0</v>
      </c>
      <c r="U1408" s="576">
        <f t="shared" si="170"/>
        <v>0</v>
      </c>
      <c r="V1408" s="553"/>
      <c r="W1408" s="553"/>
      <c r="X1408" s="553"/>
      <c r="Y1408" s="553"/>
      <c r="Z1408" s="397"/>
      <c r="AA1408" s="397"/>
      <c r="AB1408" s="397"/>
      <c r="AC1408" s="397"/>
      <c r="AD1408" s="397"/>
      <c r="AE1408" s="397"/>
      <c r="AF1408" s="397"/>
      <c r="AG1408" s="397"/>
      <c r="AH1408" s="397"/>
      <c r="AI1408" s="397"/>
      <c r="AJ1408" s="397"/>
      <c r="AK1408" s="397"/>
      <c r="AL1408" s="397"/>
      <c r="AM1408" s="397"/>
      <c r="AN1408" s="397"/>
      <c r="AO1408" s="397"/>
      <c r="AP1408" s="397"/>
      <c r="AQ1408" s="397"/>
      <c r="AR1408" s="397"/>
      <c r="AS1408" s="397"/>
      <c r="AT1408" s="397"/>
      <c r="AU1408" s="397"/>
      <c r="AV1408" s="397"/>
      <c r="AW1408" s="397"/>
      <c r="AX1408" s="397"/>
      <c r="AY1408" s="397"/>
      <c r="AZ1408" s="397"/>
      <c r="BA1408" s="553"/>
      <c r="BB1408" s="397"/>
      <c r="BC1408" s="397"/>
      <c r="BD1408" s="397"/>
      <c r="BE1408" s="397"/>
      <c r="BF1408" s="397"/>
      <c r="BG1408" s="397"/>
      <c r="BH1408" s="397"/>
      <c r="BI1408" s="397"/>
      <c r="BJ1408" s="397"/>
      <c r="BK1408" s="397"/>
    </row>
    <row r="1409" spans="2:63" x14ac:dyDescent="0.35">
      <c r="B1409" s="80"/>
      <c r="C1409" s="119"/>
      <c r="D1409" s="119"/>
      <c r="E1409" s="202"/>
      <c r="F1409" s="119"/>
      <c r="G1409" s="120"/>
      <c r="H1409" s="41"/>
      <c r="I1409" s="41"/>
      <c r="J1409" s="944">
        <f t="shared" si="165"/>
        <v>0</v>
      </c>
      <c r="K1409" s="292">
        <f t="shared" si="166"/>
        <v>0</v>
      </c>
      <c r="L1409" s="327">
        <f>IF(I1409&lt;(INDEX(Lookup!$U$2:$U$10,MATCH($D$45,Lookup!$S$2:$S$10,0))),0,365)</f>
        <v>0</v>
      </c>
      <c r="M1409" s="292">
        <f t="shared" si="164"/>
        <v>0</v>
      </c>
      <c r="N1409" s="371"/>
      <c r="O1409" s="150"/>
      <c r="P1409" s="397"/>
      <c r="Q1409" s="555"/>
      <c r="R1409" s="576">
        <f t="shared" si="167"/>
        <v>0</v>
      </c>
      <c r="S1409" s="576">
        <f t="shared" si="168"/>
        <v>0</v>
      </c>
      <c r="T1409" s="576">
        <f t="shared" si="169"/>
        <v>0</v>
      </c>
      <c r="U1409" s="576">
        <f t="shared" si="170"/>
        <v>0</v>
      </c>
      <c r="V1409" s="553"/>
      <c r="W1409" s="553"/>
      <c r="X1409" s="553"/>
      <c r="Y1409" s="553"/>
      <c r="Z1409" s="397"/>
      <c r="AA1409" s="397"/>
      <c r="AB1409" s="397"/>
      <c r="AC1409" s="397"/>
      <c r="AD1409" s="397"/>
      <c r="AE1409" s="397"/>
      <c r="AF1409" s="397"/>
      <c r="AG1409" s="397"/>
      <c r="AH1409" s="397"/>
      <c r="AI1409" s="397"/>
      <c r="AJ1409" s="397"/>
      <c r="AK1409" s="397"/>
      <c r="AL1409" s="397"/>
      <c r="AM1409" s="397"/>
      <c r="AN1409" s="397"/>
      <c r="AO1409" s="397"/>
      <c r="AP1409" s="397"/>
      <c r="AQ1409" s="397"/>
      <c r="AR1409" s="397"/>
      <c r="AS1409" s="397"/>
      <c r="AT1409" s="397"/>
      <c r="AU1409" s="397"/>
      <c r="AV1409" s="397"/>
      <c r="AW1409" s="397"/>
      <c r="AX1409" s="397"/>
      <c r="AY1409" s="397"/>
      <c r="AZ1409" s="397"/>
      <c r="BA1409" s="553"/>
      <c r="BB1409" s="397"/>
      <c r="BC1409" s="397"/>
      <c r="BD1409" s="397"/>
      <c r="BE1409" s="397"/>
      <c r="BF1409" s="397"/>
      <c r="BG1409" s="397"/>
      <c r="BH1409" s="397"/>
      <c r="BI1409" s="397"/>
      <c r="BJ1409" s="397"/>
      <c r="BK1409" s="397"/>
    </row>
    <row r="1410" spans="2:63" x14ac:dyDescent="0.35">
      <c r="B1410" s="80"/>
      <c r="C1410" s="119"/>
      <c r="D1410" s="119"/>
      <c r="E1410" s="202"/>
      <c r="F1410" s="119"/>
      <c r="G1410" s="120"/>
      <c r="H1410" s="41"/>
      <c r="I1410" s="41"/>
      <c r="J1410" s="944">
        <f t="shared" si="165"/>
        <v>0</v>
      </c>
      <c r="K1410" s="292">
        <f t="shared" si="166"/>
        <v>0</v>
      </c>
      <c r="L1410" s="327">
        <f>IF(I1410&lt;(INDEX(Lookup!$U$2:$U$10,MATCH($D$45,Lookup!$S$2:$S$10,0))),0,365)</f>
        <v>0</v>
      </c>
      <c r="M1410" s="292">
        <f t="shared" si="164"/>
        <v>0</v>
      </c>
      <c r="N1410" s="371"/>
      <c r="O1410" s="150"/>
      <c r="P1410" s="397"/>
      <c r="Q1410" s="555"/>
      <c r="R1410" s="576">
        <f t="shared" si="167"/>
        <v>0</v>
      </c>
      <c r="S1410" s="576">
        <f t="shared" si="168"/>
        <v>0</v>
      </c>
      <c r="T1410" s="576">
        <f t="shared" si="169"/>
        <v>0</v>
      </c>
      <c r="U1410" s="576">
        <f t="shared" si="170"/>
        <v>0</v>
      </c>
      <c r="V1410" s="553"/>
      <c r="W1410" s="553"/>
      <c r="X1410" s="553"/>
      <c r="Y1410" s="553"/>
      <c r="Z1410" s="397"/>
      <c r="AA1410" s="397"/>
      <c r="AB1410" s="397"/>
      <c r="AC1410" s="397"/>
      <c r="AD1410" s="397"/>
      <c r="AE1410" s="397"/>
      <c r="AF1410" s="397"/>
      <c r="AG1410" s="397"/>
      <c r="AH1410" s="397"/>
      <c r="AI1410" s="397"/>
      <c r="AJ1410" s="397"/>
      <c r="AK1410" s="397"/>
      <c r="AL1410" s="397"/>
      <c r="AM1410" s="397"/>
      <c r="AN1410" s="397"/>
      <c r="AO1410" s="397"/>
      <c r="AP1410" s="397"/>
      <c r="AQ1410" s="397"/>
      <c r="AR1410" s="397"/>
      <c r="AS1410" s="397"/>
      <c r="AT1410" s="397"/>
      <c r="AU1410" s="397"/>
      <c r="AV1410" s="397"/>
      <c r="AW1410" s="397"/>
      <c r="AX1410" s="397"/>
      <c r="AY1410" s="397"/>
      <c r="AZ1410" s="397"/>
      <c r="BA1410" s="553"/>
      <c r="BB1410" s="397"/>
      <c r="BC1410" s="397"/>
      <c r="BD1410" s="397"/>
      <c r="BE1410" s="397"/>
      <c r="BF1410" s="397"/>
      <c r="BG1410" s="397"/>
      <c r="BH1410" s="397"/>
      <c r="BI1410" s="397"/>
      <c r="BJ1410" s="397"/>
      <c r="BK1410" s="397"/>
    </row>
    <row r="1411" spans="2:63" x14ac:dyDescent="0.35">
      <c r="B1411" s="80"/>
      <c r="C1411" s="119"/>
      <c r="D1411" s="119"/>
      <c r="E1411" s="202"/>
      <c r="F1411" s="119"/>
      <c r="G1411" s="120"/>
      <c r="H1411" s="41"/>
      <c r="I1411" s="41"/>
      <c r="J1411" s="944">
        <f t="shared" si="165"/>
        <v>0</v>
      </c>
      <c r="K1411" s="292">
        <f t="shared" si="166"/>
        <v>0</v>
      </c>
      <c r="L1411" s="327">
        <f>IF(I1411&lt;(INDEX(Lookup!$U$2:$U$10,MATCH($D$45,Lookup!$S$2:$S$10,0))),0,365)</f>
        <v>0</v>
      </c>
      <c r="M1411" s="292">
        <f t="shared" si="164"/>
        <v>0</v>
      </c>
      <c r="N1411" s="371"/>
      <c r="O1411" s="150"/>
      <c r="P1411" s="397"/>
      <c r="Q1411" s="555"/>
      <c r="R1411" s="576">
        <f t="shared" si="167"/>
        <v>0</v>
      </c>
      <c r="S1411" s="576">
        <f t="shared" si="168"/>
        <v>0</v>
      </c>
      <c r="T1411" s="576">
        <f t="shared" si="169"/>
        <v>0</v>
      </c>
      <c r="U1411" s="576">
        <f t="shared" si="170"/>
        <v>0</v>
      </c>
      <c r="V1411" s="553"/>
      <c r="W1411" s="553"/>
      <c r="X1411" s="553"/>
      <c r="Y1411" s="553"/>
      <c r="Z1411" s="397"/>
      <c r="AA1411" s="397"/>
      <c r="AB1411" s="397"/>
      <c r="AC1411" s="397"/>
      <c r="AD1411" s="397"/>
      <c r="AE1411" s="397"/>
      <c r="AF1411" s="397"/>
      <c r="AG1411" s="397"/>
      <c r="AH1411" s="397"/>
      <c r="AI1411" s="397"/>
      <c r="AJ1411" s="397"/>
      <c r="AK1411" s="397"/>
      <c r="AL1411" s="397"/>
      <c r="AM1411" s="397"/>
      <c r="AN1411" s="397"/>
      <c r="AO1411" s="397"/>
      <c r="AP1411" s="397"/>
      <c r="AQ1411" s="397"/>
      <c r="AR1411" s="397"/>
      <c r="AS1411" s="397"/>
      <c r="AT1411" s="397"/>
      <c r="AU1411" s="397"/>
      <c r="AV1411" s="397"/>
      <c r="AW1411" s="397"/>
      <c r="AX1411" s="397"/>
      <c r="AY1411" s="397"/>
      <c r="AZ1411" s="397"/>
      <c r="BA1411" s="553"/>
      <c r="BB1411" s="397"/>
      <c r="BC1411" s="397"/>
      <c r="BD1411" s="397"/>
      <c r="BE1411" s="397"/>
      <c r="BF1411" s="397"/>
      <c r="BG1411" s="397"/>
      <c r="BH1411" s="397"/>
      <c r="BI1411" s="397"/>
      <c r="BJ1411" s="397"/>
      <c r="BK1411" s="397"/>
    </row>
    <row r="1412" spans="2:63" x14ac:dyDescent="0.35">
      <c r="B1412" s="80"/>
      <c r="C1412" s="119"/>
      <c r="D1412" s="119"/>
      <c r="E1412" s="202"/>
      <c r="F1412" s="119"/>
      <c r="G1412" s="120"/>
      <c r="H1412" s="41"/>
      <c r="I1412" s="41"/>
      <c r="J1412" s="944">
        <f t="shared" si="165"/>
        <v>0</v>
      </c>
      <c r="K1412" s="292">
        <f t="shared" si="166"/>
        <v>0</v>
      </c>
      <c r="L1412" s="327">
        <f>IF(I1412&lt;(INDEX(Lookup!$U$2:$U$10,MATCH($D$45,Lookup!$S$2:$S$10,0))),0,365)</f>
        <v>0</v>
      </c>
      <c r="M1412" s="292">
        <f t="shared" si="164"/>
        <v>0</v>
      </c>
      <c r="N1412" s="371"/>
      <c r="O1412" s="150"/>
      <c r="P1412" s="397"/>
      <c r="Q1412" s="555"/>
      <c r="R1412" s="576">
        <f t="shared" si="167"/>
        <v>0</v>
      </c>
      <c r="S1412" s="576">
        <f t="shared" si="168"/>
        <v>0</v>
      </c>
      <c r="T1412" s="576">
        <f t="shared" si="169"/>
        <v>0</v>
      </c>
      <c r="U1412" s="576">
        <f t="shared" si="170"/>
        <v>0</v>
      </c>
      <c r="V1412" s="553"/>
      <c r="W1412" s="553"/>
      <c r="X1412" s="553"/>
      <c r="Y1412" s="553"/>
      <c r="Z1412" s="397"/>
      <c r="AA1412" s="397"/>
      <c r="AB1412" s="397"/>
      <c r="AC1412" s="397"/>
      <c r="AD1412" s="397"/>
      <c r="AE1412" s="397"/>
      <c r="AF1412" s="397"/>
      <c r="AG1412" s="397"/>
      <c r="AH1412" s="397"/>
      <c r="AI1412" s="397"/>
      <c r="AJ1412" s="397"/>
      <c r="AK1412" s="397"/>
      <c r="AL1412" s="397"/>
      <c r="AM1412" s="397"/>
      <c r="AN1412" s="397"/>
      <c r="AO1412" s="397"/>
      <c r="AP1412" s="397"/>
      <c r="AQ1412" s="397"/>
      <c r="AR1412" s="397"/>
      <c r="AS1412" s="397"/>
      <c r="AT1412" s="397"/>
      <c r="AU1412" s="397"/>
      <c r="AV1412" s="397"/>
      <c r="AW1412" s="397"/>
      <c r="AX1412" s="397"/>
      <c r="AY1412" s="397"/>
      <c r="AZ1412" s="397"/>
      <c r="BA1412" s="553"/>
      <c r="BB1412" s="397"/>
      <c r="BC1412" s="397"/>
      <c r="BD1412" s="397"/>
      <c r="BE1412" s="397"/>
      <c r="BF1412" s="397"/>
      <c r="BG1412" s="397"/>
      <c r="BH1412" s="397"/>
      <c r="BI1412" s="397"/>
      <c r="BJ1412" s="397"/>
      <c r="BK1412" s="397"/>
    </row>
    <row r="1413" spans="2:63" x14ac:dyDescent="0.35">
      <c r="B1413" s="80"/>
      <c r="C1413" s="119"/>
      <c r="D1413" s="119"/>
      <c r="E1413" s="202"/>
      <c r="F1413" s="119"/>
      <c r="G1413" s="120"/>
      <c r="H1413" s="41"/>
      <c r="I1413" s="41"/>
      <c r="J1413" s="944">
        <f t="shared" si="165"/>
        <v>0</v>
      </c>
      <c r="K1413" s="292">
        <f t="shared" si="166"/>
        <v>0</v>
      </c>
      <c r="L1413" s="327">
        <f>IF(I1413&lt;(INDEX(Lookup!$U$2:$U$10,MATCH($D$45,Lookup!$S$2:$S$10,0))),0,365)</f>
        <v>0</v>
      </c>
      <c r="M1413" s="292">
        <f t="shared" si="164"/>
        <v>0</v>
      </c>
      <c r="N1413" s="371"/>
      <c r="O1413" s="150"/>
      <c r="P1413" s="397"/>
      <c r="Q1413" s="555"/>
      <c r="R1413" s="576">
        <f t="shared" si="167"/>
        <v>0</v>
      </c>
      <c r="S1413" s="576">
        <f t="shared" si="168"/>
        <v>0</v>
      </c>
      <c r="T1413" s="576">
        <f t="shared" si="169"/>
        <v>0</v>
      </c>
      <c r="U1413" s="576">
        <f t="shared" si="170"/>
        <v>0</v>
      </c>
      <c r="V1413" s="553"/>
      <c r="W1413" s="553"/>
      <c r="X1413" s="553"/>
      <c r="Y1413" s="553"/>
      <c r="Z1413" s="397"/>
      <c r="AA1413" s="397"/>
      <c r="AB1413" s="397"/>
      <c r="AC1413" s="397"/>
      <c r="AD1413" s="397"/>
      <c r="AE1413" s="397"/>
      <c r="AF1413" s="397"/>
      <c r="AG1413" s="397"/>
      <c r="AH1413" s="397"/>
      <c r="AI1413" s="397"/>
      <c r="AJ1413" s="397"/>
      <c r="AK1413" s="397"/>
      <c r="AL1413" s="397"/>
      <c r="AM1413" s="397"/>
      <c r="AN1413" s="397"/>
      <c r="AO1413" s="397"/>
      <c r="AP1413" s="397"/>
      <c r="AQ1413" s="397"/>
      <c r="AR1413" s="397"/>
      <c r="AS1413" s="397"/>
      <c r="AT1413" s="397"/>
      <c r="AU1413" s="397"/>
      <c r="AV1413" s="397"/>
      <c r="AW1413" s="397"/>
      <c r="AX1413" s="397"/>
      <c r="AY1413" s="397"/>
      <c r="AZ1413" s="397"/>
      <c r="BA1413" s="553"/>
      <c r="BB1413" s="397"/>
      <c r="BC1413" s="397"/>
      <c r="BD1413" s="397"/>
      <c r="BE1413" s="397"/>
      <c r="BF1413" s="397"/>
      <c r="BG1413" s="397"/>
      <c r="BH1413" s="397"/>
      <c r="BI1413" s="397"/>
      <c r="BJ1413" s="397"/>
      <c r="BK1413" s="397"/>
    </row>
    <row r="1414" spans="2:63" x14ac:dyDescent="0.35">
      <c r="B1414" s="80"/>
      <c r="C1414" s="119"/>
      <c r="D1414" s="119"/>
      <c r="E1414" s="202"/>
      <c r="F1414" s="119"/>
      <c r="G1414" s="120"/>
      <c r="H1414" s="41"/>
      <c r="I1414" s="41"/>
      <c r="J1414" s="944">
        <f t="shared" si="165"/>
        <v>0</v>
      </c>
      <c r="K1414" s="292">
        <f t="shared" si="166"/>
        <v>0</v>
      </c>
      <c r="L1414" s="327">
        <f>IF(I1414&lt;(INDEX(Lookup!$U$2:$U$10,MATCH($D$45,Lookup!$S$2:$S$10,0))),0,365)</f>
        <v>0</v>
      </c>
      <c r="M1414" s="292">
        <f t="shared" si="164"/>
        <v>0</v>
      </c>
      <c r="N1414" s="371"/>
      <c r="O1414" s="150"/>
      <c r="P1414" s="397"/>
      <c r="Q1414" s="555"/>
      <c r="R1414" s="576">
        <f t="shared" si="167"/>
        <v>0</v>
      </c>
      <c r="S1414" s="576">
        <f t="shared" si="168"/>
        <v>0</v>
      </c>
      <c r="T1414" s="576">
        <f t="shared" si="169"/>
        <v>0</v>
      </c>
      <c r="U1414" s="576">
        <f t="shared" si="170"/>
        <v>0</v>
      </c>
      <c r="V1414" s="553"/>
      <c r="W1414" s="553"/>
      <c r="X1414" s="553"/>
      <c r="Y1414" s="553"/>
      <c r="Z1414" s="397"/>
      <c r="AA1414" s="397"/>
      <c r="AB1414" s="397"/>
      <c r="AC1414" s="397"/>
      <c r="AD1414" s="397"/>
      <c r="AE1414" s="397"/>
      <c r="AF1414" s="397"/>
      <c r="AG1414" s="397"/>
      <c r="AH1414" s="397"/>
      <c r="AI1414" s="397"/>
      <c r="AJ1414" s="397"/>
      <c r="AK1414" s="397"/>
      <c r="AL1414" s="397"/>
      <c r="AM1414" s="397"/>
      <c r="AN1414" s="397"/>
      <c r="AO1414" s="397"/>
      <c r="AP1414" s="397"/>
      <c r="AQ1414" s="397"/>
      <c r="AR1414" s="397"/>
      <c r="AS1414" s="397"/>
      <c r="AT1414" s="397"/>
      <c r="AU1414" s="397"/>
      <c r="AV1414" s="397"/>
      <c r="AW1414" s="397"/>
      <c r="AX1414" s="397"/>
      <c r="AY1414" s="397"/>
      <c r="AZ1414" s="397"/>
      <c r="BA1414" s="553"/>
      <c r="BB1414" s="397"/>
      <c r="BC1414" s="397"/>
      <c r="BD1414" s="397"/>
      <c r="BE1414" s="397"/>
      <c r="BF1414" s="397"/>
      <c r="BG1414" s="397"/>
      <c r="BH1414" s="397"/>
      <c r="BI1414" s="397"/>
      <c r="BJ1414" s="397"/>
      <c r="BK1414" s="397"/>
    </row>
    <row r="1415" spans="2:63" x14ac:dyDescent="0.35">
      <c r="B1415" s="80"/>
      <c r="C1415" s="119"/>
      <c r="D1415" s="119"/>
      <c r="E1415" s="202"/>
      <c r="F1415" s="119"/>
      <c r="G1415" s="120"/>
      <c r="H1415" s="41"/>
      <c r="I1415" s="41"/>
      <c r="J1415" s="944">
        <f t="shared" si="165"/>
        <v>0</v>
      </c>
      <c r="K1415" s="292">
        <f t="shared" si="166"/>
        <v>0</v>
      </c>
      <c r="L1415" s="327">
        <f>IF(I1415&lt;(INDEX(Lookup!$U$2:$U$10,MATCH($D$45,Lookup!$S$2:$S$10,0))),0,365)</f>
        <v>0</v>
      </c>
      <c r="M1415" s="292">
        <f t="shared" si="164"/>
        <v>0</v>
      </c>
      <c r="N1415" s="371"/>
      <c r="O1415" s="150"/>
      <c r="P1415" s="397"/>
      <c r="Q1415" s="555"/>
      <c r="R1415" s="576">
        <f t="shared" si="167"/>
        <v>0</v>
      </c>
      <c r="S1415" s="576">
        <f t="shared" si="168"/>
        <v>0</v>
      </c>
      <c r="T1415" s="576">
        <f t="shared" si="169"/>
        <v>0</v>
      </c>
      <c r="U1415" s="576">
        <f t="shared" si="170"/>
        <v>0</v>
      </c>
      <c r="V1415" s="553"/>
      <c r="W1415" s="553"/>
      <c r="X1415" s="553"/>
      <c r="Y1415" s="553"/>
      <c r="Z1415" s="397"/>
      <c r="AA1415" s="397"/>
      <c r="AB1415" s="397"/>
      <c r="AC1415" s="397"/>
      <c r="AD1415" s="397"/>
      <c r="AE1415" s="397"/>
      <c r="AF1415" s="397"/>
      <c r="AG1415" s="397"/>
      <c r="AH1415" s="397"/>
      <c r="AI1415" s="397"/>
      <c r="AJ1415" s="397"/>
      <c r="AK1415" s="397"/>
      <c r="AL1415" s="397"/>
      <c r="AM1415" s="397"/>
      <c r="AN1415" s="397"/>
      <c r="AO1415" s="397"/>
      <c r="AP1415" s="397"/>
      <c r="AQ1415" s="397"/>
      <c r="AR1415" s="397"/>
      <c r="AS1415" s="397"/>
      <c r="AT1415" s="397"/>
      <c r="AU1415" s="397"/>
      <c r="AV1415" s="397"/>
      <c r="AW1415" s="397"/>
      <c r="AX1415" s="397"/>
      <c r="AY1415" s="397"/>
      <c r="AZ1415" s="397"/>
      <c r="BA1415" s="553"/>
      <c r="BB1415" s="397"/>
      <c r="BC1415" s="397"/>
      <c r="BD1415" s="397"/>
      <c r="BE1415" s="397"/>
      <c r="BF1415" s="397"/>
      <c r="BG1415" s="397"/>
      <c r="BH1415" s="397"/>
      <c r="BI1415" s="397"/>
      <c r="BJ1415" s="397"/>
      <c r="BK1415" s="397"/>
    </row>
    <row r="1416" spans="2:63" x14ac:dyDescent="0.35">
      <c r="B1416" s="80"/>
      <c r="C1416" s="119"/>
      <c r="D1416" s="119"/>
      <c r="E1416" s="202"/>
      <c r="F1416" s="119"/>
      <c r="G1416" s="120"/>
      <c r="H1416" s="41"/>
      <c r="I1416" s="41"/>
      <c r="J1416" s="944">
        <f t="shared" si="165"/>
        <v>0</v>
      </c>
      <c r="K1416" s="292">
        <f t="shared" si="166"/>
        <v>0</v>
      </c>
      <c r="L1416" s="327">
        <f>IF(I1416&lt;(INDEX(Lookup!$U$2:$U$10,MATCH($D$45,Lookup!$S$2:$S$10,0))),0,365)</f>
        <v>0</v>
      </c>
      <c r="M1416" s="292">
        <f t="shared" si="164"/>
        <v>0</v>
      </c>
      <c r="N1416" s="371"/>
      <c r="O1416" s="150"/>
      <c r="P1416" s="397"/>
      <c r="Q1416" s="555"/>
      <c r="R1416" s="576">
        <f t="shared" si="167"/>
        <v>0</v>
      </c>
      <c r="S1416" s="576">
        <f t="shared" si="168"/>
        <v>0</v>
      </c>
      <c r="T1416" s="576">
        <f t="shared" si="169"/>
        <v>0</v>
      </c>
      <c r="U1416" s="576">
        <f t="shared" si="170"/>
        <v>0</v>
      </c>
      <c r="V1416" s="553"/>
      <c r="W1416" s="553"/>
      <c r="X1416" s="553"/>
      <c r="Y1416" s="553"/>
      <c r="Z1416" s="397"/>
      <c r="AA1416" s="397"/>
      <c r="AB1416" s="397"/>
      <c r="AC1416" s="397"/>
      <c r="AD1416" s="397"/>
      <c r="AE1416" s="397"/>
      <c r="AF1416" s="397"/>
      <c r="AG1416" s="397"/>
      <c r="AH1416" s="397"/>
      <c r="AI1416" s="397"/>
      <c r="AJ1416" s="397"/>
      <c r="AK1416" s="397"/>
      <c r="AL1416" s="397"/>
      <c r="AM1416" s="397"/>
      <c r="AN1416" s="397"/>
      <c r="AO1416" s="397"/>
      <c r="AP1416" s="397"/>
      <c r="AQ1416" s="397"/>
      <c r="AR1416" s="397"/>
      <c r="AS1416" s="397"/>
      <c r="AT1416" s="397"/>
      <c r="AU1416" s="397"/>
      <c r="AV1416" s="397"/>
      <c r="AW1416" s="397"/>
      <c r="AX1416" s="397"/>
      <c r="AY1416" s="397"/>
      <c r="AZ1416" s="397"/>
      <c r="BA1416" s="553"/>
      <c r="BB1416" s="397"/>
      <c r="BC1416" s="397"/>
      <c r="BD1416" s="397"/>
      <c r="BE1416" s="397"/>
      <c r="BF1416" s="397"/>
      <c r="BG1416" s="397"/>
      <c r="BH1416" s="397"/>
      <c r="BI1416" s="397"/>
      <c r="BJ1416" s="397"/>
      <c r="BK1416" s="397"/>
    </row>
    <row r="1417" spans="2:63" x14ac:dyDescent="0.35">
      <c r="B1417" s="80"/>
      <c r="C1417" s="119"/>
      <c r="D1417" s="119"/>
      <c r="E1417" s="202"/>
      <c r="F1417" s="119"/>
      <c r="G1417" s="120"/>
      <c r="H1417" s="41"/>
      <c r="I1417" s="41"/>
      <c r="J1417" s="944">
        <f t="shared" si="165"/>
        <v>0</v>
      </c>
      <c r="K1417" s="292">
        <f t="shared" si="166"/>
        <v>0</v>
      </c>
      <c r="L1417" s="327">
        <f>IF(I1417&lt;(INDEX(Lookup!$U$2:$U$10,MATCH($D$45,Lookup!$S$2:$S$10,0))),0,365)</f>
        <v>0</v>
      </c>
      <c r="M1417" s="292">
        <f t="shared" si="164"/>
        <v>0</v>
      </c>
      <c r="N1417" s="371"/>
      <c r="O1417" s="150"/>
      <c r="P1417" s="397"/>
      <c r="Q1417" s="555"/>
      <c r="R1417" s="576">
        <f t="shared" si="167"/>
        <v>0</v>
      </c>
      <c r="S1417" s="576">
        <f t="shared" si="168"/>
        <v>0</v>
      </c>
      <c r="T1417" s="576">
        <f t="shared" si="169"/>
        <v>0</v>
      </c>
      <c r="U1417" s="576">
        <f t="shared" si="170"/>
        <v>0</v>
      </c>
      <c r="V1417" s="553"/>
      <c r="W1417" s="553"/>
      <c r="X1417" s="553"/>
      <c r="Y1417" s="553"/>
      <c r="Z1417" s="397"/>
      <c r="AA1417" s="397"/>
      <c r="AB1417" s="397"/>
      <c r="AC1417" s="397"/>
      <c r="AD1417" s="397"/>
      <c r="AE1417" s="397"/>
      <c r="AF1417" s="397"/>
      <c r="AG1417" s="397"/>
      <c r="AH1417" s="397"/>
      <c r="AI1417" s="397"/>
      <c r="AJ1417" s="397"/>
      <c r="AK1417" s="397"/>
      <c r="AL1417" s="397"/>
      <c r="AM1417" s="397"/>
      <c r="AN1417" s="397"/>
      <c r="AO1417" s="397"/>
      <c r="AP1417" s="397"/>
      <c r="AQ1417" s="397"/>
      <c r="AR1417" s="397"/>
      <c r="AS1417" s="397"/>
      <c r="AT1417" s="397"/>
      <c r="AU1417" s="397"/>
      <c r="AV1417" s="397"/>
      <c r="AW1417" s="397"/>
      <c r="AX1417" s="397"/>
      <c r="AY1417" s="397"/>
      <c r="AZ1417" s="397"/>
      <c r="BA1417" s="553"/>
      <c r="BB1417" s="397"/>
      <c r="BC1417" s="397"/>
      <c r="BD1417" s="397"/>
      <c r="BE1417" s="397"/>
      <c r="BF1417" s="397"/>
      <c r="BG1417" s="397"/>
      <c r="BH1417" s="397"/>
      <c r="BI1417" s="397"/>
      <c r="BJ1417" s="397"/>
      <c r="BK1417" s="397"/>
    </row>
    <row r="1418" spans="2:63" x14ac:dyDescent="0.35">
      <c r="B1418" s="80"/>
      <c r="C1418" s="119"/>
      <c r="D1418" s="119"/>
      <c r="E1418" s="202"/>
      <c r="F1418" s="119"/>
      <c r="G1418" s="120"/>
      <c r="H1418" s="41"/>
      <c r="I1418" s="41"/>
      <c r="J1418" s="944">
        <f t="shared" si="165"/>
        <v>0</v>
      </c>
      <c r="K1418" s="292">
        <f t="shared" si="166"/>
        <v>0</v>
      </c>
      <c r="L1418" s="327">
        <f>IF(I1418&lt;(INDEX(Lookup!$U$2:$U$10,MATCH($D$45,Lookup!$S$2:$S$10,0))),0,365)</f>
        <v>0</v>
      </c>
      <c r="M1418" s="292">
        <f t="shared" si="164"/>
        <v>0</v>
      </c>
      <c r="N1418" s="371"/>
      <c r="O1418" s="150"/>
      <c r="P1418" s="397"/>
      <c r="Q1418" s="555"/>
      <c r="R1418" s="576">
        <f t="shared" si="167"/>
        <v>0</v>
      </c>
      <c r="S1418" s="576">
        <f t="shared" si="168"/>
        <v>0</v>
      </c>
      <c r="T1418" s="576">
        <f t="shared" si="169"/>
        <v>0</v>
      </c>
      <c r="U1418" s="576">
        <f t="shared" si="170"/>
        <v>0</v>
      </c>
      <c r="V1418" s="553"/>
      <c r="W1418" s="553"/>
      <c r="X1418" s="553"/>
      <c r="Y1418" s="553"/>
      <c r="Z1418" s="397"/>
      <c r="AA1418" s="397"/>
      <c r="AB1418" s="397"/>
      <c r="AC1418" s="397"/>
      <c r="AD1418" s="397"/>
      <c r="AE1418" s="397"/>
      <c r="AF1418" s="397"/>
      <c r="AG1418" s="397"/>
      <c r="AH1418" s="397"/>
      <c r="AI1418" s="397"/>
      <c r="AJ1418" s="397"/>
      <c r="AK1418" s="397"/>
      <c r="AL1418" s="397"/>
      <c r="AM1418" s="397"/>
      <c r="AN1418" s="397"/>
      <c r="AO1418" s="397"/>
      <c r="AP1418" s="397"/>
      <c r="AQ1418" s="397"/>
      <c r="AR1418" s="397"/>
      <c r="AS1418" s="397"/>
      <c r="AT1418" s="397"/>
      <c r="AU1418" s="397"/>
      <c r="AV1418" s="397"/>
      <c r="AW1418" s="397"/>
      <c r="AX1418" s="397"/>
      <c r="AY1418" s="397"/>
      <c r="AZ1418" s="397"/>
      <c r="BA1418" s="553"/>
      <c r="BB1418" s="397"/>
      <c r="BC1418" s="397"/>
      <c r="BD1418" s="397"/>
      <c r="BE1418" s="397"/>
      <c r="BF1418" s="397"/>
      <c r="BG1418" s="397"/>
      <c r="BH1418" s="397"/>
      <c r="BI1418" s="397"/>
      <c r="BJ1418" s="397"/>
      <c r="BK1418" s="397"/>
    </row>
    <row r="1419" spans="2:63" x14ac:dyDescent="0.35">
      <c r="B1419" s="80"/>
      <c r="C1419" s="119"/>
      <c r="D1419" s="119"/>
      <c r="E1419" s="202"/>
      <c r="F1419" s="119"/>
      <c r="G1419" s="120"/>
      <c r="H1419" s="41"/>
      <c r="I1419" s="41"/>
      <c r="J1419" s="944">
        <f t="shared" si="165"/>
        <v>0</v>
      </c>
      <c r="K1419" s="292">
        <f t="shared" si="166"/>
        <v>0</v>
      </c>
      <c r="L1419" s="327">
        <f>IF(I1419&lt;(INDEX(Lookup!$U$2:$U$10,MATCH($D$45,Lookup!$S$2:$S$10,0))),0,365)</f>
        <v>0</v>
      </c>
      <c r="M1419" s="292">
        <f t="shared" si="164"/>
        <v>0</v>
      </c>
      <c r="N1419" s="371"/>
      <c r="O1419" s="150"/>
      <c r="P1419" s="397"/>
      <c r="Q1419" s="555"/>
      <c r="R1419" s="576">
        <f t="shared" si="167"/>
        <v>0</v>
      </c>
      <c r="S1419" s="576">
        <f t="shared" si="168"/>
        <v>0</v>
      </c>
      <c r="T1419" s="576">
        <f t="shared" si="169"/>
        <v>0</v>
      </c>
      <c r="U1419" s="576">
        <f t="shared" si="170"/>
        <v>0</v>
      </c>
      <c r="V1419" s="553"/>
      <c r="W1419" s="553"/>
      <c r="X1419" s="553"/>
      <c r="Y1419" s="553"/>
      <c r="Z1419" s="397"/>
      <c r="AA1419" s="397"/>
      <c r="AB1419" s="397"/>
      <c r="AC1419" s="397"/>
      <c r="AD1419" s="397"/>
      <c r="AE1419" s="397"/>
      <c r="AF1419" s="397"/>
      <c r="AG1419" s="397"/>
      <c r="AH1419" s="397"/>
      <c r="AI1419" s="397"/>
      <c r="AJ1419" s="397"/>
      <c r="AK1419" s="397"/>
      <c r="AL1419" s="397"/>
      <c r="AM1419" s="397"/>
      <c r="AN1419" s="397"/>
      <c r="AO1419" s="397"/>
      <c r="AP1419" s="397"/>
      <c r="AQ1419" s="397"/>
      <c r="AR1419" s="397"/>
      <c r="AS1419" s="397"/>
      <c r="AT1419" s="397"/>
      <c r="AU1419" s="397"/>
      <c r="AV1419" s="397"/>
      <c r="AW1419" s="397"/>
      <c r="AX1419" s="397"/>
      <c r="AY1419" s="397"/>
      <c r="AZ1419" s="397"/>
      <c r="BA1419" s="553"/>
      <c r="BB1419" s="397"/>
      <c r="BC1419" s="397"/>
      <c r="BD1419" s="397"/>
      <c r="BE1419" s="397"/>
      <c r="BF1419" s="397"/>
      <c r="BG1419" s="397"/>
      <c r="BH1419" s="397"/>
      <c r="BI1419" s="397"/>
      <c r="BJ1419" s="397"/>
      <c r="BK1419" s="397"/>
    </row>
    <row r="1420" spans="2:63" x14ac:dyDescent="0.35">
      <c r="B1420" s="80"/>
      <c r="C1420" s="119"/>
      <c r="D1420" s="119"/>
      <c r="E1420" s="202"/>
      <c r="F1420" s="119"/>
      <c r="G1420" s="120"/>
      <c r="H1420" s="41"/>
      <c r="I1420" s="41"/>
      <c r="J1420" s="944">
        <f t="shared" si="165"/>
        <v>0</v>
      </c>
      <c r="K1420" s="292">
        <f t="shared" si="166"/>
        <v>0</v>
      </c>
      <c r="L1420" s="327">
        <f>IF(I1420&lt;(INDEX(Lookup!$U$2:$U$10,MATCH($D$45,Lookup!$S$2:$S$10,0))),0,365)</f>
        <v>0</v>
      </c>
      <c r="M1420" s="292">
        <f t="shared" si="164"/>
        <v>0</v>
      </c>
      <c r="N1420" s="371"/>
      <c r="O1420" s="150"/>
      <c r="P1420" s="397"/>
      <c r="Q1420" s="555"/>
      <c r="R1420" s="576">
        <f t="shared" si="167"/>
        <v>0</v>
      </c>
      <c r="S1420" s="576">
        <f t="shared" si="168"/>
        <v>0</v>
      </c>
      <c r="T1420" s="576">
        <f t="shared" si="169"/>
        <v>0</v>
      </c>
      <c r="U1420" s="576">
        <f t="shared" si="170"/>
        <v>0</v>
      </c>
      <c r="V1420" s="553"/>
      <c r="W1420" s="553"/>
      <c r="X1420" s="553"/>
      <c r="Y1420" s="553"/>
      <c r="Z1420" s="397"/>
      <c r="AA1420" s="397"/>
      <c r="AB1420" s="397"/>
      <c r="AC1420" s="397"/>
      <c r="AD1420" s="397"/>
      <c r="AE1420" s="397"/>
      <c r="AF1420" s="397"/>
      <c r="AG1420" s="397"/>
      <c r="AH1420" s="397"/>
      <c r="AI1420" s="397"/>
      <c r="AJ1420" s="397"/>
      <c r="AK1420" s="397"/>
      <c r="AL1420" s="397"/>
      <c r="AM1420" s="397"/>
      <c r="AN1420" s="397"/>
      <c r="AO1420" s="397"/>
      <c r="AP1420" s="397"/>
      <c r="AQ1420" s="397"/>
      <c r="AR1420" s="397"/>
      <c r="AS1420" s="397"/>
      <c r="AT1420" s="397"/>
      <c r="AU1420" s="397"/>
      <c r="AV1420" s="397"/>
      <c r="AW1420" s="397"/>
      <c r="AX1420" s="397"/>
      <c r="AY1420" s="397"/>
      <c r="AZ1420" s="397"/>
      <c r="BA1420" s="553"/>
      <c r="BB1420" s="397"/>
      <c r="BC1420" s="397"/>
      <c r="BD1420" s="397"/>
      <c r="BE1420" s="397"/>
      <c r="BF1420" s="397"/>
      <c r="BG1420" s="397"/>
      <c r="BH1420" s="397"/>
      <c r="BI1420" s="397"/>
      <c r="BJ1420" s="397"/>
      <c r="BK1420" s="397"/>
    </row>
    <row r="1421" spans="2:63" x14ac:dyDescent="0.35">
      <c r="B1421" s="80"/>
      <c r="C1421" s="119"/>
      <c r="D1421" s="119"/>
      <c r="E1421" s="202"/>
      <c r="F1421" s="119"/>
      <c r="G1421" s="120"/>
      <c r="H1421" s="41"/>
      <c r="I1421" s="41"/>
      <c r="J1421" s="944">
        <f t="shared" si="165"/>
        <v>0</v>
      </c>
      <c r="K1421" s="292">
        <f t="shared" si="166"/>
        <v>0</v>
      </c>
      <c r="L1421" s="327">
        <f>IF(I1421&lt;(INDEX(Lookup!$U$2:$U$10,MATCH($D$45,Lookup!$S$2:$S$10,0))),0,365)</f>
        <v>0</v>
      </c>
      <c r="M1421" s="292">
        <f t="shared" si="164"/>
        <v>0</v>
      </c>
      <c r="N1421" s="371"/>
      <c r="O1421" s="150"/>
      <c r="P1421" s="397"/>
      <c r="Q1421" s="555"/>
      <c r="R1421" s="576">
        <f t="shared" si="167"/>
        <v>0</v>
      </c>
      <c r="S1421" s="576">
        <f t="shared" si="168"/>
        <v>0</v>
      </c>
      <c r="T1421" s="576">
        <f t="shared" si="169"/>
        <v>0</v>
      </c>
      <c r="U1421" s="576">
        <f t="shared" si="170"/>
        <v>0</v>
      </c>
      <c r="V1421" s="553"/>
      <c r="W1421" s="553"/>
      <c r="X1421" s="553"/>
      <c r="Y1421" s="553"/>
      <c r="Z1421" s="397"/>
      <c r="AA1421" s="397"/>
      <c r="AB1421" s="397"/>
      <c r="AC1421" s="397"/>
      <c r="AD1421" s="397"/>
      <c r="AE1421" s="397"/>
      <c r="AF1421" s="397"/>
      <c r="AG1421" s="397"/>
      <c r="AH1421" s="397"/>
      <c r="AI1421" s="397"/>
      <c r="AJ1421" s="397"/>
      <c r="AK1421" s="397"/>
      <c r="AL1421" s="397"/>
      <c r="AM1421" s="397"/>
      <c r="AN1421" s="397"/>
      <c r="AO1421" s="397"/>
      <c r="AP1421" s="397"/>
      <c r="AQ1421" s="397"/>
      <c r="AR1421" s="397"/>
      <c r="AS1421" s="397"/>
      <c r="AT1421" s="397"/>
      <c r="AU1421" s="397"/>
      <c r="AV1421" s="397"/>
      <c r="AW1421" s="397"/>
      <c r="AX1421" s="397"/>
      <c r="AY1421" s="397"/>
      <c r="AZ1421" s="397"/>
      <c r="BA1421" s="553"/>
      <c r="BB1421" s="397"/>
      <c r="BC1421" s="397"/>
      <c r="BD1421" s="397"/>
      <c r="BE1421" s="397"/>
      <c r="BF1421" s="397"/>
      <c r="BG1421" s="397"/>
      <c r="BH1421" s="397"/>
      <c r="BI1421" s="397"/>
      <c r="BJ1421" s="397"/>
      <c r="BK1421" s="397"/>
    </row>
    <row r="1422" spans="2:63" x14ac:dyDescent="0.35">
      <c r="B1422" s="80"/>
      <c r="C1422" s="119"/>
      <c r="D1422" s="119"/>
      <c r="E1422" s="202"/>
      <c r="F1422" s="119"/>
      <c r="G1422" s="120"/>
      <c r="H1422" s="41"/>
      <c r="I1422" s="41"/>
      <c r="J1422" s="944">
        <f t="shared" si="165"/>
        <v>0</v>
      </c>
      <c r="K1422" s="292">
        <f t="shared" si="166"/>
        <v>0</v>
      </c>
      <c r="L1422" s="327">
        <f>IF(I1422&lt;(INDEX(Lookup!$U$2:$U$10,MATCH($D$45,Lookup!$S$2:$S$10,0))),0,365)</f>
        <v>0</v>
      </c>
      <c r="M1422" s="292">
        <f t="shared" si="164"/>
        <v>0</v>
      </c>
      <c r="N1422" s="371"/>
      <c r="O1422" s="150"/>
      <c r="P1422" s="397"/>
      <c r="Q1422" s="555"/>
      <c r="R1422" s="576">
        <f t="shared" si="167"/>
        <v>0</v>
      </c>
      <c r="S1422" s="576">
        <f t="shared" si="168"/>
        <v>0</v>
      </c>
      <c r="T1422" s="576">
        <f t="shared" si="169"/>
        <v>0</v>
      </c>
      <c r="U1422" s="576">
        <f t="shared" si="170"/>
        <v>0</v>
      </c>
      <c r="V1422" s="553"/>
      <c r="W1422" s="553"/>
      <c r="X1422" s="553"/>
      <c r="Y1422" s="553"/>
      <c r="Z1422" s="397"/>
      <c r="AA1422" s="397"/>
      <c r="AB1422" s="397"/>
      <c r="AC1422" s="397"/>
      <c r="AD1422" s="397"/>
      <c r="AE1422" s="397"/>
      <c r="AF1422" s="397"/>
      <c r="AG1422" s="397"/>
      <c r="AH1422" s="397"/>
      <c r="AI1422" s="397"/>
      <c r="AJ1422" s="397"/>
      <c r="AK1422" s="397"/>
      <c r="AL1422" s="397"/>
      <c r="AM1422" s="397"/>
      <c r="AN1422" s="397"/>
      <c r="AO1422" s="397"/>
      <c r="AP1422" s="397"/>
      <c r="AQ1422" s="397"/>
      <c r="AR1422" s="397"/>
      <c r="AS1422" s="397"/>
      <c r="AT1422" s="397"/>
      <c r="AU1422" s="397"/>
      <c r="AV1422" s="397"/>
      <c r="AW1422" s="397"/>
      <c r="AX1422" s="397"/>
      <c r="AY1422" s="397"/>
      <c r="AZ1422" s="397"/>
      <c r="BA1422" s="553"/>
      <c r="BB1422" s="397"/>
      <c r="BC1422" s="397"/>
      <c r="BD1422" s="397"/>
      <c r="BE1422" s="397"/>
      <c r="BF1422" s="397"/>
      <c r="BG1422" s="397"/>
      <c r="BH1422" s="397"/>
      <c r="BI1422" s="397"/>
      <c r="BJ1422" s="397"/>
      <c r="BK1422" s="397"/>
    </row>
    <row r="1423" spans="2:63" x14ac:dyDescent="0.35">
      <c r="B1423" s="80"/>
      <c r="C1423" s="119"/>
      <c r="D1423" s="119"/>
      <c r="E1423" s="202"/>
      <c r="F1423" s="119"/>
      <c r="G1423" s="120"/>
      <c r="H1423" s="41"/>
      <c r="I1423" s="41"/>
      <c r="J1423" s="944">
        <f t="shared" si="165"/>
        <v>0</v>
      </c>
      <c r="K1423" s="292">
        <f t="shared" si="166"/>
        <v>0</v>
      </c>
      <c r="L1423" s="327">
        <f>IF(I1423&lt;(INDEX(Lookup!$U$2:$U$10,MATCH($D$45,Lookup!$S$2:$S$10,0))),0,365)</f>
        <v>0</v>
      </c>
      <c r="M1423" s="292">
        <f t="shared" si="164"/>
        <v>0</v>
      </c>
      <c r="N1423" s="371"/>
      <c r="O1423" s="150"/>
      <c r="P1423" s="397"/>
      <c r="Q1423" s="555"/>
      <c r="R1423" s="576">
        <f t="shared" si="167"/>
        <v>0</v>
      </c>
      <c r="S1423" s="576">
        <f t="shared" si="168"/>
        <v>0</v>
      </c>
      <c r="T1423" s="576">
        <f t="shared" si="169"/>
        <v>0</v>
      </c>
      <c r="U1423" s="576">
        <f t="shared" si="170"/>
        <v>0</v>
      </c>
      <c r="V1423" s="553"/>
      <c r="W1423" s="553"/>
      <c r="X1423" s="553"/>
      <c r="Y1423" s="553"/>
      <c r="Z1423" s="397"/>
      <c r="AA1423" s="397"/>
      <c r="AB1423" s="397"/>
      <c r="AC1423" s="397"/>
      <c r="AD1423" s="397"/>
      <c r="AE1423" s="397"/>
      <c r="AF1423" s="397"/>
      <c r="AG1423" s="397"/>
      <c r="AH1423" s="397"/>
      <c r="AI1423" s="397"/>
      <c r="AJ1423" s="397"/>
      <c r="AK1423" s="397"/>
      <c r="AL1423" s="397"/>
      <c r="AM1423" s="397"/>
      <c r="AN1423" s="397"/>
      <c r="AO1423" s="397"/>
      <c r="AP1423" s="397"/>
      <c r="AQ1423" s="397"/>
      <c r="AR1423" s="397"/>
      <c r="AS1423" s="397"/>
      <c r="AT1423" s="397"/>
      <c r="AU1423" s="397"/>
      <c r="AV1423" s="397"/>
      <c r="AW1423" s="397"/>
      <c r="AX1423" s="397"/>
      <c r="AY1423" s="397"/>
      <c r="AZ1423" s="397"/>
      <c r="BA1423" s="553"/>
      <c r="BB1423" s="397"/>
      <c r="BC1423" s="397"/>
      <c r="BD1423" s="397"/>
      <c r="BE1423" s="397"/>
      <c r="BF1423" s="397"/>
      <c r="BG1423" s="397"/>
      <c r="BH1423" s="397"/>
      <c r="BI1423" s="397"/>
      <c r="BJ1423" s="397"/>
      <c r="BK1423" s="397"/>
    </row>
    <row r="1424" spans="2:63" x14ac:dyDescent="0.35">
      <c r="B1424" s="80"/>
      <c r="C1424" s="119"/>
      <c r="D1424" s="119"/>
      <c r="E1424" s="202"/>
      <c r="F1424" s="119"/>
      <c r="G1424" s="120"/>
      <c r="H1424" s="41"/>
      <c r="I1424" s="41"/>
      <c r="J1424" s="944">
        <f t="shared" si="165"/>
        <v>0</v>
      </c>
      <c r="K1424" s="292">
        <f t="shared" si="166"/>
        <v>0</v>
      </c>
      <c r="L1424" s="327">
        <f>IF(I1424&lt;(INDEX(Lookup!$U$2:$U$10,MATCH($D$45,Lookup!$S$2:$S$10,0))),0,365)</f>
        <v>0</v>
      </c>
      <c r="M1424" s="292">
        <f t="shared" si="164"/>
        <v>0</v>
      </c>
      <c r="N1424" s="371"/>
      <c r="O1424" s="150"/>
      <c r="P1424" s="397"/>
      <c r="Q1424" s="555"/>
      <c r="R1424" s="576">
        <f t="shared" si="167"/>
        <v>0</v>
      </c>
      <c r="S1424" s="576">
        <f t="shared" si="168"/>
        <v>0</v>
      </c>
      <c r="T1424" s="576">
        <f t="shared" si="169"/>
        <v>0</v>
      </c>
      <c r="U1424" s="576">
        <f t="shared" si="170"/>
        <v>0</v>
      </c>
      <c r="V1424" s="553"/>
      <c r="W1424" s="553"/>
      <c r="X1424" s="553"/>
      <c r="Y1424" s="553"/>
      <c r="Z1424" s="397"/>
      <c r="AA1424" s="397"/>
      <c r="AB1424" s="397"/>
      <c r="AC1424" s="397"/>
      <c r="AD1424" s="397"/>
      <c r="AE1424" s="397"/>
      <c r="AF1424" s="397"/>
      <c r="AG1424" s="397"/>
      <c r="AH1424" s="397"/>
      <c r="AI1424" s="397"/>
      <c r="AJ1424" s="397"/>
      <c r="AK1424" s="397"/>
      <c r="AL1424" s="397"/>
      <c r="AM1424" s="397"/>
      <c r="AN1424" s="397"/>
      <c r="AO1424" s="397"/>
      <c r="AP1424" s="397"/>
      <c r="AQ1424" s="397"/>
      <c r="AR1424" s="397"/>
      <c r="AS1424" s="397"/>
      <c r="AT1424" s="397"/>
      <c r="AU1424" s="397"/>
      <c r="AV1424" s="397"/>
      <c r="AW1424" s="397"/>
      <c r="AX1424" s="397"/>
      <c r="AY1424" s="397"/>
      <c r="AZ1424" s="397"/>
      <c r="BA1424" s="553"/>
      <c r="BB1424" s="397"/>
      <c r="BC1424" s="397"/>
      <c r="BD1424" s="397"/>
      <c r="BE1424" s="397"/>
      <c r="BF1424" s="397"/>
      <c r="BG1424" s="397"/>
      <c r="BH1424" s="397"/>
      <c r="BI1424" s="397"/>
      <c r="BJ1424" s="397"/>
      <c r="BK1424" s="397"/>
    </row>
    <row r="1425" spans="2:63" x14ac:dyDescent="0.35">
      <c r="B1425" s="80"/>
      <c r="C1425" s="119"/>
      <c r="D1425" s="119"/>
      <c r="E1425" s="202"/>
      <c r="F1425" s="119"/>
      <c r="G1425" s="120"/>
      <c r="H1425" s="41"/>
      <c r="I1425" s="41"/>
      <c r="J1425" s="944">
        <f t="shared" si="165"/>
        <v>0</v>
      </c>
      <c r="K1425" s="292">
        <f t="shared" si="166"/>
        <v>0</v>
      </c>
      <c r="L1425" s="327">
        <f>IF(I1425&lt;(INDEX(Lookup!$U$2:$U$10,MATCH($D$45,Lookup!$S$2:$S$10,0))),0,365)</f>
        <v>0</v>
      </c>
      <c r="M1425" s="292">
        <f t="shared" si="164"/>
        <v>0</v>
      </c>
      <c r="N1425" s="371"/>
      <c r="O1425" s="150"/>
      <c r="P1425" s="397"/>
      <c r="Q1425" s="555"/>
      <c r="R1425" s="576">
        <f t="shared" si="167"/>
        <v>0</v>
      </c>
      <c r="S1425" s="576">
        <f t="shared" si="168"/>
        <v>0</v>
      </c>
      <c r="T1425" s="576">
        <f t="shared" si="169"/>
        <v>0</v>
      </c>
      <c r="U1425" s="576">
        <f t="shared" si="170"/>
        <v>0</v>
      </c>
      <c r="V1425" s="553"/>
      <c r="W1425" s="553"/>
      <c r="X1425" s="553"/>
      <c r="Y1425" s="553"/>
      <c r="Z1425" s="397"/>
      <c r="AA1425" s="397"/>
      <c r="AB1425" s="397"/>
      <c r="AC1425" s="397"/>
      <c r="AD1425" s="397"/>
      <c r="AE1425" s="397"/>
      <c r="AF1425" s="397"/>
      <c r="AG1425" s="397"/>
      <c r="AH1425" s="397"/>
      <c r="AI1425" s="397"/>
      <c r="AJ1425" s="397"/>
      <c r="AK1425" s="397"/>
      <c r="AL1425" s="397"/>
      <c r="AM1425" s="397"/>
      <c r="AN1425" s="397"/>
      <c r="AO1425" s="397"/>
      <c r="AP1425" s="397"/>
      <c r="AQ1425" s="397"/>
      <c r="AR1425" s="397"/>
      <c r="AS1425" s="397"/>
      <c r="AT1425" s="397"/>
      <c r="AU1425" s="397"/>
      <c r="AV1425" s="397"/>
      <c r="AW1425" s="397"/>
      <c r="AX1425" s="397"/>
      <c r="AY1425" s="397"/>
      <c r="AZ1425" s="397"/>
      <c r="BA1425" s="553"/>
      <c r="BB1425" s="397"/>
      <c r="BC1425" s="397"/>
      <c r="BD1425" s="397"/>
      <c r="BE1425" s="397"/>
      <c r="BF1425" s="397"/>
      <c r="BG1425" s="397"/>
      <c r="BH1425" s="397"/>
      <c r="BI1425" s="397"/>
      <c r="BJ1425" s="397"/>
      <c r="BK1425" s="397"/>
    </row>
    <row r="1426" spans="2:63" x14ac:dyDescent="0.35">
      <c r="B1426" s="80"/>
      <c r="C1426" s="119"/>
      <c r="D1426" s="119"/>
      <c r="E1426" s="202"/>
      <c r="F1426" s="119"/>
      <c r="G1426" s="120"/>
      <c r="H1426" s="41"/>
      <c r="I1426" s="41"/>
      <c r="J1426" s="944">
        <f t="shared" si="165"/>
        <v>0</v>
      </c>
      <c r="K1426" s="292">
        <f t="shared" si="166"/>
        <v>0</v>
      </c>
      <c r="L1426" s="327">
        <f>IF(I1426&lt;(INDEX(Lookup!$U$2:$U$10,MATCH($D$45,Lookup!$S$2:$S$10,0))),0,365)</f>
        <v>0</v>
      </c>
      <c r="M1426" s="292">
        <f t="shared" si="164"/>
        <v>0</v>
      </c>
      <c r="N1426" s="371"/>
      <c r="O1426" s="150"/>
      <c r="P1426" s="397"/>
      <c r="Q1426" s="555"/>
      <c r="R1426" s="576">
        <f t="shared" si="167"/>
        <v>0</v>
      </c>
      <c r="S1426" s="576">
        <f t="shared" si="168"/>
        <v>0</v>
      </c>
      <c r="T1426" s="576">
        <f t="shared" si="169"/>
        <v>0</v>
      </c>
      <c r="U1426" s="576">
        <f t="shared" si="170"/>
        <v>0</v>
      </c>
      <c r="V1426" s="553"/>
      <c r="W1426" s="553"/>
      <c r="X1426" s="553"/>
      <c r="Y1426" s="553"/>
      <c r="Z1426" s="397"/>
      <c r="AA1426" s="397"/>
      <c r="AB1426" s="397"/>
      <c r="AC1426" s="397"/>
      <c r="AD1426" s="397"/>
      <c r="AE1426" s="397"/>
      <c r="AF1426" s="397"/>
      <c r="AG1426" s="397"/>
      <c r="AH1426" s="397"/>
      <c r="AI1426" s="397"/>
      <c r="AJ1426" s="397"/>
      <c r="AK1426" s="397"/>
      <c r="AL1426" s="397"/>
      <c r="AM1426" s="397"/>
      <c r="AN1426" s="397"/>
      <c r="AO1426" s="397"/>
      <c r="AP1426" s="397"/>
      <c r="AQ1426" s="397"/>
      <c r="AR1426" s="397"/>
      <c r="AS1426" s="397"/>
      <c r="AT1426" s="397"/>
      <c r="AU1426" s="397"/>
      <c r="AV1426" s="397"/>
      <c r="AW1426" s="397"/>
      <c r="AX1426" s="397"/>
      <c r="AY1426" s="397"/>
      <c r="AZ1426" s="397"/>
      <c r="BA1426" s="553"/>
      <c r="BB1426" s="397"/>
      <c r="BC1426" s="397"/>
      <c r="BD1426" s="397"/>
      <c r="BE1426" s="397"/>
      <c r="BF1426" s="397"/>
      <c r="BG1426" s="397"/>
      <c r="BH1426" s="397"/>
      <c r="BI1426" s="397"/>
      <c r="BJ1426" s="397"/>
      <c r="BK1426" s="397"/>
    </row>
    <row r="1427" spans="2:63" x14ac:dyDescent="0.35">
      <c r="B1427" s="80"/>
      <c r="C1427" s="119"/>
      <c r="D1427" s="119"/>
      <c r="E1427" s="202"/>
      <c r="F1427" s="119"/>
      <c r="G1427" s="120"/>
      <c r="H1427" s="41"/>
      <c r="I1427" s="41"/>
      <c r="J1427" s="944">
        <f t="shared" si="165"/>
        <v>0</v>
      </c>
      <c r="K1427" s="292">
        <f t="shared" si="166"/>
        <v>0</v>
      </c>
      <c r="L1427" s="327">
        <f>IF(I1427&lt;(INDEX(Lookup!$U$2:$U$10,MATCH($D$45,Lookup!$S$2:$S$10,0))),0,365)</f>
        <v>0</v>
      </c>
      <c r="M1427" s="292">
        <f t="shared" si="164"/>
        <v>0</v>
      </c>
      <c r="N1427" s="371"/>
      <c r="O1427" s="150"/>
      <c r="P1427" s="397"/>
      <c r="Q1427" s="555"/>
      <c r="R1427" s="576">
        <f t="shared" si="167"/>
        <v>0</v>
      </c>
      <c r="S1427" s="576">
        <f t="shared" si="168"/>
        <v>0</v>
      </c>
      <c r="T1427" s="576">
        <f t="shared" si="169"/>
        <v>0</v>
      </c>
      <c r="U1427" s="576">
        <f t="shared" si="170"/>
        <v>0</v>
      </c>
      <c r="V1427" s="553"/>
      <c r="W1427" s="553"/>
      <c r="X1427" s="553"/>
      <c r="Y1427" s="553"/>
      <c r="Z1427" s="397"/>
      <c r="AA1427" s="397"/>
      <c r="AB1427" s="397"/>
      <c r="AC1427" s="397"/>
      <c r="AD1427" s="397"/>
      <c r="AE1427" s="397"/>
      <c r="AF1427" s="397"/>
      <c r="AG1427" s="397"/>
      <c r="AH1427" s="397"/>
      <c r="AI1427" s="397"/>
      <c r="AJ1427" s="397"/>
      <c r="AK1427" s="397"/>
      <c r="AL1427" s="397"/>
      <c r="AM1427" s="397"/>
      <c r="AN1427" s="397"/>
      <c r="AO1427" s="397"/>
      <c r="AP1427" s="397"/>
      <c r="AQ1427" s="397"/>
      <c r="AR1427" s="397"/>
      <c r="AS1427" s="397"/>
      <c r="AT1427" s="397"/>
      <c r="AU1427" s="397"/>
      <c r="AV1427" s="397"/>
      <c r="AW1427" s="397"/>
      <c r="AX1427" s="397"/>
      <c r="AY1427" s="397"/>
      <c r="AZ1427" s="397"/>
      <c r="BA1427" s="553"/>
      <c r="BB1427" s="397"/>
      <c r="BC1427" s="397"/>
      <c r="BD1427" s="397"/>
      <c r="BE1427" s="397"/>
      <c r="BF1427" s="397"/>
      <c r="BG1427" s="397"/>
      <c r="BH1427" s="397"/>
      <c r="BI1427" s="397"/>
      <c r="BJ1427" s="397"/>
      <c r="BK1427" s="397"/>
    </row>
    <row r="1428" spans="2:63" x14ac:dyDescent="0.35">
      <c r="B1428" s="80"/>
      <c r="C1428" s="119"/>
      <c r="D1428" s="119"/>
      <c r="E1428" s="202"/>
      <c r="F1428" s="119"/>
      <c r="G1428" s="120"/>
      <c r="H1428" s="41"/>
      <c r="I1428" s="41"/>
      <c r="J1428" s="944">
        <f t="shared" si="165"/>
        <v>0</v>
      </c>
      <c r="K1428" s="292">
        <f t="shared" si="166"/>
        <v>0</v>
      </c>
      <c r="L1428" s="327">
        <f>IF(I1428&lt;(INDEX(Lookup!$U$2:$U$10,MATCH($D$45,Lookup!$S$2:$S$10,0))),0,365)</f>
        <v>0</v>
      </c>
      <c r="M1428" s="292">
        <f t="shared" si="164"/>
        <v>0</v>
      </c>
      <c r="N1428" s="371"/>
      <c r="O1428" s="150"/>
      <c r="P1428" s="397"/>
      <c r="Q1428" s="555"/>
      <c r="R1428" s="576">
        <f t="shared" si="167"/>
        <v>0</v>
      </c>
      <c r="S1428" s="576">
        <f t="shared" si="168"/>
        <v>0</v>
      </c>
      <c r="T1428" s="576">
        <f t="shared" si="169"/>
        <v>0</v>
      </c>
      <c r="U1428" s="576">
        <f t="shared" si="170"/>
        <v>0</v>
      </c>
      <c r="V1428" s="553"/>
      <c r="W1428" s="553"/>
      <c r="X1428" s="553"/>
      <c r="Y1428" s="553"/>
      <c r="Z1428" s="397"/>
      <c r="AA1428" s="397"/>
      <c r="AB1428" s="397"/>
      <c r="AC1428" s="397"/>
      <c r="AD1428" s="397"/>
      <c r="AE1428" s="397"/>
      <c r="AF1428" s="397"/>
      <c r="AG1428" s="397"/>
      <c r="AH1428" s="397"/>
      <c r="AI1428" s="397"/>
      <c r="AJ1428" s="397"/>
      <c r="AK1428" s="397"/>
      <c r="AL1428" s="397"/>
      <c r="AM1428" s="397"/>
      <c r="AN1428" s="397"/>
      <c r="AO1428" s="397"/>
      <c r="AP1428" s="397"/>
      <c r="AQ1428" s="397"/>
      <c r="AR1428" s="397"/>
      <c r="AS1428" s="397"/>
      <c r="AT1428" s="397"/>
      <c r="AU1428" s="397"/>
      <c r="AV1428" s="397"/>
      <c r="AW1428" s="397"/>
      <c r="AX1428" s="397"/>
      <c r="AY1428" s="397"/>
      <c r="AZ1428" s="397"/>
      <c r="BA1428" s="553"/>
      <c r="BB1428" s="397"/>
      <c r="BC1428" s="397"/>
      <c r="BD1428" s="397"/>
      <c r="BE1428" s="397"/>
      <c r="BF1428" s="397"/>
      <c r="BG1428" s="397"/>
      <c r="BH1428" s="397"/>
      <c r="BI1428" s="397"/>
      <c r="BJ1428" s="397"/>
      <c r="BK1428" s="397"/>
    </row>
    <row r="1429" spans="2:63" x14ac:dyDescent="0.35">
      <c r="B1429" s="80"/>
      <c r="C1429" s="119"/>
      <c r="D1429" s="119"/>
      <c r="E1429" s="202"/>
      <c r="F1429" s="119"/>
      <c r="G1429" s="120"/>
      <c r="H1429" s="41"/>
      <c r="I1429" s="41"/>
      <c r="J1429" s="944">
        <f t="shared" si="165"/>
        <v>0</v>
      </c>
      <c r="K1429" s="292">
        <f t="shared" si="166"/>
        <v>0</v>
      </c>
      <c r="L1429" s="327">
        <f>IF(I1429&lt;(INDEX(Lookup!$U$2:$U$10,MATCH($D$45,Lookup!$S$2:$S$10,0))),0,365)</f>
        <v>0</v>
      </c>
      <c r="M1429" s="292">
        <f t="shared" si="164"/>
        <v>0</v>
      </c>
      <c r="N1429" s="371"/>
      <c r="O1429" s="150"/>
      <c r="P1429" s="397"/>
      <c r="Q1429" s="555"/>
      <c r="R1429" s="576">
        <f t="shared" si="167"/>
        <v>0</v>
      </c>
      <c r="S1429" s="576">
        <f t="shared" si="168"/>
        <v>0</v>
      </c>
      <c r="T1429" s="576">
        <f t="shared" si="169"/>
        <v>0</v>
      </c>
      <c r="U1429" s="576">
        <f t="shared" si="170"/>
        <v>0</v>
      </c>
      <c r="V1429" s="553"/>
      <c r="W1429" s="553"/>
      <c r="X1429" s="553"/>
      <c r="Y1429" s="553"/>
      <c r="Z1429" s="397"/>
      <c r="AA1429" s="397"/>
      <c r="AB1429" s="397"/>
      <c r="AC1429" s="397"/>
      <c r="AD1429" s="397"/>
      <c r="AE1429" s="397"/>
      <c r="AF1429" s="397"/>
      <c r="AG1429" s="397"/>
      <c r="AH1429" s="397"/>
      <c r="AI1429" s="397"/>
      <c r="AJ1429" s="397"/>
      <c r="AK1429" s="397"/>
      <c r="AL1429" s="397"/>
      <c r="AM1429" s="397"/>
      <c r="AN1429" s="397"/>
      <c r="AO1429" s="397"/>
      <c r="AP1429" s="397"/>
      <c r="AQ1429" s="397"/>
      <c r="AR1429" s="397"/>
      <c r="AS1429" s="397"/>
      <c r="AT1429" s="397"/>
      <c r="AU1429" s="397"/>
      <c r="AV1429" s="397"/>
      <c r="AW1429" s="397"/>
      <c r="AX1429" s="397"/>
      <c r="AY1429" s="397"/>
      <c r="AZ1429" s="397"/>
      <c r="BA1429" s="553"/>
      <c r="BB1429" s="397"/>
      <c r="BC1429" s="397"/>
      <c r="BD1429" s="397"/>
      <c r="BE1429" s="397"/>
      <c r="BF1429" s="397"/>
      <c r="BG1429" s="397"/>
      <c r="BH1429" s="397"/>
      <c r="BI1429" s="397"/>
      <c r="BJ1429" s="397"/>
      <c r="BK1429" s="397"/>
    </row>
    <row r="1430" spans="2:63" x14ac:dyDescent="0.35">
      <c r="B1430" s="80"/>
      <c r="C1430" s="119"/>
      <c r="D1430" s="119"/>
      <c r="E1430" s="202"/>
      <c r="F1430" s="119"/>
      <c r="G1430" s="120"/>
      <c r="H1430" s="41"/>
      <c r="I1430" s="41"/>
      <c r="J1430" s="944">
        <f t="shared" si="165"/>
        <v>0</v>
      </c>
      <c r="K1430" s="292">
        <f t="shared" si="166"/>
        <v>0</v>
      </c>
      <c r="L1430" s="327">
        <f>IF(I1430&lt;(INDEX(Lookup!$U$2:$U$10,MATCH($D$45,Lookup!$S$2:$S$10,0))),0,365)</f>
        <v>0</v>
      </c>
      <c r="M1430" s="292">
        <f t="shared" si="164"/>
        <v>0</v>
      </c>
      <c r="N1430" s="371"/>
      <c r="O1430" s="150"/>
      <c r="P1430" s="397"/>
      <c r="Q1430" s="555"/>
      <c r="R1430" s="576">
        <f t="shared" si="167"/>
        <v>0</v>
      </c>
      <c r="S1430" s="576">
        <f t="shared" si="168"/>
        <v>0</v>
      </c>
      <c r="T1430" s="576">
        <f t="shared" si="169"/>
        <v>0</v>
      </c>
      <c r="U1430" s="576">
        <f t="shared" si="170"/>
        <v>0</v>
      </c>
      <c r="V1430" s="553"/>
      <c r="W1430" s="553"/>
      <c r="X1430" s="553"/>
      <c r="Y1430" s="553"/>
      <c r="Z1430" s="397"/>
      <c r="AA1430" s="397"/>
      <c r="AB1430" s="397"/>
      <c r="AC1430" s="397"/>
      <c r="AD1430" s="397"/>
      <c r="AE1430" s="397"/>
      <c r="AF1430" s="397"/>
      <c r="AG1430" s="397"/>
      <c r="AH1430" s="397"/>
      <c r="AI1430" s="397"/>
      <c r="AJ1430" s="397"/>
      <c r="AK1430" s="397"/>
      <c r="AL1430" s="397"/>
      <c r="AM1430" s="397"/>
      <c r="AN1430" s="397"/>
      <c r="AO1430" s="397"/>
      <c r="AP1430" s="397"/>
      <c r="AQ1430" s="397"/>
      <c r="AR1430" s="397"/>
      <c r="AS1430" s="397"/>
      <c r="AT1430" s="397"/>
      <c r="AU1430" s="397"/>
      <c r="AV1430" s="397"/>
      <c r="AW1430" s="397"/>
      <c r="AX1430" s="397"/>
      <c r="AY1430" s="397"/>
      <c r="AZ1430" s="397"/>
      <c r="BA1430" s="553"/>
      <c r="BB1430" s="397"/>
      <c r="BC1430" s="397"/>
      <c r="BD1430" s="397"/>
      <c r="BE1430" s="397"/>
      <c r="BF1430" s="397"/>
      <c r="BG1430" s="397"/>
      <c r="BH1430" s="397"/>
      <c r="BI1430" s="397"/>
      <c r="BJ1430" s="397"/>
      <c r="BK1430" s="397"/>
    </row>
    <row r="1431" spans="2:63" x14ac:dyDescent="0.35">
      <c r="B1431" s="80"/>
      <c r="C1431" s="119"/>
      <c r="D1431" s="119"/>
      <c r="E1431" s="202"/>
      <c r="F1431" s="119"/>
      <c r="G1431" s="120"/>
      <c r="H1431" s="41"/>
      <c r="I1431" s="41"/>
      <c r="J1431" s="944">
        <f t="shared" si="165"/>
        <v>0</v>
      </c>
      <c r="K1431" s="292">
        <f t="shared" si="166"/>
        <v>0</v>
      </c>
      <c r="L1431" s="327">
        <f>IF(I1431&lt;(INDEX(Lookup!$U$2:$U$10,MATCH($D$45,Lookup!$S$2:$S$10,0))),0,365)</f>
        <v>0</v>
      </c>
      <c r="M1431" s="292">
        <f t="shared" si="164"/>
        <v>0</v>
      </c>
      <c r="N1431" s="371"/>
      <c r="O1431" s="150"/>
      <c r="P1431" s="397"/>
      <c r="Q1431" s="555"/>
      <c r="R1431" s="576">
        <f t="shared" si="167"/>
        <v>0</v>
      </c>
      <c r="S1431" s="576">
        <f t="shared" si="168"/>
        <v>0</v>
      </c>
      <c r="T1431" s="576">
        <f t="shared" si="169"/>
        <v>0</v>
      </c>
      <c r="U1431" s="576">
        <f t="shared" si="170"/>
        <v>0</v>
      </c>
      <c r="V1431" s="553"/>
      <c r="W1431" s="553"/>
      <c r="X1431" s="553"/>
      <c r="Y1431" s="553"/>
      <c r="Z1431" s="397"/>
      <c r="AA1431" s="397"/>
      <c r="AB1431" s="397"/>
      <c r="AC1431" s="397"/>
      <c r="AD1431" s="397"/>
      <c r="AE1431" s="397"/>
      <c r="AF1431" s="397"/>
      <c r="AG1431" s="397"/>
      <c r="AH1431" s="397"/>
      <c r="AI1431" s="397"/>
      <c r="AJ1431" s="397"/>
      <c r="AK1431" s="397"/>
      <c r="AL1431" s="397"/>
      <c r="AM1431" s="397"/>
      <c r="AN1431" s="397"/>
      <c r="AO1431" s="397"/>
      <c r="AP1431" s="397"/>
      <c r="AQ1431" s="397"/>
      <c r="AR1431" s="397"/>
      <c r="AS1431" s="397"/>
      <c r="AT1431" s="397"/>
      <c r="AU1431" s="397"/>
      <c r="AV1431" s="397"/>
      <c r="AW1431" s="397"/>
      <c r="AX1431" s="397"/>
      <c r="AY1431" s="397"/>
      <c r="AZ1431" s="397"/>
      <c r="BA1431" s="553"/>
      <c r="BB1431" s="397"/>
      <c r="BC1431" s="397"/>
      <c r="BD1431" s="397"/>
      <c r="BE1431" s="397"/>
      <c r="BF1431" s="397"/>
      <c r="BG1431" s="397"/>
      <c r="BH1431" s="397"/>
      <c r="BI1431" s="397"/>
      <c r="BJ1431" s="397"/>
      <c r="BK1431" s="397"/>
    </row>
    <row r="1432" spans="2:63" x14ac:dyDescent="0.35">
      <c r="B1432" s="80"/>
      <c r="C1432" s="119"/>
      <c r="D1432" s="119"/>
      <c r="E1432" s="202"/>
      <c r="F1432" s="119"/>
      <c r="G1432" s="120"/>
      <c r="H1432" s="41"/>
      <c r="I1432" s="41"/>
      <c r="J1432" s="944">
        <f t="shared" si="165"/>
        <v>0</v>
      </c>
      <c r="K1432" s="292">
        <f t="shared" si="166"/>
        <v>0</v>
      </c>
      <c r="L1432" s="327">
        <f>IF(I1432&lt;(INDEX(Lookup!$U$2:$U$10,MATCH($D$45,Lookup!$S$2:$S$10,0))),0,365)</f>
        <v>0</v>
      </c>
      <c r="M1432" s="292">
        <f t="shared" si="164"/>
        <v>0</v>
      </c>
      <c r="N1432" s="371"/>
      <c r="O1432" s="150"/>
      <c r="P1432" s="397"/>
      <c r="Q1432" s="555"/>
      <c r="R1432" s="576">
        <f t="shared" si="167"/>
        <v>0</v>
      </c>
      <c r="S1432" s="576">
        <f t="shared" si="168"/>
        <v>0</v>
      </c>
      <c r="T1432" s="576">
        <f t="shared" si="169"/>
        <v>0</v>
      </c>
      <c r="U1432" s="576">
        <f t="shared" si="170"/>
        <v>0</v>
      </c>
      <c r="V1432" s="553"/>
      <c r="W1432" s="553"/>
      <c r="X1432" s="553"/>
      <c r="Y1432" s="553"/>
      <c r="Z1432" s="397"/>
      <c r="AA1432" s="397"/>
      <c r="AB1432" s="397"/>
      <c r="AC1432" s="397"/>
      <c r="AD1432" s="397"/>
      <c r="AE1432" s="397"/>
      <c r="AF1432" s="397"/>
      <c r="AG1432" s="397"/>
      <c r="AH1432" s="397"/>
      <c r="AI1432" s="397"/>
      <c r="AJ1432" s="397"/>
      <c r="AK1432" s="397"/>
      <c r="AL1432" s="397"/>
      <c r="AM1432" s="397"/>
      <c r="AN1432" s="397"/>
      <c r="AO1432" s="397"/>
      <c r="AP1432" s="397"/>
      <c r="AQ1432" s="397"/>
      <c r="AR1432" s="397"/>
      <c r="AS1432" s="397"/>
      <c r="AT1432" s="397"/>
      <c r="AU1432" s="397"/>
      <c r="AV1432" s="397"/>
      <c r="AW1432" s="397"/>
      <c r="AX1432" s="397"/>
      <c r="AY1432" s="397"/>
      <c r="AZ1432" s="397"/>
      <c r="BA1432" s="553"/>
      <c r="BB1432" s="397"/>
      <c r="BC1432" s="397"/>
      <c r="BD1432" s="397"/>
      <c r="BE1432" s="397"/>
      <c r="BF1432" s="397"/>
      <c r="BG1432" s="397"/>
      <c r="BH1432" s="397"/>
      <c r="BI1432" s="397"/>
      <c r="BJ1432" s="397"/>
      <c r="BK1432" s="397"/>
    </row>
    <row r="1433" spans="2:63" x14ac:dyDescent="0.35">
      <c r="B1433" s="80"/>
      <c r="C1433" s="119"/>
      <c r="D1433" s="119"/>
      <c r="E1433" s="202"/>
      <c r="F1433" s="119"/>
      <c r="G1433" s="120"/>
      <c r="H1433" s="41"/>
      <c r="I1433" s="41"/>
      <c r="J1433" s="944">
        <f t="shared" si="165"/>
        <v>0</v>
      </c>
      <c r="K1433" s="292">
        <f t="shared" si="166"/>
        <v>0</v>
      </c>
      <c r="L1433" s="327">
        <f>IF(I1433&lt;(INDEX(Lookup!$U$2:$U$10,MATCH($D$45,Lookup!$S$2:$S$10,0))),0,365)</f>
        <v>0</v>
      </c>
      <c r="M1433" s="292">
        <f t="shared" si="164"/>
        <v>0</v>
      </c>
      <c r="N1433" s="371"/>
      <c r="O1433" s="150"/>
      <c r="P1433" s="397"/>
      <c r="Q1433" s="555"/>
      <c r="R1433" s="576">
        <f t="shared" si="167"/>
        <v>0</v>
      </c>
      <c r="S1433" s="576">
        <f t="shared" si="168"/>
        <v>0</v>
      </c>
      <c r="T1433" s="576">
        <f t="shared" si="169"/>
        <v>0</v>
      </c>
      <c r="U1433" s="576">
        <f t="shared" si="170"/>
        <v>0</v>
      </c>
      <c r="V1433" s="553"/>
      <c r="W1433" s="553"/>
      <c r="X1433" s="553"/>
      <c r="Y1433" s="553"/>
      <c r="Z1433" s="397"/>
      <c r="AA1433" s="397"/>
      <c r="AB1433" s="397"/>
      <c r="AC1433" s="397"/>
      <c r="AD1433" s="397"/>
      <c r="AE1433" s="397"/>
      <c r="AF1433" s="397"/>
      <c r="AG1433" s="397"/>
      <c r="AH1433" s="397"/>
      <c r="AI1433" s="397"/>
      <c r="AJ1433" s="397"/>
      <c r="AK1433" s="397"/>
      <c r="AL1433" s="397"/>
      <c r="AM1433" s="397"/>
      <c r="AN1433" s="397"/>
      <c r="AO1433" s="397"/>
      <c r="AP1433" s="397"/>
      <c r="AQ1433" s="397"/>
      <c r="AR1433" s="397"/>
      <c r="AS1433" s="397"/>
      <c r="AT1433" s="397"/>
      <c r="AU1433" s="397"/>
      <c r="AV1433" s="397"/>
      <c r="AW1433" s="397"/>
      <c r="AX1433" s="397"/>
      <c r="AY1433" s="397"/>
      <c r="AZ1433" s="397"/>
      <c r="BA1433" s="553"/>
      <c r="BB1433" s="397"/>
      <c r="BC1433" s="397"/>
      <c r="BD1433" s="397"/>
      <c r="BE1433" s="397"/>
      <c r="BF1433" s="397"/>
      <c r="BG1433" s="397"/>
      <c r="BH1433" s="397"/>
      <c r="BI1433" s="397"/>
      <c r="BJ1433" s="397"/>
      <c r="BK1433" s="397"/>
    </row>
    <row r="1434" spans="2:63" x14ac:dyDescent="0.35">
      <c r="B1434" s="80"/>
      <c r="C1434" s="119"/>
      <c r="D1434" s="119"/>
      <c r="E1434" s="202"/>
      <c r="F1434" s="119"/>
      <c r="G1434" s="120"/>
      <c r="H1434" s="41"/>
      <c r="I1434" s="41"/>
      <c r="J1434" s="944">
        <f t="shared" si="165"/>
        <v>0</v>
      </c>
      <c r="K1434" s="292">
        <f t="shared" si="166"/>
        <v>0</v>
      </c>
      <c r="L1434" s="327">
        <f>IF(I1434&lt;(INDEX(Lookup!$U$2:$U$10,MATCH($D$45,Lookup!$S$2:$S$10,0))),0,365)</f>
        <v>0</v>
      </c>
      <c r="M1434" s="292">
        <f t="shared" si="164"/>
        <v>0</v>
      </c>
      <c r="N1434" s="371"/>
      <c r="O1434" s="150"/>
      <c r="P1434" s="397"/>
      <c r="Q1434" s="555"/>
      <c r="R1434" s="576">
        <f t="shared" si="167"/>
        <v>0</v>
      </c>
      <c r="S1434" s="576">
        <f t="shared" si="168"/>
        <v>0</v>
      </c>
      <c r="T1434" s="576">
        <f t="shared" si="169"/>
        <v>0</v>
      </c>
      <c r="U1434" s="576">
        <f t="shared" si="170"/>
        <v>0</v>
      </c>
      <c r="V1434" s="553"/>
      <c r="W1434" s="553"/>
      <c r="X1434" s="553"/>
      <c r="Y1434" s="553"/>
      <c r="Z1434" s="397"/>
      <c r="AA1434" s="397"/>
      <c r="AB1434" s="397"/>
      <c r="AC1434" s="397"/>
      <c r="AD1434" s="397"/>
      <c r="AE1434" s="397"/>
      <c r="AF1434" s="397"/>
      <c r="AG1434" s="397"/>
      <c r="AH1434" s="397"/>
      <c r="AI1434" s="397"/>
      <c r="AJ1434" s="397"/>
      <c r="AK1434" s="397"/>
      <c r="AL1434" s="397"/>
      <c r="AM1434" s="397"/>
      <c r="AN1434" s="397"/>
      <c r="AO1434" s="397"/>
      <c r="AP1434" s="397"/>
      <c r="AQ1434" s="397"/>
      <c r="AR1434" s="397"/>
      <c r="AS1434" s="397"/>
      <c r="AT1434" s="397"/>
      <c r="AU1434" s="397"/>
      <c r="AV1434" s="397"/>
      <c r="AW1434" s="397"/>
      <c r="AX1434" s="397"/>
      <c r="AY1434" s="397"/>
      <c r="AZ1434" s="397"/>
      <c r="BA1434" s="553"/>
      <c r="BB1434" s="397"/>
      <c r="BC1434" s="397"/>
      <c r="BD1434" s="397"/>
      <c r="BE1434" s="397"/>
      <c r="BF1434" s="397"/>
      <c r="BG1434" s="397"/>
      <c r="BH1434" s="397"/>
      <c r="BI1434" s="397"/>
      <c r="BJ1434" s="397"/>
      <c r="BK1434" s="397"/>
    </row>
    <row r="1435" spans="2:63" x14ac:dyDescent="0.35">
      <c r="B1435" s="80"/>
      <c r="C1435" s="119"/>
      <c r="D1435" s="119"/>
      <c r="E1435" s="202"/>
      <c r="F1435" s="119"/>
      <c r="G1435" s="120"/>
      <c r="H1435" s="41"/>
      <c r="I1435" s="41"/>
      <c r="J1435" s="944">
        <f t="shared" si="165"/>
        <v>0</v>
      </c>
      <c r="K1435" s="292">
        <f t="shared" si="166"/>
        <v>0</v>
      </c>
      <c r="L1435" s="327">
        <f>IF(I1435&lt;(INDEX(Lookup!$U$2:$U$10,MATCH($D$45,Lookup!$S$2:$S$10,0))),0,365)</f>
        <v>0</v>
      </c>
      <c r="M1435" s="292">
        <f t="shared" si="164"/>
        <v>0</v>
      </c>
      <c r="N1435" s="371"/>
      <c r="O1435" s="150"/>
      <c r="P1435" s="397"/>
      <c r="Q1435" s="555"/>
      <c r="R1435" s="576">
        <f t="shared" si="167"/>
        <v>0</v>
      </c>
      <c r="S1435" s="576">
        <f t="shared" si="168"/>
        <v>0</v>
      </c>
      <c r="T1435" s="576">
        <f t="shared" si="169"/>
        <v>0</v>
      </c>
      <c r="U1435" s="576">
        <f t="shared" si="170"/>
        <v>0</v>
      </c>
      <c r="V1435" s="553"/>
      <c r="W1435" s="553"/>
      <c r="X1435" s="553"/>
      <c r="Y1435" s="553"/>
      <c r="Z1435" s="397"/>
      <c r="AA1435" s="397"/>
      <c r="AB1435" s="397"/>
      <c r="AC1435" s="397"/>
      <c r="AD1435" s="397"/>
      <c r="AE1435" s="397"/>
      <c r="AF1435" s="397"/>
      <c r="AG1435" s="397"/>
      <c r="AH1435" s="397"/>
      <c r="AI1435" s="397"/>
      <c r="AJ1435" s="397"/>
      <c r="AK1435" s="397"/>
      <c r="AL1435" s="397"/>
      <c r="AM1435" s="397"/>
      <c r="AN1435" s="397"/>
      <c r="AO1435" s="397"/>
      <c r="AP1435" s="397"/>
      <c r="AQ1435" s="397"/>
      <c r="AR1435" s="397"/>
      <c r="AS1435" s="397"/>
      <c r="AT1435" s="397"/>
      <c r="AU1435" s="397"/>
      <c r="AV1435" s="397"/>
      <c r="AW1435" s="397"/>
      <c r="AX1435" s="397"/>
      <c r="AY1435" s="397"/>
      <c r="AZ1435" s="397"/>
      <c r="BA1435" s="553"/>
      <c r="BB1435" s="397"/>
      <c r="BC1435" s="397"/>
      <c r="BD1435" s="397"/>
      <c r="BE1435" s="397"/>
      <c r="BF1435" s="397"/>
      <c r="BG1435" s="397"/>
      <c r="BH1435" s="397"/>
      <c r="BI1435" s="397"/>
      <c r="BJ1435" s="397"/>
      <c r="BK1435" s="397"/>
    </row>
    <row r="1436" spans="2:63" x14ac:dyDescent="0.35">
      <c r="B1436" s="80"/>
      <c r="C1436" s="119"/>
      <c r="D1436" s="119"/>
      <c r="E1436" s="202"/>
      <c r="F1436" s="119"/>
      <c r="G1436" s="120"/>
      <c r="H1436" s="41"/>
      <c r="I1436" s="41"/>
      <c r="J1436" s="944">
        <f t="shared" si="165"/>
        <v>0</v>
      </c>
      <c r="K1436" s="292">
        <f t="shared" si="166"/>
        <v>0</v>
      </c>
      <c r="L1436" s="327">
        <f>IF(I1436&lt;(INDEX(Lookup!$U$2:$U$10,MATCH($D$45,Lookup!$S$2:$S$10,0))),0,365)</f>
        <v>0</v>
      </c>
      <c r="M1436" s="292">
        <f t="shared" si="164"/>
        <v>0</v>
      </c>
      <c r="N1436" s="371"/>
      <c r="O1436" s="150"/>
      <c r="P1436" s="397"/>
      <c r="Q1436" s="555"/>
      <c r="R1436" s="576">
        <f t="shared" si="167"/>
        <v>0</v>
      </c>
      <c r="S1436" s="576">
        <f t="shared" si="168"/>
        <v>0</v>
      </c>
      <c r="T1436" s="576">
        <f t="shared" si="169"/>
        <v>0</v>
      </c>
      <c r="U1436" s="576">
        <f t="shared" si="170"/>
        <v>0</v>
      </c>
      <c r="V1436" s="553"/>
      <c r="W1436" s="553"/>
      <c r="X1436" s="553"/>
      <c r="Y1436" s="553"/>
      <c r="Z1436" s="397"/>
      <c r="AA1436" s="397"/>
      <c r="AB1436" s="397"/>
      <c r="AC1436" s="397"/>
      <c r="AD1436" s="397"/>
      <c r="AE1436" s="397"/>
      <c r="AF1436" s="397"/>
      <c r="AG1436" s="397"/>
      <c r="AH1436" s="397"/>
      <c r="AI1436" s="397"/>
      <c r="AJ1436" s="397"/>
      <c r="AK1436" s="397"/>
      <c r="AL1436" s="397"/>
      <c r="AM1436" s="397"/>
      <c r="AN1436" s="397"/>
      <c r="AO1436" s="397"/>
      <c r="AP1436" s="397"/>
      <c r="AQ1436" s="397"/>
      <c r="AR1436" s="397"/>
      <c r="AS1436" s="397"/>
      <c r="AT1436" s="397"/>
      <c r="AU1436" s="397"/>
      <c r="AV1436" s="397"/>
      <c r="AW1436" s="397"/>
      <c r="AX1436" s="397"/>
      <c r="AY1436" s="397"/>
      <c r="AZ1436" s="397"/>
      <c r="BA1436" s="553"/>
      <c r="BB1436" s="397"/>
      <c r="BC1436" s="397"/>
      <c r="BD1436" s="397"/>
      <c r="BE1436" s="397"/>
      <c r="BF1436" s="397"/>
      <c r="BG1436" s="397"/>
      <c r="BH1436" s="397"/>
      <c r="BI1436" s="397"/>
      <c r="BJ1436" s="397"/>
      <c r="BK1436" s="397"/>
    </row>
    <row r="1437" spans="2:63" x14ac:dyDescent="0.35">
      <c r="B1437" s="80"/>
      <c r="C1437" s="119"/>
      <c r="D1437" s="119"/>
      <c r="E1437" s="202"/>
      <c r="F1437" s="119"/>
      <c r="G1437" s="120"/>
      <c r="H1437" s="41"/>
      <c r="I1437" s="41"/>
      <c r="J1437" s="944">
        <f t="shared" si="165"/>
        <v>0</v>
      </c>
      <c r="K1437" s="292">
        <f t="shared" si="166"/>
        <v>0</v>
      </c>
      <c r="L1437" s="327">
        <f>IF(I1437&lt;(INDEX(Lookup!$U$2:$U$10,MATCH($D$45,Lookup!$S$2:$S$10,0))),0,365)</f>
        <v>0</v>
      </c>
      <c r="M1437" s="292">
        <f t="shared" si="164"/>
        <v>0</v>
      </c>
      <c r="N1437" s="371"/>
      <c r="O1437" s="150"/>
      <c r="P1437" s="397"/>
      <c r="Q1437" s="555"/>
      <c r="R1437" s="576">
        <f t="shared" si="167"/>
        <v>0</v>
      </c>
      <c r="S1437" s="576">
        <f t="shared" si="168"/>
        <v>0</v>
      </c>
      <c r="T1437" s="576">
        <f t="shared" si="169"/>
        <v>0</v>
      </c>
      <c r="U1437" s="576">
        <f t="shared" si="170"/>
        <v>0</v>
      </c>
      <c r="V1437" s="553"/>
      <c r="W1437" s="553"/>
      <c r="X1437" s="553"/>
      <c r="Y1437" s="553"/>
      <c r="Z1437" s="397"/>
      <c r="AA1437" s="397"/>
      <c r="AB1437" s="397"/>
      <c r="AC1437" s="397"/>
      <c r="AD1437" s="397"/>
      <c r="AE1437" s="397"/>
      <c r="AF1437" s="397"/>
      <c r="AG1437" s="397"/>
      <c r="AH1437" s="397"/>
      <c r="AI1437" s="397"/>
      <c r="AJ1437" s="397"/>
      <c r="AK1437" s="397"/>
      <c r="AL1437" s="397"/>
      <c r="AM1437" s="397"/>
      <c r="AN1437" s="397"/>
      <c r="AO1437" s="397"/>
      <c r="AP1437" s="397"/>
      <c r="AQ1437" s="397"/>
      <c r="AR1437" s="397"/>
      <c r="AS1437" s="397"/>
      <c r="AT1437" s="397"/>
      <c r="AU1437" s="397"/>
      <c r="AV1437" s="397"/>
      <c r="AW1437" s="397"/>
      <c r="AX1437" s="397"/>
      <c r="AY1437" s="397"/>
      <c r="AZ1437" s="397"/>
      <c r="BA1437" s="553"/>
      <c r="BB1437" s="397"/>
      <c r="BC1437" s="397"/>
      <c r="BD1437" s="397"/>
      <c r="BE1437" s="397"/>
      <c r="BF1437" s="397"/>
      <c r="BG1437" s="397"/>
      <c r="BH1437" s="397"/>
      <c r="BI1437" s="397"/>
      <c r="BJ1437" s="397"/>
      <c r="BK1437" s="397"/>
    </row>
    <row r="1438" spans="2:63" x14ac:dyDescent="0.35">
      <c r="B1438" s="80"/>
      <c r="C1438" s="119"/>
      <c r="D1438" s="119"/>
      <c r="E1438" s="202"/>
      <c r="F1438" s="119"/>
      <c r="G1438" s="120"/>
      <c r="H1438" s="41"/>
      <c r="I1438" s="41"/>
      <c r="J1438" s="944">
        <f t="shared" si="165"/>
        <v>0</v>
      </c>
      <c r="K1438" s="292">
        <f t="shared" si="166"/>
        <v>0</v>
      </c>
      <c r="L1438" s="327">
        <f>IF(I1438&lt;(INDEX(Lookup!$U$2:$U$10,MATCH($D$45,Lookup!$S$2:$S$10,0))),0,365)</f>
        <v>0</v>
      </c>
      <c r="M1438" s="292">
        <f t="shared" si="164"/>
        <v>0</v>
      </c>
      <c r="N1438" s="371"/>
      <c r="O1438" s="150"/>
      <c r="P1438" s="397"/>
      <c r="Q1438" s="555"/>
      <c r="R1438" s="576">
        <f t="shared" si="167"/>
        <v>0</v>
      </c>
      <c r="S1438" s="576">
        <f t="shared" si="168"/>
        <v>0</v>
      </c>
      <c r="T1438" s="576">
        <f t="shared" si="169"/>
        <v>0</v>
      </c>
      <c r="U1438" s="576">
        <f t="shared" si="170"/>
        <v>0</v>
      </c>
      <c r="V1438" s="553"/>
      <c r="W1438" s="553"/>
      <c r="X1438" s="553"/>
      <c r="Y1438" s="553"/>
      <c r="Z1438" s="397"/>
      <c r="AA1438" s="397"/>
      <c r="AB1438" s="397"/>
      <c r="AC1438" s="397"/>
      <c r="AD1438" s="397"/>
      <c r="AE1438" s="397"/>
      <c r="AF1438" s="397"/>
      <c r="AG1438" s="397"/>
      <c r="AH1438" s="397"/>
      <c r="AI1438" s="397"/>
      <c r="AJ1438" s="397"/>
      <c r="AK1438" s="397"/>
      <c r="AL1438" s="397"/>
      <c r="AM1438" s="397"/>
      <c r="AN1438" s="397"/>
      <c r="AO1438" s="397"/>
      <c r="AP1438" s="397"/>
      <c r="AQ1438" s="397"/>
      <c r="AR1438" s="397"/>
      <c r="AS1438" s="397"/>
      <c r="AT1438" s="397"/>
      <c r="AU1438" s="397"/>
      <c r="AV1438" s="397"/>
      <c r="AW1438" s="397"/>
      <c r="AX1438" s="397"/>
      <c r="AY1438" s="397"/>
      <c r="AZ1438" s="397"/>
      <c r="BA1438" s="553"/>
      <c r="BB1438" s="397"/>
      <c r="BC1438" s="397"/>
      <c r="BD1438" s="397"/>
      <c r="BE1438" s="397"/>
      <c r="BF1438" s="397"/>
      <c r="BG1438" s="397"/>
      <c r="BH1438" s="397"/>
      <c r="BI1438" s="397"/>
      <c r="BJ1438" s="397"/>
      <c r="BK1438" s="397"/>
    </row>
    <row r="1439" spans="2:63" x14ac:dyDescent="0.35">
      <c r="B1439" s="80"/>
      <c r="C1439" s="119"/>
      <c r="D1439" s="119"/>
      <c r="E1439" s="202"/>
      <c r="F1439" s="119"/>
      <c r="G1439" s="120"/>
      <c r="H1439" s="41"/>
      <c r="I1439" s="41"/>
      <c r="J1439" s="944">
        <f t="shared" si="165"/>
        <v>0</v>
      </c>
      <c r="K1439" s="292">
        <f t="shared" si="166"/>
        <v>0</v>
      </c>
      <c r="L1439" s="327">
        <f>IF(I1439&lt;(INDEX(Lookup!$U$2:$U$10,MATCH($D$45,Lookup!$S$2:$S$10,0))),0,365)</f>
        <v>0</v>
      </c>
      <c r="M1439" s="292">
        <f t="shared" si="164"/>
        <v>0</v>
      </c>
      <c r="N1439" s="371"/>
      <c r="O1439" s="150"/>
      <c r="P1439" s="397"/>
      <c r="Q1439" s="555"/>
      <c r="R1439" s="576">
        <f t="shared" si="167"/>
        <v>0</v>
      </c>
      <c r="S1439" s="576">
        <f t="shared" si="168"/>
        <v>0</v>
      </c>
      <c r="T1439" s="576">
        <f t="shared" si="169"/>
        <v>0</v>
      </c>
      <c r="U1439" s="576">
        <f t="shared" si="170"/>
        <v>0</v>
      </c>
      <c r="V1439" s="553"/>
      <c r="W1439" s="553"/>
      <c r="X1439" s="553"/>
      <c r="Y1439" s="553"/>
      <c r="Z1439" s="397"/>
      <c r="AA1439" s="397"/>
      <c r="AB1439" s="397"/>
      <c r="AC1439" s="397"/>
      <c r="AD1439" s="397"/>
      <c r="AE1439" s="397"/>
      <c r="AF1439" s="397"/>
      <c r="AG1439" s="397"/>
      <c r="AH1439" s="397"/>
      <c r="AI1439" s="397"/>
      <c r="AJ1439" s="397"/>
      <c r="AK1439" s="397"/>
      <c r="AL1439" s="397"/>
      <c r="AM1439" s="397"/>
      <c r="AN1439" s="397"/>
      <c r="AO1439" s="397"/>
      <c r="AP1439" s="397"/>
      <c r="AQ1439" s="397"/>
      <c r="AR1439" s="397"/>
      <c r="AS1439" s="397"/>
      <c r="AT1439" s="397"/>
      <c r="AU1439" s="397"/>
      <c r="AV1439" s="397"/>
      <c r="AW1439" s="397"/>
      <c r="AX1439" s="397"/>
      <c r="AY1439" s="397"/>
      <c r="AZ1439" s="397"/>
      <c r="BA1439" s="553"/>
      <c r="BB1439" s="397"/>
      <c r="BC1439" s="397"/>
      <c r="BD1439" s="397"/>
      <c r="BE1439" s="397"/>
      <c r="BF1439" s="397"/>
      <c r="BG1439" s="397"/>
      <c r="BH1439" s="397"/>
      <c r="BI1439" s="397"/>
      <c r="BJ1439" s="397"/>
      <c r="BK1439" s="397"/>
    </row>
    <row r="1440" spans="2:63" x14ac:dyDescent="0.35">
      <c r="B1440" s="80"/>
      <c r="C1440" s="119"/>
      <c r="D1440" s="119"/>
      <c r="E1440" s="202"/>
      <c r="F1440" s="119"/>
      <c r="G1440" s="120"/>
      <c r="H1440" s="41"/>
      <c r="I1440" s="41"/>
      <c r="J1440" s="944">
        <f t="shared" si="165"/>
        <v>0</v>
      </c>
      <c r="K1440" s="292">
        <f t="shared" si="166"/>
        <v>0</v>
      </c>
      <c r="L1440" s="327">
        <f>IF(I1440&lt;(INDEX(Lookup!$U$2:$U$10,MATCH($D$45,Lookup!$S$2:$S$10,0))),0,365)</f>
        <v>0</v>
      </c>
      <c r="M1440" s="292">
        <f t="shared" si="164"/>
        <v>0</v>
      </c>
      <c r="N1440" s="371"/>
      <c r="O1440" s="150"/>
      <c r="P1440" s="397"/>
      <c r="Q1440" s="555"/>
      <c r="R1440" s="576">
        <f t="shared" si="167"/>
        <v>0</v>
      </c>
      <c r="S1440" s="576">
        <f t="shared" si="168"/>
        <v>0</v>
      </c>
      <c r="T1440" s="576">
        <f t="shared" si="169"/>
        <v>0</v>
      </c>
      <c r="U1440" s="576">
        <f t="shared" si="170"/>
        <v>0</v>
      </c>
      <c r="V1440" s="553"/>
      <c r="W1440" s="553"/>
      <c r="X1440" s="553"/>
      <c r="Y1440" s="553"/>
      <c r="Z1440" s="397"/>
      <c r="AA1440" s="397"/>
      <c r="AB1440" s="397"/>
      <c r="AC1440" s="397"/>
      <c r="AD1440" s="397"/>
      <c r="AE1440" s="397"/>
      <c r="AF1440" s="397"/>
      <c r="AG1440" s="397"/>
      <c r="AH1440" s="397"/>
      <c r="AI1440" s="397"/>
      <c r="AJ1440" s="397"/>
      <c r="AK1440" s="397"/>
      <c r="AL1440" s="397"/>
      <c r="AM1440" s="397"/>
      <c r="AN1440" s="397"/>
      <c r="AO1440" s="397"/>
      <c r="AP1440" s="397"/>
      <c r="AQ1440" s="397"/>
      <c r="AR1440" s="397"/>
      <c r="AS1440" s="397"/>
      <c r="AT1440" s="397"/>
      <c r="AU1440" s="397"/>
      <c r="AV1440" s="397"/>
      <c r="AW1440" s="397"/>
      <c r="AX1440" s="397"/>
      <c r="AY1440" s="397"/>
      <c r="AZ1440" s="397"/>
      <c r="BA1440" s="553"/>
      <c r="BB1440" s="397"/>
      <c r="BC1440" s="397"/>
      <c r="BD1440" s="397"/>
      <c r="BE1440" s="397"/>
      <c r="BF1440" s="397"/>
      <c r="BG1440" s="397"/>
      <c r="BH1440" s="397"/>
      <c r="BI1440" s="397"/>
      <c r="BJ1440" s="397"/>
      <c r="BK1440" s="397"/>
    </row>
    <row r="1441" spans="2:63" x14ac:dyDescent="0.35">
      <c r="B1441" s="80"/>
      <c r="C1441" s="119"/>
      <c r="D1441" s="119"/>
      <c r="E1441" s="202"/>
      <c r="F1441" s="119"/>
      <c r="G1441" s="120"/>
      <c r="H1441" s="41"/>
      <c r="I1441" s="41"/>
      <c r="J1441" s="944">
        <f t="shared" si="165"/>
        <v>0</v>
      </c>
      <c r="K1441" s="292">
        <f t="shared" si="166"/>
        <v>0</v>
      </c>
      <c r="L1441" s="327">
        <f>IF(I1441&lt;(INDEX(Lookup!$U$2:$U$10,MATCH($D$45,Lookup!$S$2:$S$10,0))),0,365)</f>
        <v>0</v>
      </c>
      <c r="M1441" s="292">
        <f t="shared" si="164"/>
        <v>0</v>
      </c>
      <c r="N1441" s="371"/>
      <c r="O1441" s="150"/>
      <c r="P1441" s="397"/>
      <c r="Q1441" s="555"/>
      <c r="R1441" s="576">
        <f t="shared" si="167"/>
        <v>0</v>
      </c>
      <c r="S1441" s="576">
        <f t="shared" si="168"/>
        <v>0</v>
      </c>
      <c r="T1441" s="576">
        <f t="shared" si="169"/>
        <v>0</v>
      </c>
      <c r="U1441" s="576">
        <f t="shared" si="170"/>
        <v>0</v>
      </c>
      <c r="V1441" s="553"/>
      <c r="W1441" s="553"/>
      <c r="X1441" s="553"/>
      <c r="Y1441" s="553"/>
      <c r="Z1441" s="397"/>
      <c r="AA1441" s="397"/>
      <c r="AB1441" s="397"/>
      <c r="AC1441" s="397"/>
      <c r="AD1441" s="397"/>
      <c r="AE1441" s="397"/>
      <c r="AF1441" s="397"/>
      <c r="AG1441" s="397"/>
      <c r="AH1441" s="397"/>
      <c r="AI1441" s="397"/>
      <c r="AJ1441" s="397"/>
      <c r="AK1441" s="397"/>
      <c r="AL1441" s="397"/>
      <c r="AM1441" s="397"/>
      <c r="AN1441" s="397"/>
      <c r="AO1441" s="397"/>
      <c r="AP1441" s="397"/>
      <c r="AQ1441" s="397"/>
      <c r="AR1441" s="397"/>
      <c r="AS1441" s="397"/>
      <c r="AT1441" s="397"/>
      <c r="AU1441" s="397"/>
      <c r="AV1441" s="397"/>
      <c r="AW1441" s="397"/>
      <c r="AX1441" s="397"/>
      <c r="AY1441" s="397"/>
      <c r="AZ1441" s="397"/>
      <c r="BA1441" s="553"/>
      <c r="BB1441" s="397"/>
      <c r="BC1441" s="397"/>
      <c r="BD1441" s="397"/>
      <c r="BE1441" s="397"/>
      <c r="BF1441" s="397"/>
      <c r="BG1441" s="397"/>
      <c r="BH1441" s="397"/>
      <c r="BI1441" s="397"/>
      <c r="BJ1441" s="397"/>
      <c r="BK1441" s="397"/>
    </row>
    <row r="1442" spans="2:63" x14ac:dyDescent="0.35">
      <c r="B1442" s="80"/>
      <c r="C1442" s="119"/>
      <c r="D1442" s="119"/>
      <c r="E1442" s="202"/>
      <c r="F1442" s="119"/>
      <c r="G1442" s="120"/>
      <c r="H1442" s="41"/>
      <c r="I1442" s="41"/>
      <c r="J1442" s="944">
        <f t="shared" si="165"/>
        <v>0</v>
      </c>
      <c r="K1442" s="292">
        <f t="shared" si="166"/>
        <v>0</v>
      </c>
      <c r="L1442" s="327">
        <f>IF(I1442&lt;(INDEX(Lookup!$U$2:$U$10,MATCH($D$45,Lookup!$S$2:$S$10,0))),0,365)</f>
        <v>0</v>
      </c>
      <c r="M1442" s="292">
        <f t="shared" si="164"/>
        <v>0</v>
      </c>
      <c r="N1442" s="371"/>
      <c r="O1442" s="150"/>
      <c r="P1442" s="397"/>
      <c r="Q1442" s="555"/>
      <c r="R1442" s="576">
        <f t="shared" si="167"/>
        <v>0</v>
      </c>
      <c r="S1442" s="576">
        <f t="shared" si="168"/>
        <v>0</v>
      </c>
      <c r="T1442" s="576">
        <f t="shared" si="169"/>
        <v>0</v>
      </c>
      <c r="U1442" s="576">
        <f t="shared" si="170"/>
        <v>0</v>
      </c>
      <c r="V1442" s="553"/>
      <c r="W1442" s="553"/>
      <c r="X1442" s="553"/>
      <c r="Y1442" s="553"/>
      <c r="Z1442" s="397"/>
      <c r="AA1442" s="397"/>
      <c r="AB1442" s="397"/>
      <c r="AC1442" s="397"/>
      <c r="AD1442" s="397"/>
      <c r="AE1442" s="397"/>
      <c r="AF1442" s="397"/>
      <c r="AG1442" s="397"/>
      <c r="AH1442" s="397"/>
      <c r="AI1442" s="397"/>
      <c r="AJ1442" s="397"/>
      <c r="AK1442" s="397"/>
      <c r="AL1442" s="397"/>
      <c r="AM1442" s="397"/>
      <c r="AN1442" s="397"/>
      <c r="AO1442" s="397"/>
      <c r="AP1442" s="397"/>
      <c r="AQ1442" s="397"/>
      <c r="AR1442" s="397"/>
      <c r="AS1442" s="397"/>
      <c r="AT1442" s="397"/>
      <c r="AU1442" s="397"/>
      <c r="AV1442" s="397"/>
      <c r="AW1442" s="397"/>
      <c r="AX1442" s="397"/>
      <c r="AY1442" s="397"/>
      <c r="AZ1442" s="397"/>
      <c r="BA1442" s="553"/>
      <c r="BB1442" s="397"/>
      <c r="BC1442" s="397"/>
      <c r="BD1442" s="397"/>
      <c r="BE1442" s="397"/>
      <c r="BF1442" s="397"/>
      <c r="BG1442" s="397"/>
      <c r="BH1442" s="397"/>
      <c r="BI1442" s="397"/>
      <c r="BJ1442" s="397"/>
      <c r="BK1442" s="397"/>
    </row>
    <row r="1443" spans="2:63" x14ac:dyDescent="0.35">
      <c r="B1443" s="80"/>
      <c r="C1443" s="119"/>
      <c r="D1443" s="119"/>
      <c r="E1443" s="202"/>
      <c r="F1443" s="119"/>
      <c r="G1443" s="120"/>
      <c r="H1443" s="41"/>
      <c r="I1443" s="41"/>
      <c r="J1443" s="944">
        <f t="shared" si="165"/>
        <v>0</v>
      </c>
      <c r="K1443" s="292">
        <f t="shared" si="166"/>
        <v>0</v>
      </c>
      <c r="L1443" s="327">
        <f>IF(I1443&lt;(INDEX(Lookup!$U$2:$U$10,MATCH($D$45,Lookup!$S$2:$S$10,0))),0,365)</f>
        <v>0</v>
      </c>
      <c r="M1443" s="292">
        <f t="shared" si="164"/>
        <v>0</v>
      </c>
      <c r="N1443" s="371"/>
      <c r="O1443" s="150"/>
      <c r="P1443" s="397"/>
      <c r="Q1443" s="555"/>
      <c r="R1443" s="576">
        <f t="shared" si="167"/>
        <v>0</v>
      </c>
      <c r="S1443" s="576">
        <f t="shared" si="168"/>
        <v>0</v>
      </c>
      <c r="T1443" s="576">
        <f t="shared" si="169"/>
        <v>0</v>
      </c>
      <c r="U1443" s="576">
        <f t="shared" si="170"/>
        <v>0</v>
      </c>
      <c r="V1443" s="553"/>
      <c r="W1443" s="553"/>
      <c r="X1443" s="553"/>
      <c r="Y1443" s="553"/>
      <c r="Z1443" s="397"/>
      <c r="AA1443" s="397"/>
      <c r="AB1443" s="397"/>
      <c r="AC1443" s="397"/>
      <c r="AD1443" s="397"/>
      <c r="AE1443" s="397"/>
      <c r="AF1443" s="397"/>
      <c r="AG1443" s="397"/>
      <c r="AH1443" s="397"/>
      <c r="AI1443" s="397"/>
      <c r="AJ1443" s="397"/>
      <c r="AK1443" s="397"/>
      <c r="AL1443" s="397"/>
      <c r="AM1443" s="397"/>
      <c r="AN1443" s="397"/>
      <c r="AO1443" s="397"/>
      <c r="AP1443" s="397"/>
      <c r="AQ1443" s="397"/>
      <c r="AR1443" s="397"/>
      <c r="AS1443" s="397"/>
      <c r="AT1443" s="397"/>
      <c r="AU1443" s="397"/>
      <c r="AV1443" s="397"/>
      <c r="AW1443" s="397"/>
      <c r="AX1443" s="397"/>
      <c r="AY1443" s="397"/>
      <c r="AZ1443" s="397"/>
      <c r="BA1443" s="553"/>
      <c r="BB1443" s="397"/>
      <c r="BC1443" s="397"/>
      <c r="BD1443" s="397"/>
      <c r="BE1443" s="397"/>
      <c r="BF1443" s="397"/>
      <c r="BG1443" s="397"/>
      <c r="BH1443" s="397"/>
      <c r="BI1443" s="397"/>
      <c r="BJ1443" s="397"/>
      <c r="BK1443" s="397"/>
    </row>
    <row r="1444" spans="2:63" x14ac:dyDescent="0.35">
      <c r="B1444" s="80"/>
      <c r="C1444" s="119"/>
      <c r="D1444" s="119"/>
      <c r="E1444" s="202"/>
      <c r="F1444" s="119"/>
      <c r="G1444" s="120"/>
      <c r="H1444" s="41"/>
      <c r="I1444" s="41"/>
      <c r="J1444" s="944">
        <f t="shared" si="165"/>
        <v>0</v>
      </c>
      <c r="K1444" s="292">
        <f t="shared" si="166"/>
        <v>0</v>
      </c>
      <c r="L1444" s="327">
        <f>IF(I1444&lt;(INDEX(Lookup!$U$2:$U$10,MATCH($D$45,Lookup!$S$2:$S$10,0))),0,365)</f>
        <v>0</v>
      </c>
      <c r="M1444" s="292">
        <f t="shared" si="164"/>
        <v>0</v>
      </c>
      <c r="N1444" s="371"/>
      <c r="O1444" s="150"/>
      <c r="P1444" s="397"/>
      <c r="Q1444" s="555"/>
      <c r="R1444" s="576">
        <f t="shared" si="167"/>
        <v>0</v>
      </c>
      <c r="S1444" s="576">
        <f t="shared" si="168"/>
        <v>0</v>
      </c>
      <c r="T1444" s="576">
        <f t="shared" si="169"/>
        <v>0</v>
      </c>
      <c r="U1444" s="576">
        <f t="shared" si="170"/>
        <v>0</v>
      </c>
      <c r="V1444" s="553"/>
      <c r="W1444" s="553"/>
      <c r="X1444" s="553"/>
      <c r="Y1444" s="553"/>
      <c r="Z1444" s="397"/>
      <c r="AA1444" s="397"/>
      <c r="AB1444" s="397"/>
      <c r="AC1444" s="397"/>
      <c r="AD1444" s="397"/>
      <c r="AE1444" s="397"/>
      <c r="AF1444" s="397"/>
      <c r="AG1444" s="397"/>
      <c r="AH1444" s="397"/>
      <c r="AI1444" s="397"/>
      <c r="AJ1444" s="397"/>
      <c r="AK1444" s="397"/>
      <c r="AL1444" s="397"/>
      <c r="AM1444" s="397"/>
      <c r="AN1444" s="397"/>
      <c r="AO1444" s="397"/>
      <c r="AP1444" s="397"/>
      <c r="AQ1444" s="397"/>
      <c r="AR1444" s="397"/>
      <c r="AS1444" s="397"/>
      <c r="AT1444" s="397"/>
      <c r="AU1444" s="397"/>
      <c r="AV1444" s="397"/>
      <c r="AW1444" s="397"/>
      <c r="AX1444" s="397"/>
      <c r="AY1444" s="397"/>
      <c r="AZ1444" s="397"/>
      <c r="BA1444" s="553"/>
      <c r="BB1444" s="397"/>
      <c r="BC1444" s="397"/>
      <c r="BD1444" s="397"/>
      <c r="BE1444" s="397"/>
      <c r="BF1444" s="397"/>
      <c r="BG1444" s="397"/>
      <c r="BH1444" s="397"/>
      <c r="BI1444" s="397"/>
      <c r="BJ1444" s="397"/>
      <c r="BK1444" s="397"/>
    </row>
    <row r="1445" spans="2:63" x14ac:dyDescent="0.35">
      <c r="B1445" s="80"/>
      <c r="C1445" s="119"/>
      <c r="D1445" s="119"/>
      <c r="E1445" s="202"/>
      <c r="F1445" s="119"/>
      <c r="G1445" s="120"/>
      <c r="H1445" s="41"/>
      <c r="I1445" s="41"/>
      <c r="J1445" s="944">
        <f t="shared" si="165"/>
        <v>0</v>
      </c>
      <c r="K1445" s="292">
        <f t="shared" si="166"/>
        <v>0</v>
      </c>
      <c r="L1445" s="327">
        <f>IF(I1445&lt;(INDEX(Lookup!$U$2:$U$10,MATCH($D$45,Lookup!$S$2:$S$10,0))),0,365)</f>
        <v>0</v>
      </c>
      <c r="M1445" s="292">
        <f t="shared" si="164"/>
        <v>0</v>
      </c>
      <c r="N1445" s="371"/>
      <c r="O1445" s="150"/>
      <c r="P1445" s="397"/>
      <c r="Q1445" s="555"/>
      <c r="R1445" s="576">
        <f t="shared" si="167"/>
        <v>0</v>
      </c>
      <c r="S1445" s="576">
        <f t="shared" si="168"/>
        <v>0</v>
      </c>
      <c r="T1445" s="576">
        <f t="shared" si="169"/>
        <v>0</v>
      </c>
      <c r="U1445" s="576">
        <f t="shared" si="170"/>
        <v>0</v>
      </c>
      <c r="V1445" s="553"/>
      <c r="W1445" s="553"/>
      <c r="X1445" s="553"/>
      <c r="Y1445" s="553"/>
      <c r="Z1445" s="397"/>
      <c r="AA1445" s="397"/>
      <c r="AB1445" s="397"/>
      <c r="AC1445" s="397"/>
      <c r="AD1445" s="397"/>
      <c r="AE1445" s="397"/>
      <c r="AF1445" s="397"/>
      <c r="AG1445" s="397"/>
      <c r="AH1445" s="397"/>
      <c r="AI1445" s="397"/>
      <c r="AJ1445" s="397"/>
      <c r="AK1445" s="397"/>
      <c r="AL1445" s="397"/>
      <c r="AM1445" s="397"/>
      <c r="AN1445" s="397"/>
      <c r="AO1445" s="397"/>
      <c r="AP1445" s="397"/>
      <c r="AQ1445" s="397"/>
      <c r="AR1445" s="397"/>
      <c r="AS1445" s="397"/>
      <c r="AT1445" s="397"/>
      <c r="AU1445" s="397"/>
      <c r="AV1445" s="397"/>
      <c r="AW1445" s="397"/>
      <c r="AX1445" s="397"/>
      <c r="AY1445" s="397"/>
      <c r="AZ1445" s="397"/>
      <c r="BA1445" s="553"/>
      <c r="BB1445" s="397"/>
      <c r="BC1445" s="397"/>
      <c r="BD1445" s="397"/>
      <c r="BE1445" s="397"/>
      <c r="BF1445" s="397"/>
      <c r="BG1445" s="397"/>
      <c r="BH1445" s="397"/>
      <c r="BI1445" s="397"/>
      <c r="BJ1445" s="397"/>
      <c r="BK1445" s="397"/>
    </row>
    <row r="1446" spans="2:63" x14ac:dyDescent="0.35">
      <c r="B1446" s="80"/>
      <c r="C1446" s="119"/>
      <c r="D1446" s="119"/>
      <c r="E1446" s="202"/>
      <c r="F1446" s="119"/>
      <c r="G1446" s="120"/>
      <c r="H1446" s="41"/>
      <c r="I1446" s="41"/>
      <c r="J1446" s="944">
        <f t="shared" si="165"/>
        <v>0</v>
      </c>
      <c r="K1446" s="292">
        <f t="shared" si="166"/>
        <v>0</v>
      </c>
      <c r="L1446" s="327">
        <f>IF(I1446&lt;(INDEX(Lookup!$U$2:$U$10,MATCH($D$45,Lookup!$S$2:$S$10,0))),0,365)</f>
        <v>0</v>
      </c>
      <c r="M1446" s="292">
        <f t="shared" si="164"/>
        <v>0</v>
      </c>
      <c r="N1446" s="371"/>
      <c r="O1446" s="150"/>
      <c r="P1446" s="397"/>
      <c r="Q1446" s="555"/>
      <c r="R1446" s="576">
        <f t="shared" si="167"/>
        <v>0</v>
      </c>
      <c r="S1446" s="576">
        <f t="shared" si="168"/>
        <v>0</v>
      </c>
      <c r="T1446" s="576">
        <f t="shared" si="169"/>
        <v>0</v>
      </c>
      <c r="U1446" s="576">
        <f t="shared" si="170"/>
        <v>0</v>
      </c>
      <c r="V1446" s="553"/>
      <c r="W1446" s="553"/>
      <c r="X1446" s="553"/>
      <c r="Y1446" s="553"/>
      <c r="Z1446" s="397"/>
      <c r="AA1446" s="397"/>
      <c r="AB1446" s="397"/>
      <c r="AC1446" s="397"/>
      <c r="AD1446" s="397"/>
      <c r="AE1446" s="397"/>
      <c r="AF1446" s="397"/>
      <c r="AG1446" s="397"/>
      <c r="AH1446" s="397"/>
      <c r="AI1446" s="397"/>
      <c r="AJ1446" s="397"/>
      <c r="AK1446" s="397"/>
      <c r="AL1446" s="397"/>
      <c r="AM1446" s="397"/>
      <c r="AN1446" s="397"/>
      <c r="AO1446" s="397"/>
      <c r="AP1446" s="397"/>
      <c r="AQ1446" s="397"/>
      <c r="AR1446" s="397"/>
      <c r="AS1446" s="397"/>
      <c r="AT1446" s="397"/>
      <c r="AU1446" s="397"/>
      <c r="AV1446" s="397"/>
      <c r="AW1446" s="397"/>
      <c r="AX1446" s="397"/>
      <c r="AY1446" s="397"/>
      <c r="AZ1446" s="397"/>
      <c r="BA1446" s="553"/>
      <c r="BB1446" s="397"/>
      <c r="BC1446" s="397"/>
      <c r="BD1446" s="397"/>
      <c r="BE1446" s="397"/>
      <c r="BF1446" s="397"/>
      <c r="BG1446" s="397"/>
      <c r="BH1446" s="397"/>
      <c r="BI1446" s="397"/>
      <c r="BJ1446" s="397"/>
      <c r="BK1446" s="397"/>
    </row>
    <row r="1447" spans="2:63" x14ac:dyDescent="0.35">
      <c r="B1447" s="80"/>
      <c r="C1447" s="119"/>
      <c r="D1447" s="119"/>
      <c r="E1447" s="202"/>
      <c r="F1447" s="119"/>
      <c r="G1447" s="120"/>
      <c r="H1447" s="41"/>
      <c r="I1447" s="41"/>
      <c r="J1447" s="944">
        <f t="shared" si="165"/>
        <v>0</v>
      </c>
      <c r="K1447" s="292">
        <f t="shared" si="166"/>
        <v>0</v>
      </c>
      <c r="L1447" s="327">
        <f>IF(I1447&lt;(INDEX(Lookup!$U$2:$U$10,MATCH($D$45,Lookup!$S$2:$S$10,0))),0,365)</f>
        <v>0</v>
      </c>
      <c r="M1447" s="292">
        <f t="shared" si="164"/>
        <v>0</v>
      </c>
      <c r="N1447" s="371"/>
      <c r="O1447" s="150"/>
      <c r="P1447" s="397"/>
      <c r="Q1447" s="555"/>
      <c r="R1447" s="576">
        <f t="shared" si="167"/>
        <v>0</v>
      </c>
      <c r="S1447" s="576">
        <f t="shared" si="168"/>
        <v>0</v>
      </c>
      <c r="T1447" s="576">
        <f t="shared" si="169"/>
        <v>0</v>
      </c>
      <c r="U1447" s="576">
        <f t="shared" si="170"/>
        <v>0</v>
      </c>
      <c r="V1447" s="553"/>
      <c r="W1447" s="553"/>
      <c r="X1447" s="553"/>
      <c r="Y1447" s="553"/>
      <c r="Z1447" s="397"/>
      <c r="AA1447" s="397"/>
      <c r="AB1447" s="397"/>
      <c r="AC1447" s="397"/>
      <c r="AD1447" s="397"/>
      <c r="AE1447" s="397"/>
      <c r="AF1447" s="397"/>
      <c r="AG1447" s="397"/>
      <c r="AH1447" s="397"/>
      <c r="AI1447" s="397"/>
      <c r="AJ1447" s="397"/>
      <c r="AK1447" s="397"/>
      <c r="AL1447" s="397"/>
      <c r="AM1447" s="397"/>
      <c r="AN1447" s="397"/>
      <c r="AO1447" s="397"/>
      <c r="AP1447" s="397"/>
      <c r="AQ1447" s="397"/>
      <c r="AR1447" s="397"/>
      <c r="AS1447" s="397"/>
      <c r="AT1447" s="397"/>
      <c r="AU1447" s="397"/>
      <c r="AV1447" s="397"/>
      <c r="AW1447" s="397"/>
      <c r="AX1447" s="397"/>
      <c r="AY1447" s="397"/>
      <c r="AZ1447" s="397"/>
      <c r="BA1447" s="553"/>
      <c r="BB1447" s="397"/>
      <c r="BC1447" s="397"/>
      <c r="BD1447" s="397"/>
      <c r="BE1447" s="397"/>
      <c r="BF1447" s="397"/>
      <c r="BG1447" s="397"/>
      <c r="BH1447" s="397"/>
      <c r="BI1447" s="397"/>
      <c r="BJ1447" s="397"/>
      <c r="BK1447" s="397"/>
    </row>
    <row r="1448" spans="2:63" x14ac:dyDescent="0.35">
      <c r="B1448" s="80"/>
      <c r="C1448" s="119"/>
      <c r="D1448" s="119"/>
      <c r="E1448" s="202"/>
      <c r="F1448" s="119"/>
      <c r="G1448" s="120"/>
      <c r="H1448" s="41"/>
      <c r="I1448" s="41"/>
      <c r="J1448" s="944">
        <f t="shared" si="165"/>
        <v>0</v>
      </c>
      <c r="K1448" s="292">
        <f t="shared" si="166"/>
        <v>0</v>
      </c>
      <c r="L1448" s="327">
        <f>IF(I1448&lt;(INDEX(Lookup!$U$2:$U$10,MATCH($D$45,Lookup!$S$2:$S$10,0))),0,365)</f>
        <v>0</v>
      </c>
      <c r="M1448" s="292">
        <f t="shared" si="164"/>
        <v>0</v>
      </c>
      <c r="N1448" s="371"/>
      <c r="O1448" s="150"/>
      <c r="P1448" s="397"/>
      <c r="Q1448" s="555"/>
      <c r="R1448" s="576">
        <f t="shared" si="167"/>
        <v>0</v>
      </c>
      <c r="S1448" s="576">
        <f t="shared" si="168"/>
        <v>0</v>
      </c>
      <c r="T1448" s="576">
        <f t="shared" si="169"/>
        <v>0</v>
      </c>
      <c r="U1448" s="576">
        <f t="shared" si="170"/>
        <v>0</v>
      </c>
      <c r="V1448" s="553"/>
      <c r="W1448" s="553"/>
      <c r="X1448" s="553"/>
      <c r="Y1448" s="553"/>
      <c r="Z1448" s="397"/>
      <c r="AA1448" s="397"/>
      <c r="AB1448" s="397"/>
      <c r="AC1448" s="397"/>
      <c r="AD1448" s="397"/>
      <c r="AE1448" s="397"/>
      <c r="AF1448" s="397"/>
      <c r="AG1448" s="397"/>
      <c r="AH1448" s="397"/>
      <c r="AI1448" s="397"/>
      <c r="AJ1448" s="397"/>
      <c r="AK1448" s="397"/>
      <c r="AL1448" s="397"/>
      <c r="AM1448" s="397"/>
      <c r="AN1448" s="397"/>
      <c r="AO1448" s="397"/>
      <c r="AP1448" s="397"/>
      <c r="AQ1448" s="397"/>
      <c r="AR1448" s="397"/>
      <c r="AS1448" s="397"/>
      <c r="AT1448" s="397"/>
      <c r="AU1448" s="397"/>
      <c r="AV1448" s="397"/>
      <c r="AW1448" s="397"/>
      <c r="AX1448" s="397"/>
      <c r="AY1448" s="397"/>
      <c r="AZ1448" s="397"/>
      <c r="BA1448" s="553"/>
      <c r="BB1448" s="397"/>
      <c r="BC1448" s="397"/>
      <c r="BD1448" s="397"/>
      <c r="BE1448" s="397"/>
      <c r="BF1448" s="397"/>
      <c r="BG1448" s="397"/>
      <c r="BH1448" s="397"/>
      <c r="BI1448" s="397"/>
      <c r="BJ1448" s="397"/>
      <c r="BK1448" s="397"/>
    </row>
    <row r="1449" spans="2:63" x14ac:dyDescent="0.35">
      <c r="B1449" s="80"/>
      <c r="C1449" s="119"/>
      <c r="D1449" s="119"/>
      <c r="E1449" s="202"/>
      <c r="F1449" s="119"/>
      <c r="G1449" s="120"/>
      <c r="H1449" s="41"/>
      <c r="I1449" s="41"/>
      <c r="J1449" s="944">
        <f t="shared" si="165"/>
        <v>0</v>
      </c>
      <c r="K1449" s="292">
        <f t="shared" si="166"/>
        <v>0</v>
      </c>
      <c r="L1449" s="327">
        <f>IF(I1449&lt;(INDEX(Lookup!$U$2:$U$10,MATCH($D$45,Lookup!$S$2:$S$10,0))),0,365)</f>
        <v>0</v>
      </c>
      <c r="M1449" s="292">
        <f t="shared" si="164"/>
        <v>0</v>
      </c>
      <c r="N1449" s="371"/>
      <c r="O1449" s="150"/>
      <c r="P1449" s="397"/>
      <c r="Q1449" s="555"/>
      <c r="R1449" s="576">
        <f t="shared" si="167"/>
        <v>0</v>
      </c>
      <c r="S1449" s="576">
        <f t="shared" si="168"/>
        <v>0</v>
      </c>
      <c r="T1449" s="576">
        <f t="shared" si="169"/>
        <v>0</v>
      </c>
      <c r="U1449" s="576">
        <f t="shared" si="170"/>
        <v>0</v>
      </c>
      <c r="V1449" s="553"/>
      <c r="W1449" s="553"/>
      <c r="X1449" s="553"/>
      <c r="Y1449" s="553"/>
      <c r="Z1449" s="397"/>
      <c r="AA1449" s="397"/>
      <c r="AB1449" s="397"/>
      <c r="AC1449" s="397"/>
      <c r="AD1449" s="397"/>
      <c r="AE1449" s="397"/>
      <c r="AF1449" s="397"/>
      <c r="AG1449" s="397"/>
      <c r="AH1449" s="397"/>
      <c r="AI1449" s="397"/>
      <c r="AJ1449" s="397"/>
      <c r="AK1449" s="397"/>
      <c r="AL1449" s="397"/>
      <c r="AM1449" s="397"/>
      <c r="AN1449" s="397"/>
      <c r="AO1449" s="397"/>
      <c r="AP1449" s="397"/>
      <c r="AQ1449" s="397"/>
      <c r="AR1449" s="397"/>
      <c r="AS1449" s="397"/>
      <c r="AT1449" s="397"/>
      <c r="AU1449" s="397"/>
      <c r="AV1449" s="397"/>
      <c r="AW1449" s="397"/>
      <c r="AX1449" s="397"/>
      <c r="AY1449" s="397"/>
      <c r="AZ1449" s="397"/>
      <c r="BA1449" s="553"/>
      <c r="BB1449" s="397"/>
      <c r="BC1449" s="397"/>
      <c r="BD1449" s="397"/>
      <c r="BE1449" s="397"/>
      <c r="BF1449" s="397"/>
      <c r="BG1449" s="397"/>
      <c r="BH1449" s="397"/>
      <c r="BI1449" s="397"/>
      <c r="BJ1449" s="397"/>
      <c r="BK1449" s="397"/>
    </row>
    <row r="1450" spans="2:63" x14ac:dyDescent="0.35">
      <c r="B1450" s="80"/>
      <c r="C1450" s="119"/>
      <c r="D1450" s="119"/>
      <c r="E1450" s="202"/>
      <c r="F1450" s="119"/>
      <c r="G1450" s="120"/>
      <c r="H1450" s="41"/>
      <c r="I1450" s="41"/>
      <c r="J1450" s="944">
        <f t="shared" si="165"/>
        <v>0</v>
      </c>
      <c r="K1450" s="292">
        <f t="shared" si="166"/>
        <v>0</v>
      </c>
      <c r="L1450" s="327">
        <f>IF(I1450&lt;(INDEX(Lookup!$U$2:$U$10,MATCH($D$45,Lookup!$S$2:$S$10,0))),0,365)</f>
        <v>0</v>
      </c>
      <c r="M1450" s="292">
        <f t="shared" si="164"/>
        <v>0</v>
      </c>
      <c r="N1450" s="371"/>
      <c r="O1450" s="150"/>
      <c r="P1450" s="397"/>
      <c r="Q1450" s="555"/>
      <c r="R1450" s="576">
        <f t="shared" si="167"/>
        <v>0</v>
      </c>
      <c r="S1450" s="576">
        <f t="shared" si="168"/>
        <v>0</v>
      </c>
      <c r="T1450" s="576">
        <f t="shared" si="169"/>
        <v>0</v>
      </c>
      <c r="U1450" s="576">
        <f t="shared" si="170"/>
        <v>0</v>
      </c>
      <c r="V1450" s="553"/>
      <c r="W1450" s="553"/>
      <c r="X1450" s="553"/>
      <c r="Y1450" s="553"/>
      <c r="Z1450" s="397"/>
      <c r="AA1450" s="397"/>
      <c r="AB1450" s="397"/>
      <c r="AC1450" s="397"/>
      <c r="AD1450" s="397"/>
      <c r="AE1450" s="397"/>
      <c r="AF1450" s="397"/>
      <c r="AG1450" s="397"/>
      <c r="AH1450" s="397"/>
      <c r="AI1450" s="397"/>
      <c r="AJ1450" s="397"/>
      <c r="AK1450" s="397"/>
      <c r="AL1450" s="397"/>
      <c r="AM1450" s="397"/>
      <c r="AN1450" s="397"/>
      <c r="AO1450" s="397"/>
      <c r="AP1450" s="397"/>
      <c r="AQ1450" s="397"/>
      <c r="AR1450" s="397"/>
      <c r="AS1450" s="397"/>
      <c r="AT1450" s="397"/>
      <c r="AU1450" s="397"/>
      <c r="AV1450" s="397"/>
      <c r="AW1450" s="397"/>
      <c r="AX1450" s="397"/>
      <c r="AY1450" s="397"/>
      <c r="AZ1450" s="397"/>
      <c r="BA1450" s="553"/>
      <c r="BB1450" s="397"/>
      <c r="BC1450" s="397"/>
      <c r="BD1450" s="397"/>
      <c r="BE1450" s="397"/>
      <c r="BF1450" s="397"/>
      <c r="BG1450" s="397"/>
      <c r="BH1450" s="397"/>
      <c r="BI1450" s="397"/>
      <c r="BJ1450" s="397"/>
      <c r="BK1450" s="397"/>
    </row>
    <row r="1451" spans="2:63" x14ac:dyDescent="0.35">
      <c r="B1451" s="80"/>
      <c r="C1451" s="119"/>
      <c r="D1451" s="119"/>
      <c r="E1451" s="202"/>
      <c r="F1451" s="119"/>
      <c r="G1451" s="120"/>
      <c r="H1451" s="41"/>
      <c r="I1451" s="41"/>
      <c r="J1451" s="944">
        <f t="shared" si="165"/>
        <v>0</v>
      </c>
      <c r="K1451" s="292">
        <f t="shared" si="166"/>
        <v>0</v>
      </c>
      <c r="L1451" s="327">
        <f>IF(I1451&lt;(INDEX(Lookup!$U$2:$U$10,MATCH($D$45,Lookup!$S$2:$S$10,0))),0,365)</f>
        <v>0</v>
      </c>
      <c r="M1451" s="292">
        <f t="shared" si="164"/>
        <v>0</v>
      </c>
      <c r="N1451" s="371"/>
      <c r="O1451" s="150"/>
      <c r="P1451" s="397"/>
      <c r="Q1451" s="555"/>
      <c r="R1451" s="576">
        <f t="shared" si="167"/>
        <v>0</v>
      </c>
      <c r="S1451" s="576">
        <f t="shared" si="168"/>
        <v>0</v>
      </c>
      <c r="T1451" s="576">
        <f t="shared" si="169"/>
        <v>0</v>
      </c>
      <c r="U1451" s="576">
        <f t="shared" si="170"/>
        <v>0</v>
      </c>
      <c r="V1451" s="553"/>
      <c r="W1451" s="553"/>
      <c r="X1451" s="553"/>
      <c r="Y1451" s="553"/>
      <c r="Z1451" s="397"/>
      <c r="AA1451" s="397"/>
      <c r="AB1451" s="397"/>
      <c r="AC1451" s="397"/>
      <c r="AD1451" s="397"/>
      <c r="AE1451" s="397"/>
      <c r="AF1451" s="397"/>
      <c r="AG1451" s="397"/>
      <c r="AH1451" s="397"/>
      <c r="AI1451" s="397"/>
      <c r="AJ1451" s="397"/>
      <c r="AK1451" s="397"/>
      <c r="AL1451" s="397"/>
      <c r="AM1451" s="397"/>
      <c r="AN1451" s="397"/>
      <c r="AO1451" s="397"/>
      <c r="AP1451" s="397"/>
      <c r="AQ1451" s="397"/>
      <c r="AR1451" s="397"/>
      <c r="AS1451" s="397"/>
      <c r="AT1451" s="397"/>
      <c r="AU1451" s="397"/>
      <c r="AV1451" s="397"/>
      <c r="AW1451" s="397"/>
      <c r="AX1451" s="397"/>
      <c r="AY1451" s="397"/>
      <c r="AZ1451" s="397"/>
      <c r="BA1451" s="553"/>
      <c r="BB1451" s="397"/>
      <c r="BC1451" s="397"/>
      <c r="BD1451" s="397"/>
      <c r="BE1451" s="397"/>
      <c r="BF1451" s="397"/>
      <c r="BG1451" s="397"/>
      <c r="BH1451" s="397"/>
      <c r="BI1451" s="397"/>
      <c r="BJ1451" s="397"/>
      <c r="BK1451" s="397"/>
    </row>
    <row r="1452" spans="2:63" x14ac:dyDescent="0.35">
      <c r="B1452" s="80"/>
      <c r="C1452" s="119"/>
      <c r="D1452" s="119"/>
      <c r="E1452" s="202"/>
      <c r="F1452" s="119"/>
      <c r="G1452" s="120"/>
      <c r="H1452" s="41"/>
      <c r="I1452" s="41"/>
      <c r="J1452" s="944">
        <f t="shared" si="165"/>
        <v>0</v>
      </c>
      <c r="K1452" s="292">
        <f t="shared" si="166"/>
        <v>0</v>
      </c>
      <c r="L1452" s="327">
        <f>IF(I1452&lt;(INDEX(Lookup!$U$2:$U$10,MATCH($D$45,Lookup!$S$2:$S$10,0))),0,365)</f>
        <v>0</v>
      </c>
      <c r="M1452" s="292">
        <f t="shared" si="164"/>
        <v>0</v>
      </c>
      <c r="N1452" s="371"/>
      <c r="O1452" s="150"/>
      <c r="P1452" s="397"/>
      <c r="Q1452" s="555"/>
      <c r="R1452" s="576">
        <f t="shared" si="167"/>
        <v>0</v>
      </c>
      <c r="S1452" s="576">
        <f t="shared" si="168"/>
        <v>0</v>
      </c>
      <c r="T1452" s="576">
        <f t="shared" si="169"/>
        <v>0</v>
      </c>
      <c r="U1452" s="576">
        <f t="shared" si="170"/>
        <v>0</v>
      </c>
      <c r="V1452" s="553"/>
      <c r="W1452" s="553"/>
      <c r="X1452" s="553"/>
      <c r="Y1452" s="553"/>
      <c r="Z1452" s="397"/>
      <c r="AA1452" s="397"/>
      <c r="AB1452" s="397"/>
      <c r="AC1452" s="397"/>
      <c r="AD1452" s="397"/>
      <c r="AE1452" s="397"/>
      <c r="AF1452" s="397"/>
      <c r="AG1452" s="397"/>
      <c r="AH1452" s="397"/>
      <c r="AI1452" s="397"/>
      <c r="AJ1452" s="397"/>
      <c r="AK1452" s="397"/>
      <c r="AL1452" s="397"/>
      <c r="AM1452" s="397"/>
      <c r="AN1452" s="397"/>
      <c r="AO1452" s="397"/>
      <c r="AP1452" s="397"/>
      <c r="AQ1452" s="397"/>
      <c r="AR1452" s="397"/>
      <c r="AS1452" s="397"/>
      <c r="AT1452" s="397"/>
      <c r="AU1452" s="397"/>
      <c r="AV1452" s="397"/>
      <c r="AW1452" s="397"/>
      <c r="AX1452" s="397"/>
      <c r="AY1452" s="397"/>
      <c r="AZ1452" s="397"/>
      <c r="BA1452" s="553"/>
      <c r="BB1452" s="397"/>
      <c r="BC1452" s="397"/>
      <c r="BD1452" s="397"/>
      <c r="BE1452" s="397"/>
      <c r="BF1452" s="397"/>
      <c r="BG1452" s="397"/>
      <c r="BH1452" s="397"/>
      <c r="BI1452" s="397"/>
      <c r="BJ1452" s="397"/>
      <c r="BK1452" s="397"/>
    </row>
    <row r="1453" spans="2:63" x14ac:dyDescent="0.35">
      <c r="B1453" s="80"/>
      <c r="C1453" s="119"/>
      <c r="D1453" s="119"/>
      <c r="E1453" s="202"/>
      <c r="F1453" s="119"/>
      <c r="G1453" s="120"/>
      <c r="H1453" s="41"/>
      <c r="I1453" s="41"/>
      <c r="J1453" s="944">
        <f t="shared" si="165"/>
        <v>0</v>
      </c>
      <c r="K1453" s="292">
        <f t="shared" si="166"/>
        <v>0</v>
      </c>
      <c r="L1453" s="327">
        <f>IF(I1453&lt;(INDEX(Lookup!$U$2:$U$10,MATCH($D$45,Lookup!$S$2:$S$10,0))),0,365)</f>
        <v>0</v>
      </c>
      <c r="M1453" s="292">
        <f t="shared" si="164"/>
        <v>0</v>
      </c>
      <c r="N1453" s="371"/>
      <c r="O1453" s="150"/>
      <c r="P1453" s="397"/>
      <c r="Q1453" s="555"/>
      <c r="R1453" s="576">
        <f t="shared" si="167"/>
        <v>0</v>
      </c>
      <c r="S1453" s="576">
        <f t="shared" si="168"/>
        <v>0</v>
      </c>
      <c r="T1453" s="576">
        <f t="shared" si="169"/>
        <v>0</v>
      </c>
      <c r="U1453" s="576">
        <f t="shared" si="170"/>
        <v>0</v>
      </c>
      <c r="V1453" s="553"/>
      <c r="W1453" s="553"/>
      <c r="X1453" s="553"/>
      <c r="Y1453" s="553"/>
      <c r="Z1453" s="397"/>
      <c r="AA1453" s="397"/>
      <c r="AB1453" s="397"/>
      <c r="AC1453" s="397"/>
      <c r="AD1453" s="397"/>
      <c r="AE1453" s="397"/>
      <c r="AF1453" s="397"/>
      <c r="AG1453" s="397"/>
      <c r="AH1453" s="397"/>
      <c r="AI1453" s="397"/>
      <c r="AJ1453" s="397"/>
      <c r="AK1453" s="397"/>
      <c r="AL1453" s="397"/>
      <c r="AM1453" s="397"/>
      <c r="AN1453" s="397"/>
      <c r="AO1453" s="397"/>
      <c r="AP1453" s="397"/>
      <c r="AQ1453" s="397"/>
      <c r="AR1453" s="397"/>
      <c r="AS1453" s="397"/>
      <c r="AT1453" s="397"/>
      <c r="AU1453" s="397"/>
      <c r="AV1453" s="397"/>
      <c r="AW1453" s="397"/>
      <c r="AX1453" s="397"/>
      <c r="AY1453" s="397"/>
      <c r="AZ1453" s="397"/>
      <c r="BA1453" s="553"/>
      <c r="BB1453" s="397"/>
      <c r="BC1453" s="397"/>
      <c r="BD1453" s="397"/>
      <c r="BE1453" s="397"/>
      <c r="BF1453" s="397"/>
      <c r="BG1453" s="397"/>
      <c r="BH1453" s="397"/>
      <c r="BI1453" s="397"/>
      <c r="BJ1453" s="397"/>
      <c r="BK1453" s="397"/>
    </row>
    <row r="1454" spans="2:63" x14ac:dyDescent="0.35">
      <c r="B1454" s="80"/>
      <c r="C1454" s="119"/>
      <c r="D1454" s="119"/>
      <c r="E1454" s="202"/>
      <c r="F1454" s="119"/>
      <c r="G1454" s="120"/>
      <c r="H1454" s="41"/>
      <c r="I1454" s="41"/>
      <c r="J1454" s="944">
        <f t="shared" si="165"/>
        <v>0</v>
      </c>
      <c r="K1454" s="292">
        <f t="shared" si="166"/>
        <v>0</v>
      </c>
      <c r="L1454" s="327">
        <f>IF(I1454&lt;(INDEX(Lookup!$U$2:$U$10,MATCH($D$45,Lookup!$S$2:$S$10,0))),0,365)</f>
        <v>0</v>
      </c>
      <c r="M1454" s="292">
        <f t="shared" si="164"/>
        <v>0</v>
      </c>
      <c r="N1454" s="371"/>
      <c r="O1454" s="150"/>
      <c r="P1454" s="397"/>
      <c r="Q1454" s="555"/>
      <c r="R1454" s="576">
        <f t="shared" si="167"/>
        <v>0</v>
      </c>
      <c r="S1454" s="576">
        <f t="shared" si="168"/>
        <v>0</v>
      </c>
      <c r="T1454" s="576">
        <f t="shared" si="169"/>
        <v>0</v>
      </c>
      <c r="U1454" s="576">
        <f t="shared" si="170"/>
        <v>0</v>
      </c>
      <c r="V1454" s="553"/>
      <c r="W1454" s="553"/>
      <c r="X1454" s="553"/>
      <c r="Y1454" s="553"/>
      <c r="Z1454" s="397"/>
      <c r="AA1454" s="397"/>
      <c r="AB1454" s="397"/>
      <c r="AC1454" s="397"/>
      <c r="AD1454" s="397"/>
      <c r="AE1454" s="397"/>
      <c r="AF1454" s="397"/>
      <c r="AG1454" s="397"/>
      <c r="AH1454" s="397"/>
      <c r="AI1454" s="397"/>
      <c r="AJ1454" s="397"/>
      <c r="AK1454" s="397"/>
      <c r="AL1454" s="397"/>
      <c r="AM1454" s="397"/>
      <c r="AN1454" s="397"/>
      <c r="AO1454" s="397"/>
      <c r="AP1454" s="397"/>
      <c r="AQ1454" s="397"/>
      <c r="AR1454" s="397"/>
      <c r="AS1454" s="397"/>
      <c r="AT1454" s="397"/>
      <c r="AU1454" s="397"/>
      <c r="AV1454" s="397"/>
      <c r="AW1454" s="397"/>
      <c r="AX1454" s="397"/>
      <c r="AY1454" s="397"/>
      <c r="AZ1454" s="397"/>
      <c r="BA1454" s="553"/>
      <c r="BB1454" s="397"/>
      <c r="BC1454" s="397"/>
      <c r="BD1454" s="397"/>
      <c r="BE1454" s="397"/>
      <c r="BF1454" s="397"/>
      <c r="BG1454" s="397"/>
      <c r="BH1454" s="397"/>
      <c r="BI1454" s="397"/>
      <c r="BJ1454" s="397"/>
      <c r="BK1454" s="397"/>
    </row>
    <row r="1455" spans="2:63" x14ac:dyDescent="0.35">
      <c r="B1455" s="80"/>
      <c r="C1455" s="119"/>
      <c r="D1455" s="119"/>
      <c r="E1455" s="202"/>
      <c r="F1455" s="119"/>
      <c r="G1455" s="120"/>
      <c r="H1455" s="41"/>
      <c r="I1455" s="41"/>
      <c r="J1455" s="944">
        <f t="shared" si="165"/>
        <v>0</v>
      </c>
      <c r="K1455" s="292">
        <f t="shared" si="166"/>
        <v>0</v>
      </c>
      <c r="L1455" s="327">
        <f>IF(I1455&lt;(INDEX(Lookup!$U$2:$U$10,MATCH($D$45,Lookup!$S$2:$S$10,0))),0,365)</f>
        <v>0</v>
      </c>
      <c r="M1455" s="292">
        <f t="shared" si="164"/>
        <v>0</v>
      </c>
      <c r="N1455" s="371"/>
      <c r="O1455" s="150"/>
      <c r="P1455" s="397"/>
      <c r="Q1455" s="555"/>
      <c r="R1455" s="576">
        <f t="shared" si="167"/>
        <v>0</v>
      </c>
      <c r="S1455" s="576">
        <f t="shared" si="168"/>
        <v>0</v>
      </c>
      <c r="T1455" s="576">
        <f t="shared" si="169"/>
        <v>0</v>
      </c>
      <c r="U1455" s="576">
        <f t="shared" si="170"/>
        <v>0</v>
      </c>
      <c r="V1455" s="553"/>
      <c r="W1455" s="553"/>
      <c r="X1455" s="553"/>
      <c r="Y1455" s="553"/>
      <c r="Z1455" s="397"/>
      <c r="AA1455" s="397"/>
      <c r="AB1455" s="397"/>
      <c r="AC1455" s="397"/>
      <c r="AD1455" s="397"/>
      <c r="AE1455" s="397"/>
      <c r="AF1455" s="397"/>
      <c r="AG1455" s="397"/>
      <c r="AH1455" s="397"/>
      <c r="AI1455" s="397"/>
      <c r="AJ1455" s="397"/>
      <c r="AK1455" s="397"/>
      <c r="AL1455" s="397"/>
      <c r="AM1455" s="397"/>
      <c r="AN1455" s="397"/>
      <c r="AO1455" s="397"/>
      <c r="AP1455" s="397"/>
      <c r="AQ1455" s="397"/>
      <c r="AR1455" s="397"/>
      <c r="AS1455" s="397"/>
      <c r="AT1455" s="397"/>
      <c r="AU1455" s="397"/>
      <c r="AV1455" s="397"/>
      <c r="AW1455" s="397"/>
      <c r="AX1455" s="397"/>
      <c r="AY1455" s="397"/>
      <c r="AZ1455" s="397"/>
      <c r="BA1455" s="553"/>
      <c r="BB1455" s="397"/>
      <c r="BC1455" s="397"/>
      <c r="BD1455" s="397"/>
      <c r="BE1455" s="397"/>
      <c r="BF1455" s="397"/>
      <c r="BG1455" s="397"/>
      <c r="BH1455" s="397"/>
      <c r="BI1455" s="397"/>
      <c r="BJ1455" s="397"/>
      <c r="BK1455" s="397"/>
    </row>
    <row r="1456" spans="2:63" x14ac:dyDescent="0.35">
      <c r="B1456" s="80"/>
      <c r="C1456" s="119"/>
      <c r="D1456" s="119"/>
      <c r="E1456" s="202"/>
      <c r="F1456" s="119"/>
      <c r="G1456" s="120"/>
      <c r="H1456" s="41"/>
      <c r="I1456" s="41"/>
      <c r="J1456" s="944">
        <f t="shared" si="165"/>
        <v>0</v>
      </c>
      <c r="K1456" s="292">
        <f t="shared" si="166"/>
        <v>0</v>
      </c>
      <c r="L1456" s="327">
        <f>IF(I1456&lt;(INDEX(Lookup!$U$2:$U$10,MATCH($D$45,Lookup!$S$2:$S$10,0))),0,365)</f>
        <v>0</v>
      </c>
      <c r="M1456" s="292">
        <f t="shared" ref="M1456:M1519" si="171">IF(O1456="x",0,L1456*$L$8)</f>
        <v>0</v>
      </c>
      <c r="N1456" s="371"/>
      <c r="O1456" s="150"/>
      <c r="P1456" s="397"/>
      <c r="Q1456" s="555"/>
      <c r="R1456" s="576">
        <f t="shared" si="167"/>
        <v>0</v>
      </c>
      <c r="S1456" s="576">
        <f t="shared" si="168"/>
        <v>0</v>
      </c>
      <c r="T1456" s="576">
        <f t="shared" si="169"/>
        <v>0</v>
      </c>
      <c r="U1456" s="576">
        <f t="shared" si="170"/>
        <v>0</v>
      </c>
      <c r="V1456" s="553"/>
      <c r="W1456" s="553"/>
      <c r="X1456" s="553"/>
      <c r="Y1456" s="553"/>
      <c r="Z1456" s="397"/>
      <c r="AA1456" s="397"/>
      <c r="AB1456" s="397"/>
      <c r="AC1456" s="397"/>
      <c r="AD1456" s="397"/>
      <c r="AE1456" s="397"/>
      <c r="AF1456" s="397"/>
      <c r="AG1456" s="397"/>
      <c r="AH1456" s="397"/>
      <c r="AI1456" s="397"/>
      <c r="AJ1456" s="397"/>
      <c r="AK1456" s="397"/>
      <c r="AL1456" s="397"/>
      <c r="AM1456" s="397"/>
      <c r="AN1456" s="397"/>
      <c r="AO1456" s="397"/>
      <c r="AP1456" s="397"/>
      <c r="AQ1456" s="397"/>
      <c r="AR1456" s="397"/>
      <c r="AS1456" s="397"/>
      <c r="AT1456" s="397"/>
      <c r="AU1456" s="397"/>
      <c r="AV1456" s="397"/>
      <c r="AW1456" s="397"/>
      <c r="AX1456" s="397"/>
      <c r="AY1456" s="397"/>
      <c r="AZ1456" s="397"/>
      <c r="BA1456" s="553"/>
      <c r="BB1456" s="397"/>
      <c r="BC1456" s="397"/>
      <c r="BD1456" s="397"/>
      <c r="BE1456" s="397"/>
      <c r="BF1456" s="397"/>
      <c r="BG1456" s="397"/>
      <c r="BH1456" s="397"/>
      <c r="BI1456" s="397"/>
      <c r="BJ1456" s="397"/>
      <c r="BK1456" s="397"/>
    </row>
    <row r="1457" spans="2:63" x14ac:dyDescent="0.35">
      <c r="B1457" s="80"/>
      <c r="C1457" s="119"/>
      <c r="D1457" s="119"/>
      <c r="E1457" s="202"/>
      <c r="F1457" s="119"/>
      <c r="G1457" s="120"/>
      <c r="H1457" s="41"/>
      <c r="I1457" s="41"/>
      <c r="J1457" s="944">
        <f t="shared" ref="J1457:J1520" si="172">IF(OR(H1457&lt;&gt;"",I1457&lt;&gt;""),DATEDIF(H1457,I1457,"d")+1,0)</f>
        <v>0</v>
      </c>
      <c r="K1457" s="292">
        <f t="shared" ref="K1457:K1520" si="173">J1457*$L$8</f>
        <v>0</v>
      </c>
      <c r="L1457" s="327">
        <f>IF(I1457&lt;(INDEX(Lookup!$U$2:$U$10,MATCH($D$45,Lookup!$S$2:$S$10,0))),0,365)</f>
        <v>0</v>
      </c>
      <c r="M1457" s="292">
        <f t="shared" si="171"/>
        <v>0</v>
      </c>
      <c r="N1457" s="371"/>
      <c r="O1457" s="150"/>
      <c r="P1457" s="397"/>
      <c r="Q1457" s="555"/>
      <c r="R1457" s="576">
        <f t="shared" ref="R1457:R1520" si="174">K1457*$H$33</f>
        <v>0</v>
      </c>
      <c r="S1457" s="576">
        <f t="shared" ref="S1457:S1520" si="175">M1457*$H$42</f>
        <v>0</v>
      </c>
      <c r="T1457" s="576">
        <f t="shared" ref="T1457:T1520" si="176">R1457-K1457</f>
        <v>0</v>
      </c>
      <c r="U1457" s="576">
        <f t="shared" ref="U1457:U1520" si="177">S1457-M1457</f>
        <v>0</v>
      </c>
      <c r="V1457" s="553"/>
      <c r="W1457" s="553"/>
      <c r="X1457" s="553"/>
      <c r="Y1457" s="553"/>
      <c r="Z1457" s="397"/>
      <c r="AA1457" s="397"/>
      <c r="AB1457" s="397"/>
      <c r="AC1457" s="397"/>
      <c r="AD1457" s="397"/>
      <c r="AE1457" s="397"/>
      <c r="AF1457" s="397"/>
      <c r="AG1457" s="397"/>
      <c r="AH1457" s="397"/>
      <c r="AI1457" s="397"/>
      <c r="AJ1457" s="397"/>
      <c r="AK1457" s="397"/>
      <c r="AL1457" s="397"/>
      <c r="AM1457" s="397"/>
      <c r="AN1457" s="397"/>
      <c r="AO1457" s="397"/>
      <c r="AP1457" s="397"/>
      <c r="AQ1457" s="397"/>
      <c r="AR1457" s="397"/>
      <c r="AS1457" s="397"/>
      <c r="AT1457" s="397"/>
      <c r="AU1457" s="397"/>
      <c r="AV1457" s="397"/>
      <c r="AW1457" s="397"/>
      <c r="AX1457" s="397"/>
      <c r="AY1457" s="397"/>
      <c r="AZ1457" s="397"/>
      <c r="BA1457" s="553"/>
      <c r="BB1457" s="397"/>
      <c r="BC1457" s="397"/>
      <c r="BD1457" s="397"/>
      <c r="BE1457" s="397"/>
      <c r="BF1457" s="397"/>
      <c r="BG1457" s="397"/>
      <c r="BH1457" s="397"/>
      <c r="BI1457" s="397"/>
      <c r="BJ1457" s="397"/>
      <c r="BK1457" s="397"/>
    </row>
    <row r="1458" spans="2:63" x14ac:dyDescent="0.35">
      <c r="B1458" s="80"/>
      <c r="C1458" s="119"/>
      <c r="D1458" s="119"/>
      <c r="E1458" s="202"/>
      <c r="F1458" s="119"/>
      <c r="G1458" s="120"/>
      <c r="H1458" s="41"/>
      <c r="I1458" s="41"/>
      <c r="J1458" s="944">
        <f t="shared" si="172"/>
        <v>0</v>
      </c>
      <c r="K1458" s="292">
        <f t="shared" si="173"/>
        <v>0</v>
      </c>
      <c r="L1458" s="327">
        <f>IF(I1458&lt;(INDEX(Lookup!$U$2:$U$10,MATCH($D$45,Lookup!$S$2:$S$10,0))),0,365)</f>
        <v>0</v>
      </c>
      <c r="M1458" s="292">
        <f t="shared" si="171"/>
        <v>0</v>
      </c>
      <c r="N1458" s="371"/>
      <c r="O1458" s="150"/>
      <c r="P1458" s="397"/>
      <c r="Q1458" s="555"/>
      <c r="R1458" s="576">
        <f t="shared" si="174"/>
        <v>0</v>
      </c>
      <c r="S1458" s="576">
        <f t="shared" si="175"/>
        <v>0</v>
      </c>
      <c r="T1458" s="576">
        <f t="shared" si="176"/>
        <v>0</v>
      </c>
      <c r="U1458" s="576">
        <f t="shared" si="177"/>
        <v>0</v>
      </c>
      <c r="V1458" s="553"/>
      <c r="W1458" s="553"/>
      <c r="X1458" s="553"/>
      <c r="Y1458" s="553"/>
      <c r="Z1458" s="397"/>
      <c r="AA1458" s="397"/>
      <c r="AB1458" s="397"/>
      <c r="AC1458" s="397"/>
      <c r="AD1458" s="397"/>
      <c r="AE1458" s="397"/>
      <c r="AF1458" s="397"/>
      <c r="AG1458" s="397"/>
      <c r="AH1458" s="397"/>
      <c r="AI1458" s="397"/>
      <c r="AJ1458" s="397"/>
      <c r="AK1458" s="397"/>
      <c r="AL1458" s="397"/>
      <c r="AM1458" s="397"/>
      <c r="AN1458" s="397"/>
      <c r="AO1458" s="397"/>
      <c r="AP1458" s="397"/>
      <c r="AQ1458" s="397"/>
      <c r="AR1458" s="397"/>
      <c r="AS1458" s="397"/>
      <c r="AT1458" s="397"/>
      <c r="AU1458" s="397"/>
      <c r="AV1458" s="397"/>
      <c r="AW1458" s="397"/>
      <c r="AX1458" s="397"/>
      <c r="AY1458" s="397"/>
      <c r="AZ1458" s="397"/>
      <c r="BA1458" s="553"/>
      <c r="BB1458" s="397"/>
      <c r="BC1458" s="397"/>
      <c r="BD1458" s="397"/>
      <c r="BE1458" s="397"/>
      <c r="BF1458" s="397"/>
      <c r="BG1458" s="397"/>
      <c r="BH1458" s="397"/>
      <c r="BI1458" s="397"/>
      <c r="BJ1458" s="397"/>
      <c r="BK1458" s="397"/>
    </row>
    <row r="1459" spans="2:63" x14ac:dyDescent="0.35">
      <c r="B1459" s="80"/>
      <c r="C1459" s="119"/>
      <c r="D1459" s="119"/>
      <c r="E1459" s="202"/>
      <c r="F1459" s="119"/>
      <c r="G1459" s="120"/>
      <c r="H1459" s="41"/>
      <c r="I1459" s="41"/>
      <c r="J1459" s="944">
        <f t="shared" si="172"/>
        <v>0</v>
      </c>
      <c r="K1459" s="292">
        <f t="shared" si="173"/>
        <v>0</v>
      </c>
      <c r="L1459" s="327">
        <f>IF(I1459&lt;(INDEX(Lookup!$U$2:$U$10,MATCH($D$45,Lookup!$S$2:$S$10,0))),0,365)</f>
        <v>0</v>
      </c>
      <c r="M1459" s="292">
        <f t="shared" si="171"/>
        <v>0</v>
      </c>
      <c r="N1459" s="371"/>
      <c r="O1459" s="150"/>
      <c r="P1459" s="397"/>
      <c r="Q1459" s="555"/>
      <c r="R1459" s="576">
        <f t="shared" si="174"/>
        <v>0</v>
      </c>
      <c r="S1459" s="576">
        <f t="shared" si="175"/>
        <v>0</v>
      </c>
      <c r="T1459" s="576">
        <f t="shared" si="176"/>
        <v>0</v>
      </c>
      <c r="U1459" s="576">
        <f t="shared" si="177"/>
        <v>0</v>
      </c>
      <c r="V1459" s="553"/>
      <c r="W1459" s="553"/>
      <c r="X1459" s="553"/>
      <c r="Y1459" s="553"/>
      <c r="Z1459" s="397"/>
      <c r="AA1459" s="397"/>
      <c r="AB1459" s="397"/>
      <c r="AC1459" s="397"/>
      <c r="AD1459" s="397"/>
      <c r="AE1459" s="397"/>
      <c r="AF1459" s="397"/>
      <c r="AG1459" s="397"/>
      <c r="AH1459" s="397"/>
      <c r="AI1459" s="397"/>
      <c r="AJ1459" s="397"/>
      <c r="AK1459" s="397"/>
      <c r="AL1459" s="397"/>
      <c r="AM1459" s="397"/>
      <c r="AN1459" s="397"/>
      <c r="AO1459" s="397"/>
      <c r="AP1459" s="397"/>
      <c r="AQ1459" s="397"/>
      <c r="AR1459" s="397"/>
      <c r="AS1459" s="397"/>
      <c r="AT1459" s="397"/>
      <c r="AU1459" s="397"/>
      <c r="AV1459" s="397"/>
      <c r="AW1459" s="397"/>
      <c r="AX1459" s="397"/>
      <c r="AY1459" s="397"/>
      <c r="AZ1459" s="397"/>
      <c r="BA1459" s="553"/>
      <c r="BB1459" s="397"/>
      <c r="BC1459" s="397"/>
      <c r="BD1459" s="397"/>
      <c r="BE1459" s="397"/>
      <c r="BF1459" s="397"/>
      <c r="BG1459" s="397"/>
      <c r="BH1459" s="397"/>
      <c r="BI1459" s="397"/>
      <c r="BJ1459" s="397"/>
      <c r="BK1459" s="397"/>
    </row>
    <row r="1460" spans="2:63" x14ac:dyDescent="0.35">
      <c r="B1460" s="80"/>
      <c r="C1460" s="119"/>
      <c r="D1460" s="119"/>
      <c r="E1460" s="202"/>
      <c r="F1460" s="119"/>
      <c r="G1460" s="120"/>
      <c r="H1460" s="41"/>
      <c r="I1460" s="41"/>
      <c r="J1460" s="944">
        <f t="shared" si="172"/>
        <v>0</v>
      </c>
      <c r="K1460" s="292">
        <f t="shared" si="173"/>
        <v>0</v>
      </c>
      <c r="L1460" s="327">
        <f>IF(I1460&lt;(INDEX(Lookup!$U$2:$U$10,MATCH($D$45,Lookup!$S$2:$S$10,0))),0,365)</f>
        <v>0</v>
      </c>
      <c r="M1460" s="292">
        <f t="shared" si="171"/>
        <v>0</v>
      </c>
      <c r="N1460" s="371"/>
      <c r="O1460" s="150"/>
      <c r="P1460" s="397"/>
      <c r="Q1460" s="555"/>
      <c r="R1460" s="576">
        <f t="shared" si="174"/>
        <v>0</v>
      </c>
      <c r="S1460" s="576">
        <f t="shared" si="175"/>
        <v>0</v>
      </c>
      <c r="T1460" s="576">
        <f t="shared" si="176"/>
        <v>0</v>
      </c>
      <c r="U1460" s="576">
        <f t="shared" si="177"/>
        <v>0</v>
      </c>
      <c r="V1460" s="553"/>
      <c r="W1460" s="553"/>
      <c r="X1460" s="553"/>
      <c r="Y1460" s="553"/>
      <c r="Z1460" s="397"/>
      <c r="AA1460" s="397"/>
      <c r="AB1460" s="397"/>
      <c r="AC1460" s="397"/>
      <c r="AD1460" s="397"/>
      <c r="AE1460" s="397"/>
      <c r="AF1460" s="397"/>
      <c r="AG1460" s="397"/>
      <c r="AH1460" s="397"/>
      <c r="AI1460" s="397"/>
      <c r="AJ1460" s="397"/>
      <c r="AK1460" s="397"/>
      <c r="AL1460" s="397"/>
      <c r="AM1460" s="397"/>
      <c r="AN1460" s="397"/>
      <c r="AO1460" s="397"/>
      <c r="AP1460" s="397"/>
      <c r="AQ1460" s="397"/>
      <c r="AR1460" s="397"/>
      <c r="AS1460" s="397"/>
      <c r="AT1460" s="397"/>
      <c r="AU1460" s="397"/>
      <c r="AV1460" s="397"/>
      <c r="AW1460" s="397"/>
      <c r="AX1460" s="397"/>
      <c r="AY1460" s="397"/>
      <c r="AZ1460" s="397"/>
      <c r="BA1460" s="553"/>
      <c r="BB1460" s="397"/>
      <c r="BC1460" s="397"/>
      <c r="BD1460" s="397"/>
      <c r="BE1460" s="397"/>
      <c r="BF1460" s="397"/>
      <c r="BG1460" s="397"/>
      <c r="BH1460" s="397"/>
      <c r="BI1460" s="397"/>
      <c r="BJ1460" s="397"/>
      <c r="BK1460" s="397"/>
    </row>
    <row r="1461" spans="2:63" x14ac:dyDescent="0.35">
      <c r="B1461" s="80"/>
      <c r="C1461" s="119"/>
      <c r="D1461" s="119"/>
      <c r="E1461" s="202"/>
      <c r="F1461" s="119"/>
      <c r="G1461" s="120"/>
      <c r="H1461" s="41"/>
      <c r="I1461" s="41"/>
      <c r="J1461" s="944">
        <f t="shared" si="172"/>
        <v>0</v>
      </c>
      <c r="K1461" s="292">
        <f t="shared" si="173"/>
        <v>0</v>
      </c>
      <c r="L1461" s="327">
        <f>IF(I1461&lt;(INDEX(Lookup!$U$2:$U$10,MATCH($D$45,Lookup!$S$2:$S$10,0))),0,365)</f>
        <v>0</v>
      </c>
      <c r="M1461" s="292">
        <f t="shared" si="171"/>
        <v>0</v>
      </c>
      <c r="N1461" s="371"/>
      <c r="O1461" s="150"/>
      <c r="P1461" s="397"/>
      <c r="Q1461" s="555"/>
      <c r="R1461" s="576">
        <f t="shared" si="174"/>
        <v>0</v>
      </c>
      <c r="S1461" s="576">
        <f t="shared" si="175"/>
        <v>0</v>
      </c>
      <c r="T1461" s="576">
        <f t="shared" si="176"/>
        <v>0</v>
      </c>
      <c r="U1461" s="576">
        <f t="shared" si="177"/>
        <v>0</v>
      </c>
      <c r="V1461" s="553"/>
      <c r="W1461" s="553"/>
      <c r="X1461" s="553"/>
      <c r="Y1461" s="553"/>
      <c r="Z1461" s="397"/>
      <c r="AA1461" s="397"/>
      <c r="AB1461" s="397"/>
      <c r="AC1461" s="397"/>
      <c r="AD1461" s="397"/>
      <c r="AE1461" s="397"/>
      <c r="AF1461" s="397"/>
      <c r="AG1461" s="397"/>
      <c r="AH1461" s="397"/>
      <c r="AI1461" s="397"/>
      <c r="AJ1461" s="397"/>
      <c r="AK1461" s="397"/>
      <c r="AL1461" s="397"/>
      <c r="AM1461" s="397"/>
      <c r="AN1461" s="397"/>
      <c r="AO1461" s="397"/>
      <c r="AP1461" s="397"/>
      <c r="AQ1461" s="397"/>
      <c r="AR1461" s="397"/>
      <c r="AS1461" s="397"/>
      <c r="AT1461" s="397"/>
      <c r="AU1461" s="397"/>
      <c r="AV1461" s="397"/>
      <c r="AW1461" s="397"/>
      <c r="AX1461" s="397"/>
      <c r="AY1461" s="397"/>
      <c r="AZ1461" s="397"/>
      <c r="BA1461" s="553"/>
      <c r="BB1461" s="397"/>
      <c r="BC1461" s="397"/>
      <c r="BD1461" s="397"/>
      <c r="BE1461" s="397"/>
      <c r="BF1461" s="397"/>
      <c r="BG1461" s="397"/>
      <c r="BH1461" s="397"/>
      <c r="BI1461" s="397"/>
      <c r="BJ1461" s="397"/>
      <c r="BK1461" s="397"/>
    </row>
    <row r="1462" spans="2:63" x14ac:dyDescent="0.35">
      <c r="B1462" s="80"/>
      <c r="C1462" s="119"/>
      <c r="D1462" s="119"/>
      <c r="E1462" s="202"/>
      <c r="F1462" s="119"/>
      <c r="G1462" s="120"/>
      <c r="H1462" s="41"/>
      <c r="I1462" s="41"/>
      <c r="J1462" s="944">
        <f t="shared" si="172"/>
        <v>0</v>
      </c>
      <c r="K1462" s="292">
        <f t="shared" si="173"/>
        <v>0</v>
      </c>
      <c r="L1462" s="327">
        <f>IF(I1462&lt;(INDEX(Lookup!$U$2:$U$10,MATCH($D$45,Lookup!$S$2:$S$10,0))),0,365)</f>
        <v>0</v>
      </c>
      <c r="M1462" s="292">
        <f t="shared" si="171"/>
        <v>0</v>
      </c>
      <c r="N1462" s="371"/>
      <c r="O1462" s="150"/>
      <c r="P1462" s="397"/>
      <c r="Q1462" s="555"/>
      <c r="R1462" s="576">
        <f t="shared" si="174"/>
        <v>0</v>
      </c>
      <c r="S1462" s="576">
        <f t="shared" si="175"/>
        <v>0</v>
      </c>
      <c r="T1462" s="576">
        <f t="shared" si="176"/>
        <v>0</v>
      </c>
      <c r="U1462" s="576">
        <f t="shared" si="177"/>
        <v>0</v>
      </c>
      <c r="V1462" s="553"/>
      <c r="W1462" s="553"/>
      <c r="X1462" s="553"/>
      <c r="Y1462" s="553"/>
      <c r="Z1462" s="397"/>
      <c r="AA1462" s="397"/>
      <c r="AB1462" s="397"/>
      <c r="AC1462" s="397"/>
      <c r="AD1462" s="397"/>
      <c r="AE1462" s="397"/>
      <c r="AF1462" s="397"/>
      <c r="AG1462" s="397"/>
      <c r="AH1462" s="397"/>
      <c r="AI1462" s="397"/>
      <c r="AJ1462" s="397"/>
      <c r="AK1462" s="397"/>
      <c r="AL1462" s="397"/>
      <c r="AM1462" s="397"/>
      <c r="AN1462" s="397"/>
      <c r="AO1462" s="397"/>
      <c r="AP1462" s="397"/>
      <c r="AQ1462" s="397"/>
      <c r="AR1462" s="397"/>
      <c r="AS1462" s="397"/>
      <c r="AT1462" s="397"/>
      <c r="AU1462" s="397"/>
      <c r="AV1462" s="397"/>
      <c r="AW1462" s="397"/>
      <c r="AX1462" s="397"/>
      <c r="AY1462" s="397"/>
      <c r="AZ1462" s="397"/>
      <c r="BA1462" s="553"/>
      <c r="BB1462" s="397"/>
      <c r="BC1462" s="397"/>
      <c r="BD1462" s="397"/>
      <c r="BE1462" s="397"/>
      <c r="BF1462" s="397"/>
      <c r="BG1462" s="397"/>
      <c r="BH1462" s="397"/>
      <c r="BI1462" s="397"/>
      <c r="BJ1462" s="397"/>
      <c r="BK1462" s="397"/>
    </row>
    <row r="1463" spans="2:63" x14ac:dyDescent="0.35">
      <c r="B1463" s="80"/>
      <c r="C1463" s="119"/>
      <c r="D1463" s="119"/>
      <c r="E1463" s="202"/>
      <c r="F1463" s="119"/>
      <c r="G1463" s="120"/>
      <c r="H1463" s="41"/>
      <c r="I1463" s="41"/>
      <c r="J1463" s="944">
        <f t="shared" si="172"/>
        <v>0</v>
      </c>
      <c r="K1463" s="292">
        <f t="shared" si="173"/>
        <v>0</v>
      </c>
      <c r="L1463" s="327">
        <f>IF(I1463&lt;(INDEX(Lookup!$U$2:$U$10,MATCH($D$45,Lookup!$S$2:$S$10,0))),0,365)</f>
        <v>0</v>
      </c>
      <c r="M1463" s="292">
        <f t="shared" si="171"/>
        <v>0</v>
      </c>
      <c r="N1463" s="371"/>
      <c r="O1463" s="150"/>
      <c r="P1463" s="397"/>
      <c r="Q1463" s="555"/>
      <c r="R1463" s="576">
        <f t="shared" si="174"/>
        <v>0</v>
      </c>
      <c r="S1463" s="576">
        <f t="shared" si="175"/>
        <v>0</v>
      </c>
      <c r="T1463" s="576">
        <f t="shared" si="176"/>
        <v>0</v>
      </c>
      <c r="U1463" s="576">
        <f t="shared" si="177"/>
        <v>0</v>
      </c>
      <c r="V1463" s="553"/>
      <c r="W1463" s="553"/>
      <c r="X1463" s="553"/>
      <c r="Y1463" s="553"/>
      <c r="Z1463" s="397"/>
      <c r="AA1463" s="397"/>
      <c r="AB1463" s="397"/>
      <c r="AC1463" s="397"/>
      <c r="AD1463" s="397"/>
      <c r="AE1463" s="397"/>
      <c r="AF1463" s="397"/>
      <c r="AG1463" s="397"/>
      <c r="AH1463" s="397"/>
      <c r="AI1463" s="397"/>
      <c r="AJ1463" s="397"/>
      <c r="AK1463" s="397"/>
      <c r="AL1463" s="397"/>
      <c r="AM1463" s="397"/>
      <c r="AN1463" s="397"/>
      <c r="AO1463" s="397"/>
      <c r="AP1463" s="397"/>
      <c r="AQ1463" s="397"/>
      <c r="AR1463" s="397"/>
      <c r="AS1463" s="397"/>
      <c r="AT1463" s="397"/>
      <c r="AU1463" s="397"/>
      <c r="AV1463" s="397"/>
      <c r="AW1463" s="397"/>
      <c r="AX1463" s="397"/>
      <c r="AY1463" s="397"/>
      <c r="AZ1463" s="397"/>
      <c r="BA1463" s="553"/>
      <c r="BB1463" s="397"/>
      <c r="BC1463" s="397"/>
      <c r="BD1463" s="397"/>
      <c r="BE1463" s="397"/>
      <c r="BF1463" s="397"/>
      <c r="BG1463" s="397"/>
      <c r="BH1463" s="397"/>
      <c r="BI1463" s="397"/>
      <c r="BJ1463" s="397"/>
      <c r="BK1463" s="397"/>
    </row>
    <row r="1464" spans="2:63" x14ac:dyDescent="0.35">
      <c r="B1464" s="80"/>
      <c r="C1464" s="119"/>
      <c r="D1464" s="119"/>
      <c r="E1464" s="202"/>
      <c r="F1464" s="119"/>
      <c r="G1464" s="120"/>
      <c r="H1464" s="41"/>
      <c r="I1464" s="41"/>
      <c r="J1464" s="944">
        <f t="shared" si="172"/>
        <v>0</v>
      </c>
      <c r="K1464" s="292">
        <f t="shared" si="173"/>
        <v>0</v>
      </c>
      <c r="L1464" s="327">
        <f>IF(I1464&lt;(INDEX(Lookup!$U$2:$U$10,MATCH($D$45,Lookup!$S$2:$S$10,0))),0,365)</f>
        <v>0</v>
      </c>
      <c r="M1464" s="292">
        <f t="shared" si="171"/>
        <v>0</v>
      </c>
      <c r="N1464" s="371"/>
      <c r="O1464" s="150"/>
      <c r="P1464" s="397"/>
      <c r="Q1464" s="555"/>
      <c r="R1464" s="576">
        <f t="shared" si="174"/>
        <v>0</v>
      </c>
      <c r="S1464" s="576">
        <f t="shared" si="175"/>
        <v>0</v>
      </c>
      <c r="T1464" s="576">
        <f t="shared" si="176"/>
        <v>0</v>
      </c>
      <c r="U1464" s="576">
        <f t="shared" si="177"/>
        <v>0</v>
      </c>
      <c r="V1464" s="553"/>
      <c r="W1464" s="553"/>
      <c r="X1464" s="553"/>
      <c r="Y1464" s="553"/>
      <c r="Z1464" s="397"/>
      <c r="AA1464" s="397"/>
      <c r="AB1464" s="397"/>
      <c r="AC1464" s="397"/>
      <c r="AD1464" s="397"/>
      <c r="AE1464" s="397"/>
      <c r="AF1464" s="397"/>
      <c r="AG1464" s="397"/>
      <c r="AH1464" s="397"/>
      <c r="AI1464" s="397"/>
      <c r="AJ1464" s="397"/>
      <c r="AK1464" s="397"/>
      <c r="AL1464" s="397"/>
      <c r="AM1464" s="397"/>
      <c r="AN1464" s="397"/>
      <c r="AO1464" s="397"/>
      <c r="AP1464" s="397"/>
      <c r="AQ1464" s="397"/>
      <c r="AR1464" s="397"/>
      <c r="AS1464" s="397"/>
      <c r="AT1464" s="397"/>
      <c r="AU1464" s="397"/>
      <c r="AV1464" s="397"/>
      <c r="AW1464" s="397"/>
      <c r="AX1464" s="397"/>
      <c r="AY1464" s="397"/>
      <c r="AZ1464" s="397"/>
      <c r="BA1464" s="553"/>
      <c r="BB1464" s="397"/>
      <c r="BC1464" s="397"/>
      <c r="BD1464" s="397"/>
      <c r="BE1464" s="397"/>
      <c r="BF1464" s="397"/>
      <c r="BG1464" s="397"/>
      <c r="BH1464" s="397"/>
      <c r="BI1464" s="397"/>
      <c r="BJ1464" s="397"/>
      <c r="BK1464" s="397"/>
    </row>
    <row r="1465" spans="2:63" x14ac:dyDescent="0.35">
      <c r="B1465" s="80"/>
      <c r="C1465" s="119"/>
      <c r="D1465" s="119"/>
      <c r="E1465" s="202"/>
      <c r="F1465" s="119"/>
      <c r="G1465" s="120"/>
      <c r="H1465" s="41"/>
      <c r="I1465" s="41"/>
      <c r="J1465" s="944">
        <f t="shared" si="172"/>
        <v>0</v>
      </c>
      <c r="K1465" s="292">
        <f t="shared" si="173"/>
        <v>0</v>
      </c>
      <c r="L1465" s="327">
        <f>IF(I1465&lt;(INDEX(Lookup!$U$2:$U$10,MATCH($D$45,Lookup!$S$2:$S$10,0))),0,365)</f>
        <v>0</v>
      </c>
      <c r="M1465" s="292">
        <f t="shared" si="171"/>
        <v>0</v>
      </c>
      <c r="N1465" s="371"/>
      <c r="O1465" s="150"/>
      <c r="P1465" s="397"/>
      <c r="Q1465" s="555"/>
      <c r="R1465" s="576">
        <f t="shared" si="174"/>
        <v>0</v>
      </c>
      <c r="S1465" s="576">
        <f t="shared" si="175"/>
        <v>0</v>
      </c>
      <c r="T1465" s="576">
        <f t="shared" si="176"/>
        <v>0</v>
      </c>
      <c r="U1465" s="576">
        <f t="shared" si="177"/>
        <v>0</v>
      </c>
      <c r="V1465" s="553"/>
      <c r="W1465" s="553"/>
      <c r="X1465" s="553"/>
      <c r="Y1465" s="553"/>
      <c r="Z1465" s="397"/>
      <c r="AA1465" s="397"/>
      <c r="AB1465" s="397"/>
      <c r="AC1465" s="397"/>
      <c r="AD1465" s="397"/>
      <c r="AE1465" s="397"/>
      <c r="AF1465" s="397"/>
      <c r="AG1465" s="397"/>
      <c r="AH1465" s="397"/>
      <c r="AI1465" s="397"/>
      <c r="AJ1465" s="397"/>
      <c r="AK1465" s="397"/>
      <c r="AL1465" s="397"/>
      <c r="AM1465" s="397"/>
      <c r="AN1465" s="397"/>
      <c r="AO1465" s="397"/>
      <c r="AP1465" s="397"/>
      <c r="AQ1465" s="397"/>
      <c r="AR1465" s="397"/>
      <c r="AS1465" s="397"/>
      <c r="AT1465" s="397"/>
      <c r="AU1465" s="397"/>
      <c r="AV1465" s="397"/>
      <c r="AW1465" s="397"/>
      <c r="AX1465" s="397"/>
      <c r="AY1465" s="397"/>
      <c r="AZ1465" s="397"/>
      <c r="BA1465" s="553"/>
      <c r="BB1465" s="397"/>
      <c r="BC1465" s="397"/>
      <c r="BD1465" s="397"/>
      <c r="BE1465" s="397"/>
      <c r="BF1465" s="397"/>
      <c r="BG1465" s="397"/>
      <c r="BH1465" s="397"/>
      <c r="BI1465" s="397"/>
      <c r="BJ1465" s="397"/>
      <c r="BK1465" s="397"/>
    </row>
    <row r="1466" spans="2:63" x14ac:dyDescent="0.35">
      <c r="B1466" s="80"/>
      <c r="C1466" s="119"/>
      <c r="D1466" s="119"/>
      <c r="E1466" s="202"/>
      <c r="F1466" s="119"/>
      <c r="G1466" s="120"/>
      <c r="H1466" s="41"/>
      <c r="I1466" s="41"/>
      <c r="J1466" s="944">
        <f t="shared" si="172"/>
        <v>0</v>
      </c>
      <c r="K1466" s="292">
        <f t="shared" si="173"/>
        <v>0</v>
      </c>
      <c r="L1466" s="327">
        <f>IF(I1466&lt;(INDEX(Lookup!$U$2:$U$10,MATCH($D$45,Lookup!$S$2:$S$10,0))),0,365)</f>
        <v>0</v>
      </c>
      <c r="M1466" s="292">
        <f t="shared" si="171"/>
        <v>0</v>
      </c>
      <c r="N1466" s="371"/>
      <c r="O1466" s="150"/>
      <c r="P1466" s="397"/>
      <c r="Q1466" s="555"/>
      <c r="R1466" s="576">
        <f t="shared" si="174"/>
        <v>0</v>
      </c>
      <c r="S1466" s="576">
        <f t="shared" si="175"/>
        <v>0</v>
      </c>
      <c r="T1466" s="576">
        <f t="shared" si="176"/>
        <v>0</v>
      </c>
      <c r="U1466" s="576">
        <f t="shared" si="177"/>
        <v>0</v>
      </c>
      <c r="V1466" s="553"/>
      <c r="W1466" s="553"/>
      <c r="X1466" s="553"/>
      <c r="Y1466" s="553"/>
      <c r="Z1466" s="397"/>
      <c r="AA1466" s="397"/>
      <c r="AB1466" s="397"/>
      <c r="AC1466" s="397"/>
      <c r="AD1466" s="397"/>
      <c r="AE1466" s="397"/>
      <c r="AF1466" s="397"/>
      <c r="AG1466" s="397"/>
      <c r="AH1466" s="397"/>
      <c r="AI1466" s="397"/>
      <c r="AJ1466" s="397"/>
      <c r="AK1466" s="397"/>
      <c r="AL1466" s="397"/>
      <c r="AM1466" s="397"/>
      <c r="AN1466" s="397"/>
      <c r="AO1466" s="397"/>
      <c r="AP1466" s="397"/>
      <c r="AQ1466" s="397"/>
      <c r="AR1466" s="397"/>
      <c r="AS1466" s="397"/>
      <c r="AT1466" s="397"/>
      <c r="AU1466" s="397"/>
      <c r="AV1466" s="397"/>
      <c r="AW1466" s="397"/>
      <c r="AX1466" s="397"/>
      <c r="AY1466" s="397"/>
      <c r="AZ1466" s="397"/>
      <c r="BA1466" s="553"/>
      <c r="BB1466" s="397"/>
      <c r="BC1466" s="397"/>
      <c r="BD1466" s="397"/>
      <c r="BE1466" s="397"/>
      <c r="BF1466" s="397"/>
      <c r="BG1466" s="397"/>
      <c r="BH1466" s="397"/>
      <c r="BI1466" s="397"/>
      <c r="BJ1466" s="397"/>
      <c r="BK1466" s="397"/>
    </row>
    <row r="1467" spans="2:63" x14ac:dyDescent="0.35">
      <c r="B1467" s="80"/>
      <c r="C1467" s="119"/>
      <c r="D1467" s="119"/>
      <c r="E1467" s="202"/>
      <c r="F1467" s="119"/>
      <c r="G1467" s="120"/>
      <c r="H1467" s="41"/>
      <c r="I1467" s="41"/>
      <c r="J1467" s="944">
        <f t="shared" si="172"/>
        <v>0</v>
      </c>
      <c r="K1467" s="292">
        <f t="shared" si="173"/>
        <v>0</v>
      </c>
      <c r="L1467" s="327">
        <f>IF(I1467&lt;(INDEX(Lookup!$U$2:$U$10,MATCH($D$45,Lookup!$S$2:$S$10,0))),0,365)</f>
        <v>0</v>
      </c>
      <c r="M1467" s="292">
        <f t="shared" si="171"/>
        <v>0</v>
      </c>
      <c r="N1467" s="371"/>
      <c r="O1467" s="150"/>
      <c r="P1467" s="397"/>
      <c r="Q1467" s="555"/>
      <c r="R1467" s="576">
        <f t="shared" si="174"/>
        <v>0</v>
      </c>
      <c r="S1467" s="576">
        <f t="shared" si="175"/>
        <v>0</v>
      </c>
      <c r="T1467" s="576">
        <f t="shared" si="176"/>
        <v>0</v>
      </c>
      <c r="U1467" s="576">
        <f t="shared" si="177"/>
        <v>0</v>
      </c>
      <c r="V1467" s="553"/>
      <c r="W1467" s="553"/>
      <c r="X1467" s="553"/>
      <c r="Y1467" s="553"/>
      <c r="Z1467" s="397"/>
      <c r="AA1467" s="397"/>
      <c r="AB1467" s="397"/>
      <c r="AC1467" s="397"/>
      <c r="AD1467" s="397"/>
      <c r="AE1467" s="397"/>
      <c r="AF1467" s="397"/>
      <c r="AG1467" s="397"/>
      <c r="AH1467" s="397"/>
      <c r="AI1467" s="397"/>
      <c r="AJ1467" s="397"/>
      <c r="AK1467" s="397"/>
      <c r="AL1467" s="397"/>
      <c r="AM1467" s="397"/>
      <c r="AN1467" s="397"/>
      <c r="AO1467" s="397"/>
      <c r="AP1467" s="397"/>
      <c r="AQ1467" s="397"/>
      <c r="AR1467" s="397"/>
      <c r="AS1467" s="397"/>
      <c r="AT1467" s="397"/>
      <c r="AU1467" s="397"/>
      <c r="AV1467" s="397"/>
      <c r="AW1467" s="397"/>
      <c r="AX1467" s="397"/>
      <c r="AY1467" s="397"/>
      <c r="AZ1467" s="397"/>
      <c r="BA1467" s="553"/>
      <c r="BB1467" s="397"/>
      <c r="BC1467" s="397"/>
      <c r="BD1467" s="397"/>
      <c r="BE1467" s="397"/>
      <c r="BF1467" s="397"/>
      <c r="BG1467" s="397"/>
      <c r="BH1467" s="397"/>
      <c r="BI1467" s="397"/>
      <c r="BJ1467" s="397"/>
      <c r="BK1467" s="397"/>
    </row>
    <row r="1468" spans="2:63" x14ac:dyDescent="0.35">
      <c r="B1468" s="80"/>
      <c r="C1468" s="119"/>
      <c r="D1468" s="119"/>
      <c r="E1468" s="202"/>
      <c r="F1468" s="119"/>
      <c r="G1468" s="120"/>
      <c r="H1468" s="41"/>
      <c r="I1468" s="41"/>
      <c r="J1468" s="944">
        <f t="shared" si="172"/>
        <v>0</v>
      </c>
      <c r="K1468" s="292">
        <f t="shared" si="173"/>
        <v>0</v>
      </c>
      <c r="L1468" s="327">
        <f>IF(I1468&lt;(INDEX(Lookup!$U$2:$U$10,MATCH($D$45,Lookup!$S$2:$S$10,0))),0,365)</f>
        <v>0</v>
      </c>
      <c r="M1468" s="292">
        <f t="shared" si="171"/>
        <v>0</v>
      </c>
      <c r="N1468" s="371"/>
      <c r="O1468" s="150"/>
      <c r="P1468" s="397"/>
      <c r="Q1468" s="555"/>
      <c r="R1468" s="576">
        <f t="shared" si="174"/>
        <v>0</v>
      </c>
      <c r="S1468" s="576">
        <f t="shared" si="175"/>
        <v>0</v>
      </c>
      <c r="T1468" s="576">
        <f t="shared" si="176"/>
        <v>0</v>
      </c>
      <c r="U1468" s="576">
        <f t="shared" si="177"/>
        <v>0</v>
      </c>
      <c r="V1468" s="553"/>
      <c r="W1468" s="553"/>
      <c r="X1468" s="553"/>
      <c r="Y1468" s="553"/>
      <c r="Z1468" s="397"/>
      <c r="AA1468" s="397"/>
      <c r="AB1468" s="397"/>
      <c r="AC1468" s="397"/>
      <c r="AD1468" s="397"/>
      <c r="AE1468" s="397"/>
      <c r="AF1468" s="397"/>
      <c r="AG1468" s="397"/>
      <c r="AH1468" s="397"/>
      <c r="AI1468" s="397"/>
      <c r="AJ1468" s="397"/>
      <c r="AK1468" s="397"/>
      <c r="AL1468" s="397"/>
      <c r="AM1468" s="397"/>
      <c r="AN1468" s="397"/>
      <c r="AO1468" s="397"/>
      <c r="AP1468" s="397"/>
      <c r="AQ1468" s="397"/>
      <c r="AR1468" s="397"/>
      <c r="AS1468" s="397"/>
      <c r="AT1468" s="397"/>
      <c r="AU1468" s="397"/>
      <c r="AV1468" s="397"/>
      <c r="AW1468" s="397"/>
      <c r="AX1468" s="397"/>
      <c r="AY1468" s="397"/>
      <c r="AZ1468" s="397"/>
      <c r="BA1468" s="553"/>
      <c r="BB1468" s="397"/>
      <c r="BC1468" s="397"/>
      <c r="BD1468" s="397"/>
      <c r="BE1468" s="397"/>
      <c r="BF1468" s="397"/>
      <c r="BG1468" s="397"/>
      <c r="BH1468" s="397"/>
      <c r="BI1468" s="397"/>
      <c r="BJ1468" s="397"/>
      <c r="BK1468" s="397"/>
    </row>
    <row r="1469" spans="2:63" x14ac:dyDescent="0.35">
      <c r="B1469" s="80"/>
      <c r="C1469" s="119"/>
      <c r="D1469" s="119"/>
      <c r="E1469" s="202"/>
      <c r="F1469" s="119"/>
      <c r="G1469" s="120"/>
      <c r="H1469" s="41"/>
      <c r="I1469" s="41"/>
      <c r="J1469" s="944">
        <f t="shared" si="172"/>
        <v>0</v>
      </c>
      <c r="K1469" s="292">
        <f t="shared" si="173"/>
        <v>0</v>
      </c>
      <c r="L1469" s="327">
        <f>IF(I1469&lt;(INDEX(Lookup!$U$2:$U$10,MATCH($D$45,Lookup!$S$2:$S$10,0))),0,365)</f>
        <v>0</v>
      </c>
      <c r="M1469" s="292">
        <f t="shared" si="171"/>
        <v>0</v>
      </c>
      <c r="N1469" s="371"/>
      <c r="O1469" s="150"/>
      <c r="P1469" s="397"/>
      <c r="Q1469" s="555"/>
      <c r="R1469" s="576">
        <f t="shared" si="174"/>
        <v>0</v>
      </c>
      <c r="S1469" s="576">
        <f t="shared" si="175"/>
        <v>0</v>
      </c>
      <c r="T1469" s="576">
        <f t="shared" si="176"/>
        <v>0</v>
      </c>
      <c r="U1469" s="576">
        <f t="shared" si="177"/>
        <v>0</v>
      </c>
      <c r="V1469" s="553"/>
      <c r="W1469" s="553"/>
      <c r="X1469" s="553"/>
      <c r="Y1469" s="553"/>
      <c r="Z1469" s="397"/>
      <c r="AA1469" s="397"/>
      <c r="AB1469" s="397"/>
      <c r="AC1469" s="397"/>
      <c r="AD1469" s="397"/>
      <c r="AE1469" s="397"/>
      <c r="AF1469" s="397"/>
      <c r="AG1469" s="397"/>
      <c r="AH1469" s="397"/>
      <c r="AI1469" s="397"/>
      <c r="AJ1469" s="397"/>
      <c r="AK1469" s="397"/>
      <c r="AL1469" s="397"/>
      <c r="AM1469" s="397"/>
      <c r="AN1469" s="397"/>
      <c r="AO1469" s="397"/>
      <c r="AP1469" s="397"/>
      <c r="AQ1469" s="397"/>
      <c r="AR1469" s="397"/>
      <c r="AS1469" s="397"/>
      <c r="AT1469" s="397"/>
      <c r="AU1469" s="397"/>
      <c r="AV1469" s="397"/>
      <c r="AW1469" s="397"/>
      <c r="AX1469" s="397"/>
      <c r="AY1469" s="397"/>
      <c r="AZ1469" s="397"/>
      <c r="BA1469" s="553"/>
      <c r="BB1469" s="397"/>
      <c r="BC1469" s="397"/>
      <c r="BD1469" s="397"/>
      <c r="BE1469" s="397"/>
      <c r="BF1469" s="397"/>
      <c r="BG1469" s="397"/>
      <c r="BH1469" s="397"/>
      <c r="BI1469" s="397"/>
      <c r="BJ1469" s="397"/>
      <c r="BK1469" s="397"/>
    </row>
    <row r="1470" spans="2:63" x14ac:dyDescent="0.35">
      <c r="B1470" s="80"/>
      <c r="C1470" s="119"/>
      <c r="D1470" s="119"/>
      <c r="E1470" s="202"/>
      <c r="F1470" s="119"/>
      <c r="G1470" s="120"/>
      <c r="H1470" s="41"/>
      <c r="I1470" s="41"/>
      <c r="J1470" s="944">
        <f t="shared" si="172"/>
        <v>0</v>
      </c>
      <c r="K1470" s="292">
        <f t="shared" si="173"/>
        <v>0</v>
      </c>
      <c r="L1470" s="327">
        <f>IF(I1470&lt;(INDEX(Lookup!$U$2:$U$10,MATCH($D$45,Lookup!$S$2:$S$10,0))),0,365)</f>
        <v>0</v>
      </c>
      <c r="M1470" s="292">
        <f t="shared" si="171"/>
        <v>0</v>
      </c>
      <c r="N1470" s="371"/>
      <c r="O1470" s="150"/>
      <c r="P1470" s="397"/>
      <c r="Q1470" s="555"/>
      <c r="R1470" s="576">
        <f t="shared" si="174"/>
        <v>0</v>
      </c>
      <c r="S1470" s="576">
        <f t="shared" si="175"/>
        <v>0</v>
      </c>
      <c r="T1470" s="576">
        <f t="shared" si="176"/>
        <v>0</v>
      </c>
      <c r="U1470" s="576">
        <f t="shared" si="177"/>
        <v>0</v>
      </c>
      <c r="V1470" s="553"/>
      <c r="W1470" s="553"/>
      <c r="X1470" s="553"/>
      <c r="Y1470" s="553"/>
      <c r="Z1470" s="397"/>
      <c r="AA1470" s="397"/>
      <c r="AB1470" s="397"/>
      <c r="AC1470" s="397"/>
      <c r="AD1470" s="397"/>
      <c r="AE1470" s="397"/>
      <c r="AF1470" s="397"/>
      <c r="AG1470" s="397"/>
      <c r="AH1470" s="397"/>
      <c r="AI1470" s="397"/>
      <c r="AJ1470" s="397"/>
      <c r="AK1470" s="397"/>
      <c r="AL1470" s="397"/>
      <c r="AM1470" s="397"/>
      <c r="AN1470" s="397"/>
      <c r="AO1470" s="397"/>
      <c r="AP1470" s="397"/>
      <c r="AQ1470" s="397"/>
      <c r="AR1470" s="397"/>
      <c r="AS1470" s="397"/>
      <c r="AT1470" s="397"/>
      <c r="AU1470" s="397"/>
      <c r="AV1470" s="397"/>
      <c r="AW1470" s="397"/>
      <c r="AX1470" s="397"/>
      <c r="AY1470" s="397"/>
      <c r="AZ1470" s="397"/>
      <c r="BA1470" s="553"/>
      <c r="BB1470" s="397"/>
      <c r="BC1470" s="397"/>
      <c r="BD1470" s="397"/>
      <c r="BE1470" s="397"/>
      <c r="BF1470" s="397"/>
      <c r="BG1470" s="397"/>
      <c r="BH1470" s="397"/>
      <c r="BI1470" s="397"/>
      <c r="BJ1470" s="397"/>
      <c r="BK1470" s="397"/>
    </row>
    <row r="1471" spans="2:63" x14ac:dyDescent="0.35">
      <c r="B1471" s="80"/>
      <c r="C1471" s="119"/>
      <c r="D1471" s="119"/>
      <c r="E1471" s="202"/>
      <c r="F1471" s="119"/>
      <c r="G1471" s="120"/>
      <c r="H1471" s="41"/>
      <c r="I1471" s="41"/>
      <c r="J1471" s="944">
        <f t="shared" si="172"/>
        <v>0</v>
      </c>
      <c r="K1471" s="292">
        <f t="shared" si="173"/>
        <v>0</v>
      </c>
      <c r="L1471" s="327">
        <f>IF(I1471&lt;(INDEX(Lookup!$U$2:$U$10,MATCH($D$45,Lookup!$S$2:$S$10,0))),0,365)</f>
        <v>0</v>
      </c>
      <c r="M1471" s="292">
        <f t="shared" si="171"/>
        <v>0</v>
      </c>
      <c r="N1471" s="371"/>
      <c r="O1471" s="150"/>
      <c r="P1471" s="397"/>
      <c r="Q1471" s="555"/>
      <c r="R1471" s="576">
        <f t="shared" si="174"/>
        <v>0</v>
      </c>
      <c r="S1471" s="576">
        <f t="shared" si="175"/>
        <v>0</v>
      </c>
      <c r="T1471" s="576">
        <f t="shared" si="176"/>
        <v>0</v>
      </c>
      <c r="U1471" s="576">
        <f t="shared" si="177"/>
        <v>0</v>
      </c>
      <c r="V1471" s="553"/>
      <c r="W1471" s="553"/>
      <c r="X1471" s="553"/>
      <c r="Y1471" s="553"/>
      <c r="Z1471" s="397"/>
      <c r="AA1471" s="397"/>
      <c r="AB1471" s="397"/>
      <c r="AC1471" s="397"/>
      <c r="AD1471" s="397"/>
      <c r="AE1471" s="397"/>
      <c r="AF1471" s="397"/>
      <c r="AG1471" s="397"/>
      <c r="AH1471" s="397"/>
      <c r="AI1471" s="397"/>
      <c r="AJ1471" s="397"/>
      <c r="AK1471" s="397"/>
      <c r="AL1471" s="397"/>
      <c r="AM1471" s="397"/>
      <c r="AN1471" s="397"/>
      <c r="AO1471" s="397"/>
      <c r="AP1471" s="397"/>
      <c r="AQ1471" s="397"/>
      <c r="AR1471" s="397"/>
      <c r="AS1471" s="397"/>
      <c r="AT1471" s="397"/>
      <c r="AU1471" s="397"/>
      <c r="AV1471" s="397"/>
      <c r="AW1471" s="397"/>
      <c r="AX1471" s="397"/>
      <c r="AY1471" s="397"/>
      <c r="AZ1471" s="397"/>
      <c r="BA1471" s="553"/>
      <c r="BB1471" s="397"/>
      <c r="BC1471" s="397"/>
      <c r="BD1471" s="397"/>
      <c r="BE1471" s="397"/>
      <c r="BF1471" s="397"/>
      <c r="BG1471" s="397"/>
      <c r="BH1471" s="397"/>
      <c r="BI1471" s="397"/>
      <c r="BJ1471" s="397"/>
      <c r="BK1471" s="397"/>
    </row>
    <row r="1472" spans="2:63" x14ac:dyDescent="0.35">
      <c r="B1472" s="80"/>
      <c r="C1472" s="119"/>
      <c r="D1472" s="119"/>
      <c r="E1472" s="202"/>
      <c r="F1472" s="119"/>
      <c r="G1472" s="120"/>
      <c r="H1472" s="41"/>
      <c r="I1472" s="41"/>
      <c r="J1472" s="944">
        <f t="shared" si="172"/>
        <v>0</v>
      </c>
      <c r="K1472" s="292">
        <f t="shared" si="173"/>
        <v>0</v>
      </c>
      <c r="L1472" s="327">
        <f>IF(I1472&lt;(INDEX(Lookup!$U$2:$U$10,MATCH($D$45,Lookup!$S$2:$S$10,0))),0,365)</f>
        <v>0</v>
      </c>
      <c r="M1472" s="292">
        <f t="shared" si="171"/>
        <v>0</v>
      </c>
      <c r="N1472" s="371"/>
      <c r="O1472" s="150"/>
      <c r="P1472" s="397"/>
      <c r="Q1472" s="555"/>
      <c r="R1472" s="576">
        <f t="shared" si="174"/>
        <v>0</v>
      </c>
      <c r="S1472" s="576">
        <f t="shared" si="175"/>
        <v>0</v>
      </c>
      <c r="T1472" s="576">
        <f t="shared" si="176"/>
        <v>0</v>
      </c>
      <c r="U1472" s="576">
        <f t="shared" si="177"/>
        <v>0</v>
      </c>
      <c r="V1472" s="553"/>
      <c r="W1472" s="553"/>
      <c r="X1472" s="553"/>
      <c r="Y1472" s="553"/>
      <c r="Z1472" s="397"/>
      <c r="AA1472" s="397"/>
      <c r="AB1472" s="397"/>
      <c r="AC1472" s="397"/>
      <c r="AD1472" s="397"/>
      <c r="AE1472" s="397"/>
      <c r="AF1472" s="397"/>
      <c r="AG1472" s="397"/>
      <c r="AH1472" s="397"/>
      <c r="AI1472" s="397"/>
      <c r="AJ1472" s="397"/>
      <c r="AK1472" s="397"/>
      <c r="AL1472" s="397"/>
      <c r="AM1472" s="397"/>
      <c r="AN1472" s="397"/>
      <c r="AO1472" s="397"/>
      <c r="AP1472" s="397"/>
      <c r="AQ1472" s="397"/>
      <c r="AR1472" s="397"/>
      <c r="AS1472" s="397"/>
      <c r="AT1472" s="397"/>
      <c r="AU1472" s="397"/>
      <c r="AV1472" s="397"/>
      <c r="AW1472" s="397"/>
      <c r="AX1472" s="397"/>
      <c r="AY1472" s="397"/>
      <c r="AZ1472" s="397"/>
      <c r="BA1472" s="553"/>
      <c r="BB1472" s="397"/>
      <c r="BC1472" s="397"/>
      <c r="BD1472" s="397"/>
      <c r="BE1472" s="397"/>
      <c r="BF1472" s="397"/>
      <c r="BG1472" s="397"/>
      <c r="BH1472" s="397"/>
      <c r="BI1472" s="397"/>
      <c r="BJ1472" s="397"/>
      <c r="BK1472" s="397"/>
    </row>
    <row r="1473" spans="2:63" x14ac:dyDescent="0.35">
      <c r="B1473" s="80"/>
      <c r="C1473" s="119"/>
      <c r="D1473" s="119"/>
      <c r="E1473" s="202"/>
      <c r="F1473" s="119"/>
      <c r="G1473" s="120"/>
      <c r="H1473" s="41"/>
      <c r="I1473" s="41"/>
      <c r="J1473" s="944">
        <f t="shared" si="172"/>
        <v>0</v>
      </c>
      <c r="K1473" s="292">
        <f t="shared" si="173"/>
        <v>0</v>
      </c>
      <c r="L1473" s="327">
        <f>IF(I1473&lt;(INDEX(Lookup!$U$2:$U$10,MATCH($D$45,Lookup!$S$2:$S$10,0))),0,365)</f>
        <v>0</v>
      </c>
      <c r="M1473" s="292">
        <f t="shared" si="171"/>
        <v>0</v>
      </c>
      <c r="N1473" s="371"/>
      <c r="O1473" s="150"/>
      <c r="P1473" s="397"/>
      <c r="Q1473" s="555"/>
      <c r="R1473" s="576">
        <f t="shared" si="174"/>
        <v>0</v>
      </c>
      <c r="S1473" s="576">
        <f t="shared" si="175"/>
        <v>0</v>
      </c>
      <c r="T1473" s="576">
        <f t="shared" si="176"/>
        <v>0</v>
      </c>
      <c r="U1473" s="576">
        <f t="shared" si="177"/>
        <v>0</v>
      </c>
      <c r="V1473" s="553"/>
      <c r="W1473" s="553"/>
      <c r="X1473" s="553"/>
      <c r="Y1473" s="553"/>
      <c r="Z1473" s="397"/>
      <c r="AA1473" s="397"/>
      <c r="AB1473" s="397"/>
      <c r="AC1473" s="397"/>
      <c r="AD1473" s="397"/>
      <c r="AE1473" s="397"/>
      <c r="AF1473" s="397"/>
      <c r="AG1473" s="397"/>
      <c r="AH1473" s="397"/>
      <c r="AI1473" s="397"/>
      <c r="AJ1473" s="397"/>
      <c r="AK1473" s="397"/>
      <c r="AL1473" s="397"/>
      <c r="AM1473" s="397"/>
      <c r="AN1473" s="397"/>
      <c r="AO1473" s="397"/>
      <c r="AP1473" s="397"/>
      <c r="AQ1473" s="397"/>
      <c r="AR1473" s="397"/>
      <c r="AS1473" s="397"/>
      <c r="AT1473" s="397"/>
      <c r="AU1473" s="397"/>
      <c r="AV1473" s="397"/>
      <c r="AW1473" s="397"/>
      <c r="AX1473" s="397"/>
      <c r="AY1473" s="397"/>
      <c r="AZ1473" s="397"/>
      <c r="BA1473" s="553"/>
      <c r="BB1473" s="397"/>
      <c r="BC1473" s="397"/>
      <c r="BD1473" s="397"/>
      <c r="BE1473" s="397"/>
      <c r="BF1473" s="397"/>
      <c r="BG1473" s="397"/>
      <c r="BH1473" s="397"/>
      <c r="BI1473" s="397"/>
      <c r="BJ1473" s="397"/>
      <c r="BK1473" s="397"/>
    </row>
    <row r="1474" spans="2:63" x14ac:dyDescent="0.35">
      <c r="B1474" s="80"/>
      <c r="C1474" s="119"/>
      <c r="D1474" s="119"/>
      <c r="E1474" s="202"/>
      <c r="F1474" s="119"/>
      <c r="G1474" s="120"/>
      <c r="H1474" s="41"/>
      <c r="I1474" s="41"/>
      <c r="J1474" s="944">
        <f t="shared" si="172"/>
        <v>0</v>
      </c>
      <c r="K1474" s="292">
        <f t="shared" si="173"/>
        <v>0</v>
      </c>
      <c r="L1474" s="327">
        <f>IF(I1474&lt;(INDEX(Lookup!$U$2:$U$10,MATCH($D$45,Lookup!$S$2:$S$10,0))),0,365)</f>
        <v>0</v>
      </c>
      <c r="M1474" s="292">
        <f t="shared" si="171"/>
        <v>0</v>
      </c>
      <c r="N1474" s="371"/>
      <c r="O1474" s="150"/>
      <c r="P1474" s="397"/>
      <c r="Q1474" s="555"/>
      <c r="R1474" s="576">
        <f t="shared" si="174"/>
        <v>0</v>
      </c>
      <c r="S1474" s="576">
        <f t="shared" si="175"/>
        <v>0</v>
      </c>
      <c r="T1474" s="576">
        <f t="shared" si="176"/>
        <v>0</v>
      </c>
      <c r="U1474" s="576">
        <f t="shared" si="177"/>
        <v>0</v>
      </c>
      <c r="V1474" s="553"/>
      <c r="W1474" s="553"/>
      <c r="X1474" s="553"/>
      <c r="Y1474" s="553"/>
      <c r="Z1474" s="397"/>
      <c r="AA1474" s="397"/>
      <c r="AB1474" s="397"/>
      <c r="AC1474" s="397"/>
      <c r="AD1474" s="397"/>
      <c r="AE1474" s="397"/>
      <c r="AF1474" s="397"/>
      <c r="AG1474" s="397"/>
      <c r="AH1474" s="397"/>
      <c r="AI1474" s="397"/>
      <c r="AJ1474" s="397"/>
      <c r="AK1474" s="397"/>
      <c r="AL1474" s="397"/>
      <c r="AM1474" s="397"/>
      <c r="AN1474" s="397"/>
      <c r="AO1474" s="397"/>
      <c r="AP1474" s="397"/>
      <c r="AQ1474" s="397"/>
      <c r="AR1474" s="397"/>
      <c r="AS1474" s="397"/>
      <c r="AT1474" s="397"/>
      <c r="AU1474" s="397"/>
      <c r="AV1474" s="397"/>
      <c r="AW1474" s="397"/>
      <c r="AX1474" s="397"/>
      <c r="AY1474" s="397"/>
      <c r="AZ1474" s="397"/>
      <c r="BA1474" s="553"/>
      <c r="BB1474" s="397"/>
      <c r="BC1474" s="397"/>
      <c r="BD1474" s="397"/>
      <c r="BE1474" s="397"/>
      <c r="BF1474" s="397"/>
      <c r="BG1474" s="397"/>
      <c r="BH1474" s="397"/>
      <c r="BI1474" s="397"/>
      <c r="BJ1474" s="397"/>
      <c r="BK1474" s="397"/>
    </row>
    <row r="1475" spans="2:63" x14ac:dyDescent="0.35">
      <c r="B1475" s="80"/>
      <c r="C1475" s="119"/>
      <c r="D1475" s="119"/>
      <c r="E1475" s="202"/>
      <c r="F1475" s="119"/>
      <c r="G1475" s="120"/>
      <c r="H1475" s="41"/>
      <c r="I1475" s="41"/>
      <c r="J1475" s="944">
        <f t="shared" si="172"/>
        <v>0</v>
      </c>
      <c r="K1475" s="292">
        <f t="shared" si="173"/>
        <v>0</v>
      </c>
      <c r="L1475" s="327">
        <f>IF(I1475&lt;(INDEX(Lookup!$U$2:$U$10,MATCH($D$45,Lookup!$S$2:$S$10,0))),0,365)</f>
        <v>0</v>
      </c>
      <c r="M1475" s="292">
        <f t="shared" si="171"/>
        <v>0</v>
      </c>
      <c r="N1475" s="371"/>
      <c r="O1475" s="150"/>
      <c r="P1475" s="397"/>
      <c r="Q1475" s="555"/>
      <c r="R1475" s="576">
        <f t="shared" si="174"/>
        <v>0</v>
      </c>
      <c r="S1475" s="576">
        <f t="shared" si="175"/>
        <v>0</v>
      </c>
      <c r="T1475" s="576">
        <f t="shared" si="176"/>
        <v>0</v>
      </c>
      <c r="U1475" s="576">
        <f t="shared" si="177"/>
        <v>0</v>
      </c>
      <c r="V1475" s="553"/>
      <c r="W1475" s="553"/>
      <c r="X1475" s="553"/>
      <c r="Y1475" s="553"/>
      <c r="Z1475" s="397"/>
      <c r="AA1475" s="397"/>
      <c r="AB1475" s="397"/>
      <c r="AC1475" s="397"/>
      <c r="AD1475" s="397"/>
      <c r="AE1475" s="397"/>
      <c r="AF1475" s="397"/>
      <c r="AG1475" s="397"/>
      <c r="AH1475" s="397"/>
      <c r="AI1475" s="397"/>
      <c r="AJ1475" s="397"/>
      <c r="AK1475" s="397"/>
      <c r="AL1475" s="397"/>
      <c r="AM1475" s="397"/>
      <c r="AN1475" s="397"/>
      <c r="AO1475" s="397"/>
      <c r="AP1475" s="397"/>
      <c r="AQ1475" s="397"/>
      <c r="AR1475" s="397"/>
      <c r="AS1475" s="397"/>
      <c r="AT1475" s="397"/>
      <c r="AU1475" s="397"/>
      <c r="AV1475" s="397"/>
      <c r="AW1475" s="397"/>
      <c r="AX1475" s="397"/>
      <c r="AY1475" s="397"/>
      <c r="AZ1475" s="397"/>
      <c r="BA1475" s="553"/>
      <c r="BB1475" s="397"/>
      <c r="BC1475" s="397"/>
      <c r="BD1475" s="397"/>
      <c r="BE1475" s="397"/>
      <c r="BF1475" s="397"/>
      <c r="BG1475" s="397"/>
      <c r="BH1475" s="397"/>
      <c r="BI1475" s="397"/>
      <c r="BJ1475" s="397"/>
      <c r="BK1475" s="397"/>
    </row>
    <row r="1476" spans="2:63" x14ac:dyDescent="0.35">
      <c r="B1476" s="80"/>
      <c r="C1476" s="119"/>
      <c r="D1476" s="119"/>
      <c r="E1476" s="202"/>
      <c r="F1476" s="119"/>
      <c r="G1476" s="120"/>
      <c r="H1476" s="41"/>
      <c r="I1476" s="41"/>
      <c r="J1476" s="944">
        <f t="shared" si="172"/>
        <v>0</v>
      </c>
      <c r="K1476" s="292">
        <f t="shared" si="173"/>
        <v>0</v>
      </c>
      <c r="L1476" s="327">
        <f>IF(I1476&lt;(INDEX(Lookup!$U$2:$U$10,MATCH($D$45,Lookup!$S$2:$S$10,0))),0,365)</f>
        <v>0</v>
      </c>
      <c r="M1476" s="292">
        <f t="shared" si="171"/>
        <v>0</v>
      </c>
      <c r="N1476" s="371"/>
      <c r="O1476" s="150"/>
      <c r="P1476" s="397"/>
      <c r="Q1476" s="555"/>
      <c r="R1476" s="576">
        <f t="shared" si="174"/>
        <v>0</v>
      </c>
      <c r="S1476" s="576">
        <f t="shared" si="175"/>
        <v>0</v>
      </c>
      <c r="T1476" s="576">
        <f t="shared" si="176"/>
        <v>0</v>
      </c>
      <c r="U1476" s="576">
        <f t="shared" si="177"/>
        <v>0</v>
      </c>
      <c r="V1476" s="553"/>
      <c r="W1476" s="553"/>
      <c r="X1476" s="553"/>
      <c r="Y1476" s="553"/>
      <c r="Z1476" s="397"/>
      <c r="AA1476" s="397"/>
      <c r="AB1476" s="397"/>
      <c r="AC1476" s="397"/>
      <c r="AD1476" s="397"/>
      <c r="AE1476" s="397"/>
      <c r="AF1476" s="397"/>
      <c r="AG1476" s="397"/>
      <c r="AH1476" s="397"/>
      <c r="AI1476" s="397"/>
      <c r="AJ1476" s="397"/>
      <c r="AK1476" s="397"/>
      <c r="AL1476" s="397"/>
      <c r="AM1476" s="397"/>
      <c r="AN1476" s="397"/>
      <c r="AO1476" s="397"/>
      <c r="AP1476" s="397"/>
      <c r="AQ1476" s="397"/>
      <c r="AR1476" s="397"/>
      <c r="AS1476" s="397"/>
      <c r="AT1476" s="397"/>
      <c r="AU1476" s="397"/>
      <c r="AV1476" s="397"/>
      <c r="AW1476" s="397"/>
      <c r="AX1476" s="397"/>
      <c r="AY1476" s="397"/>
      <c r="AZ1476" s="397"/>
      <c r="BA1476" s="553"/>
      <c r="BB1476" s="397"/>
      <c r="BC1476" s="397"/>
      <c r="BD1476" s="397"/>
      <c r="BE1476" s="397"/>
      <c r="BF1476" s="397"/>
      <c r="BG1476" s="397"/>
      <c r="BH1476" s="397"/>
      <c r="BI1476" s="397"/>
      <c r="BJ1476" s="397"/>
      <c r="BK1476" s="397"/>
    </row>
    <row r="1477" spans="2:63" x14ac:dyDescent="0.35">
      <c r="B1477" s="80"/>
      <c r="C1477" s="119"/>
      <c r="D1477" s="119"/>
      <c r="E1477" s="202"/>
      <c r="F1477" s="119"/>
      <c r="G1477" s="120"/>
      <c r="H1477" s="41"/>
      <c r="I1477" s="41"/>
      <c r="J1477" s="944">
        <f t="shared" si="172"/>
        <v>0</v>
      </c>
      <c r="K1477" s="292">
        <f t="shared" si="173"/>
        <v>0</v>
      </c>
      <c r="L1477" s="327">
        <f>IF(I1477&lt;(INDEX(Lookup!$U$2:$U$10,MATCH($D$45,Lookup!$S$2:$S$10,0))),0,365)</f>
        <v>0</v>
      </c>
      <c r="M1477" s="292">
        <f t="shared" si="171"/>
        <v>0</v>
      </c>
      <c r="N1477" s="371"/>
      <c r="O1477" s="150"/>
      <c r="P1477" s="397"/>
      <c r="Q1477" s="555"/>
      <c r="R1477" s="576">
        <f t="shared" si="174"/>
        <v>0</v>
      </c>
      <c r="S1477" s="576">
        <f t="shared" si="175"/>
        <v>0</v>
      </c>
      <c r="T1477" s="576">
        <f t="shared" si="176"/>
        <v>0</v>
      </c>
      <c r="U1477" s="576">
        <f t="shared" si="177"/>
        <v>0</v>
      </c>
      <c r="V1477" s="553"/>
      <c r="W1477" s="553"/>
      <c r="X1477" s="553"/>
      <c r="Y1477" s="553"/>
      <c r="Z1477" s="397"/>
      <c r="AA1477" s="397"/>
      <c r="AB1477" s="397"/>
      <c r="AC1477" s="397"/>
      <c r="AD1477" s="397"/>
      <c r="AE1477" s="397"/>
      <c r="AF1477" s="397"/>
      <c r="AG1477" s="397"/>
      <c r="AH1477" s="397"/>
      <c r="AI1477" s="397"/>
      <c r="AJ1477" s="397"/>
      <c r="AK1477" s="397"/>
      <c r="AL1477" s="397"/>
      <c r="AM1477" s="397"/>
      <c r="AN1477" s="397"/>
      <c r="AO1477" s="397"/>
      <c r="AP1477" s="397"/>
      <c r="AQ1477" s="397"/>
      <c r="AR1477" s="397"/>
      <c r="AS1477" s="397"/>
      <c r="AT1477" s="397"/>
      <c r="AU1477" s="397"/>
      <c r="AV1477" s="397"/>
      <c r="AW1477" s="397"/>
      <c r="AX1477" s="397"/>
      <c r="AY1477" s="397"/>
      <c r="AZ1477" s="397"/>
      <c r="BA1477" s="553"/>
      <c r="BB1477" s="397"/>
      <c r="BC1477" s="397"/>
      <c r="BD1477" s="397"/>
      <c r="BE1477" s="397"/>
      <c r="BF1477" s="397"/>
      <c r="BG1477" s="397"/>
      <c r="BH1477" s="397"/>
      <c r="BI1477" s="397"/>
      <c r="BJ1477" s="397"/>
      <c r="BK1477" s="397"/>
    </row>
    <row r="1478" spans="2:63" x14ac:dyDescent="0.35">
      <c r="B1478" s="80"/>
      <c r="C1478" s="119"/>
      <c r="D1478" s="119"/>
      <c r="E1478" s="202"/>
      <c r="F1478" s="119"/>
      <c r="G1478" s="120"/>
      <c r="H1478" s="41"/>
      <c r="I1478" s="41"/>
      <c r="J1478" s="944">
        <f t="shared" si="172"/>
        <v>0</v>
      </c>
      <c r="K1478" s="292">
        <f t="shared" si="173"/>
        <v>0</v>
      </c>
      <c r="L1478" s="327">
        <f>IF(I1478&lt;(INDEX(Lookup!$U$2:$U$10,MATCH($D$45,Lookup!$S$2:$S$10,0))),0,365)</f>
        <v>0</v>
      </c>
      <c r="M1478" s="292">
        <f t="shared" si="171"/>
        <v>0</v>
      </c>
      <c r="N1478" s="371"/>
      <c r="O1478" s="150"/>
      <c r="P1478" s="397"/>
      <c r="Q1478" s="555"/>
      <c r="R1478" s="576">
        <f t="shared" si="174"/>
        <v>0</v>
      </c>
      <c r="S1478" s="576">
        <f t="shared" si="175"/>
        <v>0</v>
      </c>
      <c r="T1478" s="576">
        <f t="shared" si="176"/>
        <v>0</v>
      </c>
      <c r="U1478" s="576">
        <f t="shared" si="177"/>
        <v>0</v>
      </c>
      <c r="V1478" s="553"/>
      <c r="W1478" s="553"/>
      <c r="X1478" s="553"/>
      <c r="Y1478" s="553"/>
      <c r="Z1478" s="397"/>
      <c r="AA1478" s="397"/>
      <c r="AB1478" s="397"/>
      <c r="AC1478" s="397"/>
      <c r="AD1478" s="397"/>
      <c r="AE1478" s="397"/>
      <c r="AF1478" s="397"/>
      <c r="AG1478" s="397"/>
      <c r="AH1478" s="397"/>
      <c r="AI1478" s="397"/>
      <c r="AJ1478" s="397"/>
      <c r="AK1478" s="397"/>
      <c r="AL1478" s="397"/>
      <c r="AM1478" s="397"/>
      <c r="AN1478" s="397"/>
      <c r="AO1478" s="397"/>
      <c r="AP1478" s="397"/>
      <c r="AQ1478" s="397"/>
      <c r="AR1478" s="397"/>
      <c r="AS1478" s="397"/>
      <c r="AT1478" s="397"/>
      <c r="AU1478" s="397"/>
      <c r="AV1478" s="397"/>
      <c r="AW1478" s="397"/>
      <c r="AX1478" s="397"/>
      <c r="AY1478" s="397"/>
      <c r="AZ1478" s="397"/>
      <c r="BA1478" s="553"/>
      <c r="BB1478" s="397"/>
      <c r="BC1478" s="397"/>
      <c r="BD1478" s="397"/>
      <c r="BE1478" s="397"/>
      <c r="BF1478" s="397"/>
      <c r="BG1478" s="397"/>
      <c r="BH1478" s="397"/>
      <c r="BI1478" s="397"/>
      <c r="BJ1478" s="397"/>
      <c r="BK1478" s="397"/>
    </row>
    <row r="1479" spans="2:63" x14ac:dyDescent="0.35">
      <c r="B1479" s="80"/>
      <c r="C1479" s="119"/>
      <c r="D1479" s="119"/>
      <c r="E1479" s="202"/>
      <c r="F1479" s="119"/>
      <c r="G1479" s="120"/>
      <c r="H1479" s="41"/>
      <c r="I1479" s="41"/>
      <c r="J1479" s="944">
        <f t="shared" si="172"/>
        <v>0</v>
      </c>
      <c r="K1479" s="292">
        <f t="shared" si="173"/>
        <v>0</v>
      </c>
      <c r="L1479" s="327">
        <f>IF(I1479&lt;(INDEX(Lookup!$U$2:$U$10,MATCH($D$45,Lookup!$S$2:$S$10,0))),0,365)</f>
        <v>0</v>
      </c>
      <c r="M1479" s="292">
        <f t="shared" si="171"/>
        <v>0</v>
      </c>
      <c r="N1479" s="371"/>
      <c r="O1479" s="150"/>
      <c r="P1479" s="397"/>
      <c r="Q1479" s="555"/>
      <c r="R1479" s="576">
        <f t="shared" si="174"/>
        <v>0</v>
      </c>
      <c r="S1479" s="576">
        <f t="shared" si="175"/>
        <v>0</v>
      </c>
      <c r="T1479" s="576">
        <f t="shared" si="176"/>
        <v>0</v>
      </c>
      <c r="U1479" s="576">
        <f t="shared" si="177"/>
        <v>0</v>
      </c>
      <c r="V1479" s="553"/>
      <c r="W1479" s="553"/>
      <c r="X1479" s="553"/>
      <c r="Y1479" s="553"/>
      <c r="Z1479" s="397"/>
      <c r="AA1479" s="397"/>
      <c r="AB1479" s="397"/>
      <c r="AC1479" s="397"/>
      <c r="AD1479" s="397"/>
      <c r="AE1479" s="397"/>
      <c r="AF1479" s="397"/>
      <c r="AG1479" s="397"/>
      <c r="AH1479" s="397"/>
      <c r="AI1479" s="397"/>
      <c r="AJ1479" s="397"/>
      <c r="AK1479" s="397"/>
      <c r="AL1479" s="397"/>
      <c r="AM1479" s="397"/>
      <c r="AN1479" s="397"/>
      <c r="AO1479" s="397"/>
      <c r="AP1479" s="397"/>
      <c r="AQ1479" s="397"/>
      <c r="AR1479" s="397"/>
      <c r="AS1479" s="397"/>
      <c r="AT1479" s="397"/>
      <c r="AU1479" s="397"/>
      <c r="AV1479" s="397"/>
      <c r="AW1479" s="397"/>
      <c r="AX1479" s="397"/>
      <c r="AY1479" s="397"/>
      <c r="AZ1479" s="397"/>
      <c r="BA1479" s="553"/>
      <c r="BB1479" s="397"/>
      <c r="BC1479" s="397"/>
      <c r="BD1479" s="397"/>
      <c r="BE1479" s="397"/>
      <c r="BF1479" s="397"/>
      <c r="BG1479" s="397"/>
      <c r="BH1479" s="397"/>
      <c r="BI1479" s="397"/>
      <c r="BJ1479" s="397"/>
      <c r="BK1479" s="397"/>
    </row>
    <row r="1480" spans="2:63" x14ac:dyDescent="0.35">
      <c r="B1480" s="80"/>
      <c r="C1480" s="119"/>
      <c r="D1480" s="119"/>
      <c r="E1480" s="202"/>
      <c r="F1480" s="119"/>
      <c r="G1480" s="120"/>
      <c r="H1480" s="41"/>
      <c r="I1480" s="41"/>
      <c r="J1480" s="944">
        <f t="shared" si="172"/>
        <v>0</v>
      </c>
      <c r="K1480" s="292">
        <f t="shared" si="173"/>
        <v>0</v>
      </c>
      <c r="L1480" s="327">
        <f>IF(I1480&lt;(INDEX(Lookup!$U$2:$U$10,MATCH($D$45,Lookup!$S$2:$S$10,0))),0,365)</f>
        <v>0</v>
      </c>
      <c r="M1480" s="292">
        <f t="shared" si="171"/>
        <v>0</v>
      </c>
      <c r="N1480" s="371"/>
      <c r="O1480" s="150"/>
      <c r="P1480" s="397"/>
      <c r="Q1480" s="555"/>
      <c r="R1480" s="576">
        <f t="shared" si="174"/>
        <v>0</v>
      </c>
      <c r="S1480" s="576">
        <f t="shared" si="175"/>
        <v>0</v>
      </c>
      <c r="T1480" s="576">
        <f t="shared" si="176"/>
        <v>0</v>
      </c>
      <c r="U1480" s="576">
        <f t="shared" si="177"/>
        <v>0</v>
      </c>
      <c r="V1480" s="553"/>
      <c r="W1480" s="553"/>
      <c r="X1480" s="553"/>
      <c r="Y1480" s="553"/>
      <c r="Z1480" s="397"/>
      <c r="AA1480" s="397"/>
      <c r="AB1480" s="397"/>
      <c r="AC1480" s="397"/>
      <c r="AD1480" s="397"/>
      <c r="AE1480" s="397"/>
      <c r="AF1480" s="397"/>
      <c r="AG1480" s="397"/>
      <c r="AH1480" s="397"/>
      <c r="AI1480" s="397"/>
      <c r="AJ1480" s="397"/>
      <c r="AK1480" s="397"/>
      <c r="AL1480" s="397"/>
      <c r="AM1480" s="397"/>
      <c r="AN1480" s="397"/>
      <c r="AO1480" s="397"/>
      <c r="AP1480" s="397"/>
      <c r="AQ1480" s="397"/>
      <c r="AR1480" s="397"/>
      <c r="AS1480" s="397"/>
      <c r="AT1480" s="397"/>
      <c r="AU1480" s="397"/>
      <c r="AV1480" s="397"/>
      <c r="AW1480" s="397"/>
      <c r="AX1480" s="397"/>
      <c r="AY1480" s="397"/>
      <c r="AZ1480" s="397"/>
      <c r="BA1480" s="553"/>
      <c r="BB1480" s="397"/>
      <c r="BC1480" s="397"/>
      <c r="BD1480" s="397"/>
      <c r="BE1480" s="397"/>
      <c r="BF1480" s="397"/>
      <c r="BG1480" s="397"/>
      <c r="BH1480" s="397"/>
      <c r="BI1480" s="397"/>
      <c r="BJ1480" s="397"/>
      <c r="BK1480" s="397"/>
    </row>
    <row r="1481" spans="2:63" x14ac:dyDescent="0.35">
      <c r="B1481" s="80"/>
      <c r="C1481" s="119"/>
      <c r="D1481" s="119"/>
      <c r="E1481" s="202"/>
      <c r="F1481" s="119"/>
      <c r="G1481" s="120"/>
      <c r="H1481" s="41"/>
      <c r="I1481" s="41"/>
      <c r="J1481" s="944">
        <f t="shared" si="172"/>
        <v>0</v>
      </c>
      <c r="K1481" s="292">
        <f t="shared" si="173"/>
        <v>0</v>
      </c>
      <c r="L1481" s="327">
        <f>IF(I1481&lt;(INDEX(Lookup!$U$2:$U$10,MATCH($D$45,Lookup!$S$2:$S$10,0))),0,365)</f>
        <v>0</v>
      </c>
      <c r="M1481" s="292">
        <f t="shared" si="171"/>
        <v>0</v>
      </c>
      <c r="N1481" s="371"/>
      <c r="O1481" s="150"/>
      <c r="P1481" s="397"/>
      <c r="Q1481" s="555"/>
      <c r="R1481" s="576">
        <f t="shared" si="174"/>
        <v>0</v>
      </c>
      <c r="S1481" s="576">
        <f t="shared" si="175"/>
        <v>0</v>
      </c>
      <c r="T1481" s="576">
        <f t="shared" si="176"/>
        <v>0</v>
      </c>
      <c r="U1481" s="576">
        <f t="shared" si="177"/>
        <v>0</v>
      </c>
      <c r="V1481" s="553"/>
      <c r="W1481" s="553"/>
      <c r="X1481" s="553"/>
      <c r="Y1481" s="553"/>
      <c r="Z1481" s="397"/>
      <c r="AA1481" s="397"/>
      <c r="AB1481" s="397"/>
      <c r="AC1481" s="397"/>
      <c r="AD1481" s="397"/>
      <c r="AE1481" s="397"/>
      <c r="AF1481" s="397"/>
      <c r="AG1481" s="397"/>
      <c r="AH1481" s="397"/>
      <c r="AI1481" s="397"/>
      <c r="AJ1481" s="397"/>
      <c r="AK1481" s="397"/>
      <c r="AL1481" s="397"/>
      <c r="AM1481" s="397"/>
      <c r="AN1481" s="397"/>
      <c r="AO1481" s="397"/>
      <c r="AP1481" s="397"/>
      <c r="AQ1481" s="397"/>
      <c r="AR1481" s="397"/>
      <c r="AS1481" s="397"/>
      <c r="AT1481" s="397"/>
      <c r="AU1481" s="397"/>
      <c r="AV1481" s="397"/>
      <c r="AW1481" s="397"/>
      <c r="AX1481" s="397"/>
      <c r="AY1481" s="397"/>
      <c r="AZ1481" s="397"/>
      <c r="BA1481" s="553"/>
      <c r="BB1481" s="397"/>
      <c r="BC1481" s="397"/>
      <c r="BD1481" s="397"/>
      <c r="BE1481" s="397"/>
      <c r="BF1481" s="397"/>
      <c r="BG1481" s="397"/>
      <c r="BH1481" s="397"/>
      <c r="BI1481" s="397"/>
      <c r="BJ1481" s="397"/>
      <c r="BK1481" s="397"/>
    </row>
    <row r="1482" spans="2:63" x14ac:dyDescent="0.35">
      <c r="B1482" s="80"/>
      <c r="C1482" s="119"/>
      <c r="D1482" s="119"/>
      <c r="E1482" s="202"/>
      <c r="F1482" s="119"/>
      <c r="G1482" s="120"/>
      <c r="H1482" s="41"/>
      <c r="I1482" s="41"/>
      <c r="J1482" s="944">
        <f t="shared" si="172"/>
        <v>0</v>
      </c>
      <c r="K1482" s="292">
        <f t="shared" si="173"/>
        <v>0</v>
      </c>
      <c r="L1482" s="327">
        <f>IF(I1482&lt;(INDEX(Lookup!$U$2:$U$10,MATCH($D$45,Lookup!$S$2:$S$10,0))),0,365)</f>
        <v>0</v>
      </c>
      <c r="M1482" s="292">
        <f t="shared" si="171"/>
        <v>0</v>
      </c>
      <c r="N1482" s="371"/>
      <c r="O1482" s="150"/>
      <c r="P1482" s="397"/>
      <c r="Q1482" s="555"/>
      <c r="R1482" s="576">
        <f t="shared" si="174"/>
        <v>0</v>
      </c>
      <c r="S1482" s="576">
        <f t="shared" si="175"/>
        <v>0</v>
      </c>
      <c r="T1482" s="576">
        <f t="shared" si="176"/>
        <v>0</v>
      </c>
      <c r="U1482" s="576">
        <f t="shared" si="177"/>
        <v>0</v>
      </c>
      <c r="V1482" s="553"/>
      <c r="W1482" s="553"/>
      <c r="X1482" s="553"/>
      <c r="Y1482" s="553"/>
      <c r="Z1482" s="397"/>
      <c r="AA1482" s="397"/>
      <c r="AB1482" s="397"/>
      <c r="AC1482" s="397"/>
      <c r="AD1482" s="397"/>
      <c r="AE1482" s="397"/>
      <c r="AF1482" s="397"/>
      <c r="AG1482" s="397"/>
      <c r="AH1482" s="397"/>
      <c r="AI1482" s="397"/>
      <c r="AJ1482" s="397"/>
      <c r="AK1482" s="397"/>
      <c r="AL1482" s="397"/>
      <c r="AM1482" s="397"/>
      <c r="AN1482" s="397"/>
      <c r="AO1482" s="397"/>
      <c r="AP1482" s="397"/>
      <c r="AQ1482" s="397"/>
      <c r="AR1482" s="397"/>
      <c r="AS1482" s="397"/>
      <c r="AT1482" s="397"/>
      <c r="AU1482" s="397"/>
      <c r="AV1482" s="397"/>
      <c r="AW1482" s="397"/>
      <c r="AX1482" s="397"/>
      <c r="AY1482" s="397"/>
      <c r="AZ1482" s="397"/>
      <c r="BA1482" s="553"/>
      <c r="BB1482" s="397"/>
      <c r="BC1482" s="397"/>
      <c r="BD1482" s="397"/>
      <c r="BE1482" s="397"/>
      <c r="BF1482" s="397"/>
      <c r="BG1482" s="397"/>
      <c r="BH1482" s="397"/>
      <c r="BI1482" s="397"/>
      <c r="BJ1482" s="397"/>
      <c r="BK1482" s="397"/>
    </row>
    <row r="1483" spans="2:63" x14ac:dyDescent="0.35">
      <c r="B1483" s="80"/>
      <c r="C1483" s="119"/>
      <c r="D1483" s="119"/>
      <c r="E1483" s="202"/>
      <c r="F1483" s="119"/>
      <c r="G1483" s="120"/>
      <c r="H1483" s="41"/>
      <c r="I1483" s="41"/>
      <c r="J1483" s="944">
        <f t="shared" si="172"/>
        <v>0</v>
      </c>
      <c r="K1483" s="292">
        <f t="shared" si="173"/>
        <v>0</v>
      </c>
      <c r="L1483" s="327">
        <f>IF(I1483&lt;(INDEX(Lookup!$U$2:$U$10,MATCH($D$45,Lookup!$S$2:$S$10,0))),0,365)</f>
        <v>0</v>
      </c>
      <c r="M1483" s="292">
        <f t="shared" si="171"/>
        <v>0</v>
      </c>
      <c r="N1483" s="371"/>
      <c r="O1483" s="150"/>
      <c r="P1483" s="397"/>
      <c r="Q1483" s="555"/>
      <c r="R1483" s="576">
        <f t="shared" si="174"/>
        <v>0</v>
      </c>
      <c r="S1483" s="576">
        <f t="shared" si="175"/>
        <v>0</v>
      </c>
      <c r="T1483" s="576">
        <f t="shared" si="176"/>
        <v>0</v>
      </c>
      <c r="U1483" s="576">
        <f t="shared" si="177"/>
        <v>0</v>
      </c>
      <c r="V1483" s="553"/>
      <c r="W1483" s="553"/>
      <c r="X1483" s="553"/>
      <c r="Y1483" s="553"/>
      <c r="Z1483" s="397"/>
      <c r="AA1483" s="397"/>
      <c r="AB1483" s="397"/>
      <c r="AC1483" s="397"/>
      <c r="AD1483" s="397"/>
      <c r="AE1483" s="397"/>
      <c r="AF1483" s="397"/>
      <c r="AG1483" s="397"/>
      <c r="AH1483" s="397"/>
      <c r="AI1483" s="397"/>
      <c r="AJ1483" s="397"/>
      <c r="AK1483" s="397"/>
      <c r="AL1483" s="397"/>
      <c r="AM1483" s="397"/>
      <c r="AN1483" s="397"/>
      <c r="AO1483" s="397"/>
      <c r="AP1483" s="397"/>
      <c r="AQ1483" s="397"/>
      <c r="AR1483" s="397"/>
      <c r="AS1483" s="397"/>
      <c r="AT1483" s="397"/>
      <c r="AU1483" s="397"/>
      <c r="AV1483" s="397"/>
      <c r="AW1483" s="397"/>
      <c r="AX1483" s="397"/>
      <c r="AY1483" s="397"/>
      <c r="AZ1483" s="397"/>
      <c r="BA1483" s="553"/>
      <c r="BB1483" s="397"/>
      <c r="BC1483" s="397"/>
      <c r="BD1483" s="397"/>
      <c r="BE1483" s="397"/>
      <c r="BF1483" s="397"/>
      <c r="BG1483" s="397"/>
      <c r="BH1483" s="397"/>
      <c r="BI1483" s="397"/>
      <c r="BJ1483" s="397"/>
      <c r="BK1483" s="397"/>
    </row>
    <row r="1484" spans="2:63" x14ac:dyDescent="0.35">
      <c r="B1484" s="80"/>
      <c r="C1484" s="119"/>
      <c r="D1484" s="119"/>
      <c r="E1484" s="202"/>
      <c r="F1484" s="119"/>
      <c r="G1484" s="120"/>
      <c r="H1484" s="41"/>
      <c r="I1484" s="41"/>
      <c r="J1484" s="944">
        <f t="shared" si="172"/>
        <v>0</v>
      </c>
      <c r="K1484" s="292">
        <f t="shared" si="173"/>
        <v>0</v>
      </c>
      <c r="L1484" s="327">
        <f>IF(I1484&lt;(INDEX(Lookup!$U$2:$U$10,MATCH($D$45,Lookup!$S$2:$S$10,0))),0,365)</f>
        <v>0</v>
      </c>
      <c r="M1484" s="292">
        <f t="shared" si="171"/>
        <v>0</v>
      </c>
      <c r="N1484" s="371"/>
      <c r="O1484" s="150"/>
      <c r="P1484" s="397"/>
      <c r="Q1484" s="555"/>
      <c r="R1484" s="576">
        <f t="shared" si="174"/>
        <v>0</v>
      </c>
      <c r="S1484" s="576">
        <f t="shared" si="175"/>
        <v>0</v>
      </c>
      <c r="T1484" s="576">
        <f t="shared" si="176"/>
        <v>0</v>
      </c>
      <c r="U1484" s="576">
        <f t="shared" si="177"/>
        <v>0</v>
      </c>
      <c r="V1484" s="553"/>
      <c r="W1484" s="553"/>
      <c r="X1484" s="553"/>
      <c r="Y1484" s="553"/>
      <c r="Z1484" s="397"/>
      <c r="AA1484" s="397"/>
      <c r="AB1484" s="397"/>
      <c r="AC1484" s="397"/>
      <c r="AD1484" s="397"/>
      <c r="AE1484" s="397"/>
      <c r="AF1484" s="397"/>
      <c r="AG1484" s="397"/>
      <c r="AH1484" s="397"/>
      <c r="AI1484" s="397"/>
      <c r="AJ1484" s="397"/>
      <c r="AK1484" s="397"/>
      <c r="AL1484" s="397"/>
      <c r="AM1484" s="397"/>
      <c r="AN1484" s="397"/>
      <c r="AO1484" s="397"/>
      <c r="AP1484" s="397"/>
      <c r="AQ1484" s="397"/>
      <c r="AR1484" s="397"/>
      <c r="AS1484" s="397"/>
      <c r="AT1484" s="397"/>
      <c r="AU1484" s="397"/>
      <c r="AV1484" s="397"/>
      <c r="AW1484" s="397"/>
      <c r="AX1484" s="397"/>
      <c r="AY1484" s="397"/>
      <c r="AZ1484" s="397"/>
      <c r="BA1484" s="553"/>
      <c r="BB1484" s="397"/>
      <c r="BC1484" s="397"/>
      <c r="BD1484" s="397"/>
      <c r="BE1484" s="397"/>
      <c r="BF1484" s="397"/>
      <c r="BG1484" s="397"/>
      <c r="BH1484" s="397"/>
      <c r="BI1484" s="397"/>
      <c r="BJ1484" s="397"/>
      <c r="BK1484" s="397"/>
    </row>
    <row r="1485" spans="2:63" x14ac:dyDescent="0.35">
      <c r="B1485" s="80"/>
      <c r="C1485" s="119"/>
      <c r="D1485" s="119"/>
      <c r="E1485" s="202"/>
      <c r="F1485" s="119"/>
      <c r="G1485" s="120"/>
      <c r="H1485" s="41"/>
      <c r="I1485" s="41"/>
      <c r="J1485" s="944">
        <f t="shared" si="172"/>
        <v>0</v>
      </c>
      <c r="K1485" s="292">
        <f t="shared" si="173"/>
        <v>0</v>
      </c>
      <c r="L1485" s="327">
        <f>IF(I1485&lt;(INDEX(Lookup!$U$2:$U$10,MATCH($D$45,Lookup!$S$2:$S$10,0))),0,365)</f>
        <v>0</v>
      </c>
      <c r="M1485" s="292">
        <f t="shared" si="171"/>
        <v>0</v>
      </c>
      <c r="N1485" s="371"/>
      <c r="O1485" s="150"/>
      <c r="P1485" s="397"/>
      <c r="Q1485" s="555"/>
      <c r="R1485" s="576">
        <f t="shared" si="174"/>
        <v>0</v>
      </c>
      <c r="S1485" s="576">
        <f t="shared" si="175"/>
        <v>0</v>
      </c>
      <c r="T1485" s="576">
        <f t="shared" si="176"/>
        <v>0</v>
      </c>
      <c r="U1485" s="576">
        <f t="shared" si="177"/>
        <v>0</v>
      </c>
      <c r="V1485" s="553"/>
      <c r="W1485" s="553"/>
      <c r="X1485" s="553"/>
      <c r="Y1485" s="553"/>
      <c r="Z1485" s="397"/>
      <c r="AA1485" s="397"/>
      <c r="AB1485" s="397"/>
      <c r="AC1485" s="397"/>
      <c r="AD1485" s="397"/>
      <c r="AE1485" s="397"/>
      <c r="AF1485" s="397"/>
      <c r="AG1485" s="397"/>
      <c r="AH1485" s="397"/>
      <c r="AI1485" s="397"/>
      <c r="AJ1485" s="397"/>
      <c r="AK1485" s="397"/>
      <c r="AL1485" s="397"/>
      <c r="AM1485" s="397"/>
      <c r="AN1485" s="397"/>
      <c r="AO1485" s="397"/>
      <c r="AP1485" s="397"/>
      <c r="AQ1485" s="397"/>
      <c r="AR1485" s="397"/>
      <c r="AS1485" s="397"/>
      <c r="AT1485" s="397"/>
      <c r="AU1485" s="397"/>
      <c r="AV1485" s="397"/>
      <c r="AW1485" s="397"/>
      <c r="AX1485" s="397"/>
      <c r="AY1485" s="397"/>
      <c r="AZ1485" s="397"/>
      <c r="BA1485" s="553"/>
      <c r="BB1485" s="397"/>
      <c r="BC1485" s="397"/>
      <c r="BD1485" s="397"/>
      <c r="BE1485" s="397"/>
      <c r="BF1485" s="397"/>
      <c r="BG1485" s="397"/>
      <c r="BH1485" s="397"/>
      <c r="BI1485" s="397"/>
      <c r="BJ1485" s="397"/>
      <c r="BK1485" s="397"/>
    </row>
    <row r="1486" spans="2:63" x14ac:dyDescent="0.35">
      <c r="B1486" s="80"/>
      <c r="C1486" s="119"/>
      <c r="D1486" s="119"/>
      <c r="E1486" s="202"/>
      <c r="F1486" s="119"/>
      <c r="G1486" s="120"/>
      <c r="H1486" s="41"/>
      <c r="I1486" s="41"/>
      <c r="J1486" s="944">
        <f t="shared" si="172"/>
        <v>0</v>
      </c>
      <c r="K1486" s="292">
        <f t="shared" si="173"/>
        <v>0</v>
      </c>
      <c r="L1486" s="327">
        <f>IF(I1486&lt;(INDEX(Lookup!$U$2:$U$10,MATCH($D$45,Lookup!$S$2:$S$10,0))),0,365)</f>
        <v>0</v>
      </c>
      <c r="M1486" s="292">
        <f t="shared" si="171"/>
        <v>0</v>
      </c>
      <c r="N1486" s="371"/>
      <c r="O1486" s="150"/>
      <c r="P1486" s="397"/>
      <c r="Q1486" s="555"/>
      <c r="R1486" s="576">
        <f t="shared" si="174"/>
        <v>0</v>
      </c>
      <c r="S1486" s="576">
        <f t="shared" si="175"/>
        <v>0</v>
      </c>
      <c r="T1486" s="576">
        <f t="shared" si="176"/>
        <v>0</v>
      </c>
      <c r="U1486" s="576">
        <f t="shared" si="177"/>
        <v>0</v>
      </c>
      <c r="V1486" s="553"/>
      <c r="W1486" s="553"/>
      <c r="X1486" s="553"/>
      <c r="Y1486" s="553"/>
      <c r="Z1486" s="397"/>
      <c r="AA1486" s="397"/>
      <c r="AB1486" s="397"/>
      <c r="AC1486" s="397"/>
      <c r="AD1486" s="397"/>
      <c r="AE1486" s="397"/>
      <c r="AF1486" s="397"/>
      <c r="AG1486" s="397"/>
      <c r="AH1486" s="397"/>
      <c r="AI1486" s="397"/>
      <c r="AJ1486" s="397"/>
      <c r="AK1486" s="397"/>
      <c r="AL1486" s="397"/>
      <c r="AM1486" s="397"/>
      <c r="AN1486" s="397"/>
      <c r="AO1486" s="397"/>
      <c r="AP1486" s="397"/>
      <c r="AQ1486" s="397"/>
      <c r="AR1486" s="397"/>
      <c r="AS1486" s="397"/>
      <c r="AT1486" s="397"/>
      <c r="AU1486" s="397"/>
      <c r="AV1486" s="397"/>
      <c r="AW1486" s="397"/>
      <c r="AX1486" s="397"/>
      <c r="AY1486" s="397"/>
      <c r="AZ1486" s="397"/>
      <c r="BA1486" s="553"/>
      <c r="BB1486" s="397"/>
      <c r="BC1486" s="397"/>
      <c r="BD1486" s="397"/>
      <c r="BE1486" s="397"/>
      <c r="BF1486" s="397"/>
      <c r="BG1486" s="397"/>
      <c r="BH1486" s="397"/>
      <c r="BI1486" s="397"/>
      <c r="BJ1486" s="397"/>
      <c r="BK1486" s="397"/>
    </row>
    <row r="1487" spans="2:63" x14ac:dyDescent="0.35">
      <c r="B1487" s="80"/>
      <c r="C1487" s="119"/>
      <c r="D1487" s="119"/>
      <c r="E1487" s="202"/>
      <c r="F1487" s="119"/>
      <c r="G1487" s="120"/>
      <c r="H1487" s="41"/>
      <c r="I1487" s="41"/>
      <c r="J1487" s="944">
        <f t="shared" si="172"/>
        <v>0</v>
      </c>
      <c r="K1487" s="292">
        <f t="shared" si="173"/>
        <v>0</v>
      </c>
      <c r="L1487" s="327">
        <f>IF(I1487&lt;(INDEX(Lookup!$U$2:$U$10,MATCH($D$45,Lookup!$S$2:$S$10,0))),0,365)</f>
        <v>0</v>
      </c>
      <c r="M1487" s="292">
        <f t="shared" si="171"/>
        <v>0</v>
      </c>
      <c r="N1487" s="371"/>
      <c r="O1487" s="150"/>
      <c r="P1487" s="397"/>
      <c r="Q1487" s="555"/>
      <c r="R1487" s="576">
        <f t="shared" si="174"/>
        <v>0</v>
      </c>
      <c r="S1487" s="576">
        <f t="shared" si="175"/>
        <v>0</v>
      </c>
      <c r="T1487" s="576">
        <f t="shared" si="176"/>
        <v>0</v>
      </c>
      <c r="U1487" s="576">
        <f t="shared" si="177"/>
        <v>0</v>
      </c>
      <c r="V1487" s="553"/>
      <c r="W1487" s="553"/>
      <c r="X1487" s="553"/>
      <c r="Y1487" s="553"/>
      <c r="Z1487" s="397"/>
      <c r="AA1487" s="397"/>
      <c r="AB1487" s="397"/>
      <c r="AC1487" s="397"/>
      <c r="AD1487" s="397"/>
      <c r="AE1487" s="397"/>
      <c r="AF1487" s="397"/>
      <c r="AG1487" s="397"/>
      <c r="AH1487" s="397"/>
      <c r="AI1487" s="397"/>
      <c r="AJ1487" s="397"/>
      <c r="AK1487" s="397"/>
      <c r="AL1487" s="397"/>
      <c r="AM1487" s="397"/>
      <c r="AN1487" s="397"/>
      <c r="AO1487" s="397"/>
      <c r="AP1487" s="397"/>
      <c r="AQ1487" s="397"/>
      <c r="AR1487" s="397"/>
      <c r="AS1487" s="397"/>
      <c r="AT1487" s="397"/>
      <c r="AU1487" s="397"/>
      <c r="AV1487" s="397"/>
      <c r="AW1487" s="397"/>
      <c r="AX1487" s="397"/>
      <c r="AY1487" s="397"/>
      <c r="AZ1487" s="397"/>
      <c r="BA1487" s="553"/>
      <c r="BB1487" s="397"/>
      <c r="BC1487" s="397"/>
      <c r="BD1487" s="397"/>
      <c r="BE1487" s="397"/>
      <c r="BF1487" s="397"/>
      <c r="BG1487" s="397"/>
      <c r="BH1487" s="397"/>
      <c r="BI1487" s="397"/>
      <c r="BJ1487" s="397"/>
      <c r="BK1487" s="397"/>
    </row>
    <row r="1488" spans="2:63" x14ac:dyDescent="0.35">
      <c r="B1488" s="80"/>
      <c r="C1488" s="119"/>
      <c r="D1488" s="119"/>
      <c r="E1488" s="202"/>
      <c r="F1488" s="119"/>
      <c r="G1488" s="120"/>
      <c r="H1488" s="41"/>
      <c r="I1488" s="41"/>
      <c r="J1488" s="944">
        <f t="shared" si="172"/>
        <v>0</v>
      </c>
      <c r="K1488" s="292">
        <f t="shared" si="173"/>
        <v>0</v>
      </c>
      <c r="L1488" s="327">
        <f>IF(I1488&lt;(INDEX(Lookup!$U$2:$U$10,MATCH($D$45,Lookup!$S$2:$S$10,0))),0,365)</f>
        <v>0</v>
      </c>
      <c r="M1488" s="292">
        <f t="shared" si="171"/>
        <v>0</v>
      </c>
      <c r="N1488" s="371"/>
      <c r="O1488" s="150"/>
      <c r="P1488" s="397"/>
      <c r="Q1488" s="555"/>
      <c r="R1488" s="576">
        <f t="shared" si="174"/>
        <v>0</v>
      </c>
      <c r="S1488" s="576">
        <f t="shared" si="175"/>
        <v>0</v>
      </c>
      <c r="T1488" s="576">
        <f t="shared" si="176"/>
        <v>0</v>
      </c>
      <c r="U1488" s="576">
        <f t="shared" si="177"/>
        <v>0</v>
      </c>
      <c r="V1488" s="553"/>
      <c r="W1488" s="553"/>
      <c r="X1488" s="553"/>
      <c r="Y1488" s="553"/>
      <c r="Z1488" s="397"/>
      <c r="AA1488" s="397"/>
      <c r="AB1488" s="397"/>
      <c r="AC1488" s="397"/>
      <c r="AD1488" s="397"/>
      <c r="AE1488" s="397"/>
      <c r="AF1488" s="397"/>
      <c r="AG1488" s="397"/>
      <c r="AH1488" s="397"/>
      <c r="AI1488" s="397"/>
      <c r="AJ1488" s="397"/>
      <c r="AK1488" s="397"/>
      <c r="AL1488" s="397"/>
      <c r="AM1488" s="397"/>
      <c r="AN1488" s="397"/>
      <c r="AO1488" s="397"/>
      <c r="AP1488" s="397"/>
      <c r="AQ1488" s="397"/>
      <c r="AR1488" s="397"/>
      <c r="AS1488" s="397"/>
      <c r="AT1488" s="397"/>
      <c r="AU1488" s="397"/>
      <c r="AV1488" s="397"/>
      <c r="AW1488" s="397"/>
      <c r="AX1488" s="397"/>
      <c r="AY1488" s="397"/>
      <c r="AZ1488" s="397"/>
      <c r="BA1488" s="553"/>
      <c r="BB1488" s="397"/>
      <c r="BC1488" s="397"/>
      <c r="BD1488" s="397"/>
      <c r="BE1488" s="397"/>
      <c r="BF1488" s="397"/>
      <c r="BG1488" s="397"/>
      <c r="BH1488" s="397"/>
      <c r="BI1488" s="397"/>
      <c r="BJ1488" s="397"/>
      <c r="BK1488" s="397"/>
    </row>
    <row r="1489" spans="2:63" x14ac:dyDescent="0.35">
      <c r="B1489" s="80"/>
      <c r="C1489" s="119"/>
      <c r="D1489" s="119"/>
      <c r="E1489" s="202"/>
      <c r="F1489" s="119"/>
      <c r="G1489" s="120"/>
      <c r="H1489" s="41"/>
      <c r="I1489" s="41"/>
      <c r="J1489" s="944">
        <f t="shared" si="172"/>
        <v>0</v>
      </c>
      <c r="K1489" s="292">
        <f t="shared" si="173"/>
        <v>0</v>
      </c>
      <c r="L1489" s="327">
        <f>IF(I1489&lt;(INDEX(Lookup!$U$2:$U$10,MATCH($D$45,Lookup!$S$2:$S$10,0))),0,365)</f>
        <v>0</v>
      </c>
      <c r="M1489" s="292">
        <f t="shared" si="171"/>
        <v>0</v>
      </c>
      <c r="N1489" s="371"/>
      <c r="O1489" s="150"/>
      <c r="P1489" s="397"/>
      <c r="Q1489" s="555"/>
      <c r="R1489" s="576">
        <f t="shared" si="174"/>
        <v>0</v>
      </c>
      <c r="S1489" s="576">
        <f t="shared" si="175"/>
        <v>0</v>
      </c>
      <c r="T1489" s="576">
        <f t="shared" si="176"/>
        <v>0</v>
      </c>
      <c r="U1489" s="576">
        <f t="shared" si="177"/>
        <v>0</v>
      </c>
      <c r="V1489" s="553"/>
      <c r="W1489" s="553"/>
      <c r="X1489" s="553"/>
      <c r="Y1489" s="553"/>
      <c r="Z1489" s="397"/>
      <c r="AA1489" s="397"/>
      <c r="AB1489" s="397"/>
      <c r="AC1489" s="397"/>
      <c r="AD1489" s="397"/>
      <c r="AE1489" s="397"/>
      <c r="AF1489" s="397"/>
      <c r="AG1489" s="397"/>
      <c r="AH1489" s="397"/>
      <c r="AI1489" s="397"/>
      <c r="AJ1489" s="397"/>
      <c r="AK1489" s="397"/>
      <c r="AL1489" s="397"/>
      <c r="AM1489" s="397"/>
      <c r="AN1489" s="397"/>
      <c r="AO1489" s="397"/>
      <c r="AP1489" s="397"/>
      <c r="AQ1489" s="397"/>
      <c r="AR1489" s="397"/>
      <c r="AS1489" s="397"/>
      <c r="AT1489" s="397"/>
      <c r="AU1489" s="397"/>
      <c r="AV1489" s="397"/>
      <c r="AW1489" s="397"/>
      <c r="AX1489" s="397"/>
      <c r="AY1489" s="397"/>
      <c r="AZ1489" s="397"/>
      <c r="BA1489" s="553"/>
      <c r="BB1489" s="397"/>
      <c r="BC1489" s="397"/>
      <c r="BD1489" s="397"/>
      <c r="BE1489" s="397"/>
      <c r="BF1489" s="397"/>
      <c r="BG1489" s="397"/>
      <c r="BH1489" s="397"/>
      <c r="BI1489" s="397"/>
      <c r="BJ1489" s="397"/>
      <c r="BK1489" s="397"/>
    </row>
    <row r="1490" spans="2:63" x14ac:dyDescent="0.35">
      <c r="B1490" s="80"/>
      <c r="C1490" s="119"/>
      <c r="D1490" s="119"/>
      <c r="E1490" s="202"/>
      <c r="F1490" s="119"/>
      <c r="G1490" s="120"/>
      <c r="H1490" s="41"/>
      <c r="I1490" s="41"/>
      <c r="J1490" s="944">
        <f t="shared" si="172"/>
        <v>0</v>
      </c>
      <c r="K1490" s="292">
        <f t="shared" si="173"/>
        <v>0</v>
      </c>
      <c r="L1490" s="327">
        <f>IF(I1490&lt;(INDEX(Lookup!$U$2:$U$10,MATCH($D$45,Lookup!$S$2:$S$10,0))),0,365)</f>
        <v>0</v>
      </c>
      <c r="M1490" s="292">
        <f t="shared" si="171"/>
        <v>0</v>
      </c>
      <c r="N1490" s="371"/>
      <c r="O1490" s="150"/>
      <c r="P1490" s="397"/>
      <c r="Q1490" s="555"/>
      <c r="R1490" s="576">
        <f t="shared" si="174"/>
        <v>0</v>
      </c>
      <c r="S1490" s="576">
        <f t="shared" si="175"/>
        <v>0</v>
      </c>
      <c r="T1490" s="576">
        <f t="shared" si="176"/>
        <v>0</v>
      </c>
      <c r="U1490" s="576">
        <f t="shared" si="177"/>
        <v>0</v>
      </c>
      <c r="V1490" s="553"/>
      <c r="W1490" s="553"/>
      <c r="X1490" s="553"/>
      <c r="Y1490" s="553"/>
      <c r="Z1490" s="397"/>
      <c r="AA1490" s="397"/>
      <c r="AB1490" s="397"/>
      <c r="AC1490" s="397"/>
      <c r="AD1490" s="397"/>
      <c r="AE1490" s="397"/>
      <c r="AF1490" s="397"/>
      <c r="AG1490" s="397"/>
      <c r="AH1490" s="397"/>
      <c r="AI1490" s="397"/>
      <c r="AJ1490" s="397"/>
      <c r="AK1490" s="397"/>
      <c r="AL1490" s="397"/>
      <c r="AM1490" s="397"/>
      <c r="AN1490" s="397"/>
      <c r="AO1490" s="397"/>
      <c r="AP1490" s="397"/>
      <c r="AQ1490" s="397"/>
      <c r="AR1490" s="397"/>
      <c r="AS1490" s="397"/>
      <c r="AT1490" s="397"/>
      <c r="AU1490" s="397"/>
      <c r="AV1490" s="397"/>
      <c r="AW1490" s="397"/>
      <c r="AX1490" s="397"/>
      <c r="AY1490" s="397"/>
      <c r="AZ1490" s="397"/>
      <c r="BA1490" s="553"/>
      <c r="BB1490" s="397"/>
      <c r="BC1490" s="397"/>
      <c r="BD1490" s="397"/>
      <c r="BE1490" s="397"/>
      <c r="BF1490" s="397"/>
      <c r="BG1490" s="397"/>
      <c r="BH1490" s="397"/>
      <c r="BI1490" s="397"/>
      <c r="BJ1490" s="397"/>
      <c r="BK1490" s="397"/>
    </row>
    <row r="1491" spans="2:63" x14ac:dyDescent="0.35">
      <c r="B1491" s="80"/>
      <c r="C1491" s="119"/>
      <c r="D1491" s="119"/>
      <c r="E1491" s="202"/>
      <c r="F1491" s="119"/>
      <c r="G1491" s="120"/>
      <c r="H1491" s="41"/>
      <c r="I1491" s="41"/>
      <c r="J1491" s="944">
        <f t="shared" si="172"/>
        <v>0</v>
      </c>
      <c r="K1491" s="292">
        <f t="shared" si="173"/>
        <v>0</v>
      </c>
      <c r="L1491" s="327">
        <f>IF(I1491&lt;(INDEX(Lookup!$U$2:$U$10,MATCH($D$45,Lookup!$S$2:$S$10,0))),0,365)</f>
        <v>0</v>
      </c>
      <c r="M1491" s="292">
        <f t="shared" si="171"/>
        <v>0</v>
      </c>
      <c r="N1491" s="371"/>
      <c r="O1491" s="150"/>
      <c r="P1491" s="397"/>
      <c r="Q1491" s="555"/>
      <c r="R1491" s="576">
        <f t="shared" si="174"/>
        <v>0</v>
      </c>
      <c r="S1491" s="576">
        <f t="shared" si="175"/>
        <v>0</v>
      </c>
      <c r="T1491" s="576">
        <f t="shared" si="176"/>
        <v>0</v>
      </c>
      <c r="U1491" s="576">
        <f t="shared" si="177"/>
        <v>0</v>
      </c>
      <c r="V1491" s="553"/>
      <c r="W1491" s="553"/>
      <c r="X1491" s="553"/>
      <c r="Y1491" s="553"/>
      <c r="Z1491" s="397"/>
      <c r="AA1491" s="397"/>
      <c r="AB1491" s="397"/>
      <c r="AC1491" s="397"/>
      <c r="AD1491" s="397"/>
      <c r="AE1491" s="397"/>
      <c r="AF1491" s="397"/>
      <c r="AG1491" s="397"/>
      <c r="AH1491" s="397"/>
      <c r="AI1491" s="397"/>
      <c r="AJ1491" s="397"/>
      <c r="AK1491" s="397"/>
      <c r="AL1491" s="397"/>
      <c r="AM1491" s="397"/>
      <c r="AN1491" s="397"/>
      <c r="AO1491" s="397"/>
      <c r="AP1491" s="397"/>
      <c r="AQ1491" s="397"/>
      <c r="AR1491" s="397"/>
      <c r="AS1491" s="397"/>
      <c r="AT1491" s="397"/>
      <c r="AU1491" s="397"/>
      <c r="AV1491" s="397"/>
      <c r="AW1491" s="397"/>
      <c r="AX1491" s="397"/>
      <c r="AY1491" s="397"/>
      <c r="AZ1491" s="397"/>
      <c r="BA1491" s="553"/>
      <c r="BB1491" s="397"/>
      <c r="BC1491" s="397"/>
      <c r="BD1491" s="397"/>
      <c r="BE1491" s="397"/>
      <c r="BF1491" s="397"/>
      <c r="BG1491" s="397"/>
      <c r="BH1491" s="397"/>
      <c r="BI1491" s="397"/>
      <c r="BJ1491" s="397"/>
      <c r="BK1491" s="397"/>
    </row>
    <row r="1492" spans="2:63" x14ac:dyDescent="0.35">
      <c r="B1492" s="80"/>
      <c r="C1492" s="119"/>
      <c r="D1492" s="119"/>
      <c r="E1492" s="202"/>
      <c r="F1492" s="119"/>
      <c r="G1492" s="120"/>
      <c r="H1492" s="41"/>
      <c r="I1492" s="41"/>
      <c r="J1492" s="944">
        <f t="shared" si="172"/>
        <v>0</v>
      </c>
      <c r="K1492" s="292">
        <f t="shared" si="173"/>
        <v>0</v>
      </c>
      <c r="L1492" s="327">
        <f>IF(I1492&lt;(INDEX(Lookup!$U$2:$U$10,MATCH($D$45,Lookup!$S$2:$S$10,0))),0,365)</f>
        <v>0</v>
      </c>
      <c r="M1492" s="292">
        <f t="shared" si="171"/>
        <v>0</v>
      </c>
      <c r="N1492" s="371"/>
      <c r="O1492" s="150"/>
      <c r="P1492" s="397"/>
      <c r="Q1492" s="555"/>
      <c r="R1492" s="576">
        <f t="shared" si="174"/>
        <v>0</v>
      </c>
      <c r="S1492" s="576">
        <f t="shared" si="175"/>
        <v>0</v>
      </c>
      <c r="T1492" s="576">
        <f t="shared" si="176"/>
        <v>0</v>
      </c>
      <c r="U1492" s="576">
        <f t="shared" si="177"/>
        <v>0</v>
      </c>
      <c r="V1492" s="553"/>
      <c r="W1492" s="553"/>
      <c r="X1492" s="553"/>
      <c r="Y1492" s="553"/>
      <c r="Z1492" s="397"/>
      <c r="AA1492" s="397"/>
      <c r="AB1492" s="397"/>
      <c r="AC1492" s="397"/>
      <c r="AD1492" s="397"/>
      <c r="AE1492" s="397"/>
      <c r="AF1492" s="397"/>
      <c r="AG1492" s="397"/>
      <c r="AH1492" s="397"/>
      <c r="AI1492" s="397"/>
      <c r="AJ1492" s="397"/>
      <c r="AK1492" s="397"/>
      <c r="AL1492" s="397"/>
      <c r="AM1492" s="397"/>
      <c r="AN1492" s="397"/>
      <c r="AO1492" s="397"/>
      <c r="AP1492" s="397"/>
      <c r="AQ1492" s="397"/>
      <c r="AR1492" s="397"/>
      <c r="AS1492" s="397"/>
      <c r="AT1492" s="397"/>
      <c r="AU1492" s="397"/>
      <c r="AV1492" s="397"/>
      <c r="AW1492" s="397"/>
      <c r="AX1492" s="397"/>
      <c r="AY1492" s="397"/>
      <c r="AZ1492" s="397"/>
      <c r="BA1492" s="553"/>
      <c r="BB1492" s="397"/>
      <c r="BC1492" s="397"/>
      <c r="BD1492" s="397"/>
      <c r="BE1492" s="397"/>
      <c r="BF1492" s="397"/>
      <c r="BG1492" s="397"/>
      <c r="BH1492" s="397"/>
      <c r="BI1492" s="397"/>
      <c r="BJ1492" s="397"/>
      <c r="BK1492" s="397"/>
    </row>
    <row r="1493" spans="2:63" x14ac:dyDescent="0.35">
      <c r="B1493" s="80"/>
      <c r="C1493" s="119"/>
      <c r="D1493" s="119"/>
      <c r="E1493" s="202"/>
      <c r="F1493" s="119"/>
      <c r="G1493" s="120"/>
      <c r="H1493" s="41"/>
      <c r="I1493" s="41"/>
      <c r="J1493" s="944">
        <f t="shared" si="172"/>
        <v>0</v>
      </c>
      <c r="K1493" s="292">
        <f t="shared" si="173"/>
        <v>0</v>
      </c>
      <c r="L1493" s="327">
        <f>IF(I1493&lt;(INDEX(Lookup!$U$2:$U$10,MATCH($D$45,Lookup!$S$2:$S$10,0))),0,365)</f>
        <v>0</v>
      </c>
      <c r="M1493" s="292">
        <f t="shared" si="171"/>
        <v>0</v>
      </c>
      <c r="N1493" s="371"/>
      <c r="O1493" s="150"/>
      <c r="P1493" s="397"/>
      <c r="Q1493" s="555"/>
      <c r="R1493" s="576">
        <f t="shared" si="174"/>
        <v>0</v>
      </c>
      <c r="S1493" s="576">
        <f t="shared" si="175"/>
        <v>0</v>
      </c>
      <c r="T1493" s="576">
        <f t="shared" si="176"/>
        <v>0</v>
      </c>
      <c r="U1493" s="576">
        <f t="shared" si="177"/>
        <v>0</v>
      </c>
      <c r="V1493" s="553"/>
      <c r="W1493" s="553"/>
      <c r="X1493" s="553"/>
      <c r="Y1493" s="553"/>
      <c r="Z1493" s="397"/>
      <c r="AA1493" s="397"/>
      <c r="AB1493" s="397"/>
      <c r="AC1493" s="397"/>
      <c r="AD1493" s="397"/>
      <c r="AE1493" s="397"/>
      <c r="AF1493" s="397"/>
      <c r="AG1493" s="397"/>
      <c r="AH1493" s="397"/>
      <c r="AI1493" s="397"/>
      <c r="AJ1493" s="397"/>
      <c r="AK1493" s="397"/>
      <c r="AL1493" s="397"/>
      <c r="AM1493" s="397"/>
      <c r="AN1493" s="397"/>
      <c r="AO1493" s="397"/>
      <c r="AP1493" s="397"/>
      <c r="AQ1493" s="397"/>
      <c r="AR1493" s="397"/>
      <c r="AS1493" s="397"/>
      <c r="AT1493" s="397"/>
      <c r="AU1493" s="397"/>
      <c r="AV1493" s="397"/>
      <c r="AW1493" s="397"/>
      <c r="AX1493" s="397"/>
      <c r="AY1493" s="397"/>
      <c r="AZ1493" s="397"/>
      <c r="BA1493" s="553"/>
      <c r="BB1493" s="397"/>
      <c r="BC1493" s="397"/>
      <c r="BD1493" s="397"/>
      <c r="BE1493" s="397"/>
      <c r="BF1493" s="397"/>
      <c r="BG1493" s="397"/>
      <c r="BH1493" s="397"/>
      <c r="BI1493" s="397"/>
      <c r="BJ1493" s="397"/>
      <c r="BK1493" s="397"/>
    </row>
    <row r="1494" spans="2:63" x14ac:dyDescent="0.35">
      <c r="B1494" s="80"/>
      <c r="C1494" s="119"/>
      <c r="D1494" s="119"/>
      <c r="E1494" s="202"/>
      <c r="F1494" s="119"/>
      <c r="G1494" s="120"/>
      <c r="H1494" s="41"/>
      <c r="I1494" s="41"/>
      <c r="J1494" s="944">
        <f t="shared" si="172"/>
        <v>0</v>
      </c>
      <c r="K1494" s="292">
        <f t="shared" si="173"/>
        <v>0</v>
      </c>
      <c r="L1494" s="327">
        <f>IF(I1494&lt;(INDEX(Lookup!$U$2:$U$10,MATCH($D$45,Lookup!$S$2:$S$10,0))),0,365)</f>
        <v>0</v>
      </c>
      <c r="M1494" s="292">
        <f t="shared" si="171"/>
        <v>0</v>
      </c>
      <c r="N1494" s="371"/>
      <c r="O1494" s="150"/>
      <c r="P1494" s="397"/>
      <c r="Q1494" s="555"/>
      <c r="R1494" s="576">
        <f t="shared" si="174"/>
        <v>0</v>
      </c>
      <c r="S1494" s="576">
        <f t="shared" si="175"/>
        <v>0</v>
      </c>
      <c r="T1494" s="576">
        <f t="shared" si="176"/>
        <v>0</v>
      </c>
      <c r="U1494" s="576">
        <f t="shared" si="177"/>
        <v>0</v>
      </c>
      <c r="V1494" s="553"/>
      <c r="W1494" s="553"/>
      <c r="X1494" s="553"/>
      <c r="Y1494" s="553"/>
      <c r="Z1494" s="397"/>
      <c r="AA1494" s="397"/>
      <c r="AB1494" s="397"/>
      <c r="AC1494" s="397"/>
      <c r="AD1494" s="397"/>
      <c r="AE1494" s="397"/>
      <c r="AF1494" s="397"/>
      <c r="AG1494" s="397"/>
      <c r="AH1494" s="397"/>
      <c r="AI1494" s="397"/>
      <c r="AJ1494" s="397"/>
      <c r="AK1494" s="397"/>
      <c r="AL1494" s="397"/>
      <c r="AM1494" s="397"/>
      <c r="AN1494" s="397"/>
      <c r="AO1494" s="397"/>
      <c r="AP1494" s="397"/>
      <c r="AQ1494" s="397"/>
      <c r="AR1494" s="397"/>
      <c r="AS1494" s="397"/>
      <c r="AT1494" s="397"/>
      <c r="AU1494" s="397"/>
      <c r="AV1494" s="397"/>
      <c r="AW1494" s="397"/>
      <c r="AX1494" s="397"/>
      <c r="AY1494" s="397"/>
      <c r="AZ1494" s="397"/>
      <c r="BA1494" s="553"/>
      <c r="BB1494" s="397"/>
      <c r="BC1494" s="397"/>
      <c r="BD1494" s="397"/>
      <c r="BE1494" s="397"/>
      <c r="BF1494" s="397"/>
      <c r="BG1494" s="397"/>
      <c r="BH1494" s="397"/>
      <c r="BI1494" s="397"/>
      <c r="BJ1494" s="397"/>
      <c r="BK1494" s="397"/>
    </row>
    <row r="1495" spans="2:63" x14ac:dyDescent="0.35">
      <c r="B1495" s="80"/>
      <c r="C1495" s="119"/>
      <c r="D1495" s="119"/>
      <c r="E1495" s="202"/>
      <c r="F1495" s="119"/>
      <c r="G1495" s="120"/>
      <c r="H1495" s="41"/>
      <c r="I1495" s="41"/>
      <c r="J1495" s="944">
        <f t="shared" si="172"/>
        <v>0</v>
      </c>
      <c r="K1495" s="292">
        <f t="shared" si="173"/>
        <v>0</v>
      </c>
      <c r="L1495" s="327">
        <f>IF(I1495&lt;(INDEX(Lookup!$U$2:$U$10,MATCH($D$45,Lookup!$S$2:$S$10,0))),0,365)</f>
        <v>0</v>
      </c>
      <c r="M1495" s="292">
        <f t="shared" si="171"/>
        <v>0</v>
      </c>
      <c r="N1495" s="371"/>
      <c r="O1495" s="150"/>
      <c r="P1495" s="397"/>
      <c r="Q1495" s="555"/>
      <c r="R1495" s="576">
        <f t="shared" si="174"/>
        <v>0</v>
      </c>
      <c r="S1495" s="576">
        <f t="shared" si="175"/>
        <v>0</v>
      </c>
      <c r="T1495" s="576">
        <f t="shared" si="176"/>
        <v>0</v>
      </c>
      <c r="U1495" s="576">
        <f t="shared" si="177"/>
        <v>0</v>
      </c>
      <c r="V1495" s="553"/>
      <c r="W1495" s="553"/>
      <c r="X1495" s="553"/>
      <c r="Y1495" s="553"/>
      <c r="Z1495" s="397"/>
      <c r="AA1495" s="397"/>
      <c r="AB1495" s="397"/>
      <c r="AC1495" s="397"/>
      <c r="AD1495" s="397"/>
      <c r="AE1495" s="397"/>
      <c r="AF1495" s="397"/>
      <c r="AG1495" s="397"/>
      <c r="AH1495" s="397"/>
      <c r="AI1495" s="397"/>
      <c r="AJ1495" s="397"/>
      <c r="AK1495" s="397"/>
      <c r="AL1495" s="397"/>
      <c r="AM1495" s="397"/>
      <c r="AN1495" s="397"/>
      <c r="AO1495" s="397"/>
      <c r="AP1495" s="397"/>
      <c r="AQ1495" s="397"/>
      <c r="AR1495" s="397"/>
      <c r="AS1495" s="397"/>
      <c r="AT1495" s="397"/>
      <c r="AU1495" s="397"/>
      <c r="AV1495" s="397"/>
      <c r="AW1495" s="397"/>
      <c r="AX1495" s="397"/>
      <c r="AY1495" s="397"/>
      <c r="AZ1495" s="397"/>
      <c r="BA1495" s="553"/>
      <c r="BB1495" s="397"/>
      <c r="BC1495" s="397"/>
      <c r="BD1495" s="397"/>
      <c r="BE1495" s="397"/>
      <c r="BF1495" s="397"/>
      <c r="BG1495" s="397"/>
      <c r="BH1495" s="397"/>
      <c r="BI1495" s="397"/>
      <c r="BJ1495" s="397"/>
      <c r="BK1495" s="397"/>
    </row>
    <row r="1496" spans="2:63" x14ac:dyDescent="0.35">
      <c r="B1496" s="80"/>
      <c r="C1496" s="119"/>
      <c r="D1496" s="119"/>
      <c r="E1496" s="202"/>
      <c r="F1496" s="119"/>
      <c r="G1496" s="120"/>
      <c r="H1496" s="41"/>
      <c r="I1496" s="41"/>
      <c r="J1496" s="944">
        <f t="shared" si="172"/>
        <v>0</v>
      </c>
      <c r="K1496" s="292">
        <f t="shared" si="173"/>
        <v>0</v>
      </c>
      <c r="L1496" s="327">
        <f>IF(I1496&lt;(INDEX(Lookup!$U$2:$U$10,MATCH($D$45,Lookup!$S$2:$S$10,0))),0,365)</f>
        <v>0</v>
      </c>
      <c r="M1496" s="292">
        <f t="shared" si="171"/>
        <v>0</v>
      </c>
      <c r="N1496" s="371"/>
      <c r="O1496" s="150"/>
      <c r="P1496" s="397"/>
      <c r="Q1496" s="555"/>
      <c r="R1496" s="576">
        <f t="shared" si="174"/>
        <v>0</v>
      </c>
      <c r="S1496" s="576">
        <f t="shared" si="175"/>
        <v>0</v>
      </c>
      <c r="T1496" s="576">
        <f t="shared" si="176"/>
        <v>0</v>
      </c>
      <c r="U1496" s="576">
        <f t="shared" si="177"/>
        <v>0</v>
      </c>
      <c r="V1496" s="553"/>
      <c r="W1496" s="553"/>
      <c r="X1496" s="553"/>
      <c r="Y1496" s="553"/>
      <c r="Z1496" s="397"/>
      <c r="AA1496" s="397"/>
      <c r="AB1496" s="397"/>
      <c r="AC1496" s="397"/>
      <c r="AD1496" s="397"/>
      <c r="AE1496" s="397"/>
      <c r="AF1496" s="397"/>
      <c r="AG1496" s="397"/>
      <c r="AH1496" s="397"/>
      <c r="AI1496" s="397"/>
      <c r="AJ1496" s="397"/>
      <c r="AK1496" s="397"/>
      <c r="AL1496" s="397"/>
      <c r="AM1496" s="397"/>
      <c r="AN1496" s="397"/>
      <c r="AO1496" s="397"/>
      <c r="AP1496" s="397"/>
      <c r="AQ1496" s="397"/>
      <c r="AR1496" s="397"/>
      <c r="AS1496" s="397"/>
      <c r="AT1496" s="397"/>
      <c r="AU1496" s="397"/>
      <c r="AV1496" s="397"/>
      <c r="AW1496" s="397"/>
      <c r="AX1496" s="397"/>
      <c r="AY1496" s="397"/>
      <c r="AZ1496" s="397"/>
      <c r="BA1496" s="553"/>
      <c r="BB1496" s="397"/>
      <c r="BC1496" s="397"/>
      <c r="BD1496" s="397"/>
      <c r="BE1496" s="397"/>
      <c r="BF1496" s="397"/>
      <c r="BG1496" s="397"/>
      <c r="BH1496" s="397"/>
      <c r="BI1496" s="397"/>
      <c r="BJ1496" s="397"/>
      <c r="BK1496" s="397"/>
    </row>
    <row r="1497" spans="2:63" x14ac:dyDescent="0.35">
      <c r="B1497" s="80"/>
      <c r="C1497" s="119"/>
      <c r="D1497" s="119"/>
      <c r="E1497" s="202"/>
      <c r="F1497" s="119"/>
      <c r="G1497" s="120"/>
      <c r="H1497" s="41"/>
      <c r="I1497" s="41"/>
      <c r="J1497" s="944">
        <f t="shared" si="172"/>
        <v>0</v>
      </c>
      <c r="K1497" s="292">
        <f t="shared" si="173"/>
        <v>0</v>
      </c>
      <c r="L1497" s="327">
        <f>IF(I1497&lt;(INDEX(Lookup!$U$2:$U$10,MATCH($D$45,Lookup!$S$2:$S$10,0))),0,365)</f>
        <v>0</v>
      </c>
      <c r="M1497" s="292">
        <f t="shared" si="171"/>
        <v>0</v>
      </c>
      <c r="N1497" s="371"/>
      <c r="O1497" s="150"/>
      <c r="P1497" s="397"/>
      <c r="Q1497" s="555"/>
      <c r="R1497" s="576">
        <f t="shared" si="174"/>
        <v>0</v>
      </c>
      <c r="S1497" s="576">
        <f t="shared" si="175"/>
        <v>0</v>
      </c>
      <c r="T1497" s="576">
        <f t="shared" si="176"/>
        <v>0</v>
      </c>
      <c r="U1497" s="576">
        <f t="shared" si="177"/>
        <v>0</v>
      </c>
      <c r="V1497" s="553"/>
      <c r="W1497" s="553"/>
      <c r="X1497" s="553"/>
      <c r="Y1497" s="553"/>
      <c r="Z1497" s="397"/>
      <c r="AA1497" s="397"/>
      <c r="AB1497" s="397"/>
      <c r="AC1497" s="397"/>
      <c r="AD1497" s="397"/>
      <c r="AE1497" s="397"/>
      <c r="AF1497" s="397"/>
      <c r="AG1497" s="397"/>
      <c r="AH1497" s="397"/>
      <c r="AI1497" s="397"/>
      <c r="AJ1497" s="397"/>
      <c r="AK1497" s="397"/>
      <c r="AL1497" s="397"/>
      <c r="AM1497" s="397"/>
      <c r="AN1497" s="397"/>
      <c r="AO1497" s="397"/>
      <c r="AP1497" s="397"/>
      <c r="AQ1497" s="397"/>
      <c r="AR1497" s="397"/>
      <c r="AS1497" s="397"/>
      <c r="AT1497" s="397"/>
      <c r="AU1497" s="397"/>
      <c r="AV1497" s="397"/>
      <c r="AW1497" s="397"/>
      <c r="AX1497" s="397"/>
      <c r="AY1497" s="397"/>
      <c r="AZ1497" s="397"/>
      <c r="BA1497" s="553"/>
      <c r="BB1497" s="397"/>
      <c r="BC1497" s="397"/>
      <c r="BD1497" s="397"/>
      <c r="BE1497" s="397"/>
      <c r="BF1497" s="397"/>
      <c r="BG1497" s="397"/>
      <c r="BH1497" s="397"/>
      <c r="BI1497" s="397"/>
      <c r="BJ1497" s="397"/>
      <c r="BK1497" s="397"/>
    </row>
    <row r="1498" spans="2:63" x14ac:dyDescent="0.35">
      <c r="B1498" s="80"/>
      <c r="C1498" s="119"/>
      <c r="D1498" s="119"/>
      <c r="E1498" s="202"/>
      <c r="F1498" s="119"/>
      <c r="G1498" s="120"/>
      <c r="H1498" s="41"/>
      <c r="I1498" s="41"/>
      <c r="J1498" s="944">
        <f t="shared" si="172"/>
        <v>0</v>
      </c>
      <c r="K1498" s="292">
        <f t="shared" si="173"/>
        <v>0</v>
      </c>
      <c r="L1498" s="327">
        <f>IF(I1498&lt;(INDEX(Lookup!$U$2:$U$10,MATCH($D$45,Lookup!$S$2:$S$10,0))),0,365)</f>
        <v>0</v>
      </c>
      <c r="M1498" s="292">
        <f t="shared" si="171"/>
        <v>0</v>
      </c>
      <c r="N1498" s="371"/>
      <c r="O1498" s="150"/>
      <c r="P1498" s="397"/>
      <c r="Q1498" s="555"/>
      <c r="R1498" s="576">
        <f t="shared" si="174"/>
        <v>0</v>
      </c>
      <c r="S1498" s="576">
        <f t="shared" si="175"/>
        <v>0</v>
      </c>
      <c r="T1498" s="576">
        <f t="shared" si="176"/>
        <v>0</v>
      </c>
      <c r="U1498" s="576">
        <f t="shared" si="177"/>
        <v>0</v>
      </c>
      <c r="V1498" s="553"/>
      <c r="W1498" s="553"/>
      <c r="X1498" s="553"/>
      <c r="Y1498" s="553"/>
      <c r="Z1498" s="397"/>
      <c r="AA1498" s="397"/>
      <c r="AB1498" s="397"/>
      <c r="AC1498" s="397"/>
      <c r="AD1498" s="397"/>
      <c r="AE1498" s="397"/>
      <c r="AF1498" s="397"/>
      <c r="AG1498" s="397"/>
      <c r="AH1498" s="397"/>
      <c r="AI1498" s="397"/>
      <c r="AJ1498" s="397"/>
      <c r="AK1498" s="397"/>
      <c r="AL1498" s="397"/>
      <c r="AM1498" s="397"/>
      <c r="AN1498" s="397"/>
      <c r="AO1498" s="397"/>
      <c r="AP1498" s="397"/>
      <c r="AQ1498" s="397"/>
      <c r="AR1498" s="397"/>
      <c r="AS1498" s="397"/>
      <c r="AT1498" s="397"/>
      <c r="AU1498" s="397"/>
      <c r="AV1498" s="397"/>
      <c r="AW1498" s="397"/>
      <c r="AX1498" s="397"/>
      <c r="AY1498" s="397"/>
      <c r="AZ1498" s="397"/>
      <c r="BA1498" s="553"/>
      <c r="BB1498" s="397"/>
      <c r="BC1498" s="397"/>
      <c r="BD1498" s="397"/>
      <c r="BE1498" s="397"/>
      <c r="BF1498" s="397"/>
      <c r="BG1498" s="397"/>
      <c r="BH1498" s="397"/>
      <c r="BI1498" s="397"/>
      <c r="BJ1498" s="397"/>
      <c r="BK1498" s="397"/>
    </row>
    <row r="1499" spans="2:63" x14ac:dyDescent="0.35">
      <c r="B1499" s="80"/>
      <c r="C1499" s="119"/>
      <c r="D1499" s="119"/>
      <c r="E1499" s="202"/>
      <c r="F1499" s="119"/>
      <c r="G1499" s="120"/>
      <c r="H1499" s="41"/>
      <c r="I1499" s="41"/>
      <c r="J1499" s="944">
        <f t="shared" si="172"/>
        <v>0</v>
      </c>
      <c r="K1499" s="292">
        <f t="shared" si="173"/>
        <v>0</v>
      </c>
      <c r="L1499" s="327">
        <f>IF(I1499&lt;(INDEX(Lookup!$U$2:$U$10,MATCH($D$45,Lookup!$S$2:$S$10,0))),0,365)</f>
        <v>0</v>
      </c>
      <c r="M1499" s="292">
        <f t="shared" si="171"/>
        <v>0</v>
      </c>
      <c r="N1499" s="371"/>
      <c r="O1499" s="150"/>
      <c r="P1499" s="397"/>
      <c r="Q1499" s="555"/>
      <c r="R1499" s="576">
        <f t="shared" si="174"/>
        <v>0</v>
      </c>
      <c r="S1499" s="576">
        <f t="shared" si="175"/>
        <v>0</v>
      </c>
      <c r="T1499" s="576">
        <f t="shared" si="176"/>
        <v>0</v>
      </c>
      <c r="U1499" s="576">
        <f t="shared" si="177"/>
        <v>0</v>
      </c>
      <c r="V1499" s="553"/>
      <c r="W1499" s="553"/>
      <c r="X1499" s="553"/>
      <c r="Y1499" s="553"/>
      <c r="Z1499" s="397"/>
      <c r="AA1499" s="397"/>
      <c r="AB1499" s="397"/>
      <c r="AC1499" s="397"/>
      <c r="AD1499" s="397"/>
      <c r="AE1499" s="397"/>
      <c r="AF1499" s="397"/>
      <c r="AG1499" s="397"/>
      <c r="AH1499" s="397"/>
      <c r="AI1499" s="397"/>
      <c r="AJ1499" s="397"/>
      <c r="AK1499" s="397"/>
      <c r="AL1499" s="397"/>
      <c r="AM1499" s="397"/>
      <c r="AN1499" s="397"/>
      <c r="AO1499" s="397"/>
      <c r="AP1499" s="397"/>
      <c r="AQ1499" s="397"/>
      <c r="AR1499" s="397"/>
      <c r="AS1499" s="397"/>
      <c r="AT1499" s="397"/>
      <c r="AU1499" s="397"/>
      <c r="AV1499" s="397"/>
      <c r="AW1499" s="397"/>
      <c r="AX1499" s="397"/>
      <c r="AY1499" s="397"/>
      <c r="AZ1499" s="397"/>
      <c r="BA1499" s="553"/>
      <c r="BB1499" s="397"/>
      <c r="BC1499" s="397"/>
      <c r="BD1499" s="397"/>
      <c r="BE1499" s="397"/>
      <c r="BF1499" s="397"/>
      <c r="BG1499" s="397"/>
      <c r="BH1499" s="397"/>
      <c r="BI1499" s="397"/>
      <c r="BJ1499" s="397"/>
      <c r="BK1499" s="397"/>
    </row>
    <row r="1500" spans="2:63" x14ac:dyDescent="0.35">
      <c r="B1500" s="80"/>
      <c r="C1500" s="119"/>
      <c r="D1500" s="119"/>
      <c r="E1500" s="202"/>
      <c r="F1500" s="119"/>
      <c r="G1500" s="120"/>
      <c r="H1500" s="41"/>
      <c r="I1500" s="41"/>
      <c r="J1500" s="944">
        <f t="shared" si="172"/>
        <v>0</v>
      </c>
      <c r="K1500" s="292">
        <f t="shared" si="173"/>
        <v>0</v>
      </c>
      <c r="L1500" s="327">
        <f>IF(I1500&lt;(INDEX(Lookup!$U$2:$U$10,MATCH($D$45,Lookup!$S$2:$S$10,0))),0,365)</f>
        <v>0</v>
      </c>
      <c r="M1500" s="292">
        <f t="shared" si="171"/>
        <v>0</v>
      </c>
      <c r="N1500" s="371"/>
      <c r="O1500" s="150"/>
      <c r="P1500" s="397"/>
      <c r="Q1500" s="555"/>
      <c r="R1500" s="576">
        <f t="shared" si="174"/>
        <v>0</v>
      </c>
      <c r="S1500" s="576">
        <f t="shared" si="175"/>
        <v>0</v>
      </c>
      <c r="T1500" s="576">
        <f t="shared" si="176"/>
        <v>0</v>
      </c>
      <c r="U1500" s="576">
        <f t="shared" si="177"/>
        <v>0</v>
      </c>
      <c r="V1500" s="553"/>
      <c r="W1500" s="553"/>
      <c r="X1500" s="553"/>
      <c r="Y1500" s="553"/>
      <c r="Z1500" s="397"/>
      <c r="AA1500" s="397"/>
      <c r="AB1500" s="397"/>
      <c r="AC1500" s="397"/>
      <c r="AD1500" s="397"/>
      <c r="AE1500" s="397"/>
      <c r="AF1500" s="397"/>
      <c r="AG1500" s="397"/>
      <c r="AH1500" s="397"/>
      <c r="AI1500" s="397"/>
      <c r="AJ1500" s="397"/>
      <c r="AK1500" s="397"/>
      <c r="AL1500" s="397"/>
      <c r="AM1500" s="397"/>
      <c r="AN1500" s="397"/>
      <c r="AO1500" s="397"/>
      <c r="AP1500" s="397"/>
      <c r="AQ1500" s="397"/>
      <c r="AR1500" s="397"/>
      <c r="AS1500" s="397"/>
      <c r="AT1500" s="397"/>
      <c r="AU1500" s="397"/>
      <c r="AV1500" s="397"/>
      <c r="AW1500" s="397"/>
      <c r="AX1500" s="397"/>
      <c r="AY1500" s="397"/>
      <c r="AZ1500" s="397"/>
      <c r="BA1500" s="553"/>
      <c r="BB1500" s="397"/>
      <c r="BC1500" s="397"/>
      <c r="BD1500" s="397"/>
      <c r="BE1500" s="397"/>
      <c r="BF1500" s="397"/>
      <c r="BG1500" s="397"/>
      <c r="BH1500" s="397"/>
      <c r="BI1500" s="397"/>
      <c r="BJ1500" s="397"/>
      <c r="BK1500" s="397"/>
    </row>
    <row r="1501" spans="2:63" x14ac:dyDescent="0.35">
      <c r="B1501" s="80"/>
      <c r="C1501" s="119"/>
      <c r="D1501" s="119"/>
      <c r="E1501" s="202"/>
      <c r="F1501" s="119"/>
      <c r="G1501" s="120"/>
      <c r="H1501" s="41"/>
      <c r="I1501" s="41"/>
      <c r="J1501" s="944">
        <f t="shared" si="172"/>
        <v>0</v>
      </c>
      <c r="K1501" s="292">
        <f t="shared" si="173"/>
        <v>0</v>
      </c>
      <c r="L1501" s="327">
        <f>IF(I1501&lt;(INDEX(Lookup!$U$2:$U$10,MATCH($D$45,Lookup!$S$2:$S$10,0))),0,365)</f>
        <v>0</v>
      </c>
      <c r="M1501" s="292">
        <f t="shared" si="171"/>
        <v>0</v>
      </c>
      <c r="N1501" s="371"/>
      <c r="O1501" s="150"/>
      <c r="P1501" s="397"/>
      <c r="Q1501" s="555"/>
      <c r="R1501" s="576">
        <f t="shared" si="174"/>
        <v>0</v>
      </c>
      <c r="S1501" s="576">
        <f t="shared" si="175"/>
        <v>0</v>
      </c>
      <c r="T1501" s="576">
        <f t="shared" si="176"/>
        <v>0</v>
      </c>
      <c r="U1501" s="576">
        <f t="shared" si="177"/>
        <v>0</v>
      </c>
      <c r="V1501" s="553"/>
      <c r="W1501" s="553"/>
      <c r="X1501" s="553"/>
      <c r="Y1501" s="553"/>
      <c r="Z1501" s="397"/>
      <c r="AA1501" s="397"/>
      <c r="AB1501" s="397"/>
      <c r="AC1501" s="397"/>
      <c r="AD1501" s="397"/>
      <c r="AE1501" s="397"/>
      <c r="AF1501" s="397"/>
      <c r="AG1501" s="397"/>
      <c r="AH1501" s="397"/>
      <c r="AI1501" s="397"/>
      <c r="AJ1501" s="397"/>
      <c r="AK1501" s="397"/>
      <c r="AL1501" s="397"/>
      <c r="AM1501" s="397"/>
      <c r="AN1501" s="397"/>
      <c r="AO1501" s="397"/>
      <c r="AP1501" s="397"/>
      <c r="AQ1501" s="397"/>
      <c r="AR1501" s="397"/>
      <c r="AS1501" s="397"/>
      <c r="AT1501" s="397"/>
      <c r="AU1501" s="397"/>
      <c r="AV1501" s="397"/>
      <c r="AW1501" s="397"/>
      <c r="AX1501" s="397"/>
      <c r="AY1501" s="397"/>
      <c r="AZ1501" s="397"/>
      <c r="BA1501" s="553"/>
      <c r="BB1501" s="397"/>
      <c r="BC1501" s="397"/>
      <c r="BD1501" s="397"/>
      <c r="BE1501" s="397"/>
      <c r="BF1501" s="397"/>
      <c r="BG1501" s="397"/>
      <c r="BH1501" s="397"/>
      <c r="BI1501" s="397"/>
      <c r="BJ1501" s="397"/>
      <c r="BK1501" s="397"/>
    </row>
    <row r="1502" spans="2:63" x14ac:dyDescent="0.35">
      <c r="B1502" s="80"/>
      <c r="C1502" s="119"/>
      <c r="D1502" s="119"/>
      <c r="E1502" s="202"/>
      <c r="F1502" s="119"/>
      <c r="G1502" s="120"/>
      <c r="H1502" s="41"/>
      <c r="I1502" s="41"/>
      <c r="J1502" s="944">
        <f t="shared" si="172"/>
        <v>0</v>
      </c>
      <c r="K1502" s="292">
        <f t="shared" si="173"/>
        <v>0</v>
      </c>
      <c r="L1502" s="327">
        <f>IF(I1502&lt;(INDEX(Lookup!$U$2:$U$10,MATCH($D$45,Lookup!$S$2:$S$10,0))),0,365)</f>
        <v>0</v>
      </c>
      <c r="M1502" s="292">
        <f t="shared" si="171"/>
        <v>0</v>
      </c>
      <c r="N1502" s="371"/>
      <c r="O1502" s="150"/>
      <c r="P1502" s="397"/>
      <c r="Q1502" s="555"/>
      <c r="R1502" s="576">
        <f t="shared" si="174"/>
        <v>0</v>
      </c>
      <c r="S1502" s="576">
        <f t="shared" si="175"/>
        <v>0</v>
      </c>
      <c r="T1502" s="576">
        <f t="shared" si="176"/>
        <v>0</v>
      </c>
      <c r="U1502" s="576">
        <f t="shared" si="177"/>
        <v>0</v>
      </c>
      <c r="V1502" s="553"/>
      <c r="W1502" s="553"/>
      <c r="X1502" s="553"/>
      <c r="Y1502" s="553"/>
      <c r="Z1502" s="397"/>
      <c r="AA1502" s="397"/>
      <c r="AB1502" s="397"/>
      <c r="AC1502" s="397"/>
      <c r="AD1502" s="397"/>
      <c r="AE1502" s="397"/>
      <c r="AF1502" s="397"/>
      <c r="AG1502" s="397"/>
      <c r="AH1502" s="397"/>
      <c r="AI1502" s="397"/>
      <c r="AJ1502" s="397"/>
      <c r="AK1502" s="397"/>
      <c r="AL1502" s="397"/>
      <c r="AM1502" s="397"/>
      <c r="AN1502" s="397"/>
      <c r="AO1502" s="397"/>
      <c r="AP1502" s="397"/>
      <c r="AQ1502" s="397"/>
      <c r="AR1502" s="397"/>
      <c r="AS1502" s="397"/>
      <c r="AT1502" s="397"/>
      <c r="AU1502" s="397"/>
      <c r="AV1502" s="397"/>
      <c r="AW1502" s="397"/>
      <c r="AX1502" s="397"/>
      <c r="AY1502" s="397"/>
      <c r="AZ1502" s="397"/>
      <c r="BA1502" s="553"/>
      <c r="BB1502" s="397"/>
      <c r="BC1502" s="397"/>
      <c r="BD1502" s="397"/>
      <c r="BE1502" s="397"/>
      <c r="BF1502" s="397"/>
      <c r="BG1502" s="397"/>
      <c r="BH1502" s="397"/>
      <c r="BI1502" s="397"/>
      <c r="BJ1502" s="397"/>
      <c r="BK1502" s="397"/>
    </row>
    <row r="1503" spans="2:63" x14ac:dyDescent="0.35">
      <c r="B1503" s="80"/>
      <c r="C1503" s="119"/>
      <c r="D1503" s="119"/>
      <c r="E1503" s="202"/>
      <c r="F1503" s="119"/>
      <c r="G1503" s="120"/>
      <c r="H1503" s="41"/>
      <c r="I1503" s="41"/>
      <c r="J1503" s="944">
        <f t="shared" si="172"/>
        <v>0</v>
      </c>
      <c r="K1503" s="292">
        <f t="shared" si="173"/>
        <v>0</v>
      </c>
      <c r="L1503" s="327">
        <f>IF(I1503&lt;(INDEX(Lookup!$U$2:$U$10,MATCH($D$45,Lookup!$S$2:$S$10,0))),0,365)</f>
        <v>0</v>
      </c>
      <c r="M1503" s="292">
        <f t="shared" si="171"/>
        <v>0</v>
      </c>
      <c r="N1503" s="371"/>
      <c r="O1503" s="150"/>
      <c r="P1503" s="397"/>
      <c r="Q1503" s="555"/>
      <c r="R1503" s="576">
        <f t="shared" si="174"/>
        <v>0</v>
      </c>
      <c r="S1503" s="576">
        <f t="shared" si="175"/>
        <v>0</v>
      </c>
      <c r="T1503" s="576">
        <f t="shared" si="176"/>
        <v>0</v>
      </c>
      <c r="U1503" s="576">
        <f t="shared" si="177"/>
        <v>0</v>
      </c>
      <c r="V1503" s="553"/>
      <c r="W1503" s="553"/>
      <c r="X1503" s="553"/>
      <c r="Y1503" s="553"/>
      <c r="Z1503" s="397"/>
      <c r="AA1503" s="397"/>
      <c r="AB1503" s="397"/>
      <c r="AC1503" s="397"/>
      <c r="AD1503" s="397"/>
      <c r="AE1503" s="397"/>
      <c r="AF1503" s="397"/>
      <c r="AG1503" s="397"/>
      <c r="AH1503" s="397"/>
      <c r="AI1503" s="397"/>
      <c r="AJ1503" s="397"/>
      <c r="AK1503" s="397"/>
      <c r="AL1503" s="397"/>
      <c r="AM1503" s="397"/>
      <c r="AN1503" s="397"/>
      <c r="AO1503" s="397"/>
      <c r="AP1503" s="397"/>
      <c r="AQ1503" s="397"/>
      <c r="AR1503" s="397"/>
      <c r="AS1503" s="397"/>
      <c r="AT1503" s="397"/>
      <c r="AU1503" s="397"/>
      <c r="AV1503" s="397"/>
      <c r="AW1503" s="397"/>
      <c r="AX1503" s="397"/>
      <c r="AY1503" s="397"/>
      <c r="AZ1503" s="397"/>
      <c r="BA1503" s="553"/>
      <c r="BB1503" s="397"/>
      <c r="BC1503" s="397"/>
      <c r="BD1503" s="397"/>
      <c r="BE1503" s="397"/>
      <c r="BF1503" s="397"/>
      <c r="BG1503" s="397"/>
      <c r="BH1503" s="397"/>
      <c r="BI1503" s="397"/>
      <c r="BJ1503" s="397"/>
      <c r="BK1503" s="397"/>
    </row>
    <row r="1504" spans="2:63" x14ac:dyDescent="0.35">
      <c r="B1504" s="80"/>
      <c r="C1504" s="119"/>
      <c r="D1504" s="119"/>
      <c r="E1504" s="202"/>
      <c r="F1504" s="119"/>
      <c r="G1504" s="120"/>
      <c r="H1504" s="41"/>
      <c r="I1504" s="41"/>
      <c r="J1504" s="944">
        <f t="shared" si="172"/>
        <v>0</v>
      </c>
      <c r="K1504" s="292">
        <f t="shared" si="173"/>
        <v>0</v>
      </c>
      <c r="L1504" s="327">
        <f>IF(I1504&lt;(INDEX(Lookup!$U$2:$U$10,MATCH($D$45,Lookup!$S$2:$S$10,0))),0,365)</f>
        <v>0</v>
      </c>
      <c r="M1504" s="292">
        <f t="shared" si="171"/>
        <v>0</v>
      </c>
      <c r="N1504" s="371"/>
      <c r="O1504" s="150"/>
      <c r="P1504" s="397"/>
      <c r="Q1504" s="555"/>
      <c r="R1504" s="576">
        <f t="shared" si="174"/>
        <v>0</v>
      </c>
      <c r="S1504" s="576">
        <f t="shared" si="175"/>
        <v>0</v>
      </c>
      <c r="T1504" s="576">
        <f t="shared" si="176"/>
        <v>0</v>
      </c>
      <c r="U1504" s="576">
        <f t="shared" si="177"/>
        <v>0</v>
      </c>
      <c r="V1504" s="553"/>
      <c r="W1504" s="553"/>
      <c r="X1504" s="553"/>
      <c r="Y1504" s="553"/>
      <c r="Z1504" s="397"/>
      <c r="AA1504" s="397"/>
      <c r="AB1504" s="397"/>
      <c r="AC1504" s="397"/>
      <c r="AD1504" s="397"/>
      <c r="AE1504" s="397"/>
      <c r="AF1504" s="397"/>
      <c r="AG1504" s="397"/>
      <c r="AH1504" s="397"/>
      <c r="AI1504" s="397"/>
      <c r="AJ1504" s="397"/>
      <c r="AK1504" s="397"/>
      <c r="AL1504" s="397"/>
      <c r="AM1504" s="397"/>
      <c r="AN1504" s="397"/>
      <c r="AO1504" s="397"/>
      <c r="AP1504" s="397"/>
      <c r="AQ1504" s="397"/>
      <c r="AR1504" s="397"/>
      <c r="AS1504" s="397"/>
      <c r="AT1504" s="397"/>
      <c r="AU1504" s="397"/>
      <c r="AV1504" s="397"/>
      <c r="AW1504" s="397"/>
      <c r="AX1504" s="397"/>
      <c r="AY1504" s="397"/>
      <c r="AZ1504" s="397"/>
      <c r="BA1504" s="553"/>
      <c r="BB1504" s="397"/>
      <c r="BC1504" s="397"/>
      <c r="BD1504" s="397"/>
      <c r="BE1504" s="397"/>
      <c r="BF1504" s="397"/>
      <c r="BG1504" s="397"/>
      <c r="BH1504" s="397"/>
      <c r="BI1504" s="397"/>
      <c r="BJ1504" s="397"/>
      <c r="BK1504" s="397"/>
    </row>
    <row r="1505" spans="2:63" x14ac:dyDescent="0.35">
      <c r="B1505" s="80"/>
      <c r="C1505" s="119"/>
      <c r="D1505" s="119"/>
      <c r="E1505" s="202"/>
      <c r="F1505" s="119"/>
      <c r="G1505" s="120"/>
      <c r="H1505" s="41"/>
      <c r="I1505" s="41"/>
      <c r="J1505" s="944">
        <f t="shared" si="172"/>
        <v>0</v>
      </c>
      <c r="K1505" s="292">
        <f t="shared" si="173"/>
        <v>0</v>
      </c>
      <c r="L1505" s="327">
        <f>IF(I1505&lt;(INDEX(Lookup!$U$2:$U$10,MATCH($D$45,Lookup!$S$2:$S$10,0))),0,365)</f>
        <v>0</v>
      </c>
      <c r="M1505" s="292">
        <f t="shared" si="171"/>
        <v>0</v>
      </c>
      <c r="N1505" s="371"/>
      <c r="O1505" s="150"/>
      <c r="P1505" s="397"/>
      <c r="Q1505" s="555"/>
      <c r="R1505" s="576">
        <f t="shared" si="174"/>
        <v>0</v>
      </c>
      <c r="S1505" s="576">
        <f t="shared" si="175"/>
        <v>0</v>
      </c>
      <c r="T1505" s="576">
        <f t="shared" si="176"/>
        <v>0</v>
      </c>
      <c r="U1505" s="576">
        <f t="shared" si="177"/>
        <v>0</v>
      </c>
      <c r="V1505" s="553"/>
      <c r="W1505" s="553"/>
      <c r="X1505" s="553"/>
      <c r="Y1505" s="553"/>
      <c r="Z1505" s="397"/>
      <c r="AA1505" s="397"/>
      <c r="AB1505" s="397"/>
      <c r="AC1505" s="397"/>
      <c r="AD1505" s="397"/>
      <c r="AE1505" s="397"/>
      <c r="AF1505" s="397"/>
      <c r="AG1505" s="397"/>
      <c r="AH1505" s="397"/>
      <c r="AI1505" s="397"/>
      <c r="AJ1505" s="397"/>
      <c r="AK1505" s="397"/>
      <c r="AL1505" s="397"/>
      <c r="AM1505" s="397"/>
      <c r="AN1505" s="397"/>
      <c r="AO1505" s="397"/>
      <c r="AP1505" s="397"/>
      <c r="AQ1505" s="397"/>
      <c r="AR1505" s="397"/>
      <c r="AS1505" s="397"/>
      <c r="AT1505" s="397"/>
      <c r="AU1505" s="397"/>
      <c r="AV1505" s="397"/>
      <c r="AW1505" s="397"/>
      <c r="AX1505" s="397"/>
      <c r="AY1505" s="397"/>
      <c r="AZ1505" s="397"/>
      <c r="BA1505" s="553"/>
      <c r="BB1505" s="397"/>
      <c r="BC1505" s="397"/>
      <c r="BD1505" s="397"/>
      <c r="BE1505" s="397"/>
      <c r="BF1505" s="397"/>
      <c r="BG1505" s="397"/>
      <c r="BH1505" s="397"/>
      <c r="BI1505" s="397"/>
      <c r="BJ1505" s="397"/>
      <c r="BK1505" s="397"/>
    </row>
    <row r="1506" spans="2:63" x14ac:dyDescent="0.35">
      <c r="B1506" s="80"/>
      <c r="C1506" s="119"/>
      <c r="D1506" s="119"/>
      <c r="E1506" s="202"/>
      <c r="F1506" s="119"/>
      <c r="G1506" s="120"/>
      <c r="H1506" s="41"/>
      <c r="I1506" s="41"/>
      <c r="J1506" s="944">
        <f t="shared" si="172"/>
        <v>0</v>
      </c>
      <c r="K1506" s="292">
        <f t="shared" si="173"/>
        <v>0</v>
      </c>
      <c r="L1506" s="327">
        <f>IF(I1506&lt;(INDEX(Lookup!$U$2:$U$10,MATCH($D$45,Lookup!$S$2:$S$10,0))),0,365)</f>
        <v>0</v>
      </c>
      <c r="M1506" s="292">
        <f t="shared" si="171"/>
        <v>0</v>
      </c>
      <c r="N1506" s="371"/>
      <c r="O1506" s="150"/>
      <c r="P1506" s="397"/>
      <c r="Q1506" s="555"/>
      <c r="R1506" s="576">
        <f t="shared" si="174"/>
        <v>0</v>
      </c>
      <c r="S1506" s="576">
        <f t="shared" si="175"/>
        <v>0</v>
      </c>
      <c r="T1506" s="576">
        <f t="shared" si="176"/>
        <v>0</v>
      </c>
      <c r="U1506" s="576">
        <f t="shared" si="177"/>
        <v>0</v>
      </c>
      <c r="V1506" s="553"/>
      <c r="W1506" s="553"/>
      <c r="X1506" s="553"/>
      <c r="Y1506" s="553"/>
      <c r="Z1506" s="397"/>
      <c r="AA1506" s="397"/>
      <c r="AB1506" s="397"/>
      <c r="AC1506" s="397"/>
      <c r="AD1506" s="397"/>
      <c r="AE1506" s="397"/>
      <c r="AF1506" s="397"/>
      <c r="AG1506" s="397"/>
      <c r="AH1506" s="397"/>
      <c r="AI1506" s="397"/>
      <c r="AJ1506" s="397"/>
      <c r="AK1506" s="397"/>
      <c r="AL1506" s="397"/>
      <c r="AM1506" s="397"/>
      <c r="AN1506" s="397"/>
      <c r="AO1506" s="397"/>
      <c r="AP1506" s="397"/>
      <c r="AQ1506" s="397"/>
      <c r="AR1506" s="397"/>
      <c r="AS1506" s="397"/>
      <c r="AT1506" s="397"/>
      <c r="AU1506" s="397"/>
      <c r="AV1506" s="397"/>
      <c r="AW1506" s="397"/>
      <c r="AX1506" s="397"/>
      <c r="AY1506" s="397"/>
      <c r="AZ1506" s="397"/>
      <c r="BA1506" s="553"/>
      <c r="BB1506" s="397"/>
      <c r="BC1506" s="397"/>
      <c r="BD1506" s="397"/>
      <c r="BE1506" s="397"/>
      <c r="BF1506" s="397"/>
      <c r="BG1506" s="397"/>
      <c r="BH1506" s="397"/>
      <c r="BI1506" s="397"/>
      <c r="BJ1506" s="397"/>
      <c r="BK1506" s="397"/>
    </row>
    <row r="1507" spans="2:63" x14ac:dyDescent="0.35">
      <c r="B1507" s="80"/>
      <c r="C1507" s="119"/>
      <c r="D1507" s="119"/>
      <c r="E1507" s="202"/>
      <c r="F1507" s="119"/>
      <c r="G1507" s="120"/>
      <c r="H1507" s="41"/>
      <c r="I1507" s="41"/>
      <c r="J1507" s="944">
        <f t="shared" si="172"/>
        <v>0</v>
      </c>
      <c r="K1507" s="292">
        <f t="shared" si="173"/>
        <v>0</v>
      </c>
      <c r="L1507" s="327">
        <f>IF(I1507&lt;(INDEX(Lookup!$U$2:$U$10,MATCH($D$45,Lookup!$S$2:$S$10,0))),0,365)</f>
        <v>0</v>
      </c>
      <c r="M1507" s="292">
        <f t="shared" si="171"/>
        <v>0</v>
      </c>
      <c r="N1507" s="371"/>
      <c r="O1507" s="150"/>
      <c r="P1507" s="397"/>
      <c r="Q1507" s="555"/>
      <c r="R1507" s="576">
        <f t="shared" si="174"/>
        <v>0</v>
      </c>
      <c r="S1507" s="576">
        <f t="shared" si="175"/>
        <v>0</v>
      </c>
      <c r="T1507" s="576">
        <f t="shared" si="176"/>
        <v>0</v>
      </c>
      <c r="U1507" s="576">
        <f t="shared" si="177"/>
        <v>0</v>
      </c>
      <c r="V1507" s="553"/>
      <c r="W1507" s="553"/>
      <c r="X1507" s="553"/>
      <c r="Y1507" s="553"/>
      <c r="Z1507" s="397"/>
      <c r="AA1507" s="397"/>
      <c r="AB1507" s="397"/>
      <c r="AC1507" s="397"/>
      <c r="AD1507" s="397"/>
      <c r="AE1507" s="397"/>
      <c r="AF1507" s="397"/>
      <c r="AG1507" s="397"/>
      <c r="AH1507" s="397"/>
      <c r="AI1507" s="397"/>
      <c r="AJ1507" s="397"/>
      <c r="AK1507" s="397"/>
      <c r="AL1507" s="397"/>
      <c r="AM1507" s="397"/>
      <c r="AN1507" s="397"/>
      <c r="AO1507" s="397"/>
      <c r="AP1507" s="397"/>
      <c r="AQ1507" s="397"/>
      <c r="AR1507" s="397"/>
      <c r="AS1507" s="397"/>
      <c r="AT1507" s="397"/>
      <c r="AU1507" s="397"/>
      <c r="AV1507" s="397"/>
      <c r="AW1507" s="397"/>
      <c r="AX1507" s="397"/>
      <c r="AY1507" s="397"/>
      <c r="AZ1507" s="397"/>
      <c r="BA1507" s="553"/>
      <c r="BB1507" s="397"/>
      <c r="BC1507" s="397"/>
      <c r="BD1507" s="397"/>
      <c r="BE1507" s="397"/>
      <c r="BF1507" s="397"/>
      <c r="BG1507" s="397"/>
      <c r="BH1507" s="397"/>
      <c r="BI1507" s="397"/>
      <c r="BJ1507" s="397"/>
      <c r="BK1507" s="397"/>
    </row>
    <row r="1508" spans="2:63" x14ac:dyDescent="0.35">
      <c r="B1508" s="80"/>
      <c r="C1508" s="119"/>
      <c r="D1508" s="119"/>
      <c r="E1508" s="202"/>
      <c r="F1508" s="119"/>
      <c r="G1508" s="120"/>
      <c r="H1508" s="41"/>
      <c r="I1508" s="41"/>
      <c r="J1508" s="944">
        <f t="shared" si="172"/>
        <v>0</v>
      </c>
      <c r="K1508" s="292">
        <f t="shared" si="173"/>
        <v>0</v>
      </c>
      <c r="L1508" s="327">
        <f>IF(I1508&lt;(INDEX(Lookup!$U$2:$U$10,MATCH($D$45,Lookup!$S$2:$S$10,0))),0,365)</f>
        <v>0</v>
      </c>
      <c r="M1508" s="292">
        <f t="shared" si="171"/>
        <v>0</v>
      </c>
      <c r="N1508" s="371"/>
      <c r="O1508" s="150"/>
      <c r="P1508" s="397"/>
      <c r="Q1508" s="555"/>
      <c r="R1508" s="576">
        <f t="shared" si="174"/>
        <v>0</v>
      </c>
      <c r="S1508" s="576">
        <f t="shared" si="175"/>
        <v>0</v>
      </c>
      <c r="T1508" s="576">
        <f t="shared" si="176"/>
        <v>0</v>
      </c>
      <c r="U1508" s="576">
        <f t="shared" si="177"/>
        <v>0</v>
      </c>
      <c r="V1508" s="553"/>
      <c r="W1508" s="553"/>
      <c r="X1508" s="553"/>
      <c r="Y1508" s="553"/>
      <c r="Z1508" s="397"/>
      <c r="AA1508" s="397"/>
      <c r="AB1508" s="397"/>
      <c r="AC1508" s="397"/>
      <c r="AD1508" s="397"/>
      <c r="AE1508" s="397"/>
      <c r="AF1508" s="397"/>
      <c r="AG1508" s="397"/>
      <c r="AH1508" s="397"/>
      <c r="AI1508" s="397"/>
      <c r="AJ1508" s="397"/>
      <c r="AK1508" s="397"/>
      <c r="AL1508" s="397"/>
      <c r="AM1508" s="397"/>
      <c r="AN1508" s="397"/>
      <c r="AO1508" s="397"/>
      <c r="AP1508" s="397"/>
      <c r="AQ1508" s="397"/>
      <c r="AR1508" s="397"/>
      <c r="AS1508" s="397"/>
      <c r="AT1508" s="397"/>
      <c r="AU1508" s="397"/>
      <c r="AV1508" s="397"/>
      <c r="AW1508" s="397"/>
      <c r="AX1508" s="397"/>
      <c r="AY1508" s="397"/>
      <c r="AZ1508" s="397"/>
      <c r="BA1508" s="553"/>
      <c r="BB1508" s="397"/>
      <c r="BC1508" s="397"/>
      <c r="BD1508" s="397"/>
      <c r="BE1508" s="397"/>
      <c r="BF1508" s="397"/>
      <c r="BG1508" s="397"/>
      <c r="BH1508" s="397"/>
      <c r="BI1508" s="397"/>
      <c r="BJ1508" s="397"/>
      <c r="BK1508" s="397"/>
    </row>
    <row r="1509" spans="2:63" x14ac:dyDescent="0.35">
      <c r="B1509" s="80"/>
      <c r="C1509" s="119"/>
      <c r="D1509" s="119"/>
      <c r="E1509" s="202"/>
      <c r="F1509" s="119"/>
      <c r="G1509" s="120"/>
      <c r="H1509" s="41"/>
      <c r="I1509" s="41"/>
      <c r="J1509" s="944">
        <f t="shared" si="172"/>
        <v>0</v>
      </c>
      <c r="K1509" s="292">
        <f t="shared" si="173"/>
        <v>0</v>
      </c>
      <c r="L1509" s="327">
        <f>IF(I1509&lt;(INDEX(Lookup!$U$2:$U$10,MATCH($D$45,Lookup!$S$2:$S$10,0))),0,365)</f>
        <v>0</v>
      </c>
      <c r="M1509" s="292">
        <f t="shared" si="171"/>
        <v>0</v>
      </c>
      <c r="N1509" s="371"/>
      <c r="O1509" s="150"/>
      <c r="P1509" s="397"/>
      <c r="Q1509" s="555"/>
      <c r="R1509" s="576">
        <f t="shared" si="174"/>
        <v>0</v>
      </c>
      <c r="S1509" s="576">
        <f t="shared" si="175"/>
        <v>0</v>
      </c>
      <c r="T1509" s="576">
        <f t="shared" si="176"/>
        <v>0</v>
      </c>
      <c r="U1509" s="576">
        <f t="shared" si="177"/>
        <v>0</v>
      </c>
      <c r="V1509" s="553"/>
      <c r="W1509" s="553"/>
      <c r="X1509" s="553"/>
      <c r="Y1509" s="553"/>
      <c r="Z1509" s="397"/>
      <c r="AA1509" s="397"/>
      <c r="AB1509" s="397"/>
      <c r="AC1509" s="397"/>
      <c r="AD1509" s="397"/>
      <c r="AE1509" s="397"/>
      <c r="AF1509" s="397"/>
      <c r="AG1509" s="397"/>
      <c r="AH1509" s="397"/>
      <c r="AI1509" s="397"/>
      <c r="AJ1509" s="397"/>
      <c r="AK1509" s="397"/>
      <c r="AL1509" s="397"/>
      <c r="AM1509" s="397"/>
      <c r="AN1509" s="397"/>
      <c r="AO1509" s="397"/>
      <c r="AP1509" s="397"/>
      <c r="AQ1509" s="397"/>
      <c r="AR1509" s="397"/>
      <c r="AS1509" s="397"/>
      <c r="AT1509" s="397"/>
      <c r="AU1509" s="397"/>
      <c r="AV1509" s="397"/>
      <c r="AW1509" s="397"/>
      <c r="AX1509" s="397"/>
      <c r="AY1509" s="397"/>
      <c r="AZ1509" s="397"/>
      <c r="BA1509" s="553"/>
      <c r="BB1509" s="397"/>
      <c r="BC1509" s="397"/>
      <c r="BD1509" s="397"/>
      <c r="BE1509" s="397"/>
      <c r="BF1509" s="397"/>
      <c r="BG1509" s="397"/>
      <c r="BH1509" s="397"/>
      <c r="BI1509" s="397"/>
      <c r="BJ1509" s="397"/>
      <c r="BK1509" s="397"/>
    </row>
    <row r="1510" spans="2:63" x14ac:dyDescent="0.35">
      <c r="B1510" s="80"/>
      <c r="C1510" s="119"/>
      <c r="D1510" s="119"/>
      <c r="E1510" s="202"/>
      <c r="F1510" s="119"/>
      <c r="G1510" s="120"/>
      <c r="H1510" s="41"/>
      <c r="I1510" s="41"/>
      <c r="J1510" s="944">
        <f t="shared" si="172"/>
        <v>0</v>
      </c>
      <c r="K1510" s="292">
        <f t="shared" si="173"/>
        <v>0</v>
      </c>
      <c r="L1510" s="327">
        <f>IF(I1510&lt;(INDEX(Lookup!$U$2:$U$10,MATCH($D$45,Lookup!$S$2:$S$10,0))),0,365)</f>
        <v>0</v>
      </c>
      <c r="M1510" s="292">
        <f t="shared" si="171"/>
        <v>0</v>
      </c>
      <c r="N1510" s="371"/>
      <c r="O1510" s="150"/>
      <c r="P1510" s="397"/>
      <c r="Q1510" s="555"/>
      <c r="R1510" s="576">
        <f t="shared" si="174"/>
        <v>0</v>
      </c>
      <c r="S1510" s="576">
        <f t="shared" si="175"/>
        <v>0</v>
      </c>
      <c r="T1510" s="576">
        <f t="shared" si="176"/>
        <v>0</v>
      </c>
      <c r="U1510" s="576">
        <f t="shared" si="177"/>
        <v>0</v>
      </c>
      <c r="V1510" s="553"/>
      <c r="W1510" s="553"/>
      <c r="X1510" s="553"/>
      <c r="Y1510" s="553"/>
      <c r="Z1510" s="397"/>
      <c r="AA1510" s="397"/>
      <c r="AB1510" s="397"/>
      <c r="AC1510" s="397"/>
      <c r="AD1510" s="397"/>
      <c r="AE1510" s="397"/>
      <c r="AF1510" s="397"/>
      <c r="AG1510" s="397"/>
      <c r="AH1510" s="397"/>
      <c r="AI1510" s="397"/>
      <c r="AJ1510" s="397"/>
      <c r="AK1510" s="397"/>
      <c r="AL1510" s="397"/>
      <c r="AM1510" s="397"/>
      <c r="AN1510" s="397"/>
      <c r="AO1510" s="397"/>
      <c r="AP1510" s="397"/>
      <c r="AQ1510" s="397"/>
      <c r="AR1510" s="397"/>
      <c r="AS1510" s="397"/>
      <c r="AT1510" s="397"/>
      <c r="AU1510" s="397"/>
      <c r="AV1510" s="397"/>
      <c r="AW1510" s="397"/>
      <c r="AX1510" s="397"/>
      <c r="AY1510" s="397"/>
      <c r="AZ1510" s="397"/>
      <c r="BA1510" s="553"/>
      <c r="BB1510" s="397"/>
      <c r="BC1510" s="397"/>
      <c r="BD1510" s="397"/>
      <c r="BE1510" s="397"/>
      <c r="BF1510" s="397"/>
      <c r="BG1510" s="397"/>
      <c r="BH1510" s="397"/>
      <c r="BI1510" s="397"/>
      <c r="BJ1510" s="397"/>
      <c r="BK1510" s="397"/>
    </row>
    <row r="1511" spans="2:63" x14ac:dyDescent="0.35">
      <c r="B1511" s="80"/>
      <c r="C1511" s="119"/>
      <c r="D1511" s="119"/>
      <c r="E1511" s="202"/>
      <c r="F1511" s="119"/>
      <c r="G1511" s="120"/>
      <c r="H1511" s="41"/>
      <c r="I1511" s="41"/>
      <c r="J1511" s="944">
        <f t="shared" si="172"/>
        <v>0</v>
      </c>
      <c r="K1511" s="292">
        <f t="shared" si="173"/>
        <v>0</v>
      </c>
      <c r="L1511" s="327">
        <f>IF(I1511&lt;(INDEX(Lookup!$U$2:$U$10,MATCH($D$45,Lookup!$S$2:$S$10,0))),0,365)</f>
        <v>0</v>
      </c>
      <c r="M1511" s="292">
        <f t="shared" si="171"/>
        <v>0</v>
      </c>
      <c r="N1511" s="371"/>
      <c r="O1511" s="150"/>
      <c r="P1511" s="397"/>
      <c r="Q1511" s="555"/>
      <c r="R1511" s="576">
        <f t="shared" si="174"/>
        <v>0</v>
      </c>
      <c r="S1511" s="576">
        <f t="shared" si="175"/>
        <v>0</v>
      </c>
      <c r="T1511" s="576">
        <f t="shared" si="176"/>
        <v>0</v>
      </c>
      <c r="U1511" s="576">
        <f t="shared" si="177"/>
        <v>0</v>
      </c>
      <c r="V1511" s="553"/>
      <c r="W1511" s="553"/>
      <c r="X1511" s="553"/>
      <c r="Y1511" s="553"/>
      <c r="Z1511" s="397"/>
      <c r="AA1511" s="397"/>
      <c r="AB1511" s="397"/>
      <c r="AC1511" s="397"/>
      <c r="AD1511" s="397"/>
      <c r="AE1511" s="397"/>
      <c r="AF1511" s="397"/>
      <c r="AG1511" s="397"/>
      <c r="AH1511" s="397"/>
      <c r="AI1511" s="397"/>
      <c r="AJ1511" s="397"/>
      <c r="AK1511" s="397"/>
      <c r="AL1511" s="397"/>
      <c r="AM1511" s="397"/>
      <c r="AN1511" s="397"/>
      <c r="AO1511" s="397"/>
      <c r="AP1511" s="397"/>
      <c r="AQ1511" s="397"/>
      <c r="AR1511" s="397"/>
      <c r="AS1511" s="397"/>
      <c r="AT1511" s="397"/>
      <c r="AU1511" s="397"/>
      <c r="AV1511" s="397"/>
      <c r="AW1511" s="397"/>
      <c r="AX1511" s="397"/>
      <c r="AY1511" s="397"/>
      <c r="AZ1511" s="397"/>
      <c r="BA1511" s="553"/>
      <c r="BB1511" s="397"/>
      <c r="BC1511" s="397"/>
      <c r="BD1511" s="397"/>
      <c r="BE1511" s="397"/>
      <c r="BF1511" s="397"/>
      <c r="BG1511" s="397"/>
      <c r="BH1511" s="397"/>
      <c r="BI1511" s="397"/>
      <c r="BJ1511" s="397"/>
      <c r="BK1511" s="397"/>
    </row>
    <row r="1512" spans="2:63" x14ac:dyDescent="0.35">
      <c r="B1512" s="80"/>
      <c r="C1512" s="119"/>
      <c r="D1512" s="119"/>
      <c r="E1512" s="202"/>
      <c r="F1512" s="119"/>
      <c r="G1512" s="120"/>
      <c r="H1512" s="41"/>
      <c r="I1512" s="41"/>
      <c r="J1512" s="944">
        <f t="shared" si="172"/>
        <v>0</v>
      </c>
      <c r="K1512" s="292">
        <f t="shared" si="173"/>
        <v>0</v>
      </c>
      <c r="L1512" s="327">
        <f>IF(I1512&lt;(INDEX(Lookup!$U$2:$U$10,MATCH($D$45,Lookup!$S$2:$S$10,0))),0,365)</f>
        <v>0</v>
      </c>
      <c r="M1512" s="292">
        <f t="shared" si="171"/>
        <v>0</v>
      </c>
      <c r="N1512" s="371"/>
      <c r="O1512" s="150"/>
      <c r="P1512" s="397"/>
      <c r="Q1512" s="555"/>
      <c r="R1512" s="576">
        <f t="shared" si="174"/>
        <v>0</v>
      </c>
      <c r="S1512" s="576">
        <f t="shared" si="175"/>
        <v>0</v>
      </c>
      <c r="T1512" s="576">
        <f t="shared" si="176"/>
        <v>0</v>
      </c>
      <c r="U1512" s="576">
        <f t="shared" si="177"/>
        <v>0</v>
      </c>
      <c r="V1512" s="553"/>
      <c r="W1512" s="553"/>
      <c r="X1512" s="553"/>
      <c r="Y1512" s="553"/>
      <c r="Z1512" s="397"/>
      <c r="AA1512" s="397"/>
      <c r="AB1512" s="397"/>
      <c r="AC1512" s="397"/>
      <c r="AD1512" s="397"/>
      <c r="AE1512" s="397"/>
      <c r="AF1512" s="397"/>
      <c r="AG1512" s="397"/>
      <c r="AH1512" s="397"/>
      <c r="AI1512" s="397"/>
      <c r="AJ1512" s="397"/>
      <c r="AK1512" s="397"/>
      <c r="AL1512" s="397"/>
      <c r="AM1512" s="397"/>
      <c r="AN1512" s="397"/>
      <c r="AO1512" s="397"/>
      <c r="AP1512" s="397"/>
      <c r="AQ1512" s="397"/>
      <c r="AR1512" s="397"/>
      <c r="AS1512" s="397"/>
      <c r="AT1512" s="397"/>
      <c r="AU1512" s="397"/>
      <c r="AV1512" s="397"/>
      <c r="AW1512" s="397"/>
      <c r="AX1512" s="397"/>
      <c r="AY1512" s="397"/>
      <c r="AZ1512" s="397"/>
      <c r="BA1512" s="553"/>
      <c r="BB1512" s="397"/>
      <c r="BC1512" s="397"/>
      <c r="BD1512" s="397"/>
      <c r="BE1512" s="397"/>
      <c r="BF1512" s="397"/>
      <c r="BG1512" s="397"/>
      <c r="BH1512" s="397"/>
      <c r="BI1512" s="397"/>
      <c r="BJ1512" s="397"/>
      <c r="BK1512" s="397"/>
    </row>
    <row r="1513" spans="2:63" x14ac:dyDescent="0.35">
      <c r="B1513" s="80"/>
      <c r="C1513" s="119"/>
      <c r="D1513" s="119"/>
      <c r="E1513" s="202"/>
      <c r="F1513" s="119"/>
      <c r="G1513" s="120"/>
      <c r="H1513" s="41"/>
      <c r="I1513" s="41"/>
      <c r="J1513" s="944">
        <f t="shared" si="172"/>
        <v>0</v>
      </c>
      <c r="K1513" s="292">
        <f t="shared" si="173"/>
        <v>0</v>
      </c>
      <c r="L1513" s="327">
        <f>IF(I1513&lt;(INDEX(Lookup!$U$2:$U$10,MATCH($D$45,Lookup!$S$2:$S$10,0))),0,365)</f>
        <v>0</v>
      </c>
      <c r="M1513" s="292">
        <f t="shared" si="171"/>
        <v>0</v>
      </c>
      <c r="N1513" s="371"/>
      <c r="O1513" s="150"/>
      <c r="P1513" s="397"/>
      <c r="Q1513" s="555"/>
      <c r="R1513" s="576">
        <f t="shared" si="174"/>
        <v>0</v>
      </c>
      <c r="S1513" s="576">
        <f t="shared" si="175"/>
        <v>0</v>
      </c>
      <c r="T1513" s="576">
        <f t="shared" si="176"/>
        <v>0</v>
      </c>
      <c r="U1513" s="576">
        <f t="shared" si="177"/>
        <v>0</v>
      </c>
      <c r="V1513" s="553"/>
      <c r="W1513" s="553"/>
      <c r="X1513" s="553"/>
      <c r="Y1513" s="553"/>
      <c r="Z1513" s="397"/>
      <c r="AA1513" s="397"/>
      <c r="AB1513" s="397"/>
      <c r="AC1513" s="397"/>
      <c r="AD1513" s="397"/>
      <c r="AE1513" s="397"/>
      <c r="AF1513" s="397"/>
      <c r="AG1513" s="397"/>
      <c r="AH1513" s="397"/>
      <c r="AI1513" s="397"/>
      <c r="AJ1513" s="397"/>
      <c r="AK1513" s="397"/>
      <c r="AL1513" s="397"/>
      <c r="AM1513" s="397"/>
      <c r="AN1513" s="397"/>
      <c r="AO1513" s="397"/>
      <c r="AP1513" s="397"/>
      <c r="AQ1513" s="397"/>
      <c r="AR1513" s="397"/>
      <c r="AS1513" s="397"/>
      <c r="AT1513" s="397"/>
      <c r="AU1513" s="397"/>
      <c r="AV1513" s="397"/>
      <c r="AW1513" s="397"/>
      <c r="AX1513" s="397"/>
      <c r="AY1513" s="397"/>
      <c r="AZ1513" s="397"/>
      <c r="BA1513" s="553"/>
      <c r="BB1513" s="397"/>
      <c r="BC1513" s="397"/>
      <c r="BD1513" s="397"/>
      <c r="BE1513" s="397"/>
      <c r="BF1513" s="397"/>
      <c r="BG1513" s="397"/>
      <c r="BH1513" s="397"/>
      <c r="BI1513" s="397"/>
      <c r="BJ1513" s="397"/>
      <c r="BK1513" s="397"/>
    </row>
    <row r="1514" spans="2:63" x14ac:dyDescent="0.35">
      <c r="B1514" s="80"/>
      <c r="C1514" s="119"/>
      <c r="D1514" s="119"/>
      <c r="E1514" s="202"/>
      <c r="F1514" s="119"/>
      <c r="G1514" s="120"/>
      <c r="H1514" s="41"/>
      <c r="I1514" s="41"/>
      <c r="J1514" s="944">
        <f t="shared" si="172"/>
        <v>0</v>
      </c>
      <c r="K1514" s="292">
        <f t="shared" si="173"/>
        <v>0</v>
      </c>
      <c r="L1514" s="327">
        <f>IF(I1514&lt;(INDEX(Lookup!$U$2:$U$10,MATCH($D$45,Lookup!$S$2:$S$10,0))),0,365)</f>
        <v>0</v>
      </c>
      <c r="M1514" s="292">
        <f t="shared" si="171"/>
        <v>0</v>
      </c>
      <c r="N1514" s="371"/>
      <c r="O1514" s="150"/>
      <c r="P1514" s="397"/>
      <c r="Q1514" s="555"/>
      <c r="R1514" s="576">
        <f t="shared" si="174"/>
        <v>0</v>
      </c>
      <c r="S1514" s="576">
        <f t="shared" si="175"/>
        <v>0</v>
      </c>
      <c r="T1514" s="576">
        <f t="shared" si="176"/>
        <v>0</v>
      </c>
      <c r="U1514" s="576">
        <f t="shared" si="177"/>
        <v>0</v>
      </c>
      <c r="V1514" s="553"/>
      <c r="W1514" s="553"/>
      <c r="X1514" s="553"/>
      <c r="Y1514" s="553"/>
      <c r="Z1514" s="397"/>
      <c r="AA1514" s="397"/>
      <c r="AB1514" s="397"/>
      <c r="AC1514" s="397"/>
      <c r="AD1514" s="397"/>
      <c r="AE1514" s="397"/>
      <c r="AF1514" s="397"/>
      <c r="AG1514" s="397"/>
      <c r="AH1514" s="397"/>
      <c r="AI1514" s="397"/>
      <c r="AJ1514" s="397"/>
      <c r="AK1514" s="397"/>
      <c r="AL1514" s="397"/>
      <c r="AM1514" s="397"/>
      <c r="AN1514" s="397"/>
      <c r="AO1514" s="397"/>
      <c r="AP1514" s="397"/>
      <c r="AQ1514" s="397"/>
      <c r="AR1514" s="397"/>
      <c r="AS1514" s="397"/>
      <c r="AT1514" s="397"/>
      <c r="AU1514" s="397"/>
      <c r="AV1514" s="397"/>
      <c r="AW1514" s="397"/>
      <c r="AX1514" s="397"/>
      <c r="AY1514" s="397"/>
      <c r="AZ1514" s="397"/>
      <c r="BA1514" s="553"/>
      <c r="BB1514" s="397"/>
      <c r="BC1514" s="397"/>
      <c r="BD1514" s="397"/>
      <c r="BE1514" s="397"/>
      <c r="BF1514" s="397"/>
      <c r="BG1514" s="397"/>
      <c r="BH1514" s="397"/>
      <c r="BI1514" s="397"/>
      <c r="BJ1514" s="397"/>
      <c r="BK1514" s="397"/>
    </row>
    <row r="1515" spans="2:63" x14ac:dyDescent="0.35">
      <c r="B1515" s="80"/>
      <c r="C1515" s="119"/>
      <c r="D1515" s="119"/>
      <c r="E1515" s="202"/>
      <c r="F1515" s="119"/>
      <c r="G1515" s="120"/>
      <c r="H1515" s="41"/>
      <c r="I1515" s="41"/>
      <c r="J1515" s="944">
        <f t="shared" si="172"/>
        <v>0</v>
      </c>
      <c r="K1515" s="292">
        <f t="shared" si="173"/>
        <v>0</v>
      </c>
      <c r="L1515" s="327">
        <f>IF(I1515&lt;(INDEX(Lookup!$U$2:$U$10,MATCH($D$45,Lookup!$S$2:$S$10,0))),0,365)</f>
        <v>0</v>
      </c>
      <c r="M1515" s="292">
        <f t="shared" si="171"/>
        <v>0</v>
      </c>
      <c r="N1515" s="371"/>
      <c r="O1515" s="150"/>
      <c r="P1515" s="397"/>
      <c r="Q1515" s="555"/>
      <c r="R1515" s="576">
        <f t="shared" si="174"/>
        <v>0</v>
      </c>
      <c r="S1515" s="576">
        <f t="shared" si="175"/>
        <v>0</v>
      </c>
      <c r="T1515" s="576">
        <f t="shared" si="176"/>
        <v>0</v>
      </c>
      <c r="U1515" s="576">
        <f t="shared" si="177"/>
        <v>0</v>
      </c>
      <c r="V1515" s="553"/>
      <c r="W1515" s="553"/>
      <c r="X1515" s="553"/>
      <c r="Y1515" s="553"/>
      <c r="Z1515" s="397"/>
      <c r="AA1515" s="397"/>
      <c r="AB1515" s="397"/>
      <c r="AC1515" s="397"/>
      <c r="AD1515" s="397"/>
      <c r="AE1515" s="397"/>
      <c r="AF1515" s="397"/>
      <c r="AG1515" s="397"/>
      <c r="AH1515" s="397"/>
      <c r="AI1515" s="397"/>
      <c r="AJ1515" s="397"/>
      <c r="AK1515" s="397"/>
      <c r="AL1515" s="397"/>
      <c r="AM1515" s="397"/>
      <c r="AN1515" s="397"/>
      <c r="AO1515" s="397"/>
      <c r="AP1515" s="397"/>
      <c r="AQ1515" s="397"/>
      <c r="AR1515" s="397"/>
      <c r="AS1515" s="397"/>
      <c r="AT1515" s="397"/>
      <c r="AU1515" s="397"/>
      <c r="AV1515" s="397"/>
      <c r="AW1515" s="397"/>
      <c r="AX1515" s="397"/>
      <c r="AY1515" s="397"/>
      <c r="AZ1515" s="397"/>
      <c r="BA1515" s="553"/>
      <c r="BB1515" s="397"/>
      <c r="BC1515" s="397"/>
      <c r="BD1515" s="397"/>
      <c r="BE1515" s="397"/>
      <c r="BF1515" s="397"/>
      <c r="BG1515" s="397"/>
      <c r="BH1515" s="397"/>
      <c r="BI1515" s="397"/>
      <c r="BJ1515" s="397"/>
      <c r="BK1515" s="397"/>
    </row>
    <row r="1516" spans="2:63" x14ac:dyDescent="0.35">
      <c r="B1516" s="80"/>
      <c r="C1516" s="119"/>
      <c r="D1516" s="119"/>
      <c r="E1516" s="202"/>
      <c r="F1516" s="119"/>
      <c r="G1516" s="120"/>
      <c r="H1516" s="41"/>
      <c r="I1516" s="41"/>
      <c r="J1516" s="944">
        <f t="shared" si="172"/>
        <v>0</v>
      </c>
      <c r="K1516" s="292">
        <f t="shared" si="173"/>
        <v>0</v>
      </c>
      <c r="L1516" s="327">
        <f>IF(I1516&lt;(INDEX(Lookup!$U$2:$U$10,MATCH($D$45,Lookup!$S$2:$S$10,0))),0,365)</f>
        <v>0</v>
      </c>
      <c r="M1516" s="292">
        <f t="shared" si="171"/>
        <v>0</v>
      </c>
      <c r="N1516" s="371"/>
      <c r="O1516" s="150"/>
      <c r="P1516" s="397"/>
      <c r="Q1516" s="555"/>
      <c r="R1516" s="576">
        <f t="shared" si="174"/>
        <v>0</v>
      </c>
      <c r="S1516" s="576">
        <f t="shared" si="175"/>
        <v>0</v>
      </c>
      <c r="T1516" s="576">
        <f t="shared" si="176"/>
        <v>0</v>
      </c>
      <c r="U1516" s="576">
        <f t="shared" si="177"/>
        <v>0</v>
      </c>
      <c r="V1516" s="553"/>
      <c r="W1516" s="553"/>
      <c r="X1516" s="553"/>
      <c r="Y1516" s="553"/>
      <c r="Z1516" s="397"/>
      <c r="AA1516" s="397"/>
      <c r="AB1516" s="397"/>
      <c r="AC1516" s="397"/>
      <c r="AD1516" s="397"/>
      <c r="AE1516" s="397"/>
      <c r="AF1516" s="397"/>
      <c r="AG1516" s="397"/>
      <c r="AH1516" s="397"/>
      <c r="AI1516" s="397"/>
      <c r="AJ1516" s="397"/>
      <c r="AK1516" s="397"/>
      <c r="AL1516" s="397"/>
      <c r="AM1516" s="397"/>
      <c r="AN1516" s="397"/>
      <c r="AO1516" s="397"/>
      <c r="AP1516" s="397"/>
      <c r="AQ1516" s="397"/>
      <c r="AR1516" s="397"/>
      <c r="AS1516" s="397"/>
      <c r="AT1516" s="397"/>
      <c r="AU1516" s="397"/>
      <c r="AV1516" s="397"/>
      <c r="AW1516" s="397"/>
      <c r="AX1516" s="397"/>
      <c r="AY1516" s="397"/>
      <c r="AZ1516" s="397"/>
      <c r="BA1516" s="553"/>
      <c r="BB1516" s="397"/>
      <c r="BC1516" s="397"/>
      <c r="BD1516" s="397"/>
      <c r="BE1516" s="397"/>
      <c r="BF1516" s="397"/>
      <c r="BG1516" s="397"/>
      <c r="BH1516" s="397"/>
      <c r="BI1516" s="397"/>
      <c r="BJ1516" s="397"/>
      <c r="BK1516" s="397"/>
    </row>
    <row r="1517" spans="2:63" x14ac:dyDescent="0.35">
      <c r="B1517" s="80"/>
      <c r="C1517" s="119"/>
      <c r="D1517" s="119"/>
      <c r="E1517" s="202"/>
      <c r="F1517" s="119"/>
      <c r="G1517" s="120"/>
      <c r="H1517" s="41"/>
      <c r="I1517" s="41"/>
      <c r="J1517" s="944">
        <f t="shared" si="172"/>
        <v>0</v>
      </c>
      <c r="K1517" s="292">
        <f t="shared" si="173"/>
        <v>0</v>
      </c>
      <c r="L1517" s="327">
        <f>IF(I1517&lt;(INDEX(Lookup!$U$2:$U$10,MATCH($D$45,Lookup!$S$2:$S$10,0))),0,365)</f>
        <v>0</v>
      </c>
      <c r="M1517" s="292">
        <f t="shared" si="171"/>
        <v>0</v>
      </c>
      <c r="N1517" s="371"/>
      <c r="O1517" s="150"/>
      <c r="P1517" s="397"/>
      <c r="Q1517" s="555"/>
      <c r="R1517" s="576">
        <f t="shared" si="174"/>
        <v>0</v>
      </c>
      <c r="S1517" s="576">
        <f t="shared" si="175"/>
        <v>0</v>
      </c>
      <c r="T1517" s="576">
        <f t="shared" si="176"/>
        <v>0</v>
      </c>
      <c r="U1517" s="576">
        <f t="shared" si="177"/>
        <v>0</v>
      </c>
      <c r="V1517" s="553"/>
      <c r="W1517" s="553"/>
      <c r="X1517" s="553"/>
      <c r="Y1517" s="553"/>
      <c r="Z1517" s="397"/>
      <c r="AA1517" s="397"/>
      <c r="AB1517" s="397"/>
      <c r="AC1517" s="397"/>
      <c r="AD1517" s="397"/>
      <c r="AE1517" s="397"/>
      <c r="AF1517" s="397"/>
      <c r="AG1517" s="397"/>
      <c r="AH1517" s="397"/>
      <c r="AI1517" s="397"/>
      <c r="AJ1517" s="397"/>
      <c r="AK1517" s="397"/>
      <c r="AL1517" s="397"/>
      <c r="AM1517" s="397"/>
      <c r="AN1517" s="397"/>
      <c r="AO1517" s="397"/>
      <c r="AP1517" s="397"/>
      <c r="AQ1517" s="397"/>
      <c r="AR1517" s="397"/>
      <c r="AS1517" s="397"/>
      <c r="AT1517" s="397"/>
      <c r="AU1517" s="397"/>
      <c r="AV1517" s="397"/>
      <c r="AW1517" s="397"/>
      <c r="AX1517" s="397"/>
      <c r="AY1517" s="397"/>
      <c r="AZ1517" s="397"/>
      <c r="BA1517" s="553"/>
      <c r="BB1517" s="397"/>
      <c r="BC1517" s="397"/>
      <c r="BD1517" s="397"/>
      <c r="BE1517" s="397"/>
      <c r="BF1517" s="397"/>
      <c r="BG1517" s="397"/>
      <c r="BH1517" s="397"/>
      <c r="BI1517" s="397"/>
      <c r="BJ1517" s="397"/>
      <c r="BK1517" s="397"/>
    </row>
    <row r="1518" spans="2:63" x14ac:dyDescent="0.35">
      <c r="B1518" s="80"/>
      <c r="C1518" s="119"/>
      <c r="D1518" s="119"/>
      <c r="E1518" s="202"/>
      <c r="F1518" s="119"/>
      <c r="G1518" s="120"/>
      <c r="H1518" s="41"/>
      <c r="I1518" s="41"/>
      <c r="J1518" s="944">
        <f t="shared" si="172"/>
        <v>0</v>
      </c>
      <c r="K1518" s="292">
        <f t="shared" si="173"/>
        <v>0</v>
      </c>
      <c r="L1518" s="327">
        <f>IF(I1518&lt;(INDEX(Lookup!$U$2:$U$10,MATCH($D$45,Lookup!$S$2:$S$10,0))),0,365)</f>
        <v>0</v>
      </c>
      <c r="M1518" s="292">
        <f t="shared" si="171"/>
        <v>0</v>
      </c>
      <c r="N1518" s="371"/>
      <c r="O1518" s="150"/>
      <c r="P1518" s="397"/>
      <c r="Q1518" s="555"/>
      <c r="R1518" s="576">
        <f t="shared" si="174"/>
        <v>0</v>
      </c>
      <c r="S1518" s="576">
        <f t="shared" si="175"/>
        <v>0</v>
      </c>
      <c r="T1518" s="576">
        <f t="shared" si="176"/>
        <v>0</v>
      </c>
      <c r="U1518" s="576">
        <f t="shared" si="177"/>
        <v>0</v>
      </c>
      <c r="V1518" s="553"/>
      <c r="W1518" s="553"/>
      <c r="X1518" s="553"/>
      <c r="Y1518" s="553"/>
      <c r="Z1518" s="397"/>
      <c r="AA1518" s="397"/>
      <c r="AB1518" s="397"/>
      <c r="AC1518" s="397"/>
      <c r="AD1518" s="397"/>
      <c r="AE1518" s="397"/>
      <c r="AF1518" s="397"/>
      <c r="AG1518" s="397"/>
      <c r="AH1518" s="397"/>
      <c r="AI1518" s="397"/>
      <c r="AJ1518" s="397"/>
      <c r="AK1518" s="397"/>
      <c r="AL1518" s="397"/>
      <c r="AM1518" s="397"/>
      <c r="AN1518" s="397"/>
      <c r="AO1518" s="397"/>
      <c r="AP1518" s="397"/>
      <c r="AQ1518" s="397"/>
      <c r="AR1518" s="397"/>
      <c r="AS1518" s="397"/>
      <c r="AT1518" s="397"/>
      <c r="AU1518" s="397"/>
      <c r="AV1518" s="397"/>
      <c r="AW1518" s="397"/>
      <c r="AX1518" s="397"/>
      <c r="AY1518" s="397"/>
      <c r="AZ1518" s="397"/>
      <c r="BA1518" s="553"/>
      <c r="BB1518" s="397"/>
      <c r="BC1518" s="397"/>
      <c r="BD1518" s="397"/>
      <c r="BE1518" s="397"/>
      <c r="BF1518" s="397"/>
      <c r="BG1518" s="397"/>
      <c r="BH1518" s="397"/>
      <c r="BI1518" s="397"/>
      <c r="BJ1518" s="397"/>
      <c r="BK1518" s="397"/>
    </row>
    <row r="1519" spans="2:63" x14ac:dyDescent="0.35">
      <c r="B1519" s="80"/>
      <c r="C1519" s="119"/>
      <c r="D1519" s="119"/>
      <c r="E1519" s="202"/>
      <c r="F1519" s="119"/>
      <c r="G1519" s="120"/>
      <c r="H1519" s="41"/>
      <c r="I1519" s="41"/>
      <c r="J1519" s="944">
        <f t="shared" si="172"/>
        <v>0</v>
      </c>
      <c r="K1519" s="292">
        <f t="shared" si="173"/>
        <v>0</v>
      </c>
      <c r="L1519" s="327">
        <f>IF(I1519&lt;(INDEX(Lookup!$U$2:$U$10,MATCH($D$45,Lookup!$S$2:$S$10,0))),0,365)</f>
        <v>0</v>
      </c>
      <c r="M1519" s="292">
        <f t="shared" si="171"/>
        <v>0</v>
      </c>
      <c r="N1519" s="371"/>
      <c r="O1519" s="150"/>
      <c r="P1519" s="397"/>
      <c r="Q1519" s="555"/>
      <c r="R1519" s="576">
        <f t="shared" si="174"/>
        <v>0</v>
      </c>
      <c r="S1519" s="576">
        <f t="shared" si="175"/>
        <v>0</v>
      </c>
      <c r="T1519" s="576">
        <f t="shared" si="176"/>
        <v>0</v>
      </c>
      <c r="U1519" s="576">
        <f t="shared" si="177"/>
        <v>0</v>
      </c>
      <c r="V1519" s="553"/>
      <c r="W1519" s="553"/>
      <c r="X1519" s="553"/>
      <c r="Y1519" s="553"/>
      <c r="Z1519" s="397"/>
      <c r="AA1519" s="397"/>
      <c r="AB1519" s="397"/>
      <c r="AC1519" s="397"/>
      <c r="AD1519" s="397"/>
      <c r="AE1519" s="397"/>
      <c r="AF1519" s="397"/>
      <c r="AG1519" s="397"/>
      <c r="AH1519" s="397"/>
      <c r="AI1519" s="397"/>
      <c r="AJ1519" s="397"/>
      <c r="AK1519" s="397"/>
      <c r="AL1519" s="397"/>
      <c r="AM1519" s="397"/>
      <c r="AN1519" s="397"/>
      <c r="AO1519" s="397"/>
      <c r="AP1519" s="397"/>
      <c r="AQ1519" s="397"/>
      <c r="AR1519" s="397"/>
      <c r="AS1519" s="397"/>
      <c r="AT1519" s="397"/>
      <c r="AU1519" s="397"/>
      <c r="AV1519" s="397"/>
      <c r="AW1519" s="397"/>
      <c r="AX1519" s="397"/>
      <c r="AY1519" s="397"/>
      <c r="AZ1519" s="397"/>
      <c r="BA1519" s="553"/>
      <c r="BB1519" s="397"/>
      <c r="BC1519" s="397"/>
      <c r="BD1519" s="397"/>
      <c r="BE1519" s="397"/>
      <c r="BF1519" s="397"/>
      <c r="BG1519" s="397"/>
      <c r="BH1519" s="397"/>
      <c r="BI1519" s="397"/>
      <c r="BJ1519" s="397"/>
      <c r="BK1519" s="397"/>
    </row>
    <row r="1520" spans="2:63" x14ac:dyDescent="0.35">
      <c r="B1520" s="80"/>
      <c r="C1520" s="119"/>
      <c r="D1520" s="119"/>
      <c r="E1520" s="202"/>
      <c r="F1520" s="119"/>
      <c r="G1520" s="120"/>
      <c r="H1520" s="41"/>
      <c r="I1520" s="41"/>
      <c r="J1520" s="944">
        <f t="shared" si="172"/>
        <v>0</v>
      </c>
      <c r="K1520" s="292">
        <f t="shared" si="173"/>
        <v>0</v>
      </c>
      <c r="L1520" s="327">
        <f>IF(I1520&lt;(INDEX(Lookup!$U$2:$U$10,MATCH($D$45,Lookup!$S$2:$S$10,0))),0,365)</f>
        <v>0</v>
      </c>
      <c r="M1520" s="292">
        <f t="shared" ref="M1520:M1583" si="178">IF(O1520="x",0,L1520*$L$8)</f>
        <v>0</v>
      </c>
      <c r="N1520" s="371"/>
      <c r="O1520" s="150"/>
      <c r="P1520" s="397"/>
      <c r="Q1520" s="555"/>
      <c r="R1520" s="576">
        <f t="shared" si="174"/>
        <v>0</v>
      </c>
      <c r="S1520" s="576">
        <f t="shared" si="175"/>
        <v>0</v>
      </c>
      <c r="T1520" s="576">
        <f t="shared" si="176"/>
        <v>0</v>
      </c>
      <c r="U1520" s="576">
        <f t="shared" si="177"/>
        <v>0</v>
      </c>
      <c r="V1520" s="553"/>
      <c r="W1520" s="553"/>
      <c r="X1520" s="553"/>
      <c r="Y1520" s="553"/>
      <c r="Z1520" s="397"/>
      <c r="AA1520" s="397"/>
      <c r="AB1520" s="397"/>
      <c r="AC1520" s="397"/>
      <c r="AD1520" s="397"/>
      <c r="AE1520" s="397"/>
      <c r="AF1520" s="397"/>
      <c r="AG1520" s="397"/>
      <c r="AH1520" s="397"/>
      <c r="AI1520" s="397"/>
      <c r="AJ1520" s="397"/>
      <c r="AK1520" s="397"/>
      <c r="AL1520" s="397"/>
      <c r="AM1520" s="397"/>
      <c r="AN1520" s="397"/>
      <c r="AO1520" s="397"/>
      <c r="AP1520" s="397"/>
      <c r="AQ1520" s="397"/>
      <c r="AR1520" s="397"/>
      <c r="AS1520" s="397"/>
      <c r="AT1520" s="397"/>
      <c r="AU1520" s="397"/>
      <c r="AV1520" s="397"/>
      <c r="AW1520" s="397"/>
      <c r="AX1520" s="397"/>
      <c r="AY1520" s="397"/>
      <c r="AZ1520" s="397"/>
      <c r="BA1520" s="553"/>
      <c r="BB1520" s="397"/>
      <c r="BC1520" s="397"/>
      <c r="BD1520" s="397"/>
      <c r="BE1520" s="397"/>
      <c r="BF1520" s="397"/>
      <c r="BG1520" s="397"/>
      <c r="BH1520" s="397"/>
      <c r="BI1520" s="397"/>
      <c r="BJ1520" s="397"/>
      <c r="BK1520" s="397"/>
    </row>
    <row r="1521" spans="2:63" x14ac:dyDescent="0.35">
      <c r="B1521" s="80"/>
      <c r="C1521" s="119"/>
      <c r="D1521" s="119"/>
      <c r="E1521" s="202"/>
      <c r="F1521" s="119"/>
      <c r="G1521" s="120"/>
      <c r="H1521" s="41"/>
      <c r="I1521" s="41"/>
      <c r="J1521" s="944">
        <f t="shared" ref="J1521:J1584" si="179">IF(OR(H1521&lt;&gt;"",I1521&lt;&gt;""),DATEDIF(H1521,I1521,"d")+1,0)</f>
        <v>0</v>
      </c>
      <c r="K1521" s="292">
        <f t="shared" ref="K1521:K1584" si="180">J1521*$L$8</f>
        <v>0</v>
      </c>
      <c r="L1521" s="327">
        <f>IF(I1521&lt;(INDEX(Lookup!$U$2:$U$10,MATCH($D$45,Lookup!$S$2:$S$10,0))),0,365)</f>
        <v>0</v>
      </c>
      <c r="M1521" s="292">
        <f t="shared" si="178"/>
        <v>0</v>
      </c>
      <c r="N1521" s="371"/>
      <c r="O1521" s="150"/>
      <c r="P1521" s="397"/>
      <c r="Q1521" s="555"/>
      <c r="R1521" s="576">
        <f t="shared" ref="R1521:R1584" si="181">K1521*$H$33</f>
        <v>0</v>
      </c>
      <c r="S1521" s="576">
        <f t="shared" ref="S1521:S1584" si="182">M1521*$H$42</f>
        <v>0</v>
      </c>
      <c r="T1521" s="576">
        <f t="shared" ref="T1521:T1584" si="183">R1521-K1521</f>
        <v>0</v>
      </c>
      <c r="U1521" s="576">
        <f t="shared" ref="U1521:U1584" si="184">S1521-M1521</f>
        <v>0</v>
      </c>
      <c r="V1521" s="553"/>
      <c r="W1521" s="553"/>
      <c r="X1521" s="553"/>
      <c r="Y1521" s="553"/>
      <c r="Z1521" s="397"/>
      <c r="AA1521" s="397"/>
      <c r="AB1521" s="397"/>
      <c r="AC1521" s="397"/>
      <c r="AD1521" s="397"/>
      <c r="AE1521" s="397"/>
      <c r="AF1521" s="397"/>
      <c r="AG1521" s="397"/>
      <c r="AH1521" s="397"/>
      <c r="AI1521" s="397"/>
      <c r="AJ1521" s="397"/>
      <c r="AK1521" s="397"/>
      <c r="AL1521" s="397"/>
      <c r="AM1521" s="397"/>
      <c r="AN1521" s="397"/>
      <c r="AO1521" s="397"/>
      <c r="AP1521" s="397"/>
      <c r="AQ1521" s="397"/>
      <c r="AR1521" s="397"/>
      <c r="AS1521" s="397"/>
      <c r="AT1521" s="397"/>
      <c r="AU1521" s="397"/>
      <c r="AV1521" s="397"/>
      <c r="AW1521" s="397"/>
      <c r="AX1521" s="397"/>
      <c r="AY1521" s="397"/>
      <c r="AZ1521" s="397"/>
      <c r="BA1521" s="553"/>
      <c r="BB1521" s="397"/>
      <c r="BC1521" s="397"/>
      <c r="BD1521" s="397"/>
      <c r="BE1521" s="397"/>
      <c r="BF1521" s="397"/>
      <c r="BG1521" s="397"/>
      <c r="BH1521" s="397"/>
      <c r="BI1521" s="397"/>
      <c r="BJ1521" s="397"/>
      <c r="BK1521" s="397"/>
    </row>
    <row r="1522" spans="2:63" x14ac:dyDescent="0.35">
      <c r="B1522" s="80"/>
      <c r="C1522" s="119"/>
      <c r="D1522" s="119"/>
      <c r="E1522" s="202"/>
      <c r="F1522" s="119"/>
      <c r="G1522" s="120"/>
      <c r="H1522" s="41"/>
      <c r="I1522" s="41"/>
      <c r="J1522" s="944">
        <f t="shared" si="179"/>
        <v>0</v>
      </c>
      <c r="K1522" s="292">
        <f t="shared" si="180"/>
        <v>0</v>
      </c>
      <c r="L1522" s="327">
        <f>IF(I1522&lt;(INDEX(Lookup!$U$2:$U$10,MATCH($D$45,Lookup!$S$2:$S$10,0))),0,365)</f>
        <v>0</v>
      </c>
      <c r="M1522" s="292">
        <f t="shared" si="178"/>
        <v>0</v>
      </c>
      <c r="N1522" s="371"/>
      <c r="O1522" s="150"/>
      <c r="P1522" s="397"/>
      <c r="Q1522" s="555"/>
      <c r="R1522" s="576">
        <f t="shared" si="181"/>
        <v>0</v>
      </c>
      <c r="S1522" s="576">
        <f t="shared" si="182"/>
        <v>0</v>
      </c>
      <c r="T1522" s="576">
        <f t="shared" si="183"/>
        <v>0</v>
      </c>
      <c r="U1522" s="576">
        <f t="shared" si="184"/>
        <v>0</v>
      </c>
      <c r="V1522" s="553"/>
      <c r="W1522" s="553"/>
      <c r="X1522" s="553"/>
      <c r="Y1522" s="553"/>
      <c r="Z1522" s="397"/>
      <c r="AA1522" s="397"/>
      <c r="AB1522" s="397"/>
      <c r="AC1522" s="397"/>
      <c r="AD1522" s="397"/>
      <c r="AE1522" s="397"/>
      <c r="AF1522" s="397"/>
      <c r="AG1522" s="397"/>
      <c r="AH1522" s="397"/>
      <c r="AI1522" s="397"/>
      <c r="AJ1522" s="397"/>
      <c r="AK1522" s="397"/>
      <c r="AL1522" s="397"/>
      <c r="AM1522" s="397"/>
      <c r="AN1522" s="397"/>
      <c r="AO1522" s="397"/>
      <c r="AP1522" s="397"/>
      <c r="AQ1522" s="397"/>
      <c r="AR1522" s="397"/>
      <c r="AS1522" s="397"/>
      <c r="AT1522" s="397"/>
      <c r="AU1522" s="397"/>
      <c r="AV1522" s="397"/>
      <c r="AW1522" s="397"/>
      <c r="AX1522" s="397"/>
      <c r="AY1522" s="397"/>
      <c r="AZ1522" s="397"/>
      <c r="BA1522" s="553"/>
      <c r="BB1522" s="397"/>
      <c r="BC1522" s="397"/>
      <c r="BD1522" s="397"/>
      <c r="BE1522" s="397"/>
      <c r="BF1522" s="397"/>
      <c r="BG1522" s="397"/>
      <c r="BH1522" s="397"/>
      <c r="BI1522" s="397"/>
      <c r="BJ1522" s="397"/>
      <c r="BK1522" s="397"/>
    </row>
    <row r="1523" spans="2:63" x14ac:dyDescent="0.35">
      <c r="B1523" s="80"/>
      <c r="C1523" s="119"/>
      <c r="D1523" s="119"/>
      <c r="E1523" s="202"/>
      <c r="F1523" s="119"/>
      <c r="G1523" s="120"/>
      <c r="H1523" s="41"/>
      <c r="I1523" s="41"/>
      <c r="J1523" s="944">
        <f t="shared" si="179"/>
        <v>0</v>
      </c>
      <c r="K1523" s="292">
        <f t="shared" si="180"/>
        <v>0</v>
      </c>
      <c r="L1523" s="327">
        <f>IF(I1523&lt;(INDEX(Lookup!$U$2:$U$10,MATCH($D$45,Lookup!$S$2:$S$10,0))),0,365)</f>
        <v>0</v>
      </c>
      <c r="M1523" s="292">
        <f t="shared" si="178"/>
        <v>0</v>
      </c>
      <c r="N1523" s="371"/>
      <c r="O1523" s="150"/>
      <c r="P1523" s="397"/>
      <c r="Q1523" s="555"/>
      <c r="R1523" s="576">
        <f t="shared" si="181"/>
        <v>0</v>
      </c>
      <c r="S1523" s="576">
        <f t="shared" si="182"/>
        <v>0</v>
      </c>
      <c r="T1523" s="576">
        <f t="shared" si="183"/>
        <v>0</v>
      </c>
      <c r="U1523" s="576">
        <f t="shared" si="184"/>
        <v>0</v>
      </c>
      <c r="V1523" s="553"/>
      <c r="W1523" s="553"/>
      <c r="X1523" s="553"/>
      <c r="Y1523" s="553"/>
      <c r="Z1523" s="397"/>
      <c r="AA1523" s="397"/>
      <c r="AB1523" s="397"/>
      <c r="AC1523" s="397"/>
      <c r="AD1523" s="397"/>
      <c r="AE1523" s="397"/>
      <c r="AF1523" s="397"/>
      <c r="AG1523" s="397"/>
      <c r="AH1523" s="397"/>
      <c r="AI1523" s="397"/>
      <c r="AJ1523" s="397"/>
      <c r="AK1523" s="397"/>
      <c r="AL1523" s="397"/>
      <c r="AM1523" s="397"/>
      <c r="AN1523" s="397"/>
      <c r="AO1523" s="397"/>
      <c r="AP1523" s="397"/>
      <c r="AQ1523" s="397"/>
      <c r="AR1523" s="397"/>
      <c r="AS1523" s="397"/>
      <c r="AT1523" s="397"/>
      <c r="AU1523" s="397"/>
      <c r="AV1523" s="397"/>
      <c r="AW1523" s="397"/>
      <c r="AX1523" s="397"/>
      <c r="AY1523" s="397"/>
      <c r="AZ1523" s="397"/>
      <c r="BA1523" s="553"/>
      <c r="BB1523" s="397"/>
      <c r="BC1523" s="397"/>
      <c r="BD1523" s="397"/>
      <c r="BE1523" s="397"/>
      <c r="BF1523" s="397"/>
      <c r="BG1523" s="397"/>
      <c r="BH1523" s="397"/>
      <c r="BI1523" s="397"/>
      <c r="BJ1523" s="397"/>
      <c r="BK1523" s="397"/>
    </row>
    <row r="1524" spans="2:63" x14ac:dyDescent="0.35">
      <c r="B1524" s="80"/>
      <c r="C1524" s="119"/>
      <c r="D1524" s="119"/>
      <c r="E1524" s="202"/>
      <c r="F1524" s="119"/>
      <c r="G1524" s="120"/>
      <c r="H1524" s="41"/>
      <c r="I1524" s="41"/>
      <c r="J1524" s="944">
        <f t="shared" si="179"/>
        <v>0</v>
      </c>
      <c r="K1524" s="292">
        <f t="shared" si="180"/>
        <v>0</v>
      </c>
      <c r="L1524" s="327">
        <f>IF(I1524&lt;(INDEX(Lookup!$U$2:$U$10,MATCH($D$45,Lookup!$S$2:$S$10,0))),0,365)</f>
        <v>0</v>
      </c>
      <c r="M1524" s="292">
        <f t="shared" si="178"/>
        <v>0</v>
      </c>
      <c r="N1524" s="371"/>
      <c r="O1524" s="150"/>
      <c r="P1524" s="397"/>
      <c r="Q1524" s="555"/>
      <c r="R1524" s="576">
        <f t="shared" si="181"/>
        <v>0</v>
      </c>
      <c r="S1524" s="576">
        <f t="shared" si="182"/>
        <v>0</v>
      </c>
      <c r="T1524" s="576">
        <f t="shared" si="183"/>
        <v>0</v>
      </c>
      <c r="U1524" s="576">
        <f t="shared" si="184"/>
        <v>0</v>
      </c>
      <c r="V1524" s="553"/>
      <c r="W1524" s="553"/>
      <c r="X1524" s="553"/>
      <c r="Y1524" s="553"/>
      <c r="Z1524" s="397"/>
      <c r="AA1524" s="397"/>
      <c r="AB1524" s="397"/>
      <c r="AC1524" s="397"/>
      <c r="AD1524" s="397"/>
      <c r="AE1524" s="397"/>
      <c r="AF1524" s="397"/>
      <c r="AG1524" s="397"/>
      <c r="AH1524" s="397"/>
      <c r="AI1524" s="397"/>
      <c r="AJ1524" s="397"/>
      <c r="AK1524" s="397"/>
      <c r="AL1524" s="397"/>
      <c r="AM1524" s="397"/>
      <c r="AN1524" s="397"/>
      <c r="AO1524" s="397"/>
      <c r="AP1524" s="397"/>
      <c r="AQ1524" s="397"/>
      <c r="AR1524" s="397"/>
      <c r="AS1524" s="397"/>
      <c r="AT1524" s="397"/>
      <c r="AU1524" s="397"/>
      <c r="AV1524" s="397"/>
      <c r="AW1524" s="397"/>
      <c r="AX1524" s="397"/>
      <c r="AY1524" s="397"/>
      <c r="AZ1524" s="397"/>
      <c r="BA1524" s="553"/>
      <c r="BB1524" s="397"/>
      <c r="BC1524" s="397"/>
      <c r="BD1524" s="397"/>
      <c r="BE1524" s="397"/>
      <c r="BF1524" s="397"/>
      <c r="BG1524" s="397"/>
      <c r="BH1524" s="397"/>
      <c r="BI1524" s="397"/>
      <c r="BJ1524" s="397"/>
      <c r="BK1524" s="397"/>
    </row>
    <row r="1525" spans="2:63" x14ac:dyDescent="0.35">
      <c r="B1525" s="80"/>
      <c r="C1525" s="119"/>
      <c r="D1525" s="119"/>
      <c r="E1525" s="202"/>
      <c r="F1525" s="119"/>
      <c r="G1525" s="120"/>
      <c r="H1525" s="41"/>
      <c r="I1525" s="41"/>
      <c r="J1525" s="944">
        <f t="shared" si="179"/>
        <v>0</v>
      </c>
      <c r="K1525" s="292">
        <f t="shared" si="180"/>
        <v>0</v>
      </c>
      <c r="L1525" s="327">
        <f>IF(I1525&lt;(INDEX(Lookup!$U$2:$U$10,MATCH($D$45,Lookup!$S$2:$S$10,0))),0,365)</f>
        <v>0</v>
      </c>
      <c r="M1525" s="292">
        <f t="shared" si="178"/>
        <v>0</v>
      </c>
      <c r="N1525" s="371"/>
      <c r="O1525" s="150"/>
      <c r="P1525" s="397"/>
      <c r="Q1525" s="555"/>
      <c r="R1525" s="576">
        <f t="shared" si="181"/>
        <v>0</v>
      </c>
      <c r="S1525" s="576">
        <f t="shared" si="182"/>
        <v>0</v>
      </c>
      <c r="T1525" s="576">
        <f t="shared" si="183"/>
        <v>0</v>
      </c>
      <c r="U1525" s="576">
        <f t="shared" si="184"/>
        <v>0</v>
      </c>
      <c r="V1525" s="553"/>
      <c r="W1525" s="553"/>
      <c r="X1525" s="553"/>
      <c r="Y1525" s="553"/>
      <c r="Z1525" s="397"/>
      <c r="AA1525" s="397"/>
      <c r="AB1525" s="397"/>
      <c r="AC1525" s="397"/>
      <c r="AD1525" s="397"/>
      <c r="AE1525" s="397"/>
      <c r="AF1525" s="397"/>
      <c r="AG1525" s="397"/>
      <c r="AH1525" s="397"/>
      <c r="AI1525" s="397"/>
      <c r="AJ1525" s="397"/>
      <c r="AK1525" s="397"/>
      <c r="AL1525" s="397"/>
      <c r="AM1525" s="397"/>
      <c r="AN1525" s="397"/>
      <c r="AO1525" s="397"/>
      <c r="AP1525" s="397"/>
      <c r="AQ1525" s="397"/>
      <c r="AR1525" s="397"/>
      <c r="AS1525" s="397"/>
      <c r="AT1525" s="397"/>
      <c r="AU1525" s="397"/>
      <c r="AV1525" s="397"/>
      <c r="AW1525" s="397"/>
      <c r="AX1525" s="397"/>
      <c r="AY1525" s="397"/>
      <c r="AZ1525" s="397"/>
      <c r="BA1525" s="553"/>
      <c r="BB1525" s="397"/>
      <c r="BC1525" s="397"/>
      <c r="BD1525" s="397"/>
      <c r="BE1525" s="397"/>
      <c r="BF1525" s="397"/>
      <c r="BG1525" s="397"/>
      <c r="BH1525" s="397"/>
      <c r="BI1525" s="397"/>
      <c r="BJ1525" s="397"/>
      <c r="BK1525" s="397"/>
    </row>
    <row r="1526" spans="2:63" x14ac:dyDescent="0.35">
      <c r="B1526" s="80"/>
      <c r="C1526" s="119"/>
      <c r="D1526" s="119"/>
      <c r="E1526" s="202"/>
      <c r="F1526" s="119"/>
      <c r="G1526" s="120"/>
      <c r="H1526" s="41"/>
      <c r="I1526" s="41"/>
      <c r="J1526" s="944">
        <f t="shared" si="179"/>
        <v>0</v>
      </c>
      <c r="K1526" s="292">
        <f t="shared" si="180"/>
        <v>0</v>
      </c>
      <c r="L1526" s="327">
        <f>IF(I1526&lt;(INDEX(Lookup!$U$2:$U$10,MATCH($D$45,Lookup!$S$2:$S$10,0))),0,365)</f>
        <v>0</v>
      </c>
      <c r="M1526" s="292">
        <f t="shared" si="178"/>
        <v>0</v>
      </c>
      <c r="N1526" s="371"/>
      <c r="O1526" s="150"/>
      <c r="P1526" s="397"/>
      <c r="Q1526" s="555"/>
      <c r="R1526" s="576">
        <f t="shared" si="181"/>
        <v>0</v>
      </c>
      <c r="S1526" s="576">
        <f t="shared" si="182"/>
        <v>0</v>
      </c>
      <c r="T1526" s="576">
        <f t="shared" si="183"/>
        <v>0</v>
      </c>
      <c r="U1526" s="576">
        <f t="shared" si="184"/>
        <v>0</v>
      </c>
      <c r="V1526" s="553"/>
      <c r="W1526" s="553"/>
      <c r="X1526" s="553"/>
      <c r="Y1526" s="553"/>
      <c r="Z1526" s="397"/>
      <c r="AA1526" s="397"/>
      <c r="AB1526" s="397"/>
      <c r="AC1526" s="397"/>
      <c r="AD1526" s="397"/>
      <c r="AE1526" s="397"/>
      <c r="AF1526" s="397"/>
      <c r="AG1526" s="397"/>
      <c r="AH1526" s="397"/>
      <c r="AI1526" s="397"/>
      <c r="AJ1526" s="397"/>
      <c r="AK1526" s="397"/>
      <c r="AL1526" s="397"/>
      <c r="AM1526" s="397"/>
      <c r="AN1526" s="397"/>
      <c r="AO1526" s="397"/>
      <c r="AP1526" s="397"/>
      <c r="AQ1526" s="397"/>
      <c r="AR1526" s="397"/>
      <c r="AS1526" s="397"/>
      <c r="AT1526" s="397"/>
      <c r="AU1526" s="397"/>
      <c r="AV1526" s="397"/>
      <c r="AW1526" s="397"/>
      <c r="AX1526" s="397"/>
      <c r="AY1526" s="397"/>
      <c r="AZ1526" s="397"/>
      <c r="BA1526" s="553"/>
      <c r="BB1526" s="397"/>
      <c r="BC1526" s="397"/>
      <c r="BD1526" s="397"/>
      <c r="BE1526" s="397"/>
      <c r="BF1526" s="397"/>
      <c r="BG1526" s="397"/>
      <c r="BH1526" s="397"/>
      <c r="BI1526" s="397"/>
      <c r="BJ1526" s="397"/>
      <c r="BK1526" s="397"/>
    </row>
    <row r="1527" spans="2:63" x14ac:dyDescent="0.35">
      <c r="B1527" s="80"/>
      <c r="C1527" s="119"/>
      <c r="D1527" s="119"/>
      <c r="E1527" s="202"/>
      <c r="F1527" s="119"/>
      <c r="G1527" s="120"/>
      <c r="H1527" s="41"/>
      <c r="I1527" s="41"/>
      <c r="J1527" s="944">
        <f t="shared" si="179"/>
        <v>0</v>
      </c>
      <c r="K1527" s="292">
        <f t="shared" si="180"/>
        <v>0</v>
      </c>
      <c r="L1527" s="327">
        <f>IF(I1527&lt;(INDEX(Lookup!$U$2:$U$10,MATCH($D$45,Lookup!$S$2:$S$10,0))),0,365)</f>
        <v>0</v>
      </c>
      <c r="M1527" s="292">
        <f t="shared" si="178"/>
        <v>0</v>
      </c>
      <c r="N1527" s="371"/>
      <c r="O1527" s="150"/>
      <c r="P1527" s="397"/>
      <c r="Q1527" s="555"/>
      <c r="R1527" s="576">
        <f t="shared" si="181"/>
        <v>0</v>
      </c>
      <c r="S1527" s="576">
        <f t="shared" si="182"/>
        <v>0</v>
      </c>
      <c r="T1527" s="576">
        <f t="shared" si="183"/>
        <v>0</v>
      </c>
      <c r="U1527" s="576">
        <f t="shared" si="184"/>
        <v>0</v>
      </c>
      <c r="V1527" s="553"/>
      <c r="W1527" s="553"/>
      <c r="X1527" s="553"/>
      <c r="Y1527" s="553"/>
      <c r="Z1527" s="397"/>
      <c r="AA1527" s="397"/>
      <c r="AB1527" s="397"/>
      <c r="AC1527" s="397"/>
      <c r="AD1527" s="397"/>
      <c r="AE1527" s="397"/>
      <c r="AF1527" s="397"/>
      <c r="AG1527" s="397"/>
      <c r="AH1527" s="397"/>
      <c r="AI1527" s="397"/>
      <c r="AJ1527" s="397"/>
      <c r="AK1527" s="397"/>
      <c r="AL1527" s="397"/>
      <c r="AM1527" s="397"/>
      <c r="AN1527" s="397"/>
      <c r="AO1527" s="397"/>
      <c r="AP1527" s="397"/>
      <c r="AQ1527" s="397"/>
      <c r="AR1527" s="397"/>
      <c r="AS1527" s="397"/>
      <c r="AT1527" s="397"/>
      <c r="AU1527" s="397"/>
      <c r="AV1527" s="397"/>
      <c r="AW1527" s="397"/>
      <c r="AX1527" s="397"/>
      <c r="AY1527" s="397"/>
      <c r="AZ1527" s="397"/>
      <c r="BA1527" s="553"/>
      <c r="BB1527" s="397"/>
      <c r="BC1527" s="397"/>
      <c r="BD1527" s="397"/>
      <c r="BE1527" s="397"/>
      <c r="BF1527" s="397"/>
      <c r="BG1527" s="397"/>
      <c r="BH1527" s="397"/>
      <c r="BI1527" s="397"/>
      <c r="BJ1527" s="397"/>
      <c r="BK1527" s="397"/>
    </row>
    <row r="1528" spans="2:63" x14ac:dyDescent="0.35">
      <c r="B1528" s="80"/>
      <c r="C1528" s="119"/>
      <c r="D1528" s="119"/>
      <c r="E1528" s="202"/>
      <c r="F1528" s="119"/>
      <c r="G1528" s="120"/>
      <c r="H1528" s="41"/>
      <c r="I1528" s="41"/>
      <c r="J1528" s="944">
        <f t="shared" si="179"/>
        <v>0</v>
      </c>
      <c r="K1528" s="292">
        <f t="shared" si="180"/>
        <v>0</v>
      </c>
      <c r="L1528" s="327">
        <f>IF(I1528&lt;(INDEX(Lookup!$U$2:$U$10,MATCH($D$45,Lookup!$S$2:$S$10,0))),0,365)</f>
        <v>0</v>
      </c>
      <c r="M1528" s="292">
        <f t="shared" si="178"/>
        <v>0</v>
      </c>
      <c r="N1528" s="371"/>
      <c r="O1528" s="150"/>
      <c r="P1528" s="397"/>
      <c r="Q1528" s="555"/>
      <c r="R1528" s="576">
        <f t="shared" si="181"/>
        <v>0</v>
      </c>
      <c r="S1528" s="576">
        <f t="shared" si="182"/>
        <v>0</v>
      </c>
      <c r="T1528" s="576">
        <f t="shared" si="183"/>
        <v>0</v>
      </c>
      <c r="U1528" s="576">
        <f t="shared" si="184"/>
        <v>0</v>
      </c>
      <c r="V1528" s="553"/>
      <c r="W1528" s="553"/>
      <c r="X1528" s="553"/>
      <c r="Y1528" s="553"/>
      <c r="Z1528" s="397"/>
      <c r="AA1528" s="397"/>
      <c r="AB1528" s="397"/>
      <c r="AC1528" s="397"/>
      <c r="AD1528" s="397"/>
      <c r="AE1528" s="397"/>
      <c r="AF1528" s="397"/>
      <c r="AG1528" s="397"/>
      <c r="AH1528" s="397"/>
      <c r="AI1528" s="397"/>
      <c r="AJ1528" s="397"/>
      <c r="AK1528" s="397"/>
      <c r="AL1528" s="397"/>
      <c r="AM1528" s="397"/>
      <c r="AN1528" s="397"/>
      <c r="AO1528" s="397"/>
      <c r="AP1528" s="397"/>
      <c r="AQ1528" s="397"/>
      <c r="AR1528" s="397"/>
      <c r="AS1528" s="397"/>
      <c r="AT1528" s="397"/>
      <c r="AU1528" s="397"/>
      <c r="AV1528" s="397"/>
      <c r="AW1528" s="397"/>
      <c r="AX1528" s="397"/>
      <c r="AY1528" s="397"/>
      <c r="AZ1528" s="397"/>
      <c r="BA1528" s="553"/>
      <c r="BB1528" s="397"/>
      <c r="BC1528" s="397"/>
      <c r="BD1528" s="397"/>
      <c r="BE1528" s="397"/>
      <c r="BF1528" s="397"/>
      <c r="BG1528" s="397"/>
      <c r="BH1528" s="397"/>
      <c r="BI1528" s="397"/>
      <c r="BJ1528" s="397"/>
      <c r="BK1528" s="397"/>
    </row>
    <row r="1529" spans="2:63" x14ac:dyDescent="0.35">
      <c r="B1529" s="80"/>
      <c r="C1529" s="119"/>
      <c r="D1529" s="119"/>
      <c r="E1529" s="202"/>
      <c r="F1529" s="119"/>
      <c r="G1529" s="120"/>
      <c r="H1529" s="41"/>
      <c r="I1529" s="41"/>
      <c r="J1529" s="944">
        <f t="shared" si="179"/>
        <v>0</v>
      </c>
      <c r="K1529" s="292">
        <f t="shared" si="180"/>
        <v>0</v>
      </c>
      <c r="L1529" s="327">
        <f>IF(I1529&lt;(INDEX(Lookup!$U$2:$U$10,MATCH($D$45,Lookup!$S$2:$S$10,0))),0,365)</f>
        <v>0</v>
      </c>
      <c r="M1529" s="292">
        <f t="shared" si="178"/>
        <v>0</v>
      </c>
      <c r="N1529" s="371"/>
      <c r="O1529" s="150"/>
      <c r="P1529" s="397"/>
      <c r="Q1529" s="555"/>
      <c r="R1529" s="576">
        <f t="shared" si="181"/>
        <v>0</v>
      </c>
      <c r="S1529" s="576">
        <f t="shared" si="182"/>
        <v>0</v>
      </c>
      <c r="T1529" s="576">
        <f t="shared" si="183"/>
        <v>0</v>
      </c>
      <c r="U1529" s="576">
        <f t="shared" si="184"/>
        <v>0</v>
      </c>
      <c r="V1529" s="553"/>
      <c r="W1529" s="553"/>
      <c r="X1529" s="553"/>
      <c r="Y1529" s="553"/>
      <c r="Z1529" s="397"/>
      <c r="AA1529" s="397"/>
      <c r="AB1529" s="397"/>
      <c r="AC1529" s="397"/>
      <c r="AD1529" s="397"/>
      <c r="AE1529" s="397"/>
      <c r="AF1529" s="397"/>
      <c r="AG1529" s="397"/>
      <c r="AH1529" s="397"/>
      <c r="AI1529" s="397"/>
      <c r="AJ1529" s="397"/>
      <c r="AK1529" s="397"/>
      <c r="AL1529" s="397"/>
      <c r="AM1529" s="397"/>
      <c r="AN1529" s="397"/>
      <c r="AO1529" s="397"/>
      <c r="AP1529" s="397"/>
      <c r="AQ1529" s="397"/>
      <c r="AR1529" s="397"/>
      <c r="AS1529" s="397"/>
      <c r="AT1529" s="397"/>
      <c r="AU1529" s="397"/>
      <c r="AV1529" s="397"/>
      <c r="AW1529" s="397"/>
      <c r="AX1529" s="397"/>
      <c r="AY1529" s="397"/>
      <c r="AZ1529" s="397"/>
      <c r="BA1529" s="553"/>
      <c r="BB1529" s="397"/>
      <c r="BC1529" s="397"/>
      <c r="BD1529" s="397"/>
      <c r="BE1529" s="397"/>
      <c r="BF1529" s="397"/>
      <c r="BG1529" s="397"/>
      <c r="BH1529" s="397"/>
      <c r="BI1529" s="397"/>
      <c r="BJ1529" s="397"/>
      <c r="BK1529" s="397"/>
    </row>
    <row r="1530" spans="2:63" x14ac:dyDescent="0.35">
      <c r="B1530" s="80"/>
      <c r="C1530" s="119"/>
      <c r="D1530" s="119"/>
      <c r="E1530" s="202"/>
      <c r="F1530" s="119"/>
      <c r="G1530" s="120"/>
      <c r="H1530" s="41"/>
      <c r="I1530" s="41"/>
      <c r="J1530" s="944">
        <f t="shared" si="179"/>
        <v>0</v>
      </c>
      <c r="K1530" s="292">
        <f t="shared" si="180"/>
        <v>0</v>
      </c>
      <c r="L1530" s="327">
        <f>IF(I1530&lt;(INDEX(Lookup!$U$2:$U$10,MATCH($D$45,Lookup!$S$2:$S$10,0))),0,365)</f>
        <v>0</v>
      </c>
      <c r="M1530" s="292">
        <f t="shared" si="178"/>
        <v>0</v>
      </c>
      <c r="N1530" s="371"/>
      <c r="O1530" s="150"/>
      <c r="P1530" s="397"/>
      <c r="Q1530" s="555"/>
      <c r="R1530" s="576">
        <f t="shared" si="181"/>
        <v>0</v>
      </c>
      <c r="S1530" s="576">
        <f t="shared" si="182"/>
        <v>0</v>
      </c>
      <c r="T1530" s="576">
        <f t="shared" si="183"/>
        <v>0</v>
      </c>
      <c r="U1530" s="576">
        <f t="shared" si="184"/>
        <v>0</v>
      </c>
      <c r="V1530" s="553"/>
      <c r="W1530" s="553"/>
      <c r="X1530" s="553"/>
      <c r="Y1530" s="553"/>
      <c r="Z1530" s="397"/>
      <c r="AA1530" s="397"/>
      <c r="AB1530" s="397"/>
      <c r="AC1530" s="397"/>
      <c r="AD1530" s="397"/>
      <c r="AE1530" s="397"/>
      <c r="AF1530" s="397"/>
      <c r="AG1530" s="397"/>
      <c r="AH1530" s="397"/>
      <c r="AI1530" s="397"/>
      <c r="AJ1530" s="397"/>
      <c r="AK1530" s="397"/>
      <c r="AL1530" s="397"/>
      <c r="AM1530" s="397"/>
      <c r="AN1530" s="397"/>
      <c r="AO1530" s="397"/>
      <c r="AP1530" s="397"/>
      <c r="AQ1530" s="397"/>
      <c r="AR1530" s="397"/>
      <c r="AS1530" s="397"/>
      <c r="AT1530" s="397"/>
      <c r="AU1530" s="397"/>
      <c r="AV1530" s="397"/>
      <c r="AW1530" s="397"/>
      <c r="AX1530" s="397"/>
      <c r="AY1530" s="397"/>
      <c r="AZ1530" s="397"/>
      <c r="BA1530" s="553"/>
      <c r="BB1530" s="397"/>
      <c r="BC1530" s="397"/>
      <c r="BD1530" s="397"/>
      <c r="BE1530" s="397"/>
      <c r="BF1530" s="397"/>
      <c r="BG1530" s="397"/>
      <c r="BH1530" s="397"/>
      <c r="BI1530" s="397"/>
      <c r="BJ1530" s="397"/>
      <c r="BK1530" s="397"/>
    </row>
    <row r="1531" spans="2:63" x14ac:dyDescent="0.35">
      <c r="B1531" s="80"/>
      <c r="C1531" s="119"/>
      <c r="D1531" s="119"/>
      <c r="E1531" s="202"/>
      <c r="F1531" s="119"/>
      <c r="G1531" s="120"/>
      <c r="H1531" s="41"/>
      <c r="I1531" s="41"/>
      <c r="J1531" s="944">
        <f t="shared" si="179"/>
        <v>0</v>
      </c>
      <c r="K1531" s="292">
        <f t="shared" si="180"/>
        <v>0</v>
      </c>
      <c r="L1531" s="327">
        <f>IF(I1531&lt;(INDEX(Lookup!$U$2:$U$10,MATCH($D$45,Lookup!$S$2:$S$10,0))),0,365)</f>
        <v>0</v>
      </c>
      <c r="M1531" s="292">
        <f t="shared" si="178"/>
        <v>0</v>
      </c>
      <c r="N1531" s="371"/>
      <c r="O1531" s="150"/>
      <c r="P1531" s="397"/>
      <c r="Q1531" s="555"/>
      <c r="R1531" s="576">
        <f t="shared" si="181"/>
        <v>0</v>
      </c>
      <c r="S1531" s="576">
        <f t="shared" si="182"/>
        <v>0</v>
      </c>
      <c r="T1531" s="576">
        <f t="shared" si="183"/>
        <v>0</v>
      </c>
      <c r="U1531" s="576">
        <f t="shared" si="184"/>
        <v>0</v>
      </c>
      <c r="V1531" s="553"/>
      <c r="W1531" s="553"/>
      <c r="X1531" s="553"/>
      <c r="Y1531" s="553"/>
      <c r="Z1531" s="397"/>
      <c r="AA1531" s="397"/>
      <c r="AB1531" s="397"/>
      <c r="AC1531" s="397"/>
      <c r="AD1531" s="397"/>
      <c r="AE1531" s="397"/>
      <c r="AF1531" s="397"/>
      <c r="AG1531" s="397"/>
      <c r="AH1531" s="397"/>
      <c r="AI1531" s="397"/>
      <c r="AJ1531" s="397"/>
      <c r="AK1531" s="397"/>
      <c r="AL1531" s="397"/>
      <c r="AM1531" s="397"/>
      <c r="AN1531" s="397"/>
      <c r="AO1531" s="397"/>
      <c r="AP1531" s="397"/>
      <c r="AQ1531" s="397"/>
      <c r="AR1531" s="397"/>
      <c r="AS1531" s="397"/>
      <c r="AT1531" s="397"/>
      <c r="AU1531" s="397"/>
      <c r="AV1531" s="397"/>
      <c r="AW1531" s="397"/>
      <c r="AX1531" s="397"/>
      <c r="AY1531" s="397"/>
      <c r="AZ1531" s="397"/>
      <c r="BA1531" s="553"/>
      <c r="BB1531" s="397"/>
      <c r="BC1531" s="397"/>
      <c r="BD1531" s="397"/>
      <c r="BE1531" s="397"/>
      <c r="BF1531" s="397"/>
      <c r="BG1531" s="397"/>
      <c r="BH1531" s="397"/>
      <c r="BI1531" s="397"/>
      <c r="BJ1531" s="397"/>
      <c r="BK1531" s="397"/>
    </row>
    <row r="1532" spans="2:63" x14ac:dyDescent="0.35">
      <c r="B1532" s="80"/>
      <c r="C1532" s="119"/>
      <c r="D1532" s="119"/>
      <c r="E1532" s="202"/>
      <c r="F1532" s="119"/>
      <c r="G1532" s="120"/>
      <c r="H1532" s="41"/>
      <c r="I1532" s="41"/>
      <c r="J1532" s="944">
        <f t="shared" si="179"/>
        <v>0</v>
      </c>
      <c r="K1532" s="292">
        <f t="shared" si="180"/>
        <v>0</v>
      </c>
      <c r="L1532" s="327">
        <f>IF(I1532&lt;(INDEX(Lookup!$U$2:$U$10,MATCH($D$45,Lookup!$S$2:$S$10,0))),0,365)</f>
        <v>0</v>
      </c>
      <c r="M1532" s="292">
        <f t="shared" si="178"/>
        <v>0</v>
      </c>
      <c r="N1532" s="371"/>
      <c r="O1532" s="150"/>
      <c r="P1532" s="397"/>
      <c r="Q1532" s="555"/>
      <c r="R1532" s="576">
        <f t="shared" si="181"/>
        <v>0</v>
      </c>
      <c r="S1532" s="576">
        <f t="shared" si="182"/>
        <v>0</v>
      </c>
      <c r="T1532" s="576">
        <f t="shared" si="183"/>
        <v>0</v>
      </c>
      <c r="U1532" s="576">
        <f t="shared" si="184"/>
        <v>0</v>
      </c>
      <c r="V1532" s="553"/>
      <c r="W1532" s="553"/>
      <c r="X1532" s="553"/>
      <c r="Y1532" s="553"/>
      <c r="Z1532" s="397"/>
      <c r="AA1532" s="397"/>
      <c r="AB1532" s="397"/>
      <c r="AC1532" s="397"/>
      <c r="AD1532" s="397"/>
      <c r="AE1532" s="397"/>
      <c r="AF1532" s="397"/>
      <c r="AG1532" s="397"/>
      <c r="AH1532" s="397"/>
      <c r="AI1532" s="397"/>
      <c r="AJ1532" s="397"/>
      <c r="AK1532" s="397"/>
      <c r="AL1532" s="397"/>
      <c r="AM1532" s="397"/>
      <c r="AN1532" s="397"/>
      <c r="AO1532" s="397"/>
      <c r="AP1532" s="397"/>
      <c r="AQ1532" s="397"/>
      <c r="AR1532" s="397"/>
      <c r="AS1532" s="397"/>
      <c r="AT1532" s="397"/>
      <c r="AU1532" s="397"/>
      <c r="AV1532" s="397"/>
      <c r="AW1532" s="397"/>
      <c r="AX1532" s="397"/>
      <c r="AY1532" s="397"/>
      <c r="AZ1532" s="397"/>
      <c r="BA1532" s="553"/>
      <c r="BB1532" s="397"/>
      <c r="BC1532" s="397"/>
      <c r="BD1532" s="397"/>
      <c r="BE1532" s="397"/>
      <c r="BF1532" s="397"/>
      <c r="BG1532" s="397"/>
      <c r="BH1532" s="397"/>
      <c r="BI1532" s="397"/>
      <c r="BJ1532" s="397"/>
      <c r="BK1532" s="397"/>
    </row>
    <row r="1533" spans="2:63" x14ac:dyDescent="0.35">
      <c r="B1533" s="80"/>
      <c r="C1533" s="119"/>
      <c r="D1533" s="119"/>
      <c r="E1533" s="202"/>
      <c r="F1533" s="119"/>
      <c r="G1533" s="120"/>
      <c r="H1533" s="41"/>
      <c r="I1533" s="41"/>
      <c r="J1533" s="944">
        <f t="shared" si="179"/>
        <v>0</v>
      </c>
      <c r="K1533" s="292">
        <f t="shared" si="180"/>
        <v>0</v>
      </c>
      <c r="L1533" s="327">
        <f>IF(I1533&lt;(INDEX(Lookup!$U$2:$U$10,MATCH($D$45,Lookup!$S$2:$S$10,0))),0,365)</f>
        <v>0</v>
      </c>
      <c r="M1533" s="292">
        <f t="shared" si="178"/>
        <v>0</v>
      </c>
      <c r="N1533" s="371"/>
      <c r="O1533" s="150"/>
      <c r="P1533" s="397"/>
      <c r="Q1533" s="555"/>
      <c r="R1533" s="576">
        <f t="shared" si="181"/>
        <v>0</v>
      </c>
      <c r="S1533" s="576">
        <f t="shared" si="182"/>
        <v>0</v>
      </c>
      <c r="T1533" s="576">
        <f t="shared" si="183"/>
        <v>0</v>
      </c>
      <c r="U1533" s="576">
        <f t="shared" si="184"/>
        <v>0</v>
      </c>
      <c r="V1533" s="553"/>
      <c r="W1533" s="553"/>
      <c r="X1533" s="553"/>
      <c r="Y1533" s="553"/>
      <c r="Z1533" s="397"/>
      <c r="AA1533" s="397"/>
      <c r="AB1533" s="397"/>
      <c r="AC1533" s="397"/>
      <c r="AD1533" s="397"/>
      <c r="AE1533" s="397"/>
      <c r="AF1533" s="397"/>
      <c r="AG1533" s="397"/>
      <c r="AH1533" s="397"/>
      <c r="AI1533" s="397"/>
      <c r="AJ1533" s="397"/>
      <c r="AK1533" s="397"/>
      <c r="AL1533" s="397"/>
      <c r="AM1533" s="397"/>
      <c r="AN1533" s="397"/>
      <c r="AO1533" s="397"/>
      <c r="AP1533" s="397"/>
      <c r="AQ1533" s="397"/>
      <c r="AR1533" s="397"/>
      <c r="AS1533" s="397"/>
      <c r="AT1533" s="397"/>
      <c r="AU1533" s="397"/>
      <c r="AV1533" s="397"/>
      <c r="AW1533" s="397"/>
      <c r="AX1533" s="397"/>
      <c r="AY1533" s="397"/>
      <c r="AZ1533" s="397"/>
      <c r="BA1533" s="553"/>
      <c r="BB1533" s="397"/>
      <c r="BC1533" s="397"/>
      <c r="BD1533" s="397"/>
      <c r="BE1533" s="397"/>
      <c r="BF1533" s="397"/>
      <c r="BG1533" s="397"/>
      <c r="BH1533" s="397"/>
      <c r="BI1533" s="397"/>
      <c r="BJ1533" s="397"/>
      <c r="BK1533" s="397"/>
    </row>
    <row r="1534" spans="2:63" x14ac:dyDescent="0.35">
      <c r="B1534" s="80"/>
      <c r="C1534" s="119"/>
      <c r="D1534" s="119"/>
      <c r="E1534" s="202"/>
      <c r="F1534" s="119"/>
      <c r="G1534" s="120"/>
      <c r="H1534" s="41"/>
      <c r="I1534" s="41"/>
      <c r="J1534" s="944">
        <f t="shared" si="179"/>
        <v>0</v>
      </c>
      <c r="K1534" s="292">
        <f t="shared" si="180"/>
        <v>0</v>
      </c>
      <c r="L1534" s="327">
        <f>IF(I1534&lt;(INDEX(Lookup!$U$2:$U$10,MATCH($D$45,Lookup!$S$2:$S$10,0))),0,365)</f>
        <v>0</v>
      </c>
      <c r="M1534" s="292">
        <f t="shared" si="178"/>
        <v>0</v>
      </c>
      <c r="N1534" s="371"/>
      <c r="O1534" s="150"/>
      <c r="P1534" s="397"/>
      <c r="Q1534" s="555"/>
      <c r="R1534" s="576">
        <f t="shared" si="181"/>
        <v>0</v>
      </c>
      <c r="S1534" s="576">
        <f t="shared" si="182"/>
        <v>0</v>
      </c>
      <c r="T1534" s="576">
        <f t="shared" si="183"/>
        <v>0</v>
      </c>
      <c r="U1534" s="576">
        <f t="shared" si="184"/>
        <v>0</v>
      </c>
      <c r="V1534" s="553"/>
      <c r="W1534" s="553"/>
      <c r="X1534" s="553"/>
      <c r="Y1534" s="553"/>
      <c r="Z1534" s="397"/>
      <c r="AA1534" s="397"/>
      <c r="AB1534" s="397"/>
      <c r="AC1534" s="397"/>
      <c r="AD1534" s="397"/>
      <c r="AE1534" s="397"/>
      <c r="AF1534" s="397"/>
      <c r="AG1534" s="397"/>
      <c r="AH1534" s="397"/>
      <c r="AI1534" s="397"/>
      <c r="AJ1534" s="397"/>
      <c r="AK1534" s="397"/>
      <c r="AL1534" s="397"/>
      <c r="AM1534" s="397"/>
      <c r="AN1534" s="397"/>
      <c r="AO1534" s="397"/>
      <c r="AP1534" s="397"/>
      <c r="AQ1534" s="397"/>
      <c r="AR1534" s="397"/>
      <c r="AS1534" s="397"/>
      <c r="AT1534" s="397"/>
      <c r="AU1534" s="397"/>
      <c r="AV1534" s="397"/>
      <c r="AW1534" s="397"/>
      <c r="AX1534" s="397"/>
      <c r="AY1534" s="397"/>
      <c r="AZ1534" s="397"/>
      <c r="BA1534" s="553"/>
      <c r="BB1534" s="397"/>
      <c r="BC1534" s="397"/>
      <c r="BD1534" s="397"/>
      <c r="BE1534" s="397"/>
      <c r="BF1534" s="397"/>
      <c r="BG1534" s="397"/>
      <c r="BH1534" s="397"/>
      <c r="BI1534" s="397"/>
      <c r="BJ1534" s="397"/>
      <c r="BK1534" s="397"/>
    </row>
    <row r="1535" spans="2:63" x14ac:dyDescent="0.35">
      <c r="B1535" s="80"/>
      <c r="C1535" s="119"/>
      <c r="D1535" s="119"/>
      <c r="E1535" s="202"/>
      <c r="F1535" s="119"/>
      <c r="G1535" s="120"/>
      <c r="H1535" s="41"/>
      <c r="I1535" s="41"/>
      <c r="J1535" s="944">
        <f t="shared" si="179"/>
        <v>0</v>
      </c>
      <c r="K1535" s="292">
        <f t="shared" si="180"/>
        <v>0</v>
      </c>
      <c r="L1535" s="327">
        <f>IF(I1535&lt;(INDEX(Lookup!$U$2:$U$10,MATCH($D$45,Lookup!$S$2:$S$10,0))),0,365)</f>
        <v>0</v>
      </c>
      <c r="M1535" s="292">
        <f t="shared" si="178"/>
        <v>0</v>
      </c>
      <c r="N1535" s="371"/>
      <c r="O1535" s="150"/>
      <c r="P1535" s="397"/>
      <c r="Q1535" s="555"/>
      <c r="R1535" s="576">
        <f t="shared" si="181"/>
        <v>0</v>
      </c>
      <c r="S1535" s="576">
        <f t="shared" si="182"/>
        <v>0</v>
      </c>
      <c r="T1535" s="576">
        <f t="shared" si="183"/>
        <v>0</v>
      </c>
      <c r="U1535" s="576">
        <f t="shared" si="184"/>
        <v>0</v>
      </c>
      <c r="V1535" s="553"/>
      <c r="W1535" s="553"/>
      <c r="X1535" s="553"/>
      <c r="Y1535" s="553"/>
      <c r="Z1535" s="397"/>
      <c r="AA1535" s="397"/>
      <c r="AB1535" s="397"/>
      <c r="AC1535" s="397"/>
      <c r="AD1535" s="397"/>
      <c r="AE1535" s="397"/>
      <c r="AF1535" s="397"/>
      <c r="AG1535" s="397"/>
      <c r="AH1535" s="397"/>
      <c r="AI1535" s="397"/>
      <c r="AJ1535" s="397"/>
      <c r="AK1535" s="397"/>
      <c r="AL1535" s="397"/>
      <c r="AM1535" s="397"/>
      <c r="AN1535" s="397"/>
      <c r="AO1535" s="397"/>
      <c r="AP1535" s="397"/>
      <c r="AQ1535" s="397"/>
      <c r="AR1535" s="397"/>
      <c r="AS1535" s="397"/>
      <c r="AT1535" s="397"/>
      <c r="AU1535" s="397"/>
      <c r="AV1535" s="397"/>
      <c r="AW1535" s="397"/>
      <c r="AX1535" s="397"/>
      <c r="AY1535" s="397"/>
      <c r="AZ1535" s="397"/>
      <c r="BA1535" s="553"/>
      <c r="BB1535" s="397"/>
      <c r="BC1535" s="397"/>
      <c r="BD1535" s="397"/>
      <c r="BE1535" s="397"/>
      <c r="BF1535" s="397"/>
      <c r="BG1535" s="397"/>
      <c r="BH1535" s="397"/>
      <c r="BI1535" s="397"/>
      <c r="BJ1535" s="397"/>
      <c r="BK1535" s="397"/>
    </row>
    <row r="1536" spans="2:63" x14ac:dyDescent="0.35">
      <c r="B1536" s="80"/>
      <c r="C1536" s="119"/>
      <c r="D1536" s="119"/>
      <c r="E1536" s="202"/>
      <c r="F1536" s="119"/>
      <c r="G1536" s="120"/>
      <c r="H1536" s="41"/>
      <c r="I1536" s="41"/>
      <c r="J1536" s="944">
        <f t="shared" si="179"/>
        <v>0</v>
      </c>
      <c r="K1536" s="292">
        <f t="shared" si="180"/>
        <v>0</v>
      </c>
      <c r="L1536" s="327">
        <f>IF(I1536&lt;(INDEX(Lookup!$U$2:$U$10,MATCH($D$45,Lookup!$S$2:$S$10,0))),0,365)</f>
        <v>0</v>
      </c>
      <c r="M1536" s="292">
        <f t="shared" si="178"/>
        <v>0</v>
      </c>
      <c r="N1536" s="371"/>
      <c r="O1536" s="150"/>
      <c r="P1536" s="397"/>
      <c r="Q1536" s="555"/>
      <c r="R1536" s="576">
        <f t="shared" si="181"/>
        <v>0</v>
      </c>
      <c r="S1536" s="576">
        <f t="shared" si="182"/>
        <v>0</v>
      </c>
      <c r="T1536" s="576">
        <f t="shared" si="183"/>
        <v>0</v>
      </c>
      <c r="U1536" s="576">
        <f t="shared" si="184"/>
        <v>0</v>
      </c>
      <c r="V1536" s="553"/>
      <c r="W1536" s="553"/>
      <c r="X1536" s="553"/>
      <c r="Y1536" s="553"/>
      <c r="Z1536" s="397"/>
      <c r="AA1536" s="397"/>
      <c r="AB1536" s="397"/>
      <c r="AC1536" s="397"/>
      <c r="AD1536" s="397"/>
      <c r="AE1536" s="397"/>
      <c r="AF1536" s="397"/>
      <c r="AG1536" s="397"/>
      <c r="AH1536" s="397"/>
      <c r="AI1536" s="397"/>
      <c r="AJ1536" s="397"/>
      <c r="AK1536" s="397"/>
      <c r="AL1536" s="397"/>
      <c r="AM1536" s="397"/>
      <c r="AN1536" s="397"/>
      <c r="AO1536" s="397"/>
      <c r="AP1536" s="397"/>
      <c r="AQ1536" s="397"/>
      <c r="AR1536" s="397"/>
      <c r="AS1536" s="397"/>
      <c r="AT1536" s="397"/>
      <c r="AU1536" s="397"/>
      <c r="AV1536" s="397"/>
      <c r="AW1536" s="397"/>
      <c r="AX1536" s="397"/>
      <c r="AY1536" s="397"/>
      <c r="AZ1536" s="397"/>
      <c r="BA1536" s="553"/>
      <c r="BB1536" s="397"/>
      <c r="BC1536" s="397"/>
      <c r="BD1536" s="397"/>
      <c r="BE1536" s="397"/>
      <c r="BF1536" s="397"/>
      <c r="BG1536" s="397"/>
      <c r="BH1536" s="397"/>
      <c r="BI1536" s="397"/>
      <c r="BJ1536" s="397"/>
      <c r="BK1536" s="397"/>
    </row>
    <row r="1537" spans="2:63" x14ac:dyDescent="0.35">
      <c r="B1537" s="80"/>
      <c r="C1537" s="119"/>
      <c r="D1537" s="119"/>
      <c r="E1537" s="202"/>
      <c r="F1537" s="119"/>
      <c r="G1537" s="120"/>
      <c r="H1537" s="41"/>
      <c r="I1537" s="41"/>
      <c r="J1537" s="944">
        <f t="shared" si="179"/>
        <v>0</v>
      </c>
      <c r="K1537" s="292">
        <f t="shared" si="180"/>
        <v>0</v>
      </c>
      <c r="L1537" s="327">
        <f>IF(I1537&lt;(INDEX(Lookup!$U$2:$U$10,MATCH($D$45,Lookup!$S$2:$S$10,0))),0,365)</f>
        <v>0</v>
      </c>
      <c r="M1537" s="292">
        <f t="shared" si="178"/>
        <v>0</v>
      </c>
      <c r="N1537" s="371"/>
      <c r="O1537" s="150"/>
      <c r="P1537" s="397"/>
      <c r="Q1537" s="555"/>
      <c r="R1537" s="576">
        <f t="shared" si="181"/>
        <v>0</v>
      </c>
      <c r="S1537" s="576">
        <f t="shared" si="182"/>
        <v>0</v>
      </c>
      <c r="T1537" s="576">
        <f t="shared" si="183"/>
        <v>0</v>
      </c>
      <c r="U1537" s="576">
        <f t="shared" si="184"/>
        <v>0</v>
      </c>
      <c r="V1537" s="553"/>
      <c r="W1537" s="553"/>
      <c r="X1537" s="553"/>
      <c r="Y1537" s="553"/>
      <c r="Z1537" s="397"/>
      <c r="AA1537" s="397"/>
      <c r="AB1537" s="397"/>
      <c r="AC1537" s="397"/>
      <c r="AD1537" s="397"/>
      <c r="AE1537" s="397"/>
      <c r="AF1537" s="397"/>
      <c r="AG1537" s="397"/>
      <c r="AH1537" s="397"/>
      <c r="AI1537" s="397"/>
      <c r="AJ1537" s="397"/>
      <c r="AK1537" s="397"/>
      <c r="AL1537" s="397"/>
      <c r="AM1537" s="397"/>
      <c r="AN1537" s="397"/>
      <c r="AO1537" s="397"/>
      <c r="AP1537" s="397"/>
      <c r="AQ1537" s="397"/>
      <c r="AR1537" s="397"/>
      <c r="AS1537" s="397"/>
      <c r="AT1537" s="397"/>
      <c r="AU1537" s="397"/>
      <c r="AV1537" s="397"/>
      <c r="AW1537" s="397"/>
      <c r="AX1537" s="397"/>
      <c r="AY1537" s="397"/>
      <c r="AZ1537" s="397"/>
      <c r="BA1537" s="553"/>
      <c r="BB1537" s="397"/>
      <c r="BC1537" s="397"/>
      <c r="BD1537" s="397"/>
      <c r="BE1537" s="397"/>
      <c r="BF1537" s="397"/>
      <c r="BG1537" s="397"/>
      <c r="BH1537" s="397"/>
      <c r="BI1537" s="397"/>
      <c r="BJ1537" s="397"/>
      <c r="BK1537" s="397"/>
    </row>
    <row r="1538" spans="2:63" x14ac:dyDescent="0.35">
      <c r="B1538" s="80"/>
      <c r="C1538" s="119"/>
      <c r="D1538" s="119"/>
      <c r="E1538" s="202"/>
      <c r="F1538" s="119"/>
      <c r="G1538" s="120"/>
      <c r="H1538" s="41"/>
      <c r="I1538" s="41"/>
      <c r="J1538" s="944">
        <f t="shared" si="179"/>
        <v>0</v>
      </c>
      <c r="K1538" s="292">
        <f t="shared" si="180"/>
        <v>0</v>
      </c>
      <c r="L1538" s="327">
        <f>IF(I1538&lt;(INDEX(Lookup!$U$2:$U$10,MATCH($D$45,Lookup!$S$2:$S$10,0))),0,365)</f>
        <v>0</v>
      </c>
      <c r="M1538" s="292">
        <f t="shared" si="178"/>
        <v>0</v>
      </c>
      <c r="N1538" s="371"/>
      <c r="O1538" s="150"/>
      <c r="P1538" s="397"/>
      <c r="Q1538" s="555"/>
      <c r="R1538" s="576">
        <f t="shared" si="181"/>
        <v>0</v>
      </c>
      <c r="S1538" s="576">
        <f t="shared" si="182"/>
        <v>0</v>
      </c>
      <c r="T1538" s="576">
        <f t="shared" si="183"/>
        <v>0</v>
      </c>
      <c r="U1538" s="576">
        <f t="shared" si="184"/>
        <v>0</v>
      </c>
      <c r="V1538" s="553"/>
      <c r="W1538" s="553"/>
      <c r="X1538" s="553"/>
      <c r="Y1538" s="553"/>
      <c r="Z1538" s="397"/>
      <c r="AA1538" s="397"/>
      <c r="AB1538" s="397"/>
      <c r="AC1538" s="397"/>
      <c r="AD1538" s="397"/>
      <c r="AE1538" s="397"/>
      <c r="AF1538" s="397"/>
      <c r="AG1538" s="397"/>
      <c r="AH1538" s="397"/>
      <c r="AI1538" s="397"/>
      <c r="AJ1538" s="397"/>
      <c r="AK1538" s="397"/>
      <c r="AL1538" s="397"/>
      <c r="AM1538" s="397"/>
      <c r="AN1538" s="397"/>
      <c r="AO1538" s="397"/>
      <c r="AP1538" s="397"/>
      <c r="AQ1538" s="397"/>
      <c r="AR1538" s="397"/>
      <c r="AS1538" s="397"/>
      <c r="AT1538" s="397"/>
      <c r="AU1538" s="397"/>
      <c r="AV1538" s="397"/>
      <c r="AW1538" s="397"/>
      <c r="AX1538" s="397"/>
      <c r="AY1538" s="397"/>
      <c r="AZ1538" s="397"/>
      <c r="BA1538" s="553"/>
      <c r="BB1538" s="397"/>
      <c r="BC1538" s="397"/>
      <c r="BD1538" s="397"/>
      <c r="BE1538" s="397"/>
      <c r="BF1538" s="397"/>
      <c r="BG1538" s="397"/>
      <c r="BH1538" s="397"/>
      <c r="BI1538" s="397"/>
      <c r="BJ1538" s="397"/>
      <c r="BK1538" s="397"/>
    </row>
    <row r="1539" spans="2:63" x14ac:dyDescent="0.35">
      <c r="B1539" s="80"/>
      <c r="C1539" s="119"/>
      <c r="D1539" s="119"/>
      <c r="E1539" s="202"/>
      <c r="F1539" s="119"/>
      <c r="G1539" s="120"/>
      <c r="H1539" s="41"/>
      <c r="I1539" s="41"/>
      <c r="J1539" s="944">
        <f t="shared" si="179"/>
        <v>0</v>
      </c>
      <c r="K1539" s="292">
        <f t="shared" si="180"/>
        <v>0</v>
      </c>
      <c r="L1539" s="327">
        <f>IF(I1539&lt;(INDEX(Lookup!$U$2:$U$10,MATCH($D$45,Lookup!$S$2:$S$10,0))),0,365)</f>
        <v>0</v>
      </c>
      <c r="M1539" s="292">
        <f t="shared" si="178"/>
        <v>0</v>
      </c>
      <c r="N1539" s="371"/>
      <c r="O1539" s="150"/>
      <c r="P1539" s="397"/>
      <c r="Q1539" s="555"/>
      <c r="R1539" s="576">
        <f t="shared" si="181"/>
        <v>0</v>
      </c>
      <c r="S1539" s="576">
        <f t="shared" si="182"/>
        <v>0</v>
      </c>
      <c r="T1539" s="576">
        <f t="shared" si="183"/>
        <v>0</v>
      </c>
      <c r="U1539" s="576">
        <f t="shared" si="184"/>
        <v>0</v>
      </c>
      <c r="V1539" s="553"/>
      <c r="W1539" s="553"/>
      <c r="X1539" s="553"/>
      <c r="Y1539" s="553"/>
      <c r="Z1539" s="397"/>
      <c r="AA1539" s="397"/>
      <c r="AB1539" s="397"/>
      <c r="AC1539" s="397"/>
      <c r="AD1539" s="397"/>
      <c r="AE1539" s="397"/>
      <c r="AF1539" s="397"/>
      <c r="AG1539" s="397"/>
      <c r="AH1539" s="397"/>
      <c r="AI1539" s="397"/>
      <c r="AJ1539" s="397"/>
      <c r="AK1539" s="397"/>
      <c r="AL1539" s="397"/>
      <c r="AM1539" s="397"/>
      <c r="AN1539" s="397"/>
      <c r="AO1539" s="397"/>
      <c r="AP1539" s="397"/>
      <c r="AQ1539" s="397"/>
      <c r="AR1539" s="397"/>
      <c r="AS1539" s="397"/>
      <c r="AT1539" s="397"/>
      <c r="AU1539" s="397"/>
      <c r="AV1539" s="397"/>
      <c r="AW1539" s="397"/>
      <c r="AX1539" s="397"/>
      <c r="AY1539" s="397"/>
      <c r="AZ1539" s="397"/>
      <c r="BA1539" s="553"/>
      <c r="BB1539" s="397"/>
      <c r="BC1539" s="397"/>
      <c r="BD1539" s="397"/>
      <c r="BE1539" s="397"/>
      <c r="BF1539" s="397"/>
      <c r="BG1539" s="397"/>
      <c r="BH1539" s="397"/>
      <c r="BI1539" s="397"/>
      <c r="BJ1539" s="397"/>
      <c r="BK1539" s="397"/>
    </row>
    <row r="1540" spans="2:63" x14ac:dyDescent="0.35">
      <c r="B1540" s="80"/>
      <c r="C1540" s="119"/>
      <c r="D1540" s="119"/>
      <c r="E1540" s="202"/>
      <c r="F1540" s="119"/>
      <c r="G1540" s="120"/>
      <c r="H1540" s="41"/>
      <c r="I1540" s="41"/>
      <c r="J1540" s="944">
        <f t="shared" si="179"/>
        <v>0</v>
      </c>
      <c r="K1540" s="292">
        <f t="shared" si="180"/>
        <v>0</v>
      </c>
      <c r="L1540" s="327">
        <f>IF(I1540&lt;(INDEX(Lookup!$U$2:$U$10,MATCH($D$45,Lookup!$S$2:$S$10,0))),0,365)</f>
        <v>0</v>
      </c>
      <c r="M1540" s="292">
        <f t="shared" si="178"/>
        <v>0</v>
      </c>
      <c r="N1540" s="371"/>
      <c r="O1540" s="150"/>
      <c r="P1540" s="397"/>
      <c r="Q1540" s="555"/>
      <c r="R1540" s="576">
        <f t="shared" si="181"/>
        <v>0</v>
      </c>
      <c r="S1540" s="576">
        <f t="shared" si="182"/>
        <v>0</v>
      </c>
      <c r="T1540" s="576">
        <f t="shared" si="183"/>
        <v>0</v>
      </c>
      <c r="U1540" s="576">
        <f t="shared" si="184"/>
        <v>0</v>
      </c>
      <c r="V1540" s="553"/>
      <c r="W1540" s="553"/>
      <c r="X1540" s="553"/>
      <c r="Y1540" s="553"/>
      <c r="Z1540" s="397"/>
      <c r="AA1540" s="397"/>
      <c r="AB1540" s="397"/>
      <c r="AC1540" s="397"/>
      <c r="AD1540" s="397"/>
      <c r="AE1540" s="397"/>
      <c r="AF1540" s="397"/>
      <c r="AG1540" s="397"/>
      <c r="AH1540" s="397"/>
      <c r="AI1540" s="397"/>
      <c r="AJ1540" s="397"/>
      <c r="AK1540" s="397"/>
      <c r="AL1540" s="397"/>
      <c r="AM1540" s="397"/>
      <c r="AN1540" s="397"/>
      <c r="AO1540" s="397"/>
      <c r="AP1540" s="397"/>
      <c r="AQ1540" s="397"/>
      <c r="AR1540" s="397"/>
      <c r="AS1540" s="397"/>
      <c r="AT1540" s="397"/>
      <c r="AU1540" s="397"/>
      <c r="AV1540" s="397"/>
      <c r="AW1540" s="397"/>
      <c r="AX1540" s="397"/>
      <c r="AY1540" s="397"/>
      <c r="AZ1540" s="397"/>
      <c r="BA1540" s="553"/>
      <c r="BB1540" s="397"/>
      <c r="BC1540" s="397"/>
      <c r="BD1540" s="397"/>
      <c r="BE1540" s="397"/>
      <c r="BF1540" s="397"/>
      <c r="BG1540" s="397"/>
      <c r="BH1540" s="397"/>
      <c r="BI1540" s="397"/>
      <c r="BJ1540" s="397"/>
      <c r="BK1540" s="397"/>
    </row>
    <row r="1541" spans="2:63" x14ac:dyDescent="0.35">
      <c r="B1541" s="80"/>
      <c r="C1541" s="119"/>
      <c r="D1541" s="119"/>
      <c r="E1541" s="202"/>
      <c r="F1541" s="119"/>
      <c r="G1541" s="120"/>
      <c r="H1541" s="41"/>
      <c r="I1541" s="41"/>
      <c r="J1541" s="944">
        <f t="shared" si="179"/>
        <v>0</v>
      </c>
      <c r="K1541" s="292">
        <f t="shared" si="180"/>
        <v>0</v>
      </c>
      <c r="L1541" s="327">
        <f>IF(I1541&lt;(INDEX(Lookup!$U$2:$U$10,MATCH($D$45,Lookup!$S$2:$S$10,0))),0,365)</f>
        <v>0</v>
      </c>
      <c r="M1541" s="292">
        <f t="shared" si="178"/>
        <v>0</v>
      </c>
      <c r="N1541" s="371"/>
      <c r="O1541" s="150"/>
      <c r="P1541" s="397"/>
      <c r="Q1541" s="555"/>
      <c r="R1541" s="576">
        <f t="shared" si="181"/>
        <v>0</v>
      </c>
      <c r="S1541" s="576">
        <f t="shared" si="182"/>
        <v>0</v>
      </c>
      <c r="T1541" s="576">
        <f t="shared" si="183"/>
        <v>0</v>
      </c>
      <c r="U1541" s="576">
        <f t="shared" si="184"/>
        <v>0</v>
      </c>
      <c r="V1541" s="553"/>
      <c r="W1541" s="553"/>
      <c r="X1541" s="553"/>
      <c r="Y1541" s="553"/>
      <c r="Z1541" s="397"/>
      <c r="AA1541" s="397"/>
      <c r="AB1541" s="397"/>
      <c r="AC1541" s="397"/>
      <c r="AD1541" s="397"/>
      <c r="AE1541" s="397"/>
      <c r="AF1541" s="397"/>
      <c r="AG1541" s="397"/>
      <c r="AH1541" s="397"/>
      <c r="AI1541" s="397"/>
      <c r="AJ1541" s="397"/>
      <c r="AK1541" s="397"/>
      <c r="AL1541" s="397"/>
      <c r="AM1541" s="397"/>
      <c r="AN1541" s="397"/>
      <c r="AO1541" s="397"/>
      <c r="AP1541" s="397"/>
      <c r="AQ1541" s="397"/>
      <c r="AR1541" s="397"/>
      <c r="AS1541" s="397"/>
      <c r="AT1541" s="397"/>
      <c r="AU1541" s="397"/>
      <c r="AV1541" s="397"/>
      <c r="AW1541" s="397"/>
      <c r="AX1541" s="397"/>
      <c r="AY1541" s="397"/>
      <c r="AZ1541" s="397"/>
      <c r="BA1541" s="553"/>
      <c r="BB1541" s="397"/>
      <c r="BC1541" s="397"/>
      <c r="BD1541" s="397"/>
      <c r="BE1541" s="397"/>
      <c r="BF1541" s="397"/>
      <c r="BG1541" s="397"/>
      <c r="BH1541" s="397"/>
      <c r="BI1541" s="397"/>
      <c r="BJ1541" s="397"/>
      <c r="BK1541" s="397"/>
    </row>
    <row r="1542" spans="2:63" x14ac:dyDescent="0.35">
      <c r="B1542" s="80"/>
      <c r="C1542" s="119"/>
      <c r="D1542" s="119"/>
      <c r="E1542" s="202"/>
      <c r="F1542" s="119"/>
      <c r="G1542" s="120"/>
      <c r="H1542" s="41"/>
      <c r="I1542" s="41"/>
      <c r="J1542" s="944">
        <f t="shared" si="179"/>
        <v>0</v>
      </c>
      <c r="K1542" s="292">
        <f t="shared" si="180"/>
        <v>0</v>
      </c>
      <c r="L1542" s="327">
        <f>IF(I1542&lt;(INDEX(Lookup!$U$2:$U$10,MATCH($D$45,Lookup!$S$2:$S$10,0))),0,365)</f>
        <v>0</v>
      </c>
      <c r="M1542" s="292">
        <f t="shared" si="178"/>
        <v>0</v>
      </c>
      <c r="N1542" s="371"/>
      <c r="O1542" s="150"/>
      <c r="P1542" s="397"/>
      <c r="Q1542" s="555"/>
      <c r="R1542" s="576">
        <f t="shared" si="181"/>
        <v>0</v>
      </c>
      <c r="S1542" s="576">
        <f t="shared" si="182"/>
        <v>0</v>
      </c>
      <c r="T1542" s="576">
        <f t="shared" si="183"/>
        <v>0</v>
      </c>
      <c r="U1542" s="576">
        <f t="shared" si="184"/>
        <v>0</v>
      </c>
      <c r="V1542" s="553"/>
      <c r="W1542" s="553"/>
      <c r="X1542" s="553"/>
      <c r="Y1542" s="553"/>
      <c r="Z1542" s="397"/>
      <c r="AA1542" s="397"/>
      <c r="AB1542" s="397"/>
      <c r="AC1542" s="397"/>
      <c r="AD1542" s="397"/>
      <c r="AE1542" s="397"/>
      <c r="AF1542" s="397"/>
      <c r="AG1542" s="397"/>
      <c r="AH1542" s="397"/>
      <c r="AI1542" s="397"/>
      <c r="AJ1542" s="397"/>
      <c r="AK1542" s="397"/>
      <c r="AL1542" s="397"/>
      <c r="AM1542" s="397"/>
      <c r="AN1542" s="397"/>
      <c r="AO1542" s="397"/>
      <c r="AP1542" s="397"/>
      <c r="AQ1542" s="397"/>
      <c r="AR1542" s="397"/>
      <c r="AS1542" s="397"/>
      <c r="AT1542" s="397"/>
      <c r="AU1542" s="397"/>
      <c r="AV1542" s="397"/>
      <c r="AW1542" s="397"/>
      <c r="AX1542" s="397"/>
      <c r="AY1542" s="397"/>
      <c r="AZ1542" s="397"/>
      <c r="BA1542" s="553"/>
      <c r="BB1542" s="397"/>
      <c r="BC1542" s="397"/>
      <c r="BD1542" s="397"/>
      <c r="BE1542" s="397"/>
      <c r="BF1542" s="397"/>
      <c r="BG1542" s="397"/>
      <c r="BH1542" s="397"/>
      <c r="BI1542" s="397"/>
      <c r="BJ1542" s="397"/>
      <c r="BK1542" s="397"/>
    </row>
    <row r="1543" spans="2:63" x14ac:dyDescent="0.35">
      <c r="B1543" s="80"/>
      <c r="C1543" s="119"/>
      <c r="D1543" s="119"/>
      <c r="E1543" s="202"/>
      <c r="F1543" s="119"/>
      <c r="G1543" s="120"/>
      <c r="H1543" s="41"/>
      <c r="I1543" s="41"/>
      <c r="J1543" s="944">
        <f t="shared" si="179"/>
        <v>0</v>
      </c>
      <c r="K1543" s="292">
        <f t="shared" si="180"/>
        <v>0</v>
      </c>
      <c r="L1543" s="327">
        <f>IF(I1543&lt;(INDEX(Lookup!$U$2:$U$10,MATCH($D$45,Lookup!$S$2:$S$10,0))),0,365)</f>
        <v>0</v>
      </c>
      <c r="M1543" s="292">
        <f t="shared" si="178"/>
        <v>0</v>
      </c>
      <c r="N1543" s="371"/>
      <c r="O1543" s="150"/>
      <c r="P1543" s="397"/>
      <c r="Q1543" s="555"/>
      <c r="R1543" s="576">
        <f t="shared" si="181"/>
        <v>0</v>
      </c>
      <c r="S1543" s="576">
        <f t="shared" si="182"/>
        <v>0</v>
      </c>
      <c r="T1543" s="576">
        <f t="shared" si="183"/>
        <v>0</v>
      </c>
      <c r="U1543" s="576">
        <f t="shared" si="184"/>
        <v>0</v>
      </c>
      <c r="V1543" s="553"/>
      <c r="W1543" s="553"/>
      <c r="X1543" s="553"/>
      <c r="Y1543" s="553"/>
      <c r="Z1543" s="397"/>
      <c r="AA1543" s="397"/>
      <c r="AB1543" s="397"/>
      <c r="AC1543" s="397"/>
      <c r="AD1543" s="397"/>
      <c r="AE1543" s="397"/>
      <c r="AF1543" s="397"/>
      <c r="AG1543" s="397"/>
      <c r="AH1543" s="397"/>
      <c r="AI1543" s="397"/>
      <c r="AJ1543" s="397"/>
      <c r="AK1543" s="397"/>
      <c r="AL1543" s="397"/>
      <c r="AM1543" s="397"/>
      <c r="AN1543" s="397"/>
      <c r="AO1543" s="397"/>
      <c r="AP1543" s="397"/>
      <c r="AQ1543" s="397"/>
      <c r="AR1543" s="397"/>
      <c r="AS1543" s="397"/>
      <c r="AT1543" s="397"/>
      <c r="AU1543" s="397"/>
      <c r="AV1543" s="397"/>
      <c r="AW1543" s="397"/>
      <c r="AX1543" s="397"/>
      <c r="AY1543" s="397"/>
      <c r="AZ1543" s="397"/>
      <c r="BA1543" s="553"/>
      <c r="BB1543" s="397"/>
      <c r="BC1543" s="397"/>
      <c r="BD1543" s="397"/>
      <c r="BE1543" s="397"/>
      <c r="BF1543" s="397"/>
      <c r="BG1543" s="397"/>
      <c r="BH1543" s="397"/>
      <c r="BI1543" s="397"/>
      <c r="BJ1543" s="397"/>
      <c r="BK1543" s="397"/>
    </row>
    <row r="1544" spans="2:63" x14ac:dyDescent="0.35">
      <c r="B1544" s="80"/>
      <c r="C1544" s="119"/>
      <c r="D1544" s="119"/>
      <c r="E1544" s="202"/>
      <c r="F1544" s="119"/>
      <c r="G1544" s="120"/>
      <c r="H1544" s="41"/>
      <c r="I1544" s="41"/>
      <c r="J1544" s="944">
        <f t="shared" si="179"/>
        <v>0</v>
      </c>
      <c r="K1544" s="292">
        <f t="shared" si="180"/>
        <v>0</v>
      </c>
      <c r="L1544" s="327">
        <f>IF(I1544&lt;(INDEX(Lookup!$U$2:$U$10,MATCH($D$45,Lookup!$S$2:$S$10,0))),0,365)</f>
        <v>0</v>
      </c>
      <c r="M1544" s="292">
        <f t="shared" si="178"/>
        <v>0</v>
      </c>
      <c r="N1544" s="371"/>
      <c r="O1544" s="150"/>
      <c r="P1544" s="397"/>
      <c r="Q1544" s="555"/>
      <c r="R1544" s="576">
        <f t="shared" si="181"/>
        <v>0</v>
      </c>
      <c r="S1544" s="576">
        <f t="shared" si="182"/>
        <v>0</v>
      </c>
      <c r="T1544" s="576">
        <f t="shared" si="183"/>
        <v>0</v>
      </c>
      <c r="U1544" s="576">
        <f t="shared" si="184"/>
        <v>0</v>
      </c>
      <c r="V1544" s="553"/>
      <c r="W1544" s="553"/>
      <c r="X1544" s="553"/>
      <c r="Y1544" s="553"/>
      <c r="Z1544" s="397"/>
      <c r="AA1544" s="397"/>
      <c r="AB1544" s="397"/>
      <c r="AC1544" s="397"/>
      <c r="AD1544" s="397"/>
      <c r="AE1544" s="397"/>
      <c r="AF1544" s="397"/>
      <c r="AG1544" s="397"/>
      <c r="AH1544" s="397"/>
      <c r="AI1544" s="397"/>
      <c r="AJ1544" s="397"/>
      <c r="AK1544" s="397"/>
      <c r="AL1544" s="397"/>
      <c r="AM1544" s="397"/>
      <c r="AN1544" s="397"/>
      <c r="AO1544" s="397"/>
      <c r="AP1544" s="397"/>
      <c r="AQ1544" s="397"/>
      <c r="AR1544" s="397"/>
      <c r="AS1544" s="397"/>
      <c r="AT1544" s="397"/>
      <c r="AU1544" s="397"/>
      <c r="AV1544" s="397"/>
      <c r="AW1544" s="397"/>
      <c r="AX1544" s="397"/>
      <c r="AY1544" s="397"/>
      <c r="AZ1544" s="397"/>
      <c r="BA1544" s="553"/>
      <c r="BB1544" s="397"/>
      <c r="BC1544" s="397"/>
      <c r="BD1544" s="397"/>
      <c r="BE1544" s="397"/>
      <c r="BF1544" s="397"/>
      <c r="BG1544" s="397"/>
      <c r="BH1544" s="397"/>
      <c r="BI1544" s="397"/>
      <c r="BJ1544" s="397"/>
      <c r="BK1544" s="397"/>
    </row>
    <row r="1545" spans="2:63" x14ac:dyDescent="0.35">
      <c r="B1545" s="80"/>
      <c r="C1545" s="119"/>
      <c r="D1545" s="119"/>
      <c r="E1545" s="202"/>
      <c r="F1545" s="119"/>
      <c r="G1545" s="120"/>
      <c r="H1545" s="41"/>
      <c r="I1545" s="41"/>
      <c r="J1545" s="944">
        <f t="shared" si="179"/>
        <v>0</v>
      </c>
      <c r="K1545" s="292">
        <f t="shared" si="180"/>
        <v>0</v>
      </c>
      <c r="L1545" s="327">
        <f>IF(I1545&lt;(INDEX(Lookup!$U$2:$U$10,MATCH($D$45,Lookup!$S$2:$S$10,0))),0,365)</f>
        <v>0</v>
      </c>
      <c r="M1545" s="292">
        <f t="shared" si="178"/>
        <v>0</v>
      </c>
      <c r="N1545" s="371"/>
      <c r="O1545" s="150"/>
      <c r="P1545" s="397"/>
      <c r="Q1545" s="555"/>
      <c r="R1545" s="576">
        <f t="shared" si="181"/>
        <v>0</v>
      </c>
      <c r="S1545" s="576">
        <f t="shared" si="182"/>
        <v>0</v>
      </c>
      <c r="T1545" s="576">
        <f t="shared" si="183"/>
        <v>0</v>
      </c>
      <c r="U1545" s="576">
        <f t="shared" si="184"/>
        <v>0</v>
      </c>
      <c r="V1545" s="553"/>
      <c r="W1545" s="553"/>
      <c r="X1545" s="553"/>
      <c r="Y1545" s="553"/>
      <c r="Z1545" s="397"/>
      <c r="AA1545" s="397"/>
      <c r="AB1545" s="397"/>
      <c r="AC1545" s="397"/>
      <c r="AD1545" s="397"/>
      <c r="AE1545" s="397"/>
      <c r="AF1545" s="397"/>
      <c r="AG1545" s="397"/>
      <c r="AH1545" s="397"/>
      <c r="AI1545" s="397"/>
      <c r="AJ1545" s="397"/>
      <c r="AK1545" s="397"/>
      <c r="AL1545" s="397"/>
      <c r="AM1545" s="397"/>
      <c r="AN1545" s="397"/>
      <c r="AO1545" s="397"/>
      <c r="AP1545" s="397"/>
      <c r="AQ1545" s="397"/>
      <c r="AR1545" s="397"/>
      <c r="AS1545" s="397"/>
      <c r="AT1545" s="397"/>
      <c r="AU1545" s="397"/>
      <c r="AV1545" s="397"/>
      <c r="AW1545" s="397"/>
      <c r="AX1545" s="397"/>
      <c r="AY1545" s="397"/>
      <c r="AZ1545" s="397"/>
      <c r="BA1545" s="553"/>
      <c r="BB1545" s="397"/>
      <c r="BC1545" s="397"/>
      <c r="BD1545" s="397"/>
      <c r="BE1545" s="397"/>
      <c r="BF1545" s="397"/>
      <c r="BG1545" s="397"/>
      <c r="BH1545" s="397"/>
      <c r="BI1545" s="397"/>
      <c r="BJ1545" s="397"/>
      <c r="BK1545" s="397"/>
    </row>
    <row r="1546" spans="2:63" x14ac:dyDescent="0.35">
      <c r="B1546" s="80"/>
      <c r="C1546" s="119"/>
      <c r="D1546" s="119"/>
      <c r="E1546" s="202"/>
      <c r="F1546" s="119"/>
      <c r="G1546" s="120"/>
      <c r="H1546" s="41"/>
      <c r="I1546" s="41"/>
      <c r="J1546" s="944">
        <f t="shared" si="179"/>
        <v>0</v>
      </c>
      <c r="K1546" s="292">
        <f t="shared" si="180"/>
        <v>0</v>
      </c>
      <c r="L1546" s="327">
        <f>IF(I1546&lt;(INDEX(Lookup!$U$2:$U$10,MATCH($D$45,Lookup!$S$2:$S$10,0))),0,365)</f>
        <v>0</v>
      </c>
      <c r="M1546" s="292">
        <f t="shared" si="178"/>
        <v>0</v>
      </c>
      <c r="N1546" s="371"/>
      <c r="O1546" s="150"/>
      <c r="P1546" s="397"/>
      <c r="Q1546" s="555"/>
      <c r="R1546" s="576">
        <f t="shared" si="181"/>
        <v>0</v>
      </c>
      <c r="S1546" s="576">
        <f t="shared" si="182"/>
        <v>0</v>
      </c>
      <c r="T1546" s="576">
        <f t="shared" si="183"/>
        <v>0</v>
      </c>
      <c r="U1546" s="576">
        <f t="shared" si="184"/>
        <v>0</v>
      </c>
      <c r="V1546" s="553"/>
      <c r="W1546" s="553"/>
      <c r="X1546" s="553"/>
      <c r="Y1546" s="553"/>
      <c r="Z1546" s="397"/>
      <c r="AA1546" s="397"/>
      <c r="AB1546" s="397"/>
      <c r="AC1546" s="397"/>
      <c r="AD1546" s="397"/>
      <c r="AE1546" s="397"/>
      <c r="AF1546" s="397"/>
      <c r="AG1546" s="397"/>
      <c r="AH1546" s="397"/>
      <c r="AI1546" s="397"/>
      <c r="AJ1546" s="397"/>
      <c r="AK1546" s="397"/>
      <c r="AL1546" s="397"/>
      <c r="AM1546" s="397"/>
      <c r="AN1546" s="397"/>
      <c r="AO1546" s="397"/>
      <c r="AP1546" s="397"/>
      <c r="AQ1546" s="397"/>
      <c r="AR1546" s="397"/>
      <c r="AS1546" s="397"/>
      <c r="AT1546" s="397"/>
      <c r="AU1546" s="397"/>
      <c r="AV1546" s="397"/>
      <c r="AW1546" s="397"/>
      <c r="AX1546" s="397"/>
      <c r="AY1546" s="397"/>
      <c r="AZ1546" s="397"/>
      <c r="BA1546" s="553"/>
      <c r="BB1546" s="397"/>
      <c r="BC1546" s="397"/>
      <c r="BD1546" s="397"/>
      <c r="BE1546" s="397"/>
      <c r="BF1546" s="397"/>
      <c r="BG1546" s="397"/>
      <c r="BH1546" s="397"/>
      <c r="BI1546" s="397"/>
      <c r="BJ1546" s="397"/>
      <c r="BK1546" s="397"/>
    </row>
    <row r="1547" spans="2:63" x14ac:dyDescent="0.35">
      <c r="B1547" s="80"/>
      <c r="C1547" s="119"/>
      <c r="D1547" s="119"/>
      <c r="E1547" s="202"/>
      <c r="F1547" s="119"/>
      <c r="G1547" s="120"/>
      <c r="H1547" s="41"/>
      <c r="I1547" s="41"/>
      <c r="J1547" s="944">
        <f t="shared" si="179"/>
        <v>0</v>
      </c>
      <c r="K1547" s="292">
        <f t="shared" si="180"/>
        <v>0</v>
      </c>
      <c r="L1547" s="327">
        <f>IF(I1547&lt;(INDEX(Lookup!$U$2:$U$10,MATCH($D$45,Lookup!$S$2:$S$10,0))),0,365)</f>
        <v>0</v>
      </c>
      <c r="M1547" s="292">
        <f t="shared" si="178"/>
        <v>0</v>
      </c>
      <c r="N1547" s="371"/>
      <c r="O1547" s="150"/>
      <c r="P1547" s="397"/>
      <c r="Q1547" s="555"/>
      <c r="R1547" s="576">
        <f t="shared" si="181"/>
        <v>0</v>
      </c>
      <c r="S1547" s="576">
        <f t="shared" si="182"/>
        <v>0</v>
      </c>
      <c r="T1547" s="576">
        <f t="shared" si="183"/>
        <v>0</v>
      </c>
      <c r="U1547" s="576">
        <f t="shared" si="184"/>
        <v>0</v>
      </c>
      <c r="V1547" s="553"/>
      <c r="W1547" s="553"/>
      <c r="X1547" s="553"/>
      <c r="Y1547" s="553"/>
      <c r="Z1547" s="397"/>
      <c r="AA1547" s="397"/>
      <c r="AB1547" s="397"/>
      <c r="AC1547" s="397"/>
      <c r="AD1547" s="397"/>
      <c r="AE1547" s="397"/>
      <c r="AF1547" s="397"/>
      <c r="AG1547" s="397"/>
      <c r="AH1547" s="397"/>
      <c r="AI1547" s="397"/>
      <c r="AJ1547" s="397"/>
      <c r="AK1547" s="397"/>
      <c r="AL1547" s="397"/>
      <c r="AM1547" s="397"/>
      <c r="AN1547" s="397"/>
      <c r="AO1547" s="397"/>
      <c r="AP1547" s="397"/>
      <c r="AQ1547" s="397"/>
      <c r="AR1547" s="397"/>
      <c r="AS1547" s="397"/>
      <c r="AT1547" s="397"/>
      <c r="AU1547" s="397"/>
      <c r="AV1547" s="397"/>
      <c r="AW1547" s="397"/>
      <c r="AX1547" s="397"/>
      <c r="AY1547" s="397"/>
      <c r="AZ1547" s="397"/>
      <c r="BA1547" s="553"/>
      <c r="BB1547" s="397"/>
      <c r="BC1547" s="397"/>
      <c r="BD1547" s="397"/>
      <c r="BE1547" s="397"/>
      <c r="BF1547" s="397"/>
      <c r="BG1547" s="397"/>
      <c r="BH1547" s="397"/>
      <c r="BI1547" s="397"/>
      <c r="BJ1547" s="397"/>
      <c r="BK1547" s="397"/>
    </row>
    <row r="1548" spans="2:63" x14ac:dyDescent="0.35">
      <c r="B1548" s="80"/>
      <c r="C1548" s="119"/>
      <c r="D1548" s="119"/>
      <c r="E1548" s="202"/>
      <c r="F1548" s="119"/>
      <c r="G1548" s="120"/>
      <c r="H1548" s="41"/>
      <c r="I1548" s="41"/>
      <c r="J1548" s="944">
        <f t="shared" si="179"/>
        <v>0</v>
      </c>
      <c r="K1548" s="292">
        <f t="shared" si="180"/>
        <v>0</v>
      </c>
      <c r="L1548" s="327">
        <f>IF(I1548&lt;(INDEX(Lookup!$U$2:$U$10,MATCH($D$45,Lookup!$S$2:$S$10,0))),0,365)</f>
        <v>0</v>
      </c>
      <c r="M1548" s="292">
        <f t="shared" si="178"/>
        <v>0</v>
      </c>
      <c r="N1548" s="371"/>
      <c r="O1548" s="150"/>
      <c r="P1548" s="397"/>
      <c r="Q1548" s="555"/>
      <c r="R1548" s="576">
        <f t="shared" si="181"/>
        <v>0</v>
      </c>
      <c r="S1548" s="576">
        <f t="shared" si="182"/>
        <v>0</v>
      </c>
      <c r="T1548" s="576">
        <f t="shared" si="183"/>
        <v>0</v>
      </c>
      <c r="U1548" s="576">
        <f t="shared" si="184"/>
        <v>0</v>
      </c>
      <c r="V1548" s="553"/>
      <c r="W1548" s="553"/>
      <c r="X1548" s="553"/>
      <c r="Y1548" s="553"/>
      <c r="Z1548" s="397"/>
      <c r="AA1548" s="397"/>
      <c r="AB1548" s="397"/>
      <c r="AC1548" s="397"/>
      <c r="AD1548" s="397"/>
      <c r="AE1548" s="397"/>
      <c r="AF1548" s="397"/>
      <c r="AG1548" s="397"/>
      <c r="AH1548" s="397"/>
      <c r="AI1548" s="397"/>
      <c r="AJ1548" s="397"/>
      <c r="AK1548" s="397"/>
      <c r="AL1548" s="397"/>
      <c r="AM1548" s="397"/>
      <c r="AN1548" s="397"/>
      <c r="AO1548" s="397"/>
      <c r="AP1548" s="397"/>
      <c r="AQ1548" s="397"/>
      <c r="AR1548" s="397"/>
      <c r="AS1548" s="397"/>
      <c r="AT1548" s="397"/>
      <c r="AU1548" s="397"/>
      <c r="AV1548" s="397"/>
      <c r="AW1548" s="397"/>
      <c r="AX1548" s="397"/>
      <c r="AY1548" s="397"/>
      <c r="AZ1548" s="397"/>
      <c r="BA1548" s="553"/>
      <c r="BB1548" s="397"/>
      <c r="BC1548" s="397"/>
      <c r="BD1548" s="397"/>
      <c r="BE1548" s="397"/>
      <c r="BF1548" s="397"/>
      <c r="BG1548" s="397"/>
      <c r="BH1548" s="397"/>
      <c r="BI1548" s="397"/>
      <c r="BJ1548" s="397"/>
      <c r="BK1548" s="397"/>
    </row>
    <row r="1549" spans="2:63" x14ac:dyDescent="0.35">
      <c r="B1549" s="80"/>
      <c r="C1549" s="119"/>
      <c r="D1549" s="119"/>
      <c r="E1549" s="202"/>
      <c r="F1549" s="119"/>
      <c r="G1549" s="120"/>
      <c r="H1549" s="41"/>
      <c r="I1549" s="41"/>
      <c r="J1549" s="944">
        <f t="shared" si="179"/>
        <v>0</v>
      </c>
      <c r="K1549" s="292">
        <f t="shared" si="180"/>
        <v>0</v>
      </c>
      <c r="L1549" s="327">
        <f>IF(I1549&lt;(INDEX(Lookup!$U$2:$U$10,MATCH($D$45,Lookup!$S$2:$S$10,0))),0,365)</f>
        <v>0</v>
      </c>
      <c r="M1549" s="292">
        <f t="shared" si="178"/>
        <v>0</v>
      </c>
      <c r="N1549" s="371"/>
      <c r="O1549" s="150"/>
      <c r="P1549" s="397"/>
      <c r="Q1549" s="555"/>
      <c r="R1549" s="576">
        <f t="shared" si="181"/>
        <v>0</v>
      </c>
      <c r="S1549" s="576">
        <f t="shared" si="182"/>
        <v>0</v>
      </c>
      <c r="T1549" s="576">
        <f t="shared" si="183"/>
        <v>0</v>
      </c>
      <c r="U1549" s="576">
        <f t="shared" si="184"/>
        <v>0</v>
      </c>
      <c r="V1549" s="553"/>
      <c r="W1549" s="553"/>
      <c r="X1549" s="553"/>
      <c r="Y1549" s="553"/>
      <c r="Z1549" s="397"/>
      <c r="AA1549" s="397"/>
      <c r="AB1549" s="397"/>
      <c r="AC1549" s="397"/>
      <c r="AD1549" s="397"/>
      <c r="AE1549" s="397"/>
      <c r="AF1549" s="397"/>
      <c r="AG1549" s="397"/>
      <c r="AH1549" s="397"/>
      <c r="AI1549" s="397"/>
      <c r="AJ1549" s="397"/>
      <c r="AK1549" s="397"/>
      <c r="AL1549" s="397"/>
      <c r="AM1549" s="397"/>
      <c r="AN1549" s="397"/>
      <c r="AO1549" s="397"/>
      <c r="AP1549" s="397"/>
      <c r="AQ1549" s="397"/>
      <c r="AR1549" s="397"/>
      <c r="AS1549" s="397"/>
      <c r="AT1549" s="397"/>
      <c r="AU1549" s="397"/>
      <c r="AV1549" s="397"/>
      <c r="AW1549" s="397"/>
      <c r="AX1549" s="397"/>
      <c r="AY1549" s="397"/>
      <c r="AZ1549" s="397"/>
      <c r="BA1549" s="553"/>
      <c r="BB1549" s="397"/>
      <c r="BC1549" s="397"/>
      <c r="BD1549" s="397"/>
      <c r="BE1549" s="397"/>
      <c r="BF1549" s="397"/>
      <c r="BG1549" s="397"/>
      <c r="BH1549" s="397"/>
      <c r="BI1549" s="397"/>
      <c r="BJ1549" s="397"/>
      <c r="BK1549" s="397"/>
    </row>
    <row r="1550" spans="2:63" x14ac:dyDescent="0.35">
      <c r="B1550" s="80"/>
      <c r="C1550" s="119"/>
      <c r="D1550" s="119"/>
      <c r="E1550" s="202"/>
      <c r="F1550" s="119"/>
      <c r="G1550" s="120"/>
      <c r="H1550" s="41"/>
      <c r="I1550" s="41"/>
      <c r="J1550" s="944">
        <f t="shared" si="179"/>
        <v>0</v>
      </c>
      <c r="K1550" s="292">
        <f t="shared" si="180"/>
        <v>0</v>
      </c>
      <c r="L1550" s="327">
        <f>IF(I1550&lt;(INDEX(Lookup!$U$2:$U$10,MATCH($D$45,Lookup!$S$2:$S$10,0))),0,365)</f>
        <v>0</v>
      </c>
      <c r="M1550" s="292">
        <f t="shared" si="178"/>
        <v>0</v>
      </c>
      <c r="N1550" s="371"/>
      <c r="O1550" s="150"/>
      <c r="P1550" s="397"/>
      <c r="Q1550" s="555"/>
      <c r="R1550" s="576">
        <f t="shared" si="181"/>
        <v>0</v>
      </c>
      <c r="S1550" s="576">
        <f t="shared" si="182"/>
        <v>0</v>
      </c>
      <c r="T1550" s="576">
        <f t="shared" si="183"/>
        <v>0</v>
      </c>
      <c r="U1550" s="576">
        <f t="shared" si="184"/>
        <v>0</v>
      </c>
      <c r="V1550" s="553"/>
      <c r="W1550" s="553"/>
      <c r="X1550" s="553"/>
      <c r="Y1550" s="553"/>
      <c r="Z1550" s="397"/>
      <c r="AA1550" s="397"/>
      <c r="AB1550" s="397"/>
      <c r="AC1550" s="397"/>
      <c r="AD1550" s="397"/>
      <c r="AE1550" s="397"/>
      <c r="AF1550" s="397"/>
      <c r="AG1550" s="397"/>
      <c r="AH1550" s="397"/>
      <c r="AI1550" s="397"/>
      <c r="AJ1550" s="397"/>
      <c r="AK1550" s="397"/>
      <c r="AL1550" s="397"/>
      <c r="AM1550" s="397"/>
      <c r="AN1550" s="397"/>
      <c r="AO1550" s="397"/>
      <c r="AP1550" s="397"/>
      <c r="AQ1550" s="397"/>
      <c r="AR1550" s="397"/>
      <c r="AS1550" s="397"/>
      <c r="AT1550" s="397"/>
      <c r="AU1550" s="397"/>
      <c r="AV1550" s="397"/>
      <c r="AW1550" s="397"/>
      <c r="AX1550" s="397"/>
      <c r="AY1550" s="397"/>
      <c r="AZ1550" s="397"/>
      <c r="BA1550" s="553"/>
      <c r="BB1550" s="397"/>
      <c r="BC1550" s="397"/>
      <c r="BD1550" s="397"/>
      <c r="BE1550" s="397"/>
      <c r="BF1550" s="397"/>
      <c r="BG1550" s="397"/>
      <c r="BH1550" s="397"/>
      <c r="BI1550" s="397"/>
      <c r="BJ1550" s="397"/>
      <c r="BK1550" s="397"/>
    </row>
    <row r="1551" spans="2:63" x14ac:dyDescent="0.35">
      <c r="B1551" s="80"/>
      <c r="C1551" s="119"/>
      <c r="D1551" s="119"/>
      <c r="E1551" s="202"/>
      <c r="F1551" s="119"/>
      <c r="G1551" s="120"/>
      <c r="H1551" s="41"/>
      <c r="I1551" s="41"/>
      <c r="J1551" s="944">
        <f t="shared" si="179"/>
        <v>0</v>
      </c>
      <c r="K1551" s="292">
        <f t="shared" si="180"/>
        <v>0</v>
      </c>
      <c r="L1551" s="327">
        <f>IF(I1551&lt;(INDEX(Lookup!$U$2:$U$10,MATCH($D$45,Lookup!$S$2:$S$10,0))),0,365)</f>
        <v>0</v>
      </c>
      <c r="M1551" s="292">
        <f t="shared" si="178"/>
        <v>0</v>
      </c>
      <c r="N1551" s="371"/>
      <c r="O1551" s="150"/>
      <c r="P1551" s="397"/>
      <c r="Q1551" s="555"/>
      <c r="R1551" s="576">
        <f t="shared" si="181"/>
        <v>0</v>
      </c>
      <c r="S1551" s="576">
        <f t="shared" si="182"/>
        <v>0</v>
      </c>
      <c r="T1551" s="576">
        <f t="shared" si="183"/>
        <v>0</v>
      </c>
      <c r="U1551" s="576">
        <f t="shared" si="184"/>
        <v>0</v>
      </c>
      <c r="V1551" s="553"/>
      <c r="W1551" s="553"/>
      <c r="X1551" s="553"/>
      <c r="Y1551" s="553"/>
      <c r="Z1551" s="397"/>
      <c r="AA1551" s="397"/>
      <c r="AB1551" s="397"/>
      <c r="AC1551" s="397"/>
      <c r="AD1551" s="397"/>
      <c r="AE1551" s="397"/>
      <c r="AF1551" s="397"/>
      <c r="AG1551" s="397"/>
      <c r="AH1551" s="397"/>
      <c r="AI1551" s="397"/>
      <c r="AJ1551" s="397"/>
      <c r="AK1551" s="397"/>
      <c r="AL1551" s="397"/>
      <c r="AM1551" s="397"/>
      <c r="AN1551" s="397"/>
      <c r="AO1551" s="397"/>
      <c r="AP1551" s="397"/>
      <c r="AQ1551" s="397"/>
      <c r="AR1551" s="397"/>
      <c r="AS1551" s="397"/>
      <c r="AT1551" s="397"/>
      <c r="AU1551" s="397"/>
      <c r="AV1551" s="397"/>
      <c r="AW1551" s="397"/>
      <c r="AX1551" s="397"/>
      <c r="AY1551" s="397"/>
      <c r="AZ1551" s="397"/>
      <c r="BA1551" s="553"/>
      <c r="BB1551" s="397"/>
      <c r="BC1551" s="397"/>
      <c r="BD1551" s="397"/>
      <c r="BE1551" s="397"/>
      <c r="BF1551" s="397"/>
      <c r="BG1551" s="397"/>
      <c r="BH1551" s="397"/>
      <c r="BI1551" s="397"/>
      <c r="BJ1551" s="397"/>
      <c r="BK1551" s="397"/>
    </row>
    <row r="1552" spans="2:63" x14ac:dyDescent="0.35">
      <c r="B1552" s="80"/>
      <c r="C1552" s="119"/>
      <c r="D1552" s="119"/>
      <c r="E1552" s="202"/>
      <c r="F1552" s="119"/>
      <c r="G1552" s="120"/>
      <c r="H1552" s="41"/>
      <c r="I1552" s="41"/>
      <c r="J1552" s="944">
        <f t="shared" si="179"/>
        <v>0</v>
      </c>
      <c r="K1552" s="292">
        <f t="shared" si="180"/>
        <v>0</v>
      </c>
      <c r="L1552" s="327">
        <f>IF(I1552&lt;(INDEX(Lookup!$U$2:$U$10,MATCH($D$45,Lookup!$S$2:$S$10,0))),0,365)</f>
        <v>0</v>
      </c>
      <c r="M1552" s="292">
        <f t="shared" si="178"/>
        <v>0</v>
      </c>
      <c r="N1552" s="371"/>
      <c r="O1552" s="150"/>
      <c r="P1552" s="397"/>
      <c r="Q1552" s="555"/>
      <c r="R1552" s="576">
        <f t="shared" si="181"/>
        <v>0</v>
      </c>
      <c r="S1552" s="576">
        <f t="shared" si="182"/>
        <v>0</v>
      </c>
      <c r="T1552" s="576">
        <f t="shared" si="183"/>
        <v>0</v>
      </c>
      <c r="U1552" s="576">
        <f t="shared" si="184"/>
        <v>0</v>
      </c>
      <c r="V1552" s="553"/>
      <c r="W1552" s="553"/>
      <c r="X1552" s="553"/>
      <c r="Y1552" s="553"/>
      <c r="Z1552" s="397"/>
      <c r="AA1552" s="397"/>
      <c r="AB1552" s="397"/>
      <c r="AC1552" s="397"/>
      <c r="AD1552" s="397"/>
      <c r="AE1552" s="397"/>
      <c r="AF1552" s="397"/>
      <c r="AG1552" s="397"/>
      <c r="AH1552" s="397"/>
      <c r="AI1552" s="397"/>
      <c r="AJ1552" s="397"/>
      <c r="AK1552" s="397"/>
      <c r="AL1552" s="397"/>
      <c r="AM1552" s="397"/>
      <c r="AN1552" s="397"/>
      <c r="AO1552" s="397"/>
      <c r="AP1552" s="397"/>
      <c r="AQ1552" s="397"/>
      <c r="AR1552" s="397"/>
      <c r="AS1552" s="397"/>
      <c r="AT1552" s="397"/>
      <c r="AU1552" s="397"/>
      <c r="AV1552" s="397"/>
      <c r="AW1552" s="397"/>
      <c r="AX1552" s="397"/>
      <c r="AY1552" s="397"/>
      <c r="AZ1552" s="397"/>
      <c r="BA1552" s="553"/>
      <c r="BB1552" s="397"/>
      <c r="BC1552" s="397"/>
      <c r="BD1552" s="397"/>
      <c r="BE1552" s="397"/>
      <c r="BF1552" s="397"/>
      <c r="BG1552" s="397"/>
      <c r="BH1552" s="397"/>
      <c r="BI1552" s="397"/>
      <c r="BJ1552" s="397"/>
      <c r="BK1552" s="397"/>
    </row>
    <row r="1553" spans="2:63" x14ac:dyDescent="0.35">
      <c r="B1553" s="80"/>
      <c r="C1553" s="119"/>
      <c r="D1553" s="119"/>
      <c r="E1553" s="202"/>
      <c r="F1553" s="119"/>
      <c r="G1553" s="120"/>
      <c r="H1553" s="41"/>
      <c r="I1553" s="41"/>
      <c r="J1553" s="944">
        <f t="shared" si="179"/>
        <v>0</v>
      </c>
      <c r="K1553" s="292">
        <f t="shared" si="180"/>
        <v>0</v>
      </c>
      <c r="L1553" s="327">
        <f>IF(I1553&lt;(INDEX(Lookup!$U$2:$U$10,MATCH($D$45,Lookup!$S$2:$S$10,0))),0,365)</f>
        <v>0</v>
      </c>
      <c r="M1553" s="292">
        <f t="shared" si="178"/>
        <v>0</v>
      </c>
      <c r="N1553" s="371"/>
      <c r="O1553" s="150"/>
      <c r="P1553" s="397"/>
      <c r="Q1553" s="555"/>
      <c r="R1553" s="576">
        <f t="shared" si="181"/>
        <v>0</v>
      </c>
      <c r="S1553" s="576">
        <f t="shared" si="182"/>
        <v>0</v>
      </c>
      <c r="T1553" s="576">
        <f t="shared" si="183"/>
        <v>0</v>
      </c>
      <c r="U1553" s="576">
        <f t="shared" si="184"/>
        <v>0</v>
      </c>
      <c r="V1553" s="553"/>
      <c r="W1553" s="553"/>
      <c r="X1553" s="553"/>
      <c r="Y1553" s="553"/>
      <c r="Z1553" s="397"/>
      <c r="AA1553" s="397"/>
      <c r="AB1553" s="397"/>
      <c r="AC1553" s="397"/>
      <c r="AD1553" s="397"/>
      <c r="AE1553" s="397"/>
      <c r="AF1553" s="397"/>
      <c r="AG1553" s="397"/>
      <c r="AH1553" s="397"/>
      <c r="AI1553" s="397"/>
      <c r="AJ1553" s="397"/>
      <c r="AK1553" s="397"/>
      <c r="AL1553" s="397"/>
      <c r="AM1553" s="397"/>
      <c r="AN1553" s="397"/>
      <c r="AO1553" s="397"/>
      <c r="AP1553" s="397"/>
      <c r="AQ1553" s="397"/>
      <c r="AR1553" s="397"/>
      <c r="AS1553" s="397"/>
      <c r="AT1553" s="397"/>
      <c r="AU1553" s="397"/>
      <c r="AV1553" s="397"/>
      <c r="AW1553" s="397"/>
      <c r="AX1553" s="397"/>
      <c r="AY1553" s="397"/>
      <c r="AZ1553" s="397"/>
      <c r="BA1553" s="553"/>
      <c r="BB1553" s="397"/>
      <c r="BC1553" s="397"/>
      <c r="BD1553" s="397"/>
      <c r="BE1553" s="397"/>
      <c r="BF1553" s="397"/>
      <c r="BG1553" s="397"/>
      <c r="BH1553" s="397"/>
      <c r="BI1553" s="397"/>
      <c r="BJ1553" s="397"/>
      <c r="BK1553" s="397"/>
    </row>
    <row r="1554" spans="2:63" x14ac:dyDescent="0.35">
      <c r="B1554" s="80"/>
      <c r="C1554" s="119"/>
      <c r="D1554" s="119"/>
      <c r="E1554" s="202"/>
      <c r="F1554" s="119"/>
      <c r="G1554" s="120"/>
      <c r="H1554" s="41"/>
      <c r="I1554" s="41"/>
      <c r="J1554" s="944">
        <f t="shared" si="179"/>
        <v>0</v>
      </c>
      <c r="K1554" s="292">
        <f t="shared" si="180"/>
        <v>0</v>
      </c>
      <c r="L1554" s="327">
        <f>IF(I1554&lt;(INDEX(Lookup!$U$2:$U$10,MATCH($D$45,Lookup!$S$2:$S$10,0))),0,365)</f>
        <v>0</v>
      </c>
      <c r="M1554" s="292">
        <f t="shared" si="178"/>
        <v>0</v>
      </c>
      <c r="N1554" s="371"/>
      <c r="O1554" s="150"/>
      <c r="P1554" s="397"/>
      <c r="Q1554" s="555"/>
      <c r="R1554" s="576">
        <f t="shared" si="181"/>
        <v>0</v>
      </c>
      <c r="S1554" s="576">
        <f t="shared" si="182"/>
        <v>0</v>
      </c>
      <c r="T1554" s="576">
        <f t="shared" si="183"/>
        <v>0</v>
      </c>
      <c r="U1554" s="576">
        <f t="shared" si="184"/>
        <v>0</v>
      </c>
      <c r="V1554" s="553"/>
      <c r="W1554" s="553"/>
      <c r="X1554" s="553"/>
      <c r="Y1554" s="553"/>
      <c r="Z1554" s="397"/>
      <c r="AA1554" s="397"/>
      <c r="AB1554" s="397"/>
      <c r="AC1554" s="397"/>
      <c r="AD1554" s="397"/>
      <c r="AE1554" s="397"/>
      <c r="AF1554" s="397"/>
      <c r="AG1554" s="397"/>
      <c r="AH1554" s="397"/>
      <c r="AI1554" s="397"/>
      <c r="AJ1554" s="397"/>
      <c r="AK1554" s="397"/>
      <c r="AL1554" s="397"/>
      <c r="AM1554" s="397"/>
      <c r="AN1554" s="397"/>
      <c r="AO1554" s="397"/>
      <c r="AP1554" s="397"/>
      <c r="AQ1554" s="397"/>
      <c r="AR1554" s="397"/>
      <c r="AS1554" s="397"/>
      <c r="AT1554" s="397"/>
      <c r="AU1554" s="397"/>
      <c r="AV1554" s="397"/>
      <c r="AW1554" s="397"/>
      <c r="AX1554" s="397"/>
      <c r="AY1554" s="397"/>
      <c r="AZ1554" s="397"/>
      <c r="BA1554" s="553"/>
      <c r="BB1554" s="397"/>
      <c r="BC1554" s="397"/>
      <c r="BD1554" s="397"/>
      <c r="BE1554" s="397"/>
      <c r="BF1554" s="397"/>
      <c r="BG1554" s="397"/>
      <c r="BH1554" s="397"/>
      <c r="BI1554" s="397"/>
      <c r="BJ1554" s="397"/>
      <c r="BK1554" s="397"/>
    </row>
    <row r="1555" spans="2:63" x14ac:dyDescent="0.35">
      <c r="B1555" s="80"/>
      <c r="C1555" s="119"/>
      <c r="D1555" s="119"/>
      <c r="E1555" s="202"/>
      <c r="F1555" s="119"/>
      <c r="G1555" s="120"/>
      <c r="H1555" s="41"/>
      <c r="I1555" s="41"/>
      <c r="J1555" s="944">
        <f t="shared" si="179"/>
        <v>0</v>
      </c>
      <c r="K1555" s="292">
        <f t="shared" si="180"/>
        <v>0</v>
      </c>
      <c r="L1555" s="327">
        <f>IF(I1555&lt;(INDEX(Lookup!$U$2:$U$10,MATCH($D$45,Lookup!$S$2:$S$10,0))),0,365)</f>
        <v>0</v>
      </c>
      <c r="M1555" s="292">
        <f t="shared" si="178"/>
        <v>0</v>
      </c>
      <c r="N1555" s="371"/>
      <c r="O1555" s="150"/>
      <c r="P1555" s="397"/>
      <c r="Q1555" s="555"/>
      <c r="R1555" s="576">
        <f t="shared" si="181"/>
        <v>0</v>
      </c>
      <c r="S1555" s="576">
        <f t="shared" si="182"/>
        <v>0</v>
      </c>
      <c r="T1555" s="576">
        <f t="shared" si="183"/>
        <v>0</v>
      </c>
      <c r="U1555" s="576">
        <f t="shared" si="184"/>
        <v>0</v>
      </c>
      <c r="V1555" s="553"/>
      <c r="W1555" s="553"/>
      <c r="X1555" s="553"/>
      <c r="Y1555" s="553"/>
      <c r="Z1555" s="397"/>
      <c r="AA1555" s="397"/>
      <c r="AB1555" s="397"/>
      <c r="AC1555" s="397"/>
      <c r="AD1555" s="397"/>
      <c r="AE1555" s="397"/>
      <c r="AF1555" s="397"/>
      <c r="AG1555" s="397"/>
      <c r="AH1555" s="397"/>
      <c r="AI1555" s="397"/>
      <c r="AJ1555" s="397"/>
      <c r="AK1555" s="397"/>
      <c r="AL1555" s="397"/>
      <c r="AM1555" s="397"/>
      <c r="AN1555" s="397"/>
      <c r="AO1555" s="397"/>
      <c r="AP1555" s="397"/>
      <c r="AQ1555" s="397"/>
      <c r="AR1555" s="397"/>
      <c r="AS1555" s="397"/>
      <c r="AT1555" s="397"/>
      <c r="AU1555" s="397"/>
      <c r="AV1555" s="397"/>
      <c r="AW1555" s="397"/>
      <c r="AX1555" s="397"/>
      <c r="AY1555" s="397"/>
      <c r="AZ1555" s="397"/>
      <c r="BA1555" s="553"/>
      <c r="BB1555" s="397"/>
      <c r="BC1555" s="397"/>
      <c r="BD1555" s="397"/>
      <c r="BE1555" s="397"/>
      <c r="BF1555" s="397"/>
      <c r="BG1555" s="397"/>
      <c r="BH1555" s="397"/>
      <c r="BI1555" s="397"/>
      <c r="BJ1555" s="397"/>
      <c r="BK1555" s="397"/>
    </row>
    <row r="1556" spans="2:63" x14ac:dyDescent="0.35">
      <c r="B1556" s="80"/>
      <c r="C1556" s="119"/>
      <c r="D1556" s="119"/>
      <c r="E1556" s="202"/>
      <c r="F1556" s="119"/>
      <c r="G1556" s="120"/>
      <c r="H1556" s="41"/>
      <c r="I1556" s="41"/>
      <c r="J1556" s="944">
        <f t="shared" si="179"/>
        <v>0</v>
      </c>
      <c r="K1556" s="292">
        <f t="shared" si="180"/>
        <v>0</v>
      </c>
      <c r="L1556" s="327">
        <f>IF(I1556&lt;(INDEX(Lookup!$U$2:$U$10,MATCH($D$45,Lookup!$S$2:$S$10,0))),0,365)</f>
        <v>0</v>
      </c>
      <c r="M1556" s="292">
        <f t="shared" si="178"/>
        <v>0</v>
      </c>
      <c r="N1556" s="371"/>
      <c r="O1556" s="150"/>
      <c r="P1556" s="397"/>
      <c r="Q1556" s="555"/>
      <c r="R1556" s="576">
        <f t="shared" si="181"/>
        <v>0</v>
      </c>
      <c r="S1556" s="576">
        <f t="shared" si="182"/>
        <v>0</v>
      </c>
      <c r="T1556" s="576">
        <f t="shared" si="183"/>
        <v>0</v>
      </c>
      <c r="U1556" s="576">
        <f t="shared" si="184"/>
        <v>0</v>
      </c>
      <c r="V1556" s="553"/>
      <c r="W1556" s="553"/>
      <c r="X1556" s="553"/>
      <c r="Y1556" s="553"/>
      <c r="Z1556" s="397"/>
      <c r="AA1556" s="397"/>
      <c r="AB1556" s="397"/>
      <c r="AC1556" s="397"/>
      <c r="AD1556" s="397"/>
      <c r="AE1556" s="397"/>
      <c r="AF1556" s="397"/>
      <c r="AG1556" s="397"/>
      <c r="AH1556" s="397"/>
      <c r="AI1556" s="397"/>
      <c r="AJ1556" s="397"/>
      <c r="AK1556" s="397"/>
      <c r="AL1556" s="397"/>
      <c r="AM1556" s="397"/>
      <c r="AN1556" s="397"/>
      <c r="AO1556" s="397"/>
      <c r="AP1556" s="397"/>
      <c r="AQ1556" s="397"/>
      <c r="AR1556" s="397"/>
      <c r="AS1556" s="397"/>
      <c r="AT1556" s="397"/>
      <c r="AU1556" s="397"/>
      <c r="AV1556" s="397"/>
      <c r="AW1556" s="397"/>
      <c r="AX1556" s="397"/>
      <c r="AY1556" s="397"/>
      <c r="AZ1556" s="397"/>
      <c r="BA1556" s="553"/>
      <c r="BB1556" s="397"/>
      <c r="BC1556" s="397"/>
      <c r="BD1556" s="397"/>
      <c r="BE1556" s="397"/>
      <c r="BF1556" s="397"/>
      <c r="BG1556" s="397"/>
      <c r="BH1556" s="397"/>
      <c r="BI1556" s="397"/>
      <c r="BJ1556" s="397"/>
      <c r="BK1556" s="397"/>
    </row>
    <row r="1557" spans="2:63" x14ac:dyDescent="0.35">
      <c r="B1557" s="80"/>
      <c r="C1557" s="119"/>
      <c r="D1557" s="119"/>
      <c r="E1557" s="202"/>
      <c r="F1557" s="119"/>
      <c r="G1557" s="120"/>
      <c r="H1557" s="41"/>
      <c r="I1557" s="41"/>
      <c r="J1557" s="944">
        <f t="shared" si="179"/>
        <v>0</v>
      </c>
      <c r="K1557" s="292">
        <f t="shared" si="180"/>
        <v>0</v>
      </c>
      <c r="L1557" s="327">
        <f>IF(I1557&lt;(INDEX(Lookup!$U$2:$U$10,MATCH($D$45,Lookup!$S$2:$S$10,0))),0,365)</f>
        <v>0</v>
      </c>
      <c r="M1557" s="292">
        <f t="shared" si="178"/>
        <v>0</v>
      </c>
      <c r="N1557" s="371"/>
      <c r="O1557" s="150"/>
      <c r="P1557" s="397"/>
      <c r="Q1557" s="555"/>
      <c r="R1557" s="576">
        <f t="shared" si="181"/>
        <v>0</v>
      </c>
      <c r="S1557" s="576">
        <f t="shared" si="182"/>
        <v>0</v>
      </c>
      <c r="T1557" s="576">
        <f t="shared" si="183"/>
        <v>0</v>
      </c>
      <c r="U1557" s="576">
        <f t="shared" si="184"/>
        <v>0</v>
      </c>
      <c r="V1557" s="553"/>
      <c r="W1557" s="553"/>
      <c r="X1557" s="553"/>
      <c r="Y1557" s="553"/>
      <c r="Z1557" s="397"/>
      <c r="AA1557" s="397"/>
      <c r="AB1557" s="397"/>
      <c r="AC1557" s="397"/>
      <c r="AD1557" s="397"/>
      <c r="AE1557" s="397"/>
      <c r="AF1557" s="397"/>
      <c r="AG1557" s="397"/>
      <c r="AH1557" s="397"/>
      <c r="AI1557" s="397"/>
      <c r="AJ1557" s="397"/>
      <c r="AK1557" s="397"/>
      <c r="AL1557" s="397"/>
      <c r="AM1557" s="397"/>
      <c r="AN1557" s="397"/>
      <c r="AO1557" s="397"/>
      <c r="AP1557" s="397"/>
      <c r="AQ1557" s="397"/>
      <c r="AR1557" s="397"/>
      <c r="AS1557" s="397"/>
      <c r="AT1557" s="397"/>
      <c r="AU1557" s="397"/>
      <c r="AV1557" s="397"/>
      <c r="AW1557" s="397"/>
      <c r="AX1557" s="397"/>
      <c r="AY1557" s="397"/>
      <c r="AZ1557" s="397"/>
      <c r="BA1557" s="553"/>
      <c r="BB1557" s="397"/>
      <c r="BC1557" s="397"/>
      <c r="BD1557" s="397"/>
      <c r="BE1557" s="397"/>
      <c r="BF1557" s="397"/>
      <c r="BG1557" s="397"/>
      <c r="BH1557" s="397"/>
      <c r="BI1557" s="397"/>
      <c r="BJ1557" s="397"/>
      <c r="BK1557" s="397"/>
    </row>
    <row r="1558" spans="2:63" x14ac:dyDescent="0.35">
      <c r="B1558" s="80"/>
      <c r="C1558" s="119"/>
      <c r="D1558" s="119"/>
      <c r="E1558" s="202"/>
      <c r="F1558" s="119"/>
      <c r="G1558" s="120"/>
      <c r="H1558" s="41"/>
      <c r="I1558" s="41"/>
      <c r="J1558" s="944">
        <f t="shared" si="179"/>
        <v>0</v>
      </c>
      <c r="K1558" s="292">
        <f t="shared" si="180"/>
        <v>0</v>
      </c>
      <c r="L1558" s="327">
        <f>IF(I1558&lt;(INDEX(Lookup!$U$2:$U$10,MATCH($D$45,Lookup!$S$2:$S$10,0))),0,365)</f>
        <v>0</v>
      </c>
      <c r="M1558" s="292">
        <f t="shared" si="178"/>
        <v>0</v>
      </c>
      <c r="N1558" s="371"/>
      <c r="O1558" s="150"/>
      <c r="P1558" s="397"/>
      <c r="Q1558" s="555"/>
      <c r="R1558" s="576">
        <f t="shared" si="181"/>
        <v>0</v>
      </c>
      <c r="S1558" s="576">
        <f t="shared" si="182"/>
        <v>0</v>
      </c>
      <c r="T1558" s="576">
        <f t="shared" si="183"/>
        <v>0</v>
      </c>
      <c r="U1558" s="576">
        <f t="shared" si="184"/>
        <v>0</v>
      </c>
      <c r="V1558" s="553"/>
      <c r="W1558" s="553"/>
      <c r="X1558" s="553"/>
      <c r="Y1558" s="553"/>
      <c r="Z1558" s="397"/>
      <c r="AA1558" s="397"/>
      <c r="AB1558" s="397"/>
      <c r="AC1558" s="397"/>
      <c r="AD1558" s="397"/>
      <c r="AE1558" s="397"/>
      <c r="AF1558" s="397"/>
      <c r="AG1558" s="397"/>
      <c r="AH1558" s="397"/>
      <c r="AI1558" s="397"/>
      <c r="AJ1558" s="397"/>
      <c r="AK1558" s="397"/>
      <c r="AL1558" s="397"/>
      <c r="AM1558" s="397"/>
      <c r="AN1558" s="397"/>
      <c r="AO1558" s="397"/>
      <c r="AP1558" s="397"/>
      <c r="AQ1558" s="397"/>
      <c r="AR1558" s="397"/>
      <c r="AS1558" s="397"/>
      <c r="AT1558" s="397"/>
      <c r="AU1558" s="397"/>
      <c r="AV1558" s="397"/>
      <c r="AW1558" s="397"/>
      <c r="AX1558" s="397"/>
      <c r="AY1558" s="397"/>
      <c r="AZ1558" s="397"/>
      <c r="BA1558" s="553"/>
      <c r="BB1558" s="397"/>
      <c r="BC1558" s="397"/>
      <c r="BD1558" s="397"/>
      <c r="BE1558" s="397"/>
      <c r="BF1558" s="397"/>
      <c r="BG1558" s="397"/>
      <c r="BH1558" s="397"/>
      <c r="BI1558" s="397"/>
      <c r="BJ1558" s="397"/>
      <c r="BK1558" s="397"/>
    </row>
    <row r="1559" spans="2:63" x14ac:dyDescent="0.35">
      <c r="B1559" s="80"/>
      <c r="C1559" s="119"/>
      <c r="D1559" s="119"/>
      <c r="E1559" s="202"/>
      <c r="F1559" s="119"/>
      <c r="G1559" s="120"/>
      <c r="H1559" s="41"/>
      <c r="I1559" s="41"/>
      <c r="J1559" s="944">
        <f t="shared" si="179"/>
        <v>0</v>
      </c>
      <c r="K1559" s="292">
        <f t="shared" si="180"/>
        <v>0</v>
      </c>
      <c r="L1559" s="327">
        <f>IF(I1559&lt;(INDEX(Lookup!$U$2:$U$10,MATCH($D$45,Lookup!$S$2:$S$10,0))),0,365)</f>
        <v>0</v>
      </c>
      <c r="M1559" s="292">
        <f t="shared" si="178"/>
        <v>0</v>
      </c>
      <c r="N1559" s="371"/>
      <c r="O1559" s="150"/>
      <c r="P1559" s="397"/>
      <c r="Q1559" s="555"/>
      <c r="R1559" s="576">
        <f t="shared" si="181"/>
        <v>0</v>
      </c>
      <c r="S1559" s="576">
        <f t="shared" si="182"/>
        <v>0</v>
      </c>
      <c r="T1559" s="576">
        <f t="shared" si="183"/>
        <v>0</v>
      </c>
      <c r="U1559" s="576">
        <f t="shared" si="184"/>
        <v>0</v>
      </c>
      <c r="V1559" s="553"/>
      <c r="W1559" s="553"/>
      <c r="X1559" s="553"/>
      <c r="Y1559" s="553"/>
      <c r="Z1559" s="397"/>
      <c r="AA1559" s="397"/>
      <c r="AB1559" s="397"/>
      <c r="AC1559" s="397"/>
      <c r="AD1559" s="397"/>
      <c r="AE1559" s="397"/>
      <c r="AF1559" s="397"/>
      <c r="AG1559" s="397"/>
      <c r="AH1559" s="397"/>
      <c r="AI1559" s="397"/>
      <c r="AJ1559" s="397"/>
      <c r="AK1559" s="397"/>
      <c r="AL1559" s="397"/>
      <c r="AM1559" s="397"/>
      <c r="AN1559" s="397"/>
      <c r="AO1559" s="397"/>
      <c r="AP1559" s="397"/>
      <c r="AQ1559" s="397"/>
      <c r="AR1559" s="397"/>
      <c r="AS1559" s="397"/>
      <c r="AT1559" s="397"/>
      <c r="AU1559" s="397"/>
      <c r="AV1559" s="397"/>
      <c r="AW1559" s="397"/>
      <c r="AX1559" s="397"/>
      <c r="AY1559" s="397"/>
      <c r="AZ1559" s="397"/>
      <c r="BA1559" s="553"/>
      <c r="BB1559" s="397"/>
      <c r="BC1559" s="397"/>
      <c r="BD1559" s="397"/>
      <c r="BE1559" s="397"/>
      <c r="BF1559" s="397"/>
      <c r="BG1559" s="397"/>
      <c r="BH1559" s="397"/>
      <c r="BI1559" s="397"/>
      <c r="BJ1559" s="397"/>
      <c r="BK1559" s="397"/>
    </row>
    <row r="1560" spans="2:63" x14ac:dyDescent="0.35">
      <c r="B1560" s="80"/>
      <c r="C1560" s="119"/>
      <c r="D1560" s="119"/>
      <c r="E1560" s="202"/>
      <c r="F1560" s="119"/>
      <c r="G1560" s="120"/>
      <c r="H1560" s="41"/>
      <c r="I1560" s="41"/>
      <c r="J1560" s="944">
        <f t="shared" si="179"/>
        <v>0</v>
      </c>
      <c r="K1560" s="292">
        <f t="shared" si="180"/>
        <v>0</v>
      </c>
      <c r="L1560" s="327">
        <f>IF(I1560&lt;(INDEX(Lookup!$U$2:$U$10,MATCH($D$45,Lookup!$S$2:$S$10,0))),0,365)</f>
        <v>0</v>
      </c>
      <c r="M1560" s="292">
        <f t="shared" si="178"/>
        <v>0</v>
      </c>
      <c r="N1560" s="371"/>
      <c r="O1560" s="150"/>
      <c r="P1560" s="397"/>
      <c r="Q1560" s="555"/>
      <c r="R1560" s="576">
        <f t="shared" si="181"/>
        <v>0</v>
      </c>
      <c r="S1560" s="576">
        <f t="shared" si="182"/>
        <v>0</v>
      </c>
      <c r="T1560" s="576">
        <f t="shared" si="183"/>
        <v>0</v>
      </c>
      <c r="U1560" s="576">
        <f t="shared" si="184"/>
        <v>0</v>
      </c>
      <c r="V1560" s="553"/>
      <c r="W1560" s="553"/>
      <c r="X1560" s="553"/>
      <c r="Y1560" s="553"/>
      <c r="Z1560" s="397"/>
      <c r="AA1560" s="397"/>
      <c r="AB1560" s="397"/>
      <c r="AC1560" s="397"/>
      <c r="AD1560" s="397"/>
      <c r="AE1560" s="397"/>
      <c r="AF1560" s="397"/>
      <c r="AG1560" s="397"/>
      <c r="AH1560" s="397"/>
      <c r="AI1560" s="397"/>
      <c r="AJ1560" s="397"/>
      <c r="AK1560" s="397"/>
      <c r="AL1560" s="397"/>
      <c r="AM1560" s="397"/>
      <c r="AN1560" s="397"/>
      <c r="AO1560" s="397"/>
      <c r="AP1560" s="397"/>
      <c r="AQ1560" s="397"/>
      <c r="AR1560" s="397"/>
      <c r="AS1560" s="397"/>
      <c r="AT1560" s="397"/>
      <c r="AU1560" s="397"/>
      <c r="AV1560" s="397"/>
      <c r="AW1560" s="397"/>
      <c r="AX1560" s="397"/>
      <c r="AY1560" s="397"/>
      <c r="AZ1560" s="397"/>
      <c r="BA1560" s="553"/>
      <c r="BB1560" s="397"/>
      <c r="BC1560" s="397"/>
      <c r="BD1560" s="397"/>
      <c r="BE1560" s="397"/>
      <c r="BF1560" s="397"/>
      <c r="BG1560" s="397"/>
      <c r="BH1560" s="397"/>
      <c r="BI1560" s="397"/>
      <c r="BJ1560" s="397"/>
      <c r="BK1560" s="397"/>
    </row>
    <row r="1561" spans="2:63" x14ac:dyDescent="0.35">
      <c r="B1561" s="80"/>
      <c r="C1561" s="119"/>
      <c r="D1561" s="119"/>
      <c r="E1561" s="202"/>
      <c r="F1561" s="119"/>
      <c r="G1561" s="120"/>
      <c r="H1561" s="41"/>
      <c r="I1561" s="41"/>
      <c r="J1561" s="944">
        <f t="shared" si="179"/>
        <v>0</v>
      </c>
      <c r="K1561" s="292">
        <f t="shared" si="180"/>
        <v>0</v>
      </c>
      <c r="L1561" s="327">
        <f>IF(I1561&lt;(INDEX(Lookup!$U$2:$U$10,MATCH($D$45,Lookup!$S$2:$S$10,0))),0,365)</f>
        <v>0</v>
      </c>
      <c r="M1561" s="292">
        <f t="shared" si="178"/>
        <v>0</v>
      </c>
      <c r="N1561" s="371"/>
      <c r="O1561" s="150"/>
      <c r="P1561" s="397"/>
      <c r="Q1561" s="555"/>
      <c r="R1561" s="576">
        <f t="shared" si="181"/>
        <v>0</v>
      </c>
      <c r="S1561" s="576">
        <f t="shared" si="182"/>
        <v>0</v>
      </c>
      <c r="T1561" s="576">
        <f t="shared" si="183"/>
        <v>0</v>
      </c>
      <c r="U1561" s="576">
        <f t="shared" si="184"/>
        <v>0</v>
      </c>
      <c r="V1561" s="553"/>
      <c r="W1561" s="553"/>
      <c r="X1561" s="553"/>
      <c r="Y1561" s="553"/>
      <c r="Z1561" s="397"/>
      <c r="AA1561" s="397"/>
      <c r="AB1561" s="397"/>
      <c r="AC1561" s="397"/>
      <c r="AD1561" s="397"/>
      <c r="AE1561" s="397"/>
      <c r="AF1561" s="397"/>
      <c r="AG1561" s="397"/>
      <c r="AH1561" s="397"/>
      <c r="AI1561" s="397"/>
      <c r="AJ1561" s="397"/>
      <c r="AK1561" s="397"/>
      <c r="AL1561" s="397"/>
      <c r="AM1561" s="397"/>
      <c r="AN1561" s="397"/>
      <c r="AO1561" s="397"/>
      <c r="AP1561" s="397"/>
      <c r="AQ1561" s="397"/>
      <c r="AR1561" s="397"/>
      <c r="AS1561" s="397"/>
      <c r="AT1561" s="397"/>
      <c r="AU1561" s="397"/>
      <c r="AV1561" s="397"/>
      <c r="AW1561" s="397"/>
      <c r="AX1561" s="397"/>
      <c r="AY1561" s="397"/>
      <c r="AZ1561" s="397"/>
      <c r="BA1561" s="553"/>
      <c r="BB1561" s="397"/>
      <c r="BC1561" s="397"/>
      <c r="BD1561" s="397"/>
      <c r="BE1561" s="397"/>
      <c r="BF1561" s="397"/>
      <c r="BG1561" s="397"/>
      <c r="BH1561" s="397"/>
      <c r="BI1561" s="397"/>
      <c r="BJ1561" s="397"/>
      <c r="BK1561" s="397"/>
    </row>
    <row r="1562" spans="2:63" x14ac:dyDescent="0.35">
      <c r="B1562" s="80"/>
      <c r="C1562" s="119"/>
      <c r="D1562" s="119"/>
      <c r="E1562" s="202"/>
      <c r="F1562" s="119"/>
      <c r="G1562" s="120"/>
      <c r="H1562" s="41"/>
      <c r="I1562" s="41"/>
      <c r="J1562" s="944">
        <f t="shared" si="179"/>
        <v>0</v>
      </c>
      <c r="K1562" s="292">
        <f t="shared" si="180"/>
        <v>0</v>
      </c>
      <c r="L1562" s="327">
        <f>IF(I1562&lt;(INDEX(Lookup!$U$2:$U$10,MATCH($D$45,Lookup!$S$2:$S$10,0))),0,365)</f>
        <v>0</v>
      </c>
      <c r="M1562" s="292">
        <f t="shared" si="178"/>
        <v>0</v>
      </c>
      <c r="N1562" s="371"/>
      <c r="O1562" s="150"/>
      <c r="P1562" s="397"/>
      <c r="Q1562" s="555"/>
      <c r="R1562" s="576">
        <f t="shared" si="181"/>
        <v>0</v>
      </c>
      <c r="S1562" s="576">
        <f t="shared" si="182"/>
        <v>0</v>
      </c>
      <c r="T1562" s="576">
        <f t="shared" si="183"/>
        <v>0</v>
      </c>
      <c r="U1562" s="576">
        <f t="shared" si="184"/>
        <v>0</v>
      </c>
      <c r="V1562" s="553"/>
      <c r="W1562" s="553"/>
      <c r="X1562" s="553"/>
      <c r="Y1562" s="553"/>
      <c r="Z1562" s="397"/>
      <c r="AA1562" s="397"/>
      <c r="AB1562" s="397"/>
      <c r="AC1562" s="397"/>
      <c r="AD1562" s="397"/>
      <c r="AE1562" s="397"/>
      <c r="AF1562" s="397"/>
      <c r="AG1562" s="397"/>
      <c r="AH1562" s="397"/>
      <c r="AI1562" s="397"/>
      <c r="AJ1562" s="397"/>
      <c r="AK1562" s="397"/>
      <c r="AL1562" s="397"/>
      <c r="AM1562" s="397"/>
      <c r="AN1562" s="397"/>
      <c r="AO1562" s="397"/>
      <c r="AP1562" s="397"/>
      <c r="AQ1562" s="397"/>
      <c r="AR1562" s="397"/>
      <c r="AS1562" s="397"/>
      <c r="AT1562" s="397"/>
      <c r="AU1562" s="397"/>
      <c r="AV1562" s="397"/>
      <c r="AW1562" s="397"/>
      <c r="AX1562" s="397"/>
      <c r="AY1562" s="397"/>
      <c r="AZ1562" s="397"/>
      <c r="BA1562" s="553"/>
      <c r="BB1562" s="397"/>
      <c r="BC1562" s="397"/>
      <c r="BD1562" s="397"/>
      <c r="BE1562" s="397"/>
      <c r="BF1562" s="397"/>
      <c r="BG1562" s="397"/>
      <c r="BH1562" s="397"/>
      <c r="BI1562" s="397"/>
      <c r="BJ1562" s="397"/>
      <c r="BK1562" s="397"/>
    </row>
    <row r="1563" spans="2:63" x14ac:dyDescent="0.35">
      <c r="B1563" s="80"/>
      <c r="C1563" s="119"/>
      <c r="D1563" s="119"/>
      <c r="E1563" s="202"/>
      <c r="F1563" s="119"/>
      <c r="G1563" s="120"/>
      <c r="H1563" s="41"/>
      <c r="I1563" s="41"/>
      <c r="J1563" s="944">
        <f t="shared" si="179"/>
        <v>0</v>
      </c>
      <c r="K1563" s="292">
        <f t="shared" si="180"/>
        <v>0</v>
      </c>
      <c r="L1563" s="327">
        <f>IF(I1563&lt;(INDEX(Lookup!$U$2:$U$10,MATCH($D$45,Lookup!$S$2:$S$10,0))),0,365)</f>
        <v>0</v>
      </c>
      <c r="M1563" s="292">
        <f t="shared" si="178"/>
        <v>0</v>
      </c>
      <c r="N1563" s="371"/>
      <c r="O1563" s="150"/>
      <c r="P1563" s="397"/>
      <c r="Q1563" s="555"/>
      <c r="R1563" s="576">
        <f t="shared" si="181"/>
        <v>0</v>
      </c>
      <c r="S1563" s="576">
        <f t="shared" si="182"/>
        <v>0</v>
      </c>
      <c r="T1563" s="576">
        <f t="shared" si="183"/>
        <v>0</v>
      </c>
      <c r="U1563" s="576">
        <f t="shared" si="184"/>
        <v>0</v>
      </c>
      <c r="V1563" s="553"/>
      <c r="W1563" s="553"/>
      <c r="X1563" s="553"/>
      <c r="Y1563" s="553"/>
      <c r="Z1563" s="397"/>
      <c r="AA1563" s="397"/>
      <c r="AB1563" s="397"/>
      <c r="AC1563" s="397"/>
      <c r="AD1563" s="397"/>
      <c r="AE1563" s="397"/>
      <c r="AF1563" s="397"/>
      <c r="AG1563" s="397"/>
      <c r="AH1563" s="397"/>
      <c r="AI1563" s="397"/>
      <c r="AJ1563" s="397"/>
      <c r="AK1563" s="397"/>
      <c r="AL1563" s="397"/>
      <c r="AM1563" s="397"/>
      <c r="AN1563" s="397"/>
      <c r="AO1563" s="397"/>
      <c r="AP1563" s="397"/>
      <c r="AQ1563" s="397"/>
      <c r="AR1563" s="397"/>
      <c r="AS1563" s="397"/>
      <c r="AT1563" s="397"/>
      <c r="AU1563" s="397"/>
      <c r="AV1563" s="397"/>
      <c r="AW1563" s="397"/>
      <c r="AX1563" s="397"/>
      <c r="AY1563" s="397"/>
      <c r="AZ1563" s="397"/>
      <c r="BA1563" s="553"/>
      <c r="BB1563" s="397"/>
      <c r="BC1563" s="397"/>
      <c r="BD1563" s="397"/>
      <c r="BE1563" s="397"/>
      <c r="BF1563" s="397"/>
      <c r="BG1563" s="397"/>
      <c r="BH1563" s="397"/>
      <c r="BI1563" s="397"/>
      <c r="BJ1563" s="397"/>
      <c r="BK1563" s="397"/>
    </row>
    <row r="1564" spans="2:63" x14ac:dyDescent="0.35">
      <c r="B1564" s="80"/>
      <c r="C1564" s="119"/>
      <c r="D1564" s="119"/>
      <c r="E1564" s="202"/>
      <c r="F1564" s="119"/>
      <c r="G1564" s="120"/>
      <c r="H1564" s="41"/>
      <c r="I1564" s="41"/>
      <c r="J1564" s="944">
        <f t="shared" si="179"/>
        <v>0</v>
      </c>
      <c r="K1564" s="292">
        <f t="shared" si="180"/>
        <v>0</v>
      </c>
      <c r="L1564" s="327">
        <f>IF(I1564&lt;(INDEX(Lookup!$U$2:$U$10,MATCH($D$45,Lookup!$S$2:$S$10,0))),0,365)</f>
        <v>0</v>
      </c>
      <c r="M1564" s="292">
        <f t="shared" si="178"/>
        <v>0</v>
      </c>
      <c r="N1564" s="371"/>
      <c r="O1564" s="150"/>
      <c r="P1564" s="397"/>
      <c r="Q1564" s="555"/>
      <c r="R1564" s="576">
        <f t="shared" si="181"/>
        <v>0</v>
      </c>
      <c r="S1564" s="576">
        <f t="shared" si="182"/>
        <v>0</v>
      </c>
      <c r="T1564" s="576">
        <f t="shared" si="183"/>
        <v>0</v>
      </c>
      <c r="U1564" s="576">
        <f t="shared" si="184"/>
        <v>0</v>
      </c>
      <c r="V1564" s="553"/>
      <c r="W1564" s="553"/>
      <c r="X1564" s="553"/>
      <c r="Y1564" s="553"/>
      <c r="Z1564" s="397"/>
      <c r="AA1564" s="397"/>
      <c r="AB1564" s="397"/>
      <c r="AC1564" s="397"/>
      <c r="AD1564" s="397"/>
      <c r="AE1564" s="397"/>
      <c r="AF1564" s="397"/>
      <c r="AG1564" s="397"/>
      <c r="AH1564" s="397"/>
      <c r="AI1564" s="397"/>
      <c r="AJ1564" s="397"/>
      <c r="AK1564" s="397"/>
      <c r="AL1564" s="397"/>
      <c r="AM1564" s="397"/>
      <c r="AN1564" s="397"/>
      <c r="AO1564" s="397"/>
      <c r="AP1564" s="397"/>
      <c r="AQ1564" s="397"/>
      <c r="AR1564" s="397"/>
      <c r="AS1564" s="397"/>
      <c r="AT1564" s="397"/>
      <c r="AU1564" s="397"/>
      <c r="AV1564" s="397"/>
      <c r="AW1564" s="397"/>
      <c r="AX1564" s="397"/>
      <c r="AY1564" s="397"/>
      <c r="AZ1564" s="397"/>
      <c r="BA1564" s="553"/>
      <c r="BB1564" s="397"/>
      <c r="BC1564" s="397"/>
      <c r="BD1564" s="397"/>
      <c r="BE1564" s="397"/>
      <c r="BF1564" s="397"/>
      <c r="BG1564" s="397"/>
      <c r="BH1564" s="397"/>
      <c r="BI1564" s="397"/>
      <c r="BJ1564" s="397"/>
      <c r="BK1564" s="397"/>
    </row>
    <row r="1565" spans="2:63" x14ac:dyDescent="0.35">
      <c r="B1565" s="80"/>
      <c r="C1565" s="119"/>
      <c r="D1565" s="119"/>
      <c r="E1565" s="202"/>
      <c r="F1565" s="119"/>
      <c r="G1565" s="120"/>
      <c r="H1565" s="41"/>
      <c r="I1565" s="41"/>
      <c r="J1565" s="944">
        <f t="shared" si="179"/>
        <v>0</v>
      </c>
      <c r="K1565" s="292">
        <f t="shared" si="180"/>
        <v>0</v>
      </c>
      <c r="L1565" s="327">
        <f>IF(I1565&lt;(INDEX(Lookup!$U$2:$U$10,MATCH($D$45,Lookup!$S$2:$S$10,0))),0,365)</f>
        <v>0</v>
      </c>
      <c r="M1565" s="292">
        <f t="shared" si="178"/>
        <v>0</v>
      </c>
      <c r="N1565" s="371"/>
      <c r="O1565" s="150"/>
      <c r="P1565" s="397"/>
      <c r="Q1565" s="555"/>
      <c r="R1565" s="576">
        <f t="shared" si="181"/>
        <v>0</v>
      </c>
      <c r="S1565" s="576">
        <f t="shared" si="182"/>
        <v>0</v>
      </c>
      <c r="T1565" s="576">
        <f t="shared" si="183"/>
        <v>0</v>
      </c>
      <c r="U1565" s="576">
        <f t="shared" si="184"/>
        <v>0</v>
      </c>
      <c r="V1565" s="553"/>
      <c r="W1565" s="553"/>
      <c r="X1565" s="553"/>
      <c r="Y1565" s="553"/>
      <c r="Z1565" s="397"/>
      <c r="AA1565" s="397"/>
      <c r="AB1565" s="397"/>
      <c r="AC1565" s="397"/>
      <c r="AD1565" s="397"/>
      <c r="AE1565" s="397"/>
      <c r="AF1565" s="397"/>
      <c r="AG1565" s="397"/>
      <c r="AH1565" s="397"/>
      <c r="AI1565" s="397"/>
      <c r="AJ1565" s="397"/>
      <c r="AK1565" s="397"/>
      <c r="AL1565" s="397"/>
      <c r="AM1565" s="397"/>
      <c r="AN1565" s="397"/>
      <c r="AO1565" s="397"/>
      <c r="AP1565" s="397"/>
      <c r="AQ1565" s="397"/>
      <c r="AR1565" s="397"/>
      <c r="AS1565" s="397"/>
      <c r="AT1565" s="397"/>
      <c r="AU1565" s="397"/>
      <c r="AV1565" s="397"/>
      <c r="AW1565" s="397"/>
      <c r="AX1565" s="397"/>
      <c r="AY1565" s="397"/>
      <c r="AZ1565" s="397"/>
      <c r="BA1565" s="553"/>
      <c r="BB1565" s="397"/>
      <c r="BC1565" s="397"/>
      <c r="BD1565" s="397"/>
      <c r="BE1565" s="397"/>
      <c r="BF1565" s="397"/>
      <c r="BG1565" s="397"/>
      <c r="BH1565" s="397"/>
      <c r="BI1565" s="397"/>
      <c r="BJ1565" s="397"/>
      <c r="BK1565" s="397"/>
    </row>
    <row r="1566" spans="2:63" x14ac:dyDescent="0.35">
      <c r="B1566" s="80"/>
      <c r="C1566" s="119"/>
      <c r="D1566" s="119"/>
      <c r="E1566" s="202"/>
      <c r="F1566" s="119"/>
      <c r="G1566" s="120"/>
      <c r="H1566" s="41"/>
      <c r="I1566" s="41"/>
      <c r="J1566" s="944">
        <f t="shared" si="179"/>
        <v>0</v>
      </c>
      <c r="K1566" s="292">
        <f t="shared" si="180"/>
        <v>0</v>
      </c>
      <c r="L1566" s="327">
        <f>IF(I1566&lt;(INDEX(Lookup!$U$2:$U$10,MATCH($D$45,Lookup!$S$2:$S$10,0))),0,365)</f>
        <v>0</v>
      </c>
      <c r="M1566" s="292">
        <f t="shared" si="178"/>
        <v>0</v>
      </c>
      <c r="N1566" s="371"/>
      <c r="O1566" s="150"/>
      <c r="P1566" s="397"/>
      <c r="Q1566" s="555"/>
      <c r="R1566" s="576">
        <f t="shared" si="181"/>
        <v>0</v>
      </c>
      <c r="S1566" s="576">
        <f t="shared" si="182"/>
        <v>0</v>
      </c>
      <c r="T1566" s="576">
        <f t="shared" si="183"/>
        <v>0</v>
      </c>
      <c r="U1566" s="576">
        <f t="shared" si="184"/>
        <v>0</v>
      </c>
      <c r="V1566" s="553"/>
      <c r="W1566" s="553"/>
      <c r="X1566" s="553"/>
      <c r="Y1566" s="553"/>
      <c r="Z1566" s="397"/>
      <c r="AA1566" s="397"/>
      <c r="AB1566" s="397"/>
      <c r="AC1566" s="397"/>
      <c r="AD1566" s="397"/>
      <c r="AE1566" s="397"/>
      <c r="AF1566" s="397"/>
      <c r="AG1566" s="397"/>
      <c r="AH1566" s="397"/>
      <c r="AI1566" s="397"/>
      <c r="AJ1566" s="397"/>
      <c r="AK1566" s="397"/>
      <c r="AL1566" s="397"/>
      <c r="AM1566" s="397"/>
      <c r="AN1566" s="397"/>
      <c r="AO1566" s="397"/>
      <c r="AP1566" s="397"/>
      <c r="AQ1566" s="397"/>
      <c r="AR1566" s="397"/>
      <c r="AS1566" s="397"/>
      <c r="AT1566" s="397"/>
      <c r="AU1566" s="397"/>
      <c r="AV1566" s="397"/>
      <c r="AW1566" s="397"/>
      <c r="AX1566" s="397"/>
      <c r="AY1566" s="397"/>
      <c r="AZ1566" s="397"/>
      <c r="BA1566" s="553"/>
      <c r="BB1566" s="397"/>
      <c r="BC1566" s="397"/>
      <c r="BD1566" s="397"/>
      <c r="BE1566" s="397"/>
      <c r="BF1566" s="397"/>
      <c r="BG1566" s="397"/>
      <c r="BH1566" s="397"/>
      <c r="BI1566" s="397"/>
      <c r="BJ1566" s="397"/>
      <c r="BK1566" s="397"/>
    </row>
    <row r="1567" spans="2:63" x14ac:dyDescent="0.35">
      <c r="B1567" s="80"/>
      <c r="C1567" s="119"/>
      <c r="D1567" s="119"/>
      <c r="E1567" s="202"/>
      <c r="F1567" s="119"/>
      <c r="G1567" s="120"/>
      <c r="H1567" s="41"/>
      <c r="I1567" s="41"/>
      <c r="J1567" s="944">
        <f t="shared" si="179"/>
        <v>0</v>
      </c>
      <c r="K1567" s="292">
        <f t="shared" si="180"/>
        <v>0</v>
      </c>
      <c r="L1567" s="327">
        <f>IF(I1567&lt;(INDEX(Lookup!$U$2:$U$10,MATCH($D$45,Lookup!$S$2:$S$10,0))),0,365)</f>
        <v>0</v>
      </c>
      <c r="M1567" s="292">
        <f t="shared" si="178"/>
        <v>0</v>
      </c>
      <c r="N1567" s="371"/>
      <c r="O1567" s="150"/>
      <c r="P1567" s="397"/>
      <c r="Q1567" s="555"/>
      <c r="R1567" s="576">
        <f t="shared" si="181"/>
        <v>0</v>
      </c>
      <c r="S1567" s="576">
        <f t="shared" si="182"/>
        <v>0</v>
      </c>
      <c r="T1567" s="576">
        <f t="shared" si="183"/>
        <v>0</v>
      </c>
      <c r="U1567" s="576">
        <f t="shared" si="184"/>
        <v>0</v>
      </c>
      <c r="V1567" s="553"/>
      <c r="W1567" s="553"/>
      <c r="X1567" s="553"/>
      <c r="Y1567" s="553"/>
      <c r="Z1567" s="397"/>
      <c r="AA1567" s="397"/>
      <c r="AB1567" s="397"/>
      <c r="AC1567" s="397"/>
      <c r="AD1567" s="397"/>
      <c r="AE1567" s="397"/>
      <c r="AF1567" s="397"/>
      <c r="AG1567" s="397"/>
      <c r="AH1567" s="397"/>
      <c r="AI1567" s="397"/>
      <c r="AJ1567" s="397"/>
      <c r="AK1567" s="397"/>
      <c r="AL1567" s="397"/>
      <c r="AM1567" s="397"/>
      <c r="AN1567" s="397"/>
      <c r="AO1567" s="397"/>
      <c r="AP1567" s="397"/>
      <c r="AQ1567" s="397"/>
      <c r="AR1567" s="397"/>
      <c r="AS1567" s="397"/>
      <c r="AT1567" s="397"/>
      <c r="AU1567" s="397"/>
      <c r="AV1567" s="397"/>
      <c r="AW1567" s="397"/>
      <c r="AX1567" s="397"/>
      <c r="AY1567" s="397"/>
      <c r="AZ1567" s="397"/>
      <c r="BA1567" s="553"/>
      <c r="BB1567" s="397"/>
      <c r="BC1567" s="397"/>
      <c r="BD1567" s="397"/>
      <c r="BE1567" s="397"/>
      <c r="BF1567" s="397"/>
      <c r="BG1567" s="397"/>
      <c r="BH1567" s="397"/>
      <c r="BI1567" s="397"/>
      <c r="BJ1567" s="397"/>
      <c r="BK1567" s="397"/>
    </row>
    <row r="1568" spans="2:63" x14ac:dyDescent="0.35">
      <c r="B1568" s="80"/>
      <c r="C1568" s="119"/>
      <c r="D1568" s="119"/>
      <c r="E1568" s="202"/>
      <c r="F1568" s="119"/>
      <c r="G1568" s="120"/>
      <c r="H1568" s="41"/>
      <c r="I1568" s="41"/>
      <c r="J1568" s="944">
        <f t="shared" si="179"/>
        <v>0</v>
      </c>
      <c r="K1568" s="292">
        <f t="shared" si="180"/>
        <v>0</v>
      </c>
      <c r="L1568" s="327">
        <f>IF(I1568&lt;(INDEX(Lookup!$U$2:$U$10,MATCH($D$45,Lookup!$S$2:$S$10,0))),0,365)</f>
        <v>0</v>
      </c>
      <c r="M1568" s="292">
        <f t="shared" si="178"/>
        <v>0</v>
      </c>
      <c r="N1568" s="371"/>
      <c r="O1568" s="150"/>
      <c r="P1568" s="397"/>
      <c r="Q1568" s="555"/>
      <c r="R1568" s="576">
        <f t="shared" si="181"/>
        <v>0</v>
      </c>
      <c r="S1568" s="576">
        <f t="shared" si="182"/>
        <v>0</v>
      </c>
      <c r="T1568" s="576">
        <f t="shared" si="183"/>
        <v>0</v>
      </c>
      <c r="U1568" s="576">
        <f t="shared" si="184"/>
        <v>0</v>
      </c>
      <c r="V1568" s="553"/>
      <c r="W1568" s="553"/>
      <c r="X1568" s="553"/>
      <c r="Y1568" s="553"/>
      <c r="Z1568" s="397"/>
      <c r="AA1568" s="397"/>
      <c r="AB1568" s="397"/>
      <c r="AC1568" s="397"/>
      <c r="AD1568" s="397"/>
      <c r="AE1568" s="397"/>
      <c r="AF1568" s="397"/>
      <c r="AG1568" s="397"/>
      <c r="AH1568" s="397"/>
      <c r="AI1568" s="397"/>
      <c r="AJ1568" s="397"/>
      <c r="AK1568" s="397"/>
      <c r="AL1568" s="397"/>
      <c r="AM1568" s="397"/>
      <c r="AN1568" s="397"/>
      <c r="AO1568" s="397"/>
      <c r="AP1568" s="397"/>
      <c r="AQ1568" s="397"/>
      <c r="AR1568" s="397"/>
      <c r="AS1568" s="397"/>
      <c r="AT1568" s="397"/>
      <c r="AU1568" s="397"/>
      <c r="AV1568" s="397"/>
      <c r="AW1568" s="397"/>
      <c r="AX1568" s="397"/>
      <c r="AY1568" s="397"/>
      <c r="AZ1568" s="397"/>
      <c r="BA1568" s="553"/>
      <c r="BB1568" s="397"/>
      <c r="BC1568" s="397"/>
      <c r="BD1568" s="397"/>
      <c r="BE1568" s="397"/>
      <c r="BF1568" s="397"/>
      <c r="BG1568" s="397"/>
      <c r="BH1568" s="397"/>
      <c r="BI1568" s="397"/>
      <c r="BJ1568" s="397"/>
      <c r="BK1568" s="397"/>
    </row>
    <row r="1569" spans="2:63" x14ac:dyDescent="0.35">
      <c r="B1569" s="80"/>
      <c r="C1569" s="119"/>
      <c r="D1569" s="119"/>
      <c r="E1569" s="202"/>
      <c r="F1569" s="119"/>
      <c r="G1569" s="120"/>
      <c r="H1569" s="41"/>
      <c r="I1569" s="41"/>
      <c r="J1569" s="944">
        <f t="shared" si="179"/>
        <v>0</v>
      </c>
      <c r="K1569" s="292">
        <f t="shared" si="180"/>
        <v>0</v>
      </c>
      <c r="L1569" s="327">
        <f>IF(I1569&lt;(INDEX(Lookup!$U$2:$U$10,MATCH($D$45,Lookup!$S$2:$S$10,0))),0,365)</f>
        <v>0</v>
      </c>
      <c r="M1569" s="292">
        <f t="shared" si="178"/>
        <v>0</v>
      </c>
      <c r="N1569" s="371"/>
      <c r="O1569" s="150"/>
      <c r="P1569" s="397"/>
      <c r="Q1569" s="555"/>
      <c r="R1569" s="576">
        <f t="shared" si="181"/>
        <v>0</v>
      </c>
      <c r="S1569" s="576">
        <f t="shared" si="182"/>
        <v>0</v>
      </c>
      <c r="T1569" s="576">
        <f t="shared" si="183"/>
        <v>0</v>
      </c>
      <c r="U1569" s="576">
        <f t="shared" si="184"/>
        <v>0</v>
      </c>
      <c r="V1569" s="553"/>
      <c r="W1569" s="553"/>
      <c r="X1569" s="553"/>
      <c r="Y1569" s="553"/>
      <c r="Z1569" s="397"/>
      <c r="AA1569" s="397"/>
      <c r="AB1569" s="397"/>
      <c r="AC1569" s="397"/>
      <c r="AD1569" s="397"/>
      <c r="AE1569" s="397"/>
      <c r="AF1569" s="397"/>
      <c r="AG1569" s="397"/>
      <c r="AH1569" s="397"/>
      <c r="AI1569" s="397"/>
      <c r="AJ1569" s="397"/>
      <c r="AK1569" s="397"/>
      <c r="AL1569" s="397"/>
      <c r="AM1569" s="397"/>
      <c r="AN1569" s="397"/>
      <c r="AO1569" s="397"/>
      <c r="AP1569" s="397"/>
      <c r="AQ1569" s="397"/>
      <c r="AR1569" s="397"/>
      <c r="AS1569" s="397"/>
      <c r="AT1569" s="397"/>
      <c r="AU1569" s="397"/>
      <c r="AV1569" s="397"/>
      <c r="AW1569" s="397"/>
      <c r="AX1569" s="397"/>
      <c r="AY1569" s="397"/>
      <c r="AZ1569" s="397"/>
      <c r="BA1569" s="553"/>
      <c r="BB1569" s="397"/>
      <c r="BC1569" s="397"/>
      <c r="BD1569" s="397"/>
      <c r="BE1569" s="397"/>
      <c r="BF1569" s="397"/>
      <c r="BG1569" s="397"/>
      <c r="BH1569" s="397"/>
      <c r="BI1569" s="397"/>
      <c r="BJ1569" s="397"/>
      <c r="BK1569" s="397"/>
    </row>
    <row r="1570" spans="2:63" x14ac:dyDescent="0.35">
      <c r="B1570" s="80"/>
      <c r="C1570" s="119"/>
      <c r="D1570" s="119"/>
      <c r="E1570" s="202"/>
      <c r="F1570" s="119"/>
      <c r="G1570" s="120"/>
      <c r="H1570" s="41"/>
      <c r="I1570" s="41"/>
      <c r="J1570" s="944">
        <f t="shared" si="179"/>
        <v>0</v>
      </c>
      <c r="K1570" s="292">
        <f t="shared" si="180"/>
        <v>0</v>
      </c>
      <c r="L1570" s="327">
        <f>IF(I1570&lt;(INDEX(Lookup!$U$2:$U$10,MATCH($D$45,Lookup!$S$2:$S$10,0))),0,365)</f>
        <v>0</v>
      </c>
      <c r="M1570" s="292">
        <f t="shared" si="178"/>
        <v>0</v>
      </c>
      <c r="N1570" s="371"/>
      <c r="O1570" s="150"/>
      <c r="P1570" s="397"/>
      <c r="Q1570" s="555"/>
      <c r="R1570" s="576">
        <f t="shared" si="181"/>
        <v>0</v>
      </c>
      <c r="S1570" s="576">
        <f t="shared" si="182"/>
        <v>0</v>
      </c>
      <c r="T1570" s="576">
        <f t="shared" si="183"/>
        <v>0</v>
      </c>
      <c r="U1570" s="576">
        <f t="shared" si="184"/>
        <v>0</v>
      </c>
      <c r="V1570" s="553"/>
      <c r="W1570" s="553"/>
      <c r="X1570" s="553"/>
      <c r="Y1570" s="553"/>
      <c r="Z1570" s="397"/>
      <c r="AA1570" s="397"/>
      <c r="AB1570" s="397"/>
      <c r="AC1570" s="397"/>
      <c r="AD1570" s="397"/>
      <c r="AE1570" s="397"/>
      <c r="AF1570" s="397"/>
      <c r="AG1570" s="397"/>
      <c r="AH1570" s="397"/>
      <c r="AI1570" s="397"/>
      <c r="AJ1570" s="397"/>
      <c r="AK1570" s="397"/>
      <c r="AL1570" s="397"/>
      <c r="AM1570" s="397"/>
      <c r="AN1570" s="397"/>
      <c r="AO1570" s="397"/>
      <c r="AP1570" s="397"/>
      <c r="AQ1570" s="397"/>
      <c r="AR1570" s="397"/>
      <c r="AS1570" s="397"/>
      <c r="AT1570" s="397"/>
      <c r="AU1570" s="397"/>
      <c r="AV1570" s="397"/>
      <c r="AW1570" s="397"/>
      <c r="AX1570" s="397"/>
      <c r="AY1570" s="397"/>
      <c r="AZ1570" s="397"/>
      <c r="BA1570" s="553"/>
      <c r="BB1570" s="397"/>
      <c r="BC1570" s="397"/>
      <c r="BD1570" s="397"/>
      <c r="BE1570" s="397"/>
      <c r="BF1570" s="397"/>
      <c r="BG1570" s="397"/>
      <c r="BH1570" s="397"/>
      <c r="BI1570" s="397"/>
      <c r="BJ1570" s="397"/>
      <c r="BK1570" s="397"/>
    </row>
    <row r="1571" spans="2:63" x14ac:dyDescent="0.35">
      <c r="B1571" s="80"/>
      <c r="C1571" s="119"/>
      <c r="D1571" s="119"/>
      <c r="E1571" s="202"/>
      <c r="F1571" s="119"/>
      <c r="G1571" s="120"/>
      <c r="H1571" s="41"/>
      <c r="I1571" s="41"/>
      <c r="J1571" s="944">
        <f t="shared" si="179"/>
        <v>0</v>
      </c>
      <c r="K1571" s="292">
        <f t="shared" si="180"/>
        <v>0</v>
      </c>
      <c r="L1571" s="327">
        <f>IF(I1571&lt;(INDEX(Lookup!$U$2:$U$10,MATCH($D$45,Lookup!$S$2:$S$10,0))),0,365)</f>
        <v>0</v>
      </c>
      <c r="M1571" s="292">
        <f t="shared" si="178"/>
        <v>0</v>
      </c>
      <c r="N1571" s="371"/>
      <c r="O1571" s="150"/>
      <c r="P1571" s="397"/>
      <c r="Q1571" s="555"/>
      <c r="R1571" s="576">
        <f t="shared" si="181"/>
        <v>0</v>
      </c>
      <c r="S1571" s="576">
        <f t="shared" si="182"/>
        <v>0</v>
      </c>
      <c r="T1571" s="576">
        <f t="shared" si="183"/>
        <v>0</v>
      </c>
      <c r="U1571" s="576">
        <f t="shared" si="184"/>
        <v>0</v>
      </c>
      <c r="V1571" s="553"/>
      <c r="W1571" s="553"/>
      <c r="X1571" s="553"/>
      <c r="Y1571" s="553"/>
      <c r="Z1571" s="397"/>
      <c r="AA1571" s="397"/>
      <c r="AB1571" s="397"/>
      <c r="AC1571" s="397"/>
      <c r="AD1571" s="397"/>
      <c r="AE1571" s="397"/>
      <c r="AF1571" s="397"/>
      <c r="AG1571" s="397"/>
      <c r="AH1571" s="397"/>
      <c r="AI1571" s="397"/>
      <c r="AJ1571" s="397"/>
      <c r="AK1571" s="397"/>
      <c r="AL1571" s="397"/>
      <c r="AM1571" s="397"/>
      <c r="AN1571" s="397"/>
      <c r="AO1571" s="397"/>
      <c r="AP1571" s="397"/>
      <c r="AQ1571" s="397"/>
      <c r="AR1571" s="397"/>
      <c r="AS1571" s="397"/>
      <c r="AT1571" s="397"/>
      <c r="AU1571" s="397"/>
      <c r="AV1571" s="397"/>
      <c r="AW1571" s="397"/>
      <c r="AX1571" s="397"/>
      <c r="AY1571" s="397"/>
      <c r="AZ1571" s="397"/>
      <c r="BA1571" s="553"/>
      <c r="BB1571" s="397"/>
      <c r="BC1571" s="397"/>
      <c r="BD1571" s="397"/>
      <c r="BE1571" s="397"/>
      <c r="BF1571" s="397"/>
      <c r="BG1571" s="397"/>
      <c r="BH1571" s="397"/>
      <c r="BI1571" s="397"/>
      <c r="BJ1571" s="397"/>
      <c r="BK1571" s="397"/>
    </row>
    <row r="1572" spans="2:63" x14ac:dyDescent="0.35">
      <c r="B1572" s="80"/>
      <c r="C1572" s="119"/>
      <c r="D1572" s="119"/>
      <c r="E1572" s="202"/>
      <c r="F1572" s="119"/>
      <c r="G1572" s="120"/>
      <c r="H1572" s="41"/>
      <c r="I1572" s="41"/>
      <c r="J1572" s="944">
        <f t="shared" si="179"/>
        <v>0</v>
      </c>
      <c r="K1572" s="292">
        <f t="shared" si="180"/>
        <v>0</v>
      </c>
      <c r="L1572" s="327">
        <f>IF(I1572&lt;(INDEX(Lookup!$U$2:$U$10,MATCH($D$45,Lookup!$S$2:$S$10,0))),0,365)</f>
        <v>0</v>
      </c>
      <c r="M1572" s="292">
        <f t="shared" si="178"/>
        <v>0</v>
      </c>
      <c r="N1572" s="371"/>
      <c r="O1572" s="150"/>
      <c r="P1572" s="397"/>
      <c r="Q1572" s="555"/>
      <c r="R1572" s="576">
        <f t="shared" si="181"/>
        <v>0</v>
      </c>
      <c r="S1572" s="576">
        <f t="shared" si="182"/>
        <v>0</v>
      </c>
      <c r="T1572" s="576">
        <f t="shared" si="183"/>
        <v>0</v>
      </c>
      <c r="U1572" s="576">
        <f t="shared" si="184"/>
        <v>0</v>
      </c>
      <c r="V1572" s="553"/>
      <c r="W1572" s="553"/>
      <c r="X1572" s="553"/>
      <c r="Y1572" s="553"/>
      <c r="Z1572" s="397"/>
      <c r="AA1572" s="397"/>
      <c r="AB1572" s="397"/>
      <c r="AC1572" s="397"/>
      <c r="AD1572" s="397"/>
      <c r="AE1572" s="397"/>
      <c r="AF1572" s="397"/>
      <c r="AG1572" s="397"/>
      <c r="AH1572" s="397"/>
      <c r="AI1572" s="397"/>
      <c r="AJ1572" s="397"/>
      <c r="AK1572" s="397"/>
      <c r="AL1572" s="397"/>
      <c r="AM1572" s="397"/>
      <c r="AN1572" s="397"/>
      <c r="AO1572" s="397"/>
      <c r="AP1572" s="397"/>
      <c r="AQ1572" s="397"/>
      <c r="AR1572" s="397"/>
      <c r="AS1572" s="397"/>
      <c r="AT1572" s="397"/>
      <c r="AU1572" s="397"/>
      <c r="AV1572" s="397"/>
      <c r="AW1572" s="397"/>
      <c r="AX1572" s="397"/>
      <c r="AY1572" s="397"/>
      <c r="AZ1572" s="397"/>
      <c r="BA1572" s="553"/>
      <c r="BB1572" s="397"/>
      <c r="BC1572" s="397"/>
      <c r="BD1572" s="397"/>
      <c r="BE1572" s="397"/>
      <c r="BF1572" s="397"/>
      <c r="BG1572" s="397"/>
      <c r="BH1572" s="397"/>
      <c r="BI1572" s="397"/>
      <c r="BJ1572" s="397"/>
      <c r="BK1572" s="397"/>
    </row>
    <row r="1573" spans="2:63" x14ac:dyDescent="0.35">
      <c r="B1573" s="80"/>
      <c r="C1573" s="119"/>
      <c r="D1573" s="119"/>
      <c r="E1573" s="202"/>
      <c r="F1573" s="119"/>
      <c r="G1573" s="120"/>
      <c r="H1573" s="41"/>
      <c r="I1573" s="41"/>
      <c r="J1573" s="944">
        <f t="shared" si="179"/>
        <v>0</v>
      </c>
      <c r="K1573" s="292">
        <f t="shared" si="180"/>
        <v>0</v>
      </c>
      <c r="L1573" s="327">
        <f>IF(I1573&lt;(INDEX(Lookup!$U$2:$U$10,MATCH($D$45,Lookup!$S$2:$S$10,0))),0,365)</f>
        <v>0</v>
      </c>
      <c r="M1573" s="292">
        <f t="shared" si="178"/>
        <v>0</v>
      </c>
      <c r="N1573" s="371"/>
      <c r="O1573" s="150"/>
      <c r="P1573" s="397"/>
      <c r="Q1573" s="555"/>
      <c r="R1573" s="576">
        <f t="shared" si="181"/>
        <v>0</v>
      </c>
      <c r="S1573" s="576">
        <f t="shared" si="182"/>
        <v>0</v>
      </c>
      <c r="T1573" s="576">
        <f t="shared" si="183"/>
        <v>0</v>
      </c>
      <c r="U1573" s="576">
        <f t="shared" si="184"/>
        <v>0</v>
      </c>
      <c r="V1573" s="553"/>
      <c r="W1573" s="553"/>
      <c r="X1573" s="553"/>
      <c r="Y1573" s="553"/>
      <c r="Z1573" s="397"/>
      <c r="AA1573" s="397"/>
      <c r="AB1573" s="397"/>
      <c r="AC1573" s="397"/>
      <c r="AD1573" s="397"/>
      <c r="AE1573" s="397"/>
      <c r="AF1573" s="397"/>
      <c r="AG1573" s="397"/>
      <c r="AH1573" s="397"/>
      <c r="AI1573" s="397"/>
      <c r="AJ1573" s="397"/>
      <c r="AK1573" s="397"/>
      <c r="AL1573" s="397"/>
      <c r="AM1573" s="397"/>
      <c r="AN1573" s="397"/>
      <c r="AO1573" s="397"/>
      <c r="AP1573" s="397"/>
      <c r="AQ1573" s="397"/>
      <c r="AR1573" s="397"/>
      <c r="AS1573" s="397"/>
      <c r="AT1573" s="397"/>
      <c r="AU1573" s="397"/>
      <c r="AV1573" s="397"/>
      <c r="AW1573" s="397"/>
      <c r="AX1573" s="397"/>
      <c r="AY1573" s="397"/>
      <c r="AZ1573" s="397"/>
      <c r="BA1573" s="553"/>
      <c r="BB1573" s="397"/>
      <c r="BC1573" s="397"/>
      <c r="BD1573" s="397"/>
      <c r="BE1573" s="397"/>
      <c r="BF1573" s="397"/>
      <c r="BG1573" s="397"/>
      <c r="BH1573" s="397"/>
      <c r="BI1573" s="397"/>
      <c r="BJ1573" s="397"/>
      <c r="BK1573" s="397"/>
    </row>
    <row r="1574" spans="2:63" x14ac:dyDescent="0.35">
      <c r="B1574" s="80"/>
      <c r="C1574" s="119"/>
      <c r="D1574" s="119"/>
      <c r="E1574" s="202"/>
      <c r="F1574" s="119"/>
      <c r="G1574" s="120"/>
      <c r="H1574" s="41"/>
      <c r="I1574" s="41"/>
      <c r="J1574" s="944">
        <f t="shared" si="179"/>
        <v>0</v>
      </c>
      <c r="K1574" s="292">
        <f t="shared" si="180"/>
        <v>0</v>
      </c>
      <c r="L1574" s="327">
        <f>IF(I1574&lt;(INDEX(Lookup!$U$2:$U$10,MATCH($D$45,Lookup!$S$2:$S$10,0))),0,365)</f>
        <v>0</v>
      </c>
      <c r="M1574" s="292">
        <f t="shared" si="178"/>
        <v>0</v>
      </c>
      <c r="N1574" s="371"/>
      <c r="O1574" s="150"/>
      <c r="P1574" s="397"/>
      <c r="Q1574" s="555"/>
      <c r="R1574" s="576">
        <f t="shared" si="181"/>
        <v>0</v>
      </c>
      <c r="S1574" s="576">
        <f t="shared" si="182"/>
        <v>0</v>
      </c>
      <c r="T1574" s="576">
        <f t="shared" si="183"/>
        <v>0</v>
      </c>
      <c r="U1574" s="576">
        <f t="shared" si="184"/>
        <v>0</v>
      </c>
      <c r="V1574" s="553"/>
      <c r="W1574" s="553"/>
      <c r="X1574" s="553"/>
      <c r="Y1574" s="553"/>
      <c r="Z1574" s="397"/>
      <c r="AA1574" s="397"/>
      <c r="AB1574" s="397"/>
      <c r="AC1574" s="397"/>
      <c r="AD1574" s="397"/>
      <c r="AE1574" s="397"/>
      <c r="AF1574" s="397"/>
      <c r="AG1574" s="397"/>
      <c r="AH1574" s="397"/>
      <c r="AI1574" s="397"/>
      <c r="AJ1574" s="397"/>
      <c r="AK1574" s="397"/>
      <c r="AL1574" s="397"/>
      <c r="AM1574" s="397"/>
      <c r="AN1574" s="397"/>
      <c r="AO1574" s="397"/>
      <c r="AP1574" s="397"/>
      <c r="AQ1574" s="397"/>
      <c r="AR1574" s="397"/>
      <c r="AS1574" s="397"/>
      <c r="AT1574" s="397"/>
      <c r="AU1574" s="397"/>
      <c r="AV1574" s="397"/>
      <c r="AW1574" s="397"/>
      <c r="AX1574" s="397"/>
      <c r="AY1574" s="397"/>
      <c r="AZ1574" s="397"/>
      <c r="BA1574" s="553"/>
      <c r="BB1574" s="397"/>
      <c r="BC1574" s="397"/>
      <c r="BD1574" s="397"/>
      <c r="BE1574" s="397"/>
      <c r="BF1574" s="397"/>
      <c r="BG1574" s="397"/>
      <c r="BH1574" s="397"/>
      <c r="BI1574" s="397"/>
      <c r="BJ1574" s="397"/>
      <c r="BK1574" s="397"/>
    </row>
    <row r="1575" spans="2:63" x14ac:dyDescent="0.35">
      <c r="B1575" s="80"/>
      <c r="C1575" s="119"/>
      <c r="D1575" s="119"/>
      <c r="E1575" s="202"/>
      <c r="F1575" s="119"/>
      <c r="G1575" s="120"/>
      <c r="H1575" s="41"/>
      <c r="I1575" s="41"/>
      <c r="J1575" s="944">
        <f t="shared" si="179"/>
        <v>0</v>
      </c>
      <c r="K1575" s="292">
        <f t="shared" si="180"/>
        <v>0</v>
      </c>
      <c r="L1575" s="327">
        <f>IF(I1575&lt;(INDEX(Lookup!$U$2:$U$10,MATCH($D$45,Lookup!$S$2:$S$10,0))),0,365)</f>
        <v>0</v>
      </c>
      <c r="M1575" s="292">
        <f t="shared" si="178"/>
        <v>0</v>
      </c>
      <c r="N1575" s="371"/>
      <c r="O1575" s="150"/>
      <c r="P1575" s="397"/>
      <c r="Q1575" s="555"/>
      <c r="R1575" s="576">
        <f t="shared" si="181"/>
        <v>0</v>
      </c>
      <c r="S1575" s="576">
        <f t="shared" si="182"/>
        <v>0</v>
      </c>
      <c r="T1575" s="576">
        <f t="shared" si="183"/>
        <v>0</v>
      </c>
      <c r="U1575" s="576">
        <f t="shared" si="184"/>
        <v>0</v>
      </c>
      <c r="V1575" s="553"/>
      <c r="W1575" s="553"/>
      <c r="X1575" s="553"/>
      <c r="Y1575" s="553"/>
      <c r="Z1575" s="397"/>
      <c r="AA1575" s="397"/>
      <c r="AB1575" s="397"/>
      <c r="AC1575" s="397"/>
      <c r="AD1575" s="397"/>
      <c r="AE1575" s="397"/>
      <c r="AF1575" s="397"/>
      <c r="AG1575" s="397"/>
      <c r="AH1575" s="397"/>
      <c r="AI1575" s="397"/>
      <c r="AJ1575" s="397"/>
      <c r="AK1575" s="397"/>
      <c r="AL1575" s="397"/>
      <c r="AM1575" s="397"/>
      <c r="AN1575" s="397"/>
      <c r="AO1575" s="397"/>
      <c r="AP1575" s="397"/>
      <c r="AQ1575" s="397"/>
      <c r="AR1575" s="397"/>
      <c r="AS1575" s="397"/>
      <c r="AT1575" s="397"/>
      <c r="AU1575" s="397"/>
      <c r="AV1575" s="397"/>
      <c r="AW1575" s="397"/>
      <c r="AX1575" s="397"/>
      <c r="AY1575" s="397"/>
      <c r="AZ1575" s="397"/>
      <c r="BA1575" s="553"/>
      <c r="BB1575" s="397"/>
      <c r="BC1575" s="397"/>
      <c r="BD1575" s="397"/>
      <c r="BE1575" s="397"/>
      <c r="BF1575" s="397"/>
      <c r="BG1575" s="397"/>
      <c r="BH1575" s="397"/>
      <c r="BI1575" s="397"/>
      <c r="BJ1575" s="397"/>
      <c r="BK1575" s="397"/>
    </row>
    <row r="1576" spans="2:63" x14ac:dyDescent="0.35">
      <c r="B1576" s="80"/>
      <c r="C1576" s="119"/>
      <c r="D1576" s="119"/>
      <c r="E1576" s="202"/>
      <c r="F1576" s="119"/>
      <c r="G1576" s="120"/>
      <c r="H1576" s="41"/>
      <c r="I1576" s="41"/>
      <c r="J1576" s="944">
        <f t="shared" si="179"/>
        <v>0</v>
      </c>
      <c r="K1576" s="292">
        <f t="shared" si="180"/>
        <v>0</v>
      </c>
      <c r="L1576" s="327">
        <f>IF(I1576&lt;(INDEX(Lookup!$U$2:$U$10,MATCH($D$45,Lookup!$S$2:$S$10,0))),0,365)</f>
        <v>0</v>
      </c>
      <c r="M1576" s="292">
        <f t="shared" si="178"/>
        <v>0</v>
      </c>
      <c r="N1576" s="371"/>
      <c r="O1576" s="150"/>
      <c r="P1576" s="397"/>
      <c r="Q1576" s="555"/>
      <c r="R1576" s="576">
        <f t="shared" si="181"/>
        <v>0</v>
      </c>
      <c r="S1576" s="576">
        <f t="shared" si="182"/>
        <v>0</v>
      </c>
      <c r="T1576" s="576">
        <f t="shared" si="183"/>
        <v>0</v>
      </c>
      <c r="U1576" s="576">
        <f t="shared" si="184"/>
        <v>0</v>
      </c>
      <c r="V1576" s="553"/>
      <c r="W1576" s="553"/>
      <c r="X1576" s="553"/>
      <c r="Y1576" s="553"/>
      <c r="Z1576" s="397"/>
      <c r="AA1576" s="397"/>
      <c r="AB1576" s="397"/>
      <c r="AC1576" s="397"/>
      <c r="AD1576" s="397"/>
      <c r="AE1576" s="397"/>
      <c r="AF1576" s="397"/>
      <c r="AG1576" s="397"/>
      <c r="AH1576" s="397"/>
      <c r="AI1576" s="397"/>
      <c r="AJ1576" s="397"/>
      <c r="AK1576" s="397"/>
      <c r="AL1576" s="397"/>
      <c r="AM1576" s="397"/>
      <c r="AN1576" s="397"/>
      <c r="AO1576" s="397"/>
      <c r="AP1576" s="397"/>
      <c r="AQ1576" s="397"/>
      <c r="AR1576" s="397"/>
      <c r="AS1576" s="397"/>
      <c r="AT1576" s="397"/>
      <c r="AU1576" s="397"/>
      <c r="AV1576" s="397"/>
      <c r="AW1576" s="397"/>
      <c r="AX1576" s="397"/>
      <c r="AY1576" s="397"/>
      <c r="AZ1576" s="397"/>
      <c r="BA1576" s="553"/>
      <c r="BB1576" s="397"/>
      <c r="BC1576" s="397"/>
      <c r="BD1576" s="397"/>
      <c r="BE1576" s="397"/>
      <c r="BF1576" s="397"/>
      <c r="BG1576" s="397"/>
      <c r="BH1576" s="397"/>
      <c r="BI1576" s="397"/>
      <c r="BJ1576" s="397"/>
      <c r="BK1576" s="397"/>
    </row>
    <row r="1577" spans="2:63" x14ac:dyDescent="0.35">
      <c r="B1577" s="80"/>
      <c r="C1577" s="119"/>
      <c r="D1577" s="119"/>
      <c r="E1577" s="202"/>
      <c r="F1577" s="119"/>
      <c r="G1577" s="120"/>
      <c r="H1577" s="41"/>
      <c r="I1577" s="41"/>
      <c r="J1577" s="944">
        <f t="shared" si="179"/>
        <v>0</v>
      </c>
      <c r="K1577" s="292">
        <f t="shared" si="180"/>
        <v>0</v>
      </c>
      <c r="L1577" s="327">
        <f>IF(I1577&lt;(INDEX(Lookup!$U$2:$U$10,MATCH($D$45,Lookup!$S$2:$S$10,0))),0,365)</f>
        <v>0</v>
      </c>
      <c r="M1577" s="292">
        <f t="shared" si="178"/>
        <v>0</v>
      </c>
      <c r="N1577" s="371"/>
      <c r="O1577" s="150"/>
      <c r="P1577" s="397"/>
      <c r="Q1577" s="555"/>
      <c r="R1577" s="576">
        <f t="shared" si="181"/>
        <v>0</v>
      </c>
      <c r="S1577" s="576">
        <f t="shared" si="182"/>
        <v>0</v>
      </c>
      <c r="T1577" s="576">
        <f t="shared" si="183"/>
        <v>0</v>
      </c>
      <c r="U1577" s="576">
        <f t="shared" si="184"/>
        <v>0</v>
      </c>
      <c r="V1577" s="553"/>
      <c r="W1577" s="553"/>
      <c r="X1577" s="553"/>
      <c r="Y1577" s="553"/>
      <c r="Z1577" s="397"/>
      <c r="AA1577" s="397"/>
      <c r="AB1577" s="397"/>
      <c r="AC1577" s="397"/>
      <c r="AD1577" s="397"/>
      <c r="AE1577" s="397"/>
      <c r="AF1577" s="397"/>
      <c r="AG1577" s="397"/>
      <c r="AH1577" s="397"/>
      <c r="AI1577" s="397"/>
      <c r="AJ1577" s="397"/>
      <c r="AK1577" s="397"/>
      <c r="AL1577" s="397"/>
      <c r="AM1577" s="397"/>
      <c r="AN1577" s="397"/>
      <c r="AO1577" s="397"/>
      <c r="AP1577" s="397"/>
      <c r="AQ1577" s="397"/>
      <c r="AR1577" s="397"/>
      <c r="AS1577" s="397"/>
      <c r="AT1577" s="397"/>
      <c r="AU1577" s="397"/>
      <c r="AV1577" s="397"/>
      <c r="AW1577" s="397"/>
      <c r="AX1577" s="397"/>
      <c r="AY1577" s="397"/>
      <c r="AZ1577" s="397"/>
      <c r="BA1577" s="553"/>
      <c r="BB1577" s="397"/>
      <c r="BC1577" s="397"/>
      <c r="BD1577" s="397"/>
      <c r="BE1577" s="397"/>
      <c r="BF1577" s="397"/>
      <c r="BG1577" s="397"/>
      <c r="BH1577" s="397"/>
      <c r="BI1577" s="397"/>
      <c r="BJ1577" s="397"/>
      <c r="BK1577" s="397"/>
    </row>
    <row r="1578" spans="2:63" x14ac:dyDescent="0.35">
      <c r="B1578" s="80"/>
      <c r="C1578" s="119"/>
      <c r="D1578" s="119"/>
      <c r="E1578" s="202"/>
      <c r="F1578" s="119"/>
      <c r="G1578" s="120"/>
      <c r="H1578" s="41"/>
      <c r="I1578" s="41"/>
      <c r="J1578" s="944">
        <f t="shared" si="179"/>
        <v>0</v>
      </c>
      <c r="K1578" s="292">
        <f t="shared" si="180"/>
        <v>0</v>
      </c>
      <c r="L1578" s="327">
        <f>IF(I1578&lt;(INDEX(Lookup!$U$2:$U$10,MATCH($D$45,Lookup!$S$2:$S$10,0))),0,365)</f>
        <v>0</v>
      </c>
      <c r="M1578" s="292">
        <f t="shared" si="178"/>
        <v>0</v>
      </c>
      <c r="N1578" s="371"/>
      <c r="O1578" s="150"/>
      <c r="P1578" s="397"/>
      <c r="Q1578" s="555"/>
      <c r="R1578" s="576">
        <f t="shared" si="181"/>
        <v>0</v>
      </c>
      <c r="S1578" s="576">
        <f t="shared" si="182"/>
        <v>0</v>
      </c>
      <c r="T1578" s="576">
        <f t="shared" si="183"/>
        <v>0</v>
      </c>
      <c r="U1578" s="576">
        <f t="shared" si="184"/>
        <v>0</v>
      </c>
      <c r="V1578" s="553"/>
      <c r="W1578" s="553"/>
      <c r="X1578" s="553"/>
      <c r="Y1578" s="553"/>
      <c r="Z1578" s="397"/>
      <c r="AA1578" s="397"/>
      <c r="AB1578" s="397"/>
      <c r="AC1578" s="397"/>
      <c r="AD1578" s="397"/>
      <c r="AE1578" s="397"/>
      <c r="AF1578" s="397"/>
      <c r="AG1578" s="397"/>
      <c r="AH1578" s="397"/>
      <c r="AI1578" s="397"/>
      <c r="AJ1578" s="397"/>
      <c r="AK1578" s="397"/>
      <c r="AL1578" s="397"/>
      <c r="AM1578" s="397"/>
      <c r="AN1578" s="397"/>
      <c r="AO1578" s="397"/>
      <c r="AP1578" s="397"/>
      <c r="AQ1578" s="397"/>
      <c r="AR1578" s="397"/>
      <c r="AS1578" s="397"/>
      <c r="AT1578" s="397"/>
      <c r="AU1578" s="397"/>
      <c r="AV1578" s="397"/>
      <c r="AW1578" s="397"/>
      <c r="AX1578" s="397"/>
      <c r="AY1578" s="397"/>
      <c r="AZ1578" s="397"/>
      <c r="BA1578" s="553"/>
      <c r="BB1578" s="397"/>
      <c r="BC1578" s="397"/>
      <c r="BD1578" s="397"/>
      <c r="BE1578" s="397"/>
      <c r="BF1578" s="397"/>
      <c r="BG1578" s="397"/>
      <c r="BH1578" s="397"/>
      <c r="BI1578" s="397"/>
      <c r="BJ1578" s="397"/>
      <c r="BK1578" s="397"/>
    </row>
    <row r="1579" spans="2:63" x14ac:dyDescent="0.35">
      <c r="B1579" s="80"/>
      <c r="C1579" s="119"/>
      <c r="D1579" s="119"/>
      <c r="E1579" s="202"/>
      <c r="F1579" s="119"/>
      <c r="G1579" s="120"/>
      <c r="H1579" s="41"/>
      <c r="I1579" s="41"/>
      <c r="J1579" s="944">
        <f t="shared" si="179"/>
        <v>0</v>
      </c>
      <c r="K1579" s="292">
        <f t="shared" si="180"/>
        <v>0</v>
      </c>
      <c r="L1579" s="327">
        <f>IF(I1579&lt;(INDEX(Lookup!$U$2:$U$10,MATCH($D$45,Lookup!$S$2:$S$10,0))),0,365)</f>
        <v>0</v>
      </c>
      <c r="M1579" s="292">
        <f t="shared" si="178"/>
        <v>0</v>
      </c>
      <c r="N1579" s="371"/>
      <c r="O1579" s="150"/>
      <c r="P1579" s="397"/>
      <c r="Q1579" s="555"/>
      <c r="R1579" s="576">
        <f t="shared" si="181"/>
        <v>0</v>
      </c>
      <c r="S1579" s="576">
        <f t="shared" si="182"/>
        <v>0</v>
      </c>
      <c r="T1579" s="576">
        <f t="shared" si="183"/>
        <v>0</v>
      </c>
      <c r="U1579" s="576">
        <f t="shared" si="184"/>
        <v>0</v>
      </c>
      <c r="V1579" s="553"/>
      <c r="W1579" s="553"/>
      <c r="X1579" s="553"/>
      <c r="Y1579" s="553"/>
      <c r="Z1579" s="397"/>
      <c r="AA1579" s="397"/>
      <c r="AB1579" s="397"/>
      <c r="AC1579" s="397"/>
      <c r="AD1579" s="397"/>
      <c r="AE1579" s="397"/>
      <c r="AF1579" s="397"/>
      <c r="AG1579" s="397"/>
      <c r="AH1579" s="397"/>
      <c r="AI1579" s="397"/>
      <c r="AJ1579" s="397"/>
      <c r="AK1579" s="397"/>
      <c r="AL1579" s="397"/>
      <c r="AM1579" s="397"/>
      <c r="AN1579" s="397"/>
      <c r="AO1579" s="397"/>
      <c r="AP1579" s="397"/>
      <c r="AQ1579" s="397"/>
      <c r="AR1579" s="397"/>
      <c r="AS1579" s="397"/>
      <c r="AT1579" s="397"/>
      <c r="AU1579" s="397"/>
      <c r="AV1579" s="397"/>
      <c r="AW1579" s="397"/>
      <c r="AX1579" s="397"/>
      <c r="AY1579" s="397"/>
      <c r="AZ1579" s="397"/>
      <c r="BA1579" s="553"/>
      <c r="BB1579" s="397"/>
      <c r="BC1579" s="397"/>
      <c r="BD1579" s="397"/>
      <c r="BE1579" s="397"/>
      <c r="BF1579" s="397"/>
      <c r="BG1579" s="397"/>
      <c r="BH1579" s="397"/>
      <c r="BI1579" s="397"/>
      <c r="BJ1579" s="397"/>
      <c r="BK1579" s="397"/>
    </row>
    <row r="1580" spans="2:63" x14ac:dyDescent="0.35">
      <c r="B1580" s="80"/>
      <c r="C1580" s="119"/>
      <c r="D1580" s="119"/>
      <c r="E1580" s="202"/>
      <c r="F1580" s="119"/>
      <c r="G1580" s="120"/>
      <c r="H1580" s="41"/>
      <c r="I1580" s="41"/>
      <c r="J1580" s="944">
        <f t="shared" si="179"/>
        <v>0</v>
      </c>
      <c r="K1580" s="292">
        <f t="shared" si="180"/>
        <v>0</v>
      </c>
      <c r="L1580" s="327">
        <f>IF(I1580&lt;(INDEX(Lookup!$U$2:$U$10,MATCH($D$45,Lookup!$S$2:$S$10,0))),0,365)</f>
        <v>0</v>
      </c>
      <c r="M1580" s="292">
        <f t="shared" si="178"/>
        <v>0</v>
      </c>
      <c r="N1580" s="371"/>
      <c r="O1580" s="150"/>
      <c r="P1580" s="397"/>
      <c r="Q1580" s="555"/>
      <c r="R1580" s="576">
        <f t="shared" si="181"/>
        <v>0</v>
      </c>
      <c r="S1580" s="576">
        <f t="shared" si="182"/>
        <v>0</v>
      </c>
      <c r="T1580" s="576">
        <f t="shared" si="183"/>
        <v>0</v>
      </c>
      <c r="U1580" s="576">
        <f t="shared" si="184"/>
        <v>0</v>
      </c>
      <c r="V1580" s="553"/>
      <c r="W1580" s="553"/>
      <c r="X1580" s="553"/>
      <c r="Y1580" s="553"/>
      <c r="Z1580" s="397"/>
      <c r="AA1580" s="397"/>
      <c r="AB1580" s="397"/>
      <c r="AC1580" s="397"/>
      <c r="AD1580" s="397"/>
      <c r="AE1580" s="397"/>
      <c r="AF1580" s="397"/>
      <c r="AG1580" s="397"/>
      <c r="AH1580" s="397"/>
      <c r="AI1580" s="397"/>
      <c r="AJ1580" s="397"/>
      <c r="AK1580" s="397"/>
      <c r="AL1580" s="397"/>
      <c r="AM1580" s="397"/>
      <c r="AN1580" s="397"/>
      <c r="AO1580" s="397"/>
      <c r="AP1580" s="397"/>
      <c r="AQ1580" s="397"/>
      <c r="AR1580" s="397"/>
      <c r="AS1580" s="397"/>
      <c r="AT1580" s="397"/>
      <c r="AU1580" s="397"/>
      <c r="AV1580" s="397"/>
      <c r="AW1580" s="397"/>
      <c r="AX1580" s="397"/>
      <c r="AY1580" s="397"/>
      <c r="AZ1580" s="397"/>
      <c r="BA1580" s="553"/>
      <c r="BB1580" s="397"/>
      <c r="BC1580" s="397"/>
      <c r="BD1580" s="397"/>
      <c r="BE1580" s="397"/>
      <c r="BF1580" s="397"/>
      <c r="BG1580" s="397"/>
      <c r="BH1580" s="397"/>
      <c r="BI1580" s="397"/>
      <c r="BJ1580" s="397"/>
      <c r="BK1580" s="397"/>
    </row>
    <row r="1581" spans="2:63" x14ac:dyDescent="0.35">
      <c r="B1581" s="80"/>
      <c r="C1581" s="119"/>
      <c r="D1581" s="119"/>
      <c r="E1581" s="202"/>
      <c r="F1581" s="119"/>
      <c r="G1581" s="120"/>
      <c r="H1581" s="41"/>
      <c r="I1581" s="41"/>
      <c r="J1581" s="944">
        <f t="shared" si="179"/>
        <v>0</v>
      </c>
      <c r="K1581" s="292">
        <f t="shared" si="180"/>
        <v>0</v>
      </c>
      <c r="L1581" s="327">
        <f>IF(I1581&lt;(INDEX(Lookup!$U$2:$U$10,MATCH($D$45,Lookup!$S$2:$S$10,0))),0,365)</f>
        <v>0</v>
      </c>
      <c r="M1581" s="292">
        <f t="shared" si="178"/>
        <v>0</v>
      </c>
      <c r="N1581" s="371"/>
      <c r="O1581" s="150"/>
      <c r="P1581" s="397"/>
      <c r="Q1581" s="555"/>
      <c r="R1581" s="576">
        <f t="shared" si="181"/>
        <v>0</v>
      </c>
      <c r="S1581" s="576">
        <f t="shared" si="182"/>
        <v>0</v>
      </c>
      <c r="T1581" s="576">
        <f t="shared" si="183"/>
        <v>0</v>
      </c>
      <c r="U1581" s="576">
        <f t="shared" si="184"/>
        <v>0</v>
      </c>
      <c r="V1581" s="553"/>
      <c r="W1581" s="553"/>
      <c r="X1581" s="553"/>
      <c r="Y1581" s="553"/>
      <c r="Z1581" s="397"/>
      <c r="AA1581" s="397"/>
      <c r="AB1581" s="397"/>
      <c r="AC1581" s="397"/>
      <c r="AD1581" s="397"/>
      <c r="AE1581" s="397"/>
      <c r="AF1581" s="397"/>
      <c r="AG1581" s="397"/>
      <c r="AH1581" s="397"/>
      <c r="AI1581" s="397"/>
      <c r="AJ1581" s="397"/>
      <c r="AK1581" s="397"/>
      <c r="AL1581" s="397"/>
      <c r="AM1581" s="397"/>
      <c r="AN1581" s="397"/>
      <c r="AO1581" s="397"/>
      <c r="AP1581" s="397"/>
      <c r="AQ1581" s="397"/>
      <c r="AR1581" s="397"/>
      <c r="AS1581" s="397"/>
      <c r="AT1581" s="397"/>
      <c r="AU1581" s="397"/>
      <c r="AV1581" s="397"/>
      <c r="AW1581" s="397"/>
      <c r="AX1581" s="397"/>
      <c r="AY1581" s="397"/>
      <c r="AZ1581" s="397"/>
      <c r="BA1581" s="553"/>
      <c r="BB1581" s="397"/>
      <c r="BC1581" s="397"/>
      <c r="BD1581" s="397"/>
      <c r="BE1581" s="397"/>
      <c r="BF1581" s="397"/>
      <c r="BG1581" s="397"/>
      <c r="BH1581" s="397"/>
      <c r="BI1581" s="397"/>
      <c r="BJ1581" s="397"/>
      <c r="BK1581" s="397"/>
    </row>
    <row r="1582" spans="2:63" x14ac:dyDescent="0.35">
      <c r="B1582" s="80"/>
      <c r="C1582" s="119"/>
      <c r="D1582" s="119"/>
      <c r="E1582" s="202"/>
      <c r="F1582" s="119"/>
      <c r="G1582" s="120"/>
      <c r="H1582" s="41"/>
      <c r="I1582" s="41"/>
      <c r="J1582" s="944">
        <f t="shared" si="179"/>
        <v>0</v>
      </c>
      <c r="K1582" s="292">
        <f t="shared" si="180"/>
        <v>0</v>
      </c>
      <c r="L1582" s="327">
        <f>IF(I1582&lt;(INDEX(Lookup!$U$2:$U$10,MATCH($D$45,Lookup!$S$2:$S$10,0))),0,365)</f>
        <v>0</v>
      </c>
      <c r="M1582" s="292">
        <f t="shared" si="178"/>
        <v>0</v>
      </c>
      <c r="N1582" s="371"/>
      <c r="O1582" s="150"/>
      <c r="P1582" s="397"/>
      <c r="Q1582" s="555"/>
      <c r="R1582" s="576">
        <f t="shared" si="181"/>
        <v>0</v>
      </c>
      <c r="S1582" s="576">
        <f t="shared" si="182"/>
        <v>0</v>
      </c>
      <c r="T1582" s="576">
        <f t="shared" si="183"/>
        <v>0</v>
      </c>
      <c r="U1582" s="576">
        <f t="shared" si="184"/>
        <v>0</v>
      </c>
      <c r="V1582" s="553"/>
      <c r="W1582" s="553"/>
      <c r="X1582" s="553"/>
      <c r="Y1582" s="553"/>
      <c r="Z1582" s="397"/>
      <c r="AA1582" s="397"/>
      <c r="AB1582" s="397"/>
      <c r="AC1582" s="397"/>
      <c r="AD1582" s="397"/>
      <c r="AE1582" s="397"/>
      <c r="AF1582" s="397"/>
      <c r="AG1582" s="397"/>
      <c r="AH1582" s="397"/>
      <c r="AI1582" s="397"/>
      <c r="AJ1582" s="397"/>
      <c r="AK1582" s="397"/>
      <c r="AL1582" s="397"/>
      <c r="AM1582" s="397"/>
      <c r="AN1582" s="397"/>
      <c r="AO1582" s="397"/>
      <c r="AP1582" s="397"/>
      <c r="AQ1582" s="397"/>
      <c r="AR1582" s="397"/>
      <c r="AS1582" s="397"/>
      <c r="AT1582" s="397"/>
      <c r="AU1582" s="397"/>
      <c r="AV1582" s="397"/>
      <c r="AW1582" s="397"/>
      <c r="AX1582" s="397"/>
      <c r="AY1582" s="397"/>
      <c r="AZ1582" s="397"/>
      <c r="BA1582" s="553"/>
      <c r="BB1582" s="397"/>
      <c r="BC1582" s="397"/>
      <c r="BD1582" s="397"/>
      <c r="BE1582" s="397"/>
      <c r="BF1582" s="397"/>
      <c r="BG1582" s="397"/>
      <c r="BH1582" s="397"/>
      <c r="BI1582" s="397"/>
      <c r="BJ1582" s="397"/>
      <c r="BK1582" s="397"/>
    </row>
    <row r="1583" spans="2:63" x14ac:dyDescent="0.35">
      <c r="B1583" s="80"/>
      <c r="C1583" s="119"/>
      <c r="D1583" s="119"/>
      <c r="E1583" s="202"/>
      <c r="F1583" s="119"/>
      <c r="G1583" s="120"/>
      <c r="H1583" s="41"/>
      <c r="I1583" s="41"/>
      <c r="J1583" s="944">
        <f t="shared" si="179"/>
        <v>0</v>
      </c>
      <c r="K1583" s="292">
        <f t="shared" si="180"/>
        <v>0</v>
      </c>
      <c r="L1583" s="327">
        <f>IF(I1583&lt;(INDEX(Lookup!$U$2:$U$10,MATCH($D$45,Lookup!$S$2:$S$10,0))),0,365)</f>
        <v>0</v>
      </c>
      <c r="M1583" s="292">
        <f t="shared" si="178"/>
        <v>0</v>
      </c>
      <c r="N1583" s="371"/>
      <c r="O1583" s="150"/>
      <c r="P1583" s="397"/>
      <c r="Q1583" s="555"/>
      <c r="R1583" s="576">
        <f t="shared" si="181"/>
        <v>0</v>
      </c>
      <c r="S1583" s="576">
        <f t="shared" si="182"/>
        <v>0</v>
      </c>
      <c r="T1583" s="576">
        <f t="shared" si="183"/>
        <v>0</v>
      </c>
      <c r="U1583" s="576">
        <f t="shared" si="184"/>
        <v>0</v>
      </c>
      <c r="V1583" s="553"/>
      <c r="W1583" s="553"/>
      <c r="X1583" s="553"/>
      <c r="Y1583" s="553"/>
      <c r="Z1583" s="397"/>
      <c r="AA1583" s="397"/>
      <c r="AB1583" s="397"/>
      <c r="AC1583" s="397"/>
      <c r="AD1583" s="397"/>
      <c r="AE1583" s="397"/>
      <c r="AF1583" s="397"/>
      <c r="AG1583" s="397"/>
      <c r="AH1583" s="397"/>
      <c r="AI1583" s="397"/>
      <c r="AJ1583" s="397"/>
      <c r="AK1583" s="397"/>
      <c r="AL1583" s="397"/>
      <c r="AM1583" s="397"/>
      <c r="AN1583" s="397"/>
      <c r="AO1583" s="397"/>
      <c r="AP1583" s="397"/>
      <c r="AQ1583" s="397"/>
      <c r="AR1583" s="397"/>
      <c r="AS1583" s="397"/>
      <c r="AT1583" s="397"/>
      <c r="AU1583" s="397"/>
      <c r="AV1583" s="397"/>
      <c r="AW1583" s="397"/>
      <c r="AX1583" s="397"/>
      <c r="AY1583" s="397"/>
      <c r="AZ1583" s="397"/>
      <c r="BA1583" s="553"/>
      <c r="BB1583" s="397"/>
      <c r="BC1583" s="397"/>
      <c r="BD1583" s="397"/>
      <c r="BE1583" s="397"/>
      <c r="BF1583" s="397"/>
      <c r="BG1583" s="397"/>
      <c r="BH1583" s="397"/>
      <c r="BI1583" s="397"/>
      <c r="BJ1583" s="397"/>
      <c r="BK1583" s="397"/>
    </row>
    <row r="1584" spans="2:63" x14ac:dyDescent="0.35">
      <c r="B1584" s="80"/>
      <c r="C1584" s="119"/>
      <c r="D1584" s="119"/>
      <c r="E1584" s="202"/>
      <c r="F1584" s="119"/>
      <c r="G1584" s="120"/>
      <c r="H1584" s="41"/>
      <c r="I1584" s="41"/>
      <c r="J1584" s="944">
        <f t="shared" si="179"/>
        <v>0</v>
      </c>
      <c r="K1584" s="292">
        <f t="shared" si="180"/>
        <v>0</v>
      </c>
      <c r="L1584" s="327">
        <f>IF(I1584&lt;(INDEX(Lookup!$U$2:$U$10,MATCH($D$45,Lookup!$S$2:$S$10,0))),0,365)</f>
        <v>0</v>
      </c>
      <c r="M1584" s="292">
        <f t="shared" ref="M1584:M1647" si="185">IF(O1584="x",0,L1584*$L$8)</f>
        <v>0</v>
      </c>
      <c r="N1584" s="371"/>
      <c r="O1584" s="150"/>
      <c r="P1584" s="397"/>
      <c r="Q1584" s="555"/>
      <c r="R1584" s="576">
        <f t="shared" si="181"/>
        <v>0</v>
      </c>
      <c r="S1584" s="576">
        <f t="shared" si="182"/>
        <v>0</v>
      </c>
      <c r="T1584" s="576">
        <f t="shared" si="183"/>
        <v>0</v>
      </c>
      <c r="U1584" s="576">
        <f t="shared" si="184"/>
        <v>0</v>
      </c>
      <c r="V1584" s="553"/>
      <c r="W1584" s="553"/>
      <c r="X1584" s="553"/>
      <c r="Y1584" s="553"/>
      <c r="Z1584" s="397"/>
      <c r="AA1584" s="397"/>
      <c r="AB1584" s="397"/>
      <c r="AC1584" s="397"/>
      <c r="AD1584" s="397"/>
      <c r="AE1584" s="397"/>
      <c r="AF1584" s="397"/>
      <c r="AG1584" s="397"/>
      <c r="AH1584" s="397"/>
      <c r="AI1584" s="397"/>
      <c r="AJ1584" s="397"/>
      <c r="AK1584" s="397"/>
      <c r="AL1584" s="397"/>
      <c r="AM1584" s="397"/>
      <c r="AN1584" s="397"/>
      <c r="AO1584" s="397"/>
      <c r="AP1584" s="397"/>
      <c r="AQ1584" s="397"/>
      <c r="AR1584" s="397"/>
      <c r="AS1584" s="397"/>
      <c r="AT1584" s="397"/>
      <c r="AU1584" s="397"/>
      <c r="AV1584" s="397"/>
      <c r="AW1584" s="397"/>
      <c r="AX1584" s="397"/>
      <c r="AY1584" s="397"/>
      <c r="AZ1584" s="397"/>
      <c r="BA1584" s="553"/>
      <c r="BB1584" s="397"/>
      <c r="BC1584" s="397"/>
      <c r="BD1584" s="397"/>
      <c r="BE1584" s="397"/>
      <c r="BF1584" s="397"/>
      <c r="BG1584" s="397"/>
      <c r="BH1584" s="397"/>
      <c r="BI1584" s="397"/>
      <c r="BJ1584" s="397"/>
      <c r="BK1584" s="397"/>
    </row>
    <row r="1585" spans="2:63" x14ac:dyDescent="0.35">
      <c r="B1585" s="80"/>
      <c r="C1585" s="119"/>
      <c r="D1585" s="119"/>
      <c r="E1585" s="202"/>
      <c r="F1585" s="119"/>
      <c r="G1585" s="120"/>
      <c r="H1585" s="41"/>
      <c r="I1585" s="41"/>
      <c r="J1585" s="944">
        <f t="shared" ref="J1585:J1648" si="186">IF(OR(H1585&lt;&gt;"",I1585&lt;&gt;""),DATEDIF(H1585,I1585,"d")+1,0)</f>
        <v>0</v>
      </c>
      <c r="K1585" s="292">
        <f t="shared" ref="K1585:K1648" si="187">J1585*$L$8</f>
        <v>0</v>
      </c>
      <c r="L1585" s="327">
        <f>IF(I1585&lt;(INDEX(Lookup!$U$2:$U$10,MATCH($D$45,Lookup!$S$2:$S$10,0))),0,365)</f>
        <v>0</v>
      </c>
      <c r="M1585" s="292">
        <f t="shared" si="185"/>
        <v>0</v>
      </c>
      <c r="N1585" s="371"/>
      <c r="O1585" s="150"/>
      <c r="P1585" s="397"/>
      <c r="Q1585" s="555"/>
      <c r="R1585" s="576">
        <f t="shared" ref="R1585:R1648" si="188">K1585*$H$33</f>
        <v>0</v>
      </c>
      <c r="S1585" s="576">
        <f t="shared" ref="S1585:S1648" si="189">M1585*$H$42</f>
        <v>0</v>
      </c>
      <c r="T1585" s="576">
        <f t="shared" ref="T1585:T1648" si="190">R1585-K1585</f>
        <v>0</v>
      </c>
      <c r="U1585" s="576">
        <f t="shared" ref="U1585:U1648" si="191">S1585-M1585</f>
        <v>0</v>
      </c>
      <c r="V1585" s="553"/>
      <c r="W1585" s="553"/>
      <c r="X1585" s="553"/>
      <c r="Y1585" s="553"/>
      <c r="Z1585" s="397"/>
      <c r="AA1585" s="397"/>
      <c r="AB1585" s="397"/>
      <c r="AC1585" s="397"/>
      <c r="AD1585" s="397"/>
      <c r="AE1585" s="397"/>
      <c r="AF1585" s="397"/>
      <c r="AG1585" s="397"/>
      <c r="AH1585" s="397"/>
      <c r="AI1585" s="397"/>
      <c r="AJ1585" s="397"/>
      <c r="AK1585" s="397"/>
      <c r="AL1585" s="397"/>
      <c r="AM1585" s="397"/>
      <c r="AN1585" s="397"/>
      <c r="AO1585" s="397"/>
      <c r="AP1585" s="397"/>
      <c r="AQ1585" s="397"/>
      <c r="AR1585" s="397"/>
      <c r="AS1585" s="397"/>
      <c r="AT1585" s="397"/>
      <c r="AU1585" s="397"/>
      <c r="AV1585" s="397"/>
      <c r="AW1585" s="397"/>
      <c r="AX1585" s="397"/>
      <c r="AY1585" s="397"/>
      <c r="AZ1585" s="397"/>
      <c r="BA1585" s="553"/>
      <c r="BB1585" s="397"/>
      <c r="BC1585" s="397"/>
      <c r="BD1585" s="397"/>
      <c r="BE1585" s="397"/>
      <c r="BF1585" s="397"/>
      <c r="BG1585" s="397"/>
      <c r="BH1585" s="397"/>
      <c r="BI1585" s="397"/>
      <c r="BJ1585" s="397"/>
      <c r="BK1585" s="397"/>
    </row>
    <row r="1586" spans="2:63" x14ac:dyDescent="0.35">
      <c r="B1586" s="80"/>
      <c r="C1586" s="119"/>
      <c r="D1586" s="119"/>
      <c r="E1586" s="202"/>
      <c r="F1586" s="119"/>
      <c r="G1586" s="120"/>
      <c r="H1586" s="41"/>
      <c r="I1586" s="41"/>
      <c r="J1586" s="944">
        <f t="shared" si="186"/>
        <v>0</v>
      </c>
      <c r="K1586" s="292">
        <f t="shared" si="187"/>
        <v>0</v>
      </c>
      <c r="L1586" s="327">
        <f>IF(I1586&lt;(INDEX(Lookup!$U$2:$U$10,MATCH($D$45,Lookup!$S$2:$S$10,0))),0,365)</f>
        <v>0</v>
      </c>
      <c r="M1586" s="292">
        <f t="shared" si="185"/>
        <v>0</v>
      </c>
      <c r="N1586" s="371"/>
      <c r="O1586" s="150"/>
      <c r="P1586" s="397"/>
      <c r="Q1586" s="555"/>
      <c r="R1586" s="576">
        <f t="shared" si="188"/>
        <v>0</v>
      </c>
      <c r="S1586" s="576">
        <f t="shared" si="189"/>
        <v>0</v>
      </c>
      <c r="T1586" s="576">
        <f t="shared" si="190"/>
        <v>0</v>
      </c>
      <c r="U1586" s="576">
        <f t="shared" si="191"/>
        <v>0</v>
      </c>
      <c r="V1586" s="553"/>
      <c r="W1586" s="553"/>
      <c r="X1586" s="553"/>
      <c r="Y1586" s="553"/>
      <c r="Z1586" s="397"/>
      <c r="AA1586" s="397"/>
      <c r="AB1586" s="397"/>
      <c r="AC1586" s="397"/>
      <c r="AD1586" s="397"/>
      <c r="AE1586" s="397"/>
      <c r="AF1586" s="397"/>
      <c r="AG1586" s="397"/>
      <c r="AH1586" s="397"/>
      <c r="AI1586" s="397"/>
      <c r="AJ1586" s="397"/>
      <c r="AK1586" s="397"/>
      <c r="AL1586" s="397"/>
      <c r="AM1586" s="397"/>
      <c r="AN1586" s="397"/>
      <c r="AO1586" s="397"/>
      <c r="AP1586" s="397"/>
      <c r="AQ1586" s="397"/>
      <c r="AR1586" s="397"/>
      <c r="AS1586" s="397"/>
      <c r="AT1586" s="397"/>
      <c r="AU1586" s="397"/>
      <c r="AV1586" s="397"/>
      <c r="AW1586" s="397"/>
      <c r="AX1586" s="397"/>
      <c r="AY1586" s="397"/>
      <c r="AZ1586" s="397"/>
      <c r="BA1586" s="553"/>
      <c r="BB1586" s="397"/>
      <c r="BC1586" s="397"/>
      <c r="BD1586" s="397"/>
      <c r="BE1586" s="397"/>
      <c r="BF1586" s="397"/>
      <c r="BG1586" s="397"/>
      <c r="BH1586" s="397"/>
      <c r="BI1586" s="397"/>
      <c r="BJ1586" s="397"/>
      <c r="BK1586" s="397"/>
    </row>
    <row r="1587" spans="2:63" x14ac:dyDescent="0.35">
      <c r="B1587" s="80"/>
      <c r="C1587" s="119"/>
      <c r="D1587" s="119"/>
      <c r="E1587" s="202"/>
      <c r="F1587" s="119"/>
      <c r="G1587" s="120"/>
      <c r="H1587" s="41"/>
      <c r="I1587" s="41"/>
      <c r="J1587" s="944">
        <f t="shared" si="186"/>
        <v>0</v>
      </c>
      <c r="K1587" s="292">
        <f t="shared" si="187"/>
        <v>0</v>
      </c>
      <c r="L1587" s="327">
        <f>IF(I1587&lt;(INDEX(Lookup!$U$2:$U$10,MATCH($D$45,Lookup!$S$2:$S$10,0))),0,365)</f>
        <v>0</v>
      </c>
      <c r="M1587" s="292">
        <f t="shared" si="185"/>
        <v>0</v>
      </c>
      <c r="N1587" s="371"/>
      <c r="O1587" s="150"/>
      <c r="P1587" s="397"/>
      <c r="Q1587" s="555"/>
      <c r="R1587" s="576">
        <f t="shared" si="188"/>
        <v>0</v>
      </c>
      <c r="S1587" s="576">
        <f t="shared" si="189"/>
        <v>0</v>
      </c>
      <c r="T1587" s="576">
        <f t="shared" si="190"/>
        <v>0</v>
      </c>
      <c r="U1587" s="576">
        <f t="shared" si="191"/>
        <v>0</v>
      </c>
      <c r="V1587" s="553"/>
      <c r="W1587" s="553"/>
      <c r="X1587" s="553"/>
      <c r="Y1587" s="553"/>
      <c r="Z1587" s="397"/>
      <c r="AA1587" s="397"/>
      <c r="AB1587" s="397"/>
      <c r="AC1587" s="397"/>
      <c r="AD1587" s="397"/>
      <c r="AE1587" s="397"/>
      <c r="AF1587" s="397"/>
      <c r="AG1587" s="397"/>
      <c r="AH1587" s="397"/>
      <c r="AI1587" s="397"/>
      <c r="AJ1587" s="397"/>
      <c r="AK1587" s="397"/>
      <c r="AL1587" s="397"/>
      <c r="AM1587" s="397"/>
      <c r="AN1587" s="397"/>
      <c r="AO1587" s="397"/>
      <c r="AP1587" s="397"/>
      <c r="AQ1587" s="397"/>
      <c r="AR1587" s="397"/>
      <c r="AS1587" s="397"/>
      <c r="AT1587" s="397"/>
      <c r="AU1587" s="397"/>
      <c r="AV1587" s="397"/>
      <c r="AW1587" s="397"/>
      <c r="AX1587" s="397"/>
      <c r="AY1587" s="397"/>
      <c r="AZ1587" s="397"/>
      <c r="BA1587" s="553"/>
      <c r="BB1587" s="397"/>
      <c r="BC1587" s="397"/>
      <c r="BD1587" s="397"/>
      <c r="BE1587" s="397"/>
      <c r="BF1587" s="397"/>
      <c r="BG1587" s="397"/>
      <c r="BH1587" s="397"/>
      <c r="BI1587" s="397"/>
      <c r="BJ1587" s="397"/>
      <c r="BK1587" s="397"/>
    </row>
    <row r="1588" spans="2:63" x14ac:dyDescent="0.35">
      <c r="B1588" s="80"/>
      <c r="C1588" s="119"/>
      <c r="D1588" s="119"/>
      <c r="E1588" s="202"/>
      <c r="F1588" s="119"/>
      <c r="G1588" s="120"/>
      <c r="H1588" s="41"/>
      <c r="I1588" s="41"/>
      <c r="J1588" s="944">
        <f t="shared" si="186"/>
        <v>0</v>
      </c>
      <c r="K1588" s="292">
        <f t="shared" si="187"/>
        <v>0</v>
      </c>
      <c r="L1588" s="327">
        <f>IF(I1588&lt;(INDEX(Lookup!$U$2:$U$10,MATCH($D$45,Lookup!$S$2:$S$10,0))),0,365)</f>
        <v>0</v>
      </c>
      <c r="M1588" s="292">
        <f t="shared" si="185"/>
        <v>0</v>
      </c>
      <c r="N1588" s="371"/>
      <c r="O1588" s="150"/>
      <c r="P1588" s="397"/>
      <c r="Q1588" s="555"/>
      <c r="R1588" s="576">
        <f t="shared" si="188"/>
        <v>0</v>
      </c>
      <c r="S1588" s="576">
        <f t="shared" si="189"/>
        <v>0</v>
      </c>
      <c r="T1588" s="576">
        <f t="shared" si="190"/>
        <v>0</v>
      </c>
      <c r="U1588" s="576">
        <f t="shared" si="191"/>
        <v>0</v>
      </c>
      <c r="V1588" s="553"/>
      <c r="W1588" s="553"/>
      <c r="X1588" s="553"/>
      <c r="Y1588" s="553"/>
      <c r="Z1588" s="397"/>
      <c r="AA1588" s="397"/>
      <c r="AB1588" s="397"/>
      <c r="AC1588" s="397"/>
      <c r="AD1588" s="397"/>
      <c r="AE1588" s="397"/>
      <c r="AF1588" s="397"/>
      <c r="AG1588" s="397"/>
      <c r="AH1588" s="397"/>
      <c r="AI1588" s="397"/>
      <c r="AJ1588" s="397"/>
      <c r="AK1588" s="397"/>
      <c r="AL1588" s="397"/>
      <c r="AM1588" s="397"/>
      <c r="AN1588" s="397"/>
      <c r="AO1588" s="397"/>
      <c r="AP1588" s="397"/>
      <c r="AQ1588" s="397"/>
      <c r="AR1588" s="397"/>
      <c r="AS1588" s="397"/>
      <c r="AT1588" s="397"/>
      <c r="AU1588" s="397"/>
      <c r="AV1588" s="397"/>
      <c r="AW1588" s="397"/>
      <c r="AX1588" s="397"/>
      <c r="AY1588" s="397"/>
      <c r="AZ1588" s="397"/>
      <c r="BA1588" s="553"/>
      <c r="BB1588" s="397"/>
      <c r="BC1588" s="397"/>
      <c r="BD1588" s="397"/>
      <c r="BE1588" s="397"/>
      <c r="BF1588" s="397"/>
      <c r="BG1588" s="397"/>
      <c r="BH1588" s="397"/>
      <c r="BI1588" s="397"/>
      <c r="BJ1588" s="397"/>
      <c r="BK1588" s="397"/>
    </row>
    <row r="1589" spans="2:63" x14ac:dyDescent="0.35">
      <c r="B1589" s="80"/>
      <c r="C1589" s="119"/>
      <c r="D1589" s="119"/>
      <c r="E1589" s="202"/>
      <c r="F1589" s="119"/>
      <c r="G1589" s="120"/>
      <c r="H1589" s="41"/>
      <c r="I1589" s="41"/>
      <c r="J1589" s="944">
        <f t="shared" si="186"/>
        <v>0</v>
      </c>
      <c r="K1589" s="292">
        <f t="shared" si="187"/>
        <v>0</v>
      </c>
      <c r="L1589" s="327">
        <f>IF(I1589&lt;(INDEX(Lookup!$U$2:$U$10,MATCH($D$45,Lookup!$S$2:$S$10,0))),0,365)</f>
        <v>0</v>
      </c>
      <c r="M1589" s="292">
        <f t="shared" si="185"/>
        <v>0</v>
      </c>
      <c r="N1589" s="371"/>
      <c r="O1589" s="150"/>
      <c r="P1589" s="397"/>
      <c r="Q1589" s="555"/>
      <c r="R1589" s="576">
        <f t="shared" si="188"/>
        <v>0</v>
      </c>
      <c r="S1589" s="576">
        <f t="shared" si="189"/>
        <v>0</v>
      </c>
      <c r="T1589" s="576">
        <f t="shared" si="190"/>
        <v>0</v>
      </c>
      <c r="U1589" s="576">
        <f t="shared" si="191"/>
        <v>0</v>
      </c>
      <c r="V1589" s="553"/>
      <c r="W1589" s="553"/>
      <c r="X1589" s="553"/>
      <c r="Y1589" s="553"/>
      <c r="Z1589" s="397"/>
      <c r="AA1589" s="397"/>
      <c r="AB1589" s="397"/>
      <c r="AC1589" s="397"/>
      <c r="AD1589" s="397"/>
      <c r="AE1589" s="397"/>
      <c r="AF1589" s="397"/>
      <c r="AG1589" s="397"/>
      <c r="AH1589" s="397"/>
      <c r="AI1589" s="397"/>
      <c r="AJ1589" s="397"/>
      <c r="AK1589" s="397"/>
      <c r="AL1589" s="397"/>
      <c r="AM1589" s="397"/>
      <c r="AN1589" s="397"/>
      <c r="AO1589" s="397"/>
      <c r="AP1589" s="397"/>
      <c r="AQ1589" s="397"/>
      <c r="AR1589" s="397"/>
      <c r="AS1589" s="397"/>
      <c r="AT1589" s="397"/>
      <c r="AU1589" s="397"/>
      <c r="AV1589" s="397"/>
      <c r="AW1589" s="397"/>
      <c r="AX1589" s="397"/>
      <c r="AY1589" s="397"/>
      <c r="AZ1589" s="397"/>
      <c r="BA1589" s="553"/>
      <c r="BB1589" s="397"/>
      <c r="BC1589" s="397"/>
      <c r="BD1589" s="397"/>
      <c r="BE1589" s="397"/>
      <c r="BF1589" s="397"/>
      <c r="BG1589" s="397"/>
      <c r="BH1589" s="397"/>
      <c r="BI1589" s="397"/>
      <c r="BJ1589" s="397"/>
      <c r="BK1589" s="397"/>
    </row>
    <row r="1590" spans="2:63" x14ac:dyDescent="0.35">
      <c r="B1590" s="80"/>
      <c r="C1590" s="119"/>
      <c r="D1590" s="119"/>
      <c r="E1590" s="202"/>
      <c r="F1590" s="119"/>
      <c r="G1590" s="120"/>
      <c r="H1590" s="41"/>
      <c r="I1590" s="41"/>
      <c r="J1590" s="944">
        <f t="shared" si="186"/>
        <v>0</v>
      </c>
      <c r="K1590" s="292">
        <f t="shared" si="187"/>
        <v>0</v>
      </c>
      <c r="L1590" s="327">
        <f>IF(I1590&lt;(INDEX(Lookup!$U$2:$U$10,MATCH($D$45,Lookup!$S$2:$S$10,0))),0,365)</f>
        <v>0</v>
      </c>
      <c r="M1590" s="292">
        <f t="shared" si="185"/>
        <v>0</v>
      </c>
      <c r="N1590" s="371"/>
      <c r="O1590" s="150"/>
      <c r="P1590" s="397"/>
      <c r="Q1590" s="555"/>
      <c r="R1590" s="576">
        <f t="shared" si="188"/>
        <v>0</v>
      </c>
      <c r="S1590" s="576">
        <f t="shared" si="189"/>
        <v>0</v>
      </c>
      <c r="T1590" s="576">
        <f t="shared" si="190"/>
        <v>0</v>
      </c>
      <c r="U1590" s="576">
        <f t="shared" si="191"/>
        <v>0</v>
      </c>
      <c r="V1590" s="553"/>
      <c r="W1590" s="553"/>
      <c r="X1590" s="553"/>
      <c r="Y1590" s="553"/>
      <c r="Z1590" s="397"/>
      <c r="AA1590" s="397"/>
      <c r="AB1590" s="397"/>
      <c r="AC1590" s="397"/>
      <c r="AD1590" s="397"/>
      <c r="AE1590" s="397"/>
      <c r="AF1590" s="397"/>
      <c r="AG1590" s="397"/>
      <c r="AH1590" s="397"/>
      <c r="AI1590" s="397"/>
      <c r="AJ1590" s="397"/>
      <c r="AK1590" s="397"/>
      <c r="AL1590" s="397"/>
      <c r="AM1590" s="397"/>
      <c r="AN1590" s="397"/>
      <c r="AO1590" s="397"/>
      <c r="AP1590" s="397"/>
      <c r="AQ1590" s="397"/>
      <c r="AR1590" s="397"/>
      <c r="AS1590" s="397"/>
      <c r="AT1590" s="397"/>
      <c r="AU1590" s="397"/>
      <c r="AV1590" s="397"/>
      <c r="AW1590" s="397"/>
      <c r="AX1590" s="397"/>
      <c r="AY1590" s="397"/>
      <c r="AZ1590" s="397"/>
      <c r="BA1590" s="553"/>
      <c r="BB1590" s="397"/>
      <c r="BC1590" s="397"/>
      <c r="BD1590" s="397"/>
      <c r="BE1590" s="397"/>
      <c r="BF1590" s="397"/>
      <c r="BG1590" s="397"/>
      <c r="BH1590" s="397"/>
      <c r="BI1590" s="397"/>
      <c r="BJ1590" s="397"/>
      <c r="BK1590" s="397"/>
    </row>
    <row r="1591" spans="2:63" x14ac:dyDescent="0.35">
      <c r="B1591" s="80"/>
      <c r="C1591" s="119"/>
      <c r="D1591" s="119"/>
      <c r="E1591" s="202"/>
      <c r="F1591" s="119"/>
      <c r="G1591" s="120"/>
      <c r="H1591" s="41"/>
      <c r="I1591" s="41"/>
      <c r="J1591" s="944">
        <f t="shared" si="186"/>
        <v>0</v>
      </c>
      <c r="K1591" s="292">
        <f t="shared" si="187"/>
        <v>0</v>
      </c>
      <c r="L1591" s="327">
        <f>IF(I1591&lt;(INDEX(Lookup!$U$2:$U$10,MATCH($D$45,Lookup!$S$2:$S$10,0))),0,365)</f>
        <v>0</v>
      </c>
      <c r="M1591" s="292">
        <f t="shared" si="185"/>
        <v>0</v>
      </c>
      <c r="N1591" s="371"/>
      <c r="O1591" s="150"/>
      <c r="P1591" s="397"/>
      <c r="Q1591" s="555"/>
      <c r="R1591" s="576">
        <f t="shared" si="188"/>
        <v>0</v>
      </c>
      <c r="S1591" s="576">
        <f t="shared" si="189"/>
        <v>0</v>
      </c>
      <c r="T1591" s="576">
        <f t="shared" si="190"/>
        <v>0</v>
      </c>
      <c r="U1591" s="576">
        <f t="shared" si="191"/>
        <v>0</v>
      </c>
      <c r="V1591" s="553"/>
      <c r="W1591" s="553"/>
      <c r="X1591" s="553"/>
      <c r="Y1591" s="553"/>
      <c r="Z1591" s="397"/>
      <c r="AA1591" s="397"/>
      <c r="AB1591" s="397"/>
      <c r="AC1591" s="397"/>
      <c r="AD1591" s="397"/>
      <c r="AE1591" s="397"/>
      <c r="AF1591" s="397"/>
      <c r="AG1591" s="397"/>
      <c r="AH1591" s="397"/>
      <c r="AI1591" s="397"/>
      <c r="AJ1591" s="397"/>
      <c r="AK1591" s="397"/>
      <c r="AL1591" s="397"/>
      <c r="AM1591" s="397"/>
      <c r="AN1591" s="397"/>
      <c r="AO1591" s="397"/>
      <c r="AP1591" s="397"/>
      <c r="AQ1591" s="397"/>
      <c r="AR1591" s="397"/>
      <c r="AS1591" s="397"/>
      <c r="AT1591" s="397"/>
      <c r="AU1591" s="397"/>
      <c r="AV1591" s="397"/>
      <c r="AW1591" s="397"/>
      <c r="AX1591" s="397"/>
      <c r="AY1591" s="397"/>
      <c r="AZ1591" s="397"/>
      <c r="BA1591" s="553"/>
      <c r="BB1591" s="397"/>
      <c r="BC1591" s="397"/>
      <c r="BD1591" s="397"/>
      <c r="BE1591" s="397"/>
      <c r="BF1591" s="397"/>
      <c r="BG1591" s="397"/>
      <c r="BH1591" s="397"/>
      <c r="BI1591" s="397"/>
      <c r="BJ1591" s="397"/>
      <c r="BK1591" s="397"/>
    </row>
    <row r="1592" spans="2:63" x14ac:dyDescent="0.35">
      <c r="B1592" s="80"/>
      <c r="C1592" s="119"/>
      <c r="D1592" s="119"/>
      <c r="E1592" s="202"/>
      <c r="F1592" s="119"/>
      <c r="G1592" s="120"/>
      <c r="H1592" s="41"/>
      <c r="I1592" s="41"/>
      <c r="J1592" s="944">
        <f t="shared" si="186"/>
        <v>0</v>
      </c>
      <c r="K1592" s="292">
        <f t="shared" si="187"/>
        <v>0</v>
      </c>
      <c r="L1592" s="327">
        <f>IF(I1592&lt;(INDEX(Lookup!$U$2:$U$10,MATCH($D$45,Lookup!$S$2:$S$10,0))),0,365)</f>
        <v>0</v>
      </c>
      <c r="M1592" s="292">
        <f t="shared" si="185"/>
        <v>0</v>
      </c>
      <c r="N1592" s="371"/>
      <c r="O1592" s="150"/>
      <c r="P1592" s="397"/>
      <c r="Q1592" s="555"/>
      <c r="R1592" s="576">
        <f t="shared" si="188"/>
        <v>0</v>
      </c>
      <c r="S1592" s="576">
        <f t="shared" si="189"/>
        <v>0</v>
      </c>
      <c r="T1592" s="576">
        <f t="shared" si="190"/>
        <v>0</v>
      </c>
      <c r="U1592" s="576">
        <f t="shared" si="191"/>
        <v>0</v>
      </c>
      <c r="V1592" s="553"/>
      <c r="W1592" s="553"/>
      <c r="X1592" s="553"/>
      <c r="Y1592" s="553"/>
      <c r="Z1592" s="397"/>
      <c r="AA1592" s="397"/>
      <c r="AB1592" s="397"/>
      <c r="AC1592" s="397"/>
      <c r="AD1592" s="397"/>
      <c r="AE1592" s="397"/>
      <c r="AF1592" s="397"/>
      <c r="AG1592" s="397"/>
      <c r="AH1592" s="397"/>
      <c r="AI1592" s="397"/>
      <c r="AJ1592" s="397"/>
      <c r="AK1592" s="397"/>
      <c r="AL1592" s="397"/>
      <c r="AM1592" s="397"/>
      <c r="AN1592" s="397"/>
      <c r="AO1592" s="397"/>
      <c r="AP1592" s="397"/>
      <c r="AQ1592" s="397"/>
      <c r="AR1592" s="397"/>
      <c r="AS1592" s="397"/>
      <c r="AT1592" s="397"/>
      <c r="AU1592" s="397"/>
      <c r="AV1592" s="397"/>
      <c r="AW1592" s="397"/>
      <c r="AX1592" s="397"/>
      <c r="AY1592" s="397"/>
      <c r="AZ1592" s="397"/>
      <c r="BA1592" s="553"/>
      <c r="BB1592" s="397"/>
      <c r="BC1592" s="397"/>
      <c r="BD1592" s="397"/>
      <c r="BE1592" s="397"/>
      <c r="BF1592" s="397"/>
      <c r="BG1592" s="397"/>
      <c r="BH1592" s="397"/>
      <c r="BI1592" s="397"/>
      <c r="BJ1592" s="397"/>
      <c r="BK1592" s="397"/>
    </row>
    <row r="1593" spans="2:63" x14ac:dyDescent="0.35">
      <c r="B1593" s="80"/>
      <c r="C1593" s="119"/>
      <c r="D1593" s="119"/>
      <c r="E1593" s="202"/>
      <c r="F1593" s="119"/>
      <c r="G1593" s="120"/>
      <c r="H1593" s="41"/>
      <c r="I1593" s="41"/>
      <c r="J1593" s="944">
        <f t="shared" si="186"/>
        <v>0</v>
      </c>
      <c r="K1593" s="292">
        <f t="shared" si="187"/>
        <v>0</v>
      </c>
      <c r="L1593" s="327">
        <f>IF(I1593&lt;(INDEX(Lookup!$U$2:$U$10,MATCH($D$45,Lookup!$S$2:$S$10,0))),0,365)</f>
        <v>0</v>
      </c>
      <c r="M1593" s="292">
        <f t="shared" si="185"/>
        <v>0</v>
      </c>
      <c r="N1593" s="371"/>
      <c r="O1593" s="150"/>
      <c r="P1593" s="397"/>
      <c r="Q1593" s="555"/>
      <c r="R1593" s="576">
        <f t="shared" si="188"/>
        <v>0</v>
      </c>
      <c r="S1593" s="576">
        <f t="shared" si="189"/>
        <v>0</v>
      </c>
      <c r="T1593" s="576">
        <f t="shared" si="190"/>
        <v>0</v>
      </c>
      <c r="U1593" s="576">
        <f t="shared" si="191"/>
        <v>0</v>
      </c>
      <c r="V1593" s="553"/>
      <c r="W1593" s="553"/>
      <c r="X1593" s="553"/>
      <c r="Y1593" s="553"/>
      <c r="Z1593" s="397"/>
      <c r="AA1593" s="397"/>
      <c r="AB1593" s="397"/>
      <c r="AC1593" s="397"/>
      <c r="AD1593" s="397"/>
      <c r="AE1593" s="397"/>
      <c r="AF1593" s="397"/>
      <c r="AG1593" s="397"/>
      <c r="AH1593" s="397"/>
      <c r="AI1593" s="397"/>
      <c r="AJ1593" s="397"/>
      <c r="AK1593" s="397"/>
      <c r="AL1593" s="397"/>
      <c r="AM1593" s="397"/>
      <c r="AN1593" s="397"/>
      <c r="AO1593" s="397"/>
      <c r="AP1593" s="397"/>
      <c r="AQ1593" s="397"/>
      <c r="AR1593" s="397"/>
      <c r="AS1593" s="397"/>
      <c r="AT1593" s="397"/>
      <c r="AU1593" s="397"/>
      <c r="AV1593" s="397"/>
      <c r="AW1593" s="397"/>
      <c r="AX1593" s="397"/>
      <c r="AY1593" s="397"/>
      <c r="AZ1593" s="397"/>
      <c r="BA1593" s="553"/>
      <c r="BB1593" s="397"/>
      <c r="BC1593" s="397"/>
      <c r="BD1593" s="397"/>
      <c r="BE1593" s="397"/>
      <c r="BF1593" s="397"/>
      <c r="BG1593" s="397"/>
      <c r="BH1593" s="397"/>
      <c r="BI1593" s="397"/>
      <c r="BJ1593" s="397"/>
      <c r="BK1593" s="397"/>
    </row>
    <row r="1594" spans="2:63" x14ac:dyDescent="0.35">
      <c r="B1594" s="80"/>
      <c r="C1594" s="119"/>
      <c r="D1594" s="119"/>
      <c r="E1594" s="202"/>
      <c r="F1594" s="119"/>
      <c r="G1594" s="120"/>
      <c r="H1594" s="41"/>
      <c r="I1594" s="41"/>
      <c r="J1594" s="944">
        <f t="shared" si="186"/>
        <v>0</v>
      </c>
      <c r="K1594" s="292">
        <f t="shared" si="187"/>
        <v>0</v>
      </c>
      <c r="L1594" s="327">
        <f>IF(I1594&lt;(INDEX(Lookup!$U$2:$U$10,MATCH($D$45,Lookup!$S$2:$S$10,0))),0,365)</f>
        <v>0</v>
      </c>
      <c r="M1594" s="292">
        <f t="shared" si="185"/>
        <v>0</v>
      </c>
      <c r="N1594" s="371"/>
      <c r="O1594" s="150"/>
      <c r="P1594" s="397"/>
      <c r="Q1594" s="555"/>
      <c r="R1594" s="576">
        <f t="shared" si="188"/>
        <v>0</v>
      </c>
      <c r="S1594" s="576">
        <f t="shared" si="189"/>
        <v>0</v>
      </c>
      <c r="T1594" s="576">
        <f t="shared" si="190"/>
        <v>0</v>
      </c>
      <c r="U1594" s="576">
        <f t="shared" si="191"/>
        <v>0</v>
      </c>
      <c r="V1594" s="553"/>
      <c r="W1594" s="553"/>
      <c r="X1594" s="553"/>
      <c r="Y1594" s="553"/>
      <c r="Z1594" s="397"/>
      <c r="AA1594" s="397"/>
      <c r="AB1594" s="397"/>
      <c r="AC1594" s="397"/>
      <c r="AD1594" s="397"/>
      <c r="AE1594" s="397"/>
      <c r="AF1594" s="397"/>
      <c r="AG1594" s="397"/>
      <c r="AH1594" s="397"/>
      <c r="AI1594" s="397"/>
      <c r="AJ1594" s="397"/>
      <c r="AK1594" s="397"/>
      <c r="AL1594" s="397"/>
      <c r="AM1594" s="397"/>
      <c r="AN1594" s="397"/>
      <c r="AO1594" s="397"/>
      <c r="AP1594" s="397"/>
      <c r="AQ1594" s="397"/>
      <c r="AR1594" s="397"/>
      <c r="AS1594" s="397"/>
      <c r="AT1594" s="397"/>
      <c r="AU1594" s="397"/>
      <c r="AV1594" s="397"/>
      <c r="AW1594" s="397"/>
      <c r="AX1594" s="397"/>
      <c r="AY1594" s="397"/>
      <c r="AZ1594" s="397"/>
      <c r="BA1594" s="553"/>
      <c r="BB1594" s="397"/>
      <c r="BC1594" s="397"/>
      <c r="BD1594" s="397"/>
      <c r="BE1594" s="397"/>
      <c r="BF1594" s="397"/>
      <c r="BG1594" s="397"/>
      <c r="BH1594" s="397"/>
      <c r="BI1594" s="397"/>
      <c r="BJ1594" s="397"/>
      <c r="BK1594" s="397"/>
    </row>
    <row r="1595" spans="2:63" x14ac:dyDescent="0.35">
      <c r="B1595" s="80"/>
      <c r="C1595" s="119"/>
      <c r="D1595" s="119"/>
      <c r="E1595" s="202"/>
      <c r="F1595" s="119"/>
      <c r="G1595" s="120"/>
      <c r="H1595" s="41"/>
      <c r="I1595" s="41"/>
      <c r="J1595" s="944">
        <f t="shared" si="186"/>
        <v>0</v>
      </c>
      <c r="K1595" s="292">
        <f t="shared" si="187"/>
        <v>0</v>
      </c>
      <c r="L1595" s="327">
        <f>IF(I1595&lt;(INDEX(Lookup!$U$2:$U$10,MATCH($D$45,Lookup!$S$2:$S$10,0))),0,365)</f>
        <v>0</v>
      </c>
      <c r="M1595" s="292">
        <f t="shared" si="185"/>
        <v>0</v>
      </c>
      <c r="N1595" s="371"/>
      <c r="O1595" s="150"/>
      <c r="P1595" s="397"/>
      <c r="Q1595" s="555"/>
      <c r="R1595" s="576">
        <f t="shared" si="188"/>
        <v>0</v>
      </c>
      <c r="S1595" s="576">
        <f t="shared" si="189"/>
        <v>0</v>
      </c>
      <c r="T1595" s="576">
        <f t="shared" si="190"/>
        <v>0</v>
      </c>
      <c r="U1595" s="576">
        <f t="shared" si="191"/>
        <v>0</v>
      </c>
      <c r="V1595" s="553"/>
      <c r="W1595" s="553"/>
      <c r="X1595" s="553"/>
      <c r="Y1595" s="553"/>
      <c r="Z1595" s="397"/>
      <c r="AA1595" s="397"/>
      <c r="AB1595" s="397"/>
      <c r="AC1595" s="397"/>
      <c r="AD1595" s="397"/>
      <c r="AE1595" s="397"/>
      <c r="AF1595" s="397"/>
      <c r="AG1595" s="397"/>
      <c r="AH1595" s="397"/>
      <c r="AI1595" s="397"/>
      <c r="AJ1595" s="397"/>
      <c r="AK1595" s="397"/>
      <c r="AL1595" s="397"/>
      <c r="AM1595" s="397"/>
      <c r="AN1595" s="397"/>
      <c r="AO1595" s="397"/>
      <c r="AP1595" s="397"/>
      <c r="AQ1595" s="397"/>
      <c r="AR1595" s="397"/>
      <c r="AS1595" s="397"/>
      <c r="AT1595" s="397"/>
      <c r="AU1595" s="397"/>
      <c r="AV1595" s="397"/>
      <c r="AW1595" s="397"/>
      <c r="AX1595" s="397"/>
      <c r="AY1595" s="397"/>
      <c r="AZ1595" s="397"/>
      <c r="BA1595" s="553"/>
      <c r="BB1595" s="397"/>
      <c r="BC1595" s="397"/>
      <c r="BD1595" s="397"/>
      <c r="BE1595" s="397"/>
      <c r="BF1595" s="397"/>
      <c r="BG1595" s="397"/>
      <c r="BH1595" s="397"/>
      <c r="BI1595" s="397"/>
      <c r="BJ1595" s="397"/>
      <c r="BK1595" s="397"/>
    </row>
    <row r="1596" spans="2:63" x14ac:dyDescent="0.35">
      <c r="B1596" s="80"/>
      <c r="C1596" s="119"/>
      <c r="D1596" s="119"/>
      <c r="E1596" s="202"/>
      <c r="F1596" s="119"/>
      <c r="G1596" s="120"/>
      <c r="H1596" s="41"/>
      <c r="I1596" s="41"/>
      <c r="J1596" s="944">
        <f t="shared" si="186"/>
        <v>0</v>
      </c>
      <c r="K1596" s="292">
        <f t="shared" si="187"/>
        <v>0</v>
      </c>
      <c r="L1596" s="327">
        <f>IF(I1596&lt;(INDEX(Lookup!$U$2:$U$10,MATCH($D$45,Lookup!$S$2:$S$10,0))),0,365)</f>
        <v>0</v>
      </c>
      <c r="M1596" s="292">
        <f t="shared" si="185"/>
        <v>0</v>
      </c>
      <c r="N1596" s="371"/>
      <c r="O1596" s="150"/>
      <c r="P1596" s="397"/>
      <c r="Q1596" s="555"/>
      <c r="R1596" s="576">
        <f t="shared" si="188"/>
        <v>0</v>
      </c>
      <c r="S1596" s="576">
        <f t="shared" si="189"/>
        <v>0</v>
      </c>
      <c r="T1596" s="576">
        <f t="shared" si="190"/>
        <v>0</v>
      </c>
      <c r="U1596" s="576">
        <f t="shared" si="191"/>
        <v>0</v>
      </c>
      <c r="V1596" s="553"/>
      <c r="W1596" s="553"/>
      <c r="X1596" s="553"/>
      <c r="Y1596" s="553"/>
      <c r="Z1596" s="397"/>
      <c r="AA1596" s="397"/>
      <c r="AB1596" s="397"/>
      <c r="AC1596" s="397"/>
      <c r="AD1596" s="397"/>
      <c r="AE1596" s="397"/>
      <c r="AF1596" s="397"/>
      <c r="AG1596" s="397"/>
      <c r="AH1596" s="397"/>
      <c r="AI1596" s="397"/>
      <c r="AJ1596" s="397"/>
      <c r="AK1596" s="397"/>
      <c r="AL1596" s="397"/>
      <c r="AM1596" s="397"/>
      <c r="AN1596" s="397"/>
      <c r="AO1596" s="397"/>
      <c r="AP1596" s="397"/>
      <c r="AQ1596" s="397"/>
      <c r="AR1596" s="397"/>
      <c r="AS1596" s="397"/>
      <c r="AT1596" s="397"/>
      <c r="AU1596" s="397"/>
      <c r="AV1596" s="397"/>
      <c r="AW1596" s="397"/>
      <c r="AX1596" s="397"/>
      <c r="AY1596" s="397"/>
      <c r="AZ1596" s="397"/>
      <c r="BA1596" s="553"/>
      <c r="BB1596" s="397"/>
      <c r="BC1596" s="397"/>
      <c r="BD1596" s="397"/>
      <c r="BE1596" s="397"/>
      <c r="BF1596" s="397"/>
      <c r="BG1596" s="397"/>
      <c r="BH1596" s="397"/>
      <c r="BI1596" s="397"/>
      <c r="BJ1596" s="397"/>
      <c r="BK1596" s="397"/>
    </row>
    <row r="1597" spans="2:63" x14ac:dyDescent="0.35">
      <c r="B1597" s="80"/>
      <c r="C1597" s="119"/>
      <c r="D1597" s="119"/>
      <c r="E1597" s="202"/>
      <c r="F1597" s="119"/>
      <c r="G1597" s="120"/>
      <c r="H1597" s="41"/>
      <c r="I1597" s="41"/>
      <c r="J1597" s="944">
        <f t="shared" si="186"/>
        <v>0</v>
      </c>
      <c r="K1597" s="292">
        <f t="shared" si="187"/>
        <v>0</v>
      </c>
      <c r="L1597" s="327">
        <f>IF(I1597&lt;(INDEX(Lookup!$U$2:$U$10,MATCH($D$45,Lookup!$S$2:$S$10,0))),0,365)</f>
        <v>0</v>
      </c>
      <c r="M1597" s="292">
        <f t="shared" si="185"/>
        <v>0</v>
      </c>
      <c r="N1597" s="371"/>
      <c r="O1597" s="150"/>
      <c r="P1597" s="397"/>
      <c r="Q1597" s="555"/>
      <c r="R1597" s="576">
        <f t="shared" si="188"/>
        <v>0</v>
      </c>
      <c r="S1597" s="576">
        <f t="shared" si="189"/>
        <v>0</v>
      </c>
      <c r="T1597" s="576">
        <f t="shared" si="190"/>
        <v>0</v>
      </c>
      <c r="U1597" s="576">
        <f t="shared" si="191"/>
        <v>0</v>
      </c>
      <c r="V1597" s="553"/>
      <c r="W1597" s="553"/>
      <c r="X1597" s="553"/>
      <c r="Y1597" s="553"/>
      <c r="Z1597" s="397"/>
      <c r="AA1597" s="397"/>
      <c r="AB1597" s="397"/>
      <c r="AC1597" s="397"/>
      <c r="AD1597" s="397"/>
      <c r="AE1597" s="397"/>
      <c r="AF1597" s="397"/>
      <c r="AG1597" s="397"/>
      <c r="AH1597" s="397"/>
      <c r="AI1597" s="397"/>
      <c r="AJ1597" s="397"/>
      <c r="AK1597" s="397"/>
      <c r="AL1597" s="397"/>
      <c r="AM1597" s="397"/>
      <c r="AN1597" s="397"/>
      <c r="AO1597" s="397"/>
      <c r="AP1597" s="397"/>
      <c r="AQ1597" s="397"/>
      <c r="AR1597" s="397"/>
      <c r="AS1597" s="397"/>
      <c r="AT1597" s="397"/>
      <c r="AU1597" s="397"/>
      <c r="AV1597" s="397"/>
      <c r="AW1597" s="397"/>
      <c r="AX1597" s="397"/>
      <c r="AY1597" s="397"/>
      <c r="AZ1597" s="397"/>
      <c r="BA1597" s="553"/>
      <c r="BB1597" s="397"/>
      <c r="BC1597" s="397"/>
      <c r="BD1597" s="397"/>
      <c r="BE1597" s="397"/>
      <c r="BF1597" s="397"/>
      <c r="BG1597" s="397"/>
      <c r="BH1597" s="397"/>
      <c r="BI1597" s="397"/>
      <c r="BJ1597" s="397"/>
      <c r="BK1597" s="397"/>
    </row>
    <row r="1598" spans="2:63" x14ac:dyDescent="0.35">
      <c r="B1598" s="80"/>
      <c r="C1598" s="119"/>
      <c r="D1598" s="119"/>
      <c r="E1598" s="202"/>
      <c r="F1598" s="119"/>
      <c r="G1598" s="120"/>
      <c r="H1598" s="41"/>
      <c r="I1598" s="41"/>
      <c r="J1598" s="944">
        <f t="shared" si="186"/>
        <v>0</v>
      </c>
      <c r="K1598" s="292">
        <f t="shared" si="187"/>
        <v>0</v>
      </c>
      <c r="L1598" s="327">
        <f>IF(I1598&lt;(INDEX(Lookup!$U$2:$U$10,MATCH($D$45,Lookup!$S$2:$S$10,0))),0,365)</f>
        <v>0</v>
      </c>
      <c r="M1598" s="292">
        <f t="shared" si="185"/>
        <v>0</v>
      </c>
      <c r="N1598" s="371"/>
      <c r="O1598" s="150"/>
      <c r="P1598" s="397"/>
      <c r="Q1598" s="555"/>
      <c r="R1598" s="576">
        <f t="shared" si="188"/>
        <v>0</v>
      </c>
      <c r="S1598" s="576">
        <f t="shared" si="189"/>
        <v>0</v>
      </c>
      <c r="T1598" s="576">
        <f t="shared" si="190"/>
        <v>0</v>
      </c>
      <c r="U1598" s="576">
        <f t="shared" si="191"/>
        <v>0</v>
      </c>
      <c r="V1598" s="553"/>
      <c r="W1598" s="553"/>
      <c r="X1598" s="553"/>
      <c r="Y1598" s="553"/>
      <c r="Z1598" s="397"/>
      <c r="AA1598" s="397"/>
      <c r="AB1598" s="397"/>
      <c r="AC1598" s="397"/>
      <c r="AD1598" s="397"/>
      <c r="AE1598" s="397"/>
      <c r="AF1598" s="397"/>
      <c r="AG1598" s="397"/>
      <c r="AH1598" s="397"/>
      <c r="AI1598" s="397"/>
      <c r="AJ1598" s="397"/>
      <c r="AK1598" s="397"/>
      <c r="AL1598" s="397"/>
      <c r="AM1598" s="397"/>
      <c r="AN1598" s="397"/>
      <c r="AO1598" s="397"/>
      <c r="AP1598" s="397"/>
      <c r="AQ1598" s="397"/>
      <c r="AR1598" s="397"/>
      <c r="AS1598" s="397"/>
      <c r="AT1598" s="397"/>
      <c r="AU1598" s="397"/>
      <c r="AV1598" s="397"/>
      <c r="AW1598" s="397"/>
      <c r="AX1598" s="397"/>
      <c r="AY1598" s="397"/>
      <c r="AZ1598" s="397"/>
      <c r="BA1598" s="553"/>
      <c r="BB1598" s="397"/>
      <c r="BC1598" s="397"/>
      <c r="BD1598" s="397"/>
      <c r="BE1598" s="397"/>
      <c r="BF1598" s="397"/>
      <c r="BG1598" s="397"/>
      <c r="BH1598" s="397"/>
      <c r="BI1598" s="397"/>
      <c r="BJ1598" s="397"/>
      <c r="BK1598" s="397"/>
    </row>
    <row r="1599" spans="2:63" x14ac:dyDescent="0.35">
      <c r="B1599" s="80"/>
      <c r="C1599" s="119"/>
      <c r="D1599" s="119"/>
      <c r="E1599" s="202"/>
      <c r="F1599" s="119"/>
      <c r="G1599" s="120"/>
      <c r="H1599" s="41"/>
      <c r="I1599" s="41"/>
      <c r="J1599" s="944">
        <f t="shared" si="186"/>
        <v>0</v>
      </c>
      <c r="K1599" s="292">
        <f t="shared" si="187"/>
        <v>0</v>
      </c>
      <c r="L1599" s="327">
        <f>IF(I1599&lt;(INDEX(Lookup!$U$2:$U$10,MATCH($D$45,Lookup!$S$2:$S$10,0))),0,365)</f>
        <v>0</v>
      </c>
      <c r="M1599" s="292">
        <f t="shared" si="185"/>
        <v>0</v>
      </c>
      <c r="N1599" s="371"/>
      <c r="O1599" s="150"/>
      <c r="P1599" s="397"/>
      <c r="Q1599" s="555"/>
      <c r="R1599" s="576">
        <f t="shared" si="188"/>
        <v>0</v>
      </c>
      <c r="S1599" s="576">
        <f t="shared" si="189"/>
        <v>0</v>
      </c>
      <c r="T1599" s="576">
        <f t="shared" si="190"/>
        <v>0</v>
      </c>
      <c r="U1599" s="576">
        <f t="shared" si="191"/>
        <v>0</v>
      </c>
      <c r="V1599" s="553"/>
      <c r="W1599" s="553"/>
      <c r="X1599" s="553"/>
      <c r="Y1599" s="553"/>
      <c r="Z1599" s="397"/>
      <c r="AA1599" s="397"/>
      <c r="AB1599" s="397"/>
      <c r="AC1599" s="397"/>
      <c r="AD1599" s="397"/>
      <c r="AE1599" s="397"/>
      <c r="AF1599" s="397"/>
      <c r="AG1599" s="397"/>
      <c r="AH1599" s="397"/>
      <c r="AI1599" s="397"/>
      <c r="AJ1599" s="397"/>
      <c r="AK1599" s="397"/>
      <c r="AL1599" s="397"/>
      <c r="AM1599" s="397"/>
      <c r="AN1599" s="397"/>
      <c r="AO1599" s="397"/>
      <c r="AP1599" s="397"/>
      <c r="AQ1599" s="397"/>
      <c r="AR1599" s="397"/>
      <c r="AS1599" s="397"/>
      <c r="AT1599" s="397"/>
      <c r="AU1599" s="397"/>
      <c r="AV1599" s="397"/>
      <c r="AW1599" s="397"/>
      <c r="AX1599" s="397"/>
      <c r="AY1599" s="397"/>
      <c r="AZ1599" s="397"/>
      <c r="BA1599" s="553"/>
      <c r="BB1599" s="397"/>
      <c r="BC1599" s="397"/>
      <c r="BD1599" s="397"/>
      <c r="BE1599" s="397"/>
      <c r="BF1599" s="397"/>
      <c r="BG1599" s="397"/>
      <c r="BH1599" s="397"/>
      <c r="BI1599" s="397"/>
      <c r="BJ1599" s="397"/>
      <c r="BK1599" s="397"/>
    </row>
    <row r="1600" spans="2:63" x14ac:dyDescent="0.35">
      <c r="B1600" s="80"/>
      <c r="C1600" s="119"/>
      <c r="D1600" s="119"/>
      <c r="E1600" s="202"/>
      <c r="F1600" s="119"/>
      <c r="G1600" s="120"/>
      <c r="H1600" s="41"/>
      <c r="I1600" s="41"/>
      <c r="J1600" s="944">
        <f t="shared" si="186"/>
        <v>0</v>
      </c>
      <c r="K1600" s="292">
        <f t="shared" si="187"/>
        <v>0</v>
      </c>
      <c r="L1600" s="327">
        <f>IF(I1600&lt;(INDEX(Lookup!$U$2:$U$10,MATCH($D$45,Lookup!$S$2:$S$10,0))),0,365)</f>
        <v>0</v>
      </c>
      <c r="M1600" s="292">
        <f t="shared" si="185"/>
        <v>0</v>
      </c>
      <c r="N1600" s="371"/>
      <c r="O1600" s="150"/>
      <c r="P1600" s="397"/>
      <c r="Q1600" s="555"/>
      <c r="R1600" s="576">
        <f t="shared" si="188"/>
        <v>0</v>
      </c>
      <c r="S1600" s="576">
        <f t="shared" si="189"/>
        <v>0</v>
      </c>
      <c r="T1600" s="576">
        <f t="shared" si="190"/>
        <v>0</v>
      </c>
      <c r="U1600" s="576">
        <f t="shared" si="191"/>
        <v>0</v>
      </c>
      <c r="V1600" s="553"/>
      <c r="W1600" s="553"/>
      <c r="X1600" s="553"/>
      <c r="Y1600" s="553"/>
      <c r="Z1600" s="397"/>
      <c r="AA1600" s="397"/>
      <c r="AB1600" s="397"/>
      <c r="AC1600" s="397"/>
      <c r="AD1600" s="397"/>
      <c r="AE1600" s="397"/>
      <c r="AF1600" s="397"/>
      <c r="AG1600" s="397"/>
      <c r="AH1600" s="397"/>
      <c r="AI1600" s="397"/>
      <c r="AJ1600" s="397"/>
      <c r="AK1600" s="397"/>
      <c r="AL1600" s="397"/>
      <c r="AM1600" s="397"/>
      <c r="AN1600" s="397"/>
      <c r="AO1600" s="397"/>
      <c r="AP1600" s="397"/>
      <c r="AQ1600" s="397"/>
      <c r="AR1600" s="397"/>
      <c r="AS1600" s="397"/>
      <c r="AT1600" s="397"/>
      <c r="AU1600" s="397"/>
      <c r="AV1600" s="397"/>
      <c r="AW1600" s="397"/>
      <c r="AX1600" s="397"/>
      <c r="AY1600" s="397"/>
      <c r="AZ1600" s="397"/>
      <c r="BA1600" s="553"/>
      <c r="BB1600" s="397"/>
      <c r="BC1600" s="397"/>
      <c r="BD1600" s="397"/>
      <c r="BE1600" s="397"/>
      <c r="BF1600" s="397"/>
      <c r="BG1600" s="397"/>
      <c r="BH1600" s="397"/>
      <c r="BI1600" s="397"/>
      <c r="BJ1600" s="397"/>
      <c r="BK1600" s="397"/>
    </row>
    <row r="1601" spans="2:63" x14ac:dyDescent="0.35">
      <c r="B1601" s="80"/>
      <c r="C1601" s="119"/>
      <c r="D1601" s="119"/>
      <c r="E1601" s="202"/>
      <c r="F1601" s="119"/>
      <c r="G1601" s="120"/>
      <c r="H1601" s="41"/>
      <c r="I1601" s="41"/>
      <c r="J1601" s="944">
        <f t="shared" si="186"/>
        <v>0</v>
      </c>
      <c r="K1601" s="292">
        <f t="shared" si="187"/>
        <v>0</v>
      </c>
      <c r="L1601" s="327">
        <f>IF(I1601&lt;(INDEX(Lookup!$U$2:$U$10,MATCH($D$45,Lookup!$S$2:$S$10,0))),0,365)</f>
        <v>0</v>
      </c>
      <c r="M1601" s="292">
        <f t="shared" si="185"/>
        <v>0</v>
      </c>
      <c r="N1601" s="371"/>
      <c r="O1601" s="150"/>
      <c r="P1601" s="397"/>
      <c r="Q1601" s="555"/>
      <c r="R1601" s="576">
        <f t="shared" si="188"/>
        <v>0</v>
      </c>
      <c r="S1601" s="576">
        <f t="shared" si="189"/>
        <v>0</v>
      </c>
      <c r="T1601" s="576">
        <f t="shared" si="190"/>
        <v>0</v>
      </c>
      <c r="U1601" s="576">
        <f t="shared" si="191"/>
        <v>0</v>
      </c>
      <c r="V1601" s="553"/>
      <c r="W1601" s="553"/>
      <c r="X1601" s="553"/>
      <c r="Y1601" s="553"/>
      <c r="Z1601" s="397"/>
      <c r="AA1601" s="397"/>
      <c r="AB1601" s="397"/>
      <c r="AC1601" s="397"/>
      <c r="AD1601" s="397"/>
      <c r="AE1601" s="397"/>
      <c r="AF1601" s="397"/>
      <c r="AG1601" s="397"/>
      <c r="AH1601" s="397"/>
      <c r="AI1601" s="397"/>
      <c r="AJ1601" s="397"/>
      <c r="AK1601" s="397"/>
      <c r="AL1601" s="397"/>
      <c r="AM1601" s="397"/>
      <c r="AN1601" s="397"/>
      <c r="AO1601" s="397"/>
      <c r="AP1601" s="397"/>
      <c r="AQ1601" s="397"/>
      <c r="AR1601" s="397"/>
      <c r="AS1601" s="397"/>
      <c r="AT1601" s="397"/>
      <c r="AU1601" s="397"/>
      <c r="AV1601" s="397"/>
      <c r="AW1601" s="397"/>
      <c r="AX1601" s="397"/>
      <c r="AY1601" s="397"/>
      <c r="AZ1601" s="397"/>
      <c r="BA1601" s="553"/>
      <c r="BB1601" s="397"/>
      <c r="BC1601" s="397"/>
      <c r="BD1601" s="397"/>
      <c r="BE1601" s="397"/>
      <c r="BF1601" s="397"/>
      <c r="BG1601" s="397"/>
      <c r="BH1601" s="397"/>
      <c r="BI1601" s="397"/>
      <c r="BJ1601" s="397"/>
      <c r="BK1601" s="397"/>
    </row>
    <row r="1602" spans="2:63" x14ac:dyDescent="0.35">
      <c r="B1602" s="80"/>
      <c r="C1602" s="119"/>
      <c r="D1602" s="119"/>
      <c r="E1602" s="202"/>
      <c r="F1602" s="119"/>
      <c r="G1602" s="120"/>
      <c r="H1602" s="41"/>
      <c r="I1602" s="41"/>
      <c r="J1602" s="944">
        <f t="shared" si="186"/>
        <v>0</v>
      </c>
      <c r="K1602" s="292">
        <f t="shared" si="187"/>
        <v>0</v>
      </c>
      <c r="L1602" s="327">
        <f>IF(I1602&lt;(INDEX(Lookup!$U$2:$U$10,MATCH($D$45,Lookup!$S$2:$S$10,0))),0,365)</f>
        <v>0</v>
      </c>
      <c r="M1602" s="292">
        <f t="shared" si="185"/>
        <v>0</v>
      </c>
      <c r="N1602" s="371"/>
      <c r="O1602" s="150"/>
      <c r="P1602" s="397"/>
      <c r="Q1602" s="555"/>
      <c r="R1602" s="576">
        <f t="shared" si="188"/>
        <v>0</v>
      </c>
      <c r="S1602" s="576">
        <f t="shared" si="189"/>
        <v>0</v>
      </c>
      <c r="T1602" s="576">
        <f t="shared" si="190"/>
        <v>0</v>
      </c>
      <c r="U1602" s="576">
        <f t="shared" si="191"/>
        <v>0</v>
      </c>
      <c r="V1602" s="553"/>
      <c r="W1602" s="553"/>
      <c r="X1602" s="553"/>
      <c r="Y1602" s="553"/>
      <c r="Z1602" s="397"/>
      <c r="AA1602" s="397"/>
      <c r="AB1602" s="397"/>
      <c r="AC1602" s="397"/>
      <c r="AD1602" s="397"/>
      <c r="AE1602" s="397"/>
      <c r="AF1602" s="397"/>
      <c r="AG1602" s="397"/>
      <c r="AH1602" s="397"/>
      <c r="AI1602" s="397"/>
      <c r="AJ1602" s="397"/>
      <c r="AK1602" s="397"/>
      <c r="AL1602" s="397"/>
      <c r="AM1602" s="397"/>
      <c r="AN1602" s="397"/>
      <c r="AO1602" s="397"/>
      <c r="AP1602" s="397"/>
      <c r="AQ1602" s="397"/>
      <c r="AR1602" s="397"/>
      <c r="AS1602" s="397"/>
      <c r="AT1602" s="397"/>
      <c r="AU1602" s="397"/>
      <c r="AV1602" s="397"/>
      <c r="AW1602" s="397"/>
      <c r="AX1602" s="397"/>
      <c r="AY1602" s="397"/>
      <c r="AZ1602" s="397"/>
      <c r="BA1602" s="553"/>
      <c r="BB1602" s="397"/>
      <c r="BC1602" s="397"/>
      <c r="BD1602" s="397"/>
      <c r="BE1602" s="397"/>
      <c r="BF1602" s="397"/>
      <c r="BG1602" s="397"/>
      <c r="BH1602" s="397"/>
      <c r="BI1602" s="397"/>
      <c r="BJ1602" s="397"/>
      <c r="BK1602" s="397"/>
    </row>
    <row r="1603" spans="2:63" x14ac:dyDescent="0.35">
      <c r="B1603" s="80"/>
      <c r="C1603" s="119"/>
      <c r="D1603" s="119"/>
      <c r="E1603" s="202"/>
      <c r="F1603" s="119"/>
      <c r="G1603" s="120"/>
      <c r="H1603" s="41"/>
      <c r="I1603" s="41"/>
      <c r="J1603" s="944">
        <f t="shared" si="186"/>
        <v>0</v>
      </c>
      <c r="K1603" s="292">
        <f t="shared" si="187"/>
        <v>0</v>
      </c>
      <c r="L1603" s="327">
        <f>IF(I1603&lt;(INDEX(Lookup!$U$2:$U$10,MATCH($D$45,Lookup!$S$2:$S$10,0))),0,365)</f>
        <v>0</v>
      </c>
      <c r="M1603" s="292">
        <f t="shared" si="185"/>
        <v>0</v>
      </c>
      <c r="N1603" s="371"/>
      <c r="O1603" s="150"/>
      <c r="P1603" s="397"/>
      <c r="Q1603" s="555"/>
      <c r="R1603" s="576">
        <f t="shared" si="188"/>
        <v>0</v>
      </c>
      <c r="S1603" s="576">
        <f t="shared" si="189"/>
        <v>0</v>
      </c>
      <c r="T1603" s="576">
        <f t="shared" si="190"/>
        <v>0</v>
      </c>
      <c r="U1603" s="576">
        <f t="shared" si="191"/>
        <v>0</v>
      </c>
      <c r="V1603" s="553"/>
      <c r="W1603" s="553"/>
      <c r="X1603" s="553"/>
      <c r="Y1603" s="553"/>
      <c r="Z1603" s="397"/>
      <c r="AA1603" s="397"/>
      <c r="AB1603" s="397"/>
      <c r="AC1603" s="397"/>
      <c r="AD1603" s="397"/>
      <c r="AE1603" s="397"/>
      <c r="AF1603" s="397"/>
      <c r="AG1603" s="397"/>
      <c r="AH1603" s="397"/>
      <c r="AI1603" s="397"/>
      <c r="AJ1603" s="397"/>
      <c r="AK1603" s="397"/>
      <c r="AL1603" s="397"/>
      <c r="AM1603" s="397"/>
      <c r="AN1603" s="397"/>
      <c r="AO1603" s="397"/>
      <c r="AP1603" s="397"/>
      <c r="AQ1603" s="397"/>
      <c r="AR1603" s="397"/>
      <c r="AS1603" s="397"/>
      <c r="AT1603" s="397"/>
      <c r="AU1603" s="397"/>
      <c r="AV1603" s="397"/>
      <c r="AW1603" s="397"/>
      <c r="AX1603" s="397"/>
      <c r="AY1603" s="397"/>
      <c r="AZ1603" s="397"/>
      <c r="BA1603" s="553"/>
      <c r="BB1603" s="397"/>
      <c r="BC1603" s="397"/>
      <c r="BD1603" s="397"/>
      <c r="BE1603" s="397"/>
      <c r="BF1603" s="397"/>
      <c r="BG1603" s="397"/>
      <c r="BH1603" s="397"/>
      <c r="BI1603" s="397"/>
      <c r="BJ1603" s="397"/>
      <c r="BK1603" s="397"/>
    </row>
    <row r="1604" spans="2:63" x14ac:dyDescent="0.35">
      <c r="B1604" s="80"/>
      <c r="C1604" s="119"/>
      <c r="D1604" s="119"/>
      <c r="E1604" s="202"/>
      <c r="F1604" s="119"/>
      <c r="G1604" s="120"/>
      <c r="H1604" s="41"/>
      <c r="I1604" s="41"/>
      <c r="J1604" s="944">
        <f t="shared" si="186"/>
        <v>0</v>
      </c>
      <c r="K1604" s="292">
        <f t="shared" si="187"/>
        <v>0</v>
      </c>
      <c r="L1604" s="327">
        <f>IF(I1604&lt;(INDEX(Lookup!$U$2:$U$10,MATCH($D$45,Lookup!$S$2:$S$10,0))),0,365)</f>
        <v>0</v>
      </c>
      <c r="M1604" s="292">
        <f t="shared" si="185"/>
        <v>0</v>
      </c>
      <c r="N1604" s="371"/>
      <c r="O1604" s="150"/>
      <c r="P1604" s="397"/>
      <c r="Q1604" s="555"/>
      <c r="R1604" s="576">
        <f t="shared" si="188"/>
        <v>0</v>
      </c>
      <c r="S1604" s="576">
        <f t="shared" si="189"/>
        <v>0</v>
      </c>
      <c r="T1604" s="576">
        <f t="shared" si="190"/>
        <v>0</v>
      </c>
      <c r="U1604" s="576">
        <f t="shared" si="191"/>
        <v>0</v>
      </c>
      <c r="V1604" s="553"/>
      <c r="W1604" s="553"/>
      <c r="X1604" s="553"/>
      <c r="Y1604" s="553"/>
      <c r="Z1604" s="397"/>
      <c r="AA1604" s="397"/>
      <c r="AB1604" s="397"/>
      <c r="AC1604" s="397"/>
      <c r="AD1604" s="397"/>
      <c r="AE1604" s="397"/>
      <c r="AF1604" s="397"/>
      <c r="AG1604" s="397"/>
      <c r="AH1604" s="397"/>
      <c r="AI1604" s="397"/>
      <c r="AJ1604" s="397"/>
      <c r="AK1604" s="397"/>
      <c r="AL1604" s="397"/>
      <c r="AM1604" s="397"/>
      <c r="AN1604" s="397"/>
      <c r="AO1604" s="397"/>
      <c r="AP1604" s="397"/>
      <c r="AQ1604" s="397"/>
      <c r="AR1604" s="397"/>
      <c r="AS1604" s="397"/>
      <c r="AT1604" s="397"/>
      <c r="AU1604" s="397"/>
      <c r="AV1604" s="397"/>
      <c r="AW1604" s="397"/>
      <c r="AX1604" s="397"/>
      <c r="AY1604" s="397"/>
      <c r="AZ1604" s="397"/>
      <c r="BA1604" s="553"/>
      <c r="BB1604" s="397"/>
      <c r="BC1604" s="397"/>
      <c r="BD1604" s="397"/>
      <c r="BE1604" s="397"/>
      <c r="BF1604" s="397"/>
      <c r="BG1604" s="397"/>
      <c r="BH1604" s="397"/>
      <c r="BI1604" s="397"/>
      <c r="BJ1604" s="397"/>
      <c r="BK1604" s="397"/>
    </row>
    <row r="1605" spans="2:63" x14ac:dyDescent="0.35">
      <c r="B1605" s="80"/>
      <c r="C1605" s="119"/>
      <c r="D1605" s="119"/>
      <c r="E1605" s="202"/>
      <c r="F1605" s="119"/>
      <c r="G1605" s="120"/>
      <c r="H1605" s="41"/>
      <c r="I1605" s="41"/>
      <c r="J1605" s="944">
        <f t="shared" si="186"/>
        <v>0</v>
      </c>
      <c r="K1605" s="292">
        <f t="shared" si="187"/>
        <v>0</v>
      </c>
      <c r="L1605" s="327">
        <f>IF(I1605&lt;(INDEX(Lookup!$U$2:$U$10,MATCH($D$45,Lookup!$S$2:$S$10,0))),0,365)</f>
        <v>0</v>
      </c>
      <c r="M1605" s="292">
        <f t="shared" si="185"/>
        <v>0</v>
      </c>
      <c r="N1605" s="371"/>
      <c r="O1605" s="150"/>
      <c r="P1605" s="397"/>
      <c r="Q1605" s="555"/>
      <c r="R1605" s="576">
        <f t="shared" si="188"/>
        <v>0</v>
      </c>
      <c r="S1605" s="576">
        <f t="shared" si="189"/>
        <v>0</v>
      </c>
      <c r="T1605" s="576">
        <f t="shared" si="190"/>
        <v>0</v>
      </c>
      <c r="U1605" s="576">
        <f t="shared" si="191"/>
        <v>0</v>
      </c>
      <c r="V1605" s="553"/>
      <c r="W1605" s="553"/>
      <c r="X1605" s="553"/>
      <c r="Y1605" s="553"/>
      <c r="Z1605" s="397"/>
      <c r="AA1605" s="397"/>
      <c r="AB1605" s="397"/>
      <c r="AC1605" s="397"/>
      <c r="AD1605" s="397"/>
      <c r="AE1605" s="397"/>
      <c r="AF1605" s="397"/>
      <c r="AG1605" s="397"/>
      <c r="AH1605" s="397"/>
      <c r="AI1605" s="397"/>
      <c r="AJ1605" s="397"/>
      <c r="AK1605" s="397"/>
      <c r="AL1605" s="397"/>
      <c r="AM1605" s="397"/>
      <c r="AN1605" s="397"/>
      <c r="AO1605" s="397"/>
      <c r="AP1605" s="397"/>
      <c r="AQ1605" s="397"/>
      <c r="AR1605" s="397"/>
      <c r="AS1605" s="397"/>
      <c r="AT1605" s="397"/>
      <c r="AU1605" s="397"/>
      <c r="AV1605" s="397"/>
      <c r="AW1605" s="397"/>
      <c r="AX1605" s="397"/>
      <c r="AY1605" s="397"/>
      <c r="AZ1605" s="397"/>
      <c r="BA1605" s="553"/>
      <c r="BB1605" s="397"/>
      <c r="BC1605" s="397"/>
      <c r="BD1605" s="397"/>
      <c r="BE1605" s="397"/>
      <c r="BF1605" s="397"/>
      <c r="BG1605" s="397"/>
      <c r="BH1605" s="397"/>
      <c r="BI1605" s="397"/>
      <c r="BJ1605" s="397"/>
      <c r="BK1605" s="397"/>
    </row>
    <row r="1606" spans="2:63" x14ac:dyDescent="0.35">
      <c r="B1606" s="80"/>
      <c r="C1606" s="119"/>
      <c r="D1606" s="119"/>
      <c r="E1606" s="202"/>
      <c r="F1606" s="119"/>
      <c r="G1606" s="120"/>
      <c r="H1606" s="41"/>
      <c r="I1606" s="41"/>
      <c r="J1606" s="944">
        <f t="shared" si="186"/>
        <v>0</v>
      </c>
      <c r="K1606" s="292">
        <f t="shared" si="187"/>
        <v>0</v>
      </c>
      <c r="L1606" s="327">
        <f>IF(I1606&lt;(INDEX(Lookup!$U$2:$U$10,MATCH($D$45,Lookup!$S$2:$S$10,0))),0,365)</f>
        <v>0</v>
      </c>
      <c r="M1606" s="292">
        <f t="shared" si="185"/>
        <v>0</v>
      </c>
      <c r="N1606" s="371"/>
      <c r="O1606" s="150"/>
      <c r="P1606" s="397"/>
      <c r="Q1606" s="555"/>
      <c r="R1606" s="576">
        <f t="shared" si="188"/>
        <v>0</v>
      </c>
      <c r="S1606" s="576">
        <f t="shared" si="189"/>
        <v>0</v>
      </c>
      <c r="T1606" s="576">
        <f t="shared" si="190"/>
        <v>0</v>
      </c>
      <c r="U1606" s="576">
        <f t="shared" si="191"/>
        <v>0</v>
      </c>
      <c r="V1606" s="553"/>
      <c r="W1606" s="553"/>
      <c r="X1606" s="553"/>
      <c r="Y1606" s="553"/>
      <c r="Z1606" s="397"/>
      <c r="AA1606" s="397"/>
      <c r="AB1606" s="397"/>
      <c r="AC1606" s="397"/>
      <c r="AD1606" s="397"/>
      <c r="AE1606" s="397"/>
      <c r="AF1606" s="397"/>
      <c r="AG1606" s="397"/>
      <c r="AH1606" s="397"/>
      <c r="AI1606" s="397"/>
      <c r="AJ1606" s="397"/>
      <c r="AK1606" s="397"/>
      <c r="AL1606" s="397"/>
      <c r="AM1606" s="397"/>
      <c r="AN1606" s="397"/>
      <c r="AO1606" s="397"/>
      <c r="AP1606" s="397"/>
      <c r="AQ1606" s="397"/>
      <c r="AR1606" s="397"/>
      <c r="AS1606" s="397"/>
      <c r="AT1606" s="397"/>
      <c r="AU1606" s="397"/>
      <c r="AV1606" s="397"/>
      <c r="AW1606" s="397"/>
      <c r="AX1606" s="397"/>
      <c r="AY1606" s="397"/>
      <c r="AZ1606" s="397"/>
      <c r="BA1606" s="553"/>
      <c r="BB1606" s="397"/>
      <c r="BC1606" s="397"/>
      <c r="BD1606" s="397"/>
      <c r="BE1606" s="397"/>
      <c r="BF1606" s="397"/>
      <c r="BG1606" s="397"/>
      <c r="BH1606" s="397"/>
      <c r="BI1606" s="397"/>
      <c r="BJ1606" s="397"/>
      <c r="BK1606" s="397"/>
    </row>
    <row r="1607" spans="2:63" x14ac:dyDescent="0.35">
      <c r="B1607" s="80"/>
      <c r="C1607" s="119"/>
      <c r="D1607" s="119"/>
      <c r="E1607" s="202"/>
      <c r="F1607" s="119"/>
      <c r="G1607" s="120"/>
      <c r="H1607" s="41"/>
      <c r="I1607" s="41"/>
      <c r="J1607" s="944">
        <f t="shared" si="186"/>
        <v>0</v>
      </c>
      <c r="K1607" s="292">
        <f t="shared" si="187"/>
        <v>0</v>
      </c>
      <c r="L1607" s="327">
        <f>IF(I1607&lt;(INDEX(Lookup!$U$2:$U$10,MATCH($D$45,Lookup!$S$2:$S$10,0))),0,365)</f>
        <v>0</v>
      </c>
      <c r="M1607" s="292">
        <f t="shared" si="185"/>
        <v>0</v>
      </c>
      <c r="N1607" s="371"/>
      <c r="O1607" s="150"/>
      <c r="P1607" s="397"/>
      <c r="Q1607" s="555"/>
      <c r="R1607" s="576">
        <f t="shared" si="188"/>
        <v>0</v>
      </c>
      <c r="S1607" s="576">
        <f t="shared" si="189"/>
        <v>0</v>
      </c>
      <c r="T1607" s="576">
        <f t="shared" si="190"/>
        <v>0</v>
      </c>
      <c r="U1607" s="576">
        <f t="shared" si="191"/>
        <v>0</v>
      </c>
      <c r="V1607" s="553"/>
      <c r="W1607" s="553"/>
      <c r="X1607" s="553"/>
      <c r="Y1607" s="553"/>
      <c r="Z1607" s="397"/>
      <c r="AA1607" s="397"/>
      <c r="AB1607" s="397"/>
      <c r="AC1607" s="397"/>
      <c r="AD1607" s="397"/>
      <c r="AE1607" s="397"/>
      <c r="AF1607" s="397"/>
      <c r="AG1607" s="397"/>
      <c r="AH1607" s="397"/>
      <c r="AI1607" s="397"/>
      <c r="AJ1607" s="397"/>
      <c r="AK1607" s="397"/>
      <c r="AL1607" s="397"/>
      <c r="AM1607" s="397"/>
      <c r="AN1607" s="397"/>
      <c r="AO1607" s="397"/>
      <c r="AP1607" s="397"/>
      <c r="AQ1607" s="397"/>
      <c r="AR1607" s="397"/>
      <c r="AS1607" s="397"/>
      <c r="AT1607" s="397"/>
      <c r="AU1607" s="397"/>
      <c r="AV1607" s="397"/>
      <c r="AW1607" s="397"/>
      <c r="AX1607" s="397"/>
      <c r="AY1607" s="397"/>
      <c r="AZ1607" s="397"/>
      <c r="BA1607" s="553"/>
      <c r="BB1607" s="397"/>
      <c r="BC1607" s="397"/>
      <c r="BD1607" s="397"/>
      <c r="BE1607" s="397"/>
      <c r="BF1607" s="397"/>
      <c r="BG1607" s="397"/>
      <c r="BH1607" s="397"/>
      <c r="BI1607" s="397"/>
      <c r="BJ1607" s="397"/>
      <c r="BK1607" s="397"/>
    </row>
    <row r="1608" spans="2:63" x14ac:dyDescent="0.35">
      <c r="B1608" s="80"/>
      <c r="C1608" s="119"/>
      <c r="D1608" s="119"/>
      <c r="E1608" s="202"/>
      <c r="F1608" s="119"/>
      <c r="G1608" s="120"/>
      <c r="H1608" s="41"/>
      <c r="I1608" s="41"/>
      <c r="J1608" s="944">
        <f t="shared" si="186"/>
        <v>0</v>
      </c>
      <c r="K1608" s="292">
        <f t="shared" si="187"/>
        <v>0</v>
      </c>
      <c r="L1608" s="327">
        <f>IF(I1608&lt;(INDEX(Lookup!$U$2:$U$10,MATCH($D$45,Lookup!$S$2:$S$10,0))),0,365)</f>
        <v>0</v>
      </c>
      <c r="M1608" s="292">
        <f t="shared" si="185"/>
        <v>0</v>
      </c>
      <c r="N1608" s="371"/>
      <c r="O1608" s="150"/>
      <c r="P1608" s="397"/>
      <c r="Q1608" s="555"/>
      <c r="R1608" s="576">
        <f t="shared" si="188"/>
        <v>0</v>
      </c>
      <c r="S1608" s="576">
        <f t="shared" si="189"/>
        <v>0</v>
      </c>
      <c r="T1608" s="576">
        <f t="shared" si="190"/>
        <v>0</v>
      </c>
      <c r="U1608" s="576">
        <f t="shared" si="191"/>
        <v>0</v>
      </c>
      <c r="V1608" s="553"/>
      <c r="W1608" s="553"/>
      <c r="X1608" s="553"/>
      <c r="Y1608" s="553"/>
      <c r="Z1608" s="397"/>
      <c r="AA1608" s="397"/>
      <c r="AB1608" s="397"/>
      <c r="AC1608" s="397"/>
      <c r="AD1608" s="397"/>
      <c r="AE1608" s="397"/>
      <c r="AF1608" s="397"/>
      <c r="AG1608" s="397"/>
      <c r="AH1608" s="397"/>
      <c r="AI1608" s="397"/>
      <c r="AJ1608" s="397"/>
      <c r="AK1608" s="397"/>
      <c r="AL1608" s="397"/>
      <c r="AM1608" s="397"/>
      <c r="AN1608" s="397"/>
      <c r="AO1608" s="397"/>
      <c r="AP1608" s="397"/>
      <c r="AQ1608" s="397"/>
      <c r="AR1608" s="397"/>
      <c r="AS1608" s="397"/>
      <c r="AT1608" s="397"/>
      <c r="AU1608" s="397"/>
      <c r="AV1608" s="397"/>
      <c r="AW1608" s="397"/>
      <c r="AX1608" s="397"/>
      <c r="AY1608" s="397"/>
      <c r="AZ1608" s="397"/>
      <c r="BA1608" s="553"/>
      <c r="BB1608" s="397"/>
      <c r="BC1608" s="397"/>
      <c r="BD1608" s="397"/>
      <c r="BE1608" s="397"/>
      <c r="BF1608" s="397"/>
      <c r="BG1608" s="397"/>
      <c r="BH1608" s="397"/>
      <c r="BI1608" s="397"/>
      <c r="BJ1608" s="397"/>
      <c r="BK1608" s="397"/>
    </row>
    <row r="1609" spans="2:63" x14ac:dyDescent="0.35">
      <c r="B1609" s="80"/>
      <c r="C1609" s="119"/>
      <c r="D1609" s="119"/>
      <c r="E1609" s="202"/>
      <c r="F1609" s="119"/>
      <c r="G1609" s="120"/>
      <c r="H1609" s="41"/>
      <c r="I1609" s="41"/>
      <c r="J1609" s="944">
        <f t="shared" si="186"/>
        <v>0</v>
      </c>
      <c r="K1609" s="292">
        <f t="shared" si="187"/>
        <v>0</v>
      </c>
      <c r="L1609" s="327">
        <f>IF(I1609&lt;(INDEX(Lookup!$U$2:$U$10,MATCH($D$45,Lookup!$S$2:$S$10,0))),0,365)</f>
        <v>0</v>
      </c>
      <c r="M1609" s="292">
        <f t="shared" si="185"/>
        <v>0</v>
      </c>
      <c r="N1609" s="371"/>
      <c r="O1609" s="150"/>
      <c r="P1609" s="397"/>
      <c r="Q1609" s="555"/>
      <c r="R1609" s="576">
        <f t="shared" si="188"/>
        <v>0</v>
      </c>
      <c r="S1609" s="576">
        <f t="shared" si="189"/>
        <v>0</v>
      </c>
      <c r="T1609" s="576">
        <f t="shared" si="190"/>
        <v>0</v>
      </c>
      <c r="U1609" s="576">
        <f t="shared" si="191"/>
        <v>0</v>
      </c>
      <c r="V1609" s="553"/>
      <c r="W1609" s="553"/>
      <c r="X1609" s="553"/>
      <c r="Y1609" s="553"/>
      <c r="Z1609" s="397"/>
      <c r="AA1609" s="397"/>
      <c r="AB1609" s="397"/>
      <c r="AC1609" s="397"/>
      <c r="AD1609" s="397"/>
      <c r="AE1609" s="397"/>
      <c r="AF1609" s="397"/>
      <c r="AG1609" s="397"/>
      <c r="AH1609" s="397"/>
      <c r="AI1609" s="397"/>
      <c r="AJ1609" s="397"/>
      <c r="AK1609" s="397"/>
      <c r="AL1609" s="397"/>
      <c r="AM1609" s="397"/>
      <c r="AN1609" s="397"/>
      <c r="AO1609" s="397"/>
      <c r="AP1609" s="397"/>
      <c r="AQ1609" s="397"/>
      <c r="AR1609" s="397"/>
      <c r="AS1609" s="397"/>
      <c r="AT1609" s="397"/>
      <c r="AU1609" s="397"/>
      <c r="AV1609" s="397"/>
      <c r="AW1609" s="397"/>
      <c r="AX1609" s="397"/>
      <c r="AY1609" s="397"/>
      <c r="AZ1609" s="397"/>
      <c r="BA1609" s="553"/>
      <c r="BB1609" s="397"/>
      <c r="BC1609" s="397"/>
      <c r="BD1609" s="397"/>
      <c r="BE1609" s="397"/>
      <c r="BF1609" s="397"/>
      <c r="BG1609" s="397"/>
      <c r="BH1609" s="397"/>
      <c r="BI1609" s="397"/>
      <c r="BJ1609" s="397"/>
      <c r="BK1609" s="397"/>
    </row>
    <row r="1610" spans="2:63" x14ac:dyDescent="0.35">
      <c r="B1610" s="80"/>
      <c r="C1610" s="119"/>
      <c r="D1610" s="119"/>
      <c r="E1610" s="202"/>
      <c r="F1610" s="119"/>
      <c r="G1610" s="120"/>
      <c r="H1610" s="41"/>
      <c r="I1610" s="41"/>
      <c r="J1610" s="944">
        <f t="shared" si="186"/>
        <v>0</v>
      </c>
      <c r="K1610" s="292">
        <f t="shared" si="187"/>
        <v>0</v>
      </c>
      <c r="L1610" s="327">
        <f>IF(I1610&lt;(INDEX(Lookup!$U$2:$U$10,MATCH($D$45,Lookup!$S$2:$S$10,0))),0,365)</f>
        <v>0</v>
      </c>
      <c r="M1610" s="292">
        <f t="shared" si="185"/>
        <v>0</v>
      </c>
      <c r="N1610" s="371"/>
      <c r="O1610" s="150"/>
      <c r="P1610" s="397"/>
      <c r="Q1610" s="555"/>
      <c r="R1610" s="576">
        <f t="shared" si="188"/>
        <v>0</v>
      </c>
      <c r="S1610" s="576">
        <f t="shared" si="189"/>
        <v>0</v>
      </c>
      <c r="T1610" s="576">
        <f t="shared" si="190"/>
        <v>0</v>
      </c>
      <c r="U1610" s="576">
        <f t="shared" si="191"/>
        <v>0</v>
      </c>
      <c r="V1610" s="553"/>
      <c r="W1610" s="553"/>
      <c r="X1610" s="553"/>
      <c r="Y1610" s="553"/>
      <c r="Z1610" s="397"/>
      <c r="AA1610" s="397"/>
      <c r="AB1610" s="397"/>
      <c r="AC1610" s="397"/>
      <c r="AD1610" s="397"/>
      <c r="AE1610" s="397"/>
      <c r="AF1610" s="397"/>
      <c r="AG1610" s="397"/>
      <c r="AH1610" s="397"/>
      <c r="AI1610" s="397"/>
      <c r="AJ1610" s="397"/>
      <c r="AK1610" s="397"/>
      <c r="AL1610" s="397"/>
      <c r="AM1610" s="397"/>
      <c r="AN1610" s="397"/>
      <c r="AO1610" s="397"/>
      <c r="AP1610" s="397"/>
      <c r="AQ1610" s="397"/>
      <c r="AR1610" s="397"/>
      <c r="AS1610" s="397"/>
      <c r="AT1610" s="397"/>
      <c r="AU1610" s="397"/>
      <c r="AV1610" s="397"/>
      <c r="AW1610" s="397"/>
      <c r="AX1610" s="397"/>
      <c r="AY1610" s="397"/>
      <c r="AZ1610" s="397"/>
      <c r="BA1610" s="553"/>
      <c r="BB1610" s="397"/>
      <c r="BC1610" s="397"/>
      <c r="BD1610" s="397"/>
      <c r="BE1610" s="397"/>
      <c r="BF1610" s="397"/>
      <c r="BG1610" s="397"/>
      <c r="BH1610" s="397"/>
      <c r="BI1610" s="397"/>
      <c r="BJ1610" s="397"/>
      <c r="BK1610" s="397"/>
    </row>
    <row r="1611" spans="2:63" x14ac:dyDescent="0.35">
      <c r="B1611" s="80"/>
      <c r="C1611" s="119"/>
      <c r="D1611" s="119"/>
      <c r="E1611" s="202"/>
      <c r="F1611" s="119"/>
      <c r="G1611" s="120"/>
      <c r="H1611" s="41"/>
      <c r="I1611" s="41"/>
      <c r="J1611" s="944">
        <f t="shared" si="186"/>
        <v>0</v>
      </c>
      <c r="K1611" s="292">
        <f t="shared" si="187"/>
        <v>0</v>
      </c>
      <c r="L1611" s="327">
        <f>IF(I1611&lt;(INDEX(Lookup!$U$2:$U$10,MATCH($D$45,Lookup!$S$2:$S$10,0))),0,365)</f>
        <v>0</v>
      </c>
      <c r="M1611" s="292">
        <f t="shared" si="185"/>
        <v>0</v>
      </c>
      <c r="N1611" s="371"/>
      <c r="O1611" s="150"/>
      <c r="P1611" s="397"/>
      <c r="Q1611" s="555"/>
      <c r="R1611" s="576">
        <f t="shared" si="188"/>
        <v>0</v>
      </c>
      <c r="S1611" s="576">
        <f t="shared" si="189"/>
        <v>0</v>
      </c>
      <c r="T1611" s="576">
        <f t="shared" si="190"/>
        <v>0</v>
      </c>
      <c r="U1611" s="576">
        <f t="shared" si="191"/>
        <v>0</v>
      </c>
      <c r="V1611" s="553"/>
      <c r="W1611" s="553"/>
      <c r="X1611" s="553"/>
      <c r="Y1611" s="553"/>
      <c r="Z1611" s="397"/>
      <c r="AA1611" s="397"/>
      <c r="AB1611" s="397"/>
      <c r="AC1611" s="397"/>
      <c r="AD1611" s="397"/>
      <c r="AE1611" s="397"/>
      <c r="AF1611" s="397"/>
      <c r="AG1611" s="397"/>
      <c r="AH1611" s="397"/>
      <c r="AI1611" s="397"/>
      <c r="AJ1611" s="397"/>
      <c r="AK1611" s="397"/>
      <c r="AL1611" s="397"/>
      <c r="AM1611" s="397"/>
      <c r="AN1611" s="397"/>
      <c r="AO1611" s="397"/>
      <c r="AP1611" s="397"/>
      <c r="AQ1611" s="397"/>
      <c r="AR1611" s="397"/>
      <c r="AS1611" s="397"/>
      <c r="AT1611" s="397"/>
      <c r="AU1611" s="397"/>
      <c r="AV1611" s="397"/>
      <c r="AW1611" s="397"/>
      <c r="AX1611" s="397"/>
      <c r="AY1611" s="397"/>
      <c r="AZ1611" s="397"/>
      <c r="BA1611" s="553"/>
      <c r="BB1611" s="397"/>
      <c r="BC1611" s="397"/>
      <c r="BD1611" s="397"/>
      <c r="BE1611" s="397"/>
      <c r="BF1611" s="397"/>
      <c r="BG1611" s="397"/>
      <c r="BH1611" s="397"/>
      <c r="BI1611" s="397"/>
      <c r="BJ1611" s="397"/>
      <c r="BK1611" s="397"/>
    </row>
    <row r="1612" spans="2:63" x14ac:dyDescent="0.35">
      <c r="B1612" s="80"/>
      <c r="C1612" s="119"/>
      <c r="D1612" s="119"/>
      <c r="E1612" s="202"/>
      <c r="F1612" s="119"/>
      <c r="G1612" s="120"/>
      <c r="H1612" s="41"/>
      <c r="I1612" s="41"/>
      <c r="J1612" s="944">
        <f t="shared" si="186"/>
        <v>0</v>
      </c>
      <c r="K1612" s="292">
        <f t="shared" si="187"/>
        <v>0</v>
      </c>
      <c r="L1612" s="327">
        <f>IF(I1612&lt;(INDEX(Lookup!$U$2:$U$10,MATCH($D$45,Lookup!$S$2:$S$10,0))),0,365)</f>
        <v>0</v>
      </c>
      <c r="M1612" s="292">
        <f t="shared" si="185"/>
        <v>0</v>
      </c>
      <c r="N1612" s="371"/>
      <c r="O1612" s="150"/>
      <c r="P1612" s="397"/>
      <c r="Q1612" s="555"/>
      <c r="R1612" s="576">
        <f t="shared" si="188"/>
        <v>0</v>
      </c>
      <c r="S1612" s="576">
        <f t="shared" si="189"/>
        <v>0</v>
      </c>
      <c r="T1612" s="576">
        <f t="shared" si="190"/>
        <v>0</v>
      </c>
      <c r="U1612" s="576">
        <f t="shared" si="191"/>
        <v>0</v>
      </c>
      <c r="V1612" s="553"/>
      <c r="W1612" s="553"/>
      <c r="X1612" s="553"/>
      <c r="Y1612" s="553"/>
      <c r="Z1612" s="397"/>
      <c r="AA1612" s="397"/>
      <c r="AB1612" s="397"/>
      <c r="AC1612" s="397"/>
      <c r="AD1612" s="397"/>
      <c r="AE1612" s="397"/>
      <c r="AF1612" s="397"/>
      <c r="AG1612" s="397"/>
      <c r="AH1612" s="397"/>
      <c r="AI1612" s="397"/>
      <c r="AJ1612" s="397"/>
      <c r="AK1612" s="397"/>
      <c r="AL1612" s="397"/>
      <c r="AM1612" s="397"/>
      <c r="AN1612" s="397"/>
      <c r="AO1612" s="397"/>
      <c r="AP1612" s="397"/>
      <c r="AQ1612" s="397"/>
      <c r="AR1612" s="397"/>
      <c r="AS1612" s="397"/>
      <c r="AT1612" s="397"/>
      <c r="AU1612" s="397"/>
      <c r="AV1612" s="397"/>
      <c r="AW1612" s="397"/>
      <c r="AX1612" s="397"/>
      <c r="AY1612" s="397"/>
      <c r="AZ1612" s="397"/>
      <c r="BA1612" s="553"/>
      <c r="BB1612" s="397"/>
      <c r="BC1612" s="397"/>
      <c r="BD1612" s="397"/>
      <c r="BE1612" s="397"/>
      <c r="BF1612" s="397"/>
      <c r="BG1612" s="397"/>
      <c r="BH1612" s="397"/>
      <c r="BI1612" s="397"/>
      <c r="BJ1612" s="397"/>
      <c r="BK1612" s="397"/>
    </row>
    <row r="1613" spans="2:63" x14ac:dyDescent="0.35">
      <c r="B1613" s="80"/>
      <c r="C1613" s="119"/>
      <c r="D1613" s="119"/>
      <c r="E1613" s="202"/>
      <c r="F1613" s="119"/>
      <c r="G1613" s="120"/>
      <c r="H1613" s="41"/>
      <c r="I1613" s="41"/>
      <c r="J1613" s="944">
        <f t="shared" si="186"/>
        <v>0</v>
      </c>
      <c r="K1613" s="292">
        <f t="shared" si="187"/>
        <v>0</v>
      </c>
      <c r="L1613" s="327">
        <f>IF(I1613&lt;(INDEX(Lookup!$U$2:$U$10,MATCH($D$45,Lookup!$S$2:$S$10,0))),0,365)</f>
        <v>0</v>
      </c>
      <c r="M1613" s="292">
        <f t="shared" si="185"/>
        <v>0</v>
      </c>
      <c r="N1613" s="371"/>
      <c r="O1613" s="150"/>
      <c r="P1613" s="397"/>
      <c r="Q1613" s="555"/>
      <c r="R1613" s="576">
        <f t="shared" si="188"/>
        <v>0</v>
      </c>
      <c r="S1613" s="576">
        <f t="shared" si="189"/>
        <v>0</v>
      </c>
      <c r="T1613" s="576">
        <f t="shared" si="190"/>
        <v>0</v>
      </c>
      <c r="U1613" s="576">
        <f t="shared" si="191"/>
        <v>0</v>
      </c>
      <c r="V1613" s="553"/>
      <c r="W1613" s="553"/>
      <c r="X1613" s="553"/>
      <c r="Y1613" s="553"/>
      <c r="Z1613" s="397"/>
      <c r="AA1613" s="397"/>
      <c r="AB1613" s="397"/>
      <c r="AC1613" s="397"/>
      <c r="AD1613" s="397"/>
      <c r="AE1613" s="397"/>
      <c r="AF1613" s="397"/>
      <c r="AG1613" s="397"/>
      <c r="AH1613" s="397"/>
      <c r="AI1613" s="397"/>
      <c r="AJ1613" s="397"/>
      <c r="AK1613" s="397"/>
      <c r="AL1613" s="397"/>
      <c r="AM1613" s="397"/>
      <c r="AN1613" s="397"/>
      <c r="AO1613" s="397"/>
      <c r="AP1613" s="397"/>
      <c r="AQ1613" s="397"/>
      <c r="AR1613" s="397"/>
      <c r="AS1613" s="397"/>
      <c r="AT1613" s="397"/>
      <c r="AU1613" s="397"/>
      <c r="AV1613" s="397"/>
      <c r="AW1613" s="397"/>
      <c r="AX1613" s="397"/>
      <c r="AY1613" s="397"/>
      <c r="AZ1613" s="397"/>
      <c r="BA1613" s="553"/>
      <c r="BB1613" s="397"/>
      <c r="BC1613" s="397"/>
      <c r="BD1613" s="397"/>
      <c r="BE1613" s="397"/>
      <c r="BF1613" s="397"/>
      <c r="BG1613" s="397"/>
      <c r="BH1613" s="397"/>
      <c r="BI1613" s="397"/>
      <c r="BJ1613" s="397"/>
      <c r="BK1613" s="397"/>
    </row>
    <row r="1614" spans="2:63" x14ac:dyDescent="0.35">
      <c r="B1614" s="80"/>
      <c r="C1614" s="119"/>
      <c r="D1614" s="119"/>
      <c r="E1614" s="202"/>
      <c r="F1614" s="119"/>
      <c r="G1614" s="120"/>
      <c r="H1614" s="41"/>
      <c r="I1614" s="41"/>
      <c r="J1614" s="944">
        <f t="shared" si="186"/>
        <v>0</v>
      </c>
      <c r="K1614" s="292">
        <f t="shared" si="187"/>
        <v>0</v>
      </c>
      <c r="L1614" s="327">
        <f>IF(I1614&lt;(INDEX(Lookup!$U$2:$U$10,MATCH($D$45,Lookup!$S$2:$S$10,0))),0,365)</f>
        <v>0</v>
      </c>
      <c r="M1614" s="292">
        <f t="shared" si="185"/>
        <v>0</v>
      </c>
      <c r="N1614" s="371"/>
      <c r="O1614" s="150"/>
      <c r="P1614" s="397"/>
      <c r="Q1614" s="555"/>
      <c r="R1614" s="576">
        <f t="shared" si="188"/>
        <v>0</v>
      </c>
      <c r="S1614" s="576">
        <f t="shared" si="189"/>
        <v>0</v>
      </c>
      <c r="T1614" s="576">
        <f t="shared" si="190"/>
        <v>0</v>
      </c>
      <c r="U1614" s="576">
        <f t="shared" si="191"/>
        <v>0</v>
      </c>
      <c r="V1614" s="553"/>
      <c r="W1614" s="553"/>
      <c r="X1614" s="553"/>
      <c r="Y1614" s="553"/>
      <c r="Z1614" s="397"/>
      <c r="AA1614" s="397"/>
      <c r="AB1614" s="397"/>
      <c r="AC1614" s="397"/>
      <c r="AD1614" s="397"/>
      <c r="AE1614" s="397"/>
      <c r="AF1614" s="397"/>
      <c r="AG1614" s="397"/>
      <c r="AH1614" s="397"/>
      <c r="AI1614" s="397"/>
      <c r="AJ1614" s="397"/>
      <c r="AK1614" s="397"/>
      <c r="AL1614" s="397"/>
      <c r="AM1614" s="397"/>
      <c r="AN1614" s="397"/>
      <c r="AO1614" s="397"/>
      <c r="AP1614" s="397"/>
      <c r="AQ1614" s="397"/>
      <c r="AR1614" s="397"/>
      <c r="AS1614" s="397"/>
      <c r="AT1614" s="397"/>
      <c r="AU1614" s="397"/>
      <c r="AV1614" s="397"/>
      <c r="AW1614" s="397"/>
      <c r="AX1614" s="397"/>
      <c r="AY1614" s="397"/>
      <c r="AZ1614" s="397"/>
      <c r="BA1614" s="553"/>
      <c r="BB1614" s="397"/>
      <c r="BC1614" s="397"/>
      <c r="BD1614" s="397"/>
      <c r="BE1614" s="397"/>
      <c r="BF1614" s="397"/>
      <c r="BG1614" s="397"/>
      <c r="BH1614" s="397"/>
      <c r="BI1614" s="397"/>
      <c r="BJ1614" s="397"/>
      <c r="BK1614" s="397"/>
    </row>
    <row r="1615" spans="2:63" x14ac:dyDescent="0.35">
      <c r="B1615" s="80"/>
      <c r="C1615" s="119"/>
      <c r="D1615" s="119"/>
      <c r="E1615" s="202"/>
      <c r="F1615" s="119"/>
      <c r="G1615" s="120"/>
      <c r="H1615" s="41"/>
      <c r="I1615" s="41"/>
      <c r="J1615" s="944">
        <f t="shared" si="186"/>
        <v>0</v>
      </c>
      <c r="K1615" s="292">
        <f t="shared" si="187"/>
        <v>0</v>
      </c>
      <c r="L1615" s="327">
        <f>IF(I1615&lt;(INDEX(Lookup!$U$2:$U$10,MATCH($D$45,Lookup!$S$2:$S$10,0))),0,365)</f>
        <v>0</v>
      </c>
      <c r="M1615" s="292">
        <f t="shared" si="185"/>
        <v>0</v>
      </c>
      <c r="N1615" s="371"/>
      <c r="O1615" s="150"/>
      <c r="P1615" s="397"/>
      <c r="Q1615" s="555"/>
      <c r="R1615" s="576">
        <f t="shared" si="188"/>
        <v>0</v>
      </c>
      <c r="S1615" s="576">
        <f t="shared" si="189"/>
        <v>0</v>
      </c>
      <c r="T1615" s="576">
        <f t="shared" si="190"/>
        <v>0</v>
      </c>
      <c r="U1615" s="576">
        <f t="shared" si="191"/>
        <v>0</v>
      </c>
      <c r="V1615" s="553"/>
      <c r="W1615" s="553"/>
      <c r="X1615" s="553"/>
      <c r="Y1615" s="553"/>
      <c r="Z1615" s="397"/>
      <c r="AA1615" s="397"/>
      <c r="AB1615" s="397"/>
      <c r="AC1615" s="397"/>
      <c r="AD1615" s="397"/>
      <c r="AE1615" s="397"/>
      <c r="AF1615" s="397"/>
      <c r="AG1615" s="397"/>
      <c r="AH1615" s="397"/>
      <c r="AI1615" s="397"/>
      <c r="AJ1615" s="397"/>
      <c r="AK1615" s="397"/>
      <c r="AL1615" s="397"/>
      <c r="AM1615" s="397"/>
      <c r="AN1615" s="397"/>
      <c r="AO1615" s="397"/>
      <c r="AP1615" s="397"/>
      <c r="AQ1615" s="397"/>
      <c r="AR1615" s="397"/>
      <c r="AS1615" s="397"/>
      <c r="AT1615" s="397"/>
      <c r="AU1615" s="397"/>
      <c r="AV1615" s="397"/>
      <c r="AW1615" s="397"/>
      <c r="AX1615" s="397"/>
      <c r="AY1615" s="397"/>
      <c r="AZ1615" s="397"/>
      <c r="BA1615" s="553"/>
      <c r="BB1615" s="397"/>
      <c r="BC1615" s="397"/>
      <c r="BD1615" s="397"/>
      <c r="BE1615" s="397"/>
      <c r="BF1615" s="397"/>
      <c r="BG1615" s="397"/>
      <c r="BH1615" s="397"/>
      <c r="BI1615" s="397"/>
      <c r="BJ1615" s="397"/>
      <c r="BK1615" s="397"/>
    </row>
    <row r="1616" spans="2:63" x14ac:dyDescent="0.35">
      <c r="B1616" s="80"/>
      <c r="C1616" s="119"/>
      <c r="D1616" s="119"/>
      <c r="E1616" s="202"/>
      <c r="F1616" s="119"/>
      <c r="G1616" s="120"/>
      <c r="H1616" s="41"/>
      <c r="I1616" s="41"/>
      <c r="J1616" s="944">
        <f t="shared" si="186"/>
        <v>0</v>
      </c>
      <c r="K1616" s="292">
        <f t="shared" si="187"/>
        <v>0</v>
      </c>
      <c r="L1616" s="327">
        <f>IF(I1616&lt;(INDEX(Lookup!$U$2:$U$10,MATCH($D$45,Lookup!$S$2:$S$10,0))),0,365)</f>
        <v>0</v>
      </c>
      <c r="M1616" s="292">
        <f t="shared" si="185"/>
        <v>0</v>
      </c>
      <c r="N1616" s="371"/>
      <c r="O1616" s="150"/>
      <c r="P1616" s="397"/>
      <c r="Q1616" s="555"/>
      <c r="R1616" s="576">
        <f t="shared" si="188"/>
        <v>0</v>
      </c>
      <c r="S1616" s="576">
        <f t="shared" si="189"/>
        <v>0</v>
      </c>
      <c r="T1616" s="576">
        <f t="shared" si="190"/>
        <v>0</v>
      </c>
      <c r="U1616" s="576">
        <f t="shared" si="191"/>
        <v>0</v>
      </c>
      <c r="V1616" s="553"/>
      <c r="W1616" s="553"/>
      <c r="X1616" s="553"/>
      <c r="Y1616" s="553"/>
      <c r="Z1616" s="397"/>
      <c r="AA1616" s="397"/>
      <c r="AB1616" s="397"/>
      <c r="AC1616" s="397"/>
      <c r="AD1616" s="397"/>
      <c r="AE1616" s="397"/>
      <c r="AF1616" s="397"/>
      <c r="AG1616" s="397"/>
      <c r="AH1616" s="397"/>
      <c r="AI1616" s="397"/>
      <c r="AJ1616" s="397"/>
      <c r="AK1616" s="397"/>
      <c r="AL1616" s="397"/>
      <c r="AM1616" s="397"/>
      <c r="AN1616" s="397"/>
      <c r="AO1616" s="397"/>
      <c r="AP1616" s="397"/>
      <c r="AQ1616" s="397"/>
      <c r="AR1616" s="397"/>
      <c r="AS1616" s="397"/>
      <c r="AT1616" s="397"/>
      <c r="AU1616" s="397"/>
      <c r="AV1616" s="397"/>
      <c r="AW1616" s="397"/>
      <c r="AX1616" s="397"/>
      <c r="AY1616" s="397"/>
      <c r="AZ1616" s="397"/>
      <c r="BA1616" s="553"/>
      <c r="BB1616" s="397"/>
      <c r="BC1616" s="397"/>
      <c r="BD1616" s="397"/>
      <c r="BE1616" s="397"/>
      <c r="BF1616" s="397"/>
      <c r="BG1616" s="397"/>
      <c r="BH1616" s="397"/>
      <c r="BI1616" s="397"/>
      <c r="BJ1616" s="397"/>
      <c r="BK1616" s="397"/>
    </row>
    <row r="1617" spans="2:63" x14ac:dyDescent="0.35">
      <c r="B1617" s="80"/>
      <c r="C1617" s="119"/>
      <c r="D1617" s="119"/>
      <c r="E1617" s="202"/>
      <c r="F1617" s="119"/>
      <c r="G1617" s="120"/>
      <c r="H1617" s="41"/>
      <c r="I1617" s="41"/>
      <c r="J1617" s="944">
        <f t="shared" si="186"/>
        <v>0</v>
      </c>
      <c r="K1617" s="292">
        <f t="shared" si="187"/>
        <v>0</v>
      </c>
      <c r="L1617" s="327">
        <f>IF(I1617&lt;(INDEX(Lookup!$U$2:$U$10,MATCH($D$45,Lookup!$S$2:$S$10,0))),0,365)</f>
        <v>0</v>
      </c>
      <c r="M1617" s="292">
        <f t="shared" si="185"/>
        <v>0</v>
      </c>
      <c r="N1617" s="371"/>
      <c r="O1617" s="150"/>
      <c r="P1617" s="397"/>
      <c r="Q1617" s="555"/>
      <c r="R1617" s="576">
        <f t="shared" si="188"/>
        <v>0</v>
      </c>
      <c r="S1617" s="576">
        <f t="shared" si="189"/>
        <v>0</v>
      </c>
      <c r="T1617" s="576">
        <f t="shared" si="190"/>
        <v>0</v>
      </c>
      <c r="U1617" s="576">
        <f t="shared" si="191"/>
        <v>0</v>
      </c>
      <c r="V1617" s="553"/>
      <c r="W1617" s="553"/>
      <c r="X1617" s="553"/>
      <c r="Y1617" s="553"/>
      <c r="Z1617" s="397"/>
      <c r="AA1617" s="397"/>
      <c r="AB1617" s="397"/>
      <c r="AC1617" s="397"/>
      <c r="AD1617" s="397"/>
      <c r="AE1617" s="397"/>
      <c r="AF1617" s="397"/>
      <c r="AG1617" s="397"/>
      <c r="AH1617" s="397"/>
      <c r="AI1617" s="397"/>
      <c r="AJ1617" s="397"/>
      <c r="AK1617" s="397"/>
      <c r="AL1617" s="397"/>
      <c r="AM1617" s="397"/>
      <c r="AN1617" s="397"/>
      <c r="AO1617" s="397"/>
      <c r="AP1617" s="397"/>
      <c r="AQ1617" s="397"/>
      <c r="AR1617" s="397"/>
      <c r="AS1617" s="397"/>
      <c r="AT1617" s="397"/>
      <c r="AU1617" s="397"/>
      <c r="AV1617" s="397"/>
      <c r="AW1617" s="397"/>
      <c r="AX1617" s="397"/>
      <c r="AY1617" s="397"/>
      <c r="AZ1617" s="397"/>
      <c r="BA1617" s="553"/>
      <c r="BB1617" s="397"/>
      <c r="BC1617" s="397"/>
      <c r="BD1617" s="397"/>
      <c r="BE1617" s="397"/>
      <c r="BF1617" s="397"/>
      <c r="BG1617" s="397"/>
      <c r="BH1617" s="397"/>
      <c r="BI1617" s="397"/>
      <c r="BJ1617" s="397"/>
      <c r="BK1617" s="397"/>
    </row>
    <row r="1618" spans="2:63" x14ac:dyDescent="0.35">
      <c r="B1618" s="80"/>
      <c r="C1618" s="119"/>
      <c r="D1618" s="119"/>
      <c r="E1618" s="202"/>
      <c r="F1618" s="119"/>
      <c r="G1618" s="120"/>
      <c r="H1618" s="41"/>
      <c r="I1618" s="41"/>
      <c r="J1618" s="944">
        <f t="shared" si="186"/>
        <v>0</v>
      </c>
      <c r="K1618" s="292">
        <f t="shared" si="187"/>
        <v>0</v>
      </c>
      <c r="L1618" s="327">
        <f>IF(I1618&lt;(INDEX(Lookup!$U$2:$U$10,MATCH($D$45,Lookup!$S$2:$S$10,0))),0,365)</f>
        <v>0</v>
      </c>
      <c r="M1618" s="292">
        <f t="shared" si="185"/>
        <v>0</v>
      </c>
      <c r="N1618" s="371"/>
      <c r="O1618" s="150"/>
      <c r="P1618" s="397"/>
      <c r="Q1618" s="555"/>
      <c r="R1618" s="576">
        <f t="shared" si="188"/>
        <v>0</v>
      </c>
      <c r="S1618" s="576">
        <f t="shared" si="189"/>
        <v>0</v>
      </c>
      <c r="T1618" s="576">
        <f t="shared" si="190"/>
        <v>0</v>
      </c>
      <c r="U1618" s="576">
        <f t="shared" si="191"/>
        <v>0</v>
      </c>
      <c r="V1618" s="553"/>
      <c r="W1618" s="553"/>
      <c r="X1618" s="553"/>
      <c r="Y1618" s="553"/>
      <c r="Z1618" s="397"/>
      <c r="AA1618" s="397"/>
      <c r="AB1618" s="397"/>
      <c r="AC1618" s="397"/>
      <c r="AD1618" s="397"/>
      <c r="AE1618" s="397"/>
      <c r="AF1618" s="397"/>
      <c r="AG1618" s="397"/>
      <c r="AH1618" s="397"/>
      <c r="AI1618" s="397"/>
      <c r="AJ1618" s="397"/>
      <c r="AK1618" s="397"/>
      <c r="AL1618" s="397"/>
      <c r="AM1618" s="397"/>
      <c r="AN1618" s="397"/>
      <c r="AO1618" s="397"/>
      <c r="AP1618" s="397"/>
      <c r="AQ1618" s="397"/>
      <c r="AR1618" s="397"/>
      <c r="AS1618" s="397"/>
      <c r="AT1618" s="397"/>
      <c r="AU1618" s="397"/>
      <c r="AV1618" s="397"/>
      <c r="AW1618" s="397"/>
      <c r="AX1618" s="397"/>
      <c r="AY1618" s="397"/>
      <c r="AZ1618" s="397"/>
      <c r="BA1618" s="553"/>
      <c r="BB1618" s="397"/>
      <c r="BC1618" s="397"/>
      <c r="BD1618" s="397"/>
      <c r="BE1618" s="397"/>
      <c r="BF1618" s="397"/>
      <c r="BG1618" s="397"/>
      <c r="BH1618" s="397"/>
      <c r="BI1618" s="397"/>
      <c r="BJ1618" s="397"/>
      <c r="BK1618" s="397"/>
    </row>
    <row r="1619" spans="2:63" x14ac:dyDescent="0.35">
      <c r="B1619" s="80"/>
      <c r="C1619" s="119"/>
      <c r="D1619" s="119"/>
      <c r="E1619" s="202"/>
      <c r="F1619" s="119"/>
      <c r="G1619" s="120"/>
      <c r="H1619" s="41"/>
      <c r="I1619" s="41"/>
      <c r="J1619" s="944">
        <f t="shared" si="186"/>
        <v>0</v>
      </c>
      <c r="K1619" s="292">
        <f t="shared" si="187"/>
        <v>0</v>
      </c>
      <c r="L1619" s="327">
        <f>IF(I1619&lt;(INDEX(Lookup!$U$2:$U$10,MATCH($D$45,Lookup!$S$2:$S$10,0))),0,365)</f>
        <v>0</v>
      </c>
      <c r="M1619" s="292">
        <f t="shared" si="185"/>
        <v>0</v>
      </c>
      <c r="N1619" s="371"/>
      <c r="O1619" s="150"/>
      <c r="P1619" s="397"/>
      <c r="Q1619" s="555"/>
      <c r="R1619" s="576">
        <f t="shared" si="188"/>
        <v>0</v>
      </c>
      <c r="S1619" s="576">
        <f t="shared" si="189"/>
        <v>0</v>
      </c>
      <c r="T1619" s="576">
        <f t="shared" si="190"/>
        <v>0</v>
      </c>
      <c r="U1619" s="576">
        <f t="shared" si="191"/>
        <v>0</v>
      </c>
      <c r="V1619" s="553"/>
      <c r="W1619" s="553"/>
      <c r="X1619" s="553"/>
      <c r="Y1619" s="553"/>
      <c r="Z1619" s="397"/>
      <c r="AA1619" s="397"/>
      <c r="AB1619" s="397"/>
      <c r="AC1619" s="397"/>
      <c r="AD1619" s="397"/>
      <c r="AE1619" s="397"/>
      <c r="AF1619" s="397"/>
      <c r="AG1619" s="397"/>
      <c r="AH1619" s="397"/>
      <c r="AI1619" s="397"/>
      <c r="AJ1619" s="397"/>
      <c r="AK1619" s="397"/>
      <c r="AL1619" s="397"/>
      <c r="AM1619" s="397"/>
      <c r="AN1619" s="397"/>
      <c r="AO1619" s="397"/>
      <c r="AP1619" s="397"/>
      <c r="AQ1619" s="397"/>
      <c r="AR1619" s="397"/>
      <c r="AS1619" s="397"/>
      <c r="AT1619" s="397"/>
      <c r="AU1619" s="397"/>
      <c r="AV1619" s="397"/>
      <c r="AW1619" s="397"/>
      <c r="AX1619" s="397"/>
      <c r="AY1619" s="397"/>
      <c r="AZ1619" s="397"/>
      <c r="BA1619" s="553"/>
      <c r="BB1619" s="397"/>
      <c r="BC1619" s="397"/>
      <c r="BD1619" s="397"/>
      <c r="BE1619" s="397"/>
      <c r="BF1619" s="397"/>
      <c r="BG1619" s="397"/>
      <c r="BH1619" s="397"/>
      <c r="BI1619" s="397"/>
      <c r="BJ1619" s="397"/>
      <c r="BK1619" s="397"/>
    </row>
    <row r="1620" spans="2:63" x14ac:dyDescent="0.35">
      <c r="B1620" s="80"/>
      <c r="C1620" s="119"/>
      <c r="D1620" s="119"/>
      <c r="E1620" s="202"/>
      <c r="F1620" s="119"/>
      <c r="G1620" s="120"/>
      <c r="H1620" s="41"/>
      <c r="I1620" s="41"/>
      <c r="J1620" s="944">
        <f t="shared" si="186"/>
        <v>0</v>
      </c>
      <c r="K1620" s="292">
        <f t="shared" si="187"/>
        <v>0</v>
      </c>
      <c r="L1620" s="327">
        <f>IF(I1620&lt;(INDEX(Lookup!$U$2:$U$10,MATCH($D$45,Lookup!$S$2:$S$10,0))),0,365)</f>
        <v>0</v>
      </c>
      <c r="M1620" s="292">
        <f t="shared" si="185"/>
        <v>0</v>
      </c>
      <c r="N1620" s="371"/>
      <c r="O1620" s="150"/>
      <c r="P1620" s="397"/>
      <c r="Q1620" s="555"/>
      <c r="R1620" s="576">
        <f t="shared" si="188"/>
        <v>0</v>
      </c>
      <c r="S1620" s="576">
        <f t="shared" si="189"/>
        <v>0</v>
      </c>
      <c r="T1620" s="576">
        <f t="shared" si="190"/>
        <v>0</v>
      </c>
      <c r="U1620" s="576">
        <f t="shared" si="191"/>
        <v>0</v>
      </c>
      <c r="V1620" s="553"/>
      <c r="W1620" s="553"/>
      <c r="X1620" s="553"/>
      <c r="Y1620" s="553"/>
      <c r="Z1620" s="397"/>
      <c r="AA1620" s="397"/>
      <c r="AB1620" s="397"/>
      <c r="AC1620" s="397"/>
      <c r="AD1620" s="397"/>
      <c r="AE1620" s="397"/>
      <c r="AF1620" s="397"/>
      <c r="AG1620" s="397"/>
      <c r="AH1620" s="397"/>
      <c r="AI1620" s="397"/>
      <c r="AJ1620" s="397"/>
      <c r="AK1620" s="397"/>
      <c r="AL1620" s="397"/>
      <c r="AM1620" s="397"/>
      <c r="AN1620" s="397"/>
      <c r="AO1620" s="397"/>
      <c r="AP1620" s="397"/>
      <c r="AQ1620" s="397"/>
      <c r="AR1620" s="397"/>
      <c r="AS1620" s="397"/>
      <c r="AT1620" s="397"/>
      <c r="AU1620" s="397"/>
      <c r="AV1620" s="397"/>
      <c r="AW1620" s="397"/>
      <c r="AX1620" s="397"/>
      <c r="AY1620" s="397"/>
      <c r="AZ1620" s="397"/>
      <c r="BA1620" s="553"/>
      <c r="BB1620" s="397"/>
      <c r="BC1620" s="397"/>
      <c r="BD1620" s="397"/>
      <c r="BE1620" s="397"/>
      <c r="BF1620" s="397"/>
      <c r="BG1620" s="397"/>
      <c r="BH1620" s="397"/>
      <c r="BI1620" s="397"/>
      <c r="BJ1620" s="397"/>
      <c r="BK1620" s="397"/>
    </row>
    <row r="1621" spans="2:63" x14ac:dyDescent="0.35">
      <c r="B1621" s="80"/>
      <c r="C1621" s="119"/>
      <c r="D1621" s="119"/>
      <c r="E1621" s="202"/>
      <c r="F1621" s="119"/>
      <c r="G1621" s="120"/>
      <c r="H1621" s="41"/>
      <c r="I1621" s="41"/>
      <c r="J1621" s="944">
        <f t="shared" si="186"/>
        <v>0</v>
      </c>
      <c r="K1621" s="292">
        <f t="shared" si="187"/>
        <v>0</v>
      </c>
      <c r="L1621" s="327">
        <f>IF(I1621&lt;(INDEX(Lookup!$U$2:$U$10,MATCH($D$45,Lookup!$S$2:$S$10,0))),0,365)</f>
        <v>0</v>
      </c>
      <c r="M1621" s="292">
        <f t="shared" si="185"/>
        <v>0</v>
      </c>
      <c r="N1621" s="371"/>
      <c r="O1621" s="150"/>
      <c r="P1621" s="397"/>
      <c r="Q1621" s="555"/>
      <c r="R1621" s="576">
        <f t="shared" si="188"/>
        <v>0</v>
      </c>
      <c r="S1621" s="576">
        <f t="shared" si="189"/>
        <v>0</v>
      </c>
      <c r="T1621" s="576">
        <f t="shared" si="190"/>
        <v>0</v>
      </c>
      <c r="U1621" s="576">
        <f t="shared" si="191"/>
        <v>0</v>
      </c>
      <c r="V1621" s="553"/>
      <c r="W1621" s="553"/>
      <c r="X1621" s="553"/>
      <c r="Y1621" s="553"/>
      <c r="Z1621" s="397"/>
      <c r="AA1621" s="397"/>
      <c r="AB1621" s="397"/>
      <c r="AC1621" s="397"/>
      <c r="AD1621" s="397"/>
      <c r="AE1621" s="397"/>
      <c r="AF1621" s="397"/>
      <c r="AG1621" s="397"/>
      <c r="AH1621" s="397"/>
      <c r="AI1621" s="397"/>
      <c r="AJ1621" s="397"/>
      <c r="AK1621" s="397"/>
      <c r="AL1621" s="397"/>
      <c r="AM1621" s="397"/>
      <c r="AN1621" s="397"/>
      <c r="AO1621" s="397"/>
      <c r="AP1621" s="397"/>
      <c r="AQ1621" s="397"/>
      <c r="AR1621" s="397"/>
      <c r="AS1621" s="397"/>
      <c r="AT1621" s="397"/>
      <c r="AU1621" s="397"/>
      <c r="AV1621" s="397"/>
      <c r="AW1621" s="397"/>
      <c r="AX1621" s="397"/>
      <c r="AY1621" s="397"/>
      <c r="AZ1621" s="397"/>
      <c r="BA1621" s="553"/>
      <c r="BB1621" s="397"/>
      <c r="BC1621" s="397"/>
      <c r="BD1621" s="397"/>
      <c r="BE1621" s="397"/>
      <c r="BF1621" s="397"/>
      <c r="BG1621" s="397"/>
      <c r="BH1621" s="397"/>
      <c r="BI1621" s="397"/>
      <c r="BJ1621" s="397"/>
      <c r="BK1621" s="397"/>
    </row>
    <row r="1622" spans="2:63" x14ac:dyDescent="0.35">
      <c r="B1622" s="80"/>
      <c r="C1622" s="119"/>
      <c r="D1622" s="119"/>
      <c r="E1622" s="202"/>
      <c r="F1622" s="119"/>
      <c r="G1622" s="120"/>
      <c r="H1622" s="41"/>
      <c r="I1622" s="41"/>
      <c r="J1622" s="944">
        <f t="shared" si="186"/>
        <v>0</v>
      </c>
      <c r="K1622" s="292">
        <f t="shared" si="187"/>
        <v>0</v>
      </c>
      <c r="L1622" s="327">
        <f>IF(I1622&lt;(INDEX(Lookup!$U$2:$U$10,MATCH($D$45,Lookup!$S$2:$S$10,0))),0,365)</f>
        <v>0</v>
      </c>
      <c r="M1622" s="292">
        <f t="shared" si="185"/>
        <v>0</v>
      </c>
      <c r="N1622" s="371"/>
      <c r="O1622" s="150"/>
      <c r="P1622" s="397"/>
      <c r="Q1622" s="555"/>
      <c r="R1622" s="576">
        <f t="shared" si="188"/>
        <v>0</v>
      </c>
      <c r="S1622" s="576">
        <f t="shared" si="189"/>
        <v>0</v>
      </c>
      <c r="T1622" s="576">
        <f t="shared" si="190"/>
        <v>0</v>
      </c>
      <c r="U1622" s="576">
        <f t="shared" si="191"/>
        <v>0</v>
      </c>
      <c r="V1622" s="553"/>
      <c r="W1622" s="553"/>
      <c r="X1622" s="553"/>
      <c r="Y1622" s="553"/>
      <c r="Z1622" s="397"/>
      <c r="AA1622" s="397"/>
      <c r="AB1622" s="397"/>
      <c r="AC1622" s="397"/>
      <c r="AD1622" s="397"/>
      <c r="AE1622" s="397"/>
      <c r="AF1622" s="397"/>
      <c r="AG1622" s="397"/>
      <c r="AH1622" s="397"/>
      <c r="AI1622" s="397"/>
      <c r="AJ1622" s="397"/>
      <c r="AK1622" s="397"/>
      <c r="AL1622" s="397"/>
      <c r="AM1622" s="397"/>
      <c r="AN1622" s="397"/>
      <c r="AO1622" s="397"/>
      <c r="AP1622" s="397"/>
      <c r="AQ1622" s="397"/>
      <c r="AR1622" s="397"/>
      <c r="AS1622" s="397"/>
      <c r="AT1622" s="397"/>
      <c r="AU1622" s="397"/>
      <c r="AV1622" s="397"/>
      <c r="AW1622" s="397"/>
      <c r="AX1622" s="397"/>
      <c r="AY1622" s="397"/>
      <c r="AZ1622" s="397"/>
      <c r="BA1622" s="553"/>
      <c r="BB1622" s="397"/>
      <c r="BC1622" s="397"/>
      <c r="BD1622" s="397"/>
      <c r="BE1622" s="397"/>
      <c r="BF1622" s="397"/>
      <c r="BG1622" s="397"/>
      <c r="BH1622" s="397"/>
      <c r="BI1622" s="397"/>
      <c r="BJ1622" s="397"/>
      <c r="BK1622" s="397"/>
    </row>
    <row r="1623" spans="2:63" x14ac:dyDescent="0.35">
      <c r="B1623" s="80"/>
      <c r="C1623" s="119"/>
      <c r="D1623" s="119"/>
      <c r="E1623" s="202"/>
      <c r="F1623" s="119"/>
      <c r="G1623" s="120"/>
      <c r="H1623" s="41"/>
      <c r="I1623" s="41"/>
      <c r="J1623" s="944">
        <f t="shared" si="186"/>
        <v>0</v>
      </c>
      <c r="K1623" s="292">
        <f t="shared" si="187"/>
        <v>0</v>
      </c>
      <c r="L1623" s="327">
        <f>IF(I1623&lt;(INDEX(Lookup!$U$2:$U$10,MATCH($D$45,Lookup!$S$2:$S$10,0))),0,365)</f>
        <v>0</v>
      </c>
      <c r="M1623" s="292">
        <f t="shared" si="185"/>
        <v>0</v>
      </c>
      <c r="N1623" s="371"/>
      <c r="O1623" s="150"/>
      <c r="P1623" s="397"/>
      <c r="Q1623" s="555"/>
      <c r="R1623" s="576">
        <f t="shared" si="188"/>
        <v>0</v>
      </c>
      <c r="S1623" s="576">
        <f t="shared" si="189"/>
        <v>0</v>
      </c>
      <c r="T1623" s="576">
        <f t="shared" si="190"/>
        <v>0</v>
      </c>
      <c r="U1623" s="576">
        <f t="shared" si="191"/>
        <v>0</v>
      </c>
      <c r="V1623" s="553"/>
      <c r="W1623" s="553"/>
      <c r="X1623" s="553"/>
      <c r="Y1623" s="553"/>
      <c r="Z1623" s="397"/>
      <c r="AA1623" s="397"/>
      <c r="AB1623" s="397"/>
      <c r="AC1623" s="397"/>
      <c r="AD1623" s="397"/>
      <c r="AE1623" s="397"/>
      <c r="AF1623" s="397"/>
      <c r="AG1623" s="397"/>
      <c r="AH1623" s="397"/>
      <c r="AI1623" s="397"/>
      <c r="AJ1623" s="397"/>
      <c r="AK1623" s="397"/>
      <c r="AL1623" s="397"/>
      <c r="AM1623" s="397"/>
      <c r="AN1623" s="397"/>
      <c r="AO1623" s="397"/>
      <c r="AP1623" s="397"/>
      <c r="AQ1623" s="397"/>
      <c r="AR1623" s="397"/>
      <c r="AS1623" s="397"/>
      <c r="AT1623" s="397"/>
      <c r="AU1623" s="397"/>
      <c r="AV1623" s="397"/>
      <c r="AW1623" s="397"/>
      <c r="AX1623" s="397"/>
      <c r="AY1623" s="397"/>
      <c r="AZ1623" s="397"/>
      <c r="BA1623" s="553"/>
      <c r="BB1623" s="397"/>
      <c r="BC1623" s="397"/>
      <c r="BD1623" s="397"/>
      <c r="BE1623" s="397"/>
      <c r="BF1623" s="397"/>
      <c r="BG1623" s="397"/>
      <c r="BH1623" s="397"/>
      <c r="BI1623" s="397"/>
      <c r="BJ1623" s="397"/>
      <c r="BK1623" s="397"/>
    </row>
    <row r="1624" spans="2:63" x14ac:dyDescent="0.35">
      <c r="B1624" s="80"/>
      <c r="C1624" s="119"/>
      <c r="D1624" s="119"/>
      <c r="E1624" s="202"/>
      <c r="F1624" s="119"/>
      <c r="G1624" s="120"/>
      <c r="H1624" s="41"/>
      <c r="I1624" s="41"/>
      <c r="J1624" s="944">
        <f t="shared" si="186"/>
        <v>0</v>
      </c>
      <c r="K1624" s="292">
        <f t="shared" si="187"/>
        <v>0</v>
      </c>
      <c r="L1624" s="327">
        <f>IF(I1624&lt;(INDEX(Lookup!$U$2:$U$10,MATCH($D$45,Lookup!$S$2:$S$10,0))),0,365)</f>
        <v>0</v>
      </c>
      <c r="M1624" s="292">
        <f t="shared" si="185"/>
        <v>0</v>
      </c>
      <c r="N1624" s="371"/>
      <c r="O1624" s="150"/>
      <c r="P1624" s="397"/>
      <c r="Q1624" s="555"/>
      <c r="R1624" s="576">
        <f t="shared" si="188"/>
        <v>0</v>
      </c>
      <c r="S1624" s="576">
        <f t="shared" si="189"/>
        <v>0</v>
      </c>
      <c r="T1624" s="576">
        <f t="shared" si="190"/>
        <v>0</v>
      </c>
      <c r="U1624" s="576">
        <f t="shared" si="191"/>
        <v>0</v>
      </c>
      <c r="V1624" s="553"/>
      <c r="W1624" s="553"/>
      <c r="X1624" s="553"/>
      <c r="Y1624" s="553"/>
      <c r="Z1624" s="397"/>
      <c r="AA1624" s="397"/>
      <c r="AB1624" s="397"/>
      <c r="AC1624" s="397"/>
      <c r="AD1624" s="397"/>
      <c r="AE1624" s="397"/>
      <c r="AF1624" s="397"/>
      <c r="AG1624" s="397"/>
      <c r="AH1624" s="397"/>
      <c r="AI1624" s="397"/>
      <c r="AJ1624" s="397"/>
      <c r="AK1624" s="397"/>
      <c r="AL1624" s="397"/>
      <c r="AM1624" s="397"/>
      <c r="AN1624" s="397"/>
      <c r="AO1624" s="397"/>
      <c r="AP1624" s="397"/>
      <c r="AQ1624" s="397"/>
      <c r="AR1624" s="397"/>
      <c r="AS1624" s="397"/>
      <c r="AT1624" s="397"/>
      <c r="AU1624" s="397"/>
      <c r="AV1624" s="397"/>
      <c r="AW1624" s="397"/>
      <c r="AX1624" s="397"/>
      <c r="AY1624" s="397"/>
      <c r="AZ1624" s="397"/>
      <c r="BA1624" s="553"/>
      <c r="BB1624" s="397"/>
      <c r="BC1624" s="397"/>
      <c r="BD1624" s="397"/>
      <c r="BE1624" s="397"/>
      <c r="BF1624" s="397"/>
      <c r="BG1624" s="397"/>
      <c r="BH1624" s="397"/>
      <c r="BI1624" s="397"/>
      <c r="BJ1624" s="397"/>
      <c r="BK1624" s="397"/>
    </row>
    <row r="1625" spans="2:63" x14ac:dyDescent="0.35">
      <c r="B1625" s="80"/>
      <c r="C1625" s="119"/>
      <c r="D1625" s="119"/>
      <c r="E1625" s="202"/>
      <c r="F1625" s="119"/>
      <c r="G1625" s="120"/>
      <c r="H1625" s="41"/>
      <c r="I1625" s="41"/>
      <c r="J1625" s="944">
        <f t="shared" si="186"/>
        <v>0</v>
      </c>
      <c r="K1625" s="292">
        <f t="shared" si="187"/>
        <v>0</v>
      </c>
      <c r="L1625" s="327">
        <f>IF(I1625&lt;(INDEX(Lookup!$U$2:$U$10,MATCH($D$45,Lookup!$S$2:$S$10,0))),0,365)</f>
        <v>0</v>
      </c>
      <c r="M1625" s="292">
        <f t="shared" si="185"/>
        <v>0</v>
      </c>
      <c r="N1625" s="371"/>
      <c r="O1625" s="150"/>
      <c r="P1625" s="397"/>
      <c r="Q1625" s="555"/>
      <c r="R1625" s="576">
        <f t="shared" si="188"/>
        <v>0</v>
      </c>
      <c r="S1625" s="576">
        <f t="shared" si="189"/>
        <v>0</v>
      </c>
      <c r="T1625" s="576">
        <f t="shared" si="190"/>
        <v>0</v>
      </c>
      <c r="U1625" s="576">
        <f t="shared" si="191"/>
        <v>0</v>
      </c>
      <c r="V1625" s="553"/>
      <c r="W1625" s="553"/>
      <c r="X1625" s="553"/>
      <c r="Y1625" s="553"/>
      <c r="Z1625" s="397"/>
      <c r="AA1625" s="397"/>
      <c r="AB1625" s="397"/>
      <c r="AC1625" s="397"/>
      <c r="AD1625" s="397"/>
      <c r="AE1625" s="397"/>
      <c r="AF1625" s="397"/>
      <c r="AG1625" s="397"/>
      <c r="AH1625" s="397"/>
      <c r="AI1625" s="397"/>
      <c r="AJ1625" s="397"/>
      <c r="AK1625" s="397"/>
      <c r="AL1625" s="397"/>
      <c r="AM1625" s="397"/>
      <c r="AN1625" s="397"/>
      <c r="AO1625" s="397"/>
      <c r="AP1625" s="397"/>
      <c r="AQ1625" s="397"/>
      <c r="AR1625" s="397"/>
      <c r="AS1625" s="397"/>
      <c r="AT1625" s="397"/>
      <c r="AU1625" s="397"/>
      <c r="AV1625" s="397"/>
      <c r="AW1625" s="397"/>
      <c r="AX1625" s="397"/>
      <c r="AY1625" s="397"/>
      <c r="AZ1625" s="397"/>
      <c r="BA1625" s="553"/>
      <c r="BB1625" s="397"/>
      <c r="BC1625" s="397"/>
      <c r="BD1625" s="397"/>
      <c r="BE1625" s="397"/>
      <c r="BF1625" s="397"/>
      <c r="BG1625" s="397"/>
      <c r="BH1625" s="397"/>
      <c r="BI1625" s="397"/>
      <c r="BJ1625" s="397"/>
      <c r="BK1625" s="397"/>
    </row>
    <row r="1626" spans="2:63" x14ac:dyDescent="0.35">
      <c r="B1626" s="80"/>
      <c r="C1626" s="119"/>
      <c r="D1626" s="119"/>
      <c r="E1626" s="202"/>
      <c r="F1626" s="119"/>
      <c r="G1626" s="120"/>
      <c r="H1626" s="41"/>
      <c r="I1626" s="41"/>
      <c r="J1626" s="944">
        <f t="shared" si="186"/>
        <v>0</v>
      </c>
      <c r="K1626" s="292">
        <f t="shared" si="187"/>
        <v>0</v>
      </c>
      <c r="L1626" s="327">
        <f>IF(I1626&lt;(INDEX(Lookup!$U$2:$U$10,MATCH($D$45,Lookup!$S$2:$S$10,0))),0,365)</f>
        <v>0</v>
      </c>
      <c r="M1626" s="292">
        <f t="shared" si="185"/>
        <v>0</v>
      </c>
      <c r="N1626" s="371"/>
      <c r="O1626" s="150"/>
      <c r="P1626" s="397"/>
      <c r="Q1626" s="555"/>
      <c r="R1626" s="576">
        <f t="shared" si="188"/>
        <v>0</v>
      </c>
      <c r="S1626" s="576">
        <f t="shared" si="189"/>
        <v>0</v>
      </c>
      <c r="T1626" s="576">
        <f t="shared" si="190"/>
        <v>0</v>
      </c>
      <c r="U1626" s="576">
        <f t="shared" si="191"/>
        <v>0</v>
      </c>
      <c r="V1626" s="553"/>
      <c r="W1626" s="553"/>
      <c r="X1626" s="553"/>
      <c r="Y1626" s="553"/>
      <c r="Z1626" s="397"/>
      <c r="AA1626" s="397"/>
      <c r="AB1626" s="397"/>
      <c r="AC1626" s="397"/>
      <c r="AD1626" s="397"/>
      <c r="AE1626" s="397"/>
      <c r="AF1626" s="397"/>
      <c r="AG1626" s="397"/>
      <c r="AH1626" s="397"/>
      <c r="AI1626" s="397"/>
      <c r="AJ1626" s="397"/>
      <c r="AK1626" s="397"/>
      <c r="AL1626" s="397"/>
      <c r="AM1626" s="397"/>
      <c r="AN1626" s="397"/>
      <c r="AO1626" s="397"/>
      <c r="AP1626" s="397"/>
      <c r="AQ1626" s="397"/>
      <c r="AR1626" s="397"/>
      <c r="AS1626" s="397"/>
      <c r="AT1626" s="397"/>
      <c r="AU1626" s="397"/>
      <c r="AV1626" s="397"/>
      <c r="AW1626" s="397"/>
      <c r="AX1626" s="397"/>
      <c r="AY1626" s="397"/>
      <c r="AZ1626" s="397"/>
      <c r="BA1626" s="553"/>
      <c r="BB1626" s="397"/>
      <c r="BC1626" s="397"/>
      <c r="BD1626" s="397"/>
      <c r="BE1626" s="397"/>
      <c r="BF1626" s="397"/>
      <c r="BG1626" s="397"/>
      <c r="BH1626" s="397"/>
      <c r="BI1626" s="397"/>
      <c r="BJ1626" s="397"/>
      <c r="BK1626" s="397"/>
    </row>
    <row r="1627" spans="2:63" x14ac:dyDescent="0.35">
      <c r="B1627" s="80"/>
      <c r="C1627" s="119"/>
      <c r="D1627" s="119"/>
      <c r="E1627" s="202"/>
      <c r="F1627" s="119"/>
      <c r="G1627" s="120"/>
      <c r="H1627" s="41"/>
      <c r="I1627" s="41"/>
      <c r="J1627" s="944">
        <f t="shared" si="186"/>
        <v>0</v>
      </c>
      <c r="K1627" s="292">
        <f t="shared" si="187"/>
        <v>0</v>
      </c>
      <c r="L1627" s="327">
        <f>IF(I1627&lt;(INDEX(Lookup!$U$2:$U$10,MATCH($D$45,Lookup!$S$2:$S$10,0))),0,365)</f>
        <v>0</v>
      </c>
      <c r="M1627" s="292">
        <f t="shared" si="185"/>
        <v>0</v>
      </c>
      <c r="N1627" s="371"/>
      <c r="O1627" s="150"/>
      <c r="P1627" s="397"/>
      <c r="Q1627" s="555"/>
      <c r="R1627" s="576">
        <f t="shared" si="188"/>
        <v>0</v>
      </c>
      <c r="S1627" s="576">
        <f t="shared" si="189"/>
        <v>0</v>
      </c>
      <c r="T1627" s="576">
        <f t="shared" si="190"/>
        <v>0</v>
      </c>
      <c r="U1627" s="576">
        <f t="shared" si="191"/>
        <v>0</v>
      </c>
      <c r="V1627" s="553"/>
      <c r="W1627" s="553"/>
      <c r="X1627" s="553"/>
      <c r="Y1627" s="553"/>
      <c r="Z1627" s="397"/>
      <c r="AA1627" s="397"/>
      <c r="AB1627" s="397"/>
      <c r="AC1627" s="397"/>
      <c r="AD1627" s="397"/>
      <c r="AE1627" s="397"/>
      <c r="AF1627" s="397"/>
      <c r="AG1627" s="397"/>
      <c r="AH1627" s="397"/>
      <c r="AI1627" s="397"/>
      <c r="AJ1627" s="397"/>
      <c r="AK1627" s="397"/>
      <c r="AL1627" s="397"/>
      <c r="AM1627" s="397"/>
      <c r="AN1627" s="397"/>
      <c r="AO1627" s="397"/>
      <c r="AP1627" s="397"/>
      <c r="AQ1627" s="397"/>
      <c r="AR1627" s="397"/>
      <c r="AS1627" s="397"/>
      <c r="AT1627" s="397"/>
      <c r="AU1627" s="397"/>
      <c r="AV1627" s="397"/>
      <c r="AW1627" s="397"/>
      <c r="AX1627" s="397"/>
      <c r="AY1627" s="397"/>
      <c r="AZ1627" s="397"/>
      <c r="BA1627" s="553"/>
      <c r="BB1627" s="397"/>
      <c r="BC1627" s="397"/>
      <c r="BD1627" s="397"/>
      <c r="BE1627" s="397"/>
      <c r="BF1627" s="397"/>
      <c r="BG1627" s="397"/>
      <c r="BH1627" s="397"/>
      <c r="BI1627" s="397"/>
      <c r="BJ1627" s="397"/>
      <c r="BK1627" s="397"/>
    </row>
    <row r="1628" spans="2:63" x14ac:dyDescent="0.35">
      <c r="B1628" s="80"/>
      <c r="C1628" s="119"/>
      <c r="D1628" s="119"/>
      <c r="E1628" s="202"/>
      <c r="F1628" s="119"/>
      <c r="G1628" s="120"/>
      <c r="H1628" s="41"/>
      <c r="I1628" s="41"/>
      <c r="J1628" s="944">
        <f t="shared" si="186"/>
        <v>0</v>
      </c>
      <c r="K1628" s="292">
        <f t="shared" si="187"/>
        <v>0</v>
      </c>
      <c r="L1628" s="327">
        <f>IF(I1628&lt;(INDEX(Lookup!$U$2:$U$10,MATCH($D$45,Lookup!$S$2:$S$10,0))),0,365)</f>
        <v>0</v>
      </c>
      <c r="M1628" s="292">
        <f t="shared" si="185"/>
        <v>0</v>
      </c>
      <c r="N1628" s="371"/>
      <c r="O1628" s="150"/>
      <c r="P1628" s="397"/>
      <c r="Q1628" s="555"/>
      <c r="R1628" s="576">
        <f t="shared" si="188"/>
        <v>0</v>
      </c>
      <c r="S1628" s="576">
        <f t="shared" si="189"/>
        <v>0</v>
      </c>
      <c r="T1628" s="576">
        <f t="shared" si="190"/>
        <v>0</v>
      </c>
      <c r="U1628" s="576">
        <f t="shared" si="191"/>
        <v>0</v>
      </c>
      <c r="V1628" s="553"/>
      <c r="W1628" s="553"/>
      <c r="X1628" s="553"/>
      <c r="Y1628" s="553"/>
      <c r="Z1628" s="397"/>
      <c r="AA1628" s="397"/>
      <c r="AB1628" s="397"/>
      <c r="AC1628" s="397"/>
      <c r="AD1628" s="397"/>
      <c r="AE1628" s="397"/>
      <c r="AF1628" s="397"/>
      <c r="AG1628" s="397"/>
      <c r="AH1628" s="397"/>
      <c r="AI1628" s="397"/>
      <c r="AJ1628" s="397"/>
      <c r="AK1628" s="397"/>
      <c r="AL1628" s="397"/>
      <c r="AM1628" s="397"/>
      <c r="AN1628" s="397"/>
      <c r="AO1628" s="397"/>
      <c r="AP1628" s="397"/>
      <c r="AQ1628" s="397"/>
      <c r="AR1628" s="397"/>
      <c r="AS1628" s="397"/>
      <c r="AT1628" s="397"/>
      <c r="AU1628" s="397"/>
      <c r="AV1628" s="397"/>
      <c r="AW1628" s="397"/>
      <c r="AX1628" s="397"/>
      <c r="AY1628" s="397"/>
      <c r="AZ1628" s="397"/>
      <c r="BA1628" s="553"/>
      <c r="BB1628" s="397"/>
      <c r="BC1628" s="397"/>
      <c r="BD1628" s="397"/>
      <c r="BE1628" s="397"/>
      <c r="BF1628" s="397"/>
      <c r="BG1628" s="397"/>
      <c r="BH1628" s="397"/>
      <c r="BI1628" s="397"/>
      <c r="BJ1628" s="397"/>
      <c r="BK1628" s="397"/>
    </row>
    <row r="1629" spans="2:63" x14ac:dyDescent="0.35">
      <c r="B1629" s="80"/>
      <c r="C1629" s="119"/>
      <c r="D1629" s="119"/>
      <c r="E1629" s="202"/>
      <c r="F1629" s="119"/>
      <c r="G1629" s="120"/>
      <c r="H1629" s="41"/>
      <c r="I1629" s="41"/>
      <c r="J1629" s="944">
        <f t="shared" si="186"/>
        <v>0</v>
      </c>
      <c r="K1629" s="292">
        <f t="shared" si="187"/>
        <v>0</v>
      </c>
      <c r="L1629" s="327">
        <f>IF(I1629&lt;(INDEX(Lookup!$U$2:$U$10,MATCH($D$45,Lookup!$S$2:$S$10,0))),0,365)</f>
        <v>0</v>
      </c>
      <c r="M1629" s="292">
        <f t="shared" si="185"/>
        <v>0</v>
      </c>
      <c r="N1629" s="371"/>
      <c r="O1629" s="150"/>
      <c r="P1629" s="397"/>
      <c r="Q1629" s="555"/>
      <c r="R1629" s="576">
        <f t="shared" si="188"/>
        <v>0</v>
      </c>
      <c r="S1629" s="576">
        <f t="shared" si="189"/>
        <v>0</v>
      </c>
      <c r="T1629" s="576">
        <f t="shared" si="190"/>
        <v>0</v>
      </c>
      <c r="U1629" s="576">
        <f t="shared" si="191"/>
        <v>0</v>
      </c>
      <c r="V1629" s="553"/>
      <c r="W1629" s="553"/>
      <c r="X1629" s="553"/>
      <c r="Y1629" s="553"/>
      <c r="Z1629" s="397"/>
      <c r="AA1629" s="397"/>
      <c r="AB1629" s="397"/>
      <c r="AC1629" s="397"/>
      <c r="AD1629" s="397"/>
      <c r="AE1629" s="397"/>
      <c r="AF1629" s="397"/>
      <c r="AG1629" s="397"/>
      <c r="AH1629" s="397"/>
      <c r="AI1629" s="397"/>
      <c r="AJ1629" s="397"/>
      <c r="AK1629" s="397"/>
      <c r="AL1629" s="397"/>
      <c r="AM1629" s="397"/>
      <c r="AN1629" s="397"/>
      <c r="AO1629" s="397"/>
      <c r="AP1629" s="397"/>
      <c r="AQ1629" s="397"/>
      <c r="AR1629" s="397"/>
      <c r="AS1629" s="397"/>
      <c r="AT1629" s="397"/>
      <c r="AU1629" s="397"/>
      <c r="AV1629" s="397"/>
      <c r="AW1629" s="397"/>
      <c r="AX1629" s="397"/>
      <c r="AY1629" s="397"/>
      <c r="AZ1629" s="397"/>
      <c r="BA1629" s="553"/>
      <c r="BB1629" s="397"/>
      <c r="BC1629" s="397"/>
      <c r="BD1629" s="397"/>
      <c r="BE1629" s="397"/>
      <c r="BF1629" s="397"/>
      <c r="BG1629" s="397"/>
      <c r="BH1629" s="397"/>
      <c r="BI1629" s="397"/>
      <c r="BJ1629" s="397"/>
      <c r="BK1629" s="397"/>
    </row>
    <row r="1630" spans="2:63" x14ac:dyDescent="0.35">
      <c r="B1630" s="80"/>
      <c r="C1630" s="119"/>
      <c r="D1630" s="119"/>
      <c r="E1630" s="202"/>
      <c r="F1630" s="119"/>
      <c r="G1630" s="120"/>
      <c r="H1630" s="41"/>
      <c r="I1630" s="41"/>
      <c r="J1630" s="944">
        <f t="shared" si="186"/>
        <v>0</v>
      </c>
      <c r="K1630" s="292">
        <f t="shared" si="187"/>
        <v>0</v>
      </c>
      <c r="L1630" s="327">
        <f>IF(I1630&lt;(INDEX(Lookup!$U$2:$U$10,MATCH($D$45,Lookup!$S$2:$S$10,0))),0,365)</f>
        <v>0</v>
      </c>
      <c r="M1630" s="292">
        <f t="shared" si="185"/>
        <v>0</v>
      </c>
      <c r="N1630" s="371"/>
      <c r="O1630" s="150"/>
      <c r="P1630" s="397"/>
      <c r="Q1630" s="555"/>
      <c r="R1630" s="576">
        <f t="shared" si="188"/>
        <v>0</v>
      </c>
      <c r="S1630" s="576">
        <f t="shared" si="189"/>
        <v>0</v>
      </c>
      <c r="T1630" s="576">
        <f t="shared" si="190"/>
        <v>0</v>
      </c>
      <c r="U1630" s="576">
        <f t="shared" si="191"/>
        <v>0</v>
      </c>
      <c r="V1630" s="553"/>
      <c r="W1630" s="553"/>
      <c r="X1630" s="553"/>
      <c r="Y1630" s="553"/>
      <c r="Z1630" s="397"/>
      <c r="AA1630" s="397"/>
      <c r="AB1630" s="397"/>
      <c r="AC1630" s="397"/>
      <c r="AD1630" s="397"/>
      <c r="AE1630" s="397"/>
      <c r="AF1630" s="397"/>
      <c r="AG1630" s="397"/>
      <c r="AH1630" s="397"/>
      <c r="AI1630" s="397"/>
      <c r="AJ1630" s="397"/>
      <c r="AK1630" s="397"/>
      <c r="AL1630" s="397"/>
      <c r="AM1630" s="397"/>
      <c r="AN1630" s="397"/>
      <c r="AO1630" s="397"/>
      <c r="AP1630" s="397"/>
      <c r="AQ1630" s="397"/>
      <c r="AR1630" s="397"/>
      <c r="AS1630" s="397"/>
      <c r="AT1630" s="397"/>
      <c r="AU1630" s="397"/>
      <c r="AV1630" s="397"/>
      <c r="AW1630" s="397"/>
      <c r="AX1630" s="397"/>
      <c r="AY1630" s="397"/>
      <c r="AZ1630" s="397"/>
      <c r="BA1630" s="553"/>
      <c r="BB1630" s="397"/>
      <c r="BC1630" s="397"/>
      <c r="BD1630" s="397"/>
      <c r="BE1630" s="397"/>
      <c r="BF1630" s="397"/>
      <c r="BG1630" s="397"/>
      <c r="BH1630" s="397"/>
      <c r="BI1630" s="397"/>
      <c r="BJ1630" s="397"/>
      <c r="BK1630" s="397"/>
    </row>
    <row r="1631" spans="2:63" x14ac:dyDescent="0.35">
      <c r="B1631" s="80"/>
      <c r="C1631" s="119"/>
      <c r="D1631" s="119"/>
      <c r="E1631" s="202"/>
      <c r="F1631" s="119"/>
      <c r="G1631" s="120"/>
      <c r="H1631" s="41"/>
      <c r="I1631" s="41"/>
      <c r="J1631" s="944">
        <f t="shared" si="186"/>
        <v>0</v>
      </c>
      <c r="K1631" s="292">
        <f t="shared" si="187"/>
        <v>0</v>
      </c>
      <c r="L1631" s="327">
        <f>IF(I1631&lt;(INDEX(Lookup!$U$2:$U$10,MATCH($D$45,Lookup!$S$2:$S$10,0))),0,365)</f>
        <v>0</v>
      </c>
      <c r="M1631" s="292">
        <f t="shared" si="185"/>
        <v>0</v>
      </c>
      <c r="N1631" s="371"/>
      <c r="O1631" s="150"/>
      <c r="P1631" s="397"/>
      <c r="Q1631" s="555"/>
      <c r="R1631" s="576">
        <f t="shared" si="188"/>
        <v>0</v>
      </c>
      <c r="S1631" s="576">
        <f t="shared" si="189"/>
        <v>0</v>
      </c>
      <c r="T1631" s="576">
        <f t="shared" si="190"/>
        <v>0</v>
      </c>
      <c r="U1631" s="576">
        <f t="shared" si="191"/>
        <v>0</v>
      </c>
      <c r="V1631" s="553"/>
      <c r="W1631" s="553"/>
      <c r="X1631" s="553"/>
      <c r="Y1631" s="553"/>
      <c r="Z1631" s="397"/>
      <c r="AA1631" s="397"/>
      <c r="AB1631" s="397"/>
      <c r="AC1631" s="397"/>
      <c r="AD1631" s="397"/>
      <c r="AE1631" s="397"/>
      <c r="AF1631" s="397"/>
      <c r="AG1631" s="397"/>
      <c r="AH1631" s="397"/>
      <c r="AI1631" s="397"/>
      <c r="AJ1631" s="397"/>
      <c r="AK1631" s="397"/>
      <c r="AL1631" s="397"/>
      <c r="AM1631" s="397"/>
      <c r="AN1631" s="397"/>
      <c r="AO1631" s="397"/>
      <c r="AP1631" s="397"/>
      <c r="AQ1631" s="397"/>
      <c r="AR1631" s="397"/>
      <c r="AS1631" s="397"/>
      <c r="AT1631" s="397"/>
      <c r="AU1631" s="397"/>
      <c r="AV1631" s="397"/>
      <c r="AW1631" s="397"/>
      <c r="AX1631" s="397"/>
      <c r="AY1631" s="397"/>
      <c r="AZ1631" s="397"/>
      <c r="BA1631" s="553"/>
      <c r="BB1631" s="397"/>
      <c r="BC1631" s="397"/>
      <c r="BD1631" s="397"/>
      <c r="BE1631" s="397"/>
      <c r="BF1631" s="397"/>
      <c r="BG1631" s="397"/>
      <c r="BH1631" s="397"/>
      <c r="BI1631" s="397"/>
      <c r="BJ1631" s="397"/>
      <c r="BK1631" s="397"/>
    </row>
    <row r="1632" spans="2:63" x14ac:dyDescent="0.35">
      <c r="B1632" s="80"/>
      <c r="C1632" s="119"/>
      <c r="D1632" s="119"/>
      <c r="E1632" s="202"/>
      <c r="F1632" s="119"/>
      <c r="G1632" s="120"/>
      <c r="H1632" s="41"/>
      <c r="I1632" s="41"/>
      <c r="J1632" s="944">
        <f t="shared" si="186"/>
        <v>0</v>
      </c>
      <c r="K1632" s="292">
        <f t="shared" si="187"/>
        <v>0</v>
      </c>
      <c r="L1632" s="327">
        <f>IF(I1632&lt;(INDEX(Lookup!$U$2:$U$10,MATCH($D$45,Lookup!$S$2:$S$10,0))),0,365)</f>
        <v>0</v>
      </c>
      <c r="M1632" s="292">
        <f t="shared" si="185"/>
        <v>0</v>
      </c>
      <c r="N1632" s="371"/>
      <c r="O1632" s="150"/>
      <c r="P1632" s="397"/>
      <c r="Q1632" s="555"/>
      <c r="R1632" s="576">
        <f t="shared" si="188"/>
        <v>0</v>
      </c>
      <c r="S1632" s="576">
        <f t="shared" si="189"/>
        <v>0</v>
      </c>
      <c r="T1632" s="576">
        <f t="shared" si="190"/>
        <v>0</v>
      </c>
      <c r="U1632" s="576">
        <f t="shared" si="191"/>
        <v>0</v>
      </c>
      <c r="V1632" s="553"/>
      <c r="W1632" s="553"/>
      <c r="X1632" s="553"/>
      <c r="Y1632" s="553"/>
      <c r="Z1632" s="397"/>
      <c r="AA1632" s="397"/>
      <c r="AB1632" s="397"/>
      <c r="AC1632" s="397"/>
      <c r="AD1632" s="397"/>
      <c r="AE1632" s="397"/>
      <c r="AF1632" s="397"/>
      <c r="AG1632" s="397"/>
      <c r="AH1632" s="397"/>
      <c r="AI1632" s="397"/>
      <c r="AJ1632" s="397"/>
      <c r="AK1632" s="397"/>
      <c r="AL1632" s="397"/>
      <c r="AM1632" s="397"/>
      <c r="AN1632" s="397"/>
      <c r="AO1632" s="397"/>
      <c r="AP1632" s="397"/>
      <c r="AQ1632" s="397"/>
      <c r="AR1632" s="397"/>
      <c r="AS1632" s="397"/>
      <c r="AT1632" s="397"/>
      <c r="AU1632" s="397"/>
      <c r="AV1632" s="397"/>
      <c r="AW1632" s="397"/>
      <c r="AX1632" s="397"/>
      <c r="AY1632" s="397"/>
      <c r="AZ1632" s="397"/>
      <c r="BA1632" s="553"/>
      <c r="BB1632" s="397"/>
      <c r="BC1632" s="397"/>
      <c r="BD1632" s="397"/>
      <c r="BE1632" s="397"/>
      <c r="BF1632" s="397"/>
      <c r="BG1632" s="397"/>
      <c r="BH1632" s="397"/>
      <c r="BI1632" s="397"/>
      <c r="BJ1632" s="397"/>
      <c r="BK1632" s="397"/>
    </row>
    <row r="1633" spans="2:63" x14ac:dyDescent="0.35">
      <c r="B1633" s="80"/>
      <c r="C1633" s="119"/>
      <c r="D1633" s="119"/>
      <c r="E1633" s="202"/>
      <c r="F1633" s="119"/>
      <c r="G1633" s="120"/>
      <c r="H1633" s="41"/>
      <c r="I1633" s="41"/>
      <c r="J1633" s="944">
        <f t="shared" si="186"/>
        <v>0</v>
      </c>
      <c r="K1633" s="292">
        <f t="shared" si="187"/>
        <v>0</v>
      </c>
      <c r="L1633" s="327">
        <f>IF(I1633&lt;(INDEX(Lookup!$U$2:$U$10,MATCH($D$45,Lookup!$S$2:$S$10,0))),0,365)</f>
        <v>0</v>
      </c>
      <c r="M1633" s="292">
        <f t="shared" si="185"/>
        <v>0</v>
      </c>
      <c r="N1633" s="371"/>
      <c r="O1633" s="150"/>
      <c r="P1633" s="397"/>
      <c r="Q1633" s="555"/>
      <c r="R1633" s="576">
        <f t="shared" si="188"/>
        <v>0</v>
      </c>
      <c r="S1633" s="576">
        <f t="shared" si="189"/>
        <v>0</v>
      </c>
      <c r="T1633" s="576">
        <f t="shared" si="190"/>
        <v>0</v>
      </c>
      <c r="U1633" s="576">
        <f t="shared" si="191"/>
        <v>0</v>
      </c>
      <c r="V1633" s="553"/>
      <c r="W1633" s="553"/>
      <c r="X1633" s="553"/>
      <c r="Y1633" s="553"/>
      <c r="Z1633" s="397"/>
      <c r="AA1633" s="397"/>
      <c r="AB1633" s="397"/>
      <c r="AC1633" s="397"/>
      <c r="AD1633" s="397"/>
      <c r="AE1633" s="397"/>
      <c r="AF1633" s="397"/>
      <c r="AG1633" s="397"/>
      <c r="AH1633" s="397"/>
      <c r="AI1633" s="397"/>
      <c r="AJ1633" s="397"/>
      <c r="AK1633" s="397"/>
      <c r="AL1633" s="397"/>
      <c r="AM1633" s="397"/>
      <c r="AN1633" s="397"/>
      <c r="AO1633" s="397"/>
      <c r="AP1633" s="397"/>
      <c r="AQ1633" s="397"/>
      <c r="AR1633" s="397"/>
      <c r="AS1633" s="397"/>
      <c r="AT1633" s="397"/>
      <c r="AU1633" s="397"/>
      <c r="AV1633" s="397"/>
      <c r="AW1633" s="397"/>
      <c r="AX1633" s="397"/>
      <c r="AY1633" s="397"/>
      <c r="AZ1633" s="397"/>
      <c r="BA1633" s="553"/>
      <c r="BB1633" s="397"/>
      <c r="BC1633" s="397"/>
      <c r="BD1633" s="397"/>
      <c r="BE1633" s="397"/>
      <c r="BF1633" s="397"/>
      <c r="BG1633" s="397"/>
      <c r="BH1633" s="397"/>
      <c r="BI1633" s="397"/>
      <c r="BJ1633" s="397"/>
      <c r="BK1633" s="397"/>
    </row>
    <row r="1634" spans="2:63" x14ac:dyDescent="0.35">
      <c r="B1634" s="80"/>
      <c r="C1634" s="119"/>
      <c r="D1634" s="119"/>
      <c r="E1634" s="202"/>
      <c r="F1634" s="119"/>
      <c r="G1634" s="120"/>
      <c r="H1634" s="41"/>
      <c r="I1634" s="41"/>
      <c r="J1634" s="944">
        <f t="shared" si="186"/>
        <v>0</v>
      </c>
      <c r="K1634" s="292">
        <f t="shared" si="187"/>
        <v>0</v>
      </c>
      <c r="L1634" s="327">
        <f>IF(I1634&lt;(INDEX(Lookup!$U$2:$U$10,MATCH($D$45,Lookup!$S$2:$S$10,0))),0,365)</f>
        <v>0</v>
      </c>
      <c r="M1634" s="292">
        <f t="shared" si="185"/>
        <v>0</v>
      </c>
      <c r="N1634" s="371"/>
      <c r="O1634" s="150"/>
      <c r="P1634" s="397"/>
      <c r="Q1634" s="555"/>
      <c r="R1634" s="576">
        <f t="shared" si="188"/>
        <v>0</v>
      </c>
      <c r="S1634" s="576">
        <f t="shared" si="189"/>
        <v>0</v>
      </c>
      <c r="T1634" s="576">
        <f t="shared" si="190"/>
        <v>0</v>
      </c>
      <c r="U1634" s="576">
        <f t="shared" si="191"/>
        <v>0</v>
      </c>
      <c r="V1634" s="553"/>
      <c r="W1634" s="553"/>
      <c r="X1634" s="553"/>
      <c r="Y1634" s="553"/>
      <c r="Z1634" s="397"/>
      <c r="AA1634" s="397"/>
      <c r="AB1634" s="397"/>
      <c r="AC1634" s="397"/>
      <c r="AD1634" s="397"/>
      <c r="AE1634" s="397"/>
      <c r="AF1634" s="397"/>
      <c r="AG1634" s="397"/>
      <c r="AH1634" s="397"/>
      <c r="AI1634" s="397"/>
      <c r="AJ1634" s="397"/>
      <c r="AK1634" s="397"/>
      <c r="AL1634" s="397"/>
      <c r="AM1634" s="397"/>
      <c r="AN1634" s="397"/>
      <c r="AO1634" s="397"/>
      <c r="AP1634" s="397"/>
      <c r="AQ1634" s="397"/>
      <c r="AR1634" s="397"/>
      <c r="AS1634" s="397"/>
      <c r="AT1634" s="397"/>
      <c r="AU1634" s="397"/>
      <c r="AV1634" s="397"/>
      <c r="AW1634" s="397"/>
      <c r="AX1634" s="397"/>
      <c r="AY1634" s="397"/>
      <c r="AZ1634" s="397"/>
      <c r="BA1634" s="553"/>
      <c r="BB1634" s="397"/>
      <c r="BC1634" s="397"/>
      <c r="BD1634" s="397"/>
      <c r="BE1634" s="397"/>
      <c r="BF1634" s="397"/>
      <c r="BG1634" s="397"/>
      <c r="BH1634" s="397"/>
      <c r="BI1634" s="397"/>
      <c r="BJ1634" s="397"/>
      <c r="BK1634" s="397"/>
    </row>
    <row r="1635" spans="2:63" x14ac:dyDescent="0.35">
      <c r="B1635" s="80"/>
      <c r="C1635" s="119"/>
      <c r="D1635" s="119"/>
      <c r="E1635" s="202"/>
      <c r="F1635" s="119"/>
      <c r="G1635" s="120"/>
      <c r="H1635" s="41"/>
      <c r="I1635" s="41"/>
      <c r="J1635" s="944">
        <f t="shared" si="186"/>
        <v>0</v>
      </c>
      <c r="K1635" s="292">
        <f t="shared" si="187"/>
        <v>0</v>
      </c>
      <c r="L1635" s="327">
        <f>IF(I1635&lt;(INDEX(Lookup!$U$2:$U$10,MATCH($D$45,Lookup!$S$2:$S$10,0))),0,365)</f>
        <v>0</v>
      </c>
      <c r="M1635" s="292">
        <f t="shared" si="185"/>
        <v>0</v>
      </c>
      <c r="N1635" s="371"/>
      <c r="O1635" s="150"/>
      <c r="P1635" s="397"/>
      <c r="Q1635" s="555"/>
      <c r="R1635" s="576">
        <f t="shared" si="188"/>
        <v>0</v>
      </c>
      <c r="S1635" s="576">
        <f t="shared" si="189"/>
        <v>0</v>
      </c>
      <c r="T1635" s="576">
        <f t="shared" si="190"/>
        <v>0</v>
      </c>
      <c r="U1635" s="576">
        <f t="shared" si="191"/>
        <v>0</v>
      </c>
      <c r="V1635" s="553"/>
      <c r="W1635" s="553"/>
      <c r="X1635" s="553"/>
      <c r="Y1635" s="553"/>
      <c r="Z1635" s="397"/>
      <c r="AA1635" s="397"/>
      <c r="AB1635" s="397"/>
      <c r="AC1635" s="397"/>
      <c r="AD1635" s="397"/>
      <c r="AE1635" s="397"/>
      <c r="AF1635" s="397"/>
      <c r="AG1635" s="397"/>
      <c r="AH1635" s="397"/>
      <c r="AI1635" s="397"/>
      <c r="AJ1635" s="397"/>
      <c r="AK1635" s="397"/>
      <c r="AL1635" s="397"/>
      <c r="AM1635" s="397"/>
      <c r="AN1635" s="397"/>
      <c r="AO1635" s="397"/>
      <c r="AP1635" s="397"/>
      <c r="AQ1635" s="397"/>
      <c r="AR1635" s="397"/>
      <c r="AS1635" s="397"/>
      <c r="AT1635" s="397"/>
      <c r="AU1635" s="397"/>
      <c r="AV1635" s="397"/>
      <c r="AW1635" s="397"/>
      <c r="AX1635" s="397"/>
      <c r="AY1635" s="397"/>
      <c r="AZ1635" s="397"/>
      <c r="BA1635" s="553"/>
      <c r="BB1635" s="397"/>
      <c r="BC1635" s="397"/>
      <c r="BD1635" s="397"/>
      <c r="BE1635" s="397"/>
      <c r="BF1635" s="397"/>
      <c r="BG1635" s="397"/>
      <c r="BH1635" s="397"/>
      <c r="BI1635" s="397"/>
      <c r="BJ1635" s="397"/>
      <c r="BK1635" s="397"/>
    </row>
    <row r="1636" spans="2:63" x14ac:dyDescent="0.35">
      <c r="B1636" s="80"/>
      <c r="C1636" s="119"/>
      <c r="D1636" s="119"/>
      <c r="E1636" s="202"/>
      <c r="F1636" s="119"/>
      <c r="G1636" s="120"/>
      <c r="H1636" s="41"/>
      <c r="I1636" s="41"/>
      <c r="J1636" s="944">
        <f t="shared" si="186"/>
        <v>0</v>
      </c>
      <c r="K1636" s="292">
        <f t="shared" si="187"/>
        <v>0</v>
      </c>
      <c r="L1636" s="327">
        <f>IF(I1636&lt;(INDEX(Lookup!$U$2:$U$10,MATCH($D$45,Lookup!$S$2:$S$10,0))),0,365)</f>
        <v>0</v>
      </c>
      <c r="M1636" s="292">
        <f t="shared" si="185"/>
        <v>0</v>
      </c>
      <c r="N1636" s="371"/>
      <c r="O1636" s="150"/>
      <c r="P1636" s="397"/>
      <c r="Q1636" s="555"/>
      <c r="R1636" s="576">
        <f t="shared" si="188"/>
        <v>0</v>
      </c>
      <c r="S1636" s="576">
        <f t="shared" si="189"/>
        <v>0</v>
      </c>
      <c r="T1636" s="576">
        <f t="shared" si="190"/>
        <v>0</v>
      </c>
      <c r="U1636" s="576">
        <f t="shared" si="191"/>
        <v>0</v>
      </c>
      <c r="V1636" s="553"/>
      <c r="W1636" s="553"/>
      <c r="X1636" s="553"/>
      <c r="Y1636" s="553"/>
      <c r="Z1636" s="397"/>
      <c r="AA1636" s="397"/>
      <c r="AB1636" s="397"/>
      <c r="AC1636" s="397"/>
      <c r="AD1636" s="397"/>
      <c r="AE1636" s="397"/>
      <c r="AF1636" s="397"/>
      <c r="AG1636" s="397"/>
      <c r="AH1636" s="397"/>
      <c r="AI1636" s="397"/>
      <c r="AJ1636" s="397"/>
      <c r="AK1636" s="397"/>
      <c r="AL1636" s="397"/>
      <c r="AM1636" s="397"/>
      <c r="AN1636" s="397"/>
      <c r="AO1636" s="397"/>
      <c r="AP1636" s="397"/>
      <c r="AQ1636" s="397"/>
      <c r="AR1636" s="397"/>
      <c r="AS1636" s="397"/>
      <c r="AT1636" s="397"/>
      <c r="AU1636" s="397"/>
      <c r="AV1636" s="397"/>
      <c r="AW1636" s="397"/>
      <c r="AX1636" s="397"/>
      <c r="AY1636" s="397"/>
      <c r="AZ1636" s="397"/>
      <c r="BA1636" s="553"/>
      <c r="BB1636" s="397"/>
      <c r="BC1636" s="397"/>
      <c r="BD1636" s="397"/>
      <c r="BE1636" s="397"/>
      <c r="BF1636" s="397"/>
      <c r="BG1636" s="397"/>
      <c r="BH1636" s="397"/>
      <c r="BI1636" s="397"/>
      <c r="BJ1636" s="397"/>
      <c r="BK1636" s="397"/>
    </row>
    <row r="1637" spans="2:63" x14ac:dyDescent="0.35">
      <c r="B1637" s="80"/>
      <c r="C1637" s="119"/>
      <c r="D1637" s="119"/>
      <c r="E1637" s="202"/>
      <c r="F1637" s="119"/>
      <c r="G1637" s="120"/>
      <c r="H1637" s="41"/>
      <c r="I1637" s="41"/>
      <c r="J1637" s="944">
        <f t="shared" si="186"/>
        <v>0</v>
      </c>
      <c r="K1637" s="292">
        <f t="shared" si="187"/>
        <v>0</v>
      </c>
      <c r="L1637" s="327">
        <f>IF(I1637&lt;(INDEX(Lookup!$U$2:$U$10,MATCH($D$45,Lookup!$S$2:$S$10,0))),0,365)</f>
        <v>0</v>
      </c>
      <c r="M1637" s="292">
        <f t="shared" si="185"/>
        <v>0</v>
      </c>
      <c r="N1637" s="371"/>
      <c r="O1637" s="150"/>
      <c r="P1637" s="397"/>
      <c r="Q1637" s="555"/>
      <c r="R1637" s="576">
        <f t="shared" si="188"/>
        <v>0</v>
      </c>
      <c r="S1637" s="576">
        <f t="shared" si="189"/>
        <v>0</v>
      </c>
      <c r="T1637" s="576">
        <f t="shared" si="190"/>
        <v>0</v>
      </c>
      <c r="U1637" s="576">
        <f t="shared" si="191"/>
        <v>0</v>
      </c>
      <c r="V1637" s="553"/>
      <c r="W1637" s="553"/>
      <c r="X1637" s="553"/>
      <c r="Y1637" s="553"/>
      <c r="Z1637" s="397"/>
      <c r="AA1637" s="397"/>
      <c r="AB1637" s="397"/>
      <c r="AC1637" s="397"/>
      <c r="AD1637" s="397"/>
      <c r="AE1637" s="397"/>
      <c r="AF1637" s="397"/>
      <c r="AG1637" s="397"/>
      <c r="AH1637" s="397"/>
      <c r="AI1637" s="397"/>
      <c r="AJ1637" s="397"/>
      <c r="AK1637" s="397"/>
      <c r="AL1637" s="397"/>
      <c r="AM1637" s="397"/>
      <c r="AN1637" s="397"/>
      <c r="AO1637" s="397"/>
      <c r="AP1637" s="397"/>
      <c r="AQ1637" s="397"/>
      <c r="AR1637" s="397"/>
      <c r="AS1637" s="397"/>
      <c r="AT1637" s="397"/>
      <c r="AU1637" s="397"/>
      <c r="AV1637" s="397"/>
      <c r="AW1637" s="397"/>
      <c r="AX1637" s="397"/>
      <c r="AY1637" s="397"/>
      <c r="AZ1637" s="397"/>
      <c r="BA1637" s="553"/>
      <c r="BB1637" s="397"/>
      <c r="BC1637" s="397"/>
      <c r="BD1637" s="397"/>
      <c r="BE1637" s="397"/>
      <c r="BF1637" s="397"/>
      <c r="BG1637" s="397"/>
      <c r="BH1637" s="397"/>
      <c r="BI1637" s="397"/>
      <c r="BJ1637" s="397"/>
      <c r="BK1637" s="397"/>
    </row>
    <row r="1638" spans="2:63" x14ac:dyDescent="0.35">
      <c r="B1638" s="80"/>
      <c r="C1638" s="119"/>
      <c r="D1638" s="119"/>
      <c r="E1638" s="202"/>
      <c r="F1638" s="119"/>
      <c r="G1638" s="120"/>
      <c r="H1638" s="41"/>
      <c r="I1638" s="41"/>
      <c r="J1638" s="944">
        <f t="shared" si="186"/>
        <v>0</v>
      </c>
      <c r="K1638" s="292">
        <f t="shared" si="187"/>
        <v>0</v>
      </c>
      <c r="L1638" s="327">
        <f>IF(I1638&lt;(INDEX(Lookup!$U$2:$U$10,MATCH($D$45,Lookup!$S$2:$S$10,0))),0,365)</f>
        <v>0</v>
      </c>
      <c r="M1638" s="292">
        <f t="shared" si="185"/>
        <v>0</v>
      </c>
      <c r="N1638" s="371"/>
      <c r="O1638" s="150"/>
      <c r="P1638" s="397"/>
      <c r="Q1638" s="555"/>
      <c r="R1638" s="576">
        <f t="shared" si="188"/>
        <v>0</v>
      </c>
      <c r="S1638" s="576">
        <f t="shared" si="189"/>
        <v>0</v>
      </c>
      <c r="T1638" s="576">
        <f t="shared" si="190"/>
        <v>0</v>
      </c>
      <c r="U1638" s="576">
        <f t="shared" si="191"/>
        <v>0</v>
      </c>
      <c r="V1638" s="553"/>
      <c r="W1638" s="553"/>
      <c r="X1638" s="553"/>
      <c r="Y1638" s="553"/>
      <c r="Z1638" s="397"/>
      <c r="AA1638" s="397"/>
      <c r="AB1638" s="397"/>
      <c r="AC1638" s="397"/>
      <c r="AD1638" s="397"/>
      <c r="AE1638" s="397"/>
      <c r="AF1638" s="397"/>
      <c r="AG1638" s="397"/>
      <c r="AH1638" s="397"/>
      <c r="AI1638" s="397"/>
      <c r="AJ1638" s="397"/>
      <c r="AK1638" s="397"/>
      <c r="AL1638" s="397"/>
      <c r="AM1638" s="397"/>
      <c r="AN1638" s="397"/>
      <c r="AO1638" s="397"/>
      <c r="AP1638" s="397"/>
      <c r="AQ1638" s="397"/>
      <c r="AR1638" s="397"/>
      <c r="AS1638" s="397"/>
      <c r="AT1638" s="397"/>
      <c r="AU1638" s="397"/>
      <c r="AV1638" s="397"/>
      <c r="AW1638" s="397"/>
      <c r="AX1638" s="397"/>
      <c r="AY1638" s="397"/>
      <c r="AZ1638" s="397"/>
      <c r="BA1638" s="553"/>
      <c r="BB1638" s="397"/>
      <c r="BC1638" s="397"/>
      <c r="BD1638" s="397"/>
      <c r="BE1638" s="397"/>
      <c r="BF1638" s="397"/>
      <c r="BG1638" s="397"/>
      <c r="BH1638" s="397"/>
      <c r="BI1638" s="397"/>
      <c r="BJ1638" s="397"/>
      <c r="BK1638" s="397"/>
    </row>
    <row r="1639" spans="2:63" x14ac:dyDescent="0.35">
      <c r="B1639" s="80"/>
      <c r="C1639" s="119"/>
      <c r="D1639" s="119"/>
      <c r="E1639" s="202"/>
      <c r="F1639" s="119"/>
      <c r="G1639" s="120"/>
      <c r="H1639" s="41"/>
      <c r="I1639" s="41"/>
      <c r="J1639" s="944">
        <f t="shared" si="186"/>
        <v>0</v>
      </c>
      <c r="K1639" s="292">
        <f t="shared" si="187"/>
        <v>0</v>
      </c>
      <c r="L1639" s="327">
        <f>IF(I1639&lt;(INDEX(Lookup!$U$2:$U$10,MATCH($D$45,Lookup!$S$2:$S$10,0))),0,365)</f>
        <v>0</v>
      </c>
      <c r="M1639" s="292">
        <f t="shared" si="185"/>
        <v>0</v>
      </c>
      <c r="N1639" s="371"/>
      <c r="O1639" s="150"/>
      <c r="P1639" s="397"/>
      <c r="Q1639" s="555"/>
      <c r="R1639" s="576">
        <f t="shared" si="188"/>
        <v>0</v>
      </c>
      <c r="S1639" s="576">
        <f t="shared" si="189"/>
        <v>0</v>
      </c>
      <c r="T1639" s="576">
        <f t="shared" si="190"/>
        <v>0</v>
      </c>
      <c r="U1639" s="576">
        <f t="shared" si="191"/>
        <v>0</v>
      </c>
      <c r="V1639" s="553"/>
      <c r="W1639" s="553"/>
      <c r="X1639" s="553"/>
      <c r="Y1639" s="553"/>
      <c r="Z1639" s="397"/>
      <c r="AA1639" s="397"/>
      <c r="AB1639" s="397"/>
      <c r="AC1639" s="397"/>
      <c r="AD1639" s="397"/>
      <c r="AE1639" s="397"/>
      <c r="AF1639" s="397"/>
      <c r="AG1639" s="397"/>
      <c r="AH1639" s="397"/>
      <c r="AI1639" s="397"/>
      <c r="AJ1639" s="397"/>
      <c r="AK1639" s="397"/>
      <c r="AL1639" s="397"/>
      <c r="AM1639" s="397"/>
      <c r="AN1639" s="397"/>
      <c r="AO1639" s="397"/>
      <c r="AP1639" s="397"/>
      <c r="AQ1639" s="397"/>
      <c r="AR1639" s="397"/>
      <c r="AS1639" s="397"/>
      <c r="AT1639" s="397"/>
      <c r="AU1639" s="397"/>
      <c r="AV1639" s="397"/>
      <c r="AW1639" s="397"/>
      <c r="AX1639" s="397"/>
      <c r="AY1639" s="397"/>
      <c r="AZ1639" s="397"/>
      <c r="BA1639" s="553"/>
      <c r="BB1639" s="397"/>
      <c r="BC1639" s="397"/>
      <c r="BD1639" s="397"/>
      <c r="BE1639" s="397"/>
      <c r="BF1639" s="397"/>
      <c r="BG1639" s="397"/>
      <c r="BH1639" s="397"/>
      <c r="BI1639" s="397"/>
      <c r="BJ1639" s="397"/>
      <c r="BK1639" s="397"/>
    </row>
    <row r="1640" spans="2:63" x14ac:dyDescent="0.35">
      <c r="B1640" s="80"/>
      <c r="C1640" s="119"/>
      <c r="D1640" s="119"/>
      <c r="E1640" s="202"/>
      <c r="F1640" s="119"/>
      <c r="G1640" s="120"/>
      <c r="H1640" s="41"/>
      <c r="I1640" s="41"/>
      <c r="J1640" s="944">
        <f t="shared" si="186"/>
        <v>0</v>
      </c>
      <c r="K1640" s="292">
        <f t="shared" si="187"/>
        <v>0</v>
      </c>
      <c r="L1640" s="327">
        <f>IF(I1640&lt;(INDEX(Lookup!$U$2:$U$10,MATCH($D$45,Lookup!$S$2:$S$10,0))),0,365)</f>
        <v>0</v>
      </c>
      <c r="M1640" s="292">
        <f t="shared" si="185"/>
        <v>0</v>
      </c>
      <c r="N1640" s="371"/>
      <c r="O1640" s="150"/>
      <c r="P1640" s="397"/>
      <c r="Q1640" s="555"/>
      <c r="R1640" s="576">
        <f t="shared" si="188"/>
        <v>0</v>
      </c>
      <c r="S1640" s="576">
        <f t="shared" si="189"/>
        <v>0</v>
      </c>
      <c r="T1640" s="576">
        <f t="shared" si="190"/>
        <v>0</v>
      </c>
      <c r="U1640" s="576">
        <f t="shared" si="191"/>
        <v>0</v>
      </c>
      <c r="V1640" s="553"/>
      <c r="W1640" s="553"/>
      <c r="X1640" s="553"/>
      <c r="Y1640" s="553"/>
      <c r="Z1640" s="397"/>
      <c r="AA1640" s="397"/>
      <c r="AB1640" s="397"/>
      <c r="AC1640" s="397"/>
      <c r="AD1640" s="397"/>
      <c r="AE1640" s="397"/>
      <c r="AF1640" s="397"/>
      <c r="AG1640" s="397"/>
      <c r="AH1640" s="397"/>
      <c r="AI1640" s="397"/>
      <c r="AJ1640" s="397"/>
      <c r="AK1640" s="397"/>
      <c r="AL1640" s="397"/>
      <c r="AM1640" s="397"/>
      <c r="AN1640" s="397"/>
      <c r="AO1640" s="397"/>
      <c r="AP1640" s="397"/>
      <c r="AQ1640" s="397"/>
      <c r="AR1640" s="397"/>
      <c r="AS1640" s="397"/>
      <c r="AT1640" s="397"/>
      <c r="AU1640" s="397"/>
      <c r="AV1640" s="397"/>
      <c r="AW1640" s="397"/>
      <c r="AX1640" s="397"/>
      <c r="AY1640" s="397"/>
      <c r="AZ1640" s="397"/>
      <c r="BA1640" s="553"/>
      <c r="BB1640" s="397"/>
      <c r="BC1640" s="397"/>
      <c r="BD1640" s="397"/>
      <c r="BE1640" s="397"/>
      <c r="BF1640" s="397"/>
      <c r="BG1640" s="397"/>
      <c r="BH1640" s="397"/>
      <c r="BI1640" s="397"/>
      <c r="BJ1640" s="397"/>
      <c r="BK1640" s="397"/>
    </row>
    <row r="1641" spans="2:63" x14ac:dyDescent="0.35">
      <c r="B1641" s="80"/>
      <c r="C1641" s="119"/>
      <c r="D1641" s="119"/>
      <c r="E1641" s="202"/>
      <c r="F1641" s="119"/>
      <c r="G1641" s="120"/>
      <c r="H1641" s="41"/>
      <c r="I1641" s="41"/>
      <c r="J1641" s="944">
        <f t="shared" si="186"/>
        <v>0</v>
      </c>
      <c r="K1641" s="292">
        <f t="shared" si="187"/>
        <v>0</v>
      </c>
      <c r="L1641" s="327">
        <f>IF(I1641&lt;(INDEX(Lookup!$U$2:$U$10,MATCH($D$45,Lookup!$S$2:$S$10,0))),0,365)</f>
        <v>0</v>
      </c>
      <c r="M1641" s="292">
        <f t="shared" si="185"/>
        <v>0</v>
      </c>
      <c r="N1641" s="371"/>
      <c r="O1641" s="150"/>
      <c r="P1641" s="397"/>
      <c r="Q1641" s="555"/>
      <c r="R1641" s="576">
        <f t="shared" si="188"/>
        <v>0</v>
      </c>
      <c r="S1641" s="576">
        <f t="shared" si="189"/>
        <v>0</v>
      </c>
      <c r="T1641" s="576">
        <f t="shared" si="190"/>
        <v>0</v>
      </c>
      <c r="U1641" s="576">
        <f t="shared" si="191"/>
        <v>0</v>
      </c>
      <c r="V1641" s="553"/>
      <c r="W1641" s="553"/>
      <c r="X1641" s="553"/>
      <c r="Y1641" s="553"/>
      <c r="Z1641" s="397"/>
      <c r="AA1641" s="397"/>
      <c r="AB1641" s="397"/>
      <c r="AC1641" s="397"/>
      <c r="AD1641" s="397"/>
      <c r="AE1641" s="397"/>
      <c r="AF1641" s="397"/>
      <c r="AG1641" s="397"/>
      <c r="AH1641" s="397"/>
      <c r="AI1641" s="397"/>
      <c r="AJ1641" s="397"/>
      <c r="AK1641" s="397"/>
      <c r="AL1641" s="397"/>
      <c r="AM1641" s="397"/>
      <c r="AN1641" s="397"/>
      <c r="AO1641" s="397"/>
      <c r="AP1641" s="397"/>
      <c r="AQ1641" s="397"/>
      <c r="AR1641" s="397"/>
      <c r="AS1641" s="397"/>
      <c r="AT1641" s="397"/>
      <c r="AU1641" s="397"/>
      <c r="AV1641" s="397"/>
      <c r="AW1641" s="397"/>
      <c r="AX1641" s="397"/>
      <c r="AY1641" s="397"/>
      <c r="AZ1641" s="397"/>
      <c r="BA1641" s="553"/>
      <c r="BB1641" s="397"/>
      <c r="BC1641" s="397"/>
      <c r="BD1641" s="397"/>
      <c r="BE1641" s="397"/>
      <c r="BF1641" s="397"/>
      <c r="BG1641" s="397"/>
      <c r="BH1641" s="397"/>
      <c r="BI1641" s="397"/>
      <c r="BJ1641" s="397"/>
      <c r="BK1641" s="397"/>
    </row>
    <row r="1642" spans="2:63" x14ac:dyDescent="0.35">
      <c r="B1642" s="80"/>
      <c r="C1642" s="119"/>
      <c r="D1642" s="119"/>
      <c r="E1642" s="202"/>
      <c r="F1642" s="119"/>
      <c r="G1642" s="120"/>
      <c r="H1642" s="41"/>
      <c r="I1642" s="41"/>
      <c r="J1642" s="944">
        <f t="shared" si="186"/>
        <v>0</v>
      </c>
      <c r="K1642" s="292">
        <f t="shared" si="187"/>
        <v>0</v>
      </c>
      <c r="L1642" s="327">
        <f>IF(I1642&lt;(INDEX(Lookup!$U$2:$U$10,MATCH($D$45,Lookup!$S$2:$S$10,0))),0,365)</f>
        <v>0</v>
      </c>
      <c r="M1642" s="292">
        <f t="shared" si="185"/>
        <v>0</v>
      </c>
      <c r="N1642" s="371"/>
      <c r="O1642" s="150"/>
      <c r="P1642" s="397"/>
      <c r="Q1642" s="555"/>
      <c r="R1642" s="576">
        <f t="shared" si="188"/>
        <v>0</v>
      </c>
      <c r="S1642" s="576">
        <f t="shared" si="189"/>
        <v>0</v>
      </c>
      <c r="T1642" s="576">
        <f t="shared" si="190"/>
        <v>0</v>
      </c>
      <c r="U1642" s="576">
        <f t="shared" si="191"/>
        <v>0</v>
      </c>
      <c r="V1642" s="553"/>
      <c r="W1642" s="553"/>
      <c r="X1642" s="553"/>
      <c r="Y1642" s="553"/>
      <c r="Z1642" s="397"/>
      <c r="AA1642" s="397"/>
      <c r="AB1642" s="397"/>
      <c r="AC1642" s="397"/>
      <c r="AD1642" s="397"/>
      <c r="AE1642" s="397"/>
      <c r="AF1642" s="397"/>
      <c r="AG1642" s="397"/>
      <c r="AH1642" s="397"/>
      <c r="AI1642" s="397"/>
      <c r="AJ1642" s="397"/>
      <c r="AK1642" s="397"/>
      <c r="AL1642" s="397"/>
      <c r="AM1642" s="397"/>
      <c r="AN1642" s="397"/>
      <c r="AO1642" s="397"/>
      <c r="AP1642" s="397"/>
      <c r="AQ1642" s="397"/>
      <c r="AR1642" s="397"/>
      <c r="AS1642" s="397"/>
      <c r="AT1642" s="397"/>
      <c r="AU1642" s="397"/>
      <c r="AV1642" s="397"/>
      <c r="AW1642" s="397"/>
      <c r="AX1642" s="397"/>
      <c r="AY1642" s="397"/>
      <c r="AZ1642" s="397"/>
      <c r="BA1642" s="553"/>
      <c r="BB1642" s="397"/>
      <c r="BC1642" s="397"/>
      <c r="BD1642" s="397"/>
      <c r="BE1642" s="397"/>
      <c r="BF1642" s="397"/>
      <c r="BG1642" s="397"/>
      <c r="BH1642" s="397"/>
      <c r="BI1642" s="397"/>
      <c r="BJ1642" s="397"/>
      <c r="BK1642" s="397"/>
    </row>
    <row r="1643" spans="2:63" x14ac:dyDescent="0.35">
      <c r="B1643" s="80"/>
      <c r="C1643" s="119"/>
      <c r="D1643" s="119"/>
      <c r="E1643" s="202"/>
      <c r="F1643" s="119"/>
      <c r="G1643" s="120"/>
      <c r="H1643" s="41"/>
      <c r="I1643" s="41"/>
      <c r="J1643" s="944">
        <f t="shared" si="186"/>
        <v>0</v>
      </c>
      <c r="K1643" s="292">
        <f t="shared" si="187"/>
        <v>0</v>
      </c>
      <c r="L1643" s="327">
        <f>IF(I1643&lt;(INDEX(Lookup!$U$2:$U$10,MATCH($D$45,Lookup!$S$2:$S$10,0))),0,365)</f>
        <v>0</v>
      </c>
      <c r="M1643" s="292">
        <f t="shared" si="185"/>
        <v>0</v>
      </c>
      <c r="N1643" s="371"/>
      <c r="O1643" s="150"/>
      <c r="P1643" s="397"/>
      <c r="Q1643" s="555"/>
      <c r="R1643" s="576">
        <f t="shared" si="188"/>
        <v>0</v>
      </c>
      <c r="S1643" s="576">
        <f t="shared" si="189"/>
        <v>0</v>
      </c>
      <c r="T1643" s="576">
        <f t="shared" si="190"/>
        <v>0</v>
      </c>
      <c r="U1643" s="576">
        <f t="shared" si="191"/>
        <v>0</v>
      </c>
      <c r="V1643" s="553"/>
      <c r="W1643" s="553"/>
      <c r="X1643" s="553"/>
      <c r="Y1643" s="553"/>
      <c r="Z1643" s="397"/>
      <c r="AA1643" s="397"/>
      <c r="AB1643" s="397"/>
      <c r="AC1643" s="397"/>
      <c r="AD1643" s="397"/>
      <c r="AE1643" s="397"/>
      <c r="AF1643" s="397"/>
      <c r="AG1643" s="397"/>
      <c r="AH1643" s="397"/>
      <c r="AI1643" s="397"/>
      <c r="AJ1643" s="397"/>
      <c r="AK1643" s="397"/>
      <c r="AL1643" s="397"/>
      <c r="AM1643" s="397"/>
      <c r="AN1643" s="397"/>
      <c r="AO1643" s="397"/>
      <c r="AP1643" s="397"/>
      <c r="AQ1643" s="397"/>
      <c r="AR1643" s="397"/>
      <c r="AS1643" s="397"/>
      <c r="AT1643" s="397"/>
      <c r="AU1643" s="397"/>
      <c r="AV1643" s="397"/>
      <c r="AW1643" s="397"/>
      <c r="AX1643" s="397"/>
      <c r="AY1643" s="397"/>
      <c r="AZ1643" s="397"/>
      <c r="BA1643" s="553"/>
      <c r="BB1643" s="397"/>
      <c r="BC1643" s="397"/>
      <c r="BD1643" s="397"/>
      <c r="BE1643" s="397"/>
      <c r="BF1643" s="397"/>
      <c r="BG1643" s="397"/>
      <c r="BH1643" s="397"/>
      <c r="BI1643" s="397"/>
      <c r="BJ1643" s="397"/>
      <c r="BK1643" s="397"/>
    </row>
    <row r="1644" spans="2:63" x14ac:dyDescent="0.35">
      <c r="B1644" s="80"/>
      <c r="C1644" s="119"/>
      <c r="D1644" s="119"/>
      <c r="E1644" s="202"/>
      <c r="F1644" s="119"/>
      <c r="G1644" s="120"/>
      <c r="H1644" s="41"/>
      <c r="I1644" s="41"/>
      <c r="J1644" s="944">
        <f t="shared" si="186"/>
        <v>0</v>
      </c>
      <c r="K1644" s="292">
        <f t="shared" si="187"/>
        <v>0</v>
      </c>
      <c r="L1644" s="327">
        <f>IF(I1644&lt;(INDEX(Lookup!$U$2:$U$10,MATCH($D$45,Lookup!$S$2:$S$10,0))),0,365)</f>
        <v>0</v>
      </c>
      <c r="M1644" s="292">
        <f t="shared" si="185"/>
        <v>0</v>
      </c>
      <c r="N1644" s="371"/>
      <c r="O1644" s="150"/>
      <c r="P1644" s="397"/>
      <c r="Q1644" s="555"/>
      <c r="R1644" s="576">
        <f t="shared" si="188"/>
        <v>0</v>
      </c>
      <c r="S1644" s="576">
        <f t="shared" si="189"/>
        <v>0</v>
      </c>
      <c r="T1644" s="576">
        <f t="shared" si="190"/>
        <v>0</v>
      </c>
      <c r="U1644" s="576">
        <f t="shared" si="191"/>
        <v>0</v>
      </c>
      <c r="V1644" s="553"/>
      <c r="W1644" s="553"/>
      <c r="X1644" s="553"/>
      <c r="Y1644" s="553"/>
      <c r="Z1644" s="397"/>
      <c r="AA1644" s="397"/>
      <c r="AB1644" s="397"/>
      <c r="AC1644" s="397"/>
      <c r="AD1644" s="397"/>
      <c r="AE1644" s="397"/>
      <c r="AF1644" s="397"/>
      <c r="AG1644" s="397"/>
      <c r="AH1644" s="397"/>
      <c r="AI1644" s="397"/>
      <c r="AJ1644" s="397"/>
      <c r="AK1644" s="397"/>
      <c r="AL1644" s="397"/>
      <c r="AM1644" s="397"/>
      <c r="AN1644" s="397"/>
      <c r="AO1644" s="397"/>
      <c r="AP1644" s="397"/>
      <c r="AQ1644" s="397"/>
      <c r="AR1644" s="397"/>
      <c r="AS1644" s="397"/>
      <c r="AT1644" s="397"/>
      <c r="AU1644" s="397"/>
      <c r="AV1644" s="397"/>
      <c r="AW1644" s="397"/>
      <c r="AX1644" s="397"/>
      <c r="AY1644" s="397"/>
      <c r="AZ1644" s="397"/>
      <c r="BA1644" s="553"/>
      <c r="BB1644" s="397"/>
      <c r="BC1644" s="397"/>
      <c r="BD1644" s="397"/>
      <c r="BE1644" s="397"/>
      <c r="BF1644" s="397"/>
      <c r="BG1644" s="397"/>
      <c r="BH1644" s="397"/>
      <c r="BI1644" s="397"/>
      <c r="BJ1644" s="397"/>
      <c r="BK1644" s="397"/>
    </row>
    <row r="1645" spans="2:63" x14ac:dyDescent="0.35">
      <c r="B1645" s="80"/>
      <c r="C1645" s="119"/>
      <c r="D1645" s="119"/>
      <c r="E1645" s="202"/>
      <c r="F1645" s="119"/>
      <c r="G1645" s="120"/>
      <c r="H1645" s="41"/>
      <c r="I1645" s="41"/>
      <c r="J1645" s="944">
        <f t="shared" si="186"/>
        <v>0</v>
      </c>
      <c r="K1645" s="292">
        <f t="shared" si="187"/>
        <v>0</v>
      </c>
      <c r="L1645" s="327">
        <f>IF(I1645&lt;(INDEX(Lookup!$U$2:$U$10,MATCH($D$45,Lookup!$S$2:$S$10,0))),0,365)</f>
        <v>0</v>
      </c>
      <c r="M1645" s="292">
        <f t="shared" si="185"/>
        <v>0</v>
      </c>
      <c r="N1645" s="371"/>
      <c r="O1645" s="150"/>
      <c r="P1645" s="397"/>
      <c r="Q1645" s="555"/>
      <c r="R1645" s="576">
        <f t="shared" si="188"/>
        <v>0</v>
      </c>
      <c r="S1645" s="576">
        <f t="shared" si="189"/>
        <v>0</v>
      </c>
      <c r="T1645" s="576">
        <f t="shared" si="190"/>
        <v>0</v>
      </c>
      <c r="U1645" s="576">
        <f t="shared" si="191"/>
        <v>0</v>
      </c>
      <c r="V1645" s="553"/>
      <c r="W1645" s="553"/>
      <c r="X1645" s="553"/>
      <c r="Y1645" s="553"/>
      <c r="Z1645" s="397"/>
      <c r="AA1645" s="397"/>
      <c r="AB1645" s="397"/>
      <c r="AC1645" s="397"/>
      <c r="AD1645" s="397"/>
      <c r="AE1645" s="397"/>
      <c r="AF1645" s="397"/>
      <c r="AG1645" s="397"/>
      <c r="AH1645" s="397"/>
      <c r="AI1645" s="397"/>
      <c r="AJ1645" s="397"/>
      <c r="AK1645" s="397"/>
      <c r="AL1645" s="397"/>
      <c r="AM1645" s="397"/>
      <c r="AN1645" s="397"/>
      <c r="AO1645" s="397"/>
      <c r="AP1645" s="397"/>
      <c r="AQ1645" s="397"/>
      <c r="AR1645" s="397"/>
      <c r="AS1645" s="397"/>
      <c r="AT1645" s="397"/>
      <c r="AU1645" s="397"/>
      <c r="AV1645" s="397"/>
      <c r="AW1645" s="397"/>
      <c r="AX1645" s="397"/>
      <c r="AY1645" s="397"/>
      <c r="AZ1645" s="397"/>
      <c r="BA1645" s="553"/>
      <c r="BB1645" s="397"/>
      <c r="BC1645" s="397"/>
      <c r="BD1645" s="397"/>
      <c r="BE1645" s="397"/>
      <c r="BF1645" s="397"/>
      <c r="BG1645" s="397"/>
      <c r="BH1645" s="397"/>
      <c r="BI1645" s="397"/>
      <c r="BJ1645" s="397"/>
      <c r="BK1645" s="397"/>
    </row>
    <row r="1646" spans="2:63" x14ac:dyDescent="0.35">
      <c r="B1646" s="80"/>
      <c r="C1646" s="119"/>
      <c r="D1646" s="119"/>
      <c r="E1646" s="202"/>
      <c r="F1646" s="119"/>
      <c r="G1646" s="120"/>
      <c r="H1646" s="41"/>
      <c r="I1646" s="41"/>
      <c r="J1646" s="944">
        <f t="shared" si="186"/>
        <v>0</v>
      </c>
      <c r="K1646" s="292">
        <f t="shared" si="187"/>
        <v>0</v>
      </c>
      <c r="L1646" s="327">
        <f>IF(I1646&lt;(INDEX(Lookup!$U$2:$U$10,MATCH($D$45,Lookup!$S$2:$S$10,0))),0,365)</f>
        <v>0</v>
      </c>
      <c r="M1646" s="292">
        <f t="shared" si="185"/>
        <v>0</v>
      </c>
      <c r="N1646" s="371"/>
      <c r="O1646" s="150"/>
      <c r="P1646" s="397"/>
      <c r="Q1646" s="555"/>
      <c r="R1646" s="576">
        <f t="shared" si="188"/>
        <v>0</v>
      </c>
      <c r="S1646" s="576">
        <f t="shared" si="189"/>
        <v>0</v>
      </c>
      <c r="T1646" s="576">
        <f t="shared" si="190"/>
        <v>0</v>
      </c>
      <c r="U1646" s="576">
        <f t="shared" si="191"/>
        <v>0</v>
      </c>
      <c r="V1646" s="553"/>
      <c r="W1646" s="553"/>
      <c r="X1646" s="553"/>
      <c r="Y1646" s="553"/>
      <c r="Z1646" s="397"/>
      <c r="AA1646" s="397"/>
      <c r="AB1646" s="397"/>
      <c r="AC1646" s="397"/>
      <c r="AD1646" s="397"/>
      <c r="AE1646" s="397"/>
      <c r="AF1646" s="397"/>
      <c r="AG1646" s="397"/>
      <c r="AH1646" s="397"/>
      <c r="AI1646" s="397"/>
      <c r="AJ1646" s="397"/>
      <c r="AK1646" s="397"/>
      <c r="AL1646" s="397"/>
      <c r="AM1646" s="397"/>
      <c r="AN1646" s="397"/>
      <c r="AO1646" s="397"/>
      <c r="AP1646" s="397"/>
      <c r="AQ1646" s="397"/>
      <c r="AR1646" s="397"/>
      <c r="AS1646" s="397"/>
      <c r="AT1646" s="397"/>
      <c r="AU1646" s="397"/>
      <c r="AV1646" s="397"/>
      <c r="AW1646" s="397"/>
      <c r="AX1646" s="397"/>
      <c r="AY1646" s="397"/>
      <c r="AZ1646" s="397"/>
      <c r="BA1646" s="553"/>
      <c r="BB1646" s="397"/>
      <c r="BC1646" s="397"/>
      <c r="BD1646" s="397"/>
      <c r="BE1646" s="397"/>
      <c r="BF1646" s="397"/>
      <c r="BG1646" s="397"/>
      <c r="BH1646" s="397"/>
      <c r="BI1646" s="397"/>
      <c r="BJ1646" s="397"/>
      <c r="BK1646" s="397"/>
    </row>
    <row r="1647" spans="2:63" x14ac:dyDescent="0.35">
      <c r="B1647" s="80"/>
      <c r="C1647" s="119"/>
      <c r="D1647" s="119"/>
      <c r="E1647" s="202"/>
      <c r="F1647" s="119"/>
      <c r="G1647" s="120"/>
      <c r="H1647" s="41"/>
      <c r="I1647" s="41"/>
      <c r="J1647" s="944">
        <f t="shared" si="186"/>
        <v>0</v>
      </c>
      <c r="K1647" s="292">
        <f t="shared" si="187"/>
        <v>0</v>
      </c>
      <c r="L1647" s="327">
        <f>IF(I1647&lt;(INDEX(Lookup!$U$2:$U$10,MATCH($D$45,Lookup!$S$2:$S$10,0))),0,365)</f>
        <v>0</v>
      </c>
      <c r="M1647" s="292">
        <f t="shared" si="185"/>
        <v>0</v>
      </c>
      <c r="N1647" s="371"/>
      <c r="O1647" s="150"/>
      <c r="P1647" s="397"/>
      <c r="Q1647" s="555"/>
      <c r="R1647" s="576">
        <f t="shared" si="188"/>
        <v>0</v>
      </c>
      <c r="S1647" s="576">
        <f t="shared" si="189"/>
        <v>0</v>
      </c>
      <c r="T1647" s="576">
        <f t="shared" si="190"/>
        <v>0</v>
      </c>
      <c r="U1647" s="576">
        <f t="shared" si="191"/>
        <v>0</v>
      </c>
      <c r="V1647" s="553"/>
      <c r="W1647" s="553"/>
      <c r="X1647" s="553"/>
      <c r="Y1647" s="553"/>
      <c r="Z1647" s="397"/>
      <c r="AA1647" s="397"/>
      <c r="AB1647" s="397"/>
      <c r="AC1647" s="397"/>
      <c r="AD1647" s="397"/>
      <c r="AE1647" s="397"/>
      <c r="AF1647" s="397"/>
      <c r="AG1647" s="397"/>
      <c r="AH1647" s="397"/>
      <c r="AI1647" s="397"/>
      <c r="AJ1647" s="397"/>
      <c r="AK1647" s="397"/>
      <c r="AL1647" s="397"/>
      <c r="AM1647" s="397"/>
      <c r="AN1647" s="397"/>
      <c r="AO1647" s="397"/>
      <c r="AP1647" s="397"/>
      <c r="AQ1647" s="397"/>
      <c r="AR1647" s="397"/>
      <c r="AS1647" s="397"/>
      <c r="AT1647" s="397"/>
      <c r="AU1647" s="397"/>
      <c r="AV1647" s="397"/>
      <c r="AW1647" s="397"/>
      <c r="AX1647" s="397"/>
      <c r="AY1647" s="397"/>
      <c r="AZ1647" s="397"/>
      <c r="BA1647" s="553"/>
      <c r="BB1647" s="397"/>
      <c r="BC1647" s="397"/>
      <c r="BD1647" s="397"/>
      <c r="BE1647" s="397"/>
      <c r="BF1647" s="397"/>
      <c r="BG1647" s="397"/>
      <c r="BH1647" s="397"/>
      <c r="BI1647" s="397"/>
      <c r="BJ1647" s="397"/>
      <c r="BK1647" s="397"/>
    </row>
    <row r="1648" spans="2:63" x14ac:dyDescent="0.35">
      <c r="B1648" s="80"/>
      <c r="C1648" s="119"/>
      <c r="D1648" s="119"/>
      <c r="E1648" s="202"/>
      <c r="F1648" s="119"/>
      <c r="G1648" s="120"/>
      <c r="H1648" s="41"/>
      <c r="I1648" s="41"/>
      <c r="J1648" s="944">
        <f t="shared" si="186"/>
        <v>0</v>
      </c>
      <c r="K1648" s="292">
        <f t="shared" si="187"/>
        <v>0</v>
      </c>
      <c r="L1648" s="327">
        <f>IF(I1648&lt;(INDEX(Lookup!$U$2:$U$10,MATCH($D$45,Lookup!$S$2:$S$10,0))),0,365)</f>
        <v>0</v>
      </c>
      <c r="M1648" s="292">
        <f t="shared" ref="M1648:M1700" si="192">IF(O1648="x",0,L1648*$L$8)</f>
        <v>0</v>
      </c>
      <c r="N1648" s="371"/>
      <c r="O1648" s="150"/>
      <c r="P1648" s="397"/>
      <c r="Q1648" s="555"/>
      <c r="R1648" s="576">
        <f t="shared" si="188"/>
        <v>0</v>
      </c>
      <c r="S1648" s="576">
        <f t="shared" si="189"/>
        <v>0</v>
      </c>
      <c r="T1648" s="576">
        <f t="shared" si="190"/>
        <v>0</v>
      </c>
      <c r="U1648" s="576">
        <f t="shared" si="191"/>
        <v>0</v>
      </c>
      <c r="V1648" s="553"/>
      <c r="W1648" s="553"/>
      <c r="X1648" s="553"/>
      <c r="Y1648" s="553"/>
      <c r="Z1648" s="397"/>
      <c r="AA1648" s="397"/>
      <c r="AB1648" s="397"/>
      <c r="AC1648" s="397"/>
      <c r="AD1648" s="397"/>
      <c r="AE1648" s="397"/>
      <c r="AF1648" s="397"/>
      <c r="AG1648" s="397"/>
      <c r="AH1648" s="397"/>
      <c r="AI1648" s="397"/>
      <c r="AJ1648" s="397"/>
      <c r="AK1648" s="397"/>
      <c r="AL1648" s="397"/>
      <c r="AM1648" s="397"/>
      <c r="AN1648" s="397"/>
      <c r="AO1648" s="397"/>
      <c r="AP1648" s="397"/>
      <c r="AQ1648" s="397"/>
      <c r="AR1648" s="397"/>
      <c r="AS1648" s="397"/>
      <c r="AT1648" s="397"/>
      <c r="AU1648" s="397"/>
      <c r="AV1648" s="397"/>
      <c r="AW1648" s="397"/>
      <c r="AX1648" s="397"/>
      <c r="AY1648" s="397"/>
      <c r="AZ1648" s="397"/>
      <c r="BA1648" s="553"/>
      <c r="BB1648" s="397"/>
      <c r="BC1648" s="397"/>
      <c r="BD1648" s="397"/>
      <c r="BE1648" s="397"/>
      <c r="BF1648" s="397"/>
      <c r="BG1648" s="397"/>
      <c r="BH1648" s="397"/>
      <c r="BI1648" s="397"/>
      <c r="BJ1648" s="397"/>
      <c r="BK1648" s="397"/>
    </row>
    <row r="1649" spans="2:63" x14ac:dyDescent="0.35">
      <c r="B1649" s="80"/>
      <c r="C1649" s="119"/>
      <c r="D1649" s="119"/>
      <c r="E1649" s="202"/>
      <c r="F1649" s="119"/>
      <c r="G1649" s="120"/>
      <c r="H1649" s="41"/>
      <c r="I1649" s="41"/>
      <c r="J1649" s="944">
        <f t="shared" ref="J1649:J1700" si="193">IF(OR(H1649&lt;&gt;"",I1649&lt;&gt;""),DATEDIF(H1649,I1649,"d")+1,0)</f>
        <v>0</v>
      </c>
      <c r="K1649" s="292">
        <f t="shared" ref="K1649:K1700" si="194">J1649*$L$8</f>
        <v>0</v>
      </c>
      <c r="L1649" s="327">
        <f>IF(I1649&lt;(INDEX(Lookup!$U$2:$U$10,MATCH($D$45,Lookup!$S$2:$S$10,0))),0,365)</f>
        <v>0</v>
      </c>
      <c r="M1649" s="292">
        <f t="shared" si="192"/>
        <v>0</v>
      </c>
      <c r="N1649" s="371"/>
      <c r="O1649" s="150"/>
      <c r="P1649" s="397"/>
      <c r="Q1649" s="555"/>
      <c r="R1649" s="576">
        <f t="shared" ref="R1649:R1701" si="195">K1649*$H$33</f>
        <v>0</v>
      </c>
      <c r="S1649" s="576">
        <f t="shared" ref="S1649:S1701" si="196">M1649*$H$42</f>
        <v>0</v>
      </c>
      <c r="T1649" s="576">
        <f t="shared" ref="T1649:T1701" si="197">R1649-K1649</f>
        <v>0</v>
      </c>
      <c r="U1649" s="576">
        <f t="shared" ref="U1649:U1701" si="198">S1649-M1649</f>
        <v>0</v>
      </c>
      <c r="V1649" s="553"/>
      <c r="W1649" s="553"/>
      <c r="X1649" s="553"/>
      <c r="Y1649" s="553"/>
      <c r="Z1649" s="397"/>
      <c r="AA1649" s="397"/>
      <c r="AB1649" s="397"/>
      <c r="AC1649" s="397"/>
      <c r="AD1649" s="397"/>
      <c r="AE1649" s="397"/>
      <c r="AF1649" s="397"/>
      <c r="AG1649" s="397"/>
      <c r="AH1649" s="397"/>
      <c r="AI1649" s="397"/>
      <c r="AJ1649" s="397"/>
      <c r="AK1649" s="397"/>
      <c r="AL1649" s="397"/>
      <c r="AM1649" s="397"/>
      <c r="AN1649" s="397"/>
      <c r="AO1649" s="397"/>
      <c r="AP1649" s="397"/>
      <c r="AQ1649" s="397"/>
      <c r="AR1649" s="397"/>
      <c r="AS1649" s="397"/>
      <c r="AT1649" s="397"/>
      <c r="AU1649" s="397"/>
      <c r="AV1649" s="397"/>
      <c r="AW1649" s="397"/>
      <c r="AX1649" s="397"/>
      <c r="AY1649" s="397"/>
      <c r="AZ1649" s="397"/>
      <c r="BA1649" s="553"/>
      <c r="BB1649" s="397"/>
      <c r="BC1649" s="397"/>
      <c r="BD1649" s="397"/>
      <c r="BE1649" s="397"/>
      <c r="BF1649" s="397"/>
      <c r="BG1649" s="397"/>
      <c r="BH1649" s="397"/>
      <c r="BI1649" s="397"/>
      <c r="BJ1649" s="397"/>
      <c r="BK1649" s="397"/>
    </row>
    <row r="1650" spans="2:63" x14ac:dyDescent="0.35">
      <c r="B1650" s="80"/>
      <c r="C1650" s="119"/>
      <c r="D1650" s="119"/>
      <c r="E1650" s="202"/>
      <c r="F1650" s="119"/>
      <c r="G1650" s="120"/>
      <c r="H1650" s="41"/>
      <c r="I1650" s="41"/>
      <c r="J1650" s="944">
        <f t="shared" si="193"/>
        <v>0</v>
      </c>
      <c r="K1650" s="292">
        <f t="shared" si="194"/>
        <v>0</v>
      </c>
      <c r="L1650" s="327">
        <f>IF(I1650&lt;(INDEX(Lookup!$U$2:$U$10,MATCH($D$45,Lookup!$S$2:$S$10,0))),0,365)</f>
        <v>0</v>
      </c>
      <c r="M1650" s="292">
        <f t="shared" si="192"/>
        <v>0</v>
      </c>
      <c r="N1650" s="371"/>
      <c r="O1650" s="150"/>
      <c r="P1650" s="397"/>
      <c r="Q1650" s="555"/>
      <c r="R1650" s="576">
        <f t="shared" si="195"/>
        <v>0</v>
      </c>
      <c r="S1650" s="576">
        <f t="shared" si="196"/>
        <v>0</v>
      </c>
      <c r="T1650" s="576">
        <f t="shared" si="197"/>
        <v>0</v>
      </c>
      <c r="U1650" s="576">
        <f t="shared" si="198"/>
        <v>0</v>
      </c>
      <c r="V1650" s="553"/>
      <c r="W1650" s="553"/>
      <c r="X1650" s="553"/>
      <c r="Y1650" s="553"/>
      <c r="Z1650" s="397"/>
      <c r="AA1650" s="397"/>
      <c r="AB1650" s="397"/>
      <c r="AC1650" s="397"/>
      <c r="AD1650" s="397"/>
      <c r="AE1650" s="397"/>
      <c r="AF1650" s="397"/>
      <c r="AG1650" s="397"/>
      <c r="AH1650" s="397"/>
      <c r="AI1650" s="397"/>
      <c r="AJ1650" s="397"/>
      <c r="AK1650" s="397"/>
      <c r="AL1650" s="397"/>
      <c r="AM1650" s="397"/>
      <c r="AN1650" s="397"/>
      <c r="AO1650" s="397"/>
      <c r="AP1650" s="397"/>
      <c r="AQ1650" s="397"/>
      <c r="AR1650" s="397"/>
      <c r="AS1650" s="397"/>
      <c r="AT1650" s="397"/>
      <c r="AU1650" s="397"/>
      <c r="AV1650" s="397"/>
      <c r="AW1650" s="397"/>
      <c r="AX1650" s="397"/>
      <c r="AY1650" s="397"/>
      <c r="AZ1650" s="397"/>
      <c r="BA1650" s="553"/>
      <c r="BB1650" s="397"/>
      <c r="BC1650" s="397"/>
      <c r="BD1650" s="397"/>
      <c r="BE1650" s="397"/>
      <c r="BF1650" s="397"/>
      <c r="BG1650" s="397"/>
      <c r="BH1650" s="397"/>
      <c r="BI1650" s="397"/>
      <c r="BJ1650" s="397"/>
      <c r="BK1650" s="397"/>
    </row>
    <row r="1651" spans="2:63" x14ac:dyDescent="0.35">
      <c r="B1651" s="80"/>
      <c r="C1651" s="119"/>
      <c r="D1651" s="119"/>
      <c r="E1651" s="202"/>
      <c r="F1651" s="119"/>
      <c r="G1651" s="120"/>
      <c r="H1651" s="41"/>
      <c r="I1651" s="41"/>
      <c r="J1651" s="944">
        <f t="shared" si="193"/>
        <v>0</v>
      </c>
      <c r="K1651" s="292">
        <f t="shared" si="194"/>
        <v>0</v>
      </c>
      <c r="L1651" s="327">
        <f>IF(I1651&lt;(INDEX(Lookup!$U$2:$U$10,MATCH($D$45,Lookup!$S$2:$S$10,0))),0,365)</f>
        <v>0</v>
      </c>
      <c r="M1651" s="292">
        <f t="shared" si="192"/>
        <v>0</v>
      </c>
      <c r="N1651" s="371"/>
      <c r="O1651" s="150"/>
      <c r="P1651" s="397"/>
      <c r="Q1651" s="555"/>
      <c r="R1651" s="576">
        <f t="shared" si="195"/>
        <v>0</v>
      </c>
      <c r="S1651" s="576">
        <f t="shared" si="196"/>
        <v>0</v>
      </c>
      <c r="T1651" s="576">
        <f t="shared" si="197"/>
        <v>0</v>
      </c>
      <c r="U1651" s="576">
        <f t="shared" si="198"/>
        <v>0</v>
      </c>
      <c r="V1651" s="553"/>
      <c r="W1651" s="553"/>
      <c r="X1651" s="553"/>
      <c r="Y1651" s="553"/>
      <c r="Z1651" s="397"/>
      <c r="AA1651" s="397"/>
      <c r="AB1651" s="397"/>
      <c r="AC1651" s="397"/>
      <c r="AD1651" s="397"/>
      <c r="AE1651" s="397"/>
      <c r="AF1651" s="397"/>
      <c r="AG1651" s="397"/>
      <c r="AH1651" s="397"/>
      <c r="AI1651" s="397"/>
      <c r="AJ1651" s="397"/>
      <c r="AK1651" s="397"/>
      <c r="AL1651" s="397"/>
      <c r="AM1651" s="397"/>
      <c r="AN1651" s="397"/>
      <c r="AO1651" s="397"/>
      <c r="AP1651" s="397"/>
      <c r="AQ1651" s="397"/>
      <c r="AR1651" s="397"/>
      <c r="AS1651" s="397"/>
      <c r="AT1651" s="397"/>
      <c r="AU1651" s="397"/>
      <c r="AV1651" s="397"/>
      <c r="AW1651" s="397"/>
      <c r="AX1651" s="397"/>
      <c r="AY1651" s="397"/>
      <c r="AZ1651" s="397"/>
      <c r="BA1651" s="553"/>
      <c r="BB1651" s="397"/>
      <c r="BC1651" s="397"/>
      <c r="BD1651" s="397"/>
      <c r="BE1651" s="397"/>
      <c r="BF1651" s="397"/>
      <c r="BG1651" s="397"/>
      <c r="BH1651" s="397"/>
      <c r="BI1651" s="397"/>
      <c r="BJ1651" s="397"/>
      <c r="BK1651" s="397"/>
    </row>
    <row r="1652" spans="2:63" x14ac:dyDescent="0.35">
      <c r="B1652" s="80"/>
      <c r="C1652" s="119"/>
      <c r="D1652" s="119"/>
      <c r="E1652" s="202"/>
      <c r="F1652" s="119"/>
      <c r="G1652" s="120"/>
      <c r="H1652" s="41"/>
      <c r="I1652" s="41"/>
      <c r="J1652" s="944">
        <f t="shared" si="193"/>
        <v>0</v>
      </c>
      <c r="K1652" s="292">
        <f t="shared" si="194"/>
        <v>0</v>
      </c>
      <c r="L1652" s="327">
        <f>IF(I1652&lt;(INDEX(Lookup!$U$2:$U$10,MATCH($D$45,Lookup!$S$2:$S$10,0))),0,365)</f>
        <v>0</v>
      </c>
      <c r="M1652" s="292">
        <f t="shared" si="192"/>
        <v>0</v>
      </c>
      <c r="N1652" s="371"/>
      <c r="O1652" s="150"/>
      <c r="P1652" s="397"/>
      <c r="Q1652" s="555"/>
      <c r="R1652" s="576">
        <f t="shared" si="195"/>
        <v>0</v>
      </c>
      <c r="S1652" s="576">
        <f t="shared" si="196"/>
        <v>0</v>
      </c>
      <c r="T1652" s="576">
        <f t="shared" si="197"/>
        <v>0</v>
      </c>
      <c r="U1652" s="576">
        <f t="shared" si="198"/>
        <v>0</v>
      </c>
      <c r="V1652" s="553"/>
      <c r="W1652" s="553"/>
      <c r="X1652" s="553"/>
      <c r="Y1652" s="553"/>
      <c r="Z1652" s="397"/>
      <c r="AA1652" s="397"/>
      <c r="AB1652" s="397"/>
      <c r="AC1652" s="397"/>
      <c r="AD1652" s="397"/>
      <c r="AE1652" s="397"/>
      <c r="AF1652" s="397"/>
      <c r="AG1652" s="397"/>
      <c r="AH1652" s="397"/>
      <c r="AI1652" s="397"/>
      <c r="AJ1652" s="397"/>
      <c r="AK1652" s="397"/>
      <c r="AL1652" s="397"/>
      <c r="AM1652" s="397"/>
      <c r="AN1652" s="397"/>
      <c r="AO1652" s="397"/>
      <c r="AP1652" s="397"/>
      <c r="AQ1652" s="397"/>
      <c r="AR1652" s="397"/>
      <c r="AS1652" s="397"/>
      <c r="AT1652" s="397"/>
      <c r="AU1652" s="397"/>
      <c r="AV1652" s="397"/>
      <c r="AW1652" s="397"/>
      <c r="AX1652" s="397"/>
      <c r="AY1652" s="397"/>
      <c r="AZ1652" s="397"/>
      <c r="BA1652" s="553"/>
      <c r="BB1652" s="397"/>
      <c r="BC1652" s="397"/>
      <c r="BD1652" s="397"/>
      <c r="BE1652" s="397"/>
      <c r="BF1652" s="397"/>
      <c r="BG1652" s="397"/>
      <c r="BH1652" s="397"/>
      <c r="BI1652" s="397"/>
      <c r="BJ1652" s="397"/>
      <c r="BK1652" s="397"/>
    </row>
    <row r="1653" spans="2:63" x14ac:dyDescent="0.35">
      <c r="B1653" s="80"/>
      <c r="C1653" s="119"/>
      <c r="D1653" s="119"/>
      <c r="E1653" s="202"/>
      <c r="F1653" s="119"/>
      <c r="G1653" s="120"/>
      <c r="H1653" s="41"/>
      <c r="I1653" s="41"/>
      <c r="J1653" s="944">
        <f t="shared" si="193"/>
        <v>0</v>
      </c>
      <c r="K1653" s="292">
        <f t="shared" si="194"/>
        <v>0</v>
      </c>
      <c r="L1653" s="327">
        <f>IF(I1653&lt;(INDEX(Lookup!$U$2:$U$10,MATCH($D$45,Lookup!$S$2:$S$10,0))),0,365)</f>
        <v>0</v>
      </c>
      <c r="M1653" s="292">
        <f t="shared" si="192"/>
        <v>0</v>
      </c>
      <c r="N1653" s="371"/>
      <c r="O1653" s="150"/>
      <c r="P1653" s="397"/>
      <c r="Q1653" s="555"/>
      <c r="R1653" s="576">
        <f t="shared" si="195"/>
        <v>0</v>
      </c>
      <c r="S1653" s="576">
        <f t="shared" si="196"/>
        <v>0</v>
      </c>
      <c r="T1653" s="576">
        <f t="shared" si="197"/>
        <v>0</v>
      </c>
      <c r="U1653" s="576">
        <f t="shared" si="198"/>
        <v>0</v>
      </c>
      <c r="V1653" s="553"/>
      <c r="W1653" s="553"/>
      <c r="X1653" s="553"/>
      <c r="Y1653" s="553"/>
      <c r="Z1653" s="397"/>
      <c r="AA1653" s="397"/>
      <c r="AB1653" s="397"/>
      <c r="AC1653" s="397"/>
      <c r="AD1653" s="397"/>
      <c r="AE1653" s="397"/>
      <c r="AF1653" s="397"/>
      <c r="AG1653" s="397"/>
      <c r="AH1653" s="397"/>
      <c r="AI1653" s="397"/>
      <c r="AJ1653" s="397"/>
      <c r="AK1653" s="397"/>
      <c r="AL1653" s="397"/>
      <c r="AM1653" s="397"/>
      <c r="AN1653" s="397"/>
      <c r="AO1653" s="397"/>
      <c r="AP1653" s="397"/>
      <c r="AQ1653" s="397"/>
      <c r="AR1653" s="397"/>
      <c r="AS1653" s="397"/>
      <c r="AT1653" s="397"/>
      <c r="AU1653" s="397"/>
      <c r="AV1653" s="397"/>
      <c r="AW1653" s="397"/>
      <c r="AX1653" s="397"/>
      <c r="AY1653" s="397"/>
      <c r="AZ1653" s="397"/>
      <c r="BA1653" s="553"/>
      <c r="BB1653" s="397"/>
      <c r="BC1653" s="397"/>
      <c r="BD1653" s="397"/>
      <c r="BE1653" s="397"/>
      <c r="BF1653" s="397"/>
      <c r="BG1653" s="397"/>
      <c r="BH1653" s="397"/>
      <c r="BI1653" s="397"/>
      <c r="BJ1653" s="397"/>
      <c r="BK1653" s="397"/>
    </row>
    <row r="1654" spans="2:63" x14ac:dyDescent="0.35">
      <c r="B1654" s="80"/>
      <c r="C1654" s="119"/>
      <c r="D1654" s="119"/>
      <c r="E1654" s="202"/>
      <c r="F1654" s="119"/>
      <c r="G1654" s="120"/>
      <c r="H1654" s="41"/>
      <c r="I1654" s="41"/>
      <c r="J1654" s="944">
        <f t="shared" si="193"/>
        <v>0</v>
      </c>
      <c r="K1654" s="292">
        <f t="shared" si="194"/>
        <v>0</v>
      </c>
      <c r="L1654" s="327">
        <f>IF(I1654&lt;(INDEX(Lookup!$U$2:$U$10,MATCH($D$45,Lookup!$S$2:$S$10,0))),0,365)</f>
        <v>0</v>
      </c>
      <c r="M1654" s="292">
        <f t="shared" si="192"/>
        <v>0</v>
      </c>
      <c r="N1654" s="371"/>
      <c r="O1654" s="150"/>
      <c r="P1654" s="397"/>
      <c r="Q1654" s="555"/>
      <c r="R1654" s="576">
        <f t="shared" si="195"/>
        <v>0</v>
      </c>
      <c r="S1654" s="576">
        <f t="shared" si="196"/>
        <v>0</v>
      </c>
      <c r="T1654" s="576">
        <f t="shared" si="197"/>
        <v>0</v>
      </c>
      <c r="U1654" s="576">
        <f t="shared" si="198"/>
        <v>0</v>
      </c>
      <c r="V1654" s="553"/>
      <c r="W1654" s="553"/>
      <c r="X1654" s="553"/>
      <c r="Y1654" s="553"/>
      <c r="Z1654" s="397"/>
      <c r="AA1654" s="397"/>
      <c r="AB1654" s="397"/>
      <c r="AC1654" s="397"/>
      <c r="AD1654" s="397"/>
      <c r="AE1654" s="397"/>
      <c r="AF1654" s="397"/>
      <c r="AG1654" s="397"/>
      <c r="AH1654" s="397"/>
      <c r="AI1654" s="397"/>
      <c r="AJ1654" s="397"/>
      <c r="AK1654" s="397"/>
      <c r="AL1654" s="397"/>
      <c r="AM1654" s="397"/>
      <c r="AN1654" s="397"/>
      <c r="AO1654" s="397"/>
      <c r="AP1654" s="397"/>
      <c r="AQ1654" s="397"/>
      <c r="AR1654" s="397"/>
      <c r="AS1654" s="397"/>
      <c r="AT1654" s="397"/>
      <c r="AU1654" s="397"/>
      <c r="AV1654" s="397"/>
      <c r="AW1654" s="397"/>
      <c r="AX1654" s="397"/>
      <c r="AY1654" s="397"/>
      <c r="AZ1654" s="397"/>
      <c r="BA1654" s="553"/>
      <c r="BB1654" s="397"/>
      <c r="BC1654" s="397"/>
      <c r="BD1654" s="397"/>
      <c r="BE1654" s="397"/>
      <c r="BF1654" s="397"/>
      <c r="BG1654" s="397"/>
      <c r="BH1654" s="397"/>
      <c r="BI1654" s="397"/>
      <c r="BJ1654" s="397"/>
      <c r="BK1654" s="397"/>
    </row>
    <row r="1655" spans="2:63" x14ac:dyDescent="0.35">
      <c r="B1655" s="80"/>
      <c r="C1655" s="119"/>
      <c r="D1655" s="119"/>
      <c r="E1655" s="202"/>
      <c r="F1655" s="119"/>
      <c r="G1655" s="120"/>
      <c r="H1655" s="41"/>
      <c r="I1655" s="41"/>
      <c r="J1655" s="944">
        <f t="shared" si="193"/>
        <v>0</v>
      </c>
      <c r="K1655" s="292">
        <f t="shared" si="194"/>
        <v>0</v>
      </c>
      <c r="L1655" s="327">
        <f>IF(I1655&lt;(INDEX(Lookup!$U$2:$U$10,MATCH($D$45,Lookup!$S$2:$S$10,0))),0,365)</f>
        <v>0</v>
      </c>
      <c r="M1655" s="292">
        <f t="shared" si="192"/>
        <v>0</v>
      </c>
      <c r="N1655" s="371"/>
      <c r="O1655" s="150"/>
      <c r="P1655" s="397"/>
      <c r="Q1655" s="555"/>
      <c r="R1655" s="576">
        <f t="shared" si="195"/>
        <v>0</v>
      </c>
      <c r="S1655" s="576">
        <f t="shared" si="196"/>
        <v>0</v>
      </c>
      <c r="T1655" s="576">
        <f t="shared" si="197"/>
        <v>0</v>
      </c>
      <c r="U1655" s="576">
        <f t="shared" si="198"/>
        <v>0</v>
      </c>
      <c r="V1655" s="553"/>
      <c r="W1655" s="553"/>
      <c r="X1655" s="553"/>
      <c r="Y1655" s="553"/>
      <c r="Z1655" s="397"/>
      <c r="AA1655" s="397"/>
      <c r="AB1655" s="397"/>
      <c r="AC1655" s="397"/>
      <c r="AD1655" s="397"/>
      <c r="AE1655" s="397"/>
      <c r="AF1655" s="397"/>
      <c r="AG1655" s="397"/>
      <c r="AH1655" s="397"/>
      <c r="AI1655" s="397"/>
      <c r="AJ1655" s="397"/>
      <c r="AK1655" s="397"/>
      <c r="AL1655" s="397"/>
      <c r="AM1655" s="397"/>
      <c r="AN1655" s="397"/>
      <c r="AO1655" s="397"/>
      <c r="AP1655" s="397"/>
      <c r="AQ1655" s="397"/>
      <c r="AR1655" s="397"/>
      <c r="AS1655" s="397"/>
      <c r="AT1655" s="397"/>
      <c r="AU1655" s="397"/>
      <c r="AV1655" s="397"/>
      <c r="AW1655" s="397"/>
      <c r="AX1655" s="397"/>
      <c r="AY1655" s="397"/>
      <c r="AZ1655" s="397"/>
      <c r="BA1655" s="553"/>
      <c r="BB1655" s="397"/>
      <c r="BC1655" s="397"/>
      <c r="BD1655" s="397"/>
      <c r="BE1655" s="397"/>
      <c r="BF1655" s="397"/>
      <c r="BG1655" s="397"/>
      <c r="BH1655" s="397"/>
      <c r="BI1655" s="397"/>
      <c r="BJ1655" s="397"/>
      <c r="BK1655" s="397"/>
    </row>
    <row r="1656" spans="2:63" x14ac:dyDescent="0.35">
      <c r="B1656" s="80"/>
      <c r="C1656" s="119"/>
      <c r="D1656" s="119"/>
      <c r="E1656" s="202"/>
      <c r="F1656" s="119"/>
      <c r="G1656" s="120"/>
      <c r="H1656" s="41"/>
      <c r="I1656" s="41"/>
      <c r="J1656" s="944">
        <f t="shared" si="193"/>
        <v>0</v>
      </c>
      <c r="K1656" s="292">
        <f t="shared" si="194"/>
        <v>0</v>
      </c>
      <c r="L1656" s="327">
        <f>IF(I1656&lt;(INDEX(Lookup!$U$2:$U$10,MATCH($D$45,Lookup!$S$2:$S$10,0))),0,365)</f>
        <v>0</v>
      </c>
      <c r="M1656" s="292">
        <f t="shared" si="192"/>
        <v>0</v>
      </c>
      <c r="N1656" s="371"/>
      <c r="O1656" s="150"/>
      <c r="P1656" s="397"/>
      <c r="Q1656" s="555"/>
      <c r="R1656" s="576">
        <f t="shared" si="195"/>
        <v>0</v>
      </c>
      <c r="S1656" s="576">
        <f t="shared" si="196"/>
        <v>0</v>
      </c>
      <c r="T1656" s="576">
        <f t="shared" si="197"/>
        <v>0</v>
      </c>
      <c r="U1656" s="576">
        <f t="shared" si="198"/>
        <v>0</v>
      </c>
      <c r="V1656" s="553"/>
      <c r="W1656" s="553"/>
      <c r="X1656" s="553"/>
      <c r="Y1656" s="553"/>
      <c r="Z1656" s="397"/>
      <c r="AA1656" s="397"/>
      <c r="AB1656" s="397"/>
      <c r="AC1656" s="397"/>
      <c r="AD1656" s="397"/>
      <c r="AE1656" s="397"/>
      <c r="AF1656" s="397"/>
      <c r="AG1656" s="397"/>
      <c r="AH1656" s="397"/>
      <c r="AI1656" s="397"/>
      <c r="AJ1656" s="397"/>
      <c r="AK1656" s="397"/>
      <c r="AL1656" s="397"/>
      <c r="AM1656" s="397"/>
      <c r="AN1656" s="397"/>
      <c r="AO1656" s="397"/>
      <c r="AP1656" s="397"/>
      <c r="AQ1656" s="397"/>
      <c r="AR1656" s="397"/>
      <c r="AS1656" s="397"/>
      <c r="AT1656" s="397"/>
      <c r="AU1656" s="397"/>
      <c r="AV1656" s="397"/>
      <c r="AW1656" s="397"/>
      <c r="AX1656" s="397"/>
      <c r="AY1656" s="397"/>
      <c r="AZ1656" s="397"/>
      <c r="BA1656" s="553"/>
      <c r="BB1656" s="397"/>
      <c r="BC1656" s="397"/>
      <c r="BD1656" s="397"/>
      <c r="BE1656" s="397"/>
      <c r="BF1656" s="397"/>
      <c r="BG1656" s="397"/>
      <c r="BH1656" s="397"/>
      <c r="BI1656" s="397"/>
      <c r="BJ1656" s="397"/>
      <c r="BK1656" s="397"/>
    </row>
    <row r="1657" spans="2:63" x14ac:dyDescent="0.35">
      <c r="B1657" s="80"/>
      <c r="C1657" s="119"/>
      <c r="D1657" s="119"/>
      <c r="E1657" s="202"/>
      <c r="F1657" s="119"/>
      <c r="G1657" s="120"/>
      <c r="H1657" s="41"/>
      <c r="I1657" s="41"/>
      <c r="J1657" s="944">
        <f t="shared" si="193"/>
        <v>0</v>
      </c>
      <c r="K1657" s="292">
        <f t="shared" si="194"/>
        <v>0</v>
      </c>
      <c r="L1657" s="327">
        <f>IF(I1657&lt;(INDEX(Lookup!$U$2:$U$10,MATCH($D$45,Lookup!$S$2:$S$10,0))),0,365)</f>
        <v>0</v>
      </c>
      <c r="M1657" s="292">
        <f t="shared" si="192"/>
        <v>0</v>
      </c>
      <c r="N1657" s="371"/>
      <c r="O1657" s="150"/>
      <c r="P1657" s="397"/>
      <c r="Q1657" s="555"/>
      <c r="R1657" s="576">
        <f t="shared" si="195"/>
        <v>0</v>
      </c>
      <c r="S1657" s="576">
        <f t="shared" si="196"/>
        <v>0</v>
      </c>
      <c r="T1657" s="576">
        <f t="shared" si="197"/>
        <v>0</v>
      </c>
      <c r="U1657" s="576">
        <f t="shared" si="198"/>
        <v>0</v>
      </c>
      <c r="V1657" s="553"/>
      <c r="W1657" s="553"/>
      <c r="X1657" s="553"/>
      <c r="Y1657" s="553"/>
      <c r="Z1657" s="397"/>
      <c r="AA1657" s="397"/>
      <c r="AB1657" s="397"/>
      <c r="AC1657" s="397"/>
      <c r="AD1657" s="397"/>
      <c r="AE1657" s="397"/>
      <c r="AF1657" s="397"/>
      <c r="AG1657" s="397"/>
      <c r="AH1657" s="397"/>
      <c r="AI1657" s="397"/>
      <c r="AJ1657" s="397"/>
      <c r="AK1657" s="397"/>
      <c r="AL1657" s="397"/>
      <c r="AM1657" s="397"/>
      <c r="AN1657" s="397"/>
      <c r="AO1657" s="397"/>
      <c r="AP1657" s="397"/>
      <c r="AQ1657" s="397"/>
      <c r="AR1657" s="397"/>
      <c r="AS1657" s="397"/>
      <c r="AT1657" s="397"/>
      <c r="AU1657" s="397"/>
      <c r="AV1657" s="397"/>
      <c r="AW1657" s="397"/>
      <c r="AX1657" s="397"/>
      <c r="AY1657" s="397"/>
      <c r="AZ1657" s="397"/>
      <c r="BA1657" s="553"/>
      <c r="BB1657" s="397"/>
      <c r="BC1657" s="397"/>
      <c r="BD1657" s="397"/>
      <c r="BE1657" s="397"/>
      <c r="BF1657" s="397"/>
      <c r="BG1657" s="397"/>
      <c r="BH1657" s="397"/>
      <c r="BI1657" s="397"/>
      <c r="BJ1657" s="397"/>
      <c r="BK1657" s="397"/>
    </row>
    <row r="1658" spans="2:63" x14ac:dyDescent="0.35">
      <c r="B1658" s="80"/>
      <c r="C1658" s="119"/>
      <c r="D1658" s="119"/>
      <c r="E1658" s="202"/>
      <c r="F1658" s="119"/>
      <c r="G1658" s="120"/>
      <c r="H1658" s="41"/>
      <c r="I1658" s="41"/>
      <c r="J1658" s="944">
        <f t="shared" si="193"/>
        <v>0</v>
      </c>
      <c r="K1658" s="292">
        <f t="shared" si="194"/>
        <v>0</v>
      </c>
      <c r="L1658" s="327">
        <f>IF(I1658&lt;(INDEX(Lookup!$U$2:$U$10,MATCH($D$45,Lookup!$S$2:$S$10,0))),0,365)</f>
        <v>0</v>
      </c>
      <c r="M1658" s="292">
        <f t="shared" si="192"/>
        <v>0</v>
      </c>
      <c r="N1658" s="371"/>
      <c r="O1658" s="150"/>
      <c r="P1658" s="397"/>
      <c r="Q1658" s="555"/>
      <c r="R1658" s="576">
        <f t="shared" si="195"/>
        <v>0</v>
      </c>
      <c r="S1658" s="576">
        <f t="shared" si="196"/>
        <v>0</v>
      </c>
      <c r="T1658" s="576">
        <f t="shared" si="197"/>
        <v>0</v>
      </c>
      <c r="U1658" s="576">
        <f t="shared" si="198"/>
        <v>0</v>
      </c>
      <c r="V1658" s="553"/>
      <c r="W1658" s="553"/>
      <c r="X1658" s="553"/>
      <c r="Y1658" s="553"/>
      <c r="Z1658" s="397"/>
      <c r="AA1658" s="397"/>
      <c r="AB1658" s="397"/>
      <c r="AC1658" s="397"/>
      <c r="AD1658" s="397"/>
      <c r="AE1658" s="397"/>
      <c r="AF1658" s="397"/>
      <c r="AG1658" s="397"/>
      <c r="AH1658" s="397"/>
      <c r="AI1658" s="397"/>
      <c r="AJ1658" s="397"/>
      <c r="AK1658" s="397"/>
      <c r="AL1658" s="397"/>
      <c r="AM1658" s="397"/>
      <c r="AN1658" s="397"/>
      <c r="AO1658" s="397"/>
      <c r="AP1658" s="397"/>
      <c r="AQ1658" s="397"/>
      <c r="AR1658" s="397"/>
      <c r="AS1658" s="397"/>
      <c r="AT1658" s="397"/>
      <c r="AU1658" s="397"/>
      <c r="AV1658" s="397"/>
      <c r="AW1658" s="397"/>
      <c r="AX1658" s="397"/>
      <c r="AY1658" s="397"/>
      <c r="AZ1658" s="397"/>
      <c r="BA1658" s="553"/>
      <c r="BB1658" s="397"/>
      <c r="BC1658" s="397"/>
      <c r="BD1658" s="397"/>
      <c r="BE1658" s="397"/>
      <c r="BF1658" s="397"/>
      <c r="BG1658" s="397"/>
      <c r="BH1658" s="397"/>
      <c r="BI1658" s="397"/>
      <c r="BJ1658" s="397"/>
      <c r="BK1658" s="397"/>
    </row>
    <row r="1659" spans="2:63" x14ac:dyDescent="0.35">
      <c r="B1659" s="80"/>
      <c r="C1659" s="119"/>
      <c r="D1659" s="119"/>
      <c r="E1659" s="202"/>
      <c r="F1659" s="119"/>
      <c r="G1659" s="120"/>
      <c r="H1659" s="41"/>
      <c r="I1659" s="41"/>
      <c r="J1659" s="944">
        <f t="shared" si="193"/>
        <v>0</v>
      </c>
      <c r="K1659" s="292">
        <f t="shared" si="194"/>
        <v>0</v>
      </c>
      <c r="L1659" s="327">
        <f>IF(I1659&lt;(INDEX(Lookup!$U$2:$U$10,MATCH($D$45,Lookup!$S$2:$S$10,0))),0,365)</f>
        <v>0</v>
      </c>
      <c r="M1659" s="292">
        <f t="shared" si="192"/>
        <v>0</v>
      </c>
      <c r="N1659" s="371"/>
      <c r="O1659" s="150"/>
      <c r="P1659" s="397"/>
      <c r="Q1659" s="555"/>
      <c r="R1659" s="576">
        <f t="shared" si="195"/>
        <v>0</v>
      </c>
      <c r="S1659" s="576">
        <f t="shared" si="196"/>
        <v>0</v>
      </c>
      <c r="T1659" s="576">
        <f t="shared" si="197"/>
        <v>0</v>
      </c>
      <c r="U1659" s="576">
        <f t="shared" si="198"/>
        <v>0</v>
      </c>
      <c r="V1659" s="553"/>
      <c r="W1659" s="553"/>
      <c r="X1659" s="553"/>
      <c r="Y1659" s="553"/>
      <c r="Z1659" s="397"/>
      <c r="AA1659" s="397"/>
      <c r="AB1659" s="397"/>
      <c r="AC1659" s="397"/>
      <c r="AD1659" s="397"/>
      <c r="AE1659" s="397"/>
      <c r="AF1659" s="397"/>
      <c r="AG1659" s="397"/>
      <c r="AH1659" s="397"/>
      <c r="AI1659" s="397"/>
      <c r="AJ1659" s="397"/>
      <c r="AK1659" s="397"/>
      <c r="AL1659" s="397"/>
      <c r="AM1659" s="397"/>
      <c r="AN1659" s="397"/>
      <c r="AO1659" s="397"/>
      <c r="AP1659" s="397"/>
      <c r="AQ1659" s="397"/>
      <c r="AR1659" s="397"/>
      <c r="AS1659" s="397"/>
      <c r="AT1659" s="397"/>
      <c r="AU1659" s="397"/>
      <c r="AV1659" s="397"/>
      <c r="AW1659" s="397"/>
      <c r="AX1659" s="397"/>
      <c r="AY1659" s="397"/>
      <c r="AZ1659" s="397"/>
      <c r="BA1659" s="553"/>
      <c r="BB1659" s="397"/>
      <c r="BC1659" s="397"/>
      <c r="BD1659" s="397"/>
      <c r="BE1659" s="397"/>
      <c r="BF1659" s="397"/>
      <c r="BG1659" s="397"/>
      <c r="BH1659" s="397"/>
      <c r="BI1659" s="397"/>
      <c r="BJ1659" s="397"/>
      <c r="BK1659" s="397"/>
    </row>
    <row r="1660" spans="2:63" x14ac:dyDescent="0.35">
      <c r="B1660" s="80"/>
      <c r="C1660" s="119"/>
      <c r="D1660" s="119"/>
      <c r="E1660" s="202"/>
      <c r="F1660" s="119"/>
      <c r="G1660" s="120"/>
      <c r="H1660" s="41"/>
      <c r="I1660" s="41"/>
      <c r="J1660" s="944">
        <f t="shared" si="193"/>
        <v>0</v>
      </c>
      <c r="K1660" s="292">
        <f t="shared" si="194"/>
        <v>0</v>
      </c>
      <c r="L1660" s="327">
        <f>IF(I1660&lt;(INDEX(Lookup!$U$2:$U$10,MATCH($D$45,Lookup!$S$2:$S$10,0))),0,365)</f>
        <v>0</v>
      </c>
      <c r="M1660" s="292">
        <f t="shared" si="192"/>
        <v>0</v>
      </c>
      <c r="N1660" s="371"/>
      <c r="O1660" s="150"/>
      <c r="P1660" s="397"/>
      <c r="Q1660" s="555"/>
      <c r="R1660" s="576">
        <f t="shared" si="195"/>
        <v>0</v>
      </c>
      <c r="S1660" s="576">
        <f t="shared" si="196"/>
        <v>0</v>
      </c>
      <c r="T1660" s="576">
        <f t="shared" si="197"/>
        <v>0</v>
      </c>
      <c r="U1660" s="576">
        <f t="shared" si="198"/>
        <v>0</v>
      </c>
      <c r="V1660" s="553"/>
      <c r="W1660" s="553"/>
      <c r="X1660" s="553"/>
      <c r="Y1660" s="553"/>
      <c r="Z1660" s="397"/>
      <c r="AA1660" s="397"/>
      <c r="AB1660" s="397"/>
      <c r="AC1660" s="397"/>
      <c r="AD1660" s="397"/>
      <c r="AE1660" s="397"/>
      <c r="AF1660" s="397"/>
      <c r="AG1660" s="397"/>
      <c r="AH1660" s="397"/>
      <c r="AI1660" s="397"/>
      <c r="AJ1660" s="397"/>
      <c r="AK1660" s="397"/>
      <c r="AL1660" s="397"/>
      <c r="AM1660" s="397"/>
      <c r="AN1660" s="397"/>
      <c r="AO1660" s="397"/>
      <c r="AP1660" s="397"/>
      <c r="AQ1660" s="397"/>
      <c r="AR1660" s="397"/>
      <c r="AS1660" s="397"/>
      <c r="AT1660" s="397"/>
      <c r="AU1660" s="397"/>
      <c r="AV1660" s="397"/>
      <c r="AW1660" s="397"/>
      <c r="AX1660" s="397"/>
      <c r="AY1660" s="397"/>
      <c r="AZ1660" s="397"/>
      <c r="BA1660" s="553"/>
      <c r="BB1660" s="397"/>
      <c r="BC1660" s="397"/>
      <c r="BD1660" s="397"/>
      <c r="BE1660" s="397"/>
      <c r="BF1660" s="397"/>
      <c r="BG1660" s="397"/>
      <c r="BH1660" s="397"/>
      <c r="BI1660" s="397"/>
      <c r="BJ1660" s="397"/>
      <c r="BK1660" s="397"/>
    </row>
    <row r="1661" spans="2:63" x14ac:dyDescent="0.35">
      <c r="B1661" s="80"/>
      <c r="C1661" s="119"/>
      <c r="D1661" s="119"/>
      <c r="E1661" s="202"/>
      <c r="F1661" s="119"/>
      <c r="G1661" s="120"/>
      <c r="H1661" s="41"/>
      <c r="I1661" s="41"/>
      <c r="J1661" s="944">
        <f t="shared" si="193"/>
        <v>0</v>
      </c>
      <c r="K1661" s="292">
        <f t="shared" si="194"/>
        <v>0</v>
      </c>
      <c r="L1661" s="327">
        <f>IF(I1661&lt;(INDEX(Lookup!$U$2:$U$10,MATCH($D$45,Lookup!$S$2:$S$10,0))),0,365)</f>
        <v>0</v>
      </c>
      <c r="M1661" s="292">
        <f t="shared" si="192"/>
        <v>0</v>
      </c>
      <c r="N1661" s="371"/>
      <c r="O1661" s="150"/>
      <c r="P1661" s="397"/>
      <c r="Q1661" s="555"/>
      <c r="R1661" s="576">
        <f t="shared" si="195"/>
        <v>0</v>
      </c>
      <c r="S1661" s="576">
        <f t="shared" si="196"/>
        <v>0</v>
      </c>
      <c r="T1661" s="576">
        <f t="shared" si="197"/>
        <v>0</v>
      </c>
      <c r="U1661" s="576">
        <f t="shared" si="198"/>
        <v>0</v>
      </c>
      <c r="V1661" s="553"/>
      <c r="W1661" s="553"/>
      <c r="X1661" s="553"/>
      <c r="Y1661" s="553"/>
      <c r="Z1661" s="397"/>
      <c r="AA1661" s="397"/>
      <c r="AB1661" s="397"/>
      <c r="AC1661" s="397"/>
      <c r="AD1661" s="397"/>
      <c r="AE1661" s="397"/>
      <c r="AF1661" s="397"/>
      <c r="AG1661" s="397"/>
      <c r="AH1661" s="397"/>
      <c r="AI1661" s="397"/>
      <c r="AJ1661" s="397"/>
      <c r="AK1661" s="397"/>
      <c r="AL1661" s="397"/>
      <c r="AM1661" s="397"/>
      <c r="AN1661" s="397"/>
      <c r="AO1661" s="397"/>
      <c r="AP1661" s="397"/>
      <c r="AQ1661" s="397"/>
      <c r="AR1661" s="397"/>
      <c r="AS1661" s="397"/>
      <c r="AT1661" s="397"/>
      <c r="AU1661" s="397"/>
      <c r="AV1661" s="397"/>
      <c r="AW1661" s="397"/>
      <c r="AX1661" s="397"/>
      <c r="AY1661" s="397"/>
      <c r="AZ1661" s="397"/>
      <c r="BA1661" s="553"/>
      <c r="BB1661" s="397"/>
      <c r="BC1661" s="397"/>
      <c r="BD1661" s="397"/>
      <c r="BE1661" s="397"/>
      <c r="BF1661" s="397"/>
      <c r="BG1661" s="397"/>
      <c r="BH1661" s="397"/>
      <c r="BI1661" s="397"/>
      <c r="BJ1661" s="397"/>
      <c r="BK1661" s="397"/>
    </row>
    <row r="1662" spans="2:63" x14ac:dyDescent="0.35">
      <c r="B1662" s="80"/>
      <c r="C1662" s="119"/>
      <c r="D1662" s="119"/>
      <c r="E1662" s="202"/>
      <c r="F1662" s="119"/>
      <c r="G1662" s="120"/>
      <c r="H1662" s="41"/>
      <c r="I1662" s="41"/>
      <c r="J1662" s="944">
        <f t="shared" si="193"/>
        <v>0</v>
      </c>
      <c r="K1662" s="292">
        <f t="shared" si="194"/>
        <v>0</v>
      </c>
      <c r="L1662" s="327">
        <f>IF(I1662&lt;(INDEX(Lookup!$U$2:$U$10,MATCH($D$45,Lookup!$S$2:$S$10,0))),0,365)</f>
        <v>0</v>
      </c>
      <c r="M1662" s="292">
        <f t="shared" si="192"/>
        <v>0</v>
      </c>
      <c r="N1662" s="371"/>
      <c r="O1662" s="150"/>
      <c r="P1662" s="397"/>
      <c r="Q1662" s="555"/>
      <c r="R1662" s="576">
        <f t="shared" si="195"/>
        <v>0</v>
      </c>
      <c r="S1662" s="576">
        <f t="shared" si="196"/>
        <v>0</v>
      </c>
      <c r="T1662" s="576">
        <f t="shared" si="197"/>
        <v>0</v>
      </c>
      <c r="U1662" s="576">
        <f t="shared" si="198"/>
        <v>0</v>
      </c>
      <c r="V1662" s="553"/>
      <c r="W1662" s="553"/>
      <c r="X1662" s="553"/>
      <c r="Y1662" s="553"/>
      <c r="Z1662" s="397"/>
      <c r="AA1662" s="397"/>
      <c r="AB1662" s="397"/>
      <c r="AC1662" s="397"/>
      <c r="AD1662" s="397"/>
      <c r="AE1662" s="397"/>
      <c r="AF1662" s="397"/>
      <c r="AG1662" s="397"/>
      <c r="AH1662" s="397"/>
      <c r="AI1662" s="397"/>
      <c r="AJ1662" s="397"/>
      <c r="AK1662" s="397"/>
      <c r="AL1662" s="397"/>
      <c r="AM1662" s="397"/>
      <c r="AN1662" s="397"/>
      <c r="AO1662" s="397"/>
      <c r="AP1662" s="397"/>
      <c r="AQ1662" s="397"/>
      <c r="AR1662" s="397"/>
      <c r="AS1662" s="397"/>
      <c r="AT1662" s="397"/>
      <c r="AU1662" s="397"/>
      <c r="AV1662" s="397"/>
      <c r="AW1662" s="397"/>
      <c r="AX1662" s="397"/>
      <c r="AY1662" s="397"/>
      <c r="AZ1662" s="397"/>
      <c r="BA1662" s="553"/>
      <c r="BB1662" s="397"/>
      <c r="BC1662" s="397"/>
      <c r="BD1662" s="397"/>
      <c r="BE1662" s="397"/>
      <c r="BF1662" s="397"/>
      <c r="BG1662" s="397"/>
      <c r="BH1662" s="397"/>
      <c r="BI1662" s="397"/>
      <c r="BJ1662" s="397"/>
      <c r="BK1662" s="397"/>
    </row>
    <row r="1663" spans="2:63" x14ac:dyDescent="0.35">
      <c r="B1663" s="80"/>
      <c r="C1663" s="119"/>
      <c r="D1663" s="119"/>
      <c r="E1663" s="202"/>
      <c r="F1663" s="119"/>
      <c r="G1663" s="120"/>
      <c r="H1663" s="41"/>
      <c r="I1663" s="41"/>
      <c r="J1663" s="944">
        <f t="shared" si="193"/>
        <v>0</v>
      </c>
      <c r="K1663" s="292">
        <f t="shared" si="194"/>
        <v>0</v>
      </c>
      <c r="L1663" s="327">
        <f>IF(I1663&lt;(INDEX(Lookup!$U$2:$U$10,MATCH($D$45,Lookup!$S$2:$S$10,0))),0,365)</f>
        <v>0</v>
      </c>
      <c r="M1663" s="292">
        <f t="shared" si="192"/>
        <v>0</v>
      </c>
      <c r="N1663" s="371"/>
      <c r="O1663" s="150"/>
      <c r="P1663" s="397"/>
      <c r="Q1663" s="555"/>
      <c r="R1663" s="576">
        <f t="shared" si="195"/>
        <v>0</v>
      </c>
      <c r="S1663" s="576">
        <f t="shared" si="196"/>
        <v>0</v>
      </c>
      <c r="T1663" s="576">
        <f t="shared" si="197"/>
        <v>0</v>
      </c>
      <c r="U1663" s="576">
        <f t="shared" si="198"/>
        <v>0</v>
      </c>
      <c r="V1663" s="553"/>
      <c r="W1663" s="553"/>
      <c r="X1663" s="553"/>
      <c r="Y1663" s="553"/>
      <c r="Z1663" s="397"/>
      <c r="AA1663" s="397"/>
      <c r="AB1663" s="397"/>
      <c r="AC1663" s="397"/>
      <c r="AD1663" s="397"/>
      <c r="AE1663" s="397"/>
      <c r="AF1663" s="397"/>
      <c r="AG1663" s="397"/>
      <c r="AH1663" s="397"/>
      <c r="AI1663" s="397"/>
      <c r="AJ1663" s="397"/>
      <c r="AK1663" s="397"/>
      <c r="AL1663" s="397"/>
      <c r="AM1663" s="397"/>
      <c r="AN1663" s="397"/>
      <c r="AO1663" s="397"/>
      <c r="AP1663" s="397"/>
      <c r="AQ1663" s="397"/>
      <c r="AR1663" s="397"/>
      <c r="AS1663" s="397"/>
      <c r="AT1663" s="397"/>
      <c r="AU1663" s="397"/>
      <c r="AV1663" s="397"/>
      <c r="AW1663" s="397"/>
      <c r="AX1663" s="397"/>
      <c r="AY1663" s="397"/>
      <c r="AZ1663" s="397"/>
      <c r="BA1663" s="553"/>
      <c r="BB1663" s="397"/>
      <c r="BC1663" s="397"/>
      <c r="BD1663" s="397"/>
      <c r="BE1663" s="397"/>
      <c r="BF1663" s="397"/>
      <c r="BG1663" s="397"/>
      <c r="BH1663" s="397"/>
      <c r="BI1663" s="397"/>
      <c r="BJ1663" s="397"/>
      <c r="BK1663" s="397"/>
    </row>
    <row r="1664" spans="2:63" x14ac:dyDescent="0.35">
      <c r="B1664" s="80"/>
      <c r="C1664" s="119"/>
      <c r="D1664" s="119"/>
      <c r="E1664" s="202"/>
      <c r="F1664" s="119"/>
      <c r="G1664" s="120"/>
      <c r="H1664" s="41"/>
      <c r="I1664" s="41"/>
      <c r="J1664" s="944">
        <f t="shared" si="193"/>
        <v>0</v>
      </c>
      <c r="K1664" s="292">
        <f t="shared" si="194"/>
        <v>0</v>
      </c>
      <c r="L1664" s="327">
        <f>IF(I1664&lt;(INDEX(Lookup!$U$2:$U$10,MATCH($D$45,Lookup!$S$2:$S$10,0))),0,365)</f>
        <v>0</v>
      </c>
      <c r="M1664" s="292">
        <f t="shared" si="192"/>
        <v>0</v>
      </c>
      <c r="N1664" s="371"/>
      <c r="O1664" s="150"/>
      <c r="P1664" s="397"/>
      <c r="Q1664" s="555"/>
      <c r="R1664" s="576">
        <f t="shared" si="195"/>
        <v>0</v>
      </c>
      <c r="S1664" s="576">
        <f t="shared" si="196"/>
        <v>0</v>
      </c>
      <c r="T1664" s="576">
        <f t="shared" si="197"/>
        <v>0</v>
      </c>
      <c r="U1664" s="576">
        <f t="shared" si="198"/>
        <v>0</v>
      </c>
      <c r="V1664" s="553"/>
      <c r="W1664" s="553"/>
      <c r="X1664" s="553"/>
      <c r="Y1664" s="553"/>
      <c r="Z1664" s="397"/>
      <c r="AA1664" s="397"/>
      <c r="AB1664" s="397"/>
      <c r="AC1664" s="397"/>
      <c r="AD1664" s="397"/>
      <c r="AE1664" s="397"/>
      <c r="AF1664" s="397"/>
      <c r="AG1664" s="397"/>
      <c r="AH1664" s="397"/>
      <c r="AI1664" s="397"/>
      <c r="AJ1664" s="397"/>
      <c r="AK1664" s="397"/>
      <c r="AL1664" s="397"/>
      <c r="AM1664" s="397"/>
      <c r="AN1664" s="397"/>
      <c r="AO1664" s="397"/>
      <c r="AP1664" s="397"/>
      <c r="AQ1664" s="397"/>
      <c r="AR1664" s="397"/>
      <c r="AS1664" s="397"/>
      <c r="AT1664" s="397"/>
      <c r="AU1664" s="397"/>
      <c r="AV1664" s="397"/>
      <c r="AW1664" s="397"/>
      <c r="AX1664" s="397"/>
      <c r="AY1664" s="397"/>
      <c r="AZ1664" s="397"/>
      <c r="BA1664" s="553"/>
      <c r="BB1664" s="397"/>
      <c r="BC1664" s="397"/>
      <c r="BD1664" s="397"/>
      <c r="BE1664" s="397"/>
      <c r="BF1664" s="397"/>
      <c r="BG1664" s="397"/>
      <c r="BH1664" s="397"/>
      <c r="BI1664" s="397"/>
      <c r="BJ1664" s="397"/>
      <c r="BK1664" s="397"/>
    </row>
    <row r="1665" spans="2:63" x14ac:dyDescent="0.35">
      <c r="B1665" s="80"/>
      <c r="C1665" s="119"/>
      <c r="D1665" s="119"/>
      <c r="E1665" s="202"/>
      <c r="F1665" s="119"/>
      <c r="G1665" s="120"/>
      <c r="H1665" s="41"/>
      <c r="I1665" s="41"/>
      <c r="J1665" s="944">
        <f t="shared" si="193"/>
        <v>0</v>
      </c>
      <c r="K1665" s="292">
        <f t="shared" si="194"/>
        <v>0</v>
      </c>
      <c r="L1665" s="327">
        <f>IF(I1665&lt;(INDEX(Lookup!$U$2:$U$10,MATCH($D$45,Lookup!$S$2:$S$10,0))),0,365)</f>
        <v>0</v>
      </c>
      <c r="M1665" s="292">
        <f t="shared" si="192"/>
        <v>0</v>
      </c>
      <c r="N1665" s="371"/>
      <c r="O1665" s="150"/>
      <c r="P1665" s="397"/>
      <c r="Q1665" s="555"/>
      <c r="R1665" s="576">
        <f t="shared" si="195"/>
        <v>0</v>
      </c>
      <c r="S1665" s="576">
        <f t="shared" si="196"/>
        <v>0</v>
      </c>
      <c r="T1665" s="576">
        <f t="shared" si="197"/>
        <v>0</v>
      </c>
      <c r="U1665" s="576">
        <f t="shared" si="198"/>
        <v>0</v>
      </c>
      <c r="V1665" s="553"/>
      <c r="W1665" s="553"/>
      <c r="X1665" s="553"/>
      <c r="Y1665" s="553"/>
      <c r="Z1665" s="397"/>
      <c r="AA1665" s="397"/>
      <c r="AB1665" s="397"/>
      <c r="AC1665" s="397"/>
      <c r="AD1665" s="397"/>
      <c r="AE1665" s="397"/>
      <c r="AF1665" s="397"/>
      <c r="AG1665" s="397"/>
      <c r="AH1665" s="397"/>
      <c r="AI1665" s="397"/>
      <c r="AJ1665" s="397"/>
      <c r="AK1665" s="397"/>
      <c r="AL1665" s="397"/>
      <c r="AM1665" s="397"/>
      <c r="AN1665" s="397"/>
      <c r="AO1665" s="397"/>
      <c r="AP1665" s="397"/>
      <c r="AQ1665" s="397"/>
      <c r="AR1665" s="397"/>
      <c r="AS1665" s="397"/>
      <c r="AT1665" s="397"/>
      <c r="AU1665" s="397"/>
      <c r="AV1665" s="397"/>
      <c r="AW1665" s="397"/>
      <c r="AX1665" s="397"/>
      <c r="AY1665" s="397"/>
      <c r="AZ1665" s="397"/>
      <c r="BA1665" s="553"/>
      <c r="BB1665" s="397"/>
      <c r="BC1665" s="397"/>
      <c r="BD1665" s="397"/>
      <c r="BE1665" s="397"/>
      <c r="BF1665" s="397"/>
      <c r="BG1665" s="397"/>
      <c r="BH1665" s="397"/>
      <c r="BI1665" s="397"/>
      <c r="BJ1665" s="397"/>
      <c r="BK1665" s="397"/>
    </row>
    <row r="1666" spans="2:63" x14ac:dyDescent="0.35">
      <c r="B1666" s="80"/>
      <c r="C1666" s="119"/>
      <c r="D1666" s="119"/>
      <c r="E1666" s="202"/>
      <c r="F1666" s="119"/>
      <c r="G1666" s="120"/>
      <c r="H1666" s="41"/>
      <c r="I1666" s="41"/>
      <c r="J1666" s="944">
        <f t="shared" si="193"/>
        <v>0</v>
      </c>
      <c r="K1666" s="292">
        <f t="shared" si="194"/>
        <v>0</v>
      </c>
      <c r="L1666" s="327">
        <f>IF(I1666&lt;(INDEX(Lookup!$U$2:$U$10,MATCH($D$45,Lookup!$S$2:$S$10,0))),0,365)</f>
        <v>0</v>
      </c>
      <c r="M1666" s="292">
        <f t="shared" si="192"/>
        <v>0</v>
      </c>
      <c r="N1666" s="371"/>
      <c r="O1666" s="150"/>
      <c r="P1666" s="397"/>
      <c r="Q1666" s="555"/>
      <c r="R1666" s="576">
        <f t="shared" si="195"/>
        <v>0</v>
      </c>
      <c r="S1666" s="576">
        <f t="shared" si="196"/>
        <v>0</v>
      </c>
      <c r="T1666" s="576">
        <f t="shared" si="197"/>
        <v>0</v>
      </c>
      <c r="U1666" s="576">
        <f t="shared" si="198"/>
        <v>0</v>
      </c>
      <c r="V1666" s="553"/>
      <c r="W1666" s="553"/>
      <c r="X1666" s="553"/>
      <c r="Y1666" s="553"/>
      <c r="Z1666" s="397"/>
      <c r="AA1666" s="397"/>
      <c r="AB1666" s="397"/>
      <c r="AC1666" s="397"/>
      <c r="AD1666" s="397"/>
      <c r="AE1666" s="397"/>
      <c r="AF1666" s="397"/>
      <c r="AG1666" s="397"/>
      <c r="AH1666" s="397"/>
      <c r="AI1666" s="397"/>
      <c r="AJ1666" s="397"/>
      <c r="AK1666" s="397"/>
      <c r="AL1666" s="397"/>
      <c r="AM1666" s="397"/>
      <c r="AN1666" s="397"/>
      <c r="AO1666" s="397"/>
      <c r="AP1666" s="397"/>
      <c r="AQ1666" s="397"/>
      <c r="AR1666" s="397"/>
      <c r="AS1666" s="397"/>
      <c r="AT1666" s="397"/>
      <c r="AU1666" s="397"/>
      <c r="AV1666" s="397"/>
      <c r="AW1666" s="397"/>
      <c r="AX1666" s="397"/>
      <c r="AY1666" s="397"/>
      <c r="AZ1666" s="397"/>
      <c r="BA1666" s="553"/>
      <c r="BB1666" s="397"/>
      <c r="BC1666" s="397"/>
      <c r="BD1666" s="397"/>
      <c r="BE1666" s="397"/>
      <c r="BF1666" s="397"/>
      <c r="BG1666" s="397"/>
      <c r="BH1666" s="397"/>
      <c r="BI1666" s="397"/>
      <c r="BJ1666" s="397"/>
      <c r="BK1666" s="397"/>
    </row>
    <row r="1667" spans="2:63" x14ac:dyDescent="0.35">
      <c r="B1667" s="80"/>
      <c r="C1667" s="119"/>
      <c r="D1667" s="119"/>
      <c r="E1667" s="202"/>
      <c r="F1667" s="119"/>
      <c r="G1667" s="120"/>
      <c r="H1667" s="41"/>
      <c r="I1667" s="41"/>
      <c r="J1667" s="944">
        <f t="shared" si="193"/>
        <v>0</v>
      </c>
      <c r="K1667" s="292">
        <f t="shared" si="194"/>
        <v>0</v>
      </c>
      <c r="L1667" s="327">
        <f>IF(I1667&lt;(INDEX(Lookup!$U$2:$U$10,MATCH($D$45,Lookup!$S$2:$S$10,0))),0,365)</f>
        <v>0</v>
      </c>
      <c r="M1667" s="292">
        <f t="shared" si="192"/>
        <v>0</v>
      </c>
      <c r="N1667" s="371"/>
      <c r="O1667" s="150"/>
      <c r="P1667" s="397"/>
      <c r="Q1667" s="555"/>
      <c r="R1667" s="576">
        <f t="shared" si="195"/>
        <v>0</v>
      </c>
      <c r="S1667" s="576">
        <f t="shared" si="196"/>
        <v>0</v>
      </c>
      <c r="T1667" s="576">
        <f t="shared" si="197"/>
        <v>0</v>
      </c>
      <c r="U1667" s="576">
        <f t="shared" si="198"/>
        <v>0</v>
      </c>
      <c r="V1667" s="553"/>
      <c r="W1667" s="553"/>
      <c r="X1667" s="553"/>
      <c r="Y1667" s="553"/>
      <c r="Z1667" s="397"/>
      <c r="AA1667" s="397"/>
      <c r="AB1667" s="397"/>
      <c r="AC1667" s="397"/>
      <c r="AD1667" s="397"/>
      <c r="AE1667" s="397"/>
      <c r="AF1667" s="397"/>
      <c r="AG1667" s="397"/>
      <c r="AH1667" s="397"/>
      <c r="AI1667" s="397"/>
      <c r="AJ1667" s="397"/>
      <c r="AK1667" s="397"/>
      <c r="AL1667" s="397"/>
      <c r="AM1667" s="397"/>
      <c r="AN1667" s="397"/>
      <c r="AO1667" s="397"/>
      <c r="AP1667" s="397"/>
      <c r="AQ1667" s="397"/>
      <c r="AR1667" s="397"/>
      <c r="AS1667" s="397"/>
      <c r="AT1667" s="397"/>
      <c r="AU1667" s="397"/>
      <c r="AV1667" s="397"/>
      <c r="AW1667" s="397"/>
      <c r="AX1667" s="397"/>
      <c r="AY1667" s="397"/>
      <c r="AZ1667" s="397"/>
      <c r="BA1667" s="553"/>
      <c r="BB1667" s="397"/>
      <c r="BC1667" s="397"/>
      <c r="BD1667" s="397"/>
      <c r="BE1667" s="397"/>
      <c r="BF1667" s="397"/>
      <c r="BG1667" s="397"/>
      <c r="BH1667" s="397"/>
      <c r="BI1667" s="397"/>
      <c r="BJ1667" s="397"/>
      <c r="BK1667" s="397"/>
    </row>
    <row r="1668" spans="2:63" x14ac:dyDescent="0.35">
      <c r="B1668" s="80"/>
      <c r="C1668" s="119"/>
      <c r="D1668" s="119"/>
      <c r="E1668" s="202"/>
      <c r="F1668" s="119"/>
      <c r="G1668" s="120"/>
      <c r="H1668" s="41"/>
      <c r="I1668" s="41"/>
      <c r="J1668" s="944">
        <f t="shared" si="193"/>
        <v>0</v>
      </c>
      <c r="K1668" s="292">
        <f t="shared" si="194"/>
        <v>0</v>
      </c>
      <c r="L1668" s="327">
        <f>IF(I1668&lt;(INDEX(Lookup!$U$2:$U$10,MATCH($D$45,Lookup!$S$2:$S$10,0))),0,365)</f>
        <v>0</v>
      </c>
      <c r="M1668" s="292">
        <f t="shared" si="192"/>
        <v>0</v>
      </c>
      <c r="N1668" s="371"/>
      <c r="O1668" s="150"/>
      <c r="P1668" s="397"/>
      <c r="Q1668" s="555"/>
      <c r="R1668" s="576">
        <f t="shared" si="195"/>
        <v>0</v>
      </c>
      <c r="S1668" s="576">
        <f t="shared" si="196"/>
        <v>0</v>
      </c>
      <c r="T1668" s="576">
        <f t="shared" si="197"/>
        <v>0</v>
      </c>
      <c r="U1668" s="576">
        <f t="shared" si="198"/>
        <v>0</v>
      </c>
      <c r="V1668" s="553"/>
      <c r="W1668" s="553"/>
      <c r="X1668" s="553"/>
      <c r="Y1668" s="553"/>
      <c r="Z1668" s="397"/>
      <c r="AA1668" s="397"/>
      <c r="AB1668" s="397"/>
      <c r="AC1668" s="397"/>
      <c r="AD1668" s="397"/>
      <c r="AE1668" s="397"/>
      <c r="AF1668" s="397"/>
      <c r="AG1668" s="397"/>
      <c r="AH1668" s="397"/>
      <c r="AI1668" s="397"/>
      <c r="AJ1668" s="397"/>
      <c r="AK1668" s="397"/>
      <c r="AL1668" s="397"/>
      <c r="AM1668" s="397"/>
      <c r="AN1668" s="397"/>
      <c r="AO1668" s="397"/>
      <c r="AP1668" s="397"/>
      <c r="AQ1668" s="397"/>
      <c r="AR1668" s="397"/>
      <c r="AS1668" s="397"/>
      <c r="AT1668" s="397"/>
      <c r="AU1668" s="397"/>
      <c r="AV1668" s="397"/>
      <c r="AW1668" s="397"/>
      <c r="AX1668" s="397"/>
      <c r="AY1668" s="397"/>
      <c r="AZ1668" s="397"/>
      <c r="BA1668" s="553"/>
      <c r="BB1668" s="397"/>
      <c r="BC1668" s="397"/>
      <c r="BD1668" s="397"/>
      <c r="BE1668" s="397"/>
      <c r="BF1668" s="397"/>
      <c r="BG1668" s="397"/>
      <c r="BH1668" s="397"/>
      <c r="BI1668" s="397"/>
      <c r="BJ1668" s="397"/>
      <c r="BK1668" s="397"/>
    </row>
    <row r="1669" spans="2:63" x14ac:dyDescent="0.35">
      <c r="B1669" s="80"/>
      <c r="C1669" s="119"/>
      <c r="D1669" s="119"/>
      <c r="E1669" s="202"/>
      <c r="F1669" s="119"/>
      <c r="G1669" s="120"/>
      <c r="H1669" s="41"/>
      <c r="I1669" s="41"/>
      <c r="J1669" s="944">
        <f t="shared" si="193"/>
        <v>0</v>
      </c>
      <c r="K1669" s="292">
        <f t="shared" si="194"/>
        <v>0</v>
      </c>
      <c r="L1669" s="327">
        <f>IF(I1669&lt;(INDEX(Lookup!$U$2:$U$10,MATCH($D$45,Lookup!$S$2:$S$10,0))),0,365)</f>
        <v>0</v>
      </c>
      <c r="M1669" s="292">
        <f t="shared" si="192"/>
        <v>0</v>
      </c>
      <c r="N1669" s="371"/>
      <c r="O1669" s="150"/>
      <c r="P1669" s="397"/>
      <c r="Q1669" s="555"/>
      <c r="R1669" s="576">
        <f t="shared" si="195"/>
        <v>0</v>
      </c>
      <c r="S1669" s="576">
        <f t="shared" si="196"/>
        <v>0</v>
      </c>
      <c r="T1669" s="576">
        <f t="shared" si="197"/>
        <v>0</v>
      </c>
      <c r="U1669" s="576">
        <f t="shared" si="198"/>
        <v>0</v>
      </c>
      <c r="V1669" s="553"/>
      <c r="W1669" s="553"/>
      <c r="X1669" s="553"/>
      <c r="Y1669" s="553"/>
      <c r="Z1669" s="397"/>
      <c r="AA1669" s="397"/>
      <c r="AB1669" s="397"/>
      <c r="AC1669" s="397"/>
      <c r="AD1669" s="397"/>
      <c r="AE1669" s="397"/>
      <c r="AF1669" s="397"/>
      <c r="AG1669" s="397"/>
      <c r="AH1669" s="397"/>
      <c r="AI1669" s="397"/>
      <c r="AJ1669" s="397"/>
      <c r="AK1669" s="397"/>
      <c r="AL1669" s="397"/>
      <c r="AM1669" s="397"/>
      <c r="AN1669" s="397"/>
      <c r="AO1669" s="397"/>
      <c r="AP1669" s="397"/>
      <c r="AQ1669" s="397"/>
      <c r="AR1669" s="397"/>
      <c r="AS1669" s="397"/>
      <c r="AT1669" s="397"/>
      <c r="AU1669" s="397"/>
      <c r="AV1669" s="397"/>
      <c r="AW1669" s="397"/>
      <c r="AX1669" s="397"/>
      <c r="AY1669" s="397"/>
      <c r="AZ1669" s="397"/>
      <c r="BA1669" s="553"/>
      <c r="BB1669" s="397"/>
      <c r="BC1669" s="397"/>
      <c r="BD1669" s="397"/>
      <c r="BE1669" s="397"/>
      <c r="BF1669" s="397"/>
      <c r="BG1669" s="397"/>
      <c r="BH1669" s="397"/>
      <c r="BI1669" s="397"/>
      <c r="BJ1669" s="397"/>
      <c r="BK1669" s="397"/>
    </row>
    <row r="1670" spans="2:63" x14ac:dyDescent="0.35">
      <c r="B1670" s="80"/>
      <c r="C1670" s="119"/>
      <c r="D1670" s="119"/>
      <c r="E1670" s="202"/>
      <c r="F1670" s="119"/>
      <c r="G1670" s="120"/>
      <c r="H1670" s="41"/>
      <c r="I1670" s="41"/>
      <c r="J1670" s="944">
        <f t="shared" si="193"/>
        <v>0</v>
      </c>
      <c r="K1670" s="292">
        <f t="shared" si="194"/>
        <v>0</v>
      </c>
      <c r="L1670" s="327">
        <f>IF(I1670&lt;(INDEX(Lookup!$U$2:$U$10,MATCH($D$45,Lookup!$S$2:$S$10,0))),0,365)</f>
        <v>0</v>
      </c>
      <c r="M1670" s="292">
        <f t="shared" si="192"/>
        <v>0</v>
      </c>
      <c r="N1670" s="371"/>
      <c r="O1670" s="150"/>
      <c r="P1670" s="397"/>
      <c r="Q1670" s="555"/>
      <c r="R1670" s="576">
        <f t="shared" si="195"/>
        <v>0</v>
      </c>
      <c r="S1670" s="576">
        <f t="shared" si="196"/>
        <v>0</v>
      </c>
      <c r="T1670" s="576">
        <f t="shared" si="197"/>
        <v>0</v>
      </c>
      <c r="U1670" s="576">
        <f t="shared" si="198"/>
        <v>0</v>
      </c>
      <c r="V1670" s="553"/>
      <c r="W1670" s="553"/>
      <c r="X1670" s="553"/>
      <c r="Y1670" s="553"/>
      <c r="Z1670" s="397"/>
      <c r="AA1670" s="397"/>
      <c r="AB1670" s="397"/>
      <c r="AC1670" s="397"/>
      <c r="AD1670" s="397"/>
      <c r="AE1670" s="397"/>
      <c r="AF1670" s="397"/>
      <c r="AG1670" s="397"/>
      <c r="AH1670" s="397"/>
      <c r="AI1670" s="397"/>
      <c r="AJ1670" s="397"/>
      <c r="AK1670" s="397"/>
      <c r="AL1670" s="397"/>
      <c r="AM1670" s="397"/>
      <c r="AN1670" s="397"/>
      <c r="AO1670" s="397"/>
      <c r="AP1670" s="397"/>
      <c r="AQ1670" s="397"/>
      <c r="AR1670" s="397"/>
      <c r="AS1670" s="397"/>
      <c r="AT1670" s="397"/>
      <c r="AU1670" s="397"/>
      <c r="AV1670" s="397"/>
      <c r="AW1670" s="397"/>
      <c r="AX1670" s="397"/>
      <c r="AY1670" s="397"/>
      <c r="AZ1670" s="397"/>
      <c r="BA1670" s="553"/>
      <c r="BB1670" s="397"/>
      <c r="BC1670" s="397"/>
      <c r="BD1670" s="397"/>
      <c r="BE1670" s="397"/>
      <c r="BF1670" s="397"/>
      <c r="BG1670" s="397"/>
      <c r="BH1670" s="397"/>
      <c r="BI1670" s="397"/>
      <c r="BJ1670" s="397"/>
      <c r="BK1670" s="397"/>
    </row>
    <row r="1671" spans="2:63" x14ac:dyDescent="0.35">
      <c r="B1671" s="80"/>
      <c r="C1671" s="119"/>
      <c r="D1671" s="119"/>
      <c r="E1671" s="202"/>
      <c r="F1671" s="119"/>
      <c r="G1671" s="120"/>
      <c r="H1671" s="41"/>
      <c r="I1671" s="41"/>
      <c r="J1671" s="944">
        <f t="shared" si="193"/>
        <v>0</v>
      </c>
      <c r="K1671" s="292">
        <f t="shared" si="194"/>
        <v>0</v>
      </c>
      <c r="L1671" s="327">
        <f>IF(I1671&lt;(INDEX(Lookup!$U$2:$U$10,MATCH($D$45,Lookup!$S$2:$S$10,0))),0,365)</f>
        <v>0</v>
      </c>
      <c r="M1671" s="292">
        <f t="shared" si="192"/>
        <v>0</v>
      </c>
      <c r="N1671" s="371"/>
      <c r="O1671" s="150"/>
      <c r="P1671" s="397"/>
      <c r="Q1671" s="555"/>
      <c r="R1671" s="576">
        <f t="shared" si="195"/>
        <v>0</v>
      </c>
      <c r="S1671" s="576">
        <f t="shared" si="196"/>
        <v>0</v>
      </c>
      <c r="T1671" s="576">
        <f t="shared" si="197"/>
        <v>0</v>
      </c>
      <c r="U1671" s="576">
        <f t="shared" si="198"/>
        <v>0</v>
      </c>
      <c r="V1671" s="553"/>
      <c r="W1671" s="553"/>
      <c r="X1671" s="553"/>
      <c r="Y1671" s="553"/>
      <c r="Z1671" s="397"/>
      <c r="AA1671" s="397"/>
      <c r="AB1671" s="397"/>
      <c r="AC1671" s="397"/>
      <c r="AD1671" s="397"/>
      <c r="AE1671" s="397"/>
      <c r="AF1671" s="397"/>
      <c r="AG1671" s="397"/>
      <c r="AH1671" s="397"/>
      <c r="AI1671" s="397"/>
      <c r="AJ1671" s="397"/>
      <c r="AK1671" s="397"/>
      <c r="AL1671" s="397"/>
      <c r="AM1671" s="397"/>
      <c r="AN1671" s="397"/>
      <c r="AO1671" s="397"/>
      <c r="AP1671" s="397"/>
      <c r="AQ1671" s="397"/>
      <c r="AR1671" s="397"/>
      <c r="AS1671" s="397"/>
      <c r="AT1671" s="397"/>
      <c r="AU1671" s="397"/>
      <c r="AV1671" s="397"/>
      <c r="AW1671" s="397"/>
      <c r="AX1671" s="397"/>
      <c r="AY1671" s="397"/>
      <c r="AZ1671" s="397"/>
      <c r="BA1671" s="553"/>
      <c r="BB1671" s="397"/>
      <c r="BC1671" s="397"/>
      <c r="BD1671" s="397"/>
      <c r="BE1671" s="397"/>
      <c r="BF1671" s="397"/>
      <c r="BG1671" s="397"/>
      <c r="BH1671" s="397"/>
      <c r="BI1671" s="397"/>
      <c r="BJ1671" s="397"/>
      <c r="BK1671" s="397"/>
    </row>
    <row r="1672" spans="2:63" x14ac:dyDescent="0.35">
      <c r="B1672" s="80"/>
      <c r="C1672" s="119"/>
      <c r="D1672" s="119"/>
      <c r="E1672" s="202"/>
      <c r="F1672" s="119"/>
      <c r="G1672" s="120"/>
      <c r="H1672" s="41"/>
      <c r="I1672" s="41"/>
      <c r="J1672" s="944">
        <f t="shared" si="193"/>
        <v>0</v>
      </c>
      <c r="K1672" s="292">
        <f t="shared" si="194"/>
        <v>0</v>
      </c>
      <c r="L1672" s="327">
        <f>IF(I1672&lt;(INDEX(Lookup!$U$2:$U$10,MATCH($D$45,Lookup!$S$2:$S$10,0))),0,365)</f>
        <v>0</v>
      </c>
      <c r="M1672" s="292">
        <f t="shared" si="192"/>
        <v>0</v>
      </c>
      <c r="N1672" s="371"/>
      <c r="O1672" s="150"/>
      <c r="P1672" s="397"/>
      <c r="Q1672" s="555"/>
      <c r="R1672" s="576">
        <f t="shared" si="195"/>
        <v>0</v>
      </c>
      <c r="S1672" s="576">
        <f t="shared" si="196"/>
        <v>0</v>
      </c>
      <c r="T1672" s="576">
        <f t="shared" si="197"/>
        <v>0</v>
      </c>
      <c r="U1672" s="576">
        <f t="shared" si="198"/>
        <v>0</v>
      </c>
      <c r="V1672" s="553"/>
      <c r="W1672" s="553"/>
      <c r="X1672" s="553"/>
      <c r="Y1672" s="553"/>
      <c r="Z1672" s="397"/>
      <c r="AA1672" s="397"/>
      <c r="AB1672" s="397"/>
      <c r="AC1672" s="397"/>
      <c r="AD1672" s="397"/>
      <c r="AE1672" s="397"/>
      <c r="AF1672" s="397"/>
      <c r="AG1672" s="397"/>
      <c r="AH1672" s="397"/>
      <c r="AI1672" s="397"/>
      <c r="AJ1672" s="397"/>
      <c r="AK1672" s="397"/>
      <c r="AL1672" s="397"/>
      <c r="AM1672" s="397"/>
      <c r="AN1672" s="397"/>
      <c r="AO1672" s="397"/>
      <c r="AP1672" s="397"/>
      <c r="AQ1672" s="397"/>
      <c r="AR1672" s="397"/>
      <c r="AS1672" s="397"/>
      <c r="AT1672" s="397"/>
      <c r="AU1672" s="397"/>
      <c r="AV1672" s="397"/>
      <c r="AW1672" s="397"/>
      <c r="AX1672" s="397"/>
      <c r="AY1672" s="397"/>
      <c r="AZ1672" s="397"/>
      <c r="BA1672" s="553"/>
      <c r="BB1672" s="397"/>
      <c r="BC1672" s="397"/>
      <c r="BD1672" s="397"/>
      <c r="BE1672" s="397"/>
      <c r="BF1672" s="397"/>
      <c r="BG1672" s="397"/>
      <c r="BH1672" s="397"/>
      <c r="BI1672" s="397"/>
      <c r="BJ1672" s="397"/>
      <c r="BK1672" s="397"/>
    </row>
    <row r="1673" spans="2:63" x14ac:dyDescent="0.35">
      <c r="B1673" s="80"/>
      <c r="C1673" s="119"/>
      <c r="D1673" s="119"/>
      <c r="E1673" s="202"/>
      <c r="F1673" s="119"/>
      <c r="G1673" s="120"/>
      <c r="H1673" s="41"/>
      <c r="I1673" s="41"/>
      <c r="J1673" s="944">
        <f t="shared" si="193"/>
        <v>0</v>
      </c>
      <c r="K1673" s="292">
        <f t="shared" si="194"/>
        <v>0</v>
      </c>
      <c r="L1673" s="327">
        <f>IF(I1673&lt;(INDEX(Lookup!$U$2:$U$10,MATCH($D$45,Lookup!$S$2:$S$10,0))),0,365)</f>
        <v>0</v>
      </c>
      <c r="M1673" s="292">
        <f t="shared" si="192"/>
        <v>0</v>
      </c>
      <c r="N1673" s="371"/>
      <c r="O1673" s="150"/>
      <c r="P1673" s="397"/>
      <c r="Q1673" s="555"/>
      <c r="R1673" s="576">
        <f t="shared" si="195"/>
        <v>0</v>
      </c>
      <c r="S1673" s="576">
        <f t="shared" si="196"/>
        <v>0</v>
      </c>
      <c r="T1673" s="576">
        <f t="shared" si="197"/>
        <v>0</v>
      </c>
      <c r="U1673" s="576">
        <f t="shared" si="198"/>
        <v>0</v>
      </c>
      <c r="V1673" s="553"/>
      <c r="W1673" s="553"/>
      <c r="X1673" s="553"/>
      <c r="Y1673" s="553"/>
      <c r="Z1673" s="397"/>
      <c r="AA1673" s="397"/>
      <c r="AB1673" s="397"/>
      <c r="AC1673" s="397"/>
      <c r="AD1673" s="397"/>
      <c r="AE1673" s="397"/>
      <c r="AF1673" s="397"/>
      <c r="AG1673" s="397"/>
      <c r="AH1673" s="397"/>
      <c r="AI1673" s="397"/>
      <c r="AJ1673" s="397"/>
      <c r="AK1673" s="397"/>
      <c r="AL1673" s="397"/>
      <c r="AM1673" s="397"/>
      <c r="AN1673" s="397"/>
      <c r="AO1673" s="397"/>
      <c r="AP1673" s="397"/>
      <c r="AQ1673" s="397"/>
      <c r="AR1673" s="397"/>
      <c r="AS1673" s="397"/>
      <c r="AT1673" s="397"/>
      <c r="AU1673" s="397"/>
      <c r="AV1673" s="397"/>
      <c r="AW1673" s="397"/>
      <c r="AX1673" s="397"/>
      <c r="AY1673" s="397"/>
      <c r="AZ1673" s="397"/>
      <c r="BA1673" s="553"/>
      <c r="BB1673" s="397"/>
      <c r="BC1673" s="397"/>
      <c r="BD1673" s="397"/>
      <c r="BE1673" s="397"/>
      <c r="BF1673" s="397"/>
      <c r="BG1673" s="397"/>
      <c r="BH1673" s="397"/>
      <c r="BI1673" s="397"/>
      <c r="BJ1673" s="397"/>
      <c r="BK1673" s="397"/>
    </row>
    <row r="1674" spans="2:63" x14ac:dyDescent="0.35">
      <c r="B1674" s="80"/>
      <c r="C1674" s="119"/>
      <c r="D1674" s="119"/>
      <c r="E1674" s="202"/>
      <c r="F1674" s="119"/>
      <c r="G1674" s="120"/>
      <c r="H1674" s="41"/>
      <c r="I1674" s="41"/>
      <c r="J1674" s="944">
        <f t="shared" si="193"/>
        <v>0</v>
      </c>
      <c r="K1674" s="292">
        <f t="shared" si="194"/>
        <v>0</v>
      </c>
      <c r="L1674" s="327">
        <f>IF(I1674&lt;(INDEX(Lookup!$U$2:$U$10,MATCH($D$45,Lookup!$S$2:$S$10,0))),0,365)</f>
        <v>0</v>
      </c>
      <c r="M1674" s="292">
        <f t="shared" si="192"/>
        <v>0</v>
      </c>
      <c r="N1674" s="371"/>
      <c r="O1674" s="150"/>
      <c r="P1674" s="397"/>
      <c r="Q1674" s="555"/>
      <c r="R1674" s="576">
        <f t="shared" si="195"/>
        <v>0</v>
      </c>
      <c r="S1674" s="576">
        <f t="shared" si="196"/>
        <v>0</v>
      </c>
      <c r="T1674" s="576">
        <f t="shared" si="197"/>
        <v>0</v>
      </c>
      <c r="U1674" s="576">
        <f t="shared" si="198"/>
        <v>0</v>
      </c>
      <c r="V1674" s="553"/>
      <c r="W1674" s="553"/>
      <c r="X1674" s="553"/>
      <c r="Y1674" s="553"/>
      <c r="Z1674" s="397"/>
      <c r="AA1674" s="397"/>
      <c r="AB1674" s="397"/>
      <c r="AC1674" s="397"/>
      <c r="AD1674" s="397"/>
      <c r="AE1674" s="397"/>
      <c r="AF1674" s="397"/>
      <c r="AG1674" s="397"/>
      <c r="AH1674" s="397"/>
      <c r="AI1674" s="397"/>
      <c r="AJ1674" s="397"/>
      <c r="AK1674" s="397"/>
      <c r="AL1674" s="397"/>
      <c r="AM1674" s="397"/>
      <c r="AN1674" s="397"/>
      <c r="AO1674" s="397"/>
      <c r="AP1674" s="397"/>
      <c r="AQ1674" s="397"/>
      <c r="AR1674" s="397"/>
      <c r="AS1674" s="397"/>
      <c r="AT1674" s="397"/>
      <c r="AU1674" s="397"/>
      <c r="AV1674" s="397"/>
      <c r="AW1674" s="397"/>
      <c r="AX1674" s="397"/>
      <c r="AY1674" s="397"/>
      <c r="AZ1674" s="397"/>
      <c r="BA1674" s="553"/>
      <c r="BB1674" s="397"/>
      <c r="BC1674" s="397"/>
      <c r="BD1674" s="397"/>
      <c r="BE1674" s="397"/>
      <c r="BF1674" s="397"/>
      <c r="BG1674" s="397"/>
      <c r="BH1674" s="397"/>
      <c r="BI1674" s="397"/>
      <c r="BJ1674" s="397"/>
      <c r="BK1674" s="397"/>
    </row>
    <row r="1675" spans="2:63" x14ac:dyDescent="0.35">
      <c r="B1675" s="80"/>
      <c r="C1675" s="119"/>
      <c r="D1675" s="119"/>
      <c r="E1675" s="202"/>
      <c r="F1675" s="119"/>
      <c r="G1675" s="120"/>
      <c r="H1675" s="41"/>
      <c r="I1675" s="41"/>
      <c r="J1675" s="944">
        <f t="shared" si="193"/>
        <v>0</v>
      </c>
      <c r="K1675" s="292">
        <f t="shared" si="194"/>
        <v>0</v>
      </c>
      <c r="L1675" s="327">
        <f>IF(I1675&lt;(INDEX(Lookup!$U$2:$U$10,MATCH($D$45,Lookup!$S$2:$S$10,0))),0,365)</f>
        <v>0</v>
      </c>
      <c r="M1675" s="292">
        <f t="shared" si="192"/>
        <v>0</v>
      </c>
      <c r="N1675" s="371"/>
      <c r="O1675" s="150"/>
      <c r="P1675" s="397"/>
      <c r="Q1675" s="555"/>
      <c r="R1675" s="576">
        <f t="shared" si="195"/>
        <v>0</v>
      </c>
      <c r="S1675" s="576">
        <f t="shared" si="196"/>
        <v>0</v>
      </c>
      <c r="T1675" s="576">
        <f t="shared" si="197"/>
        <v>0</v>
      </c>
      <c r="U1675" s="576">
        <f t="shared" si="198"/>
        <v>0</v>
      </c>
      <c r="V1675" s="553"/>
      <c r="W1675" s="553"/>
      <c r="X1675" s="553"/>
      <c r="Y1675" s="553"/>
      <c r="Z1675" s="397"/>
      <c r="AA1675" s="397"/>
      <c r="AB1675" s="397"/>
      <c r="AC1675" s="397"/>
      <c r="AD1675" s="397"/>
      <c r="AE1675" s="397"/>
      <c r="AF1675" s="397"/>
      <c r="AG1675" s="397"/>
      <c r="AH1675" s="397"/>
      <c r="AI1675" s="397"/>
      <c r="AJ1675" s="397"/>
      <c r="AK1675" s="397"/>
      <c r="AL1675" s="397"/>
      <c r="AM1675" s="397"/>
      <c r="AN1675" s="397"/>
      <c r="AO1675" s="397"/>
      <c r="AP1675" s="397"/>
      <c r="AQ1675" s="397"/>
      <c r="AR1675" s="397"/>
      <c r="AS1675" s="397"/>
      <c r="AT1675" s="397"/>
      <c r="AU1675" s="397"/>
      <c r="AV1675" s="397"/>
      <c r="AW1675" s="397"/>
      <c r="AX1675" s="397"/>
      <c r="AY1675" s="397"/>
      <c r="AZ1675" s="397"/>
      <c r="BA1675" s="553"/>
      <c r="BB1675" s="397"/>
      <c r="BC1675" s="397"/>
      <c r="BD1675" s="397"/>
      <c r="BE1675" s="397"/>
      <c r="BF1675" s="397"/>
      <c r="BG1675" s="397"/>
      <c r="BH1675" s="397"/>
      <c r="BI1675" s="397"/>
      <c r="BJ1675" s="397"/>
      <c r="BK1675" s="397"/>
    </row>
    <row r="1676" spans="2:63" x14ac:dyDescent="0.35">
      <c r="B1676" s="80"/>
      <c r="C1676" s="119"/>
      <c r="D1676" s="119"/>
      <c r="E1676" s="202"/>
      <c r="F1676" s="119"/>
      <c r="G1676" s="120"/>
      <c r="H1676" s="41"/>
      <c r="I1676" s="41"/>
      <c r="J1676" s="944">
        <f t="shared" si="193"/>
        <v>0</v>
      </c>
      <c r="K1676" s="292">
        <f t="shared" si="194"/>
        <v>0</v>
      </c>
      <c r="L1676" s="327">
        <f>IF(I1676&lt;(INDEX(Lookup!$U$2:$U$10,MATCH($D$45,Lookup!$S$2:$S$10,0))),0,365)</f>
        <v>0</v>
      </c>
      <c r="M1676" s="292">
        <f t="shared" si="192"/>
        <v>0</v>
      </c>
      <c r="N1676" s="371"/>
      <c r="O1676" s="150"/>
      <c r="P1676" s="397"/>
      <c r="Q1676" s="555"/>
      <c r="R1676" s="576">
        <f t="shared" si="195"/>
        <v>0</v>
      </c>
      <c r="S1676" s="576">
        <f t="shared" si="196"/>
        <v>0</v>
      </c>
      <c r="T1676" s="576">
        <f t="shared" si="197"/>
        <v>0</v>
      </c>
      <c r="U1676" s="576">
        <f t="shared" si="198"/>
        <v>0</v>
      </c>
      <c r="V1676" s="553"/>
      <c r="W1676" s="553"/>
      <c r="X1676" s="553"/>
      <c r="Y1676" s="553"/>
      <c r="Z1676" s="397"/>
      <c r="AA1676" s="397"/>
      <c r="AB1676" s="397"/>
      <c r="AC1676" s="397"/>
      <c r="AD1676" s="397"/>
      <c r="AE1676" s="397"/>
      <c r="AF1676" s="397"/>
      <c r="AG1676" s="397"/>
      <c r="AH1676" s="397"/>
      <c r="AI1676" s="397"/>
      <c r="AJ1676" s="397"/>
      <c r="AK1676" s="397"/>
      <c r="AL1676" s="397"/>
      <c r="AM1676" s="397"/>
      <c r="AN1676" s="397"/>
      <c r="AO1676" s="397"/>
      <c r="AP1676" s="397"/>
      <c r="AQ1676" s="397"/>
      <c r="AR1676" s="397"/>
      <c r="AS1676" s="397"/>
      <c r="AT1676" s="397"/>
      <c r="AU1676" s="397"/>
      <c r="AV1676" s="397"/>
      <c r="AW1676" s="397"/>
      <c r="AX1676" s="397"/>
      <c r="AY1676" s="397"/>
      <c r="AZ1676" s="397"/>
      <c r="BA1676" s="553"/>
      <c r="BB1676" s="397"/>
      <c r="BC1676" s="397"/>
      <c r="BD1676" s="397"/>
      <c r="BE1676" s="397"/>
      <c r="BF1676" s="397"/>
      <c r="BG1676" s="397"/>
      <c r="BH1676" s="397"/>
      <c r="BI1676" s="397"/>
      <c r="BJ1676" s="397"/>
      <c r="BK1676" s="397"/>
    </row>
    <row r="1677" spans="2:63" x14ac:dyDescent="0.35">
      <c r="B1677" s="80"/>
      <c r="C1677" s="119"/>
      <c r="D1677" s="119"/>
      <c r="E1677" s="202"/>
      <c r="F1677" s="119"/>
      <c r="G1677" s="120"/>
      <c r="H1677" s="41"/>
      <c r="I1677" s="41"/>
      <c r="J1677" s="944">
        <f t="shared" si="193"/>
        <v>0</v>
      </c>
      <c r="K1677" s="292">
        <f t="shared" si="194"/>
        <v>0</v>
      </c>
      <c r="L1677" s="327">
        <f>IF(I1677&lt;(INDEX(Lookup!$U$2:$U$10,MATCH($D$45,Lookup!$S$2:$S$10,0))),0,365)</f>
        <v>0</v>
      </c>
      <c r="M1677" s="292">
        <f t="shared" si="192"/>
        <v>0</v>
      </c>
      <c r="N1677" s="371"/>
      <c r="O1677" s="150"/>
      <c r="P1677" s="397"/>
      <c r="Q1677" s="555"/>
      <c r="R1677" s="576">
        <f t="shared" si="195"/>
        <v>0</v>
      </c>
      <c r="S1677" s="576">
        <f t="shared" si="196"/>
        <v>0</v>
      </c>
      <c r="T1677" s="576">
        <f t="shared" si="197"/>
        <v>0</v>
      </c>
      <c r="U1677" s="576">
        <f t="shared" si="198"/>
        <v>0</v>
      </c>
      <c r="V1677" s="553"/>
      <c r="W1677" s="553"/>
      <c r="X1677" s="553"/>
      <c r="Y1677" s="553"/>
      <c r="Z1677" s="397"/>
      <c r="AA1677" s="397"/>
      <c r="AB1677" s="397"/>
      <c r="AC1677" s="397"/>
      <c r="AD1677" s="397"/>
      <c r="AE1677" s="397"/>
      <c r="AF1677" s="397"/>
      <c r="AG1677" s="397"/>
      <c r="AH1677" s="397"/>
      <c r="AI1677" s="397"/>
      <c r="AJ1677" s="397"/>
      <c r="AK1677" s="397"/>
      <c r="AL1677" s="397"/>
      <c r="AM1677" s="397"/>
      <c r="AN1677" s="397"/>
      <c r="AO1677" s="397"/>
      <c r="AP1677" s="397"/>
      <c r="AQ1677" s="397"/>
      <c r="AR1677" s="397"/>
      <c r="AS1677" s="397"/>
      <c r="AT1677" s="397"/>
      <c r="AU1677" s="397"/>
      <c r="AV1677" s="397"/>
      <c r="AW1677" s="397"/>
      <c r="AX1677" s="397"/>
      <c r="AY1677" s="397"/>
      <c r="AZ1677" s="397"/>
      <c r="BA1677" s="553"/>
      <c r="BB1677" s="397"/>
      <c r="BC1677" s="397"/>
      <c r="BD1677" s="397"/>
      <c r="BE1677" s="397"/>
      <c r="BF1677" s="397"/>
      <c r="BG1677" s="397"/>
      <c r="BH1677" s="397"/>
      <c r="BI1677" s="397"/>
      <c r="BJ1677" s="397"/>
      <c r="BK1677" s="397"/>
    </row>
    <row r="1678" spans="2:63" x14ac:dyDescent="0.35">
      <c r="B1678" s="80"/>
      <c r="C1678" s="119"/>
      <c r="D1678" s="119"/>
      <c r="E1678" s="202"/>
      <c r="F1678" s="119"/>
      <c r="G1678" s="120"/>
      <c r="H1678" s="41"/>
      <c r="I1678" s="41"/>
      <c r="J1678" s="944">
        <f t="shared" si="193"/>
        <v>0</v>
      </c>
      <c r="K1678" s="292">
        <f t="shared" si="194"/>
        <v>0</v>
      </c>
      <c r="L1678" s="327">
        <f>IF(I1678&lt;(INDEX(Lookup!$U$2:$U$10,MATCH($D$45,Lookup!$S$2:$S$10,0))),0,365)</f>
        <v>0</v>
      </c>
      <c r="M1678" s="292">
        <f t="shared" si="192"/>
        <v>0</v>
      </c>
      <c r="N1678" s="371"/>
      <c r="O1678" s="150"/>
      <c r="P1678" s="397"/>
      <c r="Q1678" s="555"/>
      <c r="R1678" s="576">
        <f t="shared" si="195"/>
        <v>0</v>
      </c>
      <c r="S1678" s="576">
        <f t="shared" si="196"/>
        <v>0</v>
      </c>
      <c r="T1678" s="576">
        <f t="shared" si="197"/>
        <v>0</v>
      </c>
      <c r="U1678" s="576">
        <f t="shared" si="198"/>
        <v>0</v>
      </c>
      <c r="V1678" s="553"/>
      <c r="W1678" s="553"/>
      <c r="X1678" s="553"/>
      <c r="Y1678" s="553"/>
      <c r="Z1678" s="397"/>
      <c r="AA1678" s="397"/>
      <c r="AB1678" s="397"/>
      <c r="AC1678" s="397"/>
      <c r="AD1678" s="397"/>
      <c r="AE1678" s="397"/>
      <c r="AF1678" s="397"/>
      <c r="AG1678" s="397"/>
      <c r="AH1678" s="397"/>
      <c r="AI1678" s="397"/>
      <c r="AJ1678" s="397"/>
      <c r="AK1678" s="397"/>
      <c r="AL1678" s="397"/>
      <c r="AM1678" s="397"/>
      <c r="AN1678" s="397"/>
      <c r="AO1678" s="397"/>
      <c r="AP1678" s="397"/>
      <c r="AQ1678" s="397"/>
      <c r="AR1678" s="397"/>
      <c r="AS1678" s="397"/>
      <c r="AT1678" s="397"/>
      <c r="AU1678" s="397"/>
      <c r="AV1678" s="397"/>
      <c r="AW1678" s="397"/>
      <c r="AX1678" s="397"/>
      <c r="AY1678" s="397"/>
      <c r="AZ1678" s="397"/>
      <c r="BA1678" s="553"/>
      <c r="BB1678" s="397"/>
      <c r="BC1678" s="397"/>
      <c r="BD1678" s="397"/>
      <c r="BE1678" s="397"/>
      <c r="BF1678" s="397"/>
      <c r="BG1678" s="397"/>
      <c r="BH1678" s="397"/>
      <c r="BI1678" s="397"/>
      <c r="BJ1678" s="397"/>
      <c r="BK1678" s="397"/>
    </row>
    <row r="1679" spans="2:63" x14ac:dyDescent="0.35">
      <c r="B1679" s="80"/>
      <c r="C1679" s="119"/>
      <c r="D1679" s="119"/>
      <c r="E1679" s="202"/>
      <c r="F1679" s="119"/>
      <c r="G1679" s="120"/>
      <c r="H1679" s="41"/>
      <c r="I1679" s="41"/>
      <c r="J1679" s="944">
        <f t="shared" si="193"/>
        <v>0</v>
      </c>
      <c r="K1679" s="292">
        <f t="shared" si="194"/>
        <v>0</v>
      </c>
      <c r="L1679" s="327">
        <f>IF(I1679&lt;(INDEX(Lookup!$U$2:$U$10,MATCH($D$45,Lookup!$S$2:$S$10,0))),0,365)</f>
        <v>0</v>
      </c>
      <c r="M1679" s="292">
        <f t="shared" si="192"/>
        <v>0</v>
      </c>
      <c r="N1679" s="371"/>
      <c r="O1679" s="150"/>
      <c r="P1679" s="397"/>
      <c r="Q1679" s="555"/>
      <c r="R1679" s="576">
        <f t="shared" si="195"/>
        <v>0</v>
      </c>
      <c r="S1679" s="576">
        <f t="shared" si="196"/>
        <v>0</v>
      </c>
      <c r="T1679" s="576">
        <f t="shared" si="197"/>
        <v>0</v>
      </c>
      <c r="U1679" s="576">
        <f t="shared" si="198"/>
        <v>0</v>
      </c>
      <c r="V1679" s="553"/>
      <c r="W1679" s="553"/>
      <c r="X1679" s="553"/>
      <c r="Y1679" s="553"/>
      <c r="Z1679" s="397"/>
      <c r="AA1679" s="397"/>
      <c r="AB1679" s="397"/>
      <c r="AC1679" s="397"/>
      <c r="AD1679" s="397"/>
      <c r="AE1679" s="397"/>
      <c r="AF1679" s="397"/>
      <c r="AG1679" s="397"/>
      <c r="AH1679" s="397"/>
      <c r="AI1679" s="397"/>
      <c r="AJ1679" s="397"/>
      <c r="AK1679" s="397"/>
      <c r="AL1679" s="397"/>
      <c r="AM1679" s="397"/>
      <c r="AN1679" s="397"/>
      <c r="AO1679" s="397"/>
      <c r="AP1679" s="397"/>
      <c r="AQ1679" s="397"/>
      <c r="AR1679" s="397"/>
      <c r="AS1679" s="397"/>
      <c r="AT1679" s="397"/>
      <c r="AU1679" s="397"/>
      <c r="AV1679" s="397"/>
      <c r="AW1679" s="397"/>
      <c r="AX1679" s="397"/>
      <c r="AY1679" s="397"/>
      <c r="AZ1679" s="397"/>
      <c r="BA1679" s="553"/>
      <c r="BB1679" s="397"/>
      <c r="BC1679" s="397"/>
      <c r="BD1679" s="397"/>
      <c r="BE1679" s="397"/>
      <c r="BF1679" s="397"/>
      <c r="BG1679" s="397"/>
      <c r="BH1679" s="397"/>
      <c r="BI1679" s="397"/>
      <c r="BJ1679" s="397"/>
      <c r="BK1679" s="397"/>
    </row>
    <row r="1680" spans="2:63" x14ac:dyDescent="0.35">
      <c r="B1680" s="80"/>
      <c r="C1680" s="119"/>
      <c r="D1680" s="119"/>
      <c r="E1680" s="202"/>
      <c r="F1680" s="119"/>
      <c r="G1680" s="120"/>
      <c r="H1680" s="41"/>
      <c r="I1680" s="41"/>
      <c r="J1680" s="944">
        <f t="shared" si="193"/>
        <v>0</v>
      </c>
      <c r="K1680" s="292">
        <f t="shared" si="194"/>
        <v>0</v>
      </c>
      <c r="L1680" s="327">
        <f>IF(I1680&lt;(INDEX(Lookup!$U$2:$U$10,MATCH($D$45,Lookup!$S$2:$S$10,0))),0,365)</f>
        <v>0</v>
      </c>
      <c r="M1680" s="292">
        <f t="shared" si="192"/>
        <v>0</v>
      </c>
      <c r="N1680" s="371"/>
      <c r="O1680" s="150"/>
      <c r="P1680" s="397"/>
      <c r="Q1680" s="555"/>
      <c r="R1680" s="576">
        <f t="shared" si="195"/>
        <v>0</v>
      </c>
      <c r="S1680" s="576">
        <f t="shared" si="196"/>
        <v>0</v>
      </c>
      <c r="T1680" s="576">
        <f t="shared" si="197"/>
        <v>0</v>
      </c>
      <c r="U1680" s="576">
        <f t="shared" si="198"/>
        <v>0</v>
      </c>
      <c r="V1680" s="553"/>
      <c r="W1680" s="553"/>
      <c r="X1680" s="553"/>
      <c r="Y1680" s="553"/>
      <c r="Z1680" s="397"/>
      <c r="AA1680" s="397"/>
      <c r="AB1680" s="397"/>
      <c r="AC1680" s="397"/>
      <c r="AD1680" s="397"/>
      <c r="AE1680" s="397"/>
      <c r="AF1680" s="397"/>
      <c r="AG1680" s="397"/>
      <c r="AH1680" s="397"/>
      <c r="AI1680" s="397"/>
      <c r="AJ1680" s="397"/>
      <c r="AK1680" s="397"/>
      <c r="AL1680" s="397"/>
      <c r="AM1680" s="397"/>
      <c r="AN1680" s="397"/>
      <c r="AO1680" s="397"/>
      <c r="AP1680" s="397"/>
      <c r="AQ1680" s="397"/>
      <c r="AR1680" s="397"/>
      <c r="AS1680" s="397"/>
      <c r="AT1680" s="397"/>
      <c r="AU1680" s="397"/>
      <c r="AV1680" s="397"/>
      <c r="AW1680" s="397"/>
      <c r="AX1680" s="397"/>
      <c r="AY1680" s="397"/>
      <c r="AZ1680" s="397"/>
      <c r="BA1680" s="553"/>
      <c r="BB1680" s="397"/>
      <c r="BC1680" s="397"/>
      <c r="BD1680" s="397"/>
      <c r="BE1680" s="397"/>
      <c r="BF1680" s="397"/>
      <c r="BG1680" s="397"/>
      <c r="BH1680" s="397"/>
      <c r="BI1680" s="397"/>
      <c r="BJ1680" s="397"/>
      <c r="BK1680" s="397"/>
    </row>
    <row r="1681" spans="2:63" x14ac:dyDescent="0.35">
      <c r="B1681" s="80"/>
      <c r="C1681" s="119"/>
      <c r="D1681" s="119"/>
      <c r="E1681" s="202"/>
      <c r="F1681" s="119"/>
      <c r="G1681" s="120"/>
      <c r="H1681" s="41"/>
      <c r="I1681" s="41"/>
      <c r="J1681" s="944">
        <f t="shared" si="193"/>
        <v>0</v>
      </c>
      <c r="K1681" s="292">
        <f t="shared" si="194"/>
        <v>0</v>
      </c>
      <c r="L1681" s="327">
        <f>IF(I1681&lt;(INDEX(Lookup!$U$2:$U$10,MATCH($D$45,Lookup!$S$2:$S$10,0))),0,365)</f>
        <v>0</v>
      </c>
      <c r="M1681" s="292">
        <f t="shared" si="192"/>
        <v>0</v>
      </c>
      <c r="N1681" s="371"/>
      <c r="O1681" s="150"/>
      <c r="P1681" s="397"/>
      <c r="Q1681" s="555"/>
      <c r="R1681" s="576">
        <f t="shared" si="195"/>
        <v>0</v>
      </c>
      <c r="S1681" s="576">
        <f t="shared" si="196"/>
        <v>0</v>
      </c>
      <c r="T1681" s="576">
        <f t="shared" si="197"/>
        <v>0</v>
      </c>
      <c r="U1681" s="576">
        <f t="shared" si="198"/>
        <v>0</v>
      </c>
      <c r="V1681" s="553"/>
      <c r="W1681" s="553"/>
      <c r="X1681" s="553"/>
      <c r="Y1681" s="553"/>
      <c r="Z1681" s="397"/>
      <c r="AA1681" s="397"/>
      <c r="AB1681" s="397"/>
      <c r="AC1681" s="397"/>
      <c r="AD1681" s="397"/>
      <c r="AE1681" s="397"/>
      <c r="AF1681" s="397"/>
      <c r="AG1681" s="397"/>
      <c r="AH1681" s="397"/>
      <c r="AI1681" s="397"/>
      <c r="AJ1681" s="397"/>
      <c r="AK1681" s="397"/>
      <c r="AL1681" s="397"/>
      <c r="AM1681" s="397"/>
      <c r="AN1681" s="397"/>
      <c r="AO1681" s="397"/>
      <c r="AP1681" s="397"/>
      <c r="AQ1681" s="397"/>
      <c r="AR1681" s="397"/>
      <c r="AS1681" s="397"/>
      <c r="AT1681" s="397"/>
      <c r="AU1681" s="397"/>
      <c r="AV1681" s="397"/>
      <c r="AW1681" s="397"/>
      <c r="AX1681" s="397"/>
      <c r="AY1681" s="397"/>
      <c r="AZ1681" s="397"/>
      <c r="BA1681" s="553"/>
      <c r="BB1681" s="397"/>
      <c r="BC1681" s="397"/>
      <c r="BD1681" s="397"/>
      <c r="BE1681" s="397"/>
      <c r="BF1681" s="397"/>
      <c r="BG1681" s="397"/>
      <c r="BH1681" s="397"/>
      <c r="BI1681" s="397"/>
      <c r="BJ1681" s="397"/>
      <c r="BK1681" s="397"/>
    </row>
    <row r="1682" spans="2:63" x14ac:dyDescent="0.35">
      <c r="B1682" s="80"/>
      <c r="C1682" s="119"/>
      <c r="D1682" s="119"/>
      <c r="E1682" s="202"/>
      <c r="F1682" s="119"/>
      <c r="G1682" s="120"/>
      <c r="H1682" s="41"/>
      <c r="I1682" s="41"/>
      <c r="J1682" s="944">
        <f t="shared" si="193"/>
        <v>0</v>
      </c>
      <c r="K1682" s="292">
        <f t="shared" si="194"/>
        <v>0</v>
      </c>
      <c r="L1682" s="327">
        <f>IF(I1682&lt;(INDEX(Lookup!$U$2:$U$10,MATCH($D$45,Lookup!$S$2:$S$10,0))),0,365)</f>
        <v>0</v>
      </c>
      <c r="M1682" s="292">
        <f t="shared" si="192"/>
        <v>0</v>
      </c>
      <c r="N1682" s="371"/>
      <c r="O1682" s="150"/>
      <c r="P1682" s="397"/>
      <c r="Q1682" s="555"/>
      <c r="R1682" s="576">
        <f t="shared" si="195"/>
        <v>0</v>
      </c>
      <c r="S1682" s="576">
        <f t="shared" si="196"/>
        <v>0</v>
      </c>
      <c r="T1682" s="576">
        <f t="shared" si="197"/>
        <v>0</v>
      </c>
      <c r="U1682" s="576">
        <f t="shared" si="198"/>
        <v>0</v>
      </c>
      <c r="V1682" s="553"/>
      <c r="W1682" s="553"/>
      <c r="X1682" s="553"/>
      <c r="Y1682" s="553"/>
      <c r="Z1682" s="397"/>
      <c r="AA1682" s="397"/>
      <c r="AB1682" s="397"/>
      <c r="AC1682" s="397"/>
      <c r="AD1682" s="397"/>
      <c r="AE1682" s="397"/>
      <c r="AF1682" s="397"/>
      <c r="AG1682" s="397"/>
      <c r="AH1682" s="397"/>
      <c r="AI1682" s="397"/>
      <c r="AJ1682" s="397"/>
      <c r="AK1682" s="397"/>
      <c r="AL1682" s="397"/>
      <c r="AM1682" s="397"/>
      <c r="AN1682" s="397"/>
      <c r="AO1682" s="397"/>
      <c r="AP1682" s="397"/>
      <c r="AQ1682" s="397"/>
      <c r="AR1682" s="397"/>
      <c r="AS1682" s="397"/>
      <c r="AT1682" s="397"/>
      <c r="AU1682" s="397"/>
      <c r="AV1682" s="397"/>
      <c r="AW1682" s="397"/>
      <c r="AX1682" s="397"/>
      <c r="AY1682" s="397"/>
      <c r="AZ1682" s="397"/>
      <c r="BA1682" s="553"/>
      <c r="BB1682" s="397"/>
      <c r="BC1682" s="397"/>
      <c r="BD1682" s="397"/>
      <c r="BE1682" s="397"/>
      <c r="BF1682" s="397"/>
      <c r="BG1682" s="397"/>
      <c r="BH1682" s="397"/>
      <c r="BI1682" s="397"/>
      <c r="BJ1682" s="397"/>
      <c r="BK1682" s="397"/>
    </row>
    <row r="1683" spans="2:63" x14ac:dyDescent="0.35">
      <c r="B1683" s="80"/>
      <c r="C1683" s="119"/>
      <c r="D1683" s="119"/>
      <c r="E1683" s="202"/>
      <c r="F1683" s="119"/>
      <c r="G1683" s="120"/>
      <c r="H1683" s="41"/>
      <c r="I1683" s="41"/>
      <c r="J1683" s="944">
        <f t="shared" si="193"/>
        <v>0</v>
      </c>
      <c r="K1683" s="292">
        <f t="shared" si="194"/>
        <v>0</v>
      </c>
      <c r="L1683" s="327">
        <f>IF(I1683&lt;(INDEX(Lookup!$U$2:$U$10,MATCH($D$45,Lookup!$S$2:$S$10,0))),0,365)</f>
        <v>0</v>
      </c>
      <c r="M1683" s="292">
        <f t="shared" si="192"/>
        <v>0</v>
      </c>
      <c r="N1683" s="371"/>
      <c r="O1683" s="150"/>
      <c r="P1683" s="397"/>
      <c r="Q1683" s="555"/>
      <c r="R1683" s="576">
        <f t="shared" si="195"/>
        <v>0</v>
      </c>
      <c r="S1683" s="576">
        <f t="shared" si="196"/>
        <v>0</v>
      </c>
      <c r="T1683" s="576">
        <f t="shared" si="197"/>
        <v>0</v>
      </c>
      <c r="U1683" s="576">
        <f t="shared" si="198"/>
        <v>0</v>
      </c>
      <c r="V1683" s="553"/>
      <c r="W1683" s="553"/>
      <c r="X1683" s="553"/>
      <c r="Y1683" s="553"/>
      <c r="Z1683" s="397"/>
      <c r="AA1683" s="397"/>
      <c r="AB1683" s="397"/>
      <c r="AC1683" s="397"/>
      <c r="AD1683" s="397"/>
      <c r="AE1683" s="397"/>
      <c r="AF1683" s="397"/>
      <c r="AG1683" s="397"/>
      <c r="AH1683" s="397"/>
      <c r="AI1683" s="397"/>
      <c r="AJ1683" s="397"/>
      <c r="AK1683" s="397"/>
      <c r="AL1683" s="397"/>
      <c r="AM1683" s="397"/>
      <c r="AN1683" s="397"/>
      <c r="AO1683" s="397"/>
      <c r="AP1683" s="397"/>
      <c r="AQ1683" s="397"/>
      <c r="AR1683" s="397"/>
      <c r="AS1683" s="397"/>
      <c r="AT1683" s="397"/>
      <c r="AU1683" s="397"/>
      <c r="AV1683" s="397"/>
      <c r="AW1683" s="397"/>
      <c r="AX1683" s="397"/>
      <c r="AY1683" s="397"/>
      <c r="AZ1683" s="397"/>
      <c r="BA1683" s="553"/>
      <c r="BB1683" s="397"/>
      <c r="BC1683" s="397"/>
      <c r="BD1683" s="397"/>
      <c r="BE1683" s="397"/>
      <c r="BF1683" s="397"/>
      <c r="BG1683" s="397"/>
      <c r="BH1683" s="397"/>
      <c r="BI1683" s="397"/>
      <c r="BJ1683" s="397"/>
      <c r="BK1683" s="397"/>
    </row>
    <row r="1684" spans="2:63" x14ac:dyDescent="0.35">
      <c r="B1684" s="80"/>
      <c r="C1684" s="119"/>
      <c r="D1684" s="119"/>
      <c r="E1684" s="202"/>
      <c r="F1684" s="119"/>
      <c r="G1684" s="120"/>
      <c r="H1684" s="41"/>
      <c r="I1684" s="41"/>
      <c r="J1684" s="944">
        <f t="shared" si="193"/>
        <v>0</v>
      </c>
      <c r="K1684" s="292">
        <f t="shared" si="194"/>
        <v>0</v>
      </c>
      <c r="L1684" s="327">
        <f>IF(I1684&lt;(INDEX(Lookup!$U$2:$U$10,MATCH($D$45,Lookup!$S$2:$S$10,0))),0,365)</f>
        <v>0</v>
      </c>
      <c r="M1684" s="292">
        <f t="shared" si="192"/>
        <v>0</v>
      </c>
      <c r="N1684" s="371"/>
      <c r="O1684" s="150"/>
      <c r="P1684" s="397"/>
      <c r="Q1684" s="555"/>
      <c r="R1684" s="576">
        <f t="shared" si="195"/>
        <v>0</v>
      </c>
      <c r="S1684" s="576">
        <f t="shared" si="196"/>
        <v>0</v>
      </c>
      <c r="T1684" s="576">
        <f t="shared" si="197"/>
        <v>0</v>
      </c>
      <c r="U1684" s="576">
        <f t="shared" si="198"/>
        <v>0</v>
      </c>
      <c r="V1684" s="553"/>
      <c r="W1684" s="553"/>
      <c r="X1684" s="553"/>
      <c r="Y1684" s="553"/>
      <c r="Z1684" s="397"/>
      <c r="AA1684" s="397"/>
      <c r="AB1684" s="397"/>
      <c r="AC1684" s="397"/>
      <c r="AD1684" s="397"/>
      <c r="AE1684" s="397"/>
      <c r="AF1684" s="397"/>
      <c r="AG1684" s="397"/>
      <c r="AH1684" s="397"/>
      <c r="AI1684" s="397"/>
      <c r="AJ1684" s="397"/>
      <c r="AK1684" s="397"/>
      <c r="AL1684" s="397"/>
      <c r="AM1684" s="397"/>
      <c r="AN1684" s="397"/>
      <c r="AO1684" s="397"/>
      <c r="AP1684" s="397"/>
      <c r="AQ1684" s="397"/>
      <c r="AR1684" s="397"/>
      <c r="AS1684" s="397"/>
      <c r="AT1684" s="397"/>
      <c r="AU1684" s="397"/>
      <c r="AV1684" s="397"/>
      <c r="AW1684" s="397"/>
      <c r="AX1684" s="397"/>
      <c r="AY1684" s="397"/>
      <c r="AZ1684" s="397"/>
      <c r="BA1684" s="553"/>
      <c r="BB1684" s="397"/>
      <c r="BC1684" s="397"/>
      <c r="BD1684" s="397"/>
      <c r="BE1684" s="397"/>
      <c r="BF1684" s="397"/>
      <c r="BG1684" s="397"/>
      <c r="BH1684" s="397"/>
      <c r="BI1684" s="397"/>
      <c r="BJ1684" s="397"/>
      <c r="BK1684" s="397"/>
    </row>
    <row r="1685" spans="2:63" x14ac:dyDescent="0.35">
      <c r="B1685" s="80"/>
      <c r="C1685" s="119"/>
      <c r="D1685" s="119"/>
      <c r="E1685" s="202"/>
      <c r="F1685" s="119"/>
      <c r="G1685" s="120"/>
      <c r="H1685" s="41"/>
      <c r="I1685" s="41"/>
      <c r="J1685" s="944">
        <f t="shared" si="193"/>
        <v>0</v>
      </c>
      <c r="K1685" s="292">
        <f t="shared" si="194"/>
        <v>0</v>
      </c>
      <c r="L1685" s="327">
        <f>IF(I1685&lt;(INDEX(Lookup!$U$2:$U$10,MATCH($D$45,Lookup!$S$2:$S$10,0))),0,365)</f>
        <v>0</v>
      </c>
      <c r="M1685" s="292">
        <f t="shared" si="192"/>
        <v>0</v>
      </c>
      <c r="N1685" s="371"/>
      <c r="O1685" s="150"/>
      <c r="P1685" s="397"/>
      <c r="Q1685" s="555"/>
      <c r="R1685" s="576">
        <f t="shared" si="195"/>
        <v>0</v>
      </c>
      <c r="S1685" s="576">
        <f t="shared" si="196"/>
        <v>0</v>
      </c>
      <c r="T1685" s="576">
        <f t="shared" si="197"/>
        <v>0</v>
      </c>
      <c r="U1685" s="576">
        <f t="shared" si="198"/>
        <v>0</v>
      </c>
      <c r="V1685" s="553"/>
      <c r="W1685" s="553"/>
      <c r="X1685" s="553"/>
      <c r="Y1685" s="553"/>
      <c r="Z1685" s="397"/>
      <c r="AA1685" s="397"/>
      <c r="AB1685" s="397"/>
      <c r="AC1685" s="397"/>
      <c r="AD1685" s="397"/>
      <c r="AE1685" s="397"/>
      <c r="AF1685" s="397"/>
      <c r="AG1685" s="397"/>
      <c r="AH1685" s="397"/>
      <c r="AI1685" s="397"/>
      <c r="AJ1685" s="397"/>
      <c r="AK1685" s="397"/>
      <c r="AL1685" s="397"/>
      <c r="AM1685" s="397"/>
      <c r="AN1685" s="397"/>
      <c r="AO1685" s="397"/>
      <c r="AP1685" s="397"/>
      <c r="AQ1685" s="397"/>
      <c r="AR1685" s="397"/>
      <c r="AS1685" s="397"/>
      <c r="AT1685" s="397"/>
      <c r="AU1685" s="397"/>
      <c r="AV1685" s="397"/>
      <c r="AW1685" s="397"/>
      <c r="AX1685" s="397"/>
      <c r="AY1685" s="397"/>
      <c r="AZ1685" s="397"/>
      <c r="BA1685" s="553"/>
      <c r="BB1685" s="397"/>
      <c r="BC1685" s="397"/>
      <c r="BD1685" s="397"/>
      <c r="BE1685" s="397"/>
      <c r="BF1685" s="397"/>
      <c r="BG1685" s="397"/>
      <c r="BH1685" s="397"/>
      <c r="BI1685" s="397"/>
      <c r="BJ1685" s="397"/>
      <c r="BK1685" s="397"/>
    </row>
    <row r="1686" spans="2:63" x14ac:dyDescent="0.35">
      <c r="B1686" s="80"/>
      <c r="C1686" s="119"/>
      <c r="D1686" s="119"/>
      <c r="E1686" s="202"/>
      <c r="F1686" s="119"/>
      <c r="G1686" s="120"/>
      <c r="H1686" s="41"/>
      <c r="I1686" s="41"/>
      <c r="J1686" s="944">
        <f t="shared" si="193"/>
        <v>0</v>
      </c>
      <c r="K1686" s="292">
        <f t="shared" si="194"/>
        <v>0</v>
      </c>
      <c r="L1686" s="327">
        <f>IF(I1686&lt;(INDEX(Lookup!$U$2:$U$10,MATCH($D$45,Lookup!$S$2:$S$10,0))),0,365)</f>
        <v>0</v>
      </c>
      <c r="M1686" s="292">
        <f t="shared" si="192"/>
        <v>0</v>
      </c>
      <c r="N1686" s="371"/>
      <c r="O1686" s="150"/>
      <c r="P1686" s="397"/>
      <c r="Q1686" s="555"/>
      <c r="R1686" s="576">
        <f t="shared" si="195"/>
        <v>0</v>
      </c>
      <c r="S1686" s="576">
        <f t="shared" si="196"/>
        <v>0</v>
      </c>
      <c r="T1686" s="576">
        <f t="shared" si="197"/>
        <v>0</v>
      </c>
      <c r="U1686" s="576">
        <f t="shared" si="198"/>
        <v>0</v>
      </c>
      <c r="V1686" s="553"/>
      <c r="W1686" s="553"/>
      <c r="X1686" s="553"/>
      <c r="Y1686" s="553"/>
      <c r="Z1686" s="397"/>
      <c r="AA1686" s="397"/>
      <c r="AB1686" s="397"/>
      <c r="AC1686" s="397"/>
      <c r="AD1686" s="397"/>
      <c r="AE1686" s="397"/>
      <c r="AF1686" s="397"/>
      <c r="AG1686" s="397"/>
      <c r="AH1686" s="397"/>
      <c r="AI1686" s="397"/>
      <c r="AJ1686" s="397"/>
      <c r="AK1686" s="397"/>
      <c r="AL1686" s="397"/>
      <c r="AM1686" s="397"/>
      <c r="AN1686" s="397"/>
      <c r="AO1686" s="397"/>
      <c r="AP1686" s="397"/>
      <c r="AQ1686" s="397"/>
      <c r="AR1686" s="397"/>
      <c r="AS1686" s="397"/>
      <c r="AT1686" s="397"/>
      <c r="AU1686" s="397"/>
      <c r="AV1686" s="397"/>
      <c r="AW1686" s="397"/>
      <c r="AX1686" s="397"/>
      <c r="AY1686" s="397"/>
      <c r="AZ1686" s="397"/>
      <c r="BA1686" s="553"/>
      <c r="BB1686" s="397"/>
      <c r="BC1686" s="397"/>
      <c r="BD1686" s="397"/>
      <c r="BE1686" s="397"/>
      <c r="BF1686" s="397"/>
      <c r="BG1686" s="397"/>
      <c r="BH1686" s="397"/>
      <c r="BI1686" s="397"/>
      <c r="BJ1686" s="397"/>
      <c r="BK1686" s="397"/>
    </row>
    <row r="1687" spans="2:63" x14ac:dyDescent="0.35">
      <c r="B1687" s="80"/>
      <c r="C1687" s="119"/>
      <c r="D1687" s="119"/>
      <c r="E1687" s="202"/>
      <c r="F1687" s="119"/>
      <c r="G1687" s="120"/>
      <c r="H1687" s="41"/>
      <c r="I1687" s="41"/>
      <c r="J1687" s="944">
        <f t="shared" si="193"/>
        <v>0</v>
      </c>
      <c r="K1687" s="292">
        <f t="shared" si="194"/>
        <v>0</v>
      </c>
      <c r="L1687" s="327">
        <f>IF(I1687&lt;(INDEX(Lookup!$U$2:$U$10,MATCH($D$45,Lookup!$S$2:$S$10,0))),0,365)</f>
        <v>0</v>
      </c>
      <c r="M1687" s="292">
        <f t="shared" si="192"/>
        <v>0</v>
      </c>
      <c r="N1687" s="371"/>
      <c r="O1687" s="150"/>
      <c r="P1687" s="397"/>
      <c r="Q1687" s="555"/>
      <c r="R1687" s="576">
        <f t="shared" si="195"/>
        <v>0</v>
      </c>
      <c r="S1687" s="576">
        <f t="shared" si="196"/>
        <v>0</v>
      </c>
      <c r="T1687" s="576">
        <f t="shared" si="197"/>
        <v>0</v>
      </c>
      <c r="U1687" s="576">
        <f t="shared" si="198"/>
        <v>0</v>
      </c>
      <c r="V1687" s="553"/>
      <c r="W1687" s="553"/>
      <c r="X1687" s="553"/>
      <c r="Y1687" s="553"/>
      <c r="Z1687" s="397"/>
      <c r="AA1687" s="397"/>
      <c r="AB1687" s="397"/>
      <c r="AC1687" s="397"/>
      <c r="AD1687" s="397"/>
      <c r="AE1687" s="397"/>
      <c r="AF1687" s="397"/>
      <c r="AG1687" s="397"/>
      <c r="AH1687" s="397"/>
      <c r="AI1687" s="397"/>
      <c r="AJ1687" s="397"/>
      <c r="AK1687" s="397"/>
      <c r="AL1687" s="397"/>
      <c r="AM1687" s="397"/>
      <c r="AN1687" s="397"/>
      <c r="AO1687" s="397"/>
      <c r="AP1687" s="397"/>
      <c r="AQ1687" s="397"/>
      <c r="AR1687" s="397"/>
      <c r="AS1687" s="397"/>
      <c r="AT1687" s="397"/>
      <c r="AU1687" s="397"/>
      <c r="AV1687" s="397"/>
      <c r="AW1687" s="397"/>
      <c r="AX1687" s="397"/>
      <c r="AY1687" s="397"/>
      <c r="AZ1687" s="397"/>
      <c r="BA1687" s="553"/>
      <c r="BB1687" s="397"/>
      <c r="BC1687" s="397"/>
      <c r="BD1687" s="397"/>
      <c r="BE1687" s="397"/>
      <c r="BF1687" s="397"/>
      <c r="BG1687" s="397"/>
      <c r="BH1687" s="397"/>
      <c r="BI1687" s="397"/>
      <c r="BJ1687" s="397"/>
      <c r="BK1687" s="397"/>
    </row>
    <row r="1688" spans="2:63" x14ac:dyDescent="0.35">
      <c r="B1688" s="80"/>
      <c r="C1688" s="119"/>
      <c r="D1688" s="119"/>
      <c r="E1688" s="202"/>
      <c r="F1688" s="119"/>
      <c r="G1688" s="120"/>
      <c r="H1688" s="41"/>
      <c r="I1688" s="41"/>
      <c r="J1688" s="944">
        <f t="shared" si="193"/>
        <v>0</v>
      </c>
      <c r="K1688" s="292">
        <f t="shared" si="194"/>
        <v>0</v>
      </c>
      <c r="L1688" s="327">
        <f>IF(I1688&lt;(INDEX(Lookup!$U$2:$U$10,MATCH($D$45,Lookup!$S$2:$S$10,0))),0,365)</f>
        <v>0</v>
      </c>
      <c r="M1688" s="292">
        <f t="shared" si="192"/>
        <v>0</v>
      </c>
      <c r="N1688" s="371"/>
      <c r="O1688" s="150"/>
      <c r="P1688" s="397"/>
      <c r="Q1688" s="555"/>
      <c r="R1688" s="576">
        <f t="shared" si="195"/>
        <v>0</v>
      </c>
      <c r="S1688" s="576">
        <f t="shared" si="196"/>
        <v>0</v>
      </c>
      <c r="T1688" s="576">
        <f t="shared" si="197"/>
        <v>0</v>
      </c>
      <c r="U1688" s="576">
        <f t="shared" si="198"/>
        <v>0</v>
      </c>
      <c r="V1688" s="553"/>
      <c r="W1688" s="553"/>
      <c r="X1688" s="553"/>
      <c r="Y1688" s="553"/>
      <c r="Z1688" s="397"/>
      <c r="AA1688" s="397"/>
      <c r="AB1688" s="397"/>
      <c r="AC1688" s="397"/>
      <c r="AD1688" s="397"/>
      <c r="AE1688" s="397"/>
      <c r="AF1688" s="397"/>
      <c r="AG1688" s="397"/>
      <c r="AH1688" s="397"/>
      <c r="AI1688" s="397"/>
      <c r="AJ1688" s="397"/>
      <c r="AK1688" s="397"/>
      <c r="AL1688" s="397"/>
      <c r="AM1688" s="397"/>
      <c r="AN1688" s="397"/>
      <c r="AO1688" s="397"/>
      <c r="AP1688" s="397"/>
      <c r="AQ1688" s="397"/>
      <c r="AR1688" s="397"/>
      <c r="AS1688" s="397"/>
      <c r="AT1688" s="397"/>
      <c r="AU1688" s="397"/>
      <c r="AV1688" s="397"/>
      <c r="AW1688" s="397"/>
      <c r="AX1688" s="397"/>
      <c r="AY1688" s="397"/>
      <c r="AZ1688" s="397"/>
      <c r="BA1688" s="553"/>
      <c r="BB1688" s="397"/>
      <c r="BC1688" s="397"/>
      <c r="BD1688" s="397"/>
      <c r="BE1688" s="397"/>
      <c r="BF1688" s="397"/>
      <c r="BG1688" s="397"/>
      <c r="BH1688" s="397"/>
      <c r="BI1688" s="397"/>
      <c r="BJ1688" s="397"/>
      <c r="BK1688" s="397"/>
    </row>
    <row r="1689" spans="2:63" x14ac:dyDescent="0.35">
      <c r="B1689" s="80"/>
      <c r="C1689" s="119"/>
      <c r="D1689" s="119"/>
      <c r="E1689" s="202"/>
      <c r="F1689" s="119"/>
      <c r="G1689" s="120"/>
      <c r="H1689" s="41"/>
      <c r="I1689" s="41"/>
      <c r="J1689" s="944">
        <f t="shared" si="193"/>
        <v>0</v>
      </c>
      <c r="K1689" s="292">
        <f t="shared" si="194"/>
        <v>0</v>
      </c>
      <c r="L1689" s="327">
        <f>IF(I1689&lt;(INDEX(Lookup!$U$2:$U$10,MATCH($D$45,Lookup!$S$2:$S$10,0))),0,365)</f>
        <v>0</v>
      </c>
      <c r="M1689" s="292">
        <f t="shared" si="192"/>
        <v>0</v>
      </c>
      <c r="N1689" s="371"/>
      <c r="O1689" s="150"/>
      <c r="P1689" s="397"/>
      <c r="Q1689" s="555"/>
      <c r="R1689" s="576">
        <f t="shared" si="195"/>
        <v>0</v>
      </c>
      <c r="S1689" s="576">
        <f t="shared" si="196"/>
        <v>0</v>
      </c>
      <c r="T1689" s="576">
        <f t="shared" si="197"/>
        <v>0</v>
      </c>
      <c r="U1689" s="576">
        <f t="shared" si="198"/>
        <v>0</v>
      </c>
      <c r="V1689" s="553"/>
      <c r="W1689" s="553"/>
      <c r="X1689" s="553"/>
      <c r="Y1689" s="553"/>
      <c r="Z1689" s="397"/>
      <c r="AA1689" s="397"/>
      <c r="AB1689" s="397"/>
      <c r="AC1689" s="397"/>
      <c r="AD1689" s="397"/>
      <c r="AE1689" s="397"/>
      <c r="AF1689" s="397"/>
      <c r="AG1689" s="397"/>
      <c r="AH1689" s="397"/>
      <c r="AI1689" s="397"/>
      <c r="AJ1689" s="397"/>
      <c r="AK1689" s="397"/>
      <c r="AL1689" s="397"/>
      <c r="AM1689" s="397"/>
      <c r="AN1689" s="397"/>
      <c r="AO1689" s="397"/>
      <c r="AP1689" s="397"/>
      <c r="AQ1689" s="397"/>
      <c r="AR1689" s="397"/>
      <c r="AS1689" s="397"/>
      <c r="AT1689" s="397"/>
      <c r="AU1689" s="397"/>
      <c r="AV1689" s="397"/>
      <c r="AW1689" s="397"/>
      <c r="AX1689" s="397"/>
      <c r="AY1689" s="397"/>
      <c r="AZ1689" s="397"/>
      <c r="BA1689" s="553"/>
      <c r="BB1689" s="397"/>
      <c r="BC1689" s="397"/>
      <c r="BD1689" s="397"/>
      <c r="BE1689" s="397"/>
      <c r="BF1689" s="397"/>
      <c r="BG1689" s="397"/>
      <c r="BH1689" s="397"/>
      <c r="BI1689" s="397"/>
      <c r="BJ1689" s="397"/>
      <c r="BK1689" s="397"/>
    </row>
    <row r="1690" spans="2:63" x14ac:dyDescent="0.35">
      <c r="B1690" s="80"/>
      <c r="C1690" s="119"/>
      <c r="D1690" s="119"/>
      <c r="E1690" s="202"/>
      <c r="F1690" s="119"/>
      <c r="G1690" s="120"/>
      <c r="H1690" s="41"/>
      <c r="I1690" s="41"/>
      <c r="J1690" s="944">
        <f t="shared" si="193"/>
        <v>0</v>
      </c>
      <c r="K1690" s="292">
        <f t="shared" si="194"/>
        <v>0</v>
      </c>
      <c r="L1690" s="327">
        <f>IF(I1690&lt;(INDEX(Lookup!$U$2:$U$10,MATCH($D$45,Lookup!$S$2:$S$10,0))),0,365)</f>
        <v>0</v>
      </c>
      <c r="M1690" s="292">
        <f t="shared" si="192"/>
        <v>0</v>
      </c>
      <c r="N1690" s="371"/>
      <c r="O1690" s="150"/>
      <c r="P1690" s="397"/>
      <c r="Q1690" s="555"/>
      <c r="R1690" s="576">
        <f t="shared" si="195"/>
        <v>0</v>
      </c>
      <c r="S1690" s="576">
        <f t="shared" si="196"/>
        <v>0</v>
      </c>
      <c r="T1690" s="576">
        <f t="shared" si="197"/>
        <v>0</v>
      </c>
      <c r="U1690" s="576">
        <f t="shared" si="198"/>
        <v>0</v>
      </c>
      <c r="V1690" s="553"/>
      <c r="W1690" s="553"/>
      <c r="X1690" s="553"/>
      <c r="Y1690" s="553"/>
      <c r="Z1690" s="397"/>
      <c r="AA1690" s="397"/>
      <c r="AB1690" s="397"/>
      <c r="AC1690" s="397"/>
      <c r="AD1690" s="397"/>
      <c r="AE1690" s="397"/>
      <c r="AF1690" s="397"/>
      <c r="AG1690" s="397"/>
      <c r="AH1690" s="397"/>
      <c r="AI1690" s="397"/>
      <c r="AJ1690" s="397"/>
      <c r="AK1690" s="397"/>
      <c r="AL1690" s="397"/>
      <c r="AM1690" s="397"/>
      <c r="AN1690" s="397"/>
      <c r="AO1690" s="397"/>
      <c r="AP1690" s="397"/>
      <c r="AQ1690" s="397"/>
      <c r="AR1690" s="397"/>
      <c r="AS1690" s="397"/>
      <c r="AT1690" s="397"/>
      <c r="AU1690" s="397"/>
      <c r="AV1690" s="397"/>
      <c r="AW1690" s="397"/>
      <c r="AX1690" s="397"/>
      <c r="AY1690" s="397"/>
      <c r="AZ1690" s="397"/>
      <c r="BA1690" s="553"/>
      <c r="BB1690" s="397"/>
      <c r="BC1690" s="397"/>
      <c r="BD1690" s="397"/>
      <c r="BE1690" s="397"/>
      <c r="BF1690" s="397"/>
      <c r="BG1690" s="397"/>
      <c r="BH1690" s="397"/>
      <c r="BI1690" s="397"/>
      <c r="BJ1690" s="397"/>
      <c r="BK1690" s="397"/>
    </row>
    <row r="1691" spans="2:63" x14ac:dyDescent="0.35">
      <c r="B1691" s="80"/>
      <c r="C1691" s="119"/>
      <c r="D1691" s="119"/>
      <c r="E1691" s="202"/>
      <c r="F1691" s="119"/>
      <c r="G1691" s="120"/>
      <c r="H1691" s="41"/>
      <c r="I1691" s="41"/>
      <c r="J1691" s="944">
        <f t="shared" si="193"/>
        <v>0</v>
      </c>
      <c r="K1691" s="292">
        <f t="shared" si="194"/>
        <v>0</v>
      </c>
      <c r="L1691" s="327">
        <f>IF(I1691&lt;(INDEX(Lookup!$U$2:$U$10,MATCH($D$45,Lookup!$S$2:$S$10,0))),0,365)</f>
        <v>0</v>
      </c>
      <c r="M1691" s="292">
        <f t="shared" si="192"/>
        <v>0</v>
      </c>
      <c r="N1691" s="371"/>
      <c r="O1691" s="150"/>
      <c r="P1691" s="397"/>
      <c r="Q1691" s="555"/>
      <c r="R1691" s="576">
        <f t="shared" si="195"/>
        <v>0</v>
      </c>
      <c r="S1691" s="576">
        <f t="shared" si="196"/>
        <v>0</v>
      </c>
      <c r="T1691" s="576">
        <f t="shared" si="197"/>
        <v>0</v>
      </c>
      <c r="U1691" s="576">
        <f t="shared" si="198"/>
        <v>0</v>
      </c>
      <c r="V1691" s="553"/>
      <c r="W1691" s="553"/>
      <c r="X1691" s="553"/>
      <c r="Y1691" s="553"/>
      <c r="Z1691" s="397"/>
      <c r="AA1691" s="397"/>
      <c r="AB1691" s="397"/>
      <c r="AC1691" s="397"/>
      <c r="AD1691" s="397"/>
      <c r="AE1691" s="397"/>
      <c r="AF1691" s="397"/>
      <c r="AG1691" s="397"/>
      <c r="AH1691" s="397"/>
      <c r="AI1691" s="397"/>
      <c r="AJ1691" s="397"/>
      <c r="AK1691" s="397"/>
      <c r="AL1691" s="397"/>
      <c r="AM1691" s="397"/>
      <c r="AN1691" s="397"/>
      <c r="AO1691" s="397"/>
      <c r="AP1691" s="397"/>
      <c r="AQ1691" s="397"/>
      <c r="AR1691" s="397"/>
      <c r="AS1691" s="397"/>
      <c r="AT1691" s="397"/>
      <c r="AU1691" s="397"/>
      <c r="AV1691" s="397"/>
      <c r="AW1691" s="397"/>
      <c r="AX1691" s="397"/>
      <c r="AY1691" s="397"/>
      <c r="AZ1691" s="397"/>
      <c r="BA1691" s="553"/>
      <c r="BB1691" s="397"/>
      <c r="BC1691" s="397"/>
      <c r="BD1691" s="397"/>
      <c r="BE1691" s="397"/>
      <c r="BF1691" s="397"/>
      <c r="BG1691" s="397"/>
      <c r="BH1691" s="397"/>
      <c r="BI1691" s="397"/>
      <c r="BJ1691" s="397"/>
      <c r="BK1691" s="397"/>
    </row>
    <row r="1692" spans="2:63" x14ac:dyDescent="0.35">
      <c r="B1692" s="80"/>
      <c r="C1692" s="119"/>
      <c r="D1692" s="119"/>
      <c r="E1692" s="202"/>
      <c r="F1692" s="119"/>
      <c r="G1692" s="120"/>
      <c r="H1692" s="41"/>
      <c r="I1692" s="41"/>
      <c r="J1692" s="944">
        <f t="shared" si="193"/>
        <v>0</v>
      </c>
      <c r="K1692" s="292">
        <f t="shared" si="194"/>
        <v>0</v>
      </c>
      <c r="L1692" s="327">
        <f>IF(I1692&lt;(INDEX(Lookup!$U$2:$U$10,MATCH($D$45,Lookup!$S$2:$S$10,0))),0,365)</f>
        <v>0</v>
      </c>
      <c r="M1692" s="292">
        <f t="shared" si="192"/>
        <v>0</v>
      </c>
      <c r="N1692" s="371"/>
      <c r="O1692" s="150"/>
      <c r="P1692" s="397"/>
      <c r="Q1692" s="555"/>
      <c r="R1692" s="576">
        <f t="shared" si="195"/>
        <v>0</v>
      </c>
      <c r="S1692" s="576">
        <f t="shared" si="196"/>
        <v>0</v>
      </c>
      <c r="T1692" s="576">
        <f t="shared" si="197"/>
        <v>0</v>
      </c>
      <c r="U1692" s="576">
        <f t="shared" si="198"/>
        <v>0</v>
      </c>
      <c r="V1692" s="553"/>
      <c r="W1692" s="553"/>
      <c r="X1692" s="553"/>
      <c r="Y1692" s="553"/>
      <c r="Z1692" s="397"/>
      <c r="AA1692" s="397"/>
      <c r="AB1692" s="397"/>
      <c r="AC1692" s="397"/>
      <c r="AD1692" s="397"/>
      <c r="AE1692" s="397"/>
      <c r="AF1692" s="397"/>
      <c r="AG1692" s="397"/>
      <c r="AH1692" s="397"/>
      <c r="AI1692" s="397"/>
      <c r="AJ1692" s="397"/>
      <c r="AK1692" s="397"/>
      <c r="AL1692" s="397"/>
      <c r="AM1692" s="397"/>
      <c r="AN1692" s="397"/>
      <c r="AO1692" s="397"/>
      <c r="AP1692" s="397"/>
      <c r="AQ1692" s="397"/>
      <c r="AR1692" s="397"/>
      <c r="AS1692" s="397"/>
      <c r="AT1692" s="397"/>
      <c r="AU1692" s="397"/>
      <c r="AV1692" s="397"/>
      <c r="AW1692" s="397"/>
      <c r="AX1692" s="397"/>
      <c r="AY1692" s="397"/>
      <c r="AZ1692" s="397"/>
      <c r="BA1692" s="553"/>
      <c r="BB1692" s="397"/>
      <c r="BC1692" s="397"/>
      <c r="BD1692" s="397"/>
      <c r="BE1692" s="397"/>
      <c r="BF1692" s="397"/>
      <c r="BG1692" s="397"/>
      <c r="BH1692" s="397"/>
      <c r="BI1692" s="397"/>
      <c r="BJ1692" s="397"/>
      <c r="BK1692" s="397"/>
    </row>
    <row r="1693" spans="2:63" x14ac:dyDescent="0.35">
      <c r="B1693" s="80"/>
      <c r="C1693" s="119"/>
      <c r="D1693" s="119"/>
      <c r="E1693" s="202"/>
      <c r="F1693" s="119"/>
      <c r="G1693" s="120"/>
      <c r="H1693" s="41"/>
      <c r="I1693" s="41"/>
      <c r="J1693" s="944">
        <f t="shared" si="193"/>
        <v>0</v>
      </c>
      <c r="K1693" s="292">
        <f t="shared" si="194"/>
        <v>0</v>
      </c>
      <c r="L1693" s="327">
        <f>IF(I1693&lt;(INDEX(Lookup!$U$2:$U$10,MATCH($D$45,Lookup!$S$2:$S$10,0))),0,365)</f>
        <v>0</v>
      </c>
      <c r="M1693" s="292">
        <f t="shared" si="192"/>
        <v>0</v>
      </c>
      <c r="N1693" s="371"/>
      <c r="O1693" s="150"/>
      <c r="P1693" s="397"/>
      <c r="Q1693" s="555"/>
      <c r="R1693" s="576">
        <f t="shared" si="195"/>
        <v>0</v>
      </c>
      <c r="S1693" s="576">
        <f t="shared" si="196"/>
        <v>0</v>
      </c>
      <c r="T1693" s="576">
        <f t="shared" si="197"/>
        <v>0</v>
      </c>
      <c r="U1693" s="576">
        <f t="shared" si="198"/>
        <v>0</v>
      </c>
      <c r="V1693" s="553"/>
      <c r="W1693" s="553"/>
      <c r="X1693" s="553"/>
      <c r="Y1693" s="553"/>
      <c r="Z1693" s="397"/>
      <c r="AA1693" s="397"/>
      <c r="AB1693" s="397"/>
      <c r="AC1693" s="397"/>
      <c r="AD1693" s="397"/>
      <c r="AE1693" s="397"/>
      <c r="AF1693" s="397"/>
      <c r="AG1693" s="397"/>
      <c r="AH1693" s="397"/>
      <c r="AI1693" s="397"/>
      <c r="AJ1693" s="397"/>
      <c r="AK1693" s="397"/>
      <c r="AL1693" s="397"/>
      <c r="AM1693" s="397"/>
      <c r="AN1693" s="397"/>
      <c r="AO1693" s="397"/>
      <c r="AP1693" s="397"/>
      <c r="AQ1693" s="397"/>
      <c r="AR1693" s="397"/>
      <c r="AS1693" s="397"/>
      <c r="AT1693" s="397"/>
      <c r="AU1693" s="397"/>
      <c r="AV1693" s="397"/>
      <c r="AW1693" s="397"/>
      <c r="AX1693" s="397"/>
      <c r="AY1693" s="397"/>
      <c r="AZ1693" s="397"/>
      <c r="BA1693" s="553"/>
      <c r="BB1693" s="397"/>
      <c r="BC1693" s="397"/>
      <c r="BD1693" s="397"/>
      <c r="BE1693" s="397"/>
      <c r="BF1693" s="397"/>
      <c r="BG1693" s="397"/>
      <c r="BH1693" s="397"/>
      <c r="BI1693" s="397"/>
      <c r="BJ1693" s="397"/>
      <c r="BK1693" s="397"/>
    </row>
    <row r="1694" spans="2:63" x14ac:dyDescent="0.35">
      <c r="B1694" s="80"/>
      <c r="C1694" s="119"/>
      <c r="D1694" s="119"/>
      <c r="E1694" s="202"/>
      <c r="F1694" s="119"/>
      <c r="G1694" s="120"/>
      <c r="H1694" s="41"/>
      <c r="I1694" s="41"/>
      <c r="J1694" s="944">
        <f t="shared" si="193"/>
        <v>0</v>
      </c>
      <c r="K1694" s="292">
        <f t="shared" si="194"/>
        <v>0</v>
      </c>
      <c r="L1694" s="327">
        <f>IF(I1694&lt;(INDEX(Lookup!$U$2:$U$10,MATCH($D$45,Lookup!$S$2:$S$10,0))),0,365)</f>
        <v>0</v>
      </c>
      <c r="M1694" s="292">
        <f t="shared" si="192"/>
        <v>0</v>
      </c>
      <c r="N1694" s="371"/>
      <c r="O1694" s="150"/>
      <c r="P1694" s="397"/>
      <c r="Q1694" s="555"/>
      <c r="R1694" s="576">
        <f t="shared" si="195"/>
        <v>0</v>
      </c>
      <c r="S1694" s="576">
        <f t="shared" si="196"/>
        <v>0</v>
      </c>
      <c r="T1694" s="576">
        <f t="shared" si="197"/>
        <v>0</v>
      </c>
      <c r="U1694" s="576">
        <f t="shared" si="198"/>
        <v>0</v>
      </c>
      <c r="V1694" s="553"/>
      <c r="W1694" s="553"/>
      <c r="X1694" s="553"/>
      <c r="Y1694" s="553"/>
      <c r="Z1694" s="397"/>
      <c r="AA1694" s="397"/>
      <c r="AB1694" s="397"/>
      <c r="AC1694" s="397"/>
      <c r="AD1694" s="397"/>
      <c r="AE1694" s="397"/>
      <c r="AF1694" s="397"/>
      <c r="AG1694" s="397"/>
      <c r="AH1694" s="397"/>
      <c r="AI1694" s="397"/>
      <c r="AJ1694" s="397"/>
      <c r="AK1694" s="397"/>
      <c r="AL1694" s="397"/>
      <c r="AM1694" s="397"/>
      <c r="AN1694" s="397"/>
      <c r="AO1694" s="397"/>
      <c r="AP1694" s="397"/>
      <c r="AQ1694" s="397"/>
      <c r="AR1694" s="397"/>
      <c r="AS1694" s="397"/>
      <c r="AT1694" s="397"/>
      <c r="AU1694" s="397"/>
      <c r="AV1694" s="397"/>
      <c r="AW1694" s="397"/>
      <c r="AX1694" s="397"/>
      <c r="AY1694" s="397"/>
      <c r="AZ1694" s="397"/>
      <c r="BA1694" s="553"/>
      <c r="BB1694" s="397"/>
      <c r="BC1694" s="397"/>
      <c r="BD1694" s="397"/>
      <c r="BE1694" s="397"/>
      <c r="BF1694" s="397"/>
      <c r="BG1694" s="397"/>
      <c r="BH1694" s="397"/>
      <c r="BI1694" s="397"/>
      <c r="BJ1694" s="397"/>
      <c r="BK1694" s="397"/>
    </row>
    <row r="1695" spans="2:63" x14ac:dyDescent="0.35">
      <c r="B1695" s="80"/>
      <c r="C1695" s="119"/>
      <c r="D1695" s="119"/>
      <c r="E1695" s="202"/>
      <c r="F1695" s="119"/>
      <c r="G1695" s="120"/>
      <c r="H1695" s="41"/>
      <c r="I1695" s="41"/>
      <c r="J1695" s="944">
        <f t="shared" si="193"/>
        <v>0</v>
      </c>
      <c r="K1695" s="292">
        <f t="shared" si="194"/>
        <v>0</v>
      </c>
      <c r="L1695" s="327">
        <f>IF(I1695&lt;(INDEX(Lookup!$U$2:$U$10,MATCH($D$45,Lookup!$S$2:$S$10,0))),0,365)</f>
        <v>0</v>
      </c>
      <c r="M1695" s="292">
        <f t="shared" si="192"/>
        <v>0</v>
      </c>
      <c r="N1695" s="371"/>
      <c r="O1695" s="150"/>
      <c r="P1695" s="397"/>
      <c r="Q1695" s="555"/>
      <c r="R1695" s="576">
        <f t="shared" si="195"/>
        <v>0</v>
      </c>
      <c r="S1695" s="576">
        <f t="shared" si="196"/>
        <v>0</v>
      </c>
      <c r="T1695" s="576">
        <f t="shared" si="197"/>
        <v>0</v>
      </c>
      <c r="U1695" s="576">
        <f t="shared" si="198"/>
        <v>0</v>
      </c>
      <c r="V1695" s="553"/>
      <c r="W1695" s="553"/>
      <c r="X1695" s="553"/>
      <c r="Y1695" s="553"/>
      <c r="Z1695" s="397"/>
      <c r="AA1695" s="397"/>
      <c r="AB1695" s="397"/>
      <c r="AC1695" s="397"/>
      <c r="AD1695" s="397"/>
      <c r="AE1695" s="397"/>
      <c r="AF1695" s="397"/>
      <c r="AG1695" s="397"/>
      <c r="AH1695" s="397"/>
      <c r="AI1695" s="397"/>
      <c r="AJ1695" s="397"/>
      <c r="AK1695" s="397"/>
      <c r="AL1695" s="397"/>
      <c r="AM1695" s="397"/>
      <c r="AN1695" s="397"/>
      <c r="AO1695" s="397"/>
      <c r="AP1695" s="397"/>
      <c r="AQ1695" s="397"/>
      <c r="AR1695" s="397"/>
      <c r="AS1695" s="397"/>
      <c r="AT1695" s="397"/>
      <c r="AU1695" s="397"/>
      <c r="AV1695" s="397"/>
      <c r="AW1695" s="397"/>
      <c r="AX1695" s="397"/>
      <c r="AY1695" s="397"/>
      <c r="AZ1695" s="397"/>
      <c r="BA1695" s="553"/>
      <c r="BB1695" s="397"/>
      <c r="BC1695" s="397"/>
      <c r="BD1695" s="397"/>
      <c r="BE1695" s="397"/>
      <c r="BF1695" s="397"/>
      <c r="BG1695" s="397"/>
      <c r="BH1695" s="397"/>
      <c r="BI1695" s="397"/>
      <c r="BJ1695" s="397"/>
      <c r="BK1695" s="397"/>
    </row>
    <row r="1696" spans="2:63" x14ac:dyDescent="0.35">
      <c r="B1696" s="80"/>
      <c r="C1696" s="119"/>
      <c r="D1696" s="119"/>
      <c r="E1696" s="202"/>
      <c r="F1696" s="119"/>
      <c r="G1696" s="120"/>
      <c r="H1696" s="41"/>
      <c r="I1696" s="41"/>
      <c r="J1696" s="944">
        <f t="shared" si="193"/>
        <v>0</v>
      </c>
      <c r="K1696" s="292">
        <f t="shared" si="194"/>
        <v>0</v>
      </c>
      <c r="L1696" s="327">
        <f>IF(I1696&lt;(INDEX(Lookup!$U$2:$U$10,MATCH($D$45,Lookup!$S$2:$S$10,0))),0,365)</f>
        <v>0</v>
      </c>
      <c r="M1696" s="292">
        <f t="shared" si="192"/>
        <v>0</v>
      </c>
      <c r="N1696" s="371"/>
      <c r="O1696" s="150"/>
      <c r="P1696" s="397"/>
      <c r="Q1696" s="555"/>
      <c r="R1696" s="576">
        <f t="shared" si="195"/>
        <v>0</v>
      </c>
      <c r="S1696" s="576">
        <f t="shared" si="196"/>
        <v>0</v>
      </c>
      <c r="T1696" s="576">
        <f t="shared" si="197"/>
        <v>0</v>
      </c>
      <c r="U1696" s="576">
        <f t="shared" si="198"/>
        <v>0</v>
      </c>
      <c r="V1696" s="553"/>
      <c r="W1696" s="553"/>
      <c r="X1696" s="553"/>
      <c r="Y1696" s="553"/>
      <c r="Z1696" s="397"/>
      <c r="AA1696" s="397"/>
      <c r="AB1696" s="397"/>
      <c r="AC1696" s="397"/>
      <c r="AD1696" s="397"/>
      <c r="AE1696" s="397"/>
      <c r="AF1696" s="397"/>
      <c r="AG1696" s="397"/>
      <c r="AH1696" s="397"/>
      <c r="AI1696" s="397"/>
      <c r="AJ1696" s="397"/>
      <c r="AK1696" s="397"/>
      <c r="AL1696" s="397"/>
      <c r="AM1696" s="397"/>
      <c r="AN1696" s="397"/>
      <c r="AO1696" s="397"/>
      <c r="AP1696" s="397"/>
      <c r="AQ1696" s="397"/>
      <c r="AR1696" s="397"/>
      <c r="AS1696" s="397"/>
      <c r="AT1696" s="397"/>
      <c r="AU1696" s="397"/>
      <c r="AV1696" s="397"/>
      <c r="AW1696" s="397"/>
      <c r="AX1696" s="397"/>
      <c r="AY1696" s="397"/>
      <c r="AZ1696" s="397"/>
      <c r="BA1696" s="553"/>
      <c r="BB1696" s="397"/>
      <c r="BC1696" s="397"/>
      <c r="BD1696" s="397"/>
      <c r="BE1696" s="397"/>
      <c r="BF1696" s="397"/>
      <c r="BG1696" s="397"/>
      <c r="BH1696" s="397"/>
      <c r="BI1696" s="397"/>
      <c r="BJ1696" s="397"/>
      <c r="BK1696" s="397"/>
    </row>
    <row r="1697" spans="2:63" x14ac:dyDescent="0.35">
      <c r="B1697" s="80"/>
      <c r="C1697" s="119"/>
      <c r="D1697" s="119"/>
      <c r="E1697" s="202"/>
      <c r="F1697" s="119"/>
      <c r="G1697" s="120"/>
      <c r="H1697" s="41"/>
      <c r="I1697" s="41"/>
      <c r="J1697" s="944">
        <f t="shared" si="193"/>
        <v>0</v>
      </c>
      <c r="K1697" s="292">
        <f t="shared" si="194"/>
        <v>0</v>
      </c>
      <c r="L1697" s="327">
        <f>IF(I1697&lt;(INDEX(Lookup!$U$2:$U$10,MATCH($D$45,Lookup!$S$2:$S$10,0))),0,365)</f>
        <v>0</v>
      </c>
      <c r="M1697" s="292">
        <f t="shared" si="192"/>
        <v>0</v>
      </c>
      <c r="N1697" s="371"/>
      <c r="O1697" s="150"/>
      <c r="P1697" s="397"/>
      <c r="Q1697" s="555"/>
      <c r="R1697" s="576">
        <f t="shared" si="195"/>
        <v>0</v>
      </c>
      <c r="S1697" s="576">
        <f t="shared" si="196"/>
        <v>0</v>
      </c>
      <c r="T1697" s="576">
        <f t="shared" si="197"/>
        <v>0</v>
      </c>
      <c r="U1697" s="576">
        <f t="shared" si="198"/>
        <v>0</v>
      </c>
      <c r="V1697" s="553"/>
      <c r="W1697" s="553"/>
      <c r="X1697" s="553"/>
      <c r="Y1697" s="553"/>
      <c r="Z1697" s="397"/>
      <c r="AA1697" s="397"/>
      <c r="AB1697" s="397"/>
      <c r="AC1697" s="397"/>
      <c r="AD1697" s="397"/>
      <c r="AE1697" s="397"/>
      <c r="AF1697" s="397"/>
      <c r="AG1697" s="397"/>
      <c r="AH1697" s="397"/>
      <c r="AI1697" s="397"/>
      <c r="AJ1697" s="397"/>
      <c r="AK1697" s="397"/>
      <c r="AL1697" s="397"/>
      <c r="AM1697" s="397"/>
      <c r="AN1697" s="397"/>
      <c r="AO1697" s="397"/>
      <c r="AP1697" s="397"/>
      <c r="AQ1697" s="397"/>
      <c r="AR1697" s="397"/>
      <c r="AS1697" s="397"/>
      <c r="AT1697" s="397"/>
      <c r="AU1697" s="397"/>
      <c r="AV1697" s="397"/>
      <c r="AW1697" s="397"/>
      <c r="AX1697" s="397"/>
      <c r="AY1697" s="397"/>
      <c r="AZ1697" s="397"/>
      <c r="BA1697" s="553"/>
      <c r="BB1697" s="397"/>
      <c r="BC1697" s="397"/>
      <c r="BD1697" s="397"/>
      <c r="BE1697" s="397"/>
      <c r="BF1697" s="397"/>
      <c r="BG1697" s="397"/>
      <c r="BH1697" s="397"/>
      <c r="BI1697" s="397"/>
      <c r="BJ1697" s="397"/>
      <c r="BK1697" s="397"/>
    </row>
    <row r="1698" spans="2:63" x14ac:dyDescent="0.35">
      <c r="B1698" s="80"/>
      <c r="C1698" s="119"/>
      <c r="D1698" s="119"/>
      <c r="E1698" s="81"/>
      <c r="F1698" s="119"/>
      <c r="G1698" s="120"/>
      <c r="H1698" s="41"/>
      <c r="I1698" s="41"/>
      <c r="J1698" s="944">
        <f t="shared" si="193"/>
        <v>0</v>
      </c>
      <c r="K1698" s="408">
        <f t="shared" si="194"/>
        <v>0</v>
      </c>
      <c r="L1698" s="945">
        <f>IF(I1698&lt;(INDEX(Lookup!$U$2:$U$10,MATCH($D$45,Lookup!$S$2:$S$10,0))),0,365)</f>
        <v>0</v>
      </c>
      <c r="M1698" s="408">
        <f t="shared" si="192"/>
        <v>0</v>
      </c>
      <c r="N1698" s="432"/>
      <c r="O1698" s="143"/>
      <c r="P1698" s="397"/>
      <c r="Q1698" s="555"/>
      <c r="R1698" s="576">
        <f t="shared" si="195"/>
        <v>0</v>
      </c>
      <c r="S1698" s="576">
        <f t="shared" si="196"/>
        <v>0</v>
      </c>
      <c r="T1698" s="576">
        <f t="shared" si="197"/>
        <v>0</v>
      </c>
      <c r="U1698" s="576">
        <f t="shared" si="198"/>
        <v>0</v>
      </c>
      <c r="V1698" s="553"/>
      <c r="W1698" s="553"/>
      <c r="X1698" s="553"/>
      <c r="Y1698" s="553"/>
      <c r="Z1698" s="397"/>
      <c r="AA1698" s="397"/>
      <c r="AB1698" s="397"/>
      <c r="AC1698" s="397"/>
      <c r="AD1698" s="397"/>
      <c r="AE1698" s="397"/>
      <c r="AF1698" s="397"/>
      <c r="AG1698" s="397"/>
      <c r="AH1698" s="397"/>
      <c r="AI1698" s="397"/>
      <c r="AJ1698" s="397"/>
      <c r="AK1698" s="397"/>
      <c r="AL1698" s="397"/>
      <c r="AM1698" s="397"/>
      <c r="AN1698" s="397"/>
      <c r="AO1698" s="397"/>
      <c r="AP1698" s="397"/>
      <c r="AQ1698" s="397"/>
      <c r="AR1698" s="397"/>
      <c r="AS1698" s="397"/>
      <c r="AT1698" s="397"/>
      <c r="AU1698" s="397"/>
      <c r="AV1698" s="397"/>
      <c r="AW1698" s="397"/>
      <c r="AX1698" s="397"/>
      <c r="AY1698" s="397"/>
      <c r="AZ1698" s="397"/>
      <c r="BA1698" s="553"/>
      <c r="BB1698" s="397"/>
      <c r="BC1698" s="397"/>
      <c r="BD1698" s="397"/>
      <c r="BE1698" s="397"/>
      <c r="BF1698" s="397"/>
      <c r="BG1698" s="397"/>
      <c r="BH1698" s="397"/>
      <c r="BI1698" s="397"/>
      <c r="BJ1698" s="397"/>
      <c r="BK1698" s="397"/>
    </row>
    <row r="1699" spans="2:63" x14ac:dyDescent="0.35">
      <c r="B1699" s="80"/>
      <c r="C1699" s="119"/>
      <c r="D1699" s="119"/>
      <c r="E1699" s="81"/>
      <c r="F1699" s="119"/>
      <c r="G1699" s="120"/>
      <c r="H1699" s="41"/>
      <c r="I1699" s="41"/>
      <c r="J1699" s="944">
        <f t="shared" si="193"/>
        <v>0</v>
      </c>
      <c r="K1699" s="408">
        <f t="shared" si="194"/>
        <v>0</v>
      </c>
      <c r="L1699" s="945">
        <f>IF(I1699&lt;(INDEX(Lookup!$U$2:$U$10,MATCH($D$45,Lookup!$S$2:$S$10,0))),0,365)</f>
        <v>0</v>
      </c>
      <c r="M1699" s="408">
        <f t="shared" si="192"/>
        <v>0</v>
      </c>
      <c r="N1699" s="432"/>
      <c r="O1699" s="143"/>
      <c r="P1699" s="397"/>
      <c r="Q1699" s="466">
        <f t="shared" ref="Q1699:Q1701" si="199">K1699*$I$30</f>
        <v>0</v>
      </c>
      <c r="R1699" s="576">
        <f t="shared" si="195"/>
        <v>0</v>
      </c>
      <c r="S1699" s="576">
        <f t="shared" si="196"/>
        <v>0</v>
      </c>
      <c r="T1699" s="576">
        <f t="shared" si="197"/>
        <v>0</v>
      </c>
      <c r="U1699" s="576">
        <f t="shared" si="198"/>
        <v>0</v>
      </c>
      <c r="V1699" s="397"/>
      <c r="W1699" s="397"/>
      <c r="X1699" s="397"/>
      <c r="Y1699" s="397"/>
      <c r="Z1699" s="397"/>
      <c r="AA1699" s="397"/>
      <c r="AB1699" s="397"/>
      <c r="AC1699" s="397"/>
      <c r="AD1699" s="397"/>
      <c r="AE1699" s="397"/>
      <c r="AF1699" s="397"/>
      <c r="AG1699" s="397"/>
      <c r="AH1699" s="397"/>
      <c r="AI1699" s="397"/>
      <c r="AJ1699" s="397"/>
      <c r="AK1699" s="397"/>
      <c r="AL1699" s="397"/>
      <c r="AM1699" s="397"/>
      <c r="AN1699" s="397"/>
      <c r="AO1699" s="397"/>
      <c r="AP1699" s="397"/>
      <c r="AQ1699" s="397"/>
      <c r="AR1699" s="397"/>
      <c r="AS1699" s="397"/>
      <c r="AT1699" s="397"/>
      <c r="AU1699" s="397"/>
      <c r="AV1699" s="397"/>
      <c r="AW1699" s="397"/>
      <c r="AX1699" s="397"/>
      <c r="AY1699" s="397"/>
      <c r="AZ1699" s="397"/>
      <c r="BA1699" s="553"/>
      <c r="BB1699" s="397"/>
      <c r="BC1699" s="397"/>
      <c r="BD1699" s="397"/>
      <c r="BE1699" s="397"/>
      <c r="BF1699" s="397"/>
      <c r="BG1699" s="397"/>
      <c r="BH1699" s="397"/>
      <c r="BI1699" s="397"/>
      <c r="BJ1699" s="397"/>
      <c r="BK1699" s="397"/>
    </row>
    <row r="1700" spans="2:63" ht="15" thickBot="1" x14ac:dyDescent="0.4">
      <c r="B1700" s="80"/>
      <c r="C1700" s="119"/>
      <c r="D1700" s="119"/>
      <c r="E1700" s="81"/>
      <c r="F1700" s="119"/>
      <c r="G1700" s="120"/>
      <c r="H1700" s="41"/>
      <c r="I1700" s="41"/>
      <c r="J1700" s="944">
        <f t="shared" si="193"/>
        <v>0</v>
      </c>
      <c r="K1700" s="408">
        <f t="shared" si="194"/>
        <v>0</v>
      </c>
      <c r="L1700" s="945">
        <f>IF(I1700&lt;(INDEX(Lookup!$U$2:$U$10,MATCH($D$45,Lookup!$S$2:$S$10,0))),0,365)</f>
        <v>0</v>
      </c>
      <c r="M1700" s="408">
        <f t="shared" si="192"/>
        <v>0</v>
      </c>
      <c r="N1700" s="432"/>
      <c r="O1700" s="143"/>
      <c r="P1700" s="397"/>
      <c r="Q1700" s="466">
        <f t="shared" si="199"/>
        <v>0</v>
      </c>
      <c r="R1700" s="576">
        <f t="shared" si="195"/>
        <v>0</v>
      </c>
      <c r="S1700" s="576">
        <f t="shared" si="196"/>
        <v>0</v>
      </c>
      <c r="T1700" s="576">
        <f t="shared" si="197"/>
        <v>0</v>
      </c>
      <c r="U1700" s="576">
        <f t="shared" si="198"/>
        <v>0</v>
      </c>
      <c r="V1700" s="397"/>
      <c r="W1700" s="397"/>
      <c r="X1700" s="397"/>
      <c r="Y1700" s="397"/>
      <c r="Z1700" s="397"/>
      <c r="AA1700" s="397"/>
      <c r="AB1700" s="397"/>
      <c r="AC1700" s="397"/>
      <c r="AD1700" s="397"/>
      <c r="AE1700" s="397"/>
      <c r="AF1700" s="397"/>
      <c r="AG1700" s="397"/>
      <c r="AH1700" s="397"/>
      <c r="AI1700" s="397"/>
      <c r="AJ1700" s="397"/>
      <c r="AK1700" s="397"/>
      <c r="AL1700" s="397"/>
      <c r="AM1700" s="397"/>
      <c r="AN1700" s="397"/>
      <c r="AO1700" s="397"/>
      <c r="AP1700" s="397"/>
      <c r="AQ1700" s="397"/>
      <c r="AR1700" s="397"/>
      <c r="AS1700" s="397"/>
      <c r="AT1700" s="397"/>
      <c r="AU1700" s="397"/>
      <c r="AV1700" s="397"/>
      <c r="AW1700" s="397"/>
      <c r="AX1700" s="397"/>
      <c r="AY1700" s="397"/>
      <c r="AZ1700" s="397"/>
      <c r="BA1700" s="553"/>
      <c r="BB1700" s="397"/>
      <c r="BC1700" s="397"/>
      <c r="BD1700" s="397"/>
      <c r="BE1700" s="397"/>
      <c r="BF1700" s="397"/>
      <c r="BG1700" s="397"/>
      <c r="BH1700" s="397"/>
      <c r="BI1700" s="397"/>
      <c r="BJ1700" s="397"/>
      <c r="BK1700" s="397"/>
    </row>
    <row r="1701" spans="2:63" ht="15.75" hidden="1" customHeight="1" thickBot="1" x14ac:dyDescent="0.4">
      <c r="B1701" s="252"/>
      <c r="C1701" s="276"/>
      <c r="D1701" s="276"/>
      <c r="E1701" s="425"/>
      <c r="F1701" s="276"/>
      <c r="G1701" s="270"/>
      <c r="H1701" s="271"/>
      <c r="I1701" s="271"/>
      <c r="J1701" s="946"/>
      <c r="K1701" s="405"/>
      <c r="L1701" s="427"/>
      <c r="M1701" s="405"/>
      <c r="N1701" s="428"/>
      <c r="O1701" s="411"/>
      <c r="Q1701" s="549">
        <f t="shared" si="199"/>
        <v>0</v>
      </c>
      <c r="R1701" s="556">
        <f t="shared" si="195"/>
        <v>0</v>
      </c>
      <c r="S1701" s="556">
        <f t="shared" si="196"/>
        <v>0</v>
      </c>
      <c r="T1701" s="556">
        <f t="shared" si="197"/>
        <v>0</v>
      </c>
      <c r="U1701" s="556">
        <f t="shared" si="198"/>
        <v>0</v>
      </c>
    </row>
    <row r="1702" spans="2:63" ht="36" customHeight="1" thickBot="1" x14ac:dyDescent="0.4">
      <c r="B1702" s="278" t="s">
        <v>339</v>
      </c>
      <c r="C1702" s="281"/>
      <c r="D1702" s="281"/>
      <c r="E1702" s="281"/>
      <c r="F1702" s="281"/>
      <c r="G1702" s="281"/>
      <c r="H1702" s="281"/>
      <c r="I1702" s="280"/>
      <c r="J1702" s="947" t="s">
        <v>339</v>
      </c>
      <c r="K1702" s="947"/>
      <c r="L1702" s="947"/>
      <c r="M1702" s="947"/>
      <c r="N1702" s="281"/>
      <c r="O1702" s="282"/>
      <c r="P1702" s="282"/>
      <c r="Q1702" s="282"/>
      <c r="R1702" s="282"/>
      <c r="S1702" s="282"/>
      <c r="T1702" s="282"/>
      <c r="U1702" s="282"/>
      <c r="BA1702" s="559"/>
    </row>
  </sheetData>
  <sheetProtection sheet="1" formatColumns="0" formatRows="0" insertRows="0" sort="0" autoFilter="0" pivotTables="0"/>
  <autoFilter ref="B47:U1702" xr:uid="{CDE2D4BA-7528-417B-A750-A5D63B9F95ED}"/>
  <dataConsolidate/>
  <mergeCells count="41">
    <mergeCell ref="Z47:AB47"/>
    <mergeCell ref="U26:Y26"/>
    <mergeCell ref="U37:Y37"/>
    <mergeCell ref="U38:U39"/>
    <mergeCell ref="V38:V39"/>
    <mergeCell ref="W38:W39"/>
    <mergeCell ref="X38:X39"/>
    <mergeCell ref="Y38:Y39"/>
    <mergeCell ref="H27:J27"/>
    <mergeCell ref="L27:N27"/>
    <mergeCell ref="L28:L29"/>
    <mergeCell ref="M28:M29"/>
    <mergeCell ref="N28:N29"/>
    <mergeCell ref="J46:K46"/>
    <mergeCell ref="H45:I45"/>
    <mergeCell ref="J16:O23"/>
    <mergeCell ref="H36:J36"/>
    <mergeCell ref="B44:O44"/>
    <mergeCell ref="B45:C45"/>
    <mergeCell ref="B17:C18"/>
    <mergeCell ref="L36:N36"/>
    <mergeCell ref="L37:L38"/>
    <mergeCell ref="M37:M38"/>
    <mergeCell ref="N37:N38"/>
    <mergeCell ref="L46:M46"/>
    <mergeCell ref="G17:G19"/>
    <mergeCell ref="B27:B28"/>
    <mergeCell ref="C27:D27"/>
    <mergeCell ref="E27:F27"/>
    <mergeCell ref="B25:O25"/>
    <mergeCell ref="D17:F18"/>
    <mergeCell ref="B19:C19"/>
    <mergeCell ref="D19:F19"/>
    <mergeCell ref="B6:C6"/>
    <mergeCell ref="D6:G6"/>
    <mergeCell ref="B8:C8"/>
    <mergeCell ref="D8:G8"/>
    <mergeCell ref="H17:H19"/>
    <mergeCell ref="J15:O15"/>
    <mergeCell ref="D7:G7"/>
    <mergeCell ref="B10:C10"/>
  </mergeCells>
  <conditionalFormatting sqref="D7:G7 D9:G9">
    <cfRule type="expression" dxfId="15" priority="6">
      <formula>$D$6 = "Not On List"</formula>
    </cfRule>
  </conditionalFormatting>
  <dataValidations count="8">
    <dataValidation type="textLength" allowBlank="1" showInputMessage="1" showErrorMessage="1" errorTitle="DOC ID must be20 character" error="DOC ID must be20 characters long" promptTitle="DOC ID must be 20 characters" prompt="DOC ID must be the full 20 character contract number. " sqref="D8" xr:uid="{956B2CE4-D2F2-48E6-AA1D-B3E79A9A99E2}">
      <formula1>20</formula1>
      <formula2>20</formula2>
    </dataValidation>
    <dataValidation type="textLength" allowBlank="1" showInputMessage="1" showErrorMessage="1" error="Only enter the last 4 digits of SSN" sqref="E48:E1701" xr:uid="{F08514C6-6A67-44E0-B41E-CCE4710D28E3}">
      <formula1>1</formula1>
      <formula2>4</formula2>
    </dataValidation>
    <dataValidation type="list" allowBlank="1" showInputMessage="1" showErrorMessage="1" sqref="Y18" xr:uid="{87DA1409-4AE6-4D4A-A087-E10439803436}">
      <formula1>$BA$6:$BA$9</formula1>
    </dataValidation>
    <dataValidation type="list" allowBlank="1" showInputMessage="1" showErrorMessage="1" sqref="Y28:Y31 Y40:Y43" xr:uid="{131E3CF3-B9C9-4952-8050-1C8D573A26BD}">
      <formula1>$BA$46:$BA$62</formula1>
    </dataValidation>
    <dataValidation type="list" allowBlank="1" showInputMessage="1" showErrorMessage="1" sqref="V21:W21" xr:uid="{C325A5C1-5F97-48A2-89D0-50F0056F3642}">
      <formula1>$BA$65:$BA$74</formula1>
    </dataValidation>
    <dataValidation type="list" allowBlank="1" showInputMessage="1" showErrorMessage="1" sqref="V20:W20" xr:uid="{A06CA403-9804-4CD5-A8C1-058EC9BECD40}">
      <formula1>$BA$36:$BA$44</formula1>
    </dataValidation>
    <dataValidation type="list" allowBlank="1" showInputMessage="1" showErrorMessage="1" sqref="Y21" xr:uid="{2DC2453B-C536-4A2E-8036-05C4913816CE}">
      <formula1>$BA$15:$BA$35</formula1>
    </dataValidation>
    <dataValidation type="list" allowBlank="1" showInputMessage="1" showErrorMessage="1" sqref="Q48:Q1698" xr:uid="{56B2962D-341C-43EF-B99D-BFEC7FAC0BEB}">
      <formula1>$BA$16:$BA$34</formula1>
    </dataValidation>
  </dataValidations>
  <hyperlinks>
    <hyperlink ref="N8" r:id="rId1" xr:uid="{4DB7D9C6-120F-4DE6-B923-939A8DFF45B1}"/>
  </hyperlinks>
  <printOptions horizontalCentered="1"/>
  <pageMargins left="0.25" right="0.25" top="0.75" bottom="0.75" header="0.3" footer="0.3"/>
  <pageSetup scale="57" fitToWidth="0" fitToHeight="0" orientation="landscape" r:id="rId2"/>
  <headerFooter alignWithMargins="0">
    <oddFooter>&amp;LRoster - Standard Day&amp;R&amp;D</oddFooter>
  </headerFooter>
  <rowBreaks count="1" manualBreakCount="1">
    <brk id="44" max="14" man="1"/>
  </rowBreaks>
  <extLst>
    <ext xmlns:x14="http://schemas.microsoft.com/office/spreadsheetml/2009/9/main" uri="{78C0D931-6437-407d-A8EE-F0AAD7539E65}">
      <x14:conditionalFormattings>
        <x14:conditionalFormatting xmlns:xm="http://schemas.microsoft.com/office/excel/2006/main">
          <x14:cfRule type="expression" priority="3" stopIfTrue="1" id="{064490DF-D1AB-4E70-994F-52030A90B1E5}">
            <xm:f>IF(H48="","",H48&lt;INDEX(Lookup!$T$2:$T$10,MATCH($D$43,Lookup!$S$2:$S$10,0)))</xm:f>
            <x14:dxf>
              <fill>
                <patternFill>
                  <bgColor theme="9" tint="0.39994506668294322"/>
                </patternFill>
              </fill>
            </x14:dxf>
          </x14:cfRule>
          <xm:sqref>H48:H59</xm:sqref>
        </x14:conditionalFormatting>
        <x14:conditionalFormatting xmlns:xm="http://schemas.microsoft.com/office/excel/2006/main">
          <x14:cfRule type="expression" priority="4" id="{219EA5BB-0D04-453A-8ADD-186727F80D01}">
            <xm:f>IF(H57="","",H57&lt;INDEX(Lookup!$T$2:$T$10,MATCH($D$43,Lookup!$S$2:$S$10,0)))</xm:f>
            <x14:dxf>
              <fill>
                <patternFill>
                  <bgColor theme="9" tint="0.59996337778862885"/>
                </patternFill>
              </fill>
            </x14:dxf>
          </x14:cfRule>
          <xm:sqref>H57:H59</xm:sqref>
        </x14:conditionalFormatting>
        <x14:conditionalFormatting xmlns:xm="http://schemas.microsoft.com/office/excel/2006/main">
          <x14:cfRule type="expression" priority="34" id="{7695F8C5-B2B4-4D78-9B07-C2675F2378FF}">
            <xm:f>IF(H60="","",H60&lt;INDEX(Lookup!$T$2:$T$10,MATCH($D$45,Lookup!$S$2:$S$10,0)))</xm:f>
            <x14:dxf>
              <fill>
                <patternFill>
                  <bgColor theme="9" tint="0.59996337778862885"/>
                </patternFill>
              </fill>
            </x14:dxf>
          </x14:cfRule>
          <xm:sqref>H60:H1701</xm:sqref>
        </x14:conditionalFormatting>
        <x14:conditionalFormatting xmlns:xm="http://schemas.microsoft.com/office/excel/2006/main">
          <x14:cfRule type="expression" priority="1" id="{7019D639-DFAD-4B0B-94AA-F600BD4DD253}">
            <xm:f>I48&gt;INDEX(Lookup!$U$2:$U$10,MATCH($D$43,Lookup!$S$2:$S$10,0))</xm:f>
            <x14:dxf>
              <fill>
                <patternFill>
                  <bgColor theme="9" tint="0.39994506668294322"/>
                </patternFill>
              </fill>
            </x14:dxf>
          </x14:cfRule>
          <xm:sqref>I48:I59</xm:sqref>
        </x14:conditionalFormatting>
        <x14:conditionalFormatting xmlns:xm="http://schemas.microsoft.com/office/excel/2006/main">
          <x14:cfRule type="expression" priority="2" id="{205AFD70-B846-42B6-8D9A-13AFB9C0A4B2}">
            <xm:f>I49&gt;INDEX(Lookup!$U$2:$U$10,MATCH($D$42,Lookup!$S$2:$S$10,0))</xm:f>
            <x14:dxf>
              <fill>
                <patternFill>
                  <bgColor theme="9" tint="0.39994506668294322"/>
                </patternFill>
              </fill>
            </x14:dxf>
          </x14:cfRule>
          <xm:sqref>I49:I56</xm:sqref>
        </x14:conditionalFormatting>
        <x14:conditionalFormatting xmlns:xm="http://schemas.microsoft.com/office/excel/2006/main">
          <x14:cfRule type="expression" priority="5" id="{7F15ED71-4D4C-4420-BED7-61A170850756}">
            <xm:f>I57&gt;INDEX(Lookup!$U$2:$U$10,MATCH($D$43,Lookup!$S$2:$S$10,0))</xm:f>
            <x14:dxf>
              <fill>
                <patternFill>
                  <bgColor theme="9" tint="0.59996337778862885"/>
                </patternFill>
              </fill>
            </x14:dxf>
          </x14:cfRule>
          <xm:sqref>I57:I59</xm:sqref>
        </x14:conditionalFormatting>
        <x14:conditionalFormatting xmlns:xm="http://schemas.microsoft.com/office/excel/2006/main">
          <x14:cfRule type="expression" priority="35" id="{06FC361C-3C05-4973-9CF4-2318250A5E67}">
            <xm:f>I60&gt;INDEX(Lookup!$U$2:$U$10,MATCH($D$45,Lookup!$S$2:$S$10,0))</xm:f>
            <x14:dxf>
              <fill>
                <patternFill>
                  <bgColor theme="9" tint="0.59996337778862885"/>
                </patternFill>
              </fill>
            </x14:dxf>
          </x14:cfRule>
          <xm:sqref>I60:I1701</xm:sqref>
        </x14:conditionalFormatting>
        <x14:conditionalFormatting xmlns:xm="http://schemas.microsoft.com/office/excel/2006/main">
          <x14:cfRule type="expression" priority="12" id="{4C00B1A9-FF58-4638-9480-EE3B3E5FEA41}">
            <xm:f>IF(I109="","",I109&lt;INDEX(Lookup!$T$2:$T$10,MATCH($D$46,Lookup!$S$2:$S$10,0)))</xm:f>
            <x14:dxf>
              <fill>
                <patternFill>
                  <bgColor theme="9" tint="0.39994506668294322"/>
                </patternFill>
              </fill>
            </x14:dxf>
          </x14:cfRule>
          <xm:sqref>I109 BT109 CJ109 CZ109 DP109 EF109 EV109 FL109 GB109 GR109 HH109 HX109 IN109 JD109 JT109 KJ109 KZ109 LP109 MF109 MV109 NL109 OB109 OR109 PH109 PX109 QN109 RD109 RT109 SJ109 SZ109 TP109 UF109 UV109 VL109 WB109 WR109 XH109 XX109 YN109 ZD109 ZT109 AAJ109 AAZ109 ABP109 ACF109 ACV109 ADL109 AEB109 AER109 AFH109 AFX109 AGN109 AHD109 AHT109 AIJ109 AIZ109 AJP109 AKF109 AKV109 ALL109 AMB109 AMR109 ANH109 ANX109 AON109 APD109 APT109 AQJ109 AQZ109 ARP109 ASF109 ASV109 ATL109 AUB109 AUR109 AVH109 AVX109 AWN109 AXD109 AXT109 AYJ109 AYZ109 AZP109 BAF109 BAV109 BBL109 BCB109 BCR109 BDH109 BDX109 BEN109 BFD109 BFT109 BGJ109 BGZ109 BHP109 BIF109 BIV109 BJL109 BKB109 BKR109 BLH109 BLX109 BMN109 BND109 BNT109 BOJ109 BOZ109 BPP109 BQF109 BQV109 BRL109 BSB109 BSR109 BTH109 BTX109 BUN109 BVD109 BVT109 BWJ109 BWZ109 BXP109 BYF109 BYV109 BZL109 CAB109 CAR109 CBH109 CBX109 CCN109 CDD109 CDT109 CEJ109 CEZ109 CFP109 CGF109 CGV109 CHL109 CIB109 CIR109 CJH109 CJX109 CKN109 CLD109 CLT109 CMJ109 CMZ109 CNP109 COF109 COV109 CPL109 CQB109 CQR109 CRH109 CRX109 CSN109 CTD109 CTT109 CUJ109 CUZ109 CVP109 CWF109 CWV109 CXL109 CYB109 CYR109 CZH109 CZX109 DAN109 DBD109 DBT109 DCJ109 DCZ109 DDP109 DEF109 DEV109 DFL109 DGB109 DGR109 DHH109 DHX109 DIN109 DJD109 DJT109 DKJ109 DKZ109 DLP109 DMF109 DMV109 DNL109 DOB109 DOR109 DPH109 DPX109 DQN109 DRD109 DRT109 DSJ109 DSZ109 DTP109 DUF109 DUV109 DVL109 DWB109 DWR109 DXH109 DXX109 DYN109 DZD109 DZT109 EAJ109 EAZ109 EBP109 ECF109 ECV109 EDL109 EEB109 EER109 EFH109 EFX109 EGN109 EHD109 EHT109 EIJ109 EIZ109 EJP109 EKF109 EKV109 ELL109 EMB109 EMR109 ENH109 ENX109 EON109 EPD109 EPT109 EQJ109 EQZ109 ERP109 ESF109 ESV109 ETL109 EUB109 EUR109 EVH109 EVX109 EWN109 EXD109 EXT109 EYJ109 EYZ109 EZP109 FAF109 FAV109 FBL109 FCB109 FCR109 FDH109 FDX109 FEN109 FFD109 FFT109 FGJ109 FGZ109 FHP109 FIF109 FIV109 FJL109 FKB109 FKR109 FLH109 FLX109 FMN109 FND109 FNT109 FOJ109 FOZ109 FPP109 FQF109 FQV109 FRL109 FSB109 FSR109 FTH109 FTX109 FUN109 FVD109 FVT109 FWJ109 FWZ109 FXP109 FYF109 FYV109 FZL109 GAB109 GAR109 GBH109 GBX109 GCN109 GDD109 GDT109 GEJ109 GEZ109 GFP109 GGF109 GGV109 GHL109 GIB109 GIR109 GJH109 GJX109 GKN109 GLD109 GLT109 GMJ109 GMZ109 GNP109 GOF109 GOV109 GPL109 GQB109 GQR109 GRH109 GRX109 GSN109 GTD109 GTT109 GUJ109 GUZ109 GVP109 GWF109 GWV109 GXL109 GYB109 GYR109 GZH109 GZX109 HAN109 HBD109 HBT109 HCJ109 HCZ109 HDP109 HEF109 HEV109 HFL109 HGB109 HGR109 HHH109 HHX109 HIN109 HJD109 HJT109 HKJ109 HKZ109 HLP109 HMF109 HMV109 HNL109 HOB109 HOR109 HPH109 HPX109 HQN109 HRD109 HRT109 HSJ109 HSZ109 HTP109 HUF109 HUV109 HVL109 HWB109 HWR109 HXH109 HXX109 HYN109 HZD109 HZT109 IAJ109 IAZ109 IBP109 ICF109 ICV109 IDL109 IEB109 IER109 IFH109 IFX109 IGN109 IHD109 IHT109 IIJ109 IIZ109 IJP109 IKF109 IKV109 ILL109 IMB109 IMR109 INH109 INX109 ION109 IPD109 IPT109 IQJ109 IQZ109 IRP109 ISF109 ISV109 ITL109 IUB109 IUR109 IVH109 IVX109 IWN109 IXD109 IXT109 IYJ109 IYZ109 IZP109 JAF109 JAV109 JBL109 JCB109 JCR109 JDH109 JDX109 JEN109 JFD109 JFT109 JGJ109 JGZ109 JHP109 JIF109 JIV109 JJL109 JKB109 JKR109 JLH109 JLX109 JMN109 JND109 JNT109 JOJ109 JOZ109 JPP109 JQF109 JQV109 JRL109 JSB109 JSR109 JTH109 JTX109 JUN109 JVD109 JVT109 JWJ109 JWZ109 JXP109 JYF109 JYV109 JZL109 KAB109 KAR109 KBH109 KBX109 KCN109 KDD109 KDT109 KEJ109 KEZ109 KFP109 KGF109 KGV109 KHL109 KIB109 KIR109 KJH109 KJX109 KKN109 KLD109 KLT109 KMJ109 KMZ109 KNP109 KOF109 KOV109 KPL109 KQB109 KQR109 KRH109 KRX109 KSN109 KTD109 KTT109 KUJ109 KUZ109 KVP109 KWF109 KWV109 KXL109 KYB109 KYR109 KZH109 KZX109 LAN109 LBD109 LBT109 LCJ109 LCZ109 LDP109 LEF109 LEV109 LFL109 LGB109 LGR109 LHH109 LHX109 LIN109 LJD109 LJT109 LKJ109 LKZ109 LLP109 LMF109 LMV109 LNL109 LOB109 LOR109 LPH109 LPX109 LQN109 LRD109 LRT109 LSJ109 LSZ109 LTP109 LUF109 LUV109 LVL109 LWB109 LWR109 LXH109 LXX109 LYN109 LZD109 LZT109 MAJ109 MAZ109 MBP109 MCF109 MCV109 MDL109 MEB109 MER109 MFH109 MFX109 MGN109 MHD109 MHT109 MIJ109 MIZ109 MJP109 MKF109 MKV109 MLL109 MMB109 MMR109 MNH109 MNX109 MON109 MPD109 MPT109 MQJ109 MQZ109 MRP109 MSF109 MSV109 MTL109 MUB109 MUR109 MVH109 MVX109 MWN109 MXD109 MXT109 MYJ109 MYZ109 MZP109 NAF109 NAV109 NBL109 NCB109 NCR109 NDH109 NDX109 NEN109 NFD109 NFT109 NGJ109 NGZ109 NHP109 NIF109 NIV109 NJL109 NKB109 NKR109 NLH109 NLX109 NMN109 NND109 NNT109 NOJ109 NOZ109 NPP109 NQF109 NQV109 NRL109 NSB109 NSR109 NTH109 NTX109 NUN109 NVD109 NVT109 NWJ109 NWZ109 NXP109 NYF109 NYV109 NZL109 OAB109 OAR109 OBH109 OBX109 OCN109 ODD109 ODT109 OEJ109 OEZ109 OFP109 OGF109 OGV109 OHL109 OIB109 OIR109 OJH109 OJX109 OKN109 OLD109 OLT109 OMJ109 OMZ109 ONP109 OOF109 OOV109 OPL109 OQB109 OQR109 ORH109 ORX109 OSN109 OTD109 OTT109 OUJ109 OUZ109 OVP109 OWF109 OWV109 OXL109 OYB109 OYR109 OZH109 OZX109 PAN109 PBD109 PBT109 PCJ109 PCZ109 PDP109 PEF109 PEV109 PFL109 PGB109 PGR109 PHH109 PHX109 PIN109 PJD109 PJT109 PKJ109 PKZ109 PLP109 PMF109 PMV109 PNL109 POB109 POR109 PPH109 PPX109 PQN109 PRD109 PRT109 PSJ109 PSZ109 PTP109 PUF109 PUV109 PVL109 PWB109 PWR109 PXH109 PXX109 PYN109 PZD109 PZT109 QAJ109 QAZ109 QBP109 QCF109 QCV109 QDL109 QEB109 QER109 QFH109 QFX109 QGN109 QHD109 QHT109 QIJ109 QIZ109 QJP109 QKF109 QKV109 QLL109 QMB109 QMR109 QNH109 QNX109 QON109 QPD109 QPT109 QQJ109 QQZ109 QRP109 QSF109 QSV109 QTL109 QUB109 QUR109 QVH109 QVX109 QWN109 QXD109 QXT109 QYJ109 QYZ109 QZP109 RAF109 RAV109 RBL109 RCB109 RCR109 RDH109 RDX109 REN109 RFD109 RFT109 RGJ109 RGZ109 RHP109 RIF109 RIV109 RJL109 RKB109 RKR109 RLH109 RLX109 RMN109 RND109 RNT109 ROJ109 ROZ109 RPP109 RQF109 RQV109 RRL109 RSB109 RSR109 RTH109 RTX109 RUN109 RVD109 RVT109 RWJ109 RWZ109 RXP109 RYF109 RYV109 RZL109 SAB109 SAR109 SBH109 SBX109 SCN109 SDD109 SDT109 SEJ109 SEZ109 SFP109 SGF109 SGV109 SHL109 SIB109 SIR109 SJH109 SJX109 SKN109 SLD109 SLT109 SMJ109 SMZ109 SNP109 SOF109 SOV109 SPL109 SQB109 SQR109 SRH109 SRX109 SSN109 STD109 STT109 SUJ109 SUZ109 SVP109 SWF109 SWV109 SXL109 SYB109 SYR109 SZH109 SZX109 TAN109 TBD109 TBT109 TCJ109 TCZ109 TDP109 TEF109 TEV109 TFL109 TGB109 TGR109 THH109 THX109 TIN109 TJD109 TJT109 TKJ109 TKZ109 TLP109 TMF109 TMV109 TNL109 TOB109 TOR109 TPH109 TPX109 TQN109 TRD109 TRT109 TSJ109 TSZ109 TTP109 TUF109 TUV109 TVL109 TWB109 TWR109 TXH109 TXX109 TYN109 TZD109 TZT109 UAJ109 UAZ109 UBP109 UCF109 UCV109 UDL109 UEB109 UER109 UFH109 UFX109 UGN109 UHD109 UHT109 UIJ109 UIZ109 UJP109 UKF109 UKV109 ULL109 UMB109 UMR109 UNH109 UNX109 UON109 UPD109 UPT109 UQJ109 UQZ109 URP109 USF109 USV109 UTL109 UUB109 UUR109 UVH109 UVX109 UWN109 UXD109 UXT109 UYJ109 UYZ109 UZP109 VAF109 VAV109 VBL109 VCB109 VCR109 VDH109 VDX109 VEN109 VFD109 VFT109 VGJ109 VGZ109 VHP109 VIF109 VIV109 VJL109 VKB109 VKR109 VLH109 VLX109 VMN109 VND109 VNT109 VOJ109 VOZ109 VPP109 VQF109 VQV109 VRL109 VSB109 VSR109 VTH109 VTX109 VUN109 VVD109 VVT109 VWJ109 VWZ109 VXP109 VYF109 VYV109 VZL109 WAB109 WAR109 WBH109 WBX109 WCN109 WDD109 WDT109 WEJ109 WEZ109 WFP109 WGF109 WGV109 WHL109 WIB109 WIR109 WJH109 WJX109 WKN109 WLD109 WLT109 WMJ109 WMZ109 WNP109 WOF109 WOV109 WPL109 WQB109 WQR109 WRH109 WRX109 WSN109 WTD109 WTT109 WUJ109 WUZ109 WVP109 WWF109 WWV109 WXL109 WYB109 WYR109 WZH109 WZX109 XAN109 XBD109 XBT109 XCJ109 XCZ109 XDP109 XEF109 XEV109 BT125 CJ125 CZ125 DP125 EF125 EV125 FL125 GB125 GR125 HH125 HX125 IN125 JD125 JT125 KJ125 KZ125 LP125 MF125 MV125 NL125 OB125 OR125 PH125 PX125 QN125 RD125 RT125 SJ125 SZ125 TP125 UF125 UV125 VL125 WB125 WR125 XH125 XX125 YN125 ZD125 ZT125 AAJ125 AAZ125 ABP125 ACF125 ACV125 ADL125 AEB125 AER125 AFH125 AFX125 AGN125 AHD125 AHT125 AIJ125 AIZ125 AJP125 AKF125 AKV125 ALL125 AMB125 AMR125 ANH125 ANX125 AON125 APD125 APT125 AQJ125 AQZ125 ARP125 ASF125 ASV125 ATL125 AUB125 AUR125 AVH125 AVX125 AWN125 AXD125 AXT125 AYJ125 AYZ125 AZP125 BAF125 BAV125 BBL125 BCB125 BCR125 BDH125 BDX125 BEN125 BFD125 BFT125 BGJ125 BGZ125 BHP125 BIF125 BIV125 BJL125 BKB125 BKR125 BLH125 BLX125 BMN125 BND125 BNT125 BOJ125 BOZ125 BPP125 BQF125 BQV125 BRL125 BSB125 BSR125 BTH125 BTX125 BUN125 BVD125 BVT125 BWJ125 BWZ125 BXP125 BYF125 BYV125 BZL125 CAB125 CAR125 CBH125 CBX125 CCN125 CDD125 CDT125 CEJ125 CEZ125 CFP125 CGF125 CGV125 CHL125 CIB125 CIR125 CJH125 CJX125 CKN125 CLD125 CLT125 CMJ125 CMZ125 CNP125 COF125 COV125 CPL125 CQB125 CQR125 CRH125 CRX125 CSN125 CTD125 CTT125 CUJ125 CUZ125 CVP125 CWF125 CWV125 CXL125 CYB125 CYR125 CZH125 CZX125 DAN125 DBD125 DBT125 DCJ125 DCZ125 DDP125 DEF125 DEV125 DFL125 DGB125 DGR125 DHH125 DHX125 DIN125 DJD125 DJT125 DKJ125 DKZ125 DLP125 DMF125 DMV125 DNL125 DOB125 DOR125 DPH125 DPX125 DQN125 DRD125 DRT125 DSJ125 DSZ125 DTP125 DUF125 DUV125 DVL125 DWB125 DWR125 DXH125 DXX125 DYN125 DZD125 DZT125 EAJ125 EAZ125 EBP125 ECF125 ECV125 EDL125 EEB125 EER125 EFH125 EFX125 EGN125 EHD125 EHT125 EIJ125 EIZ125 EJP125 EKF125 EKV125 ELL125 EMB125 EMR125 ENH125 ENX125 EON125 EPD125 EPT125 EQJ125 EQZ125 ERP125 ESF125 ESV125 ETL125 EUB125 EUR125 EVH125 EVX125 EWN125 EXD125 EXT125 EYJ125 EYZ125 EZP125 FAF125 FAV125 FBL125 FCB125 FCR125 FDH125 FDX125 FEN125 FFD125 FFT125 FGJ125 FGZ125 FHP125 FIF125 FIV125 FJL125 FKB125 FKR125 FLH125 FLX125 FMN125 FND125 FNT125 FOJ125 FOZ125 FPP125 FQF125 FQV125 FRL125 FSB125 FSR125 FTH125 FTX125 FUN125 FVD125 FVT125 FWJ125 FWZ125 FXP125 FYF125 FYV125 FZL125 GAB125 GAR125 GBH125 GBX125 GCN125 GDD125 GDT125 GEJ125 GEZ125 GFP125 GGF125 GGV125 GHL125 GIB125 GIR125 GJH125 GJX125 GKN125 GLD125 GLT125 GMJ125 GMZ125 GNP125 GOF125 GOV125 GPL125 GQB125 GQR125 GRH125 GRX125 GSN125 GTD125 GTT125 GUJ125 GUZ125 GVP125 GWF125 GWV125 GXL125 GYB125 GYR125 GZH125 GZX125 HAN125 HBD125 HBT125 HCJ125 HCZ125 HDP125 HEF125 HEV125 HFL125 HGB125 HGR125 HHH125 HHX125 HIN125 HJD125 HJT125 HKJ125 HKZ125 HLP125 HMF125 HMV125 HNL125 HOB125 HOR125 HPH125 HPX125 HQN125 HRD125 HRT125 HSJ125 HSZ125 HTP125 HUF125 HUV125 HVL125 HWB125 HWR125 HXH125 HXX125 HYN125 HZD125 HZT125 IAJ125 IAZ125 IBP125 ICF125 ICV125 IDL125 IEB125 IER125 IFH125 IFX125 IGN125 IHD125 IHT125 IIJ125 IIZ125 IJP125 IKF125 IKV125 ILL125 IMB125 IMR125 INH125 INX125 ION125 IPD125 IPT125 IQJ125 IQZ125 IRP125 ISF125 ISV125 ITL125 IUB125 IUR125 IVH125 IVX125 IWN125 IXD125 IXT125 IYJ125 IYZ125 IZP125 JAF125 JAV125 JBL125 JCB125 JCR125 JDH125 JDX125 JEN125 JFD125 JFT125 JGJ125 JGZ125 JHP125 JIF125 JIV125 JJL125 JKB125 JKR125 JLH125 JLX125 JMN125 JND125 JNT125 JOJ125 JOZ125 JPP125 JQF125 JQV125 JRL125 JSB125 JSR125 JTH125 JTX125 JUN125 JVD125 JVT125 JWJ125 JWZ125 JXP125 JYF125 JYV125 JZL125 KAB125 KAR125 KBH125 KBX125 KCN125 KDD125 KDT125 KEJ125 KEZ125 KFP125 KGF125 KGV125 KHL125 KIB125 KIR125 KJH125 KJX125 KKN125 KLD125 KLT125 KMJ125 KMZ125 KNP125 KOF125 KOV125 KPL125 KQB125 KQR125 KRH125 KRX125 KSN125 KTD125 KTT125 KUJ125 KUZ125 KVP125 KWF125 KWV125 KXL125 KYB125 KYR125 KZH125 KZX125 LAN125 LBD125 LBT125 LCJ125 LCZ125 LDP125 LEF125 LEV125 LFL125 LGB125 LGR125 LHH125 LHX125 LIN125 LJD125 LJT125 LKJ125 LKZ125 LLP125 LMF125 LMV125 LNL125 LOB125 LOR125 LPH125 LPX125 LQN125 LRD125 LRT125 LSJ125 LSZ125 LTP125 LUF125 LUV125 LVL125 LWB125 LWR125 LXH125 LXX125 LYN125 LZD125 LZT125 MAJ125 MAZ125 MBP125 MCF125 MCV125 MDL125 MEB125 MER125 MFH125 MFX125 MGN125 MHD125 MHT125 MIJ125 MIZ125 MJP125 MKF125 MKV125 MLL125 MMB125 MMR125 MNH125 MNX125 MON125 MPD125 MPT125 MQJ125 MQZ125 MRP125 MSF125 MSV125 MTL125 MUB125 MUR125 MVH125 MVX125 MWN125 MXD125 MXT125 MYJ125 MYZ125 MZP125 NAF125 NAV125 NBL125 NCB125 NCR125 NDH125 NDX125 NEN125 NFD125 NFT125 NGJ125 NGZ125 NHP125 NIF125 NIV125 NJL125 NKB125 NKR125 NLH125 NLX125 NMN125 NND125 NNT125 NOJ125 NOZ125 NPP125 NQF125 NQV125 NRL125 NSB125 NSR125 NTH125 NTX125 NUN125 NVD125 NVT125 NWJ125 NWZ125 NXP125 NYF125 NYV125 NZL125 OAB125 OAR125 OBH125 OBX125 OCN125 ODD125 ODT125 OEJ125 OEZ125 OFP125 OGF125 OGV125 OHL125 OIB125 OIR125 OJH125 OJX125 OKN125 OLD125 OLT125 OMJ125 OMZ125 ONP125 OOF125 OOV125 OPL125 OQB125 OQR125 ORH125 ORX125 OSN125 OTD125 OTT125 OUJ125 OUZ125 OVP125 OWF125 OWV125 OXL125 OYB125 OYR125 OZH125 OZX125 PAN125 PBD125 PBT125 PCJ125 PCZ125 PDP125 PEF125 PEV125 PFL125 PGB125 PGR125 PHH125 PHX125 PIN125 PJD125 PJT125 PKJ125 PKZ125 PLP125 PMF125 PMV125 PNL125 POB125 POR125 PPH125 PPX125 PQN125 PRD125 PRT125 PSJ125 PSZ125 PTP125 PUF125 PUV125 PVL125 PWB125 PWR125 PXH125 PXX125 PYN125 PZD125 PZT125 QAJ125 QAZ125 QBP125 QCF125 QCV125 QDL125 QEB125 QER125 QFH125 QFX125 QGN125 QHD125 QHT125 QIJ125 QIZ125 QJP125 QKF125 QKV125 QLL125 QMB125 QMR125 QNH125 QNX125 QON125 QPD125 QPT125 QQJ125 QQZ125 QRP125 QSF125 QSV125 QTL125 QUB125 QUR125 QVH125 QVX125 QWN125 QXD125 QXT125 QYJ125 QYZ125 QZP125 RAF125 RAV125 RBL125 RCB125 RCR125 RDH125 RDX125 REN125 RFD125 RFT125 RGJ125 RGZ125 RHP125 RIF125 RIV125 RJL125 RKB125 RKR125 RLH125 RLX125 RMN125 RND125 RNT125 ROJ125 ROZ125 RPP125 RQF125 RQV125 RRL125 RSB125 RSR125 RTH125 RTX125 RUN125 RVD125 RVT125 RWJ125 RWZ125 RXP125 RYF125 RYV125 RZL125 SAB125 SAR125 SBH125 SBX125 SCN125 SDD125 SDT125 SEJ125 SEZ125 SFP125 SGF125 SGV125 SHL125 SIB125 SIR125 SJH125 SJX125 SKN125 SLD125 SLT125 SMJ125 SMZ125 SNP125 SOF125 SOV125 SPL125 SQB125 SQR125 SRH125 SRX125 SSN125 STD125 STT125 SUJ125 SUZ125 SVP125 SWF125 SWV125 SXL125 SYB125 SYR125 SZH125 SZX125 TAN125 TBD125 TBT125 TCJ125 TCZ125 TDP125 TEF125 TEV125 TFL125 TGB125 TGR125 THH125 THX125 TIN125 TJD125 TJT125 TKJ125 TKZ125 TLP125 TMF125 TMV125 TNL125 TOB125 TOR125 TPH125 TPX125 TQN125 TRD125 TRT125 TSJ125 TSZ125 TTP125 TUF125 TUV125 TVL125 TWB125 TWR125 TXH125 TXX125 TYN125 TZD125 TZT125 UAJ125 UAZ125 UBP125 UCF125 UCV125 UDL125 UEB125 UER125 UFH125 UFX125 UGN125 UHD125 UHT125 UIJ125 UIZ125 UJP125 UKF125 UKV125 ULL125 UMB125 UMR125 UNH125 UNX125 UON125 UPD125 UPT125 UQJ125 UQZ125 URP125 USF125 USV125 UTL125 UUB125 UUR125 UVH125 UVX125 UWN125 UXD125 UXT125 UYJ125 UYZ125 UZP125 VAF125 VAV125 VBL125 VCB125 VCR125 VDH125 VDX125 VEN125 VFD125 VFT125 VGJ125 VGZ125 VHP125 VIF125 VIV125 VJL125 VKB125 VKR125 VLH125 VLX125 VMN125 VND125 VNT125 VOJ125 VOZ125 VPP125 VQF125 VQV125 VRL125 VSB125 VSR125 VTH125 VTX125 VUN125 VVD125 VVT125 VWJ125 VWZ125 VXP125 VYF125 VYV125 VZL125 WAB125 WAR125 WBH125 WBX125 WCN125 WDD125 WDT125 WEJ125 WEZ125 WFP125 WGF125 WGV125 WHL125 WIB125 WIR125 WJH125 WJX125 WKN125 WLD125 WLT125 WMJ125 WMZ125 WNP125 WOF125 WOV125 WPL125 WQB125 WQR125 WRH125 WRX125 WSN125 WTD125 WTT125 WUJ125 WUZ125 WVP125 WWF125 WWV125 WXL125 WYB125 WYR125 WZH125 WZX125 XAN125 XBD125 XBT125 XCJ125 XCZ125 XDP125 XEF125 XEV125 BT138 CJ138 CZ138 DP138 EF138 EV138 FL138 GB138 GR138 HH138 HX138 IN138 JD138 JT138 KJ138 KZ138 LP138 MF138 MV138 NL138 OB138 OR138 PH138 PX138 QN138 RD138 RT138 SJ138 SZ138 TP138 UF138 UV138 VL138 WB138 WR138 XH138 XX138 YN138 ZD138 ZT138 AAJ138 AAZ138 ABP138 ACF138 ACV138 ADL138 AEB138 AER138 AFH138 AFX138 AGN138 AHD138 AHT138 AIJ138 AIZ138 AJP138 AKF138 AKV138 ALL138 AMB138 AMR138 ANH138 ANX138 AON138 APD138 APT138 AQJ138 AQZ138 ARP138 ASF138 ASV138 ATL138 AUB138 AUR138 AVH138 AVX138 AWN138 AXD138 AXT138 AYJ138 AYZ138 AZP138 BAF138 BAV138 BBL138 BCB138 BCR138 BDH138 BDX138 BEN138 BFD138 BFT138 BGJ138 BGZ138 BHP138 BIF138 BIV138 BJL138 BKB138 BKR138 BLH138 BLX138 BMN138 BND138 BNT138 BOJ138 BOZ138 BPP138 BQF138 BQV138 BRL138 BSB138 BSR138 BTH138 BTX138 BUN138 BVD138 BVT138 BWJ138 BWZ138 BXP138 BYF138 BYV138 BZL138 CAB138 CAR138 CBH138 CBX138 CCN138 CDD138 CDT138 CEJ138 CEZ138 CFP138 CGF138 CGV138 CHL138 CIB138 CIR138 CJH138 CJX138 CKN138 CLD138 CLT138 CMJ138 CMZ138 CNP138 COF138 COV138 CPL138 CQB138 CQR138 CRH138 CRX138 CSN138 CTD138 CTT138 CUJ138 CUZ138 CVP138 CWF138 CWV138 CXL138 CYB138 CYR138 CZH138 CZX138 DAN138 DBD138 DBT138 DCJ138 DCZ138 DDP138 DEF138 DEV138 DFL138 DGB138 DGR138 DHH138 DHX138 DIN138 DJD138 DJT138 DKJ138 DKZ138 DLP138 DMF138 DMV138 DNL138 DOB138 DOR138 DPH138 DPX138 DQN138 DRD138 DRT138 DSJ138 DSZ138 DTP138 DUF138 DUV138 DVL138 DWB138 DWR138 DXH138 DXX138 DYN138 DZD138 DZT138 EAJ138 EAZ138 EBP138 ECF138 ECV138 EDL138 EEB138 EER138 EFH138 EFX138 EGN138 EHD138 EHT138 EIJ138 EIZ138 EJP138 EKF138 EKV138 ELL138 EMB138 EMR138 ENH138 ENX138 EON138 EPD138 EPT138 EQJ138 EQZ138 ERP138 ESF138 ESV138 ETL138 EUB138 EUR138 EVH138 EVX138 EWN138 EXD138 EXT138 EYJ138 EYZ138 EZP138 FAF138 FAV138 FBL138 FCB138 FCR138 FDH138 FDX138 FEN138 FFD138 FFT138 FGJ138 FGZ138 FHP138 FIF138 FIV138 FJL138 FKB138 FKR138 FLH138 FLX138 FMN138 FND138 FNT138 FOJ138 FOZ138 FPP138 FQF138 FQV138 FRL138 FSB138 FSR138 FTH138 FTX138 FUN138 FVD138 FVT138 FWJ138 FWZ138 FXP138 FYF138 FYV138 FZL138 GAB138 GAR138 GBH138 GBX138 GCN138 GDD138 GDT138 GEJ138 GEZ138 GFP138 GGF138 GGV138 GHL138 GIB138 GIR138 GJH138 GJX138 GKN138 GLD138 GLT138 GMJ138 GMZ138 GNP138 GOF138 GOV138 GPL138 GQB138 GQR138 GRH138 GRX138 GSN138 GTD138 GTT138 GUJ138 GUZ138 GVP138 GWF138 GWV138 GXL138 GYB138 GYR138 GZH138 GZX138 HAN138 HBD138 HBT138 HCJ138 HCZ138 HDP138 HEF138 HEV138 HFL138 HGB138 HGR138 HHH138 HHX138 HIN138 HJD138 HJT138 HKJ138 HKZ138 HLP138 HMF138 HMV138 HNL138 HOB138 HOR138 HPH138 HPX138 HQN138 HRD138 HRT138 HSJ138 HSZ138 HTP138 HUF138 HUV138 HVL138 HWB138 HWR138 HXH138 HXX138 HYN138 HZD138 HZT138 IAJ138 IAZ138 IBP138 ICF138 ICV138 IDL138 IEB138 IER138 IFH138 IFX138 IGN138 IHD138 IHT138 IIJ138 IIZ138 IJP138 IKF138 IKV138 ILL138 IMB138 IMR138 INH138 INX138 ION138 IPD138 IPT138 IQJ138 IQZ138 IRP138 ISF138 ISV138 ITL138 IUB138 IUR138 IVH138 IVX138 IWN138 IXD138 IXT138 IYJ138 IYZ138 IZP138 JAF138 JAV138 JBL138 JCB138 JCR138 JDH138 JDX138 JEN138 JFD138 JFT138 JGJ138 JGZ138 JHP138 JIF138 JIV138 JJL138 JKB138 JKR138 JLH138 JLX138 JMN138 JND138 JNT138 JOJ138 JOZ138 JPP138 JQF138 JQV138 JRL138 JSB138 JSR138 JTH138 JTX138 JUN138 JVD138 JVT138 JWJ138 JWZ138 JXP138 JYF138 JYV138 JZL138 KAB138 KAR138 KBH138 KBX138 KCN138 KDD138 KDT138 KEJ138 KEZ138 KFP138 KGF138 KGV138 KHL138 KIB138 KIR138 KJH138 KJX138 KKN138 KLD138 KLT138 KMJ138 KMZ138 KNP138 KOF138 KOV138 KPL138 KQB138 KQR138 KRH138 KRX138 KSN138 KTD138 KTT138 KUJ138 KUZ138 KVP138 KWF138 KWV138 KXL138 KYB138 KYR138 KZH138 KZX138 LAN138 LBD138 LBT138 LCJ138 LCZ138 LDP138 LEF138 LEV138 LFL138 LGB138 LGR138 LHH138 LHX138 LIN138 LJD138 LJT138 LKJ138 LKZ138 LLP138 LMF138 LMV138 LNL138 LOB138 LOR138 LPH138 LPX138 LQN138 LRD138 LRT138 LSJ138 LSZ138 LTP138 LUF138 LUV138 LVL138 LWB138 LWR138 LXH138 LXX138 LYN138 LZD138 LZT138 MAJ138 MAZ138 MBP138 MCF138 MCV138 MDL138 MEB138 MER138 MFH138 MFX138 MGN138 MHD138 MHT138 MIJ138 MIZ138 MJP138 MKF138 MKV138 MLL138 MMB138 MMR138 MNH138 MNX138 MON138 MPD138 MPT138 MQJ138 MQZ138 MRP138 MSF138 MSV138 MTL138 MUB138 MUR138 MVH138 MVX138 MWN138 MXD138 MXT138 MYJ138 MYZ138 MZP138 NAF138 NAV138 NBL138 NCB138 NCR138 NDH138 NDX138 NEN138 NFD138 NFT138 NGJ138 NGZ138 NHP138 NIF138 NIV138 NJL138 NKB138 NKR138 NLH138 NLX138 NMN138 NND138 NNT138 NOJ138 NOZ138 NPP138 NQF138 NQV138 NRL138 NSB138 NSR138 NTH138 NTX138 NUN138 NVD138 NVT138 NWJ138 NWZ138 NXP138 NYF138 NYV138 NZL138 OAB138 OAR138 OBH138 OBX138 OCN138 ODD138 ODT138 OEJ138 OEZ138 OFP138 OGF138 OGV138 OHL138 OIB138 OIR138 OJH138 OJX138 OKN138 OLD138 OLT138 OMJ138 OMZ138 ONP138 OOF138 OOV138 OPL138 OQB138 OQR138 ORH138 ORX138 OSN138 OTD138 OTT138 OUJ138 OUZ138 OVP138 OWF138 OWV138 OXL138 OYB138 OYR138 OZH138 OZX138 PAN138 PBD138 PBT138 PCJ138 PCZ138 PDP138 PEF138 PEV138 PFL138 PGB138 PGR138 PHH138 PHX138 PIN138 PJD138 PJT138 PKJ138 PKZ138 PLP138 PMF138 PMV138 PNL138 POB138 POR138 PPH138 PPX138 PQN138 PRD138 PRT138 PSJ138 PSZ138 PTP138 PUF138 PUV138 PVL138 PWB138 PWR138 PXH138 PXX138 PYN138 PZD138 PZT138 QAJ138 QAZ138 QBP138 QCF138 QCV138 QDL138 QEB138 QER138 QFH138 QFX138 QGN138 QHD138 QHT138 QIJ138 QIZ138 QJP138 QKF138 QKV138 QLL138 QMB138 QMR138 QNH138 QNX138 QON138 QPD138 QPT138 QQJ138 QQZ138 QRP138 QSF138 QSV138 QTL138 QUB138 QUR138 QVH138 QVX138 QWN138 QXD138 QXT138 QYJ138 QYZ138 QZP138 RAF138 RAV138 RBL138 RCB138 RCR138 RDH138 RDX138 REN138 RFD138 RFT138 RGJ138 RGZ138 RHP138 RIF138 RIV138 RJL138 RKB138 RKR138 RLH138 RLX138 RMN138 RND138 RNT138 ROJ138 ROZ138 RPP138 RQF138 RQV138 RRL138 RSB138 RSR138 RTH138 RTX138 RUN138 RVD138 RVT138 RWJ138 RWZ138 RXP138 RYF138 RYV138 RZL138 SAB138 SAR138 SBH138 SBX138 SCN138 SDD138 SDT138 SEJ138 SEZ138 SFP138 SGF138 SGV138 SHL138 SIB138 SIR138 SJH138 SJX138 SKN138 SLD138 SLT138 SMJ138 SMZ138 SNP138 SOF138 SOV138 SPL138 SQB138 SQR138 SRH138 SRX138 SSN138 STD138 STT138 SUJ138 SUZ138 SVP138 SWF138 SWV138 SXL138 SYB138 SYR138 SZH138 SZX138 TAN138 TBD138 TBT138 TCJ138 TCZ138 TDP138 TEF138 TEV138 TFL138 TGB138 TGR138 THH138 THX138 TIN138 TJD138 TJT138 TKJ138 TKZ138 TLP138 TMF138 TMV138 TNL138 TOB138 TOR138 TPH138 TPX138 TQN138 TRD138 TRT138 TSJ138 TSZ138 TTP138 TUF138 TUV138 TVL138 TWB138 TWR138 TXH138 TXX138 TYN138 TZD138 TZT138 UAJ138 UAZ138 UBP138 UCF138 UCV138 UDL138 UEB138 UER138 UFH138 UFX138 UGN138 UHD138 UHT138 UIJ138 UIZ138 UJP138 UKF138 UKV138 ULL138 UMB138 UMR138 UNH138 UNX138 UON138 UPD138 UPT138 UQJ138 UQZ138 URP138 USF138 USV138 UTL138 UUB138 UUR138 UVH138 UVX138 UWN138 UXD138 UXT138 UYJ138 UYZ138 UZP138 VAF138 VAV138 VBL138 VCB138 VCR138 VDH138 VDX138 VEN138 VFD138 VFT138 VGJ138 VGZ138 VHP138 VIF138 VIV138 VJL138 VKB138 VKR138 VLH138 VLX138 VMN138 VND138 VNT138 VOJ138 VOZ138 VPP138 VQF138 VQV138 VRL138 VSB138 VSR138 VTH138 VTX138 VUN138 VVD138 VVT138 VWJ138 VWZ138 VXP138 VYF138 VYV138 VZL138 WAB138 WAR138 WBH138 WBX138 WCN138 WDD138 WDT138 WEJ138 WEZ138 WFP138 WGF138 WGV138 WHL138 WIB138 WIR138 WJH138 WJX138 WKN138 WLD138 WLT138 WMJ138 WMZ138 WNP138 WOF138 WOV138 WPL138 WQB138 WQR138 WRH138 WRX138 WSN138 WTD138 WTT138 WUJ138 WUZ138 WVP138 WWF138 WWV138 WXL138 WYB138 WYR138 WZH138 WZX138 XAN138 XBD138 XBT138 XCJ138 XCZ138 XDP138 XEF138 XEV138 BT148 CJ148 CZ148 DP148 EF148 EV148 FL148 GB148 GR148 HH148 HX148 IN148 JD148 JT148 KJ148 KZ148 LP148 MF148 MV148 NL148 OB148 OR148 PH148 PX148 QN148 RD148 RT148 SJ148 SZ148 TP148 UF148 UV148 VL148 WB148 WR148 XH148 XX148 YN148 ZD148 ZT148 AAJ148 AAZ148 ABP148 ACF148 ACV148 ADL148 AEB148 AER148 AFH148 AFX148 AGN148 AHD148 AHT148 AIJ148 AIZ148 AJP148 AKF148 AKV148 ALL148 AMB148 AMR148 ANH148 ANX148 AON148 APD148 APT148 AQJ148 AQZ148 ARP148 ASF148 ASV148 ATL148 AUB148 AUR148 AVH148 AVX148 AWN148 AXD148 AXT148 AYJ148 AYZ148 AZP148 BAF148 BAV148 BBL148 BCB148 BCR148 BDH148 BDX148 BEN148 BFD148 BFT148 BGJ148 BGZ148 BHP148 BIF148 BIV148 BJL148 BKB148 BKR148 BLH148 BLX148 BMN148 BND148 BNT148 BOJ148 BOZ148 BPP148 BQF148 BQV148 BRL148 BSB148 BSR148 BTH148 BTX148 BUN148 BVD148 BVT148 BWJ148 BWZ148 BXP148 BYF148 BYV148 BZL148 CAB148 CAR148 CBH148 CBX148 CCN148 CDD148 CDT148 CEJ148 CEZ148 CFP148 CGF148 CGV148 CHL148 CIB148 CIR148 CJH148 CJX148 CKN148 CLD148 CLT148 CMJ148 CMZ148 CNP148 COF148 COV148 CPL148 CQB148 CQR148 CRH148 CRX148 CSN148 CTD148 CTT148 CUJ148 CUZ148 CVP148 CWF148 CWV148 CXL148 CYB148 CYR148 CZH148 CZX148 DAN148 DBD148 DBT148 DCJ148 DCZ148 DDP148 DEF148 DEV148 DFL148 DGB148 DGR148 DHH148 DHX148 DIN148 DJD148 DJT148 DKJ148 DKZ148 DLP148 DMF148 DMV148 DNL148 DOB148 DOR148 DPH148 DPX148 DQN148 DRD148 DRT148 DSJ148 DSZ148 DTP148 DUF148 DUV148 DVL148 DWB148 DWR148 DXH148 DXX148 DYN148 DZD148 DZT148 EAJ148 EAZ148 EBP148 ECF148 ECV148 EDL148 EEB148 EER148 EFH148 EFX148 EGN148 EHD148 EHT148 EIJ148 EIZ148 EJP148 EKF148 EKV148 ELL148 EMB148 EMR148 ENH148 ENX148 EON148 EPD148 EPT148 EQJ148 EQZ148 ERP148 ESF148 ESV148 ETL148 EUB148 EUR148 EVH148 EVX148 EWN148 EXD148 EXT148 EYJ148 EYZ148 EZP148 FAF148 FAV148 FBL148 FCB148 FCR148 FDH148 FDX148 FEN148 FFD148 FFT148 FGJ148 FGZ148 FHP148 FIF148 FIV148 FJL148 FKB148 FKR148 FLH148 FLX148 FMN148 FND148 FNT148 FOJ148 FOZ148 FPP148 FQF148 FQV148 FRL148 FSB148 FSR148 FTH148 FTX148 FUN148 FVD148 FVT148 FWJ148 FWZ148 FXP148 FYF148 FYV148 FZL148 GAB148 GAR148 GBH148 GBX148 GCN148 GDD148 GDT148 GEJ148 GEZ148 GFP148 GGF148 GGV148 GHL148 GIB148 GIR148 GJH148 GJX148 GKN148 GLD148 GLT148 GMJ148 GMZ148 GNP148 GOF148 GOV148 GPL148 GQB148 GQR148 GRH148 GRX148 GSN148 GTD148 GTT148 GUJ148 GUZ148 GVP148 GWF148 GWV148 GXL148 GYB148 GYR148 GZH148 GZX148 HAN148 HBD148 HBT148 HCJ148 HCZ148 HDP148 HEF148 HEV148 HFL148 HGB148 HGR148 HHH148 HHX148 HIN148 HJD148 HJT148 HKJ148 HKZ148 HLP148 HMF148 HMV148 HNL148 HOB148 HOR148 HPH148 HPX148 HQN148 HRD148 HRT148 HSJ148 HSZ148 HTP148 HUF148 HUV148 HVL148 HWB148 HWR148 HXH148 HXX148 HYN148 HZD148 HZT148 IAJ148 IAZ148 IBP148 ICF148 ICV148 IDL148 IEB148 IER148 IFH148 IFX148 IGN148 IHD148 IHT148 IIJ148 IIZ148 IJP148 IKF148 IKV148 ILL148 IMB148 IMR148 INH148 INX148 ION148 IPD148 IPT148 IQJ148 IQZ148 IRP148 ISF148 ISV148 ITL148 IUB148 IUR148 IVH148 IVX148 IWN148 IXD148 IXT148 IYJ148 IYZ148 IZP148 JAF148 JAV148 JBL148 JCB148 JCR148 JDH148 JDX148 JEN148 JFD148 JFT148 JGJ148 JGZ148 JHP148 JIF148 JIV148 JJL148 JKB148 JKR148 JLH148 JLX148 JMN148 JND148 JNT148 JOJ148 JOZ148 JPP148 JQF148 JQV148 JRL148 JSB148 JSR148 JTH148 JTX148 JUN148 JVD148 JVT148 JWJ148 JWZ148 JXP148 JYF148 JYV148 JZL148 KAB148 KAR148 KBH148 KBX148 KCN148 KDD148 KDT148 KEJ148 KEZ148 KFP148 KGF148 KGV148 KHL148 KIB148 KIR148 KJH148 KJX148 KKN148 KLD148 KLT148 KMJ148 KMZ148 KNP148 KOF148 KOV148 KPL148 KQB148 KQR148 KRH148 KRX148 KSN148 KTD148 KTT148 KUJ148 KUZ148 KVP148 KWF148 KWV148 KXL148 KYB148 KYR148 KZH148 KZX148 LAN148 LBD148 LBT148 LCJ148 LCZ148 LDP148 LEF148 LEV148 LFL148 LGB148 LGR148 LHH148 LHX148 LIN148 LJD148 LJT148 LKJ148 LKZ148 LLP148 LMF148 LMV148 LNL148 LOB148 LOR148 LPH148 LPX148 LQN148 LRD148 LRT148 LSJ148 LSZ148 LTP148 LUF148 LUV148 LVL148 LWB148 LWR148 LXH148 LXX148 LYN148 LZD148 LZT148 MAJ148 MAZ148 MBP148 MCF148 MCV148 MDL148 MEB148 MER148 MFH148 MFX148 MGN148 MHD148 MHT148 MIJ148 MIZ148 MJP148 MKF148 MKV148 MLL148 MMB148 MMR148 MNH148 MNX148 MON148 MPD148 MPT148 MQJ148 MQZ148 MRP148 MSF148 MSV148 MTL148 MUB148 MUR148 MVH148 MVX148 MWN148 MXD148 MXT148 MYJ148 MYZ148 MZP148 NAF148 NAV148 NBL148 NCB148 NCR148 NDH148 NDX148 NEN148 NFD148 NFT148 NGJ148 NGZ148 NHP148 NIF148 NIV148 NJL148 NKB148 NKR148 NLH148 NLX148 NMN148 NND148 NNT148 NOJ148 NOZ148 NPP148 NQF148 NQV148 NRL148 NSB148 NSR148 NTH148 NTX148 NUN148 NVD148 NVT148 NWJ148 NWZ148 NXP148 NYF148 NYV148 NZL148 OAB148 OAR148 OBH148 OBX148 OCN148 ODD148 ODT148 OEJ148 OEZ148 OFP148 OGF148 OGV148 OHL148 OIB148 OIR148 OJH148 OJX148 OKN148 OLD148 OLT148 OMJ148 OMZ148 ONP148 OOF148 OOV148 OPL148 OQB148 OQR148 ORH148 ORX148 OSN148 OTD148 OTT148 OUJ148 OUZ148 OVP148 OWF148 OWV148 OXL148 OYB148 OYR148 OZH148 OZX148 PAN148 PBD148 PBT148 PCJ148 PCZ148 PDP148 PEF148 PEV148 PFL148 PGB148 PGR148 PHH148 PHX148 PIN148 PJD148 PJT148 PKJ148 PKZ148 PLP148 PMF148 PMV148 PNL148 POB148 POR148 PPH148 PPX148 PQN148 PRD148 PRT148 PSJ148 PSZ148 PTP148 PUF148 PUV148 PVL148 PWB148 PWR148 PXH148 PXX148 PYN148 PZD148 PZT148 QAJ148 QAZ148 QBP148 QCF148 QCV148 QDL148 QEB148 QER148 QFH148 QFX148 QGN148 QHD148 QHT148 QIJ148 QIZ148 QJP148 QKF148 QKV148 QLL148 QMB148 QMR148 QNH148 QNX148 QON148 QPD148 QPT148 QQJ148 QQZ148 QRP148 QSF148 QSV148 QTL148 QUB148 QUR148 QVH148 QVX148 QWN148 QXD148 QXT148 QYJ148 QYZ148 QZP148 RAF148 RAV148 RBL148 RCB148 RCR148 RDH148 RDX148 REN148 RFD148 RFT148 RGJ148 RGZ148 RHP148 RIF148 RIV148 RJL148 RKB148 RKR148 RLH148 RLX148 RMN148 RND148 RNT148 ROJ148 ROZ148 RPP148 RQF148 RQV148 RRL148 RSB148 RSR148 RTH148 RTX148 RUN148 RVD148 RVT148 RWJ148 RWZ148 RXP148 RYF148 RYV148 RZL148 SAB148 SAR148 SBH148 SBX148 SCN148 SDD148 SDT148 SEJ148 SEZ148 SFP148 SGF148 SGV148 SHL148 SIB148 SIR148 SJH148 SJX148 SKN148 SLD148 SLT148 SMJ148 SMZ148 SNP148 SOF148 SOV148 SPL148 SQB148 SQR148 SRH148 SRX148 SSN148 STD148 STT148 SUJ148 SUZ148 SVP148 SWF148 SWV148 SXL148 SYB148 SYR148 SZH148 SZX148 TAN148 TBD148 TBT148 TCJ148 TCZ148 TDP148 TEF148 TEV148 TFL148 TGB148 TGR148 THH148 THX148 TIN148 TJD148 TJT148 TKJ148 TKZ148 TLP148 TMF148 TMV148 TNL148 TOB148 TOR148 TPH148 TPX148 TQN148 TRD148 TRT148 TSJ148 TSZ148 TTP148 TUF148 TUV148 TVL148 TWB148 TWR148 TXH148 TXX148 TYN148 TZD148 TZT148 UAJ148 UAZ148 UBP148 UCF148 UCV148 UDL148 UEB148 UER148 UFH148 UFX148 UGN148 UHD148 UHT148 UIJ148 UIZ148 UJP148 UKF148 UKV148 ULL148 UMB148 UMR148 UNH148 UNX148 UON148 UPD148 UPT148 UQJ148 UQZ148 URP148 USF148 USV148 UTL148 UUB148 UUR148 UVH148 UVX148 UWN148 UXD148 UXT148 UYJ148 UYZ148 UZP148 VAF148 VAV148 VBL148 VCB148 VCR148 VDH148 VDX148 VEN148 VFD148 VFT148 VGJ148 VGZ148 VHP148 VIF148 VIV148 VJL148 VKB148 VKR148 VLH148 VLX148 VMN148 VND148 VNT148 VOJ148 VOZ148 VPP148 VQF148 VQV148 VRL148 VSB148 VSR148 VTH148 VTX148 VUN148 VVD148 VVT148 VWJ148 VWZ148 VXP148 VYF148 VYV148 VZL148 WAB148 WAR148 WBH148 WBX148 WCN148 WDD148 WDT148 WEJ148 WEZ148 WFP148 WGF148 WGV148 WHL148 WIB148 WIR148 WJH148 WJX148 WKN148 WLD148 WLT148 WMJ148 WMZ148 WNP148 WOF148 WOV148 WPL148 WQB148 WQR148 WRH148 WRX148 WSN148 WTD148 WTT148 WUJ148 WUZ148 WVP148 WWF148 WWV148 WXL148 WYB148 WYR148 WZH148 WZX148 XAN148 XBD148 XBT148 XCJ148 XCZ148 XDP148 XEF148 XEV148</xm:sqref>
        </x14:conditionalFormatting>
        <x14:conditionalFormatting xmlns:xm="http://schemas.microsoft.com/office/excel/2006/main">
          <x14:cfRule type="expression" priority="11" id="{D19E82EB-FBD2-4DAF-A43F-04057FD4823F}">
            <xm:f>IF(I125="","",I125&lt;INDEX(Lookup!$T$2:$T$10,MATCH($D$46,Lookup!$S$2:$S$10,0)))</xm:f>
            <x14:dxf>
              <fill>
                <patternFill>
                  <bgColor theme="9" tint="0.39994506668294322"/>
                </patternFill>
              </fill>
            </x14:dxf>
          </x14:cfRule>
          <xm:sqref>I125</xm:sqref>
        </x14:conditionalFormatting>
        <x14:conditionalFormatting xmlns:xm="http://schemas.microsoft.com/office/excel/2006/main">
          <x14:cfRule type="expression" priority="10" id="{EAC1B69C-267F-42DA-9993-AF45B2BDB74B}">
            <xm:f>IF(I138="","",I138&lt;INDEX(Lookup!$T$2:$T$10,MATCH($D$46,Lookup!$S$2:$S$10,0)))</xm:f>
            <x14:dxf>
              <fill>
                <patternFill>
                  <bgColor theme="9" tint="0.39994506668294322"/>
                </patternFill>
              </fill>
            </x14:dxf>
          </x14:cfRule>
          <xm:sqref>I138</xm:sqref>
        </x14:conditionalFormatting>
        <x14:conditionalFormatting xmlns:xm="http://schemas.microsoft.com/office/excel/2006/main">
          <x14:cfRule type="expression" priority="8" id="{3C97DCE5-6AF8-4F9E-8687-8BB18E4151AA}">
            <xm:f>IF(I148="","",I148&lt;INDEX(Lookup!$T$2:$T$10,MATCH($D$46,Lookup!$S$2:$S$10,0)))</xm:f>
            <x14:dxf>
              <fill>
                <patternFill>
                  <bgColor theme="9" tint="0.39994506668294322"/>
                </patternFill>
              </fill>
            </x14:dxf>
          </x14:cfRule>
          <xm:sqref>I148:I1702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866D851-D13D-4BDC-9221-1D512E76D9F7}">
          <x14:formula1>
            <xm:f>Lookup!$S$2:$S$10</xm:f>
          </x14:formula1>
          <xm:sqref>D45 D48:D1701</xm:sqref>
        </x14:dataValidation>
        <x14:dataValidation type="list" allowBlank="1" showInputMessage="1" showErrorMessage="1" xr:uid="{CC59612E-2BCE-41D5-81EC-66D47705A5D2}">
          <x14:formula1>
            <xm:f>Lookup!$D$8:$D$9</xm:f>
          </x14:formula1>
          <xm:sqref>C48:C1701</xm:sqref>
        </x14:dataValidation>
        <x14:dataValidation type="list" allowBlank="1" showInputMessage="1" showErrorMessage="1" xr:uid="{61081FE4-7871-4E4F-B7F5-828AB8D9C95B}">
          <x14:formula1>
            <xm:f>Lookup!$C$2:$C$33</xm:f>
          </x14:formula1>
          <xm:sqref>B48:B1701</xm:sqref>
        </x14:dataValidation>
        <x14:dataValidation type="list" allowBlank="1" showInputMessage="1" showErrorMessage="1" errorTitle="Enter &quot;X&quot; Only" error="You may only enter the character &quot;X&quot; in this cell or leave it blank." xr:uid="{AFFF8683-CACE-4728-83F6-092F25152A88}">
          <x14:formula1>
            <xm:f>Lookup!$J$12:$J$13</xm:f>
          </x14:formula1>
          <xm:sqref>O48:O1701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96F1F-E726-4045-9C41-CC78525C8350}">
  <dimension ref="A1:BD1703"/>
  <sheetViews>
    <sheetView showGridLines="0" tabSelected="1" zoomScale="80" zoomScaleNormal="80" zoomScaleSheetLayoutView="70" workbookViewId="0">
      <selection activeCell="L27" sqref="L27:L31"/>
    </sheetView>
  </sheetViews>
  <sheetFormatPr defaultColWidth="8.81640625" defaultRowHeight="14.5" outlineLevelRow="1" x14ac:dyDescent="0.35"/>
  <cols>
    <col min="1" max="1" width="15.54296875" style="50" customWidth="1"/>
    <col min="2" max="2" width="11.54296875" style="50" customWidth="1"/>
    <col min="3" max="3" width="13.453125" style="50" bestFit="1" customWidth="1"/>
    <col min="4" max="4" width="11.81640625" style="50" bestFit="1" customWidth="1"/>
    <col min="5" max="5" width="13.1796875" style="50" bestFit="1" customWidth="1"/>
    <col min="6" max="6" width="11.81640625" style="50" bestFit="1" customWidth="1"/>
    <col min="7" max="7" width="13.1796875" style="50" bestFit="1" customWidth="1"/>
    <col min="8" max="8" width="14.54296875" style="50" customWidth="1"/>
    <col min="9" max="9" width="14.81640625" style="50" customWidth="1"/>
    <col min="10" max="10" width="18.1796875" style="50" customWidth="1"/>
    <col min="11" max="11" width="20.1796875" style="50" customWidth="1"/>
    <col min="12" max="12" width="49.54296875" style="50" customWidth="1"/>
    <col min="13" max="13" width="18.1796875" style="50" customWidth="1"/>
    <col min="14" max="14" width="6.453125" style="197" hidden="1" customWidth="1"/>
    <col min="15" max="15" width="11.26953125" style="197" hidden="1" customWidth="1"/>
    <col min="16" max="16" width="14.81640625" style="197" hidden="1" customWidth="1"/>
    <col min="17" max="20" width="19.81640625" style="197" hidden="1" customWidth="1"/>
    <col min="21" max="23" width="17.81640625" style="197" hidden="1" customWidth="1"/>
    <col min="24" max="52" width="0" style="197" hidden="1" customWidth="1"/>
    <col min="53" max="53" width="17" style="395" hidden="1" customWidth="1"/>
    <col min="54" max="54" width="0" style="197" hidden="1" customWidth="1"/>
    <col min="55" max="56" width="8.81640625" style="197"/>
    <col min="57" max="16384" width="8.81640625" style="50"/>
  </cols>
  <sheetData>
    <row r="1" spans="2:53" x14ac:dyDescent="0.35">
      <c r="B1" s="49"/>
    </row>
    <row r="2" spans="2:53" ht="18" customHeight="1" x14ac:dyDescent="0.35">
      <c r="B2" s="727" t="s">
        <v>430</v>
      </c>
      <c r="C2" s="25"/>
      <c r="D2" s="728"/>
      <c r="E2" s="727"/>
      <c r="F2" s="798"/>
      <c r="G2" s="798"/>
      <c r="H2" s="798"/>
      <c r="I2" s="794"/>
      <c r="J2" s="850"/>
      <c r="K2" s="25"/>
      <c r="L2" s="25"/>
      <c r="M2" s="168" t="str">
        <f>Lookup!$Z$2</f>
        <v>Effective 5/2026</v>
      </c>
      <c r="N2" s="102"/>
    </row>
    <row r="3" spans="2:53" ht="19.5" customHeight="1" x14ac:dyDescent="0.35">
      <c r="E3" s="52"/>
      <c r="F3" s="52"/>
      <c r="G3" s="52"/>
      <c r="H3" s="52"/>
      <c r="K3" s="52"/>
      <c r="L3" s="52"/>
      <c r="M3" s="52"/>
      <c r="N3" s="102"/>
    </row>
    <row r="4" spans="2:53" ht="16.5" customHeight="1" thickBot="1" x14ac:dyDescent="0.45">
      <c r="B4" s="57"/>
      <c r="C4" s="52"/>
      <c r="D4" s="53"/>
      <c r="E4" s="52"/>
      <c r="F4" s="52"/>
      <c r="G4" s="52"/>
      <c r="H4" s="52"/>
      <c r="I4" s="55"/>
      <c r="J4" s="56"/>
      <c r="K4" s="52"/>
      <c r="L4" s="52"/>
      <c r="M4" s="52"/>
      <c r="N4" s="102"/>
      <c r="P4" s="536"/>
    </row>
    <row r="5" spans="2:53" ht="18.75" customHeight="1" thickBot="1" x14ac:dyDescent="0.4">
      <c r="B5" s="136"/>
      <c r="C5" s="94"/>
      <c r="D5" s="94"/>
      <c r="E5" s="94"/>
      <c r="F5" s="60"/>
      <c r="G5" s="60"/>
      <c r="H5" s="60"/>
      <c r="I5" s="60"/>
      <c r="J5" s="60"/>
      <c r="K5" s="60"/>
      <c r="L5" s="60"/>
      <c r="M5" s="61"/>
      <c r="N5" s="102"/>
    </row>
    <row r="6" spans="2:53" ht="15.75" customHeight="1" thickBot="1" x14ac:dyDescent="0.4">
      <c r="B6" s="1191" t="s">
        <v>239</v>
      </c>
      <c r="C6" s="1192"/>
      <c r="D6" s="1273"/>
      <c r="E6" s="1273"/>
      <c r="F6" s="1273"/>
      <c r="G6" s="1273"/>
      <c r="J6" s="754" t="s">
        <v>244</v>
      </c>
      <c r="K6" s="756">
        <v>3782</v>
      </c>
      <c r="L6" s="794" t="s">
        <v>432</v>
      </c>
      <c r="M6" s="67"/>
    </row>
    <row r="7" spans="2:53" ht="18.75" customHeight="1" x14ac:dyDescent="0.35">
      <c r="B7" s="735"/>
      <c r="C7" s="757"/>
      <c r="D7" s="1201"/>
      <c r="E7" s="1202"/>
      <c r="F7" s="1202"/>
      <c r="G7" s="1202"/>
      <c r="H7" s="69"/>
      <c r="J7"/>
      <c r="M7" s="67"/>
      <c r="BA7" s="395" t="s">
        <v>346</v>
      </c>
    </row>
    <row r="8" spans="2:53" ht="18.75" customHeight="1" x14ac:dyDescent="0.35">
      <c r="B8" s="1191" t="s">
        <v>241</v>
      </c>
      <c r="C8" s="1192"/>
      <c r="D8" s="1188"/>
      <c r="E8" s="1188"/>
      <c r="F8" s="1188"/>
      <c r="G8" s="1188"/>
      <c r="H8" s="69"/>
      <c r="J8" s="754" t="s">
        <v>312</v>
      </c>
      <c r="K8" s="624" t="s">
        <v>60</v>
      </c>
      <c r="M8" s="67"/>
      <c r="BA8" s="395" t="s">
        <v>345</v>
      </c>
    </row>
    <row r="9" spans="2:53" ht="18.75" customHeight="1" x14ac:dyDescent="0.35">
      <c r="B9" s="735"/>
      <c r="C9" s="757"/>
      <c r="D9" s="626"/>
      <c r="H9" s="69"/>
      <c r="J9"/>
      <c r="M9" s="67"/>
    </row>
    <row r="10" spans="2:53" ht="16.5" customHeight="1" x14ac:dyDescent="0.35">
      <c r="B10" s="1270" t="s">
        <v>243</v>
      </c>
      <c r="C10" s="1271"/>
      <c r="D10" s="72"/>
      <c r="H10" s="65"/>
      <c r="J10" s="754" t="s">
        <v>314</v>
      </c>
      <c r="K10" s="624">
        <v>0</v>
      </c>
      <c r="M10" s="67"/>
    </row>
    <row r="11" spans="2:53" ht="18.75" customHeight="1" thickBot="1" x14ac:dyDescent="0.4">
      <c r="B11" s="238"/>
      <c r="C11" s="76"/>
      <c r="D11" s="77"/>
      <c r="E11" s="78"/>
      <c r="F11" s="78"/>
      <c r="G11" s="78"/>
      <c r="H11" s="78"/>
      <c r="I11" s="190"/>
      <c r="J11" s="191"/>
      <c r="K11" s="191"/>
      <c r="L11" s="191"/>
      <c r="M11" s="79"/>
      <c r="N11" s="102"/>
      <c r="Q11" s="395"/>
      <c r="R11" s="395"/>
      <c r="S11" s="395"/>
      <c r="T11" s="395"/>
      <c r="U11" s="395"/>
      <c r="V11" s="395"/>
      <c r="W11" s="395"/>
      <c r="X11" s="395"/>
      <c r="Y11" s="395"/>
      <c r="Z11" s="395"/>
    </row>
    <row r="12" spans="2:53" ht="18.75" customHeight="1" outlineLevel="1" x14ac:dyDescent="0.35">
      <c r="B12" s="507"/>
      <c r="C12" s="625"/>
      <c r="D12" s="163"/>
      <c r="E12" s="163"/>
      <c r="F12" s="163"/>
      <c r="G12" s="163"/>
      <c r="H12" s="141"/>
      <c r="I12" s="171"/>
      <c r="J12" s="171"/>
      <c r="K12" s="141"/>
      <c r="L12" s="162"/>
      <c r="M12" s="248"/>
      <c r="N12" s="102"/>
      <c r="Q12" s="395"/>
      <c r="R12" s="395"/>
      <c r="S12" s="395"/>
      <c r="T12" s="395"/>
      <c r="U12" s="395"/>
      <c r="V12" s="395"/>
      <c r="W12" s="395"/>
      <c r="X12" s="395"/>
      <c r="Y12" s="395"/>
      <c r="Z12" s="395"/>
    </row>
    <row r="13" spans="2:53" ht="18.75" customHeight="1" outlineLevel="1" x14ac:dyDescent="0.35">
      <c r="B13" s="172"/>
      <c r="C13" s="152"/>
      <c r="D13" s="152"/>
      <c r="E13" s="152"/>
      <c r="F13" s="152"/>
      <c r="G13" s="152"/>
      <c r="H13" s="152"/>
      <c r="I13" s="152"/>
      <c r="J13" s="1327" t="s">
        <v>315</v>
      </c>
      <c r="K13" s="1327"/>
      <c r="L13" s="1327"/>
      <c r="M13" s="1328"/>
      <c r="N13" s="102"/>
      <c r="Q13" s="395"/>
      <c r="R13" s="395"/>
      <c r="S13" s="395"/>
      <c r="T13" s="395"/>
      <c r="U13" s="537" t="s">
        <v>341</v>
      </c>
      <c r="V13" s="395"/>
      <c r="W13" s="395"/>
      <c r="X13" s="395"/>
      <c r="Y13" s="395"/>
      <c r="Z13" s="395"/>
    </row>
    <row r="14" spans="2:53" ht="18.75" customHeight="1" outlineLevel="1" x14ac:dyDescent="0.35">
      <c r="B14" s="172"/>
      <c r="C14" s="152"/>
      <c r="D14" s="152"/>
      <c r="E14" s="152"/>
      <c r="F14" s="152"/>
      <c r="G14" s="152"/>
      <c r="H14" s="152"/>
      <c r="I14" s="152"/>
      <c r="J14" s="1245" t="s">
        <v>318</v>
      </c>
      <c r="K14" s="1245"/>
      <c r="L14" s="1245"/>
      <c r="M14" s="1246"/>
      <c r="N14" s="102"/>
      <c r="Q14" s="395"/>
      <c r="R14" s="395"/>
      <c r="S14" s="395"/>
      <c r="T14" s="395"/>
      <c r="U14" s="395"/>
      <c r="V14" s="395"/>
      <c r="W14" s="395"/>
      <c r="X14" s="395"/>
      <c r="Y14" s="395"/>
      <c r="Z14" s="395"/>
    </row>
    <row r="15" spans="2:53" ht="18.75" customHeight="1" outlineLevel="1" x14ac:dyDescent="0.35">
      <c r="B15" s="1218" t="s">
        <v>317</v>
      </c>
      <c r="C15" s="1219"/>
      <c r="D15" s="1247"/>
      <c r="E15" s="1247"/>
      <c r="F15" s="1247"/>
      <c r="G15" s="1222" t="s">
        <v>243</v>
      </c>
      <c r="H15" s="1329"/>
      <c r="I15" s="152"/>
      <c r="J15" s="1245"/>
      <c r="K15" s="1245"/>
      <c r="L15" s="1245"/>
      <c r="M15" s="1246"/>
      <c r="N15" s="102"/>
      <c r="Q15" s="537" t="s">
        <v>239</v>
      </c>
      <c r="R15" s="537"/>
      <c r="S15" s="1258">
        <v>0</v>
      </c>
      <c r="T15" s="1258"/>
      <c r="U15" s="537" t="s">
        <v>343</v>
      </c>
      <c r="V15" s="538">
        <f>IF(V16="yes",X15,0)</f>
        <v>0</v>
      </c>
      <c r="W15" s="395"/>
      <c r="X15" s="539">
        <f>ROUNDDOWN($O$26*0.6/24,2)</f>
        <v>0</v>
      </c>
      <c r="Y15" s="540"/>
      <c r="Z15" s="395"/>
      <c r="BA15" s="537" t="s">
        <v>353</v>
      </c>
    </row>
    <row r="16" spans="2:53" ht="18.75" customHeight="1" outlineLevel="1" x14ac:dyDescent="0.35">
      <c r="B16" s="1220"/>
      <c r="C16" s="1221"/>
      <c r="D16" s="1247"/>
      <c r="E16" s="1247"/>
      <c r="F16" s="1247"/>
      <c r="G16" s="1223"/>
      <c r="H16" s="1330"/>
      <c r="I16" s="152"/>
      <c r="J16" s="1245"/>
      <c r="K16" s="1245"/>
      <c r="L16" s="1245"/>
      <c r="M16" s="1246"/>
      <c r="N16" s="102"/>
      <c r="Q16" s="537" t="s">
        <v>241</v>
      </c>
      <c r="R16" s="537"/>
      <c r="S16" s="1259">
        <v>0</v>
      </c>
      <c r="T16" s="1259"/>
      <c r="U16" s="537" t="s">
        <v>344</v>
      </c>
      <c r="V16" s="541" t="s">
        <v>345</v>
      </c>
      <c r="W16" s="395"/>
      <c r="X16" s="395"/>
      <c r="Y16" s="395"/>
      <c r="Z16" s="395"/>
    </row>
    <row r="17" spans="2:53" ht="18.75" customHeight="1" outlineLevel="1" x14ac:dyDescent="0.35">
      <c r="B17" s="1228" t="s">
        <v>319</v>
      </c>
      <c r="C17" s="1229"/>
      <c r="D17" s="1247"/>
      <c r="E17" s="1247"/>
      <c r="F17" s="1247"/>
      <c r="G17" s="1224"/>
      <c r="H17" s="1331"/>
      <c r="I17" s="152"/>
      <c r="J17" s="1245"/>
      <c r="K17" s="1245"/>
      <c r="L17" s="1245"/>
      <c r="M17" s="1246"/>
      <c r="N17" s="102"/>
      <c r="Q17" s="542"/>
      <c r="R17" s="537"/>
      <c r="S17" s="537"/>
      <c r="T17" s="395"/>
      <c r="U17" s="395"/>
      <c r="V17" s="395"/>
      <c r="W17" s="395"/>
      <c r="X17" s="395"/>
      <c r="Y17" s="395"/>
      <c r="Z17" s="395"/>
      <c r="BA17" s="197" t="s">
        <v>351</v>
      </c>
    </row>
    <row r="18" spans="2:53" ht="18.75" customHeight="1" outlineLevel="1" x14ac:dyDescent="0.35">
      <c r="B18" s="172"/>
      <c r="C18" s="152"/>
      <c r="D18" s="152"/>
      <c r="E18" s="152"/>
      <c r="F18" s="152"/>
      <c r="G18" s="152"/>
      <c r="H18" s="152"/>
      <c r="I18" s="152"/>
      <c r="J18" s="1245"/>
      <c r="K18" s="1245"/>
      <c r="L18" s="1245"/>
      <c r="M18" s="1246"/>
      <c r="N18" s="102"/>
      <c r="Q18" s="537" t="s">
        <v>348</v>
      </c>
      <c r="R18" s="537"/>
      <c r="S18" s="1260"/>
      <c r="T18" s="1260"/>
      <c r="U18" s="537" t="s">
        <v>349</v>
      </c>
      <c r="V18" s="543">
        <v>45839</v>
      </c>
      <c r="W18" s="395"/>
      <c r="X18" s="395"/>
      <c r="Y18" s="395"/>
      <c r="Z18" s="395"/>
      <c r="BA18" s="197" t="s">
        <v>354</v>
      </c>
    </row>
    <row r="19" spans="2:53" ht="18.75" customHeight="1" outlineLevel="1" x14ac:dyDescent="0.35">
      <c r="B19" s="172"/>
      <c r="C19" s="152"/>
      <c r="D19" s="152"/>
      <c r="E19" s="152"/>
      <c r="F19" s="152"/>
      <c r="G19" s="152"/>
      <c r="H19" s="152"/>
      <c r="I19" s="152"/>
      <c r="J19" s="1245"/>
      <c r="K19" s="1245"/>
      <c r="L19" s="1245"/>
      <c r="M19" s="1246"/>
      <c r="N19" s="102"/>
      <c r="Q19" s="537" t="s">
        <v>350</v>
      </c>
      <c r="R19" s="537"/>
      <c r="S19" s="1261"/>
      <c r="T19" s="1261"/>
      <c r="U19" s="537" t="s">
        <v>314</v>
      </c>
      <c r="V19" s="541" t="s">
        <v>351</v>
      </c>
      <c r="W19" s="395"/>
      <c r="X19" s="395"/>
      <c r="Y19" s="395"/>
      <c r="Z19" s="395"/>
      <c r="BA19" s="197" t="s">
        <v>355</v>
      </c>
    </row>
    <row r="20" spans="2:53" ht="18.75" customHeight="1" outlineLevel="1" x14ac:dyDescent="0.35">
      <c r="B20" s="62"/>
      <c r="C20" s="71"/>
      <c r="D20" s="74"/>
      <c r="E20" s="65"/>
      <c r="F20" s="65"/>
      <c r="G20" s="65"/>
      <c r="H20" s="65"/>
      <c r="I20" s="73"/>
      <c r="J20" s="1245"/>
      <c r="K20" s="1245"/>
      <c r="L20" s="1245"/>
      <c r="M20" s="1246"/>
      <c r="N20" s="102"/>
      <c r="BA20" s="197" t="s">
        <v>356</v>
      </c>
    </row>
    <row r="21" spans="2:53" ht="18.75" customHeight="1" outlineLevel="1" x14ac:dyDescent="0.35">
      <c r="B21" s="62"/>
      <c r="C21" s="71"/>
      <c r="D21" s="74"/>
      <c r="E21" s="65"/>
      <c r="F21" s="65"/>
      <c r="G21" s="65"/>
      <c r="H21" s="65"/>
      <c r="I21" s="73"/>
      <c r="J21" s="1245"/>
      <c r="K21" s="1245"/>
      <c r="L21" s="1245"/>
      <c r="M21" s="1246"/>
      <c r="N21" s="102"/>
      <c r="BA21" s="197" t="s">
        <v>359</v>
      </c>
    </row>
    <row r="22" spans="2:53" ht="18.75" customHeight="1" thickBot="1" x14ac:dyDescent="0.4">
      <c r="B22" s="238"/>
      <c r="C22" s="76"/>
      <c r="D22" s="77"/>
      <c r="E22" s="78"/>
      <c r="F22" s="78"/>
      <c r="G22" s="78"/>
      <c r="H22" s="78"/>
      <c r="I22" s="190"/>
      <c r="J22" s="191"/>
      <c r="K22" s="191"/>
      <c r="L22" s="191"/>
      <c r="M22" s="79"/>
      <c r="N22" s="102"/>
      <c r="BA22" s="197" t="s">
        <v>360</v>
      </c>
    </row>
    <row r="23" spans="2:53" ht="18.75" customHeight="1" outlineLevel="1" thickBot="1" x14ac:dyDescent="0.4">
      <c r="B23" s="1171" t="s">
        <v>245</v>
      </c>
      <c r="C23" s="1172"/>
      <c r="D23" s="1172"/>
      <c r="E23" s="1172"/>
      <c r="F23" s="1172"/>
      <c r="G23" s="1172"/>
      <c r="H23" s="1172"/>
      <c r="I23" s="1172"/>
      <c r="J23" s="1172"/>
      <c r="K23" s="1172"/>
      <c r="L23" s="1172"/>
      <c r="M23" s="1173"/>
      <c r="N23" s="102"/>
      <c r="Q23" s="395" t="s">
        <v>421</v>
      </c>
      <c r="BA23" s="197" t="s">
        <v>361</v>
      </c>
    </row>
    <row r="24" spans="2:53" ht="18.75" customHeight="1" outlineLevel="1" x14ac:dyDescent="0.35">
      <c r="B24" s="853"/>
      <c r="C24" s="854"/>
      <c r="D24" s="855"/>
      <c r="E24" s="854"/>
      <c r="F24" s="774"/>
      <c r="G24" s="774"/>
      <c r="H24" s="774"/>
      <c r="I24" s="856"/>
      <c r="J24" s="857"/>
      <c r="K24" s="857"/>
      <c r="L24" s="857"/>
      <c r="M24" s="777"/>
      <c r="N24" s="102"/>
      <c r="BA24" s="197" t="s">
        <v>362</v>
      </c>
    </row>
    <row r="25" spans="2:53" ht="18.75" customHeight="1" outlineLevel="1" thickBot="1" x14ac:dyDescent="0.4">
      <c r="B25" s="729"/>
      <c r="C25"/>
      <c r="D25"/>
      <c r="E25"/>
      <c r="F25"/>
      <c r="G25" s="809"/>
      <c r="H25" s="859"/>
      <c r="I25" s="859"/>
      <c r="J25" s="711"/>
      <c r="K25" s="711"/>
      <c r="L25" s="711"/>
      <c r="M25" s="898"/>
      <c r="N25" s="102"/>
      <c r="Q25" s="1332" t="s">
        <v>248</v>
      </c>
      <c r="R25" s="615"/>
      <c r="S25" s="615"/>
      <c r="T25" s="615"/>
      <c r="BA25" s="197" t="s">
        <v>363</v>
      </c>
    </row>
    <row r="26" spans="2:53" ht="26.5" customHeight="1" outlineLevel="1" thickBot="1" x14ac:dyDescent="0.4">
      <c r="B26" s="729"/>
      <c r="C26" s="861" t="s">
        <v>250</v>
      </c>
      <c r="D26" s="699" t="s">
        <v>246</v>
      </c>
      <c r="E26" s="647" t="s">
        <v>247</v>
      </c>
      <c r="F26"/>
      <c r="G26" s="1252" t="s">
        <v>248</v>
      </c>
      <c r="H26" s="1253"/>
      <c r="I26" s="948"/>
      <c r="J26" s="1032" t="s">
        <v>249</v>
      </c>
      <c r="K26" s="1032"/>
      <c r="L26" s="1032"/>
      <c r="M26" s="898"/>
      <c r="Q26" s="1333"/>
      <c r="R26" s="615" t="s">
        <v>252</v>
      </c>
      <c r="S26" s="615" t="s">
        <v>323</v>
      </c>
      <c r="T26" s="135" t="s">
        <v>324</v>
      </c>
      <c r="BA26" s="197" t="s">
        <v>365</v>
      </c>
    </row>
    <row r="27" spans="2:53" ht="34" customHeight="1" outlineLevel="1" thickBot="1" x14ac:dyDescent="0.4">
      <c r="B27" s="729"/>
      <c r="C27" s="864" t="str" cm="1">
        <f t="array" ref="C27">IF(IFERROR(INDEX($B$47:$B$1702,MATCH(0,COUNTIF($C$26:C26,$B$47:$B$1702),0)),"")=0,"",IFERROR(INDEX($B$47:$B$1702,MATCH(0,COUNTIF($C$26:C26,$B$47:$B$1702),0)),""))</f>
        <v/>
      </c>
      <c r="D27" s="865">
        <f t="shared" ref="D27:D39" si="0">SUMIF($B$47:$B$1702,$C27,J$47:J$1702)</f>
        <v>0</v>
      </c>
      <c r="E27" s="865">
        <f t="shared" ref="E27:E39" si="1">SUMIF($B$47:$B$1702,$C27,K$47:K$1702)</f>
        <v>0</v>
      </c>
      <c r="F27"/>
      <c r="G27" s="866" t="s">
        <v>422</v>
      </c>
      <c r="H27" s="867" t="s">
        <v>252</v>
      </c>
      <c r="I27"/>
      <c r="J27" s="1032" t="s">
        <v>253</v>
      </c>
      <c r="K27" s="1033" t="s">
        <v>254</v>
      </c>
      <c r="L27" s="1033" t="s">
        <v>255</v>
      </c>
      <c r="M27" s="898"/>
      <c r="Q27" s="544" t="s">
        <v>256</v>
      </c>
      <c r="R27" s="563">
        <f>H28*$G$32</f>
        <v>0</v>
      </c>
      <c r="S27" s="546">
        <f>R27-S28</f>
        <v>0</v>
      </c>
      <c r="T27" s="547"/>
      <c r="BA27" s="197" t="s">
        <v>366</v>
      </c>
    </row>
    <row r="28" spans="2:53" ht="18.75" customHeight="1" outlineLevel="1" x14ac:dyDescent="0.35">
      <c r="B28" s="729"/>
      <c r="C28" s="864" t="str" cm="1">
        <f t="array" ref="C28">IF(IFERROR(INDEX($B$47:$B$1702,MATCH(0,COUNTIF($C$26:C27,$B$47:$B$1702),0)),"")=0,"",IFERROR(INDEX($B$47:$B$1702,MATCH(0,COUNTIF($C$26:C27,$B$47:$B$1702),0)),""))</f>
        <v/>
      </c>
      <c r="D28" s="865">
        <f t="shared" si="0"/>
        <v>0</v>
      </c>
      <c r="E28" s="865">
        <f t="shared" si="1"/>
        <v>0</v>
      </c>
      <c r="F28"/>
      <c r="G28" s="868" t="s">
        <v>256</v>
      </c>
      <c r="H28" s="869">
        <f>SUM($J$47:$J$1702)-H30-H29</f>
        <v>0</v>
      </c>
      <c r="I28"/>
      <c r="J28" s="1032"/>
      <c r="K28" s="1033"/>
      <c r="L28" s="1033"/>
      <c r="M28" s="898"/>
      <c r="Q28" s="544"/>
      <c r="R28" s="545"/>
      <c r="S28" s="548">
        <v>0</v>
      </c>
      <c r="T28" s="547"/>
      <c r="BA28" s="197" t="s">
        <v>367</v>
      </c>
    </row>
    <row r="29" spans="2:53" ht="18.75" customHeight="1" outlineLevel="1" x14ac:dyDescent="0.35">
      <c r="B29" s="729"/>
      <c r="C29" s="864" t="str" cm="1">
        <f t="array" ref="C29">IF(IFERROR(INDEX($B$47:$B$1702,MATCH(0,COUNTIF($C$26:C28,$B$47:$B$1702),0)),"")=0,"",IFERROR(INDEX($B$47:$B$1702,MATCH(0,COUNTIF($C$26:C28,$B$47:$B$1702),0)),""))</f>
        <v/>
      </c>
      <c r="D29" s="865">
        <f t="shared" si="0"/>
        <v>0</v>
      </c>
      <c r="E29" s="865">
        <f t="shared" si="1"/>
        <v>0</v>
      </c>
      <c r="F29"/>
      <c r="G29" s="870" t="s">
        <v>423</v>
      </c>
      <c r="H29" s="871">
        <f>SUMIFS($J$47:$J$1702,$D$47:$D$1702,$D$45)+SUMIFS($J$47:$J$1702,$D$47:$D$1702,$D$45-1)</f>
        <v>0</v>
      </c>
      <c r="I29"/>
      <c r="J29" s="107"/>
      <c r="K29" s="158"/>
      <c r="L29" s="747">
        <f>K29</f>
        <v>0</v>
      </c>
      <c r="M29" s="898"/>
      <c r="Q29" s="544" t="s">
        <v>257</v>
      </c>
      <c r="R29" s="563">
        <f>H29*$G$32</f>
        <v>0</v>
      </c>
      <c r="S29" s="549">
        <f>R29</f>
        <v>0</v>
      </c>
      <c r="T29" s="547">
        <v>59205000</v>
      </c>
      <c r="BA29" s="197" t="s">
        <v>368</v>
      </c>
    </row>
    <row r="30" spans="2:53" ht="18.75" customHeight="1" outlineLevel="1" thickBot="1" x14ac:dyDescent="0.4">
      <c r="B30" s="729"/>
      <c r="C30" s="864" t="str" cm="1">
        <f t="array" ref="C30">IF(IFERROR(INDEX($B$47:$B$1702,MATCH(0,COUNTIF($C$26:C29,$B$47:$B$1702),0)),"")=0,"",IFERROR(INDEX($B$47:$B$1702,MATCH(0,COUNTIF($C$26:C29,$B$47:$B$1702),0)),""))</f>
        <v/>
      </c>
      <c r="D30" s="865">
        <f t="shared" si="0"/>
        <v>0</v>
      </c>
      <c r="E30" s="865">
        <f t="shared" si="1"/>
        <v>0</v>
      </c>
      <c r="F30"/>
      <c r="G30" s="872" t="s">
        <v>258</v>
      </c>
      <c r="H30" s="871">
        <f>SUMIFS($J$47:$J$1702,$C$47:$C$1702,$G$30,$D$47:$D$1702,"")</f>
        <v>0</v>
      </c>
      <c r="I30"/>
      <c r="J30" s="107"/>
      <c r="K30" s="156"/>
      <c r="L30" s="747" t="str">
        <f>IF(ISBLANK(K30),"",L29+K30)</f>
        <v/>
      </c>
      <c r="M30" s="898"/>
      <c r="Q30" s="544" t="s">
        <v>258</v>
      </c>
      <c r="R30" s="563">
        <f>H30*$G$32</f>
        <v>0</v>
      </c>
      <c r="S30" s="549">
        <f>R30</f>
        <v>0</v>
      </c>
      <c r="T30" s="547">
        <v>59203020</v>
      </c>
      <c r="BA30" s="197" t="s">
        <v>366</v>
      </c>
    </row>
    <row r="31" spans="2:53" ht="18.75" customHeight="1" outlineLevel="1" thickBot="1" x14ac:dyDescent="0.4">
      <c r="B31" s="729"/>
      <c r="C31" s="864" t="str" cm="1">
        <f t="array" ref="C31">IF(IFERROR(INDEX($B$47:$B$1702,MATCH(0,COUNTIF($C$26:C30,$B$47:$B$1702),0)),"")=0,"",IFERROR(INDEX($B$47:$B$1702,MATCH(0,COUNTIF($C$26:C30,$B$47:$B$1702),0)),""))</f>
        <v/>
      </c>
      <c r="D31" s="865">
        <f>SUMIF($B$47:$B$1702,$C31,J$47:J$1702)</f>
        <v>0</v>
      </c>
      <c r="E31" s="865">
        <f t="shared" si="1"/>
        <v>0</v>
      </c>
      <c r="F31"/>
      <c r="G31" s="873" t="s">
        <v>281</v>
      </c>
      <c r="H31" s="874">
        <f>SUM(H28:H30)</f>
        <v>0</v>
      </c>
      <c r="I31"/>
      <c r="J31" s="107"/>
      <c r="K31" s="156"/>
      <c r="L31" s="747" t="str">
        <f>IF(ISBLANK(K31),"",L30+K31)</f>
        <v/>
      </c>
      <c r="M31" s="898"/>
      <c r="Q31" s="181" t="s">
        <v>259</v>
      </c>
      <c r="R31" s="566">
        <f>SUM(R27:R30)</f>
        <v>0</v>
      </c>
      <c r="S31" s="566">
        <f>SUM(S27:S30)</f>
        <v>0</v>
      </c>
      <c r="T31" s="550"/>
      <c r="BA31" s="197" t="s">
        <v>367</v>
      </c>
    </row>
    <row r="32" spans="2:53" ht="18.75" customHeight="1" outlineLevel="1" x14ac:dyDescent="0.35">
      <c r="B32" s="729"/>
      <c r="C32" s="864" t="str" cm="1">
        <f t="array" ref="C32">IF(IFERROR(INDEX($B$47:$B$1702,MATCH(0,COUNTIF($C$26:C31,$B$47:$B$1702),0)),"")=0,"",IFERROR(INDEX($B$47:$B$1702,MATCH(0,COUNTIF($C$26:C31,$B$47:$B$1702),0)),""))</f>
        <v/>
      </c>
      <c r="D32" s="865">
        <f t="shared" si="0"/>
        <v>0</v>
      </c>
      <c r="E32" s="865">
        <f t="shared" si="1"/>
        <v>0</v>
      </c>
      <c r="F32"/>
      <c r="G32" s="339"/>
      <c r="H32" s="643">
        <f>G32*H31</f>
        <v>0</v>
      </c>
      <c r="I32"/>
      <c r="J32" s="107"/>
      <c r="K32" s="156"/>
      <c r="L32" s="747" t="str">
        <f>IF(ISBLANK(K32),"",L31+K32)</f>
        <v/>
      </c>
      <c r="M32" s="898"/>
      <c r="BA32" s="197" t="s">
        <v>368</v>
      </c>
    </row>
    <row r="33" spans="2:56" ht="18.75" customHeight="1" outlineLevel="1" x14ac:dyDescent="0.35">
      <c r="B33" s="729"/>
      <c r="C33" s="864" t="str" cm="1">
        <f t="array" ref="C33">IF(IFERROR(INDEX($B$47:$B$1702,MATCH(0,COUNTIF($C$26:C32,$B$47:$B$1702),0)),"")=0,"",IFERROR(INDEX($B$47:$B$1702,MATCH(0,COUNTIF($C$26:C32,$B$47:$B$1702),0)),""))</f>
        <v/>
      </c>
      <c r="D33" s="865">
        <f t="shared" si="0"/>
        <v>0</v>
      </c>
      <c r="E33" s="865">
        <f t="shared" si="1"/>
        <v>0</v>
      </c>
      <c r="F33"/>
      <c r="G33" s="875"/>
      <c r="H33" s="859"/>
      <c r="I33" s="859"/>
      <c r="J33" s="107"/>
      <c r="K33" s="156"/>
      <c r="L33" s="747" t="str">
        <f t="shared" ref="L33" si="2">IF(ISBLANK(K33),"",L32+K33)</f>
        <v/>
      </c>
      <c r="M33" s="898"/>
      <c r="BA33" s="197" t="s">
        <v>370</v>
      </c>
    </row>
    <row r="34" spans="2:56" ht="18.75" customHeight="1" outlineLevel="1" x14ac:dyDescent="0.35">
      <c r="B34" s="729"/>
      <c r="C34" s="864" t="str" cm="1">
        <f t="array" ref="C34">IF(IFERROR(INDEX($B$47:$B$1702,MATCH(0,COUNTIF($C$26:C33,$B$47:$B$1702),0)),"")=0,"",IFERROR(INDEX($B$47:$B$1702,MATCH(0,COUNTIF($C$26:C33,$B$47:$B$1702),0)),""))</f>
        <v/>
      </c>
      <c r="D34" s="865">
        <f t="shared" si="0"/>
        <v>0</v>
      </c>
      <c r="E34" s="865">
        <f t="shared" si="1"/>
        <v>0</v>
      </c>
      <c r="F34"/>
      <c r="G34" s="875"/>
      <c r="H34" s="859"/>
      <c r="I34" s="859"/>
      <c r="J34" s="755"/>
      <c r="K34" s="418"/>
      <c r="L34" s="817"/>
      <c r="M34" s="898"/>
      <c r="BA34" s="395" t="s">
        <v>371</v>
      </c>
    </row>
    <row r="35" spans="2:56" ht="18.75" customHeight="1" outlineLevel="1" thickBot="1" x14ac:dyDescent="0.4">
      <c r="B35" s="729"/>
      <c r="C35" s="864" t="str" cm="1">
        <f t="array" ref="C35">IF(IFERROR(INDEX($B$47:$B$1702,MATCH(0,COUNTIF($C$26:C34,$B$47:$B$1702),0)),"")=0,"",IFERROR(INDEX($B$47:$B$1702,MATCH(0,COUNTIF($C$26:C34,$B$47:$B$1702),0)),""))</f>
        <v/>
      </c>
      <c r="D35" s="865">
        <f t="shared" si="0"/>
        <v>0</v>
      </c>
      <c r="E35" s="865">
        <f t="shared" si="1"/>
        <v>0</v>
      </c>
      <c r="F35"/>
      <c r="G35" s="875"/>
      <c r="H35" s="859"/>
      <c r="I35" s="859"/>
      <c r="J35"/>
      <c r="K35"/>
      <c r="L35"/>
      <c r="M35" s="898"/>
      <c r="Q35" s="613" t="s">
        <v>260</v>
      </c>
      <c r="R35" s="627"/>
      <c r="S35" s="627"/>
      <c r="T35" s="614"/>
    </row>
    <row r="36" spans="2:56" ht="18.75" customHeight="1" outlineLevel="1" thickBot="1" x14ac:dyDescent="0.4">
      <c r="B36" s="729"/>
      <c r="C36" s="864" t="str" cm="1">
        <f t="array" ref="C36">IF(IFERROR(INDEX($B$47:$B$1702,MATCH(0,COUNTIF($C$26:C35,$B$47:$B$1702),0)),"")=0,"",IFERROR(INDEX($B$47:$B$1702,MATCH(0,COUNTIF($C$26:C35,$B$47:$B$1702),0)),""))</f>
        <v/>
      </c>
      <c r="D36" s="865">
        <f t="shared" si="0"/>
        <v>0</v>
      </c>
      <c r="E36" s="865">
        <f t="shared" si="1"/>
        <v>0</v>
      </c>
      <c r="F36"/>
      <c r="G36" s="1254" t="s">
        <v>260</v>
      </c>
      <c r="H36" s="1255"/>
      <c r="I36" s="948"/>
      <c r="J36" s="1027" t="s">
        <v>261</v>
      </c>
      <c r="K36" s="1027"/>
      <c r="L36" s="1027"/>
      <c r="M36" s="898"/>
      <c r="Q36" s="628"/>
      <c r="R36" s="612" t="s">
        <v>252</v>
      </c>
      <c r="S36" s="612" t="s">
        <v>323</v>
      </c>
      <c r="T36" s="612" t="s">
        <v>324</v>
      </c>
      <c r="BA36" s="537" t="s">
        <v>372</v>
      </c>
    </row>
    <row r="37" spans="2:56" ht="33.65" customHeight="1" outlineLevel="1" thickBot="1" x14ac:dyDescent="0.4">
      <c r="B37" s="729"/>
      <c r="C37" s="864" t="str" cm="1">
        <f t="array" ref="C37">IF(IFERROR(INDEX($B$47:$B$1702,MATCH(0,COUNTIF($C$26:C36,$B$47:$B$1702),0)),"")=0,"",IFERROR(INDEX($B$47:$B$1702,MATCH(0,COUNTIF($C$26:C36,$B$47:$B$1702),0)),""))</f>
        <v/>
      </c>
      <c r="D37" s="865">
        <f t="shared" si="0"/>
        <v>0</v>
      </c>
      <c r="E37" s="865">
        <f t="shared" si="1"/>
        <v>0</v>
      </c>
      <c r="F37"/>
      <c r="G37" s="876" t="s">
        <v>422</v>
      </c>
      <c r="H37" s="876" t="s">
        <v>252</v>
      </c>
      <c r="I37"/>
      <c r="J37" s="1058" t="s">
        <v>253</v>
      </c>
      <c r="K37" s="1179" t="s">
        <v>254</v>
      </c>
      <c r="L37" s="1179" t="s">
        <v>255</v>
      </c>
      <c r="M37" s="898"/>
      <c r="Q37" s="628"/>
      <c r="R37" s="612"/>
      <c r="S37" s="612"/>
      <c r="T37" s="612"/>
    </row>
    <row r="38" spans="2:56" ht="18.75" customHeight="1" outlineLevel="1" x14ac:dyDescent="0.35">
      <c r="B38" s="729"/>
      <c r="C38" s="864" t="str" cm="1">
        <f t="array" ref="C38">IF(IFERROR(INDEX($B$47:$B$1702,MATCH(0,COUNTIF($C$26:C37,$B$47:$B$1702),0)),"")=0,"",IFERROR(INDEX($B$47:$B$1702,MATCH(0,COUNTIF($C$26:C37,$B$47:$B$1702),0)),""))</f>
        <v/>
      </c>
      <c r="D38" s="865">
        <f t="shared" si="0"/>
        <v>0</v>
      </c>
      <c r="E38" s="865">
        <f t="shared" si="1"/>
        <v>0</v>
      </c>
      <c r="F38" s="859"/>
      <c r="G38" s="868" t="s">
        <v>256</v>
      </c>
      <c r="H38" s="869">
        <f>SUM($K$47:$K$1702)-H30-H29</f>
        <v>0</v>
      </c>
      <c r="I38"/>
      <c r="J38" s="1059"/>
      <c r="K38" s="1180"/>
      <c r="L38" s="1180"/>
      <c r="M38" s="898"/>
      <c r="Q38" s="544" t="s">
        <v>256</v>
      </c>
      <c r="R38" s="563">
        <f>H38*$G$42</f>
        <v>0</v>
      </c>
      <c r="S38" s="546">
        <f>R38-S39</f>
        <v>0</v>
      </c>
      <c r="T38" s="547"/>
      <c r="BA38" s="395" t="s">
        <v>373</v>
      </c>
    </row>
    <row r="39" spans="2:56" outlineLevel="1" x14ac:dyDescent="0.35">
      <c r="B39" s="729"/>
      <c r="C39" s="864" t="str" cm="1">
        <f t="array" ref="C39">IF(IFERROR(INDEX($B$47:$B$1702,MATCH(0,COUNTIF($C$26:C38,$B$47:$B$1702),0)),"")=0,"",IFERROR(INDEX($B$47:$B$1702,MATCH(0,COUNTIF($C$26:C38,$B$47:$B$1702),0)),""))</f>
        <v/>
      </c>
      <c r="D39" s="865">
        <f t="shared" si="0"/>
        <v>0</v>
      </c>
      <c r="E39" s="865">
        <f t="shared" si="1"/>
        <v>0</v>
      </c>
      <c r="F39" s="859"/>
      <c r="G39" s="870" t="s">
        <v>423</v>
      </c>
      <c r="H39" s="871">
        <f>SUMIFS($K$47:$K$1702,$D$47:$D$1702,$D$45)</f>
        <v>0</v>
      </c>
      <c r="I39"/>
      <c r="J39" s="107"/>
      <c r="K39" s="158"/>
      <c r="L39" s="747">
        <f>K39</f>
        <v>0</v>
      </c>
      <c r="M39" s="898"/>
      <c r="Q39" s="544"/>
      <c r="R39" s="545"/>
      <c r="S39" s="548">
        <v>0</v>
      </c>
      <c r="T39" s="547"/>
      <c r="BA39" s="395" t="s">
        <v>374</v>
      </c>
    </row>
    <row r="40" spans="2:56" ht="18.75" customHeight="1" outlineLevel="1" thickBot="1" x14ac:dyDescent="0.4">
      <c r="B40" s="729"/>
      <c r="C40" s="877" t="s">
        <v>424</v>
      </c>
      <c r="D40" s="878">
        <f>SUM(D27:D39)</f>
        <v>0</v>
      </c>
      <c r="E40" s="878">
        <f>SUM(E27:E39)</f>
        <v>0</v>
      </c>
      <c r="F40" s="859"/>
      <c r="G40" s="872" t="s">
        <v>258</v>
      </c>
      <c r="H40" s="871">
        <f>SUMIFS($K$47:$K$1702,$C$47:$C$1702,$G$30,$D$47:$D$1702,"&lt;&gt;"&amp;D45)</f>
        <v>0</v>
      </c>
      <c r="I40"/>
      <c r="J40" s="107"/>
      <c r="K40" s="156"/>
      <c r="L40" s="747" t="str">
        <f>IF(ISBLANK(K40),"",L39+K40)</f>
        <v/>
      </c>
      <c r="M40" s="898"/>
      <c r="Q40" s="544" t="s">
        <v>257</v>
      </c>
      <c r="R40" s="563">
        <f>H39*$G$42</f>
        <v>0</v>
      </c>
      <c r="S40" s="549">
        <f>R40</f>
        <v>0</v>
      </c>
      <c r="T40" s="547">
        <v>59205000</v>
      </c>
      <c r="BA40" s="395" t="s">
        <v>375</v>
      </c>
    </row>
    <row r="41" spans="2:56" ht="18.75" customHeight="1" outlineLevel="1" thickBot="1" x14ac:dyDescent="0.4">
      <c r="B41" s="729"/>
      <c r="C41" s="879"/>
      <c r="D41" s="859"/>
      <c r="E41" s="859"/>
      <c r="F41" s="859"/>
      <c r="G41" s="873" t="s">
        <v>281</v>
      </c>
      <c r="H41" s="874">
        <f>SUM(H38:H40)</f>
        <v>0</v>
      </c>
      <c r="I41"/>
      <c r="J41" s="107"/>
      <c r="K41" s="156"/>
      <c r="L41" s="747" t="str">
        <f>IF(ISBLANK(K41),"",L40+K41)</f>
        <v/>
      </c>
      <c r="M41" s="898"/>
      <c r="N41" s="102"/>
      <c r="Q41" s="544" t="s">
        <v>258</v>
      </c>
      <c r="R41" s="563">
        <f>H40*$G$42</f>
        <v>0</v>
      </c>
      <c r="S41" s="549">
        <f>R41</f>
        <v>0</v>
      </c>
      <c r="T41" s="547">
        <v>59203020</v>
      </c>
      <c r="BA41" s="395" t="s">
        <v>376</v>
      </c>
    </row>
    <row r="42" spans="2:56" ht="18.75" customHeight="1" outlineLevel="1" x14ac:dyDescent="0.35">
      <c r="B42" s="729"/>
      <c r="C42" s="117"/>
      <c r="D42" s="881"/>
      <c r="E42" s="882"/>
      <c r="F42" s="879"/>
      <c r="G42" s="339"/>
      <c r="H42" s="643">
        <f>H41*G42</f>
        <v>0</v>
      </c>
      <c r="I42"/>
      <c r="J42" s="107"/>
      <c r="K42" s="156"/>
      <c r="L42" s="747" t="str">
        <f>IF(ISBLANK(K42),"",L41+K42)</f>
        <v/>
      </c>
      <c r="M42" s="898"/>
      <c r="N42" s="102"/>
      <c r="Q42" s="181" t="s">
        <v>259</v>
      </c>
      <c r="R42" s="566">
        <f>SUM(R38:R41)</f>
        <v>0</v>
      </c>
      <c r="S42" s="566">
        <f t="shared" ref="S42" si="3">SUM(S38:S41)</f>
        <v>0</v>
      </c>
      <c r="T42" s="550"/>
      <c r="BA42" s="395" t="s">
        <v>377</v>
      </c>
    </row>
    <row r="43" spans="2:56" ht="18.75" customHeight="1" outlineLevel="1" thickBot="1" x14ac:dyDescent="0.4">
      <c r="B43" s="884"/>
      <c r="C43" s="885"/>
      <c r="D43" s="886"/>
      <c r="E43" s="885"/>
      <c r="F43" s="796"/>
      <c r="G43" s="796"/>
      <c r="H43" s="796"/>
      <c r="I43" s="887"/>
      <c r="J43" s="888"/>
      <c r="K43" s="888"/>
      <c r="L43" s="888"/>
      <c r="M43" s="926"/>
      <c r="N43" s="102"/>
      <c r="BA43" s="395" t="s">
        <v>378</v>
      </c>
    </row>
    <row r="44" spans="2:56" ht="18.75" customHeight="1" thickBot="1" x14ac:dyDescent="0.4">
      <c r="B44" s="1171"/>
      <c r="C44" s="1172"/>
      <c r="D44" s="1172"/>
      <c r="E44" s="1172"/>
      <c r="F44" s="1172"/>
      <c r="G44" s="1172"/>
      <c r="H44" s="1172"/>
      <c r="I44" s="1172"/>
      <c r="J44" s="1172"/>
      <c r="K44" s="1172"/>
      <c r="L44" s="1306"/>
      <c r="M44" s="1363"/>
      <c r="N44" s="102"/>
    </row>
    <row r="45" spans="2:56" ht="32.15" customHeight="1" thickBot="1" x14ac:dyDescent="0.4">
      <c r="B45" s="1354" t="s">
        <v>237</v>
      </c>
      <c r="C45" s="1355"/>
      <c r="D45" s="313">
        <v>2027</v>
      </c>
      <c r="J45" s="949" t="s">
        <v>248</v>
      </c>
      <c r="K45" s="891" t="s">
        <v>260</v>
      </c>
      <c r="L45" s="207"/>
      <c r="M45" s="208"/>
      <c r="N45" s="536"/>
      <c r="O45" s="537" t="s">
        <v>259</v>
      </c>
      <c r="P45" s="552">
        <f>SUM(P47:P1697)</f>
        <v>0</v>
      </c>
      <c r="Q45" s="552">
        <f>SUM(Q47:Q1697)</f>
        <v>0</v>
      </c>
      <c r="R45" s="552">
        <f>SUM(R47:R1697)</f>
        <v>0</v>
      </c>
      <c r="S45" s="552">
        <f>SUM(S47:S1697)</f>
        <v>0</v>
      </c>
      <c r="T45" s="395"/>
      <c r="U45" s="395"/>
      <c r="V45" s="395"/>
      <c r="W45" s="395"/>
    </row>
    <row r="46" spans="2:56" ht="39.5" thickBot="1" x14ac:dyDescent="0.4">
      <c r="B46" s="766" t="s">
        <v>265</v>
      </c>
      <c r="C46" s="767" t="s">
        <v>266</v>
      </c>
      <c r="D46" s="767" t="s">
        <v>267</v>
      </c>
      <c r="E46" s="835" t="s">
        <v>332</v>
      </c>
      <c r="F46" s="835" t="s">
        <v>268</v>
      </c>
      <c r="G46" s="835" t="s">
        <v>269</v>
      </c>
      <c r="H46" s="835" t="s">
        <v>333</v>
      </c>
      <c r="I46" s="835" t="s">
        <v>334</v>
      </c>
      <c r="J46" s="894" t="s">
        <v>433</v>
      </c>
      <c r="K46" s="770" t="s">
        <v>426</v>
      </c>
      <c r="L46" s="950" t="s">
        <v>271</v>
      </c>
      <c r="M46" s="896" t="s">
        <v>336</v>
      </c>
      <c r="N46" s="536"/>
      <c r="O46" s="554" t="s">
        <v>353</v>
      </c>
      <c r="P46" s="470" t="s">
        <v>337</v>
      </c>
      <c r="Q46" s="470" t="s">
        <v>338</v>
      </c>
      <c r="R46" s="470" t="s">
        <v>381</v>
      </c>
      <c r="S46" s="470" t="s">
        <v>382</v>
      </c>
      <c r="T46" s="395"/>
      <c r="U46" s="470" t="s">
        <v>353</v>
      </c>
      <c r="V46" s="470" t="s">
        <v>383</v>
      </c>
      <c r="W46" s="470" t="s">
        <v>384</v>
      </c>
      <c r="X46" s="1334" t="s">
        <v>271</v>
      </c>
      <c r="Y46" s="1335"/>
      <c r="Z46" s="1336"/>
      <c r="BA46" s="551" t="s">
        <v>324</v>
      </c>
    </row>
    <row r="47" spans="2:56" ht="18" customHeight="1" x14ac:dyDescent="0.35">
      <c r="B47" s="200"/>
      <c r="C47" s="201"/>
      <c r="D47" s="201"/>
      <c r="E47" s="202"/>
      <c r="F47" s="201"/>
      <c r="G47" s="203"/>
      <c r="H47" s="140"/>
      <c r="I47" s="140"/>
      <c r="J47" s="329">
        <v>0</v>
      </c>
      <c r="K47" s="329">
        <v>0</v>
      </c>
      <c r="L47" s="372"/>
      <c r="M47" s="150"/>
      <c r="N47" s="580"/>
      <c r="O47" s="555" t="s">
        <v>351</v>
      </c>
      <c r="P47" s="575">
        <f>J47*$G$32</f>
        <v>0</v>
      </c>
      <c r="Q47" s="575">
        <f>K47*$G$42</f>
        <v>0</v>
      </c>
      <c r="R47" s="575">
        <f>P47-J47</f>
        <v>0</v>
      </c>
      <c r="S47" s="575">
        <f>Q47-K47</f>
        <v>0</v>
      </c>
      <c r="T47" s="275"/>
      <c r="U47" s="576" t="s">
        <v>351</v>
      </c>
      <c r="V47" s="575">
        <f>SUMIF($O$47:$O$1697,U47,$P$47:$P$1697)</f>
        <v>0</v>
      </c>
      <c r="W47" s="575">
        <f>SUMIF($O$47:$O$1697,U47,$Q$47:$Q$1697)</f>
        <v>0</v>
      </c>
      <c r="X47" s="633"/>
      <c r="Y47" s="634"/>
      <c r="Z47" s="635"/>
      <c r="AA47" s="397"/>
      <c r="AB47" s="397"/>
      <c r="AC47" s="397"/>
      <c r="AD47" s="397"/>
      <c r="AE47" s="397"/>
      <c r="AF47" s="397"/>
      <c r="AG47" s="397"/>
      <c r="AH47" s="397"/>
      <c r="AI47" s="397"/>
      <c r="AJ47" s="397"/>
      <c r="AK47" s="397"/>
      <c r="AL47" s="397"/>
      <c r="AM47" s="397"/>
      <c r="AN47" s="397"/>
      <c r="AO47" s="397"/>
      <c r="AP47" s="397"/>
      <c r="AQ47" s="397"/>
      <c r="AR47" s="397"/>
      <c r="AS47" s="397"/>
      <c r="AT47" s="397"/>
      <c r="AU47" s="397"/>
      <c r="AV47" s="397"/>
      <c r="AW47" s="397"/>
      <c r="AX47" s="397"/>
      <c r="AY47" s="397"/>
      <c r="AZ47" s="397"/>
      <c r="BA47" s="553">
        <v>15992056</v>
      </c>
      <c r="BB47" s="397"/>
      <c r="BC47" s="397"/>
      <c r="BD47" s="397"/>
    </row>
    <row r="48" spans="2:56" ht="18" customHeight="1" x14ac:dyDescent="0.35">
      <c r="B48" s="80"/>
      <c r="C48" s="119"/>
      <c r="D48" s="119"/>
      <c r="E48" s="202"/>
      <c r="F48" s="119"/>
      <c r="G48" s="120"/>
      <c r="H48" s="41"/>
      <c r="I48" s="41"/>
      <c r="J48" s="329">
        <v>0</v>
      </c>
      <c r="K48" s="329">
        <v>0</v>
      </c>
      <c r="L48" s="335"/>
      <c r="M48" s="150"/>
      <c r="N48" s="580"/>
      <c r="O48" s="555"/>
      <c r="P48" s="575">
        <f t="shared" ref="P48:P111" si="4">J48*$G$32</f>
        <v>0</v>
      </c>
      <c r="Q48" s="575">
        <f t="shared" ref="Q48:Q111" si="5">K48*$G$42</f>
        <v>0</v>
      </c>
      <c r="R48" s="575">
        <f t="shared" ref="R48:S111" si="6">P48-J48</f>
        <v>0</v>
      </c>
      <c r="S48" s="575">
        <f t="shared" si="6"/>
        <v>0</v>
      </c>
      <c r="T48" s="275"/>
      <c r="U48" s="576" t="s">
        <v>354</v>
      </c>
      <c r="V48" s="575">
        <f t="shared" ref="V48:V63" si="7">SUMIF($O$47:$O$1697,U48,$P$47:$P$1697)</f>
        <v>0</v>
      </c>
      <c r="W48" s="575">
        <f t="shared" ref="W48:W63" si="8">SUMIF($O$47:$O$1697,U48,$Q$47:$Q$1697)</f>
        <v>0</v>
      </c>
      <c r="X48" s="633"/>
      <c r="Y48" s="634"/>
      <c r="Z48" s="635"/>
      <c r="AA48" s="397"/>
      <c r="AB48" s="397"/>
      <c r="AC48" s="397"/>
      <c r="AD48" s="397"/>
      <c r="AE48" s="397"/>
      <c r="AF48" s="397"/>
      <c r="AG48" s="397"/>
      <c r="AH48" s="397"/>
      <c r="AI48" s="397"/>
      <c r="AJ48" s="397"/>
      <c r="AK48" s="397"/>
      <c r="AL48" s="397"/>
      <c r="AM48" s="397"/>
      <c r="AN48" s="397"/>
      <c r="AO48" s="397"/>
      <c r="AP48" s="397"/>
      <c r="AQ48" s="397"/>
      <c r="AR48" s="397"/>
      <c r="AS48" s="397"/>
      <c r="AT48" s="397"/>
      <c r="AU48" s="397"/>
      <c r="AV48" s="397"/>
      <c r="AW48" s="397"/>
      <c r="AX48" s="397"/>
      <c r="AY48" s="397"/>
      <c r="AZ48" s="397"/>
      <c r="BA48" s="553">
        <v>40001426</v>
      </c>
      <c r="BB48" s="397"/>
      <c r="BC48" s="397"/>
      <c r="BD48" s="397"/>
    </row>
    <row r="49" spans="2:56" ht="18" customHeight="1" x14ac:dyDescent="0.35">
      <c r="B49" s="80"/>
      <c r="C49" s="119"/>
      <c r="D49" s="119"/>
      <c r="E49" s="202"/>
      <c r="F49" s="119"/>
      <c r="G49" s="120"/>
      <c r="H49" s="41"/>
      <c r="I49" s="41"/>
      <c r="J49" s="329">
        <v>0</v>
      </c>
      <c r="K49" s="329">
        <v>0</v>
      </c>
      <c r="L49" s="332"/>
      <c r="M49" s="150"/>
      <c r="N49" s="580"/>
      <c r="O49" s="555"/>
      <c r="P49" s="575">
        <f t="shared" si="4"/>
        <v>0</v>
      </c>
      <c r="Q49" s="575">
        <f t="shared" si="5"/>
        <v>0</v>
      </c>
      <c r="R49" s="575">
        <f t="shared" si="6"/>
        <v>0</v>
      </c>
      <c r="S49" s="575">
        <f t="shared" si="6"/>
        <v>0</v>
      </c>
      <c r="T49" s="275"/>
      <c r="U49" s="576" t="s">
        <v>355</v>
      </c>
      <c r="V49" s="575">
        <f t="shared" si="7"/>
        <v>0</v>
      </c>
      <c r="W49" s="575">
        <f t="shared" si="8"/>
        <v>0</v>
      </c>
      <c r="X49" s="633"/>
      <c r="Y49" s="634"/>
      <c r="Z49" s="635"/>
      <c r="AA49" s="397"/>
      <c r="AB49" s="397"/>
      <c r="AC49" s="397"/>
      <c r="AD49" s="397"/>
      <c r="AE49" s="397"/>
      <c r="AF49" s="397"/>
      <c r="AG49" s="397"/>
      <c r="AH49" s="397"/>
      <c r="AI49" s="397"/>
      <c r="AJ49" s="397"/>
      <c r="AK49" s="397"/>
      <c r="AL49" s="397"/>
      <c r="AM49" s="397"/>
      <c r="AN49" s="397"/>
      <c r="AO49" s="397"/>
      <c r="AP49" s="397"/>
      <c r="AQ49" s="397"/>
      <c r="AR49" s="397"/>
      <c r="AS49" s="397"/>
      <c r="AT49" s="397"/>
      <c r="AU49" s="397"/>
      <c r="AV49" s="397"/>
      <c r="AW49" s="397"/>
      <c r="AX49" s="397"/>
      <c r="AY49" s="397"/>
      <c r="AZ49" s="397"/>
      <c r="BA49" s="553">
        <v>41204000</v>
      </c>
      <c r="BB49" s="397"/>
      <c r="BC49" s="397"/>
      <c r="BD49" s="397"/>
    </row>
    <row r="50" spans="2:56" ht="18" customHeight="1" x14ac:dyDescent="0.35">
      <c r="B50" s="80"/>
      <c r="C50" s="119"/>
      <c r="D50" s="119"/>
      <c r="E50" s="202"/>
      <c r="F50" s="119"/>
      <c r="G50" s="120"/>
      <c r="H50" s="41"/>
      <c r="I50" s="41"/>
      <c r="J50" s="329">
        <v>0</v>
      </c>
      <c r="K50" s="329">
        <v>0</v>
      </c>
      <c r="L50" s="332"/>
      <c r="M50" s="150"/>
      <c r="N50" s="580"/>
      <c r="O50" s="555"/>
      <c r="P50" s="575">
        <f t="shared" si="4"/>
        <v>0</v>
      </c>
      <c r="Q50" s="575">
        <f t="shared" si="5"/>
        <v>0</v>
      </c>
      <c r="R50" s="575">
        <f t="shared" si="6"/>
        <v>0</v>
      </c>
      <c r="S50" s="575">
        <f t="shared" si="6"/>
        <v>0</v>
      </c>
      <c r="T50" s="275"/>
      <c r="U50" s="576" t="s">
        <v>356</v>
      </c>
      <c r="V50" s="575">
        <f t="shared" si="7"/>
        <v>0</v>
      </c>
      <c r="W50" s="575">
        <f t="shared" si="8"/>
        <v>0</v>
      </c>
      <c r="X50" s="633"/>
      <c r="Y50" s="634"/>
      <c r="Z50" s="635"/>
      <c r="AA50" s="397"/>
      <c r="AB50" s="397"/>
      <c r="AC50" s="397"/>
      <c r="AD50" s="397"/>
      <c r="AE50" s="397"/>
      <c r="AF50" s="397"/>
      <c r="AG50" s="397"/>
      <c r="AH50" s="397"/>
      <c r="AI50" s="397"/>
      <c r="AJ50" s="397"/>
      <c r="AK50" s="397"/>
      <c r="AL50" s="397"/>
      <c r="AM50" s="397"/>
      <c r="AN50" s="397"/>
      <c r="AO50" s="397"/>
      <c r="AP50" s="397"/>
      <c r="AQ50" s="397"/>
      <c r="AR50" s="397"/>
      <c r="AS50" s="397"/>
      <c r="AT50" s="397"/>
      <c r="AU50" s="397"/>
      <c r="AV50" s="397"/>
      <c r="AW50" s="397"/>
      <c r="AX50" s="397"/>
      <c r="AY50" s="397"/>
      <c r="AZ50" s="397"/>
      <c r="BA50" s="553">
        <v>48000041</v>
      </c>
      <c r="BB50" s="397"/>
      <c r="BC50" s="397"/>
      <c r="BD50" s="397"/>
    </row>
    <row r="51" spans="2:56" ht="18" customHeight="1" x14ac:dyDescent="0.35">
      <c r="B51" s="80"/>
      <c r="C51" s="119"/>
      <c r="D51" s="119"/>
      <c r="E51" s="202"/>
      <c r="F51" s="119"/>
      <c r="G51" s="120"/>
      <c r="H51" s="41"/>
      <c r="I51" s="41"/>
      <c r="J51" s="329">
        <v>0</v>
      </c>
      <c r="K51" s="329">
        <v>0</v>
      </c>
      <c r="L51" s="332"/>
      <c r="M51" s="150"/>
      <c r="N51" s="397"/>
      <c r="O51" s="555"/>
      <c r="P51" s="575">
        <f t="shared" si="4"/>
        <v>0</v>
      </c>
      <c r="Q51" s="575">
        <f t="shared" si="5"/>
        <v>0</v>
      </c>
      <c r="R51" s="575">
        <f t="shared" si="6"/>
        <v>0</v>
      </c>
      <c r="S51" s="575">
        <f t="shared" si="6"/>
        <v>0</v>
      </c>
      <c r="T51" s="275"/>
      <c r="U51" s="576" t="s">
        <v>359</v>
      </c>
      <c r="V51" s="575">
        <f t="shared" si="7"/>
        <v>0</v>
      </c>
      <c r="W51" s="575">
        <f t="shared" si="8"/>
        <v>0</v>
      </c>
      <c r="X51" s="633"/>
      <c r="Y51" s="634"/>
      <c r="Z51" s="635"/>
      <c r="AA51" s="397"/>
      <c r="AB51" s="397"/>
      <c r="AC51" s="397"/>
      <c r="AD51" s="397"/>
      <c r="AE51" s="397"/>
      <c r="AF51" s="397"/>
      <c r="AG51" s="397"/>
      <c r="AH51" s="397"/>
      <c r="AI51" s="397"/>
      <c r="AJ51" s="397"/>
      <c r="AK51" s="397"/>
      <c r="AL51" s="397"/>
      <c r="AM51" s="397"/>
      <c r="AN51" s="397"/>
      <c r="AO51" s="397"/>
      <c r="AP51" s="397"/>
      <c r="AQ51" s="397"/>
      <c r="AR51" s="397"/>
      <c r="AS51" s="397"/>
      <c r="AT51" s="397"/>
      <c r="AU51" s="397"/>
      <c r="AV51" s="397"/>
      <c r="AW51" s="397"/>
      <c r="AX51" s="397"/>
      <c r="AY51" s="397"/>
      <c r="AZ51" s="397"/>
      <c r="BA51" s="553">
        <v>50460000</v>
      </c>
      <c r="BB51" s="397"/>
      <c r="BC51" s="397"/>
      <c r="BD51" s="397"/>
    </row>
    <row r="52" spans="2:56" ht="18" customHeight="1" x14ac:dyDescent="0.35">
      <c r="B52" s="80"/>
      <c r="C52" s="119"/>
      <c r="D52" s="119"/>
      <c r="E52" s="202"/>
      <c r="F52" s="119"/>
      <c r="G52" s="120"/>
      <c r="H52" s="41"/>
      <c r="I52" s="41"/>
      <c r="J52" s="329">
        <v>0</v>
      </c>
      <c r="K52" s="329">
        <v>0</v>
      </c>
      <c r="L52" s="332"/>
      <c r="M52" s="150"/>
      <c r="N52" s="397"/>
      <c r="O52" s="555"/>
      <c r="P52" s="575">
        <f t="shared" si="4"/>
        <v>0</v>
      </c>
      <c r="Q52" s="575">
        <f t="shared" si="5"/>
        <v>0</v>
      </c>
      <c r="R52" s="575">
        <f t="shared" si="6"/>
        <v>0</v>
      </c>
      <c r="S52" s="575">
        <f t="shared" si="6"/>
        <v>0</v>
      </c>
      <c r="T52" s="275"/>
      <c r="U52" s="576" t="s">
        <v>360</v>
      </c>
      <c r="V52" s="575">
        <f t="shared" si="7"/>
        <v>0</v>
      </c>
      <c r="W52" s="575">
        <f t="shared" si="8"/>
        <v>0</v>
      </c>
      <c r="X52" s="633"/>
      <c r="Y52" s="634"/>
      <c r="Z52" s="635"/>
      <c r="AA52" s="397"/>
      <c r="AB52" s="397"/>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397"/>
      <c r="BA52" s="553">
        <v>59112000</v>
      </c>
      <c r="BB52" s="397"/>
      <c r="BC52" s="397"/>
      <c r="BD52" s="397"/>
    </row>
    <row r="53" spans="2:56" ht="18" customHeight="1" x14ac:dyDescent="0.35">
      <c r="B53" s="80"/>
      <c r="C53" s="119"/>
      <c r="D53" s="119"/>
      <c r="E53" s="202"/>
      <c r="F53" s="119"/>
      <c r="G53" s="120"/>
      <c r="H53" s="41"/>
      <c r="I53" s="41"/>
      <c r="J53" s="329">
        <v>0</v>
      </c>
      <c r="K53" s="329">
        <v>0</v>
      </c>
      <c r="L53" s="332"/>
      <c r="M53" s="150"/>
      <c r="N53" s="397"/>
      <c r="O53" s="555"/>
      <c r="P53" s="575">
        <f t="shared" si="4"/>
        <v>0</v>
      </c>
      <c r="Q53" s="575">
        <f t="shared" si="5"/>
        <v>0</v>
      </c>
      <c r="R53" s="575">
        <f t="shared" si="6"/>
        <v>0</v>
      </c>
      <c r="S53" s="575">
        <f t="shared" si="6"/>
        <v>0</v>
      </c>
      <c r="T53" s="553"/>
      <c r="U53" s="576" t="s">
        <v>361</v>
      </c>
      <c r="V53" s="575">
        <f t="shared" si="7"/>
        <v>0</v>
      </c>
      <c r="W53" s="575">
        <f t="shared" si="8"/>
        <v>0</v>
      </c>
      <c r="X53" s="633"/>
      <c r="Y53" s="634"/>
      <c r="Z53" s="635"/>
      <c r="AA53" s="397"/>
      <c r="AB53" s="397"/>
      <c r="AC53" s="397"/>
      <c r="AD53" s="397"/>
      <c r="AE53" s="397"/>
      <c r="AF53" s="397"/>
      <c r="AG53" s="397"/>
      <c r="AH53" s="397"/>
      <c r="AI53" s="397"/>
      <c r="AJ53" s="397"/>
      <c r="AK53" s="397"/>
      <c r="AL53" s="397"/>
      <c r="AM53" s="397"/>
      <c r="AN53" s="397"/>
      <c r="AO53" s="397"/>
      <c r="AP53" s="397"/>
      <c r="AQ53" s="397"/>
      <c r="AR53" s="397"/>
      <c r="AS53" s="397"/>
      <c r="AT53" s="397"/>
      <c r="AU53" s="397"/>
      <c r="AV53" s="397"/>
      <c r="AW53" s="397"/>
      <c r="AX53" s="397"/>
      <c r="AY53" s="397"/>
      <c r="AZ53" s="397"/>
      <c r="BA53" s="553">
        <v>59202000</v>
      </c>
      <c r="BB53" s="397"/>
      <c r="BC53" s="397"/>
      <c r="BD53" s="397"/>
    </row>
    <row r="54" spans="2:56" ht="18" customHeight="1" x14ac:dyDescent="0.35">
      <c r="B54" s="80"/>
      <c r="C54" s="119"/>
      <c r="D54" s="119"/>
      <c r="E54" s="202"/>
      <c r="F54" s="119"/>
      <c r="G54" s="120"/>
      <c r="H54" s="41"/>
      <c r="I54" s="41"/>
      <c r="J54" s="329">
        <v>0</v>
      </c>
      <c r="K54" s="329">
        <v>0</v>
      </c>
      <c r="L54" s="332"/>
      <c r="M54" s="150"/>
      <c r="N54" s="397"/>
      <c r="O54" s="555"/>
      <c r="P54" s="575">
        <f t="shared" si="4"/>
        <v>0</v>
      </c>
      <c r="Q54" s="575">
        <f t="shared" si="5"/>
        <v>0</v>
      </c>
      <c r="R54" s="575">
        <f t="shared" si="6"/>
        <v>0</v>
      </c>
      <c r="S54" s="575">
        <f t="shared" si="6"/>
        <v>0</v>
      </c>
      <c r="T54" s="553"/>
      <c r="U54" s="576" t="s">
        <v>362</v>
      </c>
      <c r="V54" s="575">
        <f t="shared" si="7"/>
        <v>0</v>
      </c>
      <c r="W54" s="575">
        <f t="shared" si="8"/>
        <v>0</v>
      </c>
      <c r="X54" s="633"/>
      <c r="Y54" s="634"/>
      <c r="Z54" s="635"/>
      <c r="AA54" s="397"/>
      <c r="AB54" s="397"/>
      <c r="AC54" s="397"/>
      <c r="AD54" s="397"/>
      <c r="AE54" s="397"/>
      <c r="AF54" s="397"/>
      <c r="AG54" s="397"/>
      <c r="AH54" s="397"/>
      <c r="AI54" s="397"/>
      <c r="AJ54" s="397"/>
      <c r="AK54" s="397"/>
      <c r="AL54" s="397"/>
      <c r="AM54" s="397"/>
      <c r="AN54" s="397"/>
      <c r="AO54" s="397"/>
      <c r="AP54" s="397"/>
      <c r="AQ54" s="397"/>
      <c r="AR54" s="397"/>
      <c r="AS54" s="397"/>
      <c r="AT54" s="397"/>
      <c r="AU54" s="397"/>
      <c r="AV54" s="397"/>
      <c r="AW54" s="397"/>
      <c r="AX54" s="397"/>
      <c r="AY54" s="397"/>
      <c r="AZ54" s="397"/>
      <c r="BA54" s="553">
        <v>59202003</v>
      </c>
      <c r="BB54" s="397"/>
      <c r="BC54" s="397"/>
      <c r="BD54" s="397"/>
    </row>
    <row r="55" spans="2:56" ht="18" customHeight="1" x14ac:dyDescent="0.35">
      <c r="B55" s="80"/>
      <c r="C55" s="119"/>
      <c r="D55" s="119"/>
      <c r="E55" s="202"/>
      <c r="F55" s="119"/>
      <c r="G55" s="120"/>
      <c r="H55" s="41"/>
      <c r="I55" s="41"/>
      <c r="J55" s="329">
        <v>0</v>
      </c>
      <c r="K55" s="329">
        <v>0</v>
      </c>
      <c r="L55" s="332"/>
      <c r="M55" s="150"/>
      <c r="N55" s="397"/>
      <c r="O55" s="555"/>
      <c r="P55" s="575">
        <f t="shared" si="4"/>
        <v>0</v>
      </c>
      <c r="Q55" s="575">
        <f t="shared" si="5"/>
        <v>0</v>
      </c>
      <c r="R55" s="575">
        <f t="shared" si="6"/>
        <v>0</v>
      </c>
      <c r="S55" s="575">
        <f t="shared" si="6"/>
        <v>0</v>
      </c>
      <c r="T55" s="553"/>
      <c r="U55" s="576" t="s">
        <v>363</v>
      </c>
      <c r="V55" s="575">
        <f t="shared" si="7"/>
        <v>0</v>
      </c>
      <c r="W55" s="575">
        <f t="shared" si="8"/>
        <v>0</v>
      </c>
      <c r="X55" s="633"/>
      <c r="Y55" s="634"/>
      <c r="Z55" s="635"/>
      <c r="AA55" s="397"/>
      <c r="AB55" s="397"/>
      <c r="AC55" s="397"/>
      <c r="AD55" s="397"/>
      <c r="AE55" s="397"/>
      <c r="AF55" s="397"/>
      <c r="AG55" s="397"/>
      <c r="AH55" s="397"/>
      <c r="AI55" s="397"/>
      <c r="AJ55" s="397"/>
      <c r="AK55" s="397"/>
      <c r="AL55" s="397"/>
      <c r="AM55" s="397"/>
      <c r="AN55" s="397"/>
      <c r="AO55" s="397"/>
      <c r="AP55" s="397"/>
      <c r="AQ55" s="397"/>
      <c r="AR55" s="397"/>
      <c r="AS55" s="397"/>
      <c r="AT55" s="397"/>
      <c r="AU55" s="397"/>
      <c r="AV55" s="397"/>
      <c r="AW55" s="397"/>
      <c r="AX55" s="397"/>
      <c r="AY55" s="397"/>
      <c r="AZ55" s="397"/>
      <c r="BA55" s="553">
        <v>59202025</v>
      </c>
      <c r="BB55" s="397"/>
      <c r="BC55" s="397"/>
      <c r="BD55" s="397"/>
    </row>
    <row r="56" spans="2:56" ht="18" customHeight="1" x14ac:dyDescent="0.35">
      <c r="B56" s="80"/>
      <c r="C56" s="119"/>
      <c r="D56" s="119"/>
      <c r="E56" s="202"/>
      <c r="F56" s="119"/>
      <c r="G56" s="120"/>
      <c r="H56" s="41"/>
      <c r="I56" s="41"/>
      <c r="J56" s="329">
        <v>0</v>
      </c>
      <c r="K56" s="329">
        <v>0</v>
      </c>
      <c r="L56" s="332"/>
      <c r="M56" s="150"/>
      <c r="N56" s="397"/>
      <c r="O56" s="555"/>
      <c r="P56" s="575">
        <f t="shared" si="4"/>
        <v>0</v>
      </c>
      <c r="Q56" s="575">
        <f t="shared" si="5"/>
        <v>0</v>
      </c>
      <c r="R56" s="575">
        <f t="shared" si="6"/>
        <v>0</v>
      </c>
      <c r="S56" s="575">
        <f t="shared" si="6"/>
        <v>0</v>
      </c>
      <c r="T56" s="553"/>
      <c r="U56" s="576" t="s">
        <v>365</v>
      </c>
      <c r="V56" s="575">
        <f t="shared" si="7"/>
        <v>0</v>
      </c>
      <c r="W56" s="575">
        <f t="shared" si="8"/>
        <v>0</v>
      </c>
      <c r="X56" s="633"/>
      <c r="Y56" s="634"/>
      <c r="Z56" s="635"/>
      <c r="AA56" s="397"/>
      <c r="AB56" s="397"/>
      <c r="AC56" s="397"/>
      <c r="AD56" s="397"/>
      <c r="AE56" s="397"/>
      <c r="AF56" s="397"/>
      <c r="AG56" s="397"/>
      <c r="AH56" s="397"/>
      <c r="AI56" s="397"/>
      <c r="AJ56" s="397"/>
      <c r="AK56" s="397"/>
      <c r="AL56" s="397"/>
      <c r="AM56" s="397"/>
      <c r="AN56" s="397"/>
      <c r="AO56" s="397"/>
      <c r="AP56" s="397"/>
      <c r="AQ56" s="397"/>
      <c r="AR56" s="397"/>
      <c r="AS56" s="397"/>
      <c r="AT56" s="397"/>
      <c r="AU56" s="397"/>
      <c r="AV56" s="397"/>
      <c r="AW56" s="397"/>
      <c r="AX56" s="397"/>
      <c r="AY56" s="397"/>
      <c r="AZ56" s="397"/>
      <c r="BA56" s="553">
        <v>59203000</v>
      </c>
      <c r="BB56" s="397"/>
      <c r="BC56" s="397"/>
      <c r="BD56" s="397"/>
    </row>
    <row r="57" spans="2:56" ht="18" customHeight="1" x14ac:dyDescent="0.35">
      <c r="B57" s="80"/>
      <c r="C57" s="119"/>
      <c r="D57" s="119"/>
      <c r="E57" s="202"/>
      <c r="F57" s="119"/>
      <c r="G57" s="120"/>
      <c r="H57" s="41"/>
      <c r="I57" s="41"/>
      <c r="J57" s="329">
        <v>0</v>
      </c>
      <c r="K57" s="329">
        <v>0</v>
      </c>
      <c r="L57" s="332"/>
      <c r="M57" s="150"/>
      <c r="N57" s="397"/>
      <c r="O57" s="555"/>
      <c r="P57" s="575">
        <f t="shared" si="4"/>
        <v>0</v>
      </c>
      <c r="Q57" s="575">
        <f t="shared" si="5"/>
        <v>0</v>
      </c>
      <c r="R57" s="575">
        <f t="shared" si="6"/>
        <v>0</v>
      </c>
      <c r="S57" s="575">
        <f t="shared" si="6"/>
        <v>0</v>
      </c>
      <c r="T57" s="553"/>
      <c r="U57" s="576" t="s">
        <v>366</v>
      </c>
      <c r="V57" s="575">
        <f t="shared" si="7"/>
        <v>0</v>
      </c>
      <c r="W57" s="575">
        <f t="shared" si="8"/>
        <v>0</v>
      </c>
      <c r="X57" s="633"/>
      <c r="Y57" s="634"/>
      <c r="Z57" s="635"/>
      <c r="AA57" s="397"/>
      <c r="AB57" s="397"/>
      <c r="AC57" s="397"/>
      <c r="AD57" s="397"/>
      <c r="AE57" s="397"/>
      <c r="AF57" s="397"/>
      <c r="AG57" s="397"/>
      <c r="AH57" s="397"/>
      <c r="AI57" s="397"/>
      <c r="AJ57" s="397"/>
      <c r="AK57" s="397"/>
      <c r="AL57" s="397"/>
      <c r="AM57" s="397"/>
      <c r="AN57" s="397"/>
      <c r="AO57" s="397"/>
      <c r="AP57" s="397"/>
      <c r="AQ57" s="397"/>
      <c r="AR57" s="397"/>
      <c r="AS57" s="397"/>
      <c r="AT57" s="397"/>
      <c r="AU57" s="397"/>
      <c r="AV57" s="397"/>
      <c r="AW57" s="397"/>
      <c r="AX57" s="397"/>
      <c r="AY57" s="397"/>
      <c r="AZ57" s="397"/>
      <c r="BA57" s="553">
        <v>59203010</v>
      </c>
      <c r="BB57" s="397"/>
      <c r="BC57" s="397"/>
      <c r="BD57" s="397"/>
    </row>
    <row r="58" spans="2:56" ht="18" customHeight="1" x14ac:dyDescent="0.35">
      <c r="B58" s="80"/>
      <c r="C58" s="119"/>
      <c r="D58" s="119"/>
      <c r="E58" s="202"/>
      <c r="F58" s="119"/>
      <c r="G58" s="120"/>
      <c r="H58" s="41"/>
      <c r="I58" s="41"/>
      <c r="J58" s="329">
        <v>0</v>
      </c>
      <c r="K58" s="329">
        <v>0</v>
      </c>
      <c r="L58" s="332"/>
      <c r="M58" s="150"/>
      <c r="N58" s="397"/>
      <c r="O58" s="555"/>
      <c r="P58" s="575">
        <f t="shared" si="4"/>
        <v>0</v>
      </c>
      <c r="Q58" s="575">
        <f t="shared" si="5"/>
        <v>0</v>
      </c>
      <c r="R58" s="575">
        <f t="shared" si="6"/>
        <v>0</v>
      </c>
      <c r="S58" s="575">
        <f t="shared" si="6"/>
        <v>0</v>
      </c>
      <c r="T58" s="553"/>
      <c r="U58" s="576" t="s">
        <v>367</v>
      </c>
      <c r="V58" s="575">
        <f t="shared" si="7"/>
        <v>0</v>
      </c>
      <c r="W58" s="575">
        <f t="shared" si="8"/>
        <v>0</v>
      </c>
      <c r="X58" s="633"/>
      <c r="Y58" s="634"/>
      <c r="Z58" s="635"/>
      <c r="AA58" s="397"/>
      <c r="AB58" s="397"/>
      <c r="AC58" s="397"/>
      <c r="AD58" s="397"/>
      <c r="AE58" s="397"/>
      <c r="AF58" s="397"/>
      <c r="AG58" s="397"/>
      <c r="AH58" s="397"/>
      <c r="AI58" s="397"/>
      <c r="AJ58" s="397"/>
      <c r="AK58" s="397"/>
      <c r="AL58" s="397"/>
      <c r="AM58" s="397"/>
      <c r="AN58" s="397"/>
      <c r="AO58" s="397"/>
      <c r="AP58" s="397"/>
      <c r="AQ58" s="397"/>
      <c r="AR58" s="397"/>
      <c r="AS58" s="397"/>
      <c r="AT58" s="397"/>
      <c r="AU58" s="397"/>
      <c r="AV58" s="397"/>
      <c r="AW58" s="397"/>
      <c r="AX58" s="397"/>
      <c r="AY58" s="397"/>
      <c r="AZ58" s="397"/>
      <c r="BA58" s="553">
        <v>59203020</v>
      </c>
      <c r="BB58" s="397"/>
      <c r="BC58" s="397"/>
      <c r="BD58" s="397"/>
    </row>
    <row r="59" spans="2:56" ht="18" customHeight="1" x14ac:dyDescent="0.35">
      <c r="B59" s="80"/>
      <c r="C59" s="119"/>
      <c r="D59" s="119"/>
      <c r="E59" s="202"/>
      <c r="F59" s="119"/>
      <c r="G59" s="120"/>
      <c r="H59" s="41"/>
      <c r="I59" s="41"/>
      <c r="J59" s="329">
        <v>0</v>
      </c>
      <c r="K59" s="329">
        <v>0</v>
      </c>
      <c r="L59" s="332"/>
      <c r="M59" s="150"/>
      <c r="N59" s="397"/>
      <c r="O59" s="555"/>
      <c r="P59" s="575">
        <f t="shared" si="4"/>
        <v>0</v>
      </c>
      <c r="Q59" s="575">
        <f t="shared" si="5"/>
        <v>0</v>
      </c>
      <c r="R59" s="575">
        <f t="shared" si="6"/>
        <v>0</v>
      </c>
      <c r="S59" s="575">
        <f t="shared" si="6"/>
        <v>0</v>
      </c>
      <c r="T59" s="553"/>
      <c r="U59" s="576" t="s">
        <v>368</v>
      </c>
      <c r="V59" s="575">
        <f t="shared" si="7"/>
        <v>0</v>
      </c>
      <c r="W59" s="575">
        <f t="shared" si="8"/>
        <v>0</v>
      </c>
      <c r="X59" s="633"/>
      <c r="Y59" s="634"/>
      <c r="Z59" s="635"/>
      <c r="AA59" s="397"/>
      <c r="AB59" s="397"/>
      <c r="AC59" s="397"/>
      <c r="AD59" s="397"/>
      <c r="AE59" s="397"/>
      <c r="AF59" s="397"/>
      <c r="AG59" s="397"/>
      <c r="AH59" s="397"/>
      <c r="AI59" s="397"/>
      <c r="AJ59" s="397"/>
      <c r="AK59" s="397"/>
      <c r="AL59" s="397"/>
      <c r="AM59" s="397"/>
      <c r="AN59" s="397"/>
      <c r="AO59" s="397"/>
      <c r="AP59" s="397"/>
      <c r="AQ59" s="397"/>
      <c r="AR59" s="397"/>
      <c r="AS59" s="397"/>
      <c r="AT59" s="397"/>
      <c r="AU59" s="397"/>
      <c r="AV59" s="397"/>
      <c r="AW59" s="397"/>
      <c r="AX59" s="397"/>
      <c r="AY59" s="397"/>
      <c r="AZ59" s="397"/>
      <c r="BA59" s="553">
        <v>59205000</v>
      </c>
      <c r="BB59" s="397"/>
      <c r="BC59" s="397"/>
      <c r="BD59" s="397"/>
    </row>
    <row r="60" spans="2:56" ht="18" customHeight="1" x14ac:dyDescent="0.35">
      <c r="B60" s="80"/>
      <c r="C60" s="119"/>
      <c r="D60" s="119"/>
      <c r="E60" s="202"/>
      <c r="F60" s="119"/>
      <c r="G60" s="120"/>
      <c r="H60" s="41"/>
      <c r="I60" s="41"/>
      <c r="J60" s="329">
        <v>0</v>
      </c>
      <c r="K60" s="329">
        <v>0</v>
      </c>
      <c r="L60" s="332"/>
      <c r="M60" s="150"/>
      <c r="N60" s="397"/>
      <c r="O60" s="555"/>
      <c r="P60" s="575">
        <f t="shared" si="4"/>
        <v>0</v>
      </c>
      <c r="Q60" s="575">
        <f t="shared" si="5"/>
        <v>0</v>
      </c>
      <c r="R60" s="575">
        <f t="shared" si="6"/>
        <v>0</v>
      </c>
      <c r="S60" s="575">
        <f t="shared" si="6"/>
        <v>0</v>
      </c>
      <c r="T60" s="553"/>
      <c r="U60" s="576" t="s">
        <v>366</v>
      </c>
      <c r="V60" s="575">
        <f t="shared" si="7"/>
        <v>0</v>
      </c>
      <c r="W60" s="575">
        <f t="shared" si="8"/>
        <v>0</v>
      </c>
      <c r="X60" s="633"/>
      <c r="Y60" s="634"/>
      <c r="Z60" s="635"/>
      <c r="AA60" s="397"/>
      <c r="AB60" s="397"/>
      <c r="AC60" s="397"/>
      <c r="AD60" s="397"/>
      <c r="AE60" s="397"/>
      <c r="AF60" s="397"/>
      <c r="AG60" s="397"/>
      <c r="AH60" s="397"/>
      <c r="AI60" s="397"/>
      <c r="AJ60" s="397"/>
      <c r="AK60" s="397"/>
      <c r="AL60" s="397"/>
      <c r="AM60" s="397"/>
      <c r="AN60" s="397"/>
      <c r="AO60" s="397"/>
      <c r="AP60" s="397"/>
      <c r="AQ60" s="397"/>
      <c r="AR60" s="397"/>
      <c r="AS60" s="397"/>
      <c r="AT60" s="397"/>
      <c r="AU60" s="397"/>
      <c r="AV60" s="397"/>
      <c r="AW60" s="397"/>
      <c r="AX60" s="397"/>
      <c r="AY60" s="397"/>
      <c r="AZ60" s="397"/>
      <c r="BA60" s="553">
        <v>70610012</v>
      </c>
      <c r="BB60" s="397"/>
      <c r="BC60" s="397"/>
      <c r="BD60" s="397"/>
    </row>
    <row r="61" spans="2:56" ht="18" customHeight="1" x14ac:dyDescent="0.35">
      <c r="B61" s="80"/>
      <c r="C61" s="119"/>
      <c r="D61" s="119"/>
      <c r="E61" s="202"/>
      <c r="F61" s="119"/>
      <c r="G61" s="120"/>
      <c r="H61" s="41"/>
      <c r="I61" s="41"/>
      <c r="J61" s="329">
        <v>0</v>
      </c>
      <c r="K61" s="329">
        <v>0</v>
      </c>
      <c r="L61" s="332"/>
      <c r="M61" s="150"/>
      <c r="N61" s="397"/>
      <c r="O61" s="555"/>
      <c r="P61" s="575">
        <f t="shared" si="4"/>
        <v>0</v>
      </c>
      <c r="Q61" s="575">
        <f t="shared" si="5"/>
        <v>0</v>
      </c>
      <c r="R61" s="575">
        <f t="shared" si="6"/>
        <v>0</v>
      </c>
      <c r="S61" s="575">
        <f t="shared" si="6"/>
        <v>0</v>
      </c>
      <c r="T61" s="553"/>
      <c r="U61" s="576" t="s">
        <v>367</v>
      </c>
      <c r="V61" s="575">
        <f t="shared" si="7"/>
        <v>0</v>
      </c>
      <c r="W61" s="575">
        <f t="shared" si="8"/>
        <v>0</v>
      </c>
      <c r="X61" s="633"/>
      <c r="Y61" s="634"/>
      <c r="Z61" s="635"/>
      <c r="AA61" s="397"/>
      <c r="AB61" s="397"/>
      <c r="AC61" s="397"/>
      <c r="AD61" s="397"/>
      <c r="AE61" s="397"/>
      <c r="AF61" s="397"/>
      <c r="AG61" s="397"/>
      <c r="AH61" s="397"/>
      <c r="AI61" s="397"/>
      <c r="AJ61" s="397"/>
      <c r="AK61" s="397"/>
      <c r="AL61" s="397"/>
      <c r="AM61" s="397"/>
      <c r="AN61" s="397"/>
      <c r="AO61" s="397"/>
      <c r="AP61" s="397"/>
      <c r="AQ61" s="397"/>
      <c r="AR61" s="397"/>
      <c r="AS61" s="397"/>
      <c r="AT61" s="397"/>
      <c r="AU61" s="397"/>
      <c r="AV61" s="397"/>
      <c r="AW61" s="397"/>
      <c r="AX61" s="397"/>
      <c r="AY61" s="397"/>
      <c r="AZ61" s="397"/>
      <c r="BA61" s="553">
        <v>70437001</v>
      </c>
      <c r="BB61" s="397"/>
      <c r="BC61" s="397"/>
      <c r="BD61" s="397"/>
    </row>
    <row r="62" spans="2:56" ht="18" customHeight="1" x14ac:dyDescent="0.35">
      <c r="B62" s="80"/>
      <c r="C62" s="119"/>
      <c r="D62" s="119"/>
      <c r="E62" s="202"/>
      <c r="F62" s="119"/>
      <c r="G62" s="120"/>
      <c r="H62" s="41"/>
      <c r="I62" s="41"/>
      <c r="J62" s="329">
        <v>0</v>
      </c>
      <c r="K62" s="329">
        <v>0</v>
      </c>
      <c r="L62" s="332"/>
      <c r="M62" s="150"/>
      <c r="N62" s="397"/>
      <c r="O62" s="555"/>
      <c r="P62" s="575">
        <f t="shared" si="4"/>
        <v>0</v>
      </c>
      <c r="Q62" s="575">
        <f t="shared" si="5"/>
        <v>0</v>
      </c>
      <c r="R62" s="575">
        <f t="shared" si="6"/>
        <v>0</v>
      </c>
      <c r="S62" s="575">
        <f t="shared" si="6"/>
        <v>0</v>
      </c>
      <c r="T62" s="553"/>
      <c r="U62" s="576" t="s">
        <v>368</v>
      </c>
      <c r="V62" s="575">
        <f t="shared" si="7"/>
        <v>0</v>
      </c>
      <c r="W62" s="575">
        <f t="shared" si="8"/>
        <v>0</v>
      </c>
      <c r="X62" s="633"/>
      <c r="Y62" s="634"/>
      <c r="Z62" s="635"/>
      <c r="AA62" s="397"/>
      <c r="AB62" s="397"/>
      <c r="AC62" s="397"/>
      <c r="AD62" s="397"/>
      <c r="AE62" s="397"/>
      <c r="AF62" s="397"/>
      <c r="AG62" s="397"/>
      <c r="AH62" s="397"/>
      <c r="AI62" s="397"/>
      <c r="AJ62" s="397"/>
      <c r="AK62" s="397"/>
      <c r="AL62" s="397"/>
      <c r="AM62" s="397"/>
      <c r="AN62" s="397"/>
      <c r="AO62" s="397"/>
      <c r="AP62" s="397"/>
      <c r="AQ62" s="397"/>
      <c r="AR62" s="397"/>
      <c r="AS62" s="397"/>
      <c r="AT62" s="397"/>
      <c r="AU62" s="397"/>
      <c r="AV62" s="397"/>
      <c r="AW62" s="397"/>
      <c r="AX62" s="397"/>
      <c r="AY62" s="397"/>
      <c r="AZ62" s="397"/>
      <c r="BA62" s="553"/>
      <c r="BB62" s="397"/>
      <c r="BC62" s="397"/>
      <c r="BD62" s="397"/>
    </row>
    <row r="63" spans="2:56" ht="18" customHeight="1" x14ac:dyDescent="0.35">
      <c r="B63" s="80"/>
      <c r="C63" s="119"/>
      <c r="D63" s="119"/>
      <c r="E63" s="202"/>
      <c r="F63" s="119"/>
      <c r="G63" s="120"/>
      <c r="H63" s="41"/>
      <c r="I63" s="41"/>
      <c r="J63" s="329">
        <v>0</v>
      </c>
      <c r="K63" s="329">
        <v>0</v>
      </c>
      <c r="L63" s="332"/>
      <c r="M63" s="150"/>
      <c r="N63" s="397"/>
      <c r="O63" s="555"/>
      <c r="P63" s="575">
        <f t="shared" si="4"/>
        <v>0</v>
      </c>
      <c r="Q63" s="575">
        <f t="shared" si="5"/>
        <v>0</v>
      </c>
      <c r="R63" s="575">
        <f t="shared" si="6"/>
        <v>0</v>
      </c>
      <c r="S63" s="575">
        <f t="shared" si="6"/>
        <v>0</v>
      </c>
      <c r="T63" s="553"/>
      <c r="U63" s="576" t="s">
        <v>370</v>
      </c>
      <c r="V63" s="575">
        <f t="shared" si="7"/>
        <v>0</v>
      </c>
      <c r="W63" s="575">
        <f t="shared" si="8"/>
        <v>0</v>
      </c>
      <c r="X63" s="633"/>
      <c r="Y63" s="634"/>
      <c r="Z63" s="635"/>
      <c r="AA63" s="397"/>
      <c r="AB63" s="397"/>
      <c r="AC63" s="397"/>
      <c r="AD63" s="397"/>
      <c r="AE63" s="397"/>
      <c r="AF63" s="397"/>
      <c r="AG63" s="397"/>
      <c r="AH63" s="397"/>
      <c r="AI63" s="397"/>
      <c r="AJ63" s="397"/>
      <c r="AK63" s="397"/>
      <c r="AL63" s="397"/>
      <c r="AM63" s="397"/>
      <c r="AN63" s="397"/>
      <c r="AO63" s="397"/>
      <c r="AP63" s="397"/>
      <c r="AQ63" s="397"/>
      <c r="AR63" s="397"/>
      <c r="AS63" s="397"/>
      <c r="AT63" s="397"/>
      <c r="AU63" s="397"/>
      <c r="AV63" s="397"/>
      <c r="AW63" s="397"/>
      <c r="AX63" s="397"/>
      <c r="AY63" s="397"/>
      <c r="AZ63" s="397"/>
      <c r="BA63" s="553"/>
      <c r="BB63" s="397"/>
      <c r="BC63" s="397"/>
      <c r="BD63" s="397"/>
    </row>
    <row r="64" spans="2:56" ht="18" customHeight="1" x14ac:dyDescent="0.35">
      <c r="B64" s="80"/>
      <c r="C64" s="119"/>
      <c r="D64" s="119"/>
      <c r="E64" s="202"/>
      <c r="F64" s="119"/>
      <c r="G64" s="120"/>
      <c r="H64" s="41"/>
      <c r="I64" s="41"/>
      <c r="J64" s="329">
        <v>0</v>
      </c>
      <c r="K64" s="329">
        <v>0</v>
      </c>
      <c r="L64" s="332"/>
      <c r="M64" s="150"/>
      <c r="N64" s="397"/>
      <c r="O64" s="555"/>
      <c r="P64" s="575">
        <f t="shared" si="4"/>
        <v>0</v>
      </c>
      <c r="Q64" s="575">
        <f t="shared" si="5"/>
        <v>0</v>
      </c>
      <c r="R64" s="575">
        <f t="shared" si="6"/>
        <v>0</v>
      </c>
      <c r="S64" s="575">
        <f t="shared" si="6"/>
        <v>0</v>
      </c>
      <c r="T64" s="553"/>
      <c r="U64" s="553"/>
      <c r="V64" s="553"/>
      <c r="W64" s="553"/>
      <c r="X64" s="397"/>
      <c r="Y64" s="397"/>
      <c r="Z64" s="397"/>
      <c r="AA64" s="397"/>
      <c r="AB64" s="397"/>
      <c r="AC64" s="397"/>
      <c r="AD64" s="397"/>
      <c r="AE64" s="397"/>
      <c r="AF64" s="397"/>
      <c r="AG64" s="397"/>
      <c r="AH64" s="397"/>
      <c r="AI64" s="397"/>
      <c r="AJ64" s="397"/>
      <c r="AK64" s="397"/>
      <c r="AL64" s="397"/>
      <c r="AM64" s="397"/>
      <c r="AN64" s="397"/>
      <c r="AO64" s="397"/>
      <c r="AP64" s="397"/>
      <c r="AQ64" s="397"/>
      <c r="AR64" s="397"/>
      <c r="AS64" s="397"/>
      <c r="AT64" s="397"/>
      <c r="AU64" s="397"/>
      <c r="AV64" s="397"/>
      <c r="AW64" s="397"/>
      <c r="AX64" s="397"/>
      <c r="AY64" s="397"/>
      <c r="AZ64" s="397"/>
      <c r="BA64" s="553" t="s">
        <v>350</v>
      </c>
      <c r="BB64" s="397"/>
      <c r="BC64" s="397"/>
      <c r="BD64" s="397"/>
    </row>
    <row r="65" spans="1:56" ht="18" customHeight="1" x14ac:dyDescent="0.35">
      <c r="B65" s="80"/>
      <c r="C65" s="119"/>
      <c r="D65" s="119"/>
      <c r="E65" s="202"/>
      <c r="F65" s="119"/>
      <c r="G65" s="120"/>
      <c r="H65" s="41"/>
      <c r="I65" s="41"/>
      <c r="J65" s="329">
        <v>0</v>
      </c>
      <c r="K65" s="329">
        <v>0</v>
      </c>
      <c r="L65" s="332"/>
      <c r="M65" s="150"/>
      <c r="N65" s="397"/>
      <c r="O65" s="555"/>
      <c r="P65" s="575">
        <f t="shared" si="4"/>
        <v>0</v>
      </c>
      <c r="Q65" s="575">
        <f t="shared" si="5"/>
        <v>0</v>
      </c>
      <c r="R65" s="575">
        <f t="shared" si="6"/>
        <v>0</v>
      </c>
      <c r="S65" s="575">
        <f t="shared" si="6"/>
        <v>0</v>
      </c>
      <c r="T65" s="553"/>
      <c r="U65" s="553"/>
      <c r="V65" s="553"/>
      <c r="W65" s="553"/>
      <c r="X65" s="397"/>
      <c r="Y65" s="397"/>
      <c r="Z65" s="397"/>
      <c r="AA65" s="397"/>
      <c r="AB65" s="397"/>
      <c r="AC65" s="397"/>
      <c r="AD65" s="397"/>
      <c r="AE65" s="397"/>
      <c r="AF65" s="397"/>
      <c r="AG65" s="397"/>
      <c r="AH65" s="397"/>
      <c r="AI65" s="397"/>
      <c r="AJ65" s="397"/>
      <c r="AK65" s="397"/>
      <c r="AL65" s="397"/>
      <c r="AM65" s="397"/>
      <c r="AN65" s="397"/>
      <c r="AO65" s="397"/>
      <c r="AP65" s="397"/>
      <c r="AQ65" s="397"/>
      <c r="AR65" s="397"/>
      <c r="AS65" s="397"/>
      <c r="AT65" s="397"/>
      <c r="AU65" s="397"/>
      <c r="AV65" s="397"/>
      <c r="AW65" s="397"/>
      <c r="AX65" s="397"/>
      <c r="AY65" s="397"/>
      <c r="AZ65" s="397"/>
      <c r="BA65" s="553"/>
      <c r="BB65" s="397"/>
      <c r="BC65" s="397"/>
      <c r="BD65" s="397"/>
    </row>
    <row r="66" spans="1:56" ht="18" customHeight="1" x14ac:dyDescent="0.35">
      <c r="A66" s="197"/>
      <c r="B66" s="80"/>
      <c r="C66" s="119"/>
      <c r="D66" s="119"/>
      <c r="E66" s="202"/>
      <c r="F66" s="119"/>
      <c r="G66" s="120"/>
      <c r="H66" s="41"/>
      <c r="I66" s="41"/>
      <c r="J66" s="329">
        <v>0</v>
      </c>
      <c r="K66" s="329">
        <v>0</v>
      </c>
      <c r="L66" s="332"/>
      <c r="M66" s="150"/>
      <c r="N66" s="580"/>
      <c r="O66" s="555"/>
      <c r="P66" s="575">
        <f t="shared" si="4"/>
        <v>0</v>
      </c>
      <c r="Q66" s="575">
        <f t="shared" si="5"/>
        <v>0</v>
      </c>
      <c r="R66" s="575">
        <f t="shared" si="6"/>
        <v>0</v>
      </c>
      <c r="S66" s="575">
        <f t="shared" si="6"/>
        <v>0</v>
      </c>
      <c r="T66" s="553"/>
      <c r="U66" s="553"/>
      <c r="V66" s="553"/>
      <c r="W66" s="553"/>
      <c r="X66" s="397"/>
      <c r="Y66" s="397"/>
      <c r="Z66" s="397"/>
      <c r="AA66" s="397"/>
      <c r="AB66" s="397"/>
      <c r="AC66" s="397"/>
      <c r="AD66" s="397"/>
      <c r="AE66" s="397"/>
      <c r="AF66" s="397"/>
      <c r="AG66" s="397"/>
      <c r="AH66" s="397"/>
      <c r="AI66" s="397"/>
      <c r="AJ66" s="397"/>
      <c r="AK66" s="397"/>
      <c r="AL66" s="397"/>
      <c r="AM66" s="397"/>
      <c r="AN66" s="397"/>
      <c r="AO66" s="397"/>
      <c r="AP66" s="397"/>
      <c r="AQ66" s="397"/>
      <c r="AR66" s="397"/>
      <c r="AS66" s="397"/>
      <c r="AT66" s="397"/>
      <c r="AU66" s="397"/>
      <c r="AV66" s="397"/>
      <c r="AW66" s="397"/>
      <c r="AX66" s="397"/>
      <c r="AY66" s="397"/>
      <c r="AZ66" s="397"/>
      <c r="BA66" s="117" t="s">
        <v>385</v>
      </c>
      <c r="BB66" s="397"/>
      <c r="BC66" s="397"/>
      <c r="BD66" s="397"/>
    </row>
    <row r="67" spans="1:56" ht="18" customHeight="1" x14ac:dyDescent="0.35">
      <c r="A67" s="197"/>
      <c r="B67" s="80"/>
      <c r="C67" s="119"/>
      <c r="D67" s="119"/>
      <c r="E67" s="202"/>
      <c r="F67" s="119"/>
      <c r="G67" s="120"/>
      <c r="H67" s="41"/>
      <c r="I67" s="41"/>
      <c r="J67" s="329">
        <v>0</v>
      </c>
      <c r="K67" s="329">
        <v>0</v>
      </c>
      <c r="L67" s="332"/>
      <c r="M67" s="150"/>
      <c r="N67" s="580"/>
      <c r="O67" s="555"/>
      <c r="P67" s="575">
        <f t="shared" si="4"/>
        <v>0</v>
      </c>
      <c r="Q67" s="575">
        <f t="shared" si="5"/>
        <v>0</v>
      </c>
      <c r="R67" s="575">
        <f t="shared" si="6"/>
        <v>0</v>
      </c>
      <c r="S67" s="575">
        <f t="shared" si="6"/>
        <v>0</v>
      </c>
      <c r="T67" s="553"/>
      <c r="U67" s="553"/>
      <c r="V67" s="553"/>
      <c r="W67" s="553"/>
      <c r="X67" s="397"/>
      <c r="Y67" s="397"/>
      <c r="Z67" s="397"/>
      <c r="AA67" s="397"/>
      <c r="AB67" s="397"/>
      <c r="AC67" s="397"/>
      <c r="AD67" s="397"/>
      <c r="AE67" s="397"/>
      <c r="AF67" s="397"/>
      <c r="AG67" s="397"/>
      <c r="AH67" s="397"/>
      <c r="AI67" s="397"/>
      <c r="AJ67" s="397"/>
      <c r="AK67" s="397"/>
      <c r="AL67" s="397"/>
      <c r="AM67" s="397"/>
      <c r="AN67" s="397"/>
      <c r="AO67" s="397"/>
      <c r="AP67" s="397"/>
      <c r="AQ67" s="397"/>
      <c r="AR67" s="397"/>
      <c r="AS67" s="397"/>
      <c r="AT67" s="397"/>
      <c r="AU67" s="397"/>
      <c r="AV67" s="397"/>
      <c r="AW67" s="397"/>
      <c r="AX67" s="397"/>
      <c r="AY67" s="397"/>
      <c r="AZ67" s="397"/>
      <c r="BA67" s="117" t="s">
        <v>386</v>
      </c>
      <c r="BB67" s="397"/>
      <c r="BC67" s="397"/>
      <c r="BD67" s="397"/>
    </row>
    <row r="68" spans="1:56" x14ac:dyDescent="0.35">
      <c r="B68" s="80"/>
      <c r="C68" s="119"/>
      <c r="D68" s="119"/>
      <c r="E68" s="202"/>
      <c r="F68" s="119"/>
      <c r="G68" s="120"/>
      <c r="H68" s="41"/>
      <c r="I68" s="41"/>
      <c r="J68" s="329">
        <v>0</v>
      </c>
      <c r="K68" s="329">
        <v>0</v>
      </c>
      <c r="L68" s="332"/>
      <c r="M68" s="150"/>
      <c r="N68" s="397"/>
      <c r="O68" s="555"/>
      <c r="P68" s="575">
        <f t="shared" si="4"/>
        <v>0</v>
      </c>
      <c r="Q68" s="575">
        <f t="shared" si="5"/>
        <v>0</v>
      </c>
      <c r="R68" s="575">
        <f t="shared" si="6"/>
        <v>0</v>
      </c>
      <c r="S68" s="575">
        <f t="shared" si="6"/>
        <v>0</v>
      </c>
      <c r="T68" s="553"/>
      <c r="U68" s="553"/>
      <c r="V68" s="553"/>
      <c r="W68" s="553"/>
      <c r="X68" s="397"/>
      <c r="Y68" s="397"/>
      <c r="Z68" s="397"/>
      <c r="AA68" s="397"/>
      <c r="AB68" s="397"/>
      <c r="AC68" s="397"/>
      <c r="AD68" s="397"/>
      <c r="AE68" s="397"/>
      <c r="AF68" s="397"/>
      <c r="AG68" s="397"/>
      <c r="AH68" s="397"/>
      <c r="AI68" s="397"/>
      <c r="AJ68" s="397"/>
      <c r="AK68" s="397"/>
      <c r="AL68" s="397"/>
      <c r="AM68" s="397"/>
      <c r="AN68" s="397"/>
      <c r="AO68" s="397"/>
      <c r="AP68" s="397"/>
      <c r="AQ68" s="397"/>
      <c r="AR68" s="397"/>
      <c r="AS68" s="397"/>
      <c r="AT68" s="397"/>
      <c r="AU68" s="397"/>
      <c r="AV68" s="397"/>
      <c r="AW68" s="397"/>
      <c r="AX68" s="397"/>
      <c r="AY68" s="397"/>
      <c r="AZ68" s="397"/>
      <c r="BA68" s="117" t="s">
        <v>387</v>
      </c>
      <c r="BB68" s="397"/>
      <c r="BC68" s="397"/>
      <c r="BD68" s="397"/>
    </row>
    <row r="69" spans="1:56" x14ac:dyDescent="0.35">
      <c r="B69" s="80"/>
      <c r="C69" s="119"/>
      <c r="D69" s="119"/>
      <c r="E69" s="202"/>
      <c r="F69" s="119"/>
      <c r="G69" s="120"/>
      <c r="H69" s="41"/>
      <c r="I69" s="41"/>
      <c r="J69" s="329">
        <v>0</v>
      </c>
      <c r="K69" s="329">
        <v>0</v>
      </c>
      <c r="L69" s="332"/>
      <c r="M69" s="150"/>
      <c r="N69" s="397"/>
      <c r="O69" s="555"/>
      <c r="P69" s="575">
        <f t="shared" si="4"/>
        <v>0</v>
      </c>
      <c r="Q69" s="575">
        <f t="shared" si="5"/>
        <v>0</v>
      </c>
      <c r="R69" s="575">
        <f t="shared" si="6"/>
        <v>0</v>
      </c>
      <c r="S69" s="575">
        <f t="shared" si="6"/>
        <v>0</v>
      </c>
      <c r="T69" s="553"/>
      <c r="U69" s="553"/>
      <c r="V69" s="553"/>
      <c r="W69" s="553"/>
      <c r="X69" s="397"/>
      <c r="Y69" s="397"/>
      <c r="Z69" s="397"/>
      <c r="AA69" s="397"/>
      <c r="AB69" s="397"/>
      <c r="AC69" s="397"/>
      <c r="AD69" s="397"/>
      <c r="AE69" s="397"/>
      <c r="AF69" s="397"/>
      <c r="AG69" s="397"/>
      <c r="AH69" s="397"/>
      <c r="AI69" s="397"/>
      <c r="AJ69" s="397"/>
      <c r="AK69" s="397"/>
      <c r="AL69" s="397"/>
      <c r="AM69" s="397"/>
      <c r="AN69" s="397"/>
      <c r="AO69" s="397"/>
      <c r="AP69" s="397"/>
      <c r="AQ69" s="397"/>
      <c r="AR69" s="397"/>
      <c r="AS69" s="397"/>
      <c r="AT69" s="397"/>
      <c r="AU69" s="397"/>
      <c r="AV69" s="397"/>
      <c r="AW69" s="397"/>
      <c r="AX69" s="397"/>
      <c r="AY69" s="397"/>
      <c r="AZ69" s="397"/>
      <c r="BA69" s="117" t="s">
        <v>388</v>
      </c>
      <c r="BB69" s="397"/>
      <c r="BC69" s="397"/>
      <c r="BD69" s="397"/>
    </row>
    <row r="70" spans="1:56" x14ac:dyDescent="0.35">
      <c r="B70" s="80"/>
      <c r="C70" s="119"/>
      <c r="D70" s="119"/>
      <c r="E70" s="202"/>
      <c r="F70" s="119"/>
      <c r="G70" s="120"/>
      <c r="H70" s="41"/>
      <c r="I70" s="41"/>
      <c r="J70" s="329">
        <v>0</v>
      </c>
      <c r="K70" s="329">
        <v>0</v>
      </c>
      <c r="L70" s="332"/>
      <c r="M70" s="150"/>
      <c r="N70" s="397"/>
      <c r="O70" s="555"/>
      <c r="P70" s="575">
        <f t="shared" si="4"/>
        <v>0</v>
      </c>
      <c r="Q70" s="575">
        <f t="shared" si="5"/>
        <v>0</v>
      </c>
      <c r="R70" s="575">
        <f t="shared" si="6"/>
        <v>0</v>
      </c>
      <c r="S70" s="575">
        <f t="shared" si="6"/>
        <v>0</v>
      </c>
      <c r="T70" s="553"/>
      <c r="U70" s="553"/>
      <c r="V70" s="553"/>
      <c r="W70" s="553"/>
      <c r="X70" s="397"/>
      <c r="Y70" s="397"/>
      <c r="Z70" s="397"/>
      <c r="AA70" s="397"/>
      <c r="AB70" s="397"/>
      <c r="AC70" s="397"/>
      <c r="AD70" s="397"/>
      <c r="AE70" s="397"/>
      <c r="AF70" s="397"/>
      <c r="AG70" s="397"/>
      <c r="AH70" s="397"/>
      <c r="AI70" s="397"/>
      <c r="AJ70" s="397"/>
      <c r="AK70" s="397"/>
      <c r="AL70" s="397"/>
      <c r="AM70" s="397"/>
      <c r="AN70" s="397"/>
      <c r="AO70" s="397"/>
      <c r="AP70" s="397"/>
      <c r="AQ70" s="397"/>
      <c r="AR70" s="397"/>
      <c r="AS70" s="397"/>
      <c r="AT70" s="397"/>
      <c r="AU70" s="397"/>
      <c r="AV70" s="397"/>
      <c r="AW70" s="397"/>
      <c r="AX70" s="397"/>
      <c r="AY70" s="397"/>
      <c r="AZ70" s="397"/>
      <c r="BA70" s="117" t="s">
        <v>390</v>
      </c>
      <c r="BB70" s="397"/>
      <c r="BC70" s="397"/>
      <c r="BD70" s="397"/>
    </row>
    <row r="71" spans="1:56" x14ac:dyDescent="0.35">
      <c r="B71" s="80"/>
      <c r="C71" s="119"/>
      <c r="D71" s="119"/>
      <c r="E71" s="202"/>
      <c r="F71" s="119"/>
      <c r="G71" s="120"/>
      <c r="H71" s="41"/>
      <c r="I71" s="41"/>
      <c r="J71" s="329">
        <v>0</v>
      </c>
      <c r="K71" s="329">
        <v>0</v>
      </c>
      <c r="L71" s="332"/>
      <c r="M71" s="150"/>
      <c r="N71" s="397"/>
      <c r="O71" s="555"/>
      <c r="P71" s="575">
        <f t="shared" si="4"/>
        <v>0</v>
      </c>
      <c r="Q71" s="575">
        <f t="shared" si="5"/>
        <v>0</v>
      </c>
      <c r="R71" s="575">
        <f t="shared" si="6"/>
        <v>0</v>
      </c>
      <c r="S71" s="575">
        <f t="shared" si="6"/>
        <v>0</v>
      </c>
      <c r="T71" s="553"/>
      <c r="U71" s="553"/>
      <c r="V71" s="553"/>
      <c r="W71" s="553"/>
      <c r="X71" s="397"/>
      <c r="Y71" s="397"/>
      <c r="Z71" s="397"/>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c r="AZ71" s="397"/>
      <c r="BA71" s="117" t="s">
        <v>391</v>
      </c>
      <c r="BB71" s="397"/>
      <c r="BC71" s="397"/>
      <c r="BD71" s="397"/>
    </row>
    <row r="72" spans="1:56" x14ac:dyDescent="0.35">
      <c r="B72" s="80"/>
      <c r="C72" s="119"/>
      <c r="D72" s="119"/>
      <c r="E72" s="202"/>
      <c r="F72" s="119"/>
      <c r="G72" s="120"/>
      <c r="H72" s="41"/>
      <c r="I72" s="41"/>
      <c r="J72" s="329">
        <v>0</v>
      </c>
      <c r="K72" s="329">
        <v>0</v>
      </c>
      <c r="L72" s="332"/>
      <c r="M72" s="150"/>
      <c r="N72" s="397"/>
      <c r="O72" s="555"/>
      <c r="P72" s="575">
        <f t="shared" si="4"/>
        <v>0</v>
      </c>
      <c r="Q72" s="575">
        <f t="shared" si="5"/>
        <v>0</v>
      </c>
      <c r="R72" s="575">
        <f t="shared" si="6"/>
        <v>0</v>
      </c>
      <c r="S72" s="575">
        <f t="shared" si="6"/>
        <v>0</v>
      </c>
      <c r="T72" s="553"/>
      <c r="U72" s="553"/>
      <c r="V72" s="553"/>
      <c r="W72" s="553"/>
      <c r="X72" s="397"/>
      <c r="Y72" s="397"/>
      <c r="Z72" s="397"/>
      <c r="AA72" s="397"/>
      <c r="AB72" s="397"/>
      <c r="AC72" s="397"/>
      <c r="AD72" s="397"/>
      <c r="AE72" s="397"/>
      <c r="AF72" s="397"/>
      <c r="AG72" s="397"/>
      <c r="AH72" s="397"/>
      <c r="AI72" s="397"/>
      <c r="AJ72" s="397"/>
      <c r="AK72" s="397"/>
      <c r="AL72" s="397"/>
      <c r="AM72" s="397"/>
      <c r="AN72" s="397"/>
      <c r="AO72" s="397"/>
      <c r="AP72" s="397"/>
      <c r="AQ72" s="397"/>
      <c r="AR72" s="397"/>
      <c r="AS72" s="397"/>
      <c r="AT72" s="397"/>
      <c r="AU72" s="397"/>
      <c r="AV72" s="397"/>
      <c r="AW72" s="397"/>
      <c r="AX72" s="397"/>
      <c r="AY72" s="397"/>
      <c r="AZ72" s="397"/>
      <c r="BA72" s="117" t="s">
        <v>393</v>
      </c>
      <c r="BB72" s="397"/>
      <c r="BC72" s="397"/>
      <c r="BD72" s="397"/>
    </row>
    <row r="73" spans="1:56" x14ac:dyDescent="0.35">
      <c r="B73" s="80"/>
      <c r="C73" s="119"/>
      <c r="D73" s="119"/>
      <c r="E73" s="202"/>
      <c r="F73" s="119"/>
      <c r="G73" s="120"/>
      <c r="H73" s="41"/>
      <c r="I73" s="41"/>
      <c r="J73" s="329">
        <v>0</v>
      </c>
      <c r="K73" s="329">
        <v>0</v>
      </c>
      <c r="L73" s="332"/>
      <c r="M73" s="150"/>
      <c r="N73" s="397"/>
      <c r="O73" s="555"/>
      <c r="P73" s="575">
        <f t="shared" si="4"/>
        <v>0</v>
      </c>
      <c r="Q73" s="575">
        <f t="shared" si="5"/>
        <v>0</v>
      </c>
      <c r="R73" s="575">
        <f t="shared" si="6"/>
        <v>0</v>
      </c>
      <c r="S73" s="575">
        <f t="shared" si="6"/>
        <v>0</v>
      </c>
      <c r="T73" s="553"/>
      <c r="U73" s="553"/>
      <c r="V73" s="553"/>
      <c r="W73" s="553"/>
      <c r="X73" s="397"/>
      <c r="Y73" s="397"/>
      <c r="Z73" s="397"/>
      <c r="AA73" s="397"/>
      <c r="AB73" s="397"/>
      <c r="AC73" s="397"/>
      <c r="AD73" s="397"/>
      <c r="AE73" s="397"/>
      <c r="AF73" s="397"/>
      <c r="AG73" s="397"/>
      <c r="AH73" s="397"/>
      <c r="AI73" s="397"/>
      <c r="AJ73" s="397"/>
      <c r="AK73" s="397"/>
      <c r="AL73" s="397"/>
      <c r="AM73" s="397"/>
      <c r="AN73" s="397"/>
      <c r="AO73" s="397"/>
      <c r="AP73" s="397"/>
      <c r="AQ73" s="397"/>
      <c r="AR73" s="397"/>
      <c r="AS73" s="397"/>
      <c r="AT73" s="397"/>
      <c r="AU73" s="397"/>
      <c r="AV73" s="397"/>
      <c r="AW73" s="397"/>
      <c r="AX73" s="397"/>
      <c r="AY73" s="397"/>
      <c r="AZ73" s="397"/>
      <c r="BA73" s="117" t="s">
        <v>394</v>
      </c>
      <c r="BB73" s="397"/>
      <c r="BC73" s="397"/>
      <c r="BD73" s="397"/>
    </row>
    <row r="74" spans="1:56" x14ac:dyDescent="0.35">
      <c r="B74" s="80"/>
      <c r="C74" s="119"/>
      <c r="D74" s="119"/>
      <c r="E74" s="202"/>
      <c r="F74" s="119"/>
      <c r="G74" s="120"/>
      <c r="H74" s="41"/>
      <c r="I74" s="41"/>
      <c r="J74" s="329">
        <v>0</v>
      </c>
      <c r="K74" s="329">
        <v>0</v>
      </c>
      <c r="L74" s="332"/>
      <c r="M74" s="150"/>
      <c r="N74" s="397"/>
      <c r="O74" s="555"/>
      <c r="P74" s="575">
        <f t="shared" si="4"/>
        <v>0</v>
      </c>
      <c r="Q74" s="575">
        <f t="shared" si="5"/>
        <v>0</v>
      </c>
      <c r="R74" s="575">
        <f t="shared" si="6"/>
        <v>0</v>
      </c>
      <c r="S74" s="575">
        <f t="shared" si="6"/>
        <v>0</v>
      </c>
      <c r="T74" s="553"/>
      <c r="U74" s="553"/>
      <c r="V74" s="553"/>
      <c r="W74" s="553"/>
      <c r="X74" s="397"/>
      <c r="Y74" s="397"/>
      <c r="Z74" s="397"/>
      <c r="AA74" s="397"/>
      <c r="AB74" s="397"/>
      <c r="AC74" s="397"/>
      <c r="AD74" s="397"/>
      <c r="AE74" s="397"/>
      <c r="AF74" s="397"/>
      <c r="AG74" s="397"/>
      <c r="AH74" s="397"/>
      <c r="AI74" s="397"/>
      <c r="AJ74" s="397"/>
      <c r="AK74" s="397"/>
      <c r="AL74" s="397"/>
      <c r="AM74" s="397"/>
      <c r="AN74" s="397"/>
      <c r="AO74" s="397"/>
      <c r="AP74" s="397"/>
      <c r="AQ74" s="397"/>
      <c r="AR74" s="397"/>
      <c r="AS74" s="397"/>
      <c r="AT74" s="397"/>
      <c r="AU74" s="397"/>
      <c r="AV74" s="397"/>
      <c r="AW74" s="397"/>
      <c r="AX74" s="397"/>
      <c r="AY74" s="397"/>
      <c r="AZ74" s="397"/>
      <c r="BA74" s="553"/>
      <c r="BB74" s="397"/>
      <c r="BC74" s="397"/>
      <c r="BD74" s="397"/>
    </row>
    <row r="75" spans="1:56" x14ac:dyDescent="0.35">
      <c r="B75" s="80"/>
      <c r="C75" s="119"/>
      <c r="D75" s="119"/>
      <c r="E75" s="202"/>
      <c r="F75" s="119"/>
      <c r="G75" s="120"/>
      <c r="H75" s="41"/>
      <c r="I75" s="41"/>
      <c r="J75" s="329">
        <v>0</v>
      </c>
      <c r="K75" s="329">
        <v>0</v>
      </c>
      <c r="L75" s="332"/>
      <c r="M75" s="150"/>
      <c r="N75" s="397"/>
      <c r="O75" s="555"/>
      <c r="P75" s="575">
        <f t="shared" si="4"/>
        <v>0</v>
      </c>
      <c r="Q75" s="575">
        <f t="shared" si="5"/>
        <v>0</v>
      </c>
      <c r="R75" s="575">
        <f t="shared" si="6"/>
        <v>0</v>
      </c>
      <c r="S75" s="575">
        <f t="shared" si="6"/>
        <v>0</v>
      </c>
      <c r="T75" s="553"/>
      <c r="U75" s="553"/>
      <c r="V75" s="553"/>
      <c r="W75" s="553"/>
      <c r="X75" s="397"/>
      <c r="Y75" s="397"/>
      <c r="Z75" s="397"/>
      <c r="AA75" s="397"/>
      <c r="AB75" s="397"/>
      <c r="AC75" s="397"/>
      <c r="AD75" s="397"/>
      <c r="AE75" s="397"/>
      <c r="AF75" s="397"/>
      <c r="AG75" s="397"/>
      <c r="AH75" s="397"/>
      <c r="AI75" s="397"/>
      <c r="AJ75" s="397"/>
      <c r="AK75" s="397"/>
      <c r="AL75" s="397"/>
      <c r="AM75" s="397"/>
      <c r="AN75" s="397"/>
      <c r="AO75" s="397"/>
      <c r="AP75" s="397"/>
      <c r="AQ75" s="397"/>
      <c r="AR75" s="397"/>
      <c r="AS75" s="397"/>
      <c r="AT75" s="397"/>
      <c r="AU75" s="397"/>
      <c r="AV75" s="397"/>
      <c r="AW75" s="397"/>
      <c r="AX75" s="397"/>
      <c r="AY75" s="397"/>
      <c r="AZ75" s="397"/>
      <c r="BA75" s="553"/>
      <c r="BB75" s="397"/>
      <c r="BC75" s="397"/>
      <c r="BD75" s="397"/>
    </row>
    <row r="76" spans="1:56" x14ac:dyDescent="0.35">
      <c r="B76" s="80"/>
      <c r="C76" s="119"/>
      <c r="D76" s="119"/>
      <c r="E76" s="202"/>
      <c r="F76" s="119"/>
      <c r="G76" s="120"/>
      <c r="H76" s="41"/>
      <c r="I76" s="41"/>
      <c r="J76" s="329">
        <v>0</v>
      </c>
      <c r="K76" s="329">
        <v>0</v>
      </c>
      <c r="L76" s="332"/>
      <c r="M76" s="150"/>
      <c r="N76" s="397"/>
      <c r="O76" s="555"/>
      <c r="P76" s="575">
        <f t="shared" si="4"/>
        <v>0</v>
      </c>
      <c r="Q76" s="575">
        <f t="shared" si="5"/>
        <v>0</v>
      </c>
      <c r="R76" s="575">
        <f t="shared" si="6"/>
        <v>0</v>
      </c>
      <c r="S76" s="575">
        <f t="shared" si="6"/>
        <v>0</v>
      </c>
      <c r="T76" s="553"/>
      <c r="U76" s="553"/>
      <c r="V76" s="553"/>
      <c r="W76" s="553"/>
      <c r="X76" s="397"/>
      <c r="Y76" s="397"/>
      <c r="Z76" s="397"/>
      <c r="AA76" s="397"/>
      <c r="AB76" s="397"/>
      <c r="AC76" s="397"/>
      <c r="AD76" s="397"/>
      <c r="AE76" s="397"/>
      <c r="AF76" s="397"/>
      <c r="AG76" s="397"/>
      <c r="AH76" s="397"/>
      <c r="AI76" s="397"/>
      <c r="AJ76" s="397"/>
      <c r="AK76" s="397"/>
      <c r="AL76" s="397"/>
      <c r="AM76" s="397"/>
      <c r="AN76" s="397"/>
      <c r="AO76" s="397"/>
      <c r="AP76" s="397"/>
      <c r="AQ76" s="397"/>
      <c r="AR76" s="397"/>
      <c r="AS76" s="397"/>
      <c r="AT76" s="397"/>
      <c r="AU76" s="397"/>
      <c r="AV76" s="397"/>
      <c r="AW76" s="397"/>
      <c r="AX76" s="397"/>
      <c r="AY76" s="397"/>
      <c r="AZ76" s="397"/>
      <c r="BA76" s="553"/>
      <c r="BB76" s="397"/>
      <c r="BC76" s="397"/>
      <c r="BD76" s="397"/>
    </row>
    <row r="77" spans="1:56" x14ac:dyDescent="0.35">
      <c r="B77" s="80"/>
      <c r="C77" s="119"/>
      <c r="D77" s="119"/>
      <c r="E77" s="202"/>
      <c r="F77" s="119"/>
      <c r="G77" s="120"/>
      <c r="H77" s="41"/>
      <c r="I77" s="41"/>
      <c r="J77" s="329">
        <v>0</v>
      </c>
      <c r="K77" s="329">
        <v>0</v>
      </c>
      <c r="L77" s="332"/>
      <c r="M77" s="150"/>
      <c r="N77" s="397"/>
      <c r="O77" s="555"/>
      <c r="P77" s="575">
        <f t="shared" si="4"/>
        <v>0</v>
      </c>
      <c r="Q77" s="575">
        <f t="shared" si="5"/>
        <v>0</v>
      </c>
      <c r="R77" s="575">
        <f t="shared" si="6"/>
        <v>0</v>
      </c>
      <c r="S77" s="575">
        <f t="shared" si="6"/>
        <v>0</v>
      </c>
      <c r="T77" s="553"/>
      <c r="U77" s="553"/>
      <c r="V77" s="553"/>
      <c r="W77" s="553"/>
      <c r="X77" s="397"/>
      <c r="Y77" s="397"/>
      <c r="Z77" s="397"/>
      <c r="AA77" s="397"/>
      <c r="AB77" s="397"/>
      <c r="AC77" s="397"/>
      <c r="AD77" s="397"/>
      <c r="AE77" s="397"/>
      <c r="AF77" s="397"/>
      <c r="AG77" s="397"/>
      <c r="AH77" s="397"/>
      <c r="AI77" s="397"/>
      <c r="AJ77" s="397"/>
      <c r="AK77" s="397"/>
      <c r="AL77" s="397"/>
      <c r="AM77" s="397"/>
      <c r="AN77" s="397"/>
      <c r="AO77" s="397"/>
      <c r="AP77" s="397"/>
      <c r="AQ77" s="397"/>
      <c r="AR77" s="397"/>
      <c r="AS77" s="397"/>
      <c r="AT77" s="397"/>
      <c r="AU77" s="397"/>
      <c r="AV77" s="397"/>
      <c r="AW77" s="397"/>
      <c r="AX77" s="397"/>
      <c r="AY77" s="397"/>
      <c r="AZ77" s="397"/>
      <c r="BA77" s="553"/>
      <c r="BB77" s="397"/>
      <c r="BC77" s="397"/>
      <c r="BD77" s="397"/>
    </row>
    <row r="78" spans="1:56" x14ac:dyDescent="0.35">
      <c r="B78" s="80"/>
      <c r="C78" s="119"/>
      <c r="D78" s="119"/>
      <c r="E78" s="202"/>
      <c r="F78" s="119"/>
      <c r="G78" s="120"/>
      <c r="H78" s="41"/>
      <c r="I78" s="41"/>
      <c r="J78" s="329">
        <v>0</v>
      </c>
      <c r="K78" s="329">
        <v>0</v>
      </c>
      <c r="L78" s="332"/>
      <c r="M78" s="150"/>
      <c r="N78" s="397"/>
      <c r="O78" s="555"/>
      <c r="P78" s="575">
        <f t="shared" si="4"/>
        <v>0</v>
      </c>
      <c r="Q78" s="575">
        <f t="shared" si="5"/>
        <v>0</v>
      </c>
      <c r="R78" s="575">
        <f t="shared" si="6"/>
        <v>0</v>
      </c>
      <c r="S78" s="575">
        <f t="shared" si="6"/>
        <v>0</v>
      </c>
      <c r="T78" s="553"/>
      <c r="U78" s="553"/>
      <c r="V78" s="553"/>
      <c r="W78" s="553"/>
      <c r="X78" s="397"/>
      <c r="Y78" s="397"/>
      <c r="Z78" s="397"/>
      <c r="AA78" s="397"/>
      <c r="AB78" s="397"/>
      <c r="AC78" s="397"/>
      <c r="AD78" s="397"/>
      <c r="AE78" s="397"/>
      <c r="AF78" s="397"/>
      <c r="AG78" s="397"/>
      <c r="AH78" s="397"/>
      <c r="AI78" s="397"/>
      <c r="AJ78" s="397"/>
      <c r="AK78" s="397"/>
      <c r="AL78" s="397"/>
      <c r="AM78" s="397"/>
      <c r="AN78" s="397"/>
      <c r="AO78" s="397"/>
      <c r="AP78" s="397"/>
      <c r="AQ78" s="397"/>
      <c r="AR78" s="397"/>
      <c r="AS78" s="397"/>
      <c r="AT78" s="397"/>
      <c r="AU78" s="397"/>
      <c r="AV78" s="397"/>
      <c r="AW78" s="397"/>
      <c r="AX78" s="397"/>
      <c r="AY78" s="397"/>
      <c r="AZ78" s="397"/>
      <c r="BA78" s="553"/>
      <c r="BB78" s="397"/>
      <c r="BC78" s="397"/>
      <c r="BD78" s="397"/>
    </row>
    <row r="79" spans="1:56" x14ac:dyDescent="0.35">
      <c r="B79" s="80"/>
      <c r="C79" s="119"/>
      <c r="D79" s="119"/>
      <c r="E79" s="202"/>
      <c r="F79" s="119"/>
      <c r="G79" s="120"/>
      <c r="H79" s="41"/>
      <c r="I79" s="41"/>
      <c r="J79" s="329">
        <v>0</v>
      </c>
      <c r="K79" s="329">
        <v>0</v>
      </c>
      <c r="L79" s="332"/>
      <c r="M79" s="150"/>
      <c r="N79" s="397"/>
      <c r="O79" s="555"/>
      <c r="P79" s="575">
        <f t="shared" si="4"/>
        <v>0</v>
      </c>
      <c r="Q79" s="575">
        <f t="shared" si="5"/>
        <v>0</v>
      </c>
      <c r="R79" s="575">
        <f t="shared" si="6"/>
        <v>0</v>
      </c>
      <c r="S79" s="575">
        <f t="shared" si="6"/>
        <v>0</v>
      </c>
      <c r="T79" s="553"/>
      <c r="U79" s="553"/>
      <c r="V79" s="553"/>
      <c r="W79" s="553"/>
      <c r="X79" s="397"/>
      <c r="Y79" s="397"/>
      <c r="Z79" s="397"/>
      <c r="AA79" s="397"/>
      <c r="AB79" s="397"/>
      <c r="AC79" s="397"/>
      <c r="AD79" s="397"/>
      <c r="AE79" s="397"/>
      <c r="AF79" s="397"/>
      <c r="AG79" s="397"/>
      <c r="AH79" s="397"/>
      <c r="AI79" s="397"/>
      <c r="AJ79" s="397"/>
      <c r="AK79" s="397"/>
      <c r="AL79" s="397"/>
      <c r="AM79" s="397"/>
      <c r="AN79" s="397"/>
      <c r="AO79" s="397"/>
      <c r="AP79" s="397"/>
      <c r="AQ79" s="397"/>
      <c r="AR79" s="397"/>
      <c r="AS79" s="397"/>
      <c r="AT79" s="397"/>
      <c r="AU79" s="397"/>
      <c r="AV79" s="397"/>
      <c r="AW79" s="397"/>
      <c r="AX79" s="397"/>
      <c r="AY79" s="397"/>
      <c r="AZ79" s="397"/>
      <c r="BA79" s="553"/>
      <c r="BB79" s="397"/>
      <c r="BC79" s="397"/>
      <c r="BD79" s="397"/>
    </row>
    <row r="80" spans="1:56" x14ac:dyDescent="0.35">
      <c r="B80" s="80"/>
      <c r="C80" s="119"/>
      <c r="D80" s="119"/>
      <c r="E80" s="202"/>
      <c r="F80" s="119"/>
      <c r="G80" s="120"/>
      <c r="H80" s="41"/>
      <c r="I80" s="41"/>
      <c r="J80" s="329">
        <v>0</v>
      </c>
      <c r="K80" s="329">
        <v>0</v>
      </c>
      <c r="L80" s="332"/>
      <c r="M80" s="150"/>
      <c r="N80" s="397"/>
      <c r="O80" s="555"/>
      <c r="P80" s="575">
        <f t="shared" si="4"/>
        <v>0</v>
      </c>
      <c r="Q80" s="575">
        <f t="shared" si="5"/>
        <v>0</v>
      </c>
      <c r="R80" s="575">
        <f t="shared" si="6"/>
        <v>0</v>
      </c>
      <c r="S80" s="575">
        <f t="shared" si="6"/>
        <v>0</v>
      </c>
      <c r="T80" s="553"/>
      <c r="U80" s="553"/>
      <c r="V80" s="553"/>
      <c r="W80" s="553"/>
      <c r="X80" s="397"/>
      <c r="Y80" s="397"/>
      <c r="Z80" s="397"/>
      <c r="AA80" s="397"/>
      <c r="AB80" s="397"/>
      <c r="AC80" s="397"/>
      <c r="AD80" s="397"/>
      <c r="AE80" s="397"/>
      <c r="AF80" s="397"/>
      <c r="AG80" s="397"/>
      <c r="AH80" s="397"/>
      <c r="AI80" s="397"/>
      <c r="AJ80" s="397"/>
      <c r="AK80" s="397"/>
      <c r="AL80" s="397"/>
      <c r="AM80" s="397"/>
      <c r="AN80" s="397"/>
      <c r="AO80" s="397"/>
      <c r="AP80" s="397"/>
      <c r="AQ80" s="397"/>
      <c r="AR80" s="397"/>
      <c r="AS80" s="397"/>
      <c r="AT80" s="397"/>
      <c r="AU80" s="397"/>
      <c r="AV80" s="397"/>
      <c r="AW80" s="397"/>
      <c r="AX80" s="397"/>
      <c r="AY80" s="397"/>
      <c r="AZ80" s="397"/>
      <c r="BA80" s="553"/>
      <c r="BB80" s="397"/>
      <c r="BC80" s="397"/>
      <c r="BD80" s="397"/>
    </row>
    <row r="81" spans="2:56" x14ac:dyDescent="0.35">
      <c r="B81" s="80"/>
      <c r="C81" s="119"/>
      <c r="D81" s="119"/>
      <c r="E81" s="202"/>
      <c r="F81" s="119"/>
      <c r="G81" s="120"/>
      <c r="H81" s="41"/>
      <c r="I81" s="41"/>
      <c r="J81" s="329">
        <v>0</v>
      </c>
      <c r="K81" s="329">
        <v>0</v>
      </c>
      <c r="L81" s="332"/>
      <c r="M81" s="150"/>
      <c r="N81" s="397"/>
      <c r="O81" s="555"/>
      <c r="P81" s="575">
        <f t="shared" si="4"/>
        <v>0</v>
      </c>
      <c r="Q81" s="575">
        <f t="shared" si="5"/>
        <v>0</v>
      </c>
      <c r="R81" s="575">
        <f t="shared" si="6"/>
        <v>0</v>
      </c>
      <c r="S81" s="575">
        <f t="shared" si="6"/>
        <v>0</v>
      </c>
      <c r="T81" s="553"/>
      <c r="U81" s="553"/>
      <c r="V81" s="553"/>
      <c r="W81" s="553"/>
      <c r="X81" s="397"/>
      <c r="Y81" s="397"/>
      <c r="Z81" s="397"/>
      <c r="AA81" s="397"/>
      <c r="AB81" s="397"/>
      <c r="AC81" s="397"/>
      <c r="AD81" s="397"/>
      <c r="AE81" s="397"/>
      <c r="AF81" s="397"/>
      <c r="AG81" s="397"/>
      <c r="AH81" s="397"/>
      <c r="AI81" s="397"/>
      <c r="AJ81" s="397"/>
      <c r="AK81" s="397"/>
      <c r="AL81" s="397"/>
      <c r="AM81" s="397"/>
      <c r="AN81" s="397"/>
      <c r="AO81" s="397"/>
      <c r="AP81" s="397"/>
      <c r="AQ81" s="397"/>
      <c r="AR81" s="397"/>
      <c r="AS81" s="397"/>
      <c r="AT81" s="397"/>
      <c r="AU81" s="397"/>
      <c r="AV81" s="397"/>
      <c r="AW81" s="397"/>
      <c r="AX81" s="397"/>
      <c r="AY81" s="397"/>
      <c r="AZ81" s="397"/>
      <c r="BA81" s="553"/>
      <c r="BB81" s="397"/>
      <c r="BC81" s="397"/>
      <c r="BD81" s="397"/>
    </row>
    <row r="82" spans="2:56" x14ac:dyDescent="0.35">
      <c r="B82" s="80"/>
      <c r="C82" s="119"/>
      <c r="D82" s="119"/>
      <c r="E82" s="202"/>
      <c r="F82" s="119"/>
      <c r="G82" s="120"/>
      <c r="H82" s="41"/>
      <c r="I82" s="41"/>
      <c r="J82" s="329">
        <v>0</v>
      </c>
      <c r="K82" s="329">
        <v>0</v>
      </c>
      <c r="L82" s="332"/>
      <c r="M82" s="150"/>
      <c r="N82" s="397"/>
      <c r="O82" s="555"/>
      <c r="P82" s="575">
        <f t="shared" si="4"/>
        <v>0</v>
      </c>
      <c r="Q82" s="575">
        <f t="shared" si="5"/>
        <v>0</v>
      </c>
      <c r="R82" s="575">
        <f t="shared" si="6"/>
        <v>0</v>
      </c>
      <c r="S82" s="575">
        <f t="shared" si="6"/>
        <v>0</v>
      </c>
      <c r="T82" s="553"/>
      <c r="U82" s="553"/>
      <c r="V82" s="553"/>
      <c r="W82" s="553"/>
      <c r="X82" s="397"/>
      <c r="Y82" s="397"/>
      <c r="Z82" s="397"/>
      <c r="AA82" s="397"/>
      <c r="AB82" s="397"/>
      <c r="AC82" s="397"/>
      <c r="AD82" s="397"/>
      <c r="AE82" s="397"/>
      <c r="AF82" s="397"/>
      <c r="AG82" s="397"/>
      <c r="AH82" s="397"/>
      <c r="AI82" s="397"/>
      <c r="AJ82" s="397"/>
      <c r="AK82" s="397"/>
      <c r="AL82" s="397"/>
      <c r="AM82" s="397"/>
      <c r="AN82" s="397"/>
      <c r="AO82" s="397"/>
      <c r="AP82" s="397"/>
      <c r="AQ82" s="397"/>
      <c r="AR82" s="397"/>
      <c r="AS82" s="397"/>
      <c r="AT82" s="397"/>
      <c r="AU82" s="397"/>
      <c r="AV82" s="397"/>
      <c r="AW82" s="397"/>
      <c r="AX82" s="397"/>
      <c r="AY82" s="397"/>
      <c r="AZ82" s="397"/>
      <c r="BA82" s="553"/>
      <c r="BB82" s="397"/>
      <c r="BC82" s="397"/>
      <c r="BD82" s="397"/>
    </row>
    <row r="83" spans="2:56" x14ac:dyDescent="0.35">
      <c r="B83" s="80"/>
      <c r="C83" s="119"/>
      <c r="D83" s="119"/>
      <c r="E83" s="202"/>
      <c r="F83" s="119"/>
      <c r="G83" s="120"/>
      <c r="H83" s="41"/>
      <c r="I83" s="41"/>
      <c r="J83" s="329">
        <v>0</v>
      </c>
      <c r="K83" s="329">
        <v>0</v>
      </c>
      <c r="L83" s="332"/>
      <c r="M83" s="150"/>
      <c r="N83" s="397"/>
      <c r="O83" s="555"/>
      <c r="P83" s="575">
        <f t="shared" si="4"/>
        <v>0</v>
      </c>
      <c r="Q83" s="575">
        <f t="shared" si="5"/>
        <v>0</v>
      </c>
      <c r="R83" s="575">
        <f t="shared" si="6"/>
        <v>0</v>
      </c>
      <c r="S83" s="575">
        <f t="shared" si="6"/>
        <v>0</v>
      </c>
      <c r="T83" s="553"/>
      <c r="U83" s="553"/>
      <c r="V83" s="553"/>
      <c r="W83" s="553"/>
      <c r="X83" s="397"/>
      <c r="Y83" s="397"/>
      <c r="Z83" s="397"/>
      <c r="AA83" s="397"/>
      <c r="AB83" s="397"/>
      <c r="AC83" s="397"/>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553"/>
      <c r="BB83" s="397"/>
      <c r="BC83" s="397"/>
      <c r="BD83" s="397"/>
    </row>
    <row r="84" spans="2:56" x14ac:dyDescent="0.35">
      <c r="B84" s="80"/>
      <c r="C84" s="119"/>
      <c r="D84" s="119"/>
      <c r="E84" s="202"/>
      <c r="F84" s="119"/>
      <c r="G84" s="120"/>
      <c r="H84" s="41"/>
      <c r="I84" s="41"/>
      <c r="J84" s="329">
        <v>0</v>
      </c>
      <c r="K84" s="329">
        <v>0</v>
      </c>
      <c r="L84" s="332"/>
      <c r="M84" s="150"/>
      <c r="N84" s="397"/>
      <c r="O84" s="555"/>
      <c r="P84" s="575">
        <f t="shared" si="4"/>
        <v>0</v>
      </c>
      <c r="Q84" s="575">
        <f t="shared" si="5"/>
        <v>0</v>
      </c>
      <c r="R84" s="575">
        <f t="shared" si="6"/>
        <v>0</v>
      </c>
      <c r="S84" s="575">
        <f t="shared" si="6"/>
        <v>0</v>
      </c>
      <c r="T84" s="553"/>
      <c r="U84" s="553"/>
      <c r="V84" s="553"/>
      <c r="W84" s="553"/>
      <c r="X84" s="397"/>
      <c r="Y84" s="397"/>
      <c r="Z84" s="397"/>
      <c r="AA84" s="397"/>
      <c r="AB84" s="397"/>
      <c r="AC84" s="397"/>
      <c r="AD84" s="397"/>
      <c r="AE84" s="397"/>
      <c r="AF84" s="397"/>
      <c r="AG84" s="397"/>
      <c r="AH84" s="397"/>
      <c r="AI84" s="397"/>
      <c r="AJ84" s="397"/>
      <c r="AK84" s="397"/>
      <c r="AL84" s="397"/>
      <c r="AM84" s="397"/>
      <c r="AN84" s="397"/>
      <c r="AO84" s="397"/>
      <c r="AP84" s="397"/>
      <c r="AQ84" s="397"/>
      <c r="AR84" s="397"/>
      <c r="AS84" s="397"/>
      <c r="AT84" s="397"/>
      <c r="AU84" s="397"/>
      <c r="AV84" s="397"/>
      <c r="AW84" s="397"/>
      <c r="AX84" s="397"/>
      <c r="AY84" s="397"/>
      <c r="AZ84" s="397"/>
      <c r="BA84" s="553"/>
      <c r="BB84" s="397"/>
      <c r="BC84" s="397"/>
      <c r="BD84" s="397"/>
    </row>
    <row r="85" spans="2:56" x14ac:dyDescent="0.35">
      <c r="B85" s="80"/>
      <c r="C85" s="119"/>
      <c r="D85" s="119"/>
      <c r="E85" s="202"/>
      <c r="F85" s="119"/>
      <c r="G85" s="120"/>
      <c r="H85" s="41"/>
      <c r="I85" s="41"/>
      <c r="J85" s="329">
        <v>0</v>
      </c>
      <c r="K85" s="329">
        <v>0</v>
      </c>
      <c r="L85" s="332"/>
      <c r="M85" s="150"/>
      <c r="N85" s="397"/>
      <c r="O85" s="555"/>
      <c r="P85" s="575">
        <f t="shared" si="4"/>
        <v>0</v>
      </c>
      <c r="Q85" s="575">
        <f t="shared" si="5"/>
        <v>0</v>
      </c>
      <c r="R85" s="575">
        <f t="shared" si="6"/>
        <v>0</v>
      </c>
      <c r="S85" s="575">
        <f t="shared" si="6"/>
        <v>0</v>
      </c>
      <c r="T85" s="553"/>
      <c r="U85" s="553"/>
      <c r="V85" s="553"/>
      <c r="W85" s="553"/>
      <c r="X85" s="397"/>
      <c r="Y85" s="397"/>
      <c r="Z85" s="397"/>
      <c r="AA85" s="397"/>
      <c r="AB85" s="397"/>
      <c r="AC85" s="397"/>
      <c r="AD85" s="397"/>
      <c r="AE85" s="397"/>
      <c r="AF85" s="397"/>
      <c r="AG85" s="397"/>
      <c r="AH85" s="397"/>
      <c r="AI85" s="397"/>
      <c r="AJ85" s="397"/>
      <c r="AK85" s="397"/>
      <c r="AL85" s="397"/>
      <c r="AM85" s="397"/>
      <c r="AN85" s="397"/>
      <c r="AO85" s="397"/>
      <c r="AP85" s="397"/>
      <c r="AQ85" s="397"/>
      <c r="AR85" s="397"/>
      <c r="AS85" s="397"/>
      <c r="AT85" s="397"/>
      <c r="AU85" s="397"/>
      <c r="AV85" s="397"/>
      <c r="AW85" s="397"/>
      <c r="AX85" s="397"/>
      <c r="AY85" s="397"/>
      <c r="AZ85" s="397"/>
      <c r="BA85" s="553"/>
      <c r="BB85" s="397"/>
      <c r="BC85" s="397"/>
      <c r="BD85" s="397"/>
    </row>
    <row r="86" spans="2:56" x14ac:dyDescent="0.35">
      <c r="B86" s="80"/>
      <c r="C86" s="119"/>
      <c r="D86" s="119"/>
      <c r="E86" s="202"/>
      <c r="F86" s="119"/>
      <c r="G86" s="120"/>
      <c r="H86" s="41"/>
      <c r="I86" s="41"/>
      <c r="J86" s="329">
        <v>0</v>
      </c>
      <c r="K86" s="329">
        <v>0</v>
      </c>
      <c r="L86" s="332"/>
      <c r="M86" s="150"/>
      <c r="N86" s="397"/>
      <c r="O86" s="555"/>
      <c r="P86" s="575">
        <f t="shared" si="4"/>
        <v>0</v>
      </c>
      <c r="Q86" s="575">
        <f t="shared" si="5"/>
        <v>0</v>
      </c>
      <c r="R86" s="575">
        <f t="shared" si="6"/>
        <v>0</v>
      </c>
      <c r="S86" s="575">
        <f t="shared" si="6"/>
        <v>0</v>
      </c>
      <c r="T86" s="553"/>
      <c r="U86" s="553"/>
      <c r="V86" s="553"/>
      <c r="W86" s="553"/>
      <c r="X86" s="397"/>
      <c r="Y86" s="397"/>
      <c r="Z86" s="397"/>
      <c r="AA86" s="397"/>
      <c r="AB86" s="397"/>
      <c r="AC86" s="397"/>
      <c r="AD86" s="397"/>
      <c r="AE86" s="397"/>
      <c r="AF86" s="397"/>
      <c r="AG86" s="397"/>
      <c r="AH86" s="397"/>
      <c r="AI86" s="397"/>
      <c r="AJ86" s="397"/>
      <c r="AK86" s="397"/>
      <c r="AL86" s="397"/>
      <c r="AM86" s="397"/>
      <c r="AN86" s="397"/>
      <c r="AO86" s="397"/>
      <c r="AP86" s="397"/>
      <c r="AQ86" s="397"/>
      <c r="AR86" s="397"/>
      <c r="AS86" s="397"/>
      <c r="AT86" s="397"/>
      <c r="AU86" s="397"/>
      <c r="AV86" s="397"/>
      <c r="AW86" s="397"/>
      <c r="AX86" s="397"/>
      <c r="AY86" s="397"/>
      <c r="AZ86" s="397"/>
      <c r="BA86" s="553"/>
      <c r="BB86" s="397"/>
      <c r="BC86" s="397"/>
      <c r="BD86" s="397"/>
    </row>
    <row r="87" spans="2:56" x14ac:dyDescent="0.35">
      <c r="B87" s="80"/>
      <c r="C87" s="119"/>
      <c r="D87" s="119"/>
      <c r="E87" s="202"/>
      <c r="F87" s="119"/>
      <c r="G87" s="120"/>
      <c r="H87" s="41"/>
      <c r="I87" s="41"/>
      <c r="J87" s="329">
        <v>0</v>
      </c>
      <c r="K87" s="329">
        <v>0</v>
      </c>
      <c r="L87" s="332"/>
      <c r="M87" s="150"/>
      <c r="N87" s="397"/>
      <c r="O87" s="555"/>
      <c r="P87" s="575">
        <f t="shared" si="4"/>
        <v>0</v>
      </c>
      <c r="Q87" s="575">
        <f t="shared" si="5"/>
        <v>0</v>
      </c>
      <c r="R87" s="575">
        <f t="shared" si="6"/>
        <v>0</v>
      </c>
      <c r="S87" s="575">
        <f t="shared" si="6"/>
        <v>0</v>
      </c>
      <c r="T87" s="553"/>
      <c r="U87" s="553"/>
      <c r="V87" s="553"/>
      <c r="W87" s="553"/>
      <c r="X87" s="397"/>
      <c r="Y87" s="397"/>
      <c r="Z87" s="397"/>
      <c r="AA87" s="397"/>
      <c r="AB87" s="397"/>
      <c r="AC87" s="397"/>
      <c r="AD87" s="397"/>
      <c r="AE87" s="397"/>
      <c r="AF87" s="397"/>
      <c r="AG87" s="397"/>
      <c r="AH87" s="397"/>
      <c r="AI87" s="397"/>
      <c r="AJ87" s="397"/>
      <c r="AK87" s="397"/>
      <c r="AL87" s="397"/>
      <c r="AM87" s="397"/>
      <c r="AN87" s="397"/>
      <c r="AO87" s="397"/>
      <c r="AP87" s="397"/>
      <c r="AQ87" s="397"/>
      <c r="AR87" s="397"/>
      <c r="AS87" s="397"/>
      <c r="AT87" s="397"/>
      <c r="AU87" s="397"/>
      <c r="AV87" s="397"/>
      <c r="AW87" s="397"/>
      <c r="AX87" s="397"/>
      <c r="AY87" s="397"/>
      <c r="AZ87" s="397"/>
      <c r="BA87" s="553"/>
      <c r="BB87" s="397"/>
      <c r="BC87" s="397"/>
      <c r="BD87" s="397"/>
    </row>
    <row r="88" spans="2:56" x14ac:dyDescent="0.35">
      <c r="B88" s="80"/>
      <c r="C88" s="119"/>
      <c r="D88" s="119"/>
      <c r="E88" s="202"/>
      <c r="F88" s="119"/>
      <c r="G88" s="120"/>
      <c r="H88" s="41"/>
      <c r="I88" s="41"/>
      <c r="J88" s="329">
        <v>0</v>
      </c>
      <c r="K88" s="329">
        <v>0</v>
      </c>
      <c r="L88" s="332"/>
      <c r="M88" s="150"/>
      <c r="N88" s="397"/>
      <c r="O88" s="555"/>
      <c r="P88" s="575">
        <f t="shared" si="4"/>
        <v>0</v>
      </c>
      <c r="Q88" s="575">
        <f t="shared" si="5"/>
        <v>0</v>
      </c>
      <c r="R88" s="575">
        <f t="shared" si="6"/>
        <v>0</v>
      </c>
      <c r="S88" s="575">
        <f t="shared" si="6"/>
        <v>0</v>
      </c>
      <c r="T88" s="553"/>
      <c r="U88" s="553"/>
      <c r="V88" s="553"/>
      <c r="W88" s="553"/>
      <c r="X88" s="397"/>
      <c r="Y88" s="397"/>
      <c r="Z88" s="397"/>
      <c r="AA88" s="397"/>
      <c r="AB88" s="397"/>
      <c r="AC88" s="397"/>
      <c r="AD88" s="397"/>
      <c r="AE88" s="397"/>
      <c r="AF88" s="397"/>
      <c r="AG88" s="397"/>
      <c r="AH88" s="397"/>
      <c r="AI88" s="397"/>
      <c r="AJ88" s="397"/>
      <c r="AK88" s="397"/>
      <c r="AL88" s="397"/>
      <c r="AM88" s="397"/>
      <c r="AN88" s="397"/>
      <c r="AO88" s="397"/>
      <c r="AP88" s="397"/>
      <c r="AQ88" s="397"/>
      <c r="AR88" s="397"/>
      <c r="AS88" s="397"/>
      <c r="AT88" s="397"/>
      <c r="AU88" s="397"/>
      <c r="AV88" s="397"/>
      <c r="AW88" s="397"/>
      <c r="AX88" s="397"/>
      <c r="AY88" s="397"/>
      <c r="AZ88" s="397"/>
      <c r="BA88" s="553"/>
      <c r="BB88" s="397"/>
      <c r="BC88" s="397"/>
      <c r="BD88" s="397"/>
    </row>
    <row r="89" spans="2:56" x14ac:dyDescent="0.35">
      <c r="B89" s="80"/>
      <c r="C89" s="119"/>
      <c r="D89" s="119"/>
      <c r="E89" s="202"/>
      <c r="F89" s="119"/>
      <c r="G89" s="120"/>
      <c r="H89" s="41"/>
      <c r="I89" s="41"/>
      <c r="J89" s="329">
        <v>0</v>
      </c>
      <c r="K89" s="329">
        <v>0</v>
      </c>
      <c r="L89" s="332"/>
      <c r="M89" s="150"/>
      <c r="N89" s="397"/>
      <c r="O89" s="555"/>
      <c r="P89" s="575">
        <f t="shared" si="4"/>
        <v>0</v>
      </c>
      <c r="Q89" s="575">
        <f t="shared" si="5"/>
        <v>0</v>
      </c>
      <c r="R89" s="575">
        <f t="shared" si="6"/>
        <v>0</v>
      </c>
      <c r="S89" s="575">
        <f t="shared" si="6"/>
        <v>0</v>
      </c>
      <c r="T89" s="553"/>
      <c r="U89" s="553"/>
      <c r="V89" s="553"/>
      <c r="W89" s="553"/>
      <c r="X89" s="397"/>
      <c r="Y89" s="397"/>
      <c r="Z89" s="397"/>
      <c r="AA89" s="397"/>
      <c r="AB89" s="397"/>
      <c r="AC89" s="397"/>
      <c r="AD89" s="397"/>
      <c r="AE89" s="397"/>
      <c r="AF89" s="397"/>
      <c r="AG89" s="397"/>
      <c r="AH89" s="397"/>
      <c r="AI89" s="397"/>
      <c r="AJ89" s="397"/>
      <c r="AK89" s="397"/>
      <c r="AL89" s="397"/>
      <c r="AM89" s="397"/>
      <c r="AN89" s="397"/>
      <c r="AO89" s="397"/>
      <c r="AP89" s="397"/>
      <c r="AQ89" s="397"/>
      <c r="AR89" s="397"/>
      <c r="AS89" s="397"/>
      <c r="AT89" s="397"/>
      <c r="AU89" s="397"/>
      <c r="AV89" s="397"/>
      <c r="AW89" s="397"/>
      <c r="AX89" s="397"/>
      <c r="AY89" s="397"/>
      <c r="AZ89" s="397"/>
      <c r="BA89" s="553"/>
      <c r="BB89" s="397"/>
      <c r="BC89" s="397"/>
      <c r="BD89" s="397"/>
    </row>
    <row r="90" spans="2:56" x14ac:dyDescent="0.35">
      <c r="B90" s="80"/>
      <c r="C90" s="119"/>
      <c r="D90" s="119"/>
      <c r="E90" s="202"/>
      <c r="F90" s="119"/>
      <c r="G90" s="120"/>
      <c r="H90" s="41"/>
      <c r="I90" s="41"/>
      <c r="J90" s="329">
        <v>0</v>
      </c>
      <c r="K90" s="329">
        <v>0</v>
      </c>
      <c r="L90" s="332"/>
      <c r="M90" s="150"/>
      <c r="N90" s="397"/>
      <c r="O90" s="555"/>
      <c r="P90" s="575">
        <f t="shared" si="4"/>
        <v>0</v>
      </c>
      <c r="Q90" s="575">
        <f t="shared" si="5"/>
        <v>0</v>
      </c>
      <c r="R90" s="575">
        <f t="shared" si="6"/>
        <v>0</v>
      </c>
      <c r="S90" s="575">
        <f t="shared" si="6"/>
        <v>0</v>
      </c>
      <c r="T90" s="553"/>
      <c r="U90" s="553"/>
      <c r="V90" s="553"/>
      <c r="W90" s="553"/>
      <c r="X90" s="397"/>
      <c r="Y90" s="397"/>
      <c r="Z90" s="397"/>
      <c r="AA90" s="397"/>
      <c r="AB90" s="397"/>
      <c r="AC90" s="397"/>
      <c r="AD90" s="397"/>
      <c r="AE90" s="397"/>
      <c r="AF90" s="397"/>
      <c r="AG90" s="397"/>
      <c r="AH90" s="397"/>
      <c r="AI90" s="397"/>
      <c r="AJ90" s="397"/>
      <c r="AK90" s="397"/>
      <c r="AL90" s="397"/>
      <c r="AM90" s="397"/>
      <c r="AN90" s="397"/>
      <c r="AO90" s="397"/>
      <c r="AP90" s="397"/>
      <c r="AQ90" s="397"/>
      <c r="AR90" s="397"/>
      <c r="AS90" s="397"/>
      <c r="AT90" s="397"/>
      <c r="AU90" s="397"/>
      <c r="AV90" s="397"/>
      <c r="AW90" s="397"/>
      <c r="AX90" s="397"/>
      <c r="AY90" s="397"/>
      <c r="AZ90" s="397"/>
      <c r="BA90" s="553"/>
      <c r="BB90" s="397"/>
      <c r="BC90" s="397"/>
      <c r="BD90" s="397"/>
    </row>
    <row r="91" spans="2:56" x14ac:dyDescent="0.35">
      <c r="B91" s="80"/>
      <c r="C91" s="119"/>
      <c r="D91" s="119"/>
      <c r="E91" s="202"/>
      <c r="F91" s="119"/>
      <c r="G91" s="120"/>
      <c r="H91" s="41"/>
      <c r="I91" s="41"/>
      <c r="J91" s="329">
        <v>0</v>
      </c>
      <c r="K91" s="329">
        <v>0</v>
      </c>
      <c r="L91" s="332"/>
      <c r="M91" s="150"/>
      <c r="N91" s="397"/>
      <c r="O91" s="555"/>
      <c r="P91" s="575">
        <f t="shared" si="4"/>
        <v>0</v>
      </c>
      <c r="Q91" s="575">
        <f t="shared" si="5"/>
        <v>0</v>
      </c>
      <c r="R91" s="575">
        <f t="shared" si="6"/>
        <v>0</v>
      </c>
      <c r="S91" s="575">
        <f t="shared" si="6"/>
        <v>0</v>
      </c>
      <c r="T91" s="553"/>
      <c r="U91" s="553"/>
      <c r="V91" s="553"/>
      <c r="W91" s="553"/>
      <c r="X91" s="397"/>
      <c r="Y91" s="397"/>
      <c r="Z91" s="397"/>
      <c r="AA91" s="397"/>
      <c r="AB91" s="397"/>
      <c r="AC91" s="397"/>
      <c r="AD91" s="397"/>
      <c r="AE91" s="397"/>
      <c r="AF91" s="397"/>
      <c r="AG91" s="397"/>
      <c r="AH91" s="397"/>
      <c r="AI91" s="397"/>
      <c r="AJ91" s="397"/>
      <c r="AK91" s="397"/>
      <c r="AL91" s="397"/>
      <c r="AM91" s="397"/>
      <c r="AN91" s="397"/>
      <c r="AO91" s="397"/>
      <c r="AP91" s="397"/>
      <c r="AQ91" s="397"/>
      <c r="AR91" s="397"/>
      <c r="AS91" s="397"/>
      <c r="AT91" s="397"/>
      <c r="AU91" s="397"/>
      <c r="AV91" s="397"/>
      <c r="AW91" s="397"/>
      <c r="AX91" s="397"/>
      <c r="AY91" s="397"/>
      <c r="AZ91" s="397"/>
      <c r="BA91" s="553"/>
      <c r="BB91" s="397"/>
      <c r="BC91" s="397"/>
      <c r="BD91" s="397"/>
    </row>
    <row r="92" spans="2:56" x14ac:dyDescent="0.35">
      <c r="B92" s="80"/>
      <c r="C92" s="119"/>
      <c r="D92" s="119"/>
      <c r="E92" s="202"/>
      <c r="F92" s="119"/>
      <c r="G92" s="120"/>
      <c r="H92" s="41"/>
      <c r="I92" s="41"/>
      <c r="J92" s="329">
        <v>0</v>
      </c>
      <c r="K92" s="329">
        <v>0</v>
      </c>
      <c r="L92" s="332"/>
      <c r="M92" s="150"/>
      <c r="N92" s="397"/>
      <c r="O92" s="555"/>
      <c r="P92" s="575">
        <f t="shared" si="4"/>
        <v>0</v>
      </c>
      <c r="Q92" s="575">
        <f t="shared" si="5"/>
        <v>0</v>
      </c>
      <c r="R92" s="575">
        <f t="shared" si="6"/>
        <v>0</v>
      </c>
      <c r="S92" s="575">
        <f t="shared" si="6"/>
        <v>0</v>
      </c>
      <c r="T92" s="553"/>
      <c r="U92" s="553"/>
      <c r="V92" s="553"/>
      <c r="W92" s="553"/>
      <c r="X92" s="397"/>
      <c r="Y92" s="397"/>
      <c r="Z92" s="397"/>
      <c r="AA92" s="397"/>
      <c r="AB92" s="397"/>
      <c r="AC92" s="397"/>
      <c r="AD92" s="397"/>
      <c r="AE92" s="397"/>
      <c r="AF92" s="397"/>
      <c r="AG92" s="397"/>
      <c r="AH92" s="397"/>
      <c r="AI92" s="397"/>
      <c r="AJ92" s="397"/>
      <c r="AK92" s="397"/>
      <c r="AL92" s="397"/>
      <c r="AM92" s="397"/>
      <c r="AN92" s="397"/>
      <c r="AO92" s="397"/>
      <c r="AP92" s="397"/>
      <c r="AQ92" s="397"/>
      <c r="AR92" s="397"/>
      <c r="AS92" s="397"/>
      <c r="AT92" s="397"/>
      <c r="AU92" s="397"/>
      <c r="AV92" s="397"/>
      <c r="AW92" s="397"/>
      <c r="AX92" s="397"/>
      <c r="AY92" s="397"/>
      <c r="AZ92" s="397"/>
      <c r="BA92" s="553"/>
      <c r="BB92" s="397"/>
      <c r="BC92" s="397"/>
      <c r="BD92" s="397"/>
    </row>
    <row r="93" spans="2:56" x14ac:dyDescent="0.35">
      <c r="B93" s="80"/>
      <c r="C93" s="119"/>
      <c r="D93" s="119"/>
      <c r="E93" s="202"/>
      <c r="F93" s="119"/>
      <c r="G93" s="120"/>
      <c r="H93" s="41"/>
      <c r="I93" s="41"/>
      <c r="J93" s="329">
        <v>0</v>
      </c>
      <c r="K93" s="329">
        <v>0</v>
      </c>
      <c r="L93" s="332"/>
      <c r="M93" s="150"/>
      <c r="N93" s="397"/>
      <c r="O93" s="555"/>
      <c r="P93" s="575">
        <f t="shared" si="4"/>
        <v>0</v>
      </c>
      <c r="Q93" s="575">
        <f t="shared" si="5"/>
        <v>0</v>
      </c>
      <c r="R93" s="575">
        <f t="shared" si="6"/>
        <v>0</v>
      </c>
      <c r="S93" s="575">
        <f t="shared" si="6"/>
        <v>0</v>
      </c>
      <c r="T93" s="553"/>
      <c r="U93" s="553"/>
      <c r="V93" s="553"/>
      <c r="W93" s="553"/>
      <c r="X93" s="397"/>
      <c r="Y93" s="397"/>
      <c r="Z93" s="397"/>
      <c r="AA93" s="397"/>
      <c r="AB93" s="397"/>
      <c r="AC93" s="397"/>
      <c r="AD93" s="397"/>
      <c r="AE93" s="397"/>
      <c r="AF93" s="397"/>
      <c r="AG93" s="397"/>
      <c r="AH93" s="397"/>
      <c r="AI93" s="397"/>
      <c r="AJ93" s="397"/>
      <c r="AK93" s="397"/>
      <c r="AL93" s="397"/>
      <c r="AM93" s="397"/>
      <c r="AN93" s="397"/>
      <c r="AO93" s="397"/>
      <c r="AP93" s="397"/>
      <c r="AQ93" s="397"/>
      <c r="AR93" s="397"/>
      <c r="AS93" s="397"/>
      <c r="AT93" s="397"/>
      <c r="AU93" s="397"/>
      <c r="AV93" s="397"/>
      <c r="AW93" s="397"/>
      <c r="AX93" s="397"/>
      <c r="AY93" s="397"/>
      <c r="AZ93" s="397"/>
      <c r="BA93" s="553"/>
      <c r="BB93" s="397"/>
      <c r="BC93" s="397"/>
      <c r="BD93" s="397"/>
    </row>
    <row r="94" spans="2:56" x14ac:dyDescent="0.35">
      <c r="B94" s="80"/>
      <c r="C94" s="119"/>
      <c r="D94" s="119"/>
      <c r="E94" s="202"/>
      <c r="F94" s="119"/>
      <c r="G94" s="120"/>
      <c r="H94" s="41"/>
      <c r="I94" s="41"/>
      <c r="J94" s="329">
        <v>0</v>
      </c>
      <c r="K94" s="329">
        <v>0</v>
      </c>
      <c r="L94" s="332"/>
      <c r="M94" s="150"/>
      <c r="N94" s="397"/>
      <c r="O94" s="555"/>
      <c r="P94" s="575">
        <f t="shared" si="4"/>
        <v>0</v>
      </c>
      <c r="Q94" s="575">
        <f t="shared" si="5"/>
        <v>0</v>
      </c>
      <c r="R94" s="575">
        <f t="shared" si="6"/>
        <v>0</v>
      </c>
      <c r="S94" s="575">
        <f t="shared" si="6"/>
        <v>0</v>
      </c>
      <c r="T94" s="553"/>
      <c r="U94" s="553"/>
      <c r="V94" s="553"/>
      <c r="W94" s="553"/>
      <c r="X94" s="397"/>
      <c r="Y94" s="397"/>
      <c r="Z94" s="397"/>
      <c r="AA94" s="397"/>
      <c r="AB94" s="397"/>
      <c r="AC94" s="397"/>
      <c r="AD94" s="397"/>
      <c r="AE94" s="397"/>
      <c r="AF94" s="397"/>
      <c r="AG94" s="397"/>
      <c r="AH94" s="397"/>
      <c r="AI94" s="397"/>
      <c r="AJ94" s="397"/>
      <c r="AK94" s="397"/>
      <c r="AL94" s="397"/>
      <c r="AM94" s="397"/>
      <c r="AN94" s="397"/>
      <c r="AO94" s="397"/>
      <c r="AP94" s="397"/>
      <c r="AQ94" s="397"/>
      <c r="AR94" s="397"/>
      <c r="AS94" s="397"/>
      <c r="AT94" s="397"/>
      <c r="AU94" s="397"/>
      <c r="AV94" s="397"/>
      <c r="AW94" s="397"/>
      <c r="AX94" s="397"/>
      <c r="AY94" s="397"/>
      <c r="AZ94" s="397"/>
      <c r="BA94" s="553"/>
      <c r="BB94" s="397"/>
      <c r="BC94" s="397"/>
      <c r="BD94" s="397"/>
    </row>
    <row r="95" spans="2:56" x14ac:dyDescent="0.35">
      <c r="B95" s="80"/>
      <c r="C95" s="119"/>
      <c r="D95" s="119"/>
      <c r="E95" s="202"/>
      <c r="F95" s="119"/>
      <c r="G95" s="120"/>
      <c r="H95" s="41"/>
      <c r="I95" s="41"/>
      <c r="J95" s="329">
        <v>0</v>
      </c>
      <c r="K95" s="329">
        <v>0</v>
      </c>
      <c r="L95" s="332"/>
      <c r="M95" s="150"/>
      <c r="N95" s="397"/>
      <c r="O95" s="555"/>
      <c r="P95" s="575">
        <f t="shared" si="4"/>
        <v>0</v>
      </c>
      <c r="Q95" s="575">
        <f t="shared" si="5"/>
        <v>0</v>
      </c>
      <c r="R95" s="575">
        <f t="shared" si="6"/>
        <v>0</v>
      </c>
      <c r="S95" s="575">
        <f t="shared" si="6"/>
        <v>0</v>
      </c>
      <c r="T95" s="553"/>
      <c r="U95" s="553"/>
      <c r="V95" s="553"/>
      <c r="W95" s="553"/>
      <c r="X95" s="397"/>
      <c r="Y95" s="397"/>
      <c r="Z95" s="397"/>
      <c r="AA95" s="397"/>
      <c r="AB95" s="397"/>
      <c r="AC95" s="397"/>
      <c r="AD95" s="397"/>
      <c r="AE95" s="397"/>
      <c r="AF95" s="397"/>
      <c r="AG95" s="397"/>
      <c r="AH95" s="397"/>
      <c r="AI95" s="397"/>
      <c r="AJ95" s="397"/>
      <c r="AK95" s="397"/>
      <c r="AL95" s="397"/>
      <c r="AM95" s="397"/>
      <c r="AN95" s="397"/>
      <c r="AO95" s="397"/>
      <c r="AP95" s="397"/>
      <c r="AQ95" s="397"/>
      <c r="AR95" s="397"/>
      <c r="AS95" s="397"/>
      <c r="AT95" s="397"/>
      <c r="AU95" s="397"/>
      <c r="AV95" s="397"/>
      <c r="AW95" s="397"/>
      <c r="AX95" s="397"/>
      <c r="AY95" s="397"/>
      <c r="AZ95" s="397"/>
      <c r="BA95" s="553"/>
      <c r="BB95" s="397"/>
      <c r="BC95" s="397"/>
      <c r="BD95" s="397"/>
    </row>
    <row r="96" spans="2:56" x14ac:dyDescent="0.35">
      <c r="B96" s="80"/>
      <c r="C96" s="119"/>
      <c r="D96" s="119"/>
      <c r="E96" s="202"/>
      <c r="F96" s="119"/>
      <c r="G96" s="120"/>
      <c r="H96" s="41"/>
      <c r="I96" s="41"/>
      <c r="J96" s="329">
        <v>0</v>
      </c>
      <c r="K96" s="329">
        <v>0</v>
      </c>
      <c r="L96" s="332"/>
      <c r="M96" s="150"/>
      <c r="N96" s="397"/>
      <c r="O96" s="555"/>
      <c r="P96" s="575">
        <f t="shared" si="4"/>
        <v>0</v>
      </c>
      <c r="Q96" s="575">
        <f t="shared" si="5"/>
        <v>0</v>
      </c>
      <c r="R96" s="575">
        <f t="shared" si="6"/>
        <v>0</v>
      </c>
      <c r="S96" s="575">
        <f t="shared" si="6"/>
        <v>0</v>
      </c>
      <c r="T96" s="553"/>
      <c r="U96" s="553"/>
      <c r="V96" s="553"/>
      <c r="W96" s="553"/>
      <c r="X96" s="397"/>
      <c r="Y96" s="397"/>
      <c r="Z96" s="397"/>
      <c r="AA96" s="397"/>
      <c r="AB96" s="397"/>
      <c r="AC96" s="397"/>
      <c r="AD96" s="397"/>
      <c r="AE96" s="397"/>
      <c r="AF96" s="397"/>
      <c r="AG96" s="397"/>
      <c r="AH96" s="397"/>
      <c r="AI96" s="397"/>
      <c r="AJ96" s="397"/>
      <c r="AK96" s="397"/>
      <c r="AL96" s="397"/>
      <c r="AM96" s="397"/>
      <c r="AN96" s="397"/>
      <c r="AO96" s="397"/>
      <c r="AP96" s="397"/>
      <c r="AQ96" s="397"/>
      <c r="AR96" s="397"/>
      <c r="AS96" s="397"/>
      <c r="AT96" s="397"/>
      <c r="AU96" s="397"/>
      <c r="AV96" s="397"/>
      <c r="AW96" s="397"/>
      <c r="AX96" s="397"/>
      <c r="AY96" s="397"/>
      <c r="AZ96" s="397"/>
      <c r="BA96" s="553"/>
      <c r="BB96" s="397"/>
      <c r="BC96" s="397"/>
      <c r="BD96" s="397"/>
    </row>
    <row r="97" spans="2:56" x14ac:dyDescent="0.35">
      <c r="B97" s="80"/>
      <c r="C97" s="119"/>
      <c r="D97" s="119"/>
      <c r="E97" s="202"/>
      <c r="F97" s="119"/>
      <c r="G97" s="120"/>
      <c r="H97" s="41"/>
      <c r="I97" s="41"/>
      <c r="J97" s="329">
        <v>0</v>
      </c>
      <c r="K97" s="329">
        <v>0</v>
      </c>
      <c r="L97" s="332"/>
      <c r="M97" s="150"/>
      <c r="N97" s="397"/>
      <c r="O97" s="555"/>
      <c r="P97" s="575">
        <f t="shared" si="4"/>
        <v>0</v>
      </c>
      <c r="Q97" s="575">
        <f t="shared" si="5"/>
        <v>0</v>
      </c>
      <c r="R97" s="575">
        <f t="shared" si="6"/>
        <v>0</v>
      </c>
      <c r="S97" s="575">
        <f t="shared" si="6"/>
        <v>0</v>
      </c>
      <c r="T97" s="553"/>
      <c r="U97" s="553"/>
      <c r="V97" s="553"/>
      <c r="W97" s="553"/>
      <c r="X97" s="397"/>
      <c r="Y97" s="397"/>
      <c r="Z97" s="397"/>
      <c r="AA97" s="397"/>
      <c r="AB97" s="397"/>
      <c r="AC97" s="397"/>
      <c r="AD97" s="397"/>
      <c r="AE97" s="397"/>
      <c r="AF97" s="397"/>
      <c r="AG97" s="397"/>
      <c r="AH97" s="397"/>
      <c r="AI97" s="397"/>
      <c r="AJ97" s="397"/>
      <c r="AK97" s="397"/>
      <c r="AL97" s="397"/>
      <c r="AM97" s="397"/>
      <c r="AN97" s="397"/>
      <c r="AO97" s="397"/>
      <c r="AP97" s="397"/>
      <c r="AQ97" s="397"/>
      <c r="AR97" s="397"/>
      <c r="AS97" s="397"/>
      <c r="AT97" s="397"/>
      <c r="AU97" s="397"/>
      <c r="AV97" s="397"/>
      <c r="AW97" s="397"/>
      <c r="AX97" s="397"/>
      <c r="AY97" s="397"/>
      <c r="AZ97" s="397"/>
      <c r="BA97" s="553"/>
      <c r="BB97" s="397"/>
      <c r="BC97" s="397"/>
      <c r="BD97" s="397"/>
    </row>
    <row r="98" spans="2:56" x14ac:dyDescent="0.35">
      <c r="B98" s="80"/>
      <c r="C98" s="119"/>
      <c r="D98" s="119"/>
      <c r="E98" s="202"/>
      <c r="F98" s="119"/>
      <c r="G98" s="120"/>
      <c r="H98" s="41"/>
      <c r="I98" s="41"/>
      <c r="J98" s="329">
        <v>0</v>
      </c>
      <c r="K98" s="329">
        <v>0</v>
      </c>
      <c r="L98" s="332"/>
      <c r="M98" s="150"/>
      <c r="N98" s="397"/>
      <c r="O98" s="555"/>
      <c r="P98" s="575">
        <f t="shared" si="4"/>
        <v>0</v>
      </c>
      <c r="Q98" s="575">
        <f t="shared" si="5"/>
        <v>0</v>
      </c>
      <c r="R98" s="575">
        <f t="shared" si="6"/>
        <v>0</v>
      </c>
      <c r="S98" s="575">
        <f t="shared" si="6"/>
        <v>0</v>
      </c>
      <c r="T98" s="553"/>
      <c r="U98" s="553"/>
      <c r="V98" s="553"/>
      <c r="W98" s="553"/>
      <c r="X98" s="397"/>
      <c r="Y98" s="397"/>
      <c r="Z98" s="397"/>
      <c r="AA98" s="397"/>
      <c r="AB98" s="397"/>
      <c r="AC98" s="397"/>
      <c r="AD98" s="397"/>
      <c r="AE98" s="397"/>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553"/>
      <c r="BB98" s="397"/>
      <c r="BC98" s="397"/>
      <c r="BD98" s="397"/>
    </row>
    <row r="99" spans="2:56" x14ac:dyDescent="0.35">
      <c r="B99" s="80"/>
      <c r="C99" s="119"/>
      <c r="D99" s="119"/>
      <c r="E99" s="202"/>
      <c r="F99" s="119"/>
      <c r="G99" s="120"/>
      <c r="H99" s="41"/>
      <c r="I99" s="41"/>
      <c r="J99" s="329">
        <v>0</v>
      </c>
      <c r="K99" s="329">
        <v>0</v>
      </c>
      <c r="L99" s="332"/>
      <c r="M99" s="150"/>
      <c r="N99" s="397"/>
      <c r="O99" s="555"/>
      <c r="P99" s="575">
        <f t="shared" si="4"/>
        <v>0</v>
      </c>
      <c r="Q99" s="575">
        <f t="shared" si="5"/>
        <v>0</v>
      </c>
      <c r="R99" s="575">
        <f t="shared" si="6"/>
        <v>0</v>
      </c>
      <c r="S99" s="575">
        <f t="shared" si="6"/>
        <v>0</v>
      </c>
      <c r="T99" s="553"/>
      <c r="U99" s="553"/>
      <c r="V99" s="553"/>
      <c r="W99" s="553"/>
      <c r="X99" s="397"/>
      <c r="Y99" s="397"/>
      <c r="Z99" s="397"/>
      <c r="AA99" s="397"/>
      <c r="AB99" s="397"/>
      <c r="AC99" s="397"/>
      <c r="AD99" s="397"/>
      <c r="AE99" s="397"/>
      <c r="AF99" s="397"/>
      <c r="AG99" s="397"/>
      <c r="AH99" s="397"/>
      <c r="AI99" s="397"/>
      <c r="AJ99" s="397"/>
      <c r="AK99" s="397"/>
      <c r="AL99" s="397"/>
      <c r="AM99" s="397"/>
      <c r="AN99" s="397"/>
      <c r="AO99" s="397"/>
      <c r="AP99" s="397"/>
      <c r="AQ99" s="397"/>
      <c r="AR99" s="397"/>
      <c r="AS99" s="397"/>
      <c r="AT99" s="397"/>
      <c r="AU99" s="397"/>
      <c r="AV99" s="397"/>
      <c r="AW99" s="397"/>
      <c r="AX99" s="397"/>
      <c r="AY99" s="397"/>
      <c r="AZ99" s="397"/>
      <c r="BA99" s="553"/>
      <c r="BB99" s="397"/>
      <c r="BC99" s="397"/>
      <c r="BD99" s="397"/>
    </row>
    <row r="100" spans="2:56" x14ac:dyDescent="0.35">
      <c r="B100" s="80"/>
      <c r="C100" s="119"/>
      <c r="D100" s="119"/>
      <c r="E100" s="202"/>
      <c r="F100" s="119"/>
      <c r="G100" s="120"/>
      <c r="H100" s="41"/>
      <c r="I100" s="41"/>
      <c r="J100" s="329">
        <v>0</v>
      </c>
      <c r="K100" s="329">
        <v>0</v>
      </c>
      <c r="L100" s="332"/>
      <c r="M100" s="150"/>
      <c r="N100" s="397"/>
      <c r="O100" s="555"/>
      <c r="P100" s="575">
        <f t="shared" si="4"/>
        <v>0</v>
      </c>
      <c r="Q100" s="575">
        <f t="shared" si="5"/>
        <v>0</v>
      </c>
      <c r="R100" s="575">
        <f t="shared" si="6"/>
        <v>0</v>
      </c>
      <c r="S100" s="575">
        <f t="shared" si="6"/>
        <v>0</v>
      </c>
      <c r="T100" s="553"/>
      <c r="U100" s="553"/>
      <c r="V100" s="553"/>
      <c r="W100" s="553"/>
      <c r="X100" s="397"/>
      <c r="Y100" s="397"/>
      <c r="Z100" s="397"/>
      <c r="AA100" s="397"/>
      <c r="AB100" s="397"/>
      <c r="AC100" s="397"/>
      <c r="AD100" s="397"/>
      <c r="AE100" s="397"/>
      <c r="AF100" s="397"/>
      <c r="AG100" s="397"/>
      <c r="AH100" s="397"/>
      <c r="AI100" s="397"/>
      <c r="AJ100" s="397"/>
      <c r="AK100" s="397"/>
      <c r="AL100" s="397"/>
      <c r="AM100" s="397"/>
      <c r="AN100" s="397"/>
      <c r="AO100" s="397"/>
      <c r="AP100" s="397"/>
      <c r="AQ100" s="397"/>
      <c r="AR100" s="397"/>
      <c r="AS100" s="397"/>
      <c r="AT100" s="397"/>
      <c r="AU100" s="397"/>
      <c r="AV100" s="397"/>
      <c r="AW100" s="397"/>
      <c r="AX100" s="397"/>
      <c r="AY100" s="397"/>
      <c r="AZ100" s="397"/>
      <c r="BA100" s="553"/>
      <c r="BB100" s="397"/>
      <c r="BC100" s="397"/>
      <c r="BD100" s="397"/>
    </row>
    <row r="101" spans="2:56" x14ac:dyDescent="0.35">
      <c r="B101" s="80"/>
      <c r="C101" s="119"/>
      <c r="D101" s="119"/>
      <c r="E101" s="202"/>
      <c r="F101" s="119"/>
      <c r="G101" s="120"/>
      <c r="H101" s="41"/>
      <c r="I101" s="41"/>
      <c r="J101" s="329">
        <v>0</v>
      </c>
      <c r="K101" s="329">
        <v>0</v>
      </c>
      <c r="L101" s="332"/>
      <c r="M101" s="150"/>
      <c r="N101" s="397"/>
      <c r="O101" s="555"/>
      <c r="P101" s="575">
        <f t="shared" si="4"/>
        <v>0</v>
      </c>
      <c r="Q101" s="575">
        <f t="shared" si="5"/>
        <v>0</v>
      </c>
      <c r="R101" s="575">
        <f t="shared" si="6"/>
        <v>0</v>
      </c>
      <c r="S101" s="575">
        <f t="shared" si="6"/>
        <v>0</v>
      </c>
      <c r="T101" s="553"/>
      <c r="U101" s="553"/>
      <c r="V101" s="553"/>
      <c r="W101" s="553"/>
      <c r="X101" s="397"/>
      <c r="Y101" s="397"/>
      <c r="Z101" s="397"/>
      <c r="AA101" s="397"/>
      <c r="AB101" s="397"/>
      <c r="AC101" s="397"/>
      <c r="AD101" s="397"/>
      <c r="AE101" s="397"/>
      <c r="AF101" s="397"/>
      <c r="AG101" s="397"/>
      <c r="AH101" s="397"/>
      <c r="AI101" s="397"/>
      <c r="AJ101" s="397"/>
      <c r="AK101" s="397"/>
      <c r="AL101" s="397"/>
      <c r="AM101" s="397"/>
      <c r="AN101" s="397"/>
      <c r="AO101" s="397"/>
      <c r="AP101" s="397"/>
      <c r="AQ101" s="397"/>
      <c r="AR101" s="397"/>
      <c r="AS101" s="397"/>
      <c r="AT101" s="397"/>
      <c r="AU101" s="397"/>
      <c r="AV101" s="397"/>
      <c r="AW101" s="397"/>
      <c r="AX101" s="397"/>
      <c r="AY101" s="397"/>
      <c r="AZ101" s="397"/>
      <c r="BA101" s="553"/>
      <c r="BB101" s="397"/>
      <c r="BC101" s="397"/>
      <c r="BD101" s="397"/>
    </row>
    <row r="102" spans="2:56" x14ac:dyDescent="0.35">
      <c r="B102" s="80"/>
      <c r="C102" s="119"/>
      <c r="D102" s="119"/>
      <c r="E102" s="202"/>
      <c r="F102" s="119"/>
      <c r="G102" s="120"/>
      <c r="H102" s="41"/>
      <c r="I102" s="41"/>
      <c r="J102" s="329">
        <v>0</v>
      </c>
      <c r="K102" s="329">
        <v>0</v>
      </c>
      <c r="L102" s="332"/>
      <c r="M102" s="150"/>
      <c r="N102" s="397"/>
      <c r="O102" s="555"/>
      <c r="P102" s="575">
        <f t="shared" si="4"/>
        <v>0</v>
      </c>
      <c r="Q102" s="575">
        <f t="shared" si="5"/>
        <v>0</v>
      </c>
      <c r="R102" s="575">
        <f t="shared" si="6"/>
        <v>0</v>
      </c>
      <c r="S102" s="575">
        <f t="shared" si="6"/>
        <v>0</v>
      </c>
      <c r="T102" s="553"/>
      <c r="U102" s="553"/>
      <c r="V102" s="553"/>
      <c r="W102" s="553"/>
      <c r="X102" s="397"/>
      <c r="Y102" s="397"/>
      <c r="Z102" s="397"/>
      <c r="AA102" s="397"/>
      <c r="AB102" s="397"/>
      <c r="AC102" s="397"/>
      <c r="AD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Y102" s="397"/>
      <c r="AZ102" s="397"/>
      <c r="BA102" s="553"/>
      <c r="BB102" s="397"/>
      <c r="BC102" s="397"/>
      <c r="BD102" s="397"/>
    </row>
    <row r="103" spans="2:56" x14ac:dyDescent="0.35">
      <c r="B103" s="80"/>
      <c r="C103" s="119"/>
      <c r="D103" s="119"/>
      <c r="E103" s="202"/>
      <c r="F103" s="119"/>
      <c r="G103" s="120"/>
      <c r="H103" s="41"/>
      <c r="I103" s="41"/>
      <c r="J103" s="329">
        <v>0</v>
      </c>
      <c r="K103" s="329">
        <v>0</v>
      </c>
      <c r="L103" s="332"/>
      <c r="M103" s="150"/>
      <c r="N103" s="397"/>
      <c r="O103" s="555"/>
      <c r="P103" s="575">
        <f t="shared" si="4"/>
        <v>0</v>
      </c>
      <c r="Q103" s="575">
        <f t="shared" si="5"/>
        <v>0</v>
      </c>
      <c r="R103" s="575">
        <f t="shared" si="6"/>
        <v>0</v>
      </c>
      <c r="S103" s="575">
        <f t="shared" si="6"/>
        <v>0</v>
      </c>
      <c r="T103" s="553"/>
      <c r="U103" s="553"/>
      <c r="V103" s="553"/>
      <c r="W103" s="553"/>
      <c r="X103" s="397"/>
      <c r="Y103" s="397"/>
      <c r="Z103" s="397"/>
      <c r="AA103" s="397"/>
      <c r="AB103" s="397"/>
      <c r="AC103" s="397"/>
      <c r="AD103" s="397"/>
      <c r="AE103" s="397"/>
      <c r="AF103" s="397"/>
      <c r="AG103" s="397"/>
      <c r="AH103" s="397"/>
      <c r="AI103" s="397"/>
      <c r="AJ103" s="397"/>
      <c r="AK103" s="397"/>
      <c r="AL103" s="397"/>
      <c r="AM103" s="397"/>
      <c r="AN103" s="397"/>
      <c r="AO103" s="397"/>
      <c r="AP103" s="397"/>
      <c r="AQ103" s="397"/>
      <c r="AR103" s="397"/>
      <c r="AS103" s="397"/>
      <c r="AT103" s="397"/>
      <c r="AU103" s="397"/>
      <c r="AV103" s="397"/>
      <c r="AW103" s="397"/>
      <c r="AX103" s="397"/>
      <c r="AY103" s="397"/>
      <c r="AZ103" s="397"/>
      <c r="BA103" s="553"/>
      <c r="BB103" s="397"/>
      <c r="BC103" s="397"/>
      <c r="BD103" s="397"/>
    </row>
    <row r="104" spans="2:56" x14ac:dyDescent="0.35">
      <c r="B104" s="80"/>
      <c r="C104" s="119"/>
      <c r="D104" s="119"/>
      <c r="E104" s="202"/>
      <c r="F104" s="119"/>
      <c r="G104" s="120"/>
      <c r="H104" s="41"/>
      <c r="I104" s="41"/>
      <c r="J104" s="329">
        <v>0</v>
      </c>
      <c r="K104" s="329">
        <v>0</v>
      </c>
      <c r="L104" s="332"/>
      <c r="M104" s="150"/>
      <c r="N104" s="397"/>
      <c r="O104" s="555"/>
      <c r="P104" s="575">
        <f t="shared" si="4"/>
        <v>0</v>
      </c>
      <c r="Q104" s="575">
        <f t="shared" si="5"/>
        <v>0</v>
      </c>
      <c r="R104" s="575">
        <f t="shared" si="6"/>
        <v>0</v>
      </c>
      <c r="S104" s="575">
        <f t="shared" si="6"/>
        <v>0</v>
      </c>
      <c r="T104" s="553"/>
      <c r="U104" s="553"/>
      <c r="V104" s="553"/>
      <c r="W104" s="553"/>
      <c r="X104" s="397"/>
      <c r="Y104" s="397"/>
      <c r="Z104" s="397"/>
      <c r="AA104" s="397"/>
      <c r="AB104" s="397"/>
      <c r="AC104" s="397"/>
      <c r="AD104" s="397"/>
      <c r="AE104" s="397"/>
      <c r="AF104" s="397"/>
      <c r="AG104" s="397"/>
      <c r="AH104" s="397"/>
      <c r="AI104" s="397"/>
      <c r="AJ104" s="397"/>
      <c r="AK104" s="397"/>
      <c r="AL104" s="397"/>
      <c r="AM104" s="397"/>
      <c r="AN104" s="397"/>
      <c r="AO104" s="397"/>
      <c r="AP104" s="397"/>
      <c r="AQ104" s="397"/>
      <c r="AR104" s="397"/>
      <c r="AS104" s="397"/>
      <c r="AT104" s="397"/>
      <c r="AU104" s="397"/>
      <c r="AV104" s="397"/>
      <c r="AW104" s="397"/>
      <c r="AX104" s="397"/>
      <c r="AY104" s="397"/>
      <c r="AZ104" s="397"/>
      <c r="BA104" s="553"/>
      <c r="BB104" s="397"/>
      <c r="BC104" s="397"/>
      <c r="BD104" s="397"/>
    </row>
    <row r="105" spans="2:56" x14ac:dyDescent="0.35">
      <c r="B105" s="80"/>
      <c r="C105" s="119"/>
      <c r="D105" s="119"/>
      <c r="E105" s="202"/>
      <c r="F105" s="119"/>
      <c r="G105" s="120"/>
      <c r="H105" s="41"/>
      <c r="I105" s="41"/>
      <c r="J105" s="329">
        <v>0</v>
      </c>
      <c r="K105" s="329">
        <v>0</v>
      </c>
      <c r="L105" s="332"/>
      <c r="M105" s="150"/>
      <c r="N105" s="397"/>
      <c r="O105" s="555"/>
      <c r="P105" s="575">
        <f t="shared" si="4"/>
        <v>0</v>
      </c>
      <c r="Q105" s="575">
        <f t="shared" si="5"/>
        <v>0</v>
      </c>
      <c r="R105" s="575">
        <f t="shared" si="6"/>
        <v>0</v>
      </c>
      <c r="S105" s="575">
        <f t="shared" si="6"/>
        <v>0</v>
      </c>
      <c r="T105" s="553"/>
      <c r="U105" s="553"/>
      <c r="V105" s="553"/>
      <c r="W105" s="553"/>
      <c r="X105" s="397"/>
      <c r="Y105" s="397"/>
      <c r="Z105" s="397"/>
      <c r="AA105" s="397"/>
      <c r="AB105" s="397"/>
      <c r="AC105" s="397"/>
      <c r="AD105" s="397"/>
      <c r="AE105" s="397"/>
      <c r="AF105" s="397"/>
      <c r="AG105" s="397"/>
      <c r="AH105" s="397"/>
      <c r="AI105" s="397"/>
      <c r="AJ105" s="397"/>
      <c r="AK105" s="397"/>
      <c r="AL105" s="397"/>
      <c r="AM105" s="397"/>
      <c r="AN105" s="397"/>
      <c r="AO105" s="397"/>
      <c r="AP105" s="397"/>
      <c r="AQ105" s="397"/>
      <c r="AR105" s="397"/>
      <c r="AS105" s="397"/>
      <c r="AT105" s="397"/>
      <c r="AU105" s="397"/>
      <c r="AV105" s="397"/>
      <c r="AW105" s="397"/>
      <c r="AX105" s="397"/>
      <c r="AY105" s="397"/>
      <c r="AZ105" s="397"/>
      <c r="BA105" s="553"/>
      <c r="BB105" s="397"/>
      <c r="BC105" s="397"/>
      <c r="BD105" s="397"/>
    </row>
    <row r="106" spans="2:56" x14ac:dyDescent="0.35">
      <c r="B106" s="80"/>
      <c r="C106" s="119"/>
      <c r="D106" s="119"/>
      <c r="E106" s="202"/>
      <c r="F106" s="119"/>
      <c r="G106" s="120"/>
      <c r="H106" s="41"/>
      <c r="I106" s="41"/>
      <c r="J106" s="329">
        <v>0</v>
      </c>
      <c r="K106" s="329">
        <v>0</v>
      </c>
      <c r="L106" s="332"/>
      <c r="M106" s="150"/>
      <c r="N106" s="397"/>
      <c r="O106" s="555"/>
      <c r="P106" s="575">
        <f t="shared" si="4"/>
        <v>0</v>
      </c>
      <c r="Q106" s="575">
        <f t="shared" si="5"/>
        <v>0</v>
      </c>
      <c r="R106" s="575">
        <f t="shared" si="6"/>
        <v>0</v>
      </c>
      <c r="S106" s="575">
        <f t="shared" si="6"/>
        <v>0</v>
      </c>
      <c r="T106" s="553"/>
      <c r="U106" s="553"/>
      <c r="V106" s="553"/>
      <c r="W106" s="553"/>
      <c r="X106" s="397"/>
      <c r="Y106" s="397"/>
      <c r="Z106" s="397"/>
      <c r="AA106" s="397"/>
      <c r="AB106" s="397"/>
      <c r="AC106" s="397"/>
      <c r="AD106" s="397"/>
      <c r="AE106" s="397"/>
      <c r="AF106" s="397"/>
      <c r="AG106" s="397"/>
      <c r="AH106" s="397"/>
      <c r="AI106" s="397"/>
      <c r="AJ106" s="397"/>
      <c r="AK106" s="397"/>
      <c r="AL106" s="397"/>
      <c r="AM106" s="397"/>
      <c r="AN106" s="397"/>
      <c r="AO106" s="397"/>
      <c r="AP106" s="397"/>
      <c r="AQ106" s="397"/>
      <c r="AR106" s="397"/>
      <c r="AS106" s="397"/>
      <c r="AT106" s="397"/>
      <c r="AU106" s="397"/>
      <c r="AV106" s="397"/>
      <c r="AW106" s="397"/>
      <c r="AX106" s="397"/>
      <c r="AY106" s="397"/>
      <c r="AZ106" s="397"/>
      <c r="BA106" s="553"/>
      <c r="BB106" s="397"/>
      <c r="BC106" s="397"/>
      <c r="BD106" s="397"/>
    </row>
    <row r="107" spans="2:56" x14ac:dyDescent="0.35">
      <c r="B107" s="80"/>
      <c r="C107" s="119"/>
      <c r="D107" s="119"/>
      <c r="E107" s="202"/>
      <c r="F107" s="119"/>
      <c r="G107" s="120"/>
      <c r="H107" s="41"/>
      <c r="I107" s="41"/>
      <c r="J107" s="329">
        <v>0</v>
      </c>
      <c r="K107" s="329">
        <v>0</v>
      </c>
      <c r="L107" s="332"/>
      <c r="M107" s="150"/>
      <c r="N107" s="397"/>
      <c r="O107" s="555"/>
      <c r="P107" s="575">
        <f t="shared" si="4"/>
        <v>0</v>
      </c>
      <c r="Q107" s="575">
        <f t="shared" si="5"/>
        <v>0</v>
      </c>
      <c r="R107" s="575">
        <f t="shared" si="6"/>
        <v>0</v>
      </c>
      <c r="S107" s="575">
        <f t="shared" si="6"/>
        <v>0</v>
      </c>
      <c r="T107" s="553"/>
      <c r="U107" s="553"/>
      <c r="V107" s="553"/>
      <c r="W107" s="553"/>
      <c r="X107" s="397"/>
      <c r="Y107" s="397"/>
      <c r="Z107" s="397"/>
      <c r="AA107" s="397"/>
      <c r="AB107" s="397"/>
      <c r="AC107" s="397"/>
      <c r="AD107" s="397"/>
      <c r="AE107" s="397"/>
      <c r="AF107" s="397"/>
      <c r="AG107" s="397"/>
      <c r="AH107" s="397"/>
      <c r="AI107" s="397"/>
      <c r="AJ107" s="397"/>
      <c r="AK107" s="397"/>
      <c r="AL107" s="397"/>
      <c r="AM107" s="397"/>
      <c r="AN107" s="397"/>
      <c r="AO107" s="397"/>
      <c r="AP107" s="397"/>
      <c r="AQ107" s="397"/>
      <c r="AR107" s="397"/>
      <c r="AS107" s="397"/>
      <c r="AT107" s="397"/>
      <c r="AU107" s="397"/>
      <c r="AV107" s="397"/>
      <c r="AW107" s="397"/>
      <c r="AX107" s="397"/>
      <c r="AY107" s="397"/>
      <c r="AZ107" s="397"/>
      <c r="BA107" s="553"/>
      <c r="BB107" s="397"/>
      <c r="BC107" s="397"/>
      <c r="BD107" s="397"/>
    </row>
    <row r="108" spans="2:56" x14ac:dyDescent="0.35">
      <c r="B108" s="80"/>
      <c r="C108" s="119"/>
      <c r="D108" s="119"/>
      <c r="E108" s="202"/>
      <c r="F108" s="119"/>
      <c r="G108" s="120"/>
      <c r="H108" s="41"/>
      <c r="I108" s="41"/>
      <c r="J108" s="329">
        <v>0</v>
      </c>
      <c r="K108" s="329">
        <v>0</v>
      </c>
      <c r="L108" s="332"/>
      <c r="M108" s="150"/>
      <c r="N108" s="397"/>
      <c r="O108" s="555"/>
      <c r="P108" s="575">
        <f t="shared" si="4"/>
        <v>0</v>
      </c>
      <c r="Q108" s="575">
        <f t="shared" si="5"/>
        <v>0</v>
      </c>
      <c r="R108" s="575">
        <f t="shared" si="6"/>
        <v>0</v>
      </c>
      <c r="S108" s="575">
        <f t="shared" si="6"/>
        <v>0</v>
      </c>
      <c r="T108" s="553"/>
      <c r="U108" s="553"/>
      <c r="V108" s="553"/>
      <c r="W108" s="553"/>
      <c r="X108" s="397"/>
      <c r="Y108" s="397"/>
      <c r="Z108" s="397"/>
      <c r="AA108" s="397"/>
      <c r="AB108" s="397"/>
      <c r="AC108" s="397"/>
      <c r="AD108" s="397"/>
      <c r="AE108" s="397"/>
      <c r="AF108" s="397"/>
      <c r="AG108" s="397"/>
      <c r="AH108" s="397"/>
      <c r="AI108" s="397"/>
      <c r="AJ108" s="397"/>
      <c r="AK108" s="397"/>
      <c r="AL108" s="397"/>
      <c r="AM108" s="397"/>
      <c r="AN108" s="397"/>
      <c r="AO108" s="397"/>
      <c r="AP108" s="397"/>
      <c r="AQ108" s="397"/>
      <c r="AR108" s="397"/>
      <c r="AS108" s="397"/>
      <c r="AT108" s="397"/>
      <c r="AU108" s="397"/>
      <c r="AV108" s="397"/>
      <c r="AW108" s="397"/>
      <c r="AX108" s="397"/>
      <c r="AY108" s="397"/>
      <c r="AZ108" s="397"/>
      <c r="BA108" s="553"/>
      <c r="BB108" s="397"/>
      <c r="BC108" s="397"/>
      <c r="BD108" s="397"/>
    </row>
    <row r="109" spans="2:56" x14ac:dyDescent="0.35">
      <c r="B109" s="80"/>
      <c r="C109" s="119"/>
      <c r="D109" s="119"/>
      <c r="E109" s="202"/>
      <c r="F109" s="119"/>
      <c r="G109" s="120"/>
      <c r="H109" s="41"/>
      <c r="I109" s="41"/>
      <c r="J109" s="329">
        <v>0</v>
      </c>
      <c r="K109" s="329">
        <v>0</v>
      </c>
      <c r="L109" s="332"/>
      <c r="M109" s="150"/>
      <c r="N109" s="397"/>
      <c r="O109" s="555"/>
      <c r="P109" s="575">
        <f t="shared" si="4"/>
        <v>0</v>
      </c>
      <c r="Q109" s="575">
        <f t="shared" si="5"/>
        <v>0</v>
      </c>
      <c r="R109" s="575">
        <f t="shared" si="6"/>
        <v>0</v>
      </c>
      <c r="S109" s="575">
        <f t="shared" si="6"/>
        <v>0</v>
      </c>
      <c r="T109" s="553"/>
      <c r="U109" s="553"/>
      <c r="V109" s="553"/>
      <c r="W109" s="553"/>
      <c r="X109" s="397"/>
      <c r="Y109" s="397"/>
      <c r="Z109" s="397"/>
      <c r="AA109" s="397"/>
      <c r="AB109" s="397"/>
      <c r="AC109" s="397"/>
      <c r="AD109" s="397"/>
      <c r="AE109" s="397"/>
      <c r="AF109" s="397"/>
      <c r="AG109" s="397"/>
      <c r="AH109" s="397"/>
      <c r="AI109" s="397"/>
      <c r="AJ109" s="397"/>
      <c r="AK109" s="397"/>
      <c r="AL109" s="397"/>
      <c r="AM109" s="397"/>
      <c r="AN109" s="397"/>
      <c r="AO109" s="397"/>
      <c r="AP109" s="397"/>
      <c r="AQ109" s="397"/>
      <c r="AR109" s="397"/>
      <c r="AS109" s="397"/>
      <c r="AT109" s="397"/>
      <c r="AU109" s="397"/>
      <c r="AV109" s="397"/>
      <c r="AW109" s="397"/>
      <c r="AX109" s="397"/>
      <c r="AY109" s="397"/>
      <c r="AZ109" s="397"/>
      <c r="BA109" s="553"/>
      <c r="BB109" s="397"/>
      <c r="BC109" s="397"/>
      <c r="BD109" s="397"/>
    </row>
    <row r="110" spans="2:56" x14ac:dyDescent="0.35">
      <c r="B110" s="80"/>
      <c r="C110" s="119"/>
      <c r="D110" s="119"/>
      <c r="E110" s="202"/>
      <c r="F110" s="119"/>
      <c r="G110" s="120"/>
      <c r="H110" s="41"/>
      <c r="I110" s="41"/>
      <c r="J110" s="329">
        <v>0</v>
      </c>
      <c r="K110" s="329">
        <v>0</v>
      </c>
      <c r="L110" s="332"/>
      <c r="M110" s="150"/>
      <c r="N110" s="397"/>
      <c r="O110" s="555"/>
      <c r="P110" s="575">
        <f t="shared" si="4"/>
        <v>0</v>
      </c>
      <c r="Q110" s="575">
        <f t="shared" si="5"/>
        <v>0</v>
      </c>
      <c r="R110" s="575">
        <f t="shared" si="6"/>
        <v>0</v>
      </c>
      <c r="S110" s="575">
        <f t="shared" si="6"/>
        <v>0</v>
      </c>
      <c r="T110" s="553"/>
      <c r="U110" s="553"/>
      <c r="V110" s="553"/>
      <c r="W110" s="553"/>
      <c r="X110" s="397"/>
      <c r="Y110" s="397"/>
      <c r="Z110" s="397"/>
      <c r="AA110" s="397"/>
      <c r="AB110" s="397"/>
      <c r="AC110" s="397"/>
      <c r="AD110" s="397"/>
      <c r="AE110" s="397"/>
      <c r="AF110" s="397"/>
      <c r="AG110" s="397"/>
      <c r="AH110" s="397"/>
      <c r="AI110" s="397"/>
      <c r="AJ110" s="397"/>
      <c r="AK110" s="397"/>
      <c r="AL110" s="397"/>
      <c r="AM110" s="397"/>
      <c r="AN110" s="397"/>
      <c r="AO110" s="397"/>
      <c r="AP110" s="397"/>
      <c r="AQ110" s="397"/>
      <c r="AR110" s="397"/>
      <c r="AS110" s="397"/>
      <c r="AT110" s="397"/>
      <c r="AU110" s="397"/>
      <c r="AV110" s="397"/>
      <c r="AW110" s="397"/>
      <c r="AX110" s="397"/>
      <c r="AY110" s="397"/>
      <c r="AZ110" s="397"/>
      <c r="BA110" s="553"/>
      <c r="BB110" s="397"/>
      <c r="BC110" s="397"/>
      <c r="BD110" s="397"/>
    </row>
    <row r="111" spans="2:56" x14ac:dyDescent="0.35">
      <c r="B111" s="80"/>
      <c r="C111" s="119"/>
      <c r="D111" s="119"/>
      <c r="E111" s="202"/>
      <c r="F111" s="119"/>
      <c r="G111" s="120"/>
      <c r="H111" s="41"/>
      <c r="I111" s="41"/>
      <c r="J111" s="329">
        <v>0</v>
      </c>
      <c r="K111" s="329">
        <v>0</v>
      </c>
      <c r="L111" s="332"/>
      <c r="M111" s="150"/>
      <c r="N111" s="397"/>
      <c r="O111" s="555"/>
      <c r="P111" s="575">
        <f t="shared" si="4"/>
        <v>0</v>
      </c>
      <c r="Q111" s="575">
        <f t="shared" si="5"/>
        <v>0</v>
      </c>
      <c r="R111" s="575">
        <f t="shared" si="6"/>
        <v>0</v>
      </c>
      <c r="S111" s="575">
        <f t="shared" si="6"/>
        <v>0</v>
      </c>
      <c r="T111" s="553"/>
      <c r="U111" s="553"/>
      <c r="V111" s="553"/>
      <c r="W111" s="553"/>
      <c r="X111" s="397"/>
      <c r="Y111" s="397"/>
      <c r="Z111" s="397"/>
      <c r="AA111" s="397"/>
      <c r="AB111" s="397"/>
      <c r="AC111" s="397"/>
      <c r="AD111" s="397"/>
      <c r="AE111" s="397"/>
      <c r="AF111" s="397"/>
      <c r="AG111" s="397"/>
      <c r="AH111" s="397"/>
      <c r="AI111" s="397"/>
      <c r="AJ111" s="397"/>
      <c r="AK111" s="397"/>
      <c r="AL111" s="397"/>
      <c r="AM111" s="397"/>
      <c r="AN111" s="397"/>
      <c r="AO111" s="397"/>
      <c r="AP111" s="397"/>
      <c r="AQ111" s="397"/>
      <c r="AR111" s="397"/>
      <c r="AS111" s="397"/>
      <c r="AT111" s="397"/>
      <c r="AU111" s="397"/>
      <c r="AV111" s="397"/>
      <c r="AW111" s="397"/>
      <c r="AX111" s="397"/>
      <c r="AY111" s="397"/>
      <c r="AZ111" s="397"/>
      <c r="BA111" s="553"/>
      <c r="BB111" s="397"/>
      <c r="BC111" s="397"/>
      <c r="BD111" s="397"/>
    </row>
    <row r="112" spans="2:56" x14ac:dyDescent="0.35">
      <c r="B112" s="80"/>
      <c r="C112" s="119"/>
      <c r="D112" s="119"/>
      <c r="E112" s="202"/>
      <c r="F112" s="119"/>
      <c r="G112" s="120"/>
      <c r="H112" s="41"/>
      <c r="I112" s="41"/>
      <c r="J112" s="329">
        <v>0</v>
      </c>
      <c r="K112" s="329">
        <v>0</v>
      </c>
      <c r="L112" s="332"/>
      <c r="M112" s="150"/>
      <c r="N112" s="397"/>
      <c r="O112" s="555"/>
      <c r="P112" s="575">
        <f t="shared" ref="P112:P175" si="9">J112*$G$32</f>
        <v>0</v>
      </c>
      <c r="Q112" s="575">
        <f t="shared" ref="Q112:Q175" si="10">K112*$G$42</f>
        <v>0</v>
      </c>
      <c r="R112" s="575">
        <f t="shared" ref="R112:S175" si="11">P112-J112</f>
        <v>0</v>
      </c>
      <c r="S112" s="575">
        <f t="shared" si="11"/>
        <v>0</v>
      </c>
      <c r="T112" s="553"/>
      <c r="U112" s="553"/>
      <c r="V112" s="553"/>
      <c r="W112" s="553"/>
      <c r="X112" s="397"/>
      <c r="Y112" s="397"/>
      <c r="Z112" s="397"/>
      <c r="AA112" s="397"/>
      <c r="AB112" s="397"/>
      <c r="AC112" s="397"/>
      <c r="AD112" s="397"/>
      <c r="AE112" s="397"/>
      <c r="AF112" s="397"/>
      <c r="AG112" s="397"/>
      <c r="AH112" s="397"/>
      <c r="AI112" s="397"/>
      <c r="AJ112" s="397"/>
      <c r="AK112" s="397"/>
      <c r="AL112" s="397"/>
      <c r="AM112" s="397"/>
      <c r="AN112" s="397"/>
      <c r="AO112" s="397"/>
      <c r="AP112" s="397"/>
      <c r="AQ112" s="397"/>
      <c r="AR112" s="397"/>
      <c r="AS112" s="397"/>
      <c r="AT112" s="397"/>
      <c r="AU112" s="397"/>
      <c r="AV112" s="397"/>
      <c r="AW112" s="397"/>
      <c r="AX112" s="397"/>
      <c r="AY112" s="397"/>
      <c r="AZ112" s="397"/>
      <c r="BA112" s="553"/>
      <c r="BB112" s="397"/>
      <c r="BC112" s="397"/>
      <c r="BD112" s="397"/>
    </row>
    <row r="113" spans="2:56" x14ac:dyDescent="0.35">
      <c r="B113" s="80"/>
      <c r="C113" s="119"/>
      <c r="D113" s="119"/>
      <c r="E113" s="202"/>
      <c r="F113" s="119"/>
      <c r="G113" s="120"/>
      <c r="H113" s="41"/>
      <c r="I113" s="41"/>
      <c r="J113" s="329">
        <v>0</v>
      </c>
      <c r="K113" s="329">
        <v>0</v>
      </c>
      <c r="L113" s="332"/>
      <c r="M113" s="150"/>
      <c r="N113" s="397"/>
      <c r="O113" s="555"/>
      <c r="P113" s="575">
        <f t="shared" si="9"/>
        <v>0</v>
      </c>
      <c r="Q113" s="575">
        <f t="shared" si="10"/>
        <v>0</v>
      </c>
      <c r="R113" s="575">
        <f t="shared" si="11"/>
        <v>0</v>
      </c>
      <c r="S113" s="575">
        <f t="shared" si="11"/>
        <v>0</v>
      </c>
      <c r="T113" s="553"/>
      <c r="U113" s="553"/>
      <c r="V113" s="553"/>
      <c r="W113" s="553"/>
      <c r="X113" s="397"/>
      <c r="Y113" s="397"/>
      <c r="Z113" s="397"/>
      <c r="AA113" s="397"/>
      <c r="AB113" s="397"/>
      <c r="AC113" s="397"/>
      <c r="AD113" s="397"/>
      <c r="AE113" s="397"/>
      <c r="AF113" s="397"/>
      <c r="AG113" s="397"/>
      <c r="AH113" s="397"/>
      <c r="AI113" s="397"/>
      <c r="AJ113" s="397"/>
      <c r="AK113" s="397"/>
      <c r="AL113" s="397"/>
      <c r="AM113" s="397"/>
      <c r="AN113" s="397"/>
      <c r="AO113" s="397"/>
      <c r="AP113" s="397"/>
      <c r="AQ113" s="397"/>
      <c r="AR113" s="397"/>
      <c r="AS113" s="397"/>
      <c r="AT113" s="397"/>
      <c r="AU113" s="397"/>
      <c r="AV113" s="397"/>
      <c r="AW113" s="397"/>
      <c r="AX113" s="397"/>
      <c r="AY113" s="397"/>
      <c r="AZ113" s="397"/>
      <c r="BA113" s="553"/>
      <c r="BB113" s="397"/>
      <c r="BC113" s="397"/>
      <c r="BD113" s="397"/>
    </row>
    <row r="114" spans="2:56" x14ac:dyDescent="0.35">
      <c r="B114" s="80"/>
      <c r="C114" s="119"/>
      <c r="D114" s="119"/>
      <c r="E114" s="202"/>
      <c r="F114" s="119"/>
      <c r="G114" s="120"/>
      <c r="H114" s="41"/>
      <c r="I114" s="41"/>
      <c r="J114" s="329">
        <v>0</v>
      </c>
      <c r="K114" s="329">
        <v>0</v>
      </c>
      <c r="L114" s="332"/>
      <c r="M114" s="150"/>
      <c r="N114" s="397"/>
      <c r="O114" s="555"/>
      <c r="P114" s="575">
        <f t="shared" si="9"/>
        <v>0</v>
      </c>
      <c r="Q114" s="575">
        <f t="shared" si="10"/>
        <v>0</v>
      </c>
      <c r="R114" s="575">
        <f t="shared" si="11"/>
        <v>0</v>
      </c>
      <c r="S114" s="575">
        <f t="shared" si="11"/>
        <v>0</v>
      </c>
      <c r="T114" s="553"/>
      <c r="U114" s="553"/>
      <c r="V114" s="553"/>
      <c r="W114" s="553"/>
      <c r="X114" s="397"/>
      <c r="Y114" s="397"/>
      <c r="Z114" s="397"/>
      <c r="AA114" s="397"/>
      <c r="AB114" s="397"/>
      <c r="AC114" s="397"/>
      <c r="AD114" s="397"/>
      <c r="AE114" s="397"/>
      <c r="AF114" s="397"/>
      <c r="AG114" s="397"/>
      <c r="AH114" s="397"/>
      <c r="AI114" s="397"/>
      <c r="AJ114" s="397"/>
      <c r="AK114" s="397"/>
      <c r="AL114" s="397"/>
      <c r="AM114" s="397"/>
      <c r="AN114" s="397"/>
      <c r="AO114" s="397"/>
      <c r="AP114" s="397"/>
      <c r="AQ114" s="397"/>
      <c r="AR114" s="397"/>
      <c r="AS114" s="397"/>
      <c r="AT114" s="397"/>
      <c r="AU114" s="397"/>
      <c r="AV114" s="397"/>
      <c r="AW114" s="397"/>
      <c r="AX114" s="397"/>
      <c r="AY114" s="397"/>
      <c r="AZ114" s="397"/>
      <c r="BA114" s="553"/>
      <c r="BB114" s="397"/>
      <c r="BC114" s="397"/>
      <c r="BD114" s="397"/>
    </row>
    <row r="115" spans="2:56" x14ac:dyDescent="0.35">
      <c r="B115" s="80"/>
      <c r="C115" s="119"/>
      <c r="D115" s="119"/>
      <c r="E115" s="202"/>
      <c r="F115" s="119"/>
      <c r="G115" s="120"/>
      <c r="H115" s="41"/>
      <c r="I115" s="41"/>
      <c r="J115" s="329">
        <v>0</v>
      </c>
      <c r="K115" s="329">
        <v>0</v>
      </c>
      <c r="L115" s="332"/>
      <c r="M115" s="150"/>
      <c r="N115" s="397"/>
      <c r="O115" s="555"/>
      <c r="P115" s="575">
        <f t="shared" si="9"/>
        <v>0</v>
      </c>
      <c r="Q115" s="575">
        <f t="shared" si="10"/>
        <v>0</v>
      </c>
      <c r="R115" s="575">
        <f t="shared" si="11"/>
        <v>0</v>
      </c>
      <c r="S115" s="575">
        <f t="shared" si="11"/>
        <v>0</v>
      </c>
      <c r="T115" s="553"/>
      <c r="U115" s="553"/>
      <c r="V115" s="553"/>
      <c r="W115" s="553"/>
      <c r="X115" s="397"/>
      <c r="Y115" s="397"/>
      <c r="Z115" s="397"/>
      <c r="AA115" s="397"/>
      <c r="AB115" s="397"/>
      <c r="AC115" s="397"/>
      <c r="AD115" s="397"/>
      <c r="AE115" s="397"/>
      <c r="AF115" s="397"/>
      <c r="AG115" s="397"/>
      <c r="AH115" s="397"/>
      <c r="AI115" s="397"/>
      <c r="AJ115" s="397"/>
      <c r="AK115" s="397"/>
      <c r="AL115" s="397"/>
      <c r="AM115" s="397"/>
      <c r="AN115" s="397"/>
      <c r="AO115" s="397"/>
      <c r="AP115" s="397"/>
      <c r="AQ115" s="397"/>
      <c r="AR115" s="397"/>
      <c r="AS115" s="397"/>
      <c r="AT115" s="397"/>
      <c r="AU115" s="397"/>
      <c r="AV115" s="397"/>
      <c r="AW115" s="397"/>
      <c r="AX115" s="397"/>
      <c r="AY115" s="397"/>
      <c r="AZ115" s="397"/>
      <c r="BA115" s="553"/>
      <c r="BB115" s="397"/>
      <c r="BC115" s="397"/>
      <c r="BD115" s="397"/>
    </row>
    <row r="116" spans="2:56" x14ac:dyDescent="0.35">
      <c r="B116" s="80"/>
      <c r="C116" s="119"/>
      <c r="D116" s="119"/>
      <c r="E116" s="202"/>
      <c r="F116" s="119"/>
      <c r="G116" s="120"/>
      <c r="H116" s="41"/>
      <c r="I116" s="41"/>
      <c r="J116" s="329">
        <v>0</v>
      </c>
      <c r="K116" s="329">
        <v>0</v>
      </c>
      <c r="L116" s="332"/>
      <c r="M116" s="150"/>
      <c r="N116" s="397"/>
      <c r="O116" s="555"/>
      <c r="P116" s="575">
        <f t="shared" si="9"/>
        <v>0</v>
      </c>
      <c r="Q116" s="575">
        <f t="shared" si="10"/>
        <v>0</v>
      </c>
      <c r="R116" s="575">
        <f t="shared" si="11"/>
        <v>0</v>
      </c>
      <c r="S116" s="575">
        <f t="shared" si="11"/>
        <v>0</v>
      </c>
      <c r="T116" s="553"/>
      <c r="U116" s="553"/>
      <c r="V116" s="553"/>
      <c r="W116" s="553"/>
      <c r="X116" s="397"/>
      <c r="Y116" s="397"/>
      <c r="Z116" s="397"/>
      <c r="AA116" s="397"/>
      <c r="AB116" s="397"/>
      <c r="AC116" s="397"/>
      <c r="AD116" s="397"/>
      <c r="AE116" s="397"/>
      <c r="AF116" s="397"/>
      <c r="AG116" s="397"/>
      <c r="AH116" s="397"/>
      <c r="AI116" s="397"/>
      <c r="AJ116" s="397"/>
      <c r="AK116" s="397"/>
      <c r="AL116" s="397"/>
      <c r="AM116" s="397"/>
      <c r="AN116" s="397"/>
      <c r="AO116" s="397"/>
      <c r="AP116" s="397"/>
      <c r="AQ116" s="397"/>
      <c r="AR116" s="397"/>
      <c r="AS116" s="397"/>
      <c r="AT116" s="397"/>
      <c r="AU116" s="397"/>
      <c r="AV116" s="397"/>
      <c r="AW116" s="397"/>
      <c r="AX116" s="397"/>
      <c r="AY116" s="397"/>
      <c r="AZ116" s="397"/>
      <c r="BA116" s="553"/>
      <c r="BB116" s="397"/>
      <c r="BC116" s="397"/>
      <c r="BD116" s="397"/>
    </row>
    <row r="117" spans="2:56" x14ac:dyDescent="0.35">
      <c r="B117" s="80"/>
      <c r="C117" s="119"/>
      <c r="D117" s="119"/>
      <c r="E117" s="202"/>
      <c r="F117" s="119"/>
      <c r="G117" s="120"/>
      <c r="H117" s="41"/>
      <c r="I117" s="41"/>
      <c r="J117" s="329">
        <v>0</v>
      </c>
      <c r="K117" s="329">
        <v>0</v>
      </c>
      <c r="L117" s="332"/>
      <c r="M117" s="150"/>
      <c r="N117" s="397"/>
      <c r="O117" s="555"/>
      <c r="P117" s="575">
        <f t="shared" si="9"/>
        <v>0</v>
      </c>
      <c r="Q117" s="575">
        <f t="shared" si="10"/>
        <v>0</v>
      </c>
      <c r="R117" s="575">
        <f t="shared" si="11"/>
        <v>0</v>
      </c>
      <c r="S117" s="575">
        <f t="shared" si="11"/>
        <v>0</v>
      </c>
      <c r="T117" s="553"/>
      <c r="U117" s="553"/>
      <c r="V117" s="553"/>
      <c r="W117" s="553"/>
      <c r="X117" s="397"/>
      <c r="Y117" s="397"/>
      <c r="Z117" s="397"/>
      <c r="AA117" s="397"/>
      <c r="AB117" s="397"/>
      <c r="AC117" s="397"/>
      <c r="AD117" s="397"/>
      <c r="AE117" s="397"/>
      <c r="AF117" s="397"/>
      <c r="AG117" s="397"/>
      <c r="AH117" s="397"/>
      <c r="AI117" s="397"/>
      <c r="AJ117" s="397"/>
      <c r="AK117" s="397"/>
      <c r="AL117" s="397"/>
      <c r="AM117" s="397"/>
      <c r="AN117" s="397"/>
      <c r="AO117" s="397"/>
      <c r="AP117" s="397"/>
      <c r="AQ117" s="397"/>
      <c r="AR117" s="397"/>
      <c r="AS117" s="397"/>
      <c r="AT117" s="397"/>
      <c r="AU117" s="397"/>
      <c r="AV117" s="397"/>
      <c r="AW117" s="397"/>
      <c r="AX117" s="397"/>
      <c r="AY117" s="397"/>
      <c r="AZ117" s="397"/>
      <c r="BA117" s="553"/>
      <c r="BB117" s="397"/>
      <c r="BC117" s="397"/>
      <c r="BD117" s="397"/>
    </row>
    <row r="118" spans="2:56" x14ac:dyDescent="0.35">
      <c r="B118" s="80"/>
      <c r="C118" s="119"/>
      <c r="D118" s="119"/>
      <c r="E118" s="202"/>
      <c r="F118" s="119"/>
      <c r="G118" s="120"/>
      <c r="H118" s="41"/>
      <c r="I118" s="41"/>
      <c r="J118" s="329">
        <v>0</v>
      </c>
      <c r="K118" s="329">
        <v>0</v>
      </c>
      <c r="L118" s="332"/>
      <c r="M118" s="150"/>
      <c r="N118" s="397"/>
      <c r="O118" s="555"/>
      <c r="P118" s="575">
        <f t="shared" si="9"/>
        <v>0</v>
      </c>
      <c r="Q118" s="575">
        <f t="shared" si="10"/>
        <v>0</v>
      </c>
      <c r="R118" s="575">
        <f t="shared" si="11"/>
        <v>0</v>
      </c>
      <c r="S118" s="575">
        <f t="shared" si="11"/>
        <v>0</v>
      </c>
      <c r="T118" s="553"/>
      <c r="U118" s="553"/>
      <c r="V118" s="553"/>
      <c r="W118" s="553"/>
      <c r="X118" s="397"/>
      <c r="Y118" s="397"/>
      <c r="Z118" s="397"/>
      <c r="AA118" s="397"/>
      <c r="AB118" s="397"/>
      <c r="AC118" s="397"/>
      <c r="AD118" s="397"/>
      <c r="AE118" s="397"/>
      <c r="AF118" s="397"/>
      <c r="AG118" s="397"/>
      <c r="AH118" s="397"/>
      <c r="AI118" s="397"/>
      <c r="AJ118" s="397"/>
      <c r="AK118" s="397"/>
      <c r="AL118" s="397"/>
      <c r="AM118" s="397"/>
      <c r="AN118" s="397"/>
      <c r="AO118" s="397"/>
      <c r="AP118" s="397"/>
      <c r="AQ118" s="397"/>
      <c r="AR118" s="397"/>
      <c r="AS118" s="397"/>
      <c r="AT118" s="397"/>
      <c r="AU118" s="397"/>
      <c r="AV118" s="397"/>
      <c r="AW118" s="397"/>
      <c r="AX118" s="397"/>
      <c r="AY118" s="397"/>
      <c r="AZ118" s="397"/>
      <c r="BA118" s="553"/>
      <c r="BB118" s="397"/>
      <c r="BC118" s="397"/>
      <c r="BD118" s="397"/>
    </row>
    <row r="119" spans="2:56" x14ac:dyDescent="0.35">
      <c r="B119" s="80"/>
      <c r="C119" s="119"/>
      <c r="D119" s="119"/>
      <c r="E119" s="202"/>
      <c r="F119" s="119"/>
      <c r="G119" s="120"/>
      <c r="H119" s="41"/>
      <c r="I119" s="41"/>
      <c r="J119" s="329">
        <v>0</v>
      </c>
      <c r="K119" s="329">
        <v>0</v>
      </c>
      <c r="L119" s="332"/>
      <c r="M119" s="150"/>
      <c r="N119" s="397"/>
      <c r="O119" s="555"/>
      <c r="P119" s="575">
        <f t="shared" si="9"/>
        <v>0</v>
      </c>
      <c r="Q119" s="575">
        <f t="shared" si="10"/>
        <v>0</v>
      </c>
      <c r="R119" s="575">
        <f t="shared" si="11"/>
        <v>0</v>
      </c>
      <c r="S119" s="575">
        <f t="shared" si="11"/>
        <v>0</v>
      </c>
      <c r="T119" s="553"/>
      <c r="U119" s="553"/>
      <c r="V119" s="553"/>
      <c r="W119" s="553"/>
      <c r="X119" s="397"/>
      <c r="Y119" s="397"/>
      <c r="Z119" s="397"/>
      <c r="AA119" s="397"/>
      <c r="AB119" s="397"/>
      <c r="AC119" s="397"/>
      <c r="AD119" s="397"/>
      <c r="AE119" s="397"/>
      <c r="AF119" s="397"/>
      <c r="AG119" s="397"/>
      <c r="AH119" s="397"/>
      <c r="AI119" s="397"/>
      <c r="AJ119" s="397"/>
      <c r="AK119" s="397"/>
      <c r="AL119" s="397"/>
      <c r="AM119" s="397"/>
      <c r="AN119" s="397"/>
      <c r="AO119" s="397"/>
      <c r="AP119" s="397"/>
      <c r="AQ119" s="397"/>
      <c r="AR119" s="397"/>
      <c r="AS119" s="397"/>
      <c r="AT119" s="397"/>
      <c r="AU119" s="397"/>
      <c r="AV119" s="397"/>
      <c r="AW119" s="397"/>
      <c r="AX119" s="397"/>
      <c r="AY119" s="397"/>
      <c r="AZ119" s="397"/>
      <c r="BA119" s="553"/>
      <c r="BB119" s="397"/>
      <c r="BC119" s="397"/>
      <c r="BD119" s="397"/>
    </row>
    <row r="120" spans="2:56" x14ac:dyDescent="0.35">
      <c r="B120" s="80"/>
      <c r="C120" s="119"/>
      <c r="D120" s="119"/>
      <c r="E120" s="202"/>
      <c r="F120" s="119"/>
      <c r="G120" s="120"/>
      <c r="H120" s="41"/>
      <c r="I120" s="41"/>
      <c r="J120" s="329">
        <v>0</v>
      </c>
      <c r="K120" s="329">
        <v>0</v>
      </c>
      <c r="L120" s="332"/>
      <c r="M120" s="150"/>
      <c r="N120" s="397"/>
      <c r="O120" s="555"/>
      <c r="P120" s="575">
        <f t="shared" si="9"/>
        <v>0</v>
      </c>
      <c r="Q120" s="575">
        <f t="shared" si="10"/>
        <v>0</v>
      </c>
      <c r="R120" s="575">
        <f t="shared" si="11"/>
        <v>0</v>
      </c>
      <c r="S120" s="575">
        <f t="shared" si="11"/>
        <v>0</v>
      </c>
      <c r="T120" s="553"/>
      <c r="U120" s="553"/>
      <c r="V120" s="553"/>
      <c r="W120" s="553"/>
      <c r="X120" s="397"/>
      <c r="Y120" s="397"/>
      <c r="Z120" s="397"/>
      <c r="AA120" s="397"/>
      <c r="AB120" s="397"/>
      <c r="AC120" s="397"/>
      <c r="AD120" s="397"/>
      <c r="AE120" s="397"/>
      <c r="AF120" s="397"/>
      <c r="AG120" s="397"/>
      <c r="AH120" s="397"/>
      <c r="AI120" s="397"/>
      <c r="AJ120" s="397"/>
      <c r="AK120" s="397"/>
      <c r="AL120" s="397"/>
      <c r="AM120" s="397"/>
      <c r="AN120" s="397"/>
      <c r="AO120" s="397"/>
      <c r="AP120" s="397"/>
      <c r="AQ120" s="397"/>
      <c r="AR120" s="397"/>
      <c r="AS120" s="397"/>
      <c r="AT120" s="397"/>
      <c r="AU120" s="397"/>
      <c r="AV120" s="397"/>
      <c r="AW120" s="397"/>
      <c r="AX120" s="397"/>
      <c r="AY120" s="397"/>
      <c r="AZ120" s="397"/>
      <c r="BA120" s="553"/>
      <c r="BB120" s="397"/>
      <c r="BC120" s="397"/>
      <c r="BD120" s="397"/>
    </row>
    <row r="121" spans="2:56" x14ac:dyDescent="0.35">
      <c r="B121" s="80"/>
      <c r="C121" s="119"/>
      <c r="D121" s="119"/>
      <c r="E121" s="202"/>
      <c r="F121" s="119"/>
      <c r="G121" s="120"/>
      <c r="H121" s="41"/>
      <c r="I121" s="41"/>
      <c r="J121" s="329">
        <v>0</v>
      </c>
      <c r="K121" s="329">
        <v>0</v>
      </c>
      <c r="L121" s="332"/>
      <c r="M121" s="150"/>
      <c r="N121" s="397"/>
      <c r="O121" s="555"/>
      <c r="P121" s="575">
        <f t="shared" si="9"/>
        <v>0</v>
      </c>
      <c r="Q121" s="575">
        <f t="shared" si="10"/>
        <v>0</v>
      </c>
      <c r="R121" s="575">
        <f t="shared" si="11"/>
        <v>0</v>
      </c>
      <c r="S121" s="575">
        <f t="shared" si="11"/>
        <v>0</v>
      </c>
      <c r="T121" s="553"/>
      <c r="U121" s="553"/>
      <c r="V121" s="553"/>
      <c r="W121" s="553"/>
      <c r="X121" s="397"/>
      <c r="Y121" s="397"/>
      <c r="Z121" s="397"/>
      <c r="AA121" s="397"/>
      <c r="AB121" s="397"/>
      <c r="AC121" s="397"/>
      <c r="AD121" s="397"/>
      <c r="AE121" s="397"/>
      <c r="AF121" s="397"/>
      <c r="AG121" s="397"/>
      <c r="AH121" s="397"/>
      <c r="AI121" s="397"/>
      <c r="AJ121" s="397"/>
      <c r="AK121" s="397"/>
      <c r="AL121" s="397"/>
      <c r="AM121" s="397"/>
      <c r="AN121" s="397"/>
      <c r="AO121" s="397"/>
      <c r="AP121" s="397"/>
      <c r="AQ121" s="397"/>
      <c r="AR121" s="397"/>
      <c r="AS121" s="397"/>
      <c r="AT121" s="397"/>
      <c r="AU121" s="397"/>
      <c r="AV121" s="397"/>
      <c r="AW121" s="397"/>
      <c r="AX121" s="397"/>
      <c r="AY121" s="397"/>
      <c r="AZ121" s="397"/>
      <c r="BA121" s="553"/>
      <c r="BB121" s="397"/>
      <c r="BC121" s="397"/>
      <c r="BD121" s="397"/>
    </row>
    <row r="122" spans="2:56" x14ac:dyDescent="0.35">
      <c r="B122" s="80"/>
      <c r="C122" s="119"/>
      <c r="D122" s="119"/>
      <c r="E122" s="202"/>
      <c r="F122" s="119"/>
      <c r="G122" s="120"/>
      <c r="H122" s="41"/>
      <c r="I122" s="41"/>
      <c r="J122" s="329">
        <v>0</v>
      </c>
      <c r="K122" s="329">
        <v>0</v>
      </c>
      <c r="L122" s="332"/>
      <c r="M122" s="150"/>
      <c r="N122" s="397"/>
      <c r="O122" s="555"/>
      <c r="P122" s="575">
        <f t="shared" si="9"/>
        <v>0</v>
      </c>
      <c r="Q122" s="575">
        <f t="shared" si="10"/>
        <v>0</v>
      </c>
      <c r="R122" s="575">
        <f t="shared" si="11"/>
        <v>0</v>
      </c>
      <c r="S122" s="575">
        <f t="shared" si="11"/>
        <v>0</v>
      </c>
      <c r="T122" s="553"/>
      <c r="U122" s="553"/>
      <c r="V122" s="553"/>
      <c r="W122" s="553"/>
      <c r="X122" s="397"/>
      <c r="Y122" s="397"/>
      <c r="Z122" s="397"/>
      <c r="AA122" s="397"/>
      <c r="AB122" s="397"/>
      <c r="AC122" s="397"/>
      <c r="AD122" s="397"/>
      <c r="AE122" s="397"/>
      <c r="AF122" s="397"/>
      <c r="AG122" s="397"/>
      <c r="AH122" s="397"/>
      <c r="AI122" s="397"/>
      <c r="AJ122" s="397"/>
      <c r="AK122" s="397"/>
      <c r="AL122" s="397"/>
      <c r="AM122" s="397"/>
      <c r="AN122" s="397"/>
      <c r="AO122" s="397"/>
      <c r="AP122" s="397"/>
      <c r="AQ122" s="397"/>
      <c r="AR122" s="397"/>
      <c r="AS122" s="397"/>
      <c r="AT122" s="397"/>
      <c r="AU122" s="397"/>
      <c r="AV122" s="397"/>
      <c r="AW122" s="397"/>
      <c r="AX122" s="397"/>
      <c r="AY122" s="397"/>
      <c r="AZ122" s="397"/>
      <c r="BA122" s="553"/>
      <c r="BB122" s="397"/>
      <c r="BC122" s="397"/>
      <c r="BD122" s="397"/>
    </row>
    <row r="123" spans="2:56" x14ac:dyDescent="0.35">
      <c r="B123" s="80"/>
      <c r="C123" s="119"/>
      <c r="D123" s="119"/>
      <c r="E123" s="202"/>
      <c r="F123" s="119"/>
      <c r="G123" s="120"/>
      <c r="H123" s="41"/>
      <c r="I123" s="41"/>
      <c r="J123" s="329">
        <v>0</v>
      </c>
      <c r="K123" s="329">
        <v>0</v>
      </c>
      <c r="L123" s="332"/>
      <c r="M123" s="150"/>
      <c r="N123" s="397"/>
      <c r="O123" s="555"/>
      <c r="P123" s="575">
        <f t="shared" si="9"/>
        <v>0</v>
      </c>
      <c r="Q123" s="575">
        <f t="shared" si="10"/>
        <v>0</v>
      </c>
      <c r="R123" s="575">
        <f t="shared" si="11"/>
        <v>0</v>
      </c>
      <c r="S123" s="575">
        <f t="shared" si="11"/>
        <v>0</v>
      </c>
      <c r="T123" s="553"/>
      <c r="U123" s="553"/>
      <c r="V123" s="553"/>
      <c r="W123" s="553"/>
      <c r="X123" s="397"/>
      <c r="Y123" s="397"/>
      <c r="Z123" s="397"/>
      <c r="AA123" s="397"/>
      <c r="AB123" s="397"/>
      <c r="AC123" s="397"/>
      <c r="AD123" s="397"/>
      <c r="AE123" s="397"/>
      <c r="AF123" s="397"/>
      <c r="AG123" s="397"/>
      <c r="AH123" s="397"/>
      <c r="AI123" s="397"/>
      <c r="AJ123" s="397"/>
      <c r="AK123" s="397"/>
      <c r="AL123" s="397"/>
      <c r="AM123" s="397"/>
      <c r="AN123" s="397"/>
      <c r="AO123" s="397"/>
      <c r="AP123" s="397"/>
      <c r="AQ123" s="397"/>
      <c r="AR123" s="397"/>
      <c r="AS123" s="397"/>
      <c r="AT123" s="397"/>
      <c r="AU123" s="397"/>
      <c r="AV123" s="397"/>
      <c r="AW123" s="397"/>
      <c r="AX123" s="397"/>
      <c r="AY123" s="397"/>
      <c r="AZ123" s="397"/>
      <c r="BA123" s="553"/>
      <c r="BB123" s="397"/>
      <c r="BC123" s="397"/>
      <c r="BD123" s="397"/>
    </row>
    <row r="124" spans="2:56" x14ac:dyDescent="0.35">
      <c r="B124" s="80"/>
      <c r="C124" s="119"/>
      <c r="D124" s="119"/>
      <c r="E124" s="202"/>
      <c r="F124" s="119"/>
      <c r="G124" s="120"/>
      <c r="H124" s="41"/>
      <c r="I124" s="41"/>
      <c r="J124" s="329">
        <v>0</v>
      </c>
      <c r="K124" s="329">
        <v>0</v>
      </c>
      <c r="L124" s="332"/>
      <c r="M124" s="150"/>
      <c r="N124" s="397"/>
      <c r="O124" s="555"/>
      <c r="P124" s="575">
        <f t="shared" si="9"/>
        <v>0</v>
      </c>
      <c r="Q124" s="575">
        <f t="shared" si="10"/>
        <v>0</v>
      </c>
      <c r="R124" s="575">
        <f t="shared" si="11"/>
        <v>0</v>
      </c>
      <c r="S124" s="575">
        <f t="shared" si="11"/>
        <v>0</v>
      </c>
      <c r="T124" s="553"/>
      <c r="U124" s="553"/>
      <c r="V124" s="553"/>
      <c r="W124" s="553"/>
      <c r="X124" s="397"/>
      <c r="Y124" s="397"/>
      <c r="Z124" s="397"/>
      <c r="AA124" s="397"/>
      <c r="AB124" s="397"/>
      <c r="AC124" s="397"/>
      <c r="AD124" s="397"/>
      <c r="AE124" s="397"/>
      <c r="AF124" s="397"/>
      <c r="AG124" s="397"/>
      <c r="AH124" s="397"/>
      <c r="AI124" s="397"/>
      <c r="AJ124" s="397"/>
      <c r="AK124" s="397"/>
      <c r="AL124" s="397"/>
      <c r="AM124" s="397"/>
      <c r="AN124" s="397"/>
      <c r="AO124" s="397"/>
      <c r="AP124" s="397"/>
      <c r="AQ124" s="397"/>
      <c r="AR124" s="397"/>
      <c r="AS124" s="397"/>
      <c r="AT124" s="397"/>
      <c r="AU124" s="397"/>
      <c r="AV124" s="397"/>
      <c r="AW124" s="397"/>
      <c r="AX124" s="397"/>
      <c r="AY124" s="397"/>
      <c r="AZ124" s="397"/>
      <c r="BA124" s="553"/>
      <c r="BB124" s="397"/>
      <c r="BC124" s="397"/>
      <c r="BD124" s="397"/>
    </row>
    <row r="125" spans="2:56" x14ac:dyDescent="0.35">
      <c r="B125" s="80"/>
      <c r="C125" s="119"/>
      <c r="D125" s="119"/>
      <c r="E125" s="202"/>
      <c r="F125" s="119"/>
      <c r="G125" s="120"/>
      <c r="H125" s="41"/>
      <c r="I125" s="41"/>
      <c r="J125" s="329">
        <v>0</v>
      </c>
      <c r="K125" s="329">
        <v>0</v>
      </c>
      <c r="L125" s="332"/>
      <c r="M125" s="150"/>
      <c r="N125" s="397"/>
      <c r="O125" s="555"/>
      <c r="P125" s="575">
        <f t="shared" si="9"/>
        <v>0</v>
      </c>
      <c r="Q125" s="575">
        <f t="shared" si="10"/>
        <v>0</v>
      </c>
      <c r="R125" s="575">
        <f t="shared" si="11"/>
        <v>0</v>
      </c>
      <c r="S125" s="575">
        <f t="shared" si="11"/>
        <v>0</v>
      </c>
      <c r="T125" s="553"/>
      <c r="U125" s="553"/>
      <c r="V125" s="553"/>
      <c r="W125" s="553"/>
      <c r="X125" s="397"/>
      <c r="Y125" s="397"/>
      <c r="Z125" s="397"/>
      <c r="AA125" s="397"/>
      <c r="AB125" s="397"/>
      <c r="AC125" s="397"/>
      <c r="AD125" s="397"/>
      <c r="AE125" s="397"/>
      <c r="AF125" s="397"/>
      <c r="AG125" s="397"/>
      <c r="AH125" s="397"/>
      <c r="AI125" s="397"/>
      <c r="AJ125" s="397"/>
      <c r="AK125" s="397"/>
      <c r="AL125" s="397"/>
      <c r="AM125" s="397"/>
      <c r="AN125" s="397"/>
      <c r="AO125" s="397"/>
      <c r="AP125" s="397"/>
      <c r="AQ125" s="397"/>
      <c r="AR125" s="397"/>
      <c r="AS125" s="397"/>
      <c r="AT125" s="397"/>
      <c r="AU125" s="397"/>
      <c r="AV125" s="397"/>
      <c r="AW125" s="397"/>
      <c r="AX125" s="397"/>
      <c r="AY125" s="397"/>
      <c r="AZ125" s="397"/>
      <c r="BA125" s="553"/>
      <c r="BB125" s="397"/>
      <c r="BC125" s="397"/>
      <c r="BD125" s="397"/>
    </row>
    <row r="126" spans="2:56" x14ac:dyDescent="0.35">
      <c r="B126" s="80"/>
      <c r="C126" s="119"/>
      <c r="D126" s="119"/>
      <c r="E126" s="202"/>
      <c r="F126" s="119"/>
      <c r="G126" s="120"/>
      <c r="H126" s="41"/>
      <c r="I126" s="41"/>
      <c r="J126" s="329">
        <v>0</v>
      </c>
      <c r="K126" s="329">
        <v>0</v>
      </c>
      <c r="L126" s="332"/>
      <c r="M126" s="150"/>
      <c r="N126" s="397"/>
      <c r="O126" s="555"/>
      <c r="P126" s="575">
        <f t="shared" si="9"/>
        <v>0</v>
      </c>
      <c r="Q126" s="575">
        <f t="shared" si="10"/>
        <v>0</v>
      </c>
      <c r="R126" s="575">
        <f t="shared" si="11"/>
        <v>0</v>
      </c>
      <c r="S126" s="575">
        <f t="shared" si="11"/>
        <v>0</v>
      </c>
      <c r="T126" s="553"/>
      <c r="U126" s="553"/>
      <c r="V126" s="553"/>
      <c r="W126" s="553"/>
      <c r="X126" s="397"/>
      <c r="Y126" s="397"/>
      <c r="Z126" s="397"/>
      <c r="AA126" s="397"/>
      <c r="AB126" s="397"/>
      <c r="AC126" s="397"/>
      <c r="AD126" s="397"/>
      <c r="AE126" s="397"/>
      <c r="AF126" s="397"/>
      <c r="AG126" s="397"/>
      <c r="AH126" s="397"/>
      <c r="AI126" s="397"/>
      <c r="AJ126" s="397"/>
      <c r="AK126" s="397"/>
      <c r="AL126" s="397"/>
      <c r="AM126" s="397"/>
      <c r="AN126" s="397"/>
      <c r="AO126" s="397"/>
      <c r="AP126" s="397"/>
      <c r="AQ126" s="397"/>
      <c r="AR126" s="397"/>
      <c r="AS126" s="397"/>
      <c r="AT126" s="397"/>
      <c r="AU126" s="397"/>
      <c r="AV126" s="397"/>
      <c r="AW126" s="397"/>
      <c r="AX126" s="397"/>
      <c r="AY126" s="397"/>
      <c r="AZ126" s="397"/>
      <c r="BA126" s="553"/>
      <c r="BB126" s="397"/>
      <c r="BC126" s="397"/>
      <c r="BD126" s="397"/>
    </row>
    <row r="127" spans="2:56" x14ac:dyDescent="0.35">
      <c r="B127" s="80"/>
      <c r="C127" s="119"/>
      <c r="D127" s="119"/>
      <c r="E127" s="202"/>
      <c r="F127" s="119"/>
      <c r="G127" s="120"/>
      <c r="H127" s="41"/>
      <c r="I127" s="41"/>
      <c r="J127" s="329">
        <v>0</v>
      </c>
      <c r="K127" s="329">
        <v>0</v>
      </c>
      <c r="L127" s="332"/>
      <c r="M127" s="150"/>
      <c r="N127" s="397"/>
      <c r="O127" s="555"/>
      <c r="P127" s="575">
        <f t="shared" si="9"/>
        <v>0</v>
      </c>
      <c r="Q127" s="575">
        <f t="shared" si="10"/>
        <v>0</v>
      </c>
      <c r="R127" s="575">
        <f t="shared" si="11"/>
        <v>0</v>
      </c>
      <c r="S127" s="575">
        <f t="shared" si="11"/>
        <v>0</v>
      </c>
      <c r="T127" s="553"/>
      <c r="U127" s="553"/>
      <c r="V127" s="553"/>
      <c r="W127" s="553"/>
      <c r="X127" s="397"/>
      <c r="Y127" s="397"/>
      <c r="Z127" s="397"/>
      <c r="AA127" s="397"/>
      <c r="AB127" s="397"/>
      <c r="AC127" s="397"/>
      <c r="AD127" s="397"/>
      <c r="AE127" s="397"/>
      <c r="AF127" s="397"/>
      <c r="AG127" s="397"/>
      <c r="AH127" s="397"/>
      <c r="AI127" s="397"/>
      <c r="AJ127" s="397"/>
      <c r="AK127" s="397"/>
      <c r="AL127" s="397"/>
      <c r="AM127" s="397"/>
      <c r="AN127" s="397"/>
      <c r="AO127" s="397"/>
      <c r="AP127" s="397"/>
      <c r="AQ127" s="397"/>
      <c r="AR127" s="397"/>
      <c r="AS127" s="397"/>
      <c r="AT127" s="397"/>
      <c r="AU127" s="397"/>
      <c r="AV127" s="397"/>
      <c r="AW127" s="397"/>
      <c r="AX127" s="397"/>
      <c r="AY127" s="397"/>
      <c r="AZ127" s="397"/>
      <c r="BA127" s="553"/>
      <c r="BB127" s="397"/>
      <c r="BC127" s="397"/>
      <c r="BD127" s="397"/>
    </row>
    <row r="128" spans="2:56" x14ac:dyDescent="0.35">
      <c r="B128" s="80"/>
      <c r="C128" s="119"/>
      <c r="D128" s="119"/>
      <c r="E128" s="202"/>
      <c r="F128" s="119"/>
      <c r="G128" s="120"/>
      <c r="H128" s="41"/>
      <c r="I128" s="41"/>
      <c r="J128" s="329">
        <v>0</v>
      </c>
      <c r="K128" s="329">
        <v>0</v>
      </c>
      <c r="L128" s="332"/>
      <c r="M128" s="150"/>
      <c r="N128" s="397"/>
      <c r="O128" s="555"/>
      <c r="P128" s="575">
        <f t="shared" si="9"/>
        <v>0</v>
      </c>
      <c r="Q128" s="575">
        <f t="shared" si="10"/>
        <v>0</v>
      </c>
      <c r="R128" s="575">
        <f t="shared" si="11"/>
        <v>0</v>
      </c>
      <c r="S128" s="575">
        <f t="shared" si="11"/>
        <v>0</v>
      </c>
      <c r="T128" s="553"/>
      <c r="U128" s="553"/>
      <c r="V128" s="553"/>
      <c r="W128" s="553"/>
      <c r="X128" s="397"/>
      <c r="Y128" s="397"/>
      <c r="Z128" s="397"/>
      <c r="AA128" s="397"/>
      <c r="AB128" s="397"/>
      <c r="AC128" s="397"/>
      <c r="AD128" s="397"/>
      <c r="AE128" s="397"/>
      <c r="AF128" s="397"/>
      <c r="AG128" s="397"/>
      <c r="AH128" s="397"/>
      <c r="AI128" s="397"/>
      <c r="AJ128" s="397"/>
      <c r="AK128" s="397"/>
      <c r="AL128" s="397"/>
      <c r="AM128" s="397"/>
      <c r="AN128" s="397"/>
      <c r="AO128" s="397"/>
      <c r="AP128" s="397"/>
      <c r="AQ128" s="397"/>
      <c r="AR128" s="397"/>
      <c r="AS128" s="397"/>
      <c r="AT128" s="397"/>
      <c r="AU128" s="397"/>
      <c r="AV128" s="397"/>
      <c r="AW128" s="397"/>
      <c r="AX128" s="397"/>
      <c r="AY128" s="397"/>
      <c r="AZ128" s="397"/>
      <c r="BA128" s="553"/>
      <c r="BB128" s="397"/>
      <c r="BC128" s="397"/>
      <c r="BD128" s="397"/>
    </row>
    <row r="129" spans="2:56" x14ac:dyDescent="0.35">
      <c r="B129" s="80"/>
      <c r="C129" s="119"/>
      <c r="D129" s="119"/>
      <c r="E129" s="202"/>
      <c r="F129" s="119"/>
      <c r="G129" s="120"/>
      <c r="H129" s="41"/>
      <c r="I129" s="41"/>
      <c r="J129" s="329">
        <v>0</v>
      </c>
      <c r="K129" s="329">
        <v>0</v>
      </c>
      <c r="L129" s="332"/>
      <c r="M129" s="150"/>
      <c r="N129" s="397"/>
      <c r="O129" s="555"/>
      <c r="P129" s="575">
        <f t="shared" si="9"/>
        <v>0</v>
      </c>
      <c r="Q129" s="575">
        <f t="shared" si="10"/>
        <v>0</v>
      </c>
      <c r="R129" s="575">
        <f t="shared" si="11"/>
        <v>0</v>
      </c>
      <c r="S129" s="575">
        <f t="shared" si="11"/>
        <v>0</v>
      </c>
      <c r="T129" s="553"/>
      <c r="U129" s="553"/>
      <c r="V129" s="553"/>
      <c r="W129" s="553"/>
      <c r="X129" s="397"/>
      <c r="Y129" s="397"/>
      <c r="Z129" s="397"/>
      <c r="AA129" s="397"/>
      <c r="AB129" s="397"/>
      <c r="AC129" s="397"/>
      <c r="AD129" s="397"/>
      <c r="AE129" s="397"/>
      <c r="AF129" s="397"/>
      <c r="AG129" s="397"/>
      <c r="AH129" s="397"/>
      <c r="AI129" s="397"/>
      <c r="AJ129" s="397"/>
      <c r="AK129" s="397"/>
      <c r="AL129" s="397"/>
      <c r="AM129" s="397"/>
      <c r="AN129" s="397"/>
      <c r="AO129" s="397"/>
      <c r="AP129" s="397"/>
      <c r="AQ129" s="397"/>
      <c r="AR129" s="397"/>
      <c r="AS129" s="397"/>
      <c r="AT129" s="397"/>
      <c r="AU129" s="397"/>
      <c r="AV129" s="397"/>
      <c r="AW129" s="397"/>
      <c r="AX129" s="397"/>
      <c r="AY129" s="397"/>
      <c r="AZ129" s="397"/>
      <c r="BA129" s="553"/>
      <c r="BB129" s="397"/>
      <c r="BC129" s="397"/>
      <c r="BD129" s="397"/>
    </row>
    <row r="130" spans="2:56" x14ac:dyDescent="0.35">
      <c r="B130" s="80"/>
      <c r="C130" s="119"/>
      <c r="D130" s="119"/>
      <c r="E130" s="202"/>
      <c r="F130" s="119"/>
      <c r="G130" s="120"/>
      <c r="H130" s="41"/>
      <c r="I130" s="41"/>
      <c r="J130" s="329">
        <v>0</v>
      </c>
      <c r="K130" s="329">
        <v>0</v>
      </c>
      <c r="L130" s="332"/>
      <c r="M130" s="150"/>
      <c r="N130" s="397"/>
      <c r="O130" s="555"/>
      <c r="P130" s="575">
        <f t="shared" si="9"/>
        <v>0</v>
      </c>
      <c r="Q130" s="575">
        <f t="shared" si="10"/>
        <v>0</v>
      </c>
      <c r="R130" s="575">
        <f t="shared" si="11"/>
        <v>0</v>
      </c>
      <c r="S130" s="575">
        <f t="shared" si="11"/>
        <v>0</v>
      </c>
      <c r="T130" s="553"/>
      <c r="U130" s="553"/>
      <c r="V130" s="553"/>
      <c r="W130" s="553"/>
      <c r="X130" s="397"/>
      <c r="Y130" s="397"/>
      <c r="Z130" s="397"/>
      <c r="AA130" s="397"/>
      <c r="AB130" s="397"/>
      <c r="AC130" s="397"/>
      <c r="AD130" s="397"/>
      <c r="AE130" s="397"/>
      <c r="AF130" s="397"/>
      <c r="AG130" s="397"/>
      <c r="AH130" s="397"/>
      <c r="AI130" s="397"/>
      <c r="AJ130" s="397"/>
      <c r="AK130" s="397"/>
      <c r="AL130" s="397"/>
      <c r="AM130" s="397"/>
      <c r="AN130" s="397"/>
      <c r="AO130" s="397"/>
      <c r="AP130" s="397"/>
      <c r="AQ130" s="397"/>
      <c r="AR130" s="397"/>
      <c r="AS130" s="397"/>
      <c r="AT130" s="397"/>
      <c r="AU130" s="397"/>
      <c r="AV130" s="397"/>
      <c r="AW130" s="397"/>
      <c r="AX130" s="397"/>
      <c r="AY130" s="397"/>
      <c r="AZ130" s="397"/>
      <c r="BA130" s="553"/>
      <c r="BB130" s="397"/>
      <c r="BC130" s="397"/>
      <c r="BD130" s="397"/>
    </row>
    <row r="131" spans="2:56" x14ac:dyDescent="0.35">
      <c r="B131" s="80"/>
      <c r="C131" s="119"/>
      <c r="D131" s="119"/>
      <c r="E131" s="202"/>
      <c r="F131" s="119"/>
      <c r="G131" s="120"/>
      <c r="H131" s="41"/>
      <c r="I131" s="41"/>
      <c r="J131" s="329">
        <v>0</v>
      </c>
      <c r="K131" s="329">
        <v>0</v>
      </c>
      <c r="L131" s="332"/>
      <c r="M131" s="150"/>
      <c r="N131" s="397"/>
      <c r="O131" s="555"/>
      <c r="P131" s="575">
        <f t="shared" si="9"/>
        <v>0</v>
      </c>
      <c r="Q131" s="575">
        <f t="shared" si="10"/>
        <v>0</v>
      </c>
      <c r="R131" s="575">
        <f t="shared" si="11"/>
        <v>0</v>
      </c>
      <c r="S131" s="575">
        <f t="shared" si="11"/>
        <v>0</v>
      </c>
      <c r="T131" s="553"/>
      <c r="U131" s="553"/>
      <c r="V131" s="553"/>
      <c r="W131" s="553"/>
      <c r="X131" s="397"/>
      <c r="Y131" s="397"/>
      <c r="Z131" s="397"/>
      <c r="AA131" s="397"/>
      <c r="AB131" s="397"/>
      <c r="AC131" s="397"/>
      <c r="AD131" s="397"/>
      <c r="AE131" s="397"/>
      <c r="AF131" s="397"/>
      <c r="AG131" s="397"/>
      <c r="AH131" s="397"/>
      <c r="AI131" s="397"/>
      <c r="AJ131" s="397"/>
      <c r="AK131" s="397"/>
      <c r="AL131" s="397"/>
      <c r="AM131" s="397"/>
      <c r="AN131" s="397"/>
      <c r="AO131" s="397"/>
      <c r="AP131" s="397"/>
      <c r="AQ131" s="397"/>
      <c r="AR131" s="397"/>
      <c r="AS131" s="397"/>
      <c r="AT131" s="397"/>
      <c r="AU131" s="397"/>
      <c r="AV131" s="397"/>
      <c r="AW131" s="397"/>
      <c r="AX131" s="397"/>
      <c r="AY131" s="397"/>
      <c r="AZ131" s="397"/>
      <c r="BA131" s="553"/>
      <c r="BB131" s="397"/>
      <c r="BC131" s="397"/>
      <c r="BD131" s="397"/>
    </row>
    <row r="132" spans="2:56" x14ac:dyDescent="0.35">
      <c r="B132" s="80"/>
      <c r="C132" s="119"/>
      <c r="D132" s="119"/>
      <c r="E132" s="202"/>
      <c r="F132" s="119"/>
      <c r="G132" s="120"/>
      <c r="H132" s="41"/>
      <c r="I132" s="41"/>
      <c r="J132" s="329">
        <v>0</v>
      </c>
      <c r="K132" s="329">
        <v>0</v>
      </c>
      <c r="L132" s="332"/>
      <c r="M132" s="150"/>
      <c r="N132" s="397"/>
      <c r="O132" s="555"/>
      <c r="P132" s="575">
        <f t="shared" si="9"/>
        <v>0</v>
      </c>
      <c r="Q132" s="575">
        <f t="shared" si="10"/>
        <v>0</v>
      </c>
      <c r="R132" s="575">
        <f t="shared" si="11"/>
        <v>0</v>
      </c>
      <c r="S132" s="575">
        <f t="shared" si="11"/>
        <v>0</v>
      </c>
      <c r="T132" s="553"/>
      <c r="U132" s="553"/>
      <c r="V132" s="553"/>
      <c r="W132" s="553"/>
      <c r="X132" s="397"/>
      <c r="Y132" s="397"/>
      <c r="Z132" s="397"/>
      <c r="AA132" s="397"/>
      <c r="AB132" s="397"/>
      <c r="AC132" s="397"/>
      <c r="AD132" s="397"/>
      <c r="AE132" s="397"/>
      <c r="AF132" s="397"/>
      <c r="AG132" s="397"/>
      <c r="AH132" s="397"/>
      <c r="AI132" s="397"/>
      <c r="AJ132" s="397"/>
      <c r="AK132" s="397"/>
      <c r="AL132" s="397"/>
      <c r="AM132" s="397"/>
      <c r="AN132" s="397"/>
      <c r="AO132" s="397"/>
      <c r="AP132" s="397"/>
      <c r="AQ132" s="397"/>
      <c r="AR132" s="397"/>
      <c r="AS132" s="397"/>
      <c r="AT132" s="397"/>
      <c r="AU132" s="397"/>
      <c r="AV132" s="397"/>
      <c r="AW132" s="397"/>
      <c r="AX132" s="397"/>
      <c r="AY132" s="397"/>
      <c r="AZ132" s="397"/>
      <c r="BA132" s="553"/>
      <c r="BB132" s="397"/>
      <c r="BC132" s="397"/>
      <c r="BD132" s="397"/>
    </row>
    <row r="133" spans="2:56" x14ac:dyDescent="0.35">
      <c r="B133" s="80"/>
      <c r="C133" s="119"/>
      <c r="D133" s="119"/>
      <c r="E133" s="202"/>
      <c r="F133" s="119"/>
      <c r="G133" s="120"/>
      <c r="H133" s="41"/>
      <c r="I133" s="41"/>
      <c r="J133" s="329">
        <v>0</v>
      </c>
      <c r="K133" s="329">
        <v>0</v>
      </c>
      <c r="L133" s="332"/>
      <c r="M133" s="150"/>
      <c r="N133" s="397"/>
      <c r="O133" s="555"/>
      <c r="P133" s="575">
        <f t="shared" si="9"/>
        <v>0</v>
      </c>
      <c r="Q133" s="575">
        <f t="shared" si="10"/>
        <v>0</v>
      </c>
      <c r="R133" s="575">
        <f t="shared" si="11"/>
        <v>0</v>
      </c>
      <c r="S133" s="575">
        <f t="shared" si="11"/>
        <v>0</v>
      </c>
      <c r="T133" s="553"/>
      <c r="U133" s="553"/>
      <c r="V133" s="553"/>
      <c r="W133" s="553"/>
      <c r="X133" s="397"/>
      <c r="Y133" s="397"/>
      <c r="Z133" s="397"/>
      <c r="AA133" s="397"/>
      <c r="AB133" s="397"/>
      <c r="AC133" s="397"/>
      <c r="AD133" s="397"/>
      <c r="AE133" s="397"/>
      <c r="AF133" s="397"/>
      <c r="AG133" s="397"/>
      <c r="AH133" s="397"/>
      <c r="AI133" s="397"/>
      <c r="AJ133" s="397"/>
      <c r="AK133" s="397"/>
      <c r="AL133" s="397"/>
      <c r="AM133" s="397"/>
      <c r="AN133" s="397"/>
      <c r="AO133" s="397"/>
      <c r="AP133" s="397"/>
      <c r="AQ133" s="397"/>
      <c r="AR133" s="397"/>
      <c r="AS133" s="397"/>
      <c r="AT133" s="397"/>
      <c r="AU133" s="397"/>
      <c r="AV133" s="397"/>
      <c r="AW133" s="397"/>
      <c r="AX133" s="397"/>
      <c r="AY133" s="397"/>
      <c r="AZ133" s="397"/>
      <c r="BA133" s="553"/>
      <c r="BB133" s="397"/>
      <c r="BC133" s="397"/>
      <c r="BD133" s="397"/>
    </row>
    <row r="134" spans="2:56" x14ac:dyDescent="0.35">
      <c r="B134" s="80"/>
      <c r="C134" s="119"/>
      <c r="D134" s="119"/>
      <c r="E134" s="202"/>
      <c r="F134" s="119"/>
      <c r="G134" s="120"/>
      <c r="H134" s="41"/>
      <c r="I134" s="41"/>
      <c r="J134" s="329">
        <v>0</v>
      </c>
      <c r="K134" s="329">
        <v>0</v>
      </c>
      <c r="L134" s="332"/>
      <c r="M134" s="150"/>
      <c r="N134" s="397"/>
      <c r="O134" s="555"/>
      <c r="P134" s="575">
        <f t="shared" si="9"/>
        <v>0</v>
      </c>
      <c r="Q134" s="575">
        <f t="shared" si="10"/>
        <v>0</v>
      </c>
      <c r="R134" s="575">
        <f t="shared" si="11"/>
        <v>0</v>
      </c>
      <c r="S134" s="575">
        <f t="shared" si="11"/>
        <v>0</v>
      </c>
      <c r="T134" s="553"/>
      <c r="U134" s="553"/>
      <c r="V134" s="553"/>
      <c r="W134" s="553"/>
      <c r="X134" s="397"/>
      <c r="Y134" s="397"/>
      <c r="Z134" s="397"/>
      <c r="AA134" s="397"/>
      <c r="AB134" s="397"/>
      <c r="AC134" s="397"/>
      <c r="AD134" s="397"/>
      <c r="AE134" s="397"/>
      <c r="AF134" s="397"/>
      <c r="AG134" s="397"/>
      <c r="AH134" s="397"/>
      <c r="AI134" s="397"/>
      <c r="AJ134" s="397"/>
      <c r="AK134" s="397"/>
      <c r="AL134" s="397"/>
      <c r="AM134" s="397"/>
      <c r="AN134" s="397"/>
      <c r="AO134" s="397"/>
      <c r="AP134" s="397"/>
      <c r="AQ134" s="397"/>
      <c r="AR134" s="397"/>
      <c r="AS134" s="397"/>
      <c r="AT134" s="397"/>
      <c r="AU134" s="397"/>
      <c r="AV134" s="397"/>
      <c r="AW134" s="397"/>
      <c r="AX134" s="397"/>
      <c r="AY134" s="397"/>
      <c r="AZ134" s="397"/>
      <c r="BA134" s="553"/>
      <c r="BB134" s="397"/>
      <c r="BC134" s="397"/>
      <c r="BD134" s="397"/>
    </row>
    <row r="135" spans="2:56" x14ac:dyDescent="0.35">
      <c r="B135" s="80"/>
      <c r="C135" s="119"/>
      <c r="D135" s="119"/>
      <c r="E135" s="202"/>
      <c r="F135" s="119"/>
      <c r="G135" s="120"/>
      <c r="H135" s="41"/>
      <c r="I135" s="41"/>
      <c r="J135" s="329">
        <v>0</v>
      </c>
      <c r="K135" s="329">
        <v>0</v>
      </c>
      <c r="L135" s="332"/>
      <c r="M135" s="150"/>
      <c r="N135" s="397"/>
      <c r="O135" s="555"/>
      <c r="P135" s="575">
        <f t="shared" si="9"/>
        <v>0</v>
      </c>
      <c r="Q135" s="575">
        <f t="shared" si="10"/>
        <v>0</v>
      </c>
      <c r="R135" s="575">
        <f t="shared" si="11"/>
        <v>0</v>
      </c>
      <c r="S135" s="575">
        <f t="shared" si="11"/>
        <v>0</v>
      </c>
      <c r="T135" s="553"/>
      <c r="U135" s="553"/>
      <c r="V135" s="553"/>
      <c r="W135" s="553"/>
      <c r="X135" s="397"/>
      <c r="Y135" s="397"/>
      <c r="Z135" s="397"/>
      <c r="AA135" s="397"/>
      <c r="AB135" s="397"/>
      <c r="AC135" s="397"/>
      <c r="AD135" s="397"/>
      <c r="AE135" s="397"/>
      <c r="AF135" s="397"/>
      <c r="AG135" s="397"/>
      <c r="AH135" s="397"/>
      <c r="AI135" s="397"/>
      <c r="AJ135" s="397"/>
      <c r="AK135" s="397"/>
      <c r="AL135" s="397"/>
      <c r="AM135" s="397"/>
      <c r="AN135" s="397"/>
      <c r="AO135" s="397"/>
      <c r="AP135" s="397"/>
      <c r="AQ135" s="397"/>
      <c r="AR135" s="397"/>
      <c r="AS135" s="397"/>
      <c r="AT135" s="397"/>
      <c r="AU135" s="397"/>
      <c r="AV135" s="397"/>
      <c r="AW135" s="397"/>
      <c r="AX135" s="397"/>
      <c r="AY135" s="397"/>
      <c r="AZ135" s="397"/>
      <c r="BA135" s="553"/>
      <c r="BB135" s="397"/>
      <c r="BC135" s="397"/>
      <c r="BD135" s="397"/>
    </row>
    <row r="136" spans="2:56" x14ac:dyDescent="0.35">
      <c r="B136" s="80"/>
      <c r="C136" s="119"/>
      <c r="D136" s="119"/>
      <c r="E136" s="202"/>
      <c r="F136" s="119"/>
      <c r="G136" s="120"/>
      <c r="H136" s="41"/>
      <c r="I136" s="41"/>
      <c r="J136" s="329">
        <v>0</v>
      </c>
      <c r="K136" s="329">
        <v>0</v>
      </c>
      <c r="L136" s="332"/>
      <c r="M136" s="150"/>
      <c r="N136" s="397"/>
      <c r="O136" s="555"/>
      <c r="P136" s="575">
        <f t="shared" si="9"/>
        <v>0</v>
      </c>
      <c r="Q136" s="575">
        <f t="shared" si="10"/>
        <v>0</v>
      </c>
      <c r="R136" s="575">
        <f t="shared" si="11"/>
        <v>0</v>
      </c>
      <c r="S136" s="575">
        <f t="shared" si="11"/>
        <v>0</v>
      </c>
      <c r="T136" s="553"/>
      <c r="U136" s="553"/>
      <c r="V136" s="553"/>
      <c r="W136" s="553"/>
      <c r="X136" s="397"/>
      <c r="Y136" s="397"/>
      <c r="Z136" s="397"/>
      <c r="AA136" s="397"/>
      <c r="AB136" s="397"/>
      <c r="AC136" s="397"/>
      <c r="AD136" s="397"/>
      <c r="AE136" s="397"/>
      <c r="AF136" s="397"/>
      <c r="AG136" s="397"/>
      <c r="AH136" s="397"/>
      <c r="AI136" s="397"/>
      <c r="AJ136" s="397"/>
      <c r="AK136" s="397"/>
      <c r="AL136" s="397"/>
      <c r="AM136" s="397"/>
      <c r="AN136" s="397"/>
      <c r="AO136" s="397"/>
      <c r="AP136" s="397"/>
      <c r="AQ136" s="397"/>
      <c r="AR136" s="397"/>
      <c r="AS136" s="397"/>
      <c r="AT136" s="397"/>
      <c r="AU136" s="397"/>
      <c r="AV136" s="397"/>
      <c r="AW136" s="397"/>
      <c r="AX136" s="397"/>
      <c r="AY136" s="397"/>
      <c r="AZ136" s="397"/>
      <c r="BA136" s="553"/>
      <c r="BB136" s="397"/>
      <c r="BC136" s="397"/>
      <c r="BD136" s="397"/>
    </row>
    <row r="137" spans="2:56" x14ac:dyDescent="0.35">
      <c r="B137" s="80"/>
      <c r="C137" s="119"/>
      <c r="D137" s="119"/>
      <c r="E137" s="202"/>
      <c r="F137" s="119"/>
      <c r="G137" s="120"/>
      <c r="H137" s="41"/>
      <c r="I137" s="41"/>
      <c r="J137" s="329">
        <v>0</v>
      </c>
      <c r="K137" s="329">
        <v>0</v>
      </c>
      <c r="L137" s="332"/>
      <c r="M137" s="150"/>
      <c r="N137" s="397"/>
      <c r="O137" s="555"/>
      <c r="P137" s="575">
        <f t="shared" si="9"/>
        <v>0</v>
      </c>
      <c r="Q137" s="575">
        <f t="shared" si="10"/>
        <v>0</v>
      </c>
      <c r="R137" s="575">
        <f t="shared" si="11"/>
        <v>0</v>
      </c>
      <c r="S137" s="575">
        <f t="shared" si="11"/>
        <v>0</v>
      </c>
      <c r="T137" s="553"/>
      <c r="U137" s="553"/>
      <c r="V137" s="553"/>
      <c r="W137" s="553"/>
      <c r="X137" s="397"/>
      <c r="Y137" s="397"/>
      <c r="Z137" s="397"/>
      <c r="AA137" s="397"/>
      <c r="AB137" s="397"/>
      <c r="AC137" s="397"/>
      <c r="AD137" s="397"/>
      <c r="AE137" s="397"/>
      <c r="AF137" s="397"/>
      <c r="AG137" s="397"/>
      <c r="AH137" s="397"/>
      <c r="AI137" s="397"/>
      <c r="AJ137" s="397"/>
      <c r="AK137" s="397"/>
      <c r="AL137" s="397"/>
      <c r="AM137" s="397"/>
      <c r="AN137" s="397"/>
      <c r="AO137" s="397"/>
      <c r="AP137" s="397"/>
      <c r="AQ137" s="397"/>
      <c r="AR137" s="397"/>
      <c r="AS137" s="397"/>
      <c r="AT137" s="397"/>
      <c r="AU137" s="397"/>
      <c r="AV137" s="397"/>
      <c r="AW137" s="397"/>
      <c r="AX137" s="397"/>
      <c r="AY137" s="397"/>
      <c r="AZ137" s="397"/>
      <c r="BA137" s="553"/>
      <c r="BB137" s="397"/>
      <c r="BC137" s="397"/>
      <c r="BD137" s="397"/>
    </row>
    <row r="138" spans="2:56" x14ac:dyDescent="0.35">
      <c r="B138" s="80"/>
      <c r="C138" s="119"/>
      <c r="D138" s="119"/>
      <c r="E138" s="202"/>
      <c r="F138" s="119"/>
      <c r="G138" s="120"/>
      <c r="H138" s="41"/>
      <c r="I138" s="41"/>
      <c r="J138" s="329">
        <v>0</v>
      </c>
      <c r="K138" s="329">
        <v>0</v>
      </c>
      <c r="L138" s="332"/>
      <c r="M138" s="150"/>
      <c r="N138" s="397"/>
      <c r="O138" s="555"/>
      <c r="P138" s="575">
        <f t="shared" si="9"/>
        <v>0</v>
      </c>
      <c r="Q138" s="575">
        <f t="shared" si="10"/>
        <v>0</v>
      </c>
      <c r="R138" s="575">
        <f t="shared" si="11"/>
        <v>0</v>
      </c>
      <c r="S138" s="575">
        <f t="shared" si="11"/>
        <v>0</v>
      </c>
      <c r="T138" s="553"/>
      <c r="U138" s="553"/>
      <c r="V138" s="553"/>
      <c r="W138" s="553"/>
      <c r="X138" s="397"/>
      <c r="Y138" s="397"/>
      <c r="Z138" s="397"/>
      <c r="AA138" s="397"/>
      <c r="AB138" s="397"/>
      <c r="AC138" s="397"/>
      <c r="AD138" s="397"/>
      <c r="AE138" s="397"/>
      <c r="AF138" s="397"/>
      <c r="AG138" s="397"/>
      <c r="AH138" s="397"/>
      <c r="AI138" s="397"/>
      <c r="AJ138" s="397"/>
      <c r="AK138" s="397"/>
      <c r="AL138" s="397"/>
      <c r="AM138" s="397"/>
      <c r="AN138" s="397"/>
      <c r="AO138" s="397"/>
      <c r="AP138" s="397"/>
      <c r="AQ138" s="397"/>
      <c r="AR138" s="397"/>
      <c r="AS138" s="397"/>
      <c r="AT138" s="397"/>
      <c r="AU138" s="397"/>
      <c r="AV138" s="397"/>
      <c r="AW138" s="397"/>
      <c r="AX138" s="397"/>
      <c r="AY138" s="397"/>
      <c r="AZ138" s="397"/>
      <c r="BA138" s="553"/>
      <c r="BB138" s="397"/>
      <c r="BC138" s="397"/>
      <c r="BD138" s="397"/>
    </row>
    <row r="139" spans="2:56" x14ac:dyDescent="0.35">
      <c r="B139" s="80"/>
      <c r="C139" s="119"/>
      <c r="D139" s="119"/>
      <c r="E139" s="202"/>
      <c r="F139" s="119"/>
      <c r="G139" s="120"/>
      <c r="H139" s="41"/>
      <c r="I139" s="41"/>
      <c r="J139" s="329">
        <v>0</v>
      </c>
      <c r="K139" s="329">
        <v>0</v>
      </c>
      <c r="L139" s="332"/>
      <c r="M139" s="150"/>
      <c r="N139" s="397"/>
      <c r="O139" s="555"/>
      <c r="P139" s="575">
        <f t="shared" si="9"/>
        <v>0</v>
      </c>
      <c r="Q139" s="575">
        <f t="shared" si="10"/>
        <v>0</v>
      </c>
      <c r="R139" s="575">
        <f t="shared" si="11"/>
        <v>0</v>
      </c>
      <c r="S139" s="575">
        <f t="shared" si="11"/>
        <v>0</v>
      </c>
      <c r="T139" s="553"/>
      <c r="U139" s="553"/>
      <c r="V139" s="553"/>
      <c r="W139" s="553"/>
      <c r="X139" s="397"/>
      <c r="Y139" s="397"/>
      <c r="Z139" s="397"/>
      <c r="AA139" s="397"/>
      <c r="AB139" s="397"/>
      <c r="AC139" s="397"/>
      <c r="AD139" s="397"/>
      <c r="AE139" s="397"/>
      <c r="AF139" s="397"/>
      <c r="AG139" s="397"/>
      <c r="AH139" s="397"/>
      <c r="AI139" s="397"/>
      <c r="AJ139" s="397"/>
      <c r="AK139" s="397"/>
      <c r="AL139" s="397"/>
      <c r="AM139" s="397"/>
      <c r="AN139" s="397"/>
      <c r="AO139" s="397"/>
      <c r="AP139" s="397"/>
      <c r="AQ139" s="397"/>
      <c r="AR139" s="397"/>
      <c r="AS139" s="397"/>
      <c r="AT139" s="397"/>
      <c r="AU139" s="397"/>
      <c r="AV139" s="397"/>
      <c r="AW139" s="397"/>
      <c r="AX139" s="397"/>
      <c r="AY139" s="397"/>
      <c r="AZ139" s="397"/>
      <c r="BA139" s="553"/>
      <c r="BB139" s="397"/>
      <c r="BC139" s="397"/>
      <c r="BD139" s="397"/>
    </row>
    <row r="140" spans="2:56" x14ac:dyDescent="0.35">
      <c r="B140" s="80"/>
      <c r="C140" s="119"/>
      <c r="D140" s="119"/>
      <c r="E140" s="202"/>
      <c r="F140" s="119"/>
      <c r="G140" s="120"/>
      <c r="H140" s="41"/>
      <c r="I140" s="41"/>
      <c r="J140" s="329">
        <v>0</v>
      </c>
      <c r="K140" s="329">
        <v>0</v>
      </c>
      <c r="L140" s="332"/>
      <c r="M140" s="150"/>
      <c r="N140" s="397"/>
      <c r="O140" s="555"/>
      <c r="P140" s="575">
        <f t="shared" si="9"/>
        <v>0</v>
      </c>
      <c r="Q140" s="575">
        <f t="shared" si="10"/>
        <v>0</v>
      </c>
      <c r="R140" s="575">
        <f t="shared" si="11"/>
        <v>0</v>
      </c>
      <c r="S140" s="575">
        <f t="shared" si="11"/>
        <v>0</v>
      </c>
      <c r="T140" s="553"/>
      <c r="U140" s="553"/>
      <c r="V140" s="553"/>
      <c r="W140" s="553"/>
      <c r="X140" s="397"/>
      <c r="Y140" s="397"/>
      <c r="Z140" s="397"/>
      <c r="AA140" s="397"/>
      <c r="AB140" s="397"/>
      <c r="AC140" s="397"/>
      <c r="AD140" s="397"/>
      <c r="AE140" s="397"/>
      <c r="AF140" s="397"/>
      <c r="AG140" s="397"/>
      <c r="AH140" s="397"/>
      <c r="AI140" s="397"/>
      <c r="AJ140" s="397"/>
      <c r="AK140" s="397"/>
      <c r="AL140" s="397"/>
      <c r="AM140" s="397"/>
      <c r="AN140" s="397"/>
      <c r="AO140" s="397"/>
      <c r="AP140" s="397"/>
      <c r="AQ140" s="397"/>
      <c r="AR140" s="397"/>
      <c r="AS140" s="397"/>
      <c r="AT140" s="397"/>
      <c r="AU140" s="397"/>
      <c r="AV140" s="397"/>
      <c r="AW140" s="397"/>
      <c r="AX140" s="397"/>
      <c r="AY140" s="397"/>
      <c r="AZ140" s="397"/>
      <c r="BA140" s="553"/>
      <c r="BB140" s="397"/>
      <c r="BC140" s="397"/>
      <c r="BD140" s="397"/>
    </row>
    <row r="141" spans="2:56" x14ac:dyDescent="0.35">
      <c r="B141" s="80"/>
      <c r="C141" s="119"/>
      <c r="D141" s="119"/>
      <c r="E141" s="202"/>
      <c r="F141" s="119"/>
      <c r="G141" s="120"/>
      <c r="H141" s="41"/>
      <c r="I141" s="41"/>
      <c r="J141" s="329">
        <v>0</v>
      </c>
      <c r="K141" s="329">
        <v>0</v>
      </c>
      <c r="L141" s="332"/>
      <c r="M141" s="150"/>
      <c r="N141" s="397"/>
      <c r="O141" s="555"/>
      <c r="P141" s="575">
        <f t="shared" si="9"/>
        <v>0</v>
      </c>
      <c r="Q141" s="575">
        <f t="shared" si="10"/>
        <v>0</v>
      </c>
      <c r="R141" s="575">
        <f t="shared" si="11"/>
        <v>0</v>
      </c>
      <c r="S141" s="575">
        <f t="shared" si="11"/>
        <v>0</v>
      </c>
      <c r="T141" s="553"/>
      <c r="U141" s="553"/>
      <c r="V141" s="553"/>
      <c r="W141" s="553"/>
      <c r="X141" s="397"/>
      <c r="Y141" s="397"/>
      <c r="Z141" s="397"/>
      <c r="AA141" s="397"/>
      <c r="AB141" s="397"/>
      <c r="AC141" s="397"/>
      <c r="AD141" s="397"/>
      <c r="AE141" s="397"/>
      <c r="AF141" s="397"/>
      <c r="AG141" s="397"/>
      <c r="AH141" s="397"/>
      <c r="AI141" s="397"/>
      <c r="AJ141" s="397"/>
      <c r="AK141" s="397"/>
      <c r="AL141" s="397"/>
      <c r="AM141" s="397"/>
      <c r="AN141" s="397"/>
      <c r="AO141" s="397"/>
      <c r="AP141" s="397"/>
      <c r="AQ141" s="397"/>
      <c r="AR141" s="397"/>
      <c r="AS141" s="397"/>
      <c r="AT141" s="397"/>
      <c r="AU141" s="397"/>
      <c r="AV141" s="397"/>
      <c r="AW141" s="397"/>
      <c r="AX141" s="397"/>
      <c r="AY141" s="397"/>
      <c r="AZ141" s="397"/>
      <c r="BA141" s="553"/>
      <c r="BB141" s="397"/>
      <c r="BC141" s="397"/>
      <c r="BD141" s="397"/>
    </row>
    <row r="142" spans="2:56" x14ac:dyDescent="0.35">
      <c r="B142" s="80"/>
      <c r="C142" s="119"/>
      <c r="D142" s="119"/>
      <c r="E142" s="202"/>
      <c r="F142" s="119"/>
      <c r="G142" s="120"/>
      <c r="H142" s="41"/>
      <c r="I142" s="41"/>
      <c r="J142" s="329">
        <v>0</v>
      </c>
      <c r="K142" s="329">
        <v>0</v>
      </c>
      <c r="L142" s="332"/>
      <c r="M142" s="150"/>
      <c r="N142" s="397"/>
      <c r="O142" s="555"/>
      <c r="P142" s="575">
        <f t="shared" si="9"/>
        <v>0</v>
      </c>
      <c r="Q142" s="575">
        <f t="shared" si="10"/>
        <v>0</v>
      </c>
      <c r="R142" s="575">
        <f t="shared" si="11"/>
        <v>0</v>
      </c>
      <c r="S142" s="575">
        <f t="shared" si="11"/>
        <v>0</v>
      </c>
      <c r="T142" s="553"/>
      <c r="U142" s="553"/>
      <c r="V142" s="553"/>
      <c r="W142" s="553"/>
      <c r="X142" s="397"/>
      <c r="Y142" s="397"/>
      <c r="Z142" s="397"/>
      <c r="AA142" s="397"/>
      <c r="AB142" s="397"/>
      <c r="AC142" s="397"/>
      <c r="AD142" s="397"/>
      <c r="AE142" s="397"/>
      <c r="AF142" s="397"/>
      <c r="AG142" s="397"/>
      <c r="AH142" s="397"/>
      <c r="AI142" s="397"/>
      <c r="AJ142" s="397"/>
      <c r="AK142" s="397"/>
      <c r="AL142" s="397"/>
      <c r="AM142" s="397"/>
      <c r="AN142" s="397"/>
      <c r="AO142" s="397"/>
      <c r="AP142" s="397"/>
      <c r="AQ142" s="397"/>
      <c r="AR142" s="397"/>
      <c r="AS142" s="397"/>
      <c r="AT142" s="397"/>
      <c r="AU142" s="397"/>
      <c r="AV142" s="397"/>
      <c r="AW142" s="397"/>
      <c r="AX142" s="397"/>
      <c r="AY142" s="397"/>
      <c r="AZ142" s="397"/>
      <c r="BA142" s="553"/>
      <c r="BB142" s="397"/>
      <c r="BC142" s="397"/>
      <c r="BD142" s="397"/>
    </row>
    <row r="143" spans="2:56" x14ac:dyDescent="0.35">
      <c r="B143" s="80"/>
      <c r="C143" s="119"/>
      <c r="D143" s="119"/>
      <c r="E143" s="202"/>
      <c r="F143" s="119"/>
      <c r="G143" s="120"/>
      <c r="H143" s="41"/>
      <c r="I143" s="41"/>
      <c r="J143" s="329">
        <v>0</v>
      </c>
      <c r="K143" s="329">
        <v>0</v>
      </c>
      <c r="L143" s="332"/>
      <c r="M143" s="150"/>
      <c r="N143" s="397"/>
      <c r="O143" s="555"/>
      <c r="P143" s="575">
        <f t="shared" si="9"/>
        <v>0</v>
      </c>
      <c r="Q143" s="575">
        <f t="shared" si="10"/>
        <v>0</v>
      </c>
      <c r="R143" s="575">
        <f t="shared" si="11"/>
        <v>0</v>
      </c>
      <c r="S143" s="575">
        <f t="shared" si="11"/>
        <v>0</v>
      </c>
      <c r="T143" s="553"/>
      <c r="U143" s="553"/>
      <c r="V143" s="553"/>
      <c r="W143" s="553"/>
      <c r="X143" s="397"/>
      <c r="Y143" s="397"/>
      <c r="Z143" s="397"/>
      <c r="AA143" s="397"/>
      <c r="AB143" s="397"/>
      <c r="AC143" s="397"/>
      <c r="AD143" s="397"/>
      <c r="AE143" s="397"/>
      <c r="AF143" s="397"/>
      <c r="AG143" s="397"/>
      <c r="AH143" s="397"/>
      <c r="AI143" s="397"/>
      <c r="AJ143" s="397"/>
      <c r="AK143" s="397"/>
      <c r="AL143" s="397"/>
      <c r="AM143" s="397"/>
      <c r="AN143" s="397"/>
      <c r="AO143" s="397"/>
      <c r="AP143" s="397"/>
      <c r="AQ143" s="397"/>
      <c r="AR143" s="397"/>
      <c r="AS143" s="397"/>
      <c r="AT143" s="397"/>
      <c r="AU143" s="397"/>
      <c r="AV143" s="397"/>
      <c r="AW143" s="397"/>
      <c r="AX143" s="397"/>
      <c r="AY143" s="397"/>
      <c r="AZ143" s="397"/>
      <c r="BA143" s="553"/>
      <c r="BB143" s="397"/>
      <c r="BC143" s="397"/>
      <c r="BD143" s="397"/>
    </row>
    <row r="144" spans="2:56" x14ac:dyDescent="0.35">
      <c r="B144" s="80"/>
      <c r="C144" s="119"/>
      <c r="D144" s="119"/>
      <c r="E144" s="202"/>
      <c r="F144" s="119"/>
      <c r="G144" s="120"/>
      <c r="H144" s="41"/>
      <c r="I144" s="41"/>
      <c r="J144" s="329">
        <v>0</v>
      </c>
      <c r="K144" s="329">
        <v>0</v>
      </c>
      <c r="L144" s="332"/>
      <c r="M144" s="150"/>
      <c r="N144" s="397"/>
      <c r="O144" s="555"/>
      <c r="P144" s="575">
        <f t="shared" si="9"/>
        <v>0</v>
      </c>
      <c r="Q144" s="575">
        <f t="shared" si="10"/>
        <v>0</v>
      </c>
      <c r="R144" s="575">
        <f t="shared" si="11"/>
        <v>0</v>
      </c>
      <c r="S144" s="575">
        <f t="shared" si="11"/>
        <v>0</v>
      </c>
      <c r="T144" s="553"/>
      <c r="U144" s="553"/>
      <c r="V144" s="553"/>
      <c r="W144" s="553"/>
      <c r="X144" s="397"/>
      <c r="Y144" s="397"/>
      <c r="Z144" s="397"/>
      <c r="AA144" s="397"/>
      <c r="AB144" s="397"/>
      <c r="AC144" s="397"/>
      <c r="AD144" s="397"/>
      <c r="AE144" s="397"/>
      <c r="AF144" s="397"/>
      <c r="AG144" s="397"/>
      <c r="AH144" s="397"/>
      <c r="AI144" s="397"/>
      <c r="AJ144" s="397"/>
      <c r="AK144" s="397"/>
      <c r="AL144" s="397"/>
      <c r="AM144" s="397"/>
      <c r="AN144" s="397"/>
      <c r="AO144" s="397"/>
      <c r="AP144" s="397"/>
      <c r="AQ144" s="397"/>
      <c r="AR144" s="397"/>
      <c r="AS144" s="397"/>
      <c r="AT144" s="397"/>
      <c r="AU144" s="397"/>
      <c r="AV144" s="397"/>
      <c r="AW144" s="397"/>
      <c r="AX144" s="397"/>
      <c r="AY144" s="397"/>
      <c r="AZ144" s="397"/>
      <c r="BA144" s="553"/>
      <c r="BB144" s="397"/>
      <c r="BC144" s="397"/>
      <c r="BD144" s="397"/>
    </row>
    <row r="145" spans="2:56" x14ac:dyDescent="0.35">
      <c r="B145" s="80"/>
      <c r="C145" s="119"/>
      <c r="D145" s="119"/>
      <c r="E145" s="202"/>
      <c r="F145" s="119"/>
      <c r="G145" s="120"/>
      <c r="H145" s="41"/>
      <c r="I145" s="41"/>
      <c r="J145" s="329">
        <v>0</v>
      </c>
      <c r="K145" s="329">
        <v>0</v>
      </c>
      <c r="L145" s="332"/>
      <c r="M145" s="150"/>
      <c r="N145" s="397"/>
      <c r="O145" s="555"/>
      <c r="P145" s="575">
        <f t="shared" si="9"/>
        <v>0</v>
      </c>
      <c r="Q145" s="575">
        <f t="shared" si="10"/>
        <v>0</v>
      </c>
      <c r="R145" s="575">
        <f t="shared" si="11"/>
        <v>0</v>
      </c>
      <c r="S145" s="575">
        <f t="shared" si="11"/>
        <v>0</v>
      </c>
      <c r="T145" s="553"/>
      <c r="U145" s="553"/>
      <c r="V145" s="553"/>
      <c r="W145" s="553"/>
      <c r="X145" s="397"/>
      <c r="Y145" s="397"/>
      <c r="Z145" s="397"/>
      <c r="AA145" s="397"/>
      <c r="AB145" s="397"/>
      <c r="AC145" s="397"/>
      <c r="AD145" s="397"/>
      <c r="AE145" s="397"/>
      <c r="AF145" s="397"/>
      <c r="AG145" s="397"/>
      <c r="AH145" s="397"/>
      <c r="AI145" s="397"/>
      <c r="AJ145" s="397"/>
      <c r="AK145" s="397"/>
      <c r="AL145" s="397"/>
      <c r="AM145" s="397"/>
      <c r="AN145" s="397"/>
      <c r="AO145" s="397"/>
      <c r="AP145" s="397"/>
      <c r="AQ145" s="397"/>
      <c r="AR145" s="397"/>
      <c r="AS145" s="397"/>
      <c r="AT145" s="397"/>
      <c r="AU145" s="397"/>
      <c r="AV145" s="397"/>
      <c r="AW145" s="397"/>
      <c r="AX145" s="397"/>
      <c r="AY145" s="397"/>
      <c r="AZ145" s="397"/>
      <c r="BA145" s="553"/>
      <c r="BB145" s="397"/>
      <c r="BC145" s="397"/>
      <c r="BD145" s="397"/>
    </row>
    <row r="146" spans="2:56" x14ac:dyDescent="0.35">
      <c r="B146" s="80"/>
      <c r="C146" s="119"/>
      <c r="D146" s="119"/>
      <c r="E146" s="202"/>
      <c r="F146" s="119"/>
      <c r="G146" s="120"/>
      <c r="H146" s="41"/>
      <c r="I146" s="41"/>
      <c r="J146" s="329">
        <v>0</v>
      </c>
      <c r="K146" s="329">
        <v>0</v>
      </c>
      <c r="L146" s="332"/>
      <c r="M146" s="150"/>
      <c r="N146" s="397"/>
      <c r="O146" s="555"/>
      <c r="P146" s="575">
        <f t="shared" si="9"/>
        <v>0</v>
      </c>
      <c r="Q146" s="575">
        <f t="shared" si="10"/>
        <v>0</v>
      </c>
      <c r="R146" s="575">
        <f t="shared" si="11"/>
        <v>0</v>
      </c>
      <c r="S146" s="575">
        <f t="shared" si="11"/>
        <v>0</v>
      </c>
      <c r="T146" s="553"/>
      <c r="U146" s="553"/>
      <c r="V146" s="553"/>
      <c r="W146" s="553"/>
      <c r="X146" s="397"/>
      <c r="Y146" s="397"/>
      <c r="Z146" s="397"/>
      <c r="AA146" s="397"/>
      <c r="AB146" s="397"/>
      <c r="AC146" s="397"/>
      <c r="AD146" s="397"/>
      <c r="AE146" s="397"/>
      <c r="AF146" s="397"/>
      <c r="AG146" s="397"/>
      <c r="AH146" s="397"/>
      <c r="AI146" s="397"/>
      <c r="AJ146" s="397"/>
      <c r="AK146" s="397"/>
      <c r="AL146" s="397"/>
      <c r="AM146" s="397"/>
      <c r="AN146" s="397"/>
      <c r="AO146" s="397"/>
      <c r="AP146" s="397"/>
      <c r="AQ146" s="397"/>
      <c r="AR146" s="397"/>
      <c r="AS146" s="397"/>
      <c r="AT146" s="397"/>
      <c r="AU146" s="397"/>
      <c r="AV146" s="397"/>
      <c r="AW146" s="397"/>
      <c r="AX146" s="397"/>
      <c r="AY146" s="397"/>
      <c r="AZ146" s="397"/>
      <c r="BA146" s="553"/>
      <c r="BB146" s="397"/>
      <c r="BC146" s="397"/>
      <c r="BD146" s="397"/>
    </row>
    <row r="147" spans="2:56" x14ac:dyDescent="0.35">
      <c r="B147" s="80"/>
      <c r="C147" s="119"/>
      <c r="D147" s="119"/>
      <c r="E147" s="202"/>
      <c r="F147" s="119"/>
      <c r="G147" s="120"/>
      <c r="H147" s="41"/>
      <c r="I147" s="41"/>
      <c r="J147" s="329">
        <v>0</v>
      </c>
      <c r="K147" s="329">
        <v>0</v>
      </c>
      <c r="L147" s="332"/>
      <c r="M147" s="150"/>
      <c r="N147" s="397"/>
      <c r="O147" s="555"/>
      <c r="P147" s="575">
        <f t="shared" si="9"/>
        <v>0</v>
      </c>
      <c r="Q147" s="575">
        <f t="shared" si="10"/>
        <v>0</v>
      </c>
      <c r="R147" s="575">
        <f t="shared" si="11"/>
        <v>0</v>
      </c>
      <c r="S147" s="575">
        <f t="shared" si="11"/>
        <v>0</v>
      </c>
      <c r="T147" s="553"/>
      <c r="U147" s="553"/>
      <c r="V147" s="553"/>
      <c r="W147" s="553"/>
      <c r="X147" s="397"/>
      <c r="Y147" s="397"/>
      <c r="Z147" s="397"/>
      <c r="AA147" s="397"/>
      <c r="AB147" s="397"/>
      <c r="AC147" s="397"/>
      <c r="AD147" s="397"/>
      <c r="AE147" s="397"/>
      <c r="AF147" s="397"/>
      <c r="AG147" s="397"/>
      <c r="AH147" s="397"/>
      <c r="AI147" s="397"/>
      <c r="AJ147" s="397"/>
      <c r="AK147" s="397"/>
      <c r="AL147" s="397"/>
      <c r="AM147" s="397"/>
      <c r="AN147" s="397"/>
      <c r="AO147" s="397"/>
      <c r="AP147" s="397"/>
      <c r="AQ147" s="397"/>
      <c r="AR147" s="397"/>
      <c r="AS147" s="397"/>
      <c r="AT147" s="397"/>
      <c r="AU147" s="397"/>
      <c r="AV147" s="397"/>
      <c r="AW147" s="397"/>
      <c r="AX147" s="397"/>
      <c r="AY147" s="397"/>
      <c r="AZ147" s="397"/>
      <c r="BA147" s="553"/>
      <c r="BB147" s="397"/>
      <c r="BC147" s="397"/>
      <c r="BD147" s="397"/>
    </row>
    <row r="148" spans="2:56" x14ac:dyDescent="0.35">
      <c r="B148" s="80"/>
      <c r="C148" s="119"/>
      <c r="D148" s="119"/>
      <c r="E148" s="202"/>
      <c r="F148" s="119"/>
      <c r="G148" s="120"/>
      <c r="H148" s="41"/>
      <c r="I148" s="41"/>
      <c r="J148" s="329">
        <v>0</v>
      </c>
      <c r="K148" s="329">
        <v>0</v>
      </c>
      <c r="L148" s="332"/>
      <c r="M148" s="150"/>
      <c r="N148" s="397"/>
      <c r="O148" s="555"/>
      <c r="P148" s="575">
        <f t="shared" si="9"/>
        <v>0</v>
      </c>
      <c r="Q148" s="575">
        <f t="shared" si="10"/>
        <v>0</v>
      </c>
      <c r="R148" s="575">
        <f t="shared" si="11"/>
        <v>0</v>
      </c>
      <c r="S148" s="575">
        <f t="shared" si="11"/>
        <v>0</v>
      </c>
      <c r="T148" s="553"/>
      <c r="U148" s="553"/>
      <c r="V148" s="553"/>
      <c r="W148" s="553"/>
      <c r="X148" s="397"/>
      <c r="Y148" s="397"/>
      <c r="Z148" s="397"/>
      <c r="AA148" s="397"/>
      <c r="AB148" s="397"/>
      <c r="AC148" s="397"/>
      <c r="AD148" s="397"/>
      <c r="AE148" s="397"/>
      <c r="AF148" s="397"/>
      <c r="AG148" s="397"/>
      <c r="AH148" s="397"/>
      <c r="AI148" s="397"/>
      <c r="AJ148" s="397"/>
      <c r="AK148" s="397"/>
      <c r="AL148" s="397"/>
      <c r="AM148" s="397"/>
      <c r="AN148" s="397"/>
      <c r="AO148" s="397"/>
      <c r="AP148" s="397"/>
      <c r="AQ148" s="397"/>
      <c r="AR148" s="397"/>
      <c r="AS148" s="397"/>
      <c r="AT148" s="397"/>
      <c r="AU148" s="397"/>
      <c r="AV148" s="397"/>
      <c r="AW148" s="397"/>
      <c r="AX148" s="397"/>
      <c r="AY148" s="397"/>
      <c r="AZ148" s="397"/>
      <c r="BA148" s="553"/>
      <c r="BB148" s="397"/>
      <c r="BC148" s="397"/>
      <c r="BD148" s="397"/>
    </row>
    <row r="149" spans="2:56" x14ac:dyDescent="0.35">
      <c r="B149" s="80"/>
      <c r="C149" s="119"/>
      <c r="D149" s="119"/>
      <c r="E149" s="202"/>
      <c r="F149" s="119"/>
      <c r="G149" s="120"/>
      <c r="H149" s="41"/>
      <c r="I149" s="41"/>
      <c r="J149" s="329">
        <v>0</v>
      </c>
      <c r="K149" s="329">
        <v>0</v>
      </c>
      <c r="L149" s="332"/>
      <c r="M149" s="150"/>
      <c r="N149" s="397"/>
      <c r="O149" s="555"/>
      <c r="P149" s="575">
        <f t="shared" si="9"/>
        <v>0</v>
      </c>
      <c r="Q149" s="575">
        <f t="shared" si="10"/>
        <v>0</v>
      </c>
      <c r="R149" s="575">
        <f t="shared" si="11"/>
        <v>0</v>
      </c>
      <c r="S149" s="575">
        <f t="shared" si="11"/>
        <v>0</v>
      </c>
      <c r="T149" s="553"/>
      <c r="U149" s="553"/>
      <c r="V149" s="553"/>
      <c r="W149" s="553"/>
      <c r="X149" s="397"/>
      <c r="Y149" s="397"/>
      <c r="Z149" s="397"/>
      <c r="AA149" s="397"/>
      <c r="AB149" s="397"/>
      <c r="AC149" s="397"/>
      <c r="AD149" s="397"/>
      <c r="AE149" s="397"/>
      <c r="AF149" s="397"/>
      <c r="AG149" s="397"/>
      <c r="AH149" s="397"/>
      <c r="AI149" s="397"/>
      <c r="AJ149" s="397"/>
      <c r="AK149" s="397"/>
      <c r="AL149" s="397"/>
      <c r="AM149" s="397"/>
      <c r="AN149" s="397"/>
      <c r="AO149" s="397"/>
      <c r="AP149" s="397"/>
      <c r="AQ149" s="397"/>
      <c r="AR149" s="397"/>
      <c r="AS149" s="397"/>
      <c r="AT149" s="397"/>
      <c r="AU149" s="397"/>
      <c r="AV149" s="397"/>
      <c r="AW149" s="397"/>
      <c r="AX149" s="397"/>
      <c r="AY149" s="397"/>
      <c r="AZ149" s="397"/>
      <c r="BA149" s="553"/>
      <c r="BB149" s="397"/>
      <c r="BC149" s="397"/>
      <c r="BD149" s="397"/>
    </row>
    <row r="150" spans="2:56" x14ac:dyDescent="0.35">
      <c r="B150" s="80"/>
      <c r="C150" s="119"/>
      <c r="D150" s="119"/>
      <c r="E150" s="202"/>
      <c r="F150" s="119"/>
      <c r="G150" s="120"/>
      <c r="H150" s="41"/>
      <c r="I150" s="41"/>
      <c r="J150" s="329">
        <v>0</v>
      </c>
      <c r="K150" s="329">
        <v>0</v>
      </c>
      <c r="L150" s="332"/>
      <c r="M150" s="150"/>
      <c r="N150" s="397"/>
      <c r="O150" s="555"/>
      <c r="P150" s="575">
        <f t="shared" si="9"/>
        <v>0</v>
      </c>
      <c r="Q150" s="575">
        <f t="shared" si="10"/>
        <v>0</v>
      </c>
      <c r="R150" s="575">
        <f t="shared" si="11"/>
        <v>0</v>
      </c>
      <c r="S150" s="575">
        <f t="shared" si="11"/>
        <v>0</v>
      </c>
      <c r="T150" s="553"/>
      <c r="U150" s="553"/>
      <c r="V150" s="553"/>
      <c r="W150" s="553"/>
      <c r="X150" s="397"/>
      <c r="Y150" s="397"/>
      <c r="Z150" s="397"/>
      <c r="AA150" s="397"/>
      <c r="AB150" s="397"/>
      <c r="AC150" s="397"/>
      <c r="AD150" s="397"/>
      <c r="AE150" s="397"/>
      <c r="AF150" s="397"/>
      <c r="AG150" s="397"/>
      <c r="AH150" s="397"/>
      <c r="AI150" s="397"/>
      <c r="AJ150" s="397"/>
      <c r="AK150" s="397"/>
      <c r="AL150" s="397"/>
      <c r="AM150" s="397"/>
      <c r="AN150" s="397"/>
      <c r="AO150" s="397"/>
      <c r="AP150" s="397"/>
      <c r="AQ150" s="397"/>
      <c r="AR150" s="397"/>
      <c r="AS150" s="397"/>
      <c r="AT150" s="397"/>
      <c r="AU150" s="397"/>
      <c r="AV150" s="397"/>
      <c r="AW150" s="397"/>
      <c r="AX150" s="397"/>
      <c r="AY150" s="397"/>
      <c r="AZ150" s="397"/>
      <c r="BA150" s="553"/>
      <c r="BB150" s="397"/>
      <c r="BC150" s="397"/>
      <c r="BD150" s="397"/>
    </row>
    <row r="151" spans="2:56" x14ac:dyDescent="0.35">
      <c r="B151" s="80"/>
      <c r="C151" s="119"/>
      <c r="D151" s="119"/>
      <c r="E151" s="202"/>
      <c r="F151" s="119"/>
      <c r="G151" s="120"/>
      <c r="H151" s="41"/>
      <c r="I151" s="41"/>
      <c r="J151" s="329">
        <v>0</v>
      </c>
      <c r="K151" s="329">
        <v>0</v>
      </c>
      <c r="L151" s="332"/>
      <c r="M151" s="150"/>
      <c r="N151" s="397"/>
      <c r="O151" s="555"/>
      <c r="P151" s="575">
        <f t="shared" si="9"/>
        <v>0</v>
      </c>
      <c r="Q151" s="575">
        <f t="shared" si="10"/>
        <v>0</v>
      </c>
      <c r="R151" s="575">
        <f t="shared" si="11"/>
        <v>0</v>
      </c>
      <c r="S151" s="575">
        <f t="shared" si="11"/>
        <v>0</v>
      </c>
      <c r="T151" s="553"/>
      <c r="U151" s="553"/>
      <c r="V151" s="553"/>
      <c r="W151" s="553"/>
      <c r="X151" s="397"/>
      <c r="Y151" s="397"/>
      <c r="Z151" s="397"/>
      <c r="AA151" s="397"/>
      <c r="AB151" s="397"/>
      <c r="AC151" s="397"/>
      <c r="AD151" s="397"/>
      <c r="AE151" s="397"/>
      <c r="AF151" s="397"/>
      <c r="AG151" s="397"/>
      <c r="AH151" s="397"/>
      <c r="AI151" s="397"/>
      <c r="AJ151" s="397"/>
      <c r="AK151" s="397"/>
      <c r="AL151" s="397"/>
      <c r="AM151" s="397"/>
      <c r="AN151" s="397"/>
      <c r="AO151" s="397"/>
      <c r="AP151" s="397"/>
      <c r="AQ151" s="397"/>
      <c r="AR151" s="397"/>
      <c r="AS151" s="397"/>
      <c r="AT151" s="397"/>
      <c r="AU151" s="397"/>
      <c r="AV151" s="397"/>
      <c r="AW151" s="397"/>
      <c r="AX151" s="397"/>
      <c r="AY151" s="397"/>
      <c r="AZ151" s="397"/>
      <c r="BA151" s="553"/>
      <c r="BB151" s="397"/>
      <c r="BC151" s="397"/>
      <c r="BD151" s="397"/>
    </row>
    <row r="152" spans="2:56" x14ac:dyDescent="0.35">
      <c r="B152" s="80"/>
      <c r="C152" s="119"/>
      <c r="D152" s="119"/>
      <c r="E152" s="202"/>
      <c r="F152" s="119"/>
      <c r="G152" s="120"/>
      <c r="H152" s="41"/>
      <c r="I152" s="41"/>
      <c r="J152" s="329">
        <v>0</v>
      </c>
      <c r="K152" s="329">
        <v>0</v>
      </c>
      <c r="L152" s="332"/>
      <c r="M152" s="150"/>
      <c r="N152" s="397"/>
      <c r="O152" s="555"/>
      <c r="P152" s="575">
        <f t="shared" si="9"/>
        <v>0</v>
      </c>
      <c r="Q152" s="575">
        <f t="shared" si="10"/>
        <v>0</v>
      </c>
      <c r="R152" s="575">
        <f t="shared" si="11"/>
        <v>0</v>
      </c>
      <c r="S152" s="575">
        <f t="shared" si="11"/>
        <v>0</v>
      </c>
      <c r="T152" s="553"/>
      <c r="U152" s="553"/>
      <c r="V152" s="553"/>
      <c r="W152" s="553"/>
      <c r="X152" s="397"/>
      <c r="Y152" s="397"/>
      <c r="Z152" s="397"/>
      <c r="AA152" s="397"/>
      <c r="AB152" s="397"/>
      <c r="AC152" s="397"/>
      <c r="AD152" s="397"/>
      <c r="AE152" s="397"/>
      <c r="AF152" s="397"/>
      <c r="AG152" s="397"/>
      <c r="AH152" s="397"/>
      <c r="AI152" s="397"/>
      <c r="AJ152" s="397"/>
      <c r="AK152" s="397"/>
      <c r="AL152" s="397"/>
      <c r="AM152" s="397"/>
      <c r="AN152" s="397"/>
      <c r="AO152" s="397"/>
      <c r="AP152" s="397"/>
      <c r="AQ152" s="397"/>
      <c r="AR152" s="397"/>
      <c r="AS152" s="397"/>
      <c r="AT152" s="397"/>
      <c r="AU152" s="397"/>
      <c r="AV152" s="397"/>
      <c r="AW152" s="397"/>
      <c r="AX152" s="397"/>
      <c r="AY152" s="397"/>
      <c r="AZ152" s="397"/>
      <c r="BA152" s="553"/>
      <c r="BB152" s="397"/>
      <c r="BC152" s="397"/>
      <c r="BD152" s="397"/>
    </row>
    <row r="153" spans="2:56" x14ac:dyDescent="0.35">
      <c r="B153" s="80"/>
      <c r="C153" s="119"/>
      <c r="D153" s="119"/>
      <c r="E153" s="202"/>
      <c r="F153" s="119"/>
      <c r="G153" s="120"/>
      <c r="H153" s="41"/>
      <c r="I153" s="41"/>
      <c r="J153" s="329">
        <v>0</v>
      </c>
      <c r="K153" s="329">
        <v>0</v>
      </c>
      <c r="L153" s="332"/>
      <c r="M153" s="150"/>
      <c r="N153" s="397"/>
      <c r="O153" s="555"/>
      <c r="P153" s="575">
        <f t="shared" si="9"/>
        <v>0</v>
      </c>
      <c r="Q153" s="575">
        <f t="shared" si="10"/>
        <v>0</v>
      </c>
      <c r="R153" s="575">
        <f t="shared" si="11"/>
        <v>0</v>
      </c>
      <c r="S153" s="575">
        <f t="shared" si="11"/>
        <v>0</v>
      </c>
      <c r="T153" s="553"/>
      <c r="U153" s="553"/>
      <c r="V153" s="553"/>
      <c r="W153" s="553"/>
      <c r="X153" s="397"/>
      <c r="Y153" s="397"/>
      <c r="Z153" s="397"/>
      <c r="AA153" s="397"/>
      <c r="AB153" s="397"/>
      <c r="AC153" s="397"/>
      <c r="AD153" s="397"/>
      <c r="AE153" s="397"/>
      <c r="AF153" s="397"/>
      <c r="AG153" s="397"/>
      <c r="AH153" s="397"/>
      <c r="AI153" s="397"/>
      <c r="AJ153" s="397"/>
      <c r="AK153" s="397"/>
      <c r="AL153" s="397"/>
      <c r="AM153" s="397"/>
      <c r="AN153" s="397"/>
      <c r="AO153" s="397"/>
      <c r="AP153" s="397"/>
      <c r="AQ153" s="397"/>
      <c r="AR153" s="397"/>
      <c r="AS153" s="397"/>
      <c r="AT153" s="397"/>
      <c r="AU153" s="397"/>
      <c r="AV153" s="397"/>
      <c r="AW153" s="397"/>
      <c r="AX153" s="397"/>
      <c r="AY153" s="397"/>
      <c r="AZ153" s="397"/>
      <c r="BA153" s="553"/>
      <c r="BB153" s="397"/>
      <c r="BC153" s="397"/>
      <c r="BD153" s="397"/>
    </row>
    <row r="154" spans="2:56" x14ac:dyDescent="0.35">
      <c r="B154" s="80"/>
      <c r="C154" s="119"/>
      <c r="D154" s="119"/>
      <c r="E154" s="202"/>
      <c r="F154" s="119"/>
      <c r="G154" s="120"/>
      <c r="H154" s="41"/>
      <c r="I154" s="41"/>
      <c r="J154" s="329">
        <v>0</v>
      </c>
      <c r="K154" s="329">
        <v>0</v>
      </c>
      <c r="L154" s="332"/>
      <c r="M154" s="150"/>
      <c r="N154" s="397"/>
      <c r="O154" s="555"/>
      <c r="P154" s="575">
        <f t="shared" si="9"/>
        <v>0</v>
      </c>
      <c r="Q154" s="575">
        <f t="shared" si="10"/>
        <v>0</v>
      </c>
      <c r="R154" s="575">
        <f t="shared" si="11"/>
        <v>0</v>
      </c>
      <c r="S154" s="575">
        <f t="shared" si="11"/>
        <v>0</v>
      </c>
      <c r="T154" s="553"/>
      <c r="U154" s="553"/>
      <c r="V154" s="553"/>
      <c r="W154" s="553"/>
      <c r="X154" s="397"/>
      <c r="Y154" s="397"/>
      <c r="Z154" s="397"/>
      <c r="AA154" s="397"/>
      <c r="AB154" s="397"/>
      <c r="AC154" s="397"/>
      <c r="AD154" s="397"/>
      <c r="AE154" s="397"/>
      <c r="AF154" s="397"/>
      <c r="AG154" s="397"/>
      <c r="AH154" s="397"/>
      <c r="AI154" s="397"/>
      <c r="AJ154" s="397"/>
      <c r="AK154" s="397"/>
      <c r="AL154" s="397"/>
      <c r="AM154" s="397"/>
      <c r="AN154" s="397"/>
      <c r="AO154" s="397"/>
      <c r="AP154" s="397"/>
      <c r="AQ154" s="397"/>
      <c r="AR154" s="397"/>
      <c r="AS154" s="397"/>
      <c r="AT154" s="397"/>
      <c r="AU154" s="397"/>
      <c r="AV154" s="397"/>
      <c r="AW154" s="397"/>
      <c r="AX154" s="397"/>
      <c r="AY154" s="397"/>
      <c r="AZ154" s="397"/>
      <c r="BA154" s="553"/>
      <c r="BB154" s="397"/>
      <c r="BC154" s="397"/>
      <c r="BD154" s="397"/>
    </row>
    <row r="155" spans="2:56" x14ac:dyDescent="0.35">
      <c r="B155" s="80"/>
      <c r="C155" s="119"/>
      <c r="D155" s="119"/>
      <c r="E155" s="202"/>
      <c r="F155" s="119"/>
      <c r="G155" s="120"/>
      <c r="H155" s="41"/>
      <c r="I155" s="41"/>
      <c r="J155" s="329">
        <v>0</v>
      </c>
      <c r="K155" s="329">
        <v>0</v>
      </c>
      <c r="L155" s="332"/>
      <c r="M155" s="150"/>
      <c r="N155" s="397"/>
      <c r="O155" s="555"/>
      <c r="P155" s="575">
        <f t="shared" si="9"/>
        <v>0</v>
      </c>
      <c r="Q155" s="575">
        <f t="shared" si="10"/>
        <v>0</v>
      </c>
      <c r="R155" s="575">
        <f t="shared" si="11"/>
        <v>0</v>
      </c>
      <c r="S155" s="575">
        <f t="shared" si="11"/>
        <v>0</v>
      </c>
      <c r="T155" s="553"/>
      <c r="U155" s="553"/>
      <c r="V155" s="553"/>
      <c r="W155" s="553"/>
      <c r="X155" s="397"/>
      <c r="Y155" s="397"/>
      <c r="Z155" s="397"/>
      <c r="AA155" s="397"/>
      <c r="AB155" s="397"/>
      <c r="AC155" s="397"/>
      <c r="AD155" s="397"/>
      <c r="AE155" s="397"/>
      <c r="AF155" s="397"/>
      <c r="AG155" s="397"/>
      <c r="AH155" s="397"/>
      <c r="AI155" s="397"/>
      <c r="AJ155" s="397"/>
      <c r="AK155" s="397"/>
      <c r="AL155" s="397"/>
      <c r="AM155" s="397"/>
      <c r="AN155" s="397"/>
      <c r="AO155" s="397"/>
      <c r="AP155" s="397"/>
      <c r="AQ155" s="397"/>
      <c r="AR155" s="397"/>
      <c r="AS155" s="397"/>
      <c r="AT155" s="397"/>
      <c r="AU155" s="397"/>
      <c r="AV155" s="397"/>
      <c r="AW155" s="397"/>
      <c r="AX155" s="397"/>
      <c r="AY155" s="397"/>
      <c r="AZ155" s="397"/>
      <c r="BA155" s="553"/>
      <c r="BB155" s="397"/>
      <c r="BC155" s="397"/>
      <c r="BD155" s="397"/>
    </row>
    <row r="156" spans="2:56" x14ac:dyDescent="0.35">
      <c r="B156" s="80"/>
      <c r="C156" s="119"/>
      <c r="D156" s="119"/>
      <c r="E156" s="202"/>
      <c r="F156" s="119"/>
      <c r="G156" s="120"/>
      <c r="H156" s="41"/>
      <c r="I156" s="41"/>
      <c r="J156" s="329">
        <v>0</v>
      </c>
      <c r="K156" s="329">
        <v>0</v>
      </c>
      <c r="L156" s="332"/>
      <c r="M156" s="150"/>
      <c r="N156" s="397"/>
      <c r="O156" s="555"/>
      <c r="P156" s="575">
        <f t="shared" si="9"/>
        <v>0</v>
      </c>
      <c r="Q156" s="575">
        <f t="shared" si="10"/>
        <v>0</v>
      </c>
      <c r="R156" s="575">
        <f t="shared" si="11"/>
        <v>0</v>
      </c>
      <c r="S156" s="575">
        <f t="shared" si="11"/>
        <v>0</v>
      </c>
      <c r="T156" s="553"/>
      <c r="U156" s="553"/>
      <c r="V156" s="553"/>
      <c r="W156" s="553"/>
      <c r="X156" s="397"/>
      <c r="Y156" s="397"/>
      <c r="Z156" s="397"/>
      <c r="AA156" s="397"/>
      <c r="AB156" s="397"/>
      <c r="AC156" s="397"/>
      <c r="AD156" s="397"/>
      <c r="AE156" s="397"/>
      <c r="AF156" s="397"/>
      <c r="AG156" s="397"/>
      <c r="AH156" s="397"/>
      <c r="AI156" s="397"/>
      <c r="AJ156" s="397"/>
      <c r="AK156" s="397"/>
      <c r="AL156" s="397"/>
      <c r="AM156" s="397"/>
      <c r="AN156" s="397"/>
      <c r="AO156" s="397"/>
      <c r="AP156" s="397"/>
      <c r="AQ156" s="397"/>
      <c r="AR156" s="397"/>
      <c r="AS156" s="397"/>
      <c r="AT156" s="397"/>
      <c r="AU156" s="397"/>
      <c r="AV156" s="397"/>
      <c r="AW156" s="397"/>
      <c r="AX156" s="397"/>
      <c r="AY156" s="397"/>
      <c r="AZ156" s="397"/>
      <c r="BA156" s="553"/>
      <c r="BB156" s="397"/>
      <c r="BC156" s="397"/>
      <c r="BD156" s="397"/>
    </row>
    <row r="157" spans="2:56" x14ac:dyDescent="0.35">
      <c r="B157" s="80"/>
      <c r="C157" s="119"/>
      <c r="D157" s="119"/>
      <c r="E157" s="202"/>
      <c r="F157" s="119"/>
      <c r="G157" s="120"/>
      <c r="H157" s="41"/>
      <c r="I157" s="41"/>
      <c r="J157" s="329">
        <v>0</v>
      </c>
      <c r="K157" s="329">
        <v>0</v>
      </c>
      <c r="L157" s="332"/>
      <c r="M157" s="150"/>
      <c r="N157" s="397"/>
      <c r="O157" s="555"/>
      <c r="P157" s="575">
        <f t="shared" si="9"/>
        <v>0</v>
      </c>
      <c r="Q157" s="575">
        <f t="shared" si="10"/>
        <v>0</v>
      </c>
      <c r="R157" s="575">
        <f t="shared" si="11"/>
        <v>0</v>
      </c>
      <c r="S157" s="575">
        <f t="shared" si="11"/>
        <v>0</v>
      </c>
      <c r="T157" s="553"/>
      <c r="U157" s="553"/>
      <c r="V157" s="553"/>
      <c r="W157" s="553"/>
      <c r="X157" s="397"/>
      <c r="Y157" s="397"/>
      <c r="Z157" s="397"/>
      <c r="AA157" s="397"/>
      <c r="AB157" s="397"/>
      <c r="AC157" s="397"/>
      <c r="AD157" s="397"/>
      <c r="AE157" s="397"/>
      <c r="AF157" s="397"/>
      <c r="AG157" s="397"/>
      <c r="AH157" s="397"/>
      <c r="AI157" s="397"/>
      <c r="AJ157" s="397"/>
      <c r="AK157" s="397"/>
      <c r="AL157" s="397"/>
      <c r="AM157" s="397"/>
      <c r="AN157" s="397"/>
      <c r="AO157" s="397"/>
      <c r="AP157" s="397"/>
      <c r="AQ157" s="397"/>
      <c r="AR157" s="397"/>
      <c r="AS157" s="397"/>
      <c r="AT157" s="397"/>
      <c r="AU157" s="397"/>
      <c r="AV157" s="397"/>
      <c r="AW157" s="397"/>
      <c r="AX157" s="397"/>
      <c r="AY157" s="397"/>
      <c r="AZ157" s="397"/>
      <c r="BA157" s="553"/>
      <c r="BB157" s="397"/>
      <c r="BC157" s="397"/>
      <c r="BD157" s="397"/>
    </row>
    <row r="158" spans="2:56" x14ac:dyDescent="0.35">
      <c r="B158" s="80"/>
      <c r="C158" s="119"/>
      <c r="D158" s="119"/>
      <c r="E158" s="202"/>
      <c r="F158" s="119"/>
      <c r="G158" s="120"/>
      <c r="H158" s="41"/>
      <c r="I158" s="41"/>
      <c r="J158" s="329">
        <v>0</v>
      </c>
      <c r="K158" s="329">
        <v>0</v>
      </c>
      <c r="L158" s="332"/>
      <c r="M158" s="150"/>
      <c r="N158" s="397"/>
      <c r="O158" s="555"/>
      <c r="P158" s="575">
        <f t="shared" si="9"/>
        <v>0</v>
      </c>
      <c r="Q158" s="575">
        <f t="shared" si="10"/>
        <v>0</v>
      </c>
      <c r="R158" s="575">
        <f t="shared" si="11"/>
        <v>0</v>
      </c>
      <c r="S158" s="575">
        <f t="shared" si="11"/>
        <v>0</v>
      </c>
      <c r="T158" s="553"/>
      <c r="U158" s="553"/>
      <c r="V158" s="553"/>
      <c r="W158" s="553"/>
      <c r="X158" s="397"/>
      <c r="Y158" s="397"/>
      <c r="Z158" s="397"/>
      <c r="AA158" s="397"/>
      <c r="AB158" s="397"/>
      <c r="AC158" s="397"/>
      <c r="AD158" s="397"/>
      <c r="AE158" s="397"/>
      <c r="AF158" s="397"/>
      <c r="AG158" s="397"/>
      <c r="AH158" s="397"/>
      <c r="AI158" s="397"/>
      <c r="AJ158" s="397"/>
      <c r="AK158" s="397"/>
      <c r="AL158" s="397"/>
      <c r="AM158" s="397"/>
      <c r="AN158" s="397"/>
      <c r="AO158" s="397"/>
      <c r="AP158" s="397"/>
      <c r="AQ158" s="397"/>
      <c r="AR158" s="397"/>
      <c r="AS158" s="397"/>
      <c r="AT158" s="397"/>
      <c r="AU158" s="397"/>
      <c r="AV158" s="397"/>
      <c r="AW158" s="397"/>
      <c r="AX158" s="397"/>
      <c r="AY158" s="397"/>
      <c r="AZ158" s="397"/>
      <c r="BA158" s="553"/>
      <c r="BB158" s="397"/>
      <c r="BC158" s="397"/>
      <c r="BD158" s="397"/>
    </row>
    <row r="159" spans="2:56" x14ac:dyDescent="0.35">
      <c r="B159" s="80"/>
      <c r="C159" s="119"/>
      <c r="D159" s="119"/>
      <c r="E159" s="202"/>
      <c r="F159" s="119"/>
      <c r="G159" s="120"/>
      <c r="H159" s="41"/>
      <c r="I159" s="41"/>
      <c r="J159" s="329">
        <v>0</v>
      </c>
      <c r="K159" s="329">
        <v>0</v>
      </c>
      <c r="L159" s="332"/>
      <c r="M159" s="150"/>
      <c r="N159" s="397"/>
      <c r="O159" s="555"/>
      <c r="P159" s="575">
        <f t="shared" si="9"/>
        <v>0</v>
      </c>
      <c r="Q159" s="575">
        <f t="shared" si="10"/>
        <v>0</v>
      </c>
      <c r="R159" s="575">
        <f t="shared" si="11"/>
        <v>0</v>
      </c>
      <c r="S159" s="575">
        <f t="shared" si="11"/>
        <v>0</v>
      </c>
      <c r="T159" s="553"/>
      <c r="U159" s="553"/>
      <c r="V159" s="553"/>
      <c r="W159" s="553"/>
      <c r="X159" s="397"/>
      <c r="Y159" s="397"/>
      <c r="Z159" s="397"/>
      <c r="AA159" s="397"/>
      <c r="AB159" s="397"/>
      <c r="AC159" s="397"/>
      <c r="AD159" s="397"/>
      <c r="AE159" s="397"/>
      <c r="AF159" s="397"/>
      <c r="AG159" s="397"/>
      <c r="AH159" s="397"/>
      <c r="AI159" s="397"/>
      <c r="AJ159" s="397"/>
      <c r="AK159" s="397"/>
      <c r="AL159" s="397"/>
      <c r="AM159" s="397"/>
      <c r="AN159" s="397"/>
      <c r="AO159" s="397"/>
      <c r="AP159" s="397"/>
      <c r="AQ159" s="397"/>
      <c r="AR159" s="397"/>
      <c r="AS159" s="397"/>
      <c r="AT159" s="397"/>
      <c r="AU159" s="397"/>
      <c r="AV159" s="397"/>
      <c r="AW159" s="397"/>
      <c r="AX159" s="397"/>
      <c r="AY159" s="397"/>
      <c r="AZ159" s="397"/>
      <c r="BA159" s="553"/>
      <c r="BB159" s="397"/>
      <c r="BC159" s="397"/>
      <c r="BD159" s="397"/>
    </row>
    <row r="160" spans="2:56" x14ac:dyDescent="0.35">
      <c r="B160" s="80"/>
      <c r="C160" s="119"/>
      <c r="D160" s="119"/>
      <c r="E160" s="202"/>
      <c r="F160" s="119"/>
      <c r="G160" s="120"/>
      <c r="H160" s="41"/>
      <c r="I160" s="41"/>
      <c r="J160" s="329">
        <v>0</v>
      </c>
      <c r="K160" s="329">
        <v>0</v>
      </c>
      <c r="L160" s="332"/>
      <c r="M160" s="150"/>
      <c r="N160" s="397"/>
      <c r="O160" s="555"/>
      <c r="P160" s="575">
        <f t="shared" si="9"/>
        <v>0</v>
      </c>
      <c r="Q160" s="575">
        <f t="shared" si="10"/>
        <v>0</v>
      </c>
      <c r="R160" s="575">
        <f t="shared" si="11"/>
        <v>0</v>
      </c>
      <c r="S160" s="575">
        <f t="shared" si="11"/>
        <v>0</v>
      </c>
      <c r="T160" s="553"/>
      <c r="U160" s="553"/>
      <c r="V160" s="553"/>
      <c r="W160" s="553"/>
      <c r="X160" s="397"/>
      <c r="Y160" s="397"/>
      <c r="Z160" s="397"/>
      <c r="AA160" s="397"/>
      <c r="AB160" s="397"/>
      <c r="AC160" s="397"/>
      <c r="AD160" s="397"/>
      <c r="AE160" s="397"/>
      <c r="AF160" s="397"/>
      <c r="AG160" s="397"/>
      <c r="AH160" s="397"/>
      <c r="AI160" s="397"/>
      <c r="AJ160" s="397"/>
      <c r="AK160" s="397"/>
      <c r="AL160" s="397"/>
      <c r="AM160" s="397"/>
      <c r="AN160" s="397"/>
      <c r="AO160" s="397"/>
      <c r="AP160" s="397"/>
      <c r="AQ160" s="397"/>
      <c r="AR160" s="397"/>
      <c r="AS160" s="397"/>
      <c r="AT160" s="397"/>
      <c r="AU160" s="397"/>
      <c r="AV160" s="397"/>
      <c r="AW160" s="397"/>
      <c r="AX160" s="397"/>
      <c r="AY160" s="397"/>
      <c r="AZ160" s="397"/>
      <c r="BA160" s="553"/>
      <c r="BB160" s="397"/>
      <c r="BC160" s="397"/>
      <c r="BD160" s="397"/>
    </row>
    <row r="161" spans="2:56" x14ac:dyDescent="0.35">
      <c r="B161" s="80"/>
      <c r="C161" s="119"/>
      <c r="D161" s="119"/>
      <c r="E161" s="202"/>
      <c r="F161" s="119"/>
      <c r="G161" s="120"/>
      <c r="H161" s="41"/>
      <c r="I161" s="41"/>
      <c r="J161" s="329">
        <v>0</v>
      </c>
      <c r="K161" s="329">
        <v>0</v>
      </c>
      <c r="L161" s="332"/>
      <c r="M161" s="150"/>
      <c r="N161" s="397"/>
      <c r="O161" s="555"/>
      <c r="P161" s="575">
        <f t="shared" si="9"/>
        <v>0</v>
      </c>
      <c r="Q161" s="575">
        <f t="shared" si="10"/>
        <v>0</v>
      </c>
      <c r="R161" s="575">
        <f t="shared" si="11"/>
        <v>0</v>
      </c>
      <c r="S161" s="575">
        <f t="shared" si="11"/>
        <v>0</v>
      </c>
      <c r="T161" s="553"/>
      <c r="U161" s="553"/>
      <c r="V161" s="553"/>
      <c r="W161" s="553"/>
      <c r="X161" s="397"/>
      <c r="Y161" s="397"/>
      <c r="Z161" s="397"/>
      <c r="AA161" s="397"/>
      <c r="AB161" s="397"/>
      <c r="AC161" s="397"/>
      <c r="AD161" s="397"/>
      <c r="AE161" s="397"/>
      <c r="AF161" s="397"/>
      <c r="AG161" s="397"/>
      <c r="AH161" s="397"/>
      <c r="AI161" s="397"/>
      <c r="AJ161" s="397"/>
      <c r="AK161" s="397"/>
      <c r="AL161" s="397"/>
      <c r="AM161" s="397"/>
      <c r="AN161" s="397"/>
      <c r="AO161" s="397"/>
      <c r="AP161" s="397"/>
      <c r="AQ161" s="397"/>
      <c r="AR161" s="397"/>
      <c r="AS161" s="397"/>
      <c r="AT161" s="397"/>
      <c r="AU161" s="397"/>
      <c r="AV161" s="397"/>
      <c r="AW161" s="397"/>
      <c r="AX161" s="397"/>
      <c r="AY161" s="397"/>
      <c r="AZ161" s="397"/>
      <c r="BA161" s="553"/>
      <c r="BB161" s="397"/>
      <c r="BC161" s="397"/>
      <c r="BD161" s="397"/>
    </row>
    <row r="162" spans="2:56" x14ac:dyDescent="0.35">
      <c r="B162" s="80"/>
      <c r="C162" s="119"/>
      <c r="D162" s="119"/>
      <c r="E162" s="202"/>
      <c r="F162" s="119"/>
      <c r="G162" s="120"/>
      <c r="H162" s="41"/>
      <c r="I162" s="41"/>
      <c r="J162" s="329">
        <v>0</v>
      </c>
      <c r="K162" s="329">
        <v>0</v>
      </c>
      <c r="L162" s="332"/>
      <c r="M162" s="150"/>
      <c r="N162" s="397"/>
      <c r="O162" s="555"/>
      <c r="P162" s="575">
        <f t="shared" si="9"/>
        <v>0</v>
      </c>
      <c r="Q162" s="575">
        <f t="shared" si="10"/>
        <v>0</v>
      </c>
      <c r="R162" s="575">
        <f t="shared" si="11"/>
        <v>0</v>
      </c>
      <c r="S162" s="575">
        <f t="shared" si="11"/>
        <v>0</v>
      </c>
      <c r="T162" s="553"/>
      <c r="U162" s="553"/>
      <c r="V162" s="553"/>
      <c r="W162" s="553"/>
      <c r="X162" s="397"/>
      <c r="Y162" s="397"/>
      <c r="Z162" s="397"/>
      <c r="AA162" s="397"/>
      <c r="AB162" s="397"/>
      <c r="AC162" s="397"/>
      <c r="AD162" s="397"/>
      <c r="AE162" s="397"/>
      <c r="AF162" s="397"/>
      <c r="AG162" s="397"/>
      <c r="AH162" s="397"/>
      <c r="AI162" s="397"/>
      <c r="AJ162" s="397"/>
      <c r="AK162" s="397"/>
      <c r="AL162" s="397"/>
      <c r="AM162" s="397"/>
      <c r="AN162" s="397"/>
      <c r="AO162" s="397"/>
      <c r="AP162" s="397"/>
      <c r="AQ162" s="397"/>
      <c r="AR162" s="397"/>
      <c r="AS162" s="397"/>
      <c r="AT162" s="397"/>
      <c r="AU162" s="397"/>
      <c r="AV162" s="397"/>
      <c r="AW162" s="397"/>
      <c r="AX162" s="397"/>
      <c r="AY162" s="397"/>
      <c r="AZ162" s="397"/>
      <c r="BA162" s="553"/>
      <c r="BB162" s="397"/>
      <c r="BC162" s="397"/>
      <c r="BD162" s="397"/>
    </row>
    <row r="163" spans="2:56" x14ac:dyDescent="0.35">
      <c r="B163" s="80"/>
      <c r="C163" s="119"/>
      <c r="D163" s="119"/>
      <c r="E163" s="202"/>
      <c r="F163" s="119"/>
      <c r="G163" s="120"/>
      <c r="H163" s="41"/>
      <c r="I163" s="41"/>
      <c r="J163" s="329">
        <v>0</v>
      </c>
      <c r="K163" s="329">
        <v>0</v>
      </c>
      <c r="L163" s="332"/>
      <c r="M163" s="150"/>
      <c r="N163" s="397"/>
      <c r="O163" s="555"/>
      <c r="P163" s="575">
        <f t="shared" si="9"/>
        <v>0</v>
      </c>
      <c r="Q163" s="575">
        <f t="shared" si="10"/>
        <v>0</v>
      </c>
      <c r="R163" s="575">
        <f t="shared" si="11"/>
        <v>0</v>
      </c>
      <c r="S163" s="575">
        <f t="shared" si="11"/>
        <v>0</v>
      </c>
      <c r="T163" s="553"/>
      <c r="U163" s="553"/>
      <c r="V163" s="553"/>
      <c r="W163" s="553"/>
      <c r="X163" s="397"/>
      <c r="Y163" s="397"/>
      <c r="Z163" s="397"/>
      <c r="AA163" s="397"/>
      <c r="AB163" s="397"/>
      <c r="AC163" s="397"/>
      <c r="AD163" s="397"/>
      <c r="AE163" s="397"/>
      <c r="AF163" s="397"/>
      <c r="AG163" s="397"/>
      <c r="AH163" s="397"/>
      <c r="AI163" s="397"/>
      <c r="AJ163" s="397"/>
      <c r="AK163" s="397"/>
      <c r="AL163" s="397"/>
      <c r="AM163" s="397"/>
      <c r="AN163" s="397"/>
      <c r="AO163" s="397"/>
      <c r="AP163" s="397"/>
      <c r="AQ163" s="397"/>
      <c r="AR163" s="397"/>
      <c r="AS163" s="397"/>
      <c r="AT163" s="397"/>
      <c r="AU163" s="397"/>
      <c r="AV163" s="397"/>
      <c r="AW163" s="397"/>
      <c r="AX163" s="397"/>
      <c r="AY163" s="397"/>
      <c r="AZ163" s="397"/>
      <c r="BA163" s="553"/>
      <c r="BB163" s="397"/>
      <c r="BC163" s="397"/>
      <c r="BD163" s="397"/>
    </row>
    <row r="164" spans="2:56" x14ac:dyDescent="0.35">
      <c r="B164" s="80"/>
      <c r="C164" s="119"/>
      <c r="D164" s="119"/>
      <c r="E164" s="202"/>
      <c r="F164" s="119"/>
      <c r="G164" s="120"/>
      <c r="H164" s="41"/>
      <c r="I164" s="41"/>
      <c r="J164" s="329">
        <v>0</v>
      </c>
      <c r="K164" s="329">
        <v>0</v>
      </c>
      <c r="L164" s="332"/>
      <c r="M164" s="150"/>
      <c r="N164" s="397"/>
      <c r="O164" s="555"/>
      <c r="P164" s="575">
        <f t="shared" si="9"/>
        <v>0</v>
      </c>
      <c r="Q164" s="575">
        <f t="shared" si="10"/>
        <v>0</v>
      </c>
      <c r="R164" s="575">
        <f t="shared" si="11"/>
        <v>0</v>
      </c>
      <c r="S164" s="575">
        <f t="shared" si="11"/>
        <v>0</v>
      </c>
      <c r="T164" s="553"/>
      <c r="U164" s="553"/>
      <c r="V164" s="553"/>
      <c r="W164" s="553"/>
      <c r="X164" s="397"/>
      <c r="Y164" s="397"/>
      <c r="Z164" s="397"/>
      <c r="AA164" s="397"/>
      <c r="AB164" s="397"/>
      <c r="AC164" s="397"/>
      <c r="AD164" s="397"/>
      <c r="AE164" s="397"/>
      <c r="AF164" s="397"/>
      <c r="AG164" s="397"/>
      <c r="AH164" s="397"/>
      <c r="AI164" s="397"/>
      <c r="AJ164" s="397"/>
      <c r="AK164" s="397"/>
      <c r="AL164" s="397"/>
      <c r="AM164" s="397"/>
      <c r="AN164" s="397"/>
      <c r="AO164" s="397"/>
      <c r="AP164" s="397"/>
      <c r="AQ164" s="397"/>
      <c r="AR164" s="397"/>
      <c r="AS164" s="397"/>
      <c r="AT164" s="397"/>
      <c r="AU164" s="397"/>
      <c r="AV164" s="397"/>
      <c r="AW164" s="397"/>
      <c r="AX164" s="397"/>
      <c r="AY164" s="397"/>
      <c r="AZ164" s="397"/>
      <c r="BA164" s="553"/>
      <c r="BB164" s="397"/>
      <c r="BC164" s="397"/>
      <c r="BD164" s="397"/>
    </row>
    <row r="165" spans="2:56" x14ac:dyDescent="0.35">
      <c r="B165" s="80"/>
      <c r="C165" s="119"/>
      <c r="D165" s="119"/>
      <c r="E165" s="202"/>
      <c r="F165" s="119"/>
      <c r="G165" s="120"/>
      <c r="H165" s="41"/>
      <c r="I165" s="41"/>
      <c r="J165" s="329">
        <v>0</v>
      </c>
      <c r="K165" s="329">
        <v>0</v>
      </c>
      <c r="L165" s="332"/>
      <c r="M165" s="150"/>
      <c r="N165" s="397"/>
      <c r="O165" s="555"/>
      <c r="P165" s="575">
        <f t="shared" si="9"/>
        <v>0</v>
      </c>
      <c r="Q165" s="575">
        <f t="shared" si="10"/>
        <v>0</v>
      </c>
      <c r="R165" s="575">
        <f t="shared" si="11"/>
        <v>0</v>
      </c>
      <c r="S165" s="575">
        <f t="shared" si="11"/>
        <v>0</v>
      </c>
      <c r="T165" s="553"/>
      <c r="U165" s="553"/>
      <c r="V165" s="553"/>
      <c r="W165" s="553"/>
      <c r="X165" s="397"/>
      <c r="Y165" s="397"/>
      <c r="Z165" s="397"/>
      <c r="AA165" s="397"/>
      <c r="AB165" s="397"/>
      <c r="AC165" s="397"/>
      <c r="AD165" s="397"/>
      <c r="AE165" s="397"/>
      <c r="AF165" s="397"/>
      <c r="AG165" s="397"/>
      <c r="AH165" s="397"/>
      <c r="AI165" s="397"/>
      <c r="AJ165" s="397"/>
      <c r="AK165" s="397"/>
      <c r="AL165" s="397"/>
      <c r="AM165" s="397"/>
      <c r="AN165" s="397"/>
      <c r="AO165" s="397"/>
      <c r="AP165" s="397"/>
      <c r="AQ165" s="397"/>
      <c r="AR165" s="397"/>
      <c r="AS165" s="397"/>
      <c r="AT165" s="397"/>
      <c r="AU165" s="397"/>
      <c r="AV165" s="397"/>
      <c r="AW165" s="397"/>
      <c r="AX165" s="397"/>
      <c r="AY165" s="397"/>
      <c r="AZ165" s="397"/>
      <c r="BA165" s="553"/>
      <c r="BB165" s="397"/>
      <c r="BC165" s="397"/>
      <c r="BD165" s="397"/>
    </row>
    <row r="166" spans="2:56" x14ac:dyDescent="0.35">
      <c r="B166" s="80"/>
      <c r="C166" s="119"/>
      <c r="D166" s="119"/>
      <c r="E166" s="202"/>
      <c r="F166" s="119"/>
      <c r="G166" s="120"/>
      <c r="H166" s="41"/>
      <c r="I166" s="41"/>
      <c r="J166" s="329">
        <v>0</v>
      </c>
      <c r="K166" s="329">
        <v>0</v>
      </c>
      <c r="L166" s="332"/>
      <c r="M166" s="150"/>
      <c r="N166" s="397"/>
      <c r="O166" s="555"/>
      <c r="P166" s="575">
        <f t="shared" si="9"/>
        <v>0</v>
      </c>
      <c r="Q166" s="575">
        <f t="shared" si="10"/>
        <v>0</v>
      </c>
      <c r="R166" s="575">
        <f t="shared" si="11"/>
        <v>0</v>
      </c>
      <c r="S166" s="575">
        <f t="shared" si="11"/>
        <v>0</v>
      </c>
      <c r="T166" s="553"/>
      <c r="U166" s="553"/>
      <c r="V166" s="553"/>
      <c r="W166" s="553"/>
      <c r="X166" s="397"/>
      <c r="Y166" s="397"/>
      <c r="Z166" s="397"/>
      <c r="AA166" s="397"/>
      <c r="AB166" s="397"/>
      <c r="AC166" s="397"/>
      <c r="AD166" s="397"/>
      <c r="AE166" s="397"/>
      <c r="AF166" s="397"/>
      <c r="AG166" s="397"/>
      <c r="AH166" s="397"/>
      <c r="AI166" s="397"/>
      <c r="AJ166" s="397"/>
      <c r="AK166" s="397"/>
      <c r="AL166" s="397"/>
      <c r="AM166" s="397"/>
      <c r="AN166" s="397"/>
      <c r="AO166" s="397"/>
      <c r="AP166" s="397"/>
      <c r="AQ166" s="397"/>
      <c r="AR166" s="397"/>
      <c r="AS166" s="397"/>
      <c r="AT166" s="397"/>
      <c r="AU166" s="397"/>
      <c r="AV166" s="397"/>
      <c r="AW166" s="397"/>
      <c r="AX166" s="397"/>
      <c r="AY166" s="397"/>
      <c r="AZ166" s="397"/>
      <c r="BA166" s="553"/>
      <c r="BB166" s="397"/>
      <c r="BC166" s="397"/>
      <c r="BD166" s="397"/>
    </row>
    <row r="167" spans="2:56" x14ac:dyDescent="0.35">
      <c r="B167" s="80"/>
      <c r="C167" s="119"/>
      <c r="D167" s="119"/>
      <c r="E167" s="202"/>
      <c r="F167" s="119"/>
      <c r="G167" s="120"/>
      <c r="H167" s="41"/>
      <c r="I167" s="41"/>
      <c r="J167" s="329">
        <v>0</v>
      </c>
      <c r="K167" s="329">
        <v>0</v>
      </c>
      <c r="L167" s="332"/>
      <c r="M167" s="150"/>
      <c r="N167" s="397"/>
      <c r="O167" s="555"/>
      <c r="P167" s="575">
        <f t="shared" si="9"/>
        <v>0</v>
      </c>
      <c r="Q167" s="575">
        <f t="shared" si="10"/>
        <v>0</v>
      </c>
      <c r="R167" s="575">
        <f t="shared" si="11"/>
        <v>0</v>
      </c>
      <c r="S167" s="575">
        <f t="shared" si="11"/>
        <v>0</v>
      </c>
      <c r="T167" s="553"/>
      <c r="U167" s="553"/>
      <c r="V167" s="553"/>
      <c r="W167" s="553"/>
      <c r="X167" s="397"/>
      <c r="Y167" s="397"/>
      <c r="Z167" s="397"/>
      <c r="AA167" s="397"/>
      <c r="AB167" s="397"/>
      <c r="AC167" s="397"/>
      <c r="AD167" s="397"/>
      <c r="AE167" s="397"/>
      <c r="AF167" s="397"/>
      <c r="AG167" s="397"/>
      <c r="AH167" s="397"/>
      <c r="AI167" s="397"/>
      <c r="AJ167" s="397"/>
      <c r="AK167" s="397"/>
      <c r="AL167" s="397"/>
      <c r="AM167" s="397"/>
      <c r="AN167" s="397"/>
      <c r="AO167" s="397"/>
      <c r="AP167" s="397"/>
      <c r="AQ167" s="397"/>
      <c r="AR167" s="397"/>
      <c r="AS167" s="397"/>
      <c r="AT167" s="397"/>
      <c r="AU167" s="397"/>
      <c r="AV167" s="397"/>
      <c r="AW167" s="397"/>
      <c r="AX167" s="397"/>
      <c r="AY167" s="397"/>
      <c r="AZ167" s="397"/>
      <c r="BA167" s="553"/>
      <c r="BB167" s="397"/>
      <c r="BC167" s="397"/>
      <c r="BD167" s="397"/>
    </row>
    <row r="168" spans="2:56" x14ac:dyDescent="0.35">
      <c r="B168" s="80"/>
      <c r="C168" s="119"/>
      <c r="D168" s="119"/>
      <c r="E168" s="202"/>
      <c r="F168" s="119"/>
      <c r="G168" s="120"/>
      <c r="H168" s="41"/>
      <c r="I168" s="41"/>
      <c r="J168" s="329">
        <v>0</v>
      </c>
      <c r="K168" s="329">
        <v>0</v>
      </c>
      <c r="L168" s="332"/>
      <c r="M168" s="150"/>
      <c r="N168" s="397"/>
      <c r="O168" s="555"/>
      <c r="P168" s="575">
        <f t="shared" si="9"/>
        <v>0</v>
      </c>
      <c r="Q168" s="575">
        <f t="shared" si="10"/>
        <v>0</v>
      </c>
      <c r="R168" s="575">
        <f t="shared" si="11"/>
        <v>0</v>
      </c>
      <c r="S168" s="575">
        <f t="shared" si="11"/>
        <v>0</v>
      </c>
      <c r="T168" s="553"/>
      <c r="U168" s="553"/>
      <c r="V168" s="553"/>
      <c r="W168" s="553"/>
      <c r="X168" s="397"/>
      <c r="Y168" s="397"/>
      <c r="Z168" s="397"/>
      <c r="AA168" s="397"/>
      <c r="AB168" s="397"/>
      <c r="AC168" s="397"/>
      <c r="AD168" s="397"/>
      <c r="AE168" s="397"/>
      <c r="AF168" s="397"/>
      <c r="AG168" s="397"/>
      <c r="AH168" s="397"/>
      <c r="AI168" s="397"/>
      <c r="AJ168" s="397"/>
      <c r="AK168" s="397"/>
      <c r="AL168" s="397"/>
      <c r="AM168" s="397"/>
      <c r="AN168" s="397"/>
      <c r="AO168" s="397"/>
      <c r="AP168" s="397"/>
      <c r="AQ168" s="397"/>
      <c r="AR168" s="397"/>
      <c r="AS168" s="397"/>
      <c r="AT168" s="397"/>
      <c r="AU168" s="397"/>
      <c r="AV168" s="397"/>
      <c r="AW168" s="397"/>
      <c r="AX168" s="397"/>
      <c r="AY168" s="397"/>
      <c r="AZ168" s="397"/>
      <c r="BA168" s="553"/>
      <c r="BB168" s="397"/>
      <c r="BC168" s="397"/>
      <c r="BD168" s="397"/>
    </row>
    <row r="169" spans="2:56" x14ac:dyDescent="0.35">
      <c r="B169" s="80"/>
      <c r="C169" s="119"/>
      <c r="D169" s="119"/>
      <c r="E169" s="202"/>
      <c r="F169" s="119"/>
      <c r="G169" s="120"/>
      <c r="H169" s="41"/>
      <c r="I169" s="41"/>
      <c r="J169" s="329">
        <v>0</v>
      </c>
      <c r="K169" s="329">
        <v>0</v>
      </c>
      <c r="L169" s="332"/>
      <c r="M169" s="150"/>
      <c r="N169" s="397"/>
      <c r="O169" s="555"/>
      <c r="P169" s="575">
        <f t="shared" si="9"/>
        <v>0</v>
      </c>
      <c r="Q169" s="575">
        <f t="shared" si="10"/>
        <v>0</v>
      </c>
      <c r="R169" s="575">
        <f t="shared" si="11"/>
        <v>0</v>
      </c>
      <c r="S169" s="575">
        <f t="shared" si="11"/>
        <v>0</v>
      </c>
      <c r="T169" s="553"/>
      <c r="U169" s="553"/>
      <c r="V169" s="553"/>
      <c r="W169" s="553"/>
      <c r="X169" s="397"/>
      <c r="Y169" s="397"/>
      <c r="Z169" s="397"/>
      <c r="AA169" s="397"/>
      <c r="AB169" s="397"/>
      <c r="AC169" s="397"/>
      <c r="AD169" s="397"/>
      <c r="AE169" s="397"/>
      <c r="AF169" s="397"/>
      <c r="AG169" s="397"/>
      <c r="AH169" s="397"/>
      <c r="AI169" s="397"/>
      <c r="AJ169" s="397"/>
      <c r="AK169" s="397"/>
      <c r="AL169" s="397"/>
      <c r="AM169" s="397"/>
      <c r="AN169" s="397"/>
      <c r="AO169" s="397"/>
      <c r="AP169" s="397"/>
      <c r="AQ169" s="397"/>
      <c r="AR169" s="397"/>
      <c r="AS169" s="397"/>
      <c r="AT169" s="397"/>
      <c r="AU169" s="397"/>
      <c r="AV169" s="397"/>
      <c r="AW169" s="397"/>
      <c r="AX169" s="397"/>
      <c r="AY169" s="397"/>
      <c r="AZ169" s="397"/>
      <c r="BA169" s="553"/>
      <c r="BB169" s="397"/>
      <c r="BC169" s="397"/>
      <c r="BD169" s="397"/>
    </row>
    <row r="170" spans="2:56" x14ac:dyDescent="0.35">
      <c r="B170" s="80"/>
      <c r="C170" s="119"/>
      <c r="D170" s="119"/>
      <c r="E170" s="202"/>
      <c r="F170" s="119"/>
      <c r="G170" s="120"/>
      <c r="H170" s="41"/>
      <c r="I170" s="41"/>
      <c r="J170" s="329">
        <v>0</v>
      </c>
      <c r="K170" s="329">
        <v>0</v>
      </c>
      <c r="L170" s="332"/>
      <c r="M170" s="150"/>
      <c r="N170" s="397"/>
      <c r="O170" s="555"/>
      <c r="P170" s="575">
        <f t="shared" si="9"/>
        <v>0</v>
      </c>
      <c r="Q170" s="575">
        <f t="shared" si="10"/>
        <v>0</v>
      </c>
      <c r="R170" s="575">
        <f t="shared" si="11"/>
        <v>0</v>
      </c>
      <c r="S170" s="575">
        <f t="shared" si="11"/>
        <v>0</v>
      </c>
      <c r="T170" s="553"/>
      <c r="U170" s="553"/>
      <c r="V170" s="553"/>
      <c r="W170" s="553"/>
      <c r="X170" s="397"/>
      <c r="Y170" s="397"/>
      <c r="Z170" s="397"/>
      <c r="AA170" s="397"/>
      <c r="AB170" s="397"/>
      <c r="AC170" s="397"/>
      <c r="AD170" s="397"/>
      <c r="AE170" s="397"/>
      <c r="AF170" s="397"/>
      <c r="AG170" s="397"/>
      <c r="AH170" s="397"/>
      <c r="AI170" s="397"/>
      <c r="AJ170" s="397"/>
      <c r="AK170" s="397"/>
      <c r="AL170" s="397"/>
      <c r="AM170" s="397"/>
      <c r="AN170" s="397"/>
      <c r="AO170" s="397"/>
      <c r="AP170" s="397"/>
      <c r="AQ170" s="397"/>
      <c r="AR170" s="397"/>
      <c r="AS170" s="397"/>
      <c r="AT170" s="397"/>
      <c r="AU170" s="397"/>
      <c r="AV170" s="397"/>
      <c r="AW170" s="397"/>
      <c r="AX170" s="397"/>
      <c r="AY170" s="397"/>
      <c r="AZ170" s="397"/>
      <c r="BA170" s="553"/>
      <c r="BB170" s="397"/>
      <c r="BC170" s="397"/>
      <c r="BD170" s="397"/>
    </row>
    <row r="171" spans="2:56" x14ac:dyDescent="0.35">
      <c r="B171" s="80"/>
      <c r="C171" s="119"/>
      <c r="D171" s="119"/>
      <c r="E171" s="202"/>
      <c r="F171" s="119"/>
      <c r="G171" s="120"/>
      <c r="H171" s="41"/>
      <c r="I171" s="41"/>
      <c r="J171" s="329">
        <v>0</v>
      </c>
      <c r="K171" s="329">
        <v>0</v>
      </c>
      <c r="L171" s="332"/>
      <c r="M171" s="150"/>
      <c r="N171" s="397"/>
      <c r="O171" s="555"/>
      <c r="P171" s="575">
        <f t="shared" si="9"/>
        <v>0</v>
      </c>
      <c r="Q171" s="575">
        <f t="shared" si="10"/>
        <v>0</v>
      </c>
      <c r="R171" s="575">
        <f t="shared" si="11"/>
        <v>0</v>
      </c>
      <c r="S171" s="575">
        <f t="shared" si="11"/>
        <v>0</v>
      </c>
      <c r="T171" s="553"/>
      <c r="U171" s="553"/>
      <c r="V171" s="553"/>
      <c r="W171" s="553"/>
      <c r="X171" s="397"/>
      <c r="Y171" s="397"/>
      <c r="Z171" s="397"/>
      <c r="AA171" s="397"/>
      <c r="AB171" s="397"/>
      <c r="AC171" s="397"/>
      <c r="AD171" s="397"/>
      <c r="AE171" s="397"/>
      <c r="AF171" s="397"/>
      <c r="AG171" s="397"/>
      <c r="AH171" s="397"/>
      <c r="AI171" s="397"/>
      <c r="AJ171" s="397"/>
      <c r="AK171" s="397"/>
      <c r="AL171" s="397"/>
      <c r="AM171" s="397"/>
      <c r="AN171" s="397"/>
      <c r="AO171" s="397"/>
      <c r="AP171" s="397"/>
      <c r="AQ171" s="397"/>
      <c r="AR171" s="397"/>
      <c r="AS171" s="397"/>
      <c r="AT171" s="397"/>
      <c r="AU171" s="397"/>
      <c r="AV171" s="397"/>
      <c r="AW171" s="397"/>
      <c r="AX171" s="397"/>
      <c r="AY171" s="397"/>
      <c r="AZ171" s="397"/>
      <c r="BA171" s="553"/>
      <c r="BB171" s="397"/>
      <c r="BC171" s="397"/>
      <c r="BD171" s="397"/>
    </row>
    <row r="172" spans="2:56" x14ac:dyDescent="0.35">
      <c r="B172" s="80"/>
      <c r="C172" s="119"/>
      <c r="D172" s="119"/>
      <c r="E172" s="202"/>
      <c r="F172" s="119"/>
      <c r="G172" s="120"/>
      <c r="H172" s="41"/>
      <c r="I172" s="41"/>
      <c r="J172" s="329">
        <v>0</v>
      </c>
      <c r="K172" s="329">
        <v>0</v>
      </c>
      <c r="L172" s="332"/>
      <c r="M172" s="150"/>
      <c r="N172" s="397"/>
      <c r="O172" s="555"/>
      <c r="P172" s="575">
        <f t="shared" si="9"/>
        <v>0</v>
      </c>
      <c r="Q172" s="575">
        <f t="shared" si="10"/>
        <v>0</v>
      </c>
      <c r="R172" s="575">
        <f t="shared" si="11"/>
        <v>0</v>
      </c>
      <c r="S172" s="575">
        <f t="shared" si="11"/>
        <v>0</v>
      </c>
      <c r="T172" s="553"/>
      <c r="U172" s="553"/>
      <c r="V172" s="553"/>
      <c r="W172" s="553"/>
      <c r="X172" s="397"/>
      <c r="Y172" s="397"/>
      <c r="Z172" s="397"/>
      <c r="AA172" s="397"/>
      <c r="AB172" s="397"/>
      <c r="AC172" s="397"/>
      <c r="AD172" s="397"/>
      <c r="AE172" s="397"/>
      <c r="AF172" s="397"/>
      <c r="AG172" s="397"/>
      <c r="AH172" s="397"/>
      <c r="AI172" s="397"/>
      <c r="AJ172" s="397"/>
      <c r="AK172" s="397"/>
      <c r="AL172" s="397"/>
      <c r="AM172" s="397"/>
      <c r="AN172" s="397"/>
      <c r="AO172" s="397"/>
      <c r="AP172" s="397"/>
      <c r="AQ172" s="397"/>
      <c r="AR172" s="397"/>
      <c r="AS172" s="397"/>
      <c r="AT172" s="397"/>
      <c r="AU172" s="397"/>
      <c r="AV172" s="397"/>
      <c r="AW172" s="397"/>
      <c r="AX172" s="397"/>
      <c r="AY172" s="397"/>
      <c r="AZ172" s="397"/>
      <c r="BA172" s="553"/>
      <c r="BB172" s="397"/>
      <c r="BC172" s="397"/>
      <c r="BD172" s="397"/>
    </row>
    <row r="173" spans="2:56" x14ac:dyDescent="0.35">
      <c r="B173" s="80"/>
      <c r="C173" s="119"/>
      <c r="D173" s="119"/>
      <c r="E173" s="202"/>
      <c r="F173" s="119"/>
      <c r="G173" s="120"/>
      <c r="H173" s="41"/>
      <c r="I173" s="41"/>
      <c r="J173" s="329">
        <v>0</v>
      </c>
      <c r="K173" s="329">
        <v>0</v>
      </c>
      <c r="L173" s="332"/>
      <c r="M173" s="150"/>
      <c r="N173" s="397"/>
      <c r="O173" s="555"/>
      <c r="P173" s="575">
        <f t="shared" si="9"/>
        <v>0</v>
      </c>
      <c r="Q173" s="575">
        <f t="shared" si="10"/>
        <v>0</v>
      </c>
      <c r="R173" s="575">
        <f t="shared" si="11"/>
        <v>0</v>
      </c>
      <c r="S173" s="575">
        <f t="shared" si="11"/>
        <v>0</v>
      </c>
      <c r="T173" s="553"/>
      <c r="U173" s="553"/>
      <c r="V173" s="553"/>
      <c r="W173" s="553"/>
      <c r="X173" s="397"/>
      <c r="Y173" s="397"/>
      <c r="Z173" s="397"/>
      <c r="AA173" s="397"/>
      <c r="AB173" s="397"/>
      <c r="AC173" s="397"/>
      <c r="AD173" s="397"/>
      <c r="AE173" s="397"/>
      <c r="AF173" s="397"/>
      <c r="AG173" s="397"/>
      <c r="AH173" s="397"/>
      <c r="AI173" s="397"/>
      <c r="AJ173" s="397"/>
      <c r="AK173" s="397"/>
      <c r="AL173" s="397"/>
      <c r="AM173" s="397"/>
      <c r="AN173" s="397"/>
      <c r="AO173" s="397"/>
      <c r="AP173" s="397"/>
      <c r="AQ173" s="397"/>
      <c r="AR173" s="397"/>
      <c r="AS173" s="397"/>
      <c r="AT173" s="397"/>
      <c r="AU173" s="397"/>
      <c r="AV173" s="397"/>
      <c r="AW173" s="397"/>
      <c r="AX173" s="397"/>
      <c r="AY173" s="397"/>
      <c r="AZ173" s="397"/>
      <c r="BA173" s="553"/>
      <c r="BB173" s="397"/>
      <c r="BC173" s="397"/>
      <c r="BD173" s="397"/>
    </row>
    <row r="174" spans="2:56" x14ac:dyDescent="0.35">
      <c r="B174" s="80"/>
      <c r="C174" s="119"/>
      <c r="D174" s="119"/>
      <c r="E174" s="202"/>
      <c r="F174" s="119"/>
      <c r="G174" s="120"/>
      <c r="H174" s="41"/>
      <c r="I174" s="41"/>
      <c r="J174" s="329">
        <v>0</v>
      </c>
      <c r="K174" s="329">
        <v>0</v>
      </c>
      <c r="L174" s="332"/>
      <c r="M174" s="150"/>
      <c r="N174" s="397"/>
      <c r="O174" s="555"/>
      <c r="P174" s="575">
        <f t="shared" si="9"/>
        <v>0</v>
      </c>
      <c r="Q174" s="575">
        <f t="shared" si="10"/>
        <v>0</v>
      </c>
      <c r="R174" s="575">
        <f t="shared" si="11"/>
        <v>0</v>
      </c>
      <c r="S174" s="575">
        <f t="shared" si="11"/>
        <v>0</v>
      </c>
      <c r="T174" s="553"/>
      <c r="U174" s="553"/>
      <c r="V174" s="553"/>
      <c r="W174" s="553"/>
      <c r="X174" s="397"/>
      <c r="Y174" s="397"/>
      <c r="Z174" s="397"/>
      <c r="AA174" s="397"/>
      <c r="AB174" s="397"/>
      <c r="AC174" s="397"/>
      <c r="AD174" s="397"/>
      <c r="AE174" s="397"/>
      <c r="AF174" s="397"/>
      <c r="AG174" s="397"/>
      <c r="AH174" s="397"/>
      <c r="AI174" s="397"/>
      <c r="AJ174" s="397"/>
      <c r="AK174" s="397"/>
      <c r="AL174" s="397"/>
      <c r="AM174" s="397"/>
      <c r="AN174" s="397"/>
      <c r="AO174" s="397"/>
      <c r="AP174" s="397"/>
      <c r="AQ174" s="397"/>
      <c r="AR174" s="397"/>
      <c r="AS174" s="397"/>
      <c r="AT174" s="397"/>
      <c r="AU174" s="397"/>
      <c r="AV174" s="397"/>
      <c r="AW174" s="397"/>
      <c r="AX174" s="397"/>
      <c r="AY174" s="397"/>
      <c r="AZ174" s="397"/>
      <c r="BA174" s="553"/>
      <c r="BB174" s="397"/>
      <c r="BC174" s="397"/>
      <c r="BD174" s="397"/>
    </row>
    <row r="175" spans="2:56" x14ac:dyDescent="0.35">
      <c r="B175" s="80"/>
      <c r="C175" s="119"/>
      <c r="D175" s="119"/>
      <c r="E175" s="202"/>
      <c r="F175" s="119"/>
      <c r="G175" s="120"/>
      <c r="H175" s="41"/>
      <c r="I175" s="41"/>
      <c r="J175" s="329">
        <v>0</v>
      </c>
      <c r="K175" s="329">
        <v>0</v>
      </c>
      <c r="L175" s="332"/>
      <c r="M175" s="150"/>
      <c r="N175" s="397"/>
      <c r="O175" s="555"/>
      <c r="P175" s="575">
        <f t="shared" si="9"/>
        <v>0</v>
      </c>
      <c r="Q175" s="575">
        <f t="shared" si="10"/>
        <v>0</v>
      </c>
      <c r="R175" s="575">
        <f t="shared" si="11"/>
        <v>0</v>
      </c>
      <c r="S175" s="575">
        <f t="shared" si="11"/>
        <v>0</v>
      </c>
      <c r="T175" s="553"/>
      <c r="U175" s="553"/>
      <c r="V175" s="553"/>
      <c r="W175" s="553"/>
      <c r="X175" s="397"/>
      <c r="Y175" s="397"/>
      <c r="Z175" s="397"/>
      <c r="AA175" s="397"/>
      <c r="AB175" s="397"/>
      <c r="AC175" s="397"/>
      <c r="AD175" s="397"/>
      <c r="AE175" s="397"/>
      <c r="AF175" s="397"/>
      <c r="AG175" s="397"/>
      <c r="AH175" s="397"/>
      <c r="AI175" s="397"/>
      <c r="AJ175" s="397"/>
      <c r="AK175" s="397"/>
      <c r="AL175" s="397"/>
      <c r="AM175" s="397"/>
      <c r="AN175" s="397"/>
      <c r="AO175" s="397"/>
      <c r="AP175" s="397"/>
      <c r="AQ175" s="397"/>
      <c r="AR175" s="397"/>
      <c r="AS175" s="397"/>
      <c r="AT175" s="397"/>
      <c r="AU175" s="397"/>
      <c r="AV175" s="397"/>
      <c r="AW175" s="397"/>
      <c r="AX175" s="397"/>
      <c r="AY175" s="397"/>
      <c r="AZ175" s="397"/>
      <c r="BA175" s="553"/>
      <c r="BB175" s="397"/>
      <c r="BC175" s="397"/>
      <c r="BD175" s="397"/>
    </row>
    <row r="176" spans="2:56" x14ac:dyDescent="0.35">
      <c r="B176" s="80"/>
      <c r="C176" s="119"/>
      <c r="D176" s="119"/>
      <c r="E176" s="202"/>
      <c r="F176" s="119"/>
      <c r="G176" s="120"/>
      <c r="H176" s="41"/>
      <c r="I176" s="41"/>
      <c r="J176" s="329">
        <v>0</v>
      </c>
      <c r="K176" s="329">
        <v>0</v>
      </c>
      <c r="L176" s="332"/>
      <c r="M176" s="150"/>
      <c r="N176" s="397"/>
      <c r="O176" s="555"/>
      <c r="P176" s="575">
        <f t="shared" ref="P176:P239" si="12">J176*$G$32</f>
        <v>0</v>
      </c>
      <c r="Q176" s="575">
        <f t="shared" ref="Q176:Q239" si="13">K176*$G$42</f>
        <v>0</v>
      </c>
      <c r="R176" s="575">
        <f t="shared" ref="R176:S239" si="14">P176-J176</f>
        <v>0</v>
      </c>
      <c r="S176" s="575">
        <f t="shared" si="14"/>
        <v>0</v>
      </c>
      <c r="T176" s="553"/>
      <c r="U176" s="553"/>
      <c r="V176" s="553"/>
      <c r="W176" s="553"/>
      <c r="X176" s="397"/>
      <c r="Y176" s="397"/>
      <c r="Z176" s="397"/>
      <c r="AA176" s="397"/>
      <c r="AB176" s="397"/>
      <c r="AC176" s="397"/>
      <c r="AD176" s="397"/>
      <c r="AE176" s="397"/>
      <c r="AF176" s="397"/>
      <c r="AG176" s="397"/>
      <c r="AH176" s="397"/>
      <c r="AI176" s="397"/>
      <c r="AJ176" s="397"/>
      <c r="AK176" s="397"/>
      <c r="AL176" s="397"/>
      <c r="AM176" s="397"/>
      <c r="AN176" s="397"/>
      <c r="AO176" s="397"/>
      <c r="AP176" s="397"/>
      <c r="AQ176" s="397"/>
      <c r="AR176" s="397"/>
      <c r="AS176" s="397"/>
      <c r="AT176" s="397"/>
      <c r="AU176" s="397"/>
      <c r="AV176" s="397"/>
      <c r="AW176" s="397"/>
      <c r="AX176" s="397"/>
      <c r="AY176" s="397"/>
      <c r="AZ176" s="397"/>
      <c r="BA176" s="553"/>
      <c r="BB176" s="397"/>
      <c r="BC176" s="397"/>
      <c r="BD176" s="397"/>
    </row>
    <row r="177" spans="2:56" x14ac:dyDescent="0.35">
      <c r="B177" s="80"/>
      <c r="C177" s="119"/>
      <c r="D177" s="119"/>
      <c r="E177" s="202"/>
      <c r="F177" s="119"/>
      <c r="G177" s="120"/>
      <c r="H177" s="41"/>
      <c r="I177" s="41"/>
      <c r="J177" s="329">
        <v>0</v>
      </c>
      <c r="K177" s="329">
        <v>0</v>
      </c>
      <c r="L177" s="332"/>
      <c r="M177" s="150"/>
      <c r="N177" s="397"/>
      <c r="O177" s="555"/>
      <c r="P177" s="575">
        <f t="shared" si="12"/>
        <v>0</v>
      </c>
      <c r="Q177" s="575">
        <f t="shared" si="13"/>
        <v>0</v>
      </c>
      <c r="R177" s="575">
        <f t="shared" si="14"/>
        <v>0</v>
      </c>
      <c r="S177" s="575">
        <f t="shared" si="14"/>
        <v>0</v>
      </c>
      <c r="T177" s="553"/>
      <c r="U177" s="553"/>
      <c r="V177" s="553"/>
      <c r="W177" s="553"/>
      <c r="X177" s="397"/>
      <c r="Y177" s="397"/>
      <c r="Z177" s="397"/>
      <c r="AA177" s="397"/>
      <c r="AB177" s="397"/>
      <c r="AC177" s="397"/>
      <c r="AD177" s="397"/>
      <c r="AE177" s="397"/>
      <c r="AF177" s="397"/>
      <c r="AG177" s="397"/>
      <c r="AH177" s="397"/>
      <c r="AI177" s="397"/>
      <c r="AJ177" s="397"/>
      <c r="AK177" s="397"/>
      <c r="AL177" s="397"/>
      <c r="AM177" s="397"/>
      <c r="AN177" s="397"/>
      <c r="AO177" s="397"/>
      <c r="AP177" s="397"/>
      <c r="AQ177" s="397"/>
      <c r="AR177" s="397"/>
      <c r="AS177" s="397"/>
      <c r="AT177" s="397"/>
      <c r="AU177" s="397"/>
      <c r="AV177" s="397"/>
      <c r="AW177" s="397"/>
      <c r="AX177" s="397"/>
      <c r="AY177" s="397"/>
      <c r="AZ177" s="397"/>
      <c r="BA177" s="553"/>
      <c r="BB177" s="397"/>
      <c r="BC177" s="397"/>
      <c r="BD177" s="397"/>
    </row>
    <row r="178" spans="2:56" x14ac:dyDescent="0.35">
      <c r="B178" s="80"/>
      <c r="C178" s="119"/>
      <c r="D178" s="119"/>
      <c r="E178" s="202"/>
      <c r="F178" s="119"/>
      <c r="G178" s="120"/>
      <c r="H178" s="41"/>
      <c r="I178" s="41"/>
      <c r="J178" s="329">
        <v>0</v>
      </c>
      <c r="K178" s="329">
        <v>0</v>
      </c>
      <c r="L178" s="332"/>
      <c r="M178" s="150"/>
      <c r="N178" s="397"/>
      <c r="O178" s="555"/>
      <c r="P178" s="575">
        <f t="shared" si="12"/>
        <v>0</v>
      </c>
      <c r="Q178" s="575">
        <f t="shared" si="13"/>
        <v>0</v>
      </c>
      <c r="R178" s="575">
        <f t="shared" si="14"/>
        <v>0</v>
      </c>
      <c r="S178" s="575">
        <f t="shared" si="14"/>
        <v>0</v>
      </c>
      <c r="T178" s="553"/>
      <c r="U178" s="553"/>
      <c r="V178" s="553"/>
      <c r="W178" s="553"/>
      <c r="X178" s="397"/>
      <c r="Y178" s="397"/>
      <c r="Z178" s="397"/>
      <c r="AA178" s="397"/>
      <c r="AB178" s="397"/>
      <c r="AC178" s="397"/>
      <c r="AD178" s="397"/>
      <c r="AE178" s="397"/>
      <c r="AF178" s="397"/>
      <c r="AG178" s="397"/>
      <c r="AH178" s="397"/>
      <c r="AI178" s="397"/>
      <c r="AJ178" s="397"/>
      <c r="AK178" s="397"/>
      <c r="AL178" s="397"/>
      <c r="AM178" s="397"/>
      <c r="AN178" s="397"/>
      <c r="AO178" s="397"/>
      <c r="AP178" s="397"/>
      <c r="AQ178" s="397"/>
      <c r="AR178" s="397"/>
      <c r="AS178" s="397"/>
      <c r="AT178" s="397"/>
      <c r="AU178" s="397"/>
      <c r="AV178" s="397"/>
      <c r="AW178" s="397"/>
      <c r="AX178" s="397"/>
      <c r="AY178" s="397"/>
      <c r="AZ178" s="397"/>
      <c r="BA178" s="553"/>
      <c r="BB178" s="397"/>
      <c r="BC178" s="397"/>
      <c r="BD178" s="397"/>
    </row>
    <row r="179" spans="2:56" x14ac:dyDescent="0.35">
      <c r="B179" s="80"/>
      <c r="C179" s="119"/>
      <c r="D179" s="119"/>
      <c r="E179" s="202"/>
      <c r="F179" s="119"/>
      <c r="G179" s="120"/>
      <c r="H179" s="41"/>
      <c r="I179" s="41"/>
      <c r="J179" s="329">
        <v>0</v>
      </c>
      <c r="K179" s="329">
        <v>0</v>
      </c>
      <c r="L179" s="332"/>
      <c r="M179" s="150"/>
      <c r="N179" s="397"/>
      <c r="O179" s="555"/>
      <c r="P179" s="575">
        <f t="shared" si="12"/>
        <v>0</v>
      </c>
      <c r="Q179" s="575">
        <f t="shared" si="13"/>
        <v>0</v>
      </c>
      <c r="R179" s="575">
        <f t="shared" si="14"/>
        <v>0</v>
      </c>
      <c r="S179" s="575">
        <f t="shared" si="14"/>
        <v>0</v>
      </c>
      <c r="T179" s="553"/>
      <c r="U179" s="553"/>
      <c r="V179" s="553"/>
      <c r="W179" s="553"/>
      <c r="X179" s="397"/>
      <c r="Y179" s="397"/>
      <c r="Z179" s="397"/>
      <c r="AA179" s="397"/>
      <c r="AB179" s="397"/>
      <c r="AC179" s="397"/>
      <c r="AD179" s="397"/>
      <c r="AE179" s="397"/>
      <c r="AF179" s="397"/>
      <c r="AG179" s="397"/>
      <c r="AH179" s="397"/>
      <c r="AI179" s="397"/>
      <c r="AJ179" s="397"/>
      <c r="AK179" s="397"/>
      <c r="AL179" s="397"/>
      <c r="AM179" s="397"/>
      <c r="AN179" s="397"/>
      <c r="AO179" s="397"/>
      <c r="AP179" s="397"/>
      <c r="AQ179" s="397"/>
      <c r="AR179" s="397"/>
      <c r="AS179" s="397"/>
      <c r="AT179" s="397"/>
      <c r="AU179" s="397"/>
      <c r="AV179" s="397"/>
      <c r="AW179" s="397"/>
      <c r="AX179" s="397"/>
      <c r="AY179" s="397"/>
      <c r="AZ179" s="397"/>
      <c r="BA179" s="553"/>
      <c r="BB179" s="397"/>
      <c r="BC179" s="397"/>
      <c r="BD179" s="397"/>
    </row>
    <row r="180" spans="2:56" x14ac:dyDescent="0.35">
      <c r="B180" s="80"/>
      <c r="C180" s="119"/>
      <c r="D180" s="119"/>
      <c r="E180" s="202"/>
      <c r="F180" s="119"/>
      <c r="G180" s="120"/>
      <c r="H180" s="41"/>
      <c r="I180" s="41"/>
      <c r="J180" s="329">
        <v>0</v>
      </c>
      <c r="K180" s="329">
        <v>0</v>
      </c>
      <c r="L180" s="332"/>
      <c r="M180" s="150"/>
      <c r="N180" s="397"/>
      <c r="O180" s="555"/>
      <c r="P180" s="575">
        <f t="shared" si="12"/>
        <v>0</v>
      </c>
      <c r="Q180" s="575">
        <f t="shared" si="13"/>
        <v>0</v>
      </c>
      <c r="R180" s="575">
        <f t="shared" si="14"/>
        <v>0</v>
      </c>
      <c r="S180" s="575">
        <f t="shared" si="14"/>
        <v>0</v>
      </c>
      <c r="T180" s="553"/>
      <c r="U180" s="553"/>
      <c r="V180" s="553"/>
      <c r="W180" s="553"/>
      <c r="X180" s="397"/>
      <c r="Y180" s="397"/>
      <c r="Z180" s="397"/>
      <c r="AA180" s="397"/>
      <c r="AB180" s="397"/>
      <c r="AC180" s="397"/>
      <c r="AD180" s="397"/>
      <c r="AE180" s="397"/>
      <c r="AF180" s="397"/>
      <c r="AG180" s="397"/>
      <c r="AH180" s="397"/>
      <c r="AI180" s="397"/>
      <c r="AJ180" s="397"/>
      <c r="AK180" s="397"/>
      <c r="AL180" s="397"/>
      <c r="AM180" s="397"/>
      <c r="AN180" s="397"/>
      <c r="AO180" s="397"/>
      <c r="AP180" s="397"/>
      <c r="AQ180" s="397"/>
      <c r="AR180" s="397"/>
      <c r="AS180" s="397"/>
      <c r="AT180" s="397"/>
      <c r="AU180" s="397"/>
      <c r="AV180" s="397"/>
      <c r="AW180" s="397"/>
      <c r="AX180" s="397"/>
      <c r="AY180" s="397"/>
      <c r="AZ180" s="397"/>
      <c r="BA180" s="553"/>
      <c r="BB180" s="397"/>
      <c r="BC180" s="397"/>
      <c r="BD180" s="397"/>
    </row>
    <row r="181" spans="2:56" x14ac:dyDescent="0.35">
      <c r="B181" s="80"/>
      <c r="C181" s="119"/>
      <c r="D181" s="119"/>
      <c r="E181" s="202"/>
      <c r="F181" s="119"/>
      <c r="G181" s="120"/>
      <c r="H181" s="41"/>
      <c r="I181" s="41"/>
      <c r="J181" s="329">
        <v>0</v>
      </c>
      <c r="K181" s="329">
        <v>0</v>
      </c>
      <c r="L181" s="332"/>
      <c r="M181" s="150"/>
      <c r="N181" s="397"/>
      <c r="O181" s="555"/>
      <c r="P181" s="575">
        <f t="shared" si="12"/>
        <v>0</v>
      </c>
      <c r="Q181" s="575">
        <f t="shared" si="13"/>
        <v>0</v>
      </c>
      <c r="R181" s="575">
        <f t="shared" si="14"/>
        <v>0</v>
      </c>
      <c r="S181" s="575">
        <f t="shared" si="14"/>
        <v>0</v>
      </c>
      <c r="T181" s="553"/>
      <c r="U181" s="553"/>
      <c r="V181" s="553"/>
      <c r="W181" s="553"/>
      <c r="X181" s="397"/>
      <c r="Y181" s="397"/>
      <c r="Z181" s="397"/>
      <c r="AA181" s="397"/>
      <c r="AB181" s="397"/>
      <c r="AC181" s="397"/>
      <c r="AD181" s="397"/>
      <c r="AE181" s="397"/>
      <c r="AF181" s="397"/>
      <c r="AG181" s="397"/>
      <c r="AH181" s="397"/>
      <c r="AI181" s="397"/>
      <c r="AJ181" s="397"/>
      <c r="AK181" s="397"/>
      <c r="AL181" s="397"/>
      <c r="AM181" s="397"/>
      <c r="AN181" s="397"/>
      <c r="AO181" s="397"/>
      <c r="AP181" s="397"/>
      <c r="AQ181" s="397"/>
      <c r="AR181" s="397"/>
      <c r="AS181" s="397"/>
      <c r="AT181" s="397"/>
      <c r="AU181" s="397"/>
      <c r="AV181" s="397"/>
      <c r="AW181" s="397"/>
      <c r="AX181" s="397"/>
      <c r="AY181" s="397"/>
      <c r="AZ181" s="397"/>
      <c r="BA181" s="553"/>
      <c r="BB181" s="397"/>
      <c r="BC181" s="397"/>
      <c r="BD181" s="397"/>
    </row>
    <row r="182" spans="2:56" x14ac:dyDescent="0.35">
      <c r="B182" s="80"/>
      <c r="C182" s="119"/>
      <c r="D182" s="119"/>
      <c r="E182" s="202"/>
      <c r="F182" s="119"/>
      <c r="G182" s="120"/>
      <c r="H182" s="41"/>
      <c r="I182" s="41"/>
      <c r="J182" s="329">
        <v>0</v>
      </c>
      <c r="K182" s="329">
        <v>0</v>
      </c>
      <c r="L182" s="332"/>
      <c r="M182" s="150"/>
      <c r="N182" s="397"/>
      <c r="O182" s="555"/>
      <c r="P182" s="575">
        <f t="shared" si="12"/>
        <v>0</v>
      </c>
      <c r="Q182" s="575">
        <f t="shared" si="13"/>
        <v>0</v>
      </c>
      <c r="R182" s="575">
        <f t="shared" si="14"/>
        <v>0</v>
      </c>
      <c r="S182" s="575">
        <f t="shared" si="14"/>
        <v>0</v>
      </c>
      <c r="T182" s="553"/>
      <c r="U182" s="553"/>
      <c r="V182" s="553"/>
      <c r="W182" s="553"/>
      <c r="X182" s="397"/>
      <c r="Y182" s="397"/>
      <c r="Z182" s="397"/>
      <c r="AA182" s="397"/>
      <c r="AB182" s="397"/>
      <c r="AC182" s="397"/>
      <c r="AD182" s="397"/>
      <c r="AE182" s="397"/>
      <c r="AF182" s="397"/>
      <c r="AG182" s="397"/>
      <c r="AH182" s="397"/>
      <c r="AI182" s="397"/>
      <c r="AJ182" s="397"/>
      <c r="AK182" s="397"/>
      <c r="AL182" s="397"/>
      <c r="AM182" s="397"/>
      <c r="AN182" s="397"/>
      <c r="AO182" s="397"/>
      <c r="AP182" s="397"/>
      <c r="AQ182" s="397"/>
      <c r="AR182" s="397"/>
      <c r="AS182" s="397"/>
      <c r="AT182" s="397"/>
      <c r="AU182" s="397"/>
      <c r="AV182" s="397"/>
      <c r="AW182" s="397"/>
      <c r="AX182" s="397"/>
      <c r="AY182" s="397"/>
      <c r="AZ182" s="397"/>
      <c r="BA182" s="553"/>
      <c r="BB182" s="397"/>
      <c r="BC182" s="397"/>
      <c r="BD182" s="397"/>
    </row>
    <row r="183" spans="2:56" x14ac:dyDescent="0.35">
      <c r="B183" s="80"/>
      <c r="C183" s="119"/>
      <c r="D183" s="119"/>
      <c r="E183" s="202"/>
      <c r="F183" s="119"/>
      <c r="G183" s="120"/>
      <c r="H183" s="41"/>
      <c r="I183" s="41"/>
      <c r="J183" s="329">
        <v>0</v>
      </c>
      <c r="K183" s="329">
        <v>0</v>
      </c>
      <c r="L183" s="332"/>
      <c r="M183" s="150"/>
      <c r="N183" s="397"/>
      <c r="O183" s="555"/>
      <c r="P183" s="575">
        <f t="shared" si="12"/>
        <v>0</v>
      </c>
      <c r="Q183" s="575">
        <f t="shared" si="13"/>
        <v>0</v>
      </c>
      <c r="R183" s="575">
        <f t="shared" si="14"/>
        <v>0</v>
      </c>
      <c r="S183" s="575">
        <f t="shared" si="14"/>
        <v>0</v>
      </c>
      <c r="T183" s="553"/>
      <c r="U183" s="553"/>
      <c r="V183" s="553"/>
      <c r="W183" s="553"/>
      <c r="X183" s="397"/>
      <c r="Y183" s="397"/>
      <c r="Z183" s="397"/>
      <c r="AA183" s="397"/>
      <c r="AB183" s="397"/>
      <c r="AC183" s="397"/>
      <c r="AD183" s="397"/>
      <c r="AE183" s="397"/>
      <c r="AF183" s="397"/>
      <c r="AG183" s="397"/>
      <c r="AH183" s="397"/>
      <c r="AI183" s="397"/>
      <c r="AJ183" s="397"/>
      <c r="AK183" s="397"/>
      <c r="AL183" s="397"/>
      <c r="AM183" s="397"/>
      <c r="AN183" s="397"/>
      <c r="AO183" s="397"/>
      <c r="AP183" s="397"/>
      <c r="AQ183" s="397"/>
      <c r="AR183" s="397"/>
      <c r="AS183" s="397"/>
      <c r="AT183" s="397"/>
      <c r="AU183" s="397"/>
      <c r="AV183" s="397"/>
      <c r="AW183" s="397"/>
      <c r="AX183" s="397"/>
      <c r="AY183" s="397"/>
      <c r="AZ183" s="397"/>
      <c r="BA183" s="553"/>
      <c r="BB183" s="397"/>
      <c r="BC183" s="397"/>
      <c r="BD183" s="397"/>
    </row>
    <row r="184" spans="2:56" x14ac:dyDescent="0.35">
      <c r="B184" s="80"/>
      <c r="C184" s="119"/>
      <c r="D184" s="119"/>
      <c r="E184" s="202"/>
      <c r="F184" s="119"/>
      <c r="G184" s="120"/>
      <c r="H184" s="41"/>
      <c r="I184" s="41"/>
      <c r="J184" s="329">
        <v>0</v>
      </c>
      <c r="K184" s="329">
        <v>0</v>
      </c>
      <c r="L184" s="332"/>
      <c r="M184" s="150"/>
      <c r="N184" s="397"/>
      <c r="O184" s="555"/>
      <c r="P184" s="575">
        <f t="shared" si="12"/>
        <v>0</v>
      </c>
      <c r="Q184" s="575">
        <f t="shared" si="13"/>
        <v>0</v>
      </c>
      <c r="R184" s="575">
        <f t="shared" si="14"/>
        <v>0</v>
      </c>
      <c r="S184" s="575">
        <f t="shared" si="14"/>
        <v>0</v>
      </c>
      <c r="T184" s="553"/>
      <c r="U184" s="553"/>
      <c r="V184" s="553"/>
      <c r="W184" s="553"/>
      <c r="X184" s="397"/>
      <c r="Y184" s="397"/>
      <c r="Z184" s="397"/>
      <c r="AA184" s="397"/>
      <c r="AB184" s="397"/>
      <c r="AC184" s="397"/>
      <c r="AD184" s="397"/>
      <c r="AE184" s="397"/>
      <c r="AF184" s="397"/>
      <c r="AG184" s="397"/>
      <c r="AH184" s="397"/>
      <c r="AI184" s="397"/>
      <c r="AJ184" s="397"/>
      <c r="AK184" s="397"/>
      <c r="AL184" s="397"/>
      <c r="AM184" s="397"/>
      <c r="AN184" s="397"/>
      <c r="AO184" s="397"/>
      <c r="AP184" s="397"/>
      <c r="AQ184" s="397"/>
      <c r="AR184" s="397"/>
      <c r="AS184" s="397"/>
      <c r="AT184" s="397"/>
      <c r="AU184" s="397"/>
      <c r="AV184" s="397"/>
      <c r="AW184" s="397"/>
      <c r="AX184" s="397"/>
      <c r="AY184" s="397"/>
      <c r="AZ184" s="397"/>
      <c r="BA184" s="553"/>
      <c r="BB184" s="397"/>
      <c r="BC184" s="397"/>
      <c r="BD184" s="397"/>
    </row>
    <row r="185" spans="2:56" x14ac:dyDescent="0.35">
      <c r="B185" s="80"/>
      <c r="C185" s="119"/>
      <c r="D185" s="119"/>
      <c r="E185" s="202"/>
      <c r="F185" s="119"/>
      <c r="G185" s="120"/>
      <c r="H185" s="41"/>
      <c r="I185" s="41"/>
      <c r="J185" s="329">
        <v>0</v>
      </c>
      <c r="K185" s="329">
        <v>0</v>
      </c>
      <c r="L185" s="332"/>
      <c r="M185" s="150"/>
      <c r="N185" s="397"/>
      <c r="O185" s="555"/>
      <c r="P185" s="575">
        <f t="shared" si="12"/>
        <v>0</v>
      </c>
      <c r="Q185" s="575">
        <f t="shared" si="13"/>
        <v>0</v>
      </c>
      <c r="R185" s="575">
        <f t="shared" si="14"/>
        <v>0</v>
      </c>
      <c r="S185" s="575">
        <f t="shared" si="14"/>
        <v>0</v>
      </c>
      <c r="T185" s="553"/>
      <c r="U185" s="553"/>
      <c r="V185" s="553"/>
      <c r="W185" s="553"/>
      <c r="X185" s="397"/>
      <c r="Y185" s="397"/>
      <c r="Z185" s="397"/>
      <c r="AA185" s="397"/>
      <c r="AB185" s="397"/>
      <c r="AC185" s="397"/>
      <c r="AD185" s="397"/>
      <c r="AE185" s="397"/>
      <c r="AF185" s="397"/>
      <c r="AG185" s="397"/>
      <c r="AH185" s="397"/>
      <c r="AI185" s="397"/>
      <c r="AJ185" s="397"/>
      <c r="AK185" s="397"/>
      <c r="AL185" s="397"/>
      <c r="AM185" s="397"/>
      <c r="AN185" s="397"/>
      <c r="AO185" s="397"/>
      <c r="AP185" s="397"/>
      <c r="AQ185" s="397"/>
      <c r="AR185" s="397"/>
      <c r="AS185" s="397"/>
      <c r="AT185" s="397"/>
      <c r="AU185" s="397"/>
      <c r="AV185" s="397"/>
      <c r="AW185" s="397"/>
      <c r="AX185" s="397"/>
      <c r="AY185" s="397"/>
      <c r="AZ185" s="397"/>
      <c r="BA185" s="553"/>
      <c r="BB185" s="397"/>
      <c r="BC185" s="397"/>
      <c r="BD185" s="397"/>
    </row>
    <row r="186" spans="2:56" x14ac:dyDescent="0.35">
      <c r="B186" s="80"/>
      <c r="C186" s="119"/>
      <c r="D186" s="119"/>
      <c r="E186" s="202"/>
      <c r="F186" s="119"/>
      <c r="G186" s="120"/>
      <c r="H186" s="41"/>
      <c r="I186" s="41"/>
      <c r="J186" s="329">
        <v>0</v>
      </c>
      <c r="K186" s="329">
        <v>0</v>
      </c>
      <c r="L186" s="332"/>
      <c r="M186" s="150"/>
      <c r="N186" s="397"/>
      <c r="O186" s="555"/>
      <c r="P186" s="575">
        <f t="shared" si="12"/>
        <v>0</v>
      </c>
      <c r="Q186" s="575">
        <f t="shared" si="13"/>
        <v>0</v>
      </c>
      <c r="R186" s="575">
        <f t="shared" si="14"/>
        <v>0</v>
      </c>
      <c r="S186" s="575">
        <f t="shared" si="14"/>
        <v>0</v>
      </c>
      <c r="T186" s="553"/>
      <c r="U186" s="553"/>
      <c r="V186" s="553"/>
      <c r="W186" s="553"/>
      <c r="X186" s="397"/>
      <c r="Y186" s="397"/>
      <c r="Z186" s="397"/>
      <c r="AA186" s="397"/>
      <c r="AB186" s="397"/>
      <c r="AC186" s="397"/>
      <c r="AD186" s="397"/>
      <c r="AE186" s="397"/>
      <c r="AF186" s="397"/>
      <c r="AG186" s="397"/>
      <c r="AH186" s="397"/>
      <c r="AI186" s="397"/>
      <c r="AJ186" s="397"/>
      <c r="AK186" s="397"/>
      <c r="AL186" s="397"/>
      <c r="AM186" s="397"/>
      <c r="AN186" s="397"/>
      <c r="AO186" s="397"/>
      <c r="AP186" s="397"/>
      <c r="AQ186" s="397"/>
      <c r="AR186" s="397"/>
      <c r="AS186" s="397"/>
      <c r="AT186" s="397"/>
      <c r="AU186" s="397"/>
      <c r="AV186" s="397"/>
      <c r="AW186" s="397"/>
      <c r="AX186" s="397"/>
      <c r="AY186" s="397"/>
      <c r="AZ186" s="397"/>
      <c r="BA186" s="553"/>
      <c r="BB186" s="397"/>
      <c r="BC186" s="397"/>
      <c r="BD186" s="397"/>
    </row>
    <row r="187" spans="2:56" x14ac:dyDescent="0.35">
      <c r="B187" s="80"/>
      <c r="C187" s="119"/>
      <c r="D187" s="119"/>
      <c r="E187" s="202"/>
      <c r="F187" s="119"/>
      <c r="G187" s="120"/>
      <c r="H187" s="41"/>
      <c r="I187" s="41"/>
      <c r="J187" s="329">
        <v>0</v>
      </c>
      <c r="K187" s="329">
        <v>0</v>
      </c>
      <c r="L187" s="332"/>
      <c r="M187" s="150"/>
      <c r="N187" s="397"/>
      <c r="O187" s="555"/>
      <c r="P187" s="575">
        <f t="shared" si="12"/>
        <v>0</v>
      </c>
      <c r="Q187" s="575">
        <f t="shared" si="13"/>
        <v>0</v>
      </c>
      <c r="R187" s="575">
        <f t="shared" si="14"/>
        <v>0</v>
      </c>
      <c r="S187" s="575">
        <f t="shared" si="14"/>
        <v>0</v>
      </c>
      <c r="T187" s="553"/>
      <c r="U187" s="553"/>
      <c r="V187" s="553"/>
      <c r="W187" s="553"/>
      <c r="X187" s="397"/>
      <c r="Y187" s="397"/>
      <c r="Z187" s="397"/>
      <c r="AA187" s="397"/>
      <c r="AB187" s="397"/>
      <c r="AC187" s="397"/>
      <c r="AD187" s="397"/>
      <c r="AE187" s="397"/>
      <c r="AF187" s="397"/>
      <c r="AG187" s="397"/>
      <c r="AH187" s="397"/>
      <c r="AI187" s="397"/>
      <c r="AJ187" s="397"/>
      <c r="AK187" s="397"/>
      <c r="AL187" s="397"/>
      <c r="AM187" s="397"/>
      <c r="AN187" s="397"/>
      <c r="AO187" s="397"/>
      <c r="AP187" s="397"/>
      <c r="AQ187" s="397"/>
      <c r="AR187" s="397"/>
      <c r="AS187" s="397"/>
      <c r="AT187" s="397"/>
      <c r="AU187" s="397"/>
      <c r="AV187" s="397"/>
      <c r="AW187" s="397"/>
      <c r="AX187" s="397"/>
      <c r="AY187" s="397"/>
      <c r="AZ187" s="397"/>
      <c r="BA187" s="553"/>
      <c r="BB187" s="397"/>
      <c r="BC187" s="397"/>
      <c r="BD187" s="397"/>
    </row>
    <row r="188" spans="2:56" x14ac:dyDescent="0.35">
      <c r="B188" s="80"/>
      <c r="C188" s="119"/>
      <c r="D188" s="119"/>
      <c r="E188" s="202"/>
      <c r="F188" s="119"/>
      <c r="G188" s="120"/>
      <c r="H188" s="41"/>
      <c r="I188" s="41"/>
      <c r="J188" s="329">
        <v>0</v>
      </c>
      <c r="K188" s="329">
        <v>0</v>
      </c>
      <c r="L188" s="332"/>
      <c r="M188" s="150"/>
      <c r="N188" s="397"/>
      <c r="O188" s="555"/>
      <c r="P188" s="575">
        <f t="shared" si="12"/>
        <v>0</v>
      </c>
      <c r="Q188" s="575">
        <f t="shared" si="13"/>
        <v>0</v>
      </c>
      <c r="R188" s="575">
        <f t="shared" si="14"/>
        <v>0</v>
      </c>
      <c r="S188" s="575">
        <f t="shared" si="14"/>
        <v>0</v>
      </c>
      <c r="T188" s="553"/>
      <c r="U188" s="553"/>
      <c r="V188" s="553"/>
      <c r="W188" s="553"/>
      <c r="X188" s="397"/>
      <c r="Y188" s="397"/>
      <c r="Z188" s="397"/>
      <c r="AA188" s="397"/>
      <c r="AB188" s="397"/>
      <c r="AC188" s="397"/>
      <c r="AD188" s="397"/>
      <c r="AE188" s="397"/>
      <c r="AF188" s="397"/>
      <c r="AG188" s="397"/>
      <c r="AH188" s="397"/>
      <c r="AI188" s="397"/>
      <c r="AJ188" s="397"/>
      <c r="AK188" s="397"/>
      <c r="AL188" s="397"/>
      <c r="AM188" s="397"/>
      <c r="AN188" s="397"/>
      <c r="AO188" s="397"/>
      <c r="AP188" s="397"/>
      <c r="AQ188" s="397"/>
      <c r="AR188" s="397"/>
      <c r="AS188" s="397"/>
      <c r="AT188" s="397"/>
      <c r="AU188" s="397"/>
      <c r="AV188" s="397"/>
      <c r="AW188" s="397"/>
      <c r="AX188" s="397"/>
      <c r="AY188" s="397"/>
      <c r="AZ188" s="397"/>
      <c r="BA188" s="553"/>
      <c r="BB188" s="397"/>
      <c r="BC188" s="397"/>
      <c r="BD188" s="397"/>
    </row>
    <row r="189" spans="2:56" x14ac:dyDescent="0.35">
      <c r="B189" s="80"/>
      <c r="C189" s="119"/>
      <c r="D189" s="119"/>
      <c r="E189" s="202"/>
      <c r="F189" s="119"/>
      <c r="G189" s="120"/>
      <c r="H189" s="41"/>
      <c r="I189" s="41"/>
      <c r="J189" s="329">
        <v>0</v>
      </c>
      <c r="K189" s="329">
        <v>0</v>
      </c>
      <c r="L189" s="332"/>
      <c r="M189" s="150"/>
      <c r="N189" s="397"/>
      <c r="O189" s="555"/>
      <c r="P189" s="575">
        <f t="shared" si="12"/>
        <v>0</v>
      </c>
      <c r="Q189" s="575">
        <f t="shared" si="13"/>
        <v>0</v>
      </c>
      <c r="R189" s="575">
        <f t="shared" si="14"/>
        <v>0</v>
      </c>
      <c r="S189" s="575">
        <f t="shared" si="14"/>
        <v>0</v>
      </c>
      <c r="T189" s="553"/>
      <c r="U189" s="553"/>
      <c r="V189" s="553"/>
      <c r="W189" s="553"/>
      <c r="X189" s="397"/>
      <c r="Y189" s="397"/>
      <c r="Z189" s="397"/>
      <c r="AA189" s="397"/>
      <c r="AB189" s="397"/>
      <c r="AC189" s="397"/>
      <c r="AD189" s="397"/>
      <c r="AE189" s="397"/>
      <c r="AF189" s="397"/>
      <c r="AG189" s="397"/>
      <c r="AH189" s="397"/>
      <c r="AI189" s="397"/>
      <c r="AJ189" s="397"/>
      <c r="AK189" s="397"/>
      <c r="AL189" s="397"/>
      <c r="AM189" s="397"/>
      <c r="AN189" s="397"/>
      <c r="AO189" s="397"/>
      <c r="AP189" s="397"/>
      <c r="AQ189" s="397"/>
      <c r="AR189" s="397"/>
      <c r="AS189" s="397"/>
      <c r="AT189" s="397"/>
      <c r="AU189" s="397"/>
      <c r="AV189" s="397"/>
      <c r="AW189" s="397"/>
      <c r="AX189" s="397"/>
      <c r="AY189" s="397"/>
      <c r="AZ189" s="397"/>
      <c r="BA189" s="553"/>
      <c r="BB189" s="397"/>
      <c r="BC189" s="397"/>
      <c r="BD189" s="397"/>
    </row>
    <row r="190" spans="2:56" x14ac:dyDescent="0.35">
      <c r="B190" s="80"/>
      <c r="C190" s="119"/>
      <c r="D190" s="119"/>
      <c r="E190" s="202"/>
      <c r="F190" s="119"/>
      <c r="G190" s="120"/>
      <c r="H190" s="41"/>
      <c r="I190" s="41"/>
      <c r="J190" s="329">
        <v>0</v>
      </c>
      <c r="K190" s="329">
        <v>0</v>
      </c>
      <c r="L190" s="332"/>
      <c r="M190" s="150"/>
      <c r="N190" s="397"/>
      <c r="O190" s="555"/>
      <c r="P190" s="575">
        <f t="shared" si="12"/>
        <v>0</v>
      </c>
      <c r="Q190" s="575">
        <f t="shared" si="13"/>
        <v>0</v>
      </c>
      <c r="R190" s="575">
        <f t="shared" si="14"/>
        <v>0</v>
      </c>
      <c r="S190" s="575">
        <f t="shared" si="14"/>
        <v>0</v>
      </c>
      <c r="T190" s="553"/>
      <c r="U190" s="553"/>
      <c r="V190" s="553"/>
      <c r="W190" s="553"/>
      <c r="X190" s="397"/>
      <c r="Y190" s="397"/>
      <c r="Z190" s="397"/>
      <c r="AA190" s="397"/>
      <c r="AB190" s="397"/>
      <c r="AC190" s="397"/>
      <c r="AD190" s="397"/>
      <c r="AE190" s="397"/>
      <c r="AF190" s="397"/>
      <c r="AG190" s="397"/>
      <c r="AH190" s="397"/>
      <c r="AI190" s="397"/>
      <c r="AJ190" s="397"/>
      <c r="AK190" s="397"/>
      <c r="AL190" s="397"/>
      <c r="AM190" s="397"/>
      <c r="AN190" s="397"/>
      <c r="AO190" s="397"/>
      <c r="AP190" s="397"/>
      <c r="AQ190" s="397"/>
      <c r="AR190" s="397"/>
      <c r="AS190" s="397"/>
      <c r="AT190" s="397"/>
      <c r="AU190" s="397"/>
      <c r="AV190" s="397"/>
      <c r="AW190" s="397"/>
      <c r="AX190" s="397"/>
      <c r="AY190" s="397"/>
      <c r="AZ190" s="397"/>
      <c r="BA190" s="553"/>
      <c r="BB190" s="397"/>
      <c r="BC190" s="397"/>
      <c r="BD190" s="397"/>
    </row>
    <row r="191" spans="2:56" x14ac:dyDescent="0.35">
      <c r="B191" s="80"/>
      <c r="C191" s="119"/>
      <c r="D191" s="119"/>
      <c r="E191" s="202"/>
      <c r="F191" s="119"/>
      <c r="G191" s="120"/>
      <c r="H191" s="41"/>
      <c r="I191" s="41"/>
      <c r="J191" s="329">
        <v>0</v>
      </c>
      <c r="K191" s="329">
        <v>0</v>
      </c>
      <c r="L191" s="332"/>
      <c r="M191" s="150"/>
      <c r="N191" s="397"/>
      <c r="O191" s="555"/>
      <c r="P191" s="575">
        <f t="shared" si="12"/>
        <v>0</v>
      </c>
      <c r="Q191" s="575">
        <f t="shared" si="13"/>
        <v>0</v>
      </c>
      <c r="R191" s="575">
        <f t="shared" si="14"/>
        <v>0</v>
      </c>
      <c r="S191" s="575">
        <f t="shared" si="14"/>
        <v>0</v>
      </c>
      <c r="T191" s="553"/>
      <c r="U191" s="553"/>
      <c r="V191" s="553"/>
      <c r="W191" s="553"/>
      <c r="X191" s="397"/>
      <c r="Y191" s="397"/>
      <c r="Z191" s="397"/>
      <c r="AA191" s="397"/>
      <c r="AB191" s="397"/>
      <c r="AC191" s="397"/>
      <c r="AD191" s="397"/>
      <c r="AE191" s="397"/>
      <c r="AF191" s="397"/>
      <c r="AG191" s="397"/>
      <c r="AH191" s="397"/>
      <c r="AI191" s="397"/>
      <c r="AJ191" s="397"/>
      <c r="AK191" s="397"/>
      <c r="AL191" s="397"/>
      <c r="AM191" s="397"/>
      <c r="AN191" s="397"/>
      <c r="AO191" s="397"/>
      <c r="AP191" s="397"/>
      <c r="AQ191" s="397"/>
      <c r="AR191" s="397"/>
      <c r="AS191" s="397"/>
      <c r="AT191" s="397"/>
      <c r="AU191" s="397"/>
      <c r="AV191" s="397"/>
      <c r="AW191" s="397"/>
      <c r="AX191" s="397"/>
      <c r="AY191" s="397"/>
      <c r="AZ191" s="397"/>
      <c r="BA191" s="553"/>
      <c r="BB191" s="397"/>
      <c r="BC191" s="397"/>
      <c r="BD191" s="397"/>
    </row>
    <row r="192" spans="2:56" x14ac:dyDescent="0.35">
      <c r="B192" s="80"/>
      <c r="C192" s="119"/>
      <c r="D192" s="119"/>
      <c r="E192" s="202"/>
      <c r="F192" s="119"/>
      <c r="G192" s="120"/>
      <c r="H192" s="41"/>
      <c r="I192" s="41"/>
      <c r="J192" s="329">
        <v>0</v>
      </c>
      <c r="K192" s="329">
        <v>0</v>
      </c>
      <c r="L192" s="332"/>
      <c r="M192" s="150"/>
      <c r="N192" s="397"/>
      <c r="O192" s="555"/>
      <c r="P192" s="575">
        <f t="shared" si="12"/>
        <v>0</v>
      </c>
      <c r="Q192" s="575">
        <f t="shared" si="13"/>
        <v>0</v>
      </c>
      <c r="R192" s="575">
        <f t="shared" si="14"/>
        <v>0</v>
      </c>
      <c r="S192" s="575">
        <f t="shared" si="14"/>
        <v>0</v>
      </c>
      <c r="T192" s="553"/>
      <c r="U192" s="553"/>
      <c r="V192" s="553"/>
      <c r="W192" s="553"/>
      <c r="X192" s="397"/>
      <c r="Y192" s="397"/>
      <c r="Z192" s="397"/>
      <c r="AA192" s="397"/>
      <c r="AB192" s="397"/>
      <c r="AC192" s="397"/>
      <c r="AD192" s="397"/>
      <c r="AE192" s="397"/>
      <c r="AF192" s="397"/>
      <c r="AG192" s="397"/>
      <c r="AH192" s="397"/>
      <c r="AI192" s="397"/>
      <c r="AJ192" s="397"/>
      <c r="AK192" s="397"/>
      <c r="AL192" s="397"/>
      <c r="AM192" s="397"/>
      <c r="AN192" s="397"/>
      <c r="AO192" s="397"/>
      <c r="AP192" s="397"/>
      <c r="AQ192" s="397"/>
      <c r="AR192" s="397"/>
      <c r="AS192" s="397"/>
      <c r="AT192" s="397"/>
      <c r="AU192" s="397"/>
      <c r="AV192" s="397"/>
      <c r="AW192" s="397"/>
      <c r="AX192" s="397"/>
      <c r="AY192" s="397"/>
      <c r="AZ192" s="397"/>
      <c r="BA192" s="553"/>
      <c r="BB192" s="397"/>
      <c r="BC192" s="397"/>
      <c r="BD192" s="397"/>
    </row>
    <row r="193" spans="2:56" x14ac:dyDescent="0.35">
      <c r="B193" s="80"/>
      <c r="C193" s="119"/>
      <c r="D193" s="119"/>
      <c r="E193" s="202"/>
      <c r="F193" s="119"/>
      <c r="G193" s="120"/>
      <c r="H193" s="41"/>
      <c r="I193" s="41"/>
      <c r="J193" s="329">
        <v>0</v>
      </c>
      <c r="K193" s="329">
        <v>0</v>
      </c>
      <c r="L193" s="332"/>
      <c r="M193" s="150"/>
      <c r="N193" s="397"/>
      <c r="O193" s="555"/>
      <c r="P193" s="575">
        <f t="shared" si="12"/>
        <v>0</v>
      </c>
      <c r="Q193" s="575">
        <f t="shared" si="13"/>
        <v>0</v>
      </c>
      <c r="R193" s="575">
        <f t="shared" si="14"/>
        <v>0</v>
      </c>
      <c r="S193" s="575">
        <f t="shared" si="14"/>
        <v>0</v>
      </c>
      <c r="T193" s="553"/>
      <c r="U193" s="553"/>
      <c r="V193" s="553"/>
      <c r="W193" s="553"/>
      <c r="X193" s="397"/>
      <c r="Y193" s="397"/>
      <c r="Z193" s="397"/>
      <c r="AA193" s="397"/>
      <c r="AB193" s="397"/>
      <c r="AC193" s="397"/>
      <c r="AD193" s="397"/>
      <c r="AE193" s="397"/>
      <c r="AF193" s="397"/>
      <c r="AG193" s="397"/>
      <c r="AH193" s="397"/>
      <c r="AI193" s="397"/>
      <c r="AJ193" s="397"/>
      <c r="AK193" s="397"/>
      <c r="AL193" s="397"/>
      <c r="AM193" s="397"/>
      <c r="AN193" s="397"/>
      <c r="AO193" s="397"/>
      <c r="AP193" s="397"/>
      <c r="AQ193" s="397"/>
      <c r="AR193" s="397"/>
      <c r="AS193" s="397"/>
      <c r="AT193" s="397"/>
      <c r="AU193" s="397"/>
      <c r="AV193" s="397"/>
      <c r="AW193" s="397"/>
      <c r="AX193" s="397"/>
      <c r="AY193" s="397"/>
      <c r="AZ193" s="397"/>
      <c r="BA193" s="553"/>
      <c r="BB193" s="397"/>
      <c r="BC193" s="397"/>
      <c r="BD193" s="397"/>
    </row>
    <row r="194" spans="2:56" x14ac:dyDescent="0.35">
      <c r="B194" s="80"/>
      <c r="C194" s="119"/>
      <c r="D194" s="119"/>
      <c r="E194" s="202"/>
      <c r="F194" s="119"/>
      <c r="G194" s="120"/>
      <c r="H194" s="41"/>
      <c r="I194" s="41"/>
      <c r="J194" s="329">
        <v>0</v>
      </c>
      <c r="K194" s="329">
        <v>0</v>
      </c>
      <c r="L194" s="332"/>
      <c r="M194" s="150"/>
      <c r="N194" s="397"/>
      <c r="O194" s="555"/>
      <c r="P194" s="575">
        <f t="shared" si="12"/>
        <v>0</v>
      </c>
      <c r="Q194" s="575">
        <f t="shared" si="13"/>
        <v>0</v>
      </c>
      <c r="R194" s="575">
        <f t="shared" si="14"/>
        <v>0</v>
      </c>
      <c r="S194" s="575">
        <f t="shared" si="14"/>
        <v>0</v>
      </c>
      <c r="T194" s="553"/>
      <c r="U194" s="553"/>
      <c r="V194" s="553"/>
      <c r="W194" s="553"/>
      <c r="X194" s="397"/>
      <c r="Y194" s="397"/>
      <c r="Z194" s="397"/>
      <c r="AA194" s="397"/>
      <c r="AB194" s="397"/>
      <c r="AC194" s="397"/>
      <c r="AD194" s="397"/>
      <c r="AE194" s="397"/>
      <c r="AF194" s="397"/>
      <c r="AG194" s="397"/>
      <c r="AH194" s="397"/>
      <c r="AI194" s="397"/>
      <c r="AJ194" s="397"/>
      <c r="AK194" s="397"/>
      <c r="AL194" s="397"/>
      <c r="AM194" s="397"/>
      <c r="AN194" s="397"/>
      <c r="AO194" s="397"/>
      <c r="AP194" s="397"/>
      <c r="AQ194" s="397"/>
      <c r="AR194" s="397"/>
      <c r="AS194" s="397"/>
      <c r="AT194" s="397"/>
      <c r="AU194" s="397"/>
      <c r="AV194" s="397"/>
      <c r="AW194" s="397"/>
      <c r="AX194" s="397"/>
      <c r="AY194" s="397"/>
      <c r="AZ194" s="397"/>
      <c r="BA194" s="553"/>
      <c r="BB194" s="397"/>
      <c r="BC194" s="397"/>
      <c r="BD194" s="397"/>
    </row>
    <row r="195" spans="2:56" x14ac:dyDescent="0.35">
      <c r="B195" s="80"/>
      <c r="C195" s="119"/>
      <c r="D195" s="119"/>
      <c r="E195" s="202"/>
      <c r="F195" s="119"/>
      <c r="G195" s="120"/>
      <c r="H195" s="41"/>
      <c r="I195" s="41"/>
      <c r="J195" s="329">
        <v>0</v>
      </c>
      <c r="K195" s="329">
        <v>0</v>
      </c>
      <c r="L195" s="332"/>
      <c r="M195" s="150"/>
      <c r="N195" s="397"/>
      <c r="O195" s="555"/>
      <c r="P195" s="575">
        <f t="shared" si="12"/>
        <v>0</v>
      </c>
      <c r="Q195" s="575">
        <f t="shared" si="13"/>
        <v>0</v>
      </c>
      <c r="R195" s="575">
        <f t="shared" si="14"/>
        <v>0</v>
      </c>
      <c r="S195" s="575">
        <f t="shared" si="14"/>
        <v>0</v>
      </c>
      <c r="T195" s="553"/>
      <c r="U195" s="553"/>
      <c r="V195" s="553"/>
      <c r="W195" s="553"/>
      <c r="X195" s="397"/>
      <c r="Y195" s="397"/>
      <c r="Z195" s="397"/>
      <c r="AA195" s="397"/>
      <c r="AB195" s="397"/>
      <c r="AC195" s="397"/>
      <c r="AD195" s="397"/>
      <c r="AE195" s="397"/>
      <c r="AF195" s="397"/>
      <c r="AG195" s="397"/>
      <c r="AH195" s="397"/>
      <c r="AI195" s="397"/>
      <c r="AJ195" s="397"/>
      <c r="AK195" s="397"/>
      <c r="AL195" s="397"/>
      <c r="AM195" s="397"/>
      <c r="AN195" s="397"/>
      <c r="AO195" s="397"/>
      <c r="AP195" s="397"/>
      <c r="AQ195" s="397"/>
      <c r="AR195" s="397"/>
      <c r="AS195" s="397"/>
      <c r="AT195" s="397"/>
      <c r="AU195" s="397"/>
      <c r="AV195" s="397"/>
      <c r="AW195" s="397"/>
      <c r="AX195" s="397"/>
      <c r="AY195" s="397"/>
      <c r="AZ195" s="397"/>
      <c r="BA195" s="553"/>
      <c r="BB195" s="397"/>
      <c r="BC195" s="397"/>
      <c r="BD195" s="397"/>
    </row>
    <row r="196" spans="2:56" x14ac:dyDescent="0.35">
      <c r="B196" s="80"/>
      <c r="C196" s="119"/>
      <c r="D196" s="119"/>
      <c r="E196" s="202"/>
      <c r="F196" s="119"/>
      <c r="G196" s="120"/>
      <c r="H196" s="41"/>
      <c r="I196" s="41"/>
      <c r="J196" s="329">
        <v>0</v>
      </c>
      <c r="K196" s="329">
        <v>0</v>
      </c>
      <c r="L196" s="332"/>
      <c r="M196" s="150"/>
      <c r="N196" s="397"/>
      <c r="O196" s="555"/>
      <c r="P196" s="575">
        <f t="shared" si="12"/>
        <v>0</v>
      </c>
      <c r="Q196" s="575">
        <f t="shared" si="13"/>
        <v>0</v>
      </c>
      <c r="R196" s="575">
        <f t="shared" si="14"/>
        <v>0</v>
      </c>
      <c r="S196" s="575">
        <f t="shared" si="14"/>
        <v>0</v>
      </c>
      <c r="T196" s="553"/>
      <c r="U196" s="553"/>
      <c r="V196" s="553"/>
      <c r="W196" s="553"/>
      <c r="X196" s="397"/>
      <c r="Y196" s="397"/>
      <c r="Z196" s="397"/>
      <c r="AA196" s="397"/>
      <c r="AB196" s="397"/>
      <c r="AC196" s="397"/>
      <c r="AD196" s="397"/>
      <c r="AE196" s="397"/>
      <c r="AF196" s="397"/>
      <c r="AG196" s="397"/>
      <c r="AH196" s="397"/>
      <c r="AI196" s="397"/>
      <c r="AJ196" s="397"/>
      <c r="AK196" s="397"/>
      <c r="AL196" s="397"/>
      <c r="AM196" s="397"/>
      <c r="AN196" s="397"/>
      <c r="AO196" s="397"/>
      <c r="AP196" s="397"/>
      <c r="AQ196" s="397"/>
      <c r="AR196" s="397"/>
      <c r="AS196" s="397"/>
      <c r="AT196" s="397"/>
      <c r="AU196" s="397"/>
      <c r="AV196" s="397"/>
      <c r="AW196" s="397"/>
      <c r="AX196" s="397"/>
      <c r="AY196" s="397"/>
      <c r="AZ196" s="397"/>
      <c r="BA196" s="553"/>
      <c r="BB196" s="397"/>
      <c r="BC196" s="397"/>
      <c r="BD196" s="397"/>
    </row>
    <row r="197" spans="2:56" x14ac:dyDescent="0.35">
      <c r="B197" s="80"/>
      <c r="C197" s="119"/>
      <c r="D197" s="119"/>
      <c r="E197" s="202"/>
      <c r="F197" s="119"/>
      <c r="G197" s="120"/>
      <c r="H197" s="41"/>
      <c r="I197" s="41"/>
      <c r="J197" s="329">
        <v>0</v>
      </c>
      <c r="K197" s="329">
        <v>0</v>
      </c>
      <c r="L197" s="332"/>
      <c r="M197" s="150"/>
      <c r="N197" s="397"/>
      <c r="O197" s="555"/>
      <c r="P197" s="575">
        <f t="shared" si="12"/>
        <v>0</v>
      </c>
      <c r="Q197" s="575">
        <f t="shared" si="13"/>
        <v>0</v>
      </c>
      <c r="R197" s="575">
        <f t="shared" si="14"/>
        <v>0</v>
      </c>
      <c r="S197" s="575">
        <f t="shared" si="14"/>
        <v>0</v>
      </c>
      <c r="T197" s="553"/>
      <c r="U197" s="553"/>
      <c r="V197" s="553"/>
      <c r="W197" s="553"/>
      <c r="X197" s="397"/>
      <c r="Y197" s="397"/>
      <c r="Z197" s="397"/>
      <c r="AA197" s="397"/>
      <c r="AB197" s="397"/>
      <c r="AC197" s="397"/>
      <c r="AD197" s="397"/>
      <c r="AE197" s="397"/>
      <c r="AF197" s="397"/>
      <c r="AG197" s="397"/>
      <c r="AH197" s="397"/>
      <c r="AI197" s="397"/>
      <c r="AJ197" s="397"/>
      <c r="AK197" s="397"/>
      <c r="AL197" s="397"/>
      <c r="AM197" s="397"/>
      <c r="AN197" s="397"/>
      <c r="AO197" s="397"/>
      <c r="AP197" s="397"/>
      <c r="AQ197" s="397"/>
      <c r="AR197" s="397"/>
      <c r="AS197" s="397"/>
      <c r="AT197" s="397"/>
      <c r="AU197" s="397"/>
      <c r="AV197" s="397"/>
      <c r="AW197" s="397"/>
      <c r="AX197" s="397"/>
      <c r="AY197" s="397"/>
      <c r="AZ197" s="397"/>
      <c r="BA197" s="553"/>
      <c r="BB197" s="397"/>
      <c r="BC197" s="397"/>
      <c r="BD197" s="397"/>
    </row>
    <row r="198" spans="2:56" x14ac:dyDescent="0.35">
      <c r="B198" s="80"/>
      <c r="C198" s="119"/>
      <c r="D198" s="119"/>
      <c r="E198" s="202"/>
      <c r="F198" s="119"/>
      <c r="G198" s="120"/>
      <c r="H198" s="41"/>
      <c r="I198" s="41"/>
      <c r="J198" s="329">
        <v>0</v>
      </c>
      <c r="K198" s="329">
        <v>0</v>
      </c>
      <c r="L198" s="332"/>
      <c r="M198" s="150"/>
      <c r="N198" s="397"/>
      <c r="O198" s="555"/>
      <c r="P198" s="575">
        <f t="shared" si="12"/>
        <v>0</v>
      </c>
      <c r="Q198" s="575">
        <f t="shared" si="13"/>
        <v>0</v>
      </c>
      <c r="R198" s="575">
        <f t="shared" si="14"/>
        <v>0</v>
      </c>
      <c r="S198" s="575">
        <f t="shared" si="14"/>
        <v>0</v>
      </c>
      <c r="T198" s="553"/>
      <c r="U198" s="553"/>
      <c r="V198" s="553"/>
      <c r="W198" s="553"/>
      <c r="X198" s="397"/>
      <c r="Y198" s="397"/>
      <c r="Z198" s="397"/>
      <c r="AA198" s="397"/>
      <c r="AB198" s="397"/>
      <c r="AC198" s="397"/>
      <c r="AD198" s="397"/>
      <c r="AE198" s="397"/>
      <c r="AF198" s="397"/>
      <c r="AG198" s="397"/>
      <c r="AH198" s="397"/>
      <c r="AI198" s="397"/>
      <c r="AJ198" s="397"/>
      <c r="AK198" s="397"/>
      <c r="AL198" s="397"/>
      <c r="AM198" s="397"/>
      <c r="AN198" s="397"/>
      <c r="AO198" s="397"/>
      <c r="AP198" s="397"/>
      <c r="AQ198" s="397"/>
      <c r="AR198" s="397"/>
      <c r="AS198" s="397"/>
      <c r="AT198" s="397"/>
      <c r="AU198" s="397"/>
      <c r="AV198" s="397"/>
      <c r="AW198" s="397"/>
      <c r="AX198" s="397"/>
      <c r="AY198" s="397"/>
      <c r="AZ198" s="397"/>
      <c r="BA198" s="553"/>
      <c r="BB198" s="397"/>
      <c r="BC198" s="397"/>
      <c r="BD198" s="397"/>
    </row>
    <row r="199" spans="2:56" x14ac:dyDescent="0.35">
      <c r="B199" s="80"/>
      <c r="C199" s="119"/>
      <c r="D199" s="119"/>
      <c r="E199" s="202"/>
      <c r="F199" s="119"/>
      <c r="G199" s="120"/>
      <c r="H199" s="41"/>
      <c r="I199" s="41"/>
      <c r="J199" s="329">
        <v>0</v>
      </c>
      <c r="K199" s="329">
        <v>0</v>
      </c>
      <c r="L199" s="332"/>
      <c r="M199" s="150"/>
      <c r="N199" s="397"/>
      <c r="O199" s="555"/>
      <c r="P199" s="575">
        <f t="shared" si="12"/>
        <v>0</v>
      </c>
      <c r="Q199" s="575">
        <f t="shared" si="13"/>
        <v>0</v>
      </c>
      <c r="R199" s="575">
        <f t="shared" si="14"/>
        <v>0</v>
      </c>
      <c r="S199" s="575">
        <f t="shared" si="14"/>
        <v>0</v>
      </c>
      <c r="T199" s="553"/>
      <c r="U199" s="553"/>
      <c r="V199" s="553"/>
      <c r="W199" s="553"/>
      <c r="X199" s="397"/>
      <c r="Y199" s="397"/>
      <c r="Z199" s="397"/>
      <c r="AA199" s="397"/>
      <c r="AB199" s="397"/>
      <c r="AC199" s="397"/>
      <c r="AD199" s="397"/>
      <c r="AE199" s="397"/>
      <c r="AF199" s="397"/>
      <c r="AG199" s="397"/>
      <c r="AH199" s="397"/>
      <c r="AI199" s="397"/>
      <c r="AJ199" s="397"/>
      <c r="AK199" s="397"/>
      <c r="AL199" s="397"/>
      <c r="AM199" s="397"/>
      <c r="AN199" s="397"/>
      <c r="AO199" s="397"/>
      <c r="AP199" s="397"/>
      <c r="AQ199" s="397"/>
      <c r="AR199" s="397"/>
      <c r="AS199" s="397"/>
      <c r="AT199" s="397"/>
      <c r="AU199" s="397"/>
      <c r="AV199" s="397"/>
      <c r="AW199" s="397"/>
      <c r="AX199" s="397"/>
      <c r="AY199" s="397"/>
      <c r="AZ199" s="397"/>
      <c r="BA199" s="553"/>
      <c r="BB199" s="397"/>
      <c r="BC199" s="397"/>
      <c r="BD199" s="397"/>
    </row>
    <row r="200" spans="2:56" x14ac:dyDescent="0.35">
      <c r="B200" s="80"/>
      <c r="C200" s="119"/>
      <c r="D200" s="119"/>
      <c r="E200" s="202"/>
      <c r="F200" s="119"/>
      <c r="G200" s="120"/>
      <c r="H200" s="41"/>
      <c r="I200" s="41"/>
      <c r="J200" s="329">
        <v>0</v>
      </c>
      <c r="K200" s="329">
        <v>0</v>
      </c>
      <c r="L200" s="332"/>
      <c r="M200" s="150"/>
      <c r="N200" s="397"/>
      <c r="O200" s="555"/>
      <c r="P200" s="575">
        <f t="shared" si="12"/>
        <v>0</v>
      </c>
      <c r="Q200" s="575">
        <f t="shared" si="13"/>
        <v>0</v>
      </c>
      <c r="R200" s="575">
        <f t="shared" si="14"/>
        <v>0</v>
      </c>
      <c r="S200" s="575">
        <f t="shared" si="14"/>
        <v>0</v>
      </c>
      <c r="T200" s="553"/>
      <c r="U200" s="553"/>
      <c r="V200" s="553"/>
      <c r="W200" s="553"/>
      <c r="X200" s="397"/>
      <c r="Y200" s="397"/>
      <c r="Z200" s="397"/>
      <c r="AA200" s="397"/>
      <c r="AB200" s="397"/>
      <c r="AC200" s="397"/>
      <c r="AD200" s="397"/>
      <c r="AE200" s="397"/>
      <c r="AF200" s="397"/>
      <c r="AG200" s="397"/>
      <c r="AH200" s="397"/>
      <c r="AI200" s="397"/>
      <c r="AJ200" s="397"/>
      <c r="AK200" s="397"/>
      <c r="AL200" s="397"/>
      <c r="AM200" s="397"/>
      <c r="AN200" s="397"/>
      <c r="AO200" s="397"/>
      <c r="AP200" s="397"/>
      <c r="AQ200" s="397"/>
      <c r="AR200" s="397"/>
      <c r="AS200" s="397"/>
      <c r="AT200" s="397"/>
      <c r="AU200" s="397"/>
      <c r="AV200" s="397"/>
      <c r="AW200" s="397"/>
      <c r="AX200" s="397"/>
      <c r="AY200" s="397"/>
      <c r="AZ200" s="397"/>
      <c r="BA200" s="553"/>
      <c r="BB200" s="397"/>
      <c r="BC200" s="397"/>
      <c r="BD200" s="397"/>
    </row>
    <row r="201" spans="2:56" x14ac:dyDescent="0.35">
      <c r="B201" s="80"/>
      <c r="C201" s="119"/>
      <c r="D201" s="119"/>
      <c r="E201" s="202"/>
      <c r="F201" s="119"/>
      <c r="G201" s="120"/>
      <c r="H201" s="41"/>
      <c r="I201" s="41"/>
      <c r="J201" s="329">
        <v>0</v>
      </c>
      <c r="K201" s="329">
        <v>0</v>
      </c>
      <c r="L201" s="332"/>
      <c r="M201" s="150"/>
      <c r="N201" s="397"/>
      <c r="O201" s="555"/>
      <c r="P201" s="575">
        <f t="shared" si="12"/>
        <v>0</v>
      </c>
      <c r="Q201" s="575">
        <f t="shared" si="13"/>
        <v>0</v>
      </c>
      <c r="R201" s="575">
        <f t="shared" si="14"/>
        <v>0</v>
      </c>
      <c r="S201" s="575">
        <f t="shared" si="14"/>
        <v>0</v>
      </c>
      <c r="T201" s="553"/>
      <c r="U201" s="553"/>
      <c r="V201" s="553"/>
      <c r="W201" s="553"/>
      <c r="X201" s="397"/>
      <c r="Y201" s="397"/>
      <c r="Z201" s="397"/>
      <c r="AA201" s="397"/>
      <c r="AB201" s="397"/>
      <c r="AC201" s="397"/>
      <c r="AD201" s="397"/>
      <c r="AE201" s="397"/>
      <c r="AF201" s="397"/>
      <c r="AG201" s="397"/>
      <c r="AH201" s="397"/>
      <c r="AI201" s="397"/>
      <c r="AJ201" s="397"/>
      <c r="AK201" s="397"/>
      <c r="AL201" s="397"/>
      <c r="AM201" s="397"/>
      <c r="AN201" s="397"/>
      <c r="AO201" s="397"/>
      <c r="AP201" s="397"/>
      <c r="AQ201" s="397"/>
      <c r="AR201" s="397"/>
      <c r="AS201" s="397"/>
      <c r="AT201" s="397"/>
      <c r="AU201" s="397"/>
      <c r="AV201" s="397"/>
      <c r="AW201" s="397"/>
      <c r="AX201" s="397"/>
      <c r="AY201" s="397"/>
      <c r="AZ201" s="397"/>
      <c r="BA201" s="553"/>
      <c r="BB201" s="397"/>
      <c r="BC201" s="397"/>
      <c r="BD201" s="397"/>
    </row>
    <row r="202" spans="2:56" x14ac:dyDescent="0.35">
      <c r="B202" s="80"/>
      <c r="C202" s="119"/>
      <c r="D202" s="119"/>
      <c r="E202" s="202"/>
      <c r="F202" s="119"/>
      <c r="G202" s="120"/>
      <c r="H202" s="41"/>
      <c r="I202" s="41"/>
      <c r="J202" s="329">
        <v>0</v>
      </c>
      <c r="K202" s="329">
        <v>0</v>
      </c>
      <c r="L202" s="332"/>
      <c r="M202" s="150"/>
      <c r="N202" s="397"/>
      <c r="O202" s="555"/>
      <c r="P202" s="575">
        <f t="shared" si="12"/>
        <v>0</v>
      </c>
      <c r="Q202" s="575">
        <f t="shared" si="13"/>
        <v>0</v>
      </c>
      <c r="R202" s="575">
        <f t="shared" si="14"/>
        <v>0</v>
      </c>
      <c r="S202" s="575">
        <f t="shared" si="14"/>
        <v>0</v>
      </c>
      <c r="T202" s="553"/>
      <c r="U202" s="553"/>
      <c r="V202" s="553"/>
      <c r="W202" s="553"/>
      <c r="X202" s="397"/>
      <c r="Y202" s="397"/>
      <c r="Z202" s="397"/>
      <c r="AA202" s="397"/>
      <c r="AB202" s="397"/>
      <c r="AC202" s="397"/>
      <c r="AD202" s="397"/>
      <c r="AE202" s="397"/>
      <c r="AF202" s="397"/>
      <c r="AG202" s="397"/>
      <c r="AH202" s="397"/>
      <c r="AI202" s="397"/>
      <c r="AJ202" s="397"/>
      <c r="AK202" s="397"/>
      <c r="AL202" s="397"/>
      <c r="AM202" s="397"/>
      <c r="AN202" s="397"/>
      <c r="AO202" s="397"/>
      <c r="AP202" s="397"/>
      <c r="AQ202" s="397"/>
      <c r="AR202" s="397"/>
      <c r="AS202" s="397"/>
      <c r="AT202" s="397"/>
      <c r="AU202" s="397"/>
      <c r="AV202" s="397"/>
      <c r="AW202" s="397"/>
      <c r="AX202" s="397"/>
      <c r="AY202" s="397"/>
      <c r="AZ202" s="397"/>
      <c r="BA202" s="553"/>
      <c r="BB202" s="397"/>
      <c r="BC202" s="397"/>
      <c r="BD202" s="397"/>
    </row>
    <row r="203" spans="2:56" x14ac:dyDescent="0.35">
      <c r="B203" s="80"/>
      <c r="C203" s="119"/>
      <c r="D203" s="119"/>
      <c r="E203" s="202"/>
      <c r="F203" s="119"/>
      <c r="G203" s="120"/>
      <c r="H203" s="41"/>
      <c r="I203" s="41"/>
      <c r="J203" s="329">
        <v>0</v>
      </c>
      <c r="K203" s="329">
        <v>0</v>
      </c>
      <c r="L203" s="332"/>
      <c r="M203" s="150"/>
      <c r="N203" s="397"/>
      <c r="O203" s="555"/>
      <c r="P203" s="575">
        <f t="shared" si="12"/>
        <v>0</v>
      </c>
      <c r="Q203" s="575">
        <f t="shared" si="13"/>
        <v>0</v>
      </c>
      <c r="R203" s="575">
        <f t="shared" si="14"/>
        <v>0</v>
      </c>
      <c r="S203" s="575">
        <f t="shared" si="14"/>
        <v>0</v>
      </c>
      <c r="T203" s="553"/>
      <c r="U203" s="553"/>
      <c r="V203" s="553"/>
      <c r="W203" s="553"/>
      <c r="X203" s="397"/>
      <c r="Y203" s="397"/>
      <c r="Z203" s="397"/>
      <c r="AA203" s="397"/>
      <c r="AB203" s="397"/>
      <c r="AC203" s="397"/>
      <c r="AD203" s="397"/>
      <c r="AE203" s="397"/>
      <c r="AF203" s="397"/>
      <c r="AG203" s="397"/>
      <c r="AH203" s="397"/>
      <c r="AI203" s="397"/>
      <c r="AJ203" s="397"/>
      <c r="AK203" s="397"/>
      <c r="AL203" s="397"/>
      <c r="AM203" s="397"/>
      <c r="AN203" s="397"/>
      <c r="AO203" s="397"/>
      <c r="AP203" s="397"/>
      <c r="AQ203" s="397"/>
      <c r="AR203" s="397"/>
      <c r="AS203" s="397"/>
      <c r="AT203" s="397"/>
      <c r="AU203" s="397"/>
      <c r="AV203" s="397"/>
      <c r="AW203" s="397"/>
      <c r="AX203" s="397"/>
      <c r="AY203" s="397"/>
      <c r="AZ203" s="397"/>
      <c r="BA203" s="553"/>
      <c r="BB203" s="397"/>
      <c r="BC203" s="397"/>
      <c r="BD203" s="397"/>
    </row>
    <row r="204" spans="2:56" x14ac:dyDescent="0.35">
      <c r="B204" s="80"/>
      <c r="C204" s="119"/>
      <c r="D204" s="119"/>
      <c r="E204" s="202"/>
      <c r="F204" s="119"/>
      <c r="G204" s="120"/>
      <c r="H204" s="41"/>
      <c r="I204" s="41"/>
      <c r="J204" s="329">
        <v>0</v>
      </c>
      <c r="K204" s="329">
        <v>0</v>
      </c>
      <c r="L204" s="332"/>
      <c r="M204" s="150"/>
      <c r="N204" s="397"/>
      <c r="O204" s="555"/>
      <c r="P204" s="575">
        <f t="shared" si="12"/>
        <v>0</v>
      </c>
      <c r="Q204" s="575">
        <f t="shared" si="13"/>
        <v>0</v>
      </c>
      <c r="R204" s="575">
        <f t="shared" si="14"/>
        <v>0</v>
      </c>
      <c r="S204" s="575">
        <f t="shared" si="14"/>
        <v>0</v>
      </c>
      <c r="T204" s="553"/>
      <c r="U204" s="553"/>
      <c r="V204" s="553"/>
      <c r="W204" s="553"/>
      <c r="X204" s="397"/>
      <c r="Y204" s="397"/>
      <c r="Z204" s="397"/>
      <c r="AA204" s="397"/>
      <c r="AB204" s="397"/>
      <c r="AC204" s="397"/>
      <c r="AD204" s="397"/>
      <c r="AE204" s="397"/>
      <c r="AF204" s="397"/>
      <c r="AG204" s="397"/>
      <c r="AH204" s="397"/>
      <c r="AI204" s="397"/>
      <c r="AJ204" s="397"/>
      <c r="AK204" s="397"/>
      <c r="AL204" s="397"/>
      <c r="AM204" s="397"/>
      <c r="AN204" s="397"/>
      <c r="AO204" s="397"/>
      <c r="AP204" s="397"/>
      <c r="AQ204" s="397"/>
      <c r="AR204" s="397"/>
      <c r="AS204" s="397"/>
      <c r="AT204" s="397"/>
      <c r="AU204" s="397"/>
      <c r="AV204" s="397"/>
      <c r="AW204" s="397"/>
      <c r="AX204" s="397"/>
      <c r="AY204" s="397"/>
      <c r="AZ204" s="397"/>
      <c r="BA204" s="553"/>
      <c r="BB204" s="397"/>
      <c r="BC204" s="397"/>
      <c r="BD204" s="397"/>
    </row>
    <row r="205" spans="2:56" x14ac:dyDescent="0.35">
      <c r="B205" s="80"/>
      <c r="C205" s="119"/>
      <c r="D205" s="119"/>
      <c r="E205" s="202"/>
      <c r="F205" s="119"/>
      <c r="G205" s="120"/>
      <c r="H205" s="41"/>
      <c r="I205" s="41"/>
      <c r="J205" s="329">
        <v>0</v>
      </c>
      <c r="K205" s="329">
        <v>0</v>
      </c>
      <c r="L205" s="332"/>
      <c r="M205" s="150"/>
      <c r="N205" s="397"/>
      <c r="O205" s="555"/>
      <c r="P205" s="575">
        <f t="shared" si="12"/>
        <v>0</v>
      </c>
      <c r="Q205" s="575">
        <f t="shared" si="13"/>
        <v>0</v>
      </c>
      <c r="R205" s="575">
        <f t="shared" si="14"/>
        <v>0</v>
      </c>
      <c r="S205" s="575">
        <f t="shared" si="14"/>
        <v>0</v>
      </c>
      <c r="T205" s="553"/>
      <c r="U205" s="553"/>
      <c r="V205" s="553"/>
      <c r="W205" s="553"/>
      <c r="X205" s="397"/>
      <c r="Y205" s="397"/>
      <c r="Z205" s="397"/>
      <c r="AA205" s="397"/>
      <c r="AB205" s="397"/>
      <c r="AC205" s="397"/>
      <c r="AD205" s="397"/>
      <c r="AE205" s="397"/>
      <c r="AF205" s="397"/>
      <c r="AG205" s="397"/>
      <c r="AH205" s="397"/>
      <c r="AI205" s="397"/>
      <c r="AJ205" s="397"/>
      <c r="AK205" s="397"/>
      <c r="AL205" s="397"/>
      <c r="AM205" s="397"/>
      <c r="AN205" s="397"/>
      <c r="AO205" s="397"/>
      <c r="AP205" s="397"/>
      <c r="AQ205" s="397"/>
      <c r="AR205" s="397"/>
      <c r="AS205" s="397"/>
      <c r="AT205" s="397"/>
      <c r="AU205" s="397"/>
      <c r="AV205" s="397"/>
      <c r="AW205" s="397"/>
      <c r="AX205" s="397"/>
      <c r="AY205" s="397"/>
      <c r="AZ205" s="397"/>
      <c r="BA205" s="553"/>
      <c r="BB205" s="397"/>
      <c r="BC205" s="397"/>
      <c r="BD205" s="397"/>
    </row>
    <row r="206" spans="2:56" x14ac:dyDescent="0.35">
      <c r="B206" s="80"/>
      <c r="C206" s="119"/>
      <c r="D206" s="119"/>
      <c r="E206" s="202"/>
      <c r="F206" s="119"/>
      <c r="G206" s="120"/>
      <c r="H206" s="41"/>
      <c r="I206" s="41"/>
      <c r="J206" s="329">
        <v>0</v>
      </c>
      <c r="K206" s="329">
        <v>0</v>
      </c>
      <c r="L206" s="332"/>
      <c r="M206" s="150"/>
      <c r="N206" s="397"/>
      <c r="O206" s="555"/>
      <c r="P206" s="575">
        <f t="shared" si="12"/>
        <v>0</v>
      </c>
      <c r="Q206" s="575">
        <f t="shared" si="13"/>
        <v>0</v>
      </c>
      <c r="R206" s="575">
        <f t="shared" si="14"/>
        <v>0</v>
      </c>
      <c r="S206" s="575">
        <f t="shared" si="14"/>
        <v>0</v>
      </c>
      <c r="T206" s="553"/>
      <c r="U206" s="553"/>
      <c r="V206" s="553"/>
      <c r="W206" s="553"/>
      <c r="X206" s="397"/>
      <c r="Y206" s="397"/>
      <c r="Z206" s="397"/>
      <c r="AA206" s="397"/>
      <c r="AB206" s="397"/>
      <c r="AC206" s="397"/>
      <c r="AD206" s="397"/>
      <c r="AE206" s="397"/>
      <c r="AF206" s="397"/>
      <c r="AG206" s="397"/>
      <c r="AH206" s="397"/>
      <c r="AI206" s="397"/>
      <c r="AJ206" s="397"/>
      <c r="AK206" s="397"/>
      <c r="AL206" s="397"/>
      <c r="AM206" s="397"/>
      <c r="AN206" s="397"/>
      <c r="AO206" s="397"/>
      <c r="AP206" s="397"/>
      <c r="AQ206" s="397"/>
      <c r="AR206" s="397"/>
      <c r="AS206" s="397"/>
      <c r="AT206" s="397"/>
      <c r="AU206" s="397"/>
      <c r="AV206" s="397"/>
      <c r="AW206" s="397"/>
      <c r="AX206" s="397"/>
      <c r="AY206" s="397"/>
      <c r="AZ206" s="397"/>
      <c r="BA206" s="553"/>
      <c r="BB206" s="397"/>
      <c r="BC206" s="397"/>
      <c r="BD206" s="397"/>
    </row>
    <row r="207" spans="2:56" x14ac:dyDescent="0.35">
      <c r="B207" s="80"/>
      <c r="C207" s="119"/>
      <c r="D207" s="119"/>
      <c r="E207" s="202"/>
      <c r="F207" s="119"/>
      <c r="G207" s="120"/>
      <c r="H207" s="41"/>
      <c r="I207" s="41"/>
      <c r="J207" s="329">
        <v>0</v>
      </c>
      <c r="K207" s="329">
        <v>0</v>
      </c>
      <c r="L207" s="332"/>
      <c r="M207" s="150"/>
      <c r="N207" s="397"/>
      <c r="O207" s="555"/>
      <c r="P207" s="575">
        <f t="shared" si="12"/>
        <v>0</v>
      </c>
      <c r="Q207" s="575">
        <f t="shared" si="13"/>
        <v>0</v>
      </c>
      <c r="R207" s="575">
        <f t="shared" si="14"/>
        <v>0</v>
      </c>
      <c r="S207" s="575">
        <f t="shared" si="14"/>
        <v>0</v>
      </c>
      <c r="T207" s="553"/>
      <c r="U207" s="553"/>
      <c r="V207" s="553"/>
      <c r="W207" s="553"/>
      <c r="X207" s="397"/>
      <c r="Y207" s="397"/>
      <c r="Z207" s="397"/>
      <c r="AA207" s="397"/>
      <c r="AB207" s="397"/>
      <c r="AC207" s="397"/>
      <c r="AD207" s="397"/>
      <c r="AE207" s="397"/>
      <c r="AF207" s="397"/>
      <c r="AG207" s="397"/>
      <c r="AH207" s="397"/>
      <c r="AI207" s="397"/>
      <c r="AJ207" s="397"/>
      <c r="AK207" s="397"/>
      <c r="AL207" s="397"/>
      <c r="AM207" s="397"/>
      <c r="AN207" s="397"/>
      <c r="AO207" s="397"/>
      <c r="AP207" s="397"/>
      <c r="AQ207" s="397"/>
      <c r="AR207" s="397"/>
      <c r="AS207" s="397"/>
      <c r="AT207" s="397"/>
      <c r="AU207" s="397"/>
      <c r="AV207" s="397"/>
      <c r="AW207" s="397"/>
      <c r="AX207" s="397"/>
      <c r="AY207" s="397"/>
      <c r="AZ207" s="397"/>
      <c r="BA207" s="553"/>
      <c r="BB207" s="397"/>
      <c r="BC207" s="397"/>
      <c r="BD207" s="397"/>
    </row>
    <row r="208" spans="2:56" x14ac:dyDescent="0.35">
      <c r="B208" s="80"/>
      <c r="C208" s="119"/>
      <c r="D208" s="119"/>
      <c r="E208" s="202"/>
      <c r="F208" s="119"/>
      <c r="G208" s="120"/>
      <c r="H208" s="41"/>
      <c r="I208" s="41"/>
      <c r="J208" s="329">
        <v>0</v>
      </c>
      <c r="K208" s="329">
        <v>0</v>
      </c>
      <c r="L208" s="332"/>
      <c r="M208" s="150"/>
      <c r="N208" s="397"/>
      <c r="O208" s="555"/>
      <c r="P208" s="575">
        <f t="shared" si="12"/>
        <v>0</v>
      </c>
      <c r="Q208" s="575">
        <f t="shared" si="13"/>
        <v>0</v>
      </c>
      <c r="R208" s="575">
        <f t="shared" si="14"/>
        <v>0</v>
      </c>
      <c r="S208" s="575">
        <f t="shared" si="14"/>
        <v>0</v>
      </c>
      <c r="T208" s="553"/>
      <c r="U208" s="553"/>
      <c r="V208" s="553"/>
      <c r="W208" s="553"/>
      <c r="X208" s="397"/>
      <c r="Y208" s="397"/>
      <c r="Z208" s="397"/>
      <c r="AA208" s="397"/>
      <c r="AB208" s="397"/>
      <c r="AC208" s="397"/>
      <c r="AD208" s="397"/>
      <c r="AE208" s="397"/>
      <c r="AF208" s="397"/>
      <c r="AG208" s="397"/>
      <c r="AH208" s="397"/>
      <c r="AI208" s="397"/>
      <c r="AJ208" s="397"/>
      <c r="AK208" s="397"/>
      <c r="AL208" s="397"/>
      <c r="AM208" s="397"/>
      <c r="AN208" s="397"/>
      <c r="AO208" s="397"/>
      <c r="AP208" s="397"/>
      <c r="AQ208" s="397"/>
      <c r="AR208" s="397"/>
      <c r="AS208" s="397"/>
      <c r="AT208" s="397"/>
      <c r="AU208" s="397"/>
      <c r="AV208" s="397"/>
      <c r="AW208" s="397"/>
      <c r="AX208" s="397"/>
      <c r="AY208" s="397"/>
      <c r="AZ208" s="397"/>
      <c r="BA208" s="553"/>
      <c r="BB208" s="397"/>
      <c r="BC208" s="397"/>
      <c r="BD208" s="397"/>
    </row>
    <row r="209" spans="2:56" x14ac:dyDescent="0.35">
      <c r="B209" s="80"/>
      <c r="C209" s="119"/>
      <c r="D209" s="119"/>
      <c r="E209" s="202"/>
      <c r="F209" s="119"/>
      <c r="G209" s="120"/>
      <c r="H209" s="41"/>
      <c r="I209" s="41"/>
      <c r="J209" s="329">
        <v>0</v>
      </c>
      <c r="K209" s="329">
        <v>0</v>
      </c>
      <c r="L209" s="332"/>
      <c r="M209" s="150"/>
      <c r="N209" s="397"/>
      <c r="O209" s="555"/>
      <c r="P209" s="575">
        <f t="shared" si="12"/>
        <v>0</v>
      </c>
      <c r="Q209" s="575">
        <f t="shared" si="13"/>
        <v>0</v>
      </c>
      <c r="R209" s="575">
        <f t="shared" si="14"/>
        <v>0</v>
      </c>
      <c r="S209" s="575">
        <f t="shared" si="14"/>
        <v>0</v>
      </c>
      <c r="T209" s="553"/>
      <c r="U209" s="553"/>
      <c r="V209" s="553"/>
      <c r="W209" s="553"/>
      <c r="X209" s="397"/>
      <c r="Y209" s="397"/>
      <c r="Z209" s="397"/>
      <c r="AA209" s="397"/>
      <c r="AB209" s="397"/>
      <c r="AC209" s="397"/>
      <c r="AD209" s="397"/>
      <c r="AE209" s="397"/>
      <c r="AF209" s="397"/>
      <c r="AG209" s="397"/>
      <c r="AH209" s="397"/>
      <c r="AI209" s="397"/>
      <c r="AJ209" s="397"/>
      <c r="AK209" s="397"/>
      <c r="AL209" s="397"/>
      <c r="AM209" s="397"/>
      <c r="AN209" s="397"/>
      <c r="AO209" s="397"/>
      <c r="AP209" s="397"/>
      <c r="AQ209" s="397"/>
      <c r="AR209" s="397"/>
      <c r="AS209" s="397"/>
      <c r="AT209" s="397"/>
      <c r="AU209" s="397"/>
      <c r="AV209" s="397"/>
      <c r="AW209" s="397"/>
      <c r="AX209" s="397"/>
      <c r="AY209" s="397"/>
      <c r="AZ209" s="397"/>
      <c r="BA209" s="553"/>
      <c r="BB209" s="397"/>
      <c r="BC209" s="397"/>
      <c r="BD209" s="397"/>
    </row>
    <row r="210" spans="2:56" x14ac:dyDescent="0.35">
      <c r="B210" s="80"/>
      <c r="C210" s="119"/>
      <c r="D210" s="119"/>
      <c r="E210" s="202"/>
      <c r="F210" s="119"/>
      <c r="G210" s="120"/>
      <c r="H210" s="41"/>
      <c r="I210" s="41"/>
      <c r="J210" s="329">
        <v>0</v>
      </c>
      <c r="K210" s="329">
        <v>0</v>
      </c>
      <c r="L210" s="332"/>
      <c r="M210" s="150"/>
      <c r="N210" s="397"/>
      <c r="O210" s="555"/>
      <c r="P210" s="575">
        <f t="shared" si="12"/>
        <v>0</v>
      </c>
      <c r="Q210" s="575">
        <f t="shared" si="13"/>
        <v>0</v>
      </c>
      <c r="R210" s="575">
        <f t="shared" si="14"/>
        <v>0</v>
      </c>
      <c r="S210" s="575">
        <f t="shared" si="14"/>
        <v>0</v>
      </c>
      <c r="T210" s="553"/>
      <c r="U210" s="553"/>
      <c r="V210" s="553"/>
      <c r="W210" s="553"/>
      <c r="X210" s="397"/>
      <c r="Y210" s="397"/>
      <c r="Z210" s="397"/>
      <c r="AA210" s="397"/>
      <c r="AB210" s="397"/>
      <c r="AC210" s="397"/>
      <c r="AD210" s="397"/>
      <c r="AE210" s="397"/>
      <c r="AF210" s="397"/>
      <c r="AG210" s="397"/>
      <c r="AH210" s="397"/>
      <c r="AI210" s="397"/>
      <c r="AJ210" s="397"/>
      <c r="AK210" s="397"/>
      <c r="AL210" s="397"/>
      <c r="AM210" s="397"/>
      <c r="AN210" s="397"/>
      <c r="AO210" s="397"/>
      <c r="AP210" s="397"/>
      <c r="AQ210" s="397"/>
      <c r="AR210" s="397"/>
      <c r="AS210" s="397"/>
      <c r="AT210" s="397"/>
      <c r="AU210" s="397"/>
      <c r="AV210" s="397"/>
      <c r="AW210" s="397"/>
      <c r="AX210" s="397"/>
      <c r="AY210" s="397"/>
      <c r="AZ210" s="397"/>
      <c r="BA210" s="553"/>
      <c r="BB210" s="397"/>
      <c r="BC210" s="397"/>
      <c r="BD210" s="397"/>
    </row>
    <row r="211" spans="2:56" x14ac:dyDescent="0.35">
      <c r="B211" s="80"/>
      <c r="C211" s="119"/>
      <c r="D211" s="119"/>
      <c r="E211" s="202"/>
      <c r="F211" s="119"/>
      <c r="G211" s="120"/>
      <c r="H211" s="41"/>
      <c r="I211" s="41"/>
      <c r="J211" s="329">
        <v>0</v>
      </c>
      <c r="K211" s="329">
        <v>0</v>
      </c>
      <c r="L211" s="332"/>
      <c r="M211" s="150"/>
      <c r="N211" s="397"/>
      <c r="O211" s="555"/>
      <c r="P211" s="575">
        <f t="shared" si="12"/>
        <v>0</v>
      </c>
      <c r="Q211" s="575">
        <f t="shared" si="13"/>
        <v>0</v>
      </c>
      <c r="R211" s="575">
        <f t="shared" si="14"/>
        <v>0</v>
      </c>
      <c r="S211" s="575">
        <f t="shared" si="14"/>
        <v>0</v>
      </c>
      <c r="T211" s="553"/>
      <c r="U211" s="553"/>
      <c r="V211" s="553"/>
      <c r="W211" s="553"/>
      <c r="X211" s="397"/>
      <c r="Y211" s="397"/>
      <c r="Z211" s="397"/>
      <c r="AA211" s="397"/>
      <c r="AB211" s="397"/>
      <c r="AC211" s="397"/>
      <c r="AD211" s="397"/>
      <c r="AE211" s="397"/>
      <c r="AF211" s="397"/>
      <c r="AG211" s="397"/>
      <c r="AH211" s="397"/>
      <c r="AI211" s="397"/>
      <c r="AJ211" s="397"/>
      <c r="AK211" s="397"/>
      <c r="AL211" s="397"/>
      <c r="AM211" s="397"/>
      <c r="AN211" s="397"/>
      <c r="AO211" s="397"/>
      <c r="AP211" s="397"/>
      <c r="AQ211" s="397"/>
      <c r="AR211" s="397"/>
      <c r="AS211" s="397"/>
      <c r="AT211" s="397"/>
      <c r="AU211" s="397"/>
      <c r="AV211" s="397"/>
      <c r="AW211" s="397"/>
      <c r="AX211" s="397"/>
      <c r="AY211" s="397"/>
      <c r="AZ211" s="397"/>
      <c r="BA211" s="553"/>
      <c r="BB211" s="397"/>
      <c r="BC211" s="397"/>
      <c r="BD211" s="397"/>
    </row>
    <row r="212" spans="2:56" x14ac:dyDescent="0.35">
      <c r="B212" s="80"/>
      <c r="C212" s="119"/>
      <c r="D212" s="119"/>
      <c r="E212" s="202"/>
      <c r="F212" s="119"/>
      <c r="G212" s="120"/>
      <c r="H212" s="41"/>
      <c r="I212" s="41"/>
      <c r="J212" s="329">
        <v>0</v>
      </c>
      <c r="K212" s="329">
        <v>0</v>
      </c>
      <c r="L212" s="332"/>
      <c r="M212" s="150"/>
      <c r="N212" s="397"/>
      <c r="O212" s="555"/>
      <c r="P212" s="575">
        <f t="shared" si="12"/>
        <v>0</v>
      </c>
      <c r="Q212" s="575">
        <f t="shared" si="13"/>
        <v>0</v>
      </c>
      <c r="R212" s="575">
        <f t="shared" si="14"/>
        <v>0</v>
      </c>
      <c r="S212" s="575">
        <f t="shared" si="14"/>
        <v>0</v>
      </c>
      <c r="T212" s="553"/>
      <c r="U212" s="553"/>
      <c r="V212" s="553"/>
      <c r="W212" s="553"/>
      <c r="X212" s="397"/>
      <c r="Y212" s="397"/>
      <c r="Z212" s="397"/>
      <c r="AA212" s="397"/>
      <c r="AB212" s="397"/>
      <c r="AC212" s="397"/>
      <c r="AD212" s="397"/>
      <c r="AE212" s="397"/>
      <c r="AF212" s="397"/>
      <c r="AG212" s="397"/>
      <c r="AH212" s="397"/>
      <c r="AI212" s="397"/>
      <c r="AJ212" s="397"/>
      <c r="AK212" s="397"/>
      <c r="AL212" s="397"/>
      <c r="AM212" s="397"/>
      <c r="AN212" s="397"/>
      <c r="AO212" s="397"/>
      <c r="AP212" s="397"/>
      <c r="AQ212" s="397"/>
      <c r="AR212" s="397"/>
      <c r="AS212" s="397"/>
      <c r="AT212" s="397"/>
      <c r="AU212" s="397"/>
      <c r="AV212" s="397"/>
      <c r="AW212" s="397"/>
      <c r="AX212" s="397"/>
      <c r="AY212" s="397"/>
      <c r="AZ212" s="397"/>
      <c r="BA212" s="553"/>
      <c r="BB212" s="397"/>
      <c r="BC212" s="397"/>
      <c r="BD212" s="397"/>
    </row>
    <row r="213" spans="2:56" x14ac:dyDescent="0.35">
      <c r="B213" s="80"/>
      <c r="C213" s="119"/>
      <c r="D213" s="119"/>
      <c r="E213" s="202"/>
      <c r="F213" s="119"/>
      <c r="G213" s="120"/>
      <c r="H213" s="41"/>
      <c r="I213" s="41"/>
      <c r="J213" s="329">
        <v>0</v>
      </c>
      <c r="K213" s="329">
        <v>0</v>
      </c>
      <c r="L213" s="332"/>
      <c r="M213" s="150"/>
      <c r="N213" s="397"/>
      <c r="O213" s="555"/>
      <c r="P213" s="575">
        <f t="shared" si="12"/>
        <v>0</v>
      </c>
      <c r="Q213" s="575">
        <f t="shared" si="13"/>
        <v>0</v>
      </c>
      <c r="R213" s="575">
        <f t="shared" si="14"/>
        <v>0</v>
      </c>
      <c r="S213" s="575">
        <f t="shared" si="14"/>
        <v>0</v>
      </c>
      <c r="T213" s="553"/>
      <c r="U213" s="553"/>
      <c r="V213" s="553"/>
      <c r="W213" s="553"/>
      <c r="X213" s="397"/>
      <c r="Y213" s="397"/>
      <c r="Z213" s="397"/>
      <c r="AA213" s="397"/>
      <c r="AB213" s="397"/>
      <c r="AC213" s="397"/>
      <c r="AD213" s="397"/>
      <c r="AE213" s="397"/>
      <c r="AF213" s="397"/>
      <c r="AG213" s="397"/>
      <c r="AH213" s="397"/>
      <c r="AI213" s="397"/>
      <c r="AJ213" s="397"/>
      <c r="AK213" s="397"/>
      <c r="AL213" s="397"/>
      <c r="AM213" s="397"/>
      <c r="AN213" s="397"/>
      <c r="AO213" s="397"/>
      <c r="AP213" s="397"/>
      <c r="AQ213" s="397"/>
      <c r="AR213" s="397"/>
      <c r="AS213" s="397"/>
      <c r="AT213" s="397"/>
      <c r="AU213" s="397"/>
      <c r="AV213" s="397"/>
      <c r="AW213" s="397"/>
      <c r="AX213" s="397"/>
      <c r="AY213" s="397"/>
      <c r="AZ213" s="397"/>
      <c r="BA213" s="553"/>
      <c r="BB213" s="397"/>
      <c r="BC213" s="397"/>
      <c r="BD213" s="397"/>
    </row>
    <row r="214" spans="2:56" x14ac:dyDescent="0.35">
      <c r="B214" s="80"/>
      <c r="C214" s="119"/>
      <c r="D214" s="119"/>
      <c r="E214" s="202"/>
      <c r="F214" s="119"/>
      <c r="G214" s="120"/>
      <c r="H214" s="41"/>
      <c r="I214" s="41"/>
      <c r="J214" s="329">
        <v>0</v>
      </c>
      <c r="K214" s="329">
        <v>0</v>
      </c>
      <c r="L214" s="332"/>
      <c r="M214" s="150"/>
      <c r="N214" s="397"/>
      <c r="O214" s="555"/>
      <c r="P214" s="575">
        <f t="shared" si="12"/>
        <v>0</v>
      </c>
      <c r="Q214" s="575">
        <f t="shared" si="13"/>
        <v>0</v>
      </c>
      <c r="R214" s="575">
        <f t="shared" si="14"/>
        <v>0</v>
      </c>
      <c r="S214" s="575">
        <f t="shared" si="14"/>
        <v>0</v>
      </c>
      <c r="T214" s="553"/>
      <c r="U214" s="553"/>
      <c r="V214" s="553"/>
      <c r="W214" s="553"/>
      <c r="X214" s="397"/>
      <c r="Y214" s="397"/>
      <c r="Z214" s="397"/>
      <c r="AA214" s="397"/>
      <c r="AB214" s="397"/>
      <c r="AC214" s="397"/>
      <c r="AD214" s="397"/>
      <c r="AE214" s="397"/>
      <c r="AF214" s="397"/>
      <c r="AG214" s="397"/>
      <c r="AH214" s="397"/>
      <c r="AI214" s="397"/>
      <c r="AJ214" s="397"/>
      <c r="AK214" s="397"/>
      <c r="AL214" s="397"/>
      <c r="AM214" s="397"/>
      <c r="AN214" s="397"/>
      <c r="AO214" s="397"/>
      <c r="AP214" s="397"/>
      <c r="AQ214" s="397"/>
      <c r="AR214" s="397"/>
      <c r="AS214" s="397"/>
      <c r="AT214" s="397"/>
      <c r="AU214" s="397"/>
      <c r="AV214" s="397"/>
      <c r="AW214" s="397"/>
      <c r="AX214" s="397"/>
      <c r="AY214" s="397"/>
      <c r="AZ214" s="397"/>
      <c r="BA214" s="553"/>
      <c r="BB214" s="397"/>
      <c r="BC214" s="397"/>
      <c r="BD214" s="397"/>
    </row>
    <row r="215" spans="2:56" x14ac:dyDescent="0.35">
      <c r="B215" s="80"/>
      <c r="C215" s="119"/>
      <c r="D215" s="119"/>
      <c r="E215" s="202"/>
      <c r="F215" s="119"/>
      <c r="G215" s="120"/>
      <c r="H215" s="41"/>
      <c r="I215" s="41"/>
      <c r="J215" s="329">
        <v>0</v>
      </c>
      <c r="K215" s="329">
        <v>0</v>
      </c>
      <c r="L215" s="332"/>
      <c r="M215" s="150"/>
      <c r="N215" s="397"/>
      <c r="O215" s="555"/>
      <c r="P215" s="575">
        <f t="shared" si="12"/>
        <v>0</v>
      </c>
      <c r="Q215" s="575">
        <f t="shared" si="13"/>
        <v>0</v>
      </c>
      <c r="R215" s="575">
        <f t="shared" si="14"/>
        <v>0</v>
      </c>
      <c r="S215" s="575">
        <f t="shared" si="14"/>
        <v>0</v>
      </c>
      <c r="T215" s="553"/>
      <c r="U215" s="553"/>
      <c r="V215" s="553"/>
      <c r="W215" s="553"/>
      <c r="X215" s="397"/>
      <c r="Y215" s="397"/>
      <c r="Z215" s="397"/>
      <c r="AA215" s="397"/>
      <c r="AB215" s="397"/>
      <c r="AC215" s="397"/>
      <c r="AD215" s="397"/>
      <c r="AE215" s="397"/>
      <c r="AF215" s="397"/>
      <c r="AG215" s="397"/>
      <c r="AH215" s="397"/>
      <c r="AI215" s="397"/>
      <c r="AJ215" s="397"/>
      <c r="AK215" s="397"/>
      <c r="AL215" s="397"/>
      <c r="AM215" s="397"/>
      <c r="AN215" s="397"/>
      <c r="AO215" s="397"/>
      <c r="AP215" s="397"/>
      <c r="AQ215" s="397"/>
      <c r="AR215" s="397"/>
      <c r="AS215" s="397"/>
      <c r="AT215" s="397"/>
      <c r="AU215" s="397"/>
      <c r="AV215" s="397"/>
      <c r="AW215" s="397"/>
      <c r="AX215" s="397"/>
      <c r="AY215" s="397"/>
      <c r="AZ215" s="397"/>
      <c r="BA215" s="553"/>
      <c r="BB215" s="397"/>
      <c r="BC215" s="397"/>
      <c r="BD215" s="397"/>
    </row>
    <row r="216" spans="2:56" x14ac:dyDescent="0.35">
      <c r="B216" s="80"/>
      <c r="C216" s="119"/>
      <c r="D216" s="119"/>
      <c r="E216" s="202"/>
      <c r="F216" s="119"/>
      <c r="G216" s="120"/>
      <c r="H216" s="41"/>
      <c r="I216" s="41"/>
      <c r="J216" s="329">
        <v>0</v>
      </c>
      <c r="K216" s="329">
        <v>0</v>
      </c>
      <c r="L216" s="332"/>
      <c r="M216" s="150"/>
      <c r="N216" s="397"/>
      <c r="O216" s="555"/>
      <c r="P216" s="575">
        <f t="shared" si="12"/>
        <v>0</v>
      </c>
      <c r="Q216" s="575">
        <f t="shared" si="13"/>
        <v>0</v>
      </c>
      <c r="R216" s="575">
        <f t="shared" si="14"/>
        <v>0</v>
      </c>
      <c r="S216" s="575">
        <f t="shared" si="14"/>
        <v>0</v>
      </c>
      <c r="T216" s="553"/>
      <c r="U216" s="553"/>
      <c r="V216" s="553"/>
      <c r="W216" s="553"/>
      <c r="X216" s="397"/>
      <c r="Y216" s="397"/>
      <c r="Z216" s="397"/>
      <c r="AA216" s="397"/>
      <c r="AB216" s="397"/>
      <c r="AC216" s="397"/>
      <c r="AD216" s="397"/>
      <c r="AE216" s="397"/>
      <c r="AF216" s="397"/>
      <c r="AG216" s="397"/>
      <c r="AH216" s="397"/>
      <c r="AI216" s="397"/>
      <c r="AJ216" s="397"/>
      <c r="AK216" s="397"/>
      <c r="AL216" s="397"/>
      <c r="AM216" s="397"/>
      <c r="AN216" s="397"/>
      <c r="AO216" s="397"/>
      <c r="AP216" s="397"/>
      <c r="AQ216" s="397"/>
      <c r="AR216" s="397"/>
      <c r="AS216" s="397"/>
      <c r="AT216" s="397"/>
      <c r="AU216" s="397"/>
      <c r="AV216" s="397"/>
      <c r="AW216" s="397"/>
      <c r="AX216" s="397"/>
      <c r="AY216" s="397"/>
      <c r="AZ216" s="397"/>
      <c r="BA216" s="553"/>
      <c r="BB216" s="397"/>
      <c r="BC216" s="397"/>
      <c r="BD216" s="397"/>
    </row>
    <row r="217" spans="2:56" x14ac:dyDescent="0.35">
      <c r="B217" s="80"/>
      <c r="C217" s="119"/>
      <c r="D217" s="119"/>
      <c r="E217" s="202"/>
      <c r="F217" s="119"/>
      <c r="G217" s="120"/>
      <c r="H217" s="41"/>
      <c r="I217" s="41"/>
      <c r="J217" s="329">
        <v>0</v>
      </c>
      <c r="K217" s="329">
        <v>0</v>
      </c>
      <c r="L217" s="332"/>
      <c r="M217" s="150"/>
      <c r="N217" s="397"/>
      <c r="O217" s="555"/>
      <c r="P217" s="575">
        <f t="shared" si="12"/>
        <v>0</v>
      </c>
      <c r="Q217" s="575">
        <f t="shared" si="13"/>
        <v>0</v>
      </c>
      <c r="R217" s="575">
        <f t="shared" si="14"/>
        <v>0</v>
      </c>
      <c r="S217" s="575">
        <f t="shared" si="14"/>
        <v>0</v>
      </c>
      <c r="T217" s="553"/>
      <c r="U217" s="553"/>
      <c r="V217" s="553"/>
      <c r="W217" s="553"/>
      <c r="X217" s="397"/>
      <c r="Y217" s="397"/>
      <c r="Z217" s="397"/>
      <c r="AA217" s="397"/>
      <c r="AB217" s="397"/>
      <c r="AC217" s="397"/>
      <c r="AD217" s="397"/>
      <c r="AE217" s="397"/>
      <c r="AF217" s="397"/>
      <c r="AG217" s="397"/>
      <c r="AH217" s="397"/>
      <c r="AI217" s="397"/>
      <c r="AJ217" s="397"/>
      <c r="AK217" s="397"/>
      <c r="AL217" s="397"/>
      <c r="AM217" s="397"/>
      <c r="AN217" s="397"/>
      <c r="AO217" s="397"/>
      <c r="AP217" s="397"/>
      <c r="AQ217" s="397"/>
      <c r="AR217" s="397"/>
      <c r="AS217" s="397"/>
      <c r="AT217" s="397"/>
      <c r="AU217" s="397"/>
      <c r="AV217" s="397"/>
      <c r="AW217" s="397"/>
      <c r="AX217" s="397"/>
      <c r="AY217" s="397"/>
      <c r="AZ217" s="397"/>
      <c r="BA217" s="553"/>
      <c r="BB217" s="397"/>
      <c r="BC217" s="397"/>
      <c r="BD217" s="397"/>
    </row>
    <row r="218" spans="2:56" x14ac:dyDescent="0.35">
      <c r="B218" s="80"/>
      <c r="C218" s="119"/>
      <c r="D218" s="119"/>
      <c r="E218" s="202"/>
      <c r="F218" s="119"/>
      <c r="G218" s="120"/>
      <c r="H218" s="41"/>
      <c r="I218" s="41"/>
      <c r="J218" s="329">
        <v>0</v>
      </c>
      <c r="K218" s="329">
        <v>0</v>
      </c>
      <c r="L218" s="332"/>
      <c r="M218" s="150"/>
      <c r="N218" s="397"/>
      <c r="O218" s="555"/>
      <c r="P218" s="575">
        <f t="shared" si="12"/>
        <v>0</v>
      </c>
      <c r="Q218" s="575">
        <f t="shared" si="13"/>
        <v>0</v>
      </c>
      <c r="R218" s="575">
        <f t="shared" si="14"/>
        <v>0</v>
      </c>
      <c r="S218" s="575">
        <f t="shared" si="14"/>
        <v>0</v>
      </c>
      <c r="T218" s="553"/>
      <c r="U218" s="553"/>
      <c r="V218" s="553"/>
      <c r="W218" s="553"/>
      <c r="X218" s="397"/>
      <c r="Y218" s="397"/>
      <c r="Z218" s="397"/>
      <c r="AA218" s="397"/>
      <c r="AB218" s="397"/>
      <c r="AC218" s="397"/>
      <c r="AD218" s="397"/>
      <c r="AE218" s="397"/>
      <c r="AF218" s="397"/>
      <c r="AG218" s="397"/>
      <c r="AH218" s="397"/>
      <c r="AI218" s="397"/>
      <c r="AJ218" s="397"/>
      <c r="AK218" s="397"/>
      <c r="AL218" s="397"/>
      <c r="AM218" s="397"/>
      <c r="AN218" s="397"/>
      <c r="AO218" s="397"/>
      <c r="AP218" s="397"/>
      <c r="AQ218" s="397"/>
      <c r="AR218" s="397"/>
      <c r="AS218" s="397"/>
      <c r="AT218" s="397"/>
      <c r="AU218" s="397"/>
      <c r="AV218" s="397"/>
      <c r="AW218" s="397"/>
      <c r="AX218" s="397"/>
      <c r="AY218" s="397"/>
      <c r="AZ218" s="397"/>
      <c r="BA218" s="553"/>
      <c r="BB218" s="397"/>
      <c r="BC218" s="397"/>
      <c r="BD218" s="397"/>
    </row>
    <row r="219" spans="2:56" x14ac:dyDescent="0.35">
      <c r="B219" s="80"/>
      <c r="C219" s="119"/>
      <c r="D219" s="119"/>
      <c r="E219" s="202"/>
      <c r="F219" s="119"/>
      <c r="G219" s="120"/>
      <c r="H219" s="41"/>
      <c r="I219" s="41"/>
      <c r="J219" s="329">
        <v>0</v>
      </c>
      <c r="K219" s="329">
        <v>0</v>
      </c>
      <c r="L219" s="332"/>
      <c r="M219" s="150"/>
      <c r="N219" s="397"/>
      <c r="O219" s="555"/>
      <c r="P219" s="575">
        <f t="shared" si="12"/>
        <v>0</v>
      </c>
      <c r="Q219" s="575">
        <f t="shared" si="13"/>
        <v>0</v>
      </c>
      <c r="R219" s="575">
        <f t="shared" si="14"/>
        <v>0</v>
      </c>
      <c r="S219" s="575">
        <f t="shared" si="14"/>
        <v>0</v>
      </c>
      <c r="T219" s="553"/>
      <c r="U219" s="553"/>
      <c r="V219" s="553"/>
      <c r="W219" s="553"/>
      <c r="X219" s="397"/>
      <c r="Y219" s="397"/>
      <c r="Z219" s="397"/>
      <c r="AA219" s="397"/>
      <c r="AB219" s="397"/>
      <c r="AC219" s="397"/>
      <c r="AD219" s="397"/>
      <c r="AE219" s="397"/>
      <c r="AF219" s="397"/>
      <c r="AG219" s="397"/>
      <c r="AH219" s="397"/>
      <c r="AI219" s="397"/>
      <c r="AJ219" s="397"/>
      <c r="AK219" s="397"/>
      <c r="AL219" s="397"/>
      <c r="AM219" s="397"/>
      <c r="AN219" s="397"/>
      <c r="AO219" s="397"/>
      <c r="AP219" s="397"/>
      <c r="AQ219" s="397"/>
      <c r="AR219" s="397"/>
      <c r="AS219" s="397"/>
      <c r="AT219" s="397"/>
      <c r="AU219" s="397"/>
      <c r="AV219" s="397"/>
      <c r="AW219" s="397"/>
      <c r="AX219" s="397"/>
      <c r="AY219" s="397"/>
      <c r="AZ219" s="397"/>
      <c r="BA219" s="553"/>
      <c r="BB219" s="397"/>
      <c r="BC219" s="397"/>
      <c r="BD219" s="397"/>
    </row>
    <row r="220" spans="2:56" x14ac:dyDescent="0.35">
      <c r="B220" s="80"/>
      <c r="C220" s="119"/>
      <c r="D220" s="119"/>
      <c r="E220" s="202"/>
      <c r="F220" s="119"/>
      <c r="G220" s="120"/>
      <c r="H220" s="41"/>
      <c r="I220" s="41"/>
      <c r="J220" s="329">
        <v>0</v>
      </c>
      <c r="K220" s="329">
        <v>0</v>
      </c>
      <c r="L220" s="332"/>
      <c r="M220" s="150"/>
      <c r="N220" s="397"/>
      <c r="O220" s="555"/>
      <c r="P220" s="575">
        <f t="shared" si="12"/>
        <v>0</v>
      </c>
      <c r="Q220" s="575">
        <f t="shared" si="13"/>
        <v>0</v>
      </c>
      <c r="R220" s="575">
        <f t="shared" si="14"/>
        <v>0</v>
      </c>
      <c r="S220" s="575">
        <f t="shared" si="14"/>
        <v>0</v>
      </c>
      <c r="T220" s="553"/>
      <c r="U220" s="553"/>
      <c r="V220" s="553"/>
      <c r="W220" s="553"/>
      <c r="X220" s="397"/>
      <c r="Y220" s="397"/>
      <c r="Z220" s="397"/>
      <c r="AA220" s="397"/>
      <c r="AB220" s="397"/>
      <c r="AC220" s="397"/>
      <c r="AD220" s="397"/>
      <c r="AE220" s="397"/>
      <c r="AF220" s="397"/>
      <c r="AG220" s="397"/>
      <c r="AH220" s="397"/>
      <c r="AI220" s="397"/>
      <c r="AJ220" s="397"/>
      <c r="AK220" s="397"/>
      <c r="AL220" s="397"/>
      <c r="AM220" s="397"/>
      <c r="AN220" s="397"/>
      <c r="AO220" s="397"/>
      <c r="AP220" s="397"/>
      <c r="AQ220" s="397"/>
      <c r="AR220" s="397"/>
      <c r="AS220" s="397"/>
      <c r="AT220" s="397"/>
      <c r="AU220" s="397"/>
      <c r="AV220" s="397"/>
      <c r="AW220" s="397"/>
      <c r="AX220" s="397"/>
      <c r="AY220" s="397"/>
      <c r="AZ220" s="397"/>
      <c r="BA220" s="553"/>
      <c r="BB220" s="397"/>
      <c r="BC220" s="397"/>
      <c r="BD220" s="397"/>
    </row>
    <row r="221" spans="2:56" x14ac:dyDescent="0.35">
      <c r="B221" s="80"/>
      <c r="C221" s="119"/>
      <c r="D221" s="119"/>
      <c r="E221" s="202"/>
      <c r="F221" s="119"/>
      <c r="G221" s="120"/>
      <c r="H221" s="41"/>
      <c r="I221" s="41"/>
      <c r="J221" s="329">
        <v>0</v>
      </c>
      <c r="K221" s="329">
        <v>0</v>
      </c>
      <c r="L221" s="332"/>
      <c r="M221" s="150"/>
      <c r="N221" s="397"/>
      <c r="O221" s="555"/>
      <c r="P221" s="575">
        <f t="shared" si="12"/>
        <v>0</v>
      </c>
      <c r="Q221" s="575">
        <f t="shared" si="13"/>
        <v>0</v>
      </c>
      <c r="R221" s="575">
        <f t="shared" si="14"/>
        <v>0</v>
      </c>
      <c r="S221" s="575">
        <f t="shared" si="14"/>
        <v>0</v>
      </c>
      <c r="T221" s="553"/>
      <c r="U221" s="553"/>
      <c r="V221" s="553"/>
      <c r="W221" s="553"/>
      <c r="X221" s="397"/>
      <c r="Y221" s="397"/>
      <c r="Z221" s="397"/>
      <c r="AA221" s="397"/>
      <c r="AB221" s="397"/>
      <c r="AC221" s="397"/>
      <c r="AD221" s="397"/>
      <c r="AE221" s="397"/>
      <c r="AF221" s="397"/>
      <c r="AG221" s="397"/>
      <c r="AH221" s="397"/>
      <c r="AI221" s="397"/>
      <c r="AJ221" s="397"/>
      <c r="AK221" s="397"/>
      <c r="AL221" s="397"/>
      <c r="AM221" s="397"/>
      <c r="AN221" s="397"/>
      <c r="AO221" s="397"/>
      <c r="AP221" s="397"/>
      <c r="AQ221" s="397"/>
      <c r="AR221" s="397"/>
      <c r="AS221" s="397"/>
      <c r="AT221" s="397"/>
      <c r="AU221" s="397"/>
      <c r="AV221" s="397"/>
      <c r="AW221" s="397"/>
      <c r="AX221" s="397"/>
      <c r="AY221" s="397"/>
      <c r="AZ221" s="397"/>
      <c r="BA221" s="553"/>
      <c r="BB221" s="397"/>
      <c r="BC221" s="397"/>
      <c r="BD221" s="397"/>
    </row>
    <row r="222" spans="2:56" x14ac:dyDescent="0.35">
      <c r="B222" s="80"/>
      <c r="C222" s="119"/>
      <c r="D222" s="119"/>
      <c r="E222" s="202"/>
      <c r="F222" s="119"/>
      <c r="G222" s="120"/>
      <c r="H222" s="41"/>
      <c r="I222" s="41"/>
      <c r="J222" s="329">
        <v>0</v>
      </c>
      <c r="K222" s="329">
        <v>0</v>
      </c>
      <c r="L222" s="332"/>
      <c r="M222" s="150"/>
      <c r="N222" s="397"/>
      <c r="O222" s="555"/>
      <c r="P222" s="575">
        <f t="shared" si="12"/>
        <v>0</v>
      </c>
      <c r="Q222" s="575">
        <f t="shared" si="13"/>
        <v>0</v>
      </c>
      <c r="R222" s="575">
        <f t="shared" si="14"/>
        <v>0</v>
      </c>
      <c r="S222" s="575">
        <f t="shared" si="14"/>
        <v>0</v>
      </c>
      <c r="T222" s="553"/>
      <c r="U222" s="553"/>
      <c r="V222" s="553"/>
      <c r="W222" s="553"/>
      <c r="X222" s="397"/>
      <c r="Y222" s="397"/>
      <c r="Z222" s="397"/>
      <c r="AA222" s="397"/>
      <c r="AB222" s="397"/>
      <c r="AC222" s="397"/>
      <c r="AD222" s="397"/>
      <c r="AE222" s="397"/>
      <c r="AF222" s="397"/>
      <c r="AG222" s="397"/>
      <c r="AH222" s="397"/>
      <c r="AI222" s="397"/>
      <c r="AJ222" s="397"/>
      <c r="AK222" s="397"/>
      <c r="AL222" s="397"/>
      <c r="AM222" s="397"/>
      <c r="AN222" s="397"/>
      <c r="AO222" s="397"/>
      <c r="AP222" s="397"/>
      <c r="AQ222" s="397"/>
      <c r="AR222" s="397"/>
      <c r="AS222" s="397"/>
      <c r="AT222" s="397"/>
      <c r="AU222" s="397"/>
      <c r="AV222" s="397"/>
      <c r="AW222" s="397"/>
      <c r="AX222" s="397"/>
      <c r="AY222" s="397"/>
      <c r="AZ222" s="397"/>
      <c r="BA222" s="553"/>
      <c r="BB222" s="397"/>
      <c r="BC222" s="397"/>
      <c r="BD222" s="397"/>
    </row>
    <row r="223" spans="2:56" x14ac:dyDescent="0.35">
      <c r="B223" s="80"/>
      <c r="C223" s="119"/>
      <c r="D223" s="119"/>
      <c r="E223" s="202"/>
      <c r="F223" s="119"/>
      <c r="G223" s="120"/>
      <c r="H223" s="41"/>
      <c r="I223" s="41"/>
      <c r="J223" s="329">
        <v>0</v>
      </c>
      <c r="K223" s="329">
        <v>0</v>
      </c>
      <c r="L223" s="332"/>
      <c r="M223" s="150"/>
      <c r="N223" s="397"/>
      <c r="O223" s="555"/>
      <c r="P223" s="575">
        <f t="shared" si="12"/>
        <v>0</v>
      </c>
      <c r="Q223" s="575">
        <f t="shared" si="13"/>
        <v>0</v>
      </c>
      <c r="R223" s="575">
        <f t="shared" si="14"/>
        <v>0</v>
      </c>
      <c r="S223" s="575">
        <f t="shared" si="14"/>
        <v>0</v>
      </c>
      <c r="T223" s="553"/>
      <c r="U223" s="553"/>
      <c r="V223" s="553"/>
      <c r="W223" s="553"/>
      <c r="X223" s="397"/>
      <c r="Y223" s="397"/>
      <c r="Z223" s="397"/>
      <c r="AA223" s="397"/>
      <c r="AB223" s="397"/>
      <c r="AC223" s="397"/>
      <c r="AD223" s="397"/>
      <c r="AE223" s="397"/>
      <c r="AF223" s="397"/>
      <c r="AG223" s="397"/>
      <c r="AH223" s="397"/>
      <c r="AI223" s="397"/>
      <c r="AJ223" s="397"/>
      <c r="AK223" s="397"/>
      <c r="AL223" s="397"/>
      <c r="AM223" s="397"/>
      <c r="AN223" s="397"/>
      <c r="AO223" s="397"/>
      <c r="AP223" s="397"/>
      <c r="AQ223" s="397"/>
      <c r="AR223" s="397"/>
      <c r="AS223" s="397"/>
      <c r="AT223" s="397"/>
      <c r="AU223" s="397"/>
      <c r="AV223" s="397"/>
      <c r="AW223" s="397"/>
      <c r="AX223" s="397"/>
      <c r="AY223" s="397"/>
      <c r="AZ223" s="397"/>
      <c r="BA223" s="553"/>
      <c r="BB223" s="397"/>
      <c r="BC223" s="397"/>
      <c r="BD223" s="397"/>
    </row>
    <row r="224" spans="2:56" x14ac:dyDescent="0.35">
      <c r="B224" s="80"/>
      <c r="C224" s="119"/>
      <c r="D224" s="119"/>
      <c r="E224" s="202"/>
      <c r="F224" s="119"/>
      <c r="G224" s="120"/>
      <c r="H224" s="41"/>
      <c r="I224" s="41"/>
      <c r="J224" s="329">
        <v>0</v>
      </c>
      <c r="K224" s="329">
        <v>0</v>
      </c>
      <c r="L224" s="332"/>
      <c r="M224" s="150"/>
      <c r="N224" s="397"/>
      <c r="O224" s="555"/>
      <c r="P224" s="575">
        <f t="shared" si="12"/>
        <v>0</v>
      </c>
      <c r="Q224" s="575">
        <f t="shared" si="13"/>
        <v>0</v>
      </c>
      <c r="R224" s="575">
        <f t="shared" si="14"/>
        <v>0</v>
      </c>
      <c r="S224" s="575">
        <f t="shared" si="14"/>
        <v>0</v>
      </c>
      <c r="T224" s="553"/>
      <c r="U224" s="553"/>
      <c r="V224" s="553"/>
      <c r="W224" s="553"/>
      <c r="X224" s="397"/>
      <c r="Y224" s="397"/>
      <c r="Z224" s="397"/>
      <c r="AA224" s="397"/>
      <c r="AB224" s="397"/>
      <c r="AC224" s="397"/>
      <c r="AD224" s="397"/>
      <c r="AE224" s="397"/>
      <c r="AF224" s="397"/>
      <c r="AG224" s="397"/>
      <c r="AH224" s="397"/>
      <c r="AI224" s="397"/>
      <c r="AJ224" s="397"/>
      <c r="AK224" s="397"/>
      <c r="AL224" s="397"/>
      <c r="AM224" s="397"/>
      <c r="AN224" s="397"/>
      <c r="AO224" s="397"/>
      <c r="AP224" s="397"/>
      <c r="AQ224" s="397"/>
      <c r="AR224" s="397"/>
      <c r="AS224" s="397"/>
      <c r="AT224" s="397"/>
      <c r="AU224" s="397"/>
      <c r="AV224" s="397"/>
      <c r="AW224" s="397"/>
      <c r="AX224" s="397"/>
      <c r="AY224" s="397"/>
      <c r="AZ224" s="397"/>
      <c r="BA224" s="553"/>
      <c r="BB224" s="397"/>
      <c r="BC224" s="397"/>
      <c r="BD224" s="397"/>
    </row>
    <row r="225" spans="2:56" x14ac:dyDescent="0.35">
      <c r="B225" s="80"/>
      <c r="C225" s="119"/>
      <c r="D225" s="119"/>
      <c r="E225" s="202"/>
      <c r="F225" s="119"/>
      <c r="G225" s="120"/>
      <c r="H225" s="41"/>
      <c r="I225" s="41"/>
      <c r="J225" s="329">
        <v>0</v>
      </c>
      <c r="K225" s="329">
        <v>0</v>
      </c>
      <c r="L225" s="332"/>
      <c r="M225" s="150"/>
      <c r="N225" s="397"/>
      <c r="O225" s="555"/>
      <c r="P225" s="575">
        <f t="shared" si="12"/>
        <v>0</v>
      </c>
      <c r="Q225" s="575">
        <f t="shared" si="13"/>
        <v>0</v>
      </c>
      <c r="R225" s="575">
        <f t="shared" si="14"/>
        <v>0</v>
      </c>
      <c r="S225" s="575">
        <f t="shared" si="14"/>
        <v>0</v>
      </c>
      <c r="T225" s="553"/>
      <c r="U225" s="553"/>
      <c r="V225" s="553"/>
      <c r="W225" s="553"/>
      <c r="X225" s="397"/>
      <c r="Y225" s="397"/>
      <c r="Z225" s="397"/>
      <c r="AA225" s="397"/>
      <c r="AB225" s="397"/>
      <c r="AC225" s="397"/>
      <c r="AD225" s="397"/>
      <c r="AE225" s="397"/>
      <c r="AF225" s="397"/>
      <c r="AG225" s="397"/>
      <c r="AH225" s="397"/>
      <c r="AI225" s="397"/>
      <c r="AJ225" s="397"/>
      <c r="AK225" s="397"/>
      <c r="AL225" s="397"/>
      <c r="AM225" s="397"/>
      <c r="AN225" s="397"/>
      <c r="AO225" s="397"/>
      <c r="AP225" s="397"/>
      <c r="AQ225" s="397"/>
      <c r="AR225" s="397"/>
      <c r="AS225" s="397"/>
      <c r="AT225" s="397"/>
      <c r="AU225" s="397"/>
      <c r="AV225" s="397"/>
      <c r="AW225" s="397"/>
      <c r="AX225" s="397"/>
      <c r="AY225" s="397"/>
      <c r="AZ225" s="397"/>
      <c r="BA225" s="553"/>
      <c r="BB225" s="397"/>
      <c r="BC225" s="397"/>
      <c r="BD225" s="397"/>
    </row>
    <row r="226" spans="2:56" x14ac:dyDescent="0.35">
      <c r="B226" s="80"/>
      <c r="C226" s="119"/>
      <c r="D226" s="119"/>
      <c r="E226" s="202"/>
      <c r="F226" s="119"/>
      <c r="G226" s="120"/>
      <c r="H226" s="41"/>
      <c r="I226" s="41"/>
      <c r="J226" s="329">
        <v>0</v>
      </c>
      <c r="K226" s="329">
        <v>0</v>
      </c>
      <c r="L226" s="332"/>
      <c r="M226" s="150"/>
      <c r="N226" s="397"/>
      <c r="O226" s="555"/>
      <c r="P226" s="575">
        <f t="shared" si="12"/>
        <v>0</v>
      </c>
      <c r="Q226" s="575">
        <f t="shared" si="13"/>
        <v>0</v>
      </c>
      <c r="R226" s="575">
        <f t="shared" si="14"/>
        <v>0</v>
      </c>
      <c r="S226" s="575">
        <f t="shared" si="14"/>
        <v>0</v>
      </c>
      <c r="T226" s="553"/>
      <c r="U226" s="553"/>
      <c r="V226" s="553"/>
      <c r="W226" s="553"/>
      <c r="X226" s="397"/>
      <c r="Y226" s="397"/>
      <c r="Z226" s="397"/>
      <c r="AA226" s="397"/>
      <c r="AB226" s="397"/>
      <c r="AC226" s="397"/>
      <c r="AD226" s="397"/>
      <c r="AE226" s="397"/>
      <c r="AF226" s="397"/>
      <c r="AG226" s="397"/>
      <c r="AH226" s="397"/>
      <c r="AI226" s="397"/>
      <c r="AJ226" s="397"/>
      <c r="AK226" s="397"/>
      <c r="AL226" s="397"/>
      <c r="AM226" s="397"/>
      <c r="AN226" s="397"/>
      <c r="AO226" s="397"/>
      <c r="AP226" s="397"/>
      <c r="AQ226" s="397"/>
      <c r="AR226" s="397"/>
      <c r="AS226" s="397"/>
      <c r="AT226" s="397"/>
      <c r="AU226" s="397"/>
      <c r="AV226" s="397"/>
      <c r="AW226" s="397"/>
      <c r="AX226" s="397"/>
      <c r="AY226" s="397"/>
      <c r="AZ226" s="397"/>
      <c r="BA226" s="553"/>
      <c r="BB226" s="397"/>
      <c r="BC226" s="397"/>
      <c r="BD226" s="397"/>
    </row>
    <row r="227" spans="2:56" x14ac:dyDescent="0.35">
      <c r="B227" s="80"/>
      <c r="C227" s="119"/>
      <c r="D227" s="119"/>
      <c r="E227" s="202"/>
      <c r="F227" s="119"/>
      <c r="G227" s="120"/>
      <c r="H227" s="41"/>
      <c r="I227" s="41"/>
      <c r="J227" s="329">
        <v>0</v>
      </c>
      <c r="K227" s="329">
        <v>0</v>
      </c>
      <c r="L227" s="332"/>
      <c r="M227" s="150"/>
      <c r="N227" s="397"/>
      <c r="O227" s="555"/>
      <c r="P227" s="575">
        <f t="shared" si="12"/>
        <v>0</v>
      </c>
      <c r="Q227" s="575">
        <f t="shared" si="13"/>
        <v>0</v>
      </c>
      <c r="R227" s="575">
        <f t="shared" si="14"/>
        <v>0</v>
      </c>
      <c r="S227" s="575">
        <f t="shared" si="14"/>
        <v>0</v>
      </c>
      <c r="T227" s="553"/>
      <c r="U227" s="553"/>
      <c r="V227" s="553"/>
      <c r="W227" s="553"/>
      <c r="X227" s="397"/>
      <c r="Y227" s="397"/>
      <c r="Z227" s="397"/>
      <c r="AA227" s="397"/>
      <c r="AB227" s="397"/>
      <c r="AC227" s="397"/>
      <c r="AD227" s="397"/>
      <c r="AE227" s="397"/>
      <c r="AF227" s="397"/>
      <c r="AG227" s="397"/>
      <c r="AH227" s="397"/>
      <c r="AI227" s="397"/>
      <c r="AJ227" s="397"/>
      <c r="AK227" s="397"/>
      <c r="AL227" s="397"/>
      <c r="AM227" s="397"/>
      <c r="AN227" s="397"/>
      <c r="AO227" s="397"/>
      <c r="AP227" s="397"/>
      <c r="AQ227" s="397"/>
      <c r="AR227" s="397"/>
      <c r="AS227" s="397"/>
      <c r="AT227" s="397"/>
      <c r="AU227" s="397"/>
      <c r="AV227" s="397"/>
      <c r="AW227" s="397"/>
      <c r="AX227" s="397"/>
      <c r="AY227" s="397"/>
      <c r="AZ227" s="397"/>
      <c r="BA227" s="553"/>
      <c r="BB227" s="397"/>
      <c r="BC227" s="397"/>
      <c r="BD227" s="397"/>
    </row>
    <row r="228" spans="2:56" x14ac:dyDescent="0.35">
      <c r="B228" s="80"/>
      <c r="C228" s="119"/>
      <c r="D228" s="119"/>
      <c r="E228" s="202"/>
      <c r="F228" s="119"/>
      <c r="G228" s="120"/>
      <c r="H228" s="41"/>
      <c r="I228" s="41"/>
      <c r="J228" s="329">
        <v>0</v>
      </c>
      <c r="K228" s="329">
        <v>0</v>
      </c>
      <c r="L228" s="332"/>
      <c r="M228" s="150"/>
      <c r="N228" s="397"/>
      <c r="O228" s="555"/>
      <c r="P228" s="575">
        <f t="shared" si="12"/>
        <v>0</v>
      </c>
      <c r="Q228" s="575">
        <f t="shared" si="13"/>
        <v>0</v>
      </c>
      <c r="R228" s="575">
        <f t="shared" si="14"/>
        <v>0</v>
      </c>
      <c r="S228" s="575">
        <f t="shared" si="14"/>
        <v>0</v>
      </c>
      <c r="T228" s="553"/>
      <c r="U228" s="553"/>
      <c r="V228" s="553"/>
      <c r="W228" s="553"/>
      <c r="X228" s="397"/>
      <c r="Y228" s="397"/>
      <c r="Z228" s="397"/>
      <c r="AA228" s="397"/>
      <c r="AB228" s="397"/>
      <c r="AC228" s="397"/>
      <c r="AD228" s="397"/>
      <c r="AE228" s="397"/>
      <c r="AF228" s="397"/>
      <c r="AG228" s="397"/>
      <c r="AH228" s="397"/>
      <c r="AI228" s="397"/>
      <c r="AJ228" s="397"/>
      <c r="AK228" s="397"/>
      <c r="AL228" s="397"/>
      <c r="AM228" s="397"/>
      <c r="AN228" s="397"/>
      <c r="AO228" s="397"/>
      <c r="AP228" s="397"/>
      <c r="AQ228" s="397"/>
      <c r="AR228" s="397"/>
      <c r="AS228" s="397"/>
      <c r="AT228" s="397"/>
      <c r="AU228" s="397"/>
      <c r="AV228" s="397"/>
      <c r="AW228" s="397"/>
      <c r="AX228" s="397"/>
      <c r="AY228" s="397"/>
      <c r="AZ228" s="397"/>
      <c r="BA228" s="553"/>
      <c r="BB228" s="397"/>
      <c r="BC228" s="397"/>
      <c r="BD228" s="397"/>
    </row>
    <row r="229" spans="2:56" x14ac:dyDescent="0.35">
      <c r="B229" s="80"/>
      <c r="C229" s="119"/>
      <c r="D229" s="119"/>
      <c r="E229" s="202"/>
      <c r="F229" s="119"/>
      <c r="G229" s="120"/>
      <c r="H229" s="41"/>
      <c r="I229" s="41"/>
      <c r="J229" s="329">
        <v>0</v>
      </c>
      <c r="K229" s="329">
        <v>0</v>
      </c>
      <c r="L229" s="332"/>
      <c r="M229" s="150"/>
      <c r="N229" s="397"/>
      <c r="O229" s="555"/>
      <c r="P229" s="575">
        <f t="shared" si="12"/>
        <v>0</v>
      </c>
      <c r="Q229" s="575">
        <f t="shared" si="13"/>
        <v>0</v>
      </c>
      <c r="R229" s="575">
        <f t="shared" si="14"/>
        <v>0</v>
      </c>
      <c r="S229" s="575">
        <f t="shared" si="14"/>
        <v>0</v>
      </c>
      <c r="T229" s="553"/>
      <c r="U229" s="553"/>
      <c r="V229" s="553"/>
      <c r="W229" s="553"/>
      <c r="X229" s="397"/>
      <c r="Y229" s="397"/>
      <c r="Z229" s="397"/>
      <c r="AA229" s="397"/>
      <c r="AB229" s="397"/>
      <c r="AC229" s="397"/>
      <c r="AD229" s="397"/>
      <c r="AE229" s="397"/>
      <c r="AF229" s="397"/>
      <c r="AG229" s="397"/>
      <c r="AH229" s="397"/>
      <c r="AI229" s="397"/>
      <c r="AJ229" s="397"/>
      <c r="AK229" s="397"/>
      <c r="AL229" s="397"/>
      <c r="AM229" s="397"/>
      <c r="AN229" s="397"/>
      <c r="AO229" s="397"/>
      <c r="AP229" s="397"/>
      <c r="AQ229" s="397"/>
      <c r="AR229" s="397"/>
      <c r="AS229" s="397"/>
      <c r="AT229" s="397"/>
      <c r="AU229" s="397"/>
      <c r="AV229" s="397"/>
      <c r="AW229" s="397"/>
      <c r="AX229" s="397"/>
      <c r="AY229" s="397"/>
      <c r="AZ229" s="397"/>
      <c r="BA229" s="553"/>
      <c r="BB229" s="397"/>
      <c r="BC229" s="397"/>
      <c r="BD229" s="397"/>
    </row>
    <row r="230" spans="2:56" x14ac:dyDescent="0.35">
      <c r="B230" s="80"/>
      <c r="C230" s="119"/>
      <c r="D230" s="119"/>
      <c r="E230" s="202"/>
      <c r="F230" s="119"/>
      <c r="G230" s="120"/>
      <c r="H230" s="41"/>
      <c r="I230" s="41"/>
      <c r="J230" s="329">
        <v>0</v>
      </c>
      <c r="K230" s="329">
        <v>0</v>
      </c>
      <c r="L230" s="332"/>
      <c r="M230" s="150"/>
      <c r="N230" s="397"/>
      <c r="O230" s="555"/>
      <c r="P230" s="575">
        <f t="shared" si="12"/>
        <v>0</v>
      </c>
      <c r="Q230" s="575">
        <f t="shared" si="13"/>
        <v>0</v>
      </c>
      <c r="R230" s="575">
        <f t="shared" si="14"/>
        <v>0</v>
      </c>
      <c r="S230" s="575">
        <f t="shared" si="14"/>
        <v>0</v>
      </c>
      <c r="T230" s="553"/>
      <c r="U230" s="553"/>
      <c r="V230" s="553"/>
      <c r="W230" s="553"/>
      <c r="X230" s="397"/>
      <c r="Y230" s="397"/>
      <c r="Z230" s="397"/>
      <c r="AA230" s="397"/>
      <c r="AB230" s="397"/>
      <c r="AC230" s="397"/>
      <c r="AD230" s="397"/>
      <c r="AE230" s="397"/>
      <c r="AF230" s="397"/>
      <c r="AG230" s="397"/>
      <c r="AH230" s="397"/>
      <c r="AI230" s="397"/>
      <c r="AJ230" s="397"/>
      <c r="AK230" s="397"/>
      <c r="AL230" s="397"/>
      <c r="AM230" s="397"/>
      <c r="AN230" s="397"/>
      <c r="AO230" s="397"/>
      <c r="AP230" s="397"/>
      <c r="AQ230" s="397"/>
      <c r="AR230" s="397"/>
      <c r="AS230" s="397"/>
      <c r="AT230" s="397"/>
      <c r="AU230" s="397"/>
      <c r="AV230" s="397"/>
      <c r="AW230" s="397"/>
      <c r="AX230" s="397"/>
      <c r="AY230" s="397"/>
      <c r="AZ230" s="397"/>
      <c r="BA230" s="553"/>
      <c r="BB230" s="397"/>
      <c r="BC230" s="397"/>
      <c r="BD230" s="397"/>
    </row>
    <row r="231" spans="2:56" x14ac:dyDescent="0.35">
      <c r="B231" s="80"/>
      <c r="C231" s="119"/>
      <c r="D231" s="119"/>
      <c r="E231" s="202"/>
      <c r="F231" s="119"/>
      <c r="G231" s="120"/>
      <c r="H231" s="41"/>
      <c r="I231" s="41"/>
      <c r="J231" s="329">
        <v>0</v>
      </c>
      <c r="K231" s="329">
        <v>0</v>
      </c>
      <c r="L231" s="332"/>
      <c r="M231" s="150"/>
      <c r="N231" s="397"/>
      <c r="O231" s="555"/>
      <c r="P231" s="575">
        <f t="shared" si="12"/>
        <v>0</v>
      </c>
      <c r="Q231" s="575">
        <f t="shared" si="13"/>
        <v>0</v>
      </c>
      <c r="R231" s="575">
        <f t="shared" si="14"/>
        <v>0</v>
      </c>
      <c r="S231" s="575">
        <f t="shared" si="14"/>
        <v>0</v>
      </c>
      <c r="T231" s="553"/>
      <c r="U231" s="553"/>
      <c r="V231" s="553"/>
      <c r="W231" s="553"/>
      <c r="X231" s="397"/>
      <c r="Y231" s="397"/>
      <c r="Z231" s="397"/>
      <c r="AA231" s="397"/>
      <c r="AB231" s="397"/>
      <c r="AC231" s="397"/>
      <c r="AD231" s="397"/>
      <c r="AE231" s="397"/>
      <c r="AF231" s="397"/>
      <c r="AG231" s="397"/>
      <c r="AH231" s="397"/>
      <c r="AI231" s="397"/>
      <c r="AJ231" s="397"/>
      <c r="AK231" s="397"/>
      <c r="AL231" s="397"/>
      <c r="AM231" s="397"/>
      <c r="AN231" s="397"/>
      <c r="AO231" s="397"/>
      <c r="AP231" s="397"/>
      <c r="AQ231" s="397"/>
      <c r="AR231" s="397"/>
      <c r="AS231" s="397"/>
      <c r="AT231" s="397"/>
      <c r="AU231" s="397"/>
      <c r="AV231" s="397"/>
      <c r="AW231" s="397"/>
      <c r="AX231" s="397"/>
      <c r="AY231" s="397"/>
      <c r="AZ231" s="397"/>
      <c r="BA231" s="553"/>
      <c r="BB231" s="397"/>
      <c r="BC231" s="397"/>
      <c r="BD231" s="397"/>
    </row>
    <row r="232" spans="2:56" x14ac:dyDescent="0.35">
      <c r="B232" s="80"/>
      <c r="C232" s="119"/>
      <c r="D232" s="119"/>
      <c r="E232" s="202"/>
      <c r="F232" s="119"/>
      <c r="G232" s="120"/>
      <c r="H232" s="41"/>
      <c r="I232" s="41"/>
      <c r="J232" s="329">
        <v>0</v>
      </c>
      <c r="K232" s="329">
        <v>0</v>
      </c>
      <c r="L232" s="332"/>
      <c r="M232" s="150"/>
      <c r="N232" s="397"/>
      <c r="O232" s="555"/>
      <c r="P232" s="575">
        <f t="shared" si="12"/>
        <v>0</v>
      </c>
      <c r="Q232" s="575">
        <f t="shared" si="13"/>
        <v>0</v>
      </c>
      <c r="R232" s="575">
        <f t="shared" si="14"/>
        <v>0</v>
      </c>
      <c r="S232" s="575">
        <f t="shared" si="14"/>
        <v>0</v>
      </c>
      <c r="T232" s="553"/>
      <c r="U232" s="553"/>
      <c r="V232" s="553"/>
      <c r="W232" s="553"/>
      <c r="X232" s="397"/>
      <c r="Y232" s="397"/>
      <c r="Z232" s="397"/>
      <c r="AA232" s="397"/>
      <c r="AB232" s="397"/>
      <c r="AC232" s="397"/>
      <c r="AD232" s="397"/>
      <c r="AE232" s="397"/>
      <c r="AF232" s="397"/>
      <c r="AG232" s="397"/>
      <c r="AH232" s="397"/>
      <c r="AI232" s="397"/>
      <c r="AJ232" s="397"/>
      <c r="AK232" s="397"/>
      <c r="AL232" s="397"/>
      <c r="AM232" s="397"/>
      <c r="AN232" s="397"/>
      <c r="AO232" s="397"/>
      <c r="AP232" s="397"/>
      <c r="AQ232" s="397"/>
      <c r="AR232" s="397"/>
      <c r="AS232" s="397"/>
      <c r="AT232" s="397"/>
      <c r="AU232" s="397"/>
      <c r="AV232" s="397"/>
      <c r="AW232" s="397"/>
      <c r="AX232" s="397"/>
      <c r="AY232" s="397"/>
      <c r="AZ232" s="397"/>
      <c r="BA232" s="553"/>
      <c r="BB232" s="397"/>
      <c r="BC232" s="397"/>
      <c r="BD232" s="397"/>
    </row>
    <row r="233" spans="2:56" x14ac:dyDescent="0.35">
      <c r="B233" s="80"/>
      <c r="C233" s="119"/>
      <c r="D233" s="119"/>
      <c r="E233" s="202"/>
      <c r="F233" s="119"/>
      <c r="G233" s="120"/>
      <c r="H233" s="41"/>
      <c r="I233" s="41"/>
      <c r="J233" s="329">
        <v>0</v>
      </c>
      <c r="K233" s="329">
        <v>0</v>
      </c>
      <c r="L233" s="332"/>
      <c r="M233" s="150"/>
      <c r="N233" s="397"/>
      <c r="O233" s="555"/>
      <c r="P233" s="575">
        <f t="shared" si="12"/>
        <v>0</v>
      </c>
      <c r="Q233" s="575">
        <f t="shared" si="13"/>
        <v>0</v>
      </c>
      <c r="R233" s="575">
        <f t="shared" si="14"/>
        <v>0</v>
      </c>
      <c r="S233" s="575">
        <f t="shared" si="14"/>
        <v>0</v>
      </c>
      <c r="T233" s="553"/>
      <c r="U233" s="553"/>
      <c r="V233" s="553"/>
      <c r="W233" s="553"/>
      <c r="X233" s="397"/>
      <c r="Y233" s="397"/>
      <c r="Z233" s="397"/>
      <c r="AA233" s="397"/>
      <c r="AB233" s="397"/>
      <c r="AC233" s="397"/>
      <c r="AD233" s="397"/>
      <c r="AE233" s="397"/>
      <c r="AF233" s="397"/>
      <c r="AG233" s="397"/>
      <c r="AH233" s="397"/>
      <c r="AI233" s="397"/>
      <c r="AJ233" s="397"/>
      <c r="AK233" s="397"/>
      <c r="AL233" s="397"/>
      <c r="AM233" s="397"/>
      <c r="AN233" s="397"/>
      <c r="AO233" s="397"/>
      <c r="AP233" s="397"/>
      <c r="AQ233" s="397"/>
      <c r="AR233" s="397"/>
      <c r="AS233" s="397"/>
      <c r="AT233" s="397"/>
      <c r="AU233" s="397"/>
      <c r="AV233" s="397"/>
      <c r="AW233" s="397"/>
      <c r="AX233" s="397"/>
      <c r="AY233" s="397"/>
      <c r="AZ233" s="397"/>
      <c r="BA233" s="553"/>
      <c r="BB233" s="397"/>
      <c r="BC233" s="397"/>
      <c r="BD233" s="397"/>
    </row>
    <row r="234" spans="2:56" x14ac:dyDescent="0.35">
      <c r="B234" s="80"/>
      <c r="C234" s="119"/>
      <c r="D234" s="119"/>
      <c r="E234" s="202"/>
      <c r="F234" s="119"/>
      <c r="G234" s="120"/>
      <c r="H234" s="41"/>
      <c r="I234" s="41"/>
      <c r="J234" s="329">
        <v>0</v>
      </c>
      <c r="K234" s="329">
        <v>0</v>
      </c>
      <c r="L234" s="332"/>
      <c r="M234" s="150"/>
      <c r="N234" s="397"/>
      <c r="O234" s="555"/>
      <c r="P234" s="575">
        <f t="shared" si="12"/>
        <v>0</v>
      </c>
      <c r="Q234" s="575">
        <f t="shared" si="13"/>
        <v>0</v>
      </c>
      <c r="R234" s="575">
        <f t="shared" si="14"/>
        <v>0</v>
      </c>
      <c r="S234" s="575">
        <f t="shared" si="14"/>
        <v>0</v>
      </c>
      <c r="T234" s="553"/>
      <c r="U234" s="553"/>
      <c r="V234" s="553"/>
      <c r="W234" s="553"/>
      <c r="X234" s="397"/>
      <c r="Y234" s="397"/>
      <c r="Z234" s="397"/>
      <c r="AA234" s="397"/>
      <c r="AB234" s="397"/>
      <c r="AC234" s="397"/>
      <c r="AD234" s="397"/>
      <c r="AE234" s="397"/>
      <c r="AF234" s="397"/>
      <c r="AG234" s="397"/>
      <c r="AH234" s="397"/>
      <c r="AI234" s="397"/>
      <c r="AJ234" s="397"/>
      <c r="AK234" s="397"/>
      <c r="AL234" s="397"/>
      <c r="AM234" s="397"/>
      <c r="AN234" s="397"/>
      <c r="AO234" s="397"/>
      <c r="AP234" s="397"/>
      <c r="AQ234" s="397"/>
      <c r="AR234" s="397"/>
      <c r="AS234" s="397"/>
      <c r="AT234" s="397"/>
      <c r="AU234" s="397"/>
      <c r="AV234" s="397"/>
      <c r="AW234" s="397"/>
      <c r="AX234" s="397"/>
      <c r="AY234" s="397"/>
      <c r="AZ234" s="397"/>
      <c r="BA234" s="553"/>
      <c r="BB234" s="397"/>
      <c r="BC234" s="397"/>
      <c r="BD234" s="397"/>
    </row>
    <row r="235" spans="2:56" x14ac:dyDescent="0.35">
      <c r="B235" s="80"/>
      <c r="C235" s="119"/>
      <c r="D235" s="119"/>
      <c r="E235" s="202"/>
      <c r="F235" s="119"/>
      <c r="G235" s="120"/>
      <c r="H235" s="41"/>
      <c r="I235" s="41"/>
      <c r="J235" s="329">
        <v>0</v>
      </c>
      <c r="K235" s="329">
        <v>0</v>
      </c>
      <c r="L235" s="332"/>
      <c r="M235" s="150"/>
      <c r="N235" s="397"/>
      <c r="O235" s="555"/>
      <c r="P235" s="575">
        <f t="shared" si="12"/>
        <v>0</v>
      </c>
      <c r="Q235" s="575">
        <f t="shared" si="13"/>
        <v>0</v>
      </c>
      <c r="R235" s="575">
        <f t="shared" si="14"/>
        <v>0</v>
      </c>
      <c r="S235" s="575">
        <f t="shared" si="14"/>
        <v>0</v>
      </c>
      <c r="T235" s="553"/>
      <c r="U235" s="553"/>
      <c r="V235" s="553"/>
      <c r="W235" s="553"/>
      <c r="X235" s="397"/>
      <c r="Y235" s="397"/>
      <c r="Z235" s="397"/>
      <c r="AA235" s="397"/>
      <c r="AB235" s="397"/>
      <c r="AC235" s="397"/>
      <c r="AD235" s="397"/>
      <c r="AE235" s="397"/>
      <c r="AF235" s="397"/>
      <c r="AG235" s="397"/>
      <c r="AH235" s="397"/>
      <c r="AI235" s="397"/>
      <c r="AJ235" s="397"/>
      <c r="AK235" s="397"/>
      <c r="AL235" s="397"/>
      <c r="AM235" s="397"/>
      <c r="AN235" s="397"/>
      <c r="AO235" s="397"/>
      <c r="AP235" s="397"/>
      <c r="AQ235" s="397"/>
      <c r="AR235" s="397"/>
      <c r="AS235" s="397"/>
      <c r="AT235" s="397"/>
      <c r="AU235" s="397"/>
      <c r="AV235" s="397"/>
      <c r="AW235" s="397"/>
      <c r="AX235" s="397"/>
      <c r="AY235" s="397"/>
      <c r="AZ235" s="397"/>
      <c r="BA235" s="553"/>
      <c r="BB235" s="397"/>
      <c r="BC235" s="397"/>
      <c r="BD235" s="397"/>
    </row>
    <row r="236" spans="2:56" x14ac:dyDescent="0.35">
      <c r="B236" s="80"/>
      <c r="C236" s="119"/>
      <c r="D236" s="119"/>
      <c r="E236" s="202"/>
      <c r="F236" s="119"/>
      <c r="G236" s="120"/>
      <c r="H236" s="41"/>
      <c r="I236" s="41"/>
      <c r="J236" s="329">
        <v>0</v>
      </c>
      <c r="K236" s="329">
        <v>0</v>
      </c>
      <c r="L236" s="332"/>
      <c r="M236" s="150"/>
      <c r="N236" s="397"/>
      <c r="O236" s="555"/>
      <c r="P236" s="575">
        <f t="shared" si="12"/>
        <v>0</v>
      </c>
      <c r="Q236" s="575">
        <f t="shared" si="13"/>
        <v>0</v>
      </c>
      <c r="R236" s="575">
        <f t="shared" si="14"/>
        <v>0</v>
      </c>
      <c r="S236" s="575">
        <f t="shared" si="14"/>
        <v>0</v>
      </c>
      <c r="T236" s="553"/>
      <c r="U236" s="553"/>
      <c r="V236" s="553"/>
      <c r="W236" s="553"/>
      <c r="X236" s="397"/>
      <c r="Y236" s="397"/>
      <c r="Z236" s="397"/>
      <c r="AA236" s="397"/>
      <c r="AB236" s="397"/>
      <c r="AC236" s="397"/>
      <c r="AD236" s="397"/>
      <c r="AE236" s="397"/>
      <c r="AF236" s="397"/>
      <c r="AG236" s="397"/>
      <c r="AH236" s="397"/>
      <c r="AI236" s="397"/>
      <c r="AJ236" s="397"/>
      <c r="AK236" s="397"/>
      <c r="AL236" s="397"/>
      <c r="AM236" s="397"/>
      <c r="AN236" s="397"/>
      <c r="AO236" s="397"/>
      <c r="AP236" s="397"/>
      <c r="AQ236" s="397"/>
      <c r="AR236" s="397"/>
      <c r="AS236" s="397"/>
      <c r="AT236" s="397"/>
      <c r="AU236" s="397"/>
      <c r="AV236" s="397"/>
      <c r="AW236" s="397"/>
      <c r="AX236" s="397"/>
      <c r="AY236" s="397"/>
      <c r="AZ236" s="397"/>
      <c r="BA236" s="553"/>
      <c r="BB236" s="397"/>
      <c r="BC236" s="397"/>
      <c r="BD236" s="397"/>
    </row>
    <row r="237" spans="2:56" x14ac:dyDescent="0.35">
      <c r="B237" s="80"/>
      <c r="C237" s="119"/>
      <c r="D237" s="119"/>
      <c r="E237" s="202"/>
      <c r="F237" s="119"/>
      <c r="G237" s="120"/>
      <c r="H237" s="41"/>
      <c r="I237" s="41"/>
      <c r="J237" s="329">
        <v>0</v>
      </c>
      <c r="K237" s="329">
        <v>0</v>
      </c>
      <c r="L237" s="332"/>
      <c r="M237" s="150"/>
      <c r="N237" s="397"/>
      <c r="O237" s="555"/>
      <c r="P237" s="575">
        <f t="shared" si="12"/>
        <v>0</v>
      </c>
      <c r="Q237" s="575">
        <f t="shared" si="13"/>
        <v>0</v>
      </c>
      <c r="R237" s="575">
        <f t="shared" si="14"/>
        <v>0</v>
      </c>
      <c r="S237" s="575">
        <f t="shared" si="14"/>
        <v>0</v>
      </c>
      <c r="T237" s="553"/>
      <c r="U237" s="553"/>
      <c r="V237" s="553"/>
      <c r="W237" s="553"/>
      <c r="X237" s="397"/>
      <c r="Y237" s="397"/>
      <c r="Z237" s="397"/>
      <c r="AA237" s="397"/>
      <c r="AB237" s="397"/>
      <c r="AC237" s="397"/>
      <c r="AD237" s="397"/>
      <c r="AE237" s="397"/>
      <c r="AF237" s="397"/>
      <c r="AG237" s="397"/>
      <c r="AH237" s="397"/>
      <c r="AI237" s="397"/>
      <c r="AJ237" s="397"/>
      <c r="AK237" s="397"/>
      <c r="AL237" s="397"/>
      <c r="AM237" s="397"/>
      <c r="AN237" s="397"/>
      <c r="AO237" s="397"/>
      <c r="AP237" s="397"/>
      <c r="AQ237" s="397"/>
      <c r="AR237" s="397"/>
      <c r="AS237" s="397"/>
      <c r="AT237" s="397"/>
      <c r="AU237" s="397"/>
      <c r="AV237" s="397"/>
      <c r="AW237" s="397"/>
      <c r="AX237" s="397"/>
      <c r="AY237" s="397"/>
      <c r="AZ237" s="397"/>
      <c r="BA237" s="553"/>
      <c r="BB237" s="397"/>
      <c r="BC237" s="397"/>
      <c r="BD237" s="397"/>
    </row>
    <row r="238" spans="2:56" x14ac:dyDescent="0.35">
      <c r="B238" s="80"/>
      <c r="C238" s="119"/>
      <c r="D238" s="119"/>
      <c r="E238" s="202"/>
      <c r="F238" s="119"/>
      <c r="G238" s="120"/>
      <c r="H238" s="41"/>
      <c r="I238" s="41"/>
      <c r="J238" s="329">
        <v>0</v>
      </c>
      <c r="K238" s="329">
        <v>0</v>
      </c>
      <c r="L238" s="332"/>
      <c r="M238" s="150"/>
      <c r="N238" s="397"/>
      <c r="O238" s="555"/>
      <c r="P238" s="575">
        <f t="shared" si="12"/>
        <v>0</v>
      </c>
      <c r="Q238" s="575">
        <f t="shared" si="13"/>
        <v>0</v>
      </c>
      <c r="R238" s="575">
        <f t="shared" si="14"/>
        <v>0</v>
      </c>
      <c r="S238" s="575">
        <f t="shared" si="14"/>
        <v>0</v>
      </c>
      <c r="T238" s="553"/>
      <c r="U238" s="553"/>
      <c r="V238" s="553"/>
      <c r="W238" s="553"/>
      <c r="X238" s="397"/>
      <c r="Y238" s="397"/>
      <c r="Z238" s="397"/>
      <c r="AA238" s="397"/>
      <c r="AB238" s="397"/>
      <c r="AC238" s="397"/>
      <c r="AD238" s="397"/>
      <c r="AE238" s="397"/>
      <c r="AF238" s="397"/>
      <c r="AG238" s="397"/>
      <c r="AH238" s="397"/>
      <c r="AI238" s="397"/>
      <c r="AJ238" s="397"/>
      <c r="AK238" s="397"/>
      <c r="AL238" s="397"/>
      <c r="AM238" s="397"/>
      <c r="AN238" s="397"/>
      <c r="AO238" s="397"/>
      <c r="AP238" s="397"/>
      <c r="AQ238" s="397"/>
      <c r="AR238" s="397"/>
      <c r="AS238" s="397"/>
      <c r="AT238" s="397"/>
      <c r="AU238" s="397"/>
      <c r="AV238" s="397"/>
      <c r="AW238" s="397"/>
      <c r="AX238" s="397"/>
      <c r="AY238" s="397"/>
      <c r="AZ238" s="397"/>
      <c r="BA238" s="553"/>
      <c r="BB238" s="397"/>
      <c r="BC238" s="397"/>
      <c r="BD238" s="397"/>
    </row>
    <row r="239" spans="2:56" x14ac:dyDescent="0.35">
      <c r="B239" s="80"/>
      <c r="C239" s="119"/>
      <c r="D239" s="119"/>
      <c r="E239" s="202"/>
      <c r="F239" s="119"/>
      <c r="G239" s="120"/>
      <c r="H239" s="41"/>
      <c r="I239" s="41"/>
      <c r="J239" s="329">
        <v>0</v>
      </c>
      <c r="K239" s="329">
        <v>0</v>
      </c>
      <c r="L239" s="332"/>
      <c r="M239" s="150"/>
      <c r="N239" s="397"/>
      <c r="O239" s="555"/>
      <c r="P239" s="575">
        <f t="shared" si="12"/>
        <v>0</v>
      </c>
      <c r="Q239" s="575">
        <f t="shared" si="13"/>
        <v>0</v>
      </c>
      <c r="R239" s="575">
        <f t="shared" si="14"/>
        <v>0</v>
      </c>
      <c r="S239" s="575">
        <f t="shared" si="14"/>
        <v>0</v>
      </c>
      <c r="T239" s="553"/>
      <c r="U239" s="553"/>
      <c r="V239" s="553"/>
      <c r="W239" s="553"/>
      <c r="X239" s="397"/>
      <c r="Y239" s="397"/>
      <c r="Z239" s="397"/>
      <c r="AA239" s="397"/>
      <c r="AB239" s="397"/>
      <c r="AC239" s="397"/>
      <c r="AD239" s="397"/>
      <c r="AE239" s="397"/>
      <c r="AF239" s="397"/>
      <c r="AG239" s="397"/>
      <c r="AH239" s="397"/>
      <c r="AI239" s="397"/>
      <c r="AJ239" s="397"/>
      <c r="AK239" s="397"/>
      <c r="AL239" s="397"/>
      <c r="AM239" s="397"/>
      <c r="AN239" s="397"/>
      <c r="AO239" s="397"/>
      <c r="AP239" s="397"/>
      <c r="AQ239" s="397"/>
      <c r="AR239" s="397"/>
      <c r="AS239" s="397"/>
      <c r="AT239" s="397"/>
      <c r="AU239" s="397"/>
      <c r="AV239" s="397"/>
      <c r="AW239" s="397"/>
      <c r="AX239" s="397"/>
      <c r="AY239" s="397"/>
      <c r="AZ239" s="397"/>
      <c r="BA239" s="553"/>
      <c r="BB239" s="397"/>
      <c r="BC239" s="397"/>
      <c r="BD239" s="397"/>
    </row>
    <row r="240" spans="2:56" x14ac:dyDescent="0.35">
      <c r="B240" s="80"/>
      <c r="C240" s="119"/>
      <c r="D240" s="119"/>
      <c r="E240" s="202"/>
      <c r="F240" s="119"/>
      <c r="G240" s="120"/>
      <c r="H240" s="41"/>
      <c r="I240" s="41"/>
      <c r="J240" s="329">
        <v>0</v>
      </c>
      <c r="K240" s="329">
        <v>0</v>
      </c>
      <c r="L240" s="332"/>
      <c r="M240" s="150"/>
      <c r="N240" s="397"/>
      <c r="O240" s="555"/>
      <c r="P240" s="575">
        <f t="shared" ref="P240:P303" si="15">J240*$G$32</f>
        <v>0</v>
      </c>
      <c r="Q240" s="575">
        <f t="shared" ref="Q240:Q303" si="16">K240*$G$42</f>
        <v>0</v>
      </c>
      <c r="R240" s="575">
        <f t="shared" ref="R240:S303" si="17">P240-J240</f>
        <v>0</v>
      </c>
      <c r="S240" s="575">
        <f t="shared" si="17"/>
        <v>0</v>
      </c>
      <c r="T240" s="553"/>
      <c r="U240" s="553"/>
      <c r="V240" s="553"/>
      <c r="W240" s="553"/>
      <c r="X240" s="397"/>
      <c r="Y240" s="397"/>
      <c r="Z240" s="397"/>
      <c r="AA240" s="397"/>
      <c r="AB240" s="397"/>
      <c r="AC240" s="397"/>
      <c r="AD240" s="397"/>
      <c r="AE240" s="397"/>
      <c r="AF240" s="397"/>
      <c r="AG240" s="397"/>
      <c r="AH240" s="397"/>
      <c r="AI240" s="397"/>
      <c r="AJ240" s="397"/>
      <c r="AK240" s="397"/>
      <c r="AL240" s="397"/>
      <c r="AM240" s="397"/>
      <c r="AN240" s="397"/>
      <c r="AO240" s="397"/>
      <c r="AP240" s="397"/>
      <c r="AQ240" s="397"/>
      <c r="AR240" s="397"/>
      <c r="AS240" s="397"/>
      <c r="AT240" s="397"/>
      <c r="AU240" s="397"/>
      <c r="AV240" s="397"/>
      <c r="AW240" s="397"/>
      <c r="AX240" s="397"/>
      <c r="AY240" s="397"/>
      <c r="AZ240" s="397"/>
      <c r="BA240" s="553"/>
      <c r="BB240" s="397"/>
      <c r="BC240" s="397"/>
      <c r="BD240" s="397"/>
    </row>
    <row r="241" spans="2:56" x14ac:dyDescent="0.35">
      <c r="B241" s="80"/>
      <c r="C241" s="119"/>
      <c r="D241" s="119"/>
      <c r="E241" s="202"/>
      <c r="F241" s="119"/>
      <c r="G241" s="120"/>
      <c r="H241" s="41"/>
      <c r="I241" s="41"/>
      <c r="J241" s="329">
        <v>0</v>
      </c>
      <c r="K241" s="329">
        <v>0</v>
      </c>
      <c r="L241" s="332"/>
      <c r="M241" s="150"/>
      <c r="N241" s="397"/>
      <c r="O241" s="555"/>
      <c r="P241" s="575">
        <f t="shared" si="15"/>
        <v>0</v>
      </c>
      <c r="Q241" s="575">
        <f t="shared" si="16"/>
        <v>0</v>
      </c>
      <c r="R241" s="575">
        <f t="shared" si="17"/>
        <v>0</v>
      </c>
      <c r="S241" s="575">
        <f t="shared" si="17"/>
        <v>0</v>
      </c>
      <c r="T241" s="553"/>
      <c r="U241" s="553"/>
      <c r="V241" s="553"/>
      <c r="W241" s="553"/>
      <c r="X241" s="397"/>
      <c r="Y241" s="397"/>
      <c r="Z241" s="397"/>
      <c r="AA241" s="397"/>
      <c r="AB241" s="397"/>
      <c r="AC241" s="397"/>
      <c r="AD241" s="397"/>
      <c r="AE241" s="397"/>
      <c r="AF241" s="397"/>
      <c r="AG241" s="397"/>
      <c r="AH241" s="397"/>
      <c r="AI241" s="397"/>
      <c r="AJ241" s="397"/>
      <c r="AK241" s="397"/>
      <c r="AL241" s="397"/>
      <c r="AM241" s="397"/>
      <c r="AN241" s="397"/>
      <c r="AO241" s="397"/>
      <c r="AP241" s="397"/>
      <c r="AQ241" s="397"/>
      <c r="AR241" s="397"/>
      <c r="AS241" s="397"/>
      <c r="AT241" s="397"/>
      <c r="AU241" s="397"/>
      <c r="AV241" s="397"/>
      <c r="AW241" s="397"/>
      <c r="AX241" s="397"/>
      <c r="AY241" s="397"/>
      <c r="AZ241" s="397"/>
      <c r="BA241" s="553"/>
      <c r="BB241" s="397"/>
      <c r="BC241" s="397"/>
      <c r="BD241" s="397"/>
    </row>
    <row r="242" spans="2:56" x14ac:dyDescent="0.35">
      <c r="B242" s="80"/>
      <c r="C242" s="119"/>
      <c r="D242" s="119"/>
      <c r="E242" s="202"/>
      <c r="F242" s="119"/>
      <c r="G242" s="120"/>
      <c r="H242" s="41"/>
      <c r="I242" s="41"/>
      <c r="J242" s="329">
        <v>0</v>
      </c>
      <c r="K242" s="329">
        <v>0</v>
      </c>
      <c r="L242" s="332"/>
      <c r="M242" s="150"/>
      <c r="N242" s="397"/>
      <c r="O242" s="555"/>
      <c r="P242" s="575">
        <f t="shared" si="15"/>
        <v>0</v>
      </c>
      <c r="Q242" s="575">
        <f t="shared" si="16"/>
        <v>0</v>
      </c>
      <c r="R242" s="575">
        <f t="shared" si="17"/>
        <v>0</v>
      </c>
      <c r="S242" s="575">
        <f t="shared" si="17"/>
        <v>0</v>
      </c>
      <c r="T242" s="553"/>
      <c r="U242" s="553"/>
      <c r="V242" s="553"/>
      <c r="W242" s="553"/>
      <c r="X242" s="397"/>
      <c r="Y242" s="397"/>
      <c r="Z242" s="397"/>
      <c r="AA242" s="397"/>
      <c r="AB242" s="397"/>
      <c r="AC242" s="397"/>
      <c r="AD242" s="397"/>
      <c r="AE242" s="397"/>
      <c r="AF242" s="397"/>
      <c r="AG242" s="397"/>
      <c r="AH242" s="397"/>
      <c r="AI242" s="397"/>
      <c r="AJ242" s="397"/>
      <c r="AK242" s="397"/>
      <c r="AL242" s="397"/>
      <c r="AM242" s="397"/>
      <c r="AN242" s="397"/>
      <c r="AO242" s="397"/>
      <c r="AP242" s="397"/>
      <c r="AQ242" s="397"/>
      <c r="AR242" s="397"/>
      <c r="AS242" s="397"/>
      <c r="AT242" s="397"/>
      <c r="AU242" s="397"/>
      <c r="AV242" s="397"/>
      <c r="AW242" s="397"/>
      <c r="AX242" s="397"/>
      <c r="AY242" s="397"/>
      <c r="AZ242" s="397"/>
      <c r="BA242" s="553"/>
      <c r="BB242" s="397"/>
      <c r="BC242" s="397"/>
      <c r="BD242" s="397"/>
    </row>
    <row r="243" spans="2:56" x14ac:dyDescent="0.35">
      <c r="B243" s="80"/>
      <c r="C243" s="119"/>
      <c r="D243" s="119"/>
      <c r="E243" s="202"/>
      <c r="F243" s="119"/>
      <c r="G243" s="120"/>
      <c r="H243" s="41"/>
      <c r="I243" s="41"/>
      <c r="J243" s="329">
        <v>0</v>
      </c>
      <c r="K243" s="329">
        <v>0</v>
      </c>
      <c r="L243" s="332"/>
      <c r="M243" s="150"/>
      <c r="N243" s="397"/>
      <c r="O243" s="555"/>
      <c r="P243" s="575">
        <f t="shared" si="15"/>
        <v>0</v>
      </c>
      <c r="Q243" s="575">
        <f t="shared" si="16"/>
        <v>0</v>
      </c>
      <c r="R243" s="575">
        <f t="shared" si="17"/>
        <v>0</v>
      </c>
      <c r="S243" s="575">
        <f t="shared" si="17"/>
        <v>0</v>
      </c>
      <c r="T243" s="553"/>
      <c r="U243" s="553"/>
      <c r="V243" s="553"/>
      <c r="W243" s="553"/>
      <c r="X243" s="397"/>
      <c r="Y243" s="397"/>
      <c r="Z243" s="397"/>
      <c r="AA243" s="397"/>
      <c r="AB243" s="397"/>
      <c r="AC243" s="397"/>
      <c r="AD243" s="397"/>
      <c r="AE243" s="397"/>
      <c r="AF243" s="397"/>
      <c r="AG243" s="397"/>
      <c r="AH243" s="397"/>
      <c r="AI243" s="397"/>
      <c r="AJ243" s="397"/>
      <c r="AK243" s="397"/>
      <c r="AL243" s="397"/>
      <c r="AM243" s="397"/>
      <c r="AN243" s="397"/>
      <c r="AO243" s="397"/>
      <c r="AP243" s="397"/>
      <c r="AQ243" s="397"/>
      <c r="AR243" s="397"/>
      <c r="AS243" s="397"/>
      <c r="AT243" s="397"/>
      <c r="AU243" s="397"/>
      <c r="AV243" s="397"/>
      <c r="AW243" s="397"/>
      <c r="AX243" s="397"/>
      <c r="AY243" s="397"/>
      <c r="AZ243" s="397"/>
      <c r="BA243" s="553"/>
      <c r="BB243" s="397"/>
      <c r="BC243" s="397"/>
      <c r="BD243" s="397"/>
    </row>
    <row r="244" spans="2:56" x14ac:dyDescent="0.35">
      <c r="B244" s="80"/>
      <c r="C244" s="119"/>
      <c r="D244" s="119"/>
      <c r="E244" s="202"/>
      <c r="F244" s="119"/>
      <c r="G244" s="120"/>
      <c r="H244" s="41"/>
      <c r="I244" s="41"/>
      <c r="J244" s="329">
        <v>0</v>
      </c>
      <c r="K244" s="329">
        <v>0</v>
      </c>
      <c r="L244" s="332"/>
      <c r="M244" s="150"/>
      <c r="N244" s="397"/>
      <c r="O244" s="555"/>
      <c r="P244" s="575">
        <f t="shared" si="15"/>
        <v>0</v>
      </c>
      <c r="Q244" s="575">
        <f t="shared" si="16"/>
        <v>0</v>
      </c>
      <c r="R244" s="575">
        <f t="shared" si="17"/>
        <v>0</v>
      </c>
      <c r="S244" s="575">
        <f t="shared" si="17"/>
        <v>0</v>
      </c>
      <c r="T244" s="553"/>
      <c r="U244" s="553"/>
      <c r="V244" s="553"/>
      <c r="W244" s="553"/>
      <c r="X244" s="397"/>
      <c r="Y244" s="397"/>
      <c r="Z244" s="397"/>
      <c r="AA244" s="397"/>
      <c r="AB244" s="397"/>
      <c r="AC244" s="397"/>
      <c r="AD244" s="397"/>
      <c r="AE244" s="397"/>
      <c r="AF244" s="397"/>
      <c r="AG244" s="397"/>
      <c r="AH244" s="397"/>
      <c r="AI244" s="397"/>
      <c r="AJ244" s="397"/>
      <c r="AK244" s="397"/>
      <c r="AL244" s="397"/>
      <c r="AM244" s="397"/>
      <c r="AN244" s="397"/>
      <c r="AO244" s="397"/>
      <c r="AP244" s="397"/>
      <c r="AQ244" s="397"/>
      <c r="AR244" s="397"/>
      <c r="AS244" s="397"/>
      <c r="AT244" s="397"/>
      <c r="AU244" s="397"/>
      <c r="AV244" s="397"/>
      <c r="AW244" s="397"/>
      <c r="AX244" s="397"/>
      <c r="AY244" s="397"/>
      <c r="AZ244" s="397"/>
      <c r="BA244" s="553"/>
      <c r="BB244" s="397"/>
      <c r="BC244" s="397"/>
      <c r="BD244" s="397"/>
    </row>
    <row r="245" spans="2:56" x14ac:dyDescent="0.35">
      <c r="B245" s="80"/>
      <c r="C245" s="119"/>
      <c r="D245" s="119"/>
      <c r="E245" s="202"/>
      <c r="F245" s="119"/>
      <c r="G245" s="120"/>
      <c r="H245" s="41"/>
      <c r="I245" s="41"/>
      <c r="J245" s="329">
        <v>0</v>
      </c>
      <c r="K245" s="329">
        <v>0</v>
      </c>
      <c r="L245" s="332"/>
      <c r="M245" s="150"/>
      <c r="N245" s="397"/>
      <c r="O245" s="555"/>
      <c r="P245" s="575">
        <f t="shared" si="15"/>
        <v>0</v>
      </c>
      <c r="Q245" s="575">
        <f t="shared" si="16"/>
        <v>0</v>
      </c>
      <c r="R245" s="575">
        <f t="shared" si="17"/>
        <v>0</v>
      </c>
      <c r="S245" s="575">
        <f t="shared" si="17"/>
        <v>0</v>
      </c>
      <c r="T245" s="553"/>
      <c r="U245" s="553"/>
      <c r="V245" s="553"/>
      <c r="W245" s="553"/>
      <c r="X245" s="397"/>
      <c r="Y245" s="397"/>
      <c r="Z245" s="397"/>
      <c r="AA245" s="397"/>
      <c r="AB245" s="397"/>
      <c r="AC245" s="397"/>
      <c r="AD245" s="397"/>
      <c r="AE245" s="397"/>
      <c r="AF245" s="397"/>
      <c r="AG245" s="397"/>
      <c r="AH245" s="397"/>
      <c r="AI245" s="397"/>
      <c r="AJ245" s="397"/>
      <c r="AK245" s="397"/>
      <c r="AL245" s="397"/>
      <c r="AM245" s="397"/>
      <c r="AN245" s="397"/>
      <c r="AO245" s="397"/>
      <c r="AP245" s="397"/>
      <c r="AQ245" s="397"/>
      <c r="AR245" s="397"/>
      <c r="AS245" s="397"/>
      <c r="AT245" s="397"/>
      <c r="AU245" s="397"/>
      <c r="AV245" s="397"/>
      <c r="AW245" s="397"/>
      <c r="AX245" s="397"/>
      <c r="AY245" s="397"/>
      <c r="AZ245" s="397"/>
      <c r="BA245" s="553"/>
      <c r="BB245" s="397"/>
      <c r="BC245" s="397"/>
      <c r="BD245" s="397"/>
    </row>
    <row r="246" spans="2:56" x14ac:dyDescent="0.35">
      <c r="B246" s="80"/>
      <c r="C246" s="119"/>
      <c r="D246" s="119"/>
      <c r="E246" s="202"/>
      <c r="F246" s="119"/>
      <c r="G246" s="120"/>
      <c r="H246" s="41"/>
      <c r="I246" s="41"/>
      <c r="J246" s="329">
        <v>0</v>
      </c>
      <c r="K246" s="329">
        <v>0</v>
      </c>
      <c r="L246" s="332"/>
      <c r="M246" s="150"/>
      <c r="N246" s="397"/>
      <c r="O246" s="555"/>
      <c r="P246" s="575">
        <f t="shared" si="15"/>
        <v>0</v>
      </c>
      <c r="Q246" s="575">
        <f t="shared" si="16"/>
        <v>0</v>
      </c>
      <c r="R246" s="575">
        <f t="shared" si="17"/>
        <v>0</v>
      </c>
      <c r="S246" s="575">
        <f t="shared" si="17"/>
        <v>0</v>
      </c>
      <c r="T246" s="553"/>
      <c r="U246" s="553"/>
      <c r="V246" s="553"/>
      <c r="W246" s="553"/>
      <c r="X246" s="397"/>
      <c r="Y246" s="397"/>
      <c r="Z246" s="397"/>
      <c r="AA246" s="397"/>
      <c r="AB246" s="397"/>
      <c r="AC246" s="397"/>
      <c r="AD246" s="397"/>
      <c r="AE246" s="397"/>
      <c r="AF246" s="397"/>
      <c r="AG246" s="397"/>
      <c r="AH246" s="397"/>
      <c r="AI246" s="397"/>
      <c r="AJ246" s="397"/>
      <c r="AK246" s="397"/>
      <c r="AL246" s="397"/>
      <c r="AM246" s="397"/>
      <c r="AN246" s="397"/>
      <c r="AO246" s="397"/>
      <c r="AP246" s="397"/>
      <c r="AQ246" s="397"/>
      <c r="AR246" s="397"/>
      <c r="AS246" s="397"/>
      <c r="AT246" s="397"/>
      <c r="AU246" s="397"/>
      <c r="AV246" s="397"/>
      <c r="AW246" s="397"/>
      <c r="AX246" s="397"/>
      <c r="AY246" s="397"/>
      <c r="AZ246" s="397"/>
      <c r="BA246" s="553"/>
      <c r="BB246" s="397"/>
      <c r="BC246" s="397"/>
      <c r="BD246" s="397"/>
    </row>
    <row r="247" spans="2:56" x14ac:dyDescent="0.35">
      <c r="B247" s="80"/>
      <c r="C247" s="119"/>
      <c r="D247" s="119"/>
      <c r="E247" s="202"/>
      <c r="F247" s="119"/>
      <c r="G247" s="120"/>
      <c r="H247" s="41"/>
      <c r="I247" s="41"/>
      <c r="J247" s="329">
        <v>0</v>
      </c>
      <c r="K247" s="329">
        <v>0</v>
      </c>
      <c r="L247" s="332"/>
      <c r="M247" s="150"/>
      <c r="N247" s="397"/>
      <c r="O247" s="555"/>
      <c r="P247" s="575">
        <f t="shared" si="15"/>
        <v>0</v>
      </c>
      <c r="Q247" s="575">
        <f t="shared" si="16"/>
        <v>0</v>
      </c>
      <c r="R247" s="575">
        <f t="shared" si="17"/>
        <v>0</v>
      </c>
      <c r="S247" s="575">
        <f t="shared" si="17"/>
        <v>0</v>
      </c>
      <c r="T247" s="553"/>
      <c r="U247" s="553"/>
      <c r="V247" s="553"/>
      <c r="W247" s="553"/>
      <c r="X247" s="397"/>
      <c r="Y247" s="397"/>
      <c r="Z247" s="397"/>
      <c r="AA247" s="397"/>
      <c r="AB247" s="397"/>
      <c r="AC247" s="397"/>
      <c r="AD247" s="397"/>
      <c r="AE247" s="397"/>
      <c r="AF247" s="397"/>
      <c r="AG247" s="397"/>
      <c r="AH247" s="397"/>
      <c r="AI247" s="397"/>
      <c r="AJ247" s="397"/>
      <c r="AK247" s="397"/>
      <c r="AL247" s="397"/>
      <c r="AM247" s="397"/>
      <c r="AN247" s="397"/>
      <c r="AO247" s="397"/>
      <c r="AP247" s="397"/>
      <c r="AQ247" s="397"/>
      <c r="AR247" s="397"/>
      <c r="AS247" s="397"/>
      <c r="AT247" s="397"/>
      <c r="AU247" s="397"/>
      <c r="AV247" s="397"/>
      <c r="AW247" s="397"/>
      <c r="AX247" s="397"/>
      <c r="AY247" s="397"/>
      <c r="AZ247" s="397"/>
      <c r="BA247" s="553"/>
      <c r="BB247" s="397"/>
      <c r="BC247" s="397"/>
      <c r="BD247" s="397"/>
    </row>
    <row r="248" spans="2:56" x14ac:dyDescent="0.35">
      <c r="B248" s="80"/>
      <c r="C248" s="119"/>
      <c r="D248" s="119"/>
      <c r="E248" s="202"/>
      <c r="F248" s="119"/>
      <c r="G248" s="120"/>
      <c r="H248" s="41"/>
      <c r="I248" s="41"/>
      <c r="J248" s="329">
        <v>0</v>
      </c>
      <c r="K248" s="329">
        <v>0</v>
      </c>
      <c r="L248" s="332"/>
      <c r="M248" s="150"/>
      <c r="N248" s="397"/>
      <c r="O248" s="555"/>
      <c r="P248" s="575">
        <f t="shared" si="15"/>
        <v>0</v>
      </c>
      <c r="Q248" s="575">
        <f t="shared" si="16"/>
        <v>0</v>
      </c>
      <c r="R248" s="575">
        <f t="shared" si="17"/>
        <v>0</v>
      </c>
      <c r="S248" s="575">
        <f t="shared" si="17"/>
        <v>0</v>
      </c>
      <c r="T248" s="553"/>
      <c r="U248" s="553"/>
      <c r="V248" s="553"/>
      <c r="W248" s="553"/>
      <c r="X248" s="397"/>
      <c r="Y248" s="397"/>
      <c r="Z248" s="397"/>
      <c r="AA248" s="397"/>
      <c r="AB248" s="397"/>
      <c r="AC248" s="397"/>
      <c r="AD248" s="397"/>
      <c r="AE248" s="397"/>
      <c r="AF248" s="397"/>
      <c r="AG248" s="397"/>
      <c r="AH248" s="397"/>
      <c r="AI248" s="397"/>
      <c r="AJ248" s="397"/>
      <c r="AK248" s="397"/>
      <c r="AL248" s="397"/>
      <c r="AM248" s="397"/>
      <c r="AN248" s="397"/>
      <c r="AO248" s="397"/>
      <c r="AP248" s="397"/>
      <c r="AQ248" s="397"/>
      <c r="AR248" s="397"/>
      <c r="AS248" s="397"/>
      <c r="AT248" s="397"/>
      <c r="AU248" s="397"/>
      <c r="AV248" s="397"/>
      <c r="AW248" s="397"/>
      <c r="AX248" s="397"/>
      <c r="AY248" s="397"/>
      <c r="AZ248" s="397"/>
      <c r="BA248" s="553"/>
      <c r="BB248" s="397"/>
      <c r="BC248" s="397"/>
      <c r="BD248" s="397"/>
    </row>
    <row r="249" spans="2:56" x14ac:dyDescent="0.35">
      <c r="B249" s="80"/>
      <c r="C249" s="119"/>
      <c r="D249" s="119"/>
      <c r="E249" s="202"/>
      <c r="F249" s="119"/>
      <c r="G249" s="120"/>
      <c r="H249" s="41"/>
      <c r="I249" s="41"/>
      <c r="J249" s="329">
        <v>0</v>
      </c>
      <c r="K249" s="329">
        <v>0</v>
      </c>
      <c r="L249" s="332"/>
      <c r="M249" s="150"/>
      <c r="N249" s="397"/>
      <c r="O249" s="555"/>
      <c r="P249" s="575">
        <f t="shared" si="15"/>
        <v>0</v>
      </c>
      <c r="Q249" s="575">
        <f t="shared" si="16"/>
        <v>0</v>
      </c>
      <c r="R249" s="575">
        <f t="shared" si="17"/>
        <v>0</v>
      </c>
      <c r="S249" s="575">
        <f t="shared" si="17"/>
        <v>0</v>
      </c>
      <c r="T249" s="553"/>
      <c r="U249" s="553"/>
      <c r="V249" s="553"/>
      <c r="W249" s="553"/>
      <c r="X249" s="397"/>
      <c r="Y249" s="397"/>
      <c r="Z249" s="397"/>
      <c r="AA249" s="397"/>
      <c r="AB249" s="397"/>
      <c r="AC249" s="397"/>
      <c r="AD249" s="397"/>
      <c r="AE249" s="397"/>
      <c r="AF249" s="397"/>
      <c r="AG249" s="397"/>
      <c r="AH249" s="397"/>
      <c r="AI249" s="397"/>
      <c r="AJ249" s="397"/>
      <c r="AK249" s="397"/>
      <c r="AL249" s="397"/>
      <c r="AM249" s="397"/>
      <c r="AN249" s="397"/>
      <c r="AO249" s="397"/>
      <c r="AP249" s="397"/>
      <c r="AQ249" s="397"/>
      <c r="AR249" s="397"/>
      <c r="AS249" s="397"/>
      <c r="AT249" s="397"/>
      <c r="AU249" s="397"/>
      <c r="AV249" s="397"/>
      <c r="AW249" s="397"/>
      <c r="AX249" s="397"/>
      <c r="AY249" s="397"/>
      <c r="AZ249" s="397"/>
      <c r="BA249" s="553"/>
      <c r="BB249" s="397"/>
      <c r="BC249" s="397"/>
      <c r="BD249" s="397"/>
    </row>
    <row r="250" spans="2:56" x14ac:dyDescent="0.35">
      <c r="B250" s="80"/>
      <c r="C250" s="119"/>
      <c r="D250" s="119"/>
      <c r="E250" s="202"/>
      <c r="F250" s="119"/>
      <c r="G250" s="120"/>
      <c r="H250" s="41"/>
      <c r="I250" s="41"/>
      <c r="J250" s="329">
        <v>0</v>
      </c>
      <c r="K250" s="329">
        <v>0</v>
      </c>
      <c r="L250" s="332"/>
      <c r="M250" s="150"/>
      <c r="N250" s="397"/>
      <c r="O250" s="555"/>
      <c r="P250" s="575">
        <f t="shared" si="15"/>
        <v>0</v>
      </c>
      <c r="Q250" s="575">
        <f t="shared" si="16"/>
        <v>0</v>
      </c>
      <c r="R250" s="575">
        <f t="shared" si="17"/>
        <v>0</v>
      </c>
      <c r="S250" s="575">
        <f t="shared" si="17"/>
        <v>0</v>
      </c>
      <c r="T250" s="553"/>
      <c r="U250" s="553"/>
      <c r="V250" s="553"/>
      <c r="W250" s="553"/>
      <c r="X250" s="397"/>
      <c r="Y250" s="397"/>
      <c r="Z250" s="397"/>
      <c r="AA250" s="397"/>
      <c r="AB250" s="397"/>
      <c r="AC250" s="397"/>
      <c r="AD250" s="397"/>
      <c r="AE250" s="397"/>
      <c r="AF250" s="397"/>
      <c r="AG250" s="397"/>
      <c r="AH250" s="397"/>
      <c r="AI250" s="397"/>
      <c r="AJ250" s="397"/>
      <c r="AK250" s="397"/>
      <c r="AL250" s="397"/>
      <c r="AM250" s="397"/>
      <c r="AN250" s="397"/>
      <c r="AO250" s="397"/>
      <c r="AP250" s="397"/>
      <c r="AQ250" s="397"/>
      <c r="AR250" s="397"/>
      <c r="AS250" s="397"/>
      <c r="AT250" s="397"/>
      <c r="AU250" s="397"/>
      <c r="AV250" s="397"/>
      <c r="AW250" s="397"/>
      <c r="AX250" s="397"/>
      <c r="AY250" s="397"/>
      <c r="AZ250" s="397"/>
      <c r="BA250" s="553"/>
      <c r="BB250" s="397"/>
      <c r="BC250" s="397"/>
      <c r="BD250" s="397"/>
    </row>
    <row r="251" spans="2:56" x14ac:dyDescent="0.35">
      <c r="B251" s="80"/>
      <c r="C251" s="119"/>
      <c r="D251" s="119"/>
      <c r="E251" s="202"/>
      <c r="F251" s="119"/>
      <c r="G251" s="120"/>
      <c r="H251" s="41"/>
      <c r="I251" s="41"/>
      <c r="J251" s="329">
        <v>0</v>
      </c>
      <c r="K251" s="329">
        <v>0</v>
      </c>
      <c r="L251" s="332"/>
      <c r="M251" s="150"/>
      <c r="N251" s="397"/>
      <c r="O251" s="555"/>
      <c r="P251" s="575">
        <f t="shared" si="15"/>
        <v>0</v>
      </c>
      <c r="Q251" s="575">
        <f t="shared" si="16"/>
        <v>0</v>
      </c>
      <c r="R251" s="575">
        <f t="shared" si="17"/>
        <v>0</v>
      </c>
      <c r="S251" s="575">
        <f t="shared" si="17"/>
        <v>0</v>
      </c>
      <c r="T251" s="553"/>
      <c r="U251" s="553"/>
      <c r="V251" s="553"/>
      <c r="W251" s="553"/>
      <c r="X251" s="397"/>
      <c r="Y251" s="397"/>
      <c r="Z251" s="397"/>
      <c r="AA251" s="397"/>
      <c r="AB251" s="397"/>
      <c r="AC251" s="397"/>
      <c r="AD251" s="397"/>
      <c r="AE251" s="397"/>
      <c r="AF251" s="397"/>
      <c r="AG251" s="397"/>
      <c r="AH251" s="397"/>
      <c r="AI251" s="397"/>
      <c r="AJ251" s="397"/>
      <c r="AK251" s="397"/>
      <c r="AL251" s="397"/>
      <c r="AM251" s="397"/>
      <c r="AN251" s="397"/>
      <c r="AO251" s="397"/>
      <c r="AP251" s="397"/>
      <c r="AQ251" s="397"/>
      <c r="AR251" s="397"/>
      <c r="AS251" s="397"/>
      <c r="AT251" s="397"/>
      <c r="AU251" s="397"/>
      <c r="AV251" s="397"/>
      <c r="AW251" s="397"/>
      <c r="AX251" s="397"/>
      <c r="AY251" s="397"/>
      <c r="AZ251" s="397"/>
      <c r="BA251" s="553"/>
      <c r="BB251" s="397"/>
      <c r="BC251" s="397"/>
      <c r="BD251" s="397"/>
    </row>
    <row r="252" spans="2:56" x14ac:dyDescent="0.35">
      <c r="B252" s="80"/>
      <c r="C252" s="119"/>
      <c r="D252" s="119"/>
      <c r="E252" s="202"/>
      <c r="F252" s="119"/>
      <c r="G252" s="120"/>
      <c r="H252" s="41"/>
      <c r="I252" s="41"/>
      <c r="J252" s="329">
        <v>0</v>
      </c>
      <c r="K252" s="329">
        <v>0</v>
      </c>
      <c r="L252" s="332"/>
      <c r="M252" s="150"/>
      <c r="N252" s="397"/>
      <c r="O252" s="555"/>
      <c r="P252" s="575">
        <f t="shared" si="15"/>
        <v>0</v>
      </c>
      <c r="Q252" s="575">
        <f t="shared" si="16"/>
        <v>0</v>
      </c>
      <c r="R252" s="575">
        <f t="shared" si="17"/>
        <v>0</v>
      </c>
      <c r="S252" s="575">
        <f t="shared" si="17"/>
        <v>0</v>
      </c>
      <c r="T252" s="553"/>
      <c r="U252" s="553"/>
      <c r="V252" s="553"/>
      <c r="W252" s="553"/>
      <c r="X252" s="397"/>
      <c r="Y252" s="397"/>
      <c r="Z252" s="397"/>
      <c r="AA252" s="397"/>
      <c r="AB252" s="397"/>
      <c r="AC252" s="397"/>
      <c r="AD252" s="397"/>
      <c r="AE252" s="397"/>
      <c r="AF252" s="397"/>
      <c r="AG252" s="397"/>
      <c r="AH252" s="397"/>
      <c r="AI252" s="397"/>
      <c r="AJ252" s="397"/>
      <c r="AK252" s="397"/>
      <c r="AL252" s="397"/>
      <c r="AM252" s="397"/>
      <c r="AN252" s="397"/>
      <c r="AO252" s="397"/>
      <c r="AP252" s="397"/>
      <c r="AQ252" s="397"/>
      <c r="AR252" s="397"/>
      <c r="AS252" s="397"/>
      <c r="AT252" s="397"/>
      <c r="AU252" s="397"/>
      <c r="AV252" s="397"/>
      <c r="AW252" s="397"/>
      <c r="AX252" s="397"/>
      <c r="AY252" s="397"/>
      <c r="AZ252" s="397"/>
      <c r="BA252" s="553"/>
      <c r="BB252" s="397"/>
      <c r="BC252" s="397"/>
      <c r="BD252" s="397"/>
    </row>
    <row r="253" spans="2:56" x14ac:dyDescent="0.35">
      <c r="B253" s="80"/>
      <c r="C253" s="119"/>
      <c r="D253" s="119"/>
      <c r="E253" s="202"/>
      <c r="F253" s="119"/>
      <c r="G253" s="120"/>
      <c r="H253" s="41"/>
      <c r="I253" s="41"/>
      <c r="J253" s="329">
        <v>0</v>
      </c>
      <c r="K253" s="329">
        <v>0</v>
      </c>
      <c r="L253" s="332"/>
      <c r="M253" s="150"/>
      <c r="N253" s="397"/>
      <c r="O253" s="555"/>
      <c r="P253" s="575">
        <f t="shared" si="15"/>
        <v>0</v>
      </c>
      <c r="Q253" s="575">
        <f t="shared" si="16"/>
        <v>0</v>
      </c>
      <c r="R253" s="575">
        <f t="shared" si="17"/>
        <v>0</v>
      </c>
      <c r="S253" s="575">
        <f t="shared" si="17"/>
        <v>0</v>
      </c>
      <c r="T253" s="553"/>
      <c r="U253" s="553"/>
      <c r="V253" s="553"/>
      <c r="W253" s="553"/>
      <c r="X253" s="397"/>
      <c r="Y253" s="397"/>
      <c r="Z253" s="397"/>
      <c r="AA253" s="397"/>
      <c r="AB253" s="397"/>
      <c r="AC253" s="397"/>
      <c r="AD253" s="397"/>
      <c r="AE253" s="397"/>
      <c r="AF253" s="397"/>
      <c r="AG253" s="397"/>
      <c r="AH253" s="397"/>
      <c r="AI253" s="397"/>
      <c r="AJ253" s="397"/>
      <c r="AK253" s="397"/>
      <c r="AL253" s="397"/>
      <c r="AM253" s="397"/>
      <c r="AN253" s="397"/>
      <c r="AO253" s="397"/>
      <c r="AP253" s="397"/>
      <c r="AQ253" s="397"/>
      <c r="AR253" s="397"/>
      <c r="AS253" s="397"/>
      <c r="AT253" s="397"/>
      <c r="AU253" s="397"/>
      <c r="AV253" s="397"/>
      <c r="AW253" s="397"/>
      <c r="AX253" s="397"/>
      <c r="AY253" s="397"/>
      <c r="AZ253" s="397"/>
      <c r="BA253" s="553"/>
      <c r="BB253" s="397"/>
      <c r="BC253" s="397"/>
      <c r="BD253" s="397"/>
    </row>
    <row r="254" spans="2:56" x14ac:dyDescent="0.35">
      <c r="B254" s="80"/>
      <c r="C254" s="119"/>
      <c r="D254" s="119"/>
      <c r="E254" s="202"/>
      <c r="F254" s="119"/>
      <c r="G254" s="120"/>
      <c r="H254" s="41"/>
      <c r="I254" s="41"/>
      <c r="J254" s="329">
        <v>0</v>
      </c>
      <c r="K254" s="329">
        <v>0</v>
      </c>
      <c r="L254" s="332"/>
      <c r="M254" s="150"/>
      <c r="N254" s="397"/>
      <c r="O254" s="555"/>
      <c r="P254" s="575">
        <f t="shared" si="15"/>
        <v>0</v>
      </c>
      <c r="Q254" s="575">
        <f t="shared" si="16"/>
        <v>0</v>
      </c>
      <c r="R254" s="575">
        <f t="shared" si="17"/>
        <v>0</v>
      </c>
      <c r="S254" s="575">
        <f t="shared" si="17"/>
        <v>0</v>
      </c>
      <c r="T254" s="553"/>
      <c r="U254" s="553"/>
      <c r="V254" s="553"/>
      <c r="W254" s="553"/>
      <c r="X254" s="397"/>
      <c r="Y254" s="397"/>
      <c r="Z254" s="397"/>
      <c r="AA254" s="397"/>
      <c r="AB254" s="397"/>
      <c r="AC254" s="397"/>
      <c r="AD254" s="397"/>
      <c r="AE254" s="397"/>
      <c r="AF254" s="397"/>
      <c r="AG254" s="397"/>
      <c r="AH254" s="397"/>
      <c r="AI254" s="397"/>
      <c r="AJ254" s="397"/>
      <c r="AK254" s="397"/>
      <c r="AL254" s="397"/>
      <c r="AM254" s="397"/>
      <c r="AN254" s="397"/>
      <c r="AO254" s="397"/>
      <c r="AP254" s="397"/>
      <c r="AQ254" s="397"/>
      <c r="AR254" s="397"/>
      <c r="AS254" s="397"/>
      <c r="AT254" s="397"/>
      <c r="AU254" s="397"/>
      <c r="AV254" s="397"/>
      <c r="AW254" s="397"/>
      <c r="AX254" s="397"/>
      <c r="AY254" s="397"/>
      <c r="AZ254" s="397"/>
      <c r="BA254" s="553"/>
      <c r="BB254" s="397"/>
      <c r="BC254" s="397"/>
      <c r="BD254" s="397"/>
    </row>
    <row r="255" spans="2:56" x14ac:dyDescent="0.35">
      <c r="B255" s="80"/>
      <c r="C255" s="119"/>
      <c r="D255" s="119"/>
      <c r="E255" s="202"/>
      <c r="F255" s="119"/>
      <c r="G255" s="120"/>
      <c r="H255" s="41"/>
      <c r="I255" s="41"/>
      <c r="J255" s="329">
        <v>0</v>
      </c>
      <c r="K255" s="329">
        <v>0</v>
      </c>
      <c r="L255" s="332"/>
      <c r="M255" s="150"/>
      <c r="N255" s="397"/>
      <c r="O255" s="555"/>
      <c r="P255" s="575">
        <f t="shared" si="15"/>
        <v>0</v>
      </c>
      <c r="Q255" s="575">
        <f t="shared" si="16"/>
        <v>0</v>
      </c>
      <c r="R255" s="575">
        <f t="shared" si="17"/>
        <v>0</v>
      </c>
      <c r="S255" s="575">
        <f t="shared" si="17"/>
        <v>0</v>
      </c>
      <c r="T255" s="553"/>
      <c r="U255" s="553"/>
      <c r="V255" s="553"/>
      <c r="W255" s="553"/>
      <c r="X255" s="397"/>
      <c r="Y255" s="397"/>
      <c r="Z255" s="397"/>
      <c r="AA255" s="397"/>
      <c r="AB255" s="397"/>
      <c r="AC255" s="397"/>
      <c r="AD255" s="397"/>
      <c r="AE255" s="397"/>
      <c r="AF255" s="397"/>
      <c r="AG255" s="397"/>
      <c r="AH255" s="397"/>
      <c r="AI255" s="397"/>
      <c r="AJ255" s="397"/>
      <c r="AK255" s="397"/>
      <c r="AL255" s="397"/>
      <c r="AM255" s="397"/>
      <c r="AN255" s="397"/>
      <c r="AO255" s="397"/>
      <c r="AP255" s="397"/>
      <c r="AQ255" s="397"/>
      <c r="AR255" s="397"/>
      <c r="AS255" s="397"/>
      <c r="AT255" s="397"/>
      <c r="AU255" s="397"/>
      <c r="AV255" s="397"/>
      <c r="AW255" s="397"/>
      <c r="AX255" s="397"/>
      <c r="AY255" s="397"/>
      <c r="AZ255" s="397"/>
      <c r="BA255" s="553"/>
      <c r="BB255" s="397"/>
      <c r="BC255" s="397"/>
      <c r="BD255" s="397"/>
    </row>
    <row r="256" spans="2:56" x14ac:dyDescent="0.35">
      <c r="B256" s="80"/>
      <c r="C256" s="119"/>
      <c r="D256" s="119"/>
      <c r="E256" s="202"/>
      <c r="F256" s="119"/>
      <c r="G256" s="120"/>
      <c r="H256" s="41"/>
      <c r="I256" s="41"/>
      <c r="J256" s="329">
        <v>0</v>
      </c>
      <c r="K256" s="329">
        <v>0</v>
      </c>
      <c r="L256" s="332"/>
      <c r="M256" s="150"/>
      <c r="N256" s="397"/>
      <c r="O256" s="555"/>
      <c r="P256" s="575">
        <f t="shared" si="15"/>
        <v>0</v>
      </c>
      <c r="Q256" s="575">
        <f t="shared" si="16"/>
        <v>0</v>
      </c>
      <c r="R256" s="575">
        <f t="shared" si="17"/>
        <v>0</v>
      </c>
      <c r="S256" s="575">
        <f t="shared" si="17"/>
        <v>0</v>
      </c>
      <c r="T256" s="553"/>
      <c r="U256" s="553"/>
      <c r="V256" s="553"/>
      <c r="W256" s="553"/>
      <c r="X256" s="397"/>
      <c r="Y256" s="397"/>
      <c r="Z256" s="397"/>
      <c r="AA256" s="397"/>
      <c r="AB256" s="397"/>
      <c r="AC256" s="397"/>
      <c r="AD256" s="397"/>
      <c r="AE256" s="397"/>
      <c r="AF256" s="397"/>
      <c r="AG256" s="397"/>
      <c r="AH256" s="397"/>
      <c r="AI256" s="397"/>
      <c r="AJ256" s="397"/>
      <c r="AK256" s="397"/>
      <c r="AL256" s="397"/>
      <c r="AM256" s="397"/>
      <c r="AN256" s="397"/>
      <c r="AO256" s="397"/>
      <c r="AP256" s="397"/>
      <c r="AQ256" s="397"/>
      <c r="AR256" s="397"/>
      <c r="AS256" s="397"/>
      <c r="AT256" s="397"/>
      <c r="AU256" s="397"/>
      <c r="AV256" s="397"/>
      <c r="AW256" s="397"/>
      <c r="AX256" s="397"/>
      <c r="AY256" s="397"/>
      <c r="AZ256" s="397"/>
      <c r="BA256" s="553"/>
      <c r="BB256" s="397"/>
      <c r="BC256" s="397"/>
      <c r="BD256" s="397"/>
    </row>
    <row r="257" spans="2:56" x14ac:dyDescent="0.35">
      <c r="B257" s="80"/>
      <c r="C257" s="119"/>
      <c r="D257" s="119"/>
      <c r="E257" s="202"/>
      <c r="F257" s="119"/>
      <c r="G257" s="120"/>
      <c r="H257" s="41"/>
      <c r="I257" s="41"/>
      <c r="J257" s="329">
        <v>0</v>
      </c>
      <c r="K257" s="329">
        <v>0</v>
      </c>
      <c r="L257" s="332"/>
      <c r="M257" s="150"/>
      <c r="N257" s="397"/>
      <c r="O257" s="555"/>
      <c r="P257" s="575">
        <f t="shared" si="15"/>
        <v>0</v>
      </c>
      <c r="Q257" s="575">
        <f t="shared" si="16"/>
        <v>0</v>
      </c>
      <c r="R257" s="575">
        <f t="shared" si="17"/>
        <v>0</v>
      </c>
      <c r="S257" s="575">
        <f t="shared" si="17"/>
        <v>0</v>
      </c>
      <c r="T257" s="553"/>
      <c r="U257" s="553"/>
      <c r="V257" s="553"/>
      <c r="W257" s="553"/>
      <c r="X257" s="397"/>
      <c r="Y257" s="397"/>
      <c r="Z257" s="397"/>
      <c r="AA257" s="397"/>
      <c r="AB257" s="397"/>
      <c r="AC257" s="397"/>
      <c r="AD257" s="397"/>
      <c r="AE257" s="397"/>
      <c r="AF257" s="397"/>
      <c r="AG257" s="397"/>
      <c r="AH257" s="397"/>
      <c r="AI257" s="397"/>
      <c r="AJ257" s="397"/>
      <c r="AK257" s="397"/>
      <c r="AL257" s="397"/>
      <c r="AM257" s="397"/>
      <c r="AN257" s="397"/>
      <c r="AO257" s="397"/>
      <c r="AP257" s="397"/>
      <c r="AQ257" s="397"/>
      <c r="AR257" s="397"/>
      <c r="AS257" s="397"/>
      <c r="AT257" s="397"/>
      <c r="AU257" s="397"/>
      <c r="AV257" s="397"/>
      <c r="AW257" s="397"/>
      <c r="AX257" s="397"/>
      <c r="AY257" s="397"/>
      <c r="AZ257" s="397"/>
      <c r="BA257" s="553"/>
      <c r="BB257" s="397"/>
      <c r="BC257" s="397"/>
      <c r="BD257" s="397"/>
    </row>
    <row r="258" spans="2:56" x14ac:dyDescent="0.35">
      <c r="B258" s="80"/>
      <c r="C258" s="119"/>
      <c r="D258" s="119"/>
      <c r="E258" s="202"/>
      <c r="F258" s="119"/>
      <c r="G258" s="120"/>
      <c r="H258" s="41"/>
      <c r="I258" s="41"/>
      <c r="J258" s="329">
        <v>0</v>
      </c>
      <c r="K258" s="329">
        <v>0</v>
      </c>
      <c r="L258" s="332"/>
      <c r="M258" s="150"/>
      <c r="N258" s="397"/>
      <c r="O258" s="555"/>
      <c r="P258" s="575">
        <f t="shared" si="15"/>
        <v>0</v>
      </c>
      <c r="Q258" s="575">
        <f t="shared" si="16"/>
        <v>0</v>
      </c>
      <c r="R258" s="575">
        <f t="shared" si="17"/>
        <v>0</v>
      </c>
      <c r="S258" s="575">
        <f t="shared" si="17"/>
        <v>0</v>
      </c>
      <c r="T258" s="553"/>
      <c r="U258" s="553"/>
      <c r="V258" s="553"/>
      <c r="W258" s="553"/>
      <c r="X258" s="397"/>
      <c r="Y258" s="397"/>
      <c r="Z258" s="397"/>
      <c r="AA258" s="397"/>
      <c r="AB258" s="397"/>
      <c r="AC258" s="397"/>
      <c r="AD258" s="397"/>
      <c r="AE258" s="397"/>
      <c r="AF258" s="397"/>
      <c r="AG258" s="397"/>
      <c r="AH258" s="397"/>
      <c r="AI258" s="397"/>
      <c r="AJ258" s="397"/>
      <c r="AK258" s="397"/>
      <c r="AL258" s="397"/>
      <c r="AM258" s="397"/>
      <c r="AN258" s="397"/>
      <c r="AO258" s="397"/>
      <c r="AP258" s="397"/>
      <c r="AQ258" s="397"/>
      <c r="AR258" s="397"/>
      <c r="AS258" s="397"/>
      <c r="AT258" s="397"/>
      <c r="AU258" s="397"/>
      <c r="AV258" s="397"/>
      <c r="AW258" s="397"/>
      <c r="AX258" s="397"/>
      <c r="AY258" s="397"/>
      <c r="AZ258" s="397"/>
      <c r="BA258" s="553"/>
      <c r="BB258" s="397"/>
      <c r="BC258" s="397"/>
      <c r="BD258" s="397"/>
    </row>
    <row r="259" spans="2:56" x14ac:dyDescent="0.35">
      <c r="B259" s="80"/>
      <c r="C259" s="119"/>
      <c r="D259" s="119"/>
      <c r="E259" s="202"/>
      <c r="F259" s="119"/>
      <c r="G259" s="120"/>
      <c r="H259" s="41"/>
      <c r="I259" s="41"/>
      <c r="J259" s="329">
        <v>0</v>
      </c>
      <c r="K259" s="329">
        <v>0</v>
      </c>
      <c r="L259" s="332"/>
      <c r="M259" s="150"/>
      <c r="N259" s="397"/>
      <c r="O259" s="555"/>
      <c r="P259" s="575">
        <f t="shared" si="15"/>
        <v>0</v>
      </c>
      <c r="Q259" s="575">
        <f t="shared" si="16"/>
        <v>0</v>
      </c>
      <c r="R259" s="575">
        <f t="shared" si="17"/>
        <v>0</v>
      </c>
      <c r="S259" s="575">
        <f t="shared" si="17"/>
        <v>0</v>
      </c>
      <c r="T259" s="553"/>
      <c r="U259" s="553"/>
      <c r="V259" s="553"/>
      <c r="W259" s="553"/>
      <c r="X259" s="397"/>
      <c r="Y259" s="397"/>
      <c r="Z259" s="397"/>
      <c r="AA259" s="397"/>
      <c r="AB259" s="397"/>
      <c r="AC259" s="397"/>
      <c r="AD259" s="397"/>
      <c r="AE259" s="397"/>
      <c r="AF259" s="397"/>
      <c r="AG259" s="397"/>
      <c r="AH259" s="397"/>
      <c r="AI259" s="397"/>
      <c r="AJ259" s="397"/>
      <c r="AK259" s="397"/>
      <c r="AL259" s="397"/>
      <c r="AM259" s="397"/>
      <c r="AN259" s="397"/>
      <c r="AO259" s="397"/>
      <c r="AP259" s="397"/>
      <c r="AQ259" s="397"/>
      <c r="AR259" s="397"/>
      <c r="AS259" s="397"/>
      <c r="AT259" s="397"/>
      <c r="AU259" s="397"/>
      <c r="AV259" s="397"/>
      <c r="AW259" s="397"/>
      <c r="AX259" s="397"/>
      <c r="AY259" s="397"/>
      <c r="AZ259" s="397"/>
      <c r="BA259" s="553"/>
      <c r="BB259" s="397"/>
      <c r="BC259" s="397"/>
      <c r="BD259" s="397"/>
    </row>
    <row r="260" spans="2:56" x14ac:dyDescent="0.35">
      <c r="B260" s="80"/>
      <c r="C260" s="119"/>
      <c r="D260" s="119"/>
      <c r="E260" s="202"/>
      <c r="F260" s="119"/>
      <c r="G260" s="120"/>
      <c r="H260" s="41"/>
      <c r="I260" s="41"/>
      <c r="J260" s="329">
        <v>0</v>
      </c>
      <c r="K260" s="329">
        <v>0</v>
      </c>
      <c r="L260" s="332"/>
      <c r="M260" s="150"/>
      <c r="N260" s="397"/>
      <c r="O260" s="555"/>
      <c r="P260" s="575">
        <f t="shared" si="15"/>
        <v>0</v>
      </c>
      <c r="Q260" s="575">
        <f t="shared" si="16"/>
        <v>0</v>
      </c>
      <c r="R260" s="575">
        <f t="shared" si="17"/>
        <v>0</v>
      </c>
      <c r="S260" s="575">
        <f t="shared" si="17"/>
        <v>0</v>
      </c>
      <c r="T260" s="553"/>
      <c r="U260" s="553"/>
      <c r="V260" s="553"/>
      <c r="W260" s="553"/>
      <c r="X260" s="397"/>
      <c r="Y260" s="397"/>
      <c r="Z260" s="397"/>
      <c r="AA260" s="397"/>
      <c r="AB260" s="397"/>
      <c r="AC260" s="397"/>
      <c r="AD260" s="397"/>
      <c r="AE260" s="397"/>
      <c r="AF260" s="397"/>
      <c r="AG260" s="397"/>
      <c r="AH260" s="397"/>
      <c r="AI260" s="397"/>
      <c r="AJ260" s="397"/>
      <c r="AK260" s="397"/>
      <c r="AL260" s="397"/>
      <c r="AM260" s="397"/>
      <c r="AN260" s="397"/>
      <c r="AO260" s="397"/>
      <c r="AP260" s="397"/>
      <c r="AQ260" s="397"/>
      <c r="AR260" s="397"/>
      <c r="AS260" s="397"/>
      <c r="AT260" s="397"/>
      <c r="AU260" s="397"/>
      <c r="AV260" s="397"/>
      <c r="AW260" s="397"/>
      <c r="AX260" s="397"/>
      <c r="AY260" s="397"/>
      <c r="AZ260" s="397"/>
      <c r="BA260" s="553"/>
      <c r="BB260" s="397"/>
      <c r="BC260" s="397"/>
      <c r="BD260" s="397"/>
    </row>
    <row r="261" spans="2:56" x14ac:dyDescent="0.35">
      <c r="B261" s="80"/>
      <c r="C261" s="119"/>
      <c r="D261" s="119"/>
      <c r="E261" s="202"/>
      <c r="F261" s="119"/>
      <c r="G261" s="120"/>
      <c r="H261" s="41"/>
      <c r="I261" s="41"/>
      <c r="J261" s="329">
        <v>0</v>
      </c>
      <c r="K261" s="329">
        <v>0</v>
      </c>
      <c r="L261" s="332"/>
      <c r="M261" s="150"/>
      <c r="N261" s="397"/>
      <c r="O261" s="555"/>
      <c r="P261" s="575">
        <f t="shared" si="15"/>
        <v>0</v>
      </c>
      <c r="Q261" s="575">
        <f t="shared" si="16"/>
        <v>0</v>
      </c>
      <c r="R261" s="575">
        <f t="shared" si="17"/>
        <v>0</v>
      </c>
      <c r="S261" s="575">
        <f t="shared" si="17"/>
        <v>0</v>
      </c>
      <c r="T261" s="553"/>
      <c r="U261" s="553"/>
      <c r="V261" s="553"/>
      <c r="W261" s="553"/>
      <c r="X261" s="397"/>
      <c r="Y261" s="397"/>
      <c r="Z261" s="397"/>
      <c r="AA261" s="397"/>
      <c r="AB261" s="397"/>
      <c r="AC261" s="397"/>
      <c r="AD261" s="397"/>
      <c r="AE261" s="397"/>
      <c r="AF261" s="397"/>
      <c r="AG261" s="397"/>
      <c r="AH261" s="397"/>
      <c r="AI261" s="397"/>
      <c r="AJ261" s="397"/>
      <c r="AK261" s="397"/>
      <c r="AL261" s="397"/>
      <c r="AM261" s="397"/>
      <c r="AN261" s="397"/>
      <c r="AO261" s="397"/>
      <c r="AP261" s="397"/>
      <c r="AQ261" s="397"/>
      <c r="AR261" s="397"/>
      <c r="AS261" s="397"/>
      <c r="AT261" s="397"/>
      <c r="AU261" s="397"/>
      <c r="AV261" s="397"/>
      <c r="AW261" s="397"/>
      <c r="AX261" s="397"/>
      <c r="AY261" s="397"/>
      <c r="AZ261" s="397"/>
      <c r="BA261" s="553"/>
      <c r="BB261" s="397"/>
      <c r="BC261" s="397"/>
      <c r="BD261" s="397"/>
    </row>
    <row r="262" spans="2:56" x14ac:dyDescent="0.35">
      <c r="B262" s="80"/>
      <c r="C262" s="119"/>
      <c r="D262" s="119"/>
      <c r="E262" s="202"/>
      <c r="F262" s="119"/>
      <c r="G262" s="120"/>
      <c r="H262" s="41"/>
      <c r="I262" s="41"/>
      <c r="J262" s="329">
        <v>0</v>
      </c>
      <c r="K262" s="329">
        <v>0</v>
      </c>
      <c r="L262" s="332"/>
      <c r="M262" s="150"/>
      <c r="N262" s="397"/>
      <c r="O262" s="555"/>
      <c r="P262" s="575">
        <f t="shared" si="15"/>
        <v>0</v>
      </c>
      <c r="Q262" s="575">
        <f t="shared" si="16"/>
        <v>0</v>
      </c>
      <c r="R262" s="575">
        <f t="shared" si="17"/>
        <v>0</v>
      </c>
      <c r="S262" s="575">
        <f t="shared" si="17"/>
        <v>0</v>
      </c>
      <c r="T262" s="553"/>
      <c r="U262" s="553"/>
      <c r="V262" s="553"/>
      <c r="W262" s="553"/>
      <c r="X262" s="397"/>
      <c r="Y262" s="397"/>
      <c r="Z262" s="397"/>
      <c r="AA262" s="397"/>
      <c r="AB262" s="397"/>
      <c r="AC262" s="397"/>
      <c r="AD262" s="397"/>
      <c r="AE262" s="397"/>
      <c r="AF262" s="397"/>
      <c r="AG262" s="397"/>
      <c r="AH262" s="397"/>
      <c r="AI262" s="397"/>
      <c r="AJ262" s="397"/>
      <c r="AK262" s="397"/>
      <c r="AL262" s="397"/>
      <c r="AM262" s="397"/>
      <c r="AN262" s="397"/>
      <c r="AO262" s="397"/>
      <c r="AP262" s="397"/>
      <c r="AQ262" s="397"/>
      <c r="AR262" s="397"/>
      <c r="AS262" s="397"/>
      <c r="AT262" s="397"/>
      <c r="AU262" s="397"/>
      <c r="AV262" s="397"/>
      <c r="AW262" s="397"/>
      <c r="AX262" s="397"/>
      <c r="AY262" s="397"/>
      <c r="AZ262" s="397"/>
      <c r="BA262" s="553"/>
      <c r="BB262" s="397"/>
      <c r="BC262" s="397"/>
      <c r="BD262" s="397"/>
    </row>
    <row r="263" spans="2:56" x14ac:dyDescent="0.35">
      <c r="B263" s="80"/>
      <c r="C263" s="119"/>
      <c r="D263" s="119"/>
      <c r="E263" s="202"/>
      <c r="F263" s="119"/>
      <c r="G263" s="120"/>
      <c r="H263" s="41"/>
      <c r="I263" s="41"/>
      <c r="J263" s="329">
        <v>0</v>
      </c>
      <c r="K263" s="329">
        <v>0</v>
      </c>
      <c r="L263" s="332"/>
      <c r="M263" s="150"/>
      <c r="N263" s="397"/>
      <c r="O263" s="555"/>
      <c r="P263" s="575">
        <f t="shared" si="15"/>
        <v>0</v>
      </c>
      <c r="Q263" s="575">
        <f t="shared" si="16"/>
        <v>0</v>
      </c>
      <c r="R263" s="575">
        <f t="shared" si="17"/>
        <v>0</v>
      </c>
      <c r="S263" s="575">
        <f t="shared" si="17"/>
        <v>0</v>
      </c>
      <c r="T263" s="553"/>
      <c r="U263" s="553"/>
      <c r="V263" s="553"/>
      <c r="W263" s="553"/>
      <c r="X263" s="397"/>
      <c r="Y263" s="397"/>
      <c r="Z263" s="397"/>
      <c r="AA263" s="397"/>
      <c r="AB263" s="397"/>
      <c r="AC263" s="397"/>
      <c r="AD263" s="397"/>
      <c r="AE263" s="397"/>
      <c r="AF263" s="397"/>
      <c r="AG263" s="397"/>
      <c r="AH263" s="397"/>
      <c r="AI263" s="397"/>
      <c r="AJ263" s="397"/>
      <c r="AK263" s="397"/>
      <c r="AL263" s="397"/>
      <c r="AM263" s="397"/>
      <c r="AN263" s="397"/>
      <c r="AO263" s="397"/>
      <c r="AP263" s="397"/>
      <c r="AQ263" s="397"/>
      <c r="AR263" s="397"/>
      <c r="AS263" s="397"/>
      <c r="AT263" s="397"/>
      <c r="AU263" s="397"/>
      <c r="AV263" s="397"/>
      <c r="AW263" s="397"/>
      <c r="AX263" s="397"/>
      <c r="AY263" s="397"/>
      <c r="AZ263" s="397"/>
      <c r="BA263" s="553"/>
      <c r="BB263" s="397"/>
      <c r="BC263" s="397"/>
      <c r="BD263" s="397"/>
    </row>
    <row r="264" spans="2:56" x14ac:dyDescent="0.35">
      <c r="B264" s="80"/>
      <c r="C264" s="119"/>
      <c r="D264" s="119"/>
      <c r="E264" s="202"/>
      <c r="F264" s="119"/>
      <c r="G264" s="120"/>
      <c r="H264" s="41"/>
      <c r="I264" s="41"/>
      <c r="J264" s="329">
        <v>0</v>
      </c>
      <c r="K264" s="329">
        <v>0</v>
      </c>
      <c r="L264" s="332"/>
      <c r="M264" s="150"/>
      <c r="N264" s="397"/>
      <c r="O264" s="555"/>
      <c r="P264" s="575">
        <f t="shared" si="15"/>
        <v>0</v>
      </c>
      <c r="Q264" s="575">
        <f t="shared" si="16"/>
        <v>0</v>
      </c>
      <c r="R264" s="575">
        <f t="shared" si="17"/>
        <v>0</v>
      </c>
      <c r="S264" s="575">
        <f t="shared" si="17"/>
        <v>0</v>
      </c>
      <c r="T264" s="553"/>
      <c r="U264" s="553"/>
      <c r="V264" s="553"/>
      <c r="W264" s="553"/>
      <c r="X264" s="397"/>
      <c r="Y264" s="397"/>
      <c r="Z264" s="397"/>
      <c r="AA264" s="397"/>
      <c r="AB264" s="397"/>
      <c r="AC264" s="397"/>
      <c r="AD264" s="397"/>
      <c r="AE264" s="397"/>
      <c r="AF264" s="397"/>
      <c r="AG264" s="397"/>
      <c r="AH264" s="397"/>
      <c r="AI264" s="397"/>
      <c r="AJ264" s="397"/>
      <c r="AK264" s="397"/>
      <c r="AL264" s="397"/>
      <c r="AM264" s="397"/>
      <c r="AN264" s="397"/>
      <c r="AO264" s="397"/>
      <c r="AP264" s="397"/>
      <c r="AQ264" s="397"/>
      <c r="AR264" s="397"/>
      <c r="AS264" s="397"/>
      <c r="AT264" s="397"/>
      <c r="AU264" s="397"/>
      <c r="AV264" s="397"/>
      <c r="AW264" s="397"/>
      <c r="AX264" s="397"/>
      <c r="AY264" s="397"/>
      <c r="AZ264" s="397"/>
      <c r="BA264" s="553"/>
      <c r="BB264" s="397"/>
      <c r="BC264" s="397"/>
      <c r="BD264" s="397"/>
    </row>
    <row r="265" spans="2:56" x14ac:dyDescent="0.35">
      <c r="B265" s="80"/>
      <c r="C265" s="119"/>
      <c r="D265" s="119"/>
      <c r="E265" s="202"/>
      <c r="F265" s="119"/>
      <c r="G265" s="120"/>
      <c r="H265" s="41"/>
      <c r="I265" s="41"/>
      <c r="J265" s="329">
        <v>0</v>
      </c>
      <c r="K265" s="329">
        <v>0</v>
      </c>
      <c r="L265" s="332"/>
      <c r="M265" s="150"/>
      <c r="N265" s="397"/>
      <c r="O265" s="555"/>
      <c r="P265" s="575">
        <f t="shared" si="15"/>
        <v>0</v>
      </c>
      <c r="Q265" s="575">
        <f t="shared" si="16"/>
        <v>0</v>
      </c>
      <c r="R265" s="575">
        <f t="shared" si="17"/>
        <v>0</v>
      </c>
      <c r="S265" s="575">
        <f t="shared" si="17"/>
        <v>0</v>
      </c>
      <c r="T265" s="553"/>
      <c r="U265" s="553"/>
      <c r="V265" s="553"/>
      <c r="W265" s="553"/>
      <c r="X265" s="397"/>
      <c r="Y265" s="397"/>
      <c r="Z265" s="397"/>
      <c r="AA265" s="397"/>
      <c r="AB265" s="397"/>
      <c r="AC265" s="397"/>
      <c r="AD265" s="397"/>
      <c r="AE265" s="397"/>
      <c r="AF265" s="397"/>
      <c r="AG265" s="397"/>
      <c r="AH265" s="397"/>
      <c r="AI265" s="397"/>
      <c r="AJ265" s="397"/>
      <c r="AK265" s="397"/>
      <c r="AL265" s="397"/>
      <c r="AM265" s="397"/>
      <c r="AN265" s="397"/>
      <c r="AO265" s="397"/>
      <c r="AP265" s="397"/>
      <c r="AQ265" s="397"/>
      <c r="AR265" s="397"/>
      <c r="AS265" s="397"/>
      <c r="AT265" s="397"/>
      <c r="AU265" s="397"/>
      <c r="AV265" s="397"/>
      <c r="AW265" s="397"/>
      <c r="AX265" s="397"/>
      <c r="AY265" s="397"/>
      <c r="AZ265" s="397"/>
      <c r="BA265" s="553"/>
      <c r="BB265" s="397"/>
      <c r="BC265" s="397"/>
      <c r="BD265" s="397"/>
    </row>
    <row r="266" spans="2:56" x14ac:dyDescent="0.35">
      <c r="B266" s="80"/>
      <c r="C266" s="119"/>
      <c r="D266" s="119"/>
      <c r="E266" s="202"/>
      <c r="F266" s="119"/>
      <c r="G266" s="120"/>
      <c r="H266" s="41"/>
      <c r="I266" s="41"/>
      <c r="J266" s="329">
        <v>0</v>
      </c>
      <c r="K266" s="329">
        <v>0</v>
      </c>
      <c r="L266" s="332"/>
      <c r="M266" s="150"/>
      <c r="N266" s="397"/>
      <c r="O266" s="555"/>
      <c r="P266" s="575">
        <f t="shared" si="15"/>
        <v>0</v>
      </c>
      <c r="Q266" s="575">
        <f t="shared" si="16"/>
        <v>0</v>
      </c>
      <c r="R266" s="575">
        <f t="shared" si="17"/>
        <v>0</v>
      </c>
      <c r="S266" s="575">
        <f t="shared" si="17"/>
        <v>0</v>
      </c>
      <c r="T266" s="553"/>
      <c r="U266" s="553"/>
      <c r="V266" s="553"/>
      <c r="W266" s="553"/>
      <c r="X266" s="397"/>
      <c r="Y266" s="397"/>
      <c r="Z266" s="397"/>
      <c r="AA266" s="397"/>
      <c r="AB266" s="397"/>
      <c r="AC266" s="397"/>
      <c r="AD266" s="397"/>
      <c r="AE266" s="397"/>
      <c r="AF266" s="397"/>
      <c r="AG266" s="397"/>
      <c r="AH266" s="397"/>
      <c r="AI266" s="397"/>
      <c r="AJ266" s="397"/>
      <c r="AK266" s="397"/>
      <c r="AL266" s="397"/>
      <c r="AM266" s="397"/>
      <c r="AN266" s="397"/>
      <c r="AO266" s="397"/>
      <c r="AP266" s="397"/>
      <c r="AQ266" s="397"/>
      <c r="AR266" s="397"/>
      <c r="AS266" s="397"/>
      <c r="AT266" s="397"/>
      <c r="AU266" s="397"/>
      <c r="AV266" s="397"/>
      <c r="AW266" s="397"/>
      <c r="AX266" s="397"/>
      <c r="AY266" s="397"/>
      <c r="AZ266" s="397"/>
      <c r="BA266" s="553"/>
      <c r="BB266" s="397"/>
      <c r="BC266" s="397"/>
      <c r="BD266" s="397"/>
    </row>
    <row r="267" spans="2:56" x14ac:dyDescent="0.35">
      <c r="B267" s="80"/>
      <c r="C267" s="119"/>
      <c r="D267" s="119"/>
      <c r="E267" s="202"/>
      <c r="F267" s="119"/>
      <c r="G267" s="120"/>
      <c r="H267" s="41"/>
      <c r="I267" s="41"/>
      <c r="J267" s="329">
        <v>0</v>
      </c>
      <c r="K267" s="329">
        <v>0</v>
      </c>
      <c r="L267" s="332"/>
      <c r="M267" s="150"/>
      <c r="N267" s="397"/>
      <c r="O267" s="555"/>
      <c r="P267" s="575">
        <f t="shared" si="15"/>
        <v>0</v>
      </c>
      <c r="Q267" s="575">
        <f t="shared" si="16"/>
        <v>0</v>
      </c>
      <c r="R267" s="575">
        <f t="shared" si="17"/>
        <v>0</v>
      </c>
      <c r="S267" s="575">
        <f t="shared" si="17"/>
        <v>0</v>
      </c>
      <c r="T267" s="553"/>
      <c r="U267" s="553"/>
      <c r="V267" s="553"/>
      <c r="W267" s="553"/>
      <c r="X267" s="397"/>
      <c r="Y267" s="397"/>
      <c r="Z267" s="397"/>
      <c r="AA267" s="397"/>
      <c r="AB267" s="397"/>
      <c r="AC267" s="397"/>
      <c r="AD267" s="397"/>
      <c r="AE267" s="397"/>
      <c r="AF267" s="397"/>
      <c r="AG267" s="397"/>
      <c r="AH267" s="397"/>
      <c r="AI267" s="397"/>
      <c r="AJ267" s="397"/>
      <c r="AK267" s="397"/>
      <c r="AL267" s="397"/>
      <c r="AM267" s="397"/>
      <c r="AN267" s="397"/>
      <c r="AO267" s="397"/>
      <c r="AP267" s="397"/>
      <c r="AQ267" s="397"/>
      <c r="AR267" s="397"/>
      <c r="AS267" s="397"/>
      <c r="AT267" s="397"/>
      <c r="AU267" s="397"/>
      <c r="AV267" s="397"/>
      <c r="AW267" s="397"/>
      <c r="AX267" s="397"/>
      <c r="AY267" s="397"/>
      <c r="AZ267" s="397"/>
      <c r="BA267" s="553"/>
      <c r="BB267" s="397"/>
      <c r="BC267" s="397"/>
      <c r="BD267" s="397"/>
    </row>
    <row r="268" spans="2:56" x14ac:dyDescent="0.35">
      <c r="B268" s="80"/>
      <c r="C268" s="119"/>
      <c r="D268" s="119"/>
      <c r="E268" s="202"/>
      <c r="F268" s="119"/>
      <c r="G268" s="120"/>
      <c r="H268" s="41"/>
      <c r="I268" s="41"/>
      <c r="J268" s="329">
        <v>0</v>
      </c>
      <c r="K268" s="329">
        <v>0</v>
      </c>
      <c r="L268" s="332"/>
      <c r="M268" s="150"/>
      <c r="N268" s="397"/>
      <c r="O268" s="555"/>
      <c r="P268" s="575">
        <f t="shared" si="15"/>
        <v>0</v>
      </c>
      <c r="Q268" s="575">
        <f t="shared" si="16"/>
        <v>0</v>
      </c>
      <c r="R268" s="575">
        <f t="shared" si="17"/>
        <v>0</v>
      </c>
      <c r="S268" s="575">
        <f t="shared" si="17"/>
        <v>0</v>
      </c>
      <c r="T268" s="553"/>
      <c r="U268" s="553"/>
      <c r="V268" s="553"/>
      <c r="W268" s="553"/>
      <c r="X268" s="397"/>
      <c r="Y268" s="397"/>
      <c r="Z268" s="397"/>
      <c r="AA268" s="397"/>
      <c r="AB268" s="397"/>
      <c r="AC268" s="397"/>
      <c r="AD268" s="397"/>
      <c r="AE268" s="397"/>
      <c r="AF268" s="397"/>
      <c r="AG268" s="397"/>
      <c r="AH268" s="397"/>
      <c r="AI268" s="397"/>
      <c r="AJ268" s="397"/>
      <c r="AK268" s="397"/>
      <c r="AL268" s="397"/>
      <c r="AM268" s="397"/>
      <c r="AN268" s="397"/>
      <c r="AO268" s="397"/>
      <c r="AP268" s="397"/>
      <c r="AQ268" s="397"/>
      <c r="AR268" s="397"/>
      <c r="AS268" s="397"/>
      <c r="AT268" s="397"/>
      <c r="AU268" s="397"/>
      <c r="AV268" s="397"/>
      <c r="AW268" s="397"/>
      <c r="AX268" s="397"/>
      <c r="AY268" s="397"/>
      <c r="AZ268" s="397"/>
      <c r="BA268" s="553"/>
      <c r="BB268" s="397"/>
      <c r="BC268" s="397"/>
      <c r="BD268" s="397"/>
    </row>
    <row r="269" spans="2:56" x14ac:dyDescent="0.35">
      <c r="B269" s="80"/>
      <c r="C269" s="119"/>
      <c r="D269" s="119"/>
      <c r="E269" s="202"/>
      <c r="F269" s="119"/>
      <c r="G269" s="120"/>
      <c r="H269" s="41"/>
      <c r="I269" s="41"/>
      <c r="J269" s="329">
        <v>0</v>
      </c>
      <c r="K269" s="329">
        <v>0</v>
      </c>
      <c r="L269" s="332"/>
      <c r="M269" s="150"/>
      <c r="N269" s="397"/>
      <c r="O269" s="555"/>
      <c r="P269" s="575">
        <f t="shared" si="15"/>
        <v>0</v>
      </c>
      <c r="Q269" s="575">
        <f t="shared" si="16"/>
        <v>0</v>
      </c>
      <c r="R269" s="575">
        <f t="shared" si="17"/>
        <v>0</v>
      </c>
      <c r="S269" s="575">
        <f t="shared" si="17"/>
        <v>0</v>
      </c>
      <c r="T269" s="553"/>
      <c r="U269" s="553"/>
      <c r="V269" s="553"/>
      <c r="W269" s="553"/>
      <c r="X269" s="397"/>
      <c r="Y269" s="397"/>
      <c r="Z269" s="397"/>
      <c r="AA269" s="397"/>
      <c r="AB269" s="397"/>
      <c r="AC269" s="397"/>
      <c r="AD269" s="397"/>
      <c r="AE269" s="397"/>
      <c r="AF269" s="397"/>
      <c r="AG269" s="397"/>
      <c r="AH269" s="397"/>
      <c r="AI269" s="397"/>
      <c r="AJ269" s="397"/>
      <c r="AK269" s="397"/>
      <c r="AL269" s="397"/>
      <c r="AM269" s="397"/>
      <c r="AN269" s="397"/>
      <c r="AO269" s="397"/>
      <c r="AP269" s="397"/>
      <c r="AQ269" s="397"/>
      <c r="AR269" s="397"/>
      <c r="AS269" s="397"/>
      <c r="AT269" s="397"/>
      <c r="AU269" s="397"/>
      <c r="AV269" s="397"/>
      <c r="AW269" s="397"/>
      <c r="AX269" s="397"/>
      <c r="AY269" s="397"/>
      <c r="AZ269" s="397"/>
      <c r="BA269" s="553"/>
      <c r="BB269" s="397"/>
      <c r="BC269" s="397"/>
      <c r="BD269" s="397"/>
    </row>
    <row r="270" spans="2:56" x14ac:dyDescent="0.35">
      <c r="B270" s="80"/>
      <c r="C270" s="119"/>
      <c r="D270" s="119"/>
      <c r="E270" s="202"/>
      <c r="F270" s="119"/>
      <c r="G270" s="120"/>
      <c r="H270" s="41"/>
      <c r="I270" s="41"/>
      <c r="J270" s="329">
        <v>0</v>
      </c>
      <c r="K270" s="329">
        <v>0</v>
      </c>
      <c r="L270" s="332"/>
      <c r="M270" s="150"/>
      <c r="N270" s="397"/>
      <c r="O270" s="555"/>
      <c r="P270" s="575">
        <f t="shared" si="15"/>
        <v>0</v>
      </c>
      <c r="Q270" s="575">
        <f t="shared" si="16"/>
        <v>0</v>
      </c>
      <c r="R270" s="575">
        <f t="shared" si="17"/>
        <v>0</v>
      </c>
      <c r="S270" s="575">
        <f t="shared" si="17"/>
        <v>0</v>
      </c>
      <c r="T270" s="553"/>
      <c r="U270" s="553"/>
      <c r="V270" s="553"/>
      <c r="W270" s="553"/>
      <c r="X270" s="397"/>
      <c r="Y270" s="397"/>
      <c r="Z270" s="397"/>
      <c r="AA270" s="397"/>
      <c r="AB270" s="397"/>
      <c r="AC270" s="397"/>
      <c r="AD270" s="397"/>
      <c r="AE270" s="397"/>
      <c r="AF270" s="397"/>
      <c r="AG270" s="397"/>
      <c r="AH270" s="397"/>
      <c r="AI270" s="397"/>
      <c r="AJ270" s="397"/>
      <c r="AK270" s="397"/>
      <c r="AL270" s="397"/>
      <c r="AM270" s="397"/>
      <c r="AN270" s="397"/>
      <c r="AO270" s="397"/>
      <c r="AP270" s="397"/>
      <c r="AQ270" s="397"/>
      <c r="AR270" s="397"/>
      <c r="AS270" s="397"/>
      <c r="AT270" s="397"/>
      <c r="AU270" s="397"/>
      <c r="AV270" s="397"/>
      <c r="AW270" s="397"/>
      <c r="AX270" s="397"/>
      <c r="AY270" s="397"/>
      <c r="AZ270" s="397"/>
      <c r="BA270" s="553"/>
      <c r="BB270" s="397"/>
      <c r="BC270" s="397"/>
      <c r="BD270" s="397"/>
    </row>
    <row r="271" spans="2:56" x14ac:dyDescent="0.35">
      <c r="B271" s="80"/>
      <c r="C271" s="119"/>
      <c r="D271" s="119"/>
      <c r="E271" s="202"/>
      <c r="F271" s="119"/>
      <c r="G271" s="120"/>
      <c r="H271" s="41"/>
      <c r="I271" s="41"/>
      <c r="J271" s="329">
        <v>0</v>
      </c>
      <c r="K271" s="329">
        <v>0</v>
      </c>
      <c r="L271" s="332"/>
      <c r="M271" s="150"/>
      <c r="N271" s="397"/>
      <c r="O271" s="555"/>
      <c r="P271" s="575">
        <f t="shared" si="15"/>
        <v>0</v>
      </c>
      <c r="Q271" s="575">
        <f t="shared" si="16"/>
        <v>0</v>
      </c>
      <c r="R271" s="575">
        <f t="shared" si="17"/>
        <v>0</v>
      </c>
      <c r="S271" s="575">
        <f t="shared" si="17"/>
        <v>0</v>
      </c>
      <c r="T271" s="553"/>
      <c r="U271" s="553"/>
      <c r="V271" s="553"/>
      <c r="W271" s="553"/>
      <c r="X271" s="397"/>
      <c r="Y271" s="397"/>
      <c r="Z271" s="397"/>
      <c r="AA271" s="397"/>
      <c r="AB271" s="397"/>
      <c r="AC271" s="397"/>
      <c r="AD271" s="397"/>
      <c r="AE271" s="397"/>
      <c r="AF271" s="397"/>
      <c r="AG271" s="397"/>
      <c r="AH271" s="397"/>
      <c r="AI271" s="397"/>
      <c r="AJ271" s="397"/>
      <c r="AK271" s="397"/>
      <c r="AL271" s="397"/>
      <c r="AM271" s="397"/>
      <c r="AN271" s="397"/>
      <c r="AO271" s="397"/>
      <c r="AP271" s="397"/>
      <c r="AQ271" s="397"/>
      <c r="AR271" s="397"/>
      <c r="AS271" s="397"/>
      <c r="AT271" s="397"/>
      <c r="AU271" s="397"/>
      <c r="AV271" s="397"/>
      <c r="AW271" s="397"/>
      <c r="AX271" s="397"/>
      <c r="AY271" s="397"/>
      <c r="AZ271" s="397"/>
      <c r="BA271" s="553"/>
      <c r="BB271" s="397"/>
      <c r="BC271" s="397"/>
      <c r="BD271" s="397"/>
    </row>
    <row r="272" spans="2:56" x14ac:dyDescent="0.35">
      <c r="B272" s="80"/>
      <c r="C272" s="119"/>
      <c r="D272" s="119"/>
      <c r="E272" s="202"/>
      <c r="F272" s="119"/>
      <c r="G272" s="120"/>
      <c r="H272" s="41"/>
      <c r="I272" s="41"/>
      <c r="J272" s="329">
        <v>0</v>
      </c>
      <c r="K272" s="329">
        <v>0</v>
      </c>
      <c r="L272" s="332"/>
      <c r="M272" s="150"/>
      <c r="N272" s="397"/>
      <c r="O272" s="555"/>
      <c r="P272" s="575">
        <f t="shared" si="15"/>
        <v>0</v>
      </c>
      <c r="Q272" s="575">
        <f t="shared" si="16"/>
        <v>0</v>
      </c>
      <c r="R272" s="575">
        <f t="shared" si="17"/>
        <v>0</v>
      </c>
      <c r="S272" s="575">
        <f t="shared" si="17"/>
        <v>0</v>
      </c>
      <c r="T272" s="553"/>
      <c r="U272" s="553"/>
      <c r="V272" s="553"/>
      <c r="W272" s="553"/>
      <c r="X272" s="397"/>
      <c r="Y272" s="397"/>
      <c r="Z272" s="397"/>
      <c r="AA272" s="397"/>
      <c r="AB272" s="397"/>
      <c r="AC272" s="397"/>
      <c r="AD272" s="397"/>
      <c r="AE272" s="397"/>
      <c r="AF272" s="397"/>
      <c r="AG272" s="397"/>
      <c r="AH272" s="397"/>
      <c r="AI272" s="397"/>
      <c r="AJ272" s="397"/>
      <c r="AK272" s="397"/>
      <c r="AL272" s="397"/>
      <c r="AM272" s="397"/>
      <c r="AN272" s="397"/>
      <c r="AO272" s="397"/>
      <c r="AP272" s="397"/>
      <c r="AQ272" s="397"/>
      <c r="AR272" s="397"/>
      <c r="AS272" s="397"/>
      <c r="AT272" s="397"/>
      <c r="AU272" s="397"/>
      <c r="AV272" s="397"/>
      <c r="AW272" s="397"/>
      <c r="AX272" s="397"/>
      <c r="AY272" s="397"/>
      <c r="AZ272" s="397"/>
      <c r="BA272" s="553"/>
      <c r="BB272" s="397"/>
      <c r="BC272" s="397"/>
      <c r="BD272" s="397"/>
    </row>
    <row r="273" spans="2:56" x14ac:dyDescent="0.35">
      <c r="B273" s="80"/>
      <c r="C273" s="119"/>
      <c r="D273" s="119"/>
      <c r="E273" s="202"/>
      <c r="F273" s="119"/>
      <c r="G273" s="120"/>
      <c r="H273" s="41"/>
      <c r="I273" s="41"/>
      <c r="J273" s="329">
        <v>0</v>
      </c>
      <c r="K273" s="329">
        <v>0</v>
      </c>
      <c r="L273" s="332"/>
      <c r="M273" s="150"/>
      <c r="N273" s="397"/>
      <c r="O273" s="555"/>
      <c r="P273" s="575">
        <f t="shared" si="15"/>
        <v>0</v>
      </c>
      <c r="Q273" s="575">
        <f t="shared" si="16"/>
        <v>0</v>
      </c>
      <c r="R273" s="575">
        <f t="shared" si="17"/>
        <v>0</v>
      </c>
      <c r="S273" s="575">
        <f t="shared" si="17"/>
        <v>0</v>
      </c>
      <c r="T273" s="553"/>
      <c r="U273" s="553"/>
      <c r="V273" s="553"/>
      <c r="W273" s="553"/>
      <c r="X273" s="397"/>
      <c r="Y273" s="397"/>
      <c r="Z273" s="397"/>
      <c r="AA273" s="397"/>
      <c r="AB273" s="397"/>
      <c r="AC273" s="397"/>
      <c r="AD273" s="397"/>
      <c r="AE273" s="397"/>
      <c r="AF273" s="397"/>
      <c r="AG273" s="397"/>
      <c r="AH273" s="397"/>
      <c r="AI273" s="397"/>
      <c r="AJ273" s="397"/>
      <c r="AK273" s="397"/>
      <c r="AL273" s="397"/>
      <c r="AM273" s="397"/>
      <c r="AN273" s="397"/>
      <c r="AO273" s="397"/>
      <c r="AP273" s="397"/>
      <c r="AQ273" s="397"/>
      <c r="AR273" s="397"/>
      <c r="AS273" s="397"/>
      <c r="AT273" s="397"/>
      <c r="AU273" s="397"/>
      <c r="AV273" s="397"/>
      <c r="AW273" s="397"/>
      <c r="AX273" s="397"/>
      <c r="AY273" s="397"/>
      <c r="AZ273" s="397"/>
      <c r="BA273" s="553"/>
      <c r="BB273" s="397"/>
      <c r="BC273" s="397"/>
      <c r="BD273" s="397"/>
    </row>
    <row r="274" spans="2:56" x14ac:dyDescent="0.35">
      <c r="B274" s="80"/>
      <c r="C274" s="119"/>
      <c r="D274" s="119"/>
      <c r="E274" s="202"/>
      <c r="F274" s="119"/>
      <c r="G274" s="120"/>
      <c r="H274" s="41"/>
      <c r="I274" s="41"/>
      <c r="J274" s="329">
        <v>0</v>
      </c>
      <c r="K274" s="329">
        <v>0</v>
      </c>
      <c r="L274" s="332"/>
      <c r="M274" s="150"/>
      <c r="N274" s="397"/>
      <c r="O274" s="555"/>
      <c r="P274" s="575">
        <f t="shared" si="15"/>
        <v>0</v>
      </c>
      <c r="Q274" s="575">
        <f t="shared" si="16"/>
        <v>0</v>
      </c>
      <c r="R274" s="575">
        <f t="shared" si="17"/>
        <v>0</v>
      </c>
      <c r="S274" s="575">
        <f t="shared" si="17"/>
        <v>0</v>
      </c>
      <c r="T274" s="553"/>
      <c r="U274" s="553"/>
      <c r="V274" s="553"/>
      <c r="W274" s="553"/>
      <c r="X274" s="397"/>
      <c r="Y274" s="397"/>
      <c r="Z274" s="397"/>
      <c r="AA274" s="397"/>
      <c r="AB274" s="397"/>
      <c r="AC274" s="397"/>
      <c r="AD274" s="397"/>
      <c r="AE274" s="397"/>
      <c r="AF274" s="397"/>
      <c r="AG274" s="397"/>
      <c r="AH274" s="397"/>
      <c r="AI274" s="397"/>
      <c r="AJ274" s="397"/>
      <c r="AK274" s="397"/>
      <c r="AL274" s="397"/>
      <c r="AM274" s="397"/>
      <c r="AN274" s="397"/>
      <c r="AO274" s="397"/>
      <c r="AP274" s="397"/>
      <c r="AQ274" s="397"/>
      <c r="AR274" s="397"/>
      <c r="AS274" s="397"/>
      <c r="AT274" s="397"/>
      <c r="AU274" s="397"/>
      <c r="AV274" s="397"/>
      <c r="AW274" s="397"/>
      <c r="AX274" s="397"/>
      <c r="AY274" s="397"/>
      <c r="AZ274" s="397"/>
      <c r="BA274" s="553"/>
      <c r="BB274" s="397"/>
      <c r="BC274" s="397"/>
      <c r="BD274" s="397"/>
    </row>
    <row r="275" spans="2:56" x14ac:dyDescent="0.35">
      <c r="B275" s="80"/>
      <c r="C275" s="119"/>
      <c r="D275" s="119"/>
      <c r="E275" s="202"/>
      <c r="F275" s="119"/>
      <c r="G275" s="120"/>
      <c r="H275" s="41"/>
      <c r="I275" s="41"/>
      <c r="J275" s="329">
        <v>0</v>
      </c>
      <c r="K275" s="329">
        <v>0</v>
      </c>
      <c r="L275" s="332"/>
      <c r="M275" s="150"/>
      <c r="N275" s="397"/>
      <c r="O275" s="555"/>
      <c r="P275" s="575">
        <f t="shared" si="15"/>
        <v>0</v>
      </c>
      <c r="Q275" s="575">
        <f t="shared" si="16"/>
        <v>0</v>
      </c>
      <c r="R275" s="575">
        <f t="shared" si="17"/>
        <v>0</v>
      </c>
      <c r="S275" s="575">
        <f t="shared" si="17"/>
        <v>0</v>
      </c>
      <c r="T275" s="553"/>
      <c r="U275" s="553"/>
      <c r="V275" s="553"/>
      <c r="W275" s="553"/>
      <c r="X275" s="397"/>
      <c r="Y275" s="397"/>
      <c r="Z275" s="397"/>
      <c r="AA275" s="397"/>
      <c r="AB275" s="397"/>
      <c r="AC275" s="397"/>
      <c r="AD275" s="397"/>
      <c r="AE275" s="397"/>
      <c r="AF275" s="397"/>
      <c r="AG275" s="397"/>
      <c r="AH275" s="397"/>
      <c r="AI275" s="397"/>
      <c r="AJ275" s="397"/>
      <c r="AK275" s="397"/>
      <c r="AL275" s="397"/>
      <c r="AM275" s="397"/>
      <c r="AN275" s="397"/>
      <c r="AO275" s="397"/>
      <c r="AP275" s="397"/>
      <c r="AQ275" s="397"/>
      <c r="AR275" s="397"/>
      <c r="AS275" s="397"/>
      <c r="AT275" s="397"/>
      <c r="AU275" s="397"/>
      <c r="AV275" s="397"/>
      <c r="AW275" s="397"/>
      <c r="AX275" s="397"/>
      <c r="AY275" s="397"/>
      <c r="AZ275" s="397"/>
      <c r="BA275" s="553"/>
      <c r="BB275" s="397"/>
      <c r="BC275" s="397"/>
      <c r="BD275" s="397"/>
    </row>
    <row r="276" spans="2:56" x14ac:dyDescent="0.35">
      <c r="B276" s="80"/>
      <c r="C276" s="119"/>
      <c r="D276" s="119"/>
      <c r="E276" s="202"/>
      <c r="F276" s="119"/>
      <c r="G276" s="120"/>
      <c r="H276" s="41"/>
      <c r="I276" s="41"/>
      <c r="J276" s="329">
        <v>0</v>
      </c>
      <c r="K276" s="329">
        <v>0</v>
      </c>
      <c r="L276" s="332"/>
      <c r="M276" s="150"/>
      <c r="N276" s="397"/>
      <c r="O276" s="555"/>
      <c r="P276" s="575">
        <f t="shared" si="15"/>
        <v>0</v>
      </c>
      <c r="Q276" s="575">
        <f t="shared" si="16"/>
        <v>0</v>
      </c>
      <c r="R276" s="575">
        <f t="shared" si="17"/>
        <v>0</v>
      </c>
      <c r="S276" s="575">
        <f t="shared" si="17"/>
        <v>0</v>
      </c>
      <c r="T276" s="553"/>
      <c r="U276" s="553"/>
      <c r="V276" s="553"/>
      <c r="W276" s="553"/>
      <c r="X276" s="397"/>
      <c r="Y276" s="397"/>
      <c r="Z276" s="397"/>
      <c r="AA276" s="397"/>
      <c r="AB276" s="397"/>
      <c r="AC276" s="397"/>
      <c r="AD276" s="397"/>
      <c r="AE276" s="397"/>
      <c r="AF276" s="397"/>
      <c r="AG276" s="397"/>
      <c r="AH276" s="397"/>
      <c r="AI276" s="397"/>
      <c r="AJ276" s="397"/>
      <c r="AK276" s="397"/>
      <c r="AL276" s="397"/>
      <c r="AM276" s="397"/>
      <c r="AN276" s="397"/>
      <c r="AO276" s="397"/>
      <c r="AP276" s="397"/>
      <c r="AQ276" s="397"/>
      <c r="AR276" s="397"/>
      <c r="AS276" s="397"/>
      <c r="AT276" s="397"/>
      <c r="AU276" s="397"/>
      <c r="AV276" s="397"/>
      <c r="AW276" s="397"/>
      <c r="AX276" s="397"/>
      <c r="AY276" s="397"/>
      <c r="AZ276" s="397"/>
      <c r="BA276" s="553"/>
      <c r="BB276" s="397"/>
      <c r="BC276" s="397"/>
      <c r="BD276" s="397"/>
    </row>
    <row r="277" spans="2:56" x14ac:dyDescent="0.35">
      <c r="B277" s="80"/>
      <c r="C277" s="119"/>
      <c r="D277" s="119"/>
      <c r="E277" s="202"/>
      <c r="F277" s="119"/>
      <c r="G277" s="120"/>
      <c r="H277" s="41"/>
      <c r="I277" s="41"/>
      <c r="J277" s="329">
        <v>0</v>
      </c>
      <c r="K277" s="329">
        <v>0</v>
      </c>
      <c r="L277" s="332"/>
      <c r="M277" s="150"/>
      <c r="N277" s="397"/>
      <c r="O277" s="555"/>
      <c r="P277" s="575">
        <f t="shared" si="15"/>
        <v>0</v>
      </c>
      <c r="Q277" s="575">
        <f t="shared" si="16"/>
        <v>0</v>
      </c>
      <c r="R277" s="575">
        <f t="shared" si="17"/>
        <v>0</v>
      </c>
      <c r="S277" s="575">
        <f t="shared" si="17"/>
        <v>0</v>
      </c>
      <c r="T277" s="553"/>
      <c r="U277" s="553"/>
      <c r="V277" s="553"/>
      <c r="W277" s="553"/>
      <c r="X277" s="397"/>
      <c r="Y277" s="397"/>
      <c r="Z277" s="397"/>
      <c r="AA277" s="397"/>
      <c r="AB277" s="397"/>
      <c r="AC277" s="397"/>
      <c r="AD277" s="397"/>
      <c r="AE277" s="397"/>
      <c r="AF277" s="397"/>
      <c r="AG277" s="397"/>
      <c r="AH277" s="397"/>
      <c r="AI277" s="397"/>
      <c r="AJ277" s="397"/>
      <c r="AK277" s="397"/>
      <c r="AL277" s="397"/>
      <c r="AM277" s="397"/>
      <c r="AN277" s="397"/>
      <c r="AO277" s="397"/>
      <c r="AP277" s="397"/>
      <c r="AQ277" s="397"/>
      <c r="AR277" s="397"/>
      <c r="AS277" s="397"/>
      <c r="AT277" s="397"/>
      <c r="AU277" s="397"/>
      <c r="AV277" s="397"/>
      <c r="AW277" s="397"/>
      <c r="AX277" s="397"/>
      <c r="AY277" s="397"/>
      <c r="AZ277" s="397"/>
      <c r="BA277" s="553"/>
      <c r="BB277" s="397"/>
      <c r="BC277" s="397"/>
      <c r="BD277" s="397"/>
    </row>
    <row r="278" spans="2:56" x14ac:dyDescent="0.35">
      <c r="B278" s="80"/>
      <c r="C278" s="119"/>
      <c r="D278" s="119"/>
      <c r="E278" s="202"/>
      <c r="F278" s="119"/>
      <c r="G278" s="120"/>
      <c r="H278" s="41"/>
      <c r="I278" s="41"/>
      <c r="J278" s="329">
        <v>0</v>
      </c>
      <c r="K278" s="329">
        <v>0</v>
      </c>
      <c r="L278" s="332"/>
      <c r="M278" s="150"/>
      <c r="N278" s="397"/>
      <c r="O278" s="555"/>
      <c r="P278" s="575">
        <f t="shared" si="15"/>
        <v>0</v>
      </c>
      <c r="Q278" s="575">
        <f t="shared" si="16"/>
        <v>0</v>
      </c>
      <c r="R278" s="575">
        <f t="shared" si="17"/>
        <v>0</v>
      </c>
      <c r="S278" s="575">
        <f t="shared" si="17"/>
        <v>0</v>
      </c>
      <c r="T278" s="553"/>
      <c r="U278" s="553"/>
      <c r="V278" s="553"/>
      <c r="W278" s="553"/>
      <c r="X278" s="397"/>
      <c r="Y278" s="397"/>
      <c r="Z278" s="397"/>
      <c r="AA278" s="397"/>
      <c r="AB278" s="397"/>
      <c r="AC278" s="397"/>
      <c r="AD278" s="397"/>
      <c r="AE278" s="397"/>
      <c r="AF278" s="397"/>
      <c r="AG278" s="397"/>
      <c r="AH278" s="397"/>
      <c r="AI278" s="397"/>
      <c r="AJ278" s="397"/>
      <c r="AK278" s="397"/>
      <c r="AL278" s="397"/>
      <c r="AM278" s="397"/>
      <c r="AN278" s="397"/>
      <c r="AO278" s="397"/>
      <c r="AP278" s="397"/>
      <c r="AQ278" s="397"/>
      <c r="AR278" s="397"/>
      <c r="AS278" s="397"/>
      <c r="AT278" s="397"/>
      <c r="AU278" s="397"/>
      <c r="AV278" s="397"/>
      <c r="AW278" s="397"/>
      <c r="AX278" s="397"/>
      <c r="AY278" s="397"/>
      <c r="AZ278" s="397"/>
      <c r="BA278" s="553"/>
      <c r="BB278" s="397"/>
      <c r="BC278" s="397"/>
      <c r="BD278" s="397"/>
    </row>
    <row r="279" spans="2:56" x14ac:dyDescent="0.35">
      <c r="B279" s="80"/>
      <c r="C279" s="119"/>
      <c r="D279" s="119"/>
      <c r="E279" s="202"/>
      <c r="F279" s="119"/>
      <c r="G279" s="120"/>
      <c r="H279" s="41"/>
      <c r="I279" s="41"/>
      <c r="J279" s="329">
        <v>0</v>
      </c>
      <c r="K279" s="329">
        <v>0</v>
      </c>
      <c r="L279" s="332"/>
      <c r="M279" s="150"/>
      <c r="N279" s="397"/>
      <c r="O279" s="555"/>
      <c r="P279" s="575">
        <f t="shared" si="15"/>
        <v>0</v>
      </c>
      <c r="Q279" s="575">
        <f t="shared" si="16"/>
        <v>0</v>
      </c>
      <c r="R279" s="575">
        <f t="shared" si="17"/>
        <v>0</v>
      </c>
      <c r="S279" s="575">
        <f t="shared" si="17"/>
        <v>0</v>
      </c>
      <c r="T279" s="553"/>
      <c r="U279" s="553"/>
      <c r="V279" s="553"/>
      <c r="W279" s="553"/>
      <c r="X279" s="397"/>
      <c r="Y279" s="397"/>
      <c r="Z279" s="397"/>
      <c r="AA279" s="397"/>
      <c r="AB279" s="397"/>
      <c r="AC279" s="397"/>
      <c r="AD279" s="397"/>
      <c r="AE279" s="397"/>
      <c r="AF279" s="397"/>
      <c r="AG279" s="397"/>
      <c r="AH279" s="397"/>
      <c r="AI279" s="397"/>
      <c r="AJ279" s="397"/>
      <c r="AK279" s="397"/>
      <c r="AL279" s="397"/>
      <c r="AM279" s="397"/>
      <c r="AN279" s="397"/>
      <c r="AO279" s="397"/>
      <c r="AP279" s="397"/>
      <c r="AQ279" s="397"/>
      <c r="AR279" s="397"/>
      <c r="AS279" s="397"/>
      <c r="AT279" s="397"/>
      <c r="AU279" s="397"/>
      <c r="AV279" s="397"/>
      <c r="AW279" s="397"/>
      <c r="AX279" s="397"/>
      <c r="AY279" s="397"/>
      <c r="AZ279" s="397"/>
      <c r="BA279" s="553"/>
      <c r="BB279" s="397"/>
      <c r="BC279" s="397"/>
      <c r="BD279" s="397"/>
    </row>
    <row r="280" spans="2:56" x14ac:dyDescent="0.35">
      <c r="B280" s="80"/>
      <c r="C280" s="119"/>
      <c r="D280" s="119"/>
      <c r="E280" s="202"/>
      <c r="F280" s="119"/>
      <c r="G280" s="120"/>
      <c r="H280" s="41"/>
      <c r="I280" s="41"/>
      <c r="J280" s="329">
        <v>0</v>
      </c>
      <c r="K280" s="329">
        <v>0</v>
      </c>
      <c r="L280" s="332"/>
      <c r="M280" s="150"/>
      <c r="N280" s="397"/>
      <c r="O280" s="555"/>
      <c r="P280" s="575">
        <f t="shared" si="15"/>
        <v>0</v>
      </c>
      <c r="Q280" s="575">
        <f t="shared" si="16"/>
        <v>0</v>
      </c>
      <c r="R280" s="575">
        <f t="shared" si="17"/>
        <v>0</v>
      </c>
      <c r="S280" s="575">
        <f t="shared" si="17"/>
        <v>0</v>
      </c>
      <c r="T280" s="553"/>
      <c r="U280" s="553"/>
      <c r="V280" s="553"/>
      <c r="W280" s="553"/>
      <c r="X280" s="397"/>
      <c r="Y280" s="397"/>
      <c r="Z280" s="397"/>
      <c r="AA280" s="397"/>
      <c r="AB280" s="397"/>
      <c r="AC280" s="397"/>
      <c r="AD280" s="397"/>
      <c r="AE280" s="397"/>
      <c r="AF280" s="397"/>
      <c r="AG280" s="397"/>
      <c r="AH280" s="397"/>
      <c r="AI280" s="397"/>
      <c r="AJ280" s="397"/>
      <c r="AK280" s="397"/>
      <c r="AL280" s="397"/>
      <c r="AM280" s="397"/>
      <c r="AN280" s="397"/>
      <c r="AO280" s="397"/>
      <c r="AP280" s="397"/>
      <c r="AQ280" s="397"/>
      <c r="AR280" s="397"/>
      <c r="AS280" s="397"/>
      <c r="AT280" s="397"/>
      <c r="AU280" s="397"/>
      <c r="AV280" s="397"/>
      <c r="AW280" s="397"/>
      <c r="AX280" s="397"/>
      <c r="AY280" s="397"/>
      <c r="AZ280" s="397"/>
      <c r="BA280" s="553"/>
      <c r="BB280" s="397"/>
      <c r="BC280" s="397"/>
      <c r="BD280" s="397"/>
    </row>
    <row r="281" spans="2:56" x14ac:dyDescent="0.35">
      <c r="B281" s="80"/>
      <c r="C281" s="119"/>
      <c r="D281" s="119"/>
      <c r="E281" s="202"/>
      <c r="F281" s="119"/>
      <c r="G281" s="120"/>
      <c r="H281" s="41"/>
      <c r="I281" s="41"/>
      <c r="J281" s="329">
        <v>0</v>
      </c>
      <c r="K281" s="329">
        <v>0</v>
      </c>
      <c r="L281" s="332"/>
      <c r="M281" s="150"/>
      <c r="N281" s="397"/>
      <c r="O281" s="555"/>
      <c r="P281" s="575">
        <f t="shared" si="15"/>
        <v>0</v>
      </c>
      <c r="Q281" s="575">
        <f t="shared" si="16"/>
        <v>0</v>
      </c>
      <c r="R281" s="575">
        <f t="shared" si="17"/>
        <v>0</v>
      </c>
      <c r="S281" s="575">
        <f t="shared" si="17"/>
        <v>0</v>
      </c>
      <c r="T281" s="553"/>
      <c r="U281" s="553"/>
      <c r="V281" s="553"/>
      <c r="W281" s="553"/>
      <c r="X281" s="397"/>
      <c r="Y281" s="397"/>
      <c r="Z281" s="397"/>
      <c r="AA281" s="397"/>
      <c r="AB281" s="397"/>
      <c r="AC281" s="397"/>
      <c r="AD281" s="397"/>
      <c r="AE281" s="397"/>
      <c r="AF281" s="397"/>
      <c r="AG281" s="397"/>
      <c r="AH281" s="397"/>
      <c r="AI281" s="397"/>
      <c r="AJ281" s="397"/>
      <c r="AK281" s="397"/>
      <c r="AL281" s="397"/>
      <c r="AM281" s="397"/>
      <c r="AN281" s="397"/>
      <c r="AO281" s="397"/>
      <c r="AP281" s="397"/>
      <c r="AQ281" s="397"/>
      <c r="AR281" s="397"/>
      <c r="AS281" s="397"/>
      <c r="AT281" s="397"/>
      <c r="AU281" s="397"/>
      <c r="AV281" s="397"/>
      <c r="AW281" s="397"/>
      <c r="AX281" s="397"/>
      <c r="AY281" s="397"/>
      <c r="AZ281" s="397"/>
      <c r="BA281" s="553"/>
      <c r="BB281" s="397"/>
      <c r="BC281" s="397"/>
      <c r="BD281" s="397"/>
    </row>
    <row r="282" spans="2:56" x14ac:dyDescent="0.35">
      <c r="B282" s="80"/>
      <c r="C282" s="119"/>
      <c r="D282" s="119"/>
      <c r="E282" s="202"/>
      <c r="F282" s="119"/>
      <c r="G282" s="120"/>
      <c r="H282" s="41"/>
      <c r="I282" s="41"/>
      <c r="J282" s="329">
        <v>0</v>
      </c>
      <c r="K282" s="329">
        <v>0</v>
      </c>
      <c r="L282" s="332"/>
      <c r="M282" s="150"/>
      <c r="N282" s="397"/>
      <c r="O282" s="555"/>
      <c r="P282" s="575">
        <f t="shared" si="15"/>
        <v>0</v>
      </c>
      <c r="Q282" s="575">
        <f t="shared" si="16"/>
        <v>0</v>
      </c>
      <c r="R282" s="575">
        <f t="shared" si="17"/>
        <v>0</v>
      </c>
      <c r="S282" s="575">
        <f t="shared" si="17"/>
        <v>0</v>
      </c>
      <c r="T282" s="553"/>
      <c r="U282" s="553"/>
      <c r="V282" s="553"/>
      <c r="W282" s="553"/>
      <c r="X282" s="397"/>
      <c r="Y282" s="397"/>
      <c r="Z282" s="397"/>
      <c r="AA282" s="397"/>
      <c r="AB282" s="397"/>
      <c r="AC282" s="397"/>
      <c r="AD282" s="397"/>
      <c r="AE282" s="397"/>
      <c r="AF282" s="397"/>
      <c r="AG282" s="397"/>
      <c r="AH282" s="397"/>
      <c r="AI282" s="397"/>
      <c r="AJ282" s="397"/>
      <c r="AK282" s="397"/>
      <c r="AL282" s="397"/>
      <c r="AM282" s="397"/>
      <c r="AN282" s="397"/>
      <c r="AO282" s="397"/>
      <c r="AP282" s="397"/>
      <c r="AQ282" s="397"/>
      <c r="AR282" s="397"/>
      <c r="AS282" s="397"/>
      <c r="AT282" s="397"/>
      <c r="AU282" s="397"/>
      <c r="AV282" s="397"/>
      <c r="AW282" s="397"/>
      <c r="AX282" s="397"/>
      <c r="AY282" s="397"/>
      <c r="AZ282" s="397"/>
      <c r="BA282" s="553"/>
      <c r="BB282" s="397"/>
      <c r="BC282" s="397"/>
      <c r="BD282" s="397"/>
    </row>
    <row r="283" spans="2:56" x14ac:dyDescent="0.35">
      <c r="B283" s="80"/>
      <c r="C283" s="119"/>
      <c r="D283" s="119"/>
      <c r="E283" s="202"/>
      <c r="F283" s="119"/>
      <c r="G283" s="120"/>
      <c r="H283" s="41"/>
      <c r="I283" s="41"/>
      <c r="J283" s="329">
        <v>0</v>
      </c>
      <c r="K283" s="329">
        <v>0</v>
      </c>
      <c r="L283" s="332"/>
      <c r="M283" s="150"/>
      <c r="N283" s="397"/>
      <c r="O283" s="555"/>
      <c r="P283" s="575">
        <f t="shared" si="15"/>
        <v>0</v>
      </c>
      <c r="Q283" s="575">
        <f t="shared" si="16"/>
        <v>0</v>
      </c>
      <c r="R283" s="575">
        <f t="shared" si="17"/>
        <v>0</v>
      </c>
      <c r="S283" s="575">
        <f t="shared" si="17"/>
        <v>0</v>
      </c>
      <c r="T283" s="553"/>
      <c r="U283" s="553"/>
      <c r="V283" s="553"/>
      <c r="W283" s="553"/>
      <c r="X283" s="397"/>
      <c r="Y283" s="397"/>
      <c r="Z283" s="397"/>
      <c r="AA283" s="397"/>
      <c r="AB283" s="397"/>
      <c r="AC283" s="397"/>
      <c r="AD283" s="397"/>
      <c r="AE283" s="397"/>
      <c r="AF283" s="397"/>
      <c r="AG283" s="397"/>
      <c r="AH283" s="397"/>
      <c r="AI283" s="397"/>
      <c r="AJ283" s="397"/>
      <c r="AK283" s="397"/>
      <c r="AL283" s="397"/>
      <c r="AM283" s="397"/>
      <c r="AN283" s="397"/>
      <c r="AO283" s="397"/>
      <c r="AP283" s="397"/>
      <c r="AQ283" s="397"/>
      <c r="AR283" s="397"/>
      <c r="AS283" s="397"/>
      <c r="AT283" s="397"/>
      <c r="AU283" s="397"/>
      <c r="AV283" s="397"/>
      <c r="AW283" s="397"/>
      <c r="AX283" s="397"/>
      <c r="AY283" s="397"/>
      <c r="AZ283" s="397"/>
      <c r="BA283" s="553"/>
      <c r="BB283" s="397"/>
      <c r="BC283" s="397"/>
      <c r="BD283" s="397"/>
    </row>
    <row r="284" spans="2:56" x14ac:dyDescent="0.35">
      <c r="B284" s="80"/>
      <c r="C284" s="119"/>
      <c r="D284" s="119"/>
      <c r="E284" s="202"/>
      <c r="F284" s="119"/>
      <c r="G284" s="120"/>
      <c r="H284" s="41"/>
      <c r="I284" s="41"/>
      <c r="J284" s="329">
        <v>0</v>
      </c>
      <c r="K284" s="329">
        <v>0</v>
      </c>
      <c r="L284" s="332"/>
      <c r="M284" s="150"/>
      <c r="N284" s="397"/>
      <c r="O284" s="555"/>
      <c r="P284" s="575">
        <f t="shared" si="15"/>
        <v>0</v>
      </c>
      <c r="Q284" s="575">
        <f t="shared" si="16"/>
        <v>0</v>
      </c>
      <c r="R284" s="575">
        <f t="shared" si="17"/>
        <v>0</v>
      </c>
      <c r="S284" s="575">
        <f t="shared" si="17"/>
        <v>0</v>
      </c>
      <c r="T284" s="553"/>
      <c r="U284" s="553"/>
      <c r="V284" s="553"/>
      <c r="W284" s="553"/>
      <c r="X284" s="397"/>
      <c r="Y284" s="397"/>
      <c r="Z284" s="397"/>
      <c r="AA284" s="397"/>
      <c r="AB284" s="397"/>
      <c r="AC284" s="397"/>
      <c r="AD284" s="397"/>
      <c r="AE284" s="397"/>
      <c r="AF284" s="397"/>
      <c r="AG284" s="397"/>
      <c r="AH284" s="397"/>
      <c r="AI284" s="397"/>
      <c r="AJ284" s="397"/>
      <c r="AK284" s="397"/>
      <c r="AL284" s="397"/>
      <c r="AM284" s="397"/>
      <c r="AN284" s="397"/>
      <c r="AO284" s="397"/>
      <c r="AP284" s="397"/>
      <c r="AQ284" s="397"/>
      <c r="AR284" s="397"/>
      <c r="AS284" s="397"/>
      <c r="AT284" s="397"/>
      <c r="AU284" s="397"/>
      <c r="AV284" s="397"/>
      <c r="AW284" s="397"/>
      <c r="AX284" s="397"/>
      <c r="AY284" s="397"/>
      <c r="AZ284" s="397"/>
      <c r="BA284" s="553"/>
      <c r="BB284" s="397"/>
      <c r="BC284" s="397"/>
      <c r="BD284" s="397"/>
    </row>
    <row r="285" spans="2:56" x14ac:dyDescent="0.35">
      <c r="B285" s="80"/>
      <c r="C285" s="119"/>
      <c r="D285" s="119"/>
      <c r="E285" s="202"/>
      <c r="F285" s="119"/>
      <c r="G285" s="120"/>
      <c r="H285" s="41"/>
      <c r="I285" s="41"/>
      <c r="J285" s="329">
        <v>0</v>
      </c>
      <c r="K285" s="329">
        <v>0</v>
      </c>
      <c r="L285" s="332"/>
      <c r="M285" s="150"/>
      <c r="N285" s="397"/>
      <c r="O285" s="555"/>
      <c r="P285" s="575">
        <f t="shared" si="15"/>
        <v>0</v>
      </c>
      <c r="Q285" s="575">
        <f t="shared" si="16"/>
        <v>0</v>
      </c>
      <c r="R285" s="575">
        <f t="shared" si="17"/>
        <v>0</v>
      </c>
      <c r="S285" s="575">
        <f t="shared" si="17"/>
        <v>0</v>
      </c>
      <c r="T285" s="553"/>
      <c r="U285" s="553"/>
      <c r="V285" s="553"/>
      <c r="W285" s="553"/>
      <c r="X285" s="397"/>
      <c r="Y285" s="397"/>
      <c r="Z285" s="397"/>
      <c r="AA285" s="397"/>
      <c r="AB285" s="397"/>
      <c r="AC285" s="397"/>
      <c r="AD285" s="397"/>
      <c r="AE285" s="397"/>
      <c r="AF285" s="397"/>
      <c r="AG285" s="397"/>
      <c r="AH285" s="397"/>
      <c r="AI285" s="397"/>
      <c r="AJ285" s="397"/>
      <c r="AK285" s="397"/>
      <c r="AL285" s="397"/>
      <c r="AM285" s="397"/>
      <c r="AN285" s="397"/>
      <c r="AO285" s="397"/>
      <c r="AP285" s="397"/>
      <c r="AQ285" s="397"/>
      <c r="AR285" s="397"/>
      <c r="AS285" s="397"/>
      <c r="AT285" s="397"/>
      <c r="AU285" s="397"/>
      <c r="AV285" s="397"/>
      <c r="AW285" s="397"/>
      <c r="AX285" s="397"/>
      <c r="AY285" s="397"/>
      <c r="AZ285" s="397"/>
      <c r="BA285" s="553"/>
      <c r="BB285" s="397"/>
      <c r="BC285" s="397"/>
      <c r="BD285" s="397"/>
    </row>
    <row r="286" spans="2:56" x14ac:dyDescent="0.35">
      <c r="B286" s="80"/>
      <c r="C286" s="119"/>
      <c r="D286" s="119"/>
      <c r="E286" s="202"/>
      <c r="F286" s="119"/>
      <c r="G286" s="120"/>
      <c r="H286" s="41"/>
      <c r="I286" s="41"/>
      <c r="J286" s="329">
        <v>0</v>
      </c>
      <c r="K286" s="329">
        <v>0</v>
      </c>
      <c r="L286" s="332"/>
      <c r="M286" s="150"/>
      <c r="N286" s="397"/>
      <c r="O286" s="555"/>
      <c r="P286" s="575">
        <f t="shared" si="15"/>
        <v>0</v>
      </c>
      <c r="Q286" s="575">
        <f t="shared" si="16"/>
        <v>0</v>
      </c>
      <c r="R286" s="575">
        <f t="shared" si="17"/>
        <v>0</v>
      </c>
      <c r="S286" s="575">
        <f t="shared" si="17"/>
        <v>0</v>
      </c>
      <c r="T286" s="553"/>
      <c r="U286" s="553"/>
      <c r="V286" s="553"/>
      <c r="W286" s="553"/>
      <c r="X286" s="397"/>
      <c r="Y286" s="397"/>
      <c r="Z286" s="397"/>
      <c r="AA286" s="397"/>
      <c r="AB286" s="397"/>
      <c r="AC286" s="397"/>
      <c r="AD286" s="397"/>
      <c r="AE286" s="397"/>
      <c r="AF286" s="397"/>
      <c r="AG286" s="397"/>
      <c r="AH286" s="397"/>
      <c r="AI286" s="397"/>
      <c r="AJ286" s="397"/>
      <c r="AK286" s="397"/>
      <c r="AL286" s="397"/>
      <c r="AM286" s="397"/>
      <c r="AN286" s="397"/>
      <c r="AO286" s="397"/>
      <c r="AP286" s="397"/>
      <c r="AQ286" s="397"/>
      <c r="AR286" s="397"/>
      <c r="AS286" s="397"/>
      <c r="AT286" s="397"/>
      <c r="AU286" s="397"/>
      <c r="AV286" s="397"/>
      <c r="AW286" s="397"/>
      <c r="AX286" s="397"/>
      <c r="AY286" s="397"/>
      <c r="AZ286" s="397"/>
      <c r="BA286" s="553"/>
      <c r="BB286" s="397"/>
      <c r="BC286" s="397"/>
      <c r="BD286" s="397"/>
    </row>
    <row r="287" spans="2:56" x14ac:dyDescent="0.35">
      <c r="B287" s="80"/>
      <c r="C287" s="119"/>
      <c r="D287" s="119"/>
      <c r="E287" s="202"/>
      <c r="F287" s="119"/>
      <c r="G287" s="120"/>
      <c r="H287" s="41"/>
      <c r="I287" s="41"/>
      <c r="J287" s="329">
        <v>0</v>
      </c>
      <c r="K287" s="329">
        <v>0</v>
      </c>
      <c r="L287" s="332"/>
      <c r="M287" s="150"/>
      <c r="N287" s="397"/>
      <c r="O287" s="555"/>
      <c r="P287" s="575">
        <f t="shared" si="15"/>
        <v>0</v>
      </c>
      <c r="Q287" s="575">
        <f t="shared" si="16"/>
        <v>0</v>
      </c>
      <c r="R287" s="575">
        <f t="shared" si="17"/>
        <v>0</v>
      </c>
      <c r="S287" s="575">
        <f t="shared" si="17"/>
        <v>0</v>
      </c>
      <c r="T287" s="553"/>
      <c r="U287" s="553"/>
      <c r="V287" s="553"/>
      <c r="W287" s="553"/>
      <c r="X287" s="397"/>
      <c r="Y287" s="397"/>
      <c r="Z287" s="397"/>
      <c r="AA287" s="397"/>
      <c r="AB287" s="397"/>
      <c r="AC287" s="397"/>
      <c r="AD287" s="397"/>
      <c r="AE287" s="397"/>
      <c r="AF287" s="397"/>
      <c r="AG287" s="397"/>
      <c r="AH287" s="397"/>
      <c r="AI287" s="397"/>
      <c r="AJ287" s="397"/>
      <c r="AK287" s="397"/>
      <c r="AL287" s="397"/>
      <c r="AM287" s="397"/>
      <c r="AN287" s="397"/>
      <c r="AO287" s="397"/>
      <c r="AP287" s="397"/>
      <c r="AQ287" s="397"/>
      <c r="AR287" s="397"/>
      <c r="AS287" s="397"/>
      <c r="AT287" s="397"/>
      <c r="AU287" s="397"/>
      <c r="AV287" s="397"/>
      <c r="AW287" s="397"/>
      <c r="AX287" s="397"/>
      <c r="AY287" s="397"/>
      <c r="AZ287" s="397"/>
      <c r="BA287" s="553"/>
      <c r="BB287" s="397"/>
      <c r="BC287" s="397"/>
      <c r="BD287" s="397"/>
    </row>
    <row r="288" spans="2:56" x14ac:dyDescent="0.35">
      <c r="B288" s="80"/>
      <c r="C288" s="119"/>
      <c r="D288" s="119"/>
      <c r="E288" s="202"/>
      <c r="F288" s="119"/>
      <c r="G288" s="120"/>
      <c r="H288" s="41"/>
      <c r="I288" s="41"/>
      <c r="J288" s="329">
        <v>0</v>
      </c>
      <c r="K288" s="329">
        <v>0</v>
      </c>
      <c r="L288" s="332"/>
      <c r="M288" s="150"/>
      <c r="N288" s="397"/>
      <c r="O288" s="555"/>
      <c r="P288" s="575">
        <f t="shared" si="15"/>
        <v>0</v>
      </c>
      <c r="Q288" s="575">
        <f t="shared" si="16"/>
        <v>0</v>
      </c>
      <c r="R288" s="575">
        <f t="shared" si="17"/>
        <v>0</v>
      </c>
      <c r="S288" s="575">
        <f t="shared" si="17"/>
        <v>0</v>
      </c>
      <c r="T288" s="553"/>
      <c r="U288" s="553"/>
      <c r="V288" s="553"/>
      <c r="W288" s="553"/>
      <c r="X288" s="397"/>
      <c r="Y288" s="397"/>
      <c r="Z288" s="397"/>
      <c r="AA288" s="397"/>
      <c r="AB288" s="397"/>
      <c r="AC288" s="397"/>
      <c r="AD288" s="397"/>
      <c r="AE288" s="397"/>
      <c r="AF288" s="397"/>
      <c r="AG288" s="397"/>
      <c r="AH288" s="397"/>
      <c r="AI288" s="397"/>
      <c r="AJ288" s="397"/>
      <c r="AK288" s="397"/>
      <c r="AL288" s="397"/>
      <c r="AM288" s="397"/>
      <c r="AN288" s="397"/>
      <c r="AO288" s="397"/>
      <c r="AP288" s="397"/>
      <c r="AQ288" s="397"/>
      <c r="AR288" s="397"/>
      <c r="AS288" s="397"/>
      <c r="AT288" s="397"/>
      <c r="AU288" s="397"/>
      <c r="AV288" s="397"/>
      <c r="AW288" s="397"/>
      <c r="AX288" s="397"/>
      <c r="AY288" s="397"/>
      <c r="AZ288" s="397"/>
      <c r="BA288" s="553"/>
      <c r="BB288" s="397"/>
      <c r="BC288" s="397"/>
      <c r="BD288" s="397"/>
    </row>
    <row r="289" spans="2:56" x14ac:dyDescent="0.35">
      <c r="B289" s="80"/>
      <c r="C289" s="119"/>
      <c r="D289" s="119"/>
      <c r="E289" s="202"/>
      <c r="F289" s="119"/>
      <c r="G289" s="120"/>
      <c r="H289" s="41"/>
      <c r="I289" s="41"/>
      <c r="J289" s="329">
        <v>0</v>
      </c>
      <c r="K289" s="329">
        <v>0</v>
      </c>
      <c r="L289" s="332"/>
      <c r="M289" s="150"/>
      <c r="N289" s="397"/>
      <c r="O289" s="555"/>
      <c r="P289" s="575">
        <f t="shared" si="15"/>
        <v>0</v>
      </c>
      <c r="Q289" s="575">
        <f t="shared" si="16"/>
        <v>0</v>
      </c>
      <c r="R289" s="575">
        <f t="shared" si="17"/>
        <v>0</v>
      </c>
      <c r="S289" s="575">
        <f t="shared" si="17"/>
        <v>0</v>
      </c>
      <c r="T289" s="553"/>
      <c r="U289" s="553"/>
      <c r="V289" s="553"/>
      <c r="W289" s="553"/>
      <c r="X289" s="397"/>
      <c r="Y289" s="397"/>
      <c r="Z289" s="397"/>
      <c r="AA289" s="397"/>
      <c r="AB289" s="397"/>
      <c r="AC289" s="397"/>
      <c r="AD289" s="397"/>
      <c r="AE289" s="397"/>
      <c r="AF289" s="397"/>
      <c r="AG289" s="397"/>
      <c r="AH289" s="397"/>
      <c r="AI289" s="397"/>
      <c r="AJ289" s="397"/>
      <c r="AK289" s="397"/>
      <c r="AL289" s="397"/>
      <c r="AM289" s="397"/>
      <c r="AN289" s="397"/>
      <c r="AO289" s="397"/>
      <c r="AP289" s="397"/>
      <c r="AQ289" s="397"/>
      <c r="AR289" s="397"/>
      <c r="AS289" s="397"/>
      <c r="AT289" s="397"/>
      <c r="AU289" s="397"/>
      <c r="AV289" s="397"/>
      <c r="AW289" s="397"/>
      <c r="AX289" s="397"/>
      <c r="AY289" s="397"/>
      <c r="AZ289" s="397"/>
      <c r="BA289" s="553"/>
      <c r="BB289" s="397"/>
      <c r="BC289" s="397"/>
      <c r="BD289" s="397"/>
    </row>
    <row r="290" spans="2:56" x14ac:dyDescent="0.35">
      <c r="B290" s="80"/>
      <c r="C290" s="119"/>
      <c r="D290" s="119"/>
      <c r="E290" s="202"/>
      <c r="F290" s="119"/>
      <c r="G290" s="120"/>
      <c r="H290" s="41"/>
      <c r="I290" s="41"/>
      <c r="J290" s="329">
        <v>0</v>
      </c>
      <c r="K290" s="329">
        <v>0</v>
      </c>
      <c r="L290" s="332"/>
      <c r="M290" s="150"/>
      <c r="N290" s="397"/>
      <c r="O290" s="555"/>
      <c r="P290" s="575">
        <f t="shared" si="15"/>
        <v>0</v>
      </c>
      <c r="Q290" s="575">
        <f t="shared" si="16"/>
        <v>0</v>
      </c>
      <c r="R290" s="575">
        <f t="shared" si="17"/>
        <v>0</v>
      </c>
      <c r="S290" s="575">
        <f t="shared" si="17"/>
        <v>0</v>
      </c>
      <c r="T290" s="553"/>
      <c r="U290" s="553"/>
      <c r="V290" s="553"/>
      <c r="W290" s="553"/>
      <c r="X290" s="397"/>
      <c r="Y290" s="397"/>
      <c r="Z290" s="397"/>
      <c r="AA290" s="397"/>
      <c r="AB290" s="397"/>
      <c r="AC290" s="397"/>
      <c r="AD290" s="397"/>
      <c r="AE290" s="397"/>
      <c r="AF290" s="397"/>
      <c r="AG290" s="397"/>
      <c r="AH290" s="397"/>
      <c r="AI290" s="397"/>
      <c r="AJ290" s="397"/>
      <c r="AK290" s="397"/>
      <c r="AL290" s="397"/>
      <c r="AM290" s="397"/>
      <c r="AN290" s="397"/>
      <c r="AO290" s="397"/>
      <c r="AP290" s="397"/>
      <c r="AQ290" s="397"/>
      <c r="AR290" s="397"/>
      <c r="AS290" s="397"/>
      <c r="AT290" s="397"/>
      <c r="AU290" s="397"/>
      <c r="AV290" s="397"/>
      <c r="AW290" s="397"/>
      <c r="AX290" s="397"/>
      <c r="AY290" s="397"/>
      <c r="AZ290" s="397"/>
      <c r="BA290" s="553"/>
      <c r="BB290" s="397"/>
      <c r="BC290" s="397"/>
      <c r="BD290" s="397"/>
    </row>
    <row r="291" spans="2:56" x14ac:dyDescent="0.35">
      <c r="B291" s="80"/>
      <c r="C291" s="119"/>
      <c r="D291" s="119"/>
      <c r="E291" s="202"/>
      <c r="F291" s="119"/>
      <c r="G291" s="120"/>
      <c r="H291" s="41"/>
      <c r="I291" s="41"/>
      <c r="J291" s="329">
        <v>0</v>
      </c>
      <c r="K291" s="329">
        <v>0</v>
      </c>
      <c r="L291" s="332"/>
      <c r="M291" s="150"/>
      <c r="N291" s="397"/>
      <c r="O291" s="555"/>
      <c r="P291" s="575">
        <f t="shared" si="15"/>
        <v>0</v>
      </c>
      <c r="Q291" s="575">
        <f t="shared" si="16"/>
        <v>0</v>
      </c>
      <c r="R291" s="575">
        <f t="shared" si="17"/>
        <v>0</v>
      </c>
      <c r="S291" s="575">
        <f t="shared" si="17"/>
        <v>0</v>
      </c>
      <c r="T291" s="553"/>
      <c r="U291" s="553"/>
      <c r="V291" s="553"/>
      <c r="W291" s="553"/>
      <c r="X291" s="397"/>
      <c r="Y291" s="397"/>
      <c r="Z291" s="397"/>
      <c r="AA291" s="397"/>
      <c r="AB291" s="397"/>
      <c r="AC291" s="397"/>
      <c r="AD291" s="397"/>
      <c r="AE291" s="397"/>
      <c r="AF291" s="397"/>
      <c r="AG291" s="397"/>
      <c r="AH291" s="397"/>
      <c r="AI291" s="397"/>
      <c r="AJ291" s="397"/>
      <c r="AK291" s="397"/>
      <c r="AL291" s="397"/>
      <c r="AM291" s="397"/>
      <c r="AN291" s="397"/>
      <c r="AO291" s="397"/>
      <c r="AP291" s="397"/>
      <c r="AQ291" s="397"/>
      <c r="AR291" s="397"/>
      <c r="AS291" s="397"/>
      <c r="AT291" s="397"/>
      <c r="AU291" s="397"/>
      <c r="AV291" s="397"/>
      <c r="AW291" s="397"/>
      <c r="AX291" s="397"/>
      <c r="AY291" s="397"/>
      <c r="AZ291" s="397"/>
      <c r="BA291" s="553"/>
      <c r="BB291" s="397"/>
      <c r="BC291" s="397"/>
      <c r="BD291" s="397"/>
    </row>
    <row r="292" spans="2:56" x14ac:dyDescent="0.35">
      <c r="B292" s="80"/>
      <c r="C292" s="119"/>
      <c r="D292" s="119"/>
      <c r="E292" s="202"/>
      <c r="F292" s="119"/>
      <c r="G292" s="120"/>
      <c r="H292" s="41"/>
      <c r="I292" s="41"/>
      <c r="J292" s="329">
        <v>0</v>
      </c>
      <c r="K292" s="329">
        <v>0</v>
      </c>
      <c r="L292" s="332"/>
      <c r="M292" s="150"/>
      <c r="N292" s="397"/>
      <c r="O292" s="555"/>
      <c r="P292" s="575">
        <f t="shared" si="15"/>
        <v>0</v>
      </c>
      <c r="Q292" s="575">
        <f t="shared" si="16"/>
        <v>0</v>
      </c>
      <c r="R292" s="575">
        <f t="shared" si="17"/>
        <v>0</v>
      </c>
      <c r="S292" s="575">
        <f t="shared" si="17"/>
        <v>0</v>
      </c>
      <c r="T292" s="553"/>
      <c r="U292" s="553"/>
      <c r="V292" s="553"/>
      <c r="W292" s="553"/>
      <c r="X292" s="397"/>
      <c r="Y292" s="397"/>
      <c r="Z292" s="397"/>
      <c r="AA292" s="397"/>
      <c r="AB292" s="397"/>
      <c r="AC292" s="397"/>
      <c r="AD292" s="397"/>
      <c r="AE292" s="397"/>
      <c r="AF292" s="397"/>
      <c r="AG292" s="397"/>
      <c r="AH292" s="397"/>
      <c r="AI292" s="397"/>
      <c r="AJ292" s="397"/>
      <c r="AK292" s="397"/>
      <c r="AL292" s="397"/>
      <c r="AM292" s="397"/>
      <c r="AN292" s="397"/>
      <c r="AO292" s="397"/>
      <c r="AP292" s="397"/>
      <c r="AQ292" s="397"/>
      <c r="AR292" s="397"/>
      <c r="AS292" s="397"/>
      <c r="AT292" s="397"/>
      <c r="AU292" s="397"/>
      <c r="AV292" s="397"/>
      <c r="AW292" s="397"/>
      <c r="AX292" s="397"/>
      <c r="AY292" s="397"/>
      <c r="AZ292" s="397"/>
      <c r="BA292" s="553"/>
      <c r="BB292" s="397"/>
      <c r="BC292" s="397"/>
      <c r="BD292" s="397"/>
    </row>
    <row r="293" spans="2:56" x14ac:dyDescent="0.35">
      <c r="B293" s="80"/>
      <c r="C293" s="119"/>
      <c r="D293" s="119"/>
      <c r="E293" s="202"/>
      <c r="F293" s="119"/>
      <c r="G293" s="120"/>
      <c r="H293" s="41"/>
      <c r="I293" s="41"/>
      <c r="J293" s="329">
        <v>0</v>
      </c>
      <c r="K293" s="329">
        <v>0</v>
      </c>
      <c r="L293" s="332"/>
      <c r="M293" s="150"/>
      <c r="N293" s="397"/>
      <c r="O293" s="555"/>
      <c r="P293" s="575">
        <f t="shared" si="15"/>
        <v>0</v>
      </c>
      <c r="Q293" s="575">
        <f t="shared" si="16"/>
        <v>0</v>
      </c>
      <c r="R293" s="575">
        <f t="shared" si="17"/>
        <v>0</v>
      </c>
      <c r="S293" s="575">
        <f t="shared" si="17"/>
        <v>0</v>
      </c>
      <c r="T293" s="553"/>
      <c r="U293" s="553"/>
      <c r="V293" s="553"/>
      <c r="W293" s="553"/>
      <c r="X293" s="397"/>
      <c r="Y293" s="397"/>
      <c r="Z293" s="397"/>
      <c r="AA293" s="397"/>
      <c r="AB293" s="397"/>
      <c r="AC293" s="397"/>
      <c r="AD293" s="397"/>
      <c r="AE293" s="397"/>
      <c r="AF293" s="397"/>
      <c r="AG293" s="397"/>
      <c r="AH293" s="397"/>
      <c r="AI293" s="397"/>
      <c r="AJ293" s="397"/>
      <c r="AK293" s="397"/>
      <c r="AL293" s="397"/>
      <c r="AM293" s="397"/>
      <c r="AN293" s="397"/>
      <c r="AO293" s="397"/>
      <c r="AP293" s="397"/>
      <c r="AQ293" s="397"/>
      <c r="AR293" s="397"/>
      <c r="AS293" s="397"/>
      <c r="AT293" s="397"/>
      <c r="AU293" s="397"/>
      <c r="AV293" s="397"/>
      <c r="AW293" s="397"/>
      <c r="AX293" s="397"/>
      <c r="AY293" s="397"/>
      <c r="AZ293" s="397"/>
      <c r="BA293" s="553"/>
      <c r="BB293" s="397"/>
      <c r="BC293" s="397"/>
      <c r="BD293" s="397"/>
    </row>
    <row r="294" spans="2:56" x14ac:dyDescent="0.35">
      <c r="B294" s="80"/>
      <c r="C294" s="119"/>
      <c r="D294" s="119"/>
      <c r="E294" s="202"/>
      <c r="F294" s="119"/>
      <c r="G294" s="120"/>
      <c r="H294" s="41"/>
      <c r="I294" s="41"/>
      <c r="J294" s="329">
        <v>0</v>
      </c>
      <c r="K294" s="329">
        <v>0</v>
      </c>
      <c r="L294" s="332"/>
      <c r="M294" s="150"/>
      <c r="N294" s="397"/>
      <c r="O294" s="555"/>
      <c r="P294" s="575">
        <f t="shared" si="15"/>
        <v>0</v>
      </c>
      <c r="Q294" s="575">
        <f t="shared" si="16"/>
        <v>0</v>
      </c>
      <c r="R294" s="575">
        <f t="shared" si="17"/>
        <v>0</v>
      </c>
      <c r="S294" s="575">
        <f t="shared" si="17"/>
        <v>0</v>
      </c>
      <c r="T294" s="553"/>
      <c r="U294" s="553"/>
      <c r="V294" s="553"/>
      <c r="W294" s="553"/>
      <c r="X294" s="397"/>
      <c r="Y294" s="397"/>
      <c r="Z294" s="397"/>
      <c r="AA294" s="397"/>
      <c r="AB294" s="397"/>
      <c r="AC294" s="397"/>
      <c r="AD294" s="397"/>
      <c r="AE294" s="397"/>
      <c r="AF294" s="397"/>
      <c r="AG294" s="397"/>
      <c r="AH294" s="397"/>
      <c r="AI294" s="397"/>
      <c r="AJ294" s="397"/>
      <c r="AK294" s="397"/>
      <c r="AL294" s="397"/>
      <c r="AM294" s="397"/>
      <c r="AN294" s="397"/>
      <c r="AO294" s="397"/>
      <c r="AP294" s="397"/>
      <c r="AQ294" s="397"/>
      <c r="AR294" s="397"/>
      <c r="AS294" s="397"/>
      <c r="AT294" s="397"/>
      <c r="AU294" s="397"/>
      <c r="AV294" s="397"/>
      <c r="AW294" s="397"/>
      <c r="AX294" s="397"/>
      <c r="AY294" s="397"/>
      <c r="AZ294" s="397"/>
      <c r="BA294" s="553"/>
      <c r="BB294" s="397"/>
      <c r="BC294" s="397"/>
      <c r="BD294" s="397"/>
    </row>
    <row r="295" spans="2:56" x14ac:dyDescent="0.35">
      <c r="B295" s="80"/>
      <c r="C295" s="119"/>
      <c r="D295" s="119"/>
      <c r="E295" s="202"/>
      <c r="F295" s="119"/>
      <c r="G295" s="120"/>
      <c r="H295" s="41"/>
      <c r="I295" s="41"/>
      <c r="J295" s="329">
        <v>0</v>
      </c>
      <c r="K295" s="329">
        <v>0</v>
      </c>
      <c r="L295" s="332"/>
      <c r="M295" s="150"/>
      <c r="N295" s="397"/>
      <c r="O295" s="555"/>
      <c r="P295" s="575">
        <f t="shared" si="15"/>
        <v>0</v>
      </c>
      <c r="Q295" s="575">
        <f t="shared" si="16"/>
        <v>0</v>
      </c>
      <c r="R295" s="575">
        <f t="shared" si="17"/>
        <v>0</v>
      </c>
      <c r="S295" s="575">
        <f t="shared" si="17"/>
        <v>0</v>
      </c>
      <c r="T295" s="553"/>
      <c r="U295" s="553"/>
      <c r="V295" s="553"/>
      <c r="W295" s="553"/>
      <c r="X295" s="397"/>
      <c r="Y295" s="397"/>
      <c r="Z295" s="397"/>
      <c r="AA295" s="397"/>
      <c r="AB295" s="397"/>
      <c r="AC295" s="397"/>
      <c r="AD295" s="397"/>
      <c r="AE295" s="397"/>
      <c r="AF295" s="397"/>
      <c r="AG295" s="397"/>
      <c r="AH295" s="397"/>
      <c r="AI295" s="397"/>
      <c r="AJ295" s="397"/>
      <c r="AK295" s="397"/>
      <c r="AL295" s="397"/>
      <c r="AM295" s="397"/>
      <c r="AN295" s="397"/>
      <c r="AO295" s="397"/>
      <c r="AP295" s="397"/>
      <c r="AQ295" s="397"/>
      <c r="AR295" s="397"/>
      <c r="AS295" s="397"/>
      <c r="AT295" s="397"/>
      <c r="AU295" s="397"/>
      <c r="AV295" s="397"/>
      <c r="AW295" s="397"/>
      <c r="AX295" s="397"/>
      <c r="AY295" s="397"/>
      <c r="AZ295" s="397"/>
      <c r="BA295" s="553"/>
      <c r="BB295" s="397"/>
      <c r="BC295" s="397"/>
      <c r="BD295" s="397"/>
    </row>
    <row r="296" spans="2:56" x14ac:dyDescent="0.35">
      <c r="B296" s="80"/>
      <c r="C296" s="119"/>
      <c r="D296" s="119"/>
      <c r="E296" s="202"/>
      <c r="F296" s="119"/>
      <c r="G296" s="120"/>
      <c r="H296" s="41"/>
      <c r="I296" s="41"/>
      <c r="J296" s="329">
        <v>0</v>
      </c>
      <c r="K296" s="329">
        <v>0</v>
      </c>
      <c r="L296" s="332"/>
      <c r="M296" s="150"/>
      <c r="N296" s="397"/>
      <c r="O296" s="555"/>
      <c r="P296" s="575">
        <f t="shared" si="15"/>
        <v>0</v>
      </c>
      <c r="Q296" s="575">
        <f t="shared" si="16"/>
        <v>0</v>
      </c>
      <c r="R296" s="575">
        <f t="shared" si="17"/>
        <v>0</v>
      </c>
      <c r="S296" s="575">
        <f t="shared" si="17"/>
        <v>0</v>
      </c>
      <c r="T296" s="553"/>
      <c r="U296" s="553"/>
      <c r="V296" s="553"/>
      <c r="W296" s="553"/>
      <c r="X296" s="397"/>
      <c r="Y296" s="397"/>
      <c r="Z296" s="397"/>
      <c r="AA296" s="397"/>
      <c r="AB296" s="397"/>
      <c r="AC296" s="397"/>
      <c r="AD296" s="397"/>
      <c r="AE296" s="397"/>
      <c r="AF296" s="397"/>
      <c r="AG296" s="397"/>
      <c r="AH296" s="397"/>
      <c r="AI296" s="397"/>
      <c r="AJ296" s="397"/>
      <c r="AK296" s="397"/>
      <c r="AL296" s="397"/>
      <c r="AM296" s="397"/>
      <c r="AN296" s="397"/>
      <c r="AO296" s="397"/>
      <c r="AP296" s="397"/>
      <c r="AQ296" s="397"/>
      <c r="AR296" s="397"/>
      <c r="AS296" s="397"/>
      <c r="AT296" s="397"/>
      <c r="AU296" s="397"/>
      <c r="AV296" s="397"/>
      <c r="AW296" s="397"/>
      <c r="AX296" s="397"/>
      <c r="AY296" s="397"/>
      <c r="AZ296" s="397"/>
      <c r="BA296" s="553"/>
      <c r="BB296" s="397"/>
      <c r="BC296" s="397"/>
      <c r="BD296" s="397"/>
    </row>
    <row r="297" spans="2:56" x14ac:dyDescent="0.35">
      <c r="B297" s="80"/>
      <c r="C297" s="119"/>
      <c r="D297" s="119"/>
      <c r="E297" s="202"/>
      <c r="F297" s="119"/>
      <c r="G297" s="120"/>
      <c r="H297" s="41"/>
      <c r="I297" s="41"/>
      <c r="J297" s="329">
        <v>0</v>
      </c>
      <c r="K297" s="329">
        <v>0</v>
      </c>
      <c r="L297" s="332"/>
      <c r="M297" s="150"/>
      <c r="N297" s="397"/>
      <c r="O297" s="555"/>
      <c r="P297" s="575">
        <f t="shared" si="15"/>
        <v>0</v>
      </c>
      <c r="Q297" s="575">
        <f t="shared" si="16"/>
        <v>0</v>
      </c>
      <c r="R297" s="575">
        <f t="shared" si="17"/>
        <v>0</v>
      </c>
      <c r="S297" s="575">
        <f t="shared" si="17"/>
        <v>0</v>
      </c>
      <c r="T297" s="553"/>
      <c r="U297" s="553"/>
      <c r="V297" s="553"/>
      <c r="W297" s="553"/>
      <c r="X297" s="397"/>
      <c r="Y297" s="397"/>
      <c r="Z297" s="397"/>
      <c r="AA297" s="397"/>
      <c r="AB297" s="397"/>
      <c r="AC297" s="397"/>
      <c r="AD297" s="397"/>
      <c r="AE297" s="397"/>
      <c r="AF297" s="397"/>
      <c r="AG297" s="397"/>
      <c r="AH297" s="397"/>
      <c r="AI297" s="397"/>
      <c r="AJ297" s="397"/>
      <c r="AK297" s="397"/>
      <c r="AL297" s="397"/>
      <c r="AM297" s="397"/>
      <c r="AN297" s="397"/>
      <c r="AO297" s="397"/>
      <c r="AP297" s="397"/>
      <c r="AQ297" s="397"/>
      <c r="AR297" s="397"/>
      <c r="AS297" s="397"/>
      <c r="AT297" s="397"/>
      <c r="AU297" s="397"/>
      <c r="AV297" s="397"/>
      <c r="AW297" s="397"/>
      <c r="AX297" s="397"/>
      <c r="AY297" s="397"/>
      <c r="AZ297" s="397"/>
      <c r="BA297" s="553"/>
      <c r="BB297" s="397"/>
      <c r="BC297" s="397"/>
      <c r="BD297" s="397"/>
    </row>
    <row r="298" spans="2:56" x14ac:dyDescent="0.35">
      <c r="B298" s="80"/>
      <c r="C298" s="119"/>
      <c r="D298" s="119"/>
      <c r="E298" s="202"/>
      <c r="F298" s="119"/>
      <c r="G298" s="120"/>
      <c r="H298" s="41"/>
      <c r="I298" s="41"/>
      <c r="J298" s="329">
        <v>0</v>
      </c>
      <c r="K298" s="329">
        <v>0</v>
      </c>
      <c r="L298" s="332"/>
      <c r="M298" s="150"/>
      <c r="N298" s="397"/>
      <c r="O298" s="555"/>
      <c r="P298" s="575">
        <f t="shared" si="15"/>
        <v>0</v>
      </c>
      <c r="Q298" s="575">
        <f t="shared" si="16"/>
        <v>0</v>
      </c>
      <c r="R298" s="575">
        <f t="shared" si="17"/>
        <v>0</v>
      </c>
      <c r="S298" s="575">
        <f t="shared" si="17"/>
        <v>0</v>
      </c>
      <c r="T298" s="553"/>
      <c r="U298" s="553"/>
      <c r="V298" s="553"/>
      <c r="W298" s="553"/>
      <c r="X298" s="397"/>
      <c r="Y298" s="397"/>
      <c r="Z298" s="397"/>
      <c r="AA298" s="397"/>
      <c r="AB298" s="397"/>
      <c r="AC298" s="397"/>
      <c r="AD298" s="397"/>
      <c r="AE298" s="397"/>
      <c r="AF298" s="397"/>
      <c r="AG298" s="397"/>
      <c r="AH298" s="397"/>
      <c r="AI298" s="397"/>
      <c r="AJ298" s="397"/>
      <c r="AK298" s="397"/>
      <c r="AL298" s="397"/>
      <c r="AM298" s="397"/>
      <c r="AN298" s="397"/>
      <c r="AO298" s="397"/>
      <c r="AP298" s="397"/>
      <c r="AQ298" s="397"/>
      <c r="AR298" s="397"/>
      <c r="AS298" s="397"/>
      <c r="AT298" s="397"/>
      <c r="AU298" s="397"/>
      <c r="AV298" s="397"/>
      <c r="AW298" s="397"/>
      <c r="AX298" s="397"/>
      <c r="AY298" s="397"/>
      <c r="AZ298" s="397"/>
      <c r="BA298" s="553"/>
      <c r="BB298" s="397"/>
      <c r="BC298" s="397"/>
      <c r="BD298" s="397"/>
    </row>
    <row r="299" spans="2:56" x14ac:dyDescent="0.35">
      <c r="B299" s="80"/>
      <c r="C299" s="119"/>
      <c r="D299" s="119"/>
      <c r="E299" s="202"/>
      <c r="F299" s="119"/>
      <c r="G299" s="120"/>
      <c r="H299" s="41"/>
      <c r="I299" s="41"/>
      <c r="J299" s="329">
        <v>0</v>
      </c>
      <c r="K299" s="329">
        <v>0</v>
      </c>
      <c r="L299" s="332"/>
      <c r="M299" s="150"/>
      <c r="N299" s="397"/>
      <c r="O299" s="555"/>
      <c r="P299" s="575">
        <f t="shared" si="15"/>
        <v>0</v>
      </c>
      <c r="Q299" s="575">
        <f t="shared" si="16"/>
        <v>0</v>
      </c>
      <c r="R299" s="575">
        <f t="shared" si="17"/>
        <v>0</v>
      </c>
      <c r="S299" s="575">
        <f t="shared" si="17"/>
        <v>0</v>
      </c>
      <c r="T299" s="553"/>
      <c r="U299" s="553"/>
      <c r="V299" s="553"/>
      <c r="W299" s="553"/>
      <c r="X299" s="397"/>
      <c r="Y299" s="397"/>
      <c r="Z299" s="397"/>
      <c r="AA299" s="397"/>
      <c r="AB299" s="397"/>
      <c r="AC299" s="397"/>
      <c r="AD299" s="397"/>
      <c r="AE299" s="397"/>
      <c r="AF299" s="397"/>
      <c r="AG299" s="397"/>
      <c r="AH299" s="397"/>
      <c r="AI299" s="397"/>
      <c r="AJ299" s="397"/>
      <c r="AK299" s="397"/>
      <c r="AL299" s="397"/>
      <c r="AM299" s="397"/>
      <c r="AN299" s="397"/>
      <c r="AO299" s="397"/>
      <c r="AP299" s="397"/>
      <c r="AQ299" s="397"/>
      <c r="AR299" s="397"/>
      <c r="AS299" s="397"/>
      <c r="AT299" s="397"/>
      <c r="AU299" s="397"/>
      <c r="AV299" s="397"/>
      <c r="AW299" s="397"/>
      <c r="AX299" s="397"/>
      <c r="AY299" s="397"/>
      <c r="AZ299" s="397"/>
      <c r="BA299" s="553"/>
      <c r="BB299" s="397"/>
      <c r="BC299" s="397"/>
      <c r="BD299" s="397"/>
    </row>
    <row r="300" spans="2:56" x14ac:dyDescent="0.35">
      <c r="B300" s="80"/>
      <c r="C300" s="119"/>
      <c r="D300" s="119"/>
      <c r="E300" s="202"/>
      <c r="F300" s="119"/>
      <c r="G300" s="120"/>
      <c r="H300" s="41"/>
      <c r="I300" s="41"/>
      <c r="J300" s="329">
        <v>0</v>
      </c>
      <c r="K300" s="329">
        <v>0</v>
      </c>
      <c r="L300" s="332"/>
      <c r="M300" s="150"/>
      <c r="N300" s="397"/>
      <c r="O300" s="555"/>
      <c r="P300" s="575">
        <f t="shared" si="15"/>
        <v>0</v>
      </c>
      <c r="Q300" s="575">
        <f t="shared" si="16"/>
        <v>0</v>
      </c>
      <c r="R300" s="575">
        <f t="shared" si="17"/>
        <v>0</v>
      </c>
      <c r="S300" s="575">
        <f t="shared" si="17"/>
        <v>0</v>
      </c>
      <c r="T300" s="553"/>
      <c r="U300" s="553"/>
      <c r="V300" s="553"/>
      <c r="W300" s="553"/>
      <c r="X300" s="397"/>
      <c r="Y300" s="397"/>
      <c r="Z300" s="397"/>
      <c r="AA300" s="397"/>
      <c r="AB300" s="397"/>
      <c r="AC300" s="397"/>
      <c r="AD300" s="397"/>
      <c r="AE300" s="397"/>
      <c r="AF300" s="397"/>
      <c r="AG300" s="397"/>
      <c r="AH300" s="397"/>
      <c r="AI300" s="397"/>
      <c r="AJ300" s="397"/>
      <c r="AK300" s="397"/>
      <c r="AL300" s="397"/>
      <c r="AM300" s="397"/>
      <c r="AN300" s="397"/>
      <c r="AO300" s="397"/>
      <c r="AP300" s="397"/>
      <c r="AQ300" s="397"/>
      <c r="AR300" s="397"/>
      <c r="AS300" s="397"/>
      <c r="AT300" s="397"/>
      <c r="AU300" s="397"/>
      <c r="AV300" s="397"/>
      <c r="AW300" s="397"/>
      <c r="AX300" s="397"/>
      <c r="AY300" s="397"/>
      <c r="AZ300" s="397"/>
      <c r="BA300" s="553"/>
      <c r="BB300" s="397"/>
      <c r="BC300" s="397"/>
      <c r="BD300" s="397"/>
    </row>
    <row r="301" spans="2:56" x14ac:dyDescent="0.35">
      <c r="B301" s="80"/>
      <c r="C301" s="119"/>
      <c r="D301" s="119"/>
      <c r="E301" s="202"/>
      <c r="F301" s="119"/>
      <c r="G301" s="120"/>
      <c r="H301" s="41"/>
      <c r="I301" s="41"/>
      <c r="J301" s="329">
        <v>0</v>
      </c>
      <c r="K301" s="329">
        <v>0</v>
      </c>
      <c r="L301" s="332"/>
      <c r="M301" s="150"/>
      <c r="N301" s="397"/>
      <c r="O301" s="555"/>
      <c r="P301" s="575">
        <f t="shared" si="15"/>
        <v>0</v>
      </c>
      <c r="Q301" s="575">
        <f t="shared" si="16"/>
        <v>0</v>
      </c>
      <c r="R301" s="575">
        <f t="shared" si="17"/>
        <v>0</v>
      </c>
      <c r="S301" s="575">
        <f t="shared" si="17"/>
        <v>0</v>
      </c>
      <c r="T301" s="553"/>
      <c r="U301" s="553"/>
      <c r="V301" s="553"/>
      <c r="W301" s="553"/>
      <c r="X301" s="397"/>
      <c r="Y301" s="397"/>
      <c r="Z301" s="397"/>
      <c r="AA301" s="397"/>
      <c r="AB301" s="397"/>
      <c r="AC301" s="397"/>
      <c r="AD301" s="397"/>
      <c r="AE301" s="397"/>
      <c r="AF301" s="397"/>
      <c r="AG301" s="397"/>
      <c r="AH301" s="397"/>
      <c r="AI301" s="397"/>
      <c r="AJ301" s="397"/>
      <c r="AK301" s="397"/>
      <c r="AL301" s="397"/>
      <c r="AM301" s="397"/>
      <c r="AN301" s="397"/>
      <c r="AO301" s="397"/>
      <c r="AP301" s="397"/>
      <c r="AQ301" s="397"/>
      <c r="AR301" s="397"/>
      <c r="AS301" s="397"/>
      <c r="AT301" s="397"/>
      <c r="AU301" s="397"/>
      <c r="AV301" s="397"/>
      <c r="AW301" s="397"/>
      <c r="AX301" s="397"/>
      <c r="AY301" s="397"/>
      <c r="AZ301" s="397"/>
      <c r="BA301" s="553"/>
      <c r="BB301" s="397"/>
      <c r="BC301" s="397"/>
      <c r="BD301" s="397"/>
    </row>
    <row r="302" spans="2:56" x14ac:dyDescent="0.35">
      <c r="B302" s="80"/>
      <c r="C302" s="119"/>
      <c r="D302" s="119"/>
      <c r="E302" s="202"/>
      <c r="F302" s="119"/>
      <c r="G302" s="120"/>
      <c r="H302" s="41"/>
      <c r="I302" s="41"/>
      <c r="J302" s="329">
        <v>0</v>
      </c>
      <c r="K302" s="329">
        <v>0</v>
      </c>
      <c r="L302" s="332"/>
      <c r="M302" s="150"/>
      <c r="N302" s="397"/>
      <c r="O302" s="555"/>
      <c r="P302" s="575">
        <f t="shared" si="15"/>
        <v>0</v>
      </c>
      <c r="Q302" s="575">
        <f t="shared" si="16"/>
        <v>0</v>
      </c>
      <c r="R302" s="575">
        <f t="shared" si="17"/>
        <v>0</v>
      </c>
      <c r="S302" s="575">
        <f t="shared" si="17"/>
        <v>0</v>
      </c>
      <c r="T302" s="553"/>
      <c r="U302" s="553"/>
      <c r="V302" s="553"/>
      <c r="W302" s="553"/>
      <c r="X302" s="397"/>
      <c r="Y302" s="397"/>
      <c r="Z302" s="397"/>
      <c r="AA302" s="397"/>
      <c r="AB302" s="397"/>
      <c r="AC302" s="397"/>
      <c r="AD302" s="397"/>
      <c r="AE302" s="397"/>
      <c r="AF302" s="397"/>
      <c r="AG302" s="397"/>
      <c r="AH302" s="397"/>
      <c r="AI302" s="397"/>
      <c r="AJ302" s="397"/>
      <c r="AK302" s="397"/>
      <c r="AL302" s="397"/>
      <c r="AM302" s="397"/>
      <c r="AN302" s="397"/>
      <c r="AO302" s="397"/>
      <c r="AP302" s="397"/>
      <c r="AQ302" s="397"/>
      <c r="AR302" s="397"/>
      <c r="AS302" s="397"/>
      <c r="AT302" s="397"/>
      <c r="AU302" s="397"/>
      <c r="AV302" s="397"/>
      <c r="AW302" s="397"/>
      <c r="AX302" s="397"/>
      <c r="AY302" s="397"/>
      <c r="AZ302" s="397"/>
      <c r="BA302" s="553"/>
      <c r="BB302" s="397"/>
      <c r="BC302" s="397"/>
      <c r="BD302" s="397"/>
    </row>
    <row r="303" spans="2:56" x14ac:dyDescent="0.35">
      <c r="B303" s="80"/>
      <c r="C303" s="119"/>
      <c r="D303" s="119"/>
      <c r="E303" s="202"/>
      <c r="F303" s="119"/>
      <c r="G303" s="120"/>
      <c r="H303" s="41"/>
      <c r="I303" s="41"/>
      <c r="J303" s="329">
        <v>0</v>
      </c>
      <c r="K303" s="329">
        <v>0</v>
      </c>
      <c r="L303" s="332"/>
      <c r="M303" s="150"/>
      <c r="N303" s="397"/>
      <c r="O303" s="555"/>
      <c r="P303" s="575">
        <f t="shared" si="15"/>
        <v>0</v>
      </c>
      <c r="Q303" s="575">
        <f t="shared" si="16"/>
        <v>0</v>
      </c>
      <c r="R303" s="575">
        <f t="shared" si="17"/>
        <v>0</v>
      </c>
      <c r="S303" s="575">
        <f t="shared" si="17"/>
        <v>0</v>
      </c>
      <c r="T303" s="553"/>
      <c r="U303" s="553"/>
      <c r="V303" s="553"/>
      <c r="W303" s="553"/>
      <c r="X303" s="397"/>
      <c r="Y303" s="397"/>
      <c r="Z303" s="397"/>
      <c r="AA303" s="397"/>
      <c r="AB303" s="397"/>
      <c r="AC303" s="397"/>
      <c r="AD303" s="397"/>
      <c r="AE303" s="397"/>
      <c r="AF303" s="397"/>
      <c r="AG303" s="397"/>
      <c r="AH303" s="397"/>
      <c r="AI303" s="397"/>
      <c r="AJ303" s="397"/>
      <c r="AK303" s="397"/>
      <c r="AL303" s="397"/>
      <c r="AM303" s="397"/>
      <c r="AN303" s="397"/>
      <c r="AO303" s="397"/>
      <c r="AP303" s="397"/>
      <c r="AQ303" s="397"/>
      <c r="AR303" s="397"/>
      <c r="AS303" s="397"/>
      <c r="AT303" s="397"/>
      <c r="AU303" s="397"/>
      <c r="AV303" s="397"/>
      <c r="AW303" s="397"/>
      <c r="AX303" s="397"/>
      <c r="AY303" s="397"/>
      <c r="AZ303" s="397"/>
      <c r="BA303" s="553"/>
      <c r="BB303" s="397"/>
      <c r="BC303" s="397"/>
      <c r="BD303" s="397"/>
    </row>
    <row r="304" spans="2:56" x14ac:dyDescent="0.35">
      <c r="B304" s="80"/>
      <c r="C304" s="119"/>
      <c r="D304" s="119"/>
      <c r="E304" s="202"/>
      <c r="F304" s="119"/>
      <c r="G304" s="120"/>
      <c r="H304" s="41"/>
      <c r="I304" s="41"/>
      <c r="J304" s="329">
        <v>0</v>
      </c>
      <c r="K304" s="329">
        <v>0</v>
      </c>
      <c r="L304" s="332"/>
      <c r="M304" s="150"/>
      <c r="N304" s="397"/>
      <c r="O304" s="555"/>
      <c r="P304" s="575">
        <f t="shared" ref="P304:P367" si="18">J304*$G$32</f>
        <v>0</v>
      </c>
      <c r="Q304" s="575">
        <f t="shared" ref="Q304:Q367" si="19">K304*$G$42</f>
        <v>0</v>
      </c>
      <c r="R304" s="575">
        <f t="shared" ref="R304:S367" si="20">P304-J304</f>
        <v>0</v>
      </c>
      <c r="S304" s="575">
        <f t="shared" si="20"/>
        <v>0</v>
      </c>
      <c r="T304" s="553"/>
      <c r="U304" s="553"/>
      <c r="V304" s="553"/>
      <c r="W304" s="553"/>
      <c r="X304" s="397"/>
      <c r="Y304" s="397"/>
      <c r="Z304" s="397"/>
      <c r="AA304" s="397"/>
      <c r="AB304" s="397"/>
      <c r="AC304" s="397"/>
      <c r="AD304" s="397"/>
      <c r="AE304" s="397"/>
      <c r="AF304" s="397"/>
      <c r="AG304" s="397"/>
      <c r="AH304" s="397"/>
      <c r="AI304" s="397"/>
      <c r="AJ304" s="397"/>
      <c r="AK304" s="397"/>
      <c r="AL304" s="397"/>
      <c r="AM304" s="397"/>
      <c r="AN304" s="397"/>
      <c r="AO304" s="397"/>
      <c r="AP304" s="397"/>
      <c r="AQ304" s="397"/>
      <c r="AR304" s="397"/>
      <c r="AS304" s="397"/>
      <c r="AT304" s="397"/>
      <c r="AU304" s="397"/>
      <c r="AV304" s="397"/>
      <c r="AW304" s="397"/>
      <c r="AX304" s="397"/>
      <c r="AY304" s="397"/>
      <c r="AZ304" s="397"/>
      <c r="BA304" s="553"/>
      <c r="BB304" s="397"/>
      <c r="BC304" s="397"/>
      <c r="BD304" s="397"/>
    </row>
    <row r="305" spans="2:56" x14ac:dyDescent="0.35">
      <c r="B305" s="80"/>
      <c r="C305" s="119"/>
      <c r="D305" s="119"/>
      <c r="E305" s="202"/>
      <c r="F305" s="119"/>
      <c r="G305" s="120"/>
      <c r="H305" s="41"/>
      <c r="I305" s="41"/>
      <c r="J305" s="329">
        <v>0</v>
      </c>
      <c r="K305" s="329">
        <v>0</v>
      </c>
      <c r="L305" s="332"/>
      <c r="M305" s="150"/>
      <c r="N305" s="397"/>
      <c r="O305" s="555"/>
      <c r="P305" s="575">
        <f t="shared" si="18"/>
        <v>0</v>
      </c>
      <c r="Q305" s="575">
        <f t="shared" si="19"/>
        <v>0</v>
      </c>
      <c r="R305" s="575">
        <f t="shared" si="20"/>
        <v>0</v>
      </c>
      <c r="S305" s="575">
        <f t="shared" si="20"/>
        <v>0</v>
      </c>
      <c r="T305" s="553"/>
      <c r="U305" s="553"/>
      <c r="V305" s="553"/>
      <c r="W305" s="553"/>
      <c r="X305" s="397"/>
      <c r="Y305" s="397"/>
      <c r="Z305" s="397"/>
      <c r="AA305" s="397"/>
      <c r="AB305" s="397"/>
      <c r="AC305" s="397"/>
      <c r="AD305" s="397"/>
      <c r="AE305" s="397"/>
      <c r="AF305" s="397"/>
      <c r="AG305" s="397"/>
      <c r="AH305" s="397"/>
      <c r="AI305" s="397"/>
      <c r="AJ305" s="397"/>
      <c r="AK305" s="397"/>
      <c r="AL305" s="397"/>
      <c r="AM305" s="397"/>
      <c r="AN305" s="397"/>
      <c r="AO305" s="397"/>
      <c r="AP305" s="397"/>
      <c r="AQ305" s="397"/>
      <c r="AR305" s="397"/>
      <c r="AS305" s="397"/>
      <c r="AT305" s="397"/>
      <c r="AU305" s="397"/>
      <c r="AV305" s="397"/>
      <c r="AW305" s="397"/>
      <c r="AX305" s="397"/>
      <c r="AY305" s="397"/>
      <c r="AZ305" s="397"/>
      <c r="BA305" s="553"/>
      <c r="BB305" s="397"/>
      <c r="BC305" s="397"/>
      <c r="BD305" s="397"/>
    </row>
    <row r="306" spans="2:56" x14ac:dyDescent="0.35">
      <c r="B306" s="80"/>
      <c r="C306" s="119"/>
      <c r="D306" s="119"/>
      <c r="E306" s="202"/>
      <c r="F306" s="119"/>
      <c r="G306" s="120"/>
      <c r="H306" s="41"/>
      <c r="I306" s="41"/>
      <c r="J306" s="329">
        <v>0</v>
      </c>
      <c r="K306" s="329">
        <v>0</v>
      </c>
      <c r="L306" s="332"/>
      <c r="M306" s="150"/>
      <c r="N306" s="397"/>
      <c r="O306" s="555"/>
      <c r="P306" s="575">
        <f t="shared" si="18"/>
        <v>0</v>
      </c>
      <c r="Q306" s="575">
        <f t="shared" si="19"/>
        <v>0</v>
      </c>
      <c r="R306" s="575">
        <f t="shared" si="20"/>
        <v>0</v>
      </c>
      <c r="S306" s="575">
        <f t="shared" si="20"/>
        <v>0</v>
      </c>
      <c r="T306" s="553"/>
      <c r="U306" s="553"/>
      <c r="V306" s="553"/>
      <c r="W306" s="553"/>
      <c r="X306" s="397"/>
      <c r="Y306" s="397"/>
      <c r="Z306" s="397"/>
      <c r="AA306" s="397"/>
      <c r="AB306" s="397"/>
      <c r="AC306" s="397"/>
      <c r="AD306" s="397"/>
      <c r="AE306" s="397"/>
      <c r="AF306" s="397"/>
      <c r="AG306" s="397"/>
      <c r="AH306" s="397"/>
      <c r="AI306" s="397"/>
      <c r="AJ306" s="397"/>
      <c r="AK306" s="397"/>
      <c r="AL306" s="397"/>
      <c r="AM306" s="397"/>
      <c r="AN306" s="397"/>
      <c r="AO306" s="397"/>
      <c r="AP306" s="397"/>
      <c r="AQ306" s="397"/>
      <c r="AR306" s="397"/>
      <c r="AS306" s="397"/>
      <c r="AT306" s="397"/>
      <c r="AU306" s="397"/>
      <c r="AV306" s="397"/>
      <c r="AW306" s="397"/>
      <c r="AX306" s="397"/>
      <c r="AY306" s="397"/>
      <c r="AZ306" s="397"/>
      <c r="BA306" s="553"/>
      <c r="BB306" s="397"/>
      <c r="BC306" s="397"/>
      <c r="BD306" s="397"/>
    </row>
    <row r="307" spans="2:56" x14ac:dyDescent="0.35">
      <c r="B307" s="80"/>
      <c r="C307" s="119"/>
      <c r="D307" s="119"/>
      <c r="E307" s="202"/>
      <c r="F307" s="119"/>
      <c r="G307" s="120"/>
      <c r="H307" s="41"/>
      <c r="I307" s="41"/>
      <c r="J307" s="329">
        <v>0</v>
      </c>
      <c r="K307" s="329">
        <v>0</v>
      </c>
      <c r="L307" s="332"/>
      <c r="M307" s="150"/>
      <c r="N307" s="397"/>
      <c r="O307" s="555"/>
      <c r="P307" s="575">
        <f t="shared" si="18"/>
        <v>0</v>
      </c>
      <c r="Q307" s="575">
        <f t="shared" si="19"/>
        <v>0</v>
      </c>
      <c r="R307" s="575">
        <f t="shared" si="20"/>
        <v>0</v>
      </c>
      <c r="S307" s="575">
        <f t="shared" si="20"/>
        <v>0</v>
      </c>
      <c r="T307" s="553"/>
      <c r="U307" s="553"/>
      <c r="V307" s="553"/>
      <c r="W307" s="553"/>
      <c r="X307" s="397"/>
      <c r="Y307" s="397"/>
      <c r="Z307" s="397"/>
      <c r="AA307" s="397"/>
      <c r="AB307" s="397"/>
      <c r="AC307" s="397"/>
      <c r="AD307" s="397"/>
      <c r="AE307" s="397"/>
      <c r="AF307" s="397"/>
      <c r="AG307" s="397"/>
      <c r="AH307" s="397"/>
      <c r="AI307" s="397"/>
      <c r="AJ307" s="397"/>
      <c r="AK307" s="397"/>
      <c r="AL307" s="397"/>
      <c r="AM307" s="397"/>
      <c r="AN307" s="397"/>
      <c r="AO307" s="397"/>
      <c r="AP307" s="397"/>
      <c r="AQ307" s="397"/>
      <c r="AR307" s="397"/>
      <c r="AS307" s="397"/>
      <c r="AT307" s="397"/>
      <c r="AU307" s="397"/>
      <c r="AV307" s="397"/>
      <c r="AW307" s="397"/>
      <c r="AX307" s="397"/>
      <c r="AY307" s="397"/>
      <c r="AZ307" s="397"/>
      <c r="BA307" s="553"/>
      <c r="BB307" s="397"/>
      <c r="BC307" s="397"/>
      <c r="BD307" s="397"/>
    </row>
    <row r="308" spans="2:56" x14ac:dyDescent="0.35">
      <c r="B308" s="80"/>
      <c r="C308" s="119"/>
      <c r="D308" s="119"/>
      <c r="E308" s="202"/>
      <c r="F308" s="119"/>
      <c r="G308" s="120"/>
      <c r="H308" s="41"/>
      <c r="I308" s="41"/>
      <c r="J308" s="329">
        <v>0</v>
      </c>
      <c r="K308" s="329">
        <v>0</v>
      </c>
      <c r="L308" s="332"/>
      <c r="M308" s="150"/>
      <c r="N308" s="397"/>
      <c r="O308" s="555"/>
      <c r="P308" s="575">
        <f t="shared" si="18"/>
        <v>0</v>
      </c>
      <c r="Q308" s="575">
        <f t="shared" si="19"/>
        <v>0</v>
      </c>
      <c r="R308" s="575">
        <f t="shared" si="20"/>
        <v>0</v>
      </c>
      <c r="S308" s="575">
        <f t="shared" si="20"/>
        <v>0</v>
      </c>
      <c r="T308" s="553"/>
      <c r="U308" s="553"/>
      <c r="V308" s="553"/>
      <c r="W308" s="553"/>
      <c r="X308" s="397"/>
      <c r="Y308" s="397"/>
      <c r="Z308" s="397"/>
      <c r="AA308" s="397"/>
      <c r="AB308" s="397"/>
      <c r="AC308" s="397"/>
      <c r="AD308" s="397"/>
      <c r="AE308" s="397"/>
      <c r="AF308" s="397"/>
      <c r="AG308" s="397"/>
      <c r="AH308" s="397"/>
      <c r="AI308" s="397"/>
      <c r="AJ308" s="397"/>
      <c r="AK308" s="397"/>
      <c r="AL308" s="397"/>
      <c r="AM308" s="397"/>
      <c r="AN308" s="397"/>
      <c r="AO308" s="397"/>
      <c r="AP308" s="397"/>
      <c r="AQ308" s="397"/>
      <c r="AR308" s="397"/>
      <c r="AS308" s="397"/>
      <c r="AT308" s="397"/>
      <c r="AU308" s="397"/>
      <c r="AV308" s="397"/>
      <c r="AW308" s="397"/>
      <c r="AX308" s="397"/>
      <c r="AY308" s="397"/>
      <c r="AZ308" s="397"/>
      <c r="BA308" s="553"/>
      <c r="BB308" s="397"/>
      <c r="BC308" s="397"/>
      <c r="BD308" s="397"/>
    </row>
    <row r="309" spans="2:56" x14ac:dyDescent="0.35">
      <c r="B309" s="80"/>
      <c r="C309" s="119"/>
      <c r="D309" s="119"/>
      <c r="E309" s="202"/>
      <c r="F309" s="119"/>
      <c r="G309" s="120"/>
      <c r="H309" s="41"/>
      <c r="I309" s="41"/>
      <c r="J309" s="329">
        <v>0</v>
      </c>
      <c r="K309" s="329">
        <v>0</v>
      </c>
      <c r="L309" s="332"/>
      <c r="M309" s="150"/>
      <c r="N309" s="397"/>
      <c r="O309" s="555"/>
      <c r="P309" s="575">
        <f t="shared" si="18"/>
        <v>0</v>
      </c>
      <c r="Q309" s="575">
        <f t="shared" si="19"/>
        <v>0</v>
      </c>
      <c r="R309" s="575">
        <f t="shared" si="20"/>
        <v>0</v>
      </c>
      <c r="S309" s="575">
        <f t="shared" si="20"/>
        <v>0</v>
      </c>
      <c r="T309" s="553"/>
      <c r="U309" s="553"/>
      <c r="V309" s="553"/>
      <c r="W309" s="553"/>
      <c r="X309" s="397"/>
      <c r="Y309" s="397"/>
      <c r="Z309" s="397"/>
      <c r="AA309" s="397"/>
      <c r="AB309" s="397"/>
      <c r="AC309" s="397"/>
      <c r="AD309" s="397"/>
      <c r="AE309" s="397"/>
      <c r="AF309" s="397"/>
      <c r="AG309" s="397"/>
      <c r="AH309" s="397"/>
      <c r="AI309" s="397"/>
      <c r="AJ309" s="397"/>
      <c r="AK309" s="397"/>
      <c r="AL309" s="397"/>
      <c r="AM309" s="397"/>
      <c r="AN309" s="397"/>
      <c r="AO309" s="397"/>
      <c r="AP309" s="397"/>
      <c r="AQ309" s="397"/>
      <c r="AR309" s="397"/>
      <c r="AS309" s="397"/>
      <c r="AT309" s="397"/>
      <c r="AU309" s="397"/>
      <c r="AV309" s="397"/>
      <c r="AW309" s="397"/>
      <c r="AX309" s="397"/>
      <c r="AY309" s="397"/>
      <c r="AZ309" s="397"/>
      <c r="BA309" s="553"/>
      <c r="BB309" s="397"/>
      <c r="BC309" s="397"/>
      <c r="BD309" s="397"/>
    </row>
    <row r="310" spans="2:56" x14ac:dyDescent="0.35">
      <c r="B310" s="80"/>
      <c r="C310" s="119"/>
      <c r="D310" s="119"/>
      <c r="E310" s="202"/>
      <c r="F310" s="119"/>
      <c r="G310" s="120"/>
      <c r="H310" s="41"/>
      <c r="I310" s="41"/>
      <c r="J310" s="329">
        <v>0</v>
      </c>
      <c r="K310" s="329">
        <v>0</v>
      </c>
      <c r="L310" s="332"/>
      <c r="M310" s="150"/>
      <c r="N310" s="397"/>
      <c r="O310" s="555"/>
      <c r="P310" s="575">
        <f t="shared" si="18"/>
        <v>0</v>
      </c>
      <c r="Q310" s="575">
        <f t="shared" si="19"/>
        <v>0</v>
      </c>
      <c r="R310" s="575">
        <f t="shared" si="20"/>
        <v>0</v>
      </c>
      <c r="S310" s="575">
        <f t="shared" si="20"/>
        <v>0</v>
      </c>
      <c r="T310" s="553"/>
      <c r="U310" s="553"/>
      <c r="V310" s="553"/>
      <c r="W310" s="553"/>
      <c r="X310" s="397"/>
      <c r="Y310" s="397"/>
      <c r="Z310" s="397"/>
      <c r="AA310" s="397"/>
      <c r="AB310" s="397"/>
      <c r="AC310" s="397"/>
      <c r="AD310" s="397"/>
      <c r="AE310" s="397"/>
      <c r="AF310" s="397"/>
      <c r="AG310" s="397"/>
      <c r="AH310" s="397"/>
      <c r="AI310" s="397"/>
      <c r="AJ310" s="397"/>
      <c r="AK310" s="397"/>
      <c r="AL310" s="397"/>
      <c r="AM310" s="397"/>
      <c r="AN310" s="397"/>
      <c r="AO310" s="397"/>
      <c r="AP310" s="397"/>
      <c r="AQ310" s="397"/>
      <c r="AR310" s="397"/>
      <c r="AS310" s="397"/>
      <c r="AT310" s="397"/>
      <c r="AU310" s="397"/>
      <c r="AV310" s="397"/>
      <c r="AW310" s="397"/>
      <c r="AX310" s="397"/>
      <c r="AY310" s="397"/>
      <c r="AZ310" s="397"/>
      <c r="BA310" s="553"/>
      <c r="BB310" s="397"/>
      <c r="BC310" s="397"/>
      <c r="BD310" s="397"/>
    </row>
    <row r="311" spans="2:56" x14ac:dyDescent="0.35">
      <c r="B311" s="80"/>
      <c r="C311" s="119"/>
      <c r="D311" s="119"/>
      <c r="E311" s="202"/>
      <c r="F311" s="119"/>
      <c r="G311" s="120"/>
      <c r="H311" s="41"/>
      <c r="I311" s="41"/>
      <c r="J311" s="329">
        <v>0</v>
      </c>
      <c r="K311" s="329">
        <v>0</v>
      </c>
      <c r="L311" s="332"/>
      <c r="M311" s="150"/>
      <c r="N311" s="397"/>
      <c r="O311" s="555"/>
      <c r="P311" s="575">
        <f t="shared" si="18"/>
        <v>0</v>
      </c>
      <c r="Q311" s="575">
        <f t="shared" si="19"/>
        <v>0</v>
      </c>
      <c r="R311" s="575">
        <f t="shared" si="20"/>
        <v>0</v>
      </c>
      <c r="S311" s="575">
        <f t="shared" si="20"/>
        <v>0</v>
      </c>
      <c r="T311" s="553"/>
      <c r="U311" s="553"/>
      <c r="V311" s="553"/>
      <c r="W311" s="553"/>
      <c r="X311" s="397"/>
      <c r="Y311" s="397"/>
      <c r="Z311" s="397"/>
      <c r="AA311" s="397"/>
      <c r="AB311" s="397"/>
      <c r="AC311" s="397"/>
      <c r="AD311" s="397"/>
      <c r="AE311" s="397"/>
      <c r="AF311" s="397"/>
      <c r="AG311" s="397"/>
      <c r="AH311" s="397"/>
      <c r="AI311" s="397"/>
      <c r="AJ311" s="397"/>
      <c r="AK311" s="397"/>
      <c r="AL311" s="397"/>
      <c r="AM311" s="397"/>
      <c r="AN311" s="397"/>
      <c r="AO311" s="397"/>
      <c r="AP311" s="397"/>
      <c r="AQ311" s="397"/>
      <c r="AR311" s="397"/>
      <c r="AS311" s="397"/>
      <c r="AT311" s="397"/>
      <c r="AU311" s="397"/>
      <c r="AV311" s="397"/>
      <c r="AW311" s="397"/>
      <c r="AX311" s="397"/>
      <c r="AY311" s="397"/>
      <c r="AZ311" s="397"/>
      <c r="BA311" s="553"/>
      <c r="BB311" s="397"/>
      <c r="BC311" s="397"/>
      <c r="BD311" s="397"/>
    </row>
    <row r="312" spans="2:56" x14ac:dyDescent="0.35">
      <c r="B312" s="80"/>
      <c r="C312" s="119"/>
      <c r="D312" s="119"/>
      <c r="E312" s="202"/>
      <c r="F312" s="119"/>
      <c r="G312" s="120"/>
      <c r="H312" s="41"/>
      <c r="I312" s="41"/>
      <c r="J312" s="329">
        <v>0</v>
      </c>
      <c r="K312" s="329">
        <v>0</v>
      </c>
      <c r="L312" s="332"/>
      <c r="M312" s="150"/>
      <c r="N312" s="397"/>
      <c r="O312" s="555"/>
      <c r="P312" s="575">
        <f t="shared" si="18"/>
        <v>0</v>
      </c>
      <c r="Q312" s="575">
        <f t="shared" si="19"/>
        <v>0</v>
      </c>
      <c r="R312" s="575">
        <f t="shared" si="20"/>
        <v>0</v>
      </c>
      <c r="S312" s="575">
        <f t="shared" si="20"/>
        <v>0</v>
      </c>
      <c r="T312" s="553"/>
      <c r="U312" s="553"/>
      <c r="V312" s="553"/>
      <c r="W312" s="553"/>
      <c r="X312" s="397"/>
      <c r="Y312" s="397"/>
      <c r="Z312" s="397"/>
      <c r="AA312" s="397"/>
      <c r="AB312" s="397"/>
      <c r="AC312" s="397"/>
      <c r="AD312" s="397"/>
      <c r="AE312" s="397"/>
      <c r="AF312" s="397"/>
      <c r="AG312" s="397"/>
      <c r="AH312" s="397"/>
      <c r="AI312" s="397"/>
      <c r="AJ312" s="397"/>
      <c r="AK312" s="397"/>
      <c r="AL312" s="397"/>
      <c r="AM312" s="397"/>
      <c r="AN312" s="397"/>
      <c r="AO312" s="397"/>
      <c r="AP312" s="397"/>
      <c r="AQ312" s="397"/>
      <c r="AR312" s="397"/>
      <c r="AS312" s="397"/>
      <c r="AT312" s="397"/>
      <c r="AU312" s="397"/>
      <c r="AV312" s="397"/>
      <c r="AW312" s="397"/>
      <c r="AX312" s="397"/>
      <c r="AY312" s="397"/>
      <c r="AZ312" s="397"/>
      <c r="BA312" s="553"/>
      <c r="BB312" s="397"/>
      <c r="BC312" s="397"/>
      <c r="BD312" s="397"/>
    </row>
    <row r="313" spans="2:56" x14ac:dyDescent="0.35">
      <c r="B313" s="80"/>
      <c r="C313" s="119"/>
      <c r="D313" s="119"/>
      <c r="E313" s="202"/>
      <c r="F313" s="119"/>
      <c r="G313" s="120"/>
      <c r="H313" s="41"/>
      <c r="I313" s="41"/>
      <c r="J313" s="329">
        <v>0</v>
      </c>
      <c r="K313" s="329">
        <v>0</v>
      </c>
      <c r="L313" s="332"/>
      <c r="M313" s="150"/>
      <c r="N313" s="397"/>
      <c r="O313" s="555"/>
      <c r="P313" s="575">
        <f t="shared" si="18"/>
        <v>0</v>
      </c>
      <c r="Q313" s="575">
        <f t="shared" si="19"/>
        <v>0</v>
      </c>
      <c r="R313" s="575">
        <f t="shared" si="20"/>
        <v>0</v>
      </c>
      <c r="S313" s="575">
        <f t="shared" si="20"/>
        <v>0</v>
      </c>
      <c r="T313" s="553"/>
      <c r="U313" s="553"/>
      <c r="V313" s="553"/>
      <c r="W313" s="553"/>
      <c r="X313" s="397"/>
      <c r="Y313" s="397"/>
      <c r="Z313" s="397"/>
      <c r="AA313" s="397"/>
      <c r="AB313" s="397"/>
      <c r="AC313" s="397"/>
      <c r="AD313" s="397"/>
      <c r="AE313" s="397"/>
      <c r="AF313" s="397"/>
      <c r="AG313" s="397"/>
      <c r="AH313" s="397"/>
      <c r="AI313" s="397"/>
      <c r="AJ313" s="397"/>
      <c r="AK313" s="397"/>
      <c r="AL313" s="397"/>
      <c r="AM313" s="397"/>
      <c r="AN313" s="397"/>
      <c r="AO313" s="397"/>
      <c r="AP313" s="397"/>
      <c r="AQ313" s="397"/>
      <c r="AR313" s="397"/>
      <c r="AS313" s="397"/>
      <c r="AT313" s="397"/>
      <c r="AU313" s="397"/>
      <c r="AV313" s="397"/>
      <c r="AW313" s="397"/>
      <c r="AX313" s="397"/>
      <c r="AY313" s="397"/>
      <c r="AZ313" s="397"/>
      <c r="BA313" s="553"/>
      <c r="BB313" s="397"/>
      <c r="BC313" s="397"/>
      <c r="BD313" s="397"/>
    </row>
    <row r="314" spans="2:56" x14ac:dyDescent="0.35">
      <c r="B314" s="80"/>
      <c r="C314" s="119"/>
      <c r="D314" s="119"/>
      <c r="E314" s="202"/>
      <c r="F314" s="119"/>
      <c r="G314" s="120"/>
      <c r="H314" s="41"/>
      <c r="I314" s="41"/>
      <c r="J314" s="329">
        <v>0</v>
      </c>
      <c r="K314" s="329">
        <v>0</v>
      </c>
      <c r="L314" s="332"/>
      <c r="M314" s="150"/>
      <c r="N314" s="397"/>
      <c r="O314" s="555"/>
      <c r="P314" s="575">
        <f t="shared" si="18"/>
        <v>0</v>
      </c>
      <c r="Q314" s="575">
        <f t="shared" si="19"/>
        <v>0</v>
      </c>
      <c r="R314" s="575">
        <f t="shared" si="20"/>
        <v>0</v>
      </c>
      <c r="S314" s="575">
        <f t="shared" si="20"/>
        <v>0</v>
      </c>
      <c r="T314" s="553"/>
      <c r="U314" s="553"/>
      <c r="V314" s="553"/>
      <c r="W314" s="553"/>
      <c r="X314" s="397"/>
      <c r="Y314" s="397"/>
      <c r="Z314" s="397"/>
      <c r="AA314" s="397"/>
      <c r="AB314" s="397"/>
      <c r="AC314" s="397"/>
      <c r="AD314" s="397"/>
      <c r="AE314" s="397"/>
      <c r="AF314" s="397"/>
      <c r="AG314" s="397"/>
      <c r="AH314" s="397"/>
      <c r="AI314" s="397"/>
      <c r="AJ314" s="397"/>
      <c r="AK314" s="397"/>
      <c r="AL314" s="397"/>
      <c r="AM314" s="397"/>
      <c r="AN314" s="397"/>
      <c r="AO314" s="397"/>
      <c r="AP314" s="397"/>
      <c r="AQ314" s="397"/>
      <c r="AR314" s="397"/>
      <c r="AS314" s="397"/>
      <c r="AT314" s="397"/>
      <c r="AU314" s="397"/>
      <c r="AV314" s="397"/>
      <c r="AW314" s="397"/>
      <c r="AX314" s="397"/>
      <c r="AY314" s="397"/>
      <c r="AZ314" s="397"/>
      <c r="BA314" s="553"/>
      <c r="BB314" s="397"/>
      <c r="BC314" s="397"/>
      <c r="BD314" s="397"/>
    </row>
    <row r="315" spans="2:56" x14ac:dyDescent="0.35">
      <c r="B315" s="80"/>
      <c r="C315" s="119"/>
      <c r="D315" s="119"/>
      <c r="E315" s="202"/>
      <c r="F315" s="119"/>
      <c r="G315" s="120"/>
      <c r="H315" s="41"/>
      <c r="I315" s="41"/>
      <c r="J315" s="329">
        <v>0</v>
      </c>
      <c r="K315" s="329">
        <v>0</v>
      </c>
      <c r="L315" s="332"/>
      <c r="M315" s="150"/>
      <c r="N315" s="397"/>
      <c r="O315" s="555"/>
      <c r="P315" s="575">
        <f t="shared" si="18"/>
        <v>0</v>
      </c>
      <c r="Q315" s="575">
        <f t="shared" si="19"/>
        <v>0</v>
      </c>
      <c r="R315" s="575">
        <f t="shared" si="20"/>
        <v>0</v>
      </c>
      <c r="S315" s="575">
        <f t="shared" si="20"/>
        <v>0</v>
      </c>
      <c r="T315" s="553"/>
      <c r="U315" s="553"/>
      <c r="V315" s="553"/>
      <c r="W315" s="553"/>
      <c r="X315" s="397"/>
      <c r="Y315" s="397"/>
      <c r="Z315" s="397"/>
      <c r="AA315" s="397"/>
      <c r="AB315" s="397"/>
      <c r="AC315" s="397"/>
      <c r="AD315" s="397"/>
      <c r="AE315" s="397"/>
      <c r="AF315" s="397"/>
      <c r="AG315" s="397"/>
      <c r="AH315" s="397"/>
      <c r="AI315" s="397"/>
      <c r="AJ315" s="397"/>
      <c r="AK315" s="397"/>
      <c r="AL315" s="397"/>
      <c r="AM315" s="397"/>
      <c r="AN315" s="397"/>
      <c r="AO315" s="397"/>
      <c r="AP315" s="397"/>
      <c r="AQ315" s="397"/>
      <c r="AR315" s="397"/>
      <c r="AS315" s="397"/>
      <c r="AT315" s="397"/>
      <c r="AU315" s="397"/>
      <c r="AV315" s="397"/>
      <c r="AW315" s="397"/>
      <c r="AX315" s="397"/>
      <c r="AY315" s="397"/>
      <c r="AZ315" s="397"/>
      <c r="BA315" s="553"/>
      <c r="BB315" s="397"/>
      <c r="BC315" s="397"/>
      <c r="BD315" s="397"/>
    </row>
    <row r="316" spans="2:56" x14ac:dyDescent="0.35">
      <c r="B316" s="80"/>
      <c r="C316" s="119"/>
      <c r="D316" s="119"/>
      <c r="E316" s="202"/>
      <c r="F316" s="119"/>
      <c r="G316" s="120"/>
      <c r="H316" s="41"/>
      <c r="I316" s="41"/>
      <c r="J316" s="329">
        <v>0</v>
      </c>
      <c r="K316" s="329">
        <v>0</v>
      </c>
      <c r="L316" s="332"/>
      <c r="M316" s="150"/>
      <c r="N316" s="397"/>
      <c r="O316" s="555"/>
      <c r="P316" s="575">
        <f t="shared" si="18"/>
        <v>0</v>
      </c>
      <c r="Q316" s="575">
        <f t="shared" si="19"/>
        <v>0</v>
      </c>
      <c r="R316" s="575">
        <f t="shared" si="20"/>
        <v>0</v>
      </c>
      <c r="S316" s="575">
        <f t="shared" si="20"/>
        <v>0</v>
      </c>
      <c r="T316" s="553"/>
      <c r="U316" s="553"/>
      <c r="V316" s="553"/>
      <c r="W316" s="553"/>
      <c r="X316" s="397"/>
      <c r="Y316" s="397"/>
      <c r="Z316" s="397"/>
      <c r="AA316" s="397"/>
      <c r="AB316" s="397"/>
      <c r="AC316" s="397"/>
      <c r="AD316" s="397"/>
      <c r="AE316" s="397"/>
      <c r="AF316" s="397"/>
      <c r="AG316" s="397"/>
      <c r="AH316" s="397"/>
      <c r="AI316" s="397"/>
      <c r="AJ316" s="397"/>
      <c r="AK316" s="397"/>
      <c r="AL316" s="397"/>
      <c r="AM316" s="397"/>
      <c r="AN316" s="397"/>
      <c r="AO316" s="397"/>
      <c r="AP316" s="397"/>
      <c r="AQ316" s="397"/>
      <c r="AR316" s="397"/>
      <c r="AS316" s="397"/>
      <c r="AT316" s="397"/>
      <c r="AU316" s="397"/>
      <c r="AV316" s="397"/>
      <c r="AW316" s="397"/>
      <c r="AX316" s="397"/>
      <c r="AY316" s="397"/>
      <c r="AZ316" s="397"/>
      <c r="BA316" s="553"/>
      <c r="BB316" s="397"/>
      <c r="BC316" s="397"/>
      <c r="BD316" s="397"/>
    </row>
    <row r="317" spans="2:56" x14ac:dyDescent="0.35">
      <c r="B317" s="80"/>
      <c r="C317" s="119"/>
      <c r="D317" s="119"/>
      <c r="E317" s="202"/>
      <c r="F317" s="119"/>
      <c r="G317" s="120"/>
      <c r="H317" s="41"/>
      <c r="I317" s="41"/>
      <c r="J317" s="329">
        <v>0</v>
      </c>
      <c r="K317" s="329">
        <v>0</v>
      </c>
      <c r="L317" s="332"/>
      <c r="M317" s="150"/>
      <c r="N317" s="397"/>
      <c r="O317" s="555"/>
      <c r="P317" s="575">
        <f t="shared" si="18"/>
        <v>0</v>
      </c>
      <c r="Q317" s="575">
        <f t="shared" si="19"/>
        <v>0</v>
      </c>
      <c r="R317" s="575">
        <f t="shared" si="20"/>
        <v>0</v>
      </c>
      <c r="S317" s="575">
        <f t="shared" si="20"/>
        <v>0</v>
      </c>
      <c r="T317" s="553"/>
      <c r="U317" s="553"/>
      <c r="V317" s="553"/>
      <c r="W317" s="553"/>
      <c r="X317" s="397"/>
      <c r="Y317" s="397"/>
      <c r="Z317" s="397"/>
      <c r="AA317" s="397"/>
      <c r="AB317" s="397"/>
      <c r="AC317" s="397"/>
      <c r="AD317" s="397"/>
      <c r="AE317" s="397"/>
      <c r="AF317" s="397"/>
      <c r="AG317" s="397"/>
      <c r="AH317" s="397"/>
      <c r="AI317" s="397"/>
      <c r="AJ317" s="397"/>
      <c r="AK317" s="397"/>
      <c r="AL317" s="397"/>
      <c r="AM317" s="397"/>
      <c r="AN317" s="397"/>
      <c r="AO317" s="397"/>
      <c r="AP317" s="397"/>
      <c r="AQ317" s="397"/>
      <c r="AR317" s="397"/>
      <c r="AS317" s="397"/>
      <c r="AT317" s="397"/>
      <c r="AU317" s="397"/>
      <c r="AV317" s="397"/>
      <c r="AW317" s="397"/>
      <c r="AX317" s="397"/>
      <c r="AY317" s="397"/>
      <c r="AZ317" s="397"/>
      <c r="BA317" s="553"/>
      <c r="BB317" s="397"/>
      <c r="BC317" s="397"/>
      <c r="BD317" s="397"/>
    </row>
    <row r="318" spans="2:56" x14ac:dyDescent="0.35">
      <c r="B318" s="80"/>
      <c r="C318" s="119"/>
      <c r="D318" s="119"/>
      <c r="E318" s="202"/>
      <c r="F318" s="119"/>
      <c r="G318" s="120"/>
      <c r="H318" s="41"/>
      <c r="I318" s="41"/>
      <c r="J318" s="329">
        <v>0</v>
      </c>
      <c r="K318" s="329">
        <v>0</v>
      </c>
      <c r="L318" s="332"/>
      <c r="M318" s="150"/>
      <c r="N318" s="397"/>
      <c r="O318" s="555"/>
      <c r="P318" s="575">
        <f t="shared" si="18"/>
        <v>0</v>
      </c>
      <c r="Q318" s="575">
        <f t="shared" si="19"/>
        <v>0</v>
      </c>
      <c r="R318" s="575">
        <f t="shared" si="20"/>
        <v>0</v>
      </c>
      <c r="S318" s="575">
        <f t="shared" si="20"/>
        <v>0</v>
      </c>
      <c r="T318" s="553"/>
      <c r="U318" s="553"/>
      <c r="V318" s="553"/>
      <c r="W318" s="553"/>
      <c r="X318" s="397"/>
      <c r="Y318" s="397"/>
      <c r="Z318" s="397"/>
      <c r="AA318" s="397"/>
      <c r="AB318" s="397"/>
      <c r="AC318" s="397"/>
      <c r="AD318" s="397"/>
      <c r="AE318" s="397"/>
      <c r="AF318" s="397"/>
      <c r="AG318" s="397"/>
      <c r="AH318" s="397"/>
      <c r="AI318" s="397"/>
      <c r="AJ318" s="397"/>
      <c r="AK318" s="397"/>
      <c r="AL318" s="397"/>
      <c r="AM318" s="397"/>
      <c r="AN318" s="397"/>
      <c r="AO318" s="397"/>
      <c r="AP318" s="397"/>
      <c r="AQ318" s="397"/>
      <c r="AR318" s="397"/>
      <c r="AS318" s="397"/>
      <c r="AT318" s="397"/>
      <c r="AU318" s="397"/>
      <c r="AV318" s="397"/>
      <c r="AW318" s="397"/>
      <c r="AX318" s="397"/>
      <c r="AY318" s="397"/>
      <c r="AZ318" s="397"/>
      <c r="BA318" s="553"/>
      <c r="BB318" s="397"/>
      <c r="BC318" s="397"/>
      <c r="BD318" s="397"/>
    </row>
    <row r="319" spans="2:56" x14ac:dyDescent="0.35">
      <c r="B319" s="80"/>
      <c r="C319" s="119"/>
      <c r="D319" s="119"/>
      <c r="E319" s="202"/>
      <c r="F319" s="119"/>
      <c r="G319" s="120"/>
      <c r="H319" s="41"/>
      <c r="I319" s="41"/>
      <c r="J319" s="329">
        <v>0</v>
      </c>
      <c r="K319" s="329">
        <v>0</v>
      </c>
      <c r="L319" s="332"/>
      <c r="M319" s="150"/>
      <c r="N319" s="397"/>
      <c r="O319" s="555"/>
      <c r="P319" s="575">
        <f t="shared" si="18"/>
        <v>0</v>
      </c>
      <c r="Q319" s="575">
        <f t="shared" si="19"/>
        <v>0</v>
      </c>
      <c r="R319" s="575">
        <f t="shared" si="20"/>
        <v>0</v>
      </c>
      <c r="S319" s="575">
        <f t="shared" si="20"/>
        <v>0</v>
      </c>
      <c r="T319" s="553"/>
      <c r="U319" s="553"/>
      <c r="V319" s="553"/>
      <c r="W319" s="553"/>
      <c r="X319" s="397"/>
      <c r="Y319" s="397"/>
      <c r="Z319" s="397"/>
      <c r="AA319" s="397"/>
      <c r="AB319" s="397"/>
      <c r="AC319" s="397"/>
      <c r="AD319" s="397"/>
      <c r="AE319" s="397"/>
      <c r="AF319" s="397"/>
      <c r="AG319" s="397"/>
      <c r="AH319" s="397"/>
      <c r="AI319" s="397"/>
      <c r="AJ319" s="397"/>
      <c r="AK319" s="397"/>
      <c r="AL319" s="397"/>
      <c r="AM319" s="397"/>
      <c r="AN319" s="397"/>
      <c r="AO319" s="397"/>
      <c r="AP319" s="397"/>
      <c r="AQ319" s="397"/>
      <c r="AR319" s="397"/>
      <c r="AS319" s="397"/>
      <c r="AT319" s="397"/>
      <c r="AU319" s="397"/>
      <c r="AV319" s="397"/>
      <c r="AW319" s="397"/>
      <c r="AX319" s="397"/>
      <c r="AY319" s="397"/>
      <c r="AZ319" s="397"/>
      <c r="BA319" s="553"/>
      <c r="BB319" s="397"/>
      <c r="BC319" s="397"/>
      <c r="BD319" s="397"/>
    </row>
    <row r="320" spans="2:56" x14ac:dyDescent="0.35">
      <c r="B320" s="80"/>
      <c r="C320" s="119"/>
      <c r="D320" s="119"/>
      <c r="E320" s="202"/>
      <c r="F320" s="119"/>
      <c r="G320" s="120"/>
      <c r="H320" s="41"/>
      <c r="I320" s="41"/>
      <c r="J320" s="329">
        <v>0</v>
      </c>
      <c r="K320" s="329">
        <v>0</v>
      </c>
      <c r="L320" s="332"/>
      <c r="M320" s="150"/>
      <c r="N320" s="397"/>
      <c r="O320" s="555"/>
      <c r="P320" s="575">
        <f t="shared" si="18"/>
        <v>0</v>
      </c>
      <c r="Q320" s="575">
        <f t="shared" si="19"/>
        <v>0</v>
      </c>
      <c r="R320" s="575">
        <f t="shared" si="20"/>
        <v>0</v>
      </c>
      <c r="S320" s="575">
        <f t="shared" si="20"/>
        <v>0</v>
      </c>
      <c r="T320" s="553"/>
      <c r="U320" s="553"/>
      <c r="V320" s="553"/>
      <c r="W320" s="553"/>
      <c r="X320" s="397"/>
      <c r="Y320" s="397"/>
      <c r="Z320" s="397"/>
      <c r="AA320" s="397"/>
      <c r="AB320" s="397"/>
      <c r="AC320" s="397"/>
      <c r="AD320" s="397"/>
      <c r="AE320" s="397"/>
      <c r="AF320" s="397"/>
      <c r="AG320" s="397"/>
      <c r="AH320" s="397"/>
      <c r="AI320" s="397"/>
      <c r="AJ320" s="397"/>
      <c r="AK320" s="397"/>
      <c r="AL320" s="397"/>
      <c r="AM320" s="397"/>
      <c r="AN320" s="397"/>
      <c r="AO320" s="397"/>
      <c r="AP320" s="397"/>
      <c r="AQ320" s="397"/>
      <c r="AR320" s="397"/>
      <c r="AS320" s="397"/>
      <c r="AT320" s="397"/>
      <c r="AU320" s="397"/>
      <c r="AV320" s="397"/>
      <c r="AW320" s="397"/>
      <c r="AX320" s="397"/>
      <c r="AY320" s="397"/>
      <c r="AZ320" s="397"/>
      <c r="BA320" s="553"/>
      <c r="BB320" s="397"/>
      <c r="BC320" s="397"/>
      <c r="BD320" s="397"/>
    </row>
    <row r="321" spans="2:56" x14ac:dyDescent="0.35">
      <c r="B321" s="80"/>
      <c r="C321" s="119"/>
      <c r="D321" s="119"/>
      <c r="E321" s="202"/>
      <c r="F321" s="119"/>
      <c r="G321" s="120"/>
      <c r="H321" s="41"/>
      <c r="I321" s="41"/>
      <c r="J321" s="329">
        <v>0</v>
      </c>
      <c r="K321" s="329">
        <v>0</v>
      </c>
      <c r="L321" s="332"/>
      <c r="M321" s="150"/>
      <c r="N321" s="397"/>
      <c r="O321" s="555"/>
      <c r="P321" s="575">
        <f t="shared" si="18"/>
        <v>0</v>
      </c>
      <c r="Q321" s="575">
        <f t="shared" si="19"/>
        <v>0</v>
      </c>
      <c r="R321" s="575">
        <f t="shared" si="20"/>
        <v>0</v>
      </c>
      <c r="S321" s="575">
        <f t="shared" si="20"/>
        <v>0</v>
      </c>
      <c r="T321" s="553"/>
      <c r="U321" s="553"/>
      <c r="V321" s="553"/>
      <c r="W321" s="553"/>
      <c r="X321" s="397"/>
      <c r="Y321" s="397"/>
      <c r="Z321" s="397"/>
      <c r="AA321" s="397"/>
      <c r="AB321" s="397"/>
      <c r="AC321" s="397"/>
      <c r="AD321" s="397"/>
      <c r="AE321" s="397"/>
      <c r="AF321" s="397"/>
      <c r="AG321" s="397"/>
      <c r="AH321" s="397"/>
      <c r="AI321" s="397"/>
      <c r="AJ321" s="397"/>
      <c r="AK321" s="397"/>
      <c r="AL321" s="397"/>
      <c r="AM321" s="397"/>
      <c r="AN321" s="397"/>
      <c r="AO321" s="397"/>
      <c r="AP321" s="397"/>
      <c r="AQ321" s="397"/>
      <c r="AR321" s="397"/>
      <c r="AS321" s="397"/>
      <c r="AT321" s="397"/>
      <c r="AU321" s="397"/>
      <c r="AV321" s="397"/>
      <c r="AW321" s="397"/>
      <c r="AX321" s="397"/>
      <c r="AY321" s="397"/>
      <c r="AZ321" s="397"/>
      <c r="BA321" s="553"/>
      <c r="BB321" s="397"/>
      <c r="BC321" s="397"/>
      <c r="BD321" s="397"/>
    </row>
    <row r="322" spans="2:56" x14ac:dyDescent="0.35">
      <c r="B322" s="80"/>
      <c r="C322" s="119"/>
      <c r="D322" s="119"/>
      <c r="E322" s="202"/>
      <c r="F322" s="119"/>
      <c r="G322" s="120"/>
      <c r="H322" s="41"/>
      <c r="I322" s="41"/>
      <c r="J322" s="329">
        <v>0</v>
      </c>
      <c r="K322" s="329">
        <v>0</v>
      </c>
      <c r="L322" s="332"/>
      <c r="M322" s="150"/>
      <c r="N322" s="397"/>
      <c r="O322" s="555"/>
      <c r="P322" s="575">
        <f t="shared" si="18"/>
        <v>0</v>
      </c>
      <c r="Q322" s="575">
        <f t="shared" si="19"/>
        <v>0</v>
      </c>
      <c r="R322" s="575">
        <f t="shared" si="20"/>
        <v>0</v>
      </c>
      <c r="S322" s="575">
        <f t="shared" si="20"/>
        <v>0</v>
      </c>
      <c r="T322" s="553"/>
      <c r="U322" s="553"/>
      <c r="V322" s="553"/>
      <c r="W322" s="553"/>
      <c r="X322" s="397"/>
      <c r="Y322" s="397"/>
      <c r="Z322" s="397"/>
      <c r="AA322" s="397"/>
      <c r="AB322" s="397"/>
      <c r="AC322" s="397"/>
      <c r="AD322" s="397"/>
      <c r="AE322" s="397"/>
      <c r="AF322" s="397"/>
      <c r="AG322" s="397"/>
      <c r="AH322" s="397"/>
      <c r="AI322" s="397"/>
      <c r="AJ322" s="397"/>
      <c r="AK322" s="397"/>
      <c r="AL322" s="397"/>
      <c r="AM322" s="397"/>
      <c r="AN322" s="397"/>
      <c r="AO322" s="397"/>
      <c r="AP322" s="397"/>
      <c r="AQ322" s="397"/>
      <c r="AR322" s="397"/>
      <c r="AS322" s="397"/>
      <c r="AT322" s="397"/>
      <c r="AU322" s="397"/>
      <c r="AV322" s="397"/>
      <c r="AW322" s="397"/>
      <c r="AX322" s="397"/>
      <c r="AY322" s="397"/>
      <c r="AZ322" s="397"/>
      <c r="BA322" s="553"/>
      <c r="BB322" s="397"/>
      <c r="BC322" s="397"/>
      <c r="BD322" s="397"/>
    </row>
    <row r="323" spans="2:56" x14ac:dyDescent="0.35">
      <c r="B323" s="80"/>
      <c r="C323" s="119"/>
      <c r="D323" s="119"/>
      <c r="E323" s="202"/>
      <c r="F323" s="119"/>
      <c r="G323" s="120"/>
      <c r="H323" s="41"/>
      <c r="I323" s="41"/>
      <c r="J323" s="329">
        <v>0</v>
      </c>
      <c r="K323" s="329">
        <v>0</v>
      </c>
      <c r="L323" s="332"/>
      <c r="M323" s="150"/>
      <c r="N323" s="397"/>
      <c r="O323" s="555"/>
      <c r="P323" s="575">
        <f t="shared" si="18"/>
        <v>0</v>
      </c>
      <c r="Q323" s="575">
        <f t="shared" si="19"/>
        <v>0</v>
      </c>
      <c r="R323" s="575">
        <f t="shared" si="20"/>
        <v>0</v>
      </c>
      <c r="S323" s="575">
        <f t="shared" si="20"/>
        <v>0</v>
      </c>
      <c r="T323" s="553"/>
      <c r="U323" s="553"/>
      <c r="V323" s="553"/>
      <c r="W323" s="553"/>
      <c r="X323" s="397"/>
      <c r="Y323" s="397"/>
      <c r="Z323" s="397"/>
      <c r="AA323" s="397"/>
      <c r="AB323" s="397"/>
      <c r="AC323" s="397"/>
      <c r="AD323" s="397"/>
      <c r="AE323" s="397"/>
      <c r="AF323" s="397"/>
      <c r="AG323" s="397"/>
      <c r="AH323" s="397"/>
      <c r="AI323" s="397"/>
      <c r="AJ323" s="397"/>
      <c r="AK323" s="397"/>
      <c r="AL323" s="397"/>
      <c r="AM323" s="397"/>
      <c r="AN323" s="397"/>
      <c r="AO323" s="397"/>
      <c r="AP323" s="397"/>
      <c r="AQ323" s="397"/>
      <c r="AR323" s="397"/>
      <c r="AS323" s="397"/>
      <c r="AT323" s="397"/>
      <c r="AU323" s="397"/>
      <c r="AV323" s="397"/>
      <c r="AW323" s="397"/>
      <c r="AX323" s="397"/>
      <c r="AY323" s="397"/>
      <c r="AZ323" s="397"/>
      <c r="BA323" s="553"/>
      <c r="BB323" s="397"/>
      <c r="BC323" s="397"/>
      <c r="BD323" s="397"/>
    </row>
    <row r="324" spans="2:56" x14ac:dyDescent="0.35">
      <c r="B324" s="80"/>
      <c r="C324" s="119"/>
      <c r="D324" s="119"/>
      <c r="E324" s="202"/>
      <c r="F324" s="119"/>
      <c r="G324" s="120"/>
      <c r="H324" s="41"/>
      <c r="I324" s="41"/>
      <c r="J324" s="329">
        <v>0</v>
      </c>
      <c r="K324" s="329">
        <v>0</v>
      </c>
      <c r="L324" s="332"/>
      <c r="M324" s="150"/>
      <c r="N324" s="397"/>
      <c r="O324" s="555"/>
      <c r="P324" s="575">
        <f t="shared" si="18"/>
        <v>0</v>
      </c>
      <c r="Q324" s="575">
        <f t="shared" si="19"/>
        <v>0</v>
      </c>
      <c r="R324" s="575">
        <f t="shared" si="20"/>
        <v>0</v>
      </c>
      <c r="S324" s="575">
        <f t="shared" si="20"/>
        <v>0</v>
      </c>
      <c r="T324" s="553"/>
      <c r="U324" s="553"/>
      <c r="V324" s="553"/>
      <c r="W324" s="553"/>
      <c r="X324" s="397"/>
      <c r="Y324" s="397"/>
      <c r="Z324" s="397"/>
      <c r="AA324" s="397"/>
      <c r="AB324" s="397"/>
      <c r="AC324" s="397"/>
      <c r="AD324" s="397"/>
      <c r="AE324" s="397"/>
      <c r="AF324" s="397"/>
      <c r="AG324" s="397"/>
      <c r="AH324" s="397"/>
      <c r="AI324" s="397"/>
      <c r="AJ324" s="397"/>
      <c r="AK324" s="397"/>
      <c r="AL324" s="397"/>
      <c r="AM324" s="397"/>
      <c r="AN324" s="397"/>
      <c r="AO324" s="397"/>
      <c r="AP324" s="397"/>
      <c r="AQ324" s="397"/>
      <c r="AR324" s="397"/>
      <c r="AS324" s="397"/>
      <c r="AT324" s="397"/>
      <c r="AU324" s="397"/>
      <c r="AV324" s="397"/>
      <c r="AW324" s="397"/>
      <c r="AX324" s="397"/>
      <c r="AY324" s="397"/>
      <c r="AZ324" s="397"/>
      <c r="BA324" s="553"/>
      <c r="BB324" s="397"/>
      <c r="BC324" s="397"/>
      <c r="BD324" s="397"/>
    </row>
    <row r="325" spans="2:56" x14ac:dyDescent="0.35">
      <c r="B325" s="80"/>
      <c r="C325" s="119"/>
      <c r="D325" s="119"/>
      <c r="E325" s="202"/>
      <c r="F325" s="119"/>
      <c r="G325" s="120"/>
      <c r="H325" s="41"/>
      <c r="I325" s="41"/>
      <c r="J325" s="329">
        <v>0</v>
      </c>
      <c r="K325" s="329">
        <v>0</v>
      </c>
      <c r="L325" s="332"/>
      <c r="M325" s="150"/>
      <c r="N325" s="397"/>
      <c r="O325" s="555"/>
      <c r="P325" s="575">
        <f t="shared" si="18"/>
        <v>0</v>
      </c>
      <c r="Q325" s="575">
        <f t="shared" si="19"/>
        <v>0</v>
      </c>
      <c r="R325" s="575">
        <f t="shared" si="20"/>
        <v>0</v>
      </c>
      <c r="S325" s="575">
        <f t="shared" si="20"/>
        <v>0</v>
      </c>
      <c r="T325" s="553"/>
      <c r="U325" s="553"/>
      <c r="V325" s="553"/>
      <c r="W325" s="553"/>
      <c r="X325" s="397"/>
      <c r="Y325" s="397"/>
      <c r="Z325" s="397"/>
      <c r="AA325" s="397"/>
      <c r="AB325" s="397"/>
      <c r="AC325" s="397"/>
      <c r="AD325" s="397"/>
      <c r="AE325" s="397"/>
      <c r="AF325" s="397"/>
      <c r="AG325" s="397"/>
      <c r="AH325" s="397"/>
      <c r="AI325" s="397"/>
      <c r="AJ325" s="397"/>
      <c r="AK325" s="397"/>
      <c r="AL325" s="397"/>
      <c r="AM325" s="397"/>
      <c r="AN325" s="397"/>
      <c r="AO325" s="397"/>
      <c r="AP325" s="397"/>
      <c r="AQ325" s="397"/>
      <c r="AR325" s="397"/>
      <c r="AS325" s="397"/>
      <c r="AT325" s="397"/>
      <c r="AU325" s="397"/>
      <c r="AV325" s="397"/>
      <c r="AW325" s="397"/>
      <c r="AX325" s="397"/>
      <c r="AY325" s="397"/>
      <c r="AZ325" s="397"/>
      <c r="BA325" s="553"/>
      <c r="BB325" s="397"/>
      <c r="BC325" s="397"/>
      <c r="BD325" s="397"/>
    </row>
    <row r="326" spans="2:56" x14ac:dyDescent="0.35">
      <c r="B326" s="80"/>
      <c r="C326" s="119"/>
      <c r="D326" s="119"/>
      <c r="E326" s="202"/>
      <c r="F326" s="119"/>
      <c r="G326" s="120"/>
      <c r="H326" s="41"/>
      <c r="I326" s="41"/>
      <c r="J326" s="329">
        <v>0</v>
      </c>
      <c r="K326" s="329">
        <v>0</v>
      </c>
      <c r="L326" s="332"/>
      <c r="M326" s="150"/>
      <c r="N326" s="397"/>
      <c r="O326" s="555"/>
      <c r="P326" s="575">
        <f t="shared" si="18"/>
        <v>0</v>
      </c>
      <c r="Q326" s="575">
        <f t="shared" si="19"/>
        <v>0</v>
      </c>
      <c r="R326" s="575">
        <f t="shared" si="20"/>
        <v>0</v>
      </c>
      <c r="S326" s="575">
        <f t="shared" si="20"/>
        <v>0</v>
      </c>
      <c r="T326" s="553"/>
      <c r="U326" s="553"/>
      <c r="V326" s="553"/>
      <c r="W326" s="553"/>
      <c r="X326" s="397"/>
      <c r="Y326" s="397"/>
      <c r="Z326" s="397"/>
      <c r="AA326" s="397"/>
      <c r="AB326" s="397"/>
      <c r="AC326" s="397"/>
      <c r="AD326" s="397"/>
      <c r="AE326" s="397"/>
      <c r="AF326" s="397"/>
      <c r="AG326" s="397"/>
      <c r="AH326" s="397"/>
      <c r="AI326" s="397"/>
      <c r="AJ326" s="397"/>
      <c r="AK326" s="397"/>
      <c r="AL326" s="397"/>
      <c r="AM326" s="397"/>
      <c r="AN326" s="397"/>
      <c r="AO326" s="397"/>
      <c r="AP326" s="397"/>
      <c r="AQ326" s="397"/>
      <c r="AR326" s="397"/>
      <c r="AS326" s="397"/>
      <c r="AT326" s="397"/>
      <c r="AU326" s="397"/>
      <c r="AV326" s="397"/>
      <c r="AW326" s="397"/>
      <c r="AX326" s="397"/>
      <c r="AY326" s="397"/>
      <c r="AZ326" s="397"/>
      <c r="BA326" s="553"/>
      <c r="BB326" s="397"/>
      <c r="BC326" s="397"/>
      <c r="BD326" s="397"/>
    </row>
    <row r="327" spans="2:56" x14ac:dyDescent="0.35">
      <c r="B327" s="80"/>
      <c r="C327" s="119"/>
      <c r="D327" s="119"/>
      <c r="E327" s="202"/>
      <c r="F327" s="119"/>
      <c r="G327" s="120"/>
      <c r="H327" s="41"/>
      <c r="I327" s="41"/>
      <c r="J327" s="329">
        <v>0</v>
      </c>
      <c r="K327" s="329">
        <v>0</v>
      </c>
      <c r="L327" s="332"/>
      <c r="M327" s="150"/>
      <c r="N327" s="397"/>
      <c r="O327" s="555"/>
      <c r="P327" s="575">
        <f t="shared" si="18"/>
        <v>0</v>
      </c>
      <c r="Q327" s="575">
        <f t="shared" si="19"/>
        <v>0</v>
      </c>
      <c r="R327" s="575">
        <f t="shared" si="20"/>
        <v>0</v>
      </c>
      <c r="S327" s="575">
        <f t="shared" si="20"/>
        <v>0</v>
      </c>
      <c r="T327" s="553"/>
      <c r="U327" s="553"/>
      <c r="V327" s="553"/>
      <c r="W327" s="553"/>
      <c r="X327" s="397"/>
      <c r="Y327" s="397"/>
      <c r="Z327" s="397"/>
      <c r="AA327" s="397"/>
      <c r="AB327" s="397"/>
      <c r="AC327" s="397"/>
      <c r="AD327" s="397"/>
      <c r="AE327" s="397"/>
      <c r="AF327" s="397"/>
      <c r="AG327" s="397"/>
      <c r="AH327" s="397"/>
      <c r="AI327" s="397"/>
      <c r="AJ327" s="397"/>
      <c r="AK327" s="397"/>
      <c r="AL327" s="397"/>
      <c r="AM327" s="397"/>
      <c r="AN327" s="397"/>
      <c r="AO327" s="397"/>
      <c r="AP327" s="397"/>
      <c r="AQ327" s="397"/>
      <c r="AR327" s="397"/>
      <c r="AS327" s="397"/>
      <c r="AT327" s="397"/>
      <c r="AU327" s="397"/>
      <c r="AV327" s="397"/>
      <c r="AW327" s="397"/>
      <c r="AX327" s="397"/>
      <c r="AY327" s="397"/>
      <c r="AZ327" s="397"/>
      <c r="BA327" s="553"/>
      <c r="BB327" s="397"/>
      <c r="BC327" s="397"/>
      <c r="BD327" s="397"/>
    </row>
    <row r="328" spans="2:56" x14ac:dyDescent="0.35">
      <c r="B328" s="80"/>
      <c r="C328" s="119"/>
      <c r="D328" s="119"/>
      <c r="E328" s="202"/>
      <c r="F328" s="119"/>
      <c r="G328" s="120"/>
      <c r="H328" s="41"/>
      <c r="I328" s="41"/>
      <c r="J328" s="329">
        <v>0</v>
      </c>
      <c r="K328" s="329">
        <v>0</v>
      </c>
      <c r="L328" s="332"/>
      <c r="M328" s="150"/>
      <c r="N328" s="397"/>
      <c r="O328" s="555"/>
      <c r="P328" s="575">
        <f t="shared" si="18"/>
        <v>0</v>
      </c>
      <c r="Q328" s="575">
        <f t="shared" si="19"/>
        <v>0</v>
      </c>
      <c r="R328" s="575">
        <f t="shared" si="20"/>
        <v>0</v>
      </c>
      <c r="S328" s="575">
        <f t="shared" si="20"/>
        <v>0</v>
      </c>
      <c r="T328" s="553"/>
      <c r="U328" s="553"/>
      <c r="V328" s="553"/>
      <c r="W328" s="553"/>
      <c r="X328" s="397"/>
      <c r="Y328" s="397"/>
      <c r="Z328" s="397"/>
      <c r="AA328" s="397"/>
      <c r="AB328" s="397"/>
      <c r="AC328" s="397"/>
      <c r="AD328" s="397"/>
      <c r="AE328" s="397"/>
      <c r="AF328" s="397"/>
      <c r="AG328" s="397"/>
      <c r="AH328" s="397"/>
      <c r="AI328" s="397"/>
      <c r="AJ328" s="397"/>
      <c r="AK328" s="397"/>
      <c r="AL328" s="397"/>
      <c r="AM328" s="397"/>
      <c r="AN328" s="397"/>
      <c r="AO328" s="397"/>
      <c r="AP328" s="397"/>
      <c r="AQ328" s="397"/>
      <c r="AR328" s="397"/>
      <c r="AS328" s="397"/>
      <c r="AT328" s="397"/>
      <c r="AU328" s="397"/>
      <c r="AV328" s="397"/>
      <c r="AW328" s="397"/>
      <c r="AX328" s="397"/>
      <c r="AY328" s="397"/>
      <c r="AZ328" s="397"/>
      <c r="BA328" s="553"/>
      <c r="BB328" s="397"/>
      <c r="BC328" s="397"/>
      <c r="BD328" s="397"/>
    </row>
    <row r="329" spans="2:56" x14ac:dyDescent="0.35">
      <c r="B329" s="80"/>
      <c r="C329" s="119"/>
      <c r="D329" s="119"/>
      <c r="E329" s="202"/>
      <c r="F329" s="119"/>
      <c r="G329" s="120"/>
      <c r="H329" s="41"/>
      <c r="I329" s="41"/>
      <c r="J329" s="329">
        <v>0</v>
      </c>
      <c r="K329" s="329">
        <v>0</v>
      </c>
      <c r="L329" s="332"/>
      <c r="M329" s="150"/>
      <c r="N329" s="397"/>
      <c r="O329" s="555"/>
      <c r="P329" s="575">
        <f t="shared" si="18"/>
        <v>0</v>
      </c>
      <c r="Q329" s="575">
        <f t="shared" si="19"/>
        <v>0</v>
      </c>
      <c r="R329" s="575">
        <f t="shared" si="20"/>
        <v>0</v>
      </c>
      <c r="S329" s="575">
        <f t="shared" si="20"/>
        <v>0</v>
      </c>
      <c r="T329" s="553"/>
      <c r="U329" s="553"/>
      <c r="V329" s="553"/>
      <c r="W329" s="553"/>
      <c r="X329" s="397"/>
      <c r="Y329" s="397"/>
      <c r="Z329" s="397"/>
      <c r="AA329" s="397"/>
      <c r="AB329" s="397"/>
      <c r="AC329" s="397"/>
      <c r="AD329" s="397"/>
      <c r="AE329" s="397"/>
      <c r="AF329" s="397"/>
      <c r="AG329" s="397"/>
      <c r="AH329" s="397"/>
      <c r="AI329" s="397"/>
      <c r="AJ329" s="397"/>
      <c r="AK329" s="397"/>
      <c r="AL329" s="397"/>
      <c r="AM329" s="397"/>
      <c r="AN329" s="397"/>
      <c r="AO329" s="397"/>
      <c r="AP329" s="397"/>
      <c r="AQ329" s="397"/>
      <c r="AR329" s="397"/>
      <c r="AS329" s="397"/>
      <c r="AT329" s="397"/>
      <c r="AU329" s="397"/>
      <c r="AV329" s="397"/>
      <c r="AW329" s="397"/>
      <c r="AX329" s="397"/>
      <c r="AY329" s="397"/>
      <c r="AZ329" s="397"/>
      <c r="BA329" s="553"/>
      <c r="BB329" s="397"/>
      <c r="BC329" s="397"/>
      <c r="BD329" s="397"/>
    </row>
    <row r="330" spans="2:56" x14ac:dyDescent="0.35">
      <c r="B330" s="80"/>
      <c r="C330" s="119"/>
      <c r="D330" s="119"/>
      <c r="E330" s="202"/>
      <c r="F330" s="119"/>
      <c r="G330" s="120"/>
      <c r="H330" s="41"/>
      <c r="I330" s="41"/>
      <c r="J330" s="329">
        <v>0</v>
      </c>
      <c r="K330" s="329">
        <v>0</v>
      </c>
      <c r="L330" s="332"/>
      <c r="M330" s="150"/>
      <c r="N330" s="397"/>
      <c r="O330" s="555"/>
      <c r="P330" s="575">
        <f t="shared" si="18"/>
        <v>0</v>
      </c>
      <c r="Q330" s="575">
        <f t="shared" si="19"/>
        <v>0</v>
      </c>
      <c r="R330" s="575">
        <f t="shared" si="20"/>
        <v>0</v>
      </c>
      <c r="S330" s="575">
        <f t="shared" si="20"/>
        <v>0</v>
      </c>
      <c r="T330" s="553"/>
      <c r="U330" s="553"/>
      <c r="V330" s="553"/>
      <c r="W330" s="553"/>
      <c r="X330" s="397"/>
      <c r="Y330" s="397"/>
      <c r="Z330" s="397"/>
      <c r="AA330" s="397"/>
      <c r="AB330" s="397"/>
      <c r="AC330" s="397"/>
      <c r="AD330" s="397"/>
      <c r="AE330" s="397"/>
      <c r="AF330" s="397"/>
      <c r="AG330" s="397"/>
      <c r="AH330" s="397"/>
      <c r="AI330" s="397"/>
      <c r="AJ330" s="397"/>
      <c r="AK330" s="397"/>
      <c r="AL330" s="397"/>
      <c r="AM330" s="397"/>
      <c r="AN330" s="397"/>
      <c r="AO330" s="397"/>
      <c r="AP330" s="397"/>
      <c r="AQ330" s="397"/>
      <c r="AR330" s="397"/>
      <c r="AS330" s="397"/>
      <c r="AT330" s="397"/>
      <c r="AU330" s="397"/>
      <c r="AV330" s="397"/>
      <c r="AW330" s="397"/>
      <c r="AX330" s="397"/>
      <c r="AY330" s="397"/>
      <c r="AZ330" s="397"/>
      <c r="BA330" s="553"/>
      <c r="BB330" s="397"/>
      <c r="BC330" s="397"/>
      <c r="BD330" s="397"/>
    </row>
    <row r="331" spans="2:56" x14ac:dyDescent="0.35">
      <c r="B331" s="80"/>
      <c r="C331" s="119"/>
      <c r="D331" s="119"/>
      <c r="E331" s="202"/>
      <c r="F331" s="119"/>
      <c r="G331" s="120"/>
      <c r="H331" s="41"/>
      <c r="I331" s="41"/>
      <c r="J331" s="329">
        <v>0</v>
      </c>
      <c r="K331" s="329">
        <v>0</v>
      </c>
      <c r="L331" s="332"/>
      <c r="M331" s="150"/>
      <c r="N331" s="397"/>
      <c r="O331" s="555"/>
      <c r="P331" s="575">
        <f t="shared" si="18"/>
        <v>0</v>
      </c>
      <c r="Q331" s="575">
        <f t="shared" si="19"/>
        <v>0</v>
      </c>
      <c r="R331" s="575">
        <f t="shared" si="20"/>
        <v>0</v>
      </c>
      <c r="S331" s="575">
        <f t="shared" si="20"/>
        <v>0</v>
      </c>
      <c r="T331" s="553"/>
      <c r="U331" s="553"/>
      <c r="V331" s="553"/>
      <c r="W331" s="553"/>
      <c r="X331" s="397"/>
      <c r="Y331" s="397"/>
      <c r="Z331" s="397"/>
      <c r="AA331" s="397"/>
      <c r="AB331" s="397"/>
      <c r="AC331" s="397"/>
      <c r="AD331" s="397"/>
      <c r="AE331" s="397"/>
      <c r="AF331" s="397"/>
      <c r="AG331" s="397"/>
      <c r="AH331" s="397"/>
      <c r="AI331" s="397"/>
      <c r="AJ331" s="397"/>
      <c r="AK331" s="397"/>
      <c r="AL331" s="397"/>
      <c r="AM331" s="397"/>
      <c r="AN331" s="397"/>
      <c r="AO331" s="397"/>
      <c r="AP331" s="397"/>
      <c r="AQ331" s="397"/>
      <c r="AR331" s="397"/>
      <c r="AS331" s="397"/>
      <c r="AT331" s="397"/>
      <c r="AU331" s="397"/>
      <c r="AV331" s="397"/>
      <c r="AW331" s="397"/>
      <c r="AX331" s="397"/>
      <c r="AY331" s="397"/>
      <c r="AZ331" s="397"/>
      <c r="BA331" s="553"/>
      <c r="BB331" s="397"/>
      <c r="BC331" s="397"/>
      <c r="BD331" s="397"/>
    </row>
    <row r="332" spans="2:56" x14ac:dyDescent="0.35">
      <c r="B332" s="80"/>
      <c r="C332" s="119"/>
      <c r="D332" s="119"/>
      <c r="E332" s="202"/>
      <c r="F332" s="119"/>
      <c r="G332" s="120"/>
      <c r="H332" s="41"/>
      <c r="I332" s="41"/>
      <c r="J332" s="329">
        <v>0</v>
      </c>
      <c r="K332" s="329">
        <v>0</v>
      </c>
      <c r="L332" s="332"/>
      <c r="M332" s="150"/>
      <c r="N332" s="397"/>
      <c r="O332" s="555"/>
      <c r="P332" s="575">
        <f t="shared" si="18"/>
        <v>0</v>
      </c>
      <c r="Q332" s="575">
        <f t="shared" si="19"/>
        <v>0</v>
      </c>
      <c r="R332" s="575">
        <f t="shared" si="20"/>
        <v>0</v>
      </c>
      <c r="S332" s="575">
        <f t="shared" si="20"/>
        <v>0</v>
      </c>
      <c r="T332" s="553"/>
      <c r="U332" s="553"/>
      <c r="V332" s="553"/>
      <c r="W332" s="553"/>
      <c r="X332" s="397"/>
      <c r="Y332" s="397"/>
      <c r="Z332" s="397"/>
      <c r="AA332" s="397"/>
      <c r="AB332" s="397"/>
      <c r="AC332" s="397"/>
      <c r="AD332" s="397"/>
      <c r="AE332" s="397"/>
      <c r="AF332" s="397"/>
      <c r="AG332" s="397"/>
      <c r="AH332" s="397"/>
      <c r="AI332" s="397"/>
      <c r="AJ332" s="397"/>
      <c r="AK332" s="397"/>
      <c r="AL332" s="397"/>
      <c r="AM332" s="397"/>
      <c r="AN332" s="397"/>
      <c r="AO332" s="397"/>
      <c r="AP332" s="397"/>
      <c r="AQ332" s="397"/>
      <c r="AR332" s="397"/>
      <c r="AS332" s="397"/>
      <c r="AT332" s="397"/>
      <c r="AU332" s="397"/>
      <c r="AV332" s="397"/>
      <c r="AW332" s="397"/>
      <c r="AX332" s="397"/>
      <c r="AY332" s="397"/>
      <c r="AZ332" s="397"/>
      <c r="BA332" s="553"/>
      <c r="BB332" s="397"/>
      <c r="BC332" s="397"/>
      <c r="BD332" s="397"/>
    </row>
    <row r="333" spans="2:56" x14ac:dyDescent="0.35">
      <c r="B333" s="80"/>
      <c r="C333" s="119"/>
      <c r="D333" s="119"/>
      <c r="E333" s="202"/>
      <c r="F333" s="119"/>
      <c r="G333" s="120"/>
      <c r="H333" s="41"/>
      <c r="I333" s="41"/>
      <c r="J333" s="329">
        <v>0</v>
      </c>
      <c r="K333" s="329">
        <v>0</v>
      </c>
      <c r="L333" s="332"/>
      <c r="M333" s="150"/>
      <c r="N333" s="397"/>
      <c r="O333" s="555"/>
      <c r="P333" s="575">
        <f t="shared" si="18"/>
        <v>0</v>
      </c>
      <c r="Q333" s="575">
        <f t="shared" si="19"/>
        <v>0</v>
      </c>
      <c r="R333" s="575">
        <f t="shared" si="20"/>
        <v>0</v>
      </c>
      <c r="S333" s="575">
        <f t="shared" si="20"/>
        <v>0</v>
      </c>
      <c r="T333" s="553"/>
      <c r="U333" s="553"/>
      <c r="V333" s="553"/>
      <c r="W333" s="553"/>
      <c r="X333" s="397"/>
      <c r="Y333" s="397"/>
      <c r="Z333" s="397"/>
      <c r="AA333" s="397"/>
      <c r="AB333" s="397"/>
      <c r="AC333" s="397"/>
      <c r="AD333" s="397"/>
      <c r="AE333" s="397"/>
      <c r="AF333" s="397"/>
      <c r="AG333" s="397"/>
      <c r="AH333" s="397"/>
      <c r="AI333" s="397"/>
      <c r="AJ333" s="397"/>
      <c r="AK333" s="397"/>
      <c r="AL333" s="397"/>
      <c r="AM333" s="397"/>
      <c r="AN333" s="397"/>
      <c r="AO333" s="397"/>
      <c r="AP333" s="397"/>
      <c r="AQ333" s="397"/>
      <c r="AR333" s="397"/>
      <c r="AS333" s="397"/>
      <c r="AT333" s="397"/>
      <c r="AU333" s="397"/>
      <c r="AV333" s="397"/>
      <c r="AW333" s="397"/>
      <c r="AX333" s="397"/>
      <c r="AY333" s="397"/>
      <c r="AZ333" s="397"/>
      <c r="BA333" s="553"/>
      <c r="BB333" s="397"/>
      <c r="BC333" s="397"/>
      <c r="BD333" s="397"/>
    </row>
    <row r="334" spans="2:56" x14ac:dyDescent="0.35">
      <c r="B334" s="80"/>
      <c r="C334" s="119"/>
      <c r="D334" s="119"/>
      <c r="E334" s="202"/>
      <c r="F334" s="119"/>
      <c r="G334" s="120"/>
      <c r="H334" s="41"/>
      <c r="I334" s="41"/>
      <c r="J334" s="329">
        <v>0</v>
      </c>
      <c r="K334" s="329">
        <v>0</v>
      </c>
      <c r="L334" s="332"/>
      <c r="M334" s="150"/>
      <c r="N334" s="397"/>
      <c r="O334" s="555"/>
      <c r="P334" s="575">
        <f t="shared" si="18"/>
        <v>0</v>
      </c>
      <c r="Q334" s="575">
        <f t="shared" si="19"/>
        <v>0</v>
      </c>
      <c r="R334" s="575">
        <f t="shared" si="20"/>
        <v>0</v>
      </c>
      <c r="S334" s="575">
        <f t="shared" si="20"/>
        <v>0</v>
      </c>
      <c r="T334" s="553"/>
      <c r="U334" s="553"/>
      <c r="V334" s="553"/>
      <c r="W334" s="553"/>
      <c r="X334" s="397"/>
      <c r="Y334" s="397"/>
      <c r="Z334" s="397"/>
      <c r="AA334" s="397"/>
      <c r="AB334" s="397"/>
      <c r="AC334" s="397"/>
      <c r="AD334" s="397"/>
      <c r="AE334" s="397"/>
      <c r="AF334" s="397"/>
      <c r="AG334" s="397"/>
      <c r="AH334" s="397"/>
      <c r="AI334" s="397"/>
      <c r="AJ334" s="397"/>
      <c r="AK334" s="397"/>
      <c r="AL334" s="397"/>
      <c r="AM334" s="397"/>
      <c r="AN334" s="397"/>
      <c r="AO334" s="397"/>
      <c r="AP334" s="397"/>
      <c r="AQ334" s="397"/>
      <c r="AR334" s="397"/>
      <c r="AS334" s="397"/>
      <c r="AT334" s="397"/>
      <c r="AU334" s="397"/>
      <c r="AV334" s="397"/>
      <c r="AW334" s="397"/>
      <c r="AX334" s="397"/>
      <c r="AY334" s="397"/>
      <c r="AZ334" s="397"/>
      <c r="BA334" s="553"/>
      <c r="BB334" s="397"/>
      <c r="BC334" s="397"/>
      <c r="BD334" s="397"/>
    </row>
    <row r="335" spans="2:56" x14ac:dyDescent="0.35">
      <c r="B335" s="80"/>
      <c r="C335" s="119"/>
      <c r="D335" s="119"/>
      <c r="E335" s="202"/>
      <c r="F335" s="119"/>
      <c r="G335" s="120"/>
      <c r="H335" s="41"/>
      <c r="I335" s="41"/>
      <c r="J335" s="329">
        <v>0</v>
      </c>
      <c r="K335" s="329">
        <v>0</v>
      </c>
      <c r="L335" s="332"/>
      <c r="M335" s="150"/>
      <c r="N335" s="397"/>
      <c r="O335" s="555"/>
      <c r="P335" s="575">
        <f t="shared" si="18"/>
        <v>0</v>
      </c>
      <c r="Q335" s="575">
        <f t="shared" si="19"/>
        <v>0</v>
      </c>
      <c r="R335" s="575">
        <f t="shared" si="20"/>
        <v>0</v>
      </c>
      <c r="S335" s="575">
        <f t="shared" si="20"/>
        <v>0</v>
      </c>
      <c r="T335" s="553"/>
      <c r="U335" s="553"/>
      <c r="V335" s="553"/>
      <c r="W335" s="553"/>
      <c r="X335" s="397"/>
      <c r="Y335" s="397"/>
      <c r="Z335" s="397"/>
      <c r="AA335" s="397"/>
      <c r="AB335" s="397"/>
      <c r="AC335" s="397"/>
      <c r="AD335" s="397"/>
      <c r="AE335" s="397"/>
      <c r="AF335" s="397"/>
      <c r="AG335" s="397"/>
      <c r="AH335" s="397"/>
      <c r="AI335" s="397"/>
      <c r="AJ335" s="397"/>
      <c r="AK335" s="397"/>
      <c r="AL335" s="397"/>
      <c r="AM335" s="397"/>
      <c r="AN335" s="397"/>
      <c r="AO335" s="397"/>
      <c r="AP335" s="397"/>
      <c r="AQ335" s="397"/>
      <c r="AR335" s="397"/>
      <c r="AS335" s="397"/>
      <c r="AT335" s="397"/>
      <c r="AU335" s="397"/>
      <c r="AV335" s="397"/>
      <c r="AW335" s="397"/>
      <c r="AX335" s="397"/>
      <c r="AY335" s="397"/>
      <c r="AZ335" s="397"/>
      <c r="BA335" s="553"/>
      <c r="BB335" s="397"/>
      <c r="BC335" s="397"/>
      <c r="BD335" s="397"/>
    </row>
    <row r="336" spans="2:56" x14ac:dyDescent="0.35">
      <c r="B336" s="80"/>
      <c r="C336" s="119"/>
      <c r="D336" s="119"/>
      <c r="E336" s="202"/>
      <c r="F336" s="119"/>
      <c r="G336" s="120"/>
      <c r="H336" s="41"/>
      <c r="I336" s="41"/>
      <c r="J336" s="329">
        <v>0</v>
      </c>
      <c r="K336" s="329">
        <v>0</v>
      </c>
      <c r="L336" s="332"/>
      <c r="M336" s="150"/>
      <c r="N336" s="397"/>
      <c r="O336" s="555"/>
      <c r="P336" s="575">
        <f t="shared" si="18"/>
        <v>0</v>
      </c>
      <c r="Q336" s="575">
        <f t="shared" si="19"/>
        <v>0</v>
      </c>
      <c r="R336" s="575">
        <f t="shared" si="20"/>
        <v>0</v>
      </c>
      <c r="S336" s="575">
        <f t="shared" si="20"/>
        <v>0</v>
      </c>
      <c r="T336" s="553"/>
      <c r="U336" s="553"/>
      <c r="V336" s="553"/>
      <c r="W336" s="553"/>
      <c r="X336" s="397"/>
      <c r="Y336" s="397"/>
      <c r="Z336" s="397"/>
      <c r="AA336" s="397"/>
      <c r="AB336" s="397"/>
      <c r="AC336" s="397"/>
      <c r="AD336" s="397"/>
      <c r="AE336" s="397"/>
      <c r="AF336" s="397"/>
      <c r="AG336" s="397"/>
      <c r="AH336" s="397"/>
      <c r="AI336" s="397"/>
      <c r="AJ336" s="397"/>
      <c r="AK336" s="397"/>
      <c r="AL336" s="397"/>
      <c r="AM336" s="397"/>
      <c r="AN336" s="397"/>
      <c r="AO336" s="397"/>
      <c r="AP336" s="397"/>
      <c r="AQ336" s="397"/>
      <c r="AR336" s="397"/>
      <c r="AS336" s="397"/>
      <c r="AT336" s="397"/>
      <c r="AU336" s="397"/>
      <c r="AV336" s="397"/>
      <c r="AW336" s="397"/>
      <c r="AX336" s="397"/>
      <c r="AY336" s="397"/>
      <c r="AZ336" s="397"/>
      <c r="BA336" s="553"/>
      <c r="BB336" s="397"/>
      <c r="BC336" s="397"/>
      <c r="BD336" s="397"/>
    </row>
    <row r="337" spans="2:56" x14ac:dyDescent="0.35">
      <c r="B337" s="80"/>
      <c r="C337" s="119"/>
      <c r="D337" s="119"/>
      <c r="E337" s="202"/>
      <c r="F337" s="119"/>
      <c r="G337" s="120"/>
      <c r="H337" s="41"/>
      <c r="I337" s="41"/>
      <c r="J337" s="329">
        <v>0</v>
      </c>
      <c r="K337" s="329">
        <v>0</v>
      </c>
      <c r="L337" s="332"/>
      <c r="M337" s="150"/>
      <c r="N337" s="397"/>
      <c r="O337" s="555"/>
      <c r="P337" s="575">
        <f t="shared" si="18"/>
        <v>0</v>
      </c>
      <c r="Q337" s="575">
        <f t="shared" si="19"/>
        <v>0</v>
      </c>
      <c r="R337" s="575">
        <f t="shared" si="20"/>
        <v>0</v>
      </c>
      <c r="S337" s="575">
        <f t="shared" si="20"/>
        <v>0</v>
      </c>
      <c r="T337" s="553"/>
      <c r="U337" s="553"/>
      <c r="V337" s="553"/>
      <c r="W337" s="553"/>
      <c r="X337" s="397"/>
      <c r="Y337" s="397"/>
      <c r="Z337" s="397"/>
      <c r="AA337" s="397"/>
      <c r="AB337" s="397"/>
      <c r="AC337" s="397"/>
      <c r="AD337" s="397"/>
      <c r="AE337" s="397"/>
      <c r="AF337" s="397"/>
      <c r="AG337" s="397"/>
      <c r="AH337" s="397"/>
      <c r="AI337" s="397"/>
      <c r="AJ337" s="397"/>
      <c r="AK337" s="397"/>
      <c r="AL337" s="397"/>
      <c r="AM337" s="397"/>
      <c r="AN337" s="397"/>
      <c r="AO337" s="397"/>
      <c r="AP337" s="397"/>
      <c r="AQ337" s="397"/>
      <c r="AR337" s="397"/>
      <c r="AS337" s="397"/>
      <c r="AT337" s="397"/>
      <c r="AU337" s="397"/>
      <c r="AV337" s="397"/>
      <c r="AW337" s="397"/>
      <c r="AX337" s="397"/>
      <c r="AY337" s="397"/>
      <c r="AZ337" s="397"/>
      <c r="BA337" s="553"/>
      <c r="BB337" s="397"/>
      <c r="BC337" s="397"/>
      <c r="BD337" s="397"/>
    </row>
    <row r="338" spans="2:56" x14ac:dyDescent="0.35">
      <c r="B338" s="80"/>
      <c r="C338" s="119"/>
      <c r="D338" s="119"/>
      <c r="E338" s="202"/>
      <c r="F338" s="119"/>
      <c r="G338" s="120"/>
      <c r="H338" s="41"/>
      <c r="I338" s="41"/>
      <c r="J338" s="329">
        <v>0</v>
      </c>
      <c r="K338" s="329">
        <v>0</v>
      </c>
      <c r="L338" s="332"/>
      <c r="M338" s="150"/>
      <c r="N338" s="397"/>
      <c r="O338" s="555"/>
      <c r="P338" s="575">
        <f t="shared" si="18"/>
        <v>0</v>
      </c>
      <c r="Q338" s="575">
        <f t="shared" si="19"/>
        <v>0</v>
      </c>
      <c r="R338" s="575">
        <f t="shared" si="20"/>
        <v>0</v>
      </c>
      <c r="S338" s="575">
        <f t="shared" si="20"/>
        <v>0</v>
      </c>
      <c r="T338" s="553"/>
      <c r="U338" s="553"/>
      <c r="V338" s="553"/>
      <c r="W338" s="553"/>
      <c r="X338" s="397"/>
      <c r="Y338" s="397"/>
      <c r="Z338" s="397"/>
      <c r="AA338" s="397"/>
      <c r="AB338" s="397"/>
      <c r="AC338" s="397"/>
      <c r="AD338" s="397"/>
      <c r="AE338" s="397"/>
      <c r="AF338" s="397"/>
      <c r="AG338" s="397"/>
      <c r="AH338" s="397"/>
      <c r="AI338" s="397"/>
      <c r="AJ338" s="397"/>
      <c r="AK338" s="397"/>
      <c r="AL338" s="397"/>
      <c r="AM338" s="397"/>
      <c r="AN338" s="397"/>
      <c r="AO338" s="397"/>
      <c r="AP338" s="397"/>
      <c r="AQ338" s="397"/>
      <c r="AR338" s="397"/>
      <c r="AS338" s="397"/>
      <c r="AT338" s="397"/>
      <c r="AU338" s="397"/>
      <c r="AV338" s="397"/>
      <c r="AW338" s="397"/>
      <c r="AX338" s="397"/>
      <c r="AY338" s="397"/>
      <c r="AZ338" s="397"/>
      <c r="BA338" s="553"/>
      <c r="BB338" s="397"/>
      <c r="BC338" s="397"/>
      <c r="BD338" s="397"/>
    </row>
    <row r="339" spans="2:56" x14ac:dyDescent="0.35">
      <c r="B339" s="80"/>
      <c r="C339" s="119"/>
      <c r="D339" s="119"/>
      <c r="E339" s="202"/>
      <c r="F339" s="119"/>
      <c r="G339" s="120"/>
      <c r="H339" s="41"/>
      <c r="I339" s="41"/>
      <c r="J339" s="329">
        <v>0</v>
      </c>
      <c r="K339" s="329">
        <v>0</v>
      </c>
      <c r="L339" s="332"/>
      <c r="M339" s="150"/>
      <c r="N339" s="397"/>
      <c r="O339" s="555"/>
      <c r="P339" s="575">
        <f t="shared" si="18"/>
        <v>0</v>
      </c>
      <c r="Q339" s="575">
        <f t="shared" si="19"/>
        <v>0</v>
      </c>
      <c r="R339" s="575">
        <f t="shared" si="20"/>
        <v>0</v>
      </c>
      <c r="S339" s="575">
        <f t="shared" si="20"/>
        <v>0</v>
      </c>
      <c r="T339" s="553"/>
      <c r="U339" s="553"/>
      <c r="V339" s="553"/>
      <c r="W339" s="553"/>
      <c r="X339" s="397"/>
      <c r="Y339" s="397"/>
      <c r="Z339" s="397"/>
      <c r="AA339" s="397"/>
      <c r="AB339" s="397"/>
      <c r="AC339" s="397"/>
      <c r="AD339" s="397"/>
      <c r="AE339" s="397"/>
      <c r="AF339" s="397"/>
      <c r="AG339" s="397"/>
      <c r="AH339" s="397"/>
      <c r="AI339" s="397"/>
      <c r="AJ339" s="397"/>
      <c r="AK339" s="397"/>
      <c r="AL339" s="397"/>
      <c r="AM339" s="397"/>
      <c r="AN339" s="397"/>
      <c r="AO339" s="397"/>
      <c r="AP339" s="397"/>
      <c r="AQ339" s="397"/>
      <c r="AR339" s="397"/>
      <c r="AS339" s="397"/>
      <c r="AT339" s="397"/>
      <c r="AU339" s="397"/>
      <c r="AV339" s="397"/>
      <c r="AW339" s="397"/>
      <c r="AX339" s="397"/>
      <c r="AY339" s="397"/>
      <c r="AZ339" s="397"/>
      <c r="BA339" s="553"/>
      <c r="BB339" s="397"/>
      <c r="BC339" s="397"/>
      <c r="BD339" s="397"/>
    </row>
    <row r="340" spans="2:56" x14ac:dyDescent="0.35">
      <c r="B340" s="80"/>
      <c r="C340" s="119"/>
      <c r="D340" s="119"/>
      <c r="E340" s="202"/>
      <c r="F340" s="119"/>
      <c r="G340" s="120"/>
      <c r="H340" s="41"/>
      <c r="I340" s="41"/>
      <c r="J340" s="329">
        <v>0</v>
      </c>
      <c r="K340" s="329">
        <v>0</v>
      </c>
      <c r="L340" s="332"/>
      <c r="M340" s="150"/>
      <c r="N340" s="397"/>
      <c r="O340" s="555"/>
      <c r="P340" s="575">
        <f t="shared" si="18"/>
        <v>0</v>
      </c>
      <c r="Q340" s="575">
        <f t="shared" si="19"/>
        <v>0</v>
      </c>
      <c r="R340" s="575">
        <f t="shared" si="20"/>
        <v>0</v>
      </c>
      <c r="S340" s="575">
        <f t="shared" si="20"/>
        <v>0</v>
      </c>
      <c r="T340" s="553"/>
      <c r="U340" s="553"/>
      <c r="V340" s="553"/>
      <c r="W340" s="553"/>
      <c r="X340" s="397"/>
      <c r="Y340" s="397"/>
      <c r="Z340" s="397"/>
      <c r="AA340" s="397"/>
      <c r="AB340" s="397"/>
      <c r="AC340" s="397"/>
      <c r="AD340" s="397"/>
      <c r="AE340" s="397"/>
      <c r="AF340" s="397"/>
      <c r="AG340" s="397"/>
      <c r="AH340" s="397"/>
      <c r="AI340" s="397"/>
      <c r="AJ340" s="397"/>
      <c r="AK340" s="397"/>
      <c r="AL340" s="397"/>
      <c r="AM340" s="397"/>
      <c r="AN340" s="397"/>
      <c r="AO340" s="397"/>
      <c r="AP340" s="397"/>
      <c r="AQ340" s="397"/>
      <c r="AR340" s="397"/>
      <c r="AS340" s="397"/>
      <c r="AT340" s="397"/>
      <c r="AU340" s="397"/>
      <c r="AV340" s="397"/>
      <c r="AW340" s="397"/>
      <c r="AX340" s="397"/>
      <c r="AY340" s="397"/>
      <c r="AZ340" s="397"/>
      <c r="BA340" s="553"/>
      <c r="BB340" s="397"/>
      <c r="BC340" s="397"/>
      <c r="BD340" s="397"/>
    </row>
    <row r="341" spans="2:56" x14ac:dyDescent="0.35">
      <c r="B341" s="80"/>
      <c r="C341" s="119"/>
      <c r="D341" s="119"/>
      <c r="E341" s="202"/>
      <c r="F341" s="119"/>
      <c r="G341" s="120"/>
      <c r="H341" s="41"/>
      <c r="I341" s="41"/>
      <c r="J341" s="329">
        <v>0</v>
      </c>
      <c r="K341" s="329">
        <v>0</v>
      </c>
      <c r="L341" s="332"/>
      <c r="M341" s="150"/>
      <c r="N341" s="397"/>
      <c r="O341" s="555"/>
      <c r="P341" s="575">
        <f t="shared" si="18"/>
        <v>0</v>
      </c>
      <c r="Q341" s="575">
        <f t="shared" si="19"/>
        <v>0</v>
      </c>
      <c r="R341" s="575">
        <f t="shared" si="20"/>
        <v>0</v>
      </c>
      <c r="S341" s="575">
        <f t="shared" si="20"/>
        <v>0</v>
      </c>
      <c r="T341" s="553"/>
      <c r="U341" s="553"/>
      <c r="V341" s="553"/>
      <c r="W341" s="553"/>
      <c r="X341" s="397"/>
      <c r="Y341" s="397"/>
      <c r="Z341" s="397"/>
      <c r="AA341" s="397"/>
      <c r="AB341" s="397"/>
      <c r="AC341" s="397"/>
      <c r="AD341" s="397"/>
      <c r="AE341" s="397"/>
      <c r="AF341" s="397"/>
      <c r="AG341" s="397"/>
      <c r="AH341" s="397"/>
      <c r="AI341" s="397"/>
      <c r="AJ341" s="397"/>
      <c r="AK341" s="397"/>
      <c r="AL341" s="397"/>
      <c r="AM341" s="397"/>
      <c r="AN341" s="397"/>
      <c r="AO341" s="397"/>
      <c r="AP341" s="397"/>
      <c r="AQ341" s="397"/>
      <c r="AR341" s="397"/>
      <c r="AS341" s="397"/>
      <c r="AT341" s="397"/>
      <c r="AU341" s="397"/>
      <c r="AV341" s="397"/>
      <c r="AW341" s="397"/>
      <c r="AX341" s="397"/>
      <c r="AY341" s="397"/>
      <c r="AZ341" s="397"/>
      <c r="BA341" s="553"/>
      <c r="BB341" s="397"/>
      <c r="BC341" s="397"/>
      <c r="BD341" s="397"/>
    </row>
    <row r="342" spans="2:56" x14ac:dyDescent="0.35">
      <c r="B342" s="80"/>
      <c r="C342" s="119"/>
      <c r="D342" s="119"/>
      <c r="E342" s="202"/>
      <c r="F342" s="119"/>
      <c r="G342" s="120"/>
      <c r="H342" s="41"/>
      <c r="I342" s="41"/>
      <c r="J342" s="329">
        <v>0</v>
      </c>
      <c r="K342" s="329">
        <v>0</v>
      </c>
      <c r="L342" s="332"/>
      <c r="M342" s="150"/>
      <c r="N342" s="397"/>
      <c r="O342" s="555"/>
      <c r="P342" s="575">
        <f t="shared" si="18"/>
        <v>0</v>
      </c>
      <c r="Q342" s="575">
        <f t="shared" si="19"/>
        <v>0</v>
      </c>
      <c r="R342" s="575">
        <f t="shared" si="20"/>
        <v>0</v>
      </c>
      <c r="S342" s="575">
        <f t="shared" si="20"/>
        <v>0</v>
      </c>
      <c r="T342" s="553"/>
      <c r="U342" s="553"/>
      <c r="V342" s="553"/>
      <c r="W342" s="553"/>
      <c r="X342" s="397"/>
      <c r="Y342" s="397"/>
      <c r="Z342" s="397"/>
      <c r="AA342" s="397"/>
      <c r="AB342" s="397"/>
      <c r="AC342" s="397"/>
      <c r="AD342" s="397"/>
      <c r="AE342" s="397"/>
      <c r="AF342" s="397"/>
      <c r="AG342" s="397"/>
      <c r="AH342" s="397"/>
      <c r="AI342" s="397"/>
      <c r="AJ342" s="397"/>
      <c r="AK342" s="397"/>
      <c r="AL342" s="397"/>
      <c r="AM342" s="397"/>
      <c r="AN342" s="397"/>
      <c r="AO342" s="397"/>
      <c r="AP342" s="397"/>
      <c r="AQ342" s="397"/>
      <c r="AR342" s="397"/>
      <c r="AS342" s="397"/>
      <c r="AT342" s="397"/>
      <c r="AU342" s="397"/>
      <c r="AV342" s="397"/>
      <c r="AW342" s="397"/>
      <c r="AX342" s="397"/>
      <c r="AY342" s="397"/>
      <c r="AZ342" s="397"/>
      <c r="BA342" s="553"/>
      <c r="BB342" s="397"/>
      <c r="BC342" s="397"/>
      <c r="BD342" s="397"/>
    </row>
    <row r="343" spans="2:56" x14ac:dyDescent="0.35">
      <c r="B343" s="80"/>
      <c r="C343" s="119"/>
      <c r="D343" s="119"/>
      <c r="E343" s="202"/>
      <c r="F343" s="119"/>
      <c r="G343" s="120"/>
      <c r="H343" s="41"/>
      <c r="I343" s="41"/>
      <c r="J343" s="329">
        <v>0</v>
      </c>
      <c r="K343" s="329">
        <v>0</v>
      </c>
      <c r="L343" s="332"/>
      <c r="M343" s="150"/>
      <c r="N343" s="397"/>
      <c r="O343" s="555"/>
      <c r="P343" s="575">
        <f t="shared" si="18"/>
        <v>0</v>
      </c>
      <c r="Q343" s="575">
        <f t="shared" si="19"/>
        <v>0</v>
      </c>
      <c r="R343" s="575">
        <f t="shared" si="20"/>
        <v>0</v>
      </c>
      <c r="S343" s="575">
        <f t="shared" si="20"/>
        <v>0</v>
      </c>
      <c r="T343" s="553"/>
      <c r="U343" s="553"/>
      <c r="V343" s="553"/>
      <c r="W343" s="553"/>
      <c r="X343" s="397"/>
      <c r="Y343" s="397"/>
      <c r="Z343" s="397"/>
      <c r="AA343" s="397"/>
      <c r="AB343" s="397"/>
      <c r="AC343" s="397"/>
      <c r="AD343" s="397"/>
      <c r="AE343" s="397"/>
      <c r="AF343" s="397"/>
      <c r="AG343" s="397"/>
      <c r="AH343" s="397"/>
      <c r="AI343" s="397"/>
      <c r="AJ343" s="397"/>
      <c r="AK343" s="397"/>
      <c r="AL343" s="397"/>
      <c r="AM343" s="397"/>
      <c r="AN343" s="397"/>
      <c r="AO343" s="397"/>
      <c r="AP343" s="397"/>
      <c r="AQ343" s="397"/>
      <c r="AR343" s="397"/>
      <c r="AS343" s="397"/>
      <c r="AT343" s="397"/>
      <c r="AU343" s="397"/>
      <c r="AV343" s="397"/>
      <c r="AW343" s="397"/>
      <c r="AX343" s="397"/>
      <c r="AY343" s="397"/>
      <c r="AZ343" s="397"/>
      <c r="BA343" s="553"/>
      <c r="BB343" s="397"/>
      <c r="BC343" s="397"/>
      <c r="BD343" s="397"/>
    </row>
    <row r="344" spans="2:56" x14ac:dyDescent="0.35">
      <c r="B344" s="80"/>
      <c r="C344" s="119"/>
      <c r="D344" s="119"/>
      <c r="E344" s="202"/>
      <c r="F344" s="119"/>
      <c r="G344" s="120"/>
      <c r="H344" s="41"/>
      <c r="I344" s="41"/>
      <c r="J344" s="329">
        <v>0</v>
      </c>
      <c r="K344" s="329">
        <v>0</v>
      </c>
      <c r="L344" s="332"/>
      <c r="M344" s="150"/>
      <c r="N344" s="397"/>
      <c r="O344" s="555"/>
      <c r="P344" s="575">
        <f t="shared" si="18"/>
        <v>0</v>
      </c>
      <c r="Q344" s="575">
        <f t="shared" si="19"/>
        <v>0</v>
      </c>
      <c r="R344" s="575">
        <f t="shared" si="20"/>
        <v>0</v>
      </c>
      <c r="S344" s="575">
        <f t="shared" si="20"/>
        <v>0</v>
      </c>
      <c r="T344" s="553"/>
      <c r="U344" s="553"/>
      <c r="V344" s="553"/>
      <c r="W344" s="553"/>
      <c r="X344" s="397"/>
      <c r="Y344" s="397"/>
      <c r="Z344" s="397"/>
      <c r="AA344" s="397"/>
      <c r="AB344" s="397"/>
      <c r="AC344" s="397"/>
      <c r="AD344" s="397"/>
      <c r="AE344" s="397"/>
      <c r="AF344" s="397"/>
      <c r="AG344" s="397"/>
      <c r="AH344" s="397"/>
      <c r="AI344" s="397"/>
      <c r="AJ344" s="397"/>
      <c r="AK344" s="397"/>
      <c r="AL344" s="397"/>
      <c r="AM344" s="397"/>
      <c r="AN344" s="397"/>
      <c r="AO344" s="397"/>
      <c r="AP344" s="397"/>
      <c r="AQ344" s="397"/>
      <c r="AR344" s="397"/>
      <c r="AS344" s="397"/>
      <c r="AT344" s="397"/>
      <c r="AU344" s="397"/>
      <c r="AV344" s="397"/>
      <c r="AW344" s="397"/>
      <c r="AX344" s="397"/>
      <c r="AY344" s="397"/>
      <c r="AZ344" s="397"/>
      <c r="BA344" s="553"/>
      <c r="BB344" s="397"/>
      <c r="BC344" s="397"/>
      <c r="BD344" s="397"/>
    </row>
    <row r="345" spans="2:56" x14ac:dyDescent="0.35">
      <c r="B345" s="80"/>
      <c r="C345" s="119"/>
      <c r="D345" s="119"/>
      <c r="E345" s="202"/>
      <c r="F345" s="119"/>
      <c r="G345" s="120"/>
      <c r="H345" s="41"/>
      <c r="I345" s="41"/>
      <c r="J345" s="329">
        <v>0</v>
      </c>
      <c r="K345" s="329">
        <v>0</v>
      </c>
      <c r="L345" s="332"/>
      <c r="M345" s="150"/>
      <c r="N345" s="397"/>
      <c r="O345" s="555"/>
      <c r="P345" s="575">
        <f t="shared" si="18"/>
        <v>0</v>
      </c>
      <c r="Q345" s="575">
        <f t="shared" si="19"/>
        <v>0</v>
      </c>
      <c r="R345" s="575">
        <f t="shared" si="20"/>
        <v>0</v>
      </c>
      <c r="S345" s="575">
        <f t="shared" si="20"/>
        <v>0</v>
      </c>
      <c r="T345" s="553"/>
      <c r="U345" s="553"/>
      <c r="V345" s="553"/>
      <c r="W345" s="553"/>
      <c r="X345" s="397"/>
      <c r="Y345" s="397"/>
      <c r="Z345" s="397"/>
      <c r="AA345" s="397"/>
      <c r="AB345" s="397"/>
      <c r="AC345" s="397"/>
      <c r="AD345" s="397"/>
      <c r="AE345" s="397"/>
      <c r="AF345" s="397"/>
      <c r="AG345" s="397"/>
      <c r="AH345" s="397"/>
      <c r="AI345" s="397"/>
      <c r="AJ345" s="397"/>
      <c r="AK345" s="397"/>
      <c r="AL345" s="397"/>
      <c r="AM345" s="397"/>
      <c r="AN345" s="397"/>
      <c r="AO345" s="397"/>
      <c r="AP345" s="397"/>
      <c r="AQ345" s="397"/>
      <c r="AR345" s="397"/>
      <c r="AS345" s="397"/>
      <c r="AT345" s="397"/>
      <c r="AU345" s="397"/>
      <c r="AV345" s="397"/>
      <c r="AW345" s="397"/>
      <c r="AX345" s="397"/>
      <c r="AY345" s="397"/>
      <c r="AZ345" s="397"/>
      <c r="BA345" s="553"/>
      <c r="BB345" s="397"/>
      <c r="BC345" s="397"/>
      <c r="BD345" s="397"/>
    </row>
    <row r="346" spans="2:56" x14ac:dyDescent="0.35">
      <c r="B346" s="80"/>
      <c r="C346" s="119"/>
      <c r="D346" s="119"/>
      <c r="E346" s="202"/>
      <c r="F346" s="119"/>
      <c r="G346" s="120"/>
      <c r="H346" s="41"/>
      <c r="I346" s="41"/>
      <c r="J346" s="329">
        <v>0</v>
      </c>
      <c r="K346" s="329">
        <v>0</v>
      </c>
      <c r="L346" s="332"/>
      <c r="M346" s="150"/>
      <c r="N346" s="397"/>
      <c r="O346" s="555"/>
      <c r="P346" s="575">
        <f t="shared" si="18"/>
        <v>0</v>
      </c>
      <c r="Q346" s="575">
        <f t="shared" si="19"/>
        <v>0</v>
      </c>
      <c r="R346" s="575">
        <f t="shared" si="20"/>
        <v>0</v>
      </c>
      <c r="S346" s="575">
        <f t="shared" si="20"/>
        <v>0</v>
      </c>
      <c r="T346" s="553"/>
      <c r="U346" s="553"/>
      <c r="V346" s="553"/>
      <c r="W346" s="553"/>
      <c r="X346" s="397"/>
      <c r="Y346" s="397"/>
      <c r="Z346" s="397"/>
      <c r="AA346" s="397"/>
      <c r="AB346" s="397"/>
      <c r="AC346" s="397"/>
      <c r="AD346" s="397"/>
      <c r="AE346" s="397"/>
      <c r="AF346" s="397"/>
      <c r="AG346" s="397"/>
      <c r="AH346" s="397"/>
      <c r="AI346" s="397"/>
      <c r="AJ346" s="397"/>
      <c r="AK346" s="397"/>
      <c r="AL346" s="397"/>
      <c r="AM346" s="397"/>
      <c r="AN346" s="397"/>
      <c r="AO346" s="397"/>
      <c r="AP346" s="397"/>
      <c r="AQ346" s="397"/>
      <c r="AR346" s="397"/>
      <c r="AS346" s="397"/>
      <c r="AT346" s="397"/>
      <c r="AU346" s="397"/>
      <c r="AV346" s="397"/>
      <c r="AW346" s="397"/>
      <c r="AX346" s="397"/>
      <c r="AY346" s="397"/>
      <c r="AZ346" s="397"/>
      <c r="BA346" s="553"/>
      <c r="BB346" s="397"/>
      <c r="BC346" s="397"/>
      <c r="BD346" s="397"/>
    </row>
    <row r="347" spans="2:56" x14ac:dyDescent="0.35">
      <c r="B347" s="80"/>
      <c r="C347" s="119"/>
      <c r="D347" s="119"/>
      <c r="E347" s="202"/>
      <c r="F347" s="119"/>
      <c r="G347" s="120"/>
      <c r="H347" s="41"/>
      <c r="I347" s="41"/>
      <c r="J347" s="329">
        <v>0</v>
      </c>
      <c r="K347" s="329">
        <v>0</v>
      </c>
      <c r="L347" s="332"/>
      <c r="M347" s="150"/>
      <c r="N347" s="397"/>
      <c r="O347" s="555"/>
      <c r="P347" s="575">
        <f t="shared" si="18"/>
        <v>0</v>
      </c>
      <c r="Q347" s="575">
        <f t="shared" si="19"/>
        <v>0</v>
      </c>
      <c r="R347" s="575">
        <f t="shared" si="20"/>
        <v>0</v>
      </c>
      <c r="S347" s="575">
        <f t="shared" si="20"/>
        <v>0</v>
      </c>
      <c r="T347" s="553"/>
      <c r="U347" s="553"/>
      <c r="V347" s="553"/>
      <c r="W347" s="553"/>
      <c r="X347" s="397"/>
      <c r="Y347" s="397"/>
      <c r="Z347" s="397"/>
      <c r="AA347" s="397"/>
      <c r="AB347" s="397"/>
      <c r="AC347" s="397"/>
      <c r="AD347" s="397"/>
      <c r="AE347" s="397"/>
      <c r="AF347" s="397"/>
      <c r="AG347" s="397"/>
      <c r="AH347" s="397"/>
      <c r="AI347" s="397"/>
      <c r="AJ347" s="397"/>
      <c r="AK347" s="397"/>
      <c r="AL347" s="397"/>
      <c r="AM347" s="397"/>
      <c r="AN347" s="397"/>
      <c r="AO347" s="397"/>
      <c r="AP347" s="397"/>
      <c r="AQ347" s="397"/>
      <c r="AR347" s="397"/>
      <c r="AS347" s="397"/>
      <c r="AT347" s="397"/>
      <c r="AU347" s="397"/>
      <c r="AV347" s="397"/>
      <c r="AW347" s="397"/>
      <c r="AX347" s="397"/>
      <c r="AY347" s="397"/>
      <c r="AZ347" s="397"/>
      <c r="BA347" s="553"/>
      <c r="BB347" s="397"/>
      <c r="BC347" s="397"/>
      <c r="BD347" s="397"/>
    </row>
    <row r="348" spans="2:56" x14ac:dyDescent="0.35">
      <c r="B348" s="80"/>
      <c r="C348" s="119"/>
      <c r="D348" s="119"/>
      <c r="E348" s="202"/>
      <c r="F348" s="119"/>
      <c r="G348" s="120"/>
      <c r="H348" s="41"/>
      <c r="I348" s="41"/>
      <c r="J348" s="329">
        <v>0</v>
      </c>
      <c r="K348" s="329">
        <v>0</v>
      </c>
      <c r="L348" s="332"/>
      <c r="M348" s="150"/>
      <c r="N348" s="397"/>
      <c r="O348" s="555"/>
      <c r="P348" s="575">
        <f t="shared" si="18"/>
        <v>0</v>
      </c>
      <c r="Q348" s="575">
        <f t="shared" si="19"/>
        <v>0</v>
      </c>
      <c r="R348" s="575">
        <f t="shared" si="20"/>
        <v>0</v>
      </c>
      <c r="S348" s="575">
        <f t="shared" si="20"/>
        <v>0</v>
      </c>
      <c r="T348" s="553"/>
      <c r="U348" s="553"/>
      <c r="V348" s="553"/>
      <c r="W348" s="553"/>
      <c r="X348" s="397"/>
      <c r="Y348" s="397"/>
      <c r="Z348" s="397"/>
      <c r="AA348" s="397"/>
      <c r="AB348" s="397"/>
      <c r="AC348" s="397"/>
      <c r="AD348" s="397"/>
      <c r="AE348" s="397"/>
      <c r="AF348" s="397"/>
      <c r="AG348" s="397"/>
      <c r="AH348" s="397"/>
      <c r="AI348" s="397"/>
      <c r="AJ348" s="397"/>
      <c r="AK348" s="397"/>
      <c r="AL348" s="397"/>
      <c r="AM348" s="397"/>
      <c r="AN348" s="397"/>
      <c r="AO348" s="397"/>
      <c r="AP348" s="397"/>
      <c r="AQ348" s="397"/>
      <c r="AR348" s="397"/>
      <c r="AS348" s="397"/>
      <c r="AT348" s="397"/>
      <c r="AU348" s="397"/>
      <c r="AV348" s="397"/>
      <c r="AW348" s="397"/>
      <c r="AX348" s="397"/>
      <c r="AY348" s="397"/>
      <c r="AZ348" s="397"/>
      <c r="BA348" s="553"/>
      <c r="BB348" s="397"/>
      <c r="BC348" s="397"/>
      <c r="BD348" s="397"/>
    </row>
    <row r="349" spans="2:56" x14ac:dyDescent="0.35">
      <c r="B349" s="80"/>
      <c r="C349" s="119"/>
      <c r="D349" s="119"/>
      <c r="E349" s="202"/>
      <c r="F349" s="119"/>
      <c r="G349" s="120"/>
      <c r="H349" s="41"/>
      <c r="I349" s="41"/>
      <c r="J349" s="329">
        <v>0</v>
      </c>
      <c r="K349" s="329">
        <v>0</v>
      </c>
      <c r="L349" s="332"/>
      <c r="M349" s="150"/>
      <c r="N349" s="397"/>
      <c r="O349" s="555"/>
      <c r="P349" s="575">
        <f t="shared" si="18"/>
        <v>0</v>
      </c>
      <c r="Q349" s="575">
        <f t="shared" si="19"/>
        <v>0</v>
      </c>
      <c r="R349" s="575">
        <f t="shared" si="20"/>
        <v>0</v>
      </c>
      <c r="S349" s="575">
        <f t="shared" si="20"/>
        <v>0</v>
      </c>
      <c r="T349" s="553"/>
      <c r="U349" s="553"/>
      <c r="V349" s="553"/>
      <c r="W349" s="553"/>
      <c r="X349" s="397"/>
      <c r="Y349" s="397"/>
      <c r="Z349" s="397"/>
      <c r="AA349" s="397"/>
      <c r="AB349" s="397"/>
      <c r="AC349" s="397"/>
      <c r="AD349" s="397"/>
      <c r="AE349" s="397"/>
      <c r="AF349" s="397"/>
      <c r="AG349" s="397"/>
      <c r="AH349" s="397"/>
      <c r="AI349" s="397"/>
      <c r="AJ349" s="397"/>
      <c r="AK349" s="397"/>
      <c r="AL349" s="397"/>
      <c r="AM349" s="397"/>
      <c r="AN349" s="397"/>
      <c r="AO349" s="397"/>
      <c r="AP349" s="397"/>
      <c r="AQ349" s="397"/>
      <c r="AR349" s="397"/>
      <c r="AS349" s="397"/>
      <c r="AT349" s="397"/>
      <c r="AU349" s="397"/>
      <c r="AV349" s="397"/>
      <c r="AW349" s="397"/>
      <c r="AX349" s="397"/>
      <c r="AY349" s="397"/>
      <c r="AZ349" s="397"/>
      <c r="BA349" s="553"/>
      <c r="BB349" s="397"/>
      <c r="BC349" s="397"/>
      <c r="BD349" s="397"/>
    </row>
    <row r="350" spans="2:56" x14ac:dyDescent="0.35">
      <c r="B350" s="80"/>
      <c r="C350" s="119"/>
      <c r="D350" s="119"/>
      <c r="E350" s="202"/>
      <c r="F350" s="119"/>
      <c r="G350" s="120"/>
      <c r="H350" s="41"/>
      <c r="I350" s="41"/>
      <c r="J350" s="329">
        <v>0</v>
      </c>
      <c r="K350" s="329">
        <v>0</v>
      </c>
      <c r="L350" s="332"/>
      <c r="M350" s="150"/>
      <c r="N350" s="397"/>
      <c r="O350" s="555"/>
      <c r="P350" s="575">
        <f t="shared" si="18"/>
        <v>0</v>
      </c>
      <c r="Q350" s="575">
        <f t="shared" si="19"/>
        <v>0</v>
      </c>
      <c r="R350" s="575">
        <f t="shared" si="20"/>
        <v>0</v>
      </c>
      <c r="S350" s="575">
        <f t="shared" si="20"/>
        <v>0</v>
      </c>
      <c r="T350" s="553"/>
      <c r="U350" s="553"/>
      <c r="V350" s="553"/>
      <c r="W350" s="553"/>
      <c r="X350" s="397"/>
      <c r="Y350" s="397"/>
      <c r="Z350" s="397"/>
      <c r="AA350" s="397"/>
      <c r="AB350" s="397"/>
      <c r="AC350" s="397"/>
      <c r="AD350" s="397"/>
      <c r="AE350" s="397"/>
      <c r="AF350" s="397"/>
      <c r="AG350" s="397"/>
      <c r="AH350" s="397"/>
      <c r="AI350" s="397"/>
      <c r="AJ350" s="397"/>
      <c r="AK350" s="397"/>
      <c r="AL350" s="397"/>
      <c r="AM350" s="397"/>
      <c r="AN350" s="397"/>
      <c r="AO350" s="397"/>
      <c r="AP350" s="397"/>
      <c r="AQ350" s="397"/>
      <c r="AR350" s="397"/>
      <c r="AS350" s="397"/>
      <c r="AT350" s="397"/>
      <c r="AU350" s="397"/>
      <c r="AV350" s="397"/>
      <c r="AW350" s="397"/>
      <c r="AX350" s="397"/>
      <c r="AY350" s="397"/>
      <c r="AZ350" s="397"/>
      <c r="BA350" s="553"/>
      <c r="BB350" s="397"/>
      <c r="BC350" s="397"/>
      <c r="BD350" s="397"/>
    </row>
    <row r="351" spans="2:56" x14ac:dyDescent="0.35">
      <c r="B351" s="80"/>
      <c r="C351" s="119"/>
      <c r="D351" s="119"/>
      <c r="E351" s="202"/>
      <c r="F351" s="119"/>
      <c r="G351" s="120"/>
      <c r="H351" s="41"/>
      <c r="I351" s="41"/>
      <c r="J351" s="329">
        <v>0</v>
      </c>
      <c r="K351" s="329">
        <v>0</v>
      </c>
      <c r="L351" s="332"/>
      <c r="M351" s="150"/>
      <c r="N351" s="397"/>
      <c r="O351" s="555"/>
      <c r="P351" s="575">
        <f t="shared" si="18"/>
        <v>0</v>
      </c>
      <c r="Q351" s="575">
        <f t="shared" si="19"/>
        <v>0</v>
      </c>
      <c r="R351" s="575">
        <f t="shared" si="20"/>
        <v>0</v>
      </c>
      <c r="S351" s="575">
        <f t="shared" si="20"/>
        <v>0</v>
      </c>
      <c r="T351" s="553"/>
      <c r="U351" s="553"/>
      <c r="V351" s="553"/>
      <c r="W351" s="553"/>
      <c r="X351" s="397"/>
      <c r="Y351" s="397"/>
      <c r="Z351" s="397"/>
      <c r="AA351" s="397"/>
      <c r="AB351" s="397"/>
      <c r="AC351" s="397"/>
      <c r="AD351" s="397"/>
      <c r="AE351" s="397"/>
      <c r="AF351" s="397"/>
      <c r="AG351" s="397"/>
      <c r="AH351" s="397"/>
      <c r="AI351" s="397"/>
      <c r="AJ351" s="397"/>
      <c r="AK351" s="397"/>
      <c r="AL351" s="397"/>
      <c r="AM351" s="397"/>
      <c r="AN351" s="397"/>
      <c r="AO351" s="397"/>
      <c r="AP351" s="397"/>
      <c r="AQ351" s="397"/>
      <c r="AR351" s="397"/>
      <c r="AS351" s="397"/>
      <c r="AT351" s="397"/>
      <c r="AU351" s="397"/>
      <c r="AV351" s="397"/>
      <c r="AW351" s="397"/>
      <c r="AX351" s="397"/>
      <c r="AY351" s="397"/>
      <c r="AZ351" s="397"/>
      <c r="BA351" s="553"/>
      <c r="BB351" s="397"/>
      <c r="BC351" s="397"/>
      <c r="BD351" s="397"/>
    </row>
    <row r="352" spans="2:56" x14ac:dyDescent="0.35">
      <c r="B352" s="80"/>
      <c r="C352" s="119"/>
      <c r="D352" s="119"/>
      <c r="E352" s="202"/>
      <c r="F352" s="119"/>
      <c r="G352" s="120"/>
      <c r="H352" s="41"/>
      <c r="I352" s="41"/>
      <c r="J352" s="329">
        <v>0</v>
      </c>
      <c r="K352" s="329">
        <v>0</v>
      </c>
      <c r="L352" s="332"/>
      <c r="M352" s="150"/>
      <c r="N352" s="397"/>
      <c r="O352" s="555"/>
      <c r="P352" s="575">
        <f t="shared" si="18"/>
        <v>0</v>
      </c>
      <c r="Q352" s="575">
        <f t="shared" si="19"/>
        <v>0</v>
      </c>
      <c r="R352" s="575">
        <f t="shared" si="20"/>
        <v>0</v>
      </c>
      <c r="S352" s="575">
        <f t="shared" si="20"/>
        <v>0</v>
      </c>
      <c r="T352" s="553"/>
      <c r="U352" s="553"/>
      <c r="V352" s="553"/>
      <c r="W352" s="553"/>
      <c r="X352" s="397"/>
      <c r="Y352" s="397"/>
      <c r="Z352" s="397"/>
      <c r="AA352" s="397"/>
      <c r="AB352" s="397"/>
      <c r="AC352" s="397"/>
      <c r="AD352" s="397"/>
      <c r="AE352" s="397"/>
      <c r="AF352" s="397"/>
      <c r="AG352" s="397"/>
      <c r="AH352" s="397"/>
      <c r="AI352" s="397"/>
      <c r="AJ352" s="397"/>
      <c r="AK352" s="397"/>
      <c r="AL352" s="397"/>
      <c r="AM352" s="397"/>
      <c r="AN352" s="397"/>
      <c r="AO352" s="397"/>
      <c r="AP352" s="397"/>
      <c r="AQ352" s="397"/>
      <c r="AR352" s="397"/>
      <c r="AS352" s="397"/>
      <c r="AT352" s="397"/>
      <c r="AU352" s="397"/>
      <c r="AV352" s="397"/>
      <c r="AW352" s="397"/>
      <c r="AX352" s="397"/>
      <c r="AY352" s="397"/>
      <c r="AZ352" s="397"/>
      <c r="BA352" s="553"/>
      <c r="BB352" s="397"/>
      <c r="BC352" s="397"/>
      <c r="BD352" s="397"/>
    </row>
    <row r="353" spans="2:56" x14ac:dyDescent="0.35">
      <c r="B353" s="80"/>
      <c r="C353" s="119"/>
      <c r="D353" s="119"/>
      <c r="E353" s="202"/>
      <c r="F353" s="119"/>
      <c r="G353" s="120"/>
      <c r="H353" s="41"/>
      <c r="I353" s="41"/>
      <c r="J353" s="329">
        <v>0</v>
      </c>
      <c r="K353" s="329">
        <v>0</v>
      </c>
      <c r="L353" s="332"/>
      <c r="M353" s="150"/>
      <c r="N353" s="397"/>
      <c r="O353" s="555"/>
      <c r="P353" s="575">
        <f t="shared" si="18"/>
        <v>0</v>
      </c>
      <c r="Q353" s="575">
        <f t="shared" si="19"/>
        <v>0</v>
      </c>
      <c r="R353" s="575">
        <f t="shared" si="20"/>
        <v>0</v>
      </c>
      <c r="S353" s="575">
        <f t="shared" si="20"/>
        <v>0</v>
      </c>
      <c r="T353" s="553"/>
      <c r="U353" s="553"/>
      <c r="V353" s="553"/>
      <c r="W353" s="553"/>
      <c r="X353" s="397"/>
      <c r="Y353" s="397"/>
      <c r="Z353" s="397"/>
      <c r="AA353" s="397"/>
      <c r="AB353" s="397"/>
      <c r="AC353" s="397"/>
      <c r="AD353" s="397"/>
      <c r="AE353" s="397"/>
      <c r="AF353" s="397"/>
      <c r="AG353" s="397"/>
      <c r="AH353" s="397"/>
      <c r="AI353" s="397"/>
      <c r="AJ353" s="397"/>
      <c r="AK353" s="397"/>
      <c r="AL353" s="397"/>
      <c r="AM353" s="397"/>
      <c r="AN353" s="397"/>
      <c r="AO353" s="397"/>
      <c r="AP353" s="397"/>
      <c r="AQ353" s="397"/>
      <c r="AR353" s="397"/>
      <c r="AS353" s="397"/>
      <c r="AT353" s="397"/>
      <c r="AU353" s="397"/>
      <c r="AV353" s="397"/>
      <c r="AW353" s="397"/>
      <c r="AX353" s="397"/>
      <c r="AY353" s="397"/>
      <c r="AZ353" s="397"/>
      <c r="BA353" s="553"/>
      <c r="BB353" s="397"/>
      <c r="BC353" s="397"/>
      <c r="BD353" s="397"/>
    </row>
    <row r="354" spans="2:56" x14ac:dyDescent="0.35">
      <c r="B354" s="80"/>
      <c r="C354" s="119"/>
      <c r="D354" s="119"/>
      <c r="E354" s="202"/>
      <c r="F354" s="119"/>
      <c r="G354" s="120"/>
      <c r="H354" s="41"/>
      <c r="I354" s="41"/>
      <c r="J354" s="329">
        <v>0</v>
      </c>
      <c r="K354" s="329">
        <v>0</v>
      </c>
      <c r="L354" s="332"/>
      <c r="M354" s="150"/>
      <c r="N354" s="397"/>
      <c r="O354" s="555"/>
      <c r="P354" s="575">
        <f t="shared" si="18"/>
        <v>0</v>
      </c>
      <c r="Q354" s="575">
        <f t="shared" si="19"/>
        <v>0</v>
      </c>
      <c r="R354" s="575">
        <f t="shared" si="20"/>
        <v>0</v>
      </c>
      <c r="S354" s="575">
        <f t="shared" si="20"/>
        <v>0</v>
      </c>
      <c r="T354" s="553"/>
      <c r="U354" s="553"/>
      <c r="V354" s="553"/>
      <c r="W354" s="553"/>
      <c r="X354" s="397"/>
      <c r="Y354" s="397"/>
      <c r="Z354" s="397"/>
      <c r="AA354" s="397"/>
      <c r="AB354" s="397"/>
      <c r="AC354" s="397"/>
      <c r="AD354" s="397"/>
      <c r="AE354" s="397"/>
      <c r="AF354" s="397"/>
      <c r="AG354" s="397"/>
      <c r="AH354" s="397"/>
      <c r="AI354" s="397"/>
      <c r="AJ354" s="397"/>
      <c r="AK354" s="397"/>
      <c r="AL354" s="397"/>
      <c r="AM354" s="397"/>
      <c r="AN354" s="397"/>
      <c r="AO354" s="397"/>
      <c r="AP354" s="397"/>
      <c r="AQ354" s="397"/>
      <c r="AR354" s="397"/>
      <c r="AS354" s="397"/>
      <c r="AT354" s="397"/>
      <c r="AU354" s="397"/>
      <c r="AV354" s="397"/>
      <c r="AW354" s="397"/>
      <c r="AX354" s="397"/>
      <c r="AY354" s="397"/>
      <c r="AZ354" s="397"/>
      <c r="BA354" s="553"/>
      <c r="BB354" s="397"/>
      <c r="BC354" s="397"/>
      <c r="BD354" s="397"/>
    </row>
    <row r="355" spans="2:56" x14ac:dyDescent="0.35">
      <c r="B355" s="80"/>
      <c r="C355" s="119"/>
      <c r="D355" s="119"/>
      <c r="E355" s="202"/>
      <c r="F355" s="119"/>
      <c r="G355" s="120"/>
      <c r="H355" s="41"/>
      <c r="I355" s="41"/>
      <c r="J355" s="329">
        <v>0</v>
      </c>
      <c r="K355" s="329">
        <v>0</v>
      </c>
      <c r="L355" s="332"/>
      <c r="M355" s="150"/>
      <c r="N355" s="397"/>
      <c r="O355" s="555"/>
      <c r="P355" s="575">
        <f t="shared" si="18"/>
        <v>0</v>
      </c>
      <c r="Q355" s="575">
        <f t="shared" si="19"/>
        <v>0</v>
      </c>
      <c r="R355" s="575">
        <f t="shared" si="20"/>
        <v>0</v>
      </c>
      <c r="S355" s="575">
        <f t="shared" si="20"/>
        <v>0</v>
      </c>
      <c r="T355" s="553"/>
      <c r="U355" s="553"/>
      <c r="V355" s="553"/>
      <c r="W355" s="553"/>
      <c r="X355" s="397"/>
      <c r="Y355" s="397"/>
      <c r="Z355" s="397"/>
      <c r="AA355" s="397"/>
      <c r="AB355" s="397"/>
      <c r="AC355" s="397"/>
      <c r="AD355" s="397"/>
      <c r="AE355" s="397"/>
      <c r="AF355" s="397"/>
      <c r="AG355" s="397"/>
      <c r="AH355" s="397"/>
      <c r="AI355" s="397"/>
      <c r="AJ355" s="397"/>
      <c r="AK355" s="397"/>
      <c r="AL355" s="397"/>
      <c r="AM355" s="397"/>
      <c r="AN355" s="397"/>
      <c r="AO355" s="397"/>
      <c r="AP355" s="397"/>
      <c r="AQ355" s="397"/>
      <c r="AR355" s="397"/>
      <c r="AS355" s="397"/>
      <c r="AT355" s="397"/>
      <c r="AU355" s="397"/>
      <c r="AV355" s="397"/>
      <c r="AW355" s="397"/>
      <c r="AX355" s="397"/>
      <c r="AY355" s="397"/>
      <c r="AZ355" s="397"/>
      <c r="BA355" s="553"/>
      <c r="BB355" s="397"/>
      <c r="BC355" s="397"/>
      <c r="BD355" s="397"/>
    </row>
    <row r="356" spans="2:56" x14ac:dyDescent="0.35">
      <c r="B356" s="80"/>
      <c r="C356" s="119"/>
      <c r="D356" s="119"/>
      <c r="E356" s="202"/>
      <c r="F356" s="119"/>
      <c r="G356" s="120"/>
      <c r="H356" s="41"/>
      <c r="I356" s="41"/>
      <c r="J356" s="329">
        <v>0</v>
      </c>
      <c r="K356" s="329">
        <v>0</v>
      </c>
      <c r="L356" s="332"/>
      <c r="M356" s="150"/>
      <c r="N356" s="397"/>
      <c r="O356" s="555"/>
      <c r="P356" s="575">
        <f t="shared" si="18"/>
        <v>0</v>
      </c>
      <c r="Q356" s="575">
        <f t="shared" si="19"/>
        <v>0</v>
      </c>
      <c r="R356" s="575">
        <f t="shared" si="20"/>
        <v>0</v>
      </c>
      <c r="S356" s="575">
        <f t="shared" si="20"/>
        <v>0</v>
      </c>
      <c r="T356" s="553"/>
      <c r="U356" s="553"/>
      <c r="V356" s="553"/>
      <c r="W356" s="553"/>
      <c r="X356" s="397"/>
      <c r="Y356" s="397"/>
      <c r="Z356" s="397"/>
      <c r="AA356" s="397"/>
      <c r="AB356" s="397"/>
      <c r="AC356" s="397"/>
      <c r="AD356" s="397"/>
      <c r="AE356" s="397"/>
      <c r="AF356" s="397"/>
      <c r="AG356" s="397"/>
      <c r="AH356" s="397"/>
      <c r="AI356" s="397"/>
      <c r="AJ356" s="397"/>
      <c r="AK356" s="397"/>
      <c r="AL356" s="397"/>
      <c r="AM356" s="397"/>
      <c r="AN356" s="397"/>
      <c r="AO356" s="397"/>
      <c r="AP356" s="397"/>
      <c r="AQ356" s="397"/>
      <c r="AR356" s="397"/>
      <c r="AS356" s="397"/>
      <c r="AT356" s="397"/>
      <c r="AU356" s="397"/>
      <c r="AV356" s="397"/>
      <c r="AW356" s="397"/>
      <c r="AX356" s="397"/>
      <c r="AY356" s="397"/>
      <c r="AZ356" s="397"/>
      <c r="BA356" s="553"/>
      <c r="BB356" s="397"/>
      <c r="BC356" s="397"/>
      <c r="BD356" s="397"/>
    </row>
    <row r="357" spans="2:56" x14ac:dyDescent="0.35">
      <c r="B357" s="80"/>
      <c r="C357" s="119"/>
      <c r="D357" s="119"/>
      <c r="E357" s="202"/>
      <c r="F357" s="119"/>
      <c r="G357" s="120"/>
      <c r="H357" s="41"/>
      <c r="I357" s="41"/>
      <c r="J357" s="329">
        <v>0</v>
      </c>
      <c r="K357" s="329">
        <v>0</v>
      </c>
      <c r="L357" s="332"/>
      <c r="M357" s="150"/>
      <c r="N357" s="397"/>
      <c r="O357" s="555"/>
      <c r="P357" s="575">
        <f t="shared" si="18"/>
        <v>0</v>
      </c>
      <c r="Q357" s="575">
        <f t="shared" si="19"/>
        <v>0</v>
      </c>
      <c r="R357" s="575">
        <f t="shared" si="20"/>
        <v>0</v>
      </c>
      <c r="S357" s="575">
        <f t="shared" si="20"/>
        <v>0</v>
      </c>
      <c r="T357" s="553"/>
      <c r="U357" s="553"/>
      <c r="V357" s="553"/>
      <c r="W357" s="553"/>
      <c r="X357" s="397"/>
      <c r="Y357" s="397"/>
      <c r="Z357" s="397"/>
      <c r="AA357" s="397"/>
      <c r="AB357" s="397"/>
      <c r="AC357" s="397"/>
      <c r="AD357" s="397"/>
      <c r="AE357" s="397"/>
      <c r="AF357" s="397"/>
      <c r="AG357" s="397"/>
      <c r="AH357" s="397"/>
      <c r="AI357" s="397"/>
      <c r="AJ357" s="397"/>
      <c r="AK357" s="397"/>
      <c r="AL357" s="397"/>
      <c r="AM357" s="397"/>
      <c r="AN357" s="397"/>
      <c r="AO357" s="397"/>
      <c r="AP357" s="397"/>
      <c r="AQ357" s="397"/>
      <c r="AR357" s="397"/>
      <c r="AS357" s="397"/>
      <c r="AT357" s="397"/>
      <c r="AU357" s="397"/>
      <c r="AV357" s="397"/>
      <c r="AW357" s="397"/>
      <c r="AX357" s="397"/>
      <c r="AY357" s="397"/>
      <c r="AZ357" s="397"/>
      <c r="BA357" s="553"/>
      <c r="BB357" s="397"/>
      <c r="BC357" s="397"/>
      <c r="BD357" s="397"/>
    </row>
    <row r="358" spans="2:56" x14ac:dyDescent="0.35">
      <c r="B358" s="80"/>
      <c r="C358" s="119"/>
      <c r="D358" s="119"/>
      <c r="E358" s="202"/>
      <c r="F358" s="119"/>
      <c r="G358" s="120"/>
      <c r="H358" s="41"/>
      <c r="I358" s="41"/>
      <c r="J358" s="329">
        <v>0</v>
      </c>
      <c r="K358" s="329">
        <v>0</v>
      </c>
      <c r="L358" s="332"/>
      <c r="M358" s="150"/>
      <c r="N358" s="397"/>
      <c r="O358" s="555"/>
      <c r="P358" s="575">
        <f t="shared" si="18"/>
        <v>0</v>
      </c>
      <c r="Q358" s="575">
        <f t="shared" si="19"/>
        <v>0</v>
      </c>
      <c r="R358" s="575">
        <f t="shared" si="20"/>
        <v>0</v>
      </c>
      <c r="S358" s="575">
        <f t="shared" si="20"/>
        <v>0</v>
      </c>
      <c r="T358" s="553"/>
      <c r="U358" s="553"/>
      <c r="V358" s="553"/>
      <c r="W358" s="553"/>
      <c r="X358" s="397"/>
      <c r="Y358" s="397"/>
      <c r="Z358" s="397"/>
      <c r="AA358" s="397"/>
      <c r="AB358" s="397"/>
      <c r="AC358" s="397"/>
      <c r="AD358" s="397"/>
      <c r="AE358" s="397"/>
      <c r="AF358" s="397"/>
      <c r="AG358" s="397"/>
      <c r="AH358" s="397"/>
      <c r="AI358" s="397"/>
      <c r="AJ358" s="397"/>
      <c r="AK358" s="397"/>
      <c r="AL358" s="397"/>
      <c r="AM358" s="397"/>
      <c r="AN358" s="397"/>
      <c r="AO358" s="397"/>
      <c r="AP358" s="397"/>
      <c r="AQ358" s="397"/>
      <c r="AR358" s="397"/>
      <c r="AS358" s="397"/>
      <c r="AT358" s="397"/>
      <c r="AU358" s="397"/>
      <c r="AV358" s="397"/>
      <c r="AW358" s="397"/>
      <c r="AX358" s="397"/>
      <c r="AY358" s="397"/>
      <c r="AZ358" s="397"/>
      <c r="BA358" s="553"/>
      <c r="BB358" s="397"/>
      <c r="BC358" s="397"/>
      <c r="BD358" s="397"/>
    </row>
    <row r="359" spans="2:56" x14ac:dyDescent="0.35">
      <c r="B359" s="80"/>
      <c r="C359" s="119"/>
      <c r="D359" s="119"/>
      <c r="E359" s="202"/>
      <c r="F359" s="119"/>
      <c r="G359" s="120"/>
      <c r="H359" s="41"/>
      <c r="I359" s="41"/>
      <c r="J359" s="329">
        <v>0</v>
      </c>
      <c r="K359" s="329">
        <v>0</v>
      </c>
      <c r="L359" s="332"/>
      <c r="M359" s="150"/>
      <c r="N359" s="397"/>
      <c r="O359" s="555"/>
      <c r="P359" s="575">
        <f t="shared" si="18"/>
        <v>0</v>
      </c>
      <c r="Q359" s="575">
        <f t="shared" si="19"/>
        <v>0</v>
      </c>
      <c r="R359" s="575">
        <f t="shared" si="20"/>
        <v>0</v>
      </c>
      <c r="S359" s="575">
        <f t="shared" si="20"/>
        <v>0</v>
      </c>
      <c r="T359" s="553"/>
      <c r="U359" s="553"/>
      <c r="V359" s="553"/>
      <c r="W359" s="553"/>
      <c r="X359" s="397"/>
      <c r="Y359" s="397"/>
      <c r="Z359" s="397"/>
      <c r="AA359" s="397"/>
      <c r="AB359" s="397"/>
      <c r="AC359" s="397"/>
      <c r="AD359" s="397"/>
      <c r="AE359" s="397"/>
      <c r="AF359" s="397"/>
      <c r="AG359" s="397"/>
      <c r="AH359" s="397"/>
      <c r="AI359" s="397"/>
      <c r="AJ359" s="397"/>
      <c r="AK359" s="397"/>
      <c r="AL359" s="397"/>
      <c r="AM359" s="397"/>
      <c r="AN359" s="397"/>
      <c r="AO359" s="397"/>
      <c r="AP359" s="397"/>
      <c r="AQ359" s="397"/>
      <c r="AR359" s="397"/>
      <c r="AS359" s="397"/>
      <c r="AT359" s="397"/>
      <c r="AU359" s="397"/>
      <c r="AV359" s="397"/>
      <c r="AW359" s="397"/>
      <c r="AX359" s="397"/>
      <c r="AY359" s="397"/>
      <c r="AZ359" s="397"/>
      <c r="BA359" s="553"/>
      <c r="BB359" s="397"/>
      <c r="BC359" s="397"/>
      <c r="BD359" s="397"/>
    </row>
    <row r="360" spans="2:56" x14ac:dyDescent="0.35">
      <c r="B360" s="80"/>
      <c r="C360" s="119"/>
      <c r="D360" s="119"/>
      <c r="E360" s="202"/>
      <c r="F360" s="119"/>
      <c r="G360" s="120"/>
      <c r="H360" s="41"/>
      <c r="I360" s="41"/>
      <c r="J360" s="329">
        <v>0</v>
      </c>
      <c r="K360" s="329">
        <v>0</v>
      </c>
      <c r="L360" s="332"/>
      <c r="M360" s="150"/>
      <c r="N360" s="397"/>
      <c r="O360" s="555"/>
      <c r="P360" s="575">
        <f t="shared" si="18"/>
        <v>0</v>
      </c>
      <c r="Q360" s="575">
        <f t="shared" si="19"/>
        <v>0</v>
      </c>
      <c r="R360" s="575">
        <f t="shared" si="20"/>
        <v>0</v>
      </c>
      <c r="S360" s="575">
        <f t="shared" si="20"/>
        <v>0</v>
      </c>
      <c r="T360" s="553"/>
      <c r="U360" s="553"/>
      <c r="V360" s="553"/>
      <c r="W360" s="553"/>
      <c r="X360" s="397"/>
      <c r="Y360" s="397"/>
      <c r="Z360" s="397"/>
      <c r="AA360" s="397"/>
      <c r="AB360" s="397"/>
      <c r="AC360" s="397"/>
      <c r="AD360" s="397"/>
      <c r="AE360" s="397"/>
      <c r="AF360" s="397"/>
      <c r="AG360" s="397"/>
      <c r="AH360" s="397"/>
      <c r="AI360" s="397"/>
      <c r="AJ360" s="397"/>
      <c r="AK360" s="397"/>
      <c r="AL360" s="397"/>
      <c r="AM360" s="397"/>
      <c r="AN360" s="397"/>
      <c r="AO360" s="397"/>
      <c r="AP360" s="397"/>
      <c r="AQ360" s="397"/>
      <c r="AR360" s="397"/>
      <c r="AS360" s="397"/>
      <c r="AT360" s="397"/>
      <c r="AU360" s="397"/>
      <c r="AV360" s="397"/>
      <c r="AW360" s="397"/>
      <c r="AX360" s="397"/>
      <c r="AY360" s="397"/>
      <c r="AZ360" s="397"/>
      <c r="BA360" s="553"/>
      <c r="BB360" s="397"/>
      <c r="BC360" s="397"/>
      <c r="BD360" s="397"/>
    </row>
    <row r="361" spans="2:56" x14ac:dyDescent="0.35">
      <c r="B361" s="80"/>
      <c r="C361" s="119"/>
      <c r="D361" s="119"/>
      <c r="E361" s="202"/>
      <c r="F361" s="119"/>
      <c r="G361" s="120"/>
      <c r="H361" s="41"/>
      <c r="I361" s="41"/>
      <c r="J361" s="329">
        <v>0</v>
      </c>
      <c r="K361" s="329">
        <v>0</v>
      </c>
      <c r="L361" s="332"/>
      <c r="M361" s="150"/>
      <c r="N361" s="397"/>
      <c r="O361" s="555"/>
      <c r="P361" s="575">
        <f t="shared" si="18"/>
        <v>0</v>
      </c>
      <c r="Q361" s="575">
        <f t="shared" si="19"/>
        <v>0</v>
      </c>
      <c r="R361" s="575">
        <f t="shared" si="20"/>
        <v>0</v>
      </c>
      <c r="S361" s="575">
        <f t="shared" si="20"/>
        <v>0</v>
      </c>
      <c r="T361" s="553"/>
      <c r="U361" s="553"/>
      <c r="V361" s="553"/>
      <c r="W361" s="553"/>
      <c r="X361" s="397"/>
      <c r="Y361" s="397"/>
      <c r="Z361" s="397"/>
      <c r="AA361" s="397"/>
      <c r="AB361" s="397"/>
      <c r="AC361" s="397"/>
      <c r="AD361" s="397"/>
      <c r="AE361" s="397"/>
      <c r="AF361" s="397"/>
      <c r="AG361" s="397"/>
      <c r="AH361" s="397"/>
      <c r="AI361" s="397"/>
      <c r="AJ361" s="397"/>
      <c r="AK361" s="397"/>
      <c r="AL361" s="397"/>
      <c r="AM361" s="397"/>
      <c r="AN361" s="397"/>
      <c r="AO361" s="397"/>
      <c r="AP361" s="397"/>
      <c r="AQ361" s="397"/>
      <c r="AR361" s="397"/>
      <c r="AS361" s="397"/>
      <c r="AT361" s="397"/>
      <c r="AU361" s="397"/>
      <c r="AV361" s="397"/>
      <c r="AW361" s="397"/>
      <c r="AX361" s="397"/>
      <c r="AY361" s="397"/>
      <c r="AZ361" s="397"/>
      <c r="BA361" s="553"/>
      <c r="BB361" s="397"/>
      <c r="BC361" s="397"/>
      <c r="BD361" s="397"/>
    </row>
    <row r="362" spans="2:56" x14ac:dyDescent="0.35">
      <c r="B362" s="80"/>
      <c r="C362" s="119"/>
      <c r="D362" s="119"/>
      <c r="E362" s="202"/>
      <c r="F362" s="119"/>
      <c r="G362" s="120"/>
      <c r="H362" s="41"/>
      <c r="I362" s="41"/>
      <c r="J362" s="329">
        <v>0</v>
      </c>
      <c r="K362" s="329">
        <v>0</v>
      </c>
      <c r="L362" s="332"/>
      <c r="M362" s="150"/>
      <c r="N362" s="397"/>
      <c r="O362" s="555"/>
      <c r="P362" s="575">
        <f t="shared" si="18"/>
        <v>0</v>
      </c>
      <c r="Q362" s="575">
        <f t="shared" si="19"/>
        <v>0</v>
      </c>
      <c r="R362" s="575">
        <f t="shared" si="20"/>
        <v>0</v>
      </c>
      <c r="S362" s="575">
        <f t="shared" si="20"/>
        <v>0</v>
      </c>
      <c r="T362" s="553"/>
      <c r="U362" s="553"/>
      <c r="V362" s="553"/>
      <c r="W362" s="553"/>
      <c r="X362" s="397"/>
      <c r="Y362" s="397"/>
      <c r="Z362" s="397"/>
      <c r="AA362" s="397"/>
      <c r="AB362" s="397"/>
      <c r="AC362" s="397"/>
      <c r="AD362" s="397"/>
      <c r="AE362" s="397"/>
      <c r="AF362" s="397"/>
      <c r="AG362" s="397"/>
      <c r="AH362" s="397"/>
      <c r="AI362" s="397"/>
      <c r="AJ362" s="397"/>
      <c r="AK362" s="397"/>
      <c r="AL362" s="397"/>
      <c r="AM362" s="397"/>
      <c r="AN362" s="397"/>
      <c r="AO362" s="397"/>
      <c r="AP362" s="397"/>
      <c r="AQ362" s="397"/>
      <c r="AR362" s="397"/>
      <c r="AS362" s="397"/>
      <c r="AT362" s="397"/>
      <c r="AU362" s="397"/>
      <c r="AV362" s="397"/>
      <c r="AW362" s="397"/>
      <c r="AX362" s="397"/>
      <c r="AY362" s="397"/>
      <c r="AZ362" s="397"/>
      <c r="BA362" s="553"/>
      <c r="BB362" s="397"/>
      <c r="BC362" s="397"/>
      <c r="BD362" s="397"/>
    </row>
    <row r="363" spans="2:56" x14ac:dyDescent="0.35">
      <c r="B363" s="80"/>
      <c r="C363" s="119"/>
      <c r="D363" s="119"/>
      <c r="E363" s="202"/>
      <c r="F363" s="119"/>
      <c r="G363" s="120"/>
      <c r="H363" s="41"/>
      <c r="I363" s="41"/>
      <c r="J363" s="329">
        <v>0</v>
      </c>
      <c r="K363" s="329">
        <v>0</v>
      </c>
      <c r="L363" s="332"/>
      <c r="M363" s="150"/>
      <c r="N363" s="397"/>
      <c r="O363" s="555"/>
      <c r="P363" s="575">
        <f t="shared" si="18"/>
        <v>0</v>
      </c>
      <c r="Q363" s="575">
        <f t="shared" si="19"/>
        <v>0</v>
      </c>
      <c r="R363" s="575">
        <f t="shared" si="20"/>
        <v>0</v>
      </c>
      <c r="S363" s="575">
        <f t="shared" si="20"/>
        <v>0</v>
      </c>
      <c r="T363" s="553"/>
      <c r="U363" s="553"/>
      <c r="V363" s="553"/>
      <c r="W363" s="553"/>
      <c r="X363" s="397"/>
      <c r="Y363" s="397"/>
      <c r="Z363" s="397"/>
      <c r="AA363" s="397"/>
      <c r="AB363" s="397"/>
      <c r="AC363" s="397"/>
      <c r="AD363" s="397"/>
      <c r="AE363" s="397"/>
      <c r="AF363" s="397"/>
      <c r="AG363" s="397"/>
      <c r="AH363" s="397"/>
      <c r="AI363" s="397"/>
      <c r="AJ363" s="397"/>
      <c r="AK363" s="397"/>
      <c r="AL363" s="397"/>
      <c r="AM363" s="397"/>
      <c r="AN363" s="397"/>
      <c r="AO363" s="397"/>
      <c r="AP363" s="397"/>
      <c r="AQ363" s="397"/>
      <c r="AR363" s="397"/>
      <c r="AS363" s="397"/>
      <c r="AT363" s="397"/>
      <c r="AU363" s="397"/>
      <c r="AV363" s="397"/>
      <c r="AW363" s="397"/>
      <c r="AX363" s="397"/>
      <c r="AY363" s="397"/>
      <c r="AZ363" s="397"/>
      <c r="BA363" s="553"/>
      <c r="BB363" s="397"/>
      <c r="BC363" s="397"/>
      <c r="BD363" s="397"/>
    </row>
    <row r="364" spans="2:56" x14ac:dyDescent="0.35">
      <c r="B364" s="80"/>
      <c r="C364" s="119"/>
      <c r="D364" s="119"/>
      <c r="E364" s="202"/>
      <c r="F364" s="119"/>
      <c r="G364" s="120"/>
      <c r="H364" s="41"/>
      <c r="I364" s="41"/>
      <c r="J364" s="329">
        <v>0</v>
      </c>
      <c r="K364" s="329">
        <v>0</v>
      </c>
      <c r="L364" s="332"/>
      <c r="M364" s="150"/>
      <c r="N364" s="397"/>
      <c r="O364" s="555"/>
      <c r="P364" s="575">
        <f t="shared" si="18"/>
        <v>0</v>
      </c>
      <c r="Q364" s="575">
        <f t="shared" si="19"/>
        <v>0</v>
      </c>
      <c r="R364" s="575">
        <f t="shared" si="20"/>
        <v>0</v>
      </c>
      <c r="S364" s="575">
        <f t="shared" si="20"/>
        <v>0</v>
      </c>
      <c r="T364" s="553"/>
      <c r="U364" s="553"/>
      <c r="V364" s="553"/>
      <c r="W364" s="553"/>
      <c r="X364" s="397"/>
      <c r="Y364" s="397"/>
      <c r="Z364" s="397"/>
      <c r="AA364" s="397"/>
      <c r="AB364" s="397"/>
      <c r="AC364" s="397"/>
      <c r="AD364" s="397"/>
      <c r="AE364" s="397"/>
      <c r="AF364" s="397"/>
      <c r="AG364" s="397"/>
      <c r="AH364" s="397"/>
      <c r="AI364" s="397"/>
      <c r="AJ364" s="397"/>
      <c r="AK364" s="397"/>
      <c r="AL364" s="397"/>
      <c r="AM364" s="397"/>
      <c r="AN364" s="397"/>
      <c r="AO364" s="397"/>
      <c r="AP364" s="397"/>
      <c r="AQ364" s="397"/>
      <c r="AR364" s="397"/>
      <c r="AS364" s="397"/>
      <c r="AT364" s="397"/>
      <c r="AU364" s="397"/>
      <c r="AV364" s="397"/>
      <c r="AW364" s="397"/>
      <c r="AX364" s="397"/>
      <c r="AY364" s="397"/>
      <c r="AZ364" s="397"/>
      <c r="BA364" s="553"/>
      <c r="BB364" s="397"/>
      <c r="BC364" s="397"/>
      <c r="BD364" s="397"/>
    </row>
    <row r="365" spans="2:56" x14ac:dyDescent="0.35">
      <c r="B365" s="80"/>
      <c r="C365" s="119"/>
      <c r="D365" s="119"/>
      <c r="E365" s="202"/>
      <c r="F365" s="119"/>
      <c r="G365" s="120"/>
      <c r="H365" s="41"/>
      <c r="I365" s="41"/>
      <c r="J365" s="329">
        <v>0</v>
      </c>
      <c r="K365" s="329">
        <v>0</v>
      </c>
      <c r="L365" s="332"/>
      <c r="M365" s="150"/>
      <c r="N365" s="397"/>
      <c r="O365" s="555"/>
      <c r="P365" s="575">
        <f t="shared" si="18"/>
        <v>0</v>
      </c>
      <c r="Q365" s="575">
        <f t="shared" si="19"/>
        <v>0</v>
      </c>
      <c r="R365" s="575">
        <f t="shared" si="20"/>
        <v>0</v>
      </c>
      <c r="S365" s="575">
        <f t="shared" si="20"/>
        <v>0</v>
      </c>
      <c r="T365" s="553"/>
      <c r="U365" s="553"/>
      <c r="V365" s="553"/>
      <c r="W365" s="553"/>
      <c r="X365" s="397"/>
      <c r="Y365" s="397"/>
      <c r="Z365" s="397"/>
      <c r="AA365" s="397"/>
      <c r="AB365" s="397"/>
      <c r="AC365" s="397"/>
      <c r="AD365" s="397"/>
      <c r="AE365" s="397"/>
      <c r="AF365" s="397"/>
      <c r="AG365" s="397"/>
      <c r="AH365" s="397"/>
      <c r="AI365" s="397"/>
      <c r="AJ365" s="397"/>
      <c r="AK365" s="397"/>
      <c r="AL365" s="397"/>
      <c r="AM365" s="397"/>
      <c r="AN365" s="397"/>
      <c r="AO365" s="397"/>
      <c r="AP365" s="397"/>
      <c r="AQ365" s="397"/>
      <c r="AR365" s="397"/>
      <c r="AS365" s="397"/>
      <c r="AT365" s="397"/>
      <c r="AU365" s="397"/>
      <c r="AV365" s="397"/>
      <c r="AW365" s="397"/>
      <c r="AX365" s="397"/>
      <c r="AY365" s="397"/>
      <c r="AZ365" s="397"/>
      <c r="BA365" s="553"/>
      <c r="BB365" s="397"/>
      <c r="BC365" s="397"/>
      <c r="BD365" s="397"/>
    </row>
    <row r="366" spans="2:56" x14ac:dyDescent="0.35">
      <c r="B366" s="80"/>
      <c r="C366" s="119"/>
      <c r="D366" s="119"/>
      <c r="E366" s="202"/>
      <c r="F366" s="119"/>
      <c r="G366" s="120"/>
      <c r="H366" s="41"/>
      <c r="I366" s="41"/>
      <c r="J366" s="329">
        <v>0</v>
      </c>
      <c r="K366" s="329">
        <v>0</v>
      </c>
      <c r="L366" s="332"/>
      <c r="M366" s="150"/>
      <c r="N366" s="397"/>
      <c r="O366" s="555"/>
      <c r="P366" s="575">
        <f t="shared" si="18"/>
        <v>0</v>
      </c>
      <c r="Q366" s="575">
        <f t="shared" si="19"/>
        <v>0</v>
      </c>
      <c r="R366" s="575">
        <f t="shared" si="20"/>
        <v>0</v>
      </c>
      <c r="S366" s="575">
        <f t="shared" si="20"/>
        <v>0</v>
      </c>
      <c r="T366" s="553"/>
      <c r="U366" s="553"/>
      <c r="V366" s="553"/>
      <c r="W366" s="553"/>
      <c r="X366" s="397"/>
      <c r="Y366" s="397"/>
      <c r="Z366" s="397"/>
      <c r="AA366" s="397"/>
      <c r="AB366" s="397"/>
      <c r="AC366" s="397"/>
      <c r="AD366" s="397"/>
      <c r="AE366" s="397"/>
      <c r="AF366" s="397"/>
      <c r="AG366" s="397"/>
      <c r="AH366" s="397"/>
      <c r="AI366" s="397"/>
      <c r="AJ366" s="397"/>
      <c r="AK366" s="397"/>
      <c r="AL366" s="397"/>
      <c r="AM366" s="397"/>
      <c r="AN366" s="397"/>
      <c r="AO366" s="397"/>
      <c r="AP366" s="397"/>
      <c r="AQ366" s="397"/>
      <c r="AR366" s="397"/>
      <c r="AS366" s="397"/>
      <c r="AT366" s="397"/>
      <c r="AU366" s="397"/>
      <c r="AV366" s="397"/>
      <c r="AW366" s="397"/>
      <c r="AX366" s="397"/>
      <c r="AY366" s="397"/>
      <c r="AZ366" s="397"/>
      <c r="BA366" s="553"/>
      <c r="BB366" s="397"/>
      <c r="BC366" s="397"/>
      <c r="BD366" s="397"/>
    </row>
    <row r="367" spans="2:56" x14ac:dyDescent="0.35">
      <c r="B367" s="80"/>
      <c r="C367" s="119"/>
      <c r="D367" s="119"/>
      <c r="E367" s="202"/>
      <c r="F367" s="119"/>
      <c r="G367" s="120"/>
      <c r="H367" s="41"/>
      <c r="I367" s="41"/>
      <c r="J367" s="329">
        <v>0</v>
      </c>
      <c r="K367" s="329">
        <v>0</v>
      </c>
      <c r="L367" s="332"/>
      <c r="M367" s="150"/>
      <c r="N367" s="397"/>
      <c r="O367" s="555"/>
      <c r="P367" s="575">
        <f t="shared" si="18"/>
        <v>0</v>
      </c>
      <c r="Q367" s="575">
        <f t="shared" si="19"/>
        <v>0</v>
      </c>
      <c r="R367" s="575">
        <f t="shared" si="20"/>
        <v>0</v>
      </c>
      <c r="S367" s="575">
        <f t="shared" si="20"/>
        <v>0</v>
      </c>
      <c r="T367" s="553"/>
      <c r="U367" s="553"/>
      <c r="V367" s="553"/>
      <c r="W367" s="553"/>
      <c r="X367" s="397"/>
      <c r="Y367" s="397"/>
      <c r="Z367" s="397"/>
      <c r="AA367" s="397"/>
      <c r="AB367" s="397"/>
      <c r="AC367" s="397"/>
      <c r="AD367" s="397"/>
      <c r="AE367" s="397"/>
      <c r="AF367" s="397"/>
      <c r="AG367" s="397"/>
      <c r="AH367" s="397"/>
      <c r="AI367" s="397"/>
      <c r="AJ367" s="397"/>
      <c r="AK367" s="397"/>
      <c r="AL367" s="397"/>
      <c r="AM367" s="397"/>
      <c r="AN367" s="397"/>
      <c r="AO367" s="397"/>
      <c r="AP367" s="397"/>
      <c r="AQ367" s="397"/>
      <c r="AR367" s="397"/>
      <c r="AS367" s="397"/>
      <c r="AT367" s="397"/>
      <c r="AU367" s="397"/>
      <c r="AV367" s="397"/>
      <c r="AW367" s="397"/>
      <c r="AX367" s="397"/>
      <c r="AY367" s="397"/>
      <c r="AZ367" s="397"/>
      <c r="BA367" s="553"/>
      <c r="BB367" s="397"/>
      <c r="BC367" s="397"/>
      <c r="BD367" s="397"/>
    </row>
    <row r="368" spans="2:56" x14ac:dyDescent="0.35">
      <c r="B368" s="80"/>
      <c r="C368" s="119"/>
      <c r="D368" s="119"/>
      <c r="E368" s="202"/>
      <c r="F368" s="119"/>
      <c r="G368" s="120"/>
      <c r="H368" s="41"/>
      <c r="I368" s="41"/>
      <c r="J368" s="329">
        <v>0</v>
      </c>
      <c r="K368" s="329">
        <v>0</v>
      </c>
      <c r="L368" s="332"/>
      <c r="M368" s="150"/>
      <c r="N368" s="397"/>
      <c r="O368" s="555"/>
      <c r="P368" s="575">
        <f t="shared" ref="P368:P431" si="21">J368*$G$32</f>
        <v>0</v>
      </c>
      <c r="Q368" s="575">
        <f t="shared" ref="Q368:Q431" si="22">K368*$G$42</f>
        <v>0</v>
      </c>
      <c r="R368" s="575">
        <f t="shared" ref="R368:S431" si="23">P368-J368</f>
        <v>0</v>
      </c>
      <c r="S368" s="575">
        <f t="shared" si="23"/>
        <v>0</v>
      </c>
      <c r="T368" s="553"/>
      <c r="U368" s="553"/>
      <c r="V368" s="553"/>
      <c r="W368" s="553"/>
      <c r="X368" s="397"/>
      <c r="Y368" s="397"/>
      <c r="Z368" s="397"/>
      <c r="AA368" s="397"/>
      <c r="AB368" s="397"/>
      <c r="AC368" s="397"/>
      <c r="AD368" s="397"/>
      <c r="AE368" s="397"/>
      <c r="AF368" s="397"/>
      <c r="AG368" s="397"/>
      <c r="AH368" s="397"/>
      <c r="AI368" s="397"/>
      <c r="AJ368" s="397"/>
      <c r="AK368" s="397"/>
      <c r="AL368" s="397"/>
      <c r="AM368" s="397"/>
      <c r="AN368" s="397"/>
      <c r="AO368" s="397"/>
      <c r="AP368" s="397"/>
      <c r="AQ368" s="397"/>
      <c r="AR368" s="397"/>
      <c r="AS368" s="397"/>
      <c r="AT368" s="397"/>
      <c r="AU368" s="397"/>
      <c r="AV368" s="397"/>
      <c r="AW368" s="397"/>
      <c r="AX368" s="397"/>
      <c r="AY368" s="397"/>
      <c r="AZ368" s="397"/>
      <c r="BA368" s="553"/>
      <c r="BB368" s="397"/>
      <c r="BC368" s="397"/>
      <c r="BD368" s="397"/>
    </row>
    <row r="369" spans="2:56" x14ac:dyDescent="0.35">
      <c r="B369" s="80"/>
      <c r="C369" s="119"/>
      <c r="D369" s="119"/>
      <c r="E369" s="202"/>
      <c r="F369" s="119"/>
      <c r="G369" s="120"/>
      <c r="H369" s="41"/>
      <c r="I369" s="41"/>
      <c r="J369" s="329">
        <v>0</v>
      </c>
      <c r="K369" s="329">
        <v>0</v>
      </c>
      <c r="L369" s="332"/>
      <c r="M369" s="150"/>
      <c r="N369" s="397"/>
      <c r="O369" s="555"/>
      <c r="P369" s="575">
        <f t="shared" si="21"/>
        <v>0</v>
      </c>
      <c r="Q369" s="575">
        <f t="shared" si="22"/>
        <v>0</v>
      </c>
      <c r="R369" s="575">
        <f t="shared" si="23"/>
        <v>0</v>
      </c>
      <c r="S369" s="575">
        <f t="shared" si="23"/>
        <v>0</v>
      </c>
      <c r="T369" s="553"/>
      <c r="U369" s="553"/>
      <c r="V369" s="553"/>
      <c r="W369" s="553"/>
      <c r="X369" s="397"/>
      <c r="Y369" s="397"/>
      <c r="Z369" s="397"/>
      <c r="AA369" s="397"/>
      <c r="AB369" s="397"/>
      <c r="AC369" s="397"/>
      <c r="AD369" s="397"/>
      <c r="AE369" s="397"/>
      <c r="AF369" s="397"/>
      <c r="AG369" s="397"/>
      <c r="AH369" s="397"/>
      <c r="AI369" s="397"/>
      <c r="AJ369" s="397"/>
      <c r="AK369" s="397"/>
      <c r="AL369" s="397"/>
      <c r="AM369" s="397"/>
      <c r="AN369" s="397"/>
      <c r="AO369" s="397"/>
      <c r="AP369" s="397"/>
      <c r="AQ369" s="397"/>
      <c r="AR369" s="397"/>
      <c r="AS369" s="397"/>
      <c r="AT369" s="397"/>
      <c r="AU369" s="397"/>
      <c r="AV369" s="397"/>
      <c r="AW369" s="397"/>
      <c r="AX369" s="397"/>
      <c r="AY369" s="397"/>
      <c r="AZ369" s="397"/>
      <c r="BA369" s="553"/>
      <c r="BB369" s="397"/>
      <c r="BC369" s="397"/>
      <c r="BD369" s="397"/>
    </row>
    <row r="370" spans="2:56" x14ac:dyDescent="0.35">
      <c r="B370" s="80"/>
      <c r="C370" s="119"/>
      <c r="D370" s="119"/>
      <c r="E370" s="202"/>
      <c r="F370" s="119"/>
      <c r="G370" s="120"/>
      <c r="H370" s="41"/>
      <c r="I370" s="41"/>
      <c r="J370" s="329">
        <v>0</v>
      </c>
      <c r="K370" s="329">
        <v>0</v>
      </c>
      <c r="L370" s="332"/>
      <c r="M370" s="150"/>
      <c r="N370" s="397"/>
      <c r="O370" s="555"/>
      <c r="P370" s="575">
        <f t="shared" si="21"/>
        <v>0</v>
      </c>
      <c r="Q370" s="575">
        <f t="shared" si="22"/>
        <v>0</v>
      </c>
      <c r="R370" s="575">
        <f t="shared" si="23"/>
        <v>0</v>
      </c>
      <c r="S370" s="575">
        <f t="shared" si="23"/>
        <v>0</v>
      </c>
      <c r="T370" s="553"/>
      <c r="U370" s="553"/>
      <c r="V370" s="553"/>
      <c r="W370" s="553"/>
      <c r="X370" s="397"/>
      <c r="Y370" s="397"/>
      <c r="Z370" s="397"/>
      <c r="AA370" s="397"/>
      <c r="AB370" s="397"/>
      <c r="AC370" s="397"/>
      <c r="AD370" s="397"/>
      <c r="AE370" s="397"/>
      <c r="AF370" s="397"/>
      <c r="AG370" s="397"/>
      <c r="AH370" s="397"/>
      <c r="AI370" s="397"/>
      <c r="AJ370" s="397"/>
      <c r="AK370" s="397"/>
      <c r="AL370" s="397"/>
      <c r="AM370" s="397"/>
      <c r="AN370" s="397"/>
      <c r="AO370" s="397"/>
      <c r="AP370" s="397"/>
      <c r="AQ370" s="397"/>
      <c r="AR370" s="397"/>
      <c r="AS370" s="397"/>
      <c r="AT370" s="397"/>
      <c r="AU370" s="397"/>
      <c r="AV370" s="397"/>
      <c r="AW370" s="397"/>
      <c r="AX370" s="397"/>
      <c r="AY370" s="397"/>
      <c r="AZ370" s="397"/>
      <c r="BA370" s="553"/>
      <c r="BB370" s="397"/>
      <c r="BC370" s="397"/>
      <c r="BD370" s="397"/>
    </row>
    <row r="371" spans="2:56" x14ac:dyDescent="0.35">
      <c r="B371" s="80"/>
      <c r="C371" s="119"/>
      <c r="D371" s="119"/>
      <c r="E371" s="202"/>
      <c r="F371" s="119"/>
      <c r="G371" s="120"/>
      <c r="H371" s="41"/>
      <c r="I371" s="41"/>
      <c r="J371" s="329">
        <v>0</v>
      </c>
      <c r="K371" s="329">
        <v>0</v>
      </c>
      <c r="L371" s="332"/>
      <c r="M371" s="150"/>
      <c r="N371" s="397"/>
      <c r="O371" s="555"/>
      <c r="P371" s="575">
        <f t="shared" si="21"/>
        <v>0</v>
      </c>
      <c r="Q371" s="575">
        <f t="shared" si="22"/>
        <v>0</v>
      </c>
      <c r="R371" s="575">
        <f t="shared" si="23"/>
        <v>0</v>
      </c>
      <c r="S371" s="575">
        <f t="shared" si="23"/>
        <v>0</v>
      </c>
      <c r="T371" s="553"/>
      <c r="U371" s="553"/>
      <c r="V371" s="553"/>
      <c r="W371" s="553"/>
      <c r="X371" s="397"/>
      <c r="Y371" s="397"/>
      <c r="Z371" s="397"/>
      <c r="AA371" s="397"/>
      <c r="AB371" s="397"/>
      <c r="AC371" s="397"/>
      <c r="AD371" s="397"/>
      <c r="AE371" s="397"/>
      <c r="AF371" s="397"/>
      <c r="AG371" s="397"/>
      <c r="AH371" s="397"/>
      <c r="AI371" s="397"/>
      <c r="AJ371" s="397"/>
      <c r="AK371" s="397"/>
      <c r="AL371" s="397"/>
      <c r="AM371" s="397"/>
      <c r="AN371" s="397"/>
      <c r="AO371" s="397"/>
      <c r="AP371" s="397"/>
      <c r="AQ371" s="397"/>
      <c r="AR371" s="397"/>
      <c r="AS371" s="397"/>
      <c r="AT371" s="397"/>
      <c r="AU371" s="397"/>
      <c r="AV371" s="397"/>
      <c r="AW371" s="397"/>
      <c r="AX371" s="397"/>
      <c r="AY371" s="397"/>
      <c r="AZ371" s="397"/>
      <c r="BA371" s="553"/>
      <c r="BB371" s="397"/>
      <c r="BC371" s="397"/>
      <c r="BD371" s="397"/>
    </row>
    <row r="372" spans="2:56" x14ac:dyDescent="0.35">
      <c r="B372" s="80"/>
      <c r="C372" s="119"/>
      <c r="D372" s="119"/>
      <c r="E372" s="202"/>
      <c r="F372" s="119"/>
      <c r="G372" s="120"/>
      <c r="H372" s="41"/>
      <c r="I372" s="41"/>
      <c r="J372" s="329">
        <v>0</v>
      </c>
      <c r="K372" s="329">
        <v>0</v>
      </c>
      <c r="L372" s="332"/>
      <c r="M372" s="150"/>
      <c r="N372" s="397"/>
      <c r="O372" s="555"/>
      <c r="P372" s="575">
        <f t="shared" si="21"/>
        <v>0</v>
      </c>
      <c r="Q372" s="575">
        <f t="shared" si="22"/>
        <v>0</v>
      </c>
      <c r="R372" s="575">
        <f t="shared" si="23"/>
        <v>0</v>
      </c>
      <c r="S372" s="575">
        <f t="shared" si="23"/>
        <v>0</v>
      </c>
      <c r="T372" s="553"/>
      <c r="U372" s="553"/>
      <c r="V372" s="553"/>
      <c r="W372" s="553"/>
      <c r="X372" s="397"/>
      <c r="Y372" s="397"/>
      <c r="Z372" s="397"/>
      <c r="AA372" s="397"/>
      <c r="AB372" s="397"/>
      <c r="AC372" s="397"/>
      <c r="AD372" s="397"/>
      <c r="AE372" s="397"/>
      <c r="AF372" s="397"/>
      <c r="AG372" s="397"/>
      <c r="AH372" s="397"/>
      <c r="AI372" s="397"/>
      <c r="AJ372" s="397"/>
      <c r="AK372" s="397"/>
      <c r="AL372" s="397"/>
      <c r="AM372" s="397"/>
      <c r="AN372" s="397"/>
      <c r="AO372" s="397"/>
      <c r="AP372" s="397"/>
      <c r="AQ372" s="397"/>
      <c r="AR372" s="397"/>
      <c r="AS372" s="397"/>
      <c r="AT372" s="397"/>
      <c r="AU372" s="397"/>
      <c r="AV372" s="397"/>
      <c r="AW372" s="397"/>
      <c r="AX372" s="397"/>
      <c r="AY372" s="397"/>
      <c r="AZ372" s="397"/>
      <c r="BA372" s="553"/>
      <c r="BB372" s="397"/>
      <c r="BC372" s="397"/>
      <c r="BD372" s="397"/>
    </row>
    <row r="373" spans="2:56" x14ac:dyDescent="0.35">
      <c r="B373" s="80"/>
      <c r="C373" s="119"/>
      <c r="D373" s="119"/>
      <c r="E373" s="202"/>
      <c r="F373" s="119"/>
      <c r="G373" s="120"/>
      <c r="H373" s="41"/>
      <c r="I373" s="41"/>
      <c r="J373" s="329">
        <v>0</v>
      </c>
      <c r="K373" s="329">
        <v>0</v>
      </c>
      <c r="L373" s="332"/>
      <c r="M373" s="150"/>
      <c r="N373" s="397"/>
      <c r="O373" s="555"/>
      <c r="P373" s="575">
        <f t="shared" si="21"/>
        <v>0</v>
      </c>
      <c r="Q373" s="575">
        <f t="shared" si="22"/>
        <v>0</v>
      </c>
      <c r="R373" s="575">
        <f t="shared" si="23"/>
        <v>0</v>
      </c>
      <c r="S373" s="575">
        <f t="shared" si="23"/>
        <v>0</v>
      </c>
      <c r="T373" s="553"/>
      <c r="U373" s="553"/>
      <c r="V373" s="553"/>
      <c r="W373" s="553"/>
      <c r="X373" s="397"/>
      <c r="Y373" s="397"/>
      <c r="Z373" s="397"/>
      <c r="AA373" s="397"/>
      <c r="AB373" s="397"/>
      <c r="AC373" s="397"/>
      <c r="AD373" s="397"/>
      <c r="AE373" s="397"/>
      <c r="AF373" s="397"/>
      <c r="AG373" s="397"/>
      <c r="AH373" s="397"/>
      <c r="AI373" s="397"/>
      <c r="AJ373" s="397"/>
      <c r="AK373" s="397"/>
      <c r="AL373" s="397"/>
      <c r="AM373" s="397"/>
      <c r="AN373" s="397"/>
      <c r="AO373" s="397"/>
      <c r="AP373" s="397"/>
      <c r="AQ373" s="397"/>
      <c r="AR373" s="397"/>
      <c r="AS373" s="397"/>
      <c r="AT373" s="397"/>
      <c r="AU373" s="397"/>
      <c r="AV373" s="397"/>
      <c r="AW373" s="397"/>
      <c r="AX373" s="397"/>
      <c r="AY373" s="397"/>
      <c r="AZ373" s="397"/>
      <c r="BA373" s="553"/>
      <c r="BB373" s="397"/>
      <c r="BC373" s="397"/>
      <c r="BD373" s="397"/>
    </row>
    <row r="374" spans="2:56" x14ac:dyDescent="0.35">
      <c r="B374" s="80"/>
      <c r="C374" s="119"/>
      <c r="D374" s="119"/>
      <c r="E374" s="202"/>
      <c r="F374" s="119"/>
      <c r="G374" s="120"/>
      <c r="H374" s="41"/>
      <c r="I374" s="41"/>
      <c r="J374" s="329">
        <v>0</v>
      </c>
      <c r="K374" s="329">
        <v>0</v>
      </c>
      <c r="L374" s="332"/>
      <c r="M374" s="150"/>
      <c r="N374" s="397"/>
      <c r="O374" s="555"/>
      <c r="P374" s="575">
        <f t="shared" si="21"/>
        <v>0</v>
      </c>
      <c r="Q374" s="575">
        <f t="shared" si="22"/>
        <v>0</v>
      </c>
      <c r="R374" s="575">
        <f t="shared" si="23"/>
        <v>0</v>
      </c>
      <c r="S374" s="575">
        <f t="shared" si="23"/>
        <v>0</v>
      </c>
      <c r="T374" s="553"/>
      <c r="U374" s="553"/>
      <c r="V374" s="553"/>
      <c r="W374" s="553"/>
      <c r="X374" s="397"/>
      <c r="Y374" s="397"/>
      <c r="Z374" s="397"/>
      <c r="AA374" s="397"/>
      <c r="AB374" s="397"/>
      <c r="AC374" s="397"/>
      <c r="AD374" s="397"/>
      <c r="AE374" s="397"/>
      <c r="AF374" s="397"/>
      <c r="AG374" s="397"/>
      <c r="AH374" s="397"/>
      <c r="AI374" s="397"/>
      <c r="AJ374" s="397"/>
      <c r="AK374" s="397"/>
      <c r="AL374" s="397"/>
      <c r="AM374" s="397"/>
      <c r="AN374" s="397"/>
      <c r="AO374" s="397"/>
      <c r="AP374" s="397"/>
      <c r="AQ374" s="397"/>
      <c r="AR374" s="397"/>
      <c r="AS374" s="397"/>
      <c r="AT374" s="397"/>
      <c r="AU374" s="397"/>
      <c r="AV374" s="397"/>
      <c r="AW374" s="397"/>
      <c r="AX374" s="397"/>
      <c r="AY374" s="397"/>
      <c r="AZ374" s="397"/>
      <c r="BA374" s="553"/>
      <c r="BB374" s="397"/>
      <c r="BC374" s="397"/>
      <c r="BD374" s="397"/>
    </row>
    <row r="375" spans="2:56" x14ac:dyDescent="0.35">
      <c r="B375" s="80"/>
      <c r="C375" s="119"/>
      <c r="D375" s="119"/>
      <c r="E375" s="202"/>
      <c r="F375" s="119"/>
      <c r="G375" s="120"/>
      <c r="H375" s="41"/>
      <c r="I375" s="41"/>
      <c r="J375" s="329">
        <v>0</v>
      </c>
      <c r="K375" s="329">
        <v>0</v>
      </c>
      <c r="L375" s="332"/>
      <c r="M375" s="150"/>
      <c r="N375" s="397"/>
      <c r="O375" s="555"/>
      <c r="P375" s="575">
        <f t="shared" si="21"/>
        <v>0</v>
      </c>
      <c r="Q375" s="575">
        <f t="shared" si="22"/>
        <v>0</v>
      </c>
      <c r="R375" s="575">
        <f t="shared" si="23"/>
        <v>0</v>
      </c>
      <c r="S375" s="575">
        <f t="shared" si="23"/>
        <v>0</v>
      </c>
      <c r="T375" s="553"/>
      <c r="U375" s="553"/>
      <c r="V375" s="553"/>
      <c r="W375" s="553"/>
      <c r="X375" s="397"/>
      <c r="Y375" s="397"/>
      <c r="Z375" s="397"/>
      <c r="AA375" s="397"/>
      <c r="AB375" s="397"/>
      <c r="AC375" s="397"/>
      <c r="AD375" s="397"/>
      <c r="AE375" s="397"/>
      <c r="AF375" s="397"/>
      <c r="AG375" s="397"/>
      <c r="AH375" s="397"/>
      <c r="AI375" s="397"/>
      <c r="AJ375" s="397"/>
      <c r="AK375" s="397"/>
      <c r="AL375" s="397"/>
      <c r="AM375" s="397"/>
      <c r="AN375" s="397"/>
      <c r="AO375" s="397"/>
      <c r="AP375" s="397"/>
      <c r="AQ375" s="397"/>
      <c r="AR375" s="397"/>
      <c r="AS375" s="397"/>
      <c r="AT375" s="397"/>
      <c r="AU375" s="397"/>
      <c r="AV375" s="397"/>
      <c r="AW375" s="397"/>
      <c r="AX375" s="397"/>
      <c r="AY375" s="397"/>
      <c r="AZ375" s="397"/>
      <c r="BA375" s="553"/>
      <c r="BB375" s="397"/>
      <c r="BC375" s="397"/>
      <c r="BD375" s="397"/>
    </row>
    <row r="376" spans="2:56" x14ac:dyDescent="0.35">
      <c r="B376" s="80"/>
      <c r="C376" s="119"/>
      <c r="D376" s="119"/>
      <c r="E376" s="202"/>
      <c r="F376" s="119"/>
      <c r="G376" s="120"/>
      <c r="H376" s="41"/>
      <c r="I376" s="41"/>
      <c r="J376" s="329">
        <v>0</v>
      </c>
      <c r="K376" s="329">
        <v>0</v>
      </c>
      <c r="L376" s="332"/>
      <c r="M376" s="150"/>
      <c r="N376" s="397"/>
      <c r="O376" s="555"/>
      <c r="P376" s="575">
        <f t="shared" si="21"/>
        <v>0</v>
      </c>
      <c r="Q376" s="575">
        <f t="shared" si="22"/>
        <v>0</v>
      </c>
      <c r="R376" s="575">
        <f t="shared" si="23"/>
        <v>0</v>
      </c>
      <c r="S376" s="575">
        <f t="shared" si="23"/>
        <v>0</v>
      </c>
      <c r="T376" s="553"/>
      <c r="U376" s="553"/>
      <c r="V376" s="553"/>
      <c r="W376" s="553"/>
      <c r="X376" s="397"/>
      <c r="Y376" s="397"/>
      <c r="Z376" s="397"/>
      <c r="AA376" s="397"/>
      <c r="AB376" s="397"/>
      <c r="AC376" s="397"/>
      <c r="AD376" s="397"/>
      <c r="AE376" s="397"/>
      <c r="AF376" s="397"/>
      <c r="AG376" s="397"/>
      <c r="AH376" s="397"/>
      <c r="AI376" s="397"/>
      <c r="AJ376" s="397"/>
      <c r="AK376" s="397"/>
      <c r="AL376" s="397"/>
      <c r="AM376" s="397"/>
      <c r="AN376" s="397"/>
      <c r="AO376" s="397"/>
      <c r="AP376" s="397"/>
      <c r="AQ376" s="397"/>
      <c r="AR376" s="397"/>
      <c r="AS376" s="397"/>
      <c r="AT376" s="397"/>
      <c r="AU376" s="397"/>
      <c r="AV376" s="397"/>
      <c r="AW376" s="397"/>
      <c r="AX376" s="397"/>
      <c r="AY376" s="397"/>
      <c r="AZ376" s="397"/>
      <c r="BA376" s="553"/>
      <c r="BB376" s="397"/>
      <c r="BC376" s="397"/>
      <c r="BD376" s="397"/>
    </row>
    <row r="377" spans="2:56" x14ac:dyDescent="0.35">
      <c r="B377" s="80"/>
      <c r="C377" s="119"/>
      <c r="D377" s="119"/>
      <c r="E377" s="202"/>
      <c r="F377" s="119"/>
      <c r="G377" s="120"/>
      <c r="H377" s="41"/>
      <c r="I377" s="41"/>
      <c r="J377" s="329">
        <v>0</v>
      </c>
      <c r="K377" s="329">
        <v>0</v>
      </c>
      <c r="L377" s="332"/>
      <c r="M377" s="150"/>
      <c r="N377" s="397"/>
      <c r="O377" s="555"/>
      <c r="P377" s="575">
        <f t="shared" si="21"/>
        <v>0</v>
      </c>
      <c r="Q377" s="575">
        <f t="shared" si="22"/>
        <v>0</v>
      </c>
      <c r="R377" s="575">
        <f t="shared" si="23"/>
        <v>0</v>
      </c>
      <c r="S377" s="575">
        <f t="shared" si="23"/>
        <v>0</v>
      </c>
      <c r="T377" s="553"/>
      <c r="U377" s="553"/>
      <c r="V377" s="553"/>
      <c r="W377" s="553"/>
      <c r="X377" s="397"/>
      <c r="Y377" s="397"/>
      <c r="Z377" s="397"/>
      <c r="AA377" s="397"/>
      <c r="AB377" s="397"/>
      <c r="AC377" s="397"/>
      <c r="AD377" s="397"/>
      <c r="AE377" s="397"/>
      <c r="AF377" s="397"/>
      <c r="AG377" s="397"/>
      <c r="AH377" s="397"/>
      <c r="AI377" s="397"/>
      <c r="AJ377" s="397"/>
      <c r="AK377" s="397"/>
      <c r="AL377" s="397"/>
      <c r="AM377" s="397"/>
      <c r="AN377" s="397"/>
      <c r="AO377" s="397"/>
      <c r="AP377" s="397"/>
      <c r="AQ377" s="397"/>
      <c r="AR377" s="397"/>
      <c r="AS377" s="397"/>
      <c r="AT377" s="397"/>
      <c r="AU377" s="397"/>
      <c r="AV377" s="397"/>
      <c r="AW377" s="397"/>
      <c r="AX377" s="397"/>
      <c r="AY377" s="397"/>
      <c r="AZ377" s="397"/>
      <c r="BA377" s="553"/>
      <c r="BB377" s="397"/>
      <c r="BC377" s="397"/>
      <c r="BD377" s="397"/>
    </row>
    <row r="378" spans="2:56" x14ac:dyDescent="0.35">
      <c r="B378" s="80"/>
      <c r="C378" s="119"/>
      <c r="D378" s="119"/>
      <c r="E378" s="202"/>
      <c r="F378" s="119"/>
      <c r="G378" s="120"/>
      <c r="H378" s="41"/>
      <c r="I378" s="41"/>
      <c r="J378" s="329">
        <v>0</v>
      </c>
      <c r="K378" s="329">
        <v>0</v>
      </c>
      <c r="L378" s="332"/>
      <c r="M378" s="150"/>
      <c r="N378" s="397"/>
      <c r="O378" s="555"/>
      <c r="P378" s="575">
        <f t="shared" si="21"/>
        <v>0</v>
      </c>
      <c r="Q378" s="575">
        <f t="shared" si="22"/>
        <v>0</v>
      </c>
      <c r="R378" s="575">
        <f t="shared" si="23"/>
        <v>0</v>
      </c>
      <c r="S378" s="575">
        <f t="shared" si="23"/>
        <v>0</v>
      </c>
      <c r="T378" s="553"/>
      <c r="U378" s="553"/>
      <c r="V378" s="553"/>
      <c r="W378" s="553"/>
      <c r="X378" s="397"/>
      <c r="Y378" s="397"/>
      <c r="Z378" s="397"/>
      <c r="AA378" s="397"/>
      <c r="AB378" s="397"/>
      <c r="AC378" s="397"/>
      <c r="AD378" s="397"/>
      <c r="AE378" s="397"/>
      <c r="AF378" s="397"/>
      <c r="AG378" s="397"/>
      <c r="AH378" s="397"/>
      <c r="AI378" s="397"/>
      <c r="AJ378" s="397"/>
      <c r="AK378" s="397"/>
      <c r="AL378" s="397"/>
      <c r="AM378" s="397"/>
      <c r="AN378" s="397"/>
      <c r="AO378" s="397"/>
      <c r="AP378" s="397"/>
      <c r="AQ378" s="397"/>
      <c r="AR378" s="397"/>
      <c r="AS378" s="397"/>
      <c r="AT378" s="397"/>
      <c r="AU378" s="397"/>
      <c r="AV378" s="397"/>
      <c r="AW378" s="397"/>
      <c r="AX378" s="397"/>
      <c r="AY378" s="397"/>
      <c r="AZ378" s="397"/>
      <c r="BA378" s="553"/>
      <c r="BB378" s="397"/>
      <c r="BC378" s="397"/>
      <c r="BD378" s="397"/>
    </row>
    <row r="379" spans="2:56" x14ac:dyDescent="0.35">
      <c r="B379" s="80"/>
      <c r="C379" s="119"/>
      <c r="D379" s="119"/>
      <c r="E379" s="202"/>
      <c r="F379" s="119"/>
      <c r="G379" s="120"/>
      <c r="H379" s="41"/>
      <c r="I379" s="41"/>
      <c r="J379" s="329">
        <v>0</v>
      </c>
      <c r="K379" s="329">
        <v>0</v>
      </c>
      <c r="L379" s="332"/>
      <c r="M379" s="150"/>
      <c r="N379" s="397"/>
      <c r="O379" s="555"/>
      <c r="P379" s="575">
        <f t="shared" si="21"/>
        <v>0</v>
      </c>
      <c r="Q379" s="575">
        <f t="shared" si="22"/>
        <v>0</v>
      </c>
      <c r="R379" s="575">
        <f t="shared" si="23"/>
        <v>0</v>
      </c>
      <c r="S379" s="575">
        <f t="shared" si="23"/>
        <v>0</v>
      </c>
      <c r="T379" s="553"/>
      <c r="U379" s="553"/>
      <c r="V379" s="553"/>
      <c r="W379" s="553"/>
      <c r="X379" s="397"/>
      <c r="Y379" s="397"/>
      <c r="Z379" s="397"/>
      <c r="AA379" s="397"/>
      <c r="AB379" s="397"/>
      <c r="AC379" s="397"/>
      <c r="AD379" s="397"/>
      <c r="AE379" s="397"/>
      <c r="AF379" s="397"/>
      <c r="AG379" s="397"/>
      <c r="AH379" s="397"/>
      <c r="AI379" s="397"/>
      <c r="AJ379" s="397"/>
      <c r="AK379" s="397"/>
      <c r="AL379" s="397"/>
      <c r="AM379" s="397"/>
      <c r="AN379" s="397"/>
      <c r="AO379" s="397"/>
      <c r="AP379" s="397"/>
      <c r="AQ379" s="397"/>
      <c r="AR379" s="397"/>
      <c r="AS379" s="397"/>
      <c r="AT379" s="397"/>
      <c r="AU379" s="397"/>
      <c r="AV379" s="397"/>
      <c r="AW379" s="397"/>
      <c r="AX379" s="397"/>
      <c r="AY379" s="397"/>
      <c r="AZ379" s="397"/>
      <c r="BA379" s="553"/>
      <c r="BB379" s="397"/>
      <c r="BC379" s="397"/>
      <c r="BD379" s="397"/>
    </row>
    <row r="380" spans="2:56" x14ac:dyDescent="0.35">
      <c r="B380" s="80"/>
      <c r="C380" s="119"/>
      <c r="D380" s="119"/>
      <c r="E380" s="202"/>
      <c r="F380" s="119"/>
      <c r="G380" s="120"/>
      <c r="H380" s="41"/>
      <c r="I380" s="41"/>
      <c r="J380" s="329">
        <v>0</v>
      </c>
      <c r="K380" s="329">
        <v>0</v>
      </c>
      <c r="L380" s="332"/>
      <c r="M380" s="150"/>
      <c r="N380" s="397"/>
      <c r="O380" s="555"/>
      <c r="P380" s="575">
        <f t="shared" si="21"/>
        <v>0</v>
      </c>
      <c r="Q380" s="575">
        <f t="shared" si="22"/>
        <v>0</v>
      </c>
      <c r="R380" s="575">
        <f t="shared" si="23"/>
        <v>0</v>
      </c>
      <c r="S380" s="575">
        <f t="shared" si="23"/>
        <v>0</v>
      </c>
      <c r="T380" s="553"/>
      <c r="U380" s="553"/>
      <c r="V380" s="553"/>
      <c r="W380" s="553"/>
      <c r="X380" s="397"/>
      <c r="Y380" s="397"/>
      <c r="Z380" s="397"/>
      <c r="AA380" s="397"/>
      <c r="AB380" s="397"/>
      <c r="AC380" s="397"/>
      <c r="AD380" s="397"/>
      <c r="AE380" s="397"/>
      <c r="AF380" s="397"/>
      <c r="AG380" s="397"/>
      <c r="AH380" s="397"/>
      <c r="AI380" s="397"/>
      <c r="AJ380" s="397"/>
      <c r="AK380" s="397"/>
      <c r="AL380" s="397"/>
      <c r="AM380" s="397"/>
      <c r="AN380" s="397"/>
      <c r="AO380" s="397"/>
      <c r="AP380" s="397"/>
      <c r="AQ380" s="397"/>
      <c r="AR380" s="397"/>
      <c r="AS380" s="397"/>
      <c r="AT380" s="397"/>
      <c r="AU380" s="397"/>
      <c r="AV380" s="397"/>
      <c r="AW380" s="397"/>
      <c r="AX380" s="397"/>
      <c r="AY380" s="397"/>
      <c r="AZ380" s="397"/>
      <c r="BA380" s="553"/>
      <c r="BB380" s="397"/>
      <c r="BC380" s="397"/>
      <c r="BD380" s="397"/>
    </row>
    <row r="381" spans="2:56" x14ac:dyDescent="0.35">
      <c r="B381" s="80"/>
      <c r="C381" s="119"/>
      <c r="D381" s="119"/>
      <c r="E381" s="202"/>
      <c r="F381" s="119"/>
      <c r="G381" s="120"/>
      <c r="H381" s="41"/>
      <c r="I381" s="41"/>
      <c r="J381" s="329">
        <v>0</v>
      </c>
      <c r="K381" s="329">
        <v>0</v>
      </c>
      <c r="L381" s="332"/>
      <c r="M381" s="150"/>
      <c r="N381" s="397"/>
      <c r="O381" s="555"/>
      <c r="P381" s="575">
        <f t="shared" si="21"/>
        <v>0</v>
      </c>
      <c r="Q381" s="575">
        <f t="shared" si="22"/>
        <v>0</v>
      </c>
      <c r="R381" s="575">
        <f t="shared" si="23"/>
        <v>0</v>
      </c>
      <c r="S381" s="575">
        <f t="shared" si="23"/>
        <v>0</v>
      </c>
      <c r="T381" s="553"/>
      <c r="U381" s="553"/>
      <c r="V381" s="553"/>
      <c r="W381" s="553"/>
      <c r="X381" s="397"/>
      <c r="Y381" s="397"/>
      <c r="Z381" s="397"/>
      <c r="AA381" s="397"/>
      <c r="AB381" s="397"/>
      <c r="AC381" s="397"/>
      <c r="AD381" s="397"/>
      <c r="AE381" s="397"/>
      <c r="AF381" s="397"/>
      <c r="AG381" s="397"/>
      <c r="AH381" s="397"/>
      <c r="AI381" s="397"/>
      <c r="AJ381" s="397"/>
      <c r="AK381" s="397"/>
      <c r="AL381" s="397"/>
      <c r="AM381" s="397"/>
      <c r="AN381" s="397"/>
      <c r="AO381" s="397"/>
      <c r="AP381" s="397"/>
      <c r="AQ381" s="397"/>
      <c r="AR381" s="397"/>
      <c r="AS381" s="397"/>
      <c r="AT381" s="397"/>
      <c r="AU381" s="397"/>
      <c r="AV381" s="397"/>
      <c r="AW381" s="397"/>
      <c r="AX381" s="397"/>
      <c r="AY381" s="397"/>
      <c r="AZ381" s="397"/>
      <c r="BA381" s="553"/>
      <c r="BB381" s="397"/>
      <c r="BC381" s="397"/>
      <c r="BD381" s="397"/>
    </row>
    <row r="382" spans="2:56" x14ac:dyDescent="0.35">
      <c r="B382" s="80"/>
      <c r="C382" s="119"/>
      <c r="D382" s="119"/>
      <c r="E382" s="202"/>
      <c r="F382" s="119"/>
      <c r="G382" s="120"/>
      <c r="H382" s="41"/>
      <c r="I382" s="41"/>
      <c r="J382" s="329">
        <v>0</v>
      </c>
      <c r="K382" s="329">
        <v>0</v>
      </c>
      <c r="L382" s="332"/>
      <c r="M382" s="150"/>
      <c r="N382" s="397"/>
      <c r="O382" s="555"/>
      <c r="P382" s="575">
        <f t="shared" si="21"/>
        <v>0</v>
      </c>
      <c r="Q382" s="575">
        <f t="shared" si="22"/>
        <v>0</v>
      </c>
      <c r="R382" s="575">
        <f t="shared" si="23"/>
        <v>0</v>
      </c>
      <c r="S382" s="575">
        <f t="shared" si="23"/>
        <v>0</v>
      </c>
      <c r="T382" s="553"/>
      <c r="U382" s="553"/>
      <c r="V382" s="553"/>
      <c r="W382" s="553"/>
      <c r="X382" s="397"/>
      <c r="Y382" s="397"/>
      <c r="Z382" s="397"/>
      <c r="AA382" s="397"/>
      <c r="AB382" s="397"/>
      <c r="AC382" s="397"/>
      <c r="AD382" s="397"/>
      <c r="AE382" s="397"/>
      <c r="AF382" s="397"/>
      <c r="AG382" s="397"/>
      <c r="AH382" s="397"/>
      <c r="AI382" s="397"/>
      <c r="AJ382" s="397"/>
      <c r="AK382" s="397"/>
      <c r="AL382" s="397"/>
      <c r="AM382" s="397"/>
      <c r="AN382" s="397"/>
      <c r="AO382" s="397"/>
      <c r="AP382" s="397"/>
      <c r="AQ382" s="397"/>
      <c r="AR382" s="397"/>
      <c r="AS382" s="397"/>
      <c r="AT382" s="397"/>
      <c r="AU382" s="397"/>
      <c r="AV382" s="397"/>
      <c r="AW382" s="397"/>
      <c r="AX382" s="397"/>
      <c r="AY382" s="397"/>
      <c r="AZ382" s="397"/>
      <c r="BA382" s="553"/>
      <c r="BB382" s="397"/>
      <c r="BC382" s="397"/>
      <c r="BD382" s="397"/>
    </row>
    <row r="383" spans="2:56" x14ac:dyDescent="0.35">
      <c r="B383" s="80"/>
      <c r="C383" s="119"/>
      <c r="D383" s="119"/>
      <c r="E383" s="202"/>
      <c r="F383" s="119"/>
      <c r="G383" s="120"/>
      <c r="H383" s="41"/>
      <c r="I383" s="41"/>
      <c r="J383" s="329">
        <v>0</v>
      </c>
      <c r="K383" s="329">
        <v>0</v>
      </c>
      <c r="L383" s="332"/>
      <c r="M383" s="150"/>
      <c r="N383" s="397"/>
      <c r="O383" s="555"/>
      <c r="P383" s="575">
        <f t="shared" si="21"/>
        <v>0</v>
      </c>
      <c r="Q383" s="575">
        <f t="shared" si="22"/>
        <v>0</v>
      </c>
      <c r="R383" s="575">
        <f t="shared" si="23"/>
        <v>0</v>
      </c>
      <c r="S383" s="575">
        <f t="shared" si="23"/>
        <v>0</v>
      </c>
      <c r="T383" s="553"/>
      <c r="U383" s="553"/>
      <c r="V383" s="553"/>
      <c r="W383" s="553"/>
      <c r="X383" s="397"/>
      <c r="Y383" s="397"/>
      <c r="Z383" s="397"/>
      <c r="AA383" s="397"/>
      <c r="AB383" s="397"/>
      <c r="AC383" s="397"/>
      <c r="AD383" s="397"/>
      <c r="AE383" s="397"/>
      <c r="AF383" s="397"/>
      <c r="AG383" s="397"/>
      <c r="AH383" s="397"/>
      <c r="AI383" s="397"/>
      <c r="AJ383" s="397"/>
      <c r="AK383" s="397"/>
      <c r="AL383" s="397"/>
      <c r="AM383" s="397"/>
      <c r="AN383" s="397"/>
      <c r="AO383" s="397"/>
      <c r="AP383" s="397"/>
      <c r="AQ383" s="397"/>
      <c r="AR383" s="397"/>
      <c r="AS383" s="397"/>
      <c r="AT383" s="397"/>
      <c r="AU383" s="397"/>
      <c r="AV383" s="397"/>
      <c r="AW383" s="397"/>
      <c r="AX383" s="397"/>
      <c r="AY383" s="397"/>
      <c r="AZ383" s="397"/>
      <c r="BA383" s="553"/>
      <c r="BB383" s="397"/>
      <c r="BC383" s="397"/>
      <c r="BD383" s="397"/>
    </row>
    <row r="384" spans="2:56" x14ac:dyDescent="0.35">
      <c r="B384" s="80"/>
      <c r="C384" s="119"/>
      <c r="D384" s="119"/>
      <c r="E384" s="202"/>
      <c r="F384" s="119"/>
      <c r="G384" s="120"/>
      <c r="H384" s="41"/>
      <c r="I384" s="41"/>
      <c r="J384" s="329">
        <v>0</v>
      </c>
      <c r="K384" s="329">
        <v>0</v>
      </c>
      <c r="L384" s="332"/>
      <c r="M384" s="150"/>
      <c r="N384" s="397"/>
      <c r="O384" s="555"/>
      <c r="P384" s="575">
        <f t="shared" si="21"/>
        <v>0</v>
      </c>
      <c r="Q384" s="575">
        <f t="shared" si="22"/>
        <v>0</v>
      </c>
      <c r="R384" s="575">
        <f t="shared" si="23"/>
        <v>0</v>
      </c>
      <c r="S384" s="575">
        <f t="shared" si="23"/>
        <v>0</v>
      </c>
      <c r="T384" s="553"/>
      <c r="U384" s="553"/>
      <c r="V384" s="553"/>
      <c r="W384" s="553"/>
      <c r="X384" s="397"/>
      <c r="Y384" s="397"/>
      <c r="Z384" s="397"/>
      <c r="AA384" s="397"/>
      <c r="AB384" s="397"/>
      <c r="AC384" s="397"/>
      <c r="AD384" s="397"/>
      <c r="AE384" s="397"/>
      <c r="AF384" s="397"/>
      <c r="AG384" s="397"/>
      <c r="AH384" s="397"/>
      <c r="AI384" s="397"/>
      <c r="AJ384" s="397"/>
      <c r="AK384" s="397"/>
      <c r="AL384" s="397"/>
      <c r="AM384" s="397"/>
      <c r="AN384" s="397"/>
      <c r="AO384" s="397"/>
      <c r="AP384" s="397"/>
      <c r="AQ384" s="397"/>
      <c r="AR384" s="397"/>
      <c r="AS384" s="397"/>
      <c r="AT384" s="397"/>
      <c r="AU384" s="397"/>
      <c r="AV384" s="397"/>
      <c r="AW384" s="397"/>
      <c r="AX384" s="397"/>
      <c r="AY384" s="397"/>
      <c r="AZ384" s="397"/>
      <c r="BA384" s="553"/>
      <c r="BB384" s="397"/>
      <c r="BC384" s="397"/>
      <c r="BD384" s="397"/>
    </row>
    <row r="385" spans="2:56" x14ac:dyDescent="0.35">
      <c r="B385" s="80"/>
      <c r="C385" s="119"/>
      <c r="D385" s="119"/>
      <c r="E385" s="202"/>
      <c r="F385" s="119"/>
      <c r="G385" s="120"/>
      <c r="H385" s="41"/>
      <c r="I385" s="41"/>
      <c r="J385" s="329">
        <v>0</v>
      </c>
      <c r="K385" s="329">
        <v>0</v>
      </c>
      <c r="L385" s="332"/>
      <c r="M385" s="150"/>
      <c r="N385" s="397"/>
      <c r="O385" s="555"/>
      <c r="P385" s="575">
        <f t="shared" si="21"/>
        <v>0</v>
      </c>
      <c r="Q385" s="575">
        <f t="shared" si="22"/>
        <v>0</v>
      </c>
      <c r="R385" s="575">
        <f t="shared" si="23"/>
        <v>0</v>
      </c>
      <c r="S385" s="575">
        <f t="shared" si="23"/>
        <v>0</v>
      </c>
      <c r="T385" s="553"/>
      <c r="U385" s="553"/>
      <c r="V385" s="553"/>
      <c r="W385" s="553"/>
      <c r="X385" s="397"/>
      <c r="Y385" s="397"/>
      <c r="Z385" s="397"/>
      <c r="AA385" s="397"/>
      <c r="AB385" s="397"/>
      <c r="AC385" s="397"/>
      <c r="AD385" s="397"/>
      <c r="AE385" s="397"/>
      <c r="AF385" s="397"/>
      <c r="AG385" s="397"/>
      <c r="AH385" s="397"/>
      <c r="AI385" s="397"/>
      <c r="AJ385" s="397"/>
      <c r="AK385" s="397"/>
      <c r="AL385" s="397"/>
      <c r="AM385" s="397"/>
      <c r="AN385" s="397"/>
      <c r="AO385" s="397"/>
      <c r="AP385" s="397"/>
      <c r="AQ385" s="397"/>
      <c r="AR385" s="397"/>
      <c r="AS385" s="397"/>
      <c r="AT385" s="397"/>
      <c r="AU385" s="397"/>
      <c r="AV385" s="397"/>
      <c r="AW385" s="397"/>
      <c r="AX385" s="397"/>
      <c r="AY385" s="397"/>
      <c r="AZ385" s="397"/>
      <c r="BA385" s="553"/>
      <c r="BB385" s="397"/>
      <c r="BC385" s="397"/>
      <c r="BD385" s="397"/>
    </row>
    <row r="386" spans="2:56" x14ac:dyDescent="0.35">
      <c r="B386" s="80"/>
      <c r="C386" s="119"/>
      <c r="D386" s="119"/>
      <c r="E386" s="202"/>
      <c r="F386" s="119"/>
      <c r="G386" s="120"/>
      <c r="H386" s="41"/>
      <c r="I386" s="41"/>
      <c r="J386" s="329">
        <v>0</v>
      </c>
      <c r="K386" s="329">
        <v>0</v>
      </c>
      <c r="L386" s="332"/>
      <c r="M386" s="150"/>
      <c r="N386" s="397"/>
      <c r="O386" s="555"/>
      <c r="P386" s="575">
        <f t="shared" si="21"/>
        <v>0</v>
      </c>
      <c r="Q386" s="575">
        <f t="shared" si="22"/>
        <v>0</v>
      </c>
      <c r="R386" s="575">
        <f t="shared" si="23"/>
        <v>0</v>
      </c>
      <c r="S386" s="575">
        <f t="shared" si="23"/>
        <v>0</v>
      </c>
      <c r="T386" s="553"/>
      <c r="U386" s="553"/>
      <c r="V386" s="553"/>
      <c r="W386" s="553"/>
      <c r="X386" s="397"/>
      <c r="Y386" s="397"/>
      <c r="Z386" s="397"/>
      <c r="AA386" s="397"/>
      <c r="AB386" s="397"/>
      <c r="AC386" s="397"/>
      <c r="AD386" s="397"/>
      <c r="AE386" s="397"/>
      <c r="AF386" s="397"/>
      <c r="AG386" s="397"/>
      <c r="AH386" s="397"/>
      <c r="AI386" s="397"/>
      <c r="AJ386" s="397"/>
      <c r="AK386" s="397"/>
      <c r="AL386" s="397"/>
      <c r="AM386" s="397"/>
      <c r="AN386" s="397"/>
      <c r="AO386" s="397"/>
      <c r="AP386" s="397"/>
      <c r="AQ386" s="397"/>
      <c r="AR386" s="397"/>
      <c r="AS386" s="397"/>
      <c r="AT386" s="397"/>
      <c r="AU386" s="397"/>
      <c r="AV386" s="397"/>
      <c r="AW386" s="397"/>
      <c r="AX386" s="397"/>
      <c r="AY386" s="397"/>
      <c r="AZ386" s="397"/>
      <c r="BA386" s="553"/>
      <c r="BB386" s="397"/>
      <c r="BC386" s="397"/>
      <c r="BD386" s="397"/>
    </row>
    <row r="387" spans="2:56" x14ac:dyDescent="0.35">
      <c r="B387" s="80"/>
      <c r="C387" s="119"/>
      <c r="D387" s="119"/>
      <c r="E387" s="202"/>
      <c r="F387" s="119"/>
      <c r="G387" s="120"/>
      <c r="H387" s="41"/>
      <c r="I387" s="41"/>
      <c r="J387" s="329">
        <v>0</v>
      </c>
      <c r="K387" s="329">
        <v>0</v>
      </c>
      <c r="L387" s="332"/>
      <c r="M387" s="150"/>
      <c r="N387" s="397"/>
      <c r="O387" s="555"/>
      <c r="P387" s="575">
        <f t="shared" si="21"/>
        <v>0</v>
      </c>
      <c r="Q387" s="575">
        <f t="shared" si="22"/>
        <v>0</v>
      </c>
      <c r="R387" s="575">
        <f t="shared" si="23"/>
        <v>0</v>
      </c>
      <c r="S387" s="575">
        <f t="shared" si="23"/>
        <v>0</v>
      </c>
      <c r="T387" s="553"/>
      <c r="U387" s="553"/>
      <c r="V387" s="553"/>
      <c r="W387" s="553"/>
      <c r="X387" s="397"/>
      <c r="Y387" s="397"/>
      <c r="Z387" s="397"/>
      <c r="AA387" s="397"/>
      <c r="AB387" s="397"/>
      <c r="AC387" s="397"/>
      <c r="AD387" s="397"/>
      <c r="AE387" s="397"/>
      <c r="AF387" s="397"/>
      <c r="AG387" s="397"/>
      <c r="AH387" s="397"/>
      <c r="AI387" s="397"/>
      <c r="AJ387" s="397"/>
      <c r="AK387" s="397"/>
      <c r="AL387" s="397"/>
      <c r="AM387" s="397"/>
      <c r="AN387" s="397"/>
      <c r="AO387" s="397"/>
      <c r="AP387" s="397"/>
      <c r="AQ387" s="397"/>
      <c r="AR387" s="397"/>
      <c r="AS387" s="397"/>
      <c r="AT387" s="397"/>
      <c r="AU387" s="397"/>
      <c r="AV387" s="397"/>
      <c r="AW387" s="397"/>
      <c r="AX387" s="397"/>
      <c r="AY387" s="397"/>
      <c r="AZ387" s="397"/>
      <c r="BA387" s="553"/>
      <c r="BB387" s="397"/>
      <c r="BC387" s="397"/>
      <c r="BD387" s="397"/>
    </row>
    <row r="388" spans="2:56" x14ac:dyDescent="0.35">
      <c r="B388" s="80"/>
      <c r="C388" s="119"/>
      <c r="D388" s="119"/>
      <c r="E388" s="202"/>
      <c r="F388" s="119"/>
      <c r="G388" s="120"/>
      <c r="H388" s="41"/>
      <c r="I388" s="41"/>
      <c r="J388" s="329">
        <v>0</v>
      </c>
      <c r="K388" s="329">
        <v>0</v>
      </c>
      <c r="L388" s="332"/>
      <c r="M388" s="150"/>
      <c r="N388" s="397"/>
      <c r="O388" s="555"/>
      <c r="P388" s="575">
        <f t="shared" si="21"/>
        <v>0</v>
      </c>
      <c r="Q388" s="575">
        <f t="shared" si="22"/>
        <v>0</v>
      </c>
      <c r="R388" s="575">
        <f t="shared" si="23"/>
        <v>0</v>
      </c>
      <c r="S388" s="575">
        <f t="shared" si="23"/>
        <v>0</v>
      </c>
      <c r="T388" s="553"/>
      <c r="U388" s="553"/>
      <c r="V388" s="553"/>
      <c r="W388" s="553"/>
      <c r="X388" s="397"/>
      <c r="Y388" s="397"/>
      <c r="Z388" s="397"/>
      <c r="AA388" s="397"/>
      <c r="AB388" s="397"/>
      <c r="AC388" s="397"/>
      <c r="AD388" s="397"/>
      <c r="AE388" s="397"/>
      <c r="AF388" s="397"/>
      <c r="AG388" s="397"/>
      <c r="AH388" s="397"/>
      <c r="AI388" s="397"/>
      <c r="AJ388" s="397"/>
      <c r="AK388" s="397"/>
      <c r="AL388" s="397"/>
      <c r="AM388" s="397"/>
      <c r="AN388" s="397"/>
      <c r="AO388" s="397"/>
      <c r="AP388" s="397"/>
      <c r="AQ388" s="397"/>
      <c r="AR388" s="397"/>
      <c r="AS388" s="397"/>
      <c r="AT388" s="397"/>
      <c r="AU388" s="397"/>
      <c r="AV388" s="397"/>
      <c r="AW388" s="397"/>
      <c r="AX388" s="397"/>
      <c r="AY388" s="397"/>
      <c r="AZ388" s="397"/>
      <c r="BA388" s="553"/>
      <c r="BB388" s="397"/>
      <c r="BC388" s="397"/>
      <c r="BD388" s="397"/>
    </row>
    <row r="389" spans="2:56" x14ac:dyDescent="0.35">
      <c r="B389" s="80"/>
      <c r="C389" s="119"/>
      <c r="D389" s="119"/>
      <c r="E389" s="202"/>
      <c r="F389" s="119"/>
      <c r="G389" s="120"/>
      <c r="H389" s="41"/>
      <c r="I389" s="41"/>
      <c r="J389" s="329">
        <v>0</v>
      </c>
      <c r="K389" s="329">
        <v>0</v>
      </c>
      <c r="L389" s="332"/>
      <c r="M389" s="150"/>
      <c r="N389" s="397"/>
      <c r="O389" s="555"/>
      <c r="P389" s="575">
        <f t="shared" si="21"/>
        <v>0</v>
      </c>
      <c r="Q389" s="575">
        <f t="shared" si="22"/>
        <v>0</v>
      </c>
      <c r="R389" s="575">
        <f t="shared" si="23"/>
        <v>0</v>
      </c>
      <c r="S389" s="575">
        <f t="shared" si="23"/>
        <v>0</v>
      </c>
      <c r="T389" s="553"/>
      <c r="U389" s="553"/>
      <c r="V389" s="553"/>
      <c r="W389" s="553"/>
      <c r="X389" s="397"/>
      <c r="Y389" s="397"/>
      <c r="Z389" s="397"/>
      <c r="AA389" s="397"/>
      <c r="AB389" s="397"/>
      <c r="AC389" s="397"/>
      <c r="AD389" s="397"/>
      <c r="AE389" s="397"/>
      <c r="AF389" s="397"/>
      <c r="AG389" s="397"/>
      <c r="AH389" s="397"/>
      <c r="AI389" s="397"/>
      <c r="AJ389" s="397"/>
      <c r="AK389" s="397"/>
      <c r="AL389" s="397"/>
      <c r="AM389" s="397"/>
      <c r="AN389" s="397"/>
      <c r="AO389" s="397"/>
      <c r="AP389" s="397"/>
      <c r="AQ389" s="397"/>
      <c r="AR389" s="397"/>
      <c r="AS389" s="397"/>
      <c r="AT389" s="397"/>
      <c r="AU389" s="397"/>
      <c r="AV389" s="397"/>
      <c r="AW389" s="397"/>
      <c r="AX389" s="397"/>
      <c r="AY389" s="397"/>
      <c r="AZ389" s="397"/>
      <c r="BA389" s="553"/>
      <c r="BB389" s="397"/>
      <c r="BC389" s="397"/>
      <c r="BD389" s="397"/>
    </row>
    <row r="390" spans="2:56" x14ac:dyDescent="0.35">
      <c r="B390" s="80"/>
      <c r="C390" s="119"/>
      <c r="D390" s="119"/>
      <c r="E390" s="202"/>
      <c r="F390" s="119"/>
      <c r="G390" s="120"/>
      <c r="H390" s="41"/>
      <c r="I390" s="41"/>
      <c r="J390" s="329">
        <v>0</v>
      </c>
      <c r="K390" s="329">
        <v>0</v>
      </c>
      <c r="L390" s="332"/>
      <c r="M390" s="150"/>
      <c r="N390" s="397"/>
      <c r="O390" s="555"/>
      <c r="P390" s="575">
        <f t="shared" si="21"/>
        <v>0</v>
      </c>
      <c r="Q390" s="575">
        <f t="shared" si="22"/>
        <v>0</v>
      </c>
      <c r="R390" s="575">
        <f t="shared" si="23"/>
        <v>0</v>
      </c>
      <c r="S390" s="575">
        <f t="shared" si="23"/>
        <v>0</v>
      </c>
      <c r="T390" s="553"/>
      <c r="U390" s="553"/>
      <c r="V390" s="553"/>
      <c r="W390" s="553"/>
      <c r="X390" s="397"/>
      <c r="Y390" s="397"/>
      <c r="Z390" s="397"/>
      <c r="AA390" s="397"/>
      <c r="AB390" s="397"/>
      <c r="AC390" s="397"/>
      <c r="AD390" s="397"/>
      <c r="AE390" s="397"/>
      <c r="AF390" s="397"/>
      <c r="AG390" s="397"/>
      <c r="AH390" s="397"/>
      <c r="AI390" s="397"/>
      <c r="AJ390" s="397"/>
      <c r="AK390" s="397"/>
      <c r="AL390" s="397"/>
      <c r="AM390" s="397"/>
      <c r="AN390" s="397"/>
      <c r="AO390" s="397"/>
      <c r="AP390" s="397"/>
      <c r="AQ390" s="397"/>
      <c r="AR390" s="397"/>
      <c r="AS390" s="397"/>
      <c r="AT390" s="397"/>
      <c r="AU390" s="397"/>
      <c r="AV390" s="397"/>
      <c r="AW390" s="397"/>
      <c r="AX390" s="397"/>
      <c r="AY390" s="397"/>
      <c r="AZ390" s="397"/>
      <c r="BA390" s="553"/>
      <c r="BB390" s="397"/>
      <c r="BC390" s="397"/>
      <c r="BD390" s="397"/>
    </row>
    <row r="391" spans="2:56" x14ac:dyDescent="0.35">
      <c r="B391" s="80"/>
      <c r="C391" s="119"/>
      <c r="D391" s="119"/>
      <c r="E391" s="202"/>
      <c r="F391" s="119"/>
      <c r="G391" s="120"/>
      <c r="H391" s="41"/>
      <c r="I391" s="41"/>
      <c r="J391" s="329">
        <v>0</v>
      </c>
      <c r="K391" s="329">
        <v>0</v>
      </c>
      <c r="L391" s="332"/>
      <c r="M391" s="150"/>
      <c r="N391" s="397"/>
      <c r="O391" s="555"/>
      <c r="P391" s="575">
        <f t="shared" si="21"/>
        <v>0</v>
      </c>
      <c r="Q391" s="575">
        <f t="shared" si="22"/>
        <v>0</v>
      </c>
      <c r="R391" s="575">
        <f t="shared" si="23"/>
        <v>0</v>
      </c>
      <c r="S391" s="575">
        <f t="shared" si="23"/>
        <v>0</v>
      </c>
      <c r="T391" s="553"/>
      <c r="U391" s="553"/>
      <c r="V391" s="553"/>
      <c r="W391" s="553"/>
      <c r="X391" s="397"/>
      <c r="Y391" s="397"/>
      <c r="Z391" s="397"/>
      <c r="AA391" s="397"/>
      <c r="AB391" s="397"/>
      <c r="AC391" s="397"/>
      <c r="AD391" s="397"/>
      <c r="AE391" s="397"/>
      <c r="AF391" s="397"/>
      <c r="AG391" s="397"/>
      <c r="AH391" s="397"/>
      <c r="AI391" s="397"/>
      <c r="AJ391" s="397"/>
      <c r="AK391" s="397"/>
      <c r="AL391" s="397"/>
      <c r="AM391" s="397"/>
      <c r="AN391" s="397"/>
      <c r="AO391" s="397"/>
      <c r="AP391" s="397"/>
      <c r="AQ391" s="397"/>
      <c r="AR391" s="397"/>
      <c r="AS391" s="397"/>
      <c r="AT391" s="397"/>
      <c r="AU391" s="397"/>
      <c r="AV391" s="397"/>
      <c r="AW391" s="397"/>
      <c r="AX391" s="397"/>
      <c r="AY391" s="397"/>
      <c r="AZ391" s="397"/>
      <c r="BA391" s="553"/>
      <c r="BB391" s="397"/>
      <c r="BC391" s="397"/>
      <c r="BD391" s="397"/>
    </row>
    <row r="392" spans="2:56" x14ac:dyDescent="0.35">
      <c r="B392" s="80"/>
      <c r="C392" s="119"/>
      <c r="D392" s="119"/>
      <c r="E392" s="202"/>
      <c r="F392" s="119"/>
      <c r="G392" s="120"/>
      <c r="H392" s="41"/>
      <c r="I392" s="41"/>
      <c r="J392" s="329">
        <v>0</v>
      </c>
      <c r="K392" s="329">
        <v>0</v>
      </c>
      <c r="L392" s="332"/>
      <c r="M392" s="150"/>
      <c r="N392" s="397"/>
      <c r="O392" s="555"/>
      <c r="P392" s="575">
        <f t="shared" si="21"/>
        <v>0</v>
      </c>
      <c r="Q392" s="575">
        <f t="shared" si="22"/>
        <v>0</v>
      </c>
      <c r="R392" s="575">
        <f t="shared" si="23"/>
        <v>0</v>
      </c>
      <c r="S392" s="575">
        <f t="shared" si="23"/>
        <v>0</v>
      </c>
      <c r="T392" s="553"/>
      <c r="U392" s="553"/>
      <c r="V392" s="553"/>
      <c r="W392" s="553"/>
      <c r="X392" s="397"/>
      <c r="Y392" s="397"/>
      <c r="Z392" s="397"/>
      <c r="AA392" s="397"/>
      <c r="AB392" s="397"/>
      <c r="AC392" s="397"/>
      <c r="AD392" s="397"/>
      <c r="AE392" s="397"/>
      <c r="AF392" s="397"/>
      <c r="AG392" s="397"/>
      <c r="AH392" s="397"/>
      <c r="AI392" s="397"/>
      <c r="AJ392" s="397"/>
      <c r="AK392" s="397"/>
      <c r="AL392" s="397"/>
      <c r="AM392" s="397"/>
      <c r="AN392" s="397"/>
      <c r="AO392" s="397"/>
      <c r="AP392" s="397"/>
      <c r="AQ392" s="397"/>
      <c r="AR392" s="397"/>
      <c r="AS392" s="397"/>
      <c r="AT392" s="397"/>
      <c r="AU392" s="397"/>
      <c r="AV392" s="397"/>
      <c r="AW392" s="397"/>
      <c r="AX392" s="397"/>
      <c r="AY392" s="397"/>
      <c r="AZ392" s="397"/>
      <c r="BA392" s="553"/>
      <c r="BB392" s="397"/>
      <c r="BC392" s="397"/>
      <c r="BD392" s="397"/>
    </row>
    <row r="393" spans="2:56" x14ac:dyDescent="0.35">
      <c r="B393" s="80"/>
      <c r="C393" s="119"/>
      <c r="D393" s="119"/>
      <c r="E393" s="202"/>
      <c r="F393" s="119"/>
      <c r="G393" s="120"/>
      <c r="H393" s="41"/>
      <c r="I393" s="41"/>
      <c r="J393" s="329">
        <v>0</v>
      </c>
      <c r="K393" s="329">
        <v>0</v>
      </c>
      <c r="L393" s="332"/>
      <c r="M393" s="150"/>
      <c r="N393" s="397"/>
      <c r="O393" s="555"/>
      <c r="P393" s="575">
        <f t="shared" si="21"/>
        <v>0</v>
      </c>
      <c r="Q393" s="575">
        <f t="shared" si="22"/>
        <v>0</v>
      </c>
      <c r="R393" s="575">
        <f t="shared" si="23"/>
        <v>0</v>
      </c>
      <c r="S393" s="575">
        <f t="shared" si="23"/>
        <v>0</v>
      </c>
      <c r="T393" s="553"/>
      <c r="U393" s="553"/>
      <c r="V393" s="553"/>
      <c r="W393" s="553"/>
      <c r="X393" s="397"/>
      <c r="Y393" s="397"/>
      <c r="Z393" s="397"/>
      <c r="AA393" s="397"/>
      <c r="AB393" s="397"/>
      <c r="AC393" s="397"/>
      <c r="AD393" s="397"/>
      <c r="AE393" s="397"/>
      <c r="AF393" s="397"/>
      <c r="AG393" s="397"/>
      <c r="AH393" s="397"/>
      <c r="AI393" s="397"/>
      <c r="AJ393" s="397"/>
      <c r="AK393" s="397"/>
      <c r="AL393" s="397"/>
      <c r="AM393" s="397"/>
      <c r="AN393" s="397"/>
      <c r="AO393" s="397"/>
      <c r="AP393" s="397"/>
      <c r="AQ393" s="397"/>
      <c r="AR393" s="397"/>
      <c r="AS393" s="397"/>
      <c r="AT393" s="397"/>
      <c r="AU393" s="397"/>
      <c r="AV393" s="397"/>
      <c r="AW393" s="397"/>
      <c r="AX393" s="397"/>
      <c r="AY393" s="397"/>
      <c r="AZ393" s="397"/>
      <c r="BA393" s="553"/>
      <c r="BB393" s="397"/>
      <c r="BC393" s="397"/>
      <c r="BD393" s="397"/>
    </row>
    <row r="394" spans="2:56" x14ac:dyDescent="0.35">
      <c r="B394" s="80"/>
      <c r="C394" s="119"/>
      <c r="D394" s="119"/>
      <c r="E394" s="202"/>
      <c r="F394" s="119"/>
      <c r="G394" s="120"/>
      <c r="H394" s="41"/>
      <c r="I394" s="41"/>
      <c r="J394" s="329">
        <v>0</v>
      </c>
      <c r="K394" s="329">
        <v>0</v>
      </c>
      <c r="L394" s="332"/>
      <c r="M394" s="150"/>
      <c r="N394" s="397"/>
      <c r="O394" s="555"/>
      <c r="P394" s="575">
        <f t="shared" si="21"/>
        <v>0</v>
      </c>
      <c r="Q394" s="575">
        <f t="shared" si="22"/>
        <v>0</v>
      </c>
      <c r="R394" s="575">
        <f t="shared" si="23"/>
        <v>0</v>
      </c>
      <c r="S394" s="575">
        <f t="shared" si="23"/>
        <v>0</v>
      </c>
      <c r="T394" s="553"/>
      <c r="U394" s="553"/>
      <c r="V394" s="553"/>
      <c r="W394" s="553"/>
      <c r="X394" s="397"/>
      <c r="Y394" s="397"/>
      <c r="Z394" s="397"/>
      <c r="AA394" s="397"/>
      <c r="AB394" s="397"/>
      <c r="AC394" s="397"/>
      <c r="AD394" s="397"/>
      <c r="AE394" s="397"/>
      <c r="AF394" s="397"/>
      <c r="AG394" s="397"/>
      <c r="AH394" s="397"/>
      <c r="AI394" s="397"/>
      <c r="AJ394" s="397"/>
      <c r="AK394" s="397"/>
      <c r="AL394" s="397"/>
      <c r="AM394" s="397"/>
      <c r="AN394" s="397"/>
      <c r="AO394" s="397"/>
      <c r="AP394" s="397"/>
      <c r="AQ394" s="397"/>
      <c r="AR394" s="397"/>
      <c r="AS394" s="397"/>
      <c r="AT394" s="397"/>
      <c r="AU394" s="397"/>
      <c r="AV394" s="397"/>
      <c r="AW394" s="397"/>
      <c r="AX394" s="397"/>
      <c r="AY394" s="397"/>
      <c r="AZ394" s="397"/>
      <c r="BA394" s="553"/>
      <c r="BB394" s="397"/>
      <c r="BC394" s="397"/>
      <c r="BD394" s="397"/>
    </row>
    <row r="395" spans="2:56" x14ac:dyDescent="0.35">
      <c r="B395" s="80"/>
      <c r="C395" s="119"/>
      <c r="D395" s="119"/>
      <c r="E395" s="202"/>
      <c r="F395" s="119"/>
      <c r="G395" s="120"/>
      <c r="H395" s="41"/>
      <c r="I395" s="41"/>
      <c r="J395" s="329">
        <v>0</v>
      </c>
      <c r="K395" s="329">
        <v>0</v>
      </c>
      <c r="L395" s="332"/>
      <c r="M395" s="150"/>
      <c r="N395" s="397"/>
      <c r="O395" s="555"/>
      <c r="P395" s="575">
        <f t="shared" si="21"/>
        <v>0</v>
      </c>
      <c r="Q395" s="575">
        <f t="shared" si="22"/>
        <v>0</v>
      </c>
      <c r="R395" s="575">
        <f t="shared" si="23"/>
        <v>0</v>
      </c>
      <c r="S395" s="575">
        <f t="shared" si="23"/>
        <v>0</v>
      </c>
      <c r="T395" s="553"/>
      <c r="U395" s="553"/>
      <c r="V395" s="553"/>
      <c r="W395" s="553"/>
      <c r="X395" s="397"/>
      <c r="Y395" s="397"/>
      <c r="Z395" s="397"/>
      <c r="AA395" s="397"/>
      <c r="AB395" s="397"/>
      <c r="AC395" s="397"/>
      <c r="AD395" s="397"/>
      <c r="AE395" s="397"/>
      <c r="AF395" s="397"/>
      <c r="AG395" s="397"/>
      <c r="AH395" s="397"/>
      <c r="AI395" s="397"/>
      <c r="AJ395" s="397"/>
      <c r="AK395" s="397"/>
      <c r="AL395" s="397"/>
      <c r="AM395" s="397"/>
      <c r="AN395" s="397"/>
      <c r="AO395" s="397"/>
      <c r="AP395" s="397"/>
      <c r="AQ395" s="397"/>
      <c r="AR395" s="397"/>
      <c r="AS395" s="397"/>
      <c r="AT395" s="397"/>
      <c r="AU395" s="397"/>
      <c r="AV395" s="397"/>
      <c r="AW395" s="397"/>
      <c r="AX395" s="397"/>
      <c r="AY395" s="397"/>
      <c r="AZ395" s="397"/>
      <c r="BA395" s="553"/>
      <c r="BB395" s="397"/>
      <c r="BC395" s="397"/>
      <c r="BD395" s="397"/>
    </row>
    <row r="396" spans="2:56" x14ac:dyDescent="0.35">
      <c r="B396" s="80"/>
      <c r="C396" s="119"/>
      <c r="D396" s="119"/>
      <c r="E396" s="202"/>
      <c r="F396" s="119"/>
      <c r="G396" s="120"/>
      <c r="H396" s="41"/>
      <c r="I396" s="41"/>
      <c r="J396" s="329">
        <v>0</v>
      </c>
      <c r="K396" s="329">
        <v>0</v>
      </c>
      <c r="L396" s="332"/>
      <c r="M396" s="150"/>
      <c r="N396" s="397"/>
      <c r="O396" s="555"/>
      <c r="P396" s="575">
        <f t="shared" si="21"/>
        <v>0</v>
      </c>
      <c r="Q396" s="575">
        <f t="shared" si="22"/>
        <v>0</v>
      </c>
      <c r="R396" s="575">
        <f t="shared" si="23"/>
        <v>0</v>
      </c>
      <c r="S396" s="575">
        <f t="shared" si="23"/>
        <v>0</v>
      </c>
      <c r="T396" s="553"/>
      <c r="U396" s="553"/>
      <c r="V396" s="553"/>
      <c r="W396" s="553"/>
      <c r="X396" s="397"/>
      <c r="Y396" s="397"/>
      <c r="Z396" s="397"/>
      <c r="AA396" s="397"/>
      <c r="AB396" s="397"/>
      <c r="AC396" s="397"/>
      <c r="AD396" s="397"/>
      <c r="AE396" s="397"/>
      <c r="AF396" s="397"/>
      <c r="AG396" s="397"/>
      <c r="AH396" s="397"/>
      <c r="AI396" s="397"/>
      <c r="AJ396" s="397"/>
      <c r="AK396" s="397"/>
      <c r="AL396" s="397"/>
      <c r="AM396" s="397"/>
      <c r="AN396" s="397"/>
      <c r="AO396" s="397"/>
      <c r="AP396" s="397"/>
      <c r="AQ396" s="397"/>
      <c r="AR396" s="397"/>
      <c r="AS396" s="397"/>
      <c r="AT396" s="397"/>
      <c r="AU396" s="397"/>
      <c r="AV396" s="397"/>
      <c r="AW396" s="397"/>
      <c r="AX396" s="397"/>
      <c r="AY396" s="397"/>
      <c r="AZ396" s="397"/>
      <c r="BA396" s="553"/>
      <c r="BB396" s="397"/>
      <c r="BC396" s="397"/>
      <c r="BD396" s="397"/>
    </row>
    <row r="397" spans="2:56" x14ac:dyDescent="0.35">
      <c r="B397" s="80"/>
      <c r="C397" s="119"/>
      <c r="D397" s="119"/>
      <c r="E397" s="202"/>
      <c r="F397" s="119"/>
      <c r="G397" s="120"/>
      <c r="H397" s="41"/>
      <c r="I397" s="41"/>
      <c r="J397" s="329">
        <v>0</v>
      </c>
      <c r="K397" s="329">
        <v>0</v>
      </c>
      <c r="L397" s="332"/>
      <c r="M397" s="150"/>
      <c r="N397" s="397"/>
      <c r="O397" s="555"/>
      <c r="P397" s="575">
        <f t="shared" si="21"/>
        <v>0</v>
      </c>
      <c r="Q397" s="575">
        <f t="shared" si="22"/>
        <v>0</v>
      </c>
      <c r="R397" s="575">
        <f t="shared" si="23"/>
        <v>0</v>
      </c>
      <c r="S397" s="575">
        <f t="shared" si="23"/>
        <v>0</v>
      </c>
      <c r="T397" s="553"/>
      <c r="U397" s="553"/>
      <c r="V397" s="553"/>
      <c r="W397" s="553"/>
      <c r="X397" s="397"/>
      <c r="Y397" s="397"/>
      <c r="Z397" s="397"/>
      <c r="AA397" s="397"/>
      <c r="AB397" s="397"/>
      <c r="AC397" s="397"/>
      <c r="AD397" s="397"/>
      <c r="AE397" s="397"/>
      <c r="AF397" s="397"/>
      <c r="AG397" s="397"/>
      <c r="AH397" s="397"/>
      <c r="AI397" s="397"/>
      <c r="AJ397" s="397"/>
      <c r="AK397" s="397"/>
      <c r="AL397" s="397"/>
      <c r="AM397" s="397"/>
      <c r="AN397" s="397"/>
      <c r="AO397" s="397"/>
      <c r="AP397" s="397"/>
      <c r="AQ397" s="397"/>
      <c r="AR397" s="397"/>
      <c r="AS397" s="397"/>
      <c r="AT397" s="397"/>
      <c r="AU397" s="397"/>
      <c r="AV397" s="397"/>
      <c r="AW397" s="397"/>
      <c r="AX397" s="397"/>
      <c r="AY397" s="397"/>
      <c r="AZ397" s="397"/>
      <c r="BA397" s="553"/>
      <c r="BB397" s="397"/>
      <c r="BC397" s="397"/>
      <c r="BD397" s="397"/>
    </row>
    <row r="398" spans="2:56" x14ac:dyDescent="0.35">
      <c r="B398" s="80"/>
      <c r="C398" s="119"/>
      <c r="D398" s="119"/>
      <c r="E398" s="202"/>
      <c r="F398" s="119"/>
      <c r="G398" s="120"/>
      <c r="H398" s="41"/>
      <c r="I398" s="41"/>
      <c r="J398" s="329">
        <v>0</v>
      </c>
      <c r="K398" s="329">
        <v>0</v>
      </c>
      <c r="L398" s="332"/>
      <c r="M398" s="150"/>
      <c r="N398" s="397"/>
      <c r="O398" s="555"/>
      <c r="P398" s="575">
        <f t="shared" si="21"/>
        <v>0</v>
      </c>
      <c r="Q398" s="575">
        <f t="shared" si="22"/>
        <v>0</v>
      </c>
      <c r="R398" s="575">
        <f t="shared" si="23"/>
        <v>0</v>
      </c>
      <c r="S398" s="575">
        <f t="shared" si="23"/>
        <v>0</v>
      </c>
      <c r="T398" s="553"/>
      <c r="U398" s="553"/>
      <c r="V398" s="553"/>
      <c r="W398" s="553"/>
      <c r="X398" s="397"/>
      <c r="Y398" s="397"/>
      <c r="Z398" s="397"/>
      <c r="AA398" s="397"/>
      <c r="AB398" s="397"/>
      <c r="AC398" s="397"/>
      <c r="AD398" s="397"/>
      <c r="AE398" s="397"/>
      <c r="AF398" s="397"/>
      <c r="AG398" s="397"/>
      <c r="AH398" s="397"/>
      <c r="AI398" s="397"/>
      <c r="AJ398" s="397"/>
      <c r="AK398" s="397"/>
      <c r="AL398" s="397"/>
      <c r="AM398" s="397"/>
      <c r="AN398" s="397"/>
      <c r="AO398" s="397"/>
      <c r="AP398" s="397"/>
      <c r="AQ398" s="397"/>
      <c r="AR398" s="397"/>
      <c r="AS398" s="397"/>
      <c r="AT398" s="397"/>
      <c r="AU398" s="397"/>
      <c r="AV398" s="397"/>
      <c r="AW398" s="397"/>
      <c r="AX398" s="397"/>
      <c r="AY398" s="397"/>
      <c r="AZ398" s="397"/>
      <c r="BA398" s="553"/>
      <c r="BB398" s="397"/>
      <c r="BC398" s="397"/>
      <c r="BD398" s="397"/>
    </row>
    <row r="399" spans="2:56" x14ac:dyDescent="0.35">
      <c r="B399" s="80"/>
      <c r="C399" s="119"/>
      <c r="D399" s="119"/>
      <c r="E399" s="202"/>
      <c r="F399" s="119"/>
      <c r="G399" s="120"/>
      <c r="H399" s="41"/>
      <c r="I399" s="41"/>
      <c r="J399" s="329">
        <v>0</v>
      </c>
      <c r="K399" s="329">
        <v>0</v>
      </c>
      <c r="L399" s="332"/>
      <c r="M399" s="150"/>
      <c r="N399" s="397"/>
      <c r="O399" s="555"/>
      <c r="P399" s="575">
        <f t="shared" si="21"/>
        <v>0</v>
      </c>
      <c r="Q399" s="575">
        <f t="shared" si="22"/>
        <v>0</v>
      </c>
      <c r="R399" s="575">
        <f t="shared" si="23"/>
        <v>0</v>
      </c>
      <c r="S399" s="575">
        <f t="shared" si="23"/>
        <v>0</v>
      </c>
      <c r="T399" s="553"/>
      <c r="U399" s="553"/>
      <c r="V399" s="553"/>
      <c r="W399" s="553"/>
      <c r="X399" s="397"/>
      <c r="Y399" s="397"/>
      <c r="Z399" s="397"/>
      <c r="AA399" s="397"/>
      <c r="AB399" s="397"/>
      <c r="AC399" s="397"/>
      <c r="AD399" s="397"/>
      <c r="AE399" s="397"/>
      <c r="AF399" s="397"/>
      <c r="AG399" s="397"/>
      <c r="AH399" s="397"/>
      <c r="AI399" s="397"/>
      <c r="AJ399" s="397"/>
      <c r="AK399" s="397"/>
      <c r="AL399" s="397"/>
      <c r="AM399" s="397"/>
      <c r="AN399" s="397"/>
      <c r="AO399" s="397"/>
      <c r="AP399" s="397"/>
      <c r="AQ399" s="397"/>
      <c r="AR399" s="397"/>
      <c r="AS399" s="397"/>
      <c r="AT399" s="397"/>
      <c r="AU399" s="397"/>
      <c r="AV399" s="397"/>
      <c r="AW399" s="397"/>
      <c r="AX399" s="397"/>
      <c r="AY399" s="397"/>
      <c r="AZ399" s="397"/>
      <c r="BA399" s="553"/>
      <c r="BB399" s="397"/>
      <c r="BC399" s="397"/>
      <c r="BD399" s="397"/>
    </row>
    <row r="400" spans="2:56" x14ac:dyDescent="0.35">
      <c r="B400" s="80"/>
      <c r="C400" s="119"/>
      <c r="D400" s="119"/>
      <c r="E400" s="202"/>
      <c r="F400" s="119"/>
      <c r="G400" s="120"/>
      <c r="H400" s="41"/>
      <c r="I400" s="41"/>
      <c r="J400" s="329">
        <v>0</v>
      </c>
      <c r="K400" s="329">
        <v>0</v>
      </c>
      <c r="L400" s="332"/>
      <c r="M400" s="150"/>
      <c r="N400" s="397"/>
      <c r="O400" s="555"/>
      <c r="P400" s="575">
        <f t="shared" si="21"/>
        <v>0</v>
      </c>
      <c r="Q400" s="575">
        <f t="shared" si="22"/>
        <v>0</v>
      </c>
      <c r="R400" s="575">
        <f t="shared" si="23"/>
        <v>0</v>
      </c>
      <c r="S400" s="575">
        <f t="shared" si="23"/>
        <v>0</v>
      </c>
      <c r="T400" s="553"/>
      <c r="U400" s="553"/>
      <c r="V400" s="553"/>
      <c r="W400" s="553"/>
      <c r="X400" s="397"/>
      <c r="Y400" s="397"/>
      <c r="Z400" s="397"/>
      <c r="AA400" s="397"/>
      <c r="AB400" s="397"/>
      <c r="AC400" s="397"/>
      <c r="AD400" s="397"/>
      <c r="AE400" s="397"/>
      <c r="AF400" s="397"/>
      <c r="AG400" s="397"/>
      <c r="AH400" s="397"/>
      <c r="AI400" s="397"/>
      <c r="AJ400" s="397"/>
      <c r="AK400" s="397"/>
      <c r="AL400" s="397"/>
      <c r="AM400" s="397"/>
      <c r="AN400" s="397"/>
      <c r="AO400" s="397"/>
      <c r="AP400" s="397"/>
      <c r="AQ400" s="397"/>
      <c r="AR400" s="397"/>
      <c r="AS400" s="397"/>
      <c r="AT400" s="397"/>
      <c r="AU400" s="397"/>
      <c r="AV400" s="397"/>
      <c r="AW400" s="397"/>
      <c r="AX400" s="397"/>
      <c r="AY400" s="397"/>
      <c r="AZ400" s="397"/>
      <c r="BA400" s="553"/>
      <c r="BB400" s="397"/>
      <c r="BC400" s="397"/>
      <c r="BD400" s="397"/>
    </row>
    <row r="401" spans="2:56" x14ac:dyDescent="0.35">
      <c r="B401" s="80"/>
      <c r="C401" s="119"/>
      <c r="D401" s="119"/>
      <c r="E401" s="202"/>
      <c r="F401" s="119"/>
      <c r="G401" s="120"/>
      <c r="H401" s="41"/>
      <c r="I401" s="41"/>
      <c r="J401" s="329">
        <v>0</v>
      </c>
      <c r="K401" s="329">
        <v>0</v>
      </c>
      <c r="L401" s="332"/>
      <c r="M401" s="150"/>
      <c r="N401" s="397"/>
      <c r="O401" s="555"/>
      <c r="P401" s="575">
        <f t="shared" si="21"/>
        <v>0</v>
      </c>
      <c r="Q401" s="575">
        <f t="shared" si="22"/>
        <v>0</v>
      </c>
      <c r="R401" s="575">
        <f t="shared" si="23"/>
        <v>0</v>
      </c>
      <c r="S401" s="575">
        <f t="shared" si="23"/>
        <v>0</v>
      </c>
      <c r="T401" s="553"/>
      <c r="U401" s="553"/>
      <c r="V401" s="553"/>
      <c r="W401" s="553"/>
      <c r="X401" s="397"/>
      <c r="Y401" s="397"/>
      <c r="Z401" s="397"/>
      <c r="AA401" s="397"/>
      <c r="AB401" s="397"/>
      <c r="AC401" s="397"/>
      <c r="AD401" s="397"/>
      <c r="AE401" s="397"/>
      <c r="AF401" s="397"/>
      <c r="AG401" s="397"/>
      <c r="AH401" s="397"/>
      <c r="AI401" s="397"/>
      <c r="AJ401" s="397"/>
      <c r="AK401" s="397"/>
      <c r="AL401" s="397"/>
      <c r="AM401" s="397"/>
      <c r="AN401" s="397"/>
      <c r="AO401" s="397"/>
      <c r="AP401" s="397"/>
      <c r="AQ401" s="397"/>
      <c r="AR401" s="397"/>
      <c r="AS401" s="397"/>
      <c r="AT401" s="397"/>
      <c r="AU401" s="397"/>
      <c r="AV401" s="397"/>
      <c r="AW401" s="397"/>
      <c r="AX401" s="397"/>
      <c r="AY401" s="397"/>
      <c r="AZ401" s="397"/>
      <c r="BA401" s="553"/>
      <c r="BB401" s="397"/>
      <c r="BC401" s="397"/>
      <c r="BD401" s="397"/>
    </row>
    <row r="402" spans="2:56" x14ac:dyDescent="0.35">
      <c r="B402" s="80"/>
      <c r="C402" s="119"/>
      <c r="D402" s="119"/>
      <c r="E402" s="202"/>
      <c r="F402" s="119"/>
      <c r="G402" s="120"/>
      <c r="H402" s="41"/>
      <c r="I402" s="41"/>
      <c r="J402" s="329">
        <v>0</v>
      </c>
      <c r="K402" s="329">
        <v>0</v>
      </c>
      <c r="L402" s="332"/>
      <c r="M402" s="150"/>
      <c r="N402" s="397"/>
      <c r="O402" s="555"/>
      <c r="P402" s="575">
        <f t="shared" si="21"/>
        <v>0</v>
      </c>
      <c r="Q402" s="575">
        <f t="shared" si="22"/>
        <v>0</v>
      </c>
      <c r="R402" s="575">
        <f t="shared" si="23"/>
        <v>0</v>
      </c>
      <c r="S402" s="575">
        <f t="shared" si="23"/>
        <v>0</v>
      </c>
      <c r="T402" s="553"/>
      <c r="U402" s="553"/>
      <c r="V402" s="553"/>
      <c r="W402" s="553"/>
      <c r="X402" s="397"/>
      <c r="Y402" s="397"/>
      <c r="Z402" s="397"/>
      <c r="AA402" s="397"/>
      <c r="AB402" s="397"/>
      <c r="AC402" s="397"/>
      <c r="AD402" s="397"/>
      <c r="AE402" s="397"/>
      <c r="AF402" s="397"/>
      <c r="AG402" s="397"/>
      <c r="AH402" s="397"/>
      <c r="AI402" s="397"/>
      <c r="AJ402" s="397"/>
      <c r="AK402" s="397"/>
      <c r="AL402" s="397"/>
      <c r="AM402" s="397"/>
      <c r="AN402" s="397"/>
      <c r="AO402" s="397"/>
      <c r="AP402" s="397"/>
      <c r="AQ402" s="397"/>
      <c r="AR402" s="397"/>
      <c r="AS402" s="397"/>
      <c r="AT402" s="397"/>
      <c r="AU402" s="397"/>
      <c r="AV402" s="397"/>
      <c r="AW402" s="397"/>
      <c r="AX402" s="397"/>
      <c r="AY402" s="397"/>
      <c r="AZ402" s="397"/>
      <c r="BA402" s="553"/>
      <c r="BB402" s="397"/>
      <c r="BC402" s="397"/>
      <c r="BD402" s="397"/>
    </row>
    <row r="403" spans="2:56" x14ac:dyDescent="0.35">
      <c r="B403" s="80"/>
      <c r="C403" s="119"/>
      <c r="D403" s="119"/>
      <c r="E403" s="202"/>
      <c r="F403" s="119"/>
      <c r="G403" s="120"/>
      <c r="H403" s="41"/>
      <c r="I403" s="41"/>
      <c r="J403" s="329">
        <v>0</v>
      </c>
      <c r="K403" s="329">
        <v>0</v>
      </c>
      <c r="L403" s="332"/>
      <c r="M403" s="150"/>
      <c r="N403" s="397"/>
      <c r="O403" s="555"/>
      <c r="P403" s="575">
        <f t="shared" si="21"/>
        <v>0</v>
      </c>
      <c r="Q403" s="575">
        <f t="shared" si="22"/>
        <v>0</v>
      </c>
      <c r="R403" s="575">
        <f t="shared" si="23"/>
        <v>0</v>
      </c>
      <c r="S403" s="575">
        <f t="shared" si="23"/>
        <v>0</v>
      </c>
      <c r="T403" s="553"/>
      <c r="U403" s="553"/>
      <c r="V403" s="553"/>
      <c r="W403" s="553"/>
      <c r="X403" s="397"/>
      <c r="Y403" s="397"/>
      <c r="Z403" s="397"/>
      <c r="AA403" s="397"/>
      <c r="AB403" s="397"/>
      <c r="AC403" s="397"/>
      <c r="AD403" s="397"/>
      <c r="AE403" s="397"/>
      <c r="AF403" s="397"/>
      <c r="AG403" s="397"/>
      <c r="AH403" s="397"/>
      <c r="AI403" s="397"/>
      <c r="AJ403" s="397"/>
      <c r="AK403" s="397"/>
      <c r="AL403" s="397"/>
      <c r="AM403" s="397"/>
      <c r="AN403" s="397"/>
      <c r="AO403" s="397"/>
      <c r="AP403" s="397"/>
      <c r="AQ403" s="397"/>
      <c r="AR403" s="397"/>
      <c r="AS403" s="397"/>
      <c r="AT403" s="397"/>
      <c r="AU403" s="397"/>
      <c r="AV403" s="397"/>
      <c r="AW403" s="397"/>
      <c r="AX403" s="397"/>
      <c r="AY403" s="397"/>
      <c r="AZ403" s="397"/>
      <c r="BA403" s="553"/>
      <c r="BB403" s="397"/>
      <c r="BC403" s="397"/>
      <c r="BD403" s="397"/>
    </row>
    <row r="404" spans="2:56" x14ac:dyDescent="0.35">
      <c r="B404" s="80"/>
      <c r="C404" s="119"/>
      <c r="D404" s="119"/>
      <c r="E404" s="202"/>
      <c r="F404" s="119"/>
      <c r="G404" s="120"/>
      <c r="H404" s="41"/>
      <c r="I404" s="41"/>
      <c r="J404" s="329">
        <v>0</v>
      </c>
      <c r="K404" s="329">
        <v>0</v>
      </c>
      <c r="L404" s="332"/>
      <c r="M404" s="150"/>
      <c r="N404" s="397"/>
      <c r="O404" s="555"/>
      <c r="P404" s="575">
        <f t="shared" si="21"/>
        <v>0</v>
      </c>
      <c r="Q404" s="575">
        <f t="shared" si="22"/>
        <v>0</v>
      </c>
      <c r="R404" s="575">
        <f t="shared" si="23"/>
        <v>0</v>
      </c>
      <c r="S404" s="575">
        <f t="shared" si="23"/>
        <v>0</v>
      </c>
      <c r="T404" s="553"/>
      <c r="U404" s="553"/>
      <c r="V404" s="553"/>
      <c r="W404" s="553"/>
      <c r="X404" s="397"/>
      <c r="Y404" s="397"/>
      <c r="Z404" s="397"/>
      <c r="AA404" s="397"/>
      <c r="AB404" s="397"/>
      <c r="AC404" s="397"/>
      <c r="AD404" s="397"/>
      <c r="AE404" s="397"/>
      <c r="AF404" s="397"/>
      <c r="AG404" s="397"/>
      <c r="AH404" s="397"/>
      <c r="AI404" s="397"/>
      <c r="AJ404" s="397"/>
      <c r="AK404" s="397"/>
      <c r="AL404" s="397"/>
      <c r="AM404" s="397"/>
      <c r="AN404" s="397"/>
      <c r="AO404" s="397"/>
      <c r="AP404" s="397"/>
      <c r="AQ404" s="397"/>
      <c r="AR404" s="397"/>
      <c r="AS404" s="397"/>
      <c r="AT404" s="397"/>
      <c r="AU404" s="397"/>
      <c r="AV404" s="397"/>
      <c r="AW404" s="397"/>
      <c r="AX404" s="397"/>
      <c r="AY404" s="397"/>
      <c r="AZ404" s="397"/>
      <c r="BA404" s="553"/>
      <c r="BB404" s="397"/>
      <c r="BC404" s="397"/>
      <c r="BD404" s="397"/>
    </row>
    <row r="405" spans="2:56" x14ac:dyDescent="0.35">
      <c r="B405" s="80"/>
      <c r="C405" s="119"/>
      <c r="D405" s="119"/>
      <c r="E405" s="202"/>
      <c r="F405" s="119"/>
      <c r="G405" s="120"/>
      <c r="H405" s="41"/>
      <c r="I405" s="41"/>
      <c r="J405" s="329">
        <v>0</v>
      </c>
      <c r="K405" s="329">
        <v>0</v>
      </c>
      <c r="L405" s="332"/>
      <c r="M405" s="150"/>
      <c r="N405" s="397"/>
      <c r="O405" s="555"/>
      <c r="P405" s="576">
        <f t="shared" si="21"/>
        <v>0</v>
      </c>
      <c r="Q405" s="576">
        <f t="shared" si="22"/>
        <v>0</v>
      </c>
      <c r="R405" s="576">
        <f t="shared" si="23"/>
        <v>0</v>
      </c>
      <c r="S405" s="576">
        <f t="shared" si="23"/>
        <v>0</v>
      </c>
      <c r="T405" s="553"/>
      <c r="U405" s="553"/>
      <c r="V405" s="553"/>
      <c r="W405" s="553"/>
      <c r="X405" s="397"/>
      <c r="Y405" s="397"/>
      <c r="Z405" s="397"/>
      <c r="AA405" s="397"/>
      <c r="AB405" s="397"/>
      <c r="AC405" s="397"/>
      <c r="AD405" s="397"/>
      <c r="AE405" s="397"/>
      <c r="AF405" s="397"/>
      <c r="AG405" s="397"/>
      <c r="AH405" s="397"/>
      <c r="AI405" s="397"/>
      <c r="AJ405" s="397"/>
      <c r="AK405" s="397"/>
      <c r="AL405" s="397"/>
      <c r="AM405" s="397"/>
      <c r="AN405" s="397"/>
      <c r="AO405" s="397"/>
      <c r="AP405" s="397"/>
      <c r="AQ405" s="397"/>
      <c r="AR405" s="397"/>
      <c r="AS405" s="397"/>
      <c r="AT405" s="397"/>
      <c r="AU405" s="397"/>
      <c r="AV405" s="397"/>
      <c r="AW405" s="397"/>
      <c r="AX405" s="397"/>
      <c r="AY405" s="397"/>
      <c r="AZ405" s="397"/>
      <c r="BA405" s="553"/>
      <c r="BB405" s="397"/>
      <c r="BC405" s="397"/>
      <c r="BD405" s="397"/>
    </row>
    <row r="406" spans="2:56" x14ac:dyDescent="0.35">
      <c r="B406" s="80"/>
      <c r="C406" s="119"/>
      <c r="D406" s="119"/>
      <c r="E406" s="202"/>
      <c r="F406" s="119"/>
      <c r="G406" s="120"/>
      <c r="H406" s="41"/>
      <c r="I406" s="41"/>
      <c r="J406" s="329">
        <v>0</v>
      </c>
      <c r="K406" s="329">
        <v>0</v>
      </c>
      <c r="L406" s="332"/>
      <c r="M406" s="150"/>
      <c r="N406" s="397"/>
      <c r="O406" s="555"/>
      <c r="P406" s="576">
        <f t="shared" si="21"/>
        <v>0</v>
      </c>
      <c r="Q406" s="576">
        <f t="shared" si="22"/>
        <v>0</v>
      </c>
      <c r="R406" s="576">
        <f t="shared" si="23"/>
        <v>0</v>
      </c>
      <c r="S406" s="576">
        <f t="shared" si="23"/>
        <v>0</v>
      </c>
      <c r="T406" s="553"/>
      <c r="U406" s="553"/>
      <c r="V406" s="553"/>
      <c r="W406" s="553"/>
      <c r="X406" s="397"/>
      <c r="Y406" s="397"/>
      <c r="Z406" s="397"/>
      <c r="AA406" s="397"/>
      <c r="AB406" s="397"/>
      <c r="AC406" s="397"/>
      <c r="AD406" s="397"/>
      <c r="AE406" s="397"/>
      <c r="AF406" s="397"/>
      <c r="AG406" s="397"/>
      <c r="AH406" s="397"/>
      <c r="AI406" s="397"/>
      <c r="AJ406" s="397"/>
      <c r="AK406" s="397"/>
      <c r="AL406" s="397"/>
      <c r="AM406" s="397"/>
      <c r="AN406" s="397"/>
      <c r="AO406" s="397"/>
      <c r="AP406" s="397"/>
      <c r="AQ406" s="397"/>
      <c r="AR406" s="397"/>
      <c r="AS406" s="397"/>
      <c r="AT406" s="397"/>
      <c r="AU406" s="397"/>
      <c r="AV406" s="397"/>
      <c r="AW406" s="397"/>
      <c r="AX406" s="397"/>
      <c r="AY406" s="397"/>
      <c r="AZ406" s="397"/>
      <c r="BA406" s="553"/>
      <c r="BB406" s="397"/>
      <c r="BC406" s="397"/>
      <c r="BD406" s="397"/>
    </row>
    <row r="407" spans="2:56" x14ac:dyDescent="0.35">
      <c r="B407" s="80"/>
      <c r="C407" s="119"/>
      <c r="D407" s="119"/>
      <c r="E407" s="202"/>
      <c r="F407" s="119"/>
      <c r="G407" s="120"/>
      <c r="H407" s="41"/>
      <c r="I407" s="41"/>
      <c r="J407" s="329">
        <v>0</v>
      </c>
      <c r="K407" s="329">
        <v>0</v>
      </c>
      <c r="L407" s="332"/>
      <c r="M407" s="150"/>
      <c r="N407" s="397"/>
      <c r="O407" s="555"/>
      <c r="P407" s="576">
        <f t="shared" si="21"/>
        <v>0</v>
      </c>
      <c r="Q407" s="576">
        <f t="shared" si="22"/>
        <v>0</v>
      </c>
      <c r="R407" s="576">
        <f t="shared" si="23"/>
        <v>0</v>
      </c>
      <c r="S407" s="576">
        <f t="shared" si="23"/>
        <v>0</v>
      </c>
      <c r="T407" s="553"/>
      <c r="U407" s="553"/>
      <c r="V407" s="553"/>
      <c r="W407" s="553"/>
      <c r="X407" s="397"/>
      <c r="Y407" s="397"/>
      <c r="Z407" s="397"/>
      <c r="AA407" s="397"/>
      <c r="AB407" s="397"/>
      <c r="AC407" s="397"/>
      <c r="AD407" s="397"/>
      <c r="AE407" s="397"/>
      <c r="AF407" s="397"/>
      <c r="AG407" s="397"/>
      <c r="AH407" s="397"/>
      <c r="AI407" s="397"/>
      <c r="AJ407" s="397"/>
      <c r="AK407" s="397"/>
      <c r="AL407" s="397"/>
      <c r="AM407" s="397"/>
      <c r="AN407" s="397"/>
      <c r="AO407" s="397"/>
      <c r="AP407" s="397"/>
      <c r="AQ407" s="397"/>
      <c r="AR407" s="397"/>
      <c r="AS407" s="397"/>
      <c r="AT407" s="397"/>
      <c r="AU407" s="397"/>
      <c r="AV407" s="397"/>
      <c r="AW407" s="397"/>
      <c r="AX407" s="397"/>
      <c r="AY407" s="397"/>
      <c r="AZ407" s="397"/>
      <c r="BA407" s="553"/>
      <c r="BB407" s="397"/>
      <c r="BC407" s="397"/>
      <c r="BD407" s="397"/>
    </row>
    <row r="408" spans="2:56" x14ac:dyDescent="0.35">
      <c r="B408" s="80"/>
      <c r="C408" s="119"/>
      <c r="D408" s="119"/>
      <c r="E408" s="202"/>
      <c r="F408" s="119"/>
      <c r="G408" s="120"/>
      <c r="H408" s="41"/>
      <c r="I408" s="41"/>
      <c r="J408" s="329">
        <v>0</v>
      </c>
      <c r="K408" s="329">
        <v>0</v>
      </c>
      <c r="L408" s="332"/>
      <c r="M408" s="150"/>
      <c r="N408" s="397"/>
      <c r="O408" s="555"/>
      <c r="P408" s="576">
        <f t="shared" si="21"/>
        <v>0</v>
      </c>
      <c r="Q408" s="576">
        <f t="shared" si="22"/>
        <v>0</v>
      </c>
      <c r="R408" s="576">
        <f t="shared" si="23"/>
        <v>0</v>
      </c>
      <c r="S408" s="576">
        <f t="shared" si="23"/>
        <v>0</v>
      </c>
      <c r="T408" s="553"/>
      <c r="U408" s="553"/>
      <c r="V408" s="553"/>
      <c r="W408" s="553"/>
      <c r="X408" s="397"/>
      <c r="Y408" s="397"/>
      <c r="Z408" s="397"/>
      <c r="AA408" s="397"/>
      <c r="AB408" s="397"/>
      <c r="AC408" s="397"/>
      <c r="AD408" s="397"/>
      <c r="AE408" s="397"/>
      <c r="AF408" s="397"/>
      <c r="AG408" s="397"/>
      <c r="AH408" s="397"/>
      <c r="AI408" s="397"/>
      <c r="AJ408" s="397"/>
      <c r="AK408" s="397"/>
      <c r="AL408" s="397"/>
      <c r="AM408" s="397"/>
      <c r="AN408" s="397"/>
      <c r="AO408" s="397"/>
      <c r="AP408" s="397"/>
      <c r="AQ408" s="397"/>
      <c r="AR408" s="397"/>
      <c r="AS408" s="397"/>
      <c r="AT408" s="397"/>
      <c r="AU408" s="397"/>
      <c r="AV408" s="397"/>
      <c r="AW408" s="397"/>
      <c r="AX408" s="397"/>
      <c r="AY408" s="397"/>
      <c r="AZ408" s="397"/>
      <c r="BA408" s="553"/>
      <c r="BB408" s="397"/>
      <c r="BC408" s="397"/>
      <c r="BD408" s="397"/>
    </row>
    <row r="409" spans="2:56" x14ac:dyDescent="0.35">
      <c r="B409" s="80"/>
      <c r="C409" s="119"/>
      <c r="D409" s="119"/>
      <c r="E409" s="202"/>
      <c r="F409" s="119"/>
      <c r="G409" s="120"/>
      <c r="H409" s="41"/>
      <c r="I409" s="41"/>
      <c r="J409" s="329">
        <v>0</v>
      </c>
      <c r="K409" s="329">
        <v>0</v>
      </c>
      <c r="L409" s="332"/>
      <c r="M409" s="150"/>
      <c r="N409" s="397"/>
      <c r="O409" s="555"/>
      <c r="P409" s="576">
        <f t="shared" si="21"/>
        <v>0</v>
      </c>
      <c r="Q409" s="576">
        <f t="shared" si="22"/>
        <v>0</v>
      </c>
      <c r="R409" s="576">
        <f t="shared" si="23"/>
        <v>0</v>
      </c>
      <c r="S409" s="576">
        <f t="shared" si="23"/>
        <v>0</v>
      </c>
      <c r="T409" s="553"/>
      <c r="U409" s="553"/>
      <c r="V409" s="553"/>
      <c r="W409" s="553"/>
      <c r="X409" s="397"/>
      <c r="Y409" s="397"/>
      <c r="Z409" s="397"/>
      <c r="AA409" s="397"/>
      <c r="AB409" s="397"/>
      <c r="AC409" s="397"/>
      <c r="AD409" s="397"/>
      <c r="AE409" s="397"/>
      <c r="AF409" s="397"/>
      <c r="AG409" s="397"/>
      <c r="AH409" s="397"/>
      <c r="AI409" s="397"/>
      <c r="AJ409" s="397"/>
      <c r="AK409" s="397"/>
      <c r="AL409" s="397"/>
      <c r="AM409" s="397"/>
      <c r="AN409" s="397"/>
      <c r="AO409" s="397"/>
      <c r="AP409" s="397"/>
      <c r="AQ409" s="397"/>
      <c r="AR409" s="397"/>
      <c r="AS409" s="397"/>
      <c r="AT409" s="397"/>
      <c r="AU409" s="397"/>
      <c r="AV409" s="397"/>
      <c r="AW409" s="397"/>
      <c r="AX409" s="397"/>
      <c r="AY409" s="397"/>
      <c r="AZ409" s="397"/>
      <c r="BA409" s="553"/>
      <c r="BB409" s="397"/>
      <c r="BC409" s="397"/>
      <c r="BD409" s="397"/>
    </row>
    <row r="410" spans="2:56" x14ac:dyDescent="0.35">
      <c r="B410" s="80"/>
      <c r="C410" s="119"/>
      <c r="D410" s="119"/>
      <c r="E410" s="202"/>
      <c r="F410" s="119"/>
      <c r="G410" s="120"/>
      <c r="H410" s="41"/>
      <c r="I410" s="41"/>
      <c r="J410" s="329">
        <v>0</v>
      </c>
      <c r="K410" s="329">
        <v>0</v>
      </c>
      <c r="L410" s="332"/>
      <c r="M410" s="150"/>
      <c r="N410" s="397"/>
      <c r="O410" s="555"/>
      <c r="P410" s="576">
        <f t="shared" si="21"/>
        <v>0</v>
      </c>
      <c r="Q410" s="576">
        <f t="shared" si="22"/>
        <v>0</v>
      </c>
      <c r="R410" s="576">
        <f t="shared" si="23"/>
        <v>0</v>
      </c>
      <c r="S410" s="576">
        <f t="shared" si="23"/>
        <v>0</v>
      </c>
      <c r="T410" s="553"/>
      <c r="U410" s="553"/>
      <c r="V410" s="553"/>
      <c r="W410" s="553"/>
      <c r="X410" s="397"/>
      <c r="Y410" s="397"/>
      <c r="Z410" s="397"/>
      <c r="AA410" s="397"/>
      <c r="AB410" s="397"/>
      <c r="AC410" s="397"/>
      <c r="AD410" s="397"/>
      <c r="AE410" s="397"/>
      <c r="AF410" s="397"/>
      <c r="AG410" s="397"/>
      <c r="AH410" s="397"/>
      <c r="AI410" s="397"/>
      <c r="AJ410" s="397"/>
      <c r="AK410" s="397"/>
      <c r="AL410" s="397"/>
      <c r="AM410" s="397"/>
      <c r="AN410" s="397"/>
      <c r="AO410" s="397"/>
      <c r="AP410" s="397"/>
      <c r="AQ410" s="397"/>
      <c r="AR410" s="397"/>
      <c r="AS410" s="397"/>
      <c r="AT410" s="397"/>
      <c r="AU410" s="397"/>
      <c r="AV410" s="397"/>
      <c r="AW410" s="397"/>
      <c r="AX410" s="397"/>
      <c r="AY410" s="397"/>
      <c r="AZ410" s="397"/>
      <c r="BA410" s="553"/>
      <c r="BB410" s="397"/>
      <c r="BC410" s="397"/>
      <c r="BD410" s="397"/>
    </row>
    <row r="411" spans="2:56" x14ac:dyDescent="0.35">
      <c r="B411" s="80"/>
      <c r="C411" s="119"/>
      <c r="D411" s="119"/>
      <c r="E411" s="202"/>
      <c r="F411" s="119"/>
      <c r="G411" s="120"/>
      <c r="H411" s="41"/>
      <c r="I411" s="41"/>
      <c r="J411" s="329">
        <v>0</v>
      </c>
      <c r="K411" s="329">
        <v>0</v>
      </c>
      <c r="L411" s="332"/>
      <c r="M411" s="150"/>
      <c r="N411" s="397"/>
      <c r="O411" s="555"/>
      <c r="P411" s="576">
        <f t="shared" si="21"/>
        <v>0</v>
      </c>
      <c r="Q411" s="576">
        <f t="shared" si="22"/>
        <v>0</v>
      </c>
      <c r="R411" s="576">
        <f t="shared" si="23"/>
        <v>0</v>
      </c>
      <c r="S411" s="576">
        <f t="shared" si="23"/>
        <v>0</v>
      </c>
      <c r="T411" s="553"/>
      <c r="U411" s="553"/>
      <c r="V411" s="553"/>
      <c r="W411" s="553"/>
      <c r="X411" s="397"/>
      <c r="Y411" s="397"/>
      <c r="Z411" s="397"/>
      <c r="AA411" s="397"/>
      <c r="AB411" s="397"/>
      <c r="AC411" s="397"/>
      <c r="AD411" s="397"/>
      <c r="AE411" s="397"/>
      <c r="AF411" s="397"/>
      <c r="AG411" s="397"/>
      <c r="AH411" s="397"/>
      <c r="AI411" s="397"/>
      <c r="AJ411" s="397"/>
      <c r="AK411" s="397"/>
      <c r="AL411" s="397"/>
      <c r="AM411" s="397"/>
      <c r="AN411" s="397"/>
      <c r="AO411" s="397"/>
      <c r="AP411" s="397"/>
      <c r="AQ411" s="397"/>
      <c r="AR411" s="397"/>
      <c r="AS411" s="397"/>
      <c r="AT411" s="397"/>
      <c r="AU411" s="397"/>
      <c r="AV411" s="397"/>
      <c r="AW411" s="397"/>
      <c r="AX411" s="397"/>
      <c r="AY411" s="397"/>
      <c r="AZ411" s="397"/>
      <c r="BA411" s="553"/>
      <c r="BB411" s="397"/>
      <c r="BC411" s="397"/>
      <c r="BD411" s="397"/>
    </row>
    <row r="412" spans="2:56" x14ac:dyDescent="0.35">
      <c r="B412" s="80"/>
      <c r="C412" s="119"/>
      <c r="D412" s="119"/>
      <c r="E412" s="202"/>
      <c r="F412" s="119"/>
      <c r="G412" s="120"/>
      <c r="H412" s="41"/>
      <c r="I412" s="41"/>
      <c r="J412" s="329">
        <v>0</v>
      </c>
      <c r="K412" s="329">
        <v>0</v>
      </c>
      <c r="L412" s="332"/>
      <c r="M412" s="150"/>
      <c r="N412" s="397"/>
      <c r="O412" s="555"/>
      <c r="P412" s="576">
        <f t="shared" si="21"/>
        <v>0</v>
      </c>
      <c r="Q412" s="576">
        <f t="shared" si="22"/>
        <v>0</v>
      </c>
      <c r="R412" s="576">
        <f t="shared" si="23"/>
        <v>0</v>
      </c>
      <c r="S412" s="576">
        <f t="shared" si="23"/>
        <v>0</v>
      </c>
      <c r="T412" s="553"/>
      <c r="U412" s="553"/>
      <c r="V412" s="553"/>
      <c r="W412" s="553"/>
      <c r="X412" s="397"/>
      <c r="Y412" s="397"/>
      <c r="Z412" s="397"/>
      <c r="AA412" s="397"/>
      <c r="AB412" s="397"/>
      <c r="AC412" s="397"/>
      <c r="AD412" s="397"/>
      <c r="AE412" s="397"/>
      <c r="AF412" s="397"/>
      <c r="AG412" s="397"/>
      <c r="AH412" s="397"/>
      <c r="AI412" s="397"/>
      <c r="AJ412" s="397"/>
      <c r="AK412" s="397"/>
      <c r="AL412" s="397"/>
      <c r="AM412" s="397"/>
      <c r="AN412" s="397"/>
      <c r="AO412" s="397"/>
      <c r="AP412" s="397"/>
      <c r="AQ412" s="397"/>
      <c r="AR412" s="397"/>
      <c r="AS412" s="397"/>
      <c r="AT412" s="397"/>
      <c r="AU412" s="397"/>
      <c r="AV412" s="397"/>
      <c r="AW412" s="397"/>
      <c r="AX412" s="397"/>
      <c r="AY412" s="397"/>
      <c r="AZ412" s="397"/>
      <c r="BA412" s="553"/>
      <c r="BB412" s="397"/>
      <c r="BC412" s="397"/>
      <c r="BD412" s="397"/>
    </row>
    <row r="413" spans="2:56" x14ac:dyDescent="0.35">
      <c r="B413" s="80"/>
      <c r="C413" s="119"/>
      <c r="D413" s="119"/>
      <c r="E413" s="202"/>
      <c r="F413" s="119"/>
      <c r="G413" s="120"/>
      <c r="H413" s="41"/>
      <c r="I413" s="41"/>
      <c r="J413" s="329">
        <v>0</v>
      </c>
      <c r="K413" s="329">
        <v>0</v>
      </c>
      <c r="L413" s="332"/>
      <c r="M413" s="150"/>
      <c r="N413" s="397"/>
      <c r="O413" s="555"/>
      <c r="P413" s="576">
        <f t="shared" si="21"/>
        <v>0</v>
      </c>
      <c r="Q413" s="576">
        <f t="shared" si="22"/>
        <v>0</v>
      </c>
      <c r="R413" s="576">
        <f t="shared" si="23"/>
        <v>0</v>
      </c>
      <c r="S413" s="576">
        <f t="shared" si="23"/>
        <v>0</v>
      </c>
      <c r="T413" s="553"/>
      <c r="U413" s="553"/>
      <c r="V413" s="553"/>
      <c r="W413" s="553"/>
      <c r="X413" s="397"/>
      <c r="Y413" s="397"/>
      <c r="Z413" s="397"/>
      <c r="AA413" s="397"/>
      <c r="AB413" s="397"/>
      <c r="AC413" s="397"/>
      <c r="AD413" s="397"/>
      <c r="AE413" s="397"/>
      <c r="AF413" s="397"/>
      <c r="AG413" s="397"/>
      <c r="AH413" s="397"/>
      <c r="AI413" s="397"/>
      <c r="AJ413" s="397"/>
      <c r="AK413" s="397"/>
      <c r="AL413" s="397"/>
      <c r="AM413" s="397"/>
      <c r="AN413" s="397"/>
      <c r="AO413" s="397"/>
      <c r="AP413" s="397"/>
      <c r="AQ413" s="397"/>
      <c r="AR413" s="397"/>
      <c r="AS413" s="397"/>
      <c r="AT413" s="397"/>
      <c r="AU413" s="397"/>
      <c r="AV413" s="397"/>
      <c r="AW413" s="397"/>
      <c r="AX413" s="397"/>
      <c r="AY413" s="397"/>
      <c r="AZ413" s="397"/>
      <c r="BA413" s="553"/>
      <c r="BB413" s="397"/>
      <c r="BC413" s="397"/>
      <c r="BD413" s="397"/>
    </row>
    <row r="414" spans="2:56" x14ac:dyDescent="0.35">
      <c r="B414" s="80"/>
      <c r="C414" s="119"/>
      <c r="D414" s="119"/>
      <c r="E414" s="202"/>
      <c r="F414" s="119"/>
      <c r="G414" s="120"/>
      <c r="H414" s="41"/>
      <c r="I414" s="41"/>
      <c r="J414" s="329">
        <v>0</v>
      </c>
      <c r="K414" s="329">
        <v>0</v>
      </c>
      <c r="L414" s="332"/>
      <c r="M414" s="150"/>
      <c r="N414" s="397"/>
      <c r="O414" s="555"/>
      <c r="P414" s="576">
        <f t="shared" si="21"/>
        <v>0</v>
      </c>
      <c r="Q414" s="576">
        <f t="shared" si="22"/>
        <v>0</v>
      </c>
      <c r="R414" s="576">
        <f t="shared" si="23"/>
        <v>0</v>
      </c>
      <c r="S414" s="576">
        <f t="shared" si="23"/>
        <v>0</v>
      </c>
      <c r="T414" s="553"/>
      <c r="U414" s="553"/>
      <c r="V414" s="553"/>
      <c r="W414" s="553"/>
      <c r="X414" s="397"/>
      <c r="Y414" s="397"/>
      <c r="Z414" s="397"/>
      <c r="AA414" s="397"/>
      <c r="AB414" s="397"/>
      <c r="AC414" s="397"/>
      <c r="AD414" s="397"/>
      <c r="AE414" s="397"/>
      <c r="AF414" s="397"/>
      <c r="AG414" s="397"/>
      <c r="AH414" s="397"/>
      <c r="AI414" s="397"/>
      <c r="AJ414" s="397"/>
      <c r="AK414" s="397"/>
      <c r="AL414" s="397"/>
      <c r="AM414" s="397"/>
      <c r="AN414" s="397"/>
      <c r="AO414" s="397"/>
      <c r="AP414" s="397"/>
      <c r="AQ414" s="397"/>
      <c r="AR414" s="397"/>
      <c r="AS414" s="397"/>
      <c r="AT414" s="397"/>
      <c r="AU414" s="397"/>
      <c r="AV414" s="397"/>
      <c r="AW414" s="397"/>
      <c r="AX414" s="397"/>
      <c r="AY414" s="397"/>
      <c r="AZ414" s="397"/>
      <c r="BA414" s="553"/>
      <c r="BB414" s="397"/>
      <c r="BC414" s="397"/>
      <c r="BD414" s="397"/>
    </row>
    <row r="415" spans="2:56" x14ac:dyDescent="0.35">
      <c r="B415" s="80"/>
      <c r="C415" s="119"/>
      <c r="D415" s="119"/>
      <c r="E415" s="202"/>
      <c r="F415" s="119"/>
      <c r="G415" s="120"/>
      <c r="H415" s="41"/>
      <c r="I415" s="41"/>
      <c r="J415" s="329">
        <v>0</v>
      </c>
      <c r="K415" s="329">
        <v>0</v>
      </c>
      <c r="L415" s="332"/>
      <c r="M415" s="150"/>
      <c r="N415" s="397"/>
      <c r="O415" s="555"/>
      <c r="P415" s="576">
        <f t="shared" si="21"/>
        <v>0</v>
      </c>
      <c r="Q415" s="576">
        <f t="shared" si="22"/>
        <v>0</v>
      </c>
      <c r="R415" s="576">
        <f t="shared" si="23"/>
        <v>0</v>
      </c>
      <c r="S415" s="576">
        <f t="shared" si="23"/>
        <v>0</v>
      </c>
      <c r="T415" s="553"/>
      <c r="U415" s="553"/>
      <c r="V415" s="553"/>
      <c r="W415" s="553"/>
      <c r="X415" s="397"/>
      <c r="Y415" s="397"/>
      <c r="Z415" s="397"/>
      <c r="AA415" s="397"/>
      <c r="AB415" s="397"/>
      <c r="AC415" s="397"/>
      <c r="AD415" s="397"/>
      <c r="AE415" s="397"/>
      <c r="AF415" s="397"/>
      <c r="AG415" s="397"/>
      <c r="AH415" s="397"/>
      <c r="AI415" s="397"/>
      <c r="AJ415" s="397"/>
      <c r="AK415" s="397"/>
      <c r="AL415" s="397"/>
      <c r="AM415" s="397"/>
      <c r="AN415" s="397"/>
      <c r="AO415" s="397"/>
      <c r="AP415" s="397"/>
      <c r="AQ415" s="397"/>
      <c r="AR415" s="397"/>
      <c r="AS415" s="397"/>
      <c r="AT415" s="397"/>
      <c r="AU415" s="397"/>
      <c r="AV415" s="397"/>
      <c r="AW415" s="397"/>
      <c r="AX415" s="397"/>
      <c r="AY415" s="397"/>
      <c r="AZ415" s="397"/>
      <c r="BA415" s="553"/>
      <c r="BB415" s="397"/>
      <c r="BC415" s="397"/>
      <c r="BD415" s="397"/>
    </row>
    <row r="416" spans="2:56" x14ac:dyDescent="0.35">
      <c r="B416" s="80"/>
      <c r="C416" s="119"/>
      <c r="D416" s="119"/>
      <c r="E416" s="202"/>
      <c r="F416" s="119"/>
      <c r="G416" s="120"/>
      <c r="H416" s="41"/>
      <c r="I416" s="41"/>
      <c r="J416" s="329">
        <v>0</v>
      </c>
      <c r="K416" s="329">
        <v>0</v>
      </c>
      <c r="L416" s="332"/>
      <c r="M416" s="150"/>
      <c r="N416" s="397"/>
      <c r="O416" s="555"/>
      <c r="P416" s="576">
        <f t="shared" si="21"/>
        <v>0</v>
      </c>
      <c r="Q416" s="576">
        <f t="shared" si="22"/>
        <v>0</v>
      </c>
      <c r="R416" s="576">
        <f t="shared" si="23"/>
        <v>0</v>
      </c>
      <c r="S416" s="576">
        <f t="shared" si="23"/>
        <v>0</v>
      </c>
      <c r="T416" s="553"/>
      <c r="U416" s="553"/>
      <c r="V416" s="553"/>
      <c r="W416" s="553"/>
      <c r="X416" s="397"/>
      <c r="Y416" s="397"/>
      <c r="Z416" s="397"/>
      <c r="AA416" s="397"/>
      <c r="AB416" s="397"/>
      <c r="AC416" s="397"/>
      <c r="AD416" s="397"/>
      <c r="AE416" s="397"/>
      <c r="AF416" s="397"/>
      <c r="AG416" s="397"/>
      <c r="AH416" s="397"/>
      <c r="AI416" s="397"/>
      <c r="AJ416" s="397"/>
      <c r="AK416" s="397"/>
      <c r="AL416" s="397"/>
      <c r="AM416" s="397"/>
      <c r="AN416" s="397"/>
      <c r="AO416" s="397"/>
      <c r="AP416" s="397"/>
      <c r="AQ416" s="397"/>
      <c r="AR416" s="397"/>
      <c r="AS416" s="397"/>
      <c r="AT416" s="397"/>
      <c r="AU416" s="397"/>
      <c r="AV416" s="397"/>
      <c r="AW416" s="397"/>
      <c r="AX416" s="397"/>
      <c r="AY416" s="397"/>
      <c r="AZ416" s="397"/>
      <c r="BA416" s="553"/>
      <c r="BB416" s="397"/>
      <c r="BC416" s="397"/>
      <c r="BD416" s="397"/>
    </row>
    <row r="417" spans="2:56" x14ac:dyDescent="0.35">
      <c r="B417" s="80"/>
      <c r="C417" s="119"/>
      <c r="D417" s="119"/>
      <c r="E417" s="202"/>
      <c r="F417" s="119"/>
      <c r="G417" s="120"/>
      <c r="H417" s="41"/>
      <c r="I417" s="41"/>
      <c r="J417" s="329">
        <v>0</v>
      </c>
      <c r="K417" s="329">
        <v>0</v>
      </c>
      <c r="L417" s="332"/>
      <c r="M417" s="150"/>
      <c r="N417" s="397"/>
      <c r="O417" s="555"/>
      <c r="P417" s="576">
        <f t="shared" si="21"/>
        <v>0</v>
      </c>
      <c r="Q417" s="576">
        <f t="shared" si="22"/>
        <v>0</v>
      </c>
      <c r="R417" s="576">
        <f t="shared" si="23"/>
        <v>0</v>
      </c>
      <c r="S417" s="576">
        <f t="shared" si="23"/>
        <v>0</v>
      </c>
      <c r="T417" s="553"/>
      <c r="U417" s="553"/>
      <c r="V417" s="553"/>
      <c r="W417" s="553"/>
      <c r="X417" s="397"/>
      <c r="Y417" s="397"/>
      <c r="Z417" s="397"/>
      <c r="AA417" s="397"/>
      <c r="AB417" s="397"/>
      <c r="AC417" s="397"/>
      <c r="AD417" s="397"/>
      <c r="AE417" s="397"/>
      <c r="AF417" s="397"/>
      <c r="AG417" s="397"/>
      <c r="AH417" s="397"/>
      <c r="AI417" s="397"/>
      <c r="AJ417" s="397"/>
      <c r="AK417" s="397"/>
      <c r="AL417" s="397"/>
      <c r="AM417" s="397"/>
      <c r="AN417" s="397"/>
      <c r="AO417" s="397"/>
      <c r="AP417" s="397"/>
      <c r="AQ417" s="397"/>
      <c r="AR417" s="397"/>
      <c r="AS417" s="397"/>
      <c r="AT417" s="397"/>
      <c r="AU417" s="397"/>
      <c r="AV417" s="397"/>
      <c r="AW417" s="397"/>
      <c r="AX417" s="397"/>
      <c r="AY417" s="397"/>
      <c r="AZ417" s="397"/>
      <c r="BA417" s="553"/>
      <c r="BB417" s="397"/>
      <c r="BC417" s="397"/>
      <c r="BD417" s="397"/>
    </row>
    <row r="418" spans="2:56" x14ac:dyDescent="0.35">
      <c r="B418" s="80"/>
      <c r="C418" s="119"/>
      <c r="D418" s="119"/>
      <c r="E418" s="202"/>
      <c r="F418" s="119"/>
      <c r="G418" s="120"/>
      <c r="H418" s="41"/>
      <c r="I418" s="41"/>
      <c r="J418" s="329">
        <v>0</v>
      </c>
      <c r="K418" s="329">
        <v>0</v>
      </c>
      <c r="L418" s="332"/>
      <c r="M418" s="150"/>
      <c r="N418" s="397"/>
      <c r="O418" s="555"/>
      <c r="P418" s="576">
        <f t="shared" si="21"/>
        <v>0</v>
      </c>
      <c r="Q418" s="576">
        <f t="shared" si="22"/>
        <v>0</v>
      </c>
      <c r="R418" s="576">
        <f t="shared" si="23"/>
        <v>0</v>
      </c>
      <c r="S418" s="576">
        <f t="shared" si="23"/>
        <v>0</v>
      </c>
      <c r="T418" s="553"/>
      <c r="U418" s="553"/>
      <c r="V418" s="553"/>
      <c r="W418" s="553"/>
      <c r="X418" s="397"/>
      <c r="Y418" s="397"/>
      <c r="Z418" s="397"/>
      <c r="AA418" s="397"/>
      <c r="AB418" s="397"/>
      <c r="AC418" s="397"/>
      <c r="AD418" s="397"/>
      <c r="AE418" s="397"/>
      <c r="AF418" s="397"/>
      <c r="AG418" s="397"/>
      <c r="AH418" s="397"/>
      <c r="AI418" s="397"/>
      <c r="AJ418" s="397"/>
      <c r="AK418" s="397"/>
      <c r="AL418" s="397"/>
      <c r="AM418" s="397"/>
      <c r="AN418" s="397"/>
      <c r="AO418" s="397"/>
      <c r="AP418" s="397"/>
      <c r="AQ418" s="397"/>
      <c r="AR418" s="397"/>
      <c r="AS418" s="397"/>
      <c r="AT418" s="397"/>
      <c r="AU418" s="397"/>
      <c r="AV418" s="397"/>
      <c r="AW418" s="397"/>
      <c r="AX418" s="397"/>
      <c r="AY418" s="397"/>
      <c r="AZ418" s="397"/>
      <c r="BA418" s="553"/>
      <c r="BB418" s="397"/>
      <c r="BC418" s="397"/>
      <c r="BD418" s="397"/>
    </row>
    <row r="419" spans="2:56" x14ac:dyDescent="0.35">
      <c r="B419" s="80"/>
      <c r="C419" s="119"/>
      <c r="D419" s="119"/>
      <c r="E419" s="202"/>
      <c r="F419" s="119"/>
      <c r="G419" s="120"/>
      <c r="H419" s="41"/>
      <c r="I419" s="41"/>
      <c r="J419" s="329">
        <v>0</v>
      </c>
      <c r="K419" s="329">
        <v>0</v>
      </c>
      <c r="L419" s="332"/>
      <c r="M419" s="150"/>
      <c r="N419" s="397"/>
      <c r="O419" s="555"/>
      <c r="P419" s="576">
        <f t="shared" si="21"/>
        <v>0</v>
      </c>
      <c r="Q419" s="576">
        <f t="shared" si="22"/>
        <v>0</v>
      </c>
      <c r="R419" s="576">
        <f t="shared" si="23"/>
        <v>0</v>
      </c>
      <c r="S419" s="576">
        <f t="shared" si="23"/>
        <v>0</v>
      </c>
      <c r="T419" s="553"/>
      <c r="U419" s="553"/>
      <c r="V419" s="553"/>
      <c r="W419" s="553"/>
      <c r="X419" s="397"/>
      <c r="Y419" s="397"/>
      <c r="Z419" s="397"/>
      <c r="AA419" s="397"/>
      <c r="AB419" s="397"/>
      <c r="AC419" s="397"/>
      <c r="AD419" s="397"/>
      <c r="AE419" s="397"/>
      <c r="AF419" s="397"/>
      <c r="AG419" s="397"/>
      <c r="AH419" s="397"/>
      <c r="AI419" s="397"/>
      <c r="AJ419" s="397"/>
      <c r="AK419" s="397"/>
      <c r="AL419" s="397"/>
      <c r="AM419" s="397"/>
      <c r="AN419" s="397"/>
      <c r="AO419" s="397"/>
      <c r="AP419" s="397"/>
      <c r="AQ419" s="397"/>
      <c r="AR419" s="397"/>
      <c r="AS419" s="397"/>
      <c r="AT419" s="397"/>
      <c r="AU419" s="397"/>
      <c r="AV419" s="397"/>
      <c r="AW419" s="397"/>
      <c r="AX419" s="397"/>
      <c r="AY419" s="397"/>
      <c r="AZ419" s="397"/>
      <c r="BA419" s="553"/>
      <c r="BB419" s="397"/>
      <c r="BC419" s="397"/>
      <c r="BD419" s="397"/>
    </row>
    <row r="420" spans="2:56" x14ac:dyDescent="0.35">
      <c r="B420" s="80"/>
      <c r="C420" s="119"/>
      <c r="D420" s="119"/>
      <c r="E420" s="202"/>
      <c r="F420" s="119"/>
      <c r="G420" s="120"/>
      <c r="H420" s="41"/>
      <c r="I420" s="41"/>
      <c r="J420" s="329">
        <v>0</v>
      </c>
      <c r="K420" s="329">
        <v>0</v>
      </c>
      <c r="L420" s="332"/>
      <c r="M420" s="150"/>
      <c r="N420" s="397"/>
      <c r="O420" s="555"/>
      <c r="P420" s="576">
        <f t="shared" si="21"/>
        <v>0</v>
      </c>
      <c r="Q420" s="576">
        <f t="shared" si="22"/>
        <v>0</v>
      </c>
      <c r="R420" s="576">
        <f t="shared" si="23"/>
        <v>0</v>
      </c>
      <c r="S420" s="576">
        <f t="shared" si="23"/>
        <v>0</v>
      </c>
      <c r="T420" s="553"/>
      <c r="U420" s="553"/>
      <c r="V420" s="553"/>
      <c r="W420" s="553"/>
      <c r="X420" s="397"/>
      <c r="Y420" s="397"/>
      <c r="Z420" s="397"/>
      <c r="AA420" s="397"/>
      <c r="AB420" s="397"/>
      <c r="AC420" s="397"/>
      <c r="AD420" s="397"/>
      <c r="AE420" s="397"/>
      <c r="AF420" s="397"/>
      <c r="AG420" s="397"/>
      <c r="AH420" s="397"/>
      <c r="AI420" s="397"/>
      <c r="AJ420" s="397"/>
      <c r="AK420" s="397"/>
      <c r="AL420" s="397"/>
      <c r="AM420" s="397"/>
      <c r="AN420" s="397"/>
      <c r="AO420" s="397"/>
      <c r="AP420" s="397"/>
      <c r="AQ420" s="397"/>
      <c r="AR420" s="397"/>
      <c r="AS420" s="397"/>
      <c r="AT420" s="397"/>
      <c r="AU420" s="397"/>
      <c r="AV420" s="397"/>
      <c r="AW420" s="397"/>
      <c r="AX420" s="397"/>
      <c r="AY420" s="397"/>
      <c r="AZ420" s="397"/>
      <c r="BA420" s="553"/>
      <c r="BB420" s="397"/>
      <c r="BC420" s="397"/>
      <c r="BD420" s="397"/>
    </row>
    <row r="421" spans="2:56" x14ac:dyDescent="0.35">
      <c r="B421" s="80"/>
      <c r="C421" s="119"/>
      <c r="D421" s="119"/>
      <c r="E421" s="202"/>
      <c r="F421" s="119"/>
      <c r="G421" s="120"/>
      <c r="H421" s="41"/>
      <c r="I421" s="41"/>
      <c r="J421" s="329">
        <v>0</v>
      </c>
      <c r="K421" s="329">
        <v>0</v>
      </c>
      <c r="L421" s="332"/>
      <c r="M421" s="150"/>
      <c r="N421" s="397"/>
      <c r="O421" s="555"/>
      <c r="P421" s="576">
        <f t="shared" si="21"/>
        <v>0</v>
      </c>
      <c r="Q421" s="576">
        <f t="shared" si="22"/>
        <v>0</v>
      </c>
      <c r="R421" s="576">
        <f t="shared" si="23"/>
        <v>0</v>
      </c>
      <c r="S421" s="576">
        <f t="shared" si="23"/>
        <v>0</v>
      </c>
      <c r="T421" s="553"/>
      <c r="U421" s="553"/>
      <c r="V421" s="553"/>
      <c r="W421" s="553"/>
      <c r="X421" s="397"/>
      <c r="Y421" s="397"/>
      <c r="Z421" s="397"/>
      <c r="AA421" s="397"/>
      <c r="AB421" s="397"/>
      <c r="AC421" s="397"/>
      <c r="AD421" s="397"/>
      <c r="AE421" s="397"/>
      <c r="AF421" s="397"/>
      <c r="AG421" s="397"/>
      <c r="AH421" s="397"/>
      <c r="AI421" s="397"/>
      <c r="AJ421" s="397"/>
      <c r="AK421" s="397"/>
      <c r="AL421" s="397"/>
      <c r="AM421" s="397"/>
      <c r="AN421" s="397"/>
      <c r="AO421" s="397"/>
      <c r="AP421" s="397"/>
      <c r="AQ421" s="397"/>
      <c r="AR421" s="397"/>
      <c r="AS421" s="397"/>
      <c r="AT421" s="397"/>
      <c r="AU421" s="397"/>
      <c r="AV421" s="397"/>
      <c r="AW421" s="397"/>
      <c r="AX421" s="397"/>
      <c r="AY421" s="397"/>
      <c r="AZ421" s="397"/>
      <c r="BA421" s="553"/>
      <c r="BB421" s="397"/>
      <c r="BC421" s="397"/>
      <c r="BD421" s="397"/>
    </row>
    <row r="422" spans="2:56" x14ac:dyDescent="0.35">
      <c r="B422" s="80"/>
      <c r="C422" s="119"/>
      <c r="D422" s="119"/>
      <c r="E422" s="202"/>
      <c r="F422" s="119"/>
      <c r="G422" s="120"/>
      <c r="H422" s="41"/>
      <c r="I422" s="41"/>
      <c r="J422" s="329">
        <v>0</v>
      </c>
      <c r="K422" s="329">
        <v>0</v>
      </c>
      <c r="L422" s="332"/>
      <c r="M422" s="150"/>
      <c r="N422" s="397"/>
      <c r="O422" s="555"/>
      <c r="P422" s="576">
        <f t="shared" si="21"/>
        <v>0</v>
      </c>
      <c r="Q422" s="576">
        <f t="shared" si="22"/>
        <v>0</v>
      </c>
      <c r="R422" s="576">
        <f t="shared" si="23"/>
        <v>0</v>
      </c>
      <c r="S422" s="576">
        <f t="shared" si="23"/>
        <v>0</v>
      </c>
      <c r="T422" s="553"/>
      <c r="U422" s="553"/>
      <c r="V422" s="553"/>
      <c r="W422" s="553"/>
      <c r="X422" s="397"/>
      <c r="Y422" s="397"/>
      <c r="Z422" s="397"/>
      <c r="AA422" s="397"/>
      <c r="AB422" s="397"/>
      <c r="AC422" s="397"/>
      <c r="AD422" s="397"/>
      <c r="AE422" s="397"/>
      <c r="AF422" s="397"/>
      <c r="AG422" s="397"/>
      <c r="AH422" s="397"/>
      <c r="AI422" s="397"/>
      <c r="AJ422" s="397"/>
      <c r="AK422" s="397"/>
      <c r="AL422" s="397"/>
      <c r="AM422" s="397"/>
      <c r="AN422" s="397"/>
      <c r="AO422" s="397"/>
      <c r="AP422" s="397"/>
      <c r="AQ422" s="397"/>
      <c r="AR422" s="397"/>
      <c r="AS422" s="397"/>
      <c r="AT422" s="397"/>
      <c r="AU422" s="397"/>
      <c r="AV422" s="397"/>
      <c r="AW422" s="397"/>
      <c r="AX422" s="397"/>
      <c r="AY422" s="397"/>
      <c r="AZ422" s="397"/>
      <c r="BA422" s="553"/>
      <c r="BB422" s="397"/>
      <c r="BC422" s="397"/>
      <c r="BD422" s="397"/>
    </row>
    <row r="423" spans="2:56" x14ac:dyDescent="0.35">
      <c r="B423" s="80"/>
      <c r="C423" s="119"/>
      <c r="D423" s="119"/>
      <c r="E423" s="202"/>
      <c r="F423" s="119"/>
      <c r="G423" s="120"/>
      <c r="H423" s="41"/>
      <c r="I423" s="41"/>
      <c r="J423" s="329">
        <v>0</v>
      </c>
      <c r="K423" s="329">
        <v>0</v>
      </c>
      <c r="L423" s="332"/>
      <c r="M423" s="150"/>
      <c r="N423" s="397"/>
      <c r="O423" s="555"/>
      <c r="P423" s="576">
        <f t="shared" si="21"/>
        <v>0</v>
      </c>
      <c r="Q423" s="576">
        <f t="shared" si="22"/>
        <v>0</v>
      </c>
      <c r="R423" s="576">
        <f t="shared" si="23"/>
        <v>0</v>
      </c>
      <c r="S423" s="576">
        <f t="shared" si="23"/>
        <v>0</v>
      </c>
      <c r="T423" s="553"/>
      <c r="U423" s="553"/>
      <c r="V423" s="553"/>
      <c r="W423" s="553"/>
      <c r="X423" s="397"/>
      <c r="Y423" s="397"/>
      <c r="Z423" s="397"/>
      <c r="AA423" s="397"/>
      <c r="AB423" s="397"/>
      <c r="AC423" s="397"/>
      <c r="AD423" s="397"/>
      <c r="AE423" s="397"/>
      <c r="AF423" s="397"/>
      <c r="AG423" s="397"/>
      <c r="AH423" s="397"/>
      <c r="AI423" s="397"/>
      <c r="AJ423" s="397"/>
      <c r="AK423" s="397"/>
      <c r="AL423" s="397"/>
      <c r="AM423" s="397"/>
      <c r="AN423" s="397"/>
      <c r="AO423" s="397"/>
      <c r="AP423" s="397"/>
      <c r="AQ423" s="397"/>
      <c r="AR423" s="397"/>
      <c r="AS423" s="397"/>
      <c r="AT423" s="397"/>
      <c r="AU423" s="397"/>
      <c r="AV423" s="397"/>
      <c r="AW423" s="397"/>
      <c r="AX423" s="397"/>
      <c r="AY423" s="397"/>
      <c r="AZ423" s="397"/>
      <c r="BA423" s="553"/>
      <c r="BB423" s="397"/>
      <c r="BC423" s="397"/>
      <c r="BD423" s="397"/>
    </row>
    <row r="424" spans="2:56" x14ac:dyDescent="0.35">
      <c r="B424" s="80"/>
      <c r="C424" s="119"/>
      <c r="D424" s="119"/>
      <c r="E424" s="202"/>
      <c r="F424" s="119"/>
      <c r="G424" s="120"/>
      <c r="H424" s="41"/>
      <c r="I424" s="41"/>
      <c r="J424" s="329">
        <v>0</v>
      </c>
      <c r="K424" s="329">
        <v>0</v>
      </c>
      <c r="L424" s="332"/>
      <c r="M424" s="150"/>
      <c r="N424" s="397"/>
      <c r="O424" s="555"/>
      <c r="P424" s="576">
        <f t="shared" si="21"/>
        <v>0</v>
      </c>
      <c r="Q424" s="576">
        <f t="shared" si="22"/>
        <v>0</v>
      </c>
      <c r="R424" s="576">
        <f t="shared" si="23"/>
        <v>0</v>
      </c>
      <c r="S424" s="576">
        <f t="shared" si="23"/>
        <v>0</v>
      </c>
      <c r="T424" s="553"/>
      <c r="U424" s="553"/>
      <c r="V424" s="553"/>
      <c r="W424" s="553"/>
      <c r="X424" s="397"/>
      <c r="Y424" s="397"/>
      <c r="Z424" s="397"/>
      <c r="AA424" s="397"/>
      <c r="AB424" s="397"/>
      <c r="AC424" s="397"/>
      <c r="AD424" s="397"/>
      <c r="AE424" s="397"/>
      <c r="AF424" s="397"/>
      <c r="AG424" s="397"/>
      <c r="AH424" s="397"/>
      <c r="AI424" s="397"/>
      <c r="AJ424" s="397"/>
      <c r="AK424" s="397"/>
      <c r="AL424" s="397"/>
      <c r="AM424" s="397"/>
      <c r="AN424" s="397"/>
      <c r="AO424" s="397"/>
      <c r="AP424" s="397"/>
      <c r="AQ424" s="397"/>
      <c r="AR424" s="397"/>
      <c r="AS424" s="397"/>
      <c r="AT424" s="397"/>
      <c r="AU424" s="397"/>
      <c r="AV424" s="397"/>
      <c r="AW424" s="397"/>
      <c r="AX424" s="397"/>
      <c r="AY424" s="397"/>
      <c r="AZ424" s="397"/>
      <c r="BA424" s="553"/>
      <c r="BB424" s="397"/>
      <c r="BC424" s="397"/>
      <c r="BD424" s="397"/>
    </row>
    <row r="425" spans="2:56" x14ac:dyDescent="0.35">
      <c r="B425" s="80"/>
      <c r="C425" s="119"/>
      <c r="D425" s="119"/>
      <c r="E425" s="202"/>
      <c r="F425" s="119"/>
      <c r="G425" s="120"/>
      <c r="H425" s="41"/>
      <c r="I425" s="41"/>
      <c r="J425" s="329">
        <v>0</v>
      </c>
      <c r="K425" s="329">
        <v>0</v>
      </c>
      <c r="L425" s="332"/>
      <c r="M425" s="150"/>
      <c r="N425" s="397"/>
      <c r="O425" s="555"/>
      <c r="P425" s="576">
        <f t="shared" si="21"/>
        <v>0</v>
      </c>
      <c r="Q425" s="576">
        <f t="shared" si="22"/>
        <v>0</v>
      </c>
      <c r="R425" s="576">
        <f t="shared" si="23"/>
        <v>0</v>
      </c>
      <c r="S425" s="576">
        <f t="shared" si="23"/>
        <v>0</v>
      </c>
      <c r="T425" s="553"/>
      <c r="U425" s="553"/>
      <c r="V425" s="553"/>
      <c r="W425" s="553"/>
      <c r="X425" s="397"/>
      <c r="Y425" s="397"/>
      <c r="Z425" s="397"/>
      <c r="AA425" s="397"/>
      <c r="AB425" s="397"/>
      <c r="AC425" s="397"/>
      <c r="AD425" s="397"/>
      <c r="AE425" s="397"/>
      <c r="AF425" s="397"/>
      <c r="AG425" s="397"/>
      <c r="AH425" s="397"/>
      <c r="AI425" s="397"/>
      <c r="AJ425" s="397"/>
      <c r="AK425" s="397"/>
      <c r="AL425" s="397"/>
      <c r="AM425" s="397"/>
      <c r="AN425" s="397"/>
      <c r="AO425" s="397"/>
      <c r="AP425" s="397"/>
      <c r="AQ425" s="397"/>
      <c r="AR425" s="397"/>
      <c r="AS425" s="397"/>
      <c r="AT425" s="397"/>
      <c r="AU425" s="397"/>
      <c r="AV425" s="397"/>
      <c r="AW425" s="397"/>
      <c r="AX425" s="397"/>
      <c r="AY425" s="397"/>
      <c r="AZ425" s="397"/>
      <c r="BA425" s="553"/>
      <c r="BB425" s="397"/>
      <c r="BC425" s="397"/>
      <c r="BD425" s="397"/>
    </row>
    <row r="426" spans="2:56" x14ac:dyDescent="0.35">
      <c r="B426" s="80"/>
      <c r="C426" s="119"/>
      <c r="D426" s="119"/>
      <c r="E426" s="202"/>
      <c r="F426" s="119"/>
      <c r="G426" s="120"/>
      <c r="H426" s="41"/>
      <c r="I426" s="41"/>
      <c r="J426" s="329">
        <v>0</v>
      </c>
      <c r="K426" s="329">
        <v>0</v>
      </c>
      <c r="L426" s="332"/>
      <c r="M426" s="150"/>
      <c r="N426" s="397"/>
      <c r="O426" s="555"/>
      <c r="P426" s="576">
        <f t="shared" si="21"/>
        <v>0</v>
      </c>
      <c r="Q426" s="576">
        <f t="shared" si="22"/>
        <v>0</v>
      </c>
      <c r="R426" s="576">
        <f t="shared" si="23"/>
        <v>0</v>
      </c>
      <c r="S426" s="576">
        <f t="shared" si="23"/>
        <v>0</v>
      </c>
      <c r="T426" s="553"/>
      <c r="U426" s="553"/>
      <c r="V426" s="553"/>
      <c r="W426" s="553"/>
      <c r="X426" s="397"/>
      <c r="Y426" s="397"/>
      <c r="Z426" s="397"/>
      <c r="AA426" s="397"/>
      <c r="AB426" s="397"/>
      <c r="AC426" s="397"/>
      <c r="AD426" s="397"/>
      <c r="AE426" s="397"/>
      <c r="AF426" s="397"/>
      <c r="AG426" s="397"/>
      <c r="AH426" s="397"/>
      <c r="AI426" s="397"/>
      <c r="AJ426" s="397"/>
      <c r="AK426" s="397"/>
      <c r="AL426" s="397"/>
      <c r="AM426" s="397"/>
      <c r="AN426" s="397"/>
      <c r="AO426" s="397"/>
      <c r="AP426" s="397"/>
      <c r="AQ426" s="397"/>
      <c r="AR426" s="397"/>
      <c r="AS426" s="397"/>
      <c r="AT426" s="397"/>
      <c r="AU426" s="397"/>
      <c r="AV426" s="397"/>
      <c r="AW426" s="397"/>
      <c r="AX426" s="397"/>
      <c r="AY426" s="397"/>
      <c r="AZ426" s="397"/>
      <c r="BA426" s="553"/>
      <c r="BB426" s="397"/>
      <c r="BC426" s="397"/>
      <c r="BD426" s="397"/>
    </row>
    <row r="427" spans="2:56" x14ac:dyDescent="0.35">
      <c r="B427" s="80"/>
      <c r="C427" s="119"/>
      <c r="D427" s="119"/>
      <c r="E427" s="202"/>
      <c r="F427" s="119"/>
      <c r="G427" s="120"/>
      <c r="H427" s="41"/>
      <c r="I427" s="41"/>
      <c r="J427" s="329">
        <v>0</v>
      </c>
      <c r="K427" s="329">
        <v>0</v>
      </c>
      <c r="L427" s="332"/>
      <c r="M427" s="150"/>
      <c r="N427" s="397"/>
      <c r="O427" s="555"/>
      <c r="P427" s="576">
        <f t="shared" si="21"/>
        <v>0</v>
      </c>
      <c r="Q427" s="576">
        <f t="shared" si="22"/>
        <v>0</v>
      </c>
      <c r="R427" s="576">
        <f t="shared" si="23"/>
        <v>0</v>
      </c>
      <c r="S427" s="576">
        <f t="shared" si="23"/>
        <v>0</v>
      </c>
      <c r="T427" s="553"/>
      <c r="U427" s="553"/>
      <c r="V427" s="553"/>
      <c r="W427" s="553"/>
      <c r="X427" s="397"/>
      <c r="Y427" s="397"/>
      <c r="Z427" s="397"/>
      <c r="AA427" s="397"/>
      <c r="AB427" s="397"/>
      <c r="AC427" s="397"/>
      <c r="AD427" s="397"/>
      <c r="AE427" s="397"/>
      <c r="AF427" s="397"/>
      <c r="AG427" s="397"/>
      <c r="AH427" s="397"/>
      <c r="AI427" s="397"/>
      <c r="AJ427" s="397"/>
      <c r="AK427" s="397"/>
      <c r="AL427" s="397"/>
      <c r="AM427" s="397"/>
      <c r="AN427" s="397"/>
      <c r="AO427" s="397"/>
      <c r="AP427" s="397"/>
      <c r="AQ427" s="397"/>
      <c r="AR427" s="397"/>
      <c r="AS427" s="397"/>
      <c r="AT427" s="397"/>
      <c r="AU427" s="397"/>
      <c r="AV427" s="397"/>
      <c r="AW427" s="397"/>
      <c r="AX427" s="397"/>
      <c r="AY427" s="397"/>
      <c r="AZ427" s="397"/>
      <c r="BA427" s="553"/>
      <c r="BB427" s="397"/>
      <c r="BC427" s="397"/>
      <c r="BD427" s="397"/>
    </row>
    <row r="428" spans="2:56" x14ac:dyDescent="0.35">
      <c r="B428" s="80"/>
      <c r="C428" s="119"/>
      <c r="D428" s="119"/>
      <c r="E428" s="202"/>
      <c r="F428" s="119"/>
      <c r="G428" s="120"/>
      <c r="H428" s="41"/>
      <c r="I428" s="41"/>
      <c r="J428" s="329">
        <v>0</v>
      </c>
      <c r="K428" s="329">
        <v>0</v>
      </c>
      <c r="L428" s="332"/>
      <c r="M428" s="150"/>
      <c r="N428" s="397"/>
      <c r="O428" s="555"/>
      <c r="P428" s="576">
        <f t="shared" si="21"/>
        <v>0</v>
      </c>
      <c r="Q428" s="576">
        <f t="shared" si="22"/>
        <v>0</v>
      </c>
      <c r="R428" s="576">
        <f t="shared" si="23"/>
        <v>0</v>
      </c>
      <c r="S428" s="576">
        <f t="shared" si="23"/>
        <v>0</v>
      </c>
      <c r="T428" s="553"/>
      <c r="U428" s="553"/>
      <c r="V428" s="553"/>
      <c r="W428" s="553"/>
      <c r="X428" s="397"/>
      <c r="Y428" s="397"/>
      <c r="Z428" s="397"/>
      <c r="AA428" s="397"/>
      <c r="AB428" s="397"/>
      <c r="AC428" s="397"/>
      <c r="AD428" s="397"/>
      <c r="AE428" s="397"/>
      <c r="AF428" s="397"/>
      <c r="AG428" s="397"/>
      <c r="AH428" s="397"/>
      <c r="AI428" s="397"/>
      <c r="AJ428" s="397"/>
      <c r="AK428" s="397"/>
      <c r="AL428" s="397"/>
      <c r="AM428" s="397"/>
      <c r="AN428" s="397"/>
      <c r="AO428" s="397"/>
      <c r="AP428" s="397"/>
      <c r="AQ428" s="397"/>
      <c r="AR428" s="397"/>
      <c r="AS428" s="397"/>
      <c r="AT428" s="397"/>
      <c r="AU428" s="397"/>
      <c r="AV428" s="397"/>
      <c r="AW428" s="397"/>
      <c r="AX428" s="397"/>
      <c r="AY428" s="397"/>
      <c r="AZ428" s="397"/>
      <c r="BA428" s="553"/>
      <c r="BB428" s="397"/>
      <c r="BC428" s="397"/>
      <c r="BD428" s="397"/>
    </row>
    <row r="429" spans="2:56" x14ac:dyDescent="0.35">
      <c r="B429" s="80"/>
      <c r="C429" s="119"/>
      <c r="D429" s="119"/>
      <c r="E429" s="202"/>
      <c r="F429" s="119"/>
      <c r="G429" s="120"/>
      <c r="H429" s="41"/>
      <c r="I429" s="41"/>
      <c r="J429" s="329">
        <v>0</v>
      </c>
      <c r="K429" s="329">
        <v>0</v>
      </c>
      <c r="L429" s="332"/>
      <c r="M429" s="150"/>
      <c r="N429" s="397"/>
      <c r="O429" s="555"/>
      <c r="P429" s="576">
        <f t="shared" si="21"/>
        <v>0</v>
      </c>
      <c r="Q429" s="576">
        <f t="shared" si="22"/>
        <v>0</v>
      </c>
      <c r="R429" s="576">
        <f t="shared" si="23"/>
        <v>0</v>
      </c>
      <c r="S429" s="576">
        <f t="shared" si="23"/>
        <v>0</v>
      </c>
      <c r="T429" s="553"/>
      <c r="U429" s="553"/>
      <c r="V429" s="553"/>
      <c r="W429" s="553"/>
      <c r="X429" s="397"/>
      <c r="Y429" s="397"/>
      <c r="Z429" s="397"/>
      <c r="AA429" s="397"/>
      <c r="AB429" s="397"/>
      <c r="AC429" s="397"/>
      <c r="AD429" s="397"/>
      <c r="AE429" s="397"/>
      <c r="AF429" s="397"/>
      <c r="AG429" s="397"/>
      <c r="AH429" s="397"/>
      <c r="AI429" s="397"/>
      <c r="AJ429" s="397"/>
      <c r="AK429" s="397"/>
      <c r="AL429" s="397"/>
      <c r="AM429" s="397"/>
      <c r="AN429" s="397"/>
      <c r="AO429" s="397"/>
      <c r="AP429" s="397"/>
      <c r="AQ429" s="397"/>
      <c r="AR429" s="397"/>
      <c r="AS429" s="397"/>
      <c r="AT429" s="397"/>
      <c r="AU429" s="397"/>
      <c r="AV429" s="397"/>
      <c r="AW429" s="397"/>
      <c r="AX429" s="397"/>
      <c r="AY429" s="397"/>
      <c r="AZ429" s="397"/>
      <c r="BA429" s="553"/>
      <c r="BB429" s="397"/>
      <c r="BC429" s="397"/>
      <c r="BD429" s="397"/>
    </row>
    <row r="430" spans="2:56" x14ac:dyDescent="0.35">
      <c r="B430" s="80"/>
      <c r="C430" s="119"/>
      <c r="D430" s="119"/>
      <c r="E430" s="202"/>
      <c r="F430" s="119"/>
      <c r="G430" s="120"/>
      <c r="H430" s="41"/>
      <c r="I430" s="41"/>
      <c r="J430" s="329">
        <v>0</v>
      </c>
      <c r="K430" s="329">
        <v>0</v>
      </c>
      <c r="L430" s="332"/>
      <c r="M430" s="150"/>
      <c r="N430" s="397"/>
      <c r="O430" s="555"/>
      <c r="P430" s="576">
        <f t="shared" si="21"/>
        <v>0</v>
      </c>
      <c r="Q430" s="576">
        <f t="shared" si="22"/>
        <v>0</v>
      </c>
      <c r="R430" s="576">
        <f t="shared" si="23"/>
        <v>0</v>
      </c>
      <c r="S430" s="576">
        <f t="shared" si="23"/>
        <v>0</v>
      </c>
      <c r="T430" s="553"/>
      <c r="U430" s="553"/>
      <c r="V430" s="553"/>
      <c r="W430" s="553"/>
      <c r="X430" s="397"/>
      <c r="Y430" s="397"/>
      <c r="Z430" s="397"/>
      <c r="AA430" s="397"/>
      <c r="AB430" s="397"/>
      <c r="AC430" s="397"/>
      <c r="AD430" s="397"/>
      <c r="AE430" s="397"/>
      <c r="AF430" s="397"/>
      <c r="AG430" s="397"/>
      <c r="AH430" s="397"/>
      <c r="AI430" s="397"/>
      <c r="AJ430" s="397"/>
      <c r="AK430" s="397"/>
      <c r="AL430" s="397"/>
      <c r="AM430" s="397"/>
      <c r="AN430" s="397"/>
      <c r="AO430" s="397"/>
      <c r="AP430" s="397"/>
      <c r="AQ430" s="397"/>
      <c r="AR430" s="397"/>
      <c r="AS430" s="397"/>
      <c r="AT430" s="397"/>
      <c r="AU430" s="397"/>
      <c r="AV430" s="397"/>
      <c r="AW430" s="397"/>
      <c r="AX430" s="397"/>
      <c r="AY430" s="397"/>
      <c r="AZ430" s="397"/>
      <c r="BA430" s="553"/>
      <c r="BB430" s="397"/>
      <c r="BC430" s="397"/>
      <c r="BD430" s="397"/>
    </row>
    <row r="431" spans="2:56" x14ac:dyDescent="0.35">
      <c r="B431" s="80"/>
      <c r="C431" s="119"/>
      <c r="D431" s="119"/>
      <c r="E431" s="202"/>
      <c r="F431" s="119"/>
      <c r="G431" s="120"/>
      <c r="H431" s="41"/>
      <c r="I431" s="41"/>
      <c r="J431" s="329">
        <v>0</v>
      </c>
      <c r="K431" s="329">
        <v>0</v>
      </c>
      <c r="L431" s="332"/>
      <c r="M431" s="150"/>
      <c r="N431" s="397"/>
      <c r="O431" s="555"/>
      <c r="P431" s="576">
        <f t="shared" si="21"/>
        <v>0</v>
      </c>
      <c r="Q431" s="576">
        <f t="shared" si="22"/>
        <v>0</v>
      </c>
      <c r="R431" s="576">
        <f t="shared" si="23"/>
        <v>0</v>
      </c>
      <c r="S431" s="576">
        <f t="shared" si="23"/>
        <v>0</v>
      </c>
      <c r="T431" s="553"/>
      <c r="U431" s="553"/>
      <c r="V431" s="553"/>
      <c r="W431" s="553"/>
      <c r="X431" s="397"/>
      <c r="Y431" s="397"/>
      <c r="Z431" s="397"/>
      <c r="AA431" s="397"/>
      <c r="AB431" s="397"/>
      <c r="AC431" s="397"/>
      <c r="AD431" s="397"/>
      <c r="AE431" s="397"/>
      <c r="AF431" s="397"/>
      <c r="AG431" s="397"/>
      <c r="AH431" s="397"/>
      <c r="AI431" s="397"/>
      <c r="AJ431" s="397"/>
      <c r="AK431" s="397"/>
      <c r="AL431" s="397"/>
      <c r="AM431" s="397"/>
      <c r="AN431" s="397"/>
      <c r="AO431" s="397"/>
      <c r="AP431" s="397"/>
      <c r="AQ431" s="397"/>
      <c r="AR431" s="397"/>
      <c r="AS431" s="397"/>
      <c r="AT431" s="397"/>
      <c r="AU431" s="397"/>
      <c r="AV431" s="397"/>
      <c r="AW431" s="397"/>
      <c r="AX431" s="397"/>
      <c r="AY431" s="397"/>
      <c r="AZ431" s="397"/>
      <c r="BA431" s="553"/>
      <c r="BB431" s="397"/>
      <c r="BC431" s="397"/>
      <c r="BD431" s="397"/>
    </row>
    <row r="432" spans="2:56" x14ac:dyDescent="0.35">
      <c r="B432" s="80"/>
      <c r="C432" s="119"/>
      <c r="D432" s="119"/>
      <c r="E432" s="202"/>
      <c r="F432" s="119"/>
      <c r="G432" s="120"/>
      <c r="H432" s="41"/>
      <c r="I432" s="41"/>
      <c r="J432" s="329">
        <v>0</v>
      </c>
      <c r="K432" s="329">
        <v>0</v>
      </c>
      <c r="L432" s="332"/>
      <c r="M432" s="150"/>
      <c r="N432" s="397"/>
      <c r="O432" s="555"/>
      <c r="P432" s="576">
        <f t="shared" ref="P432:P495" si="24">J432*$G$32</f>
        <v>0</v>
      </c>
      <c r="Q432" s="576">
        <f t="shared" ref="Q432:Q495" si="25">K432*$G$42</f>
        <v>0</v>
      </c>
      <c r="R432" s="576">
        <f t="shared" ref="R432:S495" si="26">P432-J432</f>
        <v>0</v>
      </c>
      <c r="S432" s="576">
        <f t="shared" si="26"/>
        <v>0</v>
      </c>
      <c r="T432" s="553"/>
      <c r="U432" s="553"/>
      <c r="V432" s="553"/>
      <c r="W432" s="553"/>
      <c r="X432" s="397"/>
      <c r="Y432" s="397"/>
      <c r="Z432" s="397"/>
      <c r="AA432" s="397"/>
      <c r="AB432" s="397"/>
      <c r="AC432" s="397"/>
      <c r="AD432" s="397"/>
      <c r="AE432" s="397"/>
      <c r="AF432" s="397"/>
      <c r="AG432" s="397"/>
      <c r="AH432" s="397"/>
      <c r="AI432" s="397"/>
      <c r="AJ432" s="397"/>
      <c r="AK432" s="397"/>
      <c r="AL432" s="397"/>
      <c r="AM432" s="397"/>
      <c r="AN432" s="397"/>
      <c r="AO432" s="397"/>
      <c r="AP432" s="397"/>
      <c r="AQ432" s="397"/>
      <c r="AR432" s="397"/>
      <c r="AS432" s="397"/>
      <c r="AT432" s="397"/>
      <c r="AU432" s="397"/>
      <c r="AV432" s="397"/>
      <c r="AW432" s="397"/>
      <c r="AX432" s="397"/>
      <c r="AY432" s="397"/>
      <c r="AZ432" s="397"/>
      <c r="BA432" s="553"/>
      <c r="BB432" s="397"/>
      <c r="BC432" s="397"/>
      <c r="BD432" s="397"/>
    </row>
    <row r="433" spans="2:56" x14ac:dyDescent="0.35">
      <c r="B433" s="80"/>
      <c r="C433" s="119"/>
      <c r="D433" s="119"/>
      <c r="E433" s="202"/>
      <c r="F433" s="119"/>
      <c r="G433" s="120"/>
      <c r="H433" s="41"/>
      <c r="I433" s="41"/>
      <c r="J433" s="329">
        <v>0</v>
      </c>
      <c r="K433" s="329">
        <v>0</v>
      </c>
      <c r="L433" s="332"/>
      <c r="M433" s="150"/>
      <c r="N433" s="397"/>
      <c r="O433" s="555"/>
      <c r="P433" s="576">
        <f t="shared" si="24"/>
        <v>0</v>
      </c>
      <c r="Q433" s="576">
        <f t="shared" si="25"/>
        <v>0</v>
      </c>
      <c r="R433" s="576">
        <f t="shared" si="26"/>
        <v>0</v>
      </c>
      <c r="S433" s="576">
        <f t="shared" si="26"/>
        <v>0</v>
      </c>
      <c r="T433" s="553"/>
      <c r="U433" s="553"/>
      <c r="V433" s="553"/>
      <c r="W433" s="553"/>
      <c r="X433" s="397"/>
      <c r="Y433" s="397"/>
      <c r="Z433" s="397"/>
      <c r="AA433" s="397"/>
      <c r="AB433" s="397"/>
      <c r="AC433" s="397"/>
      <c r="AD433" s="397"/>
      <c r="AE433" s="397"/>
      <c r="AF433" s="397"/>
      <c r="AG433" s="397"/>
      <c r="AH433" s="397"/>
      <c r="AI433" s="397"/>
      <c r="AJ433" s="397"/>
      <c r="AK433" s="397"/>
      <c r="AL433" s="397"/>
      <c r="AM433" s="397"/>
      <c r="AN433" s="397"/>
      <c r="AO433" s="397"/>
      <c r="AP433" s="397"/>
      <c r="AQ433" s="397"/>
      <c r="AR433" s="397"/>
      <c r="AS433" s="397"/>
      <c r="AT433" s="397"/>
      <c r="AU433" s="397"/>
      <c r="AV433" s="397"/>
      <c r="AW433" s="397"/>
      <c r="AX433" s="397"/>
      <c r="AY433" s="397"/>
      <c r="AZ433" s="397"/>
      <c r="BA433" s="553"/>
      <c r="BB433" s="397"/>
      <c r="BC433" s="397"/>
      <c r="BD433" s="397"/>
    </row>
    <row r="434" spans="2:56" x14ac:dyDescent="0.35">
      <c r="B434" s="80"/>
      <c r="C434" s="119"/>
      <c r="D434" s="119"/>
      <c r="E434" s="202"/>
      <c r="F434" s="119"/>
      <c r="G434" s="120"/>
      <c r="H434" s="41"/>
      <c r="I434" s="41"/>
      <c r="J434" s="329">
        <v>0</v>
      </c>
      <c r="K434" s="329">
        <v>0</v>
      </c>
      <c r="L434" s="332"/>
      <c r="M434" s="150"/>
      <c r="N434" s="397"/>
      <c r="O434" s="555"/>
      <c r="P434" s="576">
        <f t="shared" si="24"/>
        <v>0</v>
      </c>
      <c r="Q434" s="576">
        <f t="shared" si="25"/>
        <v>0</v>
      </c>
      <c r="R434" s="576">
        <f t="shared" si="26"/>
        <v>0</v>
      </c>
      <c r="S434" s="576">
        <f t="shared" si="26"/>
        <v>0</v>
      </c>
      <c r="T434" s="553"/>
      <c r="U434" s="553"/>
      <c r="V434" s="553"/>
      <c r="W434" s="553"/>
      <c r="X434" s="397"/>
      <c r="Y434" s="397"/>
      <c r="Z434" s="397"/>
      <c r="AA434" s="397"/>
      <c r="AB434" s="397"/>
      <c r="AC434" s="397"/>
      <c r="AD434" s="397"/>
      <c r="AE434" s="397"/>
      <c r="AF434" s="397"/>
      <c r="AG434" s="397"/>
      <c r="AH434" s="397"/>
      <c r="AI434" s="397"/>
      <c r="AJ434" s="397"/>
      <c r="AK434" s="397"/>
      <c r="AL434" s="397"/>
      <c r="AM434" s="397"/>
      <c r="AN434" s="397"/>
      <c r="AO434" s="397"/>
      <c r="AP434" s="397"/>
      <c r="AQ434" s="397"/>
      <c r="AR434" s="397"/>
      <c r="AS434" s="397"/>
      <c r="AT434" s="397"/>
      <c r="AU434" s="397"/>
      <c r="AV434" s="397"/>
      <c r="AW434" s="397"/>
      <c r="AX434" s="397"/>
      <c r="AY434" s="397"/>
      <c r="AZ434" s="397"/>
      <c r="BA434" s="553"/>
      <c r="BB434" s="397"/>
      <c r="BC434" s="397"/>
      <c r="BD434" s="397"/>
    </row>
    <row r="435" spans="2:56" x14ac:dyDescent="0.35">
      <c r="B435" s="80"/>
      <c r="C435" s="119"/>
      <c r="D435" s="119"/>
      <c r="E435" s="202"/>
      <c r="F435" s="119"/>
      <c r="G435" s="120"/>
      <c r="H435" s="41"/>
      <c r="I435" s="41"/>
      <c r="J435" s="329">
        <v>0</v>
      </c>
      <c r="K435" s="329">
        <v>0</v>
      </c>
      <c r="L435" s="332"/>
      <c r="M435" s="150"/>
      <c r="N435" s="397"/>
      <c r="O435" s="555"/>
      <c r="P435" s="576">
        <f t="shared" si="24"/>
        <v>0</v>
      </c>
      <c r="Q435" s="576">
        <f t="shared" si="25"/>
        <v>0</v>
      </c>
      <c r="R435" s="576">
        <f t="shared" si="26"/>
        <v>0</v>
      </c>
      <c r="S435" s="576">
        <f t="shared" si="26"/>
        <v>0</v>
      </c>
      <c r="T435" s="553"/>
      <c r="U435" s="553"/>
      <c r="V435" s="553"/>
      <c r="W435" s="553"/>
      <c r="X435" s="397"/>
      <c r="Y435" s="397"/>
      <c r="Z435" s="397"/>
      <c r="AA435" s="397"/>
      <c r="AB435" s="397"/>
      <c r="AC435" s="397"/>
      <c r="AD435" s="397"/>
      <c r="AE435" s="397"/>
      <c r="AF435" s="397"/>
      <c r="AG435" s="397"/>
      <c r="AH435" s="397"/>
      <c r="AI435" s="397"/>
      <c r="AJ435" s="397"/>
      <c r="AK435" s="397"/>
      <c r="AL435" s="397"/>
      <c r="AM435" s="397"/>
      <c r="AN435" s="397"/>
      <c r="AO435" s="397"/>
      <c r="AP435" s="397"/>
      <c r="AQ435" s="397"/>
      <c r="AR435" s="397"/>
      <c r="AS435" s="397"/>
      <c r="AT435" s="397"/>
      <c r="AU435" s="397"/>
      <c r="AV435" s="397"/>
      <c r="AW435" s="397"/>
      <c r="AX435" s="397"/>
      <c r="AY435" s="397"/>
      <c r="AZ435" s="397"/>
      <c r="BA435" s="553"/>
      <c r="BB435" s="397"/>
      <c r="BC435" s="397"/>
      <c r="BD435" s="397"/>
    </row>
    <row r="436" spans="2:56" x14ac:dyDescent="0.35">
      <c r="B436" s="80"/>
      <c r="C436" s="119"/>
      <c r="D436" s="119"/>
      <c r="E436" s="202"/>
      <c r="F436" s="119"/>
      <c r="G436" s="120"/>
      <c r="H436" s="41"/>
      <c r="I436" s="41"/>
      <c r="J436" s="329">
        <v>0</v>
      </c>
      <c r="K436" s="329">
        <v>0</v>
      </c>
      <c r="L436" s="332"/>
      <c r="M436" s="150"/>
      <c r="N436" s="397"/>
      <c r="O436" s="555"/>
      <c r="P436" s="576">
        <f t="shared" si="24"/>
        <v>0</v>
      </c>
      <c r="Q436" s="576">
        <f t="shared" si="25"/>
        <v>0</v>
      </c>
      <c r="R436" s="576">
        <f t="shared" si="26"/>
        <v>0</v>
      </c>
      <c r="S436" s="576">
        <f t="shared" si="26"/>
        <v>0</v>
      </c>
      <c r="T436" s="553"/>
      <c r="U436" s="553"/>
      <c r="V436" s="553"/>
      <c r="W436" s="553"/>
      <c r="X436" s="397"/>
      <c r="Y436" s="397"/>
      <c r="Z436" s="397"/>
      <c r="AA436" s="397"/>
      <c r="AB436" s="397"/>
      <c r="AC436" s="397"/>
      <c r="AD436" s="397"/>
      <c r="AE436" s="397"/>
      <c r="AF436" s="397"/>
      <c r="AG436" s="397"/>
      <c r="AH436" s="397"/>
      <c r="AI436" s="397"/>
      <c r="AJ436" s="397"/>
      <c r="AK436" s="397"/>
      <c r="AL436" s="397"/>
      <c r="AM436" s="397"/>
      <c r="AN436" s="397"/>
      <c r="AO436" s="397"/>
      <c r="AP436" s="397"/>
      <c r="AQ436" s="397"/>
      <c r="AR436" s="397"/>
      <c r="AS436" s="397"/>
      <c r="AT436" s="397"/>
      <c r="AU436" s="397"/>
      <c r="AV436" s="397"/>
      <c r="AW436" s="397"/>
      <c r="AX436" s="397"/>
      <c r="AY436" s="397"/>
      <c r="AZ436" s="397"/>
      <c r="BA436" s="553"/>
      <c r="BB436" s="397"/>
      <c r="BC436" s="397"/>
      <c r="BD436" s="397"/>
    </row>
    <row r="437" spans="2:56" x14ac:dyDescent="0.35">
      <c r="B437" s="80"/>
      <c r="C437" s="119"/>
      <c r="D437" s="119"/>
      <c r="E437" s="202"/>
      <c r="F437" s="119"/>
      <c r="G437" s="120"/>
      <c r="H437" s="41"/>
      <c r="I437" s="41"/>
      <c r="J437" s="329">
        <v>0</v>
      </c>
      <c r="K437" s="329">
        <v>0</v>
      </c>
      <c r="L437" s="332"/>
      <c r="M437" s="150"/>
      <c r="N437" s="397"/>
      <c r="O437" s="555"/>
      <c r="P437" s="576">
        <f t="shared" si="24"/>
        <v>0</v>
      </c>
      <c r="Q437" s="576">
        <f t="shared" si="25"/>
        <v>0</v>
      </c>
      <c r="R437" s="576">
        <f t="shared" si="26"/>
        <v>0</v>
      </c>
      <c r="S437" s="576">
        <f t="shared" si="26"/>
        <v>0</v>
      </c>
      <c r="T437" s="553"/>
      <c r="U437" s="553"/>
      <c r="V437" s="553"/>
      <c r="W437" s="553"/>
      <c r="X437" s="397"/>
      <c r="Y437" s="397"/>
      <c r="Z437" s="397"/>
      <c r="AA437" s="397"/>
      <c r="AB437" s="397"/>
      <c r="AC437" s="397"/>
      <c r="AD437" s="397"/>
      <c r="AE437" s="397"/>
      <c r="AF437" s="397"/>
      <c r="AG437" s="397"/>
      <c r="AH437" s="397"/>
      <c r="AI437" s="397"/>
      <c r="AJ437" s="397"/>
      <c r="AK437" s="397"/>
      <c r="AL437" s="397"/>
      <c r="AM437" s="397"/>
      <c r="AN437" s="397"/>
      <c r="AO437" s="397"/>
      <c r="AP437" s="397"/>
      <c r="AQ437" s="397"/>
      <c r="AR437" s="397"/>
      <c r="AS437" s="397"/>
      <c r="AT437" s="397"/>
      <c r="AU437" s="397"/>
      <c r="AV437" s="397"/>
      <c r="AW437" s="397"/>
      <c r="AX437" s="397"/>
      <c r="AY437" s="397"/>
      <c r="AZ437" s="397"/>
      <c r="BA437" s="553"/>
      <c r="BB437" s="397"/>
      <c r="BC437" s="397"/>
      <c r="BD437" s="397"/>
    </row>
    <row r="438" spans="2:56" x14ac:dyDescent="0.35">
      <c r="B438" s="80"/>
      <c r="C438" s="119"/>
      <c r="D438" s="119"/>
      <c r="E438" s="202"/>
      <c r="F438" s="119"/>
      <c r="G438" s="120"/>
      <c r="H438" s="41"/>
      <c r="I438" s="41"/>
      <c r="J438" s="329">
        <v>0</v>
      </c>
      <c r="K438" s="329">
        <v>0</v>
      </c>
      <c r="L438" s="332"/>
      <c r="M438" s="150"/>
      <c r="N438" s="397"/>
      <c r="O438" s="555"/>
      <c r="P438" s="576">
        <f t="shared" si="24"/>
        <v>0</v>
      </c>
      <c r="Q438" s="576">
        <f t="shared" si="25"/>
        <v>0</v>
      </c>
      <c r="R438" s="576">
        <f t="shared" si="26"/>
        <v>0</v>
      </c>
      <c r="S438" s="576">
        <f t="shared" si="26"/>
        <v>0</v>
      </c>
      <c r="T438" s="553"/>
      <c r="U438" s="553"/>
      <c r="V438" s="553"/>
      <c r="W438" s="553"/>
      <c r="X438" s="397"/>
      <c r="Y438" s="397"/>
      <c r="Z438" s="397"/>
      <c r="AA438" s="397"/>
      <c r="AB438" s="397"/>
      <c r="AC438" s="397"/>
      <c r="AD438" s="397"/>
      <c r="AE438" s="397"/>
      <c r="AF438" s="397"/>
      <c r="AG438" s="397"/>
      <c r="AH438" s="397"/>
      <c r="AI438" s="397"/>
      <c r="AJ438" s="397"/>
      <c r="AK438" s="397"/>
      <c r="AL438" s="397"/>
      <c r="AM438" s="397"/>
      <c r="AN438" s="397"/>
      <c r="AO438" s="397"/>
      <c r="AP438" s="397"/>
      <c r="AQ438" s="397"/>
      <c r="AR438" s="397"/>
      <c r="AS438" s="397"/>
      <c r="AT438" s="397"/>
      <c r="AU438" s="397"/>
      <c r="AV438" s="397"/>
      <c r="AW438" s="397"/>
      <c r="AX438" s="397"/>
      <c r="AY438" s="397"/>
      <c r="AZ438" s="397"/>
      <c r="BA438" s="553"/>
      <c r="BB438" s="397"/>
      <c r="BC438" s="397"/>
      <c r="BD438" s="397"/>
    </row>
    <row r="439" spans="2:56" x14ac:dyDescent="0.35">
      <c r="B439" s="80"/>
      <c r="C439" s="119"/>
      <c r="D439" s="119"/>
      <c r="E439" s="202"/>
      <c r="F439" s="119"/>
      <c r="G439" s="120"/>
      <c r="H439" s="41"/>
      <c r="I439" s="41"/>
      <c r="J439" s="329">
        <v>0</v>
      </c>
      <c r="K439" s="329">
        <v>0</v>
      </c>
      <c r="L439" s="332"/>
      <c r="M439" s="150"/>
      <c r="N439" s="397"/>
      <c r="O439" s="555"/>
      <c r="P439" s="576">
        <f t="shared" si="24"/>
        <v>0</v>
      </c>
      <c r="Q439" s="576">
        <f t="shared" si="25"/>
        <v>0</v>
      </c>
      <c r="R439" s="576">
        <f t="shared" si="26"/>
        <v>0</v>
      </c>
      <c r="S439" s="576">
        <f t="shared" si="26"/>
        <v>0</v>
      </c>
      <c r="T439" s="553"/>
      <c r="U439" s="553"/>
      <c r="V439" s="553"/>
      <c r="W439" s="553"/>
      <c r="X439" s="397"/>
      <c r="Y439" s="397"/>
      <c r="Z439" s="397"/>
      <c r="AA439" s="397"/>
      <c r="AB439" s="397"/>
      <c r="AC439" s="397"/>
      <c r="AD439" s="397"/>
      <c r="AE439" s="397"/>
      <c r="AF439" s="397"/>
      <c r="AG439" s="397"/>
      <c r="AH439" s="397"/>
      <c r="AI439" s="397"/>
      <c r="AJ439" s="397"/>
      <c r="AK439" s="397"/>
      <c r="AL439" s="397"/>
      <c r="AM439" s="397"/>
      <c r="AN439" s="397"/>
      <c r="AO439" s="397"/>
      <c r="AP439" s="397"/>
      <c r="AQ439" s="397"/>
      <c r="AR439" s="397"/>
      <c r="AS439" s="397"/>
      <c r="AT439" s="397"/>
      <c r="AU439" s="397"/>
      <c r="AV439" s="397"/>
      <c r="AW439" s="397"/>
      <c r="AX439" s="397"/>
      <c r="AY439" s="397"/>
      <c r="AZ439" s="397"/>
      <c r="BA439" s="553"/>
      <c r="BB439" s="397"/>
      <c r="BC439" s="397"/>
      <c r="BD439" s="397"/>
    </row>
    <row r="440" spans="2:56" x14ac:dyDescent="0.35">
      <c r="B440" s="80"/>
      <c r="C440" s="119"/>
      <c r="D440" s="119"/>
      <c r="E440" s="202"/>
      <c r="F440" s="119"/>
      <c r="G440" s="120"/>
      <c r="H440" s="41"/>
      <c r="I440" s="41"/>
      <c r="J440" s="329">
        <v>0</v>
      </c>
      <c r="K440" s="329">
        <v>0</v>
      </c>
      <c r="L440" s="332"/>
      <c r="M440" s="150"/>
      <c r="N440" s="397"/>
      <c r="O440" s="555"/>
      <c r="P440" s="576">
        <f t="shared" si="24"/>
        <v>0</v>
      </c>
      <c r="Q440" s="576">
        <f t="shared" si="25"/>
        <v>0</v>
      </c>
      <c r="R440" s="576">
        <f t="shared" si="26"/>
        <v>0</v>
      </c>
      <c r="S440" s="576">
        <f t="shared" si="26"/>
        <v>0</v>
      </c>
      <c r="T440" s="553"/>
      <c r="U440" s="553"/>
      <c r="V440" s="553"/>
      <c r="W440" s="553"/>
      <c r="X440" s="397"/>
      <c r="Y440" s="397"/>
      <c r="Z440" s="397"/>
      <c r="AA440" s="397"/>
      <c r="AB440" s="397"/>
      <c r="AC440" s="397"/>
      <c r="AD440" s="397"/>
      <c r="AE440" s="397"/>
      <c r="AF440" s="397"/>
      <c r="AG440" s="397"/>
      <c r="AH440" s="397"/>
      <c r="AI440" s="397"/>
      <c r="AJ440" s="397"/>
      <c r="AK440" s="397"/>
      <c r="AL440" s="397"/>
      <c r="AM440" s="397"/>
      <c r="AN440" s="397"/>
      <c r="AO440" s="397"/>
      <c r="AP440" s="397"/>
      <c r="AQ440" s="397"/>
      <c r="AR440" s="397"/>
      <c r="AS440" s="397"/>
      <c r="AT440" s="397"/>
      <c r="AU440" s="397"/>
      <c r="AV440" s="397"/>
      <c r="AW440" s="397"/>
      <c r="AX440" s="397"/>
      <c r="AY440" s="397"/>
      <c r="AZ440" s="397"/>
      <c r="BA440" s="553"/>
      <c r="BB440" s="397"/>
      <c r="BC440" s="397"/>
      <c r="BD440" s="397"/>
    </row>
    <row r="441" spans="2:56" x14ac:dyDescent="0.35">
      <c r="B441" s="80"/>
      <c r="C441" s="119"/>
      <c r="D441" s="119"/>
      <c r="E441" s="202"/>
      <c r="F441" s="119"/>
      <c r="G441" s="120"/>
      <c r="H441" s="41"/>
      <c r="I441" s="41"/>
      <c r="J441" s="329">
        <v>0</v>
      </c>
      <c r="K441" s="329">
        <v>0</v>
      </c>
      <c r="L441" s="332"/>
      <c r="M441" s="150"/>
      <c r="N441" s="397"/>
      <c r="O441" s="555"/>
      <c r="P441" s="576">
        <f t="shared" si="24"/>
        <v>0</v>
      </c>
      <c r="Q441" s="576">
        <f t="shared" si="25"/>
        <v>0</v>
      </c>
      <c r="R441" s="576">
        <f t="shared" si="26"/>
        <v>0</v>
      </c>
      <c r="S441" s="576">
        <f t="shared" si="26"/>
        <v>0</v>
      </c>
      <c r="T441" s="553"/>
      <c r="U441" s="553"/>
      <c r="V441" s="553"/>
      <c r="W441" s="553"/>
      <c r="X441" s="397"/>
      <c r="Y441" s="397"/>
      <c r="Z441" s="397"/>
      <c r="AA441" s="397"/>
      <c r="AB441" s="397"/>
      <c r="AC441" s="397"/>
      <c r="AD441" s="397"/>
      <c r="AE441" s="397"/>
      <c r="AF441" s="397"/>
      <c r="AG441" s="397"/>
      <c r="AH441" s="397"/>
      <c r="AI441" s="397"/>
      <c r="AJ441" s="397"/>
      <c r="AK441" s="397"/>
      <c r="AL441" s="397"/>
      <c r="AM441" s="397"/>
      <c r="AN441" s="397"/>
      <c r="AO441" s="397"/>
      <c r="AP441" s="397"/>
      <c r="AQ441" s="397"/>
      <c r="AR441" s="397"/>
      <c r="AS441" s="397"/>
      <c r="AT441" s="397"/>
      <c r="AU441" s="397"/>
      <c r="AV441" s="397"/>
      <c r="AW441" s="397"/>
      <c r="AX441" s="397"/>
      <c r="AY441" s="397"/>
      <c r="AZ441" s="397"/>
      <c r="BA441" s="553"/>
      <c r="BB441" s="397"/>
      <c r="BC441" s="397"/>
      <c r="BD441" s="397"/>
    </row>
    <row r="442" spans="2:56" x14ac:dyDescent="0.35">
      <c r="B442" s="80"/>
      <c r="C442" s="119"/>
      <c r="D442" s="119"/>
      <c r="E442" s="202"/>
      <c r="F442" s="119"/>
      <c r="G442" s="120"/>
      <c r="H442" s="41"/>
      <c r="I442" s="41"/>
      <c r="J442" s="329">
        <v>0</v>
      </c>
      <c r="K442" s="329">
        <v>0</v>
      </c>
      <c r="L442" s="332"/>
      <c r="M442" s="150"/>
      <c r="N442" s="397"/>
      <c r="O442" s="555"/>
      <c r="P442" s="576">
        <f t="shared" si="24"/>
        <v>0</v>
      </c>
      <c r="Q442" s="576">
        <f t="shared" si="25"/>
        <v>0</v>
      </c>
      <c r="R442" s="576">
        <f t="shared" si="26"/>
        <v>0</v>
      </c>
      <c r="S442" s="576">
        <f t="shared" si="26"/>
        <v>0</v>
      </c>
      <c r="T442" s="553"/>
      <c r="U442" s="553"/>
      <c r="V442" s="553"/>
      <c r="W442" s="553"/>
      <c r="X442" s="397"/>
      <c r="Y442" s="397"/>
      <c r="Z442" s="397"/>
      <c r="AA442" s="397"/>
      <c r="AB442" s="397"/>
      <c r="AC442" s="397"/>
      <c r="AD442" s="397"/>
      <c r="AE442" s="397"/>
      <c r="AF442" s="397"/>
      <c r="AG442" s="397"/>
      <c r="AH442" s="397"/>
      <c r="AI442" s="397"/>
      <c r="AJ442" s="397"/>
      <c r="AK442" s="397"/>
      <c r="AL442" s="397"/>
      <c r="AM442" s="397"/>
      <c r="AN442" s="397"/>
      <c r="AO442" s="397"/>
      <c r="AP442" s="397"/>
      <c r="AQ442" s="397"/>
      <c r="AR442" s="397"/>
      <c r="AS442" s="397"/>
      <c r="AT442" s="397"/>
      <c r="AU442" s="397"/>
      <c r="AV442" s="397"/>
      <c r="AW442" s="397"/>
      <c r="AX442" s="397"/>
      <c r="AY442" s="397"/>
      <c r="AZ442" s="397"/>
      <c r="BA442" s="553"/>
      <c r="BB442" s="397"/>
      <c r="BC442" s="397"/>
      <c r="BD442" s="397"/>
    </row>
    <row r="443" spans="2:56" x14ac:dyDescent="0.35">
      <c r="B443" s="80"/>
      <c r="C443" s="119"/>
      <c r="D443" s="119"/>
      <c r="E443" s="202"/>
      <c r="F443" s="119"/>
      <c r="G443" s="120"/>
      <c r="H443" s="41"/>
      <c r="I443" s="41"/>
      <c r="J443" s="329">
        <v>0</v>
      </c>
      <c r="K443" s="329">
        <v>0</v>
      </c>
      <c r="L443" s="332"/>
      <c r="M443" s="150"/>
      <c r="N443" s="397"/>
      <c r="O443" s="555"/>
      <c r="P443" s="576">
        <f t="shared" si="24"/>
        <v>0</v>
      </c>
      <c r="Q443" s="576">
        <f t="shared" si="25"/>
        <v>0</v>
      </c>
      <c r="R443" s="576">
        <f t="shared" si="26"/>
        <v>0</v>
      </c>
      <c r="S443" s="576">
        <f t="shared" si="26"/>
        <v>0</v>
      </c>
      <c r="T443" s="553"/>
      <c r="U443" s="553"/>
      <c r="V443" s="553"/>
      <c r="W443" s="553"/>
      <c r="X443" s="397"/>
      <c r="Y443" s="397"/>
      <c r="Z443" s="397"/>
      <c r="AA443" s="397"/>
      <c r="AB443" s="397"/>
      <c r="AC443" s="397"/>
      <c r="AD443" s="397"/>
      <c r="AE443" s="397"/>
      <c r="AF443" s="397"/>
      <c r="AG443" s="397"/>
      <c r="AH443" s="397"/>
      <c r="AI443" s="397"/>
      <c r="AJ443" s="397"/>
      <c r="AK443" s="397"/>
      <c r="AL443" s="397"/>
      <c r="AM443" s="397"/>
      <c r="AN443" s="397"/>
      <c r="AO443" s="397"/>
      <c r="AP443" s="397"/>
      <c r="AQ443" s="397"/>
      <c r="AR443" s="397"/>
      <c r="AS443" s="397"/>
      <c r="AT443" s="397"/>
      <c r="AU443" s="397"/>
      <c r="AV443" s="397"/>
      <c r="AW443" s="397"/>
      <c r="AX443" s="397"/>
      <c r="AY443" s="397"/>
      <c r="AZ443" s="397"/>
      <c r="BA443" s="553"/>
      <c r="BB443" s="397"/>
      <c r="BC443" s="397"/>
      <c r="BD443" s="397"/>
    </row>
    <row r="444" spans="2:56" x14ac:dyDescent="0.35">
      <c r="B444" s="80"/>
      <c r="C444" s="119"/>
      <c r="D444" s="119"/>
      <c r="E444" s="202"/>
      <c r="F444" s="119"/>
      <c r="G444" s="120"/>
      <c r="H444" s="41"/>
      <c r="I444" s="41"/>
      <c r="J444" s="329">
        <v>0</v>
      </c>
      <c r="K444" s="329">
        <v>0</v>
      </c>
      <c r="L444" s="332"/>
      <c r="M444" s="150"/>
      <c r="N444" s="397"/>
      <c r="O444" s="555"/>
      <c r="P444" s="576">
        <f t="shared" si="24"/>
        <v>0</v>
      </c>
      <c r="Q444" s="576">
        <f t="shared" si="25"/>
        <v>0</v>
      </c>
      <c r="R444" s="576">
        <f t="shared" si="26"/>
        <v>0</v>
      </c>
      <c r="S444" s="576">
        <f t="shared" si="26"/>
        <v>0</v>
      </c>
      <c r="T444" s="553"/>
      <c r="U444" s="553"/>
      <c r="V444" s="553"/>
      <c r="W444" s="553"/>
      <c r="X444" s="397"/>
      <c r="Y444" s="397"/>
      <c r="Z444" s="397"/>
      <c r="AA444" s="397"/>
      <c r="AB444" s="397"/>
      <c r="AC444" s="397"/>
      <c r="AD444" s="397"/>
      <c r="AE444" s="397"/>
      <c r="AF444" s="397"/>
      <c r="AG444" s="397"/>
      <c r="AH444" s="397"/>
      <c r="AI444" s="397"/>
      <c r="AJ444" s="397"/>
      <c r="AK444" s="397"/>
      <c r="AL444" s="397"/>
      <c r="AM444" s="397"/>
      <c r="AN444" s="397"/>
      <c r="AO444" s="397"/>
      <c r="AP444" s="397"/>
      <c r="AQ444" s="397"/>
      <c r="AR444" s="397"/>
      <c r="AS444" s="397"/>
      <c r="AT444" s="397"/>
      <c r="AU444" s="397"/>
      <c r="AV444" s="397"/>
      <c r="AW444" s="397"/>
      <c r="AX444" s="397"/>
      <c r="AY444" s="397"/>
      <c r="AZ444" s="397"/>
      <c r="BA444" s="553"/>
      <c r="BB444" s="397"/>
      <c r="BC444" s="397"/>
      <c r="BD444" s="397"/>
    </row>
    <row r="445" spans="2:56" x14ac:dyDescent="0.35">
      <c r="B445" s="80"/>
      <c r="C445" s="119"/>
      <c r="D445" s="119"/>
      <c r="E445" s="202"/>
      <c r="F445" s="119"/>
      <c r="G445" s="120"/>
      <c r="H445" s="41"/>
      <c r="I445" s="41"/>
      <c r="J445" s="329">
        <v>0</v>
      </c>
      <c r="K445" s="329">
        <v>0</v>
      </c>
      <c r="L445" s="332"/>
      <c r="M445" s="150"/>
      <c r="N445" s="397"/>
      <c r="O445" s="555"/>
      <c r="P445" s="576">
        <f t="shared" si="24"/>
        <v>0</v>
      </c>
      <c r="Q445" s="576">
        <f t="shared" si="25"/>
        <v>0</v>
      </c>
      <c r="R445" s="576">
        <f t="shared" si="26"/>
        <v>0</v>
      </c>
      <c r="S445" s="576">
        <f t="shared" si="26"/>
        <v>0</v>
      </c>
      <c r="T445" s="553"/>
      <c r="U445" s="553"/>
      <c r="V445" s="553"/>
      <c r="W445" s="553"/>
      <c r="X445" s="397"/>
      <c r="Y445" s="397"/>
      <c r="Z445" s="397"/>
      <c r="AA445" s="397"/>
      <c r="AB445" s="397"/>
      <c r="AC445" s="397"/>
      <c r="AD445" s="397"/>
      <c r="AE445" s="397"/>
      <c r="AF445" s="397"/>
      <c r="AG445" s="397"/>
      <c r="AH445" s="397"/>
      <c r="AI445" s="397"/>
      <c r="AJ445" s="397"/>
      <c r="AK445" s="397"/>
      <c r="AL445" s="397"/>
      <c r="AM445" s="397"/>
      <c r="AN445" s="397"/>
      <c r="AO445" s="397"/>
      <c r="AP445" s="397"/>
      <c r="AQ445" s="397"/>
      <c r="AR445" s="397"/>
      <c r="AS445" s="397"/>
      <c r="AT445" s="397"/>
      <c r="AU445" s="397"/>
      <c r="AV445" s="397"/>
      <c r="AW445" s="397"/>
      <c r="AX445" s="397"/>
      <c r="AY445" s="397"/>
      <c r="AZ445" s="397"/>
      <c r="BA445" s="553"/>
      <c r="BB445" s="397"/>
      <c r="BC445" s="397"/>
      <c r="BD445" s="397"/>
    </row>
    <row r="446" spans="2:56" x14ac:dyDescent="0.35">
      <c r="B446" s="80"/>
      <c r="C446" s="119"/>
      <c r="D446" s="119"/>
      <c r="E446" s="202"/>
      <c r="F446" s="119"/>
      <c r="G446" s="120"/>
      <c r="H446" s="41"/>
      <c r="I446" s="41"/>
      <c r="J446" s="329">
        <v>0</v>
      </c>
      <c r="K446" s="329">
        <v>0</v>
      </c>
      <c r="L446" s="332"/>
      <c r="M446" s="150"/>
      <c r="N446" s="397"/>
      <c r="O446" s="555"/>
      <c r="P446" s="576">
        <f t="shared" si="24"/>
        <v>0</v>
      </c>
      <c r="Q446" s="576">
        <f t="shared" si="25"/>
        <v>0</v>
      </c>
      <c r="R446" s="576">
        <f t="shared" si="26"/>
        <v>0</v>
      </c>
      <c r="S446" s="576">
        <f t="shared" si="26"/>
        <v>0</v>
      </c>
      <c r="T446" s="553"/>
      <c r="U446" s="553"/>
      <c r="V446" s="553"/>
      <c r="W446" s="553"/>
      <c r="X446" s="397"/>
      <c r="Y446" s="397"/>
      <c r="Z446" s="397"/>
      <c r="AA446" s="397"/>
      <c r="AB446" s="397"/>
      <c r="AC446" s="397"/>
      <c r="AD446" s="397"/>
      <c r="AE446" s="397"/>
      <c r="AF446" s="397"/>
      <c r="AG446" s="397"/>
      <c r="AH446" s="397"/>
      <c r="AI446" s="397"/>
      <c r="AJ446" s="397"/>
      <c r="AK446" s="397"/>
      <c r="AL446" s="397"/>
      <c r="AM446" s="397"/>
      <c r="AN446" s="397"/>
      <c r="AO446" s="397"/>
      <c r="AP446" s="397"/>
      <c r="AQ446" s="397"/>
      <c r="AR446" s="397"/>
      <c r="AS446" s="397"/>
      <c r="AT446" s="397"/>
      <c r="AU446" s="397"/>
      <c r="AV446" s="397"/>
      <c r="AW446" s="397"/>
      <c r="AX446" s="397"/>
      <c r="AY446" s="397"/>
      <c r="AZ446" s="397"/>
      <c r="BA446" s="553"/>
      <c r="BB446" s="397"/>
      <c r="BC446" s="397"/>
      <c r="BD446" s="397"/>
    </row>
    <row r="447" spans="2:56" x14ac:dyDescent="0.35">
      <c r="B447" s="80"/>
      <c r="C447" s="119"/>
      <c r="D447" s="119"/>
      <c r="E447" s="202"/>
      <c r="F447" s="119"/>
      <c r="G447" s="120"/>
      <c r="H447" s="41"/>
      <c r="I447" s="41"/>
      <c r="J447" s="329">
        <v>0</v>
      </c>
      <c r="K447" s="329">
        <v>0</v>
      </c>
      <c r="L447" s="332"/>
      <c r="M447" s="150"/>
      <c r="N447" s="397"/>
      <c r="O447" s="555"/>
      <c r="P447" s="576">
        <f t="shared" si="24"/>
        <v>0</v>
      </c>
      <c r="Q447" s="576">
        <f t="shared" si="25"/>
        <v>0</v>
      </c>
      <c r="R447" s="576">
        <f t="shared" si="26"/>
        <v>0</v>
      </c>
      <c r="S447" s="576">
        <f t="shared" si="26"/>
        <v>0</v>
      </c>
      <c r="T447" s="553"/>
      <c r="U447" s="553"/>
      <c r="V447" s="553"/>
      <c r="W447" s="553"/>
      <c r="X447" s="397"/>
      <c r="Y447" s="397"/>
      <c r="Z447" s="397"/>
      <c r="AA447" s="397"/>
      <c r="AB447" s="397"/>
      <c r="AC447" s="397"/>
      <c r="AD447" s="397"/>
      <c r="AE447" s="397"/>
      <c r="AF447" s="397"/>
      <c r="AG447" s="397"/>
      <c r="AH447" s="397"/>
      <c r="AI447" s="397"/>
      <c r="AJ447" s="397"/>
      <c r="AK447" s="397"/>
      <c r="AL447" s="397"/>
      <c r="AM447" s="397"/>
      <c r="AN447" s="397"/>
      <c r="AO447" s="397"/>
      <c r="AP447" s="397"/>
      <c r="AQ447" s="397"/>
      <c r="AR447" s="397"/>
      <c r="AS447" s="397"/>
      <c r="AT447" s="397"/>
      <c r="AU447" s="397"/>
      <c r="AV447" s="397"/>
      <c r="AW447" s="397"/>
      <c r="AX447" s="397"/>
      <c r="AY447" s="397"/>
      <c r="AZ447" s="397"/>
      <c r="BA447" s="553"/>
      <c r="BB447" s="397"/>
      <c r="BC447" s="397"/>
      <c r="BD447" s="397"/>
    </row>
    <row r="448" spans="2:56" x14ac:dyDescent="0.35">
      <c r="B448" s="80"/>
      <c r="C448" s="119"/>
      <c r="D448" s="119"/>
      <c r="E448" s="202"/>
      <c r="F448" s="119"/>
      <c r="G448" s="120"/>
      <c r="H448" s="41"/>
      <c r="I448" s="41"/>
      <c r="J448" s="329">
        <v>0</v>
      </c>
      <c r="K448" s="329">
        <v>0</v>
      </c>
      <c r="L448" s="332"/>
      <c r="M448" s="150"/>
      <c r="N448" s="397"/>
      <c r="O448" s="555"/>
      <c r="P448" s="576">
        <f t="shared" si="24"/>
        <v>0</v>
      </c>
      <c r="Q448" s="576">
        <f t="shared" si="25"/>
        <v>0</v>
      </c>
      <c r="R448" s="576">
        <f t="shared" si="26"/>
        <v>0</v>
      </c>
      <c r="S448" s="576">
        <f t="shared" si="26"/>
        <v>0</v>
      </c>
      <c r="T448" s="553"/>
      <c r="U448" s="553"/>
      <c r="V448" s="553"/>
      <c r="W448" s="553"/>
      <c r="X448" s="397"/>
      <c r="Y448" s="397"/>
      <c r="Z448" s="397"/>
      <c r="AA448" s="397"/>
      <c r="AB448" s="397"/>
      <c r="AC448" s="397"/>
      <c r="AD448" s="397"/>
      <c r="AE448" s="397"/>
      <c r="AF448" s="397"/>
      <c r="AG448" s="397"/>
      <c r="AH448" s="397"/>
      <c r="AI448" s="397"/>
      <c r="AJ448" s="397"/>
      <c r="AK448" s="397"/>
      <c r="AL448" s="397"/>
      <c r="AM448" s="397"/>
      <c r="AN448" s="397"/>
      <c r="AO448" s="397"/>
      <c r="AP448" s="397"/>
      <c r="AQ448" s="397"/>
      <c r="AR448" s="397"/>
      <c r="AS448" s="397"/>
      <c r="AT448" s="397"/>
      <c r="AU448" s="397"/>
      <c r="AV448" s="397"/>
      <c r="AW448" s="397"/>
      <c r="AX448" s="397"/>
      <c r="AY448" s="397"/>
      <c r="AZ448" s="397"/>
      <c r="BA448" s="553"/>
      <c r="BB448" s="397"/>
      <c r="BC448" s="397"/>
      <c r="BD448" s="397"/>
    </row>
    <row r="449" spans="2:56" x14ac:dyDescent="0.35">
      <c r="B449" s="80"/>
      <c r="C449" s="119"/>
      <c r="D449" s="119"/>
      <c r="E449" s="202"/>
      <c r="F449" s="119"/>
      <c r="G449" s="120"/>
      <c r="H449" s="41"/>
      <c r="I449" s="41"/>
      <c r="J449" s="329">
        <v>0</v>
      </c>
      <c r="K449" s="329">
        <v>0</v>
      </c>
      <c r="L449" s="332"/>
      <c r="M449" s="150"/>
      <c r="N449" s="397"/>
      <c r="O449" s="555"/>
      <c r="P449" s="576">
        <f t="shared" si="24"/>
        <v>0</v>
      </c>
      <c r="Q449" s="576">
        <f t="shared" si="25"/>
        <v>0</v>
      </c>
      <c r="R449" s="576">
        <f t="shared" si="26"/>
        <v>0</v>
      </c>
      <c r="S449" s="576">
        <f t="shared" si="26"/>
        <v>0</v>
      </c>
      <c r="T449" s="553"/>
      <c r="U449" s="553"/>
      <c r="V449" s="553"/>
      <c r="W449" s="553"/>
      <c r="X449" s="397"/>
      <c r="Y449" s="397"/>
      <c r="Z449" s="397"/>
      <c r="AA449" s="397"/>
      <c r="AB449" s="397"/>
      <c r="AC449" s="397"/>
      <c r="AD449" s="397"/>
      <c r="AE449" s="397"/>
      <c r="AF449" s="397"/>
      <c r="AG449" s="397"/>
      <c r="AH449" s="397"/>
      <c r="AI449" s="397"/>
      <c r="AJ449" s="397"/>
      <c r="AK449" s="397"/>
      <c r="AL449" s="397"/>
      <c r="AM449" s="397"/>
      <c r="AN449" s="397"/>
      <c r="AO449" s="397"/>
      <c r="AP449" s="397"/>
      <c r="AQ449" s="397"/>
      <c r="AR449" s="397"/>
      <c r="AS449" s="397"/>
      <c r="AT449" s="397"/>
      <c r="AU449" s="397"/>
      <c r="AV449" s="397"/>
      <c r="AW449" s="397"/>
      <c r="AX449" s="397"/>
      <c r="AY449" s="397"/>
      <c r="AZ449" s="397"/>
      <c r="BA449" s="553"/>
      <c r="BB449" s="397"/>
      <c r="BC449" s="397"/>
      <c r="BD449" s="397"/>
    </row>
    <row r="450" spans="2:56" x14ac:dyDescent="0.35">
      <c r="B450" s="80"/>
      <c r="C450" s="119"/>
      <c r="D450" s="119"/>
      <c r="E450" s="202"/>
      <c r="F450" s="119"/>
      <c r="G450" s="120"/>
      <c r="H450" s="41"/>
      <c r="I450" s="41"/>
      <c r="J450" s="329">
        <v>0</v>
      </c>
      <c r="K450" s="329">
        <v>0</v>
      </c>
      <c r="L450" s="332"/>
      <c r="M450" s="150"/>
      <c r="N450" s="397"/>
      <c r="O450" s="555"/>
      <c r="P450" s="576">
        <f t="shared" si="24"/>
        <v>0</v>
      </c>
      <c r="Q450" s="576">
        <f t="shared" si="25"/>
        <v>0</v>
      </c>
      <c r="R450" s="576">
        <f t="shared" si="26"/>
        <v>0</v>
      </c>
      <c r="S450" s="576">
        <f t="shared" si="26"/>
        <v>0</v>
      </c>
      <c r="T450" s="553"/>
      <c r="U450" s="553"/>
      <c r="V450" s="553"/>
      <c r="W450" s="553"/>
      <c r="X450" s="397"/>
      <c r="Y450" s="397"/>
      <c r="Z450" s="397"/>
      <c r="AA450" s="397"/>
      <c r="AB450" s="397"/>
      <c r="AC450" s="397"/>
      <c r="AD450" s="397"/>
      <c r="AE450" s="397"/>
      <c r="AF450" s="397"/>
      <c r="AG450" s="397"/>
      <c r="AH450" s="397"/>
      <c r="AI450" s="397"/>
      <c r="AJ450" s="397"/>
      <c r="AK450" s="397"/>
      <c r="AL450" s="397"/>
      <c r="AM450" s="397"/>
      <c r="AN450" s="397"/>
      <c r="AO450" s="397"/>
      <c r="AP450" s="397"/>
      <c r="AQ450" s="397"/>
      <c r="AR450" s="397"/>
      <c r="AS450" s="397"/>
      <c r="AT450" s="397"/>
      <c r="AU450" s="397"/>
      <c r="AV450" s="397"/>
      <c r="AW450" s="397"/>
      <c r="AX450" s="397"/>
      <c r="AY450" s="397"/>
      <c r="AZ450" s="397"/>
      <c r="BA450" s="553"/>
      <c r="BB450" s="397"/>
      <c r="BC450" s="397"/>
      <c r="BD450" s="397"/>
    </row>
    <row r="451" spans="2:56" x14ac:dyDescent="0.35">
      <c r="B451" s="80"/>
      <c r="C451" s="119"/>
      <c r="D451" s="119"/>
      <c r="E451" s="202"/>
      <c r="F451" s="119"/>
      <c r="G451" s="120"/>
      <c r="H451" s="41"/>
      <c r="I451" s="41"/>
      <c r="J451" s="329">
        <v>0</v>
      </c>
      <c r="K451" s="329">
        <v>0</v>
      </c>
      <c r="L451" s="332"/>
      <c r="M451" s="150"/>
      <c r="N451" s="397"/>
      <c r="O451" s="555"/>
      <c r="P451" s="576">
        <f t="shared" si="24"/>
        <v>0</v>
      </c>
      <c r="Q451" s="576">
        <f t="shared" si="25"/>
        <v>0</v>
      </c>
      <c r="R451" s="576">
        <f t="shared" si="26"/>
        <v>0</v>
      </c>
      <c r="S451" s="576">
        <f t="shared" si="26"/>
        <v>0</v>
      </c>
      <c r="T451" s="553"/>
      <c r="U451" s="553"/>
      <c r="V451" s="553"/>
      <c r="W451" s="553"/>
      <c r="X451" s="397"/>
      <c r="Y451" s="397"/>
      <c r="Z451" s="397"/>
      <c r="AA451" s="397"/>
      <c r="AB451" s="397"/>
      <c r="AC451" s="397"/>
      <c r="AD451" s="397"/>
      <c r="AE451" s="397"/>
      <c r="AF451" s="397"/>
      <c r="AG451" s="397"/>
      <c r="AH451" s="397"/>
      <c r="AI451" s="397"/>
      <c r="AJ451" s="397"/>
      <c r="AK451" s="397"/>
      <c r="AL451" s="397"/>
      <c r="AM451" s="397"/>
      <c r="AN451" s="397"/>
      <c r="AO451" s="397"/>
      <c r="AP451" s="397"/>
      <c r="AQ451" s="397"/>
      <c r="AR451" s="397"/>
      <c r="AS451" s="397"/>
      <c r="AT451" s="397"/>
      <c r="AU451" s="397"/>
      <c r="AV451" s="397"/>
      <c r="AW451" s="397"/>
      <c r="AX451" s="397"/>
      <c r="AY451" s="397"/>
      <c r="AZ451" s="397"/>
      <c r="BA451" s="553"/>
      <c r="BB451" s="397"/>
      <c r="BC451" s="397"/>
      <c r="BD451" s="397"/>
    </row>
    <row r="452" spans="2:56" x14ac:dyDescent="0.35">
      <c r="B452" s="80"/>
      <c r="C452" s="119"/>
      <c r="D452" s="119"/>
      <c r="E452" s="202"/>
      <c r="F452" s="119"/>
      <c r="G452" s="120"/>
      <c r="H452" s="41"/>
      <c r="I452" s="41"/>
      <c r="J452" s="329">
        <v>0</v>
      </c>
      <c r="K452" s="329">
        <v>0</v>
      </c>
      <c r="L452" s="332"/>
      <c r="M452" s="150"/>
      <c r="N452" s="397"/>
      <c r="O452" s="555"/>
      <c r="P452" s="576">
        <f t="shared" si="24"/>
        <v>0</v>
      </c>
      <c r="Q452" s="576">
        <f t="shared" si="25"/>
        <v>0</v>
      </c>
      <c r="R452" s="576">
        <f t="shared" si="26"/>
        <v>0</v>
      </c>
      <c r="S452" s="576">
        <f t="shared" si="26"/>
        <v>0</v>
      </c>
      <c r="T452" s="553"/>
      <c r="U452" s="553"/>
      <c r="V452" s="553"/>
      <c r="W452" s="553"/>
      <c r="X452" s="397"/>
      <c r="Y452" s="397"/>
      <c r="Z452" s="397"/>
      <c r="AA452" s="397"/>
      <c r="AB452" s="397"/>
      <c r="AC452" s="397"/>
      <c r="AD452" s="397"/>
      <c r="AE452" s="397"/>
      <c r="AF452" s="397"/>
      <c r="AG452" s="397"/>
      <c r="AH452" s="397"/>
      <c r="AI452" s="397"/>
      <c r="AJ452" s="397"/>
      <c r="AK452" s="397"/>
      <c r="AL452" s="397"/>
      <c r="AM452" s="397"/>
      <c r="AN452" s="397"/>
      <c r="AO452" s="397"/>
      <c r="AP452" s="397"/>
      <c r="AQ452" s="397"/>
      <c r="AR452" s="397"/>
      <c r="AS452" s="397"/>
      <c r="AT452" s="397"/>
      <c r="AU452" s="397"/>
      <c r="AV452" s="397"/>
      <c r="AW452" s="397"/>
      <c r="AX452" s="397"/>
      <c r="AY452" s="397"/>
      <c r="AZ452" s="397"/>
      <c r="BA452" s="553"/>
      <c r="BB452" s="397"/>
      <c r="BC452" s="397"/>
      <c r="BD452" s="397"/>
    </row>
    <row r="453" spans="2:56" x14ac:dyDescent="0.35">
      <c r="B453" s="80"/>
      <c r="C453" s="119"/>
      <c r="D453" s="119"/>
      <c r="E453" s="202"/>
      <c r="F453" s="119"/>
      <c r="G453" s="120"/>
      <c r="H453" s="41"/>
      <c r="I453" s="41"/>
      <c r="J453" s="329">
        <v>0</v>
      </c>
      <c r="K453" s="329">
        <v>0</v>
      </c>
      <c r="L453" s="332"/>
      <c r="M453" s="150"/>
      <c r="N453" s="397"/>
      <c r="O453" s="555"/>
      <c r="P453" s="576">
        <f t="shared" si="24"/>
        <v>0</v>
      </c>
      <c r="Q453" s="576">
        <f t="shared" si="25"/>
        <v>0</v>
      </c>
      <c r="R453" s="576">
        <f t="shared" si="26"/>
        <v>0</v>
      </c>
      <c r="S453" s="576">
        <f t="shared" si="26"/>
        <v>0</v>
      </c>
      <c r="T453" s="553"/>
      <c r="U453" s="553"/>
      <c r="V453" s="553"/>
      <c r="W453" s="553"/>
      <c r="X453" s="397"/>
      <c r="Y453" s="397"/>
      <c r="Z453" s="397"/>
      <c r="AA453" s="397"/>
      <c r="AB453" s="397"/>
      <c r="AC453" s="397"/>
      <c r="AD453" s="397"/>
      <c r="AE453" s="397"/>
      <c r="AF453" s="397"/>
      <c r="AG453" s="397"/>
      <c r="AH453" s="397"/>
      <c r="AI453" s="397"/>
      <c r="AJ453" s="397"/>
      <c r="AK453" s="397"/>
      <c r="AL453" s="397"/>
      <c r="AM453" s="397"/>
      <c r="AN453" s="397"/>
      <c r="AO453" s="397"/>
      <c r="AP453" s="397"/>
      <c r="AQ453" s="397"/>
      <c r="AR453" s="397"/>
      <c r="AS453" s="397"/>
      <c r="AT453" s="397"/>
      <c r="AU453" s="397"/>
      <c r="AV453" s="397"/>
      <c r="AW453" s="397"/>
      <c r="AX453" s="397"/>
      <c r="AY453" s="397"/>
      <c r="AZ453" s="397"/>
      <c r="BA453" s="553"/>
      <c r="BB453" s="397"/>
      <c r="BC453" s="397"/>
      <c r="BD453" s="397"/>
    </row>
    <row r="454" spans="2:56" x14ac:dyDescent="0.35">
      <c r="B454" s="80"/>
      <c r="C454" s="119"/>
      <c r="D454" s="119"/>
      <c r="E454" s="202"/>
      <c r="F454" s="119"/>
      <c r="G454" s="120"/>
      <c r="H454" s="41"/>
      <c r="I454" s="41"/>
      <c r="J454" s="329">
        <v>0</v>
      </c>
      <c r="K454" s="329">
        <v>0</v>
      </c>
      <c r="L454" s="332"/>
      <c r="M454" s="150"/>
      <c r="N454" s="397"/>
      <c r="O454" s="555"/>
      <c r="P454" s="576">
        <f t="shared" si="24"/>
        <v>0</v>
      </c>
      <c r="Q454" s="576">
        <f t="shared" si="25"/>
        <v>0</v>
      </c>
      <c r="R454" s="576">
        <f t="shared" si="26"/>
        <v>0</v>
      </c>
      <c r="S454" s="576">
        <f t="shared" si="26"/>
        <v>0</v>
      </c>
      <c r="T454" s="553"/>
      <c r="U454" s="553"/>
      <c r="V454" s="553"/>
      <c r="W454" s="553"/>
      <c r="X454" s="397"/>
      <c r="Y454" s="397"/>
      <c r="Z454" s="397"/>
      <c r="AA454" s="397"/>
      <c r="AB454" s="397"/>
      <c r="AC454" s="397"/>
      <c r="AD454" s="397"/>
      <c r="AE454" s="397"/>
      <c r="AF454" s="397"/>
      <c r="AG454" s="397"/>
      <c r="AH454" s="397"/>
      <c r="AI454" s="397"/>
      <c r="AJ454" s="397"/>
      <c r="AK454" s="397"/>
      <c r="AL454" s="397"/>
      <c r="AM454" s="397"/>
      <c r="AN454" s="397"/>
      <c r="AO454" s="397"/>
      <c r="AP454" s="397"/>
      <c r="AQ454" s="397"/>
      <c r="AR454" s="397"/>
      <c r="AS454" s="397"/>
      <c r="AT454" s="397"/>
      <c r="AU454" s="397"/>
      <c r="AV454" s="397"/>
      <c r="AW454" s="397"/>
      <c r="AX454" s="397"/>
      <c r="AY454" s="397"/>
      <c r="AZ454" s="397"/>
      <c r="BA454" s="553"/>
      <c r="BB454" s="397"/>
      <c r="BC454" s="397"/>
      <c r="BD454" s="397"/>
    </row>
    <row r="455" spans="2:56" x14ac:dyDescent="0.35">
      <c r="B455" s="80"/>
      <c r="C455" s="119"/>
      <c r="D455" s="119"/>
      <c r="E455" s="202"/>
      <c r="F455" s="119"/>
      <c r="G455" s="120"/>
      <c r="H455" s="41"/>
      <c r="I455" s="41"/>
      <c r="J455" s="329">
        <v>0</v>
      </c>
      <c r="K455" s="329">
        <v>0</v>
      </c>
      <c r="L455" s="332"/>
      <c r="M455" s="150"/>
      <c r="N455" s="397"/>
      <c r="O455" s="555"/>
      <c r="P455" s="576">
        <f t="shared" si="24"/>
        <v>0</v>
      </c>
      <c r="Q455" s="576">
        <f t="shared" si="25"/>
        <v>0</v>
      </c>
      <c r="R455" s="576">
        <f t="shared" si="26"/>
        <v>0</v>
      </c>
      <c r="S455" s="576">
        <f t="shared" si="26"/>
        <v>0</v>
      </c>
      <c r="T455" s="553"/>
      <c r="U455" s="553"/>
      <c r="V455" s="553"/>
      <c r="W455" s="553"/>
      <c r="X455" s="397"/>
      <c r="Y455" s="397"/>
      <c r="Z455" s="397"/>
      <c r="AA455" s="397"/>
      <c r="AB455" s="397"/>
      <c r="AC455" s="397"/>
      <c r="AD455" s="397"/>
      <c r="AE455" s="397"/>
      <c r="AF455" s="397"/>
      <c r="AG455" s="397"/>
      <c r="AH455" s="397"/>
      <c r="AI455" s="397"/>
      <c r="AJ455" s="397"/>
      <c r="AK455" s="397"/>
      <c r="AL455" s="397"/>
      <c r="AM455" s="397"/>
      <c r="AN455" s="397"/>
      <c r="AO455" s="397"/>
      <c r="AP455" s="397"/>
      <c r="AQ455" s="397"/>
      <c r="AR455" s="397"/>
      <c r="AS455" s="397"/>
      <c r="AT455" s="397"/>
      <c r="AU455" s="397"/>
      <c r="AV455" s="397"/>
      <c r="AW455" s="397"/>
      <c r="AX455" s="397"/>
      <c r="AY455" s="397"/>
      <c r="AZ455" s="397"/>
      <c r="BA455" s="553"/>
      <c r="BB455" s="397"/>
      <c r="BC455" s="397"/>
      <c r="BD455" s="397"/>
    </row>
    <row r="456" spans="2:56" x14ac:dyDescent="0.35">
      <c r="B456" s="80"/>
      <c r="C456" s="119"/>
      <c r="D456" s="119"/>
      <c r="E456" s="202"/>
      <c r="F456" s="119"/>
      <c r="G456" s="120"/>
      <c r="H456" s="41"/>
      <c r="I456" s="41"/>
      <c r="J456" s="329">
        <v>0</v>
      </c>
      <c r="K456" s="329">
        <v>0</v>
      </c>
      <c r="L456" s="332"/>
      <c r="M456" s="150"/>
      <c r="N456" s="397"/>
      <c r="O456" s="555"/>
      <c r="P456" s="576">
        <f t="shared" si="24"/>
        <v>0</v>
      </c>
      <c r="Q456" s="576">
        <f t="shared" si="25"/>
        <v>0</v>
      </c>
      <c r="R456" s="576">
        <f t="shared" si="26"/>
        <v>0</v>
      </c>
      <c r="S456" s="576">
        <f t="shared" si="26"/>
        <v>0</v>
      </c>
      <c r="T456" s="553"/>
      <c r="U456" s="553"/>
      <c r="V456" s="553"/>
      <c r="W456" s="553"/>
      <c r="X456" s="397"/>
      <c r="Y456" s="397"/>
      <c r="Z456" s="397"/>
      <c r="AA456" s="397"/>
      <c r="AB456" s="397"/>
      <c r="AC456" s="397"/>
      <c r="AD456" s="397"/>
      <c r="AE456" s="397"/>
      <c r="AF456" s="397"/>
      <c r="AG456" s="397"/>
      <c r="AH456" s="397"/>
      <c r="AI456" s="397"/>
      <c r="AJ456" s="397"/>
      <c r="AK456" s="397"/>
      <c r="AL456" s="397"/>
      <c r="AM456" s="397"/>
      <c r="AN456" s="397"/>
      <c r="AO456" s="397"/>
      <c r="AP456" s="397"/>
      <c r="AQ456" s="397"/>
      <c r="AR456" s="397"/>
      <c r="AS456" s="397"/>
      <c r="AT456" s="397"/>
      <c r="AU456" s="397"/>
      <c r="AV456" s="397"/>
      <c r="AW456" s="397"/>
      <c r="AX456" s="397"/>
      <c r="AY456" s="397"/>
      <c r="AZ456" s="397"/>
      <c r="BA456" s="553"/>
      <c r="BB456" s="397"/>
      <c r="BC456" s="397"/>
      <c r="BD456" s="397"/>
    </row>
    <row r="457" spans="2:56" x14ac:dyDescent="0.35">
      <c r="B457" s="80"/>
      <c r="C457" s="119"/>
      <c r="D457" s="119"/>
      <c r="E457" s="202"/>
      <c r="F457" s="119"/>
      <c r="G457" s="120"/>
      <c r="H457" s="41"/>
      <c r="I457" s="41"/>
      <c r="J457" s="329">
        <v>0</v>
      </c>
      <c r="K457" s="329">
        <v>0</v>
      </c>
      <c r="L457" s="332"/>
      <c r="M457" s="150"/>
      <c r="N457" s="397"/>
      <c r="O457" s="555"/>
      <c r="P457" s="576">
        <f t="shared" si="24"/>
        <v>0</v>
      </c>
      <c r="Q457" s="576">
        <f t="shared" si="25"/>
        <v>0</v>
      </c>
      <c r="R457" s="576">
        <f t="shared" si="26"/>
        <v>0</v>
      </c>
      <c r="S457" s="576">
        <f t="shared" si="26"/>
        <v>0</v>
      </c>
      <c r="T457" s="553"/>
      <c r="U457" s="553"/>
      <c r="V457" s="553"/>
      <c r="W457" s="553"/>
      <c r="X457" s="397"/>
      <c r="Y457" s="397"/>
      <c r="Z457" s="397"/>
      <c r="AA457" s="397"/>
      <c r="AB457" s="397"/>
      <c r="AC457" s="397"/>
      <c r="AD457" s="397"/>
      <c r="AE457" s="397"/>
      <c r="AF457" s="397"/>
      <c r="AG457" s="397"/>
      <c r="AH457" s="397"/>
      <c r="AI457" s="397"/>
      <c r="AJ457" s="397"/>
      <c r="AK457" s="397"/>
      <c r="AL457" s="397"/>
      <c r="AM457" s="397"/>
      <c r="AN457" s="397"/>
      <c r="AO457" s="397"/>
      <c r="AP457" s="397"/>
      <c r="AQ457" s="397"/>
      <c r="AR457" s="397"/>
      <c r="AS457" s="397"/>
      <c r="AT457" s="397"/>
      <c r="AU457" s="397"/>
      <c r="AV457" s="397"/>
      <c r="AW457" s="397"/>
      <c r="AX457" s="397"/>
      <c r="AY457" s="397"/>
      <c r="AZ457" s="397"/>
      <c r="BA457" s="553"/>
      <c r="BB457" s="397"/>
      <c r="BC457" s="397"/>
      <c r="BD457" s="397"/>
    </row>
    <row r="458" spans="2:56" x14ac:dyDescent="0.35">
      <c r="B458" s="80"/>
      <c r="C458" s="119"/>
      <c r="D458" s="119"/>
      <c r="E458" s="202"/>
      <c r="F458" s="119"/>
      <c r="G458" s="120"/>
      <c r="H458" s="41"/>
      <c r="I458" s="41"/>
      <c r="J458" s="329">
        <v>0</v>
      </c>
      <c r="K458" s="329">
        <v>0</v>
      </c>
      <c r="L458" s="332"/>
      <c r="M458" s="150"/>
      <c r="N458" s="397"/>
      <c r="O458" s="555"/>
      <c r="P458" s="576">
        <f t="shared" si="24"/>
        <v>0</v>
      </c>
      <c r="Q458" s="576">
        <f t="shared" si="25"/>
        <v>0</v>
      </c>
      <c r="R458" s="576">
        <f t="shared" si="26"/>
        <v>0</v>
      </c>
      <c r="S458" s="576">
        <f t="shared" si="26"/>
        <v>0</v>
      </c>
      <c r="T458" s="553"/>
      <c r="U458" s="553"/>
      <c r="V458" s="553"/>
      <c r="W458" s="553"/>
      <c r="X458" s="397"/>
      <c r="Y458" s="397"/>
      <c r="Z458" s="397"/>
      <c r="AA458" s="397"/>
      <c r="AB458" s="397"/>
      <c r="AC458" s="397"/>
      <c r="AD458" s="397"/>
      <c r="AE458" s="397"/>
      <c r="AF458" s="397"/>
      <c r="AG458" s="397"/>
      <c r="AH458" s="397"/>
      <c r="AI458" s="397"/>
      <c r="AJ458" s="397"/>
      <c r="AK458" s="397"/>
      <c r="AL458" s="397"/>
      <c r="AM458" s="397"/>
      <c r="AN458" s="397"/>
      <c r="AO458" s="397"/>
      <c r="AP458" s="397"/>
      <c r="AQ458" s="397"/>
      <c r="AR458" s="397"/>
      <c r="AS458" s="397"/>
      <c r="AT458" s="397"/>
      <c r="AU458" s="397"/>
      <c r="AV458" s="397"/>
      <c r="AW458" s="397"/>
      <c r="AX458" s="397"/>
      <c r="AY458" s="397"/>
      <c r="AZ458" s="397"/>
      <c r="BA458" s="553"/>
      <c r="BB458" s="397"/>
      <c r="BC458" s="397"/>
      <c r="BD458" s="397"/>
    </row>
    <row r="459" spans="2:56" x14ac:dyDescent="0.35">
      <c r="B459" s="80"/>
      <c r="C459" s="119"/>
      <c r="D459" s="119"/>
      <c r="E459" s="202"/>
      <c r="F459" s="119"/>
      <c r="G459" s="120"/>
      <c r="H459" s="41"/>
      <c r="I459" s="41"/>
      <c r="J459" s="329">
        <v>0</v>
      </c>
      <c r="K459" s="329">
        <v>0</v>
      </c>
      <c r="L459" s="332"/>
      <c r="M459" s="150"/>
      <c r="N459" s="397"/>
      <c r="O459" s="555"/>
      <c r="P459" s="576">
        <f t="shared" si="24"/>
        <v>0</v>
      </c>
      <c r="Q459" s="576">
        <f t="shared" si="25"/>
        <v>0</v>
      </c>
      <c r="R459" s="576">
        <f t="shared" si="26"/>
        <v>0</v>
      </c>
      <c r="S459" s="576">
        <f t="shared" si="26"/>
        <v>0</v>
      </c>
      <c r="T459" s="553"/>
      <c r="U459" s="553"/>
      <c r="V459" s="553"/>
      <c r="W459" s="553"/>
      <c r="X459" s="397"/>
      <c r="Y459" s="397"/>
      <c r="Z459" s="397"/>
      <c r="AA459" s="397"/>
      <c r="AB459" s="397"/>
      <c r="AC459" s="397"/>
      <c r="AD459" s="397"/>
      <c r="AE459" s="397"/>
      <c r="AF459" s="397"/>
      <c r="AG459" s="397"/>
      <c r="AH459" s="397"/>
      <c r="AI459" s="397"/>
      <c r="AJ459" s="397"/>
      <c r="AK459" s="397"/>
      <c r="AL459" s="397"/>
      <c r="AM459" s="397"/>
      <c r="AN459" s="397"/>
      <c r="AO459" s="397"/>
      <c r="AP459" s="397"/>
      <c r="AQ459" s="397"/>
      <c r="AR459" s="397"/>
      <c r="AS459" s="397"/>
      <c r="AT459" s="397"/>
      <c r="AU459" s="397"/>
      <c r="AV459" s="397"/>
      <c r="AW459" s="397"/>
      <c r="AX459" s="397"/>
      <c r="AY459" s="397"/>
      <c r="AZ459" s="397"/>
      <c r="BA459" s="553"/>
      <c r="BB459" s="397"/>
      <c r="BC459" s="397"/>
      <c r="BD459" s="397"/>
    </row>
    <row r="460" spans="2:56" x14ac:dyDescent="0.35">
      <c r="B460" s="80"/>
      <c r="C460" s="119"/>
      <c r="D460" s="119"/>
      <c r="E460" s="202"/>
      <c r="F460" s="119"/>
      <c r="G460" s="120"/>
      <c r="H460" s="41"/>
      <c r="I460" s="41"/>
      <c r="J460" s="329">
        <v>0</v>
      </c>
      <c r="K460" s="329">
        <v>0</v>
      </c>
      <c r="L460" s="332"/>
      <c r="M460" s="150"/>
      <c r="N460" s="397"/>
      <c r="O460" s="555"/>
      <c r="P460" s="576">
        <f t="shared" si="24"/>
        <v>0</v>
      </c>
      <c r="Q460" s="576">
        <f t="shared" si="25"/>
        <v>0</v>
      </c>
      <c r="R460" s="576">
        <f t="shared" si="26"/>
        <v>0</v>
      </c>
      <c r="S460" s="576">
        <f t="shared" si="26"/>
        <v>0</v>
      </c>
      <c r="T460" s="553"/>
      <c r="U460" s="553"/>
      <c r="V460" s="553"/>
      <c r="W460" s="553"/>
      <c r="X460" s="397"/>
      <c r="Y460" s="397"/>
      <c r="Z460" s="397"/>
      <c r="AA460" s="397"/>
      <c r="AB460" s="397"/>
      <c r="AC460" s="397"/>
      <c r="AD460" s="397"/>
      <c r="AE460" s="397"/>
      <c r="AF460" s="397"/>
      <c r="AG460" s="397"/>
      <c r="AH460" s="397"/>
      <c r="AI460" s="397"/>
      <c r="AJ460" s="397"/>
      <c r="AK460" s="397"/>
      <c r="AL460" s="397"/>
      <c r="AM460" s="397"/>
      <c r="AN460" s="397"/>
      <c r="AO460" s="397"/>
      <c r="AP460" s="397"/>
      <c r="AQ460" s="397"/>
      <c r="AR460" s="397"/>
      <c r="AS460" s="397"/>
      <c r="AT460" s="397"/>
      <c r="AU460" s="397"/>
      <c r="AV460" s="397"/>
      <c r="AW460" s="397"/>
      <c r="AX460" s="397"/>
      <c r="AY460" s="397"/>
      <c r="AZ460" s="397"/>
      <c r="BA460" s="553"/>
      <c r="BB460" s="397"/>
      <c r="BC460" s="397"/>
      <c r="BD460" s="397"/>
    </row>
    <row r="461" spans="2:56" x14ac:dyDescent="0.35">
      <c r="B461" s="80"/>
      <c r="C461" s="119"/>
      <c r="D461" s="119"/>
      <c r="E461" s="202"/>
      <c r="F461" s="119"/>
      <c r="G461" s="120"/>
      <c r="H461" s="41"/>
      <c r="I461" s="41"/>
      <c r="J461" s="329">
        <v>0</v>
      </c>
      <c r="K461" s="329">
        <v>0</v>
      </c>
      <c r="L461" s="332"/>
      <c r="M461" s="150"/>
      <c r="N461" s="397"/>
      <c r="O461" s="555"/>
      <c r="P461" s="576">
        <f t="shared" si="24"/>
        <v>0</v>
      </c>
      <c r="Q461" s="576">
        <f t="shared" si="25"/>
        <v>0</v>
      </c>
      <c r="R461" s="576">
        <f t="shared" si="26"/>
        <v>0</v>
      </c>
      <c r="S461" s="576">
        <f t="shared" si="26"/>
        <v>0</v>
      </c>
      <c r="T461" s="553"/>
      <c r="U461" s="553"/>
      <c r="V461" s="553"/>
      <c r="W461" s="553"/>
      <c r="X461" s="397"/>
      <c r="Y461" s="397"/>
      <c r="Z461" s="397"/>
      <c r="AA461" s="397"/>
      <c r="AB461" s="397"/>
      <c r="AC461" s="397"/>
      <c r="AD461" s="397"/>
      <c r="AE461" s="397"/>
      <c r="AF461" s="397"/>
      <c r="AG461" s="397"/>
      <c r="AH461" s="397"/>
      <c r="AI461" s="397"/>
      <c r="AJ461" s="397"/>
      <c r="AK461" s="397"/>
      <c r="AL461" s="397"/>
      <c r="AM461" s="397"/>
      <c r="AN461" s="397"/>
      <c r="AO461" s="397"/>
      <c r="AP461" s="397"/>
      <c r="AQ461" s="397"/>
      <c r="AR461" s="397"/>
      <c r="AS461" s="397"/>
      <c r="AT461" s="397"/>
      <c r="AU461" s="397"/>
      <c r="AV461" s="397"/>
      <c r="AW461" s="397"/>
      <c r="AX461" s="397"/>
      <c r="AY461" s="397"/>
      <c r="AZ461" s="397"/>
      <c r="BA461" s="553"/>
      <c r="BB461" s="397"/>
      <c r="BC461" s="397"/>
      <c r="BD461" s="397"/>
    </row>
    <row r="462" spans="2:56" x14ac:dyDescent="0.35">
      <c r="B462" s="80"/>
      <c r="C462" s="119"/>
      <c r="D462" s="119"/>
      <c r="E462" s="202"/>
      <c r="F462" s="119"/>
      <c r="G462" s="120"/>
      <c r="H462" s="41"/>
      <c r="I462" s="41"/>
      <c r="J462" s="329">
        <v>0</v>
      </c>
      <c r="K462" s="329">
        <v>0</v>
      </c>
      <c r="L462" s="332"/>
      <c r="M462" s="150"/>
      <c r="N462" s="397"/>
      <c r="O462" s="555"/>
      <c r="P462" s="576">
        <f t="shared" si="24"/>
        <v>0</v>
      </c>
      <c r="Q462" s="576">
        <f t="shared" si="25"/>
        <v>0</v>
      </c>
      <c r="R462" s="576">
        <f t="shared" si="26"/>
        <v>0</v>
      </c>
      <c r="S462" s="576">
        <f t="shared" si="26"/>
        <v>0</v>
      </c>
      <c r="T462" s="553"/>
      <c r="U462" s="553"/>
      <c r="V462" s="553"/>
      <c r="W462" s="553"/>
      <c r="X462" s="397"/>
      <c r="Y462" s="397"/>
      <c r="Z462" s="397"/>
      <c r="AA462" s="397"/>
      <c r="AB462" s="397"/>
      <c r="AC462" s="397"/>
      <c r="AD462" s="397"/>
      <c r="AE462" s="397"/>
      <c r="AF462" s="397"/>
      <c r="AG462" s="397"/>
      <c r="AH462" s="397"/>
      <c r="AI462" s="397"/>
      <c r="AJ462" s="397"/>
      <c r="AK462" s="397"/>
      <c r="AL462" s="397"/>
      <c r="AM462" s="397"/>
      <c r="AN462" s="397"/>
      <c r="AO462" s="397"/>
      <c r="AP462" s="397"/>
      <c r="AQ462" s="397"/>
      <c r="AR462" s="397"/>
      <c r="AS462" s="397"/>
      <c r="AT462" s="397"/>
      <c r="AU462" s="397"/>
      <c r="AV462" s="397"/>
      <c r="AW462" s="397"/>
      <c r="AX462" s="397"/>
      <c r="AY462" s="397"/>
      <c r="AZ462" s="397"/>
      <c r="BA462" s="553"/>
      <c r="BB462" s="397"/>
      <c r="BC462" s="397"/>
      <c r="BD462" s="397"/>
    </row>
    <row r="463" spans="2:56" x14ac:dyDescent="0.35">
      <c r="B463" s="80"/>
      <c r="C463" s="119"/>
      <c r="D463" s="119"/>
      <c r="E463" s="202"/>
      <c r="F463" s="119"/>
      <c r="G463" s="120"/>
      <c r="H463" s="41"/>
      <c r="I463" s="41"/>
      <c r="J463" s="329">
        <v>0</v>
      </c>
      <c r="K463" s="329">
        <v>0</v>
      </c>
      <c r="L463" s="332"/>
      <c r="M463" s="150"/>
      <c r="N463" s="397"/>
      <c r="O463" s="555"/>
      <c r="P463" s="576">
        <f t="shared" si="24"/>
        <v>0</v>
      </c>
      <c r="Q463" s="576">
        <f t="shared" si="25"/>
        <v>0</v>
      </c>
      <c r="R463" s="576">
        <f t="shared" si="26"/>
        <v>0</v>
      </c>
      <c r="S463" s="576">
        <f t="shared" si="26"/>
        <v>0</v>
      </c>
      <c r="T463" s="553"/>
      <c r="U463" s="553"/>
      <c r="V463" s="553"/>
      <c r="W463" s="553"/>
      <c r="X463" s="397"/>
      <c r="Y463" s="397"/>
      <c r="Z463" s="397"/>
      <c r="AA463" s="397"/>
      <c r="AB463" s="397"/>
      <c r="AC463" s="397"/>
      <c r="AD463" s="397"/>
      <c r="AE463" s="397"/>
      <c r="AF463" s="397"/>
      <c r="AG463" s="397"/>
      <c r="AH463" s="397"/>
      <c r="AI463" s="397"/>
      <c r="AJ463" s="397"/>
      <c r="AK463" s="397"/>
      <c r="AL463" s="397"/>
      <c r="AM463" s="397"/>
      <c r="AN463" s="397"/>
      <c r="AO463" s="397"/>
      <c r="AP463" s="397"/>
      <c r="AQ463" s="397"/>
      <c r="AR463" s="397"/>
      <c r="AS463" s="397"/>
      <c r="AT463" s="397"/>
      <c r="AU463" s="397"/>
      <c r="AV463" s="397"/>
      <c r="AW463" s="397"/>
      <c r="AX463" s="397"/>
      <c r="AY463" s="397"/>
      <c r="AZ463" s="397"/>
      <c r="BA463" s="553"/>
      <c r="BB463" s="397"/>
      <c r="BC463" s="397"/>
      <c r="BD463" s="397"/>
    </row>
    <row r="464" spans="2:56" x14ac:dyDescent="0.35">
      <c r="B464" s="80"/>
      <c r="C464" s="119"/>
      <c r="D464" s="119"/>
      <c r="E464" s="202"/>
      <c r="F464" s="119"/>
      <c r="G464" s="120"/>
      <c r="H464" s="41"/>
      <c r="I464" s="41"/>
      <c r="J464" s="329">
        <v>0</v>
      </c>
      <c r="K464" s="329">
        <v>0</v>
      </c>
      <c r="L464" s="332"/>
      <c r="M464" s="150"/>
      <c r="N464" s="397"/>
      <c r="O464" s="555"/>
      <c r="P464" s="576">
        <f t="shared" si="24"/>
        <v>0</v>
      </c>
      <c r="Q464" s="576">
        <f t="shared" si="25"/>
        <v>0</v>
      </c>
      <c r="R464" s="576">
        <f t="shared" si="26"/>
        <v>0</v>
      </c>
      <c r="S464" s="576">
        <f t="shared" si="26"/>
        <v>0</v>
      </c>
      <c r="T464" s="553"/>
      <c r="U464" s="553"/>
      <c r="V464" s="553"/>
      <c r="W464" s="553"/>
      <c r="X464" s="397"/>
      <c r="Y464" s="397"/>
      <c r="Z464" s="397"/>
      <c r="AA464" s="397"/>
      <c r="AB464" s="397"/>
      <c r="AC464" s="397"/>
      <c r="AD464" s="397"/>
      <c r="AE464" s="397"/>
      <c r="AF464" s="397"/>
      <c r="AG464" s="397"/>
      <c r="AH464" s="397"/>
      <c r="AI464" s="397"/>
      <c r="AJ464" s="397"/>
      <c r="AK464" s="397"/>
      <c r="AL464" s="397"/>
      <c r="AM464" s="397"/>
      <c r="AN464" s="397"/>
      <c r="AO464" s="397"/>
      <c r="AP464" s="397"/>
      <c r="AQ464" s="397"/>
      <c r="AR464" s="397"/>
      <c r="AS464" s="397"/>
      <c r="AT464" s="397"/>
      <c r="AU464" s="397"/>
      <c r="AV464" s="397"/>
      <c r="AW464" s="397"/>
      <c r="AX464" s="397"/>
      <c r="AY464" s="397"/>
      <c r="AZ464" s="397"/>
      <c r="BA464" s="553"/>
      <c r="BB464" s="397"/>
      <c r="BC464" s="397"/>
      <c r="BD464" s="397"/>
    </row>
    <row r="465" spans="2:56" x14ac:dyDescent="0.35">
      <c r="B465" s="80"/>
      <c r="C465" s="119"/>
      <c r="D465" s="119"/>
      <c r="E465" s="202"/>
      <c r="F465" s="119"/>
      <c r="G465" s="120"/>
      <c r="H465" s="41"/>
      <c r="I465" s="41"/>
      <c r="J465" s="329">
        <v>0</v>
      </c>
      <c r="K465" s="329">
        <v>0</v>
      </c>
      <c r="L465" s="332"/>
      <c r="M465" s="150"/>
      <c r="N465" s="397"/>
      <c r="O465" s="555"/>
      <c r="P465" s="576">
        <f t="shared" si="24"/>
        <v>0</v>
      </c>
      <c r="Q465" s="576">
        <f t="shared" si="25"/>
        <v>0</v>
      </c>
      <c r="R465" s="576">
        <f t="shared" si="26"/>
        <v>0</v>
      </c>
      <c r="S465" s="576">
        <f t="shared" si="26"/>
        <v>0</v>
      </c>
      <c r="T465" s="553"/>
      <c r="U465" s="553"/>
      <c r="V465" s="553"/>
      <c r="W465" s="553"/>
      <c r="X465" s="397"/>
      <c r="Y465" s="397"/>
      <c r="Z465" s="397"/>
      <c r="AA465" s="397"/>
      <c r="AB465" s="397"/>
      <c r="AC465" s="397"/>
      <c r="AD465" s="397"/>
      <c r="AE465" s="397"/>
      <c r="AF465" s="397"/>
      <c r="AG465" s="397"/>
      <c r="AH465" s="397"/>
      <c r="AI465" s="397"/>
      <c r="AJ465" s="397"/>
      <c r="AK465" s="397"/>
      <c r="AL465" s="397"/>
      <c r="AM465" s="397"/>
      <c r="AN465" s="397"/>
      <c r="AO465" s="397"/>
      <c r="AP465" s="397"/>
      <c r="AQ465" s="397"/>
      <c r="AR465" s="397"/>
      <c r="AS465" s="397"/>
      <c r="AT465" s="397"/>
      <c r="AU465" s="397"/>
      <c r="AV465" s="397"/>
      <c r="AW465" s="397"/>
      <c r="AX465" s="397"/>
      <c r="AY465" s="397"/>
      <c r="AZ465" s="397"/>
      <c r="BA465" s="553"/>
      <c r="BB465" s="397"/>
      <c r="BC465" s="397"/>
      <c r="BD465" s="397"/>
    </row>
    <row r="466" spans="2:56" x14ac:dyDescent="0.35">
      <c r="B466" s="80"/>
      <c r="C466" s="119"/>
      <c r="D466" s="119"/>
      <c r="E466" s="202"/>
      <c r="F466" s="119"/>
      <c r="G466" s="120"/>
      <c r="H466" s="41"/>
      <c r="I466" s="41"/>
      <c r="J466" s="329">
        <v>0</v>
      </c>
      <c r="K466" s="329">
        <v>0</v>
      </c>
      <c r="L466" s="332"/>
      <c r="M466" s="150"/>
      <c r="N466" s="397"/>
      <c r="O466" s="555"/>
      <c r="P466" s="576">
        <f t="shared" si="24"/>
        <v>0</v>
      </c>
      <c r="Q466" s="576">
        <f t="shared" si="25"/>
        <v>0</v>
      </c>
      <c r="R466" s="576">
        <f t="shared" si="26"/>
        <v>0</v>
      </c>
      <c r="S466" s="576">
        <f t="shared" si="26"/>
        <v>0</v>
      </c>
      <c r="T466" s="553"/>
      <c r="U466" s="553"/>
      <c r="V466" s="553"/>
      <c r="W466" s="553"/>
      <c r="X466" s="397"/>
      <c r="Y466" s="397"/>
      <c r="Z466" s="397"/>
      <c r="AA466" s="397"/>
      <c r="AB466" s="397"/>
      <c r="AC466" s="397"/>
      <c r="AD466" s="397"/>
      <c r="AE466" s="397"/>
      <c r="AF466" s="397"/>
      <c r="AG466" s="397"/>
      <c r="AH466" s="397"/>
      <c r="AI466" s="397"/>
      <c r="AJ466" s="397"/>
      <c r="AK466" s="397"/>
      <c r="AL466" s="397"/>
      <c r="AM466" s="397"/>
      <c r="AN466" s="397"/>
      <c r="AO466" s="397"/>
      <c r="AP466" s="397"/>
      <c r="AQ466" s="397"/>
      <c r="AR466" s="397"/>
      <c r="AS466" s="397"/>
      <c r="AT466" s="397"/>
      <c r="AU466" s="397"/>
      <c r="AV466" s="397"/>
      <c r="AW466" s="397"/>
      <c r="AX466" s="397"/>
      <c r="AY466" s="397"/>
      <c r="AZ466" s="397"/>
      <c r="BA466" s="553"/>
      <c r="BB466" s="397"/>
      <c r="BC466" s="397"/>
      <c r="BD466" s="397"/>
    </row>
    <row r="467" spans="2:56" x14ac:dyDescent="0.35">
      <c r="B467" s="80"/>
      <c r="C467" s="119"/>
      <c r="D467" s="119"/>
      <c r="E467" s="202"/>
      <c r="F467" s="119"/>
      <c r="G467" s="120"/>
      <c r="H467" s="41"/>
      <c r="I467" s="41"/>
      <c r="J467" s="329">
        <v>0</v>
      </c>
      <c r="K467" s="329">
        <v>0</v>
      </c>
      <c r="L467" s="332"/>
      <c r="M467" s="150"/>
      <c r="N467" s="397"/>
      <c r="O467" s="555"/>
      <c r="P467" s="576">
        <f t="shared" si="24"/>
        <v>0</v>
      </c>
      <c r="Q467" s="576">
        <f t="shared" si="25"/>
        <v>0</v>
      </c>
      <c r="R467" s="576">
        <f t="shared" si="26"/>
        <v>0</v>
      </c>
      <c r="S467" s="576">
        <f t="shared" si="26"/>
        <v>0</v>
      </c>
      <c r="T467" s="553"/>
      <c r="U467" s="553"/>
      <c r="V467" s="553"/>
      <c r="W467" s="553"/>
      <c r="X467" s="397"/>
      <c r="Y467" s="397"/>
      <c r="Z467" s="397"/>
      <c r="AA467" s="397"/>
      <c r="AB467" s="397"/>
      <c r="AC467" s="397"/>
      <c r="AD467" s="397"/>
      <c r="AE467" s="397"/>
      <c r="AF467" s="397"/>
      <c r="AG467" s="397"/>
      <c r="AH467" s="397"/>
      <c r="AI467" s="397"/>
      <c r="AJ467" s="397"/>
      <c r="AK467" s="397"/>
      <c r="AL467" s="397"/>
      <c r="AM467" s="397"/>
      <c r="AN467" s="397"/>
      <c r="AO467" s="397"/>
      <c r="AP467" s="397"/>
      <c r="AQ467" s="397"/>
      <c r="AR467" s="397"/>
      <c r="AS467" s="397"/>
      <c r="AT467" s="397"/>
      <c r="AU467" s="397"/>
      <c r="AV467" s="397"/>
      <c r="AW467" s="397"/>
      <c r="AX467" s="397"/>
      <c r="AY467" s="397"/>
      <c r="AZ467" s="397"/>
      <c r="BA467" s="553"/>
      <c r="BB467" s="397"/>
      <c r="BC467" s="397"/>
      <c r="BD467" s="397"/>
    </row>
    <row r="468" spans="2:56" x14ac:dyDescent="0.35">
      <c r="B468" s="80"/>
      <c r="C468" s="119"/>
      <c r="D468" s="119"/>
      <c r="E468" s="202"/>
      <c r="F468" s="119"/>
      <c r="G468" s="120"/>
      <c r="H468" s="41"/>
      <c r="I468" s="41"/>
      <c r="J468" s="329">
        <v>0</v>
      </c>
      <c r="K468" s="329">
        <v>0</v>
      </c>
      <c r="L468" s="332"/>
      <c r="M468" s="150"/>
      <c r="N468" s="397"/>
      <c r="O468" s="555"/>
      <c r="P468" s="576">
        <f t="shared" si="24"/>
        <v>0</v>
      </c>
      <c r="Q468" s="576">
        <f t="shared" si="25"/>
        <v>0</v>
      </c>
      <c r="R468" s="576">
        <f t="shared" si="26"/>
        <v>0</v>
      </c>
      <c r="S468" s="576">
        <f t="shared" si="26"/>
        <v>0</v>
      </c>
      <c r="T468" s="553"/>
      <c r="U468" s="553"/>
      <c r="V468" s="553"/>
      <c r="W468" s="553"/>
      <c r="X468" s="397"/>
      <c r="Y468" s="397"/>
      <c r="Z468" s="397"/>
      <c r="AA468" s="397"/>
      <c r="AB468" s="397"/>
      <c r="AC468" s="397"/>
      <c r="AD468" s="397"/>
      <c r="AE468" s="397"/>
      <c r="AF468" s="397"/>
      <c r="AG468" s="397"/>
      <c r="AH468" s="397"/>
      <c r="AI468" s="397"/>
      <c r="AJ468" s="397"/>
      <c r="AK468" s="397"/>
      <c r="AL468" s="397"/>
      <c r="AM468" s="397"/>
      <c r="AN468" s="397"/>
      <c r="AO468" s="397"/>
      <c r="AP468" s="397"/>
      <c r="AQ468" s="397"/>
      <c r="AR468" s="397"/>
      <c r="AS468" s="397"/>
      <c r="AT468" s="397"/>
      <c r="AU468" s="397"/>
      <c r="AV468" s="397"/>
      <c r="AW468" s="397"/>
      <c r="AX468" s="397"/>
      <c r="AY468" s="397"/>
      <c r="AZ468" s="397"/>
      <c r="BA468" s="553"/>
      <c r="BB468" s="397"/>
      <c r="BC468" s="397"/>
      <c r="BD468" s="397"/>
    </row>
    <row r="469" spans="2:56" x14ac:dyDescent="0.35">
      <c r="B469" s="80"/>
      <c r="C469" s="119"/>
      <c r="D469" s="119"/>
      <c r="E469" s="202"/>
      <c r="F469" s="119"/>
      <c r="G469" s="120"/>
      <c r="H469" s="41"/>
      <c r="I469" s="41"/>
      <c r="J469" s="329">
        <v>0</v>
      </c>
      <c r="K469" s="329">
        <v>0</v>
      </c>
      <c r="L469" s="332"/>
      <c r="M469" s="150"/>
      <c r="N469" s="397"/>
      <c r="O469" s="555"/>
      <c r="P469" s="576">
        <f t="shared" si="24"/>
        <v>0</v>
      </c>
      <c r="Q469" s="576">
        <f t="shared" si="25"/>
        <v>0</v>
      </c>
      <c r="R469" s="576">
        <f t="shared" si="26"/>
        <v>0</v>
      </c>
      <c r="S469" s="576">
        <f t="shared" si="26"/>
        <v>0</v>
      </c>
      <c r="T469" s="553"/>
      <c r="U469" s="553"/>
      <c r="V469" s="553"/>
      <c r="W469" s="553"/>
      <c r="X469" s="397"/>
      <c r="Y469" s="397"/>
      <c r="Z469" s="397"/>
      <c r="AA469" s="397"/>
      <c r="AB469" s="397"/>
      <c r="AC469" s="397"/>
      <c r="AD469" s="397"/>
      <c r="AE469" s="397"/>
      <c r="AF469" s="397"/>
      <c r="AG469" s="397"/>
      <c r="AH469" s="397"/>
      <c r="AI469" s="397"/>
      <c r="AJ469" s="397"/>
      <c r="AK469" s="397"/>
      <c r="AL469" s="397"/>
      <c r="AM469" s="397"/>
      <c r="AN469" s="397"/>
      <c r="AO469" s="397"/>
      <c r="AP469" s="397"/>
      <c r="AQ469" s="397"/>
      <c r="AR469" s="397"/>
      <c r="AS469" s="397"/>
      <c r="AT469" s="397"/>
      <c r="AU469" s="397"/>
      <c r="AV469" s="397"/>
      <c r="AW469" s="397"/>
      <c r="AX469" s="397"/>
      <c r="AY469" s="397"/>
      <c r="AZ469" s="397"/>
      <c r="BA469" s="553"/>
      <c r="BB469" s="397"/>
      <c r="BC469" s="397"/>
      <c r="BD469" s="397"/>
    </row>
    <row r="470" spans="2:56" x14ac:dyDescent="0.35">
      <c r="B470" s="80"/>
      <c r="C470" s="119"/>
      <c r="D470" s="119"/>
      <c r="E470" s="202"/>
      <c r="F470" s="119"/>
      <c r="G470" s="120"/>
      <c r="H470" s="41"/>
      <c r="I470" s="41"/>
      <c r="J470" s="329">
        <v>0</v>
      </c>
      <c r="K470" s="329">
        <v>0</v>
      </c>
      <c r="L470" s="332"/>
      <c r="M470" s="150"/>
      <c r="N470" s="397"/>
      <c r="O470" s="555"/>
      <c r="P470" s="576">
        <f t="shared" si="24"/>
        <v>0</v>
      </c>
      <c r="Q470" s="576">
        <f t="shared" si="25"/>
        <v>0</v>
      </c>
      <c r="R470" s="576">
        <f t="shared" si="26"/>
        <v>0</v>
      </c>
      <c r="S470" s="576">
        <f t="shared" si="26"/>
        <v>0</v>
      </c>
      <c r="T470" s="553"/>
      <c r="U470" s="553"/>
      <c r="V470" s="553"/>
      <c r="W470" s="553"/>
      <c r="X470" s="397"/>
      <c r="Y470" s="397"/>
      <c r="Z470" s="397"/>
      <c r="AA470" s="397"/>
      <c r="AB470" s="397"/>
      <c r="AC470" s="397"/>
      <c r="AD470" s="397"/>
      <c r="AE470" s="397"/>
      <c r="AF470" s="397"/>
      <c r="AG470" s="397"/>
      <c r="AH470" s="397"/>
      <c r="AI470" s="397"/>
      <c r="AJ470" s="397"/>
      <c r="AK470" s="397"/>
      <c r="AL470" s="397"/>
      <c r="AM470" s="397"/>
      <c r="AN470" s="397"/>
      <c r="AO470" s="397"/>
      <c r="AP470" s="397"/>
      <c r="AQ470" s="397"/>
      <c r="AR470" s="397"/>
      <c r="AS470" s="397"/>
      <c r="AT470" s="397"/>
      <c r="AU470" s="397"/>
      <c r="AV470" s="397"/>
      <c r="AW470" s="397"/>
      <c r="AX470" s="397"/>
      <c r="AY470" s="397"/>
      <c r="AZ470" s="397"/>
      <c r="BA470" s="553"/>
      <c r="BB470" s="397"/>
      <c r="BC470" s="397"/>
      <c r="BD470" s="397"/>
    </row>
    <row r="471" spans="2:56" x14ac:dyDescent="0.35">
      <c r="B471" s="80"/>
      <c r="C471" s="119"/>
      <c r="D471" s="119"/>
      <c r="E471" s="202"/>
      <c r="F471" s="119"/>
      <c r="G471" s="120"/>
      <c r="H471" s="41"/>
      <c r="I471" s="41"/>
      <c r="J471" s="329">
        <v>0</v>
      </c>
      <c r="K471" s="329">
        <v>0</v>
      </c>
      <c r="L471" s="332"/>
      <c r="M471" s="150"/>
      <c r="N471" s="397"/>
      <c r="O471" s="555"/>
      <c r="P471" s="576">
        <f t="shared" si="24"/>
        <v>0</v>
      </c>
      <c r="Q471" s="576">
        <f t="shared" si="25"/>
        <v>0</v>
      </c>
      <c r="R471" s="576">
        <f t="shared" si="26"/>
        <v>0</v>
      </c>
      <c r="S471" s="576">
        <f t="shared" si="26"/>
        <v>0</v>
      </c>
      <c r="T471" s="553"/>
      <c r="U471" s="553"/>
      <c r="V471" s="553"/>
      <c r="W471" s="553"/>
      <c r="X471" s="397"/>
      <c r="Y471" s="397"/>
      <c r="Z471" s="397"/>
      <c r="AA471" s="397"/>
      <c r="AB471" s="397"/>
      <c r="AC471" s="397"/>
      <c r="AD471" s="397"/>
      <c r="AE471" s="397"/>
      <c r="AF471" s="397"/>
      <c r="AG471" s="397"/>
      <c r="AH471" s="397"/>
      <c r="AI471" s="397"/>
      <c r="AJ471" s="397"/>
      <c r="AK471" s="397"/>
      <c r="AL471" s="397"/>
      <c r="AM471" s="397"/>
      <c r="AN471" s="397"/>
      <c r="AO471" s="397"/>
      <c r="AP471" s="397"/>
      <c r="AQ471" s="397"/>
      <c r="AR471" s="397"/>
      <c r="AS471" s="397"/>
      <c r="AT471" s="397"/>
      <c r="AU471" s="397"/>
      <c r="AV471" s="397"/>
      <c r="AW471" s="397"/>
      <c r="AX471" s="397"/>
      <c r="AY471" s="397"/>
      <c r="AZ471" s="397"/>
      <c r="BA471" s="553"/>
      <c r="BB471" s="397"/>
      <c r="BC471" s="397"/>
      <c r="BD471" s="397"/>
    </row>
    <row r="472" spans="2:56" x14ac:dyDescent="0.35">
      <c r="B472" s="80"/>
      <c r="C472" s="119"/>
      <c r="D472" s="119"/>
      <c r="E472" s="202"/>
      <c r="F472" s="119"/>
      <c r="G472" s="120"/>
      <c r="H472" s="41"/>
      <c r="I472" s="41"/>
      <c r="J472" s="329">
        <v>0</v>
      </c>
      <c r="K472" s="329">
        <v>0</v>
      </c>
      <c r="L472" s="332"/>
      <c r="M472" s="150"/>
      <c r="N472" s="397"/>
      <c r="O472" s="555"/>
      <c r="P472" s="576">
        <f t="shared" si="24"/>
        <v>0</v>
      </c>
      <c r="Q472" s="576">
        <f t="shared" si="25"/>
        <v>0</v>
      </c>
      <c r="R472" s="576">
        <f t="shared" si="26"/>
        <v>0</v>
      </c>
      <c r="S472" s="576">
        <f t="shared" si="26"/>
        <v>0</v>
      </c>
      <c r="T472" s="553"/>
      <c r="U472" s="553"/>
      <c r="V472" s="553"/>
      <c r="W472" s="553"/>
      <c r="X472" s="397"/>
      <c r="Y472" s="397"/>
      <c r="Z472" s="397"/>
      <c r="AA472" s="397"/>
      <c r="AB472" s="397"/>
      <c r="AC472" s="397"/>
      <c r="AD472" s="397"/>
      <c r="AE472" s="397"/>
      <c r="AF472" s="397"/>
      <c r="AG472" s="397"/>
      <c r="AH472" s="397"/>
      <c r="AI472" s="397"/>
      <c r="AJ472" s="397"/>
      <c r="AK472" s="397"/>
      <c r="AL472" s="397"/>
      <c r="AM472" s="397"/>
      <c r="AN472" s="397"/>
      <c r="AO472" s="397"/>
      <c r="AP472" s="397"/>
      <c r="AQ472" s="397"/>
      <c r="AR472" s="397"/>
      <c r="AS472" s="397"/>
      <c r="AT472" s="397"/>
      <c r="AU472" s="397"/>
      <c r="AV472" s="397"/>
      <c r="AW472" s="397"/>
      <c r="AX472" s="397"/>
      <c r="AY472" s="397"/>
      <c r="AZ472" s="397"/>
      <c r="BA472" s="553"/>
      <c r="BB472" s="397"/>
      <c r="BC472" s="397"/>
      <c r="BD472" s="397"/>
    </row>
    <row r="473" spans="2:56" x14ac:dyDescent="0.35">
      <c r="B473" s="80"/>
      <c r="C473" s="119"/>
      <c r="D473" s="119"/>
      <c r="E473" s="202"/>
      <c r="F473" s="119"/>
      <c r="G473" s="120"/>
      <c r="H473" s="41"/>
      <c r="I473" s="41"/>
      <c r="J473" s="329">
        <v>0</v>
      </c>
      <c r="K473" s="329">
        <v>0</v>
      </c>
      <c r="L473" s="332"/>
      <c r="M473" s="150"/>
      <c r="N473" s="397"/>
      <c r="O473" s="555"/>
      <c r="P473" s="576">
        <f t="shared" si="24"/>
        <v>0</v>
      </c>
      <c r="Q473" s="576">
        <f t="shared" si="25"/>
        <v>0</v>
      </c>
      <c r="R473" s="576">
        <f t="shared" si="26"/>
        <v>0</v>
      </c>
      <c r="S473" s="576">
        <f t="shared" si="26"/>
        <v>0</v>
      </c>
      <c r="T473" s="553"/>
      <c r="U473" s="553"/>
      <c r="V473" s="553"/>
      <c r="W473" s="553"/>
      <c r="X473" s="397"/>
      <c r="Y473" s="397"/>
      <c r="Z473" s="397"/>
      <c r="AA473" s="397"/>
      <c r="AB473" s="397"/>
      <c r="AC473" s="397"/>
      <c r="AD473" s="397"/>
      <c r="AE473" s="397"/>
      <c r="AF473" s="397"/>
      <c r="AG473" s="397"/>
      <c r="AH473" s="397"/>
      <c r="AI473" s="397"/>
      <c r="AJ473" s="397"/>
      <c r="AK473" s="397"/>
      <c r="AL473" s="397"/>
      <c r="AM473" s="397"/>
      <c r="AN473" s="397"/>
      <c r="AO473" s="397"/>
      <c r="AP473" s="397"/>
      <c r="AQ473" s="397"/>
      <c r="AR473" s="397"/>
      <c r="AS473" s="397"/>
      <c r="AT473" s="397"/>
      <c r="AU473" s="397"/>
      <c r="AV473" s="397"/>
      <c r="AW473" s="397"/>
      <c r="AX473" s="397"/>
      <c r="AY473" s="397"/>
      <c r="AZ473" s="397"/>
      <c r="BA473" s="553"/>
      <c r="BB473" s="397"/>
      <c r="BC473" s="397"/>
      <c r="BD473" s="397"/>
    </row>
    <row r="474" spans="2:56" x14ac:dyDescent="0.35">
      <c r="B474" s="80"/>
      <c r="C474" s="119"/>
      <c r="D474" s="119"/>
      <c r="E474" s="202"/>
      <c r="F474" s="119"/>
      <c r="G474" s="120"/>
      <c r="H474" s="41"/>
      <c r="I474" s="41"/>
      <c r="J474" s="329">
        <v>0</v>
      </c>
      <c r="K474" s="329">
        <v>0</v>
      </c>
      <c r="L474" s="332"/>
      <c r="M474" s="150"/>
      <c r="N474" s="397"/>
      <c r="O474" s="555"/>
      <c r="P474" s="576">
        <f t="shared" si="24"/>
        <v>0</v>
      </c>
      <c r="Q474" s="576">
        <f t="shared" si="25"/>
        <v>0</v>
      </c>
      <c r="R474" s="576">
        <f t="shared" si="26"/>
        <v>0</v>
      </c>
      <c r="S474" s="576">
        <f t="shared" si="26"/>
        <v>0</v>
      </c>
      <c r="T474" s="553"/>
      <c r="U474" s="553"/>
      <c r="V474" s="553"/>
      <c r="W474" s="553"/>
      <c r="X474" s="397"/>
      <c r="Y474" s="397"/>
      <c r="Z474" s="397"/>
      <c r="AA474" s="397"/>
      <c r="AB474" s="397"/>
      <c r="AC474" s="397"/>
      <c r="AD474" s="397"/>
      <c r="AE474" s="397"/>
      <c r="AF474" s="397"/>
      <c r="AG474" s="397"/>
      <c r="AH474" s="397"/>
      <c r="AI474" s="397"/>
      <c r="AJ474" s="397"/>
      <c r="AK474" s="397"/>
      <c r="AL474" s="397"/>
      <c r="AM474" s="397"/>
      <c r="AN474" s="397"/>
      <c r="AO474" s="397"/>
      <c r="AP474" s="397"/>
      <c r="AQ474" s="397"/>
      <c r="AR474" s="397"/>
      <c r="AS474" s="397"/>
      <c r="AT474" s="397"/>
      <c r="AU474" s="397"/>
      <c r="AV474" s="397"/>
      <c r="AW474" s="397"/>
      <c r="AX474" s="397"/>
      <c r="AY474" s="397"/>
      <c r="AZ474" s="397"/>
      <c r="BA474" s="553"/>
      <c r="BB474" s="397"/>
      <c r="BC474" s="397"/>
      <c r="BD474" s="397"/>
    </row>
    <row r="475" spans="2:56" x14ac:dyDescent="0.35">
      <c r="B475" s="80"/>
      <c r="C475" s="119"/>
      <c r="D475" s="119"/>
      <c r="E475" s="202"/>
      <c r="F475" s="119"/>
      <c r="G475" s="120"/>
      <c r="H475" s="41"/>
      <c r="I475" s="41"/>
      <c r="J475" s="329">
        <v>0</v>
      </c>
      <c r="K475" s="329">
        <v>0</v>
      </c>
      <c r="L475" s="332"/>
      <c r="M475" s="150"/>
      <c r="N475" s="397"/>
      <c r="O475" s="555"/>
      <c r="P475" s="576">
        <f t="shared" si="24"/>
        <v>0</v>
      </c>
      <c r="Q475" s="576">
        <f t="shared" si="25"/>
        <v>0</v>
      </c>
      <c r="R475" s="576">
        <f t="shared" si="26"/>
        <v>0</v>
      </c>
      <c r="S475" s="576">
        <f t="shared" si="26"/>
        <v>0</v>
      </c>
      <c r="T475" s="553"/>
      <c r="U475" s="553"/>
      <c r="V475" s="553"/>
      <c r="W475" s="553"/>
      <c r="X475" s="397"/>
      <c r="Y475" s="397"/>
      <c r="Z475" s="397"/>
      <c r="AA475" s="397"/>
      <c r="AB475" s="397"/>
      <c r="AC475" s="397"/>
      <c r="AD475" s="397"/>
      <c r="AE475" s="397"/>
      <c r="AF475" s="397"/>
      <c r="AG475" s="397"/>
      <c r="AH475" s="397"/>
      <c r="AI475" s="397"/>
      <c r="AJ475" s="397"/>
      <c r="AK475" s="397"/>
      <c r="AL475" s="397"/>
      <c r="AM475" s="397"/>
      <c r="AN475" s="397"/>
      <c r="AO475" s="397"/>
      <c r="AP475" s="397"/>
      <c r="AQ475" s="397"/>
      <c r="AR475" s="397"/>
      <c r="AS475" s="397"/>
      <c r="AT475" s="397"/>
      <c r="AU475" s="397"/>
      <c r="AV475" s="397"/>
      <c r="AW475" s="397"/>
      <c r="AX475" s="397"/>
      <c r="AY475" s="397"/>
      <c r="AZ475" s="397"/>
      <c r="BA475" s="553"/>
      <c r="BB475" s="397"/>
      <c r="BC475" s="397"/>
      <c r="BD475" s="397"/>
    </row>
    <row r="476" spans="2:56" x14ac:dyDescent="0.35">
      <c r="B476" s="80"/>
      <c r="C476" s="119"/>
      <c r="D476" s="119"/>
      <c r="E476" s="202"/>
      <c r="F476" s="119"/>
      <c r="G476" s="120"/>
      <c r="H476" s="41"/>
      <c r="I476" s="41"/>
      <c r="J476" s="329">
        <v>0</v>
      </c>
      <c r="K476" s="329">
        <v>0</v>
      </c>
      <c r="L476" s="332"/>
      <c r="M476" s="150"/>
      <c r="N476" s="397"/>
      <c r="O476" s="555"/>
      <c r="P476" s="576">
        <f t="shared" si="24"/>
        <v>0</v>
      </c>
      <c r="Q476" s="576">
        <f t="shared" si="25"/>
        <v>0</v>
      </c>
      <c r="R476" s="576">
        <f t="shared" si="26"/>
        <v>0</v>
      </c>
      <c r="S476" s="576">
        <f t="shared" si="26"/>
        <v>0</v>
      </c>
      <c r="T476" s="553"/>
      <c r="U476" s="553"/>
      <c r="V476" s="553"/>
      <c r="W476" s="553"/>
      <c r="X476" s="397"/>
      <c r="Y476" s="397"/>
      <c r="Z476" s="397"/>
      <c r="AA476" s="397"/>
      <c r="AB476" s="397"/>
      <c r="AC476" s="397"/>
      <c r="AD476" s="397"/>
      <c r="AE476" s="397"/>
      <c r="AF476" s="397"/>
      <c r="AG476" s="397"/>
      <c r="AH476" s="397"/>
      <c r="AI476" s="397"/>
      <c r="AJ476" s="397"/>
      <c r="AK476" s="397"/>
      <c r="AL476" s="397"/>
      <c r="AM476" s="397"/>
      <c r="AN476" s="397"/>
      <c r="AO476" s="397"/>
      <c r="AP476" s="397"/>
      <c r="AQ476" s="397"/>
      <c r="AR476" s="397"/>
      <c r="AS476" s="397"/>
      <c r="AT476" s="397"/>
      <c r="AU476" s="397"/>
      <c r="AV476" s="397"/>
      <c r="AW476" s="397"/>
      <c r="AX476" s="397"/>
      <c r="AY476" s="397"/>
      <c r="AZ476" s="397"/>
      <c r="BA476" s="553"/>
      <c r="BB476" s="397"/>
      <c r="BC476" s="397"/>
      <c r="BD476" s="397"/>
    </row>
    <row r="477" spans="2:56" x14ac:dyDescent="0.35">
      <c r="B477" s="80"/>
      <c r="C477" s="119"/>
      <c r="D477" s="119"/>
      <c r="E477" s="202"/>
      <c r="F477" s="119"/>
      <c r="G477" s="120"/>
      <c r="H477" s="41"/>
      <c r="I477" s="41"/>
      <c r="J477" s="329">
        <v>0</v>
      </c>
      <c r="K477" s="329">
        <v>0</v>
      </c>
      <c r="L477" s="332"/>
      <c r="M477" s="150"/>
      <c r="N477" s="397"/>
      <c r="O477" s="555"/>
      <c r="P477" s="576">
        <f t="shared" si="24"/>
        <v>0</v>
      </c>
      <c r="Q477" s="576">
        <f t="shared" si="25"/>
        <v>0</v>
      </c>
      <c r="R477" s="576">
        <f t="shared" si="26"/>
        <v>0</v>
      </c>
      <c r="S477" s="576">
        <f t="shared" si="26"/>
        <v>0</v>
      </c>
      <c r="T477" s="553"/>
      <c r="U477" s="553"/>
      <c r="V477" s="553"/>
      <c r="W477" s="553"/>
      <c r="X477" s="397"/>
      <c r="Y477" s="397"/>
      <c r="Z477" s="397"/>
      <c r="AA477" s="397"/>
      <c r="AB477" s="397"/>
      <c r="AC477" s="397"/>
      <c r="AD477" s="397"/>
      <c r="AE477" s="397"/>
      <c r="AF477" s="397"/>
      <c r="AG477" s="397"/>
      <c r="AH477" s="397"/>
      <c r="AI477" s="397"/>
      <c r="AJ477" s="397"/>
      <c r="AK477" s="397"/>
      <c r="AL477" s="397"/>
      <c r="AM477" s="397"/>
      <c r="AN477" s="397"/>
      <c r="AO477" s="397"/>
      <c r="AP477" s="397"/>
      <c r="AQ477" s="397"/>
      <c r="AR477" s="397"/>
      <c r="AS477" s="397"/>
      <c r="AT477" s="397"/>
      <c r="AU477" s="397"/>
      <c r="AV477" s="397"/>
      <c r="AW477" s="397"/>
      <c r="AX477" s="397"/>
      <c r="AY477" s="397"/>
      <c r="AZ477" s="397"/>
      <c r="BA477" s="553"/>
      <c r="BB477" s="397"/>
      <c r="BC477" s="397"/>
      <c r="BD477" s="397"/>
    </row>
    <row r="478" spans="2:56" x14ac:dyDescent="0.35">
      <c r="B478" s="80"/>
      <c r="C478" s="119"/>
      <c r="D478" s="119"/>
      <c r="E478" s="202"/>
      <c r="F478" s="119"/>
      <c r="G478" s="120"/>
      <c r="H478" s="41"/>
      <c r="I478" s="41"/>
      <c r="J478" s="329">
        <v>0</v>
      </c>
      <c r="K478" s="329">
        <v>0</v>
      </c>
      <c r="L478" s="332"/>
      <c r="M478" s="150"/>
      <c r="N478" s="397"/>
      <c r="O478" s="555"/>
      <c r="P478" s="576">
        <f t="shared" si="24"/>
        <v>0</v>
      </c>
      <c r="Q478" s="576">
        <f t="shared" si="25"/>
        <v>0</v>
      </c>
      <c r="R478" s="576">
        <f t="shared" si="26"/>
        <v>0</v>
      </c>
      <c r="S478" s="576">
        <f t="shared" si="26"/>
        <v>0</v>
      </c>
      <c r="T478" s="553"/>
      <c r="U478" s="553"/>
      <c r="V478" s="553"/>
      <c r="W478" s="553"/>
      <c r="X478" s="397"/>
      <c r="Y478" s="397"/>
      <c r="Z478" s="397"/>
      <c r="AA478" s="397"/>
      <c r="AB478" s="397"/>
      <c r="AC478" s="397"/>
      <c r="AD478" s="397"/>
      <c r="AE478" s="397"/>
      <c r="AF478" s="397"/>
      <c r="AG478" s="397"/>
      <c r="AH478" s="397"/>
      <c r="AI478" s="397"/>
      <c r="AJ478" s="397"/>
      <c r="AK478" s="397"/>
      <c r="AL478" s="397"/>
      <c r="AM478" s="397"/>
      <c r="AN478" s="397"/>
      <c r="AO478" s="397"/>
      <c r="AP478" s="397"/>
      <c r="AQ478" s="397"/>
      <c r="AR478" s="397"/>
      <c r="AS478" s="397"/>
      <c r="AT478" s="397"/>
      <c r="AU478" s="397"/>
      <c r="AV478" s="397"/>
      <c r="AW478" s="397"/>
      <c r="AX478" s="397"/>
      <c r="AY478" s="397"/>
      <c r="AZ478" s="397"/>
      <c r="BA478" s="553"/>
      <c r="BB478" s="397"/>
      <c r="BC478" s="397"/>
      <c r="BD478" s="397"/>
    </row>
    <row r="479" spans="2:56" x14ac:dyDescent="0.35">
      <c r="B479" s="80"/>
      <c r="C479" s="119"/>
      <c r="D479" s="119"/>
      <c r="E479" s="202"/>
      <c r="F479" s="119"/>
      <c r="G479" s="120"/>
      <c r="H479" s="41"/>
      <c r="I479" s="41"/>
      <c r="J479" s="329">
        <v>0</v>
      </c>
      <c r="K479" s="329">
        <v>0</v>
      </c>
      <c r="L479" s="332"/>
      <c r="M479" s="150"/>
      <c r="N479" s="397"/>
      <c r="O479" s="555"/>
      <c r="P479" s="576">
        <f t="shared" si="24"/>
        <v>0</v>
      </c>
      <c r="Q479" s="576">
        <f t="shared" si="25"/>
        <v>0</v>
      </c>
      <c r="R479" s="576">
        <f t="shared" si="26"/>
        <v>0</v>
      </c>
      <c r="S479" s="576">
        <f t="shared" si="26"/>
        <v>0</v>
      </c>
      <c r="T479" s="553"/>
      <c r="U479" s="553"/>
      <c r="V479" s="553"/>
      <c r="W479" s="553"/>
      <c r="X479" s="397"/>
      <c r="Y479" s="397"/>
      <c r="Z479" s="397"/>
      <c r="AA479" s="397"/>
      <c r="AB479" s="397"/>
      <c r="AC479" s="397"/>
      <c r="AD479" s="397"/>
      <c r="AE479" s="397"/>
      <c r="AF479" s="397"/>
      <c r="AG479" s="397"/>
      <c r="AH479" s="397"/>
      <c r="AI479" s="397"/>
      <c r="AJ479" s="397"/>
      <c r="AK479" s="397"/>
      <c r="AL479" s="397"/>
      <c r="AM479" s="397"/>
      <c r="AN479" s="397"/>
      <c r="AO479" s="397"/>
      <c r="AP479" s="397"/>
      <c r="AQ479" s="397"/>
      <c r="AR479" s="397"/>
      <c r="AS479" s="397"/>
      <c r="AT479" s="397"/>
      <c r="AU479" s="397"/>
      <c r="AV479" s="397"/>
      <c r="AW479" s="397"/>
      <c r="AX479" s="397"/>
      <c r="AY479" s="397"/>
      <c r="AZ479" s="397"/>
      <c r="BA479" s="553"/>
      <c r="BB479" s="397"/>
      <c r="BC479" s="397"/>
      <c r="BD479" s="397"/>
    </row>
    <row r="480" spans="2:56" x14ac:dyDescent="0.35">
      <c r="B480" s="80"/>
      <c r="C480" s="119"/>
      <c r="D480" s="119"/>
      <c r="E480" s="202"/>
      <c r="F480" s="119"/>
      <c r="G480" s="120"/>
      <c r="H480" s="41"/>
      <c r="I480" s="41"/>
      <c r="J480" s="329">
        <v>0</v>
      </c>
      <c r="K480" s="329">
        <v>0</v>
      </c>
      <c r="L480" s="332"/>
      <c r="M480" s="150"/>
      <c r="N480" s="397"/>
      <c r="O480" s="555"/>
      <c r="P480" s="576">
        <f t="shared" si="24"/>
        <v>0</v>
      </c>
      <c r="Q480" s="576">
        <f t="shared" si="25"/>
        <v>0</v>
      </c>
      <c r="R480" s="576">
        <f t="shared" si="26"/>
        <v>0</v>
      </c>
      <c r="S480" s="576">
        <f t="shared" si="26"/>
        <v>0</v>
      </c>
      <c r="T480" s="553"/>
      <c r="U480" s="553"/>
      <c r="V480" s="553"/>
      <c r="W480" s="553"/>
      <c r="X480" s="397"/>
      <c r="Y480" s="397"/>
      <c r="Z480" s="397"/>
      <c r="AA480" s="397"/>
      <c r="AB480" s="397"/>
      <c r="AC480" s="397"/>
      <c r="AD480" s="397"/>
      <c r="AE480" s="397"/>
      <c r="AF480" s="397"/>
      <c r="AG480" s="397"/>
      <c r="AH480" s="397"/>
      <c r="AI480" s="397"/>
      <c r="AJ480" s="397"/>
      <c r="AK480" s="397"/>
      <c r="AL480" s="397"/>
      <c r="AM480" s="397"/>
      <c r="AN480" s="397"/>
      <c r="AO480" s="397"/>
      <c r="AP480" s="397"/>
      <c r="AQ480" s="397"/>
      <c r="AR480" s="397"/>
      <c r="AS480" s="397"/>
      <c r="AT480" s="397"/>
      <c r="AU480" s="397"/>
      <c r="AV480" s="397"/>
      <c r="AW480" s="397"/>
      <c r="AX480" s="397"/>
      <c r="AY480" s="397"/>
      <c r="AZ480" s="397"/>
      <c r="BA480" s="553"/>
      <c r="BB480" s="397"/>
      <c r="BC480" s="397"/>
      <c r="BD480" s="397"/>
    </row>
    <row r="481" spans="2:56" x14ac:dyDescent="0.35">
      <c r="B481" s="80"/>
      <c r="C481" s="119"/>
      <c r="D481" s="119"/>
      <c r="E481" s="202"/>
      <c r="F481" s="119"/>
      <c r="G481" s="120"/>
      <c r="H481" s="41"/>
      <c r="I481" s="41"/>
      <c r="J481" s="329">
        <v>0</v>
      </c>
      <c r="K481" s="329">
        <v>0</v>
      </c>
      <c r="L481" s="332"/>
      <c r="M481" s="150"/>
      <c r="N481" s="397"/>
      <c r="O481" s="555"/>
      <c r="P481" s="576">
        <f t="shared" si="24"/>
        <v>0</v>
      </c>
      <c r="Q481" s="576">
        <f t="shared" si="25"/>
        <v>0</v>
      </c>
      <c r="R481" s="576">
        <f t="shared" si="26"/>
        <v>0</v>
      </c>
      <c r="S481" s="576">
        <f t="shared" si="26"/>
        <v>0</v>
      </c>
      <c r="T481" s="553"/>
      <c r="U481" s="553"/>
      <c r="V481" s="553"/>
      <c r="W481" s="553"/>
      <c r="X481" s="397"/>
      <c r="Y481" s="397"/>
      <c r="Z481" s="397"/>
      <c r="AA481" s="397"/>
      <c r="AB481" s="397"/>
      <c r="AC481" s="397"/>
      <c r="AD481" s="397"/>
      <c r="AE481" s="397"/>
      <c r="AF481" s="397"/>
      <c r="AG481" s="397"/>
      <c r="AH481" s="397"/>
      <c r="AI481" s="397"/>
      <c r="AJ481" s="397"/>
      <c r="AK481" s="397"/>
      <c r="AL481" s="397"/>
      <c r="AM481" s="397"/>
      <c r="AN481" s="397"/>
      <c r="AO481" s="397"/>
      <c r="AP481" s="397"/>
      <c r="AQ481" s="397"/>
      <c r="AR481" s="397"/>
      <c r="AS481" s="397"/>
      <c r="AT481" s="397"/>
      <c r="AU481" s="397"/>
      <c r="AV481" s="397"/>
      <c r="AW481" s="397"/>
      <c r="AX481" s="397"/>
      <c r="AY481" s="397"/>
      <c r="AZ481" s="397"/>
      <c r="BA481" s="553"/>
      <c r="BB481" s="397"/>
      <c r="BC481" s="397"/>
      <c r="BD481" s="397"/>
    </row>
    <row r="482" spans="2:56" x14ac:dyDescent="0.35">
      <c r="B482" s="80"/>
      <c r="C482" s="119"/>
      <c r="D482" s="119"/>
      <c r="E482" s="202"/>
      <c r="F482" s="119"/>
      <c r="G482" s="120"/>
      <c r="H482" s="41"/>
      <c r="I482" s="41"/>
      <c r="J482" s="329">
        <v>0</v>
      </c>
      <c r="K482" s="329">
        <v>0</v>
      </c>
      <c r="L482" s="332"/>
      <c r="M482" s="150"/>
      <c r="N482" s="397"/>
      <c r="O482" s="555"/>
      <c r="P482" s="576">
        <f t="shared" si="24"/>
        <v>0</v>
      </c>
      <c r="Q482" s="576">
        <f t="shared" si="25"/>
        <v>0</v>
      </c>
      <c r="R482" s="576">
        <f t="shared" si="26"/>
        <v>0</v>
      </c>
      <c r="S482" s="576">
        <f t="shared" si="26"/>
        <v>0</v>
      </c>
      <c r="T482" s="553"/>
      <c r="U482" s="553"/>
      <c r="V482" s="553"/>
      <c r="W482" s="553"/>
      <c r="X482" s="397"/>
      <c r="Y482" s="397"/>
      <c r="Z482" s="397"/>
      <c r="AA482" s="397"/>
      <c r="AB482" s="397"/>
      <c r="AC482" s="397"/>
      <c r="AD482" s="397"/>
      <c r="AE482" s="397"/>
      <c r="AF482" s="397"/>
      <c r="AG482" s="397"/>
      <c r="AH482" s="397"/>
      <c r="AI482" s="397"/>
      <c r="AJ482" s="397"/>
      <c r="AK482" s="397"/>
      <c r="AL482" s="397"/>
      <c r="AM482" s="397"/>
      <c r="AN482" s="397"/>
      <c r="AO482" s="397"/>
      <c r="AP482" s="397"/>
      <c r="AQ482" s="397"/>
      <c r="AR482" s="397"/>
      <c r="AS482" s="397"/>
      <c r="AT482" s="397"/>
      <c r="AU482" s="397"/>
      <c r="AV482" s="397"/>
      <c r="AW482" s="397"/>
      <c r="AX482" s="397"/>
      <c r="AY482" s="397"/>
      <c r="AZ482" s="397"/>
      <c r="BA482" s="553"/>
      <c r="BB482" s="397"/>
      <c r="BC482" s="397"/>
      <c r="BD482" s="397"/>
    </row>
    <row r="483" spans="2:56" x14ac:dyDescent="0.35">
      <c r="B483" s="80"/>
      <c r="C483" s="119"/>
      <c r="D483" s="119"/>
      <c r="E483" s="202"/>
      <c r="F483" s="119"/>
      <c r="G483" s="120"/>
      <c r="H483" s="41"/>
      <c r="I483" s="41"/>
      <c r="J483" s="329">
        <v>0</v>
      </c>
      <c r="K483" s="329">
        <v>0</v>
      </c>
      <c r="L483" s="332"/>
      <c r="M483" s="150"/>
      <c r="N483" s="397"/>
      <c r="O483" s="555"/>
      <c r="P483" s="576">
        <f t="shared" si="24"/>
        <v>0</v>
      </c>
      <c r="Q483" s="576">
        <f t="shared" si="25"/>
        <v>0</v>
      </c>
      <c r="R483" s="576">
        <f t="shared" si="26"/>
        <v>0</v>
      </c>
      <c r="S483" s="576">
        <f t="shared" si="26"/>
        <v>0</v>
      </c>
      <c r="T483" s="553"/>
      <c r="U483" s="553"/>
      <c r="V483" s="553"/>
      <c r="W483" s="553"/>
      <c r="X483" s="397"/>
      <c r="Y483" s="397"/>
      <c r="Z483" s="397"/>
      <c r="AA483" s="397"/>
      <c r="AB483" s="397"/>
      <c r="AC483" s="397"/>
      <c r="AD483" s="397"/>
      <c r="AE483" s="397"/>
      <c r="AF483" s="397"/>
      <c r="AG483" s="397"/>
      <c r="AH483" s="397"/>
      <c r="AI483" s="397"/>
      <c r="AJ483" s="397"/>
      <c r="AK483" s="397"/>
      <c r="AL483" s="397"/>
      <c r="AM483" s="397"/>
      <c r="AN483" s="397"/>
      <c r="AO483" s="397"/>
      <c r="AP483" s="397"/>
      <c r="AQ483" s="397"/>
      <c r="AR483" s="397"/>
      <c r="AS483" s="397"/>
      <c r="AT483" s="397"/>
      <c r="AU483" s="397"/>
      <c r="AV483" s="397"/>
      <c r="AW483" s="397"/>
      <c r="AX483" s="397"/>
      <c r="AY483" s="397"/>
      <c r="AZ483" s="397"/>
      <c r="BA483" s="553"/>
      <c r="BB483" s="397"/>
      <c r="BC483" s="397"/>
      <c r="BD483" s="397"/>
    </row>
    <row r="484" spans="2:56" x14ac:dyDescent="0.35">
      <c r="B484" s="80"/>
      <c r="C484" s="119"/>
      <c r="D484" s="119"/>
      <c r="E484" s="202"/>
      <c r="F484" s="119"/>
      <c r="G484" s="120"/>
      <c r="H484" s="41"/>
      <c r="I484" s="41"/>
      <c r="J484" s="329">
        <v>0</v>
      </c>
      <c r="K484" s="329">
        <v>0</v>
      </c>
      <c r="L484" s="332"/>
      <c r="M484" s="150"/>
      <c r="N484" s="397"/>
      <c r="O484" s="555"/>
      <c r="P484" s="576">
        <f t="shared" si="24"/>
        <v>0</v>
      </c>
      <c r="Q484" s="576">
        <f t="shared" si="25"/>
        <v>0</v>
      </c>
      <c r="R484" s="576">
        <f t="shared" si="26"/>
        <v>0</v>
      </c>
      <c r="S484" s="576">
        <f t="shared" si="26"/>
        <v>0</v>
      </c>
      <c r="T484" s="553"/>
      <c r="U484" s="553"/>
      <c r="V484" s="553"/>
      <c r="W484" s="553"/>
      <c r="X484" s="397"/>
      <c r="Y484" s="397"/>
      <c r="Z484" s="397"/>
      <c r="AA484" s="397"/>
      <c r="AB484" s="397"/>
      <c r="AC484" s="397"/>
      <c r="AD484" s="397"/>
      <c r="AE484" s="397"/>
      <c r="AF484" s="397"/>
      <c r="AG484" s="397"/>
      <c r="AH484" s="397"/>
      <c r="AI484" s="397"/>
      <c r="AJ484" s="397"/>
      <c r="AK484" s="397"/>
      <c r="AL484" s="397"/>
      <c r="AM484" s="397"/>
      <c r="AN484" s="397"/>
      <c r="AO484" s="397"/>
      <c r="AP484" s="397"/>
      <c r="AQ484" s="397"/>
      <c r="AR484" s="397"/>
      <c r="AS484" s="397"/>
      <c r="AT484" s="397"/>
      <c r="AU484" s="397"/>
      <c r="AV484" s="397"/>
      <c r="AW484" s="397"/>
      <c r="AX484" s="397"/>
      <c r="AY484" s="397"/>
      <c r="AZ484" s="397"/>
      <c r="BA484" s="553"/>
      <c r="BB484" s="397"/>
      <c r="BC484" s="397"/>
      <c r="BD484" s="397"/>
    </row>
    <row r="485" spans="2:56" x14ac:dyDescent="0.35">
      <c r="B485" s="80"/>
      <c r="C485" s="119"/>
      <c r="D485" s="119"/>
      <c r="E485" s="202"/>
      <c r="F485" s="119"/>
      <c r="G485" s="120"/>
      <c r="H485" s="41"/>
      <c r="I485" s="41"/>
      <c r="J485" s="329">
        <v>0</v>
      </c>
      <c r="K485" s="329">
        <v>0</v>
      </c>
      <c r="L485" s="332"/>
      <c r="M485" s="150"/>
      <c r="N485" s="397"/>
      <c r="O485" s="555"/>
      <c r="P485" s="576">
        <f t="shared" si="24"/>
        <v>0</v>
      </c>
      <c r="Q485" s="576">
        <f t="shared" si="25"/>
        <v>0</v>
      </c>
      <c r="R485" s="576">
        <f t="shared" si="26"/>
        <v>0</v>
      </c>
      <c r="S485" s="576">
        <f t="shared" si="26"/>
        <v>0</v>
      </c>
      <c r="T485" s="553"/>
      <c r="U485" s="553"/>
      <c r="V485" s="553"/>
      <c r="W485" s="553"/>
      <c r="X485" s="397"/>
      <c r="Y485" s="397"/>
      <c r="Z485" s="397"/>
      <c r="AA485" s="397"/>
      <c r="AB485" s="397"/>
      <c r="AC485" s="397"/>
      <c r="AD485" s="397"/>
      <c r="AE485" s="397"/>
      <c r="AF485" s="397"/>
      <c r="AG485" s="397"/>
      <c r="AH485" s="397"/>
      <c r="AI485" s="397"/>
      <c r="AJ485" s="397"/>
      <c r="AK485" s="397"/>
      <c r="AL485" s="397"/>
      <c r="AM485" s="397"/>
      <c r="AN485" s="397"/>
      <c r="AO485" s="397"/>
      <c r="AP485" s="397"/>
      <c r="AQ485" s="397"/>
      <c r="AR485" s="397"/>
      <c r="AS485" s="397"/>
      <c r="AT485" s="397"/>
      <c r="AU485" s="397"/>
      <c r="AV485" s="397"/>
      <c r="AW485" s="397"/>
      <c r="AX485" s="397"/>
      <c r="AY485" s="397"/>
      <c r="AZ485" s="397"/>
      <c r="BA485" s="553"/>
      <c r="BB485" s="397"/>
      <c r="BC485" s="397"/>
      <c r="BD485" s="397"/>
    </row>
    <row r="486" spans="2:56" x14ac:dyDescent="0.35">
      <c r="B486" s="80"/>
      <c r="C486" s="119"/>
      <c r="D486" s="119"/>
      <c r="E486" s="202"/>
      <c r="F486" s="119"/>
      <c r="G486" s="120"/>
      <c r="H486" s="41"/>
      <c r="I486" s="41"/>
      <c r="J486" s="329">
        <v>0</v>
      </c>
      <c r="K486" s="329">
        <v>0</v>
      </c>
      <c r="L486" s="332"/>
      <c r="M486" s="150"/>
      <c r="N486" s="397"/>
      <c r="O486" s="555"/>
      <c r="P486" s="576">
        <f t="shared" si="24"/>
        <v>0</v>
      </c>
      <c r="Q486" s="576">
        <f t="shared" si="25"/>
        <v>0</v>
      </c>
      <c r="R486" s="576">
        <f t="shared" si="26"/>
        <v>0</v>
      </c>
      <c r="S486" s="576">
        <f t="shared" si="26"/>
        <v>0</v>
      </c>
      <c r="T486" s="553"/>
      <c r="U486" s="553"/>
      <c r="V486" s="553"/>
      <c r="W486" s="553"/>
      <c r="X486" s="397"/>
      <c r="Y486" s="397"/>
      <c r="Z486" s="397"/>
      <c r="AA486" s="397"/>
      <c r="AB486" s="397"/>
      <c r="AC486" s="397"/>
      <c r="AD486" s="397"/>
      <c r="AE486" s="397"/>
      <c r="AF486" s="397"/>
      <c r="AG486" s="397"/>
      <c r="AH486" s="397"/>
      <c r="AI486" s="397"/>
      <c r="AJ486" s="397"/>
      <c r="AK486" s="397"/>
      <c r="AL486" s="397"/>
      <c r="AM486" s="397"/>
      <c r="AN486" s="397"/>
      <c r="AO486" s="397"/>
      <c r="AP486" s="397"/>
      <c r="AQ486" s="397"/>
      <c r="AR486" s="397"/>
      <c r="AS486" s="397"/>
      <c r="AT486" s="397"/>
      <c r="AU486" s="397"/>
      <c r="AV486" s="397"/>
      <c r="AW486" s="397"/>
      <c r="AX486" s="397"/>
      <c r="AY486" s="397"/>
      <c r="AZ486" s="397"/>
      <c r="BA486" s="553"/>
      <c r="BB486" s="397"/>
      <c r="BC486" s="397"/>
      <c r="BD486" s="397"/>
    </row>
    <row r="487" spans="2:56" x14ac:dyDescent="0.35">
      <c r="B487" s="80"/>
      <c r="C487" s="119"/>
      <c r="D487" s="119"/>
      <c r="E487" s="202"/>
      <c r="F487" s="119"/>
      <c r="G487" s="120"/>
      <c r="H487" s="41"/>
      <c r="I487" s="41"/>
      <c r="J487" s="329">
        <v>0</v>
      </c>
      <c r="K487" s="329">
        <v>0</v>
      </c>
      <c r="L487" s="332"/>
      <c r="M487" s="150"/>
      <c r="N487" s="397"/>
      <c r="O487" s="555"/>
      <c r="P487" s="576">
        <f t="shared" si="24"/>
        <v>0</v>
      </c>
      <c r="Q487" s="576">
        <f t="shared" si="25"/>
        <v>0</v>
      </c>
      <c r="R487" s="576">
        <f t="shared" si="26"/>
        <v>0</v>
      </c>
      <c r="S487" s="576">
        <f t="shared" si="26"/>
        <v>0</v>
      </c>
      <c r="T487" s="553"/>
      <c r="U487" s="553"/>
      <c r="V487" s="553"/>
      <c r="W487" s="553"/>
      <c r="X487" s="397"/>
      <c r="Y487" s="397"/>
      <c r="Z487" s="397"/>
      <c r="AA487" s="397"/>
      <c r="AB487" s="397"/>
      <c r="AC487" s="397"/>
      <c r="AD487" s="397"/>
      <c r="AE487" s="397"/>
      <c r="AF487" s="397"/>
      <c r="AG487" s="397"/>
      <c r="AH487" s="397"/>
      <c r="AI487" s="397"/>
      <c r="AJ487" s="397"/>
      <c r="AK487" s="397"/>
      <c r="AL487" s="397"/>
      <c r="AM487" s="397"/>
      <c r="AN487" s="397"/>
      <c r="AO487" s="397"/>
      <c r="AP487" s="397"/>
      <c r="AQ487" s="397"/>
      <c r="AR487" s="397"/>
      <c r="AS487" s="397"/>
      <c r="AT487" s="397"/>
      <c r="AU487" s="397"/>
      <c r="AV487" s="397"/>
      <c r="AW487" s="397"/>
      <c r="AX487" s="397"/>
      <c r="AY487" s="397"/>
      <c r="AZ487" s="397"/>
      <c r="BA487" s="553"/>
      <c r="BB487" s="397"/>
      <c r="BC487" s="397"/>
      <c r="BD487" s="397"/>
    </row>
    <row r="488" spans="2:56" x14ac:dyDescent="0.35">
      <c r="B488" s="80"/>
      <c r="C488" s="119"/>
      <c r="D488" s="119"/>
      <c r="E488" s="202"/>
      <c r="F488" s="119"/>
      <c r="G488" s="120"/>
      <c r="H488" s="41"/>
      <c r="I488" s="41"/>
      <c r="J488" s="329">
        <v>0</v>
      </c>
      <c r="K488" s="329">
        <v>0</v>
      </c>
      <c r="L488" s="332"/>
      <c r="M488" s="150"/>
      <c r="N488" s="397"/>
      <c r="O488" s="555"/>
      <c r="P488" s="576">
        <f t="shared" si="24"/>
        <v>0</v>
      </c>
      <c r="Q488" s="576">
        <f t="shared" si="25"/>
        <v>0</v>
      </c>
      <c r="R488" s="576">
        <f t="shared" si="26"/>
        <v>0</v>
      </c>
      <c r="S488" s="576">
        <f t="shared" si="26"/>
        <v>0</v>
      </c>
      <c r="T488" s="553"/>
      <c r="U488" s="553"/>
      <c r="V488" s="553"/>
      <c r="W488" s="553"/>
      <c r="X488" s="397"/>
      <c r="Y488" s="397"/>
      <c r="Z488" s="397"/>
      <c r="AA488" s="397"/>
      <c r="AB488" s="397"/>
      <c r="AC488" s="397"/>
      <c r="AD488" s="397"/>
      <c r="AE488" s="397"/>
      <c r="AF488" s="397"/>
      <c r="AG488" s="397"/>
      <c r="AH488" s="397"/>
      <c r="AI488" s="397"/>
      <c r="AJ488" s="397"/>
      <c r="AK488" s="397"/>
      <c r="AL488" s="397"/>
      <c r="AM488" s="397"/>
      <c r="AN488" s="397"/>
      <c r="AO488" s="397"/>
      <c r="AP488" s="397"/>
      <c r="AQ488" s="397"/>
      <c r="AR488" s="397"/>
      <c r="AS488" s="397"/>
      <c r="AT488" s="397"/>
      <c r="AU488" s="397"/>
      <c r="AV488" s="397"/>
      <c r="AW488" s="397"/>
      <c r="AX488" s="397"/>
      <c r="AY488" s="397"/>
      <c r="AZ488" s="397"/>
      <c r="BA488" s="553"/>
      <c r="BB488" s="397"/>
      <c r="BC488" s="397"/>
      <c r="BD488" s="397"/>
    </row>
    <row r="489" spans="2:56" x14ac:dyDescent="0.35">
      <c r="B489" s="80"/>
      <c r="C489" s="119"/>
      <c r="D489" s="119"/>
      <c r="E489" s="202"/>
      <c r="F489" s="119"/>
      <c r="G489" s="120"/>
      <c r="H489" s="41"/>
      <c r="I489" s="41"/>
      <c r="J489" s="329">
        <v>0</v>
      </c>
      <c r="K489" s="329">
        <v>0</v>
      </c>
      <c r="L489" s="332"/>
      <c r="M489" s="150"/>
      <c r="N489" s="397"/>
      <c r="O489" s="555"/>
      <c r="P489" s="576">
        <f t="shared" si="24"/>
        <v>0</v>
      </c>
      <c r="Q489" s="576">
        <f t="shared" si="25"/>
        <v>0</v>
      </c>
      <c r="R489" s="576">
        <f t="shared" si="26"/>
        <v>0</v>
      </c>
      <c r="S489" s="576">
        <f t="shared" si="26"/>
        <v>0</v>
      </c>
      <c r="T489" s="553"/>
      <c r="U489" s="553"/>
      <c r="V489" s="553"/>
      <c r="W489" s="553"/>
      <c r="X489" s="397"/>
      <c r="Y489" s="397"/>
      <c r="Z489" s="397"/>
      <c r="AA489" s="397"/>
      <c r="AB489" s="397"/>
      <c r="AC489" s="397"/>
      <c r="AD489" s="397"/>
      <c r="AE489" s="397"/>
      <c r="AF489" s="397"/>
      <c r="AG489" s="397"/>
      <c r="AH489" s="397"/>
      <c r="AI489" s="397"/>
      <c r="AJ489" s="397"/>
      <c r="AK489" s="397"/>
      <c r="AL489" s="397"/>
      <c r="AM489" s="397"/>
      <c r="AN489" s="397"/>
      <c r="AO489" s="397"/>
      <c r="AP489" s="397"/>
      <c r="AQ489" s="397"/>
      <c r="AR489" s="397"/>
      <c r="AS489" s="397"/>
      <c r="AT489" s="397"/>
      <c r="AU489" s="397"/>
      <c r="AV489" s="397"/>
      <c r="AW489" s="397"/>
      <c r="AX489" s="397"/>
      <c r="AY489" s="397"/>
      <c r="AZ489" s="397"/>
      <c r="BA489" s="553"/>
      <c r="BB489" s="397"/>
      <c r="BC489" s="397"/>
      <c r="BD489" s="397"/>
    </row>
    <row r="490" spans="2:56" x14ac:dyDescent="0.35">
      <c r="B490" s="80"/>
      <c r="C490" s="119"/>
      <c r="D490" s="119"/>
      <c r="E490" s="202"/>
      <c r="F490" s="119"/>
      <c r="G490" s="120"/>
      <c r="H490" s="41"/>
      <c r="I490" s="41"/>
      <c r="J490" s="329">
        <v>0</v>
      </c>
      <c r="K490" s="329">
        <v>0</v>
      </c>
      <c r="L490" s="332"/>
      <c r="M490" s="150"/>
      <c r="N490" s="397"/>
      <c r="O490" s="555"/>
      <c r="P490" s="576">
        <f t="shared" si="24"/>
        <v>0</v>
      </c>
      <c r="Q490" s="576">
        <f t="shared" si="25"/>
        <v>0</v>
      </c>
      <c r="R490" s="576">
        <f t="shared" si="26"/>
        <v>0</v>
      </c>
      <c r="S490" s="576">
        <f t="shared" si="26"/>
        <v>0</v>
      </c>
      <c r="T490" s="553"/>
      <c r="U490" s="553"/>
      <c r="V490" s="553"/>
      <c r="W490" s="553"/>
      <c r="X490" s="397"/>
      <c r="Y490" s="397"/>
      <c r="Z490" s="397"/>
      <c r="AA490" s="397"/>
      <c r="AB490" s="397"/>
      <c r="AC490" s="397"/>
      <c r="AD490" s="397"/>
      <c r="AE490" s="397"/>
      <c r="AF490" s="397"/>
      <c r="AG490" s="397"/>
      <c r="AH490" s="397"/>
      <c r="AI490" s="397"/>
      <c r="AJ490" s="397"/>
      <c r="AK490" s="397"/>
      <c r="AL490" s="397"/>
      <c r="AM490" s="397"/>
      <c r="AN490" s="397"/>
      <c r="AO490" s="397"/>
      <c r="AP490" s="397"/>
      <c r="AQ490" s="397"/>
      <c r="AR490" s="397"/>
      <c r="AS490" s="397"/>
      <c r="AT490" s="397"/>
      <c r="AU490" s="397"/>
      <c r="AV490" s="397"/>
      <c r="AW490" s="397"/>
      <c r="AX490" s="397"/>
      <c r="AY490" s="397"/>
      <c r="AZ490" s="397"/>
      <c r="BA490" s="553"/>
      <c r="BB490" s="397"/>
      <c r="BC490" s="397"/>
      <c r="BD490" s="397"/>
    </row>
    <row r="491" spans="2:56" x14ac:dyDescent="0.35">
      <c r="B491" s="80"/>
      <c r="C491" s="119"/>
      <c r="D491" s="119"/>
      <c r="E491" s="202"/>
      <c r="F491" s="119"/>
      <c r="G491" s="120"/>
      <c r="H491" s="41"/>
      <c r="I491" s="41"/>
      <c r="J491" s="329">
        <v>0</v>
      </c>
      <c r="K491" s="329">
        <v>0</v>
      </c>
      <c r="L491" s="332"/>
      <c r="M491" s="150"/>
      <c r="N491" s="397"/>
      <c r="O491" s="555"/>
      <c r="P491" s="576">
        <f t="shared" si="24"/>
        <v>0</v>
      </c>
      <c r="Q491" s="576">
        <f t="shared" si="25"/>
        <v>0</v>
      </c>
      <c r="R491" s="576">
        <f t="shared" si="26"/>
        <v>0</v>
      </c>
      <c r="S491" s="576">
        <f t="shared" si="26"/>
        <v>0</v>
      </c>
      <c r="T491" s="553"/>
      <c r="U491" s="553"/>
      <c r="V491" s="553"/>
      <c r="W491" s="553"/>
      <c r="X491" s="397"/>
      <c r="Y491" s="397"/>
      <c r="Z491" s="397"/>
      <c r="AA491" s="397"/>
      <c r="AB491" s="397"/>
      <c r="AC491" s="397"/>
      <c r="AD491" s="397"/>
      <c r="AE491" s="397"/>
      <c r="AF491" s="397"/>
      <c r="AG491" s="397"/>
      <c r="AH491" s="397"/>
      <c r="AI491" s="397"/>
      <c r="AJ491" s="397"/>
      <c r="AK491" s="397"/>
      <c r="AL491" s="397"/>
      <c r="AM491" s="397"/>
      <c r="AN491" s="397"/>
      <c r="AO491" s="397"/>
      <c r="AP491" s="397"/>
      <c r="AQ491" s="397"/>
      <c r="AR491" s="397"/>
      <c r="AS491" s="397"/>
      <c r="AT491" s="397"/>
      <c r="AU491" s="397"/>
      <c r="AV491" s="397"/>
      <c r="AW491" s="397"/>
      <c r="AX491" s="397"/>
      <c r="AY491" s="397"/>
      <c r="AZ491" s="397"/>
      <c r="BA491" s="553"/>
      <c r="BB491" s="397"/>
      <c r="BC491" s="397"/>
      <c r="BD491" s="397"/>
    </row>
    <row r="492" spans="2:56" x14ac:dyDescent="0.35">
      <c r="B492" s="80"/>
      <c r="C492" s="119"/>
      <c r="D492" s="119"/>
      <c r="E492" s="202"/>
      <c r="F492" s="119"/>
      <c r="G492" s="120"/>
      <c r="H492" s="41"/>
      <c r="I492" s="41"/>
      <c r="J492" s="329">
        <v>0</v>
      </c>
      <c r="K492" s="329">
        <v>0</v>
      </c>
      <c r="L492" s="332"/>
      <c r="M492" s="150"/>
      <c r="N492" s="397"/>
      <c r="O492" s="555"/>
      <c r="P492" s="576">
        <f t="shared" si="24"/>
        <v>0</v>
      </c>
      <c r="Q492" s="576">
        <f t="shared" si="25"/>
        <v>0</v>
      </c>
      <c r="R492" s="576">
        <f t="shared" si="26"/>
        <v>0</v>
      </c>
      <c r="S492" s="576">
        <f t="shared" si="26"/>
        <v>0</v>
      </c>
      <c r="T492" s="553"/>
      <c r="U492" s="553"/>
      <c r="V492" s="553"/>
      <c r="W492" s="553"/>
      <c r="X492" s="397"/>
      <c r="Y492" s="397"/>
      <c r="Z492" s="397"/>
      <c r="AA492" s="397"/>
      <c r="AB492" s="397"/>
      <c r="AC492" s="397"/>
      <c r="AD492" s="397"/>
      <c r="AE492" s="397"/>
      <c r="AF492" s="397"/>
      <c r="AG492" s="397"/>
      <c r="AH492" s="397"/>
      <c r="AI492" s="397"/>
      <c r="AJ492" s="397"/>
      <c r="AK492" s="397"/>
      <c r="AL492" s="397"/>
      <c r="AM492" s="397"/>
      <c r="AN492" s="397"/>
      <c r="AO492" s="397"/>
      <c r="AP492" s="397"/>
      <c r="AQ492" s="397"/>
      <c r="AR492" s="397"/>
      <c r="AS492" s="397"/>
      <c r="AT492" s="397"/>
      <c r="AU492" s="397"/>
      <c r="AV492" s="397"/>
      <c r="AW492" s="397"/>
      <c r="AX492" s="397"/>
      <c r="AY492" s="397"/>
      <c r="AZ492" s="397"/>
      <c r="BA492" s="553"/>
      <c r="BB492" s="397"/>
      <c r="BC492" s="397"/>
      <c r="BD492" s="397"/>
    </row>
    <row r="493" spans="2:56" x14ac:dyDescent="0.35">
      <c r="B493" s="80"/>
      <c r="C493" s="119"/>
      <c r="D493" s="119"/>
      <c r="E493" s="202"/>
      <c r="F493" s="119"/>
      <c r="G493" s="120"/>
      <c r="H493" s="41"/>
      <c r="I493" s="41"/>
      <c r="J493" s="329">
        <v>0</v>
      </c>
      <c r="K493" s="329">
        <v>0</v>
      </c>
      <c r="L493" s="332"/>
      <c r="M493" s="150"/>
      <c r="N493" s="397"/>
      <c r="O493" s="555"/>
      <c r="P493" s="576">
        <f t="shared" si="24"/>
        <v>0</v>
      </c>
      <c r="Q493" s="576">
        <f t="shared" si="25"/>
        <v>0</v>
      </c>
      <c r="R493" s="576">
        <f t="shared" si="26"/>
        <v>0</v>
      </c>
      <c r="S493" s="576">
        <f t="shared" si="26"/>
        <v>0</v>
      </c>
      <c r="T493" s="553"/>
      <c r="U493" s="553"/>
      <c r="V493" s="553"/>
      <c r="W493" s="553"/>
      <c r="X493" s="397"/>
      <c r="Y493" s="397"/>
      <c r="Z493" s="397"/>
      <c r="AA493" s="397"/>
      <c r="AB493" s="397"/>
      <c r="AC493" s="397"/>
      <c r="AD493" s="397"/>
      <c r="AE493" s="397"/>
      <c r="AF493" s="397"/>
      <c r="AG493" s="397"/>
      <c r="AH493" s="397"/>
      <c r="AI493" s="397"/>
      <c r="AJ493" s="397"/>
      <c r="AK493" s="397"/>
      <c r="AL493" s="397"/>
      <c r="AM493" s="397"/>
      <c r="AN493" s="397"/>
      <c r="AO493" s="397"/>
      <c r="AP493" s="397"/>
      <c r="AQ493" s="397"/>
      <c r="AR493" s="397"/>
      <c r="AS493" s="397"/>
      <c r="AT493" s="397"/>
      <c r="AU493" s="397"/>
      <c r="AV493" s="397"/>
      <c r="AW493" s="397"/>
      <c r="AX493" s="397"/>
      <c r="AY493" s="397"/>
      <c r="AZ493" s="397"/>
      <c r="BA493" s="553"/>
      <c r="BB493" s="397"/>
      <c r="BC493" s="397"/>
      <c r="BD493" s="397"/>
    </row>
    <row r="494" spans="2:56" x14ac:dyDescent="0.35">
      <c r="B494" s="80"/>
      <c r="C494" s="119"/>
      <c r="D494" s="119"/>
      <c r="E494" s="202"/>
      <c r="F494" s="119"/>
      <c r="G494" s="120"/>
      <c r="H494" s="41"/>
      <c r="I494" s="41"/>
      <c r="J494" s="329">
        <v>0</v>
      </c>
      <c r="K494" s="329">
        <v>0</v>
      </c>
      <c r="L494" s="332"/>
      <c r="M494" s="150"/>
      <c r="N494" s="397"/>
      <c r="O494" s="555"/>
      <c r="P494" s="576">
        <f t="shared" si="24"/>
        <v>0</v>
      </c>
      <c r="Q494" s="576">
        <f t="shared" si="25"/>
        <v>0</v>
      </c>
      <c r="R494" s="576">
        <f t="shared" si="26"/>
        <v>0</v>
      </c>
      <c r="S494" s="576">
        <f t="shared" si="26"/>
        <v>0</v>
      </c>
      <c r="T494" s="553"/>
      <c r="U494" s="553"/>
      <c r="V494" s="553"/>
      <c r="W494" s="553"/>
      <c r="X494" s="397"/>
      <c r="Y494" s="397"/>
      <c r="Z494" s="397"/>
      <c r="AA494" s="397"/>
      <c r="AB494" s="397"/>
      <c r="AC494" s="397"/>
      <c r="AD494" s="397"/>
      <c r="AE494" s="397"/>
      <c r="AF494" s="397"/>
      <c r="AG494" s="397"/>
      <c r="AH494" s="397"/>
      <c r="AI494" s="397"/>
      <c r="AJ494" s="397"/>
      <c r="AK494" s="397"/>
      <c r="AL494" s="397"/>
      <c r="AM494" s="397"/>
      <c r="AN494" s="397"/>
      <c r="AO494" s="397"/>
      <c r="AP494" s="397"/>
      <c r="AQ494" s="397"/>
      <c r="AR494" s="397"/>
      <c r="AS494" s="397"/>
      <c r="AT494" s="397"/>
      <c r="AU494" s="397"/>
      <c r="AV494" s="397"/>
      <c r="AW494" s="397"/>
      <c r="AX494" s="397"/>
      <c r="AY494" s="397"/>
      <c r="AZ494" s="397"/>
      <c r="BA494" s="553"/>
      <c r="BB494" s="397"/>
      <c r="BC494" s="397"/>
      <c r="BD494" s="397"/>
    </row>
    <row r="495" spans="2:56" x14ac:dyDescent="0.35">
      <c r="B495" s="80"/>
      <c r="C495" s="119"/>
      <c r="D495" s="119"/>
      <c r="E495" s="202"/>
      <c r="F495" s="119"/>
      <c r="G495" s="120"/>
      <c r="H495" s="41"/>
      <c r="I495" s="41"/>
      <c r="J495" s="329">
        <v>0</v>
      </c>
      <c r="K495" s="329">
        <v>0</v>
      </c>
      <c r="L495" s="332"/>
      <c r="M495" s="150"/>
      <c r="N495" s="397"/>
      <c r="O495" s="555"/>
      <c r="P495" s="576">
        <f t="shared" si="24"/>
        <v>0</v>
      </c>
      <c r="Q495" s="576">
        <f t="shared" si="25"/>
        <v>0</v>
      </c>
      <c r="R495" s="576">
        <f t="shared" si="26"/>
        <v>0</v>
      </c>
      <c r="S495" s="576">
        <f t="shared" si="26"/>
        <v>0</v>
      </c>
      <c r="T495" s="553"/>
      <c r="U495" s="553"/>
      <c r="V495" s="553"/>
      <c r="W495" s="553"/>
      <c r="X495" s="397"/>
      <c r="Y495" s="397"/>
      <c r="Z495" s="397"/>
      <c r="AA495" s="397"/>
      <c r="AB495" s="397"/>
      <c r="AC495" s="397"/>
      <c r="AD495" s="397"/>
      <c r="AE495" s="397"/>
      <c r="AF495" s="397"/>
      <c r="AG495" s="397"/>
      <c r="AH495" s="397"/>
      <c r="AI495" s="397"/>
      <c r="AJ495" s="397"/>
      <c r="AK495" s="397"/>
      <c r="AL495" s="397"/>
      <c r="AM495" s="397"/>
      <c r="AN495" s="397"/>
      <c r="AO495" s="397"/>
      <c r="AP495" s="397"/>
      <c r="AQ495" s="397"/>
      <c r="AR495" s="397"/>
      <c r="AS495" s="397"/>
      <c r="AT495" s="397"/>
      <c r="AU495" s="397"/>
      <c r="AV495" s="397"/>
      <c r="AW495" s="397"/>
      <c r="AX495" s="397"/>
      <c r="AY495" s="397"/>
      <c r="AZ495" s="397"/>
      <c r="BA495" s="553"/>
      <c r="BB495" s="397"/>
      <c r="BC495" s="397"/>
      <c r="BD495" s="397"/>
    </row>
    <row r="496" spans="2:56" x14ac:dyDescent="0.35">
      <c r="B496" s="80"/>
      <c r="C496" s="119"/>
      <c r="D496" s="119"/>
      <c r="E496" s="202"/>
      <c r="F496" s="119"/>
      <c r="G496" s="120"/>
      <c r="H496" s="41"/>
      <c r="I496" s="41"/>
      <c r="J496" s="329">
        <v>0</v>
      </c>
      <c r="K496" s="329">
        <v>0</v>
      </c>
      <c r="L496" s="332"/>
      <c r="M496" s="150"/>
      <c r="N496" s="397"/>
      <c r="O496" s="555"/>
      <c r="P496" s="576">
        <f t="shared" ref="P496:P559" si="27">J496*$G$32</f>
        <v>0</v>
      </c>
      <c r="Q496" s="576">
        <f t="shared" ref="Q496:Q559" si="28">K496*$G$42</f>
        <v>0</v>
      </c>
      <c r="R496" s="576">
        <f t="shared" ref="R496:S559" si="29">P496-J496</f>
        <v>0</v>
      </c>
      <c r="S496" s="576">
        <f t="shared" si="29"/>
        <v>0</v>
      </c>
      <c r="T496" s="553"/>
      <c r="U496" s="553"/>
      <c r="V496" s="553"/>
      <c r="W496" s="553"/>
      <c r="X496" s="397"/>
      <c r="Y496" s="397"/>
      <c r="Z496" s="397"/>
      <c r="AA496" s="397"/>
      <c r="AB496" s="397"/>
      <c r="AC496" s="397"/>
      <c r="AD496" s="397"/>
      <c r="AE496" s="397"/>
      <c r="AF496" s="397"/>
      <c r="AG496" s="397"/>
      <c r="AH496" s="397"/>
      <c r="AI496" s="397"/>
      <c r="AJ496" s="397"/>
      <c r="AK496" s="397"/>
      <c r="AL496" s="397"/>
      <c r="AM496" s="397"/>
      <c r="AN496" s="397"/>
      <c r="AO496" s="397"/>
      <c r="AP496" s="397"/>
      <c r="AQ496" s="397"/>
      <c r="AR496" s="397"/>
      <c r="AS496" s="397"/>
      <c r="AT496" s="397"/>
      <c r="AU496" s="397"/>
      <c r="AV496" s="397"/>
      <c r="AW496" s="397"/>
      <c r="AX496" s="397"/>
      <c r="AY496" s="397"/>
      <c r="AZ496" s="397"/>
      <c r="BA496" s="553"/>
      <c r="BB496" s="397"/>
      <c r="BC496" s="397"/>
      <c r="BD496" s="397"/>
    </row>
    <row r="497" spans="2:56" x14ac:dyDescent="0.35">
      <c r="B497" s="80"/>
      <c r="C497" s="119"/>
      <c r="D497" s="119"/>
      <c r="E497" s="202"/>
      <c r="F497" s="119"/>
      <c r="G497" s="120"/>
      <c r="H497" s="41"/>
      <c r="I497" s="41"/>
      <c r="J497" s="329">
        <v>0</v>
      </c>
      <c r="K497" s="329">
        <v>0</v>
      </c>
      <c r="L497" s="332"/>
      <c r="M497" s="150"/>
      <c r="N497" s="397"/>
      <c r="O497" s="555"/>
      <c r="P497" s="576">
        <f t="shared" si="27"/>
        <v>0</v>
      </c>
      <c r="Q497" s="576">
        <f t="shared" si="28"/>
        <v>0</v>
      </c>
      <c r="R497" s="576">
        <f t="shared" si="29"/>
        <v>0</v>
      </c>
      <c r="S497" s="576">
        <f t="shared" si="29"/>
        <v>0</v>
      </c>
      <c r="T497" s="553"/>
      <c r="U497" s="553"/>
      <c r="V497" s="553"/>
      <c r="W497" s="553"/>
      <c r="X497" s="397"/>
      <c r="Y497" s="397"/>
      <c r="Z497" s="397"/>
      <c r="AA497" s="397"/>
      <c r="AB497" s="397"/>
      <c r="AC497" s="397"/>
      <c r="AD497" s="397"/>
      <c r="AE497" s="397"/>
      <c r="AF497" s="397"/>
      <c r="AG497" s="397"/>
      <c r="AH497" s="397"/>
      <c r="AI497" s="397"/>
      <c r="AJ497" s="397"/>
      <c r="AK497" s="397"/>
      <c r="AL497" s="397"/>
      <c r="AM497" s="397"/>
      <c r="AN497" s="397"/>
      <c r="AO497" s="397"/>
      <c r="AP497" s="397"/>
      <c r="AQ497" s="397"/>
      <c r="AR497" s="397"/>
      <c r="AS497" s="397"/>
      <c r="AT497" s="397"/>
      <c r="AU497" s="397"/>
      <c r="AV497" s="397"/>
      <c r="AW497" s="397"/>
      <c r="AX497" s="397"/>
      <c r="AY497" s="397"/>
      <c r="AZ497" s="397"/>
      <c r="BA497" s="553"/>
      <c r="BB497" s="397"/>
      <c r="BC497" s="397"/>
      <c r="BD497" s="397"/>
    </row>
    <row r="498" spans="2:56" x14ac:dyDescent="0.35">
      <c r="B498" s="80"/>
      <c r="C498" s="119"/>
      <c r="D498" s="119"/>
      <c r="E498" s="202"/>
      <c r="F498" s="119"/>
      <c r="G498" s="120"/>
      <c r="H498" s="41"/>
      <c r="I498" s="41"/>
      <c r="J498" s="329">
        <v>0</v>
      </c>
      <c r="K498" s="329">
        <v>0</v>
      </c>
      <c r="L498" s="332"/>
      <c r="M498" s="150"/>
      <c r="N498" s="397"/>
      <c r="O498" s="555"/>
      <c r="P498" s="576">
        <f t="shared" si="27"/>
        <v>0</v>
      </c>
      <c r="Q498" s="576">
        <f t="shared" si="28"/>
        <v>0</v>
      </c>
      <c r="R498" s="576">
        <f t="shared" si="29"/>
        <v>0</v>
      </c>
      <c r="S498" s="576">
        <f t="shared" si="29"/>
        <v>0</v>
      </c>
      <c r="T498" s="553"/>
      <c r="U498" s="553"/>
      <c r="V498" s="553"/>
      <c r="W498" s="553"/>
      <c r="X498" s="397"/>
      <c r="Y498" s="397"/>
      <c r="Z498" s="397"/>
      <c r="AA498" s="397"/>
      <c r="AB498" s="397"/>
      <c r="AC498" s="397"/>
      <c r="AD498" s="397"/>
      <c r="AE498" s="397"/>
      <c r="AF498" s="397"/>
      <c r="AG498" s="397"/>
      <c r="AH498" s="397"/>
      <c r="AI498" s="397"/>
      <c r="AJ498" s="397"/>
      <c r="AK498" s="397"/>
      <c r="AL498" s="397"/>
      <c r="AM498" s="397"/>
      <c r="AN498" s="397"/>
      <c r="AO498" s="397"/>
      <c r="AP498" s="397"/>
      <c r="AQ498" s="397"/>
      <c r="AR498" s="397"/>
      <c r="AS498" s="397"/>
      <c r="AT498" s="397"/>
      <c r="AU498" s="397"/>
      <c r="AV498" s="397"/>
      <c r="AW498" s="397"/>
      <c r="AX498" s="397"/>
      <c r="AY498" s="397"/>
      <c r="AZ498" s="397"/>
      <c r="BA498" s="553"/>
      <c r="BB498" s="397"/>
      <c r="BC498" s="397"/>
      <c r="BD498" s="397"/>
    </row>
    <row r="499" spans="2:56" x14ac:dyDescent="0.35">
      <c r="B499" s="80"/>
      <c r="C499" s="119"/>
      <c r="D499" s="119"/>
      <c r="E499" s="202"/>
      <c r="F499" s="119"/>
      <c r="G499" s="120"/>
      <c r="H499" s="41"/>
      <c r="I499" s="41"/>
      <c r="J499" s="329">
        <v>0</v>
      </c>
      <c r="K499" s="329">
        <v>0</v>
      </c>
      <c r="L499" s="332"/>
      <c r="M499" s="150"/>
      <c r="N499" s="397"/>
      <c r="O499" s="555"/>
      <c r="P499" s="576">
        <f t="shared" si="27"/>
        <v>0</v>
      </c>
      <c r="Q499" s="576">
        <f t="shared" si="28"/>
        <v>0</v>
      </c>
      <c r="R499" s="576">
        <f t="shared" si="29"/>
        <v>0</v>
      </c>
      <c r="S499" s="576">
        <f t="shared" si="29"/>
        <v>0</v>
      </c>
      <c r="T499" s="553"/>
      <c r="U499" s="553"/>
      <c r="V499" s="553"/>
      <c r="W499" s="553"/>
      <c r="X499" s="397"/>
      <c r="Y499" s="397"/>
      <c r="Z499" s="397"/>
      <c r="AA499" s="397"/>
      <c r="AB499" s="397"/>
      <c r="AC499" s="397"/>
      <c r="AD499" s="397"/>
      <c r="AE499" s="397"/>
      <c r="AF499" s="397"/>
      <c r="AG499" s="397"/>
      <c r="AH499" s="397"/>
      <c r="AI499" s="397"/>
      <c r="AJ499" s="397"/>
      <c r="AK499" s="397"/>
      <c r="AL499" s="397"/>
      <c r="AM499" s="397"/>
      <c r="AN499" s="397"/>
      <c r="AO499" s="397"/>
      <c r="AP499" s="397"/>
      <c r="AQ499" s="397"/>
      <c r="AR499" s="397"/>
      <c r="AS499" s="397"/>
      <c r="AT499" s="397"/>
      <c r="AU499" s="397"/>
      <c r="AV499" s="397"/>
      <c r="AW499" s="397"/>
      <c r="AX499" s="397"/>
      <c r="AY499" s="397"/>
      <c r="AZ499" s="397"/>
      <c r="BA499" s="553"/>
      <c r="BB499" s="397"/>
      <c r="BC499" s="397"/>
      <c r="BD499" s="397"/>
    </row>
    <row r="500" spans="2:56" x14ac:dyDescent="0.35">
      <c r="B500" s="80"/>
      <c r="C500" s="119"/>
      <c r="D500" s="119"/>
      <c r="E500" s="202"/>
      <c r="F500" s="119"/>
      <c r="G500" s="120"/>
      <c r="H500" s="41"/>
      <c r="I500" s="41"/>
      <c r="J500" s="329">
        <v>0</v>
      </c>
      <c r="K500" s="329">
        <v>0</v>
      </c>
      <c r="L500" s="332"/>
      <c r="M500" s="150"/>
      <c r="N500" s="397"/>
      <c r="O500" s="555"/>
      <c r="P500" s="576">
        <f t="shared" si="27"/>
        <v>0</v>
      </c>
      <c r="Q500" s="576">
        <f t="shared" si="28"/>
        <v>0</v>
      </c>
      <c r="R500" s="576">
        <f t="shared" si="29"/>
        <v>0</v>
      </c>
      <c r="S500" s="576">
        <f t="shared" si="29"/>
        <v>0</v>
      </c>
      <c r="T500" s="553"/>
      <c r="U500" s="553"/>
      <c r="V500" s="553"/>
      <c r="W500" s="553"/>
      <c r="X500" s="397"/>
      <c r="Y500" s="397"/>
      <c r="Z500" s="397"/>
      <c r="AA500" s="397"/>
      <c r="AB500" s="397"/>
      <c r="AC500" s="397"/>
      <c r="AD500" s="397"/>
      <c r="AE500" s="397"/>
      <c r="AF500" s="397"/>
      <c r="AG500" s="397"/>
      <c r="AH500" s="397"/>
      <c r="AI500" s="397"/>
      <c r="AJ500" s="397"/>
      <c r="AK500" s="397"/>
      <c r="AL500" s="397"/>
      <c r="AM500" s="397"/>
      <c r="AN500" s="397"/>
      <c r="AO500" s="397"/>
      <c r="AP500" s="397"/>
      <c r="AQ500" s="397"/>
      <c r="AR500" s="397"/>
      <c r="AS500" s="397"/>
      <c r="AT500" s="397"/>
      <c r="AU500" s="397"/>
      <c r="AV500" s="397"/>
      <c r="AW500" s="397"/>
      <c r="AX500" s="397"/>
      <c r="AY500" s="397"/>
      <c r="AZ500" s="397"/>
      <c r="BA500" s="553"/>
      <c r="BB500" s="397"/>
      <c r="BC500" s="397"/>
      <c r="BD500" s="397"/>
    </row>
    <row r="501" spans="2:56" x14ac:dyDescent="0.35">
      <c r="B501" s="80"/>
      <c r="C501" s="119"/>
      <c r="D501" s="119"/>
      <c r="E501" s="202"/>
      <c r="F501" s="119"/>
      <c r="G501" s="120"/>
      <c r="H501" s="41"/>
      <c r="I501" s="41"/>
      <c r="J501" s="329">
        <v>0</v>
      </c>
      <c r="K501" s="329">
        <v>0</v>
      </c>
      <c r="L501" s="332"/>
      <c r="M501" s="150"/>
      <c r="N501" s="397"/>
      <c r="O501" s="555"/>
      <c r="P501" s="576">
        <f t="shared" si="27"/>
        <v>0</v>
      </c>
      <c r="Q501" s="576">
        <f t="shared" si="28"/>
        <v>0</v>
      </c>
      <c r="R501" s="576">
        <f t="shared" si="29"/>
        <v>0</v>
      </c>
      <c r="S501" s="576">
        <f t="shared" si="29"/>
        <v>0</v>
      </c>
      <c r="T501" s="553"/>
      <c r="U501" s="553"/>
      <c r="V501" s="553"/>
      <c r="W501" s="553"/>
      <c r="X501" s="397"/>
      <c r="Y501" s="397"/>
      <c r="Z501" s="397"/>
      <c r="AA501" s="397"/>
      <c r="AB501" s="397"/>
      <c r="AC501" s="397"/>
      <c r="AD501" s="397"/>
      <c r="AE501" s="397"/>
      <c r="AF501" s="397"/>
      <c r="AG501" s="397"/>
      <c r="AH501" s="397"/>
      <c r="AI501" s="397"/>
      <c r="AJ501" s="397"/>
      <c r="AK501" s="397"/>
      <c r="AL501" s="397"/>
      <c r="AM501" s="397"/>
      <c r="AN501" s="397"/>
      <c r="AO501" s="397"/>
      <c r="AP501" s="397"/>
      <c r="AQ501" s="397"/>
      <c r="AR501" s="397"/>
      <c r="AS501" s="397"/>
      <c r="AT501" s="397"/>
      <c r="AU501" s="397"/>
      <c r="AV501" s="397"/>
      <c r="AW501" s="397"/>
      <c r="AX501" s="397"/>
      <c r="AY501" s="397"/>
      <c r="AZ501" s="397"/>
      <c r="BA501" s="553"/>
      <c r="BB501" s="397"/>
      <c r="BC501" s="397"/>
      <c r="BD501" s="397"/>
    </row>
    <row r="502" spans="2:56" x14ac:dyDescent="0.35">
      <c r="B502" s="80"/>
      <c r="C502" s="119"/>
      <c r="D502" s="119"/>
      <c r="E502" s="202"/>
      <c r="F502" s="119"/>
      <c r="G502" s="120"/>
      <c r="H502" s="41"/>
      <c r="I502" s="41"/>
      <c r="J502" s="329">
        <v>0</v>
      </c>
      <c r="K502" s="329">
        <v>0</v>
      </c>
      <c r="L502" s="332"/>
      <c r="M502" s="150"/>
      <c r="N502" s="397"/>
      <c r="O502" s="555"/>
      <c r="P502" s="576">
        <f t="shared" si="27"/>
        <v>0</v>
      </c>
      <c r="Q502" s="576">
        <f t="shared" si="28"/>
        <v>0</v>
      </c>
      <c r="R502" s="576">
        <f t="shared" si="29"/>
        <v>0</v>
      </c>
      <c r="S502" s="576">
        <f t="shared" si="29"/>
        <v>0</v>
      </c>
      <c r="T502" s="553"/>
      <c r="U502" s="553"/>
      <c r="V502" s="553"/>
      <c r="W502" s="553"/>
      <c r="X502" s="397"/>
      <c r="Y502" s="397"/>
      <c r="Z502" s="397"/>
      <c r="AA502" s="397"/>
      <c r="AB502" s="397"/>
      <c r="AC502" s="397"/>
      <c r="AD502" s="397"/>
      <c r="AE502" s="397"/>
      <c r="AF502" s="397"/>
      <c r="AG502" s="397"/>
      <c r="AH502" s="397"/>
      <c r="AI502" s="397"/>
      <c r="AJ502" s="397"/>
      <c r="AK502" s="397"/>
      <c r="AL502" s="397"/>
      <c r="AM502" s="397"/>
      <c r="AN502" s="397"/>
      <c r="AO502" s="397"/>
      <c r="AP502" s="397"/>
      <c r="AQ502" s="397"/>
      <c r="AR502" s="397"/>
      <c r="AS502" s="397"/>
      <c r="AT502" s="397"/>
      <c r="AU502" s="397"/>
      <c r="AV502" s="397"/>
      <c r="AW502" s="397"/>
      <c r="AX502" s="397"/>
      <c r="AY502" s="397"/>
      <c r="AZ502" s="397"/>
      <c r="BA502" s="553"/>
      <c r="BB502" s="397"/>
      <c r="BC502" s="397"/>
      <c r="BD502" s="397"/>
    </row>
    <row r="503" spans="2:56" x14ac:dyDescent="0.35">
      <c r="B503" s="80"/>
      <c r="C503" s="119"/>
      <c r="D503" s="119"/>
      <c r="E503" s="202"/>
      <c r="F503" s="119"/>
      <c r="G503" s="120"/>
      <c r="H503" s="41"/>
      <c r="I503" s="41"/>
      <c r="J503" s="329">
        <v>0</v>
      </c>
      <c r="K503" s="329">
        <v>0</v>
      </c>
      <c r="L503" s="332"/>
      <c r="M503" s="150"/>
      <c r="N503" s="397"/>
      <c r="O503" s="555"/>
      <c r="P503" s="576">
        <f t="shared" si="27"/>
        <v>0</v>
      </c>
      <c r="Q503" s="576">
        <f t="shared" si="28"/>
        <v>0</v>
      </c>
      <c r="R503" s="576">
        <f t="shared" si="29"/>
        <v>0</v>
      </c>
      <c r="S503" s="576">
        <f t="shared" si="29"/>
        <v>0</v>
      </c>
      <c r="T503" s="553"/>
      <c r="U503" s="553"/>
      <c r="V503" s="553"/>
      <c r="W503" s="553"/>
      <c r="X503" s="397"/>
      <c r="Y503" s="397"/>
      <c r="Z503" s="397"/>
      <c r="AA503" s="397"/>
      <c r="AB503" s="397"/>
      <c r="AC503" s="397"/>
      <c r="AD503" s="397"/>
      <c r="AE503" s="397"/>
      <c r="AF503" s="397"/>
      <c r="AG503" s="397"/>
      <c r="AH503" s="397"/>
      <c r="AI503" s="397"/>
      <c r="AJ503" s="397"/>
      <c r="AK503" s="397"/>
      <c r="AL503" s="397"/>
      <c r="AM503" s="397"/>
      <c r="AN503" s="397"/>
      <c r="AO503" s="397"/>
      <c r="AP503" s="397"/>
      <c r="AQ503" s="397"/>
      <c r="AR503" s="397"/>
      <c r="AS503" s="397"/>
      <c r="AT503" s="397"/>
      <c r="AU503" s="397"/>
      <c r="AV503" s="397"/>
      <c r="AW503" s="397"/>
      <c r="AX503" s="397"/>
      <c r="AY503" s="397"/>
      <c r="AZ503" s="397"/>
      <c r="BA503" s="553"/>
      <c r="BB503" s="397"/>
      <c r="BC503" s="397"/>
      <c r="BD503" s="397"/>
    </row>
    <row r="504" spans="2:56" x14ac:dyDescent="0.35">
      <c r="B504" s="80"/>
      <c r="C504" s="119"/>
      <c r="D504" s="119"/>
      <c r="E504" s="202"/>
      <c r="F504" s="119"/>
      <c r="G504" s="120"/>
      <c r="H504" s="41"/>
      <c r="I504" s="41"/>
      <c r="J504" s="329">
        <v>0</v>
      </c>
      <c r="K504" s="329">
        <v>0</v>
      </c>
      <c r="L504" s="332"/>
      <c r="M504" s="150"/>
      <c r="N504" s="397"/>
      <c r="O504" s="555"/>
      <c r="P504" s="576">
        <f t="shared" si="27"/>
        <v>0</v>
      </c>
      <c r="Q504" s="576">
        <f t="shared" si="28"/>
        <v>0</v>
      </c>
      <c r="R504" s="576">
        <f t="shared" si="29"/>
        <v>0</v>
      </c>
      <c r="S504" s="576">
        <f t="shared" si="29"/>
        <v>0</v>
      </c>
      <c r="T504" s="553"/>
      <c r="U504" s="553"/>
      <c r="V504" s="553"/>
      <c r="W504" s="553"/>
      <c r="X504" s="397"/>
      <c r="Y504" s="397"/>
      <c r="Z504" s="397"/>
      <c r="AA504" s="397"/>
      <c r="AB504" s="397"/>
      <c r="AC504" s="397"/>
      <c r="AD504" s="397"/>
      <c r="AE504" s="397"/>
      <c r="AF504" s="397"/>
      <c r="AG504" s="397"/>
      <c r="AH504" s="397"/>
      <c r="AI504" s="397"/>
      <c r="AJ504" s="397"/>
      <c r="AK504" s="397"/>
      <c r="AL504" s="397"/>
      <c r="AM504" s="397"/>
      <c r="AN504" s="397"/>
      <c r="AO504" s="397"/>
      <c r="AP504" s="397"/>
      <c r="AQ504" s="397"/>
      <c r="AR504" s="397"/>
      <c r="AS504" s="397"/>
      <c r="AT504" s="397"/>
      <c r="AU504" s="397"/>
      <c r="AV504" s="397"/>
      <c r="AW504" s="397"/>
      <c r="AX504" s="397"/>
      <c r="AY504" s="397"/>
      <c r="AZ504" s="397"/>
      <c r="BA504" s="553"/>
      <c r="BB504" s="397"/>
      <c r="BC504" s="397"/>
      <c r="BD504" s="397"/>
    </row>
    <row r="505" spans="2:56" x14ac:dyDescent="0.35">
      <c r="B505" s="80"/>
      <c r="C505" s="119"/>
      <c r="D505" s="119"/>
      <c r="E505" s="202"/>
      <c r="F505" s="119"/>
      <c r="G505" s="120"/>
      <c r="H505" s="41"/>
      <c r="I505" s="41"/>
      <c r="J505" s="329">
        <v>0</v>
      </c>
      <c r="K505" s="329">
        <v>0</v>
      </c>
      <c r="L505" s="332"/>
      <c r="M505" s="150"/>
      <c r="N505" s="397"/>
      <c r="O505" s="555"/>
      <c r="P505" s="576">
        <f t="shared" si="27"/>
        <v>0</v>
      </c>
      <c r="Q505" s="576">
        <f t="shared" si="28"/>
        <v>0</v>
      </c>
      <c r="R505" s="576">
        <f t="shared" si="29"/>
        <v>0</v>
      </c>
      <c r="S505" s="576">
        <f t="shared" si="29"/>
        <v>0</v>
      </c>
      <c r="T505" s="553"/>
      <c r="U505" s="553"/>
      <c r="V505" s="553"/>
      <c r="W505" s="553"/>
      <c r="X505" s="397"/>
      <c r="Y505" s="397"/>
      <c r="Z505" s="397"/>
      <c r="AA505" s="397"/>
      <c r="AB505" s="397"/>
      <c r="AC505" s="397"/>
      <c r="AD505" s="397"/>
      <c r="AE505" s="397"/>
      <c r="AF505" s="397"/>
      <c r="AG505" s="397"/>
      <c r="AH505" s="397"/>
      <c r="AI505" s="397"/>
      <c r="AJ505" s="397"/>
      <c r="AK505" s="397"/>
      <c r="AL505" s="397"/>
      <c r="AM505" s="397"/>
      <c r="AN505" s="397"/>
      <c r="AO505" s="397"/>
      <c r="AP505" s="397"/>
      <c r="AQ505" s="397"/>
      <c r="AR505" s="397"/>
      <c r="AS505" s="397"/>
      <c r="AT505" s="397"/>
      <c r="AU505" s="397"/>
      <c r="AV505" s="397"/>
      <c r="AW505" s="397"/>
      <c r="AX505" s="397"/>
      <c r="AY505" s="397"/>
      <c r="AZ505" s="397"/>
      <c r="BA505" s="553"/>
      <c r="BB505" s="397"/>
      <c r="BC505" s="397"/>
      <c r="BD505" s="397"/>
    </row>
    <row r="506" spans="2:56" x14ac:dyDescent="0.35">
      <c r="B506" s="80"/>
      <c r="C506" s="119"/>
      <c r="D506" s="119"/>
      <c r="E506" s="202"/>
      <c r="F506" s="119"/>
      <c r="G506" s="120"/>
      <c r="H506" s="41"/>
      <c r="I506" s="41"/>
      <c r="J506" s="329">
        <v>0</v>
      </c>
      <c r="K506" s="329">
        <v>0</v>
      </c>
      <c r="L506" s="332"/>
      <c r="M506" s="150"/>
      <c r="N506" s="397"/>
      <c r="O506" s="555"/>
      <c r="P506" s="576">
        <f t="shared" si="27"/>
        <v>0</v>
      </c>
      <c r="Q506" s="576">
        <f t="shared" si="28"/>
        <v>0</v>
      </c>
      <c r="R506" s="576">
        <f t="shared" si="29"/>
        <v>0</v>
      </c>
      <c r="S506" s="576">
        <f t="shared" si="29"/>
        <v>0</v>
      </c>
      <c r="T506" s="553"/>
      <c r="U506" s="553"/>
      <c r="V506" s="553"/>
      <c r="W506" s="553"/>
      <c r="X506" s="397"/>
      <c r="Y506" s="397"/>
      <c r="Z506" s="397"/>
      <c r="AA506" s="397"/>
      <c r="AB506" s="397"/>
      <c r="AC506" s="397"/>
      <c r="AD506" s="397"/>
      <c r="AE506" s="397"/>
      <c r="AF506" s="397"/>
      <c r="AG506" s="397"/>
      <c r="AH506" s="397"/>
      <c r="AI506" s="397"/>
      <c r="AJ506" s="397"/>
      <c r="AK506" s="397"/>
      <c r="AL506" s="397"/>
      <c r="AM506" s="397"/>
      <c r="AN506" s="397"/>
      <c r="AO506" s="397"/>
      <c r="AP506" s="397"/>
      <c r="AQ506" s="397"/>
      <c r="AR506" s="397"/>
      <c r="AS506" s="397"/>
      <c r="AT506" s="397"/>
      <c r="AU506" s="397"/>
      <c r="AV506" s="397"/>
      <c r="AW506" s="397"/>
      <c r="AX506" s="397"/>
      <c r="AY506" s="397"/>
      <c r="AZ506" s="397"/>
      <c r="BA506" s="553"/>
      <c r="BB506" s="397"/>
      <c r="BC506" s="397"/>
      <c r="BD506" s="397"/>
    </row>
    <row r="507" spans="2:56" x14ac:dyDescent="0.35">
      <c r="B507" s="80"/>
      <c r="C507" s="119"/>
      <c r="D507" s="119"/>
      <c r="E507" s="202"/>
      <c r="F507" s="119"/>
      <c r="G507" s="120"/>
      <c r="H507" s="41"/>
      <c r="I507" s="41"/>
      <c r="J507" s="329">
        <v>0</v>
      </c>
      <c r="K507" s="329">
        <v>0</v>
      </c>
      <c r="L507" s="332"/>
      <c r="M507" s="150"/>
      <c r="N507" s="397"/>
      <c r="O507" s="555"/>
      <c r="P507" s="576">
        <f t="shared" si="27"/>
        <v>0</v>
      </c>
      <c r="Q507" s="576">
        <f t="shared" si="28"/>
        <v>0</v>
      </c>
      <c r="R507" s="576">
        <f t="shared" si="29"/>
        <v>0</v>
      </c>
      <c r="S507" s="576">
        <f t="shared" si="29"/>
        <v>0</v>
      </c>
      <c r="T507" s="553"/>
      <c r="U507" s="553"/>
      <c r="V507" s="553"/>
      <c r="W507" s="553"/>
      <c r="X507" s="397"/>
      <c r="Y507" s="397"/>
      <c r="Z507" s="397"/>
      <c r="AA507" s="397"/>
      <c r="AB507" s="397"/>
      <c r="AC507" s="397"/>
      <c r="AD507" s="397"/>
      <c r="AE507" s="397"/>
      <c r="AF507" s="397"/>
      <c r="AG507" s="397"/>
      <c r="AH507" s="397"/>
      <c r="AI507" s="397"/>
      <c r="AJ507" s="397"/>
      <c r="AK507" s="397"/>
      <c r="AL507" s="397"/>
      <c r="AM507" s="397"/>
      <c r="AN507" s="397"/>
      <c r="AO507" s="397"/>
      <c r="AP507" s="397"/>
      <c r="AQ507" s="397"/>
      <c r="AR507" s="397"/>
      <c r="AS507" s="397"/>
      <c r="AT507" s="397"/>
      <c r="AU507" s="397"/>
      <c r="AV507" s="397"/>
      <c r="AW507" s="397"/>
      <c r="AX507" s="397"/>
      <c r="AY507" s="397"/>
      <c r="AZ507" s="397"/>
      <c r="BA507" s="553"/>
      <c r="BB507" s="397"/>
      <c r="BC507" s="397"/>
      <c r="BD507" s="397"/>
    </row>
    <row r="508" spans="2:56" x14ac:dyDescent="0.35">
      <c r="B508" s="80"/>
      <c r="C508" s="119"/>
      <c r="D508" s="119"/>
      <c r="E508" s="202"/>
      <c r="F508" s="119"/>
      <c r="G508" s="120"/>
      <c r="H508" s="41"/>
      <c r="I508" s="41"/>
      <c r="J508" s="329">
        <v>0</v>
      </c>
      <c r="K508" s="329">
        <v>0</v>
      </c>
      <c r="L508" s="332"/>
      <c r="M508" s="150"/>
      <c r="N508" s="397"/>
      <c r="O508" s="555"/>
      <c r="P508" s="576">
        <f t="shared" si="27"/>
        <v>0</v>
      </c>
      <c r="Q508" s="576">
        <f t="shared" si="28"/>
        <v>0</v>
      </c>
      <c r="R508" s="576">
        <f t="shared" si="29"/>
        <v>0</v>
      </c>
      <c r="S508" s="576">
        <f t="shared" si="29"/>
        <v>0</v>
      </c>
      <c r="T508" s="553"/>
      <c r="U508" s="553"/>
      <c r="V508" s="553"/>
      <c r="W508" s="553"/>
      <c r="X508" s="397"/>
      <c r="Y508" s="397"/>
      <c r="Z508" s="397"/>
      <c r="AA508" s="397"/>
      <c r="AB508" s="397"/>
      <c r="AC508" s="397"/>
      <c r="AD508" s="397"/>
      <c r="AE508" s="397"/>
      <c r="AF508" s="397"/>
      <c r="AG508" s="397"/>
      <c r="AH508" s="397"/>
      <c r="AI508" s="397"/>
      <c r="AJ508" s="397"/>
      <c r="AK508" s="397"/>
      <c r="AL508" s="397"/>
      <c r="AM508" s="397"/>
      <c r="AN508" s="397"/>
      <c r="AO508" s="397"/>
      <c r="AP508" s="397"/>
      <c r="AQ508" s="397"/>
      <c r="AR508" s="397"/>
      <c r="AS508" s="397"/>
      <c r="AT508" s="397"/>
      <c r="AU508" s="397"/>
      <c r="AV508" s="397"/>
      <c r="AW508" s="397"/>
      <c r="AX508" s="397"/>
      <c r="AY508" s="397"/>
      <c r="AZ508" s="397"/>
      <c r="BA508" s="553"/>
      <c r="BB508" s="397"/>
      <c r="BC508" s="397"/>
      <c r="BD508" s="397"/>
    </row>
    <row r="509" spans="2:56" x14ac:dyDescent="0.35">
      <c r="B509" s="80"/>
      <c r="C509" s="119"/>
      <c r="D509" s="119"/>
      <c r="E509" s="202"/>
      <c r="F509" s="119"/>
      <c r="G509" s="120"/>
      <c r="H509" s="41"/>
      <c r="I509" s="41"/>
      <c r="J509" s="329">
        <v>0</v>
      </c>
      <c r="K509" s="329">
        <v>0</v>
      </c>
      <c r="L509" s="332"/>
      <c r="M509" s="150"/>
      <c r="N509" s="397"/>
      <c r="O509" s="555"/>
      <c r="P509" s="576">
        <f t="shared" si="27"/>
        <v>0</v>
      </c>
      <c r="Q509" s="576">
        <f t="shared" si="28"/>
        <v>0</v>
      </c>
      <c r="R509" s="576">
        <f t="shared" si="29"/>
        <v>0</v>
      </c>
      <c r="S509" s="576">
        <f t="shared" si="29"/>
        <v>0</v>
      </c>
      <c r="T509" s="553"/>
      <c r="U509" s="553"/>
      <c r="V509" s="553"/>
      <c r="W509" s="553"/>
      <c r="X509" s="397"/>
      <c r="Y509" s="397"/>
      <c r="Z509" s="397"/>
      <c r="AA509" s="397"/>
      <c r="AB509" s="397"/>
      <c r="AC509" s="397"/>
      <c r="AD509" s="397"/>
      <c r="AE509" s="397"/>
      <c r="AF509" s="397"/>
      <c r="AG509" s="397"/>
      <c r="AH509" s="397"/>
      <c r="AI509" s="397"/>
      <c r="AJ509" s="397"/>
      <c r="AK509" s="397"/>
      <c r="AL509" s="397"/>
      <c r="AM509" s="397"/>
      <c r="AN509" s="397"/>
      <c r="AO509" s="397"/>
      <c r="AP509" s="397"/>
      <c r="AQ509" s="397"/>
      <c r="AR509" s="397"/>
      <c r="AS509" s="397"/>
      <c r="AT509" s="397"/>
      <c r="AU509" s="397"/>
      <c r="AV509" s="397"/>
      <c r="AW509" s="397"/>
      <c r="AX509" s="397"/>
      <c r="AY509" s="397"/>
      <c r="AZ509" s="397"/>
      <c r="BA509" s="553"/>
      <c r="BB509" s="397"/>
      <c r="BC509" s="397"/>
      <c r="BD509" s="397"/>
    </row>
    <row r="510" spans="2:56" x14ac:dyDescent="0.35">
      <c r="B510" s="80"/>
      <c r="C510" s="119"/>
      <c r="D510" s="119"/>
      <c r="E510" s="202"/>
      <c r="F510" s="119"/>
      <c r="G510" s="120"/>
      <c r="H510" s="41"/>
      <c r="I510" s="41"/>
      <c r="J510" s="329">
        <v>0</v>
      </c>
      <c r="K510" s="329">
        <v>0</v>
      </c>
      <c r="L510" s="332"/>
      <c r="M510" s="150"/>
      <c r="N510" s="397"/>
      <c r="O510" s="555"/>
      <c r="P510" s="576">
        <f t="shared" si="27"/>
        <v>0</v>
      </c>
      <c r="Q510" s="576">
        <f t="shared" si="28"/>
        <v>0</v>
      </c>
      <c r="R510" s="576">
        <f t="shared" si="29"/>
        <v>0</v>
      </c>
      <c r="S510" s="576">
        <f t="shared" si="29"/>
        <v>0</v>
      </c>
      <c r="T510" s="553"/>
      <c r="U510" s="553"/>
      <c r="V510" s="553"/>
      <c r="W510" s="553"/>
      <c r="X510" s="397"/>
      <c r="Y510" s="397"/>
      <c r="Z510" s="397"/>
      <c r="AA510" s="397"/>
      <c r="AB510" s="397"/>
      <c r="AC510" s="397"/>
      <c r="AD510" s="397"/>
      <c r="AE510" s="397"/>
      <c r="AF510" s="397"/>
      <c r="AG510" s="397"/>
      <c r="AH510" s="397"/>
      <c r="AI510" s="397"/>
      <c r="AJ510" s="397"/>
      <c r="AK510" s="397"/>
      <c r="AL510" s="397"/>
      <c r="AM510" s="397"/>
      <c r="AN510" s="397"/>
      <c r="AO510" s="397"/>
      <c r="AP510" s="397"/>
      <c r="AQ510" s="397"/>
      <c r="AR510" s="397"/>
      <c r="AS510" s="397"/>
      <c r="AT510" s="397"/>
      <c r="AU510" s="397"/>
      <c r="AV510" s="397"/>
      <c r="AW510" s="397"/>
      <c r="AX510" s="397"/>
      <c r="AY510" s="397"/>
      <c r="AZ510" s="397"/>
      <c r="BA510" s="553"/>
      <c r="BB510" s="397"/>
      <c r="BC510" s="397"/>
      <c r="BD510" s="397"/>
    </row>
    <row r="511" spans="2:56" x14ac:dyDescent="0.35">
      <c r="B511" s="80"/>
      <c r="C511" s="119"/>
      <c r="D511" s="119"/>
      <c r="E511" s="202"/>
      <c r="F511" s="119"/>
      <c r="G511" s="120"/>
      <c r="H511" s="41"/>
      <c r="I511" s="41"/>
      <c r="J511" s="329">
        <v>0</v>
      </c>
      <c r="K511" s="329">
        <v>0</v>
      </c>
      <c r="L511" s="332"/>
      <c r="M511" s="150"/>
      <c r="N511" s="397"/>
      <c r="O511" s="555"/>
      <c r="P511" s="576">
        <f t="shared" si="27"/>
        <v>0</v>
      </c>
      <c r="Q511" s="576">
        <f t="shared" si="28"/>
        <v>0</v>
      </c>
      <c r="R511" s="576">
        <f t="shared" si="29"/>
        <v>0</v>
      </c>
      <c r="S511" s="576">
        <f t="shared" si="29"/>
        <v>0</v>
      </c>
      <c r="T511" s="553"/>
      <c r="U511" s="553"/>
      <c r="V511" s="553"/>
      <c r="W511" s="553"/>
      <c r="X511" s="397"/>
      <c r="Y511" s="397"/>
      <c r="Z511" s="397"/>
      <c r="AA511" s="397"/>
      <c r="AB511" s="397"/>
      <c r="AC511" s="397"/>
      <c r="AD511" s="397"/>
      <c r="AE511" s="397"/>
      <c r="AF511" s="397"/>
      <c r="AG511" s="397"/>
      <c r="AH511" s="397"/>
      <c r="AI511" s="397"/>
      <c r="AJ511" s="397"/>
      <c r="AK511" s="397"/>
      <c r="AL511" s="397"/>
      <c r="AM511" s="397"/>
      <c r="AN511" s="397"/>
      <c r="AO511" s="397"/>
      <c r="AP511" s="397"/>
      <c r="AQ511" s="397"/>
      <c r="AR511" s="397"/>
      <c r="AS511" s="397"/>
      <c r="AT511" s="397"/>
      <c r="AU511" s="397"/>
      <c r="AV511" s="397"/>
      <c r="AW511" s="397"/>
      <c r="AX511" s="397"/>
      <c r="AY511" s="397"/>
      <c r="AZ511" s="397"/>
      <c r="BA511" s="553"/>
      <c r="BB511" s="397"/>
      <c r="BC511" s="397"/>
      <c r="BD511" s="397"/>
    </row>
    <row r="512" spans="2:56" x14ac:dyDescent="0.35">
      <c r="B512" s="80"/>
      <c r="C512" s="119"/>
      <c r="D512" s="119"/>
      <c r="E512" s="202"/>
      <c r="F512" s="119"/>
      <c r="G512" s="120"/>
      <c r="H512" s="41"/>
      <c r="I512" s="41"/>
      <c r="J512" s="329">
        <v>0</v>
      </c>
      <c r="K512" s="329">
        <v>0</v>
      </c>
      <c r="L512" s="332"/>
      <c r="M512" s="150"/>
      <c r="N512" s="397"/>
      <c r="O512" s="555"/>
      <c r="P512" s="576">
        <f t="shared" si="27"/>
        <v>0</v>
      </c>
      <c r="Q512" s="576">
        <f t="shared" si="28"/>
        <v>0</v>
      </c>
      <c r="R512" s="576">
        <f t="shared" si="29"/>
        <v>0</v>
      </c>
      <c r="S512" s="576">
        <f t="shared" si="29"/>
        <v>0</v>
      </c>
      <c r="T512" s="553"/>
      <c r="U512" s="553"/>
      <c r="V512" s="553"/>
      <c r="W512" s="553"/>
      <c r="X512" s="397"/>
      <c r="Y512" s="397"/>
      <c r="Z512" s="397"/>
      <c r="AA512" s="397"/>
      <c r="AB512" s="397"/>
      <c r="AC512" s="397"/>
      <c r="AD512" s="397"/>
      <c r="AE512" s="397"/>
      <c r="AF512" s="397"/>
      <c r="AG512" s="397"/>
      <c r="AH512" s="397"/>
      <c r="AI512" s="397"/>
      <c r="AJ512" s="397"/>
      <c r="AK512" s="397"/>
      <c r="AL512" s="397"/>
      <c r="AM512" s="397"/>
      <c r="AN512" s="397"/>
      <c r="AO512" s="397"/>
      <c r="AP512" s="397"/>
      <c r="AQ512" s="397"/>
      <c r="AR512" s="397"/>
      <c r="AS512" s="397"/>
      <c r="AT512" s="397"/>
      <c r="AU512" s="397"/>
      <c r="AV512" s="397"/>
      <c r="AW512" s="397"/>
      <c r="AX512" s="397"/>
      <c r="AY512" s="397"/>
      <c r="AZ512" s="397"/>
      <c r="BA512" s="553"/>
      <c r="BB512" s="397"/>
      <c r="BC512" s="397"/>
      <c r="BD512" s="397"/>
    </row>
    <row r="513" spans="2:56" x14ac:dyDescent="0.35">
      <c r="B513" s="80"/>
      <c r="C513" s="119"/>
      <c r="D513" s="119"/>
      <c r="E513" s="202"/>
      <c r="F513" s="119"/>
      <c r="G513" s="120"/>
      <c r="H513" s="41"/>
      <c r="I513" s="41"/>
      <c r="J513" s="329">
        <v>0</v>
      </c>
      <c r="K513" s="329">
        <v>0</v>
      </c>
      <c r="L513" s="332"/>
      <c r="M513" s="150"/>
      <c r="N513" s="397"/>
      <c r="O513" s="555"/>
      <c r="P513" s="576">
        <f t="shared" si="27"/>
        <v>0</v>
      </c>
      <c r="Q513" s="576">
        <f t="shared" si="28"/>
        <v>0</v>
      </c>
      <c r="R513" s="576">
        <f t="shared" si="29"/>
        <v>0</v>
      </c>
      <c r="S513" s="576">
        <f t="shared" si="29"/>
        <v>0</v>
      </c>
      <c r="T513" s="553"/>
      <c r="U513" s="553"/>
      <c r="V513" s="553"/>
      <c r="W513" s="553"/>
      <c r="X513" s="397"/>
      <c r="Y513" s="397"/>
      <c r="Z513" s="397"/>
      <c r="AA513" s="397"/>
      <c r="AB513" s="397"/>
      <c r="AC513" s="397"/>
      <c r="AD513" s="397"/>
      <c r="AE513" s="397"/>
      <c r="AF513" s="397"/>
      <c r="AG513" s="397"/>
      <c r="AH513" s="397"/>
      <c r="AI513" s="397"/>
      <c r="AJ513" s="397"/>
      <c r="AK513" s="397"/>
      <c r="AL513" s="397"/>
      <c r="AM513" s="397"/>
      <c r="AN513" s="397"/>
      <c r="AO513" s="397"/>
      <c r="AP513" s="397"/>
      <c r="AQ513" s="397"/>
      <c r="AR513" s="397"/>
      <c r="AS513" s="397"/>
      <c r="AT513" s="397"/>
      <c r="AU513" s="397"/>
      <c r="AV513" s="397"/>
      <c r="AW513" s="397"/>
      <c r="AX513" s="397"/>
      <c r="AY513" s="397"/>
      <c r="AZ513" s="397"/>
      <c r="BA513" s="553"/>
      <c r="BB513" s="397"/>
      <c r="BC513" s="397"/>
      <c r="BD513" s="397"/>
    </row>
    <row r="514" spans="2:56" x14ac:dyDescent="0.35">
      <c r="B514" s="80"/>
      <c r="C514" s="119"/>
      <c r="D514" s="119"/>
      <c r="E514" s="202"/>
      <c r="F514" s="119"/>
      <c r="G514" s="120"/>
      <c r="H514" s="41"/>
      <c r="I514" s="41"/>
      <c r="J514" s="329">
        <v>0</v>
      </c>
      <c r="K514" s="329">
        <v>0</v>
      </c>
      <c r="L514" s="332"/>
      <c r="M514" s="150"/>
      <c r="N514" s="397"/>
      <c r="O514" s="555"/>
      <c r="P514" s="576">
        <f t="shared" si="27"/>
        <v>0</v>
      </c>
      <c r="Q514" s="576">
        <f t="shared" si="28"/>
        <v>0</v>
      </c>
      <c r="R514" s="576">
        <f t="shared" si="29"/>
        <v>0</v>
      </c>
      <c r="S514" s="576">
        <f t="shared" si="29"/>
        <v>0</v>
      </c>
      <c r="T514" s="553"/>
      <c r="U514" s="553"/>
      <c r="V514" s="553"/>
      <c r="W514" s="553"/>
      <c r="X514" s="397"/>
      <c r="Y514" s="397"/>
      <c r="Z514" s="397"/>
      <c r="AA514" s="397"/>
      <c r="AB514" s="397"/>
      <c r="AC514" s="397"/>
      <c r="AD514" s="397"/>
      <c r="AE514" s="397"/>
      <c r="AF514" s="397"/>
      <c r="AG514" s="397"/>
      <c r="AH514" s="397"/>
      <c r="AI514" s="397"/>
      <c r="AJ514" s="397"/>
      <c r="AK514" s="397"/>
      <c r="AL514" s="397"/>
      <c r="AM514" s="397"/>
      <c r="AN514" s="397"/>
      <c r="AO514" s="397"/>
      <c r="AP514" s="397"/>
      <c r="AQ514" s="397"/>
      <c r="AR514" s="397"/>
      <c r="AS514" s="397"/>
      <c r="AT514" s="397"/>
      <c r="AU514" s="397"/>
      <c r="AV514" s="397"/>
      <c r="AW514" s="397"/>
      <c r="AX514" s="397"/>
      <c r="AY514" s="397"/>
      <c r="AZ514" s="397"/>
      <c r="BA514" s="553"/>
      <c r="BB514" s="397"/>
      <c r="BC514" s="397"/>
      <c r="BD514" s="397"/>
    </row>
    <row r="515" spans="2:56" x14ac:dyDescent="0.35">
      <c r="B515" s="80"/>
      <c r="C515" s="119"/>
      <c r="D515" s="119"/>
      <c r="E515" s="202"/>
      <c r="F515" s="119"/>
      <c r="G515" s="120"/>
      <c r="H515" s="41"/>
      <c r="I515" s="41"/>
      <c r="J515" s="329">
        <v>0</v>
      </c>
      <c r="K515" s="329">
        <v>0</v>
      </c>
      <c r="L515" s="332"/>
      <c r="M515" s="150"/>
      <c r="N515" s="397"/>
      <c r="O515" s="555"/>
      <c r="P515" s="576">
        <f t="shared" si="27"/>
        <v>0</v>
      </c>
      <c r="Q515" s="576">
        <f t="shared" si="28"/>
        <v>0</v>
      </c>
      <c r="R515" s="576">
        <f t="shared" si="29"/>
        <v>0</v>
      </c>
      <c r="S515" s="576">
        <f t="shared" si="29"/>
        <v>0</v>
      </c>
      <c r="T515" s="553"/>
      <c r="U515" s="553"/>
      <c r="V515" s="553"/>
      <c r="W515" s="553"/>
      <c r="X515" s="397"/>
      <c r="Y515" s="397"/>
      <c r="Z515" s="397"/>
      <c r="AA515" s="397"/>
      <c r="AB515" s="397"/>
      <c r="AC515" s="397"/>
      <c r="AD515" s="397"/>
      <c r="AE515" s="397"/>
      <c r="AF515" s="397"/>
      <c r="AG515" s="397"/>
      <c r="AH515" s="397"/>
      <c r="AI515" s="397"/>
      <c r="AJ515" s="397"/>
      <c r="AK515" s="397"/>
      <c r="AL515" s="397"/>
      <c r="AM515" s="397"/>
      <c r="AN515" s="397"/>
      <c r="AO515" s="397"/>
      <c r="AP515" s="397"/>
      <c r="AQ515" s="397"/>
      <c r="AR515" s="397"/>
      <c r="AS515" s="397"/>
      <c r="AT515" s="397"/>
      <c r="AU515" s="397"/>
      <c r="AV515" s="397"/>
      <c r="AW515" s="397"/>
      <c r="AX515" s="397"/>
      <c r="AY515" s="397"/>
      <c r="AZ515" s="397"/>
      <c r="BA515" s="553"/>
      <c r="BB515" s="397"/>
      <c r="BC515" s="397"/>
      <c r="BD515" s="397"/>
    </row>
    <row r="516" spans="2:56" x14ac:dyDescent="0.35">
      <c r="B516" s="80"/>
      <c r="C516" s="119"/>
      <c r="D516" s="119"/>
      <c r="E516" s="202"/>
      <c r="F516" s="119"/>
      <c r="G516" s="120"/>
      <c r="H516" s="41"/>
      <c r="I516" s="41"/>
      <c r="J516" s="329">
        <v>0</v>
      </c>
      <c r="K516" s="329">
        <v>0</v>
      </c>
      <c r="L516" s="332"/>
      <c r="M516" s="150"/>
      <c r="N516" s="397"/>
      <c r="O516" s="555"/>
      <c r="P516" s="576">
        <f t="shared" si="27"/>
        <v>0</v>
      </c>
      <c r="Q516" s="576">
        <f t="shared" si="28"/>
        <v>0</v>
      </c>
      <c r="R516" s="576">
        <f t="shared" si="29"/>
        <v>0</v>
      </c>
      <c r="S516" s="576">
        <f t="shared" si="29"/>
        <v>0</v>
      </c>
      <c r="T516" s="553"/>
      <c r="U516" s="553"/>
      <c r="V516" s="553"/>
      <c r="W516" s="553"/>
      <c r="X516" s="397"/>
      <c r="Y516" s="397"/>
      <c r="Z516" s="397"/>
      <c r="AA516" s="397"/>
      <c r="AB516" s="397"/>
      <c r="AC516" s="397"/>
      <c r="AD516" s="397"/>
      <c r="AE516" s="397"/>
      <c r="AF516" s="397"/>
      <c r="AG516" s="397"/>
      <c r="AH516" s="397"/>
      <c r="AI516" s="397"/>
      <c r="AJ516" s="397"/>
      <c r="AK516" s="397"/>
      <c r="AL516" s="397"/>
      <c r="AM516" s="397"/>
      <c r="AN516" s="397"/>
      <c r="AO516" s="397"/>
      <c r="AP516" s="397"/>
      <c r="AQ516" s="397"/>
      <c r="AR516" s="397"/>
      <c r="AS516" s="397"/>
      <c r="AT516" s="397"/>
      <c r="AU516" s="397"/>
      <c r="AV516" s="397"/>
      <c r="AW516" s="397"/>
      <c r="AX516" s="397"/>
      <c r="AY516" s="397"/>
      <c r="AZ516" s="397"/>
      <c r="BA516" s="553"/>
      <c r="BB516" s="397"/>
      <c r="BC516" s="397"/>
      <c r="BD516" s="397"/>
    </row>
    <row r="517" spans="2:56" x14ac:dyDescent="0.35">
      <c r="B517" s="80"/>
      <c r="C517" s="119"/>
      <c r="D517" s="119"/>
      <c r="E517" s="202"/>
      <c r="F517" s="119"/>
      <c r="G517" s="120"/>
      <c r="H517" s="41"/>
      <c r="I517" s="41"/>
      <c r="J517" s="329">
        <v>0</v>
      </c>
      <c r="K517" s="329">
        <v>0</v>
      </c>
      <c r="L517" s="332"/>
      <c r="M517" s="150"/>
      <c r="N517" s="397"/>
      <c r="O517" s="555"/>
      <c r="P517" s="576">
        <f t="shared" si="27"/>
        <v>0</v>
      </c>
      <c r="Q517" s="576">
        <f t="shared" si="28"/>
        <v>0</v>
      </c>
      <c r="R517" s="576">
        <f t="shared" si="29"/>
        <v>0</v>
      </c>
      <c r="S517" s="576">
        <f t="shared" si="29"/>
        <v>0</v>
      </c>
      <c r="T517" s="553"/>
      <c r="U517" s="553"/>
      <c r="V517" s="553"/>
      <c r="W517" s="553"/>
      <c r="X517" s="397"/>
      <c r="Y517" s="397"/>
      <c r="Z517" s="397"/>
      <c r="AA517" s="397"/>
      <c r="AB517" s="397"/>
      <c r="AC517" s="397"/>
      <c r="AD517" s="397"/>
      <c r="AE517" s="397"/>
      <c r="AF517" s="397"/>
      <c r="AG517" s="397"/>
      <c r="AH517" s="397"/>
      <c r="AI517" s="397"/>
      <c r="AJ517" s="397"/>
      <c r="AK517" s="397"/>
      <c r="AL517" s="397"/>
      <c r="AM517" s="397"/>
      <c r="AN517" s="397"/>
      <c r="AO517" s="397"/>
      <c r="AP517" s="397"/>
      <c r="AQ517" s="397"/>
      <c r="AR517" s="397"/>
      <c r="AS517" s="397"/>
      <c r="AT517" s="397"/>
      <c r="AU517" s="397"/>
      <c r="AV517" s="397"/>
      <c r="AW517" s="397"/>
      <c r="AX517" s="397"/>
      <c r="AY517" s="397"/>
      <c r="AZ517" s="397"/>
      <c r="BA517" s="553"/>
      <c r="BB517" s="397"/>
      <c r="BC517" s="397"/>
      <c r="BD517" s="397"/>
    </row>
    <row r="518" spans="2:56" x14ac:dyDescent="0.35">
      <c r="B518" s="80"/>
      <c r="C518" s="119"/>
      <c r="D518" s="119"/>
      <c r="E518" s="202"/>
      <c r="F518" s="119"/>
      <c r="G518" s="120"/>
      <c r="H518" s="41"/>
      <c r="I518" s="41"/>
      <c r="J518" s="329">
        <v>0</v>
      </c>
      <c r="K518" s="329">
        <v>0</v>
      </c>
      <c r="L518" s="332"/>
      <c r="M518" s="150"/>
      <c r="N518" s="397"/>
      <c r="O518" s="555"/>
      <c r="P518" s="576">
        <f t="shared" si="27"/>
        <v>0</v>
      </c>
      <c r="Q518" s="576">
        <f t="shared" si="28"/>
        <v>0</v>
      </c>
      <c r="R518" s="576">
        <f t="shared" si="29"/>
        <v>0</v>
      </c>
      <c r="S518" s="576">
        <f t="shared" si="29"/>
        <v>0</v>
      </c>
      <c r="T518" s="553"/>
      <c r="U518" s="553"/>
      <c r="V518" s="553"/>
      <c r="W518" s="553"/>
      <c r="X518" s="397"/>
      <c r="Y518" s="397"/>
      <c r="Z518" s="397"/>
      <c r="AA518" s="397"/>
      <c r="AB518" s="397"/>
      <c r="AC518" s="397"/>
      <c r="AD518" s="397"/>
      <c r="AE518" s="397"/>
      <c r="AF518" s="397"/>
      <c r="AG518" s="397"/>
      <c r="AH518" s="397"/>
      <c r="AI518" s="397"/>
      <c r="AJ518" s="397"/>
      <c r="AK518" s="397"/>
      <c r="AL518" s="397"/>
      <c r="AM518" s="397"/>
      <c r="AN518" s="397"/>
      <c r="AO518" s="397"/>
      <c r="AP518" s="397"/>
      <c r="AQ518" s="397"/>
      <c r="AR518" s="397"/>
      <c r="AS518" s="397"/>
      <c r="AT518" s="397"/>
      <c r="AU518" s="397"/>
      <c r="AV518" s="397"/>
      <c r="AW518" s="397"/>
      <c r="AX518" s="397"/>
      <c r="AY518" s="397"/>
      <c r="AZ518" s="397"/>
      <c r="BA518" s="553"/>
      <c r="BB518" s="397"/>
      <c r="BC518" s="397"/>
      <c r="BD518" s="397"/>
    </row>
    <row r="519" spans="2:56" x14ac:dyDescent="0.35">
      <c r="B519" s="80"/>
      <c r="C519" s="119"/>
      <c r="D519" s="119"/>
      <c r="E519" s="202"/>
      <c r="F519" s="119"/>
      <c r="G519" s="120"/>
      <c r="H519" s="41"/>
      <c r="I519" s="41"/>
      <c r="J519" s="329">
        <v>0</v>
      </c>
      <c r="K519" s="329">
        <v>0</v>
      </c>
      <c r="L519" s="332"/>
      <c r="M519" s="150"/>
      <c r="N519" s="397"/>
      <c r="O519" s="555"/>
      <c r="P519" s="576">
        <f t="shared" si="27"/>
        <v>0</v>
      </c>
      <c r="Q519" s="576">
        <f t="shared" si="28"/>
        <v>0</v>
      </c>
      <c r="R519" s="576">
        <f t="shared" si="29"/>
        <v>0</v>
      </c>
      <c r="S519" s="576">
        <f t="shared" si="29"/>
        <v>0</v>
      </c>
      <c r="T519" s="553"/>
      <c r="U519" s="553"/>
      <c r="V519" s="553"/>
      <c r="W519" s="553"/>
      <c r="X519" s="397"/>
      <c r="Y519" s="397"/>
      <c r="Z519" s="397"/>
      <c r="AA519" s="397"/>
      <c r="AB519" s="397"/>
      <c r="AC519" s="397"/>
      <c r="AD519" s="397"/>
      <c r="AE519" s="397"/>
      <c r="AF519" s="397"/>
      <c r="AG519" s="397"/>
      <c r="AH519" s="397"/>
      <c r="AI519" s="397"/>
      <c r="AJ519" s="397"/>
      <c r="AK519" s="397"/>
      <c r="AL519" s="397"/>
      <c r="AM519" s="397"/>
      <c r="AN519" s="397"/>
      <c r="AO519" s="397"/>
      <c r="AP519" s="397"/>
      <c r="AQ519" s="397"/>
      <c r="AR519" s="397"/>
      <c r="AS519" s="397"/>
      <c r="AT519" s="397"/>
      <c r="AU519" s="397"/>
      <c r="AV519" s="397"/>
      <c r="AW519" s="397"/>
      <c r="AX519" s="397"/>
      <c r="AY519" s="397"/>
      <c r="AZ519" s="397"/>
      <c r="BA519" s="553"/>
      <c r="BB519" s="397"/>
      <c r="BC519" s="397"/>
      <c r="BD519" s="397"/>
    </row>
    <row r="520" spans="2:56" x14ac:dyDescent="0.35">
      <c r="B520" s="80"/>
      <c r="C520" s="119"/>
      <c r="D520" s="119"/>
      <c r="E520" s="202"/>
      <c r="F520" s="119"/>
      <c r="G520" s="120"/>
      <c r="H520" s="41"/>
      <c r="I520" s="41"/>
      <c r="J520" s="329">
        <v>0</v>
      </c>
      <c r="K520" s="329">
        <v>0</v>
      </c>
      <c r="L520" s="332"/>
      <c r="M520" s="150"/>
      <c r="N520" s="397"/>
      <c r="O520" s="555"/>
      <c r="P520" s="576">
        <f t="shared" si="27"/>
        <v>0</v>
      </c>
      <c r="Q520" s="576">
        <f t="shared" si="28"/>
        <v>0</v>
      </c>
      <c r="R520" s="576">
        <f t="shared" si="29"/>
        <v>0</v>
      </c>
      <c r="S520" s="576">
        <f t="shared" si="29"/>
        <v>0</v>
      </c>
      <c r="T520" s="553"/>
      <c r="U520" s="553"/>
      <c r="V520" s="553"/>
      <c r="W520" s="553"/>
      <c r="X520" s="397"/>
      <c r="Y520" s="397"/>
      <c r="Z520" s="397"/>
      <c r="AA520" s="397"/>
      <c r="AB520" s="397"/>
      <c r="AC520" s="397"/>
      <c r="AD520" s="397"/>
      <c r="AE520" s="397"/>
      <c r="AF520" s="397"/>
      <c r="AG520" s="397"/>
      <c r="AH520" s="397"/>
      <c r="AI520" s="397"/>
      <c r="AJ520" s="397"/>
      <c r="AK520" s="397"/>
      <c r="AL520" s="397"/>
      <c r="AM520" s="397"/>
      <c r="AN520" s="397"/>
      <c r="AO520" s="397"/>
      <c r="AP520" s="397"/>
      <c r="AQ520" s="397"/>
      <c r="AR520" s="397"/>
      <c r="AS520" s="397"/>
      <c r="AT520" s="397"/>
      <c r="AU520" s="397"/>
      <c r="AV520" s="397"/>
      <c r="AW520" s="397"/>
      <c r="AX520" s="397"/>
      <c r="AY520" s="397"/>
      <c r="AZ520" s="397"/>
      <c r="BA520" s="553"/>
      <c r="BB520" s="397"/>
      <c r="BC520" s="397"/>
      <c r="BD520" s="397"/>
    </row>
    <row r="521" spans="2:56" x14ac:dyDescent="0.35">
      <c r="B521" s="80"/>
      <c r="C521" s="119"/>
      <c r="D521" s="119"/>
      <c r="E521" s="202"/>
      <c r="F521" s="119"/>
      <c r="G521" s="120"/>
      <c r="H521" s="41"/>
      <c r="I521" s="41"/>
      <c r="J521" s="329">
        <v>0</v>
      </c>
      <c r="K521" s="329">
        <v>0</v>
      </c>
      <c r="L521" s="332"/>
      <c r="M521" s="150"/>
      <c r="N521" s="397"/>
      <c r="O521" s="555"/>
      <c r="P521" s="576">
        <f t="shared" si="27"/>
        <v>0</v>
      </c>
      <c r="Q521" s="576">
        <f t="shared" si="28"/>
        <v>0</v>
      </c>
      <c r="R521" s="576">
        <f t="shared" si="29"/>
        <v>0</v>
      </c>
      <c r="S521" s="576">
        <f t="shared" si="29"/>
        <v>0</v>
      </c>
      <c r="T521" s="553"/>
      <c r="U521" s="553"/>
      <c r="V521" s="553"/>
      <c r="W521" s="553"/>
      <c r="X521" s="397"/>
      <c r="Y521" s="397"/>
      <c r="Z521" s="397"/>
      <c r="AA521" s="397"/>
      <c r="AB521" s="397"/>
      <c r="AC521" s="397"/>
      <c r="AD521" s="397"/>
      <c r="AE521" s="397"/>
      <c r="AF521" s="397"/>
      <c r="AG521" s="397"/>
      <c r="AH521" s="397"/>
      <c r="AI521" s="397"/>
      <c r="AJ521" s="397"/>
      <c r="AK521" s="397"/>
      <c r="AL521" s="397"/>
      <c r="AM521" s="397"/>
      <c r="AN521" s="397"/>
      <c r="AO521" s="397"/>
      <c r="AP521" s="397"/>
      <c r="AQ521" s="397"/>
      <c r="AR521" s="397"/>
      <c r="AS521" s="397"/>
      <c r="AT521" s="397"/>
      <c r="AU521" s="397"/>
      <c r="AV521" s="397"/>
      <c r="AW521" s="397"/>
      <c r="AX521" s="397"/>
      <c r="AY521" s="397"/>
      <c r="AZ521" s="397"/>
      <c r="BA521" s="553"/>
      <c r="BB521" s="397"/>
      <c r="BC521" s="397"/>
      <c r="BD521" s="397"/>
    </row>
    <row r="522" spans="2:56" x14ac:dyDescent="0.35">
      <c r="B522" s="80"/>
      <c r="C522" s="119"/>
      <c r="D522" s="119"/>
      <c r="E522" s="202"/>
      <c r="F522" s="119"/>
      <c r="G522" s="120"/>
      <c r="H522" s="41"/>
      <c r="I522" s="41"/>
      <c r="J522" s="329">
        <v>0</v>
      </c>
      <c r="K522" s="329">
        <v>0</v>
      </c>
      <c r="L522" s="332"/>
      <c r="M522" s="150"/>
      <c r="N522" s="397"/>
      <c r="O522" s="555"/>
      <c r="P522" s="576">
        <f t="shared" si="27"/>
        <v>0</v>
      </c>
      <c r="Q522" s="576">
        <f t="shared" si="28"/>
        <v>0</v>
      </c>
      <c r="R522" s="576">
        <f t="shared" si="29"/>
        <v>0</v>
      </c>
      <c r="S522" s="576">
        <f t="shared" si="29"/>
        <v>0</v>
      </c>
      <c r="T522" s="553"/>
      <c r="U522" s="553"/>
      <c r="V522" s="553"/>
      <c r="W522" s="553"/>
      <c r="X522" s="397"/>
      <c r="Y522" s="397"/>
      <c r="Z522" s="397"/>
      <c r="AA522" s="397"/>
      <c r="AB522" s="397"/>
      <c r="AC522" s="397"/>
      <c r="AD522" s="397"/>
      <c r="AE522" s="397"/>
      <c r="AF522" s="397"/>
      <c r="AG522" s="397"/>
      <c r="AH522" s="397"/>
      <c r="AI522" s="397"/>
      <c r="AJ522" s="397"/>
      <c r="AK522" s="397"/>
      <c r="AL522" s="397"/>
      <c r="AM522" s="397"/>
      <c r="AN522" s="397"/>
      <c r="AO522" s="397"/>
      <c r="AP522" s="397"/>
      <c r="AQ522" s="397"/>
      <c r="AR522" s="397"/>
      <c r="AS522" s="397"/>
      <c r="AT522" s="397"/>
      <c r="AU522" s="397"/>
      <c r="AV522" s="397"/>
      <c r="AW522" s="397"/>
      <c r="AX522" s="397"/>
      <c r="AY522" s="397"/>
      <c r="AZ522" s="397"/>
      <c r="BA522" s="553"/>
      <c r="BB522" s="397"/>
      <c r="BC522" s="397"/>
      <c r="BD522" s="397"/>
    </row>
    <row r="523" spans="2:56" x14ac:dyDescent="0.35">
      <c r="B523" s="80"/>
      <c r="C523" s="119"/>
      <c r="D523" s="119"/>
      <c r="E523" s="202"/>
      <c r="F523" s="119"/>
      <c r="G523" s="120"/>
      <c r="H523" s="41"/>
      <c r="I523" s="41"/>
      <c r="J523" s="329">
        <v>0</v>
      </c>
      <c r="K523" s="329">
        <v>0</v>
      </c>
      <c r="L523" s="332"/>
      <c r="M523" s="150"/>
      <c r="N523" s="397"/>
      <c r="O523" s="555"/>
      <c r="P523" s="576">
        <f t="shared" si="27"/>
        <v>0</v>
      </c>
      <c r="Q523" s="576">
        <f t="shared" si="28"/>
        <v>0</v>
      </c>
      <c r="R523" s="576">
        <f t="shared" si="29"/>
        <v>0</v>
      </c>
      <c r="S523" s="576">
        <f t="shared" si="29"/>
        <v>0</v>
      </c>
      <c r="T523" s="553"/>
      <c r="U523" s="553"/>
      <c r="V523" s="553"/>
      <c r="W523" s="553"/>
      <c r="X523" s="397"/>
      <c r="Y523" s="397"/>
      <c r="Z523" s="397"/>
      <c r="AA523" s="397"/>
      <c r="AB523" s="397"/>
      <c r="AC523" s="397"/>
      <c r="AD523" s="397"/>
      <c r="AE523" s="397"/>
      <c r="AF523" s="397"/>
      <c r="AG523" s="397"/>
      <c r="AH523" s="397"/>
      <c r="AI523" s="397"/>
      <c r="AJ523" s="397"/>
      <c r="AK523" s="397"/>
      <c r="AL523" s="397"/>
      <c r="AM523" s="397"/>
      <c r="AN523" s="397"/>
      <c r="AO523" s="397"/>
      <c r="AP523" s="397"/>
      <c r="AQ523" s="397"/>
      <c r="AR523" s="397"/>
      <c r="AS523" s="397"/>
      <c r="AT523" s="397"/>
      <c r="AU523" s="397"/>
      <c r="AV523" s="397"/>
      <c r="AW523" s="397"/>
      <c r="AX523" s="397"/>
      <c r="AY523" s="397"/>
      <c r="AZ523" s="397"/>
      <c r="BA523" s="553"/>
      <c r="BB523" s="397"/>
      <c r="BC523" s="397"/>
      <c r="BD523" s="397"/>
    </row>
    <row r="524" spans="2:56" x14ac:dyDescent="0.35">
      <c r="B524" s="80"/>
      <c r="C524" s="119"/>
      <c r="D524" s="119"/>
      <c r="E524" s="202"/>
      <c r="F524" s="119"/>
      <c r="G524" s="120"/>
      <c r="H524" s="41"/>
      <c r="I524" s="41"/>
      <c r="J524" s="329">
        <v>0</v>
      </c>
      <c r="K524" s="329">
        <v>0</v>
      </c>
      <c r="L524" s="332"/>
      <c r="M524" s="150"/>
      <c r="N524" s="397"/>
      <c r="O524" s="555"/>
      <c r="P524" s="576">
        <f t="shared" si="27"/>
        <v>0</v>
      </c>
      <c r="Q524" s="576">
        <f t="shared" si="28"/>
        <v>0</v>
      </c>
      <c r="R524" s="576">
        <f t="shared" si="29"/>
        <v>0</v>
      </c>
      <c r="S524" s="576">
        <f t="shared" si="29"/>
        <v>0</v>
      </c>
      <c r="T524" s="553"/>
      <c r="U524" s="553"/>
      <c r="V524" s="553"/>
      <c r="W524" s="553"/>
      <c r="X524" s="397"/>
      <c r="Y524" s="397"/>
      <c r="Z524" s="397"/>
      <c r="AA524" s="397"/>
      <c r="AB524" s="397"/>
      <c r="AC524" s="397"/>
      <c r="AD524" s="397"/>
      <c r="AE524" s="397"/>
      <c r="AF524" s="397"/>
      <c r="AG524" s="397"/>
      <c r="AH524" s="397"/>
      <c r="AI524" s="397"/>
      <c r="AJ524" s="397"/>
      <c r="AK524" s="397"/>
      <c r="AL524" s="397"/>
      <c r="AM524" s="397"/>
      <c r="AN524" s="397"/>
      <c r="AO524" s="397"/>
      <c r="AP524" s="397"/>
      <c r="AQ524" s="397"/>
      <c r="AR524" s="397"/>
      <c r="AS524" s="397"/>
      <c r="AT524" s="397"/>
      <c r="AU524" s="397"/>
      <c r="AV524" s="397"/>
      <c r="AW524" s="397"/>
      <c r="AX524" s="397"/>
      <c r="AY524" s="397"/>
      <c r="AZ524" s="397"/>
      <c r="BA524" s="553"/>
      <c r="BB524" s="397"/>
      <c r="BC524" s="397"/>
      <c r="BD524" s="397"/>
    </row>
    <row r="525" spans="2:56" x14ac:dyDescent="0.35">
      <c r="B525" s="80"/>
      <c r="C525" s="119"/>
      <c r="D525" s="119"/>
      <c r="E525" s="202"/>
      <c r="F525" s="119"/>
      <c r="G525" s="120"/>
      <c r="H525" s="41"/>
      <c r="I525" s="41"/>
      <c r="J525" s="329">
        <v>0</v>
      </c>
      <c r="K525" s="329">
        <v>0</v>
      </c>
      <c r="L525" s="332"/>
      <c r="M525" s="150"/>
      <c r="N525" s="397"/>
      <c r="O525" s="555"/>
      <c r="P525" s="576">
        <f t="shared" si="27"/>
        <v>0</v>
      </c>
      <c r="Q525" s="576">
        <f t="shared" si="28"/>
        <v>0</v>
      </c>
      <c r="R525" s="576">
        <f t="shared" si="29"/>
        <v>0</v>
      </c>
      <c r="S525" s="576">
        <f t="shared" si="29"/>
        <v>0</v>
      </c>
      <c r="T525" s="553"/>
      <c r="U525" s="553"/>
      <c r="V525" s="553"/>
      <c r="W525" s="553"/>
      <c r="X525" s="397"/>
      <c r="Y525" s="397"/>
      <c r="Z525" s="397"/>
      <c r="AA525" s="397"/>
      <c r="AB525" s="397"/>
      <c r="AC525" s="397"/>
      <c r="AD525" s="397"/>
      <c r="AE525" s="397"/>
      <c r="AF525" s="397"/>
      <c r="AG525" s="397"/>
      <c r="AH525" s="397"/>
      <c r="AI525" s="397"/>
      <c r="AJ525" s="397"/>
      <c r="AK525" s="397"/>
      <c r="AL525" s="397"/>
      <c r="AM525" s="397"/>
      <c r="AN525" s="397"/>
      <c r="AO525" s="397"/>
      <c r="AP525" s="397"/>
      <c r="AQ525" s="397"/>
      <c r="AR525" s="397"/>
      <c r="AS525" s="397"/>
      <c r="AT525" s="397"/>
      <c r="AU525" s="397"/>
      <c r="AV525" s="397"/>
      <c r="AW525" s="397"/>
      <c r="AX525" s="397"/>
      <c r="AY525" s="397"/>
      <c r="AZ525" s="397"/>
      <c r="BA525" s="553"/>
      <c r="BB525" s="397"/>
      <c r="BC525" s="397"/>
      <c r="BD525" s="397"/>
    </row>
    <row r="526" spans="2:56" x14ac:dyDescent="0.35">
      <c r="B526" s="80"/>
      <c r="C526" s="119"/>
      <c r="D526" s="119"/>
      <c r="E526" s="202"/>
      <c r="F526" s="119"/>
      <c r="G526" s="120"/>
      <c r="H526" s="41"/>
      <c r="I526" s="41"/>
      <c r="J526" s="329">
        <v>0</v>
      </c>
      <c r="K526" s="329">
        <v>0</v>
      </c>
      <c r="L526" s="332"/>
      <c r="M526" s="150"/>
      <c r="N526" s="397"/>
      <c r="O526" s="555"/>
      <c r="P526" s="576">
        <f t="shared" si="27"/>
        <v>0</v>
      </c>
      <c r="Q526" s="576">
        <f t="shared" si="28"/>
        <v>0</v>
      </c>
      <c r="R526" s="576">
        <f t="shared" si="29"/>
        <v>0</v>
      </c>
      <c r="S526" s="576">
        <f t="shared" si="29"/>
        <v>0</v>
      </c>
      <c r="T526" s="553"/>
      <c r="U526" s="553"/>
      <c r="V526" s="553"/>
      <c r="W526" s="553"/>
      <c r="X526" s="397"/>
      <c r="Y526" s="397"/>
      <c r="Z526" s="397"/>
      <c r="AA526" s="397"/>
      <c r="AB526" s="397"/>
      <c r="AC526" s="397"/>
      <c r="AD526" s="397"/>
      <c r="AE526" s="397"/>
      <c r="AF526" s="397"/>
      <c r="AG526" s="397"/>
      <c r="AH526" s="397"/>
      <c r="AI526" s="397"/>
      <c r="AJ526" s="397"/>
      <c r="AK526" s="397"/>
      <c r="AL526" s="397"/>
      <c r="AM526" s="397"/>
      <c r="AN526" s="397"/>
      <c r="AO526" s="397"/>
      <c r="AP526" s="397"/>
      <c r="AQ526" s="397"/>
      <c r="AR526" s="397"/>
      <c r="AS526" s="397"/>
      <c r="AT526" s="397"/>
      <c r="AU526" s="397"/>
      <c r="AV526" s="397"/>
      <c r="AW526" s="397"/>
      <c r="AX526" s="397"/>
      <c r="AY526" s="397"/>
      <c r="AZ526" s="397"/>
      <c r="BA526" s="553"/>
      <c r="BB526" s="397"/>
      <c r="BC526" s="397"/>
      <c r="BD526" s="397"/>
    </row>
    <row r="527" spans="2:56" x14ac:dyDescent="0.35">
      <c r="B527" s="80"/>
      <c r="C527" s="119"/>
      <c r="D527" s="119"/>
      <c r="E527" s="202"/>
      <c r="F527" s="119"/>
      <c r="G527" s="120"/>
      <c r="H527" s="41"/>
      <c r="I527" s="41"/>
      <c r="J527" s="329">
        <v>0</v>
      </c>
      <c r="K527" s="329">
        <v>0</v>
      </c>
      <c r="L527" s="332"/>
      <c r="M527" s="150"/>
      <c r="N527" s="397"/>
      <c r="O527" s="555"/>
      <c r="P527" s="576">
        <f t="shared" si="27"/>
        <v>0</v>
      </c>
      <c r="Q527" s="576">
        <f t="shared" si="28"/>
        <v>0</v>
      </c>
      <c r="R527" s="576">
        <f t="shared" si="29"/>
        <v>0</v>
      </c>
      <c r="S527" s="576">
        <f t="shared" si="29"/>
        <v>0</v>
      </c>
      <c r="T527" s="553"/>
      <c r="U527" s="553"/>
      <c r="V527" s="553"/>
      <c r="W527" s="553"/>
      <c r="X527" s="397"/>
      <c r="Y527" s="397"/>
      <c r="Z527" s="397"/>
      <c r="AA527" s="397"/>
      <c r="AB527" s="397"/>
      <c r="AC527" s="397"/>
      <c r="AD527" s="397"/>
      <c r="AE527" s="397"/>
      <c r="AF527" s="397"/>
      <c r="AG527" s="397"/>
      <c r="AH527" s="397"/>
      <c r="AI527" s="397"/>
      <c r="AJ527" s="397"/>
      <c r="AK527" s="397"/>
      <c r="AL527" s="397"/>
      <c r="AM527" s="397"/>
      <c r="AN527" s="397"/>
      <c r="AO527" s="397"/>
      <c r="AP527" s="397"/>
      <c r="AQ527" s="397"/>
      <c r="AR527" s="397"/>
      <c r="AS527" s="397"/>
      <c r="AT527" s="397"/>
      <c r="AU527" s="397"/>
      <c r="AV527" s="397"/>
      <c r="AW527" s="397"/>
      <c r="AX527" s="397"/>
      <c r="AY527" s="397"/>
      <c r="AZ527" s="397"/>
      <c r="BA527" s="553"/>
      <c r="BB527" s="397"/>
      <c r="BC527" s="397"/>
      <c r="BD527" s="397"/>
    </row>
    <row r="528" spans="2:56" x14ac:dyDescent="0.35">
      <c r="B528" s="80"/>
      <c r="C528" s="119"/>
      <c r="D528" s="119"/>
      <c r="E528" s="202"/>
      <c r="F528" s="119"/>
      <c r="G528" s="120"/>
      <c r="H528" s="41"/>
      <c r="I528" s="41"/>
      <c r="J528" s="329">
        <v>0</v>
      </c>
      <c r="K528" s="329">
        <v>0</v>
      </c>
      <c r="L528" s="332"/>
      <c r="M528" s="150"/>
      <c r="N528" s="397"/>
      <c r="O528" s="555"/>
      <c r="P528" s="576">
        <f t="shared" si="27"/>
        <v>0</v>
      </c>
      <c r="Q528" s="576">
        <f t="shared" si="28"/>
        <v>0</v>
      </c>
      <c r="R528" s="576">
        <f t="shared" si="29"/>
        <v>0</v>
      </c>
      <c r="S528" s="576">
        <f t="shared" si="29"/>
        <v>0</v>
      </c>
      <c r="T528" s="553"/>
      <c r="U528" s="553"/>
      <c r="V528" s="553"/>
      <c r="W528" s="553"/>
      <c r="X528" s="397"/>
      <c r="Y528" s="397"/>
      <c r="Z528" s="397"/>
      <c r="AA528" s="397"/>
      <c r="AB528" s="397"/>
      <c r="AC528" s="397"/>
      <c r="AD528" s="397"/>
      <c r="AE528" s="397"/>
      <c r="AF528" s="397"/>
      <c r="AG528" s="397"/>
      <c r="AH528" s="397"/>
      <c r="AI528" s="397"/>
      <c r="AJ528" s="397"/>
      <c r="AK528" s="397"/>
      <c r="AL528" s="397"/>
      <c r="AM528" s="397"/>
      <c r="AN528" s="397"/>
      <c r="AO528" s="397"/>
      <c r="AP528" s="397"/>
      <c r="AQ528" s="397"/>
      <c r="AR528" s="397"/>
      <c r="AS528" s="397"/>
      <c r="AT528" s="397"/>
      <c r="AU528" s="397"/>
      <c r="AV528" s="397"/>
      <c r="AW528" s="397"/>
      <c r="AX528" s="397"/>
      <c r="AY528" s="397"/>
      <c r="AZ528" s="397"/>
      <c r="BA528" s="553"/>
      <c r="BB528" s="397"/>
      <c r="BC528" s="397"/>
      <c r="BD528" s="397"/>
    </row>
    <row r="529" spans="2:56" x14ac:dyDescent="0.35">
      <c r="B529" s="80"/>
      <c r="C529" s="119"/>
      <c r="D529" s="119"/>
      <c r="E529" s="202"/>
      <c r="F529" s="119"/>
      <c r="G529" s="120"/>
      <c r="H529" s="41"/>
      <c r="I529" s="41"/>
      <c r="J529" s="329">
        <v>0</v>
      </c>
      <c r="K529" s="329">
        <v>0</v>
      </c>
      <c r="L529" s="332"/>
      <c r="M529" s="150"/>
      <c r="N529" s="397"/>
      <c r="O529" s="555"/>
      <c r="P529" s="576">
        <f t="shared" si="27"/>
        <v>0</v>
      </c>
      <c r="Q529" s="576">
        <f t="shared" si="28"/>
        <v>0</v>
      </c>
      <c r="R529" s="576">
        <f t="shared" si="29"/>
        <v>0</v>
      </c>
      <c r="S529" s="576">
        <f t="shared" si="29"/>
        <v>0</v>
      </c>
      <c r="T529" s="553"/>
      <c r="U529" s="553"/>
      <c r="V529" s="553"/>
      <c r="W529" s="553"/>
      <c r="X529" s="397"/>
      <c r="Y529" s="397"/>
      <c r="Z529" s="397"/>
      <c r="AA529" s="397"/>
      <c r="AB529" s="397"/>
      <c r="AC529" s="397"/>
      <c r="AD529" s="397"/>
      <c r="AE529" s="397"/>
      <c r="AF529" s="397"/>
      <c r="AG529" s="397"/>
      <c r="AH529" s="397"/>
      <c r="AI529" s="397"/>
      <c r="AJ529" s="397"/>
      <c r="AK529" s="397"/>
      <c r="AL529" s="397"/>
      <c r="AM529" s="397"/>
      <c r="AN529" s="397"/>
      <c r="AO529" s="397"/>
      <c r="AP529" s="397"/>
      <c r="AQ529" s="397"/>
      <c r="AR529" s="397"/>
      <c r="AS529" s="397"/>
      <c r="AT529" s="397"/>
      <c r="AU529" s="397"/>
      <c r="AV529" s="397"/>
      <c r="AW529" s="397"/>
      <c r="AX529" s="397"/>
      <c r="AY529" s="397"/>
      <c r="AZ529" s="397"/>
      <c r="BA529" s="553"/>
      <c r="BB529" s="397"/>
      <c r="BC529" s="397"/>
      <c r="BD529" s="397"/>
    </row>
    <row r="530" spans="2:56" x14ac:dyDescent="0.35">
      <c r="B530" s="80"/>
      <c r="C530" s="119"/>
      <c r="D530" s="119"/>
      <c r="E530" s="202"/>
      <c r="F530" s="119"/>
      <c r="G530" s="120"/>
      <c r="H530" s="41"/>
      <c r="I530" s="41"/>
      <c r="J530" s="329">
        <v>0</v>
      </c>
      <c r="K530" s="329">
        <v>0</v>
      </c>
      <c r="L530" s="332"/>
      <c r="M530" s="150"/>
      <c r="N530" s="397"/>
      <c r="O530" s="555"/>
      <c r="P530" s="576">
        <f t="shared" si="27"/>
        <v>0</v>
      </c>
      <c r="Q530" s="576">
        <f t="shared" si="28"/>
        <v>0</v>
      </c>
      <c r="R530" s="576">
        <f t="shared" si="29"/>
        <v>0</v>
      </c>
      <c r="S530" s="576">
        <f t="shared" si="29"/>
        <v>0</v>
      </c>
      <c r="T530" s="553"/>
      <c r="U530" s="553"/>
      <c r="V530" s="553"/>
      <c r="W530" s="553"/>
      <c r="X530" s="397"/>
      <c r="Y530" s="397"/>
      <c r="Z530" s="397"/>
      <c r="AA530" s="397"/>
      <c r="AB530" s="397"/>
      <c r="AC530" s="397"/>
      <c r="AD530" s="397"/>
      <c r="AE530" s="397"/>
      <c r="AF530" s="397"/>
      <c r="AG530" s="397"/>
      <c r="AH530" s="397"/>
      <c r="AI530" s="397"/>
      <c r="AJ530" s="397"/>
      <c r="AK530" s="397"/>
      <c r="AL530" s="397"/>
      <c r="AM530" s="397"/>
      <c r="AN530" s="397"/>
      <c r="AO530" s="397"/>
      <c r="AP530" s="397"/>
      <c r="AQ530" s="397"/>
      <c r="AR530" s="397"/>
      <c r="AS530" s="397"/>
      <c r="AT530" s="397"/>
      <c r="AU530" s="397"/>
      <c r="AV530" s="397"/>
      <c r="AW530" s="397"/>
      <c r="AX530" s="397"/>
      <c r="AY530" s="397"/>
      <c r="AZ530" s="397"/>
      <c r="BA530" s="553"/>
      <c r="BB530" s="397"/>
      <c r="BC530" s="397"/>
      <c r="BD530" s="397"/>
    </row>
    <row r="531" spans="2:56" x14ac:dyDescent="0.35">
      <c r="B531" s="80"/>
      <c r="C531" s="119"/>
      <c r="D531" s="119"/>
      <c r="E531" s="202"/>
      <c r="F531" s="119"/>
      <c r="G531" s="120"/>
      <c r="H531" s="41"/>
      <c r="I531" s="41"/>
      <c r="J531" s="329">
        <v>0</v>
      </c>
      <c r="K531" s="329">
        <v>0</v>
      </c>
      <c r="L531" s="332"/>
      <c r="M531" s="150"/>
      <c r="N531" s="397"/>
      <c r="O531" s="555"/>
      <c r="P531" s="576">
        <f t="shared" si="27"/>
        <v>0</v>
      </c>
      <c r="Q531" s="576">
        <f t="shared" si="28"/>
        <v>0</v>
      </c>
      <c r="R531" s="576">
        <f t="shared" si="29"/>
        <v>0</v>
      </c>
      <c r="S531" s="576">
        <f t="shared" si="29"/>
        <v>0</v>
      </c>
      <c r="T531" s="553"/>
      <c r="U531" s="553"/>
      <c r="V531" s="553"/>
      <c r="W531" s="553"/>
      <c r="X531" s="397"/>
      <c r="Y531" s="397"/>
      <c r="Z531" s="397"/>
      <c r="AA531" s="397"/>
      <c r="AB531" s="397"/>
      <c r="AC531" s="397"/>
      <c r="AD531" s="397"/>
      <c r="AE531" s="397"/>
      <c r="AF531" s="397"/>
      <c r="AG531" s="397"/>
      <c r="AH531" s="397"/>
      <c r="AI531" s="397"/>
      <c r="AJ531" s="397"/>
      <c r="AK531" s="397"/>
      <c r="AL531" s="397"/>
      <c r="AM531" s="397"/>
      <c r="AN531" s="397"/>
      <c r="AO531" s="397"/>
      <c r="AP531" s="397"/>
      <c r="AQ531" s="397"/>
      <c r="AR531" s="397"/>
      <c r="AS531" s="397"/>
      <c r="AT531" s="397"/>
      <c r="AU531" s="397"/>
      <c r="AV531" s="397"/>
      <c r="AW531" s="397"/>
      <c r="AX531" s="397"/>
      <c r="AY531" s="397"/>
      <c r="AZ531" s="397"/>
      <c r="BA531" s="553"/>
      <c r="BB531" s="397"/>
      <c r="BC531" s="397"/>
      <c r="BD531" s="397"/>
    </row>
    <row r="532" spans="2:56" x14ac:dyDescent="0.35">
      <c r="B532" s="80"/>
      <c r="C532" s="119"/>
      <c r="D532" s="119"/>
      <c r="E532" s="202"/>
      <c r="F532" s="119"/>
      <c r="G532" s="120"/>
      <c r="H532" s="41"/>
      <c r="I532" s="41"/>
      <c r="J532" s="329">
        <v>0</v>
      </c>
      <c r="K532" s="329">
        <v>0</v>
      </c>
      <c r="L532" s="332"/>
      <c r="M532" s="150"/>
      <c r="N532" s="397"/>
      <c r="O532" s="555"/>
      <c r="P532" s="576">
        <f t="shared" si="27"/>
        <v>0</v>
      </c>
      <c r="Q532" s="576">
        <f t="shared" si="28"/>
        <v>0</v>
      </c>
      <c r="R532" s="576">
        <f t="shared" si="29"/>
        <v>0</v>
      </c>
      <c r="S532" s="576">
        <f t="shared" si="29"/>
        <v>0</v>
      </c>
      <c r="T532" s="553"/>
      <c r="U532" s="553"/>
      <c r="V532" s="553"/>
      <c r="W532" s="553"/>
      <c r="X532" s="397"/>
      <c r="Y532" s="397"/>
      <c r="Z532" s="397"/>
      <c r="AA532" s="397"/>
      <c r="AB532" s="397"/>
      <c r="AC532" s="397"/>
      <c r="AD532" s="397"/>
      <c r="AE532" s="397"/>
      <c r="AF532" s="397"/>
      <c r="AG532" s="397"/>
      <c r="AH532" s="397"/>
      <c r="AI532" s="397"/>
      <c r="AJ532" s="397"/>
      <c r="AK532" s="397"/>
      <c r="AL532" s="397"/>
      <c r="AM532" s="397"/>
      <c r="AN532" s="397"/>
      <c r="AO532" s="397"/>
      <c r="AP532" s="397"/>
      <c r="AQ532" s="397"/>
      <c r="AR532" s="397"/>
      <c r="AS532" s="397"/>
      <c r="AT532" s="397"/>
      <c r="AU532" s="397"/>
      <c r="AV532" s="397"/>
      <c r="AW532" s="397"/>
      <c r="AX532" s="397"/>
      <c r="AY532" s="397"/>
      <c r="AZ532" s="397"/>
      <c r="BA532" s="553"/>
      <c r="BB532" s="397"/>
      <c r="BC532" s="397"/>
      <c r="BD532" s="397"/>
    </row>
    <row r="533" spans="2:56" x14ac:dyDescent="0.35">
      <c r="B533" s="80"/>
      <c r="C533" s="119"/>
      <c r="D533" s="119"/>
      <c r="E533" s="202"/>
      <c r="F533" s="119"/>
      <c r="G533" s="120"/>
      <c r="H533" s="41"/>
      <c r="I533" s="41"/>
      <c r="J533" s="329">
        <v>0</v>
      </c>
      <c r="K533" s="329">
        <v>0</v>
      </c>
      <c r="L533" s="332"/>
      <c r="M533" s="150"/>
      <c r="N533" s="397"/>
      <c r="O533" s="555"/>
      <c r="P533" s="576">
        <f t="shared" si="27"/>
        <v>0</v>
      </c>
      <c r="Q533" s="576">
        <f t="shared" si="28"/>
        <v>0</v>
      </c>
      <c r="R533" s="576">
        <f t="shared" si="29"/>
        <v>0</v>
      </c>
      <c r="S533" s="576">
        <f t="shared" si="29"/>
        <v>0</v>
      </c>
      <c r="T533" s="553"/>
      <c r="U533" s="553"/>
      <c r="V533" s="553"/>
      <c r="W533" s="553"/>
      <c r="X533" s="397"/>
      <c r="Y533" s="397"/>
      <c r="Z533" s="397"/>
      <c r="AA533" s="397"/>
      <c r="AB533" s="397"/>
      <c r="AC533" s="397"/>
      <c r="AD533" s="397"/>
      <c r="AE533" s="397"/>
      <c r="AF533" s="397"/>
      <c r="AG533" s="397"/>
      <c r="AH533" s="397"/>
      <c r="AI533" s="397"/>
      <c r="AJ533" s="397"/>
      <c r="AK533" s="397"/>
      <c r="AL533" s="397"/>
      <c r="AM533" s="397"/>
      <c r="AN533" s="397"/>
      <c r="AO533" s="397"/>
      <c r="AP533" s="397"/>
      <c r="AQ533" s="397"/>
      <c r="AR533" s="397"/>
      <c r="AS533" s="397"/>
      <c r="AT533" s="397"/>
      <c r="AU533" s="397"/>
      <c r="AV533" s="397"/>
      <c r="AW533" s="397"/>
      <c r="AX533" s="397"/>
      <c r="AY533" s="397"/>
      <c r="AZ533" s="397"/>
      <c r="BA533" s="553"/>
      <c r="BB533" s="397"/>
      <c r="BC533" s="397"/>
      <c r="BD533" s="397"/>
    </row>
    <row r="534" spans="2:56" x14ac:dyDescent="0.35">
      <c r="B534" s="80"/>
      <c r="C534" s="119"/>
      <c r="D534" s="119"/>
      <c r="E534" s="202"/>
      <c r="F534" s="119"/>
      <c r="G534" s="120"/>
      <c r="H534" s="41"/>
      <c r="I534" s="41"/>
      <c r="J534" s="329">
        <v>0</v>
      </c>
      <c r="K534" s="329">
        <v>0</v>
      </c>
      <c r="L534" s="332"/>
      <c r="M534" s="150"/>
      <c r="N534" s="397"/>
      <c r="O534" s="555"/>
      <c r="P534" s="576">
        <f t="shared" si="27"/>
        <v>0</v>
      </c>
      <c r="Q534" s="576">
        <f t="shared" si="28"/>
        <v>0</v>
      </c>
      <c r="R534" s="576">
        <f t="shared" si="29"/>
        <v>0</v>
      </c>
      <c r="S534" s="576">
        <f t="shared" si="29"/>
        <v>0</v>
      </c>
      <c r="T534" s="553"/>
      <c r="U534" s="553"/>
      <c r="V534" s="553"/>
      <c r="W534" s="553"/>
      <c r="X534" s="397"/>
      <c r="Y534" s="397"/>
      <c r="Z534" s="397"/>
      <c r="AA534" s="397"/>
      <c r="AB534" s="397"/>
      <c r="AC534" s="397"/>
      <c r="AD534" s="397"/>
      <c r="AE534" s="397"/>
      <c r="AF534" s="397"/>
      <c r="AG534" s="397"/>
      <c r="AH534" s="397"/>
      <c r="AI534" s="397"/>
      <c r="AJ534" s="397"/>
      <c r="AK534" s="397"/>
      <c r="AL534" s="397"/>
      <c r="AM534" s="397"/>
      <c r="AN534" s="397"/>
      <c r="AO534" s="397"/>
      <c r="AP534" s="397"/>
      <c r="AQ534" s="397"/>
      <c r="AR534" s="397"/>
      <c r="AS534" s="397"/>
      <c r="AT534" s="397"/>
      <c r="AU534" s="397"/>
      <c r="AV534" s="397"/>
      <c r="AW534" s="397"/>
      <c r="AX534" s="397"/>
      <c r="AY534" s="397"/>
      <c r="AZ534" s="397"/>
      <c r="BA534" s="553"/>
      <c r="BB534" s="397"/>
      <c r="BC534" s="397"/>
      <c r="BD534" s="397"/>
    </row>
    <row r="535" spans="2:56" x14ac:dyDescent="0.35">
      <c r="B535" s="80"/>
      <c r="C535" s="119"/>
      <c r="D535" s="119"/>
      <c r="E535" s="202"/>
      <c r="F535" s="119"/>
      <c r="G535" s="120"/>
      <c r="H535" s="41"/>
      <c r="I535" s="41"/>
      <c r="J535" s="329">
        <v>0</v>
      </c>
      <c r="K535" s="329">
        <v>0</v>
      </c>
      <c r="L535" s="332"/>
      <c r="M535" s="150"/>
      <c r="N535" s="397"/>
      <c r="O535" s="555"/>
      <c r="P535" s="576">
        <f t="shared" si="27"/>
        <v>0</v>
      </c>
      <c r="Q535" s="576">
        <f t="shared" si="28"/>
        <v>0</v>
      </c>
      <c r="R535" s="576">
        <f t="shared" si="29"/>
        <v>0</v>
      </c>
      <c r="S535" s="576">
        <f t="shared" si="29"/>
        <v>0</v>
      </c>
      <c r="T535" s="553"/>
      <c r="U535" s="553"/>
      <c r="V535" s="553"/>
      <c r="W535" s="553"/>
      <c r="X535" s="397"/>
      <c r="Y535" s="397"/>
      <c r="Z535" s="397"/>
      <c r="AA535" s="397"/>
      <c r="AB535" s="397"/>
      <c r="AC535" s="397"/>
      <c r="AD535" s="397"/>
      <c r="AE535" s="397"/>
      <c r="AF535" s="397"/>
      <c r="AG535" s="397"/>
      <c r="AH535" s="397"/>
      <c r="AI535" s="397"/>
      <c r="AJ535" s="397"/>
      <c r="AK535" s="397"/>
      <c r="AL535" s="397"/>
      <c r="AM535" s="397"/>
      <c r="AN535" s="397"/>
      <c r="AO535" s="397"/>
      <c r="AP535" s="397"/>
      <c r="AQ535" s="397"/>
      <c r="AR535" s="397"/>
      <c r="AS535" s="397"/>
      <c r="AT535" s="397"/>
      <c r="AU535" s="397"/>
      <c r="AV535" s="397"/>
      <c r="AW535" s="397"/>
      <c r="AX535" s="397"/>
      <c r="AY535" s="397"/>
      <c r="AZ535" s="397"/>
      <c r="BA535" s="553"/>
      <c r="BB535" s="397"/>
      <c r="BC535" s="397"/>
      <c r="BD535" s="397"/>
    </row>
    <row r="536" spans="2:56" x14ac:dyDescent="0.35">
      <c r="B536" s="80"/>
      <c r="C536" s="119"/>
      <c r="D536" s="119"/>
      <c r="E536" s="202"/>
      <c r="F536" s="119"/>
      <c r="G536" s="120"/>
      <c r="H536" s="41"/>
      <c r="I536" s="41"/>
      <c r="J536" s="329">
        <v>0</v>
      </c>
      <c r="K536" s="329">
        <v>0</v>
      </c>
      <c r="L536" s="332"/>
      <c r="M536" s="150"/>
      <c r="N536" s="397"/>
      <c r="O536" s="555"/>
      <c r="P536" s="576">
        <f t="shared" si="27"/>
        <v>0</v>
      </c>
      <c r="Q536" s="576">
        <f t="shared" si="28"/>
        <v>0</v>
      </c>
      <c r="R536" s="576">
        <f t="shared" si="29"/>
        <v>0</v>
      </c>
      <c r="S536" s="576">
        <f t="shared" si="29"/>
        <v>0</v>
      </c>
      <c r="T536" s="553"/>
      <c r="U536" s="553"/>
      <c r="V536" s="553"/>
      <c r="W536" s="553"/>
      <c r="X536" s="397"/>
      <c r="Y536" s="397"/>
      <c r="Z536" s="397"/>
      <c r="AA536" s="397"/>
      <c r="AB536" s="397"/>
      <c r="AC536" s="397"/>
      <c r="AD536" s="397"/>
      <c r="AE536" s="397"/>
      <c r="AF536" s="397"/>
      <c r="AG536" s="397"/>
      <c r="AH536" s="397"/>
      <c r="AI536" s="397"/>
      <c r="AJ536" s="397"/>
      <c r="AK536" s="397"/>
      <c r="AL536" s="397"/>
      <c r="AM536" s="397"/>
      <c r="AN536" s="397"/>
      <c r="AO536" s="397"/>
      <c r="AP536" s="397"/>
      <c r="AQ536" s="397"/>
      <c r="AR536" s="397"/>
      <c r="AS536" s="397"/>
      <c r="AT536" s="397"/>
      <c r="AU536" s="397"/>
      <c r="AV536" s="397"/>
      <c r="AW536" s="397"/>
      <c r="AX536" s="397"/>
      <c r="AY536" s="397"/>
      <c r="AZ536" s="397"/>
      <c r="BA536" s="553"/>
      <c r="BB536" s="397"/>
      <c r="BC536" s="397"/>
      <c r="BD536" s="397"/>
    </row>
    <row r="537" spans="2:56" x14ac:dyDescent="0.35">
      <c r="B537" s="80"/>
      <c r="C537" s="119"/>
      <c r="D537" s="119"/>
      <c r="E537" s="202"/>
      <c r="F537" s="119"/>
      <c r="G537" s="120"/>
      <c r="H537" s="41"/>
      <c r="I537" s="41"/>
      <c r="J537" s="329">
        <v>0</v>
      </c>
      <c r="K537" s="329">
        <v>0</v>
      </c>
      <c r="L537" s="332"/>
      <c r="M537" s="150"/>
      <c r="N537" s="397"/>
      <c r="O537" s="555"/>
      <c r="P537" s="576">
        <f t="shared" si="27"/>
        <v>0</v>
      </c>
      <c r="Q537" s="576">
        <f t="shared" si="28"/>
        <v>0</v>
      </c>
      <c r="R537" s="576">
        <f t="shared" si="29"/>
        <v>0</v>
      </c>
      <c r="S537" s="576">
        <f t="shared" si="29"/>
        <v>0</v>
      </c>
      <c r="T537" s="553"/>
      <c r="U537" s="553"/>
      <c r="V537" s="553"/>
      <c r="W537" s="553"/>
      <c r="X537" s="397"/>
      <c r="Y537" s="397"/>
      <c r="Z537" s="397"/>
      <c r="AA537" s="397"/>
      <c r="AB537" s="397"/>
      <c r="AC537" s="397"/>
      <c r="AD537" s="397"/>
      <c r="AE537" s="397"/>
      <c r="AF537" s="397"/>
      <c r="AG537" s="397"/>
      <c r="AH537" s="397"/>
      <c r="AI537" s="397"/>
      <c r="AJ537" s="397"/>
      <c r="AK537" s="397"/>
      <c r="AL537" s="397"/>
      <c r="AM537" s="397"/>
      <c r="AN537" s="397"/>
      <c r="AO537" s="397"/>
      <c r="AP537" s="397"/>
      <c r="AQ537" s="397"/>
      <c r="AR537" s="397"/>
      <c r="AS537" s="397"/>
      <c r="AT537" s="397"/>
      <c r="AU537" s="397"/>
      <c r="AV537" s="397"/>
      <c r="AW537" s="397"/>
      <c r="AX537" s="397"/>
      <c r="AY537" s="397"/>
      <c r="AZ537" s="397"/>
      <c r="BA537" s="553"/>
      <c r="BB537" s="397"/>
      <c r="BC537" s="397"/>
      <c r="BD537" s="397"/>
    </row>
    <row r="538" spans="2:56" x14ac:dyDescent="0.35">
      <c r="B538" s="80"/>
      <c r="C538" s="119"/>
      <c r="D538" s="119"/>
      <c r="E538" s="202"/>
      <c r="F538" s="119"/>
      <c r="G538" s="120"/>
      <c r="H538" s="41"/>
      <c r="I538" s="41"/>
      <c r="J538" s="329">
        <v>0</v>
      </c>
      <c r="K538" s="329">
        <v>0</v>
      </c>
      <c r="L538" s="332"/>
      <c r="M538" s="150"/>
      <c r="N538" s="397"/>
      <c r="O538" s="555"/>
      <c r="P538" s="576">
        <f t="shared" si="27"/>
        <v>0</v>
      </c>
      <c r="Q538" s="576">
        <f t="shared" si="28"/>
        <v>0</v>
      </c>
      <c r="R538" s="576">
        <f t="shared" si="29"/>
        <v>0</v>
      </c>
      <c r="S538" s="576">
        <f t="shared" si="29"/>
        <v>0</v>
      </c>
      <c r="T538" s="553"/>
      <c r="U538" s="553"/>
      <c r="V538" s="553"/>
      <c r="W538" s="553"/>
      <c r="X538" s="397"/>
      <c r="Y538" s="397"/>
      <c r="Z538" s="397"/>
      <c r="AA538" s="397"/>
      <c r="AB538" s="397"/>
      <c r="AC538" s="397"/>
      <c r="AD538" s="397"/>
      <c r="AE538" s="397"/>
      <c r="AF538" s="397"/>
      <c r="AG538" s="397"/>
      <c r="AH538" s="397"/>
      <c r="AI538" s="397"/>
      <c r="AJ538" s="397"/>
      <c r="AK538" s="397"/>
      <c r="AL538" s="397"/>
      <c r="AM538" s="397"/>
      <c r="AN538" s="397"/>
      <c r="AO538" s="397"/>
      <c r="AP538" s="397"/>
      <c r="AQ538" s="397"/>
      <c r="AR538" s="397"/>
      <c r="AS538" s="397"/>
      <c r="AT538" s="397"/>
      <c r="AU538" s="397"/>
      <c r="AV538" s="397"/>
      <c r="AW538" s="397"/>
      <c r="AX538" s="397"/>
      <c r="AY538" s="397"/>
      <c r="AZ538" s="397"/>
      <c r="BA538" s="553"/>
      <c r="BB538" s="397"/>
      <c r="BC538" s="397"/>
      <c r="BD538" s="397"/>
    </row>
    <row r="539" spans="2:56" x14ac:dyDescent="0.35">
      <c r="B539" s="80"/>
      <c r="C539" s="119"/>
      <c r="D539" s="119"/>
      <c r="E539" s="202"/>
      <c r="F539" s="119"/>
      <c r="G539" s="120"/>
      <c r="H539" s="41"/>
      <c r="I539" s="41"/>
      <c r="J539" s="329">
        <v>0</v>
      </c>
      <c r="K539" s="329">
        <v>0</v>
      </c>
      <c r="L539" s="332"/>
      <c r="M539" s="150"/>
      <c r="N539" s="397"/>
      <c r="O539" s="555"/>
      <c r="P539" s="576">
        <f t="shared" si="27"/>
        <v>0</v>
      </c>
      <c r="Q539" s="576">
        <f t="shared" si="28"/>
        <v>0</v>
      </c>
      <c r="R539" s="576">
        <f t="shared" si="29"/>
        <v>0</v>
      </c>
      <c r="S539" s="576">
        <f t="shared" si="29"/>
        <v>0</v>
      </c>
      <c r="T539" s="553"/>
      <c r="U539" s="553"/>
      <c r="V539" s="553"/>
      <c r="W539" s="553"/>
      <c r="X539" s="397"/>
      <c r="Y539" s="397"/>
      <c r="Z539" s="397"/>
      <c r="AA539" s="397"/>
      <c r="AB539" s="397"/>
      <c r="AC539" s="397"/>
      <c r="AD539" s="397"/>
      <c r="AE539" s="397"/>
      <c r="AF539" s="397"/>
      <c r="AG539" s="397"/>
      <c r="AH539" s="397"/>
      <c r="AI539" s="397"/>
      <c r="AJ539" s="397"/>
      <c r="AK539" s="397"/>
      <c r="AL539" s="397"/>
      <c r="AM539" s="397"/>
      <c r="AN539" s="397"/>
      <c r="AO539" s="397"/>
      <c r="AP539" s="397"/>
      <c r="AQ539" s="397"/>
      <c r="AR539" s="397"/>
      <c r="AS539" s="397"/>
      <c r="AT539" s="397"/>
      <c r="AU539" s="397"/>
      <c r="AV539" s="397"/>
      <c r="AW539" s="397"/>
      <c r="AX539" s="397"/>
      <c r="AY539" s="397"/>
      <c r="AZ539" s="397"/>
      <c r="BA539" s="553"/>
      <c r="BB539" s="397"/>
      <c r="BC539" s="397"/>
      <c r="BD539" s="397"/>
    </row>
    <row r="540" spans="2:56" x14ac:dyDescent="0.35">
      <c r="B540" s="80"/>
      <c r="C540" s="119"/>
      <c r="D540" s="119"/>
      <c r="E540" s="202"/>
      <c r="F540" s="119"/>
      <c r="G540" s="120"/>
      <c r="H540" s="41"/>
      <c r="I540" s="41"/>
      <c r="J540" s="329">
        <v>0</v>
      </c>
      <c r="K540" s="329">
        <v>0</v>
      </c>
      <c r="L540" s="332"/>
      <c r="M540" s="150"/>
      <c r="N540" s="397"/>
      <c r="O540" s="555"/>
      <c r="P540" s="576">
        <f t="shared" si="27"/>
        <v>0</v>
      </c>
      <c r="Q540" s="576">
        <f t="shared" si="28"/>
        <v>0</v>
      </c>
      <c r="R540" s="576">
        <f t="shared" si="29"/>
        <v>0</v>
      </c>
      <c r="S540" s="576">
        <f t="shared" si="29"/>
        <v>0</v>
      </c>
      <c r="T540" s="553"/>
      <c r="U540" s="553"/>
      <c r="V540" s="553"/>
      <c r="W540" s="553"/>
      <c r="X540" s="397"/>
      <c r="Y540" s="397"/>
      <c r="Z540" s="397"/>
      <c r="AA540" s="397"/>
      <c r="AB540" s="397"/>
      <c r="AC540" s="397"/>
      <c r="AD540" s="397"/>
      <c r="AE540" s="397"/>
      <c r="AF540" s="397"/>
      <c r="AG540" s="397"/>
      <c r="AH540" s="397"/>
      <c r="AI540" s="397"/>
      <c r="AJ540" s="397"/>
      <c r="AK540" s="397"/>
      <c r="AL540" s="397"/>
      <c r="AM540" s="397"/>
      <c r="AN540" s="397"/>
      <c r="AO540" s="397"/>
      <c r="AP540" s="397"/>
      <c r="AQ540" s="397"/>
      <c r="AR540" s="397"/>
      <c r="AS540" s="397"/>
      <c r="AT540" s="397"/>
      <c r="AU540" s="397"/>
      <c r="AV540" s="397"/>
      <c r="AW540" s="397"/>
      <c r="AX540" s="397"/>
      <c r="AY540" s="397"/>
      <c r="AZ540" s="397"/>
      <c r="BA540" s="553"/>
      <c r="BB540" s="397"/>
      <c r="BC540" s="397"/>
      <c r="BD540" s="397"/>
    </row>
    <row r="541" spans="2:56" x14ac:dyDescent="0.35">
      <c r="B541" s="80"/>
      <c r="C541" s="119"/>
      <c r="D541" s="119"/>
      <c r="E541" s="202"/>
      <c r="F541" s="119"/>
      <c r="G541" s="120"/>
      <c r="H541" s="41"/>
      <c r="I541" s="41"/>
      <c r="J541" s="329">
        <v>0</v>
      </c>
      <c r="K541" s="329">
        <v>0</v>
      </c>
      <c r="L541" s="332"/>
      <c r="M541" s="150"/>
      <c r="N541" s="397"/>
      <c r="O541" s="555"/>
      <c r="P541" s="576">
        <f t="shared" si="27"/>
        <v>0</v>
      </c>
      <c r="Q541" s="576">
        <f t="shared" si="28"/>
        <v>0</v>
      </c>
      <c r="R541" s="576">
        <f t="shared" si="29"/>
        <v>0</v>
      </c>
      <c r="S541" s="576">
        <f t="shared" si="29"/>
        <v>0</v>
      </c>
      <c r="T541" s="553"/>
      <c r="U541" s="553"/>
      <c r="V541" s="553"/>
      <c r="W541" s="553"/>
      <c r="X541" s="397"/>
      <c r="Y541" s="397"/>
      <c r="Z541" s="397"/>
      <c r="AA541" s="397"/>
      <c r="AB541" s="397"/>
      <c r="AC541" s="397"/>
      <c r="AD541" s="397"/>
      <c r="AE541" s="397"/>
      <c r="AF541" s="397"/>
      <c r="AG541" s="397"/>
      <c r="AH541" s="397"/>
      <c r="AI541" s="397"/>
      <c r="AJ541" s="397"/>
      <c r="AK541" s="397"/>
      <c r="AL541" s="397"/>
      <c r="AM541" s="397"/>
      <c r="AN541" s="397"/>
      <c r="AO541" s="397"/>
      <c r="AP541" s="397"/>
      <c r="AQ541" s="397"/>
      <c r="AR541" s="397"/>
      <c r="AS541" s="397"/>
      <c r="AT541" s="397"/>
      <c r="AU541" s="397"/>
      <c r="AV541" s="397"/>
      <c r="AW541" s="397"/>
      <c r="AX541" s="397"/>
      <c r="AY541" s="397"/>
      <c r="AZ541" s="397"/>
      <c r="BA541" s="553"/>
      <c r="BB541" s="397"/>
      <c r="BC541" s="397"/>
      <c r="BD541" s="397"/>
    </row>
    <row r="542" spans="2:56" x14ac:dyDescent="0.35">
      <c r="B542" s="80"/>
      <c r="C542" s="119"/>
      <c r="D542" s="119"/>
      <c r="E542" s="202"/>
      <c r="F542" s="119"/>
      <c r="G542" s="120"/>
      <c r="H542" s="41"/>
      <c r="I542" s="41"/>
      <c r="J542" s="329">
        <v>0</v>
      </c>
      <c r="K542" s="329">
        <v>0</v>
      </c>
      <c r="L542" s="332"/>
      <c r="M542" s="150"/>
      <c r="N542" s="397"/>
      <c r="O542" s="555"/>
      <c r="P542" s="576">
        <f t="shared" si="27"/>
        <v>0</v>
      </c>
      <c r="Q542" s="576">
        <f t="shared" si="28"/>
        <v>0</v>
      </c>
      <c r="R542" s="576">
        <f t="shared" si="29"/>
        <v>0</v>
      </c>
      <c r="S542" s="576">
        <f t="shared" si="29"/>
        <v>0</v>
      </c>
      <c r="T542" s="553"/>
      <c r="U542" s="553"/>
      <c r="V542" s="553"/>
      <c r="W542" s="553"/>
      <c r="X542" s="397"/>
      <c r="Y542" s="397"/>
      <c r="Z542" s="397"/>
      <c r="AA542" s="397"/>
      <c r="AB542" s="397"/>
      <c r="AC542" s="397"/>
      <c r="AD542" s="397"/>
      <c r="AE542" s="397"/>
      <c r="AF542" s="397"/>
      <c r="AG542" s="397"/>
      <c r="AH542" s="397"/>
      <c r="AI542" s="397"/>
      <c r="AJ542" s="397"/>
      <c r="AK542" s="397"/>
      <c r="AL542" s="397"/>
      <c r="AM542" s="397"/>
      <c r="AN542" s="397"/>
      <c r="AO542" s="397"/>
      <c r="AP542" s="397"/>
      <c r="AQ542" s="397"/>
      <c r="AR542" s="397"/>
      <c r="AS542" s="397"/>
      <c r="AT542" s="397"/>
      <c r="AU542" s="397"/>
      <c r="AV542" s="397"/>
      <c r="AW542" s="397"/>
      <c r="AX542" s="397"/>
      <c r="AY542" s="397"/>
      <c r="AZ542" s="397"/>
      <c r="BA542" s="553"/>
      <c r="BB542" s="397"/>
      <c r="BC542" s="397"/>
      <c r="BD542" s="397"/>
    </row>
    <row r="543" spans="2:56" x14ac:dyDescent="0.35">
      <c r="B543" s="80"/>
      <c r="C543" s="119"/>
      <c r="D543" s="119"/>
      <c r="E543" s="202"/>
      <c r="F543" s="119"/>
      <c r="G543" s="120"/>
      <c r="H543" s="41"/>
      <c r="I543" s="41"/>
      <c r="J543" s="329">
        <v>0</v>
      </c>
      <c r="K543" s="329">
        <v>0</v>
      </c>
      <c r="L543" s="332"/>
      <c r="M543" s="150"/>
      <c r="N543" s="397"/>
      <c r="O543" s="555"/>
      <c r="P543" s="576">
        <f t="shared" si="27"/>
        <v>0</v>
      </c>
      <c r="Q543" s="576">
        <f t="shared" si="28"/>
        <v>0</v>
      </c>
      <c r="R543" s="576">
        <f t="shared" si="29"/>
        <v>0</v>
      </c>
      <c r="S543" s="576">
        <f t="shared" si="29"/>
        <v>0</v>
      </c>
      <c r="T543" s="553"/>
      <c r="U543" s="553"/>
      <c r="V543" s="553"/>
      <c r="W543" s="553"/>
      <c r="X543" s="397"/>
      <c r="Y543" s="397"/>
      <c r="Z543" s="397"/>
      <c r="AA543" s="397"/>
      <c r="AB543" s="397"/>
      <c r="AC543" s="397"/>
      <c r="AD543" s="397"/>
      <c r="AE543" s="397"/>
      <c r="AF543" s="397"/>
      <c r="AG543" s="397"/>
      <c r="AH543" s="397"/>
      <c r="AI543" s="397"/>
      <c r="AJ543" s="397"/>
      <c r="AK543" s="397"/>
      <c r="AL543" s="397"/>
      <c r="AM543" s="397"/>
      <c r="AN543" s="397"/>
      <c r="AO543" s="397"/>
      <c r="AP543" s="397"/>
      <c r="AQ543" s="397"/>
      <c r="AR543" s="397"/>
      <c r="AS543" s="397"/>
      <c r="AT543" s="397"/>
      <c r="AU543" s="397"/>
      <c r="AV543" s="397"/>
      <c r="AW543" s="397"/>
      <c r="AX543" s="397"/>
      <c r="AY543" s="397"/>
      <c r="AZ543" s="397"/>
      <c r="BA543" s="553"/>
      <c r="BB543" s="397"/>
      <c r="BC543" s="397"/>
      <c r="BD543" s="397"/>
    </row>
    <row r="544" spans="2:56" x14ac:dyDescent="0.35">
      <c r="B544" s="80"/>
      <c r="C544" s="119"/>
      <c r="D544" s="119"/>
      <c r="E544" s="202"/>
      <c r="F544" s="119"/>
      <c r="G544" s="120"/>
      <c r="H544" s="41"/>
      <c r="I544" s="41"/>
      <c r="J544" s="329">
        <v>0</v>
      </c>
      <c r="K544" s="329">
        <v>0</v>
      </c>
      <c r="L544" s="332"/>
      <c r="M544" s="150"/>
      <c r="N544" s="397"/>
      <c r="O544" s="555"/>
      <c r="P544" s="576">
        <f t="shared" si="27"/>
        <v>0</v>
      </c>
      <c r="Q544" s="576">
        <f t="shared" si="28"/>
        <v>0</v>
      </c>
      <c r="R544" s="576">
        <f t="shared" si="29"/>
        <v>0</v>
      </c>
      <c r="S544" s="576">
        <f t="shared" si="29"/>
        <v>0</v>
      </c>
      <c r="T544" s="553"/>
      <c r="U544" s="553"/>
      <c r="V544" s="553"/>
      <c r="W544" s="553"/>
      <c r="X544" s="397"/>
      <c r="Y544" s="397"/>
      <c r="Z544" s="397"/>
      <c r="AA544" s="397"/>
      <c r="AB544" s="397"/>
      <c r="AC544" s="397"/>
      <c r="AD544" s="397"/>
      <c r="AE544" s="397"/>
      <c r="AF544" s="397"/>
      <c r="AG544" s="397"/>
      <c r="AH544" s="397"/>
      <c r="AI544" s="397"/>
      <c r="AJ544" s="397"/>
      <c r="AK544" s="397"/>
      <c r="AL544" s="397"/>
      <c r="AM544" s="397"/>
      <c r="AN544" s="397"/>
      <c r="AO544" s="397"/>
      <c r="AP544" s="397"/>
      <c r="AQ544" s="397"/>
      <c r="AR544" s="397"/>
      <c r="AS544" s="397"/>
      <c r="AT544" s="397"/>
      <c r="AU544" s="397"/>
      <c r="AV544" s="397"/>
      <c r="AW544" s="397"/>
      <c r="AX544" s="397"/>
      <c r="AY544" s="397"/>
      <c r="AZ544" s="397"/>
      <c r="BA544" s="553"/>
      <c r="BB544" s="397"/>
      <c r="BC544" s="397"/>
      <c r="BD544" s="397"/>
    </row>
    <row r="545" spans="2:56" x14ac:dyDescent="0.35">
      <c r="B545" s="80"/>
      <c r="C545" s="119"/>
      <c r="D545" s="119"/>
      <c r="E545" s="202"/>
      <c r="F545" s="119"/>
      <c r="G545" s="120"/>
      <c r="H545" s="41"/>
      <c r="I545" s="41"/>
      <c r="J545" s="329">
        <v>0</v>
      </c>
      <c r="K545" s="329">
        <v>0</v>
      </c>
      <c r="L545" s="332"/>
      <c r="M545" s="150"/>
      <c r="N545" s="397"/>
      <c r="O545" s="555"/>
      <c r="P545" s="576">
        <f t="shared" si="27"/>
        <v>0</v>
      </c>
      <c r="Q545" s="576">
        <f t="shared" si="28"/>
        <v>0</v>
      </c>
      <c r="R545" s="576">
        <f t="shared" si="29"/>
        <v>0</v>
      </c>
      <c r="S545" s="576">
        <f t="shared" si="29"/>
        <v>0</v>
      </c>
      <c r="T545" s="553"/>
      <c r="U545" s="553"/>
      <c r="V545" s="553"/>
      <c r="W545" s="553"/>
      <c r="X545" s="397"/>
      <c r="Y545" s="397"/>
      <c r="Z545" s="397"/>
      <c r="AA545" s="397"/>
      <c r="AB545" s="397"/>
      <c r="AC545" s="397"/>
      <c r="AD545" s="397"/>
      <c r="AE545" s="397"/>
      <c r="AF545" s="397"/>
      <c r="AG545" s="397"/>
      <c r="AH545" s="397"/>
      <c r="AI545" s="397"/>
      <c r="AJ545" s="397"/>
      <c r="AK545" s="397"/>
      <c r="AL545" s="397"/>
      <c r="AM545" s="397"/>
      <c r="AN545" s="397"/>
      <c r="AO545" s="397"/>
      <c r="AP545" s="397"/>
      <c r="AQ545" s="397"/>
      <c r="AR545" s="397"/>
      <c r="AS545" s="397"/>
      <c r="AT545" s="397"/>
      <c r="AU545" s="397"/>
      <c r="AV545" s="397"/>
      <c r="AW545" s="397"/>
      <c r="AX545" s="397"/>
      <c r="AY545" s="397"/>
      <c r="AZ545" s="397"/>
      <c r="BA545" s="553"/>
      <c r="BB545" s="397"/>
      <c r="BC545" s="397"/>
      <c r="BD545" s="397"/>
    </row>
    <row r="546" spans="2:56" x14ac:dyDescent="0.35">
      <c r="B546" s="80"/>
      <c r="C546" s="119"/>
      <c r="D546" s="119"/>
      <c r="E546" s="202"/>
      <c r="F546" s="119"/>
      <c r="G546" s="120"/>
      <c r="H546" s="41"/>
      <c r="I546" s="41"/>
      <c r="J546" s="329">
        <v>0</v>
      </c>
      <c r="K546" s="329">
        <v>0</v>
      </c>
      <c r="L546" s="332"/>
      <c r="M546" s="150"/>
      <c r="N546" s="397"/>
      <c r="O546" s="555"/>
      <c r="P546" s="576">
        <f t="shared" si="27"/>
        <v>0</v>
      </c>
      <c r="Q546" s="576">
        <f t="shared" si="28"/>
        <v>0</v>
      </c>
      <c r="R546" s="576">
        <f t="shared" si="29"/>
        <v>0</v>
      </c>
      <c r="S546" s="576">
        <f t="shared" si="29"/>
        <v>0</v>
      </c>
      <c r="T546" s="553"/>
      <c r="U546" s="553"/>
      <c r="V546" s="553"/>
      <c r="W546" s="553"/>
      <c r="X546" s="397"/>
      <c r="Y546" s="397"/>
      <c r="Z546" s="397"/>
      <c r="AA546" s="397"/>
      <c r="AB546" s="397"/>
      <c r="AC546" s="397"/>
      <c r="AD546" s="397"/>
      <c r="AE546" s="397"/>
      <c r="AF546" s="397"/>
      <c r="AG546" s="397"/>
      <c r="AH546" s="397"/>
      <c r="AI546" s="397"/>
      <c r="AJ546" s="397"/>
      <c r="AK546" s="397"/>
      <c r="AL546" s="397"/>
      <c r="AM546" s="397"/>
      <c r="AN546" s="397"/>
      <c r="AO546" s="397"/>
      <c r="AP546" s="397"/>
      <c r="AQ546" s="397"/>
      <c r="AR546" s="397"/>
      <c r="AS546" s="397"/>
      <c r="AT546" s="397"/>
      <c r="AU546" s="397"/>
      <c r="AV546" s="397"/>
      <c r="AW546" s="397"/>
      <c r="AX546" s="397"/>
      <c r="AY546" s="397"/>
      <c r="AZ546" s="397"/>
      <c r="BA546" s="553"/>
      <c r="BB546" s="397"/>
      <c r="BC546" s="397"/>
      <c r="BD546" s="397"/>
    </row>
    <row r="547" spans="2:56" x14ac:dyDescent="0.35">
      <c r="B547" s="80"/>
      <c r="C547" s="119"/>
      <c r="D547" s="119"/>
      <c r="E547" s="202"/>
      <c r="F547" s="119"/>
      <c r="G547" s="120"/>
      <c r="H547" s="41"/>
      <c r="I547" s="41"/>
      <c r="J547" s="329">
        <v>0</v>
      </c>
      <c r="K547" s="329">
        <v>0</v>
      </c>
      <c r="L547" s="332"/>
      <c r="M547" s="150"/>
      <c r="N547" s="397"/>
      <c r="O547" s="555"/>
      <c r="P547" s="576">
        <f t="shared" si="27"/>
        <v>0</v>
      </c>
      <c r="Q547" s="576">
        <f t="shared" si="28"/>
        <v>0</v>
      </c>
      <c r="R547" s="576">
        <f t="shared" si="29"/>
        <v>0</v>
      </c>
      <c r="S547" s="576">
        <f t="shared" si="29"/>
        <v>0</v>
      </c>
      <c r="T547" s="553"/>
      <c r="U547" s="553"/>
      <c r="V547" s="553"/>
      <c r="W547" s="553"/>
      <c r="X547" s="397"/>
      <c r="Y547" s="397"/>
      <c r="Z547" s="397"/>
      <c r="AA547" s="397"/>
      <c r="AB547" s="397"/>
      <c r="AC547" s="397"/>
      <c r="AD547" s="397"/>
      <c r="AE547" s="397"/>
      <c r="AF547" s="397"/>
      <c r="AG547" s="397"/>
      <c r="AH547" s="397"/>
      <c r="AI547" s="397"/>
      <c r="AJ547" s="397"/>
      <c r="AK547" s="397"/>
      <c r="AL547" s="397"/>
      <c r="AM547" s="397"/>
      <c r="AN547" s="397"/>
      <c r="AO547" s="397"/>
      <c r="AP547" s="397"/>
      <c r="AQ547" s="397"/>
      <c r="AR547" s="397"/>
      <c r="AS547" s="397"/>
      <c r="AT547" s="397"/>
      <c r="AU547" s="397"/>
      <c r="AV547" s="397"/>
      <c r="AW547" s="397"/>
      <c r="AX547" s="397"/>
      <c r="AY547" s="397"/>
      <c r="AZ547" s="397"/>
      <c r="BA547" s="553"/>
      <c r="BB547" s="397"/>
      <c r="BC547" s="397"/>
      <c r="BD547" s="397"/>
    </row>
    <row r="548" spans="2:56" x14ac:dyDescent="0.35">
      <c r="B548" s="80"/>
      <c r="C548" s="119"/>
      <c r="D548" s="119"/>
      <c r="E548" s="202"/>
      <c r="F548" s="119"/>
      <c r="G548" s="120"/>
      <c r="H548" s="41"/>
      <c r="I548" s="41"/>
      <c r="J548" s="329">
        <v>0</v>
      </c>
      <c r="K548" s="329">
        <v>0</v>
      </c>
      <c r="L548" s="332"/>
      <c r="M548" s="150"/>
      <c r="N548" s="397"/>
      <c r="O548" s="555"/>
      <c r="P548" s="576">
        <f t="shared" si="27"/>
        <v>0</v>
      </c>
      <c r="Q548" s="576">
        <f t="shared" si="28"/>
        <v>0</v>
      </c>
      <c r="R548" s="576">
        <f t="shared" si="29"/>
        <v>0</v>
      </c>
      <c r="S548" s="576">
        <f t="shared" si="29"/>
        <v>0</v>
      </c>
      <c r="T548" s="553"/>
      <c r="U548" s="553"/>
      <c r="V548" s="553"/>
      <c r="W548" s="553"/>
      <c r="X548" s="397"/>
      <c r="Y548" s="397"/>
      <c r="Z548" s="397"/>
      <c r="AA548" s="397"/>
      <c r="AB548" s="397"/>
      <c r="AC548" s="397"/>
      <c r="AD548" s="397"/>
      <c r="AE548" s="397"/>
      <c r="AF548" s="397"/>
      <c r="AG548" s="397"/>
      <c r="AH548" s="397"/>
      <c r="AI548" s="397"/>
      <c r="AJ548" s="397"/>
      <c r="AK548" s="397"/>
      <c r="AL548" s="397"/>
      <c r="AM548" s="397"/>
      <c r="AN548" s="397"/>
      <c r="AO548" s="397"/>
      <c r="AP548" s="397"/>
      <c r="AQ548" s="397"/>
      <c r="AR548" s="397"/>
      <c r="AS548" s="397"/>
      <c r="AT548" s="397"/>
      <c r="AU548" s="397"/>
      <c r="AV548" s="397"/>
      <c r="AW548" s="397"/>
      <c r="AX548" s="397"/>
      <c r="AY548" s="397"/>
      <c r="AZ548" s="397"/>
      <c r="BA548" s="553"/>
      <c r="BB548" s="397"/>
      <c r="BC548" s="397"/>
      <c r="BD548" s="397"/>
    </row>
    <row r="549" spans="2:56" x14ac:dyDescent="0.35">
      <c r="B549" s="80"/>
      <c r="C549" s="119"/>
      <c r="D549" s="119"/>
      <c r="E549" s="202"/>
      <c r="F549" s="119"/>
      <c r="G549" s="120"/>
      <c r="H549" s="41"/>
      <c r="I549" s="41"/>
      <c r="J549" s="329">
        <v>0</v>
      </c>
      <c r="K549" s="329">
        <v>0</v>
      </c>
      <c r="L549" s="332"/>
      <c r="M549" s="150"/>
      <c r="N549" s="397"/>
      <c r="O549" s="555"/>
      <c r="P549" s="576">
        <f t="shared" si="27"/>
        <v>0</v>
      </c>
      <c r="Q549" s="576">
        <f t="shared" si="28"/>
        <v>0</v>
      </c>
      <c r="R549" s="576">
        <f t="shared" si="29"/>
        <v>0</v>
      </c>
      <c r="S549" s="576">
        <f t="shared" si="29"/>
        <v>0</v>
      </c>
      <c r="T549" s="553"/>
      <c r="U549" s="553"/>
      <c r="V549" s="553"/>
      <c r="W549" s="553"/>
      <c r="X549" s="397"/>
      <c r="Y549" s="397"/>
      <c r="Z549" s="397"/>
      <c r="AA549" s="397"/>
      <c r="AB549" s="397"/>
      <c r="AC549" s="397"/>
      <c r="AD549" s="397"/>
      <c r="AE549" s="397"/>
      <c r="AF549" s="397"/>
      <c r="AG549" s="397"/>
      <c r="AH549" s="397"/>
      <c r="AI549" s="397"/>
      <c r="AJ549" s="397"/>
      <c r="AK549" s="397"/>
      <c r="AL549" s="397"/>
      <c r="AM549" s="397"/>
      <c r="AN549" s="397"/>
      <c r="AO549" s="397"/>
      <c r="AP549" s="397"/>
      <c r="AQ549" s="397"/>
      <c r="AR549" s="397"/>
      <c r="AS549" s="397"/>
      <c r="AT549" s="397"/>
      <c r="AU549" s="397"/>
      <c r="AV549" s="397"/>
      <c r="AW549" s="397"/>
      <c r="AX549" s="397"/>
      <c r="AY549" s="397"/>
      <c r="AZ549" s="397"/>
      <c r="BA549" s="553"/>
      <c r="BB549" s="397"/>
      <c r="BC549" s="397"/>
      <c r="BD549" s="397"/>
    </row>
    <row r="550" spans="2:56" x14ac:dyDescent="0.35">
      <c r="B550" s="80"/>
      <c r="C550" s="119"/>
      <c r="D550" s="119"/>
      <c r="E550" s="202"/>
      <c r="F550" s="119"/>
      <c r="G550" s="120"/>
      <c r="H550" s="41"/>
      <c r="I550" s="41"/>
      <c r="J550" s="329">
        <v>0</v>
      </c>
      <c r="K550" s="329">
        <v>0</v>
      </c>
      <c r="L550" s="332"/>
      <c r="M550" s="150"/>
      <c r="N550" s="397"/>
      <c r="O550" s="555"/>
      <c r="P550" s="576">
        <f t="shared" si="27"/>
        <v>0</v>
      </c>
      <c r="Q550" s="576">
        <f t="shared" si="28"/>
        <v>0</v>
      </c>
      <c r="R550" s="576">
        <f t="shared" si="29"/>
        <v>0</v>
      </c>
      <c r="S550" s="576">
        <f t="shared" si="29"/>
        <v>0</v>
      </c>
      <c r="T550" s="553"/>
      <c r="U550" s="553"/>
      <c r="V550" s="553"/>
      <c r="W550" s="553"/>
      <c r="X550" s="397"/>
      <c r="Y550" s="397"/>
      <c r="Z550" s="397"/>
      <c r="AA550" s="397"/>
      <c r="AB550" s="397"/>
      <c r="AC550" s="397"/>
      <c r="AD550" s="397"/>
      <c r="AE550" s="397"/>
      <c r="AF550" s="397"/>
      <c r="AG550" s="397"/>
      <c r="AH550" s="397"/>
      <c r="AI550" s="397"/>
      <c r="AJ550" s="397"/>
      <c r="AK550" s="397"/>
      <c r="AL550" s="397"/>
      <c r="AM550" s="397"/>
      <c r="AN550" s="397"/>
      <c r="AO550" s="397"/>
      <c r="AP550" s="397"/>
      <c r="AQ550" s="397"/>
      <c r="AR550" s="397"/>
      <c r="AS550" s="397"/>
      <c r="AT550" s="397"/>
      <c r="AU550" s="397"/>
      <c r="AV550" s="397"/>
      <c r="AW550" s="397"/>
      <c r="AX550" s="397"/>
      <c r="AY550" s="397"/>
      <c r="AZ550" s="397"/>
      <c r="BA550" s="553"/>
      <c r="BB550" s="397"/>
      <c r="BC550" s="397"/>
      <c r="BD550" s="397"/>
    </row>
    <row r="551" spans="2:56" x14ac:dyDescent="0.35">
      <c r="B551" s="80"/>
      <c r="C551" s="119"/>
      <c r="D551" s="119"/>
      <c r="E551" s="202"/>
      <c r="F551" s="119"/>
      <c r="G551" s="120"/>
      <c r="H551" s="41"/>
      <c r="I551" s="41"/>
      <c r="J551" s="329">
        <v>0</v>
      </c>
      <c r="K551" s="329">
        <v>0</v>
      </c>
      <c r="L551" s="332"/>
      <c r="M551" s="150"/>
      <c r="N551" s="397"/>
      <c r="O551" s="555"/>
      <c r="P551" s="576">
        <f t="shared" si="27"/>
        <v>0</v>
      </c>
      <c r="Q551" s="576">
        <f t="shared" si="28"/>
        <v>0</v>
      </c>
      <c r="R551" s="576">
        <f t="shared" si="29"/>
        <v>0</v>
      </c>
      <c r="S551" s="576">
        <f t="shared" si="29"/>
        <v>0</v>
      </c>
      <c r="T551" s="553"/>
      <c r="U551" s="553"/>
      <c r="V551" s="553"/>
      <c r="W551" s="553"/>
      <c r="X551" s="397"/>
      <c r="Y551" s="397"/>
      <c r="Z551" s="397"/>
      <c r="AA551" s="397"/>
      <c r="AB551" s="397"/>
      <c r="AC551" s="397"/>
      <c r="AD551" s="397"/>
      <c r="AE551" s="397"/>
      <c r="AF551" s="397"/>
      <c r="AG551" s="397"/>
      <c r="AH551" s="397"/>
      <c r="AI551" s="397"/>
      <c r="AJ551" s="397"/>
      <c r="AK551" s="397"/>
      <c r="AL551" s="397"/>
      <c r="AM551" s="397"/>
      <c r="AN551" s="397"/>
      <c r="AO551" s="397"/>
      <c r="AP551" s="397"/>
      <c r="AQ551" s="397"/>
      <c r="AR551" s="397"/>
      <c r="AS551" s="397"/>
      <c r="AT551" s="397"/>
      <c r="AU551" s="397"/>
      <c r="AV551" s="397"/>
      <c r="AW551" s="397"/>
      <c r="AX551" s="397"/>
      <c r="AY551" s="397"/>
      <c r="AZ551" s="397"/>
      <c r="BA551" s="553"/>
      <c r="BB551" s="397"/>
      <c r="BC551" s="397"/>
      <c r="BD551" s="397"/>
    </row>
    <row r="552" spans="2:56" x14ac:dyDescent="0.35">
      <c r="B552" s="80"/>
      <c r="C552" s="119"/>
      <c r="D552" s="119"/>
      <c r="E552" s="202"/>
      <c r="F552" s="119"/>
      <c r="G552" s="120"/>
      <c r="H552" s="41"/>
      <c r="I552" s="41"/>
      <c r="J552" s="329">
        <v>0</v>
      </c>
      <c r="K552" s="329">
        <v>0</v>
      </c>
      <c r="L552" s="332"/>
      <c r="M552" s="150"/>
      <c r="N552" s="397"/>
      <c r="O552" s="555"/>
      <c r="P552" s="576">
        <f t="shared" si="27"/>
        <v>0</v>
      </c>
      <c r="Q552" s="576">
        <f t="shared" si="28"/>
        <v>0</v>
      </c>
      <c r="R552" s="576">
        <f t="shared" si="29"/>
        <v>0</v>
      </c>
      <c r="S552" s="576">
        <f t="shared" si="29"/>
        <v>0</v>
      </c>
      <c r="T552" s="553"/>
      <c r="U552" s="553"/>
      <c r="V552" s="553"/>
      <c r="W552" s="553"/>
      <c r="X552" s="397"/>
      <c r="Y552" s="397"/>
      <c r="Z552" s="397"/>
      <c r="AA552" s="397"/>
      <c r="AB552" s="397"/>
      <c r="AC552" s="397"/>
      <c r="AD552" s="397"/>
      <c r="AE552" s="397"/>
      <c r="AF552" s="397"/>
      <c r="AG552" s="397"/>
      <c r="AH552" s="397"/>
      <c r="AI552" s="397"/>
      <c r="AJ552" s="397"/>
      <c r="AK552" s="397"/>
      <c r="AL552" s="397"/>
      <c r="AM552" s="397"/>
      <c r="AN552" s="397"/>
      <c r="AO552" s="397"/>
      <c r="AP552" s="397"/>
      <c r="AQ552" s="397"/>
      <c r="AR552" s="397"/>
      <c r="AS552" s="397"/>
      <c r="AT552" s="397"/>
      <c r="AU552" s="397"/>
      <c r="AV552" s="397"/>
      <c r="AW552" s="397"/>
      <c r="AX552" s="397"/>
      <c r="AY552" s="397"/>
      <c r="AZ552" s="397"/>
      <c r="BA552" s="553"/>
      <c r="BB552" s="397"/>
      <c r="BC552" s="397"/>
      <c r="BD552" s="397"/>
    </row>
    <row r="553" spans="2:56" x14ac:dyDescent="0.35">
      <c r="B553" s="80"/>
      <c r="C553" s="119"/>
      <c r="D553" s="119"/>
      <c r="E553" s="202"/>
      <c r="F553" s="119"/>
      <c r="G553" s="120"/>
      <c r="H553" s="41"/>
      <c r="I553" s="41"/>
      <c r="J553" s="329">
        <v>0</v>
      </c>
      <c r="K553" s="329">
        <v>0</v>
      </c>
      <c r="L553" s="332"/>
      <c r="M553" s="150"/>
      <c r="N553" s="397"/>
      <c r="O553" s="555"/>
      <c r="P553" s="576">
        <f t="shared" si="27"/>
        <v>0</v>
      </c>
      <c r="Q553" s="576">
        <f t="shared" si="28"/>
        <v>0</v>
      </c>
      <c r="R553" s="576">
        <f t="shared" si="29"/>
        <v>0</v>
      </c>
      <c r="S553" s="576">
        <f t="shared" si="29"/>
        <v>0</v>
      </c>
      <c r="T553" s="553"/>
      <c r="U553" s="553"/>
      <c r="V553" s="553"/>
      <c r="W553" s="553"/>
      <c r="X553" s="397"/>
      <c r="Y553" s="397"/>
      <c r="Z553" s="397"/>
      <c r="AA553" s="397"/>
      <c r="AB553" s="397"/>
      <c r="AC553" s="397"/>
      <c r="AD553" s="397"/>
      <c r="AE553" s="397"/>
      <c r="AF553" s="397"/>
      <c r="AG553" s="397"/>
      <c r="AH553" s="397"/>
      <c r="AI553" s="397"/>
      <c r="AJ553" s="397"/>
      <c r="AK553" s="397"/>
      <c r="AL553" s="397"/>
      <c r="AM553" s="397"/>
      <c r="AN553" s="397"/>
      <c r="AO553" s="397"/>
      <c r="AP553" s="397"/>
      <c r="AQ553" s="397"/>
      <c r="AR553" s="397"/>
      <c r="AS553" s="397"/>
      <c r="AT553" s="397"/>
      <c r="AU553" s="397"/>
      <c r="AV553" s="397"/>
      <c r="AW553" s="397"/>
      <c r="AX553" s="397"/>
      <c r="AY553" s="397"/>
      <c r="AZ553" s="397"/>
      <c r="BA553" s="553"/>
      <c r="BB553" s="397"/>
      <c r="BC553" s="397"/>
      <c r="BD553" s="397"/>
    </row>
    <row r="554" spans="2:56" x14ac:dyDescent="0.35">
      <c r="B554" s="80"/>
      <c r="C554" s="119"/>
      <c r="D554" s="119"/>
      <c r="E554" s="202"/>
      <c r="F554" s="119"/>
      <c r="G554" s="120"/>
      <c r="H554" s="41"/>
      <c r="I554" s="41"/>
      <c r="J554" s="329">
        <v>0</v>
      </c>
      <c r="K554" s="329">
        <v>0</v>
      </c>
      <c r="L554" s="332"/>
      <c r="M554" s="150"/>
      <c r="N554" s="397"/>
      <c r="O554" s="555"/>
      <c r="P554" s="576">
        <f t="shared" si="27"/>
        <v>0</v>
      </c>
      <c r="Q554" s="576">
        <f t="shared" si="28"/>
        <v>0</v>
      </c>
      <c r="R554" s="576">
        <f t="shared" si="29"/>
        <v>0</v>
      </c>
      <c r="S554" s="576">
        <f t="shared" si="29"/>
        <v>0</v>
      </c>
      <c r="T554" s="553"/>
      <c r="U554" s="553"/>
      <c r="V554" s="553"/>
      <c r="W554" s="553"/>
      <c r="X554" s="397"/>
      <c r="Y554" s="397"/>
      <c r="Z554" s="397"/>
      <c r="AA554" s="397"/>
      <c r="AB554" s="397"/>
      <c r="AC554" s="397"/>
      <c r="AD554" s="397"/>
      <c r="AE554" s="397"/>
      <c r="AF554" s="397"/>
      <c r="AG554" s="397"/>
      <c r="AH554" s="397"/>
      <c r="AI554" s="397"/>
      <c r="AJ554" s="397"/>
      <c r="AK554" s="397"/>
      <c r="AL554" s="397"/>
      <c r="AM554" s="397"/>
      <c r="AN554" s="397"/>
      <c r="AO554" s="397"/>
      <c r="AP554" s="397"/>
      <c r="AQ554" s="397"/>
      <c r="AR554" s="397"/>
      <c r="AS554" s="397"/>
      <c r="AT554" s="397"/>
      <c r="AU554" s="397"/>
      <c r="AV554" s="397"/>
      <c r="AW554" s="397"/>
      <c r="AX554" s="397"/>
      <c r="AY554" s="397"/>
      <c r="AZ554" s="397"/>
      <c r="BA554" s="553"/>
      <c r="BB554" s="397"/>
      <c r="BC554" s="397"/>
      <c r="BD554" s="397"/>
    </row>
    <row r="555" spans="2:56" x14ac:dyDescent="0.35">
      <c r="B555" s="80"/>
      <c r="C555" s="119"/>
      <c r="D555" s="119"/>
      <c r="E555" s="202"/>
      <c r="F555" s="119"/>
      <c r="G555" s="120"/>
      <c r="H555" s="41"/>
      <c r="I555" s="41"/>
      <c r="J555" s="329">
        <v>0</v>
      </c>
      <c r="K555" s="329">
        <v>0</v>
      </c>
      <c r="L555" s="332"/>
      <c r="M555" s="150"/>
      <c r="N555" s="397"/>
      <c r="O555" s="555"/>
      <c r="P555" s="576">
        <f t="shared" si="27"/>
        <v>0</v>
      </c>
      <c r="Q555" s="576">
        <f t="shared" si="28"/>
        <v>0</v>
      </c>
      <c r="R555" s="576">
        <f t="shared" si="29"/>
        <v>0</v>
      </c>
      <c r="S555" s="576">
        <f t="shared" si="29"/>
        <v>0</v>
      </c>
      <c r="T555" s="553"/>
      <c r="U555" s="553"/>
      <c r="V555" s="553"/>
      <c r="W555" s="553"/>
      <c r="X555" s="397"/>
      <c r="Y555" s="397"/>
      <c r="Z555" s="397"/>
      <c r="AA555" s="397"/>
      <c r="AB555" s="397"/>
      <c r="AC555" s="397"/>
      <c r="AD555" s="397"/>
      <c r="AE555" s="397"/>
      <c r="AF555" s="397"/>
      <c r="AG555" s="397"/>
      <c r="AH555" s="397"/>
      <c r="AI555" s="397"/>
      <c r="AJ555" s="397"/>
      <c r="AK555" s="397"/>
      <c r="AL555" s="397"/>
      <c r="AM555" s="397"/>
      <c r="AN555" s="397"/>
      <c r="AO555" s="397"/>
      <c r="AP555" s="397"/>
      <c r="AQ555" s="397"/>
      <c r="AR555" s="397"/>
      <c r="AS555" s="397"/>
      <c r="AT555" s="397"/>
      <c r="AU555" s="397"/>
      <c r="AV555" s="397"/>
      <c r="AW555" s="397"/>
      <c r="AX555" s="397"/>
      <c r="AY555" s="397"/>
      <c r="AZ555" s="397"/>
      <c r="BA555" s="553"/>
      <c r="BB555" s="397"/>
      <c r="BC555" s="397"/>
      <c r="BD555" s="397"/>
    </row>
    <row r="556" spans="2:56" x14ac:dyDescent="0.35">
      <c r="B556" s="80"/>
      <c r="C556" s="119"/>
      <c r="D556" s="119"/>
      <c r="E556" s="202"/>
      <c r="F556" s="119"/>
      <c r="G556" s="120"/>
      <c r="H556" s="41"/>
      <c r="I556" s="41"/>
      <c r="J556" s="329">
        <v>0</v>
      </c>
      <c r="K556" s="329">
        <v>0</v>
      </c>
      <c r="L556" s="332"/>
      <c r="M556" s="150"/>
      <c r="N556" s="397"/>
      <c r="O556" s="555"/>
      <c r="P556" s="576">
        <f t="shared" si="27"/>
        <v>0</v>
      </c>
      <c r="Q556" s="576">
        <f t="shared" si="28"/>
        <v>0</v>
      </c>
      <c r="R556" s="576">
        <f t="shared" si="29"/>
        <v>0</v>
      </c>
      <c r="S556" s="576">
        <f t="shared" si="29"/>
        <v>0</v>
      </c>
      <c r="T556" s="553"/>
      <c r="U556" s="553"/>
      <c r="V556" s="553"/>
      <c r="W556" s="553"/>
      <c r="X556" s="397"/>
      <c r="Y556" s="397"/>
      <c r="Z556" s="397"/>
      <c r="AA556" s="397"/>
      <c r="AB556" s="397"/>
      <c r="AC556" s="397"/>
      <c r="AD556" s="397"/>
      <c r="AE556" s="397"/>
      <c r="AF556" s="397"/>
      <c r="AG556" s="397"/>
      <c r="AH556" s="397"/>
      <c r="AI556" s="397"/>
      <c r="AJ556" s="397"/>
      <c r="AK556" s="397"/>
      <c r="AL556" s="397"/>
      <c r="AM556" s="397"/>
      <c r="AN556" s="397"/>
      <c r="AO556" s="397"/>
      <c r="AP556" s="397"/>
      <c r="AQ556" s="397"/>
      <c r="AR556" s="397"/>
      <c r="AS556" s="397"/>
      <c r="AT556" s="397"/>
      <c r="AU556" s="397"/>
      <c r="AV556" s="397"/>
      <c r="AW556" s="397"/>
      <c r="AX556" s="397"/>
      <c r="AY556" s="397"/>
      <c r="AZ556" s="397"/>
      <c r="BA556" s="553"/>
      <c r="BB556" s="397"/>
      <c r="BC556" s="397"/>
      <c r="BD556" s="397"/>
    </row>
    <row r="557" spans="2:56" x14ac:dyDescent="0.35">
      <c r="B557" s="80"/>
      <c r="C557" s="119"/>
      <c r="D557" s="119"/>
      <c r="E557" s="202"/>
      <c r="F557" s="119"/>
      <c r="G557" s="120"/>
      <c r="H557" s="41"/>
      <c r="I557" s="41"/>
      <c r="J557" s="329">
        <v>0</v>
      </c>
      <c r="K557" s="329">
        <v>0</v>
      </c>
      <c r="L557" s="332"/>
      <c r="M557" s="150"/>
      <c r="N557" s="397"/>
      <c r="O557" s="555"/>
      <c r="P557" s="576">
        <f t="shared" si="27"/>
        <v>0</v>
      </c>
      <c r="Q557" s="576">
        <f t="shared" si="28"/>
        <v>0</v>
      </c>
      <c r="R557" s="576">
        <f t="shared" si="29"/>
        <v>0</v>
      </c>
      <c r="S557" s="576">
        <f t="shared" si="29"/>
        <v>0</v>
      </c>
      <c r="T557" s="553"/>
      <c r="U557" s="553"/>
      <c r="V557" s="553"/>
      <c r="W557" s="553"/>
      <c r="X557" s="397"/>
      <c r="Y557" s="397"/>
      <c r="Z557" s="397"/>
      <c r="AA557" s="397"/>
      <c r="AB557" s="397"/>
      <c r="AC557" s="397"/>
      <c r="AD557" s="397"/>
      <c r="AE557" s="397"/>
      <c r="AF557" s="397"/>
      <c r="AG557" s="397"/>
      <c r="AH557" s="397"/>
      <c r="AI557" s="397"/>
      <c r="AJ557" s="397"/>
      <c r="AK557" s="397"/>
      <c r="AL557" s="397"/>
      <c r="AM557" s="397"/>
      <c r="AN557" s="397"/>
      <c r="AO557" s="397"/>
      <c r="AP557" s="397"/>
      <c r="AQ557" s="397"/>
      <c r="AR557" s="397"/>
      <c r="AS557" s="397"/>
      <c r="AT557" s="397"/>
      <c r="AU557" s="397"/>
      <c r="AV557" s="397"/>
      <c r="AW557" s="397"/>
      <c r="AX557" s="397"/>
      <c r="AY557" s="397"/>
      <c r="AZ557" s="397"/>
      <c r="BA557" s="553"/>
      <c r="BB557" s="397"/>
      <c r="BC557" s="397"/>
      <c r="BD557" s="397"/>
    </row>
    <row r="558" spans="2:56" x14ac:dyDescent="0.35">
      <c r="B558" s="80"/>
      <c r="C558" s="119"/>
      <c r="D558" s="119"/>
      <c r="E558" s="202"/>
      <c r="F558" s="119"/>
      <c r="G558" s="120"/>
      <c r="H558" s="41"/>
      <c r="I558" s="41"/>
      <c r="J558" s="329">
        <v>0</v>
      </c>
      <c r="K558" s="329">
        <v>0</v>
      </c>
      <c r="L558" s="332"/>
      <c r="M558" s="150"/>
      <c r="N558" s="397"/>
      <c r="O558" s="555"/>
      <c r="P558" s="576">
        <f t="shared" si="27"/>
        <v>0</v>
      </c>
      <c r="Q558" s="576">
        <f t="shared" si="28"/>
        <v>0</v>
      </c>
      <c r="R558" s="576">
        <f t="shared" si="29"/>
        <v>0</v>
      </c>
      <c r="S558" s="576">
        <f t="shared" si="29"/>
        <v>0</v>
      </c>
      <c r="T558" s="553"/>
      <c r="U558" s="553"/>
      <c r="V558" s="553"/>
      <c r="W558" s="553"/>
      <c r="X558" s="397"/>
      <c r="Y558" s="397"/>
      <c r="Z558" s="397"/>
      <c r="AA558" s="397"/>
      <c r="AB558" s="397"/>
      <c r="AC558" s="397"/>
      <c r="AD558" s="397"/>
      <c r="AE558" s="397"/>
      <c r="AF558" s="397"/>
      <c r="AG558" s="397"/>
      <c r="AH558" s="397"/>
      <c r="AI558" s="397"/>
      <c r="AJ558" s="397"/>
      <c r="AK558" s="397"/>
      <c r="AL558" s="397"/>
      <c r="AM558" s="397"/>
      <c r="AN558" s="397"/>
      <c r="AO558" s="397"/>
      <c r="AP558" s="397"/>
      <c r="AQ558" s="397"/>
      <c r="AR558" s="397"/>
      <c r="AS558" s="397"/>
      <c r="AT558" s="397"/>
      <c r="AU558" s="397"/>
      <c r="AV558" s="397"/>
      <c r="AW558" s="397"/>
      <c r="AX558" s="397"/>
      <c r="AY558" s="397"/>
      <c r="AZ558" s="397"/>
      <c r="BA558" s="553"/>
      <c r="BB558" s="397"/>
      <c r="BC558" s="397"/>
      <c r="BD558" s="397"/>
    </row>
    <row r="559" spans="2:56" x14ac:dyDescent="0.35">
      <c r="B559" s="80"/>
      <c r="C559" s="119"/>
      <c r="D559" s="119"/>
      <c r="E559" s="202"/>
      <c r="F559" s="119"/>
      <c r="G559" s="120"/>
      <c r="H559" s="41"/>
      <c r="I559" s="41"/>
      <c r="J559" s="329">
        <v>0</v>
      </c>
      <c r="K559" s="329">
        <v>0</v>
      </c>
      <c r="L559" s="332"/>
      <c r="M559" s="150"/>
      <c r="N559" s="397"/>
      <c r="O559" s="555"/>
      <c r="P559" s="576">
        <f t="shared" si="27"/>
        <v>0</v>
      </c>
      <c r="Q559" s="576">
        <f t="shared" si="28"/>
        <v>0</v>
      </c>
      <c r="R559" s="576">
        <f t="shared" si="29"/>
        <v>0</v>
      </c>
      <c r="S559" s="576">
        <f t="shared" si="29"/>
        <v>0</v>
      </c>
      <c r="T559" s="553"/>
      <c r="U559" s="553"/>
      <c r="V559" s="553"/>
      <c r="W559" s="553"/>
      <c r="X559" s="397"/>
      <c r="Y559" s="397"/>
      <c r="Z559" s="397"/>
      <c r="AA559" s="397"/>
      <c r="AB559" s="397"/>
      <c r="AC559" s="397"/>
      <c r="AD559" s="397"/>
      <c r="AE559" s="397"/>
      <c r="AF559" s="397"/>
      <c r="AG559" s="397"/>
      <c r="AH559" s="397"/>
      <c r="AI559" s="397"/>
      <c r="AJ559" s="397"/>
      <c r="AK559" s="397"/>
      <c r="AL559" s="397"/>
      <c r="AM559" s="397"/>
      <c r="AN559" s="397"/>
      <c r="AO559" s="397"/>
      <c r="AP559" s="397"/>
      <c r="AQ559" s="397"/>
      <c r="AR559" s="397"/>
      <c r="AS559" s="397"/>
      <c r="AT559" s="397"/>
      <c r="AU559" s="397"/>
      <c r="AV559" s="397"/>
      <c r="AW559" s="397"/>
      <c r="AX559" s="397"/>
      <c r="AY559" s="397"/>
      <c r="AZ559" s="397"/>
      <c r="BA559" s="553"/>
      <c r="BB559" s="397"/>
      <c r="BC559" s="397"/>
      <c r="BD559" s="397"/>
    </row>
    <row r="560" spans="2:56" x14ac:dyDescent="0.35">
      <c r="B560" s="80"/>
      <c r="C560" s="119"/>
      <c r="D560" s="119"/>
      <c r="E560" s="202"/>
      <c r="F560" s="119"/>
      <c r="G560" s="120"/>
      <c r="H560" s="41"/>
      <c r="I560" s="41"/>
      <c r="J560" s="329">
        <v>0</v>
      </c>
      <c r="K560" s="329">
        <v>0</v>
      </c>
      <c r="L560" s="332"/>
      <c r="M560" s="150"/>
      <c r="N560" s="397"/>
      <c r="O560" s="555"/>
      <c r="P560" s="576">
        <f t="shared" ref="P560:P623" si="30">J560*$G$32</f>
        <v>0</v>
      </c>
      <c r="Q560" s="576">
        <f t="shared" ref="Q560:Q623" si="31">K560*$G$42</f>
        <v>0</v>
      </c>
      <c r="R560" s="576">
        <f t="shared" ref="R560:S623" si="32">P560-J560</f>
        <v>0</v>
      </c>
      <c r="S560" s="576">
        <f t="shared" si="32"/>
        <v>0</v>
      </c>
      <c r="T560" s="553"/>
      <c r="U560" s="553"/>
      <c r="V560" s="553"/>
      <c r="W560" s="553"/>
      <c r="X560" s="397"/>
      <c r="Y560" s="397"/>
      <c r="Z560" s="397"/>
      <c r="AA560" s="397"/>
      <c r="AB560" s="397"/>
      <c r="AC560" s="397"/>
      <c r="AD560" s="397"/>
      <c r="AE560" s="397"/>
      <c r="AF560" s="397"/>
      <c r="AG560" s="397"/>
      <c r="AH560" s="397"/>
      <c r="AI560" s="397"/>
      <c r="AJ560" s="397"/>
      <c r="AK560" s="397"/>
      <c r="AL560" s="397"/>
      <c r="AM560" s="397"/>
      <c r="AN560" s="397"/>
      <c r="AO560" s="397"/>
      <c r="AP560" s="397"/>
      <c r="AQ560" s="397"/>
      <c r="AR560" s="397"/>
      <c r="AS560" s="397"/>
      <c r="AT560" s="397"/>
      <c r="AU560" s="397"/>
      <c r="AV560" s="397"/>
      <c r="AW560" s="397"/>
      <c r="AX560" s="397"/>
      <c r="AY560" s="397"/>
      <c r="AZ560" s="397"/>
      <c r="BA560" s="553"/>
      <c r="BB560" s="397"/>
      <c r="BC560" s="397"/>
      <c r="BD560" s="397"/>
    </row>
    <row r="561" spans="2:56" x14ac:dyDescent="0.35">
      <c r="B561" s="80"/>
      <c r="C561" s="119"/>
      <c r="D561" s="119"/>
      <c r="E561" s="202"/>
      <c r="F561" s="119"/>
      <c r="G561" s="120"/>
      <c r="H561" s="41"/>
      <c r="I561" s="41"/>
      <c r="J561" s="329">
        <v>0</v>
      </c>
      <c r="K561" s="329">
        <v>0</v>
      </c>
      <c r="L561" s="332"/>
      <c r="M561" s="150"/>
      <c r="N561" s="397"/>
      <c r="O561" s="555"/>
      <c r="P561" s="576">
        <f t="shared" si="30"/>
        <v>0</v>
      </c>
      <c r="Q561" s="576">
        <f t="shared" si="31"/>
        <v>0</v>
      </c>
      <c r="R561" s="576">
        <f t="shared" si="32"/>
        <v>0</v>
      </c>
      <c r="S561" s="576">
        <f t="shared" si="32"/>
        <v>0</v>
      </c>
      <c r="T561" s="553"/>
      <c r="U561" s="553"/>
      <c r="V561" s="553"/>
      <c r="W561" s="553"/>
      <c r="X561" s="397"/>
      <c r="Y561" s="397"/>
      <c r="Z561" s="397"/>
      <c r="AA561" s="397"/>
      <c r="AB561" s="397"/>
      <c r="AC561" s="397"/>
      <c r="AD561" s="397"/>
      <c r="AE561" s="397"/>
      <c r="AF561" s="397"/>
      <c r="AG561" s="397"/>
      <c r="AH561" s="397"/>
      <c r="AI561" s="397"/>
      <c r="AJ561" s="397"/>
      <c r="AK561" s="397"/>
      <c r="AL561" s="397"/>
      <c r="AM561" s="397"/>
      <c r="AN561" s="397"/>
      <c r="AO561" s="397"/>
      <c r="AP561" s="397"/>
      <c r="AQ561" s="397"/>
      <c r="AR561" s="397"/>
      <c r="AS561" s="397"/>
      <c r="AT561" s="397"/>
      <c r="AU561" s="397"/>
      <c r="AV561" s="397"/>
      <c r="AW561" s="397"/>
      <c r="AX561" s="397"/>
      <c r="AY561" s="397"/>
      <c r="AZ561" s="397"/>
      <c r="BA561" s="553"/>
      <c r="BB561" s="397"/>
      <c r="BC561" s="397"/>
      <c r="BD561" s="397"/>
    </row>
    <row r="562" spans="2:56" x14ac:dyDescent="0.35">
      <c r="B562" s="80"/>
      <c r="C562" s="119"/>
      <c r="D562" s="119"/>
      <c r="E562" s="202"/>
      <c r="F562" s="119"/>
      <c r="G562" s="120"/>
      <c r="H562" s="41"/>
      <c r="I562" s="41"/>
      <c r="J562" s="329">
        <v>0</v>
      </c>
      <c r="K562" s="329">
        <v>0</v>
      </c>
      <c r="L562" s="332"/>
      <c r="M562" s="150"/>
      <c r="N562" s="397"/>
      <c r="O562" s="555"/>
      <c r="P562" s="576">
        <f t="shared" si="30"/>
        <v>0</v>
      </c>
      <c r="Q562" s="576">
        <f t="shared" si="31"/>
        <v>0</v>
      </c>
      <c r="R562" s="576">
        <f t="shared" si="32"/>
        <v>0</v>
      </c>
      <c r="S562" s="576">
        <f t="shared" si="32"/>
        <v>0</v>
      </c>
      <c r="T562" s="553"/>
      <c r="U562" s="553"/>
      <c r="V562" s="553"/>
      <c r="W562" s="553"/>
      <c r="X562" s="397"/>
      <c r="Y562" s="397"/>
      <c r="Z562" s="397"/>
      <c r="AA562" s="397"/>
      <c r="AB562" s="397"/>
      <c r="AC562" s="397"/>
      <c r="AD562" s="397"/>
      <c r="AE562" s="397"/>
      <c r="AF562" s="397"/>
      <c r="AG562" s="397"/>
      <c r="AH562" s="397"/>
      <c r="AI562" s="397"/>
      <c r="AJ562" s="397"/>
      <c r="AK562" s="397"/>
      <c r="AL562" s="397"/>
      <c r="AM562" s="397"/>
      <c r="AN562" s="397"/>
      <c r="AO562" s="397"/>
      <c r="AP562" s="397"/>
      <c r="AQ562" s="397"/>
      <c r="AR562" s="397"/>
      <c r="AS562" s="397"/>
      <c r="AT562" s="397"/>
      <c r="AU562" s="397"/>
      <c r="AV562" s="397"/>
      <c r="AW562" s="397"/>
      <c r="AX562" s="397"/>
      <c r="AY562" s="397"/>
      <c r="AZ562" s="397"/>
      <c r="BA562" s="553"/>
      <c r="BB562" s="397"/>
      <c r="BC562" s="397"/>
      <c r="BD562" s="397"/>
    </row>
    <row r="563" spans="2:56" x14ac:dyDescent="0.35">
      <c r="B563" s="80"/>
      <c r="C563" s="119"/>
      <c r="D563" s="119"/>
      <c r="E563" s="202"/>
      <c r="F563" s="119"/>
      <c r="G563" s="120"/>
      <c r="H563" s="41"/>
      <c r="I563" s="41"/>
      <c r="J563" s="329">
        <v>0</v>
      </c>
      <c r="K563" s="329">
        <v>0</v>
      </c>
      <c r="L563" s="332"/>
      <c r="M563" s="150"/>
      <c r="N563" s="397"/>
      <c r="O563" s="555"/>
      <c r="P563" s="576">
        <f t="shared" si="30"/>
        <v>0</v>
      </c>
      <c r="Q563" s="576">
        <f t="shared" si="31"/>
        <v>0</v>
      </c>
      <c r="R563" s="576">
        <f t="shared" si="32"/>
        <v>0</v>
      </c>
      <c r="S563" s="576">
        <f t="shared" si="32"/>
        <v>0</v>
      </c>
      <c r="T563" s="553"/>
      <c r="U563" s="553"/>
      <c r="V563" s="553"/>
      <c r="W563" s="553"/>
      <c r="X563" s="397"/>
      <c r="Y563" s="397"/>
      <c r="Z563" s="397"/>
      <c r="AA563" s="397"/>
      <c r="AB563" s="397"/>
      <c r="AC563" s="397"/>
      <c r="AD563" s="397"/>
      <c r="AE563" s="397"/>
      <c r="AF563" s="397"/>
      <c r="AG563" s="397"/>
      <c r="AH563" s="397"/>
      <c r="AI563" s="397"/>
      <c r="AJ563" s="397"/>
      <c r="AK563" s="397"/>
      <c r="AL563" s="397"/>
      <c r="AM563" s="397"/>
      <c r="AN563" s="397"/>
      <c r="AO563" s="397"/>
      <c r="AP563" s="397"/>
      <c r="AQ563" s="397"/>
      <c r="AR563" s="397"/>
      <c r="AS563" s="397"/>
      <c r="AT563" s="397"/>
      <c r="AU563" s="397"/>
      <c r="AV563" s="397"/>
      <c r="AW563" s="397"/>
      <c r="AX563" s="397"/>
      <c r="AY563" s="397"/>
      <c r="AZ563" s="397"/>
      <c r="BA563" s="553"/>
      <c r="BB563" s="397"/>
      <c r="BC563" s="397"/>
      <c r="BD563" s="397"/>
    </row>
    <row r="564" spans="2:56" x14ac:dyDescent="0.35">
      <c r="B564" s="80"/>
      <c r="C564" s="119"/>
      <c r="D564" s="119"/>
      <c r="E564" s="202"/>
      <c r="F564" s="119"/>
      <c r="G564" s="120"/>
      <c r="H564" s="41"/>
      <c r="I564" s="41"/>
      <c r="J564" s="329">
        <v>0</v>
      </c>
      <c r="K564" s="329">
        <v>0</v>
      </c>
      <c r="L564" s="332"/>
      <c r="M564" s="150"/>
      <c r="N564" s="397"/>
      <c r="O564" s="555"/>
      <c r="P564" s="576">
        <f t="shared" si="30"/>
        <v>0</v>
      </c>
      <c r="Q564" s="576">
        <f t="shared" si="31"/>
        <v>0</v>
      </c>
      <c r="R564" s="576">
        <f t="shared" si="32"/>
        <v>0</v>
      </c>
      <c r="S564" s="576">
        <f t="shared" si="32"/>
        <v>0</v>
      </c>
      <c r="T564" s="553"/>
      <c r="U564" s="553"/>
      <c r="V564" s="553"/>
      <c r="W564" s="553"/>
      <c r="X564" s="397"/>
      <c r="Y564" s="397"/>
      <c r="Z564" s="397"/>
      <c r="AA564" s="397"/>
      <c r="AB564" s="397"/>
      <c r="AC564" s="397"/>
      <c r="AD564" s="397"/>
      <c r="AE564" s="397"/>
      <c r="AF564" s="397"/>
      <c r="AG564" s="397"/>
      <c r="AH564" s="397"/>
      <c r="AI564" s="397"/>
      <c r="AJ564" s="397"/>
      <c r="AK564" s="397"/>
      <c r="AL564" s="397"/>
      <c r="AM564" s="397"/>
      <c r="AN564" s="397"/>
      <c r="AO564" s="397"/>
      <c r="AP564" s="397"/>
      <c r="AQ564" s="397"/>
      <c r="AR564" s="397"/>
      <c r="AS564" s="397"/>
      <c r="AT564" s="397"/>
      <c r="AU564" s="397"/>
      <c r="AV564" s="397"/>
      <c r="AW564" s="397"/>
      <c r="AX564" s="397"/>
      <c r="AY564" s="397"/>
      <c r="AZ564" s="397"/>
      <c r="BA564" s="553"/>
      <c r="BB564" s="397"/>
      <c r="BC564" s="397"/>
      <c r="BD564" s="397"/>
    </row>
    <row r="565" spans="2:56" x14ac:dyDescent="0.35">
      <c r="B565" s="80"/>
      <c r="C565" s="119"/>
      <c r="D565" s="119"/>
      <c r="E565" s="202"/>
      <c r="F565" s="119"/>
      <c r="G565" s="120"/>
      <c r="H565" s="41"/>
      <c r="I565" s="41"/>
      <c r="J565" s="329">
        <v>0</v>
      </c>
      <c r="K565" s="329">
        <v>0</v>
      </c>
      <c r="L565" s="332"/>
      <c r="M565" s="150"/>
      <c r="N565" s="397"/>
      <c r="O565" s="555"/>
      <c r="P565" s="576">
        <f t="shared" si="30"/>
        <v>0</v>
      </c>
      <c r="Q565" s="576">
        <f t="shared" si="31"/>
        <v>0</v>
      </c>
      <c r="R565" s="576">
        <f t="shared" si="32"/>
        <v>0</v>
      </c>
      <c r="S565" s="576">
        <f t="shared" si="32"/>
        <v>0</v>
      </c>
      <c r="T565" s="553"/>
      <c r="U565" s="553"/>
      <c r="V565" s="553"/>
      <c r="W565" s="553"/>
      <c r="X565" s="397"/>
      <c r="Y565" s="397"/>
      <c r="Z565" s="397"/>
      <c r="AA565" s="397"/>
      <c r="AB565" s="397"/>
      <c r="AC565" s="397"/>
      <c r="AD565" s="397"/>
      <c r="AE565" s="397"/>
      <c r="AF565" s="397"/>
      <c r="AG565" s="397"/>
      <c r="AH565" s="397"/>
      <c r="AI565" s="397"/>
      <c r="AJ565" s="397"/>
      <c r="AK565" s="397"/>
      <c r="AL565" s="397"/>
      <c r="AM565" s="397"/>
      <c r="AN565" s="397"/>
      <c r="AO565" s="397"/>
      <c r="AP565" s="397"/>
      <c r="AQ565" s="397"/>
      <c r="AR565" s="397"/>
      <c r="AS565" s="397"/>
      <c r="AT565" s="397"/>
      <c r="AU565" s="397"/>
      <c r="AV565" s="397"/>
      <c r="AW565" s="397"/>
      <c r="AX565" s="397"/>
      <c r="AY565" s="397"/>
      <c r="AZ565" s="397"/>
      <c r="BA565" s="553"/>
      <c r="BB565" s="397"/>
      <c r="BC565" s="397"/>
      <c r="BD565" s="397"/>
    </row>
    <row r="566" spans="2:56" x14ac:dyDescent="0.35">
      <c r="B566" s="80"/>
      <c r="C566" s="119"/>
      <c r="D566" s="119"/>
      <c r="E566" s="202"/>
      <c r="F566" s="119"/>
      <c r="G566" s="120"/>
      <c r="H566" s="41"/>
      <c r="I566" s="41"/>
      <c r="J566" s="329">
        <v>0</v>
      </c>
      <c r="K566" s="329">
        <v>0</v>
      </c>
      <c r="L566" s="332"/>
      <c r="M566" s="150"/>
      <c r="N566" s="397"/>
      <c r="O566" s="555"/>
      <c r="P566" s="576">
        <f t="shared" si="30"/>
        <v>0</v>
      </c>
      <c r="Q566" s="576">
        <f t="shared" si="31"/>
        <v>0</v>
      </c>
      <c r="R566" s="576">
        <f t="shared" si="32"/>
        <v>0</v>
      </c>
      <c r="S566" s="576">
        <f t="shared" si="32"/>
        <v>0</v>
      </c>
      <c r="T566" s="553"/>
      <c r="U566" s="553"/>
      <c r="V566" s="553"/>
      <c r="W566" s="553"/>
      <c r="X566" s="397"/>
      <c r="Y566" s="397"/>
      <c r="Z566" s="397"/>
      <c r="AA566" s="397"/>
      <c r="AB566" s="397"/>
      <c r="AC566" s="397"/>
      <c r="AD566" s="397"/>
      <c r="AE566" s="397"/>
      <c r="AF566" s="397"/>
      <c r="AG566" s="397"/>
      <c r="AH566" s="397"/>
      <c r="AI566" s="397"/>
      <c r="AJ566" s="397"/>
      <c r="AK566" s="397"/>
      <c r="AL566" s="397"/>
      <c r="AM566" s="397"/>
      <c r="AN566" s="397"/>
      <c r="AO566" s="397"/>
      <c r="AP566" s="397"/>
      <c r="AQ566" s="397"/>
      <c r="AR566" s="397"/>
      <c r="AS566" s="397"/>
      <c r="AT566" s="397"/>
      <c r="AU566" s="397"/>
      <c r="AV566" s="397"/>
      <c r="AW566" s="397"/>
      <c r="AX566" s="397"/>
      <c r="AY566" s="397"/>
      <c r="AZ566" s="397"/>
      <c r="BA566" s="553"/>
      <c r="BB566" s="397"/>
      <c r="BC566" s="397"/>
      <c r="BD566" s="397"/>
    </row>
    <row r="567" spans="2:56" x14ac:dyDescent="0.35">
      <c r="B567" s="80"/>
      <c r="C567" s="119"/>
      <c r="D567" s="119"/>
      <c r="E567" s="202"/>
      <c r="F567" s="119"/>
      <c r="G567" s="120"/>
      <c r="H567" s="41"/>
      <c r="I567" s="41"/>
      <c r="J567" s="329">
        <v>0</v>
      </c>
      <c r="K567" s="329">
        <v>0</v>
      </c>
      <c r="L567" s="332"/>
      <c r="M567" s="150"/>
      <c r="N567" s="397"/>
      <c r="O567" s="555"/>
      <c r="P567" s="576">
        <f t="shared" si="30"/>
        <v>0</v>
      </c>
      <c r="Q567" s="576">
        <f t="shared" si="31"/>
        <v>0</v>
      </c>
      <c r="R567" s="576">
        <f t="shared" si="32"/>
        <v>0</v>
      </c>
      <c r="S567" s="576">
        <f t="shared" si="32"/>
        <v>0</v>
      </c>
      <c r="T567" s="553"/>
      <c r="U567" s="553"/>
      <c r="V567" s="553"/>
      <c r="W567" s="553"/>
      <c r="X567" s="397"/>
      <c r="Y567" s="397"/>
      <c r="Z567" s="397"/>
      <c r="AA567" s="397"/>
      <c r="AB567" s="397"/>
      <c r="AC567" s="397"/>
      <c r="AD567" s="397"/>
      <c r="AE567" s="397"/>
      <c r="AF567" s="397"/>
      <c r="AG567" s="397"/>
      <c r="AH567" s="397"/>
      <c r="AI567" s="397"/>
      <c r="AJ567" s="397"/>
      <c r="AK567" s="397"/>
      <c r="AL567" s="397"/>
      <c r="AM567" s="397"/>
      <c r="AN567" s="397"/>
      <c r="AO567" s="397"/>
      <c r="AP567" s="397"/>
      <c r="AQ567" s="397"/>
      <c r="AR567" s="397"/>
      <c r="AS567" s="397"/>
      <c r="AT567" s="397"/>
      <c r="AU567" s="397"/>
      <c r="AV567" s="397"/>
      <c r="AW567" s="397"/>
      <c r="AX567" s="397"/>
      <c r="AY567" s="397"/>
      <c r="AZ567" s="397"/>
      <c r="BA567" s="553"/>
      <c r="BB567" s="397"/>
      <c r="BC567" s="397"/>
      <c r="BD567" s="397"/>
    </row>
    <row r="568" spans="2:56" x14ac:dyDescent="0.35">
      <c r="B568" s="80"/>
      <c r="C568" s="119"/>
      <c r="D568" s="119"/>
      <c r="E568" s="202"/>
      <c r="F568" s="119"/>
      <c r="G568" s="120"/>
      <c r="H568" s="41"/>
      <c r="I568" s="41"/>
      <c r="J568" s="329">
        <v>0</v>
      </c>
      <c r="K568" s="329">
        <v>0</v>
      </c>
      <c r="L568" s="332"/>
      <c r="M568" s="150"/>
      <c r="N568" s="397"/>
      <c r="O568" s="555"/>
      <c r="P568" s="576">
        <f t="shared" si="30"/>
        <v>0</v>
      </c>
      <c r="Q568" s="576">
        <f t="shared" si="31"/>
        <v>0</v>
      </c>
      <c r="R568" s="576">
        <f t="shared" si="32"/>
        <v>0</v>
      </c>
      <c r="S568" s="576">
        <f t="shared" si="32"/>
        <v>0</v>
      </c>
      <c r="T568" s="553"/>
      <c r="U568" s="553"/>
      <c r="V568" s="553"/>
      <c r="W568" s="553"/>
      <c r="X568" s="397"/>
      <c r="Y568" s="397"/>
      <c r="Z568" s="397"/>
      <c r="AA568" s="397"/>
      <c r="AB568" s="397"/>
      <c r="AC568" s="397"/>
      <c r="AD568" s="397"/>
      <c r="AE568" s="397"/>
      <c r="AF568" s="397"/>
      <c r="AG568" s="397"/>
      <c r="AH568" s="397"/>
      <c r="AI568" s="397"/>
      <c r="AJ568" s="397"/>
      <c r="AK568" s="397"/>
      <c r="AL568" s="397"/>
      <c r="AM568" s="397"/>
      <c r="AN568" s="397"/>
      <c r="AO568" s="397"/>
      <c r="AP568" s="397"/>
      <c r="AQ568" s="397"/>
      <c r="AR568" s="397"/>
      <c r="AS568" s="397"/>
      <c r="AT568" s="397"/>
      <c r="AU568" s="397"/>
      <c r="AV568" s="397"/>
      <c r="AW568" s="397"/>
      <c r="AX568" s="397"/>
      <c r="AY568" s="397"/>
      <c r="AZ568" s="397"/>
      <c r="BA568" s="553"/>
      <c r="BB568" s="397"/>
      <c r="BC568" s="397"/>
      <c r="BD568" s="397"/>
    </row>
    <row r="569" spans="2:56" x14ac:dyDescent="0.35">
      <c r="B569" s="80"/>
      <c r="C569" s="119"/>
      <c r="D569" s="119"/>
      <c r="E569" s="202"/>
      <c r="F569" s="119"/>
      <c r="G569" s="120"/>
      <c r="H569" s="41"/>
      <c r="I569" s="41"/>
      <c r="J569" s="329">
        <v>0</v>
      </c>
      <c r="K569" s="329">
        <v>0</v>
      </c>
      <c r="L569" s="332"/>
      <c r="M569" s="150"/>
      <c r="N569" s="397"/>
      <c r="O569" s="555"/>
      <c r="P569" s="576">
        <f t="shared" si="30"/>
        <v>0</v>
      </c>
      <c r="Q569" s="576">
        <f t="shared" si="31"/>
        <v>0</v>
      </c>
      <c r="R569" s="576">
        <f t="shared" si="32"/>
        <v>0</v>
      </c>
      <c r="S569" s="576">
        <f t="shared" si="32"/>
        <v>0</v>
      </c>
      <c r="T569" s="553"/>
      <c r="U569" s="553"/>
      <c r="V569" s="553"/>
      <c r="W569" s="553"/>
      <c r="X569" s="397"/>
      <c r="Y569" s="397"/>
      <c r="Z569" s="397"/>
      <c r="AA569" s="397"/>
      <c r="AB569" s="397"/>
      <c r="AC569" s="397"/>
      <c r="AD569" s="397"/>
      <c r="AE569" s="397"/>
      <c r="AF569" s="397"/>
      <c r="AG569" s="397"/>
      <c r="AH569" s="397"/>
      <c r="AI569" s="397"/>
      <c r="AJ569" s="397"/>
      <c r="AK569" s="397"/>
      <c r="AL569" s="397"/>
      <c r="AM569" s="397"/>
      <c r="AN569" s="397"/>
      <c r="AO569" s="397"/>
      <c r="AP569" s="397"/>
      <c r="AQ569" s="397"/>
      <c r="AR569" s="397"/>
      <c r="AS569" s="397"/>
      <c r="AT569" s="397"/>
      <c r="AU569" s="397"/>
      <c r="AV569" s="397"/>
      <c r="AW569" s="397"/>
      <c r="AX569" s="397"/>
      <c r="AY569" s="397"/>
      <c r="AZ569" s="397"/>
      <c r="BA569" s="553"/>
      <c r="BB569" s="397"/>
      <c r="BC569" s="397"/>
      <c r="BD569" s="397"/>
    </row>
    <row r="570" spans="2:56" x14ac:dyDescent="0.35">
      <c r="B570" s="80"/>
      <c r="C570" s="119"/>
      <c r="D570" s="119"/>
      <c r="E570" s="202"/>
      <c r="F570" s="119"/>
      <c r="G570" s="120"/>
      <c r="H570" s="41"/>
      <c r="I570" s="41"/>
      <c r="J570" s="329">
        <v>0</v>
      </c>
      <c r="K570" s="329">
        <v>0</v>
      </c>
      <c r="L570" s="332"/>
      <c r="M570" s="150"/>
      <c r="N570" s="397"/>
      <c r="O570" s="555"/>
      <c r="P570" s="576">
        <f t="shared" si="30"/>
        <v>0</v>
      </c>
      <c r="Q570" s="576">
        <f t="shared" si="31"/>
        <v>0</v>
      </c>
      <c r="R570" s="576">
        <f t="shared" si="32"/>
        <v>0</v>
      </c>
      <c r="S570" s="576">
        <f t="shared" si="32"/>
        <v>0</v>
      </c>
      <c r="T570" s="553"/>
      <c r="U570" s="553"/>
      <c r="V570" s="553"/>
      <c r="W570" s="553"/>
      <c r="X570" s="397"/>
      <c r="Y570" s="397"/>
      <c r="Z570" s="397"/>
      <c r="AA570" s="397"/>
      <c r="AB570" s="397"/>
      <c r="AC570" s="397"/>
      <c r="AD570" s="397"/>
      <c r="AE570" s="397"/>
      <c r="AF570" s="397"/>
      <c r="AG570" s="397"/>
      <c r="AH570" s="397"/>
      <c r="AI570" s="397"/>
      <c r="AJ570" s="397"/>
      <c r="AK570" s="397"/>
      <c r="AL570" s="397"/>
      <c r="AM570" s="397"/>
      <c r="AN570" s="397"/>
      <c r="AO570" s="397"/>
      <c r="AP570" s="397"/>
      <c r="AQ570" s="397"/>
      <c r="AR570" s="397"/>
      <c r="AS570" s="397"/>
      <c r="AT570" s="397"/>
      <c r="AU570" s="397"/>
      <c r="AV570" s="397"/>
      <c r="AW570" s="397"/>
      <c r="AX570" s="397"/>
      <c r="AY570" s="397"/>
      <c r="AZ570" s="397"/>
      <c r="BA570" s="553"/>
      <c r="BB570" s="397"/>
      <c r="BC570" s="397"/>
      <c r="BD570" s="397"/>
    </row>
    <row r="571" spans="2:56" x14ac:dyDescent="0.35">
      <c r="B571" s="80"/>
      <c r="C571" s="119"/>
      <c r="D571" s="119"/>
      <c r="E571" s="202"/>
      <c r="F571" s="119"/>
      <c r="G571" s="120"/>
      <c r="H571" s="41"/>
      <c r="I571" s="41"/>
      <c r="J571" s="329">
        <v>0</v>
      </c>
      <c r="K571" s="329">
        <v>0</v>
      </c>
      <c r="L571" s="332"/>
      <c r="M571" s="150"/>
      <c r="N571" s="397"/>
      <c r="O571" s="555"/>
      <c r="P571" s="576">
        <f t="shared" si="30"/>
        <v>0</v>
      </c>
      <c r="Q571" s="576">
        <f t="shared" si="31"/>
        <v>0</v>
      </c>
      <c r="R571" s="576">
        <f t="shared" si="32"/>
        <v>0</v>
      </c>
      <c r="S571" s="576">
        <f t="shared" si="32"/>
        <v>0</v>
      </c>
      <c r="T571" s="553"/>
      <c r="U571" s="553"/>
      <c r="V571" s="553"/>
      <c r="W571" s="553"/>
      <c r="X571" s="397"/>
      <c r="Y571" s="397"/>
      <c r="Z571" s="397"/>
      <c r="AA571" s="397"/>
      <c r="AB571" s="397"/>
      <c r="AC571" s="397"/>
      <c r="AD571" s="397"/>
      <c r="AE571" s="397"/>
      <c r="AF571" s="397"/>
      <c r="AG571" s="397"/>
      <c r="AH571" s="397"/>
      <c r="AI571" s="397"/>
      <c r="AJ571" s="397"/>
      <c r="AK571" s="397"/>
      <c r="AL571" s="397"/>
      <c r="AM571" s="397"/>
      <c r="AN571" s="397"/>
      <c r="AO571" s="397"/>
      <c r="AP571" s="397"/>
      <c r="AQ571" s="397"/>
      <c r="AR571" s="397"/>
      <c r="AS571" s="397"/>
      <c r="AT571" s="397"/>
      <c r="AU571" s="397"/>
      <c r="AV571" s="397"/>
      <c r="AW571" s="397"/>
      <c r="AX571" s="397"/>
      <c r="AY571" s="397"/>
      <c r="AZ571" s="397"/>
      <c r="BA571" s="553"/>
      <c r="BB571" s="397"/>
      <c r="BC571" s="397"/>
      <c r="BD571" s="397"/>
    </row>
    <row r="572" spans="2:56" x14ac:dyDescent="0.35">
      <c r="B572" s="80"/>
      <c r="C572" s="119"/>
      <c r="D572" s="119"/>
      <c r="E572" s="202"/>
      <c r="F572" s="119"/>
      <c r="G572" s="120"/>
      <c r="H572" s="41"/>
      <c r="I572" s="41"/>
      <c r="J572" s="329">
        <v>0</v>
      </c>
      <c r="K572" s="329">
        <v>0</v>
      </c>
      <c r="L572" s="332"/>
      <c r="M572" s="150"/>
      <c r="N572" s="397"/>
      <c r="O572" s="555"/>
      <c r="P572" s="576">
        <f t="shared" si="30"/>
        <v>0</v>
      </c>
      <c r="Q572" s="576">
        <f t="shared" si="31"/>
        <v>0</v>
      </c>
      <c r="R572" s="576">
        <f t="shared" si="32"/>
        <v>0</v>
      </c>
      <c r="S572" s="576">
        <f t="shared" si="32"/>
        <v>0</v>
      </c>
      <c r="T572" s="553"/>
      <c r="U572" s="553"/>
      <c r="V572" s="553"/>
      <c r="W572" s="553"/>
      <c r="X572" s="397"/>
      <c r="Y572" s="397"/>
      <c r="Z572" s="397"/>
      <c r="AA572" s="397"/>
      <c r="AB572" s="397"/>
      <c r="AC572" s="397"/>
      <c r="AD572" s="397"/>
      <c r="AE572" s="397"/>
      <c r="AF572" s="397"/>
      <c r="AG572" s="397"/>
      <c r="AH572" s="397"/>
      <c r="AI572" s="397"/>
      <c r="AJ572" s="397"/>
      <c r="AK572" s="397"/>
      <c r="AL572" s="397"/>
      <c r="AM572" s="397"/>
      <c r="AN572" s="397"/>
      <c r="AO572" s="397"/>
      <c r="AP572" s="397"/>
      <c r="AQ572" s="397"/>
      <c r="AR572" s="397"/>
      <c r="AS572" s="397"/>
      <c r="AT572" s="397"/>
      <c r="AU572" s="397"/>
      <c r="AV572" s="397"/>
      <c r="AW572" s="397"/>
      <c r="AX572" s="397"/>
      <c r="AY572" s="397"/>
      <c r="AZ572" s="397"/>
      <c r="BA572" s="553"/>
      <c r="BB572" s="397"/>
      <c r="BC572" s="397"/>
      <c r="BD572" s="397"/>
    </row>
    <row r="573" spans="2:56" x14ac:dyDescent="0.35">
      <c r="B573" s="80"/>
      <c r="C573" s="119"/>
      <c r="D573" s="119"/>
      <c r="E573" s="202"/>
      <c r="F573" s="119"/>
      <c r="G573" s="120"/>
      <c r="H573" s="41"/>
      <c r="I573" s="41"/>
      <c r="J573" s="329">
        <v>0</v>
      </c>
      <c r="K573" s="329">
        <v>0</v>
      </c>
      <c r="L573" s="332"/>
      <c r="M573" s="150"/>
      <c r="N573" s="397"/>
      <c r="O573" s="555"/>
      <c r="P573" s="576">
        <f t="shared" si="30"/>
        <v>0</v>
      </c>
      <c r="Q573" s="576">
        <f t="shared" si="31"/>
        <v>0</v>
      </c>
      <c r="R573" s="576">
        <f t="shared" si="32"/>
        <v>0</v>
      </c>
      <c r="S573" s="576">
        <f t="shared" si="32"/>
        <v>0</v>
      </c>
      <c r="T573" s="553"/>
      <c r="U573" s="553"/>
      <c r="V573" s="553"/>
      <c r="W573" s="553"/>
      <c r="X573" s="397"/>
      <c r="Y573" s="397"/>
      <c r="Z573" s="397"/>
      <c r="AA573" s="397"/>
      <c r="AB573" s="397"/>
      <c r="AC573" s="397"/>
      <c r="AD573" s="397"/>
      <c r="AE573" s="397"/>
      <c r="AF573" s="397"/>
      <c r="AG573" s="397"/>
      <c r="AH573" s="397"/>
      <c r="AI573" s="397"/>
      <c r="AJ573" s="397"/>
      <c r="AK573" s="397"/>
      <c r="AL573" s="397"/>
      <c r="AM573" s="397"/>
      <c r="AN573" s="397"/>
      <c r="AO573" s="397"/>
      <c r="AP573" s="397"/>
      <c r="AQ573" s="397"/>
      <c r="AR573" s="397"/>
      <c r="AS573" s="397"/>
      <c r="AT573" s="397"/>
      <c r="AU573" s="397"/>
      <c r="AV573" s="397"/>
      <c r="AW573" s="397"/>
      <c r="AX573" s="397"/>
      <c r="AY573" s="397"/>
      <c r="AZ573" s="397"/>
      <c r="BA573" s="553"/>
      <c r="BB573" s="397"/>
      <c r="BC573" s="397"/>
      <c r="BD573" s="397"/>
    </row>
    <row r="574" spans="2:56" x14ac:dyDescent="0.35">
      <c r="B574" s="80"/>
      <c r="C574" s="119"/>
      <c r="D574" s="119"/>
      <c r="E574" s="202"/>
      <c r="F574" s="119"/>
      <c r="G574" s="120"/>
      <c r="H574" s="41"/>
      <c r="I574" s="41"/>
      <c r="J574" s="329">
        <v>0</v>
      </c>
      <c r="K574" s="329">
        <v>0</v>
      </c>
      <c r="L574" s="332"/>
      <c r="M574" s="150"/>
      <c r="N574" s="397"/>
      <c r="O574" s="555"/>
      <c r="P574" s="576">
        <f t="shared" si="30"/>
        <v>0</v>
      </c>
      <c r="Q574" s="576">
        <f t="shared" si="31"/>
        <v>0</v>
      </c>
      <c r="R574" s="576">
        <f t="shared" si="32"/>
        <v>0</v>
      </c>
      <c r="S574" s="576">
        <f t="shared" si="32"/>
        <v>0</v>
      </c>
      <c r="T574" s="553"/>
      <c r="U574" s="553"/>
      <c r="V574" s="553"/>
      <c r="W574" s="553"/>
      <c r="X574" s="397"/>
      <c r="Y574" s="397"/>
      <c r="Z574" s="397"/>
      <c r="AA574" s="397"/>
      <c r="AB574" s="397"/>
      <c r="AC574" s="397"/>
      <c r="AD574" s="397"/>
      <c r="AE574" s="397"/>
      <c r="AF574" s="397"/>
      <c r="AG574" s="397"/>
      <c r="AH574" s="397"/>
      <c r="AI574" s="397"/>
      <c r="AJ574" s="397"/>
      <c r="AK574" s="397"/>
      <c r="AL574" s="397"/>
      <c r="AM574" s="397"/>
      <c r="AN574" s="397"/>
      <c r="AO574" s="397"/>
      <c r="AP574" s="397"/>
      <c r="AQ574" s="397"/>
      <c r="AR574" s="397"/>
      <c r="AS574" s="397"/>
      <c r="AT574" s="397"/>
      <c r="AU574" s="397"/>
      <c r="AV574" s="397"/>
      <c r="AW574" s="397"/>
      <c r="AX574" s="397"/>
      <c r="AY574" s="397"/>
      <c r="AZ574" s="397"/>
      <c r="BA574" s="553"/>
      <c r="BB574" s="397"/>
      <c r="BC574" s="397"/>
      <c r="BD574" s="397"/>
    </row>
    <row r="575" spans="2:56" x14ac:dyDescent="0.35">
      <c r="B575" s="80"/>
      <c r="C575" s="119"/>
      <c r="D575" s="119"/>
      <c r="E575" s="202"/>
      <c r="F575" s="119"/>
      <c r="G575" s="120"/>
      <c r="H575" s="41"/>
      <c r="I575" s="41"/>
      <c r="J575" s="329">
        <v>0</v>
      </c>
      <c r="K575" s="329">
        <v>0</v>
      </c>
      <c r="L575" s="332"/>
      <c r="M575" s="150"/>
      <c r="N575" s="397"/>
      <c r="O575" s="555"/>
      <c r="P575" s="576">
        <f t="shared" si="30"/>
        <v>0</v>
      </c>
      <c r="Q575" s="576">
        <f t="shared" si="31"/>
        <v>0</v>
      </c>
      <c r="R575" s="576">
        <f t="shared" si="32"/>
        <v>0</v>
      </c>
      <c r="S575" s="576">
        <f t="shared" si="32"/>
        <v>0</v>
      </c>
      <c r="T575" s="553"/>
      <c r="U575" s="553"/>
      <c r="V575" s="553"/>
      <c r="W575" s="553"/>
      <c r="X575" s="397"/>
      <c r="Y575" s="397"/>
      <c r="Z575" s="397"/>
      <c r="AA575" s="397"/>
      <c r="AB575" s="397"/>
      <c r="AC575" s="397"/>
      <c r="AD575" s="397"/>
      <c r="AE575" s="397"/>
      <c r="AF575" s="397"/>
      <c r="AG575" s="397"/>
      <c r="AH575" s="397"/>
      <c r="AI575" s="397"/>
      <c r="AJ575" s="397"/>
      <c r="AK575" s="397"/>
      <c r="AL575" s="397"/>
      <c r="AM575" s="397"/>
      <c r="AN575" s="397"/>
      <c r="AO575" s="397"/>
      <c r="AP575" s="397"/>
      <c r="AQ575" s="397"/>
      <c r="AR575" s="397"/>
      <c r="AS575" s="397"/>
      <c r="AT575" s="397"/>
      <c r="AU575" s="397"/>
      <c r="AV575" s="397"/>
      <c r="AW575" s="397"/>
      <c r="AX575" s="397"/>
      <c r="AY575" s="397"/>
      <c r="AZ575" s="397"/>
      <c r="BA575" s="553"/>
      <c r="BB575" s="397"/>
      <c r="BC575" s="397"/>
      <c r="BD575" s="397"/>
    </row>
    <row r="576" spans="2:56" x14ac:dyDescent="0.35">
      <c r="B576" s="80"/>
      <c r="C576" s="119"/>
      <c r="D576" s="119"/>
      <c r="E576" s="202"/>
      <c r="F576" s="119"/>
      <c r="G576" s="120"/>
      <c r="H576" s="41"/>
      <c r="I576" s="41"/>
      <c r="J576" s="329">
        <v>0</v>
      </c>
      <c r="K576" s="329">
        <v>0</v>
      </c>
      <c r="L576" s="332"/>
      <c r="M576" s="150"/>
      <c r="N576" s="397"/>
      <c r="O576" s="555"/>
      <c r="P576" s="576">
        <f t="shared" si="30"/>
        <v>0</v>
      </c>
      <c r="Q576" s="576">
        <f t="shared" si="31"/>
        <v>0</v>
      </c>
      <c r="R576" s="576">
        <f t="shared" si="32"/>
        <v>0</v>
      </c>
      <c r="S576" s="576">
        <f t="shared" si="32"/>
        <v>0</v>
      </c>
      <c r="T576" s="553"/>
      <c r="U576" s="553"/>
      <c r="V576" s="553"/>
      <c r="W576" s="553"/>
      <c r="X576" s="397"/>
      <c r="Y576" s="397"/>
      <c r="Z576" s="397"/>
      <c r="AA576" s="397"/>
      <c r="AB576" s="397"/>
      <c r="AC576" s="397"/>
      <c r="AD576" s="397"/>
      <c r="AE576" s="397"/>
      <c r="AF576" s="397"/>
      <c r="AG576" s="397"/>
      <c r="AH576" s="397"/>
      <c r="AI576" s="397"/>
      <c r="AJ576" s="397"/>
      <c r="AK576" s="397"/>
      <c r="AL576" s="397"/>
      <c r="AM576" s="397"/>
      <c r="AN576" s="397"/>
      <c r="AO576" s="397"/>
      <c r="AP576" s="397"/>
      <c r="AQ576" s="397"/>
      <c r="AR576" s="397"/>
      <c r="AS576" s="397"/>
      <c r="AT576" s="397"/>
      <c r="AU576" s="397"/>
      <c r="AV576" s="397"/>
      <c r="AW576" s="397"/>
      <c r="AX576" s="397"/>
      <c r="AY576" s="397"/>
      <c r="AZ576" s="397"/>
      <c r="BA576" s="553"/>
      <c r="BB576" s="397"/>
      <c r="BC576" s="397"/>
      <c r="BD576" s="397"/>
    </row>
    <row r="577" spans="2:56" x14ac:dyDescent="0.35">
      <c r="B577" s="80"/>
      <c r="C577" s="119"/>
      <c r="D577" s="119"/>
      <c r="E577" s="202"/>
      <c r="F577" s="119"/>
      <c r="G577" s="120"/>
      <c r="H577" s="41"/>
      <c r="I577" s="41"/>
      <c r="J577" s="329">
        <v>0</v>
      </c>
      <c r="K577" s="329">
        <v>0</v>
      </c>
      <c r="L577" s="332"/>
      <c r="M577" s="150"/>
      <c r="N577" s="397"/>
      <c r="O577" s="555"/>
      <c r="P577" s="576">
        <f t="shared" si="30"/>
        <v>0</v>
      </c>
      <c r="Q577" s="576">
        <f t="shared" si="31"/>
        <v>0</v>
      </c>
      <c r="R577" s="576">
        <f t="shared" si="32"/>
        <v>0</v>
      </c>
      <c r="S577" s="576">
        <f t="shared" si="32"/>
        <v>0</v>
      </c>
      <c r="T577" s="553"/>
      <c r="U577" s="553"/>
      <c r="V577" s="553"/>
      <c r="W577" s="553"/>
      <c r="X577" s="397"/>
      <c r="Y577" s="397"/>
      <c r="Z577" s="397"/>
      <c r="AA577" s="397"/>
      <c r="AB577" s="397"/>
      <c r="AC577" s="397"/>
      <c r="AD577" s="397"/>
      <c r="AE577" s="397"/>
      <c r="AF577" s="397"/>
      <c r="AG577" s="397"/>
      <c r="AH577" s="397"/>
      <c r="AI577" s="397"/>
      <c r="AJ577" s="397"/>
      <c r="AK577" s="397"/>
      <c r="AL577" s="397"/>
      <c r="AM577" s="397"/>
      <c r="AN577" s="397"/>
      <c r="AO577" s="397"/>
      <c r="AP577" s="397"/>
      <c r="AQ577" s="397"/>
      <c r="AR577" s="397"/>
      <c r="AS577" s="397"/>
      <c r="AT577" s="397"/>
      <c r="AU577" s="397"/>
      <c r="AV577" s="397"/>
      <c r="AW577" s="397"/>
      <c r="AX577" s="397"/>
      <c r="AY577" s="397"/>
      <c r="AZ577" s="397"/>
      <c r="BA577" s="553"/>
      <c r="BB577" s="397"/>
      <c r="BC577" s="397"/>
      <c r="BD577" s="397"/>
    </row>
    <row r="578" spans="2:56" x14ac:dyDescent="0.35">
      <c r="B578" s="80"/>
      <c r="C578" s="119"/>
      <c r="D578" s="119"/>
      <c r="E578" s="202"/>
      <c r="F578" s="119"/>
      <c r="G578" s="120"/>
      <c r="H578" s="41"/>
      <c r="I578" s="41"/>
      <c r="J578" s="329">
        <v>0</v>
      </c>
      <c r="K578" s="329">
        <v>0</v>
      </c>
      <c r="L578" s="332"/>
      <c r="M578" s="150"/>
      <c r="N578" s="397"/>
      <c r="O578" s="555"/>
      <c r="P578" s="576">
        <f t="shared" si="30"/>
        <v>0</v>
      </c>
      <c r="Q578" s="576">
        <f t="shared" si="31"/>
        <v>0</v>
      </c>
      <c r="R578" s="576">
        <f t="shared" si="32"/>
        <v>0</v>
      </c>
      <c r="S578" s="576">
        <f t="shared" si="32"/>
        <v>0</v>
      </c>
      <c r="T578" s="553"/>
      <c r="U578" s="553"/>
      <c r="V578" s="553"/>
      <c r="W578" s="553"/>
      <c r="X578" s="397"/>
      <c r="Y578" s="397"/>
      <c r="Z578" s="397"/>
      <c r="AA578" s="397"/>
      <c r="AB578" s="397"/>
      <c r="AC578" s="397"/>
      <c r="AD578" s="397"/>
      <c r="AE578" s="397"/>
      <c r="AF578" s="397"/>
      <c r="AG578" s="397"/>
      <c r="AH578" s="397"/>
      <c r="AI578" s="397"/>
      <c r="AJ578" s="397"/>
      <c r="AK578" s="397"/>
      <c r="AL578" s="397"/>
      <c r="AM578" s="397"/>
      <c r="AN578" s="397"/>
      <c r="AO578" s="397"/>
      <c r="AP578" s="397"/>
      <c r="AQ578" s="397"/>
      <c r="AR578" s="397"/>
      <c r="AS578" s="397"/>
      <c r="AT578" s="397"/>
      <c r="AU578" s="397"/>
      <c r="AV578" s="397"/>
      <c r="AW578" s="397"/>
      <c r="AX578" s="397"/>
      <c r="AY578" s="397"/>
      <c r="AZ578" s="397"/>
      <c r="BA578" s="553"/>
      <c r="BB578" s="397"/>
      <c r="BC578" s="397"/>
      <c r="BD578" s="397"/>
    </row>
    <row r="579" spans="2:56" x14ac:dyDescent="0.35">
      <c r="B579" s="80"/>
      <c r="C579" s="119"/>
      <c r="D579" s="119"/>
      <c r="E579" s="202"/>
      <c r="F579" s="119"/>
      <c r="G579" s="120"/>
      <c r="H579" s="41"/>
      <c r="I579" s="41"/>
      <c r="J579" s="329">
        <v>0</v>
      </c>
      <c r="K579" s="329">
        <v>0</v>
      </c>
      <c r="L579" s="332"/>
      <c r="M579" s="150"/>
      <c r="N579" s="397"/>
      <c r="O579" s="555"/>
      <c r="P579" s="576">
        <f t="shared" si="30"/>
        <v>0</v>
      </c>
      <c r="Q579" s="576">
        <f t="shared" si="31"/>
        <v>0</v>
      </c>
      <c r="R579" s="576">
        <f t="shared" si="32"/>
        <v>0</v>
      </c>
      <c r="S579" s="576">
        <f t="shared" si="32"/>
        <v>0</v>
      </c>
      <c r="T579" s="553"/>
      <c r="U579" s="553"/>
      <c r="V579" s="553"/>
      <c r="W579" s="553"/>
      <c r="X579" s="397"/>
      <c r="Y579" s="397"/>
      <c r="Z579" s="397"/>
      <c r="AA579" s="397"/>
      <c r="AB579" s="397"/>
      <c r="AC579" s="397"/>
      <c r="AD579" s="397"/>
      <c r="AE579" s="397"/>
      <c r="AF579" s="397"/>
      <c r="AG579" s="397"/>
      <c r="AH579" s="397"/>
      <c r="AI579" s="397"/>
      <c r="AJ579" s="397"/>
      <c r="AK579" s="397"/>
      <c r="AL579" s="397"/>
      <c r="AM579" s="397"/>
      <c r="AN579" s="397"/>
      <c r="AO579" s="397"/>
      <c r="AP579" s="397"/>
      <c r="AQ579" s="397"/>
      <c r="AR579" s="397"/>
      <c r="AS579" s="397"/>
      <c r="AT579" s="397"/>
      <c r="AU579" s="397"/>
      <c r="AV579" s="397"/>
      <c r="AW579" s="397"/>
      <c r="AX579" s="397"/>
      <c r="AY579" s="397"/>
      <c r="AZ579" s="397"/>
      <c r="BA579" s="553"/>
      <c r="BB579" s="397"/>
      <c r="BC579" s="397"/>
      <c r="BD579" s="397"/>
    </row>
    <row r="580" spans="2:56" x14ac:dyDescent="0.35">
      <c r="B580" s="80"/>
      <c r="C580" s="119"/>
      <c r="D580" s="119"/>
      <c r="E580" s="202"/>
      <c r="F580" s="119"/>
      <c r="G580" s="120"/>
      <c r="H580" s="41"/>
      <c r="I580" s="41"/>
      <c r="J580" s="329">
        <v>0</v>
      </c>
      <c r="K580" s="329">
        <v>0</v>
      </c>
      <c r="L580" s="332"/>
      <c r="M580" s="150"/>
      <c r="N580" s="397"/>
      <c r="O580" s="555"/>
      <c r="P580" s="576">
        <f t="shared" si="30"/>
        <v>0</v>
      </c>
      <c r="Q580" s="576">
        <f t="shared" si="31"/>
        <v>0</v>
      </c>
      <c r="R580" s="576">
        <f t="shared" si="32"/>
        <v>0</v>
      </c>
      <c r="S580" s="576">
        <f t="shared" si="32"/>
        <v>0</v>
      </c>
      <c r="T580" s="553"/>
      <c r="U580" s="553"/>
      <c r="V580" s="553"/>
      <c r="W580" s="553"/>
      <c r="X580" s="397"/>
      <c r="Y580" s="397"/>
      <c r="Z580" s="397"/>
      <c r="AA580" s="397"/>
      <c r="AB580" s="397"/>
      <c r="AC580" s="397"/>
      <c r="AD580" s="397"/>
      <c r="AE580" s="397"/>
      <c r="AF580" s="397"/>
      <c r="AG580" s="397"/>
      <c r="AH580" s="397"/>
      <c r="AI580" s="397"/>
      <c r="AJ580" s="397"/>
      <c r="AK580" s="397"/>
      <c r="AL580" s="397"/>
      <c r="AM580" s="397"/>
      <c r="AN580" s="397"/>
      <c r="AO580" s="397"/>
      <c r="AP580" s="397"/>
      <c r="AQ580" s="397"/>
      <c r="AR580" s="397"/>
      <c r="AS580" s="397"/>
      <c r="AT580" s="397"/>
      <c r="AU580" s="397"/>
      <c r="AV580" s="397"/>
      <c r="AW580" s="397"/>
      <c r="AX580" s="397"/>
      <c r="AY580" s="397"/>
      <c r="AZ580" s="397"/>
      <c r="BA580" s="553"/>
      <c r="BB580" s="397"/>
      <c r="BC580" s="397"/>
      <c r="BD580" s="397"/>
    </row>
    <row r="581" spans="2:56" x14ac:dyDescent="0.35">
      <c r="B581" s="80"/>
      <c r="C581" s="119"/>
      <c r="D581" s="119"/>
      <c r="E581" s="202"/>
      <c r="F581" s="119"/>
      <c r="G581" s="120"/>
      <c r="H581" s="41"/>
      <c r="I581" s="41"/>
      <c r="J581" s="329">
        <v>0</v>
      </c>
      <c r="K581" s="329">
        <v>0</v>
      </c>
      <c r="L581" s="332"/>
      <c r="M581" s="150"/>
      <c r="N581" s="397"/>
      <c r="O581" s="555"/>
      <c r="P581" s="576">
        <f t="shared" si="30"/>
        <v>0</v>
      </c>
      <c r="Q581" s="576">
        <f t="shared" si="31"/>
        <v>0</v>
      </c>
      <c r="R581" s="576">
        <f t="shared" si="32"/>
        <v>0</v>
      </c>
      <c r="S581" s="576">
        <f t="shared" si="32"/>
        <v>0</v>
      </c>
      <c r="T581" s="553"/>
      <c r="U581" s="553"/>
      <c r="V581" s="553"/>
      <c r="W581" s="553"/>
      <c r="X581" s="397"/>
      <c r="Y581" s="397"/>
      <c r="Z581" s="397"/>
      <c r="AA581" s="397"/>
      <c r="AB581" s="397"/>
      <c r="AC581" s="397"/>
      <c r="AD581" s="397"/>
      <c r="AE581" s="397"/>
      <c r="AF581" s="397"/>
      <c r="AG581" s="397"/>
      <c r="AH581" s="397"/>
      <c r="AI581" s="397"/>
      <c r="AJ581" s="397"/>
      <c r="AK581" s="397"/>
      <c r="AL581" s="397"/>
      <c r="AM581" s="397"/>
      <c r="AN581" s="397"/>
      <c r="AO581" s="397"/>
      <c r="AP581" s="397"/>
      <c r="AQ581" s="397"/>
      <c r="AR581" s="397"/>
      <c r="AS581" s="397"/>
      <c r="AT581" s="397"/>
      <c r="AU581" s="397"/>
      <c r="AV581" s="397"/>
      <c r="AW581" s="397"/>
      <c r="AX581" s="397"/>
      <c r="AY581" s="397"/>
      <c r="AZ581" s="397"/>
      <c r="BA581" s="553"/>
      <c r="BB581" s="397"/>
      <c r="BC581" s="397"/>
      <c r="BD581" s="397"/>
    </row>
    <row r="582" spans="2:56" x14ac:dyDescent="0.35">
      <c r="B582" s="80"/>
      <c r="C582" s="119"/>
      <c r="D582" s="119"/>
      <c r="E582" s="202"/>
      <c r="F582" s="119"/>
      <c r="G582" s="120"/>
      <c r="H582" s="41"/>
      <c r="I582" s="41"/>
      <c r="J582" s="329">
        <v>0</v>
      </c>
      <c r="K582" s="329">
        <v>0</v>
      </c>
      <c r="L582" s="332"/>
      <c r="M582" s="150"/>
      <c r="N582" s="397"/>
      <c r="O582" s="555"/>
      <c r="P582" s="576">
        <f t="shared" si="30"/>
        <v>0</v>
      </c>
      <c r="Q582" s="576">
        <f t="shared" si="31"/>
        <v>0</v>
      </c>
      <c r="R582" s="576">
        <f t="shared" si="32"/>
        <v>0</v>
      </c>
      <c r="S582" s="576">
        <f t="shared" si="32"/>
        <v>0</v>
      </c>
      <c r="T582" s="553"/>
      <c r="U582" s="553"/>
      <c r="V582" s="553"/>
      <c r="W582" s="553"/>
      <c r="X582" s="397"/>
      <c r="Y582" s="397"/>
      <c r="Z582" s="397"/>
      <c r="AA582" s="397"/>
      <c r="AB582" s="397"/>
      <c r="AC582" s="397"/>
      <c r="AD582" s="397"/>
      <c r="AE582" s="397"/>
      <c r="AF582" s="397"/>
      <c r="AG582" s="397"/>
      <c r="AH582" s="397"/>
      <c r="AI582" s="397"/>
      <c r="AJ582" s="397"/>
      <c r="AK582" s="397"/>
      <c r="AL582" s="397"/>
      <c r="AM582" s="397"/>
      <c r="AN582" s="397"/>
      <c r="AO582" s="397"/>
      <c r="AP582" s="397"/>
      <c r="AQ582" s="397"/>
      <c r="AR582" s="397"/>
      <c r="AS582" s="397"/>
      <c r="AT582" s="397"/>
      <c r="AU582" s="397"/>
      <c r="AV582" s="397"/>
      <c r="AW582" s="397"/>
      <c r="AX582" s="397"/>
      <c r="AY582" s="397"/>
      <c r="AZ582" s="397"/>
      <c r="BA582" s="553"/>
      <c r="BB582" s="397"/>
      <c r="BC582" s="397"/>
      <c r="BD582" s="397"/>
    </row>
    <row r="583" spans="2:56" x14ac:dyDescent="0.35">
      <c r="B583" s="80"/>
      <c r="C583" s="119"/>
      <c r="D583" s="119"/>
      <c r="E583" s="202"/>
      <c r="F583" s="119"/>
      <c r="G583" s="120"/>
      <c r="H583" s="41"/>
      <c r="I583" s="41"/>
      <c r="J583" s="329">
        <v>0</v>
      </c>
      <c r="K583" s="329">
        <v>0</v>
      </c>
      <c r="L583" s="332"/>
      <c r="M583" s="150"/>
      <c r="N583" s="397"/>
      <c r="O583" s="555"/>
      <c r="P583" s="576">
        <f t="shared" si="30"/>
        <v>0</v>
      </c>
      <c r="Q583" s="576">
        <f t="shared" si="31"/>
        <v>0</v>
      </c>
      <c r="R583" s="576">
        <f t="shared" si="32"/>
        <v>0</v>
      </c>
      <c r="S583" s="576">
        <f t="shared" si="32"/>
        <v>0</v>
      </c>
      <c r="T583" s="553"/>
      <c r="U583" s="553"/>
      <c r="V583" s="553"/>
      <c r="W583" s="553"/>
      <c r="X583" s="397"/>
      <c r="Y583" s="397"/>
      <c r="Z583" s="397"/>
      <c r="AA583" s="397"/>
      <c r="AB583" s="397"/>
      <c r="AC583" s="397"/>
      <c r="AD583" s="397"/>
      <c r="AE583" s="397"/>
      <c r="AF583" s="397"/>
      <c r="AG583" s="397"/>
      <c r="AH583" s="397"/>
      <c r="AI583" s="397"/>
      <c r="AJ583" s="397"/>
      <c r="AK583" s="397"/>
      <c r="AL583" s="397"/>
      <c r="AM583" s="397"/>
      <c r="AN583" s="397"/>
      <c r="AO583" s="397"/>
      <c r="AP583" s="397"/>
      <c r="AQ583" s="397"/>
      <c r="AR583" s="397"/>
      <c r="AS583" s="397"/>
      <c r="AT583" s="397"/>
      <c r="AU583" s="397"/>
      <c r="AV583" s="397"/>
      <c r="AW583" s="397"/>
      <c r="AX583" s="397"/>
      <c r="AY583" s="397"/>
      <c r="AZ583" s="397"/>
      <c r="BA583" s="553"/>
      <c r="BB583" s="397"/>
      <c r="BC583" s="397"/>
      <c r="BD583" s="397"/>
    </row>
    <row r="584" spans="2:56" x14ac:dyDescent="0.35">
      <c r="B584" s="80"/>
      <c r="C584" s="119"/>
      <c r="D584" s="119"/>
      <c r="E584" s="202"/>
      <c r="F584" s="119"/>
      <c r="G584" s="120"/>
      <c r="H584" s="41"/>
      <c r="I584" s="41"/>
      <c r="J584" s="329">
        <v>0</v>
      </c>
      <c r="K584" s="329">
        <v>0</v>
      </c>
      <c r="L584" s="332"/>
      <c r="M584" s="150"/>
      <c r="N584" s="397"/>
      <c r="O584" s="555"/>
      <c r="P584" s="576">
        <f t="shared" si="30"/>
        <v>0</v>
      </c>
      <c r="Q584" s="576">
        <f t="shared" si="31"/>
        <v>0</v>
      </c>
      <c r="R584" s="576">
        <f t="shared" si="32"/>
        <v>0</v>
      </c>
      <c r="S584" s="576">
        <f t="shared" si="32"/>
        <v>0</v>
      </c>
      <c r="T584" s="553"/>
      <c r="U584" s="553"/>
      <c r="V584" s="553"/>
      <c r="W584" s="553"/>
      <c r="X584" s="397"/>
      <c r="Y584" s="397"/>
      <c r="Z584" s="397"/>
      <c r="AA584" s="397"/>
      <c r="AB584" s="397"/>
      <c r="AC584" s="397"/>
      <c r="AD584" s="397"/>
      <c r="AE584" s="397"/>
      <c r="AF584" s="397"/>
      <c r="AG584" s="397"/>
      <c r="AH584" s="397"/>
      <c r="AI584" s="397"/>
      <c r="AJ584" s="397"/>
      <c r="AK584" s="397"/>
      <c r="AL584" s="397"/>
      <c r="AM584" s="397"/>
      <c r="AN584" s="397"/>
      <c r="AO584" s="397"/>
      <c r="AP584" s="397"/>
      <c r="AQ584" s="397"/>
      <c r="AR584" s="397"/>
      <c r="AS584" s="397"/>
      <c r="AT584" s="397"/>
      <c r="AU584" s="397"/>
      <c r="AV584" s="397"/>
      <c r="AW584" s="397"/>
      <c r="AX584" s="397"/>
      <c r="AY584" s="397"/>
      <c r="AZ584" s="397"/>
      <c r="BA584" s="553"/>
      <c r="BB584" s="397"/>
      <c r="BC584" s="397"/>
      <c r="BD584" s="397"/>
    </row>
    <row r="585" spans="2:56" x14ac:dyDescent="0.35">
      <c r="B585" s="80"/>
      <c r="C585" s="119"/>
      <c r="D585" s="119"/>
      <c r="E585" s="202"/>
      <c r="F585" s="119"/>
      <c r="G585" s="120"/>
      <c r="H585" s="41"/>
      <c r="I585" s="41"/>
      <c r="J585" s="329">
        <v>0</v>
      </c>
      <c r="K585" s="329">
        <v>0</v>
      </c>
      <c r="L585" s="332"/>
      <c r="M585" s="150"/>
      <c r="N585" s="397"/>
      <c r="O585" s="555"/>
      <c r="P585" s="576">
        <f t="shared" si="30"/>
        <v>0</v>
      </c>
      <c r="Q585" s="576">
        <f t="shared" si="31"/>
        <v>0</v>
      </c>
      <c r="R585" s="576">
        <f t="shared" si="32"/>
        <v>0</v>
      </c>
      <c r="S585" s="576">
        <f t="shared" si="32"/>
        <v>0</v>
      </c>
      <c r="T585" s="553"/>
      <c r="U585" s="553"/>
      <c r="V585" s="553"/>
      <c r="W585" s="553"/>
      <c r="X585" s="397"/>
      <c r="Y585" s="397"/>
      <c r="Z585" s="397"/>
      <c r="AA585" s="397"/>
      <c r="AB585" s="397"/>
      <c r="AC585" s="397"/>
      <c r="AD585" s="397"/>
      <c r="AE585" s="397"/>
      <c r="AF585" s="397"/>
      <c r="AG585" s="397"/>
      <c r="AH585" s="397"/>
      <c r="AI585" s="397"/>
      <c r="AJ585" s="397"/>
      <c r="AK585" s="397"/>
      <c r="AL585" s="397"/>
      <c r="AM585" s="397"/>
      <c r="AN585" s="397"/>
      <c r="AO585" s="397"/>
      <c r="AP585" s="397"/>
      <c r="AQ585" s="397"/>
      <c r="AR585" s="397"/>
      <c r="AS585" s="397"/>
      <c r="AT585" s="397"/>
      <c r="AU585" s="397"/>
      <c r="AV585" s="397"/>
      <c r="AW585" s="397"/>
      <c r="AX585" s="397"/>
      <c r="AY585" s="397"/>
      <c r="AZ585" s="397"/>
      <c r="BA585" s="553"/>
      <c r="BB585" s="397"/>
      <c r="BC585" s="397"/>
      <c r="BD585" s="397"/>
    </row>
    <row r="586" spans="2:56" x14ac:dyDescent="0.35">
      <c r="B586" s="80"/>
      <c r="C586" s="119"/>
      <c r="D586" s="119"/>
      <c r="E586" s="202"/>
      <c r="F586" s="119"/>
      <c r="G586" s="120"/>
      <c r="H586" s="41"/>
      <c r="I586" s="41"/>
      <c r="J586" s="329">
        <v>0</v>
      </c>
      <c r="K586" s="329">
        <v>0</v>
      </c>
      <c r="L586" s="332"/>
      <c r="M586" s="150"/>
      <c r="N586" s="397"/>
      <c r="O586" s="555"/>
      <c r="P586" s="576">
        <f t="shared" si="30"/>
        <v>0</v>
      </c>
      <c r="Q586" s="576">
        <f t="shared" si="31"/>
        <v>0</v>
      </c>
      <c r="R586" s="576">
        <f t="shared" si="32"/>
        <v>0</v>
      </c>
      <c r="S586" s="576">
        <f t="shared" si="32"/>
        <v>0</v>
      </c>
      <c r="T586" s="553"/>
      <c r="U586" s="553"/>
      <c r="V586" s="553"/>
      <c r="W586" s="553"/>
      <c r="X586" s="397"/>
      <c r="Y586" s="397"/>
      <c r="Z586" s="397"/>
      <c r="AA586" s="397"/>
      <c r="AB586" s="397"/>
      <c r="AC586" s="397"/>
      <c r="AD586" s="397"/>
      <c r="AE586" s="397"/>
      <c r="AF586" s="397"/>
      <c r="AG586" s="397"/>
      <c r="AH586" s="397"/>
      <c r="AI586" s="397"/>
      <c r="AJ586" s="397"/>
      <c r="AK586" s="397"/>
      <c r="AL586" s="397"/>
      <c r="AM586" s="397"/>
      <c r="AN586" s="397"/>
      <c r="AO586" s="397"/>
      <c r="AP586" s="397"/>
      <c r="AQ586" s="397"/>
      <c r="AR586" s="397"/>
      <c r="AS586" s="397"/>
      <c r="AT586" s="397"/>
      <c r="AU586" s="397"/>
      <c r="AV586" s="397"/>
      <c r="AW586" s="397"/>
      <c r="AX586" s="397"/>
      <c r="AY586" s="397"/>
      <c r="AZ586" s="397"/>
      <c r="BA586" s="553"/>
      <c r="BB586" s="397"/>
      <c r="BC586" s="397"/>
      <c r="BD586" s="397"/>
    </row>
    <row r="587" spans="2:56" x14ac:dyDescent="0.35">
      <c r="B587" s="80"/>
      <c r="C587" s="119"/>
      <c r="D587" s="119"/>
      <c r="E587" s="202"/>
      <c r="F587" s="119"/>
      <c r="G587" s="120"/>
      <c r="H587" s="41"/>
      <c r="I587" s="41"/>
      <c r="J587" s="329">
        <v>0</v>
      </c>
      <c r="K587" s="329">
        <v>0</v>
      </c>
      <c r="L587" s="332"/>
      <c r="M587" s="150"/>
      <c r="N587" s="397"/>
      <c r="O587" s="555"/>
      <c r="P587" s="576">
        <f t="shared" si="30"/>
        <v>0</v>
      </c>
      <c r="Q587" s="576">
        <f t="shared" si="31"/>
        <v>0</v>
      </c>
      <c r="R587" s="576">
        <f t="shared" si="32"/>
        <v>0</v>
      </c>
      <c r="S587" s="576">
        <f t="shared" si="32"/>
        <v>0</v>
      </c>
      <c r="T587" s="553"/>
      <c r="U587" s="553"/>
      <c r="V587" s="553"/>
      <c r="W587" s="553"/>
      <c r="X587" s="397"/>
      <c r="Y587" s="397"/>
      <c r="Z587" s="397"/>
      <c r="AA587" s="397"/>
      <c r="AB587" s="397"/>
      <c r="AC587" s="397"/>
      <c r="AD587" s="397"/>
      <c r="AE587" s="397"/>
      <c r="AF587" s="397"/>
      <c r="AG587" s="397"/>
      <c r="AH587" s="397"/>
      <c r="AI587" s="397"/>
      <c r="AJ587" s="397"/>
      <c r="AK587" s="397"/>
      <c r="AL587" s="397"/>
      <c r="AM587" s="397"/>
      <c r="AN587" s="397"/>
      <c r="AO587" s="397"/>
      <c r="AP587" s="397"/>
      <c r="AQ587" s="397"/>
      <c r="AR587" s="397"/>
      <c r="AS587" s="397"/>
      <c r="AT587" s="397"/>
      <c r="AU587" s="397"/>
      <c r="AV587" s="397"/>
      <c r="AW587" s="397"/>
      <c r="AX587" s="397"/>
      <c r="AY587" s="397"/>
      <c r="AZ587" s="397"/>
      <c r="BA587" s="553"/>
      <c r="BB587" s="397"/>
      <c r="BC587" s="397"/>
      <c r="BD587" s="397"/>
    </row>
    <row r="588" spans="2:56" x14ac:dyDescent="0.35">
      <c r="B588" s="80"/>
      <c r="C588" s="119"/>
      <c r="D588" s="119"/>
      <c r="E588" s="202"/>
      <c r="F588" s="119"/>
      <c r="G588" s="120"/>
      <c r="H588" s="41"/>
      <c r="I588" s="41"/>
      <c r="J588" s="329">
        <v>0</v>
      </c>
      <c r="K588" s="329">
        <v>0</v>
      </c>
      <c r="L588" s="332"/>
      <c r="M588" s="150"/>
      <c r="N588" s="397"/>
      <c r="O588" s="555"/>
      <c r="P588" s="576">
        <f t="shared" si="30"/>
        <v>0</v>
      </c>
      <c r="Q588" s="576">
        <f t="shared" si="31"/>
        <v>0</v>
      </c>
      <c r="R588" s="576">
        <f t="shared" si="32"/>
        <v>0</v>
      </c>
      <c r="S588" s="576">
        <f t="shared" si="32"/>
        <v>0</v>
      </c>
      <c r="T588" s="553"/>
      <c r="U588" s="553"/>
      <c r="V588" s="553"/>
      <c r="W588" s="553"/>
      <c r="X588" s="397"/>
      <c r="Y588" s="397"/>
      <c r="Z588" s="397"/>
      <c r="AA588" s="397"/>
      <c r="AB588" s="397"/>
      <c r="AC588" s="397"/>
      <c r="AD588" s="397"/>
      <c r="AE588" s="397"/>
      <c r="AF588" s="397"/>
      <c r="AG588" s="397"/>
      <c r="AH588" s="397"/>
      <c r="AI588" s="397"/>
      <c r="AJ588" s="397"/>
      <c r="AK588" s="397"/>
      <c r="AL588" s="397"/>
      <c r="AM588" s="397"/>
      <c r="AN588" s="397"/>
      <c r="AO588" s="397"/>
      <c r="AP588" s="397"/>
      <c r="AQ588" s="397"/>
      <c r="AR588" s="397"/>
      <c r="AS588" s="397"/>
      <c r="AT588" s="397"/>
      <c r="AU588" s="397"/>
      <c r="AV588" s="397"/>
      <c r="AW588" s="397"/>
      <c r="AX588" s="397"/>
      <c r="AY588" s="397"/>
      <c r="AZ588" s="397"/>
      <c r="BA588" s="553"/>
      <c r="BB588" s="397"/>
      <c r="BC588" s="397"/>
      <c r="BD588" s="397"/>
    </row>
    <row r="589" spans="2:56" x14ac:dyDescent="0.35">
      <c r="B589" s="80"/>
      <c r="C589" s="119"/>
      <c r="D589" s="119"/>
      <c r="E589" s="202"/>
      <c r="F589" s="119"/>
      <c r="G589" s="120"/>
      <c r="H589" s="41"/>
      <c r="I589" s="41"/>
      <c r="J589" s="329">
        <v>0</v>
      </c>
      <c r="K589" s="329">
        <v>0</v>
      </c>
      <c r="L589" s="332"/>
      <c r="M589" s="150"/>
      <c r="N589" s="397"/>
      <c r="O589" s="555"/>
      <c r="P589" s="576">
        <f t="shared" si="30"/>
        <v>0</v>
      </c>
      <c r="Q589" s="576">
        <f t="shared" si="31"/>
        <v>0</v>
      </c>
      <c r="R589" s="576">
        <f t="shared" si="32"/>
        <v>0</v>
      </c>
      <c r="S589" s="576">
        <f t="shared" si="32"/>
        <v>0</v>
      </c>
      <c r="T589" s="553"/>
      <c r="U589" s="553"/>
      <c r="V589" s="553"/>
      <c r="W589" s="553"/>
      <c r="X589" s="397"/>
      <c r="Y589" s="397"/>
      <c r="Z589" s="397"/>
      <c r="AA589" s="397"/>
      <c r="AB589" s="397"/>
      <c r="AC589" s="397"/>
      <c r="AD589" s="397"/>
      <c r="AE589" s="397"/>
      <c r="AF589" s="397"/>
      <c r="AG589" s="397"/>
      <c r="AH589" s="397"/>
      <c r="AI589" s="397"/>
      <c r="AJ589" s="397"/>
      <c r="AK589" s="397"/>
      <c r="AL589" s="397"/>
      <c r="AM589" s="397"/>
      <c r="AN589" s="397"/>
      <c r="AO589" s="397"/>
      <c r="AP589" s="397"/>
      <c r="AQ589" s="397"/>
      <c r="AR589" s="397"/>
      <c r="AS589" s="397"/>
      <c r="AT589" s="397"/>
      <c r="AU589" s="397"/>
      <c r="AV589" s="397"/>
      <c r="AW589" s="397"/>
      <c r="AX589" s="397"/>
      <c r="AY589" s="397"/>
      <c r="AZ589" s="397"/>
      <c r="BA589" s="553"/>
      <c r="BB589" s="397"/>
      <c r="BC589" s="397"/>
      <c r="BD589" s="397"/>
    </row>
    <row r="590" spans="2:56" x14ac:dyDescent="0.35">
      <c r="B590" s="80"/>
      <c r="C590" s="119"/>
      <c r="D590" s="119"/>
      <c r="E590" s="202"/>
      <c r="F590" s="119"/>
      <c r="G590" s="120"/>
      <c r="H590" s="41"/>
      <c r="I590" s="41"/>
      <c r="J590" s="329">
        <v>0</v>
      </c>
      <c r="K590" s="329">
        <v>0</v>
      </c>
      <c r="L590" s="332"/>
      <c r="M590" s="150"/>
      <c r="N590" s="397"/>
      <c r="O590" s="555"/>
      <c r="P590" s="576">
        <f t="shared" si="30"/>
        <v>0</v>
      </c>
      <c r="Q590" s="576">
        <f t="shared" si="31"/>
        <v>0</v>
      </c>
      <c r="R590" s="576">
        <f t="shared" si="32"/>
        <v>0</v>
      </c>
      <c r="S590" s="576">
        <f t="shared" si="32"/>
        <v>0</v>
      </c>
      <c r="T590" s="553"/>
      <c r="U590" s="553"/>
      <c r="V590" s="553"/>
      <c r="W590" s="553"/>
      <c r="X590" s="397"/>
      <c r="Y590" s="397"/>
      <c r="Z590" s="397"/>
      <c r="AA590" s="397"/>
      <c r="AB590" s="397"/>
      <c r="AC590" s="397"/>
      <c r="AD590" s="397"/>
      <c r="AE590" s="397"/>
      <c r="AF590" s="397"/>
      <c r="AG590" s="397"/>
      <c r="AH590" s="397"/>
      <c r="AI590" s="397"/>
      <c r="AJ590" s="397"/>
      <c r="AK590" s="397"/>
      <c r="AL590" s="397"/>
      <c r="AM590" s="397"/>
      <c r="AN590" s="397"/>
      <c r="AO590" s="397"/>
      <c r="AP590" s="397"/>
      <c r="AQ590" s="397"/>
      <c r="AR590" s="397"/>
      <c r="AS590" s="397"/>
      <c r="AT590" s="397"/>
      <c r="AU590" s="397"/>
      <c r="AV590" s="397"/>
      <c r="AW590" s="397"/>
      <c r="AX590" s="397"/>
      <c r="AY590" s="397"/>
      <c r="AZ590" s="397"/>
      <c r="BA590" s="553"/>
      <c r="BB590" s="397"/>
      <c r="BC590" s="397"/>
      <c r="BD590" s="397"/>
    </row>
    <row r="591" spans="2:56" x14ac:dyDescent="0.35">
      <c r="B591" s="80"/>
      <c r="C591" s="119"/>
      <c r="D591" s="119"/>
      <c r="E591" s="202"/>
      <c r="F591" s="119"/>
      <c r="G591" s="120"/>
      <c r="H591" s="41"/>
      <c r="I591" s="41"/>
      <c r="J591" s="329">
        <v>0</v>
      </c>
      <c r="K591" s="329">
        <v>0</v>
      </c>
      <c r="L591" s="332"/>
      <c r="M591" s="150"/>
      <c r="N591" s="397"/>
      <c r="O591" s="555"/>
      <c r="P591" s="576">
        <f t="shared" si="30"/>
        <v>0</v>
      </c>
      <c r="Q591" s="576">
        <f t="shared" si="31"/>
        <v>0</v>
      </c>
      <c r="R591" s="576">
        <f t="shared" si="32"/>
        <v>0</v>
      </c>
      <c r="S591" s="576">
        <f t="shared" si="32"/>
        <v>0</v>
      </c>
      <c r="T591" s="553"/>
      <c r="U591" s="553"/>
      <c r="V591" s="553"/>
      <c r="W591" s="553"/>
      <c r="X591" s="397"/>
      <c r="Y591" s="397"/>
      <c r="Z591" s="397"/>
      <c r="AA591" s="397"/>
      <c r="AB591" s="397"/>
      <c r="AC591" s="397"/>
      <c r="AD591" s="397"/>
      <c r="AE591" s="397"/>
      <c r="AF591" s="397"/>
      <c r="AG591" s="397"/>
      <c r="AH591" s="397"/>
      <c r="AI591" s="397"/>
      <c r="AJ591" s="397"/>
      <c r="AK591" s="397"/>
      <c r="AL591" s="397"/>
      <c r="AM591" s="397"/>
      <c r="AN591" s="397"/>
      <c r="AO591" s="397"/>
      <c r="AP591" s="397"/>
      <c r="AQ591" s="397"/>
      <c r="AR591" s="397"/>
      <c r="AS591" s="397"/>
      <c r="AT591" s="397"/>
      <c r="AU591" s="397"/>
      <c r="AV591" s="397"/>
      <c r="AW591" s="397"/>
      <c r="AX591" s="397"/>
      <c r="AY591" s="397"/>
      <c r="AZ591" s="397"/>
      <c r="BA591" s="553"/>
      <c r="BB591" s="397"/>
      <c r="BC591" s="397"/>
      <c r="BD591" s="397"/>
    </row>
    <row r="592" spans="2:56" x14ac:dyDescent="0.35">
      <c r="B592" s="80"/>
      <c r="C592" s="119"/>
      <c r="D592" s="119"/>
      <c r="E592" s="202"/>
      <c r="F592" s="119"/>
      <c r="G592" s="120"/>
      <c r="H592" s="41"/>
      <c r="I592" s="41"/>
      <c r="J592" s="329">
        <v>0</v>
      </c>
      <c r="K592" s="329">
        <v>0</v>
      </c>
      <c r="L592" s="332"/>
      <c r="M592" s="150"/>
      <c r="N592" s="397"/>
      <c r="O592" s="555"/>
      <c r="P592" s="576">
        <f t="shared" si="30"/>
        <v>0</v>
      </c>
      <c r="Q592" s="576">
        <f t="shared" si="31"/>
        <v>0</v>
      </c>
      <c r="R592" s="576">
        <f t="shared" si="32"/>
        <v>0</v>
      </c>
      <c r="S592" s="576">
        <f t="shared" si="32"/>
        <v>0</v>
      </c>
      <c r="T592" s="553"/>
      <c r="U592" s="553"/>
      <c r="V592" s="553"/>
      <c r="W592" s="553"/>
      <c r="X592" s="397"/>
      <c r="Y592" s="397"/>
      <c r="Z592" s="397"/>
      <c r="AA592" s="397"/>
      <c r="AB592" s="397"/>
      <c r="AC592" s="397"/>
      <c r="AD592" s="397"/>
      <c r="AE592" s="397"/>
      <c r="AF592" s="397"/>
      <c r="AG592" s="397"/>
      <c r="AH592" s="397"/>
      <c r="AI592" s="397"/>
      <c r="AJ592" s="397"/>
      <c r="AK592" s="397"/>
      <c r="AL592" s="397"/>
      <c r="AM592" s="397"/>
      <c r="AN592" s="397"/>
      <c r="AO592" s="397"/>
      <c r="AP592" s="397"/>
      <c r="AQ592" s="397"/>
      <c r="AR592" s="397"/>
      <c r="AS592" s="397"/>
      <c r="AT592" s="397"/>
      <c r="AU592" s="397"/>
      <c r="AV592" s="397"/>
      <c r="AW592" s="397"/>
      <c r="AX592" s="397"/>
      <c r="AY592" s="397"/>
      <c r="AZ592" s="397"/>
      <c r="BA592" s="553"/>
      <c r="BB592" s="397"/>
      <c r="BC592" s="397"/>
      <c r="BD592" s="397"/>
    </row>
    <row r="593" spans="2:56" x14ac:dyDescent="0.35">
      <c r="B593" s="80"/>
      <c r="C593" s="119"/>
      <c r="D593" s="119"/>
      <c r="E593" s="202"/>
      <c r="F593" s="119"/>
      <c r="G593" s="120"/>
      <c r="H593" s="41"/>
      <c r="I593" s="41"/>
      <c r="J593" s="329">
        <v>0</v>
      </c>
      <c r="K593" s="329">
        <v>0</v>
      </c>
      <c r="L593" s="332"/>
      <c r="M593" s="150"/>
      <c r="N593" s="397"/>
      <c r="O593" s="555"/>
      <c r="P593" s="576">
        <f t="shared" si="30"/>
        <v>0</v>
      </c>
      <c r="Q593" s="576">
        <f t="shared" si="31"/>
        <v>0</v>
      </c>
      <c r="R593" s="576">
        <f t="shared" si="32"/>
        <v>0</v>
      </c>
      <c r="S593" s="576">
        <f t="shared" si="32"/>
        <v>0</v>
      </c>
      <c r="T593" s="553"/>
      <c r="U593" s="553"/>
      <c r="V593" s="553"/>
      <c r="W593" s="553"/>
      <c r="X593" s="397"/>
      <c r="Y593" s="397"/>
      <c r="Z593" s="397"/>
      <c r="AA593" s="397"/>
      <c r="AB593" s="397"/>
      <c r="AC593" s="397"/>
      <c r="AD593" s="397"/>
      <c r="AE593" s="397"/>
      <c r="AF593" s="397"/>
      <c r="AG593" s="397"/>
      <c r="AH593" s="397"/>
      <c r="AI593" s="397"/>
      <c r="AJ593" s="397"/>
      <c r="AK593" s="397"/>
      <c r="AL593" s="397"/>
      <c r="AM593" s="397"/>
      <c r="AN593" s="397"/>
      <c r="AO593" s="397"/>
      <c r="AP593" s="397"/>
      <c r="AQ593" s="397"/>
      <c r="AR593" s="397"/>
      <c r="AS593" s="397"/>
      <c r="AT593" s="397"/>
      <c r="AU593" s="397"/>
      <c r="AV593" s="397"/>
      <c r="AW593" s="397"/>
      <c r="AX593" s="397"/>
      <c r="AY593" s="397"/>
      <c r="AZ593" s="397"/>
      <c r="BA593" s="553"/>
      <c r="BB593" s="397"/>
      <c r="BC593" s="397"/>
      <c r="BD593" s="397"/>
    </row>
    <row r="594" spans="2:56" x14ac:dyDescent="0.35">
      <c r="B594" s="80"/>
      <c r="C594" s="119"/>
      <c r="D594" s="119"/>
      <c r="E594" s="202"/>
      <c r="F594" s="119"/>
      <c r="G594" s="120"/>
      <c r="H594" s="41"/>
      <c r="I594" s="41"/>
      <c r="J594" s="329">
        <v>0</v>
      </c>
      <c r="K594" s="329">
        <v>0</v>
      </c>
      <c r="L594" s="332"/>
      <c r="M594" s="150"/>
      <c r="N594" s="397"/>
      <c r="O594" s="555"/>
      <c r="P594" s="576">
        <f t="shared" si="30"/>
        <v>0</v>
      </c>
      <c r="Q594" s="576">
        <f t="shared" si="31"/>
        <v>0</v>
      </c>
      <c r="R594" s="576">
        <f t="shared" si="32"/>
        <v>0</v>
      </c>
      <c r="S594" s="576">
        <f t="shared" si="32"/>
        <v>0</v>
      </c>
      <c r="T594" s="553"/>
      <c r="U594" s="553"/>
      <c r="V594" s="553"/>
      <c r="W594" s="553"/>
      <c r="X594" s="397"/>
      <c r="Y594" s="397"/>
      <c r="Z594" s="397"/>
      <c r="AA594" s="397"/>
      <c r="AB594" s="397"/>
      <c r="AC594" s="397"/>
      <c r="AD594" s="397"/>
      <c r="AE594" s="397"/>
      <c r="AF594" s="397"/>
      <c r="AG594" s="397"/>
      <c r="AH594" s="397"/>
      <c r="AI594" s="397"/>
      <c r="AJ594" s="397"/>
      <c r="AK594" s="397"/>
      <c r="AL594" s="397"/>
      <c r="AM594" s="397"/>
      <c r="AN594" s="397"/>
      <c r="AO594" s="397"/>
      <c r="AP594" s="397"/>
      <c r="AQ594" s="397"/>
      <c r="AR594" s="397"/>
      <c r="AS594" s="397"/>
      <c r="AT594" s="397"/>
      <c r="AU594" s="397"/>
      <c r="AV594" s="397"/>
      <c r="AW594" s="397"/>
      <c r="AX594" s="397"/>
      <c r="AY594" s="397"/>
      <c r="AZ594" s="397"/>
      <c r="BA594" s="553"/>
      <c r="BB594" s="397"/>
      <c r="BC594" s="397"/>
      <c r="BD594" s="397"/>
    </row>
    <row r="595" spans="2:56" x14ac:dyDescent="0.35">
      <c r="B595" s="80"/>
      <c r="C595" s="119"/>
      <c r="D595" s="119"/>
      <c r="E595" s="202"/>
      <c r="F595" s="119"/>
      <c r="G595" s="120"/>
      <c r="H595" s="41"/>
      <c r="I595" s="41"/>
      <c r="J595" s="329">
        <v>0</v>
      </c>
      <c r="K595" s="329">
        <v>0</v>
      </c>
      <c r="L595" s="332"/>
      <c r="M595" s="150"/>
      <c r="N595" s="397"/>
      <c r="O595" s="555"/>
      <c r="P595" s="576">
        <f t="shared" si="30"/>
        <v>0</v>
      </c>
      <c r="Q595" s="576">
        <f t="shared" si="31"/>
        <v>0</v>
      </c>
      <c r="R595" s="576">
        <f t="shared" si="32"/>
        <v>0</v>
      </c>
      <c r="S595" s="576">
        <f t="shared" si="32"/>
        <v>0</v>
      </c>
      <c r="T595" s="553"/>
      <c r="U595" s="553"/>
      <c r="V595" s="553"/>
      <c r="W595" s="553"/>
      <c r="X595" s="397"/>
      <c r="Y595" s="397"/>
      <c r="Z595" s="397"/>
      <c r="AA595" s="397"/>
      <c r="AB595" s="397"/>
      <c r="AC595" s="397"/>
      <c r="AD595" s="397"/>
      <c r="AE595" s="397"/>
      <c r="AF595" s="397"/>
      <c r="AG595" s="397"/>
      <c r="AH595" s="397"/>
      <c r="AI595" s="397"/>
      <c r="AJ595" s="397"/>
      <c r="AK595" s="397"/>
      <c r="AL595" s="397"/>
      <c r="AM595" s="397"/>
      <c r="AN595" s="397"/>
      <c r="AO595" s="397"/>
      <c r="AP595" s="397"/>
      <c r="AQ595" s="397"/>
      <c r="AR595" s="397"/>
      <c r="AS595" s="397"/>
      <c r="AT595" s="397"/>
      <c r="AU595" s="397"/>
      <c r="AV595" s="397"/>
      <c r="AW595" s="397"/>
      <c r="AX595" s="397"/>
      <c r="AY595" s="397"/>
      <c r="AZ595" s="397"/>
      <c r="BA595" s="553"/>
      <c r="BB595" s="397"/>
      <c r="BC595" s="397"/>
      <c r="BD595" s="397"/>
    </row>
    <row r="596" spans="2:56" x14ac:dyDescent="0.35">
      <c r="B596" s="80"/>
      <c r="C596" s="119"/>
      <c r="D596" s="119"/>
      <c r="E596" s="202"/>
      <c r="F596" s="119"/>
      <c r="G596" s="120"/>
      <c r="H596" s="41"/>
      <c r="I596" s="41"/>
      <c r="J596" s="329">
        <v>0</v>
      </c>
      <c r="K596" s="329">
        <v>0</v>
      </c>
      <c r="L596" s="332"/>
      <c r="M596" s="150"/>
      <c r="N596" s="397"/>
      <c r="O596" s="555"/>
      <c r="P596" s="576">
        <f t="shared" si="30"/>
        <v>0</v>
      </c>
      <c r="Q596" s="576">
        <f t="shared" si="31"/>
        <v>0</v>
      </c>
      <c r="R596" s="576">
        <f t="shared" si="32"/>
        <v>0</v>
      </c>
      <c r="S596" s="576">
        <f t="shared" si="32"/>
        <v>0</v>
      </c>
      <c r="T596" s="553"/>
      <c r="U596" s="553"/>
      <c r="V596" s="553"/>
      <c r="W596" s="553"/>
      <c r="X596" s="397"/>
      <c r="Y596" s="397"/>
      <c r="Z596" s="397"/>
      <c r="AA596" s="397"/>
      <c r="AB596" s="397"/>
      <c r="AC596" s="397"/>
      <c r="AD596" s="397"/>
      <c r="AE596" s="397"/>
      <c r="AF596" s="397"/>
      <c r="AG596" s="397"/>
      <c r="AH596" s="397"/>
      <c r="AI596" s="397"/>
      <c r="AJ596" s="397"/>
      <c r="AK596" s="397"/>
      <c r="AL596" s="397"/>
      <c r="AM596" s="397"/>
      <c r="AN596" s="397"/>
      <c r="AO596" s="397"/>
      <c r="AP596" s="397"/>
      <c r="AQ596" s="397"/>
      <c r="AR596" s="397"/>
      <c r="AS596" s="397"/>
      <c r="AT596" s="397"/>
      <c r="AU596" s="397"/>
      <c r="AV596" s="397"/>
      <c r="AW596" s="397"/>
      <c r="AX596" s="397"/>
      <c r="AY596" s="397"/>
      <c r="AZ596" s="397"/>
      <c r="BA596" s="553"/>
      <c r="BB596" s="397"/>
      <c r="BC596" s="397"/>
      <c r="BD596" s="397"/>
    </row>
    <row r="597" spans="2:56" x14ac:dyDescent="0.35">
      <c r="B597" s="80"/>
      <c r="C597" s="119"/>
      <c r="D597" s="119"/>
      <c r="E597" s="202"/>
      <c r="F597" s="119"/>
      <c r="G597" s="120"/>
      <c r="H597" s="41"/>
      <c r="I597" s="41"/>
      <c r="J597" s="329">
        <v>0</v>
      </c>
      <c r="K597" s="329">
        <v>0</v>
      </c>
      <c r="L597" s="332"/>
      <c r="M597" s="150"/>
      <c r="N597" s="397"/>
      <c r="O597" s="555"/>
      <c r="P597" s="576">
        <f t="shared" si="30"/>
        <v>0</v>
      </c>
      <c r="Q597" s="576">
        <f t="shared" si="31"/>
        <v>0</v>
      </c>
      <c r="R597" s="576">
        <f t="shared" si="32"/>
        <v>0</v>
      </c>
      <c r="S597" s="576">
        <f t="shared" si="32"/>
        <v>0</v>
      </c>
      <c r="T597" s="553"/>
      <c r="U597" s="553"/>
      <c r="V597" s="553"/>
      <c r="W597" s="553"/>
      <c r="X597" s="397"/>
      <c r="Y597" s="397"/>
      <c r="Z597" s="397"/>
      <c r="AA597" s="397"/>
      <c r="AB597" s="397"/>
      <c r="AC597" s="397"/>
      <c r="AD597" s="397"/>
      <c r="AE597" s="397"/>
      <c r="AF597" s="397"/>
      <c r="AG597" s="397"/>
      <c r="AH597" s="397"/>
      <c r="AI597" s="397"/>
      <c r="AJ597" s="397"/>
      <c r="AK597" s="397"/>
      <c r="AL597" s="397"/>
      <c r="AM597" s="397"/>
      <c r="AN597" s="397"/>
      <c r="AO597" s="397"/>
      <c r="AP597" s="397"/>
      <c r="AQ597" s="397"/>
      <c r="AR597" s="397"/>
      <c r="AS597" s="397"/>
      <c r="AT597" s="397"/>
      <c r="AU597" s="397"/>
      <c r="AV597" s="397"/>
      <c r="AW597" s="397"/>
      <c r="AX597" s="397"/>
      <c r="AY597" s="397"/>
      <c r="AZ597" s="397"/>
      <c r="BA597" s="553"/>
      <c r="BB597" s="397"/>
      <c r="BC597" s="397"/>
      <c r="BD597" s="397"/>
    </row>
    <row r="598" spans="2:56" x14ac:dyDescent="0.35">
      <c r="B598" s="80"/>
      <c r="C598" s="119"/>
      <c r="D598" s="119"/>
      <c r="E598" s="202"/>
      <c r="F598" s="119"/>
      <c r="G598" s="120"/>
      <c r="H598" s="41"/>
      <c r="I598" s="41"/>
      <c r="J598" s="329">
        <v>0</v>
      </c>
      <c r="K598" s="329">
        <v>0</v>
      </c>
      <c r="L598" s="332"/>
      <c r="M598" s="150"/>
      <c r="N598" s="397"/>
      <c r="O598" s="555"/>
      <c r="P598" s="576">
        <f t="shared" si="30"/>
        <v>0</v>
      </c>
      <c r="Q598" s="576">
        <f t="shared" si="31"/>
        <v>0</v>
      </c>
      <c r="R598" s="576">
        <f t="shared" si="32"/>
        <v>0</v>
      </c>
      <c r="S598" s="576">
        <f t="shared" si="32"/>
        <v>0</v>
      </c>
      <c r="T598" s="553"/>
      <c r="U598" s="553"/>
      <c r="V598" s="553"/>
      <c r="W598" s="553"/>
      <c r="X598" s="397"/>
      <c r="Y598" s="397"/>
      <c r="Z598" s="397"/>
      <c r="AA598" s="397"/>
      <c r="AB598" s="397"/>
      <c r="AC598" s="397"/>
      <c r="AD598" s="397"/>
      <c r="AE598" s="397"/>
      <c r="AF598" s="397"/>
      <c r="AG598" s="397"/>
      <c r="AH598" s="397"/>
      <c r="AI598" s="397"/>
      <c r="AJ598" s="397"/>
      <c r="AK598" s="397"/>
      <c r="AL598" s="397"/>
      <c r="AM598" s="397"/>
      <c r="AN598" s="397"/>
      <c r="AO598" s="397"/>
      <c r="AP598" s="397"/>
      <c r="AQ598" s="397"/>
      <c r="AR598" s="397"/>
      <c r="AS598" s="397"/>
      <c r="AT598" s="397"/>
      <c r="AU598" s="397"/>
      <c r="AV598" s="397"/>
      <c r="AW598" s="397"/>
      <c r="AX598" s="397"/>
      <c r="AY598" s="397"/>
      <c r="AZ598" s="397"/>
      <c r="BA598" s="553"/>
      <c r="BB598" s="397"/>
      <c r="BC598" s="397"/>
      <c r="BD598" s="397"/>
    </row>
    <row r="599" spans="2:56" x14ac:dyDescent="0.35">
      <c r="B599" s="80"/>
      <c r="C599" s="119"/>
      <c r="D599" s="119"/>
      <c r="E599" s="202"/>
      <c r="F599" s="119"/>
      <c r="G599" s="120"/>
      <c r="H599" s="41"/>
      <c r="I599" s="41"/>
      <c r="J599" s="329">
        <v>0</v>
      </c>
      <c r="K599" s="329">
        <v>0</v>
      </c>
      <c r="L599" s="332"/>
      <c r="M599" s="150"/>
      <c r="N599" s="397"/>
      <c r="O599" s="555"/>
      <c r="P599" s="576">
        <f t="shared" si="30"/>
        <v>0</v>
      </c>
      <c r="Q599" s="576">
        <f t="shared" si="31"/>
        <v>0</v>
      </c>
      <c r="R599" s="576">
        <f t="shared" si="32"/>
        <v>0</v>
      </c>
      <c r="S599" s="576">
        <f t="shared" si="32"/>
        <v>0</v>
      </c>
      <c r="T599" s="553"/>
      <c r="U599" s="553"/>
      <c r="V599" s="553"/>
      <c r="W599" s="553"/>
      <c r="X599" s="397"/>
      <c r="Y599" s="397"/>
      <c r="Z599" s="397"/>
      <c r="AA599" s="397"/>
      <c r="AB599" s="397"/>
      <c r="AC599" s="397"/>
      <c r="AD599" s="397"/>
      <c r="AE599" s="397"/>
      <c r="AF599" s="397"/>
      <c r="AG599" s="397"/>
      <c r="AH599" s="397"/>
      <c r="AI599" s="397"/>
      <c r="AJ599" s="397"/>
      <c r="AK599" s="397"/>
      <c r="AL599" s="397"/>
      <c r="AM599" s="397"/>
      <c r="AN599" s="397"/>
      <c r="AO599" s="397"/>
      <c r="AP599" s="397"/>
      <c r="AQ599" s="397"/>
      <c r="AR599" s="397"/>
      <c r="AS599" s="397"/>
      <c r="AT599" s="397"/>
      <c r="AU599" s="397"/>
      <c r="AV599" s="397"/>
      <c r="AW599" s="397"/>
      <c r="AX599" s="397"/>
      <c r="AY599" s="397"/>
      <c r="AZ599" s="397"/>
      <c r="BA599" s="553"/>
      <c r="BB599" s="397"/>
      <c r="BC599" s="397"/>
      <c r="BD599" s="397"/>
    </row>
    <row r="600" spans="2:56" x14ac:dyDescent="0.35">
      <c r="B600" s="80"/>
      <c r="C600" s="119"/>
      <c r="D600" s="119"/>
      <c r="E600" s="202"/>
      <c r="F600" s="119"/>
      <c r="G600" s="120"/>
      <c r="H600" s="41"/>
      <c r="I600" s="41"/>
      <c r="J600" s="329">
        <v>0</v>
      </c>
      <c r="K600" s="329">
        <v>0</v>
      </c>
      <c r="L600" s="332"/>
      <c r="M600" s="150"/>
      <c r="N600" s="397"/>
      <c r="O600" s="555"/>
      <c r="P600" s="576">
        <f t="shared" si="30"/>
        <v>0</v>
      </c>
      <c r="Q600" s="576">
        <f t="shared" si="31"/>
        <v>0</v>
      </c>
      <c r="R600" s="576">
        <f t="shared" si="32"/>
        <v>0</v>
      </c>
      <c r="S600" s="576">
        <f t="shared" si="32"/>
        <v>0</v>
      </c>
      <c r="T600" s="553"/>
      <c r="U600" s="553"/>
      <c r="V600" s="553"/>
      <c r="W600" s="553"/>
      <c r="X600" s="397"/>
      <c r="Y600" s="397"/>
      <c r="Z600" s="397"/>
      <c r="AA600" s="397"/>
      <c r="AB600" s="397"/>
      <c r="AC600" s="397"/>
      <c r="AD600" s="397"/>
      <c r="AE600" s="397"/>
      <c r="AF600" s="397"/>
      <c r="AG600" s="397"/>
      <c r="AH600" s="397"/>
      <c r="AI600" s="397"/>
      <c r="AJ600" s="397"/>
      <c r="AK600" s="397"/>
      <c r="AL600" s="397"/>
      <c r="AM600" s="397"/>
      <c r="AN600" s="397"/>
      <c r="AO600" s="397"/>
      <c r="AP600" s="397"/>
      <c r="AQ600" s="397"/>
      <c r="AR600" s="397"/>
      <c r="AS600" s="397"/>
      <c r="AT600" s="397"/>
      <c r="AU600" s="397"/>
      <c r="AV600" s="397"/>
      <c r="AW600" s="397"/>
      <c r="AX600" s="397"/>
      <c r="AY600" s="397"/>
      <c r="AZ600" s="397"/>
      <c r="BA600" s="553"/>
      <c r="BB600" s="397"/>
      <c r="BC600" s="397"/>
      <c r="BD600" s="397"/>
    </row>
    <row r="601" spans="2:56" x14ac:dyDescent="0.35">
      <c r="B601" s="80"/>
      <c r="C601" s="119"/>
      <c r="D601" s="119"/>
      <c r="E601" s="202"/>
      <c r="F601" s="119"/>
      <c r="G601" s="120"/>
      <c r="H601" s="41"/>
      <c r="I601" s="41"/>
      <c r="J601" s="329">
        <v>0</v>
      </c>
      <c r="K601" s="329">
        <v>0</v>
      </c>
      <c r="L601" s="332"/>
      <c r="M601" s="150"/>
      <c r="N601" s="397"/>
      <c r="O601" s="555"/>
      <c r="P601" s="576">
        <f t="shared" si="30"/>
        <v>0</v>
      </c>
      <c r="Q601" s="576">
        <f t="shared" si="31"/>
        <v>0</v>
      </c>
      <c r="R601" s="576">
        <f t="shared" si="32"/>
        <v>0</v>
      </c>
      <c r="S601" s="576">
        <f t="shared" si="32"/>
        <v>0</v>
      </c>
      <c r="T601" s="553"/>
      <c r="U601" s="553"/>
      <c r="V601" s="553"/>
      <c r="W601" s="553"/>
      <c r="X601" s="397"/>
      <c r="Y601" s="397"/>
      <c r="Z601" s="397"/>
      <c r="AA601" s="397"/>
      <c r="AB601" s="397"/>
      <c r="AC601" s="397"/>
      <c r="AD601" s="397"/>
      <c r="AE601" s="397"/>
      <c r="AF601" s="397"/>
      <c r="AG601" s="397"/>
      <c r="AH601" s="397"/>
      <c r="AI601" s="397"/>
      <c r="AJ601" s="397"/>
      <c r="AK601" s="397"/>
      <c r="AL601" s="397"/>
      <c r="AM601" s="397"/>
      <c r="AN601" s="397"/>
      <c r="AO601" s="397"/>
      <c r="AP601" s="397"/>
      <c r="AQ601" s="397"/>
      <c r="AR601" s="397"/>
      <c r="AS601" s="397"/>
      <c r="AT601" s="397"/>
      <c r="AU601" s="397"/>
      <c r="AV601" s="397"/>
      <c r="AW601" s="397"/>
      <c r="AX601" s="397"/>
      <c r="AY601" s="397"/>
      <c r="AZ601" s="397"/>
      <c r="BA601" s="553"/>
      <c r="BB601" s="397"/>
      <c r="BC601" s="397"/>
      <c r="BD601" s="397"/>
    </row>
    <row r="602" spans="2:56" x14ac:dyDescent="0.35">
      <c r="B602" s="80"/>
      <c r="C602" s="119"/>
      <c r="D602" s="119"/>
      <c r="E602" s="202"/>
      <c r="F602" s="119"/>
      <c r="G602" s="120"/>
      <c r="H602" s="41"/>
      <c r="I602" s="41"/>
      <c r="J602" s="329">
        <v>0</v>
      </c>
      <c r="K602" s="329">
        <v>0</v>
      </c>
      <c r="L602" s="332"/>
      <c r="M602" s="150"/>
      <c r="N602" s="397"/>
      <c r="O602" s="555"/>
      <c r="P602" s="576">
        <f t="shared" si="30"/>
        <v>0</v>
      </c>
      <c r="Q602" s="576">
        <f t="shared" si="31"/>
        <v>0</v>
      </c>
      <c r="R602" s="576">
        <f t="shared" si="32"/>
        <v>0</v>
      </c>
      <c r="S602" s="576">
        <f t="shared" si="32"/>
        <v>0</v>
      </c>
      <c r="T602" s="553"/>
      <c r="U602" s="553"/>
      <c r="V602" s="553"/>
      <c r="W602" s="553"/>
      <c r="X602" s="397"/>
      <c r="Y602" s="397"/>
      <c r="Z602" s="397"/>
      <c r="AA602" s="397"/>
      <c r="AB602" s="397"/>
      <c r="AC602" s="397"/>
      <c r="AD602" s="397"/>
      <c r="AE602" s="397"/>
      <c r="AF602" s="397"/>
      <c r="AG602" s="397"/>
      <c r="AH602" s="397"/>
      <c r="AI602" s="397"/>
      <c r="AJ602" s="397"/>
      <c r="AK602" s="397"/>
      <c r="AL602" s="397"/>
      <c r="AM602" s="397"/>
      <c r="AN602" s="397"/>
      <c r="AO602" s="397"/>
      <c r="AP602" s="397"/>
      <c r="AQ602" s="397"/>
      <c r="AR602" s="397"/>
      <c r="AS602" s="397"/>
      <c r="AT602" s="397"/>
      <c r="AU602" s="397"/>
      <c r="AV602" s="397"/>
      <c r="AW602" s="397"/>
      <c r="AX602" s="397"/>
      <c r="AY602" s="397"/>
      <c r="AZ602" s="397"/>
      <c r="BA602" s="553"/>
      <c r="BB602" s="397"/>
      <c r="BC602" s="397"/>
      <c r="BD602" s="397"/>
    </row>
    <row r="603" spans="2:56" x14ac:dyDescent="0.35">
      <c r="B603" s="80"/>
      <c r="C603" s="119"/>
      <c r="D603" s="119"/>
      <c r="E603" s="202"/>
      <c r="F603" s="119"/>
      <c r="G603" s="120"/>
      <c r="H603" s="41"/>
      <c r="I603" s="41"/>
      <c r="J603" s="329">
        <v>0</v>
      </c>
      <c r="K603" s="329">
        <v>0</v>
      </c>
      <c r="L603" s="332"/>
      <c r="M603" s="150"/>
      <c r="N603" s="397"/>
      <c r="O603" s="555"/>
      <c r="P603" s="576">
        <f t="shared" si="30"/>
        <v>0</v>
      </c>
      <c r="Q603" s="576">
        <f t="shared" si="31"/>
        <v>0</v>
      </c>
      <c r="R603" s="576">
        <f t="shared" si="32"/>
        <v>0</v>
      </c>
      <c r="S603" s="576">
        <f t="shared" si="32"/>
        <v>0</v>
      </c>
      <c r="T603" s="553"/>
      <c r="U603" s="553"/>
      <c r="V603" s="553"/>
      <c r="W603" s="553"/>
      <c r="X603" s="397"/>
      <c r="Y603" s="397"/>
      <c r="Z603" s="397"/>
      <c r="AA603" s="397"/>
      <c r="AB603" s="397"/>
      <c r="AC603" s="397"/>
      <c r="AD603" s="397"/>
      <c r="AE603" s="397"/>
      <c r="AF603" s="397"/>
      <c r="AG603" s="397"/>
      <c r="AH603" s="397"/>
      <c r="AI603" s="397"/>
      <c r="AJ603" s="397"/>
      <c r="AK603" s="397"/>
      <c r="AL603" s="397"/>
      <c r="AM603" s="397"/>
      <c r="AN603" s="397"/>
      <c r="AO603" s="397"/>
      <c r="AP603" s="397"/>
      <c r="AQ603" s="397"/>
      <c r="AR603" s="397"/>
      <c r="AS603" s="397"/>
      <c r="AT603" s="397"/>
      <c r="AU603" s="397"/>
      <c r="AV603" s="397"/>
      <c r="AW603" s="397"/>
      <c r="AX603" s="397"/>
      <c r="AY603" s="397"/>
      <c r="AZ603" s="397"/>
      <c r="BA603" s="553"/>
      <c r="BB603" s="397"/>
      <c r="BC603" s="397"/>
      <c r="BD603" s="397"/>
    </row>
    <row r="604" spans="2:56" x14ac:dyDescent="0.35">
      <c r="B604" s="80"/>
      <c r="C604" s="119"/>
      <c r="D604" s="119"/>
      <c r="E604" s="202"/>
      <c r="F604" s="119"/>
      <c r="G604" s="120"/>
      <c r="H604" s="41"/>
      <c r="I604" s="41"/>
      <c r="J604" s="329">
        <v>0</v>
      </c>
      <c r="K604" s="329">
        <v>0</v>
      </c>
      <c r="L604" s="332"/>
      <c r="M604" s="150"/>
      <c r="N604" s="397"/>
      <c r="O604" s="555"/>
      <c r="P604" s="576">
        <f t="shared" si="30"/>
        <v>0</v>
      </c>
      <c r="Q604" s="576">
        <f t="shared" si="31"/>
        <v>0</v>
      </c>
      <c r="R604" s="576">
        <f t="shared" si="32"/>
        <v>0</v>
      </c>
      <c r="S604" s="576">
        <f t="shared" si="32"/>
        <v>0</v>
      </c>
      <c r="T604" s="553"/>
      <c r="U604" s="553"/>
      <c r="V604" s="553"/>
      <c r="W604" s="553"/>
      <c r="X604" s="397"/>
      <c r="Y604" s="397"/>
      <c r="Z604" s="397"/>
      <c r="AA604" s="397"/>
      <c r="AB604" s="397"/>
      <c r="AC604" s="397"/>
      <c r="AD604" s="397"/>
      <c r="AE604" s="397"/>
      <c r="AF604" s="397"/>
      <c r="AG604" s="397"/>
      <c r="AH604" s="397"/>
      <c r="AI604" s="397"/>
      <c r="AJ604" s="397"/>
      <c r="AK604" s="397"/>
      <c r="AL604" s="397"/>
      <c r="AM604" s="397"/>
      <c r="AN604" s="397"/>
      <c r="AO604" s="397"/>
      <c r="AP604" s="397"/>
      <c r="AQ604" s="397"/>
      <c r="AR604" s="397"/>
      <c r="AS604" s="397"/>
      <c r="AT604" s="397"/>
      <c r="AU604" s="397"/>
      <c r="AV604" s="397"/>
      <c r="AW604" s="397"/>
      <c r="AX604" s="397"/>
      <c r="AY604" s="397"/>
      <c r="AZ604" s="397"/>
      <c r="BA604" s="553"/>
      <c r="BB604" s="397"/>
      <c r="BC604" s="397"/>
      <c r="BD604" s="397"/>
    </row>
    <row r="605" spans="2:56" x14ac:dyDescent="0.35">
      <c r="B605" s="80"/>
      <c r="C605" s="119"/>
      <c r="D605" s="119"/>
      <c r="E605" s="202"/>
      <c r="F605" s="119"/>
      <c r="G605" s="120"/>
      <c r="H605" s="41"/>
      <c r="I605" s="41"/>
      <c r="J605" s="329">
        <v>0</v>
      </c>
      <c r="K605" s="329">
        <v>0</v>
      </c>
      <c r="L605" s="332"/>
      <c r="M605" s="150"/>
      <c r="N605" s="397"/>
      <c r="O605" s="555"/>
      <c r="P605" s="576">
        <f t="shared" si="30"/>
        <v>0</v>
      </c>
      <c r="Q605" s="576">
        <f t="shared" si="31"/>
        <v>0</v>
      </c>
      <c r="R605" s="576">
        <f t="shared" si="32"/>
        <v>0</v>
      </c>
      <c r="S605" s="576">
        <f t="shared" si="32"/>
        <v>0</v>
      </c>
      <c r="T605" s="553"/>
      <c r="U605" s="553"/>
      <c r="V605" s="553"/>
      <c r="W605" s="553"/>
      <c r="X605" s="397"/>
      <c r="Y605" s="397"/>
      <c r="Z605" s="397"/>
      <c r="AA605" s="397"/>
      <c r="AB605" s="397"/>
      <c r="AC605" s="397"/>
      <c r="AD605" s="397"/>
      <c r="AE605" s="397"/>
      <c r="AF605" s="397"/>
      <c r="AG605" s="397"/>
      <c r="AH605" s="397"/>
      <c r="AI605" s="397"/>
      <c r="AJ605" s="397"/>
      <c r="AK605" s="397"/>
      <c r="AL605" s="397"/>
      <c r="AM605" s="397"/>
      <c r="AN605" s="397"/>
      <c r="AO605" s="397"/>
      <c r="AP605" s="397"/>
      <c r="AQ605" s="397"/>
      <c r="AR605" s="397"/>
      <c r="AS605" s="397"/>
      <c r="AT605" s="397"/>
      <c r="AU605" s="397"/>
      <c r="AV605" s="397"/>
      <c r="AW605" s="397"/>
      <c r="AX605" s="397"/>
      <c r="AY605" s="397"/>
      <c r="AZ605" s="397"/>
      <c r="BA605" s="553"/>
      <c r="BB605" s="397"/>
      <c r="BC605" s="397"/>
      <c r="BD605" s="397"/>
    </row>
    <row r="606" spans="2:56" x14ac:dyDescent="0.35">
      <c r="B606" s="80"/>
      <c r="C606" s="119"/>
      <c r="D606" s="119"/>
      <c r="E606" s="202"/>
      <c r="F606" s="119"/>
      <c r="G606" s="120"/>
      <c r="H606" s="41"/>
      <c r="I606" s="41"/>
      <c r="J606" s="329">
        <v>0</v>
      </c>
      <c r="K606" s="329">
        <v>0</v>
      </c>
      <c r="L606" s="332"/>
      <c r="M606" s="150"/>
      <c r="N606" s="397"/>
      <c r="O606" s="555"/>
      <c r="P606" s="576">
        <f t="shared" si="30"/>
        <v>0</v>
      </c>
      <c r="Q606" s="576">
        <f t="shared" si="31"/>
        <v>0</v>
      </c>
      <c r="R606" s="576">
        <f t="shared" si="32"/>
        <v>0</v>
      </c>
      <c r="S606" s="576">
        <f t="shared" si="32"/>
        <v>0</v>
      </c>
      <c r="T606" s="553"/>
      <c r="U606" s="553"/>
      <c r="V606" s="553"/>
      <c r="W606" s="553"/>
      <c r="X606" s="397"/>
      <c r="Y606" s="397"/>
      <c r="Z606" s="397"/>
      <c r="AA606" s="397"/>
      <c r="AB606" s="397"/>
      <c r="AC606" s="397"/>
      <c r="AD606" s="397"/>
      <c r="AE606" s="397"/>
      <c r="AF606" s="397"/>
      <c r="AG606" s="397"/>
      <c r="AH606" s="397"/>
      <c r="AI606" s="397"/>
      <c r="AJ606" s="397"/>
      <c r="AK606" s="397"/>
      <c r="AL606" s="397"/>
      <c r="AM606" s="397"/>
      <c r="AN606" s="397"/>
      <c r="AO606" s="397"/>
      <c r="AP606" s="397"/>
      <c r="AQ606" s="397"/>
      <c r="AR606" s="397"/>
      <c r="AS606" s="397"/>
      <c r="AT606" s="397"/>
      <c r="AU606" s="397"/>
      <c r="AV606" s="397"/>
      <c r="AW606" s="397"/>
      <c r="AX606" s="397"/>
      <c r="AY606" s="397"/>
      <c r="AZ606" s="397"/>
      <c r="BA606" s="553"/>
      <c r="BB606" s="397"/>
      <c r="BC606" s="397"/>
      <c r="BD606" s="397"/>
    </row>
    <row r="607" spans="2:56" x14ac:dyDescent="0.35">
      <c r="B607" s="80"/>
      <c r="C607" s="119"/>
      <c r="D607" s="119"/>
      <c r="E607" s="202"/>
      <c r="F607" s="119"/>
      <c r="G607" s="120"/>
      <c r="H607" s="41"/>
      <c r="I607" s="41"/>
      <c r="J607" s="329">
        <v>0</v>
      </c>
      <c r="K607" s="329">
        <v>0</v>
      </c>
      <c r="L607" s="332"/>
      <c r="M607" s="150"/>
      <c r="N607" s="397"/>
      <c r="O607" s="555"/>
      <c r="P607" s="576">
        <f t="shared" si="30"/>
        <v>0</v>
      </c>
      <c r="Q607" s="576">
        <f t="shared" si="31"/>
        <v>0</v>
      </c>
      <c r="R607" s="576">
        <f t="shared" si="32"/>
        <v>0</v>
      </c>
      <c r="S607" s="576">
        <f t="shared" si="32"/>
        <v>0</v>
      </c>
      <c r="T607" s="553"/>
      <c r="U607" s="553"/>
      <c r="V607" s="553"/>
      <c r="W607" s="553"/>
      <c r="X607" s="397"/>
      <c r="Y607" s="397"/>
      <c r="Z607" s="397"/>
      <c r="AA607" s="397"/>
      <c r="AB607" s="397"/>
      <c r="AC607" s="397"/>
      <c r="AD607" s="397"/>
      <c r="AE607" s="397"/>
      <c r="AF607" s="397"/>
      <c r="AG607" s="397"/>
      <c r="AH607" s="397"/>
      <c r="AI607" s="397"/>
      <c r="AJ607" s="397"/>
      <c r="AK607" s="397"/>
      <c r="AL607" s="397"/>
      <c r="AM607" s="397"/>
      <c r="AN607" s="397"/>
      <c r="AO607" s="397"/>
      <c r="AP607" s="397"/>
      <c r="AQ607" s="397"/>
      <c r="AR607" s="397"/>
      <c r="AS607" s="397"/>
      <c r="AT607" s="397"/>
      <c r="AU607" s="397"/>
      <c r="AV607" s="397"/>
      <c r="AW607" s="397"/>
      <c r="AX607" s="397"/>
      <c r="AY607" s="397"/>
      <c r="AZ607" s="397"/>
      <c r="BA607" s="553"/>
      <c r="BB607" s="397"/>
      <c r="BC607" s="397"/>
      <c r="BD607" s="397"/>
    </row>
    <row r="608" spans="2:56" x14ac:dyDescent="0.35">
      <c r="B608" s="80"/>
      <c r="C608" s="119"/>
      <c r="D608" s="119"/>
      <c r="E608" s="202"/>
      <c r="F608" s="119"/>
      <c r="G608" s="120"/>
      <c r="H608" s="41"/>
      <c r="I608" s="41"/>
      <c r="J608" s="329">
        <v>0</v>
      </c>
      <c r="K608" s="329">
        <v>0</v>
      </c>
      <c r="L608" s="332"/>
      <c r="M608" s="150"/>
      <c r="N608" s="397"/>
      <c r="O608" s="555"/>
      <c r="P608" s="576">
        <f t="shared" si="30"/>
        <v>0</v>
      </c>
      <c r="Q608" s="576">
        <f t="shared" si="31"/>
        <v>0</v>
      </c>
      <c r="R608" s="576">
        <f t="shared" si="32"/>
        <v>0</v>
      </c>
      <c r="S608" s="576">
        <f t="shared" si="32"/>
        <v>0</v>
      </c>
      <c r="T608" s="553"/>
      <c r="U608" s="553"/>
      <c r="V608" s="553"/>
      <c r="W608" s="553"/>
      <c r="X608" s="397"/>
      <c r="Y608" s="397"/>
      <c r="Z608" s="397"/>
      <c r="AA608" s="397"/>
      <c r="AB608" s="397"/>
      <c r="AC608" s="397"/>
      <c r="AD608" s="397"/>
      <c r="AE608" s="397"/>
      <c r="AF608" s="397"/>
      <c r="AG608" s="397"/>
      <c r="AH608" s="397"/>
      <c r="AI608" s="397"/>
      <c r="AJ608" s="397"/>
      <c r="AK608" s="397"/>
      <c r="AL608" s="397"/>
      <c r="AM608" s="397"/>
      <c r="AN608" s="397"/>
      <c r="AO608" s="397"/>
      <c r="AP608" s="397"/>
      <c r="AQ608" s="397"/>
      <c r="AR608" s="397"/>
      <c r="AS608" s="397"/>
      <c r="AT608" s="397"/>
      <c r="AU608" s="397"/>
      <c r="AV608" s="397"/>
      <c r="AW608" s="397"/>
      <c r="AX608" s="397"/>
      <c r="AY608" s="397"/>
      <c r="AZ608" s="397"/>
      <c r="BA608" s="553"/>
      <c r="BB608" s="397"/>
      <c r="BC608" s="397"/>
      <c r="BD608" s="397"/>
    </row>
    <row r="609" spans="2:56" x14ac:dyDescent="0.35">
      <c r="B609" s="80"/>
      <c r="C609" s="119"/>
      <c r="D609" s="119"/>
      <c r="E609" s="202"/>
      <c r="F609" s="119"/>
      <c r="G609" s="120"/>
      <c r="H609" s="41"/>
      <c r="I609" s="41"/>
      <c r="J609" s="329">
        <v>0</v>
      </c>
      <c r="K609" s="329">
        <v>0</v>
      </c>
      <c r="L609" s="332"/>
      <c r="M609" s="150"/>
      <c r="N609" s="397"/>
      <c r="O609" s="555"/>
      <c r="P609" s="576">
        <f t="shared" si="30"/>
        <v>0</v>
      </c>
      <c r="Q609" s="576">
        <f t="shared" si="31"/>
        <v>0</v>
      </c>
      <c r="R609" s="576">
        <f t="shared" si="32"/>
        <v>0</v>
      </c>
      <c r="S609" s="576">
        <f t="shared" si="32"/>
        <v>0</v>
      </c>
      <c r="T609" s="553"/>
      <c r="U609" s="553"/>
      <c r="V609" s="553"/>
      <c r="W609" s="553"/>
      <c r="X609" s="397"/>
      <c r="Y609" s="397"/>
      <c r="Z609" s="397"/>
      <c r="AA609" s="397"/>
      <c r="AB609" s="397"/>
      <c r="AC609" s="397"/>
      <c r="AD609" s="397"/>
      <c r="AE609" s="397"/>
      <c r="AF609" s="397"/>
      <c r="AG609" s="397"/>
      <c r="AH609" s="397"/>
      <c r="AI609" s="397"/>
      <c r="AJ609" s="397"/>
      <c r="AK609" s="397"/>
      <c r="AL609" s="397"/>
      <c r="AM609" s="397"/>
      <c r="AN609" s="397"/>
      <c r="AO609" s="397"/>
      <c r="AP609" s="397"/>
      <c r="AQ609" s="397"/>
      <c r="AR609" s="397"/>
      <c r="AS609" s="397"/>
      <c r="AT609" s="397"/>
      <c r="AU609" s="397"/>
      <c r="AV609" s="397"/>
      <c r="AW609" s="397"/>
      <c r="AX609" s="397"/>
      <c r="AY609" s="397"/>
      <c r="AZ609" s="397"/>
      <c r="BA609" s="553"/>
      <c r="BB609" s="397"/>
      <c r="BC609" s="397"/>
      <c r="BD609" s="397"/>
    </row>
    <row r="610" spans="2:56" x14ac:dyDescent="0.35">
      <c r="B610" s="80"/>
      <c r="C610" s="119"/>
      <c r="D610" s="119"/>
      <c r="E610" s="202"/>
      <c r="F610" s="119"/>
      <c r="G610" s="120"/>
      <c r="H610" s="41"/>
      <c r="I610" s="41"/>
      <c r="J610" s="329">
        <v>0</v>
      </c>
      <c r="K610" s="329">
        <v>0</v>
      </c>
      <c r="L610" s="332"/>
      <c r="M610" s="150"/>
      <c r="N610" s="397"/>
      <c r="O610" s="555"/>
      <c r="P610" s="576">
        <f t="shared" si="30"/>
        <v>0</v>
      </c>
      <c r="Q610" s="576">
        <f t="shared" si="31"/>
        <v>0</v>
      </c>
      <c r="R610" s="576">
        <f t="shared" si="32"/>
        <v>0</v>
      </c>
      <c r="S610" s="576">
        <f t="shared" si="32"/>
        <v>0</v>
      </c>
      <c r="T610" s="553"/>
      <c r="U610" s="553"/>
      <c r="V610" s="553"/>
      <c r="W610" s="553"/>
      <c r="X610" s="397"/>
      <c r="Y610" s="397"/>
      <c r="Z610" s="397"/>
      <c r="AA610" s="397"/>
      <c r="AB610" s="397"/>
      <c r="AC610" s="397"/>
      <c r="AD610" s="397"/>
      <c r="AE610" s="397"/>
      <c r="AF610" s="397"/>
      <c r="AG610" s="397"/>
      <c r="AH610" s="397"/>
      <c r="AI610" s="397"/>
      <c r="AJ610" s="397"/>
      <c r="AK610" s="397"/>
      <c r="AL610" s="397"/>
      <c r="AM610" s="397"/>
      <c r="AN610" s="397"/>
      <c r="AO610" s="397"/>
      <c r="AP610" s="397"/>
      <c r="AQ610" s="397"/>
      <c r="AR610" s="397"/>
      <c r="AS610" s="397"/>
      <c r="AT610" s="397"/>
      <c r="AU610" s="397"/>
      <c r="AV610" s="397"/>
      <c r="AW610" s="397"/>
      <c r="AX610" s="397"/>
      <c r="AY610" s="397"/>
      <c r="AZ610" s="397"/>
      <c r="BA610" s="553"/>
      <c r="BB610" s="397"/>
      <c r="BC610" s="397"/>
      <c r="BD610" s="397"/>
    </row>
    <row r="611" spans="2:56" x14ac:dyDescent="0.35">
      <c r="B611" s="80"/>
      <c r="C611" s="119"/>
      <c r="D611" s="119"/>
      <c r="E611" s="202"/>
      <c r="F611" s="119"/>
      <c r="G611" s="120"/>
      <c r="H611" s="41"/>
      <c r="I611" s="41"/>
      <c r="J611" s="329">
        <v>0</v>
      </c>
      <c r="K611" s="329">
        <v>0</v>
      </c>
      <c r="L611" s="332"/>
      <c r="M611" s="150"/>
      <c r="N611" s="397"/>
      <c r="O611" s="555"/>
      <c r="P611" s="576">
        <f t="shared" si="30"/>
        <v>0</v>
      </c>
      <c r="Q611" s="576">
        <f t="shared" si="31"/>
        <v>0</v>
      </c>
      <c r="R611" s="576">
        <f t="shared" si="32"/>
        <v>0</v>
      </c>
      <c r="S611" s="576">
        <f t="shared" si="32"/>
        <v>0</v>
      </c>
      <c r="T611" s="553"/>
      <c r="U611" s="553"/>
      <c r="V611" s="553"/>
      <c r="W611" s="553"/>
      <c r="X611" s="397"/>
      <c r="Y611" s="397"/>
      <c r="Z611" s="397"/>
      <c r="AA611" s="397"/>
      <c r="AB611" s="397"/>
      <c r="AC611" s="397"/>
      <c r="AD611" s="397"/>
      <c r="AE611" s="397"/>
      <c r="AF611" s="397"/>
      <c r="AG611" s="397"/>
      <c r="AH611" s="397"/>
      <c r="AI611" s="397"/>
      <c r="AJ611" s="397"/>
      <c r="AK611" s="397"/>
      <c r="AL611" s="397"/>
      <c r="AM611" s="397"/>
      <c r="AN611" s="397"/>
      <c r="AO611" s="397"/>
      <c r="AP611" s="397"/>
      <c r="AQ611" s="397"/>
      <c r="AR611" s="397"/>
      <c r="AS611" s="397"/>
      <c r="AT611" s="397"/>
      <c r="AU611" s="397"/>
      <c r="AV611" s="397"/>
      <c r="AW611" s="397"/>
      <c r="AX611" s="397"/>
      <c r="AY611" s="397"/>
      <c r="AZ611" s="397"/>
      <c r="BA611" s="553"/>
      <c r="BB611" s="397"/>
      <c r="BC611" s="397"/>
      <c r="BD611" s="397"/>
    </row>
    <row r="612" spans="2:56" x14ac:dyDescent="0.35">
      <c r="B612" s="80"/>
      <c r="C612" s="119"/>
      <c r="D612" s="119"/>
      <c r="E612" s="202"/>
      <c r="F612" s="119"/>
      <c r="G612" s="120"/>
      <c r="H612" s="41"/>
      <c r="I612" s="41"/>
      <c r="J612" s="329">
        <v>0</v>
      </c>
      <c r="K612" s="329">
        <v>0</v>
      </c>
      <c r="L612" s="332"/>
      <c r="M612" s="150"/>
      <c r="N612" s="397"/>
      <c r="O612" s="555"/>
      <c r="P612" s="576">
        <f t="shared" si="30"/>
        <v>0</v>
      </c>
      <c r="Q612" s="576">
        <f t="shared" si="31"/>
        <v>0</v>
      </c>
      <c r="R612" s="576">
        <f t="shared" si="32"/>
        <v>0</v>
      </c>
      <c r="S612" s="576">
        <f t="shared" si="32"/>
        <v>0</v>
      </c>
      <c r="T612" s="553"/>
      <c r="U612" s="553"/>
      <c r="V612" s="553"/>
      <c r="W612" s="553"/>
      <c r="X612" s="397"/>
      <c r="Y612" s="397"/>
      <c r="Z612" s="397"/>
      <c r="AA612" s="397"/>
      <c r="AB612" s="397"/>
      <c r="AC612" s="397"/>
      <c r="AD612" s="397"/>
      <c r="AE612" s="397"/>
      <c r="AF612" s="397"/>
      <c r="AG612" s="397"/>
      <c r="AH612" s="397"/>
      <c r="AI612" s="397"/>
      <c r="AJ612" s="397"/>
      <c r="AK612" s="397"/>
      <c r="AL612" s="397"/>
      <c r="AM612" s="397"/>
      <c r="AN612" s="397"/>
      <c r="AO612" s="397"/>
      <c r="AP612" s="397"/>
      <c r="AQ612" s="397"/>
      <c r="AR612" s="397"/>
      <c r="AS612" s="397"/>
      <c r="AT612" s="397"/>
      <c r="AU612" s="397"/>
      <c r="AV612" s="397"/>
      <c r="AW612" s="397"/>
      <c r="AX612" s="397"/>
      <c r="AY612" s="397"/>
      <c r="AZ612" s="397"/>
      <c r="BA612" s="553"/>
      <c r="BB612" s="397"/>
      <c r="BC612" s="397"/>
      <c r="BD612" s="397"/>
    </row>
    <row r="613" spans="2:56" x14ac:dyDescent="0.35">
      <c r="B613" s="80"/>
      <c r="C613" s="119"/>
      <c r="D613" s="119"/>
      <c r="E613" s="202"/>
      <c r="F613" s="119"/>
      <c r="G613" s="120"/>
      <c r="H613" s="41"/>
      <c r="I613" s="41"/>
      <c r="J613" s="329">
        <v>0</v>
      </c>
      <c r="K613" s="329">
        <v>0</v>
      </c>
      <c r="L613" s="332"/>
      <c r="M613" s="150"/>
      <c r="N613" s="397"/>
      <c r="O613" s="555"/>
      <c r="P613" s="576">
        <f t="shared" si="30"/>
        <v>0</v>
      </c>
      <c r="Q613" s="576">
        <f t="shared" si="31"/>
        <v>0</v>
      </c>
      <c r="R613" s="576">
        <f t="shared" si="32"/>
        <v>0</v>
      </c>
      <c r="S613" s="576">
        <f t="shared" si="32"/>
        <v>0</v>
      </c>
      <c r="T613" s="553"/>
      <c r="U613" s="553"/>
      <c r="V613" s="553"/>
      <c r="W613" s="553"/>
      <c r="X613" s="397"/>
      <c r="Y613" s="397"/>
      <c r="Z613" s="397"/>
      <c r="AA613" s="397"/>
      <c r="AB613" s="397"/>
      <c r="AC613" s="397"/>
      <c r="AD613" s="397"/>
      <c r="AE613" s="397"/>
      <c r="AF613" s="397"/>
      <c r="AG613" s="397"/>
      <c r="AH613" s="397"/>
      <c r="AI613" s="397"/>
      <c r="AJ613" s="397"/>
      <c r="AK613" s="397"/>
      <c r="AL613" s="397"/>
      <c r="AM613" s="397"/>
      <c r="AN613" s="397"/>
      <c r="AO613" s="397"/>
      <c r="AP613" s="397"/>
      <c r="AQ613" s="397"/>
      <c r="AR613" s="397"/>
      <c r="AS613" s="397"/>
      <c r="AT613" s="397"/>
      <c r="AU613" s="397"/>
      <c r="AV613" s="397"/>
      <c r="AW613" s="397"/>
      <c r="AX613" s="397"/>
      <c r="AY613" s="397"/>
      <c r="AZ613" s="397"/>
      <c r="BA613" s="553"/>
      <c r="BB613" s="397"/>
      <c r="BC613" s="397"/>
      <c r="BD613" s="397"/>
    </row>
    <row r="614" spans="2:56" x14ac:dyDescent="0.35">
      <c r="B614" s="80"/>
      <c r="C614" s="119"/>
      <c r="D614" s="119"/>
      <c r="E614" s="202"/>
      <c r="F614" s="119"/>
      <c r="G614" s="120"/>
      <c r="H614" s="41"/>
      <c r="I614" s="41"/>
      <c r="J614" s="329">
        <v>0</v>
      </c>
      <c r="K614" s="329">
        <v>0</v>
      </c>
      <c r="L614" s="332"/>
      <c r="M614" s="150"/>
      <c r="N614" s="397"/>
      <c r="O614" s="555"/>
      <c r="P614" s="576">
        <f t="shared" si="30"/>
        <v>0</v>
      </c>
      <c r="Q614" s="576">
        <f t="shared" si="31"/>
        <v>0</v>
      </c>
      <c r="R614" s="576">
        <f t="shared" si="32"/>
        <v>0</v>
      </c>
      <c r="S614" s="576">
        <f t="shared" si="32"/>
        <v>0</v>
      </c>
      <c r="T614" s="553"/>
      <c r="U614" s="553"/>
      <c r="V614" s="553"/>
      <c r="W614" s="553"/>
      <c r="X614" s="397"/>
      <c r="Y614" s="397"/>
      <c r="Z614" s="397"/>
      <c r="AA614" s="397"/>
      <c r="AB614" s="397"/>
      <c r="AC614" s="397"/>
      <c r="AD614" s="397"/>
      <c r="AE614" s="397"/>
      <c r="AF614" s="397"/>
      <c r="AG614" s="397"/>
      <c r="AH614" s="397"/>
      <c r="AI614" s="397"/>
      <c r="AJ614" s="397"/>
      <c r="AK614" s="397"/>
      <c r="AL614" s="397"/>
      <c r="AM614" s="397"/>
      <c r="AN614" s="397"/>
      <c r="AO614" s="397"/>
      <c r="AP614" s="397"/>
      <c r="AQ614" s="397"/>
      <c r="AR614" s="397"/>
      <c r="AS614" s="397"/>
      <c r="AT614" s="397"/>
      <c r="AU614" s="397"/>
      <c r="AV614" s="397"/>
      <c r="AW614" s="397"/>
      <c r="AX614" s="397"/>
      <c r="AY614" s="397"/>
      <c r="AZ614" s="397"/>
      <c r="BA614" s="553"/>
      <c r="BB614" s="397"/>
      <c r="BC614" s="397"/>
      <c r="BD614" s="397"/>
    </row>
    <row r="615" spans="2:56" x14ac:dyDescent="0.35">
      <c r="B615" s="80"/>
      <c r="C615" s="119"/>
      <c r="D615" s="119"/>
      <c r="E615" s="202"/>
      <c r="F615" s="119"/>
      <c r="G615" s="120"/>
      <c r="H615" s="41"/>
      <c r="I615" s="41"/>
      <c r="J615" s="329">
        <v>0</v>
      </c>
      <c r="K615" s="329">
        <v>0</v>
      </c>
      <c r="L615" s="332"/>
      <c r="M615" s="150"/>
      <c r="N615" s="397"/>
      <c r="O615" s="555"/>
      <c r="P615" s="576">
        <f t="shared" si="30"/>
        <v>0</v>
      </c>
      <c r="Q615" s="576">
        <f t="shared" si="31"/>
        <v>0</v>
      </c>
      <c r="R615" s="576">
        <f t="shared" si="32"/>
        <v>0</v>
      </c>
      <c r="S615" s="576">
        <f t="shared" si="32"/>
        <v>0</v>
      </c>
      <c r="T615" s="553"/>
      <c r="U615" s="553"/>
      <c r="V615" s="553"/>
      <c r="W615" s="553"/>
      <c r="X615" s="397"/>
      <c r="Y615" s="397"/>
      <c r="Z615" s="397"/>
      <c r="AA615" s="397"/>
      <c r="AB615" s="397"/>
      <c r="AC615" s="397"/>
      <c r="AD615" s="397"/>
      <c r="AE615" s="397"/>
      <c r="AF615" s="397"/>
      <c r="AG615" s="397"/>
      <c r="AH615" s="397"/>
      <c r="AI615" s="397"/>
      <c r="AJ615" s="397"/>
      <c r="AK615" s="397"/>
      <c r="AL615" s="397"/>
      <c r="AM615" s="397"/>
      <c r="AN615" s="397"/>
      <c r="AO615" s="397"/>
      <c r="AP615" s="397"/>
      <c r="AQ615" s="397"/>
      <c r="AR615" s="397"/>
      <c r="AS615" s="397"/>
      <c r="AT615" s="397"/>
      <c r="AU615" s="397"/>
      <c r="AV615" s="397"/>
      <c r="AW615" s="397"/>
      <c r="AX615" s="397"/>
      <c r="AY615" s="397"/>
      <c r="AZ615" s="397"/>
      <c r="BA615" s="553"/>
      <c r="BB615" s="397"/>
      <c r="BC615" s="397"/>
      <c r="BD615" s="397"/>
    </row>
    <row r="616" spans="2:56" x14ac:dyDescent="0.35">
      <c r="B616" s="80"/>
      <c r="C616" s="119"/>
      <c r="D616" s="119"/>
      <c r="E616" s="202"/>
      <c r="F616" s="119"/>
      <c r="G616" s="120"/>
      <c r="H616" s="41"/>
      <c r="I616" s="41"/>
      <c r="J616" s="329">
        <v>0</v>
      </c>
      <c r="K616" s="329">
        <v>0</v>
      </c>
      <c r="L616" s="332"/>
      <c r="M616" s="150"/>
      <c r="N616" s="397"/>
      <c r="O616" s="555"/>
      <c r="P616" s="576">
        <f t="shared" si="30"/>
        <v>0</v>
      </c>
      <c r="Q616" s="576">
        <f t="shared" si="31"/>
        <v>0</v>
      </c>
      <c r="R616" s="576">
        <f t="shared" si="32"/>
        <v>0</v>
      </c>
      <c r="S616" s="576">
        <f t="shared" si="32"/>
        <v>0</v>
      </c>
      <c r="T616" s="553"/>
      <c r="U616" s="553"/>
      <c r="V616" s="553"/>
      <c r="W616" s="553"/>
      <c r="X616" s="397"/>
      <c r="Y616" s="397"/>
      <c r="Z616" s="397"/>
      <c r="AA616" s="397"/>
      <c r="AB616" s="397"/>
      <c r="AC616" s="397"/>
      <c r="AD616" s="397"/>
      <c r="AE616" s="397"/>
      <c r="AF616" s="397"/>
      <c r="AG616" s="397"/>
      <c r="AH616" s="397"/>
      <c r="AI616" s="397"/>
      <c r="AJ616" s="397"/>
      <c r="AK616" s="397"/>
      <c r="AL616" s="397"/>
      <c r="AM616" s="397"/>
      <c r="AN616" s="397"/>
      <c r="AO616" s="397"/>
      <c r="AP616" s="397"/>
      <c r="AQ616" s="397"/>
      <c r="AR616" s="397"/>
      <c r="AS616" s="397"/>
      <c r="AT616" s="397"/>
      <c r="AU616" s="397"/>
      <c r="AV616" s="397"/>
      <c r="AW616" s="397"/>
      <c r="AX616" s="397"/>
      <c r="AY616" s="397"/>
      <c r="AZ616" s="397"/>
      <c r="BA616" s="553"/>
      <c r="BB616" s="397"/>
      <c r="BC616" s="397"/>
      <c r="BD616" s="397"/>
    </row>
    <row r="617" spans="2:56" x14ac:dyDescent="0.35">
      <c r="B617" s="80"/>
      <c r="C617" s="119"/>
      <c r="D617" s="119"/>
      <c r="E617" s="202"/>
      <c r="F617" s="119"/>
      <c r="G617" s="120"/>
      <c r="H617" s="41"/>
      <c r="I617" s="41"/>
      <c r="J617" s="329">
        <v>0</v>
      </c>
      <c r="K617" s="329">
        <v>0</v>
      </c>
      <c r="L617" s="332"/>
      <c r="M617" s="150"/>
      <c r="N617" s="397"/>
      <c r="O617" s="555"/>
      <c r="P617" s="576">
        <f t="shared" si="30"/>
        <v>0</v>
      </c>
      <c r="Q617" s="576">
        <f t="shared" si="31"/>
        <v>0</v>
      </c>
      <c r="R617" s="576">
        <f t="shared" si="32"/>
        <v>0</v>
      </c>
      <c r="S617" s="576">
        <f t="shared" si="32"/>
        <v>0</v>
      </c>
      <c r="T617" s="553"/>
      <c r="U617" s="553"/>
      <c r="V617" s="553"/>
      <c r="W617" s="553"/>
      <c r="X617" s="397"/>
      <c r="Y617" s="397"/>
      <c r="Z617" s="397"/>
      <c r="AA617" s="397"/>
      <c r="AB617" s="397"/>
      <c r="AC617" s="397"/>
      <c r="AD617" s="397"/>
      <c r="AE617" s="397"/>
      <c r="AF617" s="397"/>
      <c r="AG617" s="397"/>
      <c r="AH617" s="397"/>
      <c r="AI617" s="397"/>
      <c r="AJ617" s="397"/>
      <c r="AK617" s="397"/>
      <c r="AL617" s="397"/>
      <c r="AM617" s="397"/>
      <c r="AN617" s="397"/>
      <c r="AO617" s="397"/>
      <c r="AP617" s="397"/>
      <c r="AQ617" s="397"/>
      <c r="AR617" s="397"/>
      <c r="AS617" s="397"/>
      <c r="AT617" s="397"/>
      <c r="AU617" s="397"/>
      <c r="AV617" s="397"/>
      <c r="AW617" s="397"/>
      <c r="AX617" s="397"/>
      <c r="AY617" s="397"/>
      <c r="AZ617" s="397"/>
      <c r="BA617" s="553"/>
      <c r="BB617" s="397"/>
      <c r="BC617" s="397"/>
      <c r="BD617" s="397"/>
    </row>
    <row r="618" spans="2:56" x14ac:dyDescent="0.35">
      <c r="B618" s="80"/>
      <c r="C618" s="119"/>
      <c r="D618" s="119"/>
      <c r="E618" s="202"/>
      <c r="F618" s="119"/>
      <c r="G618" s="120"/>
      <c r="H618" s="41"/>
      <c r="I618" s="41"/>
      <c r="J618" s="329">
        <v>0</v>
      </c>
      <c r="K618" s="329">
        <v>0</v>
      </c>
      <c r="L618" s="332"/>
      <c r="M618" s="150"/>
      <c r="N618" s="397"/>
      <c r="O618" s="555"/>
      <c r="P618" s="576">
        <f t="shared" si="30"/>
        <v>0</v>
      </c>
      <c r="Q618" s="576">
        <f t="shared" si="31"/>
        <v>0</v>
      </c>
      <c r="R618" s="576">
        <f t="shared" si="32"/>
        <v>0</v>
      </c>
      <c r="S618" s="576">
        <f t="shared" si="32"/>
        <v>0</v>
      </c>
      <c r="T618" s="553"/>
      <c r="U618" s="553"/>
      <c r="V618" s="553"/>
      <c r="W618" s="553"/>
      <c r="X618" s="397"/>
      <c r="Y618" s="397"/>
      <c r="Z618" s="397"/>
      <c r="AA618" s="397"/>
      <c r="AB618" s="397"/>
      <c r="AC618" s="397"/>
      <c r="AD618" s="397"/>
      <c r="AE618" s="397"/>
      <c r="AF618" s="397"/>
      <c r="AG618" s="397"/>
      <c r="AH618" s="397"/>
      <c r="AI618" s="397"/>
      <c r="AJ618" s="397"/>
      <c r="AK618" s="397"/>
      <c r="AL618" s="397"/>
      <c r="AM618" s="397"/>
      <c r="AN618" s="397"/>
      <c r="AO618" s="397"/>
      <c r="AP618" s="397"/>
      <c r="AQ618" s="397"/>
      <c r="AR618" s="397"/>
      <c r="AS618" s="397"/>
      <c r="AT618" s="397"/>
      <c r="AU618" s="397"/>
      <c r="AV618" s="397"/>
      <c r="AW618" s="397"/>
      <c r="AX618" s="397"/>
      <c r="AY618" s="397"/>
      <c r="AZ618" s="397"/>
      <c r="BA618" s="553"/>
      <c r="BB618" s="397"/>
      <c r="BC618" s="397"/>
      <c r="BD618" s="397"/>
    </row>
    <row r="619" spans="2:56" x14ac:dyDescent="0.35">
      <c r="B619" s="80"/>
      <c r="C619" s="119"/>
      <c r="D619" s="119"/>
      <c r="E619" s="202"/>
      <c r="F619" s="119"/>
      <c r="G619" s="120"/>
      <c r="H619" s="41"/>
      <c r="I619" s="41"/>
      <c r="J619" s="329">
        <v>0</v>
      </c>
      <c r="K619" s="329">
        <v>0</v>
      </c>
      <c r="L619" s="332"/>
      <c r="M619" s="150"/>
      <c r="N619" s="397"/>
      <c r="O619" s="555"/>
      <c r="P619" s="576">
        <f t="shared" si="30"/>
        <v>0</v>
      </c>
      <c r="Q619" s="576">
        <f t="shared" si="31"/>
        <v>0</v>
      </c>
      <c r="R619" s="576">
        <f t="shared" si="32"/>
        <v>0</v>
      </c>
      <c r="S619" s="576">
        <f t="shared" si="32"/>
        <v>0</v>
      </c>
      <c r="T619" s="553"/>
      <c r="U619" s="553"/>
      <c r="V619" s="553"/>
      <c r="W619" s="553"/>
      <c r="X619" s="397"/>
      <c r="Y619" s="397"/>
      <c r="Z619" s="397"/>
      <c r="AA619" s="397"/>
      <c r="AB619" s="397"/>
      <c r="AC619" s="397"/>
      <c r="AD619" s="397"/>
      <c r="AE619" s="397"/>
      <c r="AF619" s="397"/>
      <c r="AG619" s="397"/>
      <c r="AH619" s="397"/>
      <c r="AI619" s="397"/>
      <c r="AJ619" s="397"/>
      <c r="AK619" s="397"/>
      <c r="AL619" s="397"/>
      <c r="AM619" s="397"/>
      <c r="AN619" s="397"/>
      <c r="AO619" s="397"/>
      <c r="AP619" s="397"/>
      <c r="AQ619" s="397"/>
      <c r="AR619" s="397"/>
      <c r="AS619" s="397"/>
      <c r="AT619" s="397"/>
      <c r="AU619" s="397"/>
      <c r="AV619" s="397"/>
      <c r="AW619" s="397"/>
      <c r="AX619" s="397"/>
      <c r="AY619" s="397"/>
      <c r="AZ619" s="397"/>
      <c r="BA619" s="553"/>
      <c r="BB619" s="397"/>
      <c r="BC619" s="397"/>
      <c r="BD619" s="397"/>
    </row>
    <row r="620" spans="2:56" x14ac:dyDescent="0.35">
      <c r="B620" s="80"/>
      <c r="C620" s="119"/>
      <c r="D620" s="119"/>
      <c r="E620" s="202"/>
      <c r="F620" s="119"/>
      <c r="G620" s="120"/>
      <c r="H620" s="41"/>
      <c r="I620" s="41"/>
      <c r="J620" s="329">
        <v>0</v>
      </c>
      <c r="K620" s="329">
        <v>0</v>
      </c>
      <c r="L620" s="332"/>
      <c r="M620" s="150"/>
      <c r="N620" s="397"/>
      <c r="O620" s="555"/>
      <c r="P620" s="576">
        <f t="shared" si="30"/>
        <v>0</v>
      </c>
      <c r="Q620" s="576">
        <f t="shared" si="31"/>
        <v>0</v>
      </c>
      <c r="R620" s="576">
        <f t="shared" si="32"/>
        <v>0</v>
      </c>
      <c r="S620" s="576">
        <f t="shared" si="32"/>
        <v>0</v>
      </c>
      <c r="T620" s="553"/>
      <c r="U620" s="553"/>
      <c r="V620" s="553"/>
      <c r="W620" s="553"/>
      <c r="X620" s="397"/>
      <c r="Y620" s="397"/>
      <c r="Z620" s="397"/>
      <c r="AA620" s="397"/>
      <c r="AB620" s="397"/>
      <c r="AC620" s="397"/>
      <c r="AD620" s="397"/>
      <c r="AE620" s="397"/>
      <c r="AF620" s="397"/>
      <c r="AG620" s="397"/>
      <c r="AH620" s="397"/>
      <c r="AI620" s="397"/>
      <c r="AJ620" s="397"/>
      <c r="AK620" s="397"/>
      <c r="AL620" s="397"/>
      <c r="AM620" s="397"/>
      <c r="AN620" s="397"/>
      <c r="AO620" s="397"/>
      <c r="AP620" s="397"/>
      <c r="AQ620" s="397"/>
      <c r="AR620" s="397"/>
      <c r="AS620" s="397"/>
      <c r="AT620" s="397"/>
      <c r="AU620" s="397"/>
      <c r="AV620" s="397"/>
      <c r="AW620" s="397"/>
      <c r="AX620" s="397"/>
      <c r="AY620" s="397"/>
      <c r="AZ620" s="397"/>
      <c r="BA620" s="553"/>
      <c r="BB620" s="397"/>
      <c r="BC620" s="397"/>
      <c r="BD620" s="397"/>
    </row>
    <row r="621" spans="2:56" x14ac:dyDescent="0.35">
      <c r="B621" s="80"/>
      <c r="C621" s="119"/>
      <c r="D621" s="119"/>
      <c r="E621" s="202"/>
      <c r="F621" s="119"/>
      <c r="G621" s="120"/>
      <c r="H621" s="41"/>
      <c r="I621" s="41"/>
      <c r="J621" s="329">
        <v>0</v>
      </c>
      <c r="K621" s="329">
        <v>0</v>
      </c>
      <c r="L621" s="332"/>
      <c r="M621" s="150"/>
      <c r="N621" s="397"/>
      <c r="O621" s="555"/>
      <c r="P621" s="576">
        <f t="shared" si="30"/>
        <v>0</v>
      </c>
      <c r="Q621" s="576">
        <f t="shared" si="31"/>
        <v>0</v>
      </c>
      <c r="R621" s="576">
        <f t="shared" si="32"/>
        <v>0</v>
      </c>
      <c r="S621" s="576">
        <f t="shared" si="32"/>
        <v>0</v>
      </c>
      <c r="T621" s="553"/>
      <c r="U621" s="553"/>
      <c r="V621" s="553"/>
      <c r="W621" s="553"/>
      <c r="X621" s="397"/>
      <c r="Y621" s="397"/>
      <c r="Z621" s="397"/>
      <c r="AA621" s="397"/>
      <c r="AB621" s="397"/>
      <c r="AC621" s="397"/>
      <c r="AD621" s="397"/>
      <c r="AE621" s="397"/>
      <c r="AF621" s="397"/>
      <c r="AG621" s="397"/>
      <c r="AH621" s="397"/>
      <c r="AI621" s="397"/>
      <c r="AJ621" s="397"/>
      <c r="AK621" s="397"/>
      <c r="AL621" s="397"/>
      <c r="AM621" s="397"/>
      <c r="AN621" s="397"/>
      <c r="AO621" s="397"/>
      <c r="AP621" s="397"/>
      <c r="AQ621" s="397"/>
      <c r="AR621" s="397"/>
      <c r="AS621" s="397"/>
      <c r="AT621" s="397"/>
      <c r="AU621" s="397"/>
      <c r="AV621" s="397"/>
      <c r="AW621" s="397"/>
      <c r="AX621" s="397"/>
      <c r="AY621" s="397"/>
      <c r="AZ621" s="397"/>
      <c r="BA621" s="553"/>
      <c r="BB621" s="397"/>
      <c r="BC621" s="397"/>
      <c r="BD621" s="397"/>
    </row>
    <row r="622" spans="2:56" x14ac:dyDescent="0.35">
      <c r="B622" s="80"/>
      <c r="C622" s="119"/>
      <c r="D622" s="119"/>
      <c r="E622" s="202"/>
      <c r="F622" s="119"/>
      <c r="G622" s="120"/>
      <c r="H622" s="41"/>
      <c r="I622" s="41"/>
      <c r="J622" s="329">
        <v>0</v>
      </c>
      <c r="K622" s="329">
        <v>0</v>
      </c>
      <c r="L622" s="332"/>
      <c r="M622" s="150"/>
      <c r="N622" s="397"/>
      <c r="O622" s="555"/>
      <c r="P622" s="576">
        <f t="shared" si="30"/>
        <v>0</v>
      </c>
      <c r="Q622" s="576">
        <f t="shared" si="31"/>
        <v>0</v>
      </c>
      <c r="R622" s="576">
        <f t="shared" si="32"/>
        <v>0</v>
      </c>
      <c r="S622" s="576">
        <f t="shared" si="32"/>
        <v>0</v>
      </c>
      <c r="T622" s="553"/>
      <c r="U622" s="553"/>
      <c r="V622" s="553"/>
      <c r="W622" s="553"/>
      <c r="X622" s="397"/>
      <c r="Y622" s="397"/>
      <c r="Z622" s="397"/>
      <c r="AA622" s="397"/>
      <c r="AB622" s="397"/>
      <c r="AC622" s="397"/>
      <c r="AD622" s="397"/>
      <c r="AE622" s="397"/>
      <c r="AF622" s="397"/>
      <c r="AG622" s="397"/>
      <c r="AH622" s="397"/>
      <c r="AI622" s="397"/>
      <c r="AJ622" s="397"/>
      <c r="AK622" s="397"/>
      <c r="AL622" s="397"/>
      <c r="AM622" s="397"/>
      <c r="AN622" s="397"/>
      <c r="AO622" s="397"/>
      <c r="AP622" s="397"/>
      <c r="AQ622" s="397"/>
      <c r="AR622" s="397"/>
      <c r="AS622" s="397"/>
      <c r="AT622" s="397"/>
      <c r="AU622" s="397"/>
      <c r="AV622" s="397"/>
      <c r="AW622" s="397"/>
      <c r="AX622" s="397"/>
      <c r="AY622" s="397"/>
      <c r="AZ622" s="397"/>
      <c r="BA622" s="553"/>
      <c r="BB622" s="397"/>
      <c r="BC622" s="397"/>
      <c r="BD622" s="397"/>
    </row>
    <row r="623" spans="2:56" x14ac:dyDescent="0.35">
      <c r="B623" s="80"/>
      <c r="C623" s="119"/>
      <c r="D623" s="119"/>
      <c r="E623" s="202"/>
      <c r="F623" s="119"/>
      <c r="G623" s="120"/>
      <c r="H623" s="41"/>
      <c r="I623" s="41"/>
      <c r="J623" s="329">
        <v>0</v>
      </c>
      <c r="K623" s="329">
        <v>0</v>
      </c>
      <c r="L623" s="332"/>
      <c r="M623" s="150"/>
      <c r="N623" s="397"/>
      <c r="O623" s="555"/>
      <c r="P623" s="576">
        <f t="shared" si="30"/>
        <v>0</v>
      </c>
      <c r="Q623" s="576">
        <f t="shared" si="31"/>
        <v>0</v>
      </c>
      <c r="R623" s="576">
        <f t="shared" si="32"/>
        <v>0</v>
      </c>
      <c r="S623" s="576">
        <f t="shared" si="32"/>
        <v>0</v>
      </c>
      <c r="T623" s="553"/>
      <c r="U623" s="553"/>
      <c r="V623" s="553"/>
      <c r="W623" s="553"/>
      <c r="X623" s="397"/>
      <c r="Y623" s="397"/>
      <c r="Z623" s="397"/>
      <c r="AA623" s="397"/>
      <c r="AB623" s="397"/>
      <c r="AC623" s="397"/>
      <c r="AD623" s="397"/>
      <c r="AE623" s="397"/>
      <c r="AF623" s="397"/>
      <c r="AG623" s="397"/>
      <c r="AH623" s="397"/>
      <c r="AI623" s="397"/>
      <c r="AJ623" s="397"/>
      <c r="AK623" s="397"/>
      <c r="AL623" s="397"/>
      <c r="AM623" s="397"/>
      <c r="AN623" s="397"/>
      <c r="AO623" s="397"/>
      <c r="AP623" s="397"/>
      <c r="AQ623" s="397"/>
      <c r="AR623" s="397"/>
      <c r="AS623" s="397"/>
      <c r="AT623" s="397"/>
      <c r="AU623" s="397"/>
      <c r="AV623" s="397"/>
      <c r="AW623" s="397"/>
      <c r="AX623" s="397"/>
      <c r="AY623" s="397"/>
      <c r="AZ623" s="397"/>
      <c r="BA623" s="553"/>
      <c r="BB623" s="397"/>
      <c r="BC623" s="397"/>
      <c r="BD623" s="397"/>
    </row>
    <row r="624" spans="2:56" x14ac:dyDescent="0.35">
      <c r="B624" s="80"/>
      <c r="C624" s="119"/>
      <c r="D624" s="119"/>
      <c r="E624" s="202"/>
      <c r="F624" s="119"/>
      <c r="G624" s="120"/>
      <c r="H624" s="41"/>
      <c r="I624" s="41"/>
      <c r="J624" s="329">
        <v>0</v>
      </c>
      <c r="K624" s="329">
        <v>0</v>
      </c>
      <c r="L624" s="332"/>
      <c r="M624" s="150"/>
      <c r="N624" s="397"/>
      <c r="O624" s="555"/>
      <c r="P624" s="576">
        <f t="shared" ref="P624:P687" si="33">J624*$G$32</f>
        <v>0</v>
      </c>
      <c r="Q624" s="576">
        <f t="shared" ref="Q624:Q687" si="34">K624*$G$42</f>
        <v>0</v>
      </c>
      <c r="R624" s="576">
        <f t="shared" ref="R624:S687" si="35">P624-J624</f>
        <v>0</v>
      </c>
      <c r="S624" s="576">
        <f t="shared" si="35"/>
        <v>0</v>
      </c>
      <c r="T624" s="553"/>
      <c r="U624" s="553"/>
      <c r="V624" s="553"/>
      <c r="W624" s="553"/>
      <c r="X624" s="397"/>
      <c r="Y624" s="397"/>
      <c r="Z624" s="397"/>
      <c r="AA624" s="397"/>
      <c r="AB624" s="397"/>
      <c r="AC624" s="397"/>
      <c r="AD624" s="397"/>
      <c r="AE624" s="397"/>
      <c r="AF624" s="397"/>
      <c r="AG624" s="397"/>
      <c r="AH624" s="397"/>
      <c r="AI624" s="397"/>
      <c r="AJ624" s="397"/>
      <c r="AK624" s="397"/>
      <c r="AL624" s="397"/>
      <c r="AM624" s="397"/>
      <c r="AN624" s="397"/>
      <c r="AO624" s="397"/>
      <c r="AP624" s="397"/>
      <c r="AQ624" s="397"/>
      <c r="AR624" s="397"/>
      <c r="AS624" s="397"/>
      <c r="AT624" s="397"/>
      <c r="AU624" s="397"/>
      <c r="AV624" s="397"/>
      <c r="AW624" s="397"/>
      <c r="AX624" s="397"/>
      <c r="AY624" s="397"/>
      <c r="AZ624" s="397"/>
      <c r="BA624" s="553"/>
      <c r="BB624" s="397"/>
      <c r="BC624" s="397"/>
      <c r="BD624" s="397"/>
    </row>
    <row r="625" spans="2:56" x14ac:dyDescent="0.35">
      <c r="B625" s="80"/>
      <c r="C625" s="119"/>
      <c r="D625" s="119"/>
      <c r="E625" s="202"/>
      <c r="F625" s="119"/>
      <c r="G625" s="120"/>
      <c r="H625" s="41"/>
      <c r="I625" s="41"/>
      <c r="J625" s="329">
        <v>0</v>
      </c>
      <c r="K625" s="329">
        <v>0</v>
      </c>
      <c r="L625" s="332"/>
      <c r="M625" s="150"/>
      <c r="N625" s="397"/>
      <c r="O625" s="555"/>
      <c r="P625" s="576">
        <f t="shared" si="33"/>
        <v>0</v>
      </c>
      <c r="Q625" s="576">
        <f t="shared" si="34"/>
        <v>0</v>
      </c>
      <c r="R625" s="576">
        <f t="shared" si="35"/>
        <v>0</v>
      </c>
      <c r="S625" s="576">
        <f t="shared" si="35"/>
        <v>0</v>
      </c>
      <c r="T625" s="553"/>
      <c r="U625" s="553"/>
      <c r="V625" s="553"/>
      <c r="W625" s="553"/>
      <c r="X625" s="397"/>
      <c r="Y625" s="397"/>
      <c r="Z625" s="397"/>
      <c r="AA625" s="397"/>
      <c r="AB625" s="397"/>
      <c r="AC625" s="397"/>
      <c r="AD625" s="397"/>
      <c r="AE625" s="397"/>
      <c r="AF625" s="397"/>
      <c r="AG625" s="397"/>
      <c r="AH625" s="397"/>
      <c r="AI625" s="397"/>
      <c r="AJ625" s="397"/>
      <c r="AK625" s="397"/>
      <c r="AL625" s="397"/>
      <c r="AM625" s="397"/>
      <c r="AN625" s="397"/>
      <c r="AO625" s="397"/>
      <c r="AP625" s="397"/>
      <c r="AQ625" s="397"/>
      <c r="AR625" s="397"/>
      <c r="AS625" s="397"/>
      <c r="AT625" s="397"/>
      <c r="AU625" s="397"/>
      <c r="AV625" s="397"/>
      <c r="AW625" s="397"/>
      <c r="AX625" s="397"/>
      <c r="AY625" s="397"/>
      <c r="AZ625" s="397"/>
      <c r="BA625" s="553"/>
      <c r="BB625" s="397"/>
      <c r="BC625" s="397"/>
      <c r="BD625" s="397"/>
    </row>
    <row r="626" spans="2:56" x14ac:dyDescent="0.35">
      <c r="B626" s="80"/>
      <c r="C626" s="119"/>
      <c r="D626" s="119"/>
      <c r="E626" s="202"/>
      <c r="F626" s="119"/>
      <c r="G626" s="120"/>
      <c r="H626" s="41"/>
      <c r="I626" s="41"/>
      <c r="J626" s="329">
        <v>0</v>
      </c>
      <c r="K626" s="329">
        <v>0</v>
      </c>
      <c r="L626" s="332"/>
      <c r="M626" s="150"/>
      <c r="N626" s="397"/>
      <c r="O626" s="555"/>
      <c r="P626" s="576">
        <f t="shared" si="33"/>
        <v>0</v>
      </c>
      <c r="Q626" s="576">
        <f t="shared" si="34"/>
        <v>0</v>
      </c>
      <c r="R626" s="576">
        <f t="shared" si="35"/>
        <v>0</v>
      </c>
      <c r="S626" s="576">
        <f t="shared" si="35"/>
        <v>0</v>
      </c>
      <c r="T626" s="553"/>
      <c r="U626" s="553"/>
      <c r="V626" s="553"/>
      <c r="W626" s="553"/>
      <c r="X626" s="397"/>
      <c r="Y626" s="397"/>
      <c r="Z626" s="397"/>
      <c r="AA626" s="397"/>
      <c r="AB626" s="397"/>
      <c r="AC626" s="397"/>
      <c r="AD626" s="397"/>
      <c r="AE626" s="397"/>
      <c r="AF626" s="397"/>
      <c r="AG626" s="397"/>
      <c r="AH626" s="397"/>
      <c r="AI626" s="397"/>
      <c r="AJ626" s="397"/>
      <c r="AK626" s="397"/>
      <c r="AL626" s="397"/>
      <c r="AM626" s="397"/>
      <c r="AN626" s="397"/>
      <c r="AO626" s="397"/>
      <c r="AP626" s="397"/>
      <c r="AQ626" s="397"/>
      <c r="AR626" s="397"/>
      <c r="AS626" s="397"/>
      <c r="AT626" s="397"/>
      <c r="AU626" s="397"/>
      <c r="AV626" s="397"/>
      <c r="AW626" s="397"/>
      <c r="AX626" s="397"/>
      <c r="AY626" s="397"/>
      <c r="AZ626" s="397"/>
      <c r="BA626" s="553"/>
      <c r="BB626" s="397"/>
      <c r="BC626" s="397"/>
      <c r="BD626" s="397"/>
    </row>
    <row r="627" spans="2:56" x14ac:dyDescent="0.35">
      <c r="B627" s="80"/>
      <c r="C627" s="119"/>
      <c r="D627" s="119"/>
      <c r="E627" s="202"/>
      <c r="F627" s="119"/>
      <c r="G627" s="120"/>
      <c r="H627" s="41"/>
      <c r="I627" s="41"/>
      <c r="J627" s="329">
        <v>0</v>
      </c>
      <c r="K627" s="329">
        <v>0</v>
      </c>
      <c r="L627" s="332"/>
      <c r="M627" s="150"/>
      <c r="N627" s="397"/>
      <c r="O627" s="555"/>
      <c r="P627" s="576">
        <f t="shared" si="33"/>
        <v>0</v>
      </c>
      <c r="Q627" s="576">
        <f t="shared" si="34"/>
        <v>0</v>
      </c>
      <c r="R627" s="576">
        <f t="shared" si="35"/>
        <v>0</v>
      </c>
      <c r="S627" s="576">
        <f t="shared" si="35"/>
        <v>0</v>
      </c>
      <c r="T627" s="553"/>
      <c r="U627" s="553"/>
      <c r="V627" s="553"/>
      <c r="W627" s="553"/>
      <c r="X627" s="397"/>
      <c r="Y627" s="397"/>
      <c r="Z627" s="397"/>
      <c r="AA627" s="397"/>
      <c r="AB627" s="397"/>
      <c r="AC627" s="397"/>
      <c r="AD627" s="397"/>
      <c r="AE627" s="397"/>
      <c r="AF627" s="397"/>
      <c r="AG627" s="397"/>
      <c r="AH627" s="397"/>
      <c r="AI627" s="397"/>
      <c r="AJ627" s="397"/>
      <c r="AK627" s="397"/>
      <c r="AL627" s="397"/>
      <c r="AM627" s="397"/>
      <c r="AN627" s="397"/>
      <c r="AO627" s="397"/>
      <c r="AP627" s="397"/>
      <c r="AQ627" s="397"/>
      <c r="AR627" s="397"/>
      <c r="AS627" s="397"/>
      <c r="AT627" s="397"/>
      <c r="AU627" s="397"/>
      <c r="AV627" s="397"/>
      <c r="AW627" s="397"/>
      <c r="AX627" s="397"/>
      <c r="AY627" s="397"/>
      <c r="AZ627" s="397"/>
      <c r="BA627" s="553"/>
      <c r="BB627" s="397"/>
      <c r="BC627" s="397"/>
      <c r="BD627" s="397"/>
    </row>
    <row r="628" spans="2:56" x14ac:dyDescent="0.35">
      <c r="B628" s="80"/>
      <c r="C628" s="119"/>
      <c r="D628" s="119"/>
      <c r="E628" s="202"/>
      <c r="F628" s="119"/>
      <c r="G628" s="120"/>
      <c r="H628" s="41"/>
      <c r="I628" s="41"/>
      <c r="J628" s="329">
        <v>0</v>
      </c>
      <c r="K628" s="329">
        <v>0</v>
      </c>
      <c r="L628" s="332"/>
      <c r="M628" s="150"/>
      <c r="N628" s="397"/>
      <c r="O628" s="555"/>
      <c r="P628" s="576">
        <f t="shared" si="33"/>
        <v>0</v>
      </c>
      <c r="Q628" s="576">
        <f t="shared" si="34"/>
        <v>0</v>
      </c>
      <c r="R628" s="576">
        <f t="shared" si="35"/>
        <v>0</v>
      </c>
      <c r="S628" s="576">
        <f t="shared" si="35"/>
        <v>0</v>
      </c>
      <c r="T628" s="553"/>
      <c r="U628" s="553"/>
      <c r="V628" s="553"/>
      <c r="W628" s="553"/>
      <c r="X628" s="397"/>
      <c r="Y628" s="397"/>
      <c r="Z628" s="397"/>
      <c r="AA628" s="397"/>
      <c r="AB628" s="397"/>
      <c r="AC628" s="397"/>
      <c r="AD628" s="397"/>
      <c r="AE628" s="397"/>
      <c r="AF628" s="397"/>
      <c r="AG628" s="397"/>
      <c r="AH628" s="397"/>
      <c r="AI628" s="397"/>
      <c r="AJ628" s="397"/>
      <c r="AK628" s="397"/>
      <c r="AL628" s="397"/>
      <c r="AM628" s="397"/>
      <c r="AN628" s="397"/>
      <c r="AO628" s="397"/>
      <c r="AP628" s="397"/>
      <c r="AQ628" s="397"/>
      <c r="AR628" s="397"/>
      <c r="AS628" s="397"/>
      <c r="AT628" s="397"/>
      <c r="AU628" s="397"/>
      <c r="AV628" s="397"/>
      <c r="AW628" s="397"/>
      <c r="AX628" s="397"/>
      <c r="AY628" s="397"/>
      <c r="AZ628" s="397"/>
      <c r="BA628" s="553"/>
      <c r="BB628" s="397"/>
      <c r="BC628" s="397"/>
      <c r="BD628" s="397"/>
    </row>
    <row r="629" spans="2:56" x14ac:dyDescent="0.35">
      <c r="B629" s="80"/>
      <c r="C629" s="119"/>
      <c r="D629" s="119"/>
      <c r="E629" s="202"/>
      <c r="F629" s="119"/>
      <c r="G629" s="120"/>
      <c r="H629" s="41"/>
      <c r="I629" s="41"/>
      <c r="J629" s="329">
        <v>0</v>
      </c>
      <c r="K629" s="329">
        <v>0</v>
      </c>
      <c r="L629" s="332"/>
      <c r="M629" s="150"/>
      <c r="N629" s="397"/>
      <c r="O629" s="555"/>
      <c r="P629" s="576">
        <f t="shared" si="33"/>
        <v>0</v>
      </c>
      <c r="Q629" s="576">
        <f t="shared" si="34"/>
        <v>0</v>
      </c>
      <c r="R629" s="576">
        <f t="shared" si="35"/>
        <v>0</v>
      </c>
      <c r="S629" s="576">
        <f t="shared" si="35"/>
        <v>0</v>
      </c>
      <c r="T629" s="553"/>
      <c r="U629" s="553"/>
      <c r="V629" s="553"/>
      <c r="W629" s="553"/>
      <c r="X629" s="397"/>
      <c r="Y629" s="397"/>
      <c r="Z629" s="397"/>
      <c r="AA629" s="397"/>
      <c r="AB629" s="397"/>
      <c r="AC629" s="397"/>
      <c r="AD629" s="397"/>
      <c r="AE629" s="397"/>
      <c r="AF629" s="397"/>
      <c r="AG629" s="397"/>
      <c r="AH629" s="397"/>
      <c r="AI629" s="397"/>
      <c r="AJ629" s="397"/>
      <c r="AK629" s="397"/>
      <c r="AL629" s="397"/>
      <c r="AM629" s="397"/>
      <c r="AN629" s="397"/>
      <c r="AO629" s="397"/>
      <c r="AP629" s="397"/>
      <c r="AQ629" s="397"/>
      <c r="AR629" s="397"/>
      <c r="AS629" s="397"/>
      <c r="AT629" s="397"/>
      <c r="AU629" s="397"/>
      <c r="AV629" s="397"/>
      <c r="AW629" s="397"/>
      <c r="AX629" s="397"/>
      <c r="AY629" s="397"/>
      <c r="AZ629" s="397"/>
      <c r="BA629" s="553"/>
      <c r="BB629" s="397"/>
      <c r="BC629" s="397"/>
      <c r="BD629" s="397"/>
    </row>
    <row r="630" spans="2:56" x14ac:dyDescent="0.35">
      <c r="B630" s="80"/>
      <c r="C630" s="119"/>
      <c r="D630" s="119"/>
      <c r="E630" s="202"/>
      <c r="F630" s="119"/>
      <c r="G630" s="120"/>
      <c r="H630" s="41"/>
      <c r="I630" s="41"/>
      <c r="J630" s="329">
        <v>0</v>
      </c>
      <c r="K630" s="329">
        <v>0</v>
      </c>
      <c r="L630" s="332"/>
      <c r="M630" s="150"/>
      <c r="N630" s="397"/>
      <c r="O630" s="555"/>
      <c r="P630" s="576">
        <f t="shared" si="33"/>
        <v>0</v>
      </c>
      <c r="Q630" s="576">
        <f t="shared" si="34"/>
        <v>0</v>
      </c>
      <c r="R630" s="576">
        <f t="shared" si="35"/>
        <v>0</v>
      </c>
      <c r="S630" s="576">
        <f t="shared" si="35"/>
        <v>0</v>
      </c>
      <c r="T630" s="553"/>
      <c r="U630" s="553"/>
      <c r="V630" s="553"/>
      <c r="W630" s="553"/>
      <c r="X630" s="397"/>
      <c r="Y630" s="397"/>
      <c r="Z630" s="397"/>
      <c r="AA630" s="397"/>
      <c r="AB630" s="397"/>
      <c r="AC630" s="397"/>
      <c r="AD630" s="397"/>
      <c r="AE630" s="397"/>
      <c r="AF630" s="397"/>
      <c r="AG630" s="397"/>
      <c r="AH630" s="397"/>
      <c r="AI630" s="397"/>
      <c r="AJ630" s="397"/>
      <c r="AK630" s="397"/>
      <c r="AL630" s="397"/>
      <c r="AM630" s="397"/>
      <c r="AN630" s="397"/>
      <c r="AO630" s="397"/>
      <c r="AP630" s="397"/>
      <c r="AQ630" s="397"/>
      <c r="AR630" s="397"/>
      <c r="AS630" s="397"/>
      <c r="AT630" s="397"/>
      <c r="AU630" s="397"/>
      <c r="AV630" s="397"/>
      <c r="AW630" s="397"/>
      <c r="AX630" s="397"/>
      <c r="AY630" s="397"/>
      <c r="AZ630" s="397"/>
      <c r="BA630" s="553"/>
      <c r="BB630" s="397"/>
      <c r="BC630" s="397"/>
      <c r="BD630" s="397"/>
    </row>
    <row r="631" spans="2:56" x14ac:dyDescent="0.35">
      <c r="B631" s="80"/>
      <c r="C631" s="119"/>
      <c r="D631" s="119"/>
      <c r="E631" s="202"/>
      <c r="F631" s="119"/>
      <c r="G631" s="120"/>
      <c r="H631" s="41"/>
      <c r="I631" s="41"/>
      <c r="J631" s="329">
        <v>0</v>
      </c>
      <c r="K631" s="329">
        <v>0</v>
      </c>
      <c r="L631" s="332"/>
      <c r="M631" s="150"/>
      <c r="N631" s="397"/>
      <c r="O631" s="555"/>
      <c r="P631" s="576">
        <f t="shared" si="33"/>
        <v>0</v>
      </c>
      <c r="Q631" s="576">
        <f t="shared" si="34"/>
        <v>0</v>
      </c>
      <c r="R631" s="576">
        <f t="shared" si="35"/>
        <v>0</v>
      </c>
      <c r="S631" s="576">
        <f t="shared" si="35"/>
        <v>0</v>
      </c>
      <c r="T631" s="553"/>
      <c r="U631" s="553"/>
      <c r="V631" s="553"/>
      <c r="W631" s="553"/>
      <c r="X631" s="397"/>
      <c r="Y631" s="397"/>
      <c r="Z631" s="397"/>
      <c r="AA631" s="397"/>
      <c r="AB631" s="397"/>
      <c r="AC631" s="397"/>
      <c r="AD631" s="397"/>
      <c r="AE631" s="397"/>
      <c r="AF631" s="397"/>
      <c r="AG631" s="397"/>
      <c r="AH631" s="397"/>
      <c r="AI631" s="397"/>
      <c r="AJ631" s="397"/>
      <c r="AK631" s="397"/>
      <c r="AL631" s="397"/>
      <c r="AM631" s="397"/>
      <c r="AN631" s="397"/>
      <c r="AO631" s="397"/>
      <c r="AP631" s="397"/>
      <c r="AQ631" s="397"/>
      <c r="AR631" s="397"/>
      <c r="AS631" s="397"/>
      <c r="AT631" s="397"/>
      <c r="AU631" s="397"/>
      <c r="AV631" s="397"/>
      <c r="AW631" s="397"/>
      <c r="AX631" s="397"/>
      <c r="AY631" s="397"/>
      <c r="AZ631" s="397"/>
      <c r="BA631" s="553"/>
      <c r="BB631" s="397"/>
      <c r="BC631" s="397"/>
      <c r="BD631" s="397"/>
    </row>
    <row r="632" spans="2:56" x14ac:dyDescent="0.35">
      <c r="B632" s="80"/>
      <c r="C632" s="119"/>
      <c r="D632" s="119"/>
      <c r="E632" s="202"/>
      <c r="F632" s="119"/>
      <c r="G632" s="120"/>
      <c r="H632" s="41"/>
      <c r="I632" s="41"/>
      <c r="J632" s="329">
        <v>0</v>
      </c>
      <c r="K632" s="329">
        <v>0</v>
      </c>
      <c r="L632" s="332"/>
      <c r="M632" s="150"/>
      <c r="N632" s="397"/>
      <c r="O632" s="555"/>
      <c r="P632" s="576">
        <f t="shared" si="33"/>
        <v>0</v>
      </c>
      <c r="Q632" s="576">
        <f t="shared" si="34"/>
        <v>0</v>
      </c>
      <c r="R632" s="576">
        <f t="shared" si="35"/>
        <v>0</v>
      </c>
      <c r="S632" s="576">
        <f t="shared" si="35"/>
        <v>0</v>
      </c>
      <c r="T632" s="553"/>
      <c r="U632" s="553"/>
      <c r="V632" s="553"/>
      <c r="W632" s="553"/>
      <c r="X632" s="397"/>
      <c r="Y632" s="397"/>
      <c r="Z632" s="397"/>
      <c r="AA632" s="397"/>
      <c r="AB632" s="397"/>
      <c r="AC632" s="397"/>
      <c r="AD632" s="397"/>
      <c r="AE632" s="397"/>
      <c r="AF632" s="397"/>
      <c r="AG632" s="397"/>
      <c r="AH632" s="397"/>
      <c r="AI632" s="397"/>
      <c r="AJ632" s="397"/>
      <c r="AK632" s="397"/>
      <c r="AL632" s="397"/>
      <c r="AM632" s="397"/>
      <c r="AN632" s="397"/>
      <c r="AO632" s="397"/>
      <c r="AP632" s="397"/>
      <c r="AQ632" s="397"/>
      <c r="AR632" s="397"/>
      <c r="AS632" s="397"/>
      <c r="AT632" s="397"/>
      <c r="AU632" s="397"/>
      <c r="AV632" s="397"/>
      <c r="AW632" s="397"/>
      <c r="AX632" s="397"/>
      <c r="AY632" s="397"/>
      <c r="AZ632" s="397"/>
      <c r="BA632" s="553"/>
      <c r="BB632" s="397"/>
      <c r="BC632" s="397"/>
      <c r="BD632" s="397"/>
    </row>
    <row r="633" spans="2:56" x14ac:dyDescent="0.35">
      <c r="B633" s="80"/>
      <c r="C633" s="119"/>
      <c r="D633" s="119"/>
      <c r="E633" s="202"/>
      <c r="F633" s="119"/>
      <c r="G633" s="120"/>
      <c r="H633" s="41"/>
      <c r="I633" s="41"/>
      <c r="J633" s="329">
        <v>0</v>
      </c>
      <c r="K633" s="329">
        <v>0</v>
      </c>
      <c r="L633" s="332"/>
      <c r="M633" s="150"/>
      <c r="N633" s="397"/>
      <c r="O633" s="555"/>
      <c r="P633" s="576">
        <f t="shared" si="33"/>
        <v>0</v>
      </c>
      <c r="Q633" s="576">
        <f t="shared" si="34"/>
        <v>0</v>
      </c>
      <c r="R633" s="576">
        <f t="shared" si="35"/>
        <v>0</v>
      </c>
      <c r="S633" s="576">
        <f t="shared" si="35"/>
        <v>0</v>
      </c>
      <c r="T633" s="553"/>
      <c r="U633" s="553"/>
      <c r="V633" s="553"/>
      <c r="W633" s="553"/>
      <c r="X633" s="397"/>
      <c r="Y633" s="397"/>
      <c r="Z633" s="397"/>
      <c r="AA633" s="397"/>
      <c r="AB633" s="397"/>
      <c r="AC633" s="397"/>
      <c r="AD633" s="397"/>
      <c r="AE633" s="397"/>
      <c r="AF633" s="397"/>
      <c r="AG633" s="397"/>
      <c r="AH633" s="397"/>
      <c r="AI633" s="397"/>
      <c r="AJ633" s="397"/>
      <c r="AK633" s="397"/>
      <c r="AL633" s="397"/>
      <c r="AM633" s="397"/>
      <c r="AN633" s="397"/>
      <c r="AO633" s="397"/>
      <c r="AP633" s="397"/>
      <c r="AQ633" s="397"/>
      <c r="AR633" s="397"/>
      <c r="AS633" s="397"/>
      <c r="AT633" s="397"/>
      <c r="AU633" s="397"/>
      <c r="AV633" s="397"/>
      <c r="AW633" s="397"/>
      <c r="AX633" s="397"/>
      <c r="AY633" s="397"/>
      <c r="AZ633" s="397"/>
      <c r="BA633" s="553"/>
      <c r="BB633" s="397"/>
      <c r="BC633" s="397"/>
      <c r="BD633" s="397"/>
    </row>
    <row r="634" spans="2:56" x14ac:dyDescent="0.35">
      <c r="B634" s="80"/>
      <c r="C634" s="119"/>
      <c r="D634" s="119"/>
      <c r="E634" s="202"/>
      <c r="F634" s="119"/>
      <c r="G634" s="120"/>
      <c r="H634" s="41"/>
      <c r="I634" s="41"/>
      <c r="J634" s="329">
        <v>0</v>
      </c>
      <c r="K634" s="329">
        <v>0</v>
      </c>
      <c r="L634" s="332"/>
      <c r="M634" s="150"/>
      <c r="N634" s="397"/>
      <c r="O634" s="555"/>
      <c r="P634" s="576">
        <f t="shared" si="33"/>
        <v>0</v>
      </c>
      <c r="Q634" s="576">
        <f t="shared" si="34"/>
        <v>0</v>
      </c>
      <c r="R634" s="576">
        <f t="shared" si="35"/>
        <v>0</v>
      </c>
      <c r="S634" s="576">
        <f t="shared" si="35"/>
        <v>0</v>
      </c>
      <c r="T634" s="553"/>
      <c r="U634" s="553"/>
      <c r="V634" s="553"/>
      <c r="W634" s="553"/>
      <c r="X634" s="397"/>
      <c r="Y634" s="397"/>
      <c r="Z634" s="397"/>
      <c r="AA634" s="397"/>
      <c r="AB634" s="397"/>
      <c r="AC634" s="397"/>
      <c r="AD634" s="397"/>
      <c r="AE634" s="397"/>
      <c r="AF634" s="397"/>
      <c r="AG634" s="397"/>
      <c r="AH634" s="397"/>
      <c r="AI634" s="397"/>
      <c r="AJ634" s="397"/>
      <c r="AK634" s="397"/>
      <c r="AL634" s="397"/>
      <c r="AM634" s="397"/>
      <c r="AN634" s="397"/>
      <c r="AO634" s="397"/>
      <c r="AP634" s="397"/>
      <c r="AQ634" s="397"/>
      <c r="AR634" s="397"/>
      <c r="AS634" s="397"/>
      <c r="AT634" s="397"/>
      <c r="AU634" s="397"/>
      <c r="AV634" s="397"/>
      <c r="AW634" s="397"/>
      <c r="AX634" s="397"/>
      <c r="AY634" s="397"/>
      <c r="AZ634" s="397"/>
      <c r="BA634" s="553"/>
      <c r="BB634" s="397"/>
      <c r="BC634" s="397"/>
      <c r="BD634" s="397"/>
    </row>
    <row r="635" spans="2:56" x14ac:dyDescent="0.35">
      <c r="B635" s="80"/>
      <c r="C635" s="119"/>
      <c r="D635" s="119"/>
      <c r="E635" s="202"/>
      <c r="F635" s="119"/>
      <c r="G635" s="120"/>
      <c r="H635" s="41"/>
      <c r="I635" s="41"/>
      <c r="J635" s="329">
        <v>0</v>
      </c>
      <c r="K635" s="329">
        <v>0</v>
      </c>
      <c r="L635" s="332"/>
      <c r="M635" s="150"/>
      <c r="N635" s="397"/>
      <c r="O635" s="555"/>
      <c r="P635" s="576">
        <f t="shared" si="33"/>
        <v>0</v>
      </c>
      <c r="Q635" s="576">
        <f t="shared" si="34"/>
        <v>0</v>
      </c>
      <c r="R635" s="576">
        <f t="shared" si="35"/>
        <v>0</v>
      </c>
      <c r="S635" s="576">
        <f t="shared" si="35"/>
        <v>0</v>
      </c>
      <c r="T635" s="553"/>
      <c r="U635" s="553"/>
      <c r="V635" s="553"/>
      <c r="W635" s="553"/>
      <c r="X635" s="397"/>
      <c r="Y635" s="397"/>
      <c r="Z635" s="397"/>
      <c r="AA635" s="397"/>
      <c r="AB635" s="397"/>
      <c r="AC635" s="397"/>
      <c r="AD635" s="397"/>
      <c r="AE635" s="397"/>
      <c r="AF635" s="397"/>
      <c r="AG635" s="397"/>
      <c r="AH635" s="397"/>
      <c r="AI635" s="397"/>
      <c r="AJ635" s="397"/>
      <c r="AK635" s="397"/>
      <c r="AL635" s="397"/>
      <c r="AM635" s="397"/>
      <c r="AN635" s="397"/>
      <c r="AO635" s="397"/>
      <c r="AP635" s="397"/>
      <c r="AQ635" s="397"/>
      <c r="AR635" s="397"/>
      <c r="AS635" s="397"/>
      <c r="AT635" s="397"/>
      <c r="AU635" s="397"/>
      <c r="AV635" s="397"/>
      <c r="AW635" s="397"/>
      <c r="AX635" s="397"/>
      <c r="AY635" s="397"/>
      <c r="AZ635" s="397"/>
      <c r="BA635" s="553"/>
      <c r="BB635" s="397"/>
      <c r="BC635" s="397"/>
      <c r="BD635" s="397"/>
    </row>
    <row r="636" spans="2:56" x14ac:dyDescent="0.35">
      <c r="B636" s="80"/>
      <c r="C636" s="119"/>
      <c r="D636" s="119"/>
      <c r="E636" s="202"/>
      <c r="F636" s="119"/>
      <c r="G636" s="120"/>
      <c r="H636" s="41"/>
      <c r="I636" s="41"/>
      <c r="J636" s="329">
        <v>0</v>
      </c>
      <c r="K636" s="329">
        <v>0</v>
      </c>
      <c r="L636" s="332"/>
      <c r="M636" s="150"/>
      <c r="N636" s="397"/>
      <c r="O636" s="555"/>
      <c r="P636" s="576">
        <f t="shared" si="33"/>
        <v>0</v>
      </c>
      <c r="Q636" s="576">
        <f t="shared" si="34"/>
        <v>0</v>
      </c>
      <c r="R636" s="576">
        <f t="shared" si="35"/>
        <v>0</v>
      </c>
      <c r="S636" s="576">
        <f t="shared" si="35"/>
        <v>0</v>
      </c>
      <c r="T636" s="553"/>
      <c r="U636" s="553"/>
      <c r="V636" s="553"/>
      <c r="W636" s="553"/>
      <c r="X636" s="397"/>
      <c r="Y636" s="397"/>
      <c r="Z636" s="397"/>
      <c r="AA636" s="397"/>
      <c r="AB636" s="397"/>
      <c r="AC636" s="397"/>
      <c r="AD636" s="397"/>
      <c r="AE636" s="397"/>
      <c r="AF636" s="397"/>
      <c r="AG636" s="397"/>
      <c r="AH636" s="397"/>
      <c r="AI636" s="397"/>
      <c r="AJ636" s="397"/>
      <c r="AK636" s="397"/>
      <c r="AL636" s="397"/>
      <c r="AM636" s="397"/>
      <c r="AN636" s="397"/>
      <c r="AO636" s="397"/>
      <c r="AP636" s="397"/>
      <c r="AQ636" s="397"/>
      <c r="AR636" s="397"/>
      <c r="AS636" s="397"/>
      <c r="AT636" s="397"/>
      <c r="AU636" s="397"/>
      <c r="AV636" s="397"/>
      <c r="AW636" s="397"/>
      <c r="AX636" s="397"/>
      <c r="AY636" s="397"/>
      <c r="AZ636" s="397"/>
      <c r="BA636" s="553"/>
      <c r="BB636" s="397"/>
      <c r="BC636" s="397"/>
      <c r="BD636" s="397"/>
    </row>
    <row r="637" spans="2:56" x14ac:dyDescent="0.35">
      <c r="B637" s="80"/>
      <c r="C637" s="119"/>
      <c r="D637" s="119"/>
      <c r="E637" s="202"/>
      <c r="F637" s="119"/>
      <c r="G637" s="120"/>
      <c r="H637" s="41"/>
      <c r="I637" s="41"/>
      <c r="J637" s="329">
        <v>0</v>
      </c>
      <c r="K637" s="329">
        <v>0</v>
      </c>
      <c r="L637" s="332"/>
      <c r="M637" s="150"/>
      <c r="N637" s="397"/>
      <c r="O637" s="555"/>
      <c r="P637" s="576">
        <f t="shared" si="33"/>
        <v>0</v>
      </c>
      <c r="Q637" s="576">
        <f t="shared" si="34"/>
        <v>0</v>
      </c>
      <c r="R637" s="576">
        <f t="shared" si="35"/>
        <v>0</v>
      </c>
      <c r="S637" s="576">
        <f t="shared" si="35"/>
        <v>0</v>
      </c>
      <c r="T637" s="553"/>
      <c r="U637" s="553"/>
      <c r="V637" s="553"/>
      <c r="W637" s="553"/>
      <c r="X637" s="397"/>
      <c r="Y637" s="397"/>
      <c r="Z637" s="397"/>
      <c r="AA637" s="397"/>
      <c r="AB637" s="397"/>
      <c r="AC637" s="397"/>
      <c r="AD637" s="397"/>
      <c r="AE637" s="397"/>
      <c r="AF637" s="397"/>
      <c r="AG637" s="397"/>
      <c r="AH637" s="397"/>
      <c r="AI637" s="397"/>
      <c r="AJ637" s="397"/>
      <c r="AK637" s="397"/>
      <c r="AL637" s="397"/>
      <c r="AM637" s="397"/>
      <c r="AN637" s="397"/>
      <c r="AO637" s="397"/>
      <c r="AP637" s="397"/>
      <c r="AQ637" s="397"/>
      <c r="AR637" s="397"/>
      <c r="AS637" s="397"/>
      <c r="AT637" s="397"/>
      <c r="AU637" s="397"/>
      <c r="AV637" s="397"/>
      <c r="AW637" s="397"/>
      <c r="AX637" s="397"/>
      <c r="AY637" s="397"/>
      <c r="AZ637" s="397"/>
      <c r="BA637" s="553"/>
      <c r="BB637" s="397"/>
      <c r="BC637" s="397"/>
      <c r="BD637" s="397"/>
    </row>
    <row r="638" spans="2:56" x14ac:dyDescent="0.35">
      <c r="B638" s="80"/>
      <c r="C638" s="119"/>
      <c r="D638" s="119"/>
      <c r="E638" s="202"/>
      <c r="F638" s="119"/>
      <c r="G638" s="120"/>
      <c r="H638" s="41"/>
      <c r="I638" s="41"/>
      <c r="J638" s="329">
        <v>0</v>
      </c>
      <c r="K638" s="329">
        <v>0</v>
      </c>
      <c r="L638" s="332"/>
      <c r="M638" s="150"/>
      <c r="N638" s="397"/>
      <c r="O638" s="555"/>
      <c r="P638" s="576">
        <f t="shared" si="33"/>
        <v>0</v>
      </c>
      <c r="Q638" s="576">
        <f t="shared" si="34"/>
        <v>0</v>
      </c>
      <c r="R638" s="576">
        <f t="shared" si="35"/>
        <v>0</v>
      </c>
      <c r="S638" s="576">
        <f t="shared" si="35"/>
        <v>0</v>
      </c>
      <c r="T638" s="553"/>
      <c r="U638" s="553"/>
      <c r="V638" s="553"/>
      <c r="W638" s="553"/>
      <c r="X638" s="397"/>
      <c r="Y638" s="397"/>
      <c r="Z638" s="397"/>
      <c r="AA638" s="397"/>
      <c r="AB638" s="397"/>
      <c r="AC638" s="397"/>
      <c r="AD638" s="397"/>
      <c r="AE638" s="397"/>
      <c r="AF638" s="397"/>
      <c r="AG638" s="397"/>
      <c r="AH638" s="397"/>
      <c r="AI638" s="397"/>
      <c r="AJ638" s="397"/>
      <c r="AK638" s="397"/>
      <c r="AL638" s="397"/>
      <c r="AM638" s="397"/>
      <c r="AN638" s="397"/>
      <c r="AO638" s="397"/>
      <c r="AP638" s="397"/>
      <c r="AQ638" s="397"/>
      <c r="AR638" s="397"/>
      <c r="AS638" s="397"/>
      <c r="AT638" s="397"/>
      <c r="AU638" s="397"/>
      <c r="AV638" s="397"/>
      <c r="AW638" s="397"/>
      <c r="AX638" s="397"/>
      <c r="AY638" s="397"/>
      <c r="AZ638" s="397"/>
      <c r="BA638" s="553"/>
      <c r="BB638" s="397"/>
      <c r="BC638" s="397"/>
      <c r="BD638" s="397"/>
    </row>
    <row r="639" spans="2:56" x14ac:dyDescent="0.35">
      <c r="B639" s="80"/>
      <c r="C639" s="119"/>
      <c r="D639" s="119"/>
      <c r="E639" s="202"/>
      <c r="F639" s="119"/>
      <c r="G639" s="120"/>
      <c r="H639" s="41"/>
      <c r="I639" s="41"/>
      <c r="J639" s="329">
        <v>0</v>
      </c>
      <c r="K639" s="329">
        <v>0</v>
      </c>
      <c r="L639" s="332"/>
      <c r="M639" s="150"/>
      <c r="N639" s="397"/>
      <c r="O639" s="555"/>
      <c r="P639" s="576">
        <f t="shared" si="33"/>
        <v>0</v>
      </c>
      <c r="Q639" s="576">
        <f t="shared" si="34"/>
        <v>0</v>
      </c>
      <c r="R639" s="576">
        <f t="shared" si="35"/>
        <v>0</v>
      </c>
      <c r="S639" s="576">
        <f t="shared" si="35"/>
        <v>0</v>
      </c>
      <c r="T639" s="553"/>
      <c r="U639" s="553"/>
      <c r="V639" s="553"/>
      <c r="W639" s="553"/>
      <c r="X639" s="397"/>
      <c r="Y639" s="397"/>
      <c r="Z639" s="397"/>
      <c r="AA639" s="397"/>
      <c r="AB639" s="397"/>
      <c r="AC639" s="397"/>
      <c r="AD639" s="397"/>
      <c r="AE639" s="397"/>
      <c r="AF639" s="397"/>
      <c r="AG639" s="397"/>
      <c r="AH639" s="397"/>
      <c r="AI639" s="397"/>
      <c r="AJ639" s="397"/>
      <c r="AK639" s="397"/>
      <c r="AL639" s="397"/>
      <c r="AM639" s="397"/>
      <c r="AN639" s="397"/>
      <c r="AO639" s="397"/>
      <c r="AP639" s="397"/>
      <c r="AQ639" s="397"/>
      <c r="AR639" s="397"/>
      <c r="AS639" s="397"/>
      <c r="AT639" s="397"/>
      <c r="AU639" s="397"/>
      <c r="AV639" s="397"/>
      <c r="AW639" s="397"/>
      <c r="AX639" s="397"/>
      <c r="AY639" s="397"/>
      <c r="AZ639" s="397"/>
      <c r="BA639" s="553"/>
      <c r="BB639" s="397"/>
      <c r="BC639" s="397"/>
      <c r="BD639" s="397"/>
    </row>
    <row r="640" spans="2:56" x14ac:dyDescent="0.35">
      <c r="B640" s="80"/>
      <c r="C640" s="119"/>
      <c r="D640" s="119"/>
      <c r="E640" s="202"/>
      <c r="F640" s="119"/>
      <c r="G640" s="120"/>
      <c r="H640" s="41"/>
      <c r="I640" s="41"/>
      <c r="J640" s="329">
        <v>0</v>
      </c>
      <c r="K640" s="329">
        <v>0</v>
      </c>
      <c r="L640" s="332"/>
      <c r="M640" s="150"/>
      <c r="N640" s="397"/>
      <c r="O640" s="555"/>
      <c r="P640" s="576">
        <f t="shared" si="33"/>
        <v>0</v>
      </c>
      <c r="Q640" s="576">
        <f t="shared" si="34"/>
        <v>0</v>
      </c>
      <c r="R640" s="576">
        <f t="shared" si="35"/>
        <v>0</v>
      </c>
      <c r="S640" s="576">
        <f t="shared" si="35"/>
        <v>0</v>
      </c>
      <c r="T640" s="553"/>
      <c r="U640" s="553"/>
      <c r="V640" s="553"/>
      <c r="W640" s="553"/>
      <c r="X640" s="397"/>
      <c r="Y640" s="397"/>
      <c r="Z640" s="397"/>
      <c r="AA640" s="397"/>
      <c r="AB640" s="397"/>
      <c r="AC640" s="397"/>
      <c r="AD640" s="397"/>
      <c r="AE640" s="397"/>
      <c r="AF640" s="397"/>
      <c r="AG640" s="397"/>
      <c r="AH640" s="397"/>
      <c r="AI640" s="397"/>
      <c r="AJ640" s="397"/>
      <c r="AK640" s="397"/>
      <c r="AL640" s="397"/>
      <c r="AM640" s="397"/>
      <c r="AN640" s="397"/>
      <c r="AO640" s="397"/>
      <c r="AP640" s="397"/>
      <c r="AQ640" s="397"/>
      <c r="AR640" s="397"/>
      <c r="AS640" s="397"/>
      <c r="AT640" s="397"/>
      <c r="AU640" s="397"/>
      <c r="AV640" s="397"/>
      <c r="AW640" s="397"/>
      <c r="AX640" s="397"/>
      <c r="AY640" s="397"/>
      <c r="AZ640" s="397"/>
      <c r="BA640" s="553"/>
      <c r="BB640" s="397"/>
      <c r="BC640" s="397"/>
      <c r="BD640" s="397"/>
    </row>
    <row r="641" spans="2:56" x14ac:dyDescent="0.35">
      <c r="B641" s="80"/>
      <c r="C641" s="119"/>
      <c r="D641" s="119"/>
      <c r="E641" s="202"/>
      <c r="F641" s="119"/>
      <c r="G641" s="120"/>
      <c r="H641" s="41"/>
      <c r="I641" s="41"/>
      <c r="J641" s="329">
        <v>0</v>
      </c>
      <c r="K641" s="329">
        <v>0</v>
      </c>
      <c r="L641" s="332"/>
      <c r="M641" s="150"/>
      <c r="N641" s="397"/>
      <c r="O641" s="555"/>
      <c r="P641" s="576">
        <f t="shared" si="33"/>
        <v>0</v>
      </c>
      <c r="Q641" s="576">
        <f t="shared" si="34"/>
        <v>0</v>
      </c>
      <c r="R641" s="576">
        <f t="shared" si="35"/>
        <v>0</v>
      </c>
      <c r="S641" s="576">
        <f t="shared" si="35"/>
        <v>0</v>
      </c>
      <c r="T641" s="553"/>
      <c r="U641" s="553"/>
      <c r="V641" s="553"/>
      <c r="W641" s="553"/>
      <c r="X641" s="397"/>
      <c r="Y641" s="397"/>
      <c r="Z641" s="397"/>
      <c r="AA641" s="397"/>
      <c r="AB641" s="397"/>
      <c r="AC641" s="397"/>
      <c r="AD641" s="397"/>
      <c r="AE641" s="397"/>
      <c r="AF641" s="397"/>
      <c r="AG641" s="397"/>
      <c r="AH641" s="397"/>
      <c r="AI641" s="397"/>
      <c r="AJ641" s="397"/>
      <c r="AK641" s="397"/>
      <c r="AL641" s="397"/>
      <c r="AM641" s="397"/>
      <c r="AN641" s="397"/>
      <c r="AO641" s="397"/>
      <c r="AP641" s="397"/>
      <c r="AQ641" s="397"/>
      <c r="AR641" s="397"/>
      <c r="AS641" s="397"/>
      <c r="AT641" s="397"/>
      <c r="AU641" s="397"/>
      <c r="AV641" s="397"/>
      <c r="AW641" s="397"/>
      <c r="AX641" s="397"/>
      <c r="AY641" s="397"/>
      <c r="AZ641" s="397"/>
      <c r="BA641" s="553"/>
      <c r="BB641" s="397"/>
      <c r="BC641" s="397"/>
      <c r="BD641" s="397"/>
    </row>
    <row r="642" spans="2:56" x14ac:dyDescent="0.35">
      <c r="B642" s="80"/>
      <c r="C642" s="119"/>
      <c r="D642" s="119"/>
      <c r="E642" s="202"/>
      <c r="F642" s="119"/>
      <c r="G642" s="120"/>
      <c r="H642" s="41"/>
      <c r="I642" s="41"/>
      <c r="J642" s="329">
        <v>0</v>
      </c>
      <c r="K642" s="329">
        <v>0</v>
      </c>
      <c r="L642" s="332"/>
      <c r="M642" s="150"/>
      <c r="N642" s="397"/>
      <c r="O642" s="555"/>
      <c r="P642" s="576">
        <f t="shared" si="33"/>
        <v>0</v>
      </c>
      <c r="Q642" s="576">
        <f t="shared" si="34"/>
        <v>0</v>
      </c>
      <c r="R642" s="576">
        <f t="shared" si="35"/>
        <v>0</v>
      </c>
      <c r="S642" s="576">
        <f t="shared" si="35"/>
        <v>0</v>
      </c>
      <c r="T642" s="553"/>
      <c r="U642" s="553"/>
      <c r="V642" s="553"/>
      <c r="W642" s="553"/>
      <c r="X642" s="397"/>
      <c r="Y642" s="397"/>
      <c r="Z642" s="397"/>
      <c r="AA642" s="397"/>
      <c r="AB642" s="397"/>
      <c r="AC642" s="397"/>
      <c r="AD642" s="397"/>
      <c r="AE642" s="397"/>
      <c r="AF642" s="397"/>
      <c r="AG642" s="397"/>
      <c r="AH642" s="397"/>
      <c r="AI642" s="397"/>
      <c r="AJ642" s="397"/>
      <c r="AK642" s="397"/>
      <c r="AL642" s="397"/>
      <c r="AM642" s="397"/>
      <c r="AN642" s="397"/>
      <c r="AO642" s="397"/>
      <c r="AP642" s="397"/>
      <c r="AQ642" s="397"/>
      <c r="AR642" s="397"/>
      <c r="AS642" s="397"/>
      <c r="AT642" s="397"/>
      <c r="AU642" s="397"/>
      <c r="AV642" s="397"/>
      <c r="AW642" s="397"/>
      <c r="AX642" s="397"/>
      <c r="AY642" s="397"/>
      <c r="AZ642" s="397"/>
      <c r="BA642" s="553"/>
      <c r="BB642" s="397"/>
      <c r="BC642" s="397"/>
      <c r="BD642" s="397"/>
    </row>
    <row r="643" spans="2:56" x14ac:dyDescent="0.35">
      <c r="B643" s="80"/>
      <c r="C643" s="119"/>
      <c r="D643" s="119"/>
      <c r="E643" s="202"/>
      <c r="F643" s="119"/>
      <c r="G643" s="120"/>
      <c r="H643" s="41"/>
      <c r="I643" s="41"/>
      <c r="J643" s="329">
        <v>0</v>
      </c>
      <c r="K643" s="329">
        <v>0</v>
      </c>
      <c r="L643" s="332"/>
      <c r="M643" s="150"/>
      <c r="N643" s="397"/>
      <c r="O643" s="555"/>
      <c r="P643" s="576">
        <f t="shared" si="33"/>
        <v>0</v>
      </c>
      <c r="Q643" s="576">
        <f t="shared" si="34"/>
        <v>0</v>
      </c>
      <c r="R643" s="576">
        <f t="shared" si="35"/>
        <v>0</v>
      </c>
      <c r="S643" s="576">
        <f t="shared" si="35"/>
        <v>0</v>
      </c>
      <c r="T643" s="553"/>
      <c r="U643" s="553"/>
      <c r="V643" s="553"/>
      <c r="W643" s="553"/>
      <c r="X643" s="397"/>
      <c r="Y643" s="397"/>
      <c r="Z643" s="397"/>
      <c r="AA643" s="397"/>
      <c r="AB643" s="397"/>
      <c r="AC643" s="397"/>
      <c r="AD643" s="397"/>
      <c r="AE643" s="397"/>
      <c r="AF643" s="397"/>
      <c r="AG643" s="397"/>
      <c r="AH643" s="397"/>
      <c r="AI643" s="397"/>
      <c r="AJ643" s="397"/>
      <c r="AK643" s="397"/>
      <c r="AL643" s="397"/>
      <c r="AM643" s="397"/>
      <c r="AN643" s="397"/>
      <c r="AO643" s="397"/>
      <c r="AP643" s="397"/>
      <c r="AQ643" s="397"/>
      <c r="AR643" s="397"/>
      <c r="AS643" s="397"/>
      <c r="AT643" s="397"/>
      <c r="AU643" s="397"/>
      <c r="AV643" s="397"/>
      <c r="AW643" s="397"/>
      <c r="AX643" s="397"/>
      <c r="AY643" s="397"/>
      <c r="AZ643" s="397"/>
      <c r="BA643" s="553"/>
      <c r="BB643" s="397"/>
      <c r="BC643" s="397"/>
      <c r="BD643" s="397"/>
    </row>
    <row r="644" spans="2:56" x14ac:dyDescent="0.35">
      <c r="B644" s="80"/>
      <c r="C644" s="119"/>
      <c r="D644" s="119"/>
      <c r="E644" s="202"/>
      <c r="F644" s="119"/>
      <c r="G644" s="120"/>
      <c r="H644" s="41"/>
      <c r="I644" s="41"/>
      <c r="J644" s="329">
        <v>0</v>
      </c>
      <c r="K644" s="329">
        <v>0</v>
      </c>
      <c r="L644" s="332"/>
      <c r="M644" s="150"/>
      <c r="N644" s="397"/>
      <c r="O644" s="555"/>
      <c r="P644" s="576">
        <f t="shared" si="33"/>
        <v>0</v>
      </c>
      <c r="Q644" s="576">
        <f t="shared" si="34"/>
        <v>0</v>
      </c>
      <c r="R644" s="576">
        <f t="shared" si="35"/>
        <v>0</v>
      </c>
      <c r="S644" s="576">
        <f t="shared" si="35"/>
        <v>0</v>
      </c>
      <c r="T644" s="553"/>
      <c r="U644" s="553"/>
      <c r="V644" s="553"/>
      <c r="W644" s="553"/>
      <c r="X644" s="397"/>
      <c r="Y644" s="397"/>
      <c r="Z644" s="397"/>
      <c r="AA644" s="397"/>
      <c r="AB644" s="397"/>
      <c r="AC644" s="397"/>
      <c r="AD644" s="397"/>
      <c r="AE644" s="397"/>
      <c r="AF644" s="397"/>
      <c r="AG644" s="397"/>
      <c r="AH644" s="397"/>
      <c r="AI644" s="397"/>
      <c r="AJ644" s="397"/>
      <c r="AK644" s="397"/>
      <c r="AL644" s="397"/>
      <c r="AM644" s="397"/>
      <c r="AN644" s="397"/>
      <c r="AO644" s="397"/>
      <c r="AP644" s="397"/>
      <c r="AQ644" s="397"/>
      <c r="AR644" s="397"/>
      <c r="AS644" s="397"/>
      <c r="AT644" s="397"/>
      <c r="AU644" s="397"/>
      <c r="AV644" s="397"/>
      <c r="AW644" s="397"/>
      <c r="AX644" s="397"/>
      <c r="AY644" s="397"/>
      <c r="AZ644" s="397"/>
      <c r="BA644" s="553"/>
      <c r="BB644" s="397"/>
      <c r="BC644" s="397"/>
      <c r="BD644" s="397"/>
    </row>
    <row r="645" spans="2:56" x14ac:dyDescent="0.35">
      <c r="B645" s="80"/>
      <c r="C645" s="119"/>
      <c r="D645" s="119"/>
      <c r="E645" s="202"/>
      <c r="F645" s="119"/>
      <c r="G645" s="120"/>
      <c r="H645" s="41"/>
      <c r="I645" s="41"/>
      <c r="J645" s="329">
        <v>0</v>
      </c>
      <c r="K645" s="329">
        <v>0</v>
      </c>
      <c r="L645" s="332"/>
      <c r="M645" s="150"/>
      <c r="N645" s="397"/>
      <c r="O645" s="555"/>
      <c r="P645" s="576">
        <f t="shared" si="33"/>
        <v>0</v>
      </c>
      <c r="Q645" s="576">
        <f t="shared" si="34"/>
        <v>0</v>
      </c>
      <c r="R645" s="576">
        <f t="shared" si="35"/>
        <v>0</v>
      </c>
      <c r="S645" s="576">
        <f t="shared" si="35"/>
        <v>0</v>
      </c>
      <c r="T645" s="553"/>
      <c r="U645" s="553"/>
      <c r="V645" s="553"/>
      <c r="W645" s="553"/>
      <c r="X645" s="397"/>
      <c r="Y645" s="397"/>
      <c r="Z645" s="397"/>
      <c r="AA645" s="397"/>
      <c r="AB645" s="397"/>
      <c r="AC645" s="397"/>
      <c r="AD645" s="397"/>
      <c r="AE645" s="397"/>
      <c r="AF645" s="397"/>
      <c r="AG645" s="397"/>
      <c r="AH645" s="397"/>
      <c r="AI645" s="397"/>
      <c r="AJ645" s="397"/>
      <c r="AK645" s="397"/>
      <c r="AL645" s="397"/>
      <c r="AM645" s="397"/>
      <c r="AN645" s="397"/>
      <c r="AO645" s="397"/>
      <c r="AP645" s="397"/>
      <c r="AQ645" s="397"/>
      <c r="AR645" s="397"/>
      <c r="AS645" s="397"/>
      <c r="AT645" s="397"/>
      <c r="AU645" s="397"/>
      <c r="AV645" s="397"/>
      <c r="AW645" s="397"/>
      <c r="AX645" s="397"/>
      <c r="AY645" s="397"/>
      <c r="AZ645" s="397"/>
      <c r="BA645" s="553"/>
      <c r="BB645" s="397"/>
      <c r="BC645" s="397"/>
      <c r="BD645" s="397"/>
    </row>
    <row r="646" spans="2:56" x14ac:dyDescent="0.35">
      <c r="B646" s="80"/>
      <c r="C646" s="119"/>
      <c r="D646" s="119"/>
      <c r="E646" s="202"/>
      <c r="F646" s="119"/>
      <c r="G646" s="120"/>
      <c r="H646" s="41"/>
      <c r="I646" s="41"/>
      <c r="J646" s="329">
        <v>0</v>
      </c>
      <c r="K646" s="329">
        <v>0</v>
      </c>
      <c r="L646" s="332"/>
      <c r="M646" s="150"/>
      <c r="N646" s="397"/>
      <c r="O646" s="555"/>
      <c r="P646" s="576">
        <f t="shared" si="33"/>
        <v>0</v>
      </c>
      <c r="Q646" s="576">
        <f t="shared" si="34"/>
        <v>0</v>
      </c>
      <c r="R646" s="576">
        <f t="shared" si="35"/>
        <v>0</v>
      </c>
      <c r="S646" s="576">
        <f t="shared" si="35"/>
        <v>0</v>
      </c>
      <c r="T646" s="553"/>
      <c r="U646" s="553"/>
      <c r="V646" s="553"/>
      <c r="W646" s="553"/>
      <c r="X646" s="397"/>
      <c r="Y646" s="397"/>
      <c r="Z646" s="397"/>
      <c r="AA646" s="397"/>
      <c r="AB646" s="397"/>
      <c r="AC646" s="397"/>
      <c r="AD646" s="397"/>
      <c r="AE646" s="397"/>
      <c r="AF646" s="397"/>
      <c r="AG646" s="397"/>
      <c r="AH646" s="397"/>
      <c r="AI646" s="397"/>
      <c r="AJ646" s="397"/>
      <c r="AK646" s="397"/>
      <c r="AL646" s="397"/>
      <c r="AM646" s="397"/>
      <c r="AN646" s="397"/>
      <c r="AO646" s="397"/>
      <c r="AP646" s="397"/>
      <c r="AQ646" s="397"/>
      <c r="AR646" s="397"/>
      <c r="AS646" s="397"/>
      <c r="AT646" s="397"/>
      <c r="AU646" s="397"/>
      <c r="AV646" s="397"/>
      <c r="AW646" s="397"/>
      <c r="AX646" s="397"/>
      <c r="AY646" s="397"/>
      <c r="AZ646" s="397"/>
      <c r="BA646" s="553"/>
      <c r="BB646" s="397"/>
      <c r="BC646" s="397"/>
      <c r="BD646" s="397"/>
    </row>
    <row r="647" spans="2:56" x14ac:dyDescent="0.35">
      <c r="B647" s="80"/>
      <c r="C647" s="119"/>
      <c r="D647" s="119"/>
      <c r="E647" s="202"/>
      <c r="F647" s="119"/>
      <c r="G647" s="120"/>
      <c r="H647" s="41"/>
      <c r="I647" s="41"/>
      <c r="J647" s="329">
        <v>0</v>
      </c>
      <c r="K647" s="329">
        <v>0</v>
      </c>
      <c r="L647" s="332"/>
      <c r="M647" s="150"/>
      <c r="N647" s="397"/>
      <c r="O647" s="555"/>
      <c r="P647" s="576">
        <f t="shared" si="33"/>
        <v>0</v>
      </c>
      <c r="Q647" s="576">
        <f t="shared" si="34"/>
        <v>0</v>
      </c>
      <c r="R647" s="576">
        <f t="shared" si="35"/>
        <v>0</v>
      </c>
      <c r="S647" s="576">
        <f t="shared" si="35"/>
        <v>0</v>
      </c>
      <c r="T647" s="553"/>
      <c r="U647" s="553"/>
      <c r="V647" s="553"/>
      <c r="W647" s="553"/>
      <c r="X647" s="397"/>
      <c r="Y647" s="397"/>
      <c r="Z647" s="397"/>
      <c r="AA647" s="397"/>
      <c r="AB647" s="397"/>
      <c r="AC647" s="397"/>
      <c r="AD647" s="397"/>
      <c r="AE647" s="397"/>
      <c r="AF647" s="397"/>
      <c r="AG647" s="397"/>
      <c r="AH647" s="397"/>
      <c r="AI647" s="397"/>
      <c r="AJ647" s="397"/>
      <c r="AK647" s="397"/>
      <c r="AL647" s="397"/>
      <c r="AM647" s="397"/>
      <c r="AN647" s="397"/>
      <c r="AO647" s="397"/>
      <c r="AP647" s="397"/>
      <c r="AQ647" s="397"/>
      <c r="AR647" s="397"/>
      <c r="AS647" s="397"/>
      <c r="AT647" s="397"/>
      <c r="AU647" s="397"/>
      <c r="AV647" s="397"/>
      <c r="AW647" s="397"/>
      <c r="AX647" s="397"/>
      <c r="AY647" s="397"/>
      <c r="AZ647" s="397"/>
      <c r="BA647" s="553"/>
      <c r="BB647" s="397"/>
      <c r="BC647" s="397"/>
      <c r="BD647" s="397"/>
    </row>
    <row r="648" spans="2:56" x14ac:dyDescent="0.35">
      <c r="B648" s="80"/>
      <c r="C648" s="119"/>
      <c r="D648" s="119"/>
      <c r="E648" s="202"/>
      <c r="F648" s="119"/>
      <c r="G648" s="120"/>
      <c r="H648" s="41"/>
      <c r="I648" s="41"/>
      <c r="J648" s="329">
        <v>0</v>
      </c>
      <c r="K648" s="329">
        <v>0</v>
      </c>
      <c r="L648" s="332"/>
      <c r="M648" s="150"/>
      <c r="N648" s="397"/>
      <c r="O648" s="555"/>
      <c r="P648" s="576">
        <f t="shared" si="33"/>
        <v>0</v>
      </c>
      <c r="Q648" s="576">
        <f t="shared" si="34"/>
        <v>0</v>
      </c>
      <c r="R648" s="576">
        <f t="shared" si="35"/>
        <v>0</v>
      </c>
      <c r="S648" s="576">
        <f t="shared" si="35"/>
        <v>0</v>
      </c>
      <c r="T648" s="553"/>
      <c r="U648" s="553"/>
      <c r="V648" s="553"/>
      <c r="W648" s="553"/>
      <c r="X648" s="397"/>
      <c r="Y648" s="397"/>
      <c r="Z648" s="397"/>
      <c r="AA648" s="397"/>
      <c r="AB648" s="397"/>
      <c r="AC648" s="397"/>
      <c r="AD648" s="397"/>
      <c r="AE648" s="397"/>
      <c r="AF648" s="397"/>
      <c r="AG648" s="397"/>
      <c r="AH648" s="397"/>
      <c r="AI648" s="397"/>
      <c r="AJ648" s="397"/>
      <c r="AK648" s="397"/>
      <c r="AL648" s="397"/>
      <c r="AM648" s="397"/>
      <c r="AN648" s="397"/>
      <c r="AO648" s="397"/>
      <c r="AP648" s="397"/>
      <c r="AQ648" s="397"/>
      <c r="AR648" s="397"/>
      <c r="AS648" s="397"/>
      <c r="AT648" s="397"/>
      <c r="AU648" s="397"/>
      <c r="AV648" s="397"/>
      <c r="AW648" s="397"/>
      <c r="AX648" s="397"/>
      <c r="AY648" s="397"/>
      <c r="AZ648" s="397"/>
      <c r="BA648" s="553"/>
      <c r="BB648" s="397"/>
      <c r="BC648" s="397"/>
      <c r="BD648" s="397"/>
    </row>
    <row r="649" spans="2:56" x14ac:dyDescent="0.35">
      <c r="B649" s="80"/>
      <c r="C649" s="119"/>
      <c r="D649" s="119"/>
      <c r="E649" s="202"/>
      <c r="F649" s="119"/>
      <c r="G649" s="120"/>
      <c r="H649" s="41"/>
      <c r="I649" s="41"/>
      <c r="J649" s="329">
        <v>0</v>
      </c>
      <c r="K649" s="329">
        <v>0</v>
      </c>
      <c r="L649" s="332"/>
      <c r="M649" s="150"/>
      <c r="N649" s="397"/>
      <c r="O649" s="555"/>
      <c r="P649" s="576">
        <f t="shared" si="33"/>
        <v>0</v>
      </c>
      <c r="Q649" s="576">
        <f t="shared" si="34"/>
        <v>0</v>
      </c>
      <c r="R649" s="576">
        <f t="shared" si="35"/>
        <v>0</v>
      </c>
      <c r="S649" s="576">
        <f t="shared" si="35"/>
        <v>0</v>
      </c>
      <c r="T649" s="553"/>
      <c r="U649" s="553"/>
      <c r="V649" s="553"/>
      <c r="W649" s="553"/>
      <c r="X649" s="397"/>
      <c r="Y649" s="397"/>
      <c r="Z649" s="397"/>
      <c r="AA649" s="397"/>
      <c r="AB649" s="397"/>
      <c r="AC649" s="397"/>
      <c r="AD649" s="397"/>
      <c r="AE649" s="397"/>
      <c r="AF649" s="397"/>
      <c r="AG649" s="397"/>
      <c r="AH649" s="397"/>
      <c r="AI649" s="397"/>
      <c r="AJ649" s="397"/>
      <c r="AK649" s="397"/>
      <c r="AL649" s="397"/>
      <c r="AM649" s="397"/>
      <c r="AN649" s="397"/>
      <c r="AO649" s="397"/>
      <c r="AP649" s="397"/>
      <c r="AQ649" s="397"/>
      <c r="AR649" s="397"/>
      <c r="AS649" s="397"/>
      <c r="AT649" s="397"/>
      <c r="AU649" s="397"/>
      <c r="AV649" s="397"/>
      <c r="AW649" s="397"/>
      <c r="AX649" s="397"/>
      <c r="AY649" s="397"/>
      <c r="AZ649" s="397"/>
      <c r="BA649" s="553"/>
      <c r="BB649" s="397"/>
      <c r="BC649" s="397"/>
      <c r="BD649" s="397"/>
    </row>
    <row r="650" spans="2:56" x14ac:dyDescent="0.35">
      <c r="B650" s="80"/>
      <c r="C650" s="119"/>
      <c r="D650" s="119"/>
      <c r="E650" s="202"/>
      <c r="F650" s="119"/>
      <c r="G650" s="120"/>
      <c r="H650" s="41"/>
      <c r="I650" s="41"/>
      <c r="J650" s="329">
        <v>0</v>
      </c>
      <c r="K650" s="329">
        <v>0</v>
      </c>
      <c r="L650" s="332"/>
      <c r="M650" s="150"/>
      <c r="N650" s="397"/>
      <c r="O650" s="555"/>
      <c r="P650" s="576">
        <f t="shared" si="33"/>
        <v>0</v>
      </c>
      <c r="Q650" s="576">
        <f t="shared" si="34"/>
        <v>0</v>
      </c>
      <c r="R650" s="576">
        <f t="shared" si="35"/>
        <v>0</v>
      </c>
      <c r="S650" s="576">
        <f t="shared" si="35"/>
        <v>0</v>
      </c>
      <c r="T650" s="553"/>
      <c r="U650" s="553"/>
      <c r="V650" s="553"/>
      <c r="W650" s="553"/>
      <c r="X650" s="397"/>
      <c r="Y650" s="397"/>
      <c r="Z650" s="397"/>
      <c r="AA650" s="397"/>
      <c r="AB650" s="397"/>
      <c r="AC650" s="397"/>
      <c r="AD650" s="397"/>
      <c r="AE650" s="397"/>
      <c r="AF650" s="397"/>
      <c r="AG650" s="397"/>
      <c r="AH650" s="397"/>
      <c r="AI650" s="397"/>
      <c r="AJ650" s="397"/>
      <c r="AK650" s="397"/>
      <c r="AL650" s="397"/>
      <c r="AM650" s="397"/>
      <c r="AN650" s="397"/>
      <c r="AO650" s="397"/>
      <c r="AP650" s="397"/>
      <c r="AQ650" s="397"/>
      <c r="AR650" s="397"/>
      <c r="AS650" s="397"/>
      <c r="AT650" s="397"/>
      <c r="AU650" s="397"/>
      <c r="AV650" s="397"/>
      <c r="AW650" s="397"/>
      <c r="AX650" s="397"/>
      <c r="AY650" s="397"/>
      <c r="AZ650" s="397"/>
      <c r="BA650" s="553"/>
      <c r="BB650" s="397"/>
      <c r="BC650" s="397"/>
      <c r="BD650" s="397"/>
    </row>
    <row r="651" spans="2:56" x14ac:dyDescent="0.35">
      <c r="B651" s="80"/>
      <c r="C651" s="119"/>
      <c r="D651" s="119"/>
      <c r="E651" s="202"/>
      <c r="F651" s="119"/>
      <c r="G651" s="120"/>
      <c r="H651" s="41"/>
      <c r="I651" s="41"/>
      <c r="J651" s="329">
        <v>0</v>
      </c>
      <c r="K651" s="329">
        <v>0</v>
      </c>
      <c r="L651" s="332"/>
      <c r="M651" s="150"/>
      <c r="N651" s="397"/>
      <c r="O651" s="555"/>
      <c r="P651" s="576">
        <f t="shared" si="33"/>
        <v>0</v>
      </c>
      <c r="Q651" s="576">
        <f t="shared" si="34"/>
        <v>0</v>
      </c>
      <c r="R651" s="576">
        <f t="shared" si="35"/>
        <v>0</v>
      </c>
      <c r="S651" s="576">
        <f t="shared" si="35"/>
        <v>0</v>
      </c>
      <c r="T651" s="553"/>
      <c r="U651" s="553"/>
      <c r="V651" s="553"/>
      <c r="W651" s="553"/>
      <c r="X651" s="397"/>
      <c r="Y651" s="397"/>
      <c r="Z651" s="397"/>
      <c r="AA651" s="397"/>
      <c r="AB651" s="397"/>
      <c r="AC651" s="397"/>
      <c r="AD651" s="397"/>
      <c r="AE651" s="397"/>
      <c r="AF651" s="397"/>
      <c r="AG651" s="397"/>
      <c r="AH651" s="397"/>
      <c r="AI651" s="397"/>
      <c r="AJ651" s="397"/>
      <c r="AK651" s="397"/>
      <c r="AL651" s="397"/>
      <c r="AM651" s="397"/>
      <c r="AN651" s="397"/>
      <c r="AO651" s="397"/>
      <c r="AP651" s="397"/>
      <c r="AQ651" s="397"/>
      <c r="AR651" s="397"/>
      <c r="AS651" s="397"/>
      <c r="AT651" s="397"/>
      <c r="AU651" s="397"/>
      <c r="AV651" s="397"/>
      <c r="AW651" s="397"/>
      <c r="AX651" s="397"/>
      <c r="AY651" s="397"/>
      <c r="AZ651" s="397"/>
      <c r="BA651" s="553"/>
      <c r="BB651" s="397"/>
      <c r="BC651" s="397"/>
      <c r="BD651" s="397"/>
    </row>
    <row r="652" spans="2:56" x14ac:dyDescent="0.35">
      <c r="B652" s="80"/>
      <c r="C652" s="119"/>
      <c r="D652" s="119"/>
      <c r="E652" s="202"/>
      <c r="F652" s="119"/>
      <c r="G652" s="120"/>
      <c r="H652" s="41"/>
      <c r="I652" s="41"/>
      <c r="J652" s="329">
        <v>0</v>
      </c>
      <c r="K652" s="329">
        <v>0</v>
      </c>
      <c r="L652" s="332"/>
      <c r="M652" s="150"/>
      <c r="N652" s="397"/>
      <c r="O652" s="555"/>
      <c r="P652" s="576">
        <f t="shared" si="33"/>
        <v>0</v>
      </c>
      <c r="Q652" s="576">
        <f t="shared" si="34"/>
        <v>0</v>
      </c>
      <c r="R652" s="576">
        <f t="shared" si="35"/>
        <v>0</v>
      </c>
      <c r="S652" s="576">
        <f t="shared" si="35"/>
        <v>0</v>
      </c>
      <c r="T652" s="553"/>
      <c r="U652" s="553"/>
      <c r="V652" s="553"/>
      <c r="W652" s="553"/>
      <c r="X652" s="397"/>
      <c r="Y652" s="397"/>
      <c r="Z652" s="397"/>
      <c r="AA652" s="397"/>
      <c r="AB652" s="397"/>
      <c r="AC652" s="397"/>
      <c r="AD652" s="397"/>
      <c r="AE652" s="397"/>
      <c r="AF652" s="397"/>
      <c r="AG652" s="397"/>
      <c r="AH652" s="397"/>
      <c r="AI652" s="397"/>
      <c r="AJ652" s="397"/>
      <c r="AK652" s="397"/>
      <c r="AL652" s="397"/>
      <c r="AM652" s="397"/>
      <c r="AN652" s="397"/>
      <c r="AO652" s="397"/>
      <c r="AP652" s="397"/>
      <c r="AQ652" s="397"/>
      <c r="AR652" s="397"/>
      <c r="AS652" s="397"/>
      <c r="AT652" s="397"/>
      <c r="AU652" s="397"/>
      <c r="AV652" s="397"/>
      <c r="AW652" s="397"/>
      <c r="AX652" s="397"/>
      <c r="AY652" s="397"/>
      <c r="AZ652" s="397"/>
      <c r="BA652" s="553"/>
      <c r="BB652" s="397"/>
      <c r="BC652" s="397"/>
      <c r="BD652" s="397"/>
    </row>
    <row r="653" spans="2:56" x14ac:dyDescent="0.35">
      <c r="B653" s="80"/>
      <c r="C653" s="119"/>
      <c r="D653" s="119"/>
      <c r="E653" s="202"/>
      <c r="F653" s="119"/>
      <c r="G653" s="120"/>
      <c r="H653" s="41"/>
      <c r="I653" s="41"/>
      <c r="J653" s="329">
        <v>0</v>
      </c>
      <c r="K653" s="329">
        <v>0</v>
      </c>
      <c r="L653" s="332"/>
      <c r="M653" s="150"/>
      <c r="N653" s="397"/>
      <c r="O653" s="555"/>
      <c r="P653" s="576">
        <f t="shared" si="33"/>
        <v>0</v>
      </c>
      <c r="Q653" s="576">
        <f t="shared" si="34"/>
        <v>0</v>
      </c>
      <c r="R653" s="576">
        <f t="shared" si="35"/>
        <v>0</v>
      </c>
      <c r="S653" s="576">
        <f t="shared" si="35"/>
        <v>0</v>
      </c>
      <c r="T653" s="553"/>
      <c r="U653" s="553"/>
      <c r="V653" s="553"/>
      <c r="W653" s="553"/>
      <c r="X653" s="397"/>
      <c r="Y653" s="397"/>
      <c r="Z653" s="397"/>
      <c r="AA653" s="397"/>
      <c r="AB653" s="397"/>
      <c r="AC653" s="397"/>
      <c r="AD653" s="397"/>
      <c r="AE653" s="397"/>
      <c r="AF653" s="397"/>
      <c r="AG653" s="397"/>
      <c r="AH653" s="397"/>
      <c r="AI653" s="397"/>
      <c r="AJ653" s="397"/>
      <c r="AK653" s="397"/>
      <c r="AL653" s="397"/>
      <c r="AM653" s="397"/>
      <c r="AN653" s="397"/>
      <c r="AO653" s="397"/>
      <c r="AP653" s="397"/>
      <c r="AQ653" s="397"/>
      <c r="AR653" s="397"/>
      <c r="AS653" s="397"/>
      <c r="AT653" s="397"/>
      <c r="AU653" s="397"/>
      <c r="AV653" s="397"/>
      <c r="AW653" s="397"/>
      <c r="AX653" s="397"/>
      <c r="AY653" s="397"/>
      <c r="AZ653" s="397"/>
      <c r="BA653" s="553"/>
      <c r="BB653" s="397"/>
      <c r="BC653" s="397"/>
      <c r="BD653" s="397"/>
    </row>
    <row r="654" spans="2:56" x14ac:dyDescent="0.35">
      <c r="B654" s="80"/>
      <c r="C654" s="119"/>
      <c r="D654" s="119"/>
      <c r="E654" s="202"/>
      <c r="F654" s="119"/>
      <c r="G654" s="120"/>
      <c r="H654" s="41"/>
      <c r="I654" s="41"/>
      <c r="J654" s="329">
        <v>0</v>
      </c>
      <c r="K654" s="329">
        <v>0</v>
      </c>
      <c r="L654" s="332"/>
      <c r="M654" s="150"/>
      <c r="N654" s="397"/>
      <c r="O654" s="555"/>
      <c r="P654" s="576">
        <f t="shared" si="33"/>
        <v>0</v>
      </c>
      <c r="Q654" s="576">
        <f t="shared" si="34"/>
        <v>0</v>
      </c>
      <c r="R654" s="576">
        <f t="shared" si="35"/>
        <v>0</v>
      </c>
      <c r="S654" s="576">
        <f t="shared" si="35"/>
        <v>0</v>
      </c>
      <c r="T654" s="553"/>
      <c r="U654" s="553"/>
      <c r="V654" s="553"/>
      <c r="W654" s="553"/>
      <c r="X654" s="397"/>
      <c r="Y654" s="397"/>
      <c r="Z654" s="397"/>
      <c r="AA654" s="397"/>
      <c r="AB654" s="397"/>
      <c r="AC654" s="397"/>
      <c r="AD654" s="397"/>
      <c r="AE654" s="397"/>
      <c r="AF654" s="397"/>
      <c r="AG654" s="397"/>
      <c r="AH654" s="397"/>
      <c r="AI654" s="397"/>
      <c r="AJ654" s="397"/>
      <c r="AK654" s="397"/>
      <c r="AL654" s="397"/>
      <c r="AM654" s="397"/>
      <c r="AN654" s="397"/>
      <c r="AO654" s="397"/>
      <c r="AP654" s="397"/>
      <c r="AQ654" s="397"/>
      <c r="AR654" s="397"/>
      <c r="AS654" s="397"/>
      <c r="AT654" s="397"/>
      <c r="AU654" s="397"/>
      <c r="AV654" s="397"/>
      <c r="AW654" s="397"/>
      <c r="AX654" s="397"/>
      <c r="AY654" s="397"/>
      <c r="AZ654" s="397"/>
      <c r="BA654" s="553"/>
      <c r="BB654" s="397"/>
      <c r="BC654" s="397"/>
      <c r="BD654" s="397"/>
    </row>
    <row r="655" spans="2:56" x14ac:dyDescent="0.35">
      <c r="B655" s="80"/>
      <c r="C655" s="119"/>
      <c r="D655" s="119"/>
      <c r="E655" s="202"/>
      <c r="F655" s="119"/>
      <c r="G655" s="120"/>
      <c r="H655" s="41"/>
      <c r="I655" s="41"/>
      <c r="J655" s="329">
        <v>0</v>
      </c>
      <c r="K655" s="329">
        <v>0</v>
      </c>
      <c r="L655" s="332"/>
      <c r="M655" s="150"/>
      <c r="N655" s="397"/>
      <c r="O655" s="555"/>
      <c r="P655" s="576">
        <f t="shared" si="33"/>
        <v>0</v>
      </c>
      <c r="Q655" s="576">
        <f t="shared" si="34"/>
        <v>0</v>
      </c>
      <c r="R655" s="576">
        <f t="shared" si="35"/>
        <v>0</v>
      </c>
      <c r="S655" s="576">
        <f t="shared" si="35"/>
        <v>0</v>
      </c>
      <c r="T655" s="553"/>
      <c r="U655" s="553"/>
      <c r="V655" s="553"/>
      <c r="W655" s="553"/>
      <c r="X655" s="397"/>
      <c r="Y655" s="397"/>
      <c r="Z655" s="397"/>
      <c r="AA655" s="397"/>
      <c r="AB655" s="397"/>
      <c r="AC655" s="397"/>
      <c r="AD655" s="397"/>
      <c r="AE655" s="397"/>
      <c r="AF655" s="397"/>
      <c r="AG655" s="397"/>
      <c r="AH655" s="397"/>
      <c r="AI655" s="397"/>
      <c r="AJ655" s="397"/>
      <c r="AK655" s="397"/>
      <c r="AL655" s="397"/>
      <c r="AM655" s="397"/>
      <c r="AN655" s="397"/>
      <c r="AO655" s="397"/>
      <c r="AP655" s="397"/>
      <c r="AQ655" s="397"/>
      <c r="AR655" s="397"/>
      <c r="AS655" s="397"/>
      <c r="AT655" s="397"/>
      <c r="AU655" s="397"/>
      <c r="AV655" s="397"/>
      <c r="AW655" s="397"/>
      <c r="AX655" s="397"/>
      <c r="AY655" s="397"/>
      <c r="AZ655" s="397"/>
      <c r="BA655" s="553"/>
      <c r="BB655" s="397"/>
      <c r="BC655" s="397"/>
      <c r="BD655" s="397"/>
    </row>
    <row r="656" spans="2:56" x14ac:dyDescent="0.35">
      <c r="B656" s="80"/>
      <c r="C656" s="119"/>
      <c r="D656" s="119"/>
      <c r="E656" s="202"/>
      <c r="F656" s="119"/>
      <c r="G656" s="120"/>
      <c r="H656" s="41"/>
      <c r="I656" s="41"/>
      <c r="J656" s="329">
        <v>0</v>
      </c>
      <c r="K656" s="329">
        <v>0</v>
      </c>
      <c r="L656" s="332"/>
      <c r="M656" s="150"/>
      <c r="N656" s="397"/>
      <c r="O656" s="555"/>
      <c r="P656" s="576">
        <f t="shared" si="33"/>
        <v>0</v>
      </c>
      <c r="Q656" s="576">
        <f t="shared" si="34"/>
        <v>0</v>
      </c>
      <c r="R656" s="576">
        <f t="shared" si="35"/>
        <v>0</v>
      </c>
      <c r="S656" s="576">
        <f t="shared" si="35"/>
        <v>0</v>
      </c>
      <c r="T656" s="553"/>
      <c r="U656" s="553"/>
      <c r="V656" s="553"/>
      <c r="W656" s="553"/>
      <c r="X656" s="397"/>
      <c r="Y656" s="397"/>
      <c r="Z656" s="397"/>
      <c r="AA656" s="397"/>
      <c r="AB656" s="397"/>
      <c r="AC656" s="397"/>
      <c r="AD656" s="397"/>
      <c r="AE656" s="397"/>
      <c r="AF656" s="397"/>
      <c r="AG656" s="397"/>
      <c r="AH656" s="397"/>
      <c r="AI656" s="397"/>
      <c r="AJ656" s="397"/>
      <c r="AK656" s="397"/>
      <c r="AL656" s="397"/>
      <c r="AM656" s="397"/>
      <c r="AN656" s="397"/>
      <c r="AO656" s="397"/>
      <c r="AP656" s="397"/>
      <c r="AQ656" s="397"/>
      <c r="AR656" s="397"/>
      <c r="AS656" s="397"/>
      <c r="AT656" s="397"/>
      <c r="AU656" s="397"/>
      <c r="AV656" s="397"/>
      <c r="AW656" s="397"/>
      <c r="AX656" s="397"/>
      <c r="AY656" s="397"/>
      <c r="AZ656" s="397"/>
      <c r="BA656" s="553"/>
      <c r="BB656" s="397"/>
      <c r="BC656" s="397"/>
      <c r="BD656" s="397"/>
    </row>
    <row r="657" spans="2:56" x14ac:dyDescent="0.35">
      <c r="B657" s="80"/>
      <c r="C657" s="119"/>
      <c r="D657" s="119"/>
      <c r="E657" s="202"/>
      <c r="F657" s="119"/>
      <c r="G657" s="120"/>
      <c r="H657" s="41"/>
      <c r="I657" s="41"/>
      <c r="J657" s="329">
        <v>0</v>
      </c>
      <c r="K657" s="329">
        <v>0</v>
      </c>
      <c r="L657" s="332"/>
      <c r="M657" s="150"/>
      <c r="N657" s="397"/>
      <c r="O657" s="555"/>
      <c r="P657" s="576">
        <f t="shared" si="33"/>
        <v>0</v>
      </c>
      <c r="Q657" s="576">
        <f t="shared" si="34"/>
        <v>0</v>
      </c>
      <c r="R657" s="576">
        <f t="shared" si="35"/>
        <v>0</v>
      </c>
      <c r="S657" s="576">
        <f t="shared" si="35"/>
        <v>0</v>
      </c>
      <c r="T657" s="553"/>
      <c r="U657" s="553"/>
      <c r="V657" s="553"/>
      <c r="W657" s="553"/>
      <c r="X657" s="397"/>
      <c r="Y657" s="397"/>
      <c r="Z657" s="397"/>
      <c r="AA657" s="397"/>
      <c r="AB657" s="397"/>
      <c r="AC657" s="397"/>
      <c r="AD657" s="397"/>
      <c r="AE657" s="397"/>
      <c r="AF657" s="397"/>
      <c r="AG657" s="397"/>
      <c r="AH657" s="397"/>
      <c r="AI657" s="397"/>
      <c r="AJ657" s="397"/>
      <c r="AK657" s="397"/>
      <c r="AL657" s="397"/>
      <c r="AM657" s="397"/>
      <c r="AN657" s="397"/>
      <c r="AO657" s="397"/>
      <c r="AP657" s="397"/>
      <c r="AQ657" s="397"/>
      <c r="AR657" s="397"/>
      <c r="AS657" s="397"/>
      <c r="AT657" s="397"/>
      <c r="AU657" s="397"/>
      <c r="AV657" s="397"/>
      <c r="AW657" s="397"/>
      <c r="AX657" s="397"/>
      <c r="AY657" s="397"/>
      <c r="AZ657" s="397"/>
      <c r="BA657" s="553"/>
      <c r="BB657" s="397"/>
      <c r="BC657" s="397"/>
      <c r="BD657" s="397"/>
    </row>
    <row r="658" spans="2:56" x14ac:dyDescent="0.35">
      <c r="B658" s="80"/>
      <c r="C658" s="119"/>
      <c r="D658" s="119"/>
      <c r="E658" s="202"/>
      <c r="F658" s="119"/>
      <c r="G658" s="120"/>
      <c r="H658" s="41"/>
      <c r="I658" s="41"/>
      <c r="J658" s="329">
        <v>0</v>
      </c>
      <c r="K658" s="329">
        <v>0</v>
      </c>
      <c r="L658" s="332"/>
      <c r="M658" s="150"/>
      <c r="N658" s="397"/>
      <c r="O658" s="555"/>
      <c r="P658" s="576">
        <f t="shared" si="33"/>
        <v>0</v>
      </c>
      <c r="Q658" s="576">
        <f t="shared" si="34"/>
        <v>0</v>
      </c>
      <c r="R658" s="576">
        <f t="shared" si="35"/>
        <v>0</v>
      </c>
      <c r="S658" s="576">
        <f t="shared" si="35"/>
        <v>0</v>
      </c>
      <c r="T658" s="553"/>
      <c r="U658" s="553"/>
      <c r="V658" s="553"/>
      <c r="W658" s="553"/>
      <c r="X658" s="397"/>
      <c r="Y658" s="397"/>
      <c r="Z658" s="397"/>
      <c r="AA658" s="397"/>
      <c r="AB658" s="397"/>
      <c r="AC658" s="397"/>
      <c r="AD658" s="397"/>
      <c r="AE658" s="397"/>
      <c r="AF658" s="397"/>
      <c r="AG658" s="397"/>
      <c r="AH658" s="397"/>
      <c r="AI658" s="397"/>
      <c r="AJ658" s="397"/>
      <c r="AK658" s="397"/>
      <c r="AL658" s="397"/>
      <c r="AM658" s="397"/>
      <c r="AN658" s="397"/>
      <c r="AO658" s="397"/>
      <c r="AP658" s="397"/>
      <c r="AQ658" s="397"/>
      <c r="AR658" s="397"/>
      <c r="AS658" s="397"/>
      <c r="AT658" s="397"/>
      <c r="AU658" s="397"/>
      <c r="AV658" s="397"/>
      <c r="AW658" s="397"/>
      <c r="AX658" s="397"/>
      <c r="AY658" s="397"/>
      <c r="AZ658" s="397"/>
      <c r="BA658" s="553"/>
      <c r="BB658" s="397"/>
      <c r="BC658" s="397"/>
      <c r="BD658" s="397"/>
    </row>
    <row r="659" spans="2:56" x14ac:dyDescent="0.35">
      <c r="B659" s="80"/>
      <c r="C659" s="119"/>
      <c r="D659" s="119"/>
      <c r="E659" s="202"/>
      <c r="F659" s="119"/>
      <c r="G659" s="120"/>
      <c r="H659" s="41"/>
      <c r="I659" s="41"/>
      <c r="J659" s="329">
        <v>0</v>
      </c>
      <c r="K659" s="329">
        <v>0</v>
      </c>
      <c r="L659" s="332"/>
      <c r="M659" s="150"/>
      <c r="N659" s="397"/>
      <c r="O659" s="555"/>
      <c r="P659" s="576">
        <f t="shared" si="33"/>
        <v>0</v>
      </c>
      <c r="Q659" s="576">
        <f t="shared" si="34"/>
        <v>0</v>
      </c>
      <c r="R659" s="576">
        <f t="shared" si="35"/>
        <v>0</v>
      </c>
      <c r="S659" s="576">
        <f t="shared" si="35"/>
        <v>0</v>
      </c>
      <c r="T659" s="553"/>
      <c r="U659" s="553"/>
      <c r="V659" s="553"/>
      <c r="W659" s="553"/>
      <c r="X659" s="397"/>
      <c r="Y659" s="397"/>
      <c r="Z659" s="397"/>
      <c r="AA659" s="397"/>
      <c r="AB659" s="397"/>
      <c r="AC659" s="397"/>
      <c r="AD659" s="397"/>
      <c r="AE659" s="397"/>
      <c r="AF659" s="397"/>
      <c r="AG659" s="397"/>
      <c r="AH659" s="397"/>
      <c r="AI659" s="397"/>
      <c r="AJ659" s="397"/>
      <c r="AK659" s="397"/>
      <c r="AL659" s="397"/>
      <c r="AM659" s="397"/>
      <c r="AN659" s="397"/>
      <c r="AO659" s="397"/>
      <c r="AP659" s="397"/>
      <c r="AQ659" s="397"/>
      <c r="AR659" s="397"/>
      <c r="AS659" s="397"/>
      <c r="AT659" s="397"/>
      <c r="AU659" s="397"/>
      <c r="AV659" s="397"/>
      <c r="AW659" s="397"/>
      <c r="AX659" s="397"/>
      <c r="AY659" s="397"/>
      <c r="AZ659" s="397"/>
      <c r="BA659" s="553"/>
      <c r="BB659" s="397"/>
      <c r="BC659" s="397"/>
      <c r="BD659" s="397"/>
    </row>
    <row r="660" spans="2:56" x14ac:dyDescent="0.35">
      <c r="B660" s="80"/>
      <c r="C660" s="119"/>
      <c r="D660" s="119"/>
      <c r="E660" s="202"/>
      <c r="F660" s="119"/>
      <c r="G660" s="120"/>
      <c r="H660" s="41"/>
      <c r="I660" s="41"/>
      <c r="J660" s="329">
        <v>0</v>
      </c>
      <c r="K660" s="329">
        <v>0</v>
      </c>
      <c r="L660" s="332"/>
      <c r="M660" s="150"/>
      <c r="N660" s="397"/>
      <c r="O660" s="555"/>
      <c r="P660" s="576">
        <f t="shared" si="33"/>
        <v>0</v>
      </c>
      <c r="Q660" s="576">
        <f t="shared" si="34"/>
        <v>0</v>
      </c>
      <c r="R660" s="576">
        <f t="shared" si="35"/>
        <v>0</v>
      </c>
      <c r="S660" s="576">
        <f t="shared" si="35"/>
        <v>0</v>
      </c>
      <c r="T660" s="553"/>
      <c r="U660" s="553"/>
      <c r="V660" s="553"/>
      <c r="W660" s="553"/>
      <c r="X660" s="397"/>
      <c r="Y660" s="397"/>
      <c r="Z660" s="397"/>
      <c r="AA660" s="397"/>
      <c r="AB660" s="397"/>
      <c r="AC660" s="397"/>
      <c r="AD660" s="397"/>
      <c r="AE660" s="397"/>
      <c r="AF660" s="397"/>
      <c r="AG660" s="397"/>
      <c r="AH660" s="397"/>
      <c r="AI660" s="397"/>
      <c r="AJ660" s="397"/>
      <c r="AK660" s="397"/>
      <c r="AL660" s="397"/>
      <c r="AM660" s="397"/>
      <c r="AN660" s="397"/>
      <c r="AO660" s="397"/>
      <c r="AP660" s="397"/>
      <c r="AQ660" s="397"/>
      <c r="AR660" s="397"/>
      <c r="AS660" s="397"/>
      <c r="AT660" s="397"/>
      <c r="AU660" s="397"/>
      <c r="AV660" s="397"/>
      <c r="AW660" s="397"/>
      <c r="AX660" s="397"/>
      <c r="AY660" s="397"/>
      <c r="AZ660" s="397"/>
      <c r="BA660" s="553"/>
      <c r="BB660" s="397"/>
      <c r="BC660" s="397"/>
      <c r="BD660" s="397"/>
    </row>
    <row r="661" spans="2:56" x14ac:dyDescent="0.35">
      <c r="B661" s="80"/>
      <c r="C661" s="119"/>
      <c r="D661" s="119"/>
      <c r="E661" s="202"/>
      <c r="F661" s="119"/>
      <c r="G661" s="120"/>
      <c r="H661" s="41"/>
      <c r="I661" s="41"/>
      <c r="J661" s="329">
        <v>0</v>
      </c>
      <c r="K661" s="329">
        <v>0</v>
      </c>
      <c r="L661" s="332"/>
      <c r="M661" s="150"/>
      <c r="N661" s="397"/>
      <c r="O661" s="555"/>
      <c r="P661" s="576">
        <f t="shared" si="33"/>
        <v>0</v>
      </c>
      <c r="Q661" s="576">
        <f t="shared" si="34"/>
        <v>0</v>
      </c>
      <c r="R661" s="576">
        <f t="shared" si="35"/>
        <v>0</v>
      </c>
      <c r="S661" s="576">
        <f t="shared" si="35"/>
        <v>0</v>
      </c>
      <c r="T661" s="553"/>
      <c r="U661" s="553"/>
      <c r="V661" s="553"/>
      <c r="W661" s="553"/>
      <c r="X661" s="397"/>
      <c r="Y661" s="397"/>
      <c r="Z661" s="397"/>
      <c r="AA661" s="397"/>
      <c r="AB661" s="397"/>
      <c r="AC661" s="397"/>
      <c r="AD661" s="397"/>
      <c r="AE661" s="397"/>
      <c r="AF661" s="397"/>
      <c r="AG661" s="397"/>
      <c r="AH661" s="397"/>
      <c r="AI661" s="397"/>
      <c r="AJ661" s="397"/>
      <c r="AK661" s="397"/>
      <c r="AL661" s="397"/>
      <c r="AM661" s="397"/>
      <c r="AN661" s="397"/>
      <c r="AO661" s="397"/>
      <c r="AP661" s="397"/>
      <c r="AQ661" s="397"/>
      <c r="AR661" s="397"/>
      <c r="AS661" s="397"/>
      <c r="AT661" s="397"/>
      <c r="AU661" s="397"/>
      <c r="AV661" s="397"/>
      <c r="AW661" s="397"/>
      <c r="AX661" s="397"/>
      <c r="AY661" s="397"/>
      <c r="AZ661" s="397"/>
      <c r="BA661" s="553"/>
      <c r="BB661" s="397"/>
      <c r="BC661" s="397"/>
      <c r="BD661" s="397"/>
    </row>
    <row r="662" spans="2:56" x14ac:dyDescent="0.35">
      <c r="B662" s="80"/>
      <c r="C662" s="119"/>
      <c r="D662" s="119"/>
      <c r="E662" s="202"/>
      <c r="F662" s="119"/>
      <c r="G662" s="120"/>
      <c r="H662" s="41"/>
      <c r="I662" s="41"/>
      <c r="J662" s="329">
        <v>0</v>
      </c>
      <c r="K662" s="329">
        <v>0</v>
      </c>
      <c r="L662" s="332"/>
      <c r="M662" s="150"/>
      <c r="N662" s="397"/>
      <c r="O662" s="555"/>
      <c r="P662" s="576">
        <f t="shared" si="33"/>
        <v>0</v>
      </c>
      <c r="Q662" s="576">
        <f t="shared" si="34"/>
        <v>0</v>
      </c>
      <c r="R662" s="576">
        <f t="shared" si="35"/>
        <v>0</v>
      </c>
      <c r="S662" s="576">
        <f t="shared" si="35"/>
        <v>0</v>
      </c>
      <c r="T662" s="553"/>
      <c r="U662" s="553"/>
      <c r="V662" s="553"/>
      <c r="W662" s="553"/>
      <c r="X662" s="397"/>
      <c r="Y662" s="397"/>
      <c r="Z662" s="397"/>
      <c r="AA662" s="397"/>
      <c r="AB662" s="397"/>
      <c r="AC662" s="397"/>
      <c r="AD662" s="397"/>
      <c r="AE662" s="397"/>
      <c r="AF662" s="397"/>
      <c r="AG662" s="397"/>
      <c r="AH662" s="397"/>
      <c r="AI662" s="397"/>
      <c r="AJ662" s="397"/>
      <c r="AK662" s="397"/>
      <c r="AL662" s="397"/>
      <c r="AM662" s="397"/>
      <c r="AN662" s="397"/>
      <c r="AO662" s="397"/>
      <c r="AP662" s="397"/>
      <c r="AQ662" s="397"/>
      <c r="AR662" s="397"/>
      <c r="AS662" s="397"/>
      <c r="AT662" s="397"/>
      <c r="AU662" s="397"/>
      <c r="AV662" s="397"/>
      <c r="AW662" s="397"/>
      <c r="AX662" s="397"/>
      <c r="AY662" s="397"/>
      <c r="AZ662" s="397"/>
      <c r="BA662" s="553"/>
      <c r="BB662" s="397"/>
      <c r="BC662" s="397"/>
      <c r="BD662" s="397"/>
    </row>
    <row r="663" spans="2:56" x14ac:dyDescent="0.35">
      <c r="B663" s="80"/>
      <c r="C663" s="119"/>
      <c r="D663" s="119"/>
      <c r="E663" s="202"/>
      <c r="F663" s="119"/>
      <c r="G663" s="120"/>
      <c r="H663" s="41"/>
      <c r="I663" s="41"/>
      <c r="J663" s="329">
        <v>0</v>
      </c>
      <c r="K663" s="329">
        <v>0</v>
      </c>
      <c r="L663" s="332"/>
      <c r="M663" s="150"/>
      <c r="N663" s="397"/>
      <c r="O663" s="555"/>
      <c r="P663" s="576">
        <f t="shared" si="33"/>
        <v>0</v>
      </c>
      <c r="Q663" s="576">
        <f t="shared" si="34"/>
        <v>0</v>
      </c>
      <c r="R663" s="576">
        <f t="shared" si="35"/>
        <v>0</v>
      </c>
      <c r="S663" s="576">
        <f t="shared" si="35"/>
        <v>0</v>
      </c>
      <c r="T663" s="553"/>
      <c r="U663" s="553"/>
      <c r="V663" s="553"/>
      <c r="W663" s="553"/>
      <c r="X663" s="397"/>
      <c r="Y663" s="397"/>
      <c r="Z663" s="397"/>
      <c r="AA663" s="397"/>
      <c r="AB663" s="397"/>
      <c r="AC663" s="397"/>
      <c r="AD663" s="397"/>
      <c r="AE663" s="397"/>
      <c r="AF663" s="397"/>
      <c r="AG663" s="397"/>
      <c r="AH663" s="397"/>
      <c r="AI663" s="397"/>
      <c r="AJ663" s="397"/>
      <c r="AK663" s="397"/>
      <c r="AL663" s="397"/>
      <c r="AM663" s="397"/>
      <c r="AN663" s="397"/>
      <c r="AO663" s="397"/>
      <c r="AP663" s="397"/>
      <c r="AQ663" s="397"/>
      <c r="AR663" s="397"/>
      <c r="AS663" s="397"/>
      <c r="AT663" s="397"/>
      <c r="AU663" s="397"/>
      <c r="AV663" s="397"/>
      <c r="AW663" s="397"/>
      <c r="AX663" s="397"/>
      <c r="AY663" s="397"/>
      <c r="AZ663" s="397"/>
      <c r="BA663" s="553"/>
      <c r="BB663" s="397"/>
      <c r="BC663" s="397"/>
      <c r="BD663" s="397"/>
    </row>
    <row r="664" spans="2:56" x14ac:dyDescent="0.35">
      <c r="B664" s="80"/>
      <c r="C664" s="119"/>
      <c r="D664" s="119"/>
      <c r="E664" s="202"/>
      <c r="F664" s="119"/>
      <c r="G664" s="120"/>
      <c r="H664" s="41"/>
      <c r="I664" s="41"/>
      <c r="J664" s="329">
        <v>0</v>
      </c>
      <c r="K664" s="329">
        <v>0</v>
      </c>
      <c r="L664" s="332"/>
      <c r="M664" s="150"/>
      <c r="N664" s="397"/>
      <c r="O664" s="555"/>
      <c r="P664" s="576">
        <f t="shared" si="33"/>
        <v>0</v>
      </c>
      <c r="Q664" s="576">
        <f t="shared" si="34"/>
        <v>0</v>
      </c>
      <c r="R664" s="576">
        <f t="shared" si="35"/>
        <v>0</v>
      </c>
      <c r="S664" s="576">
        <f t="shared" si="35"/>
        <v>0</v>
      </c>
      <c r="T664" s="553"/>
      <c r="U664" s="553"/>
      <c r="V664" s="553"/>
      <c r="W664" s="553"/>
      <c r="X664" s="397"/>
      <c r="Y664" s="397"/>
      <c r="Z664" s="397"/>
      <c r="AA664" s="397"/>
      <c r="AB664" s="397"/>
      <c r="AC664" s="397"/>
      <c r="AD664" s="397"/>
      <c r="AE664" s="397"/>
      <c r="AF664" s="397"/>
      <c r="AG664" s="397"/>
      <c r="AH664" s="397"/>
      <c r="AI664" s="397"/>
      <c r="AJ664" s="397"/>
      <c r="AK664" s="397"/>
      <c r="AL664" s="397"/>
      <c r="AM664" s="397"/>
      <c r="AN664" s="397"/>
      <c r="AO664" s="397"/>
      <c r="AP664" s="397"/>
      <c r="AQ664" s="397"/>
      <c r="AR664" s="397"/>
      <c r="AS664" s="397"/>
      <c r="AT664" s="397"/>
      <c r="AU664" s="397"/>
      <c r="AV664" s="397"/>
      <c r="AW664" s="397"/>
      <c r="AX664" s="397"/>
      <c r="AY664" s="397"/>
      <c r="AZ664" s="397"/>
      <c r="BA664" s="553"/>
      <c r="BB664" s="397"/>
      <c r="BC664" s="397"/>
      <c r="BD664" s="397"/>
    </row>
    <row r="665" spans="2:56" x14ac:dyDescent="0.35">
      <c r="B665" s="80"/>
      <c r="C665" s="119"/>
      <c r="D665" s="119"/>
      <c r="E665" s="202"/>
      <c r="F665" s="119"/>
      <c r="G665" s="120"/>
      <c r="H665" s="41"/>
      <c r="I665" s="41"/>
      <c r="J665" s="329">
        <v>0</v>
      </c>
      <c r="K665" s="329">
        <v>0</v>
      </c>
      <c r="L665" s="332"/>
      <c r="M665" s="150"/>
      <c r="N665" s="397"/>
      <c r="O665" s="555"/>
      <c r="P665" s="576">
        <f t="shared" si="33"/>
        <v>0</v>
      </c>
      <c r="Q665" s="576">
        <f t="shared" si="34"/>
        <v>0</v>
      </c>
      <c r="R665" s="576">
        <f t="shared" si="35"/>
        <v>0</v>
      </c>
      <c r="S665" s="576">
        <f t="shared" si="35"/>
        <v>0</v>
      </c>
      <c r="T665" s="553"/>
      <c r="U665" s="553"/>
      <c r="V665" s="553"/>
      <c r="W665" s="553"/>
      <c r="X665" s="397"/>
      <c r="Y665" s="397"/>
      <c r="Z665" s="397"/>
      <c r="AA665" s="397"/>
      <c r="AB665" s="397"/>
      <c r="AC665" s="397"/>
      <c r="AD665" s="397"/>
      <c r="AE665" s="397"/>
      <c r="AF665" s="397"/>
      <c r="AG665" s="397"/>
      <c r="AH665" s="397"/>
      <c r="AI665" s="397"/>
      <c r="AJ665" s="397"/>
      <c r="AK665" s="397"/>
      <c r="AL665" s="397"/>
      <c r="AM665" s="397"/>
      <c r="AN665" s="397"/>
      <c r="AO665" s="397"/>
      <c r="AP665" s="397"/>
      <c r="AQ665" s="397"/>
      <c r="AR665" s="397"/>
      <c r="AS665" s="397"/>
      <c r="AT665" s="397"/>
      <c r="AU665" s="397"/>
      <c r="AV665" s="397"/>
      <c r="AW665" s="397"/>
      <c r="AX665" s="397"/>
      <c r="AY665" s="397"/>
      <c r="AZ665" s="397"/>
      <c r="BA665" s="553"/>
      <c r="BB665" s="397"/>
      <c r="BC665" s="397"/>
      <c r="BD665" s="397"/>
    </row>
    <row r="666" spans="2:56" x14ac:dyDescent="0.35">
      <c r="B666" s="80"/>
      <c r="C666" s="119"/>
      <c r="D666" s="119"/>
      <c r="E666" s="202"/>
      <c r="F666" s="119"/>
      <c r="G666" s="120"/>
      <c r="H666" s="41"/>
      <c r="I666" s="41"/>
      <c r="J666" s="329">
        <v>0</v>
      </c>
      <c r="K666" s="329">
        <v>0</v>
      </c>
      <c r="L666" s="332"/>
      <c r="M666" s="150"/>
      <c r="N666" s="397"/>
      <c r="O666" s="555"/>
      <c r="P666" s="576">
        <f t="shared" si="33"/>
        <v>0</v>
      </c>
      <c r="Q666" s="576">
        <f t="shared" si="34"/>
        <v>0</v>
      </c>
      <c r="R666" s="576">
        <f t="shared" si="35"/>
        <v>0</v>
      </c>
      <c r="S666" s="576">
        <f t="shared" si="35"/>
        <v>0</v>
      </c>
      <c r="T666" s="553"/>
      <c r="U666" s="553"/>
      <c r="V666" s="553"/>
      <c r="W666" s="553"/>
      <c r="X666" s="397"/>
      <c r="Y666" s="397"/>
      <c r="Z666" s="397"/>
      <c r="AA666" s="397"/>
      <c r="AB666" s="397"/>
      <c r="AC666" s="397"/>
      <c r="AD666" s="397"/>
      <c r="AE666" s="397"/>
      <c r="AF666" s="397"/>
      <c r="AG666" s="397"/>
      <c r="AH666" s="397"/>
      <c r="AI666" s="397"/>
      <c r="AJ666" s="397"/>
      <c r="AK666" s="397"/>
      <c r="AL666" s="397"/>
      <c r="AM666" s="397"/>
      <c r="AN666" s="397"/>
      <c r="AO666" s="397"/>
      <c r="AP666" s="397"/>
      <c r="AQ666" s="397"/>
      <c r="AR666" s="397"/>
      <c r="AS666" s="397"/>
      <c r="AT666" s="397"/>
      <c r="AU666" s="397"/>
      <c r="AV666" s="397"/>
      <c r="AW666" s="397"/>
      <c r="AX666" s="397"/>
      <c r="AY666" s="397"/>
      <c r="AZ666" s="397"/>
      <c r="BA666" s="553"/>
      <c r="BB666" s="397"/>
      <c r="BC666" s="397"/>
      <c r="BD666" s="397"/>
    </row>
    <row r="667" spans="2:56" x14ac:dyDescent="0.35">
      <c r="B667" s="80"/>
      <c r="C667" s="119"/>
      <c r="D667" s="119"/>
      <c r="E667" s="202"/>
      <c r="F667" s="119"/>
      <c r="G667" s="120"/>
      <c r="H667" s="41"/>
      <c r="I667" s="41"/>
      <c r="J667" s="329">
        <v>0</v>
      </c>
      <c r="K667" s="329">
        <v>0</v>
      </c>
      <c r="L667" s="332"/>
      <c r="M667" s="150"/>
      <c r="N667" s="397"/>
      <c r="O667" s="555"/>
      <c r="P667" s="576">
        <f t="shared" si="33"/>
        <v>0</v>
      </c>
      <c r="Q667" s="576">
        <f t="shared" si="34"/>
        <v>0</v>
      </c>
      <c r="R667" s="576">
        <f t="shared" si="35"/>
        <v>0</v>
      </c>
      <c r="S667" s="576">
        <f t="shared" si="35"/>
        <v>0</v>
      </c>
      <c r="T667" s="553"/>
      <c r="U667" s="553"/>
      <c r="V667" s="553"/>
      <c r="W667" s="553"/>
      <c r="X667" s="397"/>
      <c r="Y667" s="397"/>
      <c r="Z667" s="397"/>
      <c r="AA667" s="397"/>
      <c r="AB667" s="397"/>
      <c r="AC667" s="397"/>
      <c r="AD667" s="397"/>
      <c r="AE667" s="397"/>
      <c r="AF667" s="397"/>
      <c r="AG667" s="397"/>
      <c r="AH667" s="397"/>
      <c r="AI667" s="397"/>
      <c r="AJ667" s="397"/>
      <c r="AK667" s="397"/>
      <c r="AL667" s="397"/>
      <c r="AM667" s="397"/>
      <c r="AN667" s="397"/>
      <c r="AO667" s="397"/>
      <c r="AP667" s="397"/>
      <c r="AQ667" s="397"/>
      <c r="AR667" s="397"/>
      <c r="AS667" s="397"/>
      <c r="AT667" s="397"/>
      <c r="AU667" s="397"/>
      <c r="AV667" s="397"/>
      <c r="AW667" s="397"/>
      <c r="AX667" s="397"/>
      <c r="AY667" s="397"/>
      <c r="AZ667" s="397"/>
      <c r="BA667" s="553"/>
      <c r="BB667" s="397"/>
      <c r="BC667" s="397"/>
      <c r="BD667" s="397"/>
    </row>
    <row r="668" spans="2:56" x14ac:dyDescent="0.35">
      <c r="B668" s="80"/>
      <c r="C668" s="119"/>
      <c r="D668" s="119"/>
      <c r="E668" s="202"/>
      <c r="F668" s="119"/>
      <c r="G668" s="120"/>
      <c r="H668" s="41"/>
      <c r="I668" s="41"/>
      <c r="J668" s="329">
        <v>0</v>
      </c>
      <c r="K668" s="329">
        <v>0</v>
      </c>
      <c r="L668" s="332"/>
      <c r="M668" s="150"/>
      <c r="N668" s="397"/>
      <c r="O668" s="555"/>
      <c r="P668" s="576">
        <f t="shared" si="33"/>
        <v>0</v>
      </c>
      <c r="Q668" s="576">
        <f t="shared" si="34"/>
        <v>0</v>
      </c>
      <c r="R668" s="576">
        <f t="shared" si="35"/>
        <v>0</v>
      </c>
      <c r="S668" s="576">
        <f t="shared" si="35"/>
        <v>0</v>
      </c>
      <c r="T668" s="553"/>
      <c r="U668" s="553"/>
      <c r="V668" s="553"/>
      <c r="W668" s="553"/>
      <c r="X668" s="397"/>
      <c r="Y668" s="397"/>
      <c r="Z668" s="397"/>
      <c r="AA668" s="397"/>
      <c r="AB668" s="397"/>
      <c r="AC668" s="397"/>
      <c r="AD668" s="397"/>
      <c r="AE668" s="397"/>
      <c r="AF668" s="397"/>
      <c r="AG668" s="397"/>
      <c r="AH668" s="397"/>
      <c r="AI668" s="397"/>
      <c r="AJ668" s="397"/>
      <c r="AK668" s="397"/>
      <c r="AL668" s="397"/>
      <c r="AM668" s="397"/>
      <c r="AN668" s="397"/>
      <c r="AO668" s="397"/>
      <c r="AP668" s="397"/>
      <c r="AQ668" s="397"/>
      <c r="AR668" s="397"/>
      <c r="AS668" s="397"/>
      <c r="AT668" s="397"/>
      <c r="AU668" s="397"/>
      <c r="AV668" s="397"/>
      <c r="AW668" s="397"/>
      <c r="AX668" s="397"/>
      <c r="AY668" s="397"/>
      <c r="AZ668" s="397"/>
      <c r="BA668" s="553"/>
      <c r="BB668" s="397"/>
      <c r="BC668" s="397"/>
      <c r="BD668" s="397"/>
    </row>
    <row r="669" spans="2:56" x14ac:dyDescent="0.35">
      <c r="B669" s="80"/>
      <c r="C669" s="119"/>
      <c r="D669" s="119"/>
      <c r="E669" s="202"/>
      <c r="F669" s="119"/>
      <c r="G669" s="120"/>
      <c r="H669" s="41"/>
      <c r="I669" s="41"/>
      <c r="J669" s="329">
        <v>0</v>
      </c>
      <c r="K669" s="329">
        <v>0</v>
      </c>
      <c r="L669" s="332"/>
      <c r="M669" s="150"/>
      <c r="N669" s="397"/>
      <c r="O669" s="555"/>
      <c r="P669" s="576">
        <f t="shared" si="33"/>
        <v>0</v>
      </c>
      <c r="Q669" s="576">
        <f t="shared" si="34"/>
        <v>0</v>
      </c>
      <c r="R669" s="576">
        <f t="shared" si="35"/>
        <v>0</v>
      </c>
      <c r="S669" s="576">
        <f t="shared" si="35"/>
        <v>0</v>
      </c>
      <c r="T669" s="553"/>
      <c r="U669" s="553"/>
      <c r="V669" s="553"/>
      <c r="W669" s="553"/>
      <c r="X669" s="397"/>
      <c r="Y669" s="397"/>
      <c r="Z669" s="397"/>
      <c r="AA669" s="397"/>
      <c r="AB669" s="397"/>
      <c r="AC669" s="397"/>
      <c r="AD669" s="397"/>
      <c r="AE669" s="397"/>
      <c r="AF669" s="397"/>
      <c r="AG669" s="397"/>
      <c r="AH669" s="397"/>
      <c r="AI669" s="397"/>
      <c r="AJ669" s="397"/>
      <c r="AK669" s="397"/>
      <c r="AL669" s="397"/>
      <c r="AM669" s="397"/>
      <c r="AN669" s="397"/>
      <c r="AO669" s="397"/>
      <c r="AP669" s="397"/>
      <c r="AQ669" s="397"/>
      <c r="AR669" s="397"/>
      <c r="AS669" s="397"/>
      <c r="AT669" s="397"/>
      <c r="AU669" s="397"/>
      <c r="AV669" s="397"/>
      <c r="AW669" s="397"/>
      <c r="AX669" s="397"/>
      <c r="AY669" s="397"/>
      <c r="AZ669" s="397"/>
      <c r="BA669" s="553"/>
      <c r="BB669" s="397"/>
      <c r="BC669" s="397"/>
      <c r="BD669" s="397"/>
    </row>
    <row r="670" spans="2:56" x14ac:dyDescent="0.35">
      <c r="B670" s="80"/>
      <c r="C670" s="119"/>
      <c r="D670" s="119"/>
      <c r="E670" s="202"/>
      <c r="F670" s="119"/>
      <c r="G670" s="120"/>
      <c r="H670" s="41"/>
      <c r="I670" s="41"/>
      <c r="J670" s="329">
        <v>0</v>
      </c>
      <c r="K670" s="329">
        <v>0</v>
      </c>
      <c r="L670" s="332"/>
      <c r="M670" s="150"/>
      <c r="N670" s="397"/>
      <c r="O670" s="555"/>
      <c r="P670" s="576">
        <f t="shared" si="33"/>
        <v>0</v>
      </c>
      <c r="Q670" s="576">
        <f t="shared" si="34"/>
        <v>0</v>
      </c>
      <c r="R670" s="576">
        <f t="shared" si="35"/>
        <v>0</v>
      </c>
      <c r="S670" s="576">
        <f t="shared" si="35"/>
        <v>0</v>
      </c>
      <c r="T670" s="553"/>
      <c r="U670" s="553"/>
      <c r="V670" s="553"/>
      <c r="W670" s="553"/>
      <c r="X670" s="397"/>
      <c r="Y670" s="397"/>
      <c r="Z670" s="397"/>
      <c r="AA670" s="397"/>
      <c r="AB670" s="397"/>
      <c r="AC670" s="397"/>
      <c r="AD670" s="397"/>
      <c r="AE670" s="397"/>
      <c r="AF670" s="397"/>
      <c r="AG670" s="397"/>
      <c r="AH670" s="397"/>
      <c r="AI670" s="397"/>
      <c r="AJ670" s="397"/>
      <c r="AK670" s="397"/>
      <c r="AL670" s="397"/>
      <c r="AM670" s="397"/>
      <c r="AN670" s="397"/>
      <c r="AO670" s="397"/>
      <c r="AP670" s="397"/>
      <c r="AQ670" s="397"/>
      <c r="AR670" s="397"/>
      <c r="AS670" s="397"/>
      <c r="AT670" s="397"/>
      <c r="AU670" s="397"/>
      <c r="AV670" s="397"/>
      <c r="AW670" s="397"/>
      <c r="AX670" s="397"/>
      <c r="AY670" s="397"/>
      <c r="AZ670" s="397"/>
      <c r="BA670" s="553"/>
      <c r="BB670" s="397"/>
      <c r="BC670" s="397"/>
      <c r="BD670" s="397"/>
    </row>
    <row r="671" spans="2:56" x14ac:dyDescent="0.35">
      <c r="B671" s="80"/>
      <c r="C671" s="119"/>
      <c r="D671" s="119"/>
      <c r="E671" s="202"/>
      <c r="F671" s="119"/>
      <c r="G671" s="120"/>
      <c r="H671" s="41"/>
      <c r="I671" s="41"/>
      <c r="J671" s="329">
        <v>0</v>
      </c>
      <c r="K671" s="329">
        <v>0</v>
      </c>
      <c r="L671" s="332"/>
      <c r="M671" s="150"/>
      <c r="N671" s="397"/>
      <c r="O671" s="555"/>
      <c r="P671" s="576">
        <f t="shared" si="33"/>
        <v>0</v>
      </c>
      <c r="Q671" s="576">
        <f t="shared" si="34"/>
        <v>0</v>
      </c>
      <c r="R671" s="576">
        <f t="shared" si="35"/>
        <v>0</v>
      </c>
      <c r="S671" s="576">
        <f t="shared" si="35"/>
        <v>0</v>
      </c>
      <c r="T671" s="553"/>
      <c r="U671" s="553"/>
      <c r="V671" s="553"/>
      <c r="W671" s="553"/>
      <c r="X671" s="397"/>
      <c r="Y671" s="397"/>
      <c r="Z671" s="397"/>
      <c r="AA671" s="397"/>
      <c r="AB671" s="397"/>
      <c r="AC671" s="397"/>
      <c r="AD671" s="397"/>
      <c r="AE671" s="397"/>
      <c r="AF671" s="397"/>
      <c r="AG671" s="397"/>
      <c r="AH671" s="397"/>
      <c r="AI671" s="397"/>
      <c r="AJ671" s="397"/>
      <c r="AK671" s="397"/>
      <c r="AL671" s="397"/>
      <c r="AM671" s="397"/>
      <c r="AN671" s="397"/>
      <c r="AO671" s="397"/>
      <c r="AP671" s="397"/>
      <c r="AQ671" s="397"/>
      <c r="AR671" s="397"/>
      <c r="AS671" s="397"/>
      <c r="AT671" s="397"/>
      <c r="AU671" s="397"/>
      <c r="AV671" s="397"/>
      <c r="AW671" s="397"/>
      <c r="AX671" s="397"/>
      <c r="AY671" s="397"/>
      <c r="AZ671" s="397"/>
      <c r="BA671" s="553"/>
      <c r="BB671" s="397"/>
      <c r="BC671" s="397"/>
      <c r="BD671" s="397"/>
    </row>
    <row r="672" spans="2:56" x14ac:dyDescent="0.35">
      <c r="B672" s="80"/>
      <c r="C672" s="119"/>
      <c r="D672" s="119"/>
      <c r="E672" s="202"/>
      <c r="F672" s="119"/>
      <c r="G672" s="120"/>
      <c r="H672" s="41"/>
      <c r="I672" s="41"/>
      <c r="J672" s="329">
        <v>0</v>
      </c>
      <c r="K672" s="329">
        <v>0</v>
      </c>
      <c r="L672" s="332"/>
      <c r="M672" s="150"/>
      <c r="N672" s="397"/>
      <c r="O672" s="555"/>
      <c r="P672" s="576">
        <f t="shared" si="33"/>
        <v>0</v>
      </c>
      <c r="Q672" s="576">
        <f t="shared" si="34"/>
        <v>0</v>
      </c>
      <c r="R672" s="576">
        <f t="shared" si="35"/>
        <v>0</v>
      </c>
      <c r="S672" s="576">
        <f t="shared" si="35"/>
        <v>0</v>
      </c>
      <c r="T672" s="553"/>
      <c r="U672" s="553"/>
      <c r="V672" s="553"/>
      <c r="W672" s="553"/>
      <c r="X672" s="397"/>
      <c r="Y672" s="397"/>
      <c r="Z672" s="397"/>
      <c r="AA672" s="397"/>
      <c r="AB672" s="397"/>
      <c r="AC672" s="397"/>
      <c r="AD672" s="397"/>
      <c r="AE672" s="397"/>
      <c r="AF672" s="397"/>
      <c r="AG672" s="397"/>
      <c r="AH672" s="397"/>
      <c r="AI672" s="397"/>
      <c r="AJ672" s="397"/>
      <c r="AK672" s="397"/>
      <c r="AL672" s="397"/>
      <c r="AM672" s="397"/>
      <c r="AN672" s="397"/>
      <c r="AO672" s="397"/>
      <c r="AP672" s="397"/>
      <c r="AQ672" s="397"/>
      <c r="AR672" s="397"/>
      <c r="AS672" s="397"/>
      <c r="AT672" s="397"/>
      <c r="AU672" s="397"/>
      <c r="AV672" s="397"/>
      <c r="AW672" s="397"/>
      <c r="AX672" s="397"/>
      <c r="AY672" s="397"/>
      <c r="AZ672" s="397"/>
      <c r="BA672" s="553"/>
      <c r="BB672" s="397"/>
      <c r="BC672" s="397"/>
      <c r="BD672" s="397"/>
    </row>
    <row r="673" spans="2:56" x14ac:dyDescent="0.35">
      <c r="B673" s="80"/>
      <c r="C673" s="119"/>
      <c r="D673" s="119"/>
      <c r="E673" s="202"/>
      <c r="F673" s="119"/>
      <c r="G673" s="120"/>
      <c r="H673" s="41"/>
      <c r="I673" s="41"/>
      <c r="J673" s="329">
        <v>0</v>
      </c>
      <c r="K673" s="329">
        <v>0</v>
      </c>
      <c r="L673" s="332"/>
      <c r="M673" s="150"/>
      <c r="N673" s="397"/>
      <c r="O673" s="555"/>
      <c r="P673" s="576">
        <f t="shared" si="33"/>
        <v>0</v>
      </c>
      <c r="Q673" s="576">
        <f t="shared" si="34"/>
        <v>0</v>
      </c>
      <c r="R673" s="576">
        <f t="shared" si="35"/>
        <v>0</v>
      </c>
      <c r="S673" s="576">
        <f t="shared" si="35"/>
        <v>0</v>
      </c>
      <c r="T673" s="553"/>
      <c r="U673" s="553"/>
      <c r="V673" s="553"/>
      <c r="W673" s="553"/>
      <c r="X673" s="397"/>
      <c r="Y673" s="397"/>
      <c r="Z673" s="397"/>
      <c r="AA673" s="397"/>
      <c r="AB673" s="397"/>
      <c r="AC673" s="397"/>
      <c r="AD673" s="397"/>
      <c r="AE673" s="397"/>
      <c r="AF673" s="397"/>
      <c r="AG673" s="397"/>
      <c r="AH673" s="397"/>
      <c r="AI673" s="397"/>
      <c r="AJ673" s="397"/>
      <c r="AK673" s="397"/>
      <c r="AL673" s="397"/>
      <c r="AM673" s="397"/>
      <c r="AN673" s="397"/>
      <c r="AO673" s="397"/>
      <c r="AP673" s="397"/>
      <c r="AQ673" s="397"/>
      <c r="AR673" s="397"/>
      <c r="AS673" s="397"/>
      <c r="AT673" s="397"/>
      <c r="AU673" s="397"/>
      <c r="AV673" s="397"/>
      <c r="AW673" s="397"/>
      <c r="AX673" s="397"/>
      <c r="AY673" s="397"/>
      <c r="AZ673" s="397"/>
      <c r="BA673" s="553"/>
      <c r="BB673" s="397"/>
      <c r="BC673" s="397"/>
      <c r="BD673" s="397"/>
    </row>
    <row r="674" spans="2:56" x14ac:dyDescent="0.35">
      <c r="B674" s="80"/>
      <c r="C674" s="119"/>
      <c r="D674" s="119"/>
      <c r="E674" s="202"/>
      <c r="F674" s="119"/>
      <c r="G674" s="120"/>
      <c r="H674" s="41"/>
      <c r="I674" s="41"/>
      <c r="J674" s="329">
        <v>0</v>
      </c>
      <c r="K674" s="329">
        <v>0</v>
      </c>
      <c r="L674" s="332"/>
      <c r="M674" s="150"/>
      <c r="N674" s="397"/>
      <c r="O674" s="555"/>
      <c r="P674" s="576">
        <f t="shared" si="33"/>
        <v>0</v>
      </c>
      <c r="Q674" s="576">
        <f t="shared" si="34"/>
        <v>0</v>
      </c>
      <c r="R674" s="576">
        <f t="shared" si="35"/>
        <v>0</v>
      </c>
      <c r="S674" s="576">
        <f t="shared" si="35"/>
        <v>0</v>
      </c>
      <c r="T674" s="553"/>
      <c r="U674" s="553"/>
      <c r="V674" s="553"/>
      <c r="W674" s="553"/>
      <c r="X674" s="397"/>
      <c r="Y674" s="397"/>
      <c r="Z674" s="397"/>
      <c r="AA674" s="397"/>
      <c r="AB674" s="397"/>
      <c r="AC674" s="397"/>
      <c r="AD674" s="397"/>
      <c r="AE674" s="397"/>
      <c r="AF674" s="397"/>
      <c r="AG674" s="397"/>
      <c r="AH674" s="397"/>
      <c r="AI674" s="397"/>
      <c r="AJ674" s="397"/>
      <c r="AK674" s="397"/>
      <c r="AL674" s="397"/>
      <c r="AM674" s="397"/>
      <c r="AN674" s="397"/>
      <c r="AO674" s="397"/>
      <c r="AP674" s="397"/>
      <c r="AQ674" s="397"/>
      <c r="AR674" s="397"/>
      <c r="AS674" s="397"/>
      <c r="AT674" s="397"/>
      <c r="AU674" s="397"/>
      <c r="AV674" s="397"/>
      <c r="AW674" s="397"/>
      <c r="AX674" s="397"/>
      <c r="AY674" s="397"/>
      <c r="AZ674" s="397"/>
      <c r="BA674" s="553"/>
      <c r="BB674" s="397"/>
      <c r="BC674" s="397"/>
      <c r="BD674" s="397"/>
    </row>
    <row r="675" spans="2:56" x14ac:dyDescent="0.35">
      <c r="B675" s="80"/>
      <c r="C675" s="119"/>
      <c r="D675" s="119"/>
      <c r="E675" s="202"/>
      <c r="F675" s="119"/>
      <c r="G675" s="120"/>
      <c r="H675" s="41"/>
      <c r="I675" s="41"/>
      <c r="J675" s="329">
        <v>0</v>
      </c>
      <c r="K675" s="329">
        <v>0</v>
      </c>
      <c r="L675" s="332"/>
      <c r="M675" s="150"/>
      <c r="N675" s="397"/>
      <c r="O675" s="555"/>
      <c r="P675" s="576">
        <f t="shared" si="33"/>
        <v>0</v>
      </c>
      <c r="Q675" s="576">
        <f t="shared" si="34"/>
        <v>0</v>
      </c>
      <c r="R675" s="576">
        <f t="shared" si="35"/>
        <v>0</v>
      </c>
      <c r="S675" s="576">
        <f t="shared" si="35"/>
        <v>0</v>
      </c>
      <c r="T675" s="553"/>
      <c r="U675" s="553"/>
      <c r="V675" s="553"/>
      <c r="W675" s="553"/>
      <c r="X675" s="397"/>
      <c r="Y675" s="397"/>
      <c r="Z675" s="397"/>
      <c r="AA675" s="397"/>
      <c r="AB675" s="397"/>
      <c r="AC675" s="397"/>
      <c r="AD675" s="397"/>
      <c r="AE675" s="397"/>
      <c r="AF675" s="397"/>
      <c r="AG675" s="397"/>
      <c r="AH675" s="397"/>
      <c r="AI675" s="397"/>
      <c r="AJ675" s="397"/>
      <c r="AK675" s="397"/>
      <c r="AL675" s="397"/>
      <c r="AM675" s="397"/>
      <c r="AN675" s="397"/>
      <c r="AO675" s="397"/>
      <c r="AP675" s="397"/>
      <c r="AQ675" s="397"/>
      <c r="AR675" s="397"/>
      <c r="AS675" s="397"/>
      <c r="AT675" s="397"/>
      <c r="AU675" s="397"/>
      <c r="AV675" s="397"/>
      <c r="AW675" s="397"/>
      <c r="AX675" s="397"/>
      <c r="AY675" s="397"/>
      <c r="AZ675" s="397"/>
      <c r="BA675" s="553"/>
      <c r="BB675" s="397"/>
      <c r="BC675" s="397"/>
      <c r="BD675" s="397"/>
    </row>
    <row r="676" spans="2:56" x14ac:dyDescent="0.35">
      <c r="B676" s="80"/>
      <c r="C676" s="119"/>
      <c r="D676" s="119"/>
      <c r="E676" s="202"/>
      <c r="F676" s="119"/>
      <c r="G676" s="120"/>
      <c r="H676" s="41"/>
      <c r="I676" s="41"/>
      <c r="J676" s="329">
        <v>0</v>
      </c>
      <c r="K676" s="329">
        <v>0</v>
      </c>
      <c r="L676" s="332"/>
      <c r="M676" s="150"/>
      <c r="N676" s="397"/>
      <c r="O676" s="555"/>
      <c r="P676" s="576">
        <f t="shared" si="33"/>
        <v>0</v>
      </c>
      <c r="Q676" s="576">
        <f t="shared" si="34"/>
        <v>0</v>
      </c>
      <c r="R676" s="576">
        <f t="shared" si="35"/>
        <v>0</v>
      </c>
      <c r="S676" s="576">
        <f t="shared" si="35"/>
        <v>0</v>
      </c>
      <c r="T676" s="553"/>
      <c r="U676" s="553"/>
      <c r="V676" s="553"/>
      <c r="W676" s="553"/>
      <c r="X676" s="397"/>
      <c r="Y676" s="397"/>
      <c r="Z676" s="397"/>
      <c r="AA676" s="397"/>
      <c r="AB676" s="397"/>
      <c r="AC676" s="397"/>
      <c r="AD676" s="397"/>
      <c r="AE676" s="397"/>
      <c r="AF676" s="397"/>
      <c r="AG676" s="397"/>
      <c r="AH676" s="397"/>
      <c r="AI676" s="397"/>
      <c r="AJ676" s="397"/>
      <c r="AK676" s="397"/>
      <c r="AL676" s="397"/>
      <c r="AM676" s="397"/>
      <c r="AN676" s="397"/>
      <c r="AO676" s="397"/>
      <c r="AP676" s="397"/>
      <c r="AQ676" s="397"/>
      <c r="AR676" s="397"/>
      <c r="AS676" s="397"/>
      <c r="AT676" s="397"/>
      <c r="AU676" s="397"/>
      <c r="AV676" s="397"/>
      <c r="AW676" s="397"/>
      <c r="AX676" s="397"/>
      <c r="AY676" s="397"/>
      <c r="AZ676" s="397"/>
      <c r="BA676" s="553"/>
      <c r="BB676" s="397"/>
      <c r="BC676" s="397"/>
      <c r="BD676" s="397"/>
    </row>
    <row r="677" spans="2:56" x14ac:dyDescent="0.35">
      <c r="B677" s="80"/>
      <c r="C677" s="119"/>
      <c r="D677" s="119"/>
      <c r="E677" s="202"/>
      <c r="F677" s="119"/>
      <c r="G677" s="120"/>
      <c r="H677" s="41"/>
      <c r="I677" s="41"/>
      <c r="J677" s="329">
        <v>0</v>
      </c>
      <c r="K677" s="329">
        <v>0</v>
      </c>
      <c r="L677" s="332"/>
      <c r="M677" s="150"/>
      <c r="N677" s="397"/>
      <c r="O677" s="555"/>
      <c r="P677" s="576">
        <f t="shared" si="33"/>
        <v>0</v>
      </c>
      <c r="Q677" s="576">
        <f t="shared" si="34"/>
        <v>0</v>
      </c>
      <c r="R677" s="576">
        <f t="shared" si="35"/>
        <v>0</v>
      </c>
      <c r="S677" s="576">
        <f t="shared" si="35"/>
        <v>0</v>
      </c>
      <c r="T677" s="553"/>
      <c r="U677" s="553"/>
      <c r="V677" s="553"/>
      <c r="W677" s="553"/>
      <c r="X677" s="397"/>
      <c r="Y677" s="397"/>
      <c r="Z677" s="397"/>
      <c r="AA677" s="397"/>
      <c r="AB677" s="397"/>
      <c r="AC677" s="397"/>
      <c r="AD677" s="397"/>
      <c r="AE677" s="397"/>
      <c r="AF677" s="397"/>
      <c r="AG677" s="397"/>
      <c r="AH677" s="397"/>
      <c r="AI677" s="397"/>
      <c r="AJ677" s="397"/>
      <c r="AK677" s="397"/>
      <c r="AL677" s="397"/>
      <c r="AM677" s="397"/>
      <c r="AN677" s="397"/>
      <c r="AO677" s="397"/>
      <c r="AP677" s="397"/>
      <c r="AQ677" s="397"/>
      <c r="AR677" s="397"/>
      <c r="AS677" s="397"/>
      <c r="AT677" s="397"/>
      <c r="AU677" s="397"/>
      <c r="AV677" s="397"/>
      <c r="AW677" s="397"/>
      <c r="AX677" s="397"/>
      <c r="AY677" s="397"/>
      <c r="AZ677" s="397"/>
      <c r="BA677" s="553"/>
      <c r="BB677" s="397"/>
      <c r="BC677" s="397"/>
      <c r="BD677" s="397"/>
    </row>
    <row r="678" spans="2:56" x14ac:dyDescent="0.35">
      <c r="B678" s="80"/>
      <c r="C678" s="119"/>
      <c r="D678" s="119"/>
      <c r="E678" s="202"/>
      <c r="F678" s="119"/>
      <c r="G678" s="120"/>
      <c r="H678" s="41"/>
      <c r="I678" s="41"/>
      <c r="J678" s="329">
        <v>0</v>
      </c>
      <c r="K678" s="329">
        <v>0</v>
      </c>
      <c r="L678" s="332"/>
      <c r="M678" s="150"/>
      <c r="N678" s="397"/>
      <c r="O678" s="555"/>
      <c r="P678" s="576">
        <f t="shared" si="33"/>
        <v>0</v>
      </c>
      <c r="Q678" s="576">
        <f t="shared" si="34"/>
        <v>0</v>
      </c>
      <c r="R678" s="576">
        <f t="shared" si="35"/>
        <v>0</v>
      </c>
      <c r="S678" s="576">
        <f t="shared" si="35"/>
        <v>0</v>
      </c>
      <c r="T678" s="553"/>
      <c r="U678" s="553"/>
      <c r="V678" s="553"/>
      <c r="W678" s="553"/>
      <c r="X678" s="397"/>
      <c r="Y678" s="397"/>
      <c r="Z678" s="397"/>
      <c r="AA678" s="397"/>
      <c r="AB678" s="397"/>
      <c r="AC678" s="397"/>
      <c r="AD678" s="397"/>
      <c r="AE678" s="397"/>
      <c r="AF678" s="397"/>
      <c r="AG678" s="397"/>
      <c r="AH678" s="397"/>
      <c r="AI678" s="397"/>
      <c r="AJ678" s="397"/>
      <c r="AK678" s="397"/>
      <c r="AL678" s="397"/>
      <c r="AM678" s="397"/>
      <c r="AN678" s="397"/>
      <c r="AO678" s="397"/>
      <c r="AP678" s="397"/>
      <c r="AQ678" s="397"/>
      <c r="AR678" s="397"/>
      <c r="AS678" s="397"/>
      <c r="AT678" s="397"/>
      <c r="AU678" s="397"/>
      <c r="AV678" s="397"/>
      <c r="AW678" s="397"/>
      <c r="AX678" s="397"/>
      <c r="AY678" s="397"/>
      <c r="AZ678" s="397"/>
      <c r="BA678" s="553"/>
      <c r="BB678" s="397"/>
      <c r="BC678" s="397"/>
      <c r="BD678" s="397"/>
    </row>
    <row r="679" spans="2:56" x14ac:dyDescent="0.35">
      <c r="B679" s="80"/>
      <c r="C679" s="119"/>
      <c r="D679" s="119"/>
      <c r="E679" s="202"/>
      <c r="F679" s="119"/>
      <c r="G679" s="120"/>
      <c r="H679" s="41"/>
      <c r="I679" s="41"/>
      <c r="J679" s="329">
        <v>0</v>
      </c>
      <c r="K679" s="329">
        <v>0</v>
      </c>
      <c r="L679" s="332"/>
      <c r="M679" s="150"/>
      <c r="N679" s="397"/>
      <c r="O679" s="555"/>
      <c r="P679" s="576">
        <f t="shared" si="33"/>
        <v>0</v>
      </c>
      <c r="Q679" s="576">
        <f t="shared" si="34"/>
        <v>0</v>
      </c>
      <c r="R679" s="576">
        <f t="shared" si="35"/>
        <v>0</v>
      </c>
      <c r="S679" s="576">
        <f t="shared" si="35"/>
        <v>0</v>
      </c>
      <c r="T679" s="553"/>
      <c r="U679" s="553"/>
      <c r="V679" s="553"/>
      <c r="W679" s="553"/>
      <c r="X679" s="397"/>
      <c r="Y679" s="397"/>
      <c r="Z679" s="397"/>
      <c r="AA679" s="397"/>
      <c r="AB679" s="397"/>
      <c r="AC679" s="397"/>
      <c r="AD679" s="397"/>
      <c r="AE679" s="397"/>
      <c r="AF679" s="397"/>
      <c r="AG679" s="397"/>
      <c r="AH679" s="397"/>
      <c r="AI679" s="397"/>
      <c r="AJ679" s="397"/>
      <c r="AK679" s="397"/>
      <c r="AL679" s="397"/>
      <c r="AM679" s="397"/>
      <c r="AN679" s="397"/>
      <c r="AO679" s="397"/>
      <c r="AP679" s="397"/>
      <c r="AQ679" s="397"/>
      <c r="AR679" s="397"/>
      <c r="AS679" s="397"/>
      <c r="AT679" s="397"/>
      <c r="AU679" s="397"/>
      <c r="AV679" s="397"/>
      <c r="AW679" s="397"/>
      <c r="AX679" s="397"/>
      <c r="AY679" s="397"/>
      <c r="AZ679" s="397"/>
      <c r="BA679" s="553"/>
      <c r="BB679" s="397"/>
      <c r="BC679" s="397"/>
      <c r="BD679" s="397"/>
    </row>
    <row r="680" spans="2:56" x14ac:dyDescent="0.35">
      <c r="B680" s="80"/>
      <c r="C680" s="119"/>
      <c r="D680" s="119"/>
      <c r="E680" s="202"/>
      <c r="F680" s="119"/>
      <c r="G680" s="120"/>
      <c r="H680" s="41"/>
      <c r="I680" s="41"/>
      <c r="J680" s="329">
        <v>0</v>
      </c>
      <c r="K680" s="329">
        <v>0</v>
      </c>
      <c r="L680" s="332"/>
      <c r="M680" s="150"/>
      <c r="N680" s="397"/>
      <c r="O680" s="555"/>
      <c r="P680" s="576">
        <f t="shared" si="33"/>
        <v>0</v>
      </c>
      <c r="Q680" s="576">
        <f t="shared" si="34"/>
        <v>0</v>
      </c>
      <c r="R680" s="576">
        <f t="shared" si="35"/>
        <v>0</v>
      </c>
      <c r="S680" s="576">
        <f t="shared" si="35"/>
        <v>0</v>
      </c>
      <c r="T680" s="553"/>
      <c r="U680" s="553"/>
      <c r="V680" s="553"/>
      <c r="W680" s="553"/>
      <c r="X680" s="397"/>
      <c r="Y680" s="397"/>
      <c r="Z680" s="397"/>
      <c r="AA680" s="397"/>
      <c r="AB680" s="397"/>
      <c r="AC680" s="397"/>
      <c r="AD680" s="397"/>
      <c r="AE680" s="397"/>
      <c r="AF680" s="397"/>
      <c r="AG680" s="397"/>
      <c r="AH680" s="397"/>
      <c r="AI680" s="397"/>
      <c r="AJ680" s="397"/>
      <c r="AK680" s="397"/>
      <c r="AL680" s="397"/>
      <c r="AM680" s="397"/>
      <c r="AN680" s="397"/>
      <c r="AO680" s="397"/>
      <c r="AP680" s="397"/>
      <c r="AQ680" s="397"/>
      <c r="AR680" s="397"/>
      <c r="AS680" s="397"/>
      <c r="AT680" s="397"/>
      <c r="AU680" s="397"/>
      <c r="AV680" s="397"/>
      <c r="AW680" s="397"/>
      <c r="AX680" s="397"/>
      <c r="AY680" s="397"/>
      <c r="AZ680" s="397"/>
      <c r="BA680" s="553"/>
      <c r="BB680" s="397"/>
      <c r="BC680" s="397"/>
      <c r="BD680" s="397"/>
    </row>
    <row r="681" spans="2:56" x14ac:dyDescent="0.35">
      <c r="B681" s="80"/>
      <c r="C681" s="119"/>
      <c r="D681" s="119"/>
      <c r="E681" s="202"/>
      <c r="F681" s="119"/>
      <c r="G681" s="120"/>
      <c r="H681" s="41"/>
      <c r="I681" s="41"/>
      <c r="J681" s="329">
        <v>0</v>
      </c>
      <c r="K681" s="329">
        <v>0</v>
      </c>
      <c r="L681" s="332"/>
      <c r="M681" s="150"/>
      <c r="N681" s="397"/>
      <c r="O681" s="555"/>
      <c r="P681" s="576">
        <f t="shared" si="33"/>
        <v>0</v>
      </c>
      <c r="Q681" s="576">
        <f t="shared" si="34"/>
        <v>0</v>
      </c>
      <c r="R681" s="576">
        <f t="shared" si="35"/>
        <v>0</v>
      </c>
      <c r="S681" s="576">
        <f t="shared" si="35"/>
        <v>0</v>
      </c>
      <c r="T681" s="553"/>
      <c r="U681" s="553"/>
      <c r="V681" s="553"/>
      <c r="W681" s="553"/>
      <c r="X681" s="397"/>
      <c r="Y681" s="397"/>
      <c r="Z681" s="397"/>
      <c r="AA681" s="397"/>
      <c r="AB681" s="397"/>
      <c r="AC681" s="397"/>
      <c r="AD681" s="397"/>
      <c r="AE681" s="397"/>
      <c r="AF681" s="397"/>
      <c r="AG681" s="397"/>
      <c r="AH681" s="397"/>
      <c r="AI681" s="397"/>
      <c r="AJ681" s="397"/>
      <c r="AK681" s="397"/>
      <c r="AL681" s="397"/>
      <c r="AM681" s="397"/>
      <c r="AN681" s="397"/>
      <c r="AO681" s="397"/>
      <c r="AP681" s="397"/>
      <c r="AQ681" s="397"/>
      <c r="AR681" s="397"/>
      <c r="AS681" s="397"/>
      <c r="AT681" s="397"/>
      <c r="AU681" s="397"/>
      <c r="AV681" s="397"/>
      <c r="AW681" s="397"/>
      <c r="AX681" s="397"/>
      <c r="AY681" s="397"/>
      <c r="AZ681" s="397"/>
      <c r="BA681" s="553"/>
      <c r="BB681" s="397"/>
      <c r="BC681" s="397"/>
      <c r="BD681" s="397"/>
    </row>
    <row r="682" spans="2:56" x14ac:dyDescent="0.35">
      <c r="B682" s="80"/>
      <c r="C682" s="119"/>
      <c r="D682" s="119"/>
      <c r="E682" s="202"/>
      <c r="F682" s="119"/>
      <c r="G682" s="120"/>
      <c r="H682" s="41"/>
      <c r="I682" s="41"/>
      <c r="J682" s="329">
        <v>0</v>
      </c>
      <c r="K682" s="329">
        <v>0</v>
      </c>
      <c r="L682" s="332"/>
      <c r="M682" s="150"/>
      <c r="N682" s="397"/>
      <c r="O682" s="555"/>
      <c r="P682" s="576">
        <f t="shared" si="33"/>
        <v>0</v>
      </c>
      <c r="Q682" s="576">
        <f t="shared" si="34"/>
        <v>0</v>
      </c>
      <c r="R682" s="576">
        <f t="shared" si="35"/>
        <v>0</v>
      </c>
      <c r="S682" s="576">
        <f t="shared" si="35"/>
        <v>0</v>
      </c>
      <c r="T682" s="553"/>
      <c r="U682" s="553"/>
      <c r="V682" s="553"/>
      <c r="W682" s="553"/>
      <c r="X682" s="397"/>
      <c r="Y682" s="397"/>
      <c r="Z682" s="397"/>
      <c r="AA682" s="397"/>
      <c r="AB682" s="397"/>
      <c r="AC682" s="397"/>
      <c r="AD682" s="397"/>
      <c r="AE682" s="397"/>
      <c r="AF682" s="397"/>
      <c r="AG682" s="397"/>
      <c r="AH682" s="397"/>
      <c r="AI682" s="397"/>
      <c r="AJ682" s="397"/>
      <c r="AK682" s="397"/>
      <c r="AL682" s="397"/>
      <c r="AM682" s="397"/>
      <c r="AN682" s="397"/>
      <c r="AO682" s="397"/>
      <c r="AP682" s="397"/>
      <c r="AQ682" s="397"/>
      <c r="AR682" s="397"/>
      <c r="AS682" s="397"/>
      <c r="AT682" s="397"/>
      <c r="AU682" s="397"/>
      <c r="AV682" s="397"/>
      <c r="AW682" s="397"/>
      <c r="AX682" s="397"/>
      <c r="AY682" s="397"/>
      <c r="AZ682" s="397"/>
      <c r="BA682" s="553"/>
      <c r="BB682" s="397"/>
      <c r="BC682" s="397"/>
      <c r="BD682" s="397"/>
    </row>
    <row r="683" spans="2:56" x14ac:dyDescent="0.35">
      <c r="B683" s="80"/>
      <c r="C683" s="119"/>
      <c r="D683" s="119"/>
      <c r="E683" s="202"/>
      <c r="F683" s="119"/>
      <c r="G683" s="120"/>
      <c r="H683" s="41"/>
      <c r="I683" s="41"/>
      <c r="J683" s="329">
        <v>0</v>
      </c>
      <c r="K683" s="329">
        <v>0</v>
      </c>
      <c r="L683" s="332"/>
      <c r="M683" s="150"/>
      <c r="N683" s="397"/>
      <c r="O683" s="555"/>
      <c r="P683" s="576">
        <f t="shared" si="33"/>
        <v>0</v>
      </c>
      <c r="Q683" s="576">
        <f t="shared" si="34"/>
        <v>0</v>
      </c>
      <c r="R683" s="576">
        <f t="shared" si="35"/>
        <v>0</v>
      </c>
      <c r="S683" s="576">
        <f t="shared" si="35"/>
        <v>0</v>
      </c>
      <c r="T683" s="553"/>
      <c r="U683" s="553"/>
      <c r="V683" s="553"/>
      <c r="W683" s="553"/>
      <c r="X683" s="397"/>
      <c r="Y683" s="397"/>
      <c r="Z683" s="397"/>
      <c r="AA683" s="397"/>
      <c r="AB683" s="397"/>
      <c r="AC683" s="397"/>
      <c r="AD683" s="397"/>
      <c r="AE683" s="397"/>
      <c r="AF683" s="397"/>
      <c r="AG683" s="397"/>
      <c r="AH683" s="397"/>
      <c r="AI683" s="397"/>
      <c r="AJ683" s="397"/>
      <c r="AK683" s="397"/>
      <c r="AL683" s="397"/>
      <c r="AM683" s="397"/>
      <c r="AN683" s="397"/>
      <c r="AO683" s="397"/>
      <c r="AP683" s="397"/>
      <c r="AQ683" s="397"/>
      <c r="AR683" s="397"/>
      <c r="AS683" s="397"/>
      <c r="AT683" s="397"/>
      <c r="AU683" s="397"/>
      <c r="AV683" s="397"/>
      <c r="AW683" s="397"/>
      <c r="AX683" s="397"/>
      <c r="AY683" s="397"/>
      <c r="AZ683" s="397"/>
      <c r="BA683" s="553"/>
      <c r="BB683" s="397"/>
      <c r="BC683" s="397"/>
      <c r="BD683" s="397"/>
    </row>
    <row r="684" spans="2:56" x14ac:dyDescent="0.35">
      <c r="B684" s="80"/>
      <c r="C684" s="119"/>
      <c r="D684" s="119"/>
      <c r="E684" s="202"/>
      <c r="F684" s="119"/>
      <c r="G684" s="120"/>
      <c r="H684" s="41"/>
      <c r="I684" s="41"/>
      <c r="J684" s="329">
        <v>0</v>
      </c>
      <c r="K684" s="329">
        <v>0</v>
      </c>
      <c r="L684" s="332"/>
      <c r="M684" s="150"/>
      <c r="N684" s="397"/>
      <c r="O684" s="555"/>
      <c r="P684" s="576">
        <f t="shared" si="33"/>
        <v>0</v>
      </c>
      <c r="Q684" s="576">
        <f t="shared" si="34"/>
        <v>0</v>
      </c>
      <c r="R684" s="576">
        <f t="shared" si="35"/>
        <v>0</v>
      </c>
      <c r="S684" s="576">
        <f t="shared" si="35"/>
        <v>0</v>
      </c>
      <c r="T684" s="553"/>
      <c r="U684" s="553"/>
      <c r="V684" s="553"/>
      <c r="W684" s="553"/>
      <c r="X684" s="397"/>
      <c r="Y684" s="397"/>
      <c r="Z684" s="397"/>
      <c r="AA684" s="397"/>
      <c r="AB684" s="397"/>
      <c r="AC684" s="397"/>
      <c r="AD684" s="397"/>
      <c r="AE684" s="397"/>
      <c r="AF684" s="397"/>
      <c r="AG684" s="397"/>
      <c r="AH684" s="397"/>
      <c r="AI684" s="397"/>
      <c r="AJ684" s="397"/>
      <c r="AK684" s="397"/>
      <c r="AL684" s="397"/>
      <c r="AM684" s="397"/>
      <c r="AN684" s="397"/>
      <c r="AO684" s="397"/>
      <c r="AP684" s="397"/>
      <c r="AQ684" s="397"/>
      <c r="AR684" s="397"/>
      <c r="AS684" s="397"/>
      <c r="AT684" s="397"/>
      <c r="AU684" s="397"/>
      <c r="AV684" s="397"/>
      <c r="AW684" s="397"/>
      <c r="AX684" s="397"/>
      <c r="AY684" s="397"/>
      <c r="AZ684" s="397"/>
      <c r="BA684" s="553"/>
      <c r="BB684" s="397"/>
      <c r="BC684" s="397"/>
      <c r="BD684" s="397"/>
    </row>
    <row r="685" spans="2:56" x14ac:dyDescent="0.35">
      <c r="B685" s="80"/>
      <c r="C685" s="119"/>
      <c r="D685" s="119"/>
      <c r="E685" s="202"/>
      <c r="F685" s="119"/>
      <c r="G685" s="120"/>
      <c r="H685" s="41"/>
      <c r="I685" s="41"/>
      <c r="J685" s="329">
        <v>0</v>
      </c>
      <c r="K685" s="329">
        <v>0</v>
      </c>
      <c r="L685" s="332"/>
      <c r="M685" s="150"/>
      <c r="N685" s="397"/>
      <c r="O685" s="555"/>
      <c r="P685" s="576">
        <f t="shared" si="33"/>
        <v>0</v>
      </c>
      <c r="Q685" s="576">
        <f t="shared" si="34"/>
        <v>0</v>
      </c>
      <c r="R685" s="576">
        <f t="shared" si="35"/>
        <v>0</v>
      </c>
      <c r="S685" s="576">
        <f t="shared" si="35"/>
        <v>0</v>
      </c>
      <c r="T685" s="553"/>
      <c r="U685" s="553"/>
      <c r="V685" s="553"/>
      <c r="W685" s="553"/>
      <c r="X685" s="397"/>
      <c r="Y685" s="397"/>
      <c r="Z685" s="397"/>
      <c r="AA685" s="397"/>
      <c r="AB685" s="397"/>
      <c r="AC685" s="397"/>
      <c r="AD685" s="397"/>
      <c r="AE685" s="397"/>
      <c r="AF685" s="397"/>
      <c r="AG685" s="397"/>
      <c r="AH685" s="397"/>
      <c r="AI685" s="397"/>
      <c r="AJ685" s="397"/>
      <c r="AK685" s="397"/>
      <c r="AL685" s="397"/>
      <c r="AM685" s="397"/>
      <c r="AN685" s="397"/>
      <c r="AO685" s="397"/>
      <c r="AP685" s="397"/>
      <c r="AQ685" s="397"/>
      <c r="AR685" s="397"/>
      <c r="AS685" s="397"/>
      <c r="AT685" s="397"/>
      <c r="AU685" s="397"/>
      <c r="AV685" s="397"/>
      <c r="AW685" s="397"/>
      <c r="AX685" s="397"/>
      <c r="AY685" s="397"/>
      <c r="AZ685" s="397"/>
      <c r="BA685" s="553"/>
      <c r="BB685" s="397"/>
      <c r="BC685" s="397"/>
      <c r="BD685" s="397"/>
    </row>
    <row r="686" spans="2:56" x14ac:dyDescent="0.35">
      <c r="B686" s="80"/>
      <c r="C686" s="119"/>
      <c r="D686" s="119"/>
      <c r="E686" s="202"/>
      <c r="F686" s="119"/>
      <c r="G686" s="120"/>
      <c r="H686" s="41"/>
      <c r="I686" s="41"/>
      <c r="J686" s="329">
        <v>0</v>
      </c>
      <c r="K686" s="329">
        <v>0</v>
      </c>
      <c r="L686" s="332"/>
      <c r="M686" s="150"/>
      <c r="N686" s="397"/>
      <c r="O686" s="555"/>
      <c r="P686" s="576">
        <f t="shared" si="33"/>
        <v>0</v>
      </c>
      <c r="Q686" s="576">
        <f t="shared" si="34"/>
        <v>0</v>
      </c>
      <c r="R686" s="576">
        <f t="shared" si="35"/>
        <v>0</v>
      </c>
      <c r="S686" s="576">
        <f t="shared" si="35"/>
        <v>0</v>
      </c>
      <c r="T686" s="553"/>
      <c r="U686" s="553"/>
      <c r="V686" s="553"/>
      <c r="W686" s="553"/>
      <c r="X686" s="397"/>
      <c r="Y686" s="397"/>
      <c r="Z686" s="397"/>
      <c r="AA686" s="397"/>
      <c r="AB686" s="397"/>
      <c r="AC686" s="397"/>
      <c r="AD686" s="397"/>
      <c r="AE686" s="397"/>
      <c r="AF686" s="397"/>
      <c r="AG686" s="397"/>
      <c r="AH686" s="397"/>
      <c r="AI686" s="397"/>
      <c r="AJ686" s="397"/>
      <c r="AK686" s="397"/>
      <c r="AL686" s="397"/>
      <c r="AM686" s="397"/>
      <c r="AN686" s="397"/>
      <c r="AO686" s="397"/>
      <c r="AP686" s="397"/>
      <c r="AQ686" s="397"/>
      <c r="AR686" s="397"/>
      <c r="AS686" s="397"/>
      <c r="AT686" s="397"/>
      <c r="AU686" s="397"/>
      <c r="AV686" s="397"/>
      <c r="AW686" s="397"/>
      <c r="AX686" s="397"/>
      <c r="AY686" s="397"/>
      <c r="AZ686" s="397"/>
      <c r="BA686" s="553"/>
      <c r="BB686" s="397"/>
      <c r="BC686" s="397"/>
      <c r="BD686" s="397"/>
    </row>
    <row r="687" spans="2:56" x14ac:dyDescent="0.35">
      <c r="B687" s="80"/>
      <c r="C687" s="119"/>
      <c r="D687" s="119"/>
      <c r="E687" s="202"/>
      <c r="F687" s="119"/>
      <c r="G687" s="120"/>
      <c r="H687" s="41"/>
      <c r="I687" s="41"/>
      <c r="J687" s="329">
        <v>0</v>
      </c>
      <c r="K687" s="329">
        <v>0</v>
      </c>
      <c r="L687" s="332"/>
      <c r="M687" s="150"/>
      <c r="N687" s="397"/>
      <c r="O687" s="555"/>
      <c r="P687" s="576">
        <f t="shared" si="33"/>
        <v>0</v>
      </c>
      <c r="Q687" s="576">
        <f t="shared" si="34"/>
        <v>0</v>
      </c>
      <c r="R687" s="576">
        <f t="shared" si="35"/>
        <v>0</v>
      </c>
      <c r="S687" s="576">
        <f t="shared" si="35"/>
        <v>0</v>
      </c>
      <c r="T687" s="553"/>
      <c r="U687" s="553"/>
      <c r="V687" s="553"/>
      <c r="W687" s="553"/>
      <c r="X687" s="397"/>
      <c r="Y687" s="397"/>
      <c r="Z687" s="397"/>
      <c r="AA687" s="397"/>
      <c r="AB687" s="397"/>
      <c r="AC687" s="397"/>
      <c r="AD687" s="397"/>
      <c r="AE687" s="397"/>
      <c r="AF687" s="397"/>
      <c r="AG687" s="397"/>
      <c r="AH687" s="397"/>
      <c r="AI687" s="397"/>
      <c r="AJ687" s="397"/>
      <c r="AK687" s="397"/>
      <c r="AL687" s="397"/>
      <c r="AM687" s="397"/>
      <c r="AN687" s="397"/>
      <c r="AO687" s="397"/>
      <c r="AP687" s="397"/>
      <c r="AQ687" s="397"/>
      <c r="AR687" s="397"/>
      <c r="AS687" s="397"/>
      <c r="AT687" s="397"/>
      <c r="AU687" s="397"/>
      <c r="AV687" s="397"/>
      <c r="AW687" s="397"/>
      <c r="AX687" s="397"/>
      <c r="AY687" s="397"/>
      <c r="AZ687" s="397"/>
      <c r="BA687" s="553"/>
      <c r="BB687" s="397"/>
      <c r="BC687" s="397"/>
      <c r="BD687" s="397"/>
    </row>
    <row r="688" spans="2:56" x14ac:dyDescent="0.35">
      <c r="B688" s="80"/>
      <c r="C688" s="119"/>
      <c r="D688" s="119"/>
      <c r="E688" s="202"/>
      <c r="F688" s="119"/>
      <c r="G688" s="120"/>
      <c r="H688" s="41"/>
      <c r="I688" s="41"/>
      <c r="J688" s="329">
        <v>0</v>
      </c>
      <c r="K688" s="329">
        <v>0</v>
      </c>
      <c r="L688" s="332"/>
      <c r="M688" s="150"/>
      <c r="N688" s="397"/>
      <c r="O688" s="555"/>
      <c r="P688" s="576">
        <f t="shared" ref="P688:P751" si="36">J688*$G$32</f>
        <v>0</v>
      </c>
      <c r="Q688" s="576">
        <f t="shared" ref="Q688:Q751" si="37">K688*$G$42</f>
        <v>0</v>
      </c>
      <c r="R688" s="576">
        <f t="shared" ref="R688:S751" si="38">P688-J688</f>
        <v>0</v>
      </c>
      <c r="S688" s="576">
        <f t="shared" si="38"/>
        <v>0</v>
      </c>
      <c r="T688" s="553"/>
      <c r="U688" s="553"/>
      <c r="V688" s="553"/>
      <c r="W688" s="553"/>
      <c r="X688" s="397"/>
      <c r="Y688" s="397"/>
      <c r="Z688" s="397"/>
      <c r="AA688" s="397"/>
      <c r="AB688" s="397"/>
      <c r="AC688" s="397"/>
      <c r="AD688" s="397"/>
      <c r="AE688" s="397"/>
      <c r="AF688" s="397"/>
      <c r="AG688" s="397"/>
      <c r="AH688" s="397"/>
      <c r="AI688" s="397"/>
      <c r="AJ688" s="397"/>
      <c r="AK688" s="397"/>
      <c r="AL688" s="397"/>
      <c r="AM688" s="397"/>
      <c r="AN688" s="397"/>
      <c r="AO688" s="397"/>
      <c r="AP688" s="397"/>
      <c r="AQ688" s="397"/>
      <c r="AR688" s="397"/>
      <c r="AS688" s="397"/>
      <c r="AT688" s="397"/>
      <c r="AU688" s="397"/>
      <c r="AV688" s="397"/>
      <c r="AW688" s="397"/>
      <c r="AX688" s="397"/>
      <c r="AY688" s="397"/>
      <c r="AZ688" s="397"/>
      <c r="BA688" s="553"/>
      <c r="BB688" s="397"/>
      <c r="BC688" s="397"/>
      <c r="BD688" s="397"/>
    </row>
    <row r="689" spans="2:56" x14ac:dyDescent="0.35">
      <c r="B689" s="80"/>
      <c r="C689" s="119"/>
      <c r="D689" s="119"/>
      <c r="E689" s="202"/>
      <c r="F689" s="119"/>
      <c r="G689" s="120"/>
      <c r="H689" s="41"/>
      <c r="I689" s="41"/>
      <c r="J689" s="329">
        <v>0</v>
      </c>
      <c r="K689" s="329">
        <v>0</v>
      </c>
      <c r="L689" s="332"/>
      <c r="M689" s="150"/>
      <c r="N689" s="397"/>
      <c r="O689" s="555"/>
      <c r="P689" s="576">
        <f t="shared" si="36"/>
        <v>0</v>
      </c>
      <c r="Q689" s="576">
        <f t="shared" si="37"/>
        <v>0</v>
      </c>
      <c r="R689" s="576">
        <f t="shared" si="38"/>
        <v>0</v>
      </c>
      <c r="S689" s="576">
        <f t="shared" si="38"/>
        <v>0</v>
      </c>
      <c r="T689" s="553"/>
      <c r="U689" s="553"/>
      <c r="V689" s="553"/>
      <c r="W689" s="553"/>
      <c r="X689" s="397"/>
      <c r="Y689" s="397"/>
      <c r="Z689" s="397"/>
      <c r="AA689" s="397"/>
      <c r="AB689" s="397"/>
      <c r="AC689" s="397"/>
      <c r="AD689" s="397"/>
      <c r="AE689" s="397"/>
      <c r="AF689" s="397"/>
      <c r="AG689" s="397"/>
      <c r="AH689" s="397"/>
      <c r="AI689" s="397"/>
      <c r="AJ689" s="397"/>
      <c r="AK689" s="397"/>
      <c r="AL689" s="397"/>
      <c r="AM689" s="397"/>
      <c r="AN689" s="397"/>
      <c r="AO689" s="397"/>
      <c r="AP689" s="397"/>
      <c r="AQ689" s="397"/>
      <c r="AR689" s="397"/>
      <c r="AS689" s="397"/>
      <c r="AT689" s="397"/>
      <c r="AU689" s="397"/>
      <c r="AV689" s="397"/>
      <c r="AW689" s="397"/>
      <c r="AX689" s="397"/>
      <c r="AY689" s="397"/>
      <c r="AZ689" s="397"/>
      <c r="BA689" s="553"/>
      <c r="BB689" s="397"/>
      <c r="BC689" s="397"/>
      <c r="BD689" s="397"/>
    </row>
    <row r="690" spans="2:56" x14ac:dyDescent="0.35">
      <c r="B690" s="80"/>
      <c r="C690" s="119"/>
      <c r="D690" s="119"/>
      <c r="E690" s="202"/>
      <c r="F690" s="119"/>
      <c r="G690" s="120"/>
      <c r="H690" s="41"/>
      <c r="I690" s="41"/>
      <c r="J690" s="329">
        <v>0</v>
      </c>
      <c r="K690" s="329">
        <v>0</v>
      </c>
      <c r="L690" s="332"/>
      <c r="M690" s="150"/>
      <c r="N690" s="397"/>
      <c r="O690" s="555"/>
      <c r="P690" s="576">
        <f t="shared" si="36"/>
        <v>0</v>
      </c>
      <c r="Q690" s="576">
        <f t="shared" si="37"/>
        <v>0</v>
      </c>
      <c r="R690" s="576">
        <f t="shared" si="38"/>
        <v>0</v>
      </c>
      <c r="S690" s="576">
        <f t="shared" si="38"/>
        <v>0</v>
      </c>
      <c r="T690" s="553"/>
      <c r="U690" s="553"/>
      <c r="V690" s="553"/>
      <c r="W690" s="553"/>
      <c r="X690" s="397"/>
      <c r="Y690" s="397"/>
      <c r="Z690" s="397"/>
      <c r="AA690" s="397"/>
      <c r="AB690" s="397"/>
      <c r="AC690" s="397"/>
      <c r="AD690" s="397"/>
      <c r="AE690" s="397"/>
      <c r="AF690" s="397"/>
      <c r="AG690" s="397"/>
      <c r="AH690" s="397"/>
      <c r="AI690" s="397"/>
      <c r="AJ690" s="397"/>
      <c r="AK690" s="397"/>
      <c r="AL690" s="397"/>
      <c r="AM690" s="397"/>
      <c r="AN690" s="397"/>
      <c r="AO690" s="397"/>
      <c r="AP690" s="397"/>
      <c r="AQ690" s="397"/>
      <c r="AR690" s="397"/>
      <c r="AS690" s="397"/>
      <c r="AT690" s="397"/>
      <c r="AU690" s="397"/>
      <c r="AV690" s="397"/>
      <c r="AW690" s="397"/>
      <c r="AX690" s="397"/>
      <c r="AY690" s="397"/>
      <c r="AZ690" s="397"/>
      <c r="BA690" s="553"/>
      <c r="BB690" s="397"/>
      <c r="BC690" s="397"/>
      <c r="BD690" s="397"/>
    </row>
    <row r="691" spans="2:56" x14ac:dyDescent="0.35">
      <c r="B691" s="80"/>
      <c r="C691" s="119"/>
      <c r="D691" s="119"/>
      <c r="E691" s="202"/>
      <c r="F691" s="119"/>
      <c r="G691" s="120"/>
      <c r="H691" s="41"/>
      <c r="I691" s="41"/>
      <c r="J691" s="329">
        <v>0</v>
      </c>
      <c r="K691" s="329">
        <v>0</v>
      </c>
      <c r="L691" s="332"/>
      <c r="M691" s="150"/>
      <c r="N691" s="397"/>
      <c r="O691" s="555"/>
      <c r="P691" s="576">
        <f t="shared" si="36"/>
        <v>0</v>
      </c>
      <c r="Q691" s="576">
        <f t="shared" si="37"/>
        <v>0</v>
      </c>
      <c r="R691" s="576">
        <f t="shared" si="38"/>
        <v>0</v>
      </c>
      <c r="S691" s="576">
        <f t="shared" si="38"/>
        <v>0</v>
      </c>
      <c r="T691" s="553"/>
      <c r="U691" s="553"/>
      <c r="V691" s="553"/>
      <c r="W691" s="553"/>
      <c r="X691" s="397"/>
      <c r="Y691" s="397"/>
      <c r="Z691" s="397"/>
      <c r="AA691" s="397"/>
      <c r="AB691" s="397"/>
      <c r="AC691" s="397"/>
      <c r="AD691" s="397"/>
      <c r="AE691" s="397"/>
      <c r="AF691" s="397"/>
      <c r="AG691" s="397"/>
      <c r="AH691" s="397"/>
      <c r="AI691" s="397"/>
      <c r="AJ691" s="397"/>
      <c r="AK691" s="397"/>
      <c r="AL691" s="397"/>
      <c r="AM691" s="397"/>
      <c r="AN691" s="397"/>
      <c r="AO691" s="397"/>
      <c r="AP691" s="397"/>
      <c r="AQ691" s="397"/>
      <c r="AR691" s="397"/>
      <c r="AS691" s="397"/>
      <c r="AT691" s="397"/>
      <c r="AU691" s="397"/>
      <c r="AV691" s="397"/>
      <c r="AW691" s="397"/>
      <c r="AX691" s="397"/>
      <c r="AY691" s="397"/>
      <c r="AZ691" s="397"/>
      <c r="BA691" s="553"/>
      <c r="BB691" s="397"/>
      <c r="BC691" s="397"/>
      <c r="BD691" s="397"/>
    </row>
    <row r="692" spans="2:56" x14ac:dyDescent="0.35">
      <c r="B692" s="80"/>
      <c r="C692" s="119"/>
      <c r="D692" s="119"/>
      <c r="E692" s="202"/>
      <c r="F692" s="119"/>
      <c r="G692" s="120"/>
      <c r="H692" s="41"/>
      <c r="I692" s="41"/>
      <c r="J692" s="329">
        <v>0</v>
      </c>
      <c r="K692" s="329">
        <v>0</v>
      </c>
      <c r="L692" s="332"/>
      <c r="M692" s="150"/>
      <c r="N692" s="397"/>
      <c r="O692" s="555"/>
      <c r="P692" s="576">
        <f t="shared" si="36"/>
        <v>0</v>
      </c>
      <c r="Q692" s="576">
        <f t="shared" si="37"/>
        <v>0</v>
      </c>
      <c r="R692" s="576">
        <f t="shared" si="38"/>
        <v>0</v>
      </c>
      <c r="S692" s="576">
        <f t="shared" si="38"/>
        <v>0</v>
      </c>
      <c r="T692" s="553"/>
      <c r="U692" s="553"/>
      <c r="V692" s="553"/>
      <c r="W692" s="553"/>
      <c r="X692" s="397"/>
      <c r="Y692" s="397"/>
      <c r="Z692" s="397"/>
      <c r="AA692" s="397"/>
      <c r="AB692" s="397"/>
      <c r="AC692" s="397"/>
      <c r="AD692" s="397"/>
      <c r="AE692" s="397"/>
      <c r="AF692" s="397"/>
      <c r="AG692" s="397"/>
      <c r="AH692" s="397"/>
      <c r="AI692" s="397"/>
      <c r="AJ692" s="397"/>
      <c r="AK692" s="397"/>
      <c r="AL692" s="397"/>
      <c r="AM692" s="397"/>
      <c r="AN692" s="397"/>
      <c r="AO692" s="397"/>
      <c r="AP692" s="397"/>
      <c r="AQ692" s="397"/>
      <c r="AR692" s="397"/>
      <c r="AS692" s="397"/>
      <c r="AT692" s="397"/>
      <c r="AU692" s="397"/>
      <c r="AV692" s="397"/>
      <c r="AW692" s="397"/>
      <c r="AX692" s="397"/>
      <c r="AY692" s="397"/>
      <c r="AZ692" s="397"/>
      <c r="BA692" s="553"/>
      <c r="BB692" s="397"/>
      <c r="BC692" s="397"/>
      <c r="BD692" s="397"/>
    </row>
    <row r="693" spans="2:56" x14ac:dyDescent="0.35">
      <c r="B693" s="80"/>
      <c r="C693" s="119"/>
      <c r="D693" s="119"/>
      <c r="E693" s="202"/>
      <c r="F693" s="119"/>
      <c r="G693" s="120"/>
      <c r="H693" s="41"/>
      <c r="I693" s="41"/>
      <c r="J693" s="329">
        <v>0</v>
      </c>
      <c r="K693" s="329">
        <v>0</v>
      </c>
      <c r="L693" s="332"/>
      <c r="M693" s="150"/>
      <c r="N693" s="397"/>
      <c r="O693" s="555"/>
      <c r="P693" s="576">
        <f t="shared" si="36"/>
        <v>0</v>
      </c>
      <c r="Q693" s="576">
        <f t="shared" si="37"/>
        <v>0</v>
      </c>
      <c r="R693" s="576">
        <f t="shared" si="38"/>
        <v>0</v>
      </c>
      <c r="S693" s="576">
        <f t="shared" si="38"/>
        <v>0</v>
      </c>
      <c r="T693" s="553"/>
      <c r="U693" s="553"/>
      <c r="V693" s="553"/>
      <c r="W693" s="553"/>
      <c r="X693" s="397"/>
      <c r="Y693" s="397"/>
      <c r="Z693" s="397"/>
      <c r="AA693" s="397"/>
      <c r="AB693" s="397"/>
      <c r="AC693" s="397"/>
      <c r="AD693" s="397"/>
      <c r="AE693" s="397"/>
      <c r="AF693" s="397"/>
      <c r="AG693" s="397"/>
      <c r="AH693" s="397"/>
      <c r="AI693" s="397"/>
      <c r="AJ693" s="397"/>
      <c r="AK693" s="397"/>
      <c r="AL693" s="397"/>
      <c r="AM693" s="397"/>
      <c r="AN693" s="397"/>
      <c r="AO693" s="397"/>
      <c r="AP693" s="397"/>
      <c r="AQ693" s="397"/>
      <c r="AR693" s="397"/>
      <c r="AS693" s="397"/>
      <c r="AT693" s="397"/>
      <c r="AU693" s="397"/>
      <c r="AV693" s="397"/>
      <c r="AW693" s="397"/>
      <c r="AX693" s="397"/>
      <c r="AY693" s="397"/>
      <c r="AZ693" s="397"/>
      <c r="BA693" s="553"/>
      <c r="BB693" s="397"/>
      <c r="BC693" s="397"/>
      <c r="BD693" s="397"/>
    </row>
    <row r="694" spans="2:56" x14ac:dyDescent="0.35">
      <c r="B694" s="80"/>
      <c r="C694" s="119"/>
      <c r="D694" s="119"/>
      <c r="E694" s="202"/>
      <c r="F694" s="119"/>
      <c r="G694" s="120"/>
      <c r="H694" s="41"/>
      <c r="I694" s="41"/>
      <c r="J694" s="329">
        <v>0</v>
      </c>
      <c r="K694" s="329">
        <v>0</v>
      </c>
      <c r="L694" s="332"/>
      <c r="M694" s="150"/>
      <c r="N694" s="397"/>
      <c r="O694" s="555"/>
      <c r="P694" s="576">
        <f t="shared" si="36"/>
        <v>0</v>
      </c>
      <c r="Q694" s="576">
        <f t="shared" si="37"/>
        <v>0</v>
      </c>
      <c r="R694" s="576">
        <f t="shared" si="38"/>
        <v>0</v>
      </c>
      <c r="S694" s="576">
        <f t="shared" si="38"/>
        <v>0</v>
      </c>
      <c r="T694" s="553"/>
      <c r="U694" s="553"/>
      <c r="V694" s="553"/>
      <c r="W694" s="553"/>
      <c r="X694" s="397"/>
      <c r="Y694" s="397"/>
      <c r="Z694" s="397"/>
      <c r="AA694" s="397"/>
      <c r="AB694" s="397"/>
      <c r="AC694" s="397"/>
      <c r="AD694" s="397"/>
      <c r="AE694" s="397"/>
      <c r="AF694" s="397"/>
      <c r="AG694" s="397"/>
      <c r="AH694" s="397"/>
      <c r="AI694" s="397"/>
      <c r="AJ694" s="397"/>
      <c r="AK694" s="397"/>
      <c r="AL694" s="397"/>
      <c r="AM694" s="397"/>
      <c r="AN694" s="397"/>
      <c r="AO694" s="397"/>
      <c r="AP694" s="397"/>
      <c r="AQ694" s="397"/>
      <c r="AR694" s="397"/>
      <c r="AS694" s="397"/>
      <c r="AT694" s="397"/>
      <c r="AU694" s="397"/>
      <c r="AV694" s="397"/>
      <c r="AW694" s="397"/>
      <c r="AX694" s="397"/>
      <c r="AY694" s="397"/>
      <c r="AZ694" s="397"/>
      <c r="BA694" s="553"/>
      <c r="BB694" s="397"/>
      <c r="BC694" s="397"/>
      <c r="BD694" s="397"/>
    </row>
    <row r="695" spans="2:56" x14ac:dyDescent="0.35">
      <c r="B695" s="80"/>
      <c r="C695" s="119"/>
      <c r="D695" s="119"/>
      <c r="E695" s="202"/>
      <c r="F695" s="119"/>
      <c r="G695" s="120"/>
      <c r="H695" s="41"/>
      <c r="I695" s="41"/>
      <c r="J695" s="329">
        <v>0</v>
      </c>
      <c r="K695" s="329">
        <v>0</v>
      </c>
      <c r="L695" s="332"/>
      <c r="M695" s="150"/>
      <c r="N695" s="397"/>
      <c r="O695" s="555"/>
      <c r="P695" s="576">
        <f t="shared" si="36"/>
        <v>0</v>
      </c>
      <c r="Q695" s="576">
        <f t="shared" si="37"/>
        <v>0</v>
      </c>
      <c r="R695" s="576">
        <f t="shared" si="38"/>
        <v>0</v>
      </c>
      <c r="S695" s="576">
        <f t="shared" si="38"/>
        <v>0</v>
      </c>
      <c r="T695" s="553"/>
      <c r="U695" s="553"/>
      <c r="V695" s="553"/>
      <c r="W695" s="553"/>
      <c r="X695" s="397"/>
      <c r="Y695" s="397"/>
      <c r="Z695" s="397"/>
      <c r="AA695" s="397"/>
      <c r="AB695" s="397"/>
      <c r="AC695" s="397"/>
      <c r="AD695" s="397"/>
      <c r="AE695" s="397"/>
      <c r="AF695" s="397"/>
      <c r="AG695" s="397"/>
      <c r="AH695" s="397"/>
      <c r="AI695" s="397"/>
      <c r="AJ695" s="397"/>
      <c r="AK695" s="397"/>
      <c r="AL695" s="397"/>
      <c r="AM695" s="397"/>
      <c r="AN695" s="397"/>
      <c r="AO695" s="397"/>
      <c r="AP695" s="397"/>
      <c r="AQ695" s="397"/>
      <c r="AR695" s="397"/>
      <c r="AS695" s="397"/>
      <c r="AT695" s="397"/>
      <c r="AU695" s="397"/>
      <c r="AV695" s="397"/>
      <c r="AW695" s="397"/>
      <c r="AX695" s="397"/>
      <c r="AY695" s="397"/>
      <c r="AZ695" s="397"/>
      <c r="BA695" s="553"/>
      <c r="BB695" s="397"/>
      <c r="BC695" s="397"/>
      <c r="BD695" s="397"/>
    </row>
    <row r="696" spans="2:56" x14ac:dyDescent="0.35">
      <c r="B696" s="80"/>
      <c r="C696" s="119"/>
      <c r="D696" s="119"/>
      <c r="E696" s="202"/>
      <c r="F696" s="119"/>
      <c r="G696" s="120"/>
      <c r="H696" s="41"/>
      <c r="I696" s="41"/>
      <c r="J696" s="329">
        <v>0</v>
      </c>
      <c r="K696" s="329">
        <v>0</v>
      </c>
      <c r="L696" s="332"/>
      <c r="M696" s="150"/>
      <c r="N696" s="397"/>
      <c r="O696" s="555"/>
      <c r="P696" s="576">
        <f t="shared" si="36"/>
        <v>0</v>
      </c>
      <c r="Q696" s="576">
        <f t="shared" si="37"/>
        <v>0</v>
      </c>
      <c r="R696" s="576">
        <f t="shared" si="38"/>
        <v>0</v>
      </c>
      <c r="S696" s="576">
        <f t="shared" si="38"/>
        <v>0</v>
      </c>
      <c r="T696" s="553"/>
      <c r="U696" s="553"/>
      <c r="V696" s="553"/>
      <c r="W696" s="553"/>
      <c r="X696" s="397"/>
      <c r="Y696" s="397"/>
      <c r="Z696" s="397"/>
      <c r="AA696" s="397"/>
      <c r="AB696" s="397"/>
      <c r="AC696" s="397"/>
      <c r="AD696" s="397"/>
      <c r="AE696" s="397"/>
      <c r="AF696" s="397"/>
      <c r="AG696" s="397"/>
      <c r="AH696" s="397"/>
      <c r="AI696" s="397"/>
      <c r="AJ696" s="397"/>
      <c r="AK696" s="397"/>
      <c r="AL696" s="397"/>
      <c r="AM696" s="397"/>
      <c r="AN696" s="397"/>
      <c r="AO696" s="397"/>
      <c r="AP696" s="397"/>
      <c r="AQ696" s="397"/>
      <c r="AR696" s="397"/>
      <c r="AS696" s="397"/>
      <c r="AT696" s="397"/>
      <c r="AU696" s="397"/>
      <c r="AV696" s="397"/>
      <c r="AW696" s="397"/>
      <c r="AX696" s="397"/>
      <c r="AY696" s="397"/>
      <c r="AZ696" s="397"/>
      <c r="BA696" s="553"/>
      <c r="BB696" s="397"/>
      <c r="BC696" s="397"/>
      <c r="BD696" s="397"/>
    </row>
    <row r="697" spans="2:56" x14ac:dyDescent="0.35">
      <c r="B697" s="80"/>
      <c r="C697" s="119"/>
      <c r="D697" s="119"/>
      <c r="E697" s="202"/>
      <c r="F697" s="119"/>
      <c r="G697" s="120"/>
      <c r="H697" s="41"/>
      <c r="I697" s="41"/>
      <c r="J697" s="329">
        <v>0</v>
      </c>
      <c r="K697" s="329">
        <v>0</v>
      </c>
      <c r="L697" s="332"/>
      <c r="M697" s="150"/>
      <c r="N697" s="397"/>
      <c r="O697" s="555"/>
      <c r="P697" s="576">
        <f t="shared" si="36"/>
        <v>0</v>
      </c>
      <c r="Q697" s="576">
        <f t="shared" si="37"/>
        <v>0</v>
      </c>
      <c r="R697" s="576">
        <f t="shared" si="38"/>
        <v>0</v>
      </c>
      <c r="S697" s="576">
        <f t="shared" si="38"/>
        <v>0</v>
      </c>
      <c r="T697" s="553"/>
      <c r="U697" s="553"/>
      <c r="V697" s="553"/>
      <c r="W697" s="553"/>
      <c r="X697" s="397"/>
      <c r="Y697" s="397"/>
      <c r="Z697" s="397"/>
      <c r="AA697" s="397"/>
      <c r="AB697" s="397"/>
      <c r="AC697" s="397"/>
      <c r="AD697" s="397"/>
      <c r="AE697" s="397"/>
      <c r="AF697" s="397"/>
      <c r="AG697" s="397"/>
      <c r="AH697" s="397"/>
      <c r="AI697" s="397"/>
      <c r="AJ697" s="397"/>
      <c r="AK697" s="397"/>
      <c r="AL697" s="397"/>
      <c r="AM697" s="397"/>
      <c r="AN697" s="397"/>
      <c r="AO697" s="397"/>
      <c r="AP697" s="397"/>
      <c r="AQ697" s="397"/>
      <c r="AR697" s="397"/>
      <c r="AS697" s="397"/>
      <c r="AT697" s="397"/>
      <c r="AU697" s="397"/>
      <c r="AV697" s="397"/>
      <c r="AW697" s="397"/>
      <c r="AX697" s="397"/>
      <c r="AY697" s="397"/>
      <c r="AZ697" s="397"/>
      <c r="BA697" s="553"/>
      <c r="BB697" s="397"/>
      <c r="BC697" s="397"/>
      <c r="BD697" s="397"/>
    </row>
    <row r="698" spans="2:56" x14ac:dyDescent="0.35">
      <c r="B698" s="80"/>
      <c r="C698" s="119"/>
      <c r="D698" s="119"/>
      <c r="E698" s="202"/>
      <c r="F698" s="119"/>
      <c r="G698" s="120"/>
      <c r="H698" s="41"/>
      <c r="I698" s="41"/>
      <c r="J698" s="329">
        <v>0</v>
      </c>
      <c r="K698" s="329">
        <v>0</v>
      </c>
      <c r="L698" s="332"/>
      <c r="M698" s="150"/>
      <c r="N698" s="397"/>
      <c r="O698" s="555"/>
      <c r="P698" s="576">
        <f t="shared" si="36"/>
        <v>0</v>
      </c>
      <c r="Q698" s="576">
        <f t="shared" si="37"/>
        <v>0</v>
      </c>
      <c r="R698" s="576">
        <f t="shared" si="38"/>
        <v>0</v>
      </c>
      <c r="S698" s="576">
        <f t="shared" si="38"/>
        <v>0</v>
      </c>
      <c r="T698" s="553"/>
      <c r="U698" s="553"/>
      <c r="V698" s="553"/>
      <c r="W698" s="553"/>
      <c r="X698" s="397"/>
      <c r="Y698" s="397"/>
      <c r="Z698" s="397"/>
      <c r="AA698" s="397"/>
      <c r="AB698" s="397"/>
      <c r="AC698" s="397"/>
      <c r="AD698" s="397"/>
      <c r="AE698" s="397"/>
      <c r="AF698" s="397"/>
      <c r="AG698" s="397"/>
      <c r="AH698" s="397"/>
      <c r="AI698" s="397"/>
      <c r="AJ698" s="397"/>
      <c r="AK698" s="397"/>
      <c r="AL698" s="397"/>
      <c r="AM698" s="397"/>
      <c r="AN698" s="397"/>
      <c r="AO698" s="397"/>
      <c r="AP698" s="397"/>
      <c r="AQ698" s="397"/>
      <c r="AR698" s="397"/>
      <c r="AS698" s="397"/>
      <c r="AT698" s="397"/>
      <c r="AU698" s="397"/>
      <c r="AV698" s="397"/>
      <c r="AW698" s="397"/>
      <c r="AX698" s="397"/>
      <c r="AY698" s="397"/>
      <c r="AZ698" s="397"/>
      <c r="BA698" s="553"/>
      <c r="BB698" s="397"/>
      <c r="BC698" s="397"/>
      <c r="BD698" s="397"/>
    </row>
    <row r="699" spans="2:56" x14ac:dyDescent="0.35">
      <c r="B699" s="80"/>
      <c r="C699" s="119"/>
      <c r="D699" s="119"/>
      <c r="E699" s="202"/>
      <c r="F699" s="119"/>
      <c r="G699" s="120"/>
      <c r="H699" s="41"/>
      <c r="I699" s="41"/>
      <c r="J699" s="329">
        <v>0</v>
      </c>
      <c r="K699" s="329">
        <v>0</v>
      </c>
      <c r="L699" s="332"/>
      <c r="M699" s="150"/>
      <c r="N699" s="397"/>
      <c r="O699" s="555"/>
      <c r="P699" s="576">
        <f t="shared" si="36"/>
        <v>0</v>
      </c>
      <c r="Q699" s="576">
        <f t="shared" si="37"/>
        <v>0</v>
      </c>
      <c r="R699" s="576">
        <f t="shared" si="38"/>
        <v>0</v>
      </c>
      <c r="S699" s="576">
        <f t="shared" si="38"/>
        <v>0</v>
      </c>
      <c r="T699" s="553"/>
      <c r="U699" s="553"/>
      <c r="V699" s="553"/>
      <c r="W699" s="553"/>
      <c r="X699" s="397"/>
      <c r="Y699" s="397"/>
      <c r="Z699" s="397"/>
      <c r="AA699" s="397"/>
      <c r="AB699" s="397"/>
      <c r="AC699" s="397"/>
      <c r="AD699" s="397"/>
      <c r="AE699" s="397"/>
      <c r="AF699" s="397"/>
      <c r="AG699" s="397"/>
      <c r="AH699" s="397"/>
      <c r="AI699" s="397"/>
      <c r="AJ699" s="397"/>
      <c r="AK699" s="397"/>
      <c r="AL699" s="397"/>
      <c r="AM699" s="397"/>
      <c r="AN699" s="397"/>
      <c r="AO699" s="397"/>
      <c r="AP699" s="397"/>
      <c r="AQ699" s="397"/>
      <c r="AR699" s="397"/>
      <c r="AS699" s="397"/>
      <c r="AT699" s="397"/>
      <c r="AU699" s="397"/>
      <c r="AV699" s="397"/>
      <c r="AW699" s="397"/>
      <c r="AX699" s="397"/>
      <c r="AY699" s="397"/>
      <c r="AZ699" s="397"/>
      <c r="BA699" s="553"/>
      <c r="BB699" s="397"/>
      <c r="BC699" s="397"/>
      <c r="BD699" s="397"/>
    </row>
    <row r="700" spans="2:56" x14ac:dyDescent="0.35">
      <c r="B700" s="80"/>
      <c r="C700" s="119"/>
      <c r="D700" s="119"/>
      <c r="E700" s="202"/>
      <c r="F700" s="119"/>
      <c r="G700" s="120"/>
      <c r="H700" s="41"/>
      <c r="I700" s="41"/>
      <c r="J700" s="329">
        <v>0</v>
      </c>
      <c r="K700" s="329">
        <v>0</v>
      </c>
      <c r="L700" s="332"/>
      <c r="M700" s="150"/>
      <c r="N700" s="397"/>
      <c r="O700" s="555"/>
      <c r="P700" s="576">
        <f t="shared" si="36"/>
        <v>0</v>
      </c>
      <c r="Q700" s="576">
        <f t="shared" si="37"/>
        <v>0</v>
      </c>
      <c r="R700" s="576">
        <f t="shared" si="38"/>
        <v>0</v>
      </c>
      <c r="S700" s="576">
        <f t="shared" si="38"/>
        <v>0</v>
      </c>
      <c r="T700" s="553"/>
      <c r="U700" s="553"/>
      <c r="V700" s="553"/>
      <c r="W700" s="553"/>
      <c r="X700" s="397"/>
      <c r="Y700" s="397"/>
      <c r="Z700" s="397"/>
      <c r="AA700" s="397"/>
      <c r="AB700" s="397"/>
      <c r="AC700" s="397"/>
      <c r="AD700" s="397"/>
      <c r="AE700" s="397"/>
      <c r="AF700" s="397"/>
      <c r="AG700" s="397"/>
      <c r="AH700" s="397"/>
      <c r="AI700" s="397"/>
      <c r="AJ700" s="397"/>
      <c r="AK700" s="397"/>
      <c r="AL700" s="397"/>
      <c r="AM700" s="397"/>
      <c r="AN700" s="397"/>
      <c r="AO700" s="397"/>
      <c r="AP700" s="397"/>
      <c r="AQ700" s="397"/>
      <c r="AR700" s="397"/>
      <c r="AS700" s="397"/>
      <c r="AT700" s="397"/>
      <c r="AU700" s="397"/>
      <c r="AV700" s="397"/>
      <c r="AW700" s="397"/>
      <c r="AX700" s="397"/>
      <c r="AY700" s="397"/>
      <c r="AZ700" s="397"/>
      <c r="BA700" s="553"/>
      <c r="BB700" s="397"/>
      <c r="BC700" s="397"/>
      <c r="BD700" s="397"/>
    </row>
    <row r="701" spans="2:56" x14ac:dyDescent="0.35">
      <c r="B701" s="80"/>
      <c r="C701" s="119"/>
      <c r="D701" s="119"/>
      <c r="E701" s="202"/>
      <c r="F701" s="119"/>
      <c r="G701" s="120"/>
      <c r="H701" s="41"/>
      <c r="I701" s="41"/>
      <c r="J701" s="329">
        <v>0</v>
      </c>
      <c r="K701" s="329">
        <v>0</v>
      </c>
      <c r="L701" s="332"/>
      <c r="M701" s="150"/>
      <c r="N701" s="397"/>
      <c r="O701" s="555"/>
      <c r="P701" s="576">
        <f t="shared" si="36"/>
        <v>0</v>
      </c>
      <c r="Q701" s="576">
        <f t="shared" si="37"/>
        <v>0</v>
      </c>
      <c r="R701" s="576">
        <f t="shared" si="38"/>
        <v>0</v>
      </c>
      <c r="S701" s="576">
        <f t="shared" si="38"/>
        <v>0</v>
      </c>
      <c r="T701" s="553"/>
      <c r="U701" s="553"/>
      <c r="V701" s="553"/>
      <c r="W701" s="553"/>
      <c r="X701" s="397"/>
      <c r="Y701" s="397"/>
      <c r="Z701" s="397"/>
      <c r="AA701" s="397"/>
      <c r="AB701" s="397"/>
      <c r="AC701" s="397"/>
      <c r="AD701" s="397"/>
      <c r="AE701" s="397"/>
      <c r="AF701" s="397"/>
      <c r="AG701" s="397"/>
      <c r="AH701" s="397"/>
      <c r="AI701" s="397"/>
      <c r="AJ701" s="397"/>
      <c r="AK701" s="397"/>
      <c r="AL701" s="397"/>
      <c r="AM701" s="397"/>
      <c r="AN701" s="397"/>
      <c r="AO701" s="397"/>
      <c r="AP701" s="397"/>
      <c r="AQ701" s="397"/>
      <c r="AR701" s="397"/>
      <c r="AS701" s="397"/>
      <c r="AT701" s="397"/>
      <c r="AU701" s="397"/>
      <c r="AV701" s="397"/>
      <c r="AW701" s="397"/>
      <c r="AX701" s="397"/>
      <c r="AY701" s="397"/>
      <c r="AZ701" s="397"/>
      <c r="BA701" s="553"/>
      <c r="BB701" s="397"/>
      <c r="BC701" s="397"/>
      <c r="BD701" s="397"/>
    </row>
    <row r="702" spans="2:56" x14ac:dyDescent="0.35">
      <c r="B702" s="80"/>
      <c r="C702" s="119"/>
      <c r="D702" s="119"/>
      <c r="E702" s="202"/>
      <c r="F702" s="119"/>
      <c r="G702" s="120"/>
      <c r="H702" s="41"/>
      <c r="I702" s="41"/>
      <c r="J702" s="329">
        <v>0</v>
      </c>
      <c r="K702" s="329">
        <v>0</v>
      </c>
      <c r="L702" s="332"/>
      <c r="M702" s="150"/>
      <c r="N702" s="397"/>
      <c r="O702" s="555"/>
      <c r="P702" s="576">
        <f t="shared" si="36"/>
        <v>0</v>
      </c>
      <c r="Q702" s="576">
        <f t="shared" si="37"/>
        <v>0</v>
      </c>
      <c r="R702" s="576">
        <f t="shared" si="38"/>
        <v>0</v>
      </c>
      <c r="S702" s="576">
        <f t="shared" si="38"/>
        <v>0</v>
      </c>
      <c r="T702" s="553"/>
      <c r="U702" s="553"/>
      <c r="V702" s="553"/>
      <c r="W702" s="553"/>
      <c r="X702" s="397"/>
      <c r="Y702" s="397"/>
      <c r="Z702" s="397"/>
      <c r="AA702" s="397"/>
      <c r="AB702" s="397"/>
      <c r="AC702" s="397"/>
      <c r="AD702" s="397"/>
      <c r="AE702" s="397"/>
      <c r="AF702" s="397"/>
      <c r="AG702" s="397"/>
      <c r="AH702" s="397"/>
      <c r="AI702" s="397"/>
      <c r="AJ702" s="397"/>
      <c r="AK702" s="397"/>
      <c r="AL702" s="397"/>
      <c r="AM702" s="397"/>
      <c r="AN702" s="397"/>
      <c r="AO702" s="397"/>
      <c r="AP702" s="397"/>
      <c r="AQ702" s="397"/>
      <c r="AR702" s="397"/>
      <c r="AS702" s="397"/>
      <c r="AT702" s="397"/>
      <c r="AU702" s="397"/>
      <c r="AV702" s="397"/>
      <c r="AW702" s="397"/>
      <c r="AX702" s="397"/>
      <c r="AY702" s="397"/>
      <c r="AZ702" s="397"/>
      <c r="BA702" s="553"/>
      <c r="BB702" s="397"/>
      <c r="BC702" s="397"/>
      <c r="BD702" s="397"/>
    </row>
    <row r="703" spans="2:56" x14ac:dyDescent="0.35">
      <c r="B703" s="80"/>
      <c r="C703" s="119"/>
      <c r="D703" s="119"/>
      <c r="E703" s="202"/>
      <c r="F703" s="119"/>
      <c r="G703" s="120"/>
      <c r="H703" s="41"/>
      <c r="I703" s="41"/>
      <c r="J703" s="329">
        <v>0</v>
      </c>
      <c r="K703" s="329">
        <v>0</v>
      </c>
      <c r="L703" s="332"/>
      <c r="M703" s="150"/>
      <c r="N703" s="397"/>
      <c r="O703" s="555"/>
      <c r="P703" s="576">
        <f t="shared" si="36"/>
        <v>0</v>
      </c>
      <c r="Q703" s="576">
        <f t="shared" si="37"/>
        <v>0</v>
      </c>
      <c r="R703" s="576">
        <f t="shared" si="38"/>
        <v>0</v>
      </c>
      <c r="S703" s="576">
        <f t="shared" si="38"/>
        <v>0</v>
      </c>
      <c r="T703" s="553"/>
      <c r="U703" s="553"/>
      <c r="V703" s="553"/>
      <c r="W703" s="553"/>
      <c r="X703" s="397"/>
      <c r="Y703" s="397"/>
      <c r="Z703" s="397"/>
      <c r="AA703" s="397"/>
      <c r="AB703" s="397"/>
      <c r="AC703" s="397"/>
      <c r="AD703" s="397"/>
      <c r="AE703" s="397"/>
      <c r="AF703" s="397"/>
      <c r="AG703" s="397"/>
      <c r="AH703" s="397"/>
      <c r="AI703" s="397"/>
      <c r="AJ703" s="397"/>
      <c r="AK703" s="397"/>
      <c r="AL703" s="397"/>
      <c r="AM703" s="397"/>
      <c r="AN703" s="397"/>
      <c r="AO703" s="397"/>
      <c r="AP703" s="397"/>
      <c r="AQ703" s="397"/>
      <c r="AR703" s="397"/>
      <c r="AS703" s="397"/>
      <c r="AT703" s="397"/>
      <c r="AU703" s="397"/>
      <c r="AV703" s="397"/>
      <c r="AW703" s="397"/>
      <c r="AX703" s="397"/>
      <c r="AY703" s="397"/>
      <c r="AZ703" s="397"/>
      <c r="BA703" s="553"/>
      <c r="BB703" s="397"/>
      <c r="BC703" s="397"/>
      <c r="BD703" s="397"/>
    </row>
    <row r="704" spans="2:56" x14ac:dyDescent="0.35">
      <c r="B704" s="80"/>
      <c r="C704" s="119"/>
      <c r="D704" s="119"/>
      <c r="E704" s="202"/>
      <c r="F704" s="119"/>
      <c r="G704" s="120"/>
      <c r="H704" s="41"/>
      <c r="I704" s="41"/>
      <c r="J704" s="329">
        <v>0</v>
      </c>
      <c r="K704" s="329">
        <v>0</v>
      </c>
      <c r="L704" s="332"/>
      <c r="M704" s="150"/>
      <c r="N704" s="397"/>
      <c r="O704" s="555"/>
      <c r="P704" s="576">
        <f t="shared" si="36"/>
        <v>0</v>
      </c>
      <c r="Q704" s="576">
        <f t="shared" si="37"/>
        <v>0</v>
      </c>
      <c r="R704" s="576">
        <f t="shared" si="38"/>
        <v>0</v>
      </c>
      <c r="S704" s="576">
        <f t="shared" si="38"/>
        <v>0</v>
      </c>
      <c r="T704" s="553"/>
      <c r="U704" s="553"/>
      <c r="V704" s="553"/>
      <c r="W704" s="553"/>
      <c r="X704" s="397"/>
      <c r="Y704" s="397"/>
      <c r="Z704" s="397"/>
      <c r="AA704" s="397"/>
      <c r="AB704" s="397"/>
      <c r="AC704" s="397"/>
      <c r="AD704" s="397"/>
      <c r="AE704" s="397"/>
      <c r="AF704" s="397"/>
      <c r="AG704" s="397"/>
      <c r="AH704" s="397"/>
      <c r="AI704" s="397"/>
      <c r="AJ704" s="397"/>
      <c r="AK704" s="397"/>
      <c r="AL704" s="397"/>
      <c r="AM704" s="397"/>
      <c r="AN704" s="397"/>
      <c r="AO704" s="397"/>
      <c r="AP704" s="397"/>
      <c r="AQ704" s="397"/>
      <c r="AR704" s="397"/>
      <c r="AS704" s="397"/>
      <c r="AT704" s="397"/>
      <c r="AU704" s="397"/>
      <c r="AV704" s="397"/>
      <c r="AW704" s="397"/>
      <c r="AX704" s="397"/>
      <c r="AY704" s="397"/>
      <c r="AZ704" s="397"/>
      <c r="BA704" s="553"/>
      <c r="BB704" s="397"/>
      <c r="BC704" s="397"/>
      <c r="BD704" s="397"/>
    </row>
    <row r="705" spans="2:56" x14ac:dyDescent="0.35">
      <c r="B705" s="80"/>
      <c r="C705" s="119"/>
      <c r="D705" s="119"/>
      <c r="E705" s="202"/>
      <c r="F705" s="119"/>
      <c r="G705" s="120"/>
      <c r="H705" s="41"/>
      <c r="I705" s="41"/>
      <c r="J705" s="329">
        <v>0</v>
      </c>
      <c r="K705" s="329">
        <v>0</v>
      </c>
      <c r="L705" s="332"/>
      <c r="M705" s="150"/>
      <c r="N705" s="397"/>
      <c r="O705" s="555"/>
      <c r="P705" s="576">
        <f t="shared" si="36"/>
        <v>0</v>
      </c>
      <c r="Q705" s="576">
        <f t="shared" si="37"/>
        <v>0</v>
      </c>
      <c r="R705" s="576">
        <f t="shared" si="38"/>
        <v>0</v>
      </c>
      <c r="S705" s="576">
        <f t="shared" si="38"/>
        <v>0</v>
      </c>
      <c r="T705" s="553"/>
      <c r="U705" s="553"/>
      <c r="V705" s="553"/>
      <c r="W705" s="553"/>
      <c r="X705" s="397"/>
      <c r="Y705" s="397"/>
      <c r="Z705" s="397"/>
      <c r="AA705" s="397"/>
      <c r="AB705" s="397"/>
      <c r="AC705" s="397"/>
      <c r="AD705" s="397"/>
      <c r="AE705" s="397"/>
      <c r="AF705" s="397"/>
      <c r="AG705" s="397"/>
      <c r="AH705" s="397"/>
      <c r="AI705" s="397"/>
      <c r="AJ705" s="397"/>
      <c r="AK705" s="397"/>
      <c r="AL705" s="397"/>
      <c r="AM705" s="397"/>
      <c r="AN705" s="397"/>
      <c r="AO705" s="397"/>
      <c r="AP705" s="397"/>
      <c r="AQ705" s="397"/>
      <c r="AR705" s="397"/>
      <c r="AS705" s="397"/>
      <c r="AT705" s="397"/>
      <c r="AU705" s="397"/>
      <c r="AV705" s="397"/>
      <c r="AW705" s="397"/>
      <c r="AX705" s="397"/>
      <c r="AY705" s="397"/>
      <c r="AZ705" s="397"/>
      <c r="BA705" s="553"/>
      <c r="BB705" s="397"/>
      <c r="BC705" s="397"/>
      <c r="BD705" s="397"/>
    </row>
    <row r="706" spans="2:56" x14ac:dyDescent="0.35">
      <c r="B706" s="80"/>
      <c r="C706" s="119"/>
      <c r="D706" s="119"/>
      <c r="E706" s="202"/>
      <c r="F706" s="119"/>
      <c r="G706" s="120"/>
      <c r="H706" s="41"/>
      <c r="I706" s="41"/>
      <c r="J706" s="329">
        <v>0</v>
      </c>
      <c r="K706" s="329">
        <v>0</v>
      </c>
      <c r="L706" s="332"/>
      <c r="M706" s="150"/>
      <c r="N706" s="397"/>
      <c r="O706" s="555"/>
      <c r="P706" s="576">
        <f t="shared" si="36"/>
        <v>0</v>
      </c>
      <c r="Q706" s="576">
        <f t="shared" si="37"/>
        <v>0</v>
      </c>
      <c r="R706" s="576">
        <f t="shared" si="38"/>
        <v>0</v>
      </c>
      <c r="S706" s="576">
        <f t="shared" si="38"/>
        <v>0</v>
      </c>
      <c r="T706" s="553"/>
      <c r="U706" s="553"/>
      <c r="V706" s="553"/>
      <c r="W706" s="553"/>
      <c r="X706" s="397"/>
      <c r="Y706" s="397"/>
      <c r="Z706" s="397"/>
      <c r="AA706" s="397"/>
      <c r="AB706" s="397"/>
      <c r="AC706" s="397"/>
      <c r="AD706" s="397"/>
      <c r="AE706" s="397"/>
      <c r="AF706" s="397"/>
      <c r="AG706" s="397"/>
      <c r="AH706" s="397"/>
      <c r="AI706" s="397"/>
      <c r="AJ706" s="397"/>
      <c r="AK706" s="397"/>
      <c r="AL706" s="397"/>
      <c r="AM706" s="397"/>
      <c r="AN706" s="397"/>
      <c r="AO706" s="397"/>
      <c r="AP706" s="397"/>
      <c r="AQ706" s="397"/>
      <c r="AR706" s="397"/>
      <c r="AS706" s="397"/>
      <c r="AT706" s="397"/>
      <c r="AU706" s="397"/>
      <c r="AV706" s="397"/>
      <c r="AW706" s="397"/>
      <c r="AX706" s="397"/>
      <c r="AY706" s="397"/>
      <c r="AZ706" s="397"/>
      <c r="BA706" s="553"/>
      <c r="BB706" s="397"/>
      <c r="BC706" s="397"/>
      <c r="BD706" s="397"/>
    </row>
    <row r="707" spans="2:56" x14ac:dyDescent="0.35">
      <c r="B707" s="80"/>
      <c r="C707" s="119"/>
      <c r="D707" s="119"/>
      <c r="E707" s="202"/>
      <c r="F707" s="119"/>
      <c r="G707" s="120"/>
      <c r="H707" s="41"/>
      <c r="I707" s="41"/>
      <c r="J707" s="329">
        <v>0</v>
      </c>
      <c r="K707" s="329">
        <v>0</v>
      </c>
      <c r="L707" s="332"/>
      <c r="M707" s="150"/>
      <c r="N707" s="397"/>
      <c r="O707" s="555"/>
      <c r="P707" s="576">
        <f t="shared" si="36"/>
        <v>0</v>
      </c>
      <c r="Q707" s="576">
        <f t="shared" si="37"/>
        <v>0</v>
      </c>
      <c r="R707" s="576">
        <f t="shared" si="38"/>
        <v>0</v>
      </c>
      <c r="S707" s="576">
        <f t="shared" si="38"/>
        <v>0</v>
      </c>
      <c r="T707" s="553"/>
      <c r="U707" s="553"/>
      <c r="V707" s="553"/>
      <c r="W707" s="553"/>
      <c r="X707" s="397"/>
      <c r="Y707" s="397"/>
      <c r="Z707" s="397"/>
      <c r="AA707" s="397"/>
      <c r="AB707" s="397"/>
      <c r="AC707" s="397"/>
      <c r="AD707" s="397"/>
      <c r="AE707" s="397"/>
      <c r="AF707" s="397"/>
      <c r="AG707" s="397"/>
      <c r="AH707" s="397"/>
      <c r="AI707" s="397"/>
      <c r="AJ707" s="397"/>
      <c r="AK707" s="397"/>
      <c r="AL707" s="397"/>
      <c r="AM707" s="397"/>
      <c r="AN707" s="397"/>
      <c r="AO707" s="397"/>
      <c r="AP707" s="397"/>
      <c r="AQ707" s="397"/>
      <c r="AR707" s="397"/>
      <c r="AS707" s="397"/>
      <c r="AT707" s="397"/>
      <c r="AU707" s="397"/>
      <c r="AV707" s="397"/>
      <c r="AW707" s="397"/>
      <c r="AX707" s="397"/>
      <c r="AY707" s="397"/>
      <c r="AZ707" s="397"/>
      <c r="BA707" s="553"/>
      <c r="BB707" s="397"/>
      <c r="BC707" s="397"/>
      <c r="BD707" s="397"/>
    </row>
    <row r="708" spans="2:56" x14ac:dyDescent="0.35">
      <c r="B708" s="80"/>
      <c r="C708" s="119"/>
      <c r="D708" s="119"/>
      <c r="E708" s="202"/>
      <c r="F708" s="119"/>
      <c r="G708" s="120"/>
      <c r="H708" s="41"/>
      <c r="I708" s="41"/>
      <c r="J708" s="329">
        <v>0</v>
      </c>
      <c r="K708" s="329">
        <v>0</v>
      </c>
      <c r="L708" s="332"/>
      <c r="M708" s="150"/>
      <c r="N708" s="397"/>
      <c r="O708" s="555"/>
      <c r="P708" s="576">
        <f t="shared" si="36"/>
        <v>0</v>
      </c>
      <c r="Q708" s="576">
        <f t="shared" si="37"/>
        <v>0</v>
      </c>
      <c r="R708" s="576">
        <f t="shared" si="38"/>
        <v>0</v>
      </c>
      <c r="S708" s="576">
        <f t="shared" si="38"/>
        <v>0</v>
      </c>
      <c r="T708" s="553"/>
      <c r="U708" s="553"/>
      <c r="V708" s="553"/>
      <c r="W708" s="553"/>
      <c r="X708" s="397"/>
      <c r="Y708" s="397"/>
      <c r="Z708" s="397"/>
      <c r="AA708" s="397"/>
      <c r="AB708" s="397"/>
      <c r="AC708" s="397"/>
      <c r="AD708" s="397"/>
      <c r="AE708" s="397"/>
      <c r="AF708" s="397"/>
      <c r="AG708" s="397"/>
      <c r="AH708" s="397"/>
      <c r="AI708" s="397"/>
      <c r="AJ708" s="397"/>
      <c r="AK708" s="397"/>
      <c r="AL708" s="397"/>
      <c r="AM708" s="397"/>
      <c r="AN708" s="397"/>
      <c r="AO708" s="397"/>
      <c r="AP708" s="397"/>
      <c r="AQ708" s="397"/>
      <c r="AR708" s="397"/>
      <c r="AS708" s="397"/>
      <c r="AT708" s="397"/>
      <c r="AU708" s="397"/>
      <c r="AV708" s="397"/>
      <c r="AW708" s="397"/>
      <c r="AX708" s="397"/>
      <c r="AY708" s="397"/>
      <c r="AZ708" s="397"/>
      <c r="BA708" s="553"/>
      <c r="BB708" s="397"/>
      <c r="BC708" s="397"/>
      <c r="BD708" s="397"/>
    </row>
    <row r="709" spans="2:56" x14ac:dyDescent="0.35">
      <c r="B709" s="80"/>
      <c r="C709" s="119"/>
      <c r="D709" s="119"/>
      <c r="E709" s="202"/>
      <c r="F709" s="119"/>
      <c r="G709" s="120"/>
      <c r="H709" s="41"/>
      <c r="I709" s="41"/>
      <c r="J709" s="329">
        <v>0</v>
      </c>
      <c r="K709" s="329">
        <v>0</v>
      </c>
      <c r="L709" s="332"/>
      <c r="M709" s="150"/>
      <c r="N709" s="397"/>
      <c r="O709" s="555"/>
      <c r="P709" s="576">
        <f t="shared" si="36"/>
        <v>0</v>
      </c>
      <c r="Q709" s="576">
        <f t="shared" si="37"/>
        <v>0</v>
      </c>
      <c r="R709" s="576">
        <f t="shared" si="38"/>
        <v>0</v>
      </c>
      <c r="S709" s="576">
        <f t="shared" si="38"/>
        <v>0</v>
      </c>
      <c r="T709" s="553"/>
      <c r="U709" s="553"/>
      <c r="V709" s="553"/>
      <c r="W709" s="553"/>
      <c r="X709" s="397"/>
      <c r="Y709" s="397"/>
      <c r="Z709" s="397"/>
      <c r="AA709" s="397"/>
      <c r="AB709" s="397"/>
      <c r="AC709" s="397"/>
      <c r="AD709" s="397"/>
      <c r="AE709" s="397"/>
      <c r="AF709" s="397"/>
      <c r="AG709" s="397"/>
      <c r="AH709" s="397"/>
      <c r="AI709" s="397"/>
      <c r="AJ709" s="397"/>
      <c r="AK709" s="397"/>
      <c r="AL709" s="397"/>
      <c r="AM709" s="397"/>
      <c r="AN709" s="397"/>
      <c r="AO709" s="397"/>
      <c r="AP709" s="397"/>
      <c r="AQ709" s="397"/>
      <c r="AR709" s="397"/>
      <c r="AS709" s="397"/>
      <c r="AT709" s="397"/>
      <c r="AU709" s="397"/>
      <c r="AV709" s="397"/>
      <c r="AW709" s="397"/>
      <c r="AX709" s="397"/>
      <c r="AY709" s="397"/>
      <c r="AZ709" s="397"/>
      <c r="BA709" s="553"/>
      <c r="BB709" s="397"/>
      <c r="BC709" s="397"/>
      <c r="BD709" s="397"/>
    </row>
    <row r="710" spans="2:56" x14ac:dyDescent="0.35">
      <c r="B710" s="80"/>
      <c r="C710" s="119"/>
      <c r="D710" s="119"/>
      <c r="E710" s="202"/>
      <c r="F710" s="119"/>
      <c r="G710" s="120"/>
      <c r="H710" s="41"/>
      <c r="I710" s="41"/>
      <c r="J710" s="329">
        <v>0</v>
      </c>
      <c r="K710" s="329">
        <v>0</v>
      </c>
      <c r="L710" s="332"/>
      <c r="M710" s="150"/>
      <c r="N710" s="397"/>
      <c r="O710" s="555"/>
      <c r="P710" s="576">
        <f t="shared" si="36"/>
        <v>0</v>
      </c>
      <c r="Q710" s="576">
        <f t="shared" si="37"/>
        <v>0</v>
      </c>
      <c r="R710" s="576">
        <f t="shared" si="38"/>
        <v>0</v>
      </c>
      <c r="S710" s="576">
        <f t="shared" si="38"/>
        <v>0</v>
      </c>
      <c r="T710" s="553"/>
      <c r="U710" s="553"/>
      <c r="V710" s="553"/>
      <c r="W710" s="553"/>
      <c r="X710" s="397"/>
      <c r="Y710" s="397"/>
      <c r="Z710" s="397"/>
      <c r="AA710" s="397"/>
      <c r="AB710" s="397"/>
      <c r="AC710" s="397"/>
      <c r="AD710" s="397"/>
      <c r="AE710" s="397"/>
      <c r="AF710" s="397"/>
      <c r="AG710" s="397"/>
      <c r="AH710" s="397"/>
      <c r="AI710" s="397"/>
      <c r="AJ710" s="397"/>
      <c r="AK710" s="397"/>
      <c r="AL710" s="397"/>
      <c r="AM710" s="397"/>
      <c r="AN710" s="397"/>
      <c r="AO710" s="397"/>
      <c r="AP710" s="397"/>
      <c r="AQ710" s="397"/>
      <c r="AR710" s="397"/>
      <c r="AS710" s="397"/>
      <c r="AT710" s="397"/>
      <c r="AU710" s="397"/>
      <c r="AV710" s="397"/>
      <c r="AW710" s="397"/>
      <c r="AX710" s="397"/>
      <c r="AY710" s="397"/>
      <c r="AZ710" s="397"/>
      <c r="BA710" s="553"/>
      <c r="BB710" s="397"/>
      <c r="BC710" s="397"/>
      <c r="BD710" s="397"/>
    </row>
    <row r="711" spans="2:56" x14ac:dyDescent="0.35">
      <c r="B711" s="80"/>
      <c r="C711" s="119"/>
      <c r="D711" s="119"/>
      <c r="E711" s="202"/>
      <c r="F711" s="119"/>
      <c r="G711" s="120"/>
      <c r="H711" s="41"/>
      <c r="I711" s="41"/>
      <c r="J711" s="329">
        <v>0</v>
      </c>
      <c r="K711" s="329">
        <v>0</v>
      </c>
      <c r="L711" s="332"/>
      <c r="M711" s="150"/>
      <c r="N711" s="397"/>
      <c r="O711" s="555"/>
      <c r="P711" s="576">
        <f t="shared" si="36"/>
        <v>0</v>
      </c>
      <c r="Q711" s="576">
        <f t="shared" si="37"/>
        <v>0</v>
      </c>
      <c r="R711" s="576">
        <f t="shared" si="38"/>
        <v>0</v>
      </c>
      <c r="S711" s="576">
        <f t="shared" si="38"/>
        <v>0</v>
      </c>
      <c r="T711" s="553"/>
      <c r="U711" s="553"/>
      <c r="V711" s="553"/>
      <c r="W711" s="553"/>
      <c r="X711" s="397"/>
      <c r="Y711" s="397"/>
      <c r="Z711" s="397"/>
      <c r="AA711" s="397"/>
      <c r="AB711" s="397"/>
      <c r="AC711" s="397"/>
      <c r="AD711" s="397"/>
      <c r="AE711" s="397"/>
      <c r="AF711" s="397"/>
      <c r="AG711" s="397"/>
      <c r="AH711" s="397"/>
      <c r="AI711" s="397"/>
      <c r="AJ711" s="397"/>
      <c r="AK711" s="397"/>
      <c r="AL711" s="397"/>
      <c r="AM711" s="397"/>
      <c r="AN711" s="397"/>
      <c r="AO711" s="397"/>
      <c r="AP711" s="397"/>
      <c r="AQ711" s="397"/>
      <c r="AR711" s="397"/>
      <c r="AS711" s="397"/>
      <c r="AT711" s="397"/>
      <c r="AU711" s="397"/>
      <c r="AV711" s="397"/>
      <c r="AW711" s="397"/>
      <c r="AX711" s="397"/>
      <c r="AY711" s="397"/>
      <c r="AZ711" s="397"/>
      <c r="BA711" s="553"/>
      <c r="BB711" s="397"/>
      <c r="BC711" s="397"/>
      <c r="BD711" s="397"/>
    </row>
    <row r="712" spans="2:56" x14ac:dyDescent="0.35">
      <c r="B712" s="80"/>
      <c r="C712" s="119"/>
      <c r="D712" s="119"/>
      <c r="E712" s="202"/>
      <c r="F712" s="119"/>
      <c r="G712" s="120"/>
      <c r="H712" s="41"/>
      <c r="I712" s="41"/>
      <c r="J712" s="329">
        <v>0</v>
      </c>
      <c r="K712" s="329">
        <v>0</v>
      </c>
      <c r="L712" s="332"/>
      <c r="M712" s="150"/>
      <c r="N712" s="397"/>
      <c r="O712" s="555"/>
      <c r="P712" s="576">
        <f t="shared" si="36"/>
        <v>0</v>
      </c>
      <c r="Q712" s="576">
        <f t="shared" si="37"/>
        <v>0</v>
      </c>
      <c r="R712" s="576">
        <f t="shared" si="38"/>
        <v>0</v>
      </c>
      <c r="S712" s="576">
        <f t="shared" si="38"/>
        <v>0</v>
      </c>
      <c r="T712" s="553"/>
      <c r="U712" s="553"/>
      <c r="V712" s="553"/>
      <c r="W712" s="553"/>
      <c r="X712" s="397"/>
      <c r="Y712" s="397"/>
      <c r="Z712" s="397"/>
      <c r="AA712" s="397"/>
      <c r="AB712" s="397"/>
      <c r="AC712" s="397"/>
      <c r="AD712" s="397"/>
      <c r="AE712" s="397"/>
      <c r="AF712" s="397"/>
      <c r="AG712" s="397"/>
      <c r="AH712" s="397"/>
      <c r="AI712" s="397"/>
      <c r="AJ712" s="397"/>
      <c r="AK712" s="397"/>
      <c r="AL712" s="397"/>
      <c r="AM712" s="397"/>
      <c r="AN712" s="397"/>
      <c r="AO712" s="397"/>
      <c r="AP712" s="397"/>
      <c r="AQ712" s="397"/>
      <c r="AR712" s="397"/>
      <c r="AS712" s="397"/>
      <c r="AT712" s="397"/>
      <c r="AU712" s="397"/>
      <c r="AV712" s="397"/>
      <c r="AW712" s="397"/>
      <c r="AX712" s="397"/>
      <c r="AY712" s="397"/>
      <c r="AZ712" s="397"/>
      <c r="BA712" s="553"/>
      <c r="BB712" s="397"/>
      <c r="BC712" s="397"/>
      <c r="BD712" s="397"/>
    </row>
    <row r="713" spans="2:56" x14ac:dyDescent="0.35">
      <c r="B713" s="80"/>
      <c r="C713" s="119"/>
      <c r="D713" s="119"/>
      <c r="E713" s="202"/>
      <c r="F713" s="119"/>
      <c r="G713" s="120"/>
      <c r="H713" s="41"/>
      <c r="I713" s="41"/>
      <c r="J713" s="329">
        <v>0</v>
      </c>
      <c r="K713" s="329">
        <v>0</v>
      </c>
      <c r="L713" s="332"/>
      <c r="M713" s="150"/>
      <c r="N713" s="397"/>
      <c r="O713" s="555"/>
      <c r="P713" s="576">
        <f t="shared" si="36"/>
        <v>0</v>
      </c>
      <c r="Q713" s="576">
        <f t="shared" si="37"/>
        <v>0</v>
      </c>
      <c r="R713" s="576">
        <f t="shared" si="38"/>
        <v>0</v>
      </c>
      <c r="S713" s="576">
        <f t="shared" si="38"/>
        <v>0</v>
      </c>
      <c r="T713" s="553"/>
      <c r="U713" s="553"/>
      <c r="V713" s="553"/>
      <c r="W713" s="553"/>
      <c r="X713" s="397"/>
      <c r="Y713" s="397"/>
      <c r="Z713" s="397"/>
      <c r="AA713" s="397"/>
      <c r="AB713" s="397"/>
      <c r="AC713" s="397"/>
      <c r="AD713" s="397"/>
      <c r="AE713" s="397"/>
      <c r="AF713" s="397"/>
      <c r="AG713" s="397"/>
      <c r="AH713" s="397"/>
      <c r="AI713" s="397"/>
      <c r="AJ713" s="397"/>
      <c r="AK713" s="397"/>
      <c r="AL713" s="397"/>
      <c r="AM713" s="397"/>
      <c r="AN713" s="397"/>
      <c r="AO713" s="397"/>
      <c r="AP713" s="397"/>
      <c r="AQ713" s="397"/>
      <c r="AR713" s="397"/>
      <c r="AS713" s="397"/>
      <c r="AT713" s="397"/>
      <c r="AU713" s="397"/>
      <c r="AV713" s="397"/>
      <c r="AW713" s="397"/>
      <c r="AX713" s="397"/>
      <c r="AY713" s="397"/>
      <c r="AZ713" s="397"/>
      <c r="BA713" s="553"/>
      <c r="BB713" s="397"/>
      <c r="BC713" s="397"/>
      <c r="BD713" s="397"/>
    </row>
    <row r="714" spans="2:56" x14ac:dyDescent="0.35">
      <c r="B714" s="80"/>
      <c r="C714" s="119"/>
      <c r="D714" s="119"/>
      <c r="E714" s="202"/>
      <c r="F714" s="119"/>
      <c r="G714" s="120"/>
      <c r="H714" s="41"/>
      <c r="I714" s="41"/>
      <c r="J714" s="329">
        <v>0</v>
      </c>
      <c r="K714" s="329">
        <v>0</v>
      </c>
      <c r="L714" s="332"/>
      <c r="M714" s="150"/>
      <c r="N714" s="397"/>
      <c r="O714" s="555"/>
      <c r="P714" s="576">
        <f t="shared" si="36"/>
        <v>0</v>
      </c>
      <c r="Q714" s="576">
        <f t="shared" si="37"/>
        <v>0</v>
      </c>
      <c r="R714" s="576">
        <f t="shared" si="38"/>
        <v>0</v>
      </c>
      <c r="S714" s="576">
        <f t="shared" si="38"/>
        <v>0</v>
      </c>
      <c r="T714" s="553"/>
      <c r="U714" s="553"/>
      <c r="V714" s="553"/>
      <c r="W714" s="553"/>
      <c r="X714" s="397"/>
      <c r="Y714" s="397"/>
      <c r="Z714" s="397"/>
      <c r="AA714" s="397"/>
      <c r="AB714" s="397"/>
      <c r="AC714" s="397"/>
      <c r="AD714" s="397"/>
      <c r="AE714" s="397"/>
      <c r="AF714" s="397"/>
      <c r="AG714" s="397"/>
      <c r="AH714" s="397"/>
      <c r="AI714" s="397"/>
      <c r="AJ714" s="397"/>
      <c r="AK714" s="397"/>
      <c r="AL714" s="397"/>
      <c r="AM714" s="397"/>
      <c r="AN714" s="397"/>
      <c r="AO714" s="397"/>
      <c r="AP714" s="397"/>
      <c r="AQ714" s="397"/>
      <c r="AR714" s="397"/>
      <c r="AS714" s="397"/>
      <c r="AT714" s="397"/>
      <c r="AU714" s="397"/>
      <c r="AV714" s="397"/>
      <c r="AW714" s="397"/>
      <c r="AX714" s="397"/>
      <c r="AY714" s="397"/>
      <c r="AZ714" s="397"/>
      <c r="BA714" s="553"/>
      <c r="BB714" s="397"/>
      <c r="BC714" s="397"/>
      <c r="BD714" s="397"/>
    </row>
    <row r="715" spans="2:56" x14ac:dyDescent="0.35">
      <c r="B715" s="80"/>
      <c r="C715" s="119"/>
      <c r="D715" s="119"/>
      <c r="E715" s="202"/>
      <c r="F715" s="119"/>
      <c r="G715" s="120"/>
      <c r="H715" s="41"/>
      <c r="I715" s="41"/>
      <c r="J715" s="329">
        <v>0</v>
      </c>
      <c r="K715" s="329">
        <v>0</v>
      </c>
      <c r="L715" s="332"/>
      <c r="M715" s="150"/>
      <c r="N715" s="397"/>
      <c r="O715" s="555"/>
      <c r="P715" s="576">
        <f t="shared" si="36"/>
        <v>0</v>
      </c>
      <c r="Q715" s="576">
        <f t="shared" si="37"/>
        <v>0</v>
      </c>
      <c r="R715" s="576">
        <f t="shared" si="38"/>
        <v>0</v>
      </c>
      <c r="S715" s="576">
        <f t="shared" si="38"/>
        <v>0</v>
      </c>
      <c r="T715" s="553"/>
      <c r="U715" s="553"/>
      <c r="V715" s="553"/>
      <c r="W715" s="553"/>
      <c r="X715" s="397"/>
      <c r="Y715" s="397"/>
      <c r="Z715" s="397"/>
      <c r="AA715" s="397"/>
      <c r="AB715" s="397"/>
      <c r="AC715" s="397"/>
      <c r="AD715" s="397"/>
      <c r="AE715" s="397"/>
      <c r="AF715" s="397"/>
      <c r="AG715" s="397"/>
      <c r="AH715" s="397"/>
      <c r="AI715" s="397"/>
      <c r="AJ715" s="397"/>
      <c r="AK715" s="397"/>
      <c r="AL715" s="397"/>
      <c r="AM715" s="397"/>
      <c r="AN715" s="397"/>
      <c r="AO715" s="397"/>
      <c r="AP715" s="397"/>
      <c r="AQ715" s="397"/>
      <c r="AR715" s="397"/>
      <c r="AS715" s="397"/>
      <c r="AT715" s="397"/>
      <c r="AU715" s="397"/>
      <c r="AV715" s="397"/>
      <c r="AW715" s="397"/>
      <c r="AX715" s="397"/>
      <c r="AY715" s="397"/>
      <c r="AZ715" s="397"/>
      <c r="BA715" s="553"/>
      <c r="BB715" s="397"/>
      <c r="BC715" s="397"/>
      <c r="BD715" s="397"/>
    </row>
    <row r="716" spans="2:56" x14ac:dyDescent="0.35">
      <c r="B716" s="80"/>
      <c r="C716" s="119"/>
      <c r="D716" s="119"/>
      <c r="E716" s="202"/>
      <c r="F716" s="119"/>
      <c r="G716" s="120"/>
      <c r="H716" s="41"/>
      <c r="I716" s="41"/>
      <c r="J716" s="329">
        <v>0</v>
      </c>
      <c r="K716" s="329">
        <v>0</v>
      </c>
      <c r="L716" s="332"/>
      <c r="M716" s="150"/>
      <c r="N716" s="397"/>
      <c r="O716" s="555"/>
      <c r="P716" s="576">
        <f t="shared" si="36"/>
        <v>0</v>
      </c>
      <c r="Q716" s="576">
        <f t="shared" si="37"/>
        <v>0</v>
      </c>
      <c r="R716" s="576">
        <f t="shared" si="38"/>
        <v>0</v>
      </c>
      <c r="S716" s="576">
        <f t="shared" si="38"/>
        <v>0</v>
      </c>
      <c r="T716" s="553"/>
      <c r="U716" s="553"/>
      <c r="V716" s="553"/>
      <c r="W716" s="553"/>
      <c r="X716" s="397"/>
      <c r="Y716" s="397"/>
      <c r="Z716" s="397"/>
      <c r="AA716" s="397"/>
      <c r="AB716" s="397"/>
      <c r="AC716" s="397"/>
      <c r="AD716" s="397"/>
      <c r="AE716" s="397"/>
      <c r="AF716" s="397"/>
      <c r="AG716" s="397"/>
      <c r="AH716" s="397"/>
      <c r="AI716" s="397"/>
      <c r="AJ716" s="397"/>
      <c r="AK716" s="397"/>
      <c r="AL716" s="397"/>
      <c r="AM716" s="397"/>
      <c r="AN716" s="397"/>
      <c r="AO716" s="397"/>
      <c r="AP716" s="397"/>
      <c r="AQ716" s="397"/>
      <c r="AR716" s="397"/>
      <c r="AS716" s="397"/>
      <c r="AT716" s="397"/>
      <c r="AU716" s="397"/>
      <c r="AV716" s="397"/>
      <c r="AW716" s="397"/>
      <c r="AX716" s="397"/>
      <c r="AY716" s="397"/>
      <c r="AZ716" s="397"/>
      <c r="BA716" s="553"/>
      <c r="BB716" s="397"/>
      <c r="BC716" s="397"/>
      <c r="BD716" s="397"/>
    </row>
    <row r="717" spans="2:56" x14ac:dyDescent="0.35">
      <c r="B717" s="80"/>
      <c r="C717" s="119"/>
      <c r="D717" s="119"/>
      <c r="E717" s="202"/>
      <c r="F717" s="119"/>
      <c r="G717" s="120"/>
      <c r="H717" s="41"/>
      <c r="I717" s="41"/>
      <c r="J717" s="329">
        <v>0</v>
      </c>
      <c r="K717" s="329">
        <v>0</v>
      </c>
      <c r="L717" s="332"/>
      <c r="M717" s="150"/>
      <c r="N717" s="397"/>
      <c r="O717" s="555"/>
      <c r="P717" s="576">
        <f t="shared" si="36"/>
        <v>0</v>
      </c>
      <c r="Q717" s="576">
        <f t="shared" si="37"/>
        <v>0</v>
      </c>
      <c r="R717" s="576">
        <f t="shared" si="38"/>
        <v>0</v>
      </c>
      <c r="S717" s="576">
        <f t="shared" si="38"/>
        <v>0</v>
      </c>
      <c r="T717" s="553"/>
      <c r="U717" s="553"/>
      <c r="V717" s="553"/>
      <c r="W717" s="553"/>
      <c r="X717" s="397"/>
      <c r="Y717" s="397"/>
      <c r="Z717" s="397"/>
      <c r="AA717" s="397"/>
      <c r="AB717" s="397"/>
      <c r="AC717" s="397"/>
      <c r="AD717" s="397"/>
      <c r="AE717" s="397"/>
      <c r="AF717" s="397"/>
      <c r="AG717" s="397"/>
      <c r="AH717" s="397"/>
      <c r="AI717" s="397"/>
      <c r="AJ717" s="397"/>
      <c r="AK717" s="397"/>
      <c r="AL717" s="397"/>
      <c r="AM717" s="397"/>
      <c r="AN717" s="397"/>
      <c r="AO717" s="397"/>
      <c r="AP717" s="397"/>
      <c r="AQ717" s="397"/>
      <c r="AR717" s="397"/>
      <c r="AS717" s="397"/>
      <c r="AT717" s="397"/>
      <c r="AU717" s="397"/>
      <c r="AV717" s="397"/>
      <c r="AW717" s="397"/>
      <c r="AX717" s="397"/>
      <c r="AY717" s="397"/>
      <c r="AZ717" s="397"/>
      <c r="BA717" s="553"/>
      <c r="BB717" s="397"/>
      <c r="BC717" s="397"/>
      <c r="BD717" s="397"/>
    </row>
    <row r="718" spans="2:56" x14ac:dyDescent="0.35">
      <c r="B718" s="80"/>
      <c r="C718" s="119"/>
      <c r="D718" s="119"/>
      <c r="E718" s="202"/>
      <c r="F718" s="119"/>
      <c r="G718" s="120"/>
      <c r="H718" s="41"/>
      <c r="I718" s="41"/>
      <c r="J718" s="329">
        <v>0</v>
      </c>
      <c r="K718" s="329">
        <v>0</v>
      </c>
      <c r="L718" s="332"/>
      <c r="M718" s="150"/>
      <c r="N718" s="397"/>
      <c r="O718" s="555"/>
      <c r="P718" s="576">
        <f t="shared" si="36"/>
        <v>0</v>
      </c>
      <c r="Q718" s="576">
        <f t="shared" si="37"/>
        <v>0</v>
      </c>
      <c r="R718" s="576">
        <f t="shared" si="38"/>
        <v>0</v>
      </c>
      <c r="S718" s="576">
        <f t="shared" si="38"/>
        <v>0</v>
      </c>
      <c r="T718" s="553"/>
      <c r="U718" s="553"/>
      <c r="V718" s="553"/>
      <c r="W718" s="553"/>
      <c r="X718" s="397"/>
      <c r="Y718" s="397"/>
      <c r="Z718" s="397"/>
      <c r="AA718" s="397"/>
      <c r="AB718" s="397"/>
      <c r="AC718" s="397"/>
      <c r="AD718" s="397"/>
      <c r="AE718" s="397"/>
      <c r="AF718" s="397"/>
      <c r="AG718" s="397"/>
      <c r="AH718" s="397"/>
      <c r="AI718" s="397"/>
      <c r="AJ718" s="397"/>
      <c r="AK718" s="397"/>
      <c r="AL718" s="397"/>
      <c r="AM718" s="397"/>
      <c r="AN718" s="397"/>
      <c r="AO718" s="397"/>
      <c r="AP718" s="397"/>
      <c r="AQ718" s="397"/>
      <c r="AR718" s="397"/>
      <c r="AS718" s="397"/>
      <c r="AT718" s="397"/>
      <c r="AU718" s="397"/>
      <c r="AV718" s="397"/>
      <c r="AW718" s="397"/>
      <c r="AX718" s="397"/>
      <c r="AY718" s="397"/>
      <c r="AZ718" s="397"/>
      <c r="BA718" s="553"/>
      <c r="BB718" s="397"/>
      <c r="BC718" s="397"/>
      <c r="BD718" s="397"/>
    </row>
    <row r="719" spans="2:56" x14ac:dyDescent="0.35">
      <c r="B719" s="80"/>
      <c r="C719" s="119"/>
      <c r="D719" s="119"/>
      <c r="E719" s="202"/>
      <c r="F719" s="119"/>
      <c r="G719" s="120"/>
      <c r="H719" s="41"/>
      <c r="I719" s="41"/>
      <c r="J719" s="329">
        <v>0</v>
      </c>
      <c r="K719" s="329">
        <v>0</v>
      </c>
      <c r="L719" s="332"/>
      <c r="M719" s="150"/>
      <c r="N719" s="397"/>
      <c r="O719" s="555"/>
      <c r="P719" s="576">
        <f t="shared" si="36"/>
        <v>0</v>
      </c>
      <c r="Q719" s="576">
        <f t="shared" si="37"/>
        <v>0</v>
      </c>
      <c r="R719" s="576">
        <f t="shared" si="38"/>
        <v>0</v>
      </c>
      <c r="S719" s="576">
        <f t="shared" si="38"/>
        <v>0</v>
      </c>
      <c r="T719" s="553"/>
      <c r="U719" s="553"/>
      <c r="V719" s="553"/>
      <c r="W719" s="553"/>
      <c r="X719" s="397"/>
      <c r="Y719" s="397"/>
      <c r="Z719" s="397"/>
      <c r="AA719" s="397"/>
      <c r="AB719" s="397"/>
      <c r="AC719" s="397"/>
      <c r="AD719" s="397"/>
      <c r="AE719" s="397"/>
      <c r="AF719" s="397"/>
      <c r="AG719" s="397"/>
      <c r="AH719" s="397"/>
      <c r="AI719" s="397"/>
      <c r="AJ719" s="397"/>
      <c r="AK719" s="397"/>
      <c r="AL719" s="397"/>
      <c r="AM719" s="397"/>
      <c r="AN719" s="397"/>
      <c r="AO719" s="397"/>
      <c r="AP719" s="397"/>
      <c r="AQ719" s="397"/>
      <c r="AR719" s="397"/>
      <c r="AS719" s="397"/>
      <c r="AT719" s="397"/>
      <c r="AU719" s="397"/>
      <c r="AV719" s="397"/>
      <c r="AW719" s="397"/>
      <c r="AX719" s="397"/>
      <c r="AY719" s="397"/>
      <c r="AZ719" s="397"/>
      <c r="BA719" s="553"/>
      <c r="BB719" s="397"/>
      <c r="BC719" s="397"/>
      <c r="BD719" s="397"/>
    </row>
    <row r="720" spans="2:56" x14ac:dyDescent="0.35">
      <c r="B720" s="80"/>
      <c r="C720" s="119"/>
      <c r="D720" s="119"/>
      <c r="E720" s="202"/>
      <c r="F720" s="119"/>
      <c r="G720" s="120"/>
      <c r="H720" s="41"/>
      <c r="I720" s="41"/>
      <c r="J720" s="329">
        <v>0</v>
      </c>
      <c r="K720" s="329">
        <v>0</v>
      </c>
      <c r="L720" s="332"/>
      <c r="M720" s="150"/>
      <c r="N720" s="397"/>
      <c r="O720" s="555"/>
      <c r="P720" s="576">
        <f t="shared" si="36"/>
        <v>0</v>
      </c>
      <c r="Q720" s="576">
        <f t="shared" si="37"/>
        <v>0</v>
      </c>
      <c r="R720" s="576">
        <f t="shared" si="38"/>
        <v>0</v>
      </c>
      <c r="S720" s="576">
        <f t="shared" si="38"/>
        <v>0</v>
      </c>
      <c r="T720" s="553"/>
      <c r="U720" s="553"/>
      <c r="V720" s="553"/>
      <c r="W720" s="553"/>
      <c r="X720" s="397"/>
      <c r="Y720" s="397"/>
      <c r="Z720" s="397"/>
      <c r="AA720" s="397"/>
      <c r="AB720" s="397"/>
      <c r="AC720" s="397"/>
      <c r="AD720" s="397"/>
      <c r="AE720" s="397"/>
      <c r="AF720" s="397"/>
      <c r="AG720" s="397"/>
      <c r="AH720" s="397"/>
      <c r="AI720" s="397"/>
      <c r="AJ720" s="397"/>
      <c r="AK720" s="397"/>
      <c r="AL720" s="397"/>
      <c r="AM720" s="397"/>
      <c r="AN720" s="397"/>
      <c r="AO720" s="397"/>
      <c r="AP720" s="397"/>
      <c r="AQ720" s="397"/>
      <c r="AR720" s="397"/>
      <c r="AS720" s="397"/>
      <c r="AT720" s="397"/>
      <c r="AU720" s="397"/>
      <c r="AV720" s="397"/>
      <c r="AW720" s="397"/>
      <c r="AX720" s="397"/>
      <c r="AY720" s="397"/>
      <c r="AZ720" s="397"/>
      <c r="BA720" s="553"/>
      <c r="BB720" s="397"/>
      <c r="BC720" s="397"/>
      <c r="BD720" s="397"/>
    </row>
    <row r="721" spans="2:56" x14ac:dyDescent="0.35">
      <c r="B721" s="80"/>
      <c r="C721" s="119"/>
      <c r="D721" s="119"/>
      <c r="E721" s="202"/>
      <c r="F721" s="119"/>
      <c r="G721" s="120"/>
      <c r="H721" s="41"/>
      <c r="I721" s="41"/>
      <c r="J721" s="329">
        <v>0</v>
      </c>
      <c r="K721" s="329">
        <v>0</v>
      </c>
      <c r="L721" s="332"/>
      <c r="M721" s="150"/>
      <c r="N721" s="397"/>
      <c r="O721" s="555"/>
      <c r="P721" s="576">
        <f t="shared" si="36"/>
        <v>0</v>
      </c>
      <c r="Q721" s="576">
        <f t="shared" si="37"/>
        <v>0</v>
      </c>
      <c r="R721" s="576">
        <f t="shared" si="38"/>
        <v>0</v>
      </c>
      <c r="S721" s="576">
        <f t="shared" si="38"/>
        <v>0</v>
      </c>
      <c r="T721" s="553"/>
      <c r="U721" s="553"/>
      <c r="V721" s="553"/>
      <c r="W721" s="553"/>
      <c r="X721" s="397"/>
      <c r="Y721" s="397"/>
      <c r="Z721" s="397"/>
      <c r="AA721" s="397"/>
      <c r="AB721" s="397"/>
      <c r="AC721" s="397"/>
      <c r="AD721" s="397"/>
      <c r="AE721" s="397"/>
      <c r="AF721" s="397"/>
      <c r="AG721" s="397"/>
      <c r="AH721" s="397"/>
      <c r="AI721" s="397"/>
      <c r="AJ721" s="397"/>
      <c r="AK721" s="397"/>
      <c r="AL721" s="397"/>
      <c r="AM721" s="397"/>
      <c r="AN721" s="397"/>
      <c r="AO721" s="397"/>
      <c r="AP721" s="397"/>
      <c r="AQ721" s="397"/>
      <c r="AR721" s="397"/>
      <c r="AS721" s="397"/>
      <c r="AT721" s="397"/>
      <c r="AU721" s="397"/>
      <c r="AV721" s="397"/>
      <c r="AW721" s="397"/>
      <c r="AX721" s="397"/>
      <c r="AY721" s="397"/>
      <c r="AZ721" s="397"/>
      <c r="BA721" s="553"/>
      <c r="BB721" s="397"/>
      <c r="BC721" s="397"/>
      <c r="BD721" s="397"/>
    </row>
    <row r="722" spans="2:56" x14ac:dyDescent="0.35">
      <c r="B722" s="80"/>
      <c r="C722" s="119"/>
      <c r="D722" s="119"/>
      <c r="E722" s="202"/>
      <c r="F722" s="119"/>
      <c r="G722" s="120"/>
      <c r="H722" s="41"/>
      <c r="I722" s="41"/>
      <c r="J722" s="329">
        <v>0</v>
      </c>
      <c r="K722" s="329">
        <v>0</v>
      </c>
      <c r="L722" s="332"/>
      <c r="M722" s="150"/>
      <c r="N722" s="397"/>
      <c r="O722" s="555"/>
      <c r="P722" s="576">
        <f t="shared" si="36"/>
        <v>0</v>
      </c>
      <c r="Q722" s="576">
        <f t="shared" si="37"/>
        <v>0</v>
      </c>
      <c r="R722" s="576">
        <f t="shared" si="38"/>
        <v>0</v>
      </c>
      <c r="S722" s="576">
        <f t="shared" si="38"/>
        <v>0</v>
      </c>
      <c r="T722" s="553"/>
      <c r="U722" s="553"/>
      <c r="V722" s="553"/>
      <c r="W722" s="553"/>
      <c r="X722" s="397"/>
      <c r="Y722" s="397"/>
      <c r="Z722" s="397"/>
      <c r="AA722" s="397"/>
      <c r="AB722" s="397"/>
      <c r="AC722" s="397"/>
      <c r="AD722" s="397"/>
      <c r="AE722" s="397"/>
      <c r="AF722" s="397"/>
      <c r="AG722" s="397"/>
      <c r="AH722" s="397"/>
      <c r="AI722" s="397"/>
      <c r="AJ722" s="397"/>
      <c r="AK722" s="397"/>
      <c r="AL722" s="397"/>
      <c r="AM722" s="397"/>
      <c r="AN722" s="397"/>
      <c r="AO722" s="397"/>
      <c r="AP722" s="397"/>
      <c r="AQ722" s="397"/>
      <c r="AR722" s="397"/>
      <c r="AS722" s="397"/>
      <c r="AT722" s="397"/>
      <c r="AU722" s="397"/>
      <c r="AV722" s="397"/>
      <c r="AW722" s="397"/>
      <c r="AX722" s="397"/>
      <c r="AY722" s="397"/>
      <c r="AZ722" s="397"/>
      <c r="BA722" s="553"/>
      <c r="BB722" s="397"/>
      <c r="BC722" s="397"/>
      <c r="BD722" s="397"/>
    </row>
    <row r="723" spans="2:56" x14ac:dyDescent="0.35">
      <c r="B723" s="80"/>
      <c r="C723" s="119"/>
      <c r="D723" s="119"/>
      <c r="E723" s="202"/>
      <c r="F723" s="119"/>
      <c r="G723" s="120"/>
      <c r="H723" s="41"/>
      <c r="I723" s="41"/>
      <c r="J723" s="329">
        <v>0</v>
      </c>
      <c r="K723" s="329">
        <v>0</v>
      </c>
      <c r="L723" s="332"/>
      <c r="M723" s="150"/>
      <c r="N723" s="397"/>
      <c r="O723" s="555"/>
      <c r="P723" s="576">
        <f t="shared" si="36"/>
        <v>0</v>
      </c>
      <c r="Q723" s="576">
        <f t="shared" si="37"/>
        <v>0</v>
      </c>
      <c r="R723" s="576">
        <f t="shared" si="38"/>
        <v>0</v>
      </c>
      <c r="S723" s="576">
        <f t="shared" si="38"/>
        <v>0</v>
      </c>
      <c r="T723" s="553"/>
      <c r="U723" s="553"/>
      <c r="V723" s="553"/>
      <c r="W723" s="553"/>
      <c r="X723" s="397"/>
      <c r="Y723" s="397"/>
      <c r="Z723" s="397"/>
      <c r="AA723" s="397"/>
      <c r="AB723" s="397"/>
      <c r="AC723" s="397"/>
      <c r="AD723" s="397"/>
      <c r="AE723" s="397"/>
      <c r="AF723" s="397"/>
      <c r="AG723" s="397"/>
      <c r="AH723" s="397"/>
      <c r="AI723" s="397"/>
      <c r="AJ723" s="397"/>
      <c r="AK723" s="397"/>
      <c r="AL723" s="397"/>
      <c r="AM723" s="397"/>
      <c r="AN723" s="397"/>
      <c r="AO723" s="397"/>
      <c r="AP723" s="397"/>
      <c r="AQ723" s="397"/>
      <c r="AR723" s="397"/>
      <c r="AS723" s="397"/>
      <c r="AT723" s="397"/>
      <c r="AU723" s="397"/>
      <c r="AV723" s="397"/>
      <c r="AW723" s="397"/>
      <c r="AX723" s="397"/>
      <c r="AY723" s="397"/>
      <c r="AZ723" s="397"/>
      <c r="BA723" s="553"/>
      <c r="BB723" s="397"/>
      <c r="BC723" s="397"/>
      <c r="BD723" s="397"/>
    </row>
    <row r="724" spans="2:56" x14ac:dyDescent="0.35">
      <c r="B724" s="80"/>
      <c r="C724" s="119"/>
      <c r="D724" s="119"/>
      <c r="E724" s="202"/>
      <c r="F724" s="119"/>
      <c r="G724" s="120"/>
      <c r="H724" s="41"/>
      <c r="I724" s="41"/>
      <c r="J724" s="329">
        <v>0</v>
      </c>
      <c r="K724" s="329">
        <v>0</v>
      </c>
      <c r="L724" s="332"/>
      <c r="M724" s="150"/>
      <c r="N724" s="397"/>
      <c r="O724" s="555"/>
      <c r="P724" s="576">
        <f t="shared" si="36"/>
        <v>0</v>
      </c>
      <c r="Q724" s="576">
        <f t="shared" si="37"/>
        <v>0</v>
      </c>
      <c r="R724" s="576">
        <f t="shared" si="38"/>
        <v>0</v>
      </c>
      <c r="S724" s="576">
        <f t="shared" si="38"/>
        <v>0</v>
      </c>
      <c r="T724" s="553"/>
      <c r="U724" s="553"/>
      <c r="V724" s="553"/>
      <c r="W724" s="553"/>
      <c r="X724" s="397"/>
      <c r="Y724" s="397"/>
      <c r="Z724" s="397"/>
      <c r="AA724" s="397"/>
      <c r="AB724" s="397"/>
      <c r="AC724" s="397"/>
      <c r="AD724" s="397"/>
      <c r="AE724" s="397"/>
      <c r="AF724" s="397"/>
      <c r="AG724" s="397"/>
      <c r="AH724" s="397"/>
      <c r="AI724" s="397"/>
      <c r="AJ724" s="397"/>
      <c r="AK724" s="397"/>
      <c r="AL724" s="397"/>
      <c r="AM724" s="397"/>
      <c r="AN724" s="397"/>
      <c r="AO724" s="397"/>
      <c r="AP724" s="397"/>
      <c r="AQ724" s="397"/>
      <c r="AR724" s="397"/>
      <c r="AS724" s="397"/>
      <c r="AT724" s="397"/>
      <c r="AU724" s="397"/>
      <c r="AV724" s="397"/>
      <c r="AW724" s="397"/>
      <c r="AX724" s="397"/>
      <c r="AY724" s="397"/>
      <c r="AZ724" s="397"/>
      <c r="BA724" s="553"/>
      <c r="BB724" s="397"/>
      <c r="BC724" s="397"/>
      <c r="BD724" s="397"/>
    </row>
    <row r="725" spans="2:56" x14ac:dyDescent="0.35">
      <c r="B725" s="80"/>
      <c r="C725" s="119"/>
      <c r="D725" s="119"/>
      <c r="E725" s="202"/>
      <c r="F725" s="119"/>
      <c r="G725" s="120"/>
      <c r="H725" s="41"/>
      <c r="I725" s="41"/>
      <c r="J725" s="329">
        <v>0</v>
      </c>
      <c r="K725" s="329">
        <v>0</v>
      </c>
      <c r="L725" s="332"/>
      <c r="M725" s="150"/>
      <c r="N725" s="397"/>
      <c r="O725" s="555"/>
      <c r="P725" s="576">
        <f t="shared" si="36"/>
        <v>0</v>
      </c>
      <c r="Q725" s="576">
        <f t="shared" si="37"/>
        <v>0</v>
      </c>
      <c r="R725" s="576">
        <f t="shared" si="38"/>
        <v>0</v>
      </c>
      <c r="S725" s="576">
        <f t="shared" si="38"/>
        <v>0</v>
      </c>
      <c r="T725" s="553"/>
      <c r="U725" s="553"/>
      <c r="V725" s="553"/>
      <c r="W725" s="553"/>
      <c r="X725" s="397"/>
      <c r="Y725" s="397"/>
      <c r="Z725" s="397"/>
      <c r="AA725" s="397"/>
      <c r="AB725" s="397"/>
      <c r="AC725" s="397"/>
      <c r="AD725" s="397"/>
      <c r="AE725" s="397"/>
      <c r="AF725" s="397"/>
      <c r="AG725" s="397"/>
      <c r="AH725" s="397"/>
      <c r="AI725" s="397"/>
      <c r="AJ725" s="397"/>
      <c r="AK725" s="397"/>
      <c r="AL725" s="397"/>
      <c r="AM725" s="397"/>
      <c r="AN725" s="397"/>
      <c r="AO725" s="397"/>
      <c r="AP725" s="397"/>
      <c r="AQ725" s="397"/>
      <c r="AR725" s="397"/>
      <c r="AS725" s="397"/>
      <c r="AT725" s="397"/>
      <c r="AU725" s="397"/>
      <c r="AV725" s="397"/>
      <c r="AW725" s="397"/>
      <c r="AX725" s="397"/>
      <c r="AY725" s="397"/>
      <c r="AZ725" s="397"/>
      <c r="BA725" s="553"/>
      <c r="BB725" s="397"/>
      <c r="BC725" s="397"/>
      <c r="BD725" s="397"/>
    </row>
    <row r="726" spans="2:56" x14ac:dyDescent="0.35">
      <c r="B726" s="80"/>
      <c r="C726" s="119"/>
      <c r="D726" s="119"/>
      <c r="E726" s="202"/>
      <c r="F726" s="119"/>
      <c r="G726" s="120"/>
      <c r="H726" s="41"/>
      <c r="I726" s="41"/>
      <c r="J726" s="329">
        <v>0</v>
      </c>
      <c r="K726" s="329">
        <v>0</v>
      </c>
      <c r="L726" s="332"/>
      <c r="M726" s="150"/>
      <c r="N726" s="397"/>
      <c r="O726" s="555"/>
      <c r="P726" s="576">
        <f t="shared" si="36"/>
        <v>0</v>
      </c>
      <c r="Q726" s="576">
        <f t="shared" si="37"/>
        <v>0</v>
      </c>
      <c r="R726" s="576">
        <f t="shared" si="38"/>
        <v>0</v>
      </c>
      <c r="S726" s="576">
        <f t="shared" si="38"/>
        <v>0</v>
      </c>
      <c r="T726" s="553"/>
      <c r="U726" s="553"/>
      <c r="V726" s="553"/>
      <c r="W726" s="553"/>
      <c r="X726" s="397"/>
      <c r="Y726" s="397"/>
      <c r="Z726" s="397"/>
      <c r="AA726" s="397"/>
      <c r="AB726" s="397"/>
      <c r="AC726" s="397"/>
      <c r="AD726" s="397"/>
      <c r="AE726" s="397"/>
      <c r="AF726" s="397"/>
      <c r="AG726" s="397"/>
      <c r="AH726" s="397"/>
      <c r="AI726" s="397"/>
      <c r="AJ726" s="397"/>
      <c r="AK726" s="397"/>
      <c r="AL726" s="397"/>
      <c r="AM726" s="397"/>
      <c r="AN726" s="397"/>
      <c r="AO726" s="397"/>
      <c r="AP726" s="397"/>
      <c r="AQ726" s="397"/>
      <c r="AR726" s="397"/>
      <c r="AS726" s="397"/>
      <c r="AT726" s="397"/>
      <c r="AU726" s="397"/>
      <c r="AV726" s="397"/>
      <c r="AW726" s="397"/>
      <c r="AX726" s="397"/>
      <c r="AY726" s="397"/>
      <c r="AZ726" s="397"/>
      <c r="BA726" s="553"/>
      <c r="BB726" s="397"/>
      <c r="BC726" s="397"/>
      <c r="BD726" s="397"/>
    </row>
    <row r="727" spans="2:56" x14ac:dyDescent="0.35">
      <c r="B727" s="80"/>
      <c r="C727" s="119"/>
      <c r="D727" s="119"/>
      <c r="E727" s="202"/>
      <c r="F727" s="119"/>
      <c r="G727" s="120"/>
      <c r="H727" s="41"/>
      <c r="I727" s="41"/>
      <c r="J727" s="329">
        <v>0</v>
      </c>
      <c r="K727" s="329">
        <v>0</v>
      </c>
      <c r="L727" s="332"/>
      <c r="M727" s="150"/>
      <c r="N727" s="397"/>
      <c r="O727" s="555"/>
      <c r="P727" s="576">
        <f t="shared" si="36"/>
        <v>0</v>
      </c>
      <c r="Q727" s="576">
        <f t="shared" si="37"/>
        <v>0</v>
      </c>
      <c r="R727" s="576">
        <f t="shared" si="38"/>
        <v>0</v>
      </c>
      <c r="S727" s="576">
        <f t="shared" si="38"/>
        <v>0</v>
      </c>
      <c r="T727" s="553"/>
      <c r="U727" s="553"/>
      <c r="V727" s="553"/>
      <c r="W727" s="553"/>
      <c r="X727" s="397"/>
      <c r="Y727" s="397"/>
      <c r="Z727" s="397"/>
      <c r="AA727" s="397"/>
      <c r="AB727" s="397"/>
      <c r="AC727" s="397"/>
      <c r="AD727" s="397"/>
      <c r="AE727" s="397"/>
      <c r="AF727" s="397"/>
      <c r="AG727" s="397"/>
      <c r="AH727" s="397"/>
      <c r="AI727" s="397"/>
      <c r="AJ727" s="397"/>
      <c r="AK727" s="397"/>
      <c r="AL727" s="397"/>
      <c r="AM727" s="397"/>
      <c r="AN727" s="397"/>
      <c r="AO727" s="397"/>
      <c r="AP727" s="397"/>
      <c r="AQ727" s="397"/>
      <c r="AR727" s="397"/>
      <c r="AS727" s="397"/>
      <c r="AT727" s="397"/>
      <c r="AU727" s="397"/>
      <c r="AV727" s="397"/>
      <c r="AW727" s="397"/>
      <c r="AX727" s="397"/>
      <c r="AY727" s="397"/>
      <c r="AZ727" s="397"/>
      <c r="BA727" s="553"/>
      <c r="BB727" s="397"/>
      <c r="BC727" s="397"/>
      <c r="BD727" s="397"/>
    </row>
    <row r="728" spans="2:56" x14ac:dyDescent="0.35">
      <c r="B728" s="80"/>
      <c r="C728" s="119"/>
      <c r="D728" s="119"/>
      <c r="E728" s="202"/>
      <c r="F728" s="119"/>
      <c r="G728" s="120"/>
      <c r="H728" s="41"/>
      <c r="I728" s="41"/>
      <c r="J728" s="329">
        <v>0</v>
      </c>
      <c r="K728" s="329">
        <v>0</v>
      </c>
      <c r="L728" s="332"/>
      <c r="M728" s="150"/>
      <c r="N728" s="397"/>
      <c r="O728" s="555"/>
      <c r="P728" s="576">
        <f t="shared" si="36"/>
        <v>0</v>
      </c>
      <c r="Q728" s="576">
        <f t="shared" si="37"/>
        <v>0</v>
      </c>
      <c r="R728" s="576">
        <f t="shared" si="38"/>
        <v>0</v>
      </c>
      <c r="S728" s="576">
        <f t="shared" si="38"/>
        <v>0</v>
      </c>
      <c r="T728" s="553"/>
      <c r="U728" s="553"/>
      <c r="V728" s="553"/>
      <c r="W728" s="553"/>
      <c r="X728" s="397"/>
      <c r="Y728" s="397"/>
      <c r="Z728" s="397"/>
      <c r="AA728" s="397"/>
      <c r="AB728" s="397"/>
      <c r="AC728" s="397"/>
      <c r="AD728" s="397"/>
      <c r="AE728" s="397"/>
      <c r="AF728" s="397"/>
      <c r="AG728" s="397"/>
      <c r="AH728" s="397"/>
      <c r="AI728" s="397"/>
      <c r="AJ728" s="397"/>
      <c r="AK728" s="397"/>
      <c r="AL728" s="397"/>
      <c r="AM728" s="397"/>
      <c r="AN728" s="397"/>
      <c r="AO728" s="397"/>
      <c r="AP728" s="397"/>
      <c r="AQ728" s="397"/>
      <c r="AR728" s="397"/>
      <c r="AS728" s="397"/>
      <c r="AT728" s="397"/>
      <c r="AU728" s="397"/>
      <c r="AV728" s="397"/>
      <c r="AW728" s="397"/>
      <c r="AX728" s="397"/>
      <c r="AY728" s="397"/>
      <c r="AZ728" s="397"/>
      <c r="BA728" s="553"/>
      <c r="BB728" s="397"/>
      <c r="BC728" s="397"/>
      <c r="BD728" s="397"/>
    </row>
    <row r="729" spans="2:56" x14ac:dyDescent="0.35">
      <c r="B729" s="80"/>
      <c r="C729" s="119"/>
      <c r="D729" s="119"/>
      <c r="E729" s="202"/>
      <c r="F729" s="119"/>
      <c r="G729" s="120"/>
      <c r="H729" s="41"/>
      <c r="I729" s="41"/>
      <c r="J729" s="329">
        <v>0</v>
      </c>
      <c r="K729" s="329">
        <v>0</v>
      </c>
      <c r="L729" s="332"/>
      <c r="M729" s="150"/>
      <c r="N729" s="397"/>
      <c r="O729" s="555"/>
      <c r="P729" s="576">
        <f t="shared" si="36"/>
        <v>0</v>
      </c>
      <c r="Q729" s="576">
        <f t="shared" si="37"/>
        <v>0</v>
      </c>
      <c r="R729" s="576">
        <f t="shared" si="38"/>
        <v>0</v>
      </c>
      <c r="S729" s="576">
        <f t="shared" si="38"/>
        <v>0</v>
      </c>
      <c r="T729" s="553"/>
      <c r="U729" s="553"/>
      <c r="V729" s="553"/>
      <c r="W729" s="553"/>
      <c r="X729" s="397"/>
      <c r="Y729" s="397"/>
      <c r="Z729" s="397"/>
      <c r="AA729" s="397"/>
      <c r="AB729" s="397"/>
      <c r="AC729" s="397"/>
      <c r="AD729" s="397"/>
      <c r="AE729" s="397"/>
      <c r="AF729" s="397"/>
      <c r="AG729" s="397"/>
      <c r="AH729" s="397"/>
      <c r="AI729" s="397"/>
      <c r="AJ729" s="397"/>
      <c r="AK729" s="397"/>
      <c r="AL729" s="397"/>
      <c r="AM729" s="397"/>
      <c r="AN729" s="397"/>
      <c r="AO729" s="397"/>
      <c r="AP729" s="397"/>
      <c r="AQ729" s="397"/>
      <c r="AR729" s="397"/>
      <c r="AS729" s="397"/>
      <c r="AT729" s="397"/>
      <c r="AU729" s="397"/>
      <c r="AV729" s="397"/>
      <c r="AW729" s="397"/>
      <c r="AX729" s="397"/>
      <c r="AY729" s="397"/>
      <c r="AZ729" s="397"/>
      <c r="BA729" s="553"/>
      <c r="BB729" s="397"/>
      <c r="BC729" s="397"/>
      <c r="BD729" s="397"/>
    </row>
    <row r="730" spans="2:56" x14ac:dyDescent="0.35">
      <c r="B730" s="80"/>
      <c r="C730" s="119"/>
      <c r="D730" s="119"/>
      <c r="E730" s="202"/>
      <c r="F730" s="119"/>
      <c r="G730" s="120"/>
      <c r="H730" s="41"/>
      <c r="I730" s="41"/>
      <c r="J730" s="329">
        <v>0</v>
      </c>
      <c r="K730" s="329">
        <v>0</v>
      </c>
      <c r="L730" s="332"/>
      <c r="M730" s="150"/>
      <c r="N730" s="397"/>
      <c r="O730" s="555"/>
      <c r="P730" s="576">
        <f t="shared" si="36"/>
        <v>0</v>
      </c>
      <c r="Q730" s="576">
        <f t="shared" si="37"/>
        <v>0</v>
      </c>
      <c r="R730" s="576">
        <f t="shared" si="38"/>
        <v>0</v>
      </c>
      <c r="S730" s="576">
        <f t="shared" si="38"/>
        <v>0</v>
      </c>
      <c r="T730" s="553"/>
      <c r="U730" s="553"/>
      <c r="V730" s="553"/>
      <c r="W730" s="553"/>
      <c r="X730" s="397"/>
      <c r="Y730" s="397"/>
      <c r="Z730" s="397"/>
      <c r="AA730" s="397"/>
      <c r="AB730" s="397"/>
      <c r="AC730" s="397"/>
      <c r="AD730" s="397"/>
      <c r="AE730" s="397"/>
      <c r="AF730" s="397"/>
      <c r="AG730" s="397"/>
      <c r="AH730" s="397"/>
      <c r="AI730" s="397"/>
      <c r="AJ730" s="397"/>
      <c r="AK730" s="397"/>
      <c r="AL730" s="397"/>
      <c r="AM730" s="397"/>
      <c r="AN730" s="397"/>
      <c r="AO730" s="397"/>
      <c r="AP730" s="397"/>
      <c r="AQ730" s="397"/>
      <c r="AR730" s="397"/>
      <c r="AS730" s="397"/>
      <c r="AT730" s="397"/>
      <c r="AU730" s="397"/>
      <c r="AV730" s="397"/>
      <c r="AW730" s="397"/>
      <c r="AX730" s="397"/>
      <c r="AY730" s="397"/>
      <c r="AZ730" s="397"/>
      <c r="BA730" s="553"/>
      <c r="BB730" s="397"/>
      <c r="BC730" s="397"/>
      <c r="BD730" s="397"/>
    </row>
    <row r="731" spans="2:56" x14ac:dyDescent="0.35">
      <c r="B731" s="80"/>
      <c r="C731" s="119"/>
      <c r="D731" s="119"/>
      <c r="E731" s="202"/>
      <c r="F731" s="119"/>
      <c r="G731" s="120"/>
      <c r="H731" s="41"/>
      <c r="I731" s="41"/>
      <c r="J731" s="329">
        <v>0</v>
      </c>
      <c r="K731" s="329">
        <v>0</v>
      </c>
      <c r="L731" s="332"/>
      <c r="M731" s="150"/>
      <c r="N731" s="397"/>
      <c r="O731" s="555"/>
      <c r="P731" s="576">
        <f t="shared" si="36"/>
        <v>0</v>
      </c>
      <c r="Q731" s="576">
        <f t="shared" si="37"/>
        <v>0</v>
      </c>
      <c r="R731" s="576">
        <f t="shared" si="38"/>
        <v>0</v>
      </c>
      <c r="S731" s="576">
        <f t="shared" si="38"/>
        <v>0</v>
      </c>
      <c r="T731" s="553"/>
      <c r="U731" s="553"/>
      <c r="V731" s="553"/>
      <c r="W731" s="553"/>
      <c r="X731" s="397"/>
      <c r="Y731" s="397"/>
      <c r="Z731" s="397"/>
      <c r="AA731" s="397"/>
      <c r="AB731" s="397"/>
      <c r="AC731" s="397"/>
      <c r="AD731" s="397"/>
      <c r="AE731" s="397"/>
      <c r="AF731" s="397"/>
      <c r="AG731" s="397"/>
      <c r="AH731" s="397"/>
      <c r="AI731" s="397"/>
      <c r="AJ731" s="397"/>
      <c r="AK731" s="397"/>
      <c r="AL731" s="397"/>
      <c r="AM731" s="397"/>
      <c r="AN731" s="397"/>
      <c r="AO731" s="397"/>
      <c r="AP731" s="397"/>
      <c r="AQ731" s="397"/>
      <c r="AR731" s="397"/>
      <c r="AS731" s="397"/>
      <c r="AT731" s="397"/>
      <c r="AU731" s="397"/>
      <c r="AV731" s="397"/>
      <c r="AW731" s="397"/>
      <c r="AX731" s="397"/>
      <c r="AY731" s="397"/>
      <c r="AZ731" s="397"/>
      <c r="BA731" s="553"/>
      <c r="BB731" s="397"/>
      <c r="BC731" s="397"/>
      <c r="BD731" s="397"/>
    </row>
    <row r="732" spans="2:56" x14ac:dyDescent="0.35">
      <c r="B732" s="80"/>
      <c r="C732" s="119"/>
      <c r="D732" s="119"/>
      <c r="E732" s="202"/>
      <c r="F732" s="119"/>
      <c r="G732" s="120"/>
      <c r="H732" s="41"/>
      <c r="I732" s="41"/>
      <c r="J732" s="329">
        <v>0</v>
      </c>
      <c r="K732" s="329">
        <v>0</v>
      </c>
      <c r="L732" s="332"/>
      <c r="M732" s="150"/>
      <c r="N732" s="397"/>
      <c r="O732" s="555"/>
      <c r="P732" s="576">
        <f t="shared" si="36"/>
        <v>0</v>
      </c>
      <c r="Q732" s="576">
        <f t="shared" si="37"/>
        <v>0</v>
      </c>
      <c r="R732" s="576">
        <f t="shared" si="38"/>
        <v>0</v>
      </c>
      <c r="S732" s="576">
        <f t="shared" si="38"/>
        <v>0</v>
      </c>
      <c r="T732" s="553"/>
      <c r="U732" s="553"/>
      <c r="V732" s="553"/>
      <c r="W732" s="553"/>
      <c r="X732" s="397"/>
      <c r="Y732" s="397"/>
      <c r="Z732" s="397"/>
      <c r="AA732" s="397"/>
      <c r="AB732" s="397"/>
      <c r="AC732" s="397"/>
      <c r="AD732" s="397"/>
      <c r="AE732" s="397"/>
      <c r="AF732" s="397"/>
      <c r="AG732" s="397"/>
      <c r="AH732" s="397"/>
      <c r="AI732" s="397"/>
      <c r="AJ732" s="397"/>
      <c r="AK732" s="397"/>
      <c r="AL732" s="397"/>
      <c r="AM732" s="397"/>
      <c r="AN732" s="397"/>
      <c r="AO732" s="397"/>
      <c r="AP732" s="397"/>
      <c r="AQ732" s="397"/>
      <c r="AR732" s="397"/>
      <c r="AS732" s="397"/>
      <c r="AT732" s="397"/>
      <c r="AU732" s="397"/>
      <c r="AV732" s="397"/>
      <c r="AW732" s="397"/>
      <c r="AX732" s="397"/>
      <c r="AY732" s="397"/>
      <c r="AZ732" s="397"/>
      <c r="BA732" s="553"/>
      <c r="BB732" s="397"/>
      <c r="BC732" s="397"/>
      <c r="BD732" s="397"/>
    </row>
    <row r="733" spans="2:56" x14ac:dyDescent="0.35">
      <c r="B733" s="80"/>
      <c r="C733" s="119"/>
      <c r="D733" s="119"/>
      <c r="E733" s="202"/>
      <c r="F733" s="119"/>
      <c r="G733" s="120"/>
      <c r="H733" s="41"/>
      <c r="I733" s="41"/>
      <c r="J733" s="329">
        <v>0</v>
      </c>
      <c r="K733" s="329">
        <v>0</v>
      </c>
      <c r="L733" s="332"/>
      <c r="M733" s="150"/>
      <c r="N733" s="397"/>
      <c r="O733" s="555"/>
      <c r="P733" s="576">
        <f t="shared" si="36"/>
        <v>0</v>
      </c>
      <c r="Q733" s="576">
        <f t="shared" si="37"/>
        <v>0</v>
      </c>
      <c r="R733" s="576">
        <f t="shared" si="38"/>
        <v>0</v>
      </c>
      <c r="S733" s="576">
        <f t="shared" si="38"/>
        <v>0</v>
      </c>
      <c r="T733" s="553"/>
      <c r="U733" s="553"/>
      <c r="V733" s="553"/>
      <c r="W733" s="553"/>
      <c r="X733" s="397"/>
      <c r="Y733" s="397"/>
      <c r="Z733" s="397"/>
      <c r="AA733" s="397"/>
      <c r="AB733" s="397"/>
      <c r="AC733" s="397"/>
      <c r="AD733" s="397"/>
      <c r="AE733" s="397"/>
      <c r="AF733" s="397"/>
      <c r="AG733" s="397"/>
      <c r="AH733" s="397"/>
      <c r="AI733" s="397"/>
      <c r="AJ733" s="397"/>
      <c r="AK733" s="397"/>
      <c r="AL733" s="397"/>
      <c r="AM733" s="397"/>
      <c r="AN733" s="397"/>
      <c r="AO733" s="397"/>
      <c r="AP733" s="397"/>
      <c r="AQ733" s="397"/>
      <c r="AR733" s="397"/>
      <c r="AS733" s="397"/>
      <c r="AT733" s="397"/>
      <c r="AU733" s="397"/>
      <c r="AV733" s="397"/>
      <c r="AW733" s="397"/>
      <c r="AX733" s="397"/>
      <c r="AY733" s="397"/>
      <c r="AZ733" s="397"/>
      <c r="BA733" s="553"/>
      <c r="BB733" s="397"/>
      <c r="BC733" s="397"/>
      <c r="BD733" s="397"/>
    </row>
    <row r="734" spans="2:56" x14ac:dyDescent="0.35">
      <c r="B734" s="80"/>
      <c r="C734" s="119"/>
      <c r="D734" s="119"/>
      <c r="E734" s="202"/>
      <c r="F734" s="119"/>
      <c r="G734" s="120"/>
      <c r="H734" s="41"/>
      <c r="I734" s="41"/>
      <c r="J734" s="329">
        <v>0</v>
      </c>
      <c r="K734" s="329">
        <v>0</v>
      </c>
      <c r="L734" s="332"/>
      <c r="M734" s="150"/>
      <c r="N734" s="397"/>
      <c r="O734" s="555"/>
      <c r="P734" s="576">
        <f t="shared" si="36"/>
        <v>0</v>
      </c>
      <c r="Q734" s="576">
        <f t="shared" si="37"/>
        <v>0</v>
      </c>
      <c r="R734" s="576">
        <f t="shared" si="38"/>
        <v>0</v>
      </c>
      <c r="S734" s="576">
        <f t="shared" si="38"/>
        <v>0</v>
      </c>
      <c r="T734" s="553"/>
      <c r="U734" s="553"/>
      <c r="V734" s="553"/>
      <c r="W734" s="553"/>
      <c r="X734" s="397"/>
      <c r="Y734" s="397"/>
      <c r="Z734" s="397"/>
      <c r="AA734" s="397"/>
      <c r="AB734" s="397"/>
      <c r="AC734" s="397"/>
      <c r="AD734" s="397"/>
      <c r="AE734" s="397"/>
      <c r="AF734" s="397"/>
      <c r="AG734" s="397"/>
      <c r="AH734" s="397"/>
      <c r="AI734" s="397"/>
      <c r="AJ734" s="397"/>
      <c r="AK734" s="397"/>
      <c r="AL734" s="397"/>
      <c r="AM734" s="397"/>
      <c r="AN734" s="397"/>
      <c r="AO734" s="397"/>
      <c r="AP734" s="397"/>
      <c r="AQ734" s="397"/>
      <c r="AR734" s="397"/>
      <c r="AS734" s="397"/>
      <c r="AT734" s="397"/>
      <c r="AU734" s="397"/>
      <c r="AV734" s="397"/>
      <c r="AW734" s="397"/>
      <c r="AX734" s="397"/>
      <c r="AY734" s="397"/>
      <c r="AZ734" s="397"/>
      <c r="BA734" s="553"/>
      <c r="BB734" s="397"/>
      <c r="BC734" s="397"/>
      <c r="BD734" s="397"/>
    </row>
    <row r="735" spans="2:56" x14ac:dyDescent="0.35">
      <c r="B735" s="80"/>
      <c r="C735" s="119"/>
      <c r="D735" s="119"/>
      <c r="E735" s="202"/>
      <c r="F735" s="119"/>
      <c r="G735" s="120"/>
      <c r="H735" s="41"/>
      <c r="I735" s="41"/>
      <c r="J735" s="329">
        <v>0</v>
      </c>
      <c r="K735" s="329">
        <v>0</v>
      </c>
      <c r="L735" s="332"/>
      <c r="M735" s="150"/>
      <c r="N735" s="397"/>
      <c r="O735" s="555"/>
      <c r="P735" s="576">
        <f t="shared" si="36"/>
        <v>0</v>
      </c>
      <c r="Q735" s="576">
        <f t="shared" si="37"/>
        <v>0</v>
      </c>
      <c r="R735" s="576">
        <f t="shared" si="38"/>
        <v>0</v>
      </c>
      <c r="S735" s="576">
        <f t="shared" si="38"/>
        <v>0</v>
      </c>
      <c r="T735" s="553"/>
      <c r="U735" s="553"/>
      <c r="V735" s="553"/>
      <c r="W735" s="553"/>
      <c r="X735" s="397"/>
      <c r="Y735" s="397"/>
      <c r="Z735" s="397"/>
      <c r="AA735" s="397"/>
      <c r="AB735" s="397"/>
      <c r="AC735" s="397"/>
      <c r="AD735" s="397"/>
      <c r="AE735" s="397"/>
      <c r="AF735" s="397"/>
      <c r="AG735" s="397"/>
      <c r="AH735" s="397"/>
      <c r="AI735" s="397"/>
      <c r="AJ735" s="397"/>
      <c r="AK735" s="397"/>
      <c r="AL735" s="397"/>
      <c r="AM735" s="397"/>
      <c r="AN735" s="397"/>
      <c r="AO735" s="397"/>
      <c r="AP735" s="397"/>
      <c r="AQ735" s="397"/>
      <c r="AR735" s="397"/>
      <c r="AS735" s="397"/>
      <c r="AT735" s="397"/>
      <c r="AU735" s="397"/>
      <c r="AV735" s="397"/>
      <c r="AW735" s="397"/>
      <c r="AX735" s="397"/>
      <c r="AY735" s="397"/>
      <c r="AZ735" s="397"/>
      <c r="BA735" s="553"/>
      <c r="BB735" s="397"/>
      <c r="BC735" s="397"/>
      <c r="BD735" s="397"/>
    </row>
    <row r="736" spans="2:56" x14ac:dyDescent="0.35">
      <c r="B736" s="80"/>
      <c r="C736" s="119"/>
      <c r="D736" s="119"/>
      <c r="E736" s="202"/>
      <c r="F736" s="119"/>
      <c r="G736" s="120"/>
      <c r="H736" s="41"/>
      <c r="I736" s="41"/>
      <c r="J736" s="329">
        <v>0</v>
      </c>
      <c r="K736" s="329">
        <v>0</v>
      </c>
      <c r="L736" s="332"/>
      <c r="M736" s="150"/>
      <c r="N736" s="397"/>
      <c r="O736" s="555"/>
      <c r="P736" s="576">
        <f t="shared" si="36"/>
        <v>0</v>
      </c>
      <c r="Q736" s="576">
        <f t="shared" si="37"/>
        <v>0</v>
      </c>
      <c r="R736" s="576">
        <f t="shared" si="38"/>
        <v>0</v>
      </c>
      <c r="S736" s="576">
        <f t="shared" si="38"/>
        <v>0</v>
      </c>
      <c r="T736" s="553"/>
      <c r="U736" s="553"/>
      <c r="V736" s="553"/>
      <c r="W736" s="553"/>
      <c r="X736" s="397"/>
      <c r="Y736" s="397"/>
      <c r="Z736" s="397"/>
      <c r="AA736" s="397"/>
      <c r="AB736" s="397"/>
      <c r="AC736" s="397"/>
      <c r="AD736" s="397"/>
      <c r="AE736" s="397"/>
      <c r="AF736" s="397"/>
      <c r="AG736" s="397"/>
      <c r="AH736" s="397"/>
      <c r="AI736" s="397"/>
      <c r="AJ736" s="397"/>
      <c r="AK736" s="397"/>
      <c r="AL736" s="397"/>
      <c r="AM736" s="397"/>
      <c r="AN736" s="397"/>
      <c r="AO736" s="397"/>
      <c r="AP736" s="397"/>
      <c r="AQ736" s="397"/>
      <c r="AR736" s="397"/>
      <c r="AS736" s="397"/>
      <c r="AT736" s="397"/>
      <c r="AU736" s="397"/>
      <c r="AV736" s="397"/>
      <c r="AW736" s="397"/>
      <c r="AX736" s="397"/>
      <c r="AY736" s="397"/>
      <c r="AZ736" s="397"/>
      <c r="BA736" s="553"/>
      <c r="BB736" s="397"/>
      <c r="BC736" s="397"/>
      <c r="BD736" s="397"/>
    </row>
    <row r="737" spans="2:56" x14ac:dyDescent="0.35">
      <c r="B737" s="80"/>
      <c r="C737" s="119"/>
      <c r="D737" s="119"/>
      <c r="E737" s="202"/>
      <c r="F737" s="119"/>
      <c r="G737" s="120"/>
      <c r="H737" s="41"/>
      <c r="I737" s="41"/>
      <c r="J737" s="329">
        <v>0</v>
      </c>
      <c r="K737" s="329">
        <v>0</v>
      </c>
      <c r="L737" s="332"/>
      <c r="M737" s="150"/>
      <c r="N737" s="397"/>
      <c r="O737" s="555"/>
      <c r="P737" s="576">
        <f t="shared" si="36"/>
        <v>0</v>
      </c>
      <c r="Q737" s="576">
        <f t="shared" si="37"/>
        <v>0</v>
      </c>
      <c r="R737" s="576">
        <f t="shared" si="38"/>
        <v>0</v>
      </c>
      <c r="S737" s="576">
        <f t="shared" si="38"/>
        <v>0</v>
      </c>
      <c r="T737" s="553"/>
      <c r="U737" s="553"/>
      <c r="V737" s="553"/>
      <c r="W737" s="553"/>
      <c r="X737" s="397"/>
      <c r="Y737" s="397"/>
      <c r="Z737" s="397"/>
      <c r="AA737" s="397"/>
      <c r="AB737" s="397"/>
      <c r="AC737" s="397"/>
      <c r="AD737" s="397"/>
      <c r="AE737" s="397"/>
      <c r="AF737" s="397"/>
      <c r="AG737" s="397"/>
      <c r="AH737" s="397"/>
      <c r="AI737" s="397"/>
      <c r="AJ737" s="397"/>
      <c r="AK737" s="397"/>
      <c r="AL737" s="397"/>
      <c r="AM737" s="397"/>
      <c r="AN737" s="397"/>
      <c r="AO737" s="397"/>
      <c r="AP737" s="397"/>
      <c r="AQ737" s="397"/>
      <c r="AR737" s="397"/>
      <c r="AS737" s="397"/>
      <c r="AT737" s="397"/>
      <c r="AU737" s="397"/>
      <c r="AV737" s="397"/>
      <c r="AW737" s="397"/>
      <c r="AX737" s="397"/>
      <c r="AY737" s="397"/>
      <c r="AZ737" s="397"/>
      <c r="BA737" s="553"/>
      <c r="BB737" s="397"/>
      <c r="BC737" s="397"/>
      <c r="BD737" s="397"/>
    </row>
    <row r="738" spans="2:56" x14ac:dyDescent="0.35">
      <c r="B738" s="80"/>
      <c r="C738" s="119"/>
      <c r="D738" s="119"/>
      <c r="E738" s="202"/>
      <c r="F738" s="119"/>
      <c r="G738" s="120"/>
      <c r="H738" s="41"/>
      <c r="I738" s="41"/>
      <c r="J738" s="329">
        <v>0</v>
      </c>
      <c r="K738" s="329">
        <v>0</v>
      </c>
      <c r="L738" s="332"/>
      <c r="M738" s="150"/>
      <c r="N738" s="397"/>
      <c r="O738" s="555"/>
      <c r="P738" s="576">
        <f t="shared" si="36"/>
        <v>0</v>
      </c>
      <c r="Q738" s="576">
        <f t="shared" si="37"/>
        <v>0</v>
      </c>
      <c r="R738" s="576">
        <f t="shared" si="38"/>
        <v>0</v>
      </c>
      <c r="S738" s="576">
        <f t="shared" si="38"/>
        <v>0</v>
      </c>
      <c r="T738" s="553"/>
      <c r="U738" s="553"/>
      <c r="V738" s="553"/>
      <c r="W738" s="553"/>
      <c r="X738" s="397"/>
      <c r="Y738" s="397"/>
      <c r="Z738" s="397"/>
      <c r="AA738" s="397"/>
      <c r="AB738" s="397"/>
      <c r="AC738" s="397"/>
      <c r="AD738" s="397"/>
      <c r="AE738" s="397"/>
      <c r="AF738" s="397"/>
      <c r="AG738" s="397"/>
      <c r="AH738" s="397"/>
      <c r="AI738" s="397"/>
      <c r="AJ738" s="397"/>
      <c r="AK738" s="397"/>
      <c r="AL738" s="397"/>
      <c r="AM738" s="397"/>
      <c r="AN738" s="397"/>
      <c r="AO738" s="397"/>
      <c r="AP738" s="397"/>
      <c r="AQ738" s="397"/>
      <c r="AR738" s="397"/>
      <c r="AS738" s="397"/>
      <c r="AT738" s="397"/>
      <c r="AU738" s="397"/>
      <c r="AV738" s="397"/>
      <c r="AW738" s="397"/>
      <c r="AX738" s="397"/>
      <c r="AY738" s="397"/>
      <c r="AZ738" s="397"/>
      <c r="BA738" s="553"/>
      <c r="BB738" s="397"/>
      <c r="BC738" s="397"/>
      <c r="BD738" s="397"/>
    </row>
    <row r="739" spans="2:56" x14ac:dyDescent="0.35">
      <c r="B739" s="80"/>
      <c r="C739" s="119"/>
      <c r="D739" s="119"/>
      <c r="E739" s="202"/>
      <c r="F739" s="119"/>
      <c r="G739" s="120"/>
      <c r="H739" s="41"/>
      <c r="I739" s="41"/>
      <c r="J739" s="329">
        <v>0</v>
      </c>
      <c r="K739" s="329">
        <v>0</v>
      </c>
      <c r="L739" s="332"/>
      <c r="M739" s="150"/>
      <c r="N739" s="397"/>
      <c r="O739" s="555"/>
      <c r="P739" s="576">
        <f t="shared" si="36"/>
        <v>0</v>
      </c>
      <c r="Q739" s="576">
        <f t="shared" si="37"/>
        <v>0</v>
      </c>
      <c r="R739" s="576">
        <f t="shared" si="38"/>
        <v>0</v>
      </c>
      <c r="S739" s="576">
        <f t="shared" si="38"/>
        <v>0</v>
      </c>
      <c r="T739" s="553"/>
      <c r="U739" s="553"/>
      <c r="V739" s="553"/>
      <c r="W739" s="553"/>
      <c r="X739" s="397"/>
      <c r="Y739" s="397"/>
      <c r="Z739" s="397"/>
      <c r="AA739" s="397"/>
      <c r="AB739" s="397"/>
      <c r="AC739" s="397"/>
      <c r="AD739" s="397"/>
      <c r="AE739" s="397"/>
      <c r="AF739" s="397"/>
      <c r="AG739" s="397"/>
      <c r="AH739" s="397"/>
      <c r="AI739" s="397"/>
      <c r="AJ739" s="397"/>
      <c r="AK739" s="397"/>
      <c r="AL739" s="397"/>
      <c r="AM739" s="397"/>
      <c r="AN739" s="397"/>
      <c r="AO739" s="397"/>
      <c r="AP739" s="397"/>
      <c r="AQ739" s="397"/>
      <c r="AR739" s="397"/>
      <c r="AS739" s="397"/>
      <c r="AT739" s="397"/>
      <c r="AU739" s="397"/>
      <c r="AV739" s="397"/>
      <c r="AW739" s="397"/>
      <c r="AX739" s="397"/>
      <c r="AY739" s="397"/>
      <c r="AZ739" s="397"/>
      <c r="BA739" s="553"/>
      <c r="BB739" s="397"/>
      <c r="BC739" s="397"/>
      <c r="BD739" s="397"/>
    </row>
    <row r="740" spans="2:56" x14ac:dyDescent="0.35">
      <c r="B740" s="80"/>
      <c r="C740" s="119"/>
      <c r="D740" s="119"/>
      <c r="E740" s="202"/>
      <c r="F740" s="119"/>
      <c r="G740" s="120"/>
      <c r="H740" s="41"/>
      <c r="I740" s="41"/>
      <c r="J740" s="329">
        <v>0</v>
      </c>
      <c r="K740" s="329">
        <v>0</v>
      </c>
      <c r="L740" s="332"/>
      <c r="M740" s="150"/>
      <c r="N740" s="397"/>
      <c r="O740" s="555"/>
      <c r="P740" s="576">
        <f t="shared" si="36"/>
        <v>0</v>
      </c>
      <c r="Q740" s="576">
        <f t="shared" si="37"/>
        <v>0</v>
      </c>
      <c r="R740" s="576">
        <f t="shared" si="38"/>
        <v>0</v>
      </c>
      <c r="S740" s="576">
        <f t="shared" si="38"/>
        <v>0</v>
      </c>
      <c r="T740" s="553"/>
      <c r="U740" s="553"/>
      <c r="V740" s="553"/>
      <c r="W740" s="553"/>
      <c r="X740" s="397"/>
      <c r="Y740" s="397"/>
      <c r="Z740" s="397"/>
      <c r="AA740" s="397"/>
      <c r="AB740" s="397"/>
      <c r="AC740" s="397"/>
      <c r="AD740" s="397"/>
      <c r="AE740" s="397"/>
      <c r="AF740" s="397"/>
      <c r="AG740" s="397"/>
      <c r="AH740" s="397"/>
      <c r="AI740" s="397"/>
      <c r="AJ740" s="397"/>
      <c r="AK740" s="397"/>
      <c r="AL740" s="397"/>
      <c r="AM740" s="397"/>
      <c r="AN740" s="397"/>
      <c r="AO740" s="397"/>
      <c r="AP740" s="397"/>
      <c r="AQ740" s="397"/>
      <c r="AR740" s="397"/>
      <c r="AS740" s="397"/>
      <c r="AT740" s="397"/>
      <c r="AU740" s="397"/>
      <c r="AV740" s="397"/>
      <c r="AW740" s="397"/>
      <c r="AX740" s="397"/>
      <c r="AY740" s="397"/>
      <c r="AZ740" s="397"/>
      <c r="BA740" s="553"/>
      <c r="BB740" s="397"/>
      <c r="BC740" s="397"/>
      <c r="BD740" s="397"/>
    </row>
    <row r="741" spans="2:56" x14ac:dyDescent="0.35">
      <c r="B741" s="80"/>
      <c r="C741" s="119"/>
      <c r="D741" s="119"/>
      <c r="E741" s="202"/>
      <c r="F741" s="119"/>
      <c r="G741" s="120"/>
      <c r="H741" s="41"/>
      <c r="I741" s="41"/>
      <c r="J741" s="329">
        <v>0</v>
      </c>
      <c r="K741" s="329">
        <v>0</v>
      </c>
      <c r="L741" s="332"/>
      <c r="M741" s="150"/>
      <c r="N741" s="397"/>
      <c r="O741" s="555"/>
      <c r="P741" s="576">
        <f t="shared" si="36"/>
        <v>0</v>
      </c>
      <c r="Q741" s="576">
        <f t="shared" si="37"/>
        <v>0</v>
      </c>
      <c r="R741" s="576">
        <f t="shared" si="38"/>
        <v>0</v>
      </c>
      <c r="S741" s="576">
        <f t="shared" si="38"/>
        <v>0</v>
      </c>
      <c r="T741" s="553"/>
      <c r="U741" s="553"/>
      <c r="V741" s="553"/>
      <c r="W741" s="553"/>
      <c r="X741" s="397"/>
      <c r="Y741" s="397"/>
      <c r="Z741" s="397"/>
      <c r="AA741" s="397"/>
      <c r="AB741" s="397"/>
      <c r="AC741" s="397"/>
      <c r="AD741" s="397"/>
      <c r="AE741" s="397"/>
      <c r="AF741" s="397"/>
      <c r="AG741" s="397"/>
      <c r="AH741" s="397"/>
      <c r="AI741" s="397"/>
      <c r="AJ741" s="397"/>
      <c r="AK741" s="397"/>
      <c r="AL741" s="397"/>
      <c r="AM741" s="397"/>
      <c r="AN741" s="397"/>
      <c r="AO741" s="397"/>
      <c r="AP741" s="397"/>
      <c r="AQ741" s="397"/>
      <c r="AR741" s="397"/>
      <c r="AS741" s="397"/>
      <c r="AT741" s="397"/>
      <c r="AU741" s="397"/>
      <c r="AV741" s="397"/>
      <c r="AW741" s="397"/>
      <c r="AX741" s="397"/>
      <c r="AY741" s="397"/>
      <c r="AZ741" s="397"/>
      <c r="BA741" s="553"/>
      <c r="BB741" s="397"/>
      <c r="BC741" s="397"/>
      <c r="BD741" s="397"/>
    </row>
    <row r="742" spans="2:56" x14ac:dyDescent="0.35">
      <c r="B742" s="80"/>
      <c r="C742" s="119"/>
      <c r="D742" s="119"/>
      <c r="E742" s="202"/>
      <c r="F742" s="119"/>
      <c r="G742" s="120"/>
      <c r="H742" s="41"/>
      <c r="I742" s="41"/>
      <c r="J742" s="329">
        <v>0</v>
      </c>
      <c r="K742" s="329">
        <v>0</v>
      </c>
      <c r="L742" s="332"/>
      <c r="M742" s="150"/>
      <c r="N742" s="397"/>
      <c r="O742" s="555"/>
      <c r="P742" s="576">
        <f t="shared" si="36"/>
        <v>0</v>
      </c>
      <c r="Q742" s="576">
        <f t="shared" si="37"/>
        <v>0</v>
      </c>
      <c r="R742" s="576">
        <f t="shared" si="38"/>
        <v>0</v>
      </c>
      <c r="S742" s="576">
        <f t="shared" si="38"/>
        <v>0</v>
      </c>
      <c r="T742" s="553"/>
      <c r="U742" s="553"/>
      <c r="V742" s="553"/>
      <c r="W742" s="553"/>
      <c r="X742" s="397"/>
      <c r="Y742" s="397"/>
      <c r="Z742" s="397"/>
      <c r="AA742" s="397"/>
      <c r="AB742" s="397"/>
      <c r="AC742" s="397"/>
      <c r="AD742" s="397"/>
      <c r="AE742" s="397"/>
      <c r="AF742" s="397"/>
      <c r="AG742" s="397"/>
      <c r="AH742" s="397"/>
      <c r="AI742" s="397"/>
      <c r="AJ742" s="397"/>
      <c r="AK742" s="397"/>
      <c r="AL742" s="397"/>
      <c r="AM742" s="397"/>
      <c r="AN742" s="397"/>
      <c r="AO742" s="397"/>
      <c r="AP742" s="397"/>
      <c r="AQ742" s="397"/>
      <c r="AR742" s="397"/>
      <c r="AS742" s="397"/>
      <c r="AT742" s="397"/>
      <c r="AU742" s="397"/>
      <c r="AV742" s="397"/>
      <c r="AW742" s="397"/>
      <c r="AX742" s="397"/>
      <c r="AY742" s="397"/>
      <c r="AZ742" s="397"/>
      <c r="BA742" s="553"/>
      <c r="BB742" s="397"/>
      <c r="BC742" s="397"/>
      <c r="BD742" s="397"/>
    </row>
    <row r="743" spans="2:56" x14ac:dyDescent="0.35">
      <c r="B743" s="80"/>
      <c r="C743" s="119"/>
      <c r="D743" s="119"/>
      <c r="E743" s="202"/>
      <c r="F743" s="119"/>
      <c r="G743" s="120"/>
      <c r="H743" s="41"/>
      <c r="I743" s="41"/>
      <c r="J743" s="329">
        <v>0</v>
      </c>
      <c r="K743" s="329">
        <v>0</v>
      </c>
      <c r="L743" s="332"/>
      <c r="M743" s="150"/>
      <c r="N743" s="397"/>
      <c r="O743" s="555"/>
      <c r="P743" s="576">
        <f t="shared" si="36"/>
        <v>0</v>
      </c>
      <c r="Q743" s="576">
        <f t="shared" si="37"/>
        <v>0</v>
      </c>
      <c r="R743" s="576">
        <f t="shared" si="38"/>
        <v>0</v>
      </c>
      <c r="S743" s="576">
        <f t="shared" si="38"/>
        <v>0</v>
      </c>
      <c r="T743" s="553"/>
      <c r="U743" s="553"/>
      <c r="V743" s="553"/>
      <c r="W743" s="553"/>
      <c r="X743" s="397"/>
      <c r="Y743" s="397"/>
      <c r="Z743" s="397"/>
      <c r="AA743" s="397"/>
      <c r="AB743" s="397"/>
      <c r="AC743" s="397"/>
      <c r="AD743" s="397"/>
      <c r="AE743" s="397"/>
      <c r="AF743" s="397"/>
      <c r="AG743" s="397"/>
      <c r="AH743" s="397"/>
      <c r="AI743" s="397"/>
      <c r="AJ743" s="397"/>
      <c r="AK743" s="397"/>
      <c r="AL743" s="397"/>
      <c r="AM743" s="397"/>
      <c r="AN743" s="397"/>
      <c r="AO743" s="397"/>
      <c r="AP743" s="397"/>
      <c r="AQ743" s="397"/>
      <c r="AR743" s="397"/>
      <c r="AS743" s="397"/>
      <c r="AT743" s="397"/>
      <c r="AU743" s="397"/>
      <c r="AV743" s="397"/>
      <c r="AW743" s="397"/>
      <c r="AX743" s="397"/>
      <c r="AY743" s="397"/>
      <c r="AZ743" s="397"/>
      <c r="BA743" s="553"/>
      <c r="BB743" s="397"/>
      <c r="BC743" s="397"/>
      <c r="BD743" s="397"/>
    </row>
    <row r="744" spans="2:56" x14ac:dyDescent="0.35">
      <c r="B744" s="80"/>
      <c r="C744" s="119"/>
      <c r="D744" s="119"/>
      <c r="E744" s="202"/>
      <c r="F744" s="119"/>
      <c r="G744" s="120"/>
      <c r="H744" s="41"/>
      <c r="I744" s="41"/>
      <c r="J744" s="329">
        <v>0</v>
      </c>
      <c r="K744" s="329">
        <v>0</v>
      </c>
      <c r="L744" s="332"/>
      <c r="M744" s="150"/>
      <c r="N744" s="397"/>
      <c r="O744" s="555"/>
      <c r="P744" s="576">
        <f t="shared" si="36"/>
        <v>0</v>
      </c>
      <c r="Q744" s="576">
        <f t="shared" si="37"/>
        <v>0</v>
      </c>
      <c r="R744" s="576">
        <f t="shared" si="38"/>
        <v>0</v>
      </c>
      <c r="S744" s="576">
        <f t="shared" si="38"/>
        <v>0</v>
      </c>
      <c r="T744" s="553"/>
      <c r="U744" s="553"/>
      <c r="V744" s="553"/>
      <c r="W744" s="553"/>
      <c r="X744" s="397"/>
      <c r="Y744" s="397"/>
      <c r="Z744" s="397"/>
      <c r="AA744" s="397"/>
      <c r="AB744" s="397"/>
      <c r="AC744" s="397"/>
      <c r="AD744" s="397"/>
      <c r="AE744" s="397"/>
      <c r="AF744" s="397"/>
      <c r="AG744" s="397"/>
      <c r="AH744" s="397"/>
      <c r="AI744" s="397"/>
      <c r="AJ744" s="397"/>
      <c r="AK744" s="397"/>
      <c r="AL744" s="397"/>
      <c r="AM744" s="397"/>
      <c r="AN744" s="397"/>
      <c r="AO744" s="397"/>
      <c r="AP744" s="397"/>
      <c r="AQ744" s="397"/>
      <c r="AR744" s="397"/>
      <c r="AS744" s="397"/>
      <c r="AT744" s="397"/>
      <c r="AU744" s="397"/>
      <c r="AV744" s="397"/>
      <c r="AW744" s="397"/>
      <c r="AX744" s="397"/>
      <c r="AY744" s="397"/>
      <c r="AZ744" s="397"/>
      <c r="BA744" s="553"/>
      <c r="BB744" s="397"/>
      <c r="BC744" s="397"/>
      <c r="BD744" s="397"/>
    </row>
    <row r="745" spans="2:56" x14ac:dyDescent="0.35">
      <c r="B745" s="80"/>
      <c r="C745" s="119"/>
      <c r="D745" s="119"/>
      <c r="E745" s="202"/>
      <c r="F745" s="119"/>
      <c r="G745" s="120"/>
      <c r="H745" s="41"/>
      <c r="I745" s="41"/>
      <c r="J745" s="329">
        <v>0</v>
      </c>
      <c r="K745" s="329">
        <v>0</v>
      </c>
      <c r="L745" s="332"/>
      <c r="M745" s="150"/>
      <c r="N745" s="397"/>
      <c r="O745" s="555"/>
      <c r="P745" s="576">
        <f t="shared" si="36"/>
        <v>0</v>
      </c>
      <c r="Q745" s="576">
        <f t="shared" si="37"/>
        <v>0</v>
      </c>
      <c r="R745" s="576">
        <f t="shared" si="38"/>
        <v>0</v>
      </c>
      <c r="S745" s="576">
        <f t="shared" si="38"/>
        <v>0</v>
      </c>
      <c r="T745" s="553"/>
      <c r="U745" s="553"/>
      <c r="V745" s="553"/>
      <c r="W745" s="553"/>
      <c r="X745" s="397"/>
      <c r="Y745" s="397"/>
      <c r="Z745" s="397"/>
      <c r="AA745" s="397"/>
      <c r="AB745" s="397"/>
      <c r="AC745" s="397"/>
      <c r="AD745" s="397"/>
      <c r="AE745" s="397"/>
      <c r="AF745" s="397"/>
      <c r="AG745" s="397"/>
      <c r="AH745" s="397"/>
      <c r="AI745" s="397"/>
      <c r="AJ745" s="397"/>
      <c r="AK745" s="397"/>
      <c r="AL745" s="397"/>
      <c r="AM745" s="397"/>
      <c r="AN745" s="397"/>
      <c r="AO745" s="397"/>
      <c r="AP745" s="397"/>
      <c r="AQ745" s="397"/>
      <c r="AR745" s="397"/>
      <c r="AS745" s="397"/>
      <c r="AT745" s="397"/>
      <c r="AU745" s="397"/>
      <c r="AV745" s="397"/>
      <c r="AW745" s="397"/>
      <c r="AX745" s="397"/>
      <c r="AY745" s="397"/>
      <c r="AZ745" s="397"/>
      <c r="BA745" s="553"/>
      <c r="BB745" s="397"/>
      <c r="BC745" s="397"/>
      <c r="BD745" s="397"/>
    </row>
    <row r="746" spans="2:56" x14ac:dyDescent="0.35">
      <c r="B746" s="80"/>
      <c r="C746" s="119"/>
      <c r="D746" s="119"/>
      <c r="E746" s="202"/>
      <c r="F746" s="119"/>
      <c r="G746" s="120"/>
      <c r="H746" s="41"/>
      <c r="I746" s="41"/>
      <c r="J746" s="329">
        <v>0</v>
      </c>
      <c r="K746" s="329">
        <v>0</v>
      </c>
      <c r="L746" s="332"/>
      <c r="M746" s="150"/>
      <c r="N746" s="397"/>
      <c r="O746" s="555"/>
      <c r="P746" s="576">
        <f t="shared" si="36"/>
        <v>0</v>
      </c>
      <c r="Q746" s="576">
        <f t="shared" si="37"/>
        <v>0</v>
      </c>
      <c r="R746" s="576">
        <f t="shared" si="38"/>
        <v>0</v>
      </c>
      <c r="S746" s="576">
        <f t="shared" si="38"/>
        <v>0</v>
      </c>
      <c r="T746" s="553"/>
      <c r="U746" s="553"/>
      <c r="V746" s="553"/>
      <c r="W746" s="553"/>
      <c r="X746" s="397"/>
      <c r="Y746" s="397"/>
      <c r="Z746" s="397"/>
      <c r="AA746" s="397"/>
      <c r="AB746" s="397"/>
      <c r="AC746" s="397"/>
      <c r="AD746" s="397"/>
      <c r="AE746" s="397"/>
      <c r="AF746" s="397"/>
      <c r="AG746" s="397"/>
      <c r="AH746" s="397"/>
      <c r="AI746" s="397"/>
      <c r="AJ746" s="397"/>
      <c r="AK746" s="397"/>
      <c r="AL746" s="397"/>
      <c r="AM746" s="397"/>
      <c r="AN746" s="397"/>
      <c r="AO746" s="397"/>
      <c r="AP746" s="397"/>
      <c r="AQ746" s="397"/>
      <c r="AR746" s="397"/>
      <c r="AS746" s="397"/>
      <c r="AT746" s="397"/>
      <c r="AU746" s="397"/>
      <c r="AV746" s="397"/>
      <c r="AW746" s="397"/>
      <c r="AX746" s="397"/>
      <c r="AY746" s="397"/>
      <c r="AZ746" s="397"/>
      <c r="BA746" s="553"/>
      <c r="BB746" s="397"/>
      <c r="BC746" s="397"/>
      <c r="BD746" s="397"/>
    </row>
    <row r="747" spans="2:56" x14ac:dyDescent="0.35">
      <c r="B747" s="80"/>
      <c r="C747" s="119"/>
      <c r="D747" s="119"/>
      <c r="E747" s="202"/>
      <c r="F747" s="119"/>
      <c r="G747" s="120"/>
      <c r="H747" s="41"/>
      <c r="I747" s="41"/>
      <c r="J747" s="329">
        <v>0</v>
      </c>
      <c r="K747" s="329">
        <v>0</v>
      </c>
      <c r="L747" s="332"/>
      <c r="M747" s="150"/>
      <c r="N747" s="397"/>
      <c r="O747" s="555"/>
      <c r="P747" s="576">
        <f t="shared" si="36"/>
        <v>0</v>
      </c>
      <c r="Q747" s="576">
        <f t="shared" si="37"/>
        <v>0</v>
      </c>
      <c r="R747" s="576">
        <f t="shared" si="38"/>
        <v>0</v>
      </c>
      <c r="S747" s="576">
        <f t="shared" si="38"/>
        <v>0</v>
      </c>
      <c r="T747" s="553"/>
      <c r="U747" s="553"/>
      <c r="V747" s="553"/>
      <c r="W747" s="553"/>
      <c r="X747" s="397"/>
      <c r="Y747" s="397"/>
      <c r="Z747" s="397"/>
      <c r="AA747" s="397"/>
      <c r="AB747" s="397"/>
      <c r="AC747" s="397"/>
      <c r="AD747" s="397"/>
      <c r="AE747" s="397"/>
      <c r="AF747" s="397"/>
      <c r="AG747" s="397"/>
      <c r="AH747" s="397"/>
      <c r="AI747" s="397"/>
      <c r="AJ747" s="397"/>
      <c r="AK747" s="397"/>
      <c r="AL747" s="397"/>
      <c r="AM747" s="397"/>
      <c r="AN747" s="397"/>
      <c r="AO747" s="397"/>
      <c r="AP747" s="397"/>
      <c r="AQ747" s="397"/>
      <c r="AR747" s="397"/>
      <c r="AS747" s="397"/>
      <c r="AT747" s="397"/>
      <c r="AU747" s="397"/>
      <c r="AV747" s="397"/>
      <c r="AW747" s="397"/>
      <c r="AX747" s="397"/>
      <c r="AY747" s="397"/>
      <c r="AZ747" s="397"/>
      <c r="BA747" s="553"/>
      <c r="BB747" s="397"/>
      <c r="BC747" s="397"/>
      <c r="BD747" s="397"/>
    </row>
    <row r="748" spans="2:56" x14ac:dyDescent="0.35">
      <c r="B748" s="80"/>
      <c r="C748" s="119"/>
      <c r="D748" s="119"/>
      <c r="E748" s="202"/>
      <c r="F748" s="119"/>
      <c r="G748" s="120"/>
      <c r="H748" s="41"/>
      <c r="I748" s="41"/>
      <c r="J748" s="329">
        <v>0</v>
      </c>
      <c r="K748" s="329">
        <v>0</v>
      </c>
      <c r="L748" s="332"/>
      <c r="M748" s="150"/>
      <c r="N748" s="397"/>
      <c r="O748" s="555"/>
      <c r="P748" s="576">
        <f t="shared" si="36"/>
        <v>0</v>
      </c>
      <c r="Q748" s="576">
        <f t="shared" si="37"/>
        <v>0</v>
      </c>
      <c r="R748" s="576">
        <f t="shared" si="38"/>
        <v>0</v>
      </c>
      <c r="S748" s="576">
        <f t="shared" si="38"/>
        <v>0</v>
      </c>
      <c r="T748" s="553"/>
      <c r="U748" s="553"/>
      <c r="V748" s="553"/>
      <c r="W748" s="553"/>
      <c r="X748" s="397"/>
      <c r="Y748" s="397"/>
      <c r="Z748" s="397"/>
      <c r="AA748" s="397"/>
      <c r="AB748" s="397"/>
      <c r="AC748" s="397"/>
      <c r="AD748" s="397"/>
      <c r="AE748" s="397"/>
      <c r="AF748" s="397"/>
      <c r="AG748" s="397"/>
      <c r="AH748" s="397"/>
      <c r="AI748" s="397"/>
      <c r="AJ748" s="397"/>
      <c r="AK748" s="397"/>
      <c r="AL748" s="397"/>
      <c r="AM748" s="397"/>
      <c r="AN748" s="397"/>
      <c r="AO748" s="397"/>
      <c r="AP748" s="397"/>
      <c r="AQ748" s="397"/>
      <c r="AR748" s="397"/>
      <c r="AS748" s="397"/>
      <c r="AT748" s="397"/>
      <c r="AU748" s="397"/>
      <c r="AV748" s="397"/>
      <c r="AW748" s="397"/>
      <c r="AX748" s="397"/>
      <c r="AY748" s="397"/>
      <c r="AZ748" s="397"/>
      <c r="BA748" s="553"/>
      <c r="BB748" s="397"/>
      <c r="BC748" s="397"/>
      <c r="BD748" s="397"/>
    </row>
    <row r="749" spans="2:56" x14ac:dyDescent="0.35">
      <c r="B749" s="80"/>
      <c r="C749" s="119"/>
      <c r="D749" s="119"/>
      <c r="E749" s="202"/>
      <c r="F749" s="119"/>
      <c r="G749" s="120"/>
      <c r="H749" s="41"/>
      <c r="I749" s="41"/>
      <c r="J749" s="329">
        <v>0</v>
      </c>
      <c r="K749" s="329">
        <v>0</v>
      </c>
      <c r="L749" s="332"/>
      <c r="M749" s="150"/>
      <c r="N749" s="397"/>
      <c r="O749" s="555"/>
      <c r="P749" s="576">
        <f t="shared" si="36"/>
        <v>0</v>
      </c>
      <c r="Q749" s="576">
        <f t="shared" si="37"/>
        <v>0</v>
      </c>
      <c r="R749" s="576">
        <f t="shared" si="38"/>
        <v>0</v>
      </c>
      <c r="S749" s="576">
        <f t="shared" si="38"/>
        <v>0</v>
      </c>
      <c r="T749" s="553"/>
      <c r="U749" s="553"/>
      <c r="V749" s="553"/>
      <c r="W749" s="553"/>
      <c r="X749" s="397"/>
      <c r="Y749" s="397"/>
      <c r="Z749" s="397"/>
      <c r="AA749" s="397"/>
      <c r="AB749" s="397"/>
      <c r="AC749" s="397"/>
      <c r="AD749" s="397"/>
      <c r="AE749" s="397"/>
      <c r="AF749" s="397"/>
      <c r="AG749" s="397"/>
      <c r="AH749" s="397"/>
      <c r="AI749" s="397"/>
      <c r="AJ749" s="397"/>
      <c r="AK749" s="397"/>
      <c r="AL749" s="397"/>
      <c r="AM749" s="397"/>
      <c r="AN749" s="397"/>
      <c r="AO749" s="397"/>
      <c r="AP749" s="397"/>
      <c r="AQ749" s="397"/>
      <c r="AR749" s="397"/>
      <c r="AS749" s="397"/>
      <c r="AT749" s="397"/>
      <c r="AU749" s="397"/>
      <c r="AV749" s="397"/>
      <c r="AW749" s="397"/>
      <c r="AX749" s="397"/>
      <c r="AY749" s="397"/>
      <c r="AZ749" s="397"/>
      <c r="BA749" s="553"/>
      <c r="BB749" s="397"/>
      <c r="BC749" s="397"/>
      <c r="BD749" s="397"/>
    </row>
    <row r="750" spans="2:56" x14ac:dyDescent="0.35">
      <c r="B750" s="80"/>
      <c r="C750" s="119"/>
      <c r="D750" s="119"/>
      <c r="E750" s="202"/>
      <c r="F750" s="119"/>
      <c r="G750" s="120"/>
      <c r="H750" s="41"/>
      <c r="I750" s="41"/>
      <c r="J750" s="329">
        <v>0</v>
      </c>
      <c r="K750" s="329">
        <v>0</v>
      </c>
      <c r="L750" s="332"/>
      <c r="M750" s="150"/>
      <c r="N750" s="397"/>
      <c r="O750" s="555"/>
      <c r="P750" s="576">
        <f t="shared" si="36"/>
        <v>0</v>
      </c>
      <c r="Q750" s="576">
        <f t="shared" si="37"/>
        <v>0</v>
      </c>
      <c r="R750" s="576">
        <f t="shared" si="38"/>
        <v>0</v>
      </c>
      <c r="S750" s="576">
        <f t="shared" si="38"/>
        <v>0</v>
      </c>
      <c r="T750" s="553"/>
      <c r="U750" s="553"/>
      <c r="V750" s="553"/>
      <c r="W750" s="553"/>
      <c r="X750" s="397"/>
      <c r="Y750" s="397"/>
      <c r="Z750" s="397"/>
      <c r="AA750" s="397"/>
      <c r="AB750" s="397"/>
      <c r="AC750" s="397"/>
      <c r="AD750" s="397"/>
      <c r="AE750" s="397"/>
      <c r="AF750" s="397"/>
      <c r="AG750" s="397"/>
      <c r="AH750" s="397"/>
      <c r="AI750" s="397"/>
      <c r="AJ750" s="397"/>
      <c r="AK750" s="397"/>
      <c r="AL750" s="397"/>
      <c r="AM750" s="397"/>
      <c r="AN750" s="397"/>
      <c r="AO750" s="397"/>
      <c r="AP750" s="397"/>
      <c r="AQ750" s="397"/>
      <c r="AR750" s="397"/>
      <c r="AS750" s="397"/>
      <c r="AT750" s="397"/>
      <c r="AU750" s="397"/>
      <c r="AV750" s="397"/>
      <c r="AW750" s="397"/>
      <c r="AX750" s="397"/>
      <c r="AY750" s="397"/>
      <c r="AZ750" s="397"/>
      <c r="BA750" s="553"/>
      <c r="BB750" s="397"/>
      <c r="BC750" s="397"/>
      <c r="BD750" s="397"/>
    </row>
    <row r="751" spans="2:56" x14ac:dyDescent="0.35">
      <c r="B751" s="80"/>
      <c r="C751" s="119"/>
      <c r="D751" s="119"/>
      <c r="E751" s="202"/>
      <c r="F751" s="119"/>
      <c r="G751" s="120"/>
      <c r="H751" s="41"/>
      <c r="I751" s="41"/>
      <c r="J751" s="329">
        <v>0</v>
      </c>
      <c r="K751" s="329">
        <v>0</v>
      </c>
      <c r="L751" s="332"/>
      <c r="M751" s="150"/>
      <c r="N751" s="397"/>
      <c r="O751" s="555"/>
      <c r="P751" s="576">
        <f t="shared" si="36"/>
        <v>0</v>
      </c>
      <c r="Q751" s="576">
        <f t="shared" si="37"/>
        <v>0</v>
      </c>
      <c r="R751" s="576">
        <f t="shared" si="38"/>
        <v>0</v>
      </c>
      <c r="S751" s="576">
        <f t="shared" si="38"/>
        <v>0</v>
      </c>
      <c r="T751" s="553"/>
      <c r="U751" s="553"/>
      <c r="V751" s="553"/>
      <c r="W751" s="553"/>
      <c r="X751" s="397"/>
      <c r="Y751" s="397"/>
      <c r="Z751" s="397"/>
      <c r="AA751" s="397"/>
      <c r="AB751" s="397"/>
      <c r="AC751" s="397"/>
      <c r="AD751" s="397"/>
      <c r="AE751" s="397"/>
      <c r="AF751" s="397"/>
      <c r="AG751" s="397"/>
      <c r="AH751" s="397"/>
      <c r="AI751" s="397"/>
      <c r="AJ751" s="397"/>
      <c r="AK751" s="397"/>
      <c r="AL751" s="397"/>
      <c r="AM751" s="397"/>
      <c r="AN751" s="397"/>
      <c r="AO751" s="397"/>
      <c r="AP751" s="397"/>
      <c r="AQ751" s="397"/>
      <c r="AR751" s="397"/>
      <c r="AS751" s="397"/>
      <c r="AT751" s="397"/>
      <c r="AU751" s="397"/>
      <c r="AV751" s="397"/>
      <c r="AW751" s="397"/>
      <c r="AX751" s="397"/>
      <c r="AY751" s="397"/>
      <c r="AZ751" s="397"/>
      <c r="BA751" s="553"/>
      <c r="BB751" s="397"/>
      <c r="BC751" s="397"/>
      <c r="BD751" s="397"/>
    </row>
    <row r="752" spans="2:56" x14ac:dyDescent="0.35">
      <c r="B752" s="80"/>
      <c r="C752" s="119"/>
      <c r="D752" s="119"/>
      <c r="E752" s="202"/>
      <c r="F752" s="119"/>
      <c r="G752" s="120"/>
      <c r="H752" s="41"/>
      <c r="I752" s="41"/>
      <c r="J752" s="329">
        <v>0</v>
      </c>
      <c r="K752" s="329">
        <v>0</v>
      </c>
      <c r="L752" s="332"/>
      <c r="M752" s="150"/>
      <c r="N752" s="397"/>
      <c r="O752" s="555"/>
      <c r="P752" s="576">
        <f t="shared" ref="P752:P815" si="39">J752*$G$32</f>
        <v>0</v>
      </c>
      <c r="Q752" s="576">
        <f t="shared" ref="Q752:Q815" si="40">K752*$G$42</f>
        <v>0</v>
      </c>
      <c r="R752" s="576">
        <f t="shared" ref="R752:S815" si="41">P752-J752</f>
        <v>0</v>
      </c>
      <c r="S752" s="576">
        <f t="shared" si="41"/>
        <v>0</v>
      </c>
      <c r="T752" s="553"/>
      <c r="U752" s="553"/>
      <c r="V752" s="553"/>
      <c r="W752" s="553"/>
      <c r="X752" s="397"/>
      <c r="Y752" s="397"/>
      <c r="Z752" s="397"/>
      <c r="AA752" s="397"/>
      <c r="AB752" s="397"/>
      <c r="AC752" s="397"/>
      <c r="AD752" s="397"/>
      <c r="AE752" s="397"/>
      <c r="AF752" s="397"/>
      <c r="AG752" s="397"/>
      <c r="AH752" s="397"/>
      <c r="AI752" s="397"/>
      <c r="AJ752" s="397"/>
      <c r="AK752" s="397"/>
      <c r="AL752" s="397"/>
      <c r="AM752" s="397"/>
      <c r="AN752" s="397"/>
      <c r="AO752" s="397"/>
      <c r="AP752" s="397"/>
      <c r="AQ752" s="397"/>
      <c r="AR752" s="397"/>
      <c r="AS752" s="397"/>
      <c r="AT752" s="397"/>
      <c r="AU752" s="397"/>
      <c r="AV752" s="397"/>
      <c r="AW752" s="397"/>
      <c r="AX752" s="397"/>
      <c r="AY752" s="397"/>
      <c r="AZ752" s="397"/>
      <c r="BA752" s="553"/>
      <c r="BB752" s="397"/>
      <c r="BC752" s="397"/>
      <c r="BD752" s="397"/>
    </row>
    <row r="753" spans="2:56" x14ac:dyDescent="0.35">
      <c r="B753" s="80"/>
      <c r="C753" s="119"/>
      <c r="D753" s="119"/>
      <c r="E753" s="202"/>
      <c r="F753" s="119"/>
      <c r="G753" s="120"/>
      <c r="H753" s="41"/>
      <c r="I753" s="41"/>
      <c r="J753" s="329">
        <v>0</v>
      </c>
      <c r="K753" s="329">
        <v>0</v>
      </c>
      <c r="L753" s="332"/>
      <c r="M753" s="150"/>
      <c r="N753" s="397"/>
      <c r="O753" s="555"/>
      <c r="P753" s="576">
        <f t="shared" si="39"/>
        <v>0</v>
      </c>
      <c r="Q753" s="576">
        <f t="shared" si="40"/>
        <v>0</v>
      </c>
      <c r="R753" s="576">
        <f t="shared" si="41"/>
        <v>0</v>
      </c>
      <c r="S753" s="576">
        <f t="shared" si="41"/>
        <v>0</v>
      </c>
      <c r="T753" s="553"/>
      <c r="U753" s="553"/>
      <c r="V753" s="553"/>
      <c r="W753" s="553"/>
      <c r="X753" s="397"/>
      <c r="Y753" s="397"/>
      <c r="Z753" s="397"/>
      <c r="AA753" s="397"/>
      <c r="AB753" s="397"/>
      <c r="AC753" s="397"/>
      <c r="AD753" s="397"/>
      <c r="AE753" s="397"/>
      <c r="AF753" s="397"/>
      <c r="AG753" s="397"/>
      <c r="AH753" s="397"/>
      <c r="AI753" s="397"/>
      <c r="AJ753" s="397"/>
      <c r="AK753" s="397"/>
      <c r="AL753" s="397"/>
      <c r="AM753" s="397"/>
      <c r="AN753" s="397"/>
      <c r="AO753" s="397"/>
      <c r="AP753" s="397"/>
      <c r="AQ753" s="397"/>
      <c r="AR753" s="397"/>
      <c r="AS753" s="397"/>
      <c r="AT753" s="397"/>
      <c r="AU753" s="397"/>
      <c r="AV753" s="397"/>
      <c r="AW753" s="397"/>
      <c r="AX753" s="397"/>
      <c r="AY753" s="397"/>
      <c r="AZ753" s="397"/>
      <c r="BA753" s="553"/>
      <c r="BB753" s="397"/>
      <c r="BC753" s="397"/>
      <c r="BD753" s="397"/>
    </row>
    <row r="754" spans="2:56" x14ac:dyDescent="0.35">
      <c r="B754" s="80"/>
      <c r="C754" s="119"/>
      <c r="D754" s="119"/>
      <c r="E754" s="202"/>
      <c r="F754" s="119"/>
      <c r="G754" s="120"/>
      <c r="H754" s="41"/>
      <c r="I754" s="41"/>
      <c r="J754" s="329">
        <v>0</v>
      </c>
      <c r="K754" s="329">
        <v>0</v>
      </c>
      <c r="L754" s="332"/>
      <c r="M754" s="150"/>
      <c r="N754" s="397"/>
      <c r="O754" s="555"/>
      <c r="P754" s="576">
        <f t="shared" si="39"/>
        <v>0</v>
      </c>
      <c r="Q754" s="576">
        <f t="shared" si="40"/>
        <v>0</v>
      </c>
      <c r="R754" s="576">
        <f t="shared" si="41"/>
        <v>0</v>
      </c>
      <c r="S754" s="576">
        <f t="shared" si="41"/>
        <v>0</v>
      </c>
      <c r="T754" s="553"/>
      <c r="U754" s="553"/>
      <c r="V754" s="553"/>
      <c r="W754" s="553"/>
      <c r="X754" s="397"/>
      <c r="Y754" s="397"/>
      <c r="Z754" s="397"/>
      <c r="AA754" s="397"/>
      <c r="AB754" s="397"/>
      <c r="AC754" s="397"/>
      <c r="AD754" s="397"/>
      <c r="AE754" s="397"/>
      <c r="AF754" s="397"/>
      <c r="AG754" s="397"/>
      <c r="AH754" s="397"/>
      <c r="AI754" s="397"/>
      <c r="AJ754" s="397"/>
      <c r="AK754" s="397"/>
      <c r="AL754" s="397"/>
      <c r="AM754" s="397"/>
      <c r="AN754" s="397"/>
      <c r="AO754" s="397"/>
      <c r="AP754" s="397"/>
      <c r="AQ754" s="397"/>
      <c r="AR754" s="397"/>
      <c r="AS754" s="397"/>
      <c r="AT754" s="397"/>
      <c r="AU754" s="397"/>
      <c r="AV754" s="397"/>
      <c r="AW754" s="397"/>
      <c r="AX754" s="397"/>
      <c r="AY754" s="397"/>
      <c r="AZ754" s="397"/>
      <c r="BA754" s="553"/>
      <c r="BB754" s="397"/>
      <c r="BC754" s="397"/>
      <c r="BD754" s="397"/>
    </row>
    <row r="755" spans="2:56" x14ac:dyDescent="0.35">
      <c r="B755" s="80"/>
      <c r="C755" s="119"/>
      <c r="D755" s="119"/>
      <c r="E755" s="202"/>
      <c r="F755" s="119"/>
      <c r="G755" s="120"/>
      <c r="H755" s="41"/>
      <c r="I755" s="41"/>
      <c r="J755" s="329">
        <v>0</v>
      </c>
      <c r="K755" s="329">
        <v>0</v>
      </c>
      <c r="L755" s="332"/>
      <c r="M755" s="150"/>
      <c r="N755" s="397"/>
      <c r="O755" s="555"/>
      <c r="P755" s="576">
        <f t="shared" si="39"/>
        <v>0</v>
      </c>
      <c r="Q755" s="576">
        <f t="shared" si="40"/>
        <v>0</v>
      </c>
      <c r="R755" s="576">
        <f t="shared" si="41"/>
        <v>0</v>
      </c>
      <c r="S755" s="576">
        <f t="shared" si="41"/>
        <v>0</v>
      </c>
      <c r="T755" s="553"/>
      <c r="U755" s="553"/>
      <c r="V755" s="553"/>
      <c r="W755" s="553"/>
      <c r="X755" s="397"/>
      <c r="Y755" s="397"/>
      <c r="Z755" s="397"/>
      <c r="AA755" s="397"/>
      <c r="AB755" s="397"/>
      <c r="AC755" s="397"/>
      <c r="AD755" s="397"/>
      <c r="AE755" s="397"/>
      <c r="AF755" s="397"/>
      <c r="AG755" s="397"/>
      <c r="AH755" s="397"/>
      <c r="AI755" s="397"/>
      <c r="AJ755" s="397"/>
      <c r="AK755" s="397"/>
      <c r="AL755" s="397"/>
      <c r="AM755" s="397"/>
      <c r="AN755" s="397"/>
      <c r="AO755" s="397"/>
      <c r="AP755" s="397"/>
      <c r="AQ755" s="397"/>
      <c r="AR755" s="397"/>
      <c r="AS755" s="397"/>
      <c r="AT755" s="397"/>
      <c r="AU755" s="397"/>
      <c r="AV755" s="397"/>
      <c r="AW755" s="397"/>
      <c r="AX755" s="397"/>
      <c r="AY755" s="397"/>
      <c r="AZ755" s="397"/>
      <c r="BA755" s="553"/>
      <c r="BB755" s="397"/>
      <c r="BC755" s="397"/>
      <c r="BD755" s="397"/>
    </row>
    <row r="756" spans="2:56" x14ac:dyDescent="0.35">
      <c r="B756" s="80"/>
      <c r="C756" s="119"/>
      <c r="D756" s="119"/>
      <c r="E756" s="202"/>
      <c r="F756" s="119"/>
      <c r="G756" s="120"/>
      <c r="H756" s="41"/>
      <c r="I756" s="41"/>
      <c r="J756" s="329">
        <v>0</v>
      </c>
      <c r="K756" s="329">
        <v>0</v>
      </c>
      <c r="L756" s="332"/>
      <c r="M756" s="150"/>
      <c r="N756" s="397"/>
      <c r="O756" s="555"/>
      <c r="P756" s="576">
        <f t="shared" si="39"/>
        <v>0</v>
      </c>
      <c r="Q756" s="576">
        <f t="shared" si="40"/>
        <v>0</v>
      </c>
      <c r="R756" s="576">
        <f t="shared" si="41"/>
        <v>0</v>
      </c>
      <c r="S756" s="576">
        <f t="shared" si="41"/>
        <v>0</v>
      </c>
      <c r="T756" s="553"/>
      <c r="U756" s="553"/>
      <c r="V756" s="553"/>
      <c r="W756" s="553"/>
      <c r="X756" s="397"/>
      <c r="Y756" s="397"/>
      <c r="Z756" s="397"/>
      <c r="AA756" s="397"/>
      <c r="AB756" s="397"/>
      <c r="AC756" s="397"/>
      <c r="AD756" s="397"/>
      <c r="AE756" s="397"/>
      <c r="AF756" s="397"/>
      <c r="AG756" s="397"/>
      <c r="AH756" s="397"/>
      <c r="AI756" s="397"/>
      <c r="AJ756" s="397"/>
      <c r="AK756" s="397"/>
      <c r="AL756" s="397"/>
      <c r="AM756" s="397"/>
      <c r="AN756" s="397"/>
      <c r="AO756" s="397"/>
      <c r="AP756" s="397"/>
      <c r="AQ756" s="397"/>
      <c r="AR756" s="397"/>
      <c r="AS756" s="397"/>
      <c r="AT756" s="397"/>
      <c r="AU756" s="397"/>
      <c r="AV756" s="397"/>
      <c r="AW756" s="397"/>
      <c r="AX756" s="397"/>
      <c r="AY756" s="397"/>
      <c r="AZ756" s="397"/>
      <c r="BA756" s="553"/>
      <c r="BB756" s="397"/>
      <c r="BC756" s="397"/>
      <c r="BD756" s="397"/>
    </row>
    <row r="757" spans="2:56" x14ac:dyDescent="0.35">
      <c r="B757" s="80"/>
      <c r="C757" s="119"/>
      <c r="D757" s="119"/>
      <c r="E757" s="202"/>
      <c r="F757" s="119"/>
      <c r="G757" s="120"/>
      <c r="H757" s="41"/>
      <c r="I757" s="41"/>
      <c r="J757" s="329">
        <v>0</v>
      </c>
      <c r="K757" s="329">
        <v>0</v>
      </c>
      <c r="L757" s="332"/>
      <c r="M757" s="150"/>
      <c r="N757" s="397"/>
      <c r="O757" s="555"/>
      <c r="P757" s="576">
        <f t="shared" si="39"/>
        <v>0</v>
      </c>
      <c r="Q757" s="576">
        <f t="shared" si="40"/>
        <v>0</v>
      </c>
      <c r="R757" s="576">
        <f t="shared" si="41"/>
        <v>0</v>
      </c>
      <c r="S757" s="576">
        <f t="shared" si="41"/>
        <v>0</v>
      </c>
      <c r="T757" s="553"/>
      <c r="U757" s="553"/>
      <c r="V757" s="553"/>
      <c r="W757" s="553"/>
      <c r="X757" s="397"/>
      <c r="Y757" s="397"/>
      <c r="Z757" s="397"/>
      <c r="AA757" s="397"/>
      <c r="AB757" s="397"/>
      <c r="AC757" s="397"/>
      <c r="AD757" s="397"/>
      <c r="AE757" s="397"/>
      <c r="AF757" s="397"/>
      <c r="AG757" s="397"/>
      <c r="AH757" s="397"/>
      <c r="AI757" s="397"/>
      <c r="AJ757" s="397"/>
      <c r="AK757" s="397"/>
      <c r="AL757" s="397"/>
      <c r="AM757" s="397"/>
      <c r="AN757" s="397"/>
      <c r="AO757" s="397"/>
      <c r="AP757" s="397"/>
      <c r="AQ757" s="397"/>
      <c r="AR757" s="397"/>
      <c r="AS757" s="397"/>
      <c r="AT757" s="397"/>
      <c r="AU757" s="397"/>
      <c r="AV757" s="397"/>
      <c r="AW757" s="397"/>
      <c r="AX757" s="397"/>
      <c r="AY757" s="397"/>
      <c r="AZ757" s="397"/>
      <c r="BA757" s="553"/>
      <c r="BB757" s="397"/>
      <c r="BC757" s="397"/>
      <c r="BD757" s="397"/>
    </row>
    <row r="758" spans="2:56" x14ac:dyDescent="0.35">
      <c r="B758" s="80"/>
      <c r="C758" s="119"/>
      <c r="D758" s="119"/>
      <c r="E758" s="202"/>
      <c r="F758" s="119"/>
      <c r="G758" s="120"/>
      <c r="H758" s="41"/>
      <c r="I758" s="41"/>
      <c r="J758" s="329">
        <v>0</v>
      </c>
      <c r="K758" s="329">
        <v>0</v>
      </c>
      <c r="L758" s="332"/>
      <c r="M758" s="150"/>
      <c r="N758" s="397"/>
      <c r="O758" s="555"/>
      <c r="P758" s="576">
        <f t="shared" si="39"/>
        <v>0</v>
      </c>
      <c r="Q758" s="576">
        <f t="shared" si="40"/>
        <v>0</v>
      </c>
      <c r="R758" s="576">
        <f t="shared" si="41"/>
        <v>0</v>
      </c>
      <c r="S758" s="576">
        <f t="shared" si="41"/>
        <v>0</v>
      </c>
      <c r="T758" s="553"/>
      <c r="U758" s="553"/>
      <c r="V758" s="553"/>
      <c r="W758" s="553"/>
      <c r="X758" s="397"/>
      <c r="Y758" s="397"/>
      <c r="Z758" s="397"/>
      <c r="AA758" s="397"/>
      <c r="AB758" s="397"/>
      <c r="AC758" s="397"/>
      <c r="AD758" s="397"/>
      <c r="AE758" s="397"/>
      <c r="AF758" s="397"/>
      <c r="AG758" s="397"/>
      <c r="AH758" s="397"/>
      <c r="AI758" s="397"/>
      <c r="AJ758" s="397"/>
      <c r="AK758" s="397"/>
      <c r="AL758" s="397"/>
      <c r="AM758" s="397"/>
      <c r="AN758" s="397"/>
      <c r="AO758" s="397"/>
      <c r="AP758" s="397"/>
      <c r="AQ758" s="397"/>
      <c r="AR758" s="397"/>
      <c r="AS758" s="397"/>
      <c r="AT758" s="397"/>
      <c r="AU758" s="397"/>
      <c r="AV758" s="397"/>
      <c r="AW758" s="397"/>
      <c r="AX758" s="397"/>
      <c r="AY758" s="397"/>
      <c r="AZ758" s="397"/>
      <c r="BA758" s="553"/>
      <c r="BB758" s="397"/>
      <c r="BC758" s="397"/>
      <c r="BD758" s="397"/>
    </row>
    <row r="759" spans="2:56" x14ac:dyDescent="0.35">
      <c r="B759" s="80"/>
      <c r="C759" s="119"/>
      <c r="D759" s="119"/>
      <c r="E759" s="202"/>
      <c r="F759" s="119"/>
      <c r="G759" s="120"/>
      <c r="H759" s="41"/>
      <c r="I759" s="41"/>
      <c r="J759" s="329">
        <v>0</v>
      </c>
      <c r="K759" s="329">
        <v>0</v>
      </c>
      <c r="L759" s="332"/>
      <c r="M759" s="150"/>
      <c r="N759" s="397"/>
      <c r="O759" s="555"/>
      <c r="P759" s="576">
        <f t="shared" si="39"/>
        <v>0</v>
      </c>
      <c r="Q759" s="576">
        <f t="shared" si="40"/>
        <v>0</v>
      </c>
      <c r="R759" s="576">
        <f t="shared" si="41"/>
        <v>0</v>
      </c>
      <c r="S759" s="576">
        <f t="shared" si="41"/>
        <v>0</v>
      </c>
      <c r="T759" s="553"/>
      <c r="U759" s="553"/>
      <c r="V759" s="553"/>
      <c r="W759" s="553"/>
      <c r="X759" s="397"/>
      <c r="Y759" s="397"/>
      <c r="Z759" s="397"/>
      <c r="AA759" s="397"/>
      <c r="AB759" s="397"/>
      <c r="AC759" s="397"/>
      <c r="AD759" s="397"/>
      <c r="AE759" s="397"/>
      <c r="AF759" s="397"/>
      <c r="AG759" s="397"/>
      <c r="AH759" s="397"/>
      <c r="AI759" s="397"/>
      <c r="AJ759" s="397"/>
      <c r="AK759" s="397"/>
      <c r="AL759" s="397"/>
      <c r="AM759" s="397"/>
      <c r="AN759" s="397"/>
      <c r="AO759" s="397"/>
      <c r="AP759" s="397"/>
      <c r="AQ759" s="397"/>
      <c r="AR759" s="397"/>
      <c r="AS759" s="397"/>
      <c r="AT759" s="397"/>
      <c r="AU759" s="397"/>
      <c r="AV759" s="397"/>
      <c r="AW759" s="397"/>
      <c r="AX759" s="397"/>
      <c r="AY759" s="397"/>
      <c r="AZ759" s="397"/>
      <c r="BA759" s="553"/>
      <c r="BB759" s="397"/>
      <c r="BC759" s="397"/>
      <c r="BD759" s="397"/>
    </row>
    <row r="760" spans="2:56" x14ac:dyDescent="0.35">
      <c r="B760" s="80"/>
      <c r="C760" s="119"/>
      <c r="D760" s="119"/>
      <c r="E760" s="202"/>
      <c r="F760" s="119"/>
      <c r="G760" s="120"/>
      <c r="H760" s="41"/>
      <c r="I760" s="41"/>
      <c r="J760" s="329">
        <v>0</v>
      </c>
      <c r="K760" s="329">
        <v>0</v>
      </c>
      <c r="L760" s="332"/>
      <c r="M760" s="150"/>
      <c r="N760" s="397"/>
      <c r="O760" s="555"/>
      <c r="P760" s="576">
        <f t="shared" si="39"/>
        <v>0</v>
      </c>
      <c r="Q760" s="576">
        <f t="shared" si="40"/>
        <v>0</v>
      </c>
      <c r="R760" s="576">
        <f t="shared" si="41"/>
        <v>0</v>
      </c>
      <c r="S760" s="576">
        <f t="shared" si="41"/>
        <v>0</v>
      </c>
      <c r="T760" s="553"/>
      <c r="U760" s="553"/>
      <c r="V760" s="553"/>
      <c r="W760" s="553"/>
      <c r="X760" s="397"/>
      <c r="Y760" s="397"/>
      <c r="Z760" s="397"/>
      <c r="AA760" s="397"/>
      <c r="AB760" s="397"/>
      <c r="AC760" s="397"/>
      <c r="AD760" s="397"/>
      <c r="AE760" s="397"/>
      <c r="AF760" s="397"/>
      <c r="AG760" s="397"/>
      <c r="AH760" s="397"/>
      <c r="AI760" s="397"/>
      <c r="AJ760" s="397"/>
      <c r="AK760" s="397"/>
      <c r="AL760" s="397"/>
      <c r="AM760" s="397"/>
      <c r="AN760" s="397"/>
      <c r="AO760" s="397"/>
      <c r="AP760" s="397"/>
      <c r="AQ760" s="397"/>
      <c r="AR760" s="397"/>
      <c r="AS760" s="397"/>
      <c r="AT760" s="397"/>
      <c r="AU760" s="397"/>
      <c r="AV760" s="397"/>
      <c r="AW760" s="397"/>
      <c r="AX760" s="397"/>
      <c r="AY760" s="397"/>
      <c r="AZ760" s="397"/>
      <c r="BA760" s="553"/>
      <c r="BB760" s="397"/>
      <c r="BC760" s="397"/>
      <c r="BD760" s="397"/>
    </row>
    <row r="761" spans="2:56" x14ac:dyDescent="0.35">
      <c r="B761" s="80"/>
      <c r="C761" s="119"/>
      <c r="D761" s="119"/>
      <c r="E761" s="202"/>
      <c r="F761" s="119"/>
      <c r="G761" s="120"/>
      <c r="H761" s="41"/>
      <c r="I761" s="41"/>
      <c r="J761" s="329">
        <v>0</v>
      </c>
      <c r="K761" s="329">
        <v>0</v>
      </c>
      <c r="L761" s="332"/>
      <c r="M761" s="150"/>
      <c r="N761" s="397"/>
      <c r="O761" s="555"/>
      <c r="P761" s="576">
        <f t="shared" si="39"/>
        <v>0</v>
      </c>
      <c r="Q761" s="576">
        <f t="shared" si="40"/>
        <v>0</v>
      </c>
      <c r="R761" s="576">
        <f t="shared" si="41"/>
        <v>0</v>
      </c>
      <c r="S761" s="576">
        <f t="shared" si="41"/>
        <v>0</v>
      </c>
      <c r="T761" s="553"/>
      <c r="U761" s="553"/>
      <c r="V761" s="553"/>
      <c r="W761" s="553"/>
      <c r="X761" s="397"/>
      <c r="Y761" s="397"/>
      <c r="Z761" s="397"/>
      <c r="AA761" s="397"/>
      <c r="AB761" s="397"/>
      <c r="AC761" s="397"/>
      <c r="AD761" s="397"/>
      <c r="AE761" s="397"/>
      <c r="AF761" s="397"/>
      <c r="AG761" s="397"/>
      <c r="AH761" s="397"/>
      <c r="AI761" s="397"/>
      <c r="AJ761" s="397"/>
      <c r="AK761" s="397"/>
      <c r="AL761" s="397"/>
      <c r="AM761" s="397"/>
      <c r="AN761" s="397"/>
      <c r="AO761" s="397"/>
      <c r="AP761" s="397"/>
      <c r="AQ761" s="397"/>
      <c r="AR761" s="397"/>
      <c r="AS761" s="397"/>
      <c r="AT761" s="397"/>
      <c r="AU761" s="397"/>
      <c r="AV761" s="397"/>
      <c r="AW761" s="397"/>
      <c r="AX761" s="397"/>
      <c r="AY761" s="397"/>
      <c r="AZ761" s="397"/>
      <c r="BA761" s="553"/>
      <c r="BB761" s="397"/>
      <c r="BC761" s="397"/>
      <c r="BD761" s="397"/>
    </row>
    <row r="762" spans="2:56" x14ac:dyDescent="0.35">
      <c r="B762" s="80"/>
      <c r="C762" s="119"/>
      <c r="D762" s="119"/>
      <c r="E762" s="202"/>
      <c r="F762" s="119"/>
      <c r="G762" s="120"/>
      <c r="H762" s="41"/>
      <c r="I762" s="41"/>
      <c r="J762" s="329">
        <v>0</v>
      </c>
      <c r="K762" s="329">
        <v>0</v>
      </c>
      <c r="L762" s="332"/>
      <c r="M762" s="150"/>
      <c r="N762" s="397"/>
      <c r="O762" s="555"/>
      <c r="P762" s="576">
        <f t="shared" si="39"/>
        <v>0</v>
      </c>
      <c r="Q762" s="576">
        <f t="shared" si="40"/>
        <v>0</v>
      </c>
      <c r="R762" s="576">
        <f t="shared" si="41"/>
        <v>0</v>
      </c>
      <c r="S762" s="576">
        <f t="shared" si="41"/>
        <v>0</v>
      </c>
      <c r="T762" s="553"/>
      <c r="U762" s="553"/>
      <c r="V762" s="553"/>
      <c r="W762" s="553"/>
      <c r="X762" s="397"/>
      <c r="Y762" s="397"/>
      <c r="Z762" s="397"/>
      <c r="AA762" s="397"/>
      <c r="AB762" s="397"/>
      <c r="AC762" s="397"/>
      <c r="AD762" s="397"/>
      <c r="AE762" s="397"/>
      <c r="AF762" s="397"/>
      <c r="AG762" s="397"/>
      <c r="AH762" s="397"/>
      <c r="AI762" s="397"/>
      <c r="AJ762" s="397"/>
      <c r="AK762" s="397"/>
      <c r="AL762" s="397"/>
      <c r="AM762" s="397"/>
      <c r="AN762" s="397"/>
      <c r="AO762" s="397"/>
      <c r="AP762" s="397"/>
      <c r="AQ762" s="397"/>
      <c r="AR762" s="397"/>
      <c r="AS762" s="397"/>
      <c r="AT762" s="397"/>
      <c r="AU762" s="397"/>
      <c r="AV762" s="397"/>
      <c r="AW762" s="397"/>
      <c r="AX762" s="397"/>
      <c r="AY762" s="397"/>
      <c r="AZ762" s="397"/>
      <c r="BA762" s="553"/>
      <c r="BB762" s="397"/>
      <c r="BC762" s="397"/>
      <c r="BD762" s="397"/>
    </row>
    <row r="763" spans="2:56" x14ac:dyDescent="0.35">
      <c r="B763" s="80"/>
      <c r="C763" s="119"/>
      <c r="D763" s="119"/>
      <c r="E763" s="202"/>
      <c r="F763" s="119"/>
      <c r="G763" s="120"/>
      <c r="H763" s="41"/>
      <c r="I763" s="41"/>
      <c r="J763" s="329">
        <v>0</v>
      </c>
      <c r="K763" s="329">
        <v>0</v>
      </c>
      <c r="L763" s="332"/>
      <c r="M763" s="150"/>
      <c r="N763" s="397"/>
      <c r="O763" s="555"/>
      <c r="P763" s="576">
        <f t="shared" si="39"/>
        <v>0</v>
      </c>
      <c r="Q763" s="576">
        <f t="shared" si="40"/>
        <v>0</v>
      </c>
      <c r="R763" s="576">
        <f t="shared" si="41"/>
        <v>0</v>
      </c>
      <c r="S763" s="576">
        <f t="shared" si="41"/>
        <v>0</v>
      </c>
      <c r="T763" s="553"/>
      <c r="U763" s="553"/>
      <c r="V763" s="553"/>
      <c r="W763" s="553"/>
      <c r="X763" s="397"/>
      <c r="Y763" s="397"/>
      <c r="Z763" s="397"/>
      <c r="AA763" s="397"/>
      <c r="AB763" s="397"/>
      <c r="AC763" s="397"/>
      <c r="AD763" s="397"/>
      <c r="AE763" s="397"/>
      <c r="AF763" s="397"/>
      <c r="AG763" s="397"/>
      <c r="AH763" s="397"/>
      <c r="AI763" s="397"/>
      <c r="AJ763" s="397"/>
      <c r="AK763" s="397"/>
      <c r="AL763" s="397"/>
      <c r="AM763" s="397"/>
      <c r="AN763" s="397"/>
      <c r="AO763" s="397"/>
      <c r="AP763" s="397"/>
      <c r="AQ763" s="397"/>
      <c r="AR763" s="397"/>
      <c r="AS763" s="397"/>
      <c r="AT763" s="397"/>
      <c r="AU763" s="397"/>
      <c r="AV763" s="397"/>
      <c r="AW763" s="397"/>
      <c r="AX763" s="397"/>
      <c r="AY763" s="397"/>
      <c r="AZ763" s="397"/>
      <c r="BA763" s="553"/>
      <c r="BB763" s="397"/>
      <c r="BC763" s="397"/>
      <c r="BD763" s="397"/>
    </row>
    <row r="764" spans="2:56" x14ac:dyDescent="0.35">
      <c r="B764" s="80"/>
      <c r="C764" s="119"/>
      <c r="D764" s="119"/>
      <c r="E764" s="202"/>
      <c r="F764" s="119"/>
      <c r="G764" s="120"/>
      <c r="H764" s="41"/>
      <c r="I764" s="41"/>
      <c r="J764" s="329">
        <v>0</v>
      </c>
      <c r="K764" s="329">
        <v>0</v>
      </c>
      <c r="L764" s="332"/>
      <c r="M764" s="150"/>
      <c r="N764" s="397"/>
      <c r="O764" s="555"/>
      <c r="P764" s="576">
        <f t="shared" si="39"/>
        <v>0</v>
      </c>
      <c r="Q764" s="576">
        <f t="shared" si="40"/>
        <v>0</v>
      </c>
      <c r="R764" s="576">
        <f t="shared" si="41"/>
        <v>0</v>
      </c>
      <c r="S764" s="576">
        <f t="shared" si="41"/>
        <v>0</v>
      </c>
      <c r="T764" s="553"/>
      <c r="U764" s="553"/>
      <c r="V764" s="553"/>
      <c r="W764" s="553"/>
      <c r="X764" s="397"/>
      <c r="Y764" s="397"/>
      <c r="Z764" s="397"/>
      <c r="AA764" s="397"/>
      <c r="AB764" s="397"/>
      <c r="AC764" s="397"/>
      <c r="AD764" s="397"/>
      <c r="AE764" s="397"/>
      <c r="AF764" s="397"/>
      <c r="AG764" s="397"/>
      <c r="AH764" s="397"/>
      <c r="AI764" s="397"/>
      <c r="AJ764" s="397"/>
      <c r="AK764" s="397"/>
      <c r="AL764" s="397"/>
      <c r="AM764" s="397"/>
      <c r="AN764" s="397"/>
      <c r="AO764" s="397"/>
      <c r="AP764" s="397"/>
      <c r="AQ764" s="397"/>
      <c r="AR764" s="397"/>
      <c r="AS764" s="397"/>
      <c r="AT764" s="397"/>
      <c r="AU764" s="397"/>
      <c r="AV764" s="397"/>
      <c r="AW764" s="397"/>
      <c r="AX764" s="397"/>
      <c r="AY764" s="397"/>
      <c r="AZ764" s="397"/>
      <c r="BA764" s="553"/>
      <c r="BB764" s="397"/>
      <c r="BC764" s="397"/>
      <c r="BD764" s="397"/>
    </row>
    <row r="765" spans="2:56" x14ac:dyDescent="0.35">
      <c r="B765" s="80"/>
      <c r="C765" s="119"/>
      <c r="D765" s="119"/>
      <c r="E765" s="202"/>
      <c r="F765" s="119"/>
      <c r="G765" s="120"/>
      <c r="H765" s="41"/>
      <c r="I765" s="41"/>
      <c r="J765" s="329">
        <v>0</v>
      </c>
      <c r="K765" s="329">
        <v>0</v>
      </c>
      <c r="L765" s="332"/>
      <c r="M765" s="150"/>
      <c r="N765" s="397"/>
      <c r="O765" s="555"/>
      <c r="P765" s="576">
        <f t="shared" si="39"/>
        <v>0</v>
      </c>
      <c r="Q765" s="576">
        <f t="shared" si="40"/>
        <v>0</v>
      </c>
      <c r="R765" s="576">
        <f t="shared" si="41"/>
        <v>0</v>
      </c>
      <c r="S765" s="576">
        <f t="shared" si="41"/>
        <v>0</v>
      </c>
      <c r="T765" s="553"/>
      <c r="U765" s="553"/>
      <c r="V765" s="553"/>
      <c r="W765" s="553"/>
      <c r="X765" s="397"/>
      <c r="Y765" s="397"/>
      <c r="Z765" s="397"/>
      <c r="AA765" s="397"/>
      <c r="AB765" s="397"/>
      <c r="AC765" s="397"/>
      <c r="AD765" s="397"/>
      <c r="AE765" s="397"/>
      <c r="AF765" s="397"/>
      <c r="AG765" s="397"/>
      <c r="AH765" s="397"/>
      <c r="AI765" s="397"/>
      <c r="AJ765" s="397"/>
      <c r="AK765" s="397"/>
      <c r="AL765" s="397"/>
      <c r="AM765" s="397"/>
      <c r="AN765" s="397"/>
      <c r="AO765" s="397"/>
      <c r="AP765" s="397"/>
      <c r="AQ765" s="397"/>
      <c r="AR765" s="397"/>
      <c r="AS765" s="397"/>
      <c r="AT765" s="397"/>
      <c r="AU765" s="397"/>
      <c r="AV765" s="397"/>
      <c r="AW765" s="397"/>
      <c r="AX765" s="397"/>
      <c r="AY765" s="397"/>
      <c r="AZ765" s="397"/>
      <c r="BA765" s="553"/>
      <c r="BB765" s="397"/>
      <c r="BC765" s="397"/>
      <c r="BD765" s="397"/>
    </row>
    <row r="766" spans="2:56" x14ac:dyDescent="0.35">
      <c r="B766" s="80"/>
      <c r="C766" s="119"/>
      <c r="D766" s="119"/>
      <c r="E766" s="202"/>
      <c r="F766" s="119"/>
      <c r="G766" s="120"/>
      <c r="H766" s="41"/>
      <c r="I766" s="41"/>
      <c r="J766" s="329">
        <v>0</v>
      </c>
      <c r="K766" s="329">
        <v>0</v>
      </c>
      <c r="L766" s="332"/>
      <c r="M766" s="150"/>
      <c r="N766" s="397"/>
      <c r="O766" s="555"/>
      <c r="P766" s="576">
        <f t="shared" si="39"/>
        <v>0</v>
      </c>
      <c r="Q766" s="576">
        <f t="shared" si="40"/>
        <v>0</v>
      </c>
      <c r="R766" s="576">
        <f t="shared" si="41"/>
        <v>0</v>
      </c>
      <c r="S766" s="576">
        <f t="shared" si="41"/>
        <v>0</v>
      </c>
      <c r="T766" s="553"/>
      <c r="U766" s="553"/>
      <c r="V766" s="553"/>
      <c r="W766" s="553"/>
      <c r="X766" s="397"/>
      <c r="Y766" s="397"/>
      <c r="Z766" s="397"/>
      <c r="AA766" s="397"/>
      <c r="AB766" s="397"/>
      <c r="AC766" s="397"/>
      <c r="AD766" s="397"/>
      <c r="AE766" s="397"/>
      <c r="AF766" s="397"/>
      <c r="AG766" s="397"/>
      <c r="AH766" s="397"/>
      <c r="AI766" s="397"/>
      <c r="AJ766" s="397"/>
      <c r="AK766" s="397"/>
      <c r="AL766" s="397"/>
      <c r="AM766" s="397"/>
      <c r="AN766" s="397"/>
      <c r="AO766" s="397"/>
      <c r="AP766" s="397"/>
      <c r="AQ766" s="397"/>
      <c r="AR766" s="397"/>
      <c r="AS766" s="397"/>
      <c r="AT766" s="397"/>
      <c r="AU766" s="397"/>
      <c r="AV766" s="397"/>
      <c r="AW766" s="397"/>
      <c r="AX766" s="397"/>
      <c r="AY766" s="397"/>
      <c r="AZ766" s="397"/>
      <c r="BA766" s="553"/>
      <c r="BB766" s="397"/>
      <c r="BC766" s="397"/>
      <c r="BD766" s="397"/>
    </row>
    <row r="767" spans="2:56" x14ac:dyDescent="0.35">
      <c r="B767" s="80"/>
      <c r="C767" s="119"/>
      <c r="D767" s="119"/>
      <c r="E767" s="202"/>
      <c r="F767" s="119"/>
      <c r="G767" s="120"/>
      <c r="H767" s="41"/>
      <c r="I767" s="41"/>
      <c r="J767" s="329">
        <v>0</v>
      </c>
      <c r="K767" s="329">
        <v>0</v>
      </c>
      <c r="L767" s="332"/>
      <c r="M767" s="150"/>
      <c r="N767" s="397"/>
      <c r="O767" s="555"/>
      <c r="P767" s="576">
        <f t="shared" si="39"/>
        <v>0</v>
      </c>
      <c r="Q767" s="576">
        <f t="shared" si="40"/>
        <v>0</v>
      </c>
      <c r="R767" s="576">
        <f t="shared" si="41"/>
        <v>0</v>
      </c>
      <c r="S767" s="576">
        <f t="shared" si="41"/>
        <v>0</v>
      </c>
      <c r="T767" s="553"/>
      <c r="U767" s="553"/>
      <c r="V767" s="553"/>
      <c r="W767" s="553"/>
      <c r="X767" s="397"/>
      <c r="Y767" s="397"/>
      <c r="Z767" s="397"/>
      <c r="AA767" s="397"/>
      <c r="AB767" s="397"/>
      <c r="AC767" s="397"/>
      <c r="AD767" s="397"/>
      <c r="AE767" s="397"/>
      <c r="AF767" s="397"/>
      <c r="AG767" s="397"/>
      <c r="AH767" s="397"/>
      <c r="AI767" s="397"/>
      <c r="AJ767" s="397"/>
      <c r="AK767" s="397"/>
      <c r="AL767" s="397"/>
      <c r="AM767" s="397"/>
      <c r="AN767" s="397"/>
      <c r="AO767" s="397"/>
      <c r="AP767" s="397"/>
      <c r="AQ767" s="397"/>
      <c r="AR767" s="397"/>
      <c r="AS767" s="397"/>
      <c r="AT767" s="397"/>
      <c r="AU767" s="397"/>
      <c r="AV767" s="397"/>
      <c r="AW767" s="397"/>
      <c r="AX767" s="397"/>
      <c r="AY767" s="397"/>
      <c r="AZ767" s="397"/>
      <c r="BA767" s="553"/>
      <c r="BB767" s="397"/>
      <c r="BC767" s="397"/>
      <c r="BD767" s="397"/>
    </row>
    <row r="768" spans="2:56" x14ac:dyDescent="0.35">
      <c r="B768" s="80"/>
      <c r="C768" s="119"/>
      <c r="D768" s="119"/>
      <c r="E768" s="202"/>
      <c r="F768" s="119"/>
      <c r="G768" s="120"/>
      <c r="H768" s="41"/>
      <c r="I768" s="41"/>
      <c r="J768" s="329">
        <v>0</v>
      </c>
      <c r="K768" s="329">
        <v>0</v>
      </c>
      <c r="L768" s="332"/>
      <c r="M768" s="150"/>
      <c r="N768" s="397"/>
      <c r="O768" s="555"/>
      <c r="P768" s="576">
        <f t="shared" si="39"/>
        <v>0</v>
      </c>
      <c r="Q768" s="576">
        <f t="shared" si="40"/>
        <v>0</v>
      </c>
      <c r="R768" s="576">
        <f t="shared" si="41"/>
        <v>0</v>
      </c>
      <c r="S768" s="576">
        <f t="shared" si="41"/>
        <v>0</v>
      </c>
      <c r="T768" s="553"/>
      <c r="U768" s="553"/>
      <c r="V768" s="553"/>
      <c r="W768" s="553"/>
      <c r="X768" s="397"/>
      <c r="Y768" s="397"/>
      <c r="Z768" s="397"/>
      <c r="AA768" s="397"/>
      <c r="AB768" s="397"/>
      <c r="AC768" s="397"/>
      <c r="AD768" s="397"/>
      <c r="AE768" s="397"/>
      <c r="AF768" s="397"/>
      <c r="AG768" s="397"/>
      <c r="AH768" s="397"/>
      <c r="AI768" s="397"/>
      <c r="AJ768" s="397"/>
      <c r="AK768" s="397"/>
      <c r="AL768" s="397"/>
      <c r="AM768" s="397"/>
      <c r="AN768" s="397"/>
      <c r="AO768" s="397"/>
      <c r="AP768" s="397"/>
      <c r="AQ768" s="397"/>
      <c r="AR768" s="397"/>
      <c r="AS768" s="397"/>
      <c r="AT768" s="397"/>
      <c r="AU768" s="397"/>
      <c r="AV768" s="397"/>
      <c r="AW768" s="397"/>
      <c r="AX768" s="397"/>
      <c r="AY768" s="397"/>
      <c r="AZ768" s="397"/>
      <c r="BA768" s="553"/>
      <c r="BB768" s="397"/>
      <c r="BC768" s="397"/>
      <c r="BD768" s="397"/>
    </row>
    <row r="769" spans="2:56" x14ac:dyDescent="0.35">
      <c r="B769" s="80"/>
      <c r="C769" s="119"/>
      <c r="D769" s="119"/>
      <c r="E769" s="202"/>
      <c r="F769" s="119"/>
      <c r="G769" s="120"/>
      <c r="H769" s="41"/>
      <c r="I769" s="41"/>
      <c r="J769" s="329">
        <v>0</v>
      </c>
      <c r="K769" s="329">
        <v>0</v>
      </c>
      <c r="L769" s="332"/>
      <c r="M769" s="150"/>
      <c r="N769" s="397"/>
      <c r="O769" s="555"/>
      <c r="P769" s="576">
        <f t="shared" si="39"/>
        <v>0</v>
      </c>
      <c r="Q769" s="576">
        <f t="shared" si="40"/>
        <v>0</v>
      </c>
      <c r="R769" s="576">
        <f t="shared" si="41"/>
        <v>0</v>
      </c>
      <c r="S769" s="576">
        <f t="shared" si="41"/>
        <v>0</v>
      </c>
      <c r="T769" s="553"/>
      <c r="U769" s="553"/>
      <c r="V769" s="553"/>
      <c r="W769" s="553"/>
      <c r="X769" s="397"/>
      <c r="Y769" s="397"/>
      <c r="Z769" s="397"/>
      <c r="AA769" s="397"/>
      <c r="AB769" s="397"/>
      <c r="AC769" s="397"/>
      <c r="AD769" s="397"/>
      <c r="AE769" s="397"/>
      <c r="AF769" s="397"/>
      <c r="AG769" s="397"/>
      <c r="AH769" s="397"/>
      <c r="AI769" s="397"/>
      <c r="AJ769" s="397"/>
      <c r="AK769" s="397"/>
      <c r="AL769" s="397"/>
      <c r="AM769" s="397"/>
      <c r="AN769" s="397"/>
      <c r="AO769" s="397"/>
      <c r="AP769" s="397"/>
      <c r="AQ769" s="397"/>
      <c r="AR769" s="397"/>
      <c r="AS769" s="397"/>
      <c r="AT769" s="397"/>
      <c r="AU769" s="397"/>
      <c r="AV769" s="397"/>
      <c r="AW769" s="397"/>
      <c r="AX769" s="397"/>
      <c r="AY769" s="397"/>
      <c r="AZ769" s="397"/>
      <c r="BA769" s="553"/>
      <c r="BB769" s="397"/>
      <c r="BC769" s="397"/>
      <c r="BD769" s="397"/>
    </row>
    <row r="770" spans="2:56" x14ac:dyDescent="0.35">
      <c r="B770" s="80"/>
      <c r="C770" s="119"/>
      <c r="D770" s="119"/>
      <c r="E770" s="202"/>
      <c r="F770" s="119"/>
      <c r="G770" s="120"/>
      <c r="H770" s="41"/>
      <c r="I770" s="41"/>
      <c r="J770" s="329">
        <v>0</v>
      </c>
      <c r="K770" s="329">
        <v>0</v>
      </c>
      <c r="L770" s="332"/>
      <c r="M770" s="150"/>
      <c r="N770" s="397"/>
      <c r="O770" s="555"/>
      <c r="P770" s="576">
        <f t="shared" si="39"/>
        <v>0</v>
      </c>
      <c r="Q770" s="576">
        <f t="shared" si="40"/>
        <v>0</v>
      </c>
      <c r="R770" s="576">
        <f t="shared" si="41"/>
        <v>0</v>
      </c>
      <c r="S770" s="576">
        <f t="shared" si="41"/>
        <v>0</v>
      </c>
      <c r="T770" s="553"/>
      <c r="U770" s="553"/>
      <c r="V770" s="553"/>
      <c r="W770" s="553"/>
      <c r="X770" s="397"/>
      <c r="Y770" s="397"/>
      <c r="Z770" s="397"/>
      <c r="AA770" s="397"/>
      <c r="AB770" s="397"/>
      <c r="AC770" s="397"/>
      <c r="AD770" s="397"/>
      <c r="AE770" s="397"/>
      <c r="AF770" s="397"/>
      <c r="AG770" s="397"/>
      <c r="AH770" s="397"/>
      <c r="AI770" s="397"/>
      <c r="AJ770" s="397"/>
      <c r="AK770" s="397"/>
      <c r="AL770" s="397"/>
      <c r="AM770" s="397"/>
      <c r="AN770" s="397"/>
      <c r="AO770" s="397"/>
      <c r="AP770" s="397"/>
      <c r="AQ770" s="397"/>
      <c r="AR770" s="397"/>
      <c r="AS770" s="397"/>
      <c r="AT770" s="397"/>
      <c r="AU770" s="397"/>
      <c r="AV770" s="397"/>
      <c r="AW770" s="397"/>
      <c r="AX770" s="397"/>
      <c r="AY770" s="397"/>
      <c r="AZ770" s="397"/>
      <c r="BA770" s="553"/>
      <c r="BB770" s="397"/>
      <c r="BC770" s="397"/>
      <c r="BD770" s="397"/>
    </row>
    <row r="771" spans="2:56" x14ac:dyDescent="0.35">
      <c r="B771" s="80"/>
      <c r="C771" s="119"/>
      <c r="D771" s="119"/>
      <c r="E771" s="202"/>
      <c r="F771" s="119"/>
      <c r="G771" s="120"/>
      <c r="H771" s="41"/>
      <c r="I771" s="41"/>
      <c r="J771" s="329">
        <v>0</v>
      </c>
      <c r="K771" s="329">
        <v>0</v>
      </c>
      <c r="L771" s="332"/>
      <c r="M771" s="150"/>
      <c r="N771" s="397"/>
      <c r="O771" s="555"/>
      <c r="P771" s="576">
        <f t="shared" si="39"/>
        <v>0</v>
      </c>
      <c r="Q771" s="576">
        <f t="shared" si="40"/>
        <v>0</v>
      </c>
      <c r="R771" s="576">
        <f t="shared" si="41"/>
        <v>0</v>
      </c>
      <c r="S771" s="576">
        <f t="shared" si="41"/>
        <v>0</v>
      </c>
      <c r="T771" s="553"/>
      <c r="U771" s="553"/>
      <c r="V771" s="553"/>
      <c r="W771" s="553"/>
      <c r="X771" s="397"/>
      <c r="Y771" s="397"/>
      <c r="Z771" s="397"/>
      <c r="AA771" s="397"/>
      <c r="AB771" s="397"/>
      <c r="AC771" s="397"/>
      <c r="AD771" s="397"/>
      <c r="AE771" s="397"/>
      <c r="AF771" s="397"/>
      <c r="AG771" s="397"/>
      <c r="AH771" s="397"/>
      <c r="AI771" s="397"/>
      <c r="AJ771" s="397"/>
      <c r="AK771" s="397"/>
      <c r="AL771" s="397"/>
      <c r="AM771" s="397"/>
      <c r="AN771" s="397"/>
      <c r="AO771" s="397"/>
      <c r="AP771" s="397"/>
      <c r="AQ771" s="397"/>
      <c r="AR771" s="397"/>
      <c r="AS771" s="397"/>
      <c r="AT771" s="397"/>
      <c r="AU771" s="397"/>
      <c r="AV771" s="397"/>
      <c r="AW771" s="397"/>
      <c r="AX771" s="397"/>
      <c r="AY771" s="397"/>
      <c r="AZ771" s="397"/>
      <c r="BA771" s="553"/>
      <c r="BB771" s="397"/>
      <c r="BC771" s="397"/>
      <c r="BD771" s="397"/>
    </row>
    <row r="772" spans="2:56" x14ac:dyDescent="0.35">
      <c r="B772" s="80"/>
      <c r="C772" s="119"/>
      <c r="D772" s="119"/>
      <c r="E772" s="202"/>
      <c r="F772" s="119"/>
      <c r="G772" s="120"/>
      <c r="H772" s="41"/>
      <c r="I772" s="41"/>
      <c r="J772" s="329">
        <v>0</v>
      </c>
      <c r="K772" s="329">
        <v>0</v>
      </c>
      <c r="L772" s="332"/>
      <c r="M772" s="150"/>
      <c r="N772" s="397"/>
      <c r="O772" s="555"/>
      <c r="P772" s="576">
        <f t="shared" si="39"/>
        <v>0</v>
      </c>
      <c r="Q772" s="576">
        <f t="shared" si="40"/>
        <v>0</v>
      </c>
      <c r="R772" s="576">
        <f t="shared" si="41"/>
        <v>0</v>
      </c>
      <c r="S772" s="576">
        <f t="shared" si="41"/>
        <v>0</v>
      </c>
      <c r="T772" s="553"/>
      <c r="U772" s="553"/>
      <c r="V772" s="553"/>
      <c r="W772" s="553"/>
      <c r="X772" s="397"/>
      <c r="Y772" s="397"/>
      <c r="Z772" s="397"/>
      <c r="AA772" s="397"/>
      <c r="AB772" s="397"/>
      <c r="AC772" s="397"/>
      <c r="AD772" s="397"/>
      <c r="AE772" s="397"/>
      <c r="AF772" s="397"/>
      <c r="AG772" s="397"/>
      <c r="AH772" s="397"/>
      <c r="AI772" s="397"/>
      <c r="AJ772" s="397"/>
      <c r="AK772" s="397"/>
      <c r="AL772" s="397"/>
      <c r="AM772" s="397"/>
      <c r="AN772" s="397"/>
      <c r="AO772" s="397"/>
      <c r="AP772" s="397"/>
      <c r="AQ772" s="397"/>
      <c r="AR772" s="397"/>
      <c r="AS772" s="397"/>
      <c r="AT772" s="397"/>
      <c r="AU772" s="397"/>
      <c r="AV772" s="397"/>
      <c r="AW772" s="397"/>
      <c r="AX772" s="397"/>
      <c r="AY772" s="397"/>
      <c r="AZ772" s="397"/>
      <c r="BA772" s="553"/>
      <c r="BB772" s="397"/>
      <c r="BC772" s="397"/>
      <c r="BD772" s="397"/>
    </row>
    <row r="773" spans="2:56" x14ac:dyDescent="0.35">
      <c r="B773" s="80"/>
      <c r="C773" s="119"/>
      <c r="D773" s="119"/>
      <c r="E773" s="202"/>
      <c r="F773" s="119"/>
      <c r="G773" s="120"/>
      <c r="H773" s="41"/>
      <c r="I773" s="41"/>
      <c r="J773" s="329">
        <v>0</v>
      </c>
      <c r="K773" s="329">
        <v>0</v>
      </c>
      <c r="L773" s="332"/>
      <c r="M773" s="150"/>
      <c r="N773" s="397"/>
      <c r="O773" s="555"/>
      <c r="P773" s="576">
        <f t="shared" si="39"/>
        <v>0</v>
      </c>
      <c r="Q773" s="576">
        <f t="shared" si="40"/>
        <v>0</v>
      </c>
      <c r="R773" s="576">
        <f t="shared" si="41"/>
        <v>0</v>
      </c>
      <c r="S773" s="576">
        <f t="shared" si="41"/>
        <v>0</v>
      </c>
      <c r="T773" s="553"/>
      <c r="U773" s="553"/>
      <c r="V773" s="553"/>
      <c r="W773" s="553"/>
      <c r="X773" s="397"/>
      <c r="Y773" s="397"/>
      <c r="Z773" s="397"/>
      <c r="AA773" s="397"/>
      <c r="AB773" s="397"/>
      <c r="AC773" s="397"/>
      <c r="AD773" s="397"/>
      <c r="AE773" s="397"/>
      <c r="AF773" s="397"/>
      <c r="AG773" s="397"/>
      <c r="AH773" s="397"/>
      <c r="AI773" s="397"/>
      <c r="AJ773" s="397"/>
      <c r="AK773" s="397"/>
      <c r="AL773" s="397"/>
      <c r="AM773" s="397"/>
      <c r="AN773" s="397"/>
      <c r="AO773" s="397"/>
      <c r="AP773" s="397"/>
      <c r="AQ773" s="397"/>
      <c r="AR773" s="397"/>
      <c r="AS773" s="397"/>
      <c r="AT773" s="397"/>
      <c r="AU773" s="397"/>
      <c r="AV773" s="397"/>
      <c r="AW773" s="397"/>
      <c r="AX773" s="397"/>
      <c r="AY773" s="397"/>
      <c r="AZ773" s="397"/>
      <c r="BA773" s="553"/>
      <c r="BB773" s="397"/>
      <c r="BC773" s="397"/>
      <c r="BD773" s="397"/>
    </row>
    <row r="774" spans="2:56" x14ac:dyDescent="0.35">
      <c r="B774" s="80"/>
      <c r="C774" s="119"/>
      <c r="D774" s="119"/>
      <c r="E774" s="202"/>
      <c r="F774" s="119"/>
      <c r="G774" s="120"/>
      <c r="H774" s="41"/>
      <c r="I774" s="41"/>
      <c r="J774" s="329">
        <v>0</v>
      </c>
      <c r="K774" s="329">
        <v>0</v>
      </c>
      <c r="L774" s="332"/>
      <c r="M774" s="150"/>
      <c r="N774" s="397"/>
      <c r="O774" s="555"/>
      <c r="P774" s="576">
        <f t="shared" si="39"/>
        <v>0</v>
      </c>
      <c r="Q774" s="576">
        <f t="shared" si="40"/>
        <v>0</v>
      </c>
      <c r="R774" s="576">
        <f t="shared" si="41"/>
        <v>0</v>
      </c>
      <c r="S774" s="576">
        <f t="shared" si="41"/>
        <v>0</v>
      </c>
      <c r="T774" s="553"/>
      <c r="U774" s="553"/>
      <c r="V774" s="553"/>
      <c r="W774" s="553"/>
      <c r="X774" s="397"/>
      <c r="Y774" s="397"/>
      <c r="Z774" s="397"/>
      <c r="AA774" s="397"/>
      <c r="AB774" s="397"/>
      <c r="AC774" s="397"/>
      <c r="AD774" s="397"/>
      <c r="AE774" s="397"/>
      <c r="AF774" s="397"/>
      <c r="AG774" s="397"/>
      <c r="AH774" s="397"/>
      <c r="AI774" s="397"/>
      <c r="AJ774" s="397"/>
      <c r="AK774" s="397"/>
      <c r="AL774" s="397"/>
      <c r="AM774" s="397"/>
      <c r="AN774" s="397"/>
      <c r="AO774" s="397"/>
      <c r="AP774" s="397"/>
      <c r="AQ774" s="397"/>
      <c r="AR774" s="397"/>
      <c r="AS774" s="397"/>
      <c r="AT774" s="397"/>
      <c r="AU774" s="397"/>
      <c r="AV774" s="397"/>
      <c r="AW774" s="397"/>
      <c r="AX774" s="397"/>
      <c r="AY774" s="397"/>
      <c r="AZ774" s="397"/>
      <c r="BA774" s="553"/>
      <c r="BB774" s="397"/>
      <c r="BC774" s="397"/>
      <c r="BD774" s="397"/>
    </row>
    <row r="775" spans="2:56" x14ac:dyDescent="0.35">
      <c r="B775" s="80"/>
      <c r="C775" s="119"/>
      <c r="D775" s="119"/>
      <c r="E775" s="202"/>
      <c r="F775" s="119"/>
      <c r="G775" s="120"/>
      <c r="H775" s="41"/>
      <c r="I775" s="41"/>
      <c r="J775" s="329">
        <v>0</v>
      </c>
      <c r="K775" s="329">
        <v>0</v>
      </c>
      <c r="L775" s="332"/>
      <c r="M775" s="150"/>
      <c r="N775" s="397"/>
      <c r="O775" s="555"/>
      <c r="P775" s="576">
        <f t="shared" si="39"/>
        <v>0</v>
      </c>
      <c r="Q775" s="576">
        <f t="shared" si="40"/>
        <v>0</v>
      </c>
      <c r="R775" s="576">
        <f t="shared" si="41"/>
        <v>0</v>
      </c>
      <c r="S775" s="576">
        <f t="shared" si="41"/>
        <v>0</v>
      </c>
      <c r="T775" s="553"/>
      <c r="U775" s="553"/>
      <c r="V775" s="553"/>
      <c r="W775" s="553"/>
      <c r="X775" s="397"/>
      <c r="Y775" s="397"/>
      <c r="Z775" s="397"/>
      <c r="AA775" s="397"/>
      <c r="AB775" s="397"/>
      <c r="AC775" s="397"/>
      <c r="AD775" s="397"/>
      <c r="AE775" s="397"/>
      <c r="AF775" s="397"/>
      <c r="AG775" s="397"/>
      <c r="AH775" s="397"/>
      <c r="AI775" s="397"/>
      <c r="AJ775" s="397"/>
      <c r="AK775" s="397"/>
      <c r="AL775" s="397"/>
      <c r="AM775" s="397"/>
      <c r="AN775" s="397"/>
      <c r="AO775" s="397"/>
      <c r="AP775" s="397"/>
      <c r="AQ775" s="397"/>
      <c r="AR775" s="397"/>
      <c r="AS775" s="397"/>
      <c r="AT775" s="397"/>
      <c r="AU775" s="397"/>
      <c r="AV775" s="397"/>
      <c r="AW775" s="397"/>
      <c r="AX775" s="397"/>
      <c r="AY775" s="397"/>
      <c r="AZ775" s="397"/>
      <c r="BA775" s="553"/>
      <c r="BB775" s="397"/>
      <c r="BC775" s="397"/>
      <c r="BD775" s="397"/>
    </row>
    <row r="776" spans="2:56" x14ac:dyDescent="0.35">
      <c r="B776" s="80"/>
      <c r="C776" s="119"/>
      <c r="D776" s="119"/>
      <c r="E776" s="202"/>
      <c r="F776" s="119"/>
      <c r="G776" s="120"/>
      <c r="H776" s="41"/>
      <c r="I776" s="41"/>
      <c r="J776" s="329">
        <v>0</v>
      </c>
      <c r="K776" s="329">
        <v>0</v>
      </c>
      <c r="L776" s="332"/>
      <c r="M776" s="150"/>
      <c r="N776" s="397"/>
      <c r="O776" s="555"/>
      <c r="P776" s="576">
        <f t="shared" si="39"/>
        <v>0</v>
      </c>
      <c r="Q776" s="576">
        <f t="shared" si="40"/>
        <v>0</v>
      </c>
      <c r="R776" s="576">
        <f t="shared" si="41"/>
        <v>0</v>
      </c>
      <c r="S776" s="576">
        <f t="shared" si="41"/>
        <v>0</v>
      </c>
      <c r="T776" s="553"/>
      <c r="U776" s="553"/>
      <c r="V776" s="553"/>
      <c r="W776" s="553"/>
      <c r="X776" s="397"/>
      <c r="Y776" s="397"/>
      <c r="Z776" s="397"/>
      <c r="AA776" s="397"/>
      <c r="AB776" s="397"/>
      <c r="AC776" s="397"/>
      <c r="AD776" s="397"/>
      <c r="AE776" s="397"/>
      <c r="AF776" s="397"/>
      <c r="AG776" s="397"/>
      <c r="AH776" s="397"/>
      <c r="AI776" s="397"/>
      <c r="AJ776" s="397"/>
      <c r="AK776" s="397"/>
      <c r="AL776" s="397"/>
      <c r="AM776" s="397"/>
      <c r="AN776" s="397"/>
      <c r="AO776" s="397"/>
      <c r="AP776" s="397"/>
      <c r="AQ776" s="397"/>
      <c r="AR776" s="397"/>
      <c r="AS776" s="397"/>
      <c r="AT776" s="397"/>
      <c r="AU776" s="397"/>
      <c r="AV776" s="397"/>
      <c r="AW776" s="397"/>
      <c r="AX776" s="397"/>
      <c r="AY776" s="397"/>
      <c r="AZ776" s="397"/>
      <c r="BA776" s="553"/>
      <c r="BB776" s="397"/>
      <c r="BC776" s="397"/>
      <c r="BD776" s="397"/>
    </row>
    <row r="777" spans="2:56" x14ac:dyDescent="0.35">
      <c r="B777" s="80"/>
      <c r="C777" s="119"/>
      <c r="D777" s="119"/>
      <c r="E777" s="202"/>
      <c r="F777" s="119"/>
      <c r="G777" s="120"/>
      <c r="H777" s="41"/>
      <c r="I777" s="41"/>
      <c r="J777" s="329">
        <v>0</v>
      </c>
      <c r="K777" s="329">
        <v>0</v>
      </c>
      <c r="L777" s="332"/>
      <c r="M777" s="150"/>
      <c r="N777" s="397"/>
      <c r="O777" s="555"/>
      <c r="P777" s="576">
        <f t="shared" si="39"/>
        <v>0</v>
      </c>
      <c r="Q777" s="576">
        <f t="shared" si="40"/>
        <v>0</v>
      </c>
      <c r="R777" s="576">
        <f t="shared" si="41"/>
        <v>0</v>
      </c>
      <c r="S777" s="576">
        <f t="shared" si="41"/>
        <v>0</v>
      </c>
      <c r="T777" s="553"/>
      <c r="U777" s="553"/>
      <c r="V777" s="553"/>
      <c r="W777" s="553"/>
      <c r="X777" s="397"/>
      <c r="Y777" s="397"/>
      <c r="Z777" s="397"/>
      <c r="AA777" s="397"/>
      <c r="AB777" s="397"/>
      <c r="AC777" s="397"/>
      <c r="AD777" s="397"/>
      <c r="AE777" s="397"/>
      <c r="AF777" s="397"/>
      <c r="AG777" s="397"/>
      <c r="AH777" s="397"/>
      <c r="AI777" s="397"/>
      <c r="AJ777" s="397"/>
      <c r="AK777" s="397"/>
      <c r="AL777" s="397"/>
      <c r="AM777" s="397"/>
      <c r="AN777" s="397"/>
      <c r="AO777" s="397"/>
      <c r="AP777" s="397"/>
      <c r="AQ777" s="397"/>
      <c r="AR777" s="397"/>
      <c r="AS777" s="397"/>
      <c r="AT777" s="397"/>
      <c r="AU777" s="397"/>
      <c r="AV777" s="397"/>
      <c r="AW777" s="397"/>
      <c r="AX777" s="397"/>
      <c r="AY777" s="397"/>
      <c r="AZ777" s="397"/>
      <c r="BA777" s="553"/>
      <c r="BB777" s="397"/>
      <c r="BC777" s="397"/>
      <c r="BD777" s="397"/>
    </row>
    <row r="778" spans="2:56" x14ac:dyDescent="0.35">
      <c r="B778" s="80"/>
      <c r="C778" s="119"/>
      <c r="D778" s="119"/>
      <c r="E778" s="202"/>
      <c r="F778" s="119"/>
      <c r="G778" s="120"/>
      <c r="H778" s="41"/>
      <c r="I778" s="41"/>
      <c r="J778" s="329">
        <v>0</v>
      </c>
      <c r="K778" s="329">
        <v>0</v>
      </c>
      <c r="L778" s="332"/>
      <c r="M778" s="150"/>
      <c r="N778" s="397"/>
      <c r="O778" s="555"/>
      <c r="P778" s="576">
        <f t="shared" si="39"/>
        <v>0</v>
      </c>
      <c r="Q778" s="576">
        <f t="shared" si="40"/>
        <v>0</v>
      </c>
      <c r="R778" s="576">
        <f t="shared" si="41"/>
        <v>0</v>
      </c>
      <c r="S778" s="576">
        <f t="shared" si="41"/>
        <v>0</v>
      </c>
      <c r="T778" s="553"/>
      <c r="U778" s="553"/>
      <c r="V778" s="553"/>
      <c r="W778" s="553"/>
      <c r="X778" s="397"/>
      <c r="Y778" s="397"/>
      <c r="Z778" s="397"/>
      <c r="AA778" s="397"/>
      <c r="AB778" s="397"/>
      <c r="AC778" s="397"/>
      <c r="AD778" s="397"/>
      <c r="AE778" s="397"/>
      <c r="AF778" s="397"/>
      <c r="AG778" s="397"/>
      <c r="AH778" s="397"/>
      <c r="AI778" s="397"/>
      <c r="AJ778" s="397"/>
      <c r="AK778" s="397"/>
      <c r="AL778" s="397"/>
      <c r="AM778" s="397"/>
      <c r="AN778" s="397"/>
      <c r="AO778" s="397"/>
      <c r="AP778" s="397"/>
      <c r="AQ778" s="397"/>
      <c r="AR778" s="397"/>
      <c r="AS778" s="397"/>
      <c r="AT778" s="397"/>
      <c r="AU778" s="397"/>
      <c r="AV778" s="397"/>
      <c r="AW778" s="397"/>
      <c r="AX778" s="397"/>
      <c r="AY778" s="397"/>
      <c r="AZ778" s="397"/>
      <c r="BA778" s="553"/>
      <c r="BB778" s="397"/>
      <c r="BC778" s="397"/>
      <c r="BD778" s="397"/>
    </row>
    <row r="779" spans="2:56" x14ac:dyDescent="0.35">
      <c r="B779" s="80"/>
      <c r="C779" s="119"/>
      <c r="D779" s="119"/>
      <c r="E779" s="202"/>
      <c r="F779" s="119"/>
      <c r="G779" s="120"/>
      <c r="H779" s="41"/>
      <c r="I779" s="41"/>
      <c r="J779" s="329">
        <v>0</v>
      </c>
      <c r="K779" s="329">
        <v>0</v>
      </c>
      <c r="L779" s="332"/>
      <c r="M779" s="150"/>
      <c r="N779" s="397"/>
      <c r="O779" s="555"/>
      <c r="P779" s="576">
        <f t="shared" si="39"/>
        <v>0</v>
      </c>
      <c r="Q779" s="576">
        <f t="shared" si="40"/>
        <v>0</v>
      </c>
      <c r="R779" s="576">
        <f t="shared" si="41"/>
        <v>0</v>
      </c>
      <c r="S779" s="576">
        <f t="shared" si="41"/>
        <v>0</v>
      </c>
      <c r="T779" s="553"/>
      <c r="U779" s="553"/>
      <c r="V779" s="553"/>
      <c r="W779" s="553"/>
      <c r="X779" s="397"/>
      <c r="Y779" s="397"/>
      <c r="Z779" s="397"/>
      <c r="AA779" s="397"/>
      <c r="AB779" s="397"/>
      <c r="AC779" s="397"/>
      <c r="AD779" s="397"/>
      <c r="AE779" s="397"/>
      <c r="AF779" s="397"/>
      <c r="AG779" s="397"/>
      <c r="AH779" s="397"/>
      <c r="AI779" s="397"/>
      <c r="AJ779" s="397"/>
      <c r="AK779" s="397"/>
      <c r="AL779" s="397"/>
      <c r="AM779" s="397"/>
      <c r="AN779" s="397"/>
      <c r="AO779" s="397"/>
      <c r="AP779" s="397"/>
      <c r="AQ779" s="397"/>
      <c r="AR779" s="397"/>
      <c r="AS779" s="397"/>
      <c r="AT779" s="397"/>
      <c r="AU779" s="397"/>
      <c r="AV779" s="397"/>
      <c r="AW779" s="397"/>
      <c r="AX779" s="397"/>
      <c r="AY779" s="397"/>
      <c r="AZ779" s="397"/>
      <c r="BA779" s="553"/>
      <c r="BB779" s="397"/>
      <c r="BC779" s="397"/>
      <c r="BD779" s="397"/>
    </row>
    <row r="780" spans="2:56" x14ac:dyDescent="0.35">
      <c r="B780" s="80"/>
      <c r="C780" s="119"/>
      <c r="D780" s="119"/>
      <c r="E780" s="202"/>
      <c r="F780" s="119"/>
      <c r="G780" s="120"/>
      <c r="H780" s="41"/>
      <c r="I780" s="41"/>
      <c r="J780" s="329">
        <v>0</v>
      </c>
      <c r="K780" s="329">
        <v>0</v>
      </c>
      <c r="L780" s="332"/>
      <c r="M780" s="150"/>
      <c r="N780" s="397"/>
      <c r="O780" s="555"/>
      <c r="P780" s="576">
        <f t="shared" si="39"/>
        <v>0</v>
      </c>
      <c r="Q780" s="576">
        <f t="shared" si="40"/>
        <v>0</v>
      </c>
      <c r="R780" s="576">
        <f t="shared" si="41"/>
        <v>0</v>
      </c>
      <c r="S780" s="576">
        <f t="shared" si="41"/>
        <v>0</v>
      </c>
      <c r="T780" s="553"/>
      <c r="U780" s="553"/>
      <c r="V780" s="553"/>
      <c r="W780" s="553"/>
      <c r="X780" s="397"/>
      <c r="Y780" s="397"/>
      <c r="Z780" s="397"/>
      <c r="AA780" s="397"/>
      <c r="AB780" s="397"/>
      <c r="AC780" s="397"/>
      <c r="AD780" s="397"/>
      <c r="AE780" s="397"/>
      <c r="AF780" s="397"/>
      <c r="AG780" s="397"/>
      <c r="AH780" s="397"/>
      <c r="AI780" s="397"/>
      <c r="AJ780" s="397"/>
      <c r="AK780" s="397"/>
      <c r="AL780" s="397"/>
      <c r="AM780" s="397"/>
      <c r="AN780" s="397"/>
      <c r="AO780" s="397"/>
      <c r="AP780" s="397"/>
      <c r="AQ780" s="397"/>
      <c r="AR780" s="397"/>
      <c r="AS780" s="397"/>
      <c r="AT780" s="397"/>
      <c r="AU780" s="397"/>
      <c r="AV780" s="397"/>
      <c r="AW780" s="397"/>
      <c r="AX780" s="397"/>
      <c r="AY780" s="397"/>
      <c r="AZ780" s="397"/>
      <c r="BA780" s="553"/>
      <c r="BB780" s="397"/>
      <c r="BC780" s="397"/>
      <c r="BD780" s="397"/>
    </row>
    <row r="781" spans="2:56" x14ac:dyDescent="0.35">
      <c r="B781" s="80"/>
      <c r="C781" s="119"/>
      <c r="D781" s="119"/>
      <c r="E781" s="202"/>
      <c r="F781" s="119"/>
      <c r="G781" s="120"/>
      <c r="H781" s="41"/>
      <c r="I781" s="41"/>
      <c r="J781" s="329">
        <v>0</v>
      </c>
      <c r="K781" s="329">
        <v>0</v>
      </c>
      <c r="L781" s="332"/>
      <c r="M781" s="150"/>
      <c r="N781" s="397"/>
      <c r="O781" s="555"/>
      <c r="P781" s="576">
        <f t="shared" si="39"/>
        <v>0</v>
      </c>
      <c r="Q781" s="576">
        <f t="shared" si="40"/>
        <v>0</v>
      </c>
      <c r="R781" s="576">
        <f t="shared" si="41"/>
        <v>0</v>
      </c>
      <c r="S781" s="576">
        <f t="shared" si="41"/>
        <v>0</v>
      </c>
      <c r="T781" s="553"/>
      <c r="U781" s="553"/>
      <c r="V781" s="553"/>
      <c r="W781" s="553"/>
      <c r="X781" s="397"/>
      <c r="Y781" s="397"/>
      <c r="Z781" s="397"/>
      <c r="AA781" s="397"/>
      <c r="AB781" s="397"/>
      <c r="AC781" s="397"/>
      <c r="AD781" s="397"/>
      <c r="AE781" s="397"/>
      <c r="AF781" s="397"/>
      <c r="AG781" s="397"/>
      <c r="AH781" s="397"/>
      <c r="AI781" s="397"/>
      <c r="AJ781" s="397"/>
      <c r="AK781" s="397"/>
      <c r="AL781" s="397"/>
      <c r="AM781" s="397"/>
      <c r="AN781" s="397"/>
      <c r="AO781" s="397"/>
      <c r="AP781" s="397"/>
      <c r="AQ781" s="397"/>
      <c r="AR781" s="397"/>
      <c r="AS781" s="397"/>
      <c r="AT781" s="397"/>
      <c r="AU781" s="397"/>
      <c r="AV781" s="397"/>
      <c r="AW781" s="397"/>
      <c r="AX781" s="397"/>
      <c r="AY781" s="397"/>
      <c r="AZ781" s="397"/>
      <c r="BA781" s="553"/>
      <c r="BB781" s="397"/>
      <c r="BC781" s="397"/>
      <c r="BD781" s="397"/>
    </row>
    <row r="782" spans="2:56" x14ac:dyDescent="0.35">
      <c r="B782" s="80"/>
      <c r="C782" s="119"/>
      <c r="D782" s="119"/>
      <c r="E782" s="202"/>
      <c r="F782" s="119"/>
      <c r="G782" s="120"/>
      <c r="H782" s="41"/>
      <c r="I782" s="41"/>
      <c r="J782" s="329">
        <v>0</v>
      </c>
      <c r="K782" s="329">
        <v>0</v>
      </c>
      <c r="L782" s="332"/>
      <c r="M782" s="150"/>
      <c r="N782" s="397"/>
      <c r="O782" s="555"/>
      <c r="P782" s="576">
        <f t="shared" si="39"/>
        <v>0</v>
      </c>
      <c r="Q782" s="576">
        <f t="shared" si="40"/>
        <v>0</v>
      </c>
      <c r="R782" s="576">
        <f t="shared" si="41"/>
        <v>0</v>
      </c>
      <c r="S782" s="576">
        <f t="shared" si="41"/>
        <v>0</v>
      </c>
      <c r="T782" s="553"/>
      <c r="U782" s="553"/>
      <c r="V782" s="553"/>
      <c r="W782" s="553"/>
      <c r="X782" s="397"/>
      <c r="Y782" s="397"/>
      <c r="Z782" s="397"/>
      <c r="AA782" s="397"/>
      <c r="AB782" s="397"/>
      <c r="AC782" s="397"/>
      <c r="AD782" s="397"/>
      <c r="AE782" s="397"/>
      <c r="AF782" s="397"/>
      <c r="AG782" s="397"/>
      <c r="AH782" s="397"/>
      <c r="AI782" s="397"/>
      <c r="AJ782" s="397"/>
      <c r="AK782" s="397"/>
      <c r="AL782" s="397"/>
      <c r="AM782" s="397"/>
      <c r="AN782" s="397"/>
      <c r="AO782" s="397"/>
      <c r="AP782" s="397"/>
      <c r="AQ782" s="397"/>
      <c r="AR782" s="397"/>
      <c r="AS782" s="397"/>
      <c r="AT782" s="397"/>
      <c r="AU782" s="397"/>
      <c r="AV782" s="397"/>
      <c r="AW782" s="397"/>
      <c r="AX782" s="397"/>
      <c r="AY782" s="397"/>
      <c r="AZ782" s="397"/>
      <c r="BA782" s="553"/>
      <c r="BB782" s="397"/>
      <c r="BC782" s="397"/>
      <c r="BD782" s="397"/>
    </row>
    <row r="783" spans="2:56" x14ac:dyDescent="0.35">
      <c r="B783" s="80"/>
      <c r="C783" s="119"/>
      <c r="D783" s="119"/>
      <c r="E783" s="202"/>
      <c r="F783" s="119"/>
      <c r="G783" s="120"/>
      <c r="H783" s="41"/>
      <c r="I783" s="41"/>
      <c r="J783" s="329">
        <v>0</v>
      </c>
      <c r="K783" s="329">
        <v>0</v>
      </c>
      <c r="L783" s="332"/>
      <c r="M783" s="150"/>
      <c r="N783" s="397"/>
      <c r="O783" s="555"/>
      <c r="P783" s="576">
        <f t="shared" si="39"/>
        <v>0</v>
      </c>
      <c r="Q783" s="576">
        <f t="shared" si="40"/>
        <v>0</v>
      </c>
      <c r="R783" s="576">
        <f t="shared" si="41"/>
        <v>0</v>
      </c>
      <c r="S783" s="576">
        <f t="shared" si="41"/>
        <v>0</v>
      </c>
      <c r="T783" s="553"/>
      <c r="U783" s="553"/>
      <c r="V783" s="553"/>
      <c r="W783" s="553"/>
      <c r="X783" s="397"/>
      <c r="Y783" s="397"/>
      <c r="Z783" s="397"/>
      <c r="AA783" s="397"/>
      <c r="AB783" s="397"/>
      <c r="AC783" s="397"/>
      <c r="AD783" s="397"/>
      <c r="AE783" s="397"/>
      <c r="AF783" s="397"/>
      <c r="AG783" s="397"/>
      <c r="AH783" s="397"/>
      <c r="AI783" s="397"/>
      <c r="AJ783" s="397"/>
      <c r="AK783" s="397"/>
      <c r="AL783" s="397"/>
      <c r="AM783" s="397"/>
      <c r="AN783" s="397"/>
      <c r="AO783" s="397"/>
      <c r="AP783" s="397"/>
      <c r="AQ783" s="397"/>
      <c r="AR783" s="397"/>
      <c r="AS783" s="397"/>
      <c r="AT783" s="397"/>
      <c r="AU783" s="397"/>
      <c r="AV783" s="397"/>
      <c r="AW783" s="397"/>
      <c r="AX783" s="397"/>
      <c r="AY783" s="397"/>
      <c r="AZ783" s="397"/>
      <c r="BA783" s="553"/>
      <c r="BB783" s="397"/>
      <c r="BC783" s="397"/>
      <c r="BD783" s="397"/>
    </row>
    <row r="784" spans="2:56" x14ac:dyDescent="0.35">
      <c r="B784" s="80"/>
      <c r="C784" s="119"/>
      <c r="D784" s="119"/>
      <c r="E784" s="202"/>
      <c r="F784" s="119"/>
      <c r="G784" s="120"/>
      <c r="H784" s="41"/>
      <c r="I784" s="41"/>
      <c r="J784" s="329">
        <v>0</v>
      </c>
      <c r="K784" s="329">
        <v>0</v>
      </c>
      <c r="L784" s="332"/>
      <c r="M784" s="150"/>
      <c r="N784" s="397"/>
      <c r="O784" s="555"/>
      <c r="P784" s="576">
        <f t="shared" si="39"/>
        <v>0</v>
      </c>
      <c r="Q784" s="576">
        <f t="shared" si="40"/>
        <v>0</v>
      </c>
      <c r="R784" s="576">
        <f t="shared" si="41"/>
        <v>0</v>
      </c>
      <c r="S784" s="576">
        <f t="shared" si="41"/>
        <v>0</v>
      </c>
      <c r="T784" s="553"/>
      <c r="U784" s="553"/>
      <c r="V784" s="553"/>
      <c r="W784" s="553"/>
      <c r="X784" s="397"/>
      <c r="Y784" s="397"/>
      <c r="Z784" s="397"/>
      <c r="AA784" s="397"/>
      <c r="AB784" s="397"/>
      <c r="AC784" s="397"/>
      <c r="AD784" s="397"/>
      <c r="AE784" s="397"/>
      <c r="AF784" s="397"/>
      <c r="AG784" s="397"/>
      <c r="AH784" s="397"/>
      <c r="AI784" s="397"/>
      <c r="AJ784" s="397"/>
      <c r="AK784" s="397"/>
      <c r="AL784" s="397"/>
      <c r="AM784" s="397"/>
      <c r="AN784" s="397"/>
      <c r="AO784" s="397"/>
      <c r="AP784" s="397"/>
      <c r="AQ784" s="397"/>
      <c r="AR784" s="397"/>
      <c r="AS784" s="397"/>
      <c r="AT784" s="397"/>
      <c r="AU784" s="397"/>
      <c r="AV784" s="397"/>
      <c r="AW784" s="397"/>
      <c r="AX784" s="397"/>
      <c r="AY784" s="397"/>
      <c r="AZ784" s="397"/>
      <c r="BA784" s="553"/>
      <c r="BB784" s="397"/>
      <c r="BC784" s="397"/>
      <c r="BD784" s="397"/>
    </row>
    <row r="785" spans="2:56" x14ac:dyDescent="0.35">
      <c r="B785" s="80"/>
      <c r="C785" s="119"/>
      <c r="D785" s="119"/>
      <c r="E785" s="202"/>
      <c r="F785" s="119"/>
      <c r="G785" s="120"/>
      <c r="H785" s="41"/>
      <c r="I785" s="41"/>
      <c r="J785" s="329">
        <v>0</v>
      </c>
      <c r="K785" s="329">
        <v>0</v>
      </c>
      <c r="L785" s="332"/>
      <c r="M785" s="150"/>
      <c r="N785" s="397"/>
      <c r="O785" s="555"/>
      <c r="P785" s="576">
        <f t="shared" si="39"/>
        <v>0</v>
      </c>
      <c r="Q785" s="576">
        <f t="shared" si="40"/>
        <v>0</v>
      </c>
      <c r="R785" s="576">
        <f t="shared" si="41"/>
        <v>0</v>
      </c>
      <c r="S785" s="576">
        <f t="shared" si="41"/>
        <v>0</v>
      </c>
      <c r="T785" s="553"/>
      <c r="U785" s="553"/>
      <c r="V785" s="553"/>
      <c r="W785" s="553"/>
      <c r="X785" s="397"/>
      <c r="Y785" s="397"/>
      <c r="Z785" s="397"/>
      <c r="AA785" s="397"/>
      <c r="AB785" s="397"/>
      <c r="AC785" s="397"/>
      <c r="AD785" s="397"/>
      <c r="AE785" s="397"/>
      <c r="AF785" s="397"/>
      <c r="AG785" s="397"/>
      <c r="AH785" s="397"/>
      <c r="AI785" s="397"/>
      <c r="AJ785" s="397"/>
      <c r="AK785" s="397"/>
      <c r="AL785" s="397"/>
      <c r="AM785" s="397"/>
      <c r="AN785" s="397"/>
      <c r="AO785" s="397"/>
      <c r="AP785" s="397"/>
      <c r="AQ785" s="397"/>
      <c r="AR785" s="397"/>
      <c r="AS785" s="397"/>
      <c r="AT785" s="397"/>
      <c r="AU785" s="397"/>
      <c r="AV785" s="397"/>
      <c r="AW785" s="397"/>
      <c r="AX785" s="397"/>
      <c r="AY785" s="397"/>
      <c r="AZ785" s="397"/>
      <c r="BA785" s="553"/>
      <c r="BB785" s="397"/>
      <c r="BC785" s="397"/>
      <c r="BD785" s="397"/>
    </row>
    <row r="786" spans="2:56" x14ac:dyDescent="0.35">
      <c r="B786" s="80"/>
      <c r="C786" s="119"/>
      <c r="D786" s="119"/>
      <c r="E786" s="202"/>
      <c r="F786" s="119"/>
      <c r="G786" s="120"/>
      <c r="H786" s="41"/>
      <c r="I786" s="41"/>
      <c r="J786" s="329">
        <v>0</v>
      </c>
      <c r="K786" s="329">
        <v>0</v>
      </c>
      <c r="L786" s="332"/>
      <c r="M786" s="150"/>
      <c r="N786" s="397"/>
      <c r="O786" s="555"/>
      <c r="P786" s="576">
        <f t="shared" si="39"/>
        <v>0</v>
      </c>
      <c r="Q786" s="576">
        <f t="shared" si="40"/>
        <v>0</v>
      </c>
      <c r="R786" s="576">
        <f t="shared" si="41"/>
        <v>0</v>
      </c>
      <c r="S786" s="576">
        <f t="shared" si="41"/>
        <v>0</v>
      </c>
      <c r="T786" s="553"/>
      <c r="U786" s="553"/>
      <c r="V786" s="553"/>
      <c r="W786" s="553"/>
      <c r="X786" s="397"/>
      <c r="Y786" s="397"/>
      <c r="Z786" s="397"/>
      <c r="AA786" s="397"/>
      <c r="AB786" s="397"/>
      <c r="AC786" s="397"/>
      <c r="AD786" s="397"/>
      <c r="AE786" s="397"/>
      <c r="AF786" s="397"/>
      <c r="AG786" s="397"/>
      <c r="AH786" s="397"/>
      <c r="AI786" s="397"/>
      <c r="AJ786" s="397"/>
      <c r="AK786" s="397"/>
      <c r="AL786" s="397"/>
      <c r="AM786" s="397"/>
      <c r="AN786" s="397"/>
      <c r="AO786" s="397"/>
      <c r="AP786" s="397"/>
      <c r="AQ786" s="397"/>
      <c r="AR786" s="397"/>
      <c r="AS786" s="397"/>
      <c r="AT786" s="397"/>
      <c r="AU786" s="397"/>
      <c r="AV786" s="397"/>
      <c r="AW786" s="397"/>
      <c r="AX786" s="397"/>
      <c r="AY786" s="397"/>
      <c r="AZ786" s="397"/>
      <c r="BA786" s="553"/>
      <c r="BB786" s="397"/>
      <c r="BC786" s="397"/>
      <c r="BD786" s="397"/>
    </row>
    <row r="787" spans="2:56" x14ac:dyDescent="0.35">
      <c r="B787" s="80"/>
      <c r="C787" s="119"/>
      <c r="D787" s="119"/>
      <c r="E787" s="202"/>
      <c r="F787" s="119"/>
      <c r="G787" s="120"/>
      <c r="H787" s="41"/>
      <c r="I787" s="41"/>
      <c r="J787" s="329">
        <v>0</v>
      </c>
      <c r="K787" s="329">
        <v>0</v>
      </c>
      <c r="L787" s="332"/>
      <c r="M787" s="150"/>
      <c r="N787" s="397"/>
      <c r="O787" s="555"/>
      <c r="P787" s="576">
        <f t="shared" si="39"/>
        <v>0</v>
      </c>
      <c r="Q787" s="576">
        <f t="shared" si="40"/>
        <v>0</v>
      </c>
      <c r="R787" s="576">
        <f t="shared" si="41"/>
        <v>0</v>
      </c>
      <c r="S787" s="576">
        <f t="shared" si="41"/>
        <v>0</v>
      </c>
      <c r="T787" s="553"/>
      <c r="U787" s="553"/>
      <c r="V787" s="553"/>
      <c r="W787" s="553"/>
      <c r="X787" s="397"/>
      <c r="Y787" s="397"/>
      <c r="Z787" s="397"/>
      <c r="AA787" s="397"/>
      <c r="AB787" s="397"/>
      <c r="AC787" s="397"/>
      <c r="AD787" s="397"/>
      <c r="AE787" s="397"/>
      <c r="AF787" s="397"/>
      <c r="AG787" s="397"/>
      <c r="AH787" s="397"/>
      <c r="AI787" s="397"/>
      <c r="AJ787" s="397"/>
      <c r="AK787" s="397"/>
      <c r="AL787" s="397"/>
      <c r="AM787" s="397"/>
      <c r="AN787" s="397"/>
      <c r="AO787" s="397"/>
      <c r="AP787" s="397"/>
      <c r="AQ787" s="397"/>
      <c r="AR787" s="397"/>
      <c r="AS787" s="397"/>
      <c r="AT787" s="397"/>
      <c r="AU787" s="397"/>
      <c r="AV787" s="397"/>
      <c r="AW787" s="397"/>
      <c r="AX787" s="397"/>
      <c r="AY787" s="397"/>
      <c r="AZ787" s="397"/>
      <c r="BA787" s="553"/>
      <c r="BB787" s="397"/>
      <c r="BC787" s="397"/>
      <c r="BD787" s="397"/>
    </row>
    <row r="788" spans="2:56" x14ac:dyDescent="0.35">
      <c r="B788" s="80"/>
      <c r="C788" s="119"/>
      <c r="D788" s="119"/>
      <c r="E788" s="202"/>
      <c r="F788" s="119"/>
      <c r="G788" s="120"/>
      <c r="H788" s="41"/>
      <c r="I788" s="41"/>
      <c r="J788" s="329">
        <v>0</v>
      </c>
      <c r="K788" s="329">
        <v>0</v>
      </c>
      <c r="L788" s="332"/>
      <c r="M788" s="150"/>
      <c r="N788" s="397"/>
      <c r="O788" s="555"/>
      <c r="P788" s="576">
        <f t="shared" si="39"/>
        <v>0</v>
      </c>
      <c r="Q788" s="576">
        <f t="shared" si="40"/>
        <v>0</v>
      </c>
      <c r="R788" s="576">
        <f t="shared" si="41"/>
        <v>0</v>
      </c>
      <c r="S788" s="576">
        <f t="shared" si="41"/>
        <v>0</v>
      </c>
      <c r="T788" s="553"/>
      <c r="U788" s="553"/>
      <c r="V788" s="553"/>
      <c r="W788" s="553"/>
      <c r="X788" s="397"/>
      <c r="Y788" s="397"/>
      <c r="Z788" s="397"/>
      <c r="AA788" s="397"/>
      <c r="AB788" s="397"/>
      <c r="AC788" s="397"/>
      <c r="AD788" s="397"/>
      <c r="AE788" s="397"/>
      <c r="AF788" s="397"/>
      <c r="AG788" s="397"/>
      <c r="AH788" s="397"/>
      <c r="AI788" s="397"/>
      <c r="AJ788" s="397"/>
      <c r="AK788" s="397"/>
      <c r="AL788" s="397"/>
      <c r="AM788" s="397"/>
      <c r="AN788" s="397"/>
      <c r="AO788" s="397"/>
      <c r="AP788" s="397"/>
      <c r="AQ788" s="397"/>
      <c r="AR788" s="397"/>
      <c r="AS788" s="397"/>
      <c r="AT788" s="397"/>
      <c r="AU788" s="397"/>
      <c r="AV788" s="397"/>
      <c r="AW788" s="397"/>
      <c r="AX788" s="397"/>
      <c r="AY788" s="397"/>
      <c r="AZ788" s="397"/>
      <c r="BA788" s="553"/>
      <c r="BB788" s="397"/>
      <c r="BC788" s="397"/>
      <c r="BD788" s="397"/>
    </row>
    <row r="789" spans="2:56" x14ac:dyDescent="0.35">
      <c r="B789" s="80"/>
      <c r="C789" s="119"/>
      <c r="D789" s="119"/>
      <c r="E789" s="202"/>
      <c r="F789" s="119"/>
      <c r="G789" s="120"/>
      <c r="H789" s="41"/>
      <c r="I789" s="41"/>
      <c r="J789" s="329">
        <v>0</v>
      </c>
      <c r="K789" s="329">
        <v>0</v>
      </c>
      <c r="L789" s="332"/>
      <c r="M789" s="150"/>
      <c r="N789" s="397"/>
      <c r="O789" s="555"/>
      <c r="P789" s="576">
        <f t="shared" si="39"/>
        <v>0</v>
      </c>
      <c r="Q789" s="576">
        <f t="shared" si="40"/>
        <v>0</v>
      </c>
      <c r="R789" s="576">
        <f t="shared" si="41"/>
        <v>0</v>
      </c>
      <c r="S789" s="576">
        <f t="shared" si="41"/>
        <v>0</v>
      </c>
      <c r="T789" s="553"/>
      <c r="U789" s="553"/>
      <c r="V789" s="553"/>
      <c r="W789" s="553"/>
      <c r="X789" s="397"/>
      <c r="Y789" s="397"/>
      <c r="Z789" s="397"/>
      <c r="AA789" s="397"/>
      <c r="AB789" s="397"/>
      <c r="AC789" s="397"/>
      <c r="AD789" s="397"/>
      <c r="AE789" s="397"/>
      <c r="AF789" s="397"/>
      <c r="AG789" s="397"/>
      <c r="AH789" s="397"/>
      <c r="AI789" s="397"/>
      <c r="AJ789" s="397"/>
      <c r="AK789" s="397"/>
      <c r="AL789" s="397"/>
      <c r="AM789" s="397"/>
      <c r="AN789" s="397"/>
      <c r="AO789" s="397"/>
      <c r="AP789" s="397"/>
      <c r="AQ789" s="397"/>
      <c r="AR789" s="397"/>
      <c r="AS789" s="397"/>
      <c r="AT789" s="397"/>
      <c r="AU789" s="397"/>
      <c r="AV789" s="397"/>
      <c r="AW789" s="397"/>
      <c r="AX789" s="397"/>
      <c r="AY789" s="397"/>
      <c r="AZ789" s="397"/>
      <c r="BA789" s="553"/>
      <c r="BB789" s="397"/>
      <c r="BC789" s="397"/>
      <c r="BD789" s="397"/>
    </row>
    <row r="790" spans="2:56" x14ac:dyDescent="0.35">
      <c r="B790" s="80"/>
      <c r="C790" s="119"/>
      <c r="D790" s="119"/>
      <c r="E790" s="202"/>
      <c r="F790" s="119"/>
      <c r="G790" s="120"/>
      <c r="H790" s="41"/>
      <c r="I790" s="41"/>
      <c r="J790" s="329">
        <v>0</v>
      </c>
      <c r="K790" s="329">
        <v>0</v>
      </c>
      <c r="L790" s="332"/>
      <c r="M790" s="150"/>
      <c r="N790" s="397"/>
      <c r="O790" s="555"/>
      <c r="P790" s="576">
        <f t="shared" si="39"/>
        <v>0</v>
      </c>
      <c r="Q790" s="576">
        <f t="shared" si="40"/>
        <v>0</v>
      </c>
      <c r="R790" s="576">
        <f t="shared" si="41"/>
        <v>0</v>
      </c>
      <c r="S790" s="576">
        <f t="shared" si="41"/>
        <v>0</v>
      </c>
      <c r="T790" s="553"/>
      <c r="U790" s="553"/>
      <c r="V790" s="553"/>
      <c r="W790" s="553"/>
      <c r="X790" s="397"/>
      <c r="Y790" s="397"/>
      <c r="Z790" s="397"/>
      <c r="AA790" s="397"/>
      <c r="AB790" s="397"/>
      <c r="AC790" s="397"/>
      <c r="AD790" s="397"/>
      <c r="AE790" s="397"/>
      <c r="AF790" s="397"/>
      <c r="AG790" s="397"/>
      <c r="AH790" s="397"/>
      <c r="AI790" s="397"/>
      <c r="AJ790" s="397"/>
      <c r="AK790" s="397"/>
      <c r="AL790" s="397"/>
      <c r="AM790" s="397"/>
      <c r="AN790" s="397"/>
      <c r="AO790" s="397"/>
      <c r="AP790" s="397"/>
      <c r="AQ790" s="397"/>
      <c r="AR790" s="397"/>
      <c r="AS790" s="397"/>
      <c r="AT790" s="397"/>
      <c r="AU790" s="397"/>
      <c r="AV790" s="397"/>
      <c r="AW790" s="397"/>
      <c r="AX790" s="397"/>
      <c r="AY790" s="397"/>
      <c r="AZ790" s="397"/>
      <c r="BA790" s="553"/>
      <c r="BB790" s="397"/>
      <c r="BC790" s="397"/>
      <c r="BD790" s="397"/>
    </row>
    <row r="791" spans="2:56" x14ac:dyDescent="0.35">
      <c r="B791" s="80"/>
      <c r="C791" s="119"/>
      <c r="D791" s="119"/>
      <c r="E791" s="202"/>
      <c r="F791" s="119"/>
      <c r="G791" s="120"/>
      <c r="H791" s="41"/>
      <c r="I791" s="41"/>
      <c r="J791" s="329">
        <v>0</v>
      </c>
      <c r="K791" s="329">
        <v>0</v>
      </c>
      <c r="L791" s="332"/>
      <c r="M791" s="150"/>
      <c r="N791" s="397"/>
      <c r="O791" s="555"/>
      <c r="P791" s="576">
        <f t="shared" si="39"/>
        <v>0</v>
      </c>
      <c r="Q791" s="576">
        <f t="shared" si="40"/>
        <v>0</v>
      </c>
      <c r="R791" s="576">
        <f t="shared" si="41"/>
        <v>0</v>
      </c>
      <c r="S791" s="576">
        <f t="shared" si="41"/>
        <v>0</v>
      </c>
      <c r="T791" s="553"/>
      <c r="U791" s="553"/>
      <c r="V791" s="553"/>
      <c r="W791" s="553"/>
      <c r="X791" s="397"/>
      <c r="Y791" s="397"/>
      <c r="Z791" s="397"/>
      <c r="AA791" s="397"/>
      <c r="AB791" s="397"/>
      <c r="AC791" s="397"/>
      <c r="AD791" s="397"/>
      <c r="AE791" s="397"/>
      <c r="AF791" s="397"/>
      <c r="AG791" s="397"/>
      <c r="AH791" s="397"/>
      <c r="AI791" s="397"/>
      <c r="AJ791" s="397"/>
      <c r="AK791" s="397"/>
      <c r="AL791" s="397"/>
      <c r="AM791" s="397"/>
      <c r="AN791" s="397"/>
      <c r="AO791" s="397"/>
      <c r="AP791" s="397"/>
      <c r="AQ791" s="397"/>
      <c r="AR791" s="397"/>
      <c r="AS791" s="397"/>
      <c r="AT791" s="397"/>
      <c r="AU791" s="397"/>
      <c r="AV791" s="397"/>
      <c r="AW791" s="397"/>
      <c r="AX791" s="397"/>
      <c r="AY791" s="397"/>
      <c r="AZ791" s="397"/>
      <c r="BA791" s="553"/>
      <c r="BB791" s="397"/>
      <c r="BC791" s="397"/>
      <c r="BD791" s="397"/>
    </row>
    <row r="792" spans="2:56" x14ac:dyDescent="0.35">
      <c r="B792" s="80"/>
      <c r="C792" s="119"/>
      <c r="D792" s="119"/>
      <c r="E792" s="202"/>
      <c r="F792" s="119"/>
      <c r="G792" s="120"/>
      <c r="H792" s="41"/>
      <c r="I792" s="41"/>
      <c r="J792" s="329">
        <v>0</v>
      </c>
      <c r="K792" s="329">
        <v>0</v>
      </c>
      <c r="L792" s="332"/>
      <c r="M792" s="150"/>
      <c r="N792" s="397"/>
      <c r="O792" s="555"/>
      <c r="P792" s="576">
        <f t="shared" si="39"/>
        <v>0</v>
      </c>
      <c r="Q792" s="576">
        <f t="shared" si="40"/>
        <v>0</v>
      </c>
      <c r="R792" s="576">
        <f t="shared" si="41"/>
        <v>0</v>
      </c>
      <c r="S792" s="576">
        <f t="shared" si="41"/>
        <v>0</v>
      </c>
      <c r="T792" s="553"/>
      <c r="U792" s="553"/>
      <c r="V792" s="553"/>
      <c r="W792" s="553"/>
      <c r="X792" s="397"/>
      <c r="Y792" s="397"/>
      <c r="Z792" s="397"/>
      <c r="AA792" s="397"/>
      <c r="AB792" s="397"/>
      <c r="AC792" s="397"/>
      <c r="AD792" s="397"/>
      <c r="AE792" s="397"/>
      <c r="AF792" s="397"/>
      <c r="AG792" s="397"/>
      <c r="AH792" s="397"/>
      <c r="AI792" s="397"/>
      <c r="AJ792" s="397"/>
      <c r="AK792" s="397"/>
      <c r="AL792" s="397"/>
      <c r="AM792" s="397"/>
      <c r="AN792" s="397"/>
      <c r="AO792" s="397"/>
      <c r="AP792" s="397"/>
      <c r="AQ792" s="397"/>
      <c r="AR792" s="397"/>
      <c r="AS792" s="397"/>
      <c r="AT792" s="397"/>
      <c r="AU792" s="397"/>
      <c r="AV792" s="397"/>
      <c r="AW792" s="397"/>
      <c r="AX792" s="397"/>
      <c r="AY792" s="397"/>
      <c r="AZ792" s="397"/>
      <c r="BA792" s="553"/>
      <c r="BB792" s="397"/>
      <c r="BC792" s="397"/>
      <c r="BD792" s="397"/>
    </row>
    <row r="793" spans="2:56" x14ac:dyDescent="0.35">
      <c r="B793" s="80"/>
      <c r="C793" s="119"/>
      <c r="D793" s="119"/>
      <c r="E793" s="202"/>
      <c r="F793" s="119"/>
      <c r="G793" s="120"/>
      <c r="H793" s="41"/>
      <c r="I793" s="41"/>
      <c r="J793" s="329">
        <v>0</v>
      </c>
      <c r="K793" s="329">
        <v>0</v>
      </c>
      <c r="L793" s="332"/>
      <c r="M793" s="150"/>
      <c r="N793" s="397"/>
      <c r="O793" s="555"/>
      <c r="P793" s="576">
        <f t="shared" si="39"/>
        <v>0</v>
      </c>
      <c r="Q793" s="576">
        <f t="shared" si="40"/>
        <v>0</v>
      </c>
      <c r="R793" s="576">
        <f t="shared" si="41"/>
        <v>0</v>
      </c>
      <c r="S793" s="576">
        <f t="shared" si="41"/>
        <v>0</v>
      </c>
      <c r="T793" s="553"/>
      <c r="U793" s="553"/>
      <c r="V793" s="553"/>
      <c r="W793" s="553"/>
      <c r="X793" s="397"/>
      <c r="Y793" s="397"/>
      <c r="Z793" s="397"/>
      <c r="AA793" s="397"/>
      <c r="AB793" s="397"/>
      <c r="AC793" s="397"/>
      <c r="AD793" s="397"/>
      <c r="AE793" s="397"/>
      <c r="AF793" s="397"/>
      <c r="AG793" s="397"/>
      <c r="AH793" s="397"/>
      <c r="AI793" s="397"/>
      <c r="AJ793" s="397"/>
      <c r="AK793" s="397"/>
      <c r="AL793" s="397"/>
      <c r="AM793" s="397"/>
      <c r="AN793" s="397"/>
      <c r="AO793" s="397"/>
      <c r="AP793" s="397"/>
      <c r="AQ793" s="397"/>
      <c r="AR793" s="397"/>
      <c r="AS793" s="397"/>
      <c r="AT793" s="397"/>
      <c r="AU793" s="397"/>
      <c r="AV793" s="397"/>
      <c r="AW793" s="397"/>
      <c r="AX793" s="397"/>
      <c r="AY793" s="397"/>
      <c r="AZ793" s="397"/>
      <c r="BA793" s="553"/>
      <c r="BB793" s="397"/>
      <c r="BC793" s="397"/>
      <c r="BD793" s="397"/>
    </row>
    <row r="794" spans="2:56" x14ac:dyDescent="0.35">
      <c r="B794" s="80"/>
      <c r="C794" s="119"/>
      <c r="D794" s="119"/>
      <c r="E794" s="202"/>
      <c r="F794" s="119"/>
      <c r="G794" s="120"/>
      <c r="H794" s="41"/>
      <c r="I794" s="41"/>
      <c r="J794" s="329">
        <v>0</v>
      </c>
      <c r="K794" s="329">
        <v>0</v>
      </c>
      <c r="L794" s="332"/>
      <c r="M794" s="150"/>
      <c r="N794" s="397"/>
      <c r="O794" s="555"/>
      <c r="P794" s="576">
        <f t="shared" si="39"/>
        <v>0</v>
      </c>
      <c r="Q794" s="576">
        <f t="shared" si="40"/>
        <v>0</v>
      </c>
      <c r="R794" s="576">
        <f t="shared" si="41"/>
        <v>0</v>
      </c>
      <c r="S794" s="576">
        <f t="shared" si="41"/>
        <v>0</v>
      </c>
      <c r="T794" s="553"/>
      <c r="U794" s="553"/>
      <c r="V794" s="553"/>
      <c r="W794" s="553"/>
      <c r="X794" s="397"/>
      <c r="Y794" s="397"/>
      <c r="Z794" s="397"/>
      <c r="AA794" s="397"/>
      <c r="AB794" s="397"/>
      <c r="AC794" s="397"/>
      <c r="AD794" s="397"/>
      <c r="AE794" s="397"/>
      <c r="AF794" s="397"/>
      <c r="AG794" s="397"/>
      <c r="AH794" s="397"/>
      <c r="AI794" s="397"/>
      <c r="AJ794" s="397"/>
      <c r="AK794" s="397"/>
      <c r="AL794" s="397"/>
      <c r="AM794" s="397"/>
      <c r="AN794" s="397"/>
      <c r="AO794" s="397"/>
      <c r="AP794" s="397"/>
      <c r="AQ794" s="397"/>
      <c r="AR794" s="397"/>
      <c r="AS794" s="397"/>
      <c r="AT794" s="397"/>
      <c r="AU794" s="397"/>
      <c r="AV794" s="397"/>
      <c r="AW794" s="397"/>
      <c r="AX794" s="397"/>
      <c r="AY794" s="397"/>
      <c r="AZ794" s="397"/>
      <c r="BA794" s="553"/>
      <c r="BB794" s="397"/>
      <c r="BC794" s="397"/>
      <c r="BD794" s="397"/>
    </row>
    <row r="795" spans="2:56" x14ac:dyDescent="0.35">
      <c r="B795" s="80"/>
      <c r="C795" s="119"/>
      <c r="D795" s="119"/>
      <c r="E795" s="202"/>
      <c r="F795" s="119"/>
      <c r="G795" s="120"/>
      <c r="H795" s="41"/>
      <c r="I795" s="41"/>
      <c r="J795" s="329">
        <v>0</v>
      </c>
      <c r="K795" s="329">
        <v>0</v>
      </c>
      <c r="L795" s="332"/>
      <c r="M795" s="150"/>
      <c r="N795" s="397"/>
      <c r="O795" s="555"/>
      <c r="P795" s="576">
        <f t="shared" si="39"/>
        <v>0</v>
      </c>
      <c r="Q795" s="576">
        <f t="shared" si="40"/>
        <v>0</v>
      </c>
      <c r="R795" s="576">
        <f t="shared" si="41"/>
        <v>0</v>
      </c>
      <c r="S795" s="576">
        <f t="shared" si="41"/>
        <v>0</v>
      </c>
      <c r="T795" s="553"/>
      <c r="U795" s="553"/>
      <c r="V795" s="553"/>
      <c r="W795" s="553"/>
      <c r="X795" s="397"/>
      <c r="Y795" s="397"/>
      <c r="Z795" s="397"/>
      <c r="AA795" s="397"/>
      <c r="AB795" s="397"/>
      <c r="AC795" s="397"/>
      <c r="AD795" s="397"/>
      <c r="AE795" s="397"/>
      <c r="AF795" s="397"/>
      <c r="AG795" s="397"/>
      <c r="AH795" s="397"/>
      <c r="AI795" s="397"/>
      <c r="AJ795" s="397"/>
      <c r="AK795" s="397"/>
      <c r="AL795" s="397"/>
      <c r="AM795" s="397"/>
      <c r="AN795" s="397"/>
      <c r="AO795" s="397"/>
      <c r="AP795" s="397"/>
      <c r="AQ795" s="397"/>
      <c r="AR795" s="397"/>
      <c r="AS795" s="397"/>
      <c r="AT795" s="397"/>
      <c r="AU795" s="397"/>
      <c r="AV795" s="397"/>
      <c r="AW795" s="397"/>
      <c r="AX795" s="397"/>
      <c r="AY795" s="397"/>
      <c r="AZ795" s="397"/>
      <c r="BA795" s="553"/>
      <c r="BB795" s="397"/>
      <c r="BC795" s="397"/>
      <c r="BD795" s="397"/>
    </row>
    <row r="796" spans="2:56" x14ac:dyDescent="0.35">
      <c r="B796" s="80"/>
      <c r="C796" s="119"/>
      <c r="D796" s="119"/>
      <c r="E796" s="202"/>
      <c r="F796" s="119"/>
      <c r="G796" s="120"/>
      <c r="H796" s="41"/>
      <c r="I796" s="41"/>
      <c r="J796" s="329">
        <v>0</v>
      </c>
      <c r="K796" s="329">
        <v>0</v>
      </c>
      <c r="L796" s="332"/>
      <c r="M796" s="150"/>
      <c r="N796" s="397"/>
      <c r="O796" s="555"/>
      <c r="P796" s="576">
        <f t="shared" si="39"/>
        <v>0</v>
      </c>
      <c r="Q796" s="576">
        <f t="shared" si="40"/>
        <v>0</v>
      </c>
      <c r="R796" s="576">
        <f t="shared" si="41"/>
        <v>0</v>
      </c>
      <c r="S796" s="576">
        <f t="shared" si="41"/>
        <v>0</v>
      </c>
      <c r="T796" s="553"/>
      <c r="U796" s="553"/>
      <c r="V796" s="553"/>
      <c r="W796" s="553"/>
      <c r="X796" s="397"/>
      <c r="Y796" s="397"/>
      <c r="Z796" s="397"/>
      <c r="AA796" s="397"/>
      <c r="AB796" s="397"/>
      <c r="AC796" s="397"/>
      <c r="AD796" s="397"/>
      <c r="AE796" s="397"/>
      <c r="AF796" s="397"/>
      <c r="AG796" s="397"/>
      <c r="AH796" s="397"/>
      <c r="AI796" s="397"/>
      <c r="AJ796" s="397"/>
      <c r="AK796" s="397"/>
      <c r="AL796" s="397"/>
      <c r="AM796" s="397"/>
      <c r="AN796" s="397"/>
      <c r="AO796" s="397"/>
      <c r="AP796" s="397"/>
      <c r="AQ796" s="397"/>
      <c r="AR796" s="397"/>
      <c r="AS796" s="397"/>
      <c r="AT796" s="397"/>
      <c r="AU796" s="397"/>
      <c r="AV796" s="397"/>
      <c r="AW796" s="397"/>
      <c r="AX796" s="397"/>
      <c r="AY796" s="397"/>
      <c r="AZ796" s="397"/>
      <c r="BA796" s="553"/>
      <c r="BB796" s="397"/>
      <c r="BC796" s="397"/>
      <c r="BD796" s="397"/>
    </row>
    <row r="797" spans="2:56" x14ac:dyDescent="0.35">
      <c r="B797" s="80"/>
      <c r="C797" s="119"/>
      <c r="D797" s="119"/>
      <c r="E797" s="202"/>
      <c r="F797" s="119"/>
      <c r="G797" s="120"/>
      <c r="H797" s="41"/>
      <c r="I797" s="41"/>
      <c r="J797" s="329">
        <v>0</v>
      </c>
      <c r="K797" s="329">
        <v>0</v>
      </c>
      <c r="L797" s="332"/>
      <c r="M797" s="150"/>
      <c r="N797" s="397"/>
      <c r="O797" s="555"/>
      <c r="P797" s="576">
        <f t="shared" si="39"/>
        <v>0</v>
      </c>
      <c r="Q797" s="576">
        <f t="shared" si="40"/>
        <v>0</v>
      </c>
      <c r="R797" s="576">
        <f t="shared" si="41"/>
        <v>0</v>
      </c>
      <c r="S797" s="576">
        <f t="shared" si="41"/>
        <v>0</v>
      </c>
      <c r="T797" s="553"/>
      <c r="U797" s="553"/>
      <c r="V797" s="553"/>
      <c r="W797" s="553"/>
      <c r="X797" s="397"/>
      <c r="Y797" s="397"/>
      <c r="Z797" s="397"/>
      <c r="AA797" s="397"/>
      <c r="AB797" s="397"/>
      <c r="AC797" s="397"/>
      <c r="AD797" s="397"/>
      <c r="AE797" s="397"/>
      <c r="AF797" s="397"/>
      <c r="AG797" s="397"/>
      <c r="AH797" s="397"/>
      <c r="AI797" s="397"/>
      <c r="AJ797" s="397"/>
      <c r="AK797" s="397"/>
      <c r="AL797" s="397"/>
      <c r="AM797" s="397"/>
      <c r="AN797" s="397"/>
      <c r="AO797" s="397"/>
      <c r="AP797" s="397"/>
      <c r="AQ797" s="397"/>
      <c r="AR797" s="397"/>
      <c r="AS797" s="397"/>
      <c r="AT797" s="397"/>
      <c r="AU797" s="397"/>
      <c r="AV797" s="397"/>
      <c r="AW797" s="397"/>
      <c r="AX797" s="397"/>
      <c r="AY797" s="397"/>
      <c r="AZ797" s="397"/>
      <c r="BA797" s="553"/>
      <c r="BB797" s="397"/>
      <c r="BC797" s="397"/>
      <c r="BD797" s="397"/>
    </row>
    <row r="798" spans="2:56" x14ac:dyDescent="0.35">
      <c r="B798" s="80"/>
      <c r="C798" s="119"/>
      <c r="D798" s="119"/>
      <c r="E798" s="202"/>
      <c r="F798" s="119"/>
      <c r="G798" s="120"/>
      <c r="H798" s="41"/>
      <c r="I798" s="41"/>
      <c r="J798" s="329">
        <v>0</v>
      </c>
      <c r="K798" s="329">
        <v>0</v>
      </c>
      <c r="L798" s="332"/>
      <c r="M798" s="150"/>
      <c r="N798" s="397"/>
      <c r="O798" s="555"/>
      <c r="P798" s="576">
        <f t="shared" si="39"/>
        <v>0</v>
      </c>
      <c r="Q798" s="576">
        <f t="shared" si="40"/>
        <v>0</v>
      </c>
      <c r="R798" s="576">
        <f t="shared" si="41"/>
        <v>0</v>
      </c>
      <c r="S798" s="576">
        <f t="shared" si="41"/>
        <v>0</v>
      </c>
      <c r="T798" s="553"/>
      <c r="U798" s="553"/>
      <c r="V798" s="553"/>
      <c r="W798" s="553"/>
      <c r="X798" s="397"/>
      <c r="Y798" s="397"/>
      <c r="Z798" s="397"/>
      <c r="AA798" s="397"/>
      <c r="AB798" s="397"/>
      <c r="AC798" s="397"/>
      <c r="AD798" s="397"/>
      <c r="AE798" s="397"/>
      <c r="AF798" s="397"/>
      <c r="AG798" s="397"/>
      <c r="AH798" s="397"/>
      <c r="AI798" s="397"/>
      <c r="AJ798" s="397"/>
      <c r="AK798" s="397"/>
      <c r="AL798" s="397"/>
      <c r="AM798" s="397"/>
      <c r="AN798" s="397"/>
      <c r="AO798" s="397"/>
      <c r="AP798" s="397"/>
      <c r="AQ798" s="397"/>
      <c r="AR798" s="397"/>
      <c r="AS798" s="397"/>
      <c r="AT798" s="397"/>
      <c r="AU798" s="397"/>
      <c r="AV798" s="397"/>
      <c r="AW798" s="397"/>
      <c r="AX798" s="397"/>
      <c r="AY798" s="397"/>
      <c r="AZ798" s="397"/>
      <c r="BA798" s="553"/>
      <c r="BB798" s="397"/>
      <c r="BC798" s="397"/>
      <c r="BD798" s="397"/>
    </row>
    <row r="799" spans="2:56" x14ac:dyDescent="0.35">
      <c r="B799" s="80"/>
      <c r="C799" s="119"/>
      <c r="D799" s="119"/>
      <c r="E799" s="202"/>
      <c r="F799" s="119"/>
      <c r="G799" s="120"/>
      <c r="H799" s="41"/>
      <c r="I799" s="41"/>
      <c r="J799" s="329">
        <v>0</v>
      </c>
      <c r="K799" s="329">
        <v>0</v>
      </c>
      <c r="L799" s="332"/>
      <c r="M799" s="150"/>
      <c r="N799" s="397"/>
      <c r="O799" s="555"/>
      <c r="P799" s="576">
        <f t="shared" si="39"/>
        <v>0</v>
      </c>
      <c r="Q799" s="576">
        <f t="shared" si="40"/>
        <v>0</v>
      </c>
      <c r="R799" s="576">
        <f t="shared" si="41"/>
        <v>0</v>
      </c>
      <c r="S799" s="576">
        <f t="shared" si="41"/>
        <v>0</v>
      </c>
      <c r="T799" s="553"/>
      <c r="U799" s="553"/>
      <c r="V799" s="553"/>
      <c r="W799" s="553"/>
      <c r="X799" s="397"/>
      <c r="Y799" s="397"/>
      <c r="Z799" s="397"/>
      <c r="AA799" s="397"/>
      <c r="AB799" s="397"/>
      <c r="AC799" s="397"/>
      <c r="AD799" s="397"/>
      <c r="AE799" s="397"/>
      <c r="AF799" s="397"/>
      <c r="AG799" s="397"/>
      <c r="AH799" s="397"/>
      <c r="AI799" s="397"/>
      <c r="AJ799" s="397"/>
      <c r="AK799" s="397"/>
      <c r="AL799" s="397"/>
      <c r="AM799" s="397"/>
      <c r="AN799" s="397"/>
      <c r="AO799" s="397"/>
      <c r="AP799" s="397"/>
      <c r="AQ799" s="397"/>
      <c r="AR799" s="397"/>
      <c r="AS799" s="397"/>
      <c r="AT799" s="397"/>
      <c r="AU799" s="397"/>
      <c r="AV799" s="397"/>
      <c r="AW799" s="397"/>
      <c r="AX799" s="397"/>
      <c r="AY799" s="397"/>
      <c r="AZ799" s="397"/>
      <c r="BA799" s="553"/>
      <c r="BB799" s="397"/>
      <c r="BC799" s="397"/>
      <c r="BD799" s="397"/>
    </row>
    <row r="800" spans="2:56" x14ac:dyDescent="0.35">
      <c r="B800" s="80"/>
      <c r="C800" s="119"/>
      <c r="D800" s="119"/>
      <c r="E800" s="202"/>
      <c r="F800" s="119"/>
      <c r="G800" s="120"/>
      <c r="H800" s="41"/>
      <c r="I800" s="41"/>
      <c r="J800" s="329">
        <v>0</v>
      </c>
      <c r="K800" s="329">
        <v>0</v>
      </c>
      <c r="L800" s="332"/>
      <c r="M800" s="150"/>
      <c r="N800" s="397"/>
      <c r="O800" s="555"/>
      <c r="P800" s="576">
        <f t="shared" si="39"/>
        <v>0</v>
      </c>
      <c r="Q800" s="576">
        <f t="shared" si="40"/>
        <v>0</v>
      </c>
      <c r="R800" s="576">
        <f t="shared" si="41"/>
        <v>0</v>
      </c>
      <c r="S800" s="576">
        <f t="shared" si="41"/>
        <v>0</v>
      </c>
      <c r="T800" s="553"/>
      <c r="U800" s="553"/>
      <c r="V800" s="553"/>
      <c r="W800" s="553"/>
      <c r="X800" s="397"/>
      <c r="Y800" s="397"/>
      <c r="Z800" s="397"/>
      <c r="AA800" s="397"/>
      <c r="AB800" s="397"/>
      <c r="AC800" s="397"/>
      <c r="AD800" s="397"/>
      <c r="AE800" s="397"/>
      <c r="AF800" s="397"/>
      <c r="AG800" s="397"/>
      <c r="AH800" s="397"/>
      <c r="AI800" s="397"/>
      <c r="AJ800" s="397"/>
      <c r="AK800" s="397"/>
      <c r="AL800" s="397"/>
      <c r="AM800" s="397"/>
      <c r="AN800" s="397"/>
      <c r="AO800" s="397"/>
      <c r="AP800" s="397"/>
      <c r="AQ800" s="397"/>
      <c r="AR800" s="397"/>
      <c r="AS800" s="397"/>
      <c r="AT800" s="397"/>
      <c r="AU800" s="397"/>
      <c r="AV800" s="397"/>
      <c r="AW800" s="397"/>
      <c r="AX800" s="397"/>
      <c r="AY800" s="397"/>
      <c r="AZ800" s="397"/>
      <c r="BA800" s="553"/>
      <c r="BB800" s="397"/>
      <c r="BC800" s="397"/>
      <c r="BD800" s="397"/>
    </row>
    <row r="801" spans="2:56" x14ac:dyDescent="0.35">
      <c r="B801" s="80"/>
      <c r="C801" s="119"/>
      <c r="D801" s="119"/>
      <c r="E801" s="202"/>
      <c r="F801" s="119"/>
      <c r="G801" s="120"/>
      <c r="H801" s="41"/>
      <c r="I801" s="41"/>
      <c r="J801" s="329">
        <v>0</v>
      </c>
      <c r="K801" s="329">
        <v>0</v>
      </c>
      <c r="L801" s="332"/>
      <c r="M801" s="150"/>
      <c r="N801" s="397"/>
      <c r="O801" s="555"/>
      <c r="P801" s="576">
        <f t="shared" si="39"/>
        <v>0</v>
      </c>
      <c r="Q801" s="576">
        <f t="shared" si="40"/>
        <v>0</v>
      </c>
      <c r="R801" s="576">
        <f t="shared" si="41"/>
        <v>0</v>
      </c>
      <c r="S801" s="576">
        <f t="shared" si="41"/>
        <v>0</v>
      </c>
      <c r="T801" s="553"/>
      <c r="U801" s="553"/>
      <c r="V801" s="553"/>
      <c r="W801" s="553"/>
      <c r="X801" s="397"/>
      <c r="Y801" s="397"/>
      <c r="Z801" s="397"/>
      <c r="AA801" s="397"/>
      <c r="AB801" s="397"/>
      <c r="AC801" s="397"/>
      <c r="AD801" s="397"/>
      <c r="AE801" s="397"/>
      <c r="AF801" s="397"/>
      <c r="AG801" s="397"/>
      <c r="AH801" s="397"/>
      <c r="AI801" s="397"/>
      <c r="AJ801" s="397"/>
      <c r="AK801" s="397"/>
      <c r="AL801" s="397"/>
      <c r="AM801" s="397"/>
      <c r="AN801" s="397"/>
      <c r="AO801" s="397"/>
      <c r="AP801" s="397"/>
      <c r="AQ801" s="397"/>
      <c r="AR801" s="397"/>
      <c r="AS801" s="397"/>
      <c r="AT801" s="397"/>
      <c r="AU801" s="397"/>
      <c r="AV801" s="397"/>
      <c r="AW801" s="397"/>
      <c r="AX801" s="397"/>
      <c r="AY801" s="397"/>
      <c r="AZ801" s="397"/>
      <c r="BA801" s="553"/>
      <c r="BB801" s="397"/>
      <c r="BC801" s="397"/>
      <c r="BD801" s="397"/>
    </row>
    <row r="802" spans="2:56" x14ac:dyDescent="0.35">
      <c r="B802" s="80"/>
      <c r="C802" s="119"/>
      <c r="D802" s="119"/>
      <c r="E802" s="202"/>
      <c r="F802" s="119"/>
      <c r="G802" s="120"/>
      <c r="H802" s="41"/>
      <c r="I802" s="41"/>
      <c r="J802" s="329">
        <v>0</v>
      </c>
      <c r="K802" s="329">
        <v>0</v>
      </c>
      <c r="L802" s="332"/>
      <c r="M802" s="150"/>
      <c r="N802" s="397"/>
      <c r="O802" s="555"/>
      <c r="P802" s="576">
        <f t="shared" si="39"/>
        <v>0</v>
      </c>
      <c r="Q802" s="576">
        <f t="shared" si="40"/>
        <v>0</v>
      </c>
      <c r="R802" s="576">
        <f t="shared" si="41"/>
        <v>0</v>
      </c>
      <c r="S802" s="576">
        <f t="shared" si="41"/>
        <v>0</v>
      </c>
      <c r="T802" s="553"/>
      <c r="U802" s="553"/>
      <c r="V802" s="553"/>
      <c r="W802" s="553"/>
      <c r="X802" s="397"/>
      <c r="Y802" s="397"/>
      <c r="Z802" s="397"/>
      <c r="AA802" s="397"/>
      <c r="AB802" s="397"/>
      <c r="AC802" s="397"/>
      <c r="AD802" s="397"/>
      <c r="AE802" s="397"/>
      <c r="AF802" s="397"/>
      <c r="AG802" s="397"/>
      <c r="AH802" s="397"/>
      <c r="AI802" s="397"/>
      <c r="AJ802" s="397"/>
      <c r="AK802" s="397"/>
      <c r="AL802" s="397"/>
      <c r="AM802" s="397"/>
      <c r="AN802" s="397"/>
      <c r="AO802" s="397"/>
      <c r="AP802" s="397"/>
      <c r="AQ802" s="397"/>
      <c r="AR802" s="397"/>
      <c r="AS802" s="397"/>
      <c r="AT802" s="397"/>
      <c r="AU802" s="397"/>
      <c r="AV802" s="397"/>
      <c r="AW802" s="397"/>
      <c r="AX802" s="397"/>
      <c r="AY802" s="397"/>
      <c r="AZ802" s="397"/>
      <c r="BA802" s="553"/>
      <c r="BB802" s="397"/>
      <c r="BC802" s="397"/>
      <c r="BD802" s="397"/>
    </row>
    <row r="803" spans="2:56" x14ac:dyDescent="0.35">
      <c r="B803" s="80"/>
      <c r="C803" s="119"/>
      <c r="D803" s="119"/>
      <c r="E803" s="202"/>
      <c r="F803" s="119"/>
      <c r="G803" s="120"/>
      <c r="H803" s="41"/>
      <c r="I803" s="41"/>
      <c r="J803" s="329">
        <v>0</v>
      </c>
      <c r="K803" s="329">
        <v>0</v>
      </c>
      <c r="L803" s="332"/>
      <c r="M803" s="150"/>
      <c r="N803" s="397"/>
      <c r="O803" s="555"/>
      <c r="P803" s="576">
        <f t="shared" si="39"/>
        <v>0</v>
      </c>
      <c r="Q803" s="576">
        <f t="shared" si="40"/>
        <v>0</v>
      </c>
      <c r="R803" s="576">
        <f t="shared" si="41"/>
        <v>0</v>
      </c>
      <c r="S803" s="576">
        <f t="shared" si="41"/>
        <v>0</v>
      </c>
      <c r="T803" s="553"/>
      <c r="U803" s="553"/>
      <c r="V803" s="553"/>
      <c r="W803" s="553"/>
      <c r="X803" s="397"/>
      <c r="Y803" s="397"/>
      <c r="Z803" s="397"/>
      <c r="AA803" s="397"/>
      <c r="AB803" s="397"/>
      <c r="AC803" s="397"/>
      <c r="AD803" s="397"/>
      <c r="AE803" s="397"/>
      <c r="AF803" s="397"/>
      <c r="AG803" s="397"/>
      <c r="AH803" s="397"/>
      <c r="AI803" s="397"/>
      <c r="AJ803" s="397"/>
      <c r="AK803" s="397"/>
      <c r="AL803" s="397"/>
      <c r="AM803" s="397"/>
      <c r="AN803" s="397"/>
      <c r="AO803" s="397"/>
      <c r="AP803" s="397"/>
      <c r="AQ803" s="397"/>
      <c r="AR803" s="397"/>
      <c r="AS803" s="397"/>
      <c r="AT803" s="397"/>
      <c r="AU803" s="397"/>
      <c r="AV803" s="397"/>
      <c r="AW803" s="397"/>
      <c r="AX803" s="397"/>
      <c r="AY803" s="397"/>
      <c r="AZ803" s="397"/>
      <c r="BA803" s="553"/>
      <c r="BB803" s="397"/>
      <c r="BC803" s="397"/>
      <c r="BD803" s="397"/>
    </row>
    <row r="804" spans="2:56" x14ac:dyDescent="0.35">
      <c r="B804" s="80"/>
      <c r="C804" s="119"/>
      <c r="D804" s="119"/>
      <c r="E804" s="202"/>
      <c r="F804" s="119"/>
      <c r="G804" s="120"/>
      <c r="H804" s="41"/>
      <c r="I804" s="41"/>
      <c r="J804" s="329">
        <v>0</v>
      </c>
      <c r="K804" s="329">
        <v>0</v>
      </c>
      <c r="L804" s="332"/>
      <c r="M804" s="150"/>
      <c r="N804" s="397"/>
      <c r="O804" s="555"/>
      <c r="P804" s="576">
        <f t="shared" si="39"/>
        <v>0</v>
      </c>
      <c r="Q804" s="576">
        <f t="shared" si="40"/>
        <v>0</v>
      </c>
      <c r="R804" s="576">
        <f t="shared" si="41"/>
        <v>0</v>
      </c>
      <c r="S804" s="576">
        <f t="shared" si="41"/>
        <v>0</v>
      </c>
      <c r="T804" s="553"/>
      <c r="U804" s="553"/>
      <c r="V804" s="553"/>
      <c r="W804" s="553"/>
      <c r="X804" s="397"/>
      <c r="Y804" s="397"/>
      <c r="Z804" s="397"/>
      <c r="AA804" s="397"/>
      <c r="AB804" s="397"/>
      <c r="AC804" s="397"/>
      <c r="AD804" s="397"/>
      <c r="AE804" s="397"/>
      <c r="AF804" s="397"/>
      <c r="AG804" s="397"/>
      <c r="AH804" s="397"/>
      <c r="AI804" s="397"/>
      <c r="AJ804" s="397"/>
      <c r="AK804" s="397"/>
      <c r="AL804" s="397"/>
      <c r="AM804" s="397"/>
      <c r="AN804" s="397"/>
      <c r="AO804" s="397"/>
      <c r="AP804" s="397"/>
      <c r="AQ804" s="397"/>
      <c r="AR804" s="397"/>
      <c r="AS804" s="397"/>
      <c r="AT804" s="397"/>
      <c r="AU804" s="397"/>
      <c r="AV804" s="397"/>
      <c r="AW804" s="397"/>
      <c r="AX804" s="397"/>
      <c r="AY804" s="397"/>
      <c r="AZ804" s="397"/>
      <c r="BA804" s="553"/>
      <c r="BB804" s="397"/>
      <c r="BC804" s="397"/>
      <c r="BD804" s="397"/>
    </row>
    <row r="805" spans="2:56" x14ac:dyDescent="0.35">
      <c r="B805" s="80"/>
      <c r="C805" s="119"/>
      <c r="D805" s="119"/>
      <c r="E805" s="202"/>
      <c r="F805" s="119"/>
      <c r="G805" s="120"/>
      <c r="H805" s="41"/>
      <c r="I805" s="41"/>
      <c r="J805" s="329">
        <v>0</v>
      </c>
      <c r="K805" s="329">
        <v>0</v>
      </c>
      <c r="L805" s="332"/>
      <c r="M805" s="150"/>
      <c r="N805" s="397"/>
      <c r="O805" s="555"/>
      <c r="P805" s="576">
        <f t="shared" si="39"/>
        <v>0</v>
      </c>
      <c r="Q805" s="576">
        <f t="shared" si="40"/>
        <v>0</v>
      </c>
      <c r="R805" s="576">
        <f t="shared" si="41"/>
        <v>0</v>
      </c>
      <c r="S805" s="576">
        <f t="shared" si="41"/>
        <v>0</v>
      </c>
      <c r="T805" s="553"/>
      <c r="U805" s="553"/>
      <c r="V805" s="553"/>
      <c r="W805" s="553"/>
      <c r="X805" s="397"/>
      <c r="Y805" s="397"/>
      <c r="Z805" s="397"/>
      <c r="AA805" s="397"/>
      <c r="AB805" s="397"/>
      <c r="AC805" s="397"/>
      <c r="AD805" s="397"/>
      <c r="AE805" s="397"/>
      <c r="AF805" s="397"/>
      <c r="AG805" s="397"/>
      <c r="AH805" s="397"/>
      <c r="AI805" s="397"/>
      <c r="AJ805" s="397"/>
      <c r="AK805" s="397"/>
      <c r="AL805" s="397"/>
      <c r="AM805" s="397"/>
      <c r="AN805" s="397"/>
      <c r="AO805" s="397"/>
      <c r="AP805" s="397"/>
      <c r="AQ805" s="397"/>
      <c r="AR805" s="397"/>
      <c r="AS805" s="397"/>
      <c r="AT805" s="397"/>
      <c r="AU805" s="397"/>
      <c r="AV805" s="397"/>
      <c r="AW805" s="397"/>
      <c r="AX805" s="397"/>
      <c r="AY805" s="397"/>
      <c r="AZ805" s="397"/>
      <c r="BA805" s="553"/>
      <c r="BB805" s="397"/>
      <c r="BC805" s="397"/>
      <c r="BD805" s="397"/>
    </row>
    <row r="806" spans="2:56" x14ac:dyDescent="0.35">
      <c r="B806" s="80"/>
      <c r="C806" s="119"/>
      <c r="D806" s="119"/>
      <c r="E806" s="202"/>
      <c r="F806" s="119"/>
      <c r="G806" s="120"/>
      <c r="H806" s="41"/>
      <c r="I806" s="41"/>
      <c r="J806" s="329">
        <v>0</v>
      </c>
      <c r="K806" s="329">
        <v>0</v>
      </c>
      <c r="L806" s="332"/>
      <c r="M806" s="150"/>
      <c r="N806" s="397"/>
      <c r="O806" s="555"/>
      <c r="P806" s="576">
        <f t="shared" si="39"/>
        <v>0</v>
      </c>
      <c r="Q806" s="576">
        <f t="shared" si="40"/>
        <v>0</v>
      </c>
      <c r="R806" s="576">
        <f t="shared" si="41"/>
        <v>0</v>
      </c>
      <c r="S806" s="576">
        <f t="shared" si="41"/>
        <v>0</v>
      </c>
      <c r="T806" s="553"/>
      <c r="U806" s="553"/>
      <c r="V806" s="553"/>
      <c r="W806" s="553"/>
      <c r="X806" s="397"/>
      <c r="Y806" s="397"/>
      <c r="Z806" s="397"/>
      <c r="AA806" s="397"/>
      <c r="AB806" s="397"/>
      <c r="AC806" s="397"/>
      <c r="AD806" s="397"/>
      <c r="AE806" s="397"/>
      <c r="AF806" s="397"/>
      <c r="AG806" s="397"/>
      <c r="AH806" s="397"/>
      <c r="AI806" s="397"/>
      <c r="AJ806" s="397"/>
      <c r="AK806" s="397"/>
      <c r="AL806" s="397"/>
      <c r="AM806" s="397"/>
      <c r="AN806" s="397"/>
      <c r="AO806" s="397"/>
      <c r="AP806" s="397"/>
      <c r="AQ806" s="397"/>
      <c r="AR806" s="397"/>
      <c r="AS806" s="397"/>
      <c r="AT806" s="397"/>
      <c r="AU806" s="397"/>
      <c r="AV806" s="397"/>
      <c r="AW806" s="397"/>
      <c r="AX806" s="397"/>
      <c r="AY806" s="397"/>
      <c r="AZ806" s="397"/>
      <c r="BA806" s="553"/>
      <c r="BB806" s="397"/>
      <c r="BC806" s="397"/>
      <c r="BD806" s="397"/>
    </row>
    <row r="807" spans="2:56" x14ac:dyDescent="0.35">
      <c r="B807" s="80"/>
      <c r="C807" s="119"/>
      <c r="D807" s="119"/>
      <c r="E807" s="202"/>
      <c r="F807" s="119"/>
      <c r="G807" s="120"/>
      <c r="H807" s="41"/>
      <c r="I807" s="41"/>
      <c r="J807" s="329">
        <v>0</v>
      </c>
      <c r="K807" s="329">
        <v>0</v>
      </c>
      <c r="L807" s="332"/>
      <c r="M807" s="150"/>
      <c r="N807" s="397"/>
      <c r="O807" s="555"/>
      <c r="P807" s="576">
        <f t="shared" si="39"/>
        <v>0</v>
      </c>
      <c r="Q807" s="576">
        <f t="shared" si="40"/>
        <v>0</v>
      </c>
      <c r="R807" s="576">
        <f t="shared" si="41"/>
        <v>0</v>
      </c>
      <c r="S807" s="576">
        <f t="shared" si="41"/>
        <v>0</v>
      </c>
      <c r="T807" s="553"/>
      <c r="U807" s="553"/>
      <c r="V807" s="553"/>
      <c r="W807" s="553"/>
      <c r="X807" s="397"/>
      <c r="Y807" s="397"/>
      <c r="Z807" s="397"/>
      <c r="AA807" s="397"/>
      <c r="AB807" s="397"/>
      <c r="AC807" s="397"/>
      <c r="AD807" s="397"/>
      <c r="AE807" s="397"/>
      <c r="AF807" s="397"/>
      <c r="AG807" s="397"/>
      <c r="AH807" s="397"/>
      <c r="AI807" s="397"/>
      <c r="AJ807" s="397"/>
      <c r="AK807" s="397"/>
      <c r="AL807" s="397"/>
      <c r="AM807" s="397"/>
      <c r="AN807" s="397"/>
      <c r="AO807" s="397"/>
      <c r="AP807" s="397"/>
      <c r="AQ807" s="397"/>
      <c r="AR807" s="397"/>
      <c r="AS807" s="397"/>
      <c r="AT807" s="397"/>
      <c r="AU807" s="397"/>
      <c r="AV807" s="397"/>
      <c r="AW807" s="397"/>
      <c r="AX807" s="397"/>
      <c r="AY807" s="397"/>
      <c r="AZ807" s="397"/>
      <c r="BA807" s="553"/>
      <c r="BB807" s="397"/>
      <c r="BC807" s="397"/>
      <c r="BD807" s="397"/>
    </row>
    <row r="808" spans="2:56" x14ac:dyDescent="0.35">
      <c r="B808" s="80"/>
      <c r="C808" s="119"/>
      <c r="D808" s="119"/>
      <c r="E808" s="202"/>
      <c r="F808" s="119"/>
      <c r="G808" s="120"/>
      <c r="H808" s="41"/>
      <c r="I808" s="41"/>
      <c r="J808" s="329">
        <v>0</v>
      </c>
      <c r="K808" s="329">
        <v>0</v>
      </c>
      <c r="L808" s="332"/>
      <c r="M808" s="150"/>
      <c r="N808" s="397"/>
      <c r="O808" s="555"/>
      <c r="P808" s="576">
        <f t="shared" si="39"/>
        <v>0</v>
      </c>
      <c r="Q808" s="576">
        <f t="shared" si="40"/>
        <v>0</v>
      </c>
      <c r="R808" s="576">
        <f t="shared" si="41"/>
        <v>0</v>
      </c>
      <c r="S808" s="576">
        <f t="shared" si="41"/>
        <v>0</v>
      </c>
      <c r="T808" s="553"/>
      <c r="U808" s="553"/>
      <c r="V808" s="553"/>
      <c r="W808" s="553"/>
      <c r="X808" s="397"/>
      <c r="Y808" s="397"/>
      <c r="Z808" s="397"/>
      <c r="AA808" s="397"/>
      <c r="AB808" s="397"/>
      <c r="AC808" s="397"/>
      <c r="AD808" s="397"/>
      <c r="AE808" s="397"/>
      <c r="AF808" s="397"/>
      <c r="AG808" s="397"/>
      <c r="AH808" s="397"/>
      <c r="AI808" s="397"/>
      <c r="AJ808" s="397"/>
      <c r="AK808" s="397"/>
      <c r="AL808" s="397"/>
      <c r="AM808" s="397"/>
      <c r="AN808" s="397"/>
      <c r="AO808" s="397"/>
      <c r="AP808" s="397"/>
      <c r="AQ808" s="397"/>
      <c r="AR808" s="397"/>
      <c r="AS808" s="397"/>
      <c r="AT808" s="397"/>
      <c r="AU808" s="397"/>
      <c r="AV808" s="397"/>
      <c r="AW808" s="397"/>
      <c r="AX808" s="397"/>
      <c r="AY808" s="397"/>
      <c r="AZ808" s="397"/>
      <c r="BA808" s="553"/>
      <c r="BB808" s="397"/>
      <c r="BC808" s="397"/>
      <c r="BD808" s="397"/>
    </row>
    <row r="809" spans="2:56" x14ac:dyDescent="0.35">
      <c r="B809" s="80"/>
      <c r="C809" s="119"/>
      <c r="D809" s="119"/>
      <c r="E809" s="202"/>
      <c r="F809" s="119"/>
      <c r="G809" s="120"/>
      <c r="H809" s="41"/>
      <c r="I809" s="41"/>
      <c r="J809" s="329">
        <v>0</v>
      </c>
      <c r="K809" s="329">
        <v>0</v>
      </c>
      <c r="L809" s="332"/>
      <c r="M809" s="150"/>
      <c r="N809" s="397"/>
      <c r="O809" s="555"/>
      <c r="P809" s="576">
        <f t="shared" si="39"/>
        <v>0</v>
      </c>
      <c r="Q809" s="576">
        <f t="shared" si="40"/>
        <v>0</v>
      </c>
      <c r="R809" s="576">
        <f t="shared" si="41"/>
        <v>0</v>
      </c>
      <c r="S809" s="576">
        <f t="shared" si="41"/>
        <v>0</v>
      </c>
      <c r="T809" s="553"/>
      <c r="U809" s="553"/>
      <c r="V809" s="553"/>
      <c r="W809" s="553"/>
      <c r="X809" s="397"/>
      <c r="Y809" s="397"/>
      <c r="Z809" s="397"/>
      <c r="AA809" s="397"/>
      <c r="AB809" s="397"/>
      <c r="AC809" s="397"/>
      <c r="AD809" s="397"/>
      <c r="AE809" s="397"/>
      <c r="AF809" s="397"/>
      <c r="AG809" s="397"/>
      <c r="AH809" s="397"/>
      <c r="AI809" s="397"/>
      <c r="AJ809" s="397"/>
      <c r="AK809" s="397"/>
      <c r="AL809" s="397"/>
      <c r="AM809" s="397"/>
      <c r="AN809" s="397"/>
      <c r="AO809" s="397"/>
      <c r="AP809" s="397"/>
      <c r="AQ809" s="397"/>
      <c r="AR809" s="397"/>
      <c r="AS809" s="397"/>
      <c r="AT809" s="397"/>
      <c r="AU809" s="397"/>
      <c r="AV809" s="397"/>
      <c r="AW809" s="397"/>
      <c r="AX809" s="397"/>
      <c r="AY809" s="397"/>
      <c r="AZ809" s="397"/>
      <c r="BA809" s="553"/>
      <c r="BB809" s="397"/>
      <c r="BC809" s="397"/>
      <c r="BD809" s="397"/>
    </row>
    <row r="810" spans="2:56" x14ac:dyDescent="0.35">
      <c r="B810" s="80"/>
      <c r="C810" s="119"/>
      <c r="D810" s="119"/>
      <c r="E810" s="202"/>
      <c r="F810" s="119"/>
      <c r="G810" s="120"/>
      <c r="H810" s="41"/>
      <c r="I810" s="41"/>
      <c r="J810" s="329">
        <v>0</v>
      </c>
      <c r="K810" s="329">
        <v>0</v>
      </c>
      <c r="L810" s="332"/>
      <c r="M810" s="150"/>
      <c r="N810" s="397"/>
      <c r="O810" s="555"/>
      <c r="P810" s="576">
        <f t="shared" si="39"/>
        <v>0</v>
      </c>
      <c r="Q810" s="576">
        <f t="shared" si="40"/>
        <v>0</v>
      </c>
      <c r="R810" s="576">
        <f t="shared" si="41"/>
        <v>0</v>
      </c>
      <c r="S810" s="576">
        <f t="shared" si="41"/>
        <v>0</v>
      </c>
      <c r="T810" s="553"/>
      <c r="U810" s="553"/>
      <c r="V810" s="553"/>
      <c r="W810" s="553"/>
      <c r="X810" s="397"/>
      <c r="Y810" s="397"/>
      <c r="Z810" s="397"/>
      <c r="AA810" s="397"/>
      <c r="AB810" s="397"/>
      <c r="AC810" s="397"/>
      <c r="AD810" s="397"/>
      <c r="AE810" s="397"/>
      <c r="AF810" s="397"/>
      <c r="AG810" s="397"/>
      <c r="AH810" s="397"/>
      <c r="AI810" s="397"/>
      <c r="AJ810" s="397"/>
      <c r="AK810" s="397"/>
      <c r="AL810" s="397"/>
      <c r="AM810" s="397"/>
      <c r="AN810" s="397"/>
      <c r="AO810" s="397"/>
      <c r="AP810" s="397"/>
      <c r="AQ810" s="397"/>
      <c r="AR810" s="397"/>
      <c r="AS810" s="397"/>
      <c r="AT810" s="397"/>
      <c r="AU810" s="397"/>
      <c r="AV810" s="397"/>
      <c r="AW810" s="397"/>
      <c r="AX810" s="397"/>
      <c r="AY810" s="397"/>
      <c r="AZ810" s="397"/>
      <c r="BA810" s="553"/>
      <c r="BB810" s="397"/>
      <c r="BC810" s="397"/>
      <c r="BD810" s="397"/>
    </row>
    <row r="811" spans="2:56" x14ac:dyDescent="0.35">
      <c r="B811" s="80"/>
      <c r="C811" s="119"/>
      <c r="D811" s="119"/>
      <c r="E811" s="202"/>
      <c r="F811" s="119"/>
      <c r="G811" s="120"/>
      <c r="H811" s="41"/>
      <c r="I811" s="41"/>
      <c r="J811" s="329">
        <v>0</v>
      </c>
      <c r="K811" s="329">
        <v>0</v>
      </c>
      <c r="L811" s="332"/>
      <c r="M811" s="150"/>
      <c r="N811" s="397"/>
      <c r="O811" s="555"/>
      <c r="P811" s="576">
        <f t="shared" si="39"/>
        <v>0</v>
      </c>
      <c r="Q811" s="576">
        <f t="shared" si="40"/>
        <v>0</v>
      </c>
      <c r="R811" s="576">
        <f t="shared" si="41"/>
        <v>0</v>
      </c>
      <c r="S811" s="576">
        <f t="shared" si="41"/>
        <v>0</v>
      </c>
      <c r="T811" s="553"/>
      <c r="U811" s="553"/>
      <c r="V811" s="553"/>
      <c r="W811" s="553"/>
      <c r="X811" s="397"/>
      <c r="Y811" s="397"/>
      <c r="Z811" s="397"/>
      <c r="AA811" s="397"/>
      <c r="AB811" s="397"/>
      <c r="AC811" s="397"/>
      <c r="AD811" s="397"/>
      <c r="AE811" s="397"/>
      <c r="AF811" s="397"/>
      <c r="AG811" s="397"/>
      <c r="AH811" s="397"/>
      <c r="AI811" s="397"/>
      <c r="AJ811" s="397"/>
      <c r="AK811" s="397"/>
      <c r="AL811" s="397"/>
      <c r="AM811" s="397"/>
      <c r="AN811" s="397"/>
      <c r="AO811" s="397"/>
      <c r="AP811" s="397"/>
      <c r="AQ811" s="397"/>
      <c r="AR811" s="397"/>
      <c r="AS811" s="397"/>
      <c r="AT811" s="397"/>
      <c r="AU811" s="397"/>
      <c r="AV811" s="397"/>
      <c r="AW811" s="397"/>
      <c r="AX811" s="397"/>
      <c r="AY811" s="397"/>
      <c r="AZ811" s="397"/>
      <c r="BA811" s="553"/>
      <c r="BB811" s="397"/>
      <c r="BC811" s="397"/>
      <c r="BD811" s="397"/>
    </row>
    <row r="812" spans="2:56" x14ac:dyDescent="0.35">
      <c r="B812" s="80"/>
      <c r="C812" s="119"/>
      <c r="D812" s="119"/>
      <c r="E812" s="202"/>
      <c r="F812" s="119"/>
      <c r="G812" s="120"/>
      <c r="H812" s="41"/>
      <c r="I812" s="41"/>
      <c r="J812" s="329">
        <v>0</v>
      </c>
      <c r="K812" s="329">
        <v>0</v>
      </c>
      <c r="L812" s="332"/>
      <c r="M812" s="150"/>
      <c r="N812" s="397"/>
      <c r="O812" s="555"/>
      <c r="P812" s="576">
        <f t="shared" si="39"/>
        <v>0</v>
      </c>
      <c r="Q812" s="576">
        <f t="shared" si="40"/>
        <v>0</v>
      </c>
      <c r="R812" s="576">
        <f t="shared" si="41"/>
        <v>0</v>
      </c>
      <c r="S812" s="576">
        <f t="shared" si="41"/>
        <v>0</v>
      </c>
      <c r="T812" s="553"/>
      <c r="U812" s="553"/>
      <c r="V812" s="553"/>
      <c r="W812" s="553"/>
      <c r="X812" s="397"/>
      <c r="Y812" s="397"/>
      <c r="Z812" s="397"/>
      <c r="AA812" s="397"/>
      <c r="AB812" s="397"/>
      <c r="AC812" s="397"/>
      <c r="AD812" s="397"/>
      <c r="AE812" s="397"/>
      <c r="AF812" s="397"/>
      <c r="AG812" s="397"/>
      <c r="AH812" s="397"/>
      <c r="AI812" s="397"/>
      <c r="AJ812" s="397"/>
      <c r="AK812" s="397"/>
      <c r="AL812" s="397"/>
      <c r="AM812" s="397"/>
      <c r="AN812" s="397"/>
      <c r="AO812" s="397"/>
      <c r="AP812" s="397"/>
      <c r="AQ812" s="397"/>
      <c r="AR812" s="397"/>
      <c r="AS812" s="397"/>
      <c r="AT812" s="397"/>
      <c r="AU812" s="397"/>
      <c r="AV812" s="397"/>
      <c r="AW812" s="397"/>
      <c r="AX812" s="397"/>
      <c r="AY812" s="397"/>
      <c r="AZ812" s="397"/>
      <c r="BA812" s="553"/>
      <c r="BB812" s="397"/>
      <c r="BC812" s="397"/>
      <c r="BD812" s="397"/>
    </row>
    <row r="813" spans="2:56" x14ac:dyDescent="0.35">
      <c r="B813" s="80"/>
      <c r="C813" s="119"/>
      <c r="D813" s="119"/>
      <c r="E813" s="202"/>
      <c r="F813" s="119"/>
      <c r="G813" s="120"/>
      <c r="H813" s="41"/>
      <c r="I813" s="41"/>
      <c r="J813" s="329">
        <v>0</v>
      </c>
      <c r="K813" s="329">
        <v>0</v>
      </c>
      <c r="L813" s="332"/>
      <c r="M813" s="150"/>
      <c r="N813" s="397"/>
      <c r="O813" s="555"/>
      <c r="P813" s="576">
        <f t="shared" si="39"/>
        <v>0</v>
      </c>
      <c r="Q813" s="576">
        <f t="shared" si="40"/>
        <v>0</v>
      </c>
      <c r="R813" s="576">
        <f t="shared" si="41"/>
        <v>0</v>
      </c>
      <c r="S813" s="576">
        <f t="shared" si="41"/>
        <v>0</v>
      </c>
      <c r="T813" s="553"/>
      <c r="U813" s="553"/>
      <c r="V813" s="553"/>
      <c r="W813" s="553"/>
      <c r="X813" s="397"/>
      <c r="Y813" s="397"/>
      <c r="Z813" s="397"/>
      <c r="AA813" s="397"/>
      <c r="AB813" s="397"/>
      <c r="AC813" s="397"/>
      <c r="AD813" s="397"/>
      <c r="AE813" s="397"/>
      <c r="AF813" s="397"/>
      <c r="AG813" s="397"/>
      <c r="AH813" s="397"/>
      <c r="AI813" s="397"/>
      <c r="AJ813" s="397"/>
      <c r="AK813" s="397"/>
      <c r="AL813" s="397"/>
      <c r="AM813" s="397"/>
      <c r="AN813" s="397"/>
      <c r="AO813" s="397"/>
      <c r="AP813" s="397"/>
      <c r="AQ813" s="397"/>
      <c r="AR813" s="397"/>
      <c r="AS813" s="397"/>
      <c r="AT813" s="397"/>
      <c r="AU813" s="397"/>
      <c r="AV813" s="397"/>
      <c r="AW813" s="397"/>
      <c r="AX813" s="397"/>
      <c r="AY813" s="397"/>
      <c r="AZ813" s="397"/>
      <c r="BA813" s="553"/>
      <c r="BB813" s="397"/>
      <c r="BC813" s="397"/>
      <c r="BD813" s="397"/>
    </row>
    <row r="814" spans="2:56" x14ac:dyDescent="0.35">
      <c r="B814" s="80"/>
      <c r="C814" s="119"/>
      <c r="D814" s="119"/>
      <c r="E814" s="202"/>
      <c r="F814" s="119"/>
      <c r="G814" s="120"/>
      <c r="H814" s="41"/>
      <c r="I814" s="41"/>
      <c r="J814" s="329">
        <v>0</v>
      </c>
      <c r="K814" s="329">
        <v>0</v>
      </c>
      <c r="L814" s="332"/>
      <c r="M814" s="150"/>
      <c r="N814" s="397"/>
      <c r="O814" s="555"/>
      <c r="P814" s="576">
        <f t="shared" si="39"/>
        <v>0</v>
      </c>
      <c r="Q814" s="576">
        <f t="shared" si="40"/>
        <v>0</v>
      </c>
      <c r="R814" s="576">
        <f t="shared" si="41"/>
        <v>0</v>
      </c>
      <c r="S814" s="576">
        <f t="shared" si="41"/>
        <v>0</v>
      </c>
      <c r="T814" s="553"/>
      <c r="U814" s="553"/>
      <c r="V814" s="553"/>
      <c r="W814" s="553"/>
      <c r="X814" s="397"/>
      <c r="Y814" s="397"/>
      <c r="Z814" s="397"/>
      <c r="AA814" s="397"/>
      <c r="AB814" s="397"/>
      <c r="AC814" s="397"/>
      <c r="AD814" s="397"/>
      <c r="AE814" s="397"/>
      <c r="AF814" s="397"/>
      <c r="AG814" s="397"/>
      <c r="AH814" s="397"/>
      <c r="AI814" s="397"/>
      <c r="AJ814" s="397"/>
      <c r="AK814" s="397"/>
      <c r="AL814" s="397"/>
      <c r="AM814" s="397"/>
      <c r="AN814" s="397"/>
      <c r="AO814" s="397"/>
      <c r="AP814" s="397"/>
      <c r="AQ814" s="397"/>
      <c r="AR814" s="397"/>
      <c r="AS814" s="397"/>
      <c r="AT814" s="397"/>
      <c r="AU814" s="397"/>
      <c r="AV814" s="397"/>
      <c r="AW814" s="397"/>
      <c r="AX814" s="397"/>
      <c r="AY814" s="397"/>
      <c r="AZ814" s="397"/>
      <c r="BA814" s="553"/>
      <c r="BB814" s="397"/>
      <c r="BC814" s="397"/>
      <c r="BD814" s="397"/>
    </row>
    <row r="815" spans="2:56" x14ac:dyDescent="0.35">
      <c r="B815" s="80"/>
      <c r="C815" s="119"/>
      <c r="D815" s="119"/>
      <c r="E815" s="202"/>
      <c r="F815" s="119"/>
      <c r="G815" s="120"/>
      <c r="H815" s="41"/>
      <c r="I815" s="41"/>
      <c r="J815" s="329">
        <v>0</v>
      </c>
      <c r="K815" s="329">
        <v>0</v>
      </c>
      <c r="L815" s="332"/>
      <c r="M815" s="150"/>
      <c r="N815" s="397"/>
      <c r="O815" s="555"/>
      <c r="P815" s="576">
        <f t="shared" si="39"/>
        <v>0</v>
      </c>
      <c r="Q815" s="576">
        <f t="shared" si="40"/>
        <v>0</v>
      </c>
      <c r="R815" s="576">
        <f t="shared" si="41"/>
        <v>0</v>
      </c>
      <c r="S815" s="576">
        <f t="shared" si="41"/>
        <v>0</v>
      </c>
      <c r="T815" s="553"/>
      <c r="U815" s="553"/>
      <c r="V815" s="553"/>
      <c r="W815" s="553"/>
      <c r="X815" s="397"/>
      <c r="Y815" s="397"/>
      <c r="Z815" s="397"/>
      <c r="AA815" s="397"/>
      <c r="AB815" s="397"/>
      <c r="AC815" s="397"/>
      <c r="AD815" s="397"/>
      <c r="AE815" s="397"/>
      <c r="AF815" s="397"/>
      <c r="AG815" s="397"/>
      <c r="AH815" s="397"/>
      <c r="AI815" s="397"/>
      <c r="AJ815" s="397"/>
      <c r="AK815" s="397"/>
      <c r="AL815" s="397"/>
      <c r="AM815" s="397"/>
      <c r="AN815" s="397"/>
      <c r="AO815" s="397"/>
      <c r="AP815" s="397"/>
      <c r="AQ815" s="397"/>
      <c r="AR815" s="397"/>
      <c r="AS815" s="397"/>
      <c r="AT815" s="397"/>
      <c r="AU815" s="397"/>
      <c r="AV815" s="397"/>
      <c r="AW815" s="397"/>
      <c r="AX815" s="397"/>
      <c r="AY815" s="397"/>
      <c r="AZ815" s="397"/>
      <c r="BA815" s="553"/>
      <c r="BB815" s="397"/>
      <c r="BC815" s="397"/>
      <c r="BD815" s="397"/>
    </row>
    <row r="816" spans="2:56" x14ac:dyDescent="0.35">
      <c r="B816" s="80"/>
      <c r="C816" s="119"/>
      <c r="D816" s="119"/>
      <c r="E816" s="202"/>
      <c r="F816" s="119"/>
      <c r="G816" s="120"/>
      <c r="H816" s="41"/>
      <c r="I816" s="41"/>
      <c r="J816" s="329">
        <v>0</v>
      </c>
      <c r="K816" s="329">
        <v>0</v>
      </c>
      <c r="L816" s="332"/>
      <c r="M816" s="150"/>
      <c r="N816" s="397"/>
      <c r="O816" s="555"/>
      <c r="P816" s="576">
        <f t="shared" ref="P816:P879" si="42">J816*$G$32</f>
        <v>0</v>
      </c>
      <c r="Q816" s="576">
        <f t="shared" ref="Q816:Q879" si="43">K816*$G$42</f>
        <v>0</v>
      </c>
      <c r="R816" s="576">
        <f t="shared" ref="R816:S879" si="44">P816-J816</f>
        <v>0</v>
      </c>
      <c r="S816" s="576">
        <f t="shared" si="44"/>
        <v>0</v>
      </c>
      <c r="T816" s="553"/>
      <c r="U816" s="553"/>
      <c r="V816" s="553"/>
      <c r="W816" s="553"/>
      <c r="X816" s="397"/>
      <c r="Y816" s="397"/>
      <c r="Z816" s="397"/>
      <c r="AA816" s="397"/>
      <c r="AB816" s="397"/>
      <c r="AC816" s="397"/>
      <c r="AD816" s="397"/>
      <c r="AE816" s="397"/>
      <c r="AF816" s="397"/>
      <c r="AG816" s="397"/>
      <c r="AH816" s="397"/>
      <c r="AI816" s="397"/>
      <c r="AJ816" s="397"/>
      <c r="AK816" s="397"/>
      <c r="AL816" s="397"/>
      <c r="AM816" s="397"/>
      <c r="AN816" s="397"/>
      <c r="AO816" s="397"/>
      <c r="AP816" s="397"/>
      <c r="AQ816" s="397"/>
      <c r="AR816" s="397"/>
      <c r="AS816" s="397"/>
      <c r="AT816" s="397"/>
      <c r="AU816" s="397"/>
      <c r="AV816" s="397"/>
      <c r="AW816" s="397"/>
      <c r="AX816" s="397"/>
      <c r="AY816" s="397"/>
      <c r="AZ816" s="397"/>
      <c r="BA816" s="553"/>
      <c r="BB816" s="397"/>
      <c r="BC816" s="397"/>
      <c r="BD816" s="397"/>
    </row>
    <row r="817" spans="2:56" x14ac:dyDescent="0.35">
      <c r="B817" s="80"/>
      <c r="C817" s="119"/>
      <c r="D817" s="119"/>
      <c r="E817" s="202"/>
      <c r="F817" s="119"/>
      <c r="G817" s="120"/>
      <c r="H817" s="41"/>
      <c r="I817" s="41"/>
      <c r="J817" s="329">
        <v>0</v>
      </c>
      <c r="K817" s="329">
        <v>0</v>
      </c>
      <c r="L817" s="332"/>
      <c r="M817" s="150"/>
      <c r="N817" s="397"/>
      <c r="O817" s="555"/>
      <c r="P817" s="576">
        <f t="shared" si="42"/>
        <v>0</v>
      </c>
      <c r="Q817" s="576">
        <f t="shared" si="43"/>
        <v>0</v>
      </c>
      <c r="R817" s="576">
        <f t="shared" si="44"/>
        <v>0</v>
      </c>
      <c r="S817" s="576">
        <f t="shared" si="44"/>
        <v>0</v>
      </c>
      <c r="T817" s="553"/>
      <c r="U817" s="553"/>
      <c r="V817" s="553"/>
      <c r="W817" s="553"/>
      <c r="X817" s="397"/>
      <c r="Y817" s="397"/>
      <c r="Z817" s="397"/>
      <c r="AA817" s="397"/>
      <c r="AB817" s="397"/>
      <c r="AC817" s="397"/>
      <c r="AD817" s="397"/>
      <c r="AE817" s="397"/>
      <c r="AF817" s="397"/>
      <c r="AG817" s="397"/>
      <c r="AH817" s="397"/>
      <c r="AI817" s="397"/>
      <c r="AJ817" s="397"/>
      <c r="AK817" s="397"/>
      <c r="AL817" s="397"/>
      <c r="AM817" s="397"/>
      <c r="AN817" s="397"/>
      <c r="AO817" s="397"/>
      <c r="AP817" s="397"/>
      <c r="AQ817" s="397"/>
      <c r="AR817" s="397"/>
      <c r="AS817" s="397"/>
      <c r="AT817" s="397"/>
      <c r="AU817" s="397"/>
      <c r="AV817" s="397"/>
      <c r="AW817" s="397"/>
      <c r="AX817" s="397"/>
      <c r="AY817" s="397"/>
      <c r="AZ817" s="397"/>
      <c r="BA817" s="553"/>
      <c r="BB817" s="397"/>
      <c r="BC817" s="397"/>
      <c r="BD817" s="397"/>
    </row>
    <row r="818" spans="2:56" x14ac:dyDescent="0.35">
      <c r="B818" s="80"/>
      <c r="C818" s="119"/>
      <c r="D818" s="119"/>
      <c r="E818" s="202"/>
      <c r="F818" s="119"/>
      <c r="G818" s="120"/>
      <c r="H818" s="41"/>
      <c r="I818" s="41"/>
      <c r="J818" s="329">
        <v>0</v>
      </c>
      <c r="K818" s="329">
        <v>0</v>
      </c>
      <c r="L818" s="332"/>
      <c r="M818" s="150"/>
      <c r="N818" s="397"/>
      <c r="O818" s="555"/>
      <c r="P818" s="576">
        <f t="shared" si="42"/>
        <v>0</v>
      </c>
      <c r="Q818" s="576">
        <f t="shared" si="43"/>
        <v>0</v>
      </c>
      <c r="R818" s="576">
        <f t="shared" si="44"/>
        <v>0</v>
      </c>
      <c r="S818" s="576">
        <f t="shared" si="44"/>
        <v>0</v>
      </c>
      <c r="T818" s="553"/>
      <c r="U818" s="553"/>
      <c r="V818" s="553"/>
      <c r="W818" s="553"/>
      <c r="X818" s="397"/>
      <c r="Y818" s="397"/>
      <c r="Z818" s="397"/>
      <c r="AA818" s="397"/>
      <c r="AB818" s="397"/>
      <c r="AC818" s="397"/>
      <c r="AD818" s="397"/>
      <c r="AE818" s="397"/>
      <c r="AF818" s="397"/>
      <c r="AG818" s="397"/>
      <c r="AH818" s="397"/>
      <c r="AI818" s="397"/>
      <c r="AJ818" s="397"/>
      <c r="AK818" s="397"/>
      <c r="AL818" s="397"/>
      <c r="AM818" s="397"/>
      <c r="AN818" s="397"/>
      <c r="AO818" s="397"/>
      <c r="AP818" s="397"/>
      <c r="AQ818" s="397"/>
      <c r="AR818" s="397"/>
      <c r="AS818" s="397"/>
      <c r="AT818" s="397"/>
      <c r="AU818" s="397"/>
      <c r="AV818" s="397"/>
      <c r="AW818" s="397"/>
      <c r="AX818" s="397"/>
      <c r="AY818" s="397"/>
      <c r="AZ818" s="397"/>
      <c r="BA818" s="553"/>
      <c r="BB818" s="397"/>
      <c r="BC818" s="397"/>
      <c r="BD818" s="397"/>
    </row>
    <row r="819" spans="2:56" x14ac:dyDescent="0.35">
      <c r="B819" s="80"/>
      <c r="C819" s="119"/>
      <c r="D819" s="119"/>
      <c r="E819" s="202"/>
      <c r="F819" s="119"/>
      <c r="G819" s="120"/>
      <c r="H819" s="41"/>
      <c r="I819" s="41"/>
      <c r="J819" s="329">
        <v>0</v>
      </c>
      <c r="K819" s="329">
        <v>0</v>
      </c>
      <c r="L819" s="332"/>
      <c r="M819" s="150"/>
      <c r="N819" s="397"/>
      <c r="O819" s="555"/>
      <c r="P819" s="576">
        <f t="shared" si="42"/>
        <v>0</v>
      </c>
      <c r="Q819" s="576">
        <f t="shared" si="43"/>
        <v>0</v>
      </c>
      <c r="R819" s="576">
        <f t="shared" si="44"/>
        <v>0</v>
      </c>
      <c r="S819" s="576">
        <f t="shared" si="44"/>
        <v>0</v>
      </c>
      <c r="T819" s="553"/>
      <c r="U819" s="553"/>
      <c r="V819" s="553"/>
      <c r="W819" s="553"/>
      <c r="X819" s="397"/>
      <c r="Y819" s="397"/>
      <c r="Z819" s="397"/>
      <c r="AA819" s="397"/>
      <c r="AB819" s="397"/>
      <c r="AC819" s="397"/>
      <c r="AD819" s="397"/>
      <c r="AE819" s="397"/>
      <c r="AF819" s="397"/>
      <c r="AG819" s="397"/>
      <c r="AH819" s="397"/>
      <c r="AI819" s="397"/>
      <c r="AJ819" s="397"/>
      <c r="AK819" s="397"/>
      <c r="AL819" s="397"/>
      <c r="AM819" s="397"/>
      <c r="AN819" s="397"/>
      <c r="AO819" s="397"/>
      <c r="AP819" s="397"/>
      <c r="AQ819" s="397"/>
      <c r="AR819" s="397"/>
      <c r="AS819" s="397"/>
      <c r="AT819" s="397"/>
      <c r="AU819" s="397"/>
      <c r="AV819" s="397"/>
      <c r="AW819" s="397"/>
      <c r="AX819" s="397"/>
      <c r="AY819" s="397"/>
      <c r="AZ819" s="397"/>
      <c r="BA819" s="553"/>
      <c r="BB819" s="397"/>
      <c r="BC819" s="397"/>
      <c r="BD819" s="397"/>
    </row>
    <row r="820" spans="2:56" x14ac:dyDescent="0.35">
      <c r="B820" s="80"/>
      <c r="C820" s="119"/>
      <c r="D820" s="119"/>
      <c r="E820" s="202"/>
      <c r="F820" s="119"/>
      <c r="G820" s="120"/>
      <c r="H820" s="41"/>
      <c r="I820" s="41"/>
      <c r="J820" s="329">
        <v>0</v>
      </c>
      <c r="K820" s="329">
        <v>0</v>
      </c>
      <c r="L820" s="332"/>
      <c r="M820" s="150"/>
      <c r="N820" s="397"/>
      <c r="O820" s="555"/>
      <c r="P820" s="576">
        <f t="shared" si="42"/>
        <v>0</v>
      </c>
      <c r="Q820" s="576">
        <f t="shared" si="43"/>
        <v>0</v>
      </c>
      <c r="R820" s="576">
        <f t="shared" si="44"/>
        <v>0</v>
      </c>
      <c r="S820" s="576">
        <f t="shared" si="44"/>
        <v>0</v>
      </c>
      <c r="T820" s="553"/>
      <c r="U820" s="553"/>
      <c r="V820" s="553"/>
      <c r="W820" s="553"/>
      <c r="X820" s="397"/>
      <c r="Y820" s="397"/>
      <c r="Z820" s="397"/>
      <c r="AA820" s="397"/>
      <c r="AB820" s="397"/>
      <c r="AC820" s="397"/>
      <c r="AD820" s="397"/>
      <c r="AE820" s="397"/>
      <c r="AF820" s="397"/>
      <c r="AG820" s="397"/>
      <c r="AH820" s="397"/>
      <c r="AI820" s="397"/>
      <c r="AJ820" s="397"/>
      <c r="AK820" s="397"/>
      <c r="AL820" s="397"/>
      <c r="AM820" s="397"/>
      <c r="AN820" s="397"/>
      <c r="AO820" s="397"/>
      <c r="AP820" s="397"/>
      <c r="AQ820" s="397"/>
      <c r="AR820" s="397"/>
      <c r="AS820" s="397"/>
      <c r="AT820" s="397"/>
      <c r="AU820" s="397"/>
      <c r="AV820" s="397"/>
      <c r="AW820" s="397"/>
      <c r="AX820" s="397"/>
      <c r="AY820" s="397"/>
      <c r="AZ820" s="397"/>
      <c r="BA820" s="553"/>
      <c r="BB820" s="397"/>
      <c r="BC820" s="397"/>
      <c r="BD820" s="397"/>
    </row>
    <row r="821" spans="2:56" x14ac:dyDescent="0.35">
      <c r="B821" s="80"/>
      <c r="C821" s="119"/>
      <c r="D821" s="119"/>
      <c r="E821" s="202"/>
      <c r="F821" s="119"/>
      <c r="G821" s="120"/>
      <c r="H821" s="41"/>
      <c r="I821" s="41"/>
      <c r="J821" s="329">
        <v>0</v>
      </c>
      <c r="K821" s="329">
        <v>0</v>
      </c>
      <c r="L821" s="332"/>
      <c r="M821" s="150"/>
      <c r="N821" s="397"/>
      <c r="O821" s="555"/>
      <c r="P821" s="576">
        <f t="shared" si="42"/>
        <v>0</v>
      </c>
      <c r="Q821" s="576">
        <f t="shared" si="43"/>
        <v>0</v>
      </c>
      <c r="R821" s="576">
        <f t="shared" si="44"/>
        <v>0</v>
      </c>
      <c r="S821" s="576">
        <f t="shared" si="44"/>
        <v>0</v>
      </c>
      <c r="T821" s="553"/>
      <c r="U821" s="553"/>
      <c r="V821" s="553"/>
      <c r="W821" s="553"/>
      <c r="X821" s="397"/>
      <c r="Y821" s="397"/>
      <c r="Z821" s="397"/>
      <c r="AA821" s="397"/>
      <c r="AB821" s="397"/>
      <c r="AC821" s="397"/>
      <c r="AD821" s="397"/>
      <c r="AE821" s="397"/>
      <c r="AF821" s="397"/>
      <c r="AG821" s="397"/>
      <c r="AH821" s="397"/>
      <c r="AI821" s="397"/>
      <c r="AJ821" s="397"/>
      <c r="AK821" s="397"/>
      <c r="AL821" s="397"/>
      <c r="AM821" s="397"/>
      <c r="AN821" s="397"/>
      <c r="AO821" s="397"/>
      <c r="AP821" s="397"/>
      <c r="AQ821" s="397"/>
      <c r="AR821" s="397"/>
      <c r="AS821" s="397"/>
      <c r="AT821" s="397"/>
      <c r="AU821" s="397"/>
      <c r="AV821" s="397"/>
      <c r="AW821" s="397"/>
      <c r="AX821" s="397"/>
      <c r="AY821" s="397"/>
      <c r="AZ821" s="397"/>
      <c r="BA821" s="553"/>
      <c r="BB821" s="397"/>
      <c r="BC821" s="397"/>
      <c r="BD821" s="397"/>
    </row>
    <row r="822" spans="2:56" x14ac:dyDescent="0.35">
      <c r="B822" s="80"/>
      <c r="C822" s="119"/>
      <c r="D822" s="119"/>
      <c r="E822" s="202"/>
      <c r="F822" s="119"/>
      <c r="G822" s="120"/>
      <c r="H822" s="41"/>
      <c r="I822" s="41"/>
      <c r="J822" s="329">
        <v>0</v>
      </c>
      <c r="K822" s="329">
        <v>0</v>
      </c>
      <c r="L822" s="332"/>
      <c r="M822" s="150"/>
      <c r="N822" s="397"/>
      <c r="O822" s="555"/>
      <c r="P822" s="576">
        <f t="shared" si="42"/>
        <v>0</v>
      </c>
      <c r="Q822" s="576">
        <f t="shared" si="43"/>
        <v>0</v>
      </c>
      <c r="R822" s="576">
        <f t="shared" si="44"/>
        <v>0</v>
      </c>
      <c r="S822" s="576">
        <f t="shared" si="44"/>
        <v>0</v>
      </c>
      <c r="T822" s="553"/>
      <c r="U822" s="553"/>
      <c r="V822" s="553"/>
      <c r="W822" s="553"/>
      <c r="X822" s="397"/>
      <c r="Y822" s="397"/>
      <c r="Z822" s="397"/>
      <c r="AA822" s="397"/>
      <c r="AB822" s="397"/>
      <c r="AC822" s="397"/>
      <c r="AD822" s="397"/>
      <c r="AE822" s="397"/>
      <c r="AF822" s="397"/>
      <c r="AG822" s="397"/>
      <c r="AH822" s="397"/>
      <c r="AI822" s="397"/>
      <c r="AJ822" s="397"/>
      <c r="AK822" s="397"/>
      <c r="AL822" s="397"/>
      <c r="AM822" s="397"/>
      <c r="AN822" s="397"/>
      <c r="AO822" s="397"/>
      <c r="AP822" s="397"/>
      <c r="AQ822" s="397"/>
      <c r="AR822" s="397"/>
      <c r="AS822" s="397"/>
      <c r="AT822" s="397"/>
      <c r="AU822" s="397"/>
      <c r="AV822" s="397"/>
      <c r="AW822" s="397"/>
      <c r="AX822" s="397"/>
      <c r="AY822" s="397"/>
      <c r="AZ822" s="397"/>
      <c r="BA822" s="553"/>
      <c r="BB822" s="397"/>
      <c r="BC822" s="397"/>
      <c r="BD822" s="397"/>
    </row>
    <row r="823" spans="2:56" x14ac:dyDescent="0.35">
      <c r="B823" s="80"/>
      <c r="C823" s="119"/>
      <c r="D823" s="119"/>
      <c r="E823" s="202"/>
      <c r="F823" s="119"/>
      <c r="G823" s="120"/>
      <c r="H823" s="41"/>
      <c r="I823" s="41"/>
      <c r="J823" s="329">
        <v>0</v>
      </c>
      <c r="K823" s="329">
        <v>0</v>
      </c>
      <c r="L823" s="332"/>
      <c r="M823" s="150"/>
      <c r="N823" s="397"/>
      <c r="O823" s="555"/>
      <c r="P823" s="576">
        <f t="shared" si="42"/>
        <v>0</v>
      </c>
      <c r="Q823" s="576">
        <f t="shared" si="43"/>
        <v>0</v>
      </c>
      <c r="R823" s="576">
        <f t="shared" si="44"/>
        <v>0</v>
      </c>
      <c r="S823" s="576">
        <f t="shared" si="44"/>
        <v>0</v>
      </c>
      <c r="T823" s="553"/>
      <c r="U823" s="553"/>
      <c r="V823" s="553"/>
      <c r="W823" s="553"/>
      <c r="X823" s="397"/>
      <c r="Y823" s="397"/>
      <c r="Z823" s="397"/>
      <c r="AA823" s="397"/>
      <c r="AB823" s="397"/>
      <c r="AC823" s="397"/>
      <c r="AD823" s="397"/>
      <c r="AE823" s="397"/>
      <c r="AF823" s="397"/>
      <c r="AG823" s="397"/>
      <c r="AH823" s="397"/>
      <c r="AI823" s="397"/>
      <c r="AJ823" s="397"/>
      <c r="AK823" s="397"/>
      <c r="AL823" s="397"/>
      <c r="AM823" s="397"/>
      <c r="AN823" s="397"/>
      <c r="AO823" s="397"/>
      <c r="AP823" s="397"/>
      <c r="AQ823" s="397"/>
      <c r="AR823" s="397"/>
      <c r="AS823" s="397"/>
      <c r="AT823" s="397"/>
      <c r="AU823" s="397"/>
      <c r="AV823" s="397"/>
      <c r="AW823" s="397"/>
      <c r="AX823" s="397"/>
      <c r="AY823" s="397"/>
      <c r="AZ823" s="397"/>
      <c r="BA823" s="553"/>
      <c r="BB823" s="397"/>
      <c r="BC823" s="397"/>
      <c r="BD823" s="397"/>
    </row>
    <row r="824" spans="2:56" x14ac:dyDescent="0.35">
      <c r="B824" s="80"/>
      <c r="C824" s="119"/>
      <c r="D824" s="119"/>
      <c r="E824" s="202"/>
      <c r="F824" s="119"/>
      <c r="G824" s="120"/>
      <c r="H824" s="41"/>
      <c r="I824" s="41"/>
      <c r="J824" s="329">
        <v>0</v>
      </c>
      <c r="K824" s="329">
        <v>0</v>
      </c>
      <c r="L824" s="332"/>
      <c r="M824" s="150"/>
      <c r="N824" s="397"/>
      <c r="O824" s="555"/>
      <c r="P824" s="576">
        <f t="shared" si="42"/>
        <v>0</v>
      </c>
      <c r="Q824" s="576">
        <f t="shared" si="43"/>
        <v>0</v>
      </c>
      <c r="R824" s="576">
        <f t="shared" si="44"/>
        <v>0</v>
      </c>
      <c r="S824" s="576">
        <f t="shared" si="44"/>
        <v>0</v>
      </c>
      <c r="T824" s="553"/>
      <c r="U824" s="553"/>
      <c r="V824" s="553"/>
      <c r="W824" s="553"/>
      <c r="X824" s="397"/>
      <c r="Y824" s="397"/>
      <c r="Z824" s="397"/>
      <c r="AA824" s="397"/>
      <c r="AB824" s="397"/>
      <c r="AC824" s="397"/>
      <c r="AD824" s="397"/>
      <c r="AE824" s="397"/>
      <c r="AF824" s="397"/>
      <c r="AG824" s="397"/>
      <c r="AH824" s="397"/>
      <c r="AI824" s="397"/>
      <c r="AJ824" s="397"/>
      <c r="AK824" s="397"/>
      <c r="AL824" s="397"/>
      <c r="AM824" s="397"/>
      <c r="AN824" s="397"/>
      <c r="AO824" s="397"/>
      <c r="AP824" s="397"/>
      <c r="AQ824" s="397"/>
      <c r="AR824" s="397"/>
      <c r="AS824" s="397"/>
      <c r="AT824" s="397"/>
      <c r="AU824" s="397"/>
      <c r="AV824" s="397"/>
      <c r="AW824" s="397"/>
      <c r="AX824" s="397"/>
      <c r="AY824" s="397"/>
      <c r="AZ824" s="397"/>
      <c r="BA824" s="553"/>
      <c r="BB824" s="397"/>
      <c r="BC824" s="397"/>
      <c r="BD824" s="397"/>
    </row>
    <row r="825" spans="2:56" x14ac:dyDescent="0.35">
      <c r="B825" s="80"/>
      <c r="C825" s="119"/>
      <c r="D825" s="119"/>
      <c r="E825" s="202"/>
      <c r="F825" s="119"/>
      <c r="G825" s="120"/>
      <c r="H825" s="41"/>
      <c r="I825" s="41"/>
      <c r="J825" s="329">
        <v>0</v>
      </c>
      <c r="K825" s="329">
        <v>0</v>
      </c>
      <c r="L825" s="332"/>
      <c r="M825" s="150"/>
      <c r="N825" s="397"/>
      <c r="O825" s="555"/>
      <c r="P825" s="576">
        <f t="shared" si="42"/>
        <v>0</v>
      </c>
      <c r="Q825" s="576">
        <f t="shared" si="43"/>
        <v>0</v>
      </c>
      <c r="R825" s="576">
        <f t="shared" si="44"/>
        <v>0</v>
      </c>
      <c r="S825" s="576">
        <f t="shared" si="44"/>
        <v>0</v>
      </c>
      <c r="T825" s="553"/>
      <c r="U825" s="553"/>
      <c r="V825" s="553"/>
      <c r="W825" s="553"/>
      <c r="X825" s="397"/>
      <c r="Y825" s="397"/>
      <c r="Z825" s="397"/>
      <c r="AA825" s="397"/>
      <c r="AB825" s="397"/>
      <c r="AC825" s="397"/>
      <c r="AD825" s="397"/>
      <c r="AE825" s="397"/>
      <c r="AF825" s="397"/>
      <c r="AG825" s="397"/>
      <c r="AH825" s="397"/>
      <c r="AI825" s="397"/>
      <c r="AJ825" s="397"/>
      <c r="AK825" s="397"/>
      <c r="AL825" s="397"/>
      <c r="AM825" s="397"/>
      <c r="AN825" s="397"/>
      <c r="AO825" s="397"/>
      <c r="AP825" s="397"/>
      <c r="AQ825" s="397"/>
      <c r="AR825" s="397"/>
      <c r="AS825" s="397"/>
      <c r="AT825" s="397"/>
      <c r="AU825" s="397"/>
      <c r="AV825" s="397"/>
      <c r="AW825" s="397"/>
      <c r="AX825" s="397"/>
      <c r="AY825" s="397"/>
      <c r="AZ825" s="397"/>
      <c r="BA825" s="553"/>
      <c r="BB825" s="397"/>
      <c r="BC825" s="397"/>
      <c r="BD825" s="397"/>
    </row>
    <row r="826" spans="2:56" x14ac:dyDescent="0.35">
      <c r="B826" s="80"/>
      <c r="C826" s="119"/>
      <c r="D826" s="119"/>
      <c r="E826" s="202"/>
      <c r="F826" s="119"/>
      <c r="G826" s="120"/>
      <c r="H826" s="41"/>
      <c r="I826" s="41"/>
      <c r="J826" s="329">
        <v>0</v>
      </c>
      <c r="K826" s="329">
        <v>0</v>
      </c>
      <c r="L826" s="332"/>
      <c r="M826" s="150"/>
      <c r="N826" s="397"/>
      <c r="O826" s="555"/>
      <c r="P826" s="576">
        <f t="shared" si="42"/>
        <v>0</v>
      </c>
      <c r="Q826" s="576">
        <f t="shared" si="43"/>
        <v>0</v>
      </c>
      <c r="R826" s="576">
        <f t="shared" si="44"/>
        <v>0</v>
      </c>
      <c r="S826" s="576">
        <f t="shared" si="44"/>
        <v>0</v>
      </c>
      <c r="T826" s="553"/>
      <c r="U826" s="553"/>
      <c r="V826" s="553"/>
      <c r="W826" s="553"/>
      <c r="X826" s="397"/>
      <c r="Y826" s="397"/>
      <c r="Z826" s="397"/>
      <c r="AA826" s="397"/>
      <c r="AB826" s="397"/>
      <c r="AC826" s="397"/>
      <c r="AD826" s="397"/>
      <c r="AE826" s="397"/>
      <c r="AF826" s="397"/>
      <c r="AG826" s="397"/>
      <c r="AH826" s="397"/>
      <c r="AI826" s="397"/>
      <c r="AJ826" s="397"/>
      <c r="AK826" s="397"/>
      <c r="AL826" s="397"/>
      <c r="AM826" s="397"/>
      <c r="AN826" s="397"/>
      <c r="AO826" s="397"/>
      <c r="AP826" s="397"/>
      <c r="AQ826" s="397"/>
      <c r="AR826" s="397"/>
      <c r="AS826" s="397"/>
      <c r="AT826" s="397"/>
      <c r="AU826" s="397"/>
      <c r="AV826" s="397"/>
      <c r="AW826" s="397"/>
      <c r="AX826" s="397"/>
      <c r="AY826" s="397"/>
      <c r="AZ826" s="397"/>
      <c r="BA826" s="553"/>
      <c r="BB826" s="397"/>
      <c r="BC826" s="397"/>
      <c r="BD826" s="397"/>
    </row>
    <row r="827" spans="2:56" x14ac:dyDescent="0.35">
      <c r="B827" s="80"/>
      <c r="C827" s="119"/>
      <c r="D827" s="119"/>
      <c r="E827" s="202"/>
      <c r="F827" s="119"/>
      <c r="G827" s="120"/>
      <c r="H827" s="41"/>
      <c r="I827" s="41"/>
      <c r="J827" s="329">
        <v>0</v>
      </c>
      <c r="K827" s="329">
        <v>0</v>
      </c>
      <c r="L827" s="332"/>
      <c r="M827" s="150"/>
      <c r="N827" s="397"/>
      <c r="O827" s="555"/>
      <c r="P827" s="576">
        <f t="shared" si="42"/>
        <v>0</v>
      </c>
      <c r="Q827" s="576">
        <f t="shared" si="43"/>
        <v>0</v>
      </c>
      <c r="R827" s="576">
        <f t="shared" si="44"/>
        <v>0</v>
      </c>
      <c r="S827" s="576">
        <f t="shared" si="44"/>
        <v>0</v>
      </c>
      <c r="T827" s="553"/>
      <c r="U827" s="553"/>
      <c r="V827" s="553"/>
      <c r="W827" s="553"/>
      <c r="X827" s="397"/>
      <c r="Y827" s="397"/>
      <c r="Z827" s="397"/>
      <c r="AA827" s="397"/>
      <c r="AB827" s="397"/>
      <c r="AC827" s="397"/>
      <c r="AD827" s="397"/>
      <c r="AE827" s="397"/>
      <c r="AF827" s="397"/>
      <c r="AG827" s="397"/>
      <c r="AH827" s="397"/>
      <c r="AI827" s="397"/>
      <c r="AJ827" s="397"/>
      <c r="AK827" s="397"/>
      <c r="AL827" s="397"/>
      <c r="AM827" s="397"/>
      <c r="AN827" s="397"/>
      <c r="AO827" s="397"/>
      <c r="AP827" s="397"/>
      <c r="AQ827" s="397"/>
      <c r="AR827" s="397"/>
      <c r="AS827" s="397"/>
      <c r="AT827" s="397"/>
      <c r="AU827" s="397"/>
      <c r="AV827" s="397"/>
      <c r="AW827" s="397"/>
      <c r="AX827" s="397"/>
      <c r="AY827" s="397"/>
      <c r="AZ827" s="397"/>
      <c r="BA827" s="553"/>
      <c r="BB827" s="397"/>
      <c r="BC827" s="397"/>
      <c r="BD827" s="397"/>
    </row>
    <row r="828" spans="2:56" x14ac:dyDescent="0.35">
      <c r="B828" s="80"/>
      <c r="C828" s="119"/>
      <c r="D828" s="119"/>
      <c r="E828" s="202"/>
      <c r="F828" s="119"/>
      <c r="G828" s="120"/>
      <c r="H828" s="41"/>
      <c r="I828" s="41"/>
      <c r="J828" s="329">
        <v>0</v>
      </c>
      <c r="K828" s="329">
        <v>0</v>
      </c>
      <c r="L828" s="332"/>
      <c r="M828" s="150"/>
      <c r="N828" s="397"/>
      <c r="O828" s="555"/>
      <c r="P828" s="576">
        <f t="shared" si="42"/>
        <v>0</v>
      </c>
      <c r="Q828" s="576">
        <f t="shared" si="43"/>
        <v>0</v>
      </c>
      <c r="R828" s="576">
        <f t="shared" si="44"/>
        <v>0</v>
      </c>
      <c r="S828" s="576">
        <f t="shared" si="44"/>
        <v>0</v>
      </c>
      <c r="T828" s="553"/>
      <c r="U828" s="553"/>
      <c r="V828" s="553"/>
      <c r="W828" s="553"/>
      <c r="X828" s="397"/>
      <c r="Y828" s="397"/>
      <c r="Z828" s="397"/>
      <c r="AA828" s="397"/>
      <c r="AB828" s="397"/>
      <c r="AC828" s="397"/>
      <c r="AD828" s="397"/>
      <c r="AE828" s="397"/>
      <c r="AF828" s="397"/>
      <c r="AG828" s="397"/>
      <c r="AH828" s="397"/>
      <c r="AI828" s="397"/>
      <c r="AJ828" s="397"/>
      <c r="AK828" s="397"/>
      <c r="AL828" s="397"/>
      <c r="AM828" s="397"/>
      <c r="AN828" s="397"/>
      <c r="AO828" s="397"/>
      <c r="AP828" s="397"/>
      <c r="AQ828" s="397"/>
      <c r="AR828" s="397"/>
      <c r="AS828" s="397"/>
      <c r="AT828" s="397"/>
      <c r="AU828" s="397"/>
      <c r="AV828" s="397"/>
      <c r="AW828" s="397"/>
      <c r="AX828" s="397"/>
      <c r="AY828" s="397"/>
      <c r="AZ828" s="397"/>
      <c r="BA828" s="553"/>
      <c r="BB828" s="397"/>
      <c r="BC828" s="397"/>
      <c r="BD828" s="397"/>
    </row>
    <row r="829" spans="2:56" x14ac:dyDescent="0.35">
      <c r="B829" s="80"/>
      <c r="C829" s="119"/>
      <c r="D829" s="119"/>
      <c r="E829" s="202"/>
      <c r="F829" s="119"/>
      <c r="G829" s="120"/>
      <c r="H829" s="41"/>
      <c r="I829" s="41"/>
      <c r="J829" s="329">
        <v>0</v>
      </c>
      <c r="K829" s="329">
        <v>0</v>
      </c>
      <c r="L829" s="332"/>
      <c r="M829" s="150"/>
      <c r="N829" s="397"/>
      <c r="O829" s="555"/>
      <c r="P829" s="576">
        <f t="shared" si="42"/>
        <v>0</v>
      </c>
      <c r="Q829" s="576">
        <f t="shared" si="43"/>
        <v>0</v>
      </c>
      <c r="R829" s="576">
        <f t="shared" si="44"/>
        <v>0</v>
      </c>
      <c r="S829" s="576">
        <f t="shared" si="44"/>
        <v>0</v>
      </c>
      <c r="T829" s="553"/>
      <c r="U829" s="553"/>
      <c r="V829" s="553"/>
      <c r="W829" s="553"/>
      <c r="X829" s="397"/>
      <c r="Y829" s="397"/>
      <c r="Z829" s="397"/>
      <c r="AA829" s="397"/>
      <c r="AB829" s="397"/>
      <c r="AC829" s="397"/>
      <c r="AD829" s="397"/>
      <c r="AE829" s="397"/>
      <c r="AF829" s="397"/>
      <c r="AG829" s="397"/>
      <c r="AH829" s="397"/>
      <c r="AI829" s="397"/>
      <c r="AJ829" s="397"/>
      <c r="AK829" s="397"/>
      <c r="AL829" s="397"/>
      <c r="AM829" s="397"/>
      <c r="AN829" s="397"/>
      <c r="AO829" s="397"/>
      <c r="AP829" s="397"/>
      <c r="AQ829" s="397"/>
      <c r="AR829" s="397"/>
      <c r="AS829" s="397"/>
      <c r="AT829" s="397"/>
      <c r="AU829" s="397"/>
      <c r="AV829" s="397"/>
      <c r="AW829" s="397"/>
      <c r="AX829" s="397"/>
      <c r="AY829" s="397"/>
      <c r="AZ829" s="397"/>
      <c r="BA829" s="553"/>
      <c r="BB829" s="397"/>
      <c r="BC829" s="397"/>
      <c r="BD829" s="397"/>
    </row>
    <row r="830" spans="2:56" x14ac:dyDescent="0.35">
      <c r="B830" s="80"/>
      <c r="C830" s="119"/>
      <c r="D830" s="119"/>
      <c r="E830" s="202"/>
      <c r="F830" s="119"/>
      <c r="G830" s="120"/>
      <c r="H830" s="41"/>
      <c r="I830" s="41"/>
      <c r="J830" s="329">
        <v>0</v>
      </c>
      <c r="K830" s="329">
        <v>0</v>
      </c>
      <c r="L830" s="332"/>
      <c r="M830" s="150"/>
      <c r="N830" s="397"/>
      <c r="O830" s="555"/>
      <c r="P830" s="576">
        <f t="shared" si="42"/>
        <v>0</v>
      </c>
      <c r="Q830" s="576">
        <f t="shared" si="43"/>
        <v>0</v>
      </c>
      <c r="R830" s="576">
        <f t="shared" si="44"/>
        <v>0</v>
      </c>
      <c r="S830" s="576">
        <f t="shared" si="44"/>
        <v>0</v>
      </c>
      <c r="T830" s="553"/>
      <c r="U830" s="553"/>
      <c r="V830" s="553"/>
      <c r="W830" s="553"/>
      <c r="X830" s="397"/>
      <c r="Y830" s="397"/>
      <c r="Z830" s="397"/>
      <c r="AA830" s="397"/>
      <c r="AB830" s="397"/>
      <c r="AC830" s="397"/>
      <c r="AD830" s="397"/>
      <c r="AE830" s="397"/>
      <c r="AF830" s="397"/>
      <c r="AG830" s="397"/>
      <c r="AH830" s="397"/>
      <c r="AI830" s="397"/>
      <c r="AJ830" s="397"/>
      <c r="AK830" s="397"/>
      <c r="AL830" s="397"/>
      <c r="AM830" s="397"/>
      <c r="AN830" s="397"/>
      <c r="AO830" s="397"/>
      <c r="AP830" s="397"/>
      <c r="AQ830" s="397"/>
      <c r="AR830" s="397"/>
      <c r="AS830" s="397"/>
      <c r="AT830" s="397"/>
      <c r="AU830" s="397"/>
      <c r="AV830" s="397"/>
      <c r="AW830" s="397"/>
      <c r="AX830" s="397"/>
      <c r="AY830" s="397"/>
      <c r="AZ830" s="397"/>
      <c r="BA830" s="553"/>
      <c r="BB830" s="397"/>
      <c r="BC830" s="397"/>
      <c r="BD830" s="397"/>
    </row>
    <row r="831" spans="2:56" x14ac:dyDescent="0.35">
      <c r="B831" s="80"/>
      <c r="C831" s="119"/>
      <c r="D831" s="119"/>
      <c r="E831" s="202"/>
      <c r="F831" s="119"/>
      <c r="G831" s="120"/>
      <c r="H831" s="41"/>
      <c r="I831" s="41"/>
      <c r="J831" s="329">
        <v>0</v>
      </c>
      <c r="K831" s="329">
        <v>0</v>
      </c>
      <c r="L831" s="332"/>
      <c r="M831" s="150"/>
      <c r="N831" s="397"/>
      <c r="O831" s="555"/>
      <c r="P831" s="576">
        <f t="shared" si="42"/>
        <v>0</v>
      </c>
      <c r="Q831" s="576">
        <f t="shared" si="43"/>
        <v>0</v>
      </c>
      <c r="R831" s="576">
        <f t="shared" si="44"/>
        <v>0</v>
      </c>
      <c r="S831" s="576">
        <f t="shared" si="44"/>
        <v>0</v>
      </c>
      <c r="T831" s="553"/>
      <c r="U831" s="553"/>
      <c r="V831" s="553"/>
      <c r="W831" s="553"/>
      <c r="X831" s="397"/>
      <c r="Y831" s="397"/>
      <c r="Z831" s="397"/>
      <c r="AA831" s="397"/>
      <c r="AB831" s="397"/>
      <c r="AC831" s="397"/>
      <c r="AD831" s="397"/>
      <c r="AE831" s="397"/>
      <c r="AF831" s="397"/>
      <c r="AG831" s="397"/>
      <c r="AH831" s="397"/>
      <c r="AI831" s="397"/>
      <c r="AJ831" s="397"/>
      <c r="AK831" s="397"/>
      <c r="AL831" s="397"/>
      <c r="AM831" s="397"/>
      <c r="AN831" s="397"/>
      <c r="AO831" s="397"/>
      <c r="AP831" s="397"/>
      <c r="AQ831" s="397"/>
      <c r="AR831" s="397"/>
      <c r="AS831" s="397"/>
      <c r="AT831" s="397"/>
      <c r="AU831" s="397"/>
      <c r="AV831" s="397"/>
      <c r="AW831" s="397"/>
      <c r="AX831" s="397"/>
      <c r="AY831" s="397"/>
      <c r="AZ831" s="397"/>
      <c r="BA831" s="553"/>
      <c r="BB831" s="397"/>
      <c r="BC831" s="397"/>
      <c r="BD831" s="397"/>
    </row>
    <row r="832" spans="2:56" x14ac:dyDescent="0.35">
      <c r="B832" s="80"/>
      <c r="C832" s="119"/>
      <c r="D832" s="119"/>
      <c r="E832" s="202"/>
      <c r="F832" s="119"/>
      <c r="G832" s="120"/>
      <c r="H832" s="41"/>
      <c r="I832" s="41"/>
      <c r="J832" s="329">
        <v>0</v>
      </c>
      <c r="K832" s="329">
        <v>0</v>
      </c>
      <c r="L832" s="332"/>
      <c r="M832" s="150"/>
      <c r="N832" s="397"/>
      <c r="O832" s="555"/>
      <c r="P832" s="576">
        <f t="shared" si="42"/>
        <v>0</v>
      </c>
      <c r="Q832" s="576">
        <f t="shared" si="43"/>
        <v>0</v>
      </c>
      <c r="R832" s="576">
        <f t="shared" si="44"/>
        <v>0</v>
      </c>
      <c r="S832" s="576">
        <f t="shared" si="44"/>
        <v>0</v>
      </c>
      <c r="T832" s="553"/>
      <c r="U832" s="553"/>
      <c r="V832" s="553"/>
      <c r="W832" s="553"/>
      <c r="X832" s="397"/>
      <c r="Y832" s="397"/>
      <c r="Z832" s="397"/>
      <c r="AA832" s="397"/>
      <c r="AB832" s="397"/>
      <c r="AC832" s="397"/>
      <c r="AD832" s="397"/>
      <c r="AE832" s="397"/>
      <c r="AF832" s="397"/>
      <c r="AG832" s="397"/>
      <c r="AH832" s="397"/>
      <c r="AI832" s="397"/>
      <c r="AJ832" s="397"/>
      <c r="AK832" s="397"/>
      <c r="AL832" s="397"/>
      <c r="AM832" s="397"/>
      <c r="AN832" s="397"/>
      <c r="AO832" s="397"/>
      <c r="AP832" s="397"/>
      <c r="AQ832" s="397"/>
      <c r="AR832" s="397"/>
      <c r="AS832" s="397"/>
      <c r="AT832" s="397"/>
      <c r="AU832" s="397"/>
      <c r="AV832" s="397"/>
      <c r="AW832" s="397"/>
      <c r="AX832" s="397"/>
      <c r="AY832" s="397"/>
      <c r="AZ832" s="397"/>
      <c r="BA832" s="553"/>
      <c r="BB832" s="397"/>
      <c r="BC832" s="397"/>
      <c r="BD832" s="397"/>
    </row>
    <row r="833" spans="2:56" x14ac:dyDescent="0.35">
      <c r="B833" s="80"/>
      <c r="C833" s="119"/>
      <c r="D833" s="119"/>
      <c r="E833" s="202"/>
      <c r="F833" s="119"/>
      <c r="G833" s="120"/>
      <c r="H833" s="41"/>
      <c r="I833" s="41"/>
      <c r="J833" s="329">
        <v>0</v>
      </c>
      <c r="K833" s="329">
        <v>0</v>
      </c>
      <c r="L833" s="332"/>
      <c r="M833" s="150"/>
      <c r="N833" s="397"/>
      <c r="O833" s="555"/>
      <c r="P833" s="576">
        <f t="shared" si="42"/>
        <v>0</v>
      </c>
      <c r="Q833" s="576">
        <f t="shared" si="43"/>
        <v>0</v>
      </c>
      <c r="R833" s="576">
        <f t="shared" si="44"/>
        <v>0</v>
      </c>
      <c r="S833" s="576">
        <f t="shared" si="44"/>
        <v>0</v>
      </c>
      <c r="T833" s="553"/>
      <c r="U833" s="553"/>
      <c r="V833" s="553"/>
      <c r="W833" s="553"/>
      <c r="X833" s="397"/>
      <c r="Y833" s="397"/>
      <c r="Z833" s="397"/>
      <c r="AA833" s="397"/>
      <c r="AB833" s="397"/>
      <c r="AC833" s="397"/>
      <c r="AD833" s="397"/>
      <c r="AE833" s="397"/>
      <c r="AF833" s="397"/>
      <c r="AG833" s="397"/>
      <c r="AH833" s="397"/>
      <c r="AI833" s="397"/>
      <c r="AJ833" s="397"/>
      <c r="AK833" s="397"/>
      <c r="AL833" s="397"/>
      <c r="AM833" s="397"/>
      <c r="AN833" s="397"/>
      <c r="AO833" s="397"/>
      <c r="AP833" s="397"/>
      <c r="AQ833" s="397"/>
      <c r="AR833" s="397"/>
      <c r="AS833" s="397"/>
      <c r="AT833" s="397"/>
      <c r="AU833" s="397"/>
      <c r="AV833" s="397"/>
      <c r="AW833" s="397"/>
      <c r="AX833" s="397"/>
      <c r="AY833" s="397"/>
      <c r="AZ833" s="397"/>
      <c r="BA833" s="553"/>
      <c r="BB833" s="397"/>
      <c r="BC833" s="397"/>
      <c r="BD833" s="397"/>
    </row>
    <row r="834" spans="2:56" x14ac:dyDescent="0.35">
      <c r="B834" s="80"/>
      <c r="C834" s="119"/>
      <c r="D834" s="119"/>
      <c r="E834" s="202"/>
      <c r="F834" s="119"/>
      <c r="G834" s="120"/>
      <c r="H834" s="41"/>
      <c r="I834" s="41"/>
      <c r="J834" s="329">
        <v>0</v>
      </c>
      <c r="K834" s="329">
        <v>0</v>
      </c>
      <c r="L834" s="332"/>
      <c r="M834" s="150"/>
      <c r="N834" s="397"/>
      <c r="O834" s="555"/>
      <c r="P834" s="576">
        <f t="shared" si="42"/>
        <v>0</v>
      </c>
      <c r="Q834" s="576">
        <f t="shared" si="43"/>
        <v>0</v>
      </c>
      <c r="R834" s="576">
        <f t="shared" si="44"/>
        <v>0</v>
      </c>
      <c r="S834" s="576">
        <f t="shared" si="44"/>
        <v>0</v>
      </c>
      <c r="T834" s="553"/>
      <c r="U834" s="553"/>
      <c r="V834" s="553"/>
      <c r="W834" s="553"/>
      <c r="X834" s="397"/>
      <c r="Y834" s="397"/>
      <c r="Z834" s="397"/>
      <c r="AA834" s="397"/>
      <c r="AB834" s="397"/>
      <c r="AC834" s="397"/>
      <c r="AD834" s="397"/>
      <c r="AE834" s="397"/>
      <c r="AF834" s="397"/>
      <c r="AG834" s="397"/>
      <c r="AH834" s="397"/>
      <c r="AI834" s="397"/>
      <c r="AJ834" s="397"/>
      <c r="AK834" s="397"/>
      <c r="AL834" s="397"/>
      <c r="AM834" s="397"/>
      <c r="AN834" s="397"/>
      <c r="AO834" s="397"/>
      <c r="AP834" s="397"/>
      <c r="AQ834" s="397"/>
      <c r="AR834" s="397"/>
      <c r="AS834" s="397"/>
      <c r="AT834" s="397"/>
      <c r="AU834" s="397"/>
      <c r="AV834" s="397"/>
      <c r="AW834" s="397"/>
      <c r="AX834" s="397"/>
      <c r="AY834" s="397"/>
      <c r="AZ834" s="397"/>
      <c r="BA834" s="553"/>
      <c r="BB834" s="397"/>
      <c r="BC834" s="397"/>
      <c r="BD834" s="397"/>
    </row>
    <row r="835" spans="2:56" x14ac:dyDescent="0.35">
      <c r="B835" s="80"/>
      <c r="C835" s="119"/>
      <c r="D835" s="119"/>
      <c r="E835" s="202"/>
      <c r="F835" s="119"/>
      <c r="G835" s="120"/>
      <c r="H835" s="41"/>
      <c r="I835" s="41"/>
      <c r="J835" s="329">
        <v>0</v>
      </c>
      <c r="K835" s="329">
        <v>0</v>
      </c>
      <c r="L835" s="332"/>
      <c r="M835" s="150"/>
      <c r="N835" s="397"/>
      <c r="O835" s="555"/>
      <c r="P835" s="576">
        <f t="shared" si="42"/>
        <v>0</v>
      </c>
      <c r="Q835" s="576">
        <f t="shared" si="43"/>
        <v>0</v>
      </c>
      <c r="R835" s="576">
        <f t="shared" si="44"/>
        <v>0</v>
      </c>
      <c r="S835" s="576">
        <f t="shared" si="44"/>
        <v>0</v>
      </c>
      <c r="T835" s="553"/>
      <c r="U835" s="553"/>
      <c r="V835" s="553"/>
      <c r="W835" s="553"/>
      <c r="X835" s="397"/>
      <c r="Y835" s="397"/>
      <c r="Z835" s="397"/>
      <c r="AA835" s="397"/>
      <c r="AB835" s="397"/>
      <c r="AC835" s="397"/>
      <c r="AD835" s="397"/>
      <c r="AE835" s="397"/>
      <c r="AF835" s="397"/>
      <c r="AG835" s="397"/>
      <c r="AH835" s="397"/>
      <c r="AI835" s="397"/>
      <c r="AJ835" s="397"/>
      <c r="AK835" s="397"/>
      <c r="AL835" s="397"/>
      <c r="AM835" s="397"/>
      <c r="AN835" s="397"/>
      <c r="AO835" s="397"/>
      <c r="AP835" s="397"/>
      <c r="AQ835" s="397"/>
      <c r="AR835" s="397"/>
      <c r="AS835" s="397"/>
      <c r="AT835" s="397"/>
      <c r="AU835" s="397"/>
      <c r="AV835" s="397"/>
      <c r="AW835" s="397"/>
      <c r="AX835" s="397"/>
      <c r="AY835" s="397"/>
      <c r="AZ835" s="397"/>
      <c r="BA835" s="553"/>
      <c r="BB835" s="397"/>
      <c r="BC835" s="397"/>
      <c r="BD835" s="397"/>
    </row>
    <row r="836" spans="2:56" x14ac:dyDescent="0.35">
      <c r="B836" s="80"/>
      <c r="C836" s="119"/>
      <c r="D836" s="119"/>
      <c r="E836" s="202"/>
      <c r="F836" s="119"/>
      <c r="G836" s="120"/>
      <c r="H836" s="41"/>
      <c r="I836" s="41"/>
      <c r="J836" s="329">
        <v>0</v>
      </c>
      <c r="K836" s="329">
        <v>0</v>
      </c>
      <c r="L836" s="332"/>
      <c r="M836" s="150"/>
      <c r="N836" s="397"/>
      <c r="O836" s="555"/>
      <c r="P836" s="576">
        <f t="shared" si="42"/>
        <v>0</v>
      </c>
      <c r="Q836" s="576">
        <f t="shared" si="43"/>
        <v>0</v>
      </c>
      <c r="R836" s="576">
        <f t="shared" si="44"/>
        <v>0</v>
      </c>
      <c r="S836" s="576">
        <f t="shared" si="44"/>
        <v>0</v>
      </c>
      <c r="T836" s="553"/>
      <c r="U836" s="553"/>
      <c r="V836" s="553"/>
      <c r="W836" s="553"/>
      <c r="X836" s="397"/>
      <c r="Y836" s="397"/>
      <c r="Z836" s="397"/>
      <c r="AA836" s="397"/>
      <c r="AB836" s="397"/>
      <c r="AC836" s="397"/>
      <c r="AD836" s="397"/>
      <c r="AE836" s="397"/>
      <c r="AF836" s="397"/>
      <c r="AG836" s="397"/>
      <c r="AH836" s="397"/>
      <c r="AI836" s="397"/>
      <c r="AJ836" s="397"/>
      <c r="AK836" s="397"/>
      <c r="AL836" s="397"/>
      <c r="AM836" s="397"/>
      <c r="AN836" s="397"/>
      <c r="AO836" s="397"/>
      <c r="AP836" s="397"/>
      <c r="AQ836" s="397"/>
      <c r="AR836" s="397"/>
      <c r="AS836" s="397"/>
      <c r="AT836" s="397"/>
      <c r="AU836" s="397"/>
      <c r="AV836" s="397"/>
      <c r="AW836" s="397"/>
      <c r="AX836" s="397"/>
      <c r="AY836" s="397"/>
      <c r="AZ836" s="397"/>
      <c r="BA836" s="553"/>
      <c r="BB836" s="397"/>
      <c r="BC836" s="397"/>
      <c r="BD836" s="397"/>
    </row>
    <row r="837" spans="2:56" x14ac:dyDescent="0.35">
      <c r="B837" s="80"/>
      <c r="C837" s="119"/>
      <c r="D837" s="119"/>
      <c r="E837" s="202"/>
      <c r="F837" s="119"/>
      <c r="G837" s="120"/>
      <c r="H837" s="41"/>
      <c r="I837" s="41"/>
      <c r="J837" s="329">
        <v>0</v>
      </c>
      <c r="K837" s="329">
        <v>0</v>
      </c>
      <c r="L837" s="332"/>
      <c r="M837" s="150"/>
      <c r="N837" s="397"/>
      <c r="O837" s="555"/>
      <c r="P837" s="576">
        <f t="shared" si="42"/>
        <v>0</v>
      </c>
      <c r="Q837" s="576">
        <f t="shared" si="43"/>
        <v>0</v>
      </c>
      <c r="R837" s="576">
        <f t="shared" si="44"/>
        <v>0</v>
      </c>
      <c r="S837" s="576">
        <f t="shared" si="44"/>
        <v>0</v>
      </c>
      <c r="T837" s="553"/>
      <c r="U837" s="553"/>
      <c r="V837" s="553"/>
      <c r="W837" s="553"/>
      <c r="X837" s="397"/>
      <c r="Y837" s="397"/>
      <c r="Z837" s="397"/>
      <c r="AA837" s="397"/>
      <c r="AB837" s="397"/>
      <c r="AC837" s="397"/>
      <c r="AD837" s="397"/>
      <c r="AE837" s="397"/>
      <c r="AF837" s="397"/>
      <c r="AG837" s="397"/>
      <c r="AH837" s="397"/>
      <c r="AI837" s="397"/>
      <c r="AJ837" s="397"/>
      <c r="AK837" s="397"/>
      <c r="AL837" s="397"/>
      <c r="AM837" s="397"/>
      <c r="AN837" s="397"/>
      <c r="AO837" s="397"/>
      <c r="AP837" s="397"/>
      <c r="AQ837" s="397"/>
      <c r="AR837" s="397"/>
      <c r="AS837" s="397"/>
      <c r="AT837" s="397"/>
      <c r="AU837" s="397"/>
      <c r="AV837" s="397"/>
      <c r="AW837" s="397"/>
      <c r="AX837" s="397"/>
      <c r="AY837" s="397"/>
      <c r="AZ837" s="397"/>
      <c r="BA837" s="553"/>
      <c r="BB837" s="397"/>
      <c r="BC837" s="397"/>
      <c r="BD837" s="397"/>
    </row>
    <row r="838" spans="2:56" x14ac:dyDescent="0.35">
      <c r="B838" s="80"/>
      <c r="C838" s="119"/>
      <c r="D838" s="119"/>
      <c r="E838" s="202"/>
      <c r="F838" s="119"/>
      <c r="G838" s="120"/>
      <c r="H838" s="41"/>
      <c r="I838" s="41"/>
      <c r="J838" s="329">
        <v>0</v>
      </c>
      <c r="K838" s="329">
        <v>0</v>
      </c>
      <c r="L838" s="332"/>
      <c r="M838" s="150"/>
      <c r="N838" s="397"/>
      <c r="O838" s="555"/>
      <c r="P838" s="576">
        <f t="shared" si="42"/>
        <v>0</v>
      </c>
      <c r="Q838" s="576">
        <f t="shared" si="43"/>
        <v>0</v>
      </c>
      <c r="R838" s="576">
        <f t="shared" si="44"/>
        <v>0</v>
      </c>
      <c r="S838" s="576">
        <f t="shared" si="44"/>
        <v>0</v>
      </c>
      <c r="T838" s="553"/>
      <c r="U838" s="553"/>
      <c r="V838" s="553"/>
      <c r="W838" s="553"/>
      <c r="X838" s="397"/>
      <c r="Y838" s="397"/>
      <c r="Z838" s="397"/>
      <c r="AA838" s="397"/>
      <c r="AB838" s="397"/>
      <c r="AC838" s="397"/>
      <c r="AD838" s="397"/>
      <c r="AE838" s="397"/>
      <c r="AF838" s="397"/>
      <c r="AG838" s="397"/>
      <c r="AH838" s="397"/>
      <c r="AI838" s="397"/>
      <c r="AJ838" s="397"/>
      <c r="AK838" s="397"/>
      <c r="AL838" s="397"/>
      <c r="AM838" s="397"/>
      <c r="AN838" s="397"/>
      <c r="AO838" s="397"/>
      <c r="AP838" s="397"/>
      <c r="AQ838" s="397"/>
      <c r="AR838" s="397"/>
      <c r="AS838" s="397"/>
      <c r="AT838" s="397"/>
      <c r="AU838" s="397"/>
      <c r="AV838" s="397"/>
      <c r="AW838" s="397"/>
      <c r="AX838" s="397"/>
      <c r="AY838" s="397"/>
      <c r="AZ838" s="397"/>
      <c r="BA838" s="553"/>
      <c r="BB838" s="397"/>
      <c r="BC838" s="397"/>
      <c r="BD838" s="397"/>
    </row>
    <row r="839" spans="2:56" x14ac:dyDescent="0.35">
      <c r="B839" s="80"/>
      <c r="C839" s="119"/>
      <c r="D839" s="119"/>
      <c r="E839" s="202"/>
      <c r="F839" s="119"/>
      <c r="G839" s="120"/>
      <c r="H839" s="41"/>
      <c r="I839" s="41"/>
      <c r="J839" s="329">
        <v>0</v>
      </c>
      <c r="K839" s="329">
        <v>0</v>
      </c>
      <c r="L839" s="332"/>
      <c r="M839" s="150"/>
      <c r="N839" s="397"/>
      <c r="O839" s="555"/>
      <c r="P839" s="576">
        <f t="shared" si="42"/>
        <v>0</v>
      </c>
      <c r="Q839" s="576">
        <f t="shared" si="43"/>
        <v>0</v>
      </c>
      <c r="R839" s="576">
        <f t="shared" si="44"/>
        <v>0</v>
      </c>
      <c r="S839" s="576">
        <f t="shared" si="44"/>
        <v>0</v>
      </c>
      <c r="T839" s="553"/>
      <c r="U839" s="553"/>
      <c r="V839" s="553"/>
      <c r="W839" s="553"/>
      <c r="X839" s="397"/>
      <c r="Y839" s="397"/>
      <c r="Z839" s="397"/>
      <c r="AA839" s="397"/>
      <c r="AB839" s="397"/>
      <c r="AC839" s="397"/>
      <c r="AD839" s="397"/>
      <c r="AE839" s="397"/>
      <c r="AF839" s="397"/>
      <c r="AG839" s="397"/>
      <c r="AH839" s="397"/>
      <c r="AI839" s="397"/>
      <c r="AJ839" s="397"/>
      <c r="AK839" s="397"/>
      <c r="AL839" s="397"/>
      <c r="AM839" s="397"/>
      <c r="AN839" s="397"/>
      <c r="AO839" s="397"/>
      <c r="AP839" s="397"/>
      <c r="AQ839" s="397"/>
      <c r="AR839" s="397"/>
      <c r="AS839" s="397"/>
      <c r="AT839" s="397"/>
      <c r="AU839" s="397"/>
      <c r="AV839" s="397"/>
      <c r="AW839" s="397"/>
      <c r="AX839" s="397"/>
      <c r="AY839" s="397"/>
      <c r="AZ839" s="397"/>
      <c r="BA839" s="553"/>
      <c r="BB839" s="397"/>
      <c r="BC839" s="397"/>
      <c r="BD839" s="397"/>
    </row>
    <row r="840" spans="2:56" x14ac:dyDescent="0.35">
      <c r="B840" s="80"/>
      <c r="C840" s="119"/>
      <c r="D840" s="119"/>
      <c r="E840" s="202"/>
      <c r="F840" s="119"/>
      <c r="G840" s="120"/>
      <c r="H840" s="41"/>
      <c r="I840" s="41"/>
      <c r="J840" s="329">
        <v>0</v>
      </c>
      <c r="K840" s="329">
        <v>0</v>
      </c>
      <c r="L840" s="332"/>
      <c r="M840" s="150"/>
      <c r="N840" s="397"/>
      <c r="O840" s="555"/>
      <c r="P840" s="576">
        <f t="shared" si="42"/>
        <v>0</v>
      </c>
      <c r="Q840" s="576">
        <f t="shared" si="43"/>
        <v>0</v>
      </c>
      <c r="R840" s="576">
        <f t="shared" si="44"/>
        <v>0</v>
      </c>
      <c r="S840" s="576">
        <f t="shared" si="44"/>
        <v>0</v>
      </c>
      <c r="T840" s="553"/>
      <c r="U840" s="553"/>
      <c r="V840" s="553"/>
      <c r="W840" s="553"/>
      <c r="X840" s="397"/>
      <c r="Y840" s="397"/>
      <c r="Z840" s="397"/>
      <c r="AA840" s="397"/>
      <c r="AB840" s="397"/>
      <c r="AC840" s="397"/>
      <c r="AD840" s="397"/>
      <c r="AE840" s="397"/>
      <c r="AF840" s="397"/>
      <c r="AG840" s="397"/>
      <c r="AH840" s="397"/>
      <c r="AI840" s="397"/>
      <c r="AJ840" s="397"/>
      <c r="AK840" s="397"/>
      <c r="AL840" s="397"/>
      <c r="AM840" s="397"/>
      <c r="AN840" s="397"/>
      <c r="AO840" s="397"/>
      <c r="AP840" s="397"/>
      <c r="AQ840" s="397"/>
      <c r="AR840" s="397"/>
      <c r="AS840" s="397"/>
      <c r="AT840" s="397"/>
      <c r="AU840" s="397"/>
      <c r="AV840" s="397"/>
      <c r="AW840" s="397"/>
      <c r="AX840" s="397"/>
      <c r="AY840" s="397"/>
      <c r="AZ840" s="397"/>
      <c r="BA840" s="553"/>
      <c r="BB840" s="397"/>
      <c r="BC840" s="397"/>
      <c r="BD840" s="397"/>
    </row>
    <row r="841" spans="2:56" x14ac:dyDescent="0.35">
      <c r="B841" s="80"/>
      <c r="C841" s="119"/>
      <c r="D841" s="119"/>
      <c r="E841" s="202"/>
      <c r="F841" s="119"/>
      <c r="G841" s="120"/>
      <c r="H841" s="41"/>
      <c r="I841" s="41"/>
      <c r="J841" s="329">
        <v>0</v>
      </c>
      <c r="K841" s="329">
        <v>0</v>
      </c>
      <c r="L841" s="332"/>
      <c r="M841" s="150"/>
      <c r="N841" s="397"/>
      <c r="O841" s="555"/>
      <c r="P841" s="576">
        <f t="shared" si="42"/>
        <v>0</v>
      </c>
      <c r="Q841" s="576">
        <f t="shared" si="43"/>
        <v>0</v>
      </c>
      <c r="R841" s="576">
        <f t="shared" si="44"/>
        <v>0</v>
      </c>
      <c r="S841" s="576">
        <f t="shared" si="44"/>
        <v>0</v>
      </c>
      <c r="T841" s="553"/>
      <c r="U841" s="553"/>
      <c r="V841" s="553"/>
      <c r="W841" s="553"/>
      <c r="X841" s="397"/>
      <c r="Y841" s="397"/>
      <c r="Z841" s="397"/>
      <c r="AA841" s="397"/>
      <c r="AB841" s="397"/>
      <c r="AC841" s="397"/>
      <c r="AD841" s="397"/>
      <c r="AE841" s="397"/>
      <c r="AF841" s="397"/>
      <c r="AG841" s="397"/>
      <c r="AH841" s="397"/>
      <c r="AI841" s="397"/>
      <c r="AJ841" s="397"/>
      <c r="AK841" s="397"/>
      <c r="AL841" s="397"/>
      <c r="AM841" s="397"/>
      <c r="AN841" s="397"/>
      <c r="AO841" s="397"/>
      <c r="AP841" s="397"/>
      <c r="AQ841" s="397"/>
      <c r="AR841" s="397"/>
      <c r="AS841" s="397"/>
      <c r="AT841" s="397"/>
      <c r="AU841" s="397"/>
      <c r="AV841" s="397"/>
      <c r="AW841" s="397"/>
      <c r="AX841" s="397"/>
      <c r="AY841" s="397"/>
      <c r="AZ841" s="397"/>
      <c r="BA841" s="553"/>
      <c r="BB841" s="397"/>
      <c r="BC841" s="397"/>
      <c r="BD841" s="397"/>
    </row>
    <row r="842" spans="2:56" x14ac:dyDescent="0.35">
      <c r="B842" s="80"/>
      <c r="C842" s="119"/>
      <c r="D842" s="119"/>
      <c r="E842" s="202"/>
      <c r="F842" s="119"/>
      <c r="G842" s="120"/>
      <c r="H842" s="41"/>
      <c r="I842" s="41"/>
      <c r="J842" s="329">
        <v>0</v>
      </c>
      <c r="K842" s="329">
        <v>0</v>
      </c>
      <c r="L842" s="332"/>
      <c r="M842" s="150"/>
      <c r="N842" s="397"/>
      <c r="O842" s="555"/>
      <c r="P842" s="576">
        <f t="shared" si="42"/>
        <v>0</v>
      </c>
      <c r="Q842" s="576">
        <f t="shared" si="43"/>
        <v>0</v>
      </c>
      <c r="R842" s="576">
        <f t="shared" si="44"/>
        <v>0</v>
      </c>
      <c r="S842" s="576">
        <f t="shared" si="44"/>
        <v>0</v>
      </c>
      <c r="T842" s="553"/>
      <c r="U842" s="553"/>
      <c r="V842" s="553"/>
      <c r="W842" s="553"/>
      <c r="X842" s="397"/>
      <c r="Y842" s="397"/>
      <c r="Z842" s="397"/>
      <c r="AA842" s="397"/>
      <c r="AB842" s="397"/>
      <c r="AC842" s="397"/>
      <c r="AD842" s="397"/>
      <c r="AE842" s="397"/>
      <c r="AF842" s="397"/>
      <c r="AG842" s="397"/>
      <c r="AH842" s="397"/>
      <c r="AI842" s="397"/>
      <c r="AJ842" s="397"/>
      <c r="AK842" s="397"/>
      <c r="AL842" s="397"/>
      <c r="AM842" s="397"/>
      <c r="AN842" s="397"/>
      <c r="AO842" s="397"/>
      <c r="AP842" s="397"/>
      <c r="AQ842" s="397"/>
      <c r="AR842" s="397"/>
      <c r="AS842" s="397"/>
      <c r="AT842" s="397"/>
      <c r="AU842" s="397"/>
      <c r="AV842" s="397"/>
      <c r="AW842" s="397"/>
      <c r="AX842" s="397"/>
      <c r="AY842" s="397"/>
      <c r="AZ842" s="397"/>
      <c r="BA842" s="553"/>
      <c r="BB842" s="397"/>
      <c r="BC842" s="397"/>
      <c r="BD842" s="397"/>
    </row>
    <row r="843" spans="2:56" x14ac:dyDescent="0.35">
      <c r="B843" s="80"/>
      <c r="C843" s="119"/>
      <c r="D843" s="119"/>
      <c r="E843" s="202"/>
      <c r="F843" s="119"/>
      <c r="G843" s="120"/>
      <c r="H843" s="41"/>
      <c r="I843" s="41"/>
      <c r="J843" s="329">
        <v>0</v>
      </c>
      <c r="K843" s="329">
        <v>0</v>
      </c>
      <c r="L843" s="332"/>
      <c r="M843" s="150"/>
      <c r="N843" s="397"/>
      <c r="O843" s="555"/>
      <c r="P843" s="576">
        <f t="shared" si="42"/>
        <v>0</v>
      </c>
      <c r="Q843" s="576">
        <f t="shared" si="43"/>
        <v>0</v>
      </c>
      <c r="R843" s="576">
        <f t="shared" si="44"/>
        <v>0</v>
      </c>
      <c r="S843" s="576">
        <f t="shared" si="44"/>
        <v>0</v>
      </c>
      <c r="T843" s="553"/>
      <c r="U843" s="553"/>
      <c r="V843" s="553"/>
      <c r="W843" s="553"/>
      <c r="X843" s="397"/>
      <c r="Y843" s="397"/>
      <c r="Z843" s="397"/>
      <c r="AA843" s="397"/>
      <c r="AB843" s="397"/>
      <c r="AC843" s="397"/>
      <c r="AD843" s="397"/>
      <c r="AE843" s="397"/>
      <c r="AF843" s="397"/>
      <c r="AG843" s="397"/>
      <c r="AH843" s="397"/>
      <c r="AI843" s="397"/>
      <c r="AJ843" s="397"/>
      <c r="AK843" s="397"/>
      <c r="AL843" s="397"/>
      <c r="AM843" s="397"/>
      <c r="AN843" s="397"/>
      <c r="AO843" s="397"/>
      <c r="AP843" s="397"/>
      <c r="AQ843" s="397"/>
      <c r="AR843" s="397"/>
      <c r="AS843" s="397"/>
      <c r="AT843" s="397"/>
      <c r="AU843" s="397"/>
      <c r="AV843" s="397"/>
      <c r="AW843" s="397"/>
      <c r="AX843" s="397"/>
      <c r="AY843" s="397"/>
      <c r="AZ843" s="397"/>
      <c r="BA843" s="553"/>
      <c r="BB843" s="397"/>
      <c r="BC843" s="397"/>
      <c r="BD843" s="397"/>
    </row>
    <row r="844" spans="2:56" x14ac:dyDescent="0.35">
      <c r="B844" s="80"/>
      <c r="C844" s="119"/>
      <c r="D844" s="119"/>
      <c r="E844" s="202"/>
      <c r="F844" s="119"/>
      <c r="G844" s="120"/>
      <c r="H844" s="41"/>
      <c r="I844" s="41"/>
      <c r="J844" s="329">
        <v>0</v>
      </c>
      <c r="K844" s="329">
        <v>0</v>
      </c>
      <c r="L844" s="332"/>
      <c r="M844" s="150"/>
      <c r="N844" s="397"/>
      <c r="O844" s="555"/>
      <c r="P844" s="576">
        <f t="shared" si="42"/>
        <v>0</v>
      </c>
      <c r="Q844" s="576">
        <f t="shared" si="43"/>
        <v>0</v>
      </c>
      <c r="R844" s="576">
        <f t="shared" si="44"/>
        <v>0</v>
      </c>
      <c r="S844" s="576">
        <f t="shared" si="44"/>
        <v>0</v>
      </c>
      <c r="T844" s="553"/>
      <c r="U844" s="553"/>
      <c r="V844" s="553"/>
      <c r="W844" s="553"/>
      <c r="X844" s="397"/>
      <c r="Y844" s="397"/>
      <c r="Z844" s="397"/>
      <c r="AA844" s="397"/>
      <c r="AB844" s="397"/>
      <c r="AC844" s="397"/>
      <c r="AD844" s="397"/>
      <c r="AE844" s="397"/>
      <c r="AF844" s="397"/>
      <c r="AG844" s="397"/>
      <c r="AH844" s="397"/>
      <c r="AI844" s="397"/>
      <c r="AJ844" s="397"/>
      <c r="AK844" s="397"/>
      <c r="AL844" s="397"/>
      <c r="AM844" s="397"/>
      <c r="AN844" s="397"/>
      <c r="AO844" s="397"/>
      <c r="AP844" s="397"/>
      <c r="AQ844" s="397"/>
      <c r="AR844" s="397"/>
      <c r="AS844" s="397"/>
      <c r="AT844" s="397"/>
      <c r="AU844" s="397"/>
      <c r="AV844" s="397"/>
      <c r="AW844" s="397"/>
      <c r="AX844" s="397"/>
      <c r="AY844" s="397"/>
      <c r="AZ844" s="397"/>
      <c r="BA844" s="553"/>
      <c r="BB844" s="397"/>
      <c r="BC844" s="397"/>
      <c r="BD844" s="397"/>
    </row>
    <row r="845" spans="2:56" x14ac:dyDescent="0.35">
      <c r="B845" s="80"/>
      <c r="C845" s="119"/>
      <c r="D845" s="119"/>
      <c r="E845" s="202"/>
      <c r="F845" s="119"/>
      <c r="G845" s="120"/>
      <c r="H845" s="41"/>
      <c r="I845" s="41"/>
      <c r="J845" s="329">
        <v>0</v>
      </c>
      <c r="K845" s="329">
        <v>0</v>
      </c>
      <c r="L845" s="332"/>
      <c r="M845" s="150"/>
      <c r="N845" s="397"/>
      <c r="O845" s="555"/>
      <c r="P845" s="576">
        <f t="shared" si="42"/>
        <v>0</v>
      </c>
      <c r="Q845" s="576">
        <f t="shared" si="43"/>
        <v>0</v>
      </c>
      <c r="R845" s="576">
        <f t="shared" si="44"/>
        <v>0</v>
      </c>
      <c r="S845" s="576">
        <f t="shared" si="44"/>
        <v>0</v>
      </c>
      <c r="T845" s="553"/>
      <c r="U845" s="553"/>
      <c r="V845" s="553"/>
      <c r="W845" s="553"/>
      <c r="X845" s="397"/>
      <c r="Y845" s="397"/>
      <c r="Z845" s="397"/>
      <c r="AA845" s="397"/>
      <c r="AB845" s="397"/>
      <c r="AC845" s="397"/>
      <c r="AD845" s="397"/>
      <c r="AE845" s="397"/>
      <c r="AF845" s="397"/>
      <c r="AG845" s="397"/>
      <c r="AH845" s="397"/>
      <c r="AI845" s="397"/>
      <c r="AJ845" s="397"/>
      <c r="AK845" s="397"/>
      <c r="AL845" s="397"/>
      <c r="AM845" s="397"/>
      <c r="AN845" s="397"/>
      <c r="AO845" s="397"/>
      <c r="AP845" s="397"/>
      <c r="AQ845" s="397"/>
      <c r="AR845" s="397"/>
      <c r="AS845" s="397"/>
      <c r="AT845" s="397"/>
      <c r="AU845" s="397"/>
      <c r="AV845" s="397"/>
      <c r="AW845" s="397"/>
      <c r="AX845" s="397"/>
      <c r="AY845" s="397"/>
      <c r="AZ845" s="397"/>
      <c r="BA845" s="553"/>
      <c r="BB845" s="397"/>
      <c r="BC845" s="397"/>
      <c r="BD845" s="397"/>
    </row>
    <row r="846" spans="2:56" x14ac:dyDescent="0.35">
      <c r="B846" s="80"/>
      <c r="C846" s="119"/>
      <c r="D846" s="119"/>
      <c r="E846" s="202"/>
      <c r="F846" s="119"/>
      <c r="G846" s="120"/>
      <c r="H846" s="41"/>
      <c r="I846" s="41"/>
      <c r="J846" s="329">
        <v>0</v>
      </c>
      <c r="K846" s="329">
        <v>0</v>
      </c>
      <c r="L846" s="332"/>
      <c r="M846" s="150"/>
      <c r="N846" s="397"/>
      <c r="O846" s="555"/>
      <c r="P846" s="576">
        <f t="shared" si="42"/>
        <v>0</v>
      </c>
      <c r="Q846" s="576">
        <f t="shared" si="43"/>
        <v>0</v>
      </c>
      <c r="R846" s="576">
        <f t="shared" si="44"/>
        <v>0</v>
      </c>
      <c r="S846" s="576">
        <f t="shared" si="44"/>
        <v>0</v>
      </c>
      <c r="T846" s="553"/>
      <c r="U846" s="553"/>
      <c r="V846" s="553"/>
      <c r="W846" s="553"/>
      <c r="X846" s="397"/>
      <c r="Y846" s="397"/>
      <c r="Z846" s="397"/>
      <c r="AA846" s="397"/>
      <c r="AB846" s="397"/>
      <c r="AC846" s="397"/>
      <c r="AD846" s="397"/>
      <c r="AE846" s="397"/>
      <c r="AF846" s="397"/>
      <c r="AG846" s="397"/>
      <c r="AH846" s="397"/>
      <c r="AI846" s="397"/>
      <c r="AJ846" s="397"/>
      <c r="AK846" s="397"/>
      <c r="AL846" s="397"/>
      <c r="AM846" s="397"/>
      <c r="AN846" s="397"/>
      <c r="AO846" s="397"/>
      <c r="AP846" s="397"/>
      <c r="AQ846" s="397"/>
      <c r="AR846" s="397"/>
      <c r="AS846" s="397"/>
      <c r="AT846" s="397"/>
      <c r="AU846" s="397"/>
      <c r="AV846" s="397"/>
      <c r="AW846" s="397"/>
      <c r="AX846" s="397"/>
      <c r="AY846" s="397"/>
      <c r="AZ846" s="397"/>
      <c r="BA846" s="553"/>
      <c r="BB846" s="397"/>
      <c r="BC846" s="397"/>
      <c r="BD846" s="397"/>
    </row>
    <row r="847" spans="2:56" x14ac:dyDescent="0.35">
      <c r="B847" s="80"/>
      <c r="C847" s="119"/>
      <c r="D847" s="119"/>
      <c r="E847" s="202"/>
      <c r="F847" s="119"/>
      <c r="G847" s="120"/>
      <c r="H847" s="41"/>
      <c r="I847" s="41"/>
      <c r="J847" s="329">
        <v>0</v>
      </c>
      <c r="K847" s="329">
        <v>0</v>
      </c>
      <c r="L847" s="332"/>
      <c r="M847" s="150"/>
      <c r="N847" s="397"/>
      <c r="O847" s="555"/>
      <c r="P847" s="576">
        <f t="shared" si="42"/>
        <v>0</v>
      </c>
      <c r="Q847" s="576">
        <f t="shared" si="43"/>
        <v>0</v>
      </c>
      <c r="R847" s="576">
        <f t="shared" si="44"/>
        <v>0</v>
      </c>
      <c r="S847" s="576">
        <f t="shared" si="44"/>
        <v>0</v>
      </c>
      <c r="T847" s="553"/>
      <c r="U847" s="553"/>
      <c r="V847" s="553"/>
      <c r="W847" s="553"/>
      <c r="X847" s="397"/>
      <c r="Y847" s="397"/>
      <c r="Z847" s="397"/>
      <c r="AA847" s="397"/>
      <c r="AB847" s="397"/>
      <c r="AC847" s="397"/>
      <c r="AD847" s="397"/>
      <c r="AE847" s="397"/>
      <c r="AF847" s="397"/>
      <c r="AG847" s="397"/>
      <c r="AH847" s="397"/>
      <c r="AI847" s="397"/>
      <c r="AJ847" s="397"/>
      <c r="AK847" s="397"/>
      <c r="AL847" s="397"/>
      <c r="AM847" s="397"/>
      <c r="AN847" s="397"/>
      <c r="AO847" s="397"/>
      <c r="AP847" s="397"/>
      <c r="AQ847" s="397"/>
      <c r="AR847" s="397"/>
      <c r="AS847" s="397"/>
      <c r="AT847" s="397"/>
      <c r="AU847" s="397"/>
      <c r="AV847" s="397"/>
      <c r="AW847" s="397"/>
      <c r="AX847" s="397"/>
      <c r="AY847" s="397"/>
      <c r="AZ847" s="397"/>
      <c r="BA847" s="553"/>
      <c r="BB847" s="397"/>
      <c r="BC847" s="397"/>
      <c r="BD847" s="397"/>
    </row>
    <row r="848" spans="2:56" x14ac:dyDescent="0.35">
      <c r="B848" s="80"/>
      <c r="C848" s="119"/>
      <c r="D848" s="119"/>
      <c r="E848" s="202"/>
      <c r="F848" s="119"/>
      <c r="G848" s="120"/>
      <c r="H848" s="41"/>
      <c r="I848" s="41"/>
      <c r="J848" s="329">
        <v>0</v>
      </c>
      <c r="K848" s="329">
        <v>0</v>
      </c>
      <c r="L848" s="332"/>
      <c r="M848" s="150"/>
      <c r="N848" s="397"/>
      <c r="O848" s="555"/>
      <c r="P848" s="576">
        <f t="shared" si="42"/>
        <v>0</v>
      </c>
      <c r="Q848" s="576">
        <f t="shared" si="43"/>
        <v>0</v>
      </c>
      <c r="R848" s="576">
        <f t="shared" si="44"/>
        <v>0</v>
      </c>
      <c r="S848" s="576">
        <f t="shared" si="44"/>
        <v>0</v>
      </c>
      <c r="T848" s="553"/>
      <c r="U848" s="553"/>
      <c r="V848" s="553"/>
      <c r="W848" s="553"/>
      <c r="X848" s="397"/>
      <c r="Y848" s="397"/>
      <c r="Z848" s="397"/>
      <c r="AA848" s="397"/>
      <c r="AB848" s="397"/>
      <c r="AC848" s="397"/>
      <c r="AD848" s="397"/>
      <c r="AE848" s="397"/>
      <c r="AF848" s="397"/>
      <c r="AG848" s="397"/>
      <c r="AH848" s="397"/>
      <c r="AI848" s="397"/>
      <c r="AJ848" s="397"/>
      <c r="AK848" s="397"/>
      <c r="AL848" s="397"/>
      <c r="AM848" s="397"/>
      <c r="AN848" s="397"/>
      <c r="AO848" s="397"/>
      <c r="AP848" s="397"/>
      <c r="AQ848" s="397"/>
      <c r="AR848" s="397"/>
      <c r="AS848" s="397"/>
      <c r="AT848" s="397"/>
      <c r="AU848" s="397"/>
      <c r="AV848" s="397"/>
      <c r="AW848" s="397"/>
      <c r="AX848" s="397"/>
      <c r="AY848" s="397"/>
      <c r="AZ848" s="397"/>
      <c r="BA848" s="553"/>
      <c r="BB848" s="397"/>
      <c r="BC848" s="397"/>
      <c r="BD848" s="397"/>
    </row>
    <row r="849" spans="2:56" x14ac:dyDescent="0.35">
      <c r="B849" s="80"/>
      <c r="C849" s="119"/>
      <c r="D849" s="119"/>
      <c r="E849" s="202"/>
      <c r="F849" s="119"/>
      <c r="G849" s="120"/>
      <c r="H849" s="41"/>
      <c r="I849" s="41"/>
      <c r="J849" s="329">
        <v>0</v>
      </c>
      <c r="K849" s="329">
        <v>0</v>
      </c>
      <c r="L849" s="332"/>
      <c r="M849" s="150"/>
      <c r="N849" s="397"/>
      <c r="O849" s="555"/>
      <c r="P849" s="576">
        <f t="shared" si="42"/>
        <v>0</v>
      </c>
      <c r="Q849" s="576">
        <f t="shared" si="43"/>
        <v>0</v>
      </c>
      <c r="R849" s="576">
        <f t="shared" si="44"/>
        <v>0</v>
      </c>
      <c r="S849" s="576">
        <f t="shared" si="44"/>
        <v>0</v>
      </c>
      <c r="T849" s="553"/>
      <c r="U849" s="553"/>
      <c r="V849" s="553"/>
      <c r="W849" s="553"/>
      <c r="X849" s="397"/>
      <c r="Y849" s="397"/>
      <c r="Z849" s="397"/>
      <c r="AA849" s="397"/>
      <c r="AB849" s="397"/>
      <c r="AC849" s="397"/>
      <c r="AD849" s="397"/>
      <c r="AE849" s="397"/>
      <c r="AF849" s="397"/>
      <c r="AG849" s="397"/>
      <c r="AH849" s="397"/>
      <c r="AI849" s="397"/>
      <c r="AJ849" s="397"/>
      <c r="AK849" s="397"/>
      <c r="AL849" s="397"/>
      <c r="AM849" s="397"/>
      <c r="AN849" s="397"/>
      <c r="AO849" s="397"/>
      <c r="AP849" s="397"/>
      <c r="AQ849" s="397"/>
      <c r="AR849" s="397"/>
      <c r="AS849" s="397"/>
      <c r="AT849" s="397"/>
      <c r="AU849" s="397"/>
      <c r="AV849" s="397"/>
      <c r="AW849" s="397"/>
      <c r="AX849" s="397"/>
      <c r="AY849" s="397"/>
      <c r="AZ849" s="397"/>
      <c r="BA849" s="553"/>
      <c r="BB849" s="397"/>
      <c r="BC849" s="397"/>
      <c r="BD849" s="397"/>
    </row>
    <row r="850" spans="2:56" x14ac:dyDescent="0.35">
      <c r="B850" s="80"/>
      <c r="C850" s="119"/>
      <c r="D850" s="119"/>
      <c r="E850" s="202"/>
      <c r="F850" s="119"/>
      <c r="G850" s="120"/>
      <c r="H850" s="41"/>
      <c r="I850" s="41"/>
      <c r="J850" s="329">
        <v>0</v>
      </c>
      <c r="K850" s="329">
        <v>0</v>
      </c>
      <c r="L850" s="332"/>
      <c r="M850" s="150"/>
      <c r="N850" s="397"/>
      <c r="O850" s="555"/>
      <c r="P850" s="576">
        <f t="shared" si="42"/>
        <v>0</v>
      </c>
      <c r="Q850" s="576">
        <f t="shared" si="43"/>
        <v>0</v>
      </c>
      <c r="R850" s="576">
        <f t="shared" si="44"/>
        <v>0</v>
      </c>
      <c r="S850" s="576">
        <f t="shared" si="44"/>
        <v>0</v>
      </c>
      <c r="T850" s="553"/>
      <c r="U850" s="553"/>
      <c r="V850" s="553"/>
      <c r="W850" s="553"/>
      <c r="X850" s="397"/>
      <c r="Y850" s="397"/>
      <c r="Z850" s="397"/>
      <c r="AA850" s="397"/>
      <c r="AB850" s="397"/>
      <c r="AC850" s="397"/>
      <c r="AD850" s="397"/>
      <c r="AE850" s="397"/>
      <c r="AF850" s="397"/>
      <c r="AG850" s="397"/>
      <c r="AH850" s="397"/>
      <c r="AI850" s="397"/>
      <c r="AJ850" s="397"/>
      <c r="AK850" s="397"/>
      <c r="AL850" s="397"/>
      <c r="AM850" s="397"/>
      <c r="AN850" s="397"/>
      <c r="AO850" s="397"/>
      <c r="AP850" s="397"/>
      <c r="AQ850" s="397"/>
      <c r="AR850" s="397"/>
      <c r="AS850" s="397"/>
      <c r="AT850" s="397"/>
      <c r="AU850" s="397"/>
      <c r="AV850" s="397"/>
      <c r="AW850" s="397"/>
      <c r="AX850" s="397"/>
      <c r="AY850" s="397"/>
      <c r="AZ850" s="397"/>
      <c r="BA850" s="553"/>
      <c r="BB850" s="397"/>
      <c r="BC850" s="397"/>
      <c r="BD850" s="397"/>
    </row>
    <row r="851" spans="2:56" x14ac:dyDescent="0.35">
      <c r="B851" s="80"/>
      <c r="C851" s="119"/>
      <c r="D851" s="119"/>
      <c r="E851" s="202"/>
      <c r="F851" s="119"/>
      <c r="G851" s="120"/>
      <c r="H851" s="41"/>
      <c r="I851" s="41"/>
      <c r="J851" s="329">
        <v>0</v>
      </c>
      <c r="K851" s="329">
        <v>0</v>
      </c>
      <c r="L851" s="332"/>
      <c r="M851" s="150"/>
      <c r="N851" s="397"/>
      <c r="O851" s="555"/>
      <c r="P851" s="576">
        <f t="shared" si="42"/>
        <v>0</v>
      </c>
      <c r="Q851" s="576">
        <f t="shared" si="43"/>
        <v>0</v>
      </c>
      <c r="R851" s="576">
        <f t="shared" si="44"/>
        <v>0</v>
      </c>
      <c r="S851" s="576">
        <f t="shared" si="44"/>
        <v>0</v>
      </c>
      <c r="T851" s="553"/>
      <c r="U851" s="553"/>
      <c r="V851" s="553"/>
      <c r="W851" s="553"/>
      <c r="X851" s="397"/>
      <c r="Y851" s="397"/>
      <c r="Z851" s="397"/>
      <c r="AA851" s="397"/>
      <c r="AB851" s="397"/>
      <c r="AC851" s="397"/>
      <c r="AD851" s="397"/>
      <c r="AE851" s="397"/>
      <c r="AF851" s="397"/>
      <c r="AG851" s="397"/>
      <c r="AH851" s="397"/>
      <c r="AI851" s="397"/>
      <c r="AJ851" s="397"/>
      <c r="AK851" s="397"/>
      <c r="AL851" s="397"/>
      <c r="AM851" s="397"/>
      <c r="AN851" s="397"/>
      <c r="AO851" s="397"/>
      <c r="AP851" s="397"/>
      <c r="AQ851" s="397"/>
      <c r="AR851" s="397"/>
      <c r="AS851" s="397"/>
      <c r="AT851" s="397"/>
      <c r="AU851" s="397"/>
      <c r="AV851" s="397"/>
      <c r="AW851" s="397"/>
      <c r="AX851" s="397"/>
      <c r="AY851" s="397"/>
      <c r="AZ851" s="397"/>
      <c r="BA851" s="553"/>
      <c r="BB851" s="397"/>
      <c r="BC851" s="397"/>
      <c r="BD851" s="397"/>
    </row>
    <row r="852" spans="2:56" x14ac:dyDescent="0.35">
      <c r="B852" s="80"/>
      <c r="C852" s="119"/>
      <c r="D852" s="119"/>
      <c r="E852" s="202"/>
      <c r="F852" s="119"/>
      <c r="G852" s="120"/>
      <c r="H852" s="41"/>
      <c r="I852" s="41"/>
      <c r="J852" s="329">
        <v>0</v>
      </c>
      <c r="K852" s="329">
        <v>0</v>
      </c>
      <c r="L852" s="332"/>
      <c r="M852" s="150"/>
      <c r="N852" s="397"/>
      <c r="O852" s="555"/>
      <c r="P852" s="576">
        <f t="shared" si="42"/>
        <v>0</v>
      </c>
      <c r="Q852" s="576">
        <f t="shared" si="43"/>
        <v>0</v>
      </c>
      <c r="R852" s="576">
        <f t="shared" si="44"/>
        <v>0</v>
      </c>
      <c r="S852" s="576">
        <f t="shared" si="44"/>
        <v>0</v>
      </c>
      <c r="T852" s="553"/>
      <c r="U852" s="553"/>
      <c r="V852" s="553"/>
      <c r="W852" s="553"/>
      <c r="X852" s="397"/>
      <c r="Y852" s="397"/>
      <c r="Z852" s="397"/>
      <c r="AA852" s="397"/>
      <c r="AB852" s="397"/>
      <c r="AC852" s="397"/>
      <c r="AD852" s="397"/>
      <c r="AE852" s="397"/>
      <c r="AF852" s="397"/>
      <c r="AG852" s="397"/>
      <c r="AH852" s="397"/>
      <c r="AI852" s="397"/>
      <c r="AJ852" s="397"/>
      <c r="AK852" s="397"/>
      <c r="AL852" s="397"/>
      <c r="AM852" s="397"/>
      <c r="AN852" s="397"/>
      <c r="AO852" s="397"/>
      <c r="AP852" s="397"/>
      <c r="AQ852" s="397"/>
      <c r="AR852" s="397"/>
      <c r="AS852" s="397"/>
      <c r="AT852" s="397"/>
      <c r="AU852" s="397"/>
      <c r="AV852" s="397"/>
      <c r="AW852" s="397"/>
      <c r="AX852" s="397"/>
      <c r="AY852" s="397"/>
      <c r="AZ852" s="397"/>
      <c r="BA852" s="553"/>
      <c r="BB852" s="397"/>
      <c r="BC852" s="397"/>
      <c r="BD852" s="397"/>
    </row>
    <row r="853" spans="2:56" x14ac:dyDescent="0.35">
      <c r="B853" s="80"/>
      <c r="C853" s="119"/>
      <c r="D853" s="119"/>
      <c r="E853" s="202"/>
      <c r="F853" s="119"/>
      <c r="G853" s="120"/>
      <c r="H853" s="41"/>
      <c r="I853" s="41"/>
      <c r="J853" s="329">
        <v>0</v>
      </c>
      <c r="K853" s="329">
        <v>0</v>
      </c>
      <c r="L853" s="332"/>
      <c r="M853" s="150"/>
      <c r="N853" s="397"/>
      <c r="O853" s="555"/>
      <c r="P853" s="576">
        <f t="shared" si="42"/>
        <v>0</v>
      </c>
      <c r="Q853" s="576">
        <f t="shared" si="43"/>
        <v>0</v>
      </c>
      <c r="R853" s="576">
        <f t="shared" si="44"/>
        <v>0</v>
      </c>
      <c r="S853" s="576">
        <f t="shared" si="44"/>
        <v>0</v>
      </c>
      <c r="T853" s="553"/>
      <c r="U853" s="553"/>
      <c r="V853" s="553"/>
      <c r="W853" s="553"/>
      <c r="X853" s="397"/>
      <c r="Y853" s="397"/>
      <c r="Z853" s="397"/>
      <c r="AA853" s="397"/>
      <c r="AB853" s="397"/>
      <c r="AC853" s="397"/>
      <c r="AD853" s="397"/>
      <c r="AE853" s="397"/>
      <c r="AF853" s="397"/>
      <c r="AG853" s="397"/>
      <c r="AH853" s="397"/>
      <c r="AI853" s="397"/>
      <c r="AJ853" s="397"/>
      <c r="AK853" s="397"/>
      <c r="AL853" s="397"/>
      <c r="AM853" s="397"/>
      <c r="AN853" s="397"/>
      <c r="AO853" s="397"/>
      <c r="AP853" s="397"/>
      <c r="AQ853" s="397"/>
      <c r="AR853" s="397"/>
      <c r="AS853" s="397"/>
      <c r="AT853" s="397"/>
      <c r="AU853" s="397"/>
      <c r="AV853" s="397"/>
      <c r="AW853" s="397"/>
      <c r="AX853" s="397"/>
      <c r="AY853" s="397"/>
      <c r="AZ853" s="397"/>
      <c r="BA853" s="553"/>
      <c r="BB853" s="397"/>
      <c r="BC853" s="397"/>
      <c r="BD853" s="397"/>
    </row>
    <row r="854" spans="2:56" x14ac:dyDescent="0.35">
      <c r="B854" s="80"/>
      <c r="C854" s="119"/>
      <c r="D854" s="119"/>
      <c r="E854" s="202"/>
      <c r="F854" s="119"/>
      <c r="G854" s="120"/>
      <c r="H854" s="41"/>
      <c r="I854" s="41"/>
      <c r="J854" s="329">
        <v>0</v>
      </c>
      <c r="K854" s="329">
        <v>0</v>
      </c>
      <c r="L854" s="332"/>
      <c r="M854" s="150"/>
      <c r="N854" s="397"/>
      <c r="O854" s="555"/>
      <c r="P854" s="576">
        <f t="shared" si="42"/>
        <v>0</v>
      </c>
      <c r="Q854" s="576">
        <f t="shared" si="43"/>
        <v>0</v>
      </c>
      <c r="R854" s="576">
        <f t="shared" si="44"/>
        <v>0</v>
      </c>
      <c r="S854" s="576">
        <f t="shared" si="44"/>
        <v>0</v>
      </c>
      <c r="T854" s="553"/>
      <c r="U854" s="553"/>
      <c r="V854" s="553"/>
      <c r="W854" s="553"/>
      <c r="X854" s="397"/>
      <c r="Y854" s="397"/>
      <c r="Z854" s="397"/>
      <c r="AA854" s="397"/>
      <c r="AB854" s="397"/>
      <c r="AC854" s="397"/>
      <c r="AD854" s="397"/>
      <c r="AE854" s="397"/>
      <c r="AF854" s="397"/>
      <c r="AG854" s="397"/>
      <c r="AH854" s="397"/>
      <c r="AI854" s="397"/>
      <c r="AJ854" s="397"/>
      <c r="AK854" s="397"/>
      <c r="AL854" s="397"/>
      <c r="AM854" s="397"/>
      <c r="AN854" s="397"/>
      <c r="AO854" s="397"/>
      <c r="AP854" s="397"/>
      <c r="AQ854" s="397"/>
      <c r="AR854" s="397"/>
      <c r="AS854" s="397"/>
      <c r="AT854" s="397"/>
      <c r="AU854" s="397"/>
      <c r="AV854" s="397"/>
      <c r="AW854" s="397"/>
      <c r="AX854" s="397"/>
      <c r="AY854" s="397"/>
      <c r="AZ854" s="397"/>
      <c r="BA854" s="553"/>
      <c r="BB854" s="397"/>
      <c r="BC854" s="397"/>
      <c r="BD854" s="397"/>
    </row>
    <row r="855" spans="2:56" x14ac:dyDescent="0.35">
      <c r="B855" s="80"/>
      <c r="C855" s="119"/>
      <c r="D855" s="119"/>
      <c r="E855" s="202"/>
      <c r="F855" s="119"/>
      <c r="G855" s="120"/>
      <c r="H855" s="41"/>
      <c r="I855" s="41"/>
      <c r="J855" s="329">
        <v>0</v>
      </c>
      <c r="K855" s="329">
        <v>0</v>
      </c>
      <c r="L855" s="332"/>
      <c r="M855" s="150"/>
      <c r="N855" s="397"/>
      <c r="O855" s="555"/>
      <c r="P855" s="576">
        <f t="shared" si="42"/>
        <v>0</v>
      </c>
      <c r="Q855" s="576">
        <f t="shared" si="43"/>
        <v>0</v>
      </c>
      <c r="R855" s="576">
        <f t="shared" si="44"/>
        <v>0</v>
      </c>
      <c r="S855" s="576">
        <f t="shared" si="44"/>
        <v>0</v>
      </c>
      <c r="T855" s="553"/>
      <c r="U855" s="553"/>
      <c r="V855" s="553"/>
      <c r="W855" s="553"/>
      <c r="X855" s="397"/>
      <c r="Y855" s="397"/>
      <c r="Z855" s="397"/>
      <c r="AA855" s="397"/>
      <c r="AB855" s="397"/>
      <c r="AC855" s="397"/>
      <c r="AD855" s="397"/>
      <c r="AE855" s="397"/>
      <c r="AF855" s="397"/>
      <c r="AG855" s="397"/>
      <c r="AH855" s="397"/>
      <c r="AI855" s="397"/>
      <c r="AJ855" s="397"/>
      <c r="AK855" s="397"/>
      <c r="AL855" s="397"/>
      <c r="AM855" s="397"/>
      <c r="AN855" s="397"/>
      <c r="AO855" s="397"/>
      <c r="AP855" s="397"/>
      <c r="AQ855" s="397"/>
      <c r="AR855" s="397"/>
      <c r="AS855" s="397"/>
      <c r="AT855" s="397"/>
      <c r="AU855" s="397"/>
      <c r="AV855" s="397"/>
      <c r="AW855" s="397"/>
      <c r="AX855" s="397"/>
      <c r="AY855" s="397"/>
      <c r="AZ855" s="397"/>
      <c r="BA855" s="553"/>
      <c r="BB855" s="397"/>
      <c r="BC855" s="397"/>
      <c r="BD855" s="397"/>
    </row>
    <row r="856" spans="2:56" x14ac:dyDescent="0.35">
      <c r="B856" s="80"/>
      <c r="C856" s="119"/>
      <c r="D856" s="119"/>
      <c r="E856" s="202"/>
      <c r="F856" s="119"/>
      <c r="G856" s="120"/>
      <c r="H856" s="41"/>
      <c r="I856" s="41"/>
      <c r="J856" s="329">
        <v>0</v>
      </c>
      <c r="K856" s="329">
        <v>0</v>
      </c>
      <c r="L856" s="332"/>
      <c r="M856" s="150"/>
      <c r="N856" s="397"/>
      <c r="O856" s="555"/>
      <c r="P856" s="576">
        <f t="shared" si="42"/>
        <v>0</v>
      </c>
      <c r="Q856" s="576">
        <f t="shared" si="43"/>
        <v>0</v>
      </c>
      <c r="R856" s="576">
        <f t="shared" si="44"/>
        <v>0</v>
      </c>
      <c r="S856" s="576">
        <f t="shared" si="44"/>
        <v>0</v>
      </c>
      <c r="T856" s="553"/>
      <c r="U856" s="553"/>
      <c r="V856" s="553"/>
      <c r="W856" s="553"/>
      <c r="X856" s="397"/>
      <c r="Y856" s="397"/>
      <c r="Z856" s="397"/>
      <c r="AA856" s="397"/>
      <c r="AB856" s="397"/>
      <c r="AC856" s="397"/>
      <c r="AD856" s="397"/>
      <c r="AE856" s="397"/>
      <c r="AF856" s="397"/>
      <c r="AG856" s="397"/>
      <c r="AH856" s="397"/>
      <c r="AI856" s="397"/>
      <c r="AJ856" s="397"/>
      <c r="AK856" s="397"/>
      <c r="AL856" s="397"/>
      <c r="AM856" s="397"/>
      <c r="AN856" s="397"/>
      <c r="AO856" s="397"/>
      <c r="AP856" s="397"/>
      <c r="AQ856" s="397"/>
      <c r="AR856" s="397"/>
      <c r="AS856" s="397"/>
      <c r="AT856" s="397"/>
      <c r="AU856" s="397"/>
      <c r="AV856" s="397"/>
      <c r="AW856" s="397"/>
      <c r="AX856" s="397"/>
      <c r="AY856" s="397"/>
      <c r="AZ856" s="397"/>
      <c r="BA856" s="553"/>
      <c r="BB856" s="397"/>
      <c r="BC856" s="397"/>
      <c r="BD856" s="397"/>
    </row>
    <row r="857" spans="2:56" x14ac:dyDescent="0.35">
      <c r="B857" s="80"/>
      <c r="C857" s="119"/>
      <c r="D857" s="119"/>
      <c r="E857" s="202"/>
      <c r="F857" s="119"/>
      <c r="G857" s="120"/>
      <c r="H857" s="41"/>
      <c r="I857" s="41"/>
      <c r="J857" s="329">
        <v>0</v>
      </c>
      <c r="K857" s="329">
        <v>0</v>
      </c>
      <c r="L857" s="332"/>
      <c r="M857" s="150"/>
      <c r="N857" s="397"/>
      <c r="O857" s="555"/>
      <c r="P857" s="576">
        <f t="shared" si="42"/>
        <v>0</v>
      </c>
      <c r="Q857" s="576">
        <f t="shared" si="43"/>
        <v>0</v>
      </c>
      <c r="R857" s="576">
        <f t="shared" si="44"/>
        <v>0</v>
      </c>
      <c r="S857" s="576">
        <f t="shared" si="44"/>
        <v>0</v>
      </c>
      <c r="T857" s="553"/>
      <c r="U857" s="553"/>
      <c r="V857" s="553"/>
      <c r="W857" s="553"/>
      <c r="X857" s="397"/>
      <c r="Y857" s="397"/>
      <c r="Z857" s="397"/>
      <c r="AA857" s="397"/>
      <c r="AB857" s="397"/>
      <c r="AC857" s="397"/>
      <c r="AD857" s="397"/>
      <c r="AE857" s="397"/>
      <c r="AF857" s="397"/>
      <c r="AG857" s="397"/>
      <c r="AH857" s="397"/>
      <c r="AI857" s="397"/>
      <c r="AJ857" s="397"/>
      <c r="AK857" s="397"/>
      <c r="AL857" s="397"/>
      <c r="AM857" s="397"/>
      <c r="AN857" s="397"/>
      <c r="AO857" s="397"/>
      <c r="AP857" s="397"/>
      <c r="AQ857" s="397"/>
      <c r="AR857" s="397"/>
      <c r="AS857" s="397"/>
      <c r="AT857" s="397"/>
      <c r="AU857" s="397"/>
      <c r="AV857" s="397"/>
      <c r="AW857" s="397"/>
      <c r="AX857" s="397"/>
      <c r="AY857" s="397"/>
      <c r="AZ857" s="397"/>
      <c r="BA857" s="553"/>
      <c r="BB857" s="397"/>
      <c r="BC857" s="397"/>
      <c r="BD857" s="397"/>
    </row>
    <row r="858" spans="2:56" x14ac:dyDescent="0.35">
      <c r="B858" s="80"/>
      <c r="C858" s="119"/>
      <c r="D858" s="119"/>
      <c r="E858" s="202"/>
      <c r="F858" s="119"/>
      <c r="G858" s="120"/>
      <c r="H858" s="41"/>
      <c r="I858" s="41"/>
      <c r="J858" s="329">
        <v>0</v>
      </c>
      <c r="K858" s="329">
        <v>0</v>
      </c>
      <c r="L858" s="332"/>
      <c r="M858" s="150"/>
      <c r="N858" s="397"/>
      <c r="O858" s="555"/>
      <c r="P858" s="576">
        <f t="shared" si="42"/>
        <v>0</v>
      </c>
      <c r="Q858" s="576">
        <f t="shared" si="43"/>
        <v>0</v>
      </c>
      <c r="R858" s="576">
        <f t="shared" si="44"/>
        <v>0</v>
      </c>
      <c r="S858" s="576">
        <f t="shared" si="44"/>
        <v>0</v>
      </c>
      <c r="T858" s="553"/>
      <c r="U858" s="553"/>
      <c r="V858" s="553"/>
      <c r="W858" s="553"/>
      <c r="X858" s="397"/>
      <c r="Y858" s="397"/>
      <c r="Z858" s="397"/>
      <c r="AA858" s="397"/>
      <c r="AB858" s="397"/>
      <c r="AC858" s="397"/>
      <c r="AD858" s="397"/>
      <c r="AE858" s="397"/>
      <c r="AF858" s="397"/>
      <c r="AG858" s="397"/>
      <c r="AH858" s="397"/>
      <c r="AI858" s="397"/>
      <c r="AJ858" s="397"/>
      <c r="AK858" s="397"/>
      <c r="AL858" s="397"/>
      <c r="AM858" s="397"/>
      <c r="AN858" s="397"/>
      <c r="AO858" s="397"/>
      <c r="AP858" s="397"/>
      <c r="AQ858" s="397"/>
      <c r="AR858" s="397"/>
      <c r="AS858" s="397"/>
      <c r="AT858" s="397"/>
      <c r="AU858" s="397"/>
      <c r="AV858" s="397"/>
      <c r="AW858" s="397"/>
      <c r="AX858" s="397"/>
      <c r="AY858" s="397"/>
      <c r="AZ858" s="397"/>
      <c r="BA858" s="553"/>
      <c r="BB858" s="397"/>
      <c r="BC858" s="397"/>
      <c r="BD858" s="397"/>
    </row>
    <row r="859" spans="2:56" x14ac:dyDescent="0.35">
      <c r="B859" s="80"/>
      <c r="C859" s="119"/>
      <c r="D859" s="119"/>
      <c r="E859" s="202"/>
      <c r="F859" s="119"/>
      <c r="G859" s="120"/>
      <c r="H859" s="41"/>
      <c r="I859" s="41"/>
      <c r="J859" s="329">
        <v>0</v>
      </c>
      <c r="K859" s="329">
        <v>0</v>
      </c>
      <c r="L859" s="332"/>
      <c r="M859" s="150"/>
      <c r="N859" s="397"/>
      <c r="O859" s="555"/>
      <c r="P859" s="576">
        <f t="shared" si="42"/>
        <v>0</v>
      </c>
      <c r="Q859" s="576">
        <f t="shared" si="43"/>
        <v>0</v>
      </c>
      <c r="R859" s="576">
        <f t="shared" si="44"/>
        <v>0</v>
      </c>
      <c r="S859" s="576">
        <f t="shared" si="44"/>
        <v>0</v>
      </c>
      <c r="T859" s="553"/>
      <c r="U859" s="553"/>
      <c r="V859" s="553"/>
      <c r="W859" s="553"/>
      <c r="X859" s="397"/>
      <c r="Y859" s="397"/>
      <c r="Z859" s="397"/>
      <c r="AA859" s="397"/>
      <c r="AB859" s="397"/>
      <c r="AC859" s="397"/>
      <c r="AD859" s="397"/>
      <c r="AE859" s="397"/>
      <c r="AF859" s="397"/>
      <c r="AG859" s="397"/>
      <c r="AH859" s="397"/>
      <c r="AI859" s="397"/>
      <c r="AJ859" s="397"/>
      <c r="AK859" s="397"/>
      <c r="AL859" s="397"/>
      <c r="AM859" s="397"/>
      <c r="AN859" s="397"/>
      <c r="AO859" s="397"/>
      <c r="AP859" s="397"/>
      <c r="AQ859" s="397"/>
      <c r="AR859" s="397"/>
      <c r="AS859" s="397"/>
      <c r="AT859" s="397"/>
      <c r="AU859" s="397"/>
      <c r="AV859" s="397"/>
      <c r="AW859" s="397"/>
      <c r="AX859" s="397"/>
      <c r="AY859" s="397"/>
      <c r="AZ859" s="397"/>
      <c r="BA859" s="553"/>
      <c r="BB859" s="397"/>
      <c r="BC859" s="397"/>
      <c r="BD859" s="397"/>
    </row>
    <row r="860" spans="2:56" x14ac:dyDescent="0.35">
      <c r="B860" s="80"/>
      <c r="C860" s="119"/>
      <c r="D860" s="119"/>
      <c r="E860" s="202"/>
      <c r="F860" s="119"/>
      <c r="G860" s="120"/>
      <c r="H860" s="41"/>
      <c r="I860" s="41"/>
      <c r="J860" s="329">
        <v>0</v>
      </c>
      <c r="K860" s="329">
        <v>0</v>
      </c>
      <c r="L860" s="332"/>
      <c r="M860" s="150"/>
      <c r="N860" s="397"/>
      <c r="O860" s="555"/>
      <c r="P860" s="576">
        <f t="shared" si="42"/>
        <v>0</v>
      </c>
      <c r="Q860" s="576">
        <f t="shared" si="43"/>
        <v>0</v>
      </c>
      <c r="R860" s="576">
        <f t="shared" si="44"/>
        <v>0</v>
      </c>
      <c r="S860" s="576">
        <f t="shared" si="44"/>
        <v>0</v>
      </c>
      <c r="T860" s="553"/>
      <c r="U860" s="553"/>
      <c r="V860" s="553"/>
      <c r="W860" s="553"/>
      <c r="X860" s="397"/>
      <c r="Y860" s="397"/>
      <c r="Z860" s="397"/>
      <c r="AA860" s="397"/>
      <c r="AB860" s="397"/>
      <c r="AC860" s="397"/>
      <c r="AD860" s="397"/>
      <c r="AE860" s="397"/>
      <c r="AF860" s="397"/>
      <c r="AG860" s="397"/>
      <c r="AH860" s="397"/>
      <c r="AI860" s="397"/>
      <c r="AJ860" s="397"/>
      <c r="AK860" s="397"/>
      <c r="AL860" s="397"/>
      <c r="AM860" s="397"/>
      <c r="AN860" s="397"/>
      <c r="AO860" s="397"/>
      <c r="AP860" s="397"/>
      <c r="AQ860" s="397"/>
      <c r="AR860" s="397"/>
      <c r="AS860" s="397"/>
      <c r="AT860" s="397"/>
      <c r="AU860" s="397"/>
      <c r="AV860" s="397"/>
      <c r="AW860" s="397"/>
      <c r="AX860" s="397"/>
      <c r="AY860" s="397"/>
      <c r="AZ860" s="397"/>
      <c r="BA860" s="553"/>
      <c r="BB860" s="397"/>
      <c r="BC860" s="397"/>
      <c r="BD860" s="397"/>
    </row>
    <row r="861" spans="2:56" x14ac:dyDescent="0.35">
      <c r="B861" s="80"/>
      <c r="C861" s="119"/>
      <c r="D861" s="119"/>
      <c r="E861" s="202"/>
      <c r="F861" s="119"/>
      <c r="G861" s="120"/>
      <c r="H861" s="41"/>
      <c r="I861" s="41"/>
      <c r="J861" s="329">
        <v>0</v>
      </c>
      <c r="K861" s="329">
        <v>0</v>
      </c>
      <c r="L861" s="332"/>
      <c r="M861" s="150"/>
      <c r="N861" s="397"/>
      <c r="O861" s="555"/>
      <c r="P861" s="576">
        <f t="shared" si="42"/>
        <v>0</v>
      </c>
      <c r="Q861" s="576">
        <f t="shared" si="43"/>
        <v>0</v>
      </c>
      <c r="R861" s="576">
        <f t="shared" si="44"/>
        <v>0</v>
      </c>
      <c r="S861" s="576">
        <f t="shared" si="44"/>
        <v>0</v>
      </c>
      <c r="T861" s="553"/>
      <c r="U861" s="553"/>
      <c r="V861" s="553"/>
      <c r="W861" s="553"/>
      <c r="X861" s="397"/>
      <c r="Y861" s="397"/>
      <c r="Z861" s="397"/>
      <c r="AA861" s="397"/>
      <c r="AB861" s="397"/>
      <c r="AC861" s="397"/>
      <c r="AD861" s="397"/>
      <c r="AE861" s="397"/>
      <c r="AF861" s="397"/>
      <c r="AG861" s="397"/>
      <c r="AH861" s="397"/>
      <c r="AI861" s="397"/>
      <c r="AJ861" s="397"/>
      <c r="AK861" s="397"/>
      <c r="AL861" s="397"/>
      <c r="AM861" s="397"/>
      <c r="AN861" s="397"/>
      <c r="AO861" s="397"/>
      <c r="AP861" s="397"/>
      <c r="AQ861" s="397"/>
      <c r="AR861" s="397"/>
      <c r="AS861" s="397"/>
      <c r="AT861" s="397"/>
      <c r="AU861" s="397"/>
      <c r="AV861" s="397"/>
      <c r="AW861" s="397"/>
      <c r="AX861" s="397"/>
      <c r="AY861" s="397"/>
      <c r="AZ861" s="397"/>
      <c r="BA861" s="553"/>
      <c r="BB861" s="397"/>
      <c r="BC861" s="397"/>
      <c r="BD861" s="397"/>
    </row>
    <row r="862" spans="2:56" x14ac:dyDescent="0.35">
      <c r="B862" s="80"/>
      <c r="C862" s="119"/>
      <c r="D862" s="119"/>
      <c r="E862" s="202"/>
      <c r="F862" s="119"/>
      <c r="G862" s="120"/>
      <c r="H862" s="41"/>
      <c r="I862" s="41"/>
      <c r="J862" s="329">
        <v>0</v>
      </c>
      <c r="K862" s="329">
        <v>0</v>
      </c>
      <c r="L862" s="332"/>
      <c r="M862" s="150"/>
      <c r="N862" s="397"/>
      <c r="O862" s="555"/>
      <c r="P862" s="576">
        <f t="shared" si="42"/>
        <v>0</v>
      </c>
      <c r="Q862" s="576">
        <f t="shared" si="43"/>
        <v>0</v>
      </c>
      <c r="R862" s="576">
        <f t="shared" si="44"/>
        <v>0</v>
      </c>
      <c r="S862" s="576">
        <f t="shared" si="44"/>
        <v>0</v>
      </c>
      <c r="T862" s="553"/>
      <c r="U862" s="553"/>
      <c r="V862" s="553"/>
      <c r="W862" s="553"/>
      <c r="X862" s="397"/>
      <c r="Y862" s="397"/>
      <c r="Z862" s="397"/>
      <c r="AA862" s="397"/>
      <c r="AB862" s="397"/>
      <c r="AC862" s="397"/>
      <c r="AD862" s="397"/>
      <c r="AE862" s="397"/>
      <c r="AF862" s="397"/>
      <c r="AG862" s="397"/>
      <c r="AH862" s="397"/>
      <c r="AI862" s="397"/>
      <c r="AJ862" s="397"/>
      <c r="AK862" s="397"/>
      <c r="AL862" s="397"/>
      <c r="AM862" s="397"/>
      <c r="AN862" s="397"/>
      <c r="AO862" s="397"/>
      <c r="AP862" s="397"/>
      <c r="AQ862" s="397"/>
      <c r="AR862" s="397"/>
      <c r="AS862" s="397"/>
      <c r="AT862" s="397"/>
      <c r="AU862" s="397"/>
      <c r="AV862" s="397"/>
      <c r="AW862" s="397"/>
      <c r="AX862" s="397"/>
      <c r="AY862" s="397"/>
      <c r="AZ862" s="397"/>
      <c r="BA862" s="553"/>
      <c r="BB862" s="397"/>
      <c r="BC862" s="397"/>
      <c r="BD862" s="397"/>
    </row>
    <row r="863" spans="2:56" x14ac:dyDescent="0.35">
      <c r="B863" s="80"/>
      <c r="C863" s="119"/>
      <c r="D863" s="119"/>
      <c r="E863" s="202"/>
      <c r="F863" s="119"/>
      <c r="G863" s="120"/>
      <c r="H863" s="41"/>
      <c r="I863" s="41"/>
      <c r="J863" s="329">
        <v>0</v>
      </c>
      <c r="K863" s="329">
        <v>0</v>
      </c>
      <c r="L863" s="332"/>
      <c r="M863" s="150"/>
      <c r="N863" s="397"/>
      <c r="O863" s="555"/>
      <c r="P863" s="576">
        <f t="shared" si="42"/>
        <v>0</v>
      </c>
      <c r="Q863" s="576">
        <f t="shared" si="43"/>
        <v>0</v>
      </c>
      <c r="R863" s="576">
        <f t="shared" si="44"/>
        <v>0</v>
      </c>
      <c r="S863" s="576">
        <f t="shared" si="44"/>
        <v>0</v>
      </c>
      <c r="T863" s="553"/>
      <c r="U863" s="553"/>
      <c r="V863" s="553"/>
      <c r="W863" s="553"/>
      <c r="X863" s="397"/>
      <c r="Y863" s="397"/>
      <c r="Z863" s="397"/>
      <c r="AA863" s="397"/>
      <c r="AB863" s="397"/>
      <c r="AC863" s="397"/>
      <c r="AD863" s="397"/>
      <c r="AE863" s="397"/>
      <c r="AF863" s="397"/>
      <c r="AG863" s="397"/>
      <c r="AH863" s="397"/>
      <c r="AI863" s="397"/>
      <c r="AJ863" s="397"/>
      <c r="AK863" s="397"/>
      <c r="AL863" s="397"/>
      <c r="AM863" s="397"/>
      <c r="AN863" s="397"/>
      <c r="AO863" s="397"/>
      <c r="AP863" s="397"/>
      <c r="AQ863" s="397"/>
      <c r="AR863" s="397"/>
      <c r="AS863" s="397"/>
      <c r="AT863" s="397"/>
      <c r="AU863" s="397"/>
      <c r="AV863" s="397"/>
      <c r="AW863" s="397"/>
      <c r="AX863" s="397"/>
      <c r="AY863" s="397"/>
      <c r="AZ863" s="397"/>
      <c r="BA863" s="553"/>
      <c r="BB863" s="397"/>
      <c r="BC863" s="397"/>
      <c r="BD863" s="397"/>
    </row>
    <row r="864" spans="2:56" x14ac:dyDescent="0.35">
      <c r="B864" s="80"/>
      <c r="C864" s="119"/>
      <c r="D864" s="119"/>
      <c r="E864" s="202"/>
      <c r="F864" s="119"/>
      <c r="G864" s="120"/>
      <c r="H864" s="41"/>
      <c r="I864" s="41"/>
      <c r="J864" s="329">
        <v>0</v>
      </c>
      <c r="K864" s="329">
        <v>0</v>
      </c>
      <c r="L864" s="332"/>
      <c r="M864" s="150"/>
      <c r="N864" s="397"/>
      <c r="O864" s="555"/>
      <c r="P864" s="576">
        <f t="shared" si="42"/>
        <v>0</v>
      </c>
      <c r="Q864" s="576">
        <f t="shared" si="43"/>
        <v>0</v>
      </c>
      <c r="R864" s="576">
        <f t="shared" si="44"/>
        <v>0</v>
      </c>
      <c r="S864" s="576">
        <f t="shared" si="44"/>
        <v>0</v>
      </c>
      <c r="T864" s="553"/>
      <c r="U864" s="553"/>
      <c r="V864" s="553"/>
      <c r="W864" s="553"/>
      <c r="X864" s="397"/>
      <c r="Y864" s="397"/>
      <c r="Z864" s="397"/>
      <c r="AA864" s="397"/>
      <c r="AB864" s="397"/>
      <c r="AC864" s="397"/>
      <c r="AD864" s="397"/>
      <c r="AE864" s="397"/>
      <c r="AF864" s="397"/>
      <c r="AG864" s="397"/>
      <c r="AH864" s="397"/>
      <c r="AI864" s="397"/>
      <c r="AJ864" s="397"/>
      <c r="AK864" s="397"/>
      <c r="AL864" s="397"/>
      <c r="AM864" s="397"/>
      <c r="AN864" s="397"/>
      <c r="AO864" s="397"/>
      <c r="AP864" s="397"/>
      <c r="AQ864" s="397"/>
      <c r="AR864" s="397"/>
      <c r="AS864" s="397"/>
      <c r="AT864" s="397"/>
      <c r="AU864" s="397"/>
      <c r="AV864" s="397"/>
      <c r="AW864" s="397"/>
      <c r="AX864" s="397"/>
      <c r="AY864" s="397"/>
      <c r="AZ864" s="397"/>
      <c r="BA864" s="553"/>
      <c r="BB864" s="397"/>
      <c r="BC864" s="397"/>
      <c r="BD864" s="397"/>
    </row>
    <row r="865" spans="2:56" x14ac:dyDescent="0.35">
      <c r="B865" s="80"/>
      <c r="C865" s="119"/>
      <c r="D865" s="119"/>
      <c r="E865" s="202"/>
      <c r="F865" s="119"/>
      <c r="G865" s="120"/>
      <c r="H865" s="41"/>
      <c r="I865" s="41"/>
      <c r="J865" s="329">
        <v>0</v>
      </c>
      <c r="K865" s="329">
        <v>0</v>
      </c>
      <c r="L865" s="332"/>
      <c r="M865" s="150"/>
      <c r="N865" s="397"/>
      <c r="O865" s="555"/>
      <c r="P865" s="576">
        <f t="shared" si="42"/>
        <v>0</v>
      </c>
      <c r="Q865" s="576">
        <f t="shared" si="43"/>
        <v>0</v>
      </c>
      <c r="R865" s="576">
        <f t="shared" si="44"/>
        <v>0</v>
      </c>
      <c r="S865" s="576">
        <f t="shared" si="44"/>
        <v>0</v>
      </c>
      <c r="T865" s="553"/>
      <c r="U865" s="553"/>
      <c r="V865" s="553"/>
      <c r="W865" s="553"/>
      <c r="X865" s="397"/>
      <c r="Y865" s="397"/>
      <c r="Z865" s="397"/>
      <c r="AA865" s="397"/>
      <c r="AB865" s="397"/>
      <c r="AC865" s="397"/>
      <c r="AD865" s="397"/>
      <c r="AE865" s="397"/>
      <c r="AF865" s="397"/>
      <c r="AG865" s="397"/>
      <c r="AH865" s="397"/>
      <c r="AI865" s="397"/>
      <c r="AJ865" s="397"/>
      <c r="AK865" s="397"/>
      <c r="AL865" s="397"/>
      <c r="AM865" s="397"/>
      <c r="AN865" s="397"/>
      <c r="AO865" s="397"/>
      <c r="AP865" s="397"/>
      <c r="AQ865" s="397"/>
      <c r="AR865" s="397"/>
      <c r="AS865" s="397"/>
      <c r="AT865" s="397"/>
      <c r="AU865" s="397"/>
      <c r="AV865" s="397"/>
      <c r="AW865" s="397"/>
      <c r="AX865" s="397"/>
      <c r="AY865" s="397"/>
      <c r="AZ865" s="397"/>
      <c r="BA865" s="553"/>
      <c r="BB865" s="397"/>
      <c r="BC865" s="397"/>
      <c r="BD865" s="397"/>
    </row>
    <row r="866" spans="2:56" x14ac:dyDescent="0.35">
      <c r="B866" s="80"/>
      <c r="C866" s="119"/>
      <c r="D866" s="119"/>
      <c r="E866" s="202"/>
      <c r="F866" s="119"/>
      <c r="G866" s="120"/>
      <c r="H866" s="41"/>
      <c r="I866" s="41"/>
      <c r="J866" s="329">
        <v>0</v>
      </c>
      <c r="K866" s="329">
        <v>0</v>
      </c>
      <c r="L866" s="332"/>
      <c r="M866" s="150"/>
      <c r="N866" s="397"/>
      <c r="O866" s="555"/>
      <c r="P866" s="576">
        <f t="shared" si="42"/>
        <v>0</v>
      </c>
      <c r="Q866" s="576">
        <f t="shared" si="43"/>
        <v>0</v>
      </c>
      <c r="R866" s="576">
        <f t="shared" si="44"/>
        <v>0</v>
      </c>
      <c r="S866" s="576">
        <f t="shared" si="44"/>
        <v>0</v>
      </c>
      <c r="T866" s="553"/>
      <c r="U866" s="553"/>
      <c r="V866" s="553"/>
      <c r="W866" s="553"/>
      <c r="X866" s="397"/>
      <c r="Y866" s="397"/>
      <c r="Z866" s="397"/>
      <c r="AA866" s="397"/>
      <c r="AB866" s="397"/>
      <c r="AC866" s="397"/>
      <c r="AD866" s="397"/>
      <c r="AE866" s="397"/>
      <c r="AF866" s="397"/>
      <c r="AG866" s="397"/>
      <c r="AH866" s="397"/>
      <c r="AI866" s="397"/>
      <c r="AJ866" s="397"/>
      <c r="AK866" s="397"/>
      <c r="AL866" s="397"/>
      <c r="AM866" s="397"/>
      <c r="AN866" s="397"/>
      <c r="AO866" s="397"/>
      <c r="AP866" s="397"/>
      <c r="AQ866" s="397"/>
      <c r="AR866" s="397"/>
      <c r="AS866" s="397"/>
      <c r="AT866" s="397"/>
      <c r="AU866" s="397"/>
      <c r="AV866" s="397"/>
      <c r="AW866" s="397"/>
      <c r="AX866" s="397"/>
      <c r="AY866" s="397"/>
      <c r="AZ866" s="397"/>
      <c r="BA866" s="553"/>
      <c r="BB866" s="397"/>
      <c r="BC866" s="397"/>
      <c r="BD866" s="397"/>
    </row>
    <row r="867" spans="2:56" x14ac:dyDescent="0.35">
      <c r="B867" s="80"/>
      <c r="C867" s="119"/>
      <c r="D867" s="119"/>
      <c r="E867" s="202"/>
      <c r="F867" s="119"/>
      <c r="G867" s="120"/>
      <c r="H867" s="41"/>
      <c r="I867" s="41"/>
      <c r="J867" s="329">
        <v>0</v>
      </c>
      <c r="K867" s="329">
        <v>0</v>
      </c>
      <c r="L867" s="332"/>
      <c r="M867" s="150"/>
      <c r="N867" s="397"/>
      <c r="O867" s="555"/>
      <c r="P867" s="576">
        <f t="shared" si="42"/>
        <v>0</v>
      </c>
      <c r="Q867" s="576">
        <f t="shared" si="43"/>
        <v>0</v>
      </c>
      <c r="R867" s="576">
        <f t="shared" si="44"/>
        <v>0</v>
      </c>
      <c r="S867" s="576">
        <f t="shared" si="44"/>
        <v>0</v>
      </c>
      <c r="T867" s="553"/>
      <c r="U867" s="553"/>
      <c r="V867" s="553"/>
      <c r="W867" s="553"/>
      <c r="X867" s="397"/>
      <c r="Y867" s="397"/>
      <c r="Z867" s="397"/>
      <c r="AA867" s="397"/>
      <c r="AB867" s="397"/>
      <c r="AC867" s="397"/>
      <c r="AD867" s="397"/>
      <c r="AE867" s="397"/>
      <c r="AF867" s="397"/>
      <c r="AG867" s="397"/>
      <c r="AH867" s="397"/>
      <c r="AI867" s="397"/>
      <c r="AJ867" s="397"/>
      <c r="AK867" s="397"/>
      <c r="AL867" s="397"/>
      <c r="AM867" s="397"/>
      <c r="AN867" s="397"/>
      <c r="AO867" s="397"/>
      <c r="AP867" s="397"/>
      <c r="AQ867" s="397"/>
      <c r="AR867" s="397"/>
      <c r="AS867" s="397"/>
      <c r="AT867" s="397"/>
      <c r="AU867" s="397"/>
      <c r="AV867" s="397"/>
      <c r="AW867" s="397"/>
      <c r="AX867" s="397"/>
      <c r="AY867" s="397"/>
      <c r="AZ867" s="397"/>
      <c r="BA867" s="553"/>
      <c r="BB867" s="397"/>
      <c r="BC867" s="397"/>
      <c r="BD867" s="397"/>
    </row>
    <row r="868" spans="2:56" x14ac:dyDescent="0.35">
      <c r="B868" s="80"/>
      <c r="C868" s="119"/>
      <c r="D868" s="119"/>
      <c r="E868" s="202"/>
      <c r="F868" s="119"/>
      <c r="G868" s="120"/>
      <c r="H868" s="41"/>
      <c r="I868" s="41"/>
      <c r="J868" s="329">
        <v>0</v>
      </c>
      <c r="K868" s="329">
        <v>0</v>
      </c>
      <c r="L868" s="332"/>
      <c r="M868" s="150"/>
      <c r="N868" s="397"/>
      <c r="O868" s="555"/>
      <c r="P868" s="576">
        <f t="shared" si="42"/>
        <v>0</v>
      </c>
      <c r="Q868" s="576">
        <f t="shared" si="43"/>
        <v>0</v>
      </c>
      <c r="R868" s="576">
        <f t="shared" si="44"/>
        <v>0</v>
      </c>
      <c r="S868" s="576">
        <f t="shared" si="44"/>
        <v>0</v>
      </c>
      <c r="T868" s="553"/>
      <c r="U868" s="553"/>
      <c r="V868" s="553"/>
      <c r="W868" s="553"/>
      <c r="X868" s="397"/>
      <c r="Y868" s="397"/>
      <c r="Z868" s="397"/>
      <c r="AA868" s="397"/>
      <c r="AB868" s="397"/>
      <c r="AC868" s="397"/>
      <c r="AD868" s="397"/>
      <c r="AE868" s="397"/>
      <c r="AF868" s="397"/>
      <c r="AG868" s="397"/>
      <c r="AH868" s="397"/>
      <c r="AI868" s="397"/>
      <c r="AJ868" s="397"/>
      <c r="AK868" s="397"/>
      <c r="AL868" s="397"/>
      <c r="AM868" s="397"/>
      <c r="AN868" s="397"/>
      <c r="AO868" s="397"/>
      <c r="AP868" s="397"/>
      <c r="AQ868" s="397"/>
      <c r="AR868" s="397"/>
      <c r="AS868" s="397"/>
      <c r="AT868" s="397"/>
      <c r="AU868" s="397"/>
      <c r="AV868" s="397"/>
      <c r="AW868" s="397"/>
      <c r="AX868" s="397"/>
      <c r="AY868" s="397"/>
      <c r="AZ868" s="397"/>
      <c r="BA868" s="553"/>
      <c r="BB868" s="397"/>
      <c r="BC868" s="397"/>
      <c r="BD868" s="397"/>
    </row>
    <row r="869" spans="2:56" x14ac:dyDescent="0.35">
      <c r="B869" s="80"/>
      <c r="C869" s="119"/>
      <c r="D869" s="119"/>
      <c r="E869" s="202"/>
      <c r="F869" s="119"/>
      <c r="G869" s="120"/>
      <c r="H869" s="41"/>
      <c r="I869" s="41"/>
      <c r="J869" s="329">
        <v>0</v>
      </c>
      <c r="K869" s="329">
        <v>0</v>
      </c>
      <c r="L869" s="332"/>
      <c r="M869" s="150"/>
      <c r="N869" s="397"/>
      <c r="O869" s="555"/>
      <c r="P869" s="576">
        <f t="shared" si="42"/>
        <v>0</v>
      </c>
      <c r="Q869" s="576">
        <f t="shared" si="43"/>
        <v>0</v>
      </c>
      <c r="R869" s="576">
        <f t="shared" si="44"/>
        <v>0</v>
      </c>
      <c r="S869" s="576">
        <f t="shared" si="44"/>
        <v>0</v>
      </c>
      <c r="T869" s="553"/>
      <c r="U869" s="553"/>
      <c r="V869" s="553"/>
      <c r="W869" s="553"/>
      <c r="X869" s="397"/>
      <c r="Y869" s="397"/>
      <c r="Z869" s="397"/>
      <c r="AA869" s="397"/>
      <c r="AB869" s="397"/>
      <c r="AC869" s="397"/>
      <c r="AD869" s="397"/>
      <c r="AE869" s="397"/>
      <c r="AF869" s="397"/>
      <c r="AG869" s="397"/>
      <c r="AH869" s="397"/>
      <c r="AI869" s="397"/>
      <c r="AJ869" s="397"/>
      <c r="AK869" s="397"/>
      <c r="AL869" s="397"/>
      <c r="AM869" s="397"/>
      <c r="AN869" s="397"/>
      <c r="AO869" s="397"/>
      <c r="AP869" s="397"/>
      <c r="AQ869" s="397"/>
      <c r="AR869" s="397"/>
      <c r="AS869" s="397"/>
      <c r="AT869" s="397"/>
      <c r="AU869" s="397"/>
      <c r="AV869" s="397"/>
      <c r="AW869" s="397"/>
      <c r="AX869" s="397"/>
      <c r="AY869" s="397"/>
      <c r="AZ869" s="397"/>
      <c r="BA869" s="553"/>
      <c r="BB869" s="397"/>
      <c r="BC869" s="397"/>
      <c r="BD869" s="397"/>
    </row>
    <row r="870" spans="2:56" x14ac:dyDescent="0.35">
      <c r="B870" s="80"/>
      <c r="C870" s="119"/>
      <c r="D870" s="119"/>
      <c r="E870" s="202"/>
      <c r="F870" s="119"/>
      <c r="G870" s="120"/>
      <c r="H870" s="41"/>
      <c r="I870" s="41"/>
      <c r="J870" s="329">
        <v>0</v>
      </c>
      <c r="K870" s="329">
        <v>0</v>
      </c>
      <c r="L870" s="332"/>
      <c r="M870" s="150"/>
      <c r="N870" s="397"/>
      <c r="O870" s="555"/>
      <c r="P870" s="576">
        <f t="shared" si="42"/>
        <v>0</v>
      </c>
      <c r="Q870" s="576">
        <f t="shared" si="43"/>
        <v>0</v>
      </c>
      <c r="R870" s="576">
        <f t="shared" si="44"/>
        <v>0</v>
      </c>
      <c r="S870" s="576">
        <f t="shared" si="44"/>
        <v>0</v>
      </c>
      <c r="T870" s="553"/>
      <c r="U870" s="553"/>
      <c r="V870" s="553"/>
      <c r="W870" s="553"/>
      <c r="X870" s="397"/>
      <c r="Y870" s="397"/>
      <c r="Z870" s="397"/>
      <c r="AA870" s="397"/>
      <c r="AB870" s="397"/>
      <c r="AC870" s="397"/>
      <c r="AD870" s="397"/>
      <c r="AE870" s="397"/>
      <c r="AF870" s="397"/>
      <c r="AG870" s="397"/>
      <c r="AH870" s="397"/>
      <c r="AI870" s="397"/>
      <c r="AJ870" s="397"/>
      <c r="AK870" s="397"/>
      <c r="AL870" s="397"/>
      <c r="AM870" s="397"/>
      <c r="AN870" s="397"/>
      <c r="AO870" s="397"/>
      <c r="AP870" s="397"/>
      <c r="AQ870" s="397"/>
      <c r="AR870" s="397"/>
      <c r="AS870" s="397"/>
      <c r="AT870" s="397"/>
      <c r="AU870" s="397"/>
      <c r="AV870" s="397"/>
      <c r="AW870" s="397"/>
      <c r="AX870" s="397"/>
      <c r="AY870" s="397"/>
      <c r="AZ870" s="397"/>
      <c r="BA870" s="553"/>
      <c r="BB870" s="397"/>
      <c r="BC870" s="397"/>
      <c r="BD870" s="397"/>
    </row>
    <row r="871" spans="2:56" x14ac:dyDescent="0.35">
      <c r="B871" s="80"/>
      <c r="C871" s="119"/>
      <c r="D871" s="119"/>
      <c r="E871" s="202"/>
      <c r="F871" s="119"/>
      <c r="G871" s="120"/>
      <c r="H871" s="41"/>
      <c r="I871" s="41"/>
      <c r="J871" s="329">
        <v>0</v>
      </c>
      <c r="K871" s="329">
        <v>0</v>
      </c>
      <c r="L871" s="332"/>
      <c r="M871" s="150"/>
      <c r="N871" s="397"/>
      <c r="O871" s="555"/>
      <c r="P871" s="576">
        <f t="shared" si="42"/>
        <v>0</v>
      </c>
      <c r="Q871" s="576">
        <f t="shared" si="43"/>
        <v>0</v>
      </c>
      <c r="R871" s="576">
        <f t="shared" si="44"/>
        <v>0</v>
      </c>
      <c r="S871" s="576">
        <f t="shared" si="44"/>
        <v>0</v>
      </c>
      <c r="T871" s="553"/>
      <c r="U871" s="553"/>
      <c r="V871" s="553"/>
      <c r="W871" s="553"/>
      <c r="X871" s="397"/>
      <c r="Y871" s="397"/>
      <c r="Z871" s="397"/>
      <c r="AA871" s="397"/>
      <c r="AB871" s="397"/>
      <c r="AC871" s="397"/>
      <c r="AD871" s="397"/>
      <c r="AE871" s="397"/>
      <c r="AF871" s="397"/>
      <c r="AG871" s="397"/>
      <c r="AH871" s="397"/>
      <c r="AI871" s="397"/>
      <c r="AJ871" s="397"/>
      <c r="AK871" s="397"/>
      <c r="AL871" s="397"/>
      <c r="AM871" s="397"/>
      <c r="AN871" s="397"/>
      <c r="AO871" s="397"/>
      <c r="AP871" s="397"/>
      <c r="AQ871" s="397"/>
      <c r="AR871" s="397"/>
      <c r="AS871" s="397"/>
      <c r="AT871" s="397"/>
      <c r="AU871" s="397"/>
      <c r="AV871" s="397"/>
      <c r="AW871" s="397"/>
      <c r="AX871" s="397"/>
      <c r="AY871" s="397"/>
      <c r="AZ871" s="397"/>
      <c r="BA871" s="553"/>
      <c r="BB871" s="397"/>
      <c r="BC871" s="397"/>
      <c r="BD871" s="397"/>
    </row>
    <row r="872" spans="2:56" x14ac:dyDescent="0.35">
      <c r="B872" s="80"/>
      <c r="C872" s="119"/>
      <c r="D872" s="119"/>
      <c r="E872" s="202"/>
      <c r="F872" s="119"/>
      <c r="G872" s="120"/>
      <c r="H872" s="41"/>
      <c r="I872" s="41"/>
      <c r="J872" s="329">
        <v>0</v>
      </c>
      <c r="K872" s="329">
        <v>0</v>
      </c>
      <c r="L872" s="332"/>
      <c r="M872" s="150"/>
      <c r="N872" s="397"/>
      <c r="O872" s="555"/>
      <c r="P872" s="576">
        <f t="shared" si="42"/>
        <v>0</v>
      </c>
      <c r="Q872" s="576">
        <f t="shared" si="43"/>
        <v>0</v>
      </c>
      <c r="R872" s="576">
        <f t="shared" si="44"/>
        <v>0</v>
      </c>
      <c r="S872" s="576">
        <f t="shared" si="44"/>
        <v>0</v>
      </c>
      <c r="T872" s="553"/>
      <c r="U872" s="553"/>
      <c r="V872" s="553"/>
      <c r="W872" s="553"/>
      <c r="X872" s="397"/>
      <c r="Y872" s="397"/>
      <c r="Z872" s="397"/>
      <c r="AA872" s="397"/>
      <c r="AB872" s="397"/>
      <c r="AC872" s="397"/>
      <c r="AD872" s="397"/>
      <c r="AE872" s="397"/>
      <c r="AF872" s="397"/>
      <c r="AG872" s="397"/>
      <c r="AH872" s="397"/>
      <c r="AI872" s="397"/>
      <c r="AJ872" s="397"/>
      <c r="AK872" s="397"/>
      <c r="AL872" s="397"/>
      <c r="AM872" s="397"/>
      <c r="AN872" s="397"/>
      <c r="AO872" s="397"/>
      <c r="AP872" s="397"/>
      <c r="AQ872" s="397"/>
      <c r="AR872" s="397"/>
      <c r="AS872" s="397"/>
      <c r="AT872" s="397"/>
      <c r="AU872" s="397"/>
      <c r="AV872" s="397"/>
      <c r="AW872" s="397"/>
      <c r="AX872" s="397"/>
      <c r="AY872" s="397"/>
      <c r="AZ872" s="397"/>
      <c r="BA872" s="553"/>
      <c r="BB872" s="397"/>
      <c r="BC872" s="397"/>
      <c r="BD872" s="397"/>
    </row>
    <row r="873" spans="2:56" x14ac:dyDescent="0.35">
      <c r="B873" s="80"/>
      <c r="C873" s="119"/>
      <c r="D873" s="119"/>
      <c r="E873" s="202"/>
      <c r="F873" s="119"/>
      <c r="G873" s="120"/>
      <c r="H873" s="41"/>
      <c r="I873" s="41"/>
      <c r="J873" s="329">
        <v>0</v>
      </c>
      <c r="K873" s="329">
        <v>0</v>
      </c>
      <c r="L873" s="332"/>
      <c r="M873" s="150"/>
      <c r="N873" s="397"/>
      <c r="O873" s="555"/>
      <c r="P873" s="576">
        <f t="shared" si="42"/>
        <v>0</v>
      </c>
      <c r="Q873" s="576">
        <f t="shared" si="43"/>
        <v>0</v>
      </c>
      <c r="R873" s="576">
        <f t="shared" si="44"/>
        <v>0</v>
      </c>
      <c r="S873" s="576">
        <f t="shared" si="44"/>
        <v>0</v>
      </c>
      <c r="T873" s="553"/>
      <c r="U873" s="553"/>
      <c r="V873" s="553"/>
      <c r="W873" s="553"/>
      <c r="X873" s="397"/>
      <c r="Y873" s="397"/>
      <c r="Z873" s="397"/>
      <c r="AA873" s="397"/>
      <c r="AB873" s="397"/>
      <c r="AC873" s="397"/>
      <c r="AD873" s="397"/>
      <c r="AE873" s="397"/>
      <c r="AF873" s="397"/>
      <c r="AG873" s="397"/>
      <c r="AH873" s="397"/>
      <c r="AI873" s="397"/>
      <c r="AJ873" s="397"/>
      <c r="AK873" s="397"/>
      <c r="AL873" s="397"/>
      <c r="AM873" s="397"/>
      <c r="AN873" s="397"/>
      <c r="AO873" s="397"/>
      <c r="AP873" s="397"/>
      <c r="AQ873" s="397"/>
      <c r="AR873" s="397"/>
      <c r="AS873" s="397"/>
      <c r="AT873" s="397"/>
      <c r="AU873" s="397"/>
      <c r="AV873" s="397"/>
      <c r="AW873" s="397"/>
      <c r="AX873" s="397"/>
      <c r="AY873" s="397"/>
      <c r="AZ873" s="397"/>
      <c r="BA873" s="553"/>
      <c r="BB873" s="397"/>
      <c r="BC873" s="397"/>
      <c r="BD873" s="397"/>
    </row>
    <row r="874" spans="2:56" x14ac:dyDescent="0.35">
      <c r="B874" s="80"/>
      <c r="C874" s="119"/>
      <c r="D874" s="119"/>
      <c r="E874" s="202"/>
      <c r="F874" s="119"/>
      <c r="G874" s="120"/>
      <c r="H874" s="41"/>
      <c r="I874" s="41"/>
      <c r="J874" s="329">
        <v>0</v>
      </c>
      <c r="K874" s="329">
        <v>0</v>
      </c>
      <c r="L874" s="332"/>
      <c r="M874" s="150"/>
      <c r="N874" s="397"/>
      <c r="O874" s="555"/>
      <c r="P874" s="576">
        <f t="shared" si="42"/>
        <v>0</v>
      </c>
      <c r="Q874" s="576">
        <f t="shared" si="43"/>
        <v>0</v>
      </c>
      <c r="R874" s="576">
        <f t="shared" si="44"/>
        <v>0</v>
      </c>
      <c r="S874" s="576">
        <f t="shared" si="44"/>
        <v>0</v>
      </c>
      <c r="T874" s="553"/>
      <c r="U874" s="553"/>
      <c r="V874" s="553"/>
      <c r="W874" s="553"/>
      <c r="X874" s="397"/>
      <c r="Y874" s="397"/>
      <c r="Z874" s="397"/>
      <c r="AA874" s="397"/>
      <c r="AB874" s="397"/>
      <c r="AC874" s="397"/>
      <c r="AD874" s="397"/>
      <c r="AE874" s="397"/>
      <c r="AF874" s="397"/>
      <c r="AG874" s="397"/>
      <c r="AH874" s="397"/>
      <c r="AI874" s="397"/>
      <c r="AJ874" s="397"/>
      <c r="AK874" s="397"/>
      <c r="AL874" s="397"/>
      <c r="AM874" s="397"/>
      <c r="AN874" s="397"/>
      <c r="AO874" s="397"/>
      <c r="AP874" s="397"/>
      <c r="AQ874" s="397"/>
      <c r="AR874" s="397"/>
      <c r="AS874" s="397"/>
      <c r="AT874" s="397"/>
      <c r="AU874" s="397"/>
      <c r="AV874" s="397"/>
      <c r="AW874" s="397"/>
      <c r="AX874" s="397"/>
      <c r="AY874" s="397"/>
      <c r="AZ874" s="397"/>
      <c r="BA874" s="553"/>
      <c r="BB874" s="397"/>
      <c r="BC874" s="397"/>
      <c r="BD874" s="397"/>
    </row>
    <row r="875" spans="2:56" x14ac:dyDescent="0.35">
      <c r="B875" s="80"/>
      <c r="C875" s="119"/>
      <c r="D875" s="119"/>
      <c r="E875" s="202"/>
      <c r="F875" s="119"/>
      <c r="G875" s="120"/>
      <c r="H875" s="41"/>
      <c r="I875" s="41"/>
      <c r="J875" s="329">
        <v>0</v>
      </c>
      <c r="K875" s="329">
        <v>0</v>
      </c>
      <c r="L875" s="332"/>
      <c r="M875" s="150"/>
      <c r="N875" s="397"/>
      <c r="O875" s="555"/>
      <c r="P875" s="576">
        <f t="shared" si="42"/>
        <v>0</v>
      </c>
      <c r="Q875" s="576">
        <f t="shared" si="43"/>
        <v>0</v>
      </c>
      <c r="R875" s="576">
        <f t="shared" si="44"/>
        <v>0</v>
      </c>
      <c r="S875" s="576">
        <f t="shared" si="44"/>
        <v>0</v>
      </c>
      <c r="T875" s="553"/>
      <c r="U875" s="553"/>
      <c r="V875" s="553"/>
      <c r="W875" s="553"/>
      <c r="X875" s="397"/>
      <c r="Y875" s="397"/>
      <c r="Z875" s="397"/>
      <c r="AA875" s="397"/>
      <c r="AB875" s="397"/>
      <c r="AC875" s="397"/>
      <c r="AD875" s="397"/>
      <c r="AE875" s="397"/>
      <c r="AF875" s="397"/>
      <c r="AG875" s="397"/>
      <c r="AH875" s="397"/>
      <c r="AI875" s="397"/>
      <c r="AJ875" s="397"/>
      <c r="AK875" s="397"/>
      <c r="AL875" s="397"/>
      <c r="AM875" s="397"/>
      <c r="AN875" s="397"/>
      <c r="AO875" s="397"/>
      <c r="AP875" s="397"/>
      <c r="AQ875" s="397"/>
      <c r="AR875" s="397"/>
      <c r="AS875" s="397"/>
      <c r="AT875" s="397"/>
      <c r="AU875" s="397"/>
      <c r="AV875" s="397"/>
      <c r="AW875" s="397"/>
      <c r="AX875" s="397"/>
      <c r="AY875" s="397"/>
      <c r="AZ875" s="397"/>
      <c r="BA875" s="553"/>
      <c r="BB875" s="397"/>
      <c r="BC875" s="397"/>
      <c r="BD875" s="397"/>
    </row>
    <row r="876" spans="2:56" x14ac:dyDescent="0.35">
      <c r="B876" s="80"/>
      <c r="C876" s="119"/>
      <c r="D876" s="119"/>
      <c r="E876" s="202"/>
      <c r="F876" s="119"/>
      <c r="G876" s="120"/>
      <c r="H876" s="41"/>
      <c r="I876" s="41"/>
      <c r="J876" s="329">
        <v>0</v>
      </c>
      <c r="K876" s="329">
        <v>0</v>
      </c>
      <c r="L876" s="332"/>
      <c r="M876" s="150"/>
      <c r="N876" s="397"/>
      <c r="O876" s="555"/>
      <c r="P876" s="576">
        <f t="shared" si="42"/>
        <v>0</v>
      </c>
      <c r="Q876" s="576">
        <f t="shared" si="43"/>
        <v>0</v>
      </c>
      <c r="R876" s="576">
        <f t="shared" si="44"/>
        <v>0</v>
      </c>
      <c r="S876" s="576">
        <f t="shared" si="44"/>
        <v>0</v>
      </c>
      <c r="T876" s="553"/>
      <c r="U876" s="553"/>
      <c r="V876" s="553"/>
      <c r="W876" s="553"/>
      <c r="X876" s="397"/>
      <c r="Y876" s="397"/>
      <c r="Z876" s="397"/>
      <c r="AA876" s="397"/>
      <c r="AB876" s="397"/>
      <c r="AC876" s="397"/>
      <c r="AD876" s="397"/>
      <c r="AE876" s="397"/>
      <c r="AF876" s="397"/>
      <c r="AG876" s="397"/>
      <c r="AH876" s="397"/>
      <c r="AI876" s="397"/>
      <c r="AJ876" s="397"/>
      <c r="AK876" s="397"/>
      <c r="AL876" s="397"/>
      <c r="AM876" s="397"/>
      <c r="AN876" s="397"/>
      <c r="AO876" s="397"/>
      <c r="AP876" s="397"/>
      <c r="AQ876" s="397"/>
      <c r="AR876" s="397"/>
      <c r="AS876" s="397"/>
      <c r="AT876" s="397"/>
      <c r="AU876" s="397"/>
      <c r="AV876" s="397"/>
      <c r="AW876" s="397"/>
      <c r="AX876" s="397"/>
      <c r="AY876" s="397"/>
      <c r="AZ876" s="397"/>
      <c r="BA876" s="553"/>
      <c r="BB876" s="397"/>
      <c r="BC876" s="397"/>
      <c r="BD876" s="397"/>
    </row>
    <row r="877" spans="2:56" x14ac:dyDescent="0.35">
      <c r="B877" s="80"/>
      <c r="C877" s="119"/>
      <c r="D877" s="119"/>
      <c r="E877" s="202"/>
      <c r="F877" s="119"/>
      <c r="G877" s="120"/>
      <c r="H877" s="41"/>
      <c r="I877" s="41"/>
      <c r="J877" s="329">
        <v>0</v>
      </c>
      <c r="K877" s="329">
        <v>0</v>
      </c>
      <c r="L877" s="332"/>
      <c r="M877" s="150"/>
      <c r="N877" s="397"/>
      <c r="O877" s="555"/>
      <c r="P877" s="576">
        <f t="shared" si="42"/>
        <v>0</v>
      </c>
      <c r="Q877" s="576">
        <f t="shared" si="43"/>
        <v>0</v>
      </c>
      <c r="R877" s="576">
        <f t="shared" si="44"/>
        <v>0</v>
      </c>
      <c r="S877" s="576">
        <f t="shared" si="44"/>
        <v>0</v>
      </c>
      <c r="T877" s="553"/>
      <c r="U877" s="553"/>
      <c r="V877" s="553"/>
      <c r="W877" s="553"/>
      <c r="X877" s="397"/>
      <c r="Y877" s="397"/>
      <c r="Z877" s="397"/>
      <c r="AA877" s="397"/>
      <c r="AB877" s="397"/>
      <c r="AC877" s="397"/>
      <c r="AD877" s="397"/>
      <c r="AE877" s="397"/>
      <c r="AF877" s="397"/>
      <c r="AG877" s="397"/>
      <c r="AH877" s="397"/>
      <c r="AI877" s="397"/>
      <c r="AJ877" s="397"/>
      <c r="AK877" s="397"/>
      <c r="AL877" s="397"/>
      <c r="AM877" s="397"/>
      <c r="AN877" s="397"/>
      <c r="AO877" s="397"/>
      <c r="AP877" s="397"/>
      <c r="AQ877" s="397"/>
      <c r="AR877" s="397"/>
      <c r="AS877" s="397"/>
      <c r="AT877" s="397"/>
      <c r="AU877" s="397"/>
      <c r="AV877" s="397"/>
      <c r="AW877" s="397"/>
      <c r="AX877" s="397"/>
      <c r="AY877" s="397"/>
      <c r="AZ877" s="397"/>
      <c r="BA877" s="553"/>
      <c r="BB877" s="397"/>
      <c r="BC877" s="397"/>
      <c r="BD877" s="397"/>
    </row>
    <row r="878" spans="2:56" x14ac:dyDescent="0.35">
      <c r="B878" s="80"/>
      <c r="C878" s="119"/>
      <c r="D878" s="119"/>
      <c r="E878" s="202"/>
      <c r="F878" s="119"/>
      <c r="G878" s="120"/>
      <c r="H878" s="41"/>
      <c r="I878" s="41"/>
      <c r="J878" s="329">
        <v>0</v>
      </c>
      <c r="K878" s="329">
        <v>0</v>
      </c>
      <c r="L878" s="332"/>
      <c r="M878" s="150"/>
      <c r="N878" s="397"/>
      <c r="O878" s="555"/>
      <c r="P878" s="576">
        <f t="shared" si="42"/>
        <v>0</v>
      </c>
      <c r="Q878" s="576">
        <f t="shared" si="43"/>
        <v>0</v>
      </c>
      <c r="R878" s="576">
        <f t="shared" si="44"/>
        <v>0</v>
      </c>
      <c r="S878" s="576">
        <f t="shared" si="44"/>
        <v>0</v>
      </c>
      <c r="T878" s="553"/>
      <c r="U878" s="553"/>
      <c r="V878" s="553"/>
      <c r="W878" s="553"/>
      <c r="X878" s="397"/>
      <c r="Y878" s="397"/>
      <c r="Z878" s="397"/>
      <c r="AA878" s="397"/>
      <c r="AB878" s="397"/>
      <c r="AC878" s="397"/>
      <c r="AD878" s="397"/>
      <c r="AE878" s="397"/>
      <c r="AF878" s="397"/>
      <c r="AG878" s="397"/>
      <c r="AH878" s="397"/>
      <c r="AI878" s="397"/>
      <c r="AJ878" s="397"/>
      <c r="AK878" s="397"/>
      <c r="AL878" s="397"/>
      <c r="AM878" s="397"/>
      <c r="AN878" s="397"/>
      <c r="AO878" s="397"/>
      <c r="AP878" s="397"/>
      <c r="AQ878" s="397"/>
      <c r="AR878" s="397"/>
      <c r="AS878" s="397"/>
      <c r="AT878" s="397"/>
      <c r="AU878" s="397"/>
      <c r="AV878" s="397"/>
      <c r="AW878" s="397"/>
      <c r="AX878" s="397"/>
      <c r="AY878" s="397"/>
      <c r="AZ878" s="397"/>
      <c r="BA878" s="553"/>
      <c r="BB878" s="397"/>
      <c r="BC878" s="397"/>
      <c r="BD878" s="397"/>
    </row>
    <row r="879" spans="2:56" x14ac:dyDescent="0.35">
      <c r="B879" s="80"/>
      <c r="C879" s="119"/>
      <c r="D879" s="119"/>
      <c r="E879" s="202"/>
      <c r="F879" s="119"/>
      <c r="G879" s="120"/>
      <c r="H879" s="41"/>
      <c r="I879" s="41"/>
      <c r="J879" s="329">
        <v>0</v>
      </c>
      <c r="K879" s="329">
        <v>0</v>
      </c>
      <c r="L879" s="332"/>
      <c r="M879" s="150"/>
      <c r="N879" s="397"/>
      <c r="O879" s="555"/>
      <c r="P879" s="576">
        <f t="shared" si="42"/>
        <v>0</v>
      </c>
      <c r="Q879" s="576">
        <f t="shared" si="43"/>
        <v>0</v>
      </c>
      <c r="R879" s="576">
        <f t="shared" si="44"/>
        <v>0</v>
      </c>
      <c r="S879" s="576">
        <f t="shared" si="44"/>
        <v>0</v>
      </c>
      <c r="T879" s="553"/>
      <c r="U879" s="553"/>
      <c r="V879" s="553"/>
      <c r="W879" s="553"/>
      <c r="X879" s="397"/>
      <c r="Y879" s="397"/>
      <c r="Z879" s="397"/>
      <c r="AA879" s="397"/>
      <c r="AB879" s="397"/>
      <c r="AC879" s="397"/>
      <c r="AD879" s="397"/>
      <c r="AE879" s="397"/>
      <c r="AF879" s="397"/>
      <c r="AG879" s="397"/>
      <c r="AH879" s="397"/>
      <c r="AI879" s="397"/>
      <c r="AJ879" s="397"/>
      <c r="AK879" s="397"/>
      <c r="AL879" s="397"/>
      <c r="AM879" s="397"/>
      <c r="AN879" s="397"/>
      <c r="AO879" s="397"/>
      <c r="AP879" s="397"/>
      <c r="AQ879" s="397"/>
      <c r="AR879" s="397"/>
      <c r="AS879" s="397"/>
      <c r="AT879" s="397"/>
      <c r="AU879" s="397"/>
      <c r="AV879" s="397"/>
      <c r="AW879" s="397"/>
      <c r="AX879" s="397"/>
      <c r="AY879" s="397"/>
      <c r="AZ879" s="397"/>
      <c r="BA879" s="553"/>
      <c r="BB879" s="397"/>
      <c r="BC879" s="397"/>
      <c r="BD879" s="397"/>
    </row>
    <row r="880" spans="2:56" x14ac:dyDescent="0.35">
      <c r="B880" s="80"/>
      <c r="C880" s="119"/>
      <c r="D880" s="119"/>
      <c r="E880" s="202"/>
      <c r="F880" s="119"/>
      <c r="G880" s="120"/>
      <c r="H880" s="41"/>
      <c r="I880" s="41"/>
      <c r="J880" s="329">
        <v>0</v>
      </c>
      <c r="K880" s="329">
        <v>0</v>
      </c>
      <c r="L880" s="332"/>
      <c r="M880" s="150"/>
      <c r="N880" s="397"/>
      <c r="O880" s="555"/>
      <c r="P880" s="576">
        <f t="shared" ref="P880:P943" si="45">J880*$G$32</f>
        <v>0</v>
      </c>
      <c r="Q880" s="576">
        <f t="shared" ref="Q880:Q943" si="46">K880*$G$42</f>
        <v>0</v>
      </c>
      <c r="R880" s="576">
        <f t="shared" ref="R880:S943" si="47">P880-J880</f>
        <v>0</v>
      </c>
      <c r="S880" s="576">
        <f t="shared" si="47"/>
        <v>0</v>
      </c>
      <c r="T880" s="553"/>
      <c r="U880" s="553"/>
      <c r="V880" s="553"/>
      <c r="W880" s="553"/>
      <c r="X880" s="397"/>
      <c r="Y880" s="397"/>
      <c r="Z880" s="397"/>
      <c r="AA880" s="397"/>
      <c r="AB880" s="397"/>
      <c r="AC880" s="397"/>
      <c r="AD880" s="397"/>
      <c r="AE880" s="397"/>
      <c r="AF880" s="397"/>
      <c r="AG880" s="397"/>
      <c r="AH880" s="397"/>
      <c r="AI880" s="397"/>
      <c r="AJ880" s="397"/>
      <c r="AK880" s="397"/>
      <c r="AL880" s="397"/>
      <c r="AM880" s="397"/>
      <c r="AN880" s="397"/>
      <c r="AO880" s="397"/>
      <c r="AP880" s="397"/>
      <c r="AQ880" s="397"/>
      <c r="AR880" s="397"/>
      <c r="AS880" s="397"/>
      <c r="AT880" s="397"/>
      <c r="AU880" s="397"/>
      <c r="AV880" s="397"/>
      <c r="AW880" s="397"/>
      <c r="AX880" s="397"/>
      <c r="AY880" s="397"/>
      <c r="AZ880" s="397"/>
      <c r="BA880" s="553"/>
      <c r="BB880" s="397"/>
      <c r="BC880" s="397"/>
      <c r="BD880" s="397"/>
    </row>
    <row r="881" spans="2:56" x14ac:dyDescent="0.35">
      <c r="B881" s="80"/>
      <c r="C881" s="119"/>
      <c r="D881" s="119"/>
      <c r="E881" s="202"/>
      <c r="F881" s="119"/>
      <c r="G881" s="120"/>
      <c r="H881" s="41"/>
      <c r="I881" s="41"/>
      <c r="J881" s="329">
        <v>0</v>
      </c>
      <c r="K881" s="329">
        <v>0</v>
      </c>
      <c r="L881" s="332"/>
      <c r="M881" s="150"/>
      <c r="N881" s="397"/>
      <c r="O881" s="555"/>
      <c r="P881" s="576">
        <f t="shared" si="45"/>
        <v>0</v>
      </c>
      <c r="Q881" s="576">
        <f t="shared" si="46"/>
        <v>0</v>
      </c>
      <c r="R881" s="576">
        <f t="shared" si="47"/>
        <v>0</v>
      </c>
      <c r="S881" s="576">
        <f t="shared" si="47"/>
        <v>0</v>
      </c>
      <c r="T881" s="553"/>
      <c r="U881" s="553"/>
      <c r="V881" s="553"/>
      <c r="W881" s="553"/>
      <c r="X881" s="397"/>
      <c r="Y881" s="397"/>
      <c r="Z881" s="397"/>
      <c r="AA881" s="397"/>
      <c r="AB881" s="397"/>
      <c r="AC881" s="397"/>
      <c r="AD881" s="397"/>
      <c r="AE881" s="397"/>
      <c r="AF881" s="397"/>
      <c r="AG881" s="397"/>
      <c r="AH881" s="397"/>
      <c r="AI881" s="397"/>
      <c r="AJ881" s="397"/>
      <c r="AK881" s="397"/>
      <c r="AL881" s="397"/>
      <c r="AM881" s="397"/>
      <c r="AN881" s="397"/>
      <c r="AO881" s="397"/>
      <c r="AP881" s="397"/>
      <c r="AQ881" s="397"/>
      <c r="AR881" s="397"/>
      <c r="AS881" s="397"/>
      <c r="AT881" s="397"/>
      <c r="AU881" s="397"/>
      <c r="AV881" s="397"/>
      <c r="AW881" s="397"/>
      <c r="AX881" s="397"/>
      <c r="AY881" s="397"/>
      <c r="AZ881" s="397"/>
      <c r="BA881" s="553"/>
      <c r="BB881" s="397"/>
      <c r="BC881" s="397"/>
      <c r="BD881" s="397"/>
    </row>
    <row r="882" spans="2:56" x14ac:dyDescent="0.35">
      <c r="B882" s="80"/>
      <c r="C882" s="119"/>
      <c r="D882" s="119"/>
      <c r="E882" s="202"/>
      <c r="F882" s="119"/>
      <c r="G882" s="120"/>
      <c r="H882" s="41"/>
      <c r="I882" s="41"/>
      <c r="J882" s="329">
        <v>0</v>
      </c>
      <c r="K882" s="329">
        <v>0</v>
      </c>
      <c r="L882" s="332"/>
      <c r="M882" s="150"/>
      <c r="N882" s="397"/>
      <c r="O882" s="555"/>
      <c r="P882" s="576">
        <f t="shared" si="45"/>
        <v>0</v>
      </c>
      <c r="Q882" s="576">
        <f t="shared" si="46"/>
        <v>0</v>
      </c>
      <c r="R882" s="576">
        <f t="shared" si="47"/>
        <v>0</v>
      </c>
      <c r="S882" s="576">
        <f t="shared" si="47"/>
        <v>0</v>
      </c>
      <c r="T882" s="553"/>
      <c r="U882" s="553"/>
      <c r="V882" s="553"/>
      <c r="W882" s="553"/>
      <c r="X882" s="397"/>
      <c r="Y882" s="397"/>
      <c r="Z882" s="397"/>
      <c r="AA882" s="397"/>
      <c r="AB882" s="397"/>
      <c r="AC882" s="397"/>
      <c r="AD882" s="397"/>
      <c r="AE882" s="397"/>
      <c r="AF882" s="397"/>
      <c r="AG882" s="397"/>
      <c r="AH882" s="397"/>
      <c r="AI882" s="397"/>
      <c r="AJ882" s="397"/>
      <c r="AK882" s="397"/>
      <c r="AL882" s="397"/>
      <c r="AM882" s="397"/>
      <c r="AN882" s="397"/>
      <c r="AO882" s="397"/>
      <c r="AP882" s="397"/>
      <c r="AQ882" s="397"/>
      <c r="AR882" s="397"/>
      <c r="AS882" s="397"/>
      <c r="AT882" s="397"/>
      <c r="AU882" s="397"/>
      <c r="AV882" s="397"/>
      <c r="AW882" s="397"/>
      <c r="AX882" s="397"/>
      <c r="AY882" s="397"/>
      <c r="AZ882" s="397"/>
      <c r="BA882" s="553"/>
      <c r="BB882" s="397"/>
      <c r="BC882" s="397"/>
      <c r="BD882" s="397"/>
    </row>
    <row r="883" spans="2:56" x14ac:dyDescent="0.35">
      <c r="B883" s="80"/>
      <c r="C883" s="119"/>
      <c r="D883" s="119"/>
      <c r="E883" s="202"/>
      <c r="F883" s="119"/>
      <c r="G883" s="120"/>
      <c r="H883" s="41"/>
      <c r="I883" s="41"/>
      <c r="J883" s="329">
        <v>0</v>
      </c>
      <c r="K883" s="329">
        <v>0</v>
      </c>
      <c r="L883" s="332"/>
      <c r="M883" s="150"/>
      <c r="N883" s="397"/>
      <c r="O883" s="555"/>
      <c r="P883" s="576">
        <f t="shared" si="45"/>
        <v>0</v>
      </c>
      <c r="Q883" s="576">
        <f t="shared" si="46"/>
        <v>0</v>
      </c>
      <c r="R883" s="576">
        <f t="shared" si="47"/>
        <v>0</v>
      </c>
      <c r="S883" s="576">
        <f t="shared" si="47"/>
        <v>0</v>
      </c>
      <c r="T883" s="553"/>
      <c r="U883" s="553"/>
      <c r="V883" s="553"/>
      <c r="W883" s="553"/>
      <c r="X883" s="397"/>
      <c r="Y883" s="397"/>
      <c r="Z883" s="397"/>
      <c r="AA883" s="397"/>
      <c r="AB883" s="397"/>
      <c r="AC883" s="397"/>
      <c r="AD883" s="397"/>
      <c r="AE883" s="397"/>
      <c r="AF883" s="397"/>
      <c r="AG883" s="397"/>
      <c r="AH883" s="397"/>
      <c r="AI883" s="397"/>
      <c r="AJ883" s="397"/>
      <c r="AK883" s="397"/>
      <c r="AL883" s="397"/>
      <c r="AM883" s="397"/>
      <c r="AN883" s="397"/>
      <c r="AO883" s="397"/>
      <c r="AP883" s="397"/>
      <c r="AQ883" s="397"/>
      <c r="AR883" s="397"/>
      <c r="AS883" s="397"/>
      <c r="AT883" s="397"/>
      <c r="AU883" s="397"/>
      <c r="AV883" s="397"/>
      <c r="AW883" s="397"/>
      <c r="AX883" s="397"/>
      <c r="AY883" s="397"/>
      <c r="AZ883" s="397"/>
      <c r="BA883" s="553"/>
      <c r="BB883" s="397"/>
      <c r="BC883" s="397"/>
      <c r="BD883" s="397"/>
    </row>
    <row r="884" spans="2:56" x14ac:dyDescent="0.35">
      <c r="B884" s="80"/>
      <c r="C884" s="119"/>
      <c r="D884" s="119"/>
      <c r="E884" s="202"/>
      <c r="F884" s="119"/>
      <c r="G884" s="120"/>
      <c r="H884" s="41"/>
      <c r="I884" s="41"/>
      <c r="J884" s="329">
        <v>0</v>
      </c>
      <c r="K884" s="329">
        <v>0</v>
      </c>
      <c r="L884" s="332"/>
      <c r="M884" s="150"/>
      <c r="N884" s="397"/>
      <c r="O884" s="555"/>
      <c r="P884" s="576">
        <f t="shared" si="45"/>
        <v>0</v>
      </c>
      <c r="Q884" s="576">
        <f t="shared" si="46"/>
        <v>0</v>
      </c>
      <c r="R884" s="576">
        <f t="shared" si="47"/>
        <v>0</v>
      </c>
      <c r="S884" s="576">
        <f t="shared" si="47"/>
        <v>0</v>
      </c>
      <c r="T884" s="553"/>
      <c r="U884" s="553"/>
      <c r="V884" s="553"/>
      <c r="W884" s="553"/>
      <c r="X884" s="397"/>
      <c r="Y884" s="397"/>
      <c r="Z884" s="397"/>
      <c r="AA884" s="397"/>
      <c r="AB884" s="397"/>
      <c r="AC884" s="397"/>
      <c r="AD884" s="397"/>
      <c r="AE884" s="397"/>
      <c r="AF884" s="397"/>
      <c r="AG884" s="397"/>
      <c r="AH884" s="397"/>
      <c r="AI884" s="397"/>
      <c r="AJ884" s="397"/>
      <c r="AK884" s="397"/>
      <c r="AL884" s="397"/>
      <c r="AM884" s="397"/>
      <c r="AN884" s="397"/>
      <c r="AO884" s="397"/>
      <c r="AP884" s="397"/>
      <c r="AQ884" s="397"/>
      <c r="AR884" s="397"/>
      <c r="AS884" s="397"/>
      <c r="AT884" s="397"/>
      <c r="AU884" s="397"/>
      <c r="AV884" s="397"/>
      <c r="AW884" s="397"/>
      <c r="AX884" s="397"/>
      <c r="AY884" s="397"/>
      <c r="AZ884" s="397"/>
      <c r="BA884" s="553"/>
      <c r="BB884" s="397"/>
      <c r="BC884" s="397"/>
      <c r="BD884" s="397"/>
    </row>
    <row r="885" spans="2:56" x14ac:dyDescent="0.35">
      <c r="B885" s="80"/>
      <c r="C885" s="119"/>
      <c r="D885" s="119"/>
      <c r="E885" s="202"/>
      <c r="F885" s="119"/>
      <c r="G885" s="120"/>
      <c r="H885" s="41"/>
      <c r="I885" s="41"/>
      <c r="J885" s="329">
        <v>0</v>
      </c>
      <c r="K885" s="329">
        <v>0</v>
      </c>
      <c r="L885" s="332"/>
      <c r="M885" s="150"/>
      <c r="N885" s="397"/>
      <c r="O885" s="555"/>
      <c r="P885" s="576">
        <f t="shared" si="45"/>
        <v>0</v>
      </c>
      <c r="Q885" s="576">
        <f t="shared" si="46"/>
        <v>0</v>
      </c>
      <c r="R885" s="576">
        <f t="shared" si="47"/>
        <v>0</v>
      </c>
      <c r="S885" s="576">
        <f t="shared" si="47"/>
        <v>0</v>
      </c>
      <c r="T885" s="553"/>
      <c r="U885" s="553"/>
      <c r="V885" s="553"/>
      <c r="W885" s="553"/>
      <c r="X885" s="397"/>
      <c r="Y885" s="397"/>
      <c r="Z885" s="397"/>
      <c r="AA885" s="397"/>
      <c r="AB885" s="397"/>
      <c r="AC885" s="397"/>
      <c r="AD885" s="397"/>
      <c r="AE885" s="397"/>
      <c r="AF885" s="397"/>
      <c r="AG885" s="397"/>
      <c r="AH885" s="397"/>
      <c r="AI885" s="397"/>
      <c r="AJ885" s="397"/>
      <c r="AK885" s="397"/>
      <c r="AL885" s="397"/>
      <c r="AM885" s="397"/>
      <c r="AN885" s="397"/>
      <c r="AO885" s="397"/>
      <c r="AP885" s="397"/>
      <c r="AQ885" s="397"/>
      <c r="AR885" s="397"/>
      <c r="AS885" s="397"/>
      <c r="AT885" s="397"/>
      <c r="AU885" s="397"/>
      <c r="AV885" s="397"/>
      <c r="AW885" s="397"/>
      <c r="AX885" s="397"/>
      <c r="AY885" s="397"/>
      <c r="AZ885" s="397"/>
      <c r="BA885" s="553"/>
      <c r="BB885" s="397"/>
      <c r="BC885" s="397"/>
      <c r="BD885" s="397"/>
    </row>
    <row r="886" spans="2:56" x14ac:dyDescent="0.35">
      <c r="B886" s="80"/>
      <c r="C886" s="119"/>
      <c r="D886" s="119"/>
      <c r="E886" s="202"/>
      <c r="F886" s="119"/>
      <c r="G886" s="120"/>
      <c r="H886" s="41"/>
      <c r="I886" s="41"/>
      <c r="J886" s="329">
        <v>0</v>
      </c>
      <c r="K886" s="329">
        <v>0</v>
      </c>
      <c r="L886" s="332"/>
      <c r="M886" s="150"/>
      <c r="N886" s="397"/>
      <c r="O886" s="555"/>
      <c r="P886" s="576">
        <f t="shared" si="45"/>
        <v>0</v>
      </c>
      <c r="Q886" s="576">
        <f t="shared" si="46"/>
        <v>0</v>
      </c>
      <c r="R886" s="576">
        <f t="shared" si="47"/>
        <v>0</v>
      </c>
      <c r="S886" s="576">
        <f t="shared" si="47"/>
        <v>0</v>
      </c>
      <c r="T886" s="553"/>
      <c r="U886" s="553"/>
      <c r="V886" s="553"/>
      <c r="W886" s="553"/>
      <c r="X886" s="397"/>
      <c r="Y886" s="397"/>
      <c r="Z886" s="397"/>
      <c r="AA886" s="397"/>
      <c r="AB886" s="397"/>
      <c r="AC886" s="397"/>
      <c r="AD886" s="397"/>
      <c r="AE886" s="397"/>
      <c r="AF886" s="397"/>
      <c r="AG886" s="397"/>
      <c r="AH886" s="397"/>
      <c r="AI886" s="397"/>
      <c r="AJ886" s="397"/>
      <c r="AK886" s="397"/>
      <c r="AL886" s="397"/>
      <c r="AM886" s="397"/>
      <c r="AN886" s="397"/>
      <c r="AO886" s="397"/>
      <c r="AP886" s="397"/>
      <c r="AQ886" s="397"/>
      <c r="AR886" s="397"/>
      <c r="AS886" s="397"/>
      <c r="AT886" s="397"/>
      <c r="AU886" s="397"/>
      <c r="AV886" s="397"/>
      <c r="AW886" s="397"/>
      <c r="AX886" s="397"/>
      <c r="AY886" s="397"/>
      <c r="AZ886" s="397"/>
      <c r="BA886" s="553"/>
      <c r="BB886" s="397"/>
      <c r="BC886" s="397"/>
      <c r="BD886" s="397"/>
    </row>
    <row r="887" spans="2:56" x14ac:dyDescent="0.35">
      <c r="B887" s="80"/>
      <c r="C887" s="119"/>
      <c r="D887" s="119"/>
      <c r="E887" s="202"/>
      <c r="F887" s="119"/>
      <c r="G887" s="120"/>
      <c r="H887" s="41"/>
      <c r="I887" s="41"/>
      <c r="J887" s="329">
        <v>0</v>
      </c>
      <c r="K887" s="329">
        <v>0</v>
      </c>
      <c r="L887" s="332"/>
      <c r="M887" s="150"/>
      <c r="N887" s="397"/>
      <c r="O887" s="555"/>
      <c r="P887" s="576">
        <f t="shared" si="45"/>
        <v>0</v>
      </c>
      <c r="Q887" s="576">
        <f t="shared" si="46"/>
        <v>0</v>
      </c>
      <c r="R887" s="576">
        <f t="shared" si="47"/>
        <v>0</v>
      </c>
      <c r="S887" s="576">
        <f t="shared" si="47"/>
        <v>0</v>
      </c>
      <c r="T887" s="553"/>
      <c r="U887" s="553"/>
      <c r="V887" s="553"/>
      <c r="W887" s="553"/>
      <c r="X887" s="397"/>
      <c r="Y887" s="397"/>
      <c r="Z887" s="397"/>
      <c r="AA887" s="397"/>
      <c r="AB887" s="397"/>
      <c r="AC887" s="397"/>
      <c r="AD887" s="397"/>
      <c r="AE887" s="397"/>
      <c r="AF887" s="397"/>
      <c r="AG887" s="397"/>
      <c r="AH887" s="397"/>
      <c r="AI887" s="397"/>
      <c r="AJ887" s="397"/>
      <c r="AK887" s="397"/>
      <c r="AL887" s="397"/>
      <c r="AM887" s="397"/>
      <c r="AN887" s="397"/>
      <c r="AO887" s="397"/>
      <c r="AP887" s="397"/>
      <c r="AQ887" s="397"/>
      <c r="AR887" s="397"/>
      <c r="AS887" s="397"/>
      <c r="AT887" s="397"/>
      <c r="AU887" s="397"/>
      <c r="AV887" s="397"/>
      <c r="AW887" s="397"/>
      <c r="AX887" s="397"/>
      <c r="AY887" s="397"/>
      <c r="AZ887" s="397"/>
      <c r="BA887" s="553"/>
      <c r="BB887" s="397"/>
      <c r="BC887" s="397"/>
      <c r="BD887" s="397"/>
    </row>
    <row r="888" spans="2:56" x14ac:dyDescent="0.35">
      <c r="B888" s="80"/>
      <c r="C888" s="119"/>
      <c r="D888" s="119"/>
      <c r="E888" s="202"/>
      <c r="F888" s="119"/>
      <c r="G888" s="120"/>
      <c r="H888" s="41"/>
      <c r="I888" s="41"/>
      <c r="J888" s="329">
        <v>0</v>
      </c>
      <c r="K888" s="329">
        <v>0</v>
      </c>
      <c r="L888" s="332"/>
      <c r="M888" s="150"/>
      <c r="N888" s="397"/>
      <c r="O888" s="555"/>
      <c r="P888" s="576">
        <f t="shared" si="45"/>
        <v>0</v>
      </c>
      <c r="Q888" s="576">
        <f t="shared" si="46"/>
        <v>0</v>
      </c>
      <c r="R888" s="576">
        <f t="shared" si="47"/>
        <v>0</v>
      </c>
      <c r="S888" s="576">
        <f t="shared" si="47"/>
        <v>0</v>
      </c>
      <c r="T888" s="553"/>
      <c r="U888" s="553"/>
      <c r="V888" s="553"/>
      <c r="W888" s="553"/>
      <c r="X888" s="397"/>
      <c r="Y888" s="397"/>
      <c r="Z888" s="397"/>
      <c r="AA888" s="397"/>
      <c r="AB888" s="397"/>
      <c r="AC888" s="397"/>
      <c r="AD888" s="397"/>
      <c r="AE888" s="397"/>
      <c r="AF888" s="397"/>
      <c r="AG888" s="397"/>
      <c r="AH888" s="397"/>
      <c r="AI888" s="397"/>
      <c r="AJ888" s="397"/>
      <c r="AK888" s="397"/>
      <c r="AL888" s="397"/>
      <c r="AM888" s="397"/>
      <c r="AN888" s="397"/>
      <c r="AO888" s="397"/>
      <c r="AP888" s="397"/>
      <c r="AQ888" s="397"/>
      <c r="AR888" s="397"/>
      <c r="AS888" s="397"/>
      <c r="AT888" s="397"/>
      <c r="AU888" s="397"/>
      <c r="AV888" s="397"/>
      <c r="AW888" s="397"/>
      <c r="AX888" s="397"/>
      <c r="AY888" s="397"/>
      <c r="AZ888" s="397"/>
      <c r="BA888" s="553"/>
      <c r="BB888" s="397"/>
      <c r="BC888" s="397"/>
      <c r="BD888" s="397"/>
    </row>
    <row r="889" spans="2:56" x14ac:dyDescent="0.35">
      <c r="B889" s="80"/>
      <c r="C889" s="119"/>
      <c r="D889" s="119"/>
      <c r="E889" s="202"/>
      <c r="F889" s="119"/>
      <c r="G889" s="120"/>
      <c r="H889" s="41"/>
      <c r="I889" s="41"/>
      <c r="J889" s="329">
        <v>0</v>
      </c>
      <c r="K889" s="329">
        <v>0</v>
      </c>
      <c r="L889" s="332"/>
      <c r="M889" s="150"/>
      <c r="N889" s="397"/>
      <c r="O889" s="555"/>
      <c r="P889" s="576">
        <f t="shared" si="45"/>
        <v>0</v>
      </c>
      <c r="Q889" s="576">
        <f t="shared" si="46"/>
        <v>0</v>
      </c>
      <c r="R889" s="576">
        <f t="shared" si="47"/>
        <v>0</v>
      </c>
      <c r="S889" s="576">
        <f t="shared" si="47"/>
        <v>0</v>
      </c>
      <c r="T889" s="553"/>
      <c r="U889" s="553"/>
      <c r="V889" s="553"/>
      <c r="W889" s="553"/>
      <c r="X889" s="397"/>
      <c r="Y889" s="397"/>
      <c r="Z889" s="397"/>
      <c r="AA889" s="397"/>
      <c r="AB889" s="397"/>
      <c r="AC889" s="397"/>
      <c r="AD889" s="397"/>
      <c r="AE889" s="397"/>
      <c r="AF889" s="397"/>
      <c r="AG889" s="397"/>
      <c r="AH889" s="397"/>
      <c r="AI889" s="397"/>
      <c r="AJ889" s="397"/>
      <c r="AK889" s="397"/>
      <c r="AL889" s="397"/>
      <c r="AM889" s="397"/>
      <c r="AN889" s="397"/>
      <c r="AO889" s="397"/>
      <c r="AP889" s="397"/>
      <c r="AQ889" s="397"/>
      <c r="AR889" s="397"/>
      <c r="AS889" s="397"/>
      <c r="AT889" s="397"/>
      <c r="AU889" s="397"/>
      <c r="AV889" s="397"/>
      <c r="AW889" s="397"/>
      <c r="AX889" s="397"/>
      <c r="AY889" s="397"/>
      <c r="AZ889" s="397"/>
      <c r="BA889" s="553"/>
      <c r="BB889" s="397"/>
      <c r="BC889" s="397"/>
      <c r="BD889" s="397"/>
    </row>
    <row r="890" spans="2:56" x14ac:dyDescent="0.35">
      <c r="B890" s="80"/>
      <c r="C890" s="119"/>
      <c r="D890" s="119"/>
      <c r="E890" s="202"/>
      <c r="F890" s="119"/>
      <c r="G890" s="120"/>
      <c r="H890" s="41"/>
      <c r="I890" s="41"/>
      <c r="J890" s="329">
        <v>0</v>
      </c>
      <c r="K890" s="329">
        <v>0</v>
      </c>
      <c r="L890" s="332"/>
      <c r="M890" s="150"/>
      <c r="N890" s="397"/>
      <c r="O890" s="555"/>
      <c r="P890" s="576">
        <f t="shared" si="45"/>
        <v>0</v>
      </c>
      <c r="Q890" s="576">
        <f t="shared" si="46"/>
        <v>0</v>
      </c>
      <c r="R890" s="576">
        <f t="shared" si="47"/>
        <v>0</v>
      </c>
      <c r="S890" s="576">
        <f t="shared" si="47"/>
        <v>0</v>
      </c>
      <c r="T890" s="553"/>
      <c r="U890" s="553"/>
      <c r="V890" s="553"/>
      <c r="W890" s="553"/>
      <c r="X890" s="397"/>
      <c r="Y890" s="397"/>
      <c r="Z890" s="397"/>
      <c r="AA890" s="397"/>
      <c r="AB890" s="397"/>
      <c r="AC890" s="397"/>
      <c r="AD890" s="397"/>
      <c r="AE890" s="397"/>
      <c r="AF890" s="397"/>
      <c r="AG890" s="397"/>
      <c r="AH890" s="397"/>
      <c r="AI890" s="397"/>
      <c r="AJ890" s="397"/>
      <c r="AK890" s="397"/>
      <c r="AL890" s="397"/>
      <c r="AM890" s="397"/>
      <c r="AN890" s="397"/>
      <c r="AO890" s="397"/>
      <c r="AP890" s="397"/>
      <c r="AQ890" s="397"/>
      <c r="AR890" s="397"/>
      <c r="AS890" s="397"/>
      <c r="AT890" s="397"/>
      <c r="AU890" s="397"/>
      <c r="AV890" s="397"/>
      <c r="AW890" s="397"/>
      <c r="AX890" s="397"/>
      <c r="AY890" s="397"/>
      <c r="AZ890" s="397"/>
      <c r="BA890" s="553"/>
      <c r="BB890" s="397"/>
      <c r="BC890" s="397"/>
      <c r="BD890" s="397"/>
    </row>
    <row r="891" spans="2:56" x14ac:dyDescent="0.35">
      <c r="B891" s="80"/>
      <c r="C891" s="119"/>
      <c r="D891" s="119"/>
      <c r="E891" s="202"/>
      <c r="F891" s="119"/>
      <c r="G891" s="120"/>
      <c r="H891" s="41"/>
      <c r="I891" s="41"/>
      <c r="J891" s="329">
        <v>0</v>
      </c>
      <c r="K891" s="329">
        <v>0</v>
      </c>
      <c r="L891" s="332"/>
      <c r="M891" s="150"/>
      <c r="N891" s="397"/>
      <c r="O891" s="555"/>
      <c r="P891" s="576">
        <f t="shared" si="45"/>
        <v>0</v>
      </c>
      <c r="Q891" s="576">
        <f t="shared" si="46"/>
        <v>0</v>
      </c>
      <c r="R891" s="576">
        <f t="shared" si="47"/>
        <v>0</v>
      </c>
      <c r="S891" s="576">
        <f t="shared" si="47"/>
        <v>0</v>
      </c>
      <c r="T891" s="553"/>
      <c r="U891" s="553"/>
      <c r="V891" s="553"/>
      <c r="W891" s="553"/>
      <c r="X891" s="397"/>
      <c r="Y891" s="397"/>
      <c r="Z891" s="397"/>
      <c r="AA891" s="397"/>
      <c r="AB891" s="397"/>
      <c r="AC891" s="397"/>
      <c r="AD891" s="397"/>
      <c r="AE891" s="397"/>
      <c r="AF891" s="397"/>
      <c r="AG891" s="397"/>
      <c r="AH891" s="397"/>
      <c r="AI891" s="397"/>
      <c r="AJ891" s="397"/>
      <c r="AK891" s="397"/>
      <c r="AL891" s="397"/>
      <c r="AM891" s="397"/>
      <c r="AN891" s="397"/>
      <c r="AO891" s="397"/>
      <c r="AP891" s="397"/>
      <c r="AQ891" s="397"/>
      <c r="AR891" s="397"/>
      <c r="AS891" s="397"/>
      <c r="AT891" s="397"/>
      <c r="AU891" s="397"/>
      <c r="AV891" s="397"/>
      <c r="AW891" s="397"/>
      <c r="AX891" s="397"/>
      <c r="AY891" s="397"/>
      <c r="AZ891" s="397"/>
      <c r="BA891" s="553"/>
      <c r="BB891" s="397"/>
      <c r="BC891" s="397"/>
      <c r="BD891" s="397"/>
    </row>
    <row r="892" spans="2:56" x14ac:dyDescent="0.35">
      <c r="B892" s="80"/>
      <c r="C892" s="119"/>
      <c r="D892" s="119"/>
      <c r="E892" s="202"/>
      <c r="F892" s="119"/>
      <c r="G892" s="120"/>
      <c r="H892" s="41"/>
      <c r="I892" s="41"/>
      <c r="J892" s="329">
        <v>0</v>
      </c>
      <c r="K892" s="329">
        <v>0</v>
      </c>
      <c r="L892" s="332"/>
      <c r="M892" s="150"/>
      <c r="N892" s="397"/>
      <c r="O892" s="555"/>
      <c r="P892" s="576">
        <f t="shared" si="45"/>
        <v>0</v>
      </c>
      <c r="Q892" s="576">
        <f t="shared" si="46"/>
        <v>0</v>
      </c>
      <c r="R892" s="576">
        <f t="shared" si="47"/>
        <v>0</v>
      </c>
      <c r="S892" s="576">
        <f t="shared" si="47"/>
        <v>0</v>
      </c>
      <c r="T892" s="553"/>
      <c r="U892" s="553"/>
      <c r="V892" s="553"/>
      <c r="W892" s="553"/>
      <c r="X892" s="397"/>
      <c r="Y892" s="397"/>
      <c r="Z892" s="397"/>
      <c r="AA892" s="397"/>
      <c r="AB892" s="397"/>
      <c r="AC892" s="397"/>
      <c r="AD892" s="397"/>
      <c r="AE892" s="397"/>
      <c r="AF892" s="397"/>
      <c r="AG892" s="397"/>
      <c r="AH892" s="397"/>
      <c r="AI892" s="397"/>
      <c r="AJ892" s="397"/>
      <c r="AK892" s="397"/>
      <c r="AL892" s="397"/>
      <c r="AM892" s="397"/>
      <c r="AN892" s="397"/>
      <c r="AO892" s="397"/>
      <c r="AP892" s="397"/>
      <c r="AQ892" s="397"/>
      <c r="AR892" s="397"/>
      <c r="AS892" s="397"/>
      <c r="AT892" s="397"/>
      <c r="AU892" s="397"/>
      <c r="AV892" s="397"/>
      <c r="AW892" s="397"/>
      <c r="AX892" s="397"/>
      <c r="AY892" s="397"/>
      <c r="AZ892" s="397"/>
      <c r="BA892" s="553"/>
      <c r="BB892" s="397"/>
      <c r="BC892" s="397"/>
      <c r="BD892" s="397"/>
    </row>
    <row r="893" spans="2:56" x14ac:dyDescent="0.35">
      <c r="B893" s="80"/>
      <c r="C893" s="119"/>
      <c r="D893" s="119"/>
      <c r="E893" s="202"/>
      <c r="F893" s="119"/>
      <c r="G893" s="120"/>
      <c r="H893" s="41"/>
      <c r="I893" s="41"/>
      <c r="J893" s="329">
        <v>0</v>
      </c>
      <c r="K893" s="329">
        <v>0</v>
      </c>
      <c r="L893" s="332"/>
      <c r="M893" s="150"/>
      <c r="N893" s="397"/>
      <c r="O893" s="555"/>
      <c r="P893" s="576">
        <f t="shared" si="45"/>
        <v>0</v>
      </c>
      <c r="Q893" s="576">
        <f t="shared" si="46"/>
        <v>0</v>
      </c>
      <c r="R893" s="576">
        <f t="shared" si="47"/>
        <v>0</v>
      </c>
      <c r="S893" s="576">
        <f t="shared" si="47"/>
        <v>0</v>
      </c>
      <c r="T893" s="553"/>
      <c r="U893" s="553"/>
      <c r="V893" s="553"/>
      <c r="W893" s="553"/>
      <c r="X893" s="397"/>
      <c r="Y893" s="397"/>
      <c r="Z893" s="397"/>
      <c r="AA893" s="397"/>
      <c r="AB893" s="397"/>
      <c r="AC893" s="397"/>
      <c r="AD893" s="397"/>
      <c r="AE893" s="397"/>
      <c r="AF893" s="397"/>
      <c r="AG893" s="397"/>
      <c r="AH893" s="397"/>
      <c r="AI893" s="397"/>
      <c r="AJ893" s="397"/>
      <c r="AK893" s="397"/>
      <c r="AL893" s="397"/>
      <c r="AM893" s="397"/>
      <c r="AN893" s="397"/>
      <c r="AO893" s="397"/>
      <c r="AP893" s="397"/>
      <c r="AQ893" s="397"/>
      <c r="AR893" s="397"/>
      <c r="AS893" s="397"/>
      <c r="AT893" s="397"/>
      <c r="AU893" s="397"/>
      <c r="AV893" s="397"/>
      <c r="AW893" s="397"/>
      <c r="AX893" s="397"/>
      <c r="AY893" s="397"/>
      <c r="AZ893" s="397"/>
      <c r="BA893" s="553"/>
      <c r="BB893" s="397"/>
      <c r="BC893" s="397"/>
      <c r="BD893" s="397"/>
    </row>
    <row r="894" spans="2:56" x14ac:dyDescent="0.35">
      <c r="B894" s="80"/>
      <c r="C894" s="119"/>
      <c r="D894" s="119"/>
      <c r="E894" s="202"/>
      <c r="F894" s="119"/>
      <c r="G894" s="120"/>
      <c r="H894" s="41"/>
      <c r="I894" s="41"/>
      <c r="J894" s="329">
        <v>0</v>
      </c>
      <c r="K894" s="329">
        <v>0</v>
      </c>
      <c r="L894" s="332"/>
      <c r="M894" s="150"/>
      <c r="N894" s="397"/>
      <c r="O894" s="555"/>
      <c r="P894" s="576">
        <f t="shared" si="45"/>
        <v>0</v>
      </c>
      <c r="Q894" s="576">
        <f t="shared" si="46"/>
        <v>0</v>
      </c>
      <c r="R894" s="576">
        <f t="shared" si="47"/>
        <v>0</v>
      </c>
      <c r="S894" s="576">
        <f t="shared" si="47"/>
        <v>0</v>
      </c>
      <c r="T894" s="553"/>
      <c r="U894" s="553"/>
      <c r="V894" s="553"/>
      <c r="W894" s="553"/>
      <c r="X894" s="397"/>
      <c r="Y894" s="397"/>
      <c r="Z894" s="397"/>
      <c r="AA894" s="397"/>
      <c r="AB894" s="397"/>
      <c r="AC894" s="397"/>
      <c r="AD894" s="397"/>
      <c r="AE894" s="397"/>
      <c r="AF894" s="397"/>
      <c r="AG894" s="397"/>
      <c r="AH894" s="397"/>
      <c r="AI894" s="397"/>
      <c r="AJ894" s="397"/>
      <c r="AK894" s="397"/>
      <c r="AL894" s="397"/>
      <c r="AM894" s="397"/>
      <c r="AN894" s="397"/>
      <c r="AO894" s="397"/>
      <c r="AP894" s="397"/>
      <c r="AQ894" s="397"/>
      <c r="AR894" s="397"/>
      <c r="AS894" s="397"/>
      <c r="AT894" s="397"/>
      <c r="AU894" s="397"/>
      <c r="AV894" s="397"/>
      <c r="AW894" s="397"/>
      <c r="AX894" s="397"/>
      <c r="AY894" s="397"/>
      <c r="AZ894" s="397"/>
      <c r="BA894" s="553"/>
      <c r="BB894" s="397"/>
      <c r="BC894" s="397"/>
      <c r="BD894" s="397"/>
    </row>
    <row r="895" spans="2:56" x14ac:dyDescent="0.35">
      <c r="B895" s="80"/>
      <c r="C895" s="119"/>
      <c r="D895" s="119"/>
      <c r="E895" s="202"/>
      <c r="F895" s="119"/>
      <c r="G895" s="120"/>
      <c r="H895" s="41"/>
      <c r="I895" s="41"/>
      <c r="J895" s="329">
        <v>0</v>
      </c>
      <c r="K895" s="329">
        <v>0</v>
      </c>
      <c r="L895" s="332"/>
      <c r="M895" s="150"/>
      <c r="N895" s="397"/>
      <c r="O895" s="555"/>
      <c r="P895" s="576">
        <f t="shared" si="45"/>
        <v>0</v>
      </c>
      <c r="Q895" s="576">
        <f t="shared" si="46"/>
        <v>0</v>
      </c>
      <c r="R895" s="576">
        <f t="shared" si="47"/>
        <v>0</v>
      </c>
      <c r="S895" s="576">
        <f t="shared" si="47"/>
        <v>0</v>
      </c>
      <c r="T895" s="553"/>
      <c r="U895" s="553"/>
      <c r="V895" s="553"/>
      <c r="W895" s="553"/>
      <c r="X895" s="397"/>
      <c r="Y895" s="397"/>
      <c r="Z895" s="397"/>
      <c r="AA895" s="397"/>
      <c r="AB895" s="397"/>
      <c r="AC895" s="397"/>
      <c r="AD895" s="397"/>
      <c r="AE895" s="397"/>
      <c r="AF895" s="397"/>
      <c r="AG895" s="397"/>
      <c r="AH895" s="397"/>
      <c r="AI895" s="397"/>
      <c r="AJ895" s="397"/>
      <c r="AK895" s="397"/>
      <c r="AL895" s="397"/>
      <c r="AM895" s="397"/>
      <c r="AN895" s="397"/>
      <c r="AO895" s="397"/>
      <c r="AP895" s="397"/>
      <c r="AQ895" s="397"/>
      <c r="AR895" s="397"/>
      <c r="AS895" s="397"/>
      <c r="AT895" s="397"/>
      <c r="AU895" s="397"/>
      <c r="AV895" s="397"/>
      <c r="AW895" s="397"/>
      <c r="AX895" s="397"/>
      <c r="AY895" s="397"/>
      <c r="AZ895" s="397"/>
      <c r="BA895" s="553"/>
      <c r="BB895" s="397"/>
      <c r="BC895" s="397"/>
      <c r="BD895" s="397"/>
    </row>
    <row r="896" spans="2:56" x14ac:dyDescent="0.35">
      <c r="B896" s="80"/>
      <c r="C896" s="119"/>
      <c r="D896" s="119"/>
      <c r="E896" s="202"/>
      <c r="F896" s="119"/>
      <c r="G896" s="120"/>
      <c r="H896" s="41"/>
      <c r="I896" s="41"/>
      <c r="J896" s="329">
        <v>0</v>
      </c>
      <c r="K896" s="329">
        <v>0</v>
      </c>
      <c r="L896" s="332"/>
      <c r="M896" s="150"/>
      <c r="N896" s="397"/>
      <c r="O896" s="555"/>
      <c r="P896" s="576">
        <f t="shared" si="45"/>
        <v>0</v>
      </c>
      <c r="Q896" s="576">
        <f t="shared" si="46"/>
        <v>0</v>
      </c>
      <c r="R896" s="576">
        <f t="shared" si="47"/>
        <v>0</v>
      </c>
      <c r="S896" s="576">
        <f t="shared" si="47"/>
        <v>0</v>
      </c>
      <c r="T896" s="553"/>
      <c r="U896" s="553"/>
      <c r="V896" s="553"/>
      <c r="W896" s="553"/>
      <c r="X896" s="397"/>
      <c r="Y896" s="397"/>
      <c r="Z896" s="397"/>
      <c r="AA896" s="397"/>
      <c r="AB896" s="397"/>
      <c r="AC896" s="397"/>
      <c r="AD896" s="397"/>
      <c r="AE896" s="397"/>
      <c r="AF896" s="397"/>
      <c r="AG896" s="397"/>
      <c r="AH896" s="397"/>
      <c r="AI896" s="397"/>
      <c r="AJ896" s="397"/>
      <c r="AK896" s="397"/>
      <c r="AL896" s="397"/>
      <c r="AM896" s="397"/>
      <c r="AN896" s="397"/>
      <c r="AO896" s="397"/>
      <c r="AP896" s="397"/>
      <c r="AQ896" s="397"/>
      <c r="AR896" s="397"/>
      <c r="AS896" s="397"/>
      <c r="AT896" s="397"/>
      <c r="AU896" s="397"/>
      <c r="AV896" s="397"/>
      <c r="AW896" s="397"/>
      <c r="AX896" s="397"/>
      <c r="AY896" s="397"/>
      <c r="AZ896" s="397"/>
      <c r="BA896" s="553"/>
      <c r="BB896" s="397"/>
      <c r="BC896" s="397"/>
      <c r="BD896" s="397"/>
    </row>
    <row r="897" spans="2:56" x14ac:dyDescent="0.35">
      <c r="B897" s="80"/>
      <c r="C897" s="119"/>
      <c r="D897" s="119"/>
      <c r="E897" s="202"/>
      <c r="F897" s="119"/>
      <c r="G897" s="120"/>
      <c r="H897" s="41"/>
      <c r="I897" s="41"/>
      <c r="J897" s="329">
        <v>0</v>
      </c>
      <c r="K897" s="329">
        <v>0</v>
      </c>
      <c r="L897" s="332"/>
      <c r="M897" s="150"/>
      <c r="N897" s="397"/>
      <c r="O897" s="555"/>
      <c r="P897" s="576">
        <f t="shared" si="45"/>
        <v>0</v>
      </c>
      <c r="Q897" s="576">
        <f t="shared" si="46"/>
        <v>0</v>
      </c>
      <c r="R897" s="576">
        <f t="shared" si="47"/>
        <v>0</v>
      </c>
      <c r="S897" s="576">
        <f t="shared" si="47"/>
        <v>0</v>
      </c>
      <c r="T897" s="553"/>
      <c r="U897" s="553"/>
      <c r="V897" s="553"/>
      <c r="W897" s="553"/>
      <c r="X897" s="397"/>
      <c r="Y897" s="397"/>
      <c r="Z897" s="397"/>
      <c r="AA897" s="397"/>
      <c r="AB897" s="397"/>
      <c r="AC897" s="397"/>
      <c r="AD897" s="397"/>
      <c r="AE897" s="397"/>
      <c r="AF897" s="397"/>
      <c r="AG897" s="397"/>
      <c r="AH897" s="397"/>
      <c r="AI897" s="397"/>
      <c r="AJ897" s="397"/>
      <c r="AK897" s="397"/>
      <c r="AL897" s="397"/>
      <c r="AM897" s="397"/>
      <c r="AN897" s="397"/>
      <c r="AO897" s="397"/>
      <c r="AP897" s="397"/>
      <c r="AQ897" s="397"/>
      <c r="AR897" s="397"/>
      <c r="AS897" s="397"/>
      <c r="AT897" s="397"/>
      <c r="AU897" s="397"/>
      <c r="AV897" s="397"/>
      <c r="AW897" s="397"/>
      <c r="AX897" s="397"/>
      <c r="AY897" s="397"/>
      <c r="AZ897" s="397"/>
      <c r="BA897" s="553"/>
      <c r="BB897" s="397"/>
      <c r="BC897" s="397"/>
      <c r="BD897" s="397"/>
    </row>
    <row r="898" spans="2:56" x14ac:dyDescent="0.35">
      <c r="B898" s="80"/>
      <c r="C898" s="119"/>
      <c r="D898" s="119"/>
      <c r="E898" s="202"/>
      <c r="F898" s="119"/>
      <c r="G898" s="120"/>
      <c r="H898" s="41"/>
      <c r="I898" s="41"/>
      <c r="J898" s="329">
        <v>0</v>
      </c>
      <c r="K898" s="329">
        <v>0</v>
      </c>
      <c r="L898" s="332"/>
      <c r="M898" s="150"/>
      <c r="N898" s="397"/>
      <c r="O898" s="555"/>
      <c r="P898" s="576">
        <f t="shared" si="45"/>
        <v>0</v>
      </c>
      <c r="Q898" s="576">
        <f t="shared" si="46"/>
        <v>0</v>
      </c>
      <c r="R898" s="576">
        <f t="shared" si="47"/>
        <v>0</v>
      </c>
      <c r="S898" s="576">
        <f t="shared" si="47"/>
        <v>0</v>
      </c>
      <c r="T898" s="553"/>
      <c r="U898" s="553"/>
      <c r="V898" s="553"/>
      <c r="W898" s="553"/>
      <c r="X898" s="397"/>
      <c r="Y898" s="397"/>
      <c r="Z898" s="397"/>
      <c r="AA898" s="397"/>
      <c r="AB898" s="397"/>
      <c r="AC898" s="397"/>
      <c r="AD898" s="397"/>
      <c r="AE898" s="397"/>
      <c r="AF898" s="397"/>
      <c r="AG898" s="397"/>
      <c r="AH898" s="397"/>
      <c r="AI898" s="397"/>
      <c r="AJ898" s="397"/>
      <c r="AK898" s="397"/>
      <c r="AL898" s="397"/>
      <c r="AM898" s="397"/>
      <c r="AN898" s="397"/>
      <c r="AO898" s="397"/>
      <c r="AP898" s="397"/>
      <c r="AQ898" s="397"/>
      <c r="AR898" s="397"/>
      <c r="AS898" s="397"/>
      <c r="AT898" s="397"/>
      <c r="AU898" s="397"/>
      <c r="AV898" s="397"/>
      <c r="AW898" s="397"/>
      <c r="AX898" s="397"/>
      <c r="AY898" s="397"/>
      <c r="AZ898" s="397"/>
      <c r="BA898" s="553"/>
      <c r="BB898" s="397"/>
      <c r="BC898" s="397"/>
      <c r="BD898" s="397"/>
    </row>
    <row r="899" spans="2:56" x14ac:dyDescent="0.35">
      <c r="B899" s="80"/>
      <c r="C899" s="119"/>
      <c r="D899" s="119"/>
      <c r="E899" s="202"/>
      <c r="F899" s="119"/>
      <c r="G899" s="120"/>
      <c r="H899" s="41"/>
      <c r="I899" s="41"/>
      <c r="J899" s="329">
        <v>0</v>
      </c>
      <c r="K899" s="329">
        <v>0</v>
      </c>
      <c r="L899" s="332"/>
      <c r="M899" s="150"/>
      <c r="N899" s="397"/>
      <c r="O899" s="555"/>
      <c r="P899" s="576">
        <f t="shared" si="45"/>
        <v>0</v>
      </c>
      <c r="Q899" s="576">
        <f t="shared" si="46"/>
        <v>0</v>
      </c>
      <c r="R899" s="576">
        <f t="shared" si="47"/>
        <v>0</v>
      </c>
      <c r="S899" s="576">
        <f t="shared" si="47"/>
        <v>0</v>
      </c>
      <c r="T899" s="553"/>
      <c r="U899" s="553"/>
      <c r="V899" s="553"/>
      <c r="W899" s="553"/>
      <c r="X899" s="397"/>
      <c r="Y899" s="397"/>
      <c r="Z899" s="397"/>
      <c r="AA899" s="397"/>
      <c r="AB899" s="397"/>
      <c r="AC899" s="397"/>
      <c r="AD899" s="397"/>
      <c r="AE899" s="397"/>
      <c r="AF899" s="397"/>
      <c r="AG899" s="397"/>
      <c r="AH899" s="397"/>
      <c r="AI899" s="397"/>
      <c r="AJ899" s="397"/>
      <c r="AK899" s="397"/>
      <c r="AL899" s="397"/>
      <c r="AM899" s="397"/>
      <c r="AN899" s="397"/>
      <c r="AO899" s="397"/>
      <c r="AP899" s="397"/>
      <c r="AQ899" s="397"/>
      <c r="AR899" s="397"/>
      <c r="AS899" s="397"/>
      <c r="AT899" s="397"/>
      <c r="AU899" s="397"/>
      <c r="AV899" s="397"/>
      <c r="AW899" s="397"/>
      <c r="AX899" s="397"/>
      <c r="AY899" s="397"/>
      <c r="AZ899" s="397"/>
      <c r="BA899" s="553"/>
      <c r="BB899" s="397"/>
      <c r="BC899" s="397"/>
      <c r="BD899" s="397"/>
    </row>
    <row r="900" spans="2:56" x14ac:dyDescent="0.35">
      <c r="B900" s="80"/>
      <c r="C900" s="119"/>
      <c r="D900" s="119"/>
      <c r="E900" s="202"/>
      <c r="F900" s="119"/>
      <c r="G900" s="120"/>
      <c r="H900" s="41"/>
      <c r="I900" s="41"/>
      <c r="J900" s="329">
        <v>0</v>
      </c>
      <c r="K900" s="329">
        <v>0</v>
      </c>
      <c r="L900" s="332"/>
      <c r="M900" s="150"/>
      <c r="N900" s="397"/>
      <c r="O900" s="555"/>
      <c r="P900" s="576">
        <f t="shared" si="45"/>
        <v>0</v>
      </c>
      <c r="Q900" s="576">
        <f t="shared" si="46"/>
        <v>0</v>
      </c>
      <c r="R900" s="576">
        <f t="shared" si="47"/>
        <v>0</v>
      </c>
      <c r="S900" s="576">
        <f t="shared" si="47"/>
        <v>0</v>
      </c>
      <c r="T900" s="553"/>
      <c r="U900" s="553"/>
      <c r="V900" s="553"/>
      <c r="W900" s="553"/>
      <c r="X900" s="397"/>
      <c r="Y900" s="397"/>
      <c r="Z900" s="397"/>
      <c r="AA900" s="397"/>
      <c r="AB900" s="397"/>
      <c r="AC900" s="397"/>
      <c r="AD900" s="397"/>
      <c r="AE900" s="397"/>
      <c r="AF900" s="397"/>
      <c r="AG900" s="397"/>
      <c r="AH900" s="397"/>
      <c r="AI900" s="397"/>
      <c r="AJ900" s="397"/>
      <c r="AK900" s="397"/>
      <c r="AL900" s="397"/>
      <c r="AM900" s="397"/>
      <c r="AN900" s="397"/>
      <c r="AO900" s="397"/>
      <c r="AP900" s="397"/>
      <c r="AQ900" s="397"/>
      <c r="AR900" s="397"/>
      <c r="AS900" s="397"/>
      <c r="AT900" s="397"/>
      <c r="AU900" s="397"/>
      <c r="AV900" s="397"/>
      <c r="AW900" s="397"/>
      <c r="AX900" s="397"/>
      <c r="AY900" s="397"/>
      <c r="AZ900" s="397"/>
      <c r="BA900" s="553"/>
      <c r="BB900" s="397"/>
      <c r="BC900" s="397"/>
      <c r="BD900" s="397"/>
    </row>
    <row r="901" spans="2:56" x14ac:dyDescent="0.35">
      <c r="B901" s="80"/>
      <c r="C901" s="119"/>
      <c r="D901" s="119"/>
      <c r="E901" s="202"/>
      <c r="F901" s="119"/>
      <c r="G901" s="120"/>
      <c r="H901" s="41"/>
      <c r="I901" s="41"/>
      <c r="J901" s="329">
        <v>0</v>
      </c>
      <c r="K901" s="329">
        <v>0</v>
      </c>
      <c r="L901" s="332"/>
      <c r="M901" s="150"/>
      <c r="N901" s="397"/>
      <c r="O901" s="555"/>
      <c r="P901" s="576">
        <f t="shared" si="45"/>
        <v>0</v>
      </c>
      <c r="Q901" s="576">
        <f t="shared" si="46"/>
        <v>0</v>
      </c>
      <c r="R901" s="576">
        <f t="shared" si="47"/>
        <v>0</v>
      </c>
      <c r="S901" s="576">
        <f t="shared" si="47"/>
        <v>0</v>
      </c>
      <c r="T901" s="553"/>
      <c r="U901" s="553"/>
      <c r="V901" s="553"/>
      <c r="W901" s="553"/>
      <c r="X901" s="397"/>
      <c r="Y901" s="397"/>
      <c r="Z901" s="397"/>
      <c r="AA901" s="397"/>
      <c r="AB901" s="397"/>
      <c r="AC901" s="397"/>
      <c r="AD901" s="397"/>
      <c r="AE901" s="397"/>
      <c r="AF901" s="397"/>
      <c r="AG901" s="397"/>
      <c r="AH901" s="397"/>
      <c r="AI901" s="397"/>
      <c r="AJ901" s="397"/>
      <c r="AK901" s="397"/>
      <c r="AL901" s="397"/>
      <c r="AM901" s="397"/>
      <c r="AN901" s="397"/>
      <c r="AO901" s="397"/>
      <c r="AP901" s="397"/>
      <c r="AQ901" s="397"/>
      <c r="AR901" s="397"/>
      <c r="AS901" s="397"/>
      <c r="AT901" s="397"/>
      <c r="AU901" s="397"/>
      <c r="AV901" s="397"/>
      <c r="AW901" s="397"/>
      <c r="AX901" s="397"/>
      <c r="AY901" s="397"/>
      <c r="AZ901" s="397"/>
      <c r="BA901" s="553"/>
      <c r="BB901" s="397"/>
      <c r="BC901" s="397"/>
      <c r="BD901" s="397"/>
    </row>
    <row r="902" spans="2:56" x14ac:dyDescent="0.35">
      <c r="B902" s="80"/>
      <c r="C902" s="119"/>
      <c r="D902" s="119"/>
      <c r="E902" s="202"/>
      <c r="F902" s="119"/>
      <c r="G902" s="120"/>
      <c r="H902" s="41"/>
      <c r="I902" s="41"/>
      <c r="J902" s="329">
        <v>0</v>
      </c>
      <c r="K902" s="329">
        <v>0</v>
      </c>
      <c r="L902" s="332"/>
      <c r="M902" s="150"/>
      <c r="N902" s="397"/>
      <c r="O902" s="555"/>
      <c r="P902" s="576">
        <f t="shared" si="45"/>
        <v>0</v>
      </c>
      <c r="Q902" s="576">
        <f t="shared" si="46"/>
        <v>0</v>
      </c>
      <c r="R902" s="576">
        <f t="shared" si="47"/>
        <v>0</v>
      </c>
      <c r="S902" s="576">
        <f t="shared" si="47"/>
        <v>0</v>
      </c>
      <c r="T902" s="553"/>
      <c r="U902" s="553"/>
      <c r="V902" s="553"/>
      <c r="W902" s="553"/>
      <c r="X902" s="397"/>
      <c r="Y902" s="397"/>
      <c r="Z902" s="397"/>
      <c r="AA902" s="397"/>
      <c r="AB902" s="397"/>
      <c r="AC902" s="397"/>
      <c r="AD902" s="397"/>
      <c r="AE902" s="397"/>
      <c r="AF902" s="397"/>
      <c r="AG902" s="397"/>
      <c r="AH902" s="397"/>
      <c r="AI902" s="397"/>
      <c r="AJ902" s="397"/>
      <c r="AK902" s="397"/>
      <c r="AL902" s="397"/>
      <c r="AM902" s="397"/>
      <c r="AN902" s="397"/>
      <c r="AO902" s="397"/>
      <c r="AP902" s="397"/>
      <c r="AQ902" s="397"/>
      <c r="AR902" s="397"/>
      <c r="AS902" s="397"/>
      <c r="AT902" s="397"/>
      <c r="AU902" s="397"/>
      <c r="AV902" s="397"/>
      <c r="AW902" s="397"/>
      <c r="AX902" s="397"/>
      <c r="AY902" s="397"/>
      <c r="AZ902" s="397"/>
      <c r="BA902" s="553"/>
      <c r="BB902" s="397"/>
      <c r="BC902" s="397"/>
      <c r="BD902" s="397"/>
    </row>
    <row r="903" spans="2:56" x14ac:dyDescent="0.35">
      <c r="B903" s="80"/>
      <c r="C903" s="119"/>
      <c r="D903" s="119"/>
      <c r="E903" s="202"/>
      <c r="F903" s="119"/>
      <c r="G903" s="120"/>
      <c r="H903" s="41"/>
      <c r="I903" s="41"/>
      <c r="J903" s="329">
        <v>0</v>
      </c>
      <c r="K903" s="329">
        <v>0</v>
      </c>
      <c r="L903" s="332"/>
      <c r="M903" s="150"/>
      <c r="N903" s="397"/>
      <c r="O903" s="555"/>
      <c r="P903" s="576">
        <f t="shared" si="45"/>
        <v>0</v>
      </c>
      <c r="Q903" s="576">
        <f t="shared" si="46"/>
        <v>0</v>
      </c>
      <c r="R903" s="576">
        <f t="shared" si="47"/>
        <v>0</v>
      </c>
      <c r="S903" s="576">
        <f t="shared" si="47"/>
        <v>0</v>
      </c>
      <c r="T903" s="553"/>
      <c r="U903" s="553"/>
      <c r="V903" s="553"/>
      <c r="W903" s="553"/>
      <c r="X903" s="397"/>
      <c r="Y903" s="397"/>
      <c r="Z903" s="397"/>
      <c r="AA903" s="397"/>
      <c r="AB903" s="397"/>
      <c r="AC903" s="397"/>
      <c r="AD903" s="397"/>
      <c r="AE903" s="397"/>
      <c r="AF903" s="397"/>
      <c r="AG903" s="397"/>
      <c r="AH903" s="397"/>
      <c r="AI903" s="397"/>
      <c r="AJ903" s="397"/>
      <c r="AK903" s="397"/>
      <c r="AL903" s="397"/>
      <c r="AM903" s="397"/>
      <c r="AN903" s="397"/>
      <c r="AO903" s="397"/>
      <c r="AP903" s="397"/>
      <c r="AQ903" s="397"/>
      <c r="AR903" s="397"/>
      <c r="AS903" s="397"/>
      <c r="AT903" s="397"/>
      <c r="AU903" s="397"/>
      <c r="AV903" s="397"/>
      <c r="AW903" s="397"/>
      <c r="AX903" s="397"/>
      <c r="AY903" s="397"/>
      <c r="AZ903" s="397"/>
      <c r="BA903" s="553"/>
      <c r="BB903" s="397"/>
      <c r="BC903" s="397"/>
      <c r="BD903" s="397"/>
    </row>
    <row r="904" spans="2:56" x14ac:dyDescent="0.35">
      <c r="B904" s="80"/>
      <c r="C904" s="119"/>
      <c r="D904" s="119"/>
      <c r="E904" s="202"/>
      <c r="F904" s="119"/>
      <c r="G904" s="120"/>
      <c r="H904" s="41"/>
      <c r="I904" s="41"/>
      <c r="J904" s="329">
        <v>0</v>
      </c>
      <c r="K904" s="329">
        <v>0</v>
      </c>
      <c r="L904" s="332"/>
      <c r="M904" s="150"/>
      <c r="N904" s="397"/>
      <c r="O904" s="555"/>
      <c r="P904" s="576">
        <f t="shared" si="45"/>
        <v>0</v>
      </c>
      <c r="Q904" s="576">
        <f t="shared" si="46"/>
        <v>0</v>
      </c>
      <c r="R904" s="576">
        <f t="shared" si="47"/>
        <v>0</v>
      </c>
      <c r="S904" s="576">
        <f t="shared" si="47"/>
        <v>0</v>
      </c>
      <c r="T904" s="553"/>
      <c r="U904" s="553"/>
      <c r="V904" s="553"/>
      <c r="W904" s="553"/>
      <c r="X904" s="397"/>
      <c r="Y904" s="397"/>
      <c r="Z904" s="397"/>
      <c r="AA904" s="397"/>
      <c r="AB904" s="397"/>
      <c r="AC904" s="397"/>
      <c r="AD904" s="397"/>
      <c r="AE904" s="397"/>
      <c r="AF904" s="397"/>
      <c r="AG904" s="397"/>
      <c r="AH904" s="397"/>
      <c r="AI904" s="397"/>
      <c r="AJ904" s="397"/>
      <c r="AK904" s="397"/>
      <c r="AL904" s="397"/>
      <c r="AM904" s="397"/>
      <c r="AN904" s="397"/>
      <c r="AO904" s="397"/>
      <c r="AP904" s="397"/>
      <c r="AQ904" s="397"/>
      <c r="AR904" s="397"/>
      <c r="AS904" s="397"/>
      <c r="AT904" s="397"/>
      <c r="AU904" s="397"/>
      <c r="AV904" s="397"/>
      <c r="AW904" s="397"/>
      <c r="AX904" s="397"/>
      <c r="AY904" s="397"/>
      <c r="AZ904" s="397"/>
      <c r="BA904" s="553"/>
      <c r="BB904" s="397"/>
      <c r="BC904" s="397"/>
      <c r="BD904" s="397"/>
    </row>
    <row r="905" spans="2:56" x14ac:dyDescent="0.35">
      <c r="B905" s="80"/>
      <c r="C905" s="119"/>
      <c r="D905" s="119"/>
      <c r="E905" s="202"/>
      <c r="F905" s="119"/>
      <c r="G905" s="120"/>
      <c r="H905" s="41"/>
      <c r="I905" s="41"/>
      <c r="J905" s="329">
        <v>0</v>
      </c>
      <c r="K905" s="329">
        <v>0</v>
      </c>
      <c r="L905" s="332"/>
      <c r="M905" s="150"/>
      <c r="N905" s="397"/>
      <c r="O905" s="555"/>
      <c r="P905" s="576">
        <f t="shared" si="45"/>
        <v>0</v>
      </c>
      <c r="Q905" s="576">
        <f t="shared" si="46"/>
        <v>0</v>
      </c>
      <c r="R905" s="576">
        <f t="shared" si="47"/>
        <v>0</v>
      </c>
      <c r="S905" s="576">
        <f t="shared" si="47"/>
        <v>0</v>
      </c>
      <c r="T905" s="553"/>
      <c r="U905" s="553"/>
      <c r="V905" s="553"/>
      <c r="W905" s="553"/>
      <c r="X905" s="397"/>
      <c r="Y905" s="397"/>
      <c r="Z905" s="397"/>
      <c r="AA905" s="397"/>
      <c r="AB905" s="397"/>
      <c r="AC905" s="397"/>
      <c r="AD905" s="397"/>
      <c r="AE905" s="397"/>
      <c r="AF905" s="397"/>
      <c r="AG905" s="397"/>
      <c r="AH905" s="397"/>
      <c r="AI905" s="397"/>
      <c r="AJ905" s="397"/>
      <c r="AK905" s="397"/>
      <c r="AL905" s="397"/>
      <c r="AM905" s="397"/>
      <c r="AN905" s="397"/>
      <c r="AO905" s="397"/>
      <c r="AP905" s="397"/>
      <c r="AQ905" s="397"/>
      <c r="AR905" s="397"/>
      <c r="AS905" s="397"/>
      <c r="AT905" s="397"/>
      <c r="AU905" s="397"/>
      <c r="AV905" s="397"/>
      <c r="AW905" s="397"/>
      <c r="AX905" s="397"/>
      <c r="AY905" s="397"/>
      <c r="AZ905" s="397"/>
      <c r="BA905" s="553"/>
      <c r="BB905" s="397"/>
      <c r="BC905" s="397"/>
      <c r="BD905" s="397"/>
    </row>
    <row r="906" spans="2:56" x14ac:dyDescent="0.35">
      <c r="B906" s="80"/>
      <c r="C906" s="119"/>
      <c r="D906" s="119"/>
      <c r="E906" s="202"/>
      <c r="F906" s="119"/>
      <c r="G906" s="120"/>
      <c r="H906" s="41"/>
      <c r="I906" s="41"/>
      <c r="J906" s="329">
        <v>0</v>
      </c>
      <c r="K906" s="329">
        <v>0</v>
      </c>
      <c r="L906" s="332"/>
      <c r="M906" s="150"/>
      <c r="N906" s="397"/>
      <c r="O906" s="555"/>
      <c r="P906" s="576">
        <f t="shared" si="45"/>
        <v>0</v>
      </c>
      <c r="Q906" s="576">
        <f t="shared" si="46"/>
        <v>0</v>
      </c>
      <c r="R906" s="576">
        <f t="shared" si="47"/>
        <v>0</v>
      </c>
      <c r="S906" s="576">
        <f t="shared" si="47"/>
        <v>0</v>
      </c>
      <c r="T906" s="553"/>
      <c r="U906" s="553"/>
      <c r="V906" s="553"/>
      <c r="W906" s="553"/>
      <c r="X906" s="397"/>
      <c r="Y906" s="397"/>
      <c r="Z906" s="397"/>
      <c r="AA906" s="397"/>
      <c r="AB906" s="397"/>
      <c r="AC906" s="397"/>
      <c r="AD906" s="397"/>
      <c r="AE906" s="397"/>
      <c r="AF906" s="397"/>
      <c r="AG906" s="397"/>
      <c r="AH906" s="397"/>
      <c r="AI906" s="397"/>
      <c r="AJ906" s="397"/>
      <c r="AK906" s="397"/>
      <c r="AL906" s="397"/>
      <c r="AM906" s="397"/>
      <c r="AN906" s="397"/>
      <c r="AO906" s="397"/>
      <c r="AP906" s="397"/>
      <c r="AQ906" s="397"/>
      <c r="AR906" s="397"/>
      <c r="AS906" s="397"/>
      <c r="AT906" s="397"/>
      <c r="AU906" s="397"/>
      <c r="AV906" s="397"/>
      <c r="AW906" s="397"/>
      <c r="AX906" s="397"/>
      <c r="AY906" s="397"/>
      <c r="AZ906" s="397"/>
      <c r="BA906" s="553"/>
      <c r="BB906" s="397"/>
      <c r="BC906" s="397"/>
      <c r="BD906" s="397"/>
    </row>
    <row r="907" spans="2:56" x14ac:dyDescent="0.35">
      <c r="B907" s="80"/>
      <c r="C907" s="119"/>
      <c r="D907" s="119"/>
      <c r="E907" s="202"/>
      <c r="F907" s="119"/>
      <c r="G907" s="120"/>
      <c r="H907" s="41"/>
      <c r="I907" s="41"/>
      <c r="J907" s="329">
        <v>0</v>
      </c>
      <c r="K907" s="329">
        <v>0</v>
      </c>
      <c r="L907" s="332"/>
      <c r="M907" s="150"/>
      <c r="N907" s="397"/>
      <c r="O907" s="555"/>
      <c r="P907" s="576">
        <f t="shared" si="45"/>
        <v>0</v>
      </c>
      <c r="Q907" s="576">
        <f t="shared" si="46"/>
        <v>0</v>
      </c>
      <c r="R907" s="576">
        <f t="shared" si="47"/>
        <v>0</v>
      </c>
      <c r="S907" s="576">
        <f t="shared" si="47"/>
        <v>0</v>
      </c>
      <c r="T907" s="553"/>
      <c r="U907" s="553"/>
      <c r="V907" s="553"/>
      <c r="W907" s="553"/>
      <c r="X907" s="397"/>
      <c r="Y907" s="397"/>
      <c r="Z907" s="397"/>
      <c r="AA907" s="397"/>
      <c r="AB907" s="397"/>
      <c r="AC907" s="397"/>
      <c r="AD907" s="397"/>
      <c r="AE907" s="397"/>
      <c r="AF907" s="397"/>
      <c r="AG907" s="397"/>
      <c r="AH907" s="397"/>
      <c r="AI907" s="397"/>
      <c r="AJ907" s="397"/>
      <c r="AK907" s="397"/>
      <c r="AL907" s="397"/>
      <c r="AM907" s="397"/>
      <c r="AN907" s="397"/>
      <c r="AO907" s="397"/>
      <c r="AP907" s="397"/>
      <c r="AQ907" s="397"/>
      <c r="AR907" s="397"/>
      <c r="AS907" s="397"/>
      <c r="AT907" s="397"/>
      <c r="AU907" s="397"/>
      <c r="AV907" s="397"/>
      <c r="AW907" s="397"/>
      <c r="AX907" s="397"/>
      <c r="AY907" s="397"/>
      <c r="AZ907" s="397"/>
      <c r="BA907" s="553"/>
      <c r="BB907" s="397"/>
      <c r="BC907" s="397"/>
      <c r="BD907" s="397"/>
    </row>
    <row r="908" spans="2:56" x14ac:dyDescent="0.35">
      <c r="B908" s="80"/>
      <c r="C908" s="119"/>
      <c r="D908" s="119"/>
      <c r="E908" s="202"/>
      <c r="F908" s="119"/>
      <c r="G908" s="120"/>
      <c r="H908" s="41"/>
      <c r="I908" s="41"/>
      <c r="J908" s="329">
        <v>0</v>
      </c>
      <c r="K908" s="329">
        <v>0</v>
      </c>
      <c r="L908" s="332"/>
      <c r="M908" s="150"/>
      <c r="N908" s="397"/>
      <c r="O908" s="555"/>
      <c r="P908" s="576">
        <f t="shared" si="45"/>
        <v>0</v>
      </c>
      <c r="Q908" s="576">
        <f t="shared" si="46"/>
        <v>0</v>
      </c>
      <c r="R908" s="576">
        <f t="shared" si="47"/>
        <v>0</v>
      </c>
      <c r="S908" s="576">
        <f t="shared" si="47"/>
        <v>0</v>
      </c>
      <c r="T908" s="553"/>
      <c r="U908" s="553"/>
      <c r="V908" s="553"/>
      <c r="W908" s="553"/>
      <c r="X908" s="397"/>
      <c r="Y908" s="397"/>
      <c r="Z908" s="397"/>
      <c r="AA908" s="397"/>
      <c r="AB908" s="397"/>
      <c r="AC908" s="397"/>
      <c r="AD908" s="397"/>
      <c r="AE908" s="397"/>
      <c r="AF908" s="397"/>
      <c r="AG908" s="397"/>
      <c r="AH908" s="397"/>
      <c r="AI908" s="397"/>
      <c r="AJ908" s="397"/>
      <c r="AK908" s="397"/>
      <c r="AL908" s="397"/>
      <c r="AM908" s="397"/>
      <c r="AN908" s="397"/>
      <c r="AO908" s="397"/>
      <c r="AP908" s="397"/>
      <c r="AQ908" s="397"/>
      <c r="AR908" s="397"/>
      <c r="AS908" s="397"/>
      <c r="AT908" s="397"/>
      <c r="AU908" s="397"/>
      <c r="AV908" s="397"/>
      <c r="AW908" s="397"/>
      <c r="AX908" s="397"/>
      <c r="AY908" s="397"/>
      <c r="AZ908" s="397"/>
      <c r="BA908" s="553"/>
      <c r="BB908" s="397"/>
      <c r="BC908" s="397"/>
      <c r="BD908" s="397"/>
    </row>
    <row r="909" spans="2:56" x14ac:dyDescent="0.35">
      <c r="B909" s="80"/>
      <c r="C909" s="119"/>
      <c r="D909" s="119"/>
      <c r="E909" s="202"/>
      <c r="F909" s="119"/>
      <c r="G909" s="120"/>
      <c r="H909" s="41"/>
      <c r="I909" s="41"/>
      <c r="J909" s="329">
        <v>0</v>
      </c>
      <c r="K909" s="329">
        <v>0</v>
      </c>
      <c r="L909" s="332"/>
      <c r="M909" s="150"/>
      <c r="N909" s="397"/>
      <c r="O909" s="555"/>
      <c r="P909" s="576">
        <f t="shared" si="45"/>
        <v>0</v>
      </c>
      <c r="Q909" s="576">
        <f t="shared" si="46"/>
        <v>0</v>
      </c>
      <c r="R909" s="576">
        <f t="shared" si="47"/>
        <v>0</v>
      </c>
      <c r="S909" s="576">
        <f t="shared" si="47"/>
        <v>0</v>
      </c>
      <c r="T909" s="553"/>
      <c r="U909" s="553"/>
      <c r="V909" s="553"/>
      <c r="W909" s="553"/>
      <c r="X909" s="397"/>
      <c r="Y909" s="397"/>
      <c r="Z909" s="397"/>
      <c r="AA909" s="397"/>
      <c r="AB909" s="397"/>
      <c r="AC909" s="397"/>
      <c r="AD909" s="397"/>
      <c r="AE909" s="397"/>
      <c r="AF909" s="397"/>
      <c r="AG909" s="397"/>
      <c r="AH909" s="397"/>
      <c r="AI909" s="397"/>
      <c r="AJ909" s="397"/>
      <c r="AK909" s="397"/>
      <c r="AL909" s="397"/>
      <c r="AM909" s="397"/>
      <c r="AN909" s="397"/>
      <c r="AO909" s="397"/>
      <c r="AP909" s="397"/>
      <c r="AQ909" s="397"/>
      <c r="AR909" s="397"/>
      <c r="AS909" s="397"/>
      <c r="AT909" s="397"/>
      <c r="AU909" s="397"/>
      <c r="AV909" s="397"/>
      <c r="AW909" s="397"/>
      <c r="AX909" s="397"/>
      <c r="AY909" s="397"/>
      <c r="AZ909" s="397"/>
      <c r="BA909" s="553"/>
      <c r="BB909" s="397"/>
      <c r="BC909" s="397"/>
      <c r="BD909" s="397"/>
    </row>
    <row r="910" spans="2:56" x14ac:dyDescent="0.35">
      <c r="B910" s="80"/>
      <c r="C910" s="119"/>
      <c r="D910" s="119"/>
      <c r="E910" s="202"/>
      <c r="F910" s="119"/>
      <c r="G910" s="120"/>
      <c r="H910" s="41"/>
      <c r="I910" s="41"/>
      <c r="J910" s="329">
        <v>0</v>
      </c>
      <c r="K910" s="329">
        <v>0</v>
      </c>
      <c r="L910" s="332"/>
      <c r="M910" s="150"/>
      <c r="N910" s="397"/>
      <c r="O910" s="555"/>
      <c r="P910" s="576">
        <f t="shared" si="45"/>
        <v>0</v>
      </c>
      <c r="Q910" s="576">
        <f t="shared" si="46"/>
        <v>0</v>
      </c>
      <c r="R910" s="576">
        <f t="shared" si="47"/>
        <v>0</v>
      </c>
      <c r="S910" s="576">
        <f t="shared" si="47"/>
        <v>0</v>
      </c>
      <c r="T910" s="553"/>
      <c r="U910" s="553"/>
      <c r="V910" s="553"/>
      <c r="W910" s="553"/>
      <c r="X910" s="397"/>
      <c r="Y910" s="397"/>
      <c r="Z910" s="397"/>
      <c r="AA910" s="397"/>
      <c r="AB910" s="397"/>
      <c r="AC910" s="397"/>
      <c r="AD910" s="397"/>
      <c r="AE910" s="397"/>
      <c r="AF910" s="397"/>
      <c r="AG910" s="397"/>
      <c r="AH910" s="397"/>
      <c r="AI910" s="397"/>
      <c r="AJ910" s="397"/>
      <c r="AK910" s="397"/>
      <c r="AL910" s="397"/>
      <c r="AM910" s="397"/>
      <c r="AN910" s="397"/>
      <c r="AO910" s="397"/>
      <c r="AP910" s="397"/>
      <c r="AQ910" s="397"/>
      <c r="AR910" s="397"/>
      <c r="AS910" s="397"/>
      <c r="AT910" s="397"/>
      <c r="AU910" s="397"/>
      <c r="AV910" s="397"/>
      <c r="AW910" s="397"/>
      <c r="AX910" s="397"/>
      <c r="AY910" s="397"/>
      <c r="AZ910" s="397"/>
      <c r="BA910" s="553"/>
      <c r="BB910" s="397"/>
      <c r="BC910" s="397"/>
      <c r="BD910" s="397"/>
    </row>
    <row r="911" spans="2:56" x14ac:dyDescent="0.35">
      <c r="B911" s="80"/>
      <c r="C911" s="119"/>
      <c r="D911" s="119"/>
      <c r="E911" s="202"/>
      <c r="F911" s="119"/>
      <c r="G911" s="120"/>
      <c r="H911" s="41"/>
      <c r="I911" s="41"/>
      <c r="J911" s="329">
        <v>0</v>
      </c>
      <c r="K911" s="329">
        <v>0</v>
      </c>
      <c r="L911" s="332"/>
      <c r="M911" s="150"/>
      <c r="N911" s="397"/>
      <c r="O911" s="555"/>
      <c r="P911" s="576">
        <f t="shared" si="45"/>
        <v>0</v>
      </c>
      <c r="Q911" s="576">
        <f t="shared" si="46"/>
        <v>0</v>
      </c>
      <c r="R911" s="576">
        <f t="shared" si="47"/>
        <v>0</v>
      </c>
      <c r="S911" s="576">
        <f t="shared" si="47"/>
        <v>0</v>
      </c>
      <c r="T911" s="553"/>
      <c r="U911" s="553"/>
      <c r="V911" s="553"/>
      <c r="W911" s="553"/>
      <c r="X911" s="397"/>
      <c r="Y911" s="397"/>
      <c r="Z911" s="397"/>
      <c r="AA911" s="397"/>
      <c r="AB911" s="397"/>
      <c r="AC911" s="397"/>
      <c r="AD911" s="397"/>
      <c r="AE911" s="397"/>
      <c r="AF911" s="397"/>
      <c r="AG911" s="397"/>
      <c r="AH911" s="397"/>
      <c r="AI911" s="397"/>
      <c r="AJ911" s="397"/>
      <c r="AK911" s="397"/>
      <c r="AL911" s="397"/>
      <c r="AM911" s="397"/>
      <c r="AN911" s="397"/>
      <c r="AO911" s="397"/>
      <c r="AP911" s="397"/>
      <c r="AQ911" s="397"/>
      <c r="AR911" s="397"/>
      <c r="AS911" s="397"/>
      <c r="AT911" s="397"/>
      <c r="AU911" s="397"/>
      <c r="AV911" s="397"/>
      <c r="AW911" s="397"/>
      <c r="AX911" s="397"/>
      <c r="AY911" s="397"/>
      <c r="AZ911" s="397"/>
      <c r="BA911" s="553"/>
      <c r="BB911" s="397"/>
      <c r="BC911" s="397"/>
      <c r="BD911" s="397"/>
    </row>
    <row r="912" spans="2:56" x14ac:dyDescent="0.35">
      <c r="B912" s="80"/>
      <c r="C912" s="119"/>
      <c r="D912" s="119"/>
      <c r="E912" s="202"/>
      <c r="F912" s="119"/>
      <c r="G912" s="120"/>
      <c r="H912" s="41"/>
      <c r="I912" s="41"/>
      <c r="J912" s="329">
        <v>0</v>
      </c>
      <c r="K912" s="329">
        <v>0</v>
      </c>
      <c r="L912" s="332"/>
      <c r="M912" s="150"/>
      <c r="N912" s="397"/>
      <c r="O912" s="555"/>
      <c r="P912" s="576">
        <f t="shared" si="45"/>
        <v>0</v>
      </c>
      <c r="Q912" s="576">
        <f t="shared" si="46"/>
        <v>0</v>
      </c>
      <c r="R912" s="576">
        <f t="shared" si="47"/>
        <v>0</v>
      </c>
      <c r="S912" s="576">
        <f t="shared" si="47"/>
        <v>0</v>
      </c>
      <c r="T912" s="553"/>
      <c r="U912" s="553"/>
      <c r="V912" s="553"/>
      <c r="W912" s="553"/>
      <c r="X912" s="397"/>
      <c r="Y912" s="397"/>
      <c r="Z912" s="397"/>
      <c r="AA912" s="397"/>
      <c r="AB912" s="397"/>
      <c r="AC912" s="397"/>
      <c r="AD912" s="397"/>
      <c r="AE912" s="397"/>
      <c r="AF912" s="397"/>
      <c r="AG912" s="397"/>
      <c r="AH912" s="397"/>
      <c r="AI912" s="397"/>
      <c r="AJ912" s="397"/>
      <c r="AK912" s="397"/>
      <c r="AL912" s="397"/>
      <c r="AM912" s="397"/>
      <c r="AN912" s="397"/>
      <c r="AO912" s="397"/>
      <c r="AP912" s="397"/>
      <c r="AQ912" s="397"/>
      <c r="AR912" s="397"/>
      <c r="AS912" s="397"/>
      <c r="AT912" s="397"/>
      <c r="AU912" s="397"/>
      <c r="AV912" s="397"/>
      <c r="AW912" s="397"/>
      <c r="AX912" s="397"/>
      <c r="AY912" s="397"/>
      <c r="AZ912" s="397"/>
      <c r="BA912" s="553"/>
      <c r="BB912" s="397"/>
      <c r="BC912" s="397"/>
      <c r="BD912" s="397"/>
    </row>
    <row r="913" spans="2:56" x14ac:dyDescent="0.35">
      <c r="B913" s="80"/>
      <c r="C913" s="119"/>
      <c r="D913" s="119"/>
      <c r="E913" s="202"/>
      <c r="F913" s="119"/>
      <c r="G913" s="120"/>
      <c r="H913" s="41"/>
      <c r="I913" s="41"/>
      <c r="J913" s="329">
        <v>0</v>
      </c>
      <c r="K913" s="329">
        <v>0</v>
      </c>
      <c r="L913" s="332"/>
      <c r="M913" s="150"/>
      <c r="N913" s="397"/>
      <c r="O913" s="555"/>
      <c r="P913" s="576">
        <f t="shared" si="45"/>
        <v>0</v>
      </c>
      <c r="Q913" s="576">
        <f t="shared" si="46"/>
        <v>0</v>
      </c>
      <c r="R913" s="576">
        <f t="shared" si="47"/>
        <v>0</v>
      </c>
      <c r="S913" s="576">
        <f t="shared" si="47"/>
        <v>0</v>
      </c>
      <c r="T913" s="553"/>
      <c r="U913" s="553"/>
      <c r="V913" s="553"/>
      <c r="W913" s="553"/>
      <c r="X913" s="397"/>
      <c r="Y913" s="397"/>
      <c r="Z913" s="397"/>
      <c r="AA913" s="397"/>
      <c r="AB913" s="397"/>
      <c r="AC913" s="397"/>
      <c r="AD913" s="397"/>
      <c r="AE913" s="397"/>
      <c r="AF913" s="397"/>
      <c r="AG913" s="397"/>
      <c r="AH913" s="397"/>
      <c r="AI913" s="397"/>
      <c r="AJ913" s="397"/>
      <c r="AK913" s="397"/>
      <c r="AL913" s="397"/>
      <c r="AM913" s="397"/>
      <c r="AN913" s="397"/>
      <c r="AO913" s="397"/>
      <c r="AP913" s="397"/>
      <c r="AQ913" s="397"/>
      <c r="AR913" s="397"/>
      <c r="AS913" s="397"/>
      <c r="AT913" s="397"/>
      <c r="AU913" s="397"/>
      <c r="AV913" s="397"/>
      <c r="AW913" s="397"/>
      <c r="AX913" s="397"/>
      <c r="AY913" s="397"/>
      <c r="AZ913" s="397"/>
      <c r="BA913" s="553"/>
      <c r="BB913" s="397"/>
      <c r="BC913" s="397"/>
      <c r="BD913" s="397"/>
    </row>
    <row r="914" spans="2:56" x14ac:dyDescent="0.35">
      <c r="B914" s="80"/>
      <c r="C914" s="119"/>
      <c r="D914" s="119"/>
      <c r="E914" s="202"/>
      <c r="F914" s="119"/>
      <c r="G914" s="120"/>
      <c r="H914" s="41"/>
      <c r="I914" s="41"/>
      <c r="J914" s="329">
        <v>0</v>
      </c>
      <c r="K914" s="329">
        <v>0</v>
      </c>
      <c r="L914" s="332"/>
      <c r="M914" s="150"/>
      <c r="N914" s="397"/>
      <c r="O914" s="555"/>
      <c r="P914" s="576">
        <f t="shared" si="45"/>
        <v>0</v>
      </c>
      <c r="Q914" s="576">
        <f t="shared" si="46"/>
        <v>0</v>
      </c>
      <c r="R914" s="576">
        <f t="shared" si="47"/>
        <v>0</v>
      </c>
      <c r="S914" s="576">
        <f t="shared" si="47"/>
        <v>0</v>
      </c>
      <c r="T914" s="553"/>
      <c r="U914" s="553"/>
      <c r="V914" s="553"/>
      <c r="W914" s="553"/>
      <c r="X914" s="397"/>
      <c r="Y914" s="397"/>
      <c r="Z914" s="397"/>
      <c r="AA914" s="397"/>
      <c r="AB914" s="397"/>
      <c r="AC914" s="397"/>
      <c r="AD914" s="397"/>
      <c r="AE914" s="397"/>
      <c r="AF914" s="397"/>
      <c r="AG914" s="397"/>
      <c r="AH914" s="397"/>
      <c r="AI914" s="397"/>
      <c r="AJ914" s="397"/>
      <c r="AK914" s="397"/>
      <c r="AL914" s="397"/>
      <c r="AM914" s="397"/>
      <c r="AN914" s="397"/>
      <c r="AO914" s="397"/>
      <c r="AP914" s="397"/>
      <c r="AQ914" s="397"/>
      <c r="AR914" s="397"/>
      <c r="AS914" s="397"/>
      <c r="AT914" s="397"/>
      <c r="AU914" s="397"/>
      <c r="AV914" s="397"/>
      <c r="AW914" s="397"/>
      <c r="AX914" s="397"/>
      <c r="AY914" s="397"/>
      <c r="AZ914" s="397"/>
      <c r="BA914" s="553"/>
      <c r="BB914" s="397"/>
      <c r="BC914" s="397"/>
      <c r="BD914" s="397"/>
    </row>
    <row r="915" spans="2:56" x14ac:dyDescent="0.35">
      <c r="B915" s="80"/>
      <c r="C915" s="119"/>
      <c r="D915" s="119"/>
      <c r="E915" s="202"/>
      <c r="F915" s="119"/>
      <c r="G915" s="120"/>
      <c r="H915" s="41"/>
      <c r="I915" s="41"/>
      <c r="J915" s="329">
        <v>0</v>
      </c>
      <c r="K915" s="329">
        <v>0</v>
      </c>
      <c r="L915" s="332"/>
      <c r="M915" s="150"/>
      <c r="N915" s="397"/>
      <c r="O915" s="555"/>
      <c r="P915" s="576">
        <f t="shared" si="45"/>
        <v>0</v>
      </c>
      <c r="Q915" s="576">
        <f t="shared" si="46"/>
        <v>0</v>
      </c>
      <c r="R915" s="576">
        <f t="shared" si="47"/>
        <v>0</v>
      </c>
      <c r="S915" s="576">
        <f t="shared" si="47"/>
        <v>0</v>
      </c>
      <c r="T915" s="553"/>
      <c r="U915" s="553"/>
      <c r="V915" s="553"/>
      <c r="W915" s="553"/>
      <c r="X915" s="397"/>
      <c r="Y915" s="397"/>
      <c r="Z915" s="397"/>
      <c r="AA915" s="397"/>
      <c r="AB915" s="397"/>
      <c r="AC915" s="397"/>
      <c r="AD915" s="397"/>
      <c r="AE915" s="397"/>
      <c r="AF915" s="397"/>
      <c r="AG915" s="397"/>
      <c r="AH915" s="397"/>
      <c r="AI915" s="397"/>
      <c r="AJ915" s="397"/>
      <c r="AK915" s="397"/>
      <c r="AL915" s="397"/>
      <c r="AM915" s="397"/>
      <c r="AN915" s="397"/>
      <c r="AO915" s="397"/>
      <c r="AP915" s="397"/>
      <c r="AQ915" s="397"/>
      <c r="AR915" s="397"/>
      <c r="AS915" s="397"/>
      <c r="AT915" s="397"/>
      <c r="AU915" s="397"/>
      <c r="AV915" s="397"/>
      <c r="AW915" s="397"/>
      <c r="AX915" s="397"/>
      <c r="AY915" s="397"/>
      <c r="AZ915" s="397"/>
      <c r="BA915" s="553"/>
      <c r="BB915" s="397"/>
      <c r="BC915" s="397"/>
      <c r="BD915" s="397"/>
    </row>
    <row r="916" spans="2:56" x14ac:dyDescent="0.35">
      <c r="B916" s="80"/>
      <c r="C916" s="119"/>
      <c r="D916" s="119"/>
      <c r="E916" s="202"/>
      <c r="F916" s="119"/>
      <c r="G916" s="120"/>
      <c r="H916" s="41"/>
      <c r="I916" s="41"/>
      <c r="J916" s="329">
        <v>0</v>
      </c>
      <c r="K916" s="329">
        <v>0</v>
      </c>
      <c r="L916" s="332"/>
      <c r="M916" s="150"/>
      <c r="N916" s="397"/>
      <c r="O916" s="555"/>
      <c r="P916" s="576">
        <f t="shared" si="45"/>
        <v>0</v>
      </c>
      <c r="Q916" s="576">
        <f t="shared" si="46"/>
        <v>0</v>
      </c>
      <c r="R916" s="576">
        <f t="shared" si="47"/>
        <v>0</v>
      </c>
      <c r="S916" s="576">
        <f t="shared" si="47"/>
        <v>0</v>
      </c>
      <c r="T916" s="553"/>
      <c r="U916" s="553"/>
      <c r="V916" s="553"/>
      <c r="W916" s="553"/>
      <c r="X916" s="397"/>
      <c r="Y916" s="397"/>
      <c r="Z916" s="397"/>
      <c r="AA916" s="397"/>
      <c r="AB916" s="397"/>
      <c r="AC916" s="397"/>
      <c r="AD916" s="397"/>
      <c r="AE916" s="397"/>
      <c r="AF916" s="397"/>
      <c r="AG916" s="397"/>
      <c r="AH916" s="397"/>
      <c r="AI916" s="397"/>
      <c r="AJ916" s="397"/>
      <c r="AK916" s="397"/>
      <c r="AL916" s="397"/>
      <c r="AM916" s="397"/>
      <c r="AN916" s="397"/>
      <c r="AO916" s="397"/>
      <c r="AP916" s="397"/>
      <c r="AQ916" s="397"/>
      <c r="AR916" s="397"/>
      <c r="AS916" s="397"/>
      <c r="AT916" s="397"/>
      <c r="AU916" s="397"/>
      <c r="AV916" s="397"/>
      <c r="AW916" s="397"/>
      <c r="AX916" s="397"/>
      <c r="AY916" s="397"/>
      <c r="AZ916" s="397"/>
      <c r="BA916" s="553"/>
      <c r="BB916" s="397"/>
      <c r="BC916" s="397"/>
      <c r="BD916" s="397"/>
    </row>
    <row r="917" spans="2:56" x14ac:dyDescent="0.35">
      <c r="B917" s="80"/>
      <c r="C917" s="119"/>
      <c r="D917" s="119"/>
      <c r="E917" s="202"/>
      <c r="F917" s="119"/>
      <c r="G917" s="120"/>
      <c r="H917" s="41"/>
      <c r="I917" s="41"/>
      <c r="J917" s="329">
        <v>0</v>
      </c>
      <c r="K917" s="329">
        <v>0</v>
      </c>
      <c r="L917" s="332"/>
      <c r="M917" s="150"/>
      <c r="N917" s="397"/>
      <c r="O917" s="555"/>
      <c r="P917" s="576">
        <f t="shared" si="45"/>
        <v>0</v>
      </c>
      <c r="Q917" s="576">
        <f t="shared" si="46"/>
        <v>0</v>
      </c>
      <c r="R917" s="576">
        <f t="shared" si="47"/>
        <v>0</v>
      </c>
      <c r="S917" s="576">
        <f t="shared" si="47"/>
        <v>0</v>
      </c>
      <c r="T917" s="553"/>
      <c r="U917" s="553"/>
      <c r="V917" s="553"/>
      <c r="W917" s="553"/>
      <c r="X917" s="397"/>
      <c r="Y917" s="397"/>
      <c r="Z917" s="397"/>
      <c r="AA917" s="397"/>
      <c r="AB917" s="397"/>
      <c r="AC917" s="397"/>
      <c r="AD917" s="397"/>
      <c r="AE917" s="397"/>
      <c r="AF917" s="397"/>
      <c r="AG917" s="397"/>
      <c r="AH917" s="397"/>
      <c r="AI917" s="397"/>
      <c r="AJ917" s="397"/>
      <c r="AK917" s="397"/>
      <c r="AL917" s="397"/>
      <c r="AM917" s="397"/>
      <c r="AN917" s="397"/>
      <c r="AO917" s="397"/>
      <c r="AP917" s="397"/>
      <c r="AQ917" s="397"/>
      <c r="AR917" s="397"/>
      <c r="AS917" s="397"/>
      <c r="AT917" s="397"/>
      <c r="AU917" s="397"/>
      <c r="AV917" s="397"/>
      <c r="AW917" s="397"/>
      <c r="AX917" s="397"/>
      <c r="AY917" s="397"/>
      <c r="AZ917" s="397"/>
      <c r="BA917" s="553"/>
      <c r="BB917" s="397"/>
      <c r="BC917" s="397"/>
      <c r="BD917" s="397"/>
    </row>
    <row r="918" spans="2:56" x14ac:dyDescent="0.35">
      <c r="B918" s="80"/>
      <c r="C918" s="119"/>
      <c r="D918" s="119"/>
      <c r="E918" s="202"/>
      <c r="F918" s="119"/>
      <c r="G918" s="120"/>
      <c r="H918" s="41"/>
      <c r="I918" s="41"/>
      <c r="J918" s="329">
        <v>0</v>
      </c>
      <c r="K918" s="329">
        <v>0</v>
      </c>
      <c r="L918" s="332"/>
      <c r="M918" s="150"/>
      <c r="N918" s="397"/>
      <c r="O918" s="555"/>
      <c r="P918" s="576">
        <f t="shared" si="45"/>
        <v>0</v>
      </c>
      <c r="Q918" s="576">
        <f t="shared" si="46"/>
        <v>0</v>
      </c>
      <c r="R918" s="576">
        <f t="shared" si="47"/>
        <v>0</v>
      </c>
      <c r="S918" s="576">
        <f t="shared" si="47"/>
        <v>0</v>
      </c>
      <c r="T918" s="553"/>
      <c r="U918" s="553"/>
      <c r="V918" s="553"/>
      <c r="W918" s="553"/>
      <c r="X918" s="397"/>
      <c r="Y918" s="397"/>
      <c r="Z918" s="397"/>
      <c r="AA918" s="397"/>
      <c r="AB918" s="397"/>
      <c r="AC918" s="397"/>
      <c r="AD918" s="397"/>
      <c r="AE918" s="397"/>
      <c r="AF918" s="397"/>
      <c r="AG918" s="397"/>
      <c r="AH918" s="397"/>
      <c r="AI918" s="397"/>
      <c r="AJ918" s="397"/>
      <c r="AK918" s="397"/>
      <c r="AL918" s="397"/>
      <c r="AM918" s="397"/>
      <c r="AN918" s="397"/>
      <c r="AO918" s="397"/>
      <c r="AP918" s="397"/>
      <c r="AQ918" s="397"/>
      <c r="AR918" s="397"/>
      <c r="AS918" s="397"/>
      <c r="AT918" s="397"/>
      <c r="AU918" s="397"/>
      <c r="AV918" s="397"/>
      <c r="AW918" s="397"/>
      <c r="AX918" s="397"/>
      <c r="AY918" s="397"/>
      <c r="AZ918" s="397"/>
      <c r="BA918" s="553"/>
      <c r="BB918" s="397"/>
      <c r="BC918" s="397"/>
      <c r="BD918" s="397"/>
    </row>
    <row r="919" spans="2:56" x14ac:dyDescent="0.35">
      <c r="B919" s="80"/>
      <c r="C919" s="119"/>
      <c r="D919" s="119"/>
      <c r="E919" s="202"/>
      <c r="F919" s="119"/>
      <c r="G919" s="120"/>
      <c r="H919" s="41"/>
      <c r="I919" s="41"/>
      <c r="J919" s="329">
        <v>0</v>
      </c>
      <c r="K919" s="329">
        <v>0</v>
      </c>
      <c r="L919" s="332"/>
      <c r="M919" s="150"/>
      <c r="N919" s="397"/>
      <c r="O919" s="555"/>
      <c r="P919" s="576">
        <f t="shared" si="45"/>
        <v>0</v>
      </c>
      <c r="Q919" s="576">
        <f t="shared" si="46"/>
        <v>0</v>
      </c>
      <c r="R919" s="576">
        <f t="shared" si="47"/>
        <v>0</v>
      </c>
      <c r="S919" s="576">
        <f t="shared" si="47"/>
        <v>0</v>
      </c>
      <c r="T919" s="553"/>
      <c r="U919" s="553"/>
      <c r="V919" s="553"/>
      <c r="W919" s="553"/>
      <c r="X919" s="397"/>
      <c r="Y919" s="397"/>
      <c r="Z919" s="397"/>
      <c r="AA919" s="397"/>
      <c r="AB919" s="397"/>
      <c r="AC919" s="397"/>
      <c r="AD919" s="397"/>
      <c r="AE919" s="397"/>
      <c r="AF919" s="397"/>
      <c r="AG919" s="397"/>
      <c r="AH919" s="397"/>
      <c r="AI919" s="397"/>
      <c r="AJ919" s="397"/>
      <c r="AK919" s="397"/>
      <c r="AL919" s="397"/>
      <c r="AM919" s="397"/>
      <c r="AN919" s="397"/>
      <c r="AO919" s="397"/>
      <c r="AP919" s="397"/>
      <c r="AQ919" s="397"/>
      <c r="AR919" s="397"/>
      <c r="AS919" s="397"/>
      <c r="AT919" s="397"/>
      <c r="AU919" s="397"/>
      <c r="AV919" s="397"/>
      <c r="AW919" s="397"/>
      <c r="AX919" s="397"/>
      <c r="AY919" s="397"/>
      <c r="AZ919" s="397"/>
      <c r="BA919" s="553"/>
      <c r="BB919" s="397"/>
      <c r="BC919" s="397"/>
      <c r="BD919" s="397"/>
    </row>
    <row r="920" spans="2:56" x14ac:dyDescent="0.35">
      <c r="B920" s="80"/>
      <c r="C920" s="119"/>
      <c r="D920" s="119"/>
      <c r="E920" s="202"/>
      <c r="F920" s="119"/>
      <c r="G920" s="120"/>
      <c r="H920" s="41"/>
      <c r="I920" s="41"/>
      <c r="J920" s="329">
        <v>0</v>
      </c>
      <c r="K920" s="329">
        <v>0</v>
      </c>
      <c r="L920" s="332"/>
      <c r="M920" s="150"/>
      <c r="N920" s="397"/>
      <c r="O920" s="555"/>
      <c r="P920" s="576">
        <f t="shared" si="45"/>
        <v>0</v>
      </c>
      <c r="Q920" s="576">
        <f t="shared" si="46"/>
        <v>0</v>
      </c>
      <c r="R920" s="576">
        <f t="shared" si="47"/>
        <v>0</v>
      </c>
      <c r="S920" s="576">
        <f t="shared" si="47"/>
        <v>0</v>
      </c>
      <c r="T920" s="553"/>
      <c r="U920" s="553"/>
      <c r="V920" s="553"/>
      <c r="W920" s="553"/>
      <c r="X920" s="397"/>
      <c r="Y920" s="397"/>
      <c r="Z920" s="397"/>
      <c r="AA920" s="397"/>
      <c r="AB920" s="397"/>
      <c r="AC920" s="397"/>
      <c r="AD920" s="397"/>
      <c r="AE920" s="397"/>
      <c r="AF920" s="397"/>
      <c r="AG920" s="397"/>
      <c r="AH920" s="397"/>
      <c r="AI920" s="397"/>
      <c r="AJ920" s="397"/>
      <c r="AK920" s="397"/>
      <c r="AL920" s="397"/>
      <c r="AM920" s="397"/>
      <c r="AN920" s="397"/>
      <c r="AO920" s="397"/>
      <c r="AP920" s="397"/>
      <c r="AQ920" s="397"/>
      <c r="AR920" s="397"/>
      <c r="AS920" s="397"/>
      <c r="AT920" s="397"/>
      <c r="AU920" s="397"/>
      <c r="AV920" s="397"/>
      <c r="AW920" s="397"/>
      <c r="AX920" s="397"/>
      <c r="AY920" s="397"/>
      <c r="AZ920" s="397"/>
      <c r="BA920" s="553"/>
      <c r="BB920" s="397"/>
      <c r="BC920" s="397"/>
      <c r="BD920" s="397"/>
    </row>
    <row r="921" spans="2:56" x14ac:dyDescent="0.35">
      <c r="B921" s="80"/>
      <c r="C921" s="119"/>
      <c r="D921" s="119"/>
      <c r="E921" s="202"/>
      <c r="F921" s="119"/>
      <c r="G921" s="120"/>
      <c r="H921" s="41"/>
      <c r="I921" s="41"/>
      <c r="J921" s="329">
        <v>0</v>
      </c>
      <c r="K921" s="329">
        <v>0</v>
      </c>
      <c r="L921" s="332"/>
      <c r="M921" s="150"/>
      <c r="N921" s="397"/>
      <c r="O921" s="555"/>
      <c r="P921" s="576">
        <f t="shared" si="45"/>
        <v>0</v>
      </c>
      <c r="Q921" s="576">
        <f t="shared" si="46"/>
        <v>0</v>
      </c>
      <c r="R921" s="576">
        <f t="shared" si="47"/>
        <v>0</v>
      </c>
      <c r="S921" s="576">
        <f t="shared" si="47"/>
        <v>0</v>
      </c>
      <c r="T921" s="553"/>
      <c r="U921" s="553"/>
      <c r="V921" s="553"/>
      <c r="W921" s="553"/>
      <c r="X921" s="397"/>
      <c r="Y921" s="397"/>
      <c r="Z921" s="397"/>
      <c r="AA921" s="397"/>
      <c r="AB921" s="397"/>
      <c r="AC921" s="397"/>
      <c r="AD921" s="397"/>
      <c r="AE921" s="397"/>
      <c r="AF921" s="397"/>
      <c r="AG921" s="397"/>
      <c r="AH921" s="397"/>
      <c r="AI921" s="397"/>
      <c r="AJ921" s="397"/>
      <c r="AK921" s="397"/>
      <c r="AL921" s="397"/>
      <c r="AM921" s="397"/>
      <c r="AN921" s="397"/>
      <c r="AO921" s="397"/>
      <c r="AP921" s="397"/>
      <c r="AQ921" s="397"/>
      <c r="AR921" s="397"/>
      <c r="AS921" s="397"/>
      <c r="AT921" s="397"/>
      <c r="AU921" s="397"/>
      <c r="AV921" s="397"/>
      <c r="AW921" s="397"/>
      <c r="AX921" s="397"/>
      <c r="AY921" s="397"/>
      <c r="AZ921" s="397"/>
      <c r="BA921" s="553"/>
      <c r="BB921" s="397"/>
      <c r="BC921" s="397"/>
      <c r="BD921" s="397"/>
    </row>
    <row r="922" spans="2:56" x14ac:dyDescent="0.35">
      <c r="B922" s="80"/>
      <c r="C922" s="119"/>
      <c r="D922" s="119"/>
      <c r="E922" s="202"/>
      <c r="F922" s="119"/>
      <c r="G922" s="120"/>
      <c r="H922" s="41"/>
      <c r="I922" s="41"/>
      <c r="J922" s="329">
        <v>0</v>
      </c>
      <c r="K922" s="329">
        <v>0</v>
      </c>
      <c r="L922" s="332"/>
      <c r="M922" s="150"/>
      <c r="N922" s="397"/>
      <c r="O922" s="555"/>
      <c r="P922" s="576">
        <f t="shared" si="45"/>
        <v>0</v>
      </c>
      <c r="Q922" s="576">
        <f t="shared" si="46"/>
        <v>0</v>
      </c>
      <c r="R922" s="576">
        <f t="shared" si="47"/>
        <v>0</v>
      </c>
      <c r="S922" s="576">
        <f t="shared" si="47"/>
        <v>0</v>
      </c>
      <c r="T922" s="553"/>
      <c r="U922" s="553"/>
      <c r="V922" s="553"/>
      <c r="W922" s="553"/>
      <c r="X922" s="397"/>
      <c r="Y922" s="397"/>
      <c r="Z922" s="397"/>
      <c r="AA922" s="397"/>
      <c r="AB922" s="397"/>
      <c r="AC922" s="397"/>
      <c r="AD922" s="397"/>
      <c r="AE922" s="397"/>
      <c r="AF922" s="397"/>
      <c r="AG922" s="397"/>
      <c r="AH922" s="397"/>
      <c r="AI922" s="397"/>
      <c r="AJ922" s="397"/>
      <c r="AK922" s="397"/>
      <c r="AL922" s="397"/>
      <c r="AM922" s="397"/>
      <c r="AN922" s="397"/>
      <c r="AO922" s="397"/>
      <c r="AP922" s="397"/>
      <c r="AQ922" s="397"/>
      <c r="AR922" s="397"/>
      <c r="AS922" s="397"/>
      <c r="AT922" s="397"/>
      <c r="AU922" s="397"/>
      <c r="AV922" s="397"/>
      <c r="AW922" s="397"/>
      <c r="AX922" s="397"/>
      <c r="AY922" s="397"/>
      <c r="AZ922" s="397"/>
      <c r="BA922" s="553"/>
      <c r="BB922" s="397"/>
      <c r="BC922" s="397"/>
      <c r="BD922" s="397"/>
    </row>
    <row r="923" spans="2:56" x14ac:dyDescent="0.35">
      <c r="B923" s="80"/>
      <c r="C923" s="119"/>
      <c r="D923" s="119"/>
      <c r="E923" s="202"/>
      <c r="F923" s="119"/>
      <c r="G923" s="120"/>
      <c r="H923" s="41"/>
      <c r="I923" s="41"/>
      <c r="J923" s="329">
        <v>0</v>
      </c>
      <c r="K923" s="329">
        <v>0</v>
      </c>
      <c r="L923" s="332"/>
      <c r="M923" s="150"/>
      <c r="N923" s="397"/>
      <c r="O923" s="555"/>
      <c r="P923" s="576">
        <f t="shared" si="45"/>
        <v>0</v>
      </c>
      <c r="Q923" s="576">
        <f t="shared" si="46"/>
        <v>0</v>
      </c>
      <c r="R923" s="576">
        <f t="shared" si="47"/>
        <v>0</v>
      </c>
      <c r="S923" s="576">
        <f t="shared" si="47"/>
        <v>0</v>
      </c>
      <c r="T923" s="553"/>
      <c r="U923" s="553"/>
      <c r="V923" s="553"/>
      <c r="W923" s="553"/>
      <c r="X923" s="397"/>
      <c r="Y923" s="397"/>
      <c r="Z923" s="397"/>
      <c r="AA923" s="397"/>
      <c r="AB923" s="397"/>
      <c r="AC923" s="397"/>
      <c r="AD923" s="397"/>
      <c r="AE923" s="397"/>
      <c r="AF923" s="397"/>
      <c r="AG923" s="397"/>
      <c r="AH923" s="397"/>
      <c r="AI923" s="397"/>
      <c r="AJ923" s="397"/>
      <c r="AK923" s="397"/>
      <c r="AL923" s="397"/>
      <c r="AM923" s="397"/>
      <c r="AN923" s="397"/>
      <c r="AO923" s="397"/>
      <c r="AP923" s="397"/>
      <c r="AQ923" s="397"/>
      <c r="AR923" s="397"/>
      <c r="AS923" s="397"/>
      <c r="AT923" s="397"/>
      <c r="AU923" s="397"/>
      <c r="AV923" s="397"/>
      <c r="AW923" s="397"/>
      <c r="AX923" s="397"/>
      <c r="AY923" s="397"/>
      <c r="AZ923" s="397"/>
      <c r="BA923" s="553"/>
      <c r="BB923" s="397"/>
      <c r="BC923" s="397"/>
      <c r="BD923" s="397"/>
    </row>
    <row r="924" spans="2:56" x14ac:dyDescent="0.35">
      <c r="B924" s="80"/>
      <c r="C924" s="119"/>
      <c r="D924" s="119"/>
      <c r="E924" s="202"/>
      <c r="F924" s="119"/>
      <c r="G924" s="120"/>
      <c r="H924" s="41"/>
      <c r="I924" s="41"/>
      <c r="J924" s="329">
        <v>0</v>
      </c>
      <c r="K924" s="329">
        <v>0</v>
      </c>
      <c r="L924" s="332"/>
      <c r="M924" s="150"/>
      <c r="N924" s="397"/>
      <c r="O924" s="555"/>
      <c r="P924" s="576">
        <f t="shared" si="45"/>
        <v>0</v>
      </c>
      <c r="Q924" s="576">
        <f t="shared" si="46"/>
        <v>0</v>
      </c>
      <c r="R924" s="576">
        <f t="shared" si="47"/>
        <v>0</v>
      </c>
      <c r="S924" s="576">
        <f t="shared" si="47"/>
        <v>0</v>
      </c>
      <c r="T924" s="553"/>
      <c r="U924" s="553"/>
      <c r="V924" s="553"/>
      <c r="W924" s="553"/>
      <c r="X924" s="397"/>
      <c r="Y924" s="397"/>
      <c r="Z924" s="397"/>
      <c r="AA924" s="397"/>
      <c r="AB924" s="397"/>
      <c r="AC924" s="397"/>
      <c r="AD924" s="397"/>
      <c r="AE924" s="397"/>
      <c r="AF924" s="397"/>
      <c r="AG924" s="397"/>
      <c r="AH924" s="397"/>
      <c r="AI924" s="397"/>
      <c r="AJ924" s="397"/>
      <c r="AK924" s="397"/>
      <c r="AL924" s="397"/>
      <c r="AM924" s="397"/>
      <c r="AN924" s="397"/>
      <c r="AO924" s="397"/>
      <c r="AP924" s="397"/>
      <c r="AQ924" s="397"/>
      <c r="AR924" s="397"/>
      <c r="AS924" s="397"/>
      <c r="AT924" s="397"/>
      <c r="AU924" s="397"/>
      <c r="AV924" s="397"/>
      <c r="AW924" s="397"/>
      <c r="AX924" s="397"/>
      <c r="AY924" s="397"/>
      <c r="AZ924" s="397"/>
      <c r="BA924" s="553"/>
      <c r="BB924" s="397"/>
      <c r="BC924" s="397"/>
      <c r="BD924" s="397"/>
    </row>
    <row r="925" spans="2:56" x14ac:dyDescent="0.35">
      <c r="B925" s="80"/>
      <c r="C925" s="119"/>
      <c r="D925" s="119"/>
      <c r="E925" s="202"/>
      <c r="F925" s="119"/>
      <c r="G925" s="120"/>
      <c r="H925" s="41"/>
      <c r="I925" s="41"/>
      <c r="J925" s="329">
        <v>0</v>
      </c>
      <c r="K925" s="329">
        <v>0</v>
      </c>
      <c r="L925" s="332"/>
      <c r="M925" s="150"/>
      <c r="N925" s="397"/>
      <c r="O925" s="555"/>
      <c r="P925" s="576">
        <f t="shared" si="45"/>
        <v>0</v>
      </c>
      <c r="Q925" s="576">
        <f t="shared" si="46"/>
        <v>0</v>
      </c>
      <c r="R925" s="576">
        <f t="shared" si="47"/>
        <v>0</v>
      </c>
      <c r="S925" s="576">
        <f t="shared" si="47"/>
        <v>0</v>
      </c>
      <c r="T925" s="553"/>
      <c r="U925" s="553"/>
      <c r="V925" s="553"/>
      <c r="W925" s="553"/>
      <c r="X925" s="397"/>
      <c r="Y925" s="397"/>
      <c r="Z925" s="397"/>
      <c r="AA925" s="397"/>
      <c r="AB925" s="397"/>
      <c r="AC925" s="397"/>
      <c r="AD925" s="397"/>
      <c r="AE925" s="397"/>
      <c r="AF925" s="397"/>
      <c r="AG925" s="397"/>
      <c r="AH925" s="397"/>
      <c r="AI925" s="397"/>
      <c r="AJ925" s="397"/>
      <c r="AK925" s="397"/>
      <c r="AL925" s="397"/>
      <c r="AM925" s="397"/>
      <c r="AN925" s="397"/>
      <c r="AO925" s="397"/>
      <c r="AP925" s="397"/>
      <c r="AQ925" s="397"/>
      <c r="AR925" s="397"/>
      <c r="AS925" s="397"/>
      <c r="AT925" s="397"/>
      <c r="AU925" s="397"/>
      <c r="AV925" s="397"/>
      <c r="AW925" s="397"/>
      <c r="AX925" s="397"/>
      <c r="AY925" s="397"/>
      <c r="AZ925" s="397"/>
      <c r="BA925" s="553"/>
      <c r="BB925" s="397"/>
      <c r="BC925" s="397"/>
      <c r="BD925" s="397"/>
    </row>
    <row r="926" spans="2:56" x14ac:dyDescent="0.35">
      <c r="B926" s="80"/>
      <c r="C926" s="119"/>
      <c r="D926" s="119"/>
      <c r="E926" s="202"/>
      <c r="F926" s="119"/>
      <c r="G926" s="120"/>
      <c r="H926" s="41"/>
      <c r="I926" s="41"/>
      <c r="J926" s="329">
        <v>0</v>
      </c>
      <c r="K926" s="329">
        <v>0</v>
      </c>
      <c r="L926" s="332"/>
      <c r="M926" s="150"/>
      <c r="N926" s="397"/>
      <c r="O926" s="555"/>
      <c r="P926" s="576">
        <f t="shared" si="45"/>
        <v>0</v>
      </c>
      <c r="Q926" s="576">
        <f t="shared" si="46"/>
        <v>0</v>
      </c>
      <c r="R926" s="576">
        <f t="shared" si="47"/>
        <v>0</v>
      </c>
      <c r="S926" s="576">
        <f t="shared" si="47"/>
        <v>0</v>
      </c>
      <c r="T926" s="553"/>
      <c r="U926" s="553"/>
      <c r="V926" s="553"/>
      <c r="W926" s="553"/>
      <c r="X926" s="397"/>
      <c r="Y926" s="397"/>
      <c r="Z926" s="397"/>
      <c r="AA926" s="397"/>
      <c r="AB926" s="397"/>
      <c r="AC926" s="397"/>
      <c r="AD926" s="397"/>
      <c r="AE926" s="397"/>
      <c r="AF926" s="397"/>
      <c r="AG926" s="397"/>
      <c r="AH926" s="397"/>
      <c r="AI926" s="397"/>
      <c r="AJ926" s="397"/>
      <c r="AK926" s="397"/>
      <c r="AL926" s="397"/>
      <c r="AM926" s="397"/>
      <c r="AN926" s="397"/>
      <c r="AO926" s="397"/>
      <c r="AP926" s="397"/>
      <c r="AQ926" s="397"/>
      <c r="AR926" s="397"/>
      <c r="AS926" s="397"/>
      <c r="AT926" s="397"/>
      <c r="AU926" s="397"/>
      <c r="AV926" s="397"/>
      <c r="AW926" s="397"/>
      <c r="AX926" s="397"/>
      <c r="AY926" s="397"/>
      <c r="AZ926" s="397"/>
      <c r="BA926" s="553"/>
      <c r="BB926" s="397"/>
      <c r="BC926" s="397"/>
      <c r="BD926" s="397"/>
    </row>
    <row r="927" spans="2:56" x14ac:dyDescent="0.35">
      <c r="B927" s="80"/>
      <c r="C927" s="119"/>
      <c r="D927" s="119"/>
      <c r="E927" s="202"/>
      <c r="F927" s="119"/>
      <c r="G927" s="120"/>
      <c r="H927" s="41"/>
      <c r="I927" s="41"/>
      <c r="J927" s="329">
        <v>0</v>
      </c>
      <c r="K927" s="329">
        <v>0</v>
      </c>
      <c r="L927" s="332"/>
      <c r="M927" s="150"/>
      <c r="N927" s="397"/>
      <c r="O927" s="555"/>
      <c r="P927" s="576">
        <f t="shared" si="45"/>
        <v>0</v>
      </c>
      <c r="Q927" s="576">
        <f t="shared" si="46"/>
        <v>0</v>
      </c>
      <c r="R927" s="576">
        <f t="shared" si="47"/>
        <v>0</v>
      </c>
      <c r="S927" s="576">
        <f t="shared" si="47"/>
        <v>0</v>
      </c>
      <c r="T927" s="553"/>
      <c r="U927" s="553"/>
      <c r="V927" s="553"/>
      <c r="W927" s="553"/>
      <c r="X927" s="397"/>
      <c r="Y927" s="397"/>
      <c r="Z927" s="397"/>
      <c r="AA927" s="397"/>
      <c r="AB927" s="397"/>
      <c r="AC927" s="397"/>
      <c r="AD927" s="397"/>
      <c r="AE927" s="397"/>
      <c r="AF927" s="397"/>
      <c r="AG927" s="397"/>
      <c r="AH927" s="397"/>
      <c r="AI927" s="397"/>
      <c r="AJ927" s="397"/>
      <c r="AK927" s="397"/>
      <c r="AL927" s="397"/>
      <c r="AM927" s="397"/>
      <c r="AN927" s="397"/>
      <c r="AO927" s="397"/>
      <c r="AP927" s="397"/>
      <c r="AQ927" s="397"/>
      <c r="AR927" s="397"/>
      <c r="AS927" s="397"/>
      <c r="AT927" s="397"/>
      <c r="AU927" s="397"/>
      <c r="AV927" s="397"/>
      <c r="AW927" s="397"/>
      <c r="AX927" s="397"/>
      <c r="AY927" s="397"/>
      <c r="AZ927" s="397"/>
      <c r="BA927" s="553"/>
      <c r="BB927" s="397"/>
      <c r="BC927" s="397"/>
      <c r="BD927" s="397"/>
    </row>
    <row r="928" spans="2:56" x14ac:dyDescent="0.35">
      <c r="B928" s="80"/>
      <c r="C928" s="119"/>
      <c r="D928" s="119"/>
      <c r="E928" s="202"/>
      <c r="F928" s="119"/>
      <c r="G928" s="120"/>
      <c r="H928" s="41"/>
      <c r="I928" s="41"/>
      <c r="J928" s="329">
        <v>0</v>
      </c>
      <c r="K928" s="329">
        <v>0</v>
      </c>
      <c r="L928" s="332"/>
      <c r="M928" s="150"/>
      <c r="N928" s="397"/>
      <c r="O928" s="555"/>
      <c r="P928" s="576">
        <f t="shared" si="45"/>
        <v>0</v>
      </c>
      <c r="Q928" s="576">
        <f t="shared" si="46"/>
        <v>0</v>
      </c>
      <c r="R928" s="576">
        <f t="shared" si="47"/>
        <v>0</v>
      </c>
      <c r="S928" s="576">
        <f t="shared" si="47"/>
        <v>0</v>
      </c>
      <c r="T928" s="553"/>
      <c r="U928" s="553"/>
      <c r="V928" s="553"/>
      <c r="W928" s="553"/>
      <c r="X928" s="397"/>
      <c r="Y928" s="397"/>
      <c r="Z928" s="397"/>
      <c r="AA928" s="397"/>
      <c r="AB928" s="397"/>
      <c r="AC928" s="397"/>
      <c r="AD928" s="397"/>
      <c r="AE928" s="397"/>
      <c r="AF928" s="397"/>
      <c r="AG928" s="397"/>
      <c r="AH928" s="397"/>
      <c r="AI928" s="397"/>
      <c r="AJ928" s="397"/>
      <c r="AK928" s="397"/>
      <c r="AL928" s="397"/>
      <c r="AM928" s="397"/>
      <c r="AN928" s="397"/>
      <c r="AO928" s="397"/>
      <c r="AP928" s="397"/>
      <c r="AQ928" s="397"/>
      <c r="AR928" s="397"/>
      <c r="AS928" s="397"/>
      <c r="AT928" s="397"/>
      <c r="AU928" s="397"/>
      <c r="AV928" s="397"/>
      <c r="AW928" s="397"/>
      <c r="AX928" s="397"/>
      <c r="AY928" s="397"/>
      <c r="AZ928" s="397"/>
      <c r="BA928" s="553"/>
      <c r="BB928" s="397"/>
      <c r="BC928" s="397"/>
      <c r="BD928" s="397"/>
    </row>
    <row r="929" spans="2:56" x14ac:dyDescent="0.35">
      <c r="B929" s="80"/>
      <c r="C929" s="119"/>
      <c r="D929" s="119"/>
      <c r="E929" s="202"/>
      <c r="F929" s="119"/>
      <c r="G929" s="120"/>
      <c r="H929" s="41"/>
      <c r="I929" s="41"/>
      <c r="J929" s="329">
        <v>0</v>
      </c>
      <c r="K929" s="329">
        <v>0</v>
      </c>
      <c r="L929" s="332"/>
      <c r="M929" s="150"/>
      <c r="N929" s="397"/>
      <c r="O929" s="555"/>
      <c r="P929" s="576">
        <f t="shared" si="45"/>
        <v>0</v>
      </c>
      <c r="Q929" s="576">
        <f t="shared" si="46"/>
        <v>0</v>
      </c>
      <c r="R929" s="576">
        <f t="shared" si="47"/>
        <v>0</v>
      </c>
      <c r="S929" s="576">
        <f t="shared" si="47"/>
        <v>0</v>
      </c>
      <c r="T929" s="553"/>
      <c r="U929" s="553"/>
      <c r="V929" s="553"/>
      <c r="W929" s="553"/>
      <c r="X929" s="397"/>
      <c r="Y929" s="397"/>
      <c r="Z929" s="397"/>
      <c r="AA929" s="397"/>
      <c r="AB929" s="397"/>
      <c r="AC929" s="397"/>
      <c r="AD929" s="397"/>
      <c r="AE929" s="397"/>
      <c r="AF929" s="397"/>
      <c r="AG929" s="397"/>
      <c r="AH929" s="397"/>
      <c r="AI929" s="397"/>
      <c r="AJ929" s="397"/>
      <c r="AK929" s="397"/>
      <c r="AL929" s="397"/>
      <c r="AM929" s="397"/>
      <c r="AN929" s="397"/>
      <c r="AO929" s="397"/>
      <c r="AP929" s="397"/>
      <c r="AQ929" s="397"/>
      <c r="AR929" s="397"/>
      <c r="AS929" s="397"/>
      <c r="AT929" s="397"/>
      <c r="AU929" s="397"/>
      <c r="AV929" s="397"/>
      <c r="AW929" s="397"/>
      <c r="AX929" s="397"/>
      <c r="AY929" s="397"/>
      <c r="AZ929" s="397"/>
      <c r="BA929" s="553"/>
      <c r="BB929" s="397"/>
      <c r="BC929" s="397"/>
      <c r="BD929" s="397"/>
    </row>
    <row r="930" spans="2:56" x14ac:dyDescent="0.35">
      <c r="B930" s="80"/>
      <c r="C930" s="119"/>
      <c r="D930" s="119"/>
      <c r="E930" s="202"/>
      <c r="F930" s="119"/>
      <c r="G930" s="120"/>
      <c r="H930" s="41"/>
      <c r="I930" s="41"/>
      <c r="J930" s="329">
        <v>0</v>
      </c>
      <c r="K930" s="329">
        <v>0</v>
      </c>
      <c r="L930" s="332"/>
      <c r="M930" s="150"/>
      <c r="N930" s="397"/>
      <c r="O930" s="555"/>
      <c r="P930" s="576">
        <f t="shared" si="45"/>
        <v>0</v>
      </c>
      <c r="Q930" s="576">
        <f t="shared" si="46"/>
        <v>0</v>
      </c>
      <c r="R930" s="576">
        <f t="shared" si="47"/>
        <v>0</v>
      </c>
      <c r="S930" s="576">
        <f t="shared" si="47"/>
        <v>0</v>
      </c>
      <c r="T930" s="553"/>
      <c r="U930" s="553"/>
      <c r="V930" s="553"/>
      <c r="W930" s="553"/>
      <c r="X930" s="397"/>
      <c r="Y930" s="397"/>
      <c r="Z930" s="397"/>
      <c r="AA930" s="397"/>
      <c r="AB930" s="397"/>
      <c r="AC930" s="397"/>
      <c r="AD930" s="397"/>
      <c r="AE930" s="397"/>
      <c r="AF930" s="397"/>
      <c r="AG930" s="397"/>
      <c r="AH930" s="397"/>
      <c r="AI930" s="397"/>
      <c r="AJ930" s="397"/>
      <c r="AK930" s="397"/>
      <c r="AL930" s="397"/>
      <c r="AM930" s="397"/>
      <c r="AN930" s="397"/>
      <c r="AO930" s="397"/>
      <c r="AP930" s="397"/>
      <c r="AQ930" s="397"/>
      <c r="AR930" s="397"/>
      <c r="AS930" s="397"/>
      <c r="AT930" s="397"/>
      <c r="AU930" s="397"/>
      <c r="AV930" s="397"/>
      <c r="AW930" s="397"/>
      <c r="AX930" s="397"/>
      <c r="AY930" s="397"/>
      <c r="AZ930" s="397"/>
      <c r="BA930" s="553"/>
      <c r="BB930" s="397"/>
      <c r="BC930" s="397"/>
      <c r="BD930" s="397"/>
    </row>
    <row r="931" spans="2:56" x14ac:dyDescent="0.35">
      <c r="B931" s="80"/>
      <c r="C931" s="119"/>
      <c r="D931" s="119"/>
      <c r="E931" s="202"/>
      <c r="F931" s="119"/>
      <c r="G931" s="120"/>
      <c r="H931" s="41"/>
      <c r="I931" s="41"/>
      <c r="J931" s="329">
        <v>0</v>
      </c>
      <c r="K931" s="329">
        <v>0</v>
      </c>
      <c r="L931" s="332"/>
      <c r="M931" s="150"/>
      <c r="N931" s="397"/>
      <c r="O931" s="555"/>
      <c r="P931" s="576">
        <f t="shared" si="45"/>
        <v>0</v>
      </c>
      <c r="Q931" s="576">
        <f t="shared" si="46"/>
        <v>0</v>
      </c>
      <c r="R931" s="576">
        <f t="shared" si="47"/>
        <v>0</v>
      </c>
      <c r="S931" s="576">
        <f t="shared" si="47"/>
        <v>0</v>
      </c>
      <c r="T931" s="553"/>
      <c r="U931" s="553"/>
      <c r="V931" s="553"/>
      <c r="W931" s="553"/>
      <c r="X931" s="397"/>
      <c r="Y931" s="397"/>
      <c r="Z931" s="397"/>
      <c r="AA931" s="397"/>
      <c r="AB931" s="397"/>
      <c r="AC931" s="397"/>
      <c r="AD931" s="397"/>
      <c r="AE931" s="397"/>
      <c r="AF931" s="397"/>
      <c r="AG931" s="397"/>
      <c r="AH931" s="397"/>
      <c r="AI931" s="397"/>
      <c r="AJ931" s="397"/>
      <c r="AK931" s="397"/>
      <c r="AL931" s="397"/>
      <c r="AM931" s="397"/>
      <c r="AN931" s="397"/>
      <c r="AO931" s="397"/>
      <c r="AP931" s="397"/>
      <c r="AQ931" s="397"/>
      <c r="AR931" s="397"/>
      <c r="AS931" s="397"/>
      <c r="AT931" s="397"/>
      <c r="AU931" s="397"/>
      <c r="AV931" s="397"/>
      <c r="AW931" s="397"/>
      <c r="AX931" s="397"/>
      <c r="AY931" s="397"/>
      <c r="AZ931" s="397"/>
      <c r="BA931" s="553"/>
      <c r="BB931" s="397"/>
      <c r="BC931" s="397"/>
      <c r="BD931" s="397"/>
    </row>
    <row r="932" spans="2:56" x14ac:dyDescent="0.35">
      <c r="B932" s="80"/>
      <c r="C932" s="119"/>
      <c r="D932" s="119"/>
      <c r="E932" s="202"/>
      <c r="F932" s="119"/>
      <c r="G932" s="120"/>
      <c r="H932" s="41"/>
      <c r="I932" s="41"/>
      <c r="J932" s="329">
        <v>0</v>
      </c>
      <c r="K932" s="329">
        <v>0</v>
      </c>
      <c r="L932" s="332"/>
      <c r="M932" s="150"/>
      <c r="N932" s="397"/>
      <c r="O932" s="555"/>
      <c r="P932" s="576">
        <f t="shared" si="45"/>
        <v>0</v>
      </c>
      <c r="Q932" s="576">
        <f t="shared" si="46"/>
        <v>0</v>
      </c>
      <c r="R932" s="576">
        <f t="shared" si="47"/>
        <v>0</v>
      </c>
      <c r="S932" s="576">
        <f t="shared" si="47"/>
        <v>0</v>
      </c>
      <c r="T932" s="553"/>
      <c r="U932" s="553"/>
      <c r="V932" s="553"/>
      <c r="W932" s="553"/>
      <c r="X932" s="397"/>
      <c r="Y932" s="397"/>
      <c r="Z932" s="397"/>
      <c r="AA932" s="397"/>
      <c r="AB932" s="397"/>
      <c r="AC932" s="397"/>
      <c r="AD932" s="397"/>
      <c r="AE932" s="397"/>
      <c r="AF932" s="397"/>
      <c r="AG932" s="397"/>
      <c r="AH932" s="397"/>
      <c r="AI932" s="397"/>
      <c r="AJ932" s="397"/>
      <c r="AK932" s="397"/>
      <c r="AL932" s="397"/>
      <c r="AM932" s="397"/>
      <c r="AN932" s="397"/>
      <c r="AO932" s="397"/>
      <c r="AP932" s="397"/>
      <c r="AQ932" s="397"/>
      <c r="AR932" s="397"/>
      <c r="AS932" s="397"/>
      <c r="AT932" s="397"/>
      <c r="AU932" s="397"/>
      <c r="AV932" s="397"/>
      <c r="AW932" s="397"/>
      <c r="AX932" s="397"/>
      <c r="AY932" s="397"/>
      <c r="AZ932" s="397"/>
      <c r="BA932" s="553"/>
      <c r="BB932" s="397"/>
      <c r="BC932" s="397"/>
      <c r="BD932" s="397"/>
    </row>
    <row r="933" spans="2:56" x14ac:dyDescent="0.35">
      <c r="B933" s="80"/>
      <c r="C933" s="119"/>
      <c r="D933" s="119"/>
      <c r="E933" s="202"/>
      <c r="F933" s="119"/>
      <c r="G933" s="120"/>
      <c r="H933" s="41"/>
      <c r="I933" s="41"/>
      <c r="J933" s="329">
        <v>0</v>
      </c>
      <c r="K933" s="329">
        <v>0</v>
      </c>
      <c r="L933" s="332"/>
      <c r="M933" s="150"/>
      <c r="N933" s="397"/>
      <c r="O933" s="555"/>
      <c r="P933" s="576">
        <f t="shared" si="45"/>
        <v>0</v>
      </c>
      <c r="Q933" s="576">
        <f t="shared" si="46"/>
        <v>0</v>
      </c>
      <c r="R933" s="576">
        <f t="shared" si="47"/>
        <v>0</v>
      </c>
      <c r="S933" s="576">
        <f t="shared" si="47"/>
        <v>0</v>
      </c>
      <c r="T933" s="553"/>
      <c r="U933" s="553"/>
      <c r="V933" s="553"/>
      <c r="W933" s="553"/>
      <c r="X933" s="397"/>
      <c r="Y933" s="397"/>
      <c r="Z933" s="397"/>
      <c r="AA933" s="397"/>
      <c r="AB933" s="397"/>
      <c r="AC933" s="397"/>
      <c r="AD933" s="397"/>
      <c r="AE933" s="397"/>
      <c r="AF933" s="397"/>
      <c r="AG933" s="397"/>
      <c r="AH933" s="397"/>
      <c r="AI933" s="397"/>
      <c r="AJ933" s="397"/>
      <c r="AK933" s="397"/>
      <c r="AL933" s="397"/>
      <c r="AM933" s="397"/>
      <c r="AN933" s="397"/>
      <c r="AO933" s="397"/>
      <c r="AP933" s="397"/>
      <c r="AQ933" s="397"/>
      <c r="AR933" s="397"/>
      <c r="AS933" s="397"/>
      <c r="AT933" s="397"/>
      <c r="AU933" s="397"/>
      <c r="AV933" s="397"/>
      <c r="AW933" s="397"/>
      <c r="AX933" s="397"/>
      <c r="AY933" s="397"/>
      <c r="AZ933" s="397"/>
      <c r="BA933" s="553"/>
      <c r="BB933" s="397"/>
      <c r="BC933" s="397"/>
      <c r="BD933" s="397"/>
    </row>
    <row r="934" spans="2:56" x14ac:dyDescent="0.35">
      <c r="B934" s="80"/>
      <c r="C934" s="119"/>
      <c r="D934" s="119"/>
      <c r="E934" s="202"/>
      <c r="F934" s="119"/>
      <c r="G934" s="120"/>
      <c r="H934" s="41"/>
      <c r="I934" s="41"/>
      <c r="J934" s="329">
        <v>0</v>
      </c>
      <c r="K934" s="329">
        <v>0</v>
      </c>
      <c r="L934" s="332"/>
      <c r="M934" s="150"/>
      <c r="N934" s="397"/>
      <c r="O934" s="555"/>
      <c r="P934" s="576">
        <f t="shared" si="45"/>
        <v>0</v>
      </c>
      <c r="Q934" s="576">
        <f t="shared" si="46"/>
        <v>0</v>
      </c>
      <c r="R934" s="576">
        <f t="shared" si="47"/>
        <v>0</v>
      </c>
      <c r="S934" s="576">
        <f t="shared" si="47"/>
        <v>0</v>
      </c>
      <c r="T934" s="553"/>
      <c r="U934" s="553"/>
      <c r="V934" s="553"/>
      <c r="W934" s="553"/>
      <c r="X934" s="397"/>
      <c r="Y934" s="397"/>
      <c r="Z934" s="397"/>
      <c r="AA934" s="397"/>
      <c r="AB934" s="397"/>
      <c r="AC934" s="397"/>
      <c r="AD934" s="397"/>
      <c r="AE934" s="397"/>
      <c r="AF934" s="397"/>
      <c r="AG934" s="397"/>
      <c r="AH934" s="397"/>
      <c r="AI934" s="397"/>
      <c r="AJ934" s="397"/>
      <c r="AK934" s="397"/>
      <c r="AL934" s="397"/>
      <c r="AM934" s="397"/>
      <c r="AN934" s="397"/>
      <c r="AO934" s="397"/>
      <c r="AP934" s="397"/>
      <c r="AQ934" s="397"/>
      <c r="AR934" s="397"/>
      <c r="AS934" s="397"/>
      <c r="AT934" s="397"/>
      <c r="AU934" s="397"/>
      <c r="AV934" s="397"/>
      <c r="AW934" s="397"/>
      <c r="AX934" s="397"/>
      <c r="AY934" s="397"/>
      <c r="AZ934" s="397"/>
      <c r="BA934" s="553"/>
      <c r="BB934" s="397"/>
      <c r="BC934" s="397"/>
      <c r="BD934" s="397"/>
    </row>
    <row r="935" spans="2:56" x14ac:dyDescent="0.35">
      <c r="B935" s="80"/>
      <c r="C935" s="119"/>
      <c r="D935" s="119"/>
      <c r="E935" s="202"/>
      <c r="F935" s="119"/>
      <c r="G935" s="120"/>
      <c r="H935" s="41"/>
      <c r="I935" s="41"/>
      <c r="J935" s="329">
        <v>0</v>
      </c>
      <c r="K935" s="329">
        <v>0</v>
      </c>
      <c r="L935" s="332"/>
      <c r="M935" s="150"/>
      <c r="N935" s="397"/>
      <c r="O935" s="555"/>
      <c r="P935" s="576">
        <f t="shared" si="45"/>
        <v>0</v>
      </c>
      <c r="Q935" s="576">
        <f t="shared" si="46"/>
        <v>0</v>
      </c>
      <c r="R935" s="576">
        <f t="shared" si="47"/>
        <v>0</v>
      </c>
      <c r="S935" s="576">
        <f t="shared" si="47"/>
        <v>0</v>
      </c>
      <c r="T935" s="553"/>
      <c r="U935" s="553"/>
      <c r="V935" s="553"/>
      <c r="W935" s="553"/>
      <c r="X935" s="397"/>
      <c r="Y935" s="397"/>
      <c r="Z935" s="397"/>
      <c r="AA935" s="397"/>
      <c r="AB935" s="397"/>
      <c r="AC935" s="397"/>
      <c r="AD935" s="397"/>
      <c r="AE935" s="397"/>
      <c r="AF935" s="397"/>
      <c r="AG935" s="397"/>
      <c r="AH935" s="397"/>
      <c r="AI935" s="397"/>
      <c r="AJ935" s="397"/>
      <c r="AK935" s="397"/>
      <c r="AL935" s="397"/>
      <c r="AM935" s="397"/>
      <c r="AN935" s="397"/>
      <c r="AO935" s="397"/>
      <c r="AP935" s="397"/>
      <c r="AQ935" s="397"/>
      <c r="AR935" s="397"/>
      <c r="AS935" s="397"/>
      <c r="AT935" s="397"/>
      <c r="AU935" s="397"/>
      <c r="AV935" s="397"/>
      <c r="AW935" s="397"/>
      <c r="AX935" s="397"/>
      <c r="AY935" s="397"/>
      <c r="AZ935" s="397"/>
      <c r="BA935" s="553"/>
      <c r="BB935" s="397"/>
      <c r="BC935" s="397"/>
      <c r="BD935" s="397"/>
    </row>
    <row r="936" spans="2:56" x14ac:dyDescent="0.35">
      <c r="B936" s="80"/>
      <c r="C936" s="119"/>
      <c r="D936" s="119"/>
      <c r="E936" s="202"/>
      <c r="F936" s="119"/>
      <c r="G936" s="120"/>
      <c r="H936" s="41"/>
      <c r="I936" s="41"/>
      <c r="J936" s="329">
        <v>0</v>
      </c>
      <c r="K936" s="329">
        <v>0</v>
      </c>
      <c r="L936" s="332"/>
      <c r="M936" s="150"/>
      <c r="N936" s="397"/>
      <c r="O936" s="555"/>
      <c r="P936" s="576">
        <f t="shared" si="45"/>
        <v>0</v>
      </c>
      <c r="Q936" s="576">
        <f t="shared" si="46"/>
        <v>0</v>
      </c>
      <c r="R936" s="576">
        <f t="shared" si="47"/>
        <v>0</v>
      </c>
      <c r="S936" s="576">
        <f t="shared" si="47"/>
        <v>0</v>
      </c>
      <c r="T936" s="553"/>
      <c r="U936" s="553"/>
      <c r="V936" s="553"/>
      <c r="W936" s="553"/>
      <c r="X936" s="397"/>
      <c r="Y936" s="397"/>
      <c r="Z936" s="397"/>
      <c r="AA936" s="397"/>
      <c r="AB936" s="397"/>
      <c r="AC936" s="397"/>
      <c r="AD936" s="397"/>
      <c r="AE936" s="397"/>
      <c r="AF936" s="397"/>
      <c r="AG936" s="397"/>
      <c r="AH936" s="397"/>
      <c r="AI936" s="397"/>
      <c r="AJ936" s="397"/>
      <c r="AK936" s="397"/>
      <c r="AL936" s="397"/>
      <c r="AM936" s="397"/>
      <c r="AN936" s="397"/>
      <c r="AO936" s="397"/>
      <c r="AP936" s="397"/>
      <c r="AQ936" s="397"/>
      <c r="AR936" s="397"/>
      <c r="AS936" s="397"/>
      <c r="AT936" s="397"/>
      <c r="AU936" s="397"/>
      <c r="AV936" s="397"/>
      <c r="AW936" s="397"/>
      <c r="AX936" s="397"/>
      <c r="AY936" s="397"/>
      <c r="AZ936" s="397"/>
      <c r="BA936" s="553"/>
      <c r="BB936" s="397"/>
      <c r="BC936" s="397"/>
      <c r="BD936" s="397"/>
    </row>
    <row r="937" spans="2:56" x14ac:dyDescent="0.35">
      <c r="B937" s="80"/>
      <c r="C937" s="119"/>
      <c r="D937" s="119"/>
      <c r="E937" s="202"/>
      <c r="F937" s="119"/>
      <c r="G937" s="120"/>
      <c r="H937" s="41"/>
      <c r="I937" s="41"/>
      <c r="J937" s="329">
        <v>0</v>
      </c>
      <c r="K937" s="329">
        <v>0</v>
      </c>
      <c r="L937" s="332"/>
      <c r="M937" s="150"/>
      <c r="N937" s="397"/>
      <c r="O937" s="555"/>
      <c r="P937" s="576">
        <f t="shared" si="45"/>
        <v>0</v>
      </c>
      <c r="Q937" s="576">
        <f t="shared" si="46"/>
        <v>0</v>
      </c>
      <c r="R937" s="576">
        <f t="shared" si="47"/>
        <v>0</v>
      </c>
      <c r="S937" s="576">
        <f t="shared" si="47"/>
        <v>0</v>
      </c>
      <c r="T937" s="553"/>
      <c r="U937" s="553"/>
      <c r="V937" s="553"/>
      <c r="W937" s="553"/>
      <c r="X937" s="397"/>
      <c r="Y937" s="397"/>
      <c r="Z937" s="397"/>
      <c r="AA937" s="397"/>
      <c r="AB937" s="397"/>
      <c r="AC937" s="397"/>
      <c r="AD937" s="397"/>
      <c r="AE937" s="397"/>
      <c r="AF937" s="397"/>
      <c r="AG937" s="397"/>
      <c r="AH937" s="397"/>
      <c r="AI937" s="397"/>
      <c r="AJ937" s="397"/>
      <c r="AK937" s="397"/>
      <c r="AL937" s="397"/>
      <c r="AM937" s="397"/>
      <c r="AN937" s="397"/>
      <c r="AO937" s="397"/>
      <c r="AP937" s="397"/>
      <c r="AQ937" s="397"/>
      <c r="AR937" s="397"/>
      <c r="AS937" s="397"/>
      <c r="AT937" s="397"/>
      <c r="AU937" s="397"/>
      <c r="AV937" s="397"/>
      <c r="AW937" s="397"/>
      <c r="AX937" s="397"/>
      <c r="AY937" s="397"/>
      <c r="AZ937" s="397"/>
      <c r="BA937" s="553"/>
      <c r="BB937" s="397"/>
      <c r="BC937" s="397"/>
      <c r="BD937" s="397"/>
    </row>
    <row r="938" spans="2:56" x14ac:dyDescent="0.35">
      <c r="B938" s="80"/>
      <c r="C938" s="119"/>
      <c r="D938" s="119"/>
      <c r="E938" s="202"/>
      <c r="F938" s="119"/>
      <c r="G938" s="120"/>
      <c r="H938" s="41"/>
      <c r="I938" s="41"/>
      <c r="J938" s="329">
        <v>0</v>
      </c>
      <c r="K938" s="329">
        <v>0</v>
      </c>
      <c r="L938" s="332"/>
      <c r="M938" s="150"/>
      <c r="N938" s="397"/>
      <c r="O938" s="555"/>
      <c r="P938" s="576">
        <f t="shared" si="45"/>
        <v>0</v>
      </c>
      <c r="Q938" s="576">
        <f t="shared" si="46"/>
        <v>0</v>
      </c>
      <c r="R938" s="576">
        <f t="shared" si="47"/>
        <v>0</v>
      </c>
      <c r="S938" s="576">
        <f t="shared" si="47"/>
        <v>0</v>
      </c>
      <c r="T938" s="553"/>
      <c r="U938" s="553"/>
      <c r="V938" s="553"/>
      <c r="W938" s="553"/>
      <c r="X938" s="397"/>
      <c r="Y938" s="397"/>
      <c r="Z938" s="397"/>
      <c r="AA938" s="397"/>
      <c r="AB938" s="397"/>
      <c r="AC938" s="397"/>
      <c r="AD938" s="397"/>
      <c r="AE938" s="397"/>
      <c r="AF938" s="397"/>
      <c r="AG938" s="397"/>
      <c r="AH938" s="397"/>
      <c r="AI938" s="397"/>
      <c r="AJ938" s="397"/>
      <c r="AK938" s="397"/>
      <c r="AL938" s="397"/>
      <c r="AM938" s="397"/>
      <c r="AN938" s="397"/>
      <c r="AO938" s="397"/>
      <c r="AP938" s="397"/>
      <c r="AQ938" s="397"/>
      <c r="AR938" s="397"/>
      <c r="AS938" s="397"/>
      <c r="AT938" s="397"/>
      <c r="AU938" s="397"/>
      <c r="AV938" s="397"/>
      <c r="AW938" s="397"/>
      <c r="AX938" s="397"/>
      <c r="AY938" s="397"/>
      <c r="AZ938" s="397"/>
      <c r="BA938" s="553"/>
      <c r="BB938" s="397"/>
      <c r="BC938" s="397"/>
      <c r="BD938" s="397"/>
    </row>
    <row r="939" spans="2:56" x14ac:dyDescent="0.35">
      <c r="B939" s="80"/>
      <c r="C939" s="119"/>
      <c r="D939" s="119"/>
      <c r="E939" s="202"/>
      <c r="F939" s="119"/>
      <c r="G939" s="120"/>
      <c r="H939" s="41"/>
      <c r="I939" s="41"/>
      <c r="J939" s="329">
        <v>0</v>
      </c>
      <c r="K939" s="329">
        <v>0</v>
      </c>
      <c r="L939" s="332"/>
      <c r="M939" s="150"/>
      <c r="N939" s="397"/>
      <c r="O939" s="555"/>
      <c r="P939" s="576">
        <f t="shared" si="45"/>
        <v>0</v>
      </c>
      <c r="Q939" s="576">
        <f t="shared" si="46"/>
        <v>0</v>
      </c>
      <c r="R939" s="576">
        <f t="shared" si="47"/>
        <v>0</v>
      </c>
      <c r="S939" s="576">
        <f t="shared" si="47"/>
        <v>0</v>
      </c>
      <c r="T939" s="553"/>
      <c r="U939" s="553"/>
      <c r="V939" s="553"/>
      <c r="W939" s="553"/>
      <c r="X939" s="397"/>
      <c r="Y939" s="397"/>
      <c r="Z939" s="397"/>
      <c r="AA939" s="397"/>
      <c r="AB939" s="397"/>
      <c r="AC939" s="397"/>
      <c r="AD939" s="397"/>
      <c r="AE939" s="397"/>
      <c r="AF939" s="397"/>
      <c r="AG939" s="397"/>
      <c r="AH939" s="397"/>
      <c r="AI939" s="397"/>
      <c r="AJ939" s="397"/>
      <c r="AK939" s="397"/>
      <c r="AL939" s="397"/>
      <c r="AM939" s="397"/>
      <c r="AN939" s="397"/>
      <c r="AO939" s="397"/>
      <c r="AP939" s="397"/>
      <c r="AQ939" s="397"/>
      <c r="AR939" s="397"/>
      <c r="AS939" s="397"/>
      <c r="AT939" s="397"/>
      <c r="AU939" s="397"/>
      <c r="AV939" s="397"/>
      <c r="AW939" s="397"/>
      <c r="AX939" s="397"/>
      <c r="AY939" s="397"/>
      <c r="AZ939" s="397"/>
      <c r="BA939" s="553"/>
      <c r="BB939" s="397"/>
      <c r="BC939" s="397"/>
      <c r="BD939" s="397"/>
    </row>
    <row r="940" spans="2:56" x14ac:dyDescent="0.35">
      <c r="B940" s="80"/>
      <c r="C940" s="119"/>
      <c r="D940" s="119"/>
      <c r="E940" s="202"/>
      <c r="F940" s="119"/>
      <c r="G940" s="120"/>
      <c r="H940" s="41"/>
      <c r="I940" s="41"/>
      <c r="J940" s="329">
        <v>0</v>
      </c>
      <c r="K940" s="329">
        <v>0</v>
      </c>
      <c r="L940" s="332"/>
      <c r="M940" s="150"/>
      <c r="N940" s="397"/>
      <c r="O940" s="555"/>
      <c r="P940" s="576">
        <f t="shared" si="45"/>
        <v>0</v>
      </c>
      <c r="Q940" s="576">
        <f t="shared" si="46"/>
        <v>0</v>
      </c>
      <c r="R940" s="576">
        <f t="shared" si="47"/>
        <v>0</v>
      </c>
      <c r="S940" s="576">
        <f t="shared" si="47"/>
        <v>0</v>
      </c>
      <c r="T940" s="553"/>
      <c r="U940" s="553"/>
      <c r="V940" s="553"/>
      <c r="W940" s="553"/>
      <c r="X940" s="397"/>
      <c r="Y940" s="397"/>
      <c r="Z940" s="397"/>
      <c r="AA940" s="397"/>
      <c r="AB940" s="397"/>
      <c r="AC940" s="397"/>
      <c r="AD940" s="397"/>
      <c r="AE940" s="397"/>
      <c r="AF940" s="397"/>
      <c r="AG940" s="397"/>
      <c r="AH940" s="397"/>
      <c r="AI940" s="397"/>
      <c r="AJ940" s="397"/>
      <c r="AK940" s="397"/>
      <c r="AL940" s="397"/>
      <c r="AM940" s="397"/>
      <c r="AN940" s="397"/>
      <c r="AO940" s="397"/>
      <c r="AP940" s="397"/>
      <c r="AQ940" s="397"/>
      <c r="AR940" s="397"/>
      <c r="AS940" s="397"/>
      <c r="AT940" s="397"/>
      <c r="AU940" s="397"/>
      <c r="AV940" s="397"/>
      <c r="AW940" s="397"/>
      <c r="AX940" s="397"/>
      <c r="AY940" s="397"/>
      <c r="AZ940" s="397"/>
      <c r="BA940" s="553"/>
      <c r="BB940" s="397"/>
      <c r="BC940" s="397"/>
      <c r="BD940" s="397"/>
    </row>
    <row r="941" spans="2:56" x14ac:dyDescent="0.35">
      <c r="B941" s="80"/>
      <c r="C941" s="119"/>
      <c r="D941" s="119"/>
      <c r="E941" s="202"/>
      <c r="F941" s="119"/>
      <c r="G941" s="120"/>
      <c r="H941" s="41"/>
      <c r="I941" s="41"/>
      <c r="J941" s="329">
        <v>0</v>
      </c>
      <c r="K941" s="329">
        <v>0</v>
      </c>
      <c r="L941" s="332"/>
      <c r="M941" s="150"/>
      <c r="N941" s="397"/>
      <c r="O941" s="555"/>
      <c r="P941" s="576">
        <f t="shared" si="45"/>
        <v>0</v>
      </c>
      <c r="Q941" s="576">
        <f t="shared" si="46"/>
        <v>0</v>
      </c>
      <c r="R941" s="576">
        <f t="shared" si="47"/>
        <v>0</v>
      </c>
      <c r="S941" s="576">
        <f t="shared" si="47"/>
        <v>0</v>
      </c>
      <c r="T941" s="553"/>
      <c r="U941" s="553"/>
      <c r="V941" s="553"/>
      <c r="W941" s="553"/>
      <c r="X941" s="397"/>
      <c r="Y941" s="397"/>
      <c r="Z941" s="397"/>
      <c r="AA941" s="397"/>
      <c r="AB941" s="397"/>
      <c r="AC941" s="397"/>
      <c r="AD941" s="397"/>
      <c r="AE941" s="397"/>
      <c r="AF941" s="397"/>
      <c r="AG941" s="397"/>
      <c r="AH941" s="397"/>
      <c r="AI941" s="397"/>
      <c r="AJ941" s="397"/>
      <c r="AK941" s="397"/>
      <c r="AL941" s="397"/>
      <c r="AM941" s="397"/>
      <c r="AN941" s="397"/>
      <c r="AO941" s="397"/>
      <c r="AP941" s="397"/>
      <c r="AQ941" s="397"/>
      <c r="AR941" s="397"/>
      <c r="AS941" s="397"/>
      <c r="AT941" s="397"/>
      <c r="AU941" s="397"/>
      <c r="AV941" s="397"/>
      <c r="AW941" s="397"/>
      <c r="AX941" s="397"/>
      <c r="AY941" s="397"/>
      <c r="AZ941" s="397"/>
      <c r="BA941" s="553"/>
      <c r="BB941" s="397"/>
      <c r="BC941" s="397"/>
      <c r="BD941" s="397"/>
    </row>
    <row r="942" spans="2:56" x14ac:dyDescent="0.35">
      <c r="B942" s="80"/>
      <c r="C942" s="119"/>
      <c r="D942" s="119"/>
      <c r="E942" s="202"/>
      <c r="F942" s="119"/>
      <c r="G942" s="120"/>
      <c r="H942" s="41"/>
      <c r="I942" s="41"/>
      <c r="J942" s="329">
        <v>0</v>
      </c>
      <c r="K942" s="329">
        <v>0</v>
      </c>
      <c r="L942" s="332"/>
      <c r="M942" s="150"/>
      <c r="N942" s="397"/>
      <c r="O942" s="555"/>
      <c r="P942" s="576">
        <f t="shared" si="45"/>
        <v>0</v>
      </c>
      <c r="Q942" s="576">
        <f t="shared" si="46"/>
        <v>0</v>
      </c>
      <c r="R942" s="576">
        <f t="shared" si="47"/>
        <v>0</v>
      </c>
      <c r="S942" s="576">
        <f t="shared" si="47"/>
        <v>0</v>
      </c>
      <c r="T942" s="553"/>
      <c r="U942" s="553"/>
      <c r="V942" s="553"/>
      <c r="W942" s="553"/>
      <c r="X942" s="397"/>
      <c r="Y942" s="397"/>
      <c r="Z942" s="397"/>
      <c r="AA942" s="397"/>
      <c r="AB942" s="397"/>
      <c r="AC942" s="397"/>
      <c r="AD942" s="397"/>
      <c r="AE942" s="397"/>
      <c r="AF942" s="397"/>
      <c r="AG942" s="397"/>
      <c r="AH942" s="397"/>
      <c r="AI942" s="397"/>
      <c r="AJ942" s="397"/>
      <c r="AK942" s="397"/>
      <c r="AL942" s="397"/>
      <c r="AM942" s="397"/>
      <c r="AN942" s="397"/>
      <c r="AO942" s="397"/>
      <c r="AP942" s="397"/>
      <c r="AQ942" s="397"/>
      <c r="AR942" s="397"/>
      <c r="AS942" s="397"/>
      <c r="AT942" s="397"/>
      <c r="AU942" s="397"/>
      <c r="AV942" s="397"/>
      <c r="AW942" s="397"/>
      <c r="AX942" s="397"/>
      <c r="AY942" s="397"/>
      <c r="AZ942" s="397"/>
      <c r="BA942" s="553"/>
      <c r="BB942" s="397"/>
      <c r="BC942" s="397"/>
      <c r="BD942" s="397"/>
    </row>
    <row r="943" spans="2:56" x14ac:dyDescent="0.35">
      <c r="B943" s="80"/>
      <c r="C943" s="119"/>
      <c r="D943" s="119"/>
      <c r="E943" s="202"/>
      <c r="F943" s="119"/>
      <c r="G943" s="120"/>
      <c r="H943" s="41"/>
      <c r="I943" s="41"/>
      <c r="J943" s="329">
        <v>0</v>
      </c>
      <c r="K943" s="329">
        <v>0</v>
      </c>
      <c r="L943" s="332"/>
      <c r="M943" s="150"/>
      <c r="N943" s="397"/>
      <c r="O943" s="555"/>
      <c r="P943" s="576">
        <f t="shared" si="45"/>
        <v>0</v>
      </c>
      <c r="Q943" s="576">
        <f t="shared" si="46"/>
        <v>0</v>
      </c>
      <c r="R943" s="576">
        <f t="shared" si="47"/>
        <v>0</v>
      </c>
      <c r="S943" s="576">
        <f t="shared" si="47"/>
        <v>0</v>
      </c>
      <c r="T943" s="553"/>
      <c r="U943" s="553"/>
      <c r="V943" s="553"/>
      <c r="W943" s="553"/>
      <c r="X943" s="397"/>
      <c r="Y943" s="397"/>
      <c r="Z943" s="397"/>
      <c r="AA943" s="397"/>
      <c r="AB943" s="397"/>
      <c r="AC943" s="397"/>
      <c r="AD943" s="397"/>
      <c r="AE943" s="397"/>
      <c r="AF943" s="397"/>
      <c r="AG943" s="397"/>
      <c r="AH943" s="397"/>
      <c r="AI943" s="397"/>
      <c r="AJ943" s="397"/>
      <c r="AK943" s="397"/>
      <c r="AL943" s="397"/>
      <c r="AM943" s="397"/>
      <c r="AN943" s="397"/>
      <c r="AO943" s="397"/>
      <c r="AP943" s="397"/>
      <c r="AQ943" s="397"/>
      <c r="AR943" s="397"/>
      <c r="AS943" s="397"/>
      <c r="AT943" s="397"/>
      <c r="AU943" s="397"/>
      <c r="AV943" s="397"/>
      <c r="AW943" s="397"/>
      <c r="AX943" s="397"/>
      <c r="AY943" s="397"/>
      <c r="AZ943" s="397"/>
      <c r="BA943" s="553"/>
      <c r="BB943" s="397"/>
      <c r="BC943" s="397"/>
      <c r="BD943" s="397"/>
    </row>
    <row r="944" spans="2:56" x14ac:dyDescent="0.35">
      <c r="B944" s="80"/>
      <c r="C944" s="119"/>
      <c r="D944" s="119"/>
      <c r="E944" s="202"/>
      <c r="F944" s="119"/>
      <c r="G944" s="120"/>
      <c r="H944" s="41"/>
      <c r="I944" s="41"/>
      <c r="J944" s="329">
        <v>0</v>
      </c>
      <c r="K944" s="329">
        <v>0</v>
      </c>
      <c r="L944" s="332"/>
      <c r="M944" s="150"/>
      <c r="N944" s="397"/>
      <c r="O944" s="555"/>
      <c r="P944" s="576">
        <f t="shared" ref="P944:P1007" si="48">J944*$G$32</f>
        <v>0</v>
      </c>
      <c r="Q944" s="576">
        <f t="shared" ref="Q944:Q1007" si="49">K944*$G$42</f>
        <v>0</v>
      </c>
      <c r="R944" s="576">
        <f t="shared" ref="R944:S1007" si="50">P944-J944</f>
        <v>0</v>
      </c>
      <c r="S944" s="576">
        <f t="shared" si="50"/>
        <v>0</v>
      </c>
      <c r="T944" s="553"/>
      <c r="U944" s="553"/>
      <c r="V944" s="553"/>
      <c r="W944" s="553"/>
      <c r="X944" s="397"/>
      <c r="Y944" s="397"/>
      <c r="Z944" s="397"/>
      <c r="AA944" s="397"/>
      <c r="AB944" s="397"/>
      <c r="AC944" s="397"/>
      <c r="AD944" s="397"/>
      <c r="AE944" s="397"/>
      <c r="AF944" s="397"/>
      <c r="AG944" s="397"/>
      <c r="AH944" s="397"/>
      <c r="AI944" s="397"/>
      <c r="AJ944" s="397"/>
      <c r="AK944" s="397"/>
      <c r="AL944" s="397"/>
      <c r="AM944" s="397"/>
      <c r="AN944" s="397"/>
      <c r="AO944" s="397"/>
      <c r="AP944" s="397"/>
      <c r="AQ944" s="397"/>
      <c r="AR944" s="397"/>
      <c r="AS944" s="397"/>
      <c r="AT944" s="397"/>
      <c r="AU944" s="397"/>
      <c r="AV944" s="397"/>
      <c r="AW944" s="397"/>
      <c r="AX944" s="397"/>
      <c r="AY944" s="397"/>
      <c r="AZ944" s="397"/>
      <c r="BA944" s="553"/>
      <c r="BB944" s="397"/>
      <c r="BC944" s="397"/>
      <c r="BD944" s="397"/>
    </row>
    <row r="945" spans="2:56" x14ac:dyDescent="0.35">
      <c r="B945" s="80"/>
      <c r="C945" s="119"/>
      <c r="D945" s="119"/>
      <c r="E945" s="202"/>
      <c r="F945" s="119"/>
      <c r="G945" s="120"/>
      <c r="H945" s="41"/>
      <c r="I945" s="41"/>
      <c r="J945" s="329">
        <v>0</v>
      </c>
      <c r="K945" s="329">
        <v>0</v>
      </c>
      <c r="L945" s="332"/>
      <c r="M945" s="150"/>
      <c r="N945" s="397"/>
      <c r="O945" s="555"/>
      <c r="P945" s="576">
        <f t="shared" si="48"/>
        <v>0</v>
      </c>
      <c r="Q945" s="576">
        <f t="shared" si="49"/>
        <v>0</v>
      </c>
      <c r="R945" s="576">
        <f t="shared" si="50"/>
        <v>0</v>
      </c>
      <c r="S945" s="576">
        <f t="shared" si="50"/>
        <v>0</v>
      </c>
      <c r="T945" s="553"/>
      <c r="U945" s="553"/>
      <c r="V945" s="553"/>
      <c r="W945" s="553"/>
      <c r="X945" s="397"/>
      <c r="Y945" s="397"/>
      <c r="Z945" s="397"/>
      <c r="AA945" s="397"/>
      <c r="AB945" s="397"/>
      <c r="AC945" s="397"/>
      <c r="AD945" s="397"/>
      <c r="AE945" s="397"/>
      <c r="AF945" s="397"/>
      <c r="AG945" s="397"/>
      <c r="AH945" s="397"/>
      <c r="AI945" s="397"/>
      <c r="AJ945" s="397"/>
      <c r="AK945" s="397"/>
      <c r="AL945" s="397"/>
      <c r="AM945" s="397"/>
      <c r="AN945" s="397"/>
      <c r="AO945" s="397"/>
      <c r="AP945" s="397"/>
      <c r="AQ945" s="397"/>
      <c r="AR945" s="397"/>
      <c r="AS945" s="397"/>
      <c r="AT945" s="397"/>
      <c r="AU945" s="397"/>
      <c r="AV945" s="397"/>
      <c r="AW945" s="397"/>
      <c r="AX945" s="397"/>
      <c r="AY945" s="397"/>
      <c r="AZ945" s="397"/>
      <c r="BA945" s="553"/>
      <c r="BB945" s="397"/>
      <c r="BC945" s="397"/>
      <c r="BD945" s="397"/>
    </row>
    <row r="946" spans="2:56" x14ac:dyDescent="0.35">
      <c r="B946" s="80"/>
      <c r="C946" s="119"/>
      <c r="D946" s="119"/>
      <c r="E946" s="202"/>
      <c r="F946" s="119"/>
      <c r="G946" s="120"/>
      <c r="H946" s="41"/>
      <c r="I946" s="41"/>
      <c r="J946" s="329">
        <v>0</v>
      </c>
      <c r="K946" s="329">
        <v>0</v>
      </c>
      <c r="L946" s="332"/>
      <c r="M946" s="150"/>
      <c r="N946" s="397"/>
      <c r="O946" s="555"/>
      <c r="P946" s="576">
        <f t="shared" si="48"/>
        <v>0</v>
      </c>
      <c r="Q946" s="576">
        <f t="shared" si="49"/>
        <v>0</v>
      </c>
      <c r="R946" s="576">
        <f t="shared" si="50"/>
        <v>0</v>
      </c>
      <c r="S946" s="576">
        <f t="shared" si="50"/>
        <v>0</v>
      </c>
      <c r="T946" s="553"/>
      <c r="U946" s="553"/>
      <c r="V946" s="553"/>
      <c r="W946" s="553"/>
      <c r="X946" s="397"/>
      <c r="Y946" s="397"/>
      <c r="Z946" s="397"/>
      <c r="AA946" s="397"/>
      <c r="AB946" s="397"/>
      <c r="AC946" s="397"/>
      <c r="AD946" s="397"/>
      <c r="AE946" s="397"/>
      <c r="AF946" s="397"/>
      <c r="AG946" s="397"/>
      <c r="AH946" s="397"/>
      <c r="AI946" s="397"/>
      <c r="AJ946" s="397"/>
      <c r="AK946" s="397"/>
      <c r="AL946" s="397"/>
      <c r="AM946" s="397"/>
      <c r="AN946" s="397"/>
      <c r="AO946" s="397"/>
      <c r="AP946" s="397"/>
      <c r="AQ946" s="397"/>
      <c r="AR946" s="397"/>
      <c r="AS946" s="397"/>
      <c r="AT946" s="397"/>
      <c r="AU946" s="397"/>
      <c r="AV946" s="397"/>
      <c r="AW946" s="397"/>
      <c r="AX946" s="397"/>
      <c r="AY946" s="397"/>
      <c r="AZ946" s="397"/>
      <c r="BA946" s="553"/>
      <c r="BB946" s="397"/>
      <c r="BC946" s="397"/>
      <c r="BD946" s="397"/>
    </row>
    <row r="947" spans="2:56" x14ac:dyDescent="0.35">
      <c r="B947" s="80"/>
      <c r="C947" s="119"/>
      <c r="D947" s="119"/>
      <c r="E947" s="202"/>
      <c r="F947" s="119"/>
      <c r="G947" s="120"/>
      <c r="H947" s="41"/>
      <c r="I947" s="41"/>
      <c r="J947" s="329">
        <v>0</v>
      </c>
      <c r="K947" s="329">
        <v>0</v>
      </c>
      <c r="L947" s="332"/>
      <c r="M947" s="150"/>
      <c r="N947" s="397"/>
      <c r="O947" s="555"/>
      <c r="P947" s="576">
        <f t="shared" si="48"/>
        <v>0</v>
      </c>
      <c r="Q947" s="576">
        <f t="shared" si="49"/>
        <v>0</v>
      </c>
      <c r="R947" s="576">
        <f t="shared" si="50"/>
        <v>0</v>
      </c>
      <c r="S947" s="576">
        <f t="shared" si="50"/>
        <v>0</v>
      </c>
      <c r="T947" s="553"/>
      <c r="U947" s="553"/>
      <c r="V947" s="553"/>
      <c r="W947" s="553"/>
      <c r="X947" s="397"/>
      <c r="Y947" s="397"/>
      <c r="Z947" s="397"/>
      <c r="AA947" s="397"/>
      <c r="AB947" s="397"/>
      <c r="AC947" s="397"/>
      <c r="AD947" s="397"/>
      <c r="AE947" s="397"/>
      <c r="AF947" s="397"/>
      <c r="AG947" s="397"/>
      <c r="AH947" s="397"/>
      <c r="AI947" s="397"/>
      <c r="AJ947" s="397"/>
      <c r="AK947" s="397"/>
      <c r="AL947" s="397"/>
      <c r="AM947" s="397"/>
      <c r="AN947" s="397"/>
      <c r="AO947" s="397"/>
      <c r="AP947" s="397"/>
      <c r="AQ947" s="397"/>
      <c r="AR947" s="397"/>
      <c r="AS947" s="397"/>
      <c r="AT947" s="397"/>
      <c r="AU947" s="397"/>
      <c r="AV947" s="397"/>
      <c r="AW947" s="397"/>
      <c r="AX947" s="397"/>
      <c r="AY947" s="397"/>
      <c r="AZ947" s="397"/>
      <c r="BA947" s="553"/>
      <c r="BB947" s="397"/>
      <c r="BC947" s="397"/>
      <c r="BD947" s="397"/>
    </row>
    <row r="948" spans="2:56" x14ac:dyDescent="0.35">
      <c r="B948" s="80"/>
      <c r="C948" s="119"/>
      <c r="D948" s="119"/>
      <c r="E948" s="202"/>
      <c r="F948" s="119"/>
      <c r="G948" s="120"/>
      <c r="H948" s="41"/>
      <c r="I948" s="41"/>
      <c r="J948" s="329">
        <v>0</v>
      </c>
      <c r="K948" s="329">
        <v>0</v>
      </c>
      <c r="L948" s="332"/>
      <c r="M948" s="150"/>
      <c r="N948" s="397"/>
      <c r="O948" s="555"/>
      <c r="P948" s="576">
        <f t="shared" si="48"/>
        <v>0</v>
      </c>
      <c r="Q948" s="576">
        <f t="shared" si="49"/>
        <v>0</v>
      </c>
      <c r="R948" s="576">
        <f t="shared" si="50"/>
        <v>0</v>
      </c>
      <c r="S948" s="576">
        <f t="shared" si="50"/>
        <v>0</v>
      </c>
      <c r="T948" s="553"/>
      <c r="U948" s="553"/>
      <c r="V948" s="553"/>
      <c r="W948" s="553"/>
      <c r="X948" s="397"/>
      <c r="Y948" s="397"/>
      <c r="Z948" s="397"/>
      <c r="AA948" s="397"/>
      <c r="AB948" s="397"/>
      <c r="AC948" s="397"/>
      <c r="AD948" s="397"/>
      <c r="AE948" s="397"/>
      <c r="AF948" s="397"/>
      <c r="AG948" s="397"/>
      <c r="AH948" s="397"/>
      <c r="AI948" s="397"/>
      <c r="AJ948" s="397"/>
      <c r="AK948" s="397"/>
      <c r="AL948" s="397"/>
      <c r="AM948" s="397"/>
      <c r="AN948" s="397"/>
      <c r="AO948" s="397"/>
      <c r="AP948" s="397"/>
      <c r="AQ948" s="397"/>
      <c r="AR948" s="397"/>
      <c r="AS948" s="397"/>
      <c r="AT948" s="397"/>
      <c r="AU948" s="397"/>
      <c r="AV948" s="397"/>
      <c r="AW948" s="397"/>
      <c r="AX948" s="397"/>
      <c r="AY948" s="397"/>
      <c r="AZ948" s="397"/>
      <c r="BA948" s="553"/>
      <c r="BB948" s="397"/>
      <c r="BC948" s="397"/>
      <c r="BD948" s="397"/>
    </row>
    <row r="949" spans="2:56" x14ac:dyDescent="0.35">
      <c r="B949" s="80"/>
      <c r="C949" s="119"/>
      <c r="D949" s="119"/>
      <c r="E949" s="202"/>
      <c r="F949" s="119"/>
      <c r="G949" s="120"/>
      <c r="H949" s="41"/>
      <c r="I949" s="41"/>
      <c r="J949" s="329">
        <v>0</v>
      </c>
      <c r="K949" s="329">
        <v>0</v>
      </c>
      <c r="L949" s="332"/>
      <c r="M949" s="150"/>
      <c r="N949" s="397"/>
      <c r="O949" s="555"/>
      <c r="P949" s="576">
        <f t="shared" si="48"/>
        <v>0</v>
      </c>
      <c r="Q949" s="576">
        <f t="shared" si="49"/>
        <v>0</v>
      </c>
      <c r="R949" s="576">
        <f t="shared" si="50"/>
        <v>0</v>
      </c>
      <c r="S949" s="576">
        <f t="shared" si="50"/>
        <v>0</v>
      </c>
      <c r="T949" s="553"/>
      <c r="U949" s="553"/>
      <c r="V949" s="553"/>
      <c r="W949" s="553"/>
      <c r="X949" s="397"/>
      <c r="Y949" s="397"/>
      <c r="Z949" s="397"/>
      <c r="AA949" s="397"/>
      <c r="AB949" s="397"/>
      <c r="AC949" s="397"/>
      <c r="AD949" s="397"/>
      <c r="AE949" s="397"/>
      <c r="AF949" s="397"/>
      <c r="AG949" s="397"/>
      <c r="AH949" s="397"/>
      <c r="AI949" s="397"/>
      <c r="AJ949" s="397"/>
      <c r="AK949" s="397"/>
      <c r="AL949" s="397"/>
      <c r="AM949" s="397"/>
      <c r="AN949" s="397"/>
      <c r="AO949" s="397"/>
      <c r="AP949" s="397"/>
      <c r="AQ949" s="397"/>
      <c r="AR949" s="397"/>
      <c r="AS949" s="397"/>
      <c r="AT949" s="397"/>
      <c r="AU949" s="397"/>
      <c r="AV949" s="397"/>
      <c r="AW949" s="397"/>
      <c r="AX949" s="397"/>
      <c r="AY949" s="397"/>
      <c r="AZ949" s="397"/>
      <c r="BA949" s="553"/>
      <c r="BB949" s="397"/>
      <c r="BC949" s="397"/>
      <c r="BD949" s="397"/>
    </row>
    <row r="950" spans="2:56" x14ac:dyDescent="0.35">
      <c r="B950" s="80"/>
      <c r="C950" s="119"/>
      <c r="D950" s="119"/>
      <c r="E950" s="202"/>
      <c r="F950" s="119"/>
      <c r="G950" s="120"/>
      <c r="H950" s="41"/>
      <c r="I950" s="41"/>
      <c r="J950" s="329">
        <v>0</v>
      </c>
      <c r="K950" s="329">
        <v>0</v>
      </c>
      <c r="L950" s="332"/>
      <c r="M950" s="150"/>
      <c r="N950" s="397"/>
      <c r="O950" s="555"/>
      <c r="P950" s="576">
        <f t="shared" si="48"/>
        <v>0</v>
      </c>
      <c r="Q950" s="576">
        <f t="shared" si="49"/>
        <v>0</v>
      </c>
      <c r="R950" s="576">
        <f t="shared" si="50"/>
        <v>0</v>
      </c>
      <c r="S950" s="576">
        <f t="shared" si="50"/>
        <v>0</v>
      </c>
      <c r="T950" s="553"/>
      <c r="U950" s="553"/>
      <c r="V950" s="553"/>
      <c r="W950" s="553"/>
      <c r="X950" s="397"/>
      <c r="Y950" s="397"/>
      <c r="Z950" s="397"/>
      <c r="AA950" s="397"/>
      <c r="AB950" s="397"/>
      <c r="AC950" s="397"/>
      <c r="AD950" s="397"/>
      <c r="AE950" s="397"/>
      <c r="AF950" s="397"/>
      <c r="AG950" s="397"/>
      <c r="AH950" s="397"/>
      <c r="AI950" s="397"/>
      <c r="AJ950" s="397"/>
      <c r="AK950" s="397"/>
      <c r="AL950" s="397"/>
      <c r="AM950" s="397"/>
      <c r="AN950" s="397"/>
      <c r="AO950" s="397"/>
      <c r="AP950" s="397"/>
      <c r="AQ950" s="397"/>
      <c r="AR950" s="397"/>
      <c r="AS950" s="397"/>
      <c r="AT950" s="397"/>
      <c r="AU950" s="397"/>
      <c r="AV950" s="397"/>
      <c r="AW950" s="397"/>
      <c r="AX950" s="397"/>
      <c r="AY950" s="397"/>
      <c r="AZ950" s="397"/>
      <c r="BA950" s="553"/>
      <c r="BB950" s="397"/>
      <c r="BC950" s="397"/>
      <c r="BD950" s="397"/>
    </row>
    <row r="951" spans="2:56" x14ac:dyDescent="0.35">
      <c r="B951" s="80"/>
      <c r="C951" s="119"/>
      <c r="D951" s="119"/>
      <c r="E951" s="202"/>
      <c r="F951" s="119"/>
      <c r="G951" s="120"/>
      <c r="H951" s="41"/>
      <c r="I951" s="41"/>
      <c r="J951" s="329">
        <v>0</v>
      </c>
      <c r="K951" s="329">
        <v>0</v>
      </c>
      <c r="L951" s="332"/>
      <c r="M951" s="150"/>
      <c r="N951" s="397"/>
      <c r="O951" s="555"/>
      <c r="P951" s="576">
        <f t="shared" si="48"/>
        <v>0</v>
      </c>
      <c r="Q951" s="576">
        <f t="shared" si="49"/>
        <v>0</v>
      </c>
      <c r="R951" s="576">
        <f t="shared" si="50"/>
        <v>0</v>
      </c>
      <c r="S951" s="576">
        <f t="shared" si="50"/>
        <v>0</v>
      </c>
      <c r="T951" s="553"/>
      <c r="U951" s="553"/>
      <c r="V951" s="553"/>
      <c r="W951" s="553"/>
      <c r="X951" s="397"/>
      <c r="Y951" s="397"/>
      <c r="Z951" s="397"/>
      <c r="AA951" s="397"/>
      <c r="AB951" s="397"/>
      <c r="AC951" s="397"/>
      <c r="AD951" s="397"/>
      <c r="AE951" s="397"/>
      <c r="AF951" s="397"/>
      <c r="AG951" s="397"/>
      <c r="AH951" s="397"/>
      <c r="AI951" s="397"/>
      <c r="AJ951" s="397"/>
      <c r="AK951" s="397"/>
      <c r="AL951" s="397"/>
      <c r="AM951" s="397"/>
      <c r="AN951" s="397"/>
      <c r="AO951" s="397"/>
      <c r="AP951" s="397"/>
      <c r="AQ951" s="397"/>
      <c r="AR951" s="397"/>
      <c r="AS951" s="397"/>
      <c r="AT951" s="397"/>
      <c r="AU951" s="397"/>
      <c r="AV951" s="397"/>
      <c r="AW951" s="397"/>
      <c r="AX951" s="397"/>
      <c r="AY951" s="397"/>
      <c r="AZ951" s="397"/>
      <c r="BA951" s="553"/>
      <c r="BB951" s="397"/>
      <c r="BC951" s="397"/>
      <c r="BD951" s="397"/>
    </row>
    <row r="952" spans="2:56" x14ac:dyDescent="0.35">
      <c r="B952" s="80"/>
      <c r="C952" s="119"/>
      <c r="D952" s="119"/>
      <c r="E952" s="202"/>
      <c r="F952" s="119"/>
      <c r="G952" s="120"/>
      <c r="H952" s="41"/>
      <c r="I952" s="41"/>
      <c r="J952" s="329">
        <v>0</v>
      </c>
      <c r="K952" s="329">
        <v>0</v>
      </c>
      <c r="L952" s="332"/>
      <c r="M952" s="150"/>
      <c r="N952" s="397"/>
      <c r="O952" s="555"/>
      <c r="P952" s="576">
        <f t="shared" si="48"/>
        <v>0</v>
      </c>
      <c r="Q952" s="576">
        <f t="shared" si="49"/>
        <v>0</v>
      </c>
      <c r="R952" s="576">
        <f t="shared" si="50"/>
        <v>0</v>
      </c>
      <c r="S952" s="576">
        <f t="shared" si="50"/>
        <v>0</v>
      </c>
      <c r="T952" s="553"/>
      <c r="U952" s="553"/>
      <c r="V952" s="553"/>
      <c r="W952" s="553"/>
      <c r="X952" s="397"/>
      <c r="Y952" s="397"/>
      <c r="Z952" s="397"/>
      <c r="AA952" s="397"/>
      <c r="AB952" s="397"/>
      <c r="AC952" s="397"/>
      <c r="AD952" s="397"/>
      <c r="AE952" s="397"/>
      <c r="AF952" s="397"/>
      <c r="AG952" s="397"/>
      <c r="AH952" s="397"/>
      <c r="AI952" s="397"/>
      <c r="AJ952" s="397"/>
      <c r="AK952" s="397"/>
      <c r="AL952" s="397"/>
      <c r="AM952" s="397"/>
      <c r="AN952" s="397"/>
      <c r="AO952" s="397"/>
      <c r="AP952" s="397"/>
      <c r="AQ952" s="397"/>
      <c r="AR952" s="397"/>
      <c r="AS952" s="397"/>
      <c r="AT952" s="397"/>
      <c r="AU952" s="397"/>
      <c r="AV952" s="397"/>
      <c r="AW952" s="397"/>
      <c r="AX952" s="397"/>
      <c r="AY952" s="397"/>
      <c r="AZ952" s="397"/>
      <c r="BA952" s="553"/>
      <c r="BB952" s="397"/>
      <c r="BC952" s="397"/>
      <c r="BD952" s="397"/>
    </row>
    <row r="953" spans="2:56" x14ac:dyDescent="0.35">
      <c r="B953" s="80"/>
      <c r="C953" s="119"/>
      <c r="D953" s="119"/>
      <c r="E953" s="202"/>
      <c r="F953" s="119"/>
      <c r="G953" s="120"/>
      <c r="H953" s="41"/>
      <c r="I953" s="41"/>
      <c r="J953" s="329">
        <v>0</v>
      </c>
      <c r="K953" s="329">
        <v>0</v>
      </c>
      <c r="L953" s="332"/>
      <c r="M953" s="150"/>
      <c r="N953" s="397"/>
      <c r="O953" s="555"/>
      <c r="P953" s="576">
        <f t="shared" si="48"/>
        <v>0</v>
      </c>
      <c r="Q953" s="576">
        <f t="shared" si="49"/>
        <v>0</v>
      </c>
      <c r="R953" s="576">
        <f t="shared" si="50"/>
        <v>0</v>
      </c>
      <c r="S953" s="576">
        <f t="shared" si="50"/>
        <v>0</v>
      </c>
      <c r="T953" s="553"/>
      <c r="U953" s="553"/>
      <c r="V953" s="553"/>
      <c r="W953" s="553"/>
      <c r="X953" s="397"/>
      <c r="Y953" s="397"/>
      <c r="Z953" s="397"/>
      <c r="AA953" s="397"/>
      <c r="AB953" s="397"/>
      <c r="AC953" s="397"/>
      <c r="AD953" s="397"/>
      <c r="AE953" s="397"/>
      <c r="AF953" s="397"/>
      <c r="AG953" s="397"/>
      <c r="AH953" s="397"/>
      <c r="AI953" s="397"/>
      <c r="AJ953" s="397"/>
      <c r="AK953" s="397"/>
      <c r="AL953" s="397"/>
      <c r="AM953" s="397"/>
      <c r="AN953" s="397"/>
      <c r="AO953" s="397"/>
      <c r="AP953" s="397"/>
      <c r="AQ953" s="397"/>
      <c r="AR953" s="397"/>
      <c r="AS953" s="397"/>
      <c r="AT953" s="397"/>
      <c r="AU953" s="397"/>
      <c r="AV953" s="397"/>
      <c r="AW953" s="397"/>
      <c r="AX953" s="397"/>
      <c r="AY953" s="397"/>
      <c r="AZ953" s="397"/>
      <c r="BA953" s="553"/>
      <c r="BB953" s="397"/>
      <c r="BC953" s="397"/>
      <c r="BD953" s="397"/>
    </row>
    <row r="954" spans="2:56" x14ac:dyDescent="0.35">
      <c r="B954" s="80"/>
      <c r="C954" s="119"/>
      <c r="D954" s="119"/>
      <c r="E954" s="202"/>
      <c r="F954" s="119"/>
      <c r="G954" s="120"/>
      <c r="H954" s="41"/>
      <c r="I954" s="41"/>
      <c r="J954" s="329">
        <v>0</v>
      </c>
      <c r="K954" s="329">
        <v>0</v>
      </c>
      <c r="L954" s="332"/>
      <c r="M954" s="150"/>
      <c r="N954" s="397"/>
      <c r="O954" s="555"/>
      <c r="P954" s="576">
        <f t="shared" si="48"/>
        <v>0</v>
      </c>
      <c r="Q954" s="576">
        <f t="shared" si="49"/>
        <v>0</v>
      </c>
      <c r="R954" s="576">
        <f t="shared" si="50"/>
        <v>0</v>
      </c>
      <c r="S954" s="576">
        <f t="shared" si="50"/>
        <v>0</v>
      </c>
      <c r="T954" s="553"/>
      <c r="U954" s="553"/>
      <c r="V954" s="553"/>
      <c r="W954" s="553"/>
      <c r="X954" s="397"/>
      <c r="Y954" s="397"/>
      <c r="Z954" s="397"/>
      <c r="AA954" s="397"/>
      <c r="AB954" s="397"/>
      <c r="AC954" s="397"/>
      <c r="AD954" s="397"/>
      <c r="AE954" s="397"/>
      <c r="AF954" s="397"/>
      <c r="AG954" s="397"/>
      <c r="AH954" s="397"/>
      <c r="AI954" s="397"/>
      <c r="AJ954" s="397"/>
      <c r="AK954" s="397"/>
      <c r="AL954" s="397"/>
      <c r="AM954" s="397"/>
      <c r="AN954" s="397"/>
      <c r="AO954" s="397"/>
      <c r="AP954" s="397"/>
      <c r="AQ954" s="397"/>
      <c r="AR954" s="397"/>
      <c r="AS954" s="397"/>
      <c r="AT954" s="397"/>
      <c r="AU954" s="397"/>
      <c r="AV954" s="397"/>
      <c r="AW954" s="397"/>
      <c r="AX954" s="397"/>
      <c r="AY954" s="397"/>
      <c r="AZ954" s="397"/>
      <c r="BA954" s="553"/>
      <c r="BB954" s="397"/>
      <c r="BC954" s="397"/>
      <c r="BD954" s="397"/>
    </row>
    <row r="955" spans="2:56" x14ac:dyDescent="0.35">
      <c r="B955" s="80"/>
      <c r="C955" s="119"/>
      <c r="D955" s="119"/>
      <c r="E955" s="202"/>
      <c r="F955" s="119"/>
      <c r="G955" s="120"/>
      <c r="H955" s="41"/>
      <c r="I955" s="41"/>
      <c r="J955" s="329">
        <v>0</v>
      </c>
      <c r="K955" s="329">
        <v>0</v>
      </c>
      <c r="L955" s="332"/>
      <c r="M955" s="150"/>
      <c r="N955" s="397"/>
      <c r="O955" s="555"/>
      <c r="P955" s="576">
        <f t="shared" si="48"/>
        <v>0</v>
      </c>
      <c r="Q955" s="576">
        <f t="shared" si="49"/>
        <v>0</v>
      </c>
      <c r="R955" s="576">
        <f t="shared" si="50"/>
        <v>0</v>
      </c>
      <c r="S955" s="576">
        <f t="shared" si="50"/>
        <v>0</v>
      </c>
      <c r="T955" s="553"/>
      <c r="U955" s="553"/>
      <c r="V955" s="553"/>
      <c r="W955" s="553"/>
      <c r="X955" s="397"/>
      <c r="Y955" s="397"/>
      <c r="Z955" s="397"/>
      <c r="AA955" s="397"/>
      <c r="AB955" s="397"/>
      <c r="AC955" s="397"/>
      <c r="AD955" s="397"/>
      <c r="AE955" s="397"/>
      <c r="AF955" s="397"/>
      <c r="AG955" s="397"/>
      <c r="AH955" s="397"/>
      <c r="AI955" s="397"/>
      <c r="AJ955" s="397"/>
      <c r="AK955" s="397"/>
      <c r="AL955" s="397"/>
      <c r="AM955" s="397"/>
      <c r="AN955" s="397"/>
      <c r="AO955" s="397"/>
      <c r="AP955" s="397"/>
      <c r="AQ955" s="397"/>
      <c r="AR955" s="397"/>
      <c r="AS955" s="397"/>
      <c r="AT955" s="397"/>
      <c r="AU955" s="397"/>
      <c r="AV955" s="397"/>
      <c r="AW955" s="397"/>
      <c r="AX955" s="397"/>
      <c r="AY955" s="397"/>
      <c r="AZ955" s="397"/>
      <c r="BA955" s="553"/>
      <c r="BB955" s="397"/>
      <c r="BC955" s="397"/>
      <c r="BD955" s="397"/>
    </row>
    <row r="956" spans="2:56" x14ac:dyDescent="0.35">
      <c r="B956" s="80"/>
      <c r="C956" s="119"/>
      <c r="D956" s="119"/>
      <c r="E956" s="202"/>
      <c r="F956" s="119"/>
      <c r="G956" s="120"/>
      <c r="H956" s="41"/>
      <c r="I956" s="41"/>
      <c r="J956" s="329">
        <v>0</v>
      </c>
      <c r="K956" s="329">
        <v>0</v>
      </c>
      <c r="L956" s="332"/>
      <c r="M956" s="150"/>
      <c r="N956" s="397"/>
      <c r="O956" s="555"/>
      <c r="P956" s="576">
        <f t="shared" si="48"/>
        <v>0</v>
      </c>
      <c r="Q956" s="576">
        <f t="shared" si="49"/>
        <v>0</v>
      </c>
      <c r="R956" s="576">
        <f t="shared" si="50"/>
        <v>0</v>
      </c>
      <c r="S956" s="576">
        <f t="shared" si="50"/>
        <v>0</v>
      </c>
      <c r="T956" s="553"/>
      <c r="U956" s="553"/>
      <c r="V956" s="553"/>
      <c r="W956" s="553"/>
      <c r="X956" s="397"/>
      <c r="Y956" s="397"/>
      <c r="Z956" s="397"/>
      <c r="AA956" s="397"/>
      <c r="AB956" s="397"/>
      <c r="AC956" s="397"/>
      <c r="AD956" s="397"/>
      <c r="AE956" s="397"/>
      <c r="AF956" s="397"/>
      <c r="AG956" s="397"/>
      <c r="AH956" s="397"/>
      <c r="AI956" s="397"/>
      <c r="AJ956" s="397"/>
      <c r="AK956" s="397"/>
      <c r="AL956" s="397"/>
      <c r="AM956" s="397"/>
      <c r="AN956" s="397"/>
      <c r="AO956" s="397"/>
      <c r="AP956" s="397"/>
      <c r="AQ956" s="397"/>
      <c r="AR956" s="397"/>
      <c r="AS956" s="397"/>
      <c r="AT956" s="397"/>
      <c r="AU956" s="397"/>
      <c r="AV956" s="397"/>
      <c r="AW956" s="397"/>
      <c r="AX956" s="397"/>
      <c r="AY956" s="397"/>
      <c r="AZ956" s="397"/>
      <c r="BA956" s="553"/>
      <c r="BB956" s="397"/>
      <c r="BC956" s="397"/>
      <c r="BD956" s="397"/>
    </row>
    <row r="957" spans="2:56" x14ac:dyDescent="0.35">
      <c r="B957" s="80"/>
      <c r="C957" s="119"/>
      <c r="D957" s="119"/>
      <c r="E957" s="202"/>
      <c r="F957" s="119"/>
      <c r="G957" s="120"/>
      <c r="H957" s="41"/>
      <c r="I957" s="41"/>
      <c r="J957" s="329">
        <v>0</v>
      </c>
      <c r="K957" s="329">
        <v>0</v>
      </c>
      <c r="L957" s="332"/>
      <c r="M957" s="150"/>
      <c r="N957" s="397"/>
      <c r="O957" s="555"/>
      <c r="P957" s="576">
        <f t="shared" si="48"/>
        <v>0</v>
      </c>
      <c r="Q957" s="576">
        <f t="shared" si="49"/>
        <v>0</v>
      </c>
      <c r="R957" s="576">
        <f t="shared" si="50"/>
        <v>0</v>
      </c>
      <c r="S957" s="576">
        <f t="shared" si="50"/>
        <v>0</v>
      </c>
      <c r="T957" s="553"/>
      <c r="U957" s="553"/>
      <c r="V957" s="553"/>
      <c r="W957" s="553"/>
      <c r="X957" s="397"/>
      <c r="Y957" s="397"/>
      <c r="Z957" s="397"/>
      <c r="AA957" s="397"/>
      <c r="AB957" s="397"/>
      <c r="AC957" s="397"/>
      <c r="AD957" s="397"/>
      <c r="AE957" s="397"/>
      <c r="AF957" s="397"/>
      <c r="AG957" s="397"/>
      <c r="AH957" s="397"/>
      <c r="AI957" s="397"/>
      <c r="AJ957" s="397"/>
      <c r="AK957" s="397"/>
      <c r="AL957" s="397"/>
      <c r="AM957" s="397"/>
      <c r="AN957" s="397"/>
      <c r="AO957" s="397"/>
      <c r="AP957" s="397"/>
      <c r="AQ957" s="397"/>
      <c r="AR957" s="397"/>
      <c r="AS957" s="397"/>
      <c r="AT957" s="397"/>
      <c r="AU957" s="397"/>
      <c r="AV957" s="397"/>
      <c r="AW957" s="397"/>
      <c r="AX957" s="397"/>
      <c r="AY957" s="397"/>
      <c r="AZ957" s="397"/>
      <c r="BA957" s="553"/>
      <c r="BB957" s="397"/>
      <c r="BC957" s="397"/>
      <c r="BD957" s="397"/>
    </row>
    <row r="958" spans="2:56" x14ac:dyDescent="0.35">
      <c r="B958" s="80"/>
      <c r="C958" s="119"/>
      <c r="D958" s="119"/>
      <c r="E958" s="202"/>
      <c r="F958" s="119"/>
      <c r="G958" s="120"/>
      <c r="H958" s="41"/>
      <c r="I958" s="41"/>
      <c r="J958" s="329">
        <v>0</v>
      </c>
      <c r="K958" s="329">
        <v>0</v>
      </c>
      <c r="L958" s="332"/>
      <c r="M958" s="150"/>
      <c r="N958" s="397"/>
      <c r="O958" s="555"/>
      <c r="P958" s="576">
        <f t="shared" si="48"/>
        <v>0</v>
      </c>
      <c r="Q958" s="576">
        <f t="shared" si="49"/>
        <v>0</v>
      </c>
      <c r="R958" s="576">
        <f t="shared" si="50"/>
        <v>0</v>
      </c>
      <c r="S958" s="576">
        <f t="shared" si="50"/>
        <v>0</v>
      </c>
      <c r="T958" s="553"/>
      <c r="U958" s="553"/>
      <c r="V958" s="553"/>
      <c r="W958" s="553"/>
      <c r="X958" s="397"/>
      <c r="Y958" s="397"/>
      <c r="Z958" s="397"/>
      <c r="AA958" s="397"/>
      <c r="AB958" s="397"/>
      <c r="AC958" s="397"/>
      <c r="AD958" s="397"/>
      <c r="AE958" s="397"/>
      <c r="AF958" s="397"/>
      <c r="AG958" s="397"/>
      <c r="AH958" s="397"/>
      <c r="AI958" s="397"/>
      <c r="AJ958" s="397"/>
      <c r="AK958" s="397"/>
      <c r="AL958" s="397"/>
      <c r="AM958" s="397"/>
      <c r="AN958" s="397"/>
      <c r="AO958" s="397"/>
      <c r="AP958" s="397"/>
      <c r="AQ958" s="397"/>
      <c r="AR958" s="397"/>
      <c r="AS958" s="397"/>
      <c r="AT958" s="397"/>
      <c r="AU958" s="397"/>
      <c r="AV958" s="397"/>
      <c r="AW958" s="397"/>
      <c r="AX958" s="397"/>
      <c r="AY958" s="397"/>
      <c r="AZ958" s="397"/>
      <c r="BA958" s="553"/>
      <c r="BB958" s="397"/>
      <c r="BC958" s="397"/>
      <c r="BD958" s="397"/>
    </row>
    <row r="959" spans="2:56" x14ac:dyDescent="0.35">
      <c r="B959" s="80"/>
      <c r="C959" s="119"/>
      <c r="D959" s="119"/>
      <c r="E959" s="202"/>
      <c r="F959" s="119"/>
      <c r="G959" s="120"/>
      <c r="H959" s="41"/>
      <c r="I959" s="41"/>
      <c r="J959" s="329">
        <v>0</v>
      </c>
      <c r="K959" s="329">
        <v>0</v>
      </c>
      <c r="L959" s="332"/>
      <c r="M959" s="150"/>
      <c r="N959" s="397"/>
      <c r="O959" s="555"/>
      <c r="P959" s="576">
        <f t="shared" si="48"/>
        <v>0</v>
      </c>
      <c r="Q959" s="576">
        <f t="shared" si="49"/>
        <v>0</v>
      </c>
      <c r="R959" s="576">
        <f t="shared" si="50"/>
        <v>0</v>
      </c>
      <c r="S959" s="576">
        <f t="shared" si="50"/>
        <v>0</v>
      </c>
      <c r="T959" s="553"/>
      <c r="U959" s="553"/>
      <c r="V959" s="553"/>
      <c r="W959" s="553"/>
      <c r="X959" s="397"/>
      <c r="Y959" s="397"/>
      <c r="Z959" s="397"/>
      <c r="AA959" s="397"/>
      <c r="AB959" s="397"/>
      <c r="AC959" s="397"/>
      <c r="AD959" s="397"/>
      <c r="AE959" s="397"/>
      <c r="AF959" s="397"/>
      <c r="AG959" s="397"/>
      <c r="AH959" s="397"/>
      <c r="AI959" s="397"/>
      <c r="AJ959" s="397"/>
      <c r="AK959" s="397"/>
      <c r="AL959" s="397"/>
      <c r="AM959" s="397"/>
      <c r="AN959" s="397"/>
      <c r="AO959" s="397"/>
      <c r="AP959" s="397"/>
      <c r="AQ959" s="397"/>
      <c r="AR959" s="397"/>
      <c r="AS959" s="397"/>
      <c r="AT959" s="397"/>
      <c r="AU959" s="397"/>
      <c r="AV959" s="397"/>
      <c r="AW959" s="397"/>
      <c r="AX959" s="397"/>
      <c r="AY959" s="397"/>
      <c r="AZ959" s="397"/>
      <c r="BA959" s="553"/>
      <c r="BB959" s="397"/>
      <c r="BC959" s="397"/>
      <c r="BD959" s="397"/>
    </row>
    <row r="960" spans="2:56" x14ac:dyDescent="0.35">
      <c r="B960" s="80"/>
      <c r="C960" s="119"/>
      <c r="D960" s="119"/>
      <c r="E960" s="202"/>
      <c r="F960" s="119"/>
      <c r="G960" s="120"/>
      <c r="H960" s="41"/>
      <c r="I960" s="41"/>
      <c r="J960" s="329">
        <v>0</v>
      </c>
      <c r="K960" s="329">
        <v>0</v>
      </c>
      <c r="L960" s="332"/>
      <c r="M960" s="150"/>
      <c r="N960" s="397"/>
      <c r="O960" s="555"/>
      <c r="P960" s="576">
        <f t="shared" si="48"/>
        <v>0</v>
      </c>
      <c r="Q960" s="576">
        <f t="shared" si="49"/>
        <v>0</v>
      </c>
      <c r="R960" s="576">
        <f t="shared" si="50"/>
        <v>0</v>
      </c>
      <c r="S960" s="576">
        <f t="shared" si="50"/>
        <v>0</v>
      </c>
      <c r="T960" s="553"/>
      <c r="U960" s="553"/>
      <c r="V960" s="553"/>
      <c r="W960" s="553"/>
      <c r="X960" s="397"/>
      <c r="Y960" s="397"/>
      <c r="Z960" s="397"/>
      <c r="AA960" s="397"/>
      <c r="AB960" s="397"/>
      <c r="AC960" s="397"/>
      <c r="AD960" s="397"/>
      <c r="AE960" s="397"/>
      <c r="AF960" s="397"/>
      <c r="AG960" s="397"/>
      <c r="AH960" s="397"/>
      <c r="AI960" s="397"/>
      <c r="AJ960" s="397"/>
      <c r="AK960" s="397"/>
      <c r="AL960" s="397"/>
      <c r="AM960" s="397"/>
      <c r="AN960" s="397"/>
      <c r="AO960" s="397"/>
      <c r="AP960" s="397"/>
      <c r="AQ960" s="397"/>
      <c r="AR960" s="397"/>
      <c r="AS960" s="397"/>
      <c r="AT960" s="397"/>
      <c r="AU960" s="397"/>
      <c r="AV960" s="397"/>
      <c r="AW960" s="397"/>
      <c r="AX960" s="397"/>
      <c r="AY960" s="397"/>
      <c r="AZ960" s="397"/>
      <c r="BA960" s="553"/>
      <c r="BB960" s="397"/>
      <c r="BC960" s="397"/>
      <c r="BD960" s="397"/>
    </row>
    <row r="961" spans="2:56" x14ac:dyDescent="0.35">
      <c r="B961" s="80"/>
      <c r="C961" s="119"/>
      <c r="D961" s="119"/>
      <c r="E961" s="202"/>
      <c r="F961" s="119"/>
      <c r="G961" s="120"/>
      <c r="H961" s="41"/>
      <c r="I961" s="41"/>
      <c r="J961" s="329">
        <v>0</v>
      </c>
      <c r="K961" s="329">
        <v>0</v>
      </c>
      <c r="L961" s="332"/>
      <c r="M961" s="150"/>
      <c r="N961" s="397"/>
      <c r="O961" s="555"/>
      <c r="P961" s="576">
        <f t="shared" si="48"/>
        <v>0</v>
      </c>
      <c r="Q961" s="576">
        <f t="shared" si="49"/>
        <v>0</v>
      </c>
      <c r="R961" s="576">
        <f t="shared" si="50"/>
        <v>0</v>
      </c>
      <c r="S961" s="576">
        <f t="shared" si="50"/>
        <v>0</v>
      </c>
      <c r="T961" s="553"/>
      <c r="U961" s="553"/>
      <c r="V961" s="553"/>
      <c r="W961" s="553"/>
      <c r="X961" s="397"/>
      <c r="Y961" s="397"/>
      <c r="Z961" s="397"/>
      <c r="AA961" s="397"/>
      <c r="AB961" s="397"/>
      <c r="AC961" s="397"/>
      <c r="AD961" s="397"/>
      <c r="AE961" s="397"/>
      <c r="AF961" s="397"/>
      <c r="AG961" s="397"/>
      <c r="AH961" s="397"/>
      <c r="AI961" s="397"/>
      <c r="AJ961" s="397"/>
      <c r="AK961" s="397"/>
      <c r="AL961" s="397"/>
      <c r="AM961" s="397"/>
      <c r="AN961" s="397"/>
      <c r="AO961" s="397"/>
      <c r="AP961" s="397"/>
      <c r="AQ961" s="397"/>
      <c r="AR961" s="397"/>
      <c r="AS961" s="397"/>
      <c r="AT961" s="397"/>
      <c r="AU961" s="397"/>
      <c r="AV961" s="397"/>
      <c r="AW961" s="397"/>
      <c r="AX961" s="397"/>
      <c r="AY961" s="397"/>
      <c r="AZ961" s="397"/>
      <c r="BA961" s="553"/>
      <c r="BB961" s="397"/>
      <c r="BC961" s="397"/>
      <c r="BD961" s="397"/>
    </row>
    <row r="962" spans="2:56" x14ac:dyDescent="0.35">
      <c r="B962" s="80"/>
      <c r="C962" s="119"/>
      <c r="D962" s="119"/>
      <c r="E962" s="202"/>
      <c r="F962" s="119"/>
      <c r="G962" s="120"/>
      <c r="H962" s="41"/>
      <c r="I962" s="41"/>
      <c r="J962" s="329">
        <v>0</v>
      </c>
      <c r="K962" s="329">
        <v>0</v>
      </c>
      <c r="L962" s="332"/>
      <c r="M962" s="150"/>
      <c r="N962" s="397"/>
      <c r="O962" s="555"/>
      <c r="P962" s="576">
        <f t="shared" si="48"/>
        <v>0</v>
      </c>
      <c r="Q962" s="576">
        <f t="shared" si="49"/>
        <v>0</v>
      </c>
      <c r="R962" s="576">
        <f t="shared" si="50"/>
        <v>0</v>
      </c>
      <c r="S962" s="576">
        <f t="shared" si="50"/>
        <v>0</v>
      </c>
      <c r="T962" s="553"/>
      <c r="U962" s="553"/>
      <c r="V962" s="553"/>
      <c r="W962" s="553"/>
      <c r="X962" s="397"/>
      <c r="Y962" s="397"/>
      <c r="Z962" s="397"/>
      <c r="AA962" s="397"/>
      <c r="AB962" s="397"/>
      <c r="AC962" s="397"/>
      <c r="AD962" s="397"/>
      <c r="AE962" s="397"/>
      <c r="AF962" s="397"/>
      <c r="AG962" s="397"/>
      <c r="AH962" s="397"/>
      <c r="AI962" s="397"/>
      <c r="AJ962" s="397"/>
      <c r="AK962" s="397"/>
      <c r="AL962" s="397"/>
      <c r="AM962" s="397"/>
      <c r="AN962" s="397"/>
      <c r="AO962" s="397"/>
      <c r="AP962" s="397"/>
      <c r="AQ962" s="397"/>
      <c r="AR962" s="397"/>
      <c r="AS962" s="397"/>
      <c r="AT962" s="397"/>
      <c r="AU962" s="397"/>
      <c r="AV962" s="397"/>
      <c r="AW962" s="397"/>
      <c r="AX962" s="397"/>
      <c r="AY962" s="397"/>
      <c r="AZ962" s="397"/>
      <c r="BA962" s="553"/>
      <c r="BB962" s="397"/>
      <c r="BC962" s="397"/>
      <c r="BD962" s="397"/>
    </row>
    <row r="963" spans="2:56" x14ac:dyDescent="0.35">
      <c r="B963" s="80"/>
      <c r="C963" s="119"/>
      <c r="D963" s="119"/>
      <c r="E963" s="202"/>
      <c r="F963" s="119"/>
      <c r="G963" s="120"/>
      <c r="H963" s="41"/>
      <c r="I963" s="41"/>
      <c r="J963" s="329">
        <v>0</v>
      </c>
      <c r="K963" s="329">
        <v>0</v>
      </c>
      <c r="L963" s="332"/>
      <c r="M963" s="150"/>
      <c r="N963" s="397"/>
      <c r="O963" s="555"/>
      <c r="P963" s="576">
        <f t="shared" si="48"/>
        <v>0</v>
      </c>
      <c r="Q963" s="576">
        <f t="shared" si="49"/>
        <v>0</v>
      </c>
      <c r="R963" s="576">
        <f t="shared" si="50"/>
        <v>0</v>
      </c>
      <c r="S963" s="576">
        <f t="shared" si="50"/>
        <v>0</v>
      </c>
      <c r="T963" s="553"/>
      <c r="U963" s="553"/>
      <c r="V963" s="553"/>
      <c r="W963" s="553"/>
      <c r="X963" s="397"/>
      <c r="Y963" s="397"/>
      <c r="Z963" s="397"/>
      <c r="AA963" s="397"/>
      <c r="AB963" s="397"/>
      <c r="AC963" s="397"/>
      <c r="AD963" s="397"/>
      <c r="AE963" s="397"/>
      <c r="AF963" s="397"/>
      <c r="AG963" s="397"/>
      <c r="AH963" s="397"/>
      <c r="AI963" s="397"/>
      <c r="AJ963" s="397"/>
      <c r="AK963" s="397"/>
      <c r="AL963" s="397"/>
      <c r="AM963" s="397"/>
      <c r="AN963" s="397"/>
      <c r="AO963" s="397"/>
      <c r="AP963" s="397"/>
      <c r="AQ963" s="397"/>
      <c r="AR963" s="397"/>
      <c r="AS963" s="397"/>
      <c r="AT963" s="397"/>
      <c r="AU963" s="397"/>
      <c r="AV963" s="397"/>
      <c r="AW963" s="397"/>
      <c r="AX963" s="397"/>
      <c r="AY963" s="397"/>
      <c r="AZ963" s="397"/>
      <c r="BA963" s="553"/>
      <c r="BB963" s="397"/>
      <c r="BC963" s="397"/>
      <c r="BD963" s="397"/>
    </row>
    <row r="964" spans="2:56" x14ac:dyDescent="0.35">
      <c r="B964" s="80"/>
      <c r="C964" s="119"/>
      <c r="D964" s="119"/>
      <c r="E964" s="202"/>
      <c r="F964" s="119"/>
      <c r="G964" s="120"/>
      <c r="H964" s="41"/>
      <c r="I964" s="41"/>
      <c r="J964" s="329">
        <v>0</v>
      </c>
      <c r="K964" s="329">
        <v>0</v>
      </c>
      <c r="L964" s="332"/>
      <c r="M964" s="150"/>
      <c r="N964" s="397"/>
      <c r="O964" s="555"/>
      <c r="P964" s="576">
        <f t="shared" si="48"/>
        <v>0</v>
      </c>
      <c r="Q964" s="576">
        <f t="shared" si="49"/>
        <v>0</v>
      </c>
      <c r="R964" s="576">
        <f t="shared" si="50"/>
        <v>0</v>
      </c>
      <c r="S964" s="576">
        <f t="shared" si="50"/>
        <v>0</v>
      </c>
      <c r="T964" s="553"/>
      <c r="U964" s="553"/>
      <c r="V964" s="553"/>
      <c r="W964" s="553"/>
      <c r="X964" s="397"/>
      <c r="Y964" s="397"/>
      <c r="Z964" s="397"/>
      <c r="AA964" s="397"/>
      <c r="AB964" s="397"/>
      <c r="AC964" s="397"/>
      <c r="AD964" s="397"/>
      <c r="AE964" s="397"/>
      <c r="AF964" s="397"/>
      <c r="AG964" s="397"/>
      <c r="AH964" s="397"/>
      <c r="AI964" s="397"/>
      <c r="AJ964" s="397"/>
      <c r="AK964" s="397"/>
      <c r="AL964" s="397"/>
      <c r="AM964" s="397"/>
      <c r="AN964" s="397"/>
      <c r="AO964" s="397"/>
      <c r="AP964" s="397"/>
      <c r="AQ964" s="397"/>
      <c r="AR964" s="397"/>
      <c r="AS964" s="397"/>
      <c r="AT964" s="397"/>
      <c r="AU964" s="397"/>
      <c r="AV964" s="397"/>
      <c r="AW964" s="397"/>
      <c r="AX964" s="397"/>
      <c r="AY964" s="397"/>
      <c r="AZ964" s="397"/>
      <c r="BA964" s="553"/>
      <c r="BB964" s="397"/>
      <c r="BC964" s="397"/>
      <c r="BD964" s="397"/>
    </row>
    <row r="965" spans="2:56" x14ac:dyDescent="0.35">
      <c r="B965" s="80"/>
      <c r="C965" s="119"/>
      <c r="D965" s="119"/>
      <c r="E965" s="202"/>
      <c r="F965" s="119"/>
      <c r="G965" s="120"/>
      <c r="H965" s="41"/>
      <c r="I965" s="41"/>
      <c r="J965" s="329">
        <v>0</v>
      </c>
      <c r="K965" s="329">
        <v>0</v>
      </c>
      <c r="L965" s="332"/>
      <c r="M965" s="150"/>
      <c r="N965" s="397"/>
      <c r="O965" s="555"/>
      <c r="P965" s="576">
        <f t="shared" si="48"/>
        <v>0</v>
      </c>
      <c r="Q965" s="576">
        <f t="shared" si="49"/>
        <v>0</v>
      </c>
      <c r="R965" s="576">
        <f t="shared" si="50"/>
        <v>0</v>
      </c>
      <c r="S965" s="576">
        <f t="shared" si="50"/>
        <v>0</v>
      </c>
      <c r="T965" s="553"/>
      <c r="U965" s="553"/>
      <c r="V965" s="553"/>
      <c r="W965" s="553"/>
      <c r="X965" s="397"/>
      <c r="Y965" s="397"/>
      <c r="Z965" s="397"/>
      <c r="AA965" s="397"/>
      <c r="AB965" s="397"/>
      <c r="AC965" s="397"/>
      <c r="AD965" s="397"/>
      <c r="AE965" s="397"/>
      <c r="AF965" s="397"/>
      <c r="AG965" s="397"/>
      <c r="AH965" s="397"/>
      <c r="AI965" s="397"/>
      <c r="AJ965" s="397"/>
      <c r="AK965" s="397"/>
      <c r="AL965" s="397"/>
      <c r="AM965" s="397"/>
      <c r="AN965" s="397"/>
      <c r="AO965" s="397"/>
      <c r="AP965" s="397"/>
      <c r="AQ965" s="397"/>
      <c r="AR965" s="397"/>
      <c r="AS965" s="397"/>
      <c r="AT965" s="397"/>
      <c r="AU965" s="397"/>
      <c r="AV965" s="397"/>
      <c r="AW965" s="397"/>
      <c r="AX965" s="397"/>
      <c r="AY965" s="397"/>
      <c r="AZ965" s="397"/>
      <c r="BA965" s="553"/>
      <c r="BB965" s="397"/>
      <c r="BC965" s="397"/>
      <c r="BD965" s="397"/>
    </row>
    <row r="966" spans="2:56" x14ac:dyDescent="0.35">
      <c r="B966" s="80"/>
      <c r="C966" s="119"/>
      <c r="D966" s="119"/>
      <c r="E966" s="202"/>
      <c r="F966" s="119"/>
      <c r="G966" s="120"/>
      <c r="H966" s="41"/>
      <c r="I966" s="41"/>
      <c r="J966" s="329">
        <v>0</v>
      </c>
      <c r="K966" s="329">
        <v>0</v>
      </c>
      <c r="L966" s="332"/>
      <c r="M966" s="150"/>
      <c r="N966" s="397"/>
      <c r="O966" s="555"/>
      <c r="P966" s="576">
        <f t="shared" si="48"/>
        <v>0</v>
      </c>
      <c r="Q966" s="576">
        <f t="shared" si="49"/>
        <v>0</v>
      </c>
      <c r="R966" s="576">
        <f t="shared" si="50"/>
        <v>0</v>
      </c>
      <c r="S966" s="576">
        <f t="shared" si="50"/>
        <v>0</v>
      </c>
      <c r="T966" s="553"/>
      <c r="U966" s="553"/>
      <c r="V966" s="553"/>
      <c r="W966" s="553"/>
      <c r="X966" s="397"/>
      <c r="Y966" s="397"/>
      <c r="Z966" s="397"/>
      <c r="AA966" s="397"/>
      <c r="AB966" s="397"/>
      <c r="AC966" s="397"/>
      <c r="AD966" s="397"/>
      <c r="AE966" s="397"/>
      <c r="AF966" s="397"/>
      <c r="AG966" s="397"/>
      <c r="AH966" s="397"/>
      <c r="AI966" s="397"/>
      <c r="AJ966" s="397"/>
      <c r="AK966" s="397"/>
      <c r="AL966" s="397"/>
      <c r="AM966" s="397"/>
      <c r="AN966" s="397"/>
      <c r="AO966" s="397"/>
      <c r="AP966" s="397"/>
      <c r="AQ966" s="397"/>
      <c r="AR966" s="397"/>
      <c r="AS966" s="397"/>
      <c r="AT966" s="397"/>
      <c r="AU966" s="397"/>
      <c r="AV966" s="397"/>
      <c r="AW966" s="397"/>
      <c r="AX966" s="397"/>
      <c r="AY966" s="397"/>
      <c r="AZ966" s="397"/>
      <c r="BA966" s="553"/>
      <c r="BB966" s="397"/>
      <c r="BC966" s="397"/>
      <c r="BD966" s="397"/>
    </row>
    <row r="967" spans="2:56" x14ac:dyDescent="0.35">
      <c r="B967" s="80"/>
      <c r="C967" s="119"/>
      <c r="D967" s="119"/>
      <c r="E967" s="202"/>
      <c r="F967" s="119"/>
      <c r="G967" s="120"/>
      <c r="H967" s="41"/>
      <c r="I967" s="41"/>
      <c r="J967" s="329">
        <v>0</v>
      </c>
      <c r="K967" s="329">
        <v>0</v>
      </c>
      <c r="L967" s="332"/>
      <c r="M967" s="150"/>
      <c r="N967" s="397"/>
      <c r="O967" s="555"/>
      <c r="P967" s="576">
        <f t="shared" si="48"/>
        <v>0</v>
      </c>
      <c r="Q967" s="576">
        <f t="shared" si="49"/>
        <v>0</v>
      </c>
      <c r="R967" s="576">
        <f t="shared" si="50"/>
        <v>0</v>
      </c>
      <c r="S967" s="576">
        <f t="shared" si="50"/>
        <v>0</v>
      </c>
      <c r="T967" s="553"/>
      <c r="U967" s="553"/>
      <c r="V967" s="553"/>
      <c r="W967" s="553"/>
      <c r="X967" s="397"/>
      <c r="Y967" s="397"/>
      <c r="Z967" s="397"/>
      <c r="AA967" s="397"/>
      <c r="AB967" s="397"/>
      <c r="AC967" s="397"/>
      <c r="AD967" s="397"/>
      <c r="AE967" s="397"/>
      <c r="AF967" s="397"/>
      <c r="AG967" s="397"/>
      <c r="AH967" s="397"/>
      <c r="AI967" s="397"/>
      <c r="AJ967" s="397"/>
      <c r="AK967" s="397"/>
      <c r="AL967" s="397"/>
      <c r="AM967" s="397"/>
      <c r="AN967" s="397"/>
      <c r="AO967" s="397"/>
      <c r="AP967" s="397"/>
      <c r="AQ967" s="397"/>
      <c r="AR967" s="397"/>
      <c r="AS967" s="397"/>
      <c r="AT967" s="397"/>
      <c r="AU967" s="397"/>
      <c r="AV967" s="397"/>
      <c r="AW967" s="397"/>
      <c r="AX967" s="397"/>
      <c r="AY967" s="397"/>
      <c r="AZ967" s="397"/>
      <c r="BA967" s="553"/>
      <c r="BB967" s="397"/>
      <c r="BC967" s="397"/>
      <c r="BD967" s="397"/>
    </row>
    <row r="968" spans="2:56" x14ac:dyDescent="0.35">
      <c r="B968" s="80"/>
      <c r="C968" s="119"/>
      <c r="D968" s="119"/>
      <c r="E968" s="202"/>
      <c r="F968" s="119"/>
      <c r="G968" s="120"/>
      <c r="H968" s="41"/>
      <c r="I968" s="41"/>
      <c r="J968" s="329">
        <v>0</v>
      </c>
      <c r="K968" s="329">
        <v>0</v>
      </c>
      <c r="L968" s="332"/>
      <c r="M968" s="150"/>
      <c r="N968" s="397"/>
      <c r="O968" s="555"/>
      <c r="P968" s="576">
        <f t="shared" si="48"/>
        <v>0</v>
      </c>
      <c r="Q968" s="576">
        <f t="shared" si="49"/>
        <v>0</v>
      </c>
      <c r="R968" s="576">
        <f t="shared" si="50"/>
        <v>0</v>
      </c>
      <c r="S968" s="576">
        <f t="shared" si="50"/>
        <v>0</v>
      </c>
      <c r="T968" s="553"/>
      <c r="U968" s="553"/>
      <c r="V968" s="553"/>
      <c r="W968" s="553"/>
      <c r="X968" s="397"/>
      <c r="Y968" s="397"/>
      <c r="Z968" s="397"/>
      <c r="AA968" s="397"/>
      <c r="AB968" s="397"/>
      <c r="AC968" s="397"/>
      <c r="AD968" s="397"/>
      <c r="AE968" s="397"/>
      <c r="AF968" s="397"/>
      <c r="AG968" s="397"/>
      <c r="AH968" s="397"/>
      <c r="AI968" s="397"/>
      <c r="AJ968" s="397"/>
      <c r="AK968" s="397"/>
      <c r="AL968" s="397"/>
      <c r="AM968" s="397"/>
      <c r="AN968" s="397"/>
      <c r="AO968" s="397"/>
      <c r="AP968" s="397"/>
      <c r="AQ968" s="397"/>
      <c r="AR968" s="397"/>
      <c r="AS968" s="397"/>
      <c r="AT968" s="397"/>
      <c r="AU968" s="397"/>
      <c r="AV968" s="397"/>
      <c r="AW968" s="397"/>
      <c r="AX968" s="397"/>
      <c r="AY968" s="397"/>
      <c r="AZ968" s="397"/>
      <c r="BA968" s="553"/>
      <c r="BB968" s="397"/>
      <c r="BC968" s="397"/>
      <c r="BD968" s="397"/>
    </row>
    <row r="969" spans="2:56" x14ac:dyDescent="0.35">
      <c r="B969" s="80"/>
      <c r="C969" s="119"/>
      <c r="D969" s="119"/>
      <c r="E969" s="202"/>
      <c r="F969" s="119"/>
      <c r="G969" s="120"/>
      <c r="H969" s="41"/>
      <c r="I969" s="41"/>
      <c r="J969" s="329">
        <v>0</v>
      </c>
      <c r="K969" s="329">
        <v>0</v>
      </c>
      <c r="L969" s="332"/>
      <c r="M969" s="150"/>
      <c r="N969" s="397"/>
      <c r="O969" s="555"/>
      <c r="P969" s="576">
        <f t="shared" si="48"/>
        <v>0</v>
      </c>
      <c r="Q969" s="576">
        <f t="shared" si="49"/>
        <v>0</v>
      </c>
      <c r="R969" s="576">
        <f t="shared" si="50"/>
        <v>0</v>
      </c>
      <c r="S969" s="576">
        <f t="shared" si="50"/>
        <v>0</v>
      </c>
      <c r="T969" s="553"/>
      <c r="U969" s="553"/>
      <c r="V969" s="553"/>
      <c r="W969" s="553"/>
      <c r="X969" s="397"/>
      <c r="Y969" s="397"/>
      <c r="Z969" s="397"/>
      <c r="AA969" s="397"/>
      <c r="AB969" s="397"/>
      <c r="AC969" s="397"/>
      <c r="AD969" s="397"/>
      <c r="AE969" s="397"/>
      <c r="AF969" s="397"/>
      <c r="AG969" s="397"/>
      <c r="AH969" s="397"/>
      <c r="AI969" s="397"/>
      <c r="AJ969" s="397"/>
      <c r="AK969" s="397"/>
      <c r="AL969" s="397"/>
      <c r="AM969" s="397"/>
      <c r="AN969" s="397"/>
      <c r="AO969" s="397"/>
      <c r="AP969" s="397"/>
      <c r="AQ969" s="397"/>
      <c r="AR969" s="397"/>
      <c r="AS969" s="397"/>
      <c r="AT969" s="397"/>
      <c r="AU969" s="397"/>
      <c r="AV969" s="397"/>
      <c r="AW969" s="397"/>
      <c r="AX969" s="397"/>
      <c r="AY969" s="397"/>
      <c r="AZ969" s="397"/>
      <c r="BA969" s="553"/>
      <c r="BB969" s="397"/>
      <c r="BC969" s="397"/>
      <c r="BD969" s="397"/>
    </row>
    <row r="970" spans="2:56" x14ac:dyDescent="0.35">
      <c r="B970" s="80"/>
      <c r="C970" s="119"/>
      <c r="D970" s="119"/>
      <c r="E970" s="202"/>
      <c r="F970" s="119"/>
      <c r="G970" s="120"/>
      <c r="H970" s="41"/>
      <c r="I970" s="41"/>
      <c r="J970" s="329">
        <v>0</v>
      </c>
      <c r="K970" s="329">
        <v>0</v>
      </c>
      <c r="L970" s="332"/>
      <c r="M970" s="150"/>
      <c r="N970" s="397"/>
      <c r="O970" s="555"/>
      <c r="P970" s="576">
        <f t="shared" si="48"/>
        <v>0</v>
      </c>
      <c r="Q970" s="576">
        <f t="shared" si="49"/>
        <v>0</v>
      </c>
      <c r="R970" s="576">
        <f t="shared" si="50"/>
        <v>0</v>
      </c>
      <c r="S970" s="576">
        <f t="shared" si="50"/>
        <v>0</v>
      </c>
      <c r="T970" s="553"/>
      <c r="U970" s="553"/>
      <c r="V970" s="553"/>
      <c r="W970" s="553"/>
      <c r="X970" s="397"/>
      <c r="Y970" s="397"/>
      <c r="Z970" s="397"/>
      <c r="AA970" s="397"/>
      <c r="AB970" s="397"/>
      <c r="AC970" s="397"/>
      <c r="AD970" s="397"/>
      <c r="AE970" s="397"/>
      <c r="AF970" s="397"/>
      <c r="AG970" s="397"/>
      <c r="AH970" s="397"/>
      <c r="AI970" s="397"/>
      <c r="AJ970" s="397"/>
      <c r="AK970" s="397"/>
      <c r="AL970" s="397"/>
      <c r="AM970" s="397"/>
      <c r="AN970" s="397"/>
      <c r="AO970" s="397"/>
      <c r="AP970" s="397"/>
      <c r="AQ970" s="397"/>
      <c r="AR970" s="397"/>
      <c r="AS970" s="397"/>
      <c r="AT970" s="397"/>
      <c r="AU970" s="397"/>
      <c r="AV970" s="397"/>
      <c r="AW970" s="397"/>
      <c r="AX970" s="397"/>
      <c r="AY970" s="397"/>
      <c r="AZ970" s="397"/>
      <c r="BA970" s="553"/>
      <c r="BB970" s="397"/>
      <c r="BC970" s="397"/>
      <c r="BD970" s="397"/>
    </row>
    <row r="971" spans="2:56" x14ac:dyDescent="0.35">
      <c r="B971" s="80"/>
      <c r="C971" s="119"/>
      <c r="D971" s="119"/>
      <c r="E971" s="202"/>
      <c r="F971" s="119"/>
      <c r="G971" s="120"/>
      <c r="H971" s="41"/>
      <c r="I971" s="41"/>
      <c r="J971" s="329">
        <v>0</v>
      </c>
      <c r="K971" s="329">
        <v>0</v>
      </c>
      <c r="L971" s="332"/>
      <c r="M971" s="150"/>
      <c r="N971" s="397"/>
      <c r="O971" s="555"/>
      <c r="P971" s="576">
        <f t="shared" si="48"/>
        <v>0</v>
      </c>
      <c r="Q971" s="576">
        <f t="shared" si="49"/>
        <v>0</v>
      </c>
      <c r="R971" s="576">
        <f t="shared" si="50"/>
        <v>0</v>
      </c>
      <c r="S971" s="576">
        <f t="shared" si="50"/>
        <v>0</v>
      </c>
      <c r="T971" s="553"/>
      <c r="U971" s="553"/>
      <c r="V971" s="553"/>
      <c r="W971" s="553"/>
      <c r="X971" s="397"/>
      <c r="Y971" s="397"/>
      <c r="Z971" s="397"/>
      <c r="AA971" s="397"/>
      <c r="AB971" s="397"/>
      <c r="AC971" s="397"/>
      <c r="AD971" s="397"/>
      <c r="AE971" s="397"/>
      <c r="AF971" s="397"/>
      <c r="AG971" s="397"/>
      <c r="AH971" s="397"/>
      <c r="AI971" s="397"/>
      <c r="AJ971" s="397"/>
      <c r="AK971" s="397"/>
      <c r="AL971" s="397"/>
      <c r="AM971" s="397"/>
      <c r="AN971" s="397"/>
      <c r="AO971" s="397"/>
      <c r="AP971" s="397"/>
      <c r="AQ971" s="397"/>
      <c r="AR971" s="397"/>
      <c r="AS971" s="397"/>
      <c r="AT971" s="397"/>
      <c r="AU971" s="397"/>
      <c r="AV971" s="397"/>
      <c r="AW971" s="397"/>
      <c r="AX971" s="397"/>
      <c r="AY971" s="397"/>
      <c r="AZ971" s="397"/>
      <c r="BA971" s="553"/>
      <c r="BB971" s="397"/>
      <c r="BC971" s="397"/>
      <c r="BD971" s="397"/>
    </row>
    <row r="972" spans="2:56" x14ac:dyDescent="0.35">
      <c r="B972" s="80"/>
      <c r="C972" s="119"/>
      <c r="D972" s="119"/>
      <c r="E972" s="202"/>
      <c r="F972" s="119"/>
      <c r="G972" s="120"/>
      <c r="H972" s="41"/>
      <c r="I972" s="41"/>
      <c r="J972" s="329">
        <v>0</v>
      </c>
      <c r="K972" s="329">
        <v>0</v>
      </c>
      <c r="L972" s="332"/>
      <c r="M972" s="150"/>
      <c r="N972" s="397"/>
      <c r="O972" s="555"/>
      <c r="P972" s="576">
        <f t="shared" si="48"/>
        <v>0</v>
      </c>
      <c r="Q972" s="576">
        <f t="shared" si="49"/>
        <v>0</v>
      </c>
      <c r="R972" s="576">
        <f t="shared" si="50"/>
        <v>0</v>
      </c>
      <c r="S972" s="576">
        <f t="shared" si="50"/>
        <v>0</v>
      </c>
      <c r="T972" s="553"/>
      <c r="U972" s="553"/>
      <c r="V972" s="553"/>
      <c r="W972" s="553"/>
      <c r="X972" s="397"/>
      <c r="Y972" s="397"/>
      <c r="Z972" s="397"/>
      <c r="AA972" s="397"/>
      <c r="AB972" s="397"/>
      <c r="AC972" s="397"/>
      <c r="AD972" s="397"/>
      <c r="AE972" s="397"/>
      <c r="AF972" s="397"/>
      <c r="AG972" s="397"/>
      <c r="AH972" s="397"/>
      <c r="AI972" s="397"/>
      <c r="AJ972" s="397"/>
      <c r="AK972" s="397"/>
      <c r="AL972" s="397"/>
      <c r="AM972" s="397"/>
      <c r="AN972" s="397"/>
      <c r="AO972" s="397"/>
      <c r="AP972" s="397"/>
      <c r="AQ972" s="397"/>
      <c r="AR972" s="397"/>
      <c r="AS972" s="397"/>
      <c r="AT972" s="397"/>
      <c r="AU972" s="397"/>
      <c r="AV972" s="397"/>
      <c r="AW972" s="397"/>
      <c r="AX972" s="397"/>
      <c r="AY972" s="397"/>
      <c r="AZ972" s="397"/>
      <c r="BA972" s="553"/>
      <c r="BB972" s="397"/>
      <c r="BC972" s="397"/>
      <c r="BD972" s="397"/>
    </row>
    <row r="973" spans="2:56" x14ac:dyDescent="0.35">
      <c r="B973" s="80"/>
      <c r="C973" s="119"/>
      <c r="D973" s="119"/>
      <c r="E973" s="202"/>
      <c r="F973" s="119"/>
      <c r="G973" s="120"/>
      <c r="H973" s="41"/>
      <c r="I973" s="41"/>
      <c r="J973" s="329">
        <v>0</v>
      </c>
      <c r="K973" s="329">
        <v>0</v>
      </c>
      <c r="L973" s="332"/>
      <c r="M973" s="150"/>
      <c r="N973" s="397"/>
      <c r="O973" s="555"/>
      <c r="P973" s="576">
        <f t="shared" si="48"/>
        <v>0</v>
      </c>
      <c r="Q973" s="576">
        <f t="shared" si="49"/>
        <v>0</v>
      </c>
      <c r="R973" s="576">
        <f t="shared" si="50"/>
        <v>0</v>
      </c>
      <c r="S973" s="576">
        <f t="shared" si="50"/>
        <v>0</v>
      </c>
      <c r="T973" s="553"/>
      <c r="U973" s="553"/>
      <c r="V973" s="553"/>
      <c r="W973" s="553"/>
      <c r="X973" s="397"/>
      <c r="Y973" s="397"/>
      <c r="Z973" s="397"/>
      <c r="AA973" s="397"/>
      <c r="AB973" s="397"/>
      <c r="AC973" s="397"/>
      <c r="AD973" s="397"/>
      <c r="AE973" s="397"/>
      <c r="AF973" s="397"/>
      <c r="AG973" s="397"/>
      <c r="AH973" s="397"/>
      <c r="AI973" s="397"/>
      <c r="AJ973" s="397"/>
      <c r="AK973" s="397"/>
      <c r="AL973" s="397"/>
      <c r="AM973" s="397"/>
      <c r="AN973" s="397"/>
      <c r="AO973" s="397"/>
      <c r="AP973" s="397"/>
      <c r="AQ973" s="397"/>
      <c r="AR973" s="397"/>
      <c r="AS973" s="397"/>
      <c r="AT973" s="397"/>
      <c r="AU973" s="397"/>
      <c r="AV973" s="397"/>
      <c r="AW973" s="397"/>
      <c r="AX973" s="397"/>
      <c r="AY973" s="397"/>
      <c r="AZ973" s="397"/>
      <c r="BA973" s="553"/>
      <c r="BB973" s="397"/>
      <c r="BC973" s="397"/>
      <c r="BD973" s="397"/>
    </row>
    <row r="974" spans="2:56" x14ac:dyDescent="0.35">
      <c r="B974" s="80"/>
      <c r="C974" s="119"/>
      <c r="D974" s="119"/>
      <c r="E974" s="202"/>
      <c r="F974" s="119"/>
      <c r="G974" s="120"/>
      <c r="H974" s="41"/>
      <c r="I974" s="41"/>
      <c r="J974" s="329">
        <v>0</v>
      </c>
      <c r="K974" s="329">
        <v>0</v>
      </c>
      <c r="L974" s="332"/>
      <c r="M974" s="150"/>
      <c r="N974" s="397"/>
      <c r="O974" s="555"/>
      <c r="P974" s="576">
        <f t="shared" si="48"/>
        <v>0</v>
      </c>
      <c r="Q974" s="576">
        <f t="shared" si="49"/>
        <v>0</v>
      </c>
      <c r="R974" s="576">
        <f t="shared" si="50"/>
        <v>0</v>
      </c>
      <c r="S974" s="576">
        <f t="shared" si="50"/>
        <v>0</v>
      </c>
      <c r="T974" s="553"/>
      <c r="U974" s="553"/>
      <c r="V974" s="553"/>
      <c r="W974" s="553"/>
      <c r="X974" s="397"/>
      <c r="Y974" s="397"/>
      <c r="Z974" s="397"/>
      <c r="AA974" s="397"/>
      <c r="AB974" s="397"/>
      <c r="AC974" s="397"/>
      <c r="AD974" s="397"/>
      <c r="AE974" s="397"/>
      <c r="AF974" s="397"/>
      <c r="AG974" s="397"/>
      <c r="AH974" s="397"/>
      <c r="AI974" s="397"/>
      <c r="AJ974" s="397"/>
      <c r="AK974" s="397"/>
      <c r="AL974" s="397"/>
      <c r="AM974" s="397"/>
      <c r="AN974" s="397"/>
      <c r="AO974" s="397"/>
      <c r="AP974" s="397"/>
      <c r="AQ974" s="397"/>
      <c r="AR974" s="397"/>
      <c r="AS974" s="397"/>
      <c r="AT974" s="397"/>
      <c r="AU974" s="397"/>
      <c r="AV974" s="397"/>
      <c r="AW974" s="397"/>
      <c r="AX974" s="397"/>
      <c r="AY974" s="397"/>
      <c r="AZ974" s="397"/>
      <c r="BA974" s="553"/>
      <c r="BB974" s="397"/>
      <c r="BC974" s="397"/>
      <c r="BD974" s="397"/>
    </row>
    <row r="975" spans="2:56" x14ac:dyDescent="0.35">
      <c r="B975" s="80"/>
      <c r="C975" s="119"/>
      <c r="D975" s="119"/>
      <c r="E975" s="202"/>
      <c r="F975" s="119"/>
      <c r="G975" s="120"/>
      <c r="H975" s="41"/>
      <c r="I975" s="41"/>
      <c r="J975" s="329">
        <v>0</v>
      </c>
      <c r="K975" s="329">
        <v>0</v>
      </c>
      <c r="L975" s="332"/>
      <c r="M975" s="150"/>
      <c r="N975" s="397"/>
      <c r="O975" s="555"/>
      <c r="P975" s="576">
        <f t="shared" si="48"/>
        <v>0</v>
      </c>
      <c r="Q975" s="576">
        <f t="shared" si="49"/>
        <v>0</v>
      </c>
      <c r="R975" s="576">
        <f t="shared" si="50"/>
        <v>0</v>
      </c>
      <c r="S975" s="576">
        <f t="shared" si="50"/>
        <v>0</v>
      </c>
      <c r="T975" s="553"/>
      <c r="U975" s="553"/>
      <c r="V975" s="553"/>
      <c r="W975" s="553"/>
      <c r="X975" s="397"/>
      <c r="Y975" s="397"/>
      <c r="Z975" s="397"/>
      <c r="AA975" s="397"/>
      <c r="AB975" s="397"/>
      <c r="AC975" s="397"/>
      <c r="AD975" s="397"/>
      <c r="AE975" s="397"/>
      <c r="AF975" s="397"/>
      <c r="AG975" s="397"/>
      <c r="AH975" s="397"/>
      <c r="AI975" s="397"/>
      <c r="AJ975" s="397"/>
      <c r="AK975" s="397"/>
      <c r="AL975" s="397"/>
      <c r="AM975" s="397"/>
      <c r="AN975" s="397"/>
      <c r="AO975" s="397"/>
      <c r="AP975" s="397"/>
      <c r="AQ975" s="397"/>
      <c r="AR975" s="397"/>
      <c r="AS975" s="397"/>
      <c r="AT975" s="397"/>
      <c r="AU975" s="397"/>
      <c r="AV975" s="397"/>
      <c r="AW975" s="397"/>
      <c r="AX975" s="397"/>
      <c r="AY975" s="397"/>
      <c r="AZ975" s="397"/>
      <c r="BA975" s="553"/>
      <c r="BB975" s="397"/>
      <c r="BC975" s="397"/>
      <c r="BD975" s="397"/>
    </row>
    <row r="976" spans="2:56" x14ac:dyDescent="0.35">
      <c r="B976" s="80"/>
      <c r="C976" s="119"/>
      <c r="D976" s="119"/>
      <c r="E976" s="202"/>
      <c r="F976" s="119"/>
      <c r="G976" s="120"/>
      <c r="H976" s="41"/>
      <c r="I976" s="41"/>
      <c r="J976" s="329">
        <v>0</v>
      </c>
      <c r="K976" s="329">
        <v>0</v>
      </c>
      <c r="L976" s="332"/>
      <c r="M976" s="150"/>
      <c r="N976" s="397"/>
      <c r="O976" s="555"/>
      <c r="P976" s="576">
        <f t="shared" si="48"/>
        <v>0</v>
      </c>
      <c r="Q976" s="576">
        <f t="shared" si="49"/>
        <v>0</v>
      </c>
      <c r="R976" s="576">
        <f t="shared" si="50"/>
        <v>0</v>
      </c>
      <c r="S976" s="576">
        <f t="shared" si="50"/>
        <v>0</v>
      </c>
      <c r="T976" s="553"/>
      <c r="U976" s="553"/>
      <c r="V976" s="553"/>
      <c r="W976" s="553"/>
      <c r="X976" s="397"/>
      <c r="Y976" s="397"/>
      <c r="Z976" s="397"/>
      <c r="AA976" s="397"/>
      <c r="AB976" s="397"/>
      <c r="AC976" s="397"/>
      <c r="AD976" s="397"/>
      <c r="AE976" s="397"/>
      <c r="AF976" s="397"/>
      <c r="AG976" s="397"/>
      <c r="AH976" s="397"/>
      <c r="AI976" s="397"/>
      <c r="AJ976" s="397"/>
      <c r="AK976" s="397"/>
      <c r="AL976" s="397"/>
      <c r="AM976" s="397"/>
      <c r="AN976" s="397"/>
      <c r="AO976" s="397"/>
      <c r="AP976" s="397"/>
      <c r="AQ976" s="397"/>
      <c r="AR976" s="397"/>
      <c r="AS976" s="397"/>
      <c r="AT976" s="397"/>
      <c r="AU976" s="397"/>
      <c r="AV976" s="397"/>
      <c r="AW976" s="397"/>
      <c r="AX976" s="397"/>
      <c r="AY976" s="397"/>
      <c r="AZ976" s="397"/>
      <c r="BA976" s="553"/>
      <c r="BB976" s="397"/>
      <c r="BC976" s="397"/>
      <c r="BD976" s="397"/>
    </row>
    <row r="977" spans="2:56" x14ac:dyDescent="0.35">
      <c r="B977" s="80"/>
      <c r="C977" s="119"/>
      <c r="D977" s="119"/>
      <c r="E977" s="202"/>
      <c r="F977" s="119"/>
      <c r="G977" s="120"/>
      <c r="H977" s="41"/>
      <c r="I977" s="41"/>
      <c r="J977" s="329">
        <v>0</v>
      </c>
      <c r="K977" s="329">
        <v>0</v>
      </c>
      <c r="L977" s="332"/>
      <c r="M977" s="150"/>
      <c r="N977" s="397"/>
      <c r="O977" s="555"/>
      <c r="P977" s="576">
        <f t="shared" si="48"/>
        <v>0</v>
      </c>
      <c r="Q977" s="576">
        <f t="shared" si="49"/>
        <v>0</v>
      </c>
      <c r="R977" s="576">
        <f t="shared" si="50"/>
        <v>0</v>
      </c>
      <c r="S977" s="576">
        <f t="shared" si="50"/>
        <v>0</v>
      </c>
      <c r="T977" s="553"/>
      <c r="U977" s="553"/>
      <c r="V977" s="553"/>
      <c r="W977" s="553"/>
      <c r="X977" s="397"/>
      <c r="Y977" s="397"/>
      <c r="Z977" s="397"/>
      <c r="AA977" s="397"/>
      <c r="AB977" s="397"/>
      <c r="AC977" s="397"/>
      <c r="AD977" s="397"/>
      <c r="AE977" s="397"/>
      <c r="AF977" s="397"/>
      <c r="AG977" s="397"/>
      <c r="AH977" s="397"/>
      <c r="AI977" s="397"/>
      <c r="AJ977" s="397"/>
      <c r="AK977" s="397"/>
      <c r="AL977" s="397"/>
      <c r="AM977" s="397"/>
      <c r="AN977" s="397"/>
      <c r="AO977" s="397"/>
      <c r="AP977" s="397"/>
      <c r="AQ977" s="397"/>
      <c r="AR977" s="397"/>
      <c r="AS977" s="397"/>
      <c r="AT977" s="397"/>
      <c r="AU977" s="397"/>
      <c r="AV977" s="397"/>
      <c r="AW977" s="397"/>
      <c r="AX977" s="397"/>
      <c r="AY977" s="397"/>
      <c r="AZ977" s="397"/>
      <c r="BA977" s="553"/>
      <c r="BB977" s="397"/>
      <c r="BC977" s="397"/>
      <c r="BD977" s="397"/>
    </row>
    <row r="978" spans="2:56" x14ac:dyDescent="0.35">
      <c r="B978" s="80"/>
      <c r="C978" s="119"/>
      <c r="D978" s="119"/>
      <c r="E978" s="202"/>
      <c r="F978" s="119"/>
      <c r="G978" s="120"/>
      <c r="H978" s="41"/>
      <c r="I978" s="41"/>
      <c r="J978" s="329">
        <v>0</v>
      </c>
      <c r="K978" s="329">
        <v>0</v>
      </c>
      <c r="L978" s="332"/>
      <c r="M978" s="150"/>
      <c r="N978" s="397"/>
      <c r="O978" s="555"/>
      <c r="P978" s="576">
        <f t="shared" si="48"/>
        <v>0</v>
      </c>
      <c r="Q978" s="576">
        <f t="shared" si="49"/>
        <v>0</v>
      </c>
      <c r="R978" s="576">
        <f t="shared" si="50"/>
        <v>0</v>
      </c>
      <c r="S978" s="576">
        <f t="shared" si="50"/>
        <v>0</v>
      </c>
      <c r="T978" s="553"/>
      <c r="U978" s="553"/>
      <c r="V978" s="553"/>
      <c r="W978" s="553"/>
      <c r="X978" s="397"/>
      <c r="Y978" s="397"/>
      <c r="Z978" s="397"/>
      <c r="AA978" s="397"/>
      <c r="AB978" s="397"/>
      <c r="AC978" s="397"/>
      <c r="AD978" s="397"/>
      <c r="AE978" s="397"/>
      <c r="AF978" s="397"/>
      <c r="AG978" s="397"/>
      <c r="AH978" s="397"/>
      <c r="AI978" s="397"/>
      <c r="AJ978" s="397"/>
      <c r="AK978" s="397"/>
      <c r="AL978" s="397"/>
      <c r="AM978" s="397"/>
      <c r="AN978" s="397"/>
      <c r="AO978" s="397"/>
      <c r="AP978" s="397"/>
      <c r="AQ978" s="397"/>
      <c r="AR978" s="397"/>
      <c r="AS978" s="397"/>
      <c r="AT978" s="397"/>
      <c r="AU978" s="397"/>
      <c r="AV978" s="397"/>
      <c r="AW978" s="397"/>
      <c r="AX978" s="397"/>
      <c r="AY978" s="397"/>
      <c r="AZ978" s="397"/>
      <c r="BA978" s="553"/>
      <c r="BB978" s="397"/>
      <c r="BC978" s="397"/>
      <c r="BD978" s="397"/>
    </row>
    <row r="979" spans="2:56" x14ac:dyDescent="0.35">
      <c r="B979" s="80"/>
      <c r="C979" s="119"/>
      <c r="D979" s="119"/>
      <c r="E979" s="202"/>
      <c r="F979" s="119"/>
      <c r="G979" s="120"/>
      <c r="H979" s="41"/>
      <c r="I979" s="41"/>
      <c r="J979" s="329">
        <v>0</v>
      </c>
      <c r="K979" s="329">
        <v>0</v>
      </c>
      <c r="L979" s="332"/>
      <c r="M979" s="150"/>
      <c r="N979" s="397"/>
      <c r="O979" s="555"/>
      <c r="P979" s="576">
        <f t="shared" si="48"/>
        <v>0</v>
      </c>
      <c r="Q979" s="576">
        <f t="shared" si="49"/>
        <v>0</v>
      </c>
      <c r="R979" s="576">
        <f t="shared" si="50"/>
        <v>0</v>
      </c>
      <c r="S979" s="576">
        <f t="shared" si="50"/>
        <v>0</v>
      </c>
      <c r="T979" s="553"/>
      <c r="U979" s="553"/>
      <c r="V979" s="553"/>
      <c r="W979" s="553"/>
      <c r="X979" s="397"/>
      <c r="Y979" s="397"/>
      <c r="Z979" s="397"/>
      <c r="AA979" s="397"/>
      <c r="AB979" s="397"/>
      <c r="AC979" s="397"/>
      <c r="AD979" s="397"/>
      <c r="AE979" s="397"/>
      <c r="AF979" s="397"/>
      <c r="AG979" s="397"/>
      <c r="AH979" s="397"/>
      <c r="AI979" s="397"/>
      <c r="AJ979" s="397"/>
      <c r="AK979" s="397"/>
      <c r="AL979" s="397"/>
      <c r="AM979" s="397"/>
      <c r="AN979" s="397"/>
      <c r="AO979" s="397"/>
      <c r="AP979" s="397"/>
      <c r="AQ979" s="397"/>
      <c r="AR979" s="397"/>
      <c r="AS979" s="397"/>
      <c r="AT979" s="397"/>
      <c r="AU979" s="397"/>
      <c r="AV979" s="397"/>
      <c r="AW979" s="397"/>
      <c r="AX979" s="397"/>
      <c r="AY979" s="397"/>
      <c r="AZ979" s="397"/>
      <c r="BA979" s="553"/>
      <c r="BB979" s="397"/>
      <c r="BC979" s="397"/>
      <c r="BD979" s="397"/>
    </row>
    <row r="980" spans="2:56" x14ac:dyDescent="0.35">
      <c r="B980" s="80"/>
      <c r="C980" s="119"/>
      <c r="D980" s="119"/>
      <c r="E980" s="202"/>
      <c r="F980" s="119"/>
      <c r="G980" s="120"/>
      <c r="H980" s="41"/>
      <c r="I980" s="41"/>
      <c r="J980" s="329">
        <v>0</v>
      </c>
      <c r="K980" s="329">
        <v>0</v>
      </c>
      <c r="L980" s="332"/>
      <c r="M980" s="150"/>
      <c r="N980" s="397"/>
      <c r="O980" s="555"/>
      <c r="P980" s="576">
        <f t="shared" si="48"/>
        <v>0</v>
      </c>
      <c r="Q980" s="576">
        <f t="shared" si="49"/>
        <v>0</v>
      </c>
      <c r="R980" s="576">
        <f t="shared" si="50"/>
        <v>0</v>
      </c>
      <c r="S980" s="576">
        <f t="shared" si="50"/>
        <v>0</v>
      </c>
      <c r="T980" s="553"/>
      <c r="U980" s="553"/>
      <c r="V980" s="553"/>
      <c r="W980" s="553"/>
      <c r="X980" s="397"/>
      <c r="Y980" s="397"/>
      <c r="Z980" s="397"/>
      <c r="AA980" s="397"/>
      <c r="AB980" s="397"/>
      <c r="AC980" s="397"/>
      <c r="AD980" s="397"/>
      <c r="AE980" s="397"/>
      <c r="AF980" s="397"/>
      <c r="AG980" s="397"/>
      <c r="AH980" s="397"/>
      <c r="AI980" s="397"/>
      <c r="AJ980" s="397"/>
      <c r="AK980" s="397"/>
      <c r="AL980" s="397"/>
      <c r="AM980" s="397"/>
      <c r="AN980" s="397"/>
      <c r="AO980" s="397"/>
      <c r="AP980" s="397"/>
      <c r="AQ980" s="397"/>
      <c r="AR980" s="397"/>
      <c r="AS980" s="397"/>
      <c r="AT980" s="397"/>
      <c r="AU980" s="397"/>
      <c r="AV980" s="397"/>
      <c r="AW980" s="397"/>
      <c r="AX980" s="397"/>
      <c r="AY980" s="397"/>
      <c r="AZ980" s="397"/>
      <c r="BA980" s="553"/>
      <c r="BB980" s="397"/>
      <c r="BC980" s="397"/>
      <c r="BD980" s="397"/>
    </row>
    <row r="981" spans="2:56" x14ac:dyDescent="0.35">
      <c r="B981" s="80"/>
      <c r="C981" s="119"/>
      <c r="D981" s="119"/>
      <c r="E981" s="202"/>
      <c r="F981" s="119"/>
      <c r="G981" s="120"/>
      <c r="H981" s="41"/>
      <c r="I981" s="41"/>
      <c r="J981" s="329">
        <v>0</v>
      </c>
      <c r="K981" s="329">
        <v>0</v>
      </c>
      <c r="L981" s="332"/>
      <c r="M981" s="150"/>
      <c r="N981" s="397"/>
      <c r="O981" s="555"/>
      <c r="P981" s="576">
        <f t="shared" si="48"/>
        <v>0</v>
      </c>
      <c r="Q981" s="576">
        <f t="shared" si="49"/>
        <v>0</v>
      </c>
      <c r="R981" s="576">
        <f t="shared" si="50"/>
        <v>0</v>
      </c>
      <c r="S981" s="576">
        <f t="shared" si="50"/>
        <v>0</v>
      </c>
      <c r="T981" s="553"/>
      <c r="U981" s="553"/>
      <c r="V981" s="553"/>
      <c r="W981" s="553"/>
      <c r="X981" s="397"/>
      <c r="Y981" s="397"/>
      <c r="Z981" s="397"/>
      <c r="AA981" s="397"/>
      <c r="AB981" s="397"/>
      <c r="AC981" s="397"/>
      <c r="AD981" s="397"/>
      <c r="AE981" s="397"/>
      <c r="AF981" s="397"/>
      <c r="AG981" s="397"/>
      <c r="AH981" s="397"/>
      <c r="AI981" s="397"/>
      <c r="AJ981" s="397"/>
      <c r="AK981" s="397"/>
      <c r="AL981" s="397"/>
      <c r="AM981" s="397"/>
      <c r="AN981" s="397"/>
      <c r="AO981" s="397"/>
      <c r="AP981" s="397"/>
      <c r="AQ981" s="397"/>
      <c r="AR981" s="397"/>
      <c r="AS981" s="397"/>
      <c r="AT981" s="397"/>
      <c r="AU981" s="397"/>
      <c r="AV981" s="397"/>
      <c r="AW981" s="397"/>
      <c r="AX981" s="397"/>
      <c r="AY981" s="397"/>
      <c r="AZ981" s="397"/>
      <c r="BA981" s="553"/>
      <c r="BB981" s="397"/>
      <c r="BC981" s="397"/>
      <c r="BD981" s="397"/>
    </row>
    <row r="982" spans="2:56" x14ac:dyDescent="0.35">
      <c r="B982" s="80"/>
      <c r="C982" s="119"/>
      <c r="D982" s="119"/>
      <c r="E982" s="202"/>
      <c r="F982" s="119"/>
      <c r="G982" s="120"/>
      <c r="H982" s="41"/>
      <c r="I982" s="41"/>
      <c r="J982" s="329">
        <v>0</v>
      </c>
      <c r="K982" s="329">
        <v>0</v>
      </c>
      <c r="L982" s="332"/>
      <c r="M982" s="150"/>
      <c r="N982" s="397"/>
      <c r="O982" s="555"/>
      <c r="P982" s="576">
        <f t="shared" si="48"/>
        <v>0</v>
      </c>
      <c r="Q982" s="576">
        <f t="shared" si="49"/>
        <v>0</v>
      </c>
      <c r="R982" s="576">
        <f t="shared" si="50"/>
        <v>0</v>
      </c>
      <c r="S982" s="576">
        <f t="shared" si="50"/>
        <v>0</v>
      </c>
      <c r="T982" s="553"/>
      <c r="U982" s="553"/>
      <c r="V982" s="553"/>
      <c r="W982" s="553"/>
      <c r="X982" s="397"/>
      <c r="Y982" s="397"/>
      <c r="Z982" s="397"/>
      <c r="AA982" s="397"/>
      <c r="AB982" s="397"/>
      <c r="AC982" s="397"/>
      <c r="AD982" s="397"/>
      <c r="AE982" s="397"/>
      <c r="AF982" s="397"/>
      <c r="AG982" s="397"/>
      <c r="AH982" s="397"/>
      <c r="AI982" s="397"/>
      <c r="AJ982" s="397"/>
      <c r="AK982" s="397"/>
      <c r="AL982" s="397"/>
      <c r="AM982" s="397"/>
      <c r="AN982" s="397"/>
      <c r="AO982" s="397"/>
      <c r="AP982" s="397"/>
      <c r="AQ982" s="397"/>
      <c r="AR982" s="397"/>
      <c r="AS982" s="397"/>
      <c r="AT982" s="397"/>
      <c r="AU982" s="397"/>
      <c r="AV982" s="397"/>
      <c r="AW982" s="397"/>
      <c r="AX982" s="397"/>
      <c r="AY982" s="397"/>
      <c r="AZ982" s="397"/>
      <c r="BA982" s="553"/>
      <c r="BB982" s="397"/>
      <c r="BC982" s="397"/>
      <c r="BD982" s="397"/>
    </row>
    <row r="983" spans="2:56" x14ac:dyDescent="0.35">
      <c r="B983" s="80"/>
      <c r="C983" s="119"/>
      <c r="D983" s="119"/>
      <c r="E983" s="202"/>
      <c r="F983" s="119"/>
      <c r="G983" s="120"/>
      <c r="H983" s="41"/>
      <c r="I983" s="41"/>
      <c r="J983" s="329">
        <v>0</v>
      </c>
      <c r="K983" s="329">
        <v>0</v>
      </c>
      <c r="L983" s="332"/>
      <c r="M983" s="150"/>
      <c r="N983" s="397"/>
      <c r="O983" s="555"/>
      <c r="P983" s="576">
        <f t="shared" si="48"/>
        <v>0</v>
      </c>
      <c r="Q983" s="576">
        <f t="shared" si="49"/>
        <v>0</v>
      </c>
      <c r="R983" s="576">
        <f t="shared" si="50"/>
        <v>0</v>
      </c>
      <c r="S983" s="576">
        <f t="shared" si="50"/>
        <v>0</v>
      </c>
      <c r="T983" s="553"/>
      <c r="U983" s="553"/>
      <c r="V983" s="553"/>
      <c r="W983" s="553"/>
      <c r="X983" s="397"/>
      <c r="Y983" s="397"/>
      <c r="Z983" s="397"/>
      <c r="AA983" s="397"/>
      <c r="AB983" s="397"/>
      <c r="AC983" s="397"/>
      <c r="AD983" s="397"/>
      <c r="AE983" s="397"/>
      <c r="AF983" s="397"/>
      <c r="AG983" s="397"/>
      <c r="AH983" s="397"/>
      <c r="AI983" s="397"/>
      <c r="AJ983" s="397"/>
      <c r="AK983" s="397"/>
      <c r="AL983" s="397"/>
      <c r="AM983" s="397"/>
      <c r="AN983" s="397"/>
      <c r="AO983" s="397"/>
      <c r="AP983" s="397"/>
      <c r="AQ983" s="397"/>
      <c r="AR983" s="397"/>
      <c r="AS983" s="397"/>
      <c r="AT983" s="397"/>
      <c r="AU983" s="397"/>
      <c r="AV983" s="397"/>
      <c r="AW983" s="397"/>
      <c r="AX983" s="397"/>
      <c r="AY983" s="397"/>
      <c r="AZ983" s="397"/>
      <c r="BA983" s="553"/>
      <c r="BB983" s="397"/>
      <c r="BC983" s="397"/>
      <c r="BD983" s="397"/>
    </row>
    <row r="984" spans="2:56" x14ac:dyDescent="0.35">
      <c r="B984" s="80"/>
      <c r="C984" s="119"/>
      <c r="D984" s="119"/>
      <c r="E984" s="202"/>
      <c r="F984" s="119"/>
      <c r="G984" s="120"/>
      <c r="H984" s="41"/>
      <c r="I984" s="41"/>
      <c r="J984" s="329">
        <v>0</v>
      </c>
      <c r="K984" s="329">
        <v>0</v>
      </c>
      <c r="L984" s="332"/>
      <c r="M984" s="150"/>
      <c r="N984" s="397"/>
      <c r="O984" s="555"/>
      <c r="P984" s="576">
        <f t="shared" si="48"/>
        <v>0</v>
      </c>
      <c r="Q984" s="576">
        <f t="shared" si="49"/>
        <v>0</v>
      </c>
      <c r="R984" s="576">
        <f t="shared" si="50"/>
        <v>0</v>
      </c>
      <c r="S984" s="576">
        <f t="shared" si="50"/>
        <v>0</v>
      </c>
      <c r="T984" s="553"/>
      <c r="U984" s="553"/>
      <c r="V984" s="553"/>
      <c r="W984" s="553"/>
      <c r="X984" s="397"/>
      <c r="Y984" s="397"/>
      <c r="Z984" s="397"/>
      <c r="AA984" s="397"/>
      <c r="AB984" s="397"/>
      <c r="AC984" s="397"/>
      <c r="AD984" s="397"/>
      <c r="AE984" s="397"/>
      <c r="AF984" s="397"/>
      <c r="AG984" s="397"/>
      <c r="AH984" s="397"/>
      <c r="AI984" s="397"/>
      <c r="AJ984" s="397"/>
      <c r="AK984" s="397"/>
      <c r="AL984" s="397"/>
      <c r="AM984" s="397"/>
      <c r="AN984" s="397"/>
      <c r="AO984" s="397"/>
      <c r="AP984" s="397"/>
      <c r="AQ984" s="397"/>
      <c r="AR984" s="397"/>
      <c r="AS984" s="397"/>
      <c r="AT984" s="397"/>
      <c r="AU984" s="397"/>
      <c r="AV984" s="397"/>
      <c r="AW984" s="397"/>
      <c r="AX984" s="397"/>
      <c r="AY984" s="397"/>
      <c r="AZ984" s="397"/>
      <c r="BA984" s="553"/>
      <c r="BB984" s="397"/>
      <c r="BC984" s="397"/>
      <c r="BD984" s="397"/>
    </row>
    <row r="985" spans="2:56" x14ac:dyDescent="0.35">
      <c r="B985" s="80"/>
      <c r="C985" s="119"/>
      <c r="D985" s="119"/>
      <c r="E985" s="202"/>
      <c r="F985" s="119"/>
      <c r="G985" s="120"/>
      <c r="H985" s="41"/>
      <c r="I985" s="41"/>
      <c r="J985" s="329">
        <v>0</v>
      </c>
      <c r="K985" s="329">
        <v>0</v>
      </c>
      <c r="L985" s="332"/>
      <c r="M985" s="150"/>
      <c r="N985" s="397"/>
      <c r="O985" s="555"/>
      <c r="P985" s="576">
        <f t="shared" si="48"/>
        <v>0</v>
      </c>
      <c r="Q985" s="576">
        <f t="shared" si="49"/>
        <v>0</v>
      </c>
      <c r="R985" s="576">
        <f t="shared" si="50"/>
        <v>0</v>
      </c>
      <c r="S985" s="576">
        <f t="shared" si="50"/>
        <v>0</v>
      </c>
      <c r="T985" s="553"/>
      <c r="U985" s="553"/>
      <c r="V985" s="553"/>
      <c r="W985" s="553"/>
      <c r="X985" s="397"/>
      <c r="Y985" s="397"/>
      <c r="Z985" s="397"/>
      <c r="AA985" s="397"/>
      <c r="AB985" s="397"/>
      <c r="AC985" s="397"/>
      <c r="AD985" s="397"/>
      <c r="AE985" s="397"/>
      <c r="AF985" s="397"/>
      <c r="AG985" s="397"/>
      <c r="AH985" s="397"/>
      <c r="AI985" s="397"/>
      <c r="AJ985" s="397"/>
      <c r="AK985" s="397"/>
      <c r="AL985" s="397"/>
      <c r="AM985" s="397"/>
      <c r="AN985" s="397"/>
      <c r="AO985" s="397"/>
      <c r="AP985" s="397"/>
      <c r="AQ985" s="397"/>
      <c r="AR985" s="397"/>
      <c r="AS985" s="397"/>
      <c r="AT985" s="397"/>
      <c r="AU985" s="397"/>
      <c r="AV985" s="397"/>
      <c r="AW985" s="397"/>
      <c r="AX985" s="397"/>
      <c r="AY985" s="397"/>
      <c r="AZ985" s="397"/>
      <c r="BA985" s="553"/>
      <c r="BB985" s="397"/>
      <c r="BC985" s="397"/>
      <c r="BD985" s="397"/>
    </row>
    <row r="986" spans="2:56" x14ac:dyDescent="0.35">
      <c r="B986" s="80"/>
      <c r="C986" s="119"/>
      <c r="D986" s="119"/>
      <c r="E986" s="202"/>
      <c r="F986" s="119"/>
      <c r="G986" s="120"/>
      <c r="H986" s="41"/>
      <c r="I986" s="41"/>
      <c r="J986" s="329">
        <v>0</v>
      </c>
      <c r="K986" s="329">
        <v>0</v>
      </c>
      <c r="L986" s="332"/>
      <c r="M986" s="150"/>
      <c r="N986" s="397"/>
      <c r="O986" s="555"/>
      <c r="P986" s="576">
        <f t="shared" si="48"/>
        <v>0</v>
      </c>
      <c r="Q986" s="576">
        <f t="shared" si="49"/>
        <v>0</v>
      </c>
      <c r="R986" s="576">
        <f t="shared" si="50"/>
        <v>0</v>
      </c>
      <c r="S986" s="576">
        <f t="shared" si="50"/>
        <v>0</v>
      </c>
      <c r="T986" s="553"/>
      <c r="U986" s="553"/>
      <c r="V986" s="553"/>
      <c r="W986" s="553"/>
      <c r="X986" s="397"/>
      <c r="Y986" s="397"/>
      <c r="Z986" s="397"/>
      <c r="AA986" s="397"/>
      <c r="AB986" s="397"/>
      <c r="AC986" s="397"/>
      <c r="AD986" s="397"/>
      <c r="AE986" s="397"/>
      <c r="AF986" s="397"/>
      <c r="AG986" s="397"/>
      <c r="AH986" s="397"/>
      <c r="AI986" s="397"/>
      <c r="AJ986" s="397"/>
      <c r="AK986" s="397"/>
      <c r="AL986" s="397"/>
      <c r="AM986" s="397"/>
      <c r="AN986" s="397"/>
      <c r="AO986" s="397"/>
      <c r="AP986" s="397"/>
      <c r="AQ986" s="397"/>
      <c r="AR986" s="397"/>
      <c r="AS986" s="397"/>
      <c r="AT986" s="397"/>
      <c r="AU986" s="397"/>
      <c r="AV986" s="397"/>
      <c r="AW986" s="397"/>
      <c r="AX986" s="397"/>
      <c r="AY986" s="397"/>
      <c r="AZ986" s="397"/>
      <c r="BA986" s="553"/>
      <c r="BB986" s="397"/>
      <c r="BC986" s="397"/>
      <c r="BD986" s="397"/>
    </row>
    <row r="987" spans="2:56" x14ac:dyDescent="0.35">
      <c r="B987" s="80"/>
      <c r="C987" s="119"/>
      <c r="D987" s="119"/>
      <c r="E987" s="202"/>
      <c r="F987" s="119"/>
      <c r="G987" s="120"/>
      <c r="H987" s="41"/>
      <c r="I987" s="41"/>
      <c r="J987" s="329">
        <v>0</v>
      </c>
      <c r="K987" s="329">
        <v>0</v>
      </c>
      <c r="L987" s="332"/>
      <c r="M987" s="150"/>
      <c r="N987" s="397"/>
      <c r="O987" s="555"/>
      <c r="P987" s="576">
        <f t="shared" si="48"/>
        <v>0</v>
      </c>
      <c r="Q987" s="576">
        <f t="shared" si="49"/>
        <v>0</v>
      </c>
      <c r="R987" s="576">
        <f t="shared" si="50"/>
        <v>0</v>
      </c>
      <c r="S987" s="576">
        <f t="shared" si="50"/>
        <v>0</v>
      </c>
      <c r="T987" s="553"/>
      <c r="U987" s="553"/>
      <c r="V987" s="553"/>
      <c r="W987" s="553"/>
      <c r="X987" s="397"/>
      <c r="Y987" s="397"/>
      <c r="Z987" s="397"/>
      <c r="AA987" s="397"/>
      <c r="AB987" s="397"/>
      <c r="AC987" s="397"/>
      <c r="AD987" s="397"/>
      <c r="AE987" s="397"/>
      <c r="AF987" s="397"/>
      <c r="AG987" s="397"/>
      <c r="AH987" s="397"/>
      <c r="AI987" s="397"/>
      <c r="AJ987" s="397"/>
      <c r="AK987" s="397"/>
      <c r="AL987" s="397"/>
      <c r="AM987" s="397"/>
      <c r="AN987" s="397"/>
      <c r="AO987" s="397"/>
      <c r="AP987" s="397"/>
      <c r="AQ987" s="397"/>
      <c r="AR987" s="397"/>
      <c r="AS987" s="397"/>
      <c r="AT987" s="397"/>
      <c r="AU987" s="397"/>
      <c r="AV987" s="397"/>
      <c r="AW987" s="397"/>
      <c r="AX987" s="397"/>
      <c r="AY987" s="397"/>
      <c r="AZ987" s="397"/>
      <c r="BA987" s="553"/>
      <c r="BB987" s="397"/>
      <c r="BC987" s="397"/>
      <c r="BD987" s="397"/>
    </row>
    <row r="988" spans="2:56" x14ac:dyDescent="0.35">
      <c r="B988" s="80"/>
      <c r="C988" s="119"/>
      <c r="D988" s="119"/>
      <c r="E988" s="202"/>
      <c r="F988" s="119"/>
      <c r="G988" s="120"/>
      <c r="H988" s="41"/>
      <c r="I988" s="41"/>
      <c r="J988" s="329">
        <v>0</v>
      </c>
      <c r="K988" s="329">
        <v>0</v>
      </c>
      <c r="L988" s="332"/>
      <c r="M988" s="150"/>
      <c r="N988" s="397"/>
      <c r="O988" s="555"/>
      <c r="P988" s="576">
        <f t="shared" si="48"/>
        <v>0</v>
      </c>
      <c r="Q988" s="576">
        <f t="shared" si="49"/>
        <v>0</v>
      </c>
      <c r="R988" s="576">
        <f t="shared" si="50"/>
        <v>0</v>
      </c>
      <c r="S988" s="576">
        <f t="shared" si="50"/>
        <v>0</v>
      </c>
      <c r="T988" s="553"/>
      <c r="U988" s="553"/>
      <c r="V988" s="553"/>
      <c r="W988" s="553"/>
      <c r="X988" s="397"/>
      <c r="Y988" s="397"/>
      <c r="Z988" s="397"/>
      <c r="AA988" s="397"/>
      <c r="AB988" s="397"/>
      <c r="AC988" s="397"/>
      <c r="AD988" s="397"/>
      <c r="AE988" s="397"/>
      <c r="AF988" s="397"/>
      <c r="AG988" s="397"/>
      <c r="AH988" s="397"/>
      <c r="AI988" s="397"/>
      <c r="AJ988" s="397"/>
      <c r="AK988" s="397"/>
      <c r="AL988" s="397"/>
      <c r="AM988" s="397"/>
      <c r="AN988" s="397"/>
      <c r="AO988" s="397"/>
      <c r="AP988" s="397"/>
      <c r="AQ988" s="397"/>
      <c r="AR988" s="397"/>
      <c r="AS988" s="397"/>
      <c r="AT988" s="397"/>
      <c r="AU988" s="397"/>
      <c r="AV988" s="397"/>
      <c r="AW988" s="397"/>
      <c r="AX988" s="397"/>
      <c r="AY988" s="397"/>
      <c r="AZ988" s="397"/>
      <c r="BA988" s="553"/>
      <c r="BB988" s="397"/>
      <c r="BC988" s="397"/>
      <c r="BD988" s="397"/>
    </row>
    <row r="989" spans="2:56" x14ac:dyDescent="0.35">
      <c r="B989" s="80"/>
      <c r="C989" s="119"/>
      <c r="D989" s="119"/>
      <c r="E989" s="202"/>
      <c r="F989" s="119"/>
      <c r="G989" s="120"/>
      <c r="H989" s="41"/>
      <c r="I989" s="41"/>
      <c r="J989" s="329">
        <v>0</v>
      </c>
      <c r="K989" s="329">
        <v>0</v>
      </c>
      <c r="L989" s="332"/>
      <c r="M989" s="150"/>
      <c r="N989" s="397"/>
      <c r="O989" s="555"/>
      <c r="P989" s="576">
        <f t="shared" si="48"/>
        <v>0</v>
      </c>
      <c r="Q989" s="576">
        <f t="shared" si="49"/>
        <v>0</v>
      </c>
      <c r="R989" s="576">
        <f t="shared" si="50"/>
        <v>0</v>
      </c>
      <c r="S989" s="576">
        <f t="shared" si="50"/>
        <v>0</v>
      </c>
      <c r="T989" s="553"/>
      <c r="U989" s="553"/>
      <c r="V989" s="553"/>
      <c r="W989" s="553"/>
      <c r="X989" s="397"/>
      <c r="Y989" s="397"/>
      <c r="Z989" s="397"/>
      <c r="AA989" s="397"/>
      <c r="AB989" s="397"/>
      <c r="AC989" s="397"/>
      <c r="AD989" s="397"/>
      <c r="AE989" s="397"/>
      <c r="AF989" s="397"/>
      <c r="AG989" s="397"/>
      <c r="AH989" s="397"/>
      <c r="AI989" s="397"/>
      <c r="AJ989" s="397"/>
      <c r="AK989" s="397"/>
      <c r="AL989" s="397"/>
      <c r="AM989" s="397"/>
      <c r="AN989" s="397"/>
      <c r="AO989" s="397"/>
      <c r="AP989" s="397"/>
      <c r="AQ989" s="397"/>
      <c r="AR989" s="397"/>
      <c r="AS989" s="397"/>
      <c r="AT989" s="397"/>
      <c r="AU989" s="397"/>
      <c r="AV989" s="397"/>
      <c r="AW989" s="397"/>
      <c r="AX989" s="397"/>
      <c r="AY989" s="397"/>
      <c r="AZ989" s="397"/>
      <c r="BA989" s="553"/>
      <c r="BB989" s="397"/>
      <c r="BC989" s="397"/>
      <c r="BD989" s="397"/>
    </row>
    <row r="990" spans="2:56" x14ac:dyDescent="0.35">
      <c r="B990" s="80"/>
      <c r="C990" s="119"/>
      <c r="D990" s="119"/>
      <c r="E990" s="202"/>
      <c r="F990" s="119"/>
      <c r="G990" s="120"/>
      <c r="H990" s="41"/>
      <c r="I990" s="41"/>
      <c r="J990" s="329">
        <v>0</v>
      </c>
      <c r="K990" s="329">
        <v>0</v>
      </c>
      <c r="L990" s="332"/>
      <c r="M990" s="150"/>
      <c r="N990" s="397"/>
      <c r="O990" s="555"/>
      <c r="P990" s="576">
        <f t="shared" si="48"/>
        <v>0</v>
      </c>
      <c r="Q990" s="576">
        <f t="shared" si="49"/>
        <v>0</v>
      </c>
      <c r="R990" s="576">
        <f t="shared" si="50"/>
        <v>0</v>
      </c>
      <c r="S990" s="576">
        <f t="shared" si="50"/>
        <v>0</v>
      </c>
      <c r="T990" s="553"/>
      <c r="U990" s="553"/>
      <c r="V990" s="553"/>
      <c r="W990" s="553"/>
      <c r="X990" s="397"/>
      <c r="Y990" s="397"/>
      <c r="Z990" s="397"/>
      <c r="AA990" s="397"/>
      <c r="AB990" s="397"/>
      <c r="AC990" s="397"/>
      <c r="AD990" s="397"/>
      <c r="AE990" s="397"/>
      <c r="AF990" s="397"/>
      <c r="AG990" s="397"/>
      <c r="AH990" s="397"/>
      <c r="AI990" s="397"/>
      <c r="AJ990" s="397"/>
      <c r="AK990" s="397"/>
      <c r="AL990" s="397"/>
      <c r="AM990" s="397"/>
      <c r="AN990" s="397"/>
      <c r="AO990" s="397"/>
      <c r="AP990" s="397"/>
      <c r="AQ990" s="397"/>
      <c r="AR990" s="397"/>
      <c r="AS990" s="397"/>
      <c r="AT990" s="397"/>
      <c r="AU990" s="397"/>
      <c r="AV990" s="397"/>
      <c r="AW990" s="397"/>
      <c r="AX990" s="397"/>
      <c r="AY990" s="397"/>
      <c r="AZ990" s="397"/>
      <c r="BA990" s="553"/>
      <c r="BB990" s="397"/>
      <c r="BC990" s="397"/>
      <c r="BD990" s="397"/>
    </row>
    <row r="991" spans="2:56" x14ac:dyDescent="0.35">
      <c r="B991" s="80"/>
      <c r="C991" s="119"/>
      <c r="D991" s="119"/>
      <c r="E991" s="202"/>
      <c r="F991" s="119"/>
      <c r="G991" s="120"/>
      <c r="H991" s="41"/>
      <c r="I991" s="41"/>
      <c r="J991" s="329">
        <v>0</v>
      </c>
      <c r="K991" s="329">
        <v>0</v>
      </c>
      <c r="L991" s="332"/>
      <c r="M991" s="150"/>
      <c r="N991" s="397"/>
      <c r="O991" s="555"/>
      <c r="P991" s="576">
        <f t="shared" si="48"/>
        <v>0</v>
      </c>
      <c r="Q991" s="576">
        <f t="shared" si="49"/>
        <v>0</v>
      </c>
      <c r="R991" s="576">
        <f t="shared" si="50"/>
        <v>0</v>
      </c>
      <c r="S991" s="576">
        <f t="shared" si="50"/>
        <v>0</v>
      </c>
      <c r="T991" s="553"/>
      <c r="U991" s="553"/>
      <c r="V991" s="553"/>
      <c r="W991" s="553"/>
      <c r="X991" s="397"/>
      <c r="Y991" s="397"/>
      <c r="Z991" s="397"/>
      <c r="AA991" s="397"/>
      <c r="AB991" s="397"/>
      <c r="AC991" s="397"/>
      <c r="AD991" s="397"/>
      <c r="AE991" s="397"/>
      <c r="AF991" s="397"/>
      <c r="AG991" s="397"/>
      <c r="AH991" s="397"/>
      <c r="AI991" s="397"/>
      <c r="AJ991" s="397"/>
      <c r="AK991" s="397"/>
      <c r="AL991" s="397"/>
      <c r="AM991" s="397"/>
      <c r="AN991" s="397"/>
      <c r="AO991" s="397"/>
      <c r="AP991" s="397"/>
      <c r="AQ991" s="397"/>
      <c r="AR991" s="397"/>
      <c r="AS991" s="397"/>
      <c r="AT991" s="397"/>
      <c r="AU991" s="397"/>
      <c r="AV991" s="397"/>
      <c r="AW991" s="397"/>
      <c r="AX991" s="397"/>
      <c r="AY991" s="397"/>
      <c r="AZ991" s="397"/>
      <c r="BA991" s="553"/>
      <c r="BB991" s="397"/>
      <c r="BC991" s="397"/>
      <c r="BD991" s="397"/>
    </row>
    <row r="992" spans="2:56" x14ac:dyDescent="0.35">
      <c r="B992" s="80"/>
      <c r="C992" s="119"/>
      <c r="D992" s="119"/>
      <c r="E992" s="202"/>
      <c r="F992" s="119"/>
      <c r="G992" s="120"/>
      <c r="H992" s="41"/>
      <c r="I992" s="41"/>
      <c r="J992" s="329">
        <v>0</v>
      </c>
      <c r="K992" s="329">
        <v>0</v>
      </c>
      <c r="L992" s="332"/>
      <c r="M992" s="150"/>
      <c r="N992" s="397"/>
      <c r="O992" s="555"/>
      <c r="P992" s="576">
        <f t="shared" si="48"/>
        <v>0</v>
      </c>
      <c r="Q992" s="576">
        <f t="shared" si="49"/>
        <v>0</v>
      </c>
      <c r="R992" s="576">
        <f t="shared" si="50"/>
        <v>0</v>
      </c>
      <c r="S992" s="576">
        <f t="shared" si="50"/>
        <v>0</v>
      </c>
      <c r="T992" s="553"/>
      <c r="U992" s="553"/>
      <c r="V992" s="553"/>
      <c r="W992" s="553"/>
      <c r="X992" s="397"/>
      <c r="Y992" s="397"/>
      <c r="Z992" s="397"/>
      <c r="AA992" s="397"/>
      <c r="AB992" s="397"/>
      <c r="AC992" s="397"/>
      <c r="AD992" s="397"/>
      <c r="AE992" s="397"/>
      <c r="AF992" s="397"/>
      <c r="AG992" s="397"/>
      <c r="AH992" s="397"/>
      <c r="AI992" s="397"/>
      <c r="AJ992" s="397"/>
      <c r="AK992" s="397"/>
      <c r="AL992" s="397"/>
      <c r="AM992" s="397"/>
      <c r="AN992" s="397"/>
      <c r="AO992" s="397"/>
      <c r="AP992" s="397"/>
      <c r="AQ992" s="397"/>
      <c r="AR992" s="397"/>
      <c r="AS992" s="397"/>
      <c r="AT992" s="397"/>
      <c r="AU992" s="397"/>
      <c r="AV992" s="397"/>
      <c r="AW992" s="397"/>
      <c r="AX992" s="397"/>
      <c r="AY992" s="397"/>
      <c r="AZ992" s="397"/>
      <c r="BA992" s="553"/>
      <c r="BB992" s="397"/>
      <c r="BC992" s="397"/>
      <c r="BD992" s="397"/>
    </row>
    <row r="993" spans="2:56" x14ac:dyDescent="0.35">
      <c r="B993" s="80"/>
      <c r="C993" s="119"/>
      <c r="D993" s="119"/>
      <c r="E993" s="202"/>
      <c r="F993" s="119"/>
      <c r="G993" s="120"/>
      <c r="H993" s="41"/>
      <c r="I993" s="41"/>
      <c r="J993" s="329">
        <v>0</v>
      </c>
      <c r="K993" s="329">
        <v>0</v>
      </c>
      <c r="L993" s="332"/>
      <c r="M993" s="150"/>
      <c r="N993" s="397"/>
      <c r="O993" s="555"/>
      <c r="P993" s="576">
        <f t="shared" si="48"/>
        <v>0</v>
      </c>
      <c r="Q993" s="576">
        <f t="shared" si="49"/>
        <v>0</v>
      </c>
      <c r="R993" s="576">
        <f t="shared" si="50"/>
        <v>0</v>
      </c>
      <c r="S993" s="576">
        <f t="shared" si="50"/>
        <v>0</v>
      </c>
      <c r="T993" s="553"/>
      <c r="U993" s="553"/>
      <c r="V993" s="553"/>
      <c r="W993" s="553"/>
      <c r="X993" s="397"/>
      <c r="Y993" s="397"/>
      <c r="Z993" s="397"/>
      <c r="AA993" s="397"/>
      <c r="AB993" s="397"/>
      <c r="AC993" s="397"/>
      <c r="AD993" s="397"/>
      <c r="AE993" s="397"/>
      <c r="AF993" s="397"/>
      <c r="AG993" s="397"/>
      <c r="AH993" s="397"/>
      <c r="AI993" s="397"/>
      <c r="AJ993" s="397"/>
      <c r="AK993" s="397"/>
      <c r="AL993" s="397"/>
      <c r="AM993" s="397"/>
      <c r="AN993" s="397"/>
      <c r="AO993" s="397"/>
      <c r="AP993" s="397"/>
      <c r="AQ993" s="397"/>
      <c r="AR993" s="397"/>
      <c r="AS993" s="397"/>
      <c r="AT993" s="397"/>
      <c r="AU993" s="397"/>
      <c r="AV993" s="397"/>
      <c r="AW993" s="397"/>
      <c r="AX993" s="397"/>
      <c r="AY993" s="397"/>
      <c r="AZ993" s="397"/>
      <c r="BA993" s="553"/>
      <c r="BB993" s="397"/>
      <c r="BC993" s="397"/>
      <c r="BD993" s="397"/>
    </row>
    <row r="994" spans="2:56" x14ac:dyDescent="0.35">
      <c r="B994" s="80"/>
      <c r="C994" s="119"/>
      <c r="D994" s="119"/>
      <c r="E994" s="202"/>
      <c r="F994" s="119"/>
      <c r="G994" s="120"/>
      <c r="H994" s="41"/>
      <c r="I994" s="41"/>
      <c r="J994" s="329">
        <v>0</v>
      </c>
      <c r="K994" s="329">
        <v>0</v>
      </c>
      <c r="L994" s="332"/>
      <c r="M994" s="150"/>
      <c r="N994" s="397"/>
      <c r="O994" s="555"/>
      <c r="P994" s="576">
        <f t="shared" si="48"/>
        <v>0</v>
      </c>
      <c r="Q994" s="576">
        <f t="shared" si="49"/>
        <v>0</v>
      </c>
      <c r="R994" s="576">
        <f t="shared" si="50"/>
        <v>0</v>
      </c>
      <c r="S994" s="576">
        <f t="shared" si="50"/>
        <v>0</v>
      </c>
      <c r="T994" s="553"/>
      <c r="U994" s="553"/>
      <c r="V994" s="553"/>
      <c r="W994" s="553"/>
      <c r="X994" s="397"/>
      <c r="Y994" s="397"/>
      <c r="Z994" s="397"/>
      <c r="AA994" s="397"/>
      <c r="AB994" s="397"/>
      <c r="AC994" s="397"/>
      <c r="AD994" s="397"/>
      <c r="AE994" s="397"/>
      <c r="AF994" s="397"/>
      <c r="AG994" s="397"/>
      <c r="AH994" s="397"/>
      <c r="AI994" s="397"/>
      <c r="AJ994" s="397"/>
      <c r="AK994" s="397"/>
      <c r="AL994" s="397"/>
      <c r="AM994" s="397"/>
      <c r="AN994" s="397"/>
      <c r="AO994" s="397"/>
      <c r="AP994" s="397"/>
      <c r="AQ994" s="397"/>
      <c r="AR994" s="397"/>
      <c r="AS994" s="397"/>
      <c r="AT994" s="397"/>
      <c r="AU994" s="397"/>
      <c r="AV994" s="397"/>
      <c r="AW994" s="397"/>
      <c r="AX994" s="397"/>
      <c r="AY994" s="397"/>
      <c r="AZ994" s="397"/>
      <c r="BA994" s="553"/>
      <c r="BB994" s="397"/>
      <c r="BC994" s="397"/>
      <c r="BD994" s="397"/>
    </row>
    <row r="995" spans="2:56" x14ac:dyDescent="0.35">
      <c r="B995" s="80"/>
      <c r="C995" s="119"/>
      <c r="D995" s="119"/>
      <c r="E995" s="202"/>
      <c r="F995" s="119"/>
      <c r="G995" s="120"/>
      <c r="H995" s="41"/>
      <c r="I995" s="41"/>
      <c r="J995" s="329">
        <v>0</v>
      </c>
      <c r="K995" s="329">
        <v>0</v>
      </c>
      <c r="L995" s="332"/>
      <c r="M995" s="150"/>
      <c r="N995" s="397"/>
      <c r="O995" s="555"/>
      <c r="P995" s="576">
        <f t="shared" si="48"/>
        <v>0</v>
      </c>
      <c r="Q995" s="576">
        <f t="shared" si="49"/>
        <v>0</v>
      </c>
      <c r="R995" s="576">
        <f t="shared" si="50"/>
        <v>0</v>
      </c>
      <c r="S995" s="576">
        <f t="shared" si="50"/>
        <v>0</v>
      </c>
      <c r="T995" s="553"/>
      <c r="U995" s="553"/>
      <c r="V995" s="553"/>
      <c r="W995" s="553"/>
      <c r="X995" s="397"/>
      <c r="Y995" s="397"/>
      <c r="Z995" s="397"/>
      <c r="AA995" s="397"/>
      <c r="AB995" s="397"/>
      <c r="AC995" s="397"/>
      <c r="AD995" s="397"/>
      <c r="AE995" s="397"/>
      <c r="AF995" s="397"/>
      <c r="AG995" s="397"/>
      <c r="AH995" s="397"/>
      <c r="AI995" s="397"/>
      <c r="AJ995" s="397"/>
      <c r="AK995" s="397"/>
      <c r="AL995" s="397"/>
      <c r="AM995" s="397"/>
      <c r="AN995" s="397"/>
      <c r="AO995" s="397"/>
      <c r="AP995" s="397"/>
      <c r="AQ995" s="397"/>
      <c r="AR995" s="397"/>
      <c r="AS995" s="397"/>
      <c r="AT995" s="397"/>
      <c r="AU995" s="397"/>
      <c r="AV995" s="397"/>
      <c r="AW995" s="397"/>
      <c r="AX995" s="397"/>
      <c r="AY995" s="397"/>
      <c r="AZ995" s="397"/>
      <c r="BA995" s="553"/>
      <c r="BB995" s="397"/>
      <c r="BC995" s="397"/>
      <c r="BD995" s="397"/>
    </row>
    <row r="996" spans="2:56" x14ac:dyDescent="0.35">
      <c r="B996" s="80"/>
      <c r="C996" s="119"/>
      <c r="D996" s="119"/>
      <c r="E996" s="202"/>
      <c r="F996" s="119"/>
      <c r="G996" s="120"/>
      <c r="H996" s="41"/>
      <c r="I996" s="41"/>
      <c r="J996" s="329">
        <v>0</v>
      </c>
      <c r="K996" s="329">
        <v>0</v>
      </c>
      <c r="L996" s="332"/>
      <c r="M996" s="150"/>
      <c r="N996" s="397"/>
      <c r="O996" s="555"/>
      <c r="P996" s="576">
        <f t="shared" si="48"/>
        <v>0</v>
      </c>
      <c r="Q996" s="576">
        <f t="shared" si="49"/>
        <v>0</v>
      </c>
      <c r="R996" s="576">
        <f t="shared" si="50"/>
        <v>0</v>
      </c>
      <c r="S996" s="576">
        <f t="shared" si="50"/>
        <v>0</v>
      </c>
      <c r="T996" s="553"/>
      <c r="U996" s="553"/>
      <c r="V996" s="553"/>
      <c r="W996" s="553"/>
      <c r="X996" s="397"/>
      <c r="Y996" s="397"/>
      <c r="Z996" s="397"/>
      <c r="AA996" s="397"/>
      <c r="AB996" s="397"/>
      <c r="AC996" s="397"/>
      <c r="AD996" s="397"/>
      <c r="AE996" s="397"/>
      <c r="AF996" s="397"/>
      <c r="AG996" s="397"/>
      <c r="AH996" s="397"/>
      <c r="AI996" s="397"/>
      <c r="AJ996" s="397"/>
      <c r="AK996" s="397"/>
      <c r="AL996" s="397"/>
      <c r="AM996" s="397"/>
      <c r="AN996" s="397"/>
      <c r="AO996" s="397"/>
      <c r="AP996" s="397"/>
      <c r="AQ996" s="397"/>
      <c r="AR996" s="397"/>
      <c r="AS996" s="397"/>
      <c r="AT996" s="397"/>
      <c r="AU996" s="397"/>
      <c r="AV996" s="397"/>
      <c r="AW996" s="397"/>
      <c r="AX996" s="397"/>
      <c r="AY996" s="397"/>
      <c r="AZ996" s="397"/>
      <c r="BA996" s="553"/>
      <c r="BB996" s="397"/>
      <c r="BC996" s="397"/>
      <c r="BD996" s="397"/>
    </row>
    <row r="997" spans="2:56" x14ac:dyDescent="0.35">
      <c r="B997" s="80"/>
      <c r="C997" s="119"/>
      <c r="D997" s="119"/>
      <c r="E997" s="202"/>
      <c r="F997" s="119"/>
      <c r="G997" s="120"/>
      <c r="H997" s="41"/>
      <c r="I997" s="41"/>
      <c r="J997" s="329">
        <v>0</v>
      </c>
      <c r="K997" s="329">
        <v>0</v>
      </c>
      <c r="L997" s="332"/>
      <c r="M997" s="150"/>
      <c r="N997" s="397"/>
      <c r="O997" s="555"/>
      <c r="P997" s="576">
        <f t="shared" si="48"/>
        <v>0</v>
      </c>
      <c r="Q997" s="576">
        <f t="shared" si="49"/>
        <v>0</v>
      </c>
      <c r="R997" s="576">
        <f t="shared" si="50"/>
        <v>0</v>
      </c>
      <c r="S997" s="576">
        <f t="shared" si="50"/>
        <v>0</v>
      </c>
      <c r="T997" s="553"/>
      <c r="U997" s="553"/>
      <c r="V997" s="553"/>
      <c r="W997" s="553"/>
      <c r="X997" s="397"/>
      <c r="Y997" s="397"/>
      <c r="Z997" s="397"/>
      <c r="AA997" s="397"/>
      <c r="AB997" s="397"/>
      <c r="AC997" s="397"/>
      <c r="AD997" s="397"/>
      <c r="AE997" s="397"/>
      <c r="AF997" s="397"/>
      <c r="AG997" s="397"/>
      <c r="AH997" s="397"/>
      <c r="AI997" s="397"/>
      <c r="AJ997" s="397"/>
      <c r="AK997" s="397"/>
      <c r="AL997" s="397"/>
      <c r="AM997" s="397"/>
      <c r="AN997" s="397"/>
      <c r="AO997" s="397"/>
      <c r="AP997" s="397"/>
      <c r="AQ997" s="397"/>
      <c r="AR997" s="397"/>
      <c r="AS997" s="397"/>
      <c r="AT997" s="397"/>
      <c r="AU997" s="397"/>
      <c r="AV997" s="397"/>
      <c r="AW997" s="397"/>
      <c r="AX997" s="397"/>
      <c r="AY997" s="397"/>
      <c r="AZ997" s="397"/>
      <c r="BA997" s="553"/>
      <c r="BB997" s="397"/>
      <c r="BC997" s="397"/>
      <c r="BD997" s="397"/>
    </row>
    <row r="998" spans="2:56" x14ac:dyDescent="0.35">
      <c r="B998" s="80"/>
      <c r="C998" s="119"/>
      <c r="D998" s="119"/>
      <c r="E998" s="202"/>
      <c r="F998" s="119"/>
      <c r="G998" s="120"/>
      <c r="H998" s="41"/>
      <c r="I998" s="41"/>
      <c r="J998" s="329">
        <v>0</v>
      </c>
      <c r="K998" s="329">
        <v>0</v>
      </c>
      <c r="L998" s="332"/>
      <c r="M998" s="150"/>
      <c r="N998" s="397"/>
      <c r="O998" s="555"/>
      <c r="P998" s="576">
        <f t="shared" si="48"/>
        <v>0</v>
      </c>
      <c r="Q998" s="576">
        <f t="shared" si="49"/>
        <v>0</v>
      </c>
      <c r="R998" s="576">
        <f t="shared" si="50"/>
        <v>0</v>
      </c>
      <c r="S998" s="576">
        <f t="shared" si="50"/>
        <v>0</v>
      </c>
      <c r="T998" s="553"/>
      <c r="U998" s="553"/>
      <c r="V998" s="553"/>
      <c r="W998" s="553"/>
      <c r="X998" s="397"/>
      <c r="Y998" s="397"/>
      <c r="Z998" s="397"/>
      <c r="AA998" s="397"/>
      <c r="AB998" s="397"/>
      <c r="AC998" s="397"/>
      <c r="AD998" s="397"/>
      <c r="AE998" s="397"/>
      <c r="AF998" s="397"/>
      <c r="AG998" s="397"/>
      <c r="AH998" s="397"/>
      <c r="AI998" s="397"/>
      <c r="AJ998" s="397"/>
      <c r="AK998" s="397"/>
      <c r="AL998" s="397"/>
      <c r="AM998" s="397"/>
      <c r="AN998" s="397"/>
      <c r="AO998" s="397"/>
      <c r="AP998" s="397"/>
      <c r="AQ998" s="397"/>
      <c r="AR998" s="397"/>
      <c r="AS998" s="397"/>
      <c r="AT998" s="397"/>
      <c r="AU998" s="397"/>
      <c r="AV998" s="397"/>
      <c r="AW998" s="397"/>
      <c r="AX998" s="397"/>
      <c r="AY998" s="397"/>
      <c r="AZ998" s="397"/>
      <c r="BA998" s="553"/>
      <c r="BB998" s="397"/>
      <c r="BC998" s="397"/>
      <c r="BD998" s="397"/>
    </row>
    <row r="999" spans="2:56" x14ac:dyDescent="0.35">
      <c r="B999" s="80"/>
      <c r="C999" s="119"/>
      <c r="D999" s="119"/>
      <c r="E999" s="202"/>
      <c r="F999" s="119"/>
      <c r="G999" s="120"/>
      <c r="H999" s="41"/>
      <c r="I999" s="41"/>
      <c r="J999" s="329">
        <v>0</v>
      </c>
      <c r="K999" s="329">
        <v>0</v>
      </c>
      <c r="L999" s="332"/>
      <c r="M999" s="150"/>
      <c r="N999" s="397"/>
      <c r="O999" s="555"/>
      <c r="P999" s="576">
        <f t="shared" si="48"/>
        <v>0</v>
      </c>
      <c r="Q999" s="576">
        <f t="shared" si="49"/>
        <v>0</v>
      </c>
      <c r="R999" s="576">
        <f t="shared" si="50"/>
        <v>0</v>
      </c>
      <c r="S999" s="576">
        <f t="shared" si="50"/>
        <v>0</v>
      </c>
      <c r="T999" s="553"/>
      <c r="U999" s="553"/>
      <c r="V999" s="553"/>
      <c r="W999" s="553"/>
      <c r="X999" s="397"/>
      <c r="Y999" s="397"/>
      <c r="Z999" s="397"/>
      <c r="AA999" s="397"/>
      <c r="AB999" s="397"/>
      <c r="AC999" s="397"/>
      <c r="AD999" s="397"/>
      <c r="AE999" s="397"/>
      <c r="AF999" s="397"/>
      <c r="AG999" s="397"/>
      <c r="AH999" s="397"/>
      <c r="AI999" s="397"/>
      <c r="AJ999" s="397"/>
      <c r="AK999" s="397"/>
      <c r="AL999" s="397"/>
      <c r="AM999" s="397"/>
      <c r="AN999" s="397"/>
      <c r="AO999" s="397"/>
      <c r="AP999" s="397"/>
      <c r="AQ999" s="397"/>
      <c r="AR999" s="397"/>
      <c r="AS999" s="397"/>
      <c r="AT999" s="397"/>
      <c r="AU999" s="397"/>
      <c r="AV999" s="397"/>
      <c r="AW999" s="397"/>
      <c r="AX999" s="397"/>
      <c r="AY999" s="397"/>
      <c r="AZ999" s="397"/>
      <c r="BA999" s="553"/>
      <c r="BB999" s="397"/>
      <c r="BC999" s="397"/>
      <c r="BD999" s="397"/>
    </row>
    <row r="1000" spans="2:56" x14ac:dyDescent="0.35">
      <c r="B1000" s="80"/>
      <c r="C1000" s="119"/>
      <c r="D1000" s="119"/>
      <c r="E1000" s="202"/>
      <c r="F1000" s="119"/>
      <c r="G1000" s="120"/>
      <c r="H1000" s="41"/>
      <c r="I1000" s="41"/>
      <c r="J1000" s="329">
        <v>0</v>
      </c>
      <c r="K1000" s="329">
        <v>0</v>
      </c>
      <c r="L1000" s="332"/>
      <c r="M1000" s="150"/>
      <c r="N1000" s="397"/>
      <c r="O1000" s="555"/>
      <c r="P1000" s="576">
        <f t="shared" si="48"/>
        <v>0</v>
      </c>
      <c r="Q1000" s="576">
        <f t="shared" si="49"/>
        <v>0</v>
      </c>
      <c r="R1000" s="576">
        <f t="shared" si="50"/>
        <v>0</v>
      </c>
      <c r="S1000" s="576">
        <f t="shared" si="50"/>
        <v>0</v>
      </c>
      <c r="T1000" s="553"/>
      <c r="U1000" s="553"/>
      <c r="V1000" s="553"/>
      <c r="W1000" s="553"/>
      <c r="X1000" s="397"/>
      <c r="Y1000" s="397"/>
      <c r="Z1000" s="397"/>
      <c r="AA1000" s="397"/>
      <c r="AB1000" s="397"/>
      <c r="AC1000" s="397"/>
      <c r="AD1000" s="397"/>
      <c r="AE1000" s="397"/>
      <c r="AF1000" s="397"/>
      <c r="AG1000" s="397"/>
      <c r="AH1000" s="397"/>
      <c r="AI1000" s="397"/>
      <c r="AJ1000" s="397"/>
      <c r="AK1000" s="397"/>
      <c r="AL1000" s="397"/>
      <c r="AM1000" s="397"/>
      <c r="AN1000" s="397"/>
      <c r="AO1000" s="397"/>
      <c r="AP1000" s="397"/>
      <c r="AQ1000" s="397"/>
      <c r="AR1000" s="397"/>
      <c r="AS1000" s="397"/>
      <c r="AT1000" s="397"/>
      <c r="AU1000" s="397"/>
      <c r="AV1000" s="397"/>
      <c r="AW1000" s="397"/>
      <c r="AX1000" s="397"/>
      <c r="AY1000" s="397"/>
      <c r="AZ1000" s="397"/>
      <c r="BA1000" s="553"/>
      <c r="BB1000" s="397"/>
      <c r="BC1000" s="397"/>
      <c r="BD1000" s="397"/>
    </row>
    <row r="1001" spans="2:56" x14ac:dyDescent="0.35">
      <c r="B1001" s="80"/>
      <c r="C1001" s="119"/>
      <c r="D1001" s="119"/>
      <c r="E1001" s="202"/>
      <c r="F1001" s="119"/>
      <c r="G1001" s="120"/>
      <c r="H1001" s="41"/>
      <c r="I1001" s="41"/>
      <c r="J1001" s="329">
        <v>0</v>
      </c>
      <c r="K1001" s="329">
        <v>0</v>
      </c>
      <c r="L1001" s="332"/>
      <c r="M1001" s="150"/>
      <c r="N1001" s="397"/>
      <c r="O1001" s="555"/>
      <c r="P1001" s="576">
        <f t="shared" si="48"/>
        <v>0</v>
      </c>
      <c r="Q1001" s="576">
        <f t="shared" si="49"/>
        <v>0</v>
      </c>
      <c r="R1001" s="576">
        <f t="shared" si="50"/>
        <v>0</v>
      </c>
      <c r="S1001" s="576">
        <f t="shared" si="50"/>
        <v>0</v>
      </c>
      <c r="T1001" s="553"/>
      <c r="U1001" s="553"/>
      <c r="V1001" s="553"/>
      <c r="W1001" s="553"/>
      <c r="X1001" s="397"/>
      <c r="Y1001" s="397"/>
      <c r="Z1001" s="397"/>
      <c r="AA1001" s="397"/>
      <c r="AB1001" s="397"/>
      <c r="AC1001" s="397"/>
      <c r="AD1001" s="397"/>
      <c r="AE1001" s="397"/>
      <c r="AF1001" s="397"/>
      <c r="AG1001" s="397"/>
      <c r="AH1001" s="397"/>
      <c r="AI1001" s="397"/>
      <c r="AJ1001" s="397"/>
      <c r="AK1001" s="397"/>
      <c r="AL1001" s="397"/>
      <c r="AM1001" s="397"/>
      <c r="AN1001" s="397"/>
      <c r="AO1001" s="397"/>
      <c r="AP1001" s="397"/>
      <c r="AQ1001" s="397"/>
      <c r="AR1001" s="397"/>
      <c r="AS1001" s="397"/>
      <c r="AT1001" s="397"/>
      <c r="AU1001" s="397"/>
      <c r="AV1001" s="397"/>
      <c r="AW1001" s="397"/>
      <c r="AX1001" s="397"/>
      <c r="AY1001" s="397"/>
      <c r="AZ1001" s="397"/>
      <c r="BA1001" s="553"/>
      <c r="BB1001" s="397"/>
      <c r="BC1001" s="397"/>
      <c r="BD1001" s="397"/>
    </row>
    <row r="1002" spans="2:56" x14ac:dyDescent="0.35">
      <c r="B1002" s="80"/>
      <c r="C1002" s="119"/>
      <c r="D1002" s="119"/>
      <c r="E1002" s="202"/>
      <c r="F1002" s="119"/>
      <c r="G1002" s="120"/>
      <c r="H1002" s="41"/>
      <c r="I1002" s="41"/>
      <c r="J1002" s="329">
        <v>0</v>
      </c>
      <c r="K1002" s="329">
        <v>0</v>
      </c>
      <c r="L1002" s="332"/>
      <c r="M1002" s="150"/>
      <c r="N1002" s="397"/>
      <c r="O1002" s="555"/>
      <c r="P1002" s="576">
        <f t="shared" si="48"/>
        <v>0</v>
      </c>
      <c r="Q1002" s="576">
        <f t="shared" si="49"/>
        <v>0</v>
      </c>
      <c r="R1002" s="576">
        <f t="shared" si="50"/>
        <v>0</v>
      </c>
      <c r="S1002" s="576">
        <f t="shared" si="50"/>
        <v>0</v>
      </c>
      <c r="T1002" s="553"/>
      <c r="U1002" s="553"/>
      <c r="V1002" s="553"/>
      <c r="W1002" s="553"/>
      <c r="X1002" s="397"/>
      <c r="Y1002" s="397"/>
      <c r="Z1002" s="397"/>
      <c r="AA1002" s="397"/>
      <c r="AB1002" s="397"/>
      <c r="AC1002" s="397"/>
      <c r="AD1002" s="397"/>
      <c r="AE1002" s="397"/>
      <c r="AF1002" s="397"/>
      <c r="AG1002" s="397"/>
      <c r="AH1002" s="397"/>
      <c r="AI1002" s="397"/>
      <c r="AJ1002" s="397"/>
      <c r="AK1002" s="397"/>
      <c r="AL1002" s="397"/>
      <c r="AM1002" s="397"/>
      <c r="AN1002" s="397"/>
      <c r="AO1002" s="397"/>
      <c r="AP1002" s="397"/>
      <c r="AQ1002" s="397"/>
      <c r="AR1002" s="397"/>
      <c r="AS1002" s="397"/>
      <c r="AT1002" s="397"/>
      <c r="AU1002" s="397"/>
      <c r="AV1002" s="397"/>
      <c r="AW1002" s="397"/>
      <c r="AX1002" s="397"/>
      <c r="AY1002" s="397"/>
      <c r="AZ1002" s="397"/>
      <c r="BA1002" s="553"/>
      <c r="BB1002" s="397"/>
      <c r="BC1002" s="397"/>
      <c r="BD1002" s="397"/>
    </row>
    <row r="1003" spans="2:56" x14ac:dyDescent="0.35">
      <c r="B1003" s="80"/>
      <c r="C1003" s="119"/>
      <c r="D1003" s="119"/>
      <c r="E1003" s="202"/>
      <c r="F1003" s="119"/>
      <c r="G1003" s="120"/>
      <c r="H1003" s="41"/>
      <c r="I1003" s="41"/>
      <c r="J1003" s="329">
        <v>0</v>
      </c>
      <c r="K1003" s="329">
        <v>0</v>
      </c>
      <c r="L1003" s="332"/>
      <c r="M1003" s="150"/>
      <c r="N1003" s="397"/>
      <c r="O1003" s="555"/>
      <c r="P1003" s="576">
        <f t="shared" si="48"/>
        <v>0</v>
      </c>
      <c r="Q1003" s="576">
        <f t="shared" si="49"/>
        <v>0</v>
      </c>
      <c r="R1003" s="576">
        <f t="shared" si="50"/>
        <v>0</v>
      </c>
      <c r="S1003" s="576">
        <f t="shared" si="50"/>
        <v>0</v>
      </c>
      <c r="T1003" s="553"/>
      <c r="U1003" s="553"/>
      <c r="V1003" s="553"/>
      <c r="W1003" s="553"/>
      <c r="X1003" s="397"/>
      <c r="Y1003" s="397"/>
      <c r="Z1003" s="397"/>
      <c r="AA1003" s="397"/>
      <c r="AB1003" s="397"/>
      <c r="AC1003" s="397"/>
      <c r="AD1003" s="397"/>
      <c r="AE1003" s="397"/>
      <c r="AF1003" s="397"/>
      <c r="AG1003" s="397"/>
      <c r="AH1003" s="397"/>
      <c r="AI1003" s="397"/>
      <c r="AJ1003" s="397"/>
      <c r="AK1003" s="397"/>
      <c r="AL1003" s="397"/>
      <c r="AM1003" s="397"/>
      <c r="AN1003" s="397"/>
      <c r="AO1003" s="397"/>
      <c r="AP1003" s="397"/>
      <c r="AQ1003" s="397"/>
      <c r="AR1003" s="397"/>
      <c r="AS1003" s="397"/>
      <c r="AT1003" s="397"/>
      <c r="AU1003" s="397"/>
      <c r="AV1003" s="397"/>
      <c r="AW1003" s="397"/>
      <c r="AX1003" s="397"/>
      <c r="AY1003" s="397"/>
      <c r="AZ1003" s="397"/>
      <c r="BA1003" s="553"/>
      <c r="BB1003" s="397"/>
      <c r="BC1003" s="397"/>
      <c r="BD1003" s="397"/>
    </row>
    <row r="1004" spans="2:56" x14ac:dyDescent="0.35">
      <c r="B1004" s="80"/>
      <c r="C1004" s="119"/>
      <c r="D1004" s="119"/>
      <c r="E1004" s="202"/>
      <c r="F1004" s="119"/>
      <c r="G1004" s="120"/>
      <c r="H1004" s="41"/>
      <c r="I1004" s="41"/>
      <c r="J1004" s="329">
        <v>0</v>
      </c>
      <c r="K1004" s="329">
        <v>0</v>
      </c>
      <c r="L1004" s="332"/>
      <c r="M1004" s="150"/>
      <c r="N1004" s="397"/>
      <c r="O1004" s="555"/>
      <c r="P1004" s="576">
        <f t="shared" si="48"/>
        <v>0</v>
      </c>
      <c r="Q1004" s="576">
        <f t="shared" si="49"/>
        <v>0</v>
      </c>
      <c r="R1004" s="576">
        <f t="shared" si="50"/>
        <v>0</v>
      </c>
      <c r="S1004" s="576">
        <f t="shared" si="50"/>
        <v>0</v>
      </c>
      <c r="T1004" s="553"/>
      <c r="U1004" s="553"/>
      <c r="V1004" s="553"/>
      <c r="W1004" s="553"/>
      <c r="X1004" s="397"/>
      <c r="Y1004" s="397"/>
      <c r="Z1004" s="397"/>
      <c r="AA1004" s="397"/>
      <c r="AB1004" s="397"/>
      <c r="AC1004" s="397"/>
      <c r="AD1004" s="397"/>
      <c r="AE1004" s="397"/>
      <c r="AF1004" s="397"/>
      <c r="AG1004" s="397"/>
      <c r="AH1004" s="397"/>
      <c r="AI1004" s="397"/>
      <c r="AJ1004" s="397"/>
      <c r="AK1004" s="397"/>
      <c r="AL1004" s="397"/>
      <c r="AM1004" s="397"/>
      <c r="AN1004" s="397"/>
      <c r="AO1004" s="397"/>
      <c r="AP1004" s="397"/>
      <c r="AQ1004" s="397"/>
      <c r="AR1004" s="397"/>
      <c r="AS1004" s="397"/>
      <c r="AT1004" s="397"/>
      <c r="AU1004" s="397"/>
      <c r="AV1004" s="397"/>
      <c r="AW1004" s="397"/>
      <c r="AX1004" s="397"/>
      <c r="AY1004" s="397"/>
      <c r="AZ1004" s="397"/>
      <c r="BA1004" s="553"/>
      <c r="BB1004" s="397"/>
      <c r="BC1004" s="397"/>
      <c r="BD1004" s="397"/>
    </row>
    <row r="1005" spans="2:56" x14ac:dyDescent="0.35">
      <c r="B1005" s="80"/>
      <c r="C1005" s="119"/>
      <c r="D1005" s="119"/>
      <c r="E1005" s="202"/>
      <c r="F1005" s="119"/>
      <c r="G1005" s="120"/>
      <c r="H1005" s="41"/>
      <c r="I1005" s="41"/>
      <c r="J1005" s="329">
        <v>0</v>
      </c>
      <c r="K1005" s="329">
        <v>0</v>
      </c>
      <c r="L1005" s="332"/>
      <c r="M1005" s="150"/>
      <c r="N1005" s="397"/>
      <c r="O1005" s="555"/>
      <c r="P1005" s="576">
        <f t="shared" si="48"/>
        <v>0</v>
      </c>
      <c r="Q1005" s="576">
        <f t="shared" si="49"/>
        <v>0</v>
      </c>
      <c r="R1005" s="576">
        <f t="shared" si="50"/>
        <v>0</v>
      </c>
      <c r="S1005" s="576">
        <f t="shared" si="50"/>
        <v>0</v>
      </c>
      <c r="T1005" s="553"/>
      <c r="U1005" s="553"/>
      <c r="V1005" s="553"/>
      <c r="W1005" s="553"/>
      <c r="X1005" s="397"/>
      <c r="Y1005" s="397"/>
      <c r="Z1005" s="397"/>
      <c r="AA1005" s="397"/>
      <c r="AB1005" s="397"/>
      <c r="AC1005" s="397"/>
      <c r="AD1005" s="397"/>
      <c r="AE1005" s="397"/>
      <c r="AF1005" s="397"/>
      <c r="AG1005" s="397"/>
      <c r="AH1005" s="397"/>
      <c r="AI1005" s="397"/>
      <c r="AJ1005" s="397"/>
      <c r="AK1005" s="397"/>
      <c r="AL1005" s="397"/>
      <c r="AM1005" s="397"/>
      <c r="AN1005" s="397"/>
      <c r="AO1005" s="397"/>
      <c r="AP1005" s="397"/>
      <c r="AQ1005" s="397"/>
      <c r="AR1005" s="397"/>
      <c r="AS1005" s="397"/>
      <c r="AT1005" s="397"/>
      <c r="AU1005" s="397"/>
      <c r="AV1005" s="397"/>
      <c r="AW1005" s="397"/>
      <c r="AX1005" s="397"/>
      <c r="AY1005" s="397"/>
      <c r="AZ1005" s="397"/>
      <c r="BA1005" s="553"/>
      <c r="BB1005" s="397"/>
      <c r="BC1005" s="397"/>
      <c r="BD1005" s="397"/>
    </row>
    <row r="1006" spans="2:56" x14ac:dyDescent="0.35">
      <c r="B1006" s="80"/>
      <c r="C1006" s="119"/>
      <c r="D1006" s="119"/>
      <c r="E1006" s="202"/>
      <c r="F1006" s="119"/>
      <c r="G1006" s="120"/>
      <c r="H1006" s="41"/>
      <c r="I1006" s="41"/>
      <c r="J1006" s="329">
        <v>0</v>
      </c>
      <c r="K1006" s="329">
        <v>0</v>
      </c>
      <c r="L1006" s="332"/>
      <c r="M1006" s="150"/>
      <c r="N1006" s="397"/>
      <c r="O1006" s="555"/>
      <c r="P1006" s="576">
        <f t="shared" si="48"/>
        <v>0</v>
      </c>
      <c r="Q1006" s="576">
        <f t="shared" si="49"/>
        <v>0</v>
      </c>
      <c r="R1006" s="576">
        <f t="shared" si="50"/>
        <v>0</v>
      </c>
      <c r="S1006" s="576">
        <f t="shared" si="50"/>
        <v>0</v>
      </c>
      <c r="T1006" s="553"/>
      <c r="U1006" s="553"/>
      <c r="V1006" s="553"/>
      <c r="W1006" s="553"/>
      <c r="X1006" s="397"/>
      <c r="Y1006" s="397"/>
      <c r="Z1006" s="397"/>
      <c r="AA1006" s="397"/>
      <c r="AB1006" s="397"/>
      <c r="AC1006" s="397"/>
      <c r="AD1006" s="397"/>
      <c r="AE1006" s="397"/>
      <c r="AF1006" s="397"/>
      <c r="AG1006" s="397"/>
      <c r="AH1006" s="397"/>
      <c r="AI1006" s="397"/>
      <c r="AJ1006" s="397"/>
      <c r="AK1006" s="397"/>
      <c r="AL1006" s="397"/>
      <c r="AM1006" s="397"/>
      <c r="AN1006" s="397"/>
      <c r="AO1006" s="397"/>
      <c r="AP1006" s="397"/>
      <c r="AQ1006" s="397"/>
      <c r="AR1006" s="397"/>
      <c r="AS1006" s="397"/>
      <c r="AT1006" s="397"/>
      <c r="AU1006" s="397"/>
      <c r="AV1006" s="397"/>
      <c r="AW1006" s="397"/>
      <c r="AX1006" s="397"/>
      <c r="AY1006" s="397"/>
      <c r="AZ1006" s="397"/>
      <c r="BA1006" s="553"/>
      <c r="BB1006" s="397"/>
      <c r="BC1006" s="397"/>
      <c r="BD1006" s="397"/>
    </row>
    <row r="1007" spans="2:56" x14ac:dyDescent="0.35">
      <c r="B1007" s="80"/>
      <c r="C1007" s="119"/>
      <c r="D1007" s="119"/>
      <c r="E1007" s="202"/>
      <c r="F1007" s="119"/>
      <c r="G1007" s="120"/>
      <c r="H1007" s="41"/>
      <c r="I1007" s="41"/>
      <c r="J1007" s="329">
        <v>0</v>
      </c>
      <c r="K1007" s="329">
        <v>0</v>
      </c>
      <c r="L1007" s="332"/>
      <c r="M1007" s="150"/>
      <c r="N1007" s="397"/>
      <c r="O1007" s="555"/>
      <c r="P1007" s="576">
        <f t="shared" si="48"/>
        <v>0</v>
      </c>
      <c r="Q1007" s="576">
        <f t="shared" si="49"/>
        <v>0</v>
      </c>
      <c r="R1007" s="576">
        <f t="shared" si="50"/>
        <v>0</v>
      </c>
      <c r="S1007" s="576">
        <f t="shared" si="50"/>
        <v>0</v>
      </c>
      <c r="T1007" s="553"/>
      <c r="U1007" s="553"/>
      <c r="V1007" s="553"/>
      <c r="W1007" s="553"/>
      <c r="X1007" s="397"/>
      <c r="Y1007" s="397"/>
      <c r="Z1007" s="397"/>
      <c r="AA1007" s="397"/>
      <c r="AB1007" s="397"/>
      <c r="AC1007" s="397"/>
      <c r="AD1007" s="397"/>
      <c r="AE1007" s="397"/>
      <c r="AF1007" s="397"/>
      <c r="AG1007" s="397"/>
      <c r="AH1007" s="397"/>
      <c r="AI1007" s="397"/>
      <c r="AJ1007" s="397"/>
      <c r="AK1007" s="397"/>
      <c r="AL1007" s="397"/>
      <c r="AM1007" s="397"/>
      <c r="AN1007" s="397"/>
      <c r="AO1007" s="397"/>
      <c r="AP1007" s="397"/>
      <c r="AQ1007" s="397"/>
      <c r="AR1007" s="397"/>
      <c r="AS1007" s="397"/>
      <c r="AT1007" s="397"/>
      <c r="AU1007" s="397"/>
      <c r="AV1007" s="397"/>
      <c r="AW1007" s="397"/>
      <c r="AX1007" s="397"/>
      <c r="AY1007" s="397"/>
      <c r="AZ1007" s="397"/>
      <c r="BA1007" s="553"/>
      <c r="BB1007" s="397"/>
      <c r="BC1007" s="397"/>
      <c r="BD1007" s="397"/>
    </row>
    <row r="1008" spans="2:56" x14ac:dyDescent="0.35">
      <c r="B1008" s="80"/>
      <c r="C1008" s="119"/>
      <c r="D1008" s="119"/>
      <c r="E1008" s="202"/>
      <c r="F1008" s="119"/>
      <c r="G1008" s="120"/>
      <c r="H1008" s="41"/>
      <c r="I1008" s="41"/>
      <c r="J1008" s="329">
        <v>0</v>
      </c>
      <c r="K1008" s="329">
        <v>0</v>
      </c>
      <c r="L1008" s="332"/>
      <c r="M1008" s="150"/>
      <c r="N1008" s="397"/>
      <c r="O1008" s="555"/>
      <c r="P1008" s="576">
        <f t="shared" ref="P1008:P1071" si="51">J1008*$G$32</f>
        <v>0</v>
      </c>
      <c r="Q1008" s="576">
        <f t="shared" ref="Q1008:Q1071" si="52">K1008*$G$42</f>
        <v>0</v>
      </c>
      <c r="R1008" s="576">
        <f t="shared" ref="R1008:S1071" si="53">P1008-J1008</f>
        <v>0</v>
      </c>
      <c r="S1008" s="576">
        <f t="shared" si="53"/>
        <v>0</v>
      </c>
      <c r="T1008" s="553"/>
      <c r="U1008" s="553"/>
      <c r="V1008" s="553"/>
      <c r="W1008" s="553"/>
      <c r="X1008" s="397"/>
      <c r="Y1008" s="397"/>
      <c r="Z1008" s="397"/>
      <c r="AA1008" s="397"/>
      <c r="AB1008" s="397"/>
      <c r="AC1008" s="397"/>
      <c r="AD1008" s="397"/>
      <c r="AE1008" s="397"/>
      <c r="AF1008" s="397"/>
      <c r="AG1008" s="397"/>
      <c r="AH1008" s="397"/>
      <c r="AI1008" s="397"/>
      <c r="AJ1008" s="397"/>
      <c r="AK1008" s="397"/>
      <c r="AL1008" s="397"/>
      <c r="AM1008" s="397"/>
      <c r="AN1008" s="397"/>
      <c r="AO1008" s="397"/>
      <c r="AP1008" s="397"/>
      <c r="AQ1008" s="397"/>
      <c r="AR1008" s="397"/>
      <c r="AS1008" s="397"/>
      <c r="AT1008" s="397"/>
      <c r="AU1008" s="397"/>
      <c r="AV1008" s="397"/>
      <c r="AW1008" s="397"/>
      <c r="AX1008" s="397"/>
      <c r="AY1008" s="397"/>
      <c r="AZ1008" s="397"/>
      <c r="BA1008" s="553"/>
      <c r="BB1008" s="397"/>
      <c r="BC1008" s="397"/>
      <c r="BD1008" s="397"/>
    </row>
    <row r="1009" spans="2:56" x14ac:dyDescent="0.35">
      <c r="B1009" s="80"/>
      <c r="C1009" s="119"/>
      <c r="D1009" s="119"/>
      <c r="E1009" s="202"/>
      <c r="F1009" s="119"/>
      <c r="G1009" s="120"/>
      <c r="H1009" s="41"/>
      <c r="I1009" s="41"/>
      <c r="J1009" s="329">
        <v>0</v>
      </c>
      <c r="K1009" s="329">
        <v>0</v>
      </c>
      <c r="L1009" s="332"/>
      <c r="M1009" s="150"/>
      <c r="N1009" s="397"/>
      <c r="O1009" s="555"/>
      <c r="P1009" s="576">
        <f t="shared" si="51"/>
        <v>0</v>
      </c>
      <c r="Q1009" s="576">
        <f t="shared" si="52"/>
        <v>0</v>
      </c>
      <c r="R1009" s="576">
        <f t="shared" si="53"/>
        <v>0</v>
      </c>
      <c r="S1009" s="576">
        <f t="shared" si="53"/>
        <v>0</v>
      </c>
      <c r="T1009" s="553"/>
      <c r="U1009" s="553"/>
      <c r="V1009" s="553"/>
      <c r="W1009" s="553"/>
      <c r="X1009" s="397"/>
      <c r="Y1009" s="397"/>
      <c r="Z1009" s="397"/>
      <c r="AA1009" s="397"/>
      <c r="AB1009" s="397"/>
      <c r="AC1009" s="397"/>
      <c r="AD1009" s="397"/>
      <c r="AE1009" s="397"/>
      <c r="AF1009" s="397"/>
      <c r="AG1009" s="397"/>
      <c r="AH1009" s="397"/>
      <c r="AI1009" s="397"/>
      <c r="AJ1009" s="397"/>
      <c r="AK1009" s="397"/>
      <c r="AL1009" s="397"/>
      <c r="AM1009" s="397"/>
      <c r="AN1009" s="397"/>
      <c r="AO1009" s="397"/>
      <c r="AP1009" s="397"/>
      <c r="AQ1009" s="397"/>
      <c r="AR1009" s="397"/>
      <c r="AS1009" s="397"/>
      <c r="AT1009" s="397"/>
      <c r="AU1009" s="397"/>
      <c r="AV1009" s="397"/>
      <c r="AW1009" s="397"/>
      <c r="AX1009" s="397"/>
      <c r="AY1009" s="397"/>
      <c r="AZ1009" s="397"/>
      <c r="BA1009" s="553"/>
      <c r="BB1009" s="397"/>
      <c r="BC1009" s="397"/>
      <c r="BD1009" s="397"/>
    </row>
    <row r="1010" spans="2:56" x14ac:dyDescent="0.35">
      <c r="B1010" s="80"/>
      <c r="C1010" s="119"/>
      <c r="D1010" s="119"/>
      <c r="E1010" s="202"/>
      <c r="F1010" s="119"/>
      <c r="G1010" s="120"/>
      <c r="H1010" s="41"/>
      <c r="I1010" s="41"/>
      <c r="J1010" s="329">
        <v>0</v>
      </c>
      <c r="K1010" s="329">
        <v>0</v>
      </c>
      <c r="L1010" s="332"/>
      <c r="M1010" s="150"/>
      <c r="N1010" s="397"/>
      <c r="O1010" s="555"/>
      <c r="P1010" s="576">
        <f t="shared" si="51"/>
        <v>0</v>
      </c>
      <c r="Q1010" s="576">
        <f t="shared" si="52"/>
        <v>0</v>
      </c>
      <c r="R1010" s="576">
        <f t="shared" si="53"/>
        <v>0</v>
      </c>
      <c r="S1010" s="576">
        <f t="shared" si="53"/>
        <v>0</v>
      </c>
      <c r="T1010" s="553"/>
      <c r="U1010" s="553"/>
      <c r="V1010" s="553"/>
      <c r="W1010" s="553"/>
      <c r="X1010" s="397"/>
      <c r="Y1010" s="397"/>
      <c r="Z1010" s="397"/>
      <c r="AA1010" s="397"/>
      <c r="AB1010" s="397"/>
      <c r="AC1010" s="397"/>
      <c r="AD1010" s="397"/>
      <c r="AE1010" s="397"/>
      <c r="AF1010" s="397"/>
      <c r="AG1010" s="397"/>
      <c r="AH1010" s="397"/>
      <c r="AI1010" s="397"/>
      <c r="AJ1010" s="397"/>
      <c r="AK1010" s="397"/>
      <c r="AL1010" s="397"/>
      <c r="AM1010" s="397"/>
      <c r="AN1010" s="397"/>
      <c r="AO1010" s="397"/>
      <c r="AP1010" s="397"/>
      <c r="AQ1010" s="397"/>
      <c r="AR1010" s="397"/>
      <c r="AS1010" s="397"/>
      <c r="AT1010" s="397"/>
      <c r="AU1010" s="397"/>
      <c r="AV1010" s="397"/>
      <c r="AW1010" s="397"/>
      <c r="AX1010" s="397"/>
      <c r="AY1010" s="397"/>
      <c r="AZ1010" s="397"/>
      <c r="BA1010" s="553"/>
      <c r="BB1010" s="397"/>
      <c r="BC1010" s="397"/>
      <c r="BD1010" s="397"/>
    </row>
    <row r="1011" spans="2:56" x14ac:dyDescent="0.35">
      <c r="B1011" s="80"/>
      <c r="C1011" s="119"/>
      <c r="D1011" s="119"/>
      <c r="E1011" s="202"/>
      <c r="F1011" s="119"/>
      <c r="G1011" s="120"/>
      <c r="H1011" s="41"/>
      <c r="I1011" s="41"/>
      <c r="J1011" s="329">
        <v>0</v>
      </c>
      <c r="K1011" s="329">
        <v>0</v>
      </c>
      <c r="L1011" s="332"/>
      <c r="M1011" s="150"/>
      <c r="N1011" s="397"/>
      <c r="O1011" s="555"/>
      <c r="P1011" s="576">
        <f t="shared" si="51"/>
        <v>0</v>
      </c>
      <c r="Q1011" s="576">
        <f t="shared" si="52"/>
        <v>0</v>
      </c>
      <c r="R1011" s="576">
        <f t="shared" si="53"/>
        <v>0</v>
      </c>
      <c r="S1011" s="576">
        <f t="shared" si="53"/>
        <v>0</v>
      </c>
      <c r="T1011" s="553"/>
      <c r="U1011" s="553"/>
      <c r="V1011" s="553"/>
      <c r="W1011" s="553"/>
      <c r="X1011" s="397"/>
      <c r="Y1011" s="397"/>
      <c r="Z1011" s="397"/>
      <c r="AA1011" s="397"/>
      <c r="AB1011" s="397"/>
      <c r="AC1011" s="397"/>
      <c r="AD1011" s="397"/>
      <c r="AE1011" s="397"/>
      <c r="AF1011" s="397"/>
      <c r="AG1011" s="397"/>
      <c r="AH1011" s="397"/>
      <c r="AI1011" s="397"/>
      <c r="AJ1011" s="397"/>
      <c r="AK1011" s="397"/>
      <c r="AL1011" s="397"/>
      <c r="AM1011" s="397"/>
      <c r="AN1011" s="397"/>
      <c r="AO1011" s="397"/>
      <c r="AP1011" s="397"/>
      <c r="AQ1011" s="397"/>
      <c r="AR1011" s="397"/>
      <c r="AS1011" s="397"/>
      <c r="AT1011" s="397"/>
      <c r="AU1011" s="397"/>
      <c r="AV1011" s="397"/>
      <c r="AW1011" s="397"/>
      <c r="AX1011" s="397"/>
      <c r="AY1011" s="397"/>
      <c r="AZ1011" s="397"/>
      <c r="BA1011" s="553"/>
      <c r="BB1011" s="397"/>
      <c r="BC1011" s="397"/>
      <c r="BD1011" s="397"/>
    </row>
    <row r="1012" spans="2:56" x14ac:dyDescent="0.35">
      <c r="B1012" s="80"/>
      <c r="C1012" s="119"/>
      <c r="D1012" s="119"/>
      <c r="E1012" s="202"/>
      <c r="F1012" s="119"/>
      <c r="G1012" s="120"/>
      <c r="H1012" s="41"/>
      <c r="I1012" s="41"/>
      <c r="J1012" s="329">
        <v>0</v>
      </c>
      <c r="K1012" s="329">
        <v>0</v>
      </c>
      <c r="L1012" s="332"/>
      <c r="M1012" s="150"/>
      <c r="N1012" s="397"/>
      <c r="O1012" s="555"/>
      <c r="P1012" s="576">
        <f t="shared" si="51"/>
        <v>0</v>
      </c>
      <c r="Q1012" s="576">
        <f t="shared" si="52"/>
        <v>0</v>
      </c>
      <c r="R1012" s="576">
        <f t="shared" si="53"/>
        <v>0</v>
      </c>
      <c r="S1012" s="576">
        <f t="shared" si="53"/>
        <v>0</v>
      </c>
      <c r="T1012" s="553"/>
      <c r="U1012" s="553"/>
      <c r="V1012" s="553"/>
      <c r="W1012" s="553"/>
      <c r="X1012" s="397"/>
      <c r="Y1012" s="397"/>
      <c r="Z1012" s="397"/>
      <c r="AA1012" s="397"/>
      <c r="AB1012" s="397"/>
      <c r="AC1012" s="397"/>
      <c r="AD1012" s="397"/>
      <c r="AE1012" s="397"/>
      <c r="AF1012" s="397"/>
      <c r="AG1012" s="397"/>
      <c r="AH1012" s="397"/>
      <c r="AI1012" s="397"/>
      <c r="AJ1012" s="397"/>
      <c r="AK1012" s="397"/>
      <c r="AL1012" s="397"/>
      <c r="AM1012" s="397"/>
      <c r="AN1012" s="397"/>
      <c r="AO1012" s="397"/>
      <c r="AP1012" s="397"/>
      <c r="AQ1012" s="397"/>
      <c r="AR1012" s="397"/>
      <c r="AS1012" s="397"/>
      <c r="AT1012" s="397"/>
      <c r="AU1012" s="397"/>
      <c r="AV1012" s="397"/>
      <c r="AW1012" s="397"/>
      <c r="AX1012" s="397"/>
      <c r="AY1012" s="397"/>
      <c r="AZ1012" s="397"/>
      <c r="BA1012" s="553"/>
      <c r="BB1012" s="397"/>
      <c r="BC1012" s="397"/>
      <c r="BD1012" s="397"/>
    </row>
    <row r="1013" spans="2:56" x14ac:dyDescent="0.35">
      <c r="B1013" s="80"/>
      <c r="C1013" s="119"/>
      <c r="D1013" s="119"/>
      <c r="E1013" s="202"/>
      <c r="F1013" s="119"/>
      <c r="G1013" s="120"/>
      <c r="H1013" s="41"/>
      <c r="I1013" s="41"/>
      <c r="J1013" s="329">
        <v>0</v>
      </c>
      <c r="K1013" s="329">
        <v>0</v>
      </c>
      <c r="L1013" s="332"/>
      <c r="M1013" s="150"/>
      <c r="N1013" s="397"/>
      <c r="O1013" s="555"/>
      <c r="P1013" s="576">
        <f t="shared" si="51"/>
        <v>0</v>
      </c>
      <c r="Q1013" s="576">
        <f t="shared" si="52"/>
        <v>0</v>
      </c>
      <c r="R1013" s="576">
        <f t="shared" si="53"/>
        <v>0</v>
      </c>
      <c r="S1013" s="576">
        <f t="shared" si="53"/>
        <v>0</v>
      </c>
      <c r="T1013" s="553"/>
      <c r="U1013" s="553"/>
      <c r="V1013" s="553"/>
      <c r="W1013" s="553"/>
      <c r="X1013" s="397"/>
      <c r="Y1013" s="397"/>
      <c r="Z1013" s="397"/>
      <c r="AA1013" s="397"/>
      <c r="AB1013" s="397"/>
      <c r="AC1013" s="397"/>
      <c r="AD1013" s="397"/>
      <c r="AE1013" s="397"/>
      <c r="AF1013" s="397"/>
      <c r="AG1013" s="397"/>
      <c r="AH1013" s="397"/>
      <c r="AI1013" s="397"/>
      <c r="AJ1013" s="397"/>
      <c r="AK1013" s="397"/>
      <c r="AL1013" s="397"/>
      <c r="AM1013" s="397"/>
      <c r="AN1013" s="397"/>
      <c r="AO1013" s="397"/>
      <c r="AP1013" s="397"/>
      <c r="AQ1013" s="397"/>
      <c r="AR1013" s="397"/>
      <c r="AS1013" s="397"/>
      <c r="AT1013" s="397"/>
      <c r="AU1013" s="397"/>
      <c r="AV1013" s="397"/>
      <c r="AW1013" s="397"/>
      <c r="AX1013" s="397"/>
      <c r="AY1013" s="397"/>
      <c r="AZ1013" s="397"/>
      <c r="BA1013" s="553"/>
      <c r="BB1013" s="397"/>
      <c r="BC1013" s="397"/>
      <c r="BD1013" s="397"/>
    </row>
    <row r="1014" spans="2:56" x14ac:dyDescent="0.35">
      <c r="B1014" s="80"/>
      <c r="C1014" s="119"/>
      <c r="D1014" s="119"/>
      <c r="E1014" s="202"/>
      <c r="F1014" s="119"/>
      <c r="G1014" s="120"/>
      <c r="H1014" s="41"/>
      <c r="I1014" s="41"/>
      <c r="J1014" s="329">
        <v>0</v>
      </c>
      <c r="K1014" s="329">
        <v>0</v>
      </c>
      <c r="L1014" s="332"/>
      <c r="M1014" s="150"/>
      <c r="N1014" s="397"/>
      <c r="O1014" s="555"/>
      <c r="P1014" s="576">
        <f t="shared" si="51"/>
        <v>0</v>
      </c>
      <c r="Q1014" s="576">
        <f t="shared" si="52"/>
        <v>0</v>
      </c>
      <c r="R1014" s="576">
        <f t="shared" si="53"/>
        <v>0</v>
      </c>
      <c r="S1014" s="576">
        <f t="shared" si="53"/>
        <v>0</v>
      </c>
      <c r="T1014" s="553"/>
      <c r="U1014" s="553"/>
      <c r="V1014" s="553"/>
      <c r="W1014" s="553"/>
      <c r="X1014" s="397"/>
      <c r="Y1014" s="397"/>
      <c r="Z1014" s="397"/>
      <c r="AA1014" s="397"/>
      <c r="AB1014" s="397"/>
      <c r="AC1014" s="397"/>
      <c r="AD1014" s="397"/>
      <c r="AE1014" s="397"/>
      <c r="AF1014" s="397"/>
      <c r="AG1014" s="397"/>
      <c r="AH1014" s="397"/>
      <c r="AI1014" s="397"/>
      <c r="AJ1014" s="397"/>
      <c r="AK1014" s="397"/>
      <c r="AL1014" s="397"/>
      <c r="AM1014" s="397"/>
      <c r="AN1014" s="397"/>
      <c r="AO1014" s="397"/>
      <c r="AP1014" s="397"/>
      <c r="AQ1014" s="397"/>
      <c r="AR1014" s="397"/>
      <c r="AS1014" s="397"/>
      <c r="AT1014" s="397"/>
      <c r="AU1014" s="397"/>
      <c r="AV1014" s="397"/>
      <c r="AW1014" s="397"/>
      <c r="AX1014" s="397"/>
      <c r="AY1014" s="397"/>
      <c r="AZ1014" s="397"/>
      <c r="BA1014" s="553"/>
      <c r="BB1014" s="397"/>
      <c r="BC1014" s="397"/>
      <c r="BD1014" s="397"/>
    </row>
    <row r="1015" spans="2:56" x14ac:dyDescent="0.35">
      <c r="B1015" s="80"/>
      <c r="C1015" s="119"/>
      <c r="D1015" s="119"/>
      <c r="E1015" s="202"/>
      <c r="F1015" s="119"/>
      <c r="G1015" s="120"/>
      <c r="H1015" s="41"/>
      <c r="I1015" s="41"/>
      <c r="J1015" s="329">
        <v>0</v>
      </c>
      <c r="K1015" s="329">
        <v>0</v>
      </c>
      <c r="L1015" s="332"/>
      <c r="M1015" s="150"/>
      <c r="N1015" s="397"/>
      <c r="O1015" s="555"/>
      <c r="P1015" s="576">
        <f t="shared" si="51"/>
        <v>0</v>
      </c>
      <c r="Q1015" s="576">
        <f t="shared" si="52"/>
        <v>0</v>
      </c>
      <c r="R1015" s="576">
        <f t="shared" si="53"/>
        <v>0</v>
      </c>
      <c r="S1015" s="576">
        <f t="shared" si="53"/>
        <v>0</v>
      </c>
      <c r="T1015" s="553"/>
      <c r="U1015" s="553"/>
      <c r="V1015" s="553"/>
      <c r="W1015" s="553"/>
      <c r="X1015" s="397"/>
      <c r="Y1015" s="397"/>
      <c r="Z1015" s="397"/>
      <c r="AA1015" s="397"/>
      <c r="AB1015" s="397"/>
      <c r="AC1015" s="397"/>
      <c r="AD1015" s="397"/>
      <c r="AE1015" s="397"/>
      <c r="AF1015" s="397"/>
      <c r="AG1015" s="397"/>
      <c r="AH1015" s="397"/>
      <c r="AI1015" s="397"/>
      <c r="AJ1015" s="397"/>
      <c r="AK1015" s="397"/>
      <c r="AL1015" s="397"/>
      <c r="AM1015" s="397"/>
      <c r="AN1015" s="397"/>
      <c r="AO1015" s="397"/>
      <c r="AP1015" s="397"/>
      <c r="AQ1015" s="397"/>
      <c r="AR1015" s="397"/>
      <c r="AS1015" s="397"/>
      <c r="AT1015" s="397"/>
      <c r="AU1015" s="397"/>
      <c r="AV1015" s="397"/>
      <c r="AW1015" s="397"/>
      <c r="AX1015" s="397"/>
      <c r="AY1015" s="397"/>
      <c r="AZ1015" s="397"/>
      <c r="BA1015" s="553"/>
      <c r="BB1015" s="397"/>
      <c r="BC1015" s="397"/>
      <c r="BD1015" s="397"/>
    </row>
    <row r="1016" spans="2:56" x14ac:dyDescent="0.35">
      <c r="B1016" s="80"/>
      <c r="C1016" s="119"/>
      <c r="D1016" s="119"/>
      <c r="E1016" s="202"/>
      <c r="F1016" s="119"/>
      <c r="G1016" s="120"/>
      <c r="H1016" s="41"/>
      <c r="I1016" s="41"/>
      <c r="J1016" s="329">
        <v>0</v>
      </c>
      <c r="K1016" s="329">
        <v>0</v>
      </c>
      <c r="L1016" s="332"/>
      <c r="M1016" s="150"/>
      <c r="N1016" s="397"/>
      <c r="O1016" s="555"/>
      <c r="P1016" s="576">
        <f t="shared" si="51"/>
        <v>0</v>
      </c>
      <c r="Q1016" s="576">
        <f t="shared" si="52"/>
        <v>0</v>
      </c>
      <c r="R1016" s="576">
        <f t="shared" si="53"/>
        <v>0</v>
      </c>
      <c r="S1016" s="576">
        <f t="shared" si="53"/>
        <v>0</v>
      </c>
      <c r="T1016" s="553"/>
      <c r="U1016" s="553"/>
      <c r="V1016" s="553"/>
      <c r="W1016" s="553"/>
      <c r="X1016" s="397"/>
      <c r="Y1016" s="397"/>
      <c r="Z1016" s="397"/>
      <c r="AA1016" s="397"/>
      <c r="AB1016" s="397"/>
      <c r="AC1016" s="397"/>
      <c r="AD1016" s="397"/>
      <c r="AE1016" s="397"/>
      <c r="AF1016" s="397"/>
      <c r="AG1016" s="397"/>
      <c r="AH1016" s="397"/>
      <c r="AI1016" s="397"/>
      <c r="AJ1016" s="397"/>
      <c r="AK1016" s="397"/>
      <c r="AL1016" s="397"/>
      <c r="AM1016" s="397"/>
      <c r="AN1016" s="397"/>
      <c r="AO1016" s="397"/>
      <c r="AP1016" s="397"/>
      <c r="AQ1016" s="397"/>
      <c r="AR1016" s="397"/>
      <c r="AS1016" s="397"/>
      <c r="AT1016" s="397"/>
      <c r="AU1016" s="397"/>
      <c r="AV1016" s="397"/>
      <c r="AW1016" s="397"/>
      <c r="AX1016" s="397"/>
      <c r="AY1016" s="397"/>
      <c r="AZ1016" s="397"/>
      <c r="BA1016" s="553"/>
      <c r="BB1016" s="397"/>
      <c r="BC1016" s="397"/>
      <c r="BD1016" s="397"/>
    </row>
    <row r="1017" spans="2:56" x14ac:dyDescent="0.35">
      <c r="B1017" s="80"/>
      <c r="C1017" s="119"/>
      <c r="D1017" s="119"/>
      <c r="E1017" s="202"/>
      <c r="F1017" s="119"/>
      <c r="G1017" s="120"/>
      <c r="H1017" s="41"/>
      <c r="I1017" s="41"/>
      <c r="J1017" s="329">
        <v>0</v>
      </c>
      <c r="K1017" s="329">
        <v>0</v>
      </c>
      <c r="L1017" s="332"/>
      <c r="M1017" s="150"/>
      <c r="N1017" s="397"/>
      <c r="O1017" s="555"/>
      <c r="P1017" s="576">
        <f t="shared" si="51"/>
        <v>0</v>
      </c>
      <c r="Q1017" s="576">
        <f t="shared" si="52"/>
        <v>0</v>
      </c>
      <c r="R1017" s="576">
        <f t="shared" si="53"/>
        <v>0</v>
      </c>
      <c r="S1017" s="576">
        <f t="shared" si="53"/>
        <v>0</v>
      </c>
      <c r="T1017" s="553"/>
      <c r="U1017" s="553"/>
      <c r="V1017" s="553"/>
      <c r="W1017" s="553"/>
      <c r="X1017" s="397"/>
      <c r="Y1017" s="397"/>
      <c r="Z1017" s="397"/>
      <c r="AA1017" s="397"/>
      <c r="AB1017" s="397"/>
      <c r="AC1017" s="397"/>
      <c r="AD1017" s="397"/>
      <c r="AE1017" s="397"/>
      <c r="AF1017" s="397"/>
      <c r="AG1017" s="397"/>
      <c r="AH1017" s="397"/>
      <c r="AI1017" s="397"/>
      <c r="AJ1017" s="397"/>
      <c r="AK1017" s="397"/>
      <c r="AL1017" s="397"/>
      <c r="AM1017" s="397"/>
      <c r="AN1017" s="397"/>
      <c r="AO1017" s="397"/>
      <c r="AP1017" s="397"/>
      <c r="AQ1017" s="397"/>
      <c r="AR1017" s="397"/>
      <c r="AS1017" s="397"/>
      <c r="AT1017" s="397"/>
      <c r="AU1017" s="397"/>
      <c r="AV1017" s="397"/>
      <c r="AW1017" s="397"/>
      <c r="AX1017" s="397"/>
      <c r="AY1017" s="397"/>
      <c r="AZ1017" s="397"/>
      <c r="BA1017" s="553"/>
      <c r="BB1017" s="397"/>
      <c r="BC1017" s="397"/>
      <c r="BD1017" s="397"/>
    </row>
    <row r="1018" spans="2:56" x14ac:dyDescent="0.35">
      <c r="B1018" s="80"/>
      <c r="C1018" s="119"/>
      <c r="D1018" s="119"/>
      <c r="E1018" s="202"/>
      <c r="F1018" s="119"/>
      <c r="G1018" s="120"/>
      <c r="H1018" s="41"/>
      <c r="I1018" s="41"/>
      <c r="J1018" s="329">
        <v>0</v>
      </c>
      <c r="K1018" s="329">
        <v>0</v>
      </c>
      <c r="L1018" s="332"/>
      <c r="M1018" s="150"/>
      <c r="N1018" s="397"/>
      <c r="O1018" s="555"/>
      <c r="P1018" s="576">
        <f t="shared" si="51"/>
        <v>0</v>
      </c>
      <c r="Q1018" s="576">
        <f t="shared" si="52"/>
        <v>0</v>
      </c>
      <c r="R1018" s="576">
        <f t="shared" si="53"/>
        <v>0</v>
      </c>
      <c r="S1018" s="576">
        <f t="shared" si="53"/>
        <v>0</v>
      </c>
      <c r="T1018" s="553"/>
      <c r="U1018" s="553"/>
      <c r="V1018" s="553"/>
      <c r="W1018" s="553"/>
      <c r="X1018" s="397"/>
      <c r="Y1018" s="397"/>
      <c r="Z1018" s="397"/>
      <c r="AA1018" s="397"/>
      <c r="AB1018" s="397"/>
      <c r="AC1018" s="397"/>
      <c r="AD1018" s="397"/>
      <c r="AE1018" s="397"/>
      <c r="AF1018" s="397"/>
      <c r="AG1018" s="397"/>
      <c r="AH1018" s="397"/>
      <c r="AI1018" s="397"/>
      <c r="AJ1018" s="397"/>
      <c r="AK1018" s="397"/>
      <c r="AL1018" s="397"/>
      <c r="AM1018" s="397"/>
      <c r="AN1018" s="397"/>
      <c r="AO1018" s="397"/>
      <c r="AP1018" s="397"/>
      <c r="AQ1018" s="397"/>
      <c r="AR1018" s="397"/>
      <c r="AS1018" s="397"/>
      <c r="AT1018" s="397"/>
      <c r="AU1018" s="397"/>
      <c r="AV1018" s="397"/>
      <c r="AW1018" s="397"/>
      <c r="AX1018" s="397"/>
      <c r="AY1018" s="397"/>
      <c r="AZ1018" s="397"/>
      <c r="BA1018" s="553"/>
      <c r="BB1018" s="397"/>
      <c r="BC1018" s="397"/>
      <c r="BD1018" s="397"/>
    </row>
    <row r="1019" spans="2:56" x14ac:dyDescent="0.35">
      <c r="B1019" s="80"/>
      <c r="C1019" s="119"/>
      <c r="D1019" s="119"/>
      <c r="E1019" s="202"/>
      <c r="F1019" s="119"/>
      <c r="G1019" s="120"/>
      <c r="H1019" s="41"/>
      <c r="I1019" s="41"/>
      <c r="J1019" s="329">
        <v>0</v>
      </c>
      <c r="K1019" s="329">
        <v>0</v>
      </c>
      <c r="L1019" s="332"/>
      <c r="M1019" s="150"/>
      <c r="N1019" s="397"/>
      <c r="O1019" s="555"/>
      <c r="P1019" s="576">
        <f t="shared" si="51"/>
        <v>0</v>
      </c>
      <c r="Q1019" s="576">
        <f t="shared" si="52"/>
        <v>0</v>
      </c>
      <c r="R1019" s="576">
        <f t="shared" si="53"/>
        <v>0</v>
      </c>
      <c r="S1019" s="576">
        <f t="shared" si="53"/>
        <v>0</v>
      </c>
      <c r="T1019" s="553"/>
      <c r="U1019" s="553"/>
      <c r="V1019" s="553"/>
      <c r="W1019" s="553"/>
      <c r="X1019" s="397"/>
      <c r="Y1019" s="397"/>
      <c r="Z1019" s="397"/>
      <c r="AA1019" s="397"/>
      <c r="AB1019" s="397"/>
      <c r="AC1019" s="397"/>
      <c r="AD1019" s="397"/>
      <c r="AE1019" s="397"/>
      <c r="AF1019" s="397"/>
      <c r="AG1019" s="397"/>
      <c r="AH1019" s="397"/>
      <c r="AI1019" s="397"/>
      <c r="AJ1019" s="397"/>
      <c r="AK1019" s="397"/>
      <c r="AL1019" s="397"/>
      <c r="AM1019" s="397"/>
      <c r="AN1019" s="397"/>
      <c r="AO1019" s="397"/>
      <c r="AP1019" s="397"/>
      <c r="AQ1019" s="397"/>
      <c r="AR1019" s="397"/>
      <c r="AS1019" s="397"/>
      <c r="AT1019" s="397"/>
      <c r="AU1019" s="397"/>
      <c r="AV1019" s="397"/>
      <c r="AW1019" s="397"/>
      <c r="AX1019" s="397"/>
      <c r="AY1019" s="397"/>
      <c r="AZ1019" s="397"/>
      <c r="BA1019" s="553"/>
      <c r="BB1019" s="397"/>
      <c r="BC1019" s="397"/>
      <c r="BD1019" s="397"/>
    </row>
    <row r="1020" spans="2:56" x14ac:dyDescent="0.35">
      <c r="B1020" s="80"/>
      <c r="C1020" s="119"/>
      <c r="D1020" s="119"/>
      <c r="E1020" s="202"/>
      <c r="F1020" s="119"/>
      <c r="G1020" s="120"/>
      <c r="H1020" s="41"/>
      <c r="I1020" s="41"/>
      <c r="J1020" s="329">
        <v>0</v>
      </c>
      <c r="K1020" s="329">
        <v>0</v>
      </c>
      <c r="L1020" s="332"/>
      <c r="M1020" s="150"/>
      <c r="N1020" s="397"/>
      <c r="O1020" s="555"/>
      <c r="P1020" s="576">
        <f t="shared" si="51"/>
        <v>0</v>
      </c>
      <c r="Q1020" s="576">
        <f t="shared" si="52"/>
        <v>0</v>
      </c>
      <c r="R1020" s="576">
        <f t="shared" si="53"/>
        <v>0</v>
      </c>
      <c r="S1020" s="576">
        <f t="shared" si="53"/>
        <v>0</v>
      </c>
      <c r="T1020" s="553"/>
      <c r="U1020" s="553"/>
      <c r="V1020" s="553"/>
      <c r="W1020" s="553"/>
      <c r="X1020" s="397"/>
      <c r="Y1020" s="397"/>
      <c r="Z1020" s="397"/>
      <c r="AA1020" s="397"/>
      <c r="AB1020" s="397"/>
      <c r="AC1020" s="397"/>
      <c r="AD1020" s="397"/>
      <c r="AE1020" s="397"/>
      <c r="AF1020" s="397"/>
      <c r="AG1020" s="397"/>
      <c r="AH1020" s="397"/>
      <c r="AI1020" s="397"/>
      <c r="AJ1020" s="397"/>
      <c r="AK1020" s="397"/>
      <c r="AL1020" s="397"/>
      <c r="AM1020" s="397"/>
      <c r="AN1020" s="397"/>
      <c r="AO1020" s="397"/>
      <c r="AP1020" s="397"/>
      <c r="AQ1020" s="397"/>
      <c r="AR1020" s="397"/>
      <c r="AS1020" s="397"/>
      <c r="AT1020" s="397"/>
      <c r="AU1020" s="397"/>
      <c r="AV1020" s="397"/>
      <c r="AW1020" s="397"/>
      <c r="AX1020" s="397"/>
      <c r="AY1020" s="397"/>
      <c r="AZ1020" s="397"/>
      <c r="BA1020" s="553"/>
      <c r="BB1020" s="397"/>
      <c r="BC1020" s="397"/>
      <c r="BD1020" s="397"/>
    </row>
    <row r="1021" spans="2:56" x14ac:dyDescent="0.35">
      <c r="B1021" s="80"/>
      <c r="C1021" s="119"/>
      <c r="D1021" s="119"/>
      <c r="E1021" s="202"/>
      <c r="F1021" s="119"/>
      <c r="G1021" s="120"/>
      <c r="H1021" s="41"/>
      <c r="I1021" s="41"/>
      <c r="J1021" s="329">
        <v>0</v>
      </c>
      <c r="K1021" s="329">
        <v>0</v>
      </c>
      <c r="L1021" s="332"/>
      <c r="M1021" s="150"/>
      <c r="N1021" s="397"/>
      <c r="O1021" s="555"/>
      <c r="P1021" s="576">
        <f t="shared" si="51"/>
        <v>0</v>
      </c>
      <c r="Q1021" s="576">
        <f t="shared" si="52"/>
        <v>0</v>
      </c>
      <c r="R1021" s="576">
        <f t="shared" si="53"/>
        <v>0</v>
      </c>
      <c r="S1021" s="576">
        <f t="shared" si="53"/>
        <v>0</v>
      </c>
      <c r="T1021" s="553"/>
      <c r="U1021" s="553"/>
      <c r="V1021" s="553"/>
      <c r="W1021" s="553"/>
      <c r="X1021" s="397"/>
      <c r="Y1021" s="397"/>
      <c r="Z1021" s="397"/>
      <c r="AA1021" s="397"/>
      <c r="AB1021" s="397"/>
      <c r="AC1021" s="397"/>
      <c r="AD1021" s="397"/>
      <c r="AE1021" s="397"/>
      <c r="AF1021" s="397"/>
      <c r="AG1021" s="397"/>
      <c r="AH1021" s="397"/>
      <c r="AI1021" s="397"/>
      <c r="AJ1021" s="397"/>
      <c r="AK1021" s="397"/>
      <c r="AL1021" s="397"/>
      <c r="AM1021" s="397"/>
      <c r="AN1021" s="397"/>
      <c r="AO1021" s="397"/>
      <c r="AP1021" s="397"/>
      <c r="AQ1021" s="397"/>
      <c r="AR1021" s="397"/>
      <c r="AS1021" s="397"/>
      <c r="AT1021" s="397"/>
      <c r="AU1021" s="397"/>
      <c r="AV1021" s="397"/>
      <c r="AW1021" s="397"/>
      <c r="AX1021" s="397"/>
      <c r="AY1021" s="397"/>
      <c r="AZ1021" s="397"/>
      <c r="BA1021" s="553"/>
      <c r="BB1021" s="397"/>
      <c r="BC1021" s="397"/>
      <c r="BD1021" s="397"/>
    </row>
    <row r="1022" spans="2:56" x14ac:dyDescent="0.35">
      <c r="B1022" s="80"/>
      <c r="C1022" s="119"/>
      <c r="D1022" s="119"/>
      <c r="E1022" s="202"/>
      <c r="F1022" s="119"/>
      <c r="G1022" s="120"/>
      <c r="H1022" s="41"/>
      <c r="I1022" s="41"/>
      <c r="J1022" s="329">
        <v>0</v>
      </c>
      <c r="K1022" s="329">
        <v>0</v>
      </c>
      <c r="L1022" s="332"/>
      <c r="M1022" s="150"/>
      <c r="N1022" s="397"/>
      <c r="O1022" s="555"/>
      <c r="P1022" s="576">
        <f t="shared" si="51"/>
        <v>0</v>
      </c>
      <c r="Q1022" s="576">
        <f t="shared" si="52"/>
        <v>0</v>
      </c>
      <c r="R1022" s="576">
        <f t="shared" si="53"/>
        <v>0</v>
      </c>
      <c r="S1022" s="576">
        <f t="shared" si="53"/>
        <v>0</v>
      </c>
      <c r="T1022" s="553"/>
      <c r="U1022" s="553"/>
      <c r="V1022" s="553"/>
      <c r="W1022" s="553"/>
      <c r="X1022" s="397"/>
      <c r="Y1022" s="397"/>
      <c r="Z1022" s="397"/>
      <c r="AA1022" s="397"/>
      <c r="AB1022" s="397"/>
      <c r="AC1022" s="397"/>
      <c r="AD1022" s="397"/>
      <c r="AE1022" s="397"/>
      <c r="AF1022" s="397"/>
      <c r="AG1022" s="397"/>
      <c r="AH1022" s="397"/>
      <c r="AI1022" s="397"/>
      <c r="AJ1022" s="397"/>
      <c r="AK1022" s="397"/>
      <c r="AL1022" s="397"/>
      <c r="AM1022" s="397"/>
      <c r="AN1022" s="397"/>
      <c r="AO1022" s="397"/>
      <c r="AP1022" s="397"/>
      <c r="AQ1022" s="397"/>
      <c r="AR1022" s="397"/>
      <c r="AS1022" s="397"/>
      <c r="AT1022" s="397"/>
      <c r="AU1022" s="397"/>
      <c r="AV1022" s="397"/>
      <c r="AW1022" s="397"/>
      <c r="AX1022" s="397"/>
      <c r="AY1022" s="397"/>
      <c r="AZ1022" s="397"/>
      <c r="BA1022" s="553"/>
      <c r="BB1022" s="397"/>
      <c r="BC1022" s="397"/>
      <c r="BD1022" s="397"/>
    </row>
    <row r="1023" spans="2:56" x14ac:dyDescent="0.35">
      <c r="B1023" s="80"/>
      <c r="C1023" s="119"/>
      <c r="D1023" s="119"/>
      <c r="E1023" s="202"/>
      <c r="F1023" s="119"/>
      <c r="G1023" s="120"/>
      <c r="H1023" s="41"/>
      <c r="I1023" s="41"/>
      <c r="J1023" s="329">
        <v>0</v>
      </c>
      <c r="K1023" s="329">
        <v>0</v>
      </c>
      <c r="L1023" s="332"/>
      <c r="M1023" s="150"/>
      <c r="N1023" s="397"/>
      <c r="O1023" s="555"/>
      <c r="P1023" s="576">
        <f t="shared" si="51"/>
        <v>0</v>
      </c>
      <c r="Q1023" s="576">
        <f t="shared" si="52"/>
        <v>0</v>
      </c>
      <c r="R1023" s="576">
        <f t="shared" si="53"/>
        <v>0</v>
      </c>
      <c r="S1023" s="576">
        <f t="shared" si="53"/>
        <v>0</v>
      </c>
      <c r="T1023" s="553"/>
      <c r="U1023" s="553"/>
      <c r="V1023" s="553"/>
      <c r="W1023" s="553"/>
      <c r="X1023" s="397"/>
      <c r="Y1023" s="397"/>
      <c r="Z1023" s="397"/>
      <c r="AA1023" s="397"/>
      <c r="AB1023" s="397"/>
      <c r="AC1023" s="397"/>
      <c r="AD1023" s="397"/>
      <c r="AE1023" s="397"/>
      <c r="AF1023" s="397"/>
      <c r="AG1023" s="397"/>
      <c r="AH1023" s="397"/>
      <c r="AI1023" s="397"/>
      <c r="AJ1023" s="397"/>
      <c r="AK1023" s="397"/>
      <c r="AL1023" s="397"/>
      <c r="AM1023" s="397"/>
      <c r="AN1023" s="397"/>
      <c r="AO1023" s="397"/>
      <c r="AP1023" s="397"/>
      <c r="AQ1023" s="397"/>
      <c r="AR1023" s="397"/>
      <c r="AS1023" s="397"/>
      <c r="AT1023" s="397"/>
      <c r="AU1023" s="397"/>
      <c r="AV1023" s="397"/>
      <c r="AW1023" s="397"/>
      <c r="AX1023" s="397"/>
      <c r="AY1023" s="397"/>
      <c r="AZ1023" s="397"/>
      <c r="BA1023" s="553"/>
      <c r="BB1023" s="397"/>
      <c r="BC1023" s="397"/>
      <c r="BD1023" s="397"/>
    </row>
    <row r="1024" spans="2:56" x14ac:dyDescent="0.35">
      <c r="B1024" s="80"/>
      <c r="C1024" s="119"/>
      <c r="D1024" s="119"/>
      <c r="E1024" s="202"/>
      <c r="F1024" s="119"/>
      <c r="G1024" s="120"/>
      <c r="H1024" s="41"/>
      <c r="I1024" s="41"/>
      <c r="J1024" s="329">
        <v>0</v>
      </c>
      <c r="K1024" s="329">
        <v>0</v>
      </c>
      <c r="L1024" s="332"/>
      <c r="M1024" s="150"/>
      <c r="N1024" s="397"/>
      <c r="O1024" s="555"/>
      <c r="P1024" s="576">
        <f t="shared" si="51"/>
        <v>0</v>
      </c>
      <c r="Q1024" s="576">
        <f t="shared" si="52"/>
        <v>0</v>
      </c>
      <c r="R1024" s="576">
        <f t="shared" si="53"/>
        <v>0</v>
      </c>
      <c r="S1024" s="576">
        <f t="shared" si="53"/>
        <v>0</v>
      </c>
      <c r="T1024" s="553"/>
      <c r="U1024" s="553"/>
      <c r="V1024" s="553"/>
      <c r="W1024" s="553"/>
      <c r="X1024" s="397"/>
      <c r="Y1024" s="397"/>
      <c r="Z1024" s="397"/>
      <c r="AA1024" s="397"/>
      <c r="AB1024" s="397"/>
      <c r="AC1024" s="397"/>
      <c r="AD1024" s="397"/>
      <c r="AE1024" s="397"/>
      <c r="AF1024" s="397"/>
      <c r="AG1024" s="397"/>
      <c r="AH1024" s="397"/>
      <c r="AI1024" s="397"/>
      <c r="AJ1024" s="397"/>
      <c r="AK1024" s="397"/>
      <c r="AL1024" s="397"/>
      <c r="AM1024" s="397"/>
      <c r="AN1024" s="397"/>
      <c r="AO1024" s="397"/>
      <c r="AP1024" s="397"/>
      <c r="AQ1024" s="397"/>
      <c r="AR1024" s="397"/>
      <c r="AS1024" s="397"/>
      <c r="AT1024" s="397"/>
      <c r="AU1024" s="397"/>
      <c r="AV1024" s="397"/>
      <c r="AW1024" s="397"/>
      <c r="AX1024" s="397"/>
      <c r="AY1024" s="397"/>
      <c r="AZ1024" s="397"/>
      <c r="BA1024" s="553"/>
      <c r="BB1024" s="397"/>
      <c r="BC1024" s="397"/>
      <c r="BD1024" s="397"/>
    </row>
    <row r="1025" spans="2:56" x14ac:dyDescent="0.35">
      <c r="B1025" s="80"/>
      <c r="C1025" s="119"/>
      <c r="D1025" s="119"/>
      <c r="E1025" s="202"/>
      <c r="F1025" s="119"/>
      <c r="G1025" s="120"/>
      <c r="H1025" s="41"/>
      <c r="I1025" s="41"/>
      <c r="J1025" s="329">
        <v>0</v>
      </c>
      <c r="K1025" s="329">
        <v>0</v>
      </c>
      <c r="L1025" s="332"/>
      <c r="M1025" s="150"/>
      <c r="N1025" s="397"/>
      <c r="O1025" s="555"/>
      <c r="P1025" s="576">
        <f t="shared" si="51"/>
        <v>0</v>
      </c>
      <c r="Q1025" s="576">
        <f t="shared" si="52"/>
        <v>0</v>
      </c>
      <c r="R1025" s="576">
        <f t="shared" si="53"/>
        <v>0</v>
      </c>
      <c r="S1025" s="576">
        <f t="shared" si="53"/>
        <v>0</v>
      </c>
      <c r="T1025" s="553"/>
      <c r="U1025" s="553"/>
      <c r="V1025" s="553"/>
      <c r="W1025" s="553"/>
      <c r="X1025" s="397"/>
      <c r="Y1025" s="397"/>
      <c r="Z1025" s="397"/>
      <c r="AA1025" s="397"/>
      <c r="AB1025" s="397"/>
      <c r="AC1025" s="397"/>
      <c r="AD1025" s="397"/>
      <c r="AE1025" s="397"/>
      <c r="AF1025" s="397"/>
      <c r="AG1025" s="397"/>
      <c r="AH1025" s="397"/>
      <c r="AI1025" s="397"/>
      <c r="AJ1025" s="397"/>
      <c r="AK1025" s="397"/>
      <c r="AL1025" s="397"/>
      <c r="AM1025" s="397"/>
      <c r="AN1025" s="397"/>
      <c r="AO1025" s="397"/>
      <c r="AP1025" s="397"/>
      <c r="AQ1025" s="397"/>
      <c r="AR1025" s="397"/>
      <c r="AS1025" s="397"/>
      <c r="AT1025" s="397"/>
      <c r="AU1025" s="397"/>
      <c r="AV1025" s="397"/>
      <c r="AW1025" s="397"/>
      <c r="AX1025" s="397"/>
      <c r="AY1025" s="397"/>
      <c r="AZ1025" s="397"/>
      <c r="BA1025" s="553"/>
      <c r="BB1025" s="397"/>
      <c r="BC1025" s="397"/>
      <c r="BD1025" s="397"/>
    </row>
    <row r="1026" spans="2:56" x14ac:dyDescent="0.35">
      <c r="B1026" s="80"/>
      <c r="C1026" s="119"/>
      <c r="D1026" s="119"/>
      <c r="E1026" s="202"/>
      <c r="F1026" s="119"/>
      <c r="G1026" s="120"/>
      <c r="H1026" s="41"/>
      <c r="I1026" s="41"/>
      <c r="J1026" s="329">
        <v>0</v>
      </c>
      <c r="K1026" s="329">
        <v>0</v>
      </c>
      <c r="L1026" s="332"/>
      <c r="M1026" s="150"/>
      <c r="N1026" s="397"/>
      <c r="O1026" s="555"/>
      <c r="P1026" s="576">
        <f t="shared" si="51"/>
        <v>0</v>
      </c>
      <c r="Q1026" s="576">
        <f t="shared" si="52"/>
        <v>0</v>
      </c>
      <c r="R1026" s="576">
        <f t="shared" si="53"/>
        <v>0</v>
      </c>
      <c r="S1026" s="576">
        <f t="shared" si="53"/>
        <v>0</v>
      </c>
      <c r="T1026" s="553"/>
      <c r="U1026" s="553"/>
      <c r="V1026" s="553"/>
      <c r="W1026" s="553"/>
      <c r="X1026" s="397"/>
      <c r="Y1026" s="397"/>
      <c r="Z1026" s="397"/>
      <c r="AA1026" s="397"/>
      <c r="AB1026" s="397"/>
      <c r="AC1026" s="397"/>
      <c r="AD1026" s="397"/>
      <c r="AE1026" s="397"/>
      <c r="AF1026" s="397"/>
      <c r="AG1026" s="397"/>
      <c r="AH1026" s="397"/>
      <c r="AI1026" s="397"/>
      <c r="AJ1026" s="397"/>
      <c r="AK1026" s="397"/>
      <c r="AL1026" s="397"/>
      <c r="AM1026" s="397"/>
      <c r="AN1026" s="397"/>
      <c r="AO1026" s="397"/>
      <c r="AP1026" s="397"/>
      <c r="AQ1026" s="397"/>
      <c r="AR1026" s="397"/>
      <c r="AS1026" s="397"/>
      <c r="AT1026" s="397"/>
      <c r="AU1026" s="397"/>
      <c r="AV1026" s="397"/>
      <c r="AW1026" s="397"/>
      <c r="AX1026" s="397"/>
      <c r="AY1026" s="397"/>
      <c r="AZ1026" s="397"/>
      <c r="BA1026" s="553"/>
      <c r="BB1026" s="397"/>
      <c r="BC1026" s="397"/>
      <c r="BD1026" s="397"/>
    </row>
    <row r="1027" spans="2:56" x14ac:dyDescent="0.35">
      <c r="B1027" s="80"/>
      <c r="C1027" s="119"/>
      <c r="D1027" s="119"/>
      <c r="E1027" s="202"/>
      <c r="F1027" s="119"/>
      <c r="G1027" s="120"/>
      <c r="H1027" s="41"/>
      <c r="I1027" s="41"/>
      <c r="J1027" s="329">
        <v>0</v>
      </c>
      <c r="K1027" s="329">
        <v>0</v>
      </c>
      <c r="L1027" s="332"/>
      <c r="M1027" s="150"/>
      <c r="N1027" s="397"/>
      <c r="O1027" s="555"/>
      <c r="P1027" s="576">
        <f t="shared" si="51"/>
        <v>0</v>
      </c>
      <c r="Q1027" s="576">
        <f t="shared" si="52"/>
        <v>0</v>
      </c>
      <c r="R1027" s="576">
        <f t="shared" si="53"/>
        <v>0</v>
      </c>
      <c r="S1027" s="576">
        <f t="shared" si="53"/>
        <v>0</v>
      </c>
      <c r="T1027" s="553"/>
      <c r="U1027" s="553"/>
      <c r="V1027" s="553"/>
      <c r="W1027" s="553"/>
      <c r="X1027" s="397"/>
      <c r="Y1027" s="397"/>
      <c r="Z1027" s="397"/>
      <c r="AA1027" s="397"/>
      <c r="AB1027" s="397"/>
      <c r="AC1027" s="397"/>
      <c r="AD1027" s="397"/>
      <c r="AE1027" s="397"/>
      <c r="AF1027" s="397"/>
      <c r="AG1027" s="397"/>
      <c r="AH1027" s="397"/>
      <c r="AI1027" s="397"/>
      <c r="AJ1027" s="397"/>
      <c r="AK1027" s="397"/>
      <c r="AL1027" s="397"/>
      <c r="AM1027" s="397"/>
      <c r="AN1027" s="397"/>
      <c r="AO1027" s="397"/>
      <c r="AP1027" s="397"/>
      <c r="AQ1027" s="397"/>
      <c r="AR1027" s="397"/>
      <c r="AS1027" s="397"/>
      <c r="AT1027" s="397"/>
      <c r="AU1027" s="397"/>
      <c r="AV1027" s="397"/>
      <c r="AW1027" s="397"/>
      <c r="AX1027" s="397"/>
      <c r="AY1027" s="397"/>
      <c r="AZ1027" s="397"/>
      <c r="BA1027" s="553"/>
      <c r="BB1027" s="397"/>
      <c r="BC1027" s="397"/>
      <c r="BD1027" s="397"/>
    </row>
    <row r="1028" spans="2:56" x14ac:dyDescent="0.35">
      <c r="B1028" s="80"/>
      <c r="C1028" s="119"/>
      <c r="D1028" s="119"/>
      <c r="E1028" s="202"/>
      <c r="F1028" s="119"/>
      <c r="G1028" s="120"/>
      <c r="H1028" s="41"/>
      <c r="I1028" s="41"/>
      <c r="J1028" s="329">
        <v>0</v>
      </c>
      <c r="K1028" s="329">
        <v>0</v>
      </c>
      <c r="L1028" s="332"/>
      <c r="M1028" s="150"/>
      <c r="N1028" s="397"/>
      <c r="O1028" s="555"/>
      <c r="P1028" s="576">
        <f t="shared" si="51"/>
        <v>0</v>
      </c>
      <c r="Q1028" s="576">
        <f t="shared" si="52"/>
        <v>0</v>
      </c>
      <c r="R1028" s="576">
        <f t="shared" si="53"/>
        <v>0</v>
      </c>
      <c r="S1028" s="576">
        <f t="shared" si="53"/>
        <v>0</v>
      </c>
      <c r="T1028" s="553"/>
      <c r="U1028" s="553"/>
      <c r="V1028" s="553"/>
      <c r="W1028" s="553"/>
      <c r="X1028" s="397"/>
      <c r="Y1028" s="397"/>
      <c r="Z1028" s="397"/>
      <c r="AA1028" s="397"/>
      <c r="AB1028" s="397"/>
      <c r="AC1028" s="397"/>
      <c r="AD1028" s="397"/>
      <c r="AE1028" s="397"/>
      <c r="AF1028" s="397"/>
      <c r="AG1028" s="397"/>
      <c r="AH1028" s="397"/>
      <c r="AI1028" s="397"/>
      <c r="AJ1028" s="397"/>
      <c r="AK1028" s="397"/>
      <c r="AL1028" s="397"/>
      <c r="AM1028" s="397"/>
      <c r="AN1028" s="397"/>
      <c r="AO1028" s="397"/>
      <c r="AP1028" s="397"/>
      <c r="AQ1028" s="397"/>
      <c r="AR1028" s="397"/>
      <c r="AS1028" s="397"/>
      <c r="AT1028" s="397"/>
      <c r="AU1028" s="397"/>
      <c r="AV1028" s="397"/>
      <c r="AW1028" s="397"/>
      <c r="AX1028" s="397"/>
      <c r="AY1028" s="397"/>
      <c r="AZ1028" s="397"/>
      <c r="BA1028" s="553"/>
      <c r="BB1028" s="397"/>
      <c r="BC1028" s="397"/>
      <c r="BD1028" s="397"/>
    </row>
    <row r="1029" spans="2:56" x14ac:dyDescent="0.35">
      <c r="B1029" s="80"/>
      <c r="C1029" s="119"/>
      <c r="D1029" s="119"/>
      <c r="E1029" s="202"/>
      <c r="F1029" s="119"/>
      <c r="G1029" s="120"/>
      <c r="H1029" s="41"/>
      <c r="I1029" s="41"/>
      <c r="J1029" s="329">
        <v>0</v>
      </c>
      <c r="K1029" s="329">
        <v>0</v>
      </c>
      <c r="L1029" s="332"/>
      <c r="M1029" s="150"/>
      <c r="N1029" s="397"/>
      <c r="O1029" s="555"/>
      <c r="P1029" s="576">
        <f t="shared" si="51"/>
        <v>0</v>
      </c>
      <c r="Q1029" s="576">
        <f t="shared" si="52"/>
        <v>0</v>
      </c>
      <c r="R1029" s="576">
        <f t="shared" si="53"/>
        <v>0</v>
      </c>
      <c r="S1029" s="576">
        <f t="shared" si="53"/>
        <v>0</v>
      </c>
      <c r="T1029" s="553"/>
      <c r="U1029" s="553"/>
      <c r="V1029" s="553"/>
      <c r="W1029" s="553"/>
      <c r="X1029" s="397"/>
      <c r="Y1029" s="397"/>
      <c r="Z1029" s="397"/>
      <c r="AA1029" s="397"/>
      <c r="AB1029" s="397"/>
      <c r="AC1029" s="397"/>
      <c r="AD1029" s="397"/>
      <c r="AE1029" s="397"/>
      <c r="AF1029" s="397"/>
      <c r="AG1029" s="397"/>
      <c r="AH1029" s="397"/>
      <c r="AI1029" s="397"/>
      <c r="AJ1029" s="397"/>
      <c r="AK1029" s="397"/>
      <c r="AL1029" s="397"/>
      <c r="AM1029" s="397"/>
      <c r="AN1029" s="397"/>
      <c r="AO1029" s="397"/>
      <c r="AP1029" s="397"/>
      <c r="AQ1029" s="397"/>
      <c r="AR1029" s="397"/>
      <c r="AS1029" s="397"/>
      <c r="AT1029" s="397"/>
      <c r="AU1029" s="397"/>
      <c r="AV1029" s="397"/>
      <c r="AW1029" s="397"/>
      <c r="AX1029" s="397"/>
      <c r="AY1029" s="397"/>
      <c r="AZ1029" s="397"/>
      <c r="BA1029" s="553"/>
      <c r="BB1029" s="397"/>
      <c r="BC1029" s="397"/>
      <c r="BD1029" s="397"/>
    </row>
    <row r="1030" spans="2:56" x14ac:dyDescent="0.35">
      <c r="B1030" s="80"/>
      <c r="C1030" s="119"/>
      <c r="D1030" s="119"/>
      <c r="E1030" s="202"/>
      <c r="F1030" s="119"/>
      <c r="G1030" s="120"/>
      <c r="H1030" s="41"/>
      <c r="I1030" s="41"/>
      <c r="J1030" s="329">
        <v>0</v>
      </c>
      <c r="K1030" s="329">
        <v>0</v>
      </c>
      <c r="L1030" s="332"/>
      <c r="M1030" s="150"/>
      <c r="N1030" s="397"/>
      <c r="O1030" s="555"/>
      <c r="P1030" s="576">
        <f t="shared" si="51"/>
        <v>0</v>
      </c>
      <c r="Q1030" s="576">
        <f t="shared" si="52"/>
        <v>0</v>
      </c>
      <c r="R1030" s="576">
        <f t="shared" si="53"/>
        <v>0</v>
      </c>
      <c r="S1030" s="576">
        <f t="shared" si="53"/>
        <v>0</v>
      </c>
      <c r="T1030" s="553"/>
      <c r="U1030" s="553"/>
      <c r="V1030" s="553"/>
      <c r="W1030" s="553"/>
      <c r="X1030" s="397"/>
      <c r="Y1030" s="397"/>
      <c r="Z1030" s="397"/>
      <c r="AA1030" s="397"/>
      <c r="AB1030" s="397"/>
      <c r="AC1030" s="397"/>
      <c r="AD1030" s="397"/>
      <c r="AE1030" s="397"/>
      <c r="AF1030" s="397"/>
      <c r="AG1030" s="397"/>
      <c r="AH1030" s="397"/>
      <c r="AI1030" s="397"/>
      <c r="AJ1030" s="397"/>
      <c r="AK1030" s="397"/>
      <c r="AL1030" s="397"/>
      <c r="AM1030" s="397"/>
      <c r="AN1030" s="397"/>
      <c r="AO1030" s="397"/>
      <c r="AP1030" s="397"/>
      <c r="AQ1030" s="397"/>
      <c r="AR1030" s="397"/>
      <c r="AS1030" s="397"/>
      <c r="AT1030" s="397"/>
      <c r="AU1030" s="397"/>
      <c r="AV1030" s="397"/>
      <c r="AW1030" s="397"/>
      <c r="AX1030" s="397"/>
      <c r="AY1030" s="397"/>
      <c r="AZ1030" s="397"/>
      <c r="BA1030" s="553"/>
      <c r="BB1030" s="397"/>
      <c r="BC1030" s="397"/>
      <c r="BD1030" s="397"/>
    </row>
    <row r="1031" spans="2:56" x14ac:dyDescent="0.35">
      <c r="B1031" s="80"/>
      <c r="C1031" s="119"/>
      <c r="D1031" s="119"/>
      <c r="E1031" s="202"/>
      <c r="F1031" s="119"/>
      <c r="G1031" s="120"/>
      <c r="H1031" s="41"/>
      <c r="I1031" s="41"/>
      <c r="J1031" s="329">
        <v>0</v>
      </c>
      <c r="K1031" s="329">
        <v>0</v>
      </c>
      <c r="L1031" s="332"/>
      <c r="M1031" s="150"/>
      <c r="N1031" s="397"/>
      <c r="O1031" s="555"/>
      <c r="P1031" s="576">
        <f t="shared" si="51"/>
        <v>0</v>
      </c>
      <c r="Q1031" s="576">
        <f t="shared" si="52"/>
        <v>0</v>
      </c>
      <c r="R1031" s="576">
        <f t="shared" si="53"/>
        <v>0</v>
      </c>
      <c r="S1031" s="576">
        <f t="shared" si="53"/>
        <v>0</v>
      </c>
      <c r="T1031" s="553"/>
      <c r="U1031" s="553"/>
      <c r="V1031" s="553"/>
      <c r="W1031" s="553"/>
      <c r="X1031" s="397"/>
      <c r="Y1031" s="397"/>
      <c r="Z1031" s="397"/>
      <c r="AA1031" s="397"/>
      <c r="AB1031" s="397"/>
      <c r="AC1031" s="397"/>
      <c r="AD1031" s="397"/>
      <c r="AE1031" s="397"/>
      <c r="AF1031" s="397"/>
      <c r="AG1031" s="397"/>
      <c r="AH1031" s="397"/>
      <c r="AI1031" s="397"/>
      <c r="AJ1031" s="397"/>
      <c r="AK1031" s="397"/>
      <c r="AL1031" s="397"/>
      <c r="AM1031" s="397"/>
      <c r="AN1031" s="397"/>
      <c r="AO1031" s="397"/>
      <c r="AP1031" s="397"/>
      <c r="AQ1031" s="397"/>
      <c r="AR1031" s="397"/>
      <c r="AS1031" s="397"/>
      <c r="AT1031" s="397"/>
      <c r="AU1031" s="397"/>
      <c r="AV1031" s="397"/>
      <c r="AW1031" s="397"/>
      <c r="AX1031" s="397"/>
      <c r="AY1031" s="397"/>
      <c r="AZ1031" s="397"/>
      <c r="BA1031" s="553"/>
      <c r="BB1031" s="397"/>
      <c r="BC1031" s="397"/>
      <c r="BD1031" s="397"/>
    </row>
    <row r="1032" spans="2:56" x14ac:dyDescent="0.35">
      <c r="B1032" s="80"/>
      <c r="C1032" s="119"/>
      <c r="D1032" s="119"/>
      <c r="E1032" s="202"/>
      <c r="F1032" s="119"/>
      <c r="G1032" s="120"/>
      <c r="H1032" s="41"/>
      <c r="I1032" s="41"/>
      <c r="J1032" s="329">
        <v>0</v>
      </c>
      <c r="K1032" s="329">
        <v>0</v>
      </c>
      <c r="L1032" s="332"/>
      <c r="M1032" s="150"/>
      <c r="N1032" s="397"/>
      <c r="O1032" s="555"/>
      <c r="P1032" s="576">
        <f t="shared" si="51"/>
        <v>0</v>
      </c>
      <c r="Q1032" s="576">
        <f t="shared" si="52"/>
        <v>0</v>
      </c>
      <c r="R1032" s="576">
        <f t="shared" si="53"/>
        <v>0</v>
      </c>
      <c r="S1032" s="576">
        <f t="shared" si="53"/>
        <v>0</v>
      </c>
      <c r="T1032" s="553"/>
      <c r="U1032" s="553"/>
      <c r="V1032" s="553"/>
      <c r="W1032" s="553"/>
      <c r="X1032" s="397"/>
      <c r="Y1032" s="397"/>
      <c r="Z1032" s="397"/>
      <c r="AA1032" s="397"/>
      <c r="AB1032" s="397"/>
      <c r="AC1032" s="397"/>
      <c r="AD1032" s="397"/>
      <c r="AE1032" s="397"/>
      <c r="AF1032" s="397"/>
      <c r="AG1032" s="397"/>
      <c r="AH1032" s="397"/>
      <c r="AI1032" s="397"/>
      <c r="AJ1032" s="397"/>
      <c r="AK1032" s="397"/>
      <c r="AL1032" s="397"/>
      <c r="AM1032" s="397"/>
      <c r="AN1032" s="397"/>
      <c r="AO1032" s="397"/>
      <c r="AP1032" s="397"/>
      <c r="AQ1032" s="397"/>
      <c r="AR1032" s="397"/>
      <c r="AS1032" s="397"/>
      <c r="AT1032" s="397"/>
      <c r="AU1032" s="397"/>
      <c r="AV1032" s="397"/>
      <c r="AW1032" s="397"/>
      <c r="AX1032" s="397"/>
      <c r="AY1032" s="397"/>
      <c r="AZ1032" s="397"/>
      <c r="BA1032" s="553"/>
      <c r="BB1032" s="397"/>
      <c r="BC1032" s="397"/>
      <c r="BD1032" s="397"/>
    </row>
    <row r="1033" spans="2:56" x14ac:dyDescent="0.35">
      <c r="B1033" s="80"/>
      <c r="C1033" s="119"/>
      <c r="D1033" s="119"/>
      <c r="E1033" s="202"/>
      <c r="F1033" s="119"/>
      <c r="G1033" s="120"/>
      <c r="H1033" s="41"/>
      <c r="I1033" s="41"/>
      <c r="J1033" s="329">
        <v>0</v>
      </c>
      <c r="K1033" s="329">
        <v>0</v>
      </c>
      <c r="L1033" s="332"/>
      <c r="M1033" s="150"/>
      <c r="N1033" s="397"/>
      <c r="O1033" s="555"/>
      <c r="P1033" s="576">
        <f t="shared" si="51"/>
        <v>0</v>
      </c>
      <c r="Q1033" s="576">
        <f t="shared" si="52"/>
        <v>0</v>
      </c>
      <c r="R1033" s="576">
        <f t="shared" si="53"/>
        <v>0</v>
      </c>
      <c r="S1033" s="576">
        <f t="shared" si="53"/>
        <v>0</v>
      </c>
      <c r="T1033" s="553"/>
      <c r="U1033" s="553"/>
      <c r="V1033" s="553"/>
      <c r="W1033" s="553"/>
      <c r="X1033" s="397"/>
      <c r="Y1033" s="397"/>
      <c r="Z1033" s="397"/>
      <c r="AA1033" s="397"/>
      <c r="AB1033" s="397"/>
      <c r="AC1033" s="397"/>
      <c r="AD1033" s="397"/>
      <c r="AE1033" s="397"/>
      <c r="AF1033" s="397"/>
      <c r="AG1033" s="397"/>
      <c r="AH1033" s="397"/>
      <c r="AI1033" s="397"/>
      <c r="AJ1033" s="397"/>
      <c r="AK1033" s="397"/>
      <c r="AL1033" s="397"/>
      <c r="AM1033" s="397"/>
      <c r="AN1033" s="397"/>
      <c r="AO1033" s="397"/>
      <c r="AP1033" s="397"/>
      <c r="AQ1033" s="397"/>
      <c r="AR1033" s="397"/>
      <c r="AS1033" s="397"/>
      <c r="AT1033" s="397"/>
      <c r="AU1033" s="397"/>
      <c r="AV1033" s="397"/>
      <c r="AW1033" s="397"/>
      <c r="AX1033" s="397"/>
      <c r="AY1033" s="397"/>
      <c r="AZ1033" s="397"/>
      <c r="BA1033" s="553"/>
      <c r="BB1033" s="397"/>
      <c r="BC1033" s="397"/>
      <c r="BD1033" s="397"/>
    </row>
    <row r="1034" spans="2:56" x14ac:dyDescent="0.35">
      <c r="B1034" s="80"/>
      <c r="C1034" s="119"/>
      <c r="D1034" s="119"/>
      <c r="E1034" s="202"/>
      <c r="F1034" s="119"/>
      <c r="G1034" s="120"/>
      <c r="H1034" s="41"/>
      <c r="I1034" s="41"/>
      <c r="J1034" s="329">
        <v>0</v>
      </c>
      <c r="K1034" s="329">
        <v>0</v>
      </c>
      <c r="L1034" s="332"/>
      <c r="M1034" s="150"/>
      <c r="N1034" s="397"/>
      <c r="O1034" s="555"/>
      <c r="P1034" s="576">
        <f t="shared" si="51"/>
        <v>0</v>
      </c>
      <c r="Q1034" s="576">
        <f t="shared" si="52"/>
        <v>0</v>
      </c>
      <c r="R1034" s="576">
        <f t="shared" si="53"/>
        <v>0</v>
      </c>
      <c r="S1034" s="576">
        <f t="shared" si="53"/>
        <v>0</v>
      </c>
      <c r="T1034" s="553"/>
      <c r="U1034" s="553"/>
      <c r="V1034" s="553"/>
      <c r="W1034" s="553"/>
      <c r="X1034" s="397"/>
      <c r="Y1034" s="397"/>
      <c r="Z1034" s="397"/>
      <c r="AA1034" s="397"/>
      <c r="AB1034" s="397"/>
      <c r="AC1034" s="397"/>
      <c r="AD1034" s="397"/>
      <c r="AE1034" s="397"/>
      <c r="AF1034" s="397"/>
      <c r="AG1034" s="397"/>
      <c r="AH1034" s="397"/>
      <c r="AI1034" s="397"/>
      <c r="AJ1034" s="397"/>
      <c r="AK1034" s="397"/>
      <c r="AL1034" s="397"/>
      <c r="AM1034" s="397"/>
      <c r="AN1034" s="397"/>
      <c r="AO1034" s="397"/>
      <c r="AP1034" s="397"/>
      <c r="AQ1034" s="397"/>
      <c r="AR1034" s="397"/>
      <c r="AS1034" s="397"/>
      <c r="AT1034" s="397"/>
      <c r="AU1034" s="397"/>
      <c r="AV1034" s="397"/>
      <c r="AW1034" s="397"/>
      <c r="AX1034" s="397"/>
      <c r="AY1034" s="397"/>
      <c r="AZ1034" s="397"/>
      <c r="BA1034" s="553"/>
      <c r="BB1034" s="397"/>
      <c r="BC1034" s="397"/>
      <c r="BD1034" s="397"/>
    </row>
    <row r="1035" spans="2:56" x14ac:dyDescent="0.35">
      <c r="B1035" s="80"/>
      <c r="C1035" s="119"/>
      <c r="D1035" s="119"/>
      <c r="E1035" s="202"/>
      <c r="F1035" s="119"/>
      <c r="G1035" s="120"/>
      <c r="H1035" s="41"/>
      <c r="I1035" s="41"/>
      <c r="J1035" s="329">
        <v>0</v>
      </c>
      <c r="K1035" s="329">
        <v>0</v>
      </c>
      <c r="L1035" s="332"/>
      <c r="M1035" s="150"/>
      <c r="N1035" s="397"/>
      <c r="O1035" s="555"/>
      <c r="P1035" s="576">
        <f t="shared" si="51"/>
        <v>0</v>
      </c>
      <c r="Q1035" s="576">
        <f t="shared" si="52"/>
        <v>0</v>
      </c>
      <c r="R1035" s="576">
        <f t="shared" si="53"/>
        <v>0</v>
      </c>
      <c r="S1035" s="576">
        <f t="shared" si="53"/>
        <v>0</v>
      </c>
      <c r="T1035" s="553"/>
      <c r="U1035" s="553"/>
      <c r="V1035" s="553"/>
      <c r="W1035" s="553"/>
      <c r="X1035" s="397"/>
      <c r="Y1035" s="397"/>
      <c r="Z1035" s="397"/>
      <c r="AA1035" s="397"/>
      <c r="AB1035" s="397"/>
      <c r="AC1035" s="397"/>
      <c r="AD1035" s="397"/>
      <c r="AE1035" s="397"/>
      <c r="AF1035" s="397"/>
      <c r="AG1035" s="397"/>
      <c r="AH1035" s="397"/>
      <c r="AI1035" s="397"/>
      <c r="AJ1035" s="397"/>
      <c r="AK1035" s="397"/>
      <c r="AL1035" s="397"/>
      <c r="AM1035" s="397"/>
      <c r="AN1035" s="397"/>
      <c r="AO1035" s="397"/>
      <c r="AP1035" s="397"/>
      <c r="AQ1035" s="397"/>
      <c r="AR1035" s="397"/>
      <c r="AS1035" s="397"/>
      <c r="AT1035" s="397"/>
      <c r="AU1035" s="397"/>
      <c r="AV1035" s="397"/>
      <c r="AW1035" s="397"/>
      <c r="AX1035" s="397"/>
      <c r="AY1035" s="397"/>
      <c r="AZ1035" s="397"/>
      <c r="BA1035" s="553"/>
      <c r="BB1035" s="397"/>
      <c r="BC1035" s="397"/>
      <c r="BD1035" s="397"/>
    </row>
    <row r="1036" spans="2:56" x14ac:dyDescent="0.35">
      <c r="B1036" s="80"/>
      <c r="C1036" s="119"/>
      <c r="D1036" s="119"/>
      <c r="E1036" s="202"/>
      <c r="F1036" s="119"/>
      <c r="G1036" s="120"/>
      <c r="H1036" s="41"/>
      <c r="I1036" s="41"/>
      <c r="J1036" s="329">
        <v>0</v>
      </c>
      <c r="K1036" s="329">
        <v>0</v>
      </c>
      <c r="L1036" s="332"/>
      <c r="M1036" s="150"/>
      <c r="N1036" s="397"/>
      <c r="O1036" s="555"/>
      <c r="P1036" s="576">
        <f t="shared" si="51"/>
        <v>0</v>
      </c>
      <c r="Q1036" s="576">
        <f t="shared" si="52"/>
        <v>0</v>
      </c>
      <c r="R1036" s="576">
        <f t="shared" si="53"/>
        <v>0</v>
      </c>
      <c r="S1036" s="576">
        <f t="shared" si="53"/>
        <v>0</v>
      </c>
      <c r="T1036" s="553"/>
      <c r="U1036" s="553"/>
      <c r="V1036" s="553"/>
      <c r="W1036" s="553"/>
      <c r="X1036" s="397"/>
      <c r="Y1036" s="397"/>
      <c r="Z1036" s="397"/>
      <c r="AA1036" s="397"/>
      <c r="AB1036" s="397"/>
      <c r="AC1036" s="397"/>
      <c r="AD1036" s="397"/>
      <c r="AE1036" s="397"/>
      <c r="AF1036" s="397"/>
      <c r="AG1036" s="397"/>
      <c r="AH1036" s="397"/>
      <c r="AI1036" s="397"/>
      <c r="AJ1036" s="397"/>
      <c r="AK1036" s="397"/>
      <c r="AL1036" s="397"/>
      <c r="AM1036" s="397"/>
      <c r="AN1036" s="397"/>
      <c r="AO1036" s="397"/>
      <c r="AP1036" s="397"/>
      <c r="AQ1036" s="397"/>
      <c r="AR1036" s="397"/>
      <c r="AS1036" s="397"/>
      <c r="AT1036" s="397"/>
      <c r="AU1036" s="397"/>
      <c r="AV1036" s="397"/>
      <c r="AW1036" s="397"/>
      <c r="AX1036" s="397"/>
      <c r="AY1036" s="397"/>
      <c r="AZ1036" s="397"/>
      <c r="BA1036" s="553"/>
      <c r="BB1036" s="397"/>
      <c r="BC1036" s="397"/>
      <c r="BD1036" s="397"/>
    </row>
    <row r="1037" spans="2:56" x14ac:dyDescent="0.35">
      <c r="B1037" s="80"/>
      <c r="C1037" s="119"/>
      <c r="D1037" s="119"/>
      <c r="E1037" s="202"/>
      <c r="F1037" s="119"/>
      <c r="G1037" s="120"/>
      <c r="H1037" s="41"/>
      <c r="I1037" s="41"/>
      <c r="J1037" s="329">
        <v>0</v>
      </c>
      <c r="K1037" s="329">
        <v>0</v>
      </c>
      <c r="L1037" s="332"/>
      <c r="M1037" s="150"/>
      <c r="N1037" s="397"/>
      <c r="O1037" s="555"/>
      <c r="P1037" s="576">
        <f t="shared" si="51"/>
        <v>0</v>
      </c>
      <c r="Q1037" s="576">
        <f t="shared" si="52"/>
        <v>0</v>
      </c>
      <c r="R1037" s="576">
        <f t="shared" si="53"/>
        <v>0</v>
      </c>
      <c r="S1037" s="576">
        <f t="shared" si="53"/>
        <v>0</v>
      </c>
      <c r="T1037" s="553"/>
      <c r="U1037" s="553"/>
      <c r="V1037" s="553"/>
      <c r="W1037" s="553"/>
      <c r="X1037" s="397"/>
      <c r="Y1037" s="397"/>
      <c r="Z1037" s="397"/>
      <c r="AA1037" s="397"/>
      <c r="AB1037" s="397"/>
      <c r="AC1037" s="397"/>
      <c r="AD1037" s="397"/>
      <c r="AE1037" s="397"/>
      <c r="AF1037" s="397"/>
      <c r="AG1037" s="397"/>
      <c r="AH1037" s="397"/>
      <c r="AI1037" s="397"/>
      <c r="AJ1037" s="397"/>
      <c r="AK1037" s="397"/>
      <c r="AL1037" s="397"/>
      <c r="AM1037" s="397"/>
      <c r="AN1037" s="397"/>
      <c r="AO1037" s="397"/>
      <c r="AP1037" s="397"/>
      <c r="AQ1037" s="397"/>
      <c r="AR1037" s="397"/>
      <c r="AS1037" s="397"/>
      <c r="AT1037" s="397"/>
      <c r="AU1037" s="397"/>
      <c r="AV1037" s="397"/>
      <c r="AW1037" s="397"/>
      <c r="AX1037" s="397"/>
      <c r="AY1037" s="397"/>
      <c r="AZ1037" s="397"/>
      <c r="BA1037" s="553"/>
      <c r="BB1037" s="397"/>
      <c r="BC1037" s="397"/>
      <c r="BD1037" s="397"/>
    </row>
    <row r="1038" spans="2:56" x14ac:dyDescent="0.35">
      <c r="B1038" s="80"/>
      <c r="C1038" s="119"/>
      <c r="D1038" s="119"/>
      <c r="E1038" s="202"/>
      <c r="F1038" s="119"/>
      <c r="G1038" s="120"/>
      <c r="H1038" s="41"/>
      <c r="I1038" s="41"/>
      <c r="J1038" s="329">
        <v>0</v>
      </c>
      <c r="K1038" s="329">
        <v>0</v>
      </c>
      <c r="L1038" s="332"/>
      <c r="M1038" s="150"/>
      <c r="N1038" s="397"/>
      <c r="O1038" s="555"/>
      <c r="P1038" s="576">
        <f t="shared" si="51"/>
        <v>0</v>
      </c>
      <c r="Q1038" s="576">
        <f t="shared" si="52"/>
        <v>0</v>
      </c>
      <c r="R1038" s="576">
        <f t="shared" si="53"/>
        <v>0</v>
      </c>
      <c r="S1038" s="576">
        <f t="shared" si="53"/>
        <v>0</v>
      </c>
      <c r="T1038" s="553"/>
      <c r="U1038" s="553"/>
      <c r="V1038" s="553"/>
      <c r="W1038" s="553"/>
      <c r="X1038" s="397"/>
      <c r="Y1038" s="397"/>
      <c r="Z1038" s="397"/>
      <c r="AA1038" s="397"/>
      <c r="AB1038" s="397"/>
      <c r="AC1038" s="397"/>
      <c r="AD1038" s="397"/>
      <c r="AE1038" s="397"/>
      <c r="AF1038" s="397"/>
      <c r="AG1038" s="397"/>
      <c r="AH1038" s="397"/>
      <c r="AI1038" s="397"/>
      <c r="AJ1038" s="397"/>
      <c r="AK1038" s="397"/>
      <c r="AL1038" s="397"/>
      <c r="AM1038" s="397"/>
      <c r="AN1038" s="397"/>
      <c r="AO1038" s="397"/>
      <c r="AP1038" s="397"/>
      <c r="AQ1038" s="397"/>
      <c r="AR1038" s="397"/>
      <c r="AS1038" s="397"/>
      <c r="AT1038" s="397"/>
      <c r="AU1038" s="397"/>
      <c r="AV1038" s="397"/>
      <c r="AW1038" s="397"/>
      <c r="AX1038" s="397"/>
      <c r="AY1038" s="397"/>
      <c r="AZ1038" s="397"/>
      <c r="BA1038" s="553"/>
      <c r="BB1038" s="397"/>
      <c r="BC1038" s="397"/>
      <c r="BD1038" s="397"/>
    </row>
    <row r="1039" spans="2:56" x14ac:dyDescent="0.35">
      <c r="B1039" s="80"/>
      <c r="C1039" s="119"/>
      <c r="D1039" s="119"/>
      <c r="E1039" s="202"/>
      <c r="F1039" s="119"/>
      <c r="G1039" s="120"/>
      <c r="H1039" s="41"/>
      <c r="I1039" s="41"/>
      <c r="J1039" s="329">
        <v>0</v>
      </c>
      <c r="K1039" s="329">
        <v>0</v>
      </c>
      <c r="L1039" s="332"/>
      <c r="M1039" s="150"/>
      <c r="N1039" s="397"/>
      <c r="O1039" s="555"/>
      <c r="P1039" s="576">
        <f t="shared" si="51"/>
        <v>0</v>
      </c>
      <c r="Q1039" s="576">
        <f t="shared" si="52"/>
        <v>0</v>
      </c>
      <c r="R1039" s="576">
        <f t="shared" si="53"/>
        <v>0</v>
      </c>
      <c r="S1039" s="576">
        <f t="shared" si="53"/>
        <v>0</v>
      </c>
      <c r="T1039" s="553"/>
      <c r="U1039" s="553"/>
      <c r="V1039" s="553"/>
      <c r="W1039" s="553"/>
      <c r="X1039" s="397"/>
      <c r="Y1039" s="397"/>
      <c r="Z1039" s="397"/>
      <c r="AA1039" s="397"/>
      <c r="AB1039" s="397"/>
      <c r="AC1039" s="397"/>
      <c r="AD1039" s="397"/>
      <c r="AE1039" s="397"/>
      <c r="AF1039" s="397"/>
      <c r="AG1039" s="397"/>
      <c r="AH1039" s="397"/>
      <c r="AI1039" s="397"/>
      <c r="AJ1039" s="397"/>
      <c r="AK1039" s="397"/>
      <c r="AL1039" s="397"/>
      <c r="AM1039" s="397"/>
      <c r="AN1039" s="397"/>
      <c r="AO1039" s="397"/>
      <c r="AP1039" s="397"/>
      <c r="AQ1039" s="397"/>
      <c r="AR1039" s="397"/>
      <c r="AS1039" s="397"/>
      <c r="AT1039" s="397"/>
      <c r="AU1039" s="397"/>
      <c r="AV1039" s="397"/>
      <c r="AW1039" s="397"/>
      <c r="AX1039" s="397"/>
      <c r="AY1039" s="397"/>
      <c r="AZ1039" s="397"/>
      <c r="BA1039" s="553"/>
      <c r="BB1039" s="397"/>
      <c r="BC1039" s="397"/>
      <c r="BD1039" s="397"/>
    </row>
    <row r="1040" spans="2:56" x14ac:dyDescent="0.35">
      <c r="B1040" s="80"/>
      <c r="C1040" s="119"/>
      <c r="D1040" s="119"/>
      <c r="E1040" s="202"/>
      <c r="F1040" s="119"/>
      <c r="G1040" s="120"/>
      <c r="H1040" s="41"/>
      <c r="I1040" s="41"/>
      <c r="J1040" s="329">
        <v>0</v>
      </c>
      <c r="K1040" s="329">
        <v>0</v>
      </c>
      <c r="L1040" s="332"/>
      <c r="M1040" s="150"/>
      <c r="N1040" s="397"/>
      <c r="O1040" s="555"/>
      <c r="P1040" s="576">
        <f t="shared" si="51"/>
        <v>0</v>
      </c>
      <c r="Q1040" s="576">
        <f t="shared" si="52"/>
        <v>0</v>
      </c>
      <c r="R1040" s="576">
        <f t="shared" si="53"/>
        <v>0</v>
      </c>
      <c r="S1040" s="576">
        <f t="shared" si="53"/>
        <v>0</v>
      </c>
      <c r="T1040" s="553"/>
      <c r="U1040" s="553"/>
      <c r="V1040" s="553"/>
      <c r="W1040" s="553"/>
      <c r="X1040" s="397"/>
      <c r="Y1040" s="397"/>
      <c r="Z1040" s="397"/>
      <c r="AA1040" s="397"/>
      <c r="AB1040" s="397"/>
      <c r="AC1040" s="397"/>
      <c r="AD1040" s="397"/>
      <c r="AE1040" s="397"/>
      <c r="AF1040" s="397"/>
      <c r="AG1040" s="397"/>
      <c r="AH1040" s="397"/>
      <c r="AI1040" s="397"/>
      <c r="AJ1040" s="397"/>
      <c r="AK1040" s="397"/>
      <c r="AL1040" s="397"/>
      <c r="AM1040" s="397"/>
      <c r="AN1040" s="397"/>
      <c r="AO1040" s="397"/>
      <c r="AP1040" s="397"/>
      <c r="AQ1040" s="397"/>
      <c r="AR1040" s="397"/>
      <c r="AS1040" s="397"/>
      <c r="AT1040" s="397"/>
      <c r="AU1040" s="397"/>
      <c r="AV1040" s="397"/>
      <c r="AW1040" s="397"/>
      <c r="AX1040" s="397"/>
      <c r="AY1040" s="397"/>
      <c r="AZ1040" s="397"/>
      <c r="BA1040" s="553"/>
      <c r="BB1040" s="397"/>
      <c r="BC1040" s="397"/>
      <c r="BD1040" s="397"/>
    </row>
    <row r="1041" spans="2:56" x14ac:dyDescent="0.35">
      <c r="B1041" s="80"/>
      <c r="C1041" s="119"/>
      <c r="D1041" s="119"/>
      <c r="E1041" s="202"/>
      <c r="F1041" s="119"/>
      <c r="G1041" s="120"/>
      <c r="H1041" s="41"/>
      <c r="I1041" s="41"/>
      <c r="J1041" s="329">
        <v>0</v>
      </c>
      <c r="K1041" s="329">
        <v>0</v>
      </c>
      <c r="L1041" s="332"/>
      <c r="M1041" s="150"/>
      <c r="N1041" s="397"/>
      <c r="O1041" s="555"/>
      <c r="P1041" s="576">
        <f t="shared" si="51"/>
        <v>0</v>
      </c>
      <c r="Q1041" s="576">
        <f t="shared" si="52"/>
        <v>0</v>
      </c>
      <c r="R1041" s="576">
        <f t="shared" si="53"/>
        <v>0</v>
      </c>
      <c r="S1041" s="576">
        <f t="shared" si="53"/>
        <v>0</v>
      </c>
      <c r="T1041" s="553"/>
      <c r="U1041" s="553"/>
      <c r="V1041" s="553"/>
      <c r="W1041" s="553"/>
      <c r="X1041" s="397"/>
      <c r="Y1041" s="397"/>
      <c r="Z1041" s="397"/>
      <c r="AA1041" s="397"/>
      <c r="AB1041" s="397"/>
      <c r="AC1041" s="397"/>
      <c r="AD1041" s="397"/>
      <c r="AE1041" s="397"/>
      <c r="AF1041" s="397"/>
      <c r="AG1041" s="397"/>
      <c r="AH1041" s="397"/>
      <c r="AI1041" s="397"/>
      <c r="AJ1041" s="397"/>
      <c r="AK1041" s="397"/>
      <c r="AL1041" s="397"/>
      <c r="AM1041" s="397"/>
      <c r="AN1041" s="397"/>
      <c r="AO1041" s="397"/>
      <c r="AP1041" s="397"/>
      <c r="AQ1041" s="397"/>
      <c r="AR1041" s="397"/>
      <c r="AS1041" s="397"/>
      <c r="AT1041" s="397"/>
      <c r="AU1041" s="397"/>
      <c r="AV1041" s="397"/>
      <c r="AW1041" s="397"/>
      <c r="AX1041" s="397"/>
      <c r="AY1041" s="397"/>
      <c r="AZ1041" s="397"/>
      <c r="BA1041" s="553"/>
      <c r="BB1041" s="397"/>
      <c r="BC1041" s="397"/>
      <c r="BD1041" s="397"/>
    </row>
    <row r="1042" spans="2:56" x14ac:dyDescent="0.35">
      <c r="B1042" s="80"/>
      <c r="C1042" s="119"/>
      <c r="D1042" s="119"/>
      <c r="E1042" s="202"/>
      <c r="F1042" s="119"/>
      <c r="G1042" s="120"/>
      <c r="H1042" s="41"/>
      <c r="I1042" s="41"/>
      <c r="J1042" s="329">
        <v>0</v>
      </c>
      <c r="K1042" s="329">
        <v>0</v>
      </c>
      <c r="L1042" s="332"/>
      <c r="M1042" s="150"/>
      <c r="N1042" s="397"/>
      <c r="O1042" s="555"/>
      <c r="P1042" s="576">
        <f t="shared" si="51"/>
        <v>0</v>
      </c>
      <c r="Q1042" s="576">
        <f t="shared" si="52"/>
        <v>0</v>
      </c>
      <c r="R1042" s="576">
        <f t="shared" si="53"/>
        <v>0</v>
      </c>
      <c r="S1042" s="576">
        <f t="shared" si="53"/>
        <v>0</v>
      </c>
      <c r="T1042" s="553"/>
      <c r="U1042" s="553"/>
      <c r="V1042" s="553"/>
      <c r="W1042" s="553"/>
      <c r="X1042" s="397"/>
      <c r="Y1042" s="397"/>
      <c r="Z1042" s="397"/>
      <c r="AA1042" s="397"/>
      <c r="AB1042" s="397"/>
      <c r="AC1042" s="397"/>
      <c r="AD1042" s="397"/>
      <c r="AE1042" s="397"/>
      <c r="AF1042" s="397"/>
      <c r="AG1042" s="397"/>
      <c r="AH1042" s="397"/>
      <c r="AI1042" s="397"/>
      <c r="AJ1042" s="397"/>
      <c r="AK1042" s="397"/>
      <c r="AL1042" s="397"/>
      <c r="AM1042" s="397"/>
      <c r="AN1042" s="397"/>
      <c r="AO1042" s="397"/>
      <c r="AP1042" s="397"/>
      <c r="AQ1042" s="397"/>
      <c r="AR1042" s="397"/>
      <c r="AS1042" s="397"/>
      <c r="AT1042" s="397"/>
      <c r="AU1042" s="397"/>
      <c r="AV1042" s="397"/>
      <c r="AW1042" s="397"/>
      <c r="AX1042" s="397"/>
      <c r="AY1042" s="397"/>
      <c r="AZ1042" s="397"/>
      <c r="BA1042" s="553"/>
      <c r="BB1042" s="397"/>
      <c r="BC1042" s="397"/>
      <c r="BD1042" s="397"/>
    </row>
    <row r="1043" spans="2:56" x14ac:dyDescent="0.35">
      <c r="B1043" s="80"/>
      <c r="C1043" s="119"/>
      <c r="D1043" s="119"/>
      <c r="E1043" s="202"/>
      <c r="F1043" s="119"/>
      <c r="G1043" s="120"/>
      <c r="H1043" s="41"/>
      <c r="I1043" s="41"/>
      <c r="J1043" s="329">
        <v>0</v>
      </c>
      <c r="K1043" s="329">
        <v>0</v>
      </c>
      <c r="L1043" s="332"/>
      <c r="M1043" s="150"/>
      <c r="N1043" s="397"/>
      <c r="O1043" s="555"/>
      <c r="P1043" s="576">
        <f t="shared" si="51"/>
        <v>0</v>
      </c>
      <c r="Q1043" s="576">
        <f t="shared" si="52"/>
        <v>0</v>
      </c>
      <c r="R1043" s="576">
        <f t="shared" si="53"/>
        <v>0</v>
      </c>
      <c r="S1043" s="576">
        <f t="shared" si="53"/>
        <v>0</v>
      </c>
      <c r="T1043" s="553"/>
      <c r="U1043" s="553"/>
      <c r="V1043" s="553"/>
      <c r="W1043" s="553"/>
      <c r="X1043" s="397"/>
      <c r="Y1043" s="397"/>
      <c r="Z1043" s="397"/>
      <c r="AA1043" s="397"/>
      <c r="AB1043" s="397"/>
      <c r="AC1043" s="397"/>
      <c r="AD1043" s="397"/>
      <c r="AE1043" s="397"/>
      <c r="AF1043" s="397"/>
      <c r="AG1043" s="397"/>
      <c r="AH1043" s="397"/>
      <c r="AI1043" s="397"/>
      <c r="AJ1043" s="397"/>
      <c r="AK1043" s="397"/>
      <c r="AL1043" s="397"/>
      <c r="AM1043" s="397"/>
      <c r="AN1043" s="397"/>
      <c r="AO1043" s="397"/>
      <c r="AP1043" s="397"/>
      <c r="AQ1043" s="397"/>
      <c r="AR1043" s="397"/>
      <c r="AS1043" s="397"/>
      <c r="AT1043" s="397"/>
      <c r="AU1043" s="397"/>
      <c r="AV1043" s="397"/>
      <c r="AW1043" s="397"/>
      <c r="AX1043" s="397"/>
      <c r="AY1043" s="397"/>
      <c r="AZ1043" s="397"/>
      <c r="BA1043" s="553"/>
      <c r="BB1043" s="397"/>
      <c r="BC1043" s="397"/>
      <c r="BD1043" s="397"/>
    </row>
    <row r="1044" spans="2:56" x14ac:dyDescent="0.35">
      <c r="B1044" s="80"/>
      <c r="C1044" s="119"/>
      <c r="D1044" s="119"/>
      <c r="E1044" s="202"/>
      <c r="F1044" s="119"/>
      <c r="G1044" s="120"/>
      <c r="H1044" s="41"/>
      <c r="I1044" s="41"/>
      <c r="J1044" s="329">
        <v>0</v>
      </c>
      <c r="K1044" s="329">
        <v>0</v>
      </c>
      <c r="L1044" s="332"/>
      <c r="M1044" s="150"/>
      <c r="N1044" s="397"/>
      <c r="O1044" s="555"/>
      <c r="P1044" s="576">
        <f t="shared" si="51"/>
        <v>0</v>
      </c>
      <c r="Q1044" s="576">
        <f t="shared" si="52"/>
        <v>0</v>
      </c>
      <c r="R1044" s="576">
        <f t="shared" si="53"/>
        <v>0</v>
      </c>
      <c r="S1044" s="576">
        <f t="shared" si="53"/>
        <v>0</v>
      </c>
      <c r="T1044" s="553"/>
      <c r="U1044" s="553"/>
      <c r="V1044" s="553"/>
      <c r="W1044" s="553"/>
      <c r="X1044" s="397"/>
      <c r="Y1044" s="397"/>
      <c r="Z1044" s="397"/>
      <c r="AA1044" s="397"/>
      <c r="AB1044" s="397"/>
      <c r="AC1044" s="397"/>
      <c r="AD1044" s="397"/>
      <c r="AE1044" s="397"/>
      <c r="AF1044" s="397"/>
      <c r="AG1044" s="397"/>
      <c r="AH1044" s="397"/>
      <c r="AI1044" s="397"/>
      <c r="AJ1044" s="397"/>
      <c r="AK1044" s="397"/>
      <c r="AL1044" s="397"/>
      <c r="AM1044" s="397"/>
      <c r="AN1044" s="397"/>
      <c r="AO1044" s="397"/>
      <c r="AP1044" s="397"/>
      <c r="AQ1044" s="397"/>
      <c r="AR1044" s="397"/>
      <c r="AS1044" s="397"/>
      <c r="AT1044" s="397"/>
      <c r="AU1044" s="397"/>
      <c r="AV1044" s="397"/>
      <c r="AW1044" s="397"/>
      <c r="AX1044" s="397"/>
      <c r="AY1044" s="397"/>
      <c r="AZ1044" s="397"/>
      <c r="BA1044" s="553"/>
      <c r="BB1044" s="397"/>
      <c r="BC1044" s="397"/>
      <c r="BD1044" s="397"/>
    </row>
    <row r="1045" spans="2:56" x14ac:dyDescent="0.35">
      <c r="B1045" s="80"/>
      <c r="C1045" s="119"/>
      <c r="D1045" s="119"/>
      <c r="E1045" s="202"/>
      <c r="F1045" s="119"/>
      <c r="G1045" s="120"/>
      <c r="H1045" s="41"/>
      <c r="I1045" s="41"/>
      <c r="J1045" s="329">
        <v>0</v>
      </c>
      <c r="K1045" s="329">
        <v>0</v>
      </c>
      <c r="L1045" s="332"/>
      <c r="M1045" s="150"/>
      <c r="N1045" s="397"/>
      <c r="O1045" s="555"/>
      <c r="P1045" s="576">
        <f t="shared" si="51"/>
        <v>0</v>
      </c>
      <c r="Q1045" s="576">
        <f t="shared" si="52"/>
        <v>0</v>
      </c>
      <c r="R1045" s="576">
        <f t="shared" si="53"/>
        <v>0</v>
      </c>
      <c r="S1045" s="576">
        <f t="shared" si="53"/>
        <v>0</v>
      </c>
      <c r="T1045" s="553"/>
      <c r="U1045" s="553"/>
      <c r="V1045" s="553"/>
      <c r="W1045" s="553"/>
      <c r="X1045" s="397"/>
      <c r="Y1045" s="397"/>
      <c r="Z1045" s="397"/>
      <c r="AA1045" s="397"/>
      <c r="AB1045" s="397"/>
      <c r="AC1045" s="397"/>
      <c r="AD1045" s="397"/>
      <c r="AE1045" s="397"/>
      <c r="AF1045" s="397"/>
      <c r="AG1045" s="397"/>
      <c r="AH1045" s="397"/>
      <c r="AI1045" s="397"/>
      <c r="AJ1045" s="397"/>
      <c r="AK1045" s="397"/>
      <c r="AL1045" s="397"/>
      <c r="AM1045" s="397"/>
      <c r="AN1045" s="397"/>
      <c r="AO1045" s="397"/>
      <c r="AP1045" s="397"/>
      <c r="AQ1045" s="397"/>
      <c r="AR1045" s="397"/>
      <c r="AS1045" s="397"/>
      <c r="AT1045" s="397"/>
      <c r="AU1045" s="397"/>
      <c r="AV1045" s="397"/>
      <c r="AW1045" s="397"/>
      <c r="AX1045" s="397"/>
      <c r="AY1045" s="397"/>
      <c r="AZ1045" s="397"/>
      <c r="BA1045" s="553"/>
      <c r="BB1045" s="397"/>
      <c r="BC1045" s="397"/>
      <c r="BD1045" s="397"/>
    </row>
    <row r="1046" spans="2:56" x14ac:dyDescent="0.35">
      <c r="B1046" s="80"/>
      <c r="C1046" s="119"/>
      <c r="D1046" s="119"/>
      <c r="E1046" s="202"/>
      <c r="F1046" s="119"/>
      <c r="G1046" s="120"/>
      <c r="H1046" s="41"/>
      <c r="I1046" s="41"/>
      <c r="J1046" s="329">
        <v>0</v>
      </c>
      <c r="K1046" s="329">
        <v>0</v>
      </c>
      <c r="L1046" s="332"/>
      <c r="M1046" s="150"/>
      <c r="N1046" s="397"/>
      <c r="O1046" s="555"/>
      <c r="P1046" s="576">
        <f t="shared" si="51"/>
        <v>0</v>
      </c>
      <c r="Q1046" s="576">
        <f t="shared" si="52"/>
        <v>0</v>
      </c>
      <c r="R1046" s="576">
        <f t="shared" si="53"/>
        <v>0</v>
      </c>
      <c r="S1046" s="576">
        <f t="shared" si="53"/>
        <v>0</v>
      </c>
      <c r="T1046" s="553"/>
      <c r="U1046" s="553"/>
      <c r="V1046" s="553"/>
      <c r="W1046" s="553"/>
      <c r="X1046" s="397"/>
      <c r="Y1046" s="397"/>
      <c r="Z1046" s="397"/>
      <c r="AA1046" s="397"/>
      <c r="AB1046" s="397"/>
      <c r="AC1046" s="397"/>
      <c r="AD1046" s="397"/>
      <c r="AE1046" s="397"/>
      <c r="AF1046" s="397"/>
      <c r="AG1046" s="397"/>
      <c r="AH1046" s="397"/>
      <c r="AI1046" s="397"/>
      <c r="AJ1046" s="397"/>
      <c r="AK1046" s="397"/>
      <c r="AL1046" s="397"/>
      <c r="AM1046" s="397"/>
      <c r="AN1046" s="397"/>
      <c r="AO1046" s="397"/>
      <c r="AP1046" s="397"/>
      <c r="AQ1046" s="397"/>
      <c r="AR1046" s="397"/>
      <c r="AS1046" s="397"/>
      <c r="AT1046" s="397"/>
      <c r="AU1046" s="397"/>
      <c r="AV1046" s="397"/>
      <c r="AW1046" s="397"/>
      <c r="AX1046" s="397"/>
      <c r="AY1046" s="397"/>
      <c r="AZ1046" s="397"/>
      <c r="BA1046" s="553"/>
      <c r="BB1046" s="397"/>
      <c r="BC1046" s="397"/>
      <c r="BD1046" s="397"/>
    </row>
    <row r="1047" spans="2:56" x14ac:dyDescent="0.35">
      <c r="B1047" s="80"/>
      <c r="C1047" s="119"/>
      <c r="D1047" s="119"/>
      <c r="E1047" s="202"/>
      <c r="F1047" s="119"/>
      <c r="G1047" s="120"/>
      <c r="H1047" s="41"/>
      <c r="I1047" s="41"/>
      <c r="J1047" s="329">
        <v>0</v>
      </c>
      <c r="K1047" s="329">
        <v>0</v>
      </c>
      <c r="L1047" s="332"/>
      <c r="M1047" s="150"/>
      <c r="N1047" s="397"/>
      <c r="O1047" s="555"/>
      <c r="P1047" s="576">
        <f t="shared" si="51"/>
        <v>0</v>
      </c>
      <c r="Q1047" s="576">
        <f t="shared" si="52"/>
        <v>0</v>
      </c>
      <c r="R1047" s="576">
        <f t="shared" si="53"/>
        <v>0</v>
      </c>
      <c r="S1047" s="576">
        <f t="shared" si="53"/>
        <v>0</v>
      </c>
      <c r="T1047" s="553"/>
      <c r="U1047" s="553"/>
      <c r="V1047" s="553"/>
      <c r="W1047" s="553"/>
      <c r="X1047" s="397"/>
      <c r="Y1047" s="397"/>
      <c r="Z1047" s="397"/>
      <c r="AA1047" s="397"/>
      <c r="AB1047" s="397"/>
      <c r="AC1047" s="397"/>
      <c r="AD1047" s="397"/>
      <c r="AE1047" s="397"/>
      <c r="AF1047" s="397"/>
      <c r="AG1047" s="397"/>
      <c r="AH1047" s="397"/>
      <c r="AI1047" s="397"/>
      <c r="AJ1047" s="397"/>
      <c r="AK1047" s="397"/>
      <c r="AL1047" s="397"/>
      <c r="AM1047" s="397"/>
      <c r="AN1047" s="397"/>
      <c r="AO1047" s="397"/>
      <c r="AP1047" s="397"/>
      <c r="AQ1047" s="397"/>
      <c r="AR1047" s="397"/>
      <c r="AS1047" s="397"/>
      <c r="AT1047" s="397"/>
      <c r="AU1047" s="397"/>
      <c r="AV1047" s="397"/>
      <c r="AW1047" s="397"/>
      <c r="AX1047" s="397"/>
      <c r="AY1047" s="397"/>
      <c r="AZ1047" s="397"/>
      <c r="BA1047" s="553"/>
      <c r="BB1047" s="397"/>
      <c r="BC1047" s="397"/>
      <c r="BD1047" s="397"/>
    </row>
    <row r="1048" spans="2:56" x14ac:dyDescent="0.35">
      <c r="B1048" s="80"/>
      <c r="C1048" s="119"/>
      <c r="D1048" s="119"/>
      <c r="E1048" s="202"/>
      <c r="F1048" s="119"/>
      <c r="G1048" s="120"/>
      <c r="H1048" s="41"/>
      <c r="I1048" s="41"/>
      <c r="J1048" s="329">
        <v>0</v>
      </c>
      <c r="K1048" s="329">
        <v>0</v>
      </c>
      <c r="L1048" s="332"/>
      <c r="M1048" s="150"/>
      <c r="N1048" s="397"/>
      <c r="O1048" s="555"/>
      <c r="P1048" s="576">
        <f t="shared" si="51"/>
        <v>0</v>
      </c>
      <c r="Q1048" s="576">
        <f t="shared" si="52"/>
        <v>0</v>
      </c>
      <c r="R1048" s="576">
        <f t="shared" si="53"/>
        <v>0</v>
      </c>
      <c r="S1048" s="576">
        <f t="shared" si="53"/>
        <v>0</v>
      </c>
      <c r="T1048" s="553"/>
      <c r="U1048" s="553"/>
      <c r="V1048" s="553"/>
      <c r="W1048" s="553"/>
      <c r="X1048" s="397"/>
      <c r="Y1048" s="397"/>
      <c r="Z1048" s="397"/>
      <c r="AA1048" s="397"/>
      <c r="AB1048" s="397"/>
      <c r="AC1048" s="397"/>
      <c r="AD1048" s="397"/>
      <c r="AE1048" s="397"/>
      <c r="AF1048" s="397"/>
      <c r="AG1048" s="397"/>
      <c r="AH1048" s="397"/>
      <c r="AI1048" s="397"/>
      <c r="AJ1048" s="397"/>
      <c r="AK1048" s="397"/>
      <c r="AL1048" s="397"/>
      <c r="AM1048" s="397"/>
      <c r="AN1048" s="397"/>
      <c r="AO1048" s="397"/>
      <c r="AP1048" s="397"/>
      <c r="AQ1048" s="397"/>
      <c r="AR1048" s="397"/>
      <c r="AS1048" s="397"/>
      <c r="AT1048" s="397"/>
      <c r="AU1048" s="397"/>
      <c r="AV1048" s="397"/>
      <c r="AW1048" s="397"/>
      <c r="AX1048" s="397"/>
      <c r="AY1048" s="397"/>
      <c r="AZ1048" s="397"/>
      <c r="BA1048" s="553"/>
      <c r="BB1048" s="397"/>
      <c r="BC1048" s="397"/>
      <c r="BD1048" s="397"/>
    </row>
    <row r="1049" spans="2:56" x14ac:dyDescent="0.35">
      <c r="B1049" s="80"/>
      <c r="C1049" s="119"/>
      <c r="D1049" s="119"/>
      <c r="E1049" s="202"/>
      <c r="F1049" s="119"/>
      <c r="G1049" s="120"/>
      <c r="H1049" s="41"/>
      <c r="I1049" s="41"/>
      <c r="J1049" s="329">
        <v>0</v>
      </c>
      <c r="K1049" s="329">
        <v>0</v>
      </c>
      <c r="L1049" s="332"/>
      <c r="M1049" s="150"/>
      <c r="N1049" s="397"/>
      <c r="O1049" s="555"/>
      <c r="P1049" s="576">
        <f t="shared" si="51"/>
        <v>0</v>
      </c>
      <c r="Q1049" s="576">
        <f t="shared" si="52"/>
        <v>0</v>
      </c>
      <c r="R1049" s="576">
        <f t="shared" si="53"/>
        <v>0</v>
      </c>
      <c r="S1049" s="576">
        <f t="shared" si="53"/>
        <v>0</v>
      </c>
      <c r="T1049" s="553"/>
      <c r="U1049" s="553"/>
      <c r="V1049" s="553"/>
      <c r="W1049" s="553"/>
      <c r="X1049" s="397"/>
      <c r="Y1049" s="397"/>
      <c r="Z1049" s="397"/>
      <c r="AA1049" s="397"/>
      <c r="AB1049" s="397"/>
      <c r="AC1049" s="397"/>
      <c r="AD1049" s="397"/>
      <c r="AE1049" s="397"/>
      <c r="AF1049" s="397"/>
      <c r="AG1049" s="397"/>
      <c r="AH1049" s="397"/>
      <c r="AI1049" s="397"/>
      <c r="AJ1049" s="397"/>
      <c r="AK1049" s="397"/>
      <c r="AL1049" s="397"/>
      <c r="AM1049" s="397"/>
      <c r="AN1049" s="397"/>
      <c r="AO1049" s="397"/>
      <c r="AP1049" s="397"/>
      <c r="AQ1049" s="397"/>
      <c r="AR1049" s="397"/>
      <c r="AS1049" s="397"/>
      <c r="AT1049" s="397"/>
      <c r="AU1049" s="397"/>
      <c r="AV1049" s="397"/>
      <c r="AW1049" s="397"/>
      <c r="AX1049" s="397"/>
      <c r="AY1049" s="397"/>
      <c r="AZ1049" s="397"/>
      <c r="BA1049" s="553"/>
      <c r="BB1049" s="397"/>
      <c r="BC1049" s="397"/>
      <c r="BD1049" s="397"/>
    </row>
    <row r="1050" spans="2:56" x14ac:dyDescent="0.35">
      <c r="B1050" s="80"/>
      <c r="C1050" s="119"/>
      <c r="D1050" s="119"/>
      <c r="E1050" s="202"/>
      <c r="F1050" s="119"/>
      <c r="G1050" s="120"/>
      <c r="H1050" s="41"/>
      <c r="I1050" s="41"/>
      <c r="J1050" s="329">
        <v>0</v>
      </c>
      <c r="K1050" s="329">
        <v>0</v>
      </c>
      <c r="L1050" s="332"/>
      <c r="M1050" s="150"/>
      <c r="N1050" s="397"/>
      <c r="O1050" s="555"/>
      <c r="P1050" s="576">
        <f t="shared" si="51"/>
        <v>0</v>
      </c>
      <c r="Q1050" s="576">
        <f t="shared" si="52"/>
        <v>0</v>
      </c>
      <c r="R1050" s="576">
        <f t="shared" si="53"/>
        <v>0</v>
      </c>
      <c r="S1050" s="576">
        <f t="shared" si="53"/>
        <v>0</v>
      </c>
      <c r="T1050" s="553"/>
      <c r="U1050" s="553"/>
      <c r="V1050" s="553"/>
      <c r="W1050" s="553"/>
      <c r="X1050" s="397"/>
      <c r="Y1050" s="397"/>
      <c r="Z1050" s="397"/>
      <c r="AA1050" s="397"/>
      <c r="AB1050" s="397"/>
      <c r="AC1050" s="397"/>
      <c r="AD1050" s="397"/>
      <c r="AE1050" s="397"/>
      <c r="AF1050" s="397"/>
      <c r="AG1050" s="397"/>
      <c r="AH1050" s="397"/>
      <c r="AI1050" s="397"/>
      <c r="AJ1050" s="397"/>
      <c r="AK1050" s="397"/>
      <c r="AL1050" s="397"/>
      <c r="AM1050" s="397"/>
      <c r="AN1050" s="397"/>
      <c r="AO1050" s="397"/>
      <c r="AP1050" s="397"/>
      <c r="AQ1050" s="397"/>
      <c r="AR1050" s="397"/>
      <c r="AS1050" s="397"/>
      <c r="AT1050" s="397"/>
      <c r="AU1050" s="397"/>
      <c r="AV1050" s="397"/>
      <c r="AW1050" s="397"/>
      <c r="AX1050" s="397"/>
      <c r="AY1050" s="397"/>
      <c r="AZ1050" s="397"/>
      <c r="BA1050" s="553"/>
      <c r="BB1050" s="397"/>
      <c r="BC1050" s="397"/>
      <c r="BD1050" s="397"/>
    </row>
    <row r="1051" spans="2:56" x14ac:dyDescent="0.35">
      <c r="B1051" s="80"/>
      <c r="C1051" s="119"/>
      <c r="D1051" s="119"/>
      <c r="E1051" s="202"/>
      <c r="F1051" s="119"/>
      <c r="G1051" s="120"/>
      <c r="H1051" s="41"/>
      <c r="I1051" s="41"/>
      <c r="J1051" s="329">
        <v>0</v>
      </c>
      <c r="K1051" s="329">
        <v>0</v>
      </c>
      <c r="L1051" s="332"/>
      <c r="M1051" s="150"/>
      <c r="N1051" s="397"/>
      <c r="O1051" s="555"/>
      <c r="P1051" s="576">
        <f t="shared" si="51"/>
        <v>0</v>
      </c>
      <c r="Q1051" s="576">
        <f t="shared" si="52"/>
        <v>0</v>
      </c>
      <c r="R1051" s="576">
        <f t="shared" si="53"/>
        <v>0</v>
      </c>
      <c r="S1051" s="576">
        <f t="shared" si="53"/>
        <v>0</v>
      </c>
      <c r="T1051" s="553"/>
      <c r="U1051" s="553"/>
      <c r="V1051" s="553"/>
      <c r="W1051" s="553"/>
      <c r="X1051" s="397"/>
      <c r="Y1051" s="397"/>
      <c r="Z1051" s="397"/>
      <c r="AA1051" s="397"/>
      <c r="AB1051" s="397"/>
      <c r="AC1051" s="397"/>
      <c r="AD1051" s="397"/>
      <c r="AE1051" s="397"/>
      <c r="AF1051" s="397"/>
      <c r="AG1051" s="397"/>
      <c r="AH1051" s="397"/>
      <c r="AI1051" s="397"/>
      <c r="AJ1051" s="397"/>
      <c r="AK1051" s="397"/>
      <c r="AL1051" s="397"/>
      <c r="AM1051" s="397"/>
      <c r="AN1051" s="397"/>
      <c r="AO1051" s="397"/>
      <c r="AP1051" s="397"/>
      <c r="AQ1051" s="397"/>
      <c r="AR1051" s="397"/>
      <c r="AS1051" s="397"/>
      <c r="AT1051" s="397"/>
      <c r="AU1051" s="397"/>
      <c r="AV1051" s="397"/>
      <c r="AW1051" s="397"/>
      <c r="AX1051" s="397"/>
      <c r="AY1051" s="397"/>
      <c r="AZ1051" s="397"/>
      <c r="BA1051" s="553"/>
      <c r="BB1051" s="397"/>
      <c r="BC1051" s="397"/>
      <c r="BD1051" s="397"/>
    </row>
    <row r="1052" spans="2:56" x14ac:dyDescent="0.35">
      <c r="B1052" s="80"/>
      <c r="C1052" s="119"/>
      <c r="D1052" s="119"/>
      <c r="E1052" s="202"/>
      <c r="F1052" s="119"/>
      <c r="G1052" s="120"/>
      <c r="H1052" s="41"/>
      <c r="I1052" s="41"/>
      <c r="J1052" s="329">
        <v>0</v>
      </c>
      <c r="K1052" s="329">
        <v>0</v>
      </c>
      <c r="L1052" s="332"/>
      <c r="M1052" s="150"/>
      <c r="N1052" s="397"/>
      <c r="O1052" s="555"/>
      <c r="P1052" s="576">
        <f t="shared" si="51"/>
        <v>0</v>
      </c>
      <c r="Q1052" s="576">
        <f t="shared" si="52"/>
        <v>0</v>
      </c>
      <c r="R1052" s="576">
        <f t="shared" si="53"/>
        <v>0</v>
      </c>
      <c r="S1052" s="576">
        <f t="shared" si="53"/>
        <v>0</v>
      </c>
      <c r="T1052" s="553"/>
      <c r="U1052" s="553"/>
      <c r="V1052" s="553"/>
      <c r="W1052" s="553"/>
      <c r="X1052" s="397"/>
      <c r="Y1052" s="397"/>
      <c r="Z1052" s="397"/>
      <c r="AA1052" s="397"/>
      <c r="AB1052" s="397"/>
      <c r="AC1052" s="397"/>
      <c r="AD1052" s="397"/>
      <c r="AE1052" s="397"/>
      <c r="AF1052" s="397"/>
      <c r="AG1052" s="397"/>
      <c r="AH1052" s="397"/>
      <c r="AI1052" s="397"/>
      <c r="AJ1052" s="397"/>
      <c r="AK1052" s="397"/>
      <c r="AL1052" s="397"/>
      <c r="AM1052" s="397"/>
      <c r="AN1052" s="397"/>
      <c r="AO1052" s="397"/>
      <c r="AP1052" s="397"/>
      <c r="AQ1052" s="397"/>
      <c r="AR1052" s="397"/>
      <c r="AS1052" s="397"/>
      <c r="AT1052" s="397"/>
      <c r="AU1052" s="397"/>
      <c r="AV1052" s="397"/>
      <c r="AW1052" s="397"/>
      <c r="AX1052" s="397"/>
      <c r="AY1052" s="397"/>
      <c r="AZ1052" s="397"/>
      <c r="BA1052" s="553"/>
      <c r="BB1052" s="397"/>
      <c r="BC1052" s="397"/>
      <c r="BD1052" s="397"/>
    </row>
    <row r="1053" spans="2:56" x14ac:dyDescent="0.35">
      <c r="B1053" s="80"/>
      <c r="C1053" s="119"/>
      <c r="D1053" s="119"/>
      <c r="E1053" s="202"/>
      <c r="F1053" s="119"/>
      <c r="G1053" s="120"/>
      <c r="H1053" s="41"/>
      <c r="I1053" s="41"/>
      <c r="J1053" s="329">
        <v>0</v>
      </c>
      <c r="K1053" s="329">
        <v>0</v>
      </c>
      <c r="L1053" s="332"/>
      <c r="M1053" s="150"/>
      <c r="N1053" s="397"/>
      <c r="O1053" s="555"/>
      <c r="P1053" s="576">
        <f t="shared" si="51"/>
        <v>0</v>
      </c>
      <c r="Q1053" s="576">
        <f t="shared" si="52"/>
        <v>0</v>
      </c>
      <c r="R1053" s="576">
        <f t="shared" si="53"/>
        <v>0</v>
      </c>
      <c r="S1053" s="576">
        <f t="shared" si="53"/>
        <v>0</v>
      </c>
      <c r="T1053" s="553"/>
      <c r="U1053" s="553"/>
      <c r="V1053" s="553"/>
      <c r="W1053" s="553"/>
      <c r="X1053" s="397"/>
      <c r="Y1053" s="397"/>
      <c r="Z1053" s="397"/>
      <c r="AA1053" s="397"/>
      <c r="AB1053" s="397"/>
      <c r="AC1053" s="397"/>
      <c r="AD1053" s="397"/>
      <c r="AE1053" s="397"/>
      <c r="AF1053" s="397"/>
      <c r="AG1053" s="397"/>
      <c r="AH1053" s="397"/>
      <c r="AI1053" s="397"/>
      <c r="AJ1053" s="397"/>
      <c r="AK1053" s="397"/>
      <c r="AL1053" s="397"/>
      <c r="AM1053" s="397"/>
      <c r="AN1053" s="397"/>
      <c r="AO1053" s="397"/>
      <c r="AP1053" s="397"/>
      <c r="AQ1053" s="397"/>
      <c r="AR1053" s="397"/>
      <c r="AS1053" s="397"/>
      <c r="AT1053" s="397"/>
      <c r="AU1053" s="397"/>
      <c r="AV1053" s="397"/>
      <c r="AW1053" s="397"/>
      <c r="AX1053" s="397"/>
      <c r="AY1053" s="397"/>
      <c r="AZ1053" s="397"/>
      <c r="BA1053" s="553"/>
      <c r="BB1053" s="397"/>
      <c r="BC1053" s="397"/>
      <c r="BD1053" s="397"/>
    </row>
    <row r="1054" spans="2:56" x14ac:dyDescent="0.35">
      <c r="B1054" s="80"/>
      <c r="C1054" s="119"/>
      <c r="D1054" s="119"/>
      <c r="E1054" s="202"/>
      <c r="F1054" s="119"/>
      <c r="G1054" s="120"/>
      <c r="H1054" s="41"/>
      <c r="I1054" s="41"/>
      <c r="J1054" s="329">
        <v>0</v>
      </c>
      <c r="K1054" s="329">
        <v>0</v>
      </c>
      <c r="L1054" s="332"/>
      <c r="M1054" s="150"/>
      <c r="N1054" s="397"/>
      <c r="O1054" s="555"/>
      <c r="P1054" s="576">
        <f t="shared" si="51"/>
        <v>0</v>
      </c>
      <c r="Q1054" s="576">
        <f t="shared" si="52"/>
        <v>0</v>
      </c>
      <c r="R1054" s="576">
        <f t="shared" si="53"/>
        <v>0</v>
      </c>
      <c r="S1054" s="576">
        <f t="shared" si="53"/>
        <v>0</v>
      </c>
      <c r="T1054" s="553"/>
      <c r="U1054" s="553"/>
      <c r="V1054" s="553"/>
      <c r="W1054" s="553"/>
      <c r="X1054" s="397"/>
      <c r="Y1054" s="397"/>
      <c r="Z1054" s="397"/>
      <c r="AA1054" s="397"/>
      <c r="AB1054" s="397"/>
      <c r="AC1054" s="397"/>
      <c r="AD1054" s="397"/>
      <c r="AE1054" s="397"/>
      <c r="AF1054" s="397"/>
      <c r="AG1054" s="397"/>
      <c r="AH1054" s="397"/>
      <c r="AI1054" s="397"/>
      <c r="AJ1054" s="397"/>
      <c r="AK1054" s="397"/>
      <c r="AL1054" s="397"/>
      <c r="AM1054" s="397"/>
      <c r="AN1054" s="397"/>
      <c r="AO1054" s="397"/>
      <c r="AP1054" s="397"/>
      <c r="AQ1054" s="397"/>
      <c r="AR1054" s="397"/>
      <c r="AS1054" s="397"/>
      <c r="AT1054" s="397"/>
      <c r="AU1054" s="397"/>
      <c r="AV1054" s="397"/>
      <c r="AW1054" s="397"/>
      <c r="AX1054" s="397"/>
      <c r="AY1054" s="397"/>
      <c r="AZ1054" s="397"/>
      <c r="BA1054" s="553"/>
      <c r="BB1054" s="397"/>
      <c r="BC1054" s="397"/>
      <c r="BD1054" s="397"/>
    </row>
    <row r="1055" spans="2:56" x14ac:dyDescent="0.35">
      <c r="B1055" s="80"/>
      <c r="C1055" s="119"/>
      <c r="D1055" s="119"/>
      <c r="E1055" s="202"/>
      <c r="F1055" s="119"/>
      <c r="G1055" s="120"/>
      <c r="H1055" s="41"/>
      <c r="I1055" s="41"/>
      <c r="J1055" s="329">
        <v>0</v>
      </c>
      <c r="K1055" s="329">
        <v>0</v>
      </c>
      <c r="L1055" s="332"/>
      <c r="M1055" s="150"/>
      <c r="N1055" s="397"/>
      <c r="O1055" s="555"/>
      <c r="P1055" s="576">
        <f t="shared" si="51"/>
        <v>0</v>
      </c>
      <c r="Q1055" s="576">
        <f t="shared" si="52"/>
        <v>0</v>
      </c>
      <c r="R1055" s="576">
        <f t="shared" si="53"/>
        <v>0</v>
      </c>
      <c r="S1055" s="576">
        <f t="shared" si="53"/>
        <v>0</v>
      </c>
      <c r="T1055" s="553"/>
      <c r="U1055" s="553"/>
      <c r="V1055" s="553"/>
      <c r="W1055" s="553"/>
      <c r="X1055" s="397"/>
      <c r="Y1055" s="397"/>
      <c r="Z1055" s="397"/>
      <c r="AA1055" s="397"/>
      <c r="AB1055" s="397"/>
      <c r="AC1055" s="397"/>
      <c r="AD1055" s="397"/>
      <c r="AE1055" s="397"/>
      <c r="AF1055" s="397"/>
      <c r="AG1055" s="397"/>
      <c r="AH1055" s="397"/>
      <c r="AI1055" s="397"/>
      <c r="AJ1055" s="397"/>
      <c r="AK1055" s="397"/>
      <c r="AL1055" s="397"/>
      <c r="AM1055" s="397"/>
      <c r="AN1055" s="397"/>
      <c r="AO1055" s="397"/>
      <c r="AP1055" s="397"/>
      <c r="AQ1055" s="397"/>
      <c r="AR1055" s="397"/>
      <c r="AS1055" s="397"/>
      <c r="AT1055" s="397"/>
      <c r="AU1055" s="397"/>
      <c r="AV1055" s="397"/>
      <c r="AW1055" s="397"/>
      <c r="AX1055" s="397"/>
      <c r="AY1055" s="397"/>
      <c r="AZ1055" s="397"/>
      <c r="BA1055" s="553"/>
      <c r="BB1055" s="397"/>
      <c r="BC1055" s="397"/>
      <c r="BD1055" s="397"/>
    </row>
    <row r="1056" spans="2:56" x14ac:dyDescent="0.35">
      <c r="B1056" s="80"/>
      <c r="C1056" s="119"/>
      <c r="D1056" s="119"/>
      <c r="E1056" s="202"/>
      <c r="F1056" s="119"/>
      <c r="G1056" s="120"/>
      <c r="H1056" s="41"/>
      <c r="I1056" s="41"/>
      <c r="J1056" s="329">
        <v>0</v>
      </c>
      <c r="K1056" s="329">
        <v>0</v>
      </c>
      <c r="L1056" s="332"/>
      <c r="M1056" s="150"/>
      <c r="N1056" s="397"/>
      <c r="O1056" s="555"/>
      <c r="P1056" s="576">
        <f t="shared" si="51"/>
        <v>0</v>
      </c>
      <c r="Q1056" s="576">
        <f t="shared" si="52"/>
        <v>0</v>
      </c>
      <c r="R1056" s="576">
        <f t="shared" si="53"/>
        <v>0</v>
      </c>
      <c r="S1056" s="576">
        <f t="shared" si="53"/>
        <v>0</v>
      </c>
      <c r="T1056" s="553"/>
      <c r="U1056" s="553"/>
      <c r="V1056" s="553"/>
      <c r="W1056" s="553"/>
      <c r="X1056" s="397"/>
      <c r="Y1056" s="397"/>
      <c r="Z1056" s="397"/>
      <c r="AA1056" s="397"/>
      <c r="AB1056" s="397"/>
      <c r="AC1056" s="397"/>
      <c r="AD1056" s="397"/>
      <c r="AE1056" s="397"/>
      <c r="AF1056" s="397"/>
      <c r="AG1056" s="397"/>
      <c r="AH1056" s="397"/>
      <c r="AI1056" s="397"/>
      <c r="AJ1056" s="397"/>
      <c r="AK1056" s="397"/>
      <c r="AL1056" s="397"/>
      <c r="AM1056" s="397"/>
      <c r="AN1056" s="397"/>
      <c r="AO1056" s="397"/>
      <c r="AP1056" s="397"/>
      <c r="AQ1056" s="397"/>
      <c r="AR1056" s="397"/>
      <c r="AS1056" s="397"/>
      <c r="AT1056" s="397"/>
      <c r="AU1056" s="397"/>
      <c r="AV1056" s="397"/>
      <c r="AW1056" s="397"/>
      <c r="AX1056" s="397"/>
      <c r="AY1056" s="397"/>
      <c r="AZ1056" s="397"/>
      <c r="BA1056" s="553"/>
      <c r="BB1056" s="397"/>
      <c r="BC1056" s="397"/>
      <c r="BD1056" s="397"/>
    </row>
    <row r="1057" spans="2:56" x14ac:dyDescent="0.35">
      <c r="B1057" s="80"/>
      <c r="C1057" s="119"/>
      <c r="D1057" s="119"/>
      <c r="E1057" s="202"/>
      <c r="F1057" s="119"/>
      <c r="G1057" s="120"/>
      <c r="H1057" s="41"/>
      <c r="I1057" s="41"/>
      <c r="J1057" s="329">
        <v>0</v>
      </c>
      <c r="K1057" s="329">
        <v>0</v>
      </c>
      <c r="L1057" s="332"/>
      <c r="M1057" s="150"/>
      <c r="N1057" s="397"/>
      <c r="O1057" s="555"/>
      <c r="P1057" s="576">
        <f t="shared" si="51"/>
        <v>0</v>
      </c>
      <c r="Q1057" s="576">
        <f t="shared" si="52"/>
        <v>0</v>
      </c>
      <c r="R1057" s="576">
        <f t="shared" si="53"/>
        <v>0</v>
      </c>
      <c r="S1057" s="576">
        <f t="shared" si="53"/>
        <v>0</v>
      </c>
      <c r="T1057" s="553"/>
      <c r="U1057" s="553"/>
      <c r="V1057" s="553"/>
      <c r="W1057" s="553"/>
      <c r="X1057" s="397"/>
      <c r="Y1057" s="397"/>
      <c r="Z1057" s="397"/>
      <c r="AA1057" s="397"/>
      <c r="AB1057" s="397"/>
      <c r="AC1057" s="397"/>
      <c r="AD1057" s="397"/>
      <c r="AE1057" s="397"/>
      <c r="AF1057" s="397"/>
      <c r="AG1057" s="397"/>
      <c r="AH1057" s="397"/>
      <c r="AI1057" s="397"/>
      <c r="AJ1057" s="397"/>
      <c r="AK1057" s="397"/>
      <c r="AL1057" s="397"/>
      <c r="AM1057" s="397"/>
      <c r="AN1057" s="397"/>
      <c r="AO1057" s="397"/>
      <c r="AP1057" s="397"/>
      <c r="AQ1057" s="397"/>
      <c r="AR1057" s="397"/>
      <c r="AS1057" s="397"/>
      <c r="AT1057" s="397"/>
      <c r="AU1057" s="397"/>
      <c r="AV1057" s="397"/>
      <c r="AW1057" s="397"/>
      <c r="AX1057" s="397"/>
      <c r="AY1057" s="397"/>
      <c r="AZ1057" s="397"/>
      <c r="BA1057" s="553"/>
      <c r="BB1057" s="397"/>
      <c r="BC1057" s="397"/>
      <c r="BD1057" s="397"/>
    </row>
    <row r="1058" spans="2:56" x14ac:dyDescent="0.35">
      <c r="B1058" s="80"/>
      <c r="C1058" s="119"/>
      <c r="D1058" s="119"/>
      <c r="E1058" s="202"/>
      <c r="F1058" s="119"/>
      <c r="G1058" s="120"/>
      <c r="H1058" s="41"/>
      <c r="I1058" s="41"/>
      <c r="J1058" s="329">
        <v>0</v>
      </c>
      <c r="K1058" s="329">
        <v>0</v>
      </c>
      <c r="L1058" s="332"/>
      <c r="M1058" s="150"/>
      <c r="N1058" s="397"/>
      <c r="O1058" s="555"/>
      <c r="P1058" s="576">
        <f t="shared" si="51"/>
        <v>0</v>
      </c>
      <c r="Q1058" s="576">
        <f t="shared" si="52"/>
        <v>0</v>
      </c>
      <c r="R1058" s="576">
        <f t="shared" si="53"/>
        <v>0</v>
      </c>
      <c r="S1058" s="576">
        <f t="shared" si="53"/>
        <v>0</v>
      </c>
      <c r="T1058" s="553"/>
      <c r="U1058" s="553"/>
      <c r="V1058" s="553"/>
      <c r="W1058" s="553"/>
      <c r="X1058" s="397"/>
      <c r="Y1058" s="397"/>
      <c r="Z1058" s="397"/>
      <c r="AA1058" s="397"/>
      <c r="AB1058" s="397"/>
      <c r="AC1058" s="397"/>
      <c r="AD1058" s="397"/>
      <c r="AE1058" s="397"/>
      <c r="AF1058" s="397"/>
      <c r="AG1058" s="397"/>
      <c r="AH1058" s="397"/>
      <c r="AI1058" s="397"/>
      <c r="AJ1058" s="397"/>
      <c r="AK1058" s="397"/>
      <c r="AL1058" s="397"/>
      <c r="AM1058" s="397"/>
      <c r="AN1058" s="397"/>
      <c r="AO1058" s="397"/>
      <c r="AP1058" s="397"/>
      <c r="AQ1058" s="397"/>
      <c r="AR1058" s="397"/>
      <c r="AS1058" s="397"/>
      <c r="AT1058" s="397"/>
      <c r="AU1058" s="397"/>
      <c r="AV1058" s="397"/>
      <c r="AW1058" s="397"/>
      <c r="AX1058" s="397"/>
      <c r="AY1058" s="397"/>
      <c r="AZ1058" s="397"/>
      <c r="BA1058" s="553"/>
      <c r="BB1058" s="397"/>
      <c r="BC1058" s="397"/>
      <c r="BD1058" s="397"/>
    </row>
    <row r="1059" spans="2:56" x14ac:dyDescent="0.35">
      <c r="B1059" s="80"/>
      <c r="C1059" s="119"/>
      <c r="D1059" s="119"/>
      <c r="E1059" s="202"/>
      <c r="F1059" s="119"/>
      <c r="G1059" s="120"/>
      <c r="H1059" s="41"/>
      <c r="I1059" s="41"/>
      <c r="J1059" s="329">
        <v>0</v>
      </c>
      <c r="K1059" s="329">
        <v>0</v>
      </c>
      <c r="L1059" s="332"/>
      <c r="M1059" s="150"/>
      <c r="N1059" s="397"/>
      <c r="O1059" s="555"/>
      <c r="P1059" s="576">
        <f t="shared" si="51"/>
        <v>0</v>
      </c>
      <c r="Q1059" s="576">
        <f t="shared" si="52"/>
        <v>0</v>
      </c>
      <c r="R1059" s="576">
        <f t="shared" si="53"/>
        <v>0</v>
      </c>
      <c r="S1059" s="576">
        <f t="shared" si="53"/>
        <v>0</v>
      </c>
      <c r="T1059" s="553"/>
      <c r="U1059" s="553"/>
      <c r="V1059" s="553"/>
      <c r="W1059" s="553"/>
      <c r="X1059" s="397"/>
      <c r="Y1059" s="397"/>
      <c r="Z1059" s="397"/>
      <c r="AA1059" s="397"/>
      <c r="AB1059" s="397"/>
      <c r="AC1059" s="397"/>
      <c r="AD1059" s="397"/>
      <c r="AE1059" s="397"/>
      <c r="AF1059" s="397"/>
      <c r="AG1059" s="397"/>
      <c r="AH1059" s="397"/>
      <c r="AI1059" s="397"/>
      <c r="AJ1059" s="397"/>
      <c r="AK1059" s="397"/>
      <c r="AL1059" s="397"/>
      <c r="AM1059" s="397"/>
      <c r="AN1059" s="397"/>
      <c r="AO1059" s="397"/>
      <c r="AP1059" s="397"/>
      <c r="AQ1059" s="397"/>
      <c r="AR1059" s="397"/>
      <c r="AS1059" s="397"/>
      <c r="AT1059" s="397"/>
      <c r="AU1059" s="397"/>
      <c r="AV1059" s="397"/>
      <c r="AW1059" s="397"/>
      <c r="AX1059" s="397"/>
      <c r="AY1059" s="397"/>
      <c r="AZ1059" s="397"/>
      <c r="BA1059" s="553"/>
      <c r="BB1059" s="397"/>
      <c r="BC1059" s="397"/>
      <c r="BD1059" s="397"/>
    </row>
    <row r="1060" spans="2:56" x14ac:dyDescent="0.35">
      <c r="B1060" s="80"/>
      <c r="C1060" s="119"/>
      <c r="D1060" s="119"/>
      <c r="E1060" s="202"/>
      <c r="F1060" s="119"/>
      <c r="G1060" s="120"/>
      <c r="H1060" s="41"/>
      <c r="I1060" s="41"/>
      <c r="J1060" s="329">
        <v>0</v>
      </c>
      <c r="K1060" s="329">
        <v>0</v>
      </c>
      <c r="L1060" s="332"/>
      <c r="M1060" s="150"/>
      <c r="N1060" s="397"/>
      <c r="O1060" s="555"/>
      <c r="P1060" s="576">
        <f t="shared" si="51"/>
        <v>0</v>
      </c>
      <c r="Q1060" s="576">
        <f t="shared" si="52"/>
        <v>0</v>
      </c>
      <c r="R1060" s="576">
        <f t="shared" si="53"/>
        <v>0</v>
      </c>
      <c r="S1060" s="576">
        <f t="shared" si="53"/>
        <v>0</v>
      </c>
      <c r="T1060" s="553"/>
      <c r="U1060" s="553"/>
      <c r="V1060" s="553"/>
      <c r="W1060" s="553"/>
      <c r="X1060" s="397"/>
      <c r="Y1060" s="397"/>
      <c r="Z1060" s="397"/>
      <c r="AA1060" s="397"/>
      <c r="AB1060" s="397"/>
      <c r="AC1060" s="397"/>
      <c r="AD1060" s="397"/>
      <c r="AE1060" s="397"/>
      <c r="AF1060" s="397"/>
      <c r="AG1060" s="397"/>
      <c r="AH1060" s="397"/>
      <c r="AI1060" s="397"/>
      <c r="AJ1060" s="397"/>
      <c r="AK1060" s="397"/>
      <c r="AL1060" s="397"/>
      <c r="AM1060" s="397"/>
      <c r="AN1060" s="397"/>
      <c r="AO1060" s="397"/>
      <c r="AP1060" s="397"/>
      <c r="AQ1060" s="397"/>
      <c r="AR1060" s="397"/>
      <c r="AS1060" s="397"/>
      <c r="AT1060" s="397"/>
      <c r="AU1060" s="397"/>
      <c r="AV1060" s="397"/>
      <c r="AW1060" s="397"/>
      <c r="AX1060" s="397"/>
      <c r="AY1060" s="397"/>
      <c r="AZ1060" s="397"/>
      <c r="BA1060" s="553"/>
      <c r="BB1060" s="397"/>
      <c r="BC1060" s="397"/>
      <c r="BD1060" s="397"/>
    </row>
    <row r="1061" spans="2:56" x14ac:dyDescent="0.35">
      <c r="B1061" s="80"/>
      <c r="C1061" s="119"/>
      <c r="D1061" s="119"/>
      <c r="E1061" s="202"/>
      <c r="F1061" s="119"/>
      <c r="G1061" s="120"/>
      <c r="H1061" s="41"/>
      <c r="I1061" s="41"/>
      <c r="J1061" s="329">
        <v>0</v>
      </c>
      <c r="K1061" s="329">
        <v>0</v>
      </c>
      <c r="L1061" s="332"/>
      <c r="M1061" s="150"/>
      <c r="N1061" s="397"/>
      <c r="O1061" s="555"/>
      <c r="P1061" s="576">
        <f t="shared" si="51"/>
        <v>0</v>
      </c>
      <c r="Q1061" s="576">
        <f t="shared" si="52"/>
        <v>0</v>
      </c>
      <c r="R1061" s="576">
        <f t="shared" si="53"/>
        <v>0</v>
      </c>
      <c r="S1061" s="576">
        <f t="shared" si="53"/>
        <v>0</v>
      </c>
      <c r="T1061" s="553"/>
      <c r="U1061" s="553"/>
      <c r="V1061" s="553"/>
      <c r="W1061" s="553"/>
      <c r="X1061" s="397"/>
      <c r="Y1061" s="397"/>
      <c r="Z1061" s="397"/>
      <c r="AA1061" s="397"/>
      <c r="AB1061" s="397"/>
      <c r="AC1061" s="397"/>
      <c r="AD1061" s="397"/>
      <c r="AE1061" s="397"/>
      <c r="AF1061" s="397"/>
      <c r="AG1061" s="397"/>
      <c r="AH1061" s="397"/>
      <c r="AI1061" s="397"/>
      <c r="AJ1061" s="397"/>
      <c r="AK1061" s="397"/>
      <c r="AL1061" s="397"/>
      <c r="AM1061" s="397"/>
      <c r="AN1061" s="397"/>
      <c r="AO1061" s="397"/>
      <c r="AP1061" s="397"/>
      <c r="AQ1061" s="397"/>
      <c r="AR1061" s="397"/>
      <c r="AS1061" s="397"/>
      <c r="AT1061" s="397"/>
      <c r="AU1061" s="397"/>
      <c r="AV1061" s="397"/>
      <c r="AW1061" s="397"/>
      <c r="AX1061" s="397"/>
      <c r="AY1061" s="397"/>
      <c r="AZ1061" s="397"/>
      <c r="BA1061" s="553"/>
      <c r="BB1061" s="397"/>
      <c r="BC1061" s="397"/>
      <c r="BD1061" s="397"/>
    </row>
    <row r="1062" spans="2:56" x14ac:dyDescent="0.35">
      <c r="B1062" s="80"/>
      <c r="C1062" s="119"/>
      <c r="D1062" s="119"/>
      <c r="E1062" s="202"/>
      <c r="F1062" s="119"/>
      <c r="G1062" s="120"/>
      <c r="H1062" s="41"/>
      <c r="I1062" s="41"/>
      <c r="J1062" s="329">
        <v>0</v>
      </c>
      <c r="K1062" s="329">
        <v>0</v>
      </c>
      <c r="L1062" s="332"/>
      <c r="M1062" s="150"/>
      <c r="N1062" s="397"/>
      <c r="O1062" s="555"/>
      <c r="P1062" s="576">
        <f t="shared" si="51"/>
        <v>0</v>
      </c>
      <c r="Q1062" s="576">
        <f t="shared" si="52"/>
        <v>0</v>
      </c>
      <c r="R1062" s="576">
        <f t="shared" si="53"/>
        <v>0</v>
      </c>
      <c r="S1062" s="576">
        <f t="shared" si="53"/>
        <v>0</v>
      </c>
      <c r="T1062" s="553"/>
      <c r="U1062" s="553"/>
      <c r="V1062" s="553"/>
      <c r="W1062" s="553"/>
      <c r="X1062" s="397"/>
      <c r="Y1062" s="397"/>
      <c r="Z1062" s="397"/>
      <c r="AA1062" s="397"/>
      <c r="AB1062" s="397"/>
      <c r="AC1062" s="397"/>
      <c r="AD1062" s="397"/>
      <c r="AE1062" s="397"/>
      <c r="AF1062" s="397"/>
      <c r="AG1062" s="397"/>
      <c r="AH1062" s="397"/>
      <c r="AI1062" s="397"/>
      <c r="AJ1062" s="397"/>
      <c r="AK1062" s="397"/>
      <c r="AL1062" s="397"/>
      <c r="AM1062" s="397"/>
      <c r="AN1062" s="397"/>
      <c r="AO1062" s="397"/>
      <c r="AP1062" s="397"/>
      <c r="AQ1062" s="397"/>
      <c r="AR1062" s="397"/>
      <c r="AS1062" s="397"/>
      <c r="AT1062" s="397"/>
      <c r="AU1062" s="397"/>
      <c r="AV1062" s="397"/>
      <c r="AW1062" s="397"/>
      <c r="AX1062" s="397"/>
      <c r="AY1062" s="397"/>
      <c r="AZ1062" s="397"/>
      <c r="BA1062" s="553"/>
      <c r="BB1062" s="397"/>
      <c r="BC1062" s="397"/>
      <c r="BD1062" s="397"/>
    </row>
    <row r="1063" spans="2:56" x14ac:dyDescent="0.35">
      <c r="B1063" s="80"/>
      <c r="C1063" s="119"/>
      <c r="D1063" s="119"/>
      <c r="E1063" s="202"/>
      <c r="F1063" s="119"/>
      <c r="G1063" s="120"/>
      <c r="H1063" s="41"/>
      <c r="I1063" s="41"/>
      <c r="J1063" s="329">
        <v>0</v>
      </c>
      <c r="K1063" s="329">
        <v>0</v>
      </c>
      <c r="L1063" s="332"/>
      <c r="M1063" s="150"/>
      <c r="N1063" s="397"/>
      <c r="O1063" s="555"/>
      <c r="P1063" s="576">
        <f t="shared" si="51"/>
        <v>0</v>
      </c>
      <c r="Q1063" s="576">
        <f t="shared" si="52"/>
        <v>0</v>
      </c>
      <c r="R1063" s="576">
        <f t="shared" si="53"/>
        <v>0</v>
      </c>
      <c r="S1063" s="576">
        <f t="shared" si="53"/>
        <v>0</v>
      </c>
      <c r="T1063" s="553"/>
      <c r="U1063" s="553"/>
      <c r="V1063" s="553"/>
      <c r="W1063" s="553"/>
      <c r="X1063" s="397"/>
      <c r="Y1063" s="397"/>
      <c r="Z1063" s="397"/>
      <c r="AA1063" s="397"/>
      <c r="AB1063" s="397"/>
      <c r="AC1063" s="397"/>
      <c r="AD1063" s="397"/>
      <c r="AE1063" s="397"/>
      <c r="AF1063" s="397"/>
      <c r="AG1063" s="397"/>
      <c r="AH1063" s="397"/>
      <c r="AI1063" s="397"/>
      <c r="AJ1063" s="397"/>
      <c r="AK1063" s="397"/>
      <c r="AL1063" s="397"/>
      <c r="AM1063" s="397"/>
      <c r="AN1063" s="397"/>
      <c r="AO1063" s="397"/>
      <c r="AP1063" s="397"/>
      <c r="AQ1063" s="397"/>
      <c r="AR1063" s="397"/>
      <c r="AS1063" s="397"/>
      <c r="AT1063" s="397"/>
      <c r="AU1063" s="397"/>
      <c r="AV1063" s="397"/>
      <c r="AW1063" s="397"/>
      <c r="AX1063" s="397"/>
      <c r="AY1063" s="397"/>
      <c r="AZ1063" s="397"/>
      <c r="BA1063" s="553"/>
      <c r="BB1063" s="397"/>
      <c r="BC1063" s="397"/>
      <c r="BD1063" s="397"/>
    </row>
    <row r="1064" spans="2:56" x14ac:dyDescent="0.35">
      <c r="B1064" s="80"/>
      <c r="C1064" s="119"/>
      <c r="D1064" s="119"/>
      <c r="E1064" s="202"/>
      <c r="F1064" s="119"/>
      <c r="G1064" s="120"/>
      <c r="H1064" s="41"/>
      <c r="I1064" s="41"/>
      <c r="J1064" s="329">
        <v>0</v>
      </c>
      <c r="K1064" s="329">
        <v>0</v>
      </c>
      <c r="L1064" s="332"/>
      <c r="M1064" s="150"/>
      <c r="N1064" s="397"/>
      <c r="O1064" s="555"/>
      <c r="P1064" s="576">
        <f t="shared" si="51"/>
        <v>0</v>
      </c>
      <c r="Q1064" s="576">
        <f t="shared" si="52"/>
        <v>0</v>
      </c>
      <c r="R1064" s="576">
        <f t="shared" si="53"/>
        <v>0</v>
      </c>
      <c r="S1064" s="576">
        <f t="shared" si="53"/>
        <v>0</v>
      </c>
      <c r="T1064" s="553"/>
      <c r="U1064" s="553"/>
      <c r="V1064" s="553"/>
      <c r="W1064" s="553"/>
      <c r="X1064" s="397"/>
      <c r="Y1064" s="397"/>
      <c r="Z1064" s="397"/>
      <c r="AA1064" s="397"/>
      <c r="AB1064" s="397"/>
      <c r="AC1064" s="397"/>
      <c r="AD1064" s="397"/>
      <c r="AE1064" s="397"/>
      <c r="AF1064" s="397"/>
      <c r="AG1064" s="397"/>
      <c r="AH1064" s="397"/>
      <c r="AI1064" s="397"/>
      <c r="AJ1064" s="397"/>
      <c r="AK1064" s="397"/>
      <c r="AL1064" s="397"/>
      <c r="AM1064" s="397"/>
      <c r="AN1064" s="397"/>
      <c r="AO1064" s="397"/>
      <c r="AP1064" s="397"/>
      <c r="AQ1064" s="397"/>
      <c r="AR1064" s="397"/>
      <c r="AS1064" s="397"/>
      <c r="AT1064" s="397"/>
      <c r="AU1064" s="397"/>
      <c r="AV1064" s="397"/>
      <c r="AW1064" s="397"/>
      <c r="AX1064" s="397"/>
      <c r="AY1064" s="397"/>
      <c r="AZ1064" s="397"/>
      <c r="BA1064" s="553"/>
      <c r="BB1064" s="397"/>
      <c r="BC1064" s="397"/>
      <c r="BD1064" s="397"/>
    </row>
    <row r="1065" spans="2:56" x14ac:dyDescent="0.35">
      <c r="B1065" s="80"/>
      <c r="C1065" s="119"/>
      <c r="D1065" s="119"/>
      <c r="E1065" s="202"/>
      <c r="F1065" s="119"/>
      <c r="G1065" s="120"/>
      <c r="H1065" s="41"/>
      <c r="I1065" s="41"/>
      <c r="J1065" s="329">
        <v>0</v>
      </c>
      <c r="K1065" s="329">
        <v>0</v>
      </c>
      <c r="L1065" s="332"/>
      <c r="M1065" s="150"/>
      <c r="N1065" s="397"/>
      <c r="O1065" s="555"/>
      <c r="P1065" s="576">
        <f t="shared" si="51"/>
        <v>0</v>
      </c>
      <c r="Q1065" s="576">
        <f t="shared" si="52"/>
        <v>0</v>
      </c>
      <c r="R1065" s="576">
        <f t="shared" si="53"/>
        <v>0</v>
      </c>
      <c r="S1065" s="576">
        <f t="shared" si="53"/>
        <v>0</v>
      </c>
      <c r="T1065" s="553"/>
      <c r="U1065" s="553"/>
      <c r="V1065" s="553"/>
      <c r="W1065" s="553"/>
      <c r="X1065" s="397"/>
      <c r="Y1065" s="397"/>
      <c r="Z1065" s="397"/>
      <c r="AA1065" s="397"/>
      <c r="AB1065" s="397"/>
      <c r="AC1065" s="397"/>
      <c r="AD1065" s="397"/>
      <c r="AE1065" s="397"/>
      <c r="AF1065" s="397"/>
      <c r="AG1065" s="397"/>
      <c r="AH1065" s="397"/>
      <c r="AI1065" s="397"/>
      <c r="AJ1065" s="397"/>
      <c r="AK1065" s="397"/>
      <c r="AL1065" s="397"/>
      <c r="AM1065" s="397"/>
      <c r="AN1065" s="397"/>
      <c r="AO1065" s="397"/>
      <c r="AP1065" s="397"/>
      <c r="AQ1065" s="397"/>
      <c r="AR1065" s="397"/>
      <c r="AS1065" s="397"/>
      <c r="AT1065" s="397"/>
      <c r="AU1065" s="397"/>
      <c r="AV1065" s="397"/>
      <c r="AW1065" s="397"/>
      <c r="AX1065" s="397"/>
      <c r="AY1065" s="397"/>
      <c r="AZ1065" s="397"/>
      <c r="BA1065" s="553"/>
      <c r="BB1065" s="397"/>
      <c r="BC1065" s="397"/>
      <c r="BD1065" s="397"/>
    </row>
    <row r="1066" spans="2:56" x14ac:dyDescent="0.35">
      <c r="B1066" s="80"/>
      <c r="C1066" s="119"/>
      <c r="D1066" s="119"/>
      <c r="E1066" s="202"/>
      <c r="F1066" s="119"/>
      <c r="G1066" s="120"/>
      <c r="H1066" s="41"/>
      <c r="I1066" s="41"/>
      <c r="J1066" s="329">
        <v>0</v>
      </c>
      <c r="K1066" s="329">
        <v>0</v>
      </c>
      <c r="L1066" s="332"/>
      <c r="M1066" s="150"/>
      <c r="N1066" s="397"/>
      <c r="O1066" s="555"/>
      <c r="P1066" s="576">
        <f t="shared" si="51"/>
        <v>0</v>
      </c>
      <c r="Q1066" s="576">
        <f t="shared" si="52"/>
        <v>0</v>
      </c>
      <c r="R1066" s="576">
        <f t="shared" si="53"/>
        <v>0</v>
      </c>
      <c r="S1066" s="576">
        <f t="shared" si="53"/>
        <v>0</v>
      </c>
      <c r="T1066" s="553"/>
      <c r="U1066" s="553"/>
      <c r="V1066" s="553"/>
      <c r="W1066" s="553"/>
      <c r="X1066" s="397"/>
      <c r="Y1066" s="397"/>
      <c r="Z1066" s="397"/>
      <c r="AA1066" s="397"/>
      <c r="AB1066" s="397"/>
      <c r="AC1066" s="397"/>
      <c r="AD1066" s="397"/>
      <c r="AE1066" s="397"/>
      <c r="AF1066" s="397"/>
      <c r="AG1066" s="397"/>
      <c r="AH1066" s="397"/>
      <c r="AI1066" s="397"/>
      <c r="AJ1066" s="397"/>
      <c r="AK1066" s="397"/>
      <c r="AL1066" s="397"/>
      <c r="AM1066" s="397"/>
      <c r="AN1066" s="397"/>
      <c r="AO1066" s="397"/>
      <c r="AP1066" s="397"/>
      <c r="AQ1066" s="397"/>
      <c r="AR1066" s="397"/>
      <c r="AS1066" s="397"/>
      <c r="AT1066" s="397"/>
      <c r="AU1066" s="397"/>
      <c r="AV1066" s="397"/>
      <c r="AW1066" s="397"/>
      <c r="AX1066" s="397"/>
      <c r="AY1066" s="397"/>
      <c r="AZ1066" s="397"/>
      <c r="BA1066" s="553"/>
      <c r="BB1066" s="397"/>
      <c r="BC1066" s="397"/>
      <c r="BD1066" s="397"/>
    </row>
    <row r="1067" spans="2:56" x14ac:dyDescent="0.35">
      <c r="B1067" s="80"/>
      <c r="C1067" s="119"/>
      <c r="D1067" s="119"/>
      <c r="E1067" s="202"/>
      <c r="F1067" s="119"/>
      <c r="G1067" s="120"/>
      <c r="H1067" s="41"/>
      <c r="I1067" s="41"/>
      <c r="J1067" s="329">
        <v>0</v>
      </c>
      <c r="K1067" s="329">
        <v>0</v>
      </c>
      <c r="L1067" s="332"/>
      <c r="M1067" s="150"/>
      <c r="N1067" s="397"/>
      <c r="O1067" s="555"/>
      <c r="P1067" s="576">
        <f t="shared" si="51"/>
        <v>0</v>
      </c>
      <c r="Q1067" s="576">
        <f t="shared" si="52"/>
        <v>0</v>
      </c>
      <c r="R1067" s="576">
        <f t="shared" si="53"/>
        <v>0</v>
      </c>
      <c r="S1067" s="576">
        <f t="shared" si="53"/>
        <v>0</v>
      </c>
      <c r="T1067" s="553"/>
      <c r="U1067" s="553"/>
      <c r="V1067" s="553"/>
      <c r="W1067" s="553"/>
      <c r="X1067" s="397"/>
      <c r="Y1067" s="397"/>
      <c r="Z1067" s="397"/>
      <c r="AA1067" s="397"/>
      <c r="AB1067" s="397"/>
      <c r="AC1067" s="397"/>
      <c r="AD1067" s="397"/>
      <c r="AE1067" s="397"/>
      <c r="AF1067" s="397"/>
      <c r="AG1067" s="397"/>
      <c r="AH1067" s="397"/>
      <c r="AI1067" s="397"/>
      <c r="AJ1067" s="397"/>
      <c r="AK1067" s="397"/>
      <c r="AL1067" s="397"/>
      <c r="AM1067" s="397"/>
      <c r="AN1067" s="397"/>
      <c r="AO1067" s="397"/>
      <c r="AP1067" s="397"/>
      <c r="AQ1067" s="397"/>
      <c r="AR1067" s="397"/>
      <c r="AS1067" s="397"/>
      <c r="AT1067" s="397"/>
      <c r="AU1067" s="397"/>
      <c r="AV1067" s="397"/>
      <c r="AW1067" s="397"/>
      <c r="AX1067" s="397"/>
      <c r="AY1067" s="397"/>
      <c r="AZ1067" s="397"/>
      <c r="BA1067" s="553"/>
      <c r="BB1067" s="397"/>
      <c r="BC1067" s="397"/>
      <c r="BD1067" s="397"/>
    </row>
    <row r="1068" spans="2:56" x14ac:dyDescent="0.35">
      <c r="B1068" s="80"/>
      <c r="C1068" s="119"/>
      <c r="D1068" s="119"/>
      <c r="E1068" s="202"/>
      <c r="F1068" s="119"/>
      <c r="G1068" s="120"/>
      <c r="H1068" s="41"/>
      <c r="I1068" s="41"/>
      <c r="J1068" s="329">
        <v>0</v>
      </c>
      <c r="K1068" s="329">
        <v>0</v>
      </c>
      <c r="L1068" s="332"/>
      <c r="M1068" s="150"/>
      <c r="N1068" s="397"/>
      <c r="O1068" s="555"/>
      <c r="P1068" s="576">
        <f t="shared" si="51"/>
        <v>0</v>
      </c>
      <c r="Q1068" s="576">
        <f t="shared" si="52"/>
        <v>0</v>
      </c>
      <c r="R1068" s="576">
        <f t="shared" si="53"/>
        <v>0</v>
      </c>
      <c r="S1068" s="576">
        <f t="shared" si="53"/>
        <v>0</v>
      </c>
      <c r="T1068" s="553"/>
      <c r="U1068" s="553"/>
      <c r="V1068" s="553"/>
      <c r="W1068" s="553"/>
      <c r="X1068" s="397"/>
      <c r="Y1068" s="397"/>
      <c r="Z1068" s="397"/>
      <c r="AA1068" s="397"/>
      <c r="AB1068" s="397"/>
      <c r="AC1068" s="397"/>
      <c r="AD1068" s="397"/>
      <c r="AE1068" s="397"/>
      <c r="AF1068" s="397"/>
      <c r="AG1068" s="397"/>
      <c r="AH1068" s="397"/>
      <c r="AI1068" s="397"/>
      <c r="AJ1068" s="397"/>
      <c r="AK1068" s="397"/>
      <c r="AL1068" s="397"/>
      <c r="AM1068" s="397"/>
      <c r="AN1068" s="397"/>
      <c r="AO1068" s="397"/>
      <c r="AP1068" s="397"/>
      <c r="AQ1068" s="397"/>
      <c r="AR1068" s="397"/>
      <c r="AS1068" s="397"/>
      <c r="AT1068" s="397"/>
      <c r="AU1068" s="397"/>
      <c r="AV1068" s="397"/>
      <c r="AW1068" s="397"/>
      <c r="AX1068" s="397"/>
      <c r="AY1068" s="397"/>
      <c r="AZ1068" s="397"/>
      <c r="BA1068" s="553"/>
      <c r="BB1068" s="397"/>
      <c r="BC1068" s="397"/>
      <c r="BD1068" s="397"/>
    </row>
    <row r="1069" spans="2:56" x14ac:dyDescent="0.35">
      <c r="B1069" s="80"/>
      <c r="C1069" s="119"/>
      <c r="D1069" s="119"/>
      <c r="E1069" s="202"/>
      <c r="F1069" s="119"/>
      <c r="G1069" s="120"/>
      <c r="H1069" s="41"/>
      <c r="I1069" s="41"/>
      <c r="J1069" s="329">
        <v>0</v>
      </c>
      <c r="K1069" s="329">
        <v>0</v>
      </c>
      <c r="L1069" s="332"/>
      <c r="M1069" s="150"/>
      <c r="N1069" s="397"/>
      <c r="O1069" s="555"/>
      <c r="P1069" s="576">
        <f t="shared" si="51"/>
        <v>0</v>
      </c>
      <c r="Q1069" s="576">
        <f t="shared" si="52"/>
        <v>0</v>
      </c>
      <c r="R1069" s="576">
        <f t="shared" si="53"/>
        <v>0</v>
      </c>
      <c r="S1069" s="576">
        <f t="shared" si="53"/>
        <v>0</v>
      </c>
      <c r="T1069" s="553"/>
      <c r="U1069" s="553"/>
      <c r="V1069" s="553"/>
      <c r="W1069" s="553"/>
      <c r="X1069" s="397"/>
      <c r="Y1069" s="397"/>
      <c r="Z1069" s="397"/>
      <c r="AA1069" s="397"/>
      <c r="AB1069" s="397"/>
      <c r="AC1069" s="397"/>
      <c r="AD1069" s="397"/>
      <c r="AE1069" s="397"/>
      <c r="AF1069" s="397"/>
      <c r="AG1069" s="397"/>
      <c r="AH1069" s="397"/>
      <c r="AI1069" s="397"/>
      <c r="AJ1069" s="397"/>
      <c r="AK1069" s="397"/>
      <c r="AL1069" s="397"/>
      <c r="AM1069" s="397"/>
      <c r="AN1069" s="397"/>
      <c r="AO1069" s="397"/>
      <c r="AP1069" s="397"/>
      <c r="AQ1069" s="397"/>
      <c r="AR1069" s="397"/>
      <c r="AS1069" s="397"/>
      <c r="AT1069" s="397"/>
      <c r="AU1069" s="397"/>
      <c r="AV1069" s="397"/>
      <c r="AW1069" s="397"/>
      <c r="AX1069" s="397"/>
      <c r="AY1069" s="397"/>
      <c r="AZ1069" s="397"/>
      <c r="BA1069" s="553"/>
      <c r="BB1069" s="397"/>
      <c r="BC1069" s="397"/>
      <c r="BD1069" s="397"/>
    </row>
    <row r="1070" spans="2:56" x14ac:dyDescent="0.35">
      <c r="B1070" s="80"/>
      <c r="C1070" s="119"/>
      <c r="D1070" s="119"/>
      <c r="E1070" s="202"/>
      <c r="F1070" s="119"/>
      <c r="G1070" s="120"/>
      <c r="H1070" s="41"/>
      <c r="I1070" s="41"/>
      <c r="J1070" s="329">
        <v>0</v>
      </c>
      <c r="K1070" s="329">
        <v>0</v>
      </c>
      <c r="L1070" s="332"/>
      <c r="M1070" s="150"/>
      <c r="N1070" s="397"/>
      <c r="O1070" s="555"/>
      <c r="P1070" s="576">
        <f t="shared" si="51"/>
        <v>0</v>
      </c>
      <c r="Q1070" s="576">
        <f t="shared" si="52"/>
        <v>0</v>
      </c>
      <c r="R1070" s="576">
        <f t="shared" si="53"/>
        <v>0</v>
      </c>
      <c r="S1070" s="576">
        <f t="shared" si="53"/>
        <v>0</v>
      </c>
      <c r="T1070" s="553"/>
      <c r="U1070" s="553"/>
      <c r="V1070" s="553"/>
      <c r="W1070" s="553"/>
      <c r="X1070" s="397"/>
      <c r="Y1070" s="397"/>
      <c r="Z1070" s="397"/>
      <c r="AA1070" s="397"/>
      <c r="AB1070" s="397"/>
      <c r="AC1070" s="397"/>
      <c r="AD1070" s="397"/>
      <c r="AE1070" s="397"/>
      <c r="AF1070" s="397"/>
      <c r="AG1070" s="397"/>
      <c r="AH1070" s="397"/>
      <c r="AI1070" s="397"/>
      <c r="AJ1070" s="397"/>
      <c r="AK1070" s="397"/>
      <c r="AL1070" s="397"/>
      <c r="AM1070" s="397"/>
      <c r="AN1070" s="397"/>
      <c r="AO1070" s="397"/>
      <c r="AP1070" s="397"/>
      <c r="AQ1070" s="397"/>
      <c r="AR1070" s="397"/>
      <c r="AS1070" s="397"/>
      <c r="AT1070" s="397"/>
      <c r="AU1070" s="397"/>
      <c r="AV1070" s="397"/>
      <c r="AW1070" s="397"/>
      <c r="AX1070" s="397"/>
      <c r="AY1070" s="397"/>
      <c r="AZ1070" s="397"/>
      <c r="BA1070" s="553"/>
      <c r="BB1070" s="397"/>
      <c r="BC1070" s="397"/>
      <c r="BD1070" s="397"/>
    </row>
    <row r="1071" spans="2:56" x14ac:dyDescent="0.35">
      <c r="B1071" s="80"/>
      <c r="C1071" s="119"/>
      <c r="D1071" s="119"/>
      <c r="E1071" s="202"/>
      <c r="F1071" s="119"/>
      <c r="G1071" s="120"/>
      <c r="H1071" s="41"/>
      <c r="I1071" s="41"/>
      <c r="J1071" s="329">
        <v>0</v>
      </c>
      <c r="K1071" s="329">
        <v>0</v>
      </c>
      <c r="L1071" s="332"/>
      <c r="M1071" s="150"/>
      <c r="N1071" s="397"/>
      <c r="O1071" s="555"/>
      <c r="P1071" s="576">
        <f t="shared" si="51"/>
        <v>0</v>
      </c>
      <c r="Q1071" s="576">
        <f t="shared" si="52"/>
        <v>0</v>
      </c>
      <c r="R1071" s="576">
        <f t="shared" si="53"/>
        <v>0</v>
      </c>
      <c r="S1071" s="576">
        <f t="shared" si="53"/>
        <v>0</v>
      </c>
      <c r="T1071" s="553"/>
      <c r="U1071" s="553"/>
      <c r="V1071" s="553"/>
      <c r="W1071" s="553"/>
      <c r="X1071" s="397"/>
      <c r="Y1071" s="397"/>
      <c r="Z1071" s="397"/>
      <c r="AA1071" s="397"/>
      <c r="AB1071" s="397"/>
      <c r="AC1071" s="397"/>
      <c r="AD1071" s="397"/>
      <c r="AE1071" s="397"/>
      <c r="AF1071" s="397"/>
      <c r="AG1071" s="397"/>
      <c r="AH1071" s="397"/>
      <c r="AI1071" s="397"/>
      <c r="AJ1071" s="397"/>
      <c r="AK1071" s="397"/>
      <c r="AL1071" s="397"/>
      <c r="AM1071" s="397"/>
      <c r="AN1071" s="397"/>
      <c r="AO1071" s="397"/>
      <c r="AP1071" s="397"/>
      <c r="AQ1071" s="397"/>
      <c r="AR1071" s="397"/>
      <c r="AS1071" s="397"/>
      <c r="AT1071" s="397"/>
      <c r="AU1071" s="397"/>
      <c r="AV1071" s="397"/>
      <c r="AW1071" s="397"/>
      <c r="AX1071" s="397"/>
      <c r="AY1071" s="397"/>
      <c r="AZ1071" s="397"/>
      <c r="BA1071" s="553"/>
      <c r="BB1071" s="397"/>
      <c r="BC1071" s="397"/>
      <c r="BD1071" s="397"/>
    </row>
    <row r="1072" spans="2:56" x14ac:dyDescent="0.35">
      <c r="B1072" s="80"/>
      <c r="C1072" s="119"/>
      <c r="D1072" s="119"/>
      <c r="E1072" s="202"/>
      <c r="F1072" s="119"/>
      <c r="G1072" s="120"/>
      <c r="H1072" s="41"/>
      <c r="I1072" s="41"/>
      <c r="J1072" s="329">
        <v>0</v>
      </c>
      <c r="K1072" s="329">
        <v>0</v>
      </c>
      <c r="L1072" s="332"/>
      <c r="M1072" s="150"/>
      <c r="N1072" s="397"/>
      <c r="O1072" s="555"/>
      <c r="P1072" s="576">
        <f t="shared" ref="P1072:P1135" si="54">J1072*$G$32</f>
        <v>0</v>
      </c>
      <c r="Q1072" s="576">
        <f t="shared" ref="Q1072:Q1135" si="55">K1072*$G$42</f>
        <v>0</v>
      </c>
      <c r="R1072" s="576">
        <f t="shared" ref="R1072:S1135" si="56">P1072-J1072</f>
        <v>0</v>
      </c>
      <c r="S1072" s="576">
        <f t="shared" si="56"/>
        <v>0</v>
      </c>
      <c r="T1072" s="553"/>
      <c r="U1072" s="553"/>
      <c r="V1072" s="553"/>
      <c r="W1072" s="553"/>
      <c r="X1072" s="397"/>
      <c r="Y1072" s="397"/>
      <c r="Z1072" s="397"/>
      <c r="AA1072" s="397"/>
      <c r="AB1072" s="397"/>
      <c r="AC1072" s="397"/>
      <c r="AD1072" s="397"/>
      <c r="AE1072" s="397"/>
      <c r="AF1072" s="397"/>
      <c r="AG1072" s="397"/>
      <c r="AH1072" s="397"/>
      <c r="AI1072" s="397"/>
      <c r="AJ1072" s="397"/>
      <c r="AK1072" s="397"/>
      <c r="AL1072" s="397"/>
      <c r="AM1072" s="397"/>
      <c r="AN1072" s="397"/>
      <c r="AO1072" s="397"/>
      <c r="AP1072" s="397"/>
      <c r="AQ1072" s="397"/>
      <c r="AR1072" s="397"/>
      <c r="AS1072" s="397"/>
      <c r="AT1072" s="397"/>
      <c r="AU1072" s="397"/>
      <c r="AV1072" s="397"/>
      <c r="AW1072" s="397"/>
      <c r="AX1072" s="397"/>
      <c r="AY1072" s="397"/>
      <c r="AZ1072" s="397"/>
      <c r="BA1072" s="553"/>
      <c r="BB1072" s="397"/>
      <c r="BC1072" s="397"/>
      <c r="BD1072" s="397"/>
    </row>
    <row r="1073" spans="2:56" x14ac:dyDescent="0.35">
      <c r="B1073" s="80"/>
      <c r="C1073" s="119"/>
      <c r="D1073" s="119"/>
      <c r="E1073" s="202"/>
      <c r="F1073" s="119"/>
      <c r="G1073" s="120"/>
      <c r="H1073" s="41"/>
      <c r="I1073" s="41"/>
      <c r="J1073" s="329">
        <v>0</v>
      </c>
      <c r="K1073" s="329">
        <v>0</v>
      </c>
      <c r="L1073" s="332"/>
      <c r="M1073" s="150"/>
      <c r="N1073" s="397"/>
      <c r="O1073" s="555"/>
      <c r="P1073" s="576">
        <f t="shared" si="54"/>
        <v>0</v>
      </c>
      <c r="Q1073" s="576">
        <f t="shared" si="55"/>
        <v>0</v>
      </c>
      <c r="R1073" s="576">
        <f t="shared" si="56"/>
        <v>0</v>
      </c>
      <c r="S1073" s="576">
        <f t="shared" si="56"/>
        <v>0</v>
      </c>
      <c r="T1073" s="553"/>
      <c r="U1073" s="553"/>
      <c r="V1073" s="553"/>
      <c r="W1073" s="553"/>
      <c r="X1073" s="397"/>
      <c r="Y1073" s="397"/>
      <c r="Z1073" s="397"/>
      <c r="AA1073" s="397"/>
      <c r="AB1073" s="397"/>
      <c r="AC1073" s="397"/>
      <c r="AD1073" s="397"/>
      <c r="AE1073" s="397"/>
      <c r="AF1073" s="397"/>
      <c r="AG1073" s="397"/>
      <c r="AH1073" s="397"/>
      <c r="AI1073" s="397"/>
      <c r="AJ1073" s="397"/>
      <c r="AK1073" s="397"/>
      <c r="AL1073" s="397"/>
      <c r="AM1073" s="397"/>
      <c r="AN1073" s="397"/>
      <c r="AO1073" s="397"/>
      <c r="AP1073" s="397"/>
      <c r="AQ1073" s="397"/>
      <c r="AR1073" s="397"/>
      <c r="AS1073" s="397"/>
      <c r="AT1073" s="397"/>
      <c r="AU1073" s="397"/>
      <c r="AV1073" s="397"/>
      <c r="AW1073" s="397"/>
      <c r="AX1073" s="397"/>
      <c r="AY1073" s="397"/>
      <c r="AZ1073" s="397"/>
      <c r="BA1073" s="553"/>
      <c r="BB1073" s="397"/>
      <c r="BC1073" s="397"/>
      <c r="BD1073" s="397"/>
    </row>
    <row r="1074" spans="2:56" x14ac:dyDescent="0.35">
      <c r="B1074" s="80"/>
      <c r="C1074" s="119"/>
      <c r="D1074" s="119"/>
      <c r="E1074" s="202"/>
      <c r="F1074" s="119"/>
      <c r="G1074" s="120"/>
      <c r="H1074" s="41"/>
      <c r="I1074" s="41"/>
      <c r="J1074" s="329">
        <v>0</v>
      </c>
      <c r="K1074" s="329">
        <v>0</v>
      </c>
      <c r="L1074" s="332"/>
      <c r="M1074" s="150"/>
      <c r="N1074" s="397"/>
      <c r="O1074" s="555"/>
      <c r="P1074" s="576">
        <f t="shared" si="54"/>
        <v>0</v>
      </c>
      <c r="Q1074" s="576">
        <f t="shared" si="55"/>
        <v>0</v>
      </c>
      <c r="R1074" s="576">
        <f t="shared" si="56"/>
        <v>0</v>
      </c>
      <c r="S1074" s="576">
        <f t="shared" si="56"/>
        <v>0</v>
      </c>
      <c r="T1074" s="553"/>
      <c r="U1074" s="553"/>
      <c r="V1074" s="553"/>
      <c r="W1074" s="553"/>
      <c r="X1074" s="397"/>
      <c r="Y1074" s="397"/>
      <c r="Z1074" s="397"/>
      <c r="AA1074" s="397"/>
      <c r="AB1074" s="397"/>
      <c r="AC1074" s="397"/>
      <c r="AD1074" s="397"/>
      <c r="AE1074" s="397"/>
      <c r="AF1074" s="397"/>
      <c r="AG1074" s="397"/>
      <c r="AH1074" s="397"/>
      <c r="AI1074" s="397"/>
      <c r="AJ1074" s="397"/>
      <c r="AK1074" s="397"/>
      <c r="AL1074" s="397"/>
      <c r="AM1074" s="397"/>
      <c r="AN1074" s="397"/>
      <c r="AO1074" s="397"/>
      <c r="AP1074" s="397"/>
      <c r="AQ1074" s="397"/>
      <c r="AR1074" s="397"/>
      <c r="AS1074" s="397"/>
      <c r="AT1074" s="397"/>
      <c r="AU1074" s="397"/>
      <c r="AV1074" s="397"/>
      <c r="AW1074" s="397"/>
      <c r="AX1074" s="397"/>
      <c r="AY1074" s="397"/>
      <c r="AZ1074" s="397"/>
      <c r="BA1074" s="553"/>
      <c r="BB1074" s="397"/>
      <c r="BC1074" s="397"/>
      <c r="BD1074" s="397"/>
    </row>
    <row r="1075" spans="2:56" x14ac:dyDescent="0.35">
      <c r="B1075" s="80"/>
      <c r="C1075" s="119"/>
      <c r="D1075" s="119"/>
      <c r="E1075" s="202"/>
      <c r="F1075" s="119"/>
      <c r="G1075" s="120"/>
      <c r="H1075" s="41"/>
      <c r="I1075" s="41"/>
      <c r="J1075" s="329">
        <v>0</v>
      </c>
      <c r="K1075" s="329">
        <v>0</v>
      </c>
      <c r="L1075" s="332"/>
      <c r="M1075" s="150"/>
      <c r="N1075" s="397"/>
      <c r="O1075" s="555"/>
      <c r="P1075" s="576">
        <f t="shared" si="54"/>
        <v>0</v>
      </c>
      <c r="Q1075" s="576">
        <f t="shared" si="55"/>
        <v>0</v>
      </c>
      <c r="R1075" s="576">
        <f t="shared" si="56"/>
        <v>0</v>
      </c>
      <c r="S1075" s="576">
        <f t="shared" si="56"/>
        <v>0</v>
      </c>
      <c r="T1075" s="553"/>
      <c r="U1075" s="553"/>
      <c r="V1075" s="553"/>
      <c r="W1075" s="553"/>
      <c r="X1075" s="397"/>
      <c r="Y1075" s="397"/>
      <c r="Z1075" s="397"/>
      <c r="AA1075" s="397"/>
      <c r="AB1075" s="397"/>
      <c r="AC1075" s="397"/>
      <c r="AD1075" s="397"/>
      <c r="AE1075" s="397"/>
      <c r="AF1075" s="397"/>
      <c r="AG1075" s="397"/>
      <c r="AH1075" s="397"/>
      <c r="AI1075" s="397"/>
      <c r="AJ1075" s="397"/>
      <c r="AK1075" s="397"/>
      <c r="AL1075" s="397"/>
      <c r="AM1075" s="397"/>
      <c r="AN1075" s="397"/>
      <c r="AO1075" s="397"/>
      <c r="AP1075" s="397"/>
      <c r="AQ1075" s="397"/>
      <c r="AR1075" s="397"/>
      <c r="AS1075" s="397"/>
      <c r="AT1075" s="397"/>
      <c r="AU1075" s="397"/>
      <c r="AV1075" s="397"/>
      <c r="AW1075" s="397"/>
      <c r="AX1075" s="397"/>
      <c r="AY1075" s="397"/>
      <c r="AZ1075" s="397"/>
      <c r="BA1075" s="553"/>
      <c r="BB1075" s="397"/>
      <c r="BC1075" s="397"/>
      <c r="BD1075" s="397"/>
    </row>
    <row r="1076" spans="2:56" x14ac:dyDescent="0.35">
      <c r="B1076" s="80"/>
      <c r="C1076" s="119"/>
      <c r="D1076" s="119"/>
      <c r="E1076" s="202"/>
      <c r="F1076" s="119"/>
      <c r="G1076" s="120"/>
      <c r="H1076" s="41"/>
      <c r="I1076" s="41"/>
      <c r="J1076" s="329">
        <v>0</v>
      </c>
      <c r="K1076" s="329">
        <v>0</v>
      </c>
      <c r="L1076" s="332"/>
      <c r="M1076" s="150"/>
      <c r="N1076" s="397"/>
      <c r="O1076" s="555"/>
      <c r="P1076" s="576">
        <f t="shared" si="54"/>
        <v>0</v>
      </c>
      <c r="Q1076" s="576">
        <f t="shared" si="55"/>
        <v>0</v>
      </c>
      <c r="R1076" s="576">
        <f t="shared" si="56"/>
        <v>0</v>
      </c>
      <c r="S1076" s="576">
        <f t="shared" si="56"/>
        <v>0</v>
      </c>
      <c r="T1076" s="553"/>
      <c r="U1076" s="553"/>
      <c r="V1076" s="553"/>
      <c r="W1076" s="553"/>
      <c r="X1076" s="397"/>
      <c r="Y1076" s="397"/>
      <c r="Z1076" s="397"/>
      <c r="AA1076" s="397"/>
      <c r="AB1076" s="397"/>
      <c r="AC1076" s="397"/>
      <c r="AD1076" s="397"/>
      <c r="AE1076" s="397"/>
      <c r="AF1076" s="397"/>
      <c r="AG1076" s="397"/>
      <c r="AH1076" s="397"/>
      <c r="AI1076" s="397"/>
      <c r="AJ1076" s="397"/>
      <c r="AK1076" s="397"/>
      <c r="AL1076" s="397"/>
      <c r="AM1076" s="397"/>
      <c r="AN1076" s="397"/>
      <c r="AO1076" s="397"/>
      <c r="AP1076" s="397"/>
      <c r="AQ1076" s="397"/>
      <c r="AR1076" s="397"/>
      <c r="AS1076" s="397"/>
      <c r="AT1076" s="397"/>
      <c r="AU1076" s="397"/>
      <c r="AV1076" s="397"/>
      <c r="AW1076" s="397"/>
      <c r="AX1076" s="397"/>
      <c r="AY1076" s="397"/>
      <c r="AZ1076" s="397"/>
      <c r="BA1076" s="553"/>
      <c r="BB1076" s="397"/>
      <c r="BC1076" s="397"/>
      <c r="BD1076" s="397"/>
    </row>
    <row r="1077" spans="2:56" x14ac:dyDescent="0.35">
      <c r="B1077" s="80"/>
      <c r="C1077" s="119"/>
      <c r="D1077" s="119"/>
      <c r="E1077" s="202"/>
      <c r="F1077" s="119"/>
      <c r="G1077" s="120"/>
      <c r="H1077" s="41"/>
      <c r="I1077" s="41"/>
      <c r="J1077" s="329">
        <v>0</v>
      </c>
      <c r="K1077" s="329">
        <v>0</v>
      </c>
      <c r="L1077" s="332"/>
      <c r="M1077" s="150"/>
      <c r="N1077" s="397"/>
      <c r="O1077" s="555"/>
      <c r="P1077" s="576">
        <f t="shared" si="54"/>
        <v>0</v>
      </c>
      <c r="Q1077" s="576">
        <f t="shared" si="55"/>
        <v>0</v>
      </c>
      <c r="R1077" s="576">
        <f t="shared" si="56"/>
        <v>0</v>
      </c>
      <c r="S1077" s="576">
        <f t="shared" si="56"/>
        <v>0</v>
      </c>
      <c r="T1077" s="553"/>
      <c r="U1077" s="553"/>
      <c r="V1077" s="553"/>
      <c r="W1077" s="553"/>
      <c r="X1077" s="397"/>
      <c r="Y1077" s="397"/>
      <c r="Z1077" s="397"/>
      <c r="AA1077" s="397"/>
      <c r="AB1077" s="397"/>
      <c r="AC1077" s="397"/>
      <c r="AD1077" s="397"/>
      <c r="AE1077" s="397"/>
      <c r="AF1077" s="397"/>
      <c r="AG1077" s="397"/>
      <c r="AH1077" s="397"/>
      <c r="AI1077" s="397"/>
      <c r="AJ1077" s="397"/>
      <c r="AK1077" s="397"/>
      <c r="AL1077" s="397"/>
      <c r="AM1077" s="397"/>
      <c r="AN1077" s="397"/>
      <c r="AO1077" s="397"/>
      <c r="AP1077" s="397"/>
      <c r="AQ1077" s="397"/>
      <c r="AR1077" s="397"/>
      <c r="AS1077" s="397"/>
      <c r="AT1077" s="397"/>
      <c r="AU1077" s="397"/>
      <c r="AV1077" s="397"/>
      <c r="AW1077" s="397"/>
      <c r="AX1077" s="397"/>
      <c r="AY1077" s="397"/>
      <c r="AZ1077" s="397"/>
      <c r="BA1077" s="553"/>
      <c r="BB1077" s="397"/>
      <c r="BC1077" s="397"/>
      <c r="BD1077" s="397"/>
    </row>
    <row r="1078" spans="2:56" x14ac:dyDescent="0.35">
      <c r="B1078" s="80"/>
      <c r="C1078" s="119"/>
      <c r="D1078" s="119"/>
      <c r="E1078" s="202"/>
      <c r="F1078" s="119"/>
      <c r="G1078" s="120"/>
      <c r="H1078" s="41"/>
      <c r="I1078" s="41"/>
      <c r="J1078" s="329">
        <v>0</v>
      </c>
      <c r="K1078" s="329">
        <v>0</v>
      </c>
      <c r="L1078" s="332"/>
      <c r="M1078" s="150"/>
      <c r="N1078" s="397"/>
      <c r="O1078" s="555"/>
      <c r="P1078" s="576">
        <f t="shared" si="54"/>
        <v>0</v>
      </c>
      <c r="Q1078" s="576">
        <f t="shared" si="55"/>
        <v>0</v>
      </c>
      <c r="R1078" s="576">
        <f t="shared" si="56"/>
        <v>0</v>
      </c>
      <c r="S1078" s="576">
        <f t="shared" si="56"/>
        <v>0</v>
      </c>
      <c r="T1078" s="553"/>
      <c r="U1078" s="553"/>
      <c r="V1078" s="553"/>
      <c r="W1078" s="553"/>
      <c r="X1078" s="397"/>
      <c r="Y1078" s="397"/>
      <c r="Z1078" s="397"/>
      <c r="AA1078" s="397"/>
      <c r="AB1078" s="397"/>
      <c r="AC1078" s="397"/>
      <c r="AD1078" s="397"/>
      <c r="AE1078" s="397"/>
      <c r="AF1078" s="397"/>
      <c r="AG1078" s="397"/>
      <c r="AH1078" s="397"/>
      <c r="AI1078" s="397"/>
      <c r="AJ1078" s="397"/>
      <c r="AK1078" s="397"/>
      <c r="AL1078" s="397"/>
      <c r="AM1078" s="397"/>
      <c r="AN1078" s="397"/>
      <c r="AO1078" s="397"/>
      <c r="AP1078" s="397"/>
      <c r="AQ1078" s="397"/>
      <c r="AR1078" s="397"/>
      <c r="AS1078" s="397"/>
      <c r="AT1078" s="397"/>
      <c r="AU1078" s="397"/>
      <c r="AV1078" s="397"/>
      <c r="AW1078" s="397"/>
      <c r="AX1078" s="397"/>
      <c r="AY1078" s="397"/>
      <c r="AZ1078" s="397"/>
      <c r="BA1078" s="553"/>
      <c r="BB1078" s="397"/>
      <c r="BC1078" s="397"/>
      <c r="BD1078" s="397"/>
    </row>
    <row r="1079" spans="2:56" x14ac:dyDescent="0.35">
      <c r="B1079" s="80"/>
      <c r="C1079" s="119"/>
      <c r="D1079" s="119"/>
      <c r="E1079" s="202"/>
      <c r="F1079" s="119"/>
      <c r="G1079" s="120"/>
      <c r="H1079" s="41"/>
      <c r="I1079" s="41"/>
      <c r="J1079" s="329">
        <v>0</v>
      </c>
      <c r="K1079" s="329">
        <v>0</v>
      </c>
      <c r="L1079" s="332"/>
      <c r="M1079" s="150"/>
      <c r="N1079" s="397"/>
      <c r="O1079" s="555"/>
      <c r="P1079" s="576">
        <f t="shared" si="54"/>
        <v>0</v>
      </c>
      <c r="Q1079" s="576">
        <f t="shared" si="55"/>
        <v>0</v>
      </c>
      <c r="R1079" s="576">
        <f t="shared" si="56"/>
        <v>0</v>
      </c>
      <c r="S1079" s="576">
        <f t="shared" si="56"/>
        <v>0</v>
      </c>
      <c r="T1079" s="553"/>
      <c r="U1079" s="553"/>
      <c r="V1079" s="553"/>
      <c r="W1079" s="553"/>
      <c r="X1079" s="397"/>
      <c r="Y1079" s="397"/>
      <c r="Z1079" s="397"/>
      <c r="AA1079" s="397"/>
      <c r="AB1079" s="397"/>
      <c r="AC1079" s="397"/>
      <c r="AD1079" s="397"/>
      <c r="AE1079" s="397"/>
      <c r="AF1079" s="397"/>
      <c r="AG1079" s="397"/>
      <c r="AH1079" s="397"/>
      <c r="AI1079" s="397"/>
      <c r="AJ1079" s="397"/>
      <c r="AK1079" s="397"/>
      <c r="AL1079" s="397"/>
      <c r="AM1079" s="397"/>
      <c r="AN1079" s="397"/>
      <c r="AO1079" s="397"/>
      <c r="AP1079" s="397"/>
      <c r="AQ1079" s="397"/>
      <c r="AR1079" s="397"/>
      <c r="AS1079" s="397"/>
      <c r="AT1079" s="397"/>
      <c r="AU1079" s="397"/>
      <c r="AV1079" s="397"/>
      <c r="AW1079" s="397"/>
      <c r="AX1079" s="397"/>
      <c r="AY1079" s="397"/>
      <c r="AZ1079" s="397"/>
      <c r="BA1079" s="553"/>
      <c r="BB1079" s="397"/>
      <c r="BC1079" s="397"/>
      <c r="BD1079" s="397"/>
    </row>
    <row r="1080" spans="2:56" x14ac:dyDescent="0.35">
      <c r="B1080" s="80"/>
      <c r="C1080" s="119"/>
      <c r="D1080" s="119"/>
      <c r="E1080" s="202"/>
      <c r="F1080" s="119"/>
      <c r="G1080" s="120"/>
      <c r="H1080" s="41"/>
      <c r="I1080" s="41"/>
      <c r="J1080" s="329">
        <v>0</v>
      </c>
      <c r="K1080" s="329">
        <v>0</v>
      </c>
      <c r="L1080" s="332"/>
      <c r="M1080" s="150"/>
      <c r="N1080" s="397"/>
      <c r="O1080" s="555"/>
      <c r="P1080" s="576">
        <f t="shared" si="54"/>
        <v>0</v>
      </c>
      <c r="Q1080" s="576">
        <f t="shared" si="55"/>
        <v>0</v>
      </c>
      <c r="R1080" s="576">
        <f t="shared" si="56"/>
        <v>0</v>
      </c>
      <c r="S1080" s="576">
        <f t="shared" si="56"/>
        <v>0</v>
      </c>
      <c r="T1080" s="553"/>
      <c r="U1080" s="553"/>
      <c r="V1080" s="553"/>
      <c r="W1080" s="553"/>
      <c r="X1080" s="397"/>
      <c r="Y1080" s="397"/>
      <c r="Z1080" s="397"/>
      <c r="AA1080" s="397"/>
      <c r="AB1080" s="397"/>
      <c r="AC1080" s="397"/>
      <c r="AD1080" s="397"/>
      <c r="AE1080" s="397"/>
      <c r="AF1080" s="397"/>
      <c r="AG1080" s="397"/>
      <c r="AH1080" s="397"/>
      <c r="AI1080" s="397"/>
      <c r="AJ1080" s="397"/>
      <c r="AK1080" s="397"/>
      <c r="AL1080" s="397"/>
      <c r="AM1080" s="397"/>
      <c r="AN1080" s="397"/>
      <c r="AO1080" s="397"/>
      <c r="AP1080" s="397"/>
      <c r="AQ1080" s="397"/>
      <c r="AR1080" s="397"/>
      <c r="AS1080" s="397"/>
      <c r="AT1080" s="397"/>
      <c r="AU1080" s="397"/>
      <c r="AV1080" s="397"/>
      <c r="AW1080" s="397"/>
      <c r="AX1080" s="397"/>
      <c r="AY1080" s="397"/>
      <c r="AZ1080" s="397"/>
      <c r="BA1080" s="553"/>
      <c r="BB1080" s="397"/>
      <c r="BC1080" s="397"/>
      <c r="BD1080" s="397"/>
    </row>
    <row r="1081" spans="2:56" x14ac:dyDescent="0.35">
      <c r="B1081" s="80"/>
      <c r="C1081" s="119"/>
      <c r="D1081" s="119"/>
      <c r="E1081" s="202"/>
      <c r="F1081" s="119"/>
      <c r="G1081" s="120"/>
      <c r="H1081" s="41"/>
      <c r="I1081" s="41"/>
      <c r="J1081" s="329">
        <v>0</v>
      </c>
      <c r="K1081" s="329">
        <v>0</v>
      </c>
      <c r="L1081" s="332"/>
      <c r="M1081" s="150"/>
      <c r="N1081" s="397"/>
      <c r="O1081" s="555"/>
      <c r="P1081" s="576">
        <f t="shared" si="54"/>
        <v>0</v>
      </c>
      <c r="Q1081" s="576">
        <f t="shared" si="55"/>
        <v>0</v>
      </c>
      <c r="R1081" s="576">
        <f t="shared" si="56"/>
        <v>0</v>
      </c>
      <c r="S1081" s="576">
        <f t="shared" si="56"/>
        <v>0</v>
      </c>
      <c r="T1081" s="553"/>
      <c r="U1081" s="553"/>
      <c r="V1081" s="553"/>
      <c r="W1081" s="553"/>
      <c r="X1081" s="397"/>
      <c r="Y1081" s="397"/>
      <c r="Z1081" s="397"/>
      <c r="AA1081" s="397"/>
      <c r="AB1081" s="397"/>
      <c r="AC1081" s="397"/>
      <c r="AD1081" s="397"/>
      <c r="AE1081" s="397"/>
      <c r="AF1081" s="397"/>
      <c r="AG1081" s="397"/>
      <c r="AH1081" s="397"/>
      <c r="AI1081" s="397"/>
      <c r="AJ1081" s="397"/>
      <c r="AK1081" s="397"/>
      <c r="AL1081" s="397"/>
      <c r="AM1081" s="397"/>
      <c r="AN1081" s="397"/>
      <c r="AO1081" s="397"/>
      <c r="AP1081" s="397"/>
      <c r="AQ1081" s="397"/>
      <c r="AR1081" s="397"/>
      <c r="AS1081" s="397"/>
      <c r="AT1081" s="397"/>
      <c r="AU1081" s="397"/>
      <c r="AV1081" s="397"/>
      <c r="AW1081" s="397"/>
      <c r="AX1081" s="397"/>
      <c r="AY1081" s="397"/>
      <c r="AZ1081" s="397"/>
      <c r="BA1081" s="553"/>
      <c r="BB1081" s="397"/>
      <c r="BC1081" s="397"/>
      <c r="BD1081" s="397"/>
    </row>
    <row r="1082" spans="2:56" x14ac:dyDescent="0.35">
      <c r="B1082" s="80"/>
      <c r="C1082" s="119"/>
      <c r="D1082" s="119"/>
      <c r="E1082" s="202"/>
      <c r="F1082" s="119"/>
      <c r="G1082" s="120"/>
      <c r="H1082" s="41"/>
      <c r="I1082" s="41"/>
      <c r="J1082" s="329">
        <v>0</v>
      </c>
      <c r="K1082" s="329">
        <v>0</v>
      </c>
      <c r="L1082" s="332"/>
      <c r="M1082" s="150"/>
      <c r="N1082" s="397"/>
      <c r="O1082" s="555"/>
      <c r="P1082" s="576">
        <f t="shared" si="54"/>
        <v>0</v>
      </c>
      <c r="Q1082" s="576">
        <f t="shared" si="55"/>
        <v>0</v>
      </c>
      <c r="R1082" s="576">
        <f t="shared" si="56"/>
        <v>0</v>
      </c>
      <c r="S1082" s="576">
        <f t="shared" si="56"/>
        <v>0</v>
      </c>
      <c r="T1082" s="553"/>
      <c r="U1082" s="553"/>
      <c r="V1082" s="553"/>
      <c r="W1082" s="553"/>
      <c r="X1082" s="397"/>
      <c r="Y1082" s="397"/>
      <c r="Z1082" s="397"/>
      <c r="AA1082" s="397"/>
      <c r="AB1082" s="397"/>
      <c r="AC1082" s="397"/>
      <c r="AD1082" s="397"/>
      <c r="AE1082" s="397"/>
      <c r="AF1082" s="397"/>
      <c r="AG1082" s="397"/>
      <c r="AH1082" s="397"/>
      <c r="AI1082" s="397"/>
      <c r="AJ1082" s="397"/>
      <c r="AK1082" s="397"/>
      <c r="AL1082" s="397"/>
      <c r="AM1082" s="397"/>
      <c r="AN1082" s="397"/>
      <c r="AO1082" s="397"/>
      <c r="AP1082" s="397"/>
      <c r="AQ1082" s="397"/>
      <c r="AR1082" s="397"/>
      <c r="AS1082" s="397"/>
      <c r="AT1082" s="397"/>
      <c r="AU1082" s="397"/>
      <c r="AV1082" s="397"/>
      <c r="AW1082" s="397"/>
      <c r="AX1082" s="397"/>
      <c r="AY1082" s="397"/>
      <c r="AZ1082" s="397"/>
      <c r="BA1082" s="553"/>
      <c r="BB1082" s="397"/>
      <c r="BC1082" s="397"/>
      <c r="BD1082" s="397"/>
    </row>
    <row r="1083" spans="2:56" x14ac:dyDescent="0.35">
      <c r="B1083" s="80"/>
      <c r="C1083" s="119"/>
      <c r="D1083" s="119"/>
      <c r="E1083" s="202"/>
      <c r="F1083" s="119"/>
      <c r="G1083" s="120"/>
      <c r="H1083" s="41"/>
      <c r="I1083" s="41"/>
      <c r="J1083" s="329">
        <v>0</v>
      </c>
      <c r="K1083" s="329">
        <v>0</v>
      </c>
      <c r="L1083" s="332"/>
      <c r="M1083" s="150"/>
      <c r="N1083" s="397"/>
      <c r="O1083" s="555"/>
      <c r="P1083" s="576">
        <f t="shared" si="54"/>
        <v>0</v>
      </c>
      <c r="Q1083" s="576">
        <f t="shared" si="55"/>
        <v>0</v>
      </c>
      <c r="R1083" s="576">
        <f t="shared" si="56"/>
        <v>0</v>
      </c>
      <c r="S1083" s="576">
        <f t="shared" si="56"/>
        <v>0</v>
      </c>
      <c r="T1083" s="553"/>
      <c r="U1083" s="553"/>
      <c r="V1083" s="553"/>
      <c r="W1083" s="553"/>
      <c r="X1083" s="397"/>
      <c r="Y1083" s="397"/>
      <c r="Z1083" s="397"/>
      <c r="AA1083" s="397"/>
      <c r="AB1083" s="397"/>
      <c r="AC1083" s="397"/>
      <c r="AD1083" s="397"/>
      <c r="AE1083" s="397"/>
      <c r="AF1083" s="397"/>
      <c r="AG1083" s="397"/>
      <c r="AH1083" s="397"/>
      <c r="AI1083" s="397"/>
      <c r="AJ1083" s="397"/>
      <c r="AK1083" s="397"/>
      <c r="AL1083" s="397"/>
      <c r="AM1083" s="397"/>
      <c r="AN1083" s="397"/>
      <c r="AO1083" s="397"/>
      <c r="AP1083" s="397"/>
      <c r="AQ1083" s="397"/>
      <c r="AR1083" s="397"/>
      <c r="AS1083" s="397"/>
      <c r="AT1083" s="397"/>
      <c r="AU1083" s="397"/>
      <c r="AV1083" s="397"/>
      <c r="AW1083" s="397"/>
      <c r="AX1083" s="397"/>
      <c r="AY1083" s="397"/>
      <c r="AZ1083" s="397"/>
      <c r="BA1083" s="553"/>
      <c r="BB1083" s="397"/>
      <c r="BC1083" s="397"/>
      <c r="BD1083" s="397"/>
    </row>
    <row r="1084" spans="2:56" x14ac:dyDescent="0.35">
      <c r="B1084" s="80"/>
      <c r="C1084" s="119"/>
      <c r="D1084" s="119"/>
      <c r="E1084" s="202"/>
      <c r="F1084" s="119"/>
      <c r="G1084" s="120"/>
      <c r="H1084" s="41"/>
      <c r="I1084" s="41"/>
      <c r="J1084" s="329">
        <v>0</v>
      </c>
      <c r="K1084" s="329">
        <v>0</v>
      </c>
      <c r="L1084" s="332"/>
      <c r="M1084" s="150"/>
      <c r="N1084" s="397"/>
      <c r="O1084" s="555"/>
      <c r="P1084" s="576">
        <f t="shared" si="54"/>
        <v>0</v>
      </c>
      <c r="Q1084" s="576">
        <f t="shared" si="55"/>
        <v>0</v>
      </c>
      <c r="R1084" s="576">
        <f t="shared" si="56"/>
        <v>0</v>
      </c>
      <c r="S1084" s="576">
        <f t="shared" si="56"/>
        <v>0</v>
      </c>
      <c r="T1084" s="553"/>
      <c r="U1084" s="553"/>
      <c r="V1084" s="553"/>
      <c r="W1084" s="553"/>
      <c r="X1084" s="397"/>
      <c r="Y1084" s="397"/>
      <c r="Z1084" s="397"/>
      <c r="AA1084" s="397"/>
      <c r="AB1084" s="397"/>
      <c r="AC1084" s="397"/>
      <c r="AD1084" s="397"/>
      <c r="AE1084" s="397"/>
      <c r="AF1084" s="397"/>
      <c r="AG1084" s="397"/>
      <c r="AH1084" s="397"/>
      <c r="AI1084" s="397"/>
      <c r="AJ1084" s="397"/>
      <c r="AK1084" s="397"/>
      <c r="AL1084" s="397"/>
      <c r="AM1084" s="397"/>
      <c r="AN1084" s="397"/>
      <c r="AO1084" s="397"/>
      <c r="AP1084" s="397"/>
      <c r="AQ1084" s="397"/>
      <c r="AR1084" s="397"/>
      <c r="AS1084" s="397"/>
      <c r="AT1084" s="397"/>
      <c r="AU1084" s="397"/>
      <c r="AV1084" s="397"/>
      <c r="AW1084" s="397"/>
      <c r="AX1084" s="397"/>
      <c r="AY1084" s="397"/>
      <c r="AZ1084" s="397"/>
      <c r="BA1084" s="553"/>
      <c r="BB1084" s="397"/>
      <c r="BC1084" s="397"/>
      <c r="BD1084" s="397"/>
    </row>
    <row r="1085" spans="2:56" x14ac:dyDescent="0.35">
      <c r="B1085" s="80"/>
      <c r="C1085" s="119"/>
      <c r="D1085" s="119"/>
      <c r="E1085" s="202"/>
      <c r="F1085" s="119"/>
      <c r="G1085" s="120"/>
      <c r="H1085" s="41"/>
      <c r="I1085" s="41"/>
      <c r="J1085" s="329">
        <v>0</v>
      </c>
      <c r="K1085" s="329">
        <v>0</v>
      </c>
      <c r="L1085" s="332"/>
      <c r="M1085" s="150"/>
      <c r="N1085" s="397"/>
      <c r="O1085" s="555"/>
      <c r="P1085" s="576">
        <f t="shared" si="54"/>
        <v>0</v>
      </c>
      <c r="Q1085" s="576">
        <f t="shared" si="55"/>
        <v>0</v>
      </c>
      <c r="R1085" s="576">
        <f t="shared" si="56"/>
        <v>0</v>
      </c>
      <c r="S1085" s="576">
        <f t="shared" si="56"/>
        <v>0</v>
      </c>
      <c r="T1085" s="553"/>
      <c r="U1085" s="553"/>
      <c r="V1085" s="553"/>
      <c r="W1085" s="553"/>
      <c r="X1085" s="397"/>
      <c r="Y1085" s="397"/>
      <c r="Z1085" s="397"/>
      <c r="AA1085" s="397"/>
      <c r="AB1085" s="397"/>
      <c r="AC1085" s="397"/>
      <c r="AD1085" s="397"/>
      <c r="AE1085" s="397"/>
      <c r="AF1085" s="397"/>
      <c r="AG1085" s="397"/>
      <c r="AH1085" s="397"/>
      <c r="AI1085" s="397"/>
      <c r="AJ1085" s="397"/>
      <c r="AK1085" s="397"/>
      <c r="AL1085" s="397"/>
      <c r="AM1085" s="397"/>
      <c r="AN1085" s="397"/>
      <c r="AO1085" s="397"/>
      <c r="AP1085" s="397"/>
      <c r="AQ1085" s="397"/>
      <c r="AR1085" s="397"/>
      <c r="AS1085" s="397"/>
      <c r="AT1085" s="397"/>
      <c r="AU1085" s="397"/>
      <c r="AV1085" s="397"/>
      <c r="AW1085" s="397"/>
      <c r="AX1085" s="397"/>
      <c r="AY1085" s="397"/>
      <c r="AZ1085" s="397"/>
      <c r="BA1085" s="553"/>
      <c r="BB1085" s="397"/>
      <c r="BC1085" s="397"/>
      <c r="BD1085" s="397"/>
    </row>
    <row r="1086" spans="2:56" x14ac:dyDescent="0.35">
      <c r="B1086" s="80"/>
      <c r="C1086" s="119"/>
      <c r="D1086" s="119"/>
      <c r="E1086" s="202"/>
      <c r="F1086" s="119"/>
      <c r="G1086" s="120"/>
      <c r="H1086" s="41"/>
      <c r="I1086" s="41"/>
      <c r="J1086" s="329">
        <v>0</v>
      </c>
      <c r="K1086" s="329">
        <v>0</v>
      </c>
      <c r="L1086" s="332"/>
      <c r="M1086" s="150"/>
      <c r="N1086" s="397"/>
      <c r="O1086" s="555"/>
      <c r="P1086" s="576">
        <f t="shared" si="54"/>
        <v>0</v>
      </c>
      <c r="Q1086" s="576">
        <f t="shared" si="55"/>
        <v>0</v>
      </c>
      <c r="R1086" s="576">
        <f t="shared" si="56"/>
        <v>0</v>
      </c>
      <c r="S1086" s="576">
        <f t="shared" si="56"/>
        <v>0</v>
      </c>
      <c r="T1086" s="553"/>
      <c r="U1086" s="553"/>
      <c r="V1086" s="553"/>
      <c r="W1086" s="553"/>
      <c r="X1086" s="397"/>
      <c r="Y1086" s="397"/>
      <c r="Z1086" s="397"/>
      <c r="AA1086" s="397"/>
      <c r="AB1086" s="397"/>
      <c r="AC1086" s="397"/>
      <c r="AD1086" s="397"/>
      <c r="AE1086" s="397"/>
      <c r="AF1086" s="397"/>
      <c r="AG1086" s="397"/>
      <c r="AH1086" s="397"/>
      <c r="AI1086" s="397"/>
      <c r="AJ1086" s="397"/>
      <c r="AK1086" s="397"/>
      <c r="AL1086" s="397"/>
      <c r="AM1086" s="397"/>
      <c r="AN1086" s="397"/>
      <c r="AO1086" s="397"/>
      <c r="AP1086" s="397"/>
      <c r="AQ1086" s="397"/>
      <c r="AR1086" s="397"/>
      <c r="AS1086" s="397"/>
      <c r="AT1086" s="397"/>
      <c r="AU1086" s="397"/>
      <c r="AV1086" s="397"/>
      <c r="AW1086" s="397"/>
      <c r="AX1086" s="397"/>
      <c r="AY1086" s="397"/>
      <c r="AZ1086" s="397"/>
      <c r="BA1086" s="553"/>
      <c r="BB1086" s="397"/>
      <c r="BC1086" s="397"/>
      <c r="BD1086" s="397"/>
    </row>
    <row r="1087" spans="2:56" x14ac:dyDescent="0.35">
      <c r="B1087" s="80"/>
      <c r="C1087" s="119"/>
      <c r="D1087" s="119"/>
      <c r="E1087" s="202"/>
      <c r="F1087" s="119"/>
      <c r="G1087" s="120"/>
      <c r="H1087" s="41"/>
      <c r="I1087" s="41"/>
      <c r="J1087" s="329">
        <v>0</v>
      </c>
      <c r="K1087" s="329">
        <v>0</v>
      </c>
      <c r="L1087" s="332"/>
      <c r="M1087" s="150"/>
      <c r="N1087" s="397"/>
      <c r="O1087" s="555"/>
      <c r="P1087" s="576">
        <f t="shared" si="54"/>
        <v>0</v>
      </c>
      <c r="Q1087" s="576">
        <f t="shared" si="55"/>
        <v>0</v>
      </c>
      <c r="R1087" s="576">
        <f t="shared" si="56"/>
        <v>0</v>
      </c>
      <c r="S1087" s="576">
        <f t="shared" si="56"/>
        <v>0</v>
      </c>
      <c r="T1087" s="553"/>
      <c r="U1087" s="553"/>
      <c r="V1087" s="553"/>
      <c r="W1087" s="553"/>
      <c r="X1087" s="397"/>
      <c r="Y1087" s="397"/>
      <c r="Z1087" s="397"/>
      <c r="AA1087" s="397"/>
      <c r="AB1087" s="397"/>
      <c r="AC1087" s="397"/>
      <c r="AD1087" s="397"/>
      <c r="AE1087" s="397"/>
      <c r="AF1087" s="397"/>
      <c r="AG1087" s="397"/>
      <c r="AH1087" s="397"/>
      <c r="AI1087" s="397"/>
      <c r="AJ1087" s="397"/>
      <c r="AK1087" s="397"/>
      <c r="AL1087" s="397"/>
      <c r="AM1087" s="397"/>
      <c r="AN1087" s="397"/>
      <c r="AO1087" s="397"/>
      <c r="AP1087" s="397"/>
      <c r="AQ1087" s="397"/>
      <c r="AR1087" s="397"/>
      <c r="AS1087" s="397"/>
      <c r="AT1087" s="397"/>
      <c r="AU1087" s="397"/>
      <c r="AV1087" s="397"/>
      <c r="AW1087" s="397"/>
      <c r="AX1087" s="397"/>
      <c r="AY1087" s="397"/>
      <c r="AZ1087" s="397"/>
      <c r="BA1087" s="553"/>
      <c r="BB1087" s="397"/>
      <c r="BC1087" s="397"/>
      <c r="BD1087" s="397"/>
    </row>
    <row r="1088" spans="2:56" x14ac:dyDescent="0.35">
      <c r="B1088" s="80"/>
      <c r="C1088" s="119"/>
      <c r="D1088" s="119"/>
      <c r="E1088" s="202"/>
      <c r="F1088" s="119"/>
      <c r="G1088" s="120"/>
      <c r="H1088" s="41"/>
      <c r="I1088" s="41"/>
      <c r="J1088" s="329">
        <v>0</v>
      </c>
      <c r="K1088" s="329">
        <v>0</v>
      </c>
      <c r="L1088" s="332"/>
      <c r="M1088" s="150"/>
      <c r="N1088" s="397"/>
      <c r="O1088" s="555"/>
      <c r="P1088" s="576">
        <f t="shared" si="54"/>
        <v>0</v>
      </c>
      <c r="Q1088" s="576">
        <f t="shared" si="55"/>
        <v>0</v>
      </c>
      <c r="R1088" s="576">
        <f t="shared" si="56"/>
        <v>0</v>
      </c>
      <c r="S1088" s="576">
        <f t="shared" si="56"/>
        <v>0</v>
      </c>
      <c r="T1088" s="553"/>
      <c r="U1088" s="553"/>
      <c r="V1088" s="553"/>
      <c r="W1088" s="553"/>
      <c r="X1088" s="397"/>
      <c r="Y1088" s="397"/>
      <c r="Z1088" s="397"/>
      <c r="AA1088" s="397"/>
      <c r="AB1088" s="397"/>
      <c r="AC1088" s="397"/>
      <c r="AD1088" s="397"/>
      <c r="AE1088" s="397"/>
      <c r="AF1088" s="397"/>
      <c r="AG1088" s="397"/>
      <c r="AH1088" s="397"/>
      <c r="AI1088" s="397"/>
      <c r="AJ1088" s="397"/>
      <c r="AK1088" s="397"/>
      <c r="AL1088" s="397"/>
      <c r="AM1088" s="397"/>
      <c r="AN1088" s="397"/>
      <c r="AO1088" s="397"/>
      <c r="AP1088" s="397"/>
      <c r="AQ1088" s="397"/>
      <c r="AR1088" s="397"/>
      <c r="AS1088" s="397"/>
      <c r="AT1088" s="397"/>
      <c r="AU1088" s="397"/>
      <c r="AV1088" s="397"/>
      <c r="AW1088" s="397"/>
      <c r="AX1088" s="397"/>
      <c r="AY1088" s="397"/>
      <c r="AZ1088" s="397"/>
      <c r="BA1088" s="553"/>
      <c r="BB1088" s="397"/>
      <c r="BC1088" s="397"/>
      <c r="BD1088" s="397"/>
    </row>
    <row r="1089" spans="2:56" x14ac:dyDescent="0.35">
      <c r="B1089" s="80"/>
      <c r="C1089" s="119"/>
      <c r="D1089" s="119"/>
      <c r="E1089" s="202"/>
      <c r="F1089" s="119"/>
      <c r="G1089" s="120"/>
      <c r="H1089" s="41"/>
      <c r="I1089" s="41"/>
      <c r="J1089" s="329">
        <v>0</v>
      </c>
      <c r="K1089" s="329">
        <v>0</v>
      </c>
      <c r="L1089" s="332"/>
      <c r="M1089" s="150"/>
      <c r="N1089" s="397"/>
      <c r="O1089" s="555"/>
      <c r="P1089" s="576">
        <f t="shared" si="54"/>
        <v>0</v>
      </c>
      <c r="Q1089" s="576">
        <f t="shared" si="55"/>
        <v>0</v>
      </c>
      <c r="R1089" s="576">
        <f t="shared" si="56"/>
        <v>0</v>
      </c>
      <c r="S1089" s="576">
        <f t="shared" si="56"/>
        <v>0</v>
      </c>
      <c r="T1089" s="553"/>
      <c r="U1089" s="553"/>
      <c r="V1089" s="553"/>
      <c r="W1089" s="553"/>
      <c r="X1089" s="397"/>
      <c r="Y1089" s="397"/>
      <c r="Z1089" s="397"/>
      <c r="AA1089" s="397"/>
      <c r="AB1089" s="397"/>
      <c r="AC1089" s="397"/>
      <c r="AD1089" s="397"/>
      <c r="AE1089" s="397"/>
      <c r="AF1089" s="397"/>
      <c r="AG1089" s="397"/>
      <c r="AH1089" s="397"/>
      <c r="AI1089" s="397"/>
      <c r="AJ1089" s="397"/>
      <c r="AK1089" s="397"/>
      <c r="AL1089" s="397"/>
      <c r="AM1089" s="397"/>
      <c r="AN1089" s="397"/>
      <c r="AO1089" s="397"/>
      <c r="AP1089" s="397"/>
      <c r="AQ1089" s="397"/>
      <c r="AR1089" s="397"/>
      <c r="AS1089" s="397"/>
      <c r="AT1089" s="397"/>
      <c r="AU1089" s="397"/>
      <c r="AV1089" s="397"/>
      <c r="AW1089" s="397"/>
      <c r="AX1089" s="397"/>
      <c r="AY1089" s="397"/>
      <c r="AZ1089" s="397"/>
      <c r="BA1089" s="553"/>
      <c r="BB1089" s="397"/>
      <c r="BC1089" s="397"/>
      <c r="BD1089" s="397"/>
    </row>
    <row r="1090" spans="2:56" x14ac:dyDescent="0.35">
      <c r="B1090" s="80"/>
      <c r="C1090" s="119"/>
      <c r="D1090" s="119"/>
      <c r="E1090" s="202"/>
      <c r="F1090" s="119"/>
      <c r="G1090" s="120"/>
      <c r="H1090" s="41"/>
      <c r="I1090" s="41"/>
      <c r="J1090" s="329">
        <v>0</v>
      </c>
      <c r="K1090" s="329">
        <v>0</v>
      </c>
      <c r="L1090" s="332"/>
      <c r="M1090" s="150"/>
      <c r="N1090" s="397"/>
      <c r="O1090" s="555"/>
      <c r="P1090" s="576">
        <f t="shared" si="54"/>
        <v>0</v>
      </c>
      <c r="Q1090" s="576">
        <f t="shared" si="55"/>
        <v>0</v>
      </c>
      <c r="R1090" s="576">
        <f t="shared" si="56"/>
        <v>0</v>
      </c>
      <c r="S1090" s="576">
        <f t="shared" si="56"/>
        <v>0</v>
      </c>
      <c r="T1090" s="553"/>
      <c r="U1090" s="553"/>
      <c r="V1090" s="553"/>
      <c r="W1090" s="553"/>
      <c r="X1090" s="397"/>
      <c r="Y1090" s="397"/>
      <c r="Z1090" s="397"/>
      <c r="AA1090" s="397"/>
      <c r="AB1090" s="397"/>
      <c r="AC1090" s="397"/>
      <c r="AD1090" s="397"/>
      <c r="AE1090" s="397"/>
      <c r="AF1090" s="397"/>
      <c r="AG1090" s="397"/>
      <c r="AH1090" s="397"/>
      <c r="AI1090" s="397"/>
      <c r="AJ1090" s="397"/>
      <c r="AK1090" s="397"/>
      <c r="AL1090" s="397"/>
      <c r="AM1090" s="397"/>
      <c r="AN1090" s="397"/>
      <c r="AO1090" s="397"/>
      <c r="AP1090" s="397"/>
      <c r="AQ1090" s="397"/>
      <c r="AR1090" s="397"/>
      <c r="AS1090" s="397"/>
      <c r="AT1090" s="397"/>
      <c r="AU1090" s="397"/>
      <c r="AV1090" s="397"/>
      <c r="AW1090" s="397"/>
      <c r="AX1090" s="397"/>
      <c r="AY1090" s="397"/>
      <c r="AZ1090" s="397"/>
      <c r="BA1090" s="553"/>
      <c r="BB1090" s="397"/>
      <c r="BC1090" s="397"/>
      <c r="BD1090" s="397"/>
    </row>
    <row r="1091" spans="2:56" x14ac:dyDescent="0.35">
      <c r="B1091" s="80"/>
      <c r="C1091" s="119"/>
      <c r="D1091" s="119"/>
      <c r="E1091" s="202"/>
      <c r="F1091" s="119"/>
      <c r="G1091" s="120"/>
      <c r="H1091" s="41"/>
      <c r="I1091" s="41"/>
      <c r="J1091" s="329">
        <v>0</v>
      </c>
      <c r="K1091" s="329">
        <v>0</v>
      </c>
      <c r="L1091" s="332"/>
      <c r="M1091" s="150"/>
      <c r="N1091" s="397"/>
      <c r="O1091" s="555"/>
      <c r="P1091" s="576">
        <f t="shared" si="54"/>
        <v>0</v>
      </c>
      <c r="Q1091" s="576">
        <f t="shared" si="55"/>
        <v>0</v>
      </c>
      <c r="R1091" s="576">
        <f t="shared" si="56"/>
        <v>0</v>
      </c>
      <c r="S1091" s="576">
        <f t="shared" si="56"/>
        <v>0</v>
      </c>
      <c r="T1091" s="553"/>
      <c r="U1091" s="553"/>
      <c r="V1091" s="553"/>
      <c r="W1091" s="553"/>
      <c r="X1091" s="397"/>
      <c r="Y1091" s="397"/>
      <c r="Z1091" s="397"/>
      <c r="AA1091" s="397"/>
      <c r="AB1091" s="397"/>
      <c r="AC1091" s="397"/>
      <c r="AD1091" s="397"/>
      <c r="AE1091" s="397"/>
      <c r="AF1091" s="397"/>
      <c r="AG1091" s="397"/>
      <c r="AH1091" s="397"/>
      <c r="AI1091" s="397"/>
      <c r="AJ1091" s="397"/>
      <c r="AK1091" s="397"/>
      <c r="AL1091" s="397"/>
      <c r="AM1091" s="397"/>
      <c r="AN1091" s="397"/>
      <c r="AO1091" s="397"/>
      <c r="AP1091" s="397"/>
      <c r="AQ1091" s="397"/>
      <c r="AR1091" s="397"/>
      <c r="AS1091" s="397"/>
      <c r="AT1091" s="397"/>
      <c r="AU1091" s="397"/>
      <c r="AV1091" s="397"/>
      <c r="AW1091" s="397"/>
      <c r="AX1091" s="397"/>
      <c r="AY1091" s="397"/>
      <c r="AZ1091" s="397"/>
      <c r="BA1091" s="553"/>
      <c r="BB1091" s="397"/>
      <c r="BC1091" s="397"/>
      <c r="BD1091" s="397"/>
    </row>
    <row r="1092" spans="2:56" x14ac:dyDescent="0.35">
      <c r="B1092" s="80"/>
      <c r="C1092" s="119"/>
      <c r="D1092" s="119"/>
      <c r="E1092" s="202"/>
      <c r="F1092" s="119"/>
      <c r="G1092" s="120"/>
      <c r="H1092" s="41"/>
      <c r="I1092" s="41"/>
      <c r="J1092" s="329">
        <v>0</v>
      </c>
      <c r="K1092" s="329">
        <v>0</v>
      </c>
      <c r="L1092" s="332"/>
      <c r="M1092" s="150"/>
      <c r="N1092" s="397"/>
      <c r="O1092" s="555"/>
      <c r="P1092" s="576">
        <f t="shared" si="54"/>
        <v>0</v>
      </c>
      <c r="Q1092" s="576">
        <f t="shared" si="55"/>
        <v>0</v>
      </c>
      <c r="R1092" s="576">
        <f t="shared" si="56"/>
        <v>0</v>
      </c>
      <c r="S1092" s="576">
        <f t="shared" si="56"/>
        <v>0</v>
      </c>
      <c r="T1092" s="553"/>
      <c r="U1092" s="553"/>
      <c r="V1092" s="553"/>
      <c r="W1092" s="553"/>
      <c r="X1092" s="397"/>
      <c r="Y1092" s="397"/>
      <c r="Z1092" s="397"/>
      <c r="AA1092" s="397"/>
      <c r="AB1092" s="397"/>
      <c r="AC1092" s="397"/>
      <c r="AD1092" s="397"/>
      <c r="AE1092" s="397"/>
      <c r="AF1092" s="397"/>
      <c r="AG1092" s="397"/>
      <c r="AH1092" s="397"/>
      <c r="AI1092" s="397"/>
      <c r="AJ1092" s="397"/>
      <c r="AK1092" s="397"/>
      <c r="AL1092" s="397"/>
      <c r="AM1092" s="397"/>
      <c r="AN1092" s="397"/>
      <c r="AO1092" s="397"/>
      <c r="AP1092" s="397"/>
      <c r="AQ1092" s="397"/>
      <c r="AR1092" s="397"/>
      <c r="AS1092" s="397"/>
      <c r="AT1092" s="397"/>
      <c r="AU1092" s="397"/>
      <c r="AV1092" s="397"/>
      <c r="AW1092" s="397"/>
      <c r="AX1092" s="397"/>
      <c r="AY1092" s="397"/>
      <c r="AZ1092" s="397"/>
      <c r="BA1092" s="553"/>
      <c r="BB1092" s="397"/>
      <c r="BC1092" s="397"/>
      <c r="BD1092" s="397"/>
    </row>
    <row r="1093" spans="2:56" x14ac:dyDescent="0.35">
      <c r="B1093" s="80"/>
      <c r="C1093" s="119"/>
      <c r="D1093" s="119"/>
      <c r="E1093" s="202"/>
      <c r="F1093" s="119"/>
      <c r="G1093" s="120"/>
      <c r="H1093" s="41"/>
      <c r="I1093" s="41"/>
      <c r="J1093" s="329">
        <v>0</v>
      </c>
      <c r="K1093" s="329">
        <v>0</v>
      </c>
      <c r="L1093" s="332"/>
      <c r="M1093" s="150"/>
      <c r="N1093" s="397"/>
      <c r="O1093" s="555"/>
      <c r="P1093" s="576">
        <f t="shared" si="54"/>
        <v>0</v>
      </c>
      <c r="Q1093" s="576">
        <f t="shared" si="55"/>
        <v>0</v>
      </c>
      <c r="R1093" s="576">
        <f t="shared" si="56"/>
        <v>0</v>
      </c>
      <c r="S1093" s="576">
        <f t="shared" si="56"/>
        <v>0</v>
      </c>
      <c r="T1093" s="553"/>
      <c r="U1093" s="553"/>
      <c r="V1093" s="553"/>
      <c r="W1093" s="553"/>
      <c r="X1093" s="397"/>
      <c r="Y1093" s="397"/>
      <c r="Z1093" s="397"/>
      <c r="AA1093" s="397"/>
      <c r="AB1093" s="397"/>
      <c r="AC1093" s="397"/>
      <c r="AD1093" s="397"/>
      <c r="AE1093" s="397"/>
      <c r="AF1093" s="397"/>
      <c r="AG1093" s="397"/>
      <c r="AH1093" s="397"/>
      <c r="AI1093" s="397"/>
      <c r="AJ1093" s="397"/>
      <c r="AK1093" s="397"/>
      <c r="AL1093" s="397"/>
      <c r="AM1093" s="397"/>
      <c r="AN1093" s="397"/>
      <c r="AO1093" s="397"/>
      <c r="AP1093" s="397"/>
      <c r="AQ1093" s="397"/>
      <c r="AR1093" s="397"/>
      <c r="AS1093" s="397"/>
      <c r="AT1093" s="397"/>
      <c r="AU1093" s="397"/>
      <c r="AV1093" s="397"/>
      <c r="AW1093" s="397"/>
      <c r="AX1093" s="397"/>
      <c r="AY1093" s="397"/>
      <c r="AZ1093" s="397"/>
      <c r="BA1093" s="553"/>
      <c r="BB1093" s="397"/>
      <c r="BC1093" s="397"/>
      <c r="BD1093" s="397"/>
    </row>
    <row r="1094" spans="2:56" x14ac:dyDescent="0.35">
      <c r="B1094" s="80"/>
      <c r="C1094" s="119"/>
      <c r="D1094" s="119"/>
      <c r="E1094" s="202"/>
      <c r="F1094" s="119"/>
      <c r="G1094" s="120"/>
      <c r="H1094" s="41"/>
      <c r="I1094" s="41"/>
      <c r="J1094" s="329">
        <v>0</v>
      </c>
      <c r="K1094" s="329">
        <v>0</v>
      </c>
      <c r="L1094" s="332"/>
      <c r="M1094" s="150"/>
      <c r="N1094" s="397"/>
      <c r="O1094" s="555"/>
      <c r="P1094" s="576">
        <f t="shared" si="54"/>
        <v>0</v>
      </c>
      <c r="Q1094" s="576">
        <f t="shared" si="55"/>
        <v>0</v>
      </c>
      <c r="R1094" s="576">
        <f t="shared" si="56"/>
        <v>0</v>
      </c>
      <c r="S1094" s="576">
        <f t="shared" si="56"/>
        <v>0</v>
      </c>
      <c r="T1094" s="553"/>
      <c r="U1094" s="553"/>
      <c r="V1094" s="553"/>
      <c r="W1094" s="553"/>
      <c r="X1094" s="397"/>
      <c r="Y1094" s="397"/>
      <c r="Z1094" s="397"/>
      <c r="AA1094" s="397"/>
      <c r="AB1094" s="397"/>
      <c r="AC1094" s="397"/>
      <c r="AD1094" s="397"/>
      <c r="AE1094" s="397"/>
      <c r="AF1094" s="397"/>
      <c r="AG1094" s="397"/>
      <c r="AH1094" s="397"/>
      <c r="AI1094" s="397"/>
      <c r="AJ1094" s="397"/>
      <c r="AK1094" s="397"/>
      <c r="AL1094" s="397"/>
      <c r="AM1094" s="397"/>
      <c r="AN1094" s="397"/>
      <c r="AO1094" s="397"/>
      <c r="AP1094" s="397"/>
      <c r="AQ1094" s="397"/>
      <c r="AR1094" s="397"/>
      <c r="AS1094" s="397"/>
      <c r="AT1094" s="397"/>
      <c r="AU1094" s="397"/>
      <c r="AV1094" s="397"/>
      <c r="AW1094" s="397"/>
      <c r="AX1094" s="397"/>
      <c r="AY1094" s="397"/>
      <c r="AZ1094" s="397"/>
      <c r="BA1094" s="553"/>
      <c r="BB1094" s="397"/>
      <c r="BC1094" s="397"/>
      <c r="BD1094" s="397"/>
    </row>
    <row r="1095" spans="2:56" x14ac:dyDescent="0.35">
      <c r="B1095" s="80"/>
      <c r="C1095" s="119"/>
      <c r="D1095" s="119"/>
      <c r="E1095" s="202"/>
      <c r="F1095" s="119"/>
      <c r="G1095" s="120"/>
      <c r="H1095" s="41"/>
      <c r="I1095" s="41"/>
      <c r="J1095" s="329">
        <v>0</v>
      </c>
      <c r="K1095" s="329">
        <v>0</v>
      </c>
      <c r="L1095" s="332"/>
      <c r="M1095" s="150"/>
      <c r="N1095" s="397"/>
      <c r="O1095" s="555"/>
      <c r="P1095" s="576">
        <f t="shared" si="54"/>
        <v>0</v>
      </c>
      <c r="Q1095" s="576">
        <f t="shared" si="55"/>
        <v>0</v>
      </c>
      <c r="R1095" s="576">
        <f t="shared" si="56"/>
        <v>0</v>
      </c>
      <c r="S1095" s="576">
        <f t="shared" si="56"/>
        <v>0</v>
      </c>
      <c r="T1095" s="553"/>
      <c r="U1095" s="553"/>
      <c r="V1095" s="553"/>
      <c r="W1095" s="553"/>
      <c r="X1095" s="397"/>
      <c r="Y1095" s="397"/>
      <c r="Z1095" s="397"/>
      <c r="AA1095" s="397"/>
      <c r="AB1095" s="397"/>
      <c r="AC1095" s="397"/>
      <c r="AD1095" s="397"/>
      <c r="AE1095" s="397"/>
      <c r="AF1095" s="397"/>
      <c r="AG1095" s="397"/>
      <c r="AH1095" s="397"/>
      <c r="AI1095" s="397"/>
      <c r="AJ1095" s="397"/>
      <c r="AK1095" s="397"/>
      <c r="AL1095" s="397"/>
      <c r="AM1095" s="397"/>
      <c r="AN1095" s="397"/>
      <c r="AO1095" s="397"/>
      <c r="AP1095" s="397"/>
      <c r="AQ1095" s="397"/>
      <c r="AR1095" s="397"/>
      <c r="AS1095" s="397"/>
      <c r="AT1095" s="397"/>
      <c r="AU1095" s="397"/>
      <c r="AV1095" s="397"/>
      <c r="AW1095" s="397"/>
      <c r="AX1095" s="397"/>
      <c r="AY1095" s="397"/>
      <c r="AZ1095" s="397"/>
      <c r="BA1095" s="553"/>
      <c r="BB1095" s="397"/>
      <c r="BC1095" s="397"/>
      <c r="BD1095" s="397"/>
    </row>
    <row r="1096" spans="2:56" x14ac:dyDescent="0.35">
      <c r="B1096" s="80"/>
      <c r="C1096" s="119"/>
      <c r="D1096" s="119"/>
      <c r="E1096" s="202"/>
      <c r="F1096" s="119"/>
      <c r="G1096" s="120"/>
      <c r="H1096" s="41"/>
      <c r="I1096" s="41"/>
      <c r="J1096" s="329">
        <v>0</v>
      </c>
      <c r="K1096" s="329">
        <v>0</v>
      </c>
      <c r="L1096" s="332"/>
      <c r="M1096" s="150"/>
      <c r="N1096" s="397"/>
      <c r="O1096" s="555"/>
      <c r="P1096" s="576">
        <f t="shared" si="54"/>
        <v>0</v>
      </c>
      <c r="Q1096" s="576">
        <f t="shared" si="55"/>
        <v>0</v>
      </c>
      <c r="R1096" s="576">
        <f t="shared" si="56"/>
        <v>0</v>
      </c>
      <c r="S1096" s="576">
        <f t="shared" si="56"/>
        <v>0</v>
      </c>
      <c r="T1096" s="553"/>
      <c r="U1096" s="553"/>
      <c r="V1096" s="553"/>
      <c r="W1096" s="553"/>
      <c r="X1096" s="397"/>
      <c r="Y1096" s="397"/>
      <c r="Z1096" s="397"/>
      <c r="AA1096" s="397"/>
      <c r="AB1096" s="397"/>
      <c r="AC1096" s="397"/>
      <c r="AD1096" s="397"/>
      <c r="AE1096" s="397"/>
      <c r="AF1096" s="397"/>
      <c r="AG1096" s="397"/>
      <c r="AH1096" s="397"/>
      <c r="AI1096" s="397"/>
      <c r="AJ1096" s="397"/>
      <c r="AK1096" s="397"/>
      <c r="AL1096" s="397"/>
      <c r="AM1096" s="397"/>
      <c r="AN1096" s="397"/>
      <c r="AO1096" s="397"/>
      <c r="AP1096" s="397"/>
      <c r="AQ1096" s="397"/>
      <c r="AR1096" s="397"/>
      <c r="AS1096" s="397"/>
      <c r="AT1096" s="397"/>
      <c r="AU1096" s="397"/>
      <c r="AV1096" s="397"/>
      <c r="AW1096" s="397"/>
      <c r="AX1096" s="397"/>
      <c r="AY1096" s="397"/>
      <c r="AZ1096" s="397"/>
      <c r="BA1096" s="553"/>
      <c r="BB1096" s="397"/>
      <c r="BC1096" s="397"/>
      <c r="BD1096" s="397"/>
    </row>
    <row r="1097" spans="2:56" x14ac:dyDescent="0.35">
      <c r="B1097" s="80"/>
      <c r="C1097" s="119"/>
      <c r="D1097" s="119"/>
      <c r="E1097" s="202"/>
      <c r="F1097" s="119"/>
      <c r="G1097" s="120"/>
      <c r="H1097" s="41"/>
      <c r="I1097" s="41"/>
      <c r="J1097" s="329">
        <v>0</v>
      </c>
      <c r="K1097" s="329">
        <v>0</v>
      </c>
      <c r="L1097" s="332"/>
      <c r="M1097" s="150"/>
      <c r="N1097" s="397"/>
      <c r="O1097" s="555"/>
      <c r="P1097" s="576">
        <f t="shared" si="54"/>
        <v>0</v>
      </c>
      <c r="Q1097" s="576">
        <f t="shared" si="55"/>
        <v>0</v>
      </c>
      <c r="R1097" s="576">
        <f t="shared" si="56"/>
        <v>0</v>
      </c>
      <c r="S1097" s="576">
        <f t="shared" si="56"/>
        <v>0</v>
      </c>
      <c r="T1097" s="553"/>
      <c r="U1097" s="553"/>
      <c r="V1097" s="553"/>
      <c r="W1097" s="553"/>
      <c r="X1097" s="397"/>
      <c r="Y1097" s="397"/>
      <c r="Z1097" s="397"/>
      <c r="AA1097" s="397"/>
      <c r="AB1097" s="397"/>
      <c r="AC1097" s="397"/>
      <c r="AD1097" s="397"/>
      <c r="AE1097" s="397"/>
      <c r="AF1097" s="397"/>
      <c r="AG1097" s="397"/>
      <c r="AH1097" s="397"/>
      <c r="AI1097" s="397"/>
      <c r="AJ1097" s="397"/>
      <c r="AK1097" s="397"/>
      <c r="AL1097" s="397"/>
      <c r="AM1097" s="397"/>
      <c r="AN1097" s="397"/>
      <c r="AO1097" s="397"/>
      <c r="AP1097" s="397"/>
      <c r="AQ1097" s="397"/>
      <c r="AR1097" s="397"/>
      <c r="AS1097" s="397"/>
      <c r="AT1097" s="397"/>
      <c r="AU1097" s="397"/>
      <c r="AV1097" s="397"/>
      <c r="AW1097" s="397"/>
      <c r="AX1097" s="397"/>
      <c r="AY1097" s="397"/>
      <c r="AZ1097" s="397"/>
      <c r="BA1097" s="553"/>
      <c r="BB1097" s="397"/>
      <c r="BC1097" s="397"/>
      <c r="BD1097" s="397"/>
    </row>
    <row r="1098" spans="2:56" x14ac:dyDescent="0.35">
      <c r="B1098" s="80"/>
      <c r="C1098" s="119"/>
      <c r="D1098" s="119"/>
      <c r="E1098" s="202"/>
      <c r="F1098" s="119"/>
      <c r="G1098" s="120"/>
      <c r="H1098" s="41"/>
      <c r="I1098" s="41"/>
      <c r="J1098" s="329">
        <v>0</v>
      </c>
      <c r="K1098" s="329">
        <v>0</v>
      </c>
      <c r="L1098" s="332"/>
      <c r="M1098" s="150"/>
      <c r="N1098" s="397"/>
      <c r="O1098" s="555"/>
      <c r="P1098" s="576">
        <f t="shared" si="54"/>
        <v>0</v>
      </c>
      <c r="Q1098" s="576">
        <f t="shared" si="55"/>
        <v>0</v>
      </c>
      <c r="R1098" s="576">
        <f t="shared" si="56"/>
        <v>0</v>
      </c>
      <c r="S1098" s="576">
        <f t="shared" si="56"/>
        <v>0</v>
      </c>
      <c r="T1098" s="553"/>
      <c r="U1098" s="553"/>
      <c r="V1098" s="553"/>
      <c r="W1098" s="553"/>
      <c r="X1098" s="397"/>
      <c r="Y1098" s="397"/>
      <c r="Z1098" s="397"/>
      <c r="AA1098" s="397"/>
      <c r="AB1098" s="397"/>
      <c r="AC1098" s="397"/>
      <c r="AD1098" s="397"/>
      <c r="AE1098" s="397"/>
      <c r="AF1098" s="397"/>
      <c r="AG1098" s="397"/>
      <c r="AH1098" s="397"/>
      <c r="AI1098" s="397"/>
      <c r="AJ1098" s="397"/>
      <c r="AK1098" s="397"/>
      <c r="AL1098" s="397"/>
      <c r="AM1098" s="397"/>
      <c r="AN1098" s="397"/>
      <c r="AO1098" s="397"/>
      <c r="AP1098" s="397"/>
      <c r="AQ1098" s="397"/>
      <c r="AR1098" s="397"/>
      <c r="AS1098" s="397"/>
      <c r="AT1098" s="397"/>
      <c r="AU1098" s="397"/>
      <c r="AV1098" s="397"/>
      <c r="AW1098" s="397"/>
      <c r="AX1098" s="397"/>
      <c r="AY1098" s="397"/>
      <c r="AZ1098" s="397"/>
      <c r="BA1098" s="553"/>
      <c r="BB1098" s="397"/>
      <c r="BC1098" s="397"/>
      <c r="BD1098" s="397"/>
    </row>
    <row r="1099" spans="2:56" x14ac:dyDescent="0.35">
      <c r="B1099" s="80"/>
      <c r="C1099" s="119"/>
      <c r="D1099" s="119"/>
      <c r="E1099" s="202"/>
      <c r="F1099" s="119"/>
      <c r="G1099" s="120"/>
      <c r="H1099" s="41"/>
      <c r="I1099" s="41"/>
      <c r="J1099" s="329">
        <v>0</v>
      </c>
      <c r="K1099" s="329">
        <v>0</v>
      </c>
      <c r="L1099" s="332"/>
      <c r="M1099" s="150"/>
      <c r="N1099" s="397"/>
      <c r="O1099" s="555"/>
      <c r="P1099" s="576">
        <f t="shared" si="54"/>
        <v>0</v>
      </c>
      <c r="Q1099" s="576">
        <f t="shared" si="55"/>
        <v>0</v>
      </c>
      <c r="R1099" s="576">
        <f t="shared" si="56"/>
        <v>0</v>
      </c>
      <c r="S1099" s="576">
        <f t="shared" si="56"/>
        <v>0</v>
      </c>
      <c r="T1099" s="553"/>
      <c r="U1099" s="553"/>
      <c r="V1099" s="553"/>
      <c r="W1099" s="553"/>
      <c r="X1099" s="397"/>
      <c r="Y1099" s="397"/>
      <c r="Z1099" s="397"/>
      <c r="AA1099" s="397"/>
      <c r="AB1099" s="397"/>
      <c r="AC1099" s="397"/>
      <c r="AD1099" s="397"/>
      <c r="AE1099" s="397"/>
      <c r="AF1099" s="397"/>
      <c r="AG1099" s="397"/>
      <c r="AH1099" s="397"/>
      <c r="AI1099" s="397"/>
      <c r="AJ1099" s="397"/>
      <c r="AK1099" s="397"/>
      <c r="AL1099" s="397"/>
      <c r="AM1099" s="397"/>
      <c r="AN1099" s="397"/>
      <c r="AO1099" s="397"/>
      <c r="AP1099" s="397"/>
      <c r="AQ1099" s="397"/>
      <c r="AR1099" s="397"/>
      <c r="AS1099" s="397"/>
      <c r="AT1099" s="397"/>
      <c r="AU1099" s="397"/>
      <c r="AV1099" s="397"/>
      <c r="AW1099" s="397"/>
      <c r="AX1099" s="397"/>
      <c r="AY1099" s="397"/>
      <c r="AZ1099" s="397"/>
      <c r="BA1099" s="553"/>
      <c r="BB1099" s="397"/>
      <c r="BC1099" s="397"/>
      <c r="BD1099" s="397"/>
    </row>
    <row r="1100" spans="2:56" x14ac:dyDescent="0.35">
      <c r="B1100" s="80"/>
      <c r="C1100" s="119"/>
      <c r="D1100" s="119"/>
      <c r="E1100" s="202"/>
      <c r="F1100" s="119"/>
      <c r="G1100" s="120"/>
      <c r="H1100" s="41"/>
      <c r="I1100" s="41"/>
      <c r="J1100" s="329">
        <v>0</v>
      </c>
      <c r="K1100" s="329">
        <v>0</v>
      </c>
      <c r="L1100" s="332"/>
      <c r="M1100" s="150"/>
      <c r="N1100" s="397"/>
      <c r="O1100" s="555"/>
      <c r="P1100" s="576">
        <f t="shared" si="54"/>
        <v>0</v>
      </c>
      <c r="Q1100" s="576">
        <f t="shared" si="55"/>
        <v>0</v>
      </c>
      <c r="R1100" s="576">
        <f t="shared" si="56"/>
        <v>0</v>
      </c>
      <c r="S1100" s="576">
        <f t="shared" si="56"/>
        <v>0</v>
      </c>
      <c r="T1100" s="553"/>
      <c r="U1100" s="553"/>
      <c r="V1100" s="553"/>
      <c r="W1100" s="553"/>
      <c r="X1100" s="397"/>
      <c r="Y1100" s="397"/>
      <c r="Z1100" s="397"/>
      <c r="AA1100" s="397"/>
      <c r="AB1100" s="397"/>
      <c r="AC1100" s="397"/>
      <c r="AD1100" s="397"/>
      <c r="AE1100" s="397"/>
      <c r="AF1100" s="397"/>
      <c r="AG1100" s="397"/>
      <c r="AH1100" s="397"/>
      <c r="AI1100" s="397"/>
      <c r="AJ1100" s="397"/>
      <c r="AK1100" s="397"/>
      <c r="AL1100" s="397"/>
      <c r="AM1100" s="397"/>
      <c r="AN1100" s="397"/>
      <c r="AO1100" s="397"/>
      <c r="AP1100" s="397"/>
      <c r="AQ1100" s="397"/>
      <c r="AR1100" s="397"/>
      <c r="AS1100" s="397"/>
      <c r="AT1100" s="397"/>
      <c r="AU1100" s="397"/>
      <c r="AV1100" s="397"/>
      <c r="AW1100" s="397"/>
      <c r="AX1100" s="397"/>
      <c r="AY1100" s="397"/>
      <c r="AZ1100" s="397"/>
      <c r="BA1100" s="553"/>
      <c r="BB1100" s="397"/>
      <c r="BC1100" s="397"/>
      <c r="BD1100" s="397"/>
    </row>
    <row r="1101" spans="2:56" x14ac:dyDescent="0.35">
      <c r="B1101" s="80"/>
      <c r="C1101" s="119"/>
      <c r="D1101" s="119"/>
      <c r="E1101" s="202"/>
      <c r="F1101" s="119"/>
      <c r="G1101" s="120"/>
      <c r="H1101" s="41"/>
      <c r="I1101" s="41"/>
      <c r="J1101" s="329">
        <v>0</v>
      </c>
      <c r="K1101" s="329">
        <v>0</v>
      </c>
      <c r="L1101" s="332"/>
      <c r="M1101" s="150"/>
      <c r="N1101" s="397"/>
      <c r="O1101" s="555"/>
      <c r="P1101" s="576">
        <f t="shared" si="54"/>
        <v>0</v>
      </c>
      <c r="Q1101" s="576">
        <f t="shared" si="55"/>
        <v>0</v>
      </c>
      <c r="R1101" s="576">
        <f t="shared" si="56"/>
        <v>0</v>
      </c>
      <c r="S1101" s="576">
        <f t="shared" si="56"/>
        <v>0</v>
      </c>
      <c r="T1101" s="553"/>
      <c r="U1101" s="553"/>
      <c r="V1101" s="553"/>
      <c r="W1101" s="553"/>
      <c r="X1101" s="397"/>
      <c r="Y1101" s="397"/>
      <c r="Z1101" s="397"/>
      <c r="AA1101" s="397"/>
      <c r="AB1101" s="397"/>
      <c r="AC1101" s="397"/>
      <c r="AD1101" s="397"/>
      <c r="AE1101" s="397"/>
      <c r="AF1101" s="397"/>
      <c r="AG1101" s="397"/>
      <c r="AH1101" s="397"/>
      <c r="AI1101" s="397"/>
      <c r="AJ1101" s="397"/>
      <c r="AK1101" s="397"/>
      <c r="AL1101" s="397"/>
      <c r="AM1101" s="397"/>
      <c r="AN1101" s="397"/>
      <c r="AO1101" s="397"/>
      <c r="AP1101" s="397"/>
      <c r="AQ1101" s="397"/>
      <c r="AR1101" s="397"/>
      <c r="AS1101" s="397"/>
      <c r="AT1101" s="397"/>
      <c r="AU1101" s="397"/>
      <c r="AV1101" s="397"/>
      <c r="AW1101" s="397"/>
      <c r="AX1101" s="397"/>
      <c r="AY1101" s="397"/>
      <c r="AZ1101" s="397"/>
      <c r="BA1101" s="553"/>
      <c r="BB1101" s="397"/>
      <c r="BC1101" s="397"/>
      <c r="BD1101" s="397"/>
    </row>
    <row r="1102" spans="2:56" x14ac:dyDescent="0.35">
      <c r="B1102" s="80"/>
      <c r="C1102" s="119"/>
      <c r="D1102" s="119"/>
      <c r="E1102" s="202"/>
      <c r="F1102" s="119"/>
      <c r="G1102" s="120"/>
      <c r="H1102" s="41"/>
      <c r="I1102" s="41"/>
      <c r="J1102" s="329">
        <v>0</v>
      </c>
      <c r="K1102" s="329">
        <v>0</v>
      </c>
      <c r="L1102" s="332"/>
      <c r="M1102" s="150"/>
      <c r="N1102" s="397"/>
      <c r="O1102" s="555"/>
      <c r="P1102" s="576">
        <f t="shared" si="54"/>
        <v>0</v>
      </c>
      <c r="Q1102" s="576">
        <f t="shared" si="55"/>
        <v>0</v>
      </c>
      <c r="R1102" s="576">
        <f t="shared" si="56"/>
        <v>0</v>
      </c>
      <c r="S1102" s="576">
        <f t="shared" si="56"/>
        <v>0</v>
      </c>
      <c r="T1102" s="553"/>
      <c r="U1102" s="553"/>
      <c r="V1102" s="553"/>
      <c r="W1102" s="553"/>
      <c r="X1102" s="397"/>
      <c r="Y1102" s="397"/>
      <c r="Z1102" s="397"/>
      <c r="AA1102" s="397"/>
      <c r="AB1102" s="397"/>
      <c r="AC1102" s="397"/>
      <c r="AD1102" s="397"/>
      <c r="AE1102" s="397"/>
      <c r="AF1102" s="397"/>
      <c r="AG1102" s="397"/>
      <c r="AH1102" s="397"/>
      <c r="AI1102" s="397"/>
      <c r="AJ1102" s="397"/>
      <c r="AK1102" s="397"/>
      <c r="AL1102" s="397"/>
      <c r="AM1102" s="397"/>
      <c r="AN1102" s="397"/>
      <c r="AO1102" s="397"/>
      <c r="AP1102" s="397"/>
      <c r="AQ1102" s="397"/>
      <c r="AR1102" s="397"/>
      <c r="AS1102" s="397"/>
      <c r="AT1102" s="397"/>
      <c r="AU1102" s="397"/>
      <c r="AV1102" s="397"/>
      <c r="AW1102" s="397"/>
      <c r="AX1102" s="397"/>
      <c r="AY1102" s="397"/>
      <c r="AZ1102" s="397"/>
      <c r="BA1102" s="553"/>
      <c r="BB1102" s="397"/>
      <c r="BC1102" s="397"/>
      <c r="BD1102" s="397"/>
    </row>
    <row r="1103" spans="2:56" x14ac:dyDescent="0.35">
      <c r="B1103" s="80"/>
      <c r="C1103" s="119"/>
      <c r="D1103" s="119"/>
      <c r="E1103" s="202"/>
      <c r="F1103" s="119"/>
      <c r="G1103" s="120"/>
      <c r="H1103" s="41"/>
      <c r="I1103" s="41"/>
      <c r="J1103" s="329">
        <v>0</v>
      </c>
      <c r="K1103" s="329">
        <v>0</v>
      </c>
      <c r="L1103" s="332"/>
      <c r="M1103" s="150"/>
      <c r="N1103" s="397"/>
      <c r="O1103" s="555"/>
      <c r="P1103" s="576">
        <f t="shared" si="54"/>
        <v>0</v>
      </c>
      <c r="Q1103" s="576">
        <f t="shared" si="55"/>
        <v>0</v>
      </c>
      <c r="R1103" s="576">
        <f t="shared" si="56"/>
        <v>0</v>
      </c>
      <c r="S1103" s="576">
        <f t="shared" si="56"/>
        <v>0</v>
      </c>
      <c r="T1103" s="553"/>
      <c r="U1103" s="553"/>
      <c r="V1103" s="553"/>
      <c r="W1103" s="553"/>
      <c r="X1103" s="397"/>
      <c r="Y1103" s="397"/>
      <c r="Z1103" s="397"/>
      <c r="AA1103" s="397"/>
      <c r="AB1103" s="397"/>
      <c r="AC1103" s="397"/>
      <c r="AD1103" s="397"/>
      <c r="AE1103" s="397"/>
      <c r="AF1103" s="397"/>
      <c r="AG1103" s="397"/>
      <c r="AH1103" s="397"/>
      <c r="AI1103" s="397"/>
      <c r="AJ1103" s="397"/>
      <c r="AK1103" s="397"/>
      <c r="AL1103" s="397"/>
      <c r="AM1103" s="397"/>
      <c r="AN1103" s="397"/>
      <c r="AO1103" s="397"/>
      <c r="AP1103" s="397"/>
      <c r="AQ1103" s="397"/>
      <c r="AR1103" s="397"/>
      <c r="AS1103" s="397"/>
      <c r="AT1103" s="397"/>
      <c r="AU1103" s="397"/>
      <c r="AV1103" s="397"/>
      <c r="AW1103" s="397"/>
      <c r="AX1103" s="397"/>
      <c r="AY1103" s="397"/>
      <c r="AZ1103" s="397"/>
      <c r="BA1103" s="553"/>
      <c r="BB1103" s="397"/>
      <c r="BC1103" s="397"/>
      <c r="BD1103" s="397"/>
    </row>
    <row r="1104" spans="2:56" x14ac:dyDescent="0.35">
      <c r="B1104" s="80"/>
      <c r="C1104" s="119"/>
      <c r="D1104" s="119"/>
      <c r="E1104" s="202"/>
      <c r="F1104" s="119"/>
      <c r="G1104" s="120"/>
      <c r="H1104" s="41"/>
      <c r="I1104" s="41"/>
      <c r="J1104" s="329">
        <v>0</v>
      </c>
      <c r="K1104" s="329">
        <v>0</v>
      </c>
      <c r="L1104" s="332"/>
      <c r="M1104" s="150"/>
      <c r="N1104" s="397"/>
      <c r="O1104" s="555"/>
      <c r="P1104" s="576">
        <f t="shared" si="54"/>
        <v>0</v>
      </c>
      <c r="Q1104" s="576">
        <f t="shared" si="55"/>
        <v>0</v>
      </c>
      <c r="R1104" s="576">
        <f t="shared" si="56"/>
        <v>0</v>
      </c>
      <c r="S1104" s="576">
        <f t="shared" si="56"/>
        <v>0</v>
      </c>
      <c r="T1104" s="553"/>
      <c r="U1104" s="553"/>
      <c r="V1104" s="553"/>
      <c r="W1104" s="553"/>
      <c r="X1104" s="397"/>
      <c r="Y1104" s="397"/>
      <c r="Z1104" s="397"/>
      <c r="AA1104" s="397"/>
      <c r="AB1104" s="397"/>
      <c r="AC1104" s="397"/>
      <c r="AD1104" s="397"/>
      <c r="AE1104" s="397"/>
      <c r="AF1104" s="397"/>
      <c r="AG1104" s="397"/>
      <c r="AH1104" s="397"/>
      <c r="AI1104" s="397"/>
      <c r="AJ1104" s="397"/>
      <c r="AK1104" s="397"/>
      <c r="AL1104" s="397"/>
      <c r="AM1104" s="397"/>
      <c r="AN1104" s="397"/>
      <c r="AO1104" s="397"/>
      <c r="AP1104" s="397"/>
      <c r="AQ1104" s="397"/>
      <c r="AR1104" s="397"/>
      <c r="AS1104" s="397"/>
      <c r="AT1104" s="397"/>
      <c r="AU1104" s="397"/>
      <c r="AV1104" s="397"/>
      <c r="AW1104" s="397"/>
      <c r="AX1104" s="397"/>
      <c r="AY1104" s="397"/>
      <c r="AZ1104" s="397"/>
      <c r="BA1104" s="553"/>
      <c r="BB1104" s="397"/>
      <c r="BC1104" s="397"/>
      <c r="BD1104" s="397"/>
    </row>
    <row r="1105" spans="2:56" x14ac:dyDescent="0.35">
      <c r="B1105" s="80"/>
      <c r="C1105" s="119"/>
      <c r="D1105" s="119"/>
      <c r="E1105" s="202"/>
      <c r="F1105" s="119"/>
      <c r="G1105" s="120"/>
      <c r="H1105" s="41"/>
      <c r="I1105" s="41"/>
      <c r="J1105" s="329">
        <v>0</v>
      </c>
      <c r="K1105" s="329">
        <v>0</v>
      </c>
      <c r="L1105" s="332"/>
      <c r="M1105" s="150"/>
      <c r="N1105" s="397"/>
      <c r="O1105" s="555"/>
      <c r="P1105" s="576">
        <f t="shared" si="54"/>
        <v>0</v>
      </c>
      <c r="Q1105" s="576">
        <f t="shared" si="55"/>
        <v>0</v>
      </c>
      <c r="R1105" s="576">
        <f t="shared" si="56"/>
        <v>0</v>
      </c>
      <c r="S1105" s="576">
        <f t="shared" si="56"/>
        <v>0</v>
      </c>
      <c r="T1105" s="553"/>
      <c r="U1105" s="553"/>
      <c r="V1105" s="553"/>
      <c r="W1105" s="553"/>
      <c r="X1105" s="397"/>
      <c r="Y1105" s="397"/>
      <c r="Z1105" s="397"/>
      <c r="AA1105" s="397"/>
      <c r="AB1105" s="397"/>
      <c r="AC1105" s="397"/>
      <c r="AD1105" s="397"/>
      <c r="AE1105" s="397"/>
      <c r="AF1105" s="397"/>
      <c r="AG1105" s="397"/>
      <c r="AH1105" s="397"/>
      <c r="AI1105" s="397"/>
      <c r="AJ1105" s="397"/>
      <c r="AK1105" s="397"/>
      <c r="AL1105" s="397"/>
      <c r="AM1105" s="397"/>
      <c r="AN1105" s="397"/>
      <c r="AO1105" s="397"/>
      <c r="AP1105" s="397"/>
      <c r="AQ1105" s="397"/>
      <c r="AR1105" s="397"/>
      <c r="AS1105" s="397"/>
      <c r="AT1105" s="397"/>
      <c r="AU1105" s="397"/>
      <c r="AV1105" s="397"/>
      <c r="AW1105" s="397"/>
      <c r="AX1105" s="397"/>
      <c r="AY1105" s="397"/>
      <c r="AZ1105" s="397"/>
      <c r="BA1105" s="553"/>
      <c r="BB1105" s="397"/>
      <c r="BC1105" s="397"/>
      <c r="BD1105" s="397"/>
    </row>
    <row r="1106" spans="2:56" x14ac:dyDescent="0.35">
      <c r="B1106" s="80"/>
      <c r="C1106" s="119"/>
      <c r="D1106" s="119"/>
      <c r="E1106" s="202"/>
      <c r="F1106" s="119"/>
      <c r="G1106" s="120"/>
      <c r="H1106" s="41"/>
      <c r="I1106" s="41"/>
      <c r="J1106" s="329">
        <v>0</v>
      </c>
      <c r="K1106" s="329">
        <v>0</v>
      </c>
      <c r="L1106" s="332"/>
      <c r="M1106" s="150"/>
      <c r="N1106" s="397"/>
      <c r="O1106" s="555"/>
      <c r="P1106" s="576">
        <f t="shared" si="54"/>
        <v>0</v>
      </c>
      <c r="Q1106" s="576">
        <f t="shared" si="55"/>
        <v>0</v>
      </c>
      <c r="R1106" s="576">
        <f t="shared" si="56"/>
        <v>0</v>
      </c>
      <c r="S1106" s="576">
        <f t="shared" si="56"/>
        <v>0</v>
      </c>
      <c r="T1106" s="553"/>
      <c r="U1106" s="553"/>
      <c r="V1106" s="553"/>
      <c r="W1106" s="553"/>
      <c r="X1106" s="397"/>
      <c r="Y1106" s="397"/>
      <c r="Z1106" s="397"/>
      <c r="AA1106" s="397"/>
      <c r="AB1106" s="397"/>
      <c r="AC1106" s="397"/>
      <c r="AD1106" s="397"/>
      <c r="AE1106" s="397"/>
      <c r="AF1106" s="397"/>
      <c r="AG1106" s="397"/>
      <c r="AH1106" s="397"/>
      <c r="AI1106" s="397"/>
      <c r="AJ1106" s="397"/>
      <c r="AK1106" s="397"/>
      <c r="AL1106" s="397"/>
      <c r="AM1106" s="397"/>
      <c r="AN1106" s="397"/>
      <c r="AO1106" s="397"/>
      <c r="AP1106" s="397"/>
      <c r="AQ1106" s="397"/>
      <c r="AR1106" s="397"/>
      <c r="AS1106" s="397"/>
      <c r="AT1106" s="397"/>
      <c r="AU1106" s="397"/>
      <c r="AV1106" s="397"/>
      <c r="AW1106" s="397"/>
      <c r="AX1106" s="397"/>
      <c r="AY1106" s="397"/>
      <c r="AZ1106" s="397"/>
      <c r="BA1106" s="553"/>
      <c r="BB1106" s="397"/>
      <c r="BC1106" s="397"/>
      <c r="BD1106" s="397"/>
    </row>
    <row r="1107" spans="2:56" x14ac:dyDescent="0.35">
      <c r="B1107" s="80"/>
      <c r="C1107" s="119"/>
      <c r="D1107" s="119"/>
      <c r="E1107" s="202"/>
      <c r="F1107" s="119"/>
      <c r="G1107" s="120"/>
      <c r="H1107" s="41"/>
      <c r="I1107" s="41"/>
      <c r="J1107" s="329">
        <v>0</v>
      </c>
      <c r="K1107" s="329">
        <v>0</v>
      </c>
      <c r="L1107" s="332"/>
      <c r="M1107" s="150"/>
      <c r="N1107" s="397"/>
      <c r="O1107" s="555"/>
      <c r="P1107" s="576">
        <f t="shared" si="54"/>
        <v>0</v>
      </c>
      <c r="Q1107" s="576">
        <f t="shared" si="55"/>
        <v>0</v>
      </c>
      <c r="R1107" s="576">
        <f t="shared" si="56"/>
        <v>0</v>
      </c>
      <c r="S1107" s="576">
        <f t="shared" si="56"/>
        <v>0</v>
      </c>
      <c r="T1107" s="553"/>
      <c r="U1107" s="553"/>
      <c r="V1107" s="553"/>
      <c r="W1107" s="553"/>
      <c r="X1107" s="397"/>
      <c r="Y1107" s="397"/>
      <c r="Z1107" s="397"/>
      <c r="AA1107" s="397"/>
      <c r="AB1107" s="397"/>
      <c r="AC1107" s="397"/>
      <c r="AD1107" s="397"/>
      <c r="AE1107" s="397"/>
      <c r="AF1107" s="397"/>
      <c r="AG1107" s="397"/>
      <c r="AH1107" s="397"/>
      <c r="AI1107" s="397"/>
      <c r="AJ1107" s="397"/>
      <c r="AK1107" s="397"/>
      <c r="AL1107" s="397"/>
      <c r="AM1107" s="397"/>
      <c r="AN1107" s="397"/>
      <c r="AO1107" s="397"/>
      <c r="AP1107" s="397"/>
      <c r="AQ1107" s="397"/>
      <c r="AR1107" s="397"/>
      <c r="AS1107" s="397"/>
      <c r="AT1107" s="397"/>
      <c r="AU1107" s="397"/>
      <c r="AV1107" s="397"/>
      <c r="AW1107" s="397"/>
      <c r="AX1107" s="397"/>
      <c r="AY1107" s="397"/>
      <c r="AZ1107" s="397"/>
      <c r="BA1107" s="553"/>
      <c r="BB1107" s="397"/>
      <c r="BC1107" s="397"/>
      <c r="BD1107" s="397"/>
    </row>
    <row r="1108" spans="2:56" x14ac:dyDescent="0.35">
      <c r="B1108" s="80"/>
      <c r="C1108" s="119"/>
      <c r="D1108" s="119"/>
      <c r="E1108" s="202"/>
      <c r="F1108" s="119"/>
      <c r="G1108" s="120"/>
      <c r="H1108" s="41"/>
      <c r="I1108" s="41"/>
      <c r="J1108" s="329">
        <v>0</v>
      </c>
      <c r="K1108" s="329">
        <v>0</v>
      </c>
      <c r="L1108" s="332"/>
      <c r="M1108" s="150"/>
      <c r="N1108" s="397"/>
      <c r="O1108" s="555"/>
      <c r="P1108" s="576">
        <f t="shared" si="54"/>
        <v>0</v>
      </c>
      <c r="Q1108" s="576">
        <f t="shared" si="55"/>
        <v>0</v>
      </c>
      <c r="R1108" s="576">
        <f t="shared" si="56"/>
        <v>0</v>
      </c>
      <c r="S1108" s="576">
        <f t="shared" si="56"/>
        <v>0</v>
      </c>
      <c r="T1108" s="553"/>
      <c r="U1108" s="553"/>
      <c r="V1108" s="553"/>
      <c r="W1108" s="553"/>
      <c r="X1108" s="397"/>
      <c r="Y1108" s="397"/>
      <c r="Z1108" s="397"/>
      <c r="AA1108" s="397"/>
      <c r="AB1108" s="397"/>
      <c r="AC1108" s="397"/>
      <c r="AD1108" s="397"/>
      <c r="AE1108" s="397"/>
      <c r="AF1108" s="397"/>
      <c r="AG1108" s="397"/>
      <c r="AH1108" s="397"/>
      <c r="AI1108" s="397"/>
      <c r="AJ1108" s="397"/>
      <c r="AK1108" s="397"/>
      <c r="AL1108" s="397"/>
      <c r="AM1108" s="397"/>
      <c r="AN1108" s="397"/>
      <c r="AO1108" s="397"/>
      <c r="AP1108" s="397"/>
      <c r="AQ1108" s="397"/>
      <c r="AR1108" s="397"/>
      <c r="AS1108" s="397"/>
      <c r="AT1108" s="397"/>
      <c r="AU1108" s="397"/>
      <c r="AV1108" s="397"/>
      <c r="AW1108" s="397"/>
      <c r="AX1108" s="397"/>
      <c r="AY1108" s="397"/>
      <c r="AZ1108" s="397"/>
      <c r="BA1108" s="553"/>
      <c r="BB1108" s="397"/>
      <c r="BC1108" s="397"/>
      <c r="BD1108" s="397"/>
    </row>
    <row r="1109" spans="2:56" x14ac:dyDescent="0.35">
      <c r="B1109" s="80"/>
      <c r="C1109" s="119"/>
      <c r="D1109" s="119"/>
      <c r="E1109" s="202"/>
      <c r="F1109" s="119"/>
      <c r="G1109" s="120"/>
      <c r="H1109" s="41"/>
      <c r="I1109" s="41"/>
      <c r="J1109" s="329">
        <v>0</v>
      </c>
      <c r="K1109" s="329">
        <v>0</v>
      </c>
      <c r="L1109" s="332"/>
      <c r="M1109" s="150"/>
      <c r="N1109" s="397"/>
      <c r="O1109" s="555"/>
      <c r="P1109" s="576">
        <f t="shared" si="54"/>
        <v>0</v>
      </c>
      <c r="Q1109" s="576">
        <f t="shared" si="55"/>
        <v>0</v>
      </c>
      <c r="R1109" s="576">
        <f t="shared" si="56"/>
        <v>0</v>
      </c>
      <c r="S1109" s="576">
        <f t="shared" si="56"/>
        <v>0</v>
      </c>
      <c r="T1109" s="553"/>
      <c r="U1109" s="553"/>
      <c r="V1109" s="553"/>
      <c r="W1109" s="553"/>
      <c r="X1109" s="397"/>
      <c r="Y1109" s="397"/>
      <c r="Z1109" s="397"/>
      <c r="AA1109" s="397"/>
      <c r="AB1109" s="397"/>
      <c r="AC1109" s="397"/>
      <c r="AD1109" s="397"/>
      <c r="AE1109" s="397"/>
      <c r="AF1109" s="397"/>
      <c r="AG1109" s="397"/>
      <c r="AH1109" s="397"/>
      <c r="AI1109" s="397"/>
      <c r="AJ1109" s="397"/>
      <c r="AK1109" s="397"/>
      <c r="AL1109" s="397"/>
      <c r="AM1109" s="397"/>
      <c r="AN1109" s="397"/>
      <c r="AO1109" s="397"/>
      <c r="AP1109" s="397"/>
      <c r="AQ1109" s="397"/>
      <c r="AR1109" s="397"/>
      <c r="AS1109" s="397"/>
      <c r="AT1109" s="397"/>
      <c r="AU1109" s="397"/>
      <c r="AV1109" s="397"/>
      <c r="AW1109" s="397"/>
      <c r="AX1109" s="397"/>
      <c r="AY1109" s="397"/>
      <c r="AZ1109" s="397"/>
      <c r="BA1109" s="553"/>
      <c r="BB1109" s="397"/>
      <c r="BC1109" s="397"/>
      <c r="BD1109" s="397"/>
    </row>
    <row r="1110" spans="2:56" x14ac:dyDescent="0.35">
      <c r="B1110" s="80"/>
      <c r="C1110" s="119"/>
      <c r="D1110" s="119"/>
      <c r="E1110" s="202"/>
      <c r="F1110" s="119"/>
      <c r="G1110" s="120"/>
      <c r="H1110" s="41"/>
      <c r="I1110" s="41"/>
      <c r="J1110" s="329">
        <v>0</v>
      </c>
      <c r="K1110" s="329">
        <v>0</v>
      </c>
      <c r="L1110" s="332"/>
      <c r="M1110" s="150"/>
      <c r="N1110" s="397"/>
      <c r="O1110" s="555"/>
      <c r="P1110" s="576">
        <f t="shared" si="54"/>
        <v>0</v>
      </c>
      <c r="Q1110" s="576">
        <f t="shared" si="55"/>
        <v>0</v>
      </c>
      <c r="R1110" s="576">
        <f t="shared" si="56"/>
        <v>0</v>
      </c>
      <c r="S1110" s="576">
        <f t="shared" si="56"/>
        <v>0</v>
      </c>
      <c r="T1110" s="553"/>
      <c r="U1110" s="553"/>
      <c r="V1110" s="553"/>
      <c r="W1110" s="553"/>
      <c r="X1110" s="397"/>
      <c r="Y1110" s="397"/>
      <c r="Z1110" s="397"/>
      <c r="AA1110" s="397"/>
      <c r="AB1110" s="397"/>
      <c r="AC1110" s="397"/>
      <c r="AD1110" s="397"/>
      <c r="AE1110" s="397"/>
      <c r="AF1110" s="397"/>
      <c r="AG1110" s="397"/>
      <c r="AH1110" s="397"/>
      <c r="AI1110" s="397"/>
      <c r="AJ1110" s="397"/>
      <c r="AK1110" s="397"/>
      <c r="AL1110" s="397"/>
      <c r="AM1110" s="397"/>
      <c r="AN1110" s="397"/>
      <c r="AO1110" s="397"/>
      <c r="AP1110" s="397"/>
      <c r="AQ1110" s="397"/>
      <c r="AR1110" s="397"/>
      <c r="AS1110" s="397"/>
      <c r="AT1110" s="397"/>
      <c r="AU1110" s="397"/>
      <c r="AV1110" s="397"/>
      <c r="AW1110" s="397"/>
      <c r="AX1110" s="397"/>
      <c r="AY1110" s="397"/>
      <c r="AZ1110" s="397"/>
      <c r="BA1110" s="553"/>
      <c r="BB1110" s="397"/>
      <c r="BC1110" s="397"/>
      <c r="BD1110" s="397"/>
    </row>
    <row r="1111" spans="2:56" x14ac:dyDescent="0.35">
      <c r="B1111" s="80"/>
      <c r="C1111" s="119"/>
      <c r="D1111" s="119"/>
      <c r="E1111" s="202"/>
      <c r="F1111" s="119"/>
      <c r="G1111" s="120"/>
      <c r="H1111" s="41"/>
      <c r="I1111" s="41"/>
      <c r="J1111" s="329">
        <v>0</v>
      </c>
      <c r="K1111" s="329">
        <v>0</v>
      </c>
      <c r="L1111" s="332"/>
      <c r="M1111" s="150"/>
      <c r="N1111" s="397"/>
      <c r="O1111" s="555"/>
      <c r="P1111" s="576">
        <f t="shared" si="54"/>
        <v>0</v>
      </c>
      <c r="Q1111" s="576">
        <f t="shared" si="55"/>
        <v>0</v>
      </c>
      <c r="R1111" s="576">
        <f t="shared" si="56"/>
        <v>0</v>
      </c>
      <c r="S1111" s="576">
        <f t="shared" si="56"/>
        <v>0</v>
      </c>
      <c r="T1111" s="553"/>
      <c r="U1111" s="553"/>
      <c r="V1111" s="553"/>
      <c r="W1111" s="553"/>
      <c r="X1111" s="397"/>
      <c r="Y1111" s="397"/>
      <c r="Z1111" s="397"/>
      <c r="AA1111" s="397"/>
      <c r="AB1111" s="397"/>
      <c r="AC1111" s="397"/>
      <c r="AD1111" s="397"/>
      <c r="AE1111" s="397"/>
      <c r="AF1111" s="397"/>
      <c r="AG1111" s="397"/>
      <c r="AH1111" s="397"/>
      <c r="AI1111" s="397"/>
      <c r="AJ1111" s="397"/>
      <c r="AK1111" s="397"/>
      <c r="AL1111" s="397"/>
      <c r="AM1111" s="397"/>
      <c r="AN1111" s="397"/>
      <c r="AO1111" s="397"/>
      <c r="AP1111" s="397"/>
      <c r="AQ1111" s="397"/>
      <c r="AR1111" s="397"/>
      <c r="AS1111" s="397"/>
      <c r="AT1111" s="397"/>
      <c r="AU1111" s="397"/>
      <c r="AV1111" s="397"/>
      <c r="AW1111" s="397"/>
      <c r="AX1111" s="397"/>
      <c r="AY1111" s="397"/>
      <c r="AZ1111" s="397"/>
      <c r="BA1111" s="553"/>
      <c r="BB1111" s="397"/>
      <c r="BC1111" s="397"/>
      <c r="BD1111" s="397"/>
    </row>
    <row r="1112" spans="2:56" x14ac:dyDescent="0.35">
      <c r="B1112" s="80"/>
      <c r="C1112" s="119"/>
      <c r="D1112" s="119"/>
      <c r="E1112" s="202"/>
      <c r="F1112" s="119"/>
      <c r="G1112" s="120"/>
      <c r="H1112" s="41"/>
      <c r="I1112" s="41"/>
      <c r="J1112" s="329">
        <v>0</v>
      </c>
      <c r="K1112" s="329">
        <v>0</v>
      </c>
      <c r="L1112" s="332"/>
      <c r="M1112" s="150"/>
      <c r="N1112" s="397"/>
      <c r="O1112" s="555"/>
      <c r="P1112" s="576">
        <f t="shared" si="54"/>
        <v>0</v>
      </c>
      <c r="Q1112" s="576">
        <f t="shared" si="55"/>
        <v>0</v>
      </c>
      <c r="R1112" s="576">
        <f t="shared" si="56"/>
        <v>0</v>
      </c>
      <c r="S1112" s="576">
        <f t="shared" si="56"/>
        <v>0</v>
      </c>
      <c r="T1112" s="553"/>
      <c r="U1112" s="553"/>
      <c r="V1112" s="553"/>
      <c r="W1112" s="553"/>
      <c r="X1112" s="397"/>
      <c r="Y1112" s="397"/>
      <c r="Z1112" s="397"/>
      <c r="AA1112" s="397"/>
      <c r="AB1112" s="397"/>
      <c r="AC1112" s="397"/>
      <c r="AD1112" s="397"/>
      <c r="AE1112" s="397"/>
      <c r="AF1112" s="397"/>
      <c r="AG1112" s="397"/>
      <c r="AH1112" s="397"/>
      <c r="AI1112" s="397"/>
      <c r="AJ1112" s="397"/>
      <c r="AK1112" s="397"/>
      <c r="AL1112" s="397"/>
      <c r="AM1112" s="397"/>
      <c r="AN1112" s="397"/>
      <c r="AO1112" s="397"/>
      <c r="AP1112" s="397"/>
      <c r="AQ1112" s="397"/>
      <c r="AR1112" s="397"/>
      <c r="AS1112" s="397"/>
      <c r="AT1112" s="397"/>
      <c r="AU1112" s="397"/>
      <c r="AV1112" s="397"/>
      <c r="AW1112" s="397"/>
      <c r="AX1112" s="397"/>
      <c r="AY1112" s="397"/>
      <c r="AZ1112" s="397"/>
      <c r="BA1112" s="553"/>
      <c r="BB1112" s="397"/>
      <c r="BC1112" s="397"/>
      <c r="BD1112" s="397"/>
    </row>
    <row r="1113" spans="2:56" x14ac:dyDescent="0.35">
      <c r="B1113" s="80"/>
      <c r="C1113" s="119"/>
      <c r="D1113" s="119"/>
      <c r="E1113" s="202"/>
      <c r="F1113" s="119"/>
      <c r="G1113" s="120"/>
      <c r="H1113" s="41"/>
      <c r="I1113" s="41"/>
      <c r="J1113" s="329">
        <v>0</v>
      </c>
      <c r="K1113" s="329">
        <v>0</v>
      </c>
      <c r="L1113" s="332"/>
      <c r="M1113" s="150"/>
      <c r="N1113" s="397"/>
      <c r="O1113" s="555"/>
      <c r="P1113" s="576">
        <f t="shared" si="54"/>
        <v>0</v>
      </c>
      <c r="Q1113" s="576">
        <f t="shared" si="55"/>
        <v>0</v>
      </c>
      <c r="R1113" s="576">
        <f t="shared" si="56"/>
        <v>0</v>
      </c>
      <c r="S1113" s="576">
        <f t="shared" si="56"/>
        <v>0</v>
      </c>
      <c r="T1113" s="553"/>
      <c r="U1113" s="553"/>
      <c r="V1113" s="553"/>
      <c r="W1113" s="553"/>
      <c r="X1113" s="397"/>
      <c r="Y1113" s="397"/>
      <c r="Z1113" s="397"/>
      <c r="AA1113" s="397"/>
      <c r="AB1113" s="397"/>
      <c r="AC1113" s="397"/>
      <c r="AD1113" s="397"/>
      <c r="AE1113" s="397"/>
      <c r="AF1113" s="397"/>
      <c r="AG1113" s="397"/>
      <c r="AH1113" s="397"/>
      <c r="AI1113" s="397"/>
      <c r="AJ1113" s="397"/>
      <c r="AK1113" s="397"/>
      <c r="AL1113" s="397"/>
      <c r="AM1113" s="397"/>
      <c r="AN1113" s="397"/>
      <c r="AO1113" s="397"/>
      <c r="AP1113" s="397"/>
      <c r="AQ1113" s="397"/>
      <c r="AR1113" s="397"/>
      <c r="AS1113" s="397"/>
      <c r="AT1113" s="397"/>
      <c r="AU1113" s="397"/>
      <c r="AV1113" s="397"/>
      <c r="AW1113" s="397"/>
      <c r="AX1113" s="397"/>
      <c r="AY1113" s="397"/>
      <c r="AZ1113" s="397"/>
      <c r="BA1113" s="553"/>
      <c r="BB1113" s="397"/>
      <c r="BC1113" s="397"/>
      <c r="BD1113" s="397"/>
    </row>
    <row r="1114" spans="2:56" x14ac:dyDescent="0.35">
      <c r="B1114" s="80"/>
      <c r="C1114" s="119"/>
      <c r="D1114" s="119"/>
      <c r="E1114" s="202"/>
      <c r="F1114" s="119"/>
      <c r="G1114" s="120"/>
      <c r="H1114" s="41"/>
      <c r="I1114" s="41"/>
      <c r="J1114" s="329">
        <v>0</v>
      </c>
      <c r="K1114" s="329">
        <v>0</v>
      </c>
      <c r="L1114" s="332"/>
      <c r="M1114" s="150"/>
      <c r="N1114" s="397"/>
      <c r="O1114" s="555"/>
      <c r="P1114" s="576">
        <f t="shared" si="54"/>
        <v>0</v>
      </c>
      <c r="Q1114" s="576">
        <f t="shared" si="55"/>
        <v>0</v>
      </c>
      <c r="R1114" s="576">
        <f t="shared" si="56"/>
        <v>0</v>
      </c>
      <c r="S1114" s="576">
        <f t="shared" si="56"/>
        <v>0</v>
      </c>
      <c r="T1114" s="553"/>
      <c r="U1114" s="553"/>
      <c r="V1114" s="553"/>
      <c r="W1114" s="553"/>
      <c r="X1114" s="397"/>
      <c r="Y1114" s="397"/>
      <c r="Z1114" s="397"/>
      <c r="AA1114" s="397"/>
      <c r="AB1114" s="397"/>
      <c r="AC1114" s="397"/>
      <c r="AD1114" s="397"/>
      <c r="AE1114" s="397"/>
      <c r="AF1114" s="397"/>
      <c r="AG1114" s="397"/>
      <c r="AH1114" s="397"/>
      <c r="AI1114" s="397"/>
      <c r="AJ1114" s="397"/>
      <c r="AK1114" s="397"/>
      <c r="AL1114" s="397"/>
      <c r="AM1114" s="397"/>
      <c r="AN1114" s="397"/>
      <c r="AO1114" s="397"/>
      <c r="AP1114" s="397"/>
      <c r="AQ1114" s="397"/>
      <c r="AR1114" s="397"/>
      <c r="AS1114" s="397"/>
      <c r="AT1114" s="397"/>
      <c r="AU1114" s="397"/>
      <c r="AV1114" s="397"/>
      <c r="AW1114" s="397"/>
      <c r="AX1114" s="397"/>
      <c r="AY1114" s="397"/>
      <c r="AZ1114" s="397"/>
      <c r="BA1114" s="553"/>
      <c r="BB1114" s="397"/>
      <c r="BC1114" s="397"/>
      <c r="BD1114" s="397"/>
    </row>
    <row r="1115" spans="2:56" x14ac:dyDescent="0.35">
      <c r="B1115" s="80"/>
      <c r="C1115" s="119"/>
      <c r="D1115" s="119"/>
      <c r="E1115" s="202"/>
      <c r="F1115" s="119"/>
      <c r="G1115" s="120"/>
      <c r="H1115" s="41"/>
      <c r="I1115" s="41"/>
      <c r="J1115" s="329">
        <v>0</v>
      </c>
      <c r="K1115" s="329">
        <v>0</v>
      </c>
      <c r="L1115" s="332"/>
      <c r="M1115" s="150"/>
      <c r="N1115" s="397"/>
      <c r="O1115" s="555"/>
      <c r="P1115" s="576">
        <f t="shared" si="54"/>
        <v>0</v>
      </c>
      <c r="Q1115" s="576">
        <f t="shared" si="55"/>
        <v>0</v>
      </c>
      <c r="R1115" s="576">
        <f t="shared" si="56"/>
        <v>0</v>
      </c>
      <c r="S1115" s="576">
        <f t="shared" si="56"/>
        <v>0</v>
      </c>
      <c r="T1115" s="553"/>
      <c r="U1115" s="553"/>
      <c r="V1115" s="553"/>
      <c r="W1115" s="553"/>
      <c r="X1115" s="397"/>
      <c r="Y1115" s="397"/>
      <c r="Z1115" s="397"/>
      <c r="AA1115" s="397"/>
      <c r="AB1115" s="397"/>
      <c r="AC1115" s="397"/>
      <c r="AD1115" s="397"/>
      <c r="AE1115" s="397"/>
      <c r="AF1115" s="397"/>
      <c r="AG1115" s="397"/>
      <c r="AH1115" s="397"/>
      <c r="AI1115" s="397"/>
      <c r="AJ1115" s="397"/>
      <c r="AK1115" s="397"/>
      <c r="AL1115" s="397"/>
      <c r="AM1115" s="397"/>
      <c r="AN1115" s="397"/>
      <c r="AO1115" s="397"/>
      <c r="AP1115" s="397"/>
      <c r="AQ1115" s="397"/>
      <c r="AR1115" s="397"/>
      <c r="AS1115" s="397"/>
      <c r="AT1115" s="397"/>
      <c r="AU1115" s="397"/>
      <c r="AV1115" s="397"/>
      <c r="AW1115" s="397"/>
      <c r="AX1115" s="397"/>
      <c r="AY1115" s="397"/>
      <c r="AZ1115" s="397"/>
      <c r="BA1115" s="553"/>
      <c r="BB1115" s="397"/>
      <c r="BC1115" s="397"/>
      <c r="BD1115" s="397"/>
    </row>
    <row r="1116" spans="2:56" x14ac:dyDescent="0.35">
      <c r="B1116" s="80"/>
      <c r="C1116" s="119"/>
      <c r="D1116" s="119"/>
      <c r="E1116" s="202"/>
      <c r="F1116" s="119"/>
      <c r="G1116" s="120"/>
      <c r="H1116" s="41"/>
      <c r="I1116" s="41"/>
      <c r="J1116" s="329">
        <v>0</v>
      </c>
      <c r="K1116" s="329">
        <v>0</v>
      </c>
      <c r="L1116" s="332"/>
      <c r="M1116" s="150"/>
      <c r="N1116" s="397"/>
      <c r="O1116" s="555"/>
      <c r="P1116" s="576">
        <f t="shared" si="54"/>
        <v>0</v>
      </c>
      <c r="Q1116" s="576">
        <f t="shared" si="55"/>
        <v>0</v>
      </c>
      <c r="R1116" s="576">
        <f t="shared" si="56"/>
        <v>0</v>
      </c>
      <c r="S1116" s="576">
        <f t="shared" si="56"/>
        <v>0</v>
      </c>
      <c r="T1116" s="553"/>
      <c r="U1116" s="553"/>
      <c r="V1116" s="553"/>
      <c r="W1116" s="553"/>
      <c r="X1116" s="397"/>
      <c r="Y1116" s="397"/>
      <c r="Z1116" s="397"/>
      <c r="AA1116" s="397"/>
      <c r="AB1116" s="397"/>
      <c r="AC1116" s="397"/>
      <c r="AD1116" s="397"/>
      <c r="AE1116" s="397"/>
      <c r="AF1116" s="397"/>
      <c r="AG1116" s="397"/>
      <c r="AH1116" s="397"/>
      <c r="AI1116" s="397"/>
      <c r="AJ1116" s="397"/>
      <c r="AK1116" s="397"/>
      <c r="AL1116" s="397"/>
      <c r="AM1116" s="397"/>
      <c r="AN1116" s="397"/>
      <c r="AO1116" s="397"/>
      <c r="AP1116" s="397"/>
      <c r="AQ1116" s="397"/>
      <c r="AR1116" s="397"/>
      <c r="AS1116" s="397"/>
      <c r="AT1116" s="397"/>
      <c r="AU1116" s="397"/>
      <c r="AV1116" s="397"/>
      <c r="AW1116" s="397"/>
      <c r="AX1116" s="397"/>
      <c r="AY1116" s="397"/>
      <c r="AZ1116" s="397"/>
      <c r="BA1116" s="553"/>
      <c r="BB1116" s="397"/>
      <c r="BC1116" s="397"/>
      <c r="BD1116" s="397"/>
    </row>
    <row r="1117" spans="2:56" x14ac:dyDescent="0.35">
      <c r="B1117" s="80"/>
      <c r="C1117" s="119"/>
      <c r="D1117" s="119"/>
      <c r="E1117" s="202"/>
      <c r="F1117" s="119"/>
      <c r="G1117" s="120"/>
      <c r="H1117" s="41"/>
      <c r="I1117" s="41"/>
      <c r="J1117" s="329">
        <v>0</v>
      </c>
      <c r="K1117" s="329">
        <v>0</v>
      </c>
      <c r="L1117" s="332"/>
      <c r="M1117" s="150"/>
      <c r="N1117" s="397"/>
      <c r="O1117" s="555"/>
      <c r="P1117" s="576">
        <f t="shared" si="54"/>
        <v>0</v>
      </c>
      <c r="Q1117" s="576">
        <f t="shared" si="55"/>
        <v>0</v>
      </c>
      <c r="R1117" s="576">
        <f t="shared" si="56"/>
        <v>0</v>
      </c>
      <c r="S1117" s="576">
        <f t="shared" si="56"/>
        <v>0</v>
      </c>
      <c r="T1117" s="553"/>
      <c r="U1117" s="553"/>
      <c r="V1117" s="553"/>
      <c r="W1117" s="553"/>
      <c r="X1117" s="397"/>
      <c r="Y1117" s="397"/>
      <c r="Z1117" s="397"/>
      <c r="AA1117" s="397"/>
      <c r="AB1117" s="397"/>
      <c r="AC1117" s="397"/>
      <c r="AD1117" s="397"/>
      <c r="AE1117" s="397"/>
      <c r="AF1117" s="397"/>
      <c r="AG1117" s="397"/>
      <c r="AH1117" s="397"/>
      <c r="AI1117" s="397"/>
      <c r="AJ1117" s="397"/>
      <c r="AK1117" s="397"/>
      <c r="AL1117" s="397"/>
      <c r="AM1117" s="397"/>
      <c r="AN1117" s="397"/>
      <c r="AO1117" s="397"/>
      <c r="AP1117" s="397"/>
      <c r="AQ1117" s="397"/>
      <c r="AR1117" s="397"/>
      <c r="AS1117" s="397"/>
      <c r="AT1117" s="397"/>
      <c r="AU1117" s="397"/>
      <c r="AV1117" s="397"/>
      <c r="AW1117" s="397"/>
      <c r="AX1117" s="397"/>
      <c r="AY1117" s="397"/>
      <c r="AZ1117" s="397"/>
      <c r="BA1117" s="553"/>
      <c r="BB1117" s="397"/>
      <c r="BC1117" s="397"/>
      <c r="BD1117" s="397"/>
    </row>
    <row r="1118" spans="2:56" x14ac:dyDescent="0.35">
      <c r="B1118" s="80"/>
      <c r="C1118" s="119"/>
      <c r="D1118" s="119"/>
      <c r="E1118" s="202"/>
      <c r="F1118" s="119"/>
      <c r="G1118" s="120"/>
      <c r="H1118" s="41"/>
      <c r="I1118" s="41"/>
      <c r="J1118" s="329">
        <v>0</v>
      </c>
      <c r="K1118" s="329">
        <v>0</v>
      </c>
      <c r="L1118" s="332"/>
      <c r="M1118" s="150"/>
      <c r="N1118" s="397"/>
      <c r="O1118" s="555"/>
      <c r="P1118" s="576">
        <f t="shared" si="54"/>
        <v>0</v>
      </c>
      <c r="Q1118" s="576">
        <f t="shared" si="55"/>
        <v>0</v>
      </c>
      <c r="R1118" s="576">
        <f t="shared" si="56"/>
        <v>0</v>
      </c>
      <c r="S1118" s="576">
        <f t="shared" si="56"/>
        <v>0</v>
      </c>
      <c r="T1118" s="553"/>
      <c r="U1118" s="553"/>
      <c r="V1118" s="553"/>
      <c r="W1118" s="553"/>
      <c r="X1118" s="397"/>
      <c r="Y1118" s="397"/>
      <c r="Z1118" s="397"/>
      <c r="AA1118" s="397"/>
      <c r="AB1118" s="397"/>
      <c r="AC1118" s="397"/>
      <c r="AD1118" s="397"/>
      <c r="AE1118" s="397"/>
      <c r="AF1118" s="397"/>
      <c r="AG1118" s="397"/>
      <c r="AH1118" s="397"/>
      <c r="AI1118" s="397"/>
      <c r="AJ1118" s="397"/>
      <c r="AK1118" s="397"/>
      <c r="AL1118" s="397"/>
      <c r="AM1118" s="397"/>
      <c r="AN1118" s="397"/>
      <c r="AO1118" s="397"/>
      <c r="AP1118" s="397"/>
      <c r="AQ1118" s="397"/>
      <c r="AR1118" s="397"/>
      <c r="AS1118" s="397"/>
      <c r="AT1118" s="397"/>
      <c r="AU1118" s="397"/>
      <c r="AV1118" s="397"/>
      <c r="AW1118" s="397"/>
      <c r="AX1118" s="397"/>
      <c r="AY1118" s="397"/>
      <c r="AZ1118" s="397"/>
      <c r="BA1118" s="553"/>
      <c r="BB1118" s="397"/>
      <c r="BC1118" s="397"/>
      <c r="BD1118" s="397"/>
    </row>
    <row r="1119" spans="2:56" x14ac:dyDescent="0.35">
      <c r="B1119" s="80"/>
      <c r="C1119" s="119"/>
      <c r="D1119" s="119"/>
      <c r="E1119" s="202"/>
      <c r="F1119" s="119"/>
      <c r="G1119" s="120"/>
      <c r="H1119" s="41"/>
      <c r="I1119" s="41"/>
      <c r="J1119" s="329">
        <v>0</v>
      </c>
      <c r="K1119" s="329">
        <v>0</v>
      </c>
      <c r="L1119" s="332"/>
      <c r="M1119" s="150"/>
      <c r="N1119" s="397"/>
      <c r="O1119" s="555"/>
      <c r="P1119" s="576">
        <f t="shared" si="54"/>
        <v>0</v>
      </c>
      <c r="Q1119" s="576">
        <f t="shared" si="55"/>
        <v>0</v>
      </c>
      <c r="R1119" s="576">
        <f t="shared" si="56"/>
        <v>0</v>
      </c>
      <c r="S1119" s="576">
        <f t="shared" si="56"/>
        <v>0</v>
      </c>
      <c r="T1119" s="553"/>
      <c r="U1119" s="553"/>
      <c r="V1119" s="553"/>
      <c r="W1119" s="553"/>
      <c r="X1119" s="397"/>
      <c r="Y1119" s="397"/>
      <c r="Z1119" s="397"/>
      <c r="AA1119" s="397"/>
      <c r="AB1119" s="397"/>
      <c r="AC1119" s="397"/>
      <c r="AD1119" s="397"/>
      <c r="AE1119" s="397"/>
      <c r="AF1119" s="397"/>
      <c r="AG1119" s="397"/>
      <c r="AH1119" s="397"/>
      <c r="AI1119" s="397"/>
      <c r="AJ1119" s="397"/>
      <c r="AK1119" s="397"/>
      <c r="AL1119" s="397"/>
      <c r="AM1119" s="397"/>
      <c r="AN1119" s="397"/>
      <c r="AO1119" s="397"/>
      <c r="AP1119" s="397"/>
      <c r="AQ1119" s="397"/>
      <c r="AR1119" s="397"/>
      <c r="AS1119" s="397"/>
      <c r="AT1119" s="397"/>
      <c r="AU1119" s="397"/>
      <c r="AV1119" s="397"/>
      <c r="AW1119" s="397"/>
      <c r="AX1119" s="397"/>
      <c r="AY1119" s="397"/>
      <c r="AZ1119" s="397"/>
      <c r="BA1119" s="553"/>
      <c r="BB1119" s="397"/>
      <c r="BC1119" s="397"/>
      <c r="BD1119" s="397"/>
    </row>
    <row r="1120" spans="2:56" x14ac:dyDescent="0.35">
      <c r="B1120" s="80"/>
      <c r="C1120" s="119"/>
      <c r="D1120" s="119"/>
      <c r="E1120" s="202"/>
      <c r="F1120" s="119"/>
      <c r="G1120" s="120"/>
      <c r="H1120" s="41"/>
      <c r="I1120" s="41"/>
      <c r="J1120" s="329">
        <v>0</v>
      </c>
      <c r="K1120" s="329">
        <v>0</v>
      </c>
      <c r="L1120" s="332"/>
      <c r="M1120" s="150"/>
      <c r="N1120" s="397"/>
      <c r="O1120" s="555"/>
      <c r="P1120" s="576">
        <f t="shared" si="54"/>
        <v>0</v>
      </c>
      <c r="Q1120" s="576">
        <f t="shared" si="55"/>
        <v>0</v>
      </c>
      <c r="R1120" s="576">
        <f t="shared" si="56"/>
        <v>0</v>
      </c>
      <c r="S1120" s="576">
        <f t="shared" si="56"/>
        <v>0</v>
      </c>
      <c r="T1120" s="553"/>
      <c r="U1120" s="553"/>
      <c r="V1120" s="553"/>
      <c r="W1120" s="553"/>
      <c r="X1120" s="397"/>
      <c r="Y1120" s="397"/>
      <c r="Z1120" s="397"/>
      <c r="AA1120" s="397"/>
      <c r="AB1120" s="397"/>
      <c r="AC1120" s="397"/>
      <c r="AD1120" s="397"/>
      <c r="AE1120" s="397"/>
      <c r="AF1120" s="397"/>
      <c r="AG1120" s="397"/>
      <c r="AH1120" s="397"/>
      <c r="AI1120" s="397"/>
      <c r="AJ1120" s="397"/>
      <c r="AK1120" s="397"/>
      <c r="AL1120" s="397"/>
      <c r="AM1120" s="397"/>
      <c r="AN1120" s="397"/>
      <c r="AO1120" s="397"/>
      <c r="AP1120" s="397"/>
      <c r="AQ1120" s="397"/>
      <c r="AR1120" s="397"/>
      <c r="AS1120" s="397"/>
      <c r="AT1120" s="397"/>
      <c r="AU1120" s="397"/>
      <c r="AV1120" s="397"/>
      <c r="AW1120" s="397"/>
      <c r="AX1120" s="397"/>
      <c r="AY1120" s="397"/>
      <c r="AZ1120" s="397"/>
      <c r="BA1120" s="553"/>
      <c r="BB1120" s="397"/>
      <c r="BC1120" s="397"/>
      <c r="BD1120" s="397"/>
    </row>
    <row r="1121" spans="2:56" x14ac:dyDescent="0.35">
      <c r="B1121" s="80"/>
      <c r="C1121" s="119"/>
      <c r="D1121" s="119"/>
      <c r="E1121" s="202"/>
      <c r="F1121" s="119"/>
      <c r="G1121" s="120"/>
      <c r="H1121" s="41"/>
      <c r="I1121" s="41"/>
      <c r="J1121" s="329">
        <v>0</v>
      </c>
      <c r="K1121" s="329">
        <v>0</v>
      </c>
      <c r="L1121" s="332"/>
      <c r="M1121" s="150"/>
      <c r="N1121" s="397"/>
      <c r="O1121" s="555"/>
      <c r="P1121" s="576">
        <f t="shared" si="54"/>
        <v>0</v>
      </c>
      <c r="Q1121" s="576">
        <f t="shared" si="55"/>
        <v>0</v>
      </c>
      <c r="R1121" s="576">
        <f t="shared" si="56"/>
        <v>0</v>
      </c>
      <c r="S1121" s="576">
        <f t="shared" si="56"/>
        <v>0</v>
      </c>
      <c r="T1121" s="553"/>
      <c r="U1121" s="553"/>
      <c r="V1121" s="553"/>
      <c r="W1121" s="553"/>
      <c r="X1121" s="397"/>
      <c r="Y1121" s="397"/>
      <c r="Z1121" s="397"/>
      <c r="AA1121" s="397"/>
      <c r="AB1121" s="397"/>
      <c r="AC1121" s="397"/>
      <c r="AD1121" s="397"/>
      <c r="AE1121" s="397"/>
      <c r="AF1121" s="397"/>
      <c r="AG1121" s="397"/>
      <c r="AH1121" s="397"/>
      <c r="AI1121" s="397"/>
      <c r="AJ1121" s="397"/>
      <c r="AK1121" s="397"/>
      <c r="AL1121" s="397"/>
      <c r="AM1121" s="397"/>
      <c r="AN1121" s="397"/>
      <c r="AO1121" s="397"/>
      <c r="AP1121" s="397"/>
      <c r="AQ1121" s="397"/>
      <c r="AR1121" s="397"/>
      <c r="AS1121" s="397"/>
      <c r="AT1121" s="397"/>
      <c r="AU1121" s="397"/>
      <c r="AV1121" s="397"/>
      <c r="AW1121" s="397"/>
      <c r="AX1121" s="397"/>
      <c r="AY1121" s="397"/>
      <c r="AZ1121" s="397"/>
      <c r="BA1121" s="553"/>
      <c r="BB1121" s="397"/>
      <c r="BC1121" s="397"/>
      <c r="BD1121" s="397"/>
    </row>
    <row r="1122" spans="2:56" x14ac:dyDescent="0.35">
      <c r="B1122" s="80"/>
      <c r="C1122" s="119"/>
      <c r="D1122" s="119"/>
      <c r="E1122" s="202"/>
      <c r="F1122" s="119"/>
      <c r="G1122" s="120"/>
      <c r="H1122" s="41"/>
      <c r="I1122" s="41"/>
      <c r="J1122" s="329">
        <v>0</v>
      </c>
      <c r="K1122" s="329">
        <v>0</v>
      </c>
      <c r="L1122" s="332"/>
      <c r="M1122" s="150"/>
      <c r="N1122" s="397"/>
      <c r="O1122" s="555"/>
      <c r="P1122" s="576">
        <f t="shared" si="54"/>
        <v>0</v>
      </c>
      <c r="Q1122" s="576">
        <f t="shared" si="55"/>
        <v>0</v>
      </c>
      <c r="R1122" s="576">
        <f t="shared" si="56"/>
        <v>0</v>
      </c>
      <c r="S1122" s="576">
        <f t="shared" si="56"/>
        <v>0</v>
      </c>
      <c r="T1122" s="553"/>
      <c r="U1122" s="553"/>
      <c r="V1122" s="553"/>
      <c r="W1122" s="553"/>
      <c r="X1122" s="397"/>
      <c r="Y1122" s="397"/>
      <c r="Z1122" s="397"/>
      <c r="AA1122" s="397"/>
      <c r="AB1122" s="397"/>
      <c r="AC1122" s="397"/>
      <c r="AD1122" s="397"/>
      <c r="AE1122" s="397"/>
      <c r="AF1122" s="397"/>
      <c r="AG1122" s="397"/>
      <c r="AH1122" s="397"/>
      <c r="AI1122" s="397"/>
      <c r="AJ1122" s="397"/>
      <c r="AK1122" s="397"/>
      <c r="AL1122" s="397"/>
      <c r="AM1122" s="397"/>
      <c r="AN1122" s="397"/>
      <c r="AO1122" s="397"/>
      <c r="AP1122" s="397"/>
      <c r="AQ1122" s="397"/>
      <c r="AR1122" s="397"/>
      <c r="AS1122" s="397"/>
      <c r="AT1122" s="397"/>
      <c r="AU1122" s="397"/>
      <c r="AV1122" s="397"/>
      <c r="AW1122" s="397"/>
      <c r="AX1122" s="397"/>
      <c r="AY1122" s="397"/>
      <c r="AZ1122" s="397"/>
      <c r="BA1122" s="553"/>
      <c r="BB1122" s="397"/>
      <c r="BC1122" s="397"/>
      <c r="BD1122" s="397"/>
    </row>
    <row r="1123" spans="2:56" x14ac:dyDescent="0.35">
      <c r="B1123" s="80"/>
      <c r="C1123" s="119"/>
      <c r="D1123" s="119"/>
      <c r="E1123" s="202"/>
      <c r="F1123" s="119"/>
      <c r="G1123" s="120"/>
      <c r="H1123" s="41"/>
      <c r="I1123" s="41"/>
      <c r="J1123" s="329">
        <v>0</v>
      </c>
      <c r="K1123" s="329">
        <v>0</v>
      </c>
      <c r="L1123" s="332"/>
      <c r="M1123" s="150"/>
      <c r="N1123" s="397"/>
      <c r="O1123" s="555"/>
      <c r="P1123" s="576">
        <f t="shared" si="54"/>
        <v>0</v>
      </c>
      <c r="Q1123" s="576">
        <f t="shared" si="55"/>
        <v>0</v>
      </c>
      <c r="R1123" s="576">
        <f t="shared" si="56"/>
        <v>0</v>
      </c>
      <c r="S1123" s="576">
        <f t="shared" si="56"/>
        <v>0</v>
      </c>
      <c r="T1123" s="553"/>
      <c r="U1123" s="553"/>
      <c r="V1123" s="553"/>
      <c r="W1123" s="553"/>
      <c r="X1123" s="397"/>
      <c r="Y1123" s="397"/>
      <c r="Z1123" s="397"/>
      <c r="AA1123" s="397"/>
      <c r="AB1123" s="397"/>
      <c r="AC1123" s="397"/>
      <c r="AD1123" s="397"/>
      <c r="AE1123" s="397"/>
      <c r="AF1123" s="397"/>
      <c r="AG1123" s="397"/>
      <c r="AH1123" s="397"/>
      <c r="AI1123" s="397"/>
      <c r="AJ1123" s="397"/>
      <c r="AK1123" s="397"/>
      <c r="AL1123" s="397"/>
      <c r="AM1123" s="397"/>
      <c r="AN1123" s="397"/>
      <c r="AO1123" s="397"/>
      <c r="AP1123" s="397"/>
      <c r="AQ1123" s="397"/>
      <c r="AR1123" s="397"/>
      <c r="AS1123" s="397"/>
      <c r="AT1123" s="397"/>
      <c r="AU1123" s="397"/>
      <c r="AV1123" s="397"/>
      <c r="AW1123" s="397"/>
      <c r="AX1123" s="397"/>
      <c r="AY1123" s="397"/>
      <c r="AZ1123" s="397"/>
      <c r="BA1123" s="553"/>
      <c r="BB1123" s="397"/>
      <c r="BC1123" s="397"/>
      <c r="BD1123" s="397"/>
    </row>
    <row r="1124" spans="2:56" x14ac:dyDescent="0.35">
      <c r="B1124" s="80"/>
      <c r="C1124" s="119"/>
      <c r="D1124" s="119"/>
      <c r="E1124" s="202"/>
      <c r="F1124" s="119"/>
      <c r="G1124" s="120"/>
      <c r="H1124" s="41"/>
      <c r="I1124" s="41"/>
      <c r="J1124" s="329">
        <v>0</v>
      </c>
      <c r="K1124" s="329">
        <v>0</v>
      </c>
      <c r="L1124" s="332"/>
      <c r="M1124" s="150"/>
      <c r="N1124" s="397"/>
      <c r="O1124" s="555"/>
      <c r="P1124" s="576">
        <f t="shared" si="54"/>
        <v>0</v>
      </c>
      <c r="Q1124" s="576">
        <f t="shared" si="55"/>
        <v>0</v>
      </c>
      <c r="R1124" s="576">
        <f t="shared" si="56"/>
        <v>0</v>
      </c>
      <c r="S1124" s="576">
        <f t="shared" si="56"/>
        <v>0</v>
      </c>
      <c r="T1124" s="553"/>
      <c r="U1124" s="553"/>
      <c r="V1124" s="553"/>
      <c r="W1124" s="553"/>
      <c r="X1124" s="397"/>
      <c r="Y1124" s="397"/>
      <c r="Z1124" s="397"/>
      <c r="AA1124" s="397"/>
      <c r="AB1124" s="397"/>
      <c r="AC1124" s="397"/>
      <c r="AD1124" s="397"/>
      <c r="AE1124" s="397"/>
      <c r="AF1124" s="397"/>
      <c r="AG1124" s="397"/>
      <c r="AH1124" s="397"/>
      <c r="AI1124" s="397"/>
      <c r="AJ1124" s="397"/>
      <c r="AK1124" s="397"/>
      <c r="AL1124" s="397"/>
      <c r="AM1124" s="397"/>
      <c r="AN1124" s="397"/>
      <c r="AO1124" s="397"/>
      <c r="AP1124" s="397"/>
      <c r="AQ1124" s="397"/>
      <c r="AR1124" s="397"/>
      <c r="AS1124" s="397"/>
      <c r="AT1124" s="397"/>
      <c r="AU1124" s="397"/>
      <c r="AV1124" s="397"/>
      <c r="AW1124" s="397"/>
      <c r="AX1124" s="397"/>
      <c r="AY1124" s="397"/>
      <c r="AZ1124" s="397"/>
      <c r="BA1124" s="553"/>
      <c r="BB1124" s="397"/>
      <c r="BC1124" s="397"/>
      <c r="BD1124" s="397"/>
    </row>
    <row r="1125" spans="2:56" x14ac:dyDescent="0.35">
      <c r="B1125" s="80"/>
      <c r="C1125" s="119"/>
      <c r="D1125" s="119"/>
      <c r="E1125" s="202"/>
      <c r="F1125" s="119"/>
      <c r="G1125" s="120"/>
      <c r="H1125" s="41"/>
      <c r="I1125" s="41"/>
      <c r="J1125" s="329">
        <v>0</v>
      </c>
      <c r="K1125" s="329">
        <v>0</v>
      </c>
      <c r="L1125" s="332"/>
      <c r="M1125" s="150"/>
      <c r="N1125" s="397"/>
      <c r="O1125" s="555"/>
      <c r="P1125" s="576">
        <f t="shared" si="54"/>
        <v>0</v>
      </c>
      <c r="Q1125" s="576">
        <f t="shared" si="55"/>
        <v>0</v>
      </c>
      <c r="R1125" s="576">
        <f t="shared" si="56"/>
        <v>0</v>
      </c>
      <c r="S1125" s="576">
        <f t="shared" si="56"/>
        <v>0</v>
      </c>
      <c r="T1125" s="553"/>
      <c r="U1125" s="553"/>
      <c r="V1125" s="553"/>
      <c r="W1125" s="553"/>
      <c r="X1125" s="397"/>
      <c r="Y1125" s="397"/>
      <c r="Z1125" s="397"/>
      <c r="AA1125" s="397"/>
      <c r="AB1125" s="397"/>
      <c r="AC1125" s="397"/>
      <c r="AD1125" s="397"/>
      <c r="AE1125" s="397"/>
      <c r="AF1125" s="397"/>
      <c r="AG1125" s="397"/>
      <c r="AH1125" s="397"/>
      <c r="AI1125" s="397"/>
      <c r="AJ1125" s="397"/>
      <c r="AK1125" s="397"/>
      <c r="AL1125" s="397"/>
      <c r="AM1125" s="397"/>
      <c r="AN1125" s="397"/>
      <c r="AO1125" s="397"/>
      <c r="AP1125" s="397"/>
      <c r="AQ1125" s="397"/>
      <c r="AR1125" s="397"/>
      <c r="AS1125" s="397"/>
      <c r="AT1125" s="397"/>
      <c r="AU1125" s="397"/>
      <c r="AV1125" s="397"/>
      <c r="AW1125" s="397"/>
      <c r="AX1125" s="397"/>
      <c r="AY1125" s="397"/>
      <c r="AZ1125" s="397"/>
      <c r="BA1125" s="553"/>
      <c r="BB1125" s="397"/>
      <c r="BC1125" s="397"/>
      <c r="BD1125" s="397"/>
    </row>
    <row r="1126" spans="2:56" x14ac:dyDescent="0.35">
      <c r="B1126" s="80"/>
      <c r="C1126" s="119"/>
      <c r="D1126" s="119"/>
      <c r="E1126" s="202"/>
      <c r="F1126" s="119"/>
      <c r="G1126" s="120"/>
      <c r="H1126" s="41"/>
      <c r="I1126" s="41"/>
      <c r="J1126" s="329">
        <v>0</v>
      </c>
      <c r="K1126" s="329">
        <v>0</v>
      </c>
      <c r="L1126" s="332"/>
      <c r="M1126" s="150"/>
      <c r="N1126" s="397"/>
      <c r="O1126" s="555"/>
      <c r="P1126" s="576">
        <f t="shared" si="54"/>
        <v>0</v>
      </c>
      <c r="Q1126" s="576">
        <f t="shared" si="55"/>
        <v>0</v>
      </c>
      <c r="R1126" s="576">
        <f t="shared" si="56"/>
        <v>0</v>
      </c>
      <c r="S1126" s="576">
        <f t="shared" si="56"/>
        <v>0</v>
      </c>
      <c r="T1126" s="553"/>
      <c r="U1126" s="553"/>
      <c r="V1126" s="553"/>
      <c r="W1126" s="553"/>
      <c r="X1126" s="397"/>
      <c r="Y1126" s="397"/>
      <c r="Z1126" s="397"/>
      <c r="AA1126" s="397"/>
      <c r="AB1126" s="397"/>
      <c r="AC1126" s="397"/>
      <c r="AD1126" s="397"/>
      <c r="AE1126" s="397"/>
      <c r="AF1126" s="397"/>
      <c r="AG1126" s="397"/>
      <c r="AH1126" s="397"/>
      <c r="AI1126" s="397"/>
      <c r="AJ1126" s="397"/>
      <c r="AK1126" s="397"/>
      <c r="AL1126" s="397"/>
      <c r="AM1126" s="397"/>
      <c r="AN1126" s="397"/>
      <c r="AO1126" s="397"/>
      <c r="AP1126" s="397"/>
      <c r="AQ1126" s="397"/>
      <c r="AR1126" s="397"/>
      <c r="AS1126" s="397"/>
      <c r="AT1126" s="397"/>
      <c r="AU1126" s="397"/>
      <c r="AV1126" s="397"/>
      <c r="AW1126" s="397"/>
      <c r="AX1126" s="397"/>
      <c r="AY1126" s="397"/>
      <c r="AZ1126" s="397"/>
      <c r="BA1126" s="553"/>
      <c r="BB1126" s="397"/>
      <c r="BC1126" s="397"/>
      <c r="BD1126" s="397"/>
    </row>
    <row r="1127" spans="2:56" x14ac:dyDescent="0.35">
      <c r="B1127" s="80"/>
      <c r="C1127" s="119"/>
      <c r="D1127" s="119"/>
      <c r="E1127" s="202"/>
      <c r="F1127" s="119"/>
      <c r="G1127" s="120"/>
      <c r="H1127" s="41"/>
      <c r="I1127" s="41"/>
      <c r="J1127" s="329">
        <v>0</v>
      </c>
      <c r="K1127" s="329">
        <v>0</v>
      </c>
      <c r="L1127" s="332"/>
      <c r="M1127" s="150"/>
      <c r="N1127" s="397"/>
      <c r="O1127" s="555"/>
      <c r="P1127" s="576">
        <f t="shared" si="54"/>
        <v>0</v>
      </c>
      <c r="Q1127" s="576">
        <f t="shared" si="55"/>
        <v>0</v>
      </c>
      <c r="R1127" s="576">
        <f t="shared" si="56"/>
        <v>0</v>
      </c>
      <c r="S1127" s="576">
        <f t="shared" si="56"/>
        <v>0</v>
      </c>
      <c r="T1127" s="553"/>
      <c r="U1127" s="553"/>
      <c r="V1127" s="553"/>
      <c r="W1127" s="553"/>
      <c r="X1127" s="397"/>
      <c r="Y1127" s="397"/>
      <c r="Z1127" s="397"/>
      <c r="AA1127" s="397"/>
      <c r="AB1127" s="397"/>
      <c r="AC1127" s="397"/>
      <c r="AD1127" s="397"/>
      <c r="AE1127" s="397"/>
      <c r="AF1127" s="397"/>
      <c r="AG1127" s="397"/>
      <c r="AH1127" s="397"/>
      <c r="AI1127" s="397"/>
      <c r="AJ1127" s="397"/>
      <c r="AK1127" s="397"/>
      <c r="AL1127" s="397"/>
      <c r="AM1127" s="397"/>
      <c r="AN1127" s="397"/>
      <c r="AO1127" s="397"/>
      <c r="AP1127" s="397"/>
      <c r="AQ1127" s="397"/>
      <c r="AR1127" s="397"/>
      <c r="AS1127" s="397"/>
      <c r="AT1127" s="397"/>
      <c r="AU1127" s="397"/>
      <c r="AV1127" s="397"/>
      <c r="AW1127" s="397"/>
      <c r="AX1127" s="397"/>
      <c r="AY1127" s="397"/>
      <c r="AZ1127" s="397"/>
      <c r="BA1127" s="553"/>
      <c r="BB1127" s="397"/>
      <c r="BC1127" s="397"/>
      <c r="BD1127" s="397"/>
    </row>
    <row r="1128" spans="2:56" x14ac:dyDescent="0.35">
      <c r="B1128" s="80"/>
      <c r="C1128" s="119"/>
      <c r="D1128" s="119"/>
      <c r="E1128" s="202"/>
      <c r="F1128" s="119"/>
      <c r="G1128" s="120"/>
      <c r="H1128" s="41"/>
      <c r="I1128" s="41"/>
      <c r="J1128" s="329">
        <v>0</v>
      </c>
      <c r="K1128" s="329">
        <v>0</v>
      </c>
      <c r="L1128" s="332"/>
      <c r="M1128" s="150"/>
      <c r="N1128" s="397"/>
      <c r="O1128" s="555"/>
      <c r="P1128" s="576">
        <f t="shared" si="54"/>
        <v>0</v>
      </c>
      <c r="Q1128" s="576">
        <f t="shared" si="55"/>
        <v>0</v>
      </c>
      <c r="R1128" s="576">
        <f t="shared" si="56"/>
        <v>0</v>
      </c>
      <c r="S1128" s="576">
        <f t="shared" si="56"/>
        <v>0</v>
      </c>
      <c r="T1128" s="553"/>
      <c r="U1128" s="553"/>
      <c r="V1128" s="553"/>
      <c r="W1128" s="553"/>
      <c r="X1128" s="397"/>
      <c r="Y1128" s="397"/>
      <c r="Z1128" s="397"/>
      <c r="AA1128" s="397"/>
      <c r="AB1128" s="397"/>
      <c r="AC1128" s="397"/>
      <c r="AD1128" s="397"/>
      <c r="AE1128" s="397"/>
      <c r="AF1128" s="397"/>
      <c r="AG1128" s="397"/>
      <c r="AH1128" s="397"/>
      <c r="AI1128" s="397"/>
      <c r="AJ1128" s="397"/>
      <c r="AK1128" s="397"/>
      <c r="AL1128" s="397"/>
      <c r="AM1128" s="397"/>
      <c r="AN1128" s="397"/>
      <c r="AO1128" s="397"/>
      <c r="AP1128" s="397"/>
      <c r="AQ1128" s="397"/>
      <c r="AR1128" s="397"/>
      <c r="AS1128" s="397"/>
      <c r="AT1128" s="397"/>
      <c r="AU1128" s="397"/>
      <c r="AV1128" s="397"/>
      <c r="AW1128" s="397"/>
      <c r="AX1128" s="397"/>
      <c r="AY1128" s="397"/>
      <c r="AZ1128" s="397"/>
      <c r="BA1128" s="553"/>
      <c r="BB1128" s="397"/>
      <c r="BC1128" s="397"/>
      <c r="BD1128" s="397"/>
    </row>
    <row r="1129" spans="2:56" x14ac:dyDescent="0.35">
      <c r="B1129" s="80"/>
      <c r="C1129" s="119"/>
      <c r="D1129" s="119"/>
      <c r="E1129" s="202"/>
      <c r="F1129" s="119"/>
      <c r="G1129" s="120"/>
      <c r="H1129" s="41"/>
      <c r="I1129" s="41"/>
      <c r="J1129" s="329">
        <v>0</v>
      </c>
      <c r="K1129" s="329">
        <v>0</v>
      </c>
      <c r="L1129" s="332"/>
      <c r="M1129" s="150"/>
      <c r="N1129" s="397"/>
      <c r="O1129" s="555"/>
      <c r="P1129" s="576">
        <f t="shared" si="54"/>
        <v>0</v>
      </c>
      <c r="Q1129" s="576">
        <f t="shared" si="55"/>
        <v>0</v>
      </c>
      <c r="R1129" s="576">
        <f t="shared" si="56"/>
        <v>0</v>
      </c>
      <c r="S1129" s="576">
        <f t="shared" si="56"/>
        <v>0</v>
      </c>
      <c r="T1129" s="553"/>
      <c r="U1129" s="553"/>
      <c r="V1129" s="553"/>
      <c r="W1129" s="553"/>
      <c r="X1129" s="397"/>
      <c r="Y1129" s="397"/>
      <c r="Z1129" s="397"/>
      <c r="AA1129" s="397"/>
      <c r="AB1129" s="397"/>
      <c r="AC1129" s="397"/>
      <c r="AD1129" s="397"/>
      <c r="AE1129" s="397"/>
      <c r="AF1129" s="397"/>
      <c r="AG1129" s="397"/>
      <c r="AH1129" s="397"/>
      <c r="AI1129" s="397"/>
      <c r="AJ1129" s="397"/>
      <c r="AK1129" s="397"/>
      <c r="AL1129" s="397"/>
      <c r="AM1129" s="397"/>
      <c r="AN1129" s="397"/>
      <c r="AO1129" s="397"/>
      <c r="AP1129" s="397"/>
      <c r="AQ1129" s="397"/>
      <c r="AR1129" s="397"/>
      <c r="AS1129" s="397"/>
      <c r="AT1129" s="397"/>
      <c r="AU1129" s="397"/>
      <c r="AV1129" s="397"/>
      <c r="AW1129" s="397"/>
      <c r="AX1129" s="397"/>
      <c r="AY1129" s="397"/>
      <c r="AZ1129" s="397"/>
      <c r="BA1129" s="553"/>
      <c r="BB1129" s="397"/>
      <c r="BC1129" s="397"/>
      <c r="BD1129" s="397"/>
    </row>
    <row r="1130" spans="2:56" x14ac:dyDescent="0.35">
      <c r="B1130" s="80"/>
      <c r="C1130" s="119"/>
      <c r="D1130" s="119"/>
      <c r="E1130" s="202"/>
      <c r="F1130" s="119"/>
      <c r="G1130" s="120"/>
      <c r="H1130" s="41"/>
      <c r="I1130" s="41"/>
      <c r="J1130" s="329">
        <v>0</v>
      </c>
      <c r="K1130" s="329">
        <v>0</v>
      </c>
      <c r="L1130" s="332"/>
      <c r="M1130" s="150"/>
      <c r="N1130" s="397"/>
      <c r="O1130" s="555"/>
      <c r="P1130" s="576">
        <f t="shared" si="54"/>
        <v>0</v>
      </c>
      <c r="Q1130" s="576">
        <f t="shared" si="55"/>
        <v>0</v>
      </c>
      <c r="R1130" s="576">
        <f t="shared" si="56"/>
        <v>0</v>
      </c>
      <c r="S1130" s="576">
        <f t="shared" si="56"/>
        <v>0</v>
      </c>
      <c r="T1130" s="553"/>
      <c r="U1130" s="553"/>
      <c r="V1130" s="553"/>
      <c r="W1130" s="553"/>
      <c r="X1130" s="397"/>
      <c r="Y1130" s="397"/>
      <c r="Z1130" s="397"/>
      <c r="AA1130" s="397"/>
      <c r="AB1130" s="397"/>
      <c r="AC1130" s="397"/>
      <c r="AD1130" s="397"/>
      <c r="AE1130" s="397"/>
      <c r="AF1130" s="397"/>
      <c r="AG1130" s="397"/>
      <c r="AH1130" s="397"/>
      <c r="AI1130" s="397"/>
      <c r="AJ1130" s="397"/>
      <c r="AK1130" s="397"/>
      <c r="AL1130" s="397"/>
      <c r="AM1130" s="397"/>
      <c r="AN1130" s="397"/>
      <c r="AO1130" s="397"/>
      <c r="AP1130" s="397"/>
      <c r="AQ1130" s="397"/>
      <c r="AR1130" s="397"/>
      <c r="AS1130" s="397"/>
      <c r="AT1130" s="397"/>
      <c r="AU1130" s="397"/>
      <c r="AV1130" s="397"/>
      <c r="AW1130" s="397"/>
      <c r="AX1130" s="397"/>
      <c r="AY1130" s="397"/>
      <c r="AZ1130" s="397"/>
      <c r="BA1130" s="553"/>
      <c r="BB1130" s="397"/>
      <c r="BC1130" s="397"/>
      <c r="BD1130" s="397"/>
    </row>
    <row r="1131" spans="2:56" x14ac:dyDescent="0.35">
      <c r="B1131" s="80"/>
      <c r="C1131" s="119"/>
      <c r="D1131" s="119"/>
      <c r="E1131" s="202"/>
      <c r="F1131" s="119"/>
      <c r="G1131" s="120"/>
      <c r="H1131" s="41"/>
      <c r="I1131" s="41"/>
      <c r="J1131" s="329">
        <v>0</v>
      </c>
      <c r="K1131" s="329">
        <v>0</v>
      </c>
      <c r="L1131" s="332"/>
      <c r="M1131" s="150"/>
      <c r="N1131" s="397"/>
      <c r="O1131" s="555"/>
      <c r="P1131" s="576">
        <f t="shared" si="54"/>
        <v>0</v>
      </c>
      <c r="Q1131" s="576">
        <f t="shared" si="55"/>
        <v>0</v>
      </c>
      <c r="R1131" s="576">
        <f t="shared" si="56"/>
        <v>0</v>
      </c>
      <c r="S1131" s="576">
        <f t="shared" si="56"/>
        <v>0</v>
      </c>
      <c r="T1131" s="553"/>
      <c r="U1131" s="553"/>
      <c r="V1131" s="553"/>
      <c r="W1131" s="553"/>
      <c r="X1131" s="397"/>
      <c r="Y1131" s="397"/>
      <c r="Z1131" s="397"/>
      <c r="AA1131" s="397"/>
      <c r="AB1131" s="397"/>
      <c r="AC1131" s="397"/>
      <c r="AD1131" s="397"/>
      <c r="AE1131" s="397"/>
      <c r="AF1131" s="397"/>
      <c r="AG1131" s="397"/>
      <c r="AH1131" s="397"/>
      <c r="AI1131" s="397"/>
      <c r="AJ1131" s="397"/>
      <c r="AK1131" s="397"/>
      <c r="AL1131" s="397"/>
      <c r="AM1131" s="397"/>
      <c r="AN1131" s="397"/>
      <c r="AO1131" s="397"/>
      <c r="AP1131" s="397"/>
      <c r="AQ1131" s="397"/>
      <c r="AR1131" s="397"/>
      <c r="AS1131" s="397"/>
      <c r="AT1131" s="397"/>
      <c r="AU1131" s="397"/>
      <c r="AV1131" s="397"/>
      <c r="AW1131" s="397"/>
      <c r="AX1131" s="397"/>
      <c r="AY1131" s="397"/>
      <c r="AZ1131" s="397"/>
      <c r="BA1131" s="553"/>
      <c r="BB1131" s="397"/>
      <c r="BC1131" s="397"/>
      <c r="BD1131" s="397"/>
    </row>
    <row r="1132" spans="2:56" x14ac:dyDescent="0.35">
      <c r="B1132" s="80"/>
      <c r="C1132" s="119"/>
      <c r="D1132" s="119"/>
      <c r="E1132" s="202"/>
      <c r="F1132" s="119"/>
      <c r="G1132" s="120"/>
      <c r="H1132" s="41"/>
      <c r="I1132" s="41"/>
      <c r="J1132" s="329">
        <v>0</v>
      </c>
      <c r="K1132" s="329">
        <v>0</v>
      </c>
      <c r="L1132" s="332"/>
      <c r="M1132" s="150"/>
      <c r="N1132" s="397"/>
      <c r="O1132" s="555"/>
      <c r="P1132" s="576">
        <f t="shared" si="54"/>
        <v>0</v>
      </c>
      <c r="Q1132" s="576">
        <f t="shared" si="55"/>
        <v>0</v>
      </c>
      <c r="R1132" s="576">
        <f t="shared" si="56"/>
        <v>0</v>
      </c>
      <c r="S1132" s="576">
        <f t="shared" si="56"/>
        <v>0</v>
      </c>
      <c r="T1132" s="553"/>
      <c r="U1132" s="553"/>
      <c r="V1132" s="553"/>
      <c r="W1132" s="553"/>
      <c r="X1132" s="397"/>
      <c r="Y1132" s="397"/>
      <c r="Z1132" s="397"/>
      <c r="AA1132" s="397"/>
      <c r="AB1132" s="397"/>
      <c r="AC1132" s="397"/>
      <c r="AD1132" s="397"/>
      <c r="AE1132" s="397"/>
      <c r="AF1132" s="397"/>
      <c r="AG1132" s="397"/>
      <c r="AH1132" s="397"/>
      <c r="AI1132" s="397"/>
      <c r="AJ1132" s="397"/>
      <c r="AK1132" s="397"/>
      <c r="AL1132" s="397"/>
      <c r="AM1132" s="397"/>
      <c r="AN1132" s="397"/>
      <c r="AO1132" s="397"/>
      <c r="AP1132" s="397"/>
      <c r="AQ1132" s="397"/>
      <c r="AR1132" s="397"/>
      <c r="AS1132" s="397"/>
      <c r="AT1132" s="397"/>
      <c r="AU1132" s="397"/>
      <c r="AV1132" s="397"/>
      <c r="AW1132" s="397"/>
      <c r="AX1132" s="397"/>
      <c r="AY1132" s="397"/>
      <c r="AZ1132" s="397"/>
      <c r="BA1132" s="553"/>
      <c r="BB1132" s="397"/>
      <c r="BC1132" s="397"/>
      <c r="BD1132" s="397"/>
    </row>
    <row r="1133" spans="2:56" x14ac:dyDescent="0.35">
      <c r="B1133" s="80"/>
      <c r="C1133" s="119"/>
      <c r="D1133" s="119"/>
      <c r="E1133" s="202"/>
      <c r="F1133" s="119"/>
      <c r="G1133" s="120"/>
      <c r="H1133" s="41"/>
      <c r="I1133" s="41"/>
      <c r="J1133" s="329">
        <v>0</v>
      </c>
      <c r="K1133" s="329">
        <v>0</v>
      </c>
      <c r="L1133" s="332"/>
      <c r="M1133" s="150"/>
      <c r="N1133" s="397"/>
      <c r="O1133" s="555"/>
      <c r="P1133" s="576">
        <f t="shared" si="54"/>
        <v>0</v>
      </c>
      <c r="Q1133" s="576">
        <f t="shared" si="55"/>
        <v>0</v>
      </c>
      <c r="R1133" s="576">
        <f t="shared" si="56"/>
        <v>0</v>
      </c>
      <c r="S1133" s="576">
        <f t="shared" si="56"/>
        <v>0</v>
      </c>
      <c r="T1133" s="553"/>
      <c r="U1133" s="553"/>
      <c r="V1133" s="553"/>
      <c r="W1133" s="553"/>
      <c r="X1133" s="397"/>
      <c r="Y1133" s="397"/>
      <c r="Z1133" s="397"/>
      <c r="AA1133" s="397"/>
      <c r="AB1133" s="397"/>
      <c r="AC1133" s="397"/>
      <c r="AD1133" s="397"/>
      <c r="AE1133" s="397"/>
      <c r="AF1133" s="397"/>
      <c r="AG1133" s="397"/>
      <c r="AH1133" s="397"/>
      <c r="AI1133" s="397"/>
      <c r="AJ1133" s="397"/>
      <c r="AK1133" s="397"/>
      <c r="AL1133" s="397"/>
      <c r="AM1133" s="397"/>
      <c r="AN1133" s="397"/>
      <c r="AO1133" s="397"/>
      <c r="AP1133" s="397"/>
      <c r="AQ1133" s="397"/>
      <c r="AR1133" s="397"/>
      <c r="AS1133" s="397"/>
      <c r="AT1133" s="397"/>
      <c r="AU1133" s="397"/>
      <c r="AV1133" s="397"/>
      <c r="AW1133" s="397"/>
      <c r="AX1133" s="397"/>
      <c r="AY1133" s="397"/>
      <c r="AZ1133" s="397"/>
      <c r="BA1133" s="553"/>
      <c r="BB1133" s="397"/>
      <c r="BC1133" s="397"/>
      <c r="BD1133" s="397"/>
    </row>
    <row r="1134" spans="2:56" x14ac:dyDescent="0.35">
      <c r="B1134" s="80"/>
      <c r="C1134" s="119"/>
      <c r="D1134" s="119"/>
      <c r="E1134" s="202"/>
      <c r="F1134" s="119"/>
      <c r="G1134" s="120"/>
      <c r="H1134" s="41"/>
      <c r="I1134" s="41"/>
      <c r="J1134" s="329">
        <v>0</v>
      </c>
      <c r="K1134" s="329">
        <v>0</v>
      </c>
      <c r="L1134" s="332"/>
      <c r="M1134" s="150"/>
      <c r="N1134" s="397"/>
      <c r="O1134" s="555"/>
      <c r="P1134" s="576">
        <f t="shared" si="54"/>
        <v>0</v>
      </c>
      <c r="Q1134" s="576">
        <f t="shared" si="55"/>
        <v>0</v>
      </c>
      <c r="R1134" s="576">
        <f t="shared" si="56"/>
        <v>0</v>
      </c>
      <c r="S1134" s="576">
        <f t="shared" si="56"/>
        <v>0</v>
      </c>
      <c r="T1134" s="553"/>
      <c r="U1134" s="553"/>
      <c r="V1134" s="553"/>
      <c r="W1134" s="553"/>
      <c r="X1134" s="397"/>
      <c r="Y1134" s="397"/>
      <c r="Z1134" s="397"/>
      <c r="AA1134" s="397"/>
      <c r="AB1134" s="397"/>
      <c r="AC1134" s="397"/>
      <c r="AD1134" s="397"/>
      <c r="AE1134" s="397"/>
      <c r="AF1134" s="397"/>
      <c r="AG1134" s="397"/>
      <c r="AH1134" s="397"/>
      <c r="AI1134" s="397"/>
      <c r="AJ1134" s="397"/>
      <c r="AK1134" s="397"/>
      <c r="AL1134" s="397"/>
      <c r="AM1134" s="397"/>
      <c r="AN1134" s="397"/>
      <c r="AO1134" s="397"/>
      <c r="AP1134" s="397"/>
      <c r="AQ1134" s="397"/>
      <c r="AR1134" s="397"/>
      <c r="AS1134" s="397"/>
      <c r="AT1134" s="397"/>
      <c r="AU1134" s="397"/>
      <c r="AV1134" s="397"/>
      <c r="AW1134" s="397"/>
      <c r="AX1134" s="397"/>
      <c r="AY1134" s="397"/>
      <c r="AZ1134" s="397"/>
      <c r="BA1134" s="553"/>
      <c r="BB1134" s="397"/>
      <c r="BC1134" s="397"/>
      <c r="BD1134" s="397"/>
    </row>
    <row r="1135" spans="2:56" x14ac:dyDescent="0.35">
      <c r="B1135" s="80"/>
      <c r="C1135" s="119"/>
      <c r="D1135" s="119"/>
      <c r="E1135" s="202"/>
      <c r="F1135" s="119"/>
      <c r="G1135" s="120"/>
      <c r="H1135" s="41"/>
      <c r="I1135" s="41"/>
      <c r="J1135" s="329">
        <v>0</v>
      </c>
      <c r="K1135" s="329">
        <v>0</v>
      </c>
      <c r="L1135" s="332"/>
      <c r="M1135" s="150"/>
      <c r="N1135" s="397"/>
      <c r="O1135" s="555"/>
      <c r="P1135" s="576">
        <f t="shared" si="54"/>
        <v>0</v>
      </c>
      <c r="Q1135" s="576">
        <f t="shared" si="55"/>
        <v>0</v>
      </c>
      <c r="R1135" s="576">
        <f t="shared" si="56"/>
        <v>0</v>
      </c>
      <c r="S1135" s="576">
        <f t="shared" si="56"/>
        <v>0</v>
      </c>
      <c r="T1135" s="553"/>
      <c r="U1135" s="553"/>
      <c r="V1135" s="553"/>
      <c r="W1135" s="553"/>
      <c r="X1135" s="397"/>
      <c r="Y1135" s="397"/>
      <c r="Z1135" s="397"/>
      <c r="AA1135" s="397"/>
      <c r="AB1135" s="397"/>
      <c r="AC1135" s="397"/>
      <c r="AD1135" s="397"/>
      <c r="AE1135" s="397"/>
      <c r="AF1135" s="397"/>
      <c r="AG1135" s="397"/>
      <c r="AH1135" s="397"/>
      <c r="AI1135" s="397"/>
      <c r="AJ1135" s="397"/>
      <c r="AK1135" s="397"/>
      <c r="AL1135" s="397"/>
      <c r="AM1135" s="397"/>
      <c r="AN1135" s="397"/>
      <c r="AO1135" s="397"/>
      <c r="AP1135" s="397"/>
      <c r="AQ1135" s="397"/>
      <c r="AR1135" s="397"/>
      <c r="AS1135" s="397"/>
      <c r="AT1135" s="397"/>
      <c r="AU1135" s="397"/>
      <c r="AV1135" s="397"/>
      <c r="AW1135" s="397"/>
      <c r="AX1135" s="397"/>
      <c r="AY1135" s="397"/>
      <c r="AZ1135" s="397"/>
      <c r="BA1135" s="553"/>
      <c r="BB1135" s="397"/>
      <c r="BC1135" s="397"/>
      <c r="BD1135" s="397"/>
    </row>
    <row r="1136" spans="2:56" x14ac:dyDescent="0.35">
      <c r="B1136" s="80"/>
      <c r="C1136" s="119"/>
      <c r="D1136" s="119"/>
      <c r="E1136" s="202"/>
      <c r="F1136" s="119"/>
      <c r="G1136" s="120"/>
      <c r="H1136" s="41"/>
      <c r="I1136" s="41"/>
      <c r="J1136" s="329">
        <v>0</v>
      </c>
      <c r="K1136" s="329">
        <v>0</v>
      </c>
      <c r="L1136" s="332"/>
      <c r="M1136" s="150"/>
      <c r="N1136" s="397"/>
      <c r="O1136" s="555"/>
      <c r="P1136" s="576">
        <f t="shared" ref="P1136:P1199" si="57">J1136*$G$32</f>
        <v>0</v>
      </c>
      <c r="Q1136" s="576">
        <f t="shared" ref="Q1136:Q1199" si="58">K1136*$G$42</f>
        <v>0</v>
      </c>
      <c r="R1136" s="576">
        <f t="shared" ref="R1136:S1199" si="59">P1136-J1136</f>
        <v>0</v>
      </c>
      <c r="S1136" s="576">
        <f t="shared" si="59"/>
        <v>0</v>
      </c>
      <c r="T1136" s="553"/>
      <c r="U1136" s="553"/>
      <c r="V1136" s="553"/>
      <c r="W1136" s="553"/>
      <c r="X1136" s="397"/>
      <c r="Y1136" s="397"/>
      <c r="Z1136" s="397"/>
      <c r="AA1136" s="397"/>
      <c r="AB1136" s="397"/>
      <c r="AC1136" s="397"/>
      <c r="AD1136" s="397"/>
      <c r="AE1136" s="397"/>
      <c r="AF1136" s="397"/>
      <c r="AG1136" s="397"/>
      <c r="AH1136" s="397"/>
      <c r="AI1136" s="397"/>
      <c r="AJ1136" s="397"/>
      <c r="AK1136" s="397"/>
      <c r="AL1136" s="397"/>
      <c r="AM1136" s="397"/>
      <c r="AN1136" s="397"/>
      <c r="AO1136" s="397"/>
      <c r="AP1136" s="397"/>
      <c r="AQ1136" s="397"/>
      <c r="AR1136" s="397"/>
      <c r="AS1136" s="397"/>
      <c r="AT1136" s="397"/>
      <c r="AU1136" s="397"/>
      <c r="AV1136" s="397"/>
      <c r="AW1136" s="397"/>
      <c r="AX1136" s="397"/>
      <c r="AY1136" s="397"/>
      <c r="AZ1136" s="397"/>
      <c r="BA1136" s="553"/>
      <c r="BB1136" s="397"/>
      <c r="BC1136" s="397"/>
      <c r="BD1136" s="397"/>
    </row>
    <row r="1137" spans="2:56" x14ac:dyDescent="0.35">
      <c r="B1137" s="80"/>
      <c r="C1137" s="119"/>
      <c r="D1137" s="119"/>
      <c r="E1137" s="202"/>
      <c r="F1137" s="119"/>
      <c r="G1137" s="120"/>
      <c r="H1137" s="41"/>
      <c r="I1137" s="41"/>
      <c r="J1137" s="329">
        <v>0</v>
      </c>
      <c r="K1137" s="329">
        <v>0</v>
      </c>
      <c r="L1137" s="332"/>
      <c r="M1137" s="150"/>
      <c r="N1137" s="397"/>
      <c r="O1137" s="555"/>
      <c r="P1137" s="576">
        <f t="shared" si="57"/>
        <v>0</v>
      </c>
      <c r="Q1137" s="576">
        <f t="shared" si="58"/>
        <v>0</v>
      </c>
      <c r="R1137" s="576">
        <f t="shared" si="59"/>
        <v>0</v>
      </c>
      <c r="S1137" s="576">
        <f t="shared" si="59"/>
        <v>0</v>
      </c>
      <c r="T1137" s="553"/>
      <c r="U1137" s="553"/>
      <c r="V1137" s="553"/>
      <c r="W1137" s="553"/>
      <c r="X1137" s="397"/>
      <c r="Y1137" s="397"/>
      <c r="Z1137" s="397"/>
      <c r="AA1137" s="397"/>
      <c r="AB1137" s="397"/>
      <c r="AC1137" s="397"/>
      <c r="AD1137" s="397"/>
      <c r="AE1137" s="397"/>
      <c r="AF1137" s="397"/>
      <c r="AG1137" s="397"/>
      <c r="AH1137" s="397"/>
      <c r="AI1137" s="397"/>
      <c r="AJ1137" s="397"/>
      <c r="AK1137" s="397"/>
      <c r="AL1137" s="397"/>
      <c r="AM1137" s="397"/>
      <c r="AN1137" s="397"/>
      <c r="AO1137" s="397"/>
      <c r="AP1137" s="397"/>
      <c r="AQ1137" s="397"/>
      <c r="AR1137" s="397"/>
      <c r="AS1137" s="397"/>
      <c r="AT1137" s="397"/>
      <c r="AU1137" s="397"/>
      <c r="AV1137" s="397"/>
      <c r="AW1137" s="397"/>
      <c r="AX1137" s="397"/>
      <c r="AY1137" s="397"/>
      <c r="AZ1137" s="397"/>
      <c r="BA1137" s="553"/>
      <c r="BB1137" s="397"/>
      <c r="BC1137" s="397"/>
      <c r="BD1137" s="397"/>
    </row>
    <row r="1138" spans="2:56" x14ac:dyDescent="0.35">
      <c r="B1138" s="80"/>
      <c r="C1138" s="119"/>
      <c r="D1138" s="119"/>
      <c r="E1138" s="202"/>
      <c r="F1138" s="119"/>
      <c r="G1138" s="120"/>
      <c r="H1138" s="41"/>
      <c r="I1138" s="41"/>
      <c r="J1138" s="329">
        <v>0</v>
      </c>
      <c r="K1138" s="329">
        <v>0</v>
      </c>
      <c r="L1138" s="332"/>
      <c r="M1138" s="150"/>
      <c r="N1138" s="397"/>
      <c r="O1138" s="555"/>
      <c r="P1138" s="576">
        <f t="shared" si="57"/>
        <v>0</v>
      </c>
      <c r="Q1138" s="576">
        <f t="shared" si="58"/>
        <v>0</v>
      </c>
      <c r="R1138" s="576">
        <f t="shared" si="59"/>
        <v>0</v>
      </c>
      <c r="S1138" s="576">
        <f t="shared" si="59"/>
        <v>0</v>
      </c>
      <c r="T1138" s="553"/>
      <c r="U1138" s="553"/>
      <c r="V1138" s="553"/>
      <c r="W1138" s="553"/>
      <c r="X1138" s="397"/>
      <c r="Y1138" s="397"/>
      <c r="Z1138" s="397"/>
      <c r="AA1138" s="397"/>
      <c r="AB1138" s="397"/>
      <c r="AC1138" s="397"/>
      <c r="AD1138" s="397"/>
      <c r="AE1138" s="397"/>
      <c r="AF1138" s="397"/>
      <c r="AG1138" s="397"/>
      <c r="AH1138" s="397"/>
      <c r="AI1138" s="397"/>
      <c r="AJ1138" s="397"/>
      <c r="AK1138" s="397"/>
      <c r="AL1138" s="397"/>
      <c r="AM1138" s="397"/>
      <c r="AN1138" s="397"/>
      <c r="AO1138" s="397"/>
      <c r="AP1138" s="397"/>
      <c r="AQ1138" s="397"/>
      <c r="AR1138" s="397"/>
      <c r="AS1138" s="397"/>
      <c r="AT1138" s="397"/>
      <c r="AU1138" s="397"/>
      <c r="AV1138" s="397"/>
      <c r="AW1138" s="397"/>
      <c r="AX1138" s="397"/>
      <c r="AY1138" s="397"/>
      <c r="AZ1138" s="397"/>
      <c r="BA1138" s="553"/>
      <c r="BB1138" s="397"/>
      <c r="BC1138" s="397"/>
      <c r="BD1138" s="397"/>
    </row>
    <row r="1139" spans="2:56" x14ac:dyDescent="0.35">
      <c r="B1139" s="80"/>
      <c r="C1139" s="119"/>
      <c r="D1139" s="119"/>
      <c r="E1139" s="202"/>
      <c r="F1139" s="119"/>
      <c r="G1139" s="120"/>
      <c r="H1139" s="41"/>
      <c r="I1139" s="41"/>
      <c r="J1139" s="329">
        <v>0</v>
      </c>
      <c r="K1139" s="329">
        <v>0</v>
      </c>
      <c r="L1139" s="332"/>
      <c r="M1139" s="150"/>
      <c r="N1139" s="397"/>
      <c r="O1139" s="555"/>
      <c r="P1139" s="576">
        <f t="shared" si="57"/>
        <v>0</v>
      </c>
      <c r="Q1139" s="576">
        <f t="shared" si="58"/>
        <v>0</v>
      </c>
      <c r="R1139" s="576">
        <f t="shared" si="59"/>
        <v>0</v>
      </c>
      <c r="S1139" s="576">
        <f t="shared" si="59"/>
        <v>0</v>
      </c>
      <c r="T1139" s="553"/>
      <c r="U1139" s="553"/>
      <c r="V1139" s="553"/>
      <c r="W1139" s="553"/>
      <c r="X1139" s="397"/>
      <c r="Y1139" s="397"/>
      <c r="Z1139" s="397"/>
      <c r="AA1139" s="397"/>
      <c r="AB1139" s="397"/>
      <c r="AC1139" s="397"/>
      <c r="AD1139" s="397"/>
      <c r="AE1139" s="397"/>
      <c r="AF1139" s="397"/>
      <c r="AG1139" s="397"/>
      <c r="AH1139" s="397"/>
      <c r="AI1139" s="397"/>
      <c r="AJ1139" s="397"/>
      <c r="AK1139" s="397"/>
      <c r="AL1139" s="397"/>
      <c r="AM1139" s="397"/>
      <c r="AN1139" s="397"/>
      <c r="AO1139" s="397"/>
      <c r="AP1139" s="397"/>
      <c r="AQ1139" s="397"/>
      <c r="AR1139" s="397"/>
      <c r="AS1139" s="397"/>
      <c r="AT1139" s="397"/>
      <c r="AU1139" s="397"/>
      <c r="AV1139" s="397"/>
      <c r="AW1139" s="397"/>
      <c r="AX1139" s="397"/>
      <c r="AY1139" s="397"/>
      <c r="AZ1139" s="397"/>
      <c r="BA1139" s="553"/>
      <c r="BB1139" s="397"/>
      <c r="BC1139" s="397"/>
      <c r="BD1139" s="397"/>
    </row>
    <row r="1140" spans="2:56" x14ac:dyDescent="0.35">
      <c r="B1140" s="80"/>
      <c r="C1140" s="119"/>
      <c r="D1140" s="119"/>
      <c r="E1140" s="202"/>
      <c r="F1140" s="119"/>
      <c r="G1140" s="120"/>
      <c r="H1140" s="41"/>
      <c r="I1140" s="41"/>
      <c r="J1140" s="329">
        <v>0</v>
      </c>
      <c r="K1140" s="329">
        <v>0</v>
      </c>
      <c r="L1140" s="332"/>
      <c r="M1140" s="150"/>
      <c r="N1140" s="397"/>
      <c r="O1140" s="555"/>
      <c r="P1140" s="576">
        <f t="shared" si="57"/>
        <v>0</v>
      </c>
      <c r="Q1140" s="576">
        <f t="shared" si="58"/>
        <v>0</v>
      </c>
      <c r="R1140" s="576">
        <f t="shared" si="59"/>
        <v>0</v>
      </c>
      <c r="S1140" s="576">
        <f t="shared" si="59"/>
        <v>0</v>
      </c>
      <c r="T1140" s="553"/>
      <c r="U1140" s="553"/>
      <c r="V1140" s="553"/>
      <c r="W1140" s="553"/>
      <c r="X1140" s="397"/>
      <c r="Y1140" s="397"/>
      <c r="Z1140" s="397"/>
      <c r="AA1140" s="397"/>
      <c r="AB1140" s="397"/>
      <c r="AC1140" s="397"/>
      <c r="AD1140" s="397"/>
      <c r="AE1140" s="397"/>
      <c r="AF1140" s="397"/>
      <c r="AG1140" s="397"/>
      <c r="AH1140" s="397"/>
      <c r="AI1140" s="397"/>
      <c r="AJ1140" s="397"/>
      <c r="AK1140" s="397"/>
      <c r="AL1140" s="397"/>
      <c r="AM1140" s="397"/>
      <c r="AN1140" s="397"/>
      <c r="AO1140" s="397"/>
      <c r="AP1140" s="397"/>
      <c r="AQ1140" s="397"/>
      <c r="AR1140" s="397"/>
      <c r="AS1140" s="397"/>
      <c r="AT1140" s="397"/>
      <c r="AU1140" s="397"/>
      <c r="AV1140" s="397"/>
      <c r="AW1140" s="397"/>
      <c r="AX1140" s="397"/>
      <c r="AY1140" s="397"/>
      <c r="AZ1140" s="397"/>
      <c r="BA1140" s="553"/>
      <c r="BB1140" s="397"/>
      <c r="BC1140" s="397"/>
      <c r="BD1140" s="397"/>
    </row>
    <row r="1141" spans="2:56" x14ac:dyDescent="0.35">
      <c r="B1141" s="80"/>
      <c r="C1141" s="119"/>
      <c r="D1141" s="119"/>
      <c r="E1141" s="202"/>
      <c r="F1141" s="119"/>
      <c r="G1141" s="120"/>
      <c r="H1141" s="41"/>
      <c r="I1141" s="41"/>
      <c r="J1141" s="329">
        <v>0</v>
      </c>
      <c r="K1141" s="329">
        <v>0</v>
      </c>
      <c r="L1141" s="332"/>
      <c r="M1141" s="150"/>
      <c r="N1141" s="397"/>
      <c r="O1141" s="555"/>
      <c r="P1141" s="576">
        <f t="shared" si="57"/>
        <v>0</v>
      </c>
      <c r="Q1141" s="576">
        <f t="shared" si="58"/>
        <v>0</v>
      </c>
      <c r="R1141" s="576">
        <f t="shared" si="59"/>
        <v>0</v>
      </c>
      <c r="S1141" s="576">
        <f t="shared" si="59"/>
        <v>0</v>
      </c>
      <c r="T1141" s="553"/>
      <c r="U1141" s="553"/>
      <c r="V1141" s="553"/>
      <c r="W1141" s="553"/>
      <c r="X1141" s="397"/>
      <c r="Y1141" s="397"/>
      <c r="Z1141" s="397"/>
      <c r="AA1141" s="397"/>
      <c r="AB1141" s="397"/>
      <c r="AC1141" s="397"/>
      <c r="AD1141" s="397"/>
      <c r="AE1141" s="397"/>
      <c r="AF1141" s="397"/>
      <c r="AG1141" s="397"/>
      <c r="AH1141" s="397"/>
      <c r="AI1141" s="397"/>
      <c r="AJ1141" s="397"/>
      <c r="AK1141" s="397"/>
      <c r="AL1141" s="397"/>
      <c r="AM1141" s="397"/>
      <c r="AN1141" s="397"/>
      <c r="AO1141" s="397"/>
      <c r="AP1141" s="397"/>
      <c r="AQ1141" s="397"/>
      <c r="AR1141" s="397"/>
      <c r="AS1141" s="397"/>
      <c r="AT1141" s="397"/>
      <c r="AU1141" s="397"/>
      <c r="AV1141" s="397"/>
      <c r="AW1141" s="397"/>
      <c r="AX1141" s="397"/>
      <c r="AY1141" s="397"/>
      <c r="AZ1141" s="397"/>
      <c r="BA1141" s="553"/>
      <c r="BB1141" s="397"/>
      <c r="BC1141" s="397"/>
      <c r="BD1141" s="397"/>
    </row>
    <row r="1142" spans="2:56" x14ac:dyDescent="0.35">
      <c r="B1142" s="80"/>
      <c r="C1142" s="119"/>
      <c r="D1142" s="119"/>
      <c r="E1142" s="202"/>
      <c r="F1142" s="119"/>
      <c r="G1142" s="120"/>
      <c r="H1142" s="41"/>
      <c r="I1142" s="41"/>
      <c r="J1142" s="329">
        <v>0</v>
      </c>
      <c r="K1142" s="329">
        <v>0</v>
      </c>
      <c r="L1142" s="332"/>
      <c r="M1142" s="150"/>
      <c r="N1142" s="397"/>
      <c r="O1142" s="555"/>
      <c r="P1142" s="576">
        <f t="shared" si="57"/>
        <v>0</v>
      </c>
      <c r="Q1142" s="576">
        <f t="shared" si="58"/>
        <v>0</v>
      </c>
      <c r="R1142" s="576">
        <f t="shared" si="59"/>
        <v>0</v>
      </c>
      <c r="S1142" s="576">
        <f t="shared" si="59"/>
        <v>0</v>
      </c>
      <c r="T1142" s="553"/>
      <c r="U1142" s="553"/>
      <c r="V1142" s="553"/>
      <c r="W1142" s="553"/>
      <c r="X1142" s="397"/>
      <c r="Y1142" s="397"/>
      <c r="Z1142" s="397"/>
      <c r="AA1142" s="397"/>
      <c r="AB1142" s="397"/>
      <c r="AC1142" s="397"/>
      <c r="AD1142" s="397"/>
      <c r="AE1142" s="397"/>
      <c r="AF1142" s="397"/>
      <c r="AG1142" s="397"/>
      <c r="AH1142" s="397"/>
      <c r="AI1142" s="397"/>
      <c r="AJ1142" s="397"/>
      <c r="AK1142" s="397"/>
      <c r="AL1142" s="397"/>
      <c r="AM1142" s="397"/>
      <c r="AN1142" s="397"/>
      <c r="AO1142" s="397"/>
      <c r="AP1142" s="397"/>
      <c r="AQ1142" s="397"/>
      <c r="AR1142" s="397"/>
      <c r="AS1142" s="397"/>
      <c r="AT1142" s="397"/>
      <c r="AU1142" s="397"/>
      <c r="AV1142" s="397"/>
      <c r="AW1142" s="397"/>
      <c r="AX1142" s="397"/>
      <c r="AY1142" s="397"/>
      <c r="AZ1142" s="397"/>
      <c r="BA1142" s="553"/>
      <c r="BB1142" s="397"/>
      <c r="BC1142" s="397"/>
      <c r="BD1142" s="397"/>
    </row>
    <row r="1143" spans="2:56" x14ac:dyDescent="0.35">
      <c r="B1143" s="80"/>
      <c r="C1143" s="119"/>
      <c r="D1143" s="119"/>
      <c r="E1143" s="202"/>
      <c r="F1143" s="119"/>
      <c r="G1143" s="120"/>
      <c r="H1143" s="41"/>
      <c r="I1143" s="41"/>
      <c r="J1143" s="329">
        <v>0</v>
      </c>
      <c r="K1143" s="329">
        <v>0</v>
      </c>
      <c r="L1143" s="332"/>
      <c r="M1143" s="150"/>
      <c r="N1143" s="397"/>
      <c r="O1143" s="555"/>
      <c r="P1143" s="576">
        <f t="shared" si="57"/>
        <v>0</v>
      </c>
      <c r="Q1143" s="576">
        <f t="shared" si="58"/>
        <v>0</v>
      </c>
      <c r="R1143" s="576">
        <f t="shared" si="59"/>
        <v>0</v>
      </c>
      <c r="S1143" s="576">
        <f t="shared" si="59"/>
        <v>0</v>
      </c>
      <c r="T1143" s="553"/>
      <c r="U1143" s="553"/>
      <c r="V1143" s="553"/>
      <c r="W1143" s="553"/>
      <c r="X1143" s="397"/>
      <c r="Y1143" s="397"/>
      <c r="Z1143" s="397"/>
      <c r="AA1143" s="397"/>
      <c r="AB1143" s="397"/>
      <c r="AC1143" s="397"/>
      <c r="AD1143" s="397"/>
      <c r="AE1143" s="397"/>
      <c r="AF1143" s="397"/>
      <c r="AG1143" s="397"/>
      <c r="AH1143" s="397"/>
      <c r="AI1143" s="397"/>
      <c r="AJ1143" s="397"/>
      <c r="AK1143" s="397"/>
      <c r="AL1143" s="397"/>
      <c r="AM1143" s="397"/>
      <c r="AN1143" s="397"/>
      <c r="AO1143" s="397"/>
      <c r="AP1143" s="397"/>
      <c r="AQ1143" s="397"/>
      <c r="AR1143" s="397"/>
      <c r="AS1143" s="397"/>
      <c r="AT1143" s="397"/>
      <c r="AU1143" s="397"/>
      <c r="AV1143" s="397"/>
      <c r="AW1143" s="397"/>
      <c r="AX1143" s="397"/>
      <c r="AY1143" s="397"/>
      <c r="AZ1143" s="397"/>
      <c r="BA1143" s="553"/>
      <c r="BB1143" s="397"/>
      <c r="BC1143" s="397"/>
      <c r="BD1143" s="397"/>
    </row>
    <row r="1144" spans="2:56" x14ac:dyDescent="0.35">
      <c r="B1144" s="80"/>
      <c r="C1144" s="119"/>
      <c r="D1144" s="119"/>
      <c r="E1144" s="202"/>
      <c r="F1144" s="119"/>
      <c r="G1144" s="120"/>
      <c r="H1144" s="41"/>
      <c r="I1144" s="41"/>
      <c r="J1144" s="329">
        <v>0</v>
      </c>
      <c r="K1144" s="329">
        <v>0</v>
      </c>
      <c r="L1144" s="332"/>
      <c r="M1144" s="150"/>
      <c r="N1144" s="397"/>
      <c r="O1144" s="555"/>
      <c r="P1144" s="576">
        <f t="shared" si="57"/>
        <v>0</v>
      </c>
      <c r="Q1144" s="576">
        <f t="shared" si="58"/>
        <v>0</v>
      </c>
      <c r="R1144" s="576">
        <f t="shared" si="59"/>
        <v>0</v>
      </c>
      <c r="S1144" s="576">
        <f t="shared" si="59"/>
        <v>0</v>
      </c>
      <c r="T1144" s="553"/>
      <c r="U1144" s="553"/>
      <c r="V1144" s="553"/>
      <c r="W1144" s="553"/>
      <c r="X1144" s="397"/>
      <c r="Y1144" s="397"/>
      <c r="Z1144" s="397"/>
      <c r="AA1144" s="397"/>
      <c r="AB1144" s="397"/>
      <c r="AC1144" s="397"/>
      <c r="AD1144" s="397"/>
      <c r="AE1144" s="397"/>
      <c r="AF1144" s="397"/>
      <c r="AG1144" s="397"/>
      <c r="AH1144" s="397"/>
      <c r="AI1144" s="397"/>
      <c r="AJ1144" s="397"/>
      <c r="AK1144" s="397"/>
      <c r="AL1144" s="397"/>
      <c r="AM1144" s="397"/>
      <c r="AN1144" s="397"/>
      <c r="AO1144" s="397"/>
      <c r="AP1144" s="397"/>
      <c r="AQ1144" s="397"/>
      <c r="AR1144" s="397"/>
      <c r="AS1144" s="397"/>
      <c r="AT1144" s="397"/>
      <c r="AU1144" s="397"/>
      <c r="AV1144" s="397"/>
      <c r="AW1144" s="397"/>
      <c r="AX1144" s="397"/>
      <c r="AY1144" s="397"/>
      <c r="AZ1144" s="397"/>
      <c r="BA1144" s="553"/>
      <c r="BB1144" s="397"/>
      <c r="BC1144" s="397"/>
      <c r="BD1144" s="397"/>
    </row>
    <row r="1145" spans="2:56" x14ac:dyDescent="0.35">
      <c r="B1145" s="80"/>
      <c r="C1145" s="119"/>
      <c r="D1145" s="119"/>
      <c r="E1145" s="202"/>
      <c r="F1145" s="119"/>
      <c r="G1145" s="120"/>
      <c r="H1145" s="41"/>
      <c r="I1145" s="41"/>
      <c r="J1145" s="329">
        <v>0</v>
      </c>
      <c r="K1145" s="329">
        <v>0</v>
      </c>
      <c r="L1145" s="332"/>
      <c r="M1145" s="150"/>
      <c r="N1145" s="397"/>
      <c r="O1145" s="555"/>
      <c r="P1145" s="576">
        <f t="shared" si="57"/>
        <v>0</v>
      </c>
      <c r="Q1145" s="576">
        <f t="shared" si="58"/>
        <v>0</v>
      </c>
      <c r="R1145" s="576">
        <f t="shared" si="59"/>
        <v>0</v>
      </c>
      <c r="S1145" s="576">
        <f t="shared" si="59"/>
        <v>0</v>
      </c>
      <c r="T1145" s="553"/>
      <c r="U1145" s="553"/>
      <c r="V1145" s="553"/>
      <c r="W1145" s="553"/>
      <c r="X1145" s="397"/>
      <c r="Y1145" s="397"/>
      <c r="Z1145" s="397"/>
      <c r="AA1145" s="397"/>
      <c r="AB1145" s="397"/>
      <c r="AC1145" s="397"/>
      <c r="AD1145" s="397"/>
      <c r="AE1145" s="397"/>
      <c r="AF1145" s="397"/>
      <c r="AG1145" s="397"/>
      <c r="AH1145" s="397"/>
      <c r="AI1145" s="397"/>
      <c r="AJ1145" s="397"/>
      <c r="AK1145" s="397"/>
      <c r="AL1145" s="397"/>
      <c r="AM1145" s="397"/>
      <c r="AN1145" s="397"/>
      <c r="AO1145" s="397"/>
      <c r="AP1145" s="397"/>
      <c r="AQ1145" s="397"/>
      <c r="AR1145" s="397"/>
      <c r="AS1145" s="397"/>
      <c r="AT1145" s="397"/>
      <c r="AU1145" s="397"/>
      <c r="AV1145" s="397"/>
      <c r="AW1145" s="397"/>
      <c r="AX1145" s="397"/>
      <c r="AY1145" s="397"/>
      <c r="AZ1145" s="397"/>
      <c r="BA1145" s="553"/>
      <c r="BB1145" s="397"/>
      <c r="BC1145" s="397"/>
      <c r="BD1145" s="397"/>
    </row>
    <row r="1146" spans="2:56" x14ac:dyDescent="0.35">
      <c r="B1146" s="80"/>
      <c r="C1146" s="119"/>
      <c r="D1146" s="119"/>
      <c r="E1146" s="202"/>
      <c r="F1146" s="119"/>
      <c r="G1146" s="120"/>
      <c r="H1146" s="41"/>
      <c r="I1146" s="41"/>
      <c r="J1146" s="329">
        <v>0</v>
      </c>
      <c r="K1146" s="329">
        <v>0</v>
      </c>
      <c r="L1146" s="332"/>
      <c r="M1146" s="150"/>
      <c r="N1146" s="397"/>
      <c r="O1146" s="555"/>
      <c r="P1146" s="576">
        <f t="shared" si="57"/>
        <v>0</v>
      </c>
      <c r="Q1146" s="576">
        <f t="shared" si="58"/>
        <v>0</v>
      </c>
      <c r="R1146" s="576">
        <f t="shared" si="59"/>
        <v>0</v>
      </c>
      <c r="S1146" s="576">
        <f t="shared" si="59"/>
        <v>0</v>
      </c>
      <c r="T1146" s="553"/>
      <c r="U1146" s="553"/>
      <c r="V1146" s="553"/>
      <c r="W1146" s="553"/>
      <c r="X1146" s="397"/>
      <c r="Y1146" s="397"/>
      <c r="Z1146" s="397"/>
      <c r="AA1146" s="397"/>
      <c r="AB1146" s="397"/>
      <c r="AC1146" s="397"/>
      <c r="AD1146" s="397"/>
      <c r="AE1146" s="397"/>
      <c r="AF1146" s="397"/>
      <c r="AG1146" s="397"/>
      <c r="AH1146" s="397"/>
      <c r="AI1146" s="397"/>
      <c r="AJ1146" s="397"/>
      <c r="AK1146" s="397"/>
      <c r="AL1146" s="397"/>
      <c r="AM1146" s="397"/>
      <c r="AN1146" s="397"/>
      <c r="AO1146" s="397"/>
      <c r="AP1146" s="397"/>
      <c r="AQ1146" s="397"/>
      <c r="AR1146" s="397"/>
      <c r="AS1146" s="397"/>
      <c r="AT1146" s="397"/>
      <c r="AU1146" s="397"/>
      <c r="AV1146" s="397"/>
      <c r="AW1146" s="397"/>
      <c r="AX1146" s="397"/>
      <c r="AY1146" s="397"/>
      <c r="AZ1146" s="397"/>
      <c r="BA1146" s="553"/>
      <c r="BB1146" s="397"/>
      <c r="BC1146" s="397"/>
      <c r="BD1146" s="397"/>
    </row>
    <row r="1147" spans="2:56" x14ac:dyDescent="0.35">
      <c r="B1147" s="80"/>
      <c r="C1147" s="119"/>
      <c r="D1147" s="119"/>
      <c r="E1147" s="202"/>
      <c r="F1147" s="119"/>
      <c r="G1147" s="120"/>
      <c r="H1147" s="41"/>
      <c r="I1147" s="41"/>
      <c r="J1147" s="329">
        <v>0</v>
      </c>
      <c r="K1147" s="329">
        <v>0</v>
      </c>
      <c r="L1147" s="332"/>
      <c r="M1147" s="150"/>
      <c r="N1147" s="397"/>
      <c r="O1147" s="555"/>
      <c r="P1147" s="576">
        <f t="shared" si="57"/>
        <v>0</v>
      </c>
      <c r="Q1147" s="576">
        <f t="shared" si="58"/>
        <v>0</v>
      </c>
      <c r="R1147" s="576">
        <f t="shared" si="59"/>
        <v>0</v>
      </c>
      <c r="S1147" s="576">
        <f t="shared" si="59"/>
        <v>0</v>
      </c>
      <c r="T1147" s="553"/>
      <c r="U1147" s="553"/>
      <c r="V1147" s="553"/>
      <c r="W1147" s="553"/>
      <c r="X1147" s="397"/>
      <c r="Y1147" s="397"/>
      <c r="Z1147" s="397"/>
      <c r="AA1147" s="397"/>
      <c r="AB1147" s="397"/>
      <c r="AC1147" s="397"/>
      <c r="AD1147" s="397"/>
      <c r="AE1147" s="397"/>
      <c r="AF1147" s="397"/>
      <c r="AG1147" s="397"/>
      <c r="AH1147" s="397"/>
      <c r="AI1147" s="397"/>
      <c r="AJ1147" s="397"/>
      <c r="AK1147" s="397"/>
      <c r="AL1147" s="397"/>
      <c r="AM1147" s="397"/>
      <c r="AN1147" s="397"/>
      <c r="AO1147" s="397"/>
      <c r="AP1147" s="397"/>
      <c r="AQ1147" s="397"/>
      <c r="AR1147" s="397"/>
      <c r="AS1147" s="397"/>
      <c r="AT1147" s="397"/>
      <c r="AU1147" s="397"/>
      <c r="AV1147" s="397"/>
      <c r="AW1147" s="397"/>
      <c r="AX1147" s="397"/>
      <c r="AY1147" s="397"/>
      <c r="AZ1147" s="397"/>
      <c r="BA1147" s="553"/>
      <c r="BB1147" s="397"/>
      <c r="BC1147" s="397"/>
      <c r="BD1147" s="397"/>
    </row>
    <row r="1148" spans="2:56" x14ac:dyDescent="0.35">
      <c r="B1148" s="80"/>
      <c r="C1148" s="119"/>
      <c r="D1148" s="119"/>
      <c r="E1148" s="202"/>
      <c r="F1148" s="119"/>
      <c r="G1148" s="120"/>
      <c r="H1148" s="41"/>
      <c r="I1148" s="41"/>
      <c r="J1148" s="329">
        <v>0</v>
      </c>
      <c r="K1148" s="329">
        <v>0</v>
      </c>
      <c r="L1148" s="332"/>
      <c r="M1148" s="150"/>
      <c r="N1148" s="397"/>
      <c r="O1148" s="555"/>
      <c r="P1148" s="576">
        <f t="shared" si="57"/>
        <v>0</v>
      </c>
      <c r="Q1148" s="576">
        <f t="shared" si="58"/>
        <v>0</v>
      </c>
      <c r="R1148" s="576">
        <f t="shared" si="59"/>
        <v>0</v>
      </c>
      <c r="S1148" s="576">
        <f t="shared" si="59"/>
        <v>0</v>
      </c>
      <c r="T1148" s="553"/>
      <c r="U1148" s="553"/>
      <c r="V1148" s="553"/>
      <c r="W1148" s="553"/>
      <c r="X1148" s="397"/>
      <c r="Y1148" s="397"/>
      <c r="Z1148" s="397"/>
      <c r="AA1148" s="397"/>
      <c r="AB1148" s="397"/>
      <c r="AC1148" s="397"/>
      <c r="AD1148" s="397"/>
      <c r="AE1148" s="397"/>
      <c r="AF1148" s="397"/>
      <c r="AG1148" s="397"/>
      <c r="AH1148" s="397"/>
      <c r="AI1148" s="397"/>
      <c r="AJ1148" s="397"/>
      <c r="AK1148" s="397"/>
      <c r="AL1148" s="397"/>
      <c r="AM1148" s="397"/>
      <c r="AN1148" s="397"/>
      <c r="AO1148" s="397"/>
      <c r="AP1148" s="397"/>
      <c r="AQ1148" s="397"/>
      <c r="AR1148" s="397"/>
      <c r="AS1148" s="397"/>
      <c r="AT1148" s="397"/>
      <c r="AU1148" s="397"/>
      <c r="AV1148" s="397"/>
      <c r="AW1148" s="397"/>
      <c r="AX1148" s="397"/>
      <c r="AY1148" s="397"/>
      <c r="AZ1148" s="397"/>
      <c r="BA1148" s="553"/>
      <c r="BB1148" s="397"/>
      <c r="BC1148" s="397"/>
      <c r="BD1148" s="397"/>
    </row>
    <row r="1149" spans="2:56" x14ac:dyDescent="0.35">
      <c r="B1149" s="80"/>
      <c r="C1149" s="119"/>
      <c r="D1149" s="119"/>
      <c r="E1149" s="202"/>
      <c r="F1149" s="119"/>
      <c r="G1149" s="120"/>
      <c r="H1149" s="41"/>
      <c r="I1149" s="41"/>
      <c r="J1149" s="329">
        <v>0</v>
      </c>
      <c r="K1149" s="329">
        <v>0</v>
      </c>
      <c r="L1149" s="332"/>
      <c r="M1149" s="150"/>
      <c r="N1149" s="397"/>
      <c r="O1149" s="555"/>
      <c r="P1149" s="576">
        <f t="shared" si="57"/>
        <v>0</v>
      </c>
      <c r="Q1149" s="576">
        <f t="shared" si="58"/>
        <v>0</v>
      </c>
      <c r="R1149" s="576">
        <f t="shared" si="59"/>
        <v>0</v>
      </c>
      <c r="S1149" s="576">
        <f t="shared" si="59"/>
        <v>0</v>
      </c>
      <c r="T1149" s="553"/>
      <c r="U1149" s="553"/>
      <c r="V1149" s="553"/>
      <c r="W1149" s="553"/>
      <c r="X1149" s="397"/>
      <c r="Y1149" s="397"/>
      <c r="Z1149" s="397"/>
      <c r="AA1149" s="397"/>
      <c r="AB1149" s="397"/>
      <c r="AC1149" s="397"/>
      <c r="AD1149" s="397"/>
      <c r="AE1149" s="397"/>
      <c r="AF1149" s="397"/>
      <c r="AG1149" s="397"/>
      <c r="AH1149" s="397"/>
      <c r="AI1149" s="397"/>
      <c r="AJ1149" s="397"/>
      <c r="AK1149" s="397"/>
      <c r="AL1149" s="397"/>
      <c r="AM1149" s="397"/>
      <c r="AN1149" s="397"/>
      <c r="AO1149" s="397"/>
      <c r="AP1149" s="397"/>
      <c r="AQ1149" s="397"/>
      <c r="AR1149" s="397"/>
      <c r="AS1149" s="397"/>
      <c r="AT1149" s="397"/>
      <c r="AU1149" s="397"/>
      <c r="AV1149" s="397"/>
      <c r="AW1149" s="397"/>
      <c r="AX1149" s="397"/>
      <c r="AY1149" s="397"/>
      <c r="AZ1149" s="397"/>
      <c r="BA1149" s="553"/>
      <c r="BB1149" s="397"/>
      <c r="BC1149" s="397"/>
      <c r="BD1149" s="397"/>
    </row>
    <row r="1150" spans="2:56" x14ac:dyDescent="0.35">
      <c r="B1150" s="80"/>
      <c r="C1150" s="119"/>
      <c r="D1150" s="119"/>
      <c r="E1150" s="202"/>
      <c r="F1150" s="119"/>
      <c r="G1150" s="120"/>
      <c r="H1150" s="41"/>
      <c r="I1150" s="41"/>
      <c r="J1150" s="329">
        <v>0</v>
      </c>
      <c r="K1150" s="329">
        <v>0</v>
      </c>
      <c r="L1150" s="332"/>
      <c r="M1150" s="150"/>
      <c r="N1150" s="397"/>
      <c r="O1150" s="555"/>
      <c r="P1150" s="576">
        <f t="shared" si="57"/>
        <v>0</v>
      </c>
      <c r="Q1150" s="576">
        <f t="shared" si="58"/>
        <v>0</v>
      </c>
      <c r="R1150" s="576">
        <f t="shared" si="59"/>
        <v>0</v>
      </c>
      <c r="S1150" s="576">
        <f t="shared" si="59"/>
        <v>0</v>
      </c>
      <c r="T1150" s="553"/>
      <c r="U1150" s="553"/>
      <c r="V1150" s="553"/>
      <c r="W1150" s="553"/>
      <c r="X1150" s="397"/>
      <c r="Y1150" s="397"/>
      <c r="Z1150" s="397"/>
      <c r="AA1150" s="397"/>
      <c r="AB1150" s="397"/>
      <c r="AC1150" s="397"/>
      <c r="AD1150" s="397"/>
      <c r="AE1150" s="397"/>
      <c r="AF1150" s="397"/>
      <c r="AG1150" s="397"/>
      <c r="AH1150" s="397"/>
      <c r="AI1150" s="397"/>
      <c r="AJ1150" s="397"/>
      <c r="AK1150" s="397"/>
      <c r="AL1150" s="397"/>
      <c r="AM1150" s="397"/>
      <c r="AN1150" s="397"/>
      <c r="AO1150" s="397"/>
      <c r="AP1150" s="397"/>
      <c r="AQ1150" s="397"/>
      <c r="AR1150" s="397"/>
      <c r="AS1150" s="397"/>
      <c r="AT1150" s="397"/>
      <c r="AU1150" s="397"/>
      <c r="AV1150" s="397"/>
      <c r="AW1150" s="397"/>
      <c r="AX1150" s="397"/>
      <c r="AY1150" s="397"/>
      <c r="AZ1150" s="397"/>
      <c r="BA1150" s="553"/>
      <c r="BB1150" s="397"/>
      <c r="BC1150" s="397"/>
      <c r="BD1150" s="397"/>
    </row>
    <row r="1151" spans="2:56" x14ac:dyDescent="0.35">
      <c r="B1151" s="80"/>
      <c r="C1151" s="119"/>
      <c r="D1151" s="119"/>
      <c r="E1151" s="202"/>
      <c r="F1151" s="119"/>
      <c r="G1151" s="120"/>
      <c r="H1151" s="41"/>
      <c r="I1151" s="41"/>
      <c r="J1151" s="329">
        <v>0</v>
      </c>
      <c r="K1151" s="329">
        <v>0</v>
      </c>
      <c r="L1151" s="332"/>
      <c r="M1151" s="150"/>
      <c r="N1151" s="397"/>
      <c r="O1151" s="555"/>
      <c r="P1151" s="576">
        <f t="shared" si="57"/>
        <v>0</v>
      </c>
      <c r="Q1151" s="576">
        <f t="shared" si="58"/>
        <v>0</v>
      </c>
      <c r="R1151" s="576">
        <f t="shared" si="59"/>
        <v>0</v>
      </c>
      <c r="S1151" s="576">
        <f t="shared" si="59"/>
        <v>0</v>
      </c>
      <c r="T1151" s="553"/>
      <c r="U1151" s="553"/>
      <c r="V1151" s="553"/>
      <c r="W1151" s="553"/>
      <c r="X1151" s="397"/>
      <c r="Y1151" s="397"/>
      <c r="Z1151" s="397"/>
      <c r="AA1151" s="397"/>
      <c r="AB1151" s="397"/>
      <c r="AC1151" s="397"/>
      <c r="AD1151" s="397"/>
      <c r="AE1151" s="397"/>
      <c r="AF1151" s="397"/>
      <c r="AG1151" s="397"/>
      <c r="AH1151" s="397"/>
      <c r="AI1151" s="397"/>
      <c r="AJ1151" s="397"/>
      <c r="AK1151" s="397"/>
      <c r="AL1151" s="397"/>
      <c r="AM1151" s="397"/>
      <c r="AN1151" s="397"/>
      <c r="AO1151" s="397"/>
      <c r="AP1151" s="397"/>
      <c r="AQ1151" s="397"/>
      <c r="AR1151" s="397"/>
      <c r="AS1151" s="397"/>
      <c r="AT1151" s="397"/>
      <c r="AU1151" s="397"/>
      <c r="AV1151" s="397"/>
      <c r="AW1151" s="397"/>
      <c r="AX1151" s="397"/>
      <c r="AY1151" s="397"/>
      <c r="AZ1151" s="397"/>
      <c r="BA1151" s="553"/>
      <c r="BB1151" s="397"/>
      <c r="BC1151" s="397"/>
      <c r="BD1151" s="397"/>
    </row>
    <row r="1152" spans="2:56" x14ac:dyDescent="0.35">
      <c r="B1152" s="80"/>
      <c r="C1152" s="119"/>
      <c r="D1152" s="119"/>
      <c r="E1152" s="202"/>
      <c r="F1152" s="119"/>
      <c r="G1152" s="120"/>
      <c r="H1152" s="41"/>
      <c r="I1152" s="41"/>
      <c r="J1152" s="329">
        <v>0</v>
      </c>
      <c r="K1152" s="329">
        <v>0</v>
      </c>
      <c r="L1152" s="332"/>
      <c r="M1152" s="150"/>
      <c r="N1152" s="397"/>
      <c r="O1152" s="555"/>
      <c r="P1152" s="576">
        <f t="shared" si="57"/>
        <v>0</v>
      </c>
      <c r="Q1152" s="576">
        <f t="shared" si="58"/>
        <v>0</v>
      </c>
      <c r="R1152" s="576">
        <f t="shared" si="59"/>
        <v>0</v>
      </c>
      <c r="S1152" s="576">
        <f t="shared" si="59"/>
        <v>0</v>
      </c>
      <c r="T1152" s="553"/>
      <c r="U1152" s="553"/>
      <c r="V1152" s="553"/>
      <c r="W1152" s="553"/>
      <c r="X1152" s="397"/>
      <c r="Y1152" s="397"/>
      <c r="Z1152" s="397"/>
      <c r="AA1152" s="397"/>
      <c r="AB1152" s="397"/>
      <c r="AC1152" s="397"/>
      <c r="AD1152" s="397"/>
      <c r="AE1152" s="397"/>
      <c r="AF1152" s="397"/>
      <c r="AG1152" s="397"/>
      <c r="AH1152" s="397"/>
      <c r="AI1152" s="397"/>
      <c r="AJ1152" s="397"/>
      <c r="AK1152" s="397"/>
      <c r="AL1152" s="397"/>
      <c r="AM1152" s="397"/>
      <c r="AN1152" s="397"/>
      <c r="AO1152" s="397"/>
      <c r="AP1152" s="397"/>
      <c r="AQ1152" s="397"/>
      <c r="AR1152" s="397"/>
      <c r="AS1152" s="397"/>
      <c r="AT1152" s="397"/>
      <c r="AU1152" s="397"/>
      <c r="AV1152" s="397"/>
      <c r="AW1152" s="397"/>
      <c r="AX1152" s="397"/>
      <c r="AY1152" s="397"/>
      <c r="AZ1152" s="397"/>
      <c r="BA1152" s="553"/>
      <c r="BB1152" s="397"/>
      <c r="BC1152" s="397"/>
      <c r="BD1152" s="397"/>
    </row>
    <row r="1153" spans="2:56" x14ac:dyDescent="0.35">
      <c r="B1153" s="80"/>
      <c r="C1153" s="119"/>
      <c r="D1153" s="119"/>
      <c r="E1153" s="202"/>
      <c r="F1153" s="119"/>
      <c r="G1153" s="120"/>
      <c r="H1153" s="41"/>
      <c r="I1153" s="41"/>
      <c r="J1153" s="329">
        <v>0</v>
      </c>
      <c r="K1153" s="329">
        <v>0</v>
      </c>
      <c r="L1153" s="332"/>
      <c r="M1153" s="150"/>
      <c r="N1153" s="397"/>
      <c r="O1153" s="555"/>
      <c r="P1153" s="576">
        <f t="shared" si="57"/>
        <v>0</v>
      </c>
      <c r="Q1153" s="576">
        <f t="shared" si="58"/>
        <v>0</v>
      </c>
      <c r="R1153" s="576">
        <f t="shared" si="59"/>
        <v>0</v>
      </c>
      <c r="S1153" s="576">
        <f t="shared" si="59"/>
        <v>0</v>
      </c>
      <c r="T1153" s="553"/>
      <c r="U1153" s="553"/>
      <c r="V1153" s="553"/>
      <c r="W1153" s="553"/>
      <c r="X1153" s="397"/>
      <c r="Y1153" s="397"/>
      <c r="Z1153" s="397"/>
      <c r="AA1153" s="397"/>
      <c r="AB1153" s="397"/>
      <c r="AC1153" s="397"/>
      <c r="AD1153" s="397"/>
      <c r="AE1153" s="397"/>
      <c r="AF1153" s="397"/>
      <c r="AG1153" s="397"/>
      <c r="AH1153" s="397"/>
      <c r="AI1153" s="397"/>
      <c r="AJ1153" s="397"/>
      <c r="AK1153" s="397"/>
      <c r="AL1153" s="397"/>
      <c r="AM1153" s="397"/>
      <c r="AN1153" s="397"/>
      <c r="AO1153" s="397"/>
      <c r="AP1153" s="397"/>
      <c r="AQ1153" s="397"/>
      <c r="AR1153" s="397"/>
      <c r="AS1153" s="397"/>
      <c r="AT1153" s="397"/>
      <c r="AU1153" s="397"/>
      <c r="AV1153" s="397"/>
      <c r="AW1153" s="397"/>
      <c r="AX1153" s="397"/>
      <c r="AY1153" s="397"/>
      <c r="AZ1153" s="397"/>
      <c r="BA1153" s="553"/>
      <c r="BB1153" s="397"/>
      <c r="BC1153" s="397"/>
      <c r="BD1153" s="397"/>
    </row>
    <row r="1154" spans="2:56" x14ac:dyDescent="0.35">
      <c r="B1154" s="80"/>
      <c r="C1154" s="119"/>
      <c r="D1154" s="119"/>
      <c r="E1154" s="202"/>
      <c r="F1154" s="119"/>
      <c r="G1154" s="120"/>
      <c r="H1154" s="41"/>
      <c r="I1154" s="41"/>
      <c r="J1154" s="329">
        <v>0</v>
      </c>
      <c r="K1154" s="329">
        <v>0</v>
      </c>
      <c r="L1154" s="332"/>
      <c r="M1154" s="150"/>
      <c r="N1154" s="397"/>
      <c r="O1154" s="555"/>
      <c r="P1154" s="576">
        <f t="shared" si="57"/>
        <v>0</v>
      </c>
      <c r="Q1154" s="576">
        <f t="shared" si="58"/>
        <v>0</v>
      </c>
      <c r="R1154" s="576">
        <f t="shared" si="59"/>
        <v>0</v>
      </c>
      <c r="S1154" s="576">
        <f t="shared" si="59"/>
        <v>0</v>
      </c>
      <c r="T1154" s="553"/>
      <c r="U1154" s="553"/>
      <c r="V1154" s="553"/>
      <c r="W1154" s="553"/>
      <c r="X1154" s="397"/>
      <c r="Y1154" s="397"/>
      <c r="Z1154" s="397"/>
      <c r="AA1154" s="397"/>
      <c r="AB1154" s="397"/>
      <c r="AC1154" s="397"/>
      <c r="AD1154" s="397"/>
      <c r="AE1154" s="397"/>
      <c r="AF1154" s="397"/>
      <c r="AG1154" s="397"/>
      <c r="AH1154" s="397"/>
      <c r="AI1154" s="397"/>
      <c r="AJ1154" s="397"/>
      <c r="AK1154" s="397"/>
      <c r="AL1154" s="397"/>
      <c r="AM1154" s="397"/>
      <c r="AN1154" s="397"/>
      <c r="AO1154" s="397"/>
      <c r="AP1154" s="397"/>
      <c r="AQ1154" s="397"/>
      <c r="AR1154" s="397"/>
      <c r="AS1154" s="397"/>
      <c r="AT1154" s="397"/>
      <c r="AU1154" s="397"/>
      <c r="AV1154" s="397"/>
      <c r="AW1154" s="397"/>
      <c r="AX1154" s="397"/>
      <c r="AY1154" s="397"/>
      <c r="AZ1154" s="397"/>
      <c r="BA1154" s="553"/>
      <c r="BB1154" s="397"/>
      <c r="BC1154" s="397"/>
      <c r="BD1154" s="397"/>
    </row>
    <row r="1155" spans="2:56" x14ac:dyDescent="0.35">
      <c r="B1155" s="80"/>
      <c r="C1155" s="119"/>
      <c r="D1155" s="119"/>
      <c r="E1155" s="202"/>
      <c r="F1155" s="119"/>
      <c r="G1155" s="120"/>
      <c r="H1155" s="41"/>
      <c r="I1155" s="41"/>
      <c r="J1155" s="329">
        <v>0</v>
      </c>
      <c r="K1155" s="329">
        <v>0</v>
      </c>
      <c r="L1155" s="332"/>
      <c r="M1155" s="150"/>
      <c r="N1155" s="397"/>
      <c r="O1155" s="555"/>
      <c r="P1155" s="576">
        <f t="shared" si="57"/>
        <v>0</v>
      </c>
      <c r="Q1155" s="576">
        <f t="shared" si="58"/>
        <v>0</v>
      </c>
      <c r="R1155" s="576">
        <f t="shared" si="59"/>
        <v>0</v>
      </c>
      <c r="S1155" s="576">
        <f t="shared" si="59"/>
        <v>0</v>
      </c>
      <c r="T1155" s="553"/>
      <c r="U1155" s="553"/>
      <c r="V1155" s="553"/>
      <c r="W1155" s="553"/>
      <c r="X1155" s="397"/>
      <c r="Y1155" s="397"/>
      <c r="Z1155" s="397"/>
      <c r="AA1155" s="397"/>
      <c r="AB1155" s="397"/>
      <c r="AC1155" s="397"/>
      <c r="AD1155" s="397"/>
      <c r="AE1155" s="397"/>
      <c r="AF1155" s="397"/>
      <c r="AG1155" s="397"/>
      <c r="AH1155" s="397"/>
      <c r="AI1155" s="397"/>
      <c r="AJ1155" s="397"/>
      <c r="AK1155" s="397"/>
      <c r="AL1155" s="397"/>
      <c r="AM1155" s="397"/>
      <c r="AN1155" s="397"/>
      <c r="AO1155" s="397"/>
      <c r="AP1155" s="397"/>
      <c r="AQ1155" s="397"/>
      <c r="AR1155" s="397"/>
      <c r="AS1155" s="397"/>
      <c r="AT1155" s="397"/>
      <c r="AU1155" s="397"/>
      <c r="AV1155" s="397"/>
      <c r="AW1155" s="397"/>
      <c r="AX1155" s="397"/>
      <c r="AY1155" s="397"/>
      <c r="AZ1155" s="397"/>
      <c r="BA1155" s="553"/>
      <c r="BB1155" s="397"/>
      <c r="BC1155" s="397"/>
      <c r="BD1155" s="397"/>
    </row>
    <row r="1156" spans="2:56" x14ac:dyDescent="0.35">
      <c r="B1156" s="80"/>
      <c r="C1156" s="119"/>
      <c r="D1156" s="119"/>
      <c r="E1156" s="202"/>
      <c r="F1156" s="119"/>
      <c r="G1156" s="120"/>
      <c r="H1156" s="41"/>
      <c r="I1156" s="41"/>
      <c r="J1156" s="329">
        <v>0</v>
      </c>
      <c r="K1156" s="329">
        <v>0</v>
      </c>
      <c r="L1156" s="332"/>
      <c r="M1156" s="150"/>
      <c r="N1156" s="397"/>
      <c r="O1156" s="555"/>
      <c r="P1156" s="576">
        <f t="shared" si="57"/>
        <v>0</v>
      </c>
      <c r="Q1156" s="576">
        <f t="shared" si="58"/>
        <v>0</v>
      </c>
      <c r="R1156" s="576">
        <f t="shared" si="59"/>
        <v>0</v>
      </c>
      <c r="S1156" s="576">
        <f t="shared" si="59"/>
        <v>0</v>
      </c>
      <c r="T1156" s="553"/>
      <c r="U1156" s="553"/>
      <c r="V1156" s="553"/>
      <c r="W1156" s="553"/>
      <c r="X1156" s="397"/>
      <c r="Y1156" s="397"/>
      <c r="Z1156" s="397"/>
      <c r="AA1156" s="397"/>
      <c r="AB1156" s="397"/>
      <c r="AC1156" s="397"/>
      <c r="AD1156" s="397"/>
      <c r="AE1156" s="397"/>
      <c r="AF1156" s="397"/>
      <c r="AG1156" s="397"/>
      <c r="AH1156" s="397"/>
      <c r="AI1156" s="397"/>
      <c r="AJ1156" s="397"/>
      <c r="AK1156" s="397"/>
      <c r="AL1156" s="397"/>
      <c r="AM1156" s="397"/>
      <c r="AN1156" s="397"/>
      <c r="AO1156" s="397"/>
      <c r="AP1156" s="397"/>
      <c r="AQ1156" s="397"/>
      <c r="AR1156" s="397"/>
      <c r="AS1156" s="397"/>
      <c r="AT1156" s="397"/>
      <c r="AU1156" s="397"/>
      <c r="AV1156" s="397"/>
      <c r="AW1156" s="397"/>
      <c r="AX1156" s="397"/>
      <c r="AY1156" s="397"/>
      <c r="AZ1156" s="397"/>
      <c r="BA1156" s="553"/>
      <c r="BB1156" s="397"/>
      <c r="BC1156" s="397"/>
      <c r="BD1156" s="397"/>
    </row>
    <row r="1157" spans="2:56" x14ac:dyDescent="0.35">
      <c r="B1157" s="80"/>
      <c r="C1157" s="119"/>
      <c r="D1157" s="119"/>
      <c r="E1157" s="202"/>
      <c r="F1157" s="119"/>
      <c r="G1157" s="120"/>
      <c r="H1157" s="41"/>
      <c r="I1157" s="41"/>
      <c r="J1157" s="329">
        <v>0</v>
      </c>
      <c r="K1157" s="329">
        <v>0</v>
      </c>
      <c r="L1157" s="332"/>
      <c r="M1157" s="150"/>
      <c r="N1157" s="397"/>
      <c r="O1157" s="555"/>
      <c r="P1157" s="576">
        <f t="shared" si="57"/>
        <v>0</v>
      </c>
      <c r="Q1157" s="576">
        <f t="shared" si="58"/>
        <v>0</v>
      </c>
      <c r="R1157" s="576">
        <f t="shared" si="59"/>
        <v>0</v>
      </c>
      <c r="S1157" s="576">
        <f t="shared" si="59"/>
        <v>0</v>
      </c>
      <c r="T1157" s="553"/>
      <c r="U1157" s="553"/>
      <c r="V1157" s="553"/>
      <c r="W1157" s="553"/>
      <c r="X1157" s="397"/>
      <c r="Y1157" s="397"/>
      <c r="Z1157" s="397"/>
      <c r="AA1157" s="397"/>
      <c r="AB1157" s="397"/>
      <c r="AC1157" s="397"/>
      <c r="AD1157" s="397"/>
      <c r="AE1157" s="397"/>
      <c r="AF1157" s="397"/>
      <c r="AG1157" s="397"/>
      <c r="AH1157" s="397"/>
      <c r="AI1157" s="397"/>
      <c r="AJ1157" s="397"/>
      <c r="AK1157" s="397"/>
      <c r="AL1157" s="397"/>
      <c r="AM1157" s="397"/>
      <c r="AN1157" s="397"/>
      <c r="AO1157" s="397"/>
      <c r="AP1157" s="397"/>
      <c r="AQ1157" s="397"/>
      <c r="AR1157" s="397"/>
      <c r="AS1157" s="397"/>
      <c r="AT1157" s="397"/>
      <c r="AU1157" s="397"/>
      <c r="AV1157" s="397"/>
      <c r="AW1157" s="397"/>
      <c r="AX1157" s="397"/>
      <c r="AY1157" s="397"/>
      <c r="AZ1157" s="397"/>
      <c r="BA1157" s="553"/>
      <c r="BB1157" s="397"/>
      <c r="BC1157" s="397"/>
      <c r="BD1157" s="397"/>
    </row>
    <row r="1158" spans="2:56" x14ac:dyDescent="0.35">
      <c r="B1158" s="80"/>
      <c r="C1158" s="119"/>
      <c r="D1158" s="119"/>
      <c r="E1158" s="202"/>
      <c r="F1158" s="119"/>
      <c r="G1158" s="120"/>
      <c r="H1158" s="41"/>
      <c r="I1158" s="41"/>
      <c r="J1158" s="329">
        <v>0</v>
      </c>
      <c r="K1158" s="329">
        <v>0</v>
      </c>
      <c r="L1158" s="332"/>
      <c r="M1158" s="150"/>
      <c r="N1158" s="397"/>
      <c r="O1158" s="555"/>
      <c r="P1158" s="576">
        <f t="shared" si="57"/>
        <v>0</v>
      </c>
      <c r="Q1158" s="576">
        <f t="shared" si="58"/>
        <v>0</v>
      </c>
      <c r="R1158" s="576">
        <f t="shared" si="59"/>
        <v>0</v>
      </c>
      <c r="S1158" s="576">
        <f t="shared" si="59"/>
        <v>0</v>
      </c>
      <c r="T1158" s="553"/>
      <c r="U1158" s="553"/>
      <c r="V1158" s="553"/>
      <c r="W1158" s="553"/>
      <c r="X1158" s="397"/>
      <c r="Y1158" s="397"/>
      <c r="Z1158" s="397"/>
      <c r="AA1158" s="397"/>
      <c r="AB1158" s="397"/>
      <c r="AC1158" s="397"/>
      <c r="AD1158" s="397"/>
      <c r="AE1158" s="397"/>
      <c r="AF1158" s="397"/>
      <c r="AG1158" s="397"/>
      <c r="AH1158" s="397"/>
      <c r="AI1158" s="397"/>
      <c r="AJ1158" s="397"/>
      <c r="AK1158" s="397"/>
      <c r="AL1158" s="397"/>
      <c r="AM1158" s="397"/>
      <c r="AN1158" s="397"/>
      <c r="AO1158" s="397"/>
      <c r="AP1158" s="397"/>
      <c r="AQ1158" s="397"/>
      <c r="AR1158" s="397"/>
      <c r="AS1158" s="397"/>
      <c r="AT1158" s="397"/>
      <c r="AU1158" s="397"/>
      <c r="AV1158" s="397"/>
      <c r="AW1158" s="397"/>
      <c r="AX1158" s="397"/>
      <c r="AY1158" s="397"/>
      <c r="AZ1158" s="397"/>
      <c r="BA1158" s="553"/>
      <c r="BB1158" s="397"/>
      <c r="BC1158" s="397"/>
      <c r="BD1158" s="397"/>
    </row>
    <row r="1159" spans="2:56" x14ac:dyDescent="0.35">
      <c r="B1159" s="80"/>
      <c r="C1159" s="119"/>
      <c r="D1159" s="119"/>
      <c r="E1159" s="202"/>
      <c r="F1159" s="119"/>
      <c r="G1159" s="120"/>
      <c r="H1159" s="41"/>
      <c r="I1159" s="41"/>
      <c r="J1159" s="329">
        <v>0</v>
      </c>
      <c r="K1159" s="329">
        <v>0</v>
      </c>
      <c r="L1159" s="332"/>
      <c r="M1159" s="150"/>
      <c r="N1159" s="397"/>
      <c r="O1159" s="555"/>
      <c r="P1159" s="576">
        <f t="shared" si="57"/>
        <v>0</v>
      </c>
      <c r="Q1159" s="576">
        <f t="shared" si="58"/>
        <v>0</v>
      </c>
      <c r="R1159" s="576">
        <f t="shared" si="59"/>
        <v>0</v>
      </c>
      <c r="S1159" s="576">
        <f t="shared" si="59"/>
        <v>0</v>
      </c>
      <c r="T1159" s="553"/>
      <c r="U1159" s="553"/>
      <c r="V1159" s="553"/>
      <c r="W1159" s="553"/>
      <c r="X1159" s="397"/>
      <c r="Y1159" s="397"/>
      <c r="Z1159" s="397"/>
      <c r="AA1159" s="397"/>
      <c r="AB1159" s="397"/>
      <c r="AC1159" s="397"/>
      <c r="AD1159" s="397"/>
      <c r="AE1159" s="397"/>
      <c r="AF1159" s="397"/>
      <c r="AG1159" s="397"/>
      <c r="AH1159" s="397"/>
      <c r="AI1159" s="397"/>
      <c r="AJ1159" s="397"/>
      <c r="AK1159" s="397"/>
      <c r="AL1159" s="397"/>
      <c r="AM1159" s="397"/>
      <c r="AN1159" s="397"/>
      <c r="AO1159" s="397"/>
      <c r="AP1159" s="397"/>
      <c r="AQ1159" s="397"/>
      <c r="AR1159" s="397"/>
      <c r="AS1159" s="397"/>
      <c r="AT1159" s="397"/>
      <c r="AU1159" s="397"/>
      <c r="AV1159" s="397"/>
      <c r="AW1159" s="397"/>
      <c r="AX1159" s="397"/>
      <c r="AY1159" s="397"/>
      <c r="AZ1159" s="397"/>
      <c r="BA1159" s="553"/>
      <c r="BB1159" s="397"/>
      <c r="BC1159" s="397"/>
      <c r="BD1159" s="397"/>
    </row>
    <row r="1160" spans="2:56" x14ac:dyDescent="0.35">
      <c r="B1160" s="80"/>
      <c r="C1160" s="119"/>
      <c r="D1160" s="119"/>
      <c r="E1160" s="202"/>
      <c r="F1160" s="119"/>
      <c r="G1160" s="120"/>
      <c r="H1160" s="41"/>
      <c r="I1160" s="41"/>
      <c r="J1160" s="329">
        <v>0</v>
      </c>
      <c r="K1160" s="329">
        <v>0</v>
      </c>
      <c r="L1160" s="332"/>
      <c r="M1160" s="150"/>
      <c r="N1160" s="397"/>
      <c r="O1160" s="555"/>
      <c r="P1160" s="576">
        <f t="shared" si="57"/>
        <v>0</v>
      </c>
      <c r="Q1160" s="576">
        <f t="shared" si="58"/>
        <v>0</v>
      </c>
      <c r="R1160" s="576">
        <f t="shared" si="59"/>
        <v>0</v>
      </c>
      <c r="S1160" s="576">
        <f t="shared" si="59"/>
        <v>0</v>
      </c>
      <c r="T1160" s="553"/>
      <c r="U1160" s="553"/>
      <c r="V1160" s="553"/>
      <c r="W1160" s="553"/>
      <c r="X1160" s="397"/>
      <c r="Y1160" s="397"/>
      <c r="Z1160" s="397"/>
      <c r="AA1160" s="397"/>
      <c r="AB1160" s="397"/>
      <c r="AC1160" s="397"/>
      <c r="AD1160" s="397"/>
      <c r="AE1160" s="397"/>
      <c r="AF1160" s="397"/>
      <c r="AG1160" s="397"/>
      <c r="AH1160" s="397"/>
      <c r="AI1160" s="397"/>
      <c r="AJ1160" s="397"/>
      <c r="AK1160" s="397"/>
      <c r="AL1160" s="397"/>
      <c r="AM1160" s="397"/>
      <c r="AN1160" s="397"/>
      <c r="AO1160" s="397"/>
      <c r="AP1160" s="397"/>
      <c r="AQ1160" s="397"/>
      <c r="AR1160" s="397"/>
      <c r="AS1160" s="397"/>
      <c r="AT1160" s="397"/>
      <c r="AU1160" s="397"/>
      <c r="AV1160" s="397"/>
      <c r="AW1160" s="397"/>
      <c r="AX1160" s="397"/>
      <c r="AY1160" s="397"/>
      <c r="AZ1160" s="397"/>
      <c r="BA1160" s="553"/>
      <c r="BB1160" s="397"/>
      <c r="BC1160" s="397"/>
      <c r="BD1160" s="397"/>
    </row>
    <row r="1161" spans="2:56" x14ac:dyDescent="0.35">
      <c r="B1161" s="80"/>
      <c r="C1161" s="119"/>
      <c r="D1161" s="119"/>
      <c r="E1161" s="202"/>
      <c r="F1161" s="119"/>
      <c r="G1161" s="120"/>
      <c r="H1161" s="41"/>
      <c r="I1161" s="41"/>
      <c r="J1161" s="329">
        <v>0</v>
      </c>
      <c r="K1161" s="329">
        <v>0</v>
      </c>
      <c r="L1161" s="332"/>
      <c r="M1161" s="150"/>
      <c r="N1161" s="397"/>
      <c r="O1161" s="555"/>
      <c r="P1161" s="576">
        <f t="shared" si="57"/>
        <v>0</v>
      </c>
      <c r="Q1161" s="576">
        <f t="shared" si="58"/>
        <v>0</v>
      </c>
      <c r="R1161" s="576">
        <f t="shared" si="59"/>
        <v>0</v>
      </c>
      <c r="S1161" s="576">
        <f t="shared" si="59"/>
        <v>0</v>
      </c>
      <c r="T1161" s="553"/>
      <c r="U1161" s="553"/>
      <c r="V1161" s="553"/>
      <c r="W1161" s="553"/>
      <c r="X1161" s="397"/>
      <c r="Y1161" s="397"/>
      <c r="Z1161" s="397"/>
      <c r="AA1161" s="397"/>
      <c r="AB1161" s="397"/>
      <c r="AC1161" s="397"/>
      <c r="AD1161" s="397"/>
      <c r="AE1161" s="397"/>
      <c r="AF1161" s="397"/>
      <c r="AG1161" s="397"/>
      <c r="AH1161" s="397"/>
      <c r="AI1161" s="397"/>
      <c r="AJ1161" s="397"/>
      <c r="AK1161" s="397"/>
      <c r="AL1161" s="397"/>
      <c r="AM1161" s="397"/>
      <c r="AN1161" s="397"/>
      <c r="AO1161" s="397"/>
      <c r="AP1161" s="397"/>
      <c r="AQ1161" s="397"/>
      <c r="AR1161" s="397"/>
      <c r="AS1161" s="397"/>
      <c r="AT1161" s="397"/>
      <c r="AU1161" s="397"/>
      <c r="AV1161" s="397"/>
      <c r="AW1161" s="397"/>
      <c r="AX1161" s="397"/>
      <c r="AY1161" s="397"/>
      <c r="AZ1161" s="397"/>
      <c r="BA1161" s="553"/>
      <c r="BB1161" s="397"/>
      <c r="BC1161" s="397"/>
      <c r="BD1161" s="397"/>
    </row>
    <row r="1162" spans="2:56" x14ac:dyDescent="0.35">
      <c r="B1162" s="80"/>
      <c r="C1162" s="119"/>
      <c r="D1162" s="119"/>
      <c r="E1162" s="202"/>
      <c r="F1162" s="119"/>
      <c r="G1162" s="120"/>
      <c r="H1162" s="41"/>
      <c r="I1162" s="41"/>
      <c r="J1162" s="329">
        <v>0</v>
      </c>
      <c r="K1162" s="329">
        <v>0</v>
      </c>
      <c r="L1162" s="332"/>
      <c r="M1162" s="150"/>
      <c r="N1162" s="397"/>
      <c r="O1162" s="555"/>
      <c r="P1162" s="576">
        <f t="shared" si="57"/>
        <v>0</v>
      </c>
      <c r="Q1162" s="576">
        <f t="shared" si="58"/>
        <v>0</v>
      </c>
      <c r="R1162" s="576">
        <f t="shared" si="59"/>
        <v>0</v>
      </c>
      <c r="S1162" s="576">
        <f t="shared" si="59"/>
        <v>0</v>
      </c>
      <c r="T1162" s="553"/>
      <c r="U1162" s="553"/>
      <c r="V1162" s="553"/>
      <c r="W1162" s="553"/>
      <c r="X1162" s="397"/>
      <c r="Y1162" s="397"/>
      <c r="Z1162" s="397"/>
      <c r="AA1162" s="397"/>
      <c r="AB1162" s="397"/>
      <c r="AC1162" s="397"/>
      <c r="AD1162" s="397"/>
      <c r="AE1162" s="397"/>
      <c r="AF1162" s="397"/>
      <c r="AG1162" s="397"/>
      <c r="AH1162" s="397"/>
      <c r="AI1162" s="397"/>
      <c r="AJ1162" s="397"/>
      <c r="AK1162" s="397"/>
      <c r="AL1162" s="397"/>
      <c r="AM1162" s="397"/>
      <c r="AN1162" s="397"/>
      <c r="AO1162" s="397"/>
      <c r="AP1162" s="397"/>
      <c r="AQ1162" s="397"/>
      <c r="AR1162" s="397"/>
      <c r="AS1162" s="397"/>
      <c r="AT1162" s="397"/>
      <c r="AU1162" s="397"/>
      <c r="AV1162" s="397"/>
      <c r="AW1162" s="397"/>
      <c r="AX1162" s="397"/>
      <c r="AY1162" s="397"/>
      <c r="AZ1162" s="397"/>
      <c r="BA1162" s="553"/>
      <c r="BB1162" s="397"/>
      <c r="BC1162" s="397"/>
      <c r="BD1162" s="397"/>
    </row>
    <row r="1163" spans="2:56" x14ac:dyDescent="0.35">
      <c r="B1163" s="80"/>
      <c r="C1163" s="119"/>
      <c r="D1163" s="119"/>
      <c r="E1163" s="202"/>
      <c r="F1163" s="119"/>
      <c r="G1163" s="120"/>
      <c r="H1163" s="41"/>
      <c r="I1163" s="41"/>
      <c r="J1163" s="329">
        <v>0</v>
      </c>
      <c r="K1163" s="329">
        <v>0</v>
      </c>
      <c r="L1163" s="332"/>
      <c r="M1163" s="150"/>
      <c r="N1163" s="397"/>
      <c r="O1163" s="555"/>
      <c r="P1163" s="576">
        <f t="shared" si="57"/>
        <v>0</v>
      </c>
      <c r="Q1163" s="576">
        <f t="shared" si="58"/>
        <v>0</v>
      </c>
      <c r="R1163" s="576">
        <f t="shared" si="59"/>
        <v>0</v>
      </c>
      <c r="S1163" s="576">
        <f t="shared" si="59"/>
        <v>0</v>
      </c>
      <c r="T1163" s="553"/>
      <c r="U1163" s="553"/>
      <c r="V1163" s="553"/>
      <c r="W1163" s="553"/>
      <c r="X1163" s="397"/>
      <c r="Y1163" s="397"/>
      <c r="Z1163" s="397"/>
      <c r="AA1163" s="397"/>
      <c r="AB1163" s="397"/>
      <c r="AC1163" s="397"/>
      <c r="AD1163" s="397"/>
      <c r="AE1163" s="397"/>
      <c r="AF1163" s="397"/>
      <c r="AG1163" s="397"/>
      <c r="AH1163" s="397"/>
      <c r="AI1163" s="397"/>
      <c r="AJ1163" s="397"/>
      <c r="AK1163" s="397"/>
      <c r="AL1163" s="397"/>
      <c r="AM1163" s="397"/>
      <c r="AN1163" s="397"/>
      <c r="AO1163" s="397"/>
      <c r="AP1163" s="397"/>
      <c r="AQ1163" s="397"/>
      <c r="AR1163" s="397"/>
      <c r="AS1163" s="397"/>
      <c r="AT1163" s="397"/>
      <c r="AU1163" s="397"/>
      <c r="AV1163" s="397"/>
      <c r="AW1163" s="397"/>
      <c r="AX1163" s="397"/>
      <c r="AY1163" s="397"/>
      <c r="AZ1163" s="397"/>
      <c r="BA1163" s="553"/>
      <c r="BB1163" s="397"/>
      <c r="BC1163" s="397"/>
      <c r="BD1163" s="397"/>
    </row>
    <row r="1164" spans="2:56" x14ac:dyDescent="0.35">
      <c r="B1164" s="80"/>
      <c r="C1164" s="119"/>
      <c r="D1164" s="119"/>
      <c r="E1164" s="202"/>
      <c r="F1164" s="119"/>
      <c r="G1164" s="120"/>
      <c r="H1164" s="41"/>
      <c r="I1164" s="41"/>
      <c r="J1164" s="329">
        <v>0</v>
      </c>
      <c r="K1164" s="329">
        <v>0</v>
      </c>
      <c r="L1164" s="332"/>
      <c r="M1164" s="150"/>
      <c r="N1164" s="397"/>
      <c r="O1164" s="555"/>
      <c r="P1164" s="576">
        <f t="shared" si="57"/>
        <v>0</v>
      </c>
      <c r="Q1164" s="576">
        <f t="shared" si="58"/>
        <v>0</v>
      </c>
      <c r="R1164" s="576">
        <f t="shared" si="59"/>
        <v>0</v>
      </c>
      <c r="S1164" s="576">
        <f t="shared" si="59"/>
        <v>0</v>
      </c>
      <c r="T1164" s="553"/>
      <c r="U1164" s="553"/>
      <c r="V1164" s="553"/>
      <c r="W1164" s="553"/>
      <c r="X1164" s="397"/>
      <c r="Y1164" s="397"/>
      <c r="Z1164" s="397"/>
      <c r="AA1164" s="397"/>
      <c r="AB1164" s="397"/>
      <c r="AC1164" s="397"/>
      <c r="AD1164" s="397"/>
      <c r="AE1164" s="397"/>
      <c r="AF1164" s="397"/>
      <c r="AG1164" s="397"/>
      <c r="AH1164" s="397"/>
      <c r="AI1164" s="397"/>
      <c r="AJ1164" s="397"/>
      <c r="AK1164" s="397"/>
      <c r="AL1164" s="397"/>
      <c r="AM1164" s="397"/>
      <c r="AN1164" s="397"/>
      <c r="AO1164" s="397"/>
      <c r="AP1164" s="397"/>
      <c r="AQ1164" s="397"/>
      <c r="AR1164" s="397"/>
      <c r="AS1164" s="397"/>
      <c r="AT1164" s="397"/>
      <c r="AU1164" s="397"/>
      <c r="AV1164" s="397"/>
      <c r="AW1164" s="397"/>
      <c r="AX1164" s="397"/>
      <c r="AY1164" s="397"/>
      <c r="AZ1164" s="397"/>
      <c r="BA1164" s="553"/>
      <c r="BB1164" s="397"/>
      <c r="BC1164" s="397"/>
      <c r="BD1164" s="397"/>
    </row>
    <row r="1165" spans="2:56" x14ac:dyDescent="0.35">
      <c r="B1165" s="80"/>
      <c r="C1165" s="119"/>
      <c r="D1165" s="119"/>
      <c r="E1165" s="202"/>
      <c r="F1165" s="119"/>
      <c r="G1165" s="120"/>
      <c r="H1165" s="41"/>
      <c r="I1165" s="41"/>
      <c r="J1165" s="329">
        <v>0</v>
      </c>
      <c r="K1165" s="329">
        <v>0</v>
      </c>
      <c r="L1165" s="332"/>
      <c r="M1165" s="150"/>
      <c r="N1165" s="397"/>
      <c r="O1165" s="555"/>
      <c r="P1165" s="576">
        <f t="shared" si="57"/>
        <v>0</v>
      </c>
      <c r="Q1165" s="576">
        <f t="shared" si="58"/>
        <v>0</v>
      </c>
      <c r="R1165" s="576">
        <f t="shared" si="59"/>
        <v>0</v>
      </c>
      <c r="S1165" s="576">
        <f t="shared" si="59"/>
        <v>0</v>
      </c>
      <c r="T1165" s="553"/>
      <c r="U1165" s="553"/>
      <c r="V1165" s="553"/>
      <c r="W1165" s="553"/>
      <c r="X1165" s="397"/>
      <c r="Y1165" s="397"/>
      <c r="Z1165" s="397"/>
      <c r="AA1165" s="397"/>
      <c r="AB1165" s="397"/>
      <c r="AC1165" s="397"/>
      <c r="AD1165" s="397"/>
      <c r="AE1165" s="397"/>
      <c r="AF1165" s="397"/>
      <c r="AG1165" s="397"/>
      <c r="AH1165" s="397"/>
      <c r="AI1165" s="397"/>
      <c r="AJ1165" s="397"/>
      <c r="AK1165" s="397"/>
      <c r="AL1165" s="397"/>
      <c r="AM1165" s="397"/>
      <c r="AN1165" s="397"/>
      <c r="AO1165" s="397"/>
      <c r="AP1165" s="397"/>
      <c r="AQ1165" s="397"/>
      <c r="AR1165" s="397"/>
      <c r="AS1165" s="397"/>
      <c r="AT1165" s="397"/>
      <c r="AU1165" s="397"/>
      <c r="AV1165" s="397"/>
      <c r="AW1165" s="397"/>
      <c r="AX1165" s="397"/>
      <c r="AY1165" s="397"/>
      <c r="AZ1165" s="397"/>
      <c r="BA1165" s="553"/>
      <c r="BB1165" s="397"/>
      <c r="BC1165" s="397"/>
      <c r="BD1165" s="397"/>
    </row>
    <row r="1166" spans="2:56" x14ac:dyDescent="0.35">
      <c r="B1166" s="80"/>
      <c r="C1166" s="119"/>
      <c r="D1166" s="119"/>
      <c r="E1166" s="202"/>
      <c r="F1166" s="119"/>
      <c r="G1166" s="120"/>
      <c r="H1166" s="41"/>
      <c r="I1166" s="41"/>
      <c r="J1166" s="329">
        <v>0</v>
      </c>
      <c r="K1166" s="329">
        <v>0</v>
      </c>
      <c r="L1166" s="332"/>
      <c r="M1166" s="150"/>
      <c r="N1166" s="397"/>
      <c r="O1166" s="555"/>
      <c r="P1166" s="576">
        <f t="shared" si="57"/>
        <v>0</v>
      </c>
      <c r="Q1166" s="576">
        <f t="shared" si="58"/>
        <v>0</v>
      </c>
      <c r="R1166" s="576">
        <f t="shared" si="59"/>
        <v>0</v>
      </c>
      <c r="S1166" s="576">
        <f t="shared" si="59"/>
        <v>0</v>
      </c>
      <c r="T1166" s="553"/>
      <c r="U1166" s="553"/>
      <c r="V1166" s="553"/>
      <c r="W1166" s="553"/>
      <c r="X1166" s="397"/>
      <c r="Y1166" s="397"/>
      <c r="Z1166" s="397"/>
      <c r="AA1166" s="397"/>
      <c r="AB1166" s="397"/>
      <c r="AC1166" s="397"/>
      <c r="AD1166" s="397"/>
      <c r="AE1166" s="397"/>
      <c r="AF1166" s="397"/>
      <c r="AG1166" s="397"/>
      <c r="AH1166" s="397"/>
      <c r="AI1166" s="397"/>
      <c r="AJ1166" s="397"/>
      <c r="AK1166" s="397"/>
      <c r="AL1166" s="397"/>
      <c r="AM1166" s="397"/>
      <c r="AN1166" s="397"/>
      <c r="AO1166" s="397"/>
      <c r="AP1166" s="397"/>
      <c r="AQ1166" s="397"/>
      <c r="AR1166" s="397"/>
      <c r="AS1166" s="397"/>
      <c r="AT1166" s="397"/>
      <c r="AU1166" s="397"/>
      <c r="AV1166" s="397"/>
      <c r="AW1166" s="397"/>
      <c r="AX1166" s="397"/>
      <c r="AY1166" s="397"/>
      <c r="AZ1166" s="397"/>
      <c r="BA1166" s="553"/>
      <c r="BB1166" s="397"/>
      <c r="BC1166" s="397"/>
      <c r="BD1166" s="397"/>
    </row>
    <row r="1167" spans="2:56" x14ac:dyDescent="0.35">
      <c r="B1167" s="80"/>
      <c r="C1167" s="119"/>
      <c r="D1167" s="119"/>
      <c r="E1167" s="202"/>
      <c r="F1167" s="119"/>
      <c r="G1167" s="120"/>
      <c r="H1167" s="41"/>
      <c r="I1167" s="41"/>
      <c r="J1167" s="329">
        <v>0</v>
      </c>
      <c r="K1167" s="329">
        <v>0</v>
      </c>
      <c r="L1167" s="332"/>
      <c r="M1167" s="150"/>
      <c r="N1167" s="397"/>
      <c r="O1167" s="555"/>
      <c r="P1167" s="576">
        <f t="shared" si="57"/>
        <v>0</v>
      </c>
      <c r="Q1167" s="576">
        <f t="shared" si="58"/>
        <v>0</v>
      </c>
      <c r="R1167" s="576">
        <f t="shared" si="59"/>
        <v>0</v>
      </c>
      <c r="S1167" s="576">
        <f t="shared" si="59"/>
        <v>0</v>
      </c>
      <c r="T1167" s="553"/>
      <c r="U1167" s="553"/>
      <c r="V1167" s="553"/>
      <c r="W1167" s="553"/>
      <c r="X1167" s="397"/>
      <c r="Y1167" s="397"/>
      <c r="Z1167" s="397"/>
      <c r="AA1167" s="397"/>
      <c r="AB1167" s="397"/>
      <c r="AC1167" s="397"/>
      <c r="AD1167" s="397"/>
      <c r="AE1167" s="397"/>
      <c r="AF1167" s="397"/>
      <c r="AG1167" s="397"/>
      <c r="AH1167" s="397"/>
      <c r="AI1167" s="397"/>
      <c r="AJ1167" s="397"/>
      <c r="AK1167" s="397"/>
      <c r="AL1167" s="397"/>
      <c r="AM1167" s="397"/>
      <c r="AN1167" s="397"/>
      <c r="AO1167" s="397"/>
      <c r="AP1167" s="397"/>
      <c r="AQ1167" s="397"/>
      <c r="AR1167" s="397"/>
      <c r="AS1167" s="397"/>
      <c r="AT1167" s="397"/>
      <c r="AU1167" s="397"/>
      <c r="AV1167" s="397"/>
      <c r="AW1167" s="397"/>
      <c r="AX1167" s="397"/>
      <c r="AY1167" s="397"/>
      <c r="AZ1167" s="397"/>
      <c r="BA1167" s="553"/>
      <c r="BB1167" s="397"/>
      <c r="BC1167" s="397"/>
      <c r="BD1167" s="397"/>
    </row>
    <row r="1168" spans="2:56" x14ac:dyDescent="0.35">
      <c r="B1168" s="80"/>
      <c r="C1168" s="119"/>
      <c r="D1168" s="119"/>
      <c r="E1168" s="202"/>
      <c r="F1168" s="119"/>
      <c r="G1168" s="120"/>
      <c r="H1168" s="41"/>
      <c r="I1168" s="41"/>
      <c r="J1168" s="329">
        <v>0</v>
      </c>
      <c r="K1168" s="329">
        <v>0</v>
      </c>
      <c r="L1168" s="332"/>
      <c r="M1168" s="150"/>
      <c r="N1168" s="397"/>
      <c r="O1168" s="555"/>
      <c r="P1168" s="576">
        <f t="shared" si="57"/>
        <v>0</v>
      </c>
      <c r="Q1168" s="576">
        <f t="shared" si="58"/>
        <v>0</v>
      </c>
      <c r="R1168" s="576">
        <f t="shared" si="59"/>
        <v>0</v>
      </c>
      <c r="S1168" s="576">
        <f t="shared" si="59"/>
        <v>0</v>
      </c>
      <c r="T1168" s="553"/>
      <c r="U1168" s="553"/>
      <c r="V1168" s="553"/>
      <c r="W1168" s="553"/>
      <c r="X1168" s="397"/>
      <c r="Y1168" s="397"/>
      <c r="Z1168" s="397"/>
      <c r="AA1168" s="397"/>
      <c r="AB1168" s="397"/>
      <c r="AC1168" s="397"/>
      <c r="AD1168" s="397"/>
      <c r="AE1168" s="397"/>
      <c r="AF1168" s="397"/>
      <c r="AG1168" s="397"/>
      <c r="AH1168" s="397"/>
      <c r="AI1168" s="397"/>
      <c r="AJ1168" s="397"/>
      <c r="AK1168" s="397"/>
      <c r="AL1168" s="397"/>
      <c r="AM1168" s="397"/>
      <c r="AN1168" s="397"/>
      <c r="AO1168" s="397"/>
      <c r="AP1168" s="397"/>
      <c r="AQ1168" s="397"/>
      <c r="AR1168" s="397"/>
      <c r="AS1168" s="397"/>
      <c r="AT1168" s="397"/>
      <c r="AU1168" s="397"/>
      <c r="AV1168" s="397"/>
      <c r="AW1168" s="397"/>
      <c r="AX1168" s="397"/>
      <c r="AY1168" s="397"/>
      <c r="AZ1168" s="397"/>
      <c r="BA1168" s="553"/>
      <c r="BB1168" s="397"/>
      <c r="BC1168" s="397"/>
      <c r="BD1168" s="397"/>
    </row>
    <row r="1169" spans="2:56" x14ac:dyDescent="0.35">
      <c r="B1169" s="80"/>
      <c r="C1169" s="119"/>
      <c r="D1169" s="119"/>
      <c r="E1169" s="202"/>
      <c r="F1169" s="119"/>
      <c r="G1169" s="120"/>
      <c r="H1169" s="41"/>
      <c r="I1169" s="41"/>
      <c r="J1169" s="329">
        <v>0</v>
      </c>
      <c r="K1169" s="329">
        <v>0</v>
      </c>
      <c r="L1169" s="332"/>
      <c r="M1169" s="150"/>
      <c r="N1169" s="397"/>
      <c r="O1169" s="555"/>
      <c r="P1169" s="576">
        <f t="shared" si="57"/>
        <v>0</v>
      </c>
      <c r="Q1169" s="576">
        <f t="shared" si="58"/>
        <v>0</v>
      </c>
      <c r="R1169" s="576">
        <f t="shared" si="59"/>
        <v>0</v>
      </c>
      <c r="S1169" s="576">
        <f t="shared" si="59"/>
        <v>0</v>
      </c>
      <c r="T1169" s="553"/>
      <c r="U1169" s="553"/>
      <c r="V1169" s="553"/>
      <c r="W1169" s="553"/>
      <c r="X1169" s="397"/>
      <c r="Y1169" s="397"/>
      <c r="Z1169" s="397"/>
      <c r="AA1169" s="397"/>
      <c r="AB1169" s="397"/>
      <c r="AC1169" s="397"/>
      <c r="AD1169" s="397"/>
      <c r="AE1169" s="397"/>
      <c r="AF1169" s="397"/>
      <c r="AG1169" s="397"/>
      <c r="AH1169" s="397"/>
      <c r="AI1169" s="397"/>
      <c r="AJ1169" s="397"/>
      <c r="AK1169" s="397"/>
      <c r="AL1169" s="397"/>
      <c r="AM1169" s="397"/>
      <c r="AN1169" s="397"/>
      <c r="AO1169" s="397"/>
      <c r="AP1169" s="397"/>
      <c r="AQ1169" s="397"/>
      <c r="AR1169" s="397"/>
      <c r="AS1169" s="397"/>
      <c r="AT1169" s="397"/>
      <c r="AU1169" s="397"/>
      <c r="AV1169" s="397"/>
      <c r="AW1169" s="397"/>
      <c r="AX1169" s="397"/>
      <c r="AY1169" s="397"/>
      <c r="AZ1169" s="397"/>
      <c r="BA1169" s="553"/>
      <c r="BB1169" s="397"/>
      <c r="BC1169" s="397"/>
      <c r="BD1169" s="397"/>
    </row>
    <row r="1170" spans="2:56" x14ac:dyDescent="0.35">
      <c r="B1170" s="80"/>
      <c r="C1170" s="119"/>
      <c r="D1170" s="119"/>
      <c r="E1170" s="202"/>
      <c r="F1170" s="119"/>
      <c r="G1170" s="120"/>
      <c r="H1170" s="41"/>
      <c r="I1170" s="41"/>
      <c r="J1170" s="329">
        <v>0</v>
      </c>
      <c r="K1170" s="329">
        <v>0</v>
      </c>
      <c r="L1170" s="332"/>
      <c r="M1170" s="150"/>
      <c r="N1170" s="397"/>
      <c r="O1170" s="555"/>
      <c r="P1170" s="576">
        <f t="shared" si="57"/>
        <v>0</v>
      </c>
      <c r="Q1170" s="576">
        <f t="shared" si="58"/>
        <v>0</v>
      </c>
      <c r="R1170" s="576">
        <f t="shared" si="59"/>
        <v>0</v>
      </c>
      <c r="S1170" s="576">
        <f t="shared" si="59"/>
        <v>0</v>
      </c>
      <c r="T1170" s="553"/>
      <c r="U1170" s="553"/>
      <c r="V1170" s="553"/>
      <c r="W1170" s="553"/>
      <c r="X1170" s="397"/>
      <c r="Y1170" s="397"/>
      <c r="Z1170" s="397"/>
      <c r="AA1170" s="397"/>
      <c r="AB1170" s="397"/>
      <c r="AC1170" s="397"/>
      <c r="AD1170" s="397"/>
      <c r="AE1170" s="397"/>
      <c r="AF1170" s="397"/>
      <c r="AG1170" s="397"/>
      <c r="AH1170" s="397"/>
      <c r="AI1170" s="397"/>
      <c r="AJ1170" s="397"/>
      <c r="AK1170" s="397"/>
      <c r="AL1170" s="397"/>
      <c r="AM1170" s="397"/>
      <c r="AN1170" s="397"/>
      <c r="AO1170" s="397"/>
      <c r="AP1170" s="397"/>
      <c r="AQ1170" s="397"/>
      <c r="AR1170" s="397"/>
      <c r="AS1170" s="397"/>
      <c r="AT1170" s="397"/>
      <c r="AU1170" s="397"/>
      <c r="AV1170" s="397"/>
      <c r="AW1170" s="397"/>
      <c r="AX1170" s="397"/>
      <c r="AY1170" s="397"/>
      <c r="AZ1170" s="397"/>
      <c r="BA1170" s="553"/>
      <c r="BB1170" s="397"/>
      <c r="BC1170" s="397"/>
      <c r="BD1170" s="397"/>
    </row>
    <row r="1171" spans="2:56" x14ac:dyDescent="0.35">
      <c r="B1171" s="80"/>
      <c r="C1171" s="119"/>
      <c r="D1171" s="119"/>
      <c r="E1171" s="202"/>
      <c r="F1171" s="119"/>
      <c r="G1171" s="120"/>
      <c r="H1171" s="41"/>
      <c r="I1171" s="41"/>
      <c r="J1171" s="329">
        <v>0</v>
      </c>
      <c r="K1171" s="329">
        <v>0</v>
      </c>
      <c r="L1171" s="332"/>
      <c r="M1171" s="150"/>
      <c r="N1171" s="397"/>
      <c r="O1171" s="555"/>
      <c r="P1171" s="576">
        <f t="shared" si="57"/>
        <v>0</v>
      </c>
      <c r="Q1171" s="576">
        <f t="shared" si="58"/>
        <v>0</v>
      </c>
      <c r="R1171" s="576">
        <f t="shared" si="59"/>
        <v>0</v>
      </c>
      <c r="S1171" s="576">
        <f t="shared" si="59"/>
        <v>0</v>
      </c>
      <c r="T1171" s="553"/>
      <c r="U1171" s="553"/>
      <c r="V1171" s="553"/>
      <c r="W1171" s="553"/>
      <c r="X1171" s="397"/>
      <c r="Y1171" s="397"/>
      <c r="Z1171" s="397"/>
      <c r="AA1171" s="397"/>
      <c r="AB1171" s="397"/>
      <c r="AC1171" s="397"/>
      <c r="AD1171" s="397"/>
      <c r="AE1171" s="397"/>
      <c r="AF1171" s="397"/>
      <c r="AG1171" s="397"/>
      <c r="AH1171" s="397"/>
      <c r="AI1171" s="397"/>
      <c r="AJ1171" s="397"/>
      <c r="AK1171" s="397"/>
      <c r="AL1171" s="397"/>
      <c r="AM1171" s="397"/>
      <c r="AN1171" s="397"/>
      <c r="AO1171" s="397"/>
      <c r="AP1171" s="397"/>
      <c r="AQ1171" s="397"/>
      <c r="AR1171" s="397"/>
      <c r="AS1171" s="397"/>
      <c r="AT1171" s="397"/>
      <c r="AU1171" s="397"/>
      <c r="AV1171" s="397"/>
      <c r="AW1171" s="397"/>
      <c r="AX1171" s="397"/>
      <c r="AY1171" s="397"/>
      <c r="AZ1171" s="397"/>
      <c r="BA1171" s="553"/>
      <c r="BB1171" s="397"/>
      <c r="BC1171" s="397"/>
      <c r="BD1171" s="397"/>
    </row>
    <row r="1172" spans="2:56" x14ac:dyDescent="0.35">
      <c r="B1172" s="80"/>
      <c r="C1172" s="119"/>
      <c r="D1172" s="119"/>
      <c r="E1172" s="202"/>
      <c r="F1172" s="119"/>
      <c r="G1172" s="120"/>
      <c r="H1172" s="41"/>
      <c r="I1172" s="41"/>
      <c r="J1172" s="329">
        <v>0</v>
      </c>
      <c r="K1172" s="329">
        <v>0</v>
      </c>
      <c r="L1172" s="332"/>
      <c r="M1172" s="150"/>
      <c r="N1172" s="397"/>
      <c r="O1172" s="555"/>
      <c r="P1172" s="576">
        <f t="shared" si="57"/>
        <v>0</v>
      </c>
      <c r="Q1172" s="576">
        <f t="shared" si="58"/>
        <v>0</v>
      </c>
      <c r="R1172" s="576">
        <f t="shared" si="59"/>
        <v>0</v>
      </c>
      <c r="S1172" s="576">
        <f t="shared" si="59"/>
        <v>0</v>
      </c>
      <c r="T1172" s="553"/>
      <c r="U1172" s="553"/>
      <c r="V1172" s="553"/>
      <c r="W1172" s="553"/>
      <c r="X1172" s="397"/>
      <c r="Y1172" s="397"/>
      <c r="Z1172" s="397"/>
      <c r="AA1172" s="397"/>
      <c r="AB1172" s="397"/>
      <c r="AC1172" s="397"/>
      <c r="AD1172" s="397"/>
      <c r="AE1172" s="397"/>
      <c r="AF1172" s="397"/>
      <c r="AG1172" s="397"/>
      <c r="AH1172" s="397"/>
      <c r="AI1172" s="397"/>
      <c r="AJ1172" s="397"/>
      <c r="AK1172" s="397"/>
      <c r="AL1172" s="397"/>
      <c r="AM1172" s="397"/>
      <c r="AN1172" s="397"/>
      <c r="AO1172" s="397"/>
      <c r="AP1172" s="397"/>
      <c r="AQ1172" s="397"/>
      <c r="AR1172" s="397"/>
      <c r="AS1172" s="397"/>
      <c r="AT1172" s="397"/>
      <c r="AU1172" s="397"/>
      <c r="AV1172" s="397"/>
      <c r="AW1172" s="397"/>
      <c r="AX1172" s="397"/>
      <c r="AY1172" s="397"/>
      <c r="AZ1172" s="397"/>
      <c r="BA1172" s="553"/>
      <c r="BB1172" s="397"/>
      <c r="BC1172" s="397"/>
      <c r="BD1172" s="397"/>
    </row>
    <row r="1173" spans="2:56" x14ac:dyDescent="0.35">
      <c r="B1173" s="80"/>
      <c r="C1173" s="119"/>
      <c r="D1173" s="119"/>
      <c r="E1173" s="202"/>
      <c r="F1173" s="119"/>
      <c r="G1173" s="120"/>
      <c r="H1173" s="41"/>
      <c r="I1173" s="41"/>
      <c r="J1173" s="329">
        <v>0</v>
      </c>
      <c r="K1173" s="329">
        <v>0</v>
      </c>
      <c r="L1173" s="332"/>
      <c r="M1173" s="150"/>
      <c r="N1173" s="397"/>
      <c r="O1173" s="555"/>
      <c r="P1173" s="576">
        <f t="shared" si="57"/>
        <v>0</v>
      </c>
      <c r="Q1173" s="576">
        <f t="shared" si="58"/>
        <v>0</v>
      </c>
      <c r="R1173" s="576">
        <f t="shared" si="59"/>
        <v>0</v>
      </c>
      <c r="S1173" s="576">
        <f t="shared" si="59"/>
        <v>0</v>
      </c>
      <c r="T1173" s="553"/>
      <c r="U1173" s="553"/>
      <c r="V1173" s="553"/>
      <c r="W1173" s="553"/>
      <c r="X1173" s="397"/>
      <c r="Y1173" s="397"/>
      <c r="Z1173" s="397"/>
      <c r="AA1173" s="397"/>
      <c r="AB1173" s="397"/>
      <c r="AC1173" s="397"/>
      <c r="AD1173" s="397"/>
      <c r="AE1173" s="397"/>
      <c r="AF1173" s="397"/>
      <c r="AG1173" s="397"/>
      <c r="AH1173" s="397"/>
      <c r="AI1173" s="397"/>
      <c r="AJ1173" s="397"/>
      <c r="AK1173" s="397"/>
      <c r="AL1173" s="397"/>
      <c r="AM1173" s="397"/>
      <c r="AN1173" s="397"/>
      <c r="AO1173" s="397"/>
      <c r="AP1173" s="397"/>
      <c r="AQ1173" s="397"/>
      <c r="AR1173" s="397"/>
      <c r="AS1173" s="397"/>
      <c r="AT1173" s="397"/>
      <c r="AU1173" s="397"/>
      <c r="AV1173" s="397"/>
      <c r="AW1173" s="397"/>
      <c r="AX1173" s="397"/>
      <c r="AY1173" s="397"/>
      <c r="AZ1173" s="397"/>
      <c r="BA1173" s="553"/>
      <c r="BB1173" s="397"/>
      <c r="BC1173" s="397"/>
      <c r="BD1173" s="397"/>
    </row>
    <row r="1174" spans="2:56" x14ac:dyDescent="0.35">
      <c r="B1174" s="80"/>
      <c r="C1174" s="119"/>
      <c r="D1174" s="119"/>
      <c r="E1174" s="202"/>
      <c r="F1174" s="119"/>
      <c r="G1174" s="120"/>
      <c r="H1174" s="41"/>
      <c r="I1174" s="41"/>
      <c r="J1174" s="329">
        <v>0</v>
      </c>
      <c r="K1174" s="329">
        <v>0</v>
      </c>
      <c r="L1174" s="332"/>
      <c r="M1174" s="150"/>
      <c r="N1174" s="397"/>
      <c r="O1174" s="555"/>
      <c r="P1174" s="576">
        <f t="shared" si="57"/>
        <v>0</v>
      </c>
      <c r="Q1174" s="576">
        <f t="shared" si="58"/>
        <v>0</v>
      </c>
      <c r="R1174" s="576">
        <f t="shared" si="59"/>
        <v>0</v>
      </c>
      <c r="S1174" s="576">
        <f t="shared" si="59"/>
        <v>0</v>
      </c>
      <c r="T1174" s="553"/>
      <c r="U1174" s="553"/>
      <c r="V1174" s="553"/>
      <c r="W1174" s="553"/>
      <c r="X1174" s="397"/>
      <c r="Y1174" s="397"/>
      <c r="Z1174" s="397"/>
      <c r="AA1174" s="397"/>
      <c r="AB1174" s="397"/>
      <c r="AC1174" s="397"/>
      <c r="AD1174" s="397"/>
      <c r="AE1174" s="397"/>
      <c r="AF1174" s="397"/>
      <c r="AG1174" s="397"/>
      <c r="AH1174" s="397"/>
      <c r="AI1174" s="397"/>
      <c r="AJ1174" s="397"/>
      <c r="AK1174" s="397"/>
      <c r="AL1174" s="397"/>
      <c r="AM1174" s="397"/>
      <c r="AN1174" s="397"/>
      <c r="AO1174" s="397"/>
      <c r="AP1174" s="397"/>
      <c r="AQ1174" s="397"/>
      <c r="AR1174" s="397"/>
      <c r="AS1174" s="397"/>
      <c r="AT1174" s="397"/>
      <c r="AU1174" s="397"/>
      <c r="AV1174" s="397"/>
      <c r="AW1174" s="397"/>
      <c r="AX1174" s="397"/>
      <c r="AY1174" s="397"/>
      <c r="AZ1174" s="397"/>
      <c r="BA1174" s="553"/>
      <c r="BB1174" s="397"/>
      <c r="BC1174" s="397"/>
      <c r="BD1174" s="397"/>
    </row>
    <row r="1175" spans="2:56" x14ac:dyDescent="0.35">
      <c r="B1175" s="80"/>
      <c r="C1175" s="119"/>
      <c r="D1175" s="119"/>
      <c r="E1175" s="202"/>
      <c r="F1175" s="119"/>
      <c r="G1175" s="120"/>
      <c r="H1175" s="41"/>
      <c r="I1175" s="41"/>
      <c r="J1175" s="329">
        <v>0</v>
      </c>
      <c r="K1175" s="329">
        <v>0</v>
      </c>
      <c r="L1175" s="332"/>
      <c r="M1175" s="150"/>
      <c r="N1175" s="397"/>
      <c r="O1175" s="555"/>
      <c r="P1175" s="576">
        <f t="shared" si="57"/>
        <v>0</v>
      </c>
      <c r="Q1175" s="576">
        <f t="shared" si="58"/>
        <v>0</v>
      </c>
      <c r="R1175" s="576">
        <f t="shared" si="59"/>
        <v>0</v>
      </c>
      <c r="S1175" s="576">
        <f t="shared" si="59"/>
        <v>0</v>
      </c>
      <c r="T1175" s="553"/>
      <c r="U1175" s="553"/>
      <c r="V1175" s="553"/>
      <c r="W1175" s="553"/>
      <c r="X1175" s="397"/>
      <c r="Y1175" s="397"/>
      <c r="Z1175" s="397"/>
      <c r="AA1175" s="397"/>
      <c r="AB1175" s="397"/>
      <c r="AC1175" s="397"/>
      <c r="AD1175" s="397"/>
      <c r="AE1175" s="397"/>
      <c r="AF1175" s="397"/>
      <c r="AG1175" s="397"/>
      <c r="AH1175" s="397"/>
      <c r="AI1175" s="397"/>
      <c r="AJ1175" s="397"/>
      <c r="AK1175" s="397"/>
      <c r="AL1175" s="397"/>
      <c r="AM1175" s="397"/>
      <c r="AN1175" s="397"/>
      <c r="AO1175" s="397"/>
      <c r="AP1175" s="397"/>
      <c r="AQ1175" s="397"/>
      <c r="AR1175" s="397"/>
      <c r="AS1175" s="397"/>
      <c r="AT1175" s="397"/>
      <c r="AU1175" s="397"/>
      <c r="AV1175" s="397"/>
      <c r="AW1175" s="397"/>
      <c r="AX1175" s="397"/>
      <c r="AY1175" s="397"/>
      <c r="AZ1175" s="397"/>
      <c r="BA1175" s="553"/>
      <c r="BB1175" s="397"/>
      <c r="BC1175" s="397"/>
      <c r="BD1175" s="397"/>
    </row>
    <row r="1176" spans="2:56" x14ac:dyDescent="0.35">
      <c r="B1176" s="80"/>
      <c r="C1176" s="119"/>
      <c r="D1176" s="119"/>
      <c r="E1176" s="202"/>
      <c r="F1176" s="119"/>
      <c r="G1176" s="120"/>
      <c r="H1176" s="41"/>
      <c r="I1176" s="41"/>
      <c r="J1176" s="329">
        <v>0</v>
      </c>
      <c r="K1176" s="329">
        <v>0</v>
      </c>
      <c r="L1176" s="332"/>
      <c r="M1176" s="150"/>
      <c r="N1176" s="397"/>
      <c r="O1176" s="555"/>
      <c r="P1176" s="576">
        <f t="shared" si="57"/>
        <v>0</v>
      </c>
      <c r="Q1176" s="576">
        <f t="shared" si="58"/>
        <v>0</v>
      </c>
      <c r="R1176" s="576">
        <f t="shared" si="59"/>
        <v>0</v>
      </c>
      <c r="S1176" s="576">
        <f t="shared" si="59"/>
        <v>0</v>
      </c>
      <c r="T1176" s="553"/>
      <c r="U1176" s="553"/>
      <c r="V1176" s="553"/>
      <c r="W1176" s="553"/>
      <c r="X1176" s="397"/>
      <c r="Y1176" s="397"/>
      <c r="Z1176" s="397"/>
      <c r="AA1176" s="397"/>
      <c r="AB1176" s="397"/>
      <c r="AC1176" s="397"/>
      <c r="AD1176" s="397"/>
      <c r="AE1176" s="397"/>
      <c r="AF1176" s="397"/>
      <c r="AG1176" s="397"/>
      <c r="AH1176" s="397"/>
      <c r="AI1176" s="397"/>
      <c r="AJ1176" s="397"/>
      <c r="AK1176" s="397"/>
      <c r="AL1176" s="397"/>
      <c r="AM1176" s="397"/>
      <c r="AN1176" s="397"/>
      <c r="AO1176" s="397"/>
      <c r="AP1176" s="397"/>
      <c r="AQ1176" s="397"/>
      <c r="AR1176" s="397"/>
      <c r="AS1176" s="397"/>
      <c r="AT1176" s="397"/>
      <c r="AU1176" s="397"/>
      <c r="AV1176" s="397"/>
      <c r="AW1176" s="397"/>
      <c r="AX1176" s="397"/>
      <c r="AY1176" s="397"/>
      <c r="AZ1176" s="397"/>
      <c r="BA1176" s="553"/>
      <c r="BB1176" s="397"/>
      <c r="BC1176" s="397"/>
      <c r="BD1176" s="397"/>
    </row>
    <row r="1177" spans="2:56" x14ac:dyDescent="0.35">
      <c r="B1177" s="80"/>
      <c r="C1177" s="119"/>
      <c r="D1177" s="119"/>
      <c r="E1177" s="202"/>
      <c r="F1177" s="119"/>
      <c r="G1177" s="120"/>
      <c r="H1177" s="41"/>
      <c r="I1177" s="41"/>
      <c r="J1177" s="329">
        <v>0</v>
      </c>
      <c r="K1177" s="329">
        <v>0</v>
      </c>
      <c r="L1177" s="332"/>
      <c r="M1177" s="150"/>
      <c r="N1177" s="397"/>
      <c r="O1177" s="555"/>
      <c r="P1177" s="576">
        <f t="shared" si="57"/>
        <v>0</v>
      </c>
      <c r="Q1177" s="576">
        <f t="shared" si="58"/>
        <v>0</v>
      </c>
      <c r="R1177" s="576">
        <f t="shared" si="59"/>
        <v>0</v>
      </c>
      <c r="S1177" s="576">
        <f t="shared" si="59"/>
        <v>0</v>
      </c>
      <c r="T1177" s="553"/>
      <c r="U1177" s="553"/>
      <c r="V1177" s="553"/>
      <c r="W1177" s="553"/>
      <c r="X1177" s="397"/>
      <c r="Y1177" s="397"/>
      <c r="Z1177" s="397"/>
      <c r="AA1177" s="397"/>
      <c r="AB1177" s="397"/>
      <c r="AC1177" s="397"/>
      <c r="AD1177" s="397"/>
      <c r="AE1177" s="397"/>
      <c r="AF1177" s="397"/>
      <c r="AG1177" s="397"/>
      <c r="AH1177" s="397"/>
      <c r="AI1177" s="397"/>
      <c r="AJ1177" s="397"/>
      <c r="AK1177" s="397"/>
      <c r="AL1177" s="397"/>
      <c r="AM1177" s="397"/>
      <c r="AN1177" s="397"/>
      <c r="AO1177" s="397"/>
      <c r="AP1177" s="397"/>
      <c r="AQ1177" s="397"/>
      <c r="AR1177" s="397"/>
      <c r="AS1177" s="397"/>
      <c r="AT1177" s="397"/>
      <c r="AU1177" s="397"/>
      <c r="AV1177" s="397"/>
      <c r="AW1177" s="397"/>
      <c r="AX1177" s="397"/>
      <c r="AY1177" s="397"/>
      <c r="AZ1177" s="397"/>
      <c r="BA1177" s="553"/>
      <c r="BB1177" s="397"/>
      <c r="BC1177" s="397"/>
      <c r="BD1177" s="397"/>
    </row>
    <row r="1178" spans="2:56" x14ac:dyDescent="0.35">
      <c r="B1178" s="80"/>
      <c r="C1178" s="119"/>
      <c r="D1178" s="119"/>
      <c r="E1178" s="202"/>
      <c r="F1178" s="119"/>
      <c r="G1178" s="120"/>
      <c r="H1178" s="41"/>
      <c r="I1178" s="41"/>
      <c r="J1178" s="329">
        <v>0</v>
      </c>
      <c r="K1178" s="329">
        <v>0</v>
      </c>
      <c r="L1178" s="332"/>
      <c r="M1178" s="150"/>
      <c r="N1178" s="397"/>
      <c r="O1178" s="555"/>
      <c r="P1178" s="576">
        <f t="shared" si="57"/>
        <v>0</v>
      </c>
      <c r="Q1178" s="576">
        <f t="shared" si="58"/>
        <v>0</v>
      </c>
      <c r="R1178" s="576">
        <f t="shared" si="59"/>
        <v>0</v>
      </c>
      <c r="S1178" s="576">
        <f t="shared" si="59"/>
        <v>0</v>
      </c>
      <c r="T1178" s="553"/>
      <c r="U1178" s="553"/>
      <c r="V1178" s="553"/>
      <c r="W1178" s="553"/>
      <c r="X1178" s="397"/>
      <c r="Y1178" s="397"/>
      <c r="Z1178" s="397"/>
      <c r="AA1178" s="397"/>
      <c r="AB1178" s="397"/>
      <c r="AC1178" s="397"/>
      <c r="AD1178" s="397"/>
      <c r="AE1178" s="397"/>
      <c r="AF1178" s="397"/>
      <c r="AG1178" s="397"/>
      <c r="AH1178" s="397"/>
      <c r="AI1178" s="397"/>
      <c r="AJ1178" s="397"/>
      <c r="AK1178" s="397"/>
      <c r="AL1178" s="397"/>
      <c r="AM1178" s="397"/>
      <c r="AN1178" s="397"/>
      <c r="AO1178" s="397"/>
      <c r="AP1178" s="397"/>
      <c r="AQ1178" s="397"/>
      <c r="AR1178" s="397"/>
      <c r="AS1178" s="397"/>
      <c r="AT1178" s="397"/>
      <c r="AU1178" s="397"/>
      <c r="AV1178" s="397"/>
      <c r="AW1178" s="397"/>
      <c r="AX1178" s="397"/>
      <c r="AY1178" s="397"/>
      <c r="AZ1178" s="397"/>
      <c r="BA1178" s="553"/>
      <c r="BB1178" s="397"/>
      <c r="BC1178" s="397"/>
      <c r="BD1178" s="397"/>
    </row>
    <row r="1179" spans="2:56" x14ac:dyDescent="0.35">
      <c r="B1179" s="80"/>
      <c r="C1179" s="119"/>
      <c r="D1179" s="119"/>
      <c r="E1179" s="202"/>
      <c r="F1179" s="119"/>
      <c r="G1179" s="120"/>
      <c r="H1179" s="41"/>
      <c r="I1179" s="41"/>
      <c r="J1179" s="329">
        <v>0</v>
      </c>
      <c r="K1179" s="329">
        <v>0</v>
      </c>
      <c r="L1179" s="332"/>
      <c r="M1179" s="150"/>
      <c r="N1179" s="397"/>
      <c r="O1179" s="555"/>
      <c r="P1179" s="576">
        <f t="shared" si="57"/>
        <v>0</v>
      </c>
      <c r="Q1179" s="576">
        <f t="shared" si="58"/>
        <v>0</v>
      </c>
      <c r="R1179" s="576">
        <f t="shared" si="59"/>
        <v>0</v>
      </c>
      <c r="S1179" s="576">
        <f t="shared" si="59"/>
        <v>0</v>
      </c>
      <c r="T1179" s="553"/>
      <c r="U1179" s="553"/>
      <c r="V1179" s="553"/>
      <c r="W1179" s="553"/>
      <c r="X1179" s="397"/>
      <c r="Y1179" s="397"/>
      <c r="Z1179" s="397"/>
      <c r="AA1179" s="397"/>
      <c r="AB1179" s="397"/>
      <c r="AC1179" s="397"/>
      <c r="AD1179" s="397"/>
      <c r="AE1179" s="397"/>
      <c r="AF1179" s="397"/>
      <c r="AG1179" s="397"/>
      <c r="AH1179" s="397"/>
      <c r="AI1179" s="397"/>
      <c r="AJ1179" s="397"/>
      <c r="AK1179" s="397"/>
      <c r="AL1179" s="397"/>
      <c r="AM1179" s="397"/>
      <c r="AN1179" s="397"/>
      <c r="AO1179" s="397"/>
      <c r="AP1179" s="397"/>
      <c r="AQ1179" s="397"/>
      <c r="AR1179" s="397"/>
      <c r="AS1179" s="397"/>
      <c r="AT1179" s="397"/>
      <c r="AU1179" s="397"/>
      <c r="AV1179" s="397"/>
      <c r="AW1179" s="397"/>
      <c r="AX1179" s="397"/>
      <c r="AY1179" s="397"/>
      <c r="AZ1179" s="397"/>
      <c r="BA1179" s="553"/>
      <c r="BB1179" s="397"/>
      <c r="BC1179" s="397"/>
      <c r="BD1179" s="397"/>
    </row>
    <row r="1180" spans="2:56" x14ac:dyDescent="0.35">
      <c r="B1180" s="80"/>
      <c r="C1180" s="119"/>
      <c r="D1180" s="119"/>
      <c r="E1180" s="202"/>
      <c r="F1180" s="119"/>
      <c r="G1180" s="120"/>
      <c r="H1180" s="41"/>
      <c r="I1180" s="41"/>
      <c r="J1180" s="329">
        <v>0</v>
      </c>
      <c r="K1180" s="329">
        <v>0</v>
      </c>
      <c r="L1180" s="332"/>
      <c r="M1180" s="150"/>
      <c r="N1180" s="397"/>
      <c r="O1180" s="555"/>
      <c r="P1180" s="576">
        <f t="shared" si="57"/>
        <v>0</v>
      </c>
      <c r="Q1180" s="576">
        <f t="shared" si="58"/>
        <v>0</v>
      </c>
      <c r="R1180" s="576">
        <f t="shared" si="59"/>
        <v>0</v>
      </c>
      <c r="S1180" s="576">
        <f t="shared" si="59"/>
        <v>0</v>
      </c>
      <c r="T1180" s="553"/>
      <c r="U1180" s="553"/>
      <c r="V1180" s="553"/>
      <c r="W1180" s="553"/>
      <c r="X1180" s="397"/>
      <c r="Y1180" s="397"/>
      <c r="Z1180" s="397"/>
      <c r="AA1180" s="397"/>
      <c r="AB1180" s="397"/>
      <c r="AC1180" s="397"/>
      <c r="AD1180" s="397"/>
      <c r="AE1180" s="397"/>
      <c r="AF1180" s="397"/>
      <c r="AG1180" s="397"/>
      <c r="AH1180" s="397"/>
      <c r="AI1180" s="397"/>
      <c r="AJ1180" s="397"/>
      <c r="AK1180" s="397"/>
      <c r="AL1180" s="397"/>
      <c r="AM1180" s="397"/>
      <c r="AN1180" s="397"/>
      <c r="AO1180" s="397"/>
      <c r="AP1180" s="397"/>
      <c r="AQ1180" s="397"/>
      <c r="AR1180" s="397"/>
      <c r="AS1180" s="397"/>
      <c r="AT1180" s="397"/>
      <c r="AU1180" s="397"/>
      <c r="AV1180" s="397"/>
      <c r="AW1180" s="397"/>
      <c r="AX1180" s="397"/>
      <c r="AY1180" s="397"/>
      <c r="AZ1180" s="397"/>
      <c r="BA1180" s="553"/>
      <c r="BB1180" s="397"/>
      <c r="BC1180" s="397"/>
      <c r="BD1180" s="397"/>
    </row>
    <row r="1181" spans="2:56" x14ac:dyDescent="0.35">
      <c r="B1181" s="80"/>
      <c r="C1181" s="119"/>
      <c r="D1181" s="119"/>
      <c r="E1181" s="202"/>
      <c r="F1181" s="119"/>
      <c r="G1181" s="120"/>
      <c r="H1181" s="41"/>
      <c r="I1181" s="41"/>
      <c r="J1181" s="329">
        <v>0</v>
      </c>
      <c r="K1181" s="329">
        <v>0</v>
      </c>
      <c r="L1181" s="332"/>
      <c r="M1181" s="150"/>
      <c r="N1181" s="397"/>
      <c r="O1181" s="555"/>
      <c r="P1181" s="576">
        <f t="shared" si="57"/>
        <v>0</v>
      </c>
      <c r="Q1181" s="576">
        <f t="shared" si="58"/>
        <v>0</v>
      </c>
      <c r="R1181" s="576">
        <f t="shared" si="59"/>
        <v>0</v>
      </c>
      <c r="S1181" s="576">
        <f t="shared" si="59"/>
        <v>0</v>
      </c>
      <c r="T1181" s="553"/>
      <c r="U1181" s="553"/>
      <c r="V1181" s="553"/>
      <c r="W1181" s="553"/>
      <c r="X1181" s="397"/>
      <c r="Y1181" s="397"/>
      <c r="Z1181" s="397"/>
      <c r="AA1181" s="397"/>
      <c r="AB1181" s="397"/>
      <c r="AC1181" s="397"/>
      <c r="AD1181" s="397"/>
      <c r="AE1181" s="397"/>
      <c r="AF1181" s="397"/>
      <c r="AG1181" s="397"/>
      <c r="AH1181" s="397"/>
      <c r="AI1181" s="397"/>
      <c r="AJ1181" s="397"/>
      <c r="AK1181" s="397"/>
      <c r="AL1181" s="397"/>
      <c r="AM1181" s="397"/>
      <c r="AN1181" s="397"/>
      <c r="AO1181" s="397"/>
      <c r="AP1181" s="397"/>
      <c r="AQ1181" s="397"/>
      <c r="AR1181" s="397"/>
      <c r="AS1181" s="397"/>
      <c r="AT1181" s="397"/>
      <c r="AU1181" s="397"/>
      <c r="AV1181" s="397"/>
      <c r="AW1181" s="397"/>
      <c r="AX1181" s="397"/>
      <c r="AY1181" s="397"/>
      <c r="AZ1181" s="397"/>
      <c r="BA1181" s="553"/>
      <c r="BB1181" s="397"/>
      <c r="BC1181" s="397"/>
      <c r="BD1181" s="397"/>
    </row>
    <row r="1182" spans="2:56" x14ac:dyDescent="0.35">
      <c r="B1182" s="80"/>
      <c r="C1182" s="119"/>
      <c r="D1182" s="119"/>
      <c r="E1182" s="202"/>
      <c r="F1182" s="119"/>
      <c r="G1182" s="120"/>
      <c r="H1182" s="41"/>
      <c r="I1182" s="41"/>
      <c r="J1182" s="329">
        <v>0</v>
      </c>
      <c r="K1182" s="329">
        <v>0</v>
      </c>
      <c r="L1182" s="332"/>
      <c r="M1182" s="150"/>
      <c r="N1182" s="397"/>
      <c r="O1182" s="555"/>
      <c r="P1182" s="576">
        <f t="shared" si="57"/>
        <v>0</v>
      </c>
      <c r="Q1182" s="576">
        <f t="shared" si="58"/>
        <v>0</v>
      </c>
      <c r="R1182" s="576">
        <f t="shared" si="59"/>
        <v>0</v>
      </c>
      <c r="S1182" s="576">
        <f t="shared" si="59"/>
        <v>0</v>
      </c>
      <c r="T1182" s="553"/>
      <c r="U1182" s="553"/>
      <c r="V1182" s="553"/>
      <c r="W1182" s="553"/>
      <c r="X1182" s="397"/>
      <c r="Y1182" s="397"/>
      <c r="Z1182" s="397"/>
      <c r="AA1182" s="397"/>
      <c r="AB1182" s="397"/>
      <c r="AC1182" s="397"/>
      <c r="AD1182" s="397"/>
      <c r="AE1182" s="397"/>
      <c r="AF1182" s="397"/>
      <c r="AG1182" s="397"/>
      <c r="AH1182" s="397"/>
      <c r="AI1182" s="397"/>
      <c r="AJ1182" s="397"/>
      <c r="AK1182" s="397"/>
      <c r="AL1182" s="397"/>
      <c r="AM1182" s="397"/>
      <c r="AN1182" s="397"/>
      <c r="AO1182" s="397"/>
      <c r="AP1182" s="397"/>
      <c r="AQ1182" s="397"/>
      <c r="AR1182" s="397"/>
      <c r="AS1182" s="397"/>
      <c r="AT1182" s="397"/>
      <c r="AU1182" s="397"/>
      <c r="AV1182" s="397"/>
      <c r="AW1182" s="397"/>
      <c r="AX1182" s="397"/>
      <c r="AY1182" s="397"/>
      <c r="AZ1182" s="397"/>
      <c r="BA1182" s="553"/>
      <c r="BB1182" s="397"/>
      <c r="BC1182" s="397"/>
      <c r="BD1182" s="397"/>
    </row>
    <row r="1183" spans="2:56" x14ac:dyDescent="0.35">
      <c r="B1183" s="80"/>
      <c r="C1183" s="119"/>
      <c r="D1183" s="119"/>
      <c r="E1183" s="202"/>
      <c r="F1183" s="119"/>
      <c r="G1183" s="120"/>
      <c r="H1183" s="41"/>
      <c r="I1183" s="41"/>
      <c r="J1183" s="329">
        <v>0</v>
      </c>
      <c r="K1183" s="329">
        <v>0</v>
      </c>
      <c r="L1183" s="332"/>
      <c r="M1183" s="150"/>
      <c r="N1183" s="397"/>
      <c r="O1183" s="555"/>
      <c r="P1183" s="576">
        <f t="shared" si="57"/>
        <v>0</v>
      </c>
      <c r="Q1183" s="576">
        <f t="shared" si="58"/>
        <v>0</v>
      </c>
      <c r="R1183" s="576">
        <f t="shared" si="59"/>
        <v>0</v>
      </c>
      <c r="S1183" s="576">
        <f t="shared" si="59"/>
        <v>0</v>
      </c>
      <c r="T1183" s="553"/>
      <c r="U1183" s="553"/>
      <c r="V1183" s="553"/>
      <c r="W1183" s="553"/>
      <c r="X1183" s="397"/>
      <c r="Y1183" s="397"/>
      <c r="Z1183" s="397"/>
      <c r="AA1183" s="397"/>
      <c r="AB1183" s="397"/>
      <c r="AC1183" s="397"/>
      <c r="AD1183" s="397"/>
      <c r="AE1183" s="397"/>
      <c r="AF1183" s="397"/>
      <c r="AG1183" s="397"/>
      <c r="AH1183" s="397"/>
      <c r="AI1183" s="397"/>
      <c r="AJ1183" s="397"/>
      <c r="AK1183" s="397"/>
      <c r="AL1183" s="397"/>
      <c r="AM1183" s="397"/>
      <c r="AN1183" s="397"/>
      <c r="AO1183" s="397"/>
      <c r="AP1183" s="397"/>
      <c r="AQ1183" s="397"/>
      <c r="AR1183" s="397"/>
      <c r="AS1183" s="397"/>
      <c r="AT1183" s="397"/>
      <c r="AU1183" s="397"/>
      <c r="AV1183" s="397"/>
      <c r="AW1183" s="397"/>
      <c r="AX1183" s="397"/>
      <c r="AY1183" s="397"/>
      <c r="AZ1183" s="397"/>
      <c r="BA1183" s="553"/>
      <c r="BB1183" s="397"/>
      <c r="BC1183" s="397"/>
      <c r="BD1183" s="397"/>
    </row>
    <row r="1184" spans="2:56" x14ac:dyDescent="0.35">
      <c r="B1184" s="80"/>
      <c r="C1184" s="119"/>
      <c r="D1184" s="119"/>
      <c r="E1184" s="202"/>
      <c r="F1184" s="119"/>
      <c r="G1184" s="120"/>
      <c r="H1184" s="41"/>
      <c r="I1184" s="41"/>
      <c r="J1184" s="329">
        <v>0</v>
      </c>
      <c r="K1184" s="329">
        <v>0</v>
      </c>
      <c r="L1184" s="332"/>
      <c r="M1184" s="150"/>
      <c r="N1184" s="397"/>
      <c r="O1184" s="555"/>
      <c r="P1184" s="576">
        <f t="shared" si="57"/>
        <v>0</v>
      </c>
      <c r="Q1184" s="576">
        <f t="shared" si="58"/>
        <v>0</v>
      </c>
      <c r="R1184" s="576">
        <f t="shared" si="59"/>
        <v>0</v>
      </c>
      <c r="S1184" s="576">
        <f t="shared" si="59"/>
        <v>0</v>
      </c>
      <c r="T1184" s="553"/>
      <c r="U1184" s="553"/>
      <c r="V1184" s="553"/>
      <c r="W1184" s="553"/>
      <c r="X1184" s="397"/>
      <c r="Y1184" s="397"/>
      <c r="Z1184" s="397"/>
      <c r="AA1184" s="397"/>
      <c r="AB1184" s="397"/>
      <c r="AC1184" s="397"/>
      <c r="AD1184" s="397"/>
      <c r="AE1184" s="397"/>
      <c r="AF1184" s="397"/>
      <c r="AG1184" s="397"/>
      <c r="AH1184" s="397"/>
      <c r="AI1184" s="397"/>
      <c r="AJ1184" s="397"/>
      <c r="AK1184" s="397"/>
      <c r="AL1184" s="397"/>
      <c r="AM1184" s="397"/>
      <c r="AN1184" s="397"/>
      <c r="AO1184" s="397"/>
      <c r="AP1184" s="397"/>
      <c r="AQ1184" s="397"/>
      <c r="AR1184" s="397"/>
      <c r="AS1184" s="397"/>
      <c r="AT1184" s="397"/>
      <c r="AU1184" s="397"/>
      <c r="AV1184" s="397"/>
      <c r="AW1184" s="397"/>
      <c r="AX1184" s="397"/>
      <c r="AY1184" s="397"/>
      <c r="AZ1184" s="397"/>
      <c r="BA1184" s="553"/>
      <c r="BB1184" s="397"/>
      <c r="BC1184" s="397"/>
      <c r="BD1184" s="397"/>
    </row>
    <row r="1185" spans="2:56" x14ac:dyDescent="0.35">
      <c r="B1185" s="80"/>
      <c r="C1185" s="119"/>
      <c r="D1185" s="119"/>
      <c r="E1185" s="202"/>
      <c r="F1185" s="119"/>
      <c r="G1185" s="120"/>
      <c r="H1185" s="41"/>
      <c r="I1185" s="41"/>
      <c r="J1185" s="329">
        <v>0</v>
      </c>
      <c r="K1185" s="329">
        <v>0</v>
      </c>
      <c r="L1185" s="332"/>
      <c r="M1185" s="150"/>
      <c r="N1185" s="397"/>
      <c r="O1185" s="555"/>
      <c r="P1185" s="576">
        <f t="shared" si="57"/>
        <v>0</v>
      </c>
      <c r="Q1185" s="576">
        <f t="shared" si="58"/>
        <v>0</v>
      </c>
      <c r="R1185" s="576">
        <f t="shared" si="59"/>
        <v>0</v>
      </c>
      <c r="S1185" s="576">
        <f t="shared" si="59"/>
        <v>0</v>
      </c>
      <c r="T1185" s="553"/>
      <c r="U1185" s="553"/>
      <c r="V1185" s="553"/>
      <c r="W1185" s="553"/>
      <c r="X1185" s="397"/>
      <c r="Y1185" s="397"/>
      <c r="Z1185" s="397"/>
      <c r="AA1185" s="397"/>
      <c r="AB1185" s="397"/>
      <c r="AC1185" s="397"/>
      <c r="AD1185" s="397"/>
      <c r="AE1185" s="397"/>
      <c r="AF1185" s="397"/>
      <c r="AG1185" s="397"/>
      <c r="AH1185" s="397"/>
      <c r="AI1185" s="397"/>
      <c r="AJ1185" s="397"/>
      <c r="AK1185" s="397"/>
      <c r="AL1185" s="397"/>
      <c r="AM1185" s="397"/>
      <c r="AN1185" s="397"/>
      <c r="AO1185" s="397"/>
      <c r="AP1185" s="397"/>
      <c r="AQ1185" s="397"/>
      <c r="AR1185" s="397"/>
      <c r="AS1185" s="397"/>
      <c r="AT1185" s="397"/>
      <c r="AU1185" s="397"/>
      <c r="AV1185" s="397"/>
      <c r="AW1185" s="397"/>
      <c r="AX1185" s="397"/>
      <c r="AY1185" s="397"/>
      <c r="AZ1185" s="397"/>
      <c r="BA1185" s="553"/>
      <c r="BB1185" s="397"/>
      <c r="BC1185" s="397"/>
      <c r="BD1185" s="397"/>
    </row>
    <row r="1186" spans="2:56" x14ac:dyDescent="0.35">
      <c r="B1186" s="80"/>
      <c r="C1186" s="119"/>
      <c r="D1186" s="119"/>
      <c r="E1186" s="202"/>
      <c r="F1186" s="119"/>
      <c r="G1186" s="120"/>
      <c r="H1186" s="41"/>
      <c r="I1186" s="41"/>
      <c r="J1186" s="329">
        <v>0</v>
      </c>
      <c r="K1186" s="329">
        <v>0</v>
      </c>
      <c r="L1186" s="332"/>
      <c r="M1186" s="150"/>
      <c r="N1186" s="397"/>
      <c r="O1186" s="555"/>
      <c r="P1186" s="576">
        <f t="shared" si="57"/>
        <v>0</v>
      </c>
      <c r="Q1186" s="576">
        <f t="shared" si="58"/>
        <v>0</v>
      </c>
      <c r="R1186" s="576">
        <f t="shared" si="59"/>
        <v>0</v>
      </c>
      <c r="S1186" s="576">
        <f t="shared" si="59"/>
        <v>0</v>
      </c>
      <c r="T1186" s="553"/>
      <c r="U1186" s="553"/>
      <c r="V1186" s="553"/>
      <c r="W1186" s="553"/>
      <c r="X1186" s="397"/>
      <c r="Y1186" s="397"/>
      <c r="Z1186" s="397"/>
      <c r="AA1186" s="397"/>
      <c r="AB1186" s="397"/>
      <c r="AC1186" s="397"/>
      <c r="AD1186" s="397"/>
      <c r="AE1186" s="397"/>
      <c r="AF1186" s="397"/>
      <c r="AG1186" s="397"/>
      <c r="AH1186" s="397"/>
      <c r="AI1186" s="397"/>
      <c r="AJ1186" s="397"/>
      <c r="AK1186" s="397"/>
      <c r="AL1186" s="397"/>
      <c r="AM1186" s="397"/>
      <c r="AN1186" s="397"/>
      <c r="AO1186" s="397"/>
      <c r="AP1186" s="397"/>
      <c r="AQ1186" s="397"/>
      <c r="AR1186" s="397"/>
      <c r="AS1186" s="397"/>
      <c r="AT1186" s="397"/>
      <c r="AU1186" s="397"/>
      <c r="AV1186" s="397"/>
      <c r="AW1186" s="397"/>
      <c r="AX1186" s="397"/>
      <c r="AY1186" s="397"/>
      <c r="AZ1186" s="397"/>
      <c r="BA1186" s="553"/>
      <c r="BB1186" s="397"/>
      <c r="BC1186" s="397"/>
      <c r="BD1186" s="397"/>
    </row>
    <row r="1187" spans="2:56" x14ac:dyDescent="0.35">
      <c r="B1187" s="80"/>
      <c r="C1187" s="119"/>
      <c r="D1187" s="119"/>
      <c r="E1187" s="202"/>
      <c r="F1187" s="119"/>
      <c r="G1187" s="120"/>
      <c r="H1187" s="41"/>
      <c r="I1187" s="41"/>
      <c r="J1187" s="329">
        <v>0</v>
      </c>
      <c r="K1187" s="329">
        <v>0</v>
      </c>
      <c r="L1187" s="332"/>
      <c r="M1187" s="150"/>
      <c r="N1187" s="397"/>
      <c r="O1187" s="555"/>
      <c r="P1187" s="576">
        <f t="shared" si="57"/>
        <v>0</v>
      </c>
      <c r="Q1187" s="576">
        <f t="shared" si="58"/>
        <v>0</v>
      </c>
      <c r="R1187" s="576">
        <f t="shared" si="59"/>
        <v>0</v>
      </c>
      <c r="S1187" s="576">
        <f t="shared" si="59"/>
        <v>0</v>
      </c>
      <c r="T1187" s="553"/>
      <c r="U1187" s="553"/>
      <c r="V1187" s="553"/>
      <c r="W1187" s="553"/>
      <c r="X1187" s="397"/>
      <c r="Y1187" s="397"/>
      <c r="Z1187" s="397"/>
      <c r="AA1187" s="397"/>
      <c r="AB1187" s="397"/>
      <c r="AC1187" s="397"/>
      <c r="AD1187" s="397"/>
      <c r="AE1187" s="397"/>
      <c r="AF1187" s="397"/>
      <c r="AG1187" s="397"/>
      <c r="AH1187" s="397"/>
      <c r="AI1187" s="397"/>
      <c r="AJ1187" s="397"/>
      <c r="AK1187" s="397"/>
      <c r="AL1187" s="397"/>
      <c r="AM1187" s="397"/>
      <c r="AN1187" s="397"/>
      <c r="AO1187" s="397"/>
      <c r="AP1187" s="397"/>
      <c r="AQ1187" s="397"/>
      <c r="AR1187" s="397"/>
      <c r="AS1187" s="397"/>
      <c r="AT1187" s="397"/>
      <c r="AU1187" s="397"/>
      <c r="AV1187" s="397"/>
      <c r="AW1187" s="397"/>
      <c r="AX1187" s="397"/>
      <c r="AY1187" s="397"/>
      <c r="AZ1187" s="397"/>
      <c r="BA1187" s="553"/>
      <c r="BB1187" s="397"/>
      <c r="BC1187" s="397"/>
      <c r="BD1187" s="397"/>
    </row>
    <row r="1188" spans="2:56" x14ac:dyDescent="0.35">
      <c r="B1188" s="80"/>
      <c r="C1188" s="119"/>
      <c r="D1188" s="119"/>
      <c r="E1188" s="202"/>
      <c r="F1188" s="119"/>
      <c r="G1188" s="120"/>
      <c r="H1188" s="41"/>
      <c r="I1188" s="41"/>
      <c r="J1188" s="329">
        <v>0</v>
      </c>
      <c r="K1188" s="329">
        <v>0</v>
      </c>
      <c r="L1188" s="332"/>
      <c r="M1188" s="150"/>
      <c r="N1188" s="397"/>
      <c r="O1188" s="555"/>
      <c r="P1188" s="576">
        <f t="shared" si="57"/>
        <v>0</v>
      </c>
      <c r="Q1188" s="576">
        <f t="shared" si="58"/>
        <v>0</v>
      </c>
      <c r="R1188" s="576">
        <f t="shared" si="59"/>
        <v>0</v>
      </c>
      <c r="S1188" s="576">
        <f t="shared" si="59"/>
        <v>0</v>
      </c>
      <c r="T1188" s="553"/>
      <c r="U1188" s="553"/>
      <c r="V1188" s="553"/>
      <c r="W1188" s="553"/>
      <c r="X1188" s="397"/>
      <c r="Y1188" s="397"/>
      <c r="Z1188" s="397"/>
      <c r="AA1188" s="397"/>
      <c r="AB1188" s="397"/>
      <c r="AC1188" s="397"/>
      <c r="AD1188" s="397"/>
      <c r="AE1188" s="397"/>
      <c r="AF1188" s="397"/>
      <c r="AG1188" s="397"/>
      <c r="AH1188" s="397"/>
      <c r="AI1188" s="397"/>
      <c r="AJ1188" s="397"/>
      <c r="AK1188" s="397"/>
      <c r="AL1188" s="397"/>
      <c r="AM1188" s="397"/>
      <c r="AN1188" s="397"/>
      <c r="AO1188" s="397"/>
      <c r="AP1188" s="397"/>
      <c r="AQ1188" s="397"/>
      <c r="AR1188" s="397"/>
      <c r="AS1188" s="397"/>
      <c r="AT1188" s="397"/>
      <c r="AU1188" s="397"/>
      <c r="AV1188" s="397"/>
      <c r="AW1188" s="397"/>
      <c r="AX1188" s="397"/>
      <c r="AY1188" s="397"/>
      <c r="AZ1188" s="397"/>
      <c r="BA1188" s="553"/>
      <c r="BB1188" s="397"/>
      <c r="BC1188" s="397"/>
      <c r="BD1188" s="397"/>
    </row>
    <row r="1189" spans="2:56" x14ac:dyDescent="0.35">
      <c r="B1189" s="80"/>
      <c r="C1189" s="119"/>
      <c r="D1189" s="119"/>
      <c r="E1189" s="202"/>
      <c r="F1189" s="119"/>
      <c r="G1189" s="120"/>
      <c r="H1189" s="41"/>
      <c r="I1189" s="41"/>
      <c r="J1189" s="329">
        <v>0</v>
      </c>
      <c r="K1189" s="329">
        <v>0</v>
      </c>
      <c r="L1189" s="332"/>
      <c r="M1189" s="150"/>
      <c r="N1189" s="397"/>
      <c r="O1189" s="555"/>
      <c r="P1189" s="576">
        <f t="shared" si="57"/>
        <v>0</v>
      </c>
      <c r="Q1189" s="576">
        <f t="shared" si="58"/>
        <v>0</v>
      </c>
      <c r="R1189" s="576">
        <f t="shared" si="59"/>
        <v>0</v>
      </c>
      <c r="S1189" s="576">
        <f t="shared" si="59"/>
        <v>0</v>
      </c>
      <c r="T1189" s="553"/>
      <c r="U1189" s="553"/>
      <c r="V1189" s="553"/>
      <c r="W1189" s="553"/>
      <c r="X1189" s="397"/>
      <c r="Y1189" s="397"/>
      <c r="Z1189" s="397"/>
      <c r="AA1189" s="397"/>
      <c r="AB1189" s="397"/>
      <c r="AC1189" s="397"/>
      <c r="AD1189" s="397"/>
      <c r="AE1189" s="397"/>
      <c r="AF1189" s="397"/>
      <c r="AG1189" s="397"/>
      <c r="AH1189" s="397"/>
      <c r="AI1189" s="397"/>
      <c r="AJ1189" s="397"/>
      <c r="AK1189" s="397"/>
      <c r="AL1189" s="397"/>
      <c r="AM1189" s="397"/>
      <c r="AN1189" s="397"/>
      <c r="AO1189" s="397"/>
      <c r="AP1189" s="397"/>
      <c r="AQ1189" s="397"/>
      <c r="AR1189" s="397"/>
      <c r="AS1189" s="397"/>
      <c r="AT1189" s="397"/>
      <c r="AU1189" s="397"/>
      <c r="AV1189" s="397"/>
      <c r="AW1189" s="397"/>
      <c r="AX1189" s="397"/>
      <c r="AY1189" s="397"/>
      <c r="AZ1189" s="397"/>
      <c r="BA1189" s="553"/>
      <c r="BB1189" s="397"/>
      <c r="BC1189" s="397"/>
      <c r="BD1189" s="397"/>
    </row>
    <row r="1190" spans="2:56" x14ac:dyDescent="0.35">
      <c r="B1190" s="80"/>
      <c r="C1190" s="119"/>
      <c r="D1190" s="119"/>
      <c r="E1190" s="202"/>
      <c r="F1190" s="119"/>
      <c r="G1190" s="120"/>
      <c r="H1190" s="41"/>
      <c r="I1190" s="41"/>
      <c r="J1190" s="329">
        <v>0</v>
      </c>
      <c r="K1190" s="329">
        <v>0</v>
      </c>
      <c r="L1190" s="332"/>
      <c r="M1190" s="150"/>
      <c r="N1190" s="397"/>
      <c r="O1190" s="555"/>
      <c r="P1190" s="576">
        <f t="shared" si="57"/>
        <v>0</v>
      </c>
      <c r="Q1190" s="576">
        <f t="shared" si="58"/>
        <v>0</v>
      </c>
      <c r="R1190" s="576">
        <f t="shared" si="59"/>
        <v>0</v>
      </c>
      <c r="S1190" s="576">
        <f t="shared" si="59"/>
        <v>0</v>
      </c>
      <c r="T1190" s="553"/>
      <c r="U1190" s="553"/>
      <c r="V1190" s="553"/>
      <c r="W1190" s="553"/>
      <c r="X1190" s="397"/>
      <c r="Y1190" s="397"/>
      <c r="Z1190" s="397"/>
      <c r="AA1190" s="397"/>
      <c r="AB1190" s="397"/>
      <c r="AC1190" s="397"/>
      <c r="AD1190" s="397"/>
      <c r="AE1190" s="397"/>
      <c r="AF1190" s="397"/>
      <c r="AG1190" s="397"/>
      <c r="AH1190" s="397"/>
      <c r="AI1190" s="397"/>
      <c r="AJ1190" s="397"/>
      <c r="AK1190" s="397"/>
      <c r="AL1190" s="397"/>
      <c r="AM1190" s="397"/>
      <c r="AN1190" s="397"/>
      <c r="AO1190" s="397"/>
      <c r="AP1190" s="397"/>
      <c r="AQ1190" s="397"/>
      <c r="AR1190" s="397"/>
      <c r="AS1190" s="397"/>
      <c r="AT1190" s="397"/>
      <c r="AU1190" s="397"/>
      <c r="AV1190" s="397"/>
      <c r="AW1190" s="397"/>
      <c r="AX1190" s="397"/>
      <c r="AY1190" s="397"/>
      <c r="AZ1190" s="397"/>
      <c r="BA1190" s="553"/>
      <c r="BB1190" s="397"/>
      <c r="BC1190" s="397"/>
      <c r="BD1190" s="397"/>
    </row>
    <row r="1191" spans="2:56" x14ac:dyDescent="0.35">
      <c r="B1191" s="80"/>
      <c r="C1191" s="119"/>
      <c r="D1191" s="119"/>
      <c r="E1191" s="202"/>
      <c r="F1191" s="119"/>
      <c r="G1191" s="120"/>
      <c r="H1191" s="41"/>
      <c r="I1191" s="41"/>
      <c r="J1191" s="329">
        <v>0</v>
      </c>
      <c r="K1191" s="329">
        <v>0</v>
      </c>
      <c r="L1191" s="332"/>
      <c r="M1191" s="150"/>
      <c r="N1191" s="397"/>
      <c r="O1191" s="555"/>
      <c r="P1191" s="576">
        <f t="shared" si="57"/>
        <v>0</v>
      </c>
      <c r="Q1191" s="576">
        <f t="shared" si="58"/>
        <v>0</v>
      </c>
      <c r="R1191" s="576">
        <f t="shared" si="59"/>
        <v>0</v>
      </c>
      <c r="S1191" s="576">
        <f t="shared" si="59"/>
        <v>0</v>
      </c>
      <c r="T1191" s="553"/>
      <c r="U1191" s="553"/>
      <c r="V1191" s="553"/>
      <c r="W1191" s="553"/>
      <c r="X1191" s="397"/>
      <c r="Y1191" s="397"/>
      <c r="Z1191" s="397"/>
      <c r="AA1191" s="397"/>
      <c r="AB1191" s="397"/>
      <c r="AC1191" s="397"/>
      <c r="AD1191" s="397"/>
      <c r="AE1191" s="397"/>
      <c r="AF1191" s="397"/>
      <c r="AG1191" s="397"/>
      <c r="AH1191" s="397"/>
      <c r="AI1191" s="397"/>
      <c r="AJ1191" s="397"/>
      <c r="AK1191" s="397"/>
      <c r="AL1191" s="397"/>
      <c r="AM1191" s="397"/>
      <c r="AN1191" s="397"/>
      <c r="AO1191" s="397"/>
      <c r="AP1191" s="397"/>
      <c r="AQ1191" s="397"/>
      <c r="AR1191" s="397"/>
      <c r="AS1191" s="397"/>
      <c r="AT1191" s="397"/>
      <c r="AU1191" s="397"/>
      <c r="AV1191" s="397"/>
      <c r="AW1191" s="397"/>
      <c r="AX1191" s="397"/>
      <c r="AY1191" s="397"/>
      <c r="AZ1191" s="397"/>
      <c r="BA1191" s="553"/>
      <c r="BB1191" s="397"/>
      <c r="BC1191" s="397"/>
      <c r="BD1191" s="397"/>
    </row>
    <row r="1192" spans="2:56" x14ac:dyDescent="0.35">
      <c r="B1192" s="80"/>
      <c r="C1192" s="119"/>
      <c r="D1192" s="119"/>
      <c r="E1192" s="202"/>
      <c r="F1192" s="119"/>
      <c r="G1192" s="120"/>
      <c r="H1192" s="41"/>
      <c r="I1192" s="41"/>
      <c r="J1192" s="329">
        <v>0</v>
      </c>
      <c r="K1192" s="329">
        <v>0</v>
      </c>
      <c r="L1192" s="332"/>
      <c r="M1192" s="150"/>
      <c r="N1192" s="397"/>
      <c r="O1192" s="555"/>
      <c r="P1192" s="576">
        <f t="shared" si="57"/>
        <v>0</v>
      </c>
      <c r="Q1192" s="576">
        <f t="shared" si="58"/>
        <v>0</v>
      </c>
      <c r="R1192" s="576">
        <f t="shared" si="59"/>
        <v>0</v>
      </c>
      <c r="S1192" s="576">
        <f t="shared" si="59"/>
        <v>0</v>
      </c>
      <c r="T1192" s="553"/>
      <c r="U1192" s="553"/>
      <c r="V1192" s="553"/>
      <c r="W1192" s="553"/>
      <c r="X1192" s="397"/>
      <c r="Y1192" s="397"/>
      <c r="Z1192" s="397"/>
      <c r="AA1192" s="397"/>
      <c r="AB1192" s="397"/>
      <c r="AC1192" s="397"/>
      <c r="AD1192" s="397"/>
      <c r="AE1192" s="397"/>
      <c r="AF1192" s="397"/>
      <c r="AG1192" s="397"/>
      <c r="AH1192" s="397"/>
      <c r="AI1192" s="397"/>
      <c r="AJ1192" s="397"/>
      <c r="AK1192" s="397"/>
      <c r="AL1192" s="397"/>
      <c r="AM1192" s="397"/>
      <c r="AN1192" s="397"/>
      <c r="AO1192" s="397"/>
      <c r="AP1192" s="397"/>
      <c r="AQ1192" s="397"/>
      <c r="AR1192" s="397"/>
      <c r="AS1192" s="397"/>
      <c r="AT1192" s="397"/>
      <c r="AU1192" s="397"/>
      <c r="AV1192" s="397"/>
      <c r="AW1192" s="397"/>
      <c r="AX1192" s="397"/>
      <c r="AY1192" s="397"/>
      <c r="AZ1192" s="397"/>
      <c r="BA1192" s="553"/>
      <c r="BB1192" s="397"/>
      <c r="BC1192" s="397"/>
      <c r="BD1192" s="397"/>
    </row>
    <row r="1193" spans="2:56" x14ac:dyDescent="0.35">
      <c r="B1193" s="80"/>
      <c r="C1193" s="119"/>
      <c r="D1193" s="119"/>
      <c r="E1193" s="202"/>
      <c r="F1193" s="119"/>
      <c r="G1193" s="120"/>
      <c r="H1193" s="41"/>
      <c r="I1193" s="41"/>
      <c r="J1193" s="329">
        <v>0</v>
      </c>
      <c r="K1193" s="329">
        <v>0</v>
      </c>
      <c r="L1193" s="332"/>
      <c r="M1193" s="150"/>
      <c r="N1193" s="397"/>
      <c r="O1193" s="555"/>
      <c r="P1193" s="576">
        <f t="shared" si="57"/>
        <v>0</v>
      </c>
      <c r="Q1193" s="576">
        <f t="shared" si="58"/>
        <v>0</v>
      </c>
      <c r="R1193" s="576">
        <f t="shared" si="59"/>
        <v>0</v>
      </c>
      <c r="S1193" s="576">
        <f t="shared" si="59"/>
        <v>0</v>
      </c>
      <c r="T1193" s="553"/>
      <c r="U1193" s="553"/>
      <c r="V1193" s="553"/>
      <c r="W1193" s="553"/>
      <c r="X1193" s="397"/>
      <c r="Y1193" s="397"/>
      <c r="Z1193" s="397"/>
      <c r="AA1193" s="397"/>
      <c r="AB1193" s="397"/>
      <c r="AC1193" s="397"/>
      <c r="AD1193" s="397"/>
      <c r="AE1193" s="397"/>
      <c r="AF1193" s="397"/>
      <c r="AG1193" s="397"/>
      <c r="AH1193" s="397"/>
      <c r="AI1193" s="397"/>
      <c r="AJ1193" s="397"/>
      <c r="AK1193" s="397"/>
      <c r="AL1193" s="397"/>
      <c r="AM1193" s="397"/>
      <c r="AN1193" s="397"/>
      <c r="AO1193" s="397"/>
      <c r="AP1193" s="397"/>
      <c r="AQ1193" s="397"/>
      <c r="AR1193" s="397"/>
      <c r="AS1193" s="397"/>
      <c r="AT1193" s="397"/>
      <c r="AU1193" s="397"/>
      <c r="AV1193" s="397"/>
      <c r="AW1193" s="397"/>
      <c r="AX1193" s="397"/>
      <c r="AY1193" s="397"/>
      <c r="AZ1193" s="397"/>
      <c r="BA1193" s="553"/>
      <c r="BB1193" s="397"/>
      <c r="BC1193" s="397"/>
      <c r="BD1193" s="397"/>
    </row>
    <row r="1194" spans="2:56" x14ac:dyDescent="0.35">
      <c r="B1194" s="80"/>
      <c r="C1194" s="119"/>
      <c r="D1194" s="119"/>
      <c r="E1194" s="202"/>
      <c r="F1194" s="119"/>
      <c r="G1194" s="120"/>
      <c r="H1194" s="41"/>
      <c r="I1194" s="41"/>
      <c r="J1194" s="329">
        <v>0</v>
      </c>
      <c r="K1194" s="329">
        <v>0</v>
      </c>
      <c r="L1194" s="332"/>
      <c r="M1194" s="150"/>
      <c r="N1194" s="397"/>
      <c r="O1194" s="555"/>
      <c r="P1194" s="576">
        <f t="shared" si="57"/>
        <v>0</v>
      </c>
      <c r="Q1194" s="576">
        <f t="shared" si="58"/>
        <v>0</v>
      </c>
      <c r="R1194" s="576">
        <f t="shared" si="59"/>
        <v>0</v>
      </c>
      <c r="S1194" s="576">
        <f t="shared" si="59"/>
        <v>0</v>
      </c>
      <c r="T1194" s="553"/>
      <c r="U1194" s="553"/>
      <c r="V1194" s="553"/>
      <c r="W1194" s="553"/>
      <c r="X1194" s="397"/>
      <c r="Y1194" s="397"/>
      <c r="Z1194" s="397"/>
      <c r="AA1194" s="397"/>
      <c r="AB1194" s="397"/>
      <c r="AC1194" s="397"/>
      <c r="AD1194" s="397"/>
      <c r="AE1194" s="397"/>
      <c r="AF1194" s="397"/>
      <c r="AG1194" s="397"/>
      <c r="AH1194" s="397"/>
      <c r="AI1194" s="397"/>
      <c r="AJ1194" s="397"/>
      <c r="AK1194" s="397"/>
      <c r="AL1194" s="397"/>
      <c r="AM1194" s="397"/>
      <c r="AN1194" s="397"/>
      <c r="AO1194" s="397"/>
      <c r="AP1194" s="397"/>
      <c r="AQ1194" s="397"/>
      <c r="AR1194" s="397"/>
      <c r="AS1194" s="397"/>
      <c r="AT1194" s="397"/>
      <c r="AU1194" s="397"/>
      <c r="AV1194" s="397"/>
      <c r="AW1194" s="397"/>
      <c r="AX1194" s="397"/>
      <c r="AY1194" s="397"/>
      <c r="AZ1194" s="397"/>
      <c r="BA1194" s="553"/>
      <c r="BB1194" s="397"/>
      <c r="BC1194" s="397"/>
      <c r="BD1194" s="397"/>
    </row>
    <row r="1195" spans="2:56" x14ac:dyDescent="0.35">
      <c r="B1195" s="80"/>
      <c r="C1195" s="119"/>
      <c r="D1195" s="119"/>
      <c r="E1195" s="202"/>
      <c r="F1195" s="119"/>
      <c r="G1195" s="120"/>
      <c r="H1195" s="41"/>
      <c r="I1195" s="41"/>
      <c r="J1195" s="329">
        <v>0</v>
      </c>
      <c r="K1195" s="329">
        <v>0</v>
      </c>
      <c r="L1195" s="332"/>
      <c r="M1195" s="150"/>
      <c r="N1195" s="397"/>
      <c r="O1195" s="555"/>
      <c r="P1195" s="576">
        <f t="shared" si="57"/>
        <v>0</v>
      </c>
      <c r="Q1195" s="576">
        <f t="shared" si="58"/>
        <v>0</v>
      </c>
      <c r="R1195" s="576">
        <f t="shared" si="59"/>
        <v>0</v>
      </c>
      <c r="S1195" s="576">
        <f t="shared" si="59"/>
        <v>0</v>
      </c>
      <c r="T1195" s="553"/>
      <c r="U1195" s="553"/>
      <c r="V1195" s="553"/>
      <c r="W1195" s="553"/>
      <c r="X1195" s="397"/>
      <c r="Y1195" s="397"/>
      <c r="Z1195" s="397"/>
      <c r="AA1195" s="397"/>
      <c r="AB1195" s="397"/>
      <c r="AC1195" s="397"/>
      <c r="AD1195" s="397"/>
      <c r="AE1195" s="397"/>
      <c r="AF1195" s="397"/>
      <c r="AG1195" s="397"/>
      <c r="AH1195" s="397"/>
      <c r="AI1195" s="397"/>
      <c r="AJ1195" s="397"/>
      <c r="AK1195" s="397"/>
      <c r="AL1195" s="397"/>
      <c r="AM1195" s="397"/>
      <c r="AN1195" s="397"/>
      <c r="AO1195" s="397"/>
      <c r="AP1195" s="397"/>
      <c r="AQ1195" s="397"/>
      <c r="AR1195" s="397"/>
      <c r="AS1195" s="397"/>
      <c r="AT1195" s="397"/>
      <c r="AU1195" s="397"/>
      <c r="AV1195" s="397"/>
      <c r="AW1195" s="397"/>
      <c r="AX1195" s="397"/>
      <c r="AY1195" s="397"/>
      <c r="AZ1195" s="397"/>
      <c r="BA1195" s="553"/>
      <c r="BB1195" s="397"/>
      <c r="BC1195" s="397"/>
      <c r="BD1195" s="397"/>
    </row>
    <row r="1196" spans="2:56" x14ac:dyDescent="0.35">
      <c r="B1196" s="80"/>
      <c r="C1196" s="119"/>
      <c r="D1196" s="119"/>
      <c r="E1196" s="202"/>
      <c r="F1196" s="119"/>
      <c r="G1196" s="120"/>
      <c r="H1196" s="41"/>
      <c r="I1196" s="41"/>
      <c r="J1196" s="329">
        <v>0</v>
      </c>
      <c r="K1196" s="329">
        <v>0</v>
      </c>
      <c r="L1196" s="332"/>
      <c r="M1196" s="150"/>
      <c r="N1196" s="397"/>
      <c r="O1196" s="555"/>
      <c r="P1196" s="576">
        <f t="shared" si="57"/>
        <v>0</v>
      </c>
      <c r="Q1196" s="576">
        <f t="shared" si="58"/>
        <v>0</v>
      </c>
      <c r="R1196" s="576">
        <f t="shared" si="59"/>
        <v>0</v>
      </c>
      <c r="S1196" s="576">
        <f t="shared" si="59"/>
        <v>0</v>
      </c>
      <c r="T1196" s="553"/>
      <c r="U1196" s="553"/>
      <c r="V1196" s="553"/>
      <c r="W1196" s="553"/>
      <c r="X1196" s="397"/>
      <c r="Y1196" s="397"/>
      <c r="Z1196" s="397"/>
      <c r="AA1196" s="397"/>
      <c r="AB1196" s="397"/>
      <c r="AC1196" s="397"/>
      <c r="AD1196" s="397"/>
      <c r="AE1196" s="397"/>
      <c r="AF1196" s="397"/>
      <c r="AG1196" s="397"/>
      <c r="AH1196" s="397"/>
      <c r="AI1196" s="397"/>
      <c r="AJ1196" s="397"/>
      <c r="AK1196" s="397"/>
      <c r="AL1196" s="397"/>
      <c r="AM1196" s="397"/>
      <c r="AN1196" s="397"/>
      <c r="AO1196" s="397"/>
      <c r="AP1196" s="397"/>
      <c r="AQ1196" s="397"/>
      <c r="AR1196" s="397"/>
      <c r="AS1196" s="397"/>
      <c r="AT1196" s="397"/>
      <c r="AU1196" s="397"/>
      <c r="AV1196" s="397"/>
      <c r="AW1196" s="397"/>
      <c r="AX1196" s="397"/>
      <c r="AY1196" s="397"/>
      <c r="AZ1196" s="397"/>
      <c r="BA1196" s="553"/>
      <c r="BB1196" s="397"/>
      <c r="BC1196" s="397"/>
      <c r="BD1196" s="397"/>
    </row>
    <row r="1197" spans="2:56" x14ac:dyDescent="0.35">
      <c r="B1197" s="80"/>
      <c r="C1197" s="119"/>
      <c r="D1197" s="119"/>
      <c r="E1197" s="202"/>
      <c r="F1197" s="119"/>
      <c r="G1197" s="120"/>
      <c r="H1197" s="41"/>
      <c r="I1197" s="41"/>
      <c r="J1197" s="329">
        <v>0</v>
      </c>
      <c r="K1197" s="329">
        <v>0</v>
      </c>
      <c r="L1197" s="332"/>
      <c r="M1197" s="150"/>
      <c r="N1197" s="397"/>
      <c r="O1197" s="555"/>
      <c r="P1197" s="576">
        <f t="shared" si="57"/>
        <v>0</v>
      </c>
      <c r="Q1197" s="576">
        <f t="shared" si="58"/>
        <v>0</v>
      </c>
      <c r="R1197" s="576">
        <f t="shared" si="59"/>
        <v>0</v>
      </c>
      <c r="S1197" s="576">
        <f t="shared" si="59"/>
        <v>0</v>
      </c>
      <c r="T1197" s="553"/>
      <c r="U1197" s="553"/>
      <c r="V1197" s="553"/>
      <c r="W1197" s="553"/>
      <c r="X1197" s="397"/>
      <c r="Y1197" s="397"/>
      <c r="Z1197" s="397"/>
      <c r="AA1197" s="397"/>
      <c r="AB1197" s="397"/>
      <c r="AC1197" s="397"/>
      <c r="AD1197" s="397"/>
      <c r="AE1197" s="397"/>
      <c r="AF1197" s="397"/>
      <c r="AG1197" s="397"/>
      <c r="AH1197" s="397"/>
      <c r="AI1197" s="397"/>
      <c r="AJ1197" s="397"/>
      <c r="AK1197" s="397"/>
      <c r="AL1197" s="397"/>
      <c r="AM1197" s="397"/>
      <c r="AN1197" s="397"/>
      <c r="AO1197" s="397"/>
      <c r="AP1197" s="397"/>
      <c r="AQ1197" s="397"/>
      <c r="AR1197" s="397"/>
      <c r="AS1197" s="397"/>
      <c r="AT1197" s="397"/>
      <c r="AU1197" s="397"/>
      <c r="AV1197" s="397"/>
      <c r="AW1197" s="397"/>
      <c r="AX1197" s="397"/>
      <c r="AY1197" s="397"/>
      <c r="AZ1197" s="397"/>
      <c r="BA1197" s="553"/>
      <c r="BB1197" s="397"/>
      <c r="BC1197" s="397"/>
      <c r="BD1197" s="397"/>
    </row>
    <row r="1198" spans="2:56" x14ac:dyDescent="0.35">
      <c r="B1198" s="80"/>
      <c r="C1198" s="119"/>
      <c r="D1198" s="119"/>
      <c r="E1198" s="202"/>
      <c r="F1198" s="119"/>
      <c r="G1198" s="120"/>
      <c r="H1198" s="41"/>
      <c r="I1198" s="41"/>
      <c r="J1198" s="329">
        <v>0</v>
      </c>
      <c r="K1198" s="329">
        <v>0</v>
      </c>
      <c r="L1198" s="332"/>
      <c r="M1198" s="150"/>
      <c r="N1198" s="397"/>
      <c r="O1198" s="555"/>
      <c r="P1198" s="576">
        <f t="shared" si="57"/>
        <v>0</v>
      </c>
      <c r="Q1198" s="576">
        <f t="shared" si="58"/>
        <v>0</v>
      </c>
      <c r="R1198" s="576">
        <f t="shared" si="59"/>
        <v>0</v>
      </c>
      <c r="S1198" s="576">
        <f t="shared" si="59"/>
        <v>0</v>
      </c>
      <c r="T1198" s="553"/>
      <c r="U1198" s="553"/>
      <c r="V1198" s="553"/>
      <c r="W1198" s="553"/>
      <c r="X1198" s="397"/>
      <c r="Y1198" s="397"/>
      <c r="Z1198" s="397"/>
      <c r="AA1198" s="397"/>
      <c r="AB1198" s="397"/>
      <c r="AC1198" s="397"/>
      <c r="AD1198" s="397"/>
      <c r="AE1198" s="397"/>
      <c r="AF1198" s="397"/>
      <c r="AG1198" s="397"/>
      <c r="AH1198" s="397"/>
      <c r="AI1198" s="397"/>
      <c r="AJ1198" s="397"/>
      <c r="AK1198" s="397"/>
      <c r="AL1198" s="397"/>
      <c r="AM1198" s="397"/>
      <c r="AN1198" s="397"/>
      <c r="AO1198" s="397"/>
      <c r="AP1198" s="397"/>
      <c r="AQ1198" s="397"/>
      <c r="AR1198" s="397"/>
      <c r="AS1198" s="397"/>
      <c r="AT1198" s="397"/>
      <c r="AU1198" s="397"/>
      <c r="AV1198" s="397"/>
      <c r="AW1198" s="397"/>
      <c r="AX1198" s="397"/>
      <c r="AY1198" s="397"/>
      <c r="AZ1198" s="397"/>
      <c r="BA1198" s="553"/>
      <c r="BB1198" s="397"/>
      <c r="BC1198" s="397"/>
      <c r="BD1198" s="397"/>
    </row>
    <row r="1199" spans="2:56" x14ac:dyDescent="0.35">
      <c r="B1199" s="80"/>
      <c r="C1199" s="119"/>
      <c r="D1199" s="119"/>
      <c r="E1199" s="202"/>
      <c r="F1199" s="119"/>
      <c r="G1199" s="120"/>
      <c r="H1199" s="41"/>
      <c r="I1199" s="41"/>
      <c r="J1199" s="329">
        <v>0</v>
      </c>
      <c r="K1199" s="329">
        <v>0</v>
      </c>
      <c r="L1199" s="332"/>
      <c r="M1199" s="150"/>
      <c r="N1199" s="397"/>
      <c r="O1199" s="555"/>
      <c r="P1199" s="576">
        <f t="shared" si="57"/>
        <v>0</v>
      </c>
      <c r="Q1199" s="576">
        <f t="shared" si="58"/>
        <v>0</v>
      </c>
      <c r="R1199" s="576">
        <f t="shared" si="59"/>
        <v>0</v>
      </c>
      <c r="S1199" s="576">
        <f t="shared" si="59"/>
        <v>0</v>
      </c>
      <c r="T1199" s="553"/>
      <c r="U1199" s="553"/>
      <c r="V1199" s="553"/>
      <c r="W1199" s="553"/>
      <c r="X1199" s="397"/>
      <c r="Y1199" s="397"/>
      <c r="Z1199" s="397"/>
      <c r="AA1199" s="397"/>
      <c r="AB1199" s="397"/>
      <c r="AC1199" s="397"/>
      <c r="AD1199" s="397"/>
      <c r="AE1199" s="397"/>
      <c r="AF1199" s="397"/>
      <c r="AG1199" s="397"/>
      <c r="AH1199" s="397"/>
      <c r="AI1199" s="397"/>
      <c r="AJ1199" s="397"/>
      <c r="AK1199" s="397"/>
      <c r="AL1199" s="397"/>
      <c r="AM1199" s="397"/>
      <c r="AN1199" s="397"/>
      <c r="AO1199" s="397"/>
      <c r="AP1199" s="397"/>
      <c r="AQ1199" s="397"/>
      <c r="AR1199" s="397"/>
      <c r="AS1199" s="397"/>
      <c r="AT1199" s="397"/>
      <c r="AU1199" s="397"/>
      <c r="AV1199" s="397"/>
      <c r="AW1199" s="397"/>
      <c r="AX1199" s="397"/>
      <c r="AY1199" s="397"/>
      <c r="AZ1199" s="397"/>
      <c r="BA1199" s="553"/>
      <c r="BB1199" s="397"/>
      <c r="BC1199" s="397"/>
      <c r="BD1199" s="397"/>
    </row>
    <row r="1200" spans="2:56" x14ac:dyDescent="0.35">
      <c r="B1200" s="80"/>
      <c r="C1200" s="119"/>
      <c r="D1200" s="119"/>
      <c r="E1200" s="202"/>
      <c r="F1200" s="119"/>
      <c r="G1200" s="120"/>
      <c r="H1200" s="41"/>
      <c r="I1200" s="41"/>
      <c r="J1200" s="329">
        <v>0</v>
      </c>
      <c r="K1200" s="329">
        <v>0</v>
      </c>
      <c r="L1200" s="332"/>
      <c r="M1200" s="150"/>
      <c r="N1200" s="397"/>
      <c r="O1200" s="555"/>
      <c r="P1200" s="576">
        <f t="shared" ref="P1200:P1263" si="60">J1200*$G$32</f>
        <v>0</v>
      </c>
      <c r="Q1200" s="576">
        <f t="shared" ref="Q1200:Q1263" si="61">K1200*$G$42</f>
        <v>0</v>
      </c>
      <c r="R1200" s="576">
        <f t="shared" ref="R1200:S1263" si="62">P1200-J1200</f>
        <v>0</v>
      </c>
      <c r="S1200" s="576">
        <f t="shared" si="62"/>
        <v>0</v>
      </c>
      <c r="T1200" s="553"/>
      <c r="U1200" s="553"/>
      <c r="V1200" s="553"/>
      <c r="W1200" s="553"/>
      <c r="X1200" s="397"/>
      <c r="Y1200" s="397"/>
      <c r="Z1200" s="397"/>
      <c r="AA1200" s="397"/>
      <c r="AB1200" s="397"/>
      <c r="AC1200" s="397"/>
      <c r="AD1200" s="397"/>
      <c r="AE1200" s="397"/>
      <c r="AF1200" s="397"/>
      <c r="AG1200" s="397"/>
      <c r="AH1200" s="397"/>
      <c r="AI1200" s="397"/>
      <c r="AJ1200" s="397"/>
      <c r="AK1200" s="397"/>
      <c r="AL1200" s="397"/>
      <c r="AM1200" s="397"/>
      <c r="AN1200" s="397"/>
      <c r="AO1200" s="397"/>
      <c r="AP1200" s="397"/>
      <c r="AQ1200" s="397"/>
      <c r="AR1200" s="397"/>
      <c r="AS1200" s="397"/>
      <c r="AT1200" s="397"/>
      <c r="AU1200" s="397"/>
      <c r="AV1200" s="397"/>
      <c r="AW1200" s="397"/>
      <c r="AX1200" s="397"/>
      <c r="AY1200" s="397"/>
      <c r="AZ1200" s="397"/>
      <c r="BA1200" s="553"/>
      <c r="BB1200" s="397"/>
      <c r="BC1200" s="397"/>
      <c r="BD1200" s="397"/>
    </row>
    <row r="1201" spans="2:56" x14ac:dyDescent="0.35">
      <c r="B1201" s="80"/>
      <c r="C1201" s="119"/>
      <c r="D1201" s="119"/>
      <c r="E1201" s="202"/>
      <c r="F1201" s="119"/>
      <c r="G1201" s="120"/>
      <c r="H1201" s="41"/>
      <c r="I1201" s="41"/>
      <c r="J1201" s="329">
        <v>0</v>
      </c>
      <c r="K1201" s="329">
        <v>0</v>
      </c>
      <c r="L1201" s="332"/>
      <c r="M1201" s="150"/>
      <c r="N1201" s="397"/>
      <c r="O1201" s="555"/>
      <c r="P1201" s="576">
        <f t="shared" si="60"/>
        <v>0</v>
      </c>
      <c r="Q1201" s="576">
        <f t="shared" si="61"/>
        <v>0</v>
      </c>
      <c r="R1201" s="576">
        <f t="shared" si="62"/>
        <v>0</v>
      </c>
      <c r="S1201" s="576">
        <f t="shared" si="62"/>
        <v>0</v>
      </c>
      <c r="T1201" s="553"/>
      <c r="U1201" s="553"/>
      <c r="V1201" s="553"/>
      <c r="W1201" s="553"/>
      <c r="X1201" s="397"/>
      <c r="Y1201" s="397"/>
      <c r="Z1201" s="397"/>
      <c r="AA1201" s="397"/>
      <c r="AB1201" s="397"/>
      <c r="AC1201" s="397"/>
      <c r="AD1201" s="397"/>
      <c r="AE1201" s="397"/>
      <c r="AF1201" s="397"/>
      <c r="AG1201" s="397"/>
      <c r="AH1201" s="397"/>
      <c r="AI1201" s="397"/>
      <c r="AJ1201" s="397"/>
      <c r="AK1201" s="397"/>
      <c r="AL1201" s="397"/>
      <c r="AM1201" s="397"/>
      <c r="AN1201" s="397"/>
      <c r="AO1201" s="397"/>
      <c r="AP1201" s="397"/>
      <c r="AQ1201" s="397"/>
      <c r="AR1201" s="397"/>
      <c r="AS1201" s="397"/>
      <c r="AT1201" s="397"/>
      <c r="AU1201" s="397"/>
      <c r="AV1201" s="397"/>
      <c r="AW1201" s="397"/>
      <c r="AX1201" s="397"/>
      <c r="AY1201" s="397"/>
      <c r="AZ1201" s="397"/>
      <c r="BA1201" s="553"/>
      <c r="BB1201" s="397"/>
      <c r="BC1201" s="397"/>
      <c r="BD1201" s="397"/>
    </row>
    <row r="1202" spans="2:56" x14ac:dyDescent="0.35">
      <c r="B1202" s="80"/>
      <c r="C1202" s="119"/>
      <c r="D1202" s="119"/>
      <c r="E1202" s="202"/>
      <c r="F1202" s="119"/>
      <c r="G1202" s="120"/>
      <c r="H1202" s="41"/>
      <c r="I1202" s="41"/>
      <c r="J1202" s="329">
        <v>0</v>
      </c>
      <c r="K1202" s="329">
        <v>0</v>
      </c>
      <c r="L1202" s="332"/>
      <c r="M1202" s="150"/>
      <c r="N1202" s="397"/>
      <c r="O1202" s="555"/>
      <c r="P1202" s="576">
        <f t="shared" si="60"/>
        <v>0</v>
      </c>
      <c r="Q1202" s="576">
        <f t="shared" si="61"/>
        <v>0</v>
      </c>
      <c r="R1202" s="576">
        <f t="shared" si="62"/>
        <v>0</v>
      </c>
      <c r="S1202" s="576">
        <f t="shared" si="62"/>
        <v>0</v>
      </c>
      <c r="T1202" s="553"/>
      <c r="U1202" s="553"/>
      <c r="V1202" s="553"/>
      <c r="W1202" s="553"/>
      <c r="X1202" s="397"/>
      <c r="Y1202" s="397"/>
      <c r="Z1202" s="397"/>
      <c r="AA1202" s="397"/>
      <c r="AB1202" s="397"/>
      <c r="AC1202" s="397"/>
      <c r="AD1202" s="397"/>
      <c r="AE1202" s="397"/>
      <c r="AF1202" s="397"/>
      <c r="AG1202" s="397"/>
      <c r="AH1202" s="397"/>
      <c r="AI1202" s="397"/>
      <c r="AJ1202" s="397"/>
      <c r="AK1202" s="397"/>
      <c r="AL1202" s="397"/>
      <c r="AM1202" s="397"/>
      <c r="AN1202" s="397"/>
      <c r="AO1202" s="397"/>
      <c r="AP1202" s="397"/>
      <c r="AQ1202" s="397"/>
      <c r="AR1202" s="397"/>
      <c r="AS1202" s="397"/>
      <c r="AT1202" s="397"/>
      <c r="AU1202" s="397"/>
      <c r="AV1202" s="397"/>
      <c r="AW1202" s="397"/>
      <c r="AX1202" s="397"/>
      <c r="AY1202" s="397"/>
      <c r="AZ1202" s="397"/>
      <c r="BA1202" s="553"/>
      <c r="BB1202" s="397"/>
      <c r="BC1202" s="397"/>
      <c r="BD1202" s="397"/>
    </row>
    <row r="1203" spans="2:56" x14ac:dyDescent="0.35">
      <c r="B1203" s="80"/>
      <c r="C1203" s="119"/>
      <c r="D1203" s="119"/>
      <c r="E1203" s="202"/>
      <c r="F1203" s="119"/>
      <c r="G1203" s="120"/>
      <c r="H1203" s="41"/>
      <c r="I1203" s="41"/>
      <c r="J1203" s="329">
        <v>0</v>
      </c>
      <c r="K1203" s="329">
        <v>0</v>
      </c>
      <c r="L1203" s="332"/>
      <c r="M1203" s="150"/>
      <c r="N1203" s="397"/>
      <c r="O1203" s="555"/>
      <c r="P1203" s="576">
        <f t="shared" si="60"/>
        <v>0</v>
      </c>
      <c r="Q1203" s="576">
        <f t="shared" si="61"/>
        <v>0</v>
      </c>
      <c r="R1203" s="576">
        <f t="shared" si="62"/>
        <v>0</v>
      </c>
      <c r="S1203" s="576">
        <f t="shared" si="62"/>
        <v>0</v>
      </c>
      <c r="T1203" s="553"/>
      <c r="U1203" s="553"/>
      <c r="V1203" s="553"/>
      <c r="W1203" s="553"/>
      <c r="X1203" s="397"/>
      <c r="Y1203" s="397"/>
      <c r="Z1203" s="397"/>
      <c r="AA1203" s="397"/>
      <c r="AB1203" s="397"/>
      <c r="AC1203" s="397"/>
      <c r="AD1203" s="397"/>
      <c r="AE1203" s="397"/>
      <c r="AF1203" s="397"/>
      <c r="AG1203" s="397"/>
      <c r="AH1203" s="397"/>
      <c r="AI1203" s="397"/>
      <c r="AJ1203" s="397"/>
      <c r="AK1203" s="397"/>
      <c r="AL1203" s="397"/>
      <c r="AM1203" s="397"/>
      <c r="AN1203" s="397"/>
      <c r="AO1203" s="397"/>
      <c r="AP1203" s="397"/>
      <c r="AQ1203" s="397"/>
      <c r="AR1203" s="397"/>
      <c r="AS1203" s="397"/>
      <c r="AT1203" s="397"/>
      <c r="AU1203" s="397"/>
      <c r="AV1203" s="397"/>
      <c r="AW1203" s="397"/>
      <c r="AX1203" s="397"/>
      <c r="AY1203" s="397"/>
      <c r="AZ1203" s="397"/>
      <c r="BA1203" s="553"/>
      <c r="BB1203" s="397"/>
      <c r="BC1203" s="397"/>
      <c r="BD1203" s="397"/>
    </row>
    <row r="1204" spans="2:56" x14ac:dyDescent="0.35">
      <c r="B1204" s="80"/>
      <c r="C1204" s="119"/>
      <c r="D1204" s="119"/>
      <c r="E1204" s="202"/>
      <c r="F1204" s="119"/>
      <c r="G1204" s="120"/>
      <c r="H1204" s="41"/>
      <c r="I1204" s="41"/>
      <c r="J1204" s="329">
        <v>0</v>
      </c>
      <c r="K1204" s="329">
        <v>0</v>
      </c>
      <c r="L1204" s="332"/>
      <c r="M1204" s="150"/>
      <c r="N1204" s="397"/>
      <c r="O1204" s="555"/>
      <c r="P1204" s="576">
        <f t="shared" si="60"/>
        <v>0</v>
      </c>
      <c r="Q1204" s="576">
        <f t="shared" si="61"/>
        <v>0</v>
      </c>
      <c r="R1204" s="576">
        <f t="shared" si="62"/>
        <v>0</v>
      </c>
      <c r="S1204" s="576">
        <f t="shared" si="62"/>
        <v>0</v>
      </c>
      <c r="T1204" s="553"/>
      <c r="U1204" s="553"/>
      <c r="V1204" s="553"/>
      <c r="W1204" s="553"/>
      <c r="X1204" s="397"/>
      <c r="Y1204" s="397"/>
      <c r="Z1204" s="397"/>
      <c r="AA1204" s="397"/>
      <c r="AB1204" s="397"/>
      <c r="AC1204" s="397"/>
      <c r="AD1204" s="397"/>
      <c r="AE1204" s="397"/>
      <c r="AF1204" s="397"/>
      <c r="AG1204" s="397"/>
      <c r="AH1204" s="397"/>
      <c r="AI1204" s="397"/>
      <c r="AJ1204" s="397"/>
      <c r="AK1204" s="397"/>
      <c r="AL1204" s="397"/>
      <c r="AM1204" s="397"/>
      <c r="AN1204" s="397"/>
      <c r="AO1204" s="397"/>
      <c r="AP1204" s="397"/>
      <c r="AQ1204" s="397"/>
      <c r="AR1204" s="397"/>
      <c r="AS1204" s="397"/>
      <c r="AT1204" s="397"/>
      <c r="AU1204" s="397"/>
      <c r="AV1204" s="397"/>
      <c r="AW1204" s="397"/>
      <c r="AX1204" s="397"/>
      <c r="AY1204" s="397"/>
      <c r="AZ1204" s="397"/>
      <c r="BA1204" s="553"/>
      <c r="BB1204" s="397"/>
      <c r="BC1204" s="397"/>
      <c r="BD1204" s="397"/>
    </row>
    <row r="1205" spans="2:56" x14ac:dyDescent="0.35">
      <c r="B1205" s="80"/>
      <c r="C1205" s="119"/>
      <c r="D1205" s="119"/>
      <c r="E1205" s="202"/>
      <c r="F1205" s="119"/>
      <c r="G1205" s="120"/>
      <c r="H1205" s="41"/>
      <c r="I1205" s="41"/>
      <c r="J1205" s="329">
        <v>0</v>
      </c>
      <c r="K1205" s="329">
        <v>0</v>
      </c>
      <c r="L1205" s="332"/>
      <c r="M1205" s="150"/>
      <c r="N1205" s="397"/>
      <c r="O1205" s="555"/>
      <c r="P1205" s="576">
        <f t="shared" si="60"/>
        <v>0</v>
      </c>
      <c r="Q1205" s="576">
        <f t="shared" si="61"/>
        <v>0</v>
      </c>
      <c r="R1205" s="576">
        <f t="shared" si="62"/>
        <v>0</v>
      </c>
      <c r="S1205" s="576">
        <f t="shared" si="62"/>
        <v>0</v>
      </c>
      <c r="T1205" s="553"/>
      <c r="U1205" s="553"/>
      <c r="V1205" s="553"/>
      <c r="W1205" s="553"/>
      <c r="X1205" s="397"/>
      <c r="Y1205" s="397"/>
      <c r="Z1205" s="397"/>
      <c r="AA1205" s="397"/>
      <c r="AB1205" s="397"/>
      <c r="AC1205" s="397"/>
      <c r="AD1205" s="397"/>
      <c r="AE1205" s="397"/>
      <c r="AF1205" s="397"/>
      <c r="AG1205" s="397"/>
      <c r="AH1205" s="397"/>
      <c r="AI1205" s="397"/>
      <c r="AJ1205" s="397"/>
      <c r="AK1205" s="397"/>
      <c r="AL1205" s="397"/>
      <c r="AM1205" s="397"/>
      <c r="AN1205" s="397"/>
      <c r="AO1205" s="397"/>
      <c r="AP1205" s="397"/>
      <c r="AQ1205" s="397"/>
      <c r="AR1205" s="397"/>
      <c r="AS1205" s="397"/>
      <c r="AT1205" s="397"/>
      <c r="AU1205" s="397"/>
      <c r="AV1205" s="397"/>
      <c r="AW1205" s="397"/>
      <c r="AX1205" s="397"/>
      <c r="AY1205" s="397"/>
      <c r="AZ1205" s="397"/>
      <c r="BA1205" s="553"/>
      <c r="BB1205" s="397"/>
      <c r="BC1205" s="397"/>
      <c r="BD1205" s="397"/>
    </row>
    <row r="1206" spans="2:56" x14ac:dyDescent="0.35">
      <c r="B1206" s="80"/>
      <c r="C1206" s="119"/>
      <c r="D1206" s="119"/>
      <c r="E1206" s="202"/>
      <c r="F1206" s="119"/>
      <c r="G1206" s="120"/>
      <c r="H1206" s="41"/>
      <c r="I1206" s="41"/>
      <c r="J1206" s="329">
        <v>0</v>
      </c>
      <c r="K1206" s="329">
        <v>0</v>
      </c>
      <c r="L1206" s="332"/>
      <c r="M1206" s="150"/>
      <c r="N1206" s="397"/>
      <c r="O1206" s="555"/>
      <c r="P1206" s="576">
        <f t="shared" si="60"/>
        <v>0</v>
      </c>
      <c r="Q1206" s="576">
        <f t="shared" si="61"/>
        <v>0</v>
      </c>
      <c r="R1206" s="576">
        <f t="shared" si="62"/>
        <v>0</v>
      </c>
      <c r="S1206" s="576">
        <f t="shared" si="62"/>
        <v>0</v>
      </c>
      <c r="T1206" s="553"/>
      <c r="U1206" s="553"/>
      <c r="V1206" s="553"/>
      <c r="W1206" s="553"/>
      <c r="X1206" s="397"/>
      <c r="Y1206" s="397"/>
      <c r="Z1206" s="397"/>
      <c r="AA1206" s="397"/>
      <c r="AB1206" s="397"/>
      <c r="AC1206" s="397"/>
      <c r="AD1206" s="397"/>
      <c r="AE1206" s="397"/>
      <c r="AF1206" s="397"/>
      <c r="AG1206" s="397"/>
      <c r="AH1206" s="397"/>
      <c r="AI1206" s="397"/>
      <c r="AJ1206" s="397"/>
      <c r="AK1206" s="397"/>
      <c r="AL1206" s="397"/>
      <c r="AM1206" s="397"/>
      <c r="AN1206" s="397"/>
      <c r="AO1206" s="397"/>
      <c r="AP1206" s="397"/>
      <c r="AQ1206" s="397"/>
      <c r="AR1206" s="397"/>
      <c r="AS1206" s="397"/>
      <c r="AT1206" s="397"/>
      <c r="AU1206" s="397"/>
      <c r="AV1206" s="397"/>
      <c r="AW1206" s="397"/>
      <c r="AX1206" s="397"/>
      <c r="AY1206" s="397"/>
      <c r="AZ1206" s="397"/>
      <c r="BA1206" s="553"/>
      <c r="BB1206" s="397"/>
      <c r="BC1206" s="397"/>
      <c r="BD1206" s="397"/>
    </row>
    <row r="1207" spans="2:56" x14ac:dyDescent="0.35">
      <c r="B1207" s="80"/>
      <c r="C1207" s="119"/>
      <c r="D1207" s="119"/>
      <c r="E1207" s="202"/>
      <c r="F1207" s="119"/>
      <c r="G1207" s="120"/>
      <c r="H1207" s="41"/>
      <c r="I1207" s="41"/>
      <c r="J1207" s="329">
        <v>0</v>
      </c>
      <c r="K1207" s="329">
        <v>0</v>
      </c>
      <c r="L1207" s="332"/>
      <c r="M1207" s="150"/>
      <c r="N1207" s="397"/>
      <c r="O1207" s="555"/>
      <c r="P1207" s="576">
        <f t="shared" si="60"/>
        <v>0</v>
      </c>
      <c r="Q1207" s="576">
        <f t="shared" si="61"/>
        <v>0</v>
      </c>
      <c r="R1207" s="576">
        <f t="shared" si="62"/>
        <v>0</v>
      </c>
      <c r="S1207" s="576">
        <f t="shared" si="62"/>
        <v>0</v>
      </c>
      <c r="T1207" s="553"/>
      <c r="U1207" s="553"/>
      <c r="V1207" s="553"/>
      <c r="W1207" s="553"/>
      <c r="X1207" s="397"/>
      <c r="Y1207" s="397"/>
      <c r="Z1207" s="397"/>
      <c r="AA1207" s="397"/>
      <c r="AB1207" s="397"/>
      <c r="AC1207" s="397"/>
      <c r="AD1207" s="397"/>
      <c r="AE1207" s="397"/>
      <c r="AF1207" s="397"/>
      <c r="AG1207" s="397"/>
      <c r="AH1207" s="397"/>
      <c r="AI1207" s="397"/>
      <c r="AJ1207" s="397"/>
      <c r="AK1207" s="397"/>
      <c r="AL1207" s="397"/>
      <c r="AM1207" s="397"/>
      <c r="AN1207" s="397"/>
      <c r="AO1207" s="397"/>
      <c r="AP1207" s="397"/>
      <c r="AQ1207" s="397"/>
      <c r="AR1207" s="397"/>
      <c r="AS1207" s="397"/>
      <c r="AT1207" s="397"/>
      <c r="AU1207" s="397"/>
      <c r="AV1207" s="397"/>
      <c r="AW1207" s="397"/>
      <c r="AX1207" s="397"/>
      <c r="AY1207" s="397"/>
      <c r="AZ1207" s="397"/>
      <c r="BA1207" s="553"/>
      <c r="BB1207" s="397"/>
      <c r="BC1207" s="397"/>
      <c r="BD1207" s="397"/>
    </row>
    <row r="1208" spans="2:56" x14ac:dyDescent="0.35">
      <c r="B1208" s="80"/>
      <c r="C1208" s="119"/>
      <c r="D1208" s="119"/>
      <c r="E1208" s="202"/>
      <c r="F1208" s="119"/>
      <c r="G1208" s="120"/>
      <c r="H1208" s="41"/>
      <c r="I1208" s="41"/>
      <c r="J1208" s="329">
        <v>0</v>
      </c>
      <c r="K1208" s="329">
        <v>0</v>
      </c>
      <c r="L1208" s="332"/>
      <c r="M1208" s="150"/>
      <c r="N1208" s="397"/>
      <c r="O1208" s="555"/>
      <c r="P1208" s="576">
        <f t="shared" si="60"/>
        <v>0</v>
      </c>
      <c r="Q1208" s="576">
        <f t="shared" si="61"/>
        <v>0</v>
      </c>
      <c r="R1208" s="576">
        <f t="shared" si="62"/>
        <v>0</v>
      </c>
      <c r="S1208" s="576">
        <f t="shared" si="62"/>
        <v>0</v>
      </c>
      <c r="T1208" s="553"/>
      <c r="U1208" s="553"/>
      <c r="V1208" s="553"/>
      <c r="W1208" s="553"/>
      <c r="X1208" s="397"/>
      <c r="Y1208" s="397"/>
      <c r="Z1208" s="397"/>
      <c r="AA1208" s="397"/>
      <c r="AB1208" s="397"/>
      <c r="AC1208" s="397"/>
      <c r="AD1208" s="397"/>
      <c r="AE1208" s="397"/>
      <c r="AF1208" s="397"/>
      <c r="AG1208" s="397"/>
      <c r="AH1208" s="397"/>
      <c r="AI1208" s="397"/>
      <c r="AJ1208" s="397"/>
      <c r="AK1208" s="397"/>
      <c r="AL1208" s="397"/>
      <c r="AM1208" s="397"/>
      <c r="AN1208" s="397"/>
      <c r="AO1208" s="397"/>
      <c r="AP1208" s="397"/>
      <c r="AQ1208" s="397"/>
      <c r="AR1208" s="397"/>
      <c r="AS1208" s="397"/>
      <c r="AT1208" s="397"/>
      <c r="AU1208" s="397"/>
      <c r="AV1208" s="397"/>
      <c r="AW1208" s="397"/>
      <c r="AX1208" s="397"/>
      <c r="AY1208" s="397"/>
      <c r="AZ1208" s="397"/>
      <c r="BA1208" s="553"/>
      <c r="BB1208" s="397"/>
      <c r="BC1208" s="397"/>
      <c r="BD1208" s="397"/>
    </row>
    <row r="1209" spans="2:56" x14ac:dyDescent="0.35">
      <c r="B1209" s="80"/>
      <c r="C1209" s="119"/>
      <c r="D1209" s="119"/>
      <c r="E1209" s="202"/>
      <c r="F1209" s="119"/>
      <c r="G1209" s="120"/>
      <c r="H1209" s="41"/>
      <c r="I1209" s="41"/>
      <c r="J1209" s="329">
        <v>0</v>
      </c>
      <c r="K1209" s="329">
        <v>0</v>
      </c>
      <c r="L1209" s="332"/>
      <c r="M1209" s="150"/>
      <c r="N1209" s="397"/>
      <c r="O1209" s="555"/>
      <c r="P1209" s="576">
        <f t="shared" si="60"/>
        <v>0</v>
      </c>
      <c r="Q1209" s="576">
        <f t="shared" si="61"/>
        <v>0</v>
      </c>
      <c r="R1209" s="576">
        <f t="shared" si="62"/>
        <v>0</v>
      </c>
      <c r="S1209" s="576">
        <f t="shared" si="62"/>
        <v>0</v>
      </c>
      <c r="T1209" s="553"/>
      <c r="U1209" s="553"/>
      <c r="V1209" s="553"/>
      <c r="W1209" s="553"/>
      <c r="X1209" s="397"/>
      <c r="Y1209" s="397"/>
      <c r="Z1209" s="397"/>
      <c r="AA1209" s="397"/>
      <c r="AB1209" s="397"/>
      <c r="AC1209" s="397"/>
      <c r="AD1209" s="397"/>
      <c r="AE1209" s="397"/>
      <c r="AF1209" s="397"/>
      <c r="AG1209" s="397"/>
      <c r="AH1209" s="397"/>
      <c r="AI1209" s="397"/>
      <c r="AJ1209" s="397"/>
      <c r="AK1209" s="397"/>
      <c r="AL1209" s="397"/>
      <c r="AM1209" s="397"/>
      <c r="AN1209" s="397"/>
      <c r="AO1209" s="397"/>
      <c r="AP1209" s="397"/>
      <c r="AQ1209" s="397"/>
      <c r="AR1209" s="397"/>
      <c r="AS1209" s="397"/>
      <c r="AT1209" s="397"/>
      <c r="AU1209" s="397"/>
      <c r="AV1209" s="397"/>
      <c r="AW1209" s="397"/>
      <c r="AX1209" s="397"/>
      <c r="AY1209" s="397"/>
      <c r="AZ1209" s="397"/>
      <c r="BA1209" s="553"/>
      <c r="BB1209" s="397"/>
      <c r="BC1209" s="397"/>
      <c r="BD1209" s="397"/>
    </row>
    <row r="1210" spans="2:56" x14ac:dyDescent="0.35">
      <c r="B1210" s="80"/>
      <c r="C1210" s="119"/>
      <c r="D1210" s="119"/>
      <c r="E1210" s="202"/>
      <c r="F1210" s="119"/>
      <c r="G1210" s="120"/>
      <c r="H1210" s="41"/>
      <c r="I1210" s="41"/>
      <c r="J1210" s="329">
        <v>0</v>
      </c>
      <c r="K1210" s="329">
        <v>0</v>
      </c>
      <c r="L1210" s="332"/>
      <c r="M1210" s="150"/>
      <c r="N1210" s="397"/>
      <c r="O1210" s="555"/>
      <c r="P1210" s="576">
        <f t="shared" si="60"/>
        <v>0</v>
      </c>
      <c r="Q1210" s="576">
        <f t="shared" si="61"/>
        <v>0</v>
      </c>
      <c r="R1210" s="576">
        <f t="shared" si="62"/>
        <v>0</v>
      </c>
      <c r="S1210" s="576">
        <f t="shared" si="62"/>
        <v>0</v>
      </c>
      <c r="T1210" s="553"/>
      <c r="U1210" s="553"/>
      <c r="V1210" s="553"/>
      <c r="W1210" s="553"/>
      <c r="X1210" s="397"/>
      <c r="Y1210" s="397"/>
      <c r="Z1210" s="397"/>
      <c r="AA1210" s="397"/>
      <c r="AB1210" s="397"/>
      <c r="AC1210" s="397"/>
      <c r="AD1210" s="397"/>
      <c r="AE1210" s="397"/>
      <c r="AF1210" s="397"/>
      <c r="AG1210" s="397"/>
      <c r="AH1210" s="397"/>
      <c r="AI1210" s="397"/>
      <c r="AJ1210" s="397"/>
      <c r="AK1210" s="397"/>
      <c r="AL1210" s="397"/>
      <c r="AM1210" s="397"/>
      <c r="AN1210" s="397"/>
      <c r="AO1210" s="397"/>
      <c r="AP1210" s="397"/>
      <c r="AQ1210" s="397"/>
      <c r="AR1210" s="397"/>
      <c r="AS1210" s="397"/>
      <c r="AT1210" s="397"/>
      <c r="AU1210" s="397"/>
      <c r="AV1210" s="397"/>
      <c r="AW1210" s="397"/>
      <c r="AX1210" s="397"/>
      <c r="AY1210" s="397"/>
      <c r="AZ1210" s="397"/>
      <c r="BA1210" s="553"/>
      <c r="BB1210" s="397"/>
      <c r="BC1210" s="397"/>
      <c r="BD1210" s="397"/>
    </row>
    <row r="1211" spans="2:56" x14ac:dyDescent="0.35">
      <c r="B1211" s="80"/>
      <c r="C1211" s="119"/>
      <c r="D1211" s="119"/>
      <c r="E1211" s="202"/>
      <c r="F1211" s="119"/>
      <c r="G1211" s="120"/>
      <c r="H1211" s="41"/>
      <c r="I1211" s="41"/>
      <c r="J1211" s="329">
        <v>0</v>
      </c>
      <c r="K1211" s="329">
        <v>0</v>
      </c>
      <c r="L1211" s="332"/>
      <c r="M1211" s="150"/>
      <c r="N1211" s="397"/>
      <c r="O1211" s="555"/>
      <c r="P1211" s="576">
        <f t="shared" si="60"/>
        <v>0</v>
      </c>
      <c r="Q1211" s="576">
        <f t="shared" si="61"/>
        <v>0</v>
      </c>
      <c r="R1211" s="576">
        <f t="shared" si="62"/>
        <v>0</v>
      </c>
      <c r="S1211" s="576">
        <f t="shared" si="62"/>
        <v>0</v>
      </c>
      <c r="T1211" s="553"/>
      <c r="U1211" s="553"/>
      <c r="V1211" s="553"/>
      <c r="W1211" s="553"/>
      <c r="X1211" s="397"/>
      <c r="Y1211" s="397"/>
      <c r="Z1211" s="397"/>
      <c r="AA1211" s="397"/>
      <c r="AB1211" s="397"/>
      <c r="AC1211" s="397"/>
      <c r="AD1211" s="397"/>
      <c r="AE1211" s="397"/>
      <c r="AF1211" s="397"/>
      <c r="AG1211" s="397"/>
      <c r="AH1211" s="397"/>
      <c r="AI1211" s="397"/>
      <c r="AJ1211" s="397"/>
      <c r="AK1211" s="397"/>
      <c r="AL1211" s="397"/>
      <c r="AM1211" s="397"/>
      <c r="AN1211" s="397"/>
      <c r="AO1211" s="397"/>
      <c r="AP1211" s="397"/>
      <c r="AQ1211" s="397"/>
      <c r="AR1211" s="397"/>
      <c r="AS1211" s="397"/>
      <c r="AT1211" s="397"/>
      <c r="AU1211" s="397"/>
      <c r="AV1211" s="397"/>
      <c r="AW1211" s="397"/>
      <c r="AX1211" s="397"/>
      <c r="AY1211" s="397"/>
      <c r="AZ1211" s="397"/>
      <c r="BA1211" s="553"/>
      <c r="BB1211" s="397"/>
      <c r="BC1211" s="397"/>
      <c r="BD1211" s="397"/>
    </row>
    <row r="1212" spans="2:56" x14ac:dyDescent="0.35">
      <c r="B1212" s="80"/>
      <c r="C1212" s="119"/>
      <c r="D1212" s="119"/>
      <c r="E1212" s="202"/>
      <c r="F1212" s="119"/>
      <c r="G1212" s="120"/>
      <c r="H1212" s="41"/>
      <c r="I1212" s="41"/>
      <c r="J1212" s="329">
        <v>0</v>
      </c>
      <c r="K1212" s="329">
        <v>0</v>
      </c>
      <c r="L1212" s="332"/>
      <c r="M1212" s="150"/>
      <c r="N1212" s="397"/>
      <c r="O1212" s="555"/>
      <c r="P1212" s="576">
        <f t="shared" si="60"/>
        <v>0</v>
      </c>
      <c r="Q1212" s="576">
        <f t="shared" si="61"/>
        <v>0</v>
      </c>
      <c r="R1212" s="576">
        <f t="shared" si="62"/>
        <v>0</v>
      </c>
      <c r="S1212" s="576">
        <f t="shared" si="62"/>
        <v>0</v>
      </c>
      <c r="T1212" s="553"/>
      <c r="U1212" s="553"/>
      <c r="V1212" s="553"/>
      <c r="W1212" s="553"/>
      <c r="X1212" s="397"/>
      <c r="Y1212" s="397"/>
      <c r="Z1212" s="397"/>
      <c r="AA1212" s="397"/>
      <c r="AB1212" s="397"/>
      <c r="AC1212" s="397"/>
      <c r="AD1212" s="397"/>
      <c r="AE1212" s="397"/>
      <c r="AF1212" s="397"/>
      <c r="AG1212" s="397"/>
      <c r="AH1212" s="397"/>
      <c r="AI1212" s="397"/>
      <c r="AJ1212" s="397"/>
      <c r="AK1212" s="397"/>
      <c r="AL1212" s="397"/>
      <c r="AM1212" s="397"/>
      <c r="AN1212" s="397"/>
      <c r="AO1212" s="397"/>
      <c r="AP1212" s="397"/>
      <c r="AQ1212" s="397"/>
      <c r="AR1212" s="397"/>
      <c r="AS1212" s="397"/>
      <c r="AT1212" s="397"/>
      <c r="AU1212" s="397"/>
      <c r="AV1212" s="397"/>
      <c r="AW1212" s="397"/>
      <c r="AX1212" s="397"/>
      <c r="AY1212" s="397"/>
      <c r="AZ1212" s="397"/>
      <c r="BA1212" s="553"/>
      <c r="BB1212" s="397"/>
      <c r="BC1212" s="397"/>
      <c r="BD1212" s="397"/>
    </row>
    <row r="1213" spans="2:56" x14ac:dyDescent="0.35">
      <c r="B1213" s="80"/>
      <c r="C1213" s="119"/>
      <c r="D1213" s="119"/>
      <c r="E1213" s="202"/>
      <c r="F1213" s="119"/>
      <c r="G1213" s="120"/>
      <c r="H1213" s="41"/>
      <c r="I1213" s="41"/>
      <c r="J1213" s="329">
        <v>0</v>
      </c>
      <c r="K1213" s="329">
        <v>0</v>
      </c>
      <c r="L1213" s="332"/>
      <c r="M1213" s="150"/>
      <c r="N1213" s="397"/>
      <c r="O1213" s="555"/>
      <c r="P1213" s="576">
        <f t="shared" si="60"/>
        <v>0</v>
      </c>
      <c r="Q1213" s="576">
        <f t="shared" si="61"/>
        <v>0</v>
      </c>
      <c r="R1213" s="576">
        <f t="shared" si="62"/>
        <v>0</v>
      </c>
      <c r="S1213" s="576">
        <f t="shared" si="62"/>
        <v>0</v>
      </c>
      <c r="T1213" s="553"/>
      <c r="U1213" s="553"/>
      <c r="V1213" s="553"/>
      <c r="W1213" s="553"/>
      <c r="X1213" s="397"/>
      <c r="Y1213" s="397"/>
      <c r="Z1213" s="397"/>
      <c r="AA1213" s="397"/>
      <c r="AB1213" s="397"/>
      <c r="AC1213" s="397"/>
      <c r="AD1213" s="397"/>
      <c r="AE1213" s="397"/>
      <c r="AF1213" s="397"/>
      <c r="AG1213" s="397"/>
      <c r="AH1213" s="397"/>
      <c r="AI1213" s="397"/>
      <c r="AJ1213" s="397"/>
      <c r="AK1213" s="397"/>
      <c r="AL1213" s="397"/>
      <c r="AM1213" s="397"/>
      <c r="AN1213" s="397"/>
      <c r="AO1213" s="397"/>
      <c r="AP1213" s="397"/>
      <c r="AQ1213" s="397"/>
      <c r="AR1213" s="397"/>
      <c r="AS1213" s="397"/>
      <c r="AT1213" s="397"/>
      <c r="AU1213" s="397"/>
      <c r="AV1213" s="397"/>
      <c r="AW1213" s="397"/>
      <c r="AX1213" s="397"/>
      <c r="AY1213" s="397"/>
      <c r="AZ1213" s="397"/>
      <c r="BA1213" s="553"/>
      <c r="BB1213" s="397"/>
      <c r="BC1213" s="397"/>
      <c r="BD1213" s="397"/>
    </row>
    <row r="1214" spans="2:56" x14ac:dyDescent="0.35">
      <c r="B1214" s="80"/>
      <c r="C1214" s="119"/>
      <c r="D1214" s="119"/>
      <c r="E1214" s="202"/>
      <c r="F1214" s="119"/>
      <c r="G1214" s="120"/>
      <c r="H1214" s="41"/>
      <c r="I1214" s="41"/>
      <c r="J1214" s="329">
        <v>0</v>
      </c>
      <c r="K1214" s="329">
        <v>0</v>
      </c>
      <c r="L1214" s="332"/>
      <c r="M1214" s="150"/>
      <c r="N1214" s="397"/>
      <c r="O1214" s="555"/>
      <c r="P1214" s="576">
        <f t="shared" si="60"/>
        <v>0</v>
      </c>
      <c r="Q1214" s="576">
        <f t="shared" si="61"/>
        <v>0</v>
      </c>
      <c r="R1214" s="576">
        <f t="shared" si="62"/>
        <v>0</v>
      </c>
      <c r="S1214" s="576">
        <f t="shared" si="62"/>
        <v>0</v>
      </c>
      <c r="T1214" s="553"/>
      <c r="U1214" s="553"/>
      <c r="V1214" s="553"/>
      <c r="W1214" s="553"/>
      <c r="X1214" s="397"/>
      <c r="Y1214" s="397"/>
      <c r="Z1214" s="397"/>
      <c r="AA1214" s="397"/>
      <c r="AB1214" s="397"/>
      <c r="AC1214" s="397"/>
      <c r="AD1214" s="397"/>
      <c r="AE1214" s="397"/>
      <c r="AF1214" s="397"/>
      <c r="AG1214" s="397"/>
      <c r="AH1214" s="397"/>
      <c r="AI1214" s="397"/>
      <c r="AJ1214" s="397"/>
      <c r="AK1214" s="397"/>
      <c r="AL1214" s="397"/>
      <c r="AM1214" s="397"/>
      <c r="AN1214" s="397"/>
      <c r="AO1214" s="397"/>
      <c r="AP1214" s="397"/>
      <c r="AQ1214" s="397"/>
      <c r="AR1214" s="397"/>
      <c r="AS1214" s="397"/>
      <c r="AT1214" s="397"/>
      <c r="AU1214" s="397"/>
      <c r="AV1214" s="397"/>
      <c r="AW1214" s="397"/>
      <c r="AX1214" s="397"/>
      <c r="AY1214" s="397"/>
      <c r="AZ1214" s="397"/>
      <c r="BA1214" s="553"/>
      <c r="BB1214" s="397"/>
      <c r="BC1214" s="397"/>
      <c r="BD1214" s="397"/>
    </row>
    <row r="1215" spans="2:56" x14ac:dyDescent="0.35">
      <c r="B1215" s="80"/>
      <c r="C1215" s="119"/>
      <c r="D1215" s="119"/>
      <c r="E1215" s="202"/>
      <c r="F1215" s="119"/>
      <c r="G1215" s="120"/>
      <c r="H1215" s="41"/>
      <c r="I1215" s="41"/>
      <c r="J1215" s="329">
        <v>0</v>
      </c>
      <c r="K1215" s="329">
        <v>0</v>
      </c>
      <c r="L1215" s="332"/>
      <c r="M1215" s="150"/>
      <c r="N1215" s="397"/>
      <c r="O1215" s="555"/>
      <c r="P1215" s="576">
        <f t="shared" si="60"/>
        <v>0</v>
      </c>
      <c r="Q1215" s="576">
        <f t="shared" si="61"/>
        <v>0</v>
      </c>
      <c r="R1215" s="576">
        <f t="shared" si="62"/>
        <v>0</v>
      </c>
      <c r="S1215" s="576">
        <f t="shared" si="62"/>
        <v>0</v>
      </c>
      <c r="T1215" s="553"/>
      <c r="U1215" s="553"/>
      <c r="V1215" s="553"/>
      <c r="W1215" s="553"/>
      <c r="X1215" s="397"/>
      <c r="Y1215" s="397"/>
      <c r="Z1215" s="397"/>
      <c r="AA1215" s="397"/>
      <c r="AB1215" s="397"/>
      <c r="AC1215" s="397"/>
      <c r="AD1215" s="397"/>
      <c r="AE1215" s="397"/>
      <c r="AF1215" s="397"/>
      <c r="AG1215" s="397"/>
      <c r="AH1215" s="397"/>
      <c r="AI1215" s="397"/>
      <c r="AJ1215" s="397"/>
      <c r="AK1215" s="397"/>
      <c r="AL1215" s="397"/>
      <c r="AM1215" s="397"/>
      <c r="AN1215" s="397"/>
      <c r="AO1215" s="397"/>
      <c r="AP1215" s="397"/>
      <c r="AQ1215" s="397"/>
      <c r="AR1215" s="397"/>
      <c r="AS1215" s="397"/>
      <c r="AT1215" s="397"/>
      <c r="AU1215" s="397"/>
      <c r="AV1215" s="397"/>
      <c r="AW1215" s="397"/>
      <c r="AX1215" s="397"/>
      <c r="AY1215" s="397"/>
      <c r="AZ1215" s="397"/>
      <c r="BA1215" s="553"/>
      <c r="BB1215" s="397"/>
      <c r="BC1215" s="397"/>
      <c r="BD1215" s="397"/>
    </row>
    <row r="1216" spans="2:56" x14ac:dyDescent="0.35">
      <c r="B1216" s="80"/>
      <c r="C1216" s="119"/>
      <c r="D1216" s="119"/>
      <c r="E1216" s="202"/>
      <c r="F1216" s="119"/>
      <c r="G1216" s="120"/>
      <c r="H1216" s="41"/>
      <c r="I1216" s="41"/>
      <c r="J1216" s="329">
        <v>0</v>
      </c>
      <c r="K1216" s="329">
        <v>0</v>
      </c>
      <c r="L1216" s="332"/>
      <c r="M1216" s="150"/>
      <c r="N1216" s="397"/>
      <c r="O1216" s="555"/>
      <c r="P1216" s="576">
        <f t="shared" si="60"/>
        <v>0</v>
      </c>
      <c r="Q1216" s="576">
        <f t="shared" si="61"/>
        <v>0</v>
      </c>
      <c r="R1216" s="576">
        <f t="shared" si="62"/>
        <v>0</v>
      </c>
      <c r="S1216" s="576">
        <f t="shared" si="62"/>
        <v>0</v>
      </c>
      <c r="T1216" s="553"/>
      <c r="U1216" s="553"/>
      <c r="V1216" s="553"/>
      <c r="W1216" s="553"/>
      <c r="X1216" s="397"/>
      <c r="Y1216" s="397"/>
      <c r="Z1216" s="397"/>
      <c r="AA1216" s="397"/>
      <c r="AB1216" s="397"/>
      <c r="AC1216" s="397"/>
      <c r="AD1216" s="397"/>
      <c r="AE1216" s="397"/>
      <c r="AF1216" s="397"/>
      <c r="AG1216" s="397"/>
      <c r="AH1216" s="397"/>
      <c r="AI1216" s="397"/>
      <c r="AJ1216" s="397"/>
      <c r="AK1216" s="397"/>
      <c r="AL1216" s="397"/>
      <c r="AM1216" s="397"/>
      <c r="AN1216" s="397"/>
      <c r="AO1216" s="397"/>
      <c r="AP1216" s="397"/>
      <c r="AQ1216" s="397"/>
      <c r="AR1216" s="397"/>
      <c r="AS1216" s="397"/>
      <c r="AT1216" s="397"/>
      <c r="AU1216" s="397"/>
      <c r="AV1216" s="397"/>
      <c r="AW1216" s="397"/>
      <c r="AX1216" s="397"/>
      <c r="AY1216" s="397"/>
      <c r="AZ1216" s="397"/>
      <c r="BA1216" s="553"/>
      <c r="BB1216" s="397"/>
      <c r="BC1216" s="397"/>
      <c r="BD1216" s="397"/>
    </row>
    <row r="1217" spans="2:56" x14ac:dyDescent="0.35">
      <c r="B1217" s="80"/>
      <c r="C1217" s="119"/>
      <c r="D1217" s="119"/>
      <c r="E1217" s="202"/>
      <c r="F1217" s="119"/>
      <c r="G1217" s="120"/>
      <c r="H1217" s="41"/>
      <c r="I1217" s="41"/>
      <c r="J1217" s="329">
        <v>0</v>
      </c>
      <c r="K1217" s="329">
        <v>0</v>
      </c>
      <c r="L1217" s="332"/>
      <c r="M1217" s="150"/>
      <c r="N1217" s="397"/>
      <c r="O1217" s="555"/>
      <c r="P1217" s="576">
        <f t="shared" si="60"/>
        <v>0</v>
      </c>
      <c r="Q1217" s="576">
        <f t="shared" si="61"/>
        <v>0</v>
      </c>
      <c r="R1217" s="576">
        <f t="shared" si="62"/>
        <v>0</v>
      </c>
      <c r="S1217" s="576">
        <f t="shared" si="62"/>
        <v>0</v>
      </c>
      <c r="T1217" s="553"/>
      <c r="U1217" s="553"/>
      <c r="V1217" s="553"/>
      <c r="W1217" s="553"/>
      <c r="X1217" s="397"/>
      <c r="Y1217" s="397"/>
      <c r="Z1217" s="397"/>
      <c r="AA1217" s="397"/>
      <c r="AB1217" s="397"/>
      <c r="AC1217" s="397"/>
      <c r="AD1217" s="397"/>
      <c r="AE1217" s="397"/>
      <c r="AF1217" s="397"/>
      <c r="AG1217" s="397"/>
      <c r="AH1217" s="397"/>
      <c r="AI1217" s="397"/>
      <c r="AJ1217" s="397"/>
      <c r="AK1217" s="397"/>
      <c r="AL1217" s="397"/>
      <c r="AM1217" s="397"/>
      <c r="AN1217" s="397"/>
      <c r="AO1217" s="397"/>
      <c r="AP1217" s="397"/>
      <c r="AQ1217" s="397"/>
      <c r="AR1217" s="397"/>
      <c r="AS1217" s="397"/>
      <c r="AT1217" s="397"/>
      <c r="AU1217" s="397"/>
      <c r="AV1217" s="397"/>
      <c r="AW1217" s="397"/>
      <c r="AX1217" s="397"/>
      <c r="AY1217" s="397"/>
      <c r="AZ1217" s="397"/>
      <c r="BA1217" s="553"/>
      <c r="BB1217" s="397"/>
      <c r="BC1217" s="397"/>
      <c r="BD1217" s="397"/>
    </row>
    <row r="1218" spans="2:56" x14ac:dyDescent="0.35">
      <c r="B1218" s="80"/>
      <c r="C1218" s="119"/>
      <c r="D1218" s="119"/>
      <c r="E1218" s="202"/>
      <c r="F1218" s="119"/>
      <c r="G1218" s="120"/>
      <c r="H1218" s="41"/>
      <c r="I1218" s="41"/>
      <c r="J1218" s="329">
        <v>0</v>
      </c>
      <c r="K1218" s="329">
        <v>0</v>
      </c>
      <c r="L1218" s="332"/>
      <c r="M1218" s="150"/>
      <c r="N1218" s="397"/>
      <c r="O1218" s="555"/>
      <c r="P1218" s="576">
        <f t="shared" si="60"/>
        <v>0</v>
      </c>
      <c r="Q1218" s="576">
        <f t="shared" si="61"/>
        <v>0</v>
      </c>
      <c r="R1218" s="576">
        <f t="shared" si="62"/>
        <v>0</v>
      </c>
      <c r="S1218" s="576">
        <f t="shared" si="62"/>
        <v>0</v>
      </c>
      <c r="T1218" s="553"/>
      <c r="U1218" s="553"/>
      <c r="V1218" s="553"/>
      <c r="W1218" s="553"/>
      <c r="X1218" s="397"/>
      <c r="Y1218" s="397"/>
      <c r="Z1218" s="397"/>
      <c r="AA1218" s="397"/>
      <c r="AB1218" s="397"/>
      <c r="AC1218" s="397"/>
      <c r="AD1218" s="397"/>
      <c r="AE1218" s="397"/>
      <c r="AF1218" s="397"/>
      <c r="AG1218" s="397"/>
      <c r="AH1218" s="397"/>
      <c r="AI1218" s="397"/>
      <c r="AJ1218" s="397"/>
      <c r="AK1218" s="397"/>
      <c r="AL1218" s="397"/>
      <c r="AM1218" s="397"/>
      <c r="AN1218" s="397"/>
      <c r="AO1218" s="397"/>
      <c r="AP1218" s="397"/>
      <c r="AQ1218" s="397"/>
      <c r="AR1218" s="397"/>
      <c r="AS1218" s="397"/>
      <c r="AT1218" s="397"/>
      <c r="AU1218" s="397"/>
      <c r="AV1218" s="397"/>
      <c r="AW1218" s="397"/>
      <c r="AX1218" s="397"/>
      <c r="AY1218" s="397"/>
      <c r="AZ1218" s="397"/>
      <c r="BA1218" s="553"/>
      <c r="BB1218" s="397"/>
      <c r="BC1218" s="397"/>
      <c r="BD1218" s="397"/>
    </row>
    <row r="1219" spans="2:56" x14ac:dyDescent="0.35">
      <c r="B1219" s="80"/>
      <c r="C1219" s="119"/>
      <c r="D1219" s="119"/>
      <c r="E1219" s="202"/>
      <c r="F1219" s="119"/>
      <c r="G1219" s="120"/>
      <c r="H1219" s="41"/>
      <c r="I1219" s="41"/>
      <c r="J1219" s="329">
        <v>0</v>
      </c>
      <c r="K1219" s="329">
        <v>0</v>
      </c>
      <c r="L1219" s="332"/>
      <c r="M1219" s="150"/>
      <c r="N1219" s="397"/>
      <c r="O1219" s="555"/>
      <c r="P1219" s="576">
        <f t="shared" si="60"/>
        <v>0</v>
      </c>
      <c r="Q1219" s="576">
        <f t="shared" si="61"/>
        <v>0</v>
      </c>
      <c r="R1219" s="576">
        <f t="shared" si="62"/>
        <v>0</v>
      </c>
      <c r="S1219" s="576">
        <f t="shared" si="62"/>
        <v>0</v>
      </c>
      <c r="T1219" s="553"/>
      <c r="U1219" s="553"/>
      <c r="V1219" s="553"/>
      <c r="W1219" s="553"/>
      <c r="X1219" s="397"/>
      <c r="Y1219" s="397"/>
      <c r="Z1219" s="397"/>
      <c r="AA1219" s="397"/>
      <c r="AB1219" s="397"/>
      <c r="AC1219" s="397"/>
      <c r="AD1219" s="397"/>
      <c r="AE1219" s="397"/>
      <c r="AF1219" s="397"/>
      <c r="AG1219" s="397"/>
      <c r="AH1219" s="397"/>
      <c r="AI1219" s="397"/>
      <c r="AJ1219" s="397"/>
      <c r="AK1219" s="397"/>
      <c r="AL1219" s="397"/>
      <c r="AM1219" s="397"/>
      <c r="AN1219" s="397"/>
      <c r="AO1219" s="397"/>
      <c r="AP1219" s="397"/>
      <c r="AQ1219" s="397"/>
      <c r="AR1219" s="397"/>
      <c r="AS1219" s="397"/>
      <c r="AT1219" s="397"/>
      <c r="AU1219" s="397"/>
      <c r="AV1219" s="397"/>
      <c r="AW1219" s="397"/>
      <c r="AX1219" s="397"/>
      <c r="AY1219" s="397"/>
      <c r="AZ1219" s="397"/>
      <c r="BA1219" s="553"/>
      <c r="BB1219" s="397"/>
      <c r="BC1219" s="397"/>
      <c r="BD1219" s="397"/>
    </row>
    <row r="1220" spans="2:56" x14ac:dyDescent="0.35">
      <c r="B1220" s="80"/>
      <c r="C1220" s="119"/>
      <c r="D1220" s="119"/>
      <c r="E1220" s="202"/>
      <c r="F1220" s="119"/>
      <c r="G1220" s="120"/>
      <c r="H1220" s="41"/>
      <c r="I1220" s="41"/>
      <c r="J1220" s="329">
        <v>0</v>
      </c>
      <c r="K1220" s="329">
        <v>0</v>
      </c>
      <c r="L1220" s="332"/>
      <c r="M1220" s="150"/>
      <c r="N1220" s="397"/>
      <c r="O1220" s="555"/>
      <c r="P1220" s="576">
        <f t="shared" si="60"/>
        <v>0</v>
      </c>
      <c r="Q1220" s="576">
        <f t="shared" si="61"/>
        <v>0</v>
      </c>
      <c r="R1220" s="576">
        <f t="shared" si="62"/>
        <v>0</v>
      </c>
      <c r="S1220" s="576">
        <f t="shared" si="62"/>
        <v>0</v>
      </c>
      <c r="T1220" s="553"/>
      <c r="U1220" s="553"/>
      <c r="V1220" s="553"/>
      <c r="W1220" s="553"/>
      <c r="X1220" s="397"/>
      <c r="Y1220" s="397"/>
      <c r="Z1220" s="397"/>
      <c r="AA1220" s="397"/>
      <c r="AB1220" s="397"/>
      <c r="AC1220" s="397"/>
      <c r="AD1220" s="397"/>
      <c r="AE1220" s="397"/>
      <c r="AF1220" s="397"/>
      <c r="AG1220" s="397"/>
      <c r="AH1220" s="397"/>
      <c r="AI1220" s="397"/>
      <c r="AJ1220" s="397"/>
      <c r="AK1220" s="397"/>
      <c r="AL1220" s="397"/>
      <c r="AM1220" s="397"/>
      <c r="AN1220" s="397"/>
      <c r="AO1220" s="397"/>
      <c r="AP1220" s="397"/>
      <c r="AQ1220" s="397"/>
      <c r="AR1220" s="397"/>
      <c r="AS1220" s="397"/>
      <c r="AT1220" s="397"/>
      <c r="AU1220" s="397"/>
      <c r="AV1220" s="397"/>
      <c r="AW1220" s="397"/>
      <c r="AX1220" s="397"/>
      <c r="AY1220" s="397"/>
      <c r="AZ1220" s="397"/>
      <c r="BA1220" s="553"/>
      <c r="BB1220" s="397"/>
      <c r="BC1220" s="397"/>
      <c r="BD1220" s="397"/>
    </row>
    <row r="1221" spans="2:56" x14ac:dyDescent="0.35">
      <c r="B1221" s="80"/>
      <c r="C1221" s="119"/>
      <c r="D1221" s="119"/>
      <c r="E1221" s="202"/>
      <c r="F1221" s="119"/>
      <c r="G1221" s="120"/>
      <c r="H1221" s="41"/>
      <c r="I1221" s="41"/>
      <c r="J1221" s="329">
        <v>0</v>
      </c>
      <c r="K1221" s="329">
        <v>0</v>
      </c>
      <c r="L1221" s="332"/>
      <c r="M1221" s="150"/>
      <c r="N1221" s="397"/>
      <c r="O1221" s="555"/>
      <c r="P1221" s="576">
        <f t="shared" si="60"/>
        <v>0</v>
      </c>
      <c r="Q1221" s="576">
        <f t="shared" si="61"/>
        <v>0</v>
      </c>
      <c r="R1221" s="576">
        <f t="shared" si="62"/>
        <v>0</v>
      </c>
      <c r="S1221" s="576">
        <f t="shared" si="62"/>
        <v>0</v>
      </c>
      <c r="T1221" s="553"/>
      <c r="U1221" s="553"/>
      <c r="V1221" s="553"/>
      <c r="W1221" s="553"/>
      <c r="X1221" s="397"/>
      <c r="Y1221" s="397"/>
      <c r="Z1221" s="397"/>
      <c r="AA1221" s="397"/>
      <c r="AB1221" s="397"/>
      <c r="AC1221" s="397"/>
      <c r="AD1221" s="397"/>
      <c r="AE1221" s="397"/>
      <c r="AF1221" s="397"/>
      <c r="AG1221" s="397"/>
      <c r="AH1221" s="397"/>
      <c r="AI1221" s="397"/>
      <c r="AJ1221" s="397"/>
      <c r="AK1221" s="397"/>
      <c r="AL1221" s="397"/>
      <c r="AM1221" s="397"/>
      <c r="AN1221" s="397"/>
      <c r="AO1221" s="397"/>
      <c r="AP1221" s="397"/>
      <c r="AQ1221" s="397"/>
      <c r="AR1221" s="397"/>
      <c r="AS1221" s="397"/>
      <c r="AT1221" s="397"/>
      <c r="AU1221" s="397"/>
      <c r="AV1221" s="397"/>
      <c r="AW1221" s="397"/>
      <c r="AX1221" s="397"/>
      <c r="AY1221" s="397"/>
      <c r="AZ1221" s="397"/>
      <c r="BA1221" s="553"/>
      <c r="BB1221" s="397"/>
      <c r="BC1221" s="397"/>
      <c r="BD1221" s="397"/>
    </row>
    <row r="1222" spans="2:56" x14ac:dyDescent="0.35">
      <c r="B1222" s="80"/>
      <c r="C1222" s="119"/>
      <c r="D1222" s="119"/>
      <c r="E1222" s="202"/>
      <c r="F1222" s="119"/>
      <c r="G1222" s="120"/>
      <c r="H1222" s="41"/>
      <c r="I1222" s="41"/>
      <c r="J1222" s="329">
        <v>0</v>
      </c>
      <c r="K1222" s="329">
        <v>0</v>
      </c>
      <c r="L1222" s="332"/>
      <c r="M1222" s="150"/>
      <c r="N1222" s="397"/>
      <c r="O1222" s="555"/>
      <c r="P1222" s="576">
        <f t="shared" si="60"/>
        <v>0</v>
      </c>
      <c r="Q1222" s="576">
        <f t="shared" si="61"/>
        <v>0</v>
      </c>
      <c r="R1222" s="576">
        <f t="shared" si="62"/>
        <v>0</v>
      </c>
      <c r="S1222" s="576">
        <f t="shared" si="62"/>
        <v>0</v>
      </c>
      <c r="T1222" s="553"/>
      <c r="U1222" s="553"/>
      <c r="V1222" s="553"/>
      <c r="W1222" s="553"/>
      <c r="X1222" s="397"/>
      <c r="Y1222" s="397"/>
      <c r="Z1222" s="397"/>
      <c r="AA1222" s="397"/>
      <c r="AB1222" s="397"/>
      <c r="AC1222" s="397"/>
      <c r="AD1222" s="397"/>
      <c r="AE1222" s="397"/>
      <c r="AF1222" s="397"/>
      <c r="AG1222" s="397"/>
      <c r="AH1222" s="397"/>
      <c r="AI1222" s="397"/>
      <c r="AJ1222" s="397"/>
      <c r="AK1222" s="397"/>
      <c r="AL1222" s="397"/>
      <c r="AM1222" s="397"/>
      <c r="AN1222" s="397"/>
      <c r="AO1222" s="397"/>
      <c r="AP1222" s="397"/>
      <c r="AQ1222" s="397"/>
      <c r="AR1222" s="397"/>
      <c r="AS1222" s="397"/>
      <c r="AT1222" s="397"/>
      <c r="AU1222" s="397"/>
      <c r="AV1222" s="397"/>
      <c r="AW1222" s="397"/>
      <c r="AX1222" s="397"/>
      <c r="AY1222" s="397"/>
      <c r="AZ1222" s="397"/>
      <c r="BA1222" s="553"/>
      <c r="BB1222" s="397"/>
      <c r="BC1222" s="397"/>
      <c r="BD1222" s="397"/>
    </row>
    <row r="1223" spans="2:56" x14ac:dyDescent="0.35">
      <c r="B1223" s="80"/>
      <c r="C1223" s="119"/>
      <c r="D1223" s="119"/>
      <c r="E1223" s="202"/>
      <c r="F1223" s="119"/>
      <c r="G1223" s="120"/>
      <c r="H1223" s="41"/>
      <c r="I1223" s="41"/>
      <c r="J1223" s="329">
        <v>0</v>
      </c>
      <c r="K1223" s="329">
        <v>0</v>
      </c>
      <c r="L1223" s="332"/>
      <c r="M1223" s="150"/>
      <c r="N1223" s="397"/>
      <c r="O1223" s="555"/>
      <c r="P1223" s="576">
        <f t="shared" si="60"/>
        <v>0</v>
      </c>
      <c r="Q1223" s="576">
        <f t="shared" si="61"/>
        <v>0</v>
      </c>
      <c r="R1223" s="576">
        <f t="shared" si="62"/>
        <v>0</v>
      </c>
      <c r="S1223" s="576">
        <f t="shared" si="62"/>
        <v>0</v>
      </c>
      <c r="T1223" s="553"/>
      <c r="U1223" s="553"/>
      <c r="V1223" s="553"/>
      <c r="W1223" s="553"/>
      <c r="X1223" s="397"/>
      <c r="Y1223" s="397"/>
      <c r="Z1223" s="397"/>
      <c r="AA1223" s="397"/>
      <c r="AB1223" s="397"/>
      <c r="AC1223" s="397"/>
      <c r="AD1223" s="397"/>
      <c r="AE1223" s="397"/>
      <c r="AF1223" s="397"/>
      <c r="AG1223" s="397"/>
      <c r="AH1223" s="397"/>
      <c r="AI1223" s="397"/>
      <c r="AJ1223" s="397"/>
      <c r="AK1223" s="397"/>
      <c r="AL1223" s="397"/>
      <c r="AM1223" s="397"/>
      <c r="AN1223" s="397"/>
      <c r="AO1223" s="397"/>
      <c r="AP1223" s="397"/>
      <c r="AQ1223" s="397"/>
      <c r="AR1223" s="397"/>
      <c r="AS1223" s="397"/>
      <c r="AT1223" s="397"/>
      <c r="AU1223" s="397"/>
      <c r="AV1223" s="397"/>
      <c r="AW1223" s="397"/>
      <c r="AX1223" s="397"/>
      <c r="AY1223" s="397"/>
      <c r="AZ1223" s="397"/>
      <c r="BA1223" s="553"/>
      <c r="BB1223" s="397"/>
      <c r="BC1223" s="397"/>
      <c r="BD1223" s="397"/>
    </row>
    <row r="1224" spans="2:56" x14ac:dyDescent="0.35">
      <c r="B1224" s="80"/>
      <c r="C1224" s="119"/>
      <c r="D1224" s="119"/>
      <c r="E1224" s="202"/>
      <c r="F1224" s="119"/>
      <c r="G1224" s="120"/>
      <c r="H1224" s="41"/>
      <c r="I1224" s="41"/>
      <c r="J1224" s="329">
        <v>0</v>
      </c>
      <c r="K1224" s="329">
        <v>0</v>
      </c>
      <c r="L1224" s="332"/>
      <c r="M1224" s="150"/>
      <c r="N1224" s="397"/>
      <c r="O1224" s="555"/>
      <c r="P1224" s="576">
        <f t="shared" si="60"/>
        <v>0</v>
      </c>
      <c r="Q1224" s="576">
        <f t="shared" si="61"/>
        <v>0</v>
      </c>
      <c r="R1224" s="576">
        <f t="shared" si="62"/>
        <v>0</v>
      </c>
      <c r="S1224" s="576">
        <f t="shared" si="62"/>
        <v>0</v>
      </c>
      <c r="T1224" s="553"/>
      <c r="U1224" s="553"/>
      <c r="V1224" s="553"/>
      <c r="W1224" s="553"/>
      <c r="X1224" s="397"/>
      <c r="Y1224" s="397"/>
      <c r="Z1224" s="397"/>
      <c r="AA1224" s="397"/>
      <c r="AB1224" s="397"/>
      <c r="AC1224" s="397"/>
      <c r="AD1224" s="397"/>
      <c r="AE1224" s="397"/>
      <c r="AF1224" s="397"/>
      <c r="AG1224" s="397"/>
      <c r="AH1224" s="397"/>
      <c r="AI1224" s="397"/>
      <c r="AJ1224" s="397"/>
      <c r="AK1224" s="397"/>
      <c r="AL1224" s="397"/>
      <c r="AM1224" s="397"/>
      <c r="AN1224" s="397"/>
      <c r="AO1224" s="397"/>
      <c r="AP1224" s="397"/>
      <c r="AQ1224" s="397"/>
      <c r="AR1224" s="397"/>
      <c r="AS1224" s="397"/>
      <c r="AT1224" s="397"/>
      <c r="AU1224" s="397"/>
      <c r="AV1224" s="397"/>
      <c r="AW1224" s="397"/>
      <c r="AX1224" s="397"/>
      <c r="AY1224" s="397"/>
      <c r="AZ1224" s="397"/>
      <c r="BA1224" s="553"/>
      <c r="BB1224" s="397"/>
      <c r="BC1224" s="397"/>
      <c r="BD1224" s="397"/>
    </row>
    <row r="1225" spans="2:56" x14ac:dyDescent="0.35">
      <c r="B1225" s="80"/>
      <c r="C1225" s="119"/>
      <c r="D1225" s="119"/>
      <c r="E1225" s="202"/>
      <c r="F1225" s="119"/>
      <c r="G1225" s="120"/>
      <c r="H1225" s="41"/>
      <c r="I1225" s="41"/>
      <c r="J1225" s="329">
        <v>0</v>
      </c>
      <c r="K1225" s="329">
        <v>0</v>
      </c>
      <c r="L1225" s="332"/>
      <c r="M1225" s="150"/>
      <c r="N1225" s="397"/>
      <c r="O1225" s="555"/>
      <c r="P1225" s="576">
        <f t="shared" si="60"/>
        <v>0</v>
      </c>
      <c r="Q1225" s="576">
        <f t="shared" si="61"/>
        <v>0</v>
      </c>
      <c r="R1225" s="576">
        <f t="shared" si="62"/>
        <v>0</v>
      </c>
      <c r="S1225" s="576">
        <f t="shared" si="62"/>
        <v>0</v>
      </c>
      <c r="T1225" s="553"/>
      <c r="U1225" s="553"/>
      <c r="V1225" s="553"/>
      <c r="W1225" s="553"/>
      <c r="X1225" s="397"/>
      <c r="Y1225" s="397"/>
      <c r="Z1225" s="397"/>
      <c r="AA1225" s="397"/>
      <c r="AB1225" s="397"/>
      <c r="AC1225" s="397"/>
      <c r="AD1225" s="397"/>
      <c r="AE1225" s="397"/>
      <c r="AF1225" s="397"/>
      <c r="AG1225" s="397"/>
      <c r="AH1225" s="397"/>
      <c r="AI1225" s="397"/>
      <c r="AJ1225" s="397"/>
      <c r="AK1225" s="397"/>
      <c r="AL1225" s="397"/>
      <c r="AM1225" s="397"/>
      <c r="AN1225" s="397"/>
      <c r="AO1225" s="397"/>
      <c r="AP1225" s="397"/>
      <c r="AQ1225" s="397"/>
      <c r="AR1225" s="397"/>
      <c r="AS1225" s="397"/>
      <c r="AT1225" s="397"/>
      <c r="AU1225" s="397"/>
      <c r="AV1225" s="397"/>
      <c r="AW1225" s="397"/>
      <c r="AX1225" s="397"/>
      <c r="AY1225" s="397"/>
      <c r="AZ1225" s="397"/>
      <c r="BA1225" s="553"/>
      <c r="BB1225" s="397"/>
      <c r="BC1225" s="397"/>
      <c r="BD1225" s="397"/>
    </row>
    <row r="1226" spans="2:56" x14ac:dyDescent="0.35">
      <c r="B1226" s="80"/>
      <c r="C1226" s="119"/>
      <c r="D1226" s="119"/>
      <c r="E1226" s="202"/>
      <c r="F1226" s="119"/>
      <c r="G1226" s="120"/>
      <c r="H1226" s="41"/>
      <c r="I1226" s="41"/>
      <c r="J1226" s="329">
        <v>0</v>
      </c>
      <c r="K1226" s="329">
        <v>0</v>
      </c>
      <c r="L1226" s="332"/>
      <c r="M1226" s="150"/>
      <c r="N1226" s="397"/>
      <c r="O1226" s="555"/>
      <c r="P1226" s="576">
        <f t="shared" si="60"/>
        <v>0</v>
      </c>
      <c r="Q1226" s="576">
        <f t="shared" si="61"/>
        <v>0</v>
      </c>
      <c r="R1226" s="576">
        <f t="shared" si="62"/>
        <v>0</v>
      </c>
      <c r="S1226" s="576">
        <f t="shared" si="62"/>
        <v>0</v>
      </c>
      <c r="T1226" s="553"/>
      <c r="U1226" s="553"/>
      <c r="V1226" s="553"/>
      <c r="W1226" s="553"/>
      <c r="X1226" s="397"/>
      <c r="Y1226" s="397"/>
      <c r="Z1226" s="397"/>
      <c r="AA1226" s="397"/>
      <c r="AB1226" s="397"/>
      <c r="AC1226" s="397"/>
      <c r="AD1226" s="397"/>
      <c r="AE1226" s="397"/>
      <c r="AF1226" s="397"/>
      <c r="AG1226" s="397"/>
      <c r="AH1226" s="397"/>
      <c r="AI1226" s="397"/>
      <c r="AJ1226" s="397"/>
      <c r="AK1226" s="397"/>
      <c r="AL1226" s="397"/>
      <c r="AM1226" s="397"/>
      <c r="AN1226" s="397"/>
      <c r="AO1226" s="397"/>
      <c r="AP1226" s="397"/>
      <c r="AQ1226" s="397"/>
      <c r="AR1226" s="397"/>
      <c r="AS1226" s="397"/>
      <c r="AT1226" s="397"/>
      <c r="AU1226" s="397"/>
      <c r="AV1226" s="397"/>
      <c r="AW1226" s="397"/>
      <c r="AX1226" s="397"/>
      <c r="AY1226" s="397"/>
      <c r="AZ1226" s="397"/>
      <c r="BA1226" s="553"/>
      <c r="BB1226" s="397"/>
      <c r="BC1226" s="397"/>
      <c r="BD1226" s="397"/>
    </row>
    <row r="1227" spans="2:56" x14ac:dyDescent="0.35">
      <c r="B1227" s="80"/>
      <c r="C1227" s="119"/>
      <c r="D1227" s="119"/>
      <c r="E1227" s="202"/>
      <c r="F1227" s="119"/>
      <c r="G1227" s="120"/>
      <c r="H1227" s="41"/>
      <c r="I1227" s="41"/>
      <c r="J1227" s="329">
        <v>0</v>
      </c>
      <c r="K1227" s="329">
        <v>0</v>
      </c>
      <c r="L1227" s="332"/>
      <c r="M1227" s="150"/>
      <c r="N1227" s="397"/>
      <c r="O1227" s="555"/>
      <c r="P1227" s="576">
        <f t="shared" si="60"/>
        <v>0</v>
      </c>
      <c r="Q1227" s="576">
        <f t="shared" si="61"/>
        <v>0</v>
      </c>
      <c r="R1227" s="576">
        <f t="shared" si="62"/>
        <v>0</v>
      </c>
      <c r="S1227" s="576">
        <f t="shared" si="62"/>
        <v>0</v>
      </c>
      <c r="T1227" s="553"/>
      <c r="U1227" s="553"/>
      <c r="V1227" s="553"/>
      <c r="W1227" s="553"/>
      <c r="X1227" s="397"/>
      <c r="Y1227" s="397"/>
      <c r="Z1227" s="397"/>
      <c r="AA1227" s="397"/>
      <c r="AB1227" s="397"/>
      <c r="AC1227" s="397"/>
      <c r="AD1227" s="397"/>
      <c r="AE1227" s="397"/>
      <c r="AF1227" s="397"/>
      <c r="AG1227" s="397"/>
      <c r="AH1227" s="397"/>
      <c r="AI1227" s="397"/>
      <c r="AJ1227" s="397"/>
      <c r="AK1227" s="397"/>
      <c r="AL1227" s="397"/>
      <c r="AM1227" s="397"/>
      <c r="AN1227" s="397"/>
      <c r="AO1227" s="397"/>
      <c r="AP1227" s="397"/>
      <c r="AQ1227" s="397"/>
      <c r="AR1227" s="397"/>
      <c r="AS1227" s="397"/>
      <c r="AT1227" s="397"/>
      <c r="AU1227" s="397"/>
      <c r="AV1227" s="397"/>
      <c r="AW1227" s="397"/>
      <c r="AX1227" s="397"/>
      <c r="AY1227" s="397"/>
      <c r="AZ1227" s="397"/>
      <c r="BA1227" s="553"/>
      <c r="BB1227" s="397"/>
      <c r="BC1227" s="397"/>
      <c r="BD1227" s="397"/>
    </row>
    <row r="1228" spans="2:56" x14ac:dyDescent="0.35">
      <c r="B1228" s="80"/>
      <c r="C1228" s="119"/>
      <c r="D1228" s="119"/>
      <c r="E1228" s="202"/>
      <c r="F1228" s="119"/>
      <c r="G1228" s="120"/>
      <c r="H1228" s="41"/>
      <c r="I1228" s="41"/>
      <c r="J1228" s="329">
        <v>0</v>
      </c>
      <c r="K1228" s="329">
        <v>0</v>
      </c>
      <c r="L1228" s="332"/>
      <c r="M1228" s="150"/>
      <c r="N1228" s="397"/>
      <c r="O1228" s="555"/>
      <c r="P1228" s="576">
        <f t="shared" si="60"/>
        <v>0</v>
      </c>
      <c r="Q1228" s="576">
        <f t="shared" si="61"/>
        <v>0</v>
      </c>
      <c r="R1228" s="576">
        <f t="shared" si="62"/>
        <v>0</v>
      </c>
      <c r="S1228" s="576">
        <f t="shared" si="62"/>
        <v>0</v>
      </c>
      <c r="T1228" s="553"/>
      <c r="U1228" s="553"/>
      <c r="V1228" s="553"/>
      <c r="W1228" s="553"/>
      <c r="X1228" s="397"/>
      <c r="Y1228" s="397"/>
      <c r="Z1228" s="397"/>
      <c r="AA1228" s="397"/>
      <c r="AB1228" s="397"/>
      <c r="AC1228" s="397"/>
      <c r="AD1228" s="397"/>
      <c r="AE1228" s="397"/>
      <c r="AF1228" s="397"/>
      <c r="AG1228" s="397"/>
      <c r="AH1228" s="397"/>
      <c r="AI1228" s="397"/>
      <c r="AJ1228" s="397"/>
      <c r="AK1228" s="397"/>
      <c r="AL1228" s="397"/>
      <c r="AM1228" s="397"/>
      <c r="AN1228" s="397"/>
      <c r="AO1228" s="397"/>
      <c r="AP1228" s="397"/>
      <c r="AQ1228" s="397"/>
      <c r="AR1228" s="397"/>
      <c r="AS1228" s="397"/>
      <c r="AT1228" s="397"/>
      <c r="AU1228" s="397"/>
      <c r="AV1228" s="397"/>
      <c r="AW1228" s="397"/>
      <c r="AX1228" s="397"/>
      <c r="AY1228" s="397"/>
      <c r="AZ1228" s="397"/>
      <c r="BA1228" s="553"/>
      <c r="BB1228" s="397"/>
      <c r="BC1228" s="397"/>
      <c r="BD1228" s="397"/>
    </row>
    <row r="1229" spans="2:56" x14ac:dyDescent="0.35">
      <c r="B1229" s="80"/>
      <c r="C1229" s="119"/>
      <c r="D1229" s="119"/>
      <c r="E1229" s="202"/>
      <c r="F1229" s="119"/>
      <c r="G1229" s="120"/>
      <c r="H1229" s="41"/>
      <c r="I1229" s="41"/>
      <c r="J1229" s="329">
        <v>0</v>
      </c>
      <c r="K1229" s="329">
        <v>0</v>
      </c>
      <c r="L1229" s="332"/>
      <c r="M1229" s="150"/>
      <c r="N1229" s="397"/>
      <c r="O1229" s="555"/>
      <c r="P1229" s="576">
        <f t="shared" si="60"/>
        <v>0</v>
      </c>
      <c r="Q1229" s="576">
        <f t="shared" si="61"/>
        <v>0</v>
      </c>
      <c r="R1229" s="576">
        <f t="shared" si="62"/>
        <v>0</v>
      </c>
      <c r="S1229" s="576">
        <f t="shared" si="62"/>
        <v>0</v>
      </c>
      <c r="T1229" s="553"/>
      <c r="U1229" s="553"/>
      <c r="V1229" s="553"/>
      <c r="W1229" s="553"/>
      <c r="X1229" s="397"/>
      <c r="Y1229" s="397"/>
      <c r="Z1229" s="397"/>
      <c r="AA1229" s="397"/>
      <c r="AB1229" s="397"/>
      <c r="AC1229" s="397"/>
      <c r="AD1229" s="397"/>
      <c r="AE1229" s="397"/>
      <c r="AF1229" s="397"/>
      <c r="AG1229" s="397"/>
      <c r="AH1229" s="397"/>
      <c r="AI1229" s="397"/>
      <c r="AJ1229" s="397"/>
      <c r="AK1229" s="397"/>
      <c r="AL1229" s="397"/>
      <c r="AM1229" s="397"/>
      <c r="AN1229" s="397"/>
      <c r="AO1229" s="397"/>
      <c r="AP1229" s="397"/>
      <c r="AQ1229" s="397"/>
      <c r="AR1229" s="397"/>
      <c r="AS1229" s="397"/>
      <c r="AT1229" s="397"/>
      <c r="AU1229" s="397"/>
      <c r="AV1229" s="397"/>
      <c r="AW1229" s="397"/>
      <c r="AX1229" s="397"/>
      <c r="AY1229" s="397"/>
      <c r="AZ1229" s="397"/>
      <c r="BA1229" s="553"/>
      <c r="BB1229" s="397"/>
      <c r="BC1229" s="397"/>
      <c r="BD1229" s="397"/>
    </row>
    <row r="1230" spans="2:56" x14ac:dyDescent="0.35">
      <c r="B1230" s="80"/>
      <c r="C1230" s="119"/>
      <c r="D1230" s="119"/>
      <c r="E1230" s="202"/>
      <c r="F1230" s="119"/>
      <c r="G1230" s="120"/>
      <c r="H1230" s="41"/>
      <c r="I1230" s="41"/>
      <c r="J1230" s="329">
        <v>0</v>
      </c>
      <c r="K1230" s="329">
        <v>0</v>
      </c>
      <c r="L1230" s="332"/>
      <c r="M1230" s="150"/>
      <c r="N1230" s="397"/>
      <c r="O1230" s="555"/>
      <c r="P1230" s="576">
        <f t="shared" si="60"/>
        <v>0</v>
      </c>
      <c r="Q1230" s="576">
        <f t="shared" si="61"/>
        <v>0</v>
      </c>
      <c r="R1230" s="576">
        <f t="shared" si="62"/>
        <v>0</v>
      </c>
      <c r="S1230" s="576">
        <f t="shared" si="62"/>
        <v>0</v>
      </c>
      <c r="T1230" s="553"/>
      <c r="U1230" s="553"/>
      <c r="V1230" s="553"/>
      <c r="W1230" s="553"/>
      <c r="X1230" s="397"/>
      <c r="Y1230" s="397"/>
      <c r="Z1230" s="397"/>
      <c r="AA1230" s="397"/>
      <c r="AB1230" s="397"/>
      <c r="AC1230" s="397"/>
      <c r="AD1230" s="397"/>
      <c r="AE1230" s="397"/>
      <c r="AF1230" s="397"/>
      <c r="AG1230" s="397"/>
      <c r="AH1230" s="397"/>
      <c r="AI1230" s="397"/>
      <c r="AJ1230" s="397"/>
      <c r="AK1230" s="397"/>
      <c r="AL1230" s="397"/>
      <c r="AM1230" s="397"/>
      <c r="AN1230" s="397"/>
      <c r="AO1230" s="397"/>
      <c r="AP1230" s="397"/>
      <c r="AQ1230" s="397"/>
      <c r="AR1230" s="397"/>
      <c r="AS1230" s="397"/>
      <c r="AT1230" s="397"/>
      <c r="AU1230" s="397"/>
      <c r="AV1230" s="397"/>
      <c r="AW1230" s="397"/>
      <c r="AX1230" s="397"/>
      <c r="AY1230" s="397"/>
      <c r="AZ1230" s="397"/>
      <c r="BA1230" s="553"/>
      <c r="BB1230" s="397"/>
      <c r="BC1230" s="397"/>
      <c r="BD1230" s="397"/>
    </row>
    <row r="1231" spans="2:56" x14ac:dyDescent="0.35">
      <c r="B1231" s="80"/>
      <c r="C1231" s="119"/>
      <c r="D1231" s="119"/>
      <c r="E1231" s="202"/>
      <c r="F1231" s="119"/>
      <c r="G1231" s="120"/>
      <c r="H1231" s="41"/>
      <c r="I1231" s="41"/>
      <c r="J1231" s="329">
        <v>0</v>
      </c>
      <c r="K1231" s="329">
        <v>0</v>
      </c>
      <c r="L1231" s="332"/>
      <c r="M1231" s="150"/>
      <c r="N1231" s="397"/>
      <c r="O1231" s="555"/>
      <c r="P1231" s="576">
        <f t="shared" si="60"/>
        <v>0</v>
      </c>
      <c r="Q1231" s="576">
        <f t="shared" si="61"/>
        <v>0</v>
      </c>
      <c r="R1231" s="576">
        <f t="shared" si="62"/>
        <v>0</v>
      </c>
      <c r="S1231" s="576">
        <f t="shared" si="62"/>
        <v>0</v>
      </c>
      <c r="T1231" s="553"/>
      <c r="U1231" s="553"/>
      <c r="V1231" s="553"/>
      <c r="W1231" s="553"/>
      <c r="X1231" s="397"/>
      <c r="Y1231" s="397"/>
      <c r="Z1231" s="397"/>
      <c r="AA1231" s="397"/>
      <c r="AB1231" s="397"/>
      <c r="AC1231" s="397"/>
      <c r="AD1231" s="397"/>
      <c r="AE1231" s="397"/>
      <c r="AF1231" s="397"/>
      <c r="AG1231" s="397"/>
      <c r="AH1231" s="397"/>
      <c r="AI1231" s="397"/>
      <c r="AJ1231" s="397"/>
      <c r="AK1231" s="397"/>
      <c r="AL1231" s="397"/>
      <c r="AM1231" s="397"/>
      <c r="AN1231" s="397"/>
      <c r="AO1231" s="397"/>
      <c r="AP1231" s="397"/>
      <c r="AQ1231" s="397"/>
      <c r="AR1231" s="397"/>
      <c r="AS1231" s="397"/>
      <c r="AT1231" s="397"/>
      <c r="AU1231" s="397"/>
      <c r="AV1231" s="397"/>
      <c r="AW1231" s="397"/>
      <c r="AX1231" s="397"/>
      <c r="AY1231" s="397"/>
      <c r="AZ1231" s="397"/>
      <c r="BA1231" s="553"/>
      <c r="BB1231" s="397"/>
      <c r="BC1231" s="397"/>
      <c r="BD1231" s="397"/>
    </row>
    <row r="1232" spans="2:56" x14ac:dyDescent="0.35">
      <c r="B1232" s="80"/>
      <c r="C1232" s="119"/>
      <c r="D1232" s="119"/>
      <c r="E1232" s="202"/>
      <c r="F1232" s="119"/>
      <c r="G1232" s="120"/>
      <c r="H1232" s="41"/>
      <c r="I1232" s="41"/>
      <c r="J1232" s="329">
        <v>0</v>
      </c>
      <c r="K1232" s="329">
        <v>0</v>
      </c>
      <c r="L1232" s="332"/>
      <c r="M1232" s="150"/>
      <c r="N1232" s="397"/>
      <c r="O1232" s="555"/>
      <c r="P1232" s="576">
        <f t="shared" si="60"/>
        <v>0</v>
      </c>
      <c r="Q1232" s="576">
        <f t="shared" si="61"/>
        <v>0</v>
      </c>
      <c r="R1232" s="576">
        <f t="shared" si="62"/>
        <v>0</v>
      </c>
      <c r="S1232" s="576">
        <f t="shared" si="62"/>
        <v>0</v>
      </c>
      <c r="T1232" s="553"/>
      <c r="U1232" s="553"/>
      <c r="V1232" s="553"/>
      <c r="W1232" s="553"/>
      <c r="X1232" s="397"/>
      <c r="Y1232" s="397"/>
      <c r="Z1232" s="397"/>
      <c r="AA1232" s="397"/>
      <c r="AB1232" s="397"/>
      <c r="AC1232" s="397"/>
      <c r="AD1232" s="397"/>
      <c r="AE1232" s="397"/>
      <c r="AF1232" s="397"/>
      <c r="AG1232" s="397"/>
      <c r="AH1232" s="397"/>
      <c r="AI1232" s="397"/>
      <c r="AJ1232" s="397"/>
      <c r="AK1232" s="397"/>
      <c r="AL1232" s="397"/>
      <c r="AM1232" s="397"/>
      <c r="AN1232" s="397"/>
      <c r="AO1232" s="397"/>
      <c r="AP1232" s="397"/>
      <c r="AQ1232" s="397"/>
      <c r="AR1232" s="397"/>
      <c r="AS1232" s="397"/>
      <c r="AT1232" s="397"/>
      <c r="AU1232" s="397"/>
      <c r="AV1232" s="397"/>
      <c r="AW1232" s="397"/>
      <c r="AX1232" s="397"/>
      <c r="AY1232" s="397"/>
      <c r="AZ1232" s="397"/>
      <c r="BA1232" s="553"/>
      <c r="BB1232" s="397"/>
      <c r="BC1232" s="397"/>
      <c r="BD1232" s="397"/>
    </row>
    <row r="1233" spans="2:56" x14ac:dyDescent="0.35">
      <c r="B1233" s="80"/>
      <c r="C1233" s="119"/>
      <c r="D1233" s="119"/>
      <c r="E1233" s="202"/>
      <c r="F1233" s="119"/>
      <c r="G1233" s="120"/>
      <c r="H1233" s="41"/>
      <c r="I1233" s="41"/>
      <c r="J1233" s="329">
        <v>0</v>
      </c>
      <c r="K1233" s="329">
        <v>0</v>
      </c>
      <c r="L1233" s="332"/>
      <c r="M1233" s="150"/>
      <c r="N1233" s="397"/>
      <c r="O1233" s="555"/>
      <c r="P1233" s="576">
        <f t="shared" si="60"/>
        <v>0</v>
      </c>
      <c r="Q1233" s="576">
        <f t="shared" si="61"/>
        <v>0</v>
      </c>
      <c r="R1233" s="576">
        <f t="shared" si="62"/>
        <v>0</v>
      </c>
      <c r="S1233" s="576">
        <f t="shared" si="62"/>
        <v>0</v>
      </c>
      <c r="T1233" s="553"/>
      <c r="U1233" s="553"/>
      <c r="V1233" s="553"/>
      <c r="W1233" s="553"/>
      <c r="X1233" s="397"/>
      <c r="Y1233" s="397"/>
      <c r="Z1233" s="397"/>
      <c r="AA1233" s="397"/>
      <c r="AB1233" s="397"/>
      <c r="AC1233" s="397"/>
      <c r="AD1233" s="397"/>
      <c r="AE1233" s="397"/>
      <c r="AF1233" s="397"/>
      <c r="AG1233" s="397"/>
      <c r="AH1233" s="397"/>
      <c r="AI1233" s="397"/>
      <c r="AJ1233" s="397"/>
      <c r="AK1233" s="397"/>
      <c r="AL1233" s="397"/>
      <c r="AM1233" s="397"/>
      <c r="AN1233" s="397"/>
      <c r="AO1233" s="397"/>
      <c r="AP1233" s="397"/>
      <c r="AQ1233" s="397"/>
      <c r="AR1233" s="397"/>
      <c r="AS1233" s="397"/>
      <c r="AT1233" s="397"/>
      <c r="AU1233" s="397"/>
      <c r="AV1233" s="397"/>
      <c r="AW1233" s="397"/>
      <c r="AX1233" s="397"/>
      <c r="AY1233" s="397"/>
      <c r="AZ1233" s="397"/>
      <c r="BA1233" s="553"/>
      <c r="BB1233" s="397"/>
      <c r="BC1233" s="397"/>
      <c r="BD1233" s="397"/>
    </row>
    <row r="1234" spans="2:56" x14ac:dyDescent="0.35">
      <c r="B1234" s="80"/>
      <c r="C1234" s="119"/>
      <c r="D1234" s="119"/>
      <c r="E1234" s="202"/>
      <c r="F1234" s="119"/>
      <c r="G1234" s="120"/>
      <c r="H1234" s="41"/>
      <c r="I1234" s="41"/>
      <c r="J1234" s="329">
        <v>0</v>
      </c>
      <c r="K1234" s="329">
        <v>0</v>
      </c>
      <c r="L1234" s="332"/>
      <c r="M1234" s="150"/>
      <c r="N1234" s="397"/>
      <c r="O1234" s="555"/>
      <c r="P1234" s="576">
        <f t="shared" si="60"/>
        <v>0</v>
      </c>
      <c r="Q1234" s="576">
        <f t="shared" si="61"/>
        <v>0</v>
      </c>
      <c r="R1234" s="576">
        <f t="shared" si="62"/>
        <v>0</v>
      </c>
      <c r="S1234" s="576">
        <f t="shared" si="62"/>
        <v>0</v>
      </c>
      <c r="T1234" s="553"/>
      <c r="U1234" s="553"/>
      <c r="V1234" s="553"/>
      <c r="W1234" s="553"/>
      <c r="X1234" s="397"/>
      <c r="Y1234" s="397"/>
      <c r="Z1234" s="397"/>
      <c r="AA1234" s="397"/>
      <c r="AB1234" s="397"/>
      <c r="AC1234" s="397"/>
      <c r="AD1234" s="397"/>
      <c r="AE1234" s="397"/>
      <c r="AF1234" s="397"/>
      <c r="AG1234" s="397"/>
      <c r="AH1234" s="397"/>
      <c r="AI1234" s="397"/>
      <c r="AJ1234" s="397"/>
      <c r="AK1234" s="397"/>
      <c r="AL1234" s="397"/>
      <c r="AM1234" s="397"/>
      <c r="AN1234" s="397"/>
      <c r="AO1234" s="397"/>
      <c r="AP1234" s="397"/>
      <c r="AQ1234" s="397"/>
      <c r="AR1234" s="397"/>
      <c r="AS1234" s="397"/>
      <c r="AT1234" s="397"/>
      <c r="AU1234" s="397"/>
      <c r="AV1234" s="397"/>
      <c r="AW1234" s="397"/>
      <c r="AX1234" s="397"/>
      <c r="AY1234" s="397"/>
      <c r="AZ1234" s="397"/>
      <c r="BA1234" s="553"/>
      <c r="BB1234" s="397"/>
      <c r="BC1234" s="397"/>
      <c r="BD1234" s="397"/>
    </row>
    <row r="1235" spans="2:56" x14ac:dyDescent="0.35">
      <c r="B1235" s="80"/>
      <c r="C1235" s="119"/>
      <c r="D1235" s="119"/>
      <c r="E1235" s="202"/>
      <c r="F1235" s="119"/>
      <c r="G1235" s="120"/>
      <c r="H1235" s="41"/>
      <c r="I1235" s="41"/>
      <c r="J1235" s="329">
        <v>0</v>
      </c>
      <c r="K1235" s="329">
        <v>0</v>
      </c>
      <c r="L1235" s="332"/>
      <c r="M1235" s="150"/>
      <c r="N1235" s="397"/>
      <c r="O1235" s="555"/>
      <c r="P1235" s="576">
        <f t="shared" si="60"/>
        <v>0</v>
      </c>
      <c r="Q1235" s="576">
        <f t="shared" si="61"/>
        <v>0</v>
      </c>
      <c r="R1235" s="576">
        <f t="shared" si="62"/>
        <v>0</v>
      </c>
      <c r="S1235" s="576">
        <f t="shared" si="62"/>
        <v>0</v>
      </c>
      <c r="T1235" s="553"/>
      <c r="U1235" s="553"/>
      <c r="V1235" s="553"/>
      <c r="W1235" s="553"/>
      <c r="X1235" s="397"/>
      <c r="Y1235" s="397"/>
      <c r="Z1235" s="397"/>
      <c r="AA1235" s="397"/>
      <c r="AB1235" s="397"/>
      <c r="AC1235" s="397"/>
      <c r="AD1235" s="397"/>
      <c r="AE1235" s="397"/>
      <c r="AF1235" s="397"/>
      <c r="AG1235" s="397"/>
      <c r="AH1235" s="397"/>
      <c r="AI1235" s="397"/>
      <c r="AJ1235" s="397"/>
      <c r="AK1235" s="397"/>
      <c r="AL1235" s="397"/>
      <c r="AM1235" s="397"/>
      <c r="AN1235" s="397"/>
      <c r="AO1235" s="397"/>
      <c r="AP1235" s="397"/>
      <c r="AQ1235" s="397"/>
      <c r="AR1235" s="397"/>
      <c r="AS1235" s="397"/>
      <c r="AT1235" s="397"/>
      <c r="AU1235" s="397"/>
      <c r="AV1235" s="397"/>
      <c r="AW1235" s="397"/>
      <c r="AX1235" s="397"/>
      <c r="AY1235" s="397"/>
      <c r="AZ1235" s="397"/>
      <c r="BA1235" s="553"/>
      <c r="BB1235" s="397"/>
      <c r="BC1235" s="397"/>
      <c r="BD1235" s="397"/>
    </row>
    <row r="1236" spans="2:56" x14ac:dyDescent="0.35">
      <c r="B1236" s="80"/>
      <c r="C1236" s="119"/>
      <c r="D1236" s="119"/>
      <c r="E1236" s="202"/>
      <c r="F1236" s="119"/>
      <c r="G1236" s="120"/>
      <c r="H1236" s="41"/>
      <c r="I1236" s="41"/>
      <c r="J1236" s="329">
        <v>0</v>
      </c>
      <c r="K1236" s="329">
        <v>0</v>
      </c>
      <c r="L1236" s="332"/>
      <c r="M1236" s="150"/>
      <c r="N1236" s="397"/>
      <c r="O1236" s="555"/>
      <c r="P1236" s="576">
        <f t="shared" si="60"/>
        <v>0</v>
      </c>
      <c r="Q1236" s="576">
        <f t="shared" si="61"/>
        <v>0</v>
      </c>
      <c r="R1236" s="576">
        <f t="shared" si="62"/>
        <v>0</v>
      </c>
      <c r="S1236" s="576">
        <f t="shared" si="62"/>
        <v>0</v>
      </c>
      <c r="T1236" s="553"/>
      <c r="U1236" s="553"/>
      <c r="V1236" s="553"/>
      <c r="W1236" s="553"/>
      <c r="X1236" s="397"/>
      <c r="Y1236" s="397"/>
      <c r="Z1236" s="397"/>
      <c r="AA1236" s="397"/>
      <c r="AB1236" s="397"/>
      <c r="AC1236" s="397"/>
      <c r="AD1236" s="397"/>
      <c r="AE1236" s="397"/>
      <c r="AF1236" s="397"/>
      <c r="AG1236" s="397"/>
      <c r="AH1236" s="397"/>
      <c r="AI1236" s="397"/>
      <c r="AJ1236" s="397"/>
      <c r="AK1236" s="397"/>
      <c r="AL1236" s="397"/>
      <c r="AM1236" s="397"/>
      <c r="AN1236" s="397"/>
      <c r="AO1236" s="397"/>
      <c r="AP1236" s="397"/>
      <c r="AQ1236" s="397"/>
      <c r="AR1236" s="397"/>
      <c r="AS1236" s="397"/>
      <c r="AT1236" s="397"/>
      <c r="AU1236" s="397"/>
      <c r="AV1236" s="397"/>
      <c r="AW1236" s="397"/>
      <c r="AX1236" s="397"/>
      <c r="AY1236" s="397"/>
      <c r="AZ1236" s="397"/>
      <c r="BA1236" s="553"/>
      <c r="BB1236" s="397"/>
      <c r="BC1236" s="397"/>
      <c r="BD1236" s="397"/>
    </row>
    <row r="1237" spans="2:56" x14ac:dyDescent="0.35">
      <c r="B1237" s="80"/>
      <c r="C1237" s="119"/>
      <c r="D1237" s="119"/>
      <c r="E1237" s="202"/>
      <c r="F1237" s="119"/>
      <c r="G1237" s="120"/>
      <c r="H1237" s="41"/>
      <c r="I1237" s="41"/>
      <c r="J1237" s="329">
        <v>0</v>
      </c>
      <c r="K1237" s="329">
        <v>0</v>
      </c>
      <c r="L1237" s="332"/>
      <c r="M1237" s="150"/>
      <c r="N1237" s="397"/>
      <c r="O1237" s="555"/>
      <c r="P1237" s="576">
        <f t="shared" si="60"/>
        <v>0</v>
      </c>
      <c r="Q1237" s="576">
        <f t="shared" si="61"/>
        <v>0</v>
      </c>
      <c r="R1237" s="576">
        <f t="shared" si="62"/>
        <v>0</v>
      </c>
      <c r="S1237" s="576">
        <f t="shared" si="62"/>
        <v>0</v>
      </c>
      <c r="T1237" s="553"/>
      <c r="U1237" s="553"/>
      <c r="V1237" s="553"/>
      <c r="W1237" s="553"/>
      <c r="X1237" s="397"/>
      <c r="Y1237" s="397"/>
      <c r="Z1237" s="397"/>
      <c r="AA1237" s="397"/>
      <c r="AB1237" s="397"/>
      <c r="AC1237" s="397"/>
      <c r="AD1237" s="397"/>
      <c r="AE1237" s="397"/>
      <c r="AF1237" s="397"/>
      <c r="AG1237" s="397"/>
      <c r="AH1237" s="397"/>
      <c r="AI1237" s="397"/>
      <c r="AJ1237" s="397"/>
      <c r="AK1237" s="397"/>
      <c r="AL1237" s="397"/>
      <c r="AM1237" s="397"/>
      <c r="AN1237" s="397"/>
      <c r="AO1237" s="397"/>
      <c r="AP1237" s="397"/>
      <c r="AQ1237" s="397"/>
      <c r="AR1237" s="397"/>
      <c r="AS1237" s="397"/>
      <c r="AT1237" s="397"/>
      <c r="AU1237" s="397"/>
      <c r="AV1237" s="397"/>
      <c r="AW1237" s="397"/>
      <c r="AX1237" s="397"/>
      <c r="AY1237" s="397"/>
      <c r="AZ1237" s="397"/>
      <c r="BA1237" s="553"/>
      <c r="BB1237" s="397"/>
      <c r="BC1237" s="397"/>
      <c r="BD1237" s="397"/>
    </row>
    <row r="1238" spans="2:56" x14ac:dyDescent="0.35">
      <c r="B1238" s="80"/>
      <c r="C1238" s="119"/>
      <c r="D1238" s="119"/>
      <c r="E1238" s="202"/>
      <c r="F1238" s="119"/>
      <c r="G1238" s="120"/>
      <c r="H1238" s="41"/>
      <c r="I1238" s="41"/>
      <c r="J1238" s="329">
        <v>0</v>
      </c>
      <c r="K1238" s="329">
        <v>0</v>
      </c>
      <c r="L1238" s="332"/>
      <c r="M1238" s="150"/>
      <c r="N1238" s="397"/>
      <c r="O1238" s="555"/>
      <c r="P1238" s="576">
        <f t="shared" si="60"/>
        <v>0</v>
      </c>
      <c r="Q1238" s="576">
        <f t="shared" si="61"/>
        <v>0</v>
      </c>
      <c r="R1238" s="576">
        <f t="shared" si="62"/>
        <v>0</v>
      </c>
      <c r="S1238" s="576">
        <f t="shared" si="62"/>
        <v>0</v>
      </c>
      <c r="T1238" s="553"/>
      <c r="U1238" s="553"/>
      <c r="V1238" s="553"/>
      <c r="W1238" s="553"/>
      <c r="X1238" s="397"/>
      <c r="Y1238" s="397"/>
      <c r="Z1238" s="397"/>
      <c r="AA1238" s="397"/>
      <c r="AB1238" s="397"/>
      <c r="AC1238" s="397"/>
      <c r="AD1238" s="397"/>
      <c r="AE1238" s="397"/>
      <c r="AF1238" s="397"/>
      <c r="AG1238" s="397"/>
      <c r="AH1238" s="397"/>
      <c r="AI1238" s="397"/>
      <c r="AJ1238" s="397"/>
      <c r="AK1238" s="397"/>
      <c r="AL1238" s="397"/>
      <c r="AM1238" s="397"/>
      <c r="AN1238" s="397"/>
      <c r="AO1238" s="397"/>
      <c r="AP1238" s="397"/>
      <c r="AQ1238" s="397"/>
      <c r="AR1238" s="397"/>
      <c r="AS1238" s="397"/>
      <c r="AT1238" s="397"/>
      <c r="AU1238" s="397"/>
      <c r="AV1238" s="397"/>
      <c r="AW1238" s="397"/>
      <c r="AX1238" s="397"/>
      <c r="AY1238" s="397"/>
      <c r="AZ1238" s="397"/>
      <c r="BA1238" s="553"/>
      <c r="BB1238" s="397"/>
      <c r="BC1238" s="397"/>
      <c r="BD1238" s="397"/>
    </row>
    <row r="1239" spans="2:56" x14ac:dyDescent="0.35">
      <c r="B1239" s="80"/>
      <c r="C1239" s="119"/>
      <c r="D1239" s="119"/>
      <c r="E1239" s="202"/>
      <c r="F1239" s="119"/>
      <c r="G1239" s="120"/>
      <c r="H1239" s="41"/>
      <c r="I1239" s="41"/>
      <c r="J1239" s="329">
        <v>0</v>
      </c>
      <c r="K1239" s="329">
        <v>0</v>
      </c>
      <c r="L1239" s="332"/>
      <c r="M1239" s="150"/>
      <c r="N1239" s="397"/>
      <c r="O1239" s="555"/>
      <c r="P1239" s="576">
        <f t="shared" si="60"/>
        <v>0</v>
      </c>
      <c r="Q1239" s="576">
        <f t="shared" si="61"/>
        <v>0</v>
      </c>
      <c r="R1239" s="576">
        <f t="shared" si="62"/>
        <v>0</v>
      </c>
      <c r="S1239" s="576">
        <f t="shared" si="62"/>
        <v>0</v>
      </c>
      <c r="T1239" s="553"/>
      <c r="U1239" s="553"/>
      <c r="V1239" s="553"/>
      <c r="W1239" s="553"/>
      <c r="X1239" s="397"/>
      <c r="Y1239" s="397"/>
      <c r="Z1239" s="397"/>
      <c r="AA1239" s="397"/>
      <c r="AB1239" s="397"/>
      <c r="AC1239" s="397"/>
      <c r="AD1239" s="397"/>
      <c r="AE1239" s="397"/>
      <c r="AF1239" s="397"/>
      <c r="AG1239" s="397"/>
      <c r="AH1239" s="397"/>
      <c r="AI1239" s="397"/>
      <c r="AJ1239" s="397"/>
      <c r="AK1239" s="397"/>
      <c r="AL1239" s="397"/>
      <c r="AM1239" s="397"/>
      <c r="AN1239" s="397"/>
      <c r="AO1239" s="397"/>
      <c r="AP1239" s="397"/>
      <c r="AQ1239" s="397"/>
      <c r="AR1239" s="397"/>
      <c r="AS1239" s="397"/>
      <c r="AT1239" s="397"/>
      <c r="AU1239" s="397"/>
      <c r="AV1239" s="397"/>
      <c r="AW1239" s="397"/>
      <c r="AX1239" s="397"/>
      <c r="AY1239" s="397"/>
      <c r="AZ1239" s="397"/>
      <c r="BA1239" s="553"/>
      <c r="BB1239" s="397"/>
      <c r="BC1239" s="397"/>
      <c r="BD1239" s="397"/>
    </row>
    <row r="1240" spans="2:56" x14ac:dyDescent="0.35">
      <c r="B1240" s="80"/>
      <c r="C1240" s="119"/>
      <c r="D1240" s="119"/>
      <c r="E1240" s="202"/>
      <c r="F1240" s="119"/>
      <c r="G1240" s="120"/>
      <c r="H1240" s="41"/>
      <c r="I1240" s="41"/>
      <c r="J1240" s="329">
        <v>0</v>
      </c>
      <c r="K1240" s="329">
        <v>0</v>
      </c>
      <c r="L1240" s="332"/>
      <c r="M1240" s="150"/>
      <c r="N1240" s="397"/>
      <c r="O1240" s="555"/>
      <c r="P1240" s="576">
        <f t="shared" si="60"/>
        <v>0</v>
      </c>
      <c r="Q1240" s="576">
        <f t="shared" si="61"/>
        <v>0</v>
      </c>
      <c r="R1240" s="576">
        <f t="shared" si="62"/>
        <v>0</v>
      </c>
      <c r="S1240" s="576">
        <f t="shared" si="62"/>
        <v>0</v>
      </c>
      <c r="T1240" s="553"/>
      <c r="U1240" s="553"/>
      <c r="V1240" s="553"/>
      <c r="W1240" s="553"/>
      <c r="X1240" s="397"/>
      <c r="Y1240" s="397"/>
      <c r="Z1240" s="397"/>
      <c r="AA1240" s="397"/>
      <c r="AB1240" s="397"/>
      <c r="AC1240" s="397"/>
      <c r="AD1240" s="397"/>
      <c r="AE1240" s="397"/>
      <c r="AF1240" s="397"/>
      <c r="AG1240" s="397"/>
      <c r="AH1240" s="397"/>
      <c r="AI1240" s="397"/>
      <c r="AJ1240" s="397"/>
      <c r="AK1240" s="397"/>
      <c r="AL1240" s="397"/>
      <c r="AM1240" s="397"/>
      <c r="AN1240" s="397"/>
      <c r="AO1240" s="397"/>
      <c r="AP1240" s="397"/>
      <c r="AQ1240" s="397"/>
      <c r="AR1240" s="397"/>
      <c r="AS1240" s="397"/>
      <c r="AT1240" s="397"/>
      <c r="AU1240" s="397"/>
      <c r="AV1240" s="397"/>
      <c r="AW1240" s="397"/>
      <c r="AX1240" s="397"/>
      <c r="AY1240" s="397"/>
      <c r="AZ1240" s="397"/>
      <c r="BA1240" s="553"/>
      <c r="BB1240" s="397"/>
      <c r="BC1240" s="397"/>
      <c r="BD1240" s="397"/>
    </row>
    <row r="1241" spans="2:56" x14ac:dyDescent="0.35">
      <c r="B1241" s="80"/>
      <c r="C1241" s="119"/>
      <c r="D1241" s="119"/>
      <c r="E1241" s="202"/>
      <c r="F1241" s="119"/>
      <c r="G1241" s="120"/>
      <c r="H1241" s="41"/>
      <c r="I1241" s="41"/>
      <c r="J1241" s="329">
        <v>0</v>
      </c>
      <c r="K1241" s="329">
        <v>0</v>
      </c>
      <c r="L1241" s="332"/>
      <c r="M1241" s="150"/>
      <c r="N1241" s="397"/>
      <c r="O1241" s="555"/>
      <c r="P1241" s="576">
        <f t="shared" si="60"/>
        <v>0</v>
      </c>
      <c r="Q1241" s="576">
        <f t="shared" si="61"/>
        <v>0</v>
      </c>
      <c r="R1241" s="576">
        <f t="shared" si="62"/>
        <v>0</v>
      </c>
      <c r="S1241" s="576">
        <f t="shared" si="62"/>
        <v>0</v>
      </c>
      <c r="T1241" s="553"/>
      <c r="U1241" s="553"/>
      <c r="V1241" s="553"/>
      <c r="W1241" s="553"/>
      <c r="X1241" s="397"/>
      <c r="Y1241" s="397"/>
      <c r="Z1241" s="397"/>
      <c r="AA1241" s="397"/>
      <c r="AB1241" s="397"/>
      <c r="AC1241" s="397"/>
      <c r="AD1241" s="397"/>
      <c r="AE1241" s="397"/>
      <c r="AF1241" s="397"/>
      <c r="AG1241" s="397"/>
      <c r="AH1241" s="397"/>
      <c r="AI1241" s="397"/>
      <c r="AJ1241" s="397"/>
      <c r="AK1241" s="397"/>
      <c r="AL1241" s="397"/>
      <c r="AM1241" s="397"/>
      <c r="AN1241" s="397"/>
      <c r="AO1241" s="397"/>
      <c r="AP1241" s="397"/>
      <c r="AQ1241" s="397"/>
      <c r="AR1241" s="397"/>
      <c r="AS1241" s="397"/>
      <c r="AT1241" s="397"/>
      <c r="AU1241" s="397"/>
      <c r="AV1241" s="397"/>
      <c r="AW1241" s="397"/>
      <c r="AX1241" s="397"/>
      <c r="AY1241" s="397"/>
      <c r="AZ1241" s="397"/>
      <c r="BA1241" s="553"/>
      <c r="BB1241" s="397"/>
      <c r="BC1241" s="397"/>
      <c r="BD1241" s="397"/>
    </row>
    <row r="1242" spans="2:56" x14ac:dyDescent="0.35">
      <c r="B1242" s="80"/>
      <c r="C1242" s="119"/>
      <c r="D1242" s="119"/>
      <c r="E1242" s="202"/>
      <c r="F1242" s="119"/>
      <c r="G1242" s="120"/>
      <c r="H1242" s="41"/>
      <c r="I1242" s="41"/>
      <c r="J1242" s="329">
        <v>0</v>
      </c>
      <c r="K1242" s="329">
        <v>0</v>
      </c>
      <c r="L1242" s="332"/>
      <c r="M1242" s="150"/>
      <c r="N1242" s="397"/>
      <c r="O1242" s="555"/>
      <c r="P1242" s="576">
        <f t="shared" si="60"/>
        <v>0</v>
      </c>
      <c r="Q1242" s="576">
        <f t="shared" si="61"/>
        <v>0</v>
      </c>
      <c r="R1242" s="576">
        <f t="shared" si="62"/>
        <v>0</v>
      </c>
      <c r="S1242" s="576">
        <f t="shared" si="62"/>
        <v>0</v>
      </c>
      <c r="T1242" s="553"/>
      <c r="U1242" s="553"/>
      <c r="V1242" s="553"/>
      <c r="W1242" s="553"/>
      <c r="X1242" s="397"/>
      <c r="Y1242" s="397"/>
      <c r="Z1242" s="397"/>
      <c r="AA1242" s="397"/>
      <c r="AB1242" s="397"/>
      <c r="AC1242" s="397"/>
      <c r="AD1242" s="397"/>
      <c r="AE1242" s="397"/>
      <c r="AF1242" s="397"/>
      <c r="AG1242" s="397"/>
      <c r="AH1242" s="397"/>
      <c r="AI1242" s="397"/>
      <c r="AJ1242" s="397"/>
      <c r="AK1242" s="397"/>
      <c r="AL1242" s="397"/>
      <c r="AM1242" s="397"/>
      <c r="AN1242" s="397"/>
      <c r="AO1242" s="397"/>
      <c r="AP1242" s="397"/>
      <c r="AQ1242" s="397"/>
      <c r="AR1242" s="397"/>
      <c r="AS1242" s="397"/>
      <c r="AT1242" s="397"/>
      <c r="AU1242" s="397"/>
      <c r="AV1242" s="397"/>
      <c r="AW1242" s="397"/>
      <c r="AX1242" s="397"/>
      <c r="AY1242" s="397"/>
      <c r="AZ1242" s="397"/>
      <c r="BA1242" s="553"/>
      <c r="BB1242" s="397"/>
      <c r="BC1242" s="397"/>
      <c r="BD1242" s="397"/>
    </row>
    <row r="1243" spans="2:56" x14ac:dyDescent="0.35">
      <c r="B1243" s="80"/>
      <c r="C1243" s="119"/>
      <c r="D1243" s="119"/>
      <c r="E1243" s="202"/>
      <c r="F1243" s="119"/>
      <c r="G1243" s="120"/>
      <c r="H1243" s="41"/>
      <c r="I1243" s="41"/>
      <c r="J1243" s="329">
        <v>0</v>
      </c>
      <c r="K1243" s="329">
        <v>0</v>
      </c>
      <c r="L1243" s="332"/>
      <c r="M1243" s="150"/>
      <c r="N1243" s="397"/>
      <c r="O1243" s="555"/>
      <c r="P1243" s="576">
        <f t="shared" si="60"/>
        <v>0</v>
      </c>
      <c r="Q1243" s="576">
        <f t="shared" si="61"/>
        <v>0</v>
      </c>
      <c r="R1243" s="576">
        <f t="shared" si="62"/>
        <v>0</v>
      </c>
      <c r="S1243" s="576">
        <f t="shared" si="62"/>
        <v>0</v>
      </c>
      <c r="T1243" s="553"/>
      <c r="U1243" s="553"/>
      <c r="V1243" s="553"/>
      <c r="W1243" s="553"/>
      <c r="X1243" s="397"/>
      <c r="Y1243" s="397"/>
      <c r="Z1243" s="397"/>
      <c r="AA1243" s="397"/>
      <c r="AB1243" s="397"/>
      <c r="AC1243" s="397"/>
      <c r="AD1243" s="397"/>
      <c r="AE1243" s="397"/>
      <c r="AF1243" s="397"/>
      <c r="AG1243" s="397"/>
      <c r="AH1243" s="397"/>
      <c r="AI1243" s="397"/>
      <c r="AJ1243" s="397"/>
      <c r="AK1243" s="397"/>
      <c r="AL1243" s="397"/>
      <c r="AM1243" s="397"/>
      <c r="AN1243" s="397"/>
      <c r="AO1243" s="397"/>
      <c r="AP1243" s="397"/>
      <c r="AQ1243" s="397"/>
      <c r="AR1243" s="397"/>
      <c r="AS1243" s="397"/>
      <c r="AT1243" s="397"/>
      <c r="AU1243" s="397"/>
      <c r="AV1243" s="397"/>
      <c r="AW1243" s="397"/>
      <c r="AX1243" s="397"/>
      <c r="AY1243" s="397"/>
      <c r="AZ1243" s="397"/>
      <c r="BA1243" s="553"/>
      <c r="BB1243" s="397"/>
      <c r="BC1243" s="397"/>
      <c r="BD1243" s="397"/>
    </row>
    <row r="1244" spans="2:56" x14ac:dyDescent="0.35">
      <c r="B1244" s="80"/>
      <c r="C1244" s="119"/>
      <c r="D1244" s="119"/>
      <c r="E1244" s="202"/>
      <c r="F1244" s="119"/>
      <c r="G1244" s="120"/>
      <c r="H1244" s="41"/>
      <c r="I1244" s="41"/>
      <c r="J1244" s="329">
        <v>0</v>
      </c>
      <c r="K1244" s="329">
        <v>0</v>
      </c>
      <c r="L1244" s="332"/>
      <c r="M1244" s="150"/>
      <c r="N1244" s="397"/>
      <c r="O1244" s="555"/>
      <c r="P1244" s="576">
        <f t="shared" si="60"/>
        <v>0</v>
      </c>
      <c r="Q1244" s="576">
        <f t="shared" si="61"/>
        <v>0</v>
      </c>
      <c r="R1244" s="576">
        <f t="shared" si="62"/>
        <v>0</v>
      </c>
      <c r="S1244" s="576">
        <f t="shared" si="62"/>
        <v>0</v>
      </c>
      <c r="T1244" s="553"/>
      <c r="U1244" s="553"/>
      <c r="V1244" s="553"/>
      <c r="W1244" s="553"/>
      <c r="X1244" s="397"/>
      <c r="Y1244" s="397"/>
      <c r="Z1244" s="397"/>
      <c r="AA1244" s="397"/>
      <c r="AB1244" s="397"/>
      <c r="AC1244" s="397"/>
      <c r="AD1244" s="397"/>
      <c r="AE1244" s="397"/>
      <c r="AF1244" s="397"/>
      <c r="AG1244" s="397"/>
      <c r="AH1244" s="397"/>
      <c r="AI1244" s="397"/>
      <c r="AJ1244" s="397"/>
      <c r="AK1244" s="397"/>
      <c r="AL1244" s="397"/>
      <c r="AM1244" s="397"/>
      <c r="AN1244" s="397"/>
      <c r="AO1244" s="397"/>
      <c r="AP1244" s="397"/>
      <c r="AQ1244" s="397"/>
      <c r="AR1244" s="397"/>
      <c r="AS1244" s="397"/>
      <c r="AT1244" s="397"/>
      <c r="AU1244" s="397"/>
      <c r="AV1244" s="397"/>
      <c r="AW1244" s="397"/>
      <c r="AX1244" s="397"/>
      <c r="AY1244" s="397"/>
      <c r="AZ1244" s="397"/>
      <c r="BA1244" s="553"/>
      <c r="BB1244" s="397"/>
      <c r="BC1244" s="397"/>
      <c r="BD1244" s="397"/>
    </row>
    <row r="1245" spans="2:56" x14ac:dyDescent="0.35">
      <c r="B1245" s="80"/>
      <c r="C1245" s="119"/>
      <c r="D1245" s="119"/>
      <c r="E1245" s="202"/>
      <c r="F1245" s="119"/>
      <c r="G1245" s="120"/>
      <c r="H1245" s="41"/>
      <c r="I1245" s="41"/>
      <c r="J1245" s="329">
        <v>0</v>
      </c>
      <c r="K1245" s="329">
        <v>0</v>
      </c>
      <c r="L1245" s="332"/>
      <c r="M1245" s="150"/>
      <c r="N1245" s="397"/>
      <c r="O1245" s="555"/>
      <c r="P1245" s="576">
        <f t="shared" si="60"/>
        <v>0</v>
      </c>
      <c r="Q1245" s="576">
        <f t="shared" si="61"/>
        <v>0</v>
      </c>
      <c r="R1245" s="576">
        <f t="shared" si="62"/>
        <v>0</v>
      </c>
      <c r="S1245" s="576">
        <f t="shared" si="62"/>
        <v>0</v>
      </c>
      <c r="T1245" s="553"/>
      <c r="U1245" s="553"/>
      <c r="V1245" s="553"/>
      <c r="W1245" s="553"/>
      <c r="X1245" s="397"/>
      <c r="Y1245" s="397"/>
      <c r="Z1245" s="397"/>
      <c r="AA1245" s="397"/>
      <c r="AB1245" s="397"/>
      <c r="AC1245" s="397"/>
      <c r="AD1245" s="397"/>
      <c r="AE1245" s="397"/>
      <c r="AF1245" s="397"/>
      <c r="AG1245" s="397"/>
      <c r="AH1245" s="397"/>
      <c r="AI1245" s="397"/>
      <c r="AJ1245" s="397"/>
      <c r="AK1245" s="397"/>
      <c r="AL1245" s="397"/>
      <c r="AM1245" s="397"/>
      <c r="AN1245" s="397"/>
      <c r="AO1245" s="397"/>
      <c r="AP1245" s="397"/>
      <c r="AQ1245" s="397"/>
      <c r="AR1245" s="397"/>
      <c r="AS1245" s="397"/>
      <c r="AT1245" s="397"/>
      <c r="AU1245" s="397"/>
      <c r="AV1245" s="397"/>
      <c r="AW1245" s="397"/>
      <c r="AX1245" s="397"/>
      <c r="AY1245" s="397"/>
      <c r="AZ1245" s="397"/>
      <c r="BA1245" s="553"/>
      <c r="BB1245" s="397"/>
      <c r="BC1245" s="397"/>
      <c r="BD1245" s="397"/>
    </row>
    <row r="1246" spans="2:56" x14ac:dyDescent="0.35">
      <c r="B1246" s="80"/>
      <c r="C1246" s="119"/>
      <c r="D1246" s="119"/>
      <c r="E1246" s="202"/>
      <c r="F1246" s="119"/>
      <c r="G1246" s="120"/>
      <c r="H1246" s="41"/>
      <c r="I1246" s="41"/>
      <c r="J1246" s="329">
        <v>0</v>
      </c>
      <c r="K1246" s="329">
        <v>0</v>
      </c>
      <c r="L1246" s="332"/>
      <c r="M1246" s="150"/>
      <c r="N1246" s="397"/>
      <c r="O1246" s="555"/>
      <c r="P1246" s="576">
        <f t="shared" si="60"/>
        <v>0</v>
      </c>
      <c r="Q1246" s="576">
        <f t="shared" si="61"/>
        <v>0</v>
      </c>
      <c r="R1246" s="576">
        <f t="shared" si="62"/>
        <v>0</v>
      </c>
      <c r="S1246" s="576">
        <f t="shared" si="62"/>
        <v>0</v>
      </c>
      <c r="T1246" s="553"/>
      <c r="U1246" s="553"/>
      <c r="V1246" s="553"/>
      <c r="W1246" s="553"/>
      <c r="X1246" s="397"/>
      <c r="Y1246" s="397"/>
      <c r="Z1246" s="397"/>
      <c r="AA1246" s="397"/>
      <c r="AB1246" s="397"/>
      <c r="AC1246" s="397"/>
      <c r="AD1246" s="397"/>
      <c r="AE1246" s="397"/>
      <c r="AF1246" s="397"/>
      <c r="AG1246" s="397"/>
      <c r="AH1246" s="397"/>
      <c r="AI1246" s="397"/>
      <c r="AJ1246" s="397"/>
      <c r="AK1246" s="397"/>
      <c r="AL1246" s="397"/>
      <c r="AM1246" s="397"/>
      <c r="AN1246" s="397"/>
      <c r="AO1246" s="397"/>
      <c r="AP1246" s="397"/>
      <c r="AQ1246" s="397"/>
      <c r="AR1246" s="397"/>
      <c r="AS1246" s="397"/>
      <c r="AT1246" s="397"/>
      <c r="AU1246" s="397"/>
      <c r="AV1246" s="397"/>
      <c r="AW1246" s="397"/>
      <c r="AX1246" s="397"/>
      <c r="AY1246" s="397"/>
      <c r="AZ1246" s="397"/>
      <c r="BA1246" s="553"/>
      <c r="BB1246" s="397"/>
      <c r="BC1246" s="397"/>
      <c r="BD1246" s="397"/>
    </row>
    <row r="1247" spans="2:56" x14ac:dyDescent="0.35">
      <c r="B1247" s="80"/>
      <c r="C1247" s="119"/>
      <c r="D1247" s="119"/>
      <c r="E1247" s="202"/>
      <c r="F1247" s="119"/>
      <c r="G1247" s="120"/>
      <c r="H1247" s="41"/>
      <c r="I1247" s="41"/>
      <c r="J1247" s="329">
        <v>0</v>
      </c>
      <c r="K1247" s="329">
        <v>0</v>
      </c>
      <c r="L1247" s="332"/>
      <c r="M1247" s="150"/>
      <c r="N1247" s="397"/>
      <c r="O1247" s="555"/>
      <c r="P1247" s="576">
        <f t="shared" si="60"/>
        <v>0</v>
      </c>
      <c r="Q1247" s="576">
        <f t="shared" si="61"/>
        <v>0</v>
      </c>
      <c r="R1247" s="576">
        <f t="shared" si="62"/>
        <v>0</v>
      </c>
      <c r="S1247" s="576">
        <f t="shared" si="62"/>
        <v>0</v>
      </c>
      <c r="T1247" s="553"/>
      <c r="U1247" s="553"/>
      <c r="V1247" s="553"/>
      <c r="W1247" s="553"/>
      <c r="X1247" s="397"/>
      <c r="Y1247" s="397"/>
      <c r="Z1247" s="397"/>
      <c r="AA1247" s="397"/>
      <c r="AB1247" s="397"/>
      <c r="AC1247" s="397"/>
      <c r="AD1247" s="397"/>
      <c r="AE1247" s="397"/>
      <c r="AF1247" s="397"/>
      <c r="AG1247" s="397"/>
      <c r="AH1247" s="397"/>
      <c r="AI1247" s="397"/>
      <c r="AJ1247" s="397"/>
      <c r="AK1247" s="397"/>
      <c r="AL1247" s="397"/>
      <c r="AM1247" s="397"/>
      <c r="AN1247" s="397"/>
      <c r="AO1247" s="397"/>
      <c r="AP1247" s="397"/>
      <c r="AQ1247" s="397"/>
      <c r="AR1247" s="397"/>
      <c r="AS1247" s="397"/>
      <c r="AT1247" s="397"/>
      <c r="AU1247" s="397"/>
      <c r="AV1247" s="397"/>
      <c r="AW1247" s="397"/>
      <c r="AX1247" s="397"/>
      <c r="AY1247" s="397"/>
      <c r="AZ1247" s="397"/>
      <c r="BA1247" s="553"/>
      <c r="BB1247" s="397"/>
      <c r="BC1247" s="397"/>
      <c r="BD1247" s="397"/>
    </row>
    <row r="1248" spans="2:56" x14ac:dyDescent="0.35">
      <c r="B1248" s="80"/>
      <c r="C1248" s="119"/>
      <c r="D1248" s="119"/>
      <c r="E1248" s="202"/>
      <c r="F1248" s="119"/>
      <c r="G1248" s="120"/>
      <c r="H1248" s="41"/>
      <c r="I1248" s="41"/>
      <c r="J1248" s="329">
        <v>0</v>
      </c>
      <c r="K1248" s="329">
        <v>0</v>
      </c>
      <c r="L1248" s="332"/>
      <c r="M1248" s="150"/>
      <c r="N1248" s="397"/>
      <c r="O1248" s="555"/>
      <c r="P1248" s="576">
        <f t="shared" si="60"/>
        <v>0</v>
      </c>
      <c r="Q1248" s="576">
        <f t="shared" si="61"/>
        <v>0</v>
      </c>
      <c r="R1248" s="576">
        <f t="shared" si="62"/>
        <v>0</v>
      </c>
      <c r="S1248" s="576">
        <f t="shared" si="62"/>
        <v>0</v>
      </c>
      <c r="T1248" s="553"/>
      <c r="U1248" s="553"/>
      <c r="V1248" s="553"/>
      <c r="W1248" s="553"/>
      <c r="X1248" s="397"/>
      <c r="Y1248" s="397"/>
      <c r="Z1248" s="397"/>
      <c r="AA1248" s="397"/>
      <c r="AB1248" s="397"/>
      <c r="AC1248" s="397"/>
      <c r="AD1248" s="397"/>
      <c r="AE1248" s="397"/>
      <c r="AF1248" s="397"/>
      <c r="AG1248" s="397"/>
      <c r="AH1248" s="397"/>
      <c r="AI1248" s="397"/>
      <c r="AJ1248" s="397"/>
      <c r="AK1248" s="397"/>
      <c r="AL1248" s="397"/>
      <c r="AM1248" s="397"/>
      <c r="AN1248" s="397"/>
      <c r="AO1248" s="397"/>
      <c r="AP1248" s="397"/>
      <c r="AQ1248" s="397"/>
      <c r="AR1248" s="397"/>
      <c r="AS1248" s="397"/>
      <c r="AT1248" s="397"/>
      <c r="AU1248" s="397"/>
      <c r="AV1248" s="397"/>
      <c r="AW1248" s="397"/>
      <c r="AX1248" s="397"/>
      <c r="AY1248" s="397"/>
      <c r="AZ1248" s="397"/>
      <c r="BA1248" s="553"/>
      <c r="BB1248" s="397"/>
      <c r="BC1248" s="397"/>
      <c r="BD1248" s="397"/>
    </row>
    <row r="1249" spans="2:56" x14ac:dyDescent="0.35">
      <c r="B1249" s="80"/>
      <c r="C1249" s="119"/>
      <c r="D1249" s="119"/>
      <c r="E1249" s="202"/>
      <c r="F1249" s="119"/>
      <c r="G1249" s="120"/>
      <c r="H1249" s="41"/>
      <c r="I1249" s="41"/>
      <c r="J1249" s="329">
        <v>0</v>
      </c>
      <c r="K1249" s="329">
        <v>0</v>
      </c>
      <c r="L1249" s="332"/>
      <c r="M1249" s="150"/>
      <c r="N1249" s="397"/>
      <c r="O1249" s="555"/>
      <c r="P1249" s="576">
        <f t="shared" si="60"/>
        <v>0</v>
      </c>
      <c r="Q1249" s="576">
        <f t="shared" si="61"/>
        <v>0</v>
      </c>
      <c r="R1249" s="576">
        <f t="shared" si="62"/>
        <v>0</v>
      </c>
      <c r="S1249" s="576">
        <f t="shared" si="62"/>
        <v>0</v>
      </c>
      <c r="T1249" s="553"/>
      <c r="U1249" s="553"/>
      <c r="V1249" s="553"/>
      <c r="W1249" s="553"/>
      <c r="X1249" s="397"/>
      <c r="Y1249" s="397"/>
      <c r="Z1249" s="397"/>
      <c r="AA1249" s="397"/>
      <c r="AB1249" s="397"/>
      <c r="AC1249" s="397"/>
      <c r="AD1249" s="397"/>
      <c r="AE1249" s="397"/>
      <c r="AF1249" s="397"/>
      <c r="AG1249" s="397"/>
      <c r="AH1249" s="397"/>
      <c r="AI1249" s="397"/>
      <c r="AJ1249" s="397"/>
      <c r="AK1249" s="397"/>
      <c r="AL1249" s="397"/>
      <c r="AM1249" s="397"/>
      <c r="AN1249" s="397"/>
      <c r="AO1249" s="397"/>
      <c r="AP1249" s="397"/>
      <c r="AQ1249" s="397"/>
      <c r="AR1249" s="397"/>
      <c r="AS1249" s="397"/>
      <c r="AT1249" s="397"/>
      <c r="AU1249" s="397"/>
      <c r="AV1249" s="397"/>
      <c r="AW1249" s="397"/>
      <c r="AX1249" s="397"/>
      <c r="AY1249" s="397"/>
      <c r="AZ1249" s="397"/>
      <c r="BA1249" s="553"/>
      <c r="BB1249" s="397"/>
      <c r="BC1249" s="397"/>
      <c r="BD1249" s="397"/>
    </row>
    <row r="1250" spans="2:56" x14ac:dyDescent="0.35">
      <c r="B1250" s="80"/>
      <c r="C1250" s="119"/>
      <c r="D1250" s="119"/>
      <c r="E1250" s="202"/>
      <c r="F1250" s="119"/>
      <c r="G1250" s="120"/>
      <c r="H1250" s="41"/>
      <c r="I1250" s="41"/>
      <c r="J1250" s="329">
        <v>0</v>
      </c>
      <c r="K1250" s="329">
        <v>0</v>
      </c>
      <c r="L1250" s="332"/>
      <c r="M1250" s="150"/>
      <c r="N1250" s="397"/>
      <c r="O1250" s="555"/>
      <c r="P1250" s="576">
        <f t="shared" si="60"/>
        <v>0</v>
      </c>
      <c r="Q1250" s="576">
        <f t="shared" si="61"/>
        <v>0</v>
      </c>
      <c r="R1250" s="576">
        <f t="shared" si="62"/>
        <v>0</v>
      </c>
      <c r="S1250" s="576">
        <f t="shared" si="62"/>
        <v>0</v>
      </c>
      <c r="T1250" s="553"/>
      <c r="U1250" s="553"/>
      <c r="V1250" s="553"/>
      <c r="W1250" s="553"/>
      <c r="X1250" s="397"/>
      <c r="Y1250" s="397"/>
      <c r="Z1250" s="397"/>
      <c r="AA1250" s="397"/>
      <c r="AB1250" s="397"/>
      <c r="AC1250" s="397"/>
      <c r="AD1250" s="397"/>
      <c r="AE1250" s="397"/>
      <c r="AF1250" s="397"/>
      <c r="AG1250" s="397"/>
      <c r="AH1250" s="397"/>
      <c r="AI1250" s="397"/>
      <c r="AJ1250" s="397"/>
      <c r="AK1250" s="397"/>
      <c r="AL1250" s="397"/>
      <c r="AM1250" s="397"/>
      <c r="AN1250" s="397"/>
      <c r="AO1250" s="397"/>
      <c r="AP1250" s="397"/>
      <c r="AQ1250" s="397"/>
      <c r="AR1250" s="397"/>
      <c r="AS1250" s="397"/>
      <c r="AT1250" s="397"/>
      <c r="AU1250" s="397"/>
      <c r="AV1250" s="397"/>
      <c r="AW1250" s="397"/>
      <c r="AX1250" s="397"/>
      <c r="AY1250" s="397"/>
      <c r="AZ1250" s="397"/>
      <c r="BA1250" s="553"/>
      <c r="BB1250" s="397"/>
      <c r="BC1250" s="397"/>
      <c r="BD1250" s="397"/>
    </row>
    <row r="1251" spans="2:56" x14ac:dyDescent="0.35">
      <c r="B1251" s="80"/>
      <c r="C1251" s="119"/>
      <c r="D1251" s="119"/>
      <c r="E1251" s="202"/>
      <c r="F1251" s="119"/>
      <c r="G1251" s="120"/>
      <c r="H1251" s="41"/>
      <c r="I1251" s="41"/>
      <c r="J1251" s="329">
        <v>0</v>
      </c>
      <c r="K1251" s="329">
        <v>0</v>
      </c>
      <c r="L1251" s="332"/>
      <c r="M1251" s="150"/>
      <c r="N1251" s="397"/>
      <c r="O1251" s="555"/>
      <c r="P1251" s="576">
        <f t="shared" si="60"/>
        <v>0</v>
      </c>
      <c r="Q1251" s="576">
        <f t="shared" si="61"/>
        <v>0</v>
      </c>
      <c r="R1251" s="576">
        <f t="shared" si="62"/>
        <v>0</v>
      </c>
      <c r="S1251" s="576">
        <f t="shared" si="62"/>
        <v>0</v>
      </c>
      <c r="T1251" s="553"/>
      <c r="U1251" s="553"/>
      <c r="V1251" s="553"/>
      <c r="W1251" s="553"/>
      <c r="X1251" s="397"/>
      <c r="Y1251" s="397"/>
      <c r="Z1251" s="397"/>
      <c r="AA1251" s="397"/>
      <c r="AB1251" s="397"/>
      <c r="AC1251" s="397"/>
      <c r="AD1251" s="397"/>
      <c r="AE1251" s="397"/>
      <c r="AF1251" s="397"/>
      <c r="AG1251" s="397"/>
      <c r="AH1251" s="397"/>
      <c r="AI1251" s="397"/>
      <c r="AJ1251" s="397"/>
      <c r="AK1251" s="397"/>
      <c r="AL1251" s="397"/>
      <c r="AM1251" s="397"/>
      <c r="AN1251" s="397"/>
      <c r="AO1251" s="397"/>
      <c r="AP1251" s="397"/>
      <c r="AQ1251" s="397"/>
      <c r="AR1251" s="397"/>
      <c r="AS1251" s="397"/>
      <c r="AT1251" s="397"/>
      <c r="AU1251" s="397"/>
      <c r="AV1251" s="397"/>
      <c r="AW1251" s="397"/>
      <c r="AX1251" s="397"/>
      <c r="AY1251" s="397"/>
      <c r="AZ1251" s="397"/>
      <c r="BA1251" s="553"/>
      <c r="BB1251" s="397"/>
      <c r="BC1251" s="397"/>
      <c r="BD1251" s="397"/>
    </row>
    <row r="1252" spans="2:56" x14ac:dyDescent="0.35">
      <c r="B1252" s="80"/>
      <c r="C1252" s="119"/>
      <c r="D1252" s="119"/>
      <c r="E1252" s="202"/>
      <c r="F1252" s="119"/>
      <c r="G1252" s="120"/>
      <c r="H1252" s="41"/>
      <c r="I1252" s="41"/>
      <c r="J1252" s="329">
        <v>0</v>
      </c>
      <c r="K1252" s="329">
        <v>0</v>
      </c>
      <c r="L1252" s="332"/>
      <c r="M1252" s="150"/>
      <c r="N1252" s="397"/>
      <c r="O1252" s="555"/>
      <c r="P1252" s="576">
        <f t="shared" si="60"/>
        <v>0</v>
      </c>
      <c r="Q1252" s="576">
        <f t="shared" si="61"/>
        <v>0</v>
      </c>
      <c r="R1252" s="576">
        <f t="shared" si="62"/>
        <v>0</v>
      </c>
      <c r="S1252" s="576">
        <f t="shared" si="62"/>
        <v>0</v>
      </c>
      <c r="T1252" s="553"/>
      <c r="U1252" s="553"/>
      <c r="V1252" s="553"/>
      <c r="W1252" s="553"/>
      <c r="X1252" s="397"/>
      <c r="Y1252" s="397"/>
      <c r="Z1252" s="397"/>
      <c r="AA1252" s="397"/>
      <c r="AB1252" s="397"/>
      <c r="AC1252" s="397"/>
      <c r="AD1252" s="397"/>
      <c r="AE1252" s="397"/>
      <c r="AF1252" s="397"/>
      <c r="AG1252" s="397"/>
      <c r="AH1252" s="397"/>
      <c r="AI1252" s="397"/>
      <c r="AJ1252" s="397"/>
      <c r="AK1252" s="397"/>
      <c r="AL1252" s="397"/>
      <c r="AM1252" s="397"/>
      <c r="AN1252" s="397"/>
      <c r="AO1252" s="397"/>
      <c r="AP1252" s="397"/>
      <c r="AQ1252" s="397"/>
      <c r="AR1252" s="397"/>
      <c r="AS1252" s="397"/>
      <c r="AT1252" s="397"/>
      <c r="AU1252" s="397"/>
      <c r="AV1252" s="397"/>
      <c r="AW1252" s="397"/>
      <c r="AX1252" s="397"/>
      <c r="AY1252" s="397"/>
      <c r="AZ1252" s="397"/>
      <c r="BA1252" s="553"/>
      <c r="BB1252" s="397"/>
      <c r="BC1252" s="397"/>
      <c r="BD1252" s="397"/>
    </row>
    <row r="1253" spans="2:56" x14ac:dyDescent="0.35">
      <c r="B1253" s="80"/>
      <c r="C1253" s="119"/>
      <c r="D1253" s="119"/>
      <c r="E1253" s="202"/>
      <c r="F1253" s="119"/>
      <c r="G1253" s="120"/>
      <c r="H1253" s="41"/>
      <c r="I1253" s="41"/>
      <c r="J1253" s="329">
        <v>0</v>
      </c>
      <c r="K1253" s="329">
        <v>0</v>
      </c>
      <c r="L1253" s="332"/>
      <c r="M1253" s="150"/>
      <c r="N1253" s="397"/>
      <c r="O1253" s="555"/>
      <c r="P1253" s="576">
        <f t="shared" si="60"/>
        <v>0</v>
      </c>
      <c r="Q1253" s="576">
        <f t="shared" si="61"/>
        <v>0</v>
      </c>
      <c r="R1253" s="576">
        <f t="shared" si="62"/>
        <v>0</v>
      </c>
      <c r="S1253" s="576">
        <f t="shared" si="62"/>
        <v>0</v>
      </c>
      <c r="T1253" s="553"/>
      <c r="U1253" s="553"/>
      <c r="V1253" s="553"/>
      <c r="W1253" s="553"/>
      <c r="X1253" s="397"/>
      <c r="Y1253" s="397"/>
      <c r="Z1253" s="397"/>
      <c r="AA1253" s="397"/>
      <c r="AB1253" s="397"/>
      <c r="AC1253" s="397"/>
      <c r="AD1253" s="397"/>
      <c r="AE1253" s="397"/>
      <c r="AF1253" s="397"/>
      <c r="AG1253" s="397"/>
      <c r="AH1253" s="397"/>
      <c r="AI1253" s="397"/>
      <c r="AJ1253" s="397"/>
      <c r="AK1253" s="397"/>
      <c r="AL1253" s="397"/>
      <c r="AM1253" s="397"/>
      <c r="AN1253" s="397"/>
      <c r="AO1253" s="397"/>
      <c r="AP1253" s="397"/>
      <c r="AQ1253" s="397"/>
      <c r="AR1253" s="397"/>
      <c r="AS1253" s="397"/>
      <c r="AT1253" s="397"/>
      <c r="AU1253" s="397"/>
      <c r="AV1253" s="397"/>
      <c r="AW1253" s="397"/>
      <c r="AX1253" s="397"/>
      <c r="AY1253" s="397"/>
      <c r="AZ1253" s="397"/>
      <c r="BA1253" s="553"/>
      <c r="BB1253" s="397"/>
      <c r="BC1253" s="397"/>
      <c r="BD1253" s="397"/>
    </row>
    <row r="1254" spans="2:56" x14ac:dyDescent="0.35">
      <c r="B1254" s="80"/>
      <c r="C1254" s="119"/>
      <c r="D1254" s="119"/>
      <c r="E1254" s="202"/>
      <c r="F1254" s="119"/>
      <c r="G1254" s="120"/>
      <c r="H1254" s="41"/>
      <c r="I1254" s="41"/>
      <c r="J1254" s="329">
        <v>0</v>
      </c>
      <c r="K1254" s="329">
        <v>0</v>
      </c>
      <c r="L1254" s="332"/>
      <c r="M1254" s="150"/>
      <c r="N1254" s="397"/>
      <c r="O1254" s="555"/>
      <c r="P1254" s="576">
        <f t="shared" si="60"/>
        <v>0</v>
      </c>
      <c r="Q1254" s="576">
        <f t="shared" si="61"/>
        <v>0</v>
      </c>
      <c r="R1254" s="576">
        <f t="shared" si="62"/>
        <v>0</v>
      </c>
      <c r="S1254" s="576">
        <f t="shared" si="62"/>
        <v>0</v>
      </c>
      <c r="T1254" s="553"/>
      <c r="U1254" s="553"/>
      <c r="V1254" s="553"/>
      <c r="W1254" s="553"/>
      <c r="X1254" s="397"/>
      <c r="Y1254" s="397"/>
      <c r="Z1254" s="397"/>
      <c r="AA1254" s="397"/>
      <c r="AB1254" s="397"/>
      <c r="AC1254" s="397"/>
      <c r="AD1254" s="397"/>
      <c r="AE1254" s="397"/>
      <c r="AF1254" s="397"/>
      <c r="AG1254" s="397"/>
      <c r="AH1254" s="397"/>
      <c r="AI1254" s="397"/>
      <c r="AJ1254" s="397"/>
      <c r="AK1254" s="397"/>
      <c r="AL1254" s="397"/>
      <c r="AM1254" s="397"/>
      <c r="AN1254" s="397"/>
      <c r="AO1254" s="397"/>
      <c r="AP1254" s="397"/>
      <c r="AQ1254" s="397"/>
      <c r="AR1254" s="397"/>
      <c r="AS1254" s="397"/>
      <c r="AT1254" s="397"/>
      <c r="AU1254" s="397"/>
      <c r="AV1254" s="397"/>
      <c r="AW1254" s="397"/>
      <c r="AX1254" s="397"/>
      <c r="AY1254" s="397"/>
      <c r="AZ1254" s="397"/>
      <c r="BA1254" s="553"/>
      <c r="BB1254" s="397"/>
      <c r="BC1254" s="397"/>
      <c r="BD1254" s="397"/>
    </row>
    <row r="1255" spans="2:56" x14ac:dyDescent="0.35">
      <c r="B1255" s="80"/>
      <c r="C1255" s="119"/>
      <c r="D1255" s="119"/>
      <c r="E1255" s="202"/>
      <c r="F1255" s="119"/>
      <c r="G1255" s="120"/>
      <c r="H1255" s="41"/>
      <c r="I1255" s="41"/>
      <c r="J1255" s="329">
        <v>0</v>
      </c>
      <c r="K1255" s="329">
        <v>0</v>
      </c>
      <c r="L1255" s="332"/>
      <c r="M1255" s="150"/>
      <c r="N1255" s="397"/>
      <c r="O1255" s="555"/>
      <c r="P1255" s="576">
        <f t="shared" si="60"/>
        <v>0</v>
      </c>
      <c r="Q1255" s="576">
        <f t="shared" si="61"/>
        <v>0</v>
      </c>
      <c r="R1255" s="576">
        <f t="shared" si="62"/>
        <v>0</v>
      </c>
      <c r="S1255" s="576">
        <f t="shared" si="62"/>
        <v>0</v>
      </c>
      <c r="T1255" s="553"/>
      <c r="U1255" s="553"/>
      <c r="V1255" s="553"/>
      <c r="W1255" s="553"/>
      <c r="X1255" s="397"/>
      <c r="Y1255" s="397"/>
      <c r="Z1255" s="397"/>
      <c r="AA1255" s="397"/>
      <c r="AB1255" s="397"/>
      <c r="AC1255" s="397"/>
      <c r="AD1255" s="397"/>
      <c r="AE1255" s="397"/>
      <c r="AF1255" s="397"/>
      <c r="AG1255" s="397"/>
      <c r="AH1255" s="397"/>
      <c r="AI1255" s="397"/>
      <c r="AJ1255" s="397"/>
      <c r="AK1255" s="397"/>
      <c r="AL1255" s="397"/>
      <c r="AM1255" s="397"/>
      <c r="AN1255" s="397"/>
      <c r="AO1255" s="397"/>
      <c r="AP1255" s="397"/>
      <c r="AQ1255" s="397"/>
      <c r="AR1255" s="397"/>
      <c r="AS1255" s="397"/>
      <c r="AT1255" s="397"/>
      <c r="AU1255" s="397"/>
      <c r="AV1255" s="397"/>
      <c r="AW1255" s="397"/>
      <c r="AX1255" s="397"/>
      <c r="AY1255" s="397"/>
      <c r="AZ1255" s="397"/>
      <c r="BA1255" s="553"/>
      <c r="BB1255" s="397"/>
      <c r="BC1255" s="397"/>
      <c r="BD1255" s="397"/>
    </row>
    <row r="1256" spans="2:56" x14ac:dyDescent="0.35">
      <c r="B1256" s="80"/>
      <c r="C1256" s="119"/>
      <c r="D1256" s="119"/>
      <c r="E1256" s="202"/>
      <c r="F1256" s="119"/>
      <c r="G1256" s="120"/>
      <c r="H1256" s="41"/>
      <c r="I1256" s="41"/>
      <c r="J1256" s="329">
        <v>0</v>
      </c>
      <c r="K1256" s="329">
        <v>0</v>
      </c>
      <c r="L1256" s="332"/>
      <c r="M1256" s="150"/>
      <c r="N1256" s="397"/>
      <c r="O1256" s="555"/>
      <c r="P1256" s="576">
        <f t="shared" si="60"/>
        <v>0</v>
      </c>
      <c r="Q1256" s="576">
        <f t="shared" si="61"/>
        <v>0</v>
      </c>
      <c r="R1256" s="576">
        <f t="shared" si="62"/>
        <v>0</v>
      </c>
      <c r="S1256" s="576">
        <f t="shared" si="62"/>
        <v>0</v>
      </c>
      <c r="T1256" s="553"/>
      <c r="U1256" s="553"/>
      <c r="V1256" s="553"/>
      <c r="W1256" s="553"/>
      <c r="X1256" s="397"/>
      <c r="Y1256" s="397"/>
      <c r="Z1256" s="397"/>
      <c r="AA1256" s="397"/>
      <c r="AB1256" s="397"/>
      <c r="AC1256" s="397"/>
      <c r="AD1256" s="397"/>
      <c r="AE1256" s="397"/>
      <c r="AF1256" s="397"/>
      <c r="AG1256" s="397"/>
      <c r="AH1256" s="397"/>
      <c r="AI1256" s="397"/>
      <c r="AJ1256" s="397"/>
      <c r="AK1256" s="397"/>
      <c r="AL1256" s="397"/>
      <c r="AM1256" s="397"/>
      <c r="AN1256" s="397"/>
      <c r="AO1256" s="397"/>
      <c r="AP1256" s="397"/>
      <c r="AQ1256" s="397"/>
      <c r="AR1256" s="397"/>
      <c r="AS1256" s="397"/>
      <c r="AT1256" s="397"/>
      <c r="AU1256" s="397"/>
      <c r="AV1256" s="397"/>
      <c r="AW1256" s="397"/>
      <c r="AX1256" s="397"/>
      <c r="AY1256" s="397"/>
      <c r="AZ1256" s="397"/>
      <c r="BA1256" s="553"/>
      <c r="BB1256" s="397"/>
      <c r="BC1256" s="397"/>
      <c r="BD1256" s="397"/>
    </row>
    <row r="1257" spans="2:56" x14ac:dyDescent="0.35">
      <c r="B1257" s="80"/>
      <c r="C1257" s="119"/>
      <c r="D1257" s="119"/>
      <c r="E1257" s="202"/>
      <c r="F1257" s="119"/>
      <c r="G1257" s="120"/>
      <c r="H1257" s="41"/>
      <c r="I1257" s="41"/>
      <c r="J1257" s="329">
        <v>0</v>
      </c>
      <c r="K1257" s="329">
        <v>0</v>
      </c>
      <c r="L1257" s="332"/>
      <c r="M1257" s="150"/>
      <c r="N1257" s="397"/>
      <c r="O1257" s="555"/>
      <c r="P1257" s="576">
        <f t="shared" si="60"/>
        <v>0</v>
      </c>
      <c r="Q1257" s="576">
        <f t="shared" si="61"/>
        <v>0</v>
      </c>
      <c r="R1257" s="576">
        <f t="shared" si="62"/>
        <v>0</v>
      </c>
      <c r="S1257" s="576">
        <f t="shared" si="62"/>
        <v>0</v>
      </c>
      <c r="T1257" s="553"/>
      <c r="U1257" s="553"/>
      <c r="V1257" s="553"/>
      <c r="W1257" s="553"/>
      <c r="X1257" s="397"/>
      <c r="Y1257" s="397"/>
      <c r="Z1257" s="397"/>
      <c r="AA1257" s="397"/>
      <c r="AB1257" s="397"/>
      <c r="AC1257" s="397"/>
      <c r="AD1257" s="397"/>
      <c r="AE1257" s="397"/>
      <c r="AF1257" s="397"/>
      <c r="AG1257" s="397"/>
      <c r="AH1257" s="397"/>
      <c r="AI1257" s="397"/>
      <c r="AJ1257" s="397"/>
      <c r="AK1257" s="397"/>
      <c r="AL1257" s="397"/>
      <c r="AM1257" s="397"/>
      <c r="AN1257" s="397"/>
      <c r="AO1257" s="397"/>
      <c r="AP1257" s="397"/>
      <c r="AQ1257" s="397"/>
      <c r="AR1257" s="397"/>
      <c r="AS1257" s="397"/>
      <c r="AT1257" s="397"/>
      <c r="AU1257" s="397"/>
      <c r="AV1257" s="397"/>
      <c r="AW1257" s="397"/>
      <c r="AX1257" s="397"/>
      <c r="AY1257" s="397"/>
      <c r="AZ1257" s="397"/>
      <c r="BA1257" s="553"/>
      <c r="BB1257" s="397"/>
      <c r="BC1257" s="397"/>
      <c r="BD1257" s="397"/>
    </row>
    <row r="1258" spans="2:56" x14ac:dyDescent="0.35">
      <c r="B1258" s="80"/>
      <c r="C1258" s="119"/>
      <c r="D1258" s="119"/>
      <c r="E1258" s="202"/>
      <c r="F1258" s="119"/>
      <c r="G1258" s="120"/>
      <c r="H1258" s="41"/>
      <c r="I1258" s="41"/>
      <c r="J1258" s="329">
        <v>0</v>
      </c>
      <c r="K1258" s="329">
        <v>0</v>
      </c>
      <c r="L1258" s="332"/>
      <c r="M1258" s="150"/>
      <c r="N1258" s="397"/>
      <c r="O1258" s="555"/>
      <c r="P1258" s="576">
        <f t="shared" si="60"/>
        <v>0</v>
      </c>
      <c r="Q1258" s="576">
        <f t="shared" si="61"/>
        <v>0</v>
      </c>
      <c r="R1258" s="576">
        <f t="shared" si="62"/>
        <v>0</v>
      </c>
      <c r="S1258" s="576">
        <f t="shared" si="62"/>
        <v>0</v>
      </c>
      <c r="T1258" s="553"/>
      <c r="U1258" s="553"/>
      <c r="V1258" s="553"/>
      <c r="W1258" s="553"/>
      <c r="X1258" s="397"/>
      <c r="Y1258" s="397"/>
      <c r="Z1258" s="397"/>
      <c r="AA1258" s="397"/>
      <c r="AB1258" s="397"/>
      <c r="AC1258" s="397"/>
      <c r="AD1258" s="397"/>
      <c r="AE1258" s="397"/>
      <c r="AF1258" s="397"/>
      <c r="AG1258" s="397"/>
      <c r="AH1258" s="397"/>
      <c r="AI1258" s="397"/>
      <c r="AJ1258" s="397"/>
      <c r="AK1258" s="397"/>
      <c r="AL1258" s="397"/>
      <c r="AM1258" s="397"/>
      <c r="AN1258" s="397"/>
      <c r="AO1258" s="397"/>
      <c r="AP1258" s="397"/>
      <c r="AQ1258" s="397"/>
      <c r="AR1258" s="397"/>
      <c r="AS1258" s="397"/>
      <c r="AT1258" s="397"/>
      <c r="AU1258" s="397"/>
      <c r="AV1258" s="397"/>
      <c r="AW1258" s="397"/>
      <c r="AX1258" s="397"/>
      <c r="AY1258" s="397"/>
      <c r="AZ1258" s="397"/>
      <c r="BA1258" s="553"/>
      <c r="BB1258" s="397"/>
      <c r="BC1258" s="397"/>
      <c r="BD1258" s="397"/>
    </row>
    <row r="1259" spans="2:56" x14ac:dyDescent="0.35">
      <c r="B1259" s="80"/>
      <c r="C1259" s="119"/>
      <c r="D1259" s="119"/>
      <c r="E1259" s="202"/>
      <c r="F1259" s="119"/>
      <c r="G1259" s="120"/>
      <c r="H1259" s="41"/>
      <c r="I1259" s="41"/>
      <c r="J1259" s="329">
        <v>0</v>
      </c>
      <c r="K1259" s="329">
        <v>0</v>
      </c>
      <c r="L1259" s="332"/>
      <c r="M1259" s="150"/>
      <c r="N1259" s="397"/>
      <c r="O1259" s="555"/>
      <c r="P1259" s="576">
        <f t="shared" si="60"/>
        <v>0</v>
      </c>
      <c r="Q1259" s="576">
        <f t="shared" si="61"/>
        <v>0</v>
      </c>
      <c r="R1259" s="576">
        <f t="shared" si="62"/>
        <v>0</v>
      </c>
      <c r="S1259" s="576">
        <f t="shared" si="62"/>
        <v>0</v>
      </c>
      <c r="T1259" s="553"/>
      <c r="U1259" s="553"/>
      <c r="V1259" s="553"/>
      <c r="W1259" s="553"/>
      <c r="X1259" s="397"/>
      <c r="Y1259" s="397"/>
      <c r="Z1259" s="397"/>
      <c r="AA1259" s="397"/>
      <c r="AB1259" s="397"/>
      <c r="AC1259" s="397"/>
      <c r="AD1259" s="397"/>
      <c r="AE1259" s="397"/>
      <c r="AF1259" s="397"/>
      <c r="AG1259" s="397"/>
      <c r="AH1259" s="397"/>
      <c r="AI1259" s="397"/>
      <c r="AJ1259" s="397"/>
      <c r="AK1259" s="397"/>
      <c r="AL1259" s="397"/>
      <c r="AM1259" s="397"/>
      <c r="AN1259" s="397"/>
      <c r="AO1259" s="397"/>
      <c r="AP1259" s="397"/>
      <c r="AQ1259" s="397"/>
      <c r="AR1259" s="397"/>
      <c r="AS1259" s="397"/>
      <c r="AT1259" s="397"/>
      <c r="AU1259" s="397"/>
      <c r="AV1259" s="397"/>
      <c r="AW1259" s="397"/>
      <c r="AX1259" s="397"/>
      <c r="AY1259" s="397"/>
      <c r="AZ1259" s="397"/>
      <c r="BA1259" s="553"/>
      <c r="BB1259" s="397"/>
      <c r="BC1259" s="397"/>
      <c r="BD1259" s="397"/>
    </row>
    <row r="1260" spans="2:56" x14ac:dyDescent="0.35">
      <c r="B1260" s="80"/>
      <c r="C1260" s="119"/>
      <c r="D1260" s="119"/>
      <c r="E1260" s="202"/>
      <c r="F1260" s="119"/>
      <c r="G1260" s="120"/>
      <c r="H1260" s="41"/>
      <c r="I1260" s="41"/>
      <c r="J1260" s="329">
        <v>0</v>
      </c>
      <c r="K1260" s="329">
        <v>0</v>
      </c>
      <c r="L1260" s="332"/>
      <c r="M1260" s="150"/>
      <c r="N1260" s="397"/>
      <c r="O1260" s="555"/>
      <c r="P1260" s="576">
        <f t="shared" si="60"/>
        <v>0</v>
      </c>
      <c r="Q1260" s="576">
        <f t="shared" si="61"/>
        <v>0</v>
      </c>
      <c r="R1260" s="576">
        <f t="shared" si="62"/>
        <v>0</v>
      </c>
      <c r="S1260" s="576">
        <f t="shared" si="62"/>
        <v>0</v>
      </c>
      <c r="T1260" s="553"/>
      <c r="U1260" s="553"/>
      <c r="V1260" s="553"/>
      <c r="W1260" s="553"/>
      <c r="X1260" s="397"/>
      <c r="Y1260" s="397"/>
      <c r="Z1260" s="397"/>
      <c r="AA1260" s="397"/>
      <c r="AB1260" s="397"/>
      <c r="AC1260" s="397"/>
      <c r="AD1260" s="397"/>
      <c r="AE1260" s="397"/>
      <c r="AF1260" s="397"/>
      <c r="AG1260" s="397"/>
      <c r="AH1260" s="397"/>
      <c r="AI1260" s="397"/>
      <c r="AJ1260" s="397"/>
      <c r="AK1260" s="397"/>
      <c r="AL1260" s="397"/>
      <c r="AM1260" s="397"/>
      <c r="AN1260" s="397"/>
      <c r="AO1260" s="397"/>
      <c r="AP1260" s="397"/>
      <c r="AQ1260" s="397"/>
      <c r="AR1260" s="397"/>
      <c r="AS1260" s="397"/>
      <c r="AT1260" s="397"/>
      <c r="AU1260" s="397"/>
      <c r="AV1260" s="397"/>
      <c r="AW1260" s="397"/>
      <c r="AX1260" s="397"/>
      <c r="AY1260" s="397"/>
      <c r="AZ1260" s="397"/>
      <c r="BA1260" s="553"/>
      <c r="BB1260" s="397"/>
      <c r="BC1260" s="397"/>
      <c r="BD1260" s="397"/>
    </row>
    <row r="1261" spans="2:56" x14ac:dyDescent="0.35">
      <c r="B1261" s="80"/>
      <c r="C1261" s="119"/>
      <c r="D1261" s="119"/>
      <c r="E1261" s="202"/>
      <c r="F1261" s="119"/>
      <c r="G1261" s="120"/>
      <c r="H1261" s="41"/>
      <c r="I1261" s="41"/>
      <c r="J1261" s="329">
        <v>0</v>
      </c>
      <c r="K1261" s="329">
        <v>0</v>
      </c>
      <c r="L1261" s="332"/>
      <c r="M1261" s="150"/>
      <c r="N1261" s="397"/>
      <c r="O1261" s="555"/>
      <c r="P1261" s="576">
        <f t="shared" si="60"/>
        <v>0</v>
      </c>
      <c r="Q1261" s="576">
        <f t="shared" si="61"/>
        <v>0</v>
      </c>
      <c r="R1261" s="576">
        <f t="shared" si="62"/>
        <v>0</v>
      </c>
      <c r="S1261" s="576">
        <f t="shared" si="62"/>
        <v>0</v>
      </c>
      <c r="T1261" s="553"/>
      <c r="U1261" s="553"/>
      <c r="V1261" s="553"/>
      <c r="W1261" s="553"/>
      <c r="X1261" s="397"/>
      <c r="Y1261" s="397"/>
      <c r="Z1261" s="397"/>
      <c r="AA1261" s="397"/>
      <c r="AB1261" s="397"/>
      <c r="AC1261" s="397"/>
      <c r="AD1261" s="397"/>
      <c r="AE1261" s="397"/>
      <c r="AF1261" s="397"/>
      <c r="AG1261" s="397"/>
      <c r="AH1261" s="397"/>
      <c r="AI1261" s="397"/>
      <c r="AJ1261" s="397"/>
      <c r="AK1261" s="397"/>
      <c r="AL1261" s="397"/>
      <c r="AM1261" s="397"/>
      <c r="AN1261" s="397"/>
      <c r="AO1261" s="397"/>
      <c r="AP1261" s="397"/>
      <c r="AQ1261" s="397"/>
      <c r="AR1261" s="397"/>
      <c r="AS1261" s="397"/>
      <c r="AT1261" s="397"/>
      <c r="AU1261" s="397"/>
      <c r="AV1261" s="397"/>
      <c r="AW1261" s="397"/>
      <c r="AX1261" s="397"/>
      <c r="AY1261" s="397"/>
      <c r="AZ1261" s="397"/>
      <c r="BA1261" s="553"/>
      <c r="BB1261" s="397"/>
      <c r="BC1261" s="397"/>
      <c r="BD1261" s="397"/>
    </row>
    <row r="1262" spans="2:56" x14ac:dyDescent="0.35">
      <c r="B1262" s="80"/>
      <c r="C1262" s="119"/>
      <c r="D1262" s="119"/>
      <c r="E1262" s="202"/>
      <c r="F1262" s="119"/>
      <c r="G1262" s="120"/>
      <c r="H1262" s="41"/>
      <c r="I1262" s="41"/>
      <c r="J1262" s="329">
        <v>0</v>
      </c>
      <c r="K1262" s="329">
        <v>0</v>
      </c>
      <c r="L1262" s="332"/>
      <c r="M1262" s="150"/>
      <c r="N1262" s="397"/>
      <c r="O1262" s="555"/>
      <c r="P1262" s="576">
        <f t="shared" si="60"/>
        <v>0</v>
      </c>
      <c r="Q1262" s="576">
        <f t="shared" si="61"/>
        <v>0</v>
      </c>
      <c r="R1262" s="576">
        <f t="shared" si="62"/>
        <v>0</v>
      </c>
      <c r="S1262" s="576">
        <f t="shared" si="62"/>
        <v>0</v>
      </c>
      <c r="T1262" s="553"/>
      <c r="U1262" s="553"/>
      <c r="V1262" s="553"/>
      <c r="W1262" s="553"/>
      <c r="X1262" s="397"/>
      <c r="Y1262" s="397"/>
      <c r="Z1262" s="397"/>
      <c r="AA1262" s="397"/>
      <c r="AB1262" s="397"/>
      <c r="AC1262" s="397"/>
      <c r="AD1262" s="397"/>
      <c r="AE1262" s="397"/>
      <c r="AF1262" s="397"/>
      <c r="AG1262" s="397"/>
      <c r="AH1262" s="397"/>
      <c r="AI1262" s="397"/>
      <c r="AJ1262" s="397"/>
      <c r="AK1262" s="397"/>
      <c r="AL1262" s="397"/>
      <c r="AM1262" s="397"/>
      <c r="AN1262" s="397"/>
      <c r="AO1262" s="397"/>
      <c r="AP1262" s="397"/>
      <c r="AQ1262" s="397"/>
      <c r="AR1262" s="397"/>
      <c r="AS1262" s="397"/>
      <c r="AT1262" s="397"/>
      <c r="AU1262" s="397"/>
      <c r="AV1262" s="397"/>
      <c r="AW1262" s="397"/>
      <c r="AX1262" s="397"/>
      <c r="AY1262" s="397"/>
      <c r="AZ1262" s="397"/>
      <c r="BA1262" s="553"/>
      <c r="BB1262" s="397"/>
      <c r="BC1262" s="397"/>
      <c r="BD1262" s="397"/>
    </row>
    <row r="1263" spans="2:56" x14ac:dyDescent="0.35">
      <c r="B1263" s="80"/>
      <c r="C1263" s="119"/>
      <c r="D1263" s="119"/>
      <c r="E1263" s="202"/>
      <c r="F1263" s="119"/>
      <c r="G1263" s="120"/>
      <c r="H1263" s="41"/>
      <c r="I1263" s="41"/>
      <c r="J1263" s="329">
        <v>0</v>
      </c>
      <c r="K1263" s="329">
        <v>0</v>
      </c>
      <c r="L1263" s="332"/>
      <c r="M1263" s="150"/>
      <c r="N1263" s="397"/>
      <c r="O1263" s="555"/>
      <c r="P1263" s="576">
        <f t="shared" si="60"/>
        <v>0</v>
      </c>
      <c r="Q1263" s="576">
        <f t="shared" si="61"/>
        <v>0</v>
      </c>
      <c r="R1263" s="576">
        <f t="shared" si="62"/>
        <v>0</v>
      </c>
      <c r="S1263" s="576">
        <f t="shared" si="62"/>
        <v>0</v>
      </c>
      <c r="T1263" s="553"/>
      <c r="U1263" s="553"/>
      <c r="V1263" s="553"/>
      <c r="W1263" s="553"/>
      <c r="X1263" s="397"/>
      <c r="Y1263" s="397"/>
      <c r="Z1263" s="397"/>
      <c r="AA1263" s="397"/>
      <c r="AB1263" s="397"/>
      <c r="AC1263" s="397"/>
      <c r="AD1263" s="397"/>
      <c r="AE1263" s="397"/>
      <c r="AF1263" s="397"/>
      <c r="AG1263" s="397"/>
      <c r="AH1263" s="397"/>
      <c r="AI1263" s="397"/>
      <c r="AJ1263" s="397"/>
      <c r="AK1263" s="397"/>
      <c r="AL1263" s="397"/>
      <c r="AM1263" s="397"/>
      <c r="AN1263" s="397"/>
      <c r="AO1263" s="397"/>
      <c r="AP1263" s="397"/>
      <c r="AQ1263" s="397"/>
      <c r="AR1263" s="397"/>
      <c r="AS1263" s="397"/>
      <c r="AT1263" s="397"/>
      <c r="AU1263" s="397"/>
      <c r="AV1263" s="397"/>
      <c r="AW1263" s="397"/>
      <c r="AX1263" s="397"/>
      <c r="AY1263" s="397"/>
      <c r="AZ1263" s="397"/>
      <c r="BA1263" s="553"/>
      <c r="BB1263" s="397"/>
      <c r="BC1263" s="397"/>
      <c r="BD1263" s="397"/>
    </row>
    <row r="1264" spans="2:56" x14ac:dyDescent="0.35">
      <c r="B1264" s="80"/>
      <c r="C1264" s="119"/>
      <c r="D1264" s="119"/>
      <c r="E1264" s="202"/>
      <c r="F1264" s="119"/>
      <c r="G1264" s="120"/>
      <c r="H1264" s="41"/>
      <c r="I1264" s="41"/>
      <c r="J1264" s="329">
        <v>0</v>
      </c>
      <c r="K1264" s="329">
        <v>0</v>
      </c>
      <c r="L1264" s="332"/>
      <c r="M1264" s="150"/>
      <c r="N1264" s="397"/>
      <c r="O1264" s="555"/>
      <c r="P1264" s="576">
        <f t="shared" ref="P1264:P1327" si="63">J1264*$G$32</f>
        <v>0</v>
      </c>
      <c r="Q1264" s="576">
        <f t="shared" ref="Q1264:Q1327" si="64">K1264*$G$42</f>
        <v>0</v>
      </c>
      <c r="R1264" s="576">
        <f t="shared" ref="R1264:S1327" si="65">P1264-J1264</f>
        <v>0</v>
      </c>
      <c r="S1264" s="576">
        <f t="shared" si="65"/>
        <v>0</v>
      </c>
      <c r="T1264" s="553"/>
      <c r="U1264" s="553"/>
      <c r="V1264" s="553"/>
      <c r="W1264" s="553"/>
      <c r="X1264" s="397"/>
      <c r="Y1264" s="397"/>
      <c r="Z1264" s="397"/>
      <c r="AA1264" s="397"/>
      <c r="AB1264" s="397"/>
      <c r="AC1264" s="397"/>
      <c r="AD1264" s="397"/>
      <c r="AE1264" s="397"/>
      <c r="AF1264" s="397"/>
      <c r="AG1264" s="397"/>
      <c r="AH1264" s="397"/>
      <c r="AI1264" s="397"/>
      <c r="AJ1264" s="397"/>
      <c r="AK1264" s="397"/>
      <c r="AL1264" s="397"/>
      <c r="AM1264" s="397"/>
      <c r="AN1264" s="397"/>
      <c r="AO1264" s="397"/>
      <c r="AP1264" s="397"/>
      <c r="AQ1264" s="397"/>
      <c r="AR1264" s="397"/>
      <c r="AS1264" s="397"/>
      <c r="AT1264" s="397"/>
      <c r="AU1264" s="397"/>
      <c r="AV1264" s="397"/>
      <c r="AW1264" s="397"/>
      <c r="AX1264" s="397"/>
      <c r="AY1264" s="397"/>
      <c r="AZ1264" s="397"/>
      <c r="BA1264" s="553"/>
      <c r="BB1264" s="397"/>
      <c r="BC1264" s="397"/>
      <c r="BD1264" s="397"/>
    </row>
    <row r="1265" spans="2:56" x14ac:dyDescent="0.35">
      <c r="B1265" s="80"/>
      <c r="C1265" s="119"/>
      <c r="D1265" s="119"/>
      <c r="E1265" s="202"/>
      <c r="F1265" s="119"/>
      <c r="G1265" s="120"/>
      <c r="H1265" s="41"/>
      <c r="I1265" s="41"/>
      <c r="J1265" s="329">
        <v>0</v>
      </c>
      <c r="K1265" s="329">
        <v>0</v>
      </c>
      <c r="L1265" s="332"/>
      <c r="M1265" s="150"/>
      <c r="N1265" s="397"/>
      <c r="O1265" s="555"/>
      <c r="P1265" s="576">
        <f t="shared" si="63"/>
        <v>0</v>
      </c>
      <c r="Q1265" s="576">
        <f t="shared" si="64"/>
        <v>0</v>
      </c>
      <c r="R1265" s="576">
        <f t="shared" si="65"/>
        <v>0</v>
      </c>
      <c r="S1265" s="576">
        <f t="shared" si="65"/>
        <v>0</v>
      </c>
      <c r="T1265" s="553"/>
      <c r="U1265" s="553"/>
      <c r="V1265" s="553"/>
      <c r="W1265" s="553"/>
      <c r="X1265" s="397"/>
      <c r="Y1265" s="397"/>
      <c r="Z1265" s="397"/>
      <c r="AA1265" s="397"/>
      <c r="AB1265" s="397"/>
      <c r="AC1265" s="397"/>
      <c r="AD1265" s="397"/>
      <c r="AE1265" s="397"/>
      <c r="AF1265" s="397"/>
      <c r="AG1265" s="397"/>
      <c r="AH1265" s="397"/>
      <c r="AI1265" s="397"/>
      <c r="AJ1265" s="397"/>
      <c r="AK1265" s="397"/>
      <c r="AL1265" s="397"/>
      <c r="AM1265" s="397"/>
      <c r="AN1265" s="397"/>
      <c r="AO1265" s="397"/>
      <c r="AP1265" s="397"/>
      <c r="AQ1265" s="397"/>
      <c r="AR1265" s="397"/>
      <c r="AS1265" s="397"/>
      <c r="AT1265" s="397"/>
      <c r="AU1265" s="397"/>
      <c r="AV1265" s="397"/>
      <c r="AW1265" s="397"/>
      <c r="AX1265" s="397"/>
      <c r="AY1265" s="397"/>
      <c r="AZ1265" s="397"/>
      <c r="BA1265" s="553"/>
      <c r="BB1265" s="397"/>
      <c r="BC1265" s="397"/>
      <c r="BD1265" s="397"/>
    </row>
    <row r="1266" spans="2:56" x14ac:dyDescent="0.35">
      <c r="B1266" s="80"/>
      <c r="C1266" s="119"/>
      <c r="D1266" s="119"/>
      <c r="E1266" s="202"/>
      <c r="F1266" s="119"/>
      <c r="G1266" s="120"/>
      <c r="H1266" s="41"/>
      <c r="I1266" s="41"/>
      <c r="J1266" s="329">
        <v>0</v>
      </c>
      <c r="K1266" s="329">
        <v>0</v>
      </c>
      <c r="L1266" s="332"/>
      <c r="M1266" s="150"/>
      <c r="N1266" s="397"/>
      <c r="O1266" s="555"/>
      <c r="P1266" s="576">
        <f t="shared" si="63"/>
        <v>0</v>
      </c>
      <c r="Q1266" s="576">
        <f t="shared" si="64"/>
        <v>0</v>
      </c>
      <c r="R1266" s="576">
        <f t="shared" si="65"/>
        <v>0</v>
      </c>
      <c r="S1266" s="576">
        <f t="shared" si="65"/>
        <v>0</v>
      </c>
      <c r="T1266" s="553"/>
      <c r="U1266" s="553"/>
      <c r="V1266" s="553"/>
      <c r="W1266" s="553"/>
      <c r="X1266" s="397"/>
      <c r="Y1266" s="397"/>
      <c r="Z1266" s="397"/>
      <c r="AA1266" s="397"/>
      <c r="AB1266" s="397"/>
      <c r="AC1266" s="397"/>
      <c r="AD1266" s="397"/>
      <c r="AE1266" s="397"/>
      <c r="AF1266" s="397"/>
      <c r="AG1266" s="397"/>
      <c r="AH1266" s="397"/>
      <c r="AI1266" s="397"/>
      <c r="AJ1266" s="397"/>
      <c r="AK1266" s="397"/>
      <c r="AL1266" s="397"/>
      <c r="AM1266" s="397"/>
      <c r="AN1266" s="397"/>
      <c r="AO1266" s="397"/>
      <c r="AP1266" s="397"/>
      <c r="AQ1266" s="397"/>
      <c r="AR1266" s="397"/>
      <c r="AS1266" s="397"/>
      <c r="AT1266" s="397"/>
      <c r="AU1266" s="397"/>
      <c r="AV1266" s="397"/>
      <c r="AW1266" s="397"/>
      <c r="AX1266" s="397"/>
      <c r="AY1266" s="397"/>
      <c r="AZ1266" s="397"/>
      <c r="BA1266" s="553"/>
      <c r="BB1266" s="397"/>
      <c r="BC1266" s="397"/>
      <c r="BD1266" s="397"/>
    </row>
    <row r="1267" spans="2:56" x14ac:dyDescent="0.35">
      <c r="B1267" s="80"/>
      <c r="C1267" s="119"/>
      <c r="D1267" s="119"/>
      <c r="E1267" s="202"/>
      <c r="F1267" s="119"/>
      <c r="G1267" s="120"/>
      <c r="H1267" s="41"/>
      <c r="I1267" s="41"/>
      <c r="J1267" s="329">
        <v>0</v>
      </c>
      <c r="K1267" s="329">
        <v>0</v>
      </c>
      <c r="L1267" s="332"/>
      <c r="M1267" s="150"/>
      <c r="N1267" s="397"/>
      <c r="O1267" s="555"/>
      <c r="P1267" s="576">
        <f t="shared" si="63"/>
        <v>0</v>
      </c>
      <c r="Q1267" s="576">
        <f t="shared" si="64"/>
        <v>0</v>
      </c>
      <c r="R1267" s="576">
        <f t="shared" si="65"/>
        <v>0</v>
      </c>
      <c r="S1267" s="576">
        <f t="shared" si="65"/>
        <v>0</v>
      </c>
      <c r="T1267" s="553"/>
      <c r="U1267" s="553"/>
      <c r="V1267" s="553"/>
      <c r="W1267" s="553"/>
      <c r="X1267" s="397"/>
      <c r="Y1267" s="397"/>
      <c r="Z1267" s="397"/>
      <c r="AA1267" s="397"/>
      <c r="AB1267" s="397"/>
      <c r="AC1267" s="397"/>
      <c r="AD1267" s="397"/>
      <c r="AE1267" s="397"/>
      <c r="AF1267" s="397"/>
      <c r="AG1267" s="397"/>
      <c r="AH1267" s="397"/>
      <c r="AI1267" s="397"/>
      <c r="AJ1267" s="397"/>
      <c r="AK1267" s="397"/>
      <c r="AL1267" s="397"/>
      <c r="AM1267" s="397"/>
      <c r="AN1267" s="397"/>
      <c r="AO1267" s="397"/>
      <c r="AP1267" s="397"/>
      <c r="AQ1267" s="397"/>
      <c r="AR1267" s="397"/>
      <c r="AS1267" s="397"/>
      <c r="AT1267" s="397"/>
      <c r="AU1267" s="397"/>
      <c r="AV1267" s="397"/>
      <c r="AW1267" s="397"/>
      <c r="AX1267" s="397"/>
      <c r="AY1267" s="397"/>
      <c r="AZ1267" s="397"/>
      <c r="BA1267" s="553"/>
      <c r="BB1267" s="397"/>
      <c r="BC1267" s="397"/>
      <c r="BD1267" s="397"/>
    </row>
    <row r="1268" spans="2:56" x14ac:dyDescent="0.35">
      <c r="B1268" s="80"/>
      <c r="C1268" s="119"/>
      <c r="D1268" s="119"/>
      <c r="E1268" s="202"/>
      <c r="F1268" s="119"/>
      <c r="G1268" s="120"/>
      <c r="H1268" s="41"/>
      <c r="I1268" s="41"/>
      <c r="J1268" s="329">
        <v>0</v>
      </c>
      <c r="K1268" s="329">
        <v>0</v>
      </c>
      <c r="L1268" s="332"/>
      <c r="M1268" s="150"/>
      <c r="N1268" s="397"/>
      <c r="O1268" s="555"/>
      <c r="P1268" s="576">
        <f t="shared" si="63"/>
        <v>0</v>
      </c>
      <c r="Q1268" s="576">
        <f t="shared" si="64"/>
        <v>0</v>
      </c>
      <c r="R1268" s="576">
        <f t="shared" si="65"/>
        <v>0</v>
      </c>
      <c r="S1268" s="576">
        <f t="shared" si="65"/>
        <v>0</v>
      </c>
      <c r="T1268" s="553"/>
      <c r="U1268" s="553"/>
      <c r="V1268" s="553"/>
      <c r="W1268" s="553"/>
      <c r="X1268" s="397"/>
      <c r="Y1268" s="397"/>
      <c r="Z1268" s="397"/>
      <c r="AA1268" s="397"/>
      <c r="AB1268" s="397"/>
      <c r="AC1268" s="397"/>
      <c r="AD1268" s="397"/>
      <c r="AE1268" s="397"/>
      <c r="AF1268" s="397"/>
      <c r="AG1268" s="397"/>
      <c r="AH1268" s="397"/>
      <c r="AI1268" s="397"/>
      <c r="AJ1268" s="397"/>
      <c r="AK1268" s="397"/>
      <c r="AL1268" s="397"/>
      <c r="AM1268" s="397"/>
      <c r="AN1268" s="397"/>
      <c r="AO1268" s="397"/>
      <c r="AP1268" s="397"/>
      <c r="AQ1268" s="397"/>
      <c r="AR1268" s="397"/>
      <c r="AS1268" s="397"/>
      <c r="AT1268" s="397"/>
      <c r="AU1268" s="397"/>
      <c r="AV1268" s="397"/>
      <c r="AW1268" s="397"/>
      <c r="AX1268" s="397"/>
      <c r="AY1268" s="397"/>
      <c r="AZ1268" s="397"/>
      <c r="BA1268" s="553"/>
      <c r="BB1268" s="397"/>
      <c r="BC1268" s="397"/>
      <c r="BD1268" s="397"/>
    </row>
    <row r="1269" spans="2:56" x14ac:dyDescent="0.35">
      <c r="B1269" s="80"/>
      <c r="C1269" s="119"/>
      <c r="D1269" s="119"/>
      <c r="E1269" s="202"/>
      <c r="F1269" s="119"/>
      <c r="G1269" s="120"/>
      <c r="H1269" s="41"/>
      <c r="I1269" s="41"/>
      <c r="J1269" s="329">
        <v>0</v>
      </c>
      <c r="K1269" s="329">
        <v>0</v>
      </c>
      <c r="L1269" s="332"/>
      <c r="M1269" s="150"/>
      <c r="N1269" s="397"/>
      <c r="O1269" s="555"/>
      <c r="P1269" s="576">
        <f t="shared" si="63"/>
        <v>0</v>
      </c>
      <c r="Q1269" s="576">
        <f t="shared" si="64"/>
        <v>0</v>
      </c>
      <c r="R1269" s="576">
        <f t="shared" si="65"/>
        <v>0</v>
      </c>
      <c r="S1269" s="576">
        <f t="shared" si="65"/>
        <v>0</v>
      </c>
      <c r="T1269" s="553"/>
      <c r="U1269" s="553"/>
      <c r="V1269" s="553"/>
      <c r="W1269" s="553"/>
      <c r="X1269" s="397"/>
      <c r="Y1269" s="397"/>
      <c r="Z1269" s="397"/>
      <c r="AA1269" s="397"/>
      <c r="AB1269" s="397"/>
      <c r="AC1269" s="397"/>
      <c r="AD1269" s="397"/>
      <c r="AE1269" s="397"/>
      <c r="AF1269" s="397"/>
      <c r="AG1269" s="397"/>
      <c r="AH1269" s="397"/>
      <c r="AI1269" s="397"/>
      <c r="AJ1269" s="397"/>
      <c r="AK1269" s="397"/>
      <c r="AL1269" s="397"/>
      <c r="AM1269" s="397"/>
      <c r="AN1269" s="397"/>
      <c r="AO1269" s="397"/>
      <c r="AP1269" s="397"/>
      <c r="AQ1269" s="397"/>
      <c r="AR1269" s="397"/>
      <c r="AS1269" s="397"/>
      <c r="AT1269" s="397"/>
      <c r="AU1269" s="397"/>
      <c r="AV1269" s="397"/>
      <c r="AW1269" s="397"/>
      <c r="AX1269" s="397"/>
      <c r="AY1269" s="397"/>
      <c r="AZ1269" s="397"/>
      <c r="BA1269" s="553"/>
      <c r="BB1269" s="397"/>
      <c r="BC1269" s="397"/>
      <c r="BD1269" s="397"/>
    </row>
    <row r="1270" spans="2:56" x14ac:dyDescent="0.35">
      <c r="B1270" s="80"/>
      <c r="C1270" s="119"/>
      <c r="D1270" s="119"/>
      <c r="E1270" s="202"/>
      <c r="F1270" s="119"/>
      <c r="G1270" s="120"/>
      <c r="H1270" s="41"/>
      <c r="I1270" s="41"/>
      <c r="J1270" s="329">
        <v>0</v>
      </c>
      <c r="K1270" s="329">
        <v>0</v>
      </c>
      <c r="L1270" s="332"/>
      <c r="M1270" s="150"/>
      <c r="N1270" s="397"/>
      <c r="O1270" s="555"/>
      <c r="P1270" s="576">
        <f t="shared" si="63"/>
        <v>0</v>
      </c>
      <c r="Q1270" s="576">
        <f t="shared" si="64"/>
        <v>0</v>
      </c>
      <c r="R1270" s="576">
        <f t="shared" si="65"/>
        <v>0</v>
      </c>
      <c r="S1270" s="576">
        <f t="shared" si="65"/>
        <v>0</v>
      </c>
      <c r="T1270" s="553"/>
      <c r="U1270" s="553"/>
      <c r="V1270" s="553"/>
      <c r="W1270" s="553"/>
      <c r="X1270" s="397"/>
      <c r="Y1270" s="397"/>
      <c r="Z1270" s="397"/>
      <c r="AA1270" s="397"/>
      <c r="AB1270" s="397"/>
      <c r="AC1270" s="397"/>
      <c r="AD1270" s="397"/>
      <c r="AE1270" s="397"/>
      <c r="AF1270" s="397"/>
      <c r="AG1270" s="397"/>
      <c r="AH1270" s="397"/>
      <c r="AI1270" s="397"/>
      <c r="AJ1270" s="397"/>
      <c r="AK1270" s="397"/>
      <c r="AL1270" s="397"/>
      <c r="AM1270" s="397"/>
      <c r="AN1270" s="397"/>
      <c r="AO1270" s="397"/>
      <c r="AP1270" s="397"/>
      <c r="AQ1270" s="397"/>
      <c r="AR1270" s="397"/>
      <c r="AS1270" s="397"/>
      <c r="AT1270" s="397"/>
      <c r="AU1270" s="397"/>
      <c r="AV1270" s="397"/>
      <c r="AW1270" s="397"/>
      <c r="AX1270" s="397"/>
      <c r="AY1270" s="397"/>
      <c r="AZ1270" s="397"/>
      <c r="BA1270" s="553"/>
      <c r="BB1270" s="397"/>
      <c r="BC1270" s="397"/>
      <c r="BD1270" s="397"/>
    </row>
    <row r="1271" spans="2:56" x14ac:dyDescent="0.35">
      <c r="B1271" s="80"/>
      <c r="C1271" s="119"/>
      <c r="D1271" s="119"/>
      <c r="E1271" s="202"/>
      <c r="F1271" s="119"/>
      <c r="G1271" s="120"/>
      <c r="H1271" s="41"/>
      <c r="I1271" s="41"/>
      <c r="J1271" s="329">
        <v>0</v>
      </c>
      <c r="K1271" s="329">
        <v>0</v>
      </c>
      <c r="L1271" s="332"/>
      <c r="M1271" s="150"/>
      <c r="N1271" s="397"/>
      <c r="O1271" s="555"/>
      <c r="P1271" s="576">
        <f t="shared" si="63"/>
        <v>0</v>
      </c>
      <c r="Q1271" s="576">
        <f t="shared" si="64"/>
        <v>0</v>
      </c>
      <c r="R1271" s="576">
        <f t="shared" si="65"/>
        <v>0</v>
      </c>
      <c r="S1271" s="576">
        <f t="shared" si="65"/>
        <v>0</v>
      </c>
      <c r="T1271" s="553"/>
      <c r="U1271" s="553"/>
      <c r="V1271" s="553"/>
      <c r="W1271" s="553"/>
      <c r="X1271" s="397"/>
      <c r="Y1271" s="397"/>
      <c r="Z1271" s="397"/>
      <c r="AA1271" s="397"/>
      <c r="AB1271" s="397"/>
      <c r="AC1271" s="397"/>
      <c r="AD1271" s="397"/>
      <c r="AE1271" s="397"/>
      <c r="AF1271" s="397"/>
      <c r="AG1271" s="397"/>
      <c r="AH1271" s="397"/>
      <c r="AI1271" s="397"/>
      <c r="AJ1271" s="397"/>
      <c r="AK1271" s="397"/>
      <c r="AL1271" s="397"/>
      <c r="AM1271" s="397"/>
      <c r="AN1271" s="397"/>
      <c r="AO1271" s="397"/>
      <c r="AP1271" s="397"/>
      <c r="AQ1271" s="397"/>
      <c r="AR1271" s="397"/>
      <c r="AS1271" s="397"/>
      <c r="AT1271" s="397"/>
      <c r="AU1271" s="397"/>
      <c r="AV1271" s="397"/>
      <c r="AW1271" s="397"/>
      <c r="AX1271" s="397"/>
      <c r="AY1271" s="397"/>
      <c r="AZ1271" s="397"/>
      <c r="BA1271" s="553"/>
      <c r="BB1271" s="397"/>
      <c r="BC1271" s="397"/>
      <c r="BD1271" s="397"/>
    </row>
    <row r="1272" spans="2:56" x14ac:dyDescent="0.35">
      <c r="B1272" s="80"/>
      <c r="C1272" s="119"/>
      <c r="D1272" s="119"/>
      <c r="E1272" s="202"/>
      <c r="F1272" s="119"/>
      <c r="G1272" s="120"/>
      <c r="H1272" s="41"/>
      <c r="I1272" s="41"/>
      <c r="J1272" s="329">
        <v>0</v>
      </c>
      <c r="K1272" s="329">
        <v>0</v>
      </c>
      <c r="L1272" s="332"/>
      <c r="M1272" s="150"/>
      <c r="N1272" s="397"/>
      <c r="O1272" s="555"/>
      <c r="P1272" s="576">
        <f t="shared" si="63"/>
        <v>0</v>
      </c>
      <c r="Q1272" s="576">
        <f t="shared" si="64"/>
        <v>0</v>
      </c>
      <c r="R1272" s="576">
        <f t="shared" si="65"/>
        <v>0</v>
      </c>
      <c r="S1272" s="576">
        <f t="shared" si="65"/>
        <v>0</v>
      </c>
      <c r="T1272" s="553"/>
      <c r="U1272" s="553"/>
      <c r="V1272" s="553"/>
      <c r="W1272" s="553"/>
      <c r="X1272" s="397"/>
      <c r="Y1272" s="397"/>
      <c r="Z1272" s="397"/>
      <c r="AA1272" s="397"/>
      <c r="AB1272" s="397"/>
      <c r="AC1272" s="397"/>
      <c r="AD1272" s="397"/>
      <c r="AE1272" s="397"/>
      <c r="AF1272" s="397"/>
      <c r="AG1272" s="397"/>
      <c r="AH1272" s="397"/>
      <c r="AI1272" s="397"/>
      <c r="AJ1272" s="397"/>
      <c r="AK1272" s="397"/>
      <c r="AL1272" s="397"/>
      <c r="AM1272" s="397"/>
      <c r="AN1272" s="397"/>
      <c r="AO1272" s="397"/>
      <c r="AP1272" s="397"/>
      <c r="AQ1272" s="397"/>
      <c r="AR1272" s="397"/>
      <c r="AS1272" s="397"/>
      <c r="AT1272" s="397"/>
      <c r="AU1272" s="397"/>
      <c r="AV1272" s="397"/>
      <c r="AW1272" s="397"/>
      <c r="AX1272" s="397"/>
      <c r="AY1272" s="397"/>
      <c r="AZ1272" s="397"/>
      <c r="BA1272" s="553"/>
      <c r="BB1272" s="397"/>
      <c r="BC1272" s="397"/>
      <c r="BD1272" s="397"/>
    </row>
    <row r="1273" spans="2:56" x14ac:dyDescent="0.35">
      <c r="B1273" s="80"/>
      <c r="C1273" s="119"/>
      <c r="D1273" s="119"/>
      <c r="E1273" s="202"/>
      <c r="F1273" s="119"/>
      <c r="G1273" s="120"/>
      <c r="H1273" s="41"/>
      <c r="I1273" s="41"/>
      <c r="J1273" s="329">
        <v>0</v>
      </c>
      <c r="K1273" s="329">
        <v>0</v>
      </c>
      <c r="L1273" s="332"/>
      <c r="M1273" s="150"/>
      <c r="N1273" s="397"/>
      <c r="O1273" s="555"/>
      <c r="P1273" s="576">
        <f t="shared" si="63"/>
        <v>0</v>
      </c>
      <c r="Q1273" s="576">
        <f t="shared" si="64"/>
        <v>0</v>
      </c>
      <c r="R1273" s="576">
        <f t="shared" si="65"/>
        <v>0</v>
      </c>
      <c r="S1273" s="576">
        <f t="shared" si="65"/>
        <v>0</v>
      </c>
      <c r="T1273" s="553"/>
      <c r="U1273" s="553"/>
      <c r="V1273" s="553"/>
      <c r="W1273" s="553"/>
      <c r="X1273" s="397"/>
      <c r="Y1273" s="397"/>
      <c r="Z1273" s="397"/>
      <c r="AA1273" s="397"/>
      <c r="AB1273" s="397"/>
      <c r="AC1273" s="397"/>
      <c r="AD1273" s="397"/>
      <c r="AE1273" s="397"/>
      <c r="AF1273" s="397"/>
      <c r="AG1273" s="397"/>
      <c r="AH1273" s="397"/>
      <c r="AI1273" s="397"/>
      <c r="AJ1273" s="397"/>
      <c r="AK1273" s="397"/>
      <c r="AL1273" s="397"/>
      <c r="AM1273" s="397"/>
      <c r="AN1273" s="397"/>
      <c r="AO1273" s="397"/>
      <c r="AP1273" s="397"/>
      <c r="AQ1273" s="397"/>
      <c r="AR1273" s="397"/>
      <c r="AS1273" s="397"/>
      <c r="AT1273" s="397"/>
      <c r="AU1273" s="397"/>
      <c r="AV1273" s="397"/>
      <c r="AW1273" s="397"/>
      <c r="AX1273" s="397"/>
      <c r="AY1273" s="397"/>
      <c r="AZ1273" s="397"/>
      <c r="BA1273" s="553"/>
      <c r="BB1273" s="397"/>
      <c r="BC1273" s="397"/>
      <c r="BD1273" s="397"/>
    </row>
    <row r="1274" spans="2:56" x14ac:dyDescent="0.35">
      <c r="B1274" s="80"/>
      <c r="C1274" s="119"/>
      <c r="D1274" s="119"/>
      <c r="E1274" s="202"/>
      <c r="F1274" s="119"/>
      <c r="G1274" s="120"/>
      <c r="H1274" s="41"/>
      <c r="I1274" s="41"/>
      <c r="J1274" s="329">
        <v>0</v>
      </c>
      <c r="K1274" s="329">
        <v>0</v>
      </c>
      <c r="L1274" s="332"/>
      <c r="M1274" s="150"/>
      <c r="N1274" s="397"/>
      <c r="O1274" s="555"/>
      <c r="P1274" s="576">
        <f t="shared" si="63"/>
        <v>0</v>
      </c>
      <c r="Q1274" s="576">
        <f t="shared" si="64"/>
        <v>0</v>
      </c>
      <c r="R1274" s="576">
        <f t="shared" si="65"/>
        <v>0</v>
      </c>
      <c r="S1274" s="576">
        <f t="shared" si="65"/>
        <v>0</v>
      </c>
      <c r="T1274" s="553"/>
      <c r="U1274" s="553"/>
      <c r="V1274" s="553"/>
      <c r="W1274" s="553"/>
      <c r="X1274" s="397"/>
      <c r="Y1274" s="397"/>
      <c r="Z1274" s="397"/>
      <c r="AA1274" s="397"/>
      <c r="AB1274" s="397"/>
      <c r="AC1274" s="397"/>
      <c r="AD1274" s="397"/>
      <c r="AE1274" s="397"/>
      <c r="AF1274" s="397"/>
      <c r="AG1274" s="397"/>
      <c r="AH1274" s="397"/>
      <c r="AI1274" s="397"/>
      <c r="AJ1274" s="397"/>
      <c r="AK1274" s="397"/>
      <c r="AL1274" s="397"/>
      <c r="AM1274" s="397"/>
      <c r="AN1274" s="397"/>
      <c r="AO1274" s="397"/>
      <c r="AP1274" s="397"/>
      <c r="AQ1274" s="397"/>
      <c r="AR1274" s="397"/>
      <c r="AS1274" s="397"/>
      <c r="AT1274" s="397"/>
      <c r="AU1274" s="397"/>
      <c r="AV1274" s="397"/>
      <c r="AW1274" s="397"/>
      <c r="AX1274" s="397"/>
      <c r="AY1274" s="397"/>
      <c r="AZ1274" s="397"/>
      <c r="BA1274" s="553"/>
      <c r="BB1274" s="397"/>
      <c r="BC1274" s="397"/>
      <c r="BD1274" s="397"/>
    </row>
    <row r="1275" spans="2:56" x14ac:dyDescent="0.35">
      <c r="B1275" s="80"/>
      <c r="C1275" s="119"/>
      <c r="D1275" s="119"/>
      <c r="E1275" s="202"/>
      <c r="F1275" s="119"/>
      <c r="G1275" s="120"/>
      <c r="H1275" s="41"/>
      <c r="I1275" s="41"/>
      <c r="J1275" s="329">
        <v>0</v>
      </c>
      <c r="K1275" s="329">
        <v>0</v>
      </c>
      <c r="L1275" s="332"/>
      <c r="M1275" s="150"/>
      <c r="N1275" s="397"/>
      <c r="O1275" s="555"/>
      <c r="P1275" s="576">
        <f t="shared" si="63"/>
        <v>0</v>
      </c>
      <c r="Q1275" s="576">
        <f t="shared" si="64"/>
        <v>0</v>
      </c>
      <c r="R1275" s="576">
        <f t="shared" si="65"/>
        <v>0</v>
      </c>
      <c r="S1275" s="576">
        <f t="shared" si="65"/>
        <v>0</v>
      </c>
      <c r="T1275" s="553"/>
      <c r="U1275" s="553"/>
      <c r="V1275" s="553"/>
      <c r="W1275" s="553"/>
      <c r="X1275" s="397"/>
      <c r="Y1275" s="397"/>
      <c r="Z1275" s="397"/>
      <c r="AA1275" s="397"/>
      <c r="AB1275" s="397"/>
      <c r="AC1275" s="397"/>
      <c r="AD1275" s="397"/>
      <c r="AE1275" s="397"/>
      <c r="AF1275" s="397"/>
      <c r="AG1275" s="397"/>
      <c r="AH1275" s="397"/>
      <c r="AI1275" s="397"/>
      <c r="AJ1275" s="397"/>
      <c r="AK1275" s="397"/>
      <c r="AL1275" s="397"/>
      <c r="AM1275" s="397"/>
      <c r="AN1275" s="397"/>
      <c r="AO1275" s="397"/>
      <c r="AP1275" s="397"/>
      <c r="AQ1275" s="397"/>
      <c r="AR1275" s="397"/>
      <c r="AS1275" s="397"/>
      <c r="AT1275" s="397"/>
      <c r="AU1275" s="397"/>
      <c r="AV1275" s="397"/>
      <c r="AW1275" s="397"/>
      <c r="AX1275" s="397"/>
      <c r="AY1275" s="397"/>
      <c r="AZ1275" s="397"/>
      <c r="BA1275" s="553"/>
      <c r="BB1275" s="397"/>
      <c r="BC1275" s="397"/>
      <c r="BD1275" s="397"/>
    </row>
    <row r="1276" spans="2:56" x14ac:dyDescent="0.35">
      <c r="B1276" s="80"/>
      <c r="C1276" s="119"/>
      <c r="D1276" s="119"/>
      <c r="E1276" s="202"/>
      <c r="F1276" s="119"/>
      <c r="G1276" s="120"/>
      <c r="H1276" s="41"/>
      <c r="I1276" s="41"/>
      <c r="J1276" s="329">
        <v>0</v>
      </c>
      <c r="K1276" s="329">
        <v>0</v>
      </c>
      <c r="L1276" s="332"/>
      <c r="M1276" s="150"/>
      <c r="N1276" s="397"/>
      <c r="O1276" s="555"/>
      <c r="P1276" s="576">
        <f t="shared" si="63"/>
        <v>0</v>
      </c>
      <c r="Q1276" s="576">
        <f t="shared" si="64"/>
        <v>0</v>
      </c>
      <c r="R1276" s="576">
        <f t="shared" si="65"/>
        <v>0</v>
      </c>
      <c r="S1276" s="576">
        <f t="shared" si="65"/>
        <v>0</v>
      </c>
      <c r="T1276" s="553"/>
      <c r="U1276" s="553"/>
      <c r="V1276" s="553"/>
      <c r="W1276" s="553"/>
      <c r="X1276" s="397"/>
      <c r="Y1276" s="397"/>
      <c r="Z1276" s="397"/>
      <c r="AA1276" s="397"/>
      <c r="AB1276" s="397"/>
      <c r="AC1276" s="397"/>
      <c r="AD1276" s="397"/>
      <c r="AE1276" s="397"/>
      <c r="AF1276" s="397"/>
      <c r="AG1276" s="397"/>
      <c r="AH1276" s="397"/>
      <c r="AI1276" s="397"/>
      <c r="AJ1276" s="397"/>
      <c r="AK1276" s="397"/>
      <c r="AL1276" s="397"/>
      <c r="AM1276" s="397"/>
      <c r="AN1276" s="397"/>
      <c r="AO1276" s="397"/>
      <c r="AP1276" s="397"/>
      <c r="AQ1276" s="397"/>
      <c r="AR1276" s="397"/>
      <c r="AS1276" s="397"/>
      <c r="AT1276" s="397"/>
      <c r="AU1276" s="397"/>
      <c r="AV1276" s="397"/>
      <c r="AW1276" s="397"/>
      <c r="AX1276" s="397"/>
      <c r="AY1276" s="397"/>
      <c r="AZ1276" s="397"/>
      <c r="BA1276" s="553"/>
      <c r="BB1276" s="397"/>
      <c r="BC1276" s="397"/>
      <c r="BD1276" s="397"/>
    </row>
    <row r="1277" spans="2:56" x14ac:dyDescent="0.35">
      <c r="B1277" s="80"/>
      <c r="C1277" s="119"/>
      <c r="D1277" s="119"/>
      <c r="E1277" s="202"/>
      <c r="F1277" s="119"/>
      <c r="G1277" s="120"/>
      <c r="H1277" s="41"/>
      <c r="I1277" s="41"/>
      <c r="J1277" s="329">
        <v>0</v>
      </c>
      <c r="K1277" s="329">
        <v>0</v>
      </c>
      <c r="L1277" s="332"/>
      <c r="M1277" s="150"/>
      <c r="N1277" s="397"/>
      <c r="O1277" s="555"/>
      <c r="P1277" s="576">
        <f t="shared" si="63"/>
        <v>0</v>
      </c>
      <c r="Q1277" s="576">
        <f t="shared" si="64"/>
        <v>0</v>
      </c>
      <c r="R1277" s="576">
        <f t="shared" si="65"/>
        <v>0</v>
      </c>
      <c r="S1277" s="576">
        <f t="shared" si="65"/>
        <v>0</v>
      </c>
      <c r="T1277" s="553"/>
      <c r="U1277" s="553"/>
      <c r="V1277" s="553"/>
      <c r="W1277" s="553"/>
      <c r="X1277" s="397"/>
      <c r="Y1277" s="397"/>
      <c r="Z1277" s="397"/>
      <c r="AA1277" s="397"/>
      <c r="AB1277" s="397"/>
      <c r="AC1277" s="397"/>
      <c r="AD1277" s="397"/>
      <c r="AE1277" s="397"/>
      <c r="AF1277" s="397"/>
      <c r="AG1277" s="397"/>
      <c r="AH1277" s="397"/>
      <c r="AI1277" s="397"/>
      <c r="AJ1277" s="397"/>
      <c r="AK1277" s="397"/>
      <c r="AL1277" s="397"/>
      <c r="AM1277" s="397"/>
      <c r="AN1277" s="397"/>
      <c r="AO1277" s="397"/>
      <c r="AP1277" s="397"/>
      <c r="AQ1277" s="397"/>
      <c r="AR1277" s="397"/>
      <c r="AS1277" s="397"/>
      <c r="AT1277" s="397"/>
      <c r="AU1277" s="397"/>
      <c r="AV1277" s="397"/>
      <c r="AW1277" s="397"/>
      <c r="AX1277" s="397"/>
      <c r="AY1277" s="397"/>
      <c r="AZ1277" s="397"/>
      <c r="BA1277" s="553"/>
      <c r="BB1277" s="397"/>
      <c r="BC1277" s="397"/>
      <c r="BD1277" s="397"/>
    </row>
    <row r="1278" spans="2:56" x14ac:dyDescent="0.35">
      <c r="B1278" s="80"/>
      <c r="C1278" s="119"/>
      <c r="D1278" s="119"/>
      <c r="E1278" s="202"/>
      <c r="F1278" s="119"/>
      <c r="G1278" s="120"/>
      <c r="H1278" s="41"/>
      <c r="I1278" s="41"/>
      <c r="J1278" s="329">
        <v>0</v>
      </c>
      <c r="K1278" s="329">
        <v>0</v>
      </c>
      <c r="L1278" s="332"/>
      <c r="M1278" s="150"/>
      <c r="N1278" s="397"/>
      <c r="O1278" s="555"/>
      <c r="P1278" s="576">
        <f t="shared" si="63"/>
        <v>0</v>
      </c>
      <c r="Q1278" s="576">
        <f t="shared" si="64"/>
        <v>0</v>
      </c>
      <c r="R1278" s="576">
        <f t="shared" si="65"/>
        <v>0</v>
      </c>
      <c r="S1278" s="576">
        <f t="shared" si="65"/>
        <v>0</v>
      </c>
      <c r="T1278" s="553"/>
      <c r="U1278" s="553"/>
      <c r="V1278" s="553"/>
      <c r="W1278" s="553"/>
      <c r="X1278" s="397"/>
      <c r="Y1278" s="397"/>
      <c r="Z1278" s="397"/>
      <c r="AA1278" s="397"/>
      <c r="AB1278" s="397"/>
      <c r="AC1278" s="397"/>
      <c r="AD1278" s="397"/>
      <c r="AE1278" s="397"/>
      <c r="AF1278" s="397"/>
      <c r="AG1278" s="397"/>
      <c r="AH1278" s="397"/>
      <c r="AI1278" s="397"/>
      <c r="AJ1278" s="397"/>
      <c r="AK1278" s="397"/>
      <c r="AL1278" s="397"/>
      <c r="AM1278" s="397"/>
      <c r="AN1278" s="397"/>
      <c r="AO1278" s="397"/>
      <c r="AP1278" s="397"/>
      <c r="AQ1278" s="397"/>
      <c r="AR1278" s="397"/>
      <c r="AS1278" s="397"/>
      <c r="AT1278" s="397"/>
      <c r="AU1278" s="397"/>
      <c r="AV1278" s="397"/>
      <c r="AW1278" s="397"/>
      <c r="AX1278" s="397"/>
      <c r="AY1278" s="397"/>
      <c r="AZ1278" s="397"/>
      <c r="BA1278" s="553"/>
      <c r="BB1278" s="397"/>
      <c r="BC1278" s="397"/>
      <c r="BD1278" s="397"/>
    </row>
    <row r="1279" spans="2:56" x14ac:dyDescent="0.35">
      <c r="B1279" s="80"/>
      <c r="C1279" s="119"/>
      <c r="D1279" s="119"/>
      <c r="E1279" s="202"/>
      <c r="F1279" s="119"/>
      <c r="G1279" s="120"/>
      <c r="H1279" s="41"/>
      <c r="I1279" s="41"/>
      <c r="J1279" s="329">
        <v>0</v>
      </c>
      <c r="K1279" s="329">
        <v>0</v>
      </c>
      <c r="L1279" s="332"/>
      <c r="M1279" s="150"/>
      <c r="N1279" s="397"/>
      <c r="O1279" s="555"/>
      <c r="P1279" s="576">
        <f t="shared" si="63"/>
        <v>0</v>
      </c>
      <c r="Q1279" s="576">
        <f t="shared" si="64"/>
        <v>0</v>
      </c>
      <c r="R1279" s="576">
        <f t="shared" si="65"/>
        <v>0</v>
      </c>
      <c r="S1279" s="576">
        <f t="shared" si="65"/>
        <v>0</v>
      </c>
      <c r="T1279" s="553"/>
      <c r="U1279" s="553"/>
      <c r="V1279" s="553"/>
      <c r="W1279" s="553"/>
      <c r="X1279" s="397"/>
      <c r="Y1279" s="397"/>
      <c r="Z1279" s="397"/>
      <c r="AA1279" s="397"/>
      <c r="AB1279" s="397"/>
      <c r="AC1279" s="397"/>
      <c r="AD1279" s="397"/>
      <c r="AE1279" s="397"/>
      <c r="AF1279" s="397"/>
      <c r="AG1279" s="397"/>
      <c r="AH1279" s="397"/>
      <c r="AI1279" s="397"/>
      <c r="AJ1279" s="397"/>
      <c r="AK1279" s="397"/>
      <c r="AL1279" s="397"/>
      <c r="AM1279" s="397"/>
      <c r="AN1279" s="397"/>
      <c r="AO1279" s="397"/>
      <c r="AP1279" s="397"/>
      <c r="AQ1279" s="397"/>
      <c r="AR1279" s="397"/>
      <c r="AS1279" s="397"/>
      <c r="AT1279" s="397"/>
      <c r="AU1279" s="397"/>
      <c r="AV1279" s="397"/>
      <c r="AW1279" s="397"/>
      <c r="AX1279" s="397"/>
      <c r="AY1279" s="397"/>
      <c r="AZ1279" s="397"/>
      <c r="BA1279" s="553"/>
      <c r="BB1279" s="397"/>
      <c r="BC1279" s="397"/>
      <c r="BD1279" s="397"/>
    </row>
    <row r="1280" spans="2:56" x14ac:dyDescent="0.35">
      <c r="B1280" s="80"/>
      <c r="C1280" s="119"/>
      <c r="D1280" s="119"/>
      <c r="E1280" s="202"/>
      <c r="F1280" s="119"/>
      <c r="G1280" s="120"/>
      <c r="H1280" s="41"/>
      <c r="I1280" s="41"/>
      <c r="J1280" s="329">
        <v>0</v>
      </c>
      <c r="K1280" s="329">
        <v>0</v>
      </c>
      <c r="L1280" s="332"/>
      <c r="M1280" s="150"/>
      <c r="N1280" s="397"/>
      <c r="O1280" s="555"/>
      <c r="P1280" s="576">
        <f t="shared" si="63"/>
        <v>0</v>
      </c>
      <c r="Q1280" s="576">
        <f t="shared" si="64"/>
        <v>0</v>
      </c>
      <c r="R1280" s="576">
        <f t="shared" si="65"/>
        <v>0</v>
      </c>
      <c r="S1280" s="576">
        <f t="shared" si="65"/>
        <v>0</v>
      </c>
      <c r="T1280" s="553"/>
      <c r="U1280" s="553"/>
      <c r="V1280" s="553"/>
      <c r="W1280" s="553"/>
      <c r="X1280" s="397"/>
      <c r="Y1280" s="397"/>
      <c r="Z1280" s="397"/>
      <c r="AA1280" s="397"/>
      <c r="AB1280" s="397"/>
      <c r="AC1280" s="397"/>
      <c r="AD1280" s="397"/>
      <c r="AE1280" s="397"/>
      <c r="AF1280" s="397"/>
      <c r="AG1280" s="397"/>
      <c r="AH1280" s="397"/>
      <c r="AI1280" s="397"/>
      <c r="AJ1280" s="397"/>
      <c r="AK1280" s="397"/>
      <c r="AL1280" s="397"/>
      <c r="AM1280" s="397"/>
      <c r="AN1280" s="397"/>
      <c r="AO1280" s="397"/>
      <c r="AP1280" s="397"/>
      <c r="AQ1280" s="397"/>
      <c r="AR1280" s="397"/>
      <c r="AS1280" s="397"/>
      <c r="AT1280" s="397"/>
      <c r="AU1280" s="397"/>
      <c r="AV1280" s="397"/>
      <c r="AW1280" s="397"/>
      <c r="AX1280" s="397"/>
      <c r="AY1280" s="397"/>
      <c r="AZ1280" s="397"/>
      <c r="BA1280" s="553"/>
      <c r="BB1280" s="397"/>
      <c r="BC1280" s="397"/>
      <c r="BD1280" s="397"/>
    </row>
    <row r="1281" spans="2:56" x14ac:dyDescent="0.35">
      <c r="B1281" s="80"/>
      <c r="C1281" s="119"/>
      <c r="D1281" s="119"/>
      <c r="E1281" s="202"/>
      <c r="F1281" s="119"/>
      <c r="G1281" s="120"/>
      <c r="H1281" s="41"/>
      <c r="I1281" s="41"/>
      <c r="J1281" s="329">
        <v>0</v>
      </c>
      <c r="K1281" s="329">
        <v>0</v>
      </c>
      <c r="L1281" s="332"/>
      <c r="M1281" s="150"/>
      <c r="N1281" s="397"/>
      <c r="O1281" s="555"/>
      <c r="P1281" s="576">
        <f t="shared" si="63"/>
        <v>0</v>
      </c>
      <c r="Q1281" s="576">
        <f t="shared" si="64"/>
        <v>0</v>
      </c>
      <c r="R1281" s="576">
        <f t="shared" si="65"/>
        <v>0</v>
      </c>
      <c r="S1281" s="576">
        <f t="shared" si="65"/>
        <v>0</v>
      </c>
      <c r="T1281" s="553"/>
      <c r="U1281" s="553"/>
      <c r="V1281" s="553"/>
      <c r="W1281" s="553"/>
      <c r="X1281" s="397"/>
      <c r="Y1281" s="397"/>
      <c r="Z1281" s="397"/>
      <c r="AA1281" s="397"/>
      <c r="AB1281" s="397"/>
      <c r="AC1281" s="397"/>
      <c r="AD1281" s="397"/>
      <c r="AE1281" s="397"/>
      <c r="AF1281" s="397"/>
      <c r="AG1281" s="397"/>
      <c r="AH1281" s="397"/>
      <c r="AI1281" s="397"/>
      <c r="AJ1281" s="397"/>
      <c r="AK1281" s="397"/>
      <c r="AL1281" s="397"/>
      <c r="AM1281" s="397"/>
      <c r="AN1281" s="397"/>
      <c r="AO1281" s="397"/>
      <c r="AP1281" s="397"/>
      <c r="AQ1281" s="397"/>
      <c r="AR1281" s="397"/>
      <c r="AS1281" s="397"/>
      <c r="AT1281" s="397"/>
      <c r="AU1281" s="397"/>
      <c r="AV1281" s="397"/>
      <c r="AW1281" s="397"/>
      <c r="AX1281" s="397"/>
      <c r="AY1281" s="397"/>
      <c r="AZ1281" s="397"/>
      <c r="BA1281" s="553"/>
      <c r="BB1281" s="397"/>
      <c r="BC1281" s="397"/>
      <c r="BD1281" s="397"/>
    </row>
    <row r="1282" spans="2:56" x14ac:dyDescent="0.35">
      <c r="B1282" s="80"/>
      <c r="C1282" s="119"/>
      <c r="D1282" s="119"/>
      <c r="E1282" s="202"/>
      <c r="F1282" s="119"/>
      <c r="G1282" s="120"/>
      <c r="H1282" s="41"/>
      <c r="I1282" s="41"/>
      <c r="J1282" s="329">
        <v>0</v>
      </c>
      <c r="K1282" s="329">
        <v>0</v>
      </c>
      <c r="L1282" s="332"/>
      <c r="M1282" s="150"/>
      <c r="N1282" s="397"/>
      <c r="O1282" s="555"/>
      <c r="P1282" s="576">
        <f t="shared" si="63"/>
        <v>0</v>
      </c>
      <c r="Q1282" s="576">
        <f t="shared" si="64"/>
        <v>0</v>
      </c>
      <c r="R1282" s="576">
        <f t="shared" si="65"/>
        <v>0</v>
      </c>
      <c r="S1282" s="576">
        <f t="shared" si="65"/>
        <v>0</v>
      </c>
      <c r="T1282" s="553"/>
      <c r="U1282" s="553"/>
      <c r="V1282" s="553"/>
      <c r="W1282" s="553"/>
      <c r="X1282" s="397"/>
      <c r="Y1282" s="397"/>
      <c r="Z1282" s="397"/>
      <c r="AA1282" s="397"/>
      <c r="AB1282" s="397"/>
      <c r="AC1282" s="397"/>
      <c r="AD1282" s="397"/>
      <c r="AE1282" s="397"/>
      <c r="AF1282" s="397"/>
      <c r="AG1282" s="397"/>
      <c r="AH1282" s="397"/>
      <c r="AI1282" s="397"/>
      <c r="AJ1282" s="397"/>
      <c r="AK1282" s="397"/>
      <c r="AL1282" s="397"/>
      <c r="AM1282" s="397"/>
      <c r="AN1282" s="397"/>
      <c r="AO1282" s="397"/>
      <c r="AP1282" s="397"/>
      <c r="AQ1282" s="397"/>
      <c r="AR1282" s="397"/>
      <c r="AS1282" s="397"/>
      <c r="AT1282" s="397"/>
      <c r="AU1282" s="397"/>
      <c r="AV1282" s="397"/>
      <c r="AW1282" s="397"/>
      <c r="AX1282" s="397"/>
      <c r="AY1282" s="397"/>
      <c r="AZ1282" s="397"/>
      <c r="BA1282" s="553"/>
      <c r="BB1282" s="397"/>
      <c r="BC1282" s="397"/>
      <c r="BD1282" s="397"/>
    </row>
    <row r="1283" spans="2:56" x14ac:dyDescent="0.35">
      <c r="B1283" s="80"/>
      <c r="C1283" s="119"/>
      <c r="D1283" s="119"/>
      <c r="E1283" s="202"/>
      <c r="F1283" s="119"/>
      <c r="G1283" s="120"/>
      <c r="H1283" s="41"/>
      <c r="I1283" s="41"/>
      <c r="J1283" s="329">
        <v>0</v>
      </c>
      <c r="K1283" s="329">
        <v>0</v>
      </c>
      <c r="L1283" s="332"/>
      <c r="M1283" s="150"/>
      <c r="N1283" s="397"/>
      <c r="O1283" s="555"/>
      <c r="P1283" s="576">
        <f t="shared" si="63"/>
        <v>0</v>
      </c>
      <c r="Q1283" s="576">
        <f t="shared" si="64"/>
        <v>0</v>
      </c>
      <c r="R1283" s="576">
        <f t="shared" si="65"/>
        <v>0</v>
      </c>
      <c r="S1283" s="576">
        <f t="shared" si="65"/>
        <v>0</v>
      </c>
      <c r="T1283" s="553"/>
      <c r="U1283" s="553"/>
      <c r="V1283" s="553"/>
      <c r="W1283" s="553"/>
      <c r="X1283" s="397"/>
      <c r="Y1283" s="397"/>
      <c r="Z1283" s="397"/>
      <c r="AA1283" s="397"/>
      <c r="AB1283" s="397"/>
      <c r="AC1283" s="397"/>
      <c r="AD1283" s="397"/>
      <c r="AE1283" s="397"/>
      <c r="AF1283" s="397"/>
      <c r="AG1283" s="397"/>
      <c r="AH1283" s="397"/>
      <c r="AI1283" s="397"/>
      <c r="AJ1283" s="397"/>
      <c r="AK1283" s="397"/>
      <c r="AL1283" s="397"/>
      <c r="AM1283" s="397"/>
      <c r="AN1283" s="397"/>
      <c r="AO1283" s="397"/>
      <c r="AP1283" s="397"/>
      <c r="AQ1283" s="397"/>
      <c r="AR1283" s="397"/>
      <c r="AS1283" s="397"/>
      <c r="AT1283" s="397"/>
      <c r="AU1283" s="397"/>
      <c r="AV1283" s="397"/>
      <c r="AW1283" s="397"/>
      <c r="AX1283" s="397"/>
      <c r="AY1283" s="397"/>
      <c r="AZ1283" s="397"/>
      <c r="BA1283" s="553"/>
      <c r="BB1283" s="397"/>
      <c r="BC1283" s="397"/>
      <c r="BD1283" s="397"/>
    </row>
    <row r="1284" spans="2:56" x14ac:dyDescent="0.35">
      <c r="B1284" s="80"/>
      <c r="C1284" s="119"/>
      <c r="D1284" s="119"/>
      <c r="E1284" s="202"/>
      <c r="F1284" s="119"/>
      <c r="G1284" s="120"/>
      <c r="H1284" s="41"/>
      <c r="I1284" s="41"/>
      <c r="J1284" s="329">
        <v>0</v>
      </c>
      <c r="K1284" s="329">
        <v>0</v>
      </c>
      <c r="L1284" s="332"/>
      <c r="M1284" s="150"/>
      <c r="N1284" s="397"/>
      <c r="O1284" s="555"/>
      <c r="P1284" s="576">
        <f t="shared" si="63"/>
        <v>0</v>
      </c>
      <c r="Q1284" s="576">
        <f t="shared" si="64"/>
        <v>0</v>
      </c>
      <c r="R1284" s="576">
        <f t="shared" si="65"/>
        <v>0</v>
      </c>
      <c r="S1284" s="576">
        <f t="shared" si="65"/>
        <v>0</v>
      </c>
      <c r="T1284" s="553"/>
      <c r="U1284" s="553"/>
      <c r="V1284" s="553"/>
      <c r="W1284" s="553"/>
      <c r="X1284" s="397"/>
      <c r="Y1284" s="397"/>
      <c r="Z1284" s="397"/>
      <c r="AA1284" s="397"/>
      <c r="AB1284" s="397"/>
      <c r="AC1284" s="397"/>
      <c r="AD1284" s="397"/>
      <c r="AE1284" s="397"/>
      <c r="AF1284" s="397"/>
      <c r="AG1284" s="397"/>
      <c r="AH1284" s="397"/>
      <c r="AI1284" s="397"/>
      <c r="AJ1284" s="397"/>
      <c r="AK1284" s="397"/>
      <c r="AL1284" s="397"/>
      <c r="AM1284" s="397"/>
      <c r="AN1284" s="397"/>
      <c r="AO1284" s="397"/>
      <c r="AP1284" s="397"/>
      <c r="AQ1284" s="397"/>
      <c r="AR1284" s="397"/>
      <c r="AS1284" s="397"/>
      <c r="AT1284" s="397"/>
      <c r="AU1284" s="397"/>
      <c r="AV1284" s="397"/>
      <c r="AW1284" s="397"/>
      <c r="AX1284" s="397"/>
      <c r="AY1284" s="397"/>
      <c r="AZ1284" s="397"/>
      <c r="BA1284" s="553"/>
      <c r="BB1284" s="397"/>
      <c r="BC1284" s="397"/>
      <c r="BD1284" s="397"/>
    </row>
    <row r="1285" spans="2:56" x14ac:dyDescent="0.35">
      <c r="B1285" s="80"/>
      <c r="C1285" s="119"/>
      <c r="D1285" s="119"/>
      <c r="E1285" s="202"/>
      <c r="F1285" s="119"/>
      <c r="G1285" s="120"/>
      <c r="H1285" s="41"/>
      <c r="I1285" s="41"/>
      <c r="J1285" s="329">
        <v>0</v>
      </c>
      <c r="K1285" s="329">
        <v>0</v>
      </c>
      <c r="L1285" s="332"/>
      <c r="M1285" s="150"/>
      <c r="N1285" s="397"/>
      <c r="O1285" s="555"/>
      <c r="P1285" s="576">
        <f t="shared" si="63"/>
        <v>0</v>
      </c>
      <c r="Q1285" s="576">
        <f t="shared" si="64"/>
        <v>0</v>
      </c>
      <c r="R1285" s="576">
        <f t="shared" si="65"/>
        <v>0</v>
      </c>
      <c r="S1285" s="576">
        <f t="shared" si="65"/>
        <v>0</v>
      </c>
      <c r="T1285" s="553"/>
      <c r="U1285" s="553"/>
      <c r="V1285" s="553"/>
      <c r="W1285" s="553"/>
      <c r="X1285" s="397"/>
      <c r="Y1285" s="397"/>
      <c r="Z1285" s="397"/>
      <c r="AA1285" s="397"/>
      <c r="AB1285" s="397"/>
      <c r="AC1285" s="397"/>
      <c r="AD1285" s="397"/>
      <c r="AE1285" s="397"/>
      <c r="AF1285" s="397"/>
      <c r="AG1285" s="397"/>
      <c r="AH1285" s="397"/>
      <c r="AI1285" s="397"/>
      <c r="AJ1285" s="397"/>
      <c r="AK1285" s="397"/>
      <c r="AL1285" s="397"/>
      <c r="AM1285" s="397"/>
      <c r="AN1285" s="397"/>
      <c r="AO1285" s="397"/>
      <c r="AP1285" s="397"/>
      <c r="AQ1285" s="397"/>
      <c r="AR1285" s="397"/>
      <c r="AS1285" s="397"/>
      <c r="AT1285" s="397"/>
      <c r="AU1285" s="397"/>
      <c r="AV1285" s="397"/>
      <c r="AW1285" s="397"/>
      <c r="AX1285" s="397"/>
      <c r="AY1285" s="397"/>
      <c r="AZ1285" s="397"/>
      <c r="BA1285" s="553"/>
      <c r="BB1285" s="397"/>
      <c r="BC1285" s="397"/>
      <c r="BD1285" s="397"/>
    </row>
    <row r="1286" spans="2:56" x14ac:dyDescent="0.35">
      <c r="B1286" s="80"/>
      <c r="C1286" s="119"/>
      <c r="D1286" s="119"/>
      <c r="E1286" s="202"/>
      <c r="F1286" s="119"/>
      <c r="G1286" s="120"/>
      <c r="H1286" s="41"/>
      <c r="I1286" s="41"/>
      <c r="J1286" s="329">
        <v>0</v>
      </c>
      <c r="K1286" s="329">
        <v>0</v>
      </c>
      <c r="L1286" s="332"/>
      <c r="M1286" s="150"/>
      <c r="N1286" s="397"/>
      <c r="O1286" s="555"/>
      <c r="P1286" s="576">
        <f t="shared" si="63"/>
        <v>0</v>
      </c>
      <c r="Q1286" s="576">
        <f t="shared" si="64"/>
        <v>0</v>
      </c>
      <c r="R1286" s="576">
        <f t="shared" si="65"/>
        <v>0</v>
      </c>
      <c r="S1286" s="576">
        <f t="shared" si="65"/>
        <v>0</v>
      </c>
      <c r="T1286" s="553"/>
      <c r="U1286" s="553"/>
      <c r="V1286" s="553"/>
      <c r="W1286" s="553"/>
      <c r="X1286" s="397"/>
      <c r="Y1286" s="397"/>
      <c r="Z1286" s="397"/>
      <c r="AA1286" s="397"/>
      <c r="AB1286" s="397"/>
      <c r="AC1286" s="397"/>
      <c r="AD1286" s="397"/>
      <c r="AE1286" s="397"/>
      <c r="AF1286" s="397"/>
      <c r="AG1286" s="397"/>
      <c r="AH1286" s="397"/>
      <c r="AI1286" s="397"/>
      <c r="AJ1286" s="397"/>
      <c r="AK1286" s="397"/>
      <c r="AL1286" s="397"/>
      <c r="AM1286" s="397"/>
      <c r="AN1286" s="397"/>
      <c r="AO1286" s="397"/>
      <c r="AP1286" s="397"/>
      <c r="AQ1286" s="397"/>
      <c r="AR1286" s="397"/>
      <c r="AS1286" s="397"/>
      <c r="AT1286" s="397"/>
      <c r="AU1286" s="397"/>
      <c r="AV1286" s="397"/>
      <c r="AW1286" s="397"/>
      <c r="AX1286" s="397"/>
      <c r="AY1286" s="397"/>
      <c r="AZ1286" s="397"/>
      <c r="BA1286" s="553"/>
      <c r="BB1286" s="397"/>
      <c r="BC1286" s="397"/>
      <c r="BD1286" s="397"/>
    </row>
    <row r="1287" spans="2:56" x14ac:dyDescent="0.35">
      <c r="B1287" s="80"/>
      <c r="C1287" s="119"/>
      <c r="D1287" s="119"/>
      <c r="E1287" s="202"/>
      <c r="F1287" s="119"/>
      <c r="G1287" s="120"/>
      <c r="H1287" s="41"/>
      <c r="I1287" s="41"/>
      <c r="J1287" s="329">
        <v>0</v>
      </c>
      <c r="K1287" s="329">
        <v>0</v>
      </c>
      <c r="L1287" s="332"/>
      <c r="M1287" s="150"/>
      <c r="N1287" s="397"/>
      <c r="O1287" s="555"/>
      <c r="P1287" s="576">
        <f t="shared" si="63"/>
        <v>0</v>
      </c>
      <c r="Q1287" s="576">
        <f t="shared" si="64"/>
        <v>0</v>
      </c>
      <c r="R1287" s="576">
        <f t="shared" si="65"/>
        <v>0</v>
      </c>
      <c r="S1287" s="576">
        <f t="shared" si="65"/>
        <v>0</v>
      </c>
      <c r="T1287" s="553"/>
      <c r="U1287" s="553"/>
      <c r="V1287" s="553"/>
      <c r="W1287" s="553"/>
      <c r="X1287" s="397"/>
      <c r="Y1287" s="397"/>
      <c r="Z1287" s="397"/>
      <c r="AA1287" s="397"/>
      <c r="AB1287" s="397"/>
      <c r="AC1287" s="397"/>
      <c r="AD1287" s="397"/>
      <c r="AE1287" s="397"/>
      <c r="AF1287" s="397"/>
      <c r="AG1287" s="397"/>
      <c r="AH1287" s="397"/>
      <c r="AI1287" s="397"/>
      <c r="AJ1287" s="397"/>
      <c r="AK1287" s="397"/>
      <c r="AL1287" s="397"/>
      <c r="AM1287" s="397"/>
      <c r="AN1287" s="397"/>
      <c r="AO1287" s="397"/>
      <c r="AP1287" s="397"/>
      <c r="AQ1287" s="397"/>
      <c r="AR1287" s="397"/>
      <c r="AS1287" s="397"/>
      <c r="AT1287" s="397"/>
      <c r="AU1287" s="397"/>
      <c r="AV1287" s="397"/>
      <c r="AW1287" s="397"/>
      <c r="AX1287" s="397"/>
      <c r="AY1287" s="397"/>
      <c r="AZ1287" s="397"/>
      <c r="BA1287" s="553"/>
      <c r="BB1287" s="397"/>
      <c r="BC1287" s="397"/>
      <c r="BD1287" s="397"/>
    </row>
    <row r="1288" spans="2:56" x14ac:dyDescent="0.35">
      <c r="B1288" s="80"/>
      <c r="C1288" s="119"/>
      <c r="D1288" s="119"/>
      <c r="E1288" s="202"/>
      <c r="F1288" s="119"/>
      <c r="G1288" s="120"/>
      <c r="H1288" s="41"/>
      <c r="I1288" s="41"/>
      <c r="J1288" s="329">
        <v>0</v>
      </c>
      <c r="K1288" s="329">
        <v>0</v>
      </c>
      <c r="L1288" s="332"/>
      <c r="M1288" s="150"/>
      <c r="N1288" s="397"/>
      <c r="O1288" s="555"/>
      <c r="P1288" s="576">
        <f t="shared" si="63"/>
        <v>0</v>
      </c>
      <c r="Q1288" s="576">
        <f t="shared" si="64"/>
        <v>0</v>
      </c>
      <c r="R1288" s="576">
        <f t="shared" si="65"/>
        <v>0</v>
      </c>
      <c r="S1288" s="576">
        <f t="shared" si="65"/>
        <v>0</v>
      </c>
      <c r="T1288" s="553"/>
      <c r="U1288" s="553"/>
      <c r="V1288" s="553"/>
      <c r="W1288" s="553"/>
      <c r="X1288" s="397"/>
      <c r="Y1288" s="397"/>
      <c r="Z1288" s="397"/>
      <c r="AA1288" s="397"/>
      <c r="AB1288" s="397"/>
      <c r="AC1288" s="397"/>
      <c r="AD1288" s="397"/>
      <c r="AE1288" s="397"/>
      <c r="AF1288" s="397"/>
      <c r="AG1288" s="397"/>
      <c r="AH1288" s="397"/>
      <c r="AI1288" s="397"/>
      <c r="AJ1288" s="397"/>
      <c r="AK1288" s="397"/>
      <c r="AL1288" s="397"/>
      <c r="AM1288" s="397"/>
      <c r="AN1288" s="397"/>
      <c r="AO1288" s="397"/>
      <c r="AP1288" s="397"/>
      <c r="AQ1288" s="397"/>
      <c r="AR1288" s="397"/>
      <c r="AS1288" s="397"/>
      <c r="AT1288" s="397"/>
      <c r="AU1288" s="397"/>
      <c r="AV1288" s="397"/>
      <c r="AW1288" s="397"/>
      <c r="AX1288" s="397"/>
      <c r="AY1288" s="397"/>
      <c r="AZ1288" s="397"/>
      <c r="BA1288" s="553"/>
      <c r="BB1288" s="397"/>
      <c r="BC1288" s="397"/>
      <c r="BD1288" s="397"/>
    </row>
    <row r="1289" spans="2:56" x14ac:dyDescent="0.35">
      <c r="B1289" s="80"/>
      <c r="C1289" s="119"/>
      <c r="D1289" s="119"/>
      <c r="E1289" s="202"/>
      <c r="F1289" s="119"/>
      <c r="G1289" s="120"/>
      <c r="H1289" s="41"/>
      <c r="I1289" s="41"/>
      <c r="J1289" s="329">
        <v>0</v>
      </c>
      <c r="K1289" s="329">
        <v>0</v>
      </c>
      <c r="L1289" s="332"/>
      <c r="M1289" s="150"/>
      <c r="N1289" s="397"/>
      <c r="O1289" s="555"/>
      <c r="P1289" s="576">
        <f t="shared" si="63"/>
        <v>0</v>
      </c>
      <c r="Q1289" s="576">
        <f t="shared" si="64"/>
        <v>0</v>
      </c>
      <c r="R1289" s="576">
        <f t="shared" si="65"/>
        <v>0</v>
      </c>
      <c r="S1289" s="576">
        <f t="shared" si="65"/>
        <v>0</v>
      </c>
      <c r="T1289" s="553"/>
      <c r="U1289" s="553"/>
      <c r="V1289" s="553"/>
      <c r="W1289" s="553"/>
      <c r="X1289" s="397"/>
      <c r="Y1289" s="397"/>
      <c r="Z1289" s="397"/>
      <c r="AA1289" s="397"/>
      <c r="AB1289" s="397"/>
      <c r="AC1289" s="397"/>
      <c r="AD1289" s="397"/>
      <c r="AE1289" s="397"/>
      <c r="AF1289" s="397"/>
      <c r="AG1289" s="397"/>
      <c r="AH1289" s="397"/>
      <c r="AI1289" s="397"/>
      <c r="AJ1289" s="397"/>
      <c r="AK1289" s="397"/>
      <c r="AL1289" s="397"/>
      <c r="AM1289" s="397"/>
      <c r="AN1289" s="397"/>
      <c r="AO1289" s="397"/>
      <c r="AP1289" s="397"/>
      <c r="AQ1289" s="397"/>
      <c r="AR1289" s="397"/>
      <c r="AS1289" s="397"/>
      <c r="AT1289" s="397"/>
      <c r="AU1289" s="397"/>
      <c r="AV1289" s="397"/>
      <c r="AW1289" s="397"/>
      <c r="AX1289" s="397"/>
      <c r="AY1289" s="397"/>
      <c r="AZ1289" s="397"/>
      <c r="BA1289" s="553"/>
      <c r="BB1289" s="397"/>
      <c r="BC1289" s="397"/>
      <c r="BD1289" s="397"/>
    </row>
    <row r="1290" spans="2:56" x14ac:dyDescent="0.35">
      <c r="B1290" s="80"/>
      <c r="C1290" s="119"/>
      <c r="D1290" s="119"/>
      <c r="E1290" s="202"/>
      <c r="F1290" s="119"/>
      <c r="G1290" s="120"/>
      <c r="H1290" s="41"/>
      <c r="I1290" s="41"/>
      <c r="J1290" s="329">
        <v>0</v>
      </c>
      <c r="K1290" s="329">
        <v>0</v>
      </c>
      <c r="L1290" s="332"/>
      <c r="M1290" s="150"/>
      <c r="N1290" s="397"/>
      <c r="O1290" s="555"/>
      <c r="P1290" s="576">
        <f t="shared" si="63"/>
        <v>0</v>
      </c>
      <c r="Q1290" s="576">
        <f t="shared" si="64"/>
        <v>0</v>
      </c>
      <c r="R1290" s="576">
        <f t="shared" si="65"/>
        <v>0</v>
      </c>
      <c r="S1290" s="576">
        <f t="shared" si="65"/>
        <v>0</v>
      </c>
      <c r="T1290" s="553"/>
      <c r="U1290" s="553"/>
      <c r="V1290" s="553"/>
      <c r="W1290" s="553"/>
      <c r="X1290" s="397"/>
      <c r="Y1290" s="397"/>
      <c r="Z1290" s="397"/>
      <c r="AA1290" s="397"/>
      <c r="AB1290" s="397"/>
      <c r="AC1290" s="397"/>
      <c r="AD1290" s="397"/>
      <c r="AE1290" s="397"/>
      <c r="AF1290" s="397"/>
      <c r="AG1290" s="397"/>
      <c r="AH1290" s="397"/>
      <c r="AI1290" s="397"/>
      <c r="AJ1290" s="397"/>
      <c r="AK1290" s="397"/>
      <c r="AL1290" s="397"/>
      <c r="AM1290" s="397"/>
      <c r="AN1290" s="397"/>
      <c r="AO1290" s="397"/>
      <c r="AP1290" s="397"/>
      <c r="AQ1290" s="397"/>
      <c r="AR1290" s="397"/>
      <c r="AS1290" s="397"/>
      <c r="AT1290" s="397"/>
      <c r="AU1290" s="397"/>
      <c r="AV1290" s="397"/>
      <c r="AW1290" s="397"/>
      <c r="AX1290" s="397"/>
      <c r="AY1290" s="397"/>
      <c r="AZ1290" s="397"/>
      <c r="BA1290" s="553"/>
      <c r="BB1290" s="397"/>
      <c r="BC1290" s="397"/>
      <c r="BD1290" s="397"/>
    </row>
    <row r="1291" spans="2:56" x14ac:dyDescent="0.35">
      <c r="B1291" s="80"/>
      <c r="C1291" s="119"/>
      <c r="D1291" s="119"/>
      <c r="E1291" s="202"/>
      <c r="F1291" s="119"/>
      <c r="G1291" s="120"/>
      <c r="H1291" s="41"/>
      <c r="I1291" s="41"/>
      <c r="J1291" s="329">
        <v>0</v>
      </c>
      <c r="K1291" s="329">
        <v>0</v>
      </c>
      <c r="L1291" s="332"/>
      <c r="M1291" s="150"/>
      <c r="N1291" s="397"/>
      <c r="O1291" s="555"/>
      <c r="P1291" s="576">
        <f t="shared" si="63"/>
        <v>0</v>
      </c>
      <c r="Q1291" s="576">
        <f t="shared" si="64"/>
        <v>0</v>
      </c>
      <c r="R1291" s="576">
        <f t="shared" si="65"/>
        <v>0</v>
      </c>
      <c r="S1291" s="576">
        <f t="shared" si="65"/>
        <v>0</v>
      </c>
      <c r="T1291" s="553"/>
      <c r="U1291" s="553"/>
      <c r="V1291" s="553"/>
      <c r="W1291" s="553"/>
      <c r="X1291" s="397"/>
      <c r="Y1291" s="397"/>
      <c r="Z1291" s="397"/>
      <c r="AA1291" s="397"/>
      <c r="AB1291" s="397"/>
      <c r="AC1291" s="397"/>
      <c r="AD1291" s="397"/>
      <c r="AE1291" s="397"/>
      <c r="AF1291" s="397"/>
      <c r="AG1291" s="397"/>
      <c r="AH1291" s="397"/>
      <c r="AI1291" s="397"/>
      <c r="AJ1291" s="397"/>
      <c r="AK1291" s="397"/>
      <c r="AL1291" s="397"/>
      <c r="AM1291" s="397"/>
      <c r="AN1291" s="397"/>
      <c r="AO1291" s="397"/>
      <c r="AP1291" s="397"/>
      <c r="AQ1291" s="397"/>
      <c r="AR1291" s="397"/>
      <c r="AS1291" s="397"/>
      <c r="AT1291" s="397"/>
      <c r="AU1291" s="397"/>
      <c r="AV1291" s="397"/>
      <c r="AW1291" s="397"/>
      <c r="AX1291" s="397"/>
      <c r="AY1291" s="397"/>
      <c r="AZ1291" s="397"/>
      <c r="BA1291" s="553"/>
      <c r="BB1291" s="397"/>
      <c r="BC1291" s="397"/>
      <c r="BD1291" s="397"/>
    </row>
    <row r="1292" spans="2:56" x14ac:dyDescent="0.35">
      <c r="B1292" s="80"/>
      <c r="C1292" s="119"/>
      <c r="D1292" s="119"/>
      <c r="E1292" s="202"/>
      <c r="F1292" s="119"/>
      <c r="G1292" s="120"/>
      <c r="H1292" s="41"/>
      <c r="I1292" s="41"/>
      <c r="J1292" s="329">
        <v>0</v>
      </c>
      <c r="K1292" s="329">
        <v>0</v>
      </c>
      <c r="L1292" s="332"/>
      <c r="M1292" s="150"/>
      <c r="N1292" s="397"/>
      <c r="O1292" s="555"/>
      <c r="P1292" s="576">
        <f t="shared" si="63"/>
        <v>0</v>
      </c>
      <c r="Q1292" s="576">
        <f t="shared" si="64"/>
        <v>0</v>
      </c>
      <c r="R1292" s="576">
        <f t="shared" si="65"/>
        <v>0</v>
      </c>
      <c r="S1292" s="576">
        <f t="shared" si="65"/>
        <v>0</v>
      </c>
      <c r="T1292" s="553"/>
      <c r="U1292" s="553"/>
      <c r="V1292" s="553"/>
      <c r="W1292" s="553"/>
      <c r="X1292" s="397"/>
      <c r="Y1292" s="397"/>
      <c r="Z1292" s="397"/>
      <c r="AA1292" s="397"/>
      <c r="AB1292" s="397"/>
      <c r="AC1292" s="397"/>
      <c r="AD1292" s="397"/>
      <c r="AE1292" s="397"/>
      <c r="AF1292" s="397"/>
      <c r="AG1292" s="397"/>
      <c r="AH1292" s="397"/>
      <c r="AI1292" s="397"/>
      <c r="AJ1292" s="397"/>
      <c r="AK1292" s="397"/>
      <c r="AL1292" s="397"/>
      <c r="AM1292" s="397"/>
      <c r="AN1292" s="397"/>
      <c r="AO1292" s="397"/>
      <c r="AP1292" s="397"/>
      <c r="AQ1292" s="397"/>
      <c r="AR1292" s="397"/>
      <c r="AS1292" s="397"/>
      <c r="AT1292" s="397"/>
      <c r="AU1292" s="397"/>
      <c r="AV1292" s="397"/>
      <c r="AW1292" s="397"/>
      <c r="AX1292" s="397"/>
      <c r="AY1292" s="397"/>
      <c r="AZ1292" s="397"/>
      <c r="BA1292" s="553"/>
      <c r="BB1292" s="397"/>
      <c r="BC1292" s="397"/>
      <c r="BD1292" s="397"/>
    </row>
    <row r="1293" spans="2:56" x14ac:dyDescent="0.35">
      <c r="B1293" s="80"/>
      <c r="C1293" s="119"/>
      <c r="D1293" s="119"/>
      <c r="E1293" s="202"/>
      <c r="F1293" s="119"/>
      <c r="G1293" s="120"/>
      <c r="H1293" s="41"/>
      <c r="I1293" s="41"/>
      <c r="J1293" s="329">
        <v>0</v>
      </c>
      <c r="K1293" s="329">
        <v>0</v>
      </c>
      <c r="L1293" s="332"/>
      <c r="M1293" s="150"/>
      <c r="N1293" s="397"/>
      <c r="O1293" s="555"/>
      <c r="P1293" s="576">
        <f t="shared" si="63"/>
        <v>0</v>
      </c>
      <c r="Q1293" s="576">
        <f t="shared" si="64"/>
        <v>0</v>
      </c>
      <c r="R1293" s="576">
        <f t="shared" si="65"/>
        <v>0</v>
      </c>
      <c r="S1293" s="576">
        <f t="shared" si="65"/>
        <v>0</v>
      </c>
      <c r="T1293" s="553"/>
      <c r="U1293" s="553"/>
      <c r="V1293" s="553"/>
      <c r="W1293" s="553"/>
      <c r="X1293" s="397"/>
      <c r="Y1293" s="397"/>
      <c r="Z1293" s="397"/>
      <c r="AA1293" s="397"/>
      <c r="AB1293" s="397"/>
      <c r="AC1293" s="397"/>
      <c r="AD1293" s="397"/>
      <c r="AE1293" s="397"/>
      <c r="AF1293" s="397"/>
      <c r="AG1293" s="397"/>
      <c r="AH1293" s="397"/>
      <c r="AI1293" s="397"/>
      <c r="AJ1293" s="397"/>
      <c r="AK1293" s="397"/>
      <c r="AL1293" s="397"/>
      <c r="AM1293" s="397"/>
      <c r="AN1293" s="397"/>
      <c r="AO1293" s="397"/>
      <c r="AP1293" s="397"/>
      <c r="AQ1293" s="397"/>
      <c r="AR1293" s="397"/>
      <c r="AS1293" s="397"/>
      <c r="AT1293" s="397"/>
      <c r="AU1293" s="397"/>
      <c r="AV1293" s="397"/>
      <c r="AW1293" s="397"/>
      <c r="AX1293" s="397"/>
      <c r="AY1293" s="397"/>
      <c r="AZ1293" s="397"/>
      <c r="BA1293" s="553"/>
      <c r="BB1293" s="397"/>
      <c r="BC1293" s="397"/>
      <c r="BD1293" s="397"/>
    </row>
    <row r="1294" spans="2:56" x14ac:dyDescent="0.35">
      <c r="B1294" s="80"/>
      <c r="C1294" s="119"/>
      <c r="D1294" s="119"/>
      <c r="E1294" s="202"/>
      <c r="F1294" s="119"/>
      <c r="G1294" s="120"/>
      <c r="H1294" s="41"/>
      <c r="I1294" s="41"/>
      <c r="J1294" s="329">
        <v>0</v>
      </c>
      <c r="K1294" s="329">
        <v>0</v>
      </c>
      <c r="L1294" s="332"/>
      <c r="M1294" s="150"/>
      <c r="N1294" s="397"/>
      <c r="O1294" s="555"/>
      <c r="P1294" s="576">
        <f t="shared" si="63"/>
        <v>0</v>
      </c>
      <c r="Q1294" s="576">
        <f t="shared" si="64"/>
        <v>0</v>
      </c>
      <c r="R1294" s="576">
        <f t="shared" si="65"/>
        <v>0</v>
      </c>
      <c r="S1294" s="576">
        <f t="shared" si="65"/>
        <v>0</v>
      </c>
      <c r="T1294" s="553"/>
      <c r="U1294" s="553"/>
      <c r="V1294" s="553"/>
      <c r="W1294" s="553"/>
      <c r="X1294" s="397"/>
      <c r="Y1294" s="397"/>
      <c r="Z1294" s="397"/>
      <c r="AA1294" s="397"/>
      <c r="AB1294" s="397"/>
      <c r="AC1294" s="397"/>
      <c r="AD1294" s="397"/>
      <c r="AE1294" s="397"/>
      <c r="AF1294" s="397"/>
      <c r="AG1294" s="397"/>
      <c r="AH1294" s="397"/>
      <c r="AI1294" s="397"/>
      <c r="AJ1294" s="397"/>
      <c r="AK1294" s="397"/>
      <c r="AL1294" s="397"/>
      <c r="AM1294" s="397"/>
      <c r="AN1294" s="397"/>
      <c r="AO1294" s="397"/>
      <c r="AP1294" s="397"/>
      <c r="AQ1294" s="397"/>
      <c r="AR1294" s="397"/>
      <c r="AS1294" s="397"/>
      <c r="AT1294" s="397"/>
      <c r="AU1294" s="397"/>
      <c r="AV1294" s="397"/>
      <c r="AW1294" s="397"/>
      <c r="AX1294" s="397"/>
      <c r="AY1294" s="397"/>
      <c r="AZ1294" s="397"/>
      <c r="BA1294" s="553"/>
      <c r="BB1294" s="397"/>
      <c r="BC1294" s="397"/>
      <c r="BD1294" s="397"/>
    </row>
    <row r="1295" spans="2:56" x14ac:dyDescent="0.35">
      <c r="B1295" s="80"/>
      <c r="C1295" s="119"/>
      <c r="D1295" s="119"/>
      <c r="E1295" s="202"/>
      <c r="F1295" s="119"/>
      <c r="G1295" s="120"/>
      <c r="H1295" s="41"/>
      <c r="I1295" s="41"/>
      <c r="J1295" s="329">
        <v>0</v>
      </c>
      <c r="K1295" s="329">
        <v>0</v>
      </c>
      <c r="L1295" s="332"/>
      <c r="M1295" s="150"/>
      <c r="N1295" s="397"/>
      <c r="O1295" s="555"/>
      <c r="P1295" s="576">
        <f t="shared" si="63"/>
        <v>0</v>
      </c>
      <c r="Q1295" s="576">
        <f t="shared" si="64"/>
        <v>0</v>
      </c>
      <c r="R1295" s="576">
        <f t="shared" si="65"/>
        <v>0</v>
      </c>
      <c r="S1295" s="576">
        <f t="shared" si="65"/>
        <v>0</v>
      </c>
      <c r="T1295" s="553"/>
      <c r="U1295" s="553"/>
      <c r="V1295" s="553"/>
      <c r="W1295" s="553"/>
      <c r="X1295" s="397"/>
      <c r="Y1295" s="397"/>
      <c r="Z1295" s="397"/>
      <c r="AA1295" s="397"/>
      <c r="AB1295" s="397"/>
      <c r="AC1295" s="397"/>
      <c r="AD1295" s="397"/>
      <c r="AE1295" s="397"/>
      <c r="AF1295" s="397"/>
      <c r="AG1295" s="397"/>
      <c r="AH1295" s="397"/>
      <c r="AI1295" s="397"/>
      <c r="AJ1295" s="397"/>
      <c r="AK1295" s="397"/>
      <c r="AL1295" s="397"/>
      <c r="AM1295" s="397"/>
      <c r="AN1295" s="397"/>
      <c r="AO1295" s="397"/>
      <c r="AP1295" s="397"/>
      <c r="AQ1295" s="397"/>
      <c r="AR1295" s="397"/>
      <c r="AS1295" s="397"/>
      <c r="AT1295" s="397"/>
      <c r="AU1295" s="397"/>
      <c r="AV1295" s="397"/>
      <c r="AW1295" s="397"/>
      <c r="AX1295" s="397"/>
      <c r="AY1295" s="397"/>
      <c r="AZ1295" s="397"/>
      <c r="BA1295" s="553"/>
      <c r="BB1295" s="397"/>
      <c r="BC1295" s="397"/>
      <c r="BD1295" s="397"/>
    </row>
    <row r="1296" spans="2:56" x14ac:dyDescent="0.35">
      <c r="B1296" s="80"/>
      <c r="C1296" s="119"/>
      <c r="D1296" s="119"/>
      <c r="E1296" s="202"/>
      <c r="F1296" s="119"/>
      <c r="G1296" s="120"/>
      <c r="H1296" s="41"/>
      <c r="I1296" s="41"/>
      <c r="J1296" s="329">
        <v>0</v>
      </c>
      <c r="K1296" s="329">
        <v>0</v>
      </c>
      <c r="L1296" s="332"/>
      <c r="M1296" s="150"/>
      <c r="N1296" s="397"/>
      <c r="O1296" s="555"/>
      <c r="P1296" s="576">
        <f t="shared" si="63"/>
        <v>0</v>
      </c>
      <c r="Q1296" s="576">
        <f t="shared" si="64"/>
        <v>0</v>
      </c>
      <c r="R1296" s="576">
        <f t="shared" si="65"/>
        <v>0</v>
      </c>
      <c r="S1296" s="576">
        <f t="shared" si="65"/>
        <v>0</v>
      </c>
      <c r="T1296" s="553"/>
      <c r="U1296" s="553"/>
      <c r="V1296" s="553"/>
      <c r="W1296" s="553"/>
      <c r="X1296" s="397"/>
      <c r="Y1296" s="397"/>
      <c r="Z1296" s="397"/>
      <c r="AA1296" s="397"/>
      <c r="AB1296" s="397"/>
      <c r="AC1296" s="397"/>
      <c r="AD1296" s="397"/>
      <c r="AE1296" s="397"/>
      <c r="AF1296" s="397"/>
      <c r="AG1296" s="397"/>
      <c r="AH1296" s="397"/>
      <c r="AI1296" s="397"/>
      <c r="AJ1296" s="397"/>
      <c r="AK1296" s="397"/>
      <c r="AL1296" s="397"/>
      <c r="AM1296" s="397"/>
      <c r="AN1296" s="397"/>
      <c r="AO1296" s="397"/>
      <c r="AP1296" s="397"/>
      <c r="AQ1296" s="397"/>
      <c r="AR1296" s="397"/>
      <c r="AS1296" s="397"/>
      <c r="AT1296" s="397"/>
      <c r="AU1296" s="397"/>
      <c r="AV1296" s="397"/>
      <c r="AW1296" s="397"/>
      <c r="AX1296" s="397"/>
      <c r="AY1296" s="397"/>
      <c r="AZ1296" s="397"/>
      <c r="BA1296" s="553"/>
      <c r="BB1296" s="397"/>
      <c r="BC1296" s="397"/>
      <c r="BD1296" s="397"/>
    </row>
    <row r="1297" spans="2:56" x14ac:dyDescent="0.35">
      <c r="B1297" s="80"/>
      <c r="C1297" s="119"/>
      <c r="D1297" s="119"/>
      <c r="E1297" s="202"/>
      <c r="F1297" s="119"/>
      <c r="G1297" s="120"/>
      <c r="H1297" s="41"/>
      <c r="I1297" s="41"/>
      <c r="J1297" s="329">
        <v>0</v>
      </c>
      <c r="K1297" s="329">
        <v>0</v>
      </c>
      <c r="L1297" s="332"/>
      <c r="M1297" s="150"/>
      <c r="N1297" s="397"/>
      <c r="O1297" s="555"/>
      <c r="P1297" s="576">
        <f t="shared" si="63"/>
        <v>0</v>
      </c>
      <c r="Q1297" s="576">
        <f t="shared" si="64"/>
        <v>0</v>
      </c>
      <c r="R1297" s="576">
        <f t="shared" si="65"/>
        <v>0</v>
      </c>
      <c r="S1297" s="576">
        <f t="shared" si="65"/>
        <v>0</v>
      </c>
      <c r="T1297" s="553"/>
      <c r="U1297" s="553"/>
      <c r="V1297" s="553"/>
      <c r="W1297" s="553"/>
      <c r="X1297" s="397"/>
      <c r="Y1297" s="397"/>
      <c r="Z1297" s="397"/>
      <c r="AA1297" s="397"/>
      <c r="AB1297" s="397"/>
      <c r="AC1297" s="397"/>
      <c r="AD1297" s="397"/>
      <c r="AE1297" s="397"/>
      <c r="AF1297" s="397"/>
      <c r="AG1297" s="397"/>
      <c r="AH1297" s="397"/>
      <c r="AI1297" s="397"/>
      <c r="AJ1297" s="397"/>
      <c r="AK1297" s="397"/>
      <c r="AL1297" s="397"/>
      <c r="AM1297" s="397"/>
      <c r="AN1297" s="397"/>
      <c r="AO1297" s="397"/>
      <c r="AP1297" s="397"/>
      <c r="AQ1297" s="397"/>
      <c r="AR1297" s="397"/>
      <c r="AS1297" s="397"/>
      <c r="AT1297" s="397"/>
      <c r="AU1297" s="397"/>
      <c r="AV1297" s="397"/>
      <c r="AW1297" s="397"/>
      <c r="AX1297" s="397"/>
      <c r="AY1297" s="397"/>
      <c r="AZ1297" s="397"/>
      <c r="BA1297" s="553"/>
      <c r="BB1297" s="397"/>
      <c r="BC1297" s="397"/>
      <c r="BD1297" s="397"/>
    </row>
    <row r="1298" spans="2:56" x14ac:dyDescent="0.35">
      <c r="B1298" s="80"/>
      <c r="C1298" s="119"/>
      <c r="D1298" s="119"/>
      <c r="E1298" s="202"/>
      <c r="F1298" s="119"/>
      <c r="G1298" s="120"/>
      <c r="H1298" s="41"/>
      <c r="I1298" s="41"/>
      <c r="J1298" s="329">
        <v>0</v>
      </c>
      <c r="K1298" s="329">
        <v>0</v>
      </c>
      <c r="L1298" s="332"/>
      <c r="M1298" s="150"/>
      <c r="N1298" s="397"/>
      <c r="O1298" s="555"/>
      <c r="P1298" s="576">
        <f t="shared" si="63"/>
        <v>0</v>
      </c>
      <c r="Q1298" s="576">
        <f t="shared" si="64"/>
        <v>0</v>
      </c>
      <c r="R1298" s="576">
        <f t="shared" si="65"/>
        <v>0</v>
      </c>
      <c r="S1298" s="576">
        <f t="shared" si="65"/>
        <v>0</v>
      </c>
      <c r="T1298" s="553"/>
      <c r="U1298" s="553"/>
      <c r="V1298" s="553"/>
      <c r="W1298" s="553"/>
      <c r="X1298" s="397"/>
      <c r="Y1298" s="397"/>
      <c r="Z1298" s="397"/>
      <c r="AA1298" s="397"/>
      <c r="AB1298" s="397"/>
      <c r="AC1298" s="397"/>
      <c r="AD1298" s="397"/>
      <c r="AE1298" s="397"/>
      <c r="AF1298" s="397"/>
      <c r="AG1298" s="397"/>
      <c r="AH1298" s="397"/>
      <c r="AI1298" s="397"/>
      <c r="AJ1298" s="397"/>
      <c r="AK1298" s="397"/>
      <c r="AL1298" s="397"/>
      <c r="AM1298" s="397"/>
      <c r="AN1298" s="397"/>
      <c r="AO1298" s="397"/>
      <c r="AP1298" s="397"/>
      <c r="AQ1298" s="397"/>
      <c r="AR1298" s="397"/>
      <c r="AS1298" s="397"/>
      <c r="AT1298" s="397"/>
      <c r="AU1298" s="397"/>
      <c r="AV1298" s="397"/>
      <c r="AW1298" s="397"/>
      <c r="AX1298" s="397"/>
      <c r="AY1298" s="397"/>
      <c r="AZ1298" s="397"/>
      <c r="BA1298" s="553"/>
      <c r="BB1298" s="397"/>
      <c r="BC1298" s="397"/>
      <c r="BD1298" s="397"/>
    </row>
    <row r="1299" spans="2:56" x14ac:dyDescent="0.35">
      <c r="B1299" s="80"/>
      <c r="C1299" s="119"/>
      <c r="D1299" s="119"/>
      <c r="E1299" s="202"/>
      <c r="F1299" s="119"/>
      <c r="G1299" s="120"/>
      <c r="H1299" s="41"/>
      <c r="I1299" s="41"/>
      <c r="J1299" s="329">
        <v>0</v>
      </c>
      <c r="K1299" s="329">
        <v>0</v>
      </c>
      <c r="L1299" s="332"/>
      <c r="M1299" s="150"/>
      <c r="N1299" s="397"/>
      <c r="O1299" s="555"/>
      <c r="P1299" s="576">
        <f t="shared" si="63"/>
        <v>0</v>
      </c>
      <c r="Q1299" s="576">
        <f t="shared" si="64"/>
        <v>0</v>
      </c>
      <c r="R1299" s="576">
        <f t="shared" si="65"/>
        <v>0</v>
      </c>
      <c r="S1299" s="576">
        <f t="shared" si="65"/>
        <v>0</v>
      </c>
      <c r="T1299" s="553"/>
      <c r="U1299" s="553"/>
      <c r="V1299" s="553"/>
      <c r="W1299" s="553"/>
      <c r="X1299" s="397"/>
      <c r="Y1299" s="397"/>
      <c r="Z1299" s="397"/>
      <c r="AA1299" s="397"/>
      <c r="AB1299" s="397"/>
      <c r="AC1299" s="397"/>
      <c r="AD1299" s="397"/>
      <c r="AE1299" s="397"/>
      <c r="AF1299" s="397"/>
      <c r="AG1299" s="397"/>
      <c r="AH1299" s="397"/>
      <c r="AI1299" s="397"/>
      <c r="AJ1299" s="397"/>
      <c r="AK1299" s="397"/>
      <c r="AL1299" s="397"/>
      <c r="AM1299" s="397"/>
      <c r="AN1299" s="397"/>
      <c r="AO1299" s="397"/>
      <c r="AP1299" s="397"/>
      <c r="AQ1299" s="397"/>
      <c r="AR1299" s="397"/>
      <c r="AS1299" s="397"/>
      <c r="AT1299" s="397"/>
      <c r="AU1299" s="397"/>
      <c r="AV1299" s="397"/>
      <c r="AW1299" s="397"/>
      <c r="AX1299" s="397"/>
      <c r="AY1299" s="397"/>
      <c r="AZ1299" s="397"/>
      <c r="BA1299" s="553"/>
      <c r="BB1299" s="397"/>
      <c r="BC1299" s="397"/>
      <c r="BD1299" s="397"/>
    </row>
    <row r="1300" spans="2:56" x14ac:dyDescent="0.35">
      <c r="B1300" s="80"/>
      <c r="C1300" s="119"/>
      <c r="D1300" s="119"/>
      <c r="E1300" s="202"/>
      <c r="F1300" s="119"/>
      <c r="G1300" s="120"/>
      <c r="H1300" s="41"/>
      <c r="I1300" s="41"/>
      <c r="J1300" s="329">
        <v>0</v>
      </c>
      <c r="K1300" s="329">
        <v>0</v>
      </c>
      <c r="L1300" s="332"/>
      <c r="M1300" s="150"/>
      <c r="N1300" s="397"/>
      <c r="O1300" s="555"/>
      <c r="P1300" s="576">
        <f t="shared" si="63"/>
        <v>0</v>
      </c>
      <c r="Q1300" s="576">
        <f t="shared" si="64"/>
        <v>0</v>
      </c>
      <c r="R1300" s="576">
        <f t="shared" si="65"/>
        <v>0</v>
      </c>
      <c r="S1300" s="576">
        <f t="shared" si="65"/>
        <v>0</v>
      </c>
      <c r="T1300" s="553"/>
      <c r="U1300" s="553"/>
      <c r="V1300" s="553"/>
      <c r="W1300" s="553"/>
      <c r="X1300" s="397"/>
      <c r="Y1300" s="397"/>
      <c r="Z1300" s="397"/>
      <c r="AA1300" s="397"/>
      <c r="AB1300" s="397"/>
      <c r="AC1300" s="397"/>
      <c r="AD1300" s="397"/>
      <c r="AE1300" s="397"/>
      <c r="AF1300" s="397"/>
      <c r="AG1300" s="397"/>
      <c r="AH1300" s="397"/>
      <c r="AI1300" s="397"/>
      <c r="AJ1300" s="397"/>
      <c r="AK1300" s="397"/>
      <c r="AL1300" s="397"/>
      <c r="AM1300" s="397"/>
      <c r="AN1300" s="397"/>
      <c r="AO1300" s="397"/>
      <c r="AP1300" s="397"/>
      <c r="AQ1300" s="397"/>
      <c r="AR1300" s="397"/>
      <c r="AS1300" s="397"/>
      <c r="AT1300" s="397"/>
      <c r="AU1300" s="397"/>
      <c r="AV1300" s="397"/>
      <c r="AW1300" s="397"/>
      <c r="AX1300" s="397"/>
      <c r="AY1300" s="397"/>
      <c r="AZ1300" s="397"/>
      <c r="BA1300" s="553"/>
      <c r="BB1300" s="397"/>
      <c r="BC1300" s="397"/>
      <c r="BD1300" s="397"/>
    </row>
    <row r="1301" spans="2:56" x14ac:dyDescent="0.35">
      <c r="B1301" s="80"/>
      <c r="C1301" s="119"/>
      <c r="D1301" s="119"/>
      <c r="E1301" s="202"/>
      <c r="F1301" s="119"/>
      <c r="G1301" s="120"/>
      <c r="H1301" s="41"/>
      <c r="I1301" s="41"/>
      <c r="J1301" s="329">
        <v>0</v>
      </c>
      <c r="K1301" s="329">
        <v>0</v>
      </c>
      <c r="L1301" s="332"/>
      <c r="M1301" s="150"/>
      <c r="N1301" s="397"/>
      <c r="O1301" s="555"/>
      <c r="P1301" s="576">
        <f t="shared" si="63"/>
        <v>0</v>
      </c>
      <c r="Q1301" s="576">
        <f t="shared" si="64"/>
        <v>0</v>
      </c>
      <c r="R1301" s="576">
        <f t="shared" si="65"/>
        <v>0</v>
      </c>
      <c r="S1301" s="576">
        <f t="shared" si="65"/>
        <v>0</v>
      </c>
      <c r="T1301" s="553"/>
      <c r="U1301" s="553"/>
      <c r="V1301" s="553"/>
      <c r="W1301" s="553"/>
      <c r="X1301" s="397"/>
      <c r="Y1301" s="397"/>
      <c r="Z1301" s="397"/>
      <c r="AA1301" s="397"/>
      <c r="AB1301" s="397"/>
      <c r="AC1301" s="397"/>
      <c r="AD1301" s="397"/>
      <c r="AE1301" s="397"/>
      <c r="AF1301" s="397"/>
      <c r="AG1301" s="397"/>
      <c r="AH1301" s="397"/>
      <c r="AI1301" s="397"/>
      <c r="AJ1301" s="397"/>
      <c r="AK1301" s="397"/>
      <c r="AL1301" s="397"/>
      <c r="AM1301" s="397"/>
      <c r="AN1301" s="397"/>
      <c r="AO1301" s="397"/>
      <c r="AP1301" s="397"/>
      <c r="AQ1301" s="397"/>
      <c r="AR1301" s="397"/>
      <c r="AS1301" s="397"/>
      <c r="AT1301" s="397"/>
      <c r="AU1301" s="397"/>
      <c r="AV1301" s="397"/>
      <c r="AW1301" s="397"/>
      <c r="AX1301" s="397"/>
      <c r="AY1301" s="397"/>
      <c r="AZ1301" s="397"/>
      <c r="BA1301" s="553"/>
      <c r="BB1301" s="397"/>
      <c r="BC1301" s="397"/>
      <c r="BD1301" s="397"/>
    </row>
    <row r="1302" spans="2:56" x14ac:dyDescent="0.35">
      <c r="B1302" s="80"/>
      <c r="C1302" s="119"/>
      <c r="D1302" s="119"/>
      <c r="E1302" s="202"/>
      <c r="F1302" s="119"/>
      <c r="G1302" s="120"/>
      <c r="H1302" s="41"/>
      <c r="I1302" s="41"/>
      <c r="J1302" s="329">
        <v>0</v>
      </c>
      <c r="K1302" s="329">
        <v>0</v>
      </c>
      <c r="L1302" s="332"/>
      <c r="M1302" s="150"/>
      <c r="N1302" s="397"/>
      <c r="O1302" s="555"/>
      <c r="P1302" s="576">
        <f t="shared" si="63"/>
        <v>0</v>
      </c>
      <c r="Q1302" s="576">
        <f t="shared" si="64"/>
        <v>0</v>
      </c>
      <c r="R1302" s="576">
        <f t="shared" si="65"/>
        <v>0</v>
      </c>
      <c r="S1302" s="576">
        <f t="shared" si="65"/>
        <v>0</v>
      </c>
      <c r="T1302" s="553"/>
      <c r="U1302" s="553"/>
      <c r="V1302" s="553"/>
      <c r="W1302" s="553"/>
      <c r="X1302" s="397"/>
      <c r="Y1302" s="397"/>
      <c r="Z1302" s="397"/>
      <c r="AA1302" s="397"/>
      <c r="AB1302" s="397"/>
      <c r="AC1302" s="397"/>
      <c r="AD1302" s="397"/>
      <c r="AE1302" s="397"/>
      <c r="AF1302" s="397"/>
      <c r="AG1302" s="397"/>
      <c r="AH1302" s="397"/>
      <c r="AI1302" s="397"/>
      <c r="AJ1302" s="397"/>
      <c r="AK1302" s="397"/>
      <c r="AL1302" s="397"/>
      <c r="AM1302" s="397"/>
      <c r="AN1302" s="397"/>
      <c r="AO1302" s="397"/>
      <c r="AP1302" s="397"/>
      <c r="AQ1302" s="397"/>
      <c r="AR1302" s="397"/>
      <c r="AS1302" s="397"/>
      <c r="AT1302" s="397"/>
      <c r="AU1302" s="397"/>
      <c r="AV1302" s="397"/>
      <c r="AW1302" s="397"/>
      <c r="AX1302" s="397"/>
      <c r="AY1302" s="397"/>
      <c r="AZ1302" s="397"/>
      <c r="BA1302" s="553"/>
      <c r="BB1302" s="397"/>
      <c r="BC1302" s="397"/>
      <c r="BD1302" s="397"/>
    </row>
    <row r="1303" spans="2:56" x14ac:dyDescent="0.35">
      <c r="B1303" s="80"/>
      <c r="C1303" s="119"/>
      <c r="D1303" s="119"/>
      <c r="E1303" s="202"/>
      <c r="F1303" s="119"/>
      <c r="G1303" s="120"/>
      <c r="H1303" s="41"/>
      <c r="I1303" s="41"/>
      <c r="J1303" s="329">
        <v>0</v>
      </c>
      <c r="K1303" s="329">
        <v>0</v>
      </c>
      <c r="L1303" s="332"/>
      <c r="M1303" s="150"/>
      <c r="N1303" s="397"/>
      <c r="O1303" s="555"/>
      <c r="P1303" s="576">
        <f t="shared" si="63"/>
        <v>0</v>
      </c>
      <c r="Q1303" s="576">
        <f t="shared" si="64"/>
        <v>0</v>
      </c>
      <c r="R1303" s="576">
        <f t="shared" si="65"/>
        <v>0</v>
      </c>
      <c r="S1303" s="576">
        <f t="shared" si="65"/>
        <v>0</v>
      </c>
      <c r="T1303" s="553"/>
      <c r="U1303" s="553"/>
      <c r="V1303" s="553"/>
      <c r="W1303" s="553"/>
      <c r="X1303" s="397"/>
      <c r="Y1303" s="397"/>
      <c r="Z1303" s="397"/>
      <c r="AA1303" s="397"/>
      <c r="AB1303" s="397"/>
      <c r="AC1303" s="397"/>
      <c r="AD1303" s="397"/>
      <c r="AE1303" s="397"/>
      <c r="AF1303" s="397"/>
      <c r="AG1303" s="397"/>
      <c r="AH1303" s="397"/>
      <c r="AI1303" s="397"/>
      <c r="AJ1303" s="397"/>
      <c r="AK1303" s="397"/>
      <c r="AL1303" s="397"/>
      <c r="AM1303" s="397"/>
      <c r="AN1303" s="397"/>
      <c r="AO1303" s="397"/>
      <c r="AP1303" s="397"/>
      <c r="AQ1303" s="397"/>
      <c r="AR1303" s="397"/>
      <c r="AS1303" s="397"/>
      <c r="AT1303" s="397"/>
      <c r="AU1303" s="397"/>
      <c r="AV1303" s="397"/>
      <c r="AW1303" s="397"/>
      <c r="AX1303" s="397"/>
      <c r="AY1303" s="397"/>
      <c r="AZ1303" s="397"/>
      <c r="BA1303" s="553"/>
      <c r="BB1303" s="397"/>
      <c r="BC1303" s="397"/>
      <c r="BD1303" s="397"/>
    </row>
    <row r="1304" spans="2:56" x14ac:dyDescent="0.35">
      <c r="B1304" s="80"/>
      <c r="C1304" s="119"/>
      <c r="D1304" s="119"/>
      <c r="E1304" s="202"/>
      <c r="F1304" s="119"/>
      <c r="G1304" s="120"/>
      <c r="H1304" s="41"/>
      <c r="I1304" s="41"/>
      <c r="J1304" s="329">
        <v>0</v>
      </c>
      <c r="K1304" s="329">
        <v>0</v>
      </c>
      <c r="L1304" s="332"/>
      <c r="M1304" s="150"/>
      <c r="N1304" s="397"/>
      <c r="O1304" s="555"/>
      <c r="P1304" s="576">
        <f t="shared" si="63"/>
        <v>0</v>
      </c>
      <c r="Q1304" s="576">
        <f t="shared" si="64"/>
        <v>0</v>
      </c>
      <c r="R1304" s="576">
        <f t="shared" si="65"/>
        <v>0</v>
      </c>
      <c r="S1304" s="576">
        <f t="shared" si="65"/>
        <v>0</v>
      </c>
      <c r="T1304" s="553"/>
      <c r="U1304" s="553"/>
      <c r="V1304" s="553"/>
      <c r="W1304" s="553"/>
      <c r="X1304" s="397"/>
      <c r="Y1304" s="397"/>
      <c r="Z1304" s="397"/>
      <c r="AA1304" s="397"/>
      <c r="AB1304" s="397"/>
      <c r="AC1304" s="397"/>
      <c r="AD1304" s="397"/>
      <c r="AE1304" s="397"/>
      <c r="AF1304" s="397"/>
      <c r="AG1304" s="397"/>
      <c r="AH1304" s="397"/>
      <c r="AI1304" s="397"/>
      <c r="AJ1304" s="397"/>
      <c r="AK1304" s="397"/>
      <c r="AL1304" s="397"/>
      <c r="AM1304" s="397"/>
      <c r="AN1304" s="397"/>
      <c r="AO1304" s="397"/>
      <c r="AP1304" s="397"/>
      <c r="AQ1304" s="397"/>
      <c r="AR1304" s="397"/>
      <c r="AS1304" s="397"/>
      <c r="AT1304" s="397"/>
      <c r="AU1304" s="397"/>
      <c r="AV1304" s="397"/>
      <c r="AW1304" s="397"/>
      <c r="AX1304" s="397"/>
      <c r="AY1304" s="397"/>
      <c r="AZ1304" s="397"/>
      <c r="BA1304" s="553"/>
      <c r="BB1304" s="397"/>
      <c r="BC1304" s="397"/>
      <c r="BD1304" s="397"/>
    </row>
    <row r="1305" spans="2:56" x14ac:dyDescent="0.35">
      <c r="B1305" s="80"/>
      <c r="C1305" s="119"/>
      <c r="D1305" s="119"/>
      <c r="E1305" s="202"/>
      <c r="F1305" s="119"/>
      <c r="G1305" s="120"/>
      <c r="H1305" s="41"/>
      <c r="I1305" s="41"/>
      <c r="J1305" s="329">
        <v>0</v>
      </c>
      <c r="K1305" s="329">
        <v>0</v>
      </c>
      <c r="L1305" s="332"/>
      <c r="M1305" s="150"/>
      <c r="N1305" s="397"/>
      <c r="O1305" s="555"/>
      <c r="P1305" s="576">
        <f t="shared" si="63"/>
        <v>0</v>
      </c>
      <c r="Q1305" s="576">
        <f t="shared" si="64"/>
        <v>0</v>
      </c>
      <c r="R1305" s="576">
        <f t="shared" si="65"/>
        <v>0</v>
      </c>
      <c r="S1305" s="576">
        <f t="shared" si="65"/>
        <v>0</v>
      </c>
      <c r="T1305" s="553"/>
      <c r="U1305" s="553"/>
      <c r="V1305" s="553"/>
      <c r="W1305" s="553"/>
      <c r="X1305" s="397"/>
      <c r="Y1305" s="397"/>
      <c r="Z1305" s="397"/>
      <c r="AA1305" s="397"/>
      <c r="AB1305" s="397"/>
      <c r="AC1305" s="397"/>
      <c r="AD1305" s="397"/>
      <c r="AE1305" s="397"/>
      <c r="AF1305" s="397"/>
      <c r="AG1305" s="397"/>
      <c r="AH1305" s="397"/>
      <c r="AI1305" s="397"/>
      <c r="AJ1305" s="397"/>
      <c r="AK1305" s="397"/>
      <c r="AL1305" s="397"/>
      <c r="AM1305" s="397"/>
      <c r="AN1305" s="397"/>
      <c r="AO1305" s="397"/>
      <c r="AP1305" s="397"/>
      <c r="AQ1305" s="397"/>
      <c r="AR1305" s="397"/>
      <c r="AS1305" s="397"/>
      <c r="AT1305" s="397"/>
      <c r="AU1305" s="397"/>
      <c r="AV1305" s="397"/>
      <c r="AW1305" s="397"/>
      <c r="AX1305" s="397"/>
      <c r="AY1305" s="397"/>
      <c r="AZ1305" s="397"/>
      <c r="BA1305" s="553"/>
      <c r="BB1305" s="397"/>
      <c r="BC1305" s="397"/>
      <c r="BD1305" s="397"/>
    </row>
    <row r="1306" spans="2:56" x14ac:dyDescent="0.35">
      <c r="B1306" s="80"/>
      <c r="C1306" s="119"/>
      <c r="D1306" s="119"/>
      <c r="E1306" s="202"/>
      <c r="F1306" s="119"/>
      <c r="G1306" s="120"/>
      <c r="H1306" s="41"/>
      <c r="I1306" s="41"/>
      <c r="J1306" s="329">
        <v>0</v>
      </c>
      <c r="K1306" s="329">
        <v>0</v>
      </c>
      <c r="L1306" s="332"/>
      <c r="M1306" s="150"/>
      <c r="N1306" s="397"/>
      <c r="O1306" s="555"/>
      <c r="P1306" s="576">
        <f t="shared" si="63"/>
        <v>0</v>
      </c>
      <c r="Q1306" s="576">
        <f t="shared" si="64"/>
        <v>0</v>
      </c>
      <c r="R1306" s="576">
        <f t="shared" si="65"/>
        <v>0</v>
      </c>
      <c r="S1306" s="576">
        <f t="shared" si="65"/>
        <v>0</v>
      </c>
      <c r="T1306" s="553"/>
      <c r="U1306" s="553"/>
      <c r="V1306" s="553"/>
      <c r="W1306" s="553"/>
      <c r="X1306" s="397"/>
      <c r="Y1306" s="397"/>
      <c r="Z1306" s="397"/>
      <c r="AA1306" s="397"/>
      <c r="AB1306" s="397"/>
      <c r="AC1306" s="397"/>
      <c r="AD1306" s="397"/>
      <c r="AE1306" s="397"/>
      <c r="AF1306" s="397"/>
      <c r="AG1306" s="397"/>
      <c r="AH1306" s="397"/>
      <c r="AI1306" s="397"/>
      <c r="AJ1306" s="397"/>
      <c r="AK1306" s="397"/>
      <c r="AL1306" s="397"/>
      <c r="AM1306" s="397"/>
      <c r="AN1306" s="397"/>
      <c r="AO1306" s="397"/>
      <c r="AP1306" s="397"/>
      <c r="AQ1306" s="397"/>
      <c r="AR1306" s="397"/>
      <c r="AS1306" s="397"/>
      <c r="AT1306" s="397"/>
      <c r="AU1306" s="397"/>
      <c r="AV1306" s="397"/>
      <c r="AW1306" s="397"/>
      <c r="AX1306" s="397"/>
      <c r="AY1306" s="397"/>
      <c r="AZ1306" s="397"/>
      <c r="BA1306" s="553"/>
      <c r="BB1306" s="397"/>
      <c r="BC1306" s="397"/>
      <c r="BD1306" s="397"/>
    </row>
    <row r="1307" spans="2:56" x14ac:dyDescent="0.35">
      <c r="B1307" s="80"/>
      <c r="C1307" s="119"/>
      <c r="D1307" s="119"/>
      <c r="E1307" s="202"/>
      <c r="F1307" s="119"/>
      <c r="G1307" s="120"/>
      <c r="H1307" s="41"/>
      <c r="I1307" s="41"/>
      <c r="J1307" s="329">
        <v>0</v>
      </c>
      <c r="K1307" s="329">
        <v>0</v>
      </c>
      <c r="L1307" s="332"/>
      <c r="M1307" s="150"/>
      <c r="N1307" s="397"/>
      <c r="O1307" s="555"/>
      <c r="P1307" s="576">
        <f t="shared" si="63"/>
        <v>0</v>
      </c>
      <c r="Q1307" s="576">
        <f t="shared" si="64"/>
        <v>0</v>
      </c>
      <c r="R1307" s="576">
        <f t="shared" si="65"/>
        <v>0</v>
      </c>
      <c r="S1307" s="576">
        <f t="shared" si="65"/>
        <v>0</v>
      </c>
      <c r="T1307" s="553"/>
      <c r="U1307" s="553"/>
      <c r="V1307" s="553"/>
      <c r="W1307" s="553"/>
      <c r="X1307" s="397"/>
      <c r="Y1307" s="397"/>
      <c r="Z1307" s="397"/>
      <c r="AA1307" s="397"/>
      <c r="AB1307" s="397"/>
      <c r="AC1307" s="397"/>
      <c r="AD1307" s="397"/>
      <c r="AE1307" s="397"/>
      <c r="AF1307" s="397"/>
      <c r="AG1307" s="397"/>
      <c r="AH1307" s="397"/>
      <c r="AI1307" s="397"/>
      <c r="AJ1307" s="397"/>
      <c r="AK1307" s="397"/>
      <c r="AL1307" s="397"/>
      <c r="AM1307" s="397"/>
      <c r="AN1307" s="397"/>
      <c r="AO1307" s="397"/>
      <c r="AP1307" s="397"/>
      <c r="AQ1307" s="397"/>
      <c r="AR1307" s="397"/>
      <c r="AS1307" s="397"/>
      <c r="AT1307" s="397"/>
      <c r="AU1307" s="397"/>
      <c r="AV1307" s="397"/>
      <c r="AW1307" s="397"/>
      <c r="AX1307" s="397"/>
      <c r="AY1307" s="397"/>
      <c r="AZ1307" s="397"/>
      <c r="BA1307" s="553"/>
      <c r="BB1307" s="397"/>
      <c r="BC1307" s="397"/>
      <c r="BD1307" s="397"/>
    </row>
    <row r="1308" spans="2:56" x14ac:dyDescent="0.35">
      <c r="B1308" s="80"/>
      <c r="C1308" s="119"/>
      <c r="D1308" s="119"/>
      <c r="E1308" s="202"/>
      <c r="F1308" s="119"/>
      <c r="G1308" s="120"/>
      <c r="H1308" s="41"/>
      <c r="I1308" s="41"/>
      <c r="J1308" s="329">
        <v>0</v>
      </c>
      <c r="K1308" s="329">
        <v>0</v>
      </c>
      <c r="L1308" s="332"/>
      <c r="M1308" s="150"/>
      <c r="N1308" s="397"/>
      <c r="O1308" s="555"/>
      <c r="P1308" s="576">
        <f t="shared" si="63"/>
        <v>0</v>
      </c>
      <c r="Q1308" s="576">
        <f t="shared" si="64"/>
        <v>0</v>
      </c>
      <c r="R1308" s="576">
        <f t="shared" si="65"/>
        <v>0</v>
      </c>
      <c r="S1308" s="576">
        <f t="shared" si="65"/>
        <v>0</v>
      </c>
      <c r="T1308" s="553"/>
      <c r="U1308" s="553"/>
      <c r="V1308" s="553"/>
      <c r="W1308" s="553"/>
      <c r="X1308" s="397"/>
      <c r="Y1308" s="397"/>
      <c r="Z1308" s="397"/>
      <c r="AA1308" s="397"/>
      <c r="AB1308" s="397"/>
      <c r="AC1308" s="397"/>
      <c r="AD1308" s="397"/>
      <c r="AE1308" s="397"/>
      <c r="AF1308" s="397"/>
      <c r="AG1308" s="397"/>
      <c r="AH1308" s="397"/>
      <c r="AI1308" s="397"/>
      <c r="AJ1308" s="397"/>
      <c r="AK1308" s="397"/>
      <c r="AL1308" s="397"/>
      <c r="AM1308" s="397"/>
      <c r="AN1308" s="397"/>
      <c r="AO1308" s="397"/>
      <c r="AP1308" s="397"/>
      <c r="AQ1308" s="397"/>
      <c r="AR1308" s="397"/>
      <c r="AS1308" s="397"/>
      <c r="AT1308" s="397"/>
      <c r="AU1308" s="397"/>
      <c r="AV1308" s="397"/>
      <c r="AW1308" s="397"/>
      <c r="AX1308" s="397"/>
      <c r="AY1308" s="397"/>
      <c r="AZ1308" s="397"/>
      <c r="BA1308" s="553"/>
      <c r="BB1308" s="397"/>
      <c r="BC1308" s="397"/>
      <c r="BD1308" s="397"/>
    </row>
    <row r="1309" spans="2:56" x14ac:dyDescent="0.35">
      <c r="B1309" s="80"/>
      <c r="C1309" s="119"/>
      <c r="D1309" s="119"/>
      <c r="E1309" s="202"/>
      <c r="F1309" s="119"/>
      <c r="G1309" s="120"/>
      <c r="H1309" s="41"/>
      <c r="I1309" s="41"/>
      <c r="J1309" s="329">
        <v>0</v>
      </c>
      <c r="K1309" s="329">
        <v>0</v>
      </c>
      <c r="L1309" s="332"/>
      <c r="M1309" s="150"/>
      <c r="N1309" s="397"/>
      <c r="O1309" s="555"/>
      <c r="P1309" s="576">
        <f t="shared" si="63"/>
        <v>0</v>
      </c>
      <c r="Q1309" s="576">
        <f t="shared" si="64"/>
        <v>0</v>
      </c>
      <c r="R1309" s="576">
        <f t="shared" si="65"/>
        <v>0</v>
      </c>
      <c r="S1309" s="576">
        <f t="shared" si="65"/>
        <v>0</v>
      </c>
      <c r="T1309" s="553"/>
      <c r="U1309" s="553"/>
      <c r="V1309" s="553"/>
      <c r="W1309" s="553"/>
      <c r="X1309" s="397"/>
      <c r="Y1309" s="397"/>
      <c r="Z1309" s="397"/>
      <c r="AA1309" s="397"/>
      <c r="AB1309" s="397"/>
      <c r="AC1309" s="397"/>
      <c r="AD1309" s="397"/>
      <c r="AE1309" s="397"/>
      <c r="AF1309" s="397"/>
      <c r="AG1309" s="397"/>
      <c r="AH1309" s="397"/>
      <c r="AI1309" s="397"/>
      <c r="AJ1309" s="397"/>
      <c r="AK1309" s="397"/>
      <c r="AL1309" s="397"/>
      <c r="AM1309" s="397"/>
      <c r="AN1309" s="397"/>
      <c r="AO1309" s="397"/>
      <c r="AP1309" s="397"/>
      <c r="AQ1309" s="397"/>
      <c r="AR1309" s="397"/>
      <c r="AS1309" s="397"/>
      <c r="AT1309" s="397"/>
      <c r="AU1309" s="397"/>
      <c r="AV1309" s="397"/>
      <c r="AW1309" s="397"/>
      <c r="AX1309" s="397"/>
      <c r="AY1309" s="397"/>
      <c r="AZ1309" s="397"/>
      <c r="BA1309" s="553"/>
      <c r="BB1309" s="397"/>
      <c r="BC1309" s="397"/>
      <c r="BD1309" s="397"/>
    </row>
    <row r="1310" spans="2:56" x14ac:dyDescent="0.35">
      <c r="B1310" s="80"/>
      <c r="C1310" s="119"/>
      <c r="D1310" s="119"/>
      <c r="E1310" s="202"/>
      <c r="F1310" s="119"/>
      <c r="G1310" s="120"/>
      <c r="H1310" s="41"/>
      <c r="I1310" s="41"/>
      <c r="J1310" s="329">
        <v>0</v>
      </c>
      <c r="K1310" s="329">
        <v>0</v>
      </c>
      <c r="L1310" s="332"/>
      <c r="M1310" s="150"/>
      <c r="N1310" s="397"/>
      <c r="O1310" s="555"/>
      <c r="P1310" s="576">
        <f t="shared" si="63"/>
        <v>0</v>
      </c>
      <c r="Q1310" s="576">
        <f t="shared" si="64"/>
        <v>0</v>
      </c>
      <c r="R1310" s="576">
        <f t="shared" si="65"/>
        <v>0</v>
      </c>
      <c r="S1310" s="576">
        <f t="shared" si="65"/>
        <v>0</v>
      </c>
      <c r="T1310" s="553"/>
      <c r="U1310" s="553"/>
      <c r="V1310" s="553"/>
      <c r="W1310" s="553"/>
      <c r="X1310" s="397"/>
      <c r="Y1310" s="397"/>
      <c r="Z1310" s="397"/>
      <c r="AA1310" s="397"/>
      <c r="AB1310" s="397"/>
      <c r="AC1310" s="397"/>
      <c r="AD1310" s="397"/>
      <c r="AE1310" s="397"/>
      <c r="AF1310" s="397"/>
      <c r="AG1310" s="397"/>
      <c r="AH1310" s="397"/>
      <c r="AI1310" s="397"/>
      <c r="AJ1310" s="397"/>
      <c r="AK1310" s="397"/>
      <c r="AL1310" s="397"/>
      <c r="AM1310" s="397"/>
      <c r="AN1310" s="397"/>
      <c r="AO1310" s="397"/>
      <c r="AP1310" s="397"/>
      <c r="AQ1310" s="397"/>
      <c r="AR1310" s="397"/>
      <c r="AS1310" s="397"/>
      <c r="AT1310" s="397"/>
      <c r="AU1310" s="397"/>
      <c r="AV1310" s="397"/>
      <c r="AW1310" s="397"/>
      <c r="AX1310" s="397"/>
      <c r="AY1310" s="397"/>
      <c r="AZ1310" s="397"/>
      <c r="BA1310" s="553"/>
      <c r="BB1310" s="397"/>
      <c r="BC1310" s="397"/>
      <c r="BD1310" s="397"/>
    </row>
    <row r="1311" spans="2:56" x14ac:dyDescent="0.35">
      <c r="B1311" s="80"/>
      <c r="C1311" s="119"/>
      <c r="D1311" s="119"/>
      <c r="E1311" s="202"/>
      <c r="F1311" s="119"/>
      <c r="G1311" s="120"/>
      <c r="H1311" s="41"/>
      <c r="I1311" s="41"/>
      <c r="J1311" s="329">
        <v>0</v>
      </c>
      <c r="K1311" s="329">
        <v>0</v>
      </c>
      <c r="L1311" s="332"/>
      <c r="M1311" s="150"/>
      <c r="N1311" s="397"/>
      <c r="O1311" s="555"/>
      <c r="P1311" s="576">
        <f t="shared" si="63"/>
        <v>0</v>
      </c>
      <c r="Q1311" s="576">
        <f t="shared" si="64"/>
        <v>0</v>
      </c>
      <c r="R1311" s="576">
        <f t="shared" si="65"/>
        <v>0</v>
      </c>
      <c r="S1311" s="576">
        <f t="shared" si="65"/>
        <v>0</v>
      </c>
      <c r="T1311" s="553"/>
      <c r="U1311" s="553"/>
      <c r="V1311" s="553"/>
      <c r="W1311" s="553"/>
      <c r="X1311" s="397"/>
      <c r="Y1311" s="397"/>
      <c r="Z1311" s="397"/>
      <c r="AA1311" s="397"/>
      <c r="AB1311" s="397"/>
      <c r="AC1311" s="397"/>
      <c r="AD1311" s="397"/>
      <c r="AE1311" s="397"/>
      <c r="AF1311" s="397"/>
      <c r="AG1311" s="397"/>
      <c r="AH1311" s="397"/>
      <c r="AI1311" s="397"/>
      <c r="AJ1311" s="397"/>
      <c r="AK1311" s="397"/>
      <c r="AL1311" s="397"/>
      <c r="AM1311" s="397"/>
      <c r="AN1311" s="397"/>
      <c r="AO1311" s="397"/>
      <c r="AP1311" s="397"/>
      <c r="AQ1311" s="397"/>
      <c r="AR1311" s="397"/>
      <c r="AS1311" s="397"/>
      <c r="AT1311" s="397"/>
      <c r="AU1311" s="397"/>
      <c r="AV1311" s="397"/>
      <c r="AW1311" s="397"/>
      <c r="AX1311" s="397"/>
      <c r="AY1311" s="397"/>
      <c r="AZ1311" s="397"/>
      <c r="BA1311" s="553"/>
      <c r="BB1311" s="397"/>
      <c r="BC1311" s="397"/>
      <c r="BD1311" s="397"/>
    </row>
    <row r="1312" spans="2:56" x14ac:dyDescent="0.35">
      <c r="B1312" s="80"/>
      <c r="C1312" s="119"/>
      <c r="D1312" s="119"/>
      <c r="E1312" s="202"/>
      <c r="F1312" s="119"/>
      <c r="G1312" s="120"/>
      <c r="H1312" s="41"/>
      <c r="I1312" s="41"/>
      <c r="J1312" s="329">
        <v>0</v>
      </c>
      <c r="K1312" s="329">
        <v>0</v>
      </c>
      <c r="L1312" s="332"/>
      <c r="M1312" s="150"/>
      <c r="N1312" s="397"/>
      <c r="O1312" s="555"/>
      <c r="P1312" s="576">
        <f t="shared" si="63"/>
        <v>0</v>
      </c>
      <c r="Q1312" s="576">
        <f t="shared" si="64"/>
        <v>0</v>
      </c>
      <c r="R1312" s="576">
        <f t="shared" si="65"/>
        <v>0</v>
      </c>
      <c r="S1312" s="576">
        <f t="shared" si="65"/>
        <v>0</v>
      </c>
      <c r="T1312" s="553"/>
      <c r="U1312" s="553"/>
      <c r="V1312" s="553"/>
      <c r="W1312" s="553"/>
      <c r="X1312" s="397"/>
      <c r="Y1312" s="397"/>
      <c r="Z1312" s="397"/>
      <c r="AA1312" s="397"/>
      <c r="AB1312" s="397"/>
      <c r="AC1312" s="397"/>
      <c r="AD1312" s="397"/>
      <c r="AE1312" s="397"/>
      <c r="AF1312" s="397"/>
      <c r="AG1312" s="397"/>
      <c r="AH1312" s="397"/>
      <c r="AI1312" s="397"/>
      <c r="AJ1312" s="397"/>
      <c r="AK1312" s="397"/>
      <c r="AL1312" s="397"/>
      <c r="AM1312" s="397"/>
      <c r="AN1312" s="397"/>
      <c r="AO1312" s="397"/>
      <c r="AP1312" s="397"/>
      <c r="AQ1312" s="397"/>
      <c r="AR1312" s="397"/>
      <c r="AS1312" s="397"/>
      <c r="AT1312" s="397"/>
      <c r="AU1312" s="397"/>
      <c r="AV1312" s="397"/>
      <c r="AW1312" s="397"/>
      <c r="AX1312" s="397"/>
      <c r="AY1312" s="397"/>
      <c r="AZ1312" s="397"/>
      <c r="BA1312" s="553"/>
      <c r="BB1312" s="397"/>
      <c r="BC1312" s="397"/>
      <c r="BD1312" s="397"/>
    </row>
    <row r="1313" spans="2:56" x14ac:dyDescent="0.35">
      <c r="B1313" s="80"/>
      <c r="C1313" s="119"/>
      <c r="D1313" s="119"/>
      <c r="E1313" s="202"/>
      <c r="F1313" s="119"/>
      <c r="G1313" s="120"/>
      <c r="H1313" s="41"/>
      <c r="I1313" s="41"/>
      <c r="J1313" s="329">
        <v>0</v>
      </c>
      <c r="K1313" s="329">
        <v>0</v>
      </c>
      <c r="L1313" s="332"/>
      <c r="M1313" s="150"/>
      <c r="N1313" s="397"/>
      <c r="O1313" s="555"/>
      <c r="P1313" s="576">
        <f t="shared" si="63"/>
        <v>0</v>
      </c>
      <c r="Q1313" s="576">
        <f t="shared" si="64"/>
        <v>0</v>
      </c>
      <c r="R1313" s="576">
        <f t="shared" si="65"/>
        <v>0</v>
      </c>
      <c r="S1313" s="576">
        <f t="shared" si="65"/>
        <v>0</v>
      </c>
      <c r="T1313" s="553"/>
      <c r="U1313" s="553"/>
      <c r="V1313" s="553"/>
      <c r="W1313" s="553"/>
      <c r="X1313" s="397"/>
      <c r="Y1313" s="397"/>
      <c r="Z1313" s="397"/>
      <c r="AA1313" s="397"/>
      <c r="AB1313" s="397"/>
      <c r="AC1313" s="397"/>
      <c r="AD1313" s="397"/>
      <c r="AE1313" s="397"/>
      <c r="AF1313" s="397"/>
      <c r="AG1313" s="397"/>
      <c r="AH1313" s="397"/>
      <c r="AI1313" s="397"/>
      <c r="AJ1313" s="397"/>
      <c r="AK1313" s="397"/>
      <c r="AL1313" s="397"/>
      <c r="AM1313" s="397"/>
      <c r="AN1313" s="397"/>
      <c r="AO1313" s="397"/>
      <c r="AP1313" s="397"/>
      <c r="AQ1313" s="397"/>
      <c r="AR1313" s="397"/>
      <c r="AS1313" s="397"/>
      <c r="AT1313" s="397"/>
      <c r="AU1313" s="397"/>
      <c r="AV1313" s="397"/>
      <c r="AW1313" s="397"/>
      <c r="AX1313" s="397"/>
      <c r="AY1313" s="397"/>
      <c r="AZ1313" s="397"/>
      <c r="BA1313" s="553"/>
      <c r="BB1313" s="397"/>
      <c r="BC1313" s="397"/>
      <c r="BD1313" s="397"/>
    </row>
    <row r="1314" spans="2:56" x14ac:dyDescent="0.35">
      <c r="B1314" s="80"/>
      <c r="C1314" s="119"/>
      <c r="D1314" s="119"/>
      <c r="E1314" s="202"/>
      <c r="F1314" s="119"/>
      <c r="G1314" s="120"/>
      <c r="H1314" s="41"/>
      <c r="I1314" s="41"/>
      <c r="J1314" s="329">
        <v>0</v>
      </c>
      <c r="K1314" s="329">
        <v>0</v>
      </c>
      <c r="L1314" s="332"/>
      <c r="M1314" s="150"/>
      <c r="N1314" s="397"/>
      <c r="O1314" s="555"/>
      <c r="P1314" s="576">
        <f t="shared" si="63"/>
        <v>0</v>
      </c>
      <c r="Q1314" s="576">
        <f t="shared" si="64"/>
        <v>0</v>
      </c>
      <c r="R1314" s="576">
        <f t="shared" si="65"/>
        <v>0</v>
      </c>
      <c r="S1314" s="576">
        <f t="shared" si="65"/>
        <v>0</v>
      </c>
      <c r="T1314" s="553"/>
      <c r="U1314" s="553"/>
      <c r="V1314" s="553"/>
      <c r="W1314" s="553"/>
      <c r="X1314" s="397"/>
      <c r="Y1314" s="397"/>
      <c r="Z1314" s="397"/>
      <c r="AA1314" s="397"/>
      <c r="AB1314" s="397"/>
      <c r="AC1314" s="397"/>
      <c r="AD1314" s="397"/>
      <c r="AE1314" s="397"/>
      <c r="AF1314" s="397"/>
      <c r="AG1314" s="397"/>
      <c r="AH1314" s="397"/>
      <c r="AI1314" s="397"/>
      <c r="AJ1314" s="397"/>
      <c r="AK1314" s="397"/>
      <c r="AL1314" s="397"/>
      <c r="AM1314" s="397"/>
      <c r="AN1314" s="397"/>
      <c r="AO1314" s="397"/>
      <c r="AP1314" s="397"/>
      <c r="AQ1314" s="397"/>
      <c r="AR1314" s="397"/>
      <c r="AS1314" s="397"/>
      <c r="AT1314" s="397"/>
      <c r="AU1314" s="397"/>
      <c r="AV1314" s="397"/>
      <c r="AW1314" s="397"/>
      <c r="AX1314" s="397"/>
      <c r="AY1314" s="397"/>
      <c r="AZ1314" s="397"/>
      <c r="BA1314" s="553"/>
      <c r="BB1314" s="397"/>
      <c r="BC1314" s="397"/>
      <c r="BD1314" s="397"/>
    </row>
    <row r="1315" spans="2:56" x14ac:dyDescent="0.35">
      <c r="B1315" s="80"/>
      <c r="C1315" s="119"/>
      <c r="D1315" s="119"/>
      <c r="E1315" s="202"/>
      <c r="F1315" s="119"/>
      <c r="G1315" s="120"/>
      <c r="H1315" s="41"/>
      <c r="I1315" s="41"/>
      <c r="J1315" s="329">
        <v>0</v>
      </c>
      <c r="K1315" s="329">
        <v>0</v>
      </c>
      <c r="L1315" s="332"/>
      <c r="M1315" s="150"/>
      <c r="N1315" s="397"/>
      <c r="O1315" s="555"/>
      <c r="P1315" s="576">
        <f t="shared" si="63"/>
        <v>0</v>
      </c>
      <c r="Q1315" s="576">
        <f t="shared" si="64"/>
        <v>0</v>
      </c>
      <c r="R1315" s="576">
        <f t="shared" si="65"/>
        <v>0</v>
      </c>
      <c r="S1315" s="576">
        <f t="shared" si="65"/>
        <v>0</v>
      </c>
      <c r="T1315" s="553"/>
      <c r="U1315" s="553"/>
      <c r="V1315" s="553"/>
      <c r="W1315" s="553"/>
      <c r="X1315" s="397"/>
      <c r="Y1315" s="397"/>
      <c r="Z1315" s="397"/>
      <c r="AA1315" s="397"/>
      <c r="AB1315" s="397"/>
      <c r="AC1315" s="397"/>
      <c r="AD1315" s="397"/>
      <c r="AE1315" s="397"/>
      <c r="AF1315" s="397"/>
      <c r="AG1315" s="397"/>
      <c r="AH1315" s="397"/>
      <c r="AI1315" s="397"/>
      <c r="AJ1315" s="397"/>
      <c r="AK1315" s="397"/>
      <c r="AL1315" s="397"/>
      <c r="AM1315" s="397"/>
      <c r="AN1315" s="397"/>
      <c r="AO1315" s="397"/>
      <c r="AP1315" s="397"/>
      <c r="AQ1315" s="397"/>
      <c r="AR1315" s="397"/>
      <c r="AS1315" s="397"/>
      <c r="AT1315" s="397"/>
      <c r="AU1315" s="397"/>
      <c r="AV1315" s="397"/>
      <c r="AW1315" s="397"/>
      <c r="AX1315" s="397"/>
      <c r="AY1315" s="397"/>
      <c r="AZ1315" s="397"/>
      <c r="BA1315" s="553"/>
      <c r="BB1315" s="397"/>
      <c r="BC1315" s="397"/>
      <c r="BD1315" s="397"/>
    </row>
    <row r="1316" spans="2:56" x14ac:dyDescent="0.35">
      <c r="B1316" s="80"/>
      <c r="C1316" s="119"/>
      <c r="D1316" s="119"/>
      <c r="E1316" s="202"/>
      <c r="F1316" s="119"/>
      <c r="G1316" s="120"/>
      <c r="H1316" s="41"/>
      <c r="I1316" s="41"/>
      <c r="J1316" s="329">
        <v>0</v>
      </c>
      <c r="K1316" s="329">
        <v>0</v>
      </c>
      <c r="L1316" s="332"/>
      <c r="M1316" s="150"/>
      <c r="N1316" s="397"/>
      <c r="O1316" s="555"/>
      <c r="P1316" s="576">
        <f t="shared" si="63"/>
        <v>0</v>
      </c>
      <c r="Q1316" s="576">
        <f t="shared" si="64"/>
        <v>0</v>
      </c>
      <c r="R1316" s="576">
        <f t="shared" si="65"/>
        <v>0</v>
      </c>
      <c r="S1316" s="576">
        <f t="shared" si="65"/>
        <v>0</v>
      </c>
      <c r="T1316" s="553"/>
      <c r="U1316" s="553"/>
      <c r="V1316" s="553"/>
      <c r="W1316" s="553"/>
      <c r="X1316" s="397"/>
      <c r="Y1316" s="397"/>
      <c r="Z1316" s="397"/>
      <c r="AA1316" s="397"/>
      <c r="AB1316" s="397"/>
      <c r="AC1316" s="397"/>
      <c r="AD1316" s="397"/>
      <c r="AE1316" s="397"/>
      <c r="AF1316" s="397"/>
      <c r="AG1316" s="397"/>
      <c r="AH1316" s="397"/>
      <c r="AI1316" s="397"/>
      <c r="AJ1316" s="397"/>
      <c r="AK1316" s="397"/>
      <c r="AL1316" s="397"/>
      <c r="AM1316" s="397"/>
      <c r="AN1316" s="397"/>
      <c r="AO1316" s="397"/>
      <c r="AP1316" s="397"/>
      <c r="AQ1316" s="397"/>
      <c r="AR1316" s="397"/>
      <c r="AS1316" s="397"/>
      <c r="AT1316" s="397"/>
      <c r="AU1316" s="397"/>
      <c r="AV1316" s="397"/>
      <c r="AW1316" s="397"/>
      <c r="AX1316" s="397"/>
      <c r="AY1316" s="397"/>
      <c r="AZ1316" s="397"/>
      <c r="BA1316" s="553"/>
      <c r="BB1316" s="397"/>
      <c r="BC1316" s="397"/>
      <c r="BD1316" s="397"/>
    </row>
    <row r="1317" spans="2:56" x14ac:dyDescent="0.35">
      <c r="B1317" s="80"/>
      <c r="C1317" s="119"/>
      <c r="D1317" s="119"/>
      <c r="E1317" s="202"/>
      <c r="F1317" s="119"/>
      <c r="G1317" s="120"/>
      <c r="H1317" s="41"/>
      <c r="I1317" s="41"/>
      <c r="J1317" s="329">
        <v>0</v>
      </c>
      <c r="K1317" s="329">
        <v>0</v>
      </c>
      <c r="L1317" s="332"/>
      <c r="M1317" s="150"/>
      <c r="N1317" s="397"/>
      <c r="O1317" s="555"/>
      <c r="P1317" s="576">
        <f t="shared" si="63"/>
        <v>0</v>
      </c>
      <c r="Q1317" s="576">
        <f t="shared" si="64"/>
        <v>0</v>
      </c>
      <c r="R1317" s="576">
        <f t="shared" si="65"/>
        <v>0</v>
      </c>
      <c r="S1317" s="576">
        <f t="shared" si="65"/>
        <v>0</v>
      </c>
      <c r="T1317" s="553"/>
      <c r="U1317" s="553"/>
      <c r="V1317" s="553"/>
      <c r="W1317" s="553"/>
      <c r="X1317" s="397"/>
      <c r="Y1317" s="397"/>
      <c r="Z1317" s="397"/>
      <c r="AA1317" s="397"/>
      <c r="AB1317" s="397"/>
      <c r="AC1317" s="397"/>
      <c r="AD1317" s="397"/>
      <c r="AE1317" s="397"/>
      <c r="AF1317" s="397"/>
      <c r="AG1317" s="397"/>
      <c r="AH1317" s="397"/>
      <c r="AI1317" s="397"/>
      <c r="AJ1317" s="397"/>
      <c r="AK1317" s="397"/>
      <c r="AL1317" s="397"/>
      <c r="AM1317" s="397"/>
      <c r="AN1317" s="397"/>
      <c r="AO1317" s="397"/>
      <c r="AP1317" s="397"/>
      <c r="AQ1317" s="397"/>
      <c r="AR1317" s="397"/>
      <c r="AS1317" s="397"/>
      <c r="AT1317" s="397"/>
      <c r="AU1317" s="397"/>
      <c r="AV1317" s="397"/>
      <c r="AW1317" s="397"/>
      <c r="AX1317" s="397"/>
      <c r="AY1317" s="397"/>
      <c r="AZ1317" s="397"/>
      <c r="BA1317" s="553"/>
      <c r="BB1317" s="397"/>
      <c r="BC1317" s="397"/>
      <c r="BD1317" s="397"/>
    </row>
    <row r="1318" spans="2:56" x14ac:dyDescent="0.35">
      <c r="B1318" s="80"/>
      <c r="C1318" s="119"/>
      <c r="D1318" s="119"/>
      <c r="E1318" s="202"/>
      <c r="F1318" s="119"/>
      <c r="G1318" s="120"/>
      <c r="H1318" s="41"/>
      <c r="I1318" s="41"/>
      <c r="J1318" s="329">
        <v>0</v>
      </c>
      <c r="K1318" s="329">
        <v>0</v>
      </c>
      <c r="L1318" s="332"/>
      <c r="M1318" s="150"/>
      <c r="N1318" s="397"/>
      <c r="O1318" s="555"/>
      <c r="P1318" s="576">
        <f t="shared" si="63"/>
        <v>0</v>
      </c>
      <c r="Q1318" s="576">
        <f t="shared" si="64"/>
        <v>0</v>
      </c>
      <c r="R1318" s="576">
        <f t="shared" si="65"/>
        <v>0</v>
      </c>
      <c r="S1318" s="576">
        <f t="shared" si="65"/>
        <v>0</v>
      </c>
      <c r="T1318" s="553"/>
      <c r="U1318" s="553"/>
      <c r="V1318" s="553"/>
      <c r="W1318" s="553"/>
      <c r="X1318" s="397"/>
      <c r="Y1318" s="397"/>
      <c r="Z1318" s="397"/>
      <c r="AA1318" s="397"/>
      <c r="AB1318" s="397"/>
      <c r="AC1318" s="397"/>
      <c r="AD1318" s="397"/>
      <c r="AE1318" s="397"/>
      <c r="AF1318" s="397"/>
      <c r="AG1318" s="397"/>
      <c r="AH1318" s="397"/>
      <c r="AI1318" s="397"/>
      <c r="AJ1318" s="397"/>
      <c r="AK1318" s="397"/>
      <c r="AL1318" s="397"/>
      <c r="AM1318" s="397"/>
      <c r="AN1318" s="397"/>
      <c r="AO1318" s="397"/>
      <c r="AP1318" s="397"/>
      <c r="AQ1318" s="397"/>
      <c r="AR1318" s="397"/>
      <c r="AS1318" s="397"/>
      <c r="AT1318" s="397"/>
      <c r="AU1318" s="397"/>
      <c r="AV1318" s="397"/>
      <c r="AW1318" s="397"/>
      <c r="AX1318" s="397"/>
      <c r="AY1318" s="397"/>
      <c r="AZ1318" s="397"/>
      <c r="BA1318" s="553"/>
      <c r="BB1318" s="397"/>
      <c r="BC1318" s="397"/>
      <c r="BD1318" s="397"/>
    </row>
    <row r="1319" spans="2:56" x14ac:dyDescent="0.35">
      <c r="B1319" s="80"/>
      <c r="C1319" s="119"/>
      <c r="D1319" s="119"/>
      <c r="E1319" s="202"/>
      <c r="F1319" s="119"/>
      <c r="G1319" s="120"/>
      <c r="H1319" s="41"/>
      <c r="I1319" s="41"/>
      <c r="J1319" s="329">
        <v>0</v>
      </c>
      <c r="K1319" s="329">
        <v>0</v>
      </c>
      <c r="L1319" s="332"/>
      <c r="M1319" s="150"/>
      <c r="N1319" s="397"/>
      <c r="O1319" s="555"/>
      <c r="P1319" s="576">
        <f t="shared" si="63"/>
        <v>0</v>
      </c>
      <c r="Q1319" s="576">
        <f t="shared" si="64"/>
        <v>0</v>
      </c>
      <c r="R1319" s="576">
        <f t="shared" si="65"/>
        <v>0</v>
      </c>
      <c r="S1319" s="576">
        <f t="shared" si="65"/>
        <v>0</v>
      </c>
      <c r="T1319" s="553"/>
      <c r="U1319" s="553"/>
      <c r="V1319" s="553"/>
      <c r="W1319" s="553"/>
      <c r="X1319" s="397"/>
      <c r="Y1319" s="397"/>
      <c r="Z1319" s="397"/>
      <c r="AA1319" s="397"/>
      <c r="AB1319" s="397"/>
      <c r="AC1319" s="397"/>
      <c r="AD1319" s="397"/>
      <c r="AE1319" s="397"/>
      <c r="AF1319" s="397"/>
      <c r="AG1319" s="397"/>
      <c r="AH1319" s="397"/>
      <c r="AI1319" s="397"/>
      <c r="AJ1319" s="397"/>
      <c r="AK1319" s="397"/>
      <c r="AL1319" s="397"/>
      <c r="AM1319" s="397"/>
      <c r="AN1319" s="397"/>
      <c r="AO1319" s="397"/>
      <c r="AP1319" s="397"/>
      <c r="AQ1319" s="397"/>
      <c r="AR1319" s="397"/>
      <c r="AS1319" s="397"/>
      <c r="AT1319" s="397"/>
      <c r="AU1319" s="397"/>
      <c r="AV1319" s="397"/>
      <c r="AW1319" s="397"/>
      <c r="AX1319" s="397"/>
      <c r="AY1319" s="397"/>
      <c r="AZ1319" s="397"/>
      <c r="BA1319" s="553"/>
      <c r="BB1319" s="397"/>
      <c r="BC1319" s="397"/>
      <c r="BD1319" s="397"/>
    </row>
    <row r="1320" spans="2:56" x14ac:dyDescent="0.35">
      <c r="B1320" s="80"/>
      <c r="C1320" s="119"/>
      <c r="D1320" s="119"/>
      <c r="E1320" s="202"/>
      <c r="F1320" s="119"/>
      <c r="G1320" s="120"/>
      <c r="H1320" s="41"/>
      <c r="I1320" s="41"/>
      <c r="J1320" s="329">
        <v>0</v>
      </c>
      <c r="K1320" s="329">
        <v>0</v>
      </c>
      <c r="L1320" s="332"/>
      <c r="M1320" s="150"/>
      <c r="N1320" s="397"/>
      <c r="O1320" s="555"/>
      <c r="P1320" s="576">
        <f t="shared" si="63"/>
        <v>0</v>
      </c>
      <c r="Q1320" s="576">
        <f t="shared" si="64"/>
        <v>0</v>
      </c>
      <c r="R1320" s="576">
        <f t="shared" si="65"/>
        <v>0</v>
      </c>
      <c r="S1320" s="576">
        <f t="shared" si="65"/>
        <v>0</v>
      </c>
      <c r="T1320" s="553"/>
      <c r="U1320" s="553"/>
      <c r="V1320" s="553"/>
      <c r="W1320" s="553"/>
      <c r="X1320" s="397"/>
      <c r="Y1320" s="397"/>
      <c r="Z1320" s="397"/>
      <c r="AA1320" s="397"/>
      <c r="AB1320" s="397"/>
      <c r="AC1320" s="397"/>
      <c r="AD1320" s="397"/>
      <c r="AE1320" s="397"/>
      <c r="AF1320" s="397"/>
      <c r="AG1320" s="397"/>
      <c r="AH1320" s="397"/>
      <c r="AI1320" s="397"/>
      <c r="AJ1320" s="397"/>
      <c r="AK1320" s="397"/>
      <c r="AL1320" s="397"/>
      <c r="AM1320" s="397"/>
      <c r="AN1320" s="397"/>
      <c r="AO1320" s="397"/>
      <c r="AP1320" s="397"/>
      <c r="AQ1320" s="397"/>
      <c r="AR1320" s="397"/>
      <c r="AS1320" s="397"/>
      <c r="AT1320" s="397"/>
      <c r="AU1320" s="397"/>
      <c r="AV1320" s="397"/>
      <c r="AW1320" s="397"/>
      <c r="AX1320" s="397"/>
      <c r="AY1320" s="397"/>
      <c r="AZ1320" s="397"/>
      <c r="BA1320" s="553"/>
      <c r="BB1320" s="397"/>
      <c r="BC1320" s="397"/>
      <c r="BD1320" s="397"/>
    </row>
    <row r="1321" spans="2:56" x14ac:dyDescent="0.35">
      <c r="B1321" s="80"/>
      <c r="C1321" s="119"/>
      <c r="D1321" s="119"/>
      <c r="E1321" s="202"/>
      <c r="F1321" s="119"/>
      <c r="G1321" s="120"/>
      <c r="H1321" s="41"/>
      <c r="I1321" s="41"/>
      <c r="J1321" s="329">
        <v>0</v>
      </c>
      <c r="K1321" s="329">
        <v>0</v>
      </c>
      <c r="L1321" s="332"/>
      <c r="M1321" s="150"/>
      <c r="N1321" s="397"/>
      <c r="O1321" s="555"/>
      <c r="P1321" s="576">
        <f t="shared" si="63"/>
        <v>0</v>
      </c>
      <c r="Q1321" s="576">
        <f t="shared" si="64"/>
        <v>0</v>
      </c>
      <c r="R1321" s="576">
        <f t="shared" si="65"/>
        <v>0</v>
      </c>
      <c r="S1321" s="576">
        <f t="shared" si="65"/>
        <v>0</v>
      </c>
      <c r="T1321" s="553"/>
      <c r="U1321" s="553"/>
      <c r="V1321" s="553"/>
      <c r="W1321" s="553"/>
      <c r="X1321" s="397"/>
      <c r="Y1321" s="397"/>
      <c r="Z1321" s="397"/>
      <c r="AA1321" s="397"/>
      <c r="AB1321" s="397"/>
      <c r="AC1321" s="397"/>
      <c r="AD1321" s="397"/>
      <c r="AE1321" s="397"/>
      <c r="AF1321" s="397"/>
      <c r="AG1321" s="397"/>
      <c r="AH1321" s="397"/>
      <c r="AI1321" s="397"/>
      <c r="AJ1321" s="397"/>
      <c r="AK1321" s="397"/>
      <c r="AL1321" s="397"/>
      <c r="AM1321" s="397"/>
      <c r="AN1321" s="397"/>
      <c r="AO1321" s="397"/>
      <c r="AP1321" s="397"/>
      <c r="AQ1321" s="397"/>
      <c r="AR1321" s="397"/>
      <c r="AS1321" s="397"/>
      <c r="AT1321" s="397"/>
      <c r="AU1321" s="397"/>
      <c r="AV1321" s="397"/>
      <c r="AW1321" s="397"/>
      <c r="AX1321" s="397"/>
      <c r="AY1321" s="397"/>
      <c r="AZ1321" s="397"/>
      <c r="BA1321" s="553"/>
      <c r="BB1321" s="397"/>
      <c r="BC1321" s="397"/>
      <c r="BD1321" s="397"/>
    </row>
    <row r="1322" spans="2:56" x14ac:dyDescent="0.35">
      <c r="B1322" s="80"/>
      <c r="C1322" s="119"/>
      <c r="D1322" s="119"/>
      <c r="E1322" s="202"/>
      <c r="F1322" s="119"/>
      <c r="G1322" s="120"/>
      <c r="H1322" s="41"/>
      <c r="I1322" s="41"/>
      <c r="J1322" s="329">
        <v>0</v>
      </c>
      <c r="K1322" s="329">
        <v>0</v>
      </c>
      <c r="L1322" s="332"/>
      <c r="M1322" s="150"/>
      <c r="N1322" s="397"/>
      <c r="O1322" s="555"/>
      <c r="P1322" s="576">
        <f t="shared" si="63"/>
        <v>0</v>
      </c>
      <c r="Q1322" s="576">
        <f t="shared" si="64"/>
        <v>0</v>
      </c>
      <c r="R1322" s="576">
        <f t="shared" si="65"/>
        <v>0</v>
      </c>
      <c r="S1322" s="576">
        <f t="shared" si="65"/>
        <v>0</v>
      </c>
      <c r="T1322" s="553"/>
      <c r="U1322" s="553"/>
      <c r="V1322" s="553"/>
      <c r="W1322" s="553"/>
      <c r="X1322" s="397"/>
      <c r="Y1322" s="397"/>
      <c r="Z1322" s="397"/>
      <c r="AA1322" s="397"/>
      <c r="AB1322" s="397"/>
      <c r="AC1322" s="397"/>
      <c r="AD1322" s="397"/>
      <c r="AE1322" s="397"/>
      <c r="AF1322" s="397"/>
      <c r="AG1322" s="397"/>
      <c r="AH1322" s="397"/>
      <c r="AI1322" s="397"/>
      <c r="AJ1322" s="397"/>
      <c r="AK1322" s="397"/>
      <c r="AL1322" s="397"/>
      <c r="AM1322" s="397"/>
      <c r="AN1322" s="397"/>
      <c r="AO1322" s="397"/>
      <c r="AP1322" s="397"/>
      <c r="AQ1322" s="397"/>
      <c r="AR1322" s="397"/>
      <c r="AS1322" s="397"/>
      <c r="AT1322" s="397"/>
      <c r="AU1322" s="397"/>
      <c r="AV1322" s="397"/>
      <c r="AW1322" s="397"/>
      <c r="AX1322" s="397"/>
      <c r="AY1322" s="397"/>
      <c r="AZ1322" s="397"/>
      <c r="BA1322" s="553"/>
      <c r="BB1322" s="397"/>
      <c r="BC1322" s="397"/>
      <c r="BD1322" s="397"/>
    </row>
    <row r="1323" spans="2:56" x14ac:dyDescent="0.35">
      <c r="B1323" s="80"/>
      <c r="C1323" s="119"/>
      <c r="D1323" s="119"/>
      <c r="E1323" s="202"/>
      <c r="F1323" s="119"/>
      <c r="G1323" s="120"/>
      <c r="H1323" s="41"/>
      <c r="I1323" s="41"/>
      <c r="J1323" s="329">
        <v>0</v>
      </c>
      <c r="K1323" s="329">
        <v>0</v>
      </c>
      <c r="L1323" s="332"/>
      <c r="M1323" s="150"/>
      <c r="N1323" s="397"/>
      <c r="O1323" s="555"/>
      <c r="P1323" s="576">
        <f t="shared" si="63"/>
        <v>0</v>
      </c>
      <c r="Q1323" s="576">
        <f t="shared" si="64"/>
        <v>0</v>
      </c>
      <c r="R1323" s="576">
        <f t="shared" si="65"/>
        <v>0</v>
      </c>
      <c r="S1323" s="576">
        <f t="shared" si="65"/>
        <v>0</v>
      </c>
      <c r="T1323" s="553"/>
      <c r="U1323" s="553"/>
      <c r="V1323" s="553"/>
      <c r="W1323" s="553"/>
      <c r="X1323" s="397"/>
      <c r="Y1323" s="397"/>
      <c r="Z1323" s="397"/>
      <c r="AA1323" s="397"/>
      <c r="AB1323" s="397"/>
      <c r="AC1323" s="397"/>
      <c r="AD1323" s="397"/>
      <c r="AE1323" s="397"/>
      <c r="AF1323" s="397"/>
      <c r="AG1323" s="397"/>
      <c r="AH1323" s="397"/>
      <c r="AI1323" s="397"/>
      <c r="AJ1323" s="397"/>
      <c r="AK1323" s="397"/>
      <c r="AL1323" s="397"/>
      <c r="AM1323" s="397"/>
      <c r="AN1323" s="397"/>
      <c r="AO1323" s="397"/>
      <c r="AP1323" s="397"/>
      <c r="AQ1323" s="397"/>
      <c r="AR1323" s="397"/>
      <c r="AS1323" s="397"/>
      <c r="AT1323" s="397"/>
      <c r="AU1323" s="397"/>
      <c r="AV1323" s="397"/>
      <c r="AW1323" s="397"/>
      <c r="AX1323" s="397"/>
      <c r="AY1323" s="397"/>
      <c r="AZ1323" s="397"/>
      <c r="BA1323" s="553"/>
      <c r="BB1323" s="397"/>
      <c r="BC1323" s="397"/>
      <c r="BD1323" s="397"/>
    </row>
    <row r="1324" spans="2:56" x14ac:dyDescent="0.35">
      <c r="B1324" s="80"/>
      <c r="C1324" s="119"/>
      <c r="D1324" s="119"/>
      <c r="E1324" s="202"/>
      <c r="F1324" s="119"/>
      <c r="G1324" s="120"/>
      <c r="H1324" s="41"/>
      <c r="I1324" s="41"/>
      <c r="J1324" s="329">
        <v>0</v>
      </c>
      <c r="K1324" s="329">
        <v>0</v>
      </c>
      <c r="L1324" s="332"/>
      <c r="M1324" s="150"/>
      <c r="N1324" s="397"/>
      <c r="O1324" s="555"/>
      <c r="P1324" s="576">
        <f t="shared" si="63"/>
        <v>0</v>
      </c>
      <c r="Q1324" s="576">
        <f t="shared" si="64"/>
        <v>0</v>
      </c>
      <c r="R1324" s="576">
        <f t="shared" si="65"/>
        <v>0</v>
      </c>
      <c r="S1324" s="576">
        <f t="shared" si="65"/>
        <v>0</v>
      </c>
      <c r="T1324" s="553"/>
      <c r="U1324" s="553"/>
      <c r="V1324" s="553"/>
      <c r="W1324" s="553"/>
      <c r="X1324" s="397"/>
      <c r="Y1324" s="397"/>
      <c r="Z1324" s="397"/>
      <c r="AA1324" s="397"/>
      <c r="AB1324" s="397"/>
      <c r="AC1324" s="397"/>
      <c r="AD1324" s="397"/>
      <c r="AE1324" s="397"/>
      <c r="AF1324" s="397"/>
      <c r="AG1324" s="397"/>
      <c r="AH1324" s="397"/>
      <c r="AI1324" s="397"/>
      <c r="AJ1324" s="397"/>
      <c r="AK1324" s="397"/>
      <c r="AL1324" s="397"/>
      <c r="AM1324" s="397"/>
      <c r="AN1324" s="397"/>
      <c r="AO1324" s="397"/>
      <c r="AP1324" s="397"/>
      <c r="AQ1324" s="397"/>
      <c r="AR1324" s="397"/>
      <c r="AS1324" s="397"/>
      <c r="AT1324" s="397"/>
      <c r="AU1324" s="397"/>
      <c r="AV1324" s="397"/>
      <c r="AW1324" s="397"/>
      <c r="AX1324" s="397"/>
      <c r="AY1324" s="397"/>
      <c r="AZ1324" s="397"/>
      <c r="BA1324" s="553"/>
      <c r="BB1324" s="397"/>
      <c r="BC1324" s="397"/>
      <c r="BD1324" s="397"/>
    </row>
    <row r="1325" spans="2:56" x14ac:dyDescent="0.35">
      <c r="B1325" s="80"/>
      <c r="C1325" s="119"/>
      <c r="D1325" s="119"/>
      <c r="E1325" s="202"/>
      <c r="F1325" s="119"/>
      <c r="G1325" s="120"/>
      <c r="H1325" s="41"/>
      <c r="I1325" s="41"/>
      <c r="J1325" s="329">
        <v>0</v>
      </c>
      <c r="K1325" s="329">
        <v>0</v>
      </c>
      <c r="L1325" s="332"/>
      <c r="M1325" s="150"/>
      <c r="N1325" s="397"/>
      <c r="O1325" s="555"/>
      <c r="P1325" s="576">
        <f t="shared" si="63"/>
        <v>0</v>
      </c>
      <c r="Q1325" s="576">
        <f t="shared" si="64"/>
        <v>0</v>
      </c>
      <c r="R1325" s="576">
        <f t="shared" si="65"/>
        <v>0</v>
      </c>
      <c r="S1325" s="576">
        <f t="shared" si="65"/>
        <v>0</v>
      </c>
      <c r="T1325" s="553"/>
      <c r="U1325" s="553"/>
      <c r="V1325" s="553"/>
      <c r="W1325" s="553"/>
      <c r="X1325" s="397"/>
      <c r="Y1325" s="397"/>
      <c r="Z1325" s="397"/>
      <c r="AA1325" s="397"/>
      <c r="AB1325" s="397"/>
      <c r="AC1325" s="397"/>
      <c r="AD1325" s="397"/>
      <c r="AE1325" s="397"/>
      <c r="AF1325" s="397"/>
      <c r="AG1325" s="397"/>
      <c r="AH1325" s="397"/>
      <c r="AI1325" s="397"/>
      <c r="AJ1325" s="397"/>
      <c r="AK1325" s="397"/>
      <c r="AL1325" s="397"/>
      <c r="AM1325" s="397"/>
      <c r="AN1325" s="397"/>
      <c r="AO1325" s="397"/>
      <c r="AP1325" s="397"/>
      <c r="AQ1325" s="397"/>
      <c r="AR1325" s="397"/>
      <c r="AS1325" s="397"/>
      <c r="AT1325" s="397"/>
      <c r="AU1325" s="397"/>
      <c r="AV1325" s="397"/>
      <c r="AW1325" s="397"/>
      <c r="AX1325" s="397"/>
      <c r="AY1325" s="397"/>
      <c r="AZ1325" s="397"/>
      <c r="BA1325" s="553"/>
      <c r="BB1325" s="397"/>
      <c r="BC1325" s="397"/>
      <c r="BD1325" s="397"/>
    </row>
    <row r="1326" spans="2:56" x14ac:dyDescent="0.35">
      <c r="B1326" s="80"/>
      <c r="C1326" s="119"/>
      <c r="D1326" s="119"/>
      <c r="E1326" s="202"/>
      <c r="F1326" s="119"/>
      <c r="G1326" s="120"/>
      <c r="H1326" s="41"/>
      <c r="I1326" s="41"/>
      <c r="J1326" s="329">
        <v>0</v>
      </c>
      <c r="K1326" s="329">
        <v>0</v>
      </c>
      <c r="L1326" s="332"/>
      <c r="M1326" s="150"/>
      <c r="N1326" s="397"/>
      <c r="O1326" s="555"/>
      <c r="P1326" s="576">
        <f t="shared" si="63"/>
        <v>0</v>
      </c>
      <c r="Q1326" s="576">
        <f t="shared" si="64"/>
        <v>0</v>
      </c>
      <c r="R1326" s="576">
        <f t="shared" si="65"/>
        <v>0</v>
      </c>
      <c r="S1326" s="576">
        <f t="shared" si="65"/>
        <v>0</v>
      </c>
      <c r="T1326" s="553"/>
      <c r="U1326" s="553"/>
      <c r="V1326" s="553"/>
      <c r="W1326" s="553"/>
      <c r="X1326" s="397"/>
      <c r="Y1326" s="397"/>
      <c r="Z1326" s="397"/>
      <c r="AA1326" s="397"/>
      <c r="AB1326" s="397"/>
      <c r="AC1326" s="397"/>
      <c r="AD1326" s="397"/>
      <c r="AE1326" s="397"/>
      <c r="AF1326" s="397"/>
      <c r="AG1326" s="397"/>
      <c r="AH1326" s="397"/>
      <c r="AI1326" s="397"/>
      <c r="AJ1326" s="397"/>
      <c r="AK1326" s="397"/>
      <c r="AL1326" s="397"/>
      <c r="AM1326" s="397"/>
      <c r="AN1326" s="397"/>
      <c r="AO1326" s="397"/>
      <c r="AP1326" s="397"/>
      <c r="AQ1326" s="397"/>
      <c r="AR1326" s="397"/>
      <c r="AS1326" s="397"/>
      <c r="AT1326" s="397"/>
      <c r="AU1326" s="397"/>
      <c r="AV1326" s="397"/>
      <c r="AW1326" s="397"/>
      <c r="AX1326" s="397"/>
      <c r="AY1326" s="397"/>
      <c r="AZ1326" s="397"/>
      <c r="BA1326" s="553"/>
      <c r="BB1326" s="397"/>
      <c r="BC1326" s="397"/>
      <c r="BD1326" s="397"/>
    </row>
    <row r="1327" spans="2:56" x14ac:dyDescent="0.35">
      <c r="B1327" s="80"/>
      <c r="C1327" s="119"/>
      <c r="D1327" s="119"/>
      <c r="E1327" s="202"/>
      <c r="F1327" s="119"/>
      <c r="G1327" s="120"/>
      <c r="H1327" s="41"/>
      <c r="I1327" s="41"/>
      <c r="J1327" s="329">
        <v>0</v>
      </c>
      <c r="K1327" s="329">
        <v>0</v>
      </c>
      <c r="L1327" s="332"/>
      <c r="M1327" s="150"/>
      <c r="N1327" s="397"/>
      <c r="O1327" s="555"/>
      <c r="P1327" s="576">
        <f t="shared" si="63"/>
        <v>0</v>
      </c>
      <c r="Q1327" s="576">
        <f t="shared" si="64"/>
        <v>0</v>
      </c>
      <c r="R1327" s="576">
        <f t="shared" si="65"/>
        <v>0</v>
      </c>
      <c r="S1327" s="576">
        <f t="shared" si="65"/>
        <v>0</v>
      </c>
      <c r="T1327" s="553"/>
      <c r="U1327" s="553"/>
      <c r="V1327" s="553"/>
      <c r="W1327" s="553"/>
      <c r="X1327" s="397"/>
      <c r="Y1327" s="397"/>
      <c r="Z1327" s="397"/>
      <c r="AA1327" s="397"/>
      <c r="AB1327" s="397"/>
      <c r="AC1327" s="397"/>
      <c r="AD1327" s="397"/>
      <c r="AE1327" s="397"/>
      <c r="AF1327" s="397"/>
      <c r="AG1327" s="397"/>
      <c r="AH1327" s="397"/>
      <c r="AI1327" s="397"/>
      <c r="AJ1327" s="397"/>
      <c r="AK1327" s="397"/>
      <c r="AL1327" s="397"/>
      <c r="AM1327" s="397"/>
      <c r="AN1327" s="397"/>
      <c r="AO1327" s="397"/>
      <c r="AP1327" s="397"/>
      <c r="AQ1327" s="397"/>
      <c r="AR1327" s="397"/>
      <c r="AS1327" s="397"/>
      <c r="AT1327" s="397"/>
      <c r="AU1327" s="397"/>
      <c r="AV1327" s="397"/>
      <c r="AW1327" s="397"/>
      <c r="AX1327" s="397"/>
      <c r="AY1327" s="397"/>
      <c r="AZ1327" s="397"/>
      <c r="BA1327" s="553"/>
      <c r="BB1327" s="397"/>
      <c r="BC1327" s="397"/>
      <c r="BD1327" s="397"/>
    </row>
    <row r="1328" spans="2:56" x14ac:dyDescent="0.35">
      <c r="B1328" s="80"/>
      <c r="C1328" s="119"/>
      <c r="D1328" s="119"/>
      <c r="E1328" s="202"/>
      <c r="F1328" s="119"/>
      <c r="G1328" s="120"/>
      <c r="H1328" s="41"/>
      <c r="I1328" s="41"/>
      <c r="J1328" s="329">
        <v>0</v>
      </c>
      <c r="K1328" s="329">
        <v>0</v>
      </c>
      <c r="L1328" s="332"/>
      <c r="M1328" s="150"/>
      <c r="N1328" s="397"/>
      <c r="O1328" s="555"/>
      <c r="P1328" s="576">
        <f t="shared" ref="P1328:P1391" si="66">J1328*$G$32</f>
        <v>0</v>
      </c>
      <c r="Q1328" s="576">
        <f t="shared" ref="Q1328:Q1391" si="67">K1328*$G$42</f>
        <v>0</v>
      </c>
      <c r="R1328" s="576">
        <f t="shared" ref="R1328:S1391" si="68">P1328-J1328</f>
        <v>0</v>
      </c>
      <c r="S1328" s="576">
        <f t="shared" si="68"/>
        <v>0</v>
      </c>
      <c r="T1328" s="553"/>
      <c r="U1328" s="553"/>
      <c r="V1328" s="553"/>
      <c r="W1328" s="553"/>
      <c r="X1328" s="397"/>
      <c r="Y1328" s="397"/>
      <c r="Z1328" s="397"/>
      <c r="AA1328" s="397"/>
      <c r="AB1328" s="397"/>
      <c r="AC1328" s="397"/>
      <c r="AD1328" s="397"/>
      <c r="AE1328" s="397"/>
      <c r="AF1328" s="397"/>
      <c r="AG1328" s="397"/>
      <c r="AH1328" s="397"/>
      <c r="AI1328" s="397"/>
      <c r="AJ1328" s="397"/>
      <c r="AK1328" s="397"/>
      <c r="AL1328" s="397"/>
      <c r="AM1328" s="397"/>
      <c r="AN1328" s="397"/>
      <c r="AO1328" s="397"/>
      <c r="AP1328" s="397"/>
      <c r="AQ1328" s="397"/>
      <c r="AR1328" s="397"/>
      <c r="AS1328" s="397"/>
      <c r="AT1328" s="397"/>
      <c r="AU1328" s="397"/>
      <c r="AV1328" s="397"/>
      <c r="AW1328" s="397"/>
      <c r="AX1328" s="397"/>
      <c r="AY1328" s="397"/>
      <c r="AZ1328" s="397"/>
      <c r="BA1328" s="553"/>
      <c r="BB1328" s="397"/>
      <c r="BC1328" s="397"/>
      <c r="BD1328" s="397"/>
    </row>
    <row r="1329" spans="2:56" x14ac:dyDescent="0.35">
      <c r="B1329" s="80"/>
      <c r="C1329" s="119"/>
      <c r="D1329" s="119"/>
      <c r="E1329" s="202"/>
      <c r="F1329" s="119"/>
      <c r="G1329" s="120"/>
      <c r="H1329" s="41"/>
      <c r="I1329" s="41"/>
      <c r="J1329" s="329">
        <v>0</v>
      </c>
      <c r="K1329" s="329">
        <v>0</v>
      </c>
      <c r="L1329" s="332"/>
      <c r="M1329" s="150"/>
      <c r="N1329" s="397"/>
      <c r="O1329" s="555"/>
      <c r="P1329" s="576">
        <f t="shared" si="66"/>
        <v>0</v>
      </c>
      <c r="Q1329" s="576">
        <f t="shared" si="67"/>
        <v>0</v>
      </c>
      <c r="R1329" s="576">
        <f t="shared" si="68"/>
        <v>0</v>
      </c>
      <c r="S1329" s="576">
        <f t="shared" si="68"/>
        <v>0</v>
      </c>
      <c r="T1329" s="553"/>
      <c r="U1329" s="553"/>
      <c r="V1329" s="553"/>
      <c r="W1329" s="553"/>
      <c r="X1329" s="397"/>
      <c r="Y1329" s="397"/>
      <c r="Z1329" s="397"/>
      <c r="AA1329" s="397"/>
      <c r="AB1329" s="397"/>
      <c r="AC1329" s="397"/>
      <c r="AD1329" s="397"/>
      <c r="AE1329" s="397"/>
      <c r="AF1329" s="397"/>
      <c r="AG1329" s="397"/>
      <c r="AH1329" s="397"/>
      <c r="AI1329" s="397"/>
      <c r="AJ1329" s="397"/>
      <c r="AK1329" s="397"/>
      <c r="AL1329" s="397"/>
      <c r="AM1329" s="397"/>
      <c r="AN1329" s="397"/>
      <c r="AO1329" s="397"/>
      <c r="AP1329" s="397"/>
      <c r="AQ1329" s="397"/>
      <c r="AR1329" s="397"/>
      <c r="AS1329" s="397"/>
      <c r="AT1329" s="397"/>
      <c r="AU1329" s="397"/>
      <c r="AV1329" s="397"/>
      <c r="AW1329" s="397"/>
      <c r="AX1329" s="397"/>
      <c r="AY1329" s="397"/>
      <c r="AZ1329" s="397"/>
      <c r="BA1329" s="553"/>
      <c r="BB1329" s="397"/>
      <c r="BC1329" s="397"/>
      <c r="BD1329" s="397"/>
    </row>
    <row r="1330" spans="2:56" x14ac:dyDescent="0.35">
      <c r="B1330" s="80"/>
      <c r="C1330" s="119"/>
      <c r="D1330" s="119"/>
      <c r="E1330" s="202"/>
      <c r="F1330" s="119"/>
      <c r="G1330" s="120"/>
      <c r="H1330" s="41"/>
      <c r="I1330" s="41"/>
      <c r="J1330" s="329">
        <v>0</v>
      </c>
      <c r="K1330" s="329">
        <v>0</v>
      </c>
      <c r="L1330" s="332"/>
      <c r="M1330" s="150"/>
      <c r="N1330" s="397"/>
      <c r="O1330" s="555"/>
      <c r="P1330" s="576">
        <f t="shared" si="66"/>
        <v>0</v>
      </c>
      <c r="Q1330" s="576">
        <f t="shared" si="67"/>
        <v>0</v>
      </c>
      <c r="R1330" s="576">
        <f t="shared" si="68"/>
        <v>0</v>
      </c>
      <c r="S1330" s="576">
        <f t="shared" si="68"/>
        <v>0</v>
      </c>
      <c r="T1330" s="553"/>
      <c r="U1330" s="553"/>
      <c r="V1330" s="553"/>
      <c r="W1330" s="553"/>
      <c r="X1330" s="397"/>
      <c r="Y1330" s="397"/>
      <c r="Z1330" s="397"/>
      <c r="AA1330" s="397"/>
      <c r="AB1330" s="397"/>
      <c r="AC1330" s="397"/>
      <c r="AD1330" s="397"/>
      <c r="AE1330" s="397"/>
      <c r="AF1330" s="397"/>
      <c r="AG1330" s="397"/>
      <c r="AH1330" s="397"/>
      <c r="AI1330" s="397"/>
      <c r="AJ1330" s="397"/>
      <c r="AK1330" s="397"/>
      <c r="AL1330" s="397"/>
      <c r="AM1330" s="397"/>
      <c r="AN1330" s="397"/>
      <c r="AO1330" s="397"/>
      <c r="AP1330" s="397"/>
      <c r="AQ1330" s="397"/>
      <c r="AR1330" s="397"/>
      <c r="AS1330" s="397"/>
      <c r="AT1330" s="397"/>
      <c r="AU1330" s="397"/>
      <c r="AV1330" s="397"/>
      <c r="AW1330" s="397"/>
      <c r="AX1330" s="397"/>
      <c r="AY1330" s="397"/>
      <c r="AZ1330" s="397"/>
      <c r="BA1330" s="553"/>
      <c r="BB1330" s="397"/>
      <c r="BC1330" s="397"/>
      <c r="BD1330" s="397"/>
    </row>
    <row r="1331" spans="2:56" x14ac:dyDescent="0.35">
      <c r="B1331" s="80"/>
      <c r="C1331" s="119"/>
      <c r="D1331" s="119"/>
      <c r="E1331" s="202"/>
      <c r="F1331" s="119"/>
      <c r="G1331" s="120"/>
      <c r="H1331" s="41"/>
      <c r="I1331" s="41"/>
      <c r="J1331" s="329">
        <v>0</v>
      </c>
      <c r="K1331" s="329">
        <v>0</v>
      </c>
      <c r="L1331" s="332"/>
      <c r="M1331" s="150"/>
      <c r="N1331" s="397"/>
      <c r="O1331" s="555"/>
      <c r="P1331" s="576">
        <f t="shared" si="66"/>
        <v>0</v>
      </c>
      <c r="Q1331" s="576">
        <f t="shared" si="67"/>
        <v>0</v>
      </c>
      <c r="R1331" s="576">
        <f t="shared" si="68"/>
        <v>0</v>
      </c>
      <c r="S1331" s="576">
        <f t="shared" si="68"/>
        <v>0</v>
      </c>
      <c r="T1331" s="553"/>
      <c r="U1331" s="553"/>
      <c r="V1331" s="553"/>
      <c r="W1331" s="553"/>
      <c r="X1331" s="397"/>
      <c r="Y1331" s="397"/>
      <c r="Z1331" s="397"/>
      <c r="AA1331" s="397"/>
      <c r="AB1331" s="397"/>
      <c r="AC1331" s="397"/>
      <c r="AD1331" s="397"/>
      <c r="AE1331" s="397"/>
      <c r="AF1331" s="397"/>
      <c r="AG1331" s="397"/>
      <c r="AH1331" s="397"/>
      <c r="AI1331" s="397"/>
      <c r="AJ1331" s="397"/>
      <c r="AK1331" s="397"/>
      <c r="AL1331" s="397"/>
      <c r="AM1331" s="397"/>
      <c r="AN1331" s="397"/>
      <c r="AO1331" s="397"/>
      <c r="AP1331" s="397"/>
      <c r="AQ1331" s="397"/>
      <c r="AR1331" s="397"/>
      <c r="AS1331" s="397"/>
      <c r="AT1331" s="397"/>
      <c r="AU1331" s="397"/>
      <c r="AV1331" s="397"/>
      <c r="AW1331" s="397"/>
      <c r="AX1331" s="397"/>
      <c r="AY1331" s="397"/>
      <c r="AZ1331" s="397"/>
      <c r="BA1331" s="553"/>
      <c r="BB1331" s="397"/>
      <c r="BC1331" s="397"/>
      <c r="BD1331" s="397"/>
    </row>
    <row r="1332" spans="2:56" x14ac:dyDescent="0.35">
      <c r="B1332" s="80"/>
      <c r="C1332" s="119"/>
      <c r="D1332" s="119"/>
      <c r="E1332" s="202"/>
      <c r="F1332" s="119"/>
      <c r="G1332" s="120"/>
      <c r="H1332" s="41"/>
      <c r="I1332" s="41"/>
      <c r="J1332" s="329">
        <v>0</v>
      </c>
      <c r="K1332" s="329">
        <v>0</v>
      </c>
      <c r="L1332" s="332"/>
      <c r="M1332" s="150"/>
      <c r="N1332" s="397"/>
      <c r="O1332" s="555"/>
      <c r="P1332" s="576">
        <f t="shared" si="66"/>
        <v>0</v>
      </c>
      <c r="Q1332" s="576">
        <f t="shared" si="67"/>
        <v>0</v>
      </c>
      <c r="R1332" s="576">
        <f t="shared" si="68"/>
        <v>0</v>
      </c>
      <c r="S1332" s="576">
        <f t="shared" si="68"/>
        <v>0</v>
      </c>
      <c r="T1332" s="553"/>
      <c r="U1332" s="553"/>
      <c r="V1332" s="553"/>
      <c r="W1332" s="553"/>
      <c r="X1332" s="397"/>
      <c r="Y1332" s="397"/>
      <c r="Z1332" s="397"/>
      <c r="AA1332" s="397"/>
      <c r="AB1332" s="397"/>
      <c r="AC1332" s="397"/>
      <c r="AD1332" s="397"/>
      <c r="AE1332" s="397"/>
      <c r="AF1332" s="397"/>
      <c r="AG1332" s="397"/>
      <c r="AH1332" s="397"/>
      <c r="AI1332" s="397"/>
      <c r="AJ1332" s="397"/>
      <c r="AK1332" s="397"/>
      <c r="AL1332" s="397"/>
      <c r="AM1332" s="397"/>
      <c r="AN1332" s="397"/>
      <c r="AO1332" s="397"/>
      <c r="AP1332" s="397"/>
      <c r="AQ1332" s="397"/>
      <c r="AR1332" s="397"/>
      <c r="AS1332" s="397"/>
      <c r="AT1332" s="397"/>
      <c r="AU1332" s="397"/>
      <c r="AV1332" s="397"/>
      <c r="AW1332" s="397"/>
      <c r="AX1332" s="397"/>
      <c r="AY1332" s="397"/>
      <c r="AZ1332" s="397"/>
      <c r="BA1332" s="553"/>
      <c r="BB1332" s="397"/>
      <c r="BC1332" s="397"/>
      <c r="BD1332" s="397"/>
    </row>
    <row r="1333" spans="2:56" x14ac:dyDescent="0.35">
      <c r="B1333" s="80"/>
      <c r="C1333" s="119"/>
      <c r="D1333" s="119"/>
      <c r="E1333" s="202"/>
      <c r="F1333" s="119"/>
      <c r="G1333" s="120"/>
      <c r="H1333" s="41"/>
      <c r="I1333" s="41"/>
      <c r="J1333" s="329">
        <v>0</v>
      </c>
      <c r="K1333" s="329">
        <v>0</v>
      </c>
      <c r="L1333" s="332"/>
      <c r="M1333" s="150"/>
      <c r="N1333" s="397"/>
      <c r="O1333" s="555"/>
      <c r="P1333" s="576">
        <f t="shared" si="66"/>
        <v>0</v>
      </c>
      <c r="Q1333" s="576">
        <f t="shared" si="67"/>
        <v>0</v>
      </c>
      <c r="R1333" s="576">
        <f t="shared" si="68"/>
        <v>0</v>
      </c>
      <c r="S1333" s="576">
        <f t="shared" si="68"/>
        <v>0</v>
      </c>
      <c r="T1333" s="553"/>
      <c r="U1333" s="553"/>
      <c r="V1333" s="553"/>
      <c r="W1333" s="553"/>
      <c r="X1333" s="397"/>
      <c r="Y1333" s="397"/>
      <c r="Z1333" s="397"/>
      <c r="AA1333" s="397"/>
      <c r="AB1333" s="397"/>
      <c r="AC1333" s="397"/>
      <c r="AD1333" s="397"/>
      <c r="AE1333" s="397"/>
      <c r="AF1333" s="397"/>
      <c r="AG1333" s="397"/>
      <c r="AH1333" s="397"/>
      <c r="AI1333" s="397"/>
      <c r="AJ1333" s="397"/>
      <c r="AK1333" s="397"/>
      <c r="AL1333" s="397"/>
      <c r="AM1333" s="397"/>
      <c r="AN1333" s="397"/>
      <c r="AO1333" s="397"/>
      <c r="AP1333" s="397"/>
      <c r="AQ1333" s="397"/>
      <c r="AR1333" s="397"/>
      <c r="AS1333" s="397"/>
      <c r="AT1333" s="397"/>
      <c r="AU1333" s="397"/>
      <c r="AV1333" s="397"/>
      <c r="AW1333" s="397"/>
      <c r="AX1333" s="397"/>
      <c r="AY1333" s="397"/>
      <c r="AZ1333" s="397"/>
      <c r="BA1333" s="553"/>
      <c r="BB1333" s="397"/>
      <c r="BC1333" s="397"/>
      <c r="BD1333" s="397"/>
    </row>
    <row r="1334" spans="2:56" x14ac:dyDescent="0.35">
      <c r="B1334" s="80"/>
      <c r="C1334" s="119"/>
      <c r="D1334" s="119"/>
      <c r="E1334" s="202"/>
      <c r="F1334" s="119"/>
      <c r="G1334" s="120"/>
      <c r="H1334" s="41"/>
      <c r="I1334" s="41"/>
      <c r="J1334" s="329">
        <v>0</v>
      </c>
      <c r="K1334" s="329">
        <v>0</v>
      </c>
      <c r="L1334" s="332"/>
      <c r="M1334" s="150"/>
      <c r="N1334" s="397"/>
      <c r="O1334" s="555"/>
      <c r="P1334" s="576">
        <f t="shared" si="66"/>
        <v>0</v>
      </c>
      <c r="Q1334" s="576">
        <f t="shared" si="67"/>
        <v>0</v>
      </c>
      <c r="R1334" s="576">
        <f t="shared" si="68"/>
        <v>0</v>
      </c>
      <c r="S1334" s="576">
        <f t="shared" si="68"/>
        <v>0</v>
      </c>
      <c r="T1334" s="553"/>
      <c r="U1334" s="553"/>
      <c r="V1334" s="553"/>
      <c r="W1334" s="553"/>
      <c r="X1334" s="397"/>
      <c r="Y1334" s="397"/>
      <c r="Z1334" s="397"/>
      <c r="AA1334" s="397"/>
      <c r="AB1334" s="397"/>
      <c r="AC1334" s="397"/>
      <c r="AD1334" s="397"/>
      <c r="AE1334" s="397"/>
      <c r="AF1334" s="397"/>
      <c r="AG1334" s="397"/>
      <c r="AH1334" s="397"/>
      <c r="AI1334" s="397"/>
      <c r="AJ1334" s="397"/>
      <c r="AK1334" s="397"/>
      <c r="AL1334" s="397"/>
      <c r="AM1334" s="397"/>
      <c r="AN1334" s="397"/>
      <c r="AO1334" s="397"/>
      <c r="AP1334" s="397"/>
      <c r="AQ1334" s="397"/>
      <c r="AR1334" s="397"/>
      <c r="AS1334" s="397"/>
      <c r="AT1334" s="397"/>
      <c r="AU1334" s="397"/>
      <c r="AV1334" s="397"/>
      <c r="AW1334" s="397"/>
      <c r="AX1334" s="397"/>
      <c r="AY1334" s="397"/>
      <c r="AZ1334" s="397"/>
      <c r="BA1334" s="553"/>
      <c r="BB1334" s="397"/>
      <c r="BC1334" s="397"/>
      <c r="BD1334" s="397"/>
    </row>
    <row r="1335" spans="2:56" x14ac:dyDescent="0.35">
      <c r="B1335" s="80"/>
      <c r="C1335" s="119"/>
      <c r="D1335" s="119"/>
      <c r="E1335" s="202"/>
      <c r="F1335" s="119"/>
      <c r="G1335" s="120"/>
      <c r="H1335" s="41"/>
      <c r="I1335" s="41"/>
      <c r="J1335" s="329">
        <v>0</v>
      </c>
      <c r="K1335" s="329">
        <v>0</v>
      </c>
      <c r="L1335" s="332"/>
      <c r="M1335" s="150"/>
      <c r="N1335" s="397"/>
      <c r="O1335" s="555"/>
      <c r="P1335" s="576">
        <f t="shared" si="66"/>
        <v>0</v>
      </c>
      <c r="Q1335" s="576">
        <f t="shared" si="67"/>
        <v>0</v>
      </c>
      <c r="R1335" s="576">
        <f t="shared" si="68"/>
        <v>0</v>
      </c>
      <c r="S1335" s="576">
        <f t="shared" si="68"/>
        <v>0</v>
      </c>
      <c r="T1335" s="553"/>
      <c r="U1335" s="553"/>
      <c r="V1335" s="553"/>
      <c r="W1335" s="553"/>
      <c r="X1335" s="397"/>
      <c r="Y1335" s="397"/>
      <c r="Z1335" s="397"/>
      <c r="AA1335" s="397"/>
      <c r="AB1335" s="397"/>
      <c r="AC1335" s="397"/>
      <c r="AD1335" s="397"/>
      <c r="AE1335" s="397"/>
      <c r="AF1335" s="397"/>
      <c r="AG1335" s="397"/>
      <c r="AH1335" s="397"/>
      <c r="AI1335" s="397"/>
      <c r="AJ1335" s="397"/>
      <c r="AK1335" s="397"/>
      <c r="AL1335" s="397"/>
      <c r="AM1335" s="397"/>
      <c r="AN1335" s="397"/>
      <c r="AO1335" s="397"/>
      <c r="AP1335" s="397"/>
      <c r="AQ1335" s="397"/>
      <c r="AR1335" s="397"/>
      <c r="AS1335" s="397"/>
      <c r="AT1335" s="397"/>
      <c r="AU1335" s="397"/>
      <c r="AV1335" s="397"/>
      <c r="AW1335" s="397"/>
      <c r="AX1335" s="397"/>
      <c r="AY1335" s="397"/>
      <c r="AZ1335" s="397"/>
      <c r="BA1335" s="553"/>
      <c r="BB1335" s="397"/>
      <c r="BC1335" s="397"/>
      <c r="BD1335" s="397"/>
    </row>
    <row r="1336" spans="2:56" x14ac:dyDescent="0.35">
      <c r="B1336" s="80"/>
      <c r="C1336" s="119"/>
      <c r="D1336" s="119"/>
      <c r="E1336" s="202"/>
      <c r="F1336" s="119"/>
      <c r="G1336" s="120"/>
      <c r="H1336" s="41"/>
      <c r="I1336" s="41"/>
      <c r="J1336" s="329">
        <v>0</v>
      </c>
      <c r="K1336" s="329">
        <v>0</v>
      </c>
      <c r="L1336" s="332"/>
      <c r="M1336" s="150"/>
      <c r="N1336" s="397"/>
      <c r="O1336" s="555"/>
      <c r="P1336" s="576">
        <f t="shared" si="66"/>
        <v>0</v>
      </c>
      <c r="Q1336" s="576">
        <f t="shared" si="67"/>
        <v>0</v>
      </c>
      <c r="R1336" s="576">
        <f t="shared" si="68"/>
        <v>0</v>
      </c>
      <c r="S1336" s="576">
        <f t="shared" si="68"/>
        <v>0</v>
      </c>
      <c r="T1336" s="553"/>
      <c r="U1336" s="553"/>
      <c r="V1336" s="553"/>
      <c r="W1336" s="553"/>
      <c r="X1336" s="397"/>
      <c r="Y1336" s="397"/>
      <c r="Z1336" s="397"/>
      <c r="AA1336" s="397"/>
      <c r="AB1336" s="397"/>
      <c r="AC1336" s="397"/>
      <c r="AD1336" s="397"/>
      <c r="AE1336" s="397"/>
      <c r="AF1336" s="397"/>
      <c r="AG1336" s="397"/>
      <c r="AH1336" s="397"/>
      <c r="AI1336" s="397"/>
      <c r="AJ1336" s="397"/>
      <c r="AK1336" s="397"/>
      <c r="AL1336" s="397"/>
      <c r="AM1336" s="397"/>
      <c r="AN1336" s="397"/>
      <c r="AO1336" s="397"/>
      <c r="AP1336" s="397"/>
      <c r="AQ1336" s="397"/>
      <c r="AR1336" s="397"/>
      <c r="AS1336" s="397"/>
      <c r="AT1336" s="397"/>
      <c r="AU1336" s="397"/>
      <c r="AV1336" s="397"/>
      <c r="AW1336" s="397"/>
      <c r="AX1336" s="397"/>
      <c r="AY1336" s="397"/>
      <c r="AZ1336" s="397"/>
      <c r="BA1336" s="553"/>
      <c r="BB1336" s="397"/>
      <c r="BC1336" s="397"/>
      <c r="BD1336" s="397"/>
    </row>
    <row r="1337" spans="2:56" x14ac:dyDescent="0.35">
      <c r="B1337" s="80"/>
      <c r="C1337" s="119"/>
      <c r="D1337" s="119"/>
      <c r="E1337" s="202"/>
      <c r="F1337" s="119"/>
      <c r="G1337" s="120"/>
      <c r="H1337" s="41"/>
      <c r="I1337" s="41"/>
      <c r="J1337" s="329">
        <v>0</v>
      </c>
      <c r="K1337" s="329">
        <v>0</v>
      </c>
      <c r="L1337" s="332"/>
      <c r="M1337" s="150"/>
      <c r="N1337" s="397"/>
      <c r="O1337" s="555"/>
      <c r="P1337" s="576">
        <f t="shared" si="66"/>
        <v>0</v>
      </c>
      <c r="Q1337" s="576">
        <f t="shared" si="67"/>
        <v>0</v>
      </c>
      <c r="R1337" s="576">
        <f t="shared" si="68"/>
        <v>0</v>
      </c>
      <c r="S1337" s="576">
        <f t="shared" si="68"/>
        <v>0</v>
      </c>
      <c r="T1337" s="553"/>
      <c r="U1337" s="553"/>
      <c r="V1337" s="553"/>
      <c r="W1337" s="553"/>
      <c r="X1337" s="397"/>
      <c r="Y1337" s="397"/>
      <c r="Z1337" s="397"/>
      <c r="AA1337" s="397"/>
      <c r="AB1337" s="397"/>
      <c r="AC1337" s="397"/>
      <c r="AD1337" s="397"/>
      <c r="AE1337" s="397"/>
      <c r="AF1337" s="397"/>
      <c r="AG1337" s="397"/>
      <c r="AH1337" s="397"/>
      <c r="AI1337" s="397"/>
      <c r="AJ1337" s="397"/>
      <c r="AK1337" s="397"/>
      <c r="AL1337" s="397"/>
      <c r="AM1337" s="397"/>
      <c r="AN1337" s="397"/>
      <c r="AO1337" s="397"/>
      <c r="AP1337" s="397"/>
      <c r="AQ1337" s="397"/>
      <c r="AR1337" s="397"/>
      <c r="AS1337" s="397"/>
      <c r="AT1337" s="397"/>
      <c r="AU1337" s="397"/>
      <c r="AV1337" s="397"/>
      <c r="AW1337" s="397"/>
      <c r="AX1337" s="397"/>
      <c r="AY1337" s="397"/>
      <c r="AZ1337" s="397"/>
      <c r="BA1337" s="553"/>
      <c r="BB1337" s="397"/>
      <c r="BC1337" s="397"/>
      <c r="BD1337" s="397"/>
    </row>
    <row r="1338" spans="2:56" x14ac:dyDescent="0.35">
      <c r="B1338" s="80"/>
      <c r="C1338" s="119"/>
      <c r="D1338" s="119"/>
      <c r="E1338" s="202"/>
      <c r="F1338" s="119"/>
      <c r="G1338" s="120"/>
      <c r="H1338" s="41"/>
      <c r="I1338" s="41"/>
      <c r="J1338" s="329">
        <v>0</v>
      </c>
      <c r="K1338" s="329">
        <v>0</v>
      </c>
      <c r="L1338" s="332"/>
      <c r="M1338" s="150"/>
      <c r="N1338" s="397"/>
      <c r="O1338" s="555"/>
      <c r="P1338" s="576">
        <f t="shared" si="66"/>
        <v>0</v>
      </c>
      <c r="Q1338" s="576">
        <f t="shared" si="67"/>
        <v>0</v>
      </c>
      <c r="R1338" s="576">
        <f t="shared" si="68"/>
        <v>0</v>
      </c>
      <c r="S1338" s="576">
        <f t="shared" si="68"/>
        <v>0</v>
      </c>
      <c r="T1338" s="553"/>
      <c r="U1338" s="553"/>
      <c r="V1338" s="553"/>
      <c r="W1338" s="553"/>
      <c r="X1338" s="397"/>
      <c r="Y1338" s="397"/>
      <c r="Z1338" s="397"/>
      <c r="AA1338" s="397"/>
      <c r="AB1338" s="397"/>
      <c r="AC1338" s="397"/>
      <c r="AD1338" s="397"/>
      <c r="AE1338" s="397"/>
      <c r="AF1338" s="397"/>
      <c r="AG1338" s="397"/>
      <c r="AH1338" s="397"/>
      <c r="AI1338" s="397"/>
      <c r="AJ1338" s="397"/>
      <c r="AK1338" s="397"/>
      <c r="AL1338" s="397"/>
      <c r="AM1338" s="397"/>
      <c r="AN1338" s="397"/>
      <c r="AO1338" s="397"/>
      <c r="AP1338" s="397"/>
      <c r="AQ1338" s="397"/>
      <c r="AR1338" s="397"/>
      <c r="AS1338" s="397"/>
      <c r="AT1338" s="397"/>
      <c r="AU1338" s="397"/>
      <c r="AV1338" s="397"/>
      <c r="AW1338" s="397"/>
      <c r="AX1338" s="397"/>
      <c r="AY1338" s="397"/>
      <c r="AZ1338" s="397"/>
      <c r="BA1338" s="553"/>
      <c r="BB1338" s="397"/>
      <c r="BC1338" s="397"/>
      <c r="BD1338" s="397"/>
    </row>
    <row r="1339" spans="2:56" x14ac:dyDescent="0.35">
      <c r="B1339" s="80"/>
      <c r="C1339" s="119"/>
      <c r="D1339" s="119"/>
      <c r="E1339" s="202"/>
      <c r="F1339" s="119"/>
      <c r="G1339" s="120"/>
      <c r="H1339" s="41"/>
      <c r="I1339" s="41"/>
      <c r="J1339" s="329">
        <v>0</v>
      </c>
      <c r="K1339" s="329">
        <v>0</v>
      </c>
      <c r="L1339" s="332"/>
      <c r="M1339" s="150"/>
      <c r="N1339" s="397"/>
      <c r="O1339" s="555"/>
      <c r="P1339" s="576">
        <f t="shared" si="66"/>
        <v>0</v>
      </c>
      <c r="Q1339" s="576">
        <f t="shared" si="67"/>
        <v>0</v>
      </c>
      <c r="R1339" s="576">
        <f t="shared" si="68"/>
        <v>0</v>
      </c>
      <c r="S1339" s="576">
        <f t="shared" si="68"/>
        <v>0</v>
      </c>
      <c r="T1339" s="553"/>
      <c r="U1339" s="553"/>
      <c r="V1339" s="553"/>
      <c r="W1339" s="553"/>
      <c r="X1339" s="397"/>
      <c r="Y1339" s="397"/>
      <c r="Z1339" s="397"/>
      <c r="AA1339" s="397"/>
      <c r="AB1339" s="397"/>
      <c r="AC1339" s="397"/>
      <c r="AD1339" s="397"/>
      <c r="AE1339" s="397"/>
      <c r="AF1339" s="397"/>
      <c r="AG1339" s="397"/>
      <c r="AH1339" s="397"/>
      <c r="AI1339" s="397"/>
      <c r="AJ1339" s="397"/>
      <c r="AK1339" s="397"/>
      <c r="AL1339" s="397"/>
      <c r="AM1339" s="397"/>
      <c r="AN1339" s="397"/>
      <c r="AO1339" s="397"/>
      <c r="AP1339" s="397"/>
      <c r="AQ1339" s="397"/>
      <c r="AR1339" s="397"/>
      <c r="AS1339" s="397"/>
      <c r="AT1339" s="397"/>
      <c r="AU1339" s="397"/>
      <c r="AV1339" s="397"/>
      <c r="AW1339" s="397"/>
      <c r="AX1339" s="397"/>
      <c r="AY1339" s="397"/>
      <c r="AZ1339" s="397"/>
      <c r="BA1339" s="553"/>
      <c r="BB1339" s="397"/>
      <c r="BC1339" s="397"/>
      <c r="BD1339" s="397"/>
    </row>
    <row r="1340" spans="2:56" x14ac:dyDescent="0.35">
      <c r="B1340" s="80"/>
      <c r="C1340" s="119"/>
      <c r="D1340" s="119"/>
      <c r="E1340" s="202"/>
      <c r="F1340" s="119"/>
      <c r="G1340" s="120"/>
      <c r="H1340" s="41"/>
      <c r="I1340" s="41"/>
      <c r="J1340" s="329">
        <v>0</v>
      </c>
      <c r="K1340" s="329">
        <v>0</v>
      </c>
      <c r="L1340" s="332"/>
      <c r="M1340" s="150"/>
      <c r="N1340" s="397"/>
      <c r="O1340" s="555"/>
      <c r="P1340" s="576">
        <f t="shared" si="66"/>
        <v>0</v>
      </c>
      <c r="Q1340" s="576">
        <f t="shared" si="67"/>
        <v>0</v>
      </c>
      <c r="R1340" s="576">
        <f t="shared" si="68"/>
        <v>0</v>
      </c>
      <c r="S1340" s="576">
        <f t="shared" si="68"/>
        <v>0</v>
      </c>
      <c r="T1340" s="553"/>
      <c r="U1340" s="553"/>
      <c r="V1340" s="553"/>
      <c r="W1340" s="553"/>
      <c r="X1340" s="397"/>
      <c r="Y1340" s="397"/>
      <c r="Z1340" s="397"/>
      <c r="AA1340" s="397"/>
      <c r="AB1340" s="397"/>
      <c r="AC1340" s="397"/>
      <c r="AD1340" s="397"/>
      <c r="AE1340" s="397"/>
      <c r="AF1340" s="397"/>
      <c r="AG1340" s="397"/>
      <c r="AH1340" s="397"/>
      <c r="AI1340" s="397"/>
      <c r="AJ1340" s="397"/>
      <c r="AK1340" s="397"/>
      <c r="AL1340" s="397"/>
      <c r="AM1340" s="397"/>
      <c r="AN1340" s="397"/>
      <c r="AO1340" s="397"/>
      <c r="AP1340" s="397"/>
      <c r="AQ1340" s="397"/>
      <c r="AR1340" s="397"/>
      <c r="AS1340" s="397"/>
      <c r="AT1340" s="397"/>
      <c r="AU1340" s="397"/>
      <c r="AV1340" s="397"/>
      <c r="AW1340" s="397"/>
      <c r="AX1340" s="397"/>
      <c r="AY1340" s="397"/>
      <c r="AZ1340" s="397"/>
      <c r="BA1340" s="553"/>
      <c r="BB1340" s="397"/>
      <c r="BC1340" s="397"/>
      <c r="BD1340" s="397"/>
    </row>
    <row r="1341" spans="2:56" x14ac:dyDescent="0.35">
      <c r="B1341" s="80"/>
      <c r="C1341" s="119"/>
      <c r="D1341" s="119"/>
      <c r="E1341" s="202"/>
      <c r="F1341" s="119"/>
      <c r="G1341" s="120"/>
      <c r="H1341" s="41"/>
      <c r="I1341" s="41"/>
      <c r="J1341" s="329">
        <v>0</v>
      </c>
      <c r="K1341" s="329">
        <v>0</v>
      </c>
      <c r="L1341" s="332"/>
      <c r="M1341" s="150"/>
      <c r="N1341" s="397"/>
      <c r="O1341" s="555"/>
      <c r="P1341" s="576">
        <f t="shared" si="66"/>
        <v>0</v>
      </c>
      <c r="Q1341" s="576">
        <f t="shared" si="67"/>
        <v>0</v>
      </c>
      <c r="R1341" s="576">
        <f t="shared" si="68"/>
        <v>0</v>
      </c>
      <c r="S1341" s="576">
        <f t="shared" si="68"/>
        <v>0</v>
      </c>
      <c r="T1341" s="553"/>
      <c r="U1341" s="553"/>
      <c r="V1341" s="553"/>
      <c r="W1341" s="553"/>
      <c r="X1341" s="397"/>
      <c r="Y1341" s="397"/>
      <c r="Z1341" s="397"/>
      <c r="AA1341" s="397"/>
      <c r="AB1341" s="397"/>
      <c r="AC1341" s="397"/>
      <c r="AD1341" s="397"/>
      <c r="AE1341" s="397"/>
      <c r="AF1341" s="397"/>
      <c r="AG1341" s="397"/>
      <c r="AH1341" s="397"/>
      <c r="AI1341" s="397"/>
      <c r="AJ1341" s="397"/>
      <c r="AK1341" s="397"/>
      <c r="AL1341" s="397"/>
      <c r="AM1341" s="397"/>
      <c r="AN1341" s="397"/>
      <c r="AO1341" s="397"/>
      <c r="AP1341" s="397"/>
      <c r="AQ1341" s="397"/>
      <c r="AR1341" s="397"/>
      <c r="AS1341" s="397"/>
      <c r="AT1341" s="397"/>
      <c r="AU1341" s="397"/>
      <c r="AV1341" s="397"/>
      <c r="AW1341" s="397"/>
      <c r="AX1341" s="397"/>
      <c r="AY1341" s="397"/>
      <c r="AZ1341" s="397"/>
      <c r="BA1341" s="553"/>
      <c r="BB1341" s="397"/>
      <c r="BC1341" s="397"/>
      <c r="BD1341" s="397"/>
    </row>
    <row r="1342" spans="2:56" x14ac:dyDescent="0.35">
      <c r="B1342" s="80"/>
      <c r="C1342" s="119"/>
      <c r="D1342" s="119"/>
      <c r="E1342" s="202"/>
      <c r="F1342" s="119"/>
      <c r="G1342" s="120"/>
      <c r="H1342" s="41"/>
      <c r="I1342" s="41"/>
      <c r="J1342" s="329">
        <v>0</v>
      </c>
      <c r="K1342" s="329">
        <v>0</v>
      </c>
      <c r="L1342" s="332"/>
      <c r="M1342" s="150"/>
      <c r="N1342" s="397"/>
      <c r="O1342" s="555"/>
      <c r="P1342" s="576">
        <f t="shared" si="66"/>
        <v>0</v>
      </c>
      <c r="Q1342" s="576">
        <f t="shared" si="67"/>
        <v>0</v>
      </c>
      <c r="R1342" s="576">
        <f t="shared" si="68"/>
        <v>0</v>
      </c>
      <c r="S1342" s="576">
        <f t="shared" si="68"/>
        <v>0</v>
      </c>
      <c r="T1342" s="553"/>
      <c r="U1342" s="553"/>
      <c r="V1342" s="553"/>
      <c r="W1342" s="553"/>
      <c r="X1342" s="397"/>
      <c r="Y1342" s="397"/>
      <c r="Z1342" s="397"/>
      <c r="AA1342" s="397"/>
      <c r="AB1342" s="397"/>
      <c r="AC1342" s="397"/>
      <c r="AD1342" s="397"/>
      <c r="AE1342" s="397"/>
      <c r="AF1342" s="397"/>
      <c r="AG1342" s="397"/>
      <c r="AH1342" s="397"/>
      <c r="AI1342" s="397"/>
      <c r="AJ1342" s="397"/>
      <c r="AK1342" s="397"/>
      <c r="AL1342" s="397"/>
      <c r="AM1342" s="397"/>
      <c r="AN1342" s="397"/>
      <c r="AO1342" s="397"/>
      <c r="AP1342" s="397"/>
      <c r="AQ1342" s="397"/>
      <c r="AR1342" s="397"/>
      <c r="AS1342" s="397"/>
      <c r="AT1342" s="397"/>
      <c r="AU1342" s="397"/>
      <c r="AV1342" s="397"/>
      <c r="AW1342" s="397"/>
      <c r="AX1342" s="397"/>
      <c r="AY1342" s="397"/>
      <c r="AZ1342" s="397"/>
      <c r="BA1342" s="553"/>
      <c r="BB1342" s="397"/>
      <c r="BC1342" s="397"/>
      <c r="BD1342" s="397"/>
    </row>
    <row r="1343" spans="2:56" x14ac:dyDescent="0.35">
      <c r="B1343" s="80"/>
      <c r="C1343" s="119"/>
      <c r="D1343" s="119"/>
      <c r="E1343" s="202"/>
      <c r="F1343" s="119"/>
      <c r="G1343" s="120"/>
      <c r="H1343" s="41"/>
      <c r="I1343" s="41"/>
      <c r="J1343" s="329">
        <v>0</v>
      </c>
      <c r="K1343" s="329">
        <v>0</v>
      </c>
      <c r="L1343" s="332"/>
      <c r="M1343" s="150"/>
      <c r="N1343" s="397"/>
      <c r="O1343" s="555"/>
      <c r="P1343" s="576">
        <f t="shared" si="66"/>
        <v>0</v>
      </c>
      <c r="Q1343" s="576">
        <f t="shared" si="67"/>
        <v>0</v>
      </c>
      <c r="R1343" s="576">
        <f t="shared" si="68"/>
        <v>0</v>
      </c>
      <c r="S1343" s="576">
        <f t="shared" si="68"/>
        <v>0</v>
      </c>
      <c r="T1343" s="553"/>
      <c r="U1343" s="553"/>
      <c r="V1343" s="553"/>
      <c r="W1343" s="553"/>
      <c r="X1343" s="397"/>
      <c r="Y1343" s="397"/>
      <c r="Z1343" s="397"/>
      <c r="AA1343" s="397"/>
      <c r="AB1343" s="397"/>
      <c r="AC1343" s="397"/>
      <c r="AD1343" s="397"/>
      <c r="AE1343" s="397"/>
      <c r="AF1343" s="397"/>
      <c r="AG1343" s="397"/>
      <c r="AH1343" s="397"/>
      <c r="AI1343" s="397"/>
      <c r="AJ1343" s="397"/>
      <c r="AK1343" s="397"/>
      <c r="AL1343" s="397"/>
      <c r="AM1343" s="397"/>
      <c r="AN1343" s="397"/>
      <c r="AO1343" s="397"/>
      <c r="AP1343" s="397"/>
      <c r="AQ1343" s="397"/>
      <c r="AR1343" s="397"/>
      <c r="AS1343" s="397"/>
      <c r="AT1343" s="397"/>
      <c r="AU1343" s="397"/>
      <c r="AV1343" s="397"/>
      <c r="AW1343" s="397"/>
      <c r="AX1343" s="397"/>
      <c r="AY1343" s="397"/>
      <c r="AZ1343" s="397"/>
      <c r="BA1343" s="553"/>
      <c r="BB1343" s="397"/>
      <c r="BC1343" s="397"/>
      <c r="BD1343" s="397"/>
    </row>
    <row r="1344" spans="2:56" x14ac:dyDescent="0.35">
      <c r="B1344" s="80"/>
      <c r="C1344" s="119"/>
      <c r="D1344" s="119"/>
      <c r="E1344" s="202"/>
      <c r="F1344" s="119"/>
      <c r="G1344" s="120"/>
      <c r="H1344" s="41"/>
      <c r="I1344" s="41"/>
      <c r="J1344" s="329">
        <v>0</v>
      </c>
      <c r="K1344" s="329">
        <v>0</v>
      </c>
      <c r="L1344" s="332"/>
      <c r="M1344" s="150"/>
      <c r="N1344" s="397"/>
      <c r="O1344" s="555"/>
      <c r="P1344" s="576">
        <f t="shared" si="66"/>
        <v>0</v>
      </c>
      <c r="Q1344" s="576">
        <f t="shared" si="67"/>
        <v>0</v>
      </c>
      <c r="R1344" s="576">
        <f t="shared" si="68"/>
        <v>0</v>
      </c>
      <c r="S1344" s="576">
        <f t="shared" si="68"/>
        <v>0</v>
      </c>
      <c r="T1344" s="553"/>
      <c r="U1344" s="553"/>
      <c r="V1344" s="553"/>
      <c r="W1344" s="553"/>
      <c r="X1344" s="397"/>
      <c r="Y1344" s="397"/>
      <c r="Z1344" s="397"/>
      <c r="AA1344" s="397"/>
      <c r="AB1344" s="397"/>
      <c r="AC1344" s="397"/>
      <c r="AD1344" s="397"/>
      <c r="AE1344" s="397"/>
      <c r="AF1344" s="397"/>
      <c r="AG1344" s="397"/>
      <c r="AH1344" s="397"/>
      <c r="AI1344" s="397"/>
      <c r="AJ1344" s="397"/>
      <c r="AK1344" s="397"/>
      <c r="AL1344" s="397"/>
      <c r="AM1344" s="397"/>
      <c r="AN1344" s="397"/>
      <c r="AO1344" s="397"/>
      <c r="AP1344" s="397"/>
      <c r="AQ1344" s="397"/>
      <c r="AR1344" s="397"/>
      <c r="AS1344" s="397"/>
      <c r="AT1344" s="397"/>
      <c r="AU1344" s="397"/>
      <c r="AV1344" s="397"/>
      <c r="AW1344" s="397"/>
      <c r="AX1344" s="397"/>
      <c r="AY1344" s="397"/>
      <c r="AZ1344" s="397"/>
      <c r="BA1344" s="553"/>
      <c r="BB1344" s="397"/>
      <c r="BC1344" s="397"/>
      <c r="BD1344" s="397"/>
    </row>
    <row r="1345" spans="2:56" x14ac:dyDescent="0.35">
      <c r="B1345" s="80"/>
      <c r="C1345" s="119"/>
      <c r="D1345" s="119"/>
      <c r="E1345" s="202"/>
      <c r="F1345" s="119"/>
      <c r="G1345" s="120"/>
      <c r="H1345" s="41"/>
      <c r="I1345" s="41"/>
      <c r="J1345" s="329">
        <v>0</v>
      </c>
      <c r="K1345" s="329">
        <v>0</v>
      </c>
      <c r="L1345" s="332"/>
      <c r="M1345" s="150"/>
      <c r="N1345" s="397"/>
      <c r="O1345" s="555"/>
      <c r="P1345" s="576">
        <f t="shared" si="66"/>
        <v>0</v>
      </c>
      <c r="Q1345" s="576">
        <f t="shared" si="67"/>
        <v>0</v>
      </c>
      <c r="R1345" s="576">
        <f t="shared" si="68"/>
        <v>0</v>
      </c>
      <c r="S1345" s="576">
        <f t="shared" si="68"/>
        <v>0</v>
      </c>
      <c r="T1345" s="553"/>
      <c r="U1345" s="553"/>
      <c r="V1345" s="553"/>
      <c r="W1345" s="553"/>
      <c r="X1345" s="397"/>
      <c r="Y1345" s="397"/>
      <c r="Z1345" s="397"/>
      <c r="AA1345" s="397"/>
      <c r="AB1345" s="397"/>
      <c r="AC1345" s="397"/>
      <c r="AD1345" s="397"/>
      <c r="AE1345" s="397"/>
      <c r="AF1345" s="397"/>
      <c r="AG1345" s="397"/>
      <c r="AH1345" s="397"/>
      <c r="AI1345" s="397"/>
      <c r="AJ1345" s="397"/>
      <c r="AK1345" s="397"/>
      <c r="AL1345" s="397"/>
      <c r="AM1345" s="397"/>
      <c r="AN1345" s="397"/>
      <c r="AO1345" s="397"/>
      <c r="AP1345" s="397"/>
      <c r="AQ1345" s="397"/>
      <c r="AR1345" s="397"/>
      <c r="AS1345" s="397"/>
      <c r="AT1345" s="397"/>
      <c r="AU1345" s="397"/>
      <c r="AV1345" s="397"/>
      <c r="AW1345" s="397"/>
      <c r="AX1345" s="397"/>
      <c r="AY1345" s="397"/>
      <c r="AZ1345" s="397"/>
      <c r="BA1345" s="553"/>
      <c r="BB1345" s="397"/>
      <c r="BC1345" s="397"/>
      <c r="BD1345" s="397"/>
    </row>
    <row r="1346" spans="2:56" x14ac:dyDescent="0.35">
      <c r="B1346" s="80"/>
      <c r="C1346" s="119"/>
      <c r="D1346" s="119"/>
      <c r="E1346" s="202"/>
      <c r="F1346" s="119"/>
      <c r="G1346" s="120"/>
      <c r="H1346" s="41"/>
      <c r="I1346" s="41"/>
      <c r="J1346" s="329">
        <v>0</v>
      </c>
      <c r="K1346" s="329">
        <v>0</v>
      </c>
      <c r="L1346" s="332"/>
      <c r="M1346" s="150"/>
      <c r="N1346" s="397"/>
      <c r="O1346" s="555"/>
      <c r="P1346" s="576">
        <f t="shared" si="66"/>
        <v>0</v>
      </c>
      <c r="Q1346" s="576">
        <f t="shared" si="67"/>
        <v>0</v>
      </c>
      <c r="R1346" s="576">
        <f t="shared" si="68"/>
        <v>0</v>
      </c>
      <c r="S1346" s="576">
        <f t="shared" si="68"/>
        <v>0</v>
      </c>
      <c r="T1346" s="553"/>
      <c r="U1346" s="553"/>
      <c r="V1346" s="553"/>
      <c r="W1346" s="553"/>
      <c r="X1346" s="397"/>
      <c r="Y1346" s="397"/>
      <c r="Z1346" s="397"/>
      <c r="AA1346" s="397"/>
      <c r="AB1346" s="397"/>
      <c r="AC1346" s="397"/>
      <c r="AD1346" s="397"/>
      <c r="AE1346" s="397"/>
      <c r="AF1346" s="397"/>
      <c r="AG1346" s="397"/>
      <c r="AH1346" s="397"/>
      <c r="AI1346" s="397"/>
      <c r="AJ1346" s="397"/>
      <c r="AK1346" s="397"/>
      <c r="AL1346" s="397"/>
      <c r="AM1346" s="397"/>
      <c r="AN1346" s="397"/>
      <c r="AO1346" s="397"/>
      <c r="AP1346" s="397"/>
      <c r="AQ1346" s="397"/>
      <c r="AR1346" s="397"/>
      <c r="AS1346" s="397"/>
      <c r="AT1346" s="397"/>
      <c r="AU1346" s="397"/>
      <c r="AV1346" s="397"/>
      <c r="AW1346" s="397"/>
      <c r="AX1346" s="397"/>
      <c r="AY1346" s="397"/>
      <c r="AZ1346" s="397"/>
      <c r="BA1346" s="553"/>
      <c r="BB1346" s="397"/>
      <c r="BC1346" s="397"/>
      <c r="BD1346" s="397"/>
    </row>
    <row r="1347" spans="2:56" x14ac:dyDescent="0.35">
      <c r="B1347" s="80"/>
      <c r="C1347" s="119"/>
      <c r="D1347" s="119"/>
      <c r="E1347" s="202"/>
      <c r="F1347" s="119"/>
      <c r="G1347" s="120"/>
      <c r="H1347" s="41"/>
      <c r="I1347" s="41"/>
      <c r="J1347" s="329">
        <v>0</v>
      </c>
      <c r="K1347" s="329">
        <v>0</v>
      </c>
      <c r="L1347" s="332"/>
      <c r="M1347" s="150"/>
      <c r="N1347" s="397"/>
      <c r="O1347" s="555"/>
      <c r="P1347" s="576">
        <f t="shared" si="66"/>
        <v>0</v>
      </c>
      <c r="Q1347" s="576">
        <f t="shared" si="67"/>
        <v>0</v>
      </c>
      <c r="R1347" s="576">
        <f t="shared" si="68"/>
        <v>0</v>
      </c>
      <c r="S1347" s="576">
        <f t="shared" si="68"/>
        <v>0</v>
      </c>
      <c r="T1347" s="553"/>
      <c r="U1347" s="553"/>
      <c r="V1347" s="553"/>
      <c r="W1347" s="553"/>
      <c r="X1347" s="397"/>
      <c r="Y1347" s="397"/>
      <c r="Z1347" s="397"/>
      <c r="AA1347" s="397"/>
      <c r="AB1347" s="397"/>
      <c r="AC1347" s="397"/>
      <c r="AD1347" s="397"/>
      <c r="AE1347" s="397"/>
      <c r="AF1347" s="397"/>
      <c r="AG1347" s="397"/>
      <c r="AH1347" s="397"/>
      <c r="AI1347" s="397"/>
      <c r="AJ1347" s="397"/>
      <c r="AK1347" s="397"/>
      <c r="AL1347" s="397"/>
      <c r="AM1347" s="397"/>
      <c r="AN1347" s="397"/>
      <c r="AO1347" s="397"/>
      <c r="AP1347" s="397"/>
      <c r="AQ1347" s="397"/>
      <c r="AR1347" s="397"/>
      <c r="AS1347" s="397"/>
      <c r="AT1347" s="397"/>
      <c r="AU1347" s="397"/>
      <c r="AV1347" s="397"/>
      <c r="AW1347" s="397"/>
      <c r="AX1347" s="397"/>
      <c r="AY1347" s="397"/>
      <c r="AZ1347" s="397"/>
      <c r="BA1347" s="553"/>
      <c r="BB1347" s="397"/>
      <c r="BC1347" s="397"/>
      <c r="BD1347" s="397"/>
    </row>
    <row r="1348" spans="2:56" x14ac:dyDescent="0.35">
      <c r="B1348" s="80"/>
      <c r="C1348" s="119"/>
      <c r="D1348" s="119"/>
      <c r="E1348" s="202"/>
      <c r="F1348" s="119"/>
      <c r="G1348" s="120"/>
      <c r="H1348" s="41"/>
      <c r="I1348" s="41"/>
      <c r="J1348" s="329">
        <v>0</v>
      </c>
      <c r="K1348" s="329">
        <v>0</v>
      </c>
      <c r="L1348" s="332"/>
      <c r="M1348" s="150"/>
      <c r="N1348" s="397"/>
      <c r="O1348" s="555"/>
      <c r="P1348" s="576">
        <f t="shared" si="66"/>
        <v>0</v>
      </c>
      <c r="Q1348" s="576">
        <f t="shared" si="67"/>
        <v>0</v>
      </c>
      <c r="R1348" s="576">
        <f t="shared" si="68"/>
        <v>0</v>
      </c>
      <c r="S1348" s="576">
        <f t="shared" si="68"/>
        <v>0</v>
      </c>
      <c r="T1348" s="553"/>
      <c r="U1348" s="553"/>
      <c r="V1348" s="553"/>
      <c r="W1348" s="553"/>
      <c r="X1348" s="397"/>
      <c r="Y1348" s="397"/>
      <c r="Z1348" s="397"/>
      <c r="AA1348" s="397"/>
      <c r="AB1348" s="397"/>
      <c r="AC1348" s="397"/>
      <c r="AD1348" s="397"/>
      <c r="AE1348" s="397"/>
      <c r="AF1348" s="397"/>
      <c r="AG1348" s="397"/>
      <c r="AH1348" s="397"/>
      <c r="AI1348" s="397"/>
      <c r="AJ1348" s="397"/>
      <c r="AK1348" s="397"/>
      <c r="AL1348" s="397"/>
      <c r="AM1348" s="397"/>
      <c r="AN1348" s="397"/>
      <c r="AO1348" s="397"/>
      <c r="AP1348" s="397"/>
      <c r="AQ1348" s="397"/>
      <c r="AR1348" s="397"/>
      <c r="AS1348" s="397"/>
      <c r="AT1348" s="397"/>
      <c r="AU1348" s="397"/>
      <c r="AV1348" s="397"/>
      <c r="AW1348" s="397"/>
      <c r="AX1348" s="397"/>
      <c r="AY1348" s="397"/>
      <c r="AZ1348" s="397"/>
      <c r="BA1348" s="553"/>
      <c r="BB1348" s="397"/>
      <c r="BC1348" s="397"/>
      <c r="BD1348" s="397"/>
    </row>
    <row r="1349" spans="2:56" x14ac:dyDescent="0.35">
      <c r="B1349" s="80"/>
      <c r="C1349" s="119"/>
      <c r="D1349" s="119"/>
      <c r="E1349" s="202"/>
      <c r="F1349" s="119"/>
      <c r="G1349" s="120"/>
      <c r="H1349" s="41"/>
      <c r="I1349" s="41"/>
      <c r="J1349" s="329">
        <v>0</v>
      </c>
      <c r="K1349" s="329">
        <v>0</v>
      </c>
      <c r="L1349" s="332"/>
      <c r="M1349" s="150"/>
      <c r="N1349" s="397"/>
      <c r="O1349" s="555"/>
      <c r="P1349" s="576">
        <f t="shared" si="66"/>
        <v>0</v>
      </c>
      <c r="Q1349" s="576">
        <f t="shared" si="67"/>
        <v>0</v>
      </c>
      <c r="R1349" s="576">
        <f t="shared" si="68"/>
        <v>0</v>
      </c>
      <c r="S1349" s="576">
        <f t="shared" si="68"/>
        <v>0</v>
      </c>
      <c r="T1349" s="553"/>
      <c r="U1349" s="553"/>
      <c r="V1349" s="553"/>
      <c r="W1349" s="553"/>
      <c r="X1349" s="397"/>
      <c r="Y1349" s="397"/>
      <c r="Z1349" s="397"/>
      <c r="AA1349" s="397"/>
      <c r="AB1349" s="397"/>
      <c r="AC1349" s="397"/>
      <c r="AD1349" s="397"/>
      <c r="AE1349" s="397"/>
      <c r="AF1349" s="397"/>
      <c r="AG1349" s="397"/>
      <c r="AH1349" s="397"/>
      <c r="AI1349" s="397"/>
      <c r="AJ1349" s="397"/>
      <c r="AK1349" s="397"/>
      <c r="AL1349" s="397"/>
      <c r="AM1349" s="397"/>
      <c r="AN1349" s="397"/>
      <c r="AO1349" s="397"/>
      <c r="AP1349" s="397"/>
      <c r="AQ1349" s="397"/>
      <c r="AR1349" s="397"/>
      <c r="AS1349" s="397"/>
      <c r="AT1349" s="397"/>
      <c r="AU1349" s="397"/>
      <c r="AV1349" s="397"/>
      <c r="AW1349" s="397"/>
      <c r="AX1349" s="397"/>
      <c r="AY1349" s="397"/>
      <c r="AZ1349" s="397"/>
      <c r="BA1349" s="553"/>
      <c r="BB1349" s="397"/>
      <c r="BC1349" s="397"/>
      <c r="BD1349" s="397"/>
    </row>
    <row r="1350" spans="2:56" x14ac:dyDescent="0.35">
      <c r="B1350" s="80"/>
      <c r="C1350" s="119"/>
      <c r="D1350" s="119"/>
      <c r="E1350" s="202"/>
      <c r="F1350" s="119"/>
      <c r="G1350" s="120"/>
      <c r="H1350" s="41"/>
      <c r="I1350" s="41"/>
      <c r="J1350" s="329">
        <v>0</v>
      </c>
      <c r="K1350" s="329">
        <v>0</v>
      </c>
      <c r="L1350" s="332"/>
      <c r="M1350" s="150"/>
      <c r="N1350" s="397"/>
      <c r="O1350" s="555"/>
      <c r="P1350" s="576">
        <f t="shared" si="66"/>
        <v>0</v>
      </c>
      <c r="Q1350" s="576">
        <f t="shared" si="67"/>
        <v>0</v>
      </c>
      <c r="R1350" s="576">
        <f t="shared" si="68"/>
        <v>0</v>
      </c>
      <c r="S1350" s="576">
        <f t="shared" si="68"/>
        <v>0</v>
      </c>
      <c r="T1350" s="553"/>
      <c r="U1350" s="553"/>
      <c r="V1350" s="553"/>
      <c r="W1350" s="553"/>
      <c r="X1350" s="397"/>
      <c r="Y1350" s="397"/>
      <c r="Z1350" s="397"/>
      <c r="AA1350" s="397"/>
      <c r="AB1350" s="397"/>
      <c r="AC1350" s="397"/>
      <c r="AD1350" s="397"/>
      <c r="AE1350" s="397"/>
      <c r="AF1350" s="397"/>
      <c r="AG1350" s="397"/>
      <c r="AH1350" s="397"/>
      <c r="AI1350" s="397"/>
      <c r="AJ1350" s="397"/>
      <c r="AK1350" s="397"/>
      <c r="AL1350" s="397"/>
      <c r="AM1350" s="397"/>
      <c r="AN1350" s="397"/>
      <c r="AO1350" s="397"/>
      <c r="AP1350" s="397"/>
      <c r="AQ1350" s="397"/>
      <c r="AR1350" s="397"/>
      <c r="AS1350" s="397"/>
      <c r="AT1350" s="397"/>
      <c r="AU1350" s="397"/>
      <c r="AV1350" s="397"/>
      <c r="AW1350" s="397"/>
      <c r="AX1350" s="397"/>
      <c r="AY1350" s="397"/>
      <c r="AZ1350" s="397"/>
      <c r="BA1350" s="553"/>
      <c r="BB1350" s="397"/>
      <c r="BC1350" s="397"/>
      <c r="BD1350" s="397"/>
    </row>
    <row r="1351" spans="2:56" x14ac:dyDescent="0.35">
      <c r="B1351" s="80"/>
      <c r="C1351" s="119"/>
      <c r="D1351" s="119"/>
      <c r="E1351" s="202"/>
      <c r="F1351" s="119"/>
      <c r="G1351" s="120"/>
      <c r="H1351" s="41"/>
      <c r="I1351" s="41"/>
      <c r="J1351" s="329">
        <v>0</v>
      </c>
      <c r="K1351" s="329">
        <v>0</v>
      </c>
      <c r="L1351" s="332"/>
      <c r="M1351" s="150"/>
      <c r="N1351" s="397"/>
      <c r="O1351" s="555"/>
      <c r="P1351" s="576">
        <f t="shared" si="66"/>
        <v>0</v>
      </c>
      <c r="Q1351" s="576">
        <f t="shared" si="67"/>
        <v>0</v>
      </c>
      <c r="R1351" s="576">
        <f t="shared" si="68"/>
        <v>0</v>
      </c>
      <c r="S1351" s="576">
        <f t="shared" si="68"/>
        <v>0</v>
      </c>
      <c r="T1351" s="553"/>
      <c r="U1351" s="553"/>
      <c r="V1351" s="553"/>
      <c r="W1351" s="553"/>
      <c r="X1351" s="397"/>
      <c r="Y1351" s="397"/>
      <c r="Z1351" s="397"/>
      <c r="AA1351" s="397"/>
      <c r="AB1351" s="397"/>
      <c r="AC1351" s="397"/>
      <c r="AD1351" s="397"/>
      <c r="AE1351" s="397"/>
      <c r="AF1351" s="397"/>
      <c r="AG1351" s="397"/>
      <c r="AH1351" s="397"/>
      <c r="AI1351" s="397"/>
      <c r="AJ1351" s="397"/>
      <c r="AK1351" s="397"/>
      <c r="AL1351" s="397"/>
      <c r="AM1351" s="397"/>
      <c r="AN1351" s="397"/>
      <c r="AO1351" s="397"/>
      <c r="AP1351" s="397"/>
      <c r="AQ1351" s="397"/>
      <c r="AR1351" s="397"/>
      <c r="AS1351" s="397"/>
      <c r="AT1351" s="397"/>
      <c r="AU1351" s="397"/>
      <c r="AV1351" s="397"/>
      <c r="AW1351" s="397"/>
      <c r="AX1351" s="397"/>
      <c r="AY1351" s="397"/>
      <c r="AZ1351" s="397"/>
      <c r="BA1351" s="553"/>
      <c r="BB1351" s="397"/>
      <c r="BC1351" s="397"/>
      <c r="BD1351" s="397"/>
    </row>
    <row r="1352" spans="2:56" x14ac:dyDescent="0.35">
      <c r="B1352" s="80"/>
      <c r="C1352" s="119"/>
      <c r="D1352" s="119"/>
      <c r="E1352" s="202"/>
      <c r="F1352" s="119"/>
      <c r="G1352" s="120"/>
      <c r="H1352" s="41"/>
      <c r="I1352" s="41"/>
      <c r="J1352" s="329">
        <v>0</v>
      </c>
      <c r="K1352" s="329">
        <v>0</v>
      </c>
      <c r="L1352" s="332"/>
      <c r="M1352" s="150"/>
      <c r="N1352" s="397"/>
      <c r="O1352" s="555"/>
      <c r="P1352" s="576">
        <f t="shared" si="66"/>
        <v>0</v>
      </c>
      <c r="Q1352" s="576">
        <f t="shared" si="67"/>
        <v>0</v>
      </c>
      <c r="R1352" s="576">
        <f t="shared" si="68"/>
        <v>0</v>
      </c>
      <c r="S1352" s="576">
        <f t="shared" si="68"/>
        <v>0</v>
      </c>
      <c r="T1352" s="553"/>
      <c r="U1352" s="553"/>
      <c r="V1352" s="553"/>
      <c r="W1352" s="553"/>
      <c r="X1352" s="397"/>
      <c r="Y1352" s="397"/>
      <c r="Z1352" s="397"/>
      <c r="AA1352" s="397"/>
      <c r="AB1352" s="397"/>
      <c r="AC1352" s="397"/>
      <c r="AD1352" s="397"/>
      <c r="AE1352" s="397"/>
      <c r="AF1352" s="397"/>
      <c r="AG1352" s="397"/>
      <c r="AH1352" s="397"/>
      <c r="AI1352" s="397"/>
      <c r="AJ1352" s="397"/>
      <c r="AK1352" s="397"/>
      <c r="AL1352" s="397"/>
      <c r="AM1352" s="397"/>
      <c r="AN1352" s="397"/>
      <c r="AO1352" s="397"/>
      <c r="AP1352" s="397"/>
      <c r="AQ1352" s="397"/>
      <c r="AR1352" s="397"/>
      <c r="AS1352" s="397"/>
      <c r="AT1352" s="397"/>
      <c r="AU1352" s="397"/>
      <c r="AV1352" s="397"/>
      <c r="AW1352" s="397"/>
      <c r="AX1352" s="397"/>
      <c r="AY1352" s="397"/>
      <c r="AZ1352" s="397"/>
      <c r="BA1352" s="553"/>
      <c r="BB1352" s="397"/>
      <c r="BC1352" s="397"/>
      <c r="BD1352" s="397"/>
    </row>
    <row r="1353" spans="2:56" x14ac:dyDescent="0.35">
      <c r="B1353" s="80"/>
      <c r="C1353" s="119"/>
      <c r="D1353" s="119"/>
      <c r="E1353" s="202"/>
      <c r="F1353" s="119"/>
      <c r="G1353" s="120"/>
      <c r="H1353" s="41"/>
      <c r="I1353" s="41"/>
      <c r="J1353" s="329">
        <v>0</v>
      </c>
      <c r="K1353" s="329">
        <v>0</v>
      </c>
      <c r="L1353" s="332"/>
      <c r="M1353" s="150"/>
      <c r="N1353" s="397"/>
      <c r="O1353" s="555"/>
      <c r="P1353" s="576">
        <f t="shared" si="66"/>
        <v>0</v>
      </c>
      <c r="Q1353" s="576">
        <f t="shared" si="67"/>
        <v>0</v>
      </c>
      <c r="R1353" s="576">
        <f t="shared" si="68"/>
        <v>0</v>
      </c>
      <c r="S1353" s="576">
        <f t="shared" si="68"/>
        <v>0</v>
      </c>
      <c r="T1353" s="553"/>
      <c r="U1353" s="553"/>
      <c r="V1353" s="553"/>
      <c r="W1353" s="553"/>
      <c r="X1353" s="397"/>
      <c r="Y1353" s="397"/>
      <c r="Z1353" s="397"/>
      <c r="AA1353" s="397"/>
      <c r="AB1353" s="397"/>
      <c r="AC1353" s="397"/>
      <c r="AD1353" s="397"/>
      <c r="AE1353" s="397"/>
      <c r="AF1353" s="397"/>
      <c r="AG1353" s="397"/>
      <c r="AH1353" s="397"/>
      <c r="AI1353" s="397"/>
      <c r="AJ1353" s="397"/>
      <c r="AK1353" s="397"/>
      <c r="AL1353" s="397"/>
      <c r="AM1353" s="397"/>
      <c r="AN1353" s="397"/>
      <c r="AO1353" s="397"/>
      <c r="AP1353" s="397"/>
      <c r="AQ1353" s="397"/>
      <c r="AR1353" s="397"/>
      <c r="AS1353" s="397"/>
      <c r="AT1353" s="397"/>
      <c r="AU1353" s="397"/>
      <c r="AV1353" s="397"/>
      <c r="AW1353" s="397"/>
      <c r="AX1353" s="397"/>
      <c r="AY1353" s="397"/>
      <c r="AZ1353" s="397"/>
      <c r="BA1353" s="553"/>
      <c r="BB1353" s="397"/>
      <c r="BC1353" s="397"/>
      <c r="BD1353" s="397"/>
    </row>
    <row r="1354" spans="2:56" x14ac:dyDescent="0.35">
      <c r="B1354" s="80"/>
      <c r="C1354" s="119"/>
      <c r="D1354" s="119"/>
      <c r="E1354" s="202"/>
      <c r="F1354" s="119"/>
      <c r="G1354" s="120"/>
      <c r="H1354" s="41"/>
      <c r="I1354" s="41"/>
      <c r="J1354" s="329">
        <v>0</v>
      </c>
      <c r="K1354" s="329">
        <v>0</v>
      </c>
      <c r="L1354" s="332"/>
      <c r="M1354" s="150"/>
      <c r="N1354" s="397"/>
      <c r="O1354" s="555"/>
      <c r="P1354" s="576">
        <f t="shared" si="66"/>
        <v>0</v>
      </c>
      <c r="Q1354" s="576">
        <f t="shared" si="67"/>
        <v>0</v>
      </c>
      <c r="R1354" s="576">
        <f t="shared" si="68"/>
        <v>0</v>
      </c>
      <c r="S1354" s="576">
        <f t="shared" si="68"/>
        <v>0</v>
      </c>
      <c r="T1354" s="553"/>
      <c r="U1354" s="553"/>
      <c r="V1354" s="553"/>
      <c r="W1354" s="553"/>
      <c r="X1354" s="397"/>
      <c r="Y1354" s="397"/>
      <c r="Z1354" s="397"/>
      <c r="AA1354" s="397"/>
      <c r="AB1354" s="397"/>
      <c r="AC1354" s="397"/>
      <c r="AD1354" s="397"/>
      <c r="AE1354" s="397"/>
      <c r="AF1354" s="397"/>
      <c r="AG1354" s="397"/>
      <c r="AH1354" s="397"/>
      <c r="AI1354" s="397"/>
      <c r="AJ1354" s="397"/>
      <c r="AK1354" s="397"/>
      <c r="AL1354" s="397"/>
      <c r="AM1354" s="397"/>
      <c r="AN1354" s="397"/>
      <c r="AO1354" s="397"/>
      <c r="AP1354" s="397"/>
      <c r="AQ1354" s="397"/>
      <c r="AR1354" s="397"/>
      <c r="AS1354" s="397"/>
      <c r="AT1354" s="397"/>
      <c r="AU1354" s="397"/>
      <c r="AV1354" s="397"/>
      <c r="AW1354" s="397"/>
      <c r="AX1354" s="397"/>
      <c r="AY1354" s="397"/>
      <c r="AZ1354" s="397"/>
      <c r="BA1354" s="553"/>
      <c r="BB1354" s="397"/>
      <c r="BC1354" s="397"/>
      <c r="BD1354" s="397"/>
    </row>
    <row r="1355" spans="2:56" x14ac:dyDescent="0.35">
      <c r="B1355" s="80"/>
      <c r="C1355" s="119"/>
      <c r="D1355" s="119"/>
      <c r="E1355" s="202"/>
      <c r="F1355" s="119"/>
      <c r="G1355" s="120"/>
      <c r="H1355" s="41"/>
      <c r="I1355" s="41"/>
      <c r="J1355" s="329">
        <v>0</v>
      </c>
      <c r="K1355" s="329">
        <v>0</v>
      </c>
      <c r="L1355" s="332"/>
      <c r="M1355" s="150"/>
      <c r="N1355" s="397"/>
      <c r="O1355" s="555"/>
      <c r="P1355" s="576">
        <f t="shared" si="66"/>
        <v>0</v>
      </c>
      <c r="Q1355" s="576">
        <f t="shared" si="67"/>
        <v>0</v>
      </c>
      <c r="R1355" s="576">
        <f t="shared" si="68"/>
        <v>0</v>
      </c>
      <c r="S1355" s="576">
        <f t="shared" si="68"/>
        <v>0</v>
      </c>
      <c r="T1355" s="553"/>
      <c r="U1355" s="553"/>
      <c r="V1355" s="553"/>
      <c r="W1355" s="553"/>
      <c r="X1355" s="397"/>
      <c r="Y1355" s="397"/>
      <c r="Z1355" s="397"/>
      <c r="AA1355" s="397"/>
      <c r="AB1355" s="397"/>
      <c r="AC1355" s="397"/>
      <c r="AD1355" s="397"/>
      <c r="AE1355" s="397"/>
      <c r="AF1355" s="397"/>
      <c r="AG1355" s="397"/>
      <c r="AH1355" s="397"/>
      <c r="AI1355" s="397"/>
      <c r="AJ1355" s="397"/>
      <c r="AK1355" s="397"/>
      <c r="AL1355" s="397"/>
      <c r="AM1355" s="397"/>
      <c r="AN1355" s="397"/>
      <c r="AO1355" s="397"/>
      <c r="AP1355" s="397"/>
      <c r="AQ1355" s="397"/>
      <c r="AR1355" s="397"/>
      <c r="AS1355" s="397"/>
      <c r="AT1355" s="397"/>
      <c r="AU1355" s="397"/>
      <c r="AV1355" s="397"/>
      <c r="AW1355" s="397"/>
      <c r="AX1355" s="397"/>
      <c r="AY1355" s="397"/>
      <c r="AZ1355" s="397"/>
      <c r="BA1355" s="553"/>
      <c r="BB1355" s="397"/>
      <c r="BC1355" s="397"/>
      <c r="BD1355" s="397"/>
    </row>
    <row r="1356" spans="2:56" x14ac:dyDescent="0.35">
      <c r="B1356" s="80"/>
      <c r="C1356" s="119"/>
      <c r="D1356" s="119"/>
      <c r="E1356" s="202"/>
      <c r="F1356" s="119"/>
      <c r="G1356" s="120"/>
      <c r="H1356" s="41"/>
      <c r="I1356" s="41"/>
      <c r="J1356" s="329">
        <v>0</v>
      </c>
      <c r="K1356" s="329">
        <v>0</v>
      </c>
      <c r="L1356" s="332"/>
      <c r="M1356" s="150"/>
      <c r="N1356" s="397"/>
      <c r="O1356" s="555"/>
      <c r="P1356" s="576">
        <f t="shared" si="66"/>
        <v>0</v>
      </c>
      <c r="Q1356" s="576">
        <f t="shared" si="67"/>
        <v>0</v>
      </c>
      <c r="R1356" s="576">
        <f t="shared" si="68"/>
        <v>0</v>
      </c>
      <c r="S1356" s="576">
        <f t="shared" si="68"/>
        <v>0</v>
      </c>
      <c r="T1356" s="553"/>
      <c r="U1356" s="553"/>
      <c r="V1356" s="553"/>
      <c r="W1356" s="553"/>
      <c r="X1356" s="397"/>
      <c r="Y1356" s="397"/>
      <c r="Z1356" s="397"/>
      <c r="AA1356" s="397"/>
      <c r="AB1356" s="397"/>
      <c r="AC1356" s="397"/>
      <c r="AD1356" s="397"/>
      <c r="AE1356" s="397"/>
      <c r="AF1356" s="397"/>
      <c r="AG1356" s="397"/>
      <c r="AH1356" s="397"/>
      <c r="AI1356" s="397"/>
      <c r="AJ1356" s="397"/>
      <c r="AK1356" s="397"/>
      <c r="AL1356" s="397"/>
      <c r="AM1356" s="397"/>
      <c r="AN1356" s="397"/>
      <c r="AO1356" s="397"/>
      <c r="AP1356" s="397"/>
      <c r="AQ1356" s="397"/>
      <c r="AR1356" s="397"/>
      <c r="AS1356" s="397"/>
      <c r="AT1356" s="397"/>
      <c r="AU1356" s="397"/>
      <c r="AV1356" s="397"/>
      <c r="AW1356" s="397"/>
      <c r="AX1356" s="397"/>
      <c r="AY1356" s="397"/>
      <c r="AZ1356" s="397"/>
      <c r="BA1356" s="553"/>
      <c r="BB1356" s="397"/>
      <c r="BC1356" s="397"/>
      <c r="BD1356" s="397"/>
    </row>
    <row r="1357" spans="2:56" x14ac:dyDescent="0.35">
      <c r="B1357" s="80"/>
      <c r="C1357" s="119"/>
      <c r="D1357" s="119"/>
      <c r="E1357" s="202"/>
      <c r="F1357" s="119"/>
      <c r="G1357" s="120"/>
      <c r="H1357" s="41"/>
      <c r="I1357" s="41"/>
      <c r="J1357" s="329">
        <v>0</v>
      </c>
      <c r="K1357" s="329">
        <v>0</v>
      </c>
      <c r="L1357" s="332"/>
      <c r="M1357" s="150"/>
      <c r="N1357" s="397"/>
      <c r="O1357" s="555"/>
      <c r="P1357" s="576">
        <f t="shared" si="66"/>
        <v>0</v>
      </c>
      <c r="Q1357" s="576">
        <f t="shared" si="67"/>
        <v>0</v>
      </c>
      <c r="R1357" s="576">
        <f t="shared" si="68"/>
        <v>0</v>
      </c>
      <c r="S1357" s="576">
        <f t="shared" si="68"/>
        <v>0</v>
      </c>
      <c r="T1357" s="553"/>
      <c r="U1357" s="553"/>
      <c r="V1357" s="553"/>
      <c r="W1357" s="553"/>
      <c r="X1357" s="397"/>
      <c r="Y1357" s="397"/>
      <c r="Z1357" s="397"/>
      <c r="AA1357" s="397"/>
      <c r="AB1357" s="397"/>
      <c r="AC1357" s="397"/>
      <c r="AD1357" s="397"/>
      <c r="AE1357" s="397"/>
      <c r="AF1357" s="397"/>
      <c r="AG1357" s="397"/>
      <c r="AH1357" s="397"/>
      <c r="AI1357" s="397"/>
      <c r="AJ1357" s="397"/>
      <c r="AK1357" s="397"/>
      <c r="AL1357" s="397"/>
      <c r="AM1357" s="397"/>
      <c r="AN1357" s="397"/>
      <c r="AO1357" s="397"/>
      <c r="AP1357" s="397"/>
      <c r="AQ1357" s="397"/>
      <c r="AR1357" s="397"/>
      <c r="AS1357" s="397"/>
      <c r="AT1357" s="397"/>
      <c r="AU1357" s="397"/>
      <c r="AV1357" s="397"/>
      <c r="AW1357" s="397"/>
      <c r="AX1357" s="397"/>
      <c r="AY1357" s="397"/>
      <c r="AZ1357" s="397"/>
      <c r="BA1357" s="553"/>
      <c r="BB1357" s="397"/>
      <c r="BC1357" s="397"/>
      <c r="BD1357" s="397"/>
    </row>
    <row r="1358" spans="2:56" x14ac:dyDescent="0.35">
      <c r="B1358" s="80"/>
      <c r="C1358" s="119"/>
      <c r="D1358" s="119"/>
      <c r="E1358" s="202"/>
      <c r="F1358" s="119"/>
      <c r="G1358" s="120"/>
      <c r="H1358" s="41"/>
      <c r="I1358" s="41"/>
      <c r="J1358" s="329">
        <v>0</v>
      </c>
      <c r="K1358" s="329">
        <v>0</v>
      </c>
      <c r="L1358" s="332"/>
      <c r="M1358" s="150"/>
      <c r="N1358" s="397"/>
      <c r="O1358" s="555"/>
      <c r="P1358" s="576">
        <f t="shared" si="66"/>
        <v>0</v>
      </c>
      <c r="Q1358" s="576">
        <f t="shared" si="67"/>
        <v>0</v>
      </c>
      <c r="R1358" s="576">
        <f t="shared" si="68"/>
        <v>0</v>
      </c>
      <c r="S1358" s="576">
        <f t="shared" si="68"/>
        <v>0</v>
      </c>
      <c r="T1358" s="553"/>
      <c r="U1358" s="553"/>
      <c r="V1358" s="553"/>
      <c r="W1358" s="553"/>
      <c r="X1358" s="397"/>
      <c r="Y1358" s="397"/>
      <c r="Z1358" s="397"/>
      <c r="AA1358" s="397"/>
      <c r="AB1358" s="397"/>
      <c r="AC1358" s="397"/>
      <c r="AD1358" s="397"/>
      <c r="AE1358" s="397"/>
      <c r="AF1358" s="397"/>
      <c r="AG1358" s="397"/>
      <c r="AH1358" s="397"/>
      <c r="AI1358" s="397"/>
      <c r="AJ1358" s="397"/>
      <c r="AK1358" s="397"/>
      <c r="AL1358" s="397"/>
      <c r="AM1358" s="397"/>
      <c r="AN1358" s="397"/>
      <c r="AO1358" s="397"/>
      <c r="AP1358" s="397"/>
      <c r="AQ1358" s="397"/>
      <c r="AR1358" s="397"/>
      <c r="AS1358" s="397"/>
      <c r="AT1358" s="397"/>
      <c r="AU1358" s="397"/>
      <c r="AV1358" s="397"/>
      <c r="AW1358" s="397"/>
      <c r="AX1358" s="397"/>
      <c r="AY1358" s="397"/>
      <c r="AZ1358" s="397"/>
      <c r="BA1358" s="553"/>
      <c r="BB1358" s="397"/>
      <c r="BC1358" s="397"/>
      <c r="BD1358" s="397"/>
    </row>
    <row r="1359" spans="2:56" x14ac:dyDescent="0.35">
      <c r="B1359" s="80"/>
      <c r="C1359" s="119"/>
      <c r="D1359" s="119"/>
      <c r="E1359" s="202"/>
      <c r="F1359" s="119"/>
      <c r="G1359" s="120"/>
      <c r="H1359" s="41"/>
      <c r="I1359" s="41"/>
      <c r="J1359" s="329">
        <v>0</v>
      </c>
      <c r="K1359" s="329">
        <v>0</v>
      </c>
      <c r="L1359" s="332"/>
      <c r="M1359" s="150"/>
      <c r="N1359" s="397"/>
      <c r="O1359" s="555"/>
      <c r="P1359" s="576">
        <f t="shared" si="66"/>
        <v>0</v>
      </c>
      <c r="Q1359" s="576">
        <f t="shared" si="67"/>
        <v>0</v>
      </c>
      <c r="R1359" s="576">
        <f t="shared" si="68"/>
        <v>0</v>
      </c>
      <c r="S1359" s="576">
        <f t="shared" si="68"/>
        <v>0</v>
      </c>
      <c r="T1359" s="553"/>
      <c r="U1359" s="553"/>
      <c r="V1359" s="553"/>
      <c r="W1359" s="553"/>
      <c r="X1359" s="397"/>
      <c r="Y1359" s="397"/>
      <c r="Z1359" s="397"/>
      <c r="AA1359" s="397"/>
      <c r="AB1359" s="397"/>
      <c r="AC1359" s="397"/>
      <c r="AD1359" s="397"/>
      <c r="AE1359" s="397"/>
      <c r="AF1359" s="397"/>
      <c r="AG1359" s="397"/>
      <c r="AH1359" s="397"/>
      <c r="AI1359" s="397"/>
      <c r="AJ1359" s="397"/>
      <c r="AK1359" s="397"/>
      <c r="AL1359" s="397"/>
      <c r="AM1359" s="397"/>
      <c r="AN1359" s="397"/>
      <c r="AO1359" s="397"/>
      <c r="AP1359" s="397"/>
      <c r="AQ1359" s="397"/>
      <c r="AR1359" s="397"/>
      <c r="AS1359" s="397"/>
      <c r="AT1359" s="397"/>
      <c r="AU1359" s="397"/>
      <c r="AV1359" s="397"/>
      <c r="AW1359" s="397"/>
      <c r="AX1359" s="397"/>
      <c r="AY1359" s="397"/>
      <c r="AZ1359" s="397"/>
      <c r="BA1359" s="553"/>
      <c r="BB1359" s="397"/>
      <c r="BC1359" s="397"/>
      <c r="BD1359" s="397"/>
    </row>
    <row r="1360" spans="2:56" x14ac:dyDescent="0.35">
      <c r="B1360" s="80"/>
      <c r="C1360" s="119"/>
      <c r="D1360" s="119"/>
      <c r="E1360" s="202"/>
      <c r="F1360" s="119"/>
      <c r="G1360" s="120"/>
      <c r="H1360" s="41"/>
      <c r="I1360" s="41"/>
      <c r="J1360" s="329">
        <v>0</v>
      </c>
      <c r="K1360" s="329">
        <v>0</v>
      </c>
      <c r="L1360" s="332"/>
      <c r="M1360" s="150"/>
      <c r="N1360" s="397"/>
      <c r="O1360" s="555"/>
      <c r="P1360" s="576">
        <f t="shared" si="66"/>
        <v>0</v>
      </c>
      <c r="Q1360" s="576">
        <f t="shared" si="67"/>
        <v>0</v>
      </c>
      <c r="R1360" s="576">
        <f t="shared" si="68"/>
        <v>0</v>
      </c>
      <c r="S1360" s="576">
        <f t="shared" si="68"/>
        <v>0</v>
      </c>
      <c r="T1360" s="553"/>
      <c r="U1360" s="553"/>
      <c r="V1360" s="553"/>
      <c r="W1360" s="553"/>
      <c r="X1360" s="397"/>
      <c r="Y1360" s="397"/>
      <c r="Z1360" s="397"/>
      <c r="AA1360" s="397"/>
      <c r="AB1360" s="397"/>
      <c r="AC1360" s="397"/>
      <c r="AD1360" s="397"/>
      <c r="AE1360" s="397"/>
      <c r="AF1360" s="397"/>
      <c r="AG1360" s="397"/>
      <c r="AH1360" s="397"/>
      <c r="AI1360" s="397"/>
      <c r="AJ1360" s="397"/>
      <c r="AK1360" s="397"/>
      <c r="AL1360" s="397"/>
      <c r="AM1360" s="397"/>
      <c r="AN1360" s="397"/>
      <c r="AO1360" s="397"/>
      <c r="AP1360" s="397"/>
      <c r="AQ1360" s="397"/>
      <c r="AR1360" s="397"/>
      <c r="AS1360" s="397"/>
      <c r="AT1360" s="397"/>
      <c r="AU1360" s="397"/>
      <c r="AV1360" s="397"/>
      <c r="AW1360" s="397"/>
      <c r="AX1360" s="397"/>
      <c r="AY1360" s="397"/>
      <c r="AZ1360" s="397"/>
      <c r="BA1360" s="553"/>
      <c r="BB1360" s="397"/>
      <c r="BC1360" s="397"/>
      <c r="BD1360" s="397"/>
    </row>
    <row r="1361" spans="2:56" x14ac:dyDescent="0.35">
      <c r="B1361" s="80"/>
      <c r="C1361" s="119"/>
      <c r="D1361" s="119"/>
      <c r="E1361" s="202"/>
      <c r="F1361" s="119"/>
      <c r="G1361" s="120"/>
      <c r="H1361" s="41"/>
      <c r="I1361" s="41"/>
      <c r="J1361" s="329">
        <v>0</v>
      </c>
      <c r="K1361" s="329">
        <v>0</v>
      </c>
      <c r="L1361" s="332"/>
      <c r="M1361" s="150"/>
      <c r="N1361" s="397"/>
      <c r="O1361" s="555"/>
      <c r="P1361" s="576">
        <f t="shared" si="66"/>
        <v>0</v>
      </c>
      <c r="Q1361" s="576">
        <f t="shared" si="67"/>
        <v>0</v>
      </c>
      <c r="R1361" s="576">
        <f t="shared" si="68"/>
        <v>0</v>
      </c>
      <c r="S1361" s="576">
        <f t="shared" si="68"/>
        <v>0</v>
      </c>
      <c r="T1361" s="553"/>
      <c r="U1361" s="553"/>
      <c r="V1361" s="553"/>
      <c r="W1361" s="553"/>
      <c r="X1361" s="397"/>
      <c r="Y1361" s="397"/>
      <c r="Z1361" s="397"/>
      <c r="AA1361" s="397"/>
      <c r="AB1361" s="397"/>
      <c r="AC1361" s="397"/>
      <c r="AD1361" s="397"/>
      <c r="AE1361" s="397"/>
      <c r="AF1361" s="397"/>
      <c r="AG1361" s="397"/>
      <c r="AH1361" s="397"/>
      <c r="AI1361" s="397"/>
      <c r="AJ1361" s="397"/>
      <c r="AK1361" s="397"/>
      <c r="AL1361" s="397"/>
      <c r="AM1361" s="397"/>
      <c r="AN1361" s="397"/>
      <c r="AO1361" s="397"/>
      <c r="AP1361" s="397"/>
      <c r="AQ1361" s="397"/>
      <c r="AR1361" s="397"/>
      <c r="AS1361" s="397"/>
      <c r="AT1361" s="397"/>
      <c r="AU1361" s="397"/>
      <c r="AV1361" s="397"/>
      <c r="AW1361" s="397"/>
      <c r="AX1361" s="397"/>
      <c r="AY1361" s="397"/>
      <c r="AZ1361" s="397"/>
      <c r="BA1361" s="553"/>
      <c r="BB1361" s="397"/>
      <c r="BC1361" s="397"/>
      <c r="BD1361" s="397"/>
    </row>
    <row r="1362" spans="2:56" x14ac:dyDescent="0.35">
      <c r="B1362" s="80"/>
      <c r="C1362" s="119"/>
      <c r="D1362" s="119"/>
      <c r="E1362" s="202"/>
      <c r="F1362" s="119"/>
      <c r="G1362" s="120"/>
      <c r="H1362" s="41"/>
      <c r="I1362" s="41"/>
      <c r="J1362" s="329">
        <v>0</v>
      </c>
      <c r="K1362" s="329">
        <v>0</v>
      </c>
      <c r="L1362" s="332"/>
      <c r="M1362" s="150"/>
      <c r="N1362" s="397"/>
      <c r="O1362" s="555"/>
      <c r="P1362" s="576">
        <f t="shared" si="66"/>
        <v>0</v>
      </c>
      <c r="Q1362" s="576">
        <f t="shared" si="67"/>
        <v>0</v>
      </c>
      <c r="R1362" s="576">
        <f t="shared" si="68"/>
        <v>0</v>
      </c>
      <c r="S1362" s="576">
        <f t="shared" si="68"/>
        <v>0</v>
      </c>
      <c r="T1362" s="553"/>
      <c r="U1362" s="553"/>
      <c r="V1362" s="553"/>
      <c r="W1362" s="553"/>
      <c r="X1362" s="397"/>
      <c r="Y1362" s="397"/>
      <c r="Z1362" s="397"/>
      <c r="AA1362" s="397"/>
      <c r="AB1362" s="397"/>
      <c r="AC1362" s="397"/>
      <c r="AD1362" s="397"/>
      <c r="AE1362" s="397"/>
      <c r="AF1362" s="397"/>
      <c r="AG1362" s="397"/>
      <c r="AH1362" s="397"/>
      <c r="AI1362" s="397"/>
      <c r="AJ1362" s="397"/>
      <c r="AK1362" s="397"/>
      <c r="AL1362" s="397"/>
      <c r="AM1362" s="397"/>
      <c r="AN1362" s="397"/>
      <c r="AO1362" s="397"/>
      <c r="AP1362" s="397"/>
      <c r="AQ1362" s="397"/>
      <c r="AR1362" s="397"/>
      <c r="AS1362" s="397"/>
      <c r="AT1362" s="397"/>
      <c r="AU1362" s="397"/>
      <c r="AV1362" s="397"/>
      <c r="AW1362" s="397"/>
      <c r="AX1362" s="397"/>
      <c r="AY1362" s="397"/>
      <c r="AZ1362" s="397"/>
      <c r="BA1362" s="553"/>
      <c r="BB1362" s="397"/>
      <c r="BC1362" s="397"/>
      <c r="BD1362" s="397"/>
    </row>
    <row r="1363" spans="2:56" x14ac:dyDescent="0.35">
      <c r="B1363" s="80"/>
      <c r="C1363" s="119"/>
      <c r="D1363" s="119"/>
      <c r="E1363" s="202"/>
      <c r="F1363" s="119"/>
      <c r="G1363" s="120"/>
      <c r="H1363" s="41"/>
      <c r="I1363" s="41"/>
      <c r="J1363" s="329">
        <v>0</v>
      </c>
      <c r="K1363" s="329">
        <v>0</v>
      </c>
      <c r="L1363" s="332"/>
      <c r="M1363" s="150"/>
      <c r="N1363" s="397"/>
      <c r="O1363" s="555"/>
      <c r="P1363" s="576">
        <f t="shared" si="66"/>
        <v>0</v>
      </c>
      <c r="Q1363" s="576">
        <f t="shared" si="67"/>
        <v>0</v>
      </c>
      <c r="R1363" s="576">
        <f t="shared" si="68"/>
        <v>0</v>
      </c>
      <c r="S1363" s="576">
        <f t="shared" si="68"/>
        <v>0</v>
      </c>
      <c r="T1363" s="553"/>
      <c r="U1363" s="553"/>
      <c r="V1363" s="553"/>
      <c r="W1363" s="553"/>
      <c r="X1363" s="397"/>
      <c r="Y1363" s="397"/>
      <c r="Z1363" s="397"/>
      <c r="AA1363" s="397"/>
      <c r="AB1363" s="397"/>
      <c r="AC1363" s="397"/>
      <c r="AD1363" s="397"/>
      <c r="AE1363" s="397"/>
      <c r="AF1363" s="397"/>
      <c r="AG1363" s="397"/>
      <c r="AH1363" s="397"/>
      <c r="AI1363" s="397"/>
      <c r="AJ1363" s="397"/>
      <c r="AK1363" s="397"/>
      <c r="AL1363" s="397"/>
      <c r="AM1363" s="397"/>
      <c r="AN1363" s="397"/>
      <c r="AO1363" s="397"/>
      <c r="AP1363" s="397"/>
      <c r="AQ1363" s="397"/>
      <c r="AR1363" s="397"/>
      <c r="AS1363" s="397"/>
      <c r="AT1363" s="397"/>
      <c r="AU1363" s="397"/>
      <c r="AV1363" s="397"/>
      <c r="AW1363" s="397"/>
      <c r="AX1363" s="397"/>
      <c r="AY1363" s="397"/>
      <c r="AZ1363" s="397"/>
      <c r="BA1363" s="553"/>
      <c r="BB1363" s="397"/>
      <c r="BC1363" s="397"/>
      <c r="BD1363" s="397"/>
    </row>
    <row r="1364" spans="2:56" x14ac:dyDescent="0.35">
      <c r="B1364" s="80"/>
      <c r="C1364" s="119"/>
      <c r="D1364" s="119"/>
      <c r="E1364" s="202"/>
      <c r="F1364" s="119"/>
      <c r="G1364" s="120"/>
      <c r="H1364" s="41"/>
      <c r="I1364" s="41"/>
      <c r="J1364" s="329">
        <v>0</v>
      </c>
      <c r="K1364" s="329">
        <v>0</v>
      </c>
      <c r="L1364" s="332"/>
      <c r="M1364" s="150"/>
      <c r="N1364" s="397"/>
      <c r="O1364" s="555"/>
      <c r="P1364" s="576">
        <f t="shared" si="66"/>
        <v>0</v>
      </c>
      <c r="Q1364" s="576">
        <f t="shared" si="67"/>
        <v>0</v>
      </c>
      <c r="R1364" s="576">
        <f t="shared" si="68"/>
        <v>0</v>
      </c>
      <c r="S1364" s="576">
        <f t="shared" si="68"/>
        <v>0</v>
      </c>
      <c r="T1364" s="553"/>
      <c r="U1364" s="553"/>
      <c r="V1364" s="553"/>
      <c r="W1364" s="553"/>
      <c r="X1364" s="397"/>
      <c r="Y1364" s="397"/>
      <c r="Z1364" s="397"/>
      <c r="AA1364" s="397"/>
      <c r="AB1364" s="397"/>
      <c r="AC1364" s="397"/>
      <c r="AD1364" s="397"/>
      <c r="AE1364" s="397"/>
      <c r="AF1364" s="397"/>
      <c r="AG1364" s="397"/>
      <c r="AH1364" s="397"/>
      <c r="AI1364" s="397"/>
      <c r="AJ1364" s="397"/>
      <c r="AK1364" s="397"/>
      <c r="AL1364" s="397"/>
      <c r="AM1364" s="397"/>
      <c r="AN1364" s="397"/>
      <c r="AO1364" s="397"/>
      <c r="AP1364" s="397"/>
      <c r="AQ1364" s="397"/>
      <c r="AR1364" s="397"/>
      <c r="AS1364" s="397"/>
      <c r="AT1364" s="397"/>
      <c r="AU1364" s="397"/>
      <c r="AV1364" s="397"/>
      <c r="AW1364" s="397"/>
      <c r="AX1364" s="397"/>
      <c r="AY1364" s="397"/>
      <c r="AZ1364" s="397"/>
      <c r="BA1364" s="553"/>
      <c r="BB1364" s="397"/>
      <c r="BC1364" s="397"/>
      <c r="BD1364" s="397"/>
    </row>
    <row r="1365" spans="2:56" x14ac:dyDescent="0.35">
      <c r="B1365" s="80"/>
      <c r="C1365" s="119"/>
      <c r="D1365" s="119"/>
      <c r="E1365" s="202"/>
      <c r="F1365" s="119"/>
      <c r="G1365" s="120"/>
      <c r="H1365" s="41"/>
      <c r="I1365" s="41"/>
      <c r="J1365" s="329">
        <v>0</v>
      </c>
      <c r="K1365" s="329">
        <v>0</v>
      </c>
      <c r="L1365" s="332"/>
      <c r="M1365" s="150"/>
      <c r="N1365" s="397"/>
      <c r="O1365" s="555"/>
      <c r="P1365" s="576">
        <f t="shared" si="66"/>
        <v>0</v>
      </c>
      <c r="Q1365" s="576">
        <f t="shared" si="67"/>
        <v>0</v>
      </c>
      <c r="R1365" s="576">
        <f t="shared" si="68"/>
        <v>0</v>
      </c>
      <c r="S1365" s="576">
        <f t="shared" si="68"/>
        <v>0</v>
      </c>
      <c r="T1365" s="553"/>
      <c r="U1365" s="553"/>
      <c r="V1365" s="553"/>
      <c r="W1365" s="553"/>
      <c r="X1365" s="397"/>
      <c r="Y1365" s="397"/>
      <c r="Z1365" s="397"/>
      <c r="AA1365" s="397"/>
      <c r="AB1365" s="397"/>
      <c r="AC1365" s="397"/>
      <c r="AD1365" s="397"/>
      <c r="AE1365" s="397"/>
      <c r="AF1365" s="397"/>
      <c r="AG1365" s="397"/>
      <c r="AH1365" s="397"/>
      <c r="AI1365" s="397"/>
      <c r="AJ1365" s="397"/>
      <c r="AK1365" s="397"/>
      <c r="AL1365" s="397"/>
      <c r="AM1365" s="397"/>
      <c r="AN1365" s="397"/>
      <c r="AO1365" s="397"/>
      <c r="AP1365" s="397"/>
      <c r="AQ1365" s="397"/>
      <c r="AR1365" s="397"/>
      <c r="AS1365" s="397"/>
      <c r="AT1365" s="397"/>
      <c r="AU1365" s="397"/>
      <c r="AV1365" s="397"/>
      <c r="AW1365" s="397"/>
      <c r="AX1365" s="397"/>
      <c r="AY1365" s="397"/>
      <c r="AZ1365" s="397"/>
      <c r="BA1365" s="553"/>
      <c r="BB1365" s="397"/>
      <c r="BC1365" s="397"/>
      <c r="BD1365" s="397"/>
    </row>
    <row r="1366" spans="2:56" x14ac:dyDescent="0.35">
      <c r="B1366" s="80"/>
      <c r="C1366" s="119"/>
      <c r="D1366" s="119"/>
      <c r="E1366" s="202"/>
      <c r="F1366" s="119"/>
      <c r="G1366" s="120"/>
      <c r="H1366" s="41"/>
      <c r="I1366" s="41"/>
      <c r="J1366" s="329">
        <v>0</v>
      </c>
      <c r="K1366" s="329">
        <v>0</v>
      </c>
      <c r="L1366" s="332"/>
      <c r="M1366" s="150"/>
      <c r="N1366" s="397"/>
      <c r="O1366" s="555"/>
      <c r="P1366" s="576">
        <f t="shared" si="66"/>
        <v>0</v>
      </c>
      <c r="Q1366" s="576">
        <f t="shared" si="67"/>
        <v>0</v>
      </c>
      <c r="R1366" s="576">
        <f t="shared" si="68"/>
        <v>0</v>
      </c>
      <c r="S1366" s="576">
        <f t="shared" si="68"/>
        <v>0</v>
      </c>
      <c r="T1366" s="553"/>
      <c r="U1366" s="553"/>
      <c r="V1366" s="553"/>
      <c r="W1366" s="553"/>
      <c r="X1366" s="397"/>
      <c r="Y1366" s="397"/>
      <c r="Z1366" s="397"/>
      <c r="AA1366" s="397"/>
      <c r="AB1366" s="397"/>
      <c r="AC1366" s="397"/>
      <c r="AD1366" s="397"/>
      <c r="AE1366" s="397"/>
      <c r="AF1366" s="397"/>
      <c r="AG1366" s="397"/>
      <c r="AH1366" s="397"/>
      <c r="AI1366" s="397"/>
      <c r="AJ1366" s="397"/>
      <c r="AK1366" s="397"/>
      <c r="AL1366" s="397"/>
      <c r="AM1366" s="397"/>
      <c r="AN1366" s="397"/>
      <c r="AO1366" s="397"/>
      <c r="AP1366" s="397"/>
      <c r="AQ1366" s="397"/>
      <c r="AR1366" s="397"/>
      <c r="AS1366" s="397"/>
      <c r="AT1366" s="397"/>
      <c r="AU1366" s="397"/>
      <c r="AV1366" s="397"/>
      <c r="AW1366" s="397"/>
      <c r="AX1366" s="397"/>
      <c r="AY1366" s="397"/>
      <c r="AZ1366" s="397"/>
      <c r="BA1366" s="553"/>
      <c r="BB1366" s="397"/>
      <c r="BC1366" s="397"/>
      <c r="BD1366" s="397"/>
    </row>
    <row r="1367" spans="2:56" x14ac:dyDescent="0.35">
      <c r="B1367" s="80"/>
      <c r="C1367" s="119"/>
      <c r="D1367" s="119"/>
      <c r="E1367" s="202"/>
      <c r="F1367" s="119"/>
      <c r="G1367" s="120"/>
      <c r="H1367" s="41"/>
      <c r="I1367" s="41"/>
      <c r="J1367" s="329">
        <v>0</v>
      </c>
      <c r="K1367" s="329">
        <v>0</v>
      </c>
      <c r="L1367" s="332"/>
      <c r="M1367" s="150"/>
      <c r="N1367" s="397"/>
      <c r="O1367" s="555"/>
      <c r="P1367" s="576">
        <f t="shared" si="66"/>
        <v>0</v>
      </c>
      <c r="Q1367" s="576">
        <f t="shared" si="67"/>
        <v>0</v>
      </c>
      <c r="R1367" s="576">
        <f t="shared" si="68"/>
        <v>0</v>
      </c>
      <c r="S1367" s="576">
        <f t="shared" si="68"/>
        <v>0</v>
      </c>
      <c r="T1367" s="553"/>
      <c r="U1367" s="553"/>
      <c r="V1367" s="553"/>
      <c r="W1367" s="553"/>
      <c r="X1367" s="397"/>
      <c r="Y1367" s="397"/>
      <c r="Z1367" s="397"/>
      <c r="AA1367" s="397"/>
      <c r="AB1367" s="397"/>
      <c r="AC1367" s="397"/>
      <c r="AD1367" s="397"/>
      <c r="AE1367" s="397"/>
      <c r="AF1367" s="397"/>
      <c r="AG1367" s="397"/>
      <c r="AH1367" s="397"/>
      <c r="AI1367" s="397"/>
      <c r="AJ1367" s="397"/>
      <c r="AK1367" s="397"/>
      <c r="AL1367" s="397"/>
      <c r="AM1367" s="397"/>
      <c r="AN1367" s="397"/>
      <c r="AO1367" s="397"/>
      <c r="AP1367" s="397"/>
      <c r="AQ1367" s="397"/>
      <c r="AR1367" s="397"/>
      <c r="AS1367" s="397"/>
      <c r="AT1367" s="397"/>
      <c r="AU1367" s="397"/>
      <c r="AV1367" s="397"/>
      <c r="AW1367" s="397"/>
      <c r="AX1367" s="397"/>
      <c r="AY1367" s="397"/>
      <c r="AZ1367" s="397"/>
      <c r="BA1367" s="553"/>
      <c r="BB1367" s="397"/>
      <c r="BC1367" s="397"/>
      <c r="BD1367" s="397"/>
    </row>
    <row r="1368" spans="2:56" x14ac:dyDescent="0.35">
      <c r="B1368" s="80"/>
      <c r="C1368" s="119"/>
      <c r="D1368" s="119"/>
      <c r="E1368" s="202"/>
      <c r="F1368" s="119"/>
      <c r="G1368" s="120"/>
      <c r="H1368" s="41"/>
      <c r="I1368" s="41"/>
      <c r="J1368" s="329">
        <v>0</v>
      </c>
      <c r="K1368" s="329">
        <v>0</v>
      </c>
      <c r="L1368" s="332"/>
      <c r="M1368" s="150"/>
      <c r="N1368" s="397"/>
      <c r="O1368" s="555"/>
      <c r="P1368" s="576">
        <f t="shared" si="66"/>
        <v>0</v>
      </c>
      <c r="Q1368" s="576">
        <f t="shared" si="67"/>
        <v>0</v>
      </c>
      <c r="R1368" s="576">
        <f t="shared" si="68"/>
        <v>0</v>
      </c>
      <c r="S1368" s="576">
        <f t="shared" si="68"/>
        <v>0</v>
      </c>
      <c r="T1368" s="553"/>
      <c r="U1368" s="553"/>
      <c r="V1368" s="553"/>
      <c r="W1368" s="553"/>
      <c r="X1368" s="397"/>
      <c r="Y1368" s="397"/>
      <c r="Z1368" s="397"/>
      <c r="AA1368" s="397"/>
      <c r="AB1368" s="397"/>
      <c r="AC1368" s="397"/>
      <c r="AD1368" s="397"/>
      <c r="AE1368" s="397"/>
      <c r="AF1368" s="397"/>
      <c r="AG1368" s="397"/>
      <c r="AH1368" s="397"/>
      <c r="AI1368" s="397"/>
      <c r="AJ1368" s="397"/>
      <c r="AK1368" s="397"/>
      <c r="AL1368" s="397"/>
      <c r="AM1368" s="397"/>
      <c r="AN1368" s="397"/>
      <c r="AO1368" s="397"/>
      <c r="AP1368" s="397"/>
      <c r="AQ1368" s="397"/>
      <c r="AR1368" s="397"/>
      <c r="AS1368" s="397"/>
      <c r="AT1368" s="397"/>
      <c r="AU1368" s="397"/>
      <c r="AV1368" s="397"/>
      <c r="AW1368" s="397"/>
      <c r="AX1368" s="397"/>
      <c r="AY1368" s="397"/>
      <c r="AZ1368" s="397"/>
      <c r="BA1368" s="553"/>
      <c r="BB1368" s="397"/>
      <c r="BC1368" s="397"/>
      <c r="BD1368" s="397"/>
    </row>
    <row r="1369" spans="2:56" x14ac:dyDescent="0.35">
      <c r="B1369" s="80"/>
      <c r="C1369" s="119"/>
      <c r="D1369" s="119"/>
      <c r="E1369" s="202"/>
      <c r="F1369" s="119"/>
      <c r="G1369" s="120"/>
      <c r="H1369" s="41"/>
      <c r="I1369" s="41"/>
      <c r="J1369" s="329">
        <v>0</v>
      </c>
      <c r="K1369" s="329">
        <v>0</v>
      </c>
      <c r="L1369" s="332"/>
      <c r="M1369" s="150"/>
      <c r="N1369" s="397"/>
      <c r="O1369" s="555"/>
      <c r="P1369" s="576">
        <f t="shared" si="66"/>
        <v>0</v>
      </c>
      <c r="Q1369" s="576">
        <f t="shared" si="67"/>
        <v>0</v>
      </c>
      <c r="R1369" s="576">
        <f t="shared" si="68"/>
        <v>0</v>
      </c>
      <c r="S1369" s="576">
        <f t="shared" si="68"/>
        <v>0</v>
      </c>
      <c r="T1369" s="553"/>
      <c r="U1369" s="553"/>
      <c r="V1369" s="553"/>
      <c r="W1369" s="553"/>
      <c r="X1369" s="397"/>
      <c r="Y1369" s="397"/>
      <c r="Z1369" s="397"/>
      <c r="AA1369" s="397"/>
      <c r="AB1369" s="397"/>
      <c r="AC1369" s="397"/>
      <c r="AD1369" s="397"/>
      <c r="AE1369" s="397"/>
      <c r="AF1369" s="397"/>
      <c r="AG1369" s="397"/>
      <c r="AH1369" s="397"/>
      <c r="AI1369" s="397"/>
      <c r="AJ1369" s="397"/>
      <c r="AK1369" s="397"/>
      <c r="AL1369" s="397"/>
      <c r="AM1369" s="397"/>
      <c r="AN1369" s="397"/>
      <c r="AO1369" s="397"/>
      <c r="AP1369" s="397"/>
      <c r="AQ1369" s="397"/>
      <c r="AR1369" s="397"/>
      <c r="AS1369" s="397"/>
      <c r="AT1369" s="397"/>
      <c r="AU1369" s="397"/>
      <c r="AV1369" s="397"/>
      <c r="AW1369" s="397"/>
      <c r="AX1369" s="397"/>
      <c r="AY1369" s="397"/>
      <c r="AZ1369" s="397"/>
      <c r="BA1369" s="553"/>
      <c r="BB1369" s="397"/>
      <c r="BC1369" s="397"/>
      <c r="BD1369" s="397"/>
    </row>
    <row r="1370" spans="2:56" x14ac:dyDescent="0.35">
      <c r="B1370" s="80"/>
      <c r="C1370" s="119"/>
      <c r="D1370" s="119"/>
      <c r="E1370" s="202"/>
      <c r="F1370" s="119"/>
      <c r="G1370" s="120"/>
      <c r="H1370" s="41"/>
      <c r="I1370" s="41"/>
      <c r="J1370" s="329">
        <v>0</v>
      </c>
      <c r="K1370" s="329">
        <v>0</v>
      </c>
      <c r="L1370" s="332"/>
      <c r="M1370" s="150"/>
      <c r="N1370" s="397"/>
      <c r="O1370" s="555"/>
      <c r="P1370" s="576">
        <f t="shared" si="66"/>
        <v>0</v>
      </c>
      <c r="Q1370" s="576">
        <f t="shared" si="67"/>
        <v>0</v>
      </c>
      <c r="R1370" s="576">
        <f t="shared" si="68"/>
        <v>0</v>
      </c>
      <c r="S1370" s="576">
        <f t="shared" si="68"/>
        <v>0</v>
      </c>
      <c r="T1370" s="553"/>
      <c r="U1370" s="553"/>
      <c r="V1370" s="553"/>
      <c r="W1370" s="553"/>
      <c r="X1370" s="397"/>
      <c r="Y1370" s="397"/>
      <c r="Z1370" s="397"/>
      <c r="AA1370" s="397"/>
      <c r="AB1370" s="397"/>
      <c r="AC1370" s="397"/>
      <c r="AD1370" s="397"/>
      <c r="AE1370" s="397"/>
      <c r="AF1370" s="397"/>
      <c r="AG1370" s="397"/>
      <c r="AH1370" s="397"/>
      <c r="AI1370" s="397"/>
      <c r="AJ1370" s="397"/>
      <c r="AK1370" s="397"/>
      <c r="AL1370" s="397"/>
      <c r="AM1370" s="397"/>
      <c r="AN1370" s="397"/>
      <c r="AO1370" s="397"/>
      <c r="AP1370" s="397"/>
      <c r="AQ1370" s="397"/>
      <c r="AR1370" s="397"/>
      <c r="AS1370" s="397"/>
      <c r="AT1370" s="397"/>
      <c r="AU1370" s="397"/>
      <c r="AV1370" s="397"/>
      <c r="AW1370" s="397"/>
      <c r="AX1370" s="397"/>
      <c r="AY1370" s="397"/>
      <c r="AZ1370" s="397"/>
      <c r="BA1370" s="553"/>
      <c r="BB1370" s="397"/>
      <c r="BC1370" s="397"/>
      <c r="BD1370" s="397"/>
    </row>
    <row r="1371" spans="2:56" x14ac:dyDescent="0.35">
      <c r="B1371" s="80"/>
      <c r="C1371" s="119"/>
      <c r="D1371" s="119"/>
      <c r="E1371" s="202"/>
      <c r="F1371" s="119"/>
      <c r="G1371" s="120"/>
      <c r="H1371" s="41"/>
      <c r="I1371" s="41"/>
      <c r="J1371" s="329">
        <v>0</v>
      </c>
      <c r="K1371" s="329">
        <v>0</v>
      </c>
      <c r="L1371" s="332"/>
      <c r="M1371" s="150"/>
      <c r="N1371" s="397"/>
      <c r="O1371" s="555"/>
      <c r="P1371" s="576">
        <f t="shared" si="66"/>
        <v>0</v>
      </c>
      <c r="Q1371" s="576">
        <f t="shared" si="67"/>
        <v>0</v>
      </c>
      <c r="R1371" s="576">
        <f t="shared" si="68"/>
        <v>0</v>
      </c>
      <c r="S1371" s="576">
        <f t="shared" si="68"/>
        <v>0</v>
      </c>
      <c r="T1371" s="553"/>
      <c r="U1371" s="553"/>
      <c r="V1371" s="553"/>
      <c r="W1371" s="553"/>
      <c r="X1371" s="397"/>
      <c r="Y1371" s="397"/>
      <c r="Z1371" s="397"/>
      <c r="AA1371" s="397"/>
      <c r="AB1371" s="397"/>
      <c r="AC1371" s="397"/>
      <c r="AD1371" s="397"/>
      <c r="AE1371" s="397"/>
      <c r="AF1371" s="397"/>
      <c r="AG1371" s="397"/>
      <c r="AH1371" s="397"/>
      <c r="AI1371" s="397"/>
      <c r="AJ1371" s="397"/>
      <c r="AK1371" s="397"/>
      <c r="AL1371" s="397"/>
      <c r="AM1371" s="397"/>
      <c r="AN1371" s="397"/>
      <c r="AO1371" s="397"/>
      <c r="AP1371" s="397"/>
      <c r="AQ1371" s="397"/>
      <c r="AR1371" s="397"/>
      <c r="AS1371" s="397"/>
      <c r="AT1371" s="397"/>
      <c r="AU1371" s="397"/>
      <c r="AV1371" s="397"/>
      <c r="AW1371" s="397"/>
      <c r="AX1371" s="397"/>
      <c r="AY1371" s="397"/>
      <c r="AZ1371" s="397"/>
      <c r="BA1371" s="553"/>
      <c r="BB1371" s="397"/>
      <c r="BC1371" s="397"/>
      <c r="BD1371" s="397"/>
    </row>
    <row r="1372" spans="2:56" x14ac:dyDescent="0.35">
      <c r="B1372" s="80"/>
      <c r="C1372" s="119"/>
      <c r="D1372" s="119"/>
      <c r="E1372" s="202"/>
      <c r="F1372" s="119"/>
      <c r="G1372" s="120"/>
      <c r="H1372" s="41"/>
      <c r="I1372" s="41"/>
      <c r="J1372" s="329">
        <v>0</v>
      </c>
      <c r="K1372" s="329">
        <v>0</v>
      </c>
      <c r="L1372" s="332"/>
      <c r="M1372" s="150"/>
      <c r="N1372" s="397"/>
      <c r="O1372" s="555"/>
      <c r="P1372" s="576">
        <f t="shared" si="66"/>
        <v>0</v>
      </c>
      <c r="Q1372" s="576">
        <f t="shared" si="67"/>
        <v>0</v>
      </c>
      <c r="R1372" s="576">
        <f t="shared" si="68"/>
        <v>0</v>
      </c>
      <c r="S1372" s="576">
        <f t="shared" si="68"/>
        <v>0</v>
      </c>
      <c r="T1372" s="553"/>
      <c r="U1372" s="553"/>
      <c r="V1372" s="553"/>
      <c r="W1372" s="553"/>
      <c r="X1372" s="397"/>
      <c r="Y1372" s="397"/>
      <c r="Z1372" s="397"/>
      <c r="AA1372" s="397"/>
      <c r="AB1372" s="397"/>
      <c r="AC1372" s="397"/>
      <c r="AD1372" s="397"/>
      <c r="AE1372" s="397"/>
      <c r="AF1372" s="397"/>
      <c r="AG1372" s="397"/>
      <c r="AH1372" s="397"/>
      <c r="AI1372" s="397"/>
      <c r="AJ1372" s="397"/>
      <c r="AK1372" s="397"/>
      <c r="AL1372" s="397"/>
      <c r="AM1372" s="397"/>
      <c r="AN1372" s="397"/>
      <c r="AO1372" s="397"/>
      <c r="AP1372" s="397"/>
      <c r="AQ1372" s="397"/>
      <c r="AR1372" s="397"/>
      <c r="AS1372" s="397"/>
      <c r="AT1372" s="397"/>
      <c r="AU1372" s="397"/>
      <c r="AV1372" s="397"/>
      <c r="AW1372" s="397"/>
      <c r="AX1372" s="397"/>
      <c r="AY1372" s="397"/>
      <c r="AZ1372" s="397"/>
      <c r="BA1372" s="553"/>
      <c r="BB1372" s="397"/>
      <c r="BC1372" s="397"/>
      <c r="BD1372" s="397"/>
    </row>
    <row r="1373" spans="2:56" x14ac:dyDescent="0.35">
      <c r="B1373" s="80"/>
      <c r="C1373" s="119"/>
      <c r="D1373" s="119"/>
      <c r="E1373" s="202"/>
      <c r="F1373" s="119"/>
      <c r="G1373" s="120"/>
      <c r="H1373" s="41"/>
      <c r="I1373" s="41"/>
      <c r="J1373" s="329">
        <v>0</v>
      </c>
      <c r="K1373" s="329">
        <v>0</v>
      </c>
      <c r="L1373" s="332"/>
      <c r="M1373" s="150"/>
      <c r="N1373" s="397"/>
      <c r="O1373" s="555"/>
      <c r="P1373" s="576">
        <f t="shared" si="66"/>
        <v>0</v>
      </c>
      <c r="Q1373" s="576">
        <f t="shared" si="67"/>
        <v>0</v>
      </c>
      <c r="R1373" s="576">
        <f t="shared" si="68"/>
        <v>0</v>
      </c>
      <c r="S1373" s="576">
        <f t="shared" si="68"/>
        <v>0</v>
      </c>
      <c r="T1373" s="553"/>
      <c r="U1373" s="553"/>
      <c r="V1373" s="553"/>
      <c r="W1373" s="553"/>
      <c r="X1373" s="397"/>
      <c r="Y1373" s="397"/>
      <c r="Z1373" s="397"/>
      <c r="AA1373" s="397"/>
      <c r="AB1373" s="397"/>
      <c r="AC1373" s="397"/>
      <c r="AD1373" s="397"/>
      <c r="AE1373" s="397"/>
      <c r="AF1373" s="397"/>
      <c r="AG1373" s="397"/>
      <c r="AH1373" s="397"/>
      <c r="AI1373" s="397"/>
      <c r="AJ1373" s="397"/>
      <c r="AK1373" s="397"/>
      <c r="AL1373" s="397"/>
      <c r="AM1373" s="397"/>
      <c r="AN1373" s="397"/>
      <c r="AO1373" s="397"/>
      <c r="AP1373" s="397"/>
      <c r="AQ1373" s="397"/>
      <c r="AR1373" s="397"/>
      <c r="AS1373" s="397"/>
      <c r="AT1373" s="397"/>
      <c r="AU1373" s="397"/>
      <c r="AV1373" s="397"/>
      <c r="AW1373" s="397"/>
      <c r="AX1373" s="397"/>
      <c r="AY1373" s="397"/>
      <c r="AZ1373" s="397"/>
      <c r="BA1373" s="553"/>
      <c r="BB1373" s="397"/>
      <c r="BC1373" s="397"/>
      <c r="BD1373" s="397"/>
    </row>
    <row r="1374" spans="2:56" x14ac:dyDescent="0.35">
      <c r="B1374" s="80"/>
      <c r="C1374" s="119"/>
      <c r="D1374" s="119"/>
      <c r="E1374" s="202"/>
      <c r="F1374" s="119"/>
      <c r="G1374" s="120"/>
      <c r="H1374" s="41"/>
      <c r="I1374" s="41"/>
      <c r="J1374" s="329">
        <v>0</v>
      </c>
      <c r="K1374" s="329">
        <v>0</v>
      </c>
      <c r="L1374" s="332"/>
      <c r="M1374" s="150"/>
      <c r="N1374" s="397"/>
      <c r="O1374" s="555"/>
      <c r="P1374" s="576">
        <f t="shared" si="66"/>
        <v>0</v>
      </c>
      <c r="Q1374" s="576">
        <f t="shared" si="67"/>
        <v>0</v>
      </c>
      <c r="R1374" s="576">
        <f t="shared" si="68"/>
        <v>0</v>
      </c>
      <c r="S1374" s="576">
        <f t="shared" si="68"/>
        <v>0</v>
      </c>
      <c r="T1374" s="553"/>
      <c r="U1374" s="553"/>
      <c r="V1374" s="553"/>
      <c r="W1374" s="553"/>
      <c r="X1374" s="397"/>
      <c r="Y1374" s="397"/>
      <c r="Z1374" s="397"/>
      <c r="AA1374" s="397"/>
      <c r="AB1374" s="397"/>
      <c r="AC1374" s="397"/>
      <c r="AD1374" s="397"/>
      <c r="AE1374" s="397"/>
      <c r="AF1374" s="397"/>
      <c r="AG1374" s="397"/>
      <c r="AH1374" s="397"/>
      <c r="AI1374" s="397"/>
      <c r="AJ1374" s="397"/>
      <c r="AK1374" s="397"/>
      <c r="AL1374" s="397"/>
      <c r="AM1374" s="397"/>
      <c r="AN1374" s="397"/>
      <c r="AO1374" s="397"/>
      <c r="AP1374" s="397"/>
      <c r="AQ1374" s="397"/>
      <c r="AR1374" s="397"/>
      <c r="AS1374" s="397"/>
      <c r="AT1374" s="397"/>
      <c r="AU1374" s="397"/>
      <c r="AV1374" s="397"/>
      <c r="AW1374" s="397"/>
      <c r="AX1374" s="397"/>
      <c r="AY1374" s="397"/>
      <c r="AZ1374" s="397"/>
      <c r="BA1374" s="553"/>
      <c r="BB1374" s="397"/>
      <c r="BC1374" s="397"/>
      <c r="BD1374" s="397"/>
    </row>
    <row r="1375" spans="2:56" x14ac:dyDescent="0.35">
      <c r="B1375" s="80"/>
      <c r="C1375" s="119"/>
      <c r="D1375" s="119"/>
      <c r="E1375" s="202"/>
      <c r="F1375" s="119"/>
      <c r="G1375" s="120"/>
      <c r="H1375" s="41"/>
      <c r="I1375" s="41"/>
      <c r="J1375" s="329">
        <v>0</v>
      </c>
      <c r="K1375" s="329">
        <v>0</v>
      </c>
      <c r="L1375" s="332"/>
      <c r="M1375" s="150"/>
      <c r="N1375" s="397"/>
      <c r="O1375" s="555"/>
      <c r="P1375" s="576">
        <f t="shared" si="66"/>
        <v>0</v>
      </c>
      <c r="Q1375" s="576">
        <f t="shared" si="67"/>
        <v>0</v>
      </c>
      <c r="R1375" s="576">
        <f t="shared" si="68"/>
        <v>0</v>
      </c>
      <c r="S1375" s="576">
        <f t="shared" si="68"/>
        <v>0</v>
      </c>
      <c r="T1375" s="553"/>
      <c r="U1375" s="553"/>
      <c r="V1375" s="553"/>
      <c r="W1375" s="553"/>
      <c r="X1375" s="397"/>
      <c r="Y1375" s="397"/>
      <c r="Z1375" s="397"/>
      <c r="AA1375" s="397"/>
      <c r="AB1375" s="397"/>
      <c r="AC1375" s="397"/>
      <c r="AD1375" s="397"/>
      <c r="AE1375" s="397"/>
      <c r="AF1375" s="397"/>
      <c r="AG1375" s="397"/>
      <c r="AH1375" s="397"/>
      <c r="AI1375" s="397"/>
      <c r="AJ1375" s="397"/>
      <c r="AK1375" s="397"/>
      <c r="AL1375" s="397"/>
      <c r="AM1375" s="397"/>
      <c r="AN1375" s="397"/>
      <c r="AO1375" s="397"/>
      <c r="AP1375" s="397"/>
      <c r="AQ1375" s="397"/>
      <c r="AR1375" s="397"/>
      <c r="AS1375" s="397"/>
      <c r="AT1375" s="397"/>
      <c r="AU1375" s="397"/>
      <c r="AV1375" s="397"/>
      <c r="AW1375" s="397"/>
      <c r="AX1375" s="397"/>
      <c r="AY1375" s="397"/>
      <c r="AZ1375" s="397"/>
      <c r="BA1375" s="553"/>
      <c r="BB1375" s="397"/>
      <c r="BC1375" s="397"/>
      <c r="BD1375" s="397"/>
    </row>
    <row r="1376" spans="2:56" x14ac:dyDescent="0.35">
      <c r="B1376" s="80"/>
      <c r="C1376" s="119"/>
      <c r="D1376" s="119"/>
      <c r="E1376" s="202"/>
      <c r="F1376" s="119"/>
      <c r="G1376" s="120"/>
      <c r="H1376" s="41"/>
      <c r="I1376" s="41"/>
      <c r="J1376" s="329">
        <v>0</v>
      </c>
      <c r="K1376" s="329">
        <v>0</v>
      </c>
      <c r="L1376" s="332"/>
      <c r="M1376" s="150"/>
      <c r="N1376" s="397"/>
      <c r="O1376" s="555"/>
      <c r="P1376" s="576">
        <f t="shared" si="66"/>
        <v>0</v>
      </c>
      <c r="Q1376" s="576">
        <f t="shared" si="67"/>
        <v>0</v>
      </c>
      <c r="R1376" s="576">
        <f t="shared" si="68"/>
        <v>0</v>
      </c>
      <c r="S1376" s="576">
        <f t="shared" si="68"/>
        <v>0</v>
      </c>
      <c r="T1376" s="553"/>
      <c r="U1376" s="553"/>
      <c r="V1376" s="553"/>
      <c r="W1376" s="553"/>
      <c r="X1376" s="397"/>
      <c r="Y1376" s="397"/>
      <c r="Z1376" s="397"/>
      <c r="AA1376" s="397"/>
      <c r="AB1376" s="397"/>
      <c r="AC1376" s="397"/>
      <c r="AD1376" s="397"/>
      <c r="AE1376" s="397"/>
      <c r="AF1376" s="397"/>
      <c r="AG1376" s="397"/>
      <c r="AH1376" s="397"/>
      <c r="AI1376" s="397"/>
      <c r="AJ1376" s="397"/>
      <c r="AK1376" s="397"/>
      <c r="AL1376" s="397"/>
      <c r="AM1376" s="397"/>
      <c r="AN1376" s="397"/>
      <c r="AO1376" s="397"/>
      <c r="AP1376" s="397"/>
      <c r="AQ1376" s="397"/>
      <c r="AR1376" s="397"/>
      <c r="AS1376" s="397"/>
      <c r="AT1376" s="397"/>
      <c r="AU1376" s="397"/>
      <c r="AV1376" s="397"/>
      <c r="AW1376" s="397"/>
      <c r="AX1376" s="397"/>
      <c r="AY1376" s="397"/>
      <c r="AZ1376" s="397"/>
      <c r="BA1376" s="553"/>
      <c r="BB1376" s="397"/>
      <c r="BC1376" s="397"/>
      <c r="BD1376" s="397"/>
    </row>
    <row r="1377" spans="2:56" x14ac:dyDescent="0.35">
      <c r="B1377" s="80"/>
      <c r="C1377" s="119"/>
      <c r="D1377" s="119"/>
      <c r="E1377" s="202"/>
      <c r="F1377" s="119"/>
      <c r="G1377" s="120"/>
      <c r="H1377" s="41"/>
      <c r="I1377" s="41"/>
      <c r="J1377" s="329">
        <v>0</v>
      </c>
      <c r="K1377" s="329">
        <v>0</v>
      </c>
      <c r="L1377" s="332"/>
      <c r="M1377" s="150"/>
      <c r="N1377" s="397"/>
      <c r="O1377" s="555"/>
      <c r="P1377" s="576">
        <f t="shared" si="66"/>
        <v>0</v>
      </c>
      <c r="Q1377" s="576">
        <f t="shared" si="67"/>
        <v>0</v>
      </c>
      <c r="R1377" s="576">
        <f t="shared" si="68"/>
        <v>0</v>
      </c>
      <c r="S1377" s="576">
        <f t="shared" si="68"/>
        <v>0</v>
      </c>
      <c r="T1377" s="553"/>
      <c r="U1377" s="553"/>
      <c r="V1377" s="553"/>
      <c r="W1377" s="553"/>
      <c r="X1377" s="397"/>
      <c r="Y1377" s="397"/>
      <c r="Z1377" s="397"/>
      <c r="AA1377" s="397"/>
      <c r="AB1377" s="397"/>
      <c r="AC1377" s="397"/>
      <c r="AD1377" s="397"/>
      <c r="AE1377" s="397"/>
      <c r="AF1377" s="397"/>
      <c r="AG1377" s="397"/>
      <c r="AH1377" s="397"/>
      <c r="AI1377" s="397"/>
      <c r="AJ1377" s="397"/>
      <c r="AK1377" s="397"/>
      <c r="AL1377" s="397"/>
      <c r="AM1377" s="397"/>
      <c r="AN1377" s="397"/>
      <c r="AO1377" s="397"/>
      <c r="AP1377" s="397"/>
      <c r="AQ1377" s="397"/>
      <c r="AR1377" s="397"/>
      <c r="AS1377" s="397"/>
      <c r="AT1377" s="397"/>
      <c r="AU1377" s="397"/>
      <c r="AV1377" s="397"/>
      <c r="AW1377" s="397"/>
      <c r="AX1377" s="397"/>
      <c r="AY1377" s="397"/>
      <c r="AZ1377" s="397"/>
      <c r="BA1377" s="553"/>
      <c r="BB1377" s="397"/>
      <c r="BC1377" s="397"/>
      <c r="BD1377" s="397"/>
    </row>
    <row r="1378" spans="2:56" x14ac:dyDescent="0.35">
      <c r="B1378" s="80"/>
      <c r="C1378" s="119"/>
      <c r="D1378" s="119"/>
      <c r="E1378" s="202"/>
      <c r="F1378" s="119"/>
      <c r="G1378" s="120"/>
      <c r="H1378" s="41"/>
      <c r="I1378" s="41"/>
      <c r="J1378" s="329">
        <v>0</v>
      </c>
      <c r="K1378" s="329">
        <v>0</v>
      </c>
      <c r="L1378" s="332"/>
      <c r="M1378" s="150"/>
      <c r="N1378" s="397"/>
      <c r="O1378" s="555"/>
      <c r="P1378" s="576">
        <f t="shared" si="66"/>
        <v>0</v>
      </c>
      <c r="Q1378" s="576">
        <f t="shared" si="67"/>
        <v>0</v>
      </c>
      <c r="R1378" s="576">
        <f t="shared" si="68"/>
        <v>0</v>
      </c>
      <c r="S1378" s="576">
        <f t="shared" si="68"/>
        <v>0</v>
      </c>
      <c r="T1378" s="553"/>
      <c r="U1378" s="553"/>
      <c r="V1378" s="553"/>
      <c r="W1378" s="553"/>
      <c r="X1378" s="397"/>
      <c r="Y1378" s="397"/>
      <c r="Z1378" s="397"/>
      <c r="AA1378" s="397"/>
      <c r="AB1378" s="397"/>
      <c r="AC1378" s="397"/>
      <c r="AD1378" s="397"/>
      <c r="AE1378" s="397"/>
      <c r="AF1378" s="397"/>
      <c r="AG1378" s="397"/>
      <c r="AH1378" s="397"/>
      <c r="AI1378" s="397"/>
      <c r="AJ1378" s="397"/>
      <c r="AK1378" s="397"/>
      <c r="AL1378" s="397"/>
      <c r="AM1378" s="397"/>
      <c r="AN1378" s="397"/>
      <c r="AO1378" s="397"/>
      <c r="AP1378" s="397"/>
      <c r="AQ1378" s="397"/>
      <c r="AR1378" s="397"/>
      <c r="AS1378" s="397"/>
      <c r="AT1378" s="397"/>
      <c r="AU1378" s="397"/>
      <c r="AV1378" s="397"/>
      <c r="AW1378" s="397"/>
      <c r="AX1378" s="397"/>
      <c r="AY1378" s="397"/>
      <c r="AZ1378" s="397"/>
      <c r="BA1378" s="553"/>
      <c r="BB1378" s="397"/>
      <c r="BC1378" s="397"/>
      <c r="BD1378" s="397"/>
    </row>
    <row r="1379" spans="2:56" x14ac:dyDescent="0.35">
      <c r="B1379" s="80"/>
      <c r="C1379" s="119"/>
      <c r="D1379" s="119"/>
      <c r="E1379" s="202"/>
      <c r="F1379" s="119"/>
      <c r="G1379" s="120"/>
      <c r="H1379" s="41"/>
      <c r="I1379" s="41"/>
      <c r="J1379" s="329">
        <v>0</v>
      </c>
      <c r="K1379" s="329">
        <v>0</v>
      </c>
      <c r="L1379" s="332"/>
      <c r="M1379" s="150"/>
      <c r="N1379" s="397"/>
      <c r="O1379" s="555"/>
      <c r="P1379" s="576">
        <f t="shared" si="66"/>
        <v>0</v>
      </c>
      <c r="Q1379" s="576">
        <f t="shared" si="67"/>
        <v>0</v>
      </c>
      <c r="R1379" s="576">
        <f t="shared" si="68"/>
        <v>0</v>
      </c>
      <c r="S1379" s="576">
        <f t="shared" si="68"/>
        <v>0</v>
      </c>
      <c r="T1379" s="553"/>
      <c r="U1379" s="553"/>
      <c r="V1379" s="553"/>
      <c r="W1379" s="553"/>
      <c r="X1379" s="397"/>
      <c r="Y1379" s="397"/>
      <c r="Z1379" s="397"/>
      <c r="AA1379" s="397"/>
      <c r="AB1379" s="397"/>
      <c r="AC1379" s="397"/>
      <c r="AD1379" s="397"/>
      <c r="AE1379" s="397"/>
      <c r="AF1379" s="397"/>
      <c r="AG1379" s="397"/>
      <c r="AH1379" s="397"/>
      <c r="AI1379" s="397"/>
      <c r="AJ1379" s="397"/>
      <c r="AK1379" s="397"/>
      <c r="AL1379" s="397"/>
      <c r="AM1379" s="397"/>
      <c r="AN1379" s="397"/>
      <c r="AO1379" s="397"/>
      <c r="AP1379" s="397"/>
      <c r="AQ1379" s="397"/>
      <c r="AR1379" s="397"/>
      <c r="AS1379" s="397"/>
      <c r="AT1379" s="397"/>
      <c r="AU1379" s="397"/>
      <c r="AV1379" s="397"/>
      <c r="AW1379" s="397"/>
      <c r="AX1379" s="397"/>
      <c r="AY1379" s="397"/>
      <c r="AZ1379" s="397"/>
      <c r="BA1379" s="553"/>
      <c r="BB1379" s="397"/>
      <c r="BC1379" s="397"/>
      <c r="BD1379" s="397"/>
    </row>
    <row r="1380" spans="2:56" x14ac:dyDescent="0.35">
      <c r="B1380" s="80"/>
      <c r="C1380" s="119"/>
      <c r="D1380" s="119"/>
      <c r="E1380" s="202"/>
      <c r="F1380" s="119"/>
      <c r="G1380" s="120"/>
      <c r="H1380" s="41"/>
      <c r="I1380" s="41"/>
      <c r="J1380" s="329">
        <v>0</v>
      </c>
      <c r="K1380" s="329">
        <v>0</v>
      </c>
      <c r="L1380" s="332"/>
      <c r="M1380" s="150"/>
      <c r="N1380" s="397"/>
      <c r="O1380" s="555"/>
      <c r="P1380" s="576">
        <f t="shared" si="66"/>
        <v>0</v>
      </c>
      <c r="Q1380" s="576">
        <f t="shared" si="67"/>
        <v>0</v>
      </c>
      <c r="R1380" s="576">
        <f t="shared" si="68"/>
        <v>0</v>
      </c>
      <c r="S1380" s="576">
        <f t="shared" si="68"/>
        <v>0</v>
      </c>
      <c r="T1380" s="553"/>
      <c r="U1380" s="553"/>
      <c r="V1380" s="553"/>
      <c r="W1380" s="553"/>
      <c r="X1380" s="397"/>
      <c r="Y1380" s="397"/>
      <c r="Z1380" s="397"/>
      <c r="AA1380" s="397"/>
      <c r="AB1380" s="397"/>
      <c r="AC1380" s="397"/>
      <c r="AD1380" s="397"/>
      <c r="AE1380" s="397"/>
      <c r="AF1380" s="397"/>
      <c r="AG1380" s="397"/>
      <c r="AH1380" s="397"/>
      <c r="AI1380" s="397"/>
      <c r="AJ1380" s="397"/>
      <c r="AK1380" s="397"/>
      <c r="AL1380" s="397"/>
      <c r="AM1380" s="397"/>
      <c r="AN1380" s="397"/>
      <c r="AO1380" s="397"/>
      <c r="AP1380" s="397"/>
      <c r="AQ1380" s="397"/>
      <c r="AR1380" s="397"/>
      <c r="AS1380" s="397"/>
      <c r="AT1380" s="397"/>
      <c r="AU1380" s="397"/>
      <c r="AV1380" s="397"/>
      <c r="AW1380" s="397"/>
      <c r="AX1380" s="397"/>
      <c r="AY1380" s="397"/>
      <c r="AZ1380" s="397"/>
      <c r="BA1380" s="553"/>
      <c r="BB1380" s="397"/>
      <c r="BC1380" s="397"/>
      <c r="BD1380" s="397"/>
    </row>
    <row r="1381" spans="2:56" x14ac:dyDescent="0.35">
      <c r="B1381" s="80"/>
      <c r="C1381" s="119"/>
      <c r="D1381" s="119"/>
      <c r="E1381" s="202"/>
      <c r="F1381" s="119"/>
      <c r="G1381" s="120"/>
      <c r="H1381" s="41"/>
      <c r="I1381" s="41"/>
      <c r="J1381" s="329">
        <v>0</v>
      </c>
      <c r="K1381" s="329">
        <v>0</v>
      </c>
      <c r="L1381" s="332"/>
      <c r="M1381" s="150"/>
      <c r="N1381" s="397"/>
      <c r="O1381" s="555"/>
      <c r="P1381" s="576">
        <f t="shared" si="66"/>
        <v>0</v>
      </c>
      <c r="Q1381" s="576">
        <f t="shared" si="67"/>
        <v>0</v>
      </c>
      <c r="R1381" s="576">
        <f t="shared" si="68"/>
        <v>0</v>
      </c>
      <c r="S1381" s="576">
        <f t="shared" si="68"/>
        <v>0</v>
      </c>
      <c r="T1381" s="553"/>
      <c r="U1381" s="553"/>
      <c r="V1381" s="553"/>
      <c r="W1381" s="553"/>
      <c r="X1381" s="397"/>
      <c r="Y1381" s="397"/>
      <c r="Z1381" s="397"/>
      <c r="AA1381" s="397"/>
      <c r="AB1381" s="397"/>
      <c r="AC1381" s="397"/>
      <c r="AD1381" s="397"/>
      <c r="AE1381" s="397"/>
      <c r="AF1381" s="397"/>
      <c r="AG1381" s="397"/>
      <c r="AH1381" s="397"/>
      <c r="AI1381" s="397"/>
      <c r="AJ1381" s="397"/>
      <c r="AK1381" s="397"/>
      <c r="AL1381" s="397"/>
      <c r="AM1381" s="397"/>
      <c r="AN1381" s="397"/>
      <c r="AO1381" s="397"/>
      <c r="AP1381" s="397"/>
      <c r="AQ1381" s="397"/>
      <c r="AR1381" s="397"/>
      <c r="AS1381" s="397"/>
      <c r="AT1381" s="397"/>
      <c r="AU1381" s="397"/>
      <c r="AV1381" s="397"/>
      <c r="AW1381" s="397"/>
      <c r="AX1381" s="397"/>
      <c r="AY1381" s="397"/>
      <c r="AZ1381" s="397"/>
      <c r="BA1381" s="553"/>
      <c r="BB1381" s="397"/>
      <c r="BC1381" s="397"/>
      <c r="BD1381" s="397"/>
    </row>
    <row r="1382" spans="2:56" x14ac:dyDescent="0.35">
      <c r="B1382" s="80"/>
      <c r="C1382" s="119"/>
      <c r="D1382" s="119"/>
      <c r="E1382" s="202"/>
      <c r="F1382" s="119"/>
      <c r="G1382" s="120"/>
      <c r="H1382" s="41"/>
      <c r="I1382" s="41"/>
      <c r="J1382" s="329">
        <v>0</v>
      </c>
      <c r="K1382" s="329">
        <v>0</v>
      </c>
      <c r="L1382" s="332"/>
      <c r="M1382" s="150"/>
      <c r="N1382" s="397"/>
      <c r="O1382" s="555"/>
      <c r="P1382" s="576">
        <f t="shared" si="66"/>
        <v>0</v>
      </c>
      <c r="Q1382" s="576">
        <f t="shared" si="67"/>
        <v>0</v>
      </c>
      <c r="R1382" s="576">
        <f t="shared" si="68"/>
        <v>0</v>
      </c>
      <c r="S1382" s="576">
        <f t="shared" si="68"/>
        <v>0</v>
      </c>
      <c r="T1382" s="553"/>
      <c r="U1382" s="553"/>
      <c r="V1382" s="553"/>
      <c r="W1382" s="553"/>
      <c r="X1382" s="397"/>
      <c r="Y1382" s="397"/>
      <c r="Z1382" s="397"/>
      <c r="AA1382" s="397"/>
      <c r="AB1382" s="397"/>
      <c r="AC1382" s="397"/>
      <c r="AD1382" s="397"/>
      <c r="AE1382" s="397"/>
      <c r="AF1382" s="397"/>
      <c r="AG1382" s="397"/>
      <c r="AH1382" s="397"/>
      <c r="AI1382" s="397"/>
      <c r="AJ1382" s="397"/>
      <c r="AK1382" s="397"/>
      <c r="AL1382" s="397"/>
      <c r="AM1382" s="397"/>
      <c r="AN1382" s="397"/>
      <c r="AO1382" s="397"/>
      <c r="AP1382" s="397"/>
      <c r="AQ1382" s="397"/>
      <c r="AR1382" s="397"/>
      <c r="AS1382" s="397"/>
      <c r="AT1382" s="397"/>
      <c r="AU1382" s="397"/>
      <c r="AV1382" s="397"/>
      <c r="AW1382" s="397"/>
      <c r="AX1382" s="397"/>
      <c r="AY1382" s="397"/>
      <c r="AZ1382" s="397"/>
      <c r="BA1382" s="553"/>
      <c r="BB1382" s="397"/>
      <c r="BC1382" s="397"/>
      <c r="BD1382" s="397"/>
    </row>
    <row r="1383" spans="2:56" x14ac:dyDescent="0.35">
      <c r="B1383" s="80"/>
      <c r="C1383" s="119"/>
      <c r="D1383" s="119"/>
      <c r="E1383" s="202"/>
      <c r="F1383" s="119"/>
      <c r="G1383" s="120"/>
      <c r="H1383" s="41"/>
      <c r="I1383" s="41"/>
      <c r="J1383" s="329">
        <v>0</v>
      </c>
      <c r="K1383" s="329">
        <v>0</v>
      </c>
      <c r="L1383" s="332"/>
      <c r="M1383" s="150"/>
      <c r="N1383" s="397"/>
      <c r="O1383" s="555"/>
      <c r="P1383" s="576">
        <f t="shared" si="66"/>
        <v>0</v>
      </c>
      <c r="Q1383" s="576">
        <f t="shared" si="67"/>
        <v>0</v>
      </c>
      <c r="R1383" s="576">
        <f t="shared" si="68"/>
        <v>0</v>
      </c>
      <c r="S1383" s="576">
        <f t="shared" si="68"/>
        <v>0</v>
      </c>
      <c r="T1383" s="553"/>
      <c r="U1383" s="553"/>
      <c r="V1383" s="553"/>
      <c r="W1383" s="553"/>
      <c r="X1383" s="397"/>
      <c r="Y1383" s="397"/>
      <c r="Z1383" s="397"/>
      <c r="AA1383" s="397"/>
      <c r="AB1383" s="397"/>
      <c r="AC1383" s="397"/>
      <c r="AD1383" s="397"/>
      <c r="AE1383" s="397"/>
      <c r="AF1383" s="397"/>
      <c r="AG1383" s="397"/>
      <c r="AH1383" s="397"/>
      <c r="AI1383" s="397"/>
      <c r="AJ1383" s="397"/>
      <c r="AK1383" s="397"/>
      <c r="AL1383" s="397"/>
      <c r="AM1383" s="397"/>
      <c r="AN1383" s="397"/>
      <c r="AO1383" s="397"/>
      <c r="AP1383" s="397"/>
      <c r="AQ1383" s="397"/>
      <c r="AR1383" s="397"/>
      <c r="AS1383" s="397"/>
      <c r="AT1383" s="397"/>
      <c r="AU1383" s="397"/>
      <c r="AV1383" s="397"/>
      <c r="AW1383" s="397"/>
      <c r="AX1383" s="397"/>
      <c r="AY1383" s="397"/>
      <c r="AZ1383" s="397"/>
      <c r="BA1383" s="553"/>
      <c r="BB1383" s="397"/>
      <c r="BC1383" s="397"/>
      <c r="BD1383" s="397"/>
    </row>
    <row r="1384" spans="2:56" x14ac:dyDescent="0.35">
      <c r="B1384" s="80"/>
      <c r="C1384" s="119"/>
      <c r="D1384" s="119"/>
      <c r="E1384" s="202"/>
      <c r="F1384" s="119"/>
      <c r="G1384" s="120"/>
      <c r="H1384" s="41"/>
      <c r="I1384" s="41"/>
      <c r="J1384" s="329">
        <v>0</v>
      </c>
      <c r="K1384" s="329">
        <v>0</v>
      </c>
      <c r="L1384" s="332"/>
      <c r="M1384" s="150"/>
      <c r="N1384" s="397"/>
      <c r="O1384" s="555"/>
      <c r="P1384" s="576">
        <f t="shared" si="66"/>
        <v>0</v>
      </c>
      <c r="Q1384" s="576">
        <f t="shared" si="67"/>
        <v>0</v>
      </c>
      <c r="R1384" s="576">
        <f t="shared" si="68"/>
        <v>0</v>
      </c>
      <c r="S1384" s="576">
        <f t="shared" si="68"/>
        <v>0</v>
      </c>
      <c r="T1384" s="553"/>
      <c r="U1384" s="553"/>
      <c r="V1384" s="553"/>
      <c r="W1384" s="553"/>
      <c r="X1384" s="397"/>
      <c r="Y1384" s="397"/>
      <c r="Z1384" s="397"/>
      <c r="AA1384" s="397"/>
      <c r="AB1384" s="397"/>
      <c r="AC1384" s="397"/>
      <c r="AD1384" s="397"/>
      <c r="AE1384" s="397"/>
      <c r="AF1384" s="397"/>
      <c r="AG1384" s="397"/>
      <c r="AH1384" s="397"/>
      <c r="AI1384" s="397"/>
      <c r="AJ1384" s="397"/>
      <c r="AK1384" s="397"/>
      <c r="AL1384" s="397"/>
      <c r="AM1384" s="397"/>
      <c r="AN1384" s="397"/>
      <c r="AO1384" s="397"/>
      <c r="AP1384" s="397"/>
      <c r="AQ1384" s="397"/>
      <c r="AR1384" s="397"/>
      <c r="AS1384" s="397"/>
      <c r="AT1384" s="397"/>
      <c r="AU1384" s="397"/>
      <c r="AV1384" s="397"/>
      <c r="AW1384" s="397"/>
      <c r="AX1384" s="397"/>
      <c r="AY1384" s="397"/>
      <c r="AZ1384" s="397"/>
      <c r="BA1384" s="553"/>
      <c r="BB1384" s="397"/>
      <c r="BC1384" s="397"/>
      <c r="BD1384" s="397"/>
    </row>
    <row r="1385" spans="2:56" x14ac:dyDescent="0.35">
      <c r="B1385" s="80"/>
      <c r="C1385" s="119"/>
      <c r="D1385" s="119"/>
      <c r="E1385" s="202"/>
      <c r="F1385" s="119"/>
      <c r="G1385" s="120"/>
      <c r="H1385" s="41"/>
      <c r="I1385" s="41"/>
      <c r="J1385" s="329">
        <v>0</v>
      </c>
      <c r="K1385" s="329">
        <v>0</v>
      </c>
      <c r="L1385" s="332"/>
      <c r="M1385" s="150"/>
      <c r="N1385" s="397"/>
      <c r="O1385" s="555"/>
      <c r="P1385" s="576">
        <f t="shared" si="66"/>
        <v>0</v>
      </c>
      <c r="Q1385" s="576">
        <f t="shared" si="67"/>
        <v>0</v>
      </c>
      <c r="R1385" s="576">
        <f t="shared" si="68"/>
        <v>0</v>
      </c>
      <c r="S1385" s="576">
        <f t="shared" si="68"/>
        <v>0</v>
      </c>
      <c r="T1385" s="553"/>
      <c r="U1385" s="553"/>
      <c r="V1385" s="553"/>
      <c r="W1385" s="553"/>
      <c r="X1385" s="397"/>
      <c r="Y1385" s="397"/>
      <c r="Z1385" s="397"/>
      <c r="AA1385" s="397"/>
      <c r="AB1385" s="397"/>
      <c r="AC1385" s="397"/>
      <c r="AD1385" s="397"/>
      <c r="AE1385" s="397"/>
      <c r="AF1385" s="397"/>
      <c r="AG1385" s="397"/>
      <c r="AH1385" s="397"/>
      <c r="AI1385" s="397"/>
      <c r="AJ1385" s="397"/>
      <c r="AK1385" s="397"/>
      <c r="AL1385" s="397"/>
      <c r="AM1385" s="397"/>
      <c r="AN1385" s="397"/>
      <c r="AO1385" s="397"/>
      <c r="AP1385" s="397"/>
      <c r="AQ1385" s="397"/>
      <c r="AR1385" s="397"/>
      <c r="AS1385" s="397"/>
      <c r="AT1385" s="397"/>
      <c r="AU1385" s="397"/>
      <c r="AV1385" s="397"/>
      <c r="AW1385" s="397"/>
      <c r="AX1385" s="397"/>
      <c r="AY1385" s="397"/>
      <c r="AZ1385" s="397"/>
      <c r="BA1385" s="553"/>
      <c r="BB1385" s="397"/>
      <c r="BC1385" s="397"/>
      <c r="BD1385" s="397"/>
    </row>
    <row r="1386" spans="2:56" x14ac:dyDescent="0.35">
      <c r="B1386" s="80"/>
      <c r="C1386" s="119"/>
      <c r="D1386" s="119"/>
      <c r="E1386" s="202"/>
      <c r="F1386" s="119"/>
      <c r="G1386" s="120"/>
      <c r="H1386" s="41"/>
      <c r="I1386" s="41"/>
      <c r="J1386" s="329">
        <v>0</v>
      </c>
      <c r="K1386" s="329">
        <v>0</v>
      </c>
      <c r="L1386" s="332"/>
      <c r="M1386" s="150"/>
      <c r="N1386" s="397"/>
      <c r="O1386" s="555"/>
      <c r="P1386" s="576">
        <f t="shared" si="66"/>
        <v>0</v>
      </c>
      <c r="Q1386" s="576">
        <f t="shared" si="67"/>
        <v>0</v>
      </c>
      <c r="R1386" s="576">
        <f t="shared" si="68"/>
        <v>0</v>
      </c>
      <c r="S1386" s="576">
        <f t="shared" si="68"/>
        <v>0</v>
      </c>
      <c r="T1386" s="553"/>
      <c r="U1386" s="553"/>
      <c r="V1386" s="553"/>
      <c r="W1386" s="553"/>
      <c r="X1386" s="397"/>
      <c r="Y1386" s="397"/>
      <c r="Z1386" s="397"/>
      <c r="AA1386" s="397"/>
      <c r="AB1386" s="397"/>
      <c r="AC1386" s="397"/>
      <c r="AD1386" s="397"/>
      <c r="AE1386" s="397"/>
      <c r="AF1386" s="397"/>
      <c r="AG1386" s="397"/>
      <c r="AH1386" s="397"/>
      <c r="AI1386" s="397"/>
      <c r="AJ1386" s="397"/>
      <c r="AK1386" s="397"/>
      <c r="AL1386" s="397"/>
      <c r="AM1386" s="397"/>
      <c r="AN1386" s="397"/>
      <c r="AO1386" s="397"/>
      <c r="AP1386" s="397"/>
      <c r="AQ1386" s="397"/>
      <c r="AR1386" s="397"/>
      <c r="AS1386" s="397"/>
      <c r="AT1386" s="397"/>
      <c r="AU1386" s="397"/>
      <c r="AV1386" s="397"/>
      <c r="AW1386" s="397"/>
      <c r="AX1386" s="397"/>
      <c r="AY1386" s="397"/>
      <c r="AZ1386" s="397"/>
      <c r="BA1386" s="553"/>
      <c r="BB1386" s="397"/>
      <c r="BC1386" s="397"/>
      <c r="BD1386" s="397"/>
    </row>
    <row r="1387" spans="2:56" x14ac:dyDescent="0.35">
      <c r="B1387" s="80"/>
      <c r="C1387" s="119"/>
      <c r="D1387" s="119"/>
      <c r="E1387" s="202"/>
      <c r="F1387" s="119"/>
      <c r="G1387" s="120"/>
      <c r="H1387" s="41"/>
      <c r="I1387" s="41"/>
      <c r="J1387" s="329">
        <v>0</v>
      </c>
      <c r="K1387" s="329">
        <v>0</v>
      </c>
      <c r="L1387" s="332"/>
      <c r="M1387" s="150"/>
      <c r="N1387" s="397"/>
      <c r="O1387" s="555"/>
      <c r="P1387" s="576">
        <f t="shared" si="66"/>
        <v>0</v>
      </c>
      <c r="Q1387" s="576">
        <f t="shared" si="67"/>
        <v>0</v>
      </c>
      <c r="R1387" s="576">
        <f t="shared" si="68"/>
        <v>0</v>
      </c>
      <c r="S1387" s="576">
        <f t="shared" si="68"/>
        <v>0</v>
      </c>
      <c r="T1387" s="553"/>
      <c r="U1387" s="553"/>
      <c r="V1387" s="553"/>
      <c r="W1387" s="553"/>
      <c r="X1387" s="397"/>
      <c r="Y1387" s="397"/>
      <c r="Z1387" s="397"/>
      <c r="AA1387" s="397"/>
      <c r="AB1387" s="397"/>
      <c r="AC1387" s="397"/>
      <c r="AD1387" s="397"/>
      <c r="AE1387" s="397"/>
      <c r="AF1387" s="397"/>
      <c r="AG1387" s="397"/>
      <c r="AH1387" s="397"/>
      <c r="AI1387" s="397"/>
      <c r="AJ1387" s="397"/>
      <c r="AK1387" s="397"/>
      <c r="AL1387" s="397"/>
      <c r="AM1387" s="397"/>
      <c r="AN1387" s="397"/>
      <c r="AO1387" s="397"/>
      <c r="AP1387" s="397"/>
      <c r="AQ1387" s="397"/>
      <c r="AR1387" s="397"/>
      <c r="AS1387" s="397"/>
      <c r="AT1387" s="397"/>
      <c r="AU1387" s="397"/>
      <c r="AV1387" s="397"/>
      <c r="AW1387" s="397"/>
      <c r="AX1387" s="397"/>
      <c r="AY1387" s="397"/>
      <c r="AZ1387" s="397"/>
      <c r="BA1387" s="553"/>
      <c r="BB1387" s="397"/>
      <c r="BC1387" s="397"/>
      <c r="BD1387" s="397"/>
    </row>
    <row r="1388" spans="2:56" x14ac:dyDescent="0.35">
      <c r="B1388" s="80"/>
      <c r="C1388" s="119"/>
      <c r="D1388" s="119"/>
      <c r="E1388" s="202"/>
      <c r="F1388" s="119"/>
      <c r="G1388" s="120"/>
      <c r="H1388" s="41"/>
      <c r="I1388" s="41"/>
      <c r="J1388" s="329">
        <v>0</v>
      </c>
      <c r="K1388" s="329">
        <v>0</v>
      </c>
      <c r="L1388" s="332"/>
      <c r="M1388" s="150"/>
      <c r="N1388" s="397"/>
      <c r="O1388" s="555"/>
      <c r="P1388" s="576">
        <f t="shared" si="66"/>
        <v>0</v>
      </c>
      <c r="Q1388" s="576">
        <f t="shared" si="67"/>
        <v>0</v>
      </c>
      <c r="R1388" s="576">
        <f t="shared" si="68"/>
        <v>0</v>
      </c>
      <c r="S1388" s="576">
        <f t="shared" si="68"/>
        <v>0</v>
      </c>
      <c r="T1388" s="553"/>
      <c r="U1388" s="553"/>
      <c r="V1388" s="553"/>
      <c r="W1388" s="553"/>
      <c r="X1388" s="397"/>
      <c r="Y1388" s="397"/>
      <c r="Z1388" s="397"/>
      <c r="AA1388" s="397"/>
      <c r="AB1388" s="397"/>
      <c r="AC1388" s="397"/>
      <c r="AD1388" s="397"/>
      <c r="AE1388" s="397"/>
      <c r="AF1388" s="397"/>
      <c r="AG1388" s="397"/>
      <c r="AH1388" s="397"/>
      <c r="AI1388" s="397"/>
      <c r="AJ1388" s="397"/>
      <c r="AK1388" s="397"/>
      <c r="AL1388" s="397"/>
      <c r="AM1388" s="397"/>
      <c r="AN1388" s="397"/>
      <c r="AO1388" s="397"/>
      <c r="AP1388" s="397"/>
      <c r="AQ1388" s="397"/>
      <c r="AR1388" s="397"/>
      <c r="AS1388" s="397"/>
      <c r="AT1388" s="397"/>
      <c r="AU1388" s="397"/>
      <c r="AV1388" s="397"/>
      <c r="AW1388" s="397"/>
      <c r="AX1388" s="397"/>
      <c r="AY1388" s="397"/>
      <c r="AZ1388" s="397"/>
      <c r="BA1388" s="553"/>
      <c r="BB1388" s="397"/>
      <c r="BC1388" s="397"/>
      <c r="BD1388" s="397"/>
    </row>
    <row r="1389" spans="2:56" x14ac:dyDescent="0.35">
      <c r="B1389" s="80"/>
      <c r="C1389" s="119"/>
      <c r="D1389" s="119"/>
      <c r="E1389" s="202"/>
      <c r="F1389" s="119"/>
      <c r="G1389" s="120"/>
      <c r="H1389" s="41"/>
      <c r="I1389" s="41"/>
      <c r="J1389" s="329">
        <v>0</v>
      </c>
      <c r="K1389" s="329">
        <v>0</v>
      </c>
      <c r="L1389" s="332"/>
      <c r="M1389" s="150"/>
      <c r="N1389" s="397"/>
      <c r="O1389" s="555"/>
      <c r="P1389" s="576">
        <f t="shared" si="66"/>
        <v>0</v>
      </c>
      <c r="Q1389" s="576">
        <f t="shared" si="67"/>
        <v>0</v>
      </c>
      <c r="R1389" s="576">
        <f t="shared" si="68"/>
        <v>0</v>
      </c>
      <c r="S1389" s="576">
        <f t="shared" si="68"/>
        <v>0</v>
      </c>
      <c r="T1389" s="553"/>
      <c r="U1389" s="553"/>
      <c r="V1389" s="553"/>
      <c r="W1389" s="553"/>
      <c r="X1389" s="397"/>
      <c r="Y1389" s="397"/>
      <c r="Z1389" s="397"/>
      <c r="AA1389" s="397"/>
      <c r="AB1389" s="397"/>
      <c r="AC1389" s="397"/>
      <c r="AD1389" s="397"/>
      <c r="AE1389" s="397"/>
      <c r="AF1389" s="397"/>
      <c r="AG1389" s="397"/>
      <c r="AH1389" s="397"/>
      <c r="AI1389" s="397"/>
      <c r="AJ1389" s="397"/>
      <c r="AK1389" s="397"/>
      <c r="AL1389" s="397"/>
      <c r="AM1389" s="397"/>
      <c r="AN1389" s="397"/>
      <c r="AO1389" s="397"/>
      <c r="AP1389" s="397"/>
      <c r="AQ1389" s="397"/>
      <c r="AR1389" s="397"/>
      <c r="AS1389" s="397"/>
      <c r="AT1389" s="397"/>
      <c r="AU1389" s="397"/>
      <c r="AV1389" s="397"/>
      <c r="AW1389" s="397"/>
      <c r="AX1389" s="397"/>
      <c r="AY1389" s="397"/>
      <c r="AZ1389" s="397"/>
      <c r="BA1389" s="553"/>
      <c r="BB1389" s="397"/>
      <c r="BC1389" s="397"/>
      <c r="BD1389" s="397"/>
    </row>
    <row r="1390" spans="2:56" x14ac:dyDescent="0.35">
      <c r="B1390" s="80"/>
      <c r="C1390" s="119"/>
      <c r="D1390" s="119"/>
      <c r="E1390" s="202"/>
      <c r="F1390" s="119"/>
      <c r="G1390" s="120"/>
      <c r="H1390" s="41"/>
      <c r="I1390" s="41"/>
      <c r="J1390" s="329">
        <v>0</v>
      </c>
      <c r="K1390" s="329">
        <v>0</v>
      </c>
      <c r="L1390" s="332"/>
      <c r="M1390" s="150"/>
      <c r="N1390" s="397"/>
      <c r="O1390" s="555"/>
      <c r="P1390" s="576">
        <f t="shared" si="66"/>
        <v>0</v>
      </c>
      <c r="Q1390" s="576">
        <f t="shared" si="67"/>
        <v>0</v>
      </c>
      <c r="R1390" s="576">
        <f t="shared" si="68"/>
        <v>0</v>
      </c>
      <c r="S1390" s="576">
        <f t="shared" si="68"/>
        <v>0</v>
      </c>
      <c r="T1390" s="553"/>
      <c r="U1390" s="553"/>
      <c r="V1390" s="553"/>
      <c r="W1390" s="553"/>
      <c r="X1390" s="397"/>
      <c r="Y1390" s="397"/>
      <c r="Z1390" s="397"/>
      <c r="AA1390" s="397"/>
      <c r="AB1390" s="397"/>
      <c r="AC1390" s="397"/>
      <c r="AD1390" s="397"/>
      <c r="AE1390" s="397"/>
      <c r="AF1390" s="397"/>
      <c r="AG1390" s="397"/>
      <c r="AH1390" s="397"/>
      <c r="AI1390" s="397"/>
      <c r="AJ1390" s="397"/>
      <c r="AK1390" s="397"/>
      <c r="AL1390" s="397"/>
      <c r="AM1390" s="397"/>
      <c r="AN1390" s="397"/>
      <c r="AO1390" s="397"/>
      <c r="AP1390" s="397"/>
      <c r="AQ1390" s="397"/>
      <c r="AR1390" s="397"/>
      <c r="AS1390" s="397"/>
      <c r="AT1390" s="397"/>
      <c r="AU1390" s="397"/>
      <c r="AV1390" s="397"/>
      <c r="AW1390" s="397"/>
      <c r="AX1390" s="397"/>
      <c r="AY1390" s="397"/>
      <c r="AZ1390" s="397"/>
      <c r="BA1390" s="553"/>
      <c r="BB1390" s="397"/>
      <c r="BC1390" s="397"/>
      <c r="BD1390" s="397"/>
    </row>
    <row r="1391" spans="2:56" x14ac:dyDescent="0.35">
      <c r="B1391" s="80"/>
      <c r="C1391" s="119"/>
      <c r="D1391" s="119"/>
      <c r="E1391" s="202"/>
      <c r="F1391" s="119"/>
      <c r="G1391" s="120"/>
      <c r="H1391" s="41"/>
      <c r="I1391" s="41"/>
      <c r="J1391" s="329">
        <v>0</v>
      </c>
      <c r="K1391" s="329">
        <v>0</v>
      </c>
      <c r="L1391" s="332"/>
      <c r="M1391" s="150"/>
      <c r="N1391" s="397"/>
      <c r="O1391" s="555"/>
      <c r="P1391" s="576">
        <f t="shared" si="66"/>
        <v>0</v>
      </c>
      <c r="Q1391" s="576">
        <f t="shared" si="67"/>
        <v>0</v>
      </c>
      <c r="R1391" s="576">
        <f t="shared" si="68"/>
        <v>0</v>
      </c>
      <c r="S1391" s="576">
        <f t="shared" si="68"/>
        <v>0</v>
      </c>
      <c r="T1391" s="553"/>
      <c r="U1391" s="553"/>
      <c r="V1391" s="553"/>
      <c r="W1391" s="553"/>
      <c r="X1391" s="397"/>
      <c r="Y1391" s="397"/>
      <c r="Z1391" s="397"/>
      <c r="AA1391" s="397"/>
      <c r="AB1391" s="397"/>
      <c r="AC1391" s="397"/>
      <c r="AD1391" s="397"/>
      <c r="AE1391" s="397"/>
      <c r="AF1391" s="397"/>
      <c r="AG1391" s="397"/>
      <c r="AH1391" s="397"/>
      <c r="AI1391" s="397"/>
      <c r="AJ1391" s="397"/>
      <c r="AK1391" s="397"/>
      <c r="AL1391" s="397"/>
      <c r="AM1391" s="397"/>
      <c r="AN1391" s="397"/>
      <c r="AO1391" s="397"/>
      <c r="AP1391" s="397"/>
      <c r="AQ1391" s="397"/>
      <c r="AR1391" s="397"/>
      <c r="AS1391" s="397"/>
      <c r="AT1391" s="397"/>
      <c r="AU1391" s="397"/>
      <c r="AV1391" s="397"/>
      <c r="AW1391" s="397"/>
      <c r="AX1391" s="397"/>
      <c r="AY1391" s="397"/>
      <c r="AZ1391" s="397"/>
      <c r="BA1391" s="553"/>
      <c r="BB1391" s="397"/>
      <c r="BC1391" s="397"/>
      <c r="BD1391" s="397"/>
    </row>
    <row r="1392" spans="2:56" x14ac:dyDescent="0.35">
      <c r="B1392" s="80"/>
      <c r="C1392" s="119"/>
      <c r="D1392" s="119"/>
      <c r="E1392" s="202"/>
      <c r="F1392" s="119"/>
      <c r="G1392" s="120"/>
      <c r="H1392" s="41"/>
      <c r="I1392" s="41"/>
      <c r="J1392" s="329">
        <v>0</v>
      </c>
      <c r="K1392" s="329">
        <v>0</v>
      </c>
      <c r="L1392" s="332"/>
      <c r="M1392" s="150"/>
      <c r="N1392" s="397"/>
      <c r="O1392" s="555"/>
      <c r="P1392" s="576">
        <f t="shared" ref="P1392:P1455" si="69">J1392*$G$32</f>
        <v>0</v>
      </c>
      <c r="Q1392" s="576">
        <f t="shared" ref="Q1392:Q1455" si="70">K1392*$G$42</f>
        <v>0</v>
      </c>
      <c r="R1392" s="576">
        <f t="shared" ref="R1392:S1455" si="71">P1392-J1392</f>
        <v>0</v>
      </c>
      <c r="S1392" s="576">
        <f t="shared" si="71"/>
        <v>0</v>
      </c>
      <c r="T1392" s="553"/>
      <c r="U1392" s="553"/>
      <c r="V1392" s="553"/>
      <c r="W1392" s="553"/>
      <c r="X1392" s="397"/>
      <c r="Y1392" s="397"/>
      <c r="Z1392" s="397"/>
      <c r="AA1392" s="397"/>
      <c r="AB1392" s="397"/>
      <c r="AC1392" s="397"/>
      <c r="AD1392" s="397"/>
      <c r="AE1392" s="397"/>
      <c r="AF1392" s="397"/>
      <c r="AG1392" s="397"/>
      <c r="AH1392" s="397"/>
      <c r="AI1392" s="397"/>
      <c r="AJ1392" s="397"/>
      <c r="AK1392" s="397"/>
      <c r="AL1392" s="397"/>
      <c r="AM1392" s="397"/>
      <c r="AN1392" s="397"/>
      <c r="AO1392" s="397"/>
      <c r="AP1392" s="397"/>
      <c r="AQ1392" s="397"/>
      <c r="AR1392" s="397"/>
      <c r="AS1392" s="397"/>
      <c r="AT1392" s="397"/>
      <c r="AU1392" s="397"/>
      <c r="AV1392" s="397"/>
      <c r="AW1392" s="397"/>
      <c r="AX1392" s="397"/>
      <c r="AY1392" s="397"/>
      <c r="AZ1392" s="397"/>
      <c r="BA1392" s="553"/>
      <c r="BB1392" s="397"/>
      <c r="BC1392" s="397"/>
      <c r="BD1392" s="397"/>
    </row>
    <row r="1393" spans="2:56" x14ac:dyDescent="0.35">
      <c r="B1393" s="80"/>
      <c r="C1393" s="119"/>
      <c r="D1393" s="119"/>
      <c r="E1393" s="202"/>
      <c r="F1393" s="119"/>
      <c r="G1393" s="120"/>
      <c r="H1393" s="41"/>
      <c r="I1393" s="41"/>
      <c r="J1393" s="329">
        <v>0</v>
      </c>
      <c r="K1393" s="329">
        <v>0</v>
      </c>
      <c r="L1393" s="332"/>
      <c r="M1393" s="150"/>
      <c r="N1393" s="397"/>
      <c r="O1393" s="555"/>
      <c r="P1393" s="576">
        <f t="shared" si="69"/>
        <v>0</v>
      </c>
      <c r="Q1393" s="576">
        <f t="shared" si="70"/>
        <v>0</v>
      </c>
      <c r="R1393" s="576">
        <f t="shared" si="71"/>
        <v>0</v>
      </c>
      <c r="S1393" s="576">
        <f t="shared" si="71"/>
        <v>0</v>
      </c>
      <c r="T1393" s="553"/>
      <c r="U1393" s="553"/>
      <c r="V1393" s="553"/>
      <c r="W1393" s="553"/>
      <c r="X1393" s="397"/>
      <c r="Y1393" s="397"/>
      <c r="Z1393" s="397"/>
      <c r="AA1393" s="397"/>
      <c r="AB1393" s="397"/>
      <c r="AC1393" s="397"/>
      <c r="AD1393" s="397"/>
      <c r="AE1393" s="397"/>
      <c r="AF1393" s="397"/>
      <c r="AG1393" s="397"/>
      <c r="AH1393" s="397"/>
      <c r="AI1393" s="397"/>
      <c r="AJ1393" s="397"/>
      <c r="AK1393" s="397"/>
      <c r="AL1393" s="397"/>
      <c r="AM1393" s="397"/>
      <c r="AN1393" s="397"/>
      <c r="AO1393" s="397"/>
      <c r="AP1393" s="397"/>
      <c r="AQ1393" s="397"/>
      <c r="AR1393" s="397"/>
      <c r="AS1393" s="397"/>
      <c r="AT1393" s="397"/>
      <c r="AU1393" s="397"/>
      <c r="AV1393" s="397"/>
      <c r="AW1393" s="397"/>
      <c r="AX1393" s="397"/>
      <c r="AY1393" s="397"/>
      <c r="AZ1393" s="397"/>
      <c r="BA1393" s="553"/>
      <c r="BB1393" s="397"/>
      <c r="BC1393" s="397"/>
      <c r="BD1393" s="397"/>
    </row>
    <row r="1394" spans="2:56" x14ac:dyDescent="0.35">
      <c r="B1394" s="80"/>
      <c r="C1394" s="119"/>
      <c r="D1394" s="119"/>
      <c r="E1394" s="202"/>
      <c r="F1394" s="119"/>
      <c r="G1394" s="120"/>
      <c r="H1394" s="41"/>
      <c r="I1394" s="41"/>
      <c r="J1394" s="329">
        <v>0</v>
      </c>
      <c r="K1394" s="329">
        <v>0</v>
      </c>
      <c r="L1394" s="332"/>
      <c r="M1394" s="150"/>
      <c r="N1394" s="397"/>
      <c r="O1394" s="555"/>
      <c r="P1394" s="576">
        <f t="shared" si="69"/>
        <v>0</v>
      </c>
      <c r="Q1394" s="576">
        <f t="shared" si="70"/>
        <v>0</v>
      </c>
      <c r="R1394" s="576">
        <f t="shared" si="71"/>
        <v>0</v>
      </c>
      <c r="S1394" s="576">
        <f t="shared" si="71"/>
        <v>0</v>
      </c>
      <c r="T1394" s="553"/>
      <c r="U1394" s="553"/>
      <c r="V1394" s="553"/>
      <c r="W1394" s="553"/>
      <c r="X1394" s="397"/>
      <c r="Y1394" s="397"/>
      <c r="Z1394" s="397"/>
      <c r="AA1394" s="397"/>
      <c r="AB1394" s="397"/>
      <c r="AC1394" s="397"/>
      <c r="AD1394" s="397"/>
      <c r="AE1394" s="397"/>
      <c r="AF1394" s="397"/>
      <c r="AG1394" s="397"/>
      <c r="AH1394" s="397"/>
      <c r="AI1394" s="397"/>
      <c r="AJ1394" s="397"/>
      <c r="AK1394" s="397"/>
      <c r="AL1394" s="397"/>
      <c r="AM1394" s="397"/>
      <c r="AN1394" s="397"/>
      <c r="AO1394" s="397"/>
      <c r="AP1394" s="397"/>
      <c r="AQ1394" s="397"/>
      <c r="AR1394" s="397"/>
      <c r="AS1394" s="397"/>
      <c r="AT1394" s="397"/>
      <c r="AU1394" s="397"/>
      <c r="AV1394" s="397"/>
      <c r="AW1394" s="397"/>
      <c r="AX1394" s="397"/>
      <c r="AY1394" s="397"/>
      <c r="AZ1394" s="397"/>
      <c r="BA1394" s="553"/>
      <c r="BB1394" s="397"/>
      <c r="BC1394" s="397"/>
      <c r="BD1394" s="397"/>
    </row>
    <row r="1395" spans="2:56" x14ac:dyDescent="0.35">
      <c r="B1395" s="80"/>
      <c r="C1395" s="119"/>
      <c r="D1395" s="119"/>
      <c r="E1395" s="202"/>
      <c r="F1395" s="119"/>
      <c r="G1395" s="120"/>
      <c r="H1395" s="41"/>
      <c r="I1395" s="41"/>
      <c r="J1395" s="329">
        <v>0</v>
      </c>
      <c r="K1395" s="329">
        <v>0</v>
      </c>
      <c r="L1395" s="332"/>
      <c r="M1395" s="150"/>
      <c r="N1395" s="397"/>
      <c r="O1395" s="555"/>
      <c r="P1395" s="576">
        <f t="shared" si="69"/>
        <v>0</v>
      </c>
      <c r="Q1395" s="576">
        <f t="shared" si="70"/>
        <v>0</v>
      </c>
      <c r="R1395" s="576">
        <f t="shared" si="71"/>
        <v>0</v>
      </c>
      <c r="S1395" s="576">
        <f t="shared" si="71"/>
        <v>0</v>
      </c>
      <c r="T1395" s="553"/>
      <c r="U1395" s="553"/>
      <c r="V1395" s="553"/>
      <c r="W1395" s="553"/>
      <c r="X1395" s="397"/>
      <c r="Y1395" s="397"/>
      <c r="Z1395" s="397"/>
      <c r="AA1395" s="397"/>
      <c r="AB1395" s="397"/>
      <c r="AC1395" s="397"/>
      <c r="AD1395" s="397"/>
      <c r="AE1395" s="397"/>
      <c r="AF1395" s="397"/>
      <c r="AG1395" s="397"/>
      <c r="AH1395" s="397"/>
      <c r="AI1395" s="397"/>
      <c r="AJ1395" s="397"/>
      <c r="AK1395" s="397"/>
      <c r="AL1395" s="397"/>
      <c r="AM1395" s="397"/>
      <c r="AN1395" s="397"/>
      <c r="AO1395" s="397"/>
      <c r="AP1395" s="397"/>
      <c r="AQ1395" s="397"/>
      <c r="AR1395" s="397"/>
      <c r="AS1395" s="397"/>
      <c r="AT1395" s="397"/>
      <c r="AU1395" s="397"/>
      <c r="AV1395" s="397"/>
      <c r="AW1395" s="397"/>
      <c r="AX1395" s="397"/>
      <c r="AY1395" s="397"/>
      <c r="AZ1395" s="397"/>
      <c r="BA1395" s="553"/>
      <c r="BB1395" s="397"/>
      <c r="BC1395" s="397"/>
      <c r="BD1395" s="397"/>
    </row>
    <row r="1396" spans="2:56" x14ac:dyDescent="0.35">
      <c r="B1396" s="80"/>
      <c r="C1396" s="119"/>
      <c r="D1396" s="119"/>
      <c r="E1396" s="202"/>
      <c r="F1396" s="119"/>
      <c r="G1396" s="120"/>
      <c r="H1396" s="41"/>
      <c r="I1396" s="41"/>
      <c r="J1396" s="329">
        <v>0</v>
      </c>
      <c r="K1396" s="329">
        <v>0</v>
      </c>
      <c r="L1396" s="332"/>
      <c r="M1396" s="150"/>
      <c r="N1396" s="397"/>
      <c r="O1396" s="555"/>
      <c r="P1396" s="576">
        <f t="shared" si="69"/>
        <v>0</v>
      </c>
      <c r="Q1396" s="576">
        <f t="shared" si="70"/>
        <v>0</v>
      </c>
      <c r="R1396" s="576">
        <f t="shared" si="71"/>
        <v>0</v>
      </c>
      <c r="S1396" s="576">
        <f t="shared" si="71"/>
        <v>0</v>
      </c>
      <c r="T1396" s="553"/>
      <c r="U1396" s="553"/>
      <c r="V1396" s="553"/>
      <c r="W1396" s="553"/>
      <c r="X1396" s="397"/>
      <c r="Y1396" s="397"/>
      <c r="Z1396" s="397"/>
      <c r="AA1396" s="397"/>
      <c r="AB1396" s="397"/>
      <c r="AC1396" s="397"/>
      <c r="AD1396" s="397"/>
      <c r="AE1396" s="397"/>
      <c r="AF1396" s="397"/>
      <c r="AG1396" s="397"/>
      <c r="AH1396" s="397"/>
      <c r="AI1396" s="397"/>
      <c r="AJ1396" s="397"/>
      <c r="AK1396" s="397"/>
      <c r="AL1396" s="397"/>
      <c r="AM1396" s="397"/>
      <c r="AN1396" s="397"/>
      <c r="AO1396" s="397"/>
      <c r="AP1396" s="397"/>
      <c r="AQ1396" s="397"/>
      <c r="AR1396" s="397"/>
      <c r="AS1396" s="397"/>
      <c r="AT1396" s="397"/>
      <c r="AU1396" s="397"/>
      <c r="AV1396" s="397"/>
      <c r="AW1396" s="397"/>
      <c r="AX1396" s="397"/>
      <c r="AY1396" s="397"/>
      <c r="AZ1396" s="397"/>
      <c r="BA1396" s="553"/>
      <c r="BB1396" s="397"/>
      <c r="BC1396" s="397"/>
      <c r="BD1396" s="397"/>
    </row>
    <row r="1397" spans="2:56" x14ac:dyDescent="0.35">
      <c r="B1397" s="80"/>
      <c r="C1397" s="119"/>
      <c r="D1397" s="119"/>
      <c r="E1397" s="202"/>
      <c r="F1397" s="119"/>
      <c r="G1397" s="120"/>
      <c r="H1397" s="41"/>
      <c r="I1397" s="41"/>
      <c r="J1397" s="329">
        <v>0</v>
      </c>
      <c r="K1397" s="329">
        <v>0</v>
      </c>
      <c r="L1397" s="332"/>
      <c r="M1397" s="150"/>
      <c r="N1397" s="397"/>
      <c r="O1397" s="555"/>
      <c r="P1397" s="576">
        <f t="shared" si="69"/>
        <v>0</v>
      </c>
      <c r="Q1397" s="576">
        <f t="shared" si="70"/>
        <v>0</v>
      </c>
      <c r="R1397" s="576">
        <f t="shared" si="71"/>
        <v>0</v>
      </c>
      <c r="S1397" s="576">
        <f t="shared" si="71"/>
        <v>0</v>
      </c>
      <c r="T1397" s="553"/>
      <c r="U1397" s="553"/>
      <c r="V1397" s="553"/>
      <c r="W1397" s="553"/>
      <c r="X1397" s="397"/>
      <c r="Y1397" s="397"/>
      <c r="Z1397" s="397"/>
      <c r="AA1397" s="397"/>
      <c r="AB1397" s="397"/>
      <c r="AC1397" s="397"/>
      <c r="AD1397" s="397"/>
      <c r="AE1397" s="397"/>
      <c r="AF1397" s="397"/>
      <c r="AG1397" s="397"/>
      <c r="AH1397" s="397"/>
      <c r="AI1397" s="397"/>
      <c r="AJ1397" s="397"/>
      <c r="AK1397" s="397"/>
      <c r="AL1397" s="397"/>
      <c r="AM1397" s="397"/>
      <c r="AN1397" s="397"/>
      <c r="AO1397" s="397"/>
      <c r="AP1397" s="397"/>
      <c r="AQ1397" s="397"/>
      <c r="AR1397" s="397"/>
      <c r="AS1397" s="397"/>
      <c r="AT1397" s="397"/>
      <c r="AU1397" s="397"/>
      <c r="AV1397" s="397"/>
      <c r="AW1397" s="397"/>
      <c r="AX1397" s="397"/>
      <c r="AY1397" s="397"/>
      <c r="AZ1397" s="397"/>
      <c r="BA1397" s="553"/>
      <c r="BB1397" s="397"/>
      <c r="BC1397" s="397"/>
      <c r="BD1397" s="397"/>
    </row>
    <row r="1398" spans="2:56" x14ac:dyDescent="0.35">
      <c r="B1398" s="80"/>
      <c r="C1398" s="119"/>
      <c r="D1398" s="119"/>
      <c r="E1398" s="202"/>
      <c r="F1398" s="119"/>
      <c r="G1398" s="120"/>
      <c r="H1398" s="41"/>
      <c r="I1398" s="41"/>
      <c r="J1398" s="329">
        <v>0</v>
      </c>
      <c r="K1398" s="329">
        <v>0</v>
      </c>
      <c r="L1398" s="332"/>
      <c r="M1398" s="150"/>
      <c r="N1398" s="397"/>
      <c r="O1398" s="555"/>
      <c r="P1398" s="576">
        <f t="shared" si="69"/>
        <v>0</v>
      </c>
      <c r="Q1398" s="576">
        <f t="shared" si="70"/>
        <v>0</v>
      </c>
      <c r="R1398" s="576">
        <f t="shared" si="71"/>
        <v>0</v>
      </c>
      <c r="S1398" s="576">
        <f t="shared" si="71"/>
        <v>0</v>
      </c>
      <c r="T1398" s="553"/>
      <c r="U1398" s="553"/>
      <c r="V1398" s="553"/>
      <c r="W1398" s="553"/>
      <c r="X1398" s="397"/>
      <c r="Y1398" s="397"/>
      <c r="Z1398" s="397"/>
      <c r="AA1398" s="397"/>
      <c r="AB1398" s="397"/>
      <c r="AC1398" s="397"/>
      <c r="AD1398" s="397"/>
      <c r="AE1398" s="397"/>
      <c r="AF1398" s="397"/>
      <c r="AG1398" s="397"/>
      <c r="AH1398" s="397"/>
      <c r="AI1398" s="397"/>
      <c r="AJ1398" s="397"/>
      <c r="AK1398" s="397"/>
      <c r="AL1398" s="397"/>
      <c r="AM1398" s="397"/>
      <c r="AN1398" s="397"/>
      <c r="AO1398" s="397"/>
      <c r="AP1398" s="397"/>
      <c r="AQ1398" s="397"/>
      <c r="AR1398" s="397"/>
      <c r="AS1398" s="397"/>
      <c r="AT1398" s="397"/>
      <c r="AU1398" s="397"/>
      <c r="AV1398" s="397"/>
      <c r="AW1398" s="397"/>
      <c r="AX1398" s="397"/>
      <c r="AY1398" s="397"/>
      <c r="AZ1398" s="397"/>
      <c r="BA1398" s="553"/>
      <c r="BB1398" s="397"/>
      <c r="BC1398" s="397"/>
      <c r="BD1398" s="397"/>
    </row>
    <row r="1399" spans="2:56" x14ac:dyDescent="0.35">
      <c r="B1399" s="80"/>
      <c r="C1399" s="119"/>
      <c r="D1399" s="119"/>
      <c r="E1399" s="202"/>
      <c r="F1399" s="119"/>
      <c r="G1399" s="120"/>
      <c r="H1399" s="41"/>
      <c r="I1399" s="41"/>
      <c r="J1399" s="329">
        <v>0</v>
      </c>
      <c r="K1399" s="329">
        <v>0</v>
      </c>
      <c r="L1399" s="332"/>
      <c r="M1399" s="150"/>
      <c r="N1399" s="397"/>
      <c r="O1399" s="555"/>
      <c r="P1399" s="576">
        <f t="shared" si="69"/>
        <v>0</v>
      </c>
      <c r="Q1399" s="576">
        <f t="shared" si="70"/>
        <v>0</v>
      </c>
      <c r="R1399" s="576">
        <f t="shared" si="71"/>
        <v>0</v>
      </c>
      <c r="S1399" s="576">
        <f t="shared" si="71"/>
        <v>0</v>
      </c>
      <c r="T1399" s="553"/>
      <c r="U1399" s="553"/>
      <c r="V1399" s="553"/>
      <c r="W1399" s="553"/>
      <c r="X1399" s="397"/>
      <c r="Y1399" s="397"/>
      <c r="Z1399" s="397"/>
      <c r="AA1399" s="397"/>
      <c r="AB1399" s="397"/>
      <c r="AC1399" s="397"/>
      <c r="AD1399" s="397"/>
      <c r="AE1399" s="397"/>
      <c r="AF1399" s="397"/>
      <c r="AG1399" s="397"/>
      <c r="AH1399" s="397"/>
      <c r="AI1399" s="397"/>
      <c r="AJ1399" s="397"/>
      <c r="AK1399" s="397"/>
      <c r="AL1399" s="397"/>
      <c r="AM1399" s="397"/>
      <c r="AN1399" s="397"/>
      <c r="AO1399" s="397"/>
      <c r="AP1399" s="397"/>
      <c r="AQ1399" s="397"/>
      <c r="AR1399" s="397"/>
      <c r="AS1399" s="397"/>
      <c r="AT1399" s="397"/>
      <c r="AU1399" s="397"/>
      <c r="AV1399" s="397"/>
      <c r="AW1399" s="397"/>
      <c r="AX1399" s="397"/>
      <c r="AY1399" s="397"/>
      <c r="AZ1399" s="397"/>
      <c r="BA1399" s="553"/>
      <c r="BB1399" s="397"/>
      <c r="BC1399" s="397"/>
      <c r="BD1399" s="397"/>
    </row>
    <row r="1400" spans="2:56" x14ac:dyDescent="0.35">
      <c r="B1400" s="80"/>
      <c r="C1400" s="119"/>
      <c r="D1400" s="119"/>
      <c r="E1400" s="202"/>
      <c r="F1400" s="119"/>
      <c r="G1400" s="120"/>
      <c r="H1400" s="41"/>
      <c r="I1400" s="41"/>
      <c r="J1400" s="329">
        <v>0</v>
      </c>
      <c r="K1400" s="329">
        <v>0</v>
      </c>
      <c r="L1400" s="332"/>
      <c r="M1400" s="150"/>
      <c r="N1400" s="397"/>
      <c r="O1400" s="555"/>
      <c r="P1400" s="576">
        <f t="shared" si="69"/>
        <v>0</v>
      </c>
      <c r="Q1400" s="576">
        <f t="shared" si="70"/>
        <v>0</v>
      </c>
      <c r="R1400" s="576">
        <f t="shared" si="71"/>
        <v>0</v>
      </c>
      <c r="S1400" s="576">
        <f t="shared" si="71"/>
        <v>0</v>
      </c>
      <c r="T1400" s="553"/>
      <c r="U1400" s="553"/>
      <c r="V1400" s="553"/>
      <c r="W1400" s="553"/>
      <c r="X1400" s="397"/>
      <c r="Y1400" s="397"/>
      <c r="Z1400" s="397"/>
      <c r="AA1400" s="397"/>
      <c r="AB1400" s="397"/>
      <c r="AC1400" s="397"/>
      <c r="AD1400" s="397"/>
      <c r="AE1400" s="397"/>
      <c r="AF1400" s="397"/>
      <c r="AG1400" s="397"/>
      <c r="AH1400" s="397"/>
      <c r="AI1400" s="397"/>
      <c r="AJ1400" s="397"/>
      <c r="AK1400" s="397"/>
      <c r="AL1400" s="397"/>
      <c r="AM1400" s="397"/>
      <c r="AN1400" s="397"/>
      <c r="AO1400" s="397"/>
      <c r="AP1400" s="397"/>
      <c r="AQ1400" s="397"/>
      <c r="AR1400" s="397"/>
      <c r="AS1400" s="397"/>
      <c r="AT1400" s="397"/>
      <c r="AU1400" s="397"/>
      <c r="AV1400" s="397"/>
      <c r="AW1400" s="397"/>
      <c r="AX1400" s="397"/>
      <c r="AY1400" s="397"/>
      <c r="AZ1400" s="397"/>
      <c r="BA1400" s="553"/>
      <c r="BB1400" s="397"/>
      <c r="BC1400" s="397"/>
      <c r="BD1400" s="397"/>
    </row>
    <row r="1401" spans="2:56" x14ac:dyDescent="0.35">
      <c r="B1401" s="80"/>
      <c r="C1401" s="119"/>
      <c r="D1401" s="119"/>
      <c r="E1401" s="202"/>
      <c r="F1401" s="119"/>
      <c r="G1401" s="120"/>
      <c r="H1401" s="41"/>
      <c r="I1401" s="41"/>
      <c r="J1401" s="329">
        <v>0</v>
      </c>
      <c r="K1401" s="329">
        <v>0</v>
      </c>
      <c r="L1401" s="332"/>
      <c r="M1401" s="150"/>
      <c r="N1401" s="397"/>
      <c r="O1401" s="555"/>
      <c r="P1401" s="576">
        <f t="shared" si="69"/>
        <v>0</v>
      </c>
      <c r="Q1401" s="576">
        <f t="shared" si="70"/>
        <v>0</v>
      </c>
      <c r="R1401" s="576">
        <f t="shared" si="71"/>
        <v>0</v>
      </c>
      <c r="S1401" s="576">
        <f t="shared" si="71"/>
        <v>0</v>
      </c>
      <c r="T1401" s="553"/>
      <c r="U1401" s="553"/>
      <c r="V1401" s="553"/>
      <c r="W1401" s="553"/>
      <c r="X1401" s="397"/>
      <c r="Y1401" s="397"/>
      <c r="Z1401" s="397"/>
      <c r="AA1401" s="397"/>
      <c r="AB1401" s="397"/>
      <c r="AC1401" s="397"/>
      <c r="AD1401" s="397"/>
      <c r="AE1401" s="397"/>
      <c r="AF1401" s="397"/>
      <c r="AG1401" s="397"/>
      <c r="AH1401" s="397"/>
      <c r="AI1401" s="397"/>
      <c r="AJ1401" s="397"/>
      <c r="AK1401" s="397"/>
      <c r="AL1401" s="397"/>
      <c r="AM1401" s="397"/>
      <c r="AN1401" s="397"/>
      <c r="AO1401" s="397"/>
      <c r="AP1401" s="397"/>
      <c r="AQ1401" s="397"/>
      <c r="AR1401" s="397"/>
      <c r="AS1401" s="397"/>
      <c r="AT1401" s="397"/>
      <c r="AU1401" s="397"/>
      <c r="AV1401" s="397"/>
      <c r="AW1401" s="397"/>
      <c r="AX1401" s="397"/>
      <c r="AY1401" s="397"/>
      <c r="AZ1401" s="397"/>
      <c r="BA1401" s="553"/>
      <c r="BB1401" s="397"/>
      <c r="BC1401" s="397"/>
      <c r="BD1401" s="397"/>
    </row>
    <row r="1402" spans="2:56" x14ac:dyDescent="0.35">
      <c r="B1402" s="80"/>
      <c r="C1402" s="119"/>
      <c r="D1402" s="119"/>
      <c r="E1402" s="202"/>
      <c r="F1402" s="119"/>
      <c r="G1402" s="120"/>
      <c r="H1402" s="41"/>
      <c r="I1402" s="41"/>
      <c r="J1402" s="329">
        <v>0</v>
      </c>
      <c r="K1402" s="329">
        <v>0</v>
      </c>
      <c r="L1402" s="332"/>
      <c r="M1402" s="150"/>
      <c r="N1402" s="397"/>
      <c r="O1402" s="555"/>
      <c r="P1402" s="576">
        <f t="shared" si="69"/>
        <v>0</v>
      </c>
      <c r="Q1402" s="576">
        <f t="shared" si="70"/>
        <v>0</v>
      </c>
      <c r="R1402" s="576">
        <f t="shared" si="71"/>
        <v>0</v>
      </c>
      <c r="S1402" s="576">
        <f t="shared" si="71"/>
        <v>0</v>
      </c>
      <c r="T1402" s="553"/>
      <c r="U1402" s="553"/>
      <c r="V1402" s="553"/>
      <c r="W1402" s="553"/>
      <c r="X1402" s="397"/>
      <c r="Y1402" s="397"/>
      <c r="Z1402" s="397"/>
      <c r="AA1402" s="397"/>
      <c r="AB1402" s="397"/>
      <c r="AC1402" s="397"/>
      <c r="AD1402" s="397"/>
      <c r="AE1402" s="397"/>
      <c r="AF1402" s="397"/>
      <c r="AG1402" s="397"/>
      <c r="AH1402" s="397"/>
      <c r="AI1402" s="397"/>
      <c r="AJ1402" s="397"/>
      <c r="AK1402" s="397"/>
      <c r="AL1402" s="397"/>
      <c r="AM1402" s="397"/>
      <c r="AN1402" s="397"/>
      <c r="AO1402" s="397"/>
      <c r="AP1402" s="397"/>
      <c r="AQ1402" s="397"/>
      <c r="AR1402" s="397"/>
      <c r="AS1402" s="397"/>
      <c r="AT1402" s="397"/>
      <c r="AU1402" s="397"/>
      <c r="AV1402" s="397"/>
      <c r="AW1402" s="397"/>
      <c r="AX1402" s="397"/>
      <c r="AY1402" s="397"/>
      <c r="AZ1402" s="397"/>
      <c r="BA1402" s="553"/>
      <c r="BB1402" s="397"/>
      <c r="BC1402" s="397"/>
      <c r="BD1402" s="397"/>
    </row>
    <row r="1403" spans="2:56" x14ac:dyDescent="0.35">
      <c r="B1403" s="80"/>
      <c r="C1403" s="119"/>
      <c r="D1403" s="119"/>
      <c r="E1403" s="202"/>
      <c r="F1403" s="119"/>
      <c r="G1403" s="120"/>
      <c r="H1403" s="41"/>
      <c r="I1403" s="41"/>
      <c r="J1403" s="329">
        <v>0</v>
      </c>
      <c r="K1403" s="329">
        <v>0</v>
      </c>
      <c r="L1403" s="332"/>
      <c r="M1403" s="150"/>
      <c r="N1403" s="397"/>
      <c r="O1403" s="555"/>
      <c r="P1403" s="576">
        <f t="shared" si="69"/>
        <v>0</v>
      </c>
      <c r="Q1403" s="576">
        <f t="shared" si="70"/>
        <v>0</v>
      </c>
      <c r="R1403" s="576">
        <f t="shared" si="71"/>
        <v>0</v>
      </c>
      <c r="S1403" s="576">
        <f t="shared" si="71"/>
        <v>0</v>
      </c>
      <c r="T1403" s="553"/>
      <c r="U1403" s="553"/>
      <c r="V1403" s="553"/>
      <c r="W1403" s="553"/>
      <c r="X1403" s="397"/>
      <c r="Y1403" s="397"/>
      <c r="Z1403" s="397"/>
      <c r="AA1403" s="397"/>
      <c r="AB1403" s="397"/>
      <c r="AC1403" s="397"/>
      <c r="AD1403" s="397"/>
      <c r="AE1403" s="397"/>
      <c r="AF1403" s="397"/>
      <c r="AG1403" s="397"/>
      <c r="AH1403" s="397"/>
      <c r="AI1403" s="397"/>
      <c r="AJ1403" s="397"/>
      <c r="AK1403" s="397"/>
      <c r="AL1403" s="397"/>
      <c r="AM1403" s="397"/>
      <c r="AN1403" s="397"/>
      <c r="AO1403" s="397"/>
      <c r="AP1403" s="397"/>
      <c r="AQ1403" s="397"/>
      <c r="AR1403" s="397"/>
      <c r="AS1403" s="397"/>
      <c r="AT1403" s="397"/>
      <c r="AU1403" s="397"/>
      <c r="AV1403" s="397"/>
      <c r="AW1403" s="397"/>
      <c r="AX1403" s="397"/>
      <c r="AY1403" s="397"/>
      <c r="AZ1403" s="397"/>
      <c r="BA1403" s="553"/>
      <c r="BB1403" s="397"/>
      <c r="BC1403" s="397"/>
      <c r="BD1403" s="397"/>
    </row>
    <row r="1404" spans="2:56" x14ac:dyDescent="0.35">
      <c r="B1404" s="80"/>
      <c r="C1404" s="119"/>
      <c r="D1404" s="119"/>
      <c r="E1404" s="202"/>
      <c r="F1404" s="119"/>
      <c r="G1404" s="120"/>
      <c r="H1404" s="41"/>
      <c r="I1404" s="41"/>
      <c r="J1404" s="329">
        <v>0</v>
      </c>
      <c r="K1404" s="329">
        <v>0</v>
      </c>
      <c r="L1404" s="332"/>
      <c r="M1404" s="150"/>
      <c r="N1404" s="397"/>
      <c r="O1404" s="555"/>
      <c r="P1404" s="576">
        <f t="shared" si="69"/>
        <v>0</v>
      </c>
      <c r="Q1404" s="576">
        <f t="shared" si="70"/>
        <v>0</v>
      </c>
      <c r="R1404" s="576">
        <f t="shared" si="71"/>
        <v>0</v>
      </c>
      <c r="S1404" s="576">
        <f t="shared" si="71"/>
        <v>0</v>
      </c>
      <c r="T1404" s="553"/>
      <c r="U1404" s="553"/>
      <c r="V1404" s="553"/>
      <c r="W1404" s="553"/>
      <c r="X1404" s="397"/>
      <c r="Y1404" s="397"/>
      <c r="Z1404" s="397"/>
      <c r="AA1404" s="397"/>
      <c r="AB1404" s="397"/>
      <c r="AC1404" s="397"/>
      <c r="AD1404" s="397"/>
      <c r="AE1404" s="397"/>
      <c r="AF1404" s="397"/>
      <c r="AG1404" s="397"/>
      <c r="AH1404" s="397"/>
      <c r="AI1404" s="397"/>
      <c r="AJ1404" s="397"/>
      <c r="AK1404" s="397"/>
      <c r="AL1404" s="397"/>
      <c r="AM1404" s="397"/>
      <c r="AN1404" s="397"/>
      <c r="AO1404" s="397"/>
      <c r="AP1404" s="397"/>
      <c r="AQ1404" s="397"/>
      <c r="AR1404" s="397"/>
      <c r="AS1404" s="397"/>
      <c r="AT1404" s="397"/>
      <c r="AU1404" s="397"/>
      <c r="AV1404" s="397"/>
      <c r="AW1404" s="397"/>
      <c r="AX1404" s="397"/>
      <c r="AY1404" s="397"/>
      <c r="AZ1404" s="397"/>
      <c r="BA1404" s="553"/>
      <c r="BB1404" s="397"/>
      <c r="BC1404" s="397"/>
      <c r="BD1404" s="397"/>
    </row>
    <row r="1405" spans="2:56" x14ac:dyDescent="0.35">
      <c r="B1405" s="80"/>
      <c r="C1405" s="119"/>
      <c r="D1405" s="119"/>
      <c r="E1405" s="202"/>
      <c r="F1405" s="119"/>
      <c r="G1405" s="120"/>
      <c r="H1405" s="41"/>
      <c r="I1405" s="41"/>
      <c r="J1405" s="329">
        <v>0</v>
      </c>
      <c r="K1405" s="329">
        <v>0</v>
      </c>
      <c r="L1405" s="332"/>
      <c r="M1405" s="150"/>
      <c r="N1405" s="397"/>
      <c r="O1405" s="555"/>
      <c r="P1405" s="576">
        <f t="shared" si="69"/>
        <v>0</v>
      </c>
      <c r="Q1405" s="576">
        <f t="shared" si="70"/>
        <v>0</v>
      </c>
      <c r="R1405" s="576">
        <f t="shared" si="71"/>
        <v>0</v>
      </c>
      <c r="S1405" s="576">
        <f t="shared" si="71"/>
        <v>0</v>
      </c>
      <c r="T1405" s="553"/>
      <c r="U1405" s="553"/>
      <c r="V1405" s="553"/>
      <c r="W1405" s="553"/>
      <c r="X1405" s="397"/>
      <c r="Y1405" s="397"/>
      <c r="Z1405" s="397"/>
      <c r="AA1405" s="397"/>
      <c r="AB1405" s="397"/>
      <c r="AC1405" s="397"/>
      <c r="AD1405" s="397"/>
      <c r="AE1405" s="397"/>
      <c r="AF1405" s="397"/>
      <c r="AG1405" s="397"/>
      <c r="AH1405" s="397"/>
      <c r="AI1405" s="397"/>
      <c r="AJ1405" s="397"/>
      <c r="AK1405" s="397"/>
      <c r="AL1405" s="397"/>
      <c r="AM1405" s="397"/>
      <c r="AN1405" s="397"/>
      <c r="AO1405" s="397"/>
      <c r="AP1405" s="397"/>
      <c r="AQ1405" s="397"/>
      <c r="AR1405" s="397"/>
      <c r="AS1405" s="397"/>
      <c r="AT1405" s="397"/>
      <c r="AU1405" s="397"/>
      <c r="AV1405" s="397"/>
      <c r="AW1405" s="397"/>
      <c r="AX1405" s="397"/>
      <c r="AY1405" s="397"/>
      <c r="AZ1405" s="397"/>
      <c r="BA1405" s="553"/>
      <c r="BB1405" s="397"/>
      <c r="BC1405" s="397"/>
      <c r="BD1405" s="397"/>
    </row>
    <row r="1406" spans="2:56" x14ac:dyDescent="0.35">
      <c r="B1406" s="80"/>
      <c r="C1406" s="119"/>
      <c r="D1406" s="119"/>
      <c r="E1406" s="202"/>
      <c r="F1406" s="119"/>
      <c r="G1406" s="120"/>
      <c r="H1406" s="41"/>
      <c r="I1406" s="41"/>
      <c r="J1406" s="329">
        <v>0</v>
      </c>
      <c r="K1406" s="329">
        <v>0</v>
      </c>
      <c r="L1406" s="332"/>
      <c r="M1406" s="150"/>
      <c r="N1406" s="397"/>
      <c r="O1406" s="555"/>
      <c r="P1406" s="576">
        <f t="shared" si="69"/>
        <v>0</v>
      </c>
      <c r="Q1406" s="576">
        <f t="shared" si="70"/>
        <v>0</v>
      </c>
      <c r="R1406" s="576">
        <f t="shared" si="71"/>
        <v>0</v>
      </c>
      <c r="S1406" s="576">
        <f t="shared" si="71"/>
        <v>0</v>
      </c>
      <c r="T1406" s="553"/>
      <c r="U1406" s="553"/>
      <c r="V1406" s="553"/>
      <c r="W1406" s="553"/>
      <c r="X1406" s="397"/>
      <c r="Y1406" s="397"/>
      <c r="Z1406" s="397"/>
      <c r="AA1406" s="397"/>
      <c r="AB1406" s="397"/>
      <c r="AC1406" s="397"/>
      <c r="AD1406" s="397"/>
      <c r="AE1406" s="397"/>
      <c r="AF1406" s="397"/>
      <c r="AG1406" s="397"/>
      <c r="AH1406" s="397"/>
      <c r="AI1406" s="397"/>
      <c r="AJ1406" s="397"/>
      <c r="AK1406" s="397"/>
      <c r="AL1406" s="397"/>
      <c r="AM1406" s="397"/>
      <c r="AN1406" s="397"/>
      <c r="AO1406" s="397"/>
      <c r="AP1406" s="397"/>
      <c r="AQ1406" s="397"/>
      <c r="AR1406" s="397"/>
      <c r="AS1406" s="397"/>
      <c r="AT1406" s="397"/>
      <c r="AU1406" s="397"/>
      <c r="AV1406" s="397"/>
      <c r="AW1406" s="397"/>
      <c r="AX1406" s="397"/>
      <c r="AY1406" s="397"/>
      <c r="AZ1406" s="397"/>
      <c r="BA1406" s="553"/>
      <c r="BB1406" s="397"/>
      <c r="BC1406" s="397"/>
      <c r="BD1406" s="397"/>
    </row>
    <row r="1407" spans="2:56" x14ac:dyDescent="0.35">
      <c r="B1407" s="80"/>
      <c r="C1407" s="119"/>
      <c r="D1407" s="119"/>
      <c r="E1407" s="202"/>
      <c r="F1407" s="119"/>
      <c r="G1407" s="120"/>
      <c r="H1407" s="41"/>
      <c r="I1407" s="41"/>
      <c r="J1407" s="329">
        <v>0</v>
      </c>
      <c r="K1407" s="329">
        <v>0</v>
      </c>
      <c r="L1407" s="332"/>
      <c r="M1407" s="150"/>
      <c r="N1407" s="397"/>
      <c r="O1407" s="555"/>
      <c r="P1407" s="576">
        <f t="shared" si="69"/>
        <v>0</v>
      </c>
      <c r="Q1407" s="576">
        <f t="shared" si="70"/>
        <v>0</v>
      </c>
      <c r="R1407" s="576">
        <f t="shared" si="71"/>
        <v>0</v>
      </c>
      <c r="S1407" s="576">
        <f t="shared" si="71"/>
        <v>0</v>
      </c>
      <c r="T1407" s="553"/>
      <c r="U1407" s="553"/>
      <c r="V1407" s="553"/>
      <c r="W1407" s="553"/>
      <c r="X1407" s="397"/>
      <c r="Y1407" s="397"/>
      <c r="Z1407" s="397"/>
      <c r="AA1407" s="397"/>
      <c r="AB1407" s="397"/>
      <c r="AC1407" s="397"/>
      <c r="AD1407" s="397"/>
      <c r="AE1407" s="397"/>
      <c r="AF1407" s="397"/>
      <c r="AG1407" s="397"/>
      <c r="AH1407" s="397"/>
      <c r="AI1407" s="397"/>
      <c r="AJ1407" s="397"/>
      <c r="AK1407" s="397"/>
      <c r="AL1407" s="397"/>
      <c r="AM1407" s="397"/>
      <c r="AN1407" s="397"/>
      <c r="AO1407" s="397"/>
      <c r="AP1407" s="397"/>
      <c r="AQ1407" s="397"/>
      <c r="AR1407" s="397"/>
      <c r="AS1407" s="397"/>
      <c r="AT1407" s="397"/>
      <c r="AU1407" s="397"/>
      <c r="AV1407" s="397"/>
      <c r="AW1407" s="397"/>
      <c r="AX1407" s="397"/>
      <c r="AY1407" s="397"/>
      <c r="AZ1407" s="397"/>
      <c r="BA1407" s="553"/>
      <c r="BB1407" s="397"/>
      <c r="BC1407" s="397"/>
      <c r="BD1407" s="397"/>
    </row>
    <row r="1408" spans="2:56" x14ac:dyDescent="0.35">
      <c r="B1408" s="80"/>
      <c r="C1408" s="119"/>
      <c r="D1408" s="119"/>
      <c r="E1408" s="202"/>
      <c r="F1408" s="119"/>
      <c r="G1408" s="120"/>
      <c r="H1408" s="41"/>
      <c r="I1408" s="41"/>
      <c r="J1408" s="329">
        <v>0</v>
      </c>
      <c r="K1408" s="329">
        <v>0</v>
      </c>
      <c r="L1408" s="332"/>
      <c r="M1408" s="150"/>
      <c r="N1408" s="397"/>
      <c r="O1408" s="555"/>
      <c r="P1408" s="576">
        <f t="shared" si="69"/>
        <v>0</v>
      </c>
      <c r="Q1408" s="576">
        <f t="shared" si="70"/>
        <v>0</v>
      </c>
      <c r="R1408" s="576">
        <f t="shared" si="71"/>
        <v>0</v>
      </c>
      <c r="S1408" s="576">
        <f t="shared" si="71"/>
        <v>0</v>
      </c>
      <c r="T1408" s="553"/>
      <c r="U1408" s="553"/>
      <c r="V1408" s="553"/>
      <c r="W1408" s="553"/>
      <c r="X1408" s="397"/>
      <c r="Y1408" s="397"/>
      <c r="Z1408" s="397"/>
      <c r="AA1408" s="397"/>
      <c r="AB1408" s="397"/>
      <c r="AC1408" s="397"/>
      <c r="AD1408" s="397"/>
      <c r="AE1408" s="397"/>
      <c r="AF1408" s="397"/>
      <c r="AG1408" s="397"/>
      <c r="AH1408" s="397"/>
      <c r="AI1408" s="397"/>
      <c r="AJ1408" s="397"/>
      <c r="AK1408" s="397"/>
      <c r="AL1408" s="397"/>
      <c r="AM1408" s="397"/>
      <c r="AN1408" s="397"/>
      <c r="AO1408" s="397"/>
      <c r="AP1408" s="397"/>
      <c r="AQ1408" s="397"/>
      <c r="AR1408" s="397"/>
      <c r="AS1408" s="397"/>
      <c r="AT1408" s="397"/>
      <c r="AU1408" s="397"/>
      <c r="AV1408" s="397"/>
      <c r="AW1408" s="397"/>
      <c r="AX1408" s="397"/>
      <c r="AY1408" s="397"/>
      <c r="AZ1408" s="397"/>
      <c r="BA1408" s="553"/>
      <c r="BB1408" s="397"/>
      <c r="BC1408" s="397"/>
      <c r="BD1408" s="397"/>
    </row>
    <row r="1409" spans="2:56" x14ac:dyDescent="0.35">
      <c r="B1409" s="80"/>
      <c r="C1409" s="119"/>
      <c r="D1409" s="119"/>
      <c r="E1409" s="202"/>
      <c r="F1409" s="119"/>
      <c r="G1409" s="120"/>
      <c r="H1409" s="41"/>
      <c r="I1409" s="41"/>
      <c r="J1409" s="329">
        <v>0</v>
      </c>
      <c r="K1409" s="329">
        <v>0</v>
      </c>
      <c r="L1409" s="332"/>
      <c r="M1409" s="150"/>
      <c r="N1409" s="397"/>
      <c r="O1409" s="555"/>
      <c r="P1409" s="576">
        <f t="shared" si="69"/>
        <v>0</v>
      </c>
      <c r="Q1409" s="576">
        <f t="shared" si="70"/>
        <v>0</v>
      </c>
      <c r="R1409" s="576">
        <f t="shared" si="71"/>
        <v>0</v>
      </c>
      <c r="S1409" s="576">
        <f t="shared" si="71"/>
        <v>0</v>
      </c>
      <c r="T1409" s="553"/>
      <c r="U1409" s="553"/>
      <c r="V1409" s="553"/>
      <c r="W1409" s="553"/>
      <c r="X1409" s="397"/>
      <c r="Y1409" s="397"/>
      <c r="Z1409" s="397"/>
      <c r="AA1409" s="397"/>
      <c r="AB1409" s="397"/>
      <c r="AC1409" s="397"/>
      <c r="AD1409" s="397"/>
      <c r="AE1409" s="397"/>
      <c r="AF1409" s="397"/>
      <c r="AG1409" s="397"/>
      <c r="AH1409" s="397"/>
      <c r="AI1409" s="397"/>
      <c r="AJ1409" s="397"/>
      <c r="AK1409" s="397"/>
      <c r="AL1409" s="397"/>
      <c r="AM1409" s="397"/>
      <c r="AN1409" s="397"/>
      <c r="AO1409" s="397"/>
      <c r="AP1409" s="397"/>
      <c r="AQ1409" s="397"/>
      <c r="AR1409" s="397"/>
      <c r="AS1409" s="397"/>
      <c r="AT1409" s="397"/>
      <c r="AU1409" s="397"/>
      <c r="AV1409" s="397"/>
      <c r="AW1409" s="397"/>
      <c r="AX1409" s="397"/>
      <c r="AY1409" s="397"/>
      <c r="AZ1409" s="397"/>
      <c r="BA1409" s="553"/>
      <c r="BB1409" s="397"/>
      <c r="BC1409" s="397"/>
      <c r="BD1409" s="397"/>
    </row>
    <row r="1410" spans="2:56" x14ac:dyDescent="0.35">
      <c r="B1410" s="80"/>
      <c r="C1410" s="119"/>
      <c r="D1410" s="119"/>
      <c r="E1410" s="202"/>
      <c r="F1410" s="119"/>
      <c r="G1410" s="120"/>
      <c r="H1410" s="41"/>
      <c r="I1410" s="41"/>
      <c r="J1410" s="329">
        <v>0</v>
      </c>
      <c r="K1410" s="329">
        <v>0</v>
      </c>
      <c r="L1410" s="332"/>
      <c r="M1410" s="150"/>
      <c r="N1410" s="397"/>
      <c r="O1410" s="555"/>
      <c r="P1410" s="576">
        <f t="shared" si="69"/>
        <v>0</v>
      </c>
      <c r="Q1410" s="576">
        <f t="shared" si="70"/>
        <v>0</v>
      </c>
      <c r="R1410" s="576">
        <f t="shared" si="71"/>
        <v>0</v>
      </c>
      <c r="S1410" s="576">
        <f t="shared" si="71"/>
        <v>0</v>
      </c>
      <c r="T1410" s="553"/>
      <c r="U1410" s="553"/>
      <c r="V1410" s="553"/>
      <c r="W1410" s="553"/>
      <c r="X1410" s="397"/>
      <c r="Y1410" s="397"/>
      <c r="Z1410" s="397"/>
      <c r="AA1410" s="397"/>
      <c r="AB1410" s="397"/>
      <c r="AC1410" s="397"/>
      <c r="AD1410" s="397"/>
      <c r="AE1410" s="397"/>
      <c r="AF1410" s="397"/>
      <c r="AG1410" s="397"/>
      <c r="AH1410" s="397"/>
      <c r="AI1410" s="397"/>
      <c r="AJ1410" s="397"/>
      <c r="AK1410" s="397"/>
      <c r="AL1410" s="397"/>
      <c r="AM1410" s="397"/>
      <c r="AN1410" s="397"/>
      <c r="AO1410" s="397"/>
      <c r="AP1410" s="397"/>
      <c r="AQ1410" s="397"/>
      <c r="AR1410" s="397"/>
      <c r="AS1410" s="397"/>
      <c r="AT1410" s="397"/>
      <c r="AU1410" s="397"/>
      <c r="AV1410" s="397"/>
      <c r="AW1410" s="397"/>
      <c r="AX1410" s="397"/>
      <c r="AY1410" s="397"/>
      <c r="AZ1410" s="397"/>
      <c r="BA1410" s="553"/>
      <c r="BB1410" s="397"/>
      <c r="BC1410" s="397"/>
      <c r="BD1410" s="397"/>
    </row>
    <row r="1411" spans="2:56" x14ac:dyDescent="0.35">
      <c r="B1411" s="80"/>
      <c r="C1411" s="119"/>
      <c r="D1411" s="119"/>
      <c r="E1411" s="202"/>
      <c r="F1411" s="119"/>
      <c r="G1411" s="120"/>
      <c r="H1411" s="41"/>
      <c r="I1411" s="41"/>
      <c r="J1411" s="329">
        <v>0</v>
      </c>
      <c r="K1411" s="329">
        <v>0</v>
      </c>
      <c r="L1411" s="332"/>
      <c r="M1411" s="150"/>
      <c r="N1411" s="397"/>
      <c r="O1411" s="555"/>
      <c r="P1411" s="576">
        <f t="shared" si="69"/>
        <v>0</v>
      </c>
      <c r="Q1411" s="576">
        <f t="shared" si="70"/>
        <v>0</v>
      </c>
      <c r="R1411" s="576">
        <f t="shared" si="71"/>
        <v>0</v>
      </c>
      <c r="S1411" s="576">
        <f t="shared" si="71"/>
        <v>0</v>
      </c>
      <c r="T1411" s="553"/>
      <c r="U1411" s="553"/>
      <c r="V1411" s="553"/>
      <c r="W1411" s="553"/>
      <c r="X1411" s="397"/>
      <c r="Y1411" s="397"/>
      <c r="Z1411" s="397"/>
      <c r="AA1411" s="397"/>
      <c r="AB1411" s="397"/>
      <c r="AC1411" s="397"/>
      <c r="AD1411" s="397"/>
      <c r="AE1411" s="397"/>
      <c r="AF1411" s="397"/>
      <c r="AG1411" s="397"/>
      <c r="AH1411" s="397"/>
      <c r="AI1411" s="397"/>
      <c r="AJ1411" s="397"/>
      <c r="AK1411" s="397"/>
      <c r="AL1411" s="397"/>
      <c r="AM1411" s="397"/>
      <c r="AN1411" s="397"/>
      <c r="AO1411" s="397"/>
      <c r="AP1411" s="397"/>
      <c r="AQ1411" s="397"/>
      <c r="AR1411" s="397"/>
      <c r="AS1411" s="397"/>
      <c r="AT1411" s="397"/>
      <c r="AU1411" s="397"/>
      <c r="AV1411" s="397"/>
      <c r="AW1411" s="397"/>
      <c r="AX1411" s="397"/>
      <c r="AY1411" s="397"/>
      <c r="AZ1411" s="397"/>
      <c r="BA1411" s="553"/>
      <c r="BB1411" s="397"/>
      <c r="BC1411" s="397"/>
      <c r="BD1411" s="397"/>
    </row>
    <row r="1412" spans="2:56" x14ac:dyDescent="0.35">
      <c r="B1412" s="80"/>
      <c r="C1412" s="119"/>
      <c r="D1412" s="119"/>
      <c r="E1412" s="202"/>
      <c r="F1412" s="119"/>
      <c r="G1412" s="120"/>
      <c r="H1412" s="41"/>
      <c r="I1412" s="41"/>
      <c r="J1412" s="329">
        <v>0</v>
      </c>
      <c r="K1412" s="329">
        <v>0</v>
      </c>
      <c r="L1412" s="332"/>
      <c r="M1412" s="150"/>
      <c r="N1412" s="397"/>
      <c r="O1412" s="555"/>
      <c r="P1412" s="576">
        <f t="shared" si="69"/>
        <v>0</v>
      </c>
      <c r="Q1412" s="576">
        <f t="shared" si="70"/>
        <v>0</v>
      </c>
      <c r="R1412" s="576">
        <f t="shared" si="71"/>
        <v>0</v>
      </c>
      <c r="S1412" s="576">
        <f t="shared" si="71"/>
        <v>0</v>
      </c>
      <c r="T1412" s="553"/>
      <c r="U1412" s="553"/>
      <c r="V1412" s="553"/>
      <c r="W1412" s="553"/>
      <c r="X1412" s="397"/>
      <c r="Y1412" s="397"/>
      <c r="Z1412" s="397"/>
      <c r="AA1412" s="397"/>
      <c r="AB1412" s="397"/>
      <c r="AC1412" s="397"/>
      <c r="AD1412" s="397"/>
      <c r="AE1412" s="397"/>
      <c r="AF1412" s="397"/>
      <c r="AG1412" s="397"/>
      <c r="AH1412" s="397"/>
      <c r="AI1412" s="397"/>
      <c r="AJ1412" s="397"/>
      <c r="AK1412" s="397"/>
      <c r="AL1412" s="397"/>
      <c r="AM1412" s="397"/>
      <c r="AN1412" s="397"/>
      <c r="AO1412" s="397"/>
      <c r="AP1412" s="397"/>
      <c r="AQ1412" s="397"/>
      <c r="AR1412" s="397"/>
      <c r="AS1412" s="397"/>
      <c r="AT1412" s="397"/>
      <c r="AU1412" s="397"/>
      <c r="AV1412" s="397"/>
      <c r="AW1412" s="397"/>
      <c r="AX1412" s="397"/>
      <c r="AY1412" s="397"/>
      <c r="AZ1412" s="397"/>
      <c r="BA1412" s="553"/>
      <c r="BB1412" s="397"/>
      <c r="BC1412" s="397"/>
      <c r="BD1412" s="397"/>
    </row>
    <row r="1413" spans="2:56" x14ac:dyDescent="0.35">
      <c r="B1413" s="80"/>
      <c r="C1413" s="119"/>
      <c r="D1413" s="119"/>
      <c r="E1413" s="202"/>
      <c r="F1413" s="119"/>
      <c r="G1413" s="120"/>
      <c r="H1413" s="41"/>
      <c r="I1413" s="41"/>
      <c r="J1413" s="329">
        <v>0</v>
      </c>
      <c r="K1413" s="329">
        <v>0</v>
      </c>
      <c r="L1413" s="332"/>
      <c r="M1413" s="150"/>
      <c r="N1413" s="397"/>
      <c r="O1413" s="555"/>
      <c r="P1413" s="576">
        <f t="shared" si="69"/>
        <v>0</v>
      </c>
      <c r="Q1413" s="576">
        <f t="shared" si="70"/>
        <v>0</v>
      </c>
      <c r="R1413" s="576">
        <f t="shared" si="71"/>
        <v>0</v>
      </c>
      <c r="S1413" s="576">
        <f t="shared" si="71"/>
        <v>0</v>
      </c>
      <c r="T1413" s="553"/>
      <c r="U1413" s="553"/>
      <c r="V1413" s="553"/>
      <c r="W1413" s="553"/>
      <c r="X1413" s="397"/>
      <c r="Y1413" s="397"/>
      <c r="Z1413" s="397"/>
      <c r="AA1413" s="397"/>
      <c r="AB1413" s="397"/>
      <c r="AC1413" s="397"/>
      <c r="AD1413" s="397"/>
      <c r="AE1413" s="397"/>
      <c r="AF1413" s="397"/>
      <c r="AG1413" s="397"/>
      <c r="AH1413" s="397"/>
      <c r="AI1413" s="397"/>
      <c r="AJ1413" s="397"/>
      <c r="AK1413" s="397"/>
      <c r="AL1413" s="397"/>
      <c r="AM1413" s="397"/>
      <c r="AN1413" s="397"/>
      <c r="AO1413" s="397"/>
      <c r="AP1413" s="397"/>
      <c r="AQ1413" s="397"/>
      <c r="AR1413" s="397"/>
      <c r="AS1413" s="397"/>
      <c r="AT1413" s="397"/>
      <c r="AU1413" s="397"/>
      <c r="AV1413" s="397"/>
      <c r="AW1413" s="397"/>
      <c r="AX1413" s="397"/>
      <c r="AY1413" s="397"/>
      <c r="AZ1413" s="397"/>
      <c r="BA1413" s="553"/>
      <c r="BB1413" s="397"/>
      <c r="BC1413" s="397"/>
      <c r="BD1413" s="397"/>
    </row>
    <row r="1414" spans="2:56" x14ac:dyDescent="0.35">
      <c r="B1414" s="80"/>
      <c r="C1414" s="119"/>
      <c r="D1414" s="119"/>
      <c r="E1414" s="202"/>
      <c r="F1414" s="119"/>
      <c r="G1414" s="120"/>
      <c r="H1414" s="41"/>
      <c r="I1414" s="41"/>
      <c r="J1414" s="329">
        <v>0</v>
      </c>
      <c r="K1414" s="329">
        <v>0</v>
      </c>
      <c r="L1414" s="332"/>
      <c r="M1414" s="150"/>
      <c r="N1414" s="397"/>
      <c r="O1414" s="555"/>
      <c r="P1414" s="576">
        <f t="shared" si="69"/>
        <v>0</v>
      </c>
      <c r="Q1414" s="576">
        <f t="shared" si="70"/>
        <v>0</v>
      </c>
      <c r="R1414" s="576">
        <f t="shared" si="71"/>
        <v>0</v>
      </c>
      <c r="S1414" s="576">
        <f t="shared" si="71"/>
        <v>0</v>
      </c>
      <c r="T1414" s="553"/>
      <c r="U1414" s="553"/>
      <c r="V1414" s="553"/>
      <c r="W1414" s="553"/>
      <c r="X1414" s="397"/>
      <c r="Y1414" s="397"/>
      <c r="Z1414" s="397"/>
      <c r="AA1414" s="397"/>
      <c r="AB1414" s="397"/>
      <c r="AC1414" s="397"/>
      <c r="AD1414" s="397"/>
      <c r="AE1414" s="397"/>
      <c r="AF1414" s="397"/>
      <c r="AG1414" s="397"/>
      <c r="AH1414" s="397"/>
      <c r="AI1414" s="397"/>
      <c r="AJ1414" s="397"/>
      <c r="AK1414" s="397"/>
      <c r="AL1414" s="397"/>
      <c r="AM1414" s="397"/>
      <c r="AN1414" s="397"/>
      <c r="AO1414" s="397"/>
      <c r="AP1414" s="397"/>
      <c r="AQ1414" s="397"/>
      <c r="AR1414" s="397"/>
      <c r="AS1414" s="397"/>
      <c r="AT1414" s="397"/>
      <c r="AU1414" s="397"/>
      <c r="AV1414" s="397"/>
      <c r="AW1414" s="397"/>
      <c r="AX1414" s="397"/>
      <c r="AY1414" s="397"/>
      <c r="AZ1414" s="397"/>
      <c r="BA1414" s="553"/>
      <c r="BB1414" s="397"/>
      <c r="BC1414" s="397"/>
      <c r="BD1414" s="397"/>
    </row>
    <row r="1415" spans="2:56" x14ac:dyDescent="0.35">
      <c r="B1415" s="80"/>
      <c r="C1415" s="119"/>
      <c r="D1415" s="119"/>
      <c r="E1415" s="202"/>
      <c r="F1415" s="119"/>
      <c r="G1415" s="120"/>
      <c r="H1415" s="41"/>
      <c r="I1415" s="41"/>
      <c r="J1415" s="329">
        <v>0</v>
      </c>
      <c r="K1415" s="329">
        <v>0</v>
      </c>
      <c r="L1415" s="332"/>
      <c r="M1415" s="150"/>
      <c r="N1415" s="397"/>
      <c r="O1415" s="555"/>
      <c r="P1415" s="576">
        <f t="shared" si="69"/>
        <v>0</v>
      </c>
      <c r="Q1415" s="576">
        <f t="shared" si="70"/>
        <v>0</v>
      </c>
      <c r="R1415" s="576">
        <f t="shared" si="71"/>
        <v>0</v>
      </c>
      <c r="S1415" s="576">
        <f t="shared" si="71"/>
        <v>0</v>
      </c>
      <c r="T1415" s="553"/>
      <c r="U1415" s="553"/>
      <c r="V1415" s="553"/>
      <c r="W1415" s="553"/>
      <c r="X1415" s="397"/>
      <c r="Y1415" s="397"/>
      <c r="Z1415" s="397"/>
      <c r="AA1415" s="397"/>
      <c r="AB1415" s="397"/>
      <c r="AC1415" s="397"/>
      <c r="AD1415" s="397"/>
      <c r="AE1415" s="397"/>
      <c r="AF1415" s="397"/>
      <c r="AG1415" s="397"/>
      <c r="AH1415" s="397"/>
      <c r="AI1415" s="397"/>
      <c r="AJ1415" s="397"/>
      <c r="AK1415" s="397"/>
      <c r="AL1415" s="397"/>
      <c r="AM1415" s="397"/>
      <c r="AN1415" s="397"/>
      <c r="AO1415" s="397"/>
      <c r="AP1415" s="397"/>
      <c r="AQ1415" s="397"/>
      <c r="AR1415" s="397"/>
      <c r="AS1415" s="397"/>
      <c r="AT1415" s="397"/>
      <c r="AU1415" s="397"/>
      <c r="AV1415" s="397"/>
      <c r="AW1415" s="397"/>
      <c r="AX1415" s="397"/>
      <c r="AY1415" s="397"/>
      <c r="AZ1415" s="397"/>
      <c r="BA1415" s="553"/>
      <c r="BB1415" s="397"/>
      <c r="BC1415" s="397"/>
      <c r="BD1415" s="397"/>
    </row>
    <row r="1416" spans="2:56" x14ac:dyDescent="0.35">
      <c r="B1416" s="80"/>
      <c r="C1416" s="119"/>
      <c r="D1416" s="119"/>
      <c r="E1416" s="202"/>
      <c r="F1416" s="119"/>
      <c r="G1416" s="120"/>
      <c r="H1416" s="41"/>
      <c r="I1416" s="41"/>
      <c r="J1416" s="329">
        <v>0</v>
      </c>
      <c r="K1416" s="329">
        <v>0</v>
      </c>
      <c r="L1416" s="332"/>
      <c r="M1416" s="150"/>
      <c r="N1416" s="397"/>
      <c r="O1416" s="555"/>
      <c r="P1416" s="576">
        <f t="shared" si="69"/>
        <v>0</v>
      </c>
      <c r="Q1416" s="576">
        <f t="shared" si="70"/>
        <v>0</v>
      </c>
      <c r="R1416" s="576">
        <f t="shared" si="71"/>
        <v>0</v>
      </c>
      <c r="S1416" s="576">
        <f t="shared" si="71"/>
        <v>0</v>
      </c>
      <c r="T1416" s="553"/>
      <c r="U1416" s="553"/>
      <c r="V1416" s="553"/>
      <c r="W1416" s="553"/>
      <c r="X1416" s="397"/>
      <c r="Y1416" s="397"/>
      <c r="Z1416" s="397"/>
      <c r="AA1416" s="397"/>
      <c r="AB1416" s="397"/>
      <c r="AC1416" s="397"/>
      <c r="AD1416" s="397"/>
      <c r="AE1416" s="397"/>
      <c r="AF1416" s="397"/>
      <c r="AG1416" s="397"/>
      <c r="AH1416" s="397"/>
      <c r="AI1416" s="397"/>
      <c r="AJ1416" s="397"/>
      <c r="AK1416" s="397"/>
      <c r="AL1416" s="397"/>
      <c r="AM1416" s="397"/>
      <c r="AN1416" s="397"/>
      <c r="AO1416" s="397"/>
      <c r="AP1416" s="397"/>
      <c r="AQ1416" s="397"/>
      <c r="AR1416" s="397"/>
      <c r="AS1416" s="397"/>
      <c r="AT1416" s="397"/>
      <c r="AU1416" s="397"/>
      <c r="AV1416" s="397"/>
      <c r="AW1416" s="397"/>
      <c r="AX1416" s="397"/>
      <c r="AY1416" s="397"/>
      <c r="AZ1416" s="397"/>
      <c r="BA1416" s="553"/>
      <c r="BB1416" s="397"/>
      <c r="BC1416" s="397"/>
      <c r="BD1416" s="397"/>
    </row>
    <row r="1417" spans="2:56" x14ac:dyDescent="0.35">
      <c r="B1417" s="80"/>
      <c r="C1417" s="119"/>
      <c r="D1417" s="119"/>
      <c r="E1417" s="202"/>
      <c r="F1417" s="119"/>
      <c r="G1417" s="120"/>
      <c r="H1417" s="41"/>
      <c r="I1417" s="41"/>
      <c r="J1417" s="329">
        <v>0</v>
      </c>
      <c r="K1417" s="329">
        <v>0</v>
      </c>
      <c r="L1417" s="332"/>
      <c r="M1417" s="150"/>
      <c r="N1417" s="397"/>
      <c r="O1417" s="555"/>
      <c r="P1417" s="576">
        <f t="shared" si="69"/>
        <v>0</v>
      </c>
      <c r="Q1417" s="576">
        <f t="shared" si="70"/>
        <v>0</v>
      </c>
      <c r="R1417" s="576">
        <f t="shared" si="71"/>
        <v>0</v>
      </c>
      <c r="S1417" s="576">
        <f t="shared" si="71"/>
        <v>0</v>
      </c>
      <c r="T1417" s="553"/>
      <c r="U1417" s="553"/>
      <c r="V1417" s="553"/>
      <c r="W1417" s="553"/>
      <c r="X1417" s="397"/>
      <c r="Y1417" s="397"/>
      <c r="Z1417" s="397"/>
      <c r="AA1417" s="397"/>
      <c r="AB1417" s="397"/>
      <c r="AC1417" s="397"/>
      <c r="AD1417" s="397"/>
      <c r="AE1417" s="397"/>
      <c r="AF1417" s="397"/>
      <c r="AG1417" s="397"/>
      <c r="AH1417" s="397"/>
      <c r="AI1417" s="397"/>
      <c r="AJ1417" s="397"/>
      <c r="AK1417" s="397"/>
      <c r="AL1417" s="397"/>
      <c r="AM1417" s="397"/>
      <c r="AN1417" s="397"/>
      <c r="AO1417" s="397"/>
      <c r="AP1417" s="397"/>
      <c r="AQ1417" s="397"/>
      <c r="AR1417" s="397"/>
      <c r="AS1417" s="397"/>
      <c r="AT1417" s="397"/>
      <c r="AU1417" s="397"/>
      <c r="AV1417" s="397"/>
      <c r="AW1417" s="397"/>
      <c r="AX1417" s="397"/>
      <c r="AY1417" s="397"/>
      <c r="AZ1417" s="397"/>
      <c r="BA1417" s="553"/>
      <c r="BB1417" s="397"/>
      <c r="BC1417" s="397"/>
      <c r="BD1417" s="397"/>
    </row>
    <row r="1418" spans="2:56" x14ac:dyDescent="0.35">
      <c r="B1418" s="80"/>
      <c r="C1418" s="119"/>
      <c r="D1418" s="119"/>
      <c r="E1418" s="202"/>
      <c r="F1418" s="119"/>
      <c r="G1418" s="120"/>
      <c r="H1418" s="41"/>
      <c r="I1418" s="41"/>
      <c r="J1418" s="329">
        <v>0</v>
      </c>
      <c r="K1418" s="329">
        <v>0</v>
      </c>
      <c r="L1418" s="332"/>
      <c r="M1418" s="150"/>
      <c r="N1418" s="397"/>
      <c r="O1418" s="555"/>
      <c r="P1418" s="576">
        <f t="shared" si="69"/>
        <v>0</v>
      </c>
      <c r="Q1418" s="576">
        <f t="shared" si="70"/>
        <v>0</v>
      </c>
      <c r="R1418" s="576">
        <f t="shared" si="71"/>
        <v>0</v>
      </c>
      <c r="S1418" s="576">
        <f t="shared" si="71"/>
        <v>0</v>
      </c>
      <c r="T1418" s="553"/>
      <c r="U1418" s="553"/>
      <c r="V1418" s="553"/>
      <c r="W1418" s="553"/>
      <c r="X1418" s="397"/>
      <c r="Y1418" s="397"/>
      <c r="Z1418" s="397"/>
      <c r="AA1418" s="397"/>
      <c r="AB1418" s="397"/>
      <c r="AC1418" s="397"/>
      <c r="AD1418" s="397"/>
      <c r="AE1418" s="397"/>
      <c r="AF1418" s="397"/>
      <c r="AG1418" s="397"/>
      <c r="AH1418" s="397"/>
      <c r="AI1418" s="397"/>
      <c r="AJ1418" s="397"/>
      <c r="AK1418" s="397"/>
      <c r="AL1418" s="397"/>
      <c r="AM1418" s="397"/>
      <c r="AN1418" s="397"/>
      <c r="AO1418" s="397"/>
      <c r="AP1418" s="397"/>
      <c r="AQ1418" s="397"/>
      <c r="AR1418" s="397"/>
      <c r="AS1418" s="397"/>
      <c r="AT1418" s="397"/>
      <c r="AU1418" s="397"/>
      <c r="AV1418" s="397"/>
      <c r="AW1418" s="397"/>
      <c r="AX1418" s="397"/>
      <c r="AY1418" s="397"/>
      <c r="AZ1418" s="397"/>
      <c r="BA1418" s="553"/>
      <c r="BB1418" s="397"/>
      <c r="BC1418" s="397"/>
      <c r="BD1418" s="397"/>
    </row>
    <row r="1419" spans="2:56" x14ac:dyDescent="0.35">
      <c r="B1419" s="80"/>
      <c r="C1419" s="119"/>
      <c r="D1419" s="119"/>
      <c r="E1419" s="202"/>
      <c r="F1419" s="119"/>
      <c r="G1419" s="120"/>
      <c r="H1419" s="41"/>
      <c r="I1419" s="41"/>
      <c r="J1419" s="329">
        <v>0</v>
      </c>
      <c r="K1419" s="329">
        <v>0</v>
      </c>
      <c r="L1419" s="332"/>
      <c r="M1419" s="150"/>
      <c r="N1419" s="397"/>
      <c r="O1419" s="555"/>
      <c r="P1419" s="576">
        <f t="shared" si="69"/>
        <v>0</v>
      </c>
      <c r="Q1419" s="576">
        <f t="shared" si="70"/>
        <v>0</v>
      </c>
      <c r="R1419" s="576">
        <f t="shared" si="71"/>
        <v>0</v>
      </c>
      <c r="S1419" s="576">
        <f t="shared" si="71"/>
        <v>0</v>
      </c>
      <c r="T1419" s="553"/>
      <c r="U1419" s="553"/>
      <c r="V1419" s="553"/>
      <c r="W1419" s="553"/>
      <c r="X1419" s="397"/>
      <c r="Y1419" s="397"/>
      <c r="Z1419" s="397"/>
      <c r="AA1419" s="397"/>
      <c r="AB1419" s="397"/>
      <c r="AC1419" s="397"/>
      <c r="AD1419" s="397"/>
      <c r="AE1419" s="397"/>
      <c r="AF1419" s="397"/>
      <c r="AG1419" s="397"/>
      <c r="AH1419" s="397"/>
      <c r="AI1419" s="397"/>
      <c r="AJ1419" s="397"/>
      <c r="AK1419" s="397"/>
      <c r="AL1419" s="397"/>
      <c r="AM1419" s="397"/>
      <c r="AN1419" s="397"/>
      <c r="AO1419" s="397"/>
      <c r="AP1419" s="397"/>
      <c r="AQ1419" s="397"/>
      <c r="AR1419" s="397"/>
      <c r="AS1419" s="397"/>
      <c r="AT1419" s="397"/>
      <c r="AU1419" s="397"/>
      <c r="AV1419" s="397"/>
      <c r="AW1419" s="397"/>
      <c r="AX1419" s="397"/>
      <c r="AY1419" s="397"/>
      <c r="AZ1419" s="397"/>
      <c r="BA1419" s="553"/>
      <c r="BB1419" s="397"/>
      <c r="BC1419" s="397"/>
      <c r="BD1419" s="397"/>
    </row>
    <row r="1420" spans="2:56" x14ac:dyDescent="0.35">
      <c r="B1420" s="80"/>
      <c r="C1420" s="119"/>
      <c r="D1420" s="119"/>
      <c r="E1420" s="202"/>
      <c r="F1420" s="119"/>
      <c r="G1420" s="120"/>
      <c r="H1420" s="41"/>
      <c r="I1420" s="41"/>
      <c r="J1420" s="329">
        <v>0</v>
      </c>
      <c r="K1420" s="329">
        <v>0</v>
      </c>
      <c r="L1420" s="332"/>
      <c r="M1420" s="150"/>
      <c r="N1420" s="397"/>
      <c r="O1420" s="555"/>
      <c r="P1420" s="576">
        <f t="shared" si="69"/>
        <v>0</v>
      </c>
      <c r="Q1420" s="576">
        <f t="shared" si="70"/>
        <v>0</v>
      </c>
      <c r="R1420" s="576">
        <f t="shared" si="71"/>
        <v>0</v>
      </c>
      <c r="S1420" s="576">
        <f t="shared" si="71"/>
        <v>0</v>
      </c>
      <c r="T1420" s="553"/>
      <c r="U1420" s="553"/>
      <c r="V1420" s="553"/>
      <c r="W1420" s="553"/>
      <c r="X1420" s="397"/>
      <c r="Y1420" s="397"/>
      <c r="Z1420" s="397"/>
      <c r="AA1420" s="397"/>
      <c r="AB1420" s="397"/>
      <c r="AC1420" s="397"/>
      <c r="AD1420" s="397"/>
      <c r="AE1420" s="397"/>
      <c r="AF1420" s="397"/>
      <c r="AG1420" s="397"/>
      <c r="AH1420" s="397"/>
      <c r="AI1420" s="397"/>
      <c r="AJ1420" s="397"/>
      <c r="AK1420" s="397"/>
      <c r="AL1420" s="397"/>
      <c r="AM1420" s="397"/>
      <c r="AN1420" s="397"/>
      <c r="AO1420" s="397"/>
      <c r="AP1420" s="397"/>
      <c r="AQ1420" s="397"/>
      <c r="AR1420" s="397"/>
      <c r="AS1420" s="397"/>
      <c r="AT1420" s="397"/>
      <c r="AU1420" s="397"/>
      <c r="AV1420" s="397"/>
      <c r="AW1420" s="397"/>
      <c r="AX1420" s="397"/>
      <c r="AY1420" s="397"/>
      <c r="AZ1420" s="397"/>
      <c r="BA1420" s="553"/>
      <c r="BB1420" s="397"/>
      <c r="BC1420" s="397"/>
      <c r="BD1420" s="397"/>
    </row>
    <row r="1421" spans="2:56" x14ac:dyDescent="0.35">
      <c r="B1421" s="80"/>
      <c r="C1421" s="119"/>
      <c r="D1421" s="119"/>
      <c r="E1421" s="202"/>
      <c r="F1421" s="119"/>
      <c r="G1421" s="120"/>
      <c r="H1421" s="41"/>
      <c r="I1421" s="41"/>
      <c r="J1421" s="329">
        <v>0</v>
      </c>
      <c r="K1421" s="329">
        <v>0</v>
      </c>
      <c r="L1421" s="332"/>
      <c r="M1421" s="150"/>
      <c r="N1421" s="397"/>
      <c r="O1421" s="555"/>
      <c r="P1421" s="576">
        <f t="shared" si="69"/>
        <v>0</v>
      </c>
      <c r="Q1421" s="576">
        <f t="shared" si="70"/>
        <v>0</v>
      </c>
      <c r="R1421" s="576">
        <f t="shared" si="71"/>
        <v>0</v>
      </c>
      <c r="S1421" s="576">
        <f t="shared" si="71"/>
        <v>0</v>
      </c>
      <c r="T1421" s="553"/>
      <c r="U1421" s="553"/>
      <c r="V1421" s="553"/>
      <c r="W1421" s="553"/>
      <c r="X1421" s="397"/>
      <c r="Y1421" s="397"/>
      <c r="Z1421" s="397"/>
      <c r="AA1421" s="397"/>
      <c r="AB1421" s="397"/>
      <c r="AC1421" s="397"/>
      <c r="AD1421" s="397"/>
      <c r="AE1421" s="397"/>
      <c r="AF1421" s="397"/>
      <c r="AG1421" s="397"/>
      <c r="AH1421" s="397"/>
      <c r="AI1421" s="397"/>
      <c r="AJ1421" s="397"/>
      <c r="AK1421" s="397"/>
      <c r="AL1421" s="397"/>
      <c r="AM1421" s="397"/>
      <c r="AN1421" s="397"/>
      <c r="AO1421" s="397"/>
      <c r="AP1421" s="397"/>
      <c r="AQ1421" s="397"/>
      <c r="AR1421" s="397"/>
      <c r="AS1421" s="397"/>
      <c r="AT1421" s="397"/>
      <c r="AU1421" s="397"/>
      <c r="AV1421" s="397"/>
      <c r="AW1421" s="397"/>
      <c r="AX1421" s="397"/>
      <c r="AY1421" s="397"/>
      <c r="AZ1421" s="397"/>
      <c r="BA1421" s="553"/>
      <c r="BB1421" s="397"/>
      <c r="BC1421" s="397"/>
      <c r="BD1421" s="397"/>
    </row>
    <row r="1422" spans="2:56" x14ac:dyDescent="0.35">
      <c r="B1422" s="80"/>
      <c r="C1422" s="119"/>
      <c r="D1422" s="119"/>
      <c r="E1422" s="202"/>
      <c r="F1422" s="119"/>
      <c r="G1422" s="120"/>
      <c r="H1422" s="41"/>
      <c r="I1422" s="41"/>
      <c r="J1422" s="329">
        <v>0</v>
      </c>
      <c r="K1422" s="329">
        <v>0</v>
      </c>
      <c r="L1422" s="332"/>
      <c r="M1422" s="150"/>
      <c r="N1422" s="397"/>
      <c r="O1422" s="555"/>
      <c r="P1422" s="576">
        <f t="shared" si="69"/>
        <v>0</v>
      </c>
      <c r="Q1422" s="576">
        <f t="shared" si="70"/>
        <v>0</v>
      </c>
      <c r="R1422" s="576">
        <f t="shared" si="71"/>
        <v>0</v>
      </c>
      <c r="S1422" s="576">
        <f t="shared" si="71"/>
        <v>0</v>
      </c>
      <c r="T1422" s="553"/>
      <c r="U1422" s="553"/>
      <c r="V1422" s="553"/>
      <c r="W1422" s="553"/>
      <c r="X1422" s="397"/>
      <c r="Y1422" s="397"/>
      <c r="Z1422" s="397"/>
      <c r="AA1422" s="397"/>
      <c r="AB1422" s="397"/>
      <c r="AC1422" s="397"/>
      <c r="AD1422" s="397"/>
      <c r="AE1422" s="397"/>
      <c r="AF1422" s="397"/>
      <c r="AG1422" s="397"/>
      <c r="AH1422" s="397"/>
      <c r="AI1422" s="397"/>
      <c r="AJ1422" s="397"/>
      <c r="AK1422" s="397"/>
      <c r="AL1422" s="397"/>
      <c r="AM1422" s="397"/>
      <c r="AN1422" s="397"/>
      <c r="AO1422" s="397"/>
      <c r="AP1422" s="397"/>
      <c r="AQ1422" s="397"/>
      <c r="AR1422" s="397"/>
      <c r="AS1422" s="397"/>
      <c r="AT1422" s="397"/>
      <c r="AU1422" s="397"/>
      <c r="AV1422" s="397"/>
      <c r="AW1422" s="397"/>
      <c r="AX1422" s="397"/>
      <c r="AY1422" s="397"/>
      <c r="AZ1422" s="397"/>
      <c r="BA1422" s="553"/>
      <c r="BB1422" s="397"/>
      <c r="BC1422" s="397"/>
      <c r="BD1422" s="397"/>
    </row>
    <row r="1423" spans="2:56" x14ac:dyDescent="0.35">
      <c r="B1423" s="80"/>
      <c r="C1423" s="119"/>
      <c r="D1423" s="119"/>
      <c r="E1423" s="202"/>
      <c r="F1423" s="119"/>
      <c r="G1423" s="120"/>
      <c r="H1423" s="41"/>
      <c r="I1423" s="41"/>
      <c r="J1423" s="329">
        <v>0</v>
      </c>
      <c r="K1423" s="329">
        <v>0</v>
      </c>
      <c r="L1423" s="332"/>
      <c r="M1423" s="150"/>
      <c r="N1423" s="397"/>
      <c r="O1423" s="555"/>
      <c r="P1423" s="576">
        <f t="shared" si="69"/>
        <v>0</v>
      </c>
      <c r="Q1423" s="576">
        <f t="shared" si="70"/>
        <v>0</v>
      </c>
      <c r="R1423" s="576">
        <f t="shared" si="71"/>
        <v>0</v>
      </c>
      <c r="S1423" s="576">
        <f t="shared" si="71"/>
        <v>0</v>
      </c>
      <c r="T1423" s="553"/>
      <c r="U1423" s="553"/>
      <c r="V1423" s="553"/>
      <c r="W1423" s="553"/>
      <c r="X1423" s="397"/>
      <c r="Y1423" s="397"/>
      <c r="Z1423" s="397"/>
      <c r="AA1423" s="397"/>
      <c r="AB1423" s="397"/>
      <c r="AC1423" s="397"/>
      <c r="AD1423" s="397"/>
      <c r="AE1423" s="397"/>
      <c r="AF1423" s="397"/>
      <c r="AG1423" s="397"/>
      <c r="AH1423" s="397"/>
      <c r="AI1423" s="397"/>
      <c r="AJ1423" s="397"/>
      <c r="AK1423" s="397"/>
      <c r="AL1423" s="397"/>
      <c r="AM1423" s="397"/>
      <c r="AN1423" s="397"/>
      <c r="AO1423" s="397"/>
      <c r="AP1423" s="397"/>
      <c r="AQ1423" s="397"/>
      <c r="AR1423" s="397"/>
      <c r="AS1423" s="397"/>
      <c r="AT1423" s="397"/>
      <c r="AU1423" s="397"/>
      <c r="AV1423" s="397"/>
      <c r="AW1423" s="397"/>
      <c r="AX1423" s="397"/>
      <c r="AY1423" s="397"/>
      <c r="AZ1423" s="397"/>
      <c r="BA1423" s="553"/>
      <c r="BB1423" s="397"/>
      <c r="BC1423" s="397"/>
      <c r="BD1423" s="397"/>
    </row>
    <row r="1424" spans="2:56" x14ac:dyDescent="0.35">
      <c r="B1424" s="80"/>
      <c r="C1424" s="119"/>
      <c r="D1424" s="119"/>
      <c r="E1424" s="202"/>
      <c r="F1424" s="119"/>
      <c r="G1424" s="120"/>
      <c r="H1424" s="41"/>
      <c r="I1424" s="41"/>
      <c r="J1424" s="329">
        <v>0</v>
      </c>
      <c r="K1424" s="329">
        <v>0</v>
      </c>
      <c r="L1424" s="332"/>
      <c r="M1424" s="150"/>
      <c r="N1424" s="397"/>
      <c r="O1424" s="555"/>
      <c r="P1424" s="576">
        <f t="shared" si="69"/>
        <v>0</v>
      </c>
      <c r="Q1424" s="576">
        <f t="shared" si="70"/>
        <v>0</v>
      </c>
      <c r="R1424" s="576">
        <f t="shared" si="71"/>
        <v>0</v>
      </c>
      <c r="S1424" s="576">
        <f t="shared" si="71"/>
        <v>0</v>
      </c>
      <c r="T1424" s="553"/>
      <c r="U1424" s="553"/>
      <c r="V1424" s="553"/>
      <c r="W1424" s="553"/>
      <c r="X1424" s="397"/>
      <c r="Y1424" s="397"/>
      <c r="Z1424" s="397"/>
      <c r="AA1424" s="397"/>
      <c r="AB1424" s="397"/>
      <c r="AC1424" s="397"/>
      <c r="AD1424" s="397"/>
      <c r="AE1424" s="397"/>
      <c r="AF1424" s="397"/>
      <c r="AG1424" s="397"/>
      <c r="AH1424" s="397"/>
      <c r="AI1424" s="397"/>
      <c r="AJ1424" s="397"/>
      <c r="AK1424" s="397"/>
      <c r="AL1424" s="397"/>
      <c r="AM1424" s="397"/>
      <c r="AN1424" s="397"/>
      <c r="AO1424" s="397"/>
      <c r="AP1424" s="397"/>
      <c r="AQ1424" s="397"/>
      <c r="AR1424" s="397"/>
      <c r="AS1424" s="397"/>
      <c r="AT1424" s="397"/>
      <c r="AU1424" s="397"/>
      <c r="AV1424" s="397"/>
      <c r="AW1424" s="397"/>
      <c r="AX1424" s="397"/>
      <c r="AY1424" s="397"/>
      <c r="AZ1424" s="397"/>
      <c r="BA1424" s="553"/>
      <c r="BB1424" s="397"/>
      <c r="BC1424" s="397"/>
      <c r="BD1424" s="397"/>
    </row>
    <row r="1425" spans="2:56" x14ac:dyDescent="0.35">
      <c r="B1425" s="80"/>
      <c r="C1425" s="119"/>
      <c r="D1425" s="119"/>
      <c r="E1425" s="202"/>
      <c r="F1425" s="119"/>
      <c r="G1425" s="120"/>
      <c r="H1425" s="41"/>
      <c r="I1425" s="41"/>
      <c r="J1425" s="329">
        <v>0</v>
      </c>
      <c r="K1425" s="329">
        <v>0</v>
      </c>
      <c r="L1425" s="332"/>
      <c r="M1425" s="150"/>
      <c r="N1425" s="397"/>
      <c r="O1425" s="555"/>
      <c r="P1425" s="576">
        <f t="shared" si="69"/>
        <v>0</v>
      </c>
      <c r="Q1425" s="576">
        <f t="shared" si="70"/>
        <v>0</v>
      </c>
      <c r="R1425" s="576">
        <f t="shared" si="71"/>
        <v>0</v>
      </c>
      <c r="S1425" s="576">
        <f t="shared" si="71"/>
        <v>0</v>
      </c>
      <c r="T1425" s="553"/>
      <c r="U1425" s="553"/>
      <c r="V1425" s="553"/>
      <c r="W1425" s="553"/>
      <c r="X1425" s="397"/>
      <c r="Y1425" s="397"/>
      <c r="Z1425" s="397"/>
      <c r="AA1425" s="397"/>
      <c r="AB1425" s="397"/>
      <c r="AC1425" s="397"/>
      <c r="AD1425" s="397"/>
      <c r="AE1425" s="397"/>
      <c r="AF1425" s="397"/>
      <c r="AG1425" s="397"/>
      <c r="AH1425" s="397"/>
      <c r="AI1425" s="397"/>
      <c r="AJ1425" s="397"/>
      <c r="AK1425" s="397"/>
      <c r="AL1425" s="397"/>
      <c r="AM1425" s="397"/>
      <c r="AN1425" s="397"/>
      <c r="AO1425" s="397"/>
      <c r="AP1425" s="397"/>
      <c r="AQ1425" s="397"/>
      <c r="AR1425" s="397"/>
      <c r="AS1425" s="397"/>
      <c r="AT1425" s="397"/>
      <c r="AU1425" s="397"/>
      <c r="AV1425" s="397"/>
      <c r="AW1425" s="397"/>
      <c r="AX1425" s="397"/>
      <c r="AY1425" s="397"/>
      <c r="AZ1425" s="397"/>
      <c r="BA1425" s="553"/>
      <c r="BB1425" s="397"/>
      <c r="BC1425" s="397"/>
      <c r="BD1425" s="397"/>
    </row>
    <row r="1426" spans="2:56" x14ac:dyDescent="0.35">
      <c r="B1426" s="80"/>
      <c r="C1426" s="119"/>
      <c r="D1426" s="119"/>
      <c r="E1426" s="202"/>
      <c r="F1426" s="119"/>
      <c r="G1426" s="120"/>
      <c r="H1426" s="41"/>
      <c r="I1426" s="41"/>
      <c r="J1426" s="329">
        <v>0</v>
      </c>
      <c r="K1426" s="329">
        <v>0</v>
      </c>
      <c r="L1426" s="332"/>
      <c r="M1426" s="150"/>
      <c r="N1426" s="397"/>
      <c r="O1426" s="555"/>
      <c r="P1426" s="576">
        <f t="shared" si="69"/>
        <v>0</v>
      </c>
      <c r="Q1426" s="576">
        <f t="shared" si="70"/>
        <v>0</v>
      </c>
      <c r="R1426" s="576">
        <f t="shared" si="71"/>
        <v>0</v>
      </c>
      <c r="S1426" s="576">
        <f t="shared" si="71"/>
        <v>0</v>
      </c>
      <c r="T1426" s="553"/>
      <c r="U1426" s="553"/>
      <c r="V1426" s="553"/>
      <c r="W1426" s="553"/>
      <c r="X1426" s="397"/>
      <c r="Y1426" s="397"/>
      <c r="Z1426" s="397"/>
      <c r="AA1426" s="397"/>
      <c r="AB1426" s="397"/>
      <c r="AC1426" s="397"/>
      <c r="AD1426" s="397"/>
      <c r="AE1426" s="397"/>
      <c r="AF1426" s="397"/>
      <c r="AG1426" s="397"/>
      <c r="AH1426" s="397"/>
      <c r="AI1426" s="397"/>
      <c r="AJ1426" s="397"/>
      <c r="AK1426" s="397"/>
      <c r="AL1426" s="397"/>
      <c r="AM1426" s="397"/>
      <c r="AN1426" s="397"/>
      <c r="AO1426" s="397"/>
      <c r="AP1426" s="397"/>
      <c r="AQ1426" s="397"/>
      <c r="AR1426" s="397"/>
      <c r="AS1426" s="397"/>
      <c r="AT1426" s="397"/>
      <c r="AU1426" s="397"/>
      <c r="AV1426" s="397"/>
      <c r="AW1426" s="397"/>
      <c r="AX1426" s="397"/>
      <c r="AY1426" s="397"/>
      <c r="AZ1426" s="397"/>
      <c r="BA1426" s="553"/>
      <c r="BB1426" s="397"/>
      <c r="BC1426" s="397"/>
      <c r="BD1426" s="397"/>
    </row>
    <row r="1427" spans="2:56" x14ac:dyDescent="0.35">
      <c r="B1427" s="80"/>
      <c r="C1427" s="119"/>
      <c r="D1427" s="119"/>
      <c r="E1427" s="202"/>
      <c r="F1427" s="119"/>
      <c r="G1427" s="120"/>
      <c r="H1427" s="41"/>
      <c r="I1427" s="41"/>
      <c r="J1427" s="329">
        <v>0</v>
      </c>
      <c r="K1427" s="329">
        <v>0</v>
      </c>
      <c r="L1427" s="332"/>
      <c r="M1427" s="150"/>
      <c r="N1427" s="397"/>
      <c r="O1427" s="555"/>
      <c r="P1427" s="576">
        <f t="shared" si="69"/>
        <v>0</v>
      </c>
      <c r="Q1427" s="576">
        <f t="shared" si="70"/>
        <v>0</v>
      </c>
      <c r="R1427" s="576">
        <f t="shared" si="71"/>
        <v>0</v>
      </c>
      <c r="S1427" s="576">
        <f t="shared" si="71"/>
        <v>0</v>
      </c>
      <c r="T1427" s="553"/>
      <c r="U1427" s="553"/>
      <c r="V1427" s="553"/>
      <c r="W1427" s="553"/>
      <c r="X1427" s="397"/>
      <c r="Y1427" s="397"/>
      <c r="Z1427" s="397"/>
      <c r="AA1427" s="397"/>
      <c r="AB1427" s="397"/>
      <c r="AC1427" s="397"/>
      <c r="AD1427" s="397"/>
      <c r="AE1427" s="397"/>
      <c r="AF1427" s="397"/>
      <c r="AG1427" s="397"/>
      <c r="AH1427" s="397"/>
      <c r="AI1427" s="397"/>
      <c r="AJ1427" s="397"/>
      <c r="AK1427" s="397"/>
      <c r="AL1427" s="397"/>
      <c r="AM1427" s="397"/>
      <c r="AN1427" s="397"/>
      <c r="AO1427" s="397"/>
      <c r="AP1427" s="397"/>
      <c r="AQ1427" s="397"/>
      <c r="AR1427" s="397"/>
      <c r="AS1427" s="397"/>
      <c r="AT1427" s="397"/>
      <c r="AU1427" s="397"/>
      <c r="AV1427" s="397"/>
      <c r="AW1427" s="397"/>
      <c r="AX1427" s="397"/>
      <c r="AY1427" s="397"/>
      <c r="AZ1427" s="397"/>
      <c r="BA1427" s="553"/>
      <c r="BB1427" s="397"/>
      <c r="BC1427" s="397"/>
      <c r="BD1427" s="397"/>
    </row>
    <row r="1428" spans="2:56" x14ac:dyDescent="0.35">
      <c r="B1428" s="80"/>
      <c r="C1428" s="119"/>
      <c r="D1428" s="119"/>
      <c r="E1428" s="202"/>
      <c r="F1428" s="119"/>
      <c r="G1428" s="120"/>
      <c r="H1428" s="41"/>
      <c r="I1428" s="41"/>
      <c r="J1428" s="329">
        <v>0</v>
      </c>
      <c r="K1428" s="329">
        <v>0</v>
      </c>
      <c r="L1428" s="332"/>
      <c r="M1428" s="150"/>
      <c r="N1428" s="397"/>
      <c r="O1428" s="555"/>
      <c r="P1428" s="576">
        <f t="shared" si="69"/>
        <v>0</v>
      </c>
      <c r="Q1428" s="576">
        <f t="shared" si="70"/>
        <v>0</v>
      </c>
      <c r="R1428" s="576">
        <f t="shared" si="71"/>
        <v>0</v>
      </c>
      <c r="S1428" s="576">
        <f t="shared" si="71"/>
        <v>0</v>
      </c>
      <c r="T1428" s="553"/>
      <c r="U1428" s="553"/>
      <c r="V1428" s="553"/>
      <c r="W1428" s="553"/>
      <c r="X1428" s="397"/>
      <c r="Y1428" s="397"/>
      <c r="Z1428" s="397"/>
      <c r="AA1428" s="397"/>
      <c r="AB1428" s="397"/>
      <c r="AC1428" s="397"/>
      <c r="AD1428" s="397"/>
      <c r="AE1428" s="397"/>
      <c r="AF1428" s="397"/>
      <c r="AG1428" s="397"/>
      <c r="AH1428" s="397"/>
      <c r="AI1428" s="397"/>
      <c r="AJ1428" s="397"/>
      <c r="AK1428" s="397"/>
      <c r="AL1428" s="397"/>
      <c r="AM1428" s="397"/>
      <c r="AN1428" s="397"/>
      <c r="AO1428" s="397"/>
      <c r="AP1428" s="397"/>
      <c r="AQ1428" s="397"/>
      <c r="AR1428" s="397"/>
      <c r="AS1428" s="397"/>
      <c r="AT1428" s="397"/>
      <c r="AU1428" s="397"/>
      <c r="AV1428" s="397"/>
      <c r="AW1428" s="397"/>
      <c r="AX1428" s="397"/>
      <c r="AY1428" s="397"/>
      <c r="AZ1428" s="397"/>
      <c r="BA1428" s="553"/>
      <c r="BB1428" s="397"/>
      <c r="BC1428" s="397"/>
      <c r="BD1428" s="397"/>
    </row>
    <row r="1429" spans="2:56" x14ac:dyDescent="0.35">
      <c r="B1429" s="80"/>
      <c r="C1429" s="119"/>
      <c r="D1429" s="119"/>
      <c r="E1429" s="202"/>
      <c r="F1429" s="119"/>
      <c r="G1429" s="120"/>
      <c r="H1429" s="41"/>
      <c r="I1429" s="41"/>
      <c r="J1429" s="329">
        <v>0</v>
      </c>
      <c r="K1429" s="329">
        <v>0</v>
      </c>
      <c r="L1429" s="332"/>
      <c r="M1429" s="150"/>
      <c r="N1429" s="397"/>
      <c r="O1429" s="555"/>
      <c r="P1429" s="576">
        <f t="shared" si="69"/>
        <v>0</v>
      </c>
      <c r="Q1429" s="576">
        <f t="shared" si="70"/>
        <v>0</v>
      </c>
      <c r="R1429" s="576">
        <f t="shared" si="71"/>
        <v>0</v>
      </c>
      <c r="S1429" s="576">
        <f t="shared" si="71"/>
        <v>0</v>
      </c>
      <c r="T1429" s="553"/>
      <c r="U1429" s="553"/>
      <c r="V1429" s="553"/>
      <c r="W1429" s="553"/>
      <c r="X1429" s="397"/>
      <c r="Y1429" s="397"/>
      <c r="Z1429" s="397"/>
      <c r="AA1429" s="397"/>
      <c r="AB1429" s="397"/>
      <c r="AC1429" s="397"/>
      <c r="AD1429" s="397"/>
      <c r="AE1429" s="397"/>
      <c r="AF1429" s="397"/>
      <c r="AG1429" s="397"/>
      <c r="AH1429" s="397"/>
      <c r="AI1429" s="397"/>
      <c r="AJ1429" s="397"/>
      <c r="AK1429" s="397"/>
      <c r="AL1429" s="397"/>
      <c r="AM1429" s="397"/>
      <c r="AN1429" s="397"/>
      <c r="AO1429" s="397"/>
      <c r="AP1429" s="397"/>
      <c r="AQ1429" s="397"/>
      <c r="AR1429" s="397"/>
      <c r="AS1429" s="397"/>
      <c r="AT1429" s="397"/>
      <c r="AU1429" s="397"/>
      <c r="AV1429" s="397"/>
      <c r="AW1429" s="397"/>
      <c r="AX1429" s="397"/>
      <c r="AY1429" s="397"/>
      <c r="AZ1429" s="397"/>
      <c r="BA1429" s="553"/>
      <c r="BB1429" s="397"/>
      <c r="BC1429" s="397"/>
      <c r="BD1429" s="397"/>
    </row>
    <row r="1430" spans="2:56" x14ac:dyDescent="0.35">
      <c r="B1430" s="80"/>
      <c r="C1430" s="119"/>
      <c r="D1430" s="119"/>
      <c r="E1430" s="202"/>
      <c r="F1430" s="119"/>
      <c r="G1430" s="120"/>
      <c r="H1430" s="41"/>
      <c r="I1430" s="41"/>
      <c r="J1430" s="329">
        <v>0</v>
      </c>
      <c r="K1430" s="329">
        <v>0</v>
      </c>
      <c r="L1430" s="332"/>
      <c r="M1430" s="150"/>
      <c r="N1430" s="397"/>
      <c r="O1430" s="555"/>
      <c r="P1430" s="576">
        <f t="shared" si="69"/>
        <v>0</v>
      </c>
      <c r="Q1430" s="576">
        <f t="shared" si="70"/>
        <v>0</v>
      </c>
      <c r="R1430" s="576">
        <f t="shared" si="71"/>
        <v>0</v>
      </c>
      <c r="S1430" s="576">
        <f t="shared" si="71"/>
        <v>0</v>
      </c>
      <c r="T1430" s="553"/>
      <c r="U1430" s="553"/>
      <c r="V1430" s="553"/>
      <c r="W1430" s="553"/>
      <c r="X1430" s="397"/>
      <c r="Y1430" s="397"/>
      <c r="Z1430" s="397"/>
      <c r="AA1430" s="397"/>
      <c r="AB1430" s="397"/>
      <c r="AC1430" s="397"/>
      <c r="AD1430" s="397"/>
      <c r="AE1430" s="397"/>
      <c r="AF1430" s="397"/>
      <c r="AG1430" s="397"/>
      <c r="AH1430" s="397"/>
      <c r="AI1430" s="397"/>
      <c r="AJ1430" s="397"/>
      <c r="AK1430" s="397"/>
      <c r="AL1430" s="397"/>
      <c r="AM1430" s="397"/>
      <c r="AN1430" s="397"/>
      <c r="AO1430" s="397"/>
      <c r="AP1430" s="397"/>
      <c r="AQ1430" s="397"/>
      <c r="AR1430" s="397"/>
      <c r="AS1430" s="397"/>
      <c r="AT1430" s="397"/>
      <c r="AU1430" s="397"/>
      <c r="AV1430" s="397"/>
      <c r="AW1430" s="397"/>
      <c r="AX1430" s="397"/>
      <c r="AY1430" s="397"/>
      <c r="AZ1430" s="397"/>
      <c r="BA1430" s="553"/>
      <c r="BB1430" s="397"/>
      <c r="BC1430" s="397"/>
      <c r="BD1430" s="397"/>
    </row>
    <row r="1431" spans="2:56" x14ac:dyDescent="0.35">
      <c r="B1431" s="80"/>
      <c r="C1431" s="119"/>
      <c r="D1431" s="119"/>
      <c r="E1431" s="202"/>
      <c r="F1431" s="119"/>
      <c r="G1431" s="120"/>
      <c r="H1431" s="41"/>
      <c r="I1431" s="41"/>
      <c r="J1431" s="329">
        <v>0</v>
      </c>
      <c r="K1431" s="329">
        <v>0</v>
      </c>
      <c r="L1431" s="332"/>
      <c r="M1431" s="150"/>
      <c r="N1431" s="397"/>
      <c r="O1431" s="555"/>
      <c r="P1431" s="576">
        <f t="shared" si="69"/>
        <v>0</v>
      </c>
      <c r="Q1431" s="576">
        <f t="shared" si="70"/>
        <v>0</v>
      </c>
      <c r="R1431" s="576">
        <f t="shared" si="71"/>
        <v>0</v>
      </c>
      <c r="S1431" s="576">
        <f t="shared" si="71"/>
        <v>0</v>
      </c>
      <c r="T1431" s="553"/>
      <c r="U1431" s="553"/>
      <c r="V1431" s="553"/>
      <c r="W1431" s="553"/>
      <c r="X1431" s="397"/>
      <c r="Y1431" s="397"/>
      <c r="Z1431" s="397"/>
      <c r="AA1431" s="397"/>
      <c r="AB1431" s="397"/>
      <c r="AC1431" s="397"/>
      <c r="AD1431" s="397"/>
      <c r="AE1431" s="397"/>
      <c r="AF1431" s="397"/>
      <c r="AG1431" s="397"/>
      <c r="AH1431" s="397"/>
      <c r="AI1431" s="397"/>
      <c r="AJ1431" s="397"/>
      <c r="AK1431" s="397"/>
      <c r="AL1431" s="397"/>
      <c r="AM1431" s="397"/>
      <c r="AN1431" s="397"/>
      <c r="AO1431" s="397"/>
      <c r="AP1431" s="397"/>
      <c r="AQ1431" s="397"/>
      <c r="AR1431" s="397"/>
      <c r="AS1431" s="397"/>
      <c r="AT1431" s="397"/>
      <c r="AU1431" s="397"/>
      <c r="AV1431" s="397"/>
      <c r="AW1431" s="397"/>
      <c r="AX1431" s="397"/>
      <c r="AY1431" s="397"/>
      <c r="AZ1431" s="397"/>
      <c r="BA1431" s="553"/>
      <c r="BB1431" s="397"/>
      <c r="BC1431" s="397"/>
      <c r="BD1431" s="397"/>
    </row>
    <row r="1432" spans="2:56" x14ac:dyDescent="0.35">
      <c r="B1432" s="80"/>
      <c r="C1432" s="119"/>
      <c r="D1432" s="119"/>
      <c r="E1432" s="202"/>
      <c r="F1432" s="119"/>
      <c r="G1432" s="120"/>
      <c r="H1432" s="41"/>
      <c r="I1432" s="41"/>
      <c r="J1432" s="329">
        <v>0</v>
      </c>
      <c r="K1432" s="329">
        <v>0</v>
      </c>
      <c r="L1432" s="332"/>
      <c r="M1432" s="150"/>
      <c r="N1432" s="397"/>
      <c r="O1432" s="555"/>
      <c r="P1432" s="576">
        <f t="shared" si="69"/>
        <v>0</v>
      </c>
      <c r="Q1432" s="576">
        <f t="shared" si="70"/>
        <v>0</v>
      </c>
      <c r="R1432" s="576">
        <f t="shared" si="71"/>
        <v>0</v>
      </c>
      <c r="S1432" s="576">
        <f t="shared" si="71"/>
        <v>0</v>
      </c>
      <c r="T1432" s="553"/>
      <c r="U1432" s="553"/>
      <c r="V1432" s="553"/>
      <c r="W1432" s="553"/>
      <c r="X1432" s="397"/>
      <c r="Y1432" s="397"/>
      <c r="Z1432" s="397"/>
      <c r="AA1432" s="397"/>
      <c r="AB1432" s="397"/>
      <c r="AC1432" s="397"/>
      <c r="AD1432" s="397"/>
      <c r="AE1432" s="397"/>
      <c r="AF1432" s="397"/>
      <c r="AG1432" s="397"/>
      <c r="AH1432" s="397"/>
      <c r="AI1432" s="397"/>
      <c r="AJ1432" s="397"/>
      <c r="AK1432" s="397"/>
      <c r="AL1432" s="397"/>
      <c r="AM1432" s="397"/>
      <c r="AN1432" s="397"/>
      <c r="AO1432" s="397"/>
      <c r="AP1432" s="397"/>
      <c r="AQ1432" s="397"/>
      <c r="AR1432" s="397"/>
      <c r="AS1432" s="397"/>
      <c r="AT1432" s="397"/>
      <c r="AU1432" s="397"/>
      <c r="AV1432" s="397"/>
      <c r="AW1432" s="397"/>
      <c r="AX1432" s="397"/>
      <c r="AY1432" s="397"/>
      <c r="AZ1432" s="397"/>
      <c r="BA1432" s="553"/>
      <c r="BB1432" s="397"/>
      <c r="BC1432" s="397"/>
      <c r="BD1432" s="397"/>
    </row>
    <row r="1433" spans="2:56" x14ac:dyDescent="0.35">
      <c r="B1433" s="80"/>
      <c r="C1433" s="119"/>
      <c r="D1433" s="119"/>
      <c r="E1433" s="202"/>
      <c r="F1433" s="119"/>
      <c r="G1433" s="120"/>
      <c r="H1433" s="41"/>
      <c r="I1433" s="41"/>
      <c r="J1433" s="329">
        <v>0</v>
      </c>
      <c r="K1433" s="329">
        <v>0</v>
      </c>
      <c r="L1433" s="332"/>
      <c r="M1433" s="150"/>
      <c r="N1433" s="397"/>
      <c r="O1433" s="555"/>
      <c r="P1433" s="576">
        <f t="shared" si="69"/>
        <v>0</v>
      </c>
      <c r="Q1433" s="576">
        <f t="shared" si="70"/>
        <v>0</v>
      </c>
      <c r="R1433" s="576">
        <f t="shared" si="71"/>
        <v>0</v>
      </c>
      <c r="S1433" s="576">
        <f t="shared" si="71"/>
        <v>0</v>
      </c>
      <c r="T1433" s="553"/>
      <c r="U1433" s="553"/>
      <c r="V1433" s="553"/>
      <c r="W1433" s="553"/>
      <c r="X1433" s="397"/>
      <c r="Y1433" s="397"/>
      <c r="Z1433" s="397"/>
      <c r="AA1433" s="397"/>
      <c r="AB1433" s="397"/>
      <c r="AC1433" s="397"/>
      <c r="AD1433" s="397"/>
      <c r="AE1433" s="397"/>
      <c r="AF1433" s="397"/>
      <c r="AG1433" s="397"/>
      <c r="AH1433" s="397"/>
      <c r="AI1433" s="397"/>
      <c r="AJ1433" s="397"/>
      <c r="AK1433" s="397"/>
      <c r="AL1433" s="397"/>
      <c r="AM1433" s="397"/>
      <c r="AN1433" s="397"/>
      <c r="AO1433" s="397"/>
      <c r="AP1433" s="397"/>
      <c r="AQ1433" s="397"/>
      <c r="AR1433" s="397"/>
      <c r="AS1433" s="397"/>
      <c r="AT1433" s="397"/>
      <c r="AU1433" s="397"/>
      <c r="AV1433" s="397"/>
      <c r="AW1433" s="397"/>
      <c r="AX1433" s="397"/>
      <c r="AY1433" s="397"/>
      <c r="AZ1433" s="397"/>
      <c r="BA1433" s="553"/>
      <c r="BB1433" s="397"/>
      <c r="BC1433" s="397"/>
      <c r="BD1433" s="397"/>
    </row>
    <row r="1434" spans="2:56" x14ac:dyDescent="0.35">
      <c r="B1434" s="80"/>
      <c r="C1434" s="119"/>
      <c r="D1434" s="119"/>
      <c r="E1434" s="202"/>
      <c r="F1434" s="119"/>
      <c r="G1434" s="120"/>
      <c r="H1434" s="41"/>
      <c r="I1434" s="41"/>
      <c r="J1434" s="329">
        <v>0</v>
      </c>
      <c r="K1434" s="329">
        <v>0</v>
      </c>
      <c r="L1434" s="332"/>
      <c r="M1434" s="150"/>
      <c r="N1434" s="397"/>
      <c r="O1434" s="555"/>
      <c r="P1434" s="576">
        <f t="shared" si="69"/>
        <v>0</v>
      </c>
      <c r="Q1434" s="576">
        <f t="shared" si="70"/>
        <v>0</v>
      </c>
      <c r="R1434" s="576">
        <f t="shared" si="71"/>
        <v>0</v>
      </c>
      <c r="S1434" s="576">
        <f t="shared" si="71"/>
        <v>0</v>
      </c>
      <c r="T1434" s="553"/>
      <c r="U1434" s="553"/>
      <c r="V1434" s="553"/>
      <c r="W1434" s="553"/>
      <c r="X1434" s="397"/>
      <c r="Y1434" s="397"/>
      <c r="Z1434" s="397"/>
      <c r="AA1434" s="397"/>
      <c r="AB1434" s="397"/>
      <c r="AC1434" s="397"/>
      <c r="AD1434" s="397"/>
      <c r="AE1434" s="397"/>
      <c r="AF1434" s="397"/>
      <c r="AG1434" s="397"/>
      <c r="AH1434" s="397"/>
      <c r="AI1434" s="397"/>
      <c r="AJ1434" s="397"/>
      <c r="AK1434" s="397"/>
      <c r="AL1434" s="397"/>
      <c r="AM1434" s="397"/>
      <c r="AN1434" s="397"/>
      <c r="AO1434" s="397"/>
      <c r="AP1434" s="397"/>
      <c r="AQ1434" s="397"/>
      <c r="AR1434" s="397"/>
      <c r="AS1434" s="397"/>
      <c r="AT1434" s="397"/>
      <c r="AU1434" s="397"/>
      <c r="AV1434" s="397"/>
      <c r="AW1434" s="397"/>
      <c r="AX1434" s="397"/>
      <c r="AY1434" s="397"/>
      <c r="AZ1434" s="397"/>
      <c r="BA1434" s="553"/>
      <c r="BB1434" s="397"/>
      <c r="BC1434" s="397"/>
      <c r="BD1434" s="397"/>
    </row>
    <row r="1435" spans="2:56" x14ac:dyDescent="0.35">
      <c r="B1435" s="80"/>
      <c r="C1435" s="119"/>
      <c r="D1435" s="119"/>
      <c r="E1435" s="202"/>
      <c r="F1435" s="119"/>
      <c r="G1435" s="120"/>
      <c r="H1435" s="41"/>
      <c r="I1435" s="41"/>
      <c r="J1435" s="329">
        <v>0</v>
      </c>
      <c r="K1435" s="329">
        <v>0</v>
      </c>
      <c r="L1435" s="332"/>
      <c r="M1435" s="150"/>
      <c r="N1435" s="397"/>
      <c r="O1435" s="555"/>
      <c r="P1435" s="576">
        <f t="shared" si="69"/>
        <v>0</v>
      </c>
      <c r="Q1435" s="576">
        <f t="shared" si="70"/>
        <v>0</v>
      </c>
      <c r="R1435" s="576">
        <f t="shared" si="71"/>
        <v>0</v>
      </c>
      <c r="S1435" s="576">
        <f t="shared" si="71"/>
        <v>0</v>
      </c>
      <c r="T1435" s="553"/>
      <c r="U1435" s="553"/>
      <c r="V1435" s="553"/>
      <c r="W1435" s="553"/>
      <c r="X1435" s="397"/>
      <c r="Y1435" s="397"/>
      <c r="Z1435" s="397"/>
      <c r="AA1435" s="397"/>
      <c r="AB1435" s="397"/>
      <c r="AC1435" s="397"/>
      <c r="AD1435" s="397"/>
      <c r="AE1435" s="397"/>
      <c r="AF1435" s="397"/>
      <c r="AG1435" s="397"/>
      <c r="AH1435" s="397"/>
      <c r="AI1435" s="397"/>
      <c r="AJ1435" s="397"/>
      <c r="AK1435" s="397"/>
      <c r="AL1435" s="397"/>
      <c r="AM1435" s="397"/>
      <c r="AN1435" s="397"/>
      <c r="AO1435" s="397"/>
      <c r="AP1435" s="397"/>
      <c r="AQ1435" s="397"/>
      <c r="AR1435" s="397"/>
      <c r="AS1435" s="397"/>
      <c r="AT1435" s="397"/>
      <c r="AU1435" s="397"/>
      <c r="AV1435" s="397"/>
      <c r="AW1435" s="397"/>
      <c r="AX1435" s="397"/>
      <c r="AY1435" s="397"/>
      <c r="AZ1435" s="397"/>
      <c r="BA1435" s="553"/>
      <c r="BB1435" s="397"/>
      <c r="BC1435" s="397"/>
      <c r="BD1435" s="397"/>
    </row>
    <row r="1436" spans="2:56" x14ac:dyDescent="0.35">
      <c r="B1436" s="80"/>
      <c r="C1436" s="119"/>
      <c r="D1436" s="119"/>
      <c r="E1436" s="202"/>
      <c r="F1436" s="119"/>
      <c r="G1436" s="120"/>
      <c r="H1436" s="41"/>
      <c r="I1436" s="41"/>
      <c r="J1436" s="329">
        <v>0</v>
      </c>
      <c r="K1436" s="329">
        <v>0</v>
      </c>
      <c r="L1436" s="332"/>
      <c r="M1436" s="150"/>
      <c r="N1436" s="397"/>
      <c r="O1436" s="555"/>
      <c r="P1436" s="576">
        <f t="shared" si="69"/>
        <v>0</v>
      </c>
      <c r="Q1436" s="576">
        <f t="shared" si="70"/>
        <v>0</v>
      </c>
      <c r="R1436" s="576">
        <f t="shared" si="71"/>
        <v>0</v>
      </c>
      <c r="S1436" s="576">
        <f t="shared" si="71"/>
        <v>0</v>
      </c>
      <c r="T1436" s="553"/>
      <c r="U1436" s="553"/>
      <c r="V1436" s="553"/>
      <c r="W1436" s="553"/>
      <c r="X1436" s="397"/>
      <c r="Y1436" s="397"/>
      <c r="Z1436" s="397"/>
      <c r="AA1436" s="397"/>
      <c r="AB1436" s="397"/>
      <c r="AC1436" s="397"/>
      <c r="AD1436" s="397"/>
      <c r="AE1436" s="397"/>
      <c r="AF1436" s="397"/>
      <c r="AG1436" s="397"/>
      <c r="AH1436" s="397"/>
      <c r="AI1436" s="397"/>
      <c r="AJ1436" s="397"/>
      <c r="AK1436" s="397"/>
      <c r="AL1436" s="397"/>
      <c r="AM1436" s="397"/>
      <c r="AN1436" s="397"/>
      <c r="AO1436" s="397"/>
      <c r="AP1436" s="397"/>
      <c r="AQ1436" s="397"/>
      <c r="AR1436" s="397"/>
      <c r="AS1436" s="397"/>
      <c r="AT1436" s="397"/>
      <c r="AU1436" s="397"/>
      <c r="AV1436" s="397"/>
      <c r="AW1436" s="397"/>
      <c r="AX1436" s="397"/>
      <c r="AY1436" s="397"/>
      <c r="AZ1436" s="397"/>
      <c r="BA1436" s="553"/>
      <c r="BB1436" s="397"/>
      <c r="BC1436" s="397"/>
      <c r="BD1436" s="397"/>
    </row>
    <row r="1437" spans="2:56" x14ac:dyDescent="0.35">
      <c r="B1437" s="80"/>
      <c r="C1437" s="119"/>
      <c r="D1437" s="119"/>
      <c r="E1437" s="202"/>
      <c r="F1437" s="119"/>
      <c r="G1437" s="120"/>
      <c r="H1437" s="41"/>
      <c r="I1437" s="41"/>
      <c r="J1437" s="329">
        <v>0</v>
      </c>
      <c r="K1437" s="329">
        <v>0</v>
      </c>
      <c r="L1437" s="332"/>
      <c r="M1437" s="150"/>
      <c r="N1437" s="397"/>
      <c r="O1437" s="555"/>
      <c r="P1437" s="576">
        <f t="shared" si="69"/>
        <v>0</v>
      </c>
      <c r="Q1437" s="576">
        <f t="shared" si="70"/>
        <v>0</v>
      </c>
      <c r="R1437" s="576">
        <f t="shared" si="71"/>
        <v>0</v>
      </c>
      <c r="S1437" s="576">
        <f t="shared" si="71"/>
        <v>0</v>
      </c>
      <c r="T1437" s="553"/>
      <c r="U1437" s="553"/>
      <c r="V1437" s="553"/>
      <c r="W1437" s="553"/>
      <c r="X1437" s="397"/>
      <c r="Y1437" s="397"/>
      <c r="Z1437" s="397"/>
      <c r="AA1437" s="397"/>
      <c r="AB1437" s="397"/>
      <c r="AC1437" s="397"/>
      <c r="AD1437" s="397"/>
      <c r="AE1437" s="397"/>
      <c r="AF1437" s="397"/>
      <c r="AG1437" s="397"/>
      <c r="AH1437" s="397"/>
      <c r="AI1437" s="397"/>
      <c r="AJ1437" s="397"/>
      <c r="AK1437" s="397"/>
      <c r="AL1437" s="397"/>
      <c r="AM1437" s="397"/>
      <c r="AN1437" s="397"/>
      <c r="AO1437" s="397"/>
      <c r="AP1437" s="397"/>
      <c r="AQ1437" s="397"/>
      <c r="AR1437" s="397"/>
      <c r="AS1437" s="397"/>
      <c r="AT1437" s="397"/>
      <c r="AU1437" s="397"/>
      <c r="AV1437" s="397"/>
      <c r="AW1437" s="397"/>
      <c r="AX1437" s="397"/>
      <c r="AY1437" s="397"/>
      <c r="AZ1437" s="397"/>
      <c r="BA1437" s="553"/>
      <c r="BB1437" s="397"/>
      <c r="BC1437" s="397"/>
      <c r="BD1437" s="397"/>
    </row>
    <row r="1438" spans="2:56" x14ac:dyDescent="0.35">
      <c r="B1438" s="80"/>
      <c r="C1438" s="119"/>
      <c r="D1438" s="119"/>
      <c r="E1438" s="202"/>
      <c r="F1438" s="119"/>
      <c r="G1438" s="120"/>
      <c r="H1438" s="41"/>
      <c r="I1438" s="41"/>
      <c r="J1438" s="329">
        <v>0</v>
      </c>
      <c r="K1438" s="329">
        <v>0</v>
      </c>
      <c r="L1438" s="332"/>
      <c r="M1438" s="150"/>
      <c r="N1438" s="397"/>
      <c r="O1438" s="555"/>
      <c r="P1438" s="576">
        <f t="shared" si="69"/>
        <v>0</v>
      </c>
      <c r="Q1438" s="576">
        <f t="shared" si="70"/>
        <v>0</v>
      </c>
      <c r="R1438" s="576">
        <f t="shared" si="71"/>
        <v>0</v>
      </c>
      <c r="S1438" s="576">
        <f t="shared" si="71"/>
        <v>0</v>
      </c>
      <c r="T1438" s="553"/>
      <c r="U1438" s="553"/>
      <c r="V1438" s="553"/>
      <c r="W1438" s="553"/>
      <c r="X1438" s="397"/>
      <c r="Y1438" s="397"/>
      <c r="Z1438" s="397"/>
      <c r="AA1438" s="397"/>
      <c r="AB1438" s="397"/>
      <c r="AC1438" s="397"/>
      <c r="AD1438" s="397"/>
      <c r="AE1438" s="397"/>
      <c r="AF1438" s="397"/>
      <c r="AG1438" s="397"/>
      <c r="AH1438" s="397"/>
      <c r="AI1438" s="397"/>
      <c r="AJ1438" s="397"/>
      <c r="AK1438" s="397"/>
      <c r="AL1438" s="397"/>
      <c r="AM1438" s="397"/>
      <c r="AN1438" s="397"/>
      <c r="AO1438" s="397"/>
      <c r="AP1438" s="397"/>
      <c r="AQ1438" s="397"/>
      <c r="AR1438" s="397"/>
      <c r="AS1438" s="397"/>
      <c r="AT1438" s="397"/>
      <c r="AU1438" s="397"/>
      <c r="AV1438" s="397"/>
      <c r="AW1438" s="397"/>
      <c r="AX1438" s="397"/>
      <c r="AY1438" s="397"/>
      <c r="AZ1438" s="397"/>
      <c r="BA1438" s="553"/>
      <c r="BB1438" s="397"/>
      <c r="BC1438" s="397"/>
      <c r="BD1438" s="397"/>
    </row>
    <row r="1439" spans="2:56" x14ac:dyDescent="0.35">
      <c r="B1439" s="80"/>
      <c r="C1439" s="119"/>
      <c r="D1439" s="119"/>
      <c r="E1439" s="202"/>
      <c r="F1439" s="119"/>
      <c r="G1439" s="120"/>
      <c r="H1439" s="41"/>
      <c r="I1439" s="41"/>
      <c r="J1439" s="329">
        <v>0</v>
      </c>
      <c r="K1439" s="329">
        <v>0</v>
      </c>
      <c r="L1439" s="332"/>
      <c r="M1439" s="150"/>
      <c r="N1439" s="397"/>
      <c r="O1439" s="555"/>
      <c r="P1439" s="576">
        <f t="shared" si="69"/>
        <v>0</v>
      </c>
      <c r="Q1439" s="576">
        <f t="shared" si="70"/>
        <v>0</v>
      </c>
      <c r="R1439" s="576">
        <f t="shared" si="71"/>
        <v>0</v>
      </c>
      <c r="S1439" s="576">
        <f t="shared" si="71"/>
        <v>0</v>
      </c>
      <c r="T1439" s="553"/>
      <c r="U1439" s="553"/>
      <c r="V1439" s="553"/>
      <c r="W1439" s="553"/>
      <c r="X1439" s="397"/>
      <c r="Y1439" s="397"/>
      <c r="Z1439" s="397"/>
      <c r="AA1439" s="397"/>
      <c r="AB1439" s="397"/>
      <c r="AC1439" s="397"/>
      <c r="AD1439" s="397"/>
      <c r="AE1439" s="397"/>
      <c r="AF1439" s="397"/>
      <c r="AG1439" s="397"/>
      <c r="AH1439" s="397"/>
      <c r="AI1439" s="397"/>
      <c r="AJ1439" s="397"/>
      <c r="AK1439" s="397"/>
      <c r="AL1439" s="397"/>
      <c r="AM1439" s="397"/>
      <c r="AN1439" s="397"/>
      <c r="AO1439" s="397"/>
      <c r="AP1439" s="397"/>
      <c r="AQ1439" s="397"/>
      <c r="AR1439" s="397"/>
      <c r="AS1439" s="397"/>
      <c r="AT1439" s="397"/>
      <c r="AU1439" s="397"/>
      <c r="AV1439" s="397"/>
      <c r="AW1439" s="397"/>
      <c r="AX1439" s="397"/>
      <c r="AY1439" s="397"/>
      <c r="AZ1439" s="397"/>
      <c r="BA1439" s="553"/>
      <c r="BB1439" s="397"/>
      <c r="BC1439" s="397"/>
      <c r="BD1439" s="397"/>
    </row>
    <row r="1440" spans="2:56" x14ac:dyDescent="0.35">
      <c r="B1440" s="80"/>
      <c r="C1440" s="119"/>
      <c r="D1440" s="119"/>
      <c r="E1440" s="202"/>
      <c r="F1440" s="119"/>
      <c r="G1440" s="120"/>
      <c r="H1440" s="41"/>
      <c r="I1440" s="41"/>
      <c r="J1440" s="329">
        <v>0</v>
      </c>
      <c r="K1440" s="329">
        <v>0</v>
      </c>
      <c r="L1440" s="332"/>
      <c r="M1440" s="150"/>
      <c r="N1440" s="397"/>
      <c r="O1440" s="555"/>
      <c r="P1440" s="576">
        <f t="shared" si="69"/>
        <v>0</v>
      </c>
      <c r="Q1440" s="576">
        <f t="shared" si="70"/>
        <v>0</v>
      </c>
      <c r="R1440" s="576">
        <f t="shared" si="71"/>
        <v>0</v>
      </c>
      <c r="S1440" s="576">
        <f t="shared" si="71"/>
        <v>0</v>
      </c>
      <c r="T1440" s="553"/>
      <c r="U1440" s="553"/>
      <c r="V1440" s="553"/>
      <c r="W1440" s="553"/>
      <c r="X1440" s="397"/>
      <c r="Y1440" s="397"/>
      <c r="Z1440" s="397"/>
      <c r="AA1440" s="397"/>
      <c r="AB1440" s="397"/>
      <c r="AC1440" s="397"/>
      <c r="AD1440" s="397"/>
      <c r="AE1440" s="397"/>
      <c r="AF1440" s="397"/>
      <c r="AG1440" s="397"/>
      <c r="AH1440" s="397"/>
      <c r="AI1440" s="397"/>
      <c r="AJ1440" s="397"/>
      <c r="AK1440" s="397"/>
      <c r="AL1440" s="397"/>
      <c r="AM1440" s="397"/>
      <c r="AN1440" s="397"/>
      <c r="AO1440" s="397"/>
      <c r="AP1440" s="397"/>
      <c r="AQ1440" s="397"/>
      <c r="AR1440" s="397"/>
      <c r="AS1440" s="397"/>
      <c r="AT1440" s="397"/>
      <c r="AU1440" s="397"/>
      <c r="AV1440" s="397"/>
      <c r="AW1440" s="397"/>
      <c r="AX1440" s="397"/>
      <c r="AY1440" s="397"/>
      <c r="AZ1440" s="397"/>
      <c r="BA1440" s="553"/>
      <c r="BB1440" s="397"/>
      <c r="BC1440" s="397"/>
      <c r="BD1440" s="397"/>
    </row>
    <row r="1441" spans="2:56" x14ac:dyDescent="0.35">
      <c r="B1441" s="80"/>
      <c r="C1441" s="119"/>
      <c r="D1441" s="119"/>
      <c r="E1441" s="202"/>
      <c r="F1441" s="119"/>
      <c r="G1441" s="120"/>
      <c r="H1441" s="41"/>
      <c r="I1441" s="41"/>
      <c r="J1441" s="329">
        <v>0</v>
      </c>
      <c r="K1441" s="329">
        <v>0</v>
      </c>
      <c r="L1441" s="332"/>
      <c r="M1441" s="150"/>
      <c r="N1441" s="397"/>
      <c r="O1441" s="555"/>
      <c r="P1441" s="576">
        <f t="shared" si="69"/>
        <v>0</v>
      </c>
      <c r="Q1441" s="576">
        <f t="shared" si="70"/>
        <v>0</v>
      </c>
      <c r="R1441" s="576">
        <f t="shared" si="71"/>
        <v>0</v>
      </c>
      <c r="S1441" s="576">
        <f t="shared" si="71"/>
        <v>0</v>
      </c>
      <c r="T1441" s="553"/>
      <c r="U1441" s="553"/>
      <c r="V1441" s="553"/>
      <c r="W1441" s="553"/>
      <c r="X1441" s="397"/>
      <c r="Y1441" s="397"/>
      <c r="Z1441" s="397"/>
      <c r="AA1441" s="397"/>
      <c r="AB1441" s="397"/>
      <c r="AC1441" s="397"/>
      <c r="AD1441" s="397"/>
      <c r="AE1441" s="397"/>
      <c r="AF1441" s="397"/>
      <c r="AG1441" s="397"/>
      <c r="AH1441" s="397"/>
      <c r="AI1441" s="397"/>
      <c r="AJ1441" s="397"/>
      <c r="AK1441" s="397"/>
      <c r="AL1441" s="397"/>
      <c r="AM1441" s="397"/>
      <c r="AN1441" s="397"/>
      <c r="AO1441" s="397"/>
      <c r="AP1441" s="397"/>
      <c r="AQ1441" s="397"/>
      <c r="AR1441" s="397"/>
      <c r="AS1441" s="397"/>
      <c r="AT1441" s="397"/>
      <c r="AU1441" s="397"/>
      <c r="AV1441" s="397"/>
      <c r="AW1441" s="397"/>
      <c r="AX1441" s="397"/>
      <c r="AY1441" s="397"/>
      <c r="AZ1441" s="397"/>
      <c r="BA1441" s="553"/>
      <c r="BB1441" s="397"/>
      <c r="BC1441" s="397"/>
      <c r="BD1441" s="397"/>
    </row>
    <row r="1442" spans="2:56" x14ac:dyDescent="0.35">
      <c r="B1442" s="80"/>
      <c r="C1442" s="119"/>
      <c r="D1442" s="119"/>
      <c r="E1442" s="202"/>
      <c r="F1442" s="119"/>
      <c r="G1442" s="120"/>
      <c r="H1442" s="41"/>
      <c r="I1442" s="41"/>
      <c r="J1442" s="329">
        <v>0</v>
      </c>
      <c r="K1442" s="329">
        <v>0</v>
      </c>
      <c r="L1442" s="332"/>
      <c r="M1442" s="150"/>
      <c r="N1442" s="397"/>
      <c r="O1442" s="555"/>
      <c r="P1442" s="576">
        <f t="shared" si="69"/>
        <v>0</v>
      </c>
      <c r="Q1442" s="576">
        <f t="shared" si="70"/>
        <v>0</v>
      </c>
      <c r="R1442" s="576">
        <f t="shared" si="71"/>
        <v>0</v>
      </c>
      <c r="S1442" s="576">
        <f t="shared" si="71"/>
        <v>0</v>
      </c>
      <c r="T1442" s="553"/>
      <c r="U1442" s="553"/>
      <c r="V1442" s="553"/>
      <c r="W1442" s="553"/>
      <c r="X1442" s="397"/>
      <c r="Y1442" s="397"/>
      <c r="Z1442" s="397"/>
      <c r="AA1442" s="397"/>
      <c r="AB1442" s="397"/>
      <c r="AC1442" s="397"/>
      <c r="AD1442" s="397"/>
      <c r="AE1442" s="397"/>
      <c r="AF1442" s="397"/>
      <c r="AG1442" s="397"/>
      <c r="AH1442" s="397"/>
      <c r="AI1442" s="397"/>
      <c r="AJ1442" s="397"/>
      <c r="AK1442" s="397"/>
      <c r="AL1442" s="397"/>
      <c r="AM1442" s="397"/>
      <c r="AN1442" s="397"/>
      <c r="AO1442" s="397"/>
      <c r="AP1442" s="397"/>
      <c r="AQ1442" s="397"/>
      <c r="AR1442" s="397"/>
      <c r="AS1442" s="397"/>
      <c r="AT1442" s="397"/>
      <c r="AU1442" s="397"/>
      <c r="AV1442" s="397"/>
      <c r="AW1442" s="397"/>
      <c r="AX1442" s="397"/>
      <c r="AY1442" s="397"/>
      <c r="AZ1442" s="397"/>
      <c r="BA1442" s="553"/>
      <c r="BB1442" s="397"/>
      <c r="BC1442" s="397"/>
      <c r="BD1442" s="397"/>
    </row>
    <row r="1443" spans="2:56" x14ac:dyDescent="0.35">
      <c r="B1443" s="80"/>
      <c r="C1443" s="119"/>
      <c r="D1443" s="119"/>
      <c r="E1443" s="202"/>
      <c r="F1443" s="119"/>
      <c r="G1443" s="120"/>
      <c r="H1443" s="41"/>
      <c r="I1443" s="41"/>
      <c r="J1443" s="329">
        <v>0</v>
      </c>
      <c r="K1443" s="329">
        <v>0</v>
      </c>
      <c r="L1443" s="332"/>
      <c r="M1443" s="150"/>
      <c r="N1443" s="397"/>
      <c r="O1443" s="555"/>
      <c r="P1443" s="576">
        <f t="shared" si="69"/>
        <v>0</v>
      </c>
      <c r="Q1443" s="576">
        <f t="shared" si="70"/>
        <v>0</v>
      </c>
      <c r="R1443" s="576">
        <f t="shared" si="71"/>
        <v>0</v>
      </c>
      <c r="S1443" s="576">
        <f t="shared" si="71"/>
        <v>0</v>
      </c>
      <c r="T1443" s="553"/>
      <c r="U1443" s="553"/>
      <c r="V1443" s="553"/>
      <c r="W1443" s="553"/>
      <c r="X1443" s="397"/>
      <c r="Y1443" s="397"/>
      <c r="Z1443" s="397"/>
      <c r="AA1443" s="397"/>
      <c r="AB1443" s="397"/>
      <c r="AC1443" s="397"/>
      <c r="AD1443" s="397"/>
      <c r="AE1443" s="397"/>
      <c r="AF1443" s="397"/>
      <c r="AG1443" s="397"/>
      <c r="AH1443" s="397"/>
      <c r="AI1443" s="397"/>
      <c r="AJ1443" s="397"/>
      <c r="AK1443" s="397"/>
      <c r="AL1443" s="397"/>
      <c r="AM1443" s="397"/>
      <c r="AN1443" s="397"/>
      <c r="AO1443" s="397"/>
      <c r="AP1443" s="397"/>
      <c r="AQ1443" s="397"/>
      <c r="AR1443" s="397"/>
      <c r="AS1443" s="397"/>
      <c r="AT1443" s="397"/>
      <c r="AU1443" s="397"/>
      <c r="AV1443" s="397"/>
      <c r="AW1443" s="397"/>
      <c r="AX1443" s="397"/>
      <c r="AY1443" s="397"/>
      <c r="AZ1443" s="397"/>
      <c r="BA1443" s="553"/>
      <c r="BB1443" s="397"/>
      <c r="BC1443" s="397"/>
      <c r="BD1443" s="397"/>
    </row>
    <row r="1444" spans="2:56" x14ac:dyDescent="0.35">
      <c r="B1444" s="80"/>
      <c r="C1444" s="119"/>
      <c r="D1444" s="119"/>
      <c r="E1444" s="202"/>
      <c r="F1444" s="119"/>
      <c r="G1444" s="120"/>
      <c r="H1444" s="41"/>
      <c r="I1444" s="41"/>
      <c r="J1444" s="329">
        <v>0</v>
      </c>
      <c r="K1444" s="329">
        <v>0</v>
      </c>
      <c r="L1444" s="332"/>
      <c r="M1444" s="150"/>
      <c r="N1444" s="397"/>
      <c r="O1444" s="555"/>
      <c r="P1444" s="576">
        <f t="shared" si="69"/>
        <v>0</v>
      </c>
      <c r="Q1444" s="576">
        <f t="shared" si="70"/>
        <v>0</v>
      </c>
      <c r="R1444" s="576">
        <f t="shared" si="71"/>
        <v>0</v>
      </c>
      <c r="S1444" s="576">
        <f t="shared" si="71"/>
        <v>0</v>
      </c>
      <c r="T1444" s="553"/>
      <c r="U1444" s="553"/>
      <c r="V1444" s="553"/>
      <c r="W1444" s="553"/>
      <c r="X1444" s="397"/>
      <c r="Y1444" s="397"/>
      <c r="Z1444" s="397"/>
      <c r="AA1444" s="397"/>
      <c r="AB1444" s="397"/>
      <c r="AC1444" s="397"/>
      <c r="AD1444" s="397"/>
      <c r="AE1444" s="397"/>
      <c r="AF1444" s="397"/>
      <c r="AG1444" s="397"/>
      <c r="AH1444" s="397"/>
      <c r="AI1444" s="397"/>
      <c r="AJ1444" s="397"/>
      <c r="AK1444" s="397"/>
      <c r="AL1444" s="397"/>
      <c r="AM1444" s="397"/>
      <c r="AN1444" s="397"/>
      <c r="AO1444" s="397"/>
      <c r="AP1444" s="397"/>
      <c r="AQ1444" s="397"/>
      <c r="AR1444" s="397"/>
      <c r="AS1444" s="397"/>
      <c r="AT1444" s="397"/>
      <c r="AU1444" s="397"/>
      <c r="AV1444" s="397"/>
      <c r="AW1444" s="397"/>
      <c r="AX1444" s="397"/>
      <c r="AY1444" s="397"/>
      <c r="AZ1444" s="397"/>
      <c r="BA1444" s="553"/>
      <c r="BB1444" s="397"/>
      <c r="BC1444" s="397"/>
      <c r="BD1444" s="397"/>
    </row>
    <row r="1445" spans="2:56" x14ac:dyDescent="0.35">
      <c r="B1445" s="80"/>
      <c r="C1445" s="119"/>
      <c r="D1445" s="119"/>
      <c r="E1445" s="202"/>
      <c r="F1445" s="119"/>
      <c r="G1445" s="120"/>
      <c r="H1445" s="41"/>
      <c r="I1445" s="41"/>
      <c r="J1445" s="329">
        <v>0</v>
      </c>
      <c r="K1445" s="329">
        <v>0</v>
      </c>
      <c r="L1445" s="332"/>
      <c r="M1445" s="150"/>
      <c r="N1445" s="397"/>
      <c r="O1445" s="555"/>
      <c r="P1445" s="576">
        <f t="shared" si="69"/>
        <v>0</v>
      </c>
      <c r="Q1445" s="576">
        <f t="shared" si="70"/>
        <v>0</v>
      </c>
      <c r="R1445" s="576">
        <f t="shared" si="71"/>
        <v>0</v>
      </c>
      <c r="S1445" s="576">
        <f t="shared" si="71"/>
        <v>0</v>
      </c>
      <c r="T1445" s="553"/>
      <c r="U1445" s="553"/>
      <c r="V1445" s="553"/>
      <c r="W1445" s="553"/>
      <c r="X1445" s="397"/>
      <c r="Y1445" s="397"/>
      <c r="Z1445" s="397"/>
      <c r="AA1445" s="397"/>
      <c r="AB1445" s="397"/>
      <c r="AC1445" s="397"/>
      <c r="AD1445" s="397"/>
      <c r="AE1445" s="397"/>
      <c r="AF1445" s="397"/>
      <c r="AG1445" s="397"/>
      <c r="AH1445" s="397"/>
      <c r="AI1445" s="397"/>
      <c r="AJ1445" s="397"/>
      <c r="AK1445" s="397"/>
      <c r="AL1445" s="397"/>
      <c r="AM1445" s="397"/>
      <c r="AN1445" s="397"/>
      <c r="AO1445" s="397"/>
      <c r="AP1445" s="397"/>
      <c r="AQ1445" s="397"/>
      <c r="AR1445" s="397"/>
      <c r="AS1445" s="397"/>
      <c r="AT1445" s="397"/>
      <c r="AU1445" s="397"/>
      <c r="AV1445" s="397"/>
      <c r="AW1445" s="397"/>
      <c r="AX1445" s="397"/>
      <c r="AY1445" s="397"/>
      <c r="AZ1445" s="397"/>
      <c r="BA1445" s="553"/>
      <c r="BB1445" s="397"/>
      <c r="BC1445" s="397"/>
      <c r="BD1445" s="397"/>
    </row>
    <row r="1446" spans="2:56" x14ac:dyDescent="0.35">
      <c r="B1446" s="80"/>
      <c r="C1446" s="119"/>
      <c r="D1446" s="119"/>
      <c r="E1446" s="202"/>
      <c r="F1446" s="119"/>
      <c r="G1446" s="120"/>
      <c r="H1446" s="41"/>
      <c r="I1446" s="41"/>
      <c r="J1446" s="329">
        <v>0</v>
      </c>
      <c r="K1446" s="329">
        <v>0</v>
      </c>
      <c r="L1446" s="332"/>
      <c r="M1446" s="150"/>
      <c r="N1446" s="397"/>
      <c r="O1446" s="555"/>
      <c r="P1446" s="576">
        <f t="shared" si="69"/>
        <v>0</v>
      </c>
      <c r="Q1446" s="576">
        <f t="shared" si="70"/>
        <v>0</v>
      </c>
      <c r="R1446" s="576">
        <f t="shared" si="71"/>
        <v>0</v>
      </c>
      <c r="S1446" s="576">
        <f t="shared" si="71"/>
        <v>0</v>
      </c>
      <c r="T1446" s="553"/>
      <c r="U1446" s="553"/>
      <c r="V1446" s="553"/>
      <c r="W1446" s="553"/>
      <c r="X1446" s="397"/>
      <c r="Y1446" s="397"/>
      <c r="Z1446" s="397"/>
      <c r="AA1446" s="397"/>
      <c r="AB1446" s="397"/>
      <c r="AC1446" s="397"/>
      <c r="AD1446" s="397"/>
      <c r="AE1446" s="397"/>
      <c r="AF1446" s="397"/>
      <c r="AG1446" s="397"/>
      <c r="AH1446" s="397"/>
      <c r="AI1446" s="397"/>
      <c r="AJ1446" s="397"/>
      <c r="AK1446" s="397"/>
      <c r="AL1446" s="397"/>
      <c r="AM1446" s="397"/>
      <c r="AN1446" s="397"/>
      <c r="AO1446" s="397"/>
      <c r="AP1446" s="397"/>
      <c r="AQ1446" s="397"/>
      <c r="AR1446" s="397"/>
      <c r="AS1446" s="397"/>
      <c r="AT1446" s="397"/>
      <c r="AU1446" s="397"/>
      <c r="AV1446" s="397"/>
      <c r="AW1446" s="397"/>
      <c r="AX1446" s="397"/>
      <c r="AY1446" s="397"/>
      <c r="AZ1446" s="397"/>
      <c r="BA1446" s="553"/>
      <c r="BB1446" s="397"/>
      <c r="BC1446" s="397"/>
      <c r="BD1446" s="397"/>
    </row>
    <row r="1447" spans="2:56" x14ac:dyDescent="0.35">
      <c r="B1447" s="80"/>
      <c r="C1447" s="119"/>
      <c r="D1447" s="119"/>
      <c r="E1447" s="202"/>
      <c r="F1447" s="119"/>
      <c r="G1447" s="120"/>
      <c r="H1447" s="41"/>
      <c r="I1447" s="41"/>
      <c r="J1447" s="329">
        <v>0</v>
      </c>
      <c r="K1447" s="329">
        <v>0</v>
      </c>
      <c r="L1447" s="332"/>
      <c r="M1447" s="150"/>
      <c r="N1447" s="397"/>
      <c r="O1447" s="555"/>
      <c r="P1447" s="576">
        <f t="shared" si="69"/>
        <v>0</v>
      </c>
      <c r="Q1447" s="576">
        <f t="shared" si="70"/>
        <v>0</v>
      </c>
      <c r="R1447" s="576">
        <f t="shared" si="71"/>
        <v>0</v>
      </c>
      <c r="S1447" s="576">
        <f t="shared" si="71"/>
        <v>0</v>
      </c>
      <c r="T1447" s="553"/>
      <c r="U1447" s="553"/>
      <c r="V1447" s="553"/>
      <c r="W1447" s="553"/>
      <c r="X1447" s="397"/>
      <c r="Y1447" s="397"/>
      <c r="Z1447" s="397"/>
      <c r="AA1447" s="397"/>
      <c r="AB1447" s="397"/>
      <c r="AC1447" s="397"/>
      <c r="AD1447" s="397"/>
      <c r="AE1447" s="397"/>
      <c r="AF1447" s="397"/>
      <c r="AG1447" s="397"/>
      <c r="AH1447" s="397"/>
      <c r="AI1447" s="397"/>
      <c r="AJ1447" s="397"/>
      <c r="AK1447" s="397"/>
      <c r="AL1447" s="397"/>
      <c r="AM1447" s="397"/>
      <c r="AN1447" s="397"/>
      <c r="AO1447" s="397"/>
      <c r="AP1447" s="397"/>
      <c r="AQ1447" s="397"/>
      <c r="AR1447" s="397"/>
      <c r="AS1447" s="397"/>
      <c r="AT1447" s="397"/>
      <c r="AU1447" s="397"/>
      <c r="AV1447" s="397"/>
      <c r="AW1447" s="397"/>
      <c r="AX1447" s="397"/>
      <c r="AY1447" s="397"/>
      <c r="AZ1447" s="397"/>
      <c r="BA1447" s="553"/>
      <c r="BB1447" s="397"/>
      <c r="BC1447" s="397"/>
      <c r="BD1447" s="397"/>
    </row>
    <row r="1448" spans="2:56" x14ac:dyDescent="0.35">
      <c r="B1448" s="80"/>
      <c r="C1448" s="119"/>
      <c r="D1448" s="119"/>
      <c r="E1448" s="202"/>
      <c r="F1448" s="119"/>
      <c r="G1448" s="120"/>
      <c r="H1448" s="41"/>
      <c r="I1448" s="41"/>
      <c r="J1448" s="329">
        <v>0</v>
      </c>
      <c r="K1448" s="329">
        <v>0</v>
      </c>
      <c r="L1448" s="332"/>
      <c r="M1448" s="150"/>
      <c r="N1448" s="397"/>
      <c r="O1448" s="555"/>
      <c r="P1448" s="576">
        <f t="shared" si="69"/>
        <v>0</v>
      </c>
      <c r="Q1448" s="576">
        <f t="shared" si="70"/>
        <v>0</v>
      </c>
      <c r="R1448" s="576">
        <f t="shared" si="71"/>
        <v>0</v>
      </c>
      <c r="S1448" s="576">
        <f t="shared" si="71"/>
        <v>0</v>
      </c>
      <c r="T1448" s="553"/>
      <c r="U1448" s="553"/>
      <c r="V1448" s="553"/>
      <c r="W1448" s="553"/>
      <c r="X1448" s="397"/>
      <c r="Y1448" s="397"/>
      <c r="Z1448" s="397"/>
      <c r="AA1448" s="397"/>
      <c r="AB1448" s="397"/>
      <c r="AC1448" s="397"/>
      <c r="AD1448" s="397"/>
      <c r="AE1448" s="397"/>
      <c r="AF1448" s="397"/>
      <c r="AG1448" s="397"/>
      <c r="AH1448" s="397"/>
      <c r="AI1448" s="397"/>
      <c r="AJ1448" s="397"/>
      <c r="AK1448" s="397"/>
      <c r="AL1448" s="397"/>
      <c r="AM1448" s="397"/>
      <c r="AN1448" s="397"/>
      <c r="AO1448" s="397"/>
      <c r="AP1448" s="397"/>
      <c r="AQ1448" s="397"/>
      <c r="AR1448" s="397"/>
      <c r="AS1448" s="397"/>
      <c r="AT1448" s="397"/>
      <c r="AU1448" s="397"/>
      <c r="AV1448" s="397"/>
      <c r="AW1448" s="397"/>
      <c r="AX1448" s="397"/>
      <c r="AY1448" s="397"/>
      <c r="AZ1448" s="397"/>
      <c r="BA1448" s="553"/>
      <c r="BB1448" s="397"/>
      <c r="BC1448" s="397"/>
      <c r="BD1448" s="397"/>
    </row>
    <row r="1449" spans="2:56" x14ac:dyDescent="0.35">
      <c r="B1449" s="80"/>
      <c r="C1449" s="119"/>
      <c r="D1449" s="119"/>
      <c r="E1449" s="202"/>
      <c r="F1449" s="119"/>
      <c r="G1449" s="120"/>
      <c r="H1449" s="41"/>
      <c r="I1449" s="41"/>
      <c r="J1449" s="329">
        <v>0</v>
      </c>
      <c r="K1449" s="329">
        <v>0</v>
      </c>
      <c r="L1449" s="332"/>
      <c r="M1449" s="150"/>
      <c r="N1449" s="397"/>
      <c r="O1449" s="555"/>
      <c r="P1449" s="576">
        <f t="shared" si="69"/>
        <v>0</v>
      </c>
      <c r="Q1449" s="576">
        <f t="shared" si="70"/>
        <v>0</v>
      </c>
      <c r="R1449" s="576">
        <f t="shared" si="71"/>
        <v>0</v>
      </c>
      <c r="S1449" s="576">
        <f t="shared" si="71"/>
        <v>0</v>
      </c>
      <c r="T1449" s="553"/>
      <c r="U1449" s="553"/>
      <c r="V1449" s="553"/>
      <c r="W1449" s="553"/>
      <c r="X1449" s="397"/>
      <c r="Y1449" s="397"/>
      <c r="Z1449" s="397"/>
      <c r="AA1449" s="397"/>
      <c r="AB1449" s="397"/>
      <c r="AC1449" s="397"/>
      <c r="AD1449" s="397"/>
      <c r="AE1449" s="397"/>
      <c r="AF1449" s="397"/>
      <c r="AG1449" s="397"/>
      <c r="AH1449" s="397"/>
      <c r="AI1449" s="397"/>
      <c r="AJ1449" s="397"/>
      <c r="AK1449" s="397"/>
      <c r="AL1449" s="397"/>
      <c r="AM1449" s="397"/>
      <c r="AN1449" s="397"/>
      <c r="AO1449" s="397"/>
      <c r="AP1449" s="397"/>
      <c r="AQ1449" s="397"/>
      <c r="AR1449" s="397"/>
      <c r="AS1449" s="397"/>
      <c r="AT1449" s="397"/>
      <c r="AU1449" s="397"/>
      <c r="AV1449" s="397"/>
      <c r="AW1449" s="397"/>
      <c r="AX1449" s="397"/>
      <c r="AY1449" s="397"/>
      <c r="AZ1449" s="397"/>
      <c r="BA1449" s="553"/>
      <c r="BB1449" s="397"/>
      <c r="BC1449" s="397"/>
      <c r="BD1449" s="397"/>
    </row>
    <row r="1450" spans="2:56" x14ac:dyDescent="0.35">
      <c r="B1450" s="80"/>
      <c r="C1450" s="119"/>
      <c r="D1450" s="119"/>
      <c r="E1450" s="202"/>
      <c r="F1450" s="119"/>
      <c r="G1450" s="120"/>
      <c r="H1450" s="41"/>
      <c r="I1450" s="41"/>
      <c r="J1450" s="329">
        <v>0</v>
      </c>
      <c r="K1450" s="329">
        <v>0</v>
      </c>
      <c r="L1450" s="332"/>
      <c r="M1450" s="150"/>
      <c r="N1450" s="397"/>
      <c r="O1450" s="555"/>
      <c r="P1450" s="576">
        <f t="shared" si="69"/>
        <v>0</v>
      </c>
      <c r="Q1450" s="576">
        <f t="shared" si="70"/>
        <v>0</v>
      </c>
      <c r="R1450" s="576">
        <f t="shared" si="71"/>
        <v>0</v>
      </c>
      <c r="S1450" s="576">
        <f t="shared" si="71"/>
        <v>0</v>
      </c>
      <c r="T1450" s="553"/>
      <c r="U1450" s="553"/>
      <c r="V1450" s="553"/>
      <c r="W1450" s="553"/>
      <c r="X1450" s="397"/>
      <c r="Y1450" s="397"/>
      <c r="Z1450" s="397"/>
      <c r="AA1450" s="397"/>
      <c r="AB1450" s="397"/>
      <c r="AC1450" s="397"/>
      <c r="AD1450" s="397"/>
      <c r="AE1450" s="397"/>
      <c r="AF1450" s="397"/>
      <c r="AG1450" s="397"/>
      <c r="AH1450" s="397"/>
      <c r="AI1450" s="397"/>
      <c r="AJ1450" s="397"/>
      <c r="AK1450" s="397"/>
      <c r="AL1450" s="397"/>
      <c r="AM1450" s="397"/>
      <c r="AN1450" s="397"/>
      <c r="AO1450" s="397"/>
      <c r="AP1450" s="397"/>
      <c r="AQ1450" s="397"/>
      <c r="AR1450" s="397"/>
      <c r="AS1450" s="397"/>
      <c r="AT1450" s="397"/>
      <c r="AU1450" s="397"/>
      <c r="AV1450" s="397"/>
      <c r="AW1450" s="397"/>
      <c r="AX1450" s="397"/>
      <c r="AY1450" s="397"/>
      <c r="AZ1450" s="397"/>
      <c r="BA1450" s="553"/>
      <c r="BB1450" s="397"/>
      <c r="BC1450" s="397"/>
      <c r="BD1450" s="397"/>
    </row>
    <row r="1451" spans="2:56" x14ac:dyDescent="0.35">
      <c r="B1451" s="80"/>
      <c r="C1451" s="119"/>
      <c r="D1451" s="119"/>
      <c r="E1451" s="202"/>
      <c r="F1451" s="119"/>
      <c r="G1451" s="120"/>
      <c r="H1451" s="41"/>
      <c r="I1451" s="41"/>
      <c r="J1451" s="329">
        <v>0</v>
      </c>
      <c r="K1451" s="329">
        <v>0</v>
      </c>
      <c r="L1451" s="332"/>
      <c r="M1451" s="150"/>
      <c r="N1451" s="397"/>
      <c r="O1451" s="555"/>
      <c r="P1451" s="576">
        <f t="shared" si="69"/>
        <v>0</v>
      </c>
      <c r="Q1451" s="576">
        <f t="shared" si="70"/>
        <v>0</v>
      </c>
      <c r="R1451" s="576">
        <f t="shared" si="71"/>
        <v>0</v>
      </c>
      <c r="S1451" s="576">
        <f t="shared" si="71"/>
        <v>0</v>
      </c>
      <c r="T1451" s="553"/>
      <c r="U1451" s="553"/>
      <c r="V1451" s="553"/>
      <c r="W1451" s="553"/>
      <c r="X1451" s="397"/>
      <c r="Y1451" s="397"/>
      <c r="Z1451" s="397"/>
      <c r="AA1451" s="397"/>
      <c r="AB1451" s="397"/>
      <c r="AC1451" s="397"/>
      <c r="AD1451" s="397"/>
      <c r="AE1451" s="397"/>
      <c r="AF1451" s="397"/>
      <c r="AG1451" s="397"/>
      <c r="AH1451" s="397"/>
      <c r="AI1451" s="397"/>
      <c r="AJ1451" s="397"/>
      <c r="AK1451" s="397"/>
      <c r="AL1451" s="397"/>
      <c r="AM1451" s="397"/>
      <c r="AN1451" s="397"/>
      <c r="AO1451" s="397"/>
      <c r="AP1451" s="397"/>
      <c r="AQ1451" s="397"/>
      <c r="AR1451" s="397"/>
      <c r="AS1451" s="397"/>
      <c r="AT1451" s="397"/>
      <c r="AU1451" s="397"/>
      <c r="AV1451" s="397"/>
      <c r="AW1451" s="397"/>
      <c r="AX1451" s="397"/>
      <c r="AY1451" s="397"/>
      <c r="AZ1451" s="397"/>
      <c r="BA1451" s="553"/>
      <c r="BB1451" s="397"/>
      <c r="BC1451" s="397"/>
      <c r="BD1451" s="397"/>
    </row>
    <row r="1452" spans="2:56" x14ac:dyDescent="0.35">
      <c r="B1452" s="80"/>
      <c r="C1452" s="119"/>
      <c r="D1452" s="119"/>
      <c r="E1452" s="202"/>
      <c r="F1452" s="119"/>
      <c r="G1452" s="120"/>
      <c r="H1452" s="41"/>
      <c r="I1452" s="41"/>
      <c r="J1452" s="329">
        <v>0</v>
      </c>
      <c r="K1452" s="329">
        <v>0</v>
      </c>
      <c r="L1452" s="332"/>
      <c r="M1452" s="150"/>
      <c r="N1452" s="397"/>
      <c r="O1452" s="555"/>
      <c r="P1452" s="576">
        <f t="shared" si="69"/>
        <v>0</v>
      </c>
      <c r="Q1452" s="576">
        <f t="shared" si="70"/>
        <v>0</v>
      </c>
      <c r="R1452" s="576">
        <f t="shared" si="71"/>
        <v>0</v>
      </c>
      <c r="S1452" s="576">
        <f t="shared" si="71"/>
        <v>0</v>
      </c>
      <c r="T1452" s="553"/>
      <c r="U1452" s="553"/>
      <c r="V1452" s="553"/>
      <c r="W1452" s="553"/>
      <c r="X1452" s="397"/>
      <c r="Y1452" s="397"/>
      <c r="Z1452" s="397"/>
      <c r="AA1452" s="397"/>
      <c r="AB1452" s="397"/>
      <c r="AC1452" s="397"/>
      <c r="AD1452" s="397"/>
      <c r="AE1452" s="397"/>
      <c r="AF1452" s="397"/>
      <c r="AG1452" s="397"/>
      <c r="AH1452" s="397"/>
      <c r="AI1452" s="397"/>
      <c r="AJ1452" s="397"/>
      <c r="AK1452" s="397"/>
      <c r="AL1452" s="397"/>
      <c r="AM1452" s="397"/>
      <c r="AN1452" s="397"/>
      <c r="AO1452" s="397"/>
      <c r="AP1452" s="397"/>
      <c r="AQ1452" s="397"/>
      <c r="AR1452" s="397"/>
      <c r="AS1452" s="397"/>
      <c r="AT1452" s="397"/>
      <c r="AU1452" s="397"/>
      <c r="AV1452" s="397"/>
      <c r="AW1452" s="397"/>
      <c r="AX1452" s="397"/>
      <c r="AY1452" s="397"/>
      <c r="AZ1452" s="397"/>
      <c r="BA1452" s="553"/>
      <c r="BB1452" s="397"/>
      <c r="BC1452" s="397"/>
      <c r="BD1452" s="397"/>
    </row>
    <row r="1453" spans="2:56" x14ac:dyDescent="0.35">
      <c r="B1453" s="80"/>
      <c r="C1453" s="119"/>
      <c r="D1453" s="119"/>
      <c r="E1453" s="202"/>
      <c r="F1453" s="119"/>
      <c r="G1453" s="120"/>
      <c r="H1453" s="41"/>
      <c r="I1453" s="41"/>
      <c r="J1453" s="329">
        <v>0</v>
      </c>
      <c r="K1453" s="329">
        <v>0</v>
      </c>
      <c r="L1453" s="332"/>
      <c r="M1453" s="150"/>
      <c r="N1453" s="397"/>
      <c r="O1453" s="555"/>
      <c r="P1453" s="576">
        <f t="shared" si="69"/>
        <v>0</v>
      </c>
      <c r="Q1453" s="576">
        <f t="shared" si="70"/>
        <v>0</v>
      </c>
      <c r="R1453" s="576">
        <f t="shared" si="71"/>
        <v>0</v>
      </c>
      <c r="S1453" s="576">
        <f t="shared" si="71"/>
        <v>0</v>
      </c>
      <c r="T1453" s="553"/>
      <c r="U1453" s="553"/>
      <c r="V1453" s="553"/>
      <c r="W1453" s="553"/>
      <c r="X1453" s="397"/>
      <c r="Y1453" s="397"/>
      <c r="Z1453" s="397"/>
      <c r="AA1453" s="397"/>
      <c r="AB1453" s="397"/>
      <c r="AC1453" s="397"/>
      <c r="AD1453" s="397"/>
      <c r="AE1453" s="397"/>
      <c r="AF1453" s="397"/>
      <c r="AG1453" s="397"/>
      <c r="AH1453" s="397"/>
      <c r="AI1453" s="397"/>
      <c r="AJ1453" s="397"/>
      <c r="AK1453" s="397"/>
      <c r="AL1453" s="397"/>
      <c r="AM1453" s="397"/>
      <c r="AN1453" s="397"/>
      <c r="AO1453" s="397"/>
      <c r="AP1453" s="397"/>
      <c r="AQ1453" s="397"/>
      <c r="AR1453" s="397"/>
      <c r="AS1453" s="397"/>
      <c r="AT1453" s="397"/>
      <c r="AU1453" s="397"/>
      <c r="AV1453" s="397"/>
      <c r="AW1453" s="397"/>
      <c r="AX1453" s="397"/>
      <c r="AY1453" s="397"/>
      <c r="AZ1453" s="397"/>
      <c r="BA1453" s="553"/>
      <c r="BB1453" s="397"/>
      <c r="BC1453" s="397"/>
      <c r="BD1453" s="397"/>
    </row>
    <row r="1454" spans="2:56" x14ac:dyDescent="0.35">
      <c r="B1454" s="80"/>
      <c r="C1454" s="119"/>
      <c r="D1454" s="119"/>
      <c r="E1454" s="202"/>
      <c r="F1454" s="119"/>
      <c r="G1454" s="120"/>
      <c r="H1454" s="41"/>
      <c r="I1454" s="41"/>
      <c r="J1454" s="329">
        <v>0</v>
      </c>
      <c r="K1454" s="329">
        <v>0</v>
      </c>
      <c r="L1454" s="332"/>
      <c r="M1454" s="150"/>
      <c r="N1454" s="397"/>
      <c r="O1454" s="555"/>
      <c r="P1454" s="576">
        <f t="shared" si="69"/>
        <v>0</v>
      </c>
      <c r="Q1454" s="576">
        <f t="shared" si="70"/>
        <v>0</v>
      </c>
      <c r="R1454" s="576">
        <f t="shared" si="71"/>
        <v>0</v>
      </c>
      <c r="S1454" s="576">
        <f t="shared" si="71"/>
        <v>0</v>
      </c>
      <c r="T1454" s="553"/>
      <c r="U1454" s="553"/>
      <c r="V1454" s="553"/>
      <c r="W1454" s="553"/>
      <c r="X1454" s="397"/>
      <c r="Y1454" s="397"/>
      <c r="Z1454" s="397"/>
      <c r="AA1454" s="397"/>
      <c r="AB1454" s="397"/>
      <c r="AC1454" s="397"/>
      <c r="AD1454" s="397"/>
      <c r="AE1454" s="397"/>
      <c r="AF1454" s="397"/>
      <c r="AG1454" s="397"/>
      <c r="AH1454" s="397"/>
      <c r="AI1454" s="397"/>
      <c r="AJ1454" s="397"/>
      <c r="AK1454" s="397"/>
      <c r="AL1454" s="397"/>
      <c r="AM1454" s="397"/>
      <c r="AN1454" s="397"/>
      <c r="AO1454" s="397"/>
      <c r="AP1454" s="397"/>
      <c r="AQ1454" s="397"/>
      <c r="AR1454" s="397"/>
      <c r="AS1454" s="397"/>
      <c r="AT1454" s="397"/>
      <c r="AU1454" s="397"/>
      <c r="AV1454" s="397"/>
      <c r="AW1454" s="397"/>
      <c r="AX1454" s="397"/>
      <c r="AY1454" s="397"/>
      <c r="AZ1454" s="397"/>
      <c r="BA1454" s="553"/>
      <c r="BB1454" s="397"/>
      <c r="BC1454" s="397"/>
      <c r="BD1454" s="397"/>
    </row>
    <row r="1455" spans="2:56" x14ac:dyDescent="0.35">
      <c r="B1455" s="80"/>
      <c r="C1455" s="119"/>
      <c r="D1455" s="119"/>
      <c r="E1455" s="202"/>
      <c r="F1455" s="119"/>
      <c r="G1455" s="120"/>
      <c r="H1455" s="41"/>
      <c r="I1455" s="41"/>
      <c r="J1455" s="329">
        <v>0</v>
      </c>
      <c r="K1455" s="329">
        <v>0</v>
      </c>
      <c r="L1455" s="332"/>
      <c r="M1455" s="150"/>
      <c r="N1455" s="397"/>
      <c r="O1455" s="555"/>
      <c r="P1455" s="576">
        <f t="shared" si="69"/>
        <v>0</v>
      </c>
      <c r="Q1455" s="576">
        <f t="shared" si="70"/>
        <v>0</v>
      </c>
      <c r="R1455" s="576">
        <f t="shared" si="71"/>
        <v>0</v>
      </c>
      <c r="S1455" s="576">
        <f t="shared" si="71"/>
        <v>0</v>
      </c>
      <c r="T1455" s="553"/>
      <c r="U1455" s="553"/>
      <c r="V1455" s="553"/>
      <c r="W1455" s="553"/>
      <c r="X1455" s="397"/>
      <c r="Y1455" s="397"/>
      <c r="Z1455" s="397"/>
      <c r="AA1455" s="397"/>
      <c r="AB1455" s="397"/>
      <c r="AC1455" s="397"/>
      <c r="AD1455" s="397"/>
      <c r="AE1455" s="397"/>
      <c r="AF1455" s="397"/>
      <c r="AG1455" s="397"/>
      <c r="AH1455" s="397"/>
      <c r="AI1455" s="397"/>
      <c r="AJ1455" s="397"/>
      <c r="AK1455" s="397"/>
      <c r="AL1455" s="397"/>
      <c r="AM1455" s="397"/>
      <c r="AN1455" s="397"/>
      <c r="AO1455" s="397"/>
      <c r="AP1455" s="397"/>
      <c r="AQ1455" s="397"/>
      <c r="AR1455" s="397"/>
      <c r="AS1455" s="397"/>
      <c r="AT1455" s="397"/>
      <c r="AU1455" s="397"/>
      <c r="AV1455" s="397"/>
      <c r="AW1455" s="397"/>
      <c r="AX1455" s="397"/>
      <c r="AY1455" s="397"/>
      <c r="AZ1455" s="397"/>
      <c r="BA1455" s="553"/>
      <c r="BB1455" s="397"/>
      <c r="BC1455" s="397"/>
      <c r="BD1455" s="397"/>
    </row>
    <row r="1456" spans="2:56" x14ac:dyDescent="0.35">
      <c r="B1456" s="80"/>
      <c r="C1456" s="119"/>
      <c r="D1456" s="119"/>
      <c r="E1456" s="202"/>
      <c r="F1456" s="119"/>
      <c r="G1456" s="120"/>
      <c r="H1456" s="41"/>
      <c r="I1456" s="41"/>
      <c r="J1456" s="329">
        <v>0</v>
      </c>
      <c r="K1456" s="329">
        <v>0</v>
      </c>
      <c r="L1456" s="332"/>
      <c r="M1456" s="150"/>
      <c r="N1456" s="397"/>
      <c r="O1456" s="555"/>
      <c r="P1456" s="576">
        <f t="shared" ref="P1456:P1519" si="72">J1456*$G$32</f>
        <v>0</v>
      </c>
      <c r="Q1456" s="576">
        <f t="shared" ref="Q1456:Q1519" si="73">K1456*$G$42</f>
        <v>0</v>
      </c>
      <c r="R1456" s="576">
        <f t="shared" ref="R1456:S1519" si="74">P1456-J1456</f>
        <v>0</v>
      </c>
      <c r="S1456" s="576">
        <f t="shared" si="74"/>
        <v>0</v>
      </c>
      <c r="T1456" s="553"/>
      <c r="U1456" s="553"/>
      <c r="V1456" s="553"/>
      <c r="W1456" s="553"/>
      <c r="X1456" s="397"/>
      <c r="Y1456" s="397"/>
      <c r="Z1456" s="397"/>
      <c r="AA1456" s="397"/>
      <c r="AB1456" s="397"/>
      <c r="AC1456" s="397"/>
      <c r="AD1456" s="397"/>
      <c r="AE1456" s="397"/>
      <c r="AF1456" s="397"/>
      <c r="AG1456" s="397"/>
      <c r="AH1456" s="397"/>
      <c r="AI1456" s="397"/>
      <c r="AJ1456" s="397"/>
      <c r="AK1456" s="397"/>
      <c r="AL1456" s="397"/>
      <c r="AM1456" s="397"/>
      <c r="AN1456" s="397"/>
      <c r="AO1456" s="397"/>
      <c r="AP1456" s="397"/>
      <c r="AQ1456" s="397"/>
      <c r="AR1456" s="397"/>
      <c r="AS1456" s="397"/>
      <c r="AT1456" s="397"/>
      <c r="AU1456" s="397"/>
      <c r="AV1456" s="397"/>
      <c r="AW1456" s="397"/>
      <c r="AX1456" s="397"/>
      <c r="AY1456" s="397"/>
      <c r="AZ1456" s="397"/>
      <c r="BA1456" s="553"/>
      <c r="BB1456" s="397"/>
      <c r="BC1456" s="397"/>
      <c r="BD1456" s="397"/>
    </row>
    <row r="1457" spans="2:56" x14ac:dyDescent="0.35">
      <c r="B1457" s="80"/>
      <c r="C1457" s="119"/>
      <c r="D1457" s="119"/>
      <c r="E1457" s="202"/>
      <c r="F1457" s="119"/>
      <c r="G1457" s="120"/>
      <c r="H1457" s="41"/>
      <c r="I1457" s="41"/>
      <c r="J1457" s="329">
        <v>0</v>
      </c>
      <c r="K1457" s="329">
        <v>0</v>
      </c>
      <c r="L1457" s="332"/>
      <c r="M1457" s="150"/>
      <c r="N1457" s="397"/>
      <c r="O1457" s="555"/>
      <c r="P1457" s="576">
        <f t="shared" si="72"/>
        <v>0</v>
      </c>
      <c r="Q1457" s="576">
        <f t="shared" si="73"/>
        <v>0</v>
      </c>
      <c r="R1457" s="576">
        <f t="shared" si="74"/>
        <v>0</v>
      </c>
      <c r="S1457" s="576">
        <f t="shared" si="74"/>
        <v>0</v>
      </c>
      <c r="T1457" s="553"/>
      <c r="U1457" s="553"/>
      <c r="V1457" s="553"/>
      <c r="W1457" s="553"/>
      <c r="X1457" s="397"/>
      <c r="Y1457" s="397"/>
      <c r="Z1457" s="397"/>
      <c r="AA1457" s="397"/>
      <c r="AB1457" s="397"/>
      <c r="AC1457" s="397"/>
      <c r="AD1457" s="397"/>
      <c r="AE1457" s="397"/>
      <c r="AF1457" s="397"/>
      <c r="AG1457" s="397"/>
      <c r="AH1457" s="397"/>
      <c r="AI1457" s="397"/>
      <c r="AJ1457" s="397"/>
      <c r="AK1457" s="397"/>
      <c r="AL1457" s="397"/>
      <c r="AM1457" s="397"/>
      <c r="AN1457" s="397"/>
      <c r="AO1457" s="397"/>
      <c r="AP1457" s="397"/>
      <c r="AQ1457" s="397"/>
      <c r="AR1457" s="397"/>
      <c r="AS1457" s="397"/>
      <c r="AT1457" s="397"/>
      <c r="AU1457" s="397"/>
      <c r="AV1457" s="397"/>
      <c r="AW1457" s="397"/>
      <c r="AX1457" s="397"/>
      <c r="AY1457" s="397"/>
      <c r="AZ1457" s="397"/>
      <c r="BA1457" s="553"/>
      <c r="BB1457" s="397"/>
      <c r="BC1457" s="397"/>
      <c r="BD1457" s="397"/>
    </row>
    <row r="1458" spans="2:56" x14ac:dyDescent="0.35">
      <c r="B1458" s="80"/>
      <c r="C1458" s="119"/>
      <c r="D1458" s="119"/>
      <c r="E1458" s="202"/>
      <c r="F1458" s="119"/>
      <c r="G1458" s="120"/>
      <c r="H1458" s="41"/>
      <c r="I1458" s="41"/>
      <c r="J1458" s="329">
        <v>0</v>
      </c>
      <c r="K1458" s="329">
        <v>0</v>
      </c>
      <c r="L1458" s="332"/>
      <c r="M1458" s="150"/>
      <c r="N1458" s="397"/>
      <c r="O1458" s="555"/>
      <c r="P1458" s="576">
        <f t="shared" si="72"/>
        <v>0</v>
      </c>
      <c r="Q1458" s="576">
        <f t="shared" si="73"/>
        <v>0</v>
      </c>
      <c r="R1458" s="576">
        <f t="shared" si="74"/>
        <v>0</v>
      </c>
      <c r="S1458" s="576">
        <f t="shared" si="74"/>
        <v>0</v>
      </c>
      <c r="T1458" s="553"/>
      <c r="U1458" s="553"/>
      <c r="V1458" s="553"/>
      <c r="W1458" s="553"/>
      <c r="X1458" s="397"/>
      <c r="Y1458" s="397"/>
      <c r="Z1458" s="397"/>
      <c r="AA1458" s="397"/>
      <c r="AB1458" s="397"/>
      <c r="AC1458" s="397"/>
      <c r="AD1458" s="397"/>
      <c r="AE1458" s="397"/>
      <c r="AF1458" s="397"/>
      <c r="AG1458" s="397"/>
      <c r="AH1458" s="397"/>
      <c r="AI1458" s="397"/>
      <c r="AJ1458" s="397"/>
      <c r="AK1458" s="397"/>
      <c r="AL1458" s="397"/>
      <c r="AM1458" s="397"/>
      <c r="AN1458" s="397"/>
      <c r="AO1458" s="397"/>
      <c r="AP1458" s="397"/>
      <c r="AQ1458" s="397"/>
      <c r="AR1458" s="397"/>
      <c r="AS1458" s="397"/>
      <c r="AT1458" s="397"/>
      <c r="AU1458" s="397"/>
      <c r="AV1458" s="397"/>
      <c r="AW1458" s="397"/>
      <c r="AX1458" s="397"/>
      <c r="AY1458" s="397"/>
      <c r="AZ1458" s="397"/>
      <c r="BA1458" s="553"/>
      <c r="BB1458" s="397"/>
      <c r="BC1458" s="397"/>
      <c r="BD1458" s="397"/>
    </row>
    <row r="1459" spans="2:56" x14ac:dyDescent="0.35">
      <c r="B1459" s="80"/>
      <c r="C1459" s="119"/>
      <c r="D1459" s="119"/>
      <c r="E1459" s="202"/>
      <c r="F1459" s="119"/>
      <c r="G1459" s="120"/>
      <c r="H1459" s="41"/>
      <c r="I1459" s="41"/>
      <c r="J1459" s="329">
        <v>0</v>
      </c>
      <c r="K1459" s="329">
        <v>0</v>
      </c>
      <c r="L1459" s="332"/>
      <c r="M1459" s="150"/>
      <c r="N1459" s="397"/>
      <c r="O1459" s="555"/>
      <c r="P1459" s="576">
        <f t="shared" si="72"/>
        <v>0</v>
      </c>
      <c r="Q1459" s="576">
        <f t="shared" si="73"/>
        <v>0</v>
      </c>
      <c r="R1459" s="576">
        <f t="shared" si="74"/>
        <v>0</v>
      </c>
      <c r="S1459" s="576">
        <f t="shared" si="74"/>
        <v>0</v>
      </c>
      <c r="T1459" s="553"/>
      <c r="U1459" s="553"/>
      <c r="V1459" s="553"/>
      <c r="W1459" s="553"/>
      <c r="X1459" s="397"/>
      <c r="Y1459" s="397"/>
      <c r="Z1459" s="397"/>
      <c r="AA1459" s="397"/>
      <c r="AB1459" s="397"/>
      <c r="AC1459" s="397"/>
      <c r="AD1459" s="397"/>
      <c r="AE1459" s="397"/>
      <c r="AF1459" s="397"/>
      <c r="AG1459" s="397"/>
      <c r="AH1459" s="397"/>
      <c r="AI1459" s="397"/>
      <c r="AJ1459" s="397"/>
      <c r="AK1459" s="397"/>
      <c r="AL1459" s="397"/>
      <c r="AM1459" s="397"/>
      <c r="AN1459" s="397"/>
      <c r="AO1459" s="397"/>
      <c r="AP1459" s="397"/>
      <c r="AQ1459" s="397"/>
      <c r="AR1459" s="397"/>
      <c r="AS1459" s="397"/>
      <c r="AT1459" s="397"/>
      <c r="AU1459" s="397"/>
      <c r="AV1459" s="397"/>
      <c r="AW1459" s="397"/>
      <c r="AX1459" s="397"/>
      <c r="AY1459" s="397"/>
      <c r="AZ1459" s="397"/>
      <c r="BA1459" s="553"/>
      <c r="BB1459" s="397"/>
      <c r="BC1459" s="397"/>
      <c r="BD1459" s="397"/>
    </row>
    <row r="1460" spans="2:56" x14ac:dyDescent="0.35">
      <c r="B1460" s="80"/>
      <c r="C1460" s="119"/>
      <c r="D1460" s="119"/>
      <c r="E1460" s="202"/>
      <c r="F1460" s="119"/>
      <c r="G1460" s="120"/>
      <c r="H1460" s="41"/>
      <c r="I1460" s="41"/>
      <c r="J1460" s="329">
        <v>0</v>
      </c>
      <c r="K1460" s="329">
        <v>0</v>
      </c>
      <c r="L1460" s="332"/>
      <c r="M1460" s="150"/>
      <c r="N1460" s="397"/>
      <c r="O1460" s="555"/>
      <c r="P1460" s="576">
        <f t="shared" si="72"/>
        <v>0</v>
      </c>
      <c r="Q1460" s="576">
        <f t="shared" si="73"/>
        <v>0</v>
      </c>
      <c r="R1460" s="576">
        <f t="shared" si="74"/>
        <v>0</v>
      </c>
      <c r="S1460" s="576">
        <f t="shared" si="74"/>
        <v>0</v>
      </c>
      <c r="T1460" s="553"/>
      <c r="U1460" s="553"/>
      <c r="V1460" s="553"/>
      <c r="W1460" s="553"/>
      <c r="X1460" s="397"/>
      <c r="Y1460" s="397"/>
      <c r="Z1460" s="397"/>
      <c r="AA1460" s="397"/>
      <c r="AB1460" s="397"/>
      <c r="AC1460" s="397"/>
      <c r="AD1460" s="397"/>
      <c r="AE1460" s="397"/>
      <c r="AF1460" s="397"/>
      <c r="AG1460" s="397"/>
      <c r="AH1460" s="397"/>
      <c r="AI1460" s="397"/>
      <c r="AJ1460" s="397"/>
      <c r="AK1460" s="397"/>
      <c r="AL1460" s="397"/>
      <c r="AM1460" s="397"/>
      <c r="AN1460" s="397"/>
      <c r="AO1460" s="397"/>
      <c r="AP1460" s="397"/>
      <c r="AQ1460" s="397"/>
      <c r="AR1460" s="397"/>
      <c r="AS1460" s="397"/>
      <c r="AT1460" s="397"/>
      <c r="AU1460" s="397"/>
      <c r="AV1460" s="397"/>
      <c r="AW1460" s="397"/>
      <c r="AX1460" s="397"/>
      <c r="AY1460" s="397"/>
      <c r="AZ1460" s="397"/>
      <c r="BA1460" s="553"/>
      <c r="BB1460" s="397"/>
      <c r="BC1460" s="397"/>
      <c r="BD1460" s="397"/>
    </row>
    <row r="1461" spans="2:56" x14ac:dyDescent="0.35">
      <c r="B1461" s="80"/>
      <c r="C1461" s="119"/>
      <c r="D1461" s="119"/>
      <c r="E1461" s="202"/>
      <c r="F1461" s="119"/>
      <c r="G1461" s="120"/>
      <c r="H1461" s="41"/>
      <c r="I1461" s="41"/>
      <c r="J1461" s="329">
        <v>0</v>
      </c>
      <c r="K1461" s="329">
        <v>0</v>
      </c>
      <c r="L1461" s="332"/>
      <c r="M1461" s="150"/>
      <c r="N1461" s="397"/>
      <c r="O1461" s="555"/>
      <c r="P1461" s="576">
        <f t="shared" si="72"/>
        <v>0</v>
      </c>
      <c r="Q1461" s="576">
        <f t="shared" si="73"/>
        <v>0</v>
      </c>
      <c r="R1461" s="576">
        <f t="shared" si="74"/>
        <v>0</v>
      </c>
      <c r="S1461" s="576">
        <f t="shared" si="74"/>
        <v>0</v>
      </c>
      <c r="T1461" s="553"/>
      <c r="U1461" s="553"/>
      <c r="V1461" s="553"/>
      <c r="W1461" s="553"/>
      <c r="X1461" s="397"/>
      <c r="Y1461" s="397"/>
      <c r="Z1461" s="397"/>
      <c r="AA1461" s="397"/>
      <c r="AB1461" s="397"/>
      <c r="AC1461" s="397"/>
      <c r="AD1461" s="397"/>
      <c r="AE1461" s="397"/>
      <c r="AF1461" s="397"/>
      <c r="AG1461" s="397"/>
      <c r="AH1461" s="397"/>
      <c r="AI1461" s="397"/>
      <c r="AJ1461" s="397"/>
      <c r="AK1461" s="397"/>
      <c r="AL1461" s="397"/>
      <c r="AM1461" s="397"/>
      <c r="AN1461" s="397"/>
      <c r="AO1461" s="397"/>
      <c r="AP1461" s="397"/>
      <c r="AQ1461" s="397"/>
      <c r="AR1461" s="397"/>
      <c r="AS1461" s="397"/>
      <c r="AT1461" s="397"/>
      <c r="AU1461" s="397"/>
      <c r="AV1461" s="397"/>
      <c r="AW1461" s="397"/>
      <c r="AX1461" s="397"/>
      <c r="AY1461" s="397"/>
      <c r="AZ1461" s="397"/>
      <c r="BA1461" s="553"/>
      <c r="BB1461" s="397"/>
      <c r="BC1461" s="397"/>
      <c r="BD1461" s="397"/>
    </row>
    <row r="1462" spans="2:56" x14ac:dyDescent="0.35">
      <c r="B1462" s="80"/>
      <c r="C1462" s="119"/>
      <c r="D1462" s="119"/>
      <c r="E1462" s="202"/>
      <c r="F1462" s="119"/>
      <c r="G1462" s="120"/>
      <c r="H1462" s="41"/>
      <c r="I1462" s="41"/>
      <c r="J1462" s="329">
        <v>0</v>
      </c>
      <c r="K1462" s="329">
        <v>0</v>
      </c>
      <c r="L1462" s="332"/>
      <c r="M1462" s="150"/>
      <c r="N1462" s="397"/>
      <c r="O1462" s="555"/>
      <c r="P1462" s="576">
        <f t="shared" si="72"/>
        <v>0</v>
      </c>
      <c r="Q1462" s="576">
        <f t="shared" si="73"/>
        <v>0</v>
      </c>
      <c r="R1462" s="576">
        <f t="shared" si="74"/>
        <v>0</v>
      </c>
      <c r="S1462" s="576">
        <f t="shared" si="74"/>
        <v>0</v>
      </c>
      <c r="T1462" s="553"/>
      <c r="U1462" s="553"/>
      <c r="V1462" s="553"/>
      <c r="W1462" s="553"/>
      <c r="X1462" s="397"/>
      <c r="Y1462" s="397"/>
      <c r="Z1462" s="397"/>
      <c r="AA1462" s="397"/>
      <c r="AB1462" s="397"/>
      <c r="AC1462" s="397"/>
      <c r="AD1462" s="397"/>
      <c r="AE1462" s="397"/>
      <c r="AF1462" s="397"/>
      <c r="AG1462" s="397"/>
      <c r="AH1462" s="397"/>
      <c r="AI1462" s="397"/>
      <c r="AJ1462" s="397"/>
      <c r="AK1462" s="397"/>
      <c r="AL1462" s="397"/>
      <c r="AM1462" s="397"/>
      <c r="AN1462" s="397"/>
      <c r="AO1462" s="397"/>
      <c r="AP1462" s="397"/>
      <c r="AQ1462" s="397"/>
      <c r="AR1462" s="397"/>
      <c r="AS1462" s="397"/>
      <c r="AT1462" s="397"/>
      <c r="AU1462" s="397"/>
      <c r="AV1462" s="397"/>
      <c r="AW1462" s="397"/>
      <c r="AX1462" s="397"/>
      <c r="AY1462" s="397"/>
      <c r="AZ1462" s="397"/>
      <c r="BA1462" s="553"/>
      <c r="BB1462" s="397"/>
      <c r="BC1462" s="397"/>
      <c r="BD1462" s="397"/>
    </row>
    <row r="1463" spans="2:56" x14ac:dyDescent="0.35">
      <c r="B1463" s="80"/>
      <c r="C1463" s="119"/>
      <c r="D1463" s="119"/>
      <c r="E1463" s="202"/>
      <c r="F1463" s="119"/>
      <c r="G1463" s="120"/>
      <c r="H1463" s="41"/>
      <c r="I1463" s="41"/>
      <c r="J1463" s="329">
        <v>0</v>
      </c>
      <c r="K1463" s="329">
        <v>0</v>
      </c>
      <c r="L1463" s="332"/>
      <c r="M1463" s="150"/>
      <c r="N1463" s="397"/>
      <c r="O1463" s="555"/>
      <c r="P1463" s="576">
        <f t="shared" si="72"/>
        <v>0</v>
      </c>
      <c r="Q1463" s="576">
        <f t="shared" si="73"/>
        <v>0</v>
      </c>
      <c r="R1463" s="576">
        <f t="shared" si="74"/>
        <v>0</v>
      </c>
      <c r="S1463" s="576">
        <f t="shared" si="74"/>
        <v>0</v>
      </c>
      <c r="T1463" s="553"/>
      <c r="U1463" s="553"/>
      <c r="V1463" s="553"/>
      <c r="W1463" s="553"/>
      <c r="X1463" s="397"/>
      <c r="Y1463" s="397"/>
      <c r="Z1463" s="397"/>
      <c r="AA1463" s="397"/>
      <c r="AB1463" s="397"/>
      <c r="AC1463" s="397"/>
      <c r="AD1463" s="397"/>
      <c r="AE1463" s="397"/>
      <c r="AF1463" s="397"/>
      <c r="AG1463" s="397"/>
      <c r="AH1463" s="397"/>
      <c r="AI1463" s="397"/>
      <c r="AJ1463" s="397"/>
      <c r="AK1463" s="397"/>
      <c r="AL1463" s="397"/>
      <c r="AM1463" s="397"/>
      <c r="AN1463" s="397"/>
      <c r="AO1463" s="397"/>
      <c r="AP1463" s="397"/>
      <c r="AQ1463" s="397"/>
      <c r="AR1463" s="397"/>
      <c r="AS1463" s="397"/>
      <c r="AT1463" s="397"/>
      <c r="AU1463" s="397"/>
      <c r="AV1463" s="397"/>
      <c r="AW1463" s="397"/>
      <c r="AX1463" s="397"/>
      <c r="AY1463" s="397"/>
      <c r="AZ1463" s="397"/>
      <c r="BA1463" s="553"/>
      <c r="BB1463" s="397"/>
      <c r="BC1463" s="397"/>
      <c r="BD1463" s="397"/>
    </row>
    <row r="1464" spans="2:56" x14ac:dyDescent="0.35">
      <c r="B1464" s="80"/>
      <c r="C1464" s="119"/>
      <c r="D1464" s="119"/>
      <c r="E1464" s="202"/>
      <c r="F1464" s="119"/>
      <c r="G1464" s="120"/>
      <c r="H1464" s="41"/>
      <c r="I1464" s="41"/>
      <c r="J1464" s="329">
        <v>0</v>
      </c>
      <c r="K1464" s="329">
        <v>0</v>
      </c>
      <c r="L1464" s="332"/>
      <c r="M1464" s="150"/>
      <c r="N1464" s="397"/>
      <c r="O1464" s="555"/>
      <c r="P1464" s="576">
        <f t="shared" si="72"/>
        <v>0</v>
      </c>
      <c r="Q1464" s="576">
        <f t="shared" si="73"/>
        <v>0</v>
      </c>
      <c r="R1464" s="576">
        <f t="shared" si="74"/>
        <v>0</v>
      </c>
      <c r="S1464" s="576">
        <f t="shared" si="74"/>
        <v>0</v>
      </c>
      <c r="T1464" s="553"/>
      <c r="U1464" s="553"/>
      <c r="V1464" s="553"/>
      <c r="W1464" s="553"/>
      <c r="X1464" s="397"/>
      <c r="Y1464" s="397"/>
      <c r="Z1464" s="397"/>
      <c r="AA1464" s="397"/>
      <c r="AB1464" s="397"/>
      <c r="AC1464" s="397"/>
      <c r="AD1464" s="397"/>
      <c r="AE1464" s="397"/>
      <c r="AF1464" s="397"/>
      <c r="AG1464" s="397"/>
      <c r="AH1464" s="397"/>
      <c r="AI1464" s="397"/>
      <c r="AJ1464" s="397"/>
      <c r="AK1464" s="397"/>
      <c r="AL1464" s="397"/>
      <c r="AM1464" s="397"/>
      <c r="AN1464" s="397"/>
      <c r="AO1464" s="397"/>
      <c r="AP1464" s="397"/>
      <c r="AQ1464" s="397"/>
      <c r="AR1464" s="397"/>
      <c r="AS1464" s="397"/>
      <c r="AT1464" s="397"/>
      <c r="AU1464" s="397"/>
      <c r="AV1464" s="397"/>
      <c r="AW1464" s="397"/>
      <c r="AX1464" s="397"/>
      <c r="AY1464" s="397"/>
      <c r="AZ1464" s="397"/>
      <c r="BA1464" s="553"/>
      <c r="BB1464" s="397"/>
      <c r="BC1464" s="397"/>
      <c r="BD1464" s="397"/>
    </row>
    <row r="1465" spans="2:56" x14ac:dyDescent="0.35">
      <c r="B1465" s="80"/>
      <c r="C1465" s="119"/>
      <c r="D1465" s="119"/>
      <c r="E1465" s="202"/>
      <c r="F1465" s="119"/>
      <c r="G1465" s="120"/>
      <c r="H1465" s="41"/>
      <c r="I1465" s="41"/>
      <c r="J1465" s="329">
        <v>0</v>
      </c>
      <c r="K1465" s="329">
        <v>0</v>
      </c>
      <c r="L1465" s="332"/>
      <c r="M1465" s="150"/>
      <c r="N1465" s="397"/>
      <c r="O1465" s="555"/>
      <c r="P1465" s="576">
        <f t="shared" si="72"/>
        <v>0</v>
      </c>
      <c r="Q1465" s="576">
        <f t="shared" si="73"/>
        <v>0</v>
      </c>
      <c r="R1465" s="576">
        <f t="shared" si="74"/>
        <v>0</v>
      </c>
      <c r="S1465" s="576">
        <f t="shared" si="74"/>
        <v>0</v>
      </c>
      <c r="T1465" s="553"/>
      <c r="U1465" s="553"/>
      <c r="V1465" s="553"/>
      <c r="W1465" s="553"/>
      <c r="X1465" s="397"/>
      <c r="Y1465" s="397"/>
      <c r="Z1465" s="397"/>
      <c r="AA1465" s="397"/>
      <c r="AB1465" s="397"/>
      <c r="AC1465" s="397"/>
      <c r="AD1465" s="397"/>
      <c r="AE1465" s="397"/>
      <c r="AF1465" s="397"/>
      <c r="AG1465" s="397"/>
      <c r="AH1465" s="397"/>
      <c r="AI1465" s="397"/>
      <c r="AJ1465" s="397"/>
      <c r="AK1465" s="397"/>
      <c r="AL1465" s="397"/>
      <c r="AM1465" s="397"/>
      <c r="AN1465" s="397"/>
      <c r="AO1465" s="397"/>
      <c r="AP1465" s="397"/>
      <c r="AQ1465" s="397"/>
      <c r="AR1465" s="397"/>
      <c r="AS1465" s="397"/>
      <c r="AT1465" s="397"/>
      <c r="AU1465" s="397"/>
      <c r="AV1465" s="397"/>
      <c r="AW1465" s="397"/>
      <c r="AX1465" s="397"/>
      <c r="AY1465" s="397"/>
      <c r="AZ1465" s="397"/>
      <c r="BA1465" s="553"/>
      <c r="BB1465" s="397"/>
      <c r="BC1465" s="397"/>
      <c r="BD1465" s="397"/>
    </row>
    <row r="1466" spans="2:56" x14ac:dyDescent="0.35">
      <c r="B1466" s="80"/>
      <c r="C1466" s="119"/>
      <c r="D1466" s="119"/>
      <c r="E1466" s="202"/>
      <c r="F1466" s="119"/>
      <c r="G1466" s="120"/>
      <c r="H1466" s="41"/>
      <c r="I1466" s="41"/>
      <c r="J1466" s="329">
        <v>0</v>
      </c>
      <c r="K1466" s="329">
        <v>0</v>
      </c>
      <c r="L1466" s="332"/>
      <c r="M1466" s="150"/>
      <c r="N1466" s="397"/>
      <c r="O1466" s="555"/>
      <c r="P1466" s="576">
        <f t="shared" si="72"/>
        <v>0</v>
      </c>
      <c r="Q1466" s="576">
        <f t="shared" si="73"/>
        <v>0</v>
      </c>
      <c r="R1466" s="576">
        <f t="shared" si="74"/>
        <v>0</v>
      </c>
      <c r="S1466" s="576">
        <f t="shared" si="74"/>
        <v>0</v>
      </c>
      <c r="T1466" s="553"/>
      <c r="U1466" s="553"/>
      <c r="V1466" s="553"/>
      <c r="W1466" s="553"/>
      <c r="X1466" s="397"/>
      <c r="Y1466" s="397"/>
      <c r="Z1466" s="397"/>
      <c r="AA1466" s="397"/>
      <c r="AB1466" s="397"/>
      <c r="AC1466" s="397"/>
      <c r="AD1466" s="397"/>
      <c r="AE1466" s="397"/>
      <c r="AF1466" s="397"/>
      <c r="AG1466" s="397"/>
      <c r="AH1466" s="397"/>
      <c r="AI1466" s="397"/>
      <c r="AJ1466" s="397"/>
      <c r="AK1466" s="397"/>
      <c r="AL1466" s="397"/>
      <c r="AM1466" s="397"/>
      <c r="AN1466" s="397"/>
      <c r="AO1466" s="397"/>
      <c r="AP1466" s="397"/>
      <c r="AQ1466" s="397"/>
      <c r="AR1466" s="397"/>
      <c r="AS1466" s="397"/>
      <c r="AT1466" s="397"/>
      <c r="AU1466" s="397"/>
      <c r="AV1466" s="397"/>
      <c r="AW1466" s="397"/>
      <c r="AX1466" s="397"/>
      <c r="AY1466" s="397"/>
      <c r="AZ1466" s="397"/>
      <c r="BA1466" s="553"/>
      <c r="BB1466" s="397"/>
      <c r="BC1466" s="397"/>
      <c r="BD1466" s="397"/>
    </row>
    <row r="1467" spans="2:56" x14ac:dyDescent="0.35">
      <c r="B1467" s="80"/>
      <c r="C1467" s="119"/>
      <c r="D1467" s="119"/>
      <c r="E1467" s="202"/>
      <c r="F1467" s="119"/>
      <c r="G1467" s="120"/>
      <c r="H1467" s="41"/>
      <c r="I1467" s="41"/>
      <c r="J1467" s="329">
        <v>0</v>
      </c>
      <c r="K1467" s="329">
        <v>0</v>
      </c>
      <c r="L1467" s="332"/>
      <c r="M1467" s="150"/>
      <c r="N1467" s="397"/>
      <c r="O1467" s="555"/>
      <c r="P1467" s="576">
        <f t="shared" si="72"/>
        <v>0</v>
      </c>
      <c r="Q1467" s="576">
        <f t="shared" si="73"/>
        <v>0</v>
      </c>
      <c r="R1467" s="576">
        <f t="shared" si="74"/>
        <v>0</v>
      </c>
      <c r="S1467" s="576">
        <f t="shared" si="74"/>
        <v>0</v>
      </c>
      <c r="T1467" s="553"/>
      <c r="U1467" s="553"/>
      <c r="V1467" s="553"/>
      <c r="W1467" s="553"/>
      <c r="X1467" s="397"/>
      <c r="Y1467" s="397"/>
      <c r="Z1467" s="397"/>
      <c r="AA1467" s="397"/>
      <c r="AB1467" s="397"/>
      <c r="AC1467" s="397"/>
      <c r="AD1467" s="397"/>
      <c r="AE1467" s="397"/>
      <c r="AF1467" s="397"/>
      <c r="AG1467" s="397"/>
      <c r="AH1467" s="397"/>
      <c r="AI1467" s="397"/>
      <c r="AJ1467" s="397"/>
      <c r="AK1467" s="397"/>
      <c r="AL1467" s="397"/>
      <c r="AM1467" s="397"/>
      <c r="AN1467" s="397"/>
      <c r="AO1467" s="397"/>
      <c r="AP1467" s="397"/>
      <c r="AQ1467" s="397"/>
      <c r="AR1467" s="397"/>
      <c r="AS1467" s="397"/>
      <c r="AT1467" s="397"/>
      <c r="AU1467" s="397"/>
      <c r="AV1467" s="397"/>
      <c r="AW1467" s="397"/>
      <c r="AX1467" s="397"/>
      <c r="AY1467" s="397"/>
      <c r="AZ1467" s="397"/>
      <c r="BA1467" s="553"/>
      <c r="BB1467" s="397"/>
      <c r="BC1467" s="397"/>
      <c r="BD1467" s="397"/>
    </row>
    <row r="1468" spans="2:56" x14ac:dyDescent="0.35">
      <c r="B1468" s="80"/>
      <c r="C1468" s="119"/>
      <c r="D1468" s="119"/>
      <c r="E1468" s="202"/>
      <c r="F1468" s="119"/>
      <c r="G1468" s="120"/>
      <c r="H1468" s="41"/>
      <c r="I1468" s="41"/>
      <c r="J1468" s="329">
        <v>0</v>
      </c>
      <c r="K1468" s="329">
        <v>0</v>
      </c>
      <c r="L1468" s="332"/>
      <c r="M1468" s="150"/>
      <c r="N1468" s="397"/>
      <c r="O1468" s="555"/>
      <c r="P1468" s="576">
        <f t="shared" si="72"/>
        <v>0</v>
      </c>
      <c r="Q1468" s="576">
        <f t="shared" si="73"/>
        <v>0</v>
      </c>
      <c r="R1468" s="576">
        <f t="shared" si="74"/>
        <v>0</v>
      </c>
      <c r="S1468" s="576">
        <f t="shared" si="74"/>
        <v>0</v>
      </c>
      <c r="T1468" s="553"/>
      <c r="U1468" s="553"/>
      <c r="V1468" s="553"/>
      <c r="W1468" s="553"/>
      <c r="X1468" s="397"/>
      <c r="Y1468" s="397"/>
      <c r="Z1468" s="397"/>
      <c r="AA1468" s="397"/>
      <c r="AB1468" s="397"/>
      <c r="AC1468" s="397"/>
      <c r="AD1468" s="397"/>
      <c r="AE1468" s="397"/>
      <c r="AF1468" s="397"/>
      <c r="AG1468" s="397"/>
      <c r="AH1468" s="397"/>
      <c r="AI1468" s="397"/>
      <c r="AJ1468" s="397"/>
      <c r="AK1468" s="397"/>
      <c r="AL1468" s="397"/>
      <c r="AM1468" s="397"/>
      <c r="AN1468" s="397"/>
      <c r="AO1468" s="397"/>
      <c r="AP1468" s="397"/>
      <c r="AQ1468" s="397"/>
      <c r="AR1468" s="397"/>
      <c r="AS1468" s="397"/>
      <c r="AT1468" s="397"/>
      <c r="AU1468" s="397"/>
      <c r="AV1468" s="397"/>
      <c r="AW1468" s="397"/>
      <c r="AX1468" s="397"/>
      <c r="AY1468" s="397"/>
      <c r="AZ1468" s="397"/>
      <c r="BA1468" s="553"/>
      <c r="BB1468" s="397"/>
      <c r="BC1468" s="397"/>
      <c r="BD1468" s="397"/>
    </row>
    <row r="1469" spans="2:56" x14ac:dyDescent="0.35">
      <c r="B1469" s="80"/>
      <c r="C1469" s="119"/>
      <c r="D1469" s="119"/>
      <c r="E1469" s="202"/>
      <c r="F1469" s="119"/>
      <c r="G1469" s="120"/>
      <c r="H1469" s="41"/>
      <c r="I1469" s="41"/>
      <c r="J1469" s="329">
        <v>0</v>
      </c>
      <c r="K1469" s="329">
        <v>0</v>
      </c>
      <c r="L1469" s="332"/>
      <c r="M1469" s="150"/>
      <c r="N1469" s="397"/>
      <c r="O1469" s="555"/>
      <c r="P1469" s="576">
        <f t="shared" si="72"/>
        <v>0</v>
      </c>
      <c r="Q1469" s="576">
        <f t="shared" si="73"/>
        <v>0</v>
      </c>
      <c r="R1469" s="576">
        <f t="shared" si="74"/>
        <v>0</v>
      </c>
      <c r="S1469" s="576">
        <f t="shared" si="74"/>
        <v>0</v>
      </c>
      <c r="T1469" s="553"/>
      <c r="U1469" s="553"/>
      <c r="V1469" s="553"/>
      <c r="W1469" s="553"/>
      <c r="X1469" s="397"/>
      <c r="Y1469" s="397"/>
      <c r="Z1469" s="397"/>
      <c r="AA1469" s="397"/>
      <c r="AB1469" s="397"/>
      <c r="AC1469" s="397"/>
      <c r="AD1469" s="397"/>
      <c r="AE1469" s="397"/>
      <c r="AF1469" s="397"/>
      <c r="AG1469" s="397"/>
      <c r="AH1469" s="397"/>
      <c r="AI1469" s="397"/>
      <c r="AJ1469" s="397"/>
      <c r="AK1469" s="397"/>
      <c r="AL1469" s="397"/>
      <c r="AM1469" s="397"/>
      <c r="AN1469" s="397"/>
      <c r="AO1469" s="397"/>
      <c r="AP1469" s="397"/>
      <c r="AQ1469" s="397"/>
      <c r="AR1469" s="397"/>
      <c r="AS1469" s="397"/>
      <c r="AT1469" s="397"/>
      <c r="AU1469" s="397"/>
      <c r="AV1469" s="397"/>
      <c r="AW1469" s="397"/>
      <c r="AX1469" s="397"/>
      <c r="AY1469" s="397"/>
      <c r="AZ1469" s="397"/>
      <c r="BA1469" s="553"/>
      <c r="BB1469" s="397"/>
      <c r="BC1469" s="397"/>
      <c r="BD1469" s="397"/>
    </row>
    <row r="1470" spans="2:56" x14ac:dyDescent="0.35">
      <c r="B1470" s="80"/>
      <c r="C1470" s="119"/>
      <c r="D1470" s="119"/>
      <c r="E1470" s="202"/>
      <c r="F1470" s="119"/>
      <c r="G1470" s="120"/>
      <c r="H1470" s="41"/>
      <c r="I1470" s="41"/>
      <c r="J1470" s="329">
        <v>0</v>
      </c>
      <c r="K1470" s="329">
        <v>0</v>
      </c>
      <c r="L1470" s="332"/>
      <c r="M1470" s="150"/>
      <c r="N1470" s="397"/>
      <c r="O1470" s="555"/>
      <c r="P1470" s="576">
        <f t="shared" si="72"/>
        <v>0</v>
      </c>
      <c r="Q1470" s="576">
        <f t="shared" si="73"/>
        <v>0</v>
      </c>
      <c r="R1470" s="576">
        <f t="shared" si="74"/>
        <v>0</v>
      </c>
      <c r="S1470" s="576">
        <f t="shared" si="74"/>
        <v>0</v>
      </c>
      <c r="T1470" s="553"/>
      <c r="U1470" s="553"/>
      <c r="V1470" s="553"/>
      <c r="W1470" s="553"/>
      <c r="X1470" s="397"/>
      <c r="Y1470" s="397"/>
      <c r="Z1470" s="397"/>
      <c r="AA1470" s="397"/>
      <c r="AB1470" s="397"/>
      <c r="AC1470" s="397"/>
      <c r="AD1470" s="397"/>
      <c r="AE1470" s="397"/>
      <c r="AF1470" s="397"/>
      <c r="AG1470" s="397"/>
      <c r="AH1470" s="397"/>
      <c r="AI1470" s="397"/>
      <c r="AJ1470" s="397"/>
      <c r="AK1470" s="397"/>
      <c r="AL1470" s="397"/>
      <c r="AM1470" s="397"/>
      <c r="AN1470" s="397"/>
      <c r="AO1470" s="397"/>
      <c r="AP1470" s="397"/>
      <c r="AQ1470" s="397"/>
      <c r="AR1470" s="397"/>
      <c r="AS1470" s="397"/>
      <c r="AT1470" s="397"/>
      <c r="AU1470" s="397"/>
      <c r="AV1470" s="397"/>
      <c r="AW1470" s="397"/>
      <c r="AX1470" s="397"/>
      <c r="AY1470" s="397"/>
      <c r="AZ1470" s="397"/>
      <c r="BA1470" s="553"/>
      <c r="BB1470" s="397"/>
      <c r="BC1470" s="397"/>
      <c r="BD1470" s="397"/>
    </row>
    <row r="1471" spans="2:56" x14ac:dyDescent="0.35">
      <c r="B1471" s="80"/>
      <c r="C1471" s="119"/>
      <c r="D1471" s="119"/>
      <c r="E1471" s="202"/>
      <c r="F1471" s="119"/>
      <c r="G1471" s="120"/>
      <c r="H1471" s="41"/>
      <c r="I1471" s="41"/>
      <c r="J1471" s="329">
        <v>0</v>
      </c>
      <c r="K1471" s="329">
        <v>0</v>
      </c>
      <c r="L1471" s="332"/>
      <c r="M1471" s="150"/>
      <c r="N1471" s="397"/>
      <c r="O1471" s="555"/>
      <c r="P1471" s="576">
        <f t="shared" si="72"/>
        <v>0</v>
      </c>
      <c r="Q1471" s="576">
        <f t="shared" si="73"/>
        <v>0</v>
      </c>
      <c r="R1471" s="576">
        <f t="shared" si="74"/>
        <v>0</v>
      </c>
      <c r="S1471" s="576">
        <f t="shared" si="74"/>
        <v>0</v>
      </c>
      <c r="T1471" s="553"/>
      <c r="U1471" s="553"/>
      <c r="V1471" s="553"/>
      <c r="W1471" s="553"/>
      <c r="X1471" s="397"/>
      <c r="Y1471" s="397"/>
      <c r="Z1471" s="397"/>
      <c r="AA1471" s="397"/>
      <c r="AB1471" s="397"/>
      <c r="AC1471" s="397"/>
      <c r="AD1471" s="397"/>
      <c r="AE1471" s="397"/>
      <c r="AF1471" s="397"/>
      <c r="AG1471" s="397"/>
      <c r="AH1471" s="397"/>
      <c r="AI1471" s="397"/>
      <c r="AJ1471" s="397"/>
      <c r="AK1471" s="397"/>
      <c r="AL1471" s="397"/>
      <c r="AM1471" s="397"/>
      <c r="AN1471" s="397"/>
      <c r="AO1471" s="397"/>
      <c r="AP1471" s="397"/>
      <c r="AQ1471" s="397"/>
      <c r="AR1471" s="397"/>
      <c r="AS1471" s="397"/>
      <c r="AT1471" s="397"/>
      <c r="AU1471" s="397"/>
      <c r="AV1471" s="397"/>
      <c r="AW1471" s="397"/>
      <c r="AX1471" s="397"/>
      <c r="AY1471" s="397"/>
      <c r="AZ1471" s="397"/>
      <c r="BA1471" s="553"/>
      <c r="BB1471" s="397"/>
      <c r="BC1471" s="397"/>
      <c r="BD1471" s="397"/>
    </row>
    <row r="1472" spans="2:56" x14ac:dyDescent="0.35">
      <c r="B1472" s="80"/>
      <c r="C1472" s="119"/>
      <c r="D1472" s="119"/>
      <c r="E1472" s="202"/>
      <c r="F1472" s="119"/>
      <c r="G1472" s="120"/>
      <c r="H1472" s="41"/>
      <c r="I1472" s="41"/>
      <c r="J1472" s="329">
        <v>0</v>
      </c>
      <c r="K1472" s="329">
        <v>0</v>
      </c>
      <c r="L1472" s="332"/>
      <c r="M1472" s="150"/>
      <c r="N1472" s="397"/>
      <c r="O1472" s="555"/>
      <c r="P1472" s="576">
        <f t="shared" si="72"/>
        <v>0</v>
      </c>
      <c r="Q1472" s="576">
        <f t="shared" si="73"/>
        <v>0</v>
      </c>
      <c r="R1472" s="576">
        <f t="shared" si="74"/>
        <v>0</v>
      </c>
      <c r="S1472" s="576">
        <f t="shared" si="74"/>
        <v>0</v>
      </c>
      <c r="T1472" s="553"/>
      <c r="U1472" s="553"/>
      <c r="V1472" s="553"/>
      <c r="W1472" s="553"/>
      <c r="X1472" s="397"/>
      <c r="Y1472" s="397"/>
      <c r="Z1472" s="397"/>
      <c r="AA1472" s="397"/>
      <c r="AB1472" s="397"/>
      <c r="AC1472" s="397"/>
      <c r="AD1472" s="397"/>
      <c r="AE1472" s="397"/>
      <c r="AF1472" s="397"/>
      <c r="AG1472" s="397"/>
      <c r="AH1472" s="397"/>
      <c r="AI1472" s="397"/>
      <c r="AJ1472" s="397"/>
      <c r="AK1472" s="397"/>
      <c r="AL1472" s="397"/>
      <c r="AM1472" s="397"/>
      <c r="AN1472" s="397"/>
      <c r="AO1472" s="397"/>
      <c r="AP1472" s="397"/>
      <c r="AQ1472" s="397"/>
      <c r="AR1472" s="397"/>
      <c r="AS1472" s="397"/>
      <c r="AT1472" s="397"/>
      <c r="AU1472" s="397"/>
      <c r="AV1472" s="397"/>
      <c r="AW1472" s="397"/>
      <c r="AX1472" s="397"/>
      <c r="AY1472" s="397"/>
      <c r="AZ1472" s="397"/>
      <c r="BA1472" s="553"/>
      <c r="BB1472" s="397"/>
      <c r="BC1472" s="397"/>
      <c r="BD1472" s="397"/>
    </row>
    <row r="1473" spans="2:56" x14ac:dyDescent="0.35">
      <c r="B1473" s="80"/>
      <c r="C1473" s="119"/>
      <c r="D1473" s="119"/>
      <c r="E1473" s="202"/>
      <c r="F1473" s="119"/>
      <c r="G1473" s="120"/>
      <c r="H1473" s="41"/>
      <c r="I1473" s="41"/>
      <c r="J1473" s="329">
        <v>0</v>
      </c>
      <c r="K1473" s="329">
        <v>0</v>
      </c>
      <c r="L1473" s="332"/>
      <c r="M1473" s="150"/>
      <c r="N1473" s="397"/>
      <c r="O1473" s="555"/>
      <c r="P1473" s="576">
        <f t="shared" si="72"/>
        <v>0</v>
      </c>
      <c r="Q1473" s="576">
        <f t="shared" si="73"/>
        <v>0</v>
      </c>
      <c r="R1473" s="576">
        <f t="shared" si="74"/>
        <v>0</v>
      </c>
      <c r="S1473" s="576">
        <f t="shared" si="74"/>
        <v>0</v>
      </c>
      <c r="T1473" s="553"/>
      <c r="U1473" s="553"/>
      <c r="V1473" s="553"/>
      <c r="W1473" s="553"/>
      <c r="X1473" s="397"/>
      <c r="Y1473" s="397"/>
      <c r="Z1473" s="397"/>
      <c r="AA1473" s="397"/>
      <c r="AB1473" s="397"/>
      <c r="AC1473" s="397"/>
      <c r="AD1473" s="397"/>
      <c r="AE1473" s="397"/>
      <c r="AF1473" s="397"/>
      <c r="AG1473" s="397"/>
      <c r="AH1473" s="397"/>
      <c r="AI1473" s="397"/>
      <c r="AJ1473" s="397"/>
      <c r="AK1473" s="397"/>
      <c r="AL1473" s="397"/>
      <c r="AM1473" s="397"/>
      <c r="AN1473" s="397"/>
      <c r="AO1473" s="397"/>
      <c r="AP1473" s="397"/>
      <c r="AQ1473" s="397"/>
      <c r="AR1473" s="397"/>
      <c r="AS1473" s="397"/>
      <c r="AT1473" s="397"/>
      <c r="AU1473" s="397"/>
      <c r="AV1473" s="397"/>
      <c r="AW1473" s="397"/>
      <c r="AX1473" s="397"/>
      <c r="AY1473" s="397"/>
      <c r="AZ1473" s="397"/>
      <c r="BA1473" s="553"/>
      <c r="BB1473" s="397"/>
      <c r="BC1473" s="397"/>
      <c r="BD1473" s="397"/>
    </row>
    <row r="1474" spans="2:56" x14ac:dyDescent="0.35">
      <c r="B1474" s="80"/>
      <c r="C1474" s="119"/>
      <c r="D1474" s="119"/>
      <c r="E1474" s="202"/>
      <c r="F1474" s="119"/>
      <c r="G1474" s="120"/>
      <c r="H1474" s="41"/>
      <c r="I1474" s="41"/>
      <c r="J1474" s="329">
        <v>0</v>
      </c>
      <c r="K1474" s="329">
        <v>0</v>
      </c>
      <c r="L1474" s="332"/>
      <c r="M1474" s="150"/>
      <c r="N1474" s="397"/>
      <c r="O1474" s="555"/>
      <c r="P1474" s="576">
        <f t="shared" si="72"/>
        <v>0</v>
      </c>
      <c r="Q1474" s="576">
        <f t="shared" si="73"/>
        <v>0</v>
      </c>
      <c r="R1474" s="576">
        <f t="shared" si="74"/>
        <v>0</v>
      </c>
      <c r="S1474" s="576">
        <f t="shared" si="74"/>
        <v>0</v>
      </c>
      <c r="T1474" s="553"/>
      <c r="U1474" s="553"/>
      <c r="V1474" s="553"/>
      <c r="W1474" s="553"/>
      <c r="X1474" s="397"/>
      <c r="Y1474" s="397"/>
      <c r="Z1474" s="397"/>
      <c r="AA1474" s="397"/>
      <c r="AB1474" s="397"/>
      <c r="AC1474" s="397"/>
      <c r="AD1474" s="397"/>
      <c r="AE1474" s="397"/>
      <c r="AF1474" s="397"/>
      <c r="AG1474" s="397"/>
      <c r="AH1474" s="397"/>
      <c r="AI1474" s="397"/>
      <c r="AJ1474" s="397"/>
      <c r="AK1474" s="397"/>
      <c r="AL1474" s="397"/>
      <c r="AM1474" s="397"/>
      <c r="AN1474" s="397"/>
      <c r="AO1474" s="397"/>
      <c r="AP1474" s="397"/>
      <c r="AQ1474" s="397"/>
      <c r="AR1474" s="397"/>
      <c r="AS1474" s="397"/>
      <c r="AT1474" s="397"/>
      <c r="AU1474" s="397"/>
      <c r="AV1474" s="397"/>
      <c r="AW1474" s="397"/>
      <c r="AX1474" s="397"/>
      <c r="AY1474" s="397"/>
      <c r="AZ1474" s="397"/>
      <c r="BA1474" s="553"/>
      <c r="BB1474" s="397"/>
      <c r="BC1474" s="397"/>
      <c r="BD1474" s="397"/>
    </row>
    <row r="1475" spans="2:56" x14ac:dyDescent="0.35">
      <c r="B1475" s="80"/>
      <c r="C1475" s="119"/>
      <c r="D1475" s="119"/>
      <c r="E1475" s="202"/>
      <c r="F1475" s="119"/>
      <c r="G1475" s="120"/>
      <c r="H1475" s="41"/>
      <c r="I1475" s="41"/>
      <c r="J1475" s="329">
        <v>0</v>
      </c>
      <c r="K1475" s="329">
        <v>0</v>
      </c>
      <c r="L1475" s="332"/>
      <c r="M1475" s="150"/>
      <c r="N1475" s="397"/>
      <c r="O1475" s="555"/>
      <c r="P1475" s="576">
        <f t="shared" si="72"/>
        <v>0</v>
      </c>
      <c r="Q1475" s="576">
        <f t="shared" si="73"/>
        <v>0</v>
      </c>
      <c r="R1475" s="576">
        <f t="shared" si="74"/>
        <v>0</v>
      </c>
      <c r="S1475" s="576">
        <f t="shared" si="74"/>
        <v>0</v>
      </c>
      <c r="T1475" s="553"/>
      <c r="U1475" s="553"/>
      <c r="V1475" s="553"/>
      <c r="W1475" s="553"/>
      <c r="X1475" s="397"/>
      <c r="Y1475" s="397"/>
      <c r="Z1475" s="397"/>
      <c r="AA1475" s="397"/>
      <c r="AB1475" s="397"/>
      <c r="AC1475" s="397"/>
      <c r="AD1475" s="397"/>
      <c r="AE1475" s="397"/>
      <c r="AF1475" s="397"/>
      <c r="AG1475" s="397"/>
      <c r="AH1475" s="397"/>
      <c r="AI1475" s="397"/>
      <c r="AJ1475" s="397"/>
      <c r="AK1475" s="397"/>
      <c r="AL1475" s="397"/>
      <c r="AM1475" s="397"/>
      <c r="AN1475" s="397"/>
      <c r="AO1475" s="397"/>
      <c r="AP1475" s="397"/>
      <c r="AQ1475" s="397"/>
      <c r="AR1475" s="397"/>
      <c r="AS1475" s="397"/>
      <c r="AT1475" s="397"/>
      <c r="AU1475" s="397"/>
      <c r="AV1475" s="397"/>
      <c r="AW1475" s="397"/>
      <c r="AX1475" s="397"/>
      <c r="AY1475" s="397"/>
      <c r="AZ1475" s="397"/>
      <c r="BA1475" s="553"/>
      <c r="BB1475" s="397"/>
      <c r="BC1475" s="397"/>
      <c r="BD1475" s="397"/>
    </row>
    <row r="1476" spans="2:56" x14ac:dyDescent="0.35">
      <c r="B1476" s="80"/>
      <c r="C1476" s="119"/>
      <c r="D1476" s="119"/>
      <c r="E1476" s="202"/>
      <c r="F1476" s="119"/>
      <c r="G1476" s="120"/>
      <c r="H1476" s="41"/>
      <c r="I1476" s="41"/>
      <c r="J1476" s="329">
        <v>0</v>
      </c>
      <c r="K1476" s="329">
        <v>0</v>
      </c>
      <c r="L1476" s="332"/>
      <c r="M1476" s="150"/>
      <c r="N1476" s="397"/>
      <c r="O1476" s="555"/>
      <c r="P1476" s="576">
        <f t="shared" si="72"/>
        <v>0</v>
      </c>
      <c r="Q1476" s="576">
        <f t="shared" si="73"/>
        <v>0</v>
      </c>
      <c r="R1476" s="576">
        <f t="shared" si="74"/>
        <v>0</v>
      </c>
      <c r="S1476" s="576">
        <f t="shared" si="74"/>
        <v>0</v>
      </c>
      <c r="T1476" s="553"/>
      <c r="U1476" s="553"/>
      <c r="V1476" s="553"/>
      <c r="W1476" s="553"/>
      <c r="X1476" s="397"/>
      <c r="Y1476" s="397"/>
      <c r="Z1476" s="397"/>
      <c r="AA1476" s="397"/>
      <c r="AB1476" s="397"/>
      <c r="AC1476" s="397"/>
      <c r="AD1476" s="397"/>
      <c r="AE1476" s="397"/>
      <c r="AF1476" s="397"/>
      <c r="AG1476" s="397"/>
      <c r="AH1476" s="397"/>
      <c r="AI1476" s="397"/>
      <c r="AJ1476" s="397"/>
      <c r="AK1476" s="397"/>
      <c r="AL1476" s="397"/>
      <c r="AM1476" s="397"/>
      <c r="AN1476" s="397"/>
      <c r="AO1476" s="397"/>
      <c r="AP1476" s="397"/>
      <c r="AQ1476" s="397"/>
      <c r="AR1476" s="397"/>
      <c r="AS1476" s="397"/>
      <c r="AT1476" s="397"/>
      <c r="AU1476" s="397"/>
      <c r="AV1476" s="397"/>
      <c r="AW1476" s="397"/>
      <c r="AX1476" s="397"/>
      <c r="AY1476" s="397"/>
      <c r="AZ1476" s="397"/>
      <c r="BA1476" s="553"/>
      <c r="BB1476" s="397"/>
      <c r="BC1476" s="397"/>
      <c r="BD1476" s="397"/>
    </row>
    <row r="1477" spans="2:56" x14ac:dyDescent="0.35">
      <c r="B1477" s="80"/>
      <c r="C1477" s="119"/>
      <c r="D1477" s="119"/>
      <c r="E1477" s="202"/>
      <c r="F1477" s="119"/>
      <c r="G1477" s="120"/>
      <c r="H1477" s="41"/>
      <c r="I1477" s="41"/>
      <c r="J1477" s="329">
        <v>0</v>
      </c>
      <c r="K1477" s="329">
        <v>0</v>
      </c>
      <c r="L1477" s="332"/>
      <c r="M1477" s="150"/>
      <c r="N1477" s="397"/>
      <c r="O1477" s="555"/>
      <c r="P1477" s="576">
        <f t="shared" si="72"/>
        <v>0</v>
      </c>
      <c r="Q1477" s="576">
        <f t="shared" si="73"/>
        <v>0</v>
      </c>
      <c r="R1477" s="576">
        <f t="shared" si="74"/>
        <v>0</v>
      </c>
      <c r="S1477" s="576">
        <f t="shared" si="74"/>
        <v>0</v>
      </c>
      <c r="T1477" s="553"/>
      <c r="U1477" s="553"/>
      <c r="V1477" s="553"/>
      <c r="W1477" s="553"/>
      <c r="X1477" s="397"/>
      <c r="Y1477" s="397"/>
      <c r="Z1477" s="397"/>
      <c r="AA1477" s="397"/>
      <c r="AB1477" s="397"/>
      <c r="AC1477" s="397"/>
      <c r="AD1477" s="397"/>
      <c r="AE1477" s="397"/>
      <c r="AF1477" s="397"/>
      <c r="AG1477" s="397"/>
      <c r="AH1477" s="397"/>
      <c r="AI1477" s="397"/>
      <c r="AJ1477" s="397"/>
      <c r="AK1477" s="397"/>
      <c r="AL1477" s="397"/>
      <c r="AM1477" s="397"/>
      <c r="AN1477" s="397"/>
      <c r="AO1477" s="397"/>
      <c r="AP1477" s="397"/>
      <c r="AQ1477" s="397"/>
      <c r="AR1477" s="397"/>
      <c r="AS1477" s="397"/>
      <c r="AT1477" s="397"/>
      <c r="AU1477" s="397"/>
      <c r="AV1477" s="397"/>
      <c r="AW1477" s="397"/>
      <c r="AX1477" s="397"/>
      <c r="AY1477" s="397"/>
      <c r="AZ1477" s="397"/>
      <c r="BA1477" s="553"/>
      <c r="BB1477" s="397"/>
      <c r="BC1477" s="397"/>
      <c r="BD1477" s="397"/>
    </row>
    <row r="1478" spans="2:56" x14ac:dyDescent="0.35">
      <c r="B1478" s="80"/>
      <c r="C1478" s="119"/>
      <c r="D1478" s="119"/>
      <c r="E1478" s="202"/>
      <c r="F1478" s="119"/>
      <c r="G1478" s="120"/>
      <c r="H1478" s="41"/>
      <c r="I1478" s="41"/>
      <c r="J1478" s="329">
        <v>0</v>
      </c>
      <c r="K1478" s="329">
        <v>0</v>
      </c>
      <c r="L1478" s="332"/>
      <c r="M1478" s="150"/>
      <c r="N1478" s="397"/>
      <c r="O1478" s="555"/>
      <c r="P1478" s="576">
        <f t="shared" si="72"/>
        <v>0</v>
      </c>
      <c r="Q1478" s="576">
        <f t="shared" si="73"/>
        <v>0</v>
      </c>
      <c r="R1478" s="576">
        <f t="shared" si="74"/>
        <v>0</v>
      </c>
      <c r="S1478" s="576">
        <f t="shared" si="74"/>
        <v>0</v>
      </c>
      <c r="T1478" s="553"/>
      <c r="U1478" s="553"/>
      <c r="V1478" s="553"/>
      <c r="W1478" s="553"/>
      <c r="X1478" s="397"/>
      <c r="Y1478" s="397"/>
      <c r="Z1478" s="397"/>
      <c r="AA1478" s="397"/>
      <c r="AB1478" s="397"/>
      <c r="AC1478" s="397"/>
      <c r="AD1478" s="397"/>
      <c r="AE1478" s="397"/>
      <c r="AF1478" s="397"/>
      <c r="AG1478" s="397"/>
      <c r="AH1478" s="397"/>
      <c r="AI1478" s="397"/>
      <c r="AJ1478" s="397"/>
      <c r="AK1478" s="397"/>
      <c r="AL1478" s="397"/>
      <c r="AM1478" s="397"/>
      <c r="AN1478" s="397"/>
      <c r="AO1478" s="397"/>
      <c r="AP1478" s="397"/>
      <c r="AQ1478" s="397"/>
      <c r="AR1478" s="397"/>
      <c r="AS1478" s="397"/>
      <c r="AT1478" s="397"/>
      <c r="AU1478" s="397"/>
      <c r="AV1478" s="397"/>
      <c r="AW1478" s="397"/>
      <c r="AX1478" s="397"/>
      <c r="AY1478" s="397"/>
      <c r="AZ1478" s="397"/>
      <c r="BA1478" s="553"/>
      <c r="BB1478" s="397"/>
      <c r="BC1478" s="397"/>
      <c r="BD1478" s="397"/>
    </row>
    <row r="1479" spans="2:56" x14ac:dyDescent="0.35">
      <c r="B1479" s="80"/>
      <c r="C1479" s="119"/>
      <c r="D1479" s="119"/>
      <c r="E1479" s="202"/>
      <c r="F1479" s="119"/>
      <c r="G1479" s="120"/>
      <c r="H1479" s="41"/>
      <c r="I1479" s="41"/>
      <c r="J1479" s="329">
        <v>0</v>
      </c>
      <c r="K1479" s="329">
        <v>0</v>
      </c>
      <c r="L1479" s="332"/>
      <c r="M1479" s="150"/>
      <c r="N1479" s="397"/>
      <c r="O1479" s="555"/>
      <c r="P1479" s="576">
        <f t="shared" si="72"/>
        <v>0</v>
      </c>
      <c r="Q1479" s="576">
        <f t="shared" si="73"/>
        <v>0</v>
      </c>
      <c r="R1479" s="576">
        <f t="shared" si="74"/>
        <v>0</v>
      </c>
      <c r="S1479" s="576">
        <f t="shared" si="74"/>
        <v>0</v>
      </c>
      <c r="T1479" s="553"/>
      <c r="U1479" s="553"/>
      <c r="V1479" s="553"/>
      <c r="W1479" s="553"/>
      <c r="X1479" s="397"/>
      <c r="Y1479" s="397"/>
      <c r="Z1479" s="397"/>
      <c r="AA1479" s="397"/>
      <c r="AB1479" s="397"/>
      <c r="AC1479" s="397"/>
      <c r="AD1479" s="397"/>
      <c r="AE1479" s="397"/>
      <c r="AF1479" s="397"/>
      <c r="AG1479" s="397"/>
      <c r="AH1479" s="397"/>
      <c r="AI1479" s="397"/>
      <c r="AJ1479" s="397"/>
      <c r="AK1479" s="397"/>
      <c r="AL1479" s="397"/>
      <c r="AM1479" s="397"/>
      <c r="AN1479" s="397"/>
      <c r="AO1479" s="397"/>
      <c r="AP1479" s="397"/>
      <c r="AQ1479" s="397"/>
      <c r="AR1479" s="397"/>
      <c r="AS1479" s="397"/>
      <c r="AT1479" s="397"/>
      <c r="AU1479" s="397"/>
      <c r="AV1479" s="397"/>
      <c r="AW1479" s="397"/>
      <c r="AX1479" s="397"/>
      <c r="AY1479" s="397"/>
      <c r="AZ1479" s="397"/>
      <c r="BA1479" s="553"/>
      <c r="BB1479" s="397"/>
      <c r="BC1479" s="397"/>
      <c r="BD1479" s="397"/>
    </row>
    <row r="1480" spans="2:56" x14ac:dyDescent="0.35">
      <c r="B1480" s="80"/>
      <c r="C1480" s="119"/>
      <c r="D1480" s="119"/>
      <c r="E1480" s="202"/>
      <c r="F1480" s="119"/>
      <c r="G1480" s="120"/>
      <c r="H1480" s="41"/>
      <c r="I1480" s="41"/>
      <c r="J1480" s="329">
        <v>0</v>
      </c>
      <c r="K1480" s="329">
        <v>0</v>
      </c>
      <c r="L1480" s="332"/>
      <c r="M1480" s="150"/>
      <c r="N1480" s="397"/>
      <c r="O1480" s="555"/>
      <c r="P1480" s="576">
        <f t="shared" si="72"/>
        <v>0</v>
      </c>
      <c r="Q1480" s="576">
        <f t="shared" si="73"/>
        <v>0</v>
      </c>
      <c r="R1480" s="576">
        <f t="shared" si="74"/>
        <v>0</v>
      </c>
      <c r="S1480" s="576">
        <f t="shared" si="74"/>
        <v>0</v>
      </c>
      <c r="T1480" s="553"/>
      <c r="U1480" s="553"/>
      <c r="V1480" s="553"/>
      <c r="W1480" s="553"/>
      <c r="X1480" s="397"/>
      <c r="Y1480" s="397"/>
      <c r="Z1480" s="397"/>
      <c r="AA1480" s="397"/>
      <c r="AB1480" s="397"/>
      <c r="AC1480" s="397"/>
      <c r="AD1480" s="397"/>
      <c r="AE1480" s="397"/>
      <c r="AF1480" s="397"/>
      <c r="AG1480" s="397"/>
      <c r="AH1480" s="397"/>
      <c r="AI1480" s="397"/>
      <c r="AJ1480" s="397"/>
      <c r="AK1480" s="397"/>
      <c r="AL1480" s="397"/>
      <c r="AM1480" s="397"/>
      <c r="AN1480" s="397"/>
      <c r="AO1480" s="397"/>
      <c r="AP1480" s="397"/>
      <c r="AQ1480" s="397"/>
      <c r="AR1480" s="397"/>
      <c r="AS1480" s="397"/>
      <c r="AT1480" s="397"/>
      <c r="AU1480" s="397"/>
      <c r="AV1480" s="397"/>
      <c r="AW1480" s="397"/>
      <c r="AX1480" s="397"/>
      <c r="AY1480" s="397"/>
      <c r="AZ1480" s="397"/>
      <c r="BA1480" s="553"/>
      <c r="BB1480" s="397"/>
      <c r="BC1480" s="397"/>
      <c r="BD1480" s="397"/>
    </row>
    <row r="1481" spans="2:56" x14ac:dyDescent="0.35">
      <c r="B1481" s="80"/>
      <c r="C1481" s="119"/>
      <c r="D1481" s="119"/>
      <c r="E1481" s="202"/>
      <c r="F1481" s="119"/>
      <c r="G1481" s="120"/>
      <c r="H1481" s="41"/>
      <c r="I1481" s="41"/>
      <c r="J1481" s="329">
        <v>0</v>
      </c>
      <c r="K1481" s="329">
        <v>0</v>
      </c>
      <c r="L1481" s="332"/>
      <c r="M1481" s="150"/>
      <c r="N1481" s="397"/>
      <c r="O1481" s="555"/>
      <c r="P1481" s="576">
        <f t="shared" si="72"/>
        <v>0</v>
      </c>
      <c r="Q1481" s="576">
        <f t="shared" si="73"/>
        <v>0</v>
      </c>
      <c r="R1481" s="576">
        <f t="shared" si="74"/>
        <v>0</v>
      </c>
      <c r="S1481" s="576">
        <f t="shared" si="74"/>
        <v>0</v>
      </c>
      <c r="T1481" s="553"/>
      <c r="U1481" s="553"/>
      <c r="V1481" s="553"/>
      <c r="W1481" s="553"/>
      <c r="X1481" s="397"/>
      <c r="Y1481" s="397"/>
      <c r="Z1481" s="397"/>
      <c r="AA1481" s="397"/>
      <c r="AB1481" s="397"/>
      <c r="AC1481" s="397"/>
      <c r="AD1481" s="397"/>
      <c r="AE1481" s="397"/>
      <c r="AF1481" s="397"/>
      <c r="AG1481" s="397"/>
      <c r="AH1481" s="397"/>
      <c r="AI1481" s="397"/>
      <c r="AJ1481" s="397"/>
      <c r="AK1481" s="397"/>
      <c r="AL1481" s="397"/>
      <c r="AM1481" s="397"/>
      <c r="AN1481" s="397"/>
      <c r="AO1481" s="397"/>
      <c r="AP1481" s="397"/>
      <c r="AQ1481" s="397"/>
      <c r="AR1481" s="397"/>
      <c r="AS1481" s="397"/>
      <c r="AT1481" s="397"/>
      <c r="AU1481" s="397"/>
      <c r="AV1481" s="397"/>
      <c r="AW1481" s="397"/>
      <c r="AX1481" s="397"/>
      <c r="AY1481" s="397"/>
      <c r="AZ1481" s="397"/>
      <c r="BA1481" s="553"/>
      <c r="BB1481" s="397"/>
      <c r="BC1481" s="397"/>
      <c r="BD1481" s="397"/>
    </row>
    <row r="1482" spans="2:56" x14ac:dyDescent="0.35">
      <c r="B1482" s="80"/>
      <c r="C1482" s="119"/>
      <c r="D1482" s="119"/>
      <c r="E1482" s="202"/>
      <c r="F1482" s="119"/>
      <c r="G1482" s="120"/>
      <c r="H1482" s="41"/>
      <c r="I1482" s="41"/>
      <c r="J1482" s="329">
        <v>0</v>
      </c>
      <c r="K1482" s="329">
        <v>0</v>
      </c>
      <c r="L1482" s="332"/>
      <c r="M1482" s="150"/>
      <c r="N1482" s="397"/>
      <c r="O1482" s="555"/>
      <c r="P1482" s="576">
        <f t="shared" si="72"/>
        <v>0</v>
      </c>
      <c r="Q1482" s="576">
        <f t="shared" si="73"/>
        <v>0</v>
      </c>
      <c r="R1482" s="576">
        <f t="shared" si="74"/>
        <v>0</v>
      </c>
      <c r="S1482" s="576">
        <f t="shared" si="74"/>
        <v>0</v>
      </c>
      <c r="T1482" s="553"/>
      <c r="U1482" s="553"/>
      <c r="V1482" s="553"/>
      <c r="W1482" s="553"/>
      <c r="X1482" s="397"/>
      <c r="Y1482" s="397"/>
      <c r="Z1482" s="397"/>
      <c r="AA1482" s="397"/>
      <c r="AB1482" s="397"/>
      <c r="AC1482" s="397"/>
      <c r="AD1482" s="397"/>
      <c r="AE1482" s="397"/>
      <c r="AF1482" s="397"/>
      <c r="AG1482" s="397"/>
      <c r="AH1482" s="397"/>
      <c r="AI1482" s="397"/>
      <c r="AJ1482" s="397"/>
      <c r="AK1482" s="397"/>
      <c r="AL1482" s="397"/>
      <c r="AM1482" s="397"/>
      <c r="AN1482" s="397"/>
      <c r="AO1482" s="397"/>
      <c r="AP1482" s="397"/>
      <c r="AQ1482" s="397"/>
      <c r="AR1482" s="397"/>
      <c r="AS1482" s="397"/>
      <c r="AT1482" s="397"/>
      <c r="AU1482" s="397"/>
      <c r="AV1482" s="397"/>
      <c r="AW1482" s="397"/>
      <c r="AX1482" s="397"/>
      <c r="AY1482" s="397"/>
      <c r="AZ1482" s="397"/>
      <c r="BA1482" s="553"/>
      <c r="BB1482" s="397"/>
      <c r="BC1482" s="397"/>
      <c r="BD1482" s="397"/>
    </row>
    <row r="1483" spans="2:56" x14ac:dyDescent="0.35">
      <c r="B1483" s="80"/>
      <c r="C1483" s="119"/>
      <c r="D1483" s="119"/>
      <c r="E1483" s="202"/>
      <c r="F1483" s="119"/>
      <c r="G1483" s="120"/>
      <c r="H1483" s="41"/>
      <c r="I1483" s="41"/>
      <c r="J1483" s="329">
        <v>0</v>
      </c>
      <c r="K1483" s="329">
        <v>0</v>
      </c>
      <c r="L1483" s="332"/>
      <c r="M1483" s="150"/>
      <c r="N1483" s="397"/>
      <c r="O1483" s="555"/>
      <c r="P1483" s="576">
        <f t="shared" si="72"/>
        <v>0</v>
      </c>
      <c r="Q1483" s="576">
        <f t="shared" si="73"/>
        <v>0</v>
      </c>
      <c r="R1483" s="576">
        <f t="shared" si="74"/>
        <v>0</v>
      </c>
      <c r="S1483" s="576">
        <f t="shared" si="74"/>
        <v>0</v>
      </c>
      <c r="T1483" s="553"/>
      <c r="U1483" s="553"/>
      <c r="V1483" s="553"/>
      <c r="W1483" s="553"/>
      <c r="X1483" s="397"/>
      <c r="Y1483" s="397"/>
      <c r="Z1483" s="397"/>
      <c r="AA1483" s="397"/>
      <c r="AB1483" s="397"/>
      <c r="AC1483" s="397"/>
      <c r="AD1483" s="397"/>
      <c r="AE1483" s="397"/>
      <c r="AF1483" s="397"/>
      <c r="AG1483" s="397"/>
      <c r="AH1483" s="397"/>
      <c r="AI1483" s="397"/>
      <c r="AJ1483" s="397"/>
      <c r="AK1483" s="397"/>
      <c r="AL1483" s="397"/>
      <c r="AM1483" s="397"/>
      <c r="AN1483" s="397"/>
      <c r="AO1483" s="397"/>
      <c r="AP1483" s="397"/>
      <c r="AQ1483" s="397"/>
      <c r="AR1483" s="397"/>
      <c r="AS1483" s="397"/>
      <c r="AT1483" s="397"/>
      <c r="AU1483" s="397"/>
      <c r="AV1483" s="397"/>
      <c r="AW1483" s="397"/>
      <c r="AX1483" s="397"/>
      <c r="AY1483" s="397"/>
      <c r="AZ1483" s="397"/>
      <c r="BA1483" s="553"/>
      <c r="BB1483" s="397"/>
      <c r="BC1483" s="397"/>
      <c r="BD1483" s="397"/>
    </row>
    <row r="1484" spans="2:56" x14ac:dyDescent="0.35">
      <c r="B1484" s="80"/>
      <c r="C1484" s="119"/>
      <c r="D1484" s="119"/>
      <c r="E1484" s="202"/>
      <c r="F1484" s="119"/>
      <c r="G1484" s="120"/>
      <c r="H1484" s="41"/>
      <c r="I1484" s="41"/>
      <c r="J1484" s="329">
        <v>0</v>
      </c>
      <c r="K1484" s="329">
        <v>0</v>
      </c>
      <c r="L1484" s="332"/>
      <c r="M1484" s="150"/>
      <c r="N1484" s="397"/>
      <c r="O1484" s="555"/>
      <c r="P1484" s="576">
        <f t="shared" si="72"/>
        <v>0</v>
      </c>
      <c r="Q1484" s="576">
        <f t="shared" si="73"/>
        <v>0</v>
      </c>
      <c r="R1484" s="576">
        <f t="shared" si="74"/>
        <v>0</v>
      </c>
      <c r="S1484" s="576">
        <f t="shared" si="74"/>
        <v>0</v>
      </c>
      <c r="T1484" s="553"/>
      <c r="U1484" s="553"/>
      <c r="V1484" s="553"/>
      <c r="W1484" s="553"/>
      <c r="X1484" s="397"/>
      <c r="Y1484" s="397"/>
      <c r="Z1484" s="397"/>
      <c r="AA1484" s="397"/>
      <c r="AB1484" s="397"/>
      <c r="AC1484" s="397"/>
      <c r="AD1484" s="397"/>
      <c r="AE1484" s="397"/>
      <c r="AF1484" s="397"/>
      <c r="AG1484" s="397"/>
      <c r="AH1484" s="397"/>
      <c r="AI1484" s="397"/>
      <c r="AJ1484" s="397"/>
      <c r="AK1484" s="397"/>
      <c r="AL1484" s="397"/>
      <c r="AM1484" s="397"/>
      <c r="AN1484" s="397"/>
      <c r="AO1484" s="397"/>
      <c r="AP1484" s="397"/>
      <c r="AQ1484" s="397"/>
      <c r="AR1484" s="397"/>
      <c r="AS1484" s="397"/>
      <c r="AT1484" s="397"/>
      <c r="AU1484" s="397"/>
      <c r="AV1484" s="397"/>
      <c r="AW1484" s="397"/>
      <c r="AX1484" s="397"/>
      <c r="AY1484" s="397"/>
      <c r="AZ1484" s="397"/>
      <c r="BA1484" s="553"/>
      <c r="BB1484" s="397"/>
      <c r="BC1484" s="397"/>
      <c r="BD1484" s="397"/>
    </row>
    <row r="1485" spans="2:56" x14ac:dyDescent="0.35">
      <c r="B1485" s="80"/>
      <c r="C1485" s="119"/>
      <c r="D1485" s="119"/>
      <c r="E1485" s="202"/>
      <c r="F1485" s="119"/>
      <c r="G1485" s="120"/>
      <c r="H1485" s="41"/>
      <c r="I1485" s="41"/>
      <c r="J1485" s="329">
        <v>0</v>
      </c>
      <c r="K1485" s="329">
        <v>0</v>
      </c>
      <c r="L1485" s="332"/>
      <c r="M1485" s="150"/>
      <c r="N1485" s="397"/>
      <c r="O1485" s="555"/>
      <c r="P1485" s="576">
        <f t="shared" si="72"/>
        <v>0</v>
      </c>
      <c r="Q1485" s="576">
        <f t="shared" si="73"/>
        <v>0</v>
      </c>
      <c r="R1485" s="576">
        <f t="shared" si="74"/>
        <v>0</v>
      </c>
      <c r="S1485" s="576">
        <f t="shared" si="74"/>
        <v>0</v>
      </c>
      <c r="T1485" s="553"/>
      <c r="U1485" s="553"/>
      <c r="V1485" s="553"/>
      <c r="W1485" s="553"/>
      <c r="X1485" s="397"/>
      <c r="Y1485" s="397"/>
      <c r="Z1485" s="397"/>
      <c r="AA1485" s="397"/>
      <c r="AB1485" s="397"/>
      <c r="AC1485" s="397"/>
      <c r="AD1485" s="397"/>
      <c r="AE1485" s="397"/>
      <c r="AF1485" s="397"/>
      <c r="AG1485" s="397"/>
      <c r="AH1485" s="397"/>
      <c r="AI1485" s="397"/>
      <c r="AJ1485" s="397"/>
      <c r="AK1485" s="397"/>
      <c r="AL1485" s="397"/>
      <c r="AM1485" s="397"/>
      <c r="AN1485" s="397"/>
      <c r="AO1485" s="397"/>
      <c r="AP1485" s="397"/>
      <c r="AQ1485" s="397"/>
      <c r="AR1485" s="397"/>
      <c r="AS1485" s="397"/>
      <c r="AT1485" s="397"/>
      <c r="AU1485" s="397"/>
      <c r="AV1485" s="397"/>
      <c r="AW1485" s="397"/>
      <c r="AX1485" s="397"/>
      <c r="AY1485" s="397"/>
      <c r="AZ1485" s="397"/>
      <c r="BA1485" s="553"/>
      <c r="BB1485" s="397"/>
      <c r="BC1485" s="397"/>
      <c r="BD1485" s="397"/>
    </row>
    <row r="1486" spans="2:56" x14ac:dyDescent="0.35">
      <c r="B1486" s="80"/>
      <c r="C1486" s="119"/>
      <c r="D1486" s="119"/>
      <c r="E1486" s="202"/>
      <c r="F1486" s="119"/>
      <c r="G1486" s="120"/>
      <c r="H1486" s="41"/>
      <c r="I1486" s="41"/>
      <c r="J1486" s="329">
        <v>0</v>
      </c>
      <c r="K1486" s="329">
        <v>0</v>
      </c>
      <c r="L1486" s="332"/>
      <c r="M1486" s="150"/>
      <c r="N1486" s="397"/>
      <c r="O1486" s="555"/>
      <c r="P1486" s="576">
        <f t="shared" si="72"/>
        <v>0</v>
      </c>
      <c r="Q1486" s="576">
        <f t="shared" si="73"/>
        <v>0</v>
      </c>
      <c r="R1486" s="576">
        <f t="shared" si="74"/>
        <v>0</v>
      </c>
      <c r="S1486" s="576">
        <f t="shared" si="74"/>
        <v>0</v>
      </c>
      <c r="T1486" s="553"/>
      <c r="U1486" s="553"/>
      <c r="V1486" s="553"/>
      <c r="W1486" s="553"/>
      <c r="X1486" s="397"/>
      <c r="Y1486" s="397"/>
      <c r="Z1486" s="397"/>
      <c r="AA1486" s="397"/>
      <c r="AB1486" s="397"/>
      <c r="AC1486" s="397"/>
      <c r="AD1486" s="397"/>
      <c r="AE1486" s="397"/>
      <c r="AF1486" s="397"/>
      <c r="AG1486" s="397"/>
      <c r="AH1486" s="397"/>
      <c r="AI1486" s="397"/>
      <c r="AJ1486" s="397"/>
      <c r="AK1486" s="397"/>
      <c r="AL1486" s="397"/>
      <c r="AM1486" s="397"/>
      <c r="AN1486" s="397"/>
      <c r="AO1486" s="397"/>
      <c r="AP1486" s="397"/>
      <c r="AQ1486" s="397"/>
      <c r="AR1486" s="397"/>
      <c r="AS1486" s="397"/>
      <c r="AT1486" s="397"/>
      <c r="AU1486" s="397"/>
      <c r="AV1486" s="397"/>
      <c r="AW1486" s="397"/>
      <c r="AX1486" s="397"/>
      <c r="AY1486" s="397"/>
      <c r="AZ1486" s="397"/>
      <c r="BA1486" s="553"/>
      <c r="BB1486" s="397"/>
      <c r="BC1486" s="397"/>
      <c r="BD1486" s="397"/>
    </row>
    <row r="1487" spans="2:56" x14ac:dyDescent="0.35">
      <c r="B1487" s="80"/>
      <c r="C1487" s="119"/>
      <c r="D1487" s="119"/>
      <c r="E1487" s="202"/>
      <c r="F1487" s="119"/>
      <c r="G1487" s="120"/>
      <c r="H1487" s="41"/>
      <c r="I1487" s="41"/>
      <c r="J1487" s="329">
        <v>0</v>
      </c>
      <c r="K1487" s="329">
        <v>0</v>
      </c>
      <c r="L1487" s="332"/>
      <c r="M1487" s="150"/>
      <c r="N1487" s="397"/>
      <c r="O1487" s="555"/>
      <c r="P1487" s="576">
        <f t="shared" si="72"/>
        <v>0</v>
      </c>
      <c r="Q1487" s="576">
        <f t="shared" si="73"/>
        <v>0</v>
      </c>
      <c r="R1487" s="576">
        <f t="shared" si="74"/>
        <v>0</v>
      </c>
      <c r="S1487" s="576">
        <f t="shared" si="74"/>
        <v>0</v>
      </c>
      <c r="T1487" s="553"/>
      <c r="U1487" s="553"/>
      <c r="V1487" s="553"/>
      <c r="W1487" s="553"/>
      <c r="X1487" s="397"/>
      <c r="Y1487" s="397"/>
      <c r="Z1487" s="397"/>
      <c r="AA1487" s="397"/>
      <c r="AB1487" s="397"/>
      <c r="AC1487" s="397"/>
      <c r="AD1487" s="397"/>
      <c r="AE1487" s="397"/>
      <c r="AF1487" s="397"/>
      <c r="AG1487" s="397"/>
      <c r="AH1487" s="397"/>
      <c r="AI1487" s="397"/>
      <c r="AJ1487" s="397"/>
      <c r="AK1487" s="397"/>
      <c r="AL1487" s="397"/>
      <c r="AM1487" s="397"/>
      <c r="AN1487" s="397"/>
      <c r="AO1487" s="397"/>
      <c r="AP1487" s="397"/>
      <c r="AQ1487" s="397"/>
      <c r="AR1487" s="397"/>
      <c r="AS1487" s="397"/>
      <c r="AT1487" s="397"/>
      <c r="AU1487" s="397"/>
      <c r="AV1487" s="397"/>
      <c r="AW1487" s="397"/>
      <c r="AX1487" s="397"/>
      <c r="AY1487" s="397"/>
      <c r="AZ1487" s="397"/>
      <c r="BA1487" s="553"/>
      <c r="BB1487" s="397"/>
      <c r="BC1487" s="397"/>
      <c r="BD1487" s="397"/>
    </row>
    <row r="1488" spans="2:56" x14ac:dyDescent="0.35">
      <c r="B1488" s="80"/>
      <c r="C1488" s="119"/>
      <c r="D1488" s="119"/>
      <c r="E1488" s="202"/>
      <c r="F1488" s="119"/>
      <c r="G1488" s="120"/>
      <c r="H1488" s="41"/>
      <c r="I1488" s="41"/>
      <c r="J1488" s="329">
        <v>0</v>
      </c>
      <c r="K1488" s="329">
        <v>0</v>
      </c>
      <c r="L1488" s="332"/>
      <c r="M1488" s="150"/>
      <c r="N1488" s="397"/>
      <c r="O1488" s="555"/>
      <c r="P1488" s="576">
        <f t="shared" si="72"/>
        <v>0</v>
      </c>
      <c r="Q1488" s="576">
        <f t="shared" si="73"/>
        <v>0</v>
      </c>
      <c r="R1488" s="576">
        <f t="shared" si="74"/>
        <v>0</v>
      </c>
      <c r="S1488" s="576">
        <f t="shared" si="74"/>
        <v>0</v>
      </c>
      <c r="T1488" s="553"/>
      <c r="U1488" s="553"/>
      <c r="V1488" s="553"/>
      <c r="W1488" s="553"/>
      <c r="X1488" s="397"/>
      <c r="Y1488" s="397"/>
      <c r="Z1488" s="397"/>
      <c r="AA1488" s="397"/>
      <c r="AB1488" s="397"/>
      <c r="AC1488" s="397"/>
      <c r="AD1488" s="397"/>
      <c r="AE1488" s="397"/>
      <c r="AF1488" s="397"/>
      <c r="AG1488" s="397"/>
      <c r="AH1488" s="397"/>
      <c r="AI1488" s="397"/>
      <c r="AJ1488" s="397"/>
      <c r="AK1488" s="397"/>
      <c r="AL1488" s="397"/>
      <c r="AM1488" s="397"/>
      <c r="AN1488" s="397"/>
      <c r="AO1488" s="397"/>
      <c r="AP1488" s="397"/>
      <c r="AQ1488" s="397"/>
      <c r="AR1488" s="397"/>
      <c r="AS1488" s="397"/>
      <c r="AT1488" s="397"/>
      <c r="AU1488" s="397"/>
      <c r="AV1488" s="397"/>
      <c r="AW1488" s="397"/>
      <c r="AX1488" s="397"/>
      <c r="AY1488" s="397"/>
      <c r="AZ1488" s="397"/>
      <c r="BA1488" s="553"/>
      <c r="BB1488" s="397"/>
      <c r="BC1488" s="397"/>
      <c r="BD1488" s="397"/>
    </row>
    <row r="1489" spans="2:56" x14ac:dyDescent="0.35">
      <c r="B1489" s="80"/>
      <c r="C1489" s="119"/>
      <c r="D1489" s="119"/>
      <c r="E1489" s="202"/>
      <c r="F1489" s="119"/>
      <c r="G1489" s="120"/>
      <c r="H1489" s="41"/>
      <c r="I1489" s="41"/>
      <c r="J1489" s="329">
        <v>0</v>
      </c>
      <c r="K1489" s="329">
        <v>0</v>
      </c>
      <c r="L1489" s="332"/>
      <c r="M1489" s="150"/>
      <c r="N1489" s="397"/>
      <c r="O1489" s="555"/>
      <c r="P1489" s="576">
        <f t="shared" si="72"/>
        <v>0</v>
      </c>
      <c r="Q1489" s="576">
        <f t="shared" si="73"/>
        <v>0</v>
      </c>
      <c r="R1489" s="576">
        <f t="shared" si="74"/>
        <v>0</v>
      </c>
      <c r="S1489" s="576">
        <f t="shared" si="74"/>
        <v>0</v>
      </c>
      <c r="T1489" s="553"/>
      <c r="U1489" s="553"/>
      <c r="V1489" s="553"/>
      <c r="W1489" s="553"/>
      <c r="X1489" s="397"/>
      <c r="Y1489" s="397"/>
      <c r="Z1489" s="397"/>
      <c r="AA1489" s="397"/>
      <c r="AB1489" s="397"/>
      <c r="AC1489" s="397"/>
      <c r="AD1489" s="397"/>
      <c r="AE1489" s="397"/>
      <c r="AF1489" s="397"/>
      <c r="AG1489" s="397"/>
      <c r="AH1489" s="397"/>
      <c r="AI1489" s="397"/>
      <c r="AJ1489" s="397"/>
      <c r="AK1489" s="397"/>
      <c r="AL1489" s="397"/>
      <c r="AM1489" s="397"/>
      <c r="AN1489" s="397"/>
      <c r="AO1489" s="397"/>
      <c r="AP1489" s="397"/>
      <c r="AQ1489" s="397"/>
      <c r="AR1489" s="397"/>
      <c r="AS1489" s="397"/>
      <c r="AT1489" s="397"/>
      <c r="AU1489" s="397"/>
      <c r="AV1489" s="397"/>
      <c r="AW1489" s="397"/>
      <c r="AX1489" s="397"/>
      <c r="AY1489" s="397"/>
      <c r="AZ1489" s="397"/>
      <c r="BA1489" s="553"/>
      <c r="BB1489" s="397"/>
      <c r="BC1489" s="397"/>
      <c r="BD1489" s="397"/>
    </row>
    <row r="1490" spans="2:56" x14ac:dyDescent="0.35">
      <c r="B1490" s="80"/>
      <c r="C1490" s="119"/>
      <c r="D1490" s="119"/>
      <c r="E1490" s="202"/>
      <c r="F1490" s="119"/>
      <c r="G1490" s="120"/>
      <c r="H1490" s="41"/>
      <c r="I1490" s="41"/>
      <c r="J1490" s="329">
        <v>0</v>
      </c>
      <c r="K1490" s="329">
        <v>0</v>
      </c>
      <c r="L1490" s="332"/>
      <c r="M1490" s="150"/>
      <c r="N1490" s="397"/>
      <c r="O1490" s="555"/>
      <c r="P1490" s="576">
        <f t="shared" si="72"/>
        <v>0</v>
      </c>
      <c r="Q1490" s="576">
        <f t="shared" si="73"/>
        <v>0</v>
      </c>
      <c r="R1490" s="576">
        <f t="shared" si="74"/>
        <v>0</v>
      </c>
      <c r="S1490" s="576">
        <f t="shared" si="74"/>
        <v>0</v>
      </c>
      <c r="T1490" s="553"/>
      <c r="U1490" s="553"/>
      <c r="V1490" s="553"/>
      <c r="W1490" s="553"/>
      <c r="X1490" s="397"/>
      <c r="Y1490" s="397"/>
      <c r="Z1490" s="397"/>
      <c r="AA1490" s="397"/>
      <c r="AB1490" s="397"/>
      <c r="AC1490" s="397"/>
      <c r="AD1490" s="397"/>
      <c r="AE1490" s="397"/>
      <c r="AF1490" s="397"/>
      <c r="AG1490" s="397"/>
      <c r="AH1490" s="397"/>
      <c r="AI1490" s="397"/>
      <c r="AJ1490" s="397"/>
      <c r="AK1490" s="397"/>
      <c r="AL1490" s="397"/>
      <c r="AM1490" s="397"/>
      <c r="AN1490" s="397"/>
      <c r="AO1490" s="397"/>
      <c r="AP1490" s="397"/>
      <c r="AQ1490" s="397"/>
      <c r="AR1490" s="397"/>
      <c r="AS1490" s="397"/>
      <c r="AT1490" s="397"/>
      <c r="AU1490" s="397"/>
      <c r="AV1490" s="397"/>
      <c r="AW1490" s="397"/>
      <c r="AX1490" s="397"/>
      <c r="AY1490" s="397"/>
      <c r="AZ1490" s="397"/>
      <c r="BA1490" s="553"/>
      <c r="BB1490" s="397"/>
      <c r="BC1490" s="397"/>
      <c r="BD1490" s="397"/>
    </row>
    <row r="1491" spans="2:56" x14ac:dyDescent="0.35">
      <c r="B1491" s="80"/>
      <c r="C1491" s="119"/>
      <c r="D1491" s="119"/>
      <c r="E1491" s="202"/>
      <c r="F1491" s="119"/>
      <c r="G1491" s="120"/>
      <c r="H1491" s="41"/>
      <c r="I1491" s="41"/>
      <c r="J1491" s="329">
        <v>0</v>
      </c>
      <c r="K1491" s="329">
        <v>0</v>
      </c>
      <c r="L1491" s="332"/>
      <c r="M1491" s="150"/>
      <c r="N1491" s="397"/>
      <c r="O1491" s="555"/>
      <c r="P1491" s="576">
        <f t="shared" si="72"/>
        <v>0</v>
      </c>
      <c r="Q1491" s="576">
        <f t="shared" si="73"/>
        <v>0</v>
      </c>
      <c r="R1491" s="576">
        <f t="shared" si="74"/>
        <v>0</v>
      </c>
      <c r="S1491" s="576">
        <f t="shared" si="74"/>
        <v>0</v>
      </c>
      <c r="T1491" s="553"/>
      <c r="U1491" s="553"/>
      <c r="V1491" s="553"/>
      <c r="W1491" s="553"/>
      <c r="X1491" s="397"/>
      <c r="Y1491" s="397"/>
      <c r="Z1491" s="397"/>
      <c r="AA1491" s="397"/>
      <c r="AB1491" s="397"/>
      <c r="AC1491" s="397"/>
      <c r="AD1491" s="397"/>
      <c r="AE1491" s="397"/>
      <c r="AF1491" s="397"/>
      <c r="AG1491" s="397"/>
      <c r="AH1491" s="397"/>
      <c r="AI1491" s="397"/>
      <c r="AJ1491" s="397"/>
      <c r="AK1491" s="397"/>
      <c r="AL1491" s="397"/>
      <c r="AM1491" s="397"/>
      <c r="AN1491" s="397"/>
      <c r="AO1491" s="397"/>
      <c r="AP1491" s="397"/>
      <c r="AQ1491" s="397"/>
      <c r="AR1491" s="397"/>
      <c r="AS1491" s="397"/>
      <c r="AT1491" s="397"/>
      <c r="AU1491" s="397"/>
      <c r="AV1491" s="397"/>
      <c r="AW1491" s="397"/>
      <c r="AX1491" s="397"/>
      <c r="AY1491" s="397"/>
      <c r="AZ1491" s="397"/>
      <c r="BA1491" s="553"/>
      <c r="BB1491" s="397"/>
      <c r="BC1491" s="397"/>
      <c r="BD1491" s="397"/>
    </row>
    <row r="1492" spans="2:56" x14ac:dyDescent="0.35">
      <c r="B1492" s="80"/>
      <c r="C1492" s="119"/>
      <c r="D1492" s="119"/>
      <c r="E1492" s="202"/>
      <c r="F1492" s="119"/>
      <c r="G1492" s="120"/>
      <c r="H1492" s="41"/>
      <c r="I1492" s="41"/>
      <c r="J1492" s="329">
        <v>0</v>
      </c>
      <c r="K1492" s="329">
        <v>0</v>
      </c>
      <c r="L1492" s="332"/>
      <c r="M1492" s="150"/>
      <c r="N1492" s="397"/>
      <c r="O1492" s="555"/>
      <c r="P1492" s="576">
        <f t="shared" si="72"/>
        <v>0</v>
      </c>
      <c r="Q1492" s="576">
        <f t="shared" si="73"/>
        <v>0</v>
      </c>
      <c r="R1492" s="576">
        <f t="shared" si="74"/>
        <v>0</v>
      </c>
      <c r="S1492" s="576">
        <f t="shared" si="74"/>
        <v>0</v>
      </c>
      <c r="T1492" s="553"/>
      <c r="U1492" s="553"/>
      <c r="V1492" s="553"/>
      <c r="W1492" s="553"/>
      <c r="X1492" s="397"/>
      <c r="Y1492" s="397"/>
      <c r="Z1492" s="397"/>
      <c r="AA1492" s="397"/>
      <c r="AB1492" s="397"/>
      <c r="AC1492" s="397"/>
      <c r="AD1492" s="397"/>
      <c r="AE1492" s="397"/>
      <c r="AF1492" s="397"/>
      <c r="AG1492" s="397"/>
      <c r="AH1492" s="397"/>
      <c r="AI1492" s="397"/>
      <c r="AJ1492" s="397"/>
      <c r="AK1492" s="397"/>
      <c r="AL1492" s="397"/>
      <c r="AM1492" s="397"/>
      <c r="AN1492" s="397"/>
      <c r="AO1492" s="397"/>
      <c r="AP1492" s="397"/>
      <c r="AQ1492" s="397"/>
      <c r="AR1492" s="397"/>
      <c r="AS1492" s="397"/>
      <c r="AT1492" s="397"/>
      <c r="AU1492" s="397"/>
      <c r="AV1492" s="397"/>
      <c r="AW1492" s="397"/>
      <c r="AX1492" s="397"/>
      <c r="AY1492" s="397"/>
      <c r="AZ1492" s="397"/>
      <c r="BA1492" s="553"/>
      <c r="BB1492" s="397"/>
      <c r="BC1492" s="397"/>
      <c r="BD1492" s="397"/>
    </row>
    <row r="1493" spans="2:56" x14ac:dyDescent="0.35">
      <c r="B1493" s="80"/>
      <c r="C1493" s="119"/>
      <c r="D1493" s="119"/>
      <c r="E1493" s="202"/>
      <c r="F1493" s="119"/>
      <c r="G1493" s="120"/>
      <c r="H1493" s="41"/>
      <c r="I1493" s="41"/>
      <c r="J1493" s="329">
        <v>0</v>
      </c>
      <c r="K1493" s="329">
        <v>0</v>
      </c>
      <c r="L1493" s="332"/>
      <c r="M1493" s="150"/>
      <c r="N1493" s="397"/>
      <c r="O1493" s="555"/>
      <c r="P1493" s="576">
        <f t="shared" si="72"/>
        <v>0</v>
      </c>
      <c r="Q1493" s="576">
        <f t="shared" si="73"/>
        <v>0</v>
      </c>
      <c r="R1493" s="576">
        <f t="shared" si="74"/>
        <v>0</v>
      </c>
      <c r="S1493" s="576">
        <f t="shared" si="74"/>
        <v>0</v>
      </c>
      <c r="T1493" s="553"/>
      <c r="U1493" s="553"/>
      <c r="V1493" s="553"/>
      <c r="W1493" s="553"/>
      <c r="X1493" s="397"/>
      <c r="Y1493" s="397"/>
      <c r="Z1493" s="397"/>
      <c r="AA1493" s="397"/>
      <c r="AB1493" s="397"/>
      <c r="AC1493" s="397"/>
      <c r="AD1493" s="397"/>
      <c r="AE1493" s="397"/>
      <c r="AF1493" s="397"/>
      <c r="AG1493" s="397"/>
      <c r="AH1493" s="397"/>
      <c r="AI1493" s="397"/>
      <c r="AJ1493" s="397"/>
      <c r="AK1493" s="397"/>
      <c r="AL1493" s="397"/>
      <c r="AM1493" s="397"/>
      <c r="AN1493" s="397"/>
      <c r="AO1493" s="397"/>
      <c r="AP1493" s="397"/>
      <c r="AQ1493" s="397"/>
      <c r="AR1493" s="397"/>
      <c r="AS1493" s="397"/>
      <c r="AT1493" s="397"/>
      <c r="AU1493" s="397"/>
      <c r="AV1493" s="397"/>
      <c r="AW1493" s="397"/>
      <c r="AX1493" s="397"/>
      <c r="AY1493" s="397"/>
      <c r="AZ1493" s="397"/>
      <c r="BA1493" s="553"/>
      <c r="BB1493" s="397"/>
      <c r="BC1493" s="397"/>
      <c r="BD1493" s="397"/>
    </row>
    <row r="1494" spans="2:56" x14ac:dyDescent="0.35">
      <c r="B1494" s="80"/>
      <c r="C1494" s="119"/>
      <c r="D1494" s="119"/>
      <c r="E1494" s="202"/>
      <c r="F1494" s="119"/>
      <c r="G1494" s="120"/>
      <c r="H1494" s="41"/>
      <c r="I1494" s="41"/>
      <c r="J1494" s="329">
        <v>0</v>
      </c>
      <c r="K1494" s="329">
        <v>0</v>
      </c>
      <c r="L1494" s="332"/>
      <c r="M1494" s="150"/>
      <c r="N1494" s="397"/>
      <c r="O1494" s="555"/>
      <c r="P1494" s="576">
        <f t="shared" si="72"/>
        <v>0</v>
      </c>
      <c r="Q1494" s="576">
        <f t="shared" si="73"/>
        <v>0</v>
      </c>
      <c r="R1494" s="576">
        <f t="shared" si="74"/>
        <v>0</v>
      </c>
      <c r="S1494" s="576">
        <f t="shared" si="74"/>
        <v>0</v>
      </c>
      <c r="T1494" s="553"/>
      <c r="U1494" s="553"/>
      <c r="V1494" s="553"/>
      <c r="W1494" s="553"/>
      <c r="X1494" s="397"/>
      <c r="Y1494" s="397"/>
      <c r="Z1494" s="397"/>
      <c r="AA1494" s="397"/>
      <c r="AB1494" s="397"/>
      <c r="AC1494" s="397"/>
      <c r="AD1494" s="397"/>
      <c r="AE1494" s="397"/>
      <c r="AF1494" s="397"/>
      <c r="AG1494" s="397"/>
      <c r="AH1494" s="397"/>
      <c r="AI1494" s="397"/>
      <c r="AJ1494" s="397"/>
      <c r="AK1494" s="397"/>
      <c r="AL1494" s="397"/>
      <c r="AM1494" s="397"/>
      <c r="AN1494" s="397"/>
      <c r="AO1494" s="397"/>
      <c r="AP1494" s="397"/>
      <c r="AQ1494" s="397"/>
      <c r="AR1494" s="397"/>
      <c r="AS1494" s="397"/>
      <c r="AT1494" s="397"/>
      <c r="AU1494" s="397"/>
      <c r="AV1494" s="397"/>
      <c r="AW1494" s="397"/>
      <c r="AX1494" s="397"/>
      <c r="AY1494" s="397"/>
      <c r="AZ1494" s="397"/>
      <c r="BA1494" s="553"/>
      <c r="BB1494" s="397"/>
      <c r="BC1494" s="397"/>
      <c r="BD1494" s="397"/>
    </row>
    <row r="1495" spans="2:56" x14ac:dyDescent="0.35">
      <c r="B1495" s="80"/>
      <c r="C1495" s="119"/>
      <c r="D1495" s="119"/>
      <c r="E1495" s="202"/>
      <c r="F1495" s="119"/>
      <c r="G1495" s="120"/>
      <c r="H1495" s="41"/>
      <c r="I1495" s="41"/>
      <c r="J1495" s="329">
        <v>0</v>
      </c>
      <c r="K1495" s="329">
        <v>0</v>
      </c>
      <c r="L1495" s="332"/>
      <c r="M1495" s="150"/>
      <c r="N1495" s="397"/>
      <c r="O1495" s="555"/>
      <c r="P1495" s="576">
        <f t="shared" si="72"/>
        <v>0</v>
      </c>
      <c r="Q1495" s="576">
        <f t="shared" si="73"/>
        <v>0</v>
      </c>
      <c r="R1495" s="576">
        <f t="shared" si="74"/>
        <v>0</v>
      </c>
      <c r="S1495" s="576">
        <f t="shared" si="74"/>
        <v>0</v>
      </c>
      <c r="T1495" s="553"/>
      <c r="U1495" s="553"/>
      <c r="V1495" s="553"/>
      <c r="W1495" s="553"/>
      <c r="X1495" s="397"/>
      <c r="Y1495" s="397"/>
      <c r="Z1495" s="397"/>
      <c r="AA1495" s="397"/>
      <c r="AB1495" s="397"/>
      <c r="AC1495" s="397"/>
      <c r="AD1495" s="397"/>
      <c r="AE1495" s="397"/>
      <c r="AF1495" s="397"/>
      <c r="AG1495" s="397"/>
      <c r="AH1495" s="397"/>
      <c r="AI1495" s="397"/>
      <c r="AJ1495" s="397"/>
      <c r="AK1495" s="397"/>
      <c r="AL1495" s="397"/>
      <c r="AM1495" s="397"/>
      <c r="AN1495" s="397"/>
      <c r="AO1495" s="397"/>
      <c r="AP1495" s="397"/>
      <c r="AQ1495" s="397"/>
      <c r="AR1495" s="397"/>
      <c r="AS1495" s="397"/>
      <c r="AT1495" s="397"/>
      <c r="AU1495" s="397"/>
      <c r="AV1495" s="397"/>
      <c r="AW1495" s="397"/>
      <c r="AX1495" s="397"/>
      <c r="AY1495" s="397"/>
      <c r="AZ1495" s="397"/>
      <c r="BA1495" s="553"/>
      <c r="BB1495" s="397"/>
      <c r="BC1495" s="397"/>
      <c r="BD1495" s="397"/>
    </row>
    <row r="1496" spans="2:56" x14ac:dyDescent="0.35">
      <c r="B1496" s="80"/>
      <c r="C1496" s="119"/>
      <c r="D1496" s="119"/>
      <c r="E1496" s="202"/>
      <c r="F1496" s="119"/>
      <c r="G1496" s="120"/>
      <c r="H1496" s="41"/>
      <c r="I1496" s="41"/>
      <c r="J1496" s="329">
        <v>0</v>
      </c>
      <c r="K1496" s="329">
        <v>0</v>
      </c>
      <c r="L1496" s="332"/>
      <c r="M1496" s="150"/>
      <c r="N1496" s="397"/>
      <c r="O1496" s="555"/>
      <c r="P1496" s="576">
        <f t="shared" si="72"/>
        <v>0</v>
      </c>
      <c r="Q1496" s="576">
        <f t="shared" si="73"/>
        <v>0</v>
      </c>
      <c r="R1496" s="576">
        <f t="shared" si="74"/>
        <v>0</v>
      </c>
      <c r="S1496" s="576">
        <f t="shared" si="74"/>
        <v>0</v>
      </c>
      <c r="T1496" s="553"/>
      <c r="U1496" s="553"/>
      <c r="V1496" s="553"/>
      <c r="W1496" s="553"/>
      <c r="X1496" s="397"/>
      <c r="Y1496" s="397"/>
      <c r="Z1496" s="397"/>
      <c r="AA1496" s="397"/>
      <c r="AB1496" s="397"/>
      <c r="AC1496" s="397"/>
      <c r="AD1496" s="397"/>
      <c r="AE1496" s="397"/>
      <c r="AF1496" s="397"/>
      <c r="AG1496" s="397"/>
      <c r="AH1496" s="397"/>
      <c r="AI1496" s="397"/>
      <c r="AJ1496" s="397"/>
      <c r="AK1496" s="397"/>
      <c r="AL1496" s="397"/>
      <c r="AM1496" s="397"/>
      <c r="AN1496" s="397"/>
      <c r="AO1496" s="397"/>
      <c r="AP1496" s="397"/>
      <c r="AQ1496" s="397"/>
      <c r="AR1496" s="397"/>
      <c r="AS1496" s="397"/>
      <c r="AT1496" s="397"/>
      <c r="AU1496" s="397"/>
      <c r="AV1496" s="397"/>
      <c r="AW1496" s="397"/>
      <c r="AX1496" s="397"/>
      <c r="AY1496" s="397"/>
      <c r="AZ1496" s="397"/>
      <c r="BA1496" s="553"/>
      <c r="BB1496" s="397"/>
      <c r="BC1496" s="397"/>
      <c r="BD1496" s="397"/>
    </row>
    <row r="1497" spans="2:56" x14ac:dyDescent="0.35">
      <c r="B1497" s="80"/>
      <c r="C1497" s="119"/>
      <c r="D1497" s="119"/>
      <c r="E1497" s="202"/>
      <c r="F1497" s="119"/>
      <c r="G1497" s="120"/>
      <c r="H1497" s="41"/>
      <c r="I1497" s="41"/>
      <c r="J1497" s="329">
        <v>0</v>
      </c>
      <c r="K1497" s="329">
        <v>0</v>
      </c>
      <c r="L1497" s="332"/>
      <c r="M1497" s="150"/>
      <c r="N1497" s="397"/>
      <c r="O1497" s="555"/>
      <c r="P1497" s="576">
        <f t="shared" si="72"/>
        <v>0</v>
      </c>
      <c r="Q1497" s="576">
        <f t="shared" si="73"/>
        <v>0</v>
      </c>
      <c r="R1497" s="576">
        <f t="shared" si="74"/>
        <v>0</v>
      </c>
      <c r="S1497" s="576">
        <f t="shared" si="74"/>
        <v>0</v>
      </c>
      <c r="T1497" s="553"/>
      <c r="U1497" s="553"/>
      <c r="V1497" s="553"/>
      <c r="W1497" s="553"/>
      <c r="X1497" s="397"/>
      <c r="Y1497" s="397"/>
      <c r="Z1497" s="397"/>
      <c r="AA1497" s="397"/>
      <c r="AB1497" s="397"/>
      <c r="AC1497" s="397"/>
      <c r="AD1497" s="397"/>
      <c r="AE1497" s="397"/>
      <c r="AF1497" s="397"/>
      <c r="AG1497" s="397"/>
      <c r="AH1497" s="397"/>
      <c r="AI1497" s="397"/>
      <c r="AJ1497" s="397"/>
      <c r="AK1497" s="397"/>
      <c r="AL1497" s="397"/>
      <c r="AM1497" s="397"/>
      <c r="AN1497" s="397"/>
      <c r="AO1497" s="397"/>
      <c r="AP1497" s="397"/>
      <c r="AQ1497" s="397"/>
      <c r="AR1497" s="397"/>
      <c r="AS1497" s="397"/>
      <c r="AT1497" s="397"/>
      <c r="AU1497" s="397"/>
      <c r="AV1497" s="397"/>
      <c r="AW1497" s="397"/>
      <c r="AX1497" s="397"/>
      <c r="AY1497" s="397"/>
      <c r="AZ1497" s="397"/>
      <c r="BA1497" s="553"/>
      <c r="BB1497" s="397"/>
      <c r="BC1497" s="397"/>
      <c r="BD1497" s="397"/>
    </row>
    <row r="1498" spans="2:56" x14ac:dyDescent="0.35">
      <c r="B1498" s="80"/>
      <c r="C1498" s="119"/>
      <c r="D1498" s="119"/>
      <c r="E1498" s="202"/>
      <c r="F1498" s="119"/>
      <c r="G1498" s="120"/>
      <c r="H1498" s="41"/>
      <c r="I1498" s="41"/>
      <c r="J1498" s="329">
        <v>0</v>
      </c>
      <c r="K1498" s="329">
        <v>0</v>
      </c>
      <c r="L1498" s="332"/>
      <c r="M1498" s="150"/>
      <c r="N1498" s="397"/>
      <c r="O1498" s="555"/>
      <c r="P1498" s="576">
        <f t="shared" si="72"/>
        <v>0</v>
      </c>
      <c r="Q1498" s="576">
        <f t="shared" si="73"/>
        <v>0</v>
      </c>
      <c r="R1498" s="576">
        <f t="shared" si="74"/>
        <v>0</v>
      </c>
      <c r="S1498" s="576">
        <f t="shared" si="74"/>
        <v>0</v>
      </c>
      <c r="T1498" s="553"/>
      <c r="U1498" s="553"/>
      <c r="V1498" s="553"/>
      <c r="W1498" s="553"/>
      <c r="X1498" s="397"/>
      <c r="Y1498" s="397"/>
      <c r="Z1498" s="397"/>
      <c r="AA1498" s="397"/>
      <c r="AB1498" s="397"/>
      <c r="AC1498" s="397"/>
      <c r="AD1498" s="397"/>
      <c r="AE1498" s="397"/>
      <c r="AF1498" s="397"/>
      <c r="AG1498" s="397"/>
      <c r="AH1498" s="397"/>
      <c r="AI1498" s="397"/>
      <c r="AJ1498" s="397"/>
      <c r="AK1498" s="397"/>
      <c r="AL1498" s="397"/>
      <c r="AM1498" s="397"/>
      <c r="AN1498" s="397"/>
      <c r="AO1498" s="397"/>
      <c r="AP1498" s="397"/>
      <c r="AQ1498" s="397"/>
      <c r="AR1498" s="397"/>
      <c r="AS1498" s="397"/>
      <c r="AT1498" s="397"/>
      <c r="AU1498" s="397"/>
      <c r="AV1498" s="397"/>
      <c r="AW1498" s="397"/>
      <c r="AX1498" s="397"/>
      <c r="AY1498" s="397"/>
      <c r="AZ1498" s="397"/>
      <c r="BA1498" s="553"/>
      <c r="BB1498" s="397"/>
      <c r="BC1498" s="397"/>
      <c r="BD1498" s="397"/>
    </row>
    <row r="1499" spans="2:56" x14ac:dyDescent="0.35">
      <c r="B1499" s="80"/>
      <c r="C1499" s="119"/>
      <c r="D1499" s="119"/>
      <c r="E1499" s="202"/>
      <c r="F1499" s="119"/>
      <c r="G1499" s="120"/>
      <c r="H1499" s="41"/>
      <c r="I1499" s="41"/>
      <c r="J1499" s="329">
        <v>0</v>
      </c>
      <c r="K1499" s="329">
        <v>0</v>
      </c>
      <c r="L1499" s="332"/>
      <c r="M1499" s="150"/>
      <c r="N1499" s="397"/>
      <c r="O1499" s="555"/>
      <c r="P1499" s="576">
        <f t="shared" si="72"/>
        <v>0</v>
      </c>
      <c r="Q1499" s="576">
        <f t="shared" si="73"/>
        <v>0</v>
      </c>
      <c r="R1499" s="576">
        <f t="shared" si="74"/>
        <v>0</v>
      </c>
      <c r="S1499" s="576">
        <f t="shared" si="74"/>
        <v>0</v>
      </c>
      <c r="T1499" s="553"/>
      <c r="U1499" s="553"/>
      <c r="V1499" s="553"/>
      <c r="W1499" s="553"/>
      <c r="X1499" s="397"/>
      <c r="Y1499" s="397"/>
      <c r="Z1499" s="397"/>
      <c r="AA1499" s="397"/>
      <c r="AB1499" s="397"/>
      <c r="AC1499" s="397"/>
      <c r="AD1499" s="397"/>
      <c r="AE1499" s="397"/>
      <c r="AF1499" s="397"/>
      <c r="AG1499" s="397"/>
      <c r="AH1499" s="397"/>
      <c r="AI1499" s="397"/>
      <c r="AJ1499" s="397"/>
      <c r="AK1499" s="397"/>
      <c r="AL1499" s="397"/>
      <c r="AM1499" s="397"/>
      <c r="AN1499" s="397"/>
      <c r="AO1499" s="397"/>
      <c r="AP1499" s="397"/>
      <c r="AQ1499" s="397"/>
      <c r="AR1499" s="397"/>
      <c r="AS1499" s="397"/>
      <c r="AT1499" s="397"/>
      <c r="AU1499" s="397"/>
      <c r="AV1499" s="397"/>
      <c r="AW1499" s="397"/>
      <c r="AX1499" s="397"/>
      <c r="AY1499" s="397"/>
      <c r="AZ1499" s="397"/>
      <c r="BA1499" s="553"/>
      <c r="BB1499" s="397"/>
      <c r="BC1499" s="397"/>
      <c r="BD1499" s="397"/>
    </row>
    <row r="1500" spans="2:56" x14ac:dyDescent="0.35">
      <c r="B1500" s="80"/>
      <c r="C1500" s="119"/>
      <c r="D1500" s="119"/>
      <c r="E1500" s="202"/>
      <c r="F1500" s="119"/>
      <c r="G1500" s="120"/>
      <c r="H1500" s="41"/>
      <c r="I1500" s="41"/>
      <c r="J1500" s="329">
        <v>0</v>
      </c>
      <c r="K1500" s="329">
        <v>0</v>
      </c>
      <c r="L1500" s="332"/>
      <c r="M1500" s="150"/>
      <c r="N1500" s="397"/>
      <c r="O1500" s="555"/>
      <c r="P1500" s="576">
        <f t="shared" si="72"/>
        <v>0</v>
      </c>
      <c r="Q1500" s="576">
        <f t="shared" si="73"/>
        <v>0</v>
      </c>
      <c r="R1500" s="576">
        <f t="shared" si="74"/>
        <v>0</v>
      </c>
      <c r="S1500" s="576">
        <f t="shared" si="74"/>
        <v>0</v>
      </c>
      <c r="T1500" s="553"/>
      <c r="U1500" s="553"/>
      <c r="V1500" s="553"/>
      <c r="W1500" s="553"/>
      <c r="X1500" s="397"/>
      <c r="Y1500" s="397"/>
      <c r="Z1500" s="397"/>
      <c r="AA1500" s="397"/>
      <c r="AB1500" s="397"/>
      <c r="AC1500" s="397"/>
      <c r="AD1500" s="397"/>
      <c r="AE1500" s="397"/>
      <c r="AF1500" s="397"/>
      <c r="AG1500" s="397"/>
      <c r="AH1500" s="397"/>
      <c r="AI1500" s="397"/>
      <c r="AJ1500" s="397"/>
      <c r="AK1500" s="397"/>
      <c r="AL1500" s="397"/>
      <c r="AM1500" s="397"/>
      <c r="AN1500" s="397"/>
      <c r="AO1500" s="397"/>
      <c r="AP1500" s="397"/>
      <c r="AQ1500" s="397"/>
      <c r="AR1500" s="397"/>
      <c r="AS1500" s="397"/>
      <c r="AT1500" s="397"/>
      <c r="AU1500" s="397"/>
      <c r="AV1500" s="397"/>
      <c r="AW1500" s="397"/>
      <c r="AX1500" s="397"/>
      <c r="AY1500" s="397"/>
      <c r="AZ1500" s="397"/>
      <c r="BA1500" s="553"/>
      <c r="BB1500" s="397"/>
      <c r="BC1500" s="397"/>
      <c r="BD1500" s="397"/>
    </row>
    <row r="1501" spans="2:56" x14ac:dyDescent="0.35">
      <c r="B1501" s="80"/>
      <c r="C1501" s="119"/>
      <c r="D1501" s="119"/>
      <c r="E1501" s="202"/>
      <c r="F1501" s="119"/>
      <c r="G1501" s="120"/>
      <c r="H1501" s="41"/>
      <c r="I1501" s="41"/>
      <c r="J1501" s="329">
        <v>0</v>
      </c>
      <c r="K1501" s="329">
        <v>0</v>
      </c>
      <c r="L1501" s="332"/>
      <c r="M1501" s="150"/>
      <c r="N1501" s="397"/>
      <c r="O1501" s="555"/>
      <c r="P1501" s="576">
        <f t="shared" si="72"/>
        <v>0</v>
      </c>
      <c r="Q1501" s="576">
        <f t="shared" si="73"/>
        <v>0</v>
      </c>
      <c r="R1501" s="576">
        <f t="shared" si="74"/>
        <v>0</v>
      </c>
      <c r="S1501" s="576">
        <f t="shared" si="74"/>
        <v>0</v>
      </c>
      <c r="T1501" s="553"/>
      <c r="U1501" s="553"/>
      <c r="V1501" s="553"/>
      <c r="W1501" s="553"/>
      <c r="X1501" s="397"/>
      <c r="Y1501" s="397"/>
      <c r="Z1501" s="397"/>
      <c r="AA1501" s="397"/>
      <c r="AB1501" s="397"/>
      <c r="AC1501" s="397"/>
      <c r="AD1501" s="397"/>
      <c r="AE1501" s="397"/>
      <c r="AF1501" s="397"/>
      <c r="AG1501" s="397"/>
      <c r="AH1501" s="397"/>
      <c r="AI1501" s="397"/>
      <c r="AJ1501" s="397"/>
      <c r="AK1501" s="397"/>
      <c r="AL1501" s="397"/>
      <c r="AM1501" s="397"/>
      <c r="AN1501" s="397"/>
      <c r="AO1501" s="397"/>
      <c r="AP1501" s="397"/>
      <c r="AQ1501" s="397"/>
      <c r="AR1501" s="397"/>
      <c r="AS1501" s="397"/>
      <c r="AT1501" s="397"/>
      <c r="AU1501" s="397"/>
      <c r="AV1501" s="397"/>
      <c r="AW1501" s="397"/>
      <c r="AX1501" s="397"/>
      <c r="AY1501" s="397"/>
      <c r="AZ1501" s="397"/>
      <c r="BA1501" s="553"/>
      <c r="BB1501" s="397"/>
      <c r="BC1501" s="397"/>
      <c r="BD1501" s="397"/>
    </row>
    <row r="1502" spans="2:56" x14ac:dyDescent="0.35">
      <c r="B1502" s="80"/>
      <c r="C1502" s="119"/>
      <c r="D1502" s="119"/>
      <c r="E1502" s="202"/>
      <c r="F1502" s="119"/>
      <c r="G1502" s="120"/>
      <c r="H1502" s="41"/>
      <c r="I1502" s="41"/>
      <c r="J1502" s="329">
        <v>0</v>
      </c>
      <c r="K1502" s="329">
        <v>0</v>
      </c>
      <c r="L1502" s="332"/>
      <c r="M1502" s="150"/>
      <c r="N1502" s="397"/>
      <c r="O1502" s="555"/>
      <c r="P1502" s="576">
        <f t="shared" si="72"/>
        <v>0</v>
      </c>
      <c r="Q1502" s="576">
        <f t="shared" si="73"/>
        <v>0</v>
      </c>
      <c r="R1502" s="576">
        <f t="shared" si="74"/>
        <v>0</v>
      </c>
      <c r="S1502" s="576">
        <f t="shared" si="74"/>
        <v>0</v>
      </c>
      <c r="T1502" s="553"/>
      <c r="U1502" s="553"/>
      <c r="V1502" s="553"/>
      <c r="W1502" s="553"/>
      <c r="X1502" s="397"/>
      <c r="Y1502" s="397"/>
      <c r="Z1502" s="397"/>
      <c r="AA1502" s="397"/>
      <c r="AB1502" s="397"/>
      <c r="AC1502" s="397"/>
      <c r="AD1502" s="397"/>
      <c r="AE1502" s="397"/>
      <c r="AF1502" s="397"/>
      <c r="AG1502" s="397"/>
      <c r="AH1502" s="397"/>
      <c r="AI1502" s="397"/>
      <c r="AJ1502" s="397"/>
      <c r="AK1502" s="397"/>
      <c r="AL1502" s="397"/>
      <c r="AM1502" s="397"/>
      <c r="AN1502" s="397"/>
      <c r="AO1502" s="397"/>
      <c r="AP1502" s="397"/>
      <c r="AQ1502" s="397"/>
      <c r="AR1502" s="397"/>
      <c r="AS1502" s="397"/>
      <c r="AT1502" s="397"/>
      <c r="AU1502" s="397"/>
      <c r="AV1502" s="397"/>
      <c r="AW1502" s="397"/>
      <c r="AX1502" s="397"/>
      <c r="AY1502" s="397"/>
      <c r="AZ1502" s="397"/>
      <c r="BA1502" s="553"/>
      <c r="BB1502" s="397"/>
      <c r="BC1502" s="397"/>
      <c r="BD1502" s="397"/>
    </row>
    <row r="1503" spans="2:56" x14ac:dyDescent="0.35">
      <c r="B1503" s="80"/>
      <c r="C1503" s="119"/>
      <c r="D1503" s="119"/>
      <c r="E1503" s="202"/>
      <c r="F1503" s="119"/>
      <c r="G1503" s="120"/>
      <c r="H1503" s="41"/>
      <c r="I1503" s="41"/>
      <c r="J1503" s="329">
        <v>0</v>
      </c>
      <c r="K1503" s="329">
        <v>0</v>
      </c>
      <c r="L1503" s="332"/>
      <c r="M1503" s="150"/>
      <c r="N1503" s="397"/>
      <c r="O1503" s="555"/>
      <c r="P1503" s="576">
        <f t="shared" si="72"/>
        <v>0</v>
      </c>
      <c r="Q1503" s="576">
        <f t="shared" si="73"/>
        <v>0</v>
      </c>
      <c r="R1503" s="576">
        <f t="shared" si="74"/>
        <v>0</v>
      </c>
      <c r="S1503" s="576">
        <f t="shared" si="74"/>
        <v>0</v>
      </c>
      <c r="T1503" s="553"/>
      <c r="U1503" s="553"/>
      <c r="V1503" s="553"/>
      <c r="W1503" s="553"/>
      <c r="X1503" s="397"/>
      <c r="Y1503" s="397"/>
      <c r="Z1503" s="397"/>
      <c r="AA1503" s="397"/>
      <c r="AB1503" s="397"/>
      <c r="AC1503" s="397"/>
      <c r="AD1503" s="397"/>
      <c r="AE1503" s="397"/>
      <c r="AF1503" s="397"/>
      <c r="AG1503" s="397"/>
      <c r="AH1503" s="397"/>
      <c r="AI1503" s="397"/>
      <c r="AJ1503" s="397"/>
      <c r="AK1503" s="397"/>
      <c r="AL1503" s="397"/>
      <c r="AM1503" s="397"/>
      <c r="AN1503" s="397"/>
      <c r="AO1503" s="397"/>
      <c r="AP1503" s="397"/>
      <c r="AQ1503" s="397"/>
      <c r="AR1503" s="397"/>
      <c r="AS1503" s="397"/>
      <c r="AT1503" s="397"/>
      <c r="AU1503" s="397"/>
      <c r="AV1503" s="397"/>
      <c r="AW1503" s="397"/>
      <c r="AX1503" s="397"/>
      <c r="AY1503" s="397"/>
      <c r="AZ1503" s="397"/>
      <c r="BA1503" s="553"/>
      <c r="BB1503" s="397"/>
      <c r="BC1503" s="397"/>
      <c r="BD1503" s="397"/>
    </row>
    <row r="1504" spans="2:56" x14ac:dyDescent="0.35">
      <c r="B1504" s="80"/>
      <c r="C1504" s="119"/>
      <c r="D1504" s="119"/>
      <c r="E1504" s="202"/>
      <c r="F1504" s="119"/>
      <c r="G1504" s="120"/>
      <c r="H1504" s="41"/>
      <c r="I1504" s="41"/>
      <c r="J1504" s="329">
        <v>0</v>
      </c>
      <c r="K1504" s="329">
        <v>0</v>
      </c>
      <c r="L1504" s="332"/>
      <c r="M1504" s="150"/>
      <c r="N1504" s="397"/>
      <c r="O1504" s="555"/>
      <c r="P1504" s="576">
        <f t="shared" si="72"/>
        <v>0</v>
      </c>
      <c r="Q1504" s="576">
        <f t="shared" si="73"/>
        <v>0</v>
      </c>
      <c r="R1504" s="576">
        <f t="shared" si="74"/>
        <v>0</v>
      </c>
      <c r="S1504" s="576">
        <f t="shared" si="74"/>
        <v>0</v>
      </c>
      <c r="T1504" s="553"/>
      <c r="U1504" s="553"/>
      <c r="V1504" s="553"/>
      <c r="W1504" s="553"/>
      <c r="X1504" s="397"/>
      <c r="Y1504" s="397"/>
      <c r="Z1504" s="397"/>
      <c r="AA1504" s="397"/>
      <c r="AB1504" s="397"/>
      <c r="AC1504" s="397"/>
      <c r="AD1504" s="397"/>
      <c r="AE1504" s="397"/>
      <c r="AF1504" s="397"/>
      <c r="AG1504" s="397"/>
      <c r="AH1504" s="397"/>
      <c r="AI1504" s="397"/>
      <c r="AJ1504" s="397"/>
      <c r="AK1504" s="397"/>
      <c r="AL1504" s="397"/>
      <c r="AM1504" s="397"/>
      <c r="AN1504" s="397"/>
      <c r="AO1504" s="397"/>
      <c r="AP1504" s="397"/>
      <c r="AQ1504" s="397"/>
      <c r="AR1504" s="397"/>
      <c r="AS1504" s="397"/>
      <c r="AT1504" s="397"/>
      <c r="AU1504" s="397"/>
      <c r="AV1504" s="397"/>
      <c r="AW1504" s="397"/>
      <c r="AX1504" s="397"/>
      <c r="AY1504" s="397"/>
      <c r="AZ1504" s="397"/>
      <c r="BA1504" s="553"/>
      <c r="BB1504" s="397"/>
      <c r="BC1504" s="397"/>
      <c r="BD1504" s="397"/>
    </row>
    <row r="1505" spans="2:56" x14ac:dyDescent="0.35">
      <c r="B1505" s="80"/>
      <c r="C1505" s="119"/>
      <c r="D1505" s="119"/>
      <c r="E1505" s="202"/>
      <c r="F1505" s="119"/>
      <c r="G1505" s="120"/>
      <c r="H1505" s="41"/>
      <c r="I1505" s="41"/>
      <c r="J1505" s="329">
        <v>0</v>
      </c>
      <c r="K1505" s="329">
        <v>0</v>
      </c>
      <c r="L1505" s="332"/>
      <c r="M1505" s="150"/>
      <c r="N1505" s="397"/>
      <c r="O1505" s="555"/>
      <c r="P1505" s="576">
        <f t="shared" si="72"/>
        <v>0</v>
      </c>
      <c r="Q1505" s="576">
        <f t="shared" si="73"/>
        <v>0</v>
      </c>
      <c r="R1505" s="576">
        <f t="shared" si="74"/>
        <v>0</v>
      </c>
      <c r="S1505" s="576">
        <f t="shared" si="74"/>
        <v>0</v>
      </c>
      <c r="T1505" s="553"/>
      <c r="U1505" s="553"/>
      <c r="V1505" s="553"/>
      <c r="W1505" s="553"/>
      <c r="X1505" s="397"/>
      <c r="Y1505" s="397"/>
      <c r="Z1505" s="397"/>
      <c r="AA1505" s="397"/>
      <c r="AB1505" s="397"/>
      <c r="AC1505" s="397"/>
      <c r="AD1505" s="397"/>
      <c r="AE1505" s="397"/>
      <c r="AF1505" s="397"/>
      <c r="AG1505" s="397"/>
      <c r="AH1505" s="397"/>
      <c r="AI1505" s="397"/>
      <c r="AJ1505" s="397"/>
      <c r="AK1505" s="397"/>
      <c r="AL1505" s="397"/>
      <c r="AM1505" s="397"/>
      <c r="AN1505" s="397"/>
      <c r="AO1505" s="397"/>
      <c r="AP1505" s="397"/>
      <c r="AQ1505" s="397"/>
      <c r="AR1505" s="397"/>
      <c r="AS1505" s="397"/>
      <c r="AT1505" s="397"/>
      <c r="AU1505" s="397"/>
      <c r="AV1505" s="397"/>
      <c r="AW1505" s="397"/>
      <c r="AX1505" s="397"/>
      <c r="AY1505" s="397"/>
      <c r="AZ1505" s="397"/>
      <c r="BA1505" s="553"/>
      <c r="BB1505" s="397"/>
      <c r="BC1505" s="397"/>
      <c r="BD1505" s="397"/>
    </row>
    <row r="1506" spans="2:56" x14ac:dyDescent="0.35">
      <c r="B1506" s="80"/>
      <c r="C1506" s="119"/>
      <c r="D1506" s="119"/>
      <c r="E1506" s="202"/>
      <c r="F1506" s="119"/>
      <c r="G1506" s="120"/>
      <c r="H1506" s="41"/>
      <c r="I1506" s="41"/>
      <c r="J1506" s="329">
        <v>0</v>
      </c>
      <c r="K1506" s="329">
        <v>0</v>
      </c>
      <c r="L1506" s="332"/>
      <c r="M1506" s="150"/>
      <c r="N1506" s="397"/>
      <c r="O1506" s="555"/>
      <c r="P1506" s="576">
        <f t="shared" si="72"/>
        <v>0</v>
      </c>
      <c r="Q1506" s="576">
        <f t="shared" si="73"/>
        <v>0</v>
      </c>
      <c r="R1506" s="576">
        <f t="shared" si="74"/>
        <v>0</v>
      </c>
      <c r="S1506" s="576">
        <f t="shared" si="74"/>
        <v>0</v>
      </c>
      <c r="T1506" s="553"/>
      <c r="U1506" s="553"/>
      <c r="V1506" s="553"/>
      <c r="W1506" s="553"/>
      <c r="X1506" s="397"/>
      <c r="Y1506" s="397"/>
      <c r="Z1506" s="397"/>
      <c r="AA1506" s="397"/>
      <c r="AB1506" s="397"/>
      <c r="AC1506" s="397"/>
      <c r="AD1506" s="397"/>
      <c r="AE1506" s="397"/>
      <c r="AF1506" s="397"/>
      <c r="AG1506" s="397"/>
      <c r="AH1506" s="397"/>
      <c r="AI1506" s="397"/>
      <c r="AJ1506" s="397"/>
      <c r="AK1506" s="397"/>
      <c r="AL1506" s="397"/>
      <c r="AM1506" s="397"/>
      <c r="AN1506" s="397"/>
      <c r="AO1506" s="397"/>
      <c r="AP1506" s="397"/>
      <c r="AQ1506" s="397"/>
      <c r="AR1506" s="397"/>
      <c r="AS1506" s="397"/>
      <c r="AT1506" s="397"/>
      <c r="AU1506" s="397"/>
      <c r="AV1506" s="397"/>
      <c r="AW1506" s="397"/>
      <c r="AX1506" s="397"/>
      <c r="AY1506" s="397"/>
      <c r="AZ1506" s="397"/>
      <c r="BA1506" s="553"/>
      <c r="BB1506" s="397"/>
      <c r="BC1506" s="397"/>
      <c r="BD1506" s="397"/>
    </row>
    <row r="1507" spans="2:56" x14ac:dyDescent="0.35">
      <c r="B1507" s="80"/>
      <c r="C1507" s="119"/>
      <c r="D1507" s="119"/>
      <c r="E1507" s="202"/>
      <c r="F1507" s="119"/>
      <c r="G1507" s="120"/>
      <c r="H1507" s="41"/>
      <c r="I1507" s="41"/>
      <c r="J1507" s="329">
        <v>0</v>
      </c>
      <c r="K1507" s="329">
        <v>0</v>
      </c>
      <c r="L1507" s="332"/>
      <c r="M1507" s="150"/>
      <c r="N1507" s="397"/>
      <c r="O1507" s="555"/>
      <c r="P1507" s="576">
        <f t="shared" si="72"/>
        <v>0</v>
      </c>
      <c r="Q1507" s="576">
        <f t="shared" si="73"/>
        <v>0</v>
      </c>
      <c r="R1507" s="576">
        <f t="shared" si="74"/>
        <v>0</v>
      </c>
      <c r="S1507" s="576">
        <f t="shared" si="74"/>
        <v>0</v>
      </c>
      <c r="T1507" s="553"/>
      <c r="U1507" s="553"/>
      <c r="V1507" s="553"/>
      <c r="W1507" s="553"/>
      <c r="X1507" s="397"/>
      <c r="Y1507" s="397"/>
      <c r="Z1507" s="397"/>
      <c r="AA1507" s="397"/>
      <c r="AB1507" s="397"/>
      <c r="AC1507" s="397"/>
      <c r="AD1507" s="397"/>
      <c r="AE1507" s="397"/>
      <c r="AF1507" s="397"/>
      <c r="AG1507" s="397"/>
      <c r="AH1507" s="397"/>
      <c r="AI1507" s="397"/>
      <c r="AJ1507" s="397"/>
      <c r="AK1507" s="397"/>
      <c r="AL1507" s="397"/>
      <c r="AM1507" s="397"/>
      <c r="AN1507" s="397"/>
      <c r="AO1507" s="397"/>
      <c r="AP1507" s="397"/>
      <c r="AQ1507" s="397"/>
      <c r="AR1507" s="397"/>
      <c r="AS1507" s="397"/>
      <c r="AT1507" s="397"/>
      <c r="AU1507" s="397"/>
      <c r="AV1507" s="397"/>
      <c r="AW1507" s="397"/>
      <c r="AX1507" s="397"/>
      <c r="AY1507" s="397"/>
      <c r="AZ1507" s="397"/>
      <c r="BA1507" s="553"/>
      <c r="BB1507" s="397"/>
      <c r="BC1507" s="397"/>
      <c r="BD1507" s="397"/>
    </row>
    <row r="1508" spans="2:56" x14ac:dyDescent="0.35">
      <c r="B1508" s="80"/>
      <c r="C1508" s="119"/>
      <c r="D1508" s="119"/>
      <c r="E1508" s="202"/>
      <c r="F1508" s="119"/>
      <c r="G1508" s="120"/>
      <c r="H1508" s="41"/>
      <c r="I1508" s="41"/>
      <c r="J1508" s="329">
        <v>0</v>
      </c>
      <c r="K1508" s="329">
        <v>0</v>
      </c>
      <c r="L1508" s="332"/>
      <c r="M1508" s="150"/>
      <c r="N1508" s="397"/>
      <c r="O1508" s="555"/>
      <c r="P1508" s="576">
        <f t="shared" si="72"/>
        <v>0</v>
      </c>
      <c r="Q1508" s="576">
        <f t="shared" si="73"/>
        <v>0</v>
      </c>
      <c r="R1508" s="576">
        <f t="shared" si="74"/>
        <v>0</v>
      </c>
      <c r="S1508" s="576">
        <f t="shared" si="74"/>
        <v>0</v>
      </c>
      <c r="T1508" s="553"/>
      <c r="U1508" s="553"/>
      <c r="V1508" s="553"/>
      <c r="W1508" s="553"/>
      <c r="X1508" s="397"/>
      <c r="Y1508" s="397"/>
      <c r="Z1508" s="397"/>
      <c r="AA1508" s="397"/>
      <c r="AB1508" s="397"/>
      <c r="AC1508" s="397"/>
      <c r="AD1508" s="397"/>
      <c r="AE1508" s="397"/>
      <c r="AF1508" s="397"/>
      <c r="AG1508" s="397"/>
      <c r="AH1508" s="397"/>
      <c r="AI1508" s="397"/>
      <c r="AJ1508" s="397"/>
      <c r="AK1508" s="397"/>
      <c r="AL1508" s="397"/>
      <c r="AM1508" s="397"/>
      <c r="AN1508" s="397"/>
      <c r="AO1508" s="397"/>
      <c r="AP1508" s="397"/>
      <c r="AQ1508" s="397"/>
      <c r="AR1508" s="397"/>
      <c r="AS1508" s="397"/>
      <c r="AT1508" s="397"/>
      <c r="AU1508" s="397"/>
      <c r="AV1508" s="397"/>
      <c r="AW1508" s="397"/>
      <c r="AX1508" s="397"/>
      <c r="AY1508" s="397"/>
      <c r="AZ1508" s="397"/>
      <c r="BA1508" s="553"/>
      <c r="BB1508" s="397"/>
      <c r="BC1508" s="397"/>
      <c r="BD1508" s="397"/>
    </row>
    <row r="1509" spans="2:56" x14ac:dyDescent="0.35">
      <c r="B1509" s="80"/>
      <c r="C1509" s="119"/>
      <c r="D1509" s="119"/>
      <c r="E1509" s="202"/>
      <c r="F1509" s="119"/>
      <c r="G1509" s="120"/>
      <c r="H1509" s="41"/>
      <c r="I1509" s="41"/>
      <c r="J1509" s="329">
        <v>0</v>
      </c>
      <c r="K1509" s="329">
        <v>0</v>
      </c>
      <c r="L1509" s="332"/>
      <c r="M1509" s="150"/>
      <c r="N1509" s="397"/>
      <c r="O1509" s="555"/>
      <c r="P1509" s="576">
        <f t="shared" si="72"/>
        <v>0</v>
      </c>
      <c r="Q1509" s="576">
        <f t="shared" si="73"/>
        <v>0</v>
      </c>
      <c r="R1509" s="576">
        <f t="shared" si="74"/>
        <v>0</v>
      </c>
      <c r="S1509" s="576">
        <f t="shared" si="74"/>
        <v>0</v>
      </c>
      <c r="T1509" s="553"/>
      <c r="U1509" s="553"/>
      <c r="V1509" s="553"/>
      <c r="W1509" s="553"/>
      <c r="X1509" s="397"/>
      <c r="Y1509" s="397"/>
      <c r="Z1509" s="397"/>
      <c r="AA1509" s="397"/>
      <c r="AB1509" s="397"/>
      <c r="AC1509" s="397"/>
      <c r="AD1509" s="397"/>
      <c r="AE1509" s="397"/>
      <c r="AF1509" s="397"/>
      <c r="AG1509" s="397"/>
      <c r="AH1509" s="397"/>
      <c r="AI1509" s="397"/>
      <c r="AJ1509" s="397"/>
      <c r="AK1509" s="397"/>
      <c r="AL1509" s="397"/>
      <c r="AM1509" s="397"/>
      <c r="AN1509" s="397"/>
      <c r="AO1509" s="397"/>
      <c r="AP1509" s="397"/>
      <c r="AQ1509" s="397"/>
      <c r="AR1509" s="397"/>
      <c r="AS1509" s="397"/>
      <c r="AT1509" s="397"/>
      <c r="AU1509" s="397"/>
      <c r="AV1509" s="397"/>
      <c r="AW1509" s="397"/>
      <c r="AX1509" s="397"/>
      <c r="AY1509" s="397"/>
      <c r="AZ1509" s="397"/>
      <c r="BA1509" s="553"/>
      <c r="BB1509" s="397"/>
      <c r="BC1509" s="397"/>
      <c r="BD1509" s="397"/>
    </row>
    <row r="1510" spans="2:56" x14ac:dyDescent="0.35">
      <c r="B1510" s="80"/>
      <c r="C1510" s="119"/>
      <c r="D1510" s="119"/>
      <c r="E1510" s="202"/>
      <c r="F1510" s="119"/>
      <c r="G1510" s="120"/>
      <c r="H1510" s="41"/>
      <c r="I1510" s="41"/>
      <c r="J1510" s="329">
        <v>0</v>
      </c>
      <c r="K1510" s="329">
        <v>0</v>
      </c>
      <c r="L1510" s="332"/>
      <c r="M1510" s="150"/>
      <c r="N1510" s="397"/>
      <c r="O1510" s="555"/>
      <c r="P1510" s="576">
        <f t="shared" si="72"/>
        <v>0</v>
      </c>
      <c r="Q1510" s="576">
        <f t="shared" si="73"/>
        <v>0</v>
      </c>
      <c r="R1510" s="576">
        <f t="shared" si="74"/>
        <v>0</v>
      </c>
      <c r="S1510" s="576">
        <f t="shared" si="74"/>
        <v>0</v>
      </c>
      <c r="T1510" s="553"/>
      <c r="U1510" s="553"/>
      <c r="V1510" s="553"/>
      <c r="W1510" s="553"/>
      <c r="X1510" s="397"/>
      <c r="Y1510" s="397"/>
      <c r="Z1510" s="397"/>
      <c r="AA1510" s="397"/>
      <c r="AB1510" s="397"/>
      <c r="AC1510" s="397"/>
      <c r="AD1510" s="397"/>
      <c r="AE1510" s="397"/>
      <c r="AF1510" s="397"/>
      <c r="AG1510" s="397"/>
      <c r="AH1510" s="397"/>
      <c r="AI1510" s="397"/>
      <c r="AJ1510" s="397"/>
      <c r="AK1510" s="397"/>
      <c r="AL1510" s="397"/>
      <c r="AM1510" s="397"/>
      <c r="AN1510" s="397"/>
      <c r="AO1510" s="397"/>
      <c r="AP1510" s="397"/>
      <c r="AQ1510" s="397"/>
      <c r="AR1510" s="397"/>
      <c r="AS1510" s="397"/>
      <c r="AT1510" s="397"/>
      <c r="AU1510" s="397"/>
      <c r="AV1510" s="397"/>
      <c r="AW1510" s="397"/>
      <c r="AX1510" s="397"/>
      <c r="AY1510" s="397"/>
      <c r="AZ1510" s="397"/>
      <c r="BA1510" s="553"/>
      <c r="BB1510" s="397"/>
      <c r="BC1510" s="397"/>
      <c r="BD1510" s="397"/>
    </row>
    <row r="1511" spans="2:56" x14ac:dyDescent="0.35">
      <c r="B1511" s="80"/>
      <c r="C1511" s="119"/>
      <c r="D1511" s="119"/>
      <c r="E1511" s="202"/>
      <c r="F1511" s="119"/>
      <c r="G1511" s="120"/>
      <c r="H1511" s="41"/>
      <c r="I1511" s="41"/>
      <c r="J1511" s="329">
        <v>0</v>
      </c>
      <c r="K1511" s="329">
        <v>0</v>
      </c>
      <c r="L1511" s="332"/>
      <c r="M1511" s="150"/>
      <c r="N1511" s="397"/>
      <c r="O1511" s="555"/>
      <c r="P1511" s="576">
        <f t="shared" si="72"/>
        <v>0</v>
      </c>
      <c r="Q1511" s="576">
        <f t="shared" si="73"/>
        <v>0</v>
      </c>
      <c r="R1511" s="576">
        <f t="shared" si="74"/>
        <v>0</v>
      </c>
      <c r="S1511" s="576">
        <f t="shared" si="74"/>
        <v>0</v>
      </c>
      <c r="T1511" s="553"/>
      <c r="U1511" s="553"/>
      <c r="V1511" s="553"/>
      <c r="W1511" s="553"/>
      <c r="X1511" s="397"/>
      <c r="Y1511" s="397"/>
      <c r="Z1511" s="397"/>
      <c r="AA1511" s="397"/>
      <c r="AB1511" s="397"/>
      <c r="AC1511" s="397"/>
      <c r="AD1511" s="397"/>
      <c r="AE1511" s="397"/>
      <c r="AF1511" s="397"/>
      <c r="AG1511" s="397"/>
      <c r="AH1511" s="397"/>
      <c r="AI1511" s="397"/>
      <c r="AJ1511" s="397"/>
      <c r="AK1511" s="397"/>
      <c r="AL1511" s="397"/>
      <c r="AM1511" s="397"/>
      <c r="AN1511" s="397"/>
      <c r="AO1511" s="397"/>
      <c r="AP1511" s="397"/>
      <c r="AQ1511" s="397"/>
      <c r="AR1511" s="397"/>
      <c r="AS1511" s="397"/>
      <c r="AT1511" s="397"/>
      <c r="AU1511" s="397"/>
      <c r="AV1511" s="397"/>
      <c r="AW1511" s="397"/>
      <c r="AX1511" s="397"/>
      <c r="AY1511" s="397"/>
      <c r="AZ1511" s="397"/>
      <c r="BA1511" s="553"/>
      <c r="BB1511" s="397"/>
      <c r="BC1511" s="397"/>
      <c r="BD1511" s="397"/>
    </row>
    <row r="1512" spans="2:56" x14ac:dyDescent="0.35">
      <c r="B1512" s="80"/>
      <c r="C1512" s="119"/>
      <c r="D1512" s="119"/>
      <c r="E1512" s="202"/>
      <c r="F1512" s="119"/>
      <c r="G1512" s="120"/>
      <c r="H1512" s="41"/>
      <c r="I1512" s="41"/>
      <c r="J1512" s="329">
        <v>0</v>
      </c>
      <c r="K1512" s="329">
        <v>0</v>
      </c>
      <c r="L1512" s="332"/>
      <c r="M1512" s="150"/>
      <c r="N1512" s="397"/>
      <c r="O1512" s="555"/>
      <c r="P1512" s="576">
        <f t="shared" si="72"/>
        <v>0</v>
      </c>
      <c r="Q1512" s="576">
        <f t="shared" si="73"/>
        <v>0</v>
      </c>
      <c r="R1512" s="576">
        <f t="shared" si="74"/>
        <v>0</v>
      </c>
      <c r="S1512" s="576">
        <f t="shared" si="74"/>
        <v>0</v>
      </c>
      <c r="T1512" s="553"/>
      <c r="U1512" s="553"/>
      <c r="V1512" s="553"/>
      <c r="W1512" s="553"/>
      <c r="X1512" s="397"/>
      <c r="Y1512" s="397"/>
      <c r="Z1512" s="397"/>
      <c r="AA1512" s="397"/>
      <c r="AB1512" s="397"/>
      <c r="AC1512" s="397"/>
      <c r="AD1512" s="397"/>
      <c r="AE1512" s="397"/>
      <c r="AF1512" s="397"/>
      <c r="AG1512" s="397"/>
      <c r="AH1512" s="397"/>
      <c r="AI1512" s="397"/>
      <c r="AJ1512" s="397"/>
      <c r="AK1512" s="397"/>
      <c r="AL1512" s="397"/>
      <c r="AM1512" s="397"/>
      <c r="AN1512" s="397"/>
      <c r="AO1512" s="397"/>
      <c r="AP1512" s="397"/>
      <c r="AQ1512" s="397"/>
      <c r="AR1512" s="397"/>
      <c r="AS1512" s="397"/>
      <c r="AT1512" s="397"/>
      <c r="AU1512" s="397"/>
      <c r="AV1512" s="397"/>
      <c r="AW1512" s="397"/>
      <c r="AX1512" s="397"/>
      <c r="AY1512" s="397"/>
      <c r="AZ1512" s="397"/>
      <c r="BA1512" s="553"/>
      <c r="BB1512" s="397"/>
      <c r="BC1512" s="397"/>
      <c r="BD1512" s="397"/>
    </row>
    <row r="1513" spans="2:56" x14ac:dyDescent="0.35">
      <c r="B1513" s="80"/>
      <c r="C1513" s="119"/>
      <c r="D1513" s="119"/>
      <c r="E1513" s="202"/>
      <c r="F1513" s="119"/>
      <c r="G1513" s="120"/>
      <c r="H1513" s="41"/>
      <c r="I1513" s="41"/>
      <c r="J1513" s="329">
        <v>0</v>
      </c>
      <c r="K1513" s="329">
        <v>0</v>
      </c>
      <c r="L1513" s="332"/>
      <c r="M1513" s="150"/>
      <c r="N1513" s="397"/>
      <c r="O1513" s="555"/>
      <c r="P1513" s="576">
        <f t="shared" si="72"/>
        <v>0</v>
      </c>
      <c r="Q1513" s="576">
        <f t="shared" si="73"/>
        <v>0</v>
      </c>
      <c r="R1513" s="576">
        <f t="shared" si="74"/>
        <v>0</v>
      </c>
      <c r="S1513" s="576">
        <f t="shared" si="74"/>
        <v>0</v>
      </c>
      <c r="T1513" s="553"/>
      <c r="U1513" s="553"/>
      <c r="V1513" s="553"/>
      <c r="W1513" s="553"/>
      <c r="X1513" s="397"/>
      <c r="Y1513" s="397"/>
      <c r="Z1513" s="397"/>
      <c r="AA1513" s="397"/>
      <c r="AB1513" s="397"/>
      <c r="AC1513" s="397"/>
      <c r="AD1513" s="397"/>
      <c r="AE1513" s="397"/>
      <c r="AF1513" s="397"/>
      <c r="AG1513" s="397"/>
      <c r="AH1513" s="397"/>
      <c r="AI1513" s="397"/>
      <c r="AJ1513" s="397"/>
      <c r="AK1513" s="397"/>
      <c r="AL1513" s="397"/>
      <c r="AM1513" s="397"/>
      <c r="AN1513" s="397"/>
      <c r="AO1513" s="397"/>
      <c r="AP1513" s="397"/>
      <c r="AQ1513" s="397"/>
      <c r="AR1513" s="397"/>
      <c r="AS1513" s="397"/>
      <c r="AT1513" s="397"/>
      <c r="AU1513" s="397"/>
      <c r="AV1513" s="397"/>
      <c r="AW1513" s="397"/>
      <c r="AX1513" s="397"/>
      <c r="AY1513" s="397"/>
      <c r="AZ1513" s="397"/>
      <c r="BA1513" s="553"/>
      <c r="BB1513" s="397"/>
      <c r="BC1513" s="397"/>
      <c r="BD1513" s="397"/>
    </row>
    <row r="1514" spans="2:56" x14ac:dyDescent="0.35">
      <c r="B1514" s="80"/>
      <c r="C1514" s="119"/>
      <c r="D1514" s="119"/>
      <c r="E1514" s="202"/>
      <c r="F1514" s="119"/>
      <c r="G1514" s="120"/>
      <c r="H1514" s="41"/>
      <c r="I1514" s="41"/>
      <c r="J1514" s="329">
        <v>0</v>
      </c>
      <c r="K1514" s="329">
        <v>0</v>
      </c>
      <c r="L1514" s="332"/>
      <c r="M1514" s="150"/>
      <c r="N1514" s="397"/>
      <c r="O1514" s="555"/>
      <c r="P1514" s="576">
        <f t="shared" si="72"/>
        <v>0</v>
      </c>
      <c r="Q1514" s="576">
        <f t="shared" si="73"/>
        <v>0</v>
      </c>
      <c r="R1514" s="576">
        <f t="shared" si="74"/>
        <v>0</v>
      </c>
      <c r="S1514" s="576">
        <f t="shared" si="74"/>
        <v>0</v>
      </c>
      <c r="T1514" s="553"/>
      <c r="U1514" s="553"/>
      <c r="V1514" s="553"/>
      <c r="W1514" s="553"/>
      <c r="X1514" s="397"/>
      <c r="Y1514" s="397"/>
      <c r="Z1514" s="397"/>
      <c r="AA1514" s="397"/>
      <c r="AB1514" s="397"/>
      <c r="AC1514" s="397"/>
      <c r="AD1514" s="397"/>
      <c r="AE1514" s="397"/>
      <c r="AF1514" s="397"/>
      <c r="AG1514" s="397"/>
      <c r="AH1514" s="397"/>
      <c r="AI1514" s="397"/>
      <c r="AJ1514" s="397"/>
      <c r="AK1514" s="397"/>
      <c r="AL1514" s="397"/>
      <c r="AM1514" s="397"/>
      <c r="AN1514" s="397"/>
      <c r="AO1514" s="397"/>
      <c r="AP1514" s="397"/>
      <c r="AQ1514" s="397"/>
      <c r="AR1514" s="397"/>
      <c r="AS1514" s="397"/>
      <c r="AT1514" s="397"/>
      <c r="AU1514" s="397"/>
      <c r="AV1514" s="397"/>
      <c r="AW1514" s="397"/>
      <c r="AX1514" s="397"/>
      <c r="AY1514" s="397"/>
      <c r="AZ1514" s="397"/>
      <c r="BA1514" s="553"/>
      <c r="BB1514" s="397"/>
      <c r="BC1514" s="397"/>
      <c r="BD1514" s="397"/>
    </row>
    <row r="1515" spans="2:56" x14ac:dyDescent="0.35">
      <c r="B1515" s="80"/>
      <c r="C1515" s="119"/>
      <c r="D1515" s="119"/>
      <c r="E1515" s="202"/>
      <c r="F1515" s="119"/>
      <c r="G1515" s="120"/>
      <c r="H1515" s="41"/>
      <c r="I1515" s="41"/>
      <c r="J1515" s="329">
        <v>0</v>
      </c>
      <c r="K1515" s="329">
        <v>0</v>
      </c>
      <c r="L1515" s="332"/>
      <c r="M1515" s="150"/>
      <c r="N1515" s="397"/>
      <c r="O1515" s="555"/>
      <c r="P1515" s="576">
        <f t="shared" si="72"/>
        <v>0</v>
      </c>
      <c r="Q1515" s="576">
        <f t="shared" si="73"/>
        <v>0</v>
      </c>
      <c r="R1515" s="576">
        <f t="shared" si="74"/>
        <v>0</v>
      </c>
      <c r="S1515" s="576">
        <f t="shared" si="74"/>
        <v>0</v>
      </c>
      <c r="T1515" s="553"/>
      <c r="U1515" s="553"/>
      <c r="V1515" s="553"/>
      <c r="W1515" s="553"/>
      <c r="X1515" s="397"/>
      <c r="Y1515" s="397"/>
      <c r="Z1515" s="397"/>
      <c r="AA1515" s="397"/>
      <c r="AB1515" s="397"/>
      <c r="AC1515" s="397"/>
      <c r="AD1515" s="397"/>
      <c r="AE1515" s="397"/>
      <c r="AF1515" s="397"/>
      <c r="AG1515" s="397"/>
      <c r="AH1515" s="397"/>
      <c r="AI1515" s="397"/>
      <c r="AJ1515" s="397"/>
      <c r="AK1515" s="397"/>
      <c r="AL1515" s="397"/>
      <c r="AM1515" s="397"/>
      <c r="AN1515" s="397"/>
      <c r="AO1515" s="397"/>
      <c r="AP1515" s="397"/>
      <c r="AQ1515" s="397"/>
      <c r="AR1515" s="397"/>
      <c r="AS1515" s="397"/>
      <c r="AT1515" s="397"/>
      <c r="AU1515" s="397"/>
      <c r="AV1515" s="397"/>
      <c r="AW1515" s="397"/>
      <c r="AX1515" s="397"/>
      <c r="AY1515" s="397"/>
      <c r="AZ1515" s="397"/>
      <c r="BA1515" s="553"/>
      <c r="BB1515" s="397"/>
      <c r="BC1515" s="397"/>
      <c r="BD1515" s="397"/>
    </row>
    <row r="1516" spans="2:56" x14ac:dyDescent="0.35">
      <c r="B1516" s="80"/>
      <c r="C1516" s="119"/>
      <c r="D1516" s="119"/>
      <c r="E1516" s="202"/>
      <c r="F1516" s="119"/>
      <c r="G1516" s="120"/>
      <c r="H1516" s="41"/>
      <c r="I1516" s="41"/>
      <c r="J1516" s="329">
        <v>0</v>
      </c>
      <c r="K1516" s="329">
        <v>0</v>
      </c>
      <c r="L1516" s="332"/>
      <c r="M1516" s="150"/>
      <c r="N1516" s="397"/>
      <c r="O1516" s="555"/>
      <c r="P1516" s="576">
        <f t="shared" si="72"/>
        <v>0</v>
      </c>
      <c r="Q1516" s="576">
        <f t="shared" si="73"/>
        <v>0</v>
      </c>
      <c r="R1516" s="576">
        <f t="shared" si="74"/>
        <v>0</v>
      </c>
      <c r="S1516" s="576">
        <f t="shared" si="74"/>
        <v>0</v>
      </c>
      <c r="T1516" s="553"/>
      <c r="U1516" s="553"/>
      <c r="V1516" s="553"/>
      <c r="W1516" s="553"/>
      <c r="X1516" s="397"/>
      <c r="Y1516" s="397"/>
      <c r="Z1516" s="397"/>
      <c r="AA1516" s="397"/>
      <c r="AB1516" s="397"/>
      <c r="AC1516" s="397"/>
      <c r="AD1516" s="397"/>
      <c r="AE1516" s="397"/>
      <c r="AF1516" s="397"/>
      <c r="AG1516" s="397"/>
      <c r="AH1516" s="397"/>
      <c r="AI1516" s="397"/>
      <c r="AJ1516" s="397"/>
      <c r="AK1516" s="397"/>
      <c r="AL1516" s="397"/>
      <c r="AM1516" s="397"/>
      <c r="AN1516" s="397"/>
      <c r="AO1516" s="397"/>
      <c r="AP1516" s="397"/>
      <c r="AQ1516" s="397"/>
      <c r="AR1516" s="397"/>
      <c r="AS1516" s="397"/>
      <c r="AT1516" s="397"/>
      <c r="AU1516" s="397"/>
      <c r="AV1516" s="397"/>
      <c r="AW1516" s="397"/>
      <c r="AX1516" s="397"/>
      <c r="AY1516" s="397"/>
      <c r="AZ1516" s="397"/>
      <c r="BA1516" s="553"/>
      <c r="BB1516" s="397"/>
      <c r="BC1516" s="397"/>
      <c r="BD1516" s="397"/>
    </row>
    <row r="1517" spans="2:56" x14ac:dyDescent="0.35">
      <c r="B1517" s="80"/>
      <c r="C1517" s="119"/>
      <c r="D1517" s="119"/>
      <c r="E1517" s="202"/>
      <c r="F1517" s="119"/>
      <c r="G1517" s="120"/>
      <c r="H1517" s="41"/>
      <c r="I1517" s="41"/>
      <c r="J1517" s="329">
        <v>0</v>
      </c>
      <c r="K1517" s="329">
        <v>0</v>
      </c>
      <c r="L1517" s="332"/>
      <c r="M1517" s="150"/>
      <c r="N1517" s="397"/>
      <c r="O1517" s="555"/>
      <c r="P1517" s="576">
        <f t="shared" si="72"/>
        <v>0</v>
      </c>
      <c r="Q1517" s="576">
        <f t="shared" si="73"/>
        <v>0</v>
      </c>
      <c r="R1517" s="576">
        <f t="shared" si="74"/>
        <v>0</v>
      </c>
      <c r="S1517" s="576">
        <f t="shared" si="74"/>
        <v>0</v>
      </c>
      <c r="T1517" s="553"/>
      <c r="U1517" s="553"/>
      <c r="V1517" s="553"/>
      <c r="W1517" s="553"/>
      <c r="X1517" s="397"/>
      <c r="Y1517" s="397"/>
      <c r="Z1517" s="397"/>
      <c r="AA1517" s="397"/>
      <c r="AB1517" s="397"/>
      <c r="AC1517" s="397"/>
      <c r="AD1517" s="397"/>
      <c r="AE1517" s="397"/>
      <c r="AF1517" s="397"/>
      <c r="AG1517" s="397"/>
      <c r="AH1517" s="397"/>
      <c r="AI1517" s="397"/>
      <c r="AJ1517" s="397"/>
      <c r="AK1517" s="397"/>
      <c r="AL1517" s="397"/>
      <c r="AM1517" s="397"/>
      <c r="AN1517" s="397"/>
      <c r="AO1517" s="397"/>
      <c r="AP1517" s="397"/>
      <c r="AQ1517" s="397"/>
      <c r="AR1517" s="397"/>
      <c r="AS1517" s="397"/>
      <c r="AT1517" s="397"/>
      <c r="AU1517" s="397"/>
      <c r="AV1517" s="397"/>
      <c r="AW1517" s="397"/>
      <c r="AX1517" s="397"/>
      <c r="AY1517" s="397"/>
      <c r="AZ1517" s="397"/>
      <c r="BA1517" s="553"/>
      <c r="BB1517" s="397"/>
      <c r="BC1517" s="397"/>
      <c r="BD1517" s="397"/>
    </row>
    <row r="1518" spans="2:56" x14ac:dyDescent="0.35">
      <c r="B1518" s="80"/>
      <c r="C1518" s="119"/>
      <c r="D1518" s="119"/>
      <c r="E1518" s="202"/>
      <c r="F1518" s="119"/>
      <c r="G1518" s="120"/>
      <c r="H1518" s="41"/>
      <c r="I1518" s="41"/>
      <c r="J1518" s="329">
        <v>0</v>
      </c>
      <c r="K1518" s="329">
        <v>0</v>
      </c>
      <c r="L1518" s="332"/>
      <c r="M1518" s="150"/>
      <c r="N1518" s="397"/>
      <c r="O1518" s="555"/>
      <c r="P1518" s="576">
        <f t="shared" si="72"/>
        <v>0</v>
      </c>
      <c r="Q1518" s="576">
        <f t="shared" si="73"/>
        <v>0</v>
      </c>
      <c r="R1518" s="576">
        <f t="shared" si="74"/>
        <v>0</v>
      </c>
      <c r="S1518" s="576">
        <f t="shared" si="74"/>
        <v>0</v>
      </c>
      <c r="T1518" s="553"/>
      <c r="U1518" s="553"/>
      <c r="V1518" s="553"/>
      <c r="W1518" s="553"/>
      <c r="X1518" s="397"/>
      <c r="Y1518" s="397"/>
      <c r="Z1518" s="397"/>
      <c r="AA1518" s="397"/>
      <c r="AB1518" s="397"/>
      <c r="AC1518" s="397"/>
      <c r="AD1518" s="397"/>
      <c r="AE1518" s="397"/>
      <c r="AF1518" s="397"/>
      <c r="AG1518" s="397"/>
      <c r="AH1518" s="397"/>
      <c r="AI1518" s="397"/>
      <c r="AJ1518" s="397"/>
      <c r="AK1518" s="397"/>
      <c r="AL1518" s="397"/>
      <c r="AM1518" s="397"/>
      <c r="AN1518" s="397"/>
      <c r="AO1518" s="397"/>
      <c r="AP1518" s="397"/>
      <c r="AQ1518" s="397"/>
      <c r="AR1518" s="397"/>
      <c r="AS1518" s="397"/>
      <c r="AT1518" s="397"/>
      <c r="AU1518" s="397"/>
      <c r="AV1518" s="397"/>
      <c r="AW1518" s="397"/>
      <c r="AX1518" s="397"/>
      <c r="AY1518" s="397"/>
      <c r="AZ1518" s="397"/>
      <c r="BA1518" s="553"/>
      <c r="BB1518" s="397"/>
      <c r="BC1518" s="397"/>
      <c r="BD1518" s="397"/>
    </row>
    <row r="1519" spans="2:56" x14ac:dyDescent="0.35">
      <c r="B1519" s="80"/>
      <c r="C1519" s="119"/>
      <c r="D1519" s="119"/>
      <c r="E1519" s="202"/>
      <c r="F1519" s="119"/>
      <c r="G1519" s="120"/>
      <c r="H1519" s="41"/>
      <c r="I1519" s="41"/>
      <c r="J1519" s="329">
        <v>0</v>
      </c>
      <c r="K1519" s="329">
        <v>0</v>
      </c>
      <c r="L1519" s="332"/>
      <c r="M1519" s="150"/>
      <c r="N1519" s="397"/>
      <c r="O1519" s="555"/>
      <c r="P1519" s="576">
        <f t="shared" si="72"/>
        <v>0</v>
      </c>
      <c r="Q1519" s="576">
        <f t="shared" si="73"/>
        <v>0</v>
      </c>
      <c r="R1519" s="576">
        <f t="shared" si="74"/>
        <v>0</v>
      </c>
      <c r="S1519" s="576">
        <f t="shared" si="74"/>
        <v>0</v>
      </c>
      <c r="T1519" s="553"/>
      <c r="U1519" s="553"/>
      <c r="V1519" s="553"/>
      <c r="W1519" s="553"/>
      <c r="X1519" s="397"/>
      <c r="Y1519" s="397"/>
      <c r="Z1519" s="397"/>
      <c r="AA1519" s="397"/>
      <c r="AB1519" s="397"/>
      <c r="AC1519" s="397"/>
      <c r="AD1519" s="397"/>
      <c r="AE1519" s="397"/>
      <c r="AF1519" s="397"/>
      <c r="AG1519" s="397"/>
      <c r="AH1519" s="397"/>
      <c r="AI1519" s="397"/>
      <c r="AJ1519" s="397"/>
      <c r="AK1519" s="397"/>
      <c r="AL1519" s="397"/>
      <c r="AM1519" s="397"/>
      <c r="AN1519" s="397"/>
      <c r="AO1519" s="397"/>
      <c r="AP1519" s="397"/>
      <c r="AQ1519" s="397"/>
      <c r="AR1519" s="397"/>
      <c r="AS1519" s="397"/>
      <c r="AT1519" s="397"/>
      <c r="AU1519" s="397"/>
      <c r="AV1519" s="397"/>
      <c r="AW1519" s="397"/>
      <c r="AX1519" s="397"/>
      <c r="AY1519" s="397"/>
      <c r="AZ1519" s="397"/>
      <c r="BA1519" s="553"/>
      <c r="BB1519" s="397"/>
      <c r="BC1519" s="397"/>
      <c r="BD1519" s="397"/>
    </row>
    <row r="1520" spans="2:56" x14ac:dyDescent="0.35">
      <c r="B1520" s="80"/>
      <c r="C1520" s="119"/>
      <c r="D1520" s="119"/>
      <c r="E1520" s="202"/>
      <c r="F1520" s="119"/>
      <c r="G1520" s="120"/>
      <c r="H1520" s="41"/>
      <c r="I1520" s="41"/>
      <c r="J1520" s="329">
        <v>0</v>
      </c>
      <c r="K1520" s="329">
        <v>0</v>
      </c>
      <c r="L1520" s="332"/>
      <c r="M1520" s="150"/>
      <c r="N1520" s="397"/>
      <c r="O1520" s="555"/>
      <c r="P1520" s="576">
        <f t="shared" ref="P1520:P1583" si="75">J1520*$G$32</f>
        <v>0</v>
      </c>
      <c r="Q1520" s="576">
        <f t="shared" ref="Q1520:Q1583" si="76">K1520*$G$42</f>
        <v>0</v>
      </c>
      <c r="R1520" s="576">
        <f t="shared" ref="R1520:S1583" si="77">P1520-J1520</f>
        <v>0</v>
      </c>
      <c r="S1520" s="576">
        <f t="shared" si="77"/>
        <v>0</v>
      </c>
      <c r="T1520" s="553"/>
      <c r="U1520" s="553"/>
      <c r="V1520" s="553"/>
      <c r="W1520" s="553"/>
      <c r="X1520" s="397"/>
      <c r="Y1520" s="397"/>
      <c r="Z1520" s="397"/>
      <c r="AA1520" s="397"/>
      <c r="AB1520" s="397"/>
      <c r="AC1520" s="397"/>
      <c r="AD1520" s="397"/>
      <c r="AE1520" s="397"/>
      <c r="AF1520" s="397"/>
      <c r="AG1520" s="397"/>
      <c r="AH1520" s="397"/>
      <c r="AI1520" s="397"/>
      <c r="AJ1520" s="397"/>
      <c r="AK1520" s="397"/>
      <c r="AL1520" s="397"/>
      <c r="AM1520" s="397"/>
      <c r="AN1520" s="397"/>
      <c r="AO1520" s="397"/>
      <c r="AP1520" s="397"/>
      <c r="AQ1520" s="397"/>
      <c r="AR1520" s="397"/>
      <c r="AS1520" s="397"/>
      <c r="AT1520" s="397"/>
      <c r="AU1520" s="397"/>
      <c r="AV1520" s="397"/>
      <c r="AW1520" s="397"/>
      <c r="AX1520" s="397"/>
      <c r="AY1520" s="397"/>
      <c r="AZ1520" s="397"/>
      <c r="BA1520" s="553"/>
      <c r="BB1520" s="397"/>
      <c r="BC1520" s="397"/>
      <c r="BD1520" s="397"/>
    </row>
    <row r="1521" spans="2:56" x14ac:dyDescent="0.35">
      <c r="B1521" s="80"/>
      <c r="C1521" s="119"/>
      <c r="D1521" s="119"/>
      <c r="E1521" s="202"/>
      <c r="F1521" s="119"/>
      <c r="G1521" s="120"/>
      <c r="H1521" s="41"/>
      <c r="I1521" s="41"/>
      <c r="J1521" s="329">
        <v>0</v>
      </c>
      <c r="K1521" s="329">
        <v>0</v>
      </c>
      <c r="L1521" s="332"/>
      <c r="M1521" s="150"/>
      <c r="N1521" s="397"/>
      <c r="O1521" s="555"/>
      <c r="P1521" s="576">
        <f t="shared" si="75"/>
        <v>0</v>
      </c>
      <c r="Q1521" s="576">
        <f t="shared" si="76"/>
        <v>0</v>
      </c>
      <c r="R1521" s="576">
        <f t="shared" si="77"/>
        <v>0</v>
      </c>
      <c r="S1521" s="576">
        <f t="shared" si="77"/>
        <v>0</v>
      </c>
      <c r="T1521" s="553"/>
      <c r="U1521" s="553"/>
      <c r="V1521" s="553"/>
      <c r="W1521" s="553"/>
      <c r="X1521" s="397"/>
      <c r="Y1521" s="397"/>
      <c r="Z1521" s="397"/>
      <c r="AA1521" s="397"/>
      <c r="AB1521" s="397"/>
      <c r="AC1521" s="397"/>
      <c r="AD1521" s="397"/>
      <c r="AE1521" s="397"/>
      <c r="AF1521" s="397"/>
      <c r="AG1521" s="397"/>
      <c r="AH1521" s="397"/>
      <c r="AI1521" s="397"/>
      <c r="AJ1521" s="397"/>
      <c r="AK1521" s="397"/>
      <c r="AL1521" s="397"/>
      <c r="AM1521" s="397"/>
      <c r="AN1521" s="397"/>
      <c r="AO1521" s="397"/>
      <c r="AP1521" s="397"/>
      <c r="AQ1521" s="397"/>
      <c r="AR1521" s="397"/>
      <c r="AS1521" s="397"/>
      <c r="AT1521" s="397"/>
      <c r="AU1521" s="397"/>
      <c r="AV1521" s="397"/>
      <c r="AW1521" s="397"/>
      <c r="AX1521" s="397"/>
      <c r="AY1521" s="397"/>
      <c r="AZ1521" s="397"/>
      <c r="BA1521" s="553"/>
      <c r="BB1521" s="397"/>
      <c r="BC1521" s="397"/>
      <c r="BD1521" s="397"/>
    </row>
    <row r="1522" spans="2:56" x14ac:dyDescent="0.35">
      <c r="B1522" s="80"/>
      <c r="C1522" s="119"/>
      <c r="D1522" s="119"/>
      <c r="E1522" s="202"/>
      <c r="F1522" s="119"/>
      <c r="G1522" s="120"/>
      <c r="H1522" s="41"/>
      <c r="I1522" s="41"/>
      <c r="J1522" s="329">
        <v>0</v>
      </c>
      <c r="K1522" s="329">
        <v>0</v>
      </c>
      <c r="L1522" s="332"/>
      <c r="M1522" s="150"/>
      <c r="N1522" s="397"/>
      <c r="O1522" s="555"/>
      <c r="P1522" s="576">
        <f t="shared" si="75"/>
        <v>0</v>
      </c>
      <c r="Q1522" s="576">
        <f t="shared" si="76"/>
        <v>0</v>
      </c>
      <c r="R1522" s="576">
        <f t="shared" si="77"/>
        <v>0</v>
      </c>
      <c r="S1522" s="576">
        <f t="shared" si="77"/>
        <v>0</v>
      </c>
      <c r="T1522" s="553"/>
      <c r="U1522" s="553"/>
      <c r="V1522" s="553"/>
      <c r="W1522" s="553"/>
      <c r="X1522" s="397"/>
      <c r="Y1522" s="397"/>
      <c r="Z1522" s="397"/>
      <c r="AA1522" s="397"/>
      <c r="AB1522" s="397"/>
      <c r="AC1522" s="397"/>
      <c r="AD1522" s="397"/>
      <c r="AE1522" s="397"/>
      <c r="AF1522" s="397"/>
      <c r="AG1522" s="397"/>
      <c r="AH1522" s="397"/>
      <c r="AI1522" s="397"/>
      <c r="AJ1522" s="397"/>
      <c r="AK1522" s="397"/>
      <c r="AL1522" s="397"/>
      <c r="AM1522" s="397"/>
      <c r="AN1522" s="397"/>
      <c r="AO1522" s="397"/>
      <c r="AP1522" s="397"/>
      <c r="AQ1522" s="397"/>
      <c r="AR1522" s="397"/>
      <c r="AS1522" s="397"/>
      <c r="AT1522" s="397"/>
      <c r="AU1522" s="397"/>
      <c r="AV1522" s="397"/>
      <c r="AW1522" s="397"/>
      <c r="AX1522" s="397"/>
      <c r="AY1522" s="397"/>
      <c r="AZ1522" s="397"/>
      <c r="BA1522" s="553"/>
      <c r="BB1522" s="397"/>
      <c r="BC1522" s="397"/>
      <c r="BD1522" s="397"/>
    </row>
    <row r="1523" spans="2:56" x14ac:dyDescent="0.35">
      <c r="B1523" s="80"/>
      <c r="C1523" s="119"/>
      <c r="D1523" s="119"/>
      <c r="E1523" s="202"/>
      <c r="F1523" s="119"/>
      <c r="G1523" s="120"/>
      <c r="H1523" s="41"/>
      <c r="I1523" s="41"/>
      <c r="J1523" s="329">
        <v>0</v>
      </c>
      <c r="K1523" s="329">
        <v>0</v>
      </c>
      <c r="L1523" s="332"/>
      <c r="M1523" s="150"/>
      <c r="N1523" s="397"/>
      <c r="O1523" s="555"/>
      <c r="P1523" s="576">
        <f t="shared" si="75"/>
        <v>0</v>
      </c>
      <c r="Q1523" s="576">
        <f t="shared" si="76"/>
        <v>0</v>
      </c>
      <c r="R1523" s="576">
        <f t="shared" si="77"/>
        <v>0</v>
      </c>
      <c r="S1523" s="576">
        <f t="shared" si="77"/>
        <v>0</v>
      </c>
      <c r="T1523" s="553"/>
      <c r="U1523" s="553"/>
      <c r="V1523" s="553"/>
      <c r="W1523" s="553"/>
      <c r="X1523" s="397"/>
      <c r="Y1523" s="397"/>
      <c r="Z1523" s="397"/>
      <c r="AA1523" s="397"/>
      <c r="AB1523" s="397"/>
      <c r="AC1523" s="397"/>
      <c r="AD1523" s="397"/>
      <c r="AE1523" s="397"/>
      <c r="AF1523" s="397"/>
      <c r="AG1523" s="397"/>
      <c r="AH1523" s="397"/>
      <c r="AI1523" s="397"/>
      <c r="AJ1523" s="397"/>
      <c r="AK1523" s="397"/>
      <c r="AL1523" s="397"/>
      <c r="AM1523" s="397"/>
      <c r="AN1523" s="397"/>
      <c r="AO1523" s="397"/>
      <c r="AP1523" s="397"/>
      <c r="AQ1523" s="397"/>
      <c r="AR1523" s="397"/>
      <c r="AS1523" s="397"/>
      <c r="AT1523" s="397"/>
      <c r="AU1523" s="397"/>
      <c r="AV1523" s="397"/>
      <c r="AW1523" s="397"/>
      <c r="AX1523" s="397"/>
      <c r="AY1523" s="397"/>
      <c r="AZ1523" s="397"/>
      <c r="BA1523" s="553"/>
      <c r="BB1523" s="397"/>
      <c r="BC1523" s="397"/>
      <c r="BD1523" s="397"/>
    </row>
    <row r="1524" spans="2:56" x14ac:dyDescent="0.35">
      <c r="B1524" s="80"/>
      <c r="C1524" s="119"/>
      <c r="D1524" s="119"/>
      <c r="E1524" s="202"/>
      <c r="F1524" s="119"/>
      <c r="G1524" s="120"/>
      <c r="H1524" s="41"/>
      <c r="I1524" s="41"/>
      <c r="J1524" s="329">
        <v>0</v>
      </c>
      <c r="K1524" s="329">
        <v>0</v>
      </c>
      <c r="L1524" s="332"/>
      <c r="M1524" s="150"/>
      <c r="N1524" s="397"/>
      <c r="O1524" s="555"/>
      <c r="P1524" s="576">
        <f t="shared" si="75"/>
        <v>0</v>
      </c>
      <c r="Q1524" s="576">
        <f t="shared" si="76"/>
        <v>0</v>
      </c>
      <c r="R1524" s="576">
        <f t="shared" si="77"/>
        <v>0</v>
      </c>
      <c r="S1524" s="576">
        <f t="shared" si="77"/>
        <v>0</v>
      </c>
      <c r="T1524" s="553"/>
      <c r="U1524" s="553"/>
      <c r="V1524" s="553"/>
      <c r="W1524" s="553"/>
      <c r="X1524" s="397"/>
      <c r="Y1524" s="397"/>
      <c r="Z1524" s="397"/>
      <c r="AA1524" s="397"/>
      <c r="AB1524" s="397"/>
      <c r="AC1524" s="397"/>
      <c r="AD1524" s="397"/>
      <c r="AE1524" s="397"/>
      <c r="AF1524" s="397"/>
      <c r="AG1524" s="397"/>
      <c r="AH1524" s="397"/>
      <c r="AI1524" s="397"/>
      <c r="AJ1524" s="397"/>
      <c r="AK1524" s="397"/>
      <c r="AL1524" s="397"/>
      <c r="AM1524" s="397"/>
      <c r="AN1524" s="397"/>
      <c r="AO1524" s="397"/>
      <c r="AP1524" s="397"/>
      <c r="AQ1524" s="397"/>
      <c r="AR1524" s="397"/>
      <c r="AS1524" s="397"/>
      <c r="AT1524" s="397"/>
      <c r="AU1524" s="397"/>
      <c r="AV1524" s="397"/>
      <c r="AW1524" s="397"/>
      <c r="AX1524" s="397"/>
      <c r="AY1524" s="397"/>
      <c r="AZ1524" s="397"/>
      <c r="BA1524" s="553"/>
      <c r="BB1524" s="397"/>
      <c r="BC1524" s="397"/>
      <c r="BD1524" s="397"/>
    </row>
    <row r="1525" spans="2:56" x14ac:dyDescent="0.35">
      <c r="B1525" s="80"/>
      <c r="C1525" s="119"/>
      <c r="D1525" s="119"/>
      <c r="E1525" s="202"/>
      <c r="F1525" s="119"/>
      <c r="G1525" s="120"/>
      <c r="H1525" s="41"/>
      <c r="I1525" s="41"/>
      <c r="J1525" s="329">
        <v>0</v>
      </c>
      <c r="K1525" s="329">
        <v>0</v>
      </c>
      <c r="L1525" s="332"/>
      <c r="M1525" s="150"/>
      <c r="N1525" s="397"/>
      <c r="O1525" s="555"/>
      <c r="P1525" s="576">
        <f t="shared" si="75"/>
        <v>0</v>
      </c>
      <c r="Q1525" s="576">
        <f t="shared" si="76"/>
        <v>0</v>
      </c>
      <c r="R1525" s="576">
        <f t="shared" si="77"/>
        <v>0</v>
      </c>
      <c r="S1525" s="576">
        <f t="shared" si="77"/>
        <v>0</v>
      </c>
      <c r="T1525" s="553"/>
      <c r="U1525" s="553"/>
      <c r="V1525" s="553"/>
      <c r="W1525" s="553"/>
      <c r="X1525" s="397"/>
      <c r="Y1525" s="397"/>
      <c r="Z1525" s="397"/>
      <c r="AA1525" s="397"/>
      <c r="AB1525" s="397"/>
      <c r="AC1525" s="397"/>
      <c r="AD1525" s="397"/>
      <c r="AE1525" s="397"/>
      <c r="AF1525" s="397"/>
      <c r="AG1525" s="397"/>
      <c r="AH1525" s="397"/>
      <c r="AI1525" s="397"/>
      <c r="AJ1525" s="397"/>
      <c r="AK1525" s="397"/>
      <c r="AL1525" s="397"/>
      <c r="AM1525" s="397"/>
      <c r="AN1525" s="397"/>
      <c r="AO1525" s="397"/>
      <c r="AP1525" s="397"/>
      <c r="AQ1525" s="397"/>
      <c r="AR1525" s="397"/>
      <c r="AS1525" s="397"/>
      <c r="AT1525" s="397"/>
      <c r="AU1525" s="397"/>
      <c r="AV1525" s="397"/>
      <c r="AW1525" s="397"/>
      <c r="AX1525" s="397"/>
      <c r="AY1525" s="397"/>
      <c r="AZ1525" s="397"/>
      <c r="BA1525" s="553"/>
      <c r="BB1525" s="397"/>
      <c r="BC1525" s="397"/>
      <c r="BD1525" s="397"/>
    </row>
    <row r="1526" spans="2:56" x14ac:dyDescent="0.35">
      <c r="B1526" s="80"/>
      <c r="C1526" s="119"/>
      <c r="D1526" s="119"/>
      <c r="E1526" s="202"/>
      <c r="F1526" s="119"/>
      <c r="G1526" s="120"/>
      <c r="H1526" s="41"/>
      <c r="I1526" s="41"/>
      <c r="J1526" s="329">
        <v>0</v>
      </c>
      <c r="K1526" s="329">
        <v>0</v>
      </c>
      <c r="L1526" s="332"/>
      <c r="M1526" s="150"/>
      <c r="N1526" s="397"/>
      <c r="O1526" s="555"/>
      <c r="P1526" s="576">
        <f t="shared" si="75"/>
        <v>0</v>
      </c>
      <c r="Q1526" s="576">
        <f t="shared" si="76"/>
        <v>0</v>
      </c>
      <c r="R1526" s="576">
        <f t="shared" si="77"/>
        <v>0</v>
      </c>
      <c r="S1526" s="576">
        <f t="shared" si="77"/>
        <v>0</v>
      </c>
      <c r="T1526" s="553"/>
      <c r="U1526" s="553"/>
      <c r="V1526" s="553"/>
      <c r="W1526" s="553"/>
      <c r="X1526" s="397"/>
      <c r="Y1526" s="397"/>
      <c r="Z1526" s="397"/>
      <c r="AA1526" s="397"/>
      <c r="AB1526" s="397"/>
      <c r="AC1526" s="397"/>
      <c r="AD1526" s="397"/>
      <c r="AE1526" s="397"/>
      <c r="AF1526" s="397"/>
      <c r="AG1526" s="397"/>
      <c r="AH1526" s="397"/>
      <c r="AI1526" s="397"/>
      <c r="AJ1526" s="397"/>
      <c r="AK1526" s="397"/>
      <c r="AL1526" s="397"/>
      <c r="AM1526" s="397"/>
      <c r="AN1526" s="397"/>
      <c r="AO1526" s="397"/>
      <c r="AP1526" s="397"/>
      <c r="AQ1526" s="397"/>
      <c r="AR1526" s="397"/>
      <c r="AS1526" s="397"/>
      <c r="AT1526" s="397"/>
      <c r="AU1526" s="397"/>
      <c r="AV1526" s="397"/>
      <c r="AW1526" s="397"/>
      <c r="AX1526" s="397"/>
      <c r="AY1526" s="397"/>
      <c r="AZ1526" s="397"/>
      <c r="BA1526" s="553"/>
      <c r="BB1526" s="397"/>
      <c r="BC1526" s="397"/>
      <c r="BD1526" s="397"/>
    </row>
    <row r="1527" spans="2:56" x14ac:dyDescent="0.35">
      <c r="B1527" s="80"/>
      <c r="C1527" s="119"/>
      <c r="D1527" s="119"/>
      <c r="E1527" s="202"/>
      <c r="F1527" s="119"/>
      <c r="G1527" s="120"/>
      <c r="H1527" s="41"/>
      <c r="I1527" s="41"/>
      <c r="J1527" s="329">
        <v>0</v>
      </c>
      <c r="K1527" s="329">
        <v>0</v>
      </c>
      <c r="L1527" s="332"/>
      <c r="M1527" s="150"/>
      <c r="N1527" s="397"/>
      <c r="O1527" s="555"/>
      <c r="P1527" s="576">
        <f t="shared" si="75"/>
        <v>0</v>
      </c>
      <c r="Q1527" s="576">
        <f t="shared" si="76"/>
        <v>0</v>
      </c>
      <c r="R1527" s="576">
        <f t="shared" si="77"/>
        <v>0</v>
      </c>
      <c r="S1527" s="576">
        <f t="shared" si="77"/>
        <v>0</v>
      </c>
      <c r="T1527" s="553"/>
      <c r="U1527" s="553"/>
      <c r="V1527" s="553"/>
      <c r="W1527" s="553"/>
      <c r="X1527" s="397"/>
      <c r="Y1527" s="397"/>
      <c r="Z1527" s="397"/>
      <c r="AA1527" s="397"/>
      <c r="AB1527" s="397"/>
      <c r="AC1527" s="397"/>
      <c r="AD1527" s="397"/>
      <c r="AE1527" s="397"/>
      <c r="AF1527" s="397"/>
      <c r="AG1527" s="397"/>
      <c r="AH1527" s="397"/>
      <c r="AI1527" s="397"/>
      <c r="AJ1527" s="397"/>
      <c r="AK1527" s="397"/>
      <c r="AL1527" s="397"/>
      <c r="AM1527" s="397"/>
      <c r="AN1527" s="397"/>
      <c r="AO1527" s="397"/>
      <c r="AP1527" s="397"/>
      <c r="AQ1527" s="397"/>
      <c r="AR1527" s="397"/>
      <c r="AS1527" s="397"/>
      <c r="AT1527" s="397"/>
      <c r="AU1527" s="397"/>
      <c r="AV1527" s="397"/>
      <c r="AW1527" s="397"/>
      <c r="AX1527" s="397"/>
      <c r="AY1527" s="397"/>
      <c r="AZ1527" s="397"/>
      <c r="BA1527" s="553"/>
      <c r="BB1527" s="397"/>
      <c r="BC1527" s="397"/>
      <c r="BD1527" s="397"/>
    </row>
    <row r="1528" spans="2:56" x14ac:dyDescent="0.35">
      <c r="B1528" s="80"/>
      <c r="C1528" s="119"/>
      <c r="D1528" s="119"/>
      <c r="E1528" s="202"/>
      <c r="F1528" s="119"/>
      <c r="G1528" s="120"/>
      <c r="H1528" s="41"/>
      <c r="I1528" s="41"/>
      <c r="J1528" s="329">
        <v>0</v>
      </c>
      <c r="K1528" s="329">
        <v>0</v>
      </c>
      <c r="L1528" s="332"/>
      <c r="M1528" s="150"/>
      <c r="N1528" s="397"/>
      <c r="O1528" s="555"/>
      <c r="P1528" s="576">
        <f t="shared" si="75"/>
        <v>0</v>
      </c>
      <c r="Q1528" s="576">
        <f t="shared" si="76"/>
        <v>0</v>
      </c>
      <c r="R1528" s="576">
        <f t="shared" si="77"/>
        <v>0</v>
      </c>
      <c r="S1528" s="576">
        <f t="shared" si="77"/>
        <v>0</v>
      </c>
      <c r="T1528" s="553"/>
      <c r="U1528" s="553"/>
      <c r="V1528" s="553"/>
      <c r="W1528" s="553"/>
      <c r="X1528" s="397"/>
      <c r="Y1528" s="397"/>
      <c r="Z1528" s="397"/>
      <c r="AA1528" s="397"/>
      <c r="AB1528" s="397"/>
      <c r="AC1528" s="397"/>
      <c r="AD1528" s="397"/>
      <c r="AE1528" s="397"/>
      <c r="AF1528" s="397"/>
      <c r="AG1528" s="397"/>
      <c r="AH1528" s="397"/>
      <c r="AI1528" s="397"/>
      <c r="AJ1528" s="397"/>
      <c r="AK1528" s="397"/>
      <c r="AL1528" s="397"/>
      <c r="AM1528" s="397"/>
      <c r="AN1528" s="397"/>
      <c r="AO1528" s="397"/>
      <c r="AP1528" s="397"/>
      <c r="AQ1528" s="397"/>
      <c r="AR1528" s="397"/>
      <c r="AS1528" s="397"/>
      <c r="AT1528" s="397"/>
      <c r="AU1528" s="397"/>
      <c r="AV1528" s="397"/>
      <c r="AW1528" s="397"/>
      <c r="AX1528" s="397"/>
      <c r="AY1528" s="397"/>
      <c r="AZ1528" s="397"/>
      <c r="BA1528" s="553"/>
      <c r="BB1528" s="397"/>
      <c r="BC1528" s="397"/>
      <c r="BD1528" s="397"/>
    </row>
    <row r="1529" spans="2:56" x14ac:dyDescent="0.35">
      <c r="B1529" s="80"/>
      <c r="C1529" s="119"/>
      <c r="D1529" s="119"/>
      <c r="E1529" s="202"/>
      <c r="F1529" s="119"/>
      <c r="G1529" s="120"/>
      <c r="H1529" s="41"/>
      <c r="I1529" s="41"/>
      <c r="J1529" s="329">
        <v>0</v>
      </c>
      <c r="K1529" s="329">
        <v>0</v>
      </c>
      <c r="L1529" s="332"/>
      <c r="M1529" s="150"/>
      <c r="N1529" s="397"/>
      <c r="O1529" s="555"/>
      <c r="P1529" s="576">
        <f t="shared" si="75"/>
        <v>0</v>
      </c>
      <c r="Q1529" s="576">
        <f t="shared" si="76"/>
        <v>0</v>
      </c>
      <c r="R1529" s="576">
        <f t="shared" si="77"/>
        <v>0</v>
      </c>
      <c r="S1529" s="576">
        <f t="shared" si="77"/>
        <v>0</v>
      </c>
      <c r="T1529" s="553"/>
      <c r="U1529" s="553"/>
      <c r="V1529" s="553"/>
      <c r="W1529" s="553"/>
      <c r="X1529" s="397"/>
      <c r="Y1529" s="397"/>
      <c r="Z1529" s="397"/>
      <c r="AA1529" s="397"/>
      <c r="AB1529" s="397"/>
      <c r="AC1529" s="397"/>
      <c r="AD1529" s="397"/>
      <c r="AE1529" s="397"/>
      <c r="AF1529" s="397"/>
      <c r="AG1529" s="397"/>
      <c r="AH1529" s="397"/>
      <c r="AI1529" s="397"/>
      <c r="AJ1529" s="397"/>
      <c r="AK1529" s="397"/>
      <c r="AL1529" s="397"/>
      <c r="AM1529" s="397"/>
      <c r="AN1529" s="397"/>
      <c r="AO1529" s="397"/>
      <c r="AP1529" s="397"/>
      <c r="AQ1529" s="397"/>
      <c r="AR1529" s="397"/>
      <c r="AS1529" s="397"/>
      <c r="AT1529" s="397"/>
      <c r="AU1529" s="397"/>
      <c r="AV1529" s="397"/>
      <c r="AW1529" s="397"/>
      <c r="AX1529" s="397"/>
      <c r="AY1529" s="397"/>
      <c r="AZ1529" s="397"/>
      <c r="BA1529" s="553"/>
      <c r="BB1529" s="397"/>
      <c r="BC1529" s="397"/>
      <c r="BD1529" s="397"/>
    </row>
    <row r="1530" spans="2:56" x14ac:dyDescent="0.35">
      <c r="B1530" s="80"/>
      <c r="C1530" s="119"/>
      <c r="D1530" s="119"/>
      <c r="E1530" s="202"/>
      <c r="F1530" s="119"/>
      <c r="G1530" s="120"/>
      <c r="H1530" s="41"/>
      <c r="I1530" s="41"/>
      <c r="J1530" s="329">
        <v>0</v>
      </c>
      <c r="K1530" s="329">
        <v>0</v>
      </c>
      <c r="L1530" s="332"/>
      <c r="M1530" s="150"/>
      <c r="N1530" s="397"/>
      <c r="O1530" s="555"/>
      <c r="P1530" s="576">
        <f t="shared" si="75"/>
        <v>0</v>
      </c>
      <c r="Q1530" s="576">
        <f t="shared" si="76"/>
        <v>0</v>
      </c>
      <c r="R1530" s="576">
        <f t="shared" si="77"/>
        <v>0</v>
      </c>
      <c r="S1530" s="576">
        <f t="shared" si="77"/>
        <v>0</v>
      </c>
      <c r="T1530" s="553"/>
      <c r="U1530" s="553"/>
      <c r="V1530" s="553"/>
      <c r="W1530" s="553"/>
      <c r="X1530" s="397"/>
      <c r="Y1530" s="397"/>
      <c r="Z1530" s="397"/>
      <c r="AA1530" s="397"/>
      <c r="AB1530" s="397"/>
      <c r="AC1530" s="397"/>
      <c r="AD1530" s="397"/>
      <c r="AE1530" s="397"/>
      <c r="AF1530" s="397"/>
      <c r="AG1530" s="397"/>
      <c r="AH1530" s="397"/>
      <c r="AI1530" s="397"/>
      <c r="AJ1530" s="397"/>
      <c r="AK1530" s="397"/>
      <c r="AL1530" s="397"/>
      <c r="AM1530" s="397"/>
      <c r="AN1530" s="397"/>
      <c r="AO1530" s="397"/>
      <c r="AP1530" s="397"/>
      <c r="AQ1530" s="397"/>
      <c r="AR1530" s="397"/>
      <c r="AS1530" s="397"/>
      <c r="AT1530" s="397"/>
      <c r="AU1530" s="397"/>
      <c r="AV1530" s="397"/>
      <c r="AW1530" s="397"/>
      <c r="AX1530" s="397"/>
      <c r="AY1530" s="397"/>
      <c r="AZ1530" s="397"/>
      <c r="BA1530" s="553"/>
      <c r="BB1530" s="397"/>
      <c r="BC1530" s="397"/>
      <c r="BD1530" s="397"/>
    </row>
    <row r="1531" spans="2:56" x14ac:dyDescent="0.35">
      <c r="B1531" s="80"/>
      <c r="C1531" s="119"/>
      <c r="D1531" s="119"/>
      <c r="E1531" s="202"/>
      <c r="F1531" s="119"/>
      <c r="G1531" s="120"/>
      <c r="H1531" s="41"/>
      <c r="I1531" s="41"/>
      <c r="J1531" s="329">
        <v>0</v>
      </c>
      <c r="K1531" s="329">
        <v>0</v>
      </c>
      <c r="L1531" s="332"/>
      <c r="M1531" s="150"/>
      <c r="N1531" s="397"/>
      <c r="O1531" s="555"/>
      <c r="P1531" s="576">
        <f t="shared" si="75"/>
        <v>0</v>
      </c>
      <c r="Q1531" s="576">
        <f t="shared" si="76"/>
        <v>0</v>
      </c>
      <c r="R1531" s="576">
        <f t="shared" si="77"/>
        <v>0</v>
      </c>
      <c r="S1531" s="576">
        <f t="shared" si="77"/>
        <v>0</v>
      </c>
      <c r="T1531" s="553"/>
      <c r="U1531" s="553"/>
      <c r="V1531" s="553"/>
      <c r="W1531" s="553"/>
      <c r="X1531" s="397"/>
      <c r="Y1531" s="397"/>
      <c r="Z1531" s="397"/>
      <c r="AA1531" s="397"/>
      <c r="AB1531" s="397"/>
      <c r="AC1531" s="397"/>
      <c r="AD1531" s="397"/>
      <c r="AE1531" s="397"/>
      <c r="AF1531" s="397"/>
      <c r="AG1531" s="397"/>
      <c r="AH1531" s="397"/>
      <c r="AI1531" s="397"/>
      <c r="AJ1531" s="397"/>
      <c r="AK1531" s="397"/>
      <c r="AL1531" s="397"/>
      <c r="AM1531" s="397"/>
      <c r="AN1531" s="397"/>
      <c r="AO1531" s="397"/>
      <c r="AP1531" s="397"/>
      <c r="AQ1531" s="397"/>
      <c r="AR1531" s="397"/>
      <c r="AS1531" s="397"/>
      <c r="AT1531" s="397"/>
      <c r="AU1531" s="397"/>
      <c r="AV1531" s="397"/>
      <c r="AW1531" s="397"/>
      <c r="AX1531" s="397"/>
      <c r="AY1531" s="397"/>
      <c r="AZ1531" s="397"/>
      <c r="BA1531" s="553"/>
      <c r="BB1531" s="397"/>
      <c r="BC1531" s="397"/>
      <c r="BD1531" s="397"/>
    </row>
    <row r="1532" spans="2:56" x14ac:dyDescent="0.35">
      <c r="B1532" s="80"/>
      <c r="C1532" s="119"/>
      <c r="D1532" s="119"/>
      <c r="E1532" s="202"/>
      <c r="F1532" s="119"/>
      <c r="G1532" s="120"/>
      <c r="H1532" s="41"/>
      <c r="I1532" s="41"/>
      <c r="J1532" s="329">
        <v>0</v>
      </c>
      <c r="K1532" s="329">
        <v>0</v>
      </c>
      <c r="L1532" s="332"/>
      <c r="M1532" s="150"/>
      <c r="N1532" s="397"/>
      <c r="O1532" s="555"/>
      <c r="P1532" s="576">
        <f t="shared" si="75"/>
        <v>0</v>
      </c>
      <c r="Q1532" s="576">
        <f t="shared" si="76"/>
        <v>0</v>
      </c>
      <c r="R1532" s="576">
        <f t="shared" si="77"/>
        <v>0</v>
      </c>
      <c r="S1532" s="576">
        <f t="shared" si="77"/>
        <v>0</v>
      </c>
      <c r="T1532" s="553"/>
      <c r="U1532" s="553"/>
      <c r="V1532" s="553"/>
      <c r="W1532" s="553"/>
      <c r="X1532" s="397"/>
      <c r="Y1532" s="397"/>
      <c r="Z1532" s="397"/>
      <c r="AA1532" s="397"/>
      <c r="AB1532" s="397"/>
      <c r="AC1532" s="397"/>
      <c r="AD1532" s="397"/>
      <c r="AE1532" s="397"/>
      <c r="AF1532" s="397"/>
      <c r="AG1532" s="397"/>
      <c r="AH1532" s="397"/>
      <c r="AI1532" s="397"/>
      <c r="AJ1532" s="397"/>
      <c r="AK1532" s="397"/>
      <c r="AL1532" s="397"/>
      <c r="AM1532" s="397"/>
      <c r="AN1532" s="397"/>
      <c r="AO1532" s="397"/>
      <c r="AP1532" s="397"/>
      <c r="AQ1532" s="397"/>
      <c r="AR1532" s="397"/>
      <c r="AS1532" s="397"/>
      <c r="AT1532" s="397"/>
      <c r="AU1532" s="397"/>
      <c r="AV1532" s="397"/>
      <c r="AW1532" s="397"/>
      <c r="AX1532" s="397"/>
      <c r="AY1532" s="397"/>
      <c r="AZ1532" s="397"/>
      <c r="BA1532" s="553"/>
      <c r="BB1532" s="397"/>
      <c r="BC1532" s="397"/>
      <c r="BD1532" s="397"/>
    </row>
    <row r="1533" spans="2:56" x14ac:dyDescent="0.35">
      <c r="B1533" s="80"/>
      <c r="C1533" s="119"/>
      <c r="D1533" s="119"/>
      <c r="E1533" s="202"/>
      <c r="F1533" s="119"/>
      <c r="G1533" s="120"/>
      <c r="H1533" s="41"/>
      <c r="I1533" s="41"/>
      <c r="J1533" s="329">
        <v>0</v>
      </c>
      <c r="K1533" s="329">
        <v>0</v>
      </c>
      <c r="L1533" s="332"/>
      <c r="M1533" s="150"/>
      <c r="N1533" s="397"/>
      <c r="O1533" s="555"/>
      <c r="P1533" s="576">
        <f t="shared" si="75"/>
        <v>0</v>
      </c>
      <c r="Q1533" s="576">
        <f t="shared" si="76"/>
        <v>0</v>
      </c>
      <c r="R1533" s="576">
        <f t="shared" si="77"/>
        <v>0</v>
      </c>
      <c r="S1533" s="576">
        <f t="shared" si="77"/>
        <v>0</v>
      </c>
      <c r="T1533" s="553"/>
      <c r="U1533" s="553"/>
      <c r="V1533" s="553"/>
      <c r="W1533" s="553"/>
      <c r="X1533" s="397"/>
      <c r="Y1533" s="397"/>
      <c r="Z1533" s="397"/>
      <c r="AA1533" s="397"/>
      <c r="AB1533" s="397"/>
      <c r="AC1533" s="397"/>
      <c r="AD1533" s="397"/>
      <c r="AE1533" s="397"/>
      <c r="AF1533" s="397"/>
      <c r="AG1533" s="397"/>
      <c r="AH1533" s="397"/>
      <c r="AI1533" s="397"/>
      <c r="AJ1533" s="397"/>
      <c r="AK1533" s="397"/>
      <c r="AL1533" s="397"/>
      <c r="AM1533" s="397"/>
      <c r="AN1533" s="397"/>
      <c r="AO1533" s="397"/>
      <c r="AP1533" s="397"/>
      <c r="AQ1533" s="397"/>
      <c r="AR1533" s="397"/>
      <c r="AS1533" s="397"/>
      <c r="AT1533" s="397"/>
      <c r="AU1533" s="397"/>
      <c r="AV1533" s="397"/>
      <c r="AW1533" s="397"/>
      <c r="AX1533" s="397"/>
      <c r="AY1533" s="397"/>
      <c r="AZ1533" s="397"/>
      <c r="BA1533" s="553"/>
      <c r="BB1533" s="397"/>
      <c r="BC1533" s="397"/>
      <c r="BD1533" s="397"/>
    </row>
    <row r="1534" spans="2:56" x14ac:dyDescent="0.35">
      <c r="B1534" s="80"/>
      <c r="C1534" s="119"/>
      <c r="D1534" s="119"/>
      <c r="E1534" s="202"/>
      <c r="F1534" s="119"/>
      <c r="G1534" s="120"/>
      <c r="H1534" s="41"/>
      <c r="I1534" s="41"/>
      <c r="J1534" s="329">
        <v>0</v>
      </c>
      <c r="K1534" s="329">
        <v>0</v>
      </c>
      <c r="L1534" s="332"/>
      <c r="M1534" s="150"/>
      <c r="N1534" s="397"/>
      <c r="O1534" s="555"/>
      <c r="P1534" s="576">
        <f t="shared" si="75"/>
        <v>0</v>
      </c>
      <c r="Q1534" s="576">
        <f t="shared" si="76"/>
        <v>0</v>
      </c>
      <c r="R1534" s="576">
        <f t="shared" si="77"/>
        <v>0</v>
      </c>
      <c r="S1534" s="576">
        <f t="shared" si="77"/>
        <v>0</v>
      </c>
      <c r="T1534" s="553"/>
      <c r="U1534" s="553"/>
      <c r="V1534" s="553"/>
      <c r="W1534" s="553"/>
      <c r="X1534" s="397"/>
      <c r="Y1534" s="397"/>
      <c r="Z1534" s="397"/>
      <c r="AA1534" s="397"/>
      <c r="AB1534" s="397"/>
      <c r="AC1534" s="397"/>
      <c r="AD1534" s="397"/>
      <c r="AE1534" s="397"/>
      <c r="AF1534" s="397"/>
      <c r="AG1534" s="397"/>
      <c r="AH1534" s="397"/>
      <c r="AI1534" s="397"/>
      <c r="AJ1534" s="397"/>
      <c r="AK1534" s="397"/>
      <c r="AL1534" s="397"/>
      <c r="AM1534" s="397"/>
      <c r="AN1534" s="397"/>
      <c r="AO1534" s="397"/>
      <c r="AP1534" s="397"/>
      <c r="AQ1534" s="397"/>
      <c r="AR1534" s="397"/>
      <c r="AS1534" s="397"/>
      <c r="AT1534" s="397"/>
      <c r="AU1534" s="397"/>
      <c r="AV1534" s="397"/>
      <c r="AW1534" s="397"/>
      <c r="AX1534" s="397"/>
      <c r="AY1534" s="397"/>
      <c r="AZ1534" s="397"/>
      <c r="BA1534" s="553"/>
      <c r="BB1534" s="397"/>
      <c r="BC1534" s="397"/>
      <c r="BD1534" s="397"/>
    </row>
    <row r="1535" spans="2:56" x14ac:dyDescent="0.35">
      <c r="B1535" s="80"/>
      <c r="C1535" s="119"/>
      <c r="D1535" s="119"/>
      <c r="E1535" s="202"/>
      <c r="F1535" s="119"/>
      <c r="G1535" s="120"/>
      <c r="H1535" s="41"/>
      <c r="I1535" s="41"/>
      <c r="J1535" s="329">
        <v>0</v>
      </c>
      <c r="K1535" s="329">
        <v>0</v>
      </c>
      <c r="L1535" s="332"/>
      <c r="M1535" s="150"/>
      <c r="N1535" s="397"/>
      <c r="O1535" s="555"/>
      <c r="P1535" s="576">
        <f t="shared" si="75"/>
        <v>0</v>
      </c>
      <c r="Q1535" s="576">
        <f t="shared" si="76"/>
        <v>0</v>
      </c>
      <c r="R1535" s="576">
        <f t="shared" si="77"/>
        <v>0</v>
      </c>
      <c r="S1535" s="576">
        <f t="shared" si="77"/>
        <v>0</v>
      </c>
      <c r="T1535" s="553"/>
      <c r="U1535" s="553"/>
      <c r="V1535" s="553"/>
      <c r="W1535" s="553"/>
      <c r="X1535" s="397"/>
      <c r="Y1535" s="397"/>
      <c r="Z1535" s="397"/>
      <c r="AA1535" s="397"/>
      <c r="AB1535" s="397"/>
      <c r="AC1535" s="397"/>
      <c r="AD1535" s="397"/>
      <c r="AE1535" s="397"/>
      <c r="AF1535" s="397"/>
      <c r="AG1535" s="397"/>
      <c r="AH1535" s="397"/>
      <c r="AI1535" s="397"/>
      <c r="AJ1535" s="397"/>
      <c r="AK1535" s="397"/>
      <c r="AL1535" s="397"/>
      <c r="AM1535" s="397"/>
      <c r="AN1535" s="397"/>
      <c r="AO1535" s="397"/>
      <c r="AP1535" s="397"/>
      <c r="AQ1535" s="397"/>
      <c r="AR1535" s="397"/>
      <c r="AS1535" s="397"/>
      <c r="AT1535" s="397"/>
      <c r="AU1535" s="397"/>
      <c r="AV1535" s="397"/>
      <c r="AW1535" s="397"/>
      <c r="AX1535" s="397"/>
      <c r="AY1535" s="397"/>
      <c r="AZ1535" s="397"/>
      <c r="BA1535" s="553"/>
      <c r="BB1535" s="397"/>
      <c r="BC1535" s="397"/>
      <c r="BD1535" s="397"/>
    </row>
    <row r="1536" spans="2:56" x14ac:dyDescent="0.35">
      <c r="B1536" s="80"/>
      <c r="C1536" s="119"/>
      <c r="D1536" s="119"/>
      <c r="E1536" s="202"/>
      <c r="F1536" s="119"/>
      <c r="G1536" s="120"/>
      <c r="H1536" s="41"/>
      <c r="I1536" s="41"/>
      <c r="J1536" s="329">
        <v>0</v>
      </c>
      <c r="K1536" s="329">
        <v>0</v>
      </c>
      <c r="L1536" s="332"/>
      <c r="M1536" s="150"/>
      <c r="N1536" s="397"/>
      <c r="O1536" s="555"/>
      <c r="P1536" s="576">
        <f t="shared" si="75"/>
        <v>0</v>
      </c>
      <c r="Q1536" s="576">
        <f t="shared" si="76"/>
        <v>0</v>
      </c>
      <c r="R1536" s="576">
        <f t="shared" si="77"/>
        <v>0</v>
      </c>
      <c r="S1536" s="576">
        <f t="shared" si="77"/>
        <v>0</v>
      </c>
      <c r="T1536" s="553"/>
      <c r="U1536" s="553"/>
      <c r="V1536" s="553"/>
      <c r="W1536" s="553"/>
      <c r="X1536" s="397"/>
      <c r="Y1536" s="397"/>
      <c r="Z1536" s="397"/>
      <c r="AA1536" s="397"/>
      <c r="AB1536" s="397"/>
      <c r="AC1536" s="397"/>
      <c r="AD1536" s="397"/>
      <c r="AE1536" s="397"/>
      <c r="AF1536" s="397"/>
      <c r="AG1536" s="397"/>
      <c r="AH1536" s="397"/>
      <c r="AI1536" s="397"/>
      <c r="AJ1536" s="397"/>
      <c r="AK1536" s="397"/>
      <c r="AL1536" s="397"/>
      <c r="AM1536" s="397"/>
      <c r="AN1536" s="397"/>
      <c r="AO1536" s="397"/>
      <c r="AP1536" s="397"/>
      <c r="AQ1536" s="397"/>
      <c r="AR1536" s="397"/>
      <c r="AS1536" s="397"/>
      <c r="AT1536" s="397"/>
      <c r="AU1536" s="397"/>
      <c r="AV1536" s="397"/>
      <c r="AW1536" s="397"/>
      <c r="AX1536" s="397"/>
      <c r="AY1536" s="397"/>
      <c r="AZ1536" s="397"/>
      <c r="BA1536" s="553"/>
      <c r="BB1536" s="397"/>
      <c r="BC1536" s="397"/>
      <c r="BD1536" s="397"/>
    </row>
    <row r="1537" spans="2:56" x14ac:dyDescent="0.35">
      <c r="B1537" s="80"/>
      <c r="C1537" s="119"/>
      <c r="D1537" s="119"/>
      <c r="E1537" s="202"/>
      <c r="F1537" s="119"/>
      <c r="G1537" s="120"/>
      <c r="H1537" s="41"/>
      <c r="I1537" s="41"/>
      <c r="J1537" s="329">
        <v>0</v>
      </c>
      <c r="K1537" s="329">
        <v>0</v>
      </c>
      <c r="L1537" s="332"/>
      <c r="M1537" s="150"/>
      <c r="N1537" s="397"/>
      <c r="O1537" s="555"/>
      <c r="P1537" s="576">
        <f t="shared" si="75"/>
        <v>0</v>
      </c>
      <c r="Q1537" s="576">
        <f t="shared" si="76"/>
        <v>0</v>
      </c>
      <c r="R1537" s="576">
        <f t="shared" si="77"/>
        <v>0</v>
      </c>
      <c r="S1537" s="576">
        <f t="shared" si="77"/>
        <v>0</v>
      </c>
      <c r="T1537" s="553"/>
      <c r="U1537" s="553"/>
      <c r="V1537" s="553"/>
      <c r="W1537" s="553"/>
      <c r="X1537" s="397"/>
      <c r="Y1537" s="397"/>
      <c r="Z1537" s="397"/>
      <c r="AA1537" s="397"/>
      <c r="AB1537" s="397"/>
      <c r="AC1537" s="397"/>
      <c r="AD1537" s="397"/>
      <c r="AE1537" s="397"/>
      <c r="AF1537" s="397"/>
      <c r="AG1537" s="397"/>
      <c r="AH1537" s="397"/>
      <c r="AI1537" s="397"/>
      <c r="AJ1537" s="397"/>
      <c r="AK1537" s="397"/>
      <c r="AL1537" s="397"/>
      <c r="AM1537" s="397"/>
      <c r="AN1537" s="397"/>
      <c r="AO1537" s="397"/>
      <c r="AP1537" s="397"/>
      <c r="AQ1537" s="397"/>
      <c r="AR1537" s="397"/>
      <c r="AS1537" s="397"/>
      <c r="AT1537" s="397"/>
      <c r="AU1537" s="397"/>
      <c r="AV1537" s="397"/>
      <c r="AW1537" s="397"/>
      <c r="AX1537" s="397"/>
      <c r="AY1537" s="397"/>
      <c r="AZ1537" s="397"/>
      <c r="BA1537" s="553"/>
      <c r="BB1537" s="397"/>
      <c r="BC1537" s="397"/>
      <c r="BD1537" s="397"/>
    </row>
    <row r="1538" spans="2:56" x14ac:dyDescent="0.35">
      <c r="B1538" s="80"/>
      <c r="C1538" s="119"/>
      <c r="D1538" s="119"/>
      <c r="E1538" s="202"/>
      <c r="F1538" s="119"/>
      <c r="G1538" s="120"/>
      <c r="H1538" s="41"/>
      <c r="I1538" s="41"/>
      <c r="J1538" s="329">
        <v>0</v>
      </c>
      <c r="K1538" s="329">
        <v>0</v>
      </c>
      <c r="L1538" s="332"/>
      <c r="M1538" s="150"/>
      <c r="N1538" s="397"/>
      <c r="O1538" s="555"/>
      <c r="P1538" s="576">
        <f t="shared" si="75"/>
        <v>0</v>
      </c>
      <c r="Q1538" s="576">
        <f t="shared" si="76"/>
        <v>0</v>
      </c>
      <c r="R1538" s="576">
        <f t="shared" si="77"/>
        <v>0</v>
      </c>
      <c r="S1538" s="576">
        <f t="shared" si="77"/>
        <v>0</v>
      </c>
      <c r="T1538" s="553"/>
      <c r="U1538" s="553"/>
      <c r="V1538" s="553"/>
      <c r="W1538" s="553"/>
      <c r="X1538" s="397"/>
      <c r="Y1538" s="397"/>
      <c r="Z1538" s="397"/>
      <c r="AA1538" s="397"/>
      <c r="AB1538" s="397"/>
      <c r="AC1538" s="397"/>
      <c r="AD1538" s="397"/>
      <c r="AE1538" s="397"/>
      <c r="AF1538" s="397"/>
      <c r="AG1538" s="397"/>
      <c r="AH1538" s="397"/>
      <c r="AI1538" s="397"/>
      <c r="AJ1538" s="397"/>
      <c r="AK1538" s="397"/>
      <c r="AL1538" s="397"/>
      <c r="AM1538" s="397"/>
      <c r="AN1538" s="397"/>
      <c r="AO1538" s="397"/>
      <c r="AP1538" s="397"/>
      <c r="AQ1538" s="397"/>
      <c r="AR1538" s="397"/>
      <c r="AS1538" s="397"/>
      <c r="AT1538" s="397"/>
      <c r="AU1538" s="397"/>
      <c r="AV1538" s="397"/>
      <c r="AW1538" s="397"/>
      <c r="AX1538" s="397"/>
      <c r="AY1538" s="397"/>
      <c r="AZ1538" s="397"/>
      <c r="BA1538" s="553"/>
      <c r="BB1538" s="397"/>
      <c r="BC1538" s="397"/>
      <c r="BD1538" s="397"/>
    </row>
    <row r="1539" spans="2:56" x14ac:dyDescent="0.35">
      <c r="B1539" s="80"/>
      <c r="C1539" s="119"/>
      <c r="D1539" s="119"/>
      <c r="E1539" s="202"/>
      <c r="F1539" s="119"/>
      <c r="G1539" s="120"/>
      <c r="H1539" s="41"/>
      <c r="I1539" s="41"/>
      <c r="J1539" s="329">
        <v>0</v>
      </c>
      <c r="K1539" s="329">
        <v>0</v>
      </c>
      <c r="L1539" s="332"/>
      <c r="M1539" s="150"/>
      <c r="N1539" s="397"/>
      <c r="O1539" s="555"/>
      <c r="P1539" s="576">
        <f t="shared" si="75"/>
        <v>0</v>
      </c>
      <c r="Q1539" s="576">
        <f t="shared" si="76"/>
        <v>0</v>
      </c>
      <c r="R1539" s="576">
        <f t="shared" si="77"/>
        <v>0</v>
      </c>
      <c r="S1539" s="576">
        <f t="shared" si="77"/>
        <v>0</v>
      </c>
      <c r="T1539" s="553"/>
      <c r="U1539" s="553"/>
      <c r="V1539" s="553"/>
      <c r="W1539" s="553"/>
      <c r="X1539" s="397"/>
      <c r="Y1539" s="397"/>
      <c r="Z1539" s="397"/>
      <c r="AA1539" s="397"/>
      <c r="AB1539" s="397"/>
      <c r="AC1539" s="397"/>
      <c r="AD1539" s="397"/>
      <c r="AE1539" s="397"/>
      <c r="AF1539" s="397"/>
      <c r="AG1539" s="397"/>
      <c r="AH1539" s="397"/>
      <c r="AI1539" s="397"/>
      <c r="AJ1539" s="397"/>
      <c r="AK1539" s="397"/>
      <c r="AL1539" s="397"/>
      <c r="AM1539" s="397"/>
      <c r="AN1539" s="397"/>
      <c r="AO1539" s="397"/>
      <c r="AP1539" s="397"/>
      <c r="AQ1539" s="397"/>
      <c r="AR1539" s="397"/>
      <c r="AS1539" s="397"/>
      <c r="AT1539" s="397"/>
      <c r="AU1539" s="397"/>
      <c r="AV1539" s="397"/>
      <c r="AW1539" s="397"/>
      <c r="AX1539" s="397"/>
      <c r="AY1539" s="397"/>
      <c r="AZ1539" s="397"/>
      <c r="BA1539" s="553"/>
      <c r="BB1539" s="397"/>
      <c r="BC1539" s="397"/>
      <c r="BD1539" s="397"/>
    </row>
    <row r="1540" spans="2:56" x14ac:dyDescent="0.35">
      <c r="B1540" s="80"/>
      <c r="C1540" s="119"/>
      <c r="D1540" s="119"/>
      <c r="E1540" s="202"/>
      <c r="F1540" s="119"/>
      <c r="G1540" s="120"/>
      <c r="H1540" s="41"/>
      <c r="I1540" s="41"/>
      <c r="J1540" s="329">
        <v>0</v>
      </c>
      <c r="K1540" s="329">
        <v>0</v>
      </c>
      <c r="L1540" s="332"/>
      <c r="M1540" s="150"/>
      <c r="N1540" s="397"/>
      <c r="O1540" s="555"/>
      <c r="P1540" s="576">
        <f t="shared" si="75"/>
        <v>0</v>
      </c>
      <c r="Q1540" s="576">
        <f t="shared" si="76"/>
        <v>0</v>
      </c>
      <c r="R1540" s="576">
        <f t="shared" si="77"/>
        <v>0</v>
      </c>
      <c r="S1540" s="576">
        <f t="shared" si="77"/>
        <v>0</v>
      </c>
      <c r="T1540" s="553"/>
      <c r="U1540" s="553"/>
      <c r="V1540" s="553"/>
      <c r="W1540" s="553"/>
      <c r="X1540" s="397"/>
      <c r="Y1540" s="397"/>
      <c r="Z1540" s="397"/>
      <c r="AA1540" s="397"/>
      <c r="AB1540" s="397"/>
      <c r="AC1540" s="397"/>
      <c r="AD1540" s="397"/>
      <c r="AE1540" s="397"/>
      <c r="AF1540" s="397"/>
      <c r="AG1540" s="397"/>
      <c r="AH1540" s="397"/>
      <c r="AI1540" s="397"/>
      <c r="AJ1540" s="397"/>
      <c r="AK1540" s="397"/>
      <c r="AL1540" s="397"/>
      <c r="AM1540" s="397"/>
      <c r="AN1540" s="397"/>
      <c r="AO1540" s="397"/>
      <c r="AP1540" s="397"/>
      <c r="AQ1540" s="397"/>
      <c r="AR1540" s="397"/>
      <c r="AS1540" s="397"/>
      <c r="AT1540" s="397"/>
      <c r="AU1540" s="397"/>
      <c r="AV1540" s="397"/>
      <c r="AW1540" s="397"/>
      <c r="AX1540" s="397"/>
      <c r="AY1540" s="397"/>
      <c r="AZ1540" s="397"/>
      <c r="BA1540" s="553"/>
      <c r="BB1540" s="397"/>
      <c r="BC1540" s="397"/>
      <c r="BD1540" s="397"/>
    </row>
    <row r="1541" spans="2:56" x14ac:dyDescent="0.35">
      <c r="B1541" s="80"/>
      <c r="C1541" s="119"/>
      <c r="D1541" s="119"/>
      <c r="E1541" s="202"/>
      <c r="F1541" s="119"/>
      <c r="G1541" s="120"/>
      <c r="H1541" s="41"/>
      <c r="I1541" s="41"/>
      <c r="J1541" s="329">
        <v>0</v>
      </c>
      <c r="K1541" s="329">
        <v>0</v>
      </c>
      <c r="L1541" s="332"/>
      <c r="M1541" s="150"/>
      <c r="N1541" s="397"/>
      <c r="O1541" s="555"/>
      <c r="P1541" s="576">
        <f t="shared" si="75"/>
        <v>0</v>
      </c>
      <c r="Q1541" s="576">
        <f t="shared" si="76"/>
        <v>0</v>
      </c>
      <c r="R1541" s="576">
        <f t="shared" si="77"/>
        <v>0</v>
      </c>
      <c r="S1541" s="576">
        <f t="shared" si="77"/>
        <v>0</v>
      </c>
      <c r="T1541" s="553"/>
      <c r="U1541" s="553"/>
      <c r="V1541" s="553"/>
      <c r="W1541" s="553"/>
      <c r="X1541" s="397"/>
      <c r="Y1541" s="397"/>
      <c r="Z1541" s="397"/>
      <c r="AA1541" s="397"/>
      <c r="AB1541" s="397"/>
      <c r="AC1541" s="397"/>
      <c r="AD1541" s="397"/>
      <c r="AE1541" s="397"/>
      <c r="AF1541" s="397"/>
      <c r="AG1541" s="397"/>
      <c r="AH1541" s="397"/>
      <c r="AI1541" s="397"/>
      <c r="AJ1541" s="397"/>
      <c r="AK1541" s="397"/>
      <c r="AL1541" s="397"/>
      <c r="AM1541" s="397"/>
      <c r="AN1541" s="397"/>
      <c r="AO1541" s="397"/>
      <c r="AP1541" s="397"/>
      <c r="AQ1541" s="397"/>
      <c r="AR1541" s="397"/>
      <c r="AS1541" s="397"/>
      <c r="AT1541" s="397"/>
      <c r="AU1541" s="397"/>
      <c r="AV1541" s="397"/>
      <c r="AW1541" s="397"/>
      <c r="AX1541" s="397"/>
      <c r="AY1541" s="397"/>
      <c r="AZ1541" s="397"/>
      <c r="BA1541" s="553"/>
      <c r="BB1541" s="397"/>
      <c r="BC1541" s="397"/>
      <c r="BD1541" s="397"/>
    </row>
    <row r="1542" spans="2:56" x14ac:dyDescent="0.35">
      <c r="B1542" s="80"/>
      <c r="C1542" s="119"/>
      <c r="D1542" s="119"/>
      <c r="E1542" s="202"/>
      <c r="F1542" s="119"/>
      <c r="G1542" s="120"/>
      <c r="H1542" s="41"/>
      <c r="I1542" s="41"/>
      <c r="J1542" s="329">
        <v>0</v>
      </c>
      <c r="K1542" s="329">
        <v>0</v>
      </c>
      <c r="L1542" s="332"/>
      <c r="M1542" s="150"/>
      <c r="N1542" s="397"/>
      <c r="O1542" s="555"/>
      <c r="P1542" s="576">
        <f t="shared" si="75"/>
        <v>0</v>
      </c>
      <c r="Q1542" s="576">
        <f t="shared" si="76"/>
        <v>0</v>
      </c>
      <c r="R1542" s="576">
        <f t="shared" si="77"/>
        <v>0</v>
      </c>
      <c r="S1542" s="576">
        <f t="shared" si="77"/>
        <v>0</v>
      </c>
      <c r="T1542" s="553"/>
      <c r="U1542" s="553"/>
      <c r="V1542" s="553"/>
      <c r="W1542" s="553"/>
      <c r="X1542" s="397"/>
      <c r="Y1542" s="397"/>
      <c r="Z1542" s="397"/>
      <c r="AA1542" s="397"/>
      <c r="AB1542" s="397"/>
      <c r="AC1542" s="397"/>
      <c r="AD1542" s="397"/>
      <c r="AE1542" s="397"/>
      <c r="AF1542" s="397"/>
      <c r="AG1542" s="397"/>
      <c r="AH1542" s="397"/>
      <c r="AI1542" s="397"/>
      <c r="AJ1542" s="397"/>
      <c r="AK1542" s="397"/>
      <c r="AL1542" s="397"/>
      <c r="AM1542" s="397"/>
      <c r="AN1542" s="397"/>
      <c r="AO1542" s="397"/>
      <c r="AP1542" s="397"/>
      <c r="AQ1542" s="397"/>
      <c r="AR1542" s="397"/>
      <c r="AS1542" s="397"/>
      <c r="AT1542" s="397"/>
      <c r="AU1542" s="397"/>
      <c r="AV1542" s="397"/>
      <c r="AW1542" s="397"/>
      <c r="AX1542" s="397"/>
      <c r="AY1542" s="397"/>
      <c r="AZ1542" s="397"/>
      <c r="BA1542" s="553"/>
      <c r="BB1542" s="397"/>
      <c r="BC1542" s="397"/>
      <c r="BD1542" s="397"/>
    </row>
    <row r="1543" spans="2:56" x14ac:dyDescent="0.35">
      <c r="B1543" s="80"/>
      <c r="C1543" s="119"/>
      <c r="D1543" s="119"/>
      <c r="E1543" s="202"/>
      <c r="F1543" s="119"/>
      <c r="G1543" s="120"/>
      <c r="H1543" s="41"/>
      <c r="I1543" s="41"/>
      <c r="J1543" s="329">
        <v>0</v>
      </c>
      <c r="K1543" s="329">
        <v>0</v>
      </c>
      <c r="L1543" s="332"/>
      <c r="M1543" s="150"/>
      <c r="N1543" s="397"/>
      <c r="O1543" s="555"/>
      <c r="P1543" s="576">
        <f t="shared" si="75"/>
        <v>0</v>
      </c>
      <c r="Q1543" s="576">
        <f t="shared" si="76"/>
        <v>0</v>
      </c>
      <c r="R1543" s="576">
        <f t="shared" si="77"/>
        <v>0</v>
      </c>
      <c r="S1543" s="576">
        <f t="shared" si="77"/>
        <v>0</v>
      </c>
      <c r="T1543" s="553"/>
      <c r="U1543" s="553"/>
      <c r="V1543" s="553"/>
      <c r="W1543" s="553"/>
      <c r="X1543" s="397"/>
      <c r="Y1543" s="397"/>
      <c r="Z1543" s="397"/>
      <c r="AA1543" s="397"/>
      <c r="AB1543" s="397"/>
      <c r="AC1543" s="397"/>
      <c r="AD1543" s="397"/>
      <c r="AE1543" s="397"/>
      <c r="AF1543" s="397"/>
      <c r="AG1543" s="397"/>
      <c r="AH1543" s="397"/>
      <c r="AI1543" s="397"/>
      <c r="AJ1543" s="397"/>
      <c r="AK1543" s="397"/>
      <c r="AL1543" s="397"/>
      <c r="AM1543" s="397"/>
      <c r="AN1543" s="397"/>
      <c r="AO1543" s="397"/>
      <c r="AP1543" s="397"/>
      <c r="AQ1543" s="397"/>
      <c r="AR1543" s="397"/>
      <c r="AS1543" s="397"/>
      <c r="AT1543" s="397"/>
      <c r="AU1543" s="397"/>
      <c r="AV1543" s="397"/>
      <c r="AW1543" s="397"/>
      <c r="AX1543" s="397"/>
      <c r="AY1543" s="397"/>
      <c r="AZ1543" s="397"/>
      <c r="BA1543" s="553"/>
      <c r="BB1543" s="397"/>
      <c r="BC1543" s="397"/>
      <c r="BD1543" s="397"/>
    </row>
    <row r="1544" spans="2:56" x14ac:dyDescent="0.35">
      <c r="B1544" s="80"/>
      <c r="C1544" s="119"/>
      <c r="D1544" s="119"/>
      <c r="E1544" s="202"/>
      <c r="F1544" s="119"/>
      <c r="G1544" s="120"/>
      <c r="H1544" s="41"/>
      <c r="I1544" s="41"/>
      <c r="J1544" s="329">
        <v>0</v>
      </c>
      <c r="K1544" s="329">
        <v>0</v>
      </c>
      <c r="L1544" s="332"/>
      <c r="M1544" s="150"/>
      <c r="N1544" s="397"/>
      <c r="O1544" s="555"/>
      <c r="P1544" s="576">
        <f t="shared" si="75"/>
        <v>0</v>
      </c>
      <c r="Q1544" s="576">
        <f t="shared" si="76"/>
        <v>0</v>
      </c>
      <c r="R1544" s="576">
        <f t="shared" si="77"/>
        <v>0</v>
      </c>
      <c r="S1544" s="576">
        <f t="shared" si="77"/>
        <v>0</v>
      </c>
      <c r="T1544" s="553"/>
      <c r="U1544" s="553"/>
      <c r="V1544" s="553"/>
      <c r="W1544" s="553"/>
      <c r="X1544" s="397"/>
      <c r="Y1544" s="397"/>
      <c r="Z1544" s="397"/>
      <c r="AA1544" s="397"/>
      <c r="AB1544" s="397"/>
      <c r="AC1544" s="397"/>
      <c r="AD1544" s="397"/>
      <c r="AE1544" s="397"/>
      <c r="AF1544" s="397"/>
      <c r="AG1544" s="397"/>
      <c r="AH1544" s="397"/>
      <c r="AI1544" s="397"/>
      <c r="AJ1544" s="397"/>
      <c r="AK1544" s="397"/>
      <c r="AL1544" s="397"/>
      <c r="AM1544" s="397"/>
      <c r="AN1544" s="397"/>
      <c r="AO1544" s="397"/>
      <c r="AP1544" s="397"/>
      <c r="AQ1544" s="397"/>
      <c r="AR1544" s="397"/>
      <c r="AS1544" s="397"/>
      <c r="AT1544" s="397"/>
      <c r="AU1544" s="397"/>
      <c r="AV1544" s="397"/>
      <c r="AW1544" s="397"/>
      <c r="AX1544" s="397"/>
      <c r="AY1544" s="397"/>
      <c r="AZ1544" s="397"/>
      <c r="BA1544" s="553"/>
      <c r="BB1544" s="397"/>
      <c r="BC1544" s="397"/>
      <c r="BD1544" s="397"/>
    </row>
    <row r="1545" spans="2:56" x14ac:dyDescent="0.35">
      <c r="B1545" s="80"/>
      <c r="C1545" s="119"/>
      <c r="D1545" s="119"/>
      <c r="E1545" s="202"/>
      <c r="F1545" s="119"/>
      <c r="G1545" s="120"/>
      <c r="H1545" s="41"/>
      <c r="I1545" s="41"/>
      <c r="J1545" s="329">
        <v>0</v>
      </c>
      <c r="K1545" s="329">
        <v>0</v>
      </c>
      <c r="L1545" s="332"/>
      <c r="M1545" s="150"/>
      <c r="N1545" s="397"/>
      <c r="O1545" s="555"/>
      <c r="P1545" s="576">
        <f t="shared" si="75"/>
        <v>0</v>
      </c>
      <c r="Q1545" s="576">
        <f t="shared" si="76"/>
        <v>0</v>
      </c>
      <c r="R1545" s="576">
        <f t="shared" si="77"/>
        <v>0</v>
      </c>
      <c r="S1545" s="576">
        <f t="shared" si="77"/>
        <v>0</v>
      </c>
      <c r="T1545" s="553"/>
      <c r="U1545" s="553"/>
      <c r="V1545" s="553"/>
      <c r="W1545" s="553"/>
      <c r="X1545" s="397"/>
      <c r="Y1545" s="397"/>
      <c r="Z1545" s="397"/>
      <c r="AA1545" s="397"/>
      <c r="AB1545" s="397"/>
      <c r="AC1545" s="397"/>
      <c r="AD1545" s="397"/>
      <c r="AE1545" s="397"/>
      <c r="AF1545" s="397"/>
      <c r="AG1545" s="397"/>
      <c r="AH1545" s="397"/>
      <c r="AI1545" s="397"/>
      <c r="AJ1545" s="397"/>
      <c r="AK1545" s="397"/>
      <c r="AL1545" s="397"/>
      <c r="AM1545" s="397"/>
      <c r="AN1545" s="397"/>
      <c r="AO1545" s="397"/>
      <c r="AP1545" s="397"/>
      <c r="AQ1545" s="397"/>
      <c r="AR1545" s="397"/>
      <c r="AS1545" s="397"/>
      <c r="AT1545" s="397"/>
      <c r="AU1545" s="397"/>
      <c r="AV1545" s="397"/>
      <c r="AW1545" s="397"/>
      <c r="AX1545" s="397"/>
      <c r="AY1545" s="397"/>
      <c r="AZ1545" s="397"/>
      <c r="BA1545" s="553"/>
      <c r="BB1545" s="397"/>
      <c r="BC1545" s="397"/>
      <c r="BD1545" s="397"/>
    </row>
    <row r="1546" spans="2:56" x14ac:dyDescent="0.35">
      <c r="B1546" s="80"/>
      <c r="C1546" s="119"/>
      <c r="D1546" s="119"/>
      <c r="E1546" s="202"/>
      <c r="F1546" s="119"/>
      <c r="G1546" s="120"/>
      <c r="H1546" s="41"/>
      <c r="I1546" s="41"/>
      <c r="J1546" s="329">
        <v>0</v>
      </c>
      <c r="K1546" s="329">
        <v>0</v>
      </c>
      <c r="L1546" s="332"/>
      <c r="M1546" s="150"/>
      <c r="N1546" s="397"/>
      <c r="O1546" s="555"/>
      <c r="P1546" s="576">
        <f t="shared" si="75"/>
        <v>0</v>
      </c>
      <c r="Q1546" s="576">
        <f t="shared" si="76"/>
        <v>0</v>
      </c>
      <c r="R1546" s="576">
        <f t="shared" si="77"/>
        <v>0</v>
      </c>
      <c r="S1546" s="576">
        <f t="shared" si="77"/>
        <v>0</v>
      </c>
      <c r="T1546" s="553"/>
      <c r="U1546" s="553"/>
      <c r="V1546" s="553"/>
      <c r="W1546" s="553"/>
      <c r="X1546" s="397"/>
      <c r="Y1546" s="397"/>
      <c r="Z1546" s="397"/>
      <c r="AA1546" s="397"/>
      <c r="AB1546" s="397"/>
      <c r="AC1546" s="397"/>
      <c r="AD1546" s="397"/>
      <c r="AE1546" s="397"/>
      <c r="AF1546" s="397"/>
      <c r="AG1546" s="397"/>
      <c r="AH1546" s="397"/>
      <c r="AI1546" s="397"/>
      <c r="AJ1546" s="397"/>
      <c r="AK1546" s="397"/>
      <c r="AL1546" s="397"/>
      <c r="AM1546" s="397"/>
      <c r="AN1546" s="397"/>
      <c r="AO1546" s="397"/>
      <c r="AP1546" s="397"/>
      <c r="AQ1546" s="397"/>
      <c r="AR1546" s="397"/>
      <c r="AS1546" s="397"/>
      <c r="AT1546" s="397"/>
      <c r="AU1546" s="397"/>
      <c r="AV1546" s="397"/>
      <c r="AW1546" s="397"/>
      <c r="AX1546" s="397"/>
      <c r="AY1546" s="397"/>
      <c r="AZ1546" s="397"/>
      <c r="BA1546" s="553"/>
      <c r="BB1546" s="397"/>
      <c r="BC1546" s="397"/>
      <c r="BD1546" s="397"/>
    </row>
    <row r="1547" spans="2:56" x14ac:dyDescent="0.35">
      <c r="B1547" s="80"/>
      <c r="C1547" s="119"/>
      <c r="D1547" s="119"/>
      <c r="E1547" s="202"/>
      <c r="F1547" s="119"/>
      <c r="G1547" s="120"/>
      <c r="H1547" s="41"/>
      <c r="I1547" s="41"/>
      <c r="J1547" s="329">
        <v>0</v>
      </c>
      <c r="K1547" s="329">
        <v>0</v>
      </c>
      <c r="L1547" s="332"/>
      <c r="M1547" s="150"/>
      <c r="N1547" s="397"/>
      <c r="O1547" s="555"/>
      <c r="P1547" s="576">
        <f t="shared" si="75"/>
        <v>0</v>
      </c>
      <c r="Q1547" s="576">
        <f t="shared" si="76"/>
        <v>0</v>
      </c>
      <c r="R1547" s="576">
        <f t="shared" si="77"/>
        <v>0</v>
      </c>
      <c r="S1547" s="576">
        <f t="shared" si="77"/>
        <v>0</v>
      </c>
      <c r="T1547" s="553"/>
      <c r="U1547" s="553"/>
      <c r="V1547" s="553"/>
      <c r="W1547" s="553"/>
      <c r="X1547" s="397"/>
      <c r="Y1547" s="397"/>
      <c r="Z1547" s="397"/>
      <c r="AA1547" s="397"/>
      <c r="AB1547" s="397"/>
      <c r="AC1547" s="397"/>
      <c r="AD1547" s="397"/>
      <c r="AE1547" s="397"/>
      <c r="AF1547" s="397"/>
      <c r="AG1547" s="397"/>
      <c r="AH1547" s="397"/>
      <c r="AI1547" s="397"/>
      <c r="AJ1547" s="397"/>
      <c r="AK1547" s="397"/>
      <c r="AL1547" s="397"/>
      <c r="AM1547" s="397"/>
      <c r="AN1547" s="397"/>
      <c r="AO1547" s="397"/>
      <c r="AP1547" s="397"/>
      <c r="AQ1547" s="397"/>
      <c r="AR1547" s="397"/>
      <c r="AS1547" s="397"/>
      <c r="AT1547" s="397"/>
      <c r="AU1547" s="397"/>
      <c r="AV1547" s="397"/>
      <c r="AW1547" s="397"/>
      <c r="AX1547" s="397"/>
      <c r="AY1547" s="397"/>
      <c r="AZ1547" s="397"/>
      <c r="BA1547" s="553"/>
      <c r="BB1547" s="397"/>
      <c r="BC1547" s="397"/>
      <c r="BD1547" s="397"/>
    </row>
    <row r="1548" spans="2:56" x14ac:dyDescent="0.35">
      <c r="B1548" s="80"/>
      <c r="C1548" s="119"/>
      <c r="D1548" s="119"/>
      <c r="E1548" s="202"/>
      <c r="F1548" s="119"/>
      <c r="G1548" s="120"/>
      <c r="H1548" s="41"/>
      <c r="I1548" s="41"/>
      <c r="J1548" s="329">
        <v>0</v>
      </c>
      <c r="K1548" s="329">
        <v>0</v>
      </c>
      <c r="L1548" s="332"/>
      <c r="M1548" s="150"/>
      <c r="N1548" s="397"/>
      <c r="O1548" s="555"/>
      <c r="P1548" s="576">
        <f t="shared" si="75"/>
        <v>0</v>
      </c>
      <c r="Q1548" s="576">
        <f t="shared" si="76"/>
        <v>0</v>
      </c>
      <c r="R1548" s="576">
        <f t="shared" si="77"/>
        <v>0</v>
      </c>
      <c r="S1548" s="576">
        <f t="shared" si="77"/>
        <v>0</v>
      </c>
      <c r="T1548" s="553"/>
      <c r="U1548" s="553"/>
      <c r="V1548" s="553"/>
      <c r="W1548" s="553"/>
      <c r="X1548" s="397"/>
      <c r="Y1548" s="397"/>
      <c r="Z1548" s="397"/>
      <c r="AA1548" s="397"/>
      <c r="AB1548" s="397"/>
      <c r="AC1548" s="397"/>
      <c r="AD1548" s="397"/>
      <c r="AE1548" s="397"/>
      <c r="AF1548" s="397"/>
      <c r="AG1548" s="397"/>
      <c r="AH1548" s="397"/>
      <c r="AI1548" s="397"/>
      <c r="AJ1548" s="397"/>
      <c r="AK1548" s="397"/>
      <c r="AL1548" s="397"/>
      <c r="AM1548" s="397"/>
      <c r="AN1548" s="397"/>
      <c r="AO1548" s="397"/>
      <c r="AP1548" s="397"/>
      <c r="AQ1548" s="397"/>
      <c r="AR1548" s="397"/>
      <c r="AS1548" s="397"/>
      <c r="AT1548" s="397"/>
      <c r="AU1548" s="397"/>
      <c r="AV1548" s="397"/>
      <c r="AW1548" s="397"/>
      <c r="AX1548" s="397"/>
      <c r="AY1548" s="397"/>
      <c r="AZ1548" s="397"/>
      <c r="BA1548" s="553"/>
      <c r="BB1548" s="397"/>
      <c r="BC1548" s="397"/>
      <c r="BD1548" s="397"/>
    </row>
    <row r="1549" spans="2:56" x14ac:dyDescent="0.35">
      <c r="B1549" s="80"/>
      <c r="C1549" s="119"/>
      <c r="D1549" s="119"/>
      <c r="E1549" s="202"/>
      <c r="F1549" s="119"/>
      <c r="G1549" s="120"/>
      <c r="H1549" s="41"/>
      <c r="I1549" s="41"/>
      <c r="J1549" s="329">
        <v>0</v>
      </c>
      <c r="K1549" s="329">
        <v>0</v>
      </c>
      <c r="L1549" s="332"/>
      <c r="M1549" s="150"/>
      <c r="N1549" s="397"/>
      <c r="O1549" s="555"/>
      <c r="P1549" s="576">
        <f t="shared" si="75"/>
        <v>0</v>
      </c>
      <c r="Q1549" s="576">
        <f t="shared" si="76"/>
        <v>0</v>
      </c>
      <c r="R1549" s="576">
        <f t="shared" si="77"/>
        <v>0</v>
      </c>
      <c r="S1549" s="576">
        <f t="shared" si="77"/>
        <v>0</v>
      </c>
      <c r="T1549" s="553"/>
      <c r="U1549" s="553"/>
      <c r="V1549" s="553"/>
      <c r="W1549" s="553"/>
      <c r="X1549" s="397"/>
      <c r="Y1549" s="397"/>
      <c r="Z1549" s="397"/>
      <c r="AA1549" s="397"/>
      <c r="AB1549" s="397"/>
      <c r="AC1549" s="397"/>
      <c r="AD1549" s="397"/>
      <c r="AE1549" s="397"/>
      <c r="AF1549" s="397"/>
      <c r="AG1549" s="397"/>
      <c r="AH1549" s="397"/>
      <c r="AI1549" s="397"/>
      <c r="AJ1549" s="397"/>
      <c r="AK1549" s="397"/>
      <c r="AL1549" s="397"/>
      <c r="AM1549" s="397"/>
      <c r="AN1549" s="397"/>
      <c r="AO1549" s="397"/>
      <c r="AP1549" s="397"/>
      <c r="AQ1549" s="397"/>
      <c r="AR1549" s="397"/>
      <c r="AS1549" s="397"/>
      <c r="AT1549" s="397"/>
      <c r="AU1549" s="397"/>
      <c r="AV1549" s="397"/>
      <c r="AW1549" s="397"/>
      <c r="AX1549" s="397"/>
      <c r="AY1549" s="397"/>
      <c r="AZ1549" s="397"/>
      <c r="BA1549" s="553"/>
      <c r="BB1549" s="397"/>
      <c r="BC1549" s="397"/>
      <c r="BD1549" s="397"/>
    </row>
    <row r="1550" spans="2:56" x14ac:dyDescent="0.35">
      <c r="B1550" s="80"/>
      <c r="C1550" s="119"/>
      <c r="D1550" s="119"/>
      <c r="E1550" s="202"/>
      <c r="F1550" s="119"/>
      <c r="G1550" s="120"/>
      <c r="H1550" s="41"/>
      <c r="I1550" s="41"/>
      <c r="J1550" s="329">
        <v>0</v>
      </c>
      <c r="K1550" s="329">
        <v>0</v>
      </c>
      <c r="L1550" s="332"/>
      <c r="M1550" s="150"/>
      <c r="N1550" s="397"/>
      <c r="O1550" s="555"/>
      <c r="P1550" s="576">
        <f t="shared" si="75"/>
        <v>0</v>
      </c>
      <c r="Q1550" s="576">
        <f t="shared" si="76"/>
        <v>0</v>
      </c>
      <c r="R1550" s="576">
        <f t="shared" si="77"/>
        <v>0</v>
      </c>
      <c r="S1550" s="576">
        <f t="shared" si="77"/>
        <v>0</v>
      </c>
      <c r="T1550" s="553"/>
      <c r="U1550" s="553"/>
      <c r="V1550" s="553"/>
      <c r="W1550" s="553"/>
      <c r="X1550" s="397"/>
      <c r="Y1550" s="397"/>
      <c r="Z1550" s="397"/>
      <c r="AA1550" s="397"/>
      <c r="AB1550" s="397"/>
      <c r="AC1550" s="397"/>
      <c r="AD1550" s="397"/>
      <c r="AE1550" s="397"/>
      <c r="AF1550" s="397"/>
      <c r="AG1550" s="397"/>
      <c r="AH1550" s="397"/>
      <c r="AI1550" s="397"/>
      <c r="AJ1550" s="397"/>
      <c r="AK1550" s="397"/>
      <c r="AL1550" s="397"/>
      <c r="AM1550" s="397"/>
      <c r="AN1550" s="397"/>
      <c r="AO1550" s="397"/>
      <c r="AP1550" s="397"/>
      <c r="AQ1550" s="397"/>
      <c r="AR1550" s="397"/>
      <c r="AS1550" s="397"/>
      <c r="AT1550" s="397"/>
      <c r="AU1550" s="397"/>
      <c r="AV1550" s="397"/>
      <c r="AW1550" s="397"/>
      <c r="AX1550" s="397"/>
      <c r="AY1550" s="397"/>
      <c r="AZ1550" s="397"/>
      <c r="BA1550" s="553"/>
      <c r="BB1550" s="397"/>
      <c r="BC1550" s="397"/>
      <c r="BD1550" s="397"/>
    </row>
    <row r="1551" spans="2:56" x14ac:dyDescent="0.35">
      <c r="B1551" s="80"/>
      <c r="C1551" s="119"/>
      <c r="D1551" s="119"/>
      <c r="E1551" s="202"/>
      <c r="F1551" s="119"/>
      <c r="G1551" s="120"/>
      <c r="H1551" s="41"/>
      <c r="I1551" s="41"/>
      <c r="J1551" s="329">
        <v>0</v>
      </c>
      <c r="K1551" s="329">
        <v>0</v>
      </c>
      <c r="L1551" s="332"/>
      <c r="M1551" s="150"/>
      <c r="N1551" s="397"/>
      <c r="O1551" s="555"/>
      <c r="P1551" s="576">
        <f t="shared" si="75"/>
        <v>0</v>
      </c>
      <c r="Q1551" s="576">
        <f t="shared" si="76"/>
        <v>0</v>
      </c>
      <c r="R1551" s="576">
        <f t="shared" si="77"/>
        <v>0</v>
      </c>
      <c r="S1551" s="576">
        <f t="shared" si="77"/>
        <v>0</v>
      </c>
      <c r="T1551" s="553"/>
      <c r="U1551" s="553"/>
      <c r="V1551" s="553"/>
      <c r="W1551" s="553"/>
      <c r="X1551" s="397"/>
      <c r="Y1551" s="397"/>
      <c r="Z1551" s="397"/>
      <c r="AA1551" s="397"/>
      <c r="AB1551" s="397"/>
      <c r="AC1551" s="397"/>
      <c r="AD1551" s="397"/>
      <c r="AE1551" s="397"/>
      <c r="AF1551" s="397"/>
      <c r="AG1551" s="397"/>
      <c r="AH1551" s="397"/>
      <c r="AI1551" s="397"/>
      <c r="AJ1551" s="397"/>
      <c r="AK1551" s="397"/>
      <c r="AL1551" s="397"/>
      <c r="AM1551" s="397"/>
      <c r="AN1551" s="397"/>
      <c r="AO1551" s="397"/>
      <c r="AP1551" s="397"/>
      <c r="AQ1551" s="397"/>
      <c r="AR1551" s="397"/>
      <c r="AS1551" s="397"/>
      <c r="AT1551" s="397"/>
      <c r="AU1551" s="397"/>
      <c r="AV1551" s="397"/>
      <c r="AW1551" s="397"/>
      <c r="AX1551" s="397"/>
      <c r="AY1551" s="397"/>
      <c r="AZ1551" s="397"/>
      <c r="BA1551" s="553"/>
      <c r="BB1551" s="397"/>
      <c r="BC1551" s="397"/>
      <c r="BD1551" s="397"/>
    </row>
    <row r="1552" spans="2:56" x14ac:dyDescent="0.35">
      <c r="B1552" s="80"/>
      <c r="C1552" s="119"/>
      <c r="D1552" s="119"/>
      <c r="E1552" s="202"/>
      <c r="F1552" s="119"/>
      <c r="G1552" s="120"/>
      <c r="H1552" s="41"/>
      <c r="I1552" s="41"/>
      <c r="J1552" s="329">
        <v>0</v>
      </c>
      <c r="K1552" s="329">
        <v>0</v>
      </c>
      <c r="L1552" s="332"/>
      <c r="M1552" s="150"/>
      <c r="N1552" s="397"/>
      <c r="O1552" s="555"/>
      <c r="P1552" s="576">
        <f t="shared" si="75"/>
        <v>0</v>
      </c>
      <c r="Q1552" s="576">
        <f t="shared" si="76"/>
        <v>0</v>
      </c>
      <c r="R1552" s="576">
        <f t="shared" si="77"/>
        <v>0</v>
      </c>
      <c r="S1552" s="576">
        <f t="shared" si="77"/>
        <v>0</v>
      </c>
      <c r="T1552" s="553"/>
      <c r="U1552" s="553"/>
      <c r="V1552" s="553"/>
      <c r="W1552" s="553"/>
      <c r="X1552" s="397"/>
      <c r="Y1552" s="397"/>
      <c r="Z1552" s="397"/>
      <c r="AA1552" s="397"/>
      <c r="AB1552" s="397"/>
      <c r="AC1552" s="397"/>
      <c r="AD1552" s="397"/>
      <c r="AE1552" s="397"/>
      <c r="AF1552" s="397"/>
      <c r="AG1552" s="397"/>
      <c r="AH1552" s="397"/>
      <c r="AI1552" s="397"/>
      <c r="AJ1552" s="397"/>
      <c r="AK1552" s="397"/>
      <c r="AL1552" s="397"/>
      <c r="AM1552" s="397"/>
      <c r="AN1552" s="397"/>
      <c r="AO1552" s="397"/>
      <c r="AP1552" s="397"/>
      <c r="AQ1552" s="397"/>
      <c r="AR1552" s="397"/>
      <c r="AS1552" s="397"/>
      <c r="AT1552" s="397"/>
      <c r="AU1552" s="397"/>
      <c r="AV1552" s="397"/>
      <c r="AW1552" s="397"/>
      <c r="AX1552" s="397"/>
      <c r="AY1552" s="397"/>
      <c r="AZ1552" s="397"/>
      <c r="BA1552" s="553"/>
      <c r="BB1552" s="397"/>
      <c r="BC1552" s="397"/>
      <c r="BD1552" s="397"/>
    </row>
    <row r="1553" spans="2:56" x14ac:dyDescent="0.35">
      <c r="B1553" s="80"/>
      <c r="C1553" s="119"/>
      <c r="D1553" s="119"/>
      <c r="E1553" s="202"/>
      <c r="F1553" s="119"/>
      <c r="G1553" s="120"/>
      <c r="H1553" s="41"/>
      <c r="I1553" s="41"/>
      <c r="J1553" s="329">
        <v>0</v>
      </c>
      <c r="K1553" s="329">
        <v>0</v>
      </c>
      <c r="L1553" s="332"/>
      <c r="M1553" s="150"/>
      <c r="N1553" s="397"/>
      <c r="O1553" s="555"/>
      <c r="P1553" s="576">
        <f t="shared" si="75"/>
        <v>0</v>
      </c>
      <c r="Q1553" s="576">
        <f t="shared" si="76"/>
        <v>0</v>
      </c>
      <c r="R1553" s="576">
        <f t="shared" si="77"/>
        <v>0</v>
      </c>
      <c r="S1553" s="576">
        <f t="shared" si="77"/>
        <v>0</v>
      </c>
      <c r="T1553" s="553"/>
      <c r="U1553" s="553"/>
      <c r="V1553" s="553"/>
      <c r="W1553" s="553"/>
      <c r="X1553" s="397"/>
      <c r="Y1553" s="397"/>
      <c r="Z1553" s="397"/>
      <c r="AA1553" s="397"/>
      <c r="AB1553" s="397"/>
      <c r="AC1553" s="397"/>
      <c r="AD1553" s="397"/>
      <c r="AE1553" s="397"/>
      <c r="AF1553" s="397"/>
      <c r="AG1553" s="397"/>
      <c r="AH1553" s="397"/>
      <c r="AI1553" s="397"/>
      <c r="AJ1553" s="397"/>
      <c r="AK1553" s="397"/>
      <c r="AL1553" s="397"/>
      <c r="AM1553" s="397"/>
      <c r="AN1553" s="397"/>
      <c r="AO1553" s="397"/>
      <c r="AP1553" s="397"/>
      <c r="AQ1553" s="397"/>
      <c r="AR1553" s="397"/>
      <c r="AS1553" s="397"/>
      <c r="AT1553" s="397"/>
      <c r="AU1553" s="397"/>
      <c r="AV1553" s="397"/>
      <c r="AW1553" s="397"/>
      <c r="AX1553" s="397"/>
      <c r="AY1553" s="397"/>
      <c r="AZ1553" s="397"/>
      <c r="BA1553" s="553"/>
      <c r="BB1553" s="397"/>
      <c r="BC1553" s="397"/>
      <c r="BD1553" s="397"/>
    </row>
    <row r="1554" spans="2:56" x14ac:dyDescent="0.35">
      <c r="B1554" s="80"/>
      <c r="C1554" s="119"/>
      <c r="D1554" s="119"/>
      <c r="E1554" s="202"/>
      <c r="F1554" s="119"/>
      <c r="G1554" s="120"/>
      <c r="H1554" s="41"/>
      <c r="I1554" s="41"/>
      <c r="J1554" s="329">
        <v>0</v>
      </c>
      <c r="K1554" s="329">
        <v>0</v>
      </c>
      <c r="L1554" s="332"/>
      <c r="M1554" s="150"/>
      <c r="N1554" s="397"/>
      <c r="O1554" s="555"/>
      <c r="P1554" s="576">
        <f t="shared" si="75"/>
        <v>0</v>
      </c>
      <c r="Q1554" s="576">
        <f t="shared" si="76"/>
        <v>0</v>
      </c>
      <c r="R1554" s="576">
        <f t="shared" si="77"/>
        <v>0</v>
      </c>
      <c r="S1554" s="576">
        <f t="shared" si="77"/>
        <v>0</v>
      </c>
      <c r="T1554" s="553"/>
      <c r="U1554" s="553"/>
      <c r="V1554" s="553"/>
      <c r="W1554" s="553"/>
      <c r="X1554" s="397"/>
      <c r="Y1554" s="397"/>
      <c r="Z1554" s="397"/>
      <c r="AA1554" s="397"/>
      <c r="AB1554" s="397"/>
      <c r="AC1554" s="397"/>
      <c r="AD1554" s="397"/>
      <c r="AE1554" s="397"/>
      <c r="AF1554" s="397"/>
      <c r="AG1554" s="397"/>
      <c r="AH1554" s="397"/>
      <c r="AI1554" s="397"/>
      <c r="AJ1554" s="397"/>
      <c r="AK1554" s="397"/>
      <c r="AL1554" s="397"/>
      <c r="AM1554" s="397"/>
      <c r="AN1554" s="397"/>
      <c r="AO1554" s="397"/>
      <c r="AP1554" s="397"/>
      <c r="AQ1554" s="397"/>
      <c r="AR1554" s="397"/>
      <c r="AS1554" s="397"/>
      <c r="AT1554" s="397"/>
      <c r="AU1554" s="397"/>
      <c r="AV1554" s="397"/>
      <c r="AW1554" s="397"/>
      <c r="AX1554" s="397"/>
      <c r="AY1554" s="397"/>
      <c r="AZ1554" s="397"/>
      <c r="BA1554" s="553"/>
      <c r="BB1554" s="397"/>
      <c r="BC1554" s="397"/>
      <c r="BD1554" s="397"/>
    </row>
    <row r="1555" spans="2:56" x14ac:dyDescent="0.35">
      <c r="B1555" s="80"/>
      <c r="C1555" s="119"/>
      <c r="D1555" s="119"/>
      <c r="E1555" s="202"/>
      <c r="F1555" s="119"/>
      <c r="G1555" s="120"/>
      <c r="H1555" s="41"/>
      <c r="I1555" s="41"/>
      <c r="J1555" s="329">
        <v>0</v>
      </c>
      <c r="K1555" s="329">
        <v>0</v>
      </c>
      <c r="L1555" s="332"/>
      <c r="M1555" s="150"/>
      <c r="N1555" s="397"/>
      <c r="O1555" s="555"/>
      <c r="P1555" s="576">
        <f t="shared" si="75"/>
        <v>0</v>
      </c>
      <c r="Q1555" s="576">
        <f t="shared" si="76"/>
        <v>0</v>
      </c>
      <c r="R1555" s="576">
        <f t="shared" si="77"/>
        <v>0</v>
      </c>
      <c r="S1555" s="576">
        <f t="shared" si="77"/>
        <v>0</v>
      </c>
      <c r="T1555" s="553"/>
      <c r="U1555" s="553"/>
      <c r="V1555" s="553"/>
      <c r="W1555" s="553"/>
      <c r="X1555" s="397"/>
      <c r="Y1555" s="397"/>
      <c r="Z1555" s="397"/>
      <c r="AA1555" s="397"/>
      <c r="AB1555" s="397"/>
      <c r="AC1555" s="397"/>
      <c r="AD1555" s="397"/>
      <c r="AE1555" s="397"/>
      <c r="AF1555" s="397"/>
      <c r="AG1555" s="397"/>
      <c r="AH1555" s="397"/>
      <c r="AI1555" s="397"/>
      <c r="AJ1555" s="397"/>
      <c r="AK1555" s="397"/>
      <c r="AL1555" s="397"/>
      <c r="AM1555" s="397"/>
      <c r="AN1555" s="397"/>
      <c r="AO1555" s="397"/>
      <c r="AP1555" s="397"/>
      <c r="AQ1555" s="397"/>
      <c r="AR1555" s="397"/>
      <c r="AS1555" s="397"/>
      <c r="AT1555" s="397"/>
      <c r="AU1555" s="397"/>
      <c r="AV1555" s="397"/>
      <c r="AW1555" s="397"/>
      <c r="AX1555" s="397"/>
      <c r="AY1555" s="397"/>
      <c r="AZ1555" s="397"/>
      <c r="BA1555" s="553"/>
      <c r="BB1555" s="397"/>
      <c r="BC1555" s="397"/>
      <c r="BD1555" s="397"/>
    </row>
    <row r="1556" spans="2:56" x14ac:dyDescent="0.35">
      <c r="B1556" s="80"/>
      <c r="C1556" s="119"/>
      <c r="D1556" s="119"/>
      <c r="E1556" s="202"/>
      <c r="F1556" s="119"/>
      <c r="G1556" s="120"/>
      <c r="H1556" s="41"/>
      <c r="I1556" s="41"/>
      <c r="J1556" s="329">
        <v>0</v>
      </c>
      <c r="K1556" s="329">
        <v>0</v>
      </c>
      <c r="L1556" s="332"/>
      <c r="M1556" s="150"/>
      <c r="N1556" s="397"/>
      <c r="O1556" s="555"/>
      <c r="P1556" s="576">
        <f t="shared" si="75"/>
        <v>0</v>
      </c>
      <c r="Q1556" s="576">
        <f t="shared" si="76"/>
        <v>0</v>
      </c>
      <c r="R1556" s="576">
        <f t="shared" si="77"/>
        <v>0</v>
      </c>
      <c r="S1556" s="576">
        <f t="shared" si="77"/>
        <v>0</v>
      </c>
      <c r="T1556" s="553"/>
      <c r="U1556" s="553"/>
      <c r="V1556" s="553"/>
      <c r="W1556" s="553"/>
      <c r="X1556" s="397"/>
      <c r="Y1556" s="397"/>
      <c r="Z1556" s="397"/>
      <c r="AA1556" s="397"/>
      <c r="AB1556" s="397"/>
      <c r="AC1556" s="397"/>
      <c r="AD1556" s="397"/>
      <c r="AE1556" s="397"/>
      <c r="AF1556" s="397"/>
      <c r="AG1556" s="397"/>
      <c r="AH1556" s="397"/>
      <c r="AI1556" s="397"/>
      <c r="AJ1556" s="397"/>
      <c r="AK1556" s="397"/>
      <c r="AL1556" s="397"/>
      <c r="AM1556" s="397"/>
      <c r="AN1556" s="397"/>
      <c r="AO1556" s="397"/>
      <c r="AP1556" s="397"/>
      <c r="AQ1556" s="397"/>
      <c r="AR1556" s="397"/>
      <c r="AS1556" s="397"/>
      <c r="AT1556" s="397"/>
      <c r="AU1556" s="397"/>
      <c r="AV1556" s="397"/>
      <c r="AW1556" s="397"/>
      <c r="AX1556" s="397"/>
      <c r="AY1556" s="397"/>
      <c r="AZ1556" s="397"/>
      <c r="BA1556" s="553"/>
      <c r="BB1556" s="397"/>
      <c r="BC1556" s="397"/>
      <c r="BD1556" s="397"/>
    </row>
    <row r="1557" spans="2:56" x14ac:dyDescent="0.35">
      <c r="B1557" s="80"/>
      <c r="C1557" s="119"/>
      <c r="D1557" s="119"/>
      <c r="E1557" s="202"/>
      <c r="F1557" s="119"/>
      <c r="G1557" s="120"/>
      <c r="H1557" s="41"/>
      <c r="I1557" s="41"/>
      <c r="J1557" s="329">
        <v>0</v>
      </c>
      <c r="K1557" s="329">
        <v>0</v>
      </c>
      <c r="L1557" s="332"/>
      <c r="M1557" s="150"/>
      <c r="N1557" s="397"/>
      <c r="O1557" s="555"/>
      <c r="P1557" s="576">
        <f t="shared" si="75"/>
        <v>0</v>
      </c>
      <c r="Q1557" s="576">
        <f t="shared" si="76"/>
        <v>0</v>
      </c>
      <c r="R1557" s="576">
        <f t="shared" si="77"/>
        <v>0</v>
      </c>
      <c r="S1557" s="576">
        <f t="shared" si="77"/>
        <v>0</v>
      </c>
      <c r="T1557" s="553"/>
      <c r="U1557" s="553"/>
      <c r="V1557" s="553"/>
      <c r="W1557" s="553"/>
      <c r="X1557" s="397"/>
      <c r="Y1557" s="397"/>
      <c r="Z1557" s="397"/>
      <c r="AA1557" s="397"/>
      <c r="AB1557" s="397"/>
      <c r="AC1557" s="397"/>
      <c r="AD1557" s="397"/>
      <c r="AE1557" s="397"/>
      <c r="AF1557" s="397"/>
      <c r="AG1557" s="397"/>
      <c r="AH1557" s="397"/>
      <c r="AI1557" s="397"/>
      <c r="AJ1557" s="397"/>
      <c r="AK1557" s="397"/>
      <c r="AL1557" s="397"/>
      <c r="AM1557" s="397"/>
      <c r="AN1557" s="397"/>
      <c r="AO1557" s="397"/>
      <c r="AP1557" s="397"/>
      <c r="AQ1557" s="397"/>
      <c r="AR1557" s="397"/>
      <c r="AS1557" s="397"/>
      <c r="AT1557" s="397"/>
      <c r="AU1557" s="397"/>
      <c r="AV1557" s="397"/>
      <c r="AW1557" s="397"/>
      <c r="AX1557" s="397"/>
      <c r="AY1557" s="397"/>
      <c r="AZ1557" s="397"/>
      <c r="BA1557" s="553"/>
      <c r="BB1557" s="397"/>
      <c r="BC1557" s="397"/>
      <c r="BD1557" s="397"/>
    </row>
    <row r="1558" spans="2:56" x14ac:dyDescent="0.35">
      <c r="B1558" s="80"/>
      <c r="C1558" s="119"/>
      <c r="D1558" s="119"/>
      <c r="E1558" s="202"/>
      <c r="F1558" s="119"/>
      <c r="G1558" s="120"/>
      <c r="H1558" s="41"/>
      <c r="I1558" s="41"/>
      <c r="J1558" s="329">
        <v>0</v>
      </c>
      <c r="K1558" s="329">
        <v>0</v>
      </c>
      <c r="L1558" s="332"/>
      <c r="M1558" s="150"/>
      <c r="N1558" s="397"/>
      <c r="O1558" s="555"/>
      <c r="P1558" s="576">
        <f t="shared" si="75"/>
        <v>0</v>
      </c>
      <c r="Q1558" s="576">
        <f t="shared" si="76"/>
        <v>0</v>
      </c>
      <c r="R1558" s="576">
        <f t="shared" si="77"/>
        <v>0</v>
      </c>
      <c r="S1558" s="576">
        <f t="shared" si="77"/>
        <v>0</v>
      </c>
      <c r="T1558" s="553"/>
      <c r="U1558" s="553"/>
      <c r="V1558" s="553"/>
      <c r="W1558" s="553"/>
      <c r="X1558" s="397"/>
      <c r="Y1558" s="397"/>
      <c r="Z1558" s="397"/>
      <c r="AA1558" s="397"/>
      <c r="AB1558" s="397"/>
      <c r="AC1558" s="397"/>
      <c r="AD1558" s="397"/>
      <c r="AE1558" s="397"/>
      <c r="AF1558" s="397"/>
      <c r="AG1558" s="397"/>
      <c r="AH1558" s="397"/>
      <c r="AI1558" s="397"/>
      <c r="AJ1558" s="397"/>
      <c r="AK1558" s="397"/>
      <c r="AL1558" s="397"/>
      <c r="AM1558" s="397"/>
      <c r="AN1558" s="397"/>
      <c r="AO1558" s="397"/>
      <c r="AP1558" s="397"/>
      <c r="AQ1558" s="397"/>
      <c r="AR1558" s="397"/>
      <c r="AS1558" s="397"/>
      <c r="AT1558" s="397"/>
      <c r="AU1558" s="397"/>
      <c r="AV1558" s="397"/>
      <c r="AW1558" s="397"/>
      <c r="AX1558" s="397"/>
      <c r="AY1558" s="397"/>
      <c r="AZ1558" s="397"/>
      <c r="BA1558" s="553"/>
      <c r="BB1558" s="397"/>
      <c r="BC1558" s="397"/>
      <c r="BD1558" s="397"/>
    </row>
    <row r="1559" spans="2:56" x14ac:dyDescent="0.35">
      <c r="B1559" s="80"/>
      <c r="C1559" s="119"/>
      <c r="D1559" s="119"/>
      <c r="E1559" s="202"/>
      <c r="F1559" s="119"/>
      <c r="G1559" s="120"/>
      <c r="H1559" s="41"/>
      <c r="I1559" s="41"/>
      <c r="J1559" s="329">
        <v>0</v>
      </c>
      <c r="K1559" s="329">
        <v>0</v>
      </c>
      <c r="L1559" s="332"/>
      <c r="M1559" s="150"/>
      <c r="N1559" s="397"/>
      <c r="O1559" s="555"/>
      <c r="P1559" s="576">
        <f t="shared" si="75"/>
        <v>0</v>
      </c>
      <c r="Q1559" s="576">
        <f t="shared" si="76"/>
        <v>0</v>
      </c>
      <c r="R1559" s="576">
        <f t="shared" si="77"/>
        <v>0</v>
      </c>
      <c r="S1559" s="576">
        <f t="shared" si="77"/>
        <v>0</v>
      </c>
      <c r="T1559" s="553"/>
      <c r="U1559" s="553"/>
      <c r="V1559" s="553"/>
      <c r="W1559" s="553"/>
      <c r="X1559" s="397"/>
      <c r="Y1559" s="397"/>
      <c r="Z1559" s="397"/>
      <c r="AA1559" s="397"/>
      <c r="AB1559" s="397"/>
      <c r="AC1559" s="397"/>
      <c r="AD1559" s="397"/>
      <c r="AE1559" s="397"/>
      <c r="AF1559" s="397"/>
      <c r="AG1559" s="397"/>
      <c r="AH1559" s="397"/>
      <c r="AI1559" s="397"/>
      <c r="AJ1559" s="397"/>
      <c r="AK1559" s="397"/>
      <c r="AL1559" s="397"/>
      <c r="AM1559" s="397"/>
      <c r="AN1559" s="397"/>
      <c r="AO1559" s="397"/>
      <c r="AP1559" s="397"/>
      <c r="AQ1559" s="397"/>
      <c r="AR1559" s="397"/>
      <c r="AS1559" s="397"/>
      <c r="AT1559" s="397"/>
      <c r="AU1559" s="397"/>
      <c r="AV1559" s="397"/>
      <c r="AW1559" s="397"/>
      <c r="AX1559" s="397"/>
      <c r="AY1559" s="397"/>
      <c r="AZ1559" s="397"/>
      <c r="BA1559" s="553"/>
      <c r="BB1559" s="397"/>
      <c r="BC1559" s="397"/>
      <c r="BD1559" s="397"/>
    </row>
    <row r="1560" spans="2:56" x14ac:dyDescent="0.35">
      <c r="B1560" s="80"/>
      <c r="C1560" s="119"/>
      <c r="D1560" s="119"/>
      <c r="E1560" s="202"/>
      <c r="F1560" s="119"/>
      <c r="G1560" s="120"/>
      <c r="H1560" s="41"/>
      <c r="I1560" s="41"/>
      <c r="J1560" s="329">
        <v>0</v>
      </c>
      <c r="K1560" s="329">
        <v>0</v>
      </c>
      <c r="L1560" s="332"/>
      <c r="M1560" s="150"/>
      <c r="N1560" s="397"/>
      <c r="O1560" s="555"/>
      <c r="P1560" s="576">
        <f t="shared" si="75"/>
        <v>0</v>
      </c>
      <c r="Q1560" s="576">
        <f t="shared" si="76"/>
        <v>0</v>
      </c>
      <c r="R1560" s="576">
        <f t="shared" si="77"/>
        <v>0</v>
      </c>
      <c r="S1560" s="576">
        <f t="shared" si="77"/>
        <v>0</v>
      </c>
      <c r="T1560" s="553"/>
      <c r="U1560" s="553"/>
      <c r="V1560" s="553"/>
      <c r="W1560" s="553"/>
      <c r="X1560" s="397"/>
      <c r="Y1560" s="397"/>
      <c r="Z1560" s="397"/>
      <c r="AA1560" s="397"/>
      <c r="AB1560" s="397"/>
      <c r="AC1560" s="397"/>
      <c r="AD1560" s="397"/>
      <c r="AE1560" s="397"/>
      <c r="AF1560" s="397"/>
      <c r="AG1560" s="397"/>
      <c r="AH1560" s="397"/>
      <c r="AI1560" s="397"/>
      <c r="AJ1560" s="397"/>
      <c r="AK1560" s="397"/>
      <c r="AL1560" s="397"/>
      <c r="AM1560" s="397"/>
      <c r="AN1560" s="397"/>
      <c r="AO1560" s="397"/>
      <c r="AP1560" s="397"/>
      <c r="AQ1560" s="397"/>
      <c r="AR1560" s="397"/>
      <c r="AS1560" s="397"/>
      <c r="AT1560" s="397"/>
      <c r="AU1560" s="397"/>
      <c r="AV1560" s="397"/>
      <c r="AW1560" s="397"/>
      <c r="AX1560" s="397"/>
      <c r="AY1560" s="397"/>
      <c r="AZ1560" s="397"/>
      <c r="BA1560" s="553"/>
      <c r="BB1560" s="397"/>
      <c r="BC1560" s="397"/>
      <c r="BD1560" s="397"/>
    </row>
    <row r="1561" spans="2:56" x14ac:dyDescent="0.35">
      <c r="B1561" s="80"/>
      <c r="C1561" s="119"/>
      <c r="D1561" s="119"/>
      <c r="E1561" s="202"/>
      <c r="F1561" s="119"/>
      <c r="G1561" s="120"/>
      <c r="H1561" s="41"/>
      <c r="I1561" s="41"/>
      <c r="J1561" s="329">
        <v>0</v>
      </c>
      <c r="K1561" s="329">
        <v>0</v>
      </c>
      <c r="L1561" s="332"/>
      <c r="M1561" s="150"/>
      <c r="N1561" s="397"/>
      <c r="O1561" s="555"/>
      <c r="P1561" s="576">
        <f t="shared" si="75"/>
        <v>0</v>
      </c>
      <c r="Q1561" s="576">
        <f t="shared" si="76"/>
        <v>0</v>
      </c>
      <c r="R1561" s="576">
        <f t="shared" si="77"/>
        <v>0</v>
      </c>
      <c r="S1561" s="576">
        <f t="shared" si="77"/>
        <v>0</v>
      </c>
      <c r="T1561" s="553"/>
      <c r="U1561" s="553"/>
      <c r="V1561" s="553"/>
      <c r="W1561" s="553"/>
      <c r="X1561" s="397"/>
      <c r="Y1561" s="397"/>
      <c r="Z1561" s="397"/>
      <c r="AA1561" s="397"/>
      <c r="AB1561" s="397"/>
      <c r="AC1561" s="397"/>
      <c r="AD1561" s="397"/>
      <c r="AE1561" s="397"/>
      <c r="AF1561" s="397"/>
      <c r="AG1561" s="397"/>
      <c r="AH1561" s="397"/>
      <c r="AI1561" s="397"/>
      <c r="AJ1561" s="397"/>
      <c r="AK1561" s="397"/>
      <c r="AL1561" s="397"/>
      <c r="AM1561" s="397"/>
      <c r="AN1561" s="397"/>
      <c r="AO1561" s="397"/>
      <c r="AP1561" s="397"/>
      <c r="AQ1561" s="397"/>
      <c r="AR1561" s="397"/>
      <c r="AS1561" s="397"/>
      <c r="AT1561" s="397"/>
      <c r="AU1561" s="397"/>
      <c r="AV1561" s="397"/>
      <c r="AW1561" s="397"/>
      <c r="AX1561" s="397"/>
      <c r="AY1561" s="397"/>
      <c r="AZ1561" s="397"/>
      <c r="BA1561" s="553"/>
      <c r="BB1561" s="397"/>
      <c r="BC1561" s="397"/>
      <c r="BD1561" s="397"/>
    </row>
    <row r="1562" spans="2:56" x14ac:dyDescent="0.35">
      <c r="B1562" s="80"/>
      <c r="C1562" s="119"/>
      <c r="D1562" s="119"/>
      <c r="E1562" s="202"/>
      <c r="F1562" s="119"/>
      <c r="G1562" s="120"/>
      <c r="H1562" s="41"/>
      <c r="I1562" s="41"/>
      <c r="J1562" s="329">
        <v>0</v>
      </c>
      <c r="K1562" s="329">
        <v>0</v>
      </c>
      <c r="L1562" s="332"/>
      <c r="M1562" s="150"/>
      <c r="N1562" s="397"/>
      <c r="O1562" s="555"/>
      <c r="P1562" s="576">
        <f t="shared" si="75"/>
        <v>0</v>
      </c>
      <c r="Q1562" s="576">
        <f t="shared" si="76"/>
        <v>0</v>
      </c>
      <c r="R1562" s="576">
        <f t="shared" si="77"/>
        <v>0</v>
      </c>
      <c r="S1562" s="576">
        <f t="shared" si="77"/>
        <v>0</v>
      </c>
      <c r="T1562" s="553"/>
      <c r="U1562" s="553"/>
      <c r="V1562" s="553"/>
      <c r="W1562" s="553"/>
      <c r="X1562" s="397"/>
      <c r="Y1562" s="397"/>
      <c r="Z1562" s="397"/>
      <c r="AA1562" s="397"/>
      <c r="AB1562" s="397"/>
      <c r="AC1562" s="397"/>
      <c r="AD1562" s="397"/>
      <c r="AE1562" s="397"/>
      <c r="AF1562" s="397"/>
      <c r="AG1562" s="397"/>
      <c r="AH1562" s="397"/>
      <c r="AI1562" s="397"/>
      <c r="AJ1562" s="397"/>
      <c r="AK1562" s="397"/>
      <c r="AL1562" s="397"/>
      <c r="AM1562" s="397"/>
      <c r="AN1562" s="397"/>
      <c r="AO1562" s="397"/>
      <c r="AP1562" s="397"/>
      <c r="AQ1562" s="397"/>
      <c r="AR1562" s="397"/>
      <c r="AS1562" s="397"/>
      <c r="AT1562" s="397"/>
      <c r="AU1562" s="397"/>
      <c r="AV1562" s="397"/>
      <c r="AW1562" s="397"/>
      <c r="AX1562" s="397"/>
      <c r="AY1562" s="397"/>
      <c r="AZ1562" s="397"/>
      <c r="BA1562" s="553"/>
      <c r="BB1562" s="397"/>
      <c r="BC1562" s="397"/>
      <c r="BD1562" s="397"/>
    </row>
    <row r="1563" spans="2:56" x14ac:dyDescent="0.35">
      <c r="B1563" s="80"/>
      <c r="C1563" s="119"/>
      <c r="D1563" s="119"/>
      <c r="E1563" s="202"/>
      <c r="F1563" s="119"/>
      <c r="G1563" s="120"/>
      <c r="H1563" s="41"/>
      <c r="I1563" s="41"/>
      <c r="J1563" s="329">
        <v>0</v>
      </c>
      <c r="K1563" s="329">
        <v>0</v>
      </c>
      <c r="L1563" s="332"/>
      <c r="M1563" s="150"/>
      <c r="N1563" s="397"/>
      <c r="O1563" s="555"/>
      <c r="P1563" s="576">
        <f t="shared" si="75"/>
        <v>0</v>
      </c>
      <c r="Q1563" s="576">
        <f t="shared" si="76"/>
        <v>0</v>
      </c>
      <c r="R1563" s="576">
        <f t="shared" si="77"/>
        <v>0</v>
      </c>
      <c r="S1563" s="576">
        <f t="shared" si="77"/>
        <v>0</v>
      </c>
      <c r="T1563" s="553"/>
      <c r="U1563" s="553"/>
      <c r="V1563" s="553"/>
      <c r="W1563" s="553"/>
      <c r="X1563" s="397"/>
      <c r="Y1563" s="397"/>
      <c r="Z1563" s="397"/>
      <c r="AA1563" s="397"/>
      <c r="AB1563" s="397"/>
      <c r="AC1563" s="397"/>
      <c r="AD1563" s="397"/>
      <c r="AE1563" s="397"/>
      <c r="AF1563" s="397"/>
      <c r="AG1563" s="397"/>
      <c r="AH1563" s="397"/>
      <c r="AI1563" s="397"/>
      <c r="AJ1563" s="397"/>
      <c r="AK1563" s="397"/>
      <c r="AL1563" s="397"/>
      <c r="AM1563" s="397"/>
      <c r="AN1563" s="397"/>
      <c r="AO1563" s="397"/>
      <c r="AP1563" s="397"/>
      <c r="AQ1563" s="397"/>
      <c r="AR1563" s="397"/>
      <c r="AS1563" s="397"/>
      <c r="AT1563" s="397"/>
      <c r="AU1563" s="397"/>
      <c r="AV1563" s="397"/>
      <c r="AW1563" s="397"/>
      <c r="AX1563" s="397"/>
      <c r="AY1563" s="397"/>
      <c r="AZ1563" s="397"/>
      <c r="BA1563" s="553"/>
      <c r="BB1563" s="397"/>
      <c r="BC1563" s="397"/>
      <c r="BD1563" s="397"/>
    </row>
    <row r="1564" spans="2:56" x14ac:dyDescent="0.35">
      <c r="B1564" s="80"/>
      <c r="C1564" s="119"/>
      <c r="D1564" s="119"/>
      <c r="E1564" s="202"/>
      <c r="F1564" s="119"/>
      <c r="G1564" s="120"/>
      <c r="H1564" s="41"/>
      <c r="I1564" s="41"/>
      <c r="J1564" s="329">
        <v>0</v>
      </c>
      <c r="K1564" s="329">
        <v>0</v>
      </c>
      <c r="L1564" s="332"/>
      <c r="M1564" s="150"/>
      <c r="N1564" s="397"/>
      <c r="O1564" s="555"/>
      <c r="P1564" s="576">
        <f t="shared" si="75"/>
        <v>0</v>
      </c>
      <c r="Q1564" s="576">
        <f t="shared" si="76"/>
        <v>0</v>
      </c>
      <c r="R1564" s="576">
        <f t="shared" si="77"/>
        <v>0</v>
      </c>
      <c r="S1564" s="576">
        <f t="shared" si="77"/>
        <v>0</v>
      </c>
      <c r="T1564" s="553"/>
      <c r="U1564" s="553"/>
      <c r="V1564" s="553"/>
      <c r="W1564" s="553"/>
      <c r="X1564" s="397"/>
      <c r="Y1564" s="397"/>
      <c r="Z1564" s="397"/>
      <c r="AA1564" s="397"/>
      <c r="AB1564" s="397"/>
      <c r="AC1564" s="397"/>
      <c r="AD1564" s="397"/>
      <c r="AE1564" s="397"/>
      <c r="AF1564" s="397"/>
      <c r="AG1564" s="397"/>
      <c r="AH1564" s="397"/>
      <c r="AI1564" s="397"/>
      <c r="AJ1564" s="397"/>
      <c r="AK1564" s="397"/>
      <c r="AL1564" s="397"/>
      <c r="AM1564" s="397"/>
      <c r="AN1564" s="397"/>
      <c r="AO1564" s="397"/>
      <c r="AP1564" s="397"/>
      <c r="AQ1564" s="397"/>
      <c r="AR1564" s="397"/>
      <c r="AS1564" s="397"/>
      <c r="AT1564" s="397"/>
      <c r="AU1564" s="397"/>
      <c r="AV1564" s="397"/>
      <c r="AW1564" s="397"/>
      <c r="AX1564" s="397"/>
      <c r="AY1564" s="397"/>
      <c r="AZ1564" s="397"/>
      <c r="BA1564" s="553"/>
      <c r="BB1564" s="397"/>
      <c r="BC1564" s="397"/>
      <c r="BD1564" s="397"/>
    </row>
    <row r="1565" spans="2:56" x14ac:dyDescent="0.35">
      <c r="B1565" s="80"/>
      <c r="C1565" s="119"/>
      <c r="D1565" s="119"/>
      <c r="E1565" s="202"/>
      <c r="F1565" s="119"/>
      <c r="G1565" s="120"/>
      <c r="H1565" s="41"/>
      <c r="I1565" s="41"/>
      <c r="J1565" s="329">
        <v>0</v>
      </c>
      <c r="K1565" s="329">
        <v>0</v>
      </c>
      <c r="L1565" s="332"/>
      <c r="M1565" s="150"/>
      <c r="N1565" s="397"/>
      <c r="O1565" s="555"/>
      <c r="P1565" s="576">
        <f t="shared" si="75"/>
        <v>0</v>
      </c>
      <c r="Q1565" s="576">
        <f t="shared" si="76"/>
        <v>0</v>
      </c>
      <c r="R1565" s="576">
        <f t="shared" si="77"/>
        <v>0</v>
      </c>
      <c r="S1565" s="576">
        <f t="shared" si="77"/>
        <v>0</v>
      </c>
      <c r="T1565" s="553"/>
      <c r="U1565" s="553"/>
      <c r="V1565" s="553"/>
      <c r="W1565" s="553"/>
      <c r="X1565" s="397"/>
      <c r="Y1565" s="397"/>
      <c r="Z1565" s="397"/>
      <c r="AA1565" s="397"/>
      <c r="AB1565" s="397"/>
      <c r="AC1565" s="397"/>
      <c r="AD1565" s="397"/>
      <c r="AE1565" s="397"/>
      <c r="AF1565" s="397"/>
      <c r="AG1565" s="397"/>
      <c r="AH1565" s="397"/>
      <c r="AI1565" s="397"/>
      <c r="AJ1565" s="397"/>
      <c r="AK1565" s="397"/>
      <c r="AL1565" s="397"/>
      <c r="AM1565" s="397"/>
      <c r="AN1565" s="397"/>
      <c r="AO1565" s="397"/>
      <c r="AP1565" s="397"/>
      <c r="AQ1565" s="397"/>
      <c r="AR1565" s="397"/>
      <c r="AS1565" s="397"/>
      <c r="AT1565" s="397"/>
      <c r="AU1565" s="397"/>
      <c r="AV1565" s="397"/>
      <c r="AW1565" s="397"/>
      <c r="AX1565" s="397"/>
      <c r="AY1565" s="397"/>
      <c r="AZ1565" s="397"/>
      <c r="BA1565" s="553"/>
      <c r="BB1565" s="397"/>
      <c r="BC1565" s="397"/>
      <c r="BD1565" s="397"/>
    </row>
    <row r="1566" spans="2:56" x14ac:dyDescent="0.35">
      <c r="B1566" s="80"/>
      <c r="C1566" s="119"/>
      <c r="D1566" s="119"/>
      <c r="E1566" s="202"/>
      <c r="F1566" s="119"/>
      <c r="G1566" s="120"/>
      <c r="H1566" s="41"/>
      <c r="I1566" s="41"/>
      <c r="J1566" s="329">
        <v>0</v>
      </c>
      <c r="K1566" s="329">
        <v>0</v>
      </c>
      <c r="L1566" s="332"/>
      <c r="M1566" s="150"/>
      <c r="N1566" s="397"/>
      <c r="O1566" s="555"/>
      <c r="P1566" s="576">
        <f t="shared" si="75"/>
        <v>0</v>
      </c>
      <c r="Q1566" s="576">
        <f t="shared" si="76"/>
        <v>0</v>
      </c>
      <c r="R1566" s="576">
        <f t="shared" si="77"/>
        <v>0</v>
      </c>
      <c r="S1566" s="576">
        <f t="shared" si="77"/>
        <v>0</v>
      </c>
      <c r="T1566" s="553"/>
      <c r="U1566" s="553"/>
      <c r="V1566" s="553"/>
      <c r="W1566" s="553"/>
      <c r="X1566" s="397"/>
      <c r="Y1566" s="397"/>
      <c r="Z1566" s="397"/>
      <c r="AA1566" s="397"/>
      <c r="AB1566" s="397"/>
      <c r="AC1566" s="397"/>
      <c r="AD1566" s="397"/>
      <c r="AE1566" s="397"/>
      <c r="AF1566" s="397"/>
      <c r="AG1566" s="397"/>
      <c r="AH1566" s="397"/>
      <c r="AI1566" s="397"/>
      <c r="AJ1566" s="397"/>
      <c r="AK1566" s="397"/>
      <c r="AL1566" s="397"/>
      <c r="AM1566" s="397"/>
      <c r="AN1566" s="397"/>
      <c r="AO1566" s="397"/>
      <c r="AP1566" s="397"/>
      <c r="AQ1566" s="397"/>
      <c r="AR1566" s="397"/>
      <c r="AS1566" s="397"/>
      <c r="AT1566" s="397"/>
      <c r="AU1566" s="397"/>
      <c r="AV1566" s="397"/>
      <c r="AW1566" s="397"/>
      <c r="AX1566" s="397"/>
      <c r="AY1566" s="397"/>
      <c r="AZ1566" s="397"/>
      <c r="BA1566" s="553"/>
      <c r="BB1566" s="397"/>
      <c r="BC1566" s="397"/>
      <c r="BD1566" s="397"/>
    </row>
    <row r="1567" spans="2:56" x14ac:dyDescent="0.35">
      <c r="B1567" s="80"/>
      <c r="C1567" s="119"/>
      <c r="D1567" s="119"/>
      <c r="E1567" s="202"/>
      <c r="F1567" s="119"/>
      <c r="G1567" s="120"/>
      <c r="H1567" s="41"/>
      <c r="I1567" s="41"/>
      <c r="J1567" s="329">
        <v>0</v>
      </c>
      <c r="K1567" s="329">
        <v>0</v>
      </c>
      <c r="L1567" s="332"/>
      <c r="M1567" s="150"/>
      <c r="N1567" s="397"/>
      <c r="O1567" s="555"/>
      <c r="P1567" s="576">
        <f t="shared" si="75"/>
        <v>0</v>
      </c>
      <c r="Q1567" s="576">
        <f t="shared" si="76"/>
        <v>0</v>
      </c>
      <c r="R1567" s="576">
        <f t="shared" si="77"/>
        <v>0</v>
      </c>
      <c r="S1567" s="576">
        <f t="shared" si="77"/>
        <v>0</v>
      </c>
      <c r="T1567" s="553"/>
      <c r="U1567" s="553"/>
      <c r="V1567" s="553"/>
      <c r="W1567" s="553"/>
      <c r="X1567" s="397"/>
      <c r="Y1567" s="397"/>
      <c r="Z1567" s="397"/>
      <c r="AA1567" s="397"/>
      <c r="AB1567" s="397"/>
      <c r="AC1567" s="397"/>
      <c r="AD1567" s="397"/>
      <c r="AE1567" s="397"/>
      <c r="AF1567" s="397"/>
      <c r="AG1567" s="397"/>
      <c r="AH1567" s="397"/>
      <c r="AI1567" s="397"/>
      <c r="AJ1567" s="397"/>
      <c r="AK1567" s="397"/>
      <c r="AL1567" s="397"/>
      <c r="AM1567" s="397"/>
      <c r="AN1567" s="397"/>
      <c r="AO1567" s="397"/>
      <c r="AP1567" s="397"/>
      <c r="AQ1567" s="397"/>
      <c r="AR1567" s="397"/>
      <c r="AS1567" s="397"/>
      <c r="AT1567" s="397"/>
      <c r="AU1567" s="397"/>
      <c r="AV1567" s="397"/>
      <c r="AW1567" s="397"/>
      <c r="AX1567" s="397"/>
      <c r="AY1567" s="397"/>
      <c r="AZ1567" s="397"/>
      <c r="BA1567" s="553"/>
      <c r="BB1567" s="397"/>
      <c r="BC1567" s="397"/>
      <c r="BD1567" s="397"/>
    </row>
    <row r="1568" spans="2:56" x14ac:dyDescent="0.35">
      <c r="B1568" s="80"/>
      <c r="C1568" s="119"/>
      <c r="D1568" s="119"/>
      <c r="E1568" s="202"/>
      <c r="F1568" s="119"/>
      <c r="G1568" s="120"/>
      <c r="H1568" s="41"/>
      <c r="I1568" s="41"/>
      <c r="J1568" s="329">
        <v>0</v>
      </c>
      <c r="K1568" s="329">
        <v>0</v>
      </c>
      <c r="L1568" s="332"/>
      <c r="M1568" s="150"/>
      <c r="N1568" s="397"/>
      <c r="O1568" s="555"/>
      <c r="P1568" s="576">
        <f t="shared" si="75"/>
        <v>0</v>
      </c>
      <c r="Q1568" s="576">
        <f t="shared" si="76"/>
        <v>0</v>
      </c>
      <c r="R1568" s="576">
        <f t="shared" si="77"/>
        <v>0</v>
      </c>
      <c r="S1568" s="576">
        <f t="shared" si="77"/>
        <v>0</v>
      </c>
      <c r="T1568" s="553"/>
      <c r="U1568" s="553"/>
      <c r="V1568" s="553"/>
      <c r="W1568" s="553"/>
      <c r="X1568" s="397"/>
      <c r="Y1568" s="397"/>
      <c r="Z1568" s="397"/>
      <c r="AA1568" s="397"/>
      <c r="AB1568" s="397"/>
      <c r="AC1568" s="397"/>
      <c r="AD1568" s="397"/>
      <c r="AE1568" s="397"/>
      <c r="AF1568" s="397"/>
      <c r="AG1568" s="397"/>
      <c r="AH1568" s="397"/>
      <c r="AI1568" s="397"/>
      <c r="AJ1568" s="397"/>
      <c r="AK1568" s="397"/>
      <c r="AL1568" s="397"/>
      <c r="AM1568" s="397"/>
      <c r="AN1568" s="397"/>
      <c r="AO1568" s="397"/>
      <c r="AP1568" s="397"/>
      <c r="AQ1568" s="397"/>
      <c r="AR1568" s="397"/>
      <c r="AS1568" s="397"/>
      <c r="AT1568" s="397"/>
      <c r="AU1568" s="397"/>
      <c r="AV1568" s="397"/>
      <c r="AW1568" s="397"/>
      <c r="AX1568" s="397"/>
      <c r="AY1568" s="397"/>
      <c r="AZ1568" s="397"/>
      <c r="BA1568" s="553"/>
      <c r="BB1568" s="397"/>
      <c r="BC1568" s="397"/>
      <c r="BD1568" s="397"/>
    </row>
    <row r="1569" spans="2:56" x14ac:dyDescent="0.35">
      <c r="B1569" s="80"/>
      <c r="C1569" s="119"/>
      <c r="D1569" s="119"/>
      <c r="E1569" s="202"/>
      <c r="F1569" s="119"/>
      <c r="G1569" s="120"/>
      <c r="H1569" s="41"/>
      <c r="I1569" s="41"/>
      <c r="J1569" s="329">
        <v>0</v>
      </c>
      <c r="K1569" s="329">
        <v>0</v>
      </c>
      <c r="L1569" s="332"/>
      <c r="M1569" s="150"/>
      <c r="N1569" s="397"/>
      <c r="O1569" s="555"/>
      <c r="P1569" s="576">
        <f t="shared" si="75"/>
        <v>0</v>
      </c>
      <c r="Q1569" s="576">
        <f t="shared" si="76"/>
        <v>0</v>
      </c>
      <c r="R1569" s="576">
        <f t="shared" si="77"/>
        <v>0</v>
      </c>
      <c r="S1569" s="576">
        <f t="shared" si="77"/>
        <v>0</v>
      </c>
      <c r="T1569" s="553"/>
      <c r="U1569" s="553"/>
      <c r="V1569" s="553"/>
      <c r="W1569" s="553"/>
      <c r="X1569" s="397"/>
      <c r="Y1569" s="397"/>
      <c r="Z1569" s="397"/>
      <c r="AA1569" s="397"/>
      <c r="AB1569" s="397"/>
      <c r="AC1569" s="397"/>
      <c r="AD1569" s="397"/>
      <c r="AE1569" s="397"/>
      <c r="AF1569" s="397"/>
      <c r="AG1569" s="397"/>
      <c r="AH1569" s="397"/>
      <c r="AI1569" s="397"/>
      <c r="AJ1569" s="397"/>
      <c r="AK1569" s="397"/>
      <c r="AL1569" s="397"/>
      <c r="AM1569" s="397"/>
      <c r="AN1569" s="397"/>
      <c r="AO1569" s="397"/>
      <c r="AP1569" s="397"/>
      <c r="AQ1569" s="397"/>
      <c r="AR1569" s="397"/>
      <c r="AS1569" s="397"/>
      <c r="AT1569" s="397"/>
      <c r="AU1569" s="397"/>
      <c r="AV1569" s="397"/>
      <c r="AW1569" s="397"/>
      <c r="AX1569" s="397"/>
      <c r="AY1569" s="397"/>
      <c r="AZ1569" s="397"/>
      <c r="BA1569" s="553"/>
      <c r="BB1569" s="397"/>
      <c r="BC1569" s="397"/>
      <c r="BD1569" s="397"/>
    </row>
    <row r="1570" spans="2:56" x14ac:dyDescent="0.35">
      <c r="B1570" s="80"/>
      <c r="C1570" s="119"/>
      <c r="D1570" s="119"/>
      <c r="E1570" s="202"/>
      <c r="F1570" s="119"/>
      <c r="G1570" s="120"/>
      <c r="H1570" s="41"/>
      <c r="I1570" s="41"/>
      <c r="J1570" s="329">
        <v>0</v>
      </c>
      <c r="K1570" s="329">
        <v>0</v>
      </c>
      <c r="L1570" s="332"/>
      <c r="M1570" s="150"/>
      <c r="N1570" s="397"/>
      <c r="O1570" s="555"/>
      <c r="P1570" s="576">
        <f t="shared" si="75"/>
        <v>0</v>
      </c>
      <c r="Q1570" s="576">
        <f t="shared" si="76"/>
        <v>0</v>
      </c>
      <c r="R1570" s="576">
        <f t="shared" si="77"/>
        <v>0</v>
      </c>
      <c r="S1570" s="576">
        <f t="shared" si="77"/>
        <v>0</v>
      </c>
      <c r="T1570" s="553"/>
      <c r="U1570" s="553"/>
      <c r="V1570" s="553"/>
      <c r="W1570" s="553"/>
      <c r="X1570" s="397"/>
      <c r="Y1570" s="397"/>
      <c r="Z1570" s="397"/>
      <c r="AA1570" s="397"/>
      <c r="AB1570" s="397"/>
      <c r="AC1570" s="397"/>
      <c r="AD1570" s="397"/>
      <c r="AE1570" s="397"/>
      <c r="AF1570" s="397"/>
      <c r="AG1570" s="397"/>
      <c r="AH1570" s="397"/>
      <c r="AI1570" s="397"/>
      <c r="AJ1570" s="397"/>
      <c r="AK1570" s="397"/>
      <c r="AL1570" s="397"/>
      <c r="AM1570" s="397"/>
      <c r="AN1570" s="397"/>
      <c r="AO1570" s="397"/>
      <c r="AP1570" s="397"/>
      <c r="AQ1570" s="397"/>
      <c r="AR1570" s="397"/>
      <c r="AS1570" s="397"/>
      <c r="AT1570" s="397"/>
      <c r="AU1570" s="397"/>
      <c r="AV1570" s="397"/>
      <c r="AW1570" s="397"/>
      <c r="AX1570" s="397"/>
      <c r="AY1570" s="397"/>
      <c r="AZ1570" s="397"/>
      <c r="BA1570" s="553"/>
      <c r="BB1570" s="397"/>
      <c r="BC1570" s="397"/>
      <c r="BD1570" s="397"/>
    </row>
    <row r="1571" spans="2:56" x14ac:dyDescent="0.35">
      <c r="B1571" s="80"/>
      <c r="C1571" s="119"/>
      <c r="D1571" s="119"/>
      <c r="E1571" s="202"/>
      <c r="F1571" s="119"/>
      <c r="G1571" s="120"/>
      <c r="H1571" s="41"/>
      <c r="I1571" s="41"/>
      <c r="J1571" s="329">
        <v>0</v>
      </c>
      <c r="K1571" s="329">
        <v>0</v>
      </c>
      <c r="L1571" s="332"/>
      <c r="M1571" s="150"/>
      <c r="N1571" s="397"/>
      <c r="O1571" s="555"/>
      <c r="P1571" s="576">
        <f t="shared" si="75"/>
        <v>0</v>
      </c>
      <c r="Q1571" s="576">
        <f t="shared" si="76"/>
        <v>0</v>
      </c>
      <c r="R1571" s="576">
        <f t="shared" si="77"/>
        <v>0</v>
      </c>
      <c r="S1571" s="576">
        <f t="shared" si="77"/>
        <v>0</v>
      </c>
      <c r="T1571" s="553"/>
      <c r="U1571" s="553"/>
      <c r="V1571" s="553"/>
      <c r="W1571" s="553"/>
      <c r="X1571" s="397"/>
      <c r="Y1571" s="397"/>
      <c r="Z1571" s="397"/>
      <c r="AA1571" s="397"/>
      <c r="AB1571" s="397"/>
      <c r="AC1571" s="397"/>
      <c r="AD1571" s="397"/>
      <c r="AE1571" s="397"/>
      <c r="AF1571" s="397"/>
      <c r="AG1571" s="397"/>
      <c r="AH1571" s="397"/>
      <c r="AI1571" s="397"/>
      <c r="AJ1571" s="397"/>
      <c r="AK1571" s="397"/>
      <c r="AL1571" s="397"/>
      <c r="AM1571" s="397"/>
      <c r="AN1571" s="397"/>
      <c r="AO1571" s="397"/>
      <c r="AP1571" s="397"/>
      <c r="AQ1571" s="397"/>
      <c r="AR1571" s="397"/>
      <c r="AS1571" s="397"/>
      <c r="AT1571" s="397"/>
      <c r="AU1571" s="397"/>
      <c r="AV1571" s="397"/>
      <c r="AW1571" s="397"/>
      <c r="AX1571" s="397"/>
      <c r="AY1571" s="397"/>
      <c r="AZ1571" s="397"/>
      <c r="BA1571" s="553"/>
      <c r="BB1571" s="397"/>
      <c r="BC1571" s="397"/>
      <c r="BD1571" s="397"/>
    </row>
    <row r="1572" spans="2:56" x14ac:dyDescent="0.35">
      <c r="B1572" s="80"/>
      <c r="C1572" s="119"/>
      <c r="D1572" s="119"/>
      <c r="E1572" s="202"/>
      <c r="F1572" s="119"/>
      <c r="G1572" s="120"/>
      <c r="H1572" s="41"/>
      <c r="I1572" s="41"/>
      <c r="J1572" s="329">
        <v>0</v>
      </c>
      <c r="K1572" s="329">
        <v>0</v>
      </c>
      <c r="L1572" s="332"/>
      <c r="M1572" s="150"/>
      <c r="N1572" s="397"/>
      <c r="O1572" s="555"/>
      <c r="P1572" s="576">
        <f t="shared" si="75"/>
        <v>0</v>
      </c>
      <c r="Q1572" s="576">
        <f t="shared" si="76"/>
        <v>0</v>
      </c>
      <c r="R1572" s="576">
        <f t="shared" si="77"/>
        <v>0</v>
      </c>
      <c r="S1572" s="576">
        <f t="shared" si="77"/>
        <v>0</v>
      </c>
      <c r="T1572" s="553"/>
      <c r="U1572" s="553"/>
      <c r="V1572" s="553"/>
      <c r="W1572" s="553"/>
      <c r="X1572" s="397"/>
      <c r="Y1572" s="397"/>
      <c r="Z1572" s="397"/>
      <c r="AA1572" s="397"/>
      <c r="AB1572" s="397"/>
      <c r="AC1572" s="397"/>
      <c r="AD1572" s="397"/>
      <c r="AE1572" s="397"/>
      <c r="AF1572" s="397"/>
      <c r="AG1572" s="397"/>
      <c r="AH1572" s="397"/>
      <c r="AI1572" s="397"/>
      <c r="AJ1572" s="397"/>
      <c r="AK1572" s="397"/>
      <c r="AL1572" s="397"/>
      <c r="AM1572" s="397"/>
      <c r="AN1572" s="397"/>
      <c r="AO1572" s="397"/>
      <c r="AP1572" s="397"/>
      <c r="AQ1572" s="397"/>
      <c r="AR1572" s="397"/>
      <c r="AS1572" s="397"/>
      <c r="AT1572" s="397"/>
      <c r="AU1572" s="397"/>
      <c r="AV1572" s="397"/>
      <c r="AW1572" s="397"/>
      <c r="AX1572" s="397"/>
      <c r="AY1572" s="397"/>
      <c r="AZ1572" s="397"/>
      <c r="BA1572" s="553"/>
      <c r="BB1572" s="397"/>
      <c r="BC1572" s="397"/>
      <c r="BD1572" s="397"/>
    </row>
    <row r="1573" spans="2:56" x14ac:dyDescent="0.35">
      <c r="B1573" s="80"/>
      <c r="C1573" s="119"/>
      <c r="D1573" s="119"/>
      <c r="E1573" s="202"/>
      <c r="F1573" s="119"/>
      <c r="G1573" s="120"/>
      <c r="H1573" s="41"/>
      <c r="I1573" s="41"/>
      <c r="J1573" s="329">
        <v>0</v>
      </c>
      <c r="K1573" s="329">
        <v>0</v>
      </c>
      <c r="L1573" s="332"/>
      <c r="M1573" s="150"/>
      <c r="N1573" s="397"/>
      <c r="O1573" s="555"/>
      <c r="P1573" s="576">
        <f t="shared" si="75"/>
        <v>0</v>
      </c>
      <c r="Q1573" s="576">
        <f t="shared" si="76"/>
        <v>0</v>
      </c>
      <c r="R1573" s="576">
        <f t="shared" si="77"/>
        <v>0</v>
      </c>
      <c r="S1573" s="576">
        <f t="shared" si="77"/>
        <v>0</v>
      </c>
      <c r="T1573" s="553"/>
      <c r="U1573" s="553"/>
      <c r="V1573" s="553"/>
      <c r="W1573" s="553"/>
      <c r="X1573" s="397"/>
      <c r="Y1573" s="397"/>
      <c r="Z1573" s="397"/>
      <c r="AA1573" s="397"/>
      <c r="AB1573" s="397"/>
      <c r="AC1573" s="397"/>
      <c r="AD1573" s="397"/>
      <c r="AE1573" s="397"/>
      <c r="AF1573" s="397"/>
      <c r="AG1573" s="397"/>
      <c r="AH1573" s="397"/>
      <c r="AI1573" s="397"/>
      <c r="AJ1573" s="397"/>
      <c r="AK1573" s="397"/>
      <c r="AL1573" s="397"/>
      <c r="AM1573" s="397"/>
      <c r="AN1573" s="397"/>
      <c r="AO1573" s="397"/>
      <c r="AP1573" s="397"/>
      <c r="AQ1573" s="397"/>
      <c r="AR1573" s="397"/>
      <c r="AS1573" s="397"/>
      <c r="AT1573" s="397"/>
      <c r="AU1573" s="397"/>
      <c r="AV1573" s="397"/>
      <c r="AW1573" s="397"/>
      <c r="AX1573" s="397"/>
      <c r="AY1573" s="397"/>
      <c r="AZ1573" s="397"/>
      <c r="BA1573" s="553"/>
      <c r="BB1573" s="397"/>
      <c r="BC1573" s="397"/>
      <c r="BD1573" s="397"/>
    </row>
    <row r="1574" spans="2:56" x14ac:dyDescent="0.35">
      <c r="B1574" s="80"/>
      <c r="C1574" s="119"/>
      <c r="D1574" s="119"/>
      <c r="E1574" s="202"/>
      <c r="F1574" s="119"/>
      <c r="G1574" s="120"/>
      <c r="H1574" s="41"/>
      <c r="I1574" s="41"/>
      <c r="J1574" s="329">
        <v>0</v>
      </c>
      <c r="K1574" s="329">
        <v>0</v>
      </c>
      <c r="L1574" s="332"/>
      <c r="M1574" s="150"/>
      <c r="N1574" s="397"/>
      <c r="O1574" s="555"/>
      <c r="P1574" s="576">
        <f t="shared" si="75"/>
        <v>0</v>
      </c>
      <c r="Q1574" s="576">
        <f t="shared" si="76"/>
        <v>0</v>
      </c>
      <c r="R1574" s="576">
        <f t="shared" si="77"/>
        <v>0</v>
      </c>
      <c r="S1574" s="576">
        <f t="shared" si="77"/>
        <v>0</v>
      </c>
      <c r="T1574" s="553"/>
      <c r="U1574" s="553"/>
      <c r="V1574" s="553"/>
      <c r="W1574" s="553"/>
      <c r="X1574" s="397"/>
      <c r="Y1574" s="397"/>
      <c r="Z1574" s="397"/>
      <c r="AA1574" s="397"/>
      <c r="AB1574" s="397"/>
      <c r="AC1574" s="397"/>
      <c r="AD1574" s="397"/>
      <c r="AE1574" s="397"/>
      <c r="AF1574" s="397"/>
      <c r="AG1574" s="397"/>
      <c r="AH1574" s="397"/>
      <c r="AI1574" s="397"/>
      <c r="AJ1574" s="397"/>
      <c r="AK1574" s="397"/>
      <c r="AL1574" s="397"/>
      <c r="AM1574" s="397"/>
      <c r="AN1574" s="397"/>
      <c r="AO1574" s="397"/>
      <c r="AP1574" s="397"/>
      <c r="AQ1574" s="397"/>
      <c r="AR1574" s="397"/>
      <c r="AS1574" s="397"/>
      <c r="AT1574" s="397"/>
      <c r="AU1574" s="397"/>
      <c r="AV1574" s="397"/>
      <c r="AW1574" s="397"/>
      <c r="AX1574" s="397"/>
      <c r="AY1574" s="397"/>
      <c r="AZ1574" s="397"/>
      <c r="BA1574" s="553"/>
      <c r="BB1574" s="397"/>
      <c r="BC1574" s="397"/>
      <c r="BD1574" s="397"/>
    </row>
    <row r="1575" spans="2:56" x14ac:dyDescent="0.35">
      <c r="B1575" s="80"/>
      <c r="C1575" s="119"/>
      <c r="D1575" s="119"/>
      <c r="E1575" s="202"/>
      <c r="F1575" s="119"/>
      <c r="G1575" s="120"/>
      <c r="H1575" s="41"/>
      <c r="I1575" s="41"/>
      <c r="J1575" s="329">
        <v>0</v>
      </c>
      <c r="K1575" s="329">
        <v>0</v>
      </c>
      <c r="L1575" s="332"/>
      <c r="M1575" s="150"/>
      <c r="N1575" s="397"/>
      <c r="O1575" s="555"/>
      <c r="P1575" s="576">
        <f t="shared" si="75"/>
        <v>0</v>
      </c>
      <c r="Q1575" s="576">
        <f t="shared" si="76"/>
        <v>0</v>
      </c>
      <c r="R1575" s="576">
        <f t="shared" si="77"/>
        <v>0</v>
      </c>
      <c r="S1575" s="576">
        <f t="shared" si="77"/>
        <v>0</v>
      </c>
      <c r="T1575" s="553"/>
      <c r="U1575" s="553"/>
      <c r="V1575" s="553"/>
      <c r="W1575" s="553"/>
      <c r="X1575" s="397"/>
      <c r="Y1575" s="397"/>
      <c r="Z1575" s="397"/>
      <c r="AA1575" s="397"/>
      <c r="AB1575" s="397"/>
      <c r="AC1575" s="397"/>
      <c r="AD1575" s="397"/>
      <c r="AE1575" s="397"/>
      <c r="AF1575" s="397"/>
      <c r="AG1575" s="397"/>
      <c r="AH1575" s="397"/>
      <c r="AI1575" s="397"/>
      <c r="AJ1575" s="397"/>
      <c r="AK1575" s="397"/>
      <c r="AL1575" s="397"/>
      <c r="AM1575" s="397"/>
      <c r="AN1575" s="397"/>
      <c r="AO1575" s="397"/>
      <c r="AP1575" s="397"/>
      <c r="AQ1575" s="397"/>
      <c r="AR1575" s="397"/>
      <c r="AS1575" s="397"/>
      <c r="AT1575" s="397"/>
      <c r="AU1575" s="397"/>
      <c r="AV1575" s="397"/>
      <c r="AW1575" s="397"/>
      <c r="AX1575" s="397"/>
      <c r="AY1575" s="397"/>
      <c r="AZ1575" s="397"/>
      <c r="BA1575" s="553"/>
      <c r="BB1575" s="397"/>
      <c r="BC1575" s="397"/>
      <c r="BD1575" s="397"/>
    </row>
    <row r="1576" spans="2:56" x14ac:dyDescent="0.35">
      <c r="B1576" s="80"/>
      <c r="C1576" s="119"/>
      <c r="D1576" s="119"/>
      <c r="E1576" s="202"/>
      <c r="F1576" s="119"/>
      <c r="G1576" s="120"/>
      <c r="H1576" s="41"/>
      <c r="I1576" s="41"/>
      <c r="J1576" s="329">
        <v>0</v>
      </c>
      <c r="K1576" s="329">
        <v>0</v>
      </c>
      <c r="L1576" s="332"/>
      <c r="M1576" s="150"/>
      <c r="N1576" s="397"/>
      <c r="O1576" s="555"/>
      <c r="P1576" s="576">
        <f t="shared" si="75"/>
        <v>0</v>
      </c>
      <c r="Q1576" s="576">
        <f t="shared" si="76"/>
        <v>0</v>
      </c>
      <c r="R1576" s="576">
        <f t="shared" si="77"/>
        <v>0</v>
      </c>
      <c r="S1576" s="576">
        <f t="shared" si="77"/>
        <v>0</v>
      </c>
      <c r="T1576" s="553"/>
      <c r="U1576" s="553"/>
      <c r="V1576" s="553"/>
      <c r="W1576" s="553"/>
      <c r="X1576" s="397"/>
      <c r="Y1576" s="397"/>
      <c r="Z1576" s="397"/>
      <c r="AA1576" s="397"/>
      <c r="AB1576" s="397"/>
      <c r="AC1576" s="397"/>
      <c r="AD1576" s="397"/>
      <c r="AE1576" s="397"/>
      <c r="AF1576" s="397"/>
      <c r="AG1576" s="397"/>
      <c r="AH1576" s="397"/>
      <c r="AI1576" s="397"/>
      <c r="AJ1576" s="397"/>
      <c r="AK1576" s="397"/>
      <c r="AL1576" s="397"/>
      <c r="AM1576" s="397"/>
      <c r="AN1576" s="397"/>
      <c r="AO1576" s="397"/>
      <c r="AP1576" s="397"/>
      <c r="AQ1576" s="397"/>
      <c r="AR1576" s="397"/>
      <c r="AS1576" s="397"/>
      <c r="AT1576" s="397"/>
      <c r="AU1576" s="397"/>
      <c r="AV1576" s="397"/>
      <c r="AW1576" s="397"/>
      <c r="AX1576" s="397"/>
      <c r="AY1576" s="397"/>
      <c r="AZ1576" s="397"/>
      <c r="BA1576" s="553"/>
      <c r="BB1576" s="397"/>
      <c r="BC1576" s="397"/>
      <c r="BD1576" s="397"/>
    </row>
    <row r="1577" spans="2:56" x14ac:dyDescent="0.35">
      <c r="B1577" s="80"/>
      <c r="C1577" s="119"/>
      <c r="D1577" s="119"/>
      <c r="E1577" s="202"/>
      <c r="F1577" s="119"/>
      <c r="G1577" s="120"/>
      <c r="H1577" s="41"/>
      <c r="I1577" s="41"/>
      <c r="J1577" s="329">
        <v>0</v>
      </c>
      <c r="K1577" s="329">
        <v>0</v>
      </c>
      <c r="L1577" s="332"/>
      <c r="M1577" s="150"/>
      <c r="N1577" s="397"/>
      <c r="O1577" s="555"/>
      <c r="P1577" s="576">
        <f t="shared" si="75"/>
        <v>0</v>
      </c>
      <c r="Q1577" s="576">
        <f t="shared" si="76"/>
        <v>0</v>
      </c>
      <c r="R1577" s="576">
        <f t="shared" si="77"/>
        <v>0</v>
      </c>
      <c r="S1577" s="576">
        <f t="shared" si="77"/>
        <v>0</v>
      </c>
      <c r="T1577" s="553"/>
      <c r="U1577" s="553"/>
      <c r="V1577" s="553"/>
      <c r="W1577" s="553"/>
      <c r="X1577" s="397"/>
      <c r="Y1577" s="397"/>
      <c r="Z1577" s="397"/>
      <c r="AA1577" s="397"/>
      <c r="AB1577" s="397"/>
      <c r="AC1577" s="397"/>
      <c r="AD1577" s="397"/>
      <c r="AE1577" s="397"/>
      <c r="AF1577" s="397"/>
      <c r="AG1577" s="397"/>
      <c r="AH1577" s="397"/>
      <c r="AI1577" s="397"/>
      <c r="AJ1577" s="397"/>
      <c r="AK1577" s="397"/>
      <c r="AL1577" s="397"/>
      <c r="AM1577" s="397"/>
      <c r="AN1577" s="397"/>
      <c r="AO1577" s="397"/>
      <c r="AP1577" s="397"/>
      <c r="AQ1577" s="397"/>
      <c r="AR1577" s="397"/>
      <c r="AS1577" s="397"/>
      <c r="AT1577" s="397"/>
      <c r="AU1577" s="397"/>
      <c r="AV1577" s="397"/>
      <c r="AW1577" s="397"/>
      <c r="AX1577" s="397"/>
      <c r="AY1577" s="397"/>
      <c r="AZ1577" s="397"/>
      <c r="BA1577" s="553"/>
      <c r="BB1577" s="397"/>
      <c r="BC1577" s="397"/>
      <c r="BD1577" s="397"/>
    </row>
    <row r="1578" spans="2:56" x14ac:dyDescent="0.35">
      <c r="B1578" s="80"/>
      <c r="C1578" s="119"/>
      <c r="D1578" s="119"/>
      <c r="E1578" s="202"/>
      <c r="F1578" s="119"/>
      <c r="G1578" s="120"/>
      <c r="H1578" s="41"/>
      <c r="I1578" s="41"/>
      <c r="J1578" s="329">
        <v>0</v>
      </c>
      <c r="K1578" s="329">
        <v>0</v>
      </c>
      <c r="L1578" s="332"/>
      <c r="M1578" s="150"/>
      <c r="N1578" s="397"/>
      <c r="O1578" s="555"/>
      <c r="P1578" s="576">
        <f t="shared" si="75"/>
        <v>0</v>
      </c>
      <c r="Q1578" s="576">
        <f t="shared" si="76"/>
        <v>0</v>
      </c>
      <c r="R1578" s="576">
        <f t="shared" si="77"/>
        <v>0</v>
      </c>
      <c r="S1578" s="576">
        <f t="shared" si="77"/>
        <v>0</v>
      </c>
      <c r="T1578" s="553"/>
      <c r="U1578" s="553"/>
      <c r="V1578" s="553"/>
      <c r="W1578" s="553"/>
      <c r="X1578" s="397"/>
      <c r="Y1578" s="397"/>
      <c r="Z1578" s="397"/>
      <c r="AA1578" s="397"/>
      <c r="AB1578" s="397"/>
      <c r="AC1578" s="397"/>
      <c r="AD1578" s="397"/>
      <c r="AE1578" s="397"/>
      <c r="AF1578" s="397"/>
      <c r="AG1578" s="397"/>
      <c r="AH1578" s="397"/>
      <c r="AI1578" s="397"/>
      <c r="AJ1578" s="397"/>
      <c r="AK1578" s="397"/>
      <c r="AL1578" s="397"/>
      <c r="AM1578" s="397"/>
      <c r="AN1578" s="397"/>
      <c r="AO1578" s="397"/>
      <c r="AP1578" s="397"/>
      <c r="AQ1578" s="397"/>
      <c r="AR1578" s="397"/>
      <c r="AS1578" s="397"/>
      <c r="AT1578" s="397"/>
      <c r="AU1578" s="397"/>
      <c r="AV1578" s="397"/>
      <c r="AW1578" s="397"/>
      <c r="AX1578" s="397"/>
      <c r="AY1578" s="397"/>
      <c r="AZ1578" s="397"/>
      <c r="BA1578" s="553"/>
      <c r="BB1578" s="397"/>
      <c r="BC1578" s="397"/>
      <c r="BD1578" s="397"/>
    </row>
    <row r="1579" spans="2:56" x14ac:dyDescent="0.35">
      <c r="B1579" s="80"/>
      <c r="C1579" s="119"/>
      <c r="D1579" s="119"/>
      <c r="E1579" s="202"/>
      <c r="F1579" s="119"/>
      <c r="G1579" s="120"/>
      <c r="H1579" s="41"/>
      <c r="I1579" s="41"/>
      <c r="J1579" s="329">
        <v>0</v>
      </c>
      <c r="K1579" s="329">
        <v>0</v>
      </c>
      <c r="L1579" s="332"/>
      <c r="M1579" s="150"/>
      <c r="N1579" s="397"/>
      <c r="O1579" s="555"/>
      <c r="P1579" s="576">
        <f t="shared" si="75"/>
        <v>0</v>
      </c>
      <c r="Q1579" s="576">
        <f t="shared" si="76"/>
        <v>0</v>
      </c>
      <c r="R1579" s="576">
        <f t="shared" si="77"/>
        <v>0</v>
      </c>
      <c r="S1579" s="576">
        <f t="shared" si="77"/>
        <v>0</v>
      </c>
      <c r="T1579" s="553"/>
      <c r="U1579" s="553"/>
      <c r="V1579" s="553"/>
      <c r="W1579" s="553"/>
      <c r="X1579" s="397"/>
      <c r="Y1579" s="397"/>
      <c r="Z1579" s="397"/>
      <c r="AA1579" s="397"/>
      <c r="AB1579" s="397"/>
      <c r="AC1579" s="397"/>
      <c r="AD1579" s="397"/>
      <c r="AE1579" s="397"/>
      <c r="AF1579" s="397"/>
      <c r="AG1579" s="397"/>
      <c r="AH1579" s="397"/>
      <c r="AI1579" s="397"/>
      <c r="AJ1579" s="397"/>
      <c r="AK1579" s="397"/>
      <c r="AL1579" s="397"/>
      <c r="AM1579" s="397"/>
      <c r="AN1579" s="397"/>
      <c r="AO1579" s="397"/>
      <c r="AP1579" s="397"/>
      <c r="AQ1579" s="397"/>
      <c r="AR1579" s="397"/>
      <c r="AS1579" s="397"/>
      <c r="AT1579" s="397"/>
      <c r="AU1579" s="397"/>
      <c r="AV1579" s="397"/>
      <c r="AW1579" s="397"/>
      <c r="AX1579" s="397"/>
      <c r="AY1579" s="397"/>
      <c r="AZ1579" s="397"/>
      <c r="BA1579" s="553"/>
      <c r="BB1579" s="397"/>
      <c r="BC1579" s="397"/>
      <c r="BD1579" s="397"/>
    </row>
    <row r="1580" spans="2:56" x14ac:dyDescent="0.35">
      <c r="B1580" s="80"/>
      <c r="C1580" s="119"/>
      <c r="D1580" s="119"/>
      <c r="E1580" s="202"/>
      <c r="F1580" s="119"/>
      <c r="G1580" s="120"/>
      <c r="H1580" s="41"/>
      <c r="I1580" s="41"/>
      <c r="J1580" s="329">
        <v>0</v>
      </c>
      <c r="K1580" s="329">
        <v>0</v>
      </c>
      <c r="L1580" s="332"/>
      <c r="M1580" s="150"/>
      <c r="N1580" s="397"/>
      <c r="O1580" s="555"/>
      <c r="P1580" s="576">
        <f t="shared" si="75"/>
        <v>0</v>
      </c>
      <c r="Q1580" s="576">
        <f t="shared" si="76"/>
        <v>0</v>
      </c>
      <c r="R1580" s="576">
        <f t="shared" si="77"/>
        <v>0</v>
      </c>
      <c r="S1580" s="576">
        <f t="shared" si="77"/>
        <v>0</v>
      </c>
      <c r="T1580" s="553"/>
      <c r="U1580" s="553"/>
      <c r="V1580" s="553"/>
      <c r="W1580" s="553"/>
      <c r="X1580" s="397"/>
      <c r="Y1580" s="397"/>
      <c r="Z1580" s="397"/>
      <c r="AA1580" s="397"/>
      <c r="AB1580" s="397"/>
      <c r="AC1580" s="397"/>
      <c r="AD1580" s="397"/>
      <c r="AE1580" s="397"/>
      <c r="AF1580" s="397"/>
      <c r="AG1580" s="397"/>
      <c r="AH1580" s="397"/>
      <c r="AI1580" s="397"/>
      <c r="AJ1580" s="397"/>
      <c r="AK1580" s="397"/>
      <c r="AL1580" s="397"/>
      <c r="AM1580" s="397"/>
      <c r="AN1580" s="397"/>
      <c r="AO1580" s="397"/>
      <c r="AP1580" s="397"/>
      <c r="AQ1580" s="397"/>
      <c r="AR1580" s="397"/>
      <c r="AS1580" s="397"/>
      <c r="AT1580" s="397"/>
      <c r="AU1580" s="397"/>
      <c r="AV1580" s="397"/>
      <c r="AW1580" s="397"/>
      <c r="AX1580" s="397"/>
      <c r="AY1580" s="397"/>
      <c r="AZ1580" s="397"/>
      <c r="BA1580" s="553"/>
      <c r="BB1580" s="397"/>
      <c r="BC1580" s="397"/>
      <c r="BD1580" s="397"/>
    </row>
    <row r="1581" spans="2:56" x14ac:dyDescent="0.35">
      <c r="B1581" s="80"/>
      <c r="C1581" s="119"/>
      <c r="D1581" s="119"/>
      <c r="E1581" s="202"/>
      <c r="F1581" s="119"/>
      <c r="G1581" s="120"/>
      <c r="H1581" s="41"/>
      <c r="I1581" s="41"/>
      <c r="J1581" s="329">
        <v>0</v>
      </c>
      <c r="K1581" s="329">
        <v>0</v>
      </c>
      <c r="L1581" s="332"/>
      <c r="M1581" s="150"/>
      <c r="N1581" s="397"/>
      <c r="O1581" s="555"/>
      <c r="P1581" s="576">
        <f t="shared" si="75"/>
        <v>0</v>
      </c>
      <c r="Q1581" s="576">
        <f t="shared" si="76"/>
        <v>0</v>
      </c>
      <c r="R1581" s="576">
        <f t="shared" si="77"/>
        <v>0</v>
      </c>
      <c r="S1581" s="576">
        <f t="shared" si="77"/>
        <v>0</v>
      </c>
      <c r="T1581" s="553"/>
      <c r="U1581" s="553"/>
      <c r="V1581" s="553"/>
      <c r="W1581" s="553"/>
      <c r="X1581" s="397"/>
      <c r="Y1581" s="397"/>
      <c r="Z1581" s="397"/>
      <c r="AA1581" s="397"/>
      <c r="AB1581" s="397"/>
      <c r="AC1581" s="397"/>
      <c r="AD1581" s="397"/>
      <c r="AE1581" s="397"/>
      <c r="AF1581" s="397"/>
      <c r="AG1581" s="397"/>
      <c r="AH1581" s="397"/>
      <c r="AI1581" s="397"/>
      <c r="AJ1581" s="397"/>
      <c r="AK1581" s="397"/>
      <c r="AL1581" s="397"/>
      <c r="AM1581" s="397"/>
      <c r="AN1581" s="397"/>
      <c r="AO1581" s="397"/>
      <c r="AP1581" s="397"/>
      <c r="AQ1581" s="397"/>
      <c r="AR1581" s="397"/>
      <c r="AS1581" s="397"/>
      <c r="AT1581" s="397"/>
      <c r="AU1581" s="397"/>
      <c r="AV1581" s="397"/>
      <c r="AW1581" s="397"/>
      <c r="AX1581" s="397"/>
      <c r="AY1581" s="397"/>
      <c r="AZ1581" s="397"/>
      <c r="BA1581" s="553"/>
      <c r="BB1581" s="397"/>
      <c r="BC1581" s="397"/>
      <c r="BD1581" s="397"/>
    </row>
    <row r="1582" spans="2:56" x14ac:dyDescent="0.35">
      <c r="B1582" s="80"/>
      <c r="C1582" s="119"/>
      <c r="D1582" s="119"/>
      <c r="E1582" s="202"/>
      <c r="F1582" s="119"/>
      <c r="G1582" s="120"/>
      <c r="H1582" s="41"/>
      <c r="I1582" s="41"/>
      <c r="J1582" s="329">
        <v>0</v>
      </c>
      <c r="K1582" s="329">
        <v>0</v>
      </c>
      <c r="L1582" s="332"/>
      <c r="M1582" s="150"/>
      <c r="N1582" s="397"/>
      <c r="O1582" s="555"/>
      <c r="P1582" s="576">
        <f t="shared" si="75"/>
        <v>0</v>
      </c>
      <c r="Q1582" s="576">
        <f t="shared" si="76"/>
        <v>0</v>
      </c>
      <c r="R1582" s="576">
        <f t="shared" si="77"/>
        <v>0</v>
      </c>
      <c r="S1582" s="576">
        <f t="shared" si="77"/>
        <v>0</v>
      </c>
      <c r="T1582" s="553"/>
      <c r="U1582" s="553"/>
      <c r="V1582" s="553"/>
      <c r="W1582" s="553"/>
      <c r="X1582" s="397"/>
      <c r="Y1582" s="397"/>
      <c r="Z1582" s="397"/>
      <c r="AA1582" s="397"/>
      <c r="AB1582" s="397"/>
      <c r="AC1582" s="397"/>
      <c r="AD1582" s="397"/>
      <c r="AE1582" s="397"/>
      <c r="AF1582" s="397"/>
      <c r="AG1582" s="397"/>
      <c r="AH1582" s="397"/>
      <c r="AI1582" s="397"/>
      <c r="AJ1582" s="397"/>
      <c r="AK1582" s="397"/>
      <c r="AL1582" s="397"/>
      <c r="AM1582" s="397"/>
      <c r="AN1582" s="397"/>
      <c r="AO1582" s="397"/>
      <c r="AP1582" s="397"/>
      <c r="AQ1582" s="397"/>
      <c r="AR1582" s="397"/>
      <c r="AS1582" s="397"/>
      <c r="AT1582" s="397"/>
      <c r="AU1582" s="397"/>
      <c r="AV1582" s="397"/>
      <c r="AW1582" s="397"/>
      <c r="AX1582" s="397"/>
      <c r="AY1582" s="397"/>
      <c r="AZ1582" s="397"/>
      <c r="BA1582" s="553"/>
      <c r="BB1582" s="397"/>
      <c r="BC1582" s="397"/>
      <c r="BD1582" s="397"/>
    </row>
    <row r="1583" spans="2:56" x14ac:dyDescent="0.35">
      <c r="B1583" s="80"/>
      <c r="C1583" s="119"/>
      <c r="D1583" s="119"/>
      <c r="E1583" s="202"/>
      <c r="F1583" s="119"/>
      <c r="G1583" s="120"/>
      <c r="H1583" s="41"/>
      <c r="I1583" s="41"/>
      <c r="J1583" s="329">
        <v>0</v>
      </c>
      <c r="K1583" s="329">
        <v>0</v>
      </c>
      <c r="L1583" s="332"/>
      <c r="M1583" s="150"/>
      <c r="N1583" s="397"/>
      <c r="O1583" s="555"/>
      <c r="P1583" s="576">
        <f t="shared" si="75"/>
        <v>0</v>
      </c>
      <c r="Q1583" s="576">
        <f t="shared" si="76"/>
        <v>0</v>
      </c>
      <c r="R1583" s="576">
        <f t="shared" si="77"/>
        <v>0</v>
      </c>
      <c r="S1583" s="576">
        <f t="shared" si="77"/>
        <v>0</v>
      </c>
      <c r="T1583" s="553"/>
      <c r="U1583" s="553"/>
      <c r="V1583" s="553"/>
      <c r="W1583" s="553"/>
      <c r="X1583" s="397"/>
      <c r="Y1583" s="397"/>
      <c r="Z1583" s="397"/>
      <c r="AA1583" s="397"/>
      <c r="AB1583" s="397"/>
      <c r="AC1583" s="397"/>
      <c r="AD1583" s="397"/>
      <c r="AE1583" s="397"/>
      <c r="AF1583" s="397"/>
      <c r="AG1583" s="397"/>
      <c r="AH1583" s="397"/>
      <c r="AI1583" s="397"/>
      <c r="AJ1583" s="397"/>
      <c r="AK1583" s="397"/>
      <c r="AL1583" s="397"/>
      <c r="AM1583" s="397"/>
      <c r="AN1583" s="397"/>
      <c r="AO1583" s="397"/>
      <c r="AP1583" s="397"/>
      <c r="AQ1583" s="397"/>
      <c r="AR1583" s="397"/>
      <c r="AS1583" s="397"/>
      <c r="AT1583" s="397"/>
      <c r="AU1583" s="397"/>
      <c r="AV1583" s="397"/>
      <c r="AW1583" s="397"/>
      <c r="AX1583" s="397"/>
      <c r="AY1583" s="397"/>
      <c r="AZ1583" s="397"/>
      <c r="BA1583" s="553"/>
      <c r="BB1583" s="397"/>
      <c r="BC1583" s="397"/>
      <c r="BD1583" s="397"/>
    </row>
    <row r="1584" spans="2:56" x14ac:dyDescent="0.35">
      <c r="B1584" s="80"/>
      <c r="C1584" s="119"/>
      <c r="D1584" s="119"/>
      <c r="E1584" s="202"/>
      <c r="F1584" s="119"/>
      <c r="G1584" s="120"/>
      <c r="H1584" s="41"/>
      <c r="I1584" s="41"/>
      <c r="J1584" s="329">
        <v>0</v>
      </c>
      <c r="K1584" s="329">
        <v>0</v>
      </c>
      <c r="L1584" s="332"/>
      <c r="M1584" s="150"/>
      <c r="N1584" s="397"/>
      <c r="O1584" s="555"/>
      <c r="P1584" s="576">
        <f t="shared" ref="P1584:P1647" si="78">J1584*$G$32</f>
        <v>0</v>
      </c>
      <c r="Q1584" s="576">
        <f t="shared" ref="Q1584:Q1647" si="79">K1584*$G$42</f>
        <v>0</v>
      </c>
      <c r="R1584" s="576">
        <f t="shared" ref="R1584:S1647" si="80">P1584-J1584</f>
        <v>0</v>
      </c>
      <c r="S1584" s="576">
        <f t="shared" si="80"/>
        <v>0</v>
      </c>
      <c r="T1584" s="553"/>
      <c r="U1584" s="553"/>
      <c r="V1584" s="553"/>
      <c r="W1584" s="553"/>
      <c r="X1584" s="397"/>
      <c r="Y1584" s="397"/>
      <c r="Z1584" s="397"/>
      <c r="AA1584" s="397"/>
      <c r="AB1584" s="397"/>
      <c r="AC1584" s="397"/>
      <c r="AD1584" s="397"/>
      <c r="AE1584" s="397"/>
      <c r="AF1584" s="397"/>
      <c r="AG1584" s="397"/>
      <c r="AH1584" s="397"/>
      <c r="AI1584" s="397"/>
      <c r="AJ1584" s="397"/>
      <c r="AK1584" s="397"/>
      <c r="AL1584" s="397"/>
      <c r="AM1584" s="397"/>
      <c r="AN1584" s="397"/>
      <c r="AO1584" s="397"/>
      <c r="AP1584" s="397"/>
      <c r="AQ1584" s="397"/>
      <c r="AR1584" s="397"/>
      <c r="AS1584" s="397"/>
      <c r="AT1584" s="397"/>
      <c r="AU1584" s="397"/>
      <c r="AV1584" s="397"/>
      <c r="AW1584" s="397"/>
      <c r="AX1584" s="397"/>
      <c r="AY1584" s="397"/>
      <c r="AZ1584" s="397"/>
      <c r="BA1584" s="553"/>
      <c r="BB1584" s="397"/>
      <c r="BC1584" s="397"/>
      <c r="BD1584" s="397"/>
    </row>
    <row r="1585" spans="2:56" x14ac:dyDescent="0.35">
      <c r="B1585" s="80"/>
      <c r="C1585" s="119"/>
      <c r="D1585" s="119"/>
      <c r="E1585" s="202"/>
      <c r="F1585" s="119"/>
      <c r="G1585" s="120"/>
      <c r="H1585" s="41"/>
      <c r="I1585" s="41"/>
      <c r="J1585" s="329">
        <v>0</v>
      </c>
      <c r="K1585" s="329">
        <v>0</v>
      </c>
      <c r="L1585" s="332"/>
      <c r="M1585" s="150"/>
      <c r="N1585" s="397"/>
      <c r="O1585" s="555"/>
      <c r="P1585" s="576">
        <f t="shared" si="78"/>
        <v>0</v>
      </c>
      <c r="Q1585" s="576">
        <f t="shared" si="79"/>
        <v>0</v>
      </c>
      <c r="R1585" s="576">
        <f t="shared" si="80"/>
        <v>0</v>
      </c>
      <c r="S1585" s="576">
        <f t="shared" si="80"/>
        <v>0</v>
      </c>
      <c r="T1585" s="553"/>
      <c r="U1585" s="553"/>
      <c r="V1585" s="553"/>
      <c r="W1585" s="553"/>
      <c r="X1585" s="397"/>
      <c r="Y1585" s="397"/>
      <c r="Z1585" s="397"/>
      <c r="AA1585" s="397"/>
      <c r="AB1585" s="397"/>
      <c r="AC1585" s="397"/>
      <c r="AD1585" s="397"/>
      <c r="AE1585" s="397"/>
      <c r="AF1585" s="397"/>
      <c r="AG1585" s="397"/>
      <c r="AH1585" s="397"/>
      <c r="AI1585" s="397"/>
      <c r="AJ1585" s="397"/>
      <c r="AK1585" s="397"/>
      <c r="AL1585" s="397"/>
      <c r="AM1585" s="397"/>
      <c r="AN1585" s="397"/>
      <c r="AO1585" s="397"/>
      <c r="AP1585" s="397"/>
      <c r="AQ1585" s="397"/>
      <c r="AR1585" s="397"/>
      <c r="AS1585" s="397"/>
      <c r="AT1585" s="397"/>
      <c r="AU1585" s="397"/>
      <c r="AV1585" s="397"/>
      <c r="AW1585" s="397"/>
      <c r="AX1585" s="397"/>
      <c r="AY1585" s="397"/>
      <c r="AZ1585" s="397"/>
      <c r="BA1585" s="553"/>
      <c r="BB1585" s="397"/>
      <c r="BC1585" s="397"/>
      <c r="BD1585" s="397"/>
    </row>
    <row r="1586" spans="2:56" x14ac:dyDescent="0.35">
      <c r="B1586" s="80"/>
      <c r="C1586" s="119"/>
      <c r="D1586" s="119"/>
      <c r="E1586" s="202"/>
      <c r="F1586" s="119"/>
      <c r="G1586" s="120"/>
      <c r="H1586" s="41"/>
      <c r="I1586" s="41"/>
      <c r="J1586" s="329">
        <v>0</v>
      </c>
      <c r="K1586" s="329">
        <v>0</v>
      </c>
      <c r="L1586" s="332"/>
      <c r="M1586" s="150"/>
      <c r="N1586" s="397"/>
      <c r="O1586" s="555"/>
      <c r="P1586" s="576">
        <f t="shared" si="78"/>
        <v>0</v>
      </c>
      <c r="Q1586" s="576">
        <f t="shared" si="79"/>
        <v>0</v>
      </c>
      <c r="R1586" s="576">
        <f t="shared" si="80"/>
        <v>0</v>
      </c>
      <c r="S1586" s="576">
        <f t="shared" si="80"/>
        <v>0</v>
      </c>
      <c r="T1586" s="553"/>
      <c r="U1586" s="553"/>
      <c r="V1586" s="553"/>
      <c r="W1586" s="553"/>
      <c r="X1586" s="397"/>
      <c r="Y1586" s="397"/>
      <c r="Z1586" s="397"/>
      <c r="AA1586" s="397"/>
      <c r="AB1586" s="397"/>
      <c r="AC1586" s="397"/>
      <c r="AD1586" s="397"/>
      <c r="AE1586" s="397"/>
      <c r="AF1586" s="397"/>
      <c r="AG1586" s="397"/>
      <c r="AH1586" s="397"/>
      <c r="AI1586" s="397"/>
      <c r="AJ1586" s="397"/>
      <c r="AK1586" s="397"/>
      <c r="AL1586" s="397"/>
      <c r="AM1586" s="397"/>
      <c r="AN1586" s="397"/>
      <c r="AO1586" s="397"/>
      <c r="AP1586" s="397"/>
      <c r="AQ1586" s="397"/>
      <c r="AR1586" s="397"/>
      <c r="AS1586" s="397"/>
      <c r="AT1586" s="397"/>
      <c r="AU1586" s="397"/>
      <c r="AV1586" s="397"/>
      <c r="AW1586" s="397"/>
      <c r="AX1586" s="397"/>
      <c r="AY1586" s="397"/>
      <c r="AZ1586" s="397"/>
      <c r="BA1586" s="553"/>
      <c r="BB1586" s="397"/>
      <c r="BC1586" s="397"/>
      <c r="BD1586" s="397"/>
    </row>
    <row r="1587" spans="2:56" x14ac:dyDescent="0.35">
      <c r="B1587" s="80"/>
      <c r="C1587" s="119"/>
      <c r="D1587" s="119"/>
      <c r="E1587" s="202"/>
      <c r="F1587" s="119"/>
      <c r="G1587" s="120"/>
      <c r="H1587" s="41"/>
      <c r="I1587" s="41"/>
      <c r="J1587" s="329">
        <v>0</v>
      </c>
      <c r="K1587" s="329">
        <v>0</v>
      </c>
      <c r="L1587" s="332"/>
      <c r="M1587" s="150"/>
      <c r="N1587" s="397"/>
      <c r="O1587" s="555"/>
      <c r="P1587" s="576">
        <f t="shared" si="78"/>
        <v>0</v>
      </c>
      <c r="Q1587" s="576">
        <f t="shared" si="79"/>
        <v>0</v>
      </c>
      <c r="R1587" s="576">
        <f t="shared" si="80"/>
        <v>0</v>
      </c>
      <c r="S1587" s="576">
        <f t="shared" si="80"/>
        <v>0</v>
      </c>
      <c r="T1587" s="553"/>
      <c r="U1587" s="553"/>
      <c r="V1587" s="553"/>
      <c r="W1587" s="553"/>
      <c r="X1587" s="397"/>
      <c r="Y1587" s="397"/>
      <c r="Z1587" s="397"/>
      <c r="AA1587" s="397"/>
      <c r="AB1587" s="397"/>
      <c r="AC1587" s="397"/>
      <c r="AD1587" s="397"/>
      <c r="AE1587" s="397"/>
      <c r="AF1587" s="397"/>
      <c r="AG1587" s="397"/>
      <c r="AH1587" s="397"/>
      <c r="AI1587" s="397"/>
      <c r="AJ1587" s="397"/>
      <c r="AK1587" s="397"/>
      <c r="AL1587" s="397"/>
      <c r="AM1587" s="397"/>
      <c r="AN1587" s="397"/>
      <c r="AO1587" s="397"/>
      <c r="AP1587" s="397"/>
      <c r="AQ1587" s="397"/>
      <c r="AR1587" s="397"/>
      <c r="AS1587" s="397"/>
      <c r="AT1587" s="397"/>
      <c r="AU1587" s="397"/>
      <c r="AV1587" s="397"/>
      <c r="AW1587" s="397"/>
      <c r="AX1587" s="397"/>
      <c r="AY1587" s="397"/>
      <c r="AZ1587" s="397"/>
      <c r="BA1587" s="553"/>
      <c r="BB1587" s="397"/>
      <c r="BC1587" s="397"/>
      <c r="BD1587" s="397"/>
    </row>
    <row r="1588" spans="2:56" x14ac:dyDescent="0.35">
      <c r="B1588" s="80"/>
      <c r="C1588" s="119"/>
      <c r="D1588" s="119"/>
      <c r="E1588" s="202"/>
      <c r="F1588" s="119"/>
      <c r="G1588" s="120"/>
      <c r="H1588" s="41"/>
      <c r="I1588" s="41"/>
      <c r="J1588" s="329">
        <v>0</v>
      </c>
      <c r="K1588" s="329">
        <v>0</v>
      </c>
      <c r="L1588" s="332"/>
      <c r="M1588" s="150"/>
      <c r="N1588" s="397"/>
      <c r="O1588" s="555"/>
      <c r="P1588" s="576">
        <f t="shared" si="78"/>
        <v>0</v>
      </c>
      <c r="Q1588" s="576">
        <f t="shared" si="79"/>
        <v>0</v>
      </c>
      <c r="R1588" s="576">
        <f t="shared" si="80"/>
        <v>0</v>
      </c>
      <c r="S1588" s="576">
        <f t="shared" si="80"/>
        <v>0</v>
      </c>
      <c r="T1588" s="553"/>
      <c r="U1588" s="553"/>
      <c r="V1588" s="553"/>
      <c r="W1588" s="553"/>
      <c r="X1588" s="397"/>
      <c r="Y1588" s="397"/>
      <c r="Z1588" s="397"/>
      <c r="AA1588" s="397"/>
      <c r="AB1588" s="397"/>
      <c r="AC1588" s="397"/>
      <c r="AD1588" s="397"/>
      <c r="AE1588" s="397"/>
      <c r="AF1588" s="397"/>
      <c r="AG1588" s="397"/>
      <c r="AH1588" s="397"/>
      <c r="AI1588" s="397"/>
      <c r="AJ1588" s="397"/>
      <c r="AK1588" s="397"/>
      <c r="AL1588" s="397"/>
      <c r="AM1588" s="397"/>
      <c r="AN1588" s="397"/>
      <c r="AO1588" s="397"/>
      <c r="AP1588" s="397"/>
      <c r="AQ1588" s="397"/>
      <c r="AR1588" s="397"/>
      <c r="AS1588" s="397"/>
      <c r="AT1588" s="397"/>
      <c r="AU1588" s="397"/>
      <c r="AV1588" s="397"/>
      <c r="AW1588" s="397"/>
      <c r="AX1588" s="397"/>
      <c r="AY1588" s="397"/>
      <c r="AZ1588" s="397"/>
      <c r="BA1588" s="553"/>
      <c r="BB1588" s="397"/>
      <c r="BC1588" s="397"/>
      <c r="BD1588" s="397"/>
    </row>
    <row r="1589" spans="2:56" x14ac:dyDescent="0.35">
      <c r="B1589" s="80"/>
      <c r="C1589" s="119"/>
      <c r="D1589" s="119"/>
      <c r="E1589" s="202"/>
      <c r="F1589" s="119"/>
      <c r="G1589" s="120"/>
      <c r="H1589" s="41"/>
      <c r="I1589" s="41"/>
      <c r="J1589" s="329">
        <v>0</v>
      </c>
      <c r="K1589" s="329">
        <v>0</v>
      </c>
      <c r="L1589" s="332"/>
      <c r="M1589" s="150"/>
      <c r="N1589" s="397"/>
      <c r="O1589" s="555"/>
      <c r="P1589" s="576">
        <f t="shared" si="78"/>
        <v>0</v>
      </c>
      <c r="Q1589" s="576">
        <f t="shared" si="79"/>
        <v>0</v>
      </c>
      <c r="R1589" s="576">
        <f t="shared" si="80"/>
        <v>0</v>
      </c>
      <c r="S1589" s="576">
        <f t="shared" si="80"/>
        <v>0</v>
      </c>
      <c r="T1589" s="553"/>
      <c r="U1589" s="553"/>
      <c r="V1589" s="553"/>
      <c r="W1589" s="553"/>
      <c r="X1589" s="397"/>
      <c r="Y1589" s="397"/>
      <c r="Z1589" s="397"/>
      <c r="AA1589" s="397"/>
      <c r="AB1589" s="397"/>
      <c r="AC1589" s="397"/>
      <c r="AD1589" s="397"/>
      <c r="AE1589" s="397"/>
      <c r="AF1589" s="397"/>
      <c r="AG1589" s="397"/>
      <c r="AH1589" s="397"/>
      <c r="AI1589" s="397"/>
      <c r="AJ1589" s="397"/>
      <c r="AK1589" s="397"/>
      <c r="AL1589" s="397"/>
      <c r="AM1589" s="397"/>
      <c r="AN1589" s="397"/>
      <c r="AO1589" s="397"/>
      <c r="AP1589" s="397"/>
      <c r="AQ1589" s="397"/>
      <c r="AR1589" s="397"/>
      <c r="AS1589" s="397"/>
      <c r="AT1589" s="397"/>
      <c r="AU1589" s="397"/>
      <c r="AV1589" s="397"/>
      <c r="AW1589" s="397"/>
      <c r="AX1589" s="397"/>
      <c r="AY1589" s="397"/>
      <c r="AZ1589" s="397"/>
      <c r="BA1589" s="553"/>
      <c r="BB1589" s="397"/>
      <c r="BC1589" s="397"/>
      <c r="BD1589" s="397"/>
    </row>
    <row r="1590" spans="2:56" x14ac:dyDescent="0.35">
      <c r="B1590" s="80"/>
      <c r="C1590" s="119"/>
      <c r="D1590" s="119"/>
      <c r="E1590" s="202"/>
      <c r="F1590" s="119"/>
      <c r="G1590" s="120"/>
      <c r="H1590" s="41"/>
      <c r="I1590" s="41"/>
      <c r="J1590" s="329">
        <v>0</v>
      </c>
      <c r="K1590" s="329">
        <v>0</v>
      </c>
      <c r="L1590" s="332"/>
      <c r="M1590" s="150"/>
      <c r="N1590" s="397"/>
      <c r="O1590" s="555"/>
      <c r="P1590" s="576">
        <f t="shared" si="78"/>
        <v>0</v>
      </c>
      <c r="Q1590" s="576">
        <f t="shared" si="79"/>
        <v>0</v>
      </c>
      <c r="R1590" s="576">
        <f t="shared" si="80"/>
        <v>0</v>
      </c>
      <c r="S1590" s="576">
        <f t="shared" si="80"/>
        <v>0</v>
      </c>
      <c r="T1590" s="553"/>
      <c r="U1590" s="553"/>
      <c r="V1590" s="553"/>
      <c r="W1590" s="553"/>
      <c r="X1590" s="397"/>
      <c r="Y1590" s="397"/>
      <c r="Z1590" s="397"/>
      <c r="AA1590" s="397"/>
      <c r="AB1590" s="397"/>
      <c r="AC1590" s="397"/>
      <c r="AD1590" s="397"/>
      <c r="AE1590" s="397"/>
      <c r="AF1590" s="397"/>
      <c r="AG1590" s="397"/>
      <c r="AH1590" s="397"/>
      <c r="AI1590" s="397"/>
      <c r="AJ1590" s="397"/>
      <c r="AK1590" s="397"/>
      <c r="AL1590" s="397"/>
      <c r="AM1590" s="397"/>
      <c r="AN1590" s="397"/>
      <c r="AO1590" s="397"/>
      <c r="AP1590" s="397"/>
      <c r="AQ1590" s="397"/>
      <c r="AR1590" s="397"/>
      <c r="AS1590" s="397"/>
      <c r="AT1590" s="397"/>
      <c r="AU1590" s="397"/>
      <c r="AV1590" s="397"/>
      <c r="AW1590" s="397"/>
      <c r="AX1590" s="397"/>
      <c r="AY1590" s="397"/>
      <c r="AZ1590" s="397"/>
      <c r="BA1590" s="553"/>
      <c r="BB1590" s="397"/>
      <c r="BC1590" s="397"/>
      <c r="BD1590" s="397"/>
    </row>
    <row r="1591" spans="2:56" x14ac:dyDescent="0.35">
      <c r="B1591" s="80"/>
      <c r="C1591" s="119"/>
      <c r="D1591" s="119"/>
      <c r="E1591" s="202"/>
      <c r="F1591" s="119"/>
      <c r="G1591" s="120"/>
      <c r="H1591" s="41"/>
      <c r="I1591" s="41"/>
      <c r="J1591" s="329">
        <v>0</v>
      </c>
      <c r="K1591" s="329">
        <v>0</v>
      </c>
      <c r="L1591" s="332"/>
      <c r="M1591" s="150"/>
      <c r="N1591" s="397"/>
      <c r="O1591" s="555"/>
      <c r="P1591" s="576">
        <f t="shared" si="78"/>
        <v>0</v>
      </c>
      <c r="Q1591" s="576">
        <f t="shared" si="79"/>
        <v>0</v>
      </c>
      <c r="R1591" s="576">
        <f t="shared" si="80"/>
        <v>0</v>
      </c>
      <c r="S1591" s="576">
        <f t="shared" si="80"/>
        <v>0</v>
      </c>
      <c r="T1591" s="553"/>
      <c r="U1591" s="553"/>
      <c r="V1591" s="553"/>
      <c r="W1591" s="553"/>
      <c r="X1591" s="397"/>
      <c r="Y1591" s="397"/>
      <c r="Z1591" s="397"/>
      <c r="AA1591" s="397"/>
      <c r="AB1591" s="397"/>
      <c r="AC1591" s="397"/>
      <c r="AD1591" s="397"/>
      <c r="AE1591" s="397"/>
      <c r="AF1591" s="397"/>
      <c r="AG1591" s="397"/>
      <c r="AH1591" s="397"/>
      <c r="AI1591" s="397"/>
      <c r="AJ1591" s="397"/>
      <c r="AK1591" s="397"/>
      <c r="AL1591" s="397"/>
      <c r="AM1591" s="397"/>
      <c r="AN1591" s="397"/>
      <c r="AO1591" s="397"/>
      <c r="AP1591" s="397"/>
      <c r="AQ1591" s="397"/>
      <c r="AR1591" s="397"/>
      <c r="AS1591" s="397"/>
      <c r="AT1591" s="397"/>
      <c r="AU1591" s="397"/>
      <c r="AV1591" s="397"/>
      <c r="AW1591" s="397"/>
      <c r="AX1591" s="397"/>
      <c r="AY1591" s="397"/>
      <c r="AZ1591" s="397"/>
      <c r="BA1591" s="553"/>
      <c r="BB1591" s="397"/>
      <c r="BC1591" s="397"/>
      <c r="BD1591" s="397"/>
    </row>
    <row r="1592" spans="2:56" x14ac:dyDescent="0.35">
      <c r="B1592" s="80"/>
      <c r="C1592" s="119"/>
      <c r="D1592" s="119"/>
      <c r="E1592" s="202"/>
      <c r="F1592" s="119"/>
      <c r="G1592" s="120"/>
      <c r="H1592" s="41"/>
      <c r="I1592" s="41"/>
      <c r="J1592" s="329">
        <v>0</v>
      </c>
      <c r="K1592" s="329">
        <v>0</v>
      </c>
      <c r="L1592" s="332"/>
      <c r="M1592" s="150"/>
      <c r="N1592" s="397"/>
      <c r="O1592" s="555"/>
      <c r="P1592" s="576">
        <f t="shared" si="78"/>
        <v>0</v>
      </c>
      <c r="Q1592" s="576">
        <f t="shared" si="79"/>
        <v>0</v>
      </c>
      <c r="R1592" s="576">
        <f t="shared" si="80"/>
        <v>0</v>
      </c>
      <c r="S1592" s="576">
        <f t="shared" si="80"/>
        <v>0</v>
      </c>
      <c r="T1592" s="553"/>
      <c r="U1592" s="553"/>
      <c r="V1592" s="553"/>
      <c r="W1592" s="553"/>
      <c r="X1592" s="397"/>
      <c r="Y1592" s="397"/>
      <c r="Z1592" s="397"/>
      <c r="AA1592" s="397"/>
      <c r="AB1592" s="397"/>
      <c r="AC1592" s="397"/>
      <c r="AD1592" s="397"/>
      <c r="AE1592" s="397"/>
      <c r="AF1592" s="397"/>
      <c r="AG1592" s="397"/>
      <c r="AH1592" s="397"/>
      <c r="AI1592" s="397"/>
      <c r="AJ1592" s="397"/>
      <c r="AK1592" s="397"/>
      <c r="AL1592" s="397"/>
      <c r="AM1592" s="397"/>
      <c r="AN1592" s="397"/>
      <c r="AO1592" s="397"/>
      <c r="AP1592" s="397"/>
      <c r="AQ1592" s="397"/>
      <c r="AR1592" s="397"/>
      <c r="AS1592" s="397"/>
      <c r="AT1592" s="397"/>
      <c r="AU1592" s="397"/>
      <c r="AV1592" s="397"/>
      <c r="AW1592" s="397"/>
      <c r="AX1592" s="397"/>
      <c r="AY1592" s="397"/>
      <c r="AZ1592" s="397"/>
      <c r="BA1592" s="553"/>
      <c r="BB1592" s="397"/>
      <c r="BC1592" s="397"/>
      <c r="BD1592" s="397"/>
    </row>
    <row r="1593" spans="2:56" x14ac:dyDescent="0.35">
      <c r="B1593" s="80"/>
      <c r="C1593" s="119"/>
      <c r="D1593" s="119"/>
      <c r="E1593" s="202"/>
      <c r="F1593" s="119"/>
      <c r="G1593" s="120"/>
      <c r="H1593" s="41"/>
      <c r="I1593" s="41"/>
      <c r="J1593" s="329">
        <v>0</v>
      </c>
      <c r="K1593" s="329">
        <v>0</v>
      </c>
      <c r="L1593" s="332"/>
      <c r="M1593" s="150"/>
      <c r="N1593" s="397"/>
      <c r="O1593" s="555"/>
      <c r="P1593" s="576">
        <f t="shared" si="78"/>
        <v>0</v>
      </c>
      <c r="Q1593" s="576">
        <f t="shared" si="79"/>
        <v>0</v>
      </c>
      <c r="R1593" s="576">
        <f t="shared" si="80"/>
        <v>0</v>
      </c>
      <c r="S1593" s="576">
        <f t="shared" si="80"/>
        <v>0</v>
      </c>
      <c r="T1593" s="553"/>
      <c r="U1593" s="553"/>
      <c r="V1593" s="553"/>
      <c r="W1593" s="553"/>
      <c r="X1593" s="397"/>
      <c r="Y1593" s="397"/>
      <c r="Z1593" s="397"/>
      <c r="AA1593" s="397"/>
      <c r="AB1593" s="397"/>
      <c r="AC1593" s="397"/>
      <c r="AD1593" s="397"/>
      <c r="AE1593" s="397"/>
      <c r="AF1593" s="397"/>
      <c r="AG1593" s="397"/>
      <c r="AH1593" s="397"/>
      <c r="AI1593" s="397"/>
      <c r="AJ1593" s="397"/>
      <c r="AK1593" s="397"/>
      <c r="AL1593" s="397"/>
      <c r="AM1593" s="397"/>
      <c r="AN1593" s="397"/>
      <c r="AO1593" s="397"/>
      <c r="AP1593" s="397"/>
      <c r="AQ1593" s="397"/>
      <c r="AR1593" s="397"/>
      <c r="AS1593" s="397"/>
      <c r="AT1593" s="397"/>
      <c r="AU1593" s="397"/>
      <c r="AV1593" s="397"/>
      <c r="AW1593" s="397"/>
      <c r="AX1593" s="397"/>
      <c r="AY1593" s="397"/>
      <c r="AZ1593" s="397"/>
      <c r="BA1593" s="553"/>
      <c r="BB1593" s="397"/>
      <c r="BC1593" s="397"/>
      <c r="BD1593" s="397"/>
    </row>
    <row r="1594" spans="2:56" x14ac:dyDescent="0.35">
      <c r="B1594" s="80"/>
      <c r="C1594" s="119"/>
      <c r="D1594" s="119"/>
      <c r="E1594" s="202"/>
      <c r="F1594" s="119"/>
      <c r="G1594" s="120"/>
      <c r="H1594" s="41"/>
      <c r="I1594" s="41"/>
      <c r="J1594" s="329">
        <v>0</v>
      </c>
      <c r="K1594" s="329">
        <v>0</v>
      </c>
      <c r="L1594" s="332"/>
      <c r="M1594" s="150"/>
      <c r="N1594" s="397"/>
      <c r="O1594" s="555"/>
      <c r="P1594" s="576">
        <f t="shared" si="78"/>
        <v>0</v>
      </c>
      <c r="Q1594" s="576">
        <f t="shared" si="79"/>
        <v>0</v>
      </c>
      <c r="R1594" s="576">
        <f t="shared" si="80"/>
        <v>0</v>
      </c>
      <c r="S1594" s="576">
        <f t="shared" si="80"/>
        <v>0</v>
      </c>
      <c r="T1594" s="553"/>
      <c r="U1594" s="553"/>
      <c r="V1594" s="553"/>
      <c r="W1594" s="553"/>
      <c r="X1594" s="397"/>
      <c r="Y1594" s="397"/>
      <c r="Z1594" s="397"/>
      <c r="AA1594" s="397"/>
      <c r="AB1594" s="397"/>
      <c r="AC1594" s="397"/>
      <c r="AD1594" s="397"/>
      <c r="AE1594" s="397"/>
      <c r="AF1594" s="397"/>
      <c r="AG1594" s="397"/>
      <c r="AH1594" s="397"/>
      <c r="AI1594" s="397"/>
      <c r="AJ1594" s="397"/>
      <c r="AK1594" s="397"/>
      <c r="AL1594" s="397"/>
      <c r="AM1594" s="397"/>
      <c r="AN1594" s="397"/>
      <c r="AO1594" s="397"/>
      <c r="AP1594" s="397"/>
      <c r="AQ1594" s="397"/>
      <c r="AR1594" s="397"/>
      <c r="AS1594" s="397"/>
      <c r="AT1594" s="397"/>
      <c r="AU1594" s="397"/>
      <c r="AV1594" s="397"/>
      <c r="AW1594" s="397"/>
      <c r="AX1594" s="397"/>
      <c r="AY1594" s="397"/>
      <c r="AZ1594" s="397"/>
      <c r="BA1594" s="553"/>
      <c r="BB1594" s="397"/>
      <c r="BC1594" s="397"/>
      <c r="BD1594" s="397"/>
    </row>
    <row r="1595" spans="2:56" x14ac:dyDescent="0.35">
      <c r="B1595" s="80"/>
      <c r="C1595" s="119"/>
      <c r="D1595" s="119"/>
      <c r="E1595" s="202"/>
      <c r="F1595" s="119"/>
      <c r="G1595" s="120"/>
      <c r="H1595" s="41"/>
      <c r="I1595" s="41"/>
      <c r="J1595" s="329">
        <v>0</v>
      </c>
      <c r="K1595" s="329">
        <v>0</v>
      </c>
      <c r="L1595" s="332"/>
      <c r="M1595" s="150"/>
      <c r="N1595" s="397"/>
      <c r="O1595" s="555"/>
      <c r="P1595" s="576">
        <f t="shared" si="78"/>
        <v>0</v>
      </c>
      <c r="Q1595" s="576">
        <f t="shared" si="79"/>
        <v>0</v>
      </c>
      <c r="R1595" s="576">
        <f t="shared" si="80"/>
        <v>0</v>
      </c>
      <c r="S1595" s="576">
        <f t="shared" si="80"/>
        <v>0</v>
      </c>
      <c r="T1595" s="553"/>
      <c r="U1595" s="553"/>
      <c r="V1595" s="553"/>
      <c r="W1595" s="553"/>
      <c r="X1595" s="397"/>
      <c r="Y1595" s="397"/>
      <c r="Z1595" s="397"/>
      <c r="AA1595" s="397"/>
      <c r="AB1595" s="397"/>
      <c r="AC1595" s="397"/>
      <c r="AD1595" s="397"/>
      <c r="AE1595" s="397"/>
      <c r="AF1595" s="397"/>
      <c r="AG1595" s="397"/>
      <c r="AH1595" s="397"/>
      <c r="AI1595" s="397"/>
      <c r="AJ1595" s="397"/>
      <c r="AK1595" s="397"/>
      <c r="AL1595" s="397"/>
      <c r="AM1595" s="397"/>
      <c r="AN1595" s="397"/>
      <c r="AO1595" s="397"/>
      <c r="AP1595" s="397"/>
      <c r="AQ1595" s="397"/>
      <c r="AR1595" s="397"/>
      <c r="AS1595" s="397"/>
      <c r="AT1595" s="397"/>
      <c r="AU1595" s="397"/>
      <c r="AV1595" s="397"/>
      <c r="AW1595" s="397"/>
      <c r="AX1595" s="397"/>
      <c r="AY1595" s="397"/>
      <c r="AZ1595" s="397"/>
      <c r="BA1595" s="553"/>
      <c r="BB1595" s="397"/>
      <c r="BC1595" s="397"/>
      <c r="BD1595" s="397"/>
    </row>
    <row r="1596" spans="2:56" x14ac:dyDescent="0.35">
      <c r="B1596" s="80"/>
      <c r="C1596" s="119"/>
      <c r="D1596" s="119"/>
      <c r="E1596" s="202"/>
      <c r="F1596" s="119"/>
      <c r="G1596" s="120"/>
      <c r="H1596" s="41"/>
      <c r="I1596" s="41"/>
      <c r="J1596" s="329">
        <v>0</v>
      </c>
      <c r="K1596" s="329">
        <v>0</v>
      </c>
      <c r="L1596" s="332"/>
      <c r="M1596" s="150"/>
      <c r="N1596" s="397"/>
      <c r="O1596" s="555"/>
      <c r="P1596" s="576">
        <f t="shared" si="78"/>
        <v>0</v>
      </c>
      <c r="Q1596" s="576">
        <f t="shared" si="79"/>
        <v>0</v>
      </c>
      <c r="R1596" s="576">
        <f t="shared" si="80"/>
        <v>0</v>
      </c>
      <c r="S1596" s="576">
        <f t="shared" si="80"/>
        <v>0</v>
      </c>
      <c r="T1596" s="553"/>
      <c r="U1596" s="553"/>
      <c r="V1596" s="553"/>
      <c r="W1596" s="553"/>
      <c r="X1596" s="397"/>
      <c r="Y1596" s="397"/>
      <c r="Z1596" s="397"/>
      <c r="AA1596" s="397"/>
      <c r="AB1596" s="397"/>
      <c r="AC1596" s="397"/>
      <c r="AD1596" s="397"/>
      <c r="AE1596" s="397"/>
      <c r="AF1596" s="397"/>
      <c r="AG1596" s="397"/>
      <c r="AH1596" s="397"/>
      <c r="AI1596" s="397"/>
      <c r="AJ1596" s="397"/>
      <c r="AK1596" s="397"/>
      <c r="AL1596" s="397"/>
      <c r="AM1596" s="397"/>
      <c r="AN1596" s="397"/>
      <c r="AO1596" s="397"/>
      <c r="AP1596" s="397"/>
      <c r="AQ1596" s="397"/>
      <c r="AR1596" s="397"/>
      <c r="AS1596" s="397"/>
      <c r="AT1596" s="397"/>
      <c r="AU1596" s="397"/>
      <c r="AV1596" s="397"/>
      <c r="AW1596" s="397"/>
      <c r="AX1596" s="397"/>
      <c r="AY1596" s="397"/>
      <c r="AZ1596" s="397"/>
      <c r="BA1596" s="553"/>
      <c r="BB1596" s="397"/>
      <c r="BC1596" s="397"/>
      <c r="BD1596" s="397"/>
    </row>
    <row r="1597" spans="2:56" x14ac:dyDescent="0.35">
      <c r="B1597" s="80"/>
      <c r="C1597" s="119"/>
      <c r="D1597" s="119"/>
      <c r="E1597" s="202"/>
      <c r="F1597" s="119"/>
      <c r="G1597" s="120"/>
      <c r="H1597" s="41"/>
      <c r="I1597" s="41"/>
      <c r="J1597" s="329">
        <v>0</v>
      </c>
      <c r="K1597" s="329">
        <v>0</v>
      </c>
      <c r="L1597" s="332"/>
      <c r="M1597" s="150"/>
      <c r="N1597" s="397"/>
      <c r="O1597" s="555"/>
      <c r="P1597" s="576">
        <f t="shared" si="78"/>
        <v>0</v>
      </c>
      <c r="Q1597" s="576">
        <f t="shared" si="79"/>
        <v>0</v>
      </c>
      <c r="R1597" s="576">
        <f t="shared" si="80"/>
        <v>0</v>
      </c>
      <c r="S1597" s="576">
        <f t="shared" si="80"/>
        <v>0</v>
      </c>
      <c r="T1597" s="553"/>
      <c r="U1597" s="553"/>
      <c r="V1597" s="553"/>
      <c r="W1597" s="553"/>
      <c r="X1597" s="397"/>
      <c r="Y1597" s="397"/>
      <c r="Z1597" s="397"/>
      <c r="AA1597" s="397"/>
      <c r="AB1597" s="397"/>
      <c r="AC1597" s="397"/>
      <c r="AD1597" s="397"/>
      <c r="AE1597" s="397"/>
      <c r="AF1597" s="397"/>
      <c r="AG1597" s="397"/>
      <c r="AH1597" s="397"/>
      <c r="AI1597" s="397"/>
      <c r="AJ1597" s="397"/>
      <c r="AK1597" s="397"/>
      <c r="AL1597" s="397"/>
      <c r="AM1597" s="397"/>
      <c r="AN1597" s="397"/>
      <c r="AO1597" s="397"/>
      <c r="AP1597" s="397"/>
      <c r="AQ1597" s="397"/>
      <c r="AR1597" s="397"/>
      <c r="AS1597" s="397"/>
      <c r="AT1597" s="397"/>
      <c r="AU1597" s="397"/>
      <c r="AV1597" s="397"/>
      <c r="AW1597" s="397"/>
      <c r="AX1597" s="397"/>
      <c r="AY1597" s="397"/>
      <c r="AZ1597" s="397"/>
      <c r="BA1597" s="553"/>
      <c r="BB1597" s="397"/>
      <c r="BC1597" s="397"/>
      <c r="BD1597" s="397"/>
    </row>
    <row r="1598" spans="2:56" x14ac:dyDescent="0.35">
      <c r="B1598" s="80"/>
      <c r="C1598" s="119"/>
      <c r="D1598" s="119"/>
      <c r="E1598" s="202"/>
      <c r="F1598" s="119"/>
      <c r="G1598" s="120"/>
      <c r="H1598" s="41"/>
      <c r="I1598" s="41"/>
      <c r="J1598" s="329">
        <v>0</v>
      </c>
      <c r="K1598" s="329">
        <v>0</v>
      </c>
      <c r="L1598" s="332"/>
      <c r="M1598" s="150"/>
      <c r="N1598" s="397"/>
      <c r="O1598" s="555"/>
      <c r="P1598" s="576">
        <f t="shared" si="78"/>
        <v>0</v>
      </c>
      <c r="Q1598" s="576">
        <f t="shared" si="79"/>
        <v>0</v>
      </c>
      <c r="R1598" s="576">
        <f t="shared" si="80"/>
        <v>0</v>
      </c>
      <c r="S1598" s="576">
        <f t="shared" si="80"/>
        <v>0</v>
      </c>
      <c r="T1598" s="553"/>
      <c r="U1598" s="553"/>
      <c r="V1598" s="553"/>
      <c r="W1598" s="553"/>
      <c r="X1598" s="397"/>
      <c r="Y1598" s="397"/>
      <c r="Z1598" s="397"/>
      <c r="AA1598" s="397"/>
      <c r="AB1598" s="397"/>
      <c r="AC1598" s="397"/>
      <c r="AD1598" s="397"/>
      <c r="AE1598" s="397"/>
      <c r="AF1598" s="397"/>
      <c r="AG1598" s="397"/>
      <c r="AH1598" s="397"/>
      <c r="AI1598" s="397"/>
      <c r="AJ1598" s="397"/>
      <c r="AK1598" s="397"/>
      <c r="AL1598" s="397"/>
      <c r="AM1598" s="397"/>
      <c r="AN1598" s="397"/>
      <c r="AO1598" s="397"/>
      <c r="AP1598" s="397"/>
      <c r="AQ1598" s="397"/>
      <c r="AR1598" s="397"/>
      <c r="AS1598" s="397"/>
      <c r="AT1598" s="397"/>
      <c r="AU1598" s="397"/>
      <c r="AV1598" s="397"/>
      <c r="AW1598" s="397"/>
      <c r="AX1598" s="397"/>
      <c r="AY1598" s="397"/>
      <c r="AZ1598" s="397"/>
      <c r="BA1598" s="553"/>
      <c r="BB1598" s="397"/>
      <c r="BC1598" s="397"/>
      <c r="BD1598" s="397"/>
    </row>
    <row r="1599" spans="2:56" x14ac:dyDescent="0.35">
      <c r="B1599" s="80"/>
      <c r="C1599" s="119"/>
      <c r="D1599" s="119"/>
      <c r="E1599" s="202"/>
      <c r="F1599" s="119"/>
      <c r="G1599" s="120"/>
      <c r="H1599" s="41"/>
      <c r="I1599" s="41"/>
      <c r="J1599" s="329">
        <v>0</v>
      </c>
      <c r="K1599" s="329">
        <v>0</v>
      </c>
      <c r="L1599" s="332"/>
      <c r="M1599" s="150"/>
      <c r="N1599" s="397"/>
      <c r="O1599" s="555"/>
      <c r="P1599" s="576">
        <f t="shared" si="78"/>
        <v>0</v>
      </c>
      <c r="Q1599" s="576">
        <f t="shared" si="79"/>
        <v>0</v>
      </c>
      <c r="R1599" s="576">
        <f t="shared" si="80"/>
        <v>0</v>
      </c>
      <c r="S1599" s="576">
        <f t="shared" si="80"/>
        <v>0</v>
      </c>
      <c r="T1599" s="553"/>
      <c r="U1599" s="553"/>
      <c r="V1599" s="553"/>
      <c r="W1599" s="553"/>
      <c r="X1599" s="397"/>
      <c r="Y1599" s="397"/>
      <c r="Z1599" s="397"/>
      <c r="AA1599" s="397"/>
      <c r="AB1599" s="397"/>
      <c r="AC1599" s="397"/>
      <c r="AD1599" s="397"/>
      <c r="AE1599" s="397"/>
      <c r="AF1599" s="397"/>
      <c r="AG1599" s="397"/>
      <c r="AH1599" s="397"/>
      <c r="AI1599" s="397"/>
      <c r="AJ1599" s="397"/>
      <c r="AK1599" s="397"/>
      <c r="AL1599" s="397"/>
      <c r="AM1599" s="397"/>
      <c r="AN1599" s="397"/>
      <c r="AO1599" s="397"/>
      <c r="AP1599" s="397"/>
      <c r="AQ1599" s="397"/>
      <c r="AR1599" s="397"/>
      <c r="AS1599" s="397"/>
      <c r="AT1599" s="397"/>
      <c r="AU1599" s="397"/>
      <c r="AV1599" s="397"/>
      <c r="AW1599" s="397"/>
      <c r="AX1599" s="397"/>
      <c r="AY1599" s="397"/>
      <c r="AZ1599" s="397"/>
      <c r="BA1599" s="553"/>
      <c r="BB1599" s="397"/>
      <c r="BC1599" s="397"/>
      <c r="BD1599" s="397"/>
    </row>
    <row r="1600" spans="2:56" x14ac:dyDescent="0.35">
      <c r="B1600" s="80"/>
      <c r="C1600" s="119"/>
      <c r="D1600" s="119"/>
      <c r="E1600" s="202"/>
      <c r="F1600" s="119"/>
      <c r="G1600" s="120"/>
      <c r="H1600" s="41"/>
      <c r="I1600" s="41"/>
      <c r="J1600" s="329">
        <v>0</v>
      </c>
      <c r="K1600" s="329">
        <v>0</v>
      </c>
      <c r="L1600" s="332"/>
      <c r="M1600" s="150"/>
      <c r="N1600" s="397"/>
      <c r="O1600" s="555"/>
      <c r="P1600" s="576">
        <f t="shared" si="78"/>
        <v>0</v>
      </c>
      <c r="Q1600" s="576">
        <f t="shared" si="79"/>
        <v>0</v>
      </c>
      <c r="R1600" s="576">
        <f t="shared" si="80"/>
        <v>0</v>
      </c>
      <c r="S1600" s="576">
        <f t="shared" si="80"/>
        <v>0</v>
      </c>
      <c r="T1600" s="553"/>
      <c r="U1600" s="553"/>
      <c r="V1600" s="553"/>
      <c r="W1600" s="553"/>
      <c r="X1600" s="397"/>
      <c r="Y1600" s="397"/>
      <c r="Z1600" s="397"/>
      <c r="AA1600" s="397"/>
      <c r="AB1600" s="397"/>
      <c r="AC1600" s="397"/>
      <c r="AD1600" s="397"/>
      <c r="AE1600" s="397"/>
      <c r="AF1600" s="397"/>
      <c r="AG1600" s="397"/>
      <c r="AH1600" s="397"/>
      <c r="AI1600" s="397"/>
      <c r="AJ1600" s="397"/>
      <c r="AK1600" s="397"/>
      <c r="AL1600" s="397"/>
      <c r="AM1600" s="397"/>
      <c r="AN1600" s="397"/>
      <c r="AO1600" s="397"/>
      <c r="AP1600" s="397"/>
      <c r="AQ1600" s="397"/>
      <c r="AR1600" s="397"/>
      <c r="AS1600" s="397"/>
      <c r="AT1600" s="397"/>
      <c r="AU1600" s="397"/>
      <c r="AV1600" s="397"/>
      <c r="AW1600" s="397"/>
      <c r="AX1600" s="397"/>
      <c r="AY1600" s="397"/>
      <c r="AZ1600" s="397"/>
      <c r="BA1600" s="553"/>
      <c r="BB1600" s="397"/>
      <c r="BC1600" s="397"/>
      <c r="BD1600" s="397"/>
    </row>
    <row r="1601" spans="2:56" x14ac:dyDescent="0.35">
      <c r="B1601" s="80"/>
      <c r="C1601" s="119"/>
      <c r="D1601" s="119"/>
      <c r="E1601" s="202"/>
      <c r="F1601" s="119"/>
      <c r="G1601" s="120"/>
      <c r="H1601" s="41"/>
      <c r="I1601" s="41"/>
      <c r="J1601" s="329">
        <v>0</v>
      </c>
      <c r="K1601" s="329">
        <v>0</v>
      </c>
      <c r="L1601" s="332"/>
      <c r="M1601" s="150"/>
      <c r="N1601" s="397"/>
      <c r="O1601" s="555"/>
      <c r="P1601" s="576">
        <f t="shared" si="78"/>
        <v>0</v>
      </c>
      <c r="Q1601" s="576">
        <f t="shared" si="79"/>
        <v>0</v>
      </c>
      <c r="R1601" s="576">
        <f t="shared" si="80"/>
        <v>0</v>
      </c>
      <c r="S1601" s="576">
        <f t="shared" si="80"/>
        <v>0</v>
      </c>
      <c r="T1601" s="553"/>
      <c r="U1601" s="553"/>
      <c r="V1601" s="553"/>
      <c r="W1601" s="553"/>
      <c r="X1601" s="397"/>
      <c r="Y1601" s="397"/>
      <c r="Z1601" s="397"/>
      <c r="AA1601" s="397"/>
      <c r="AB1601" s="397"/>
      <c r="AC1601" s="397"/>
      <c r="AD1601" s="397"/>
      <c r="AE1601" s="397"/>
      <c r="AF1601" s="397"/>
      <c r="AG1601" s="397"/>
      <c r="AH1601" s="397"/>
      <c r="AI1601" s="397"/>
      <c r="AJ1601" s="397"/>
      <c r="AK1601" s="397"/>
      <c r="AL1601" s="397"/>
      <c r="AM1601" s="397"/>
      <c r="AN1601" s="397"/>
      <c r="AO1601" s="397"/>
      <c r="AP1601" s="397"/>
      <c r="AQ1601" s="397"/>
      <c r="AR1601" s="397"/>
      <c r="AS1601" s="397"/>
      <c r="AT1601" s="397"/>
      <c r="AU1601" s="397"/>
      <c r="AV1601" s="397"/>
      <c r="AW1601" s="397"/>
      <c r="AX1601" s="397"/>
      <c r="AY1601" s="397"/>
      <c r="AZ1601" s="397"/>
      <c r="BA1601" s="553"/>
      <c r="BB1601" s="397"/>
      <c r="BC1601" s="397"/>
      <c r="BD1601" s="397"/>
    </row>
    <row r="1602" spans="2:56" x14ac:dyDescent="0.35">
      <c r="B1602" s="80"/>
      <c r="C1602" s="119"/>
      <c r="D1602" s="119"/>
      <c r="E1602" s="202"/>
      <c r="F1602" s="119"/>
      <c r="G1602" s="120"/>
      <c r="H1602" s="41"/>
      <c r="I1602" s="41"/>
      <c r="J1602" s="329">
        <v>0</v>
      </c>
      <c r="K1602" s="329">
        <v>0</v>
      </c>
      <c r="L1602" s="332"/>
      <c r="M1602" s="150"/>
      <c r="N1602" s="397"/>
      <c r="O1602" s="555"/>
      <c r="P1602" s="576">
        <f t="shared" si="78"/>
        <v>0</v>
      </c>
      <c r="Q1602" s="576">
        <f t="shared" si="79"/>
        <v>0</v>
      </c>
      <c r="R1602" s="576">
        <f t="shared" si="80"/>
        <v>0</v>
      </c>
      <c r="S1602" s="576">
        <f t="shared" si="80"/>
        <v>0</v>
      </c>
      <c r="T1602" s="553"/>
      <c r="U1602" s="553"/>
      <c r="V1602" s="553"/>
      <c r="W1602" s="553"/>
      <c r="X1602" s="397"/>
      <c r="Y1602" s="397"/>
      <c r="Z1602" s="397"/>
      <c r="AA1602" s="397"/>
      <c r="AB1602" s="397"/>
      <c r="AC1602" s="397"/>
      <c r="AD1602" s="397"/>
      <c r="AE1602" s="397"/>
      <c r="AF1602" s="397"/>
      <c r="AG1602" s="397"/>
      <c r="AH1602" s="397"/>
      <c r="AI1602" s="397"/>
      <c r="AJ1602" s="397"/>
      <c r="AK1602" s="397"/>
      <c r="AL1602" s="397"/>
      <c r="AM1602" s="397"/>
      <c r="AN1602" s="397"/>
      <c r="AO1602" s="397"/>
      <c r="AP1602" s="397"/>
      <c r="AQ1602" s="397"/>
      <c r="AR1602" s="397"/>
      <c r="AS1602" s="397"/>
      <c r="AT1602" s="397"/>
      <c r="AU1602" s="397"/>
      <c r="AV1602" s="397"/>
      <c r="AW1602" s="397"/>
      <c r="AX1602" s="397"/>
      <c r="AY1602" s="397"/>
      <c r="AZ1602" s="397"/>
      <c r="BA1602" s="553"/>
      <c r="BB1602" s="397"/>
      <c r="BC1602" s="397"/>
      <c r="BD1602" s="397"/>
    </row>
    <row r="1603" spans="2:56" x14ac:dyDescent="0.35">
      <c r="B1603" s="80"/>
      <c r="C1603" s="119"/>
      <c r="D1603" s="119"/>
      <c r="E1603" s="202"/>
      <c r="F1603" s="119"/>
      <c r="G1603" s="120"/>
      <c r="H1603" s="41"/>
      <c r="I1603" s="41"/>
      <c r="J1603" s="329">
        <v>0</v>
      </c>
      <c r="K1603" s="329">
        <v>0</v>
      </c>
      <c r="L1603" s="332"/>
      <c r="M1603" s="150"/>
      <c r="N1603" s="397"/>
      <c r="O1603" s="555"/>
      <c r="P1603" s="576">
        <f t="shared" si="78"/>
        <v>0</v>
      </c>
      <c r="Q1603" s="576">
        <f t="shared" si="79"/>
        <v>0</v>
      </c>
      <c r="R1603" s="576">
        <f t="shared" si="80"/>
        <v>0</v>
      </c>
      <c r="S1603" s="576">
        <f t="shared" si="80"/>
        <v>0</v>
      </c>
      <c r="T1603" s="553"/>
      <c r="U1603" s="553"/>
      <c r="V1603" s="553"/>
      <c r="W1603" s="553"/>
      <c r="X1603" s="397"/>
      <c r="Y1603" s="397"/>
      <c r="Z1603" s="397"/>
      <c r="AA1603" s="397"/>
      <c r="AB1603" s="397"/>
      <c r="AC1603" s="397"/>
      <c r="AD1603" s="397"/>
      <c r="AE1603" s="397"/>
      <c r="AF1603" s="397"/>
      <c r="AG1603" s="397"/>
      <c r="AH1603" s="397"/>
      <c r="AI1603" s="397"/>
      <c r="AJ1603" s="397"/>
      <c r="AK1603" s="397"/>
      <c r="AL1603" s="397"/>
      <c r="AM1603" s="397"/>
      <c r="AN1603" s="397"/>
      <c r="AO1603" s="397"/>
      <c r="AP1603" s="397"/>
      <c r="AQ1603" s="397"/>
      <c r="AR1603" s="397"/>
      <c r="AS1603" s="397"/>
      <c r="AT1603" s="397"/>
      <c r="AU1603" s="397"/>
      <c r="AV1603" s="397"/>
      <c r="AW1603" s="397"/>
      <c r="AX1603" s="397"/>
      <c r="AY1603" s="397"/>
      <c r="AZ1603" s="397"/>
      <c r="BA1603" s="553"/>
      <c r="BB1603" s="397"/>
      <c r="BC1603" s="397"/>
      <c r="BD1603" s="397"/>
    </row>
    <row r="1604" spans="2:56" x14ac:dyDescent="0.35">
      <c r="B1604" s="80"/>
      <c r="C1604" s="119"/>
      <c r="D1604" s="119"/>
      <c r="E1604" s="202"/>
      <c r="F1604" s="119"/>
      <c r="G1604" s="120"/>
      <c r="H1604" s="41"/>
      <c r="I1604" s="41"/>
      <c r="J1604" s="329">
        <v>0</v>
      </c>
      <c r="K1604" s="329">
        <v>0</v>
      </c>
      <c r="L1604" s="332"/>
      <c r="M1604" s="150"/>
      <c r="N1604" s="397"/>
      <c r="O1604" s="555"/>
      <c r="P1604" s="576">
        <f t="shared" si="78"/>
        <v>0</v>
      </c>
      <c r="Q1604" s="576">
        <f t="shared" si="79"/>
        <v>0</v>
      </c>
      <c r="R1604" s="576">
        <f t="shared" si="80"/>
        <v>0</v>
      </c>
      <c r="S1604" s="576">
        <f t="shared" si="80"/>
        <v>0</v>
      </c>
      <c r="T1604" s="553"/>
      <c r="U1604" s="553"/>
      <c r="V1604" s="553"/>
      <c r="W1604" s="553"/>
      <c r="X1604" s="397"/>
      <c r="Y1604" s="397"/>
      <c r="Z1604" s="397"/>
      <c r="AA1604" s="397"/>
      <c r="AB1604" s="397"/>
      <c r="AC1604" s="397"/>
      <c r="AD1604" s="397"/>
      <c r="AE1604" s="397"/>
      <c r="AF1604" s="397"/>
      <c r="AG1604" s="397"/>
      <c r="AH1604" s="397"/>
      <c r="AI1604" s="397"/>
      <c r="AJ1604" s="397"/>
      <c r="AK1604" s="397"/>
      <c r="AL1604" s="397"/>
      <c r="AM1604" s="397"/>
      <c r="AN1604" s="397"/>
      <c r="AO1604" s="397"/>
      <c r="AP1604" s="397"/>
      <c r="AQ1604" s="397"/>
      <c r="AR1604" s="397"/>
      <c r="AS1604" s="397"/>
      <c r="AT1604" s="397"/>
      <c r="AU1604" s="397"/>
      <c r="AV1604" s="397"/>
      <c r="AW1604" s="397"/>
      <c r="AX1604" s="397"/>
      <c r="AY1604" s="397"/>
      <c r="AZ1604" s="397"/>
      <c r="BA1604" s="553"/>
      <c r="BB1604" s="397"/>
      <c r="BC1604" s="397"/>
      <c r="BD1604" s="397"/>
    </row>
    <row r="1605" spans="2:56" x14ac:dyDescent="0.35">
      <c r="B1605" s="80"/>
      <c r="C1605" s="119"/>
      <c r="D1605" s="119"/>
      <c r="E1605" s="202"/>
      <c r="F1605" s="119"/>
      <c r="G1605" s="120"/>
      <c r="H1605" s="41"/>
      <c r="I1605" s="41"/>
      <c r="J1605" s="329">
        <v>0</v>
      </c>
      <c r="K1605" s="329">
        <v>0</v>
      </c>
      <c r="L1605" s="332"/>
      <c r="M1605" s="150"/>
      <c r="N1605" s="397"/>
      <c r="O1605" s="555"/>
      <c r="P1605" s="576">
        <f t="shared" si="78"/>
        <v>0</v>
      </c>
      <c r="Q1605" s="576">
        <f t="shared" si="79"/>
        <v>0</v>
      </c>
      <c r="R1605" s="576">
        <f t="shared" si="80"/>
        <v>0</v>
      </c>
      <c r="S1605" s="576">
        <f t="shared" si="80"/>
        <v>0</v>
      </c>
      <c r="T1605" s="553"/>
      <c r="U1605" s="553"/>
      <c r="V1605" s="553"/>
      <c r="W1605" s="553"/>
      <c r="X1605" s="397"/>
      <c r="Y1605" s="397"/>
      <c r="Z1605" s="397"/>
      <c r="AA1605" s="397"/>
      <c r="AB1605" s="397"/>
      <c r="AC1605" s="397"/>
      <c r="AD1605" s="397"/>
      <c r="AE1605" s="397"/>
      <c r="AF1605" s="397"/>
      <c r="AG1605" s="397"/>
      <c r="AH1605" s="397"/>
      <c r="AI1605" s="397"/>
      <c r="AJ1605" s="397"/>
      <c r="AK1605" s="397"/>
      <c r="AL1605" s="397"/>
      <c r="AM1605" s="397"/>
      <c r="AN1605" s="397"/>
      <c r="AO1605" s="397"/>
      <c r="AP1605" s="397"/>
      <c r="AQ1605" s="397"/>
      <c r="AR1605" s="397"/>
      <c r="AS1605" s="397"/>
      <c r="AT1605" s="397"/>
      <c r="AU1605" s="397"/>
      <c r="AV1605" s="397"/>
      <c r="AW1605" s="397"/>
      <c r="AX1605" s="397"/>
      <c r="AY1605" s="397"/>
      <c r="AZ1605" s="397"/>
      <c r="BA1605" s="553"/>
      <c r="BB1605" s="397"/>
      <c r="BC1605" s="397"/>
      <c r="BD1605" s="397"/>
    </row>
    <row r="1606" spans="2:56" x14ac:dyDescent="0.35">
      <c r="B1606" s="80"/>
      <c r="C1606" s="119"/>
      <c r="D1606" s="119"/>
      <c r="E1606" s="202"/>
      <c r="F1606" s="119"/>
      <c r="G1606" s="120"/>
      <c r="H1606" s="41"/>
      <c r="I1606" s="41"/>
      <c r="J1606" s="329">
        <v>0</v>
      </c>
      <c r="K1606" s="329">
        <v>0</v>
      </c>
      <c r="L1606" s="332"/>
      <c r="M1606" s="150"/>
      <c r="N1606" s="397"/>
      <c r="O1606" s="555"/>
      <c r="P1606" s="576">
        <f t="shared" si="78"/>
        <v>0</v>
      </c>
      <c r="Q1606" s="576">
        <f t="shared" si="79"/>
        <v>0</v>
      </c>
      <c r="R1606" s="576">
        <f t="shared" si="80"/>
        <v>0</v>
      </c>
      <c r="S1606" s="576">
        <f t="shared" si="80"/>
        <v>0</v>
      </c>
      <c r="T1606" s="553"/>
      <c r="U1606" s="553"/>
      <c r="V1606" s="553"/>
      <c r="W1606" s="553"/>
      <c r="X1606" s="397"/>
      <c r="Y1606" s="397"/>
      <c r="Z1606" s="397"/>
      <c r="AA1606" s="397"/>
      <c r="AB1606" s="397"/>
      <c r="AC1606" s="397"/>
      <c r="AD1606" s="397"/>
      <c r="AE1606" s="397"/>
      <c r="AF1606" s="397"/>
      <c r="AG1606" s="397"/>
      <c r="AH1606" s="397"/>
      <c r="AI1606" s="397"/>
      <c r="AJ1606" s="397"/>
      <c r="AK1606" s="397"/>
      <c r="AL1606" s="397"/>
      <c r="AM1606" s="397"/>
      <c r="AN1606" s="397"/>
      <c r="AO1606" s="397"/>
      <c r="AP1606" s="397"/>
      <c r="AQ1606" s="397"/>
      <c r="AR1606" s="397"/>
      <c r="AS1606" s="397"/>
      <c r="AT1606" s="397"/>
      <c r="AU1606" s="397"/>
      <c r="AV1606" s="397"/>
      <c r="AW1606" s="397"/>
      <c r="AX1606" s="397"/>
      <c r="AY1606" s="397"/>
      <c r="AZ1606" s="397"/>
      <c r="BA1606" s="553"/>
      <c r="BB1606" s="397"/>
      <c r="BC1606" s="397"/>
      <c r="BD1606" s="397"/>
    </row>
    <row r="1607" spans="2:56" x14ac:dyDescent="0.35">
      <c r="B1607" s="80"/>
      <c r="C1607" s="119"/>
      <c r="D1607" s="119"/>
      <c r="E1607" s="202"/>
      <c r="F1607" s="119"/>
      <c r="G1607" s="120"/>
      <c r="H1607" s="41"/>
      <c r="I1607" s="41"/>
      <c r="J1607" s="329">
        <v>0</v>
      </c>
      <c r="K1607" s="329">
        <v>0</v>
      </c>
      <c r="L1607" s="332"/>
      <c r="M1607" s="150"/>
      <c r="N1607" s="397"/>
      <c r="O1607" s="555"/>
      <c r="P1607" s="576">
        <f t="shared" si="78"/>
        <v>0</v>
      </c>
      <c r="Q1607" s="576">
        <f t="shared" si="79"/>
        <v>0</v>
      </c>
      <c r="R1607" s="576">
        <f t="shared" si="80"/>
        <v>0</v>
      </c>
      <c r="S1607" s="576">
        <f t="shared" si="80"/>
        <v>0</v>
      </c>
      <c r="T1607" s="553"/>
      <c r="U1607" s="553"/>
      <c r="V1607" s="553"/>
      <c r="W1607" s="553"/>
      <c r="X1607" s="397"/>
      <c r="Y1607" s="397"/>
      <c r="Z1607" s="397"/>
      <c r="AA1607" s="397"/>
      <c r="AB1607" s="397"/>
      <c r="AC1607" s="397"/>
      <c r="AD1607" s="397"/>
      <c r="AE1607" s="397"/>
      <c r="AF1607" s="397"/>
      <c r="AG1607" s="397"/>
      <c r="AH1607" s="397"/>
      <c r="AI1607" s="397"/>
      <c r="AJ1607" s="397"/>
      <c r="AK1607" s="397"/>
      <c r="AL1607" s="397"/>
      <c r="AM1607" s="397"/>
      <c r="AN1607" s="397"/>
      <c r="AO1607" s="397"/>
      <c r="AP1607" s="397"/>
      <c r="AQ1607" s="397"/>
      <c r="AR1607" s="397"/>
      <c r="AS1607" s="397"/>
      <c r="AT1607" s="397"/>
      <c r="AU1607" s="397"/>
      <c r="AV1607" s="397"/>
      <c r="AW1607" s="397"/>
      <c r="AX1607" s="397"/>
      <c r="AY1607" s="397"/>
      <c r="AZ1607" s="397"/>
      <c r="BA1607" s="553"/>
      <c r="BB1607" s="397"/>
      <c r="BC1607" s="397"/>
      <c r="BD1607" s="397"/>
    </row>
    <row r="1608" spans="2:56" x14ac:dyDescent="0.35">
      <c r="B1608" s="80"/>
      <c r="C1608" s="119"/>
      <c r="D1608" s="119"/>
      <c r="E1608" s="202"/>
      <c r="F1608" s="119"/>
      <c r="G1608" s="120"/>
      <c r="H1608" s="41"/>
      <c r="I1608" s="41"/>
      <c r="J1608" s="329">
        <v>0</v>
      </c>
      <c r="K1608" s="329">
        <v>0</v>
      </c>
      <c r="L1608" s="332"/>
      <c r="M1608" s="150"/>
      <c r="N1608" s="397"/>
      <c r="O1608" s="555"/>
      <c r="P1608" s="576">
        <f t="shared" si="78"/>
        <v>0</v>
      </c>
      <c r="Q1608" s="576">
        <f t="shared" si="79"/>
        <v>0</v>
      </c>
      <c r="R1608" s="576">
        <f t="shared" si="80"/>
        <v>0</v>
      </c>
      <c r="S1608" s="576">
        <f t="shared" si="80"/>
        <v>0</v>
      </c>
      <c r="T1608" s="553"/>
      <c r="U1608" s="553"/>
      <c r="V1608" s="553"/>
      <c r="W1608" s="553"/>
      <c r="X1608" s="397"/>
      <c r="Y1608" s="397"/>
      <c r="Z1608" s="397"/>
      <c r="AA1608" s="397"/>
      <c r="AB1608" s="397"/>
      <c r="AC1608" s="397"/>
      <c r="AD1608" s="397"/>
      <c r="AE1608" s="397"/>
      <c r="AF1608" s="397"/>
      <c r="AG1608" s="397"/>
      <c r="AH1608" s="397"/>
      <c r="AI1608" s="397"/>
      <c r="AJ1608" s="397"/>
      <c r="AK1608" s="397"/>
      <c r="AL1608" s="397"/>
      <c r="AM1608" s="397"/>
      <c r="AN1608" s="397"/>
      <c r="AO1608" s="397"/>
      <c r="AP1608" s="397"/>
      <c r="AQ1608" s="397"/>
      <c r="AR1608" s="397"/>
      <c r="AS1608" s="397"/>
      <c r="AT1608" s="397"/>
      <c r="AU1608" s="397"/>
      <c r="AV1608" s="397"/>
      <c r="AW1608" s="397"/>
      <c r="AX1608" s="397"/>
      <c r="AY1608" s="397"/>
      <c r="AZ1608" s="397"/>
      <c r="BA1608" s="553"/>
      <c r="BB1608" s="397"/>
      <c r="BC1608" s="397"/>
      <c r="BD1608" s="397"/>
    </row>
    <row r="1609" spans="2:56" x14ac:dyDescent="0.35">
      <c r="B1609" s="80"/>
      <c r="C1609" s="119"/>
      <c r="D1609" s="119"/>
      <c r="E1609" s="202"/>
      <c r="F1609" s="119"/>
      <c r="G1609" s="120"/>
      <c r="H1609" s="41"/>
      <c r="I1609" s="41"/>
      <c r="J1609" s="329">
        <v>0</v>
      </c>
      <c r="K1609" s="329">
        <v>0</v>
      </c>
      <c r="L1609" s="332"/>
      <c r="M1609" s="150"/>
      <c r="N1609" s="397"/>
      <c r="O1609" s="555"/>
      <c r="P1609" s="576">
        <f t="shared" si="78"/>
        <v>0</v>
      </c>
      <c r="Q1609" s="576">
        <f t="shared" si="79"/>
        <v>0</v>
      </c>
      <c r="R1609" s="576">
        <f t="shared" si="80"/>
        <v>0</v>
      </c>
      <c r="S1609" s="576">
        <f t="shared" si="80"/>
        <v>0</v>
      </c>
      <c r="T1609" s="553"/>
      <c r="U1609" s="553"/>
      <c r="V1609" s="553"/>
      <c r="W1609" s="553"/>
      <c r="X1609" s="397"/>
      <c r="Y1609" s="397"/>
      <c r="Z1609" s="397"/>
      <c r="AA1609" s="397"/>
      <c r="AB1609" s="397"/>
      <c r="AC1609" s="397"/>
      <c r="AD1609" s="397"/>
      <c r="AE1609" s="397"/>
      <c r="AF1609" s="397"/>
      <c r="AG1609" s="397"/>
      <c r="AH1609" s="397"/>
      <c r="AI1609" s="397"/>
      <c r="AJ1609" s="397"/>
      <c r="AK1609" s="397"/>
      <c r="AL1609" s="397"/>
      <c r="AM1609" s="397"/>
      <c r="AN1609" s="397"/>
      <c r="AO1609" s="397"/>
      <c r="AP1609" s="397"/>
      <c r="AQ1609" s="397"/>
      <c r="AR1609" s="397"/>
      <c r="AS1609" s="397"/>
      <c r="AT1609" s="397"/>
      <c r="AU1609" s="397"/>
      <c r="AV1609" s="397"/>
      <c r="AW1609" s="397"/>
      <c r="AX1609" s="397"/>
      <c r="AY1609" s="397"/>
      <c r="AZ1609" s="397"/>
      <c r="BA1609" s="553"/>
      <c r="BB1609" s="397"/>
      <c r="BC1609" s="397"/>
      <c r="BD1609" s="397"/>
    </row>
    <row r="1610" spans="2:56" x14ac:dyDescent="0.35">
      <c r="B1610" s="80"/>
      <c r="C1610" s="119"/>
      <c r="D1610" s="119"/>
      <c r="E1610" s="202"/>
      <c r="F1610" s="119"/>
      <c r="G1610" s="120"/>
      <c r="H1610" s="41"/>
      <c r="I1610" s="41"/>
      <c r="J1610" s="329">
        <v>0</v>
      </c>
      <c r="K1610" s="329">
        <v>0</v>
      </c>
      <c r="L1610" s="332"/>
      <c r="M1610" s="150"/>
      <c r="N1610" s="397"/>
      <c r="O1610" s="555"/>
      <c r="P1610" s="576">
        <f t="shared" si="78"/>
        <v>0</v>
      </c>
      <c r="Q1610" s="576">
        <f t="shared" si="79"/>
        <v>0</v>
      </c>
      <c r="R1610" s="576">
        <f t="shared" si="80"/>
        <v>0</v>
      </c>
      <c r="S1610" s="576">
        <f t="shared" si="80"/>
        <v>0</v>
      </c>
      <c r="T1610" s="553"/>
      <c r="U1610" s="553"/>
      <c r="V1610" s="553"/>
      <c r="W1610" s="553"/>
      <c r="X1610" s="397"/>
      <c r="Y1610" s="397"/>
      <c r="Z1610" s="397"/>
      <c r="AA1610" s="397"/>
      <c r="AB1610" s="397"/>
      <c r="AC1610" s="397"/>
      <c r="AD1610" s="397"/>
      <c r="AE1610" s="397"/>
      <c r="AF1610" s="397"/>
      <c r="AG1610" s="397"/>
      <c r="AH1610" s="397"/>
      <c r="AI1610" s="397"/>
      <c r="AJ1610" s="397"/>
      <c r="AK1610" s="397"/>
      <c r="AL1610" s="397"/>
      <c r="AM1610" s="397"/>
      <c r="AN1610" s="397"/>
      <c r="AO1610" s="397"/>
      <c r="AP1610" s="397"/>
      <c r="AQ1610" s="397"/>
      <c r="AR1610" s="397"/>
      <c r="AS1610" s="397"/>
      <c r="AT1610" s="397"/>
      <c r="AU1610" s="397"/>
      <c r="AV1610" s="397"/>
      <c r="AW1610" s="397"/>
      <c r="AX1610" s="397"/>
      <c r="AY1610" s="397"/>
      <c r="AZ1610" s="397"/>
      <c r="BA1610" s="553"/>
      <c r="BB1610" s="397"/>
      <c r="BC1610" s="397"/>
      <c r="BD1610" s="397"/>
    </row>
    <row r="1611" spans="2:56" x14ac:dyDescent="0.35">
      <c r="B1611" s="80"/>
      <c r="C1611" s="119"/>
      <c r="D1611" s="119"/>
      <c r="E1611" s="202"/>
      <c r="F1611" s="119"/>
      <c r="G1611" s="120"/>
      <c r="H1611" s="41"/>
      <c r="I1611" s="41"/>
      <c r="J1611" s="329">
        <v>0</v>
      </c>
      <c r="K1611" s="329">
        <v>0</v>
      </c>
      <c r="L1611" s="332"/>
      <c r="M1611" s="150"/>
      <c r="N1611" s="397"/>
      <c r="O1611" s="555"/>
      <c r="P1611" s="576">
        <f t="shared" si="78"/>
        <v>0</v>
      </c>
      <c r="Q1611" s="576">
        <f t="shared" si="79"/>
        <v>0</v>
      </c>
      <c r="R1611" s="576">
        <f t="shared" si="80"/>
        <v>0</v>
      </c>
      <c r="S1611" s="576">
        <f t="shared" si="80"/>
        <v>0</v>
      </c>
      <c r="T1611" s="553"/>
      <c r="U1611" s="553"/>
      <c r="V1611" s="553"/>
      <c r="W1611" s="553"/>
      <c r="X1611" s="397"/>
      <c r="Y1611" s="397"/>
      <c r="Z1611" s="397"/>
      <c r="AA1611" s="397"/>
      <c r="AB1611" s="397"/>
      <c r="AC1611" s="397"/>
      <c r="AD1611" s="397"/>
      <c r="AE1611" s="397"/>
      <c r="AF1611" s="397"/>
      <c r="AG1611" s="397"/>
      <c r="AH1611" s="397"/>
      <c r="AI1611" s="397"/>
      <c r="AJ1611" s="397"/>
      <c r="AK1611" s="397"/>
      <c r="AL1611" s="397"/>
      <c r="AM1611" s="397"/>
      <c r="AN1611" s="397"/>
      <c r="AO1611" s="397"/>
      <c r="AP1611" s="397"/>
      <c r="AQ1611" s="397"/>
      <c r="AR1611" s="397"/>
      <c r="AS1611" s="397"/>
      <c r="AT1611" s="397"/>
      <c r="AU1611" s="397"/>
      <c r="AV1611" s="397"/>
      <c r="AW1611" s="397"/>
      <c r="AX1611" s="397"/>
      <c r="AY1611" s="397"/>
      <c r="AZ1611" s="397"/>
      <c r="BA1611" s="553"/>
      <c r="BB1611" s="397"/>
      <c r="BC1611" s="397"/>
      <c r="BD1611" s="397"/>
    </row>
    <row r="1612" spans="2:56" x14ac:dyDescent="0.35">
      <c r="B1612" s="80"/>
      <c r="C1612" s="119"/>
      <c r="D1612" s="119"/>
      <c r="E1612" s="202"/>
      <c r="F1612" s="119"/>
      <c r="G1612" s="120"/>
      <c r="H1612" s="41"/>
      <c r="I1612" s="41"/>
      <c r="J1612" s="329">
        <v>0</v>
      </c>
      <c r="K1612" s="329">
        <v>0</v>
      </c>
      <c r="L1612" s="332"/>
      <c r="M1612" s="150"/>
      <c r="N1612" s="397"/>
      <c r="O1612" s="555"/>
      <c r="P1612" s="576">
        <f t="shared" si="78"/>
        <v>0</v>
      </c>
      <c r="Q1612" s="576">
        <f t="shared" si="79"/>
        <v>0</v>
      </c>
      <c r="R1612" s="576">
        <f t="shared" si="80"/>
        <v>0</v>
      </c>
      <c r="S1612" s="576">
        <f t="shared" si="80"/>
        <v>0</v>
      </c>
      <c r="T1612" s="553"/>
      <c r="U1612" s="553"/>
      <c r="V1612" s="553"/>
      <c r="W1612" s="553"/>
      <c r="X1612" s="397"/>
      <c r="Y1612" s="397"/>
      <c r="Z1612" s="397"/>
      <c r="AA1612" s="397"/>
      <c r="AB1612" s="397"/>
      <c r="AC1612" s="397"/>
      <c r="AD1612" s="397"/>
      <c r="AE1612" s="397"/>
      <c r="AF1612" s="397"/>
      <c r="AG1612" s="397"/>
      <c r="AH1612" s="397"/>
      <c r="AI1612" s="397"/>
      <c r="AJ1612" s="397"/>
      <c r="AK1612" s="397"/>
      <c r="AL1612" s="397"/>
      <c r="AM1612" s="397"/>
      <c r="AN1612" s="397"/>
      <c r="AO1612" s="397"/>
      <c r="AP1612" s="397"/>
      <c r="AQ1612" s="397"/>
      <c r="AR1612" s="397"/>
      <c r="AS1612" s="397"/>
      <c r="AT1612" s="397"/>
      <c r="AU1612" s="397"/>
      <c r="AV1612" s="397"/>
      <c r="AW1612" s="397"/>
      <c r="AX1612" s="397"/>
      <c r="AY1612" s="397"/>
      <c r="AZ1612" s="397"/>
      <c r="BA1612" s="553"/>
      <c r="BB1612" s="397"/>
      <c r="BC1612" s="397"/>
      <c r="BD1612" s="397"/>
    </row>
    <row r="1613" spans="2:56" x14ac:dyDescent="0.35">
      <c r="B1613" s="80"/>
      <c r="C1613" s="119"/>
      <c r="D1613" s="119"/>
      <c r="E1613" s="202"/>
      <c r="F1613" s="119"/>
      <c r="G1613" s="120"/>
      <c r="H1613" s="41"/>
      <c r="I1613" s="41"/>
      <c r="J1613" s="329">
        <v>0</v>
      </c>
      <c r="K1613" s="329">
        <v>0</v>
      </c>
      <c r="L1613" s="332"/>
      <c r="M1613" s="150"/>
      <c r="N1613" s="397"/>
      <c r="O1613" s="555"/>
      <c r="P1613" s="576">
        <f t="shared" si="78"/>
        <v>0</v>
      </c>
      <c r="Q1613" s="576">
        <f t="shared" si="79"/>
        <v>0</v>
      </c>
      <c r="R1613" s="576">
        <f t="shared" si="80"/>
        <v>0</v>
      </c>
      <c r="S1613" s="576">
        <f t="shared" si="80"/>
        <v>0</v>
      </c>
      <c r="T1613" s="553"/>
      <c r="U1613" s="553"/>
      <c r="V1613" s="553"/>
      <c r="W1613" s="553"/>
      <c r="X1613" s="397"/>
      <c r="Y1613" s="397"/>
      <c r="Z1613" s="397"/>
      <c r="AA1613" s="397"/>
      <c r="AB1613" s="397"/>
      <c r="AC1613" s="397"/>
      <c r="AD1613" s="397"/>
      <c r="AE1613" s="397"/>
      <c r="AF1613" s="397"/>
      <c r="AG1613" s="397"/>
      <c r="AH1613" s="397"/>
      <c r="AI1613" s="397"/>
      <c r="AJ1613" s="397"/>
      <c r="AK1613" s="397"/>
      <c r="AL1613" s="397"/>
      <c r="AM1613" s="397"/>
      <c r="AN1613" s="397"/>
      <c r="AO1613" s="397"/>
      <c r="AP1613" s="397"/>
      <c r="AQ1613" s="397"/>
      <c r="AR1613" s="397"/>
      <c r="AS1613" s="397"/>
      <c r="AT1613" s="397"/>
      <c r="AU1613" s="397"/>
      <c r="AV1613" s="397"/>
      <c r="AW1613" s="397"/>
      <c r="AX1613" s="397"/>
      <c r="AY1613" s="397"/>
      <c r="AZ1613" s="397"/>
      <c r="BA1613" s="553"/>
      <c r="BB1613" s="397"/>
      <c r="BC1613" s="397"/>
      <c r="BD1613" s="397"/>
    </row>
    <row r="1614" spans="2:56" x14ac:dyDescent="0.35">
      <c r="B1614" s="80"/>
      <c r="C1614" s="119"/>
      <c r="D1614" s="119"/>
      <c r="E1614" s="202"/>
      <c r="F1614" s="119"/>
      <c r="G1614" s="120"/>
      <c r="H1614" s="41"/>
      <c r="I1614" s="41"/>
      <c r="J1614" s="329">
        <v>0</v>
      </c>
      <c r="K1614" s="329">
        <v>0</v>
      </c>
      <c r="L1614" s="332"/>
      <c r="M1614" s="150"/>
      <c r="N1614" s="397"/>
      <c r="O1614" s="555"/>
      <c r="P1614" s="576">
        <f t="shared" si="78"/>
        <v>0</v>
      </c>
      <c r="Q1614" s="576">
        <f t="shared" si="79"/>
        <v>0</v>
      </c>
      <c r="R1614" s="576">
        <f t="shared" si="80"/>
        <v>0</v>
      </c>
      <c r="S1614" s="576">
        <f t="shared" si="80"/>
        <v>0</v>
      </c>
      <c r="T1614" s="553"/>
      <c r="U1614" s="553"/>
      <c r="V1614" s="553"/>
      <c r="W1614" s="553"/>
      <c r="X1614" s="397"/>
      <c r="Y1614" s="397"/>
      <c r="Z1614" s="397"/>
      <c r="AA1614" s="397"/>
      <c r="AB1614" s="397"/>
      <c r="AC1614" s="397"/>
      <c r="AD1614" s="397"/>
      <c r="AE1614" s="397"/>
      <c r="AF1614" s="397"/>
      <c r="AG1614" s="397"/>
      <c r="AH1614" s="397"/>
      <c r="AI1614" s="397"/>
      <c r="AJ1614" s="397"/>
      <c r="AK1614" s="397"/>
      <c r="AL1614" s="397"/>
      <c r="AM1614" s="397"/>
      <c r="AN1614" s="397"/>
      <c r="AO1614" s="397"/>
      <c r="AP1614" s="397"/>
      <c r="AQ1614" s="397"/>
      <c r="AR1614" s="397"/>
      <c r="AS1614" s="397"/>
      <c r="AT1614" s="397"/>
      <c r="AU1614" s="397"/>
      <c r="AV1614" s="397"/>
      <c r="AW1614" s="397"/>
      <c r="AX1614" s="397"/>
      <c r="AY1614" s="397"/>
      <c r="AZ1614" s="397"/>
      <c r="BA1614" s="553"/>
      <c r="BB1614" s="397"/>
      <c r="BC1614" s="397"/>
      <c r="BD1614" s="397"/>
    </row>
    <row r="1615" spans="2:56" x14ac:dyDescent="0.35">
      <c r="B1615" s="80"/>
      <c r="C1615" s="119"/>
      <c r="D1615" s="119"/>
      <c r="E1615" s="202"/>
      <c r="F1615" s="119"/>
      <c r="G1615" s="120"/>
      <c r="H1615" s="41"/>
      <c r="I1615" s="41"/>
      <c r="J1615" s="329">
        <v>0</v>
      </c>
      <c r="K1615" s="329">
        <v>0</v>
      </c>
      <c r="L1615" s="332"/>
      <c r="M1615" s="150"/>
      <c r="N1615" s="397"/>
      <c r="O1615" s="555"/>
      <c r="P1615" s="576">
        <f t="shared" si="78"/>
        <v>0</v>
      </c>
      <c r="Q1615" s="576">
        <f t="shared" si="79"/>
        <v>0</v>
      </c>
      <c r="R1615" s="576">
        <f t="shared" si="80"/>
        <v>0</v>
      </c>
      <c r="S1615" s="576">
        <f t="shared" si="80"/>
        <v>0</v>
      </c>
      <c r="T1615" s="553"/>
      <c r="U1615" s="553"/>
      <c r="V1615" s="553"/>
      <c r="W1615" s="553"/>
      <c r="X1615" s="397"/>
      <c r="Y1615" s="397"/>
      <c r="Z1615" s="397"/>
      <c r="AA1615" s="397"/>
      <c r="AB1615" s="397"/>
      <c r="AC1615" s="397"/>
      <c r="AD1615" s="397"/>
      <c r="AE1615" s="397"/>
      <c r="AF1615" s="397"/>
      <c r="AG1615" s="397"/>
      <c r="AH1615" s="397"/>
      <c r="AI1615" s="397"/>
      <c r="AJ1615" s="397"/>
      <c r="AK1615" s="397"/>
      <c r="AL1615" s="397"/>
      <c r="AM1615" s="397"/>
      <c r="AN1615" s="397"/>
      <c r="AO1615" s="397"/>
      <c r="AP1615" s="397"/>
      <c r="AQ1615" s="397"/>
      <c r="AR1615" s="397"/>
      <c r="AS1615" s="397"/>
      <c r="AT1615" s="397"/>
      <c r="AU1615" s="397"/>
      <c r="AV1615" s="397"/>
      <c r="AW1615" s="397"/>
      <c r="AX1615" s="397"/>
      <c r="AY1615" s="397"/>
      <c r="AZ1615" s="397"/>
      <c r="BA1615" s="553"/>
      <c r="BB1615" s="397"/>
      <c r="BC1615" s="397"/>
      <c r="BD1615" s="397"/>
    </row>
    <row r="1616" spans="2:56" x14ac:dyDescent="0.35">
      <c r="B1616" s="80"/>
      <c r="C1616" s="119"/>
      <c r="D1616" s="119"/>
      <c r="E1616" s="202"/>
      <c r="F1616" s="119"/>
      <c r="G1616" s="120"/>
      <c r="H1616" s="41"/>
      <c r="I1616" s="41"/>
      <c r="J1616" s="329">
        <v>0</v>
      </c>
      <c r="K1616" s="329">
        <v>0</v>
      </c>
      <c r="L1616" s="332"/>
      <c r="M1616" s="150"/>
      <c r="N1616" s="397"/>
      <c r="O1616" s="555"/>
      <c r="P1616" s="576">
        <f t="shared" si="78"/>
        <v>0</v>
      </c>
      <c r="Q1616" s="576">
        <f t="shared" si="79"/>
        <v>0</v>
      </c>
      <c r="R1616" s="576">
        <f t="shared" si="80"/>
        <v>0</v>
      </c>
      <c r="S1616" s="576">
        <f t="shared" si="80"/>
        <v>0</v>
      </c>
      <c r="T1616" s="553"/>
      <c r="U1616" s="553"/>
      <c r="V1616" s="553"/>
      <c r="W1616" s="553"/>
      <c r="X1616" s="397"/>
      <c r="Y1616" s="397"/>
      <c r="Z1616" s="397"/>
      <c r="AA1616" s="397"/>
      <c r="AB1616" s="397"/>
      <c r="AC1616" s="397"/>
      <c r="AD1616" s="397"/>
      <c r="AE1616" s="397"/>
      <c r="AF1616" s="397"/>
      <c r="AG1616" s="397"/>
      <c r="AH1616" s="397"/>
      <c r="AI1616" s="397"/>
      <c r="AJ1616" s="397"/>
      <c r="AK1616" s="397"/>
      <c r="AL1616" s="397"/>
      <c r="AM1616" s="397"/>
      <c r="AN1616" s="397"/>
      <c r="AO1616" s="397"/>
      <c r="AP1616" s="397"/>
      <c r="AQ1616" s="397"/>
      <c r="AR1616" s="397"/>
      <c r="AS1616" s="397"/>
      <c r="AT1616" s="397"/>
      <c r="AU1616" s="397"/>
      <c r="AV1616" s="397"/>
      <c r="AW1616" s="397"/>
      <c r="AX1616" s="397"/>
      <c r="AY1616" s="397"/>
      <c r="AZ1616" s="397"/>
      <c r="BA1616" s="553"/>
      <c r="BB1616" s="397"/>
      <c r="BC1616" s="397"/>
      <c r="BD1616" s="397"/>
    </row>
    <row r="1617" spans="2:56" x14ac:dyDescent="0.35">
      <c r="B1617" s="80"/>
      <c r="C1617" s="119"/>
      <c r="D1617" s="119"/>
      <c r="E1617" s="202"/>
      <c r="F1617" s="119"/>
      <c r="G1617" s="120"/>
      <c r="H1617" s="41"/>
      <c r="I1617" s="41"/>
      <c r="J1617" s="329">
        <v>0</v>
      </c>
      <c r="K1617" s="329">
        <v>0</v>
      </c>
      <c r="L1617" s="332"/>
      <c r="M1617" s="150"/>
      <c r="N1617" s="397"/>
      <c r="O1617" s="555"/>
      <c r="P1617" s="576">
        <f t="shared" si="78"/>
        <v>0</v>
      </c>
      <c r="Q1617" s="576">
        <f t="shared" si="79"/>
        <v>0</v>
      </c>
      <c r="R1617" s="576">
        <f t="shared" si="80"/>
        <v>0</v>
      </c>
      <c r="S1617" s="576">
        <f t="shared" si="80"/>
        <v>0</v>
      </c>
      <c r="T1617" s="553"/>
      <c r="U1617" s="553"/>
      <c r="V1617" s="553"/>
      <c r="W1617" s="553"/>
      <c r="X1617" s="397"/>
      <c r="Y1617" s="397"/>
      <c r="Z1617" s="397"/>
      <c r="AA1617" s="397"/>
      <c r="AB1617" s="397"/>
      <c r="AC1617" s="397"/>
      <c r="AD1617" s="397"/>
      <c r="AE1617" s="397"/>
      <c r="AF1617" s="397"/>
      <c r="AG1617" s="397"/>
      <c r="AH1617" s="397"/>
      <c r="AI1617" s="397"/>
      <c r="AJ1617" s="397"/>
      <c r="AK1617" s="397"/>
      <c r="AL1617" s="397"/>
      <c r="AM1617" s="397"/>
      <c r="AN1617" s="397"/>
      <c r="AO1617" s="397"/>
      <c r="AP1617" s="397"/>
      <c r="AQ1617" s="397"/>
      <c r="AR1617" s="397"/>
      <c r="AS1617" s="397"/>
      <c r="AT1617" s="397"/>
      <c r="AU1617" s="397"/>
      <c r="AV1617" s="397"/>
      <c r="AW1617" s="397"/>
      <c r="AX1617" s="397"/>
      <c r="AY1617" s="397"/>
      <c r="AZ1617" s="397"/>
      <c r="BA1617" s="553"/>
      <c r="BB1617" s="397"/>
      <c r="BC1617" s="397"/>
      <c r="BD1617" s="397"/>
    </row>
    <row r="1618" spans="2:56" x14ac:dyDescent="0.35">
      <c r="B1618" s="80"/>
      <c r="C1618" s="119"/>
      <c r="D1618" s="119"/>
      <c r="E1618" s="202"/>
      <c r="F1618" s="119"/>
      <c r="G1618" s="120"/>
      <c r="H1618" s="41"/>
      <c r="I1618" s="41"/>
      <c r="J1618" s="329">
        <v>0</v>
      </c>
      <c r="K1618" s="329">
        <v>0</v>
      </c>
      <c r="L1618" s="332"/>
      <c r="M1618" s="150"/>
      <c r="N1618" s="397"/>
      <c r="O1618" s="555"/>
      <c r="P1618" s="576">
        <f t="shared" si="78"/>
        <v>0</v>
      </c>
      <c r="Q1618" s="576">
        <f t="shared" si="79"/>
        <v>0</v>
      </c>
      <c r="R1618" s="576">
        <f t="shared" si="80"/>
        <v>0</v>
      </c>
      <c r="S1618" s="576">
        <f t="shared" si="80"/>
        <v>0</v>
      </c>
      <c r="T1618" s="553"/>
      <c r="U1618" s="553"/>
      <c r="V1618" s="553"/>
      <c r="W1618" s="553"/>
      <c r="X1618" s="397"/>
      <c r="Y1618" s="397"/>
      <c r="Z1618" s="397"/>
      <c r="AA1618" s="397"/>
      <c r="AB1618" s="397"/>
      <c r="AC1618" s="397"/>
      <c r="AD1618" s="397"/>
      <c r="AE1618" s="397"/>
      <c r="AF1618" s="397"/>
      <c r="AG1618" s="397"/>
      <c r="AH1618" s="397"/>
      <c r="AI1618" s="397"/>
      <c r="AJ1618" s="397"/>
      <c r="AK1618" s="397"/>
      <c r="AL1618" s="397"/>
      <c r="AM1618" s="397"/>
      <c r="AN1618" s="397"/>
      <c r="AO1618" s="397"/>
      <c r="AP1618" s="397"/>
      <c r="AQ1618" s="397"/>
      <c r="AR1618" s="397"/>
      <c r="AS1618" s="397"/>
      <c r="AT1618" s="397"/>
      <c r="AU1618" s="397"/>
      <c r="AV1618" s="397"/>
      <c r="AW1618" s="397"/>
      <c r="AX1618" s="397"/>
      <c r="AY1618" s="397"/>
      <c r="AZ1618" s="397"/>
      <c r="BA1618" s="553"/>
      <c r="BB1618" s="397"/>
      <c r="BC1618" s="397"/>
      <c r="BD1618" s="397"/>
    </row>
    <row r="1619" spans="2:56" x14ac:dyDescent="0.35">
      <c r="B1619" s="80"/>
      <c r="C1619" s="119"/>
      <c r="D1619" s="119"/>
      <c r="E1619" s="202"/>
      <c r="F1619" s="119"/>
      <c r="G1619" s="120"/>
      <c r="H1619" s="41"/>
      <c r="I1619" s="41"/>
      <c r="J1619" s="329">
        <v>0</v>
      </c>
      <c r="K1619" s="329">
        <v>0</v>
      </c>
      <c r="L1619" s="332"/>
      <c r="M1619" s="150"/>
      <c r="N1619" s="397"/>
      <c r="O1619" s="555"/>
      <c r="P1619" s="576">
        <f t="shared" si="78"/>
        <v>0</v>
      </c>
      <c r="Q1619" s="576">
        <f t="shared" si="79"/>
        <v>0</v>
      </c>
      <c r="R1619" s="576">
        <f t="shared" si="80"/>
        <v>0</v>
      </c>
      <c r="S1619" s="576">
        <f t="shared" si="80"/>
        <v>0</v>
      </c>
      <c r="T1619" s="553"/>
      <c r="U1619" s="553"/>
      <c r="V1619" s="553"/>
      <c r="W1619" s="553"/>
      <c r="X1619" s="397"/>
      <c r="Y1619" s="397"/>
      <c r="Z1619" s="397"/>
      <c r="AA1619" s="397"/>
      <c r="AB1619" s="397"/>
      <c r="AC1619" s="397"/>
      <c r="AD1619" s="397"/>
      <c r="AE1619" s="397"/>
      <c r="AF1619" s="397"/>
      <c r="AG1619" s="397"/>
      <c r="AH1619" s="397"/>
      <c r="AI1619" s="397"/>
      <c r="AJ1619" s="397"/>
      <c r="AK1619" s="397"/>
      <c r="AL1619" s="397"/>
      <c r="AM1619" s="397"/>
      <c r="AN1619" s="397"/>
      <c r="AO1619" s="397"/>
      <c r="AP1619" s="397"/>
      <c r="AQ1619" s="397"/>
      <c r="AR1619" s="397"/>
      <c r="AS1619" s="397"/>
      <c r="AT1619" s="397"/>
      <c r="AU1619" s="397"/>
      <c r="AV1619" s="397"/>
      <c r="AW1619" s="397"/>
      <c r="AX1619" s="397"/>
      <c r="AY1619" s="397"/>
      <c r="AZ1619" s="397"/>
      <c r="BA1619" s="553"/>
      <c r="BB1619" s="397"/>
      <c r="BC1619" s="397"/>
      <c r="BD1619" s="397"/>
    </row>
    <row r="1620" spans="2:56" x14ac:dyDescent="0.35">
      <c r="B1620" s="80"/>
      <c r="C1620" s="119"/>
      <c r="D1620" s="119"/>
      <c r="E1620" s="202"/>
      <c r="F1620" s="119"/>
      <c r="G1620" s="120"/>
      <c r="H1620" s="41"/>
      <c r="I1620" s="41"/>
      <c r="J1620" s="329">
        <v>0</v>
      </c>
      <c r="K1620" s="329">
        <v>0</v>
      </c>
      <c r="L1620" s="332"/>
      <c r="M1620" s="150"/>
      <c r="N1620" s="397"/>
      <c r="O1620" s="555"/>
      <c r="P1620" s="576">
        <f t="shared" si="78"/>
        <v>0</v>
      </c>
      <c r="Q1620" s="576">
        <f t="shared" si="79"/>
        <v>0</v>
      </c>
      <c r="R1620" s="576">
        <f t="shared" si="80"/>
        <v>0</v>
      </c>
      <c r="S1620" s="576">
        <f t="shared" si="80"/>
        <v>0</v>
      </c>
      <c r="T1620" s="553"/>
      <c r="U1620" s="553"/>
      <c r="V1620" s="553"/>
      <c r="W1620" s="553"/>
      <c r="X1620" s="397"/>
      <c r="Y1620" s="397"/>
      <c r="Z1620" s="397"/>
      <c r="AA1620" s="397"/>
      <c r="AB1620" s="397"/>
      <c r="AC1620" s="397"/>
      <c r="AD1620" s="397"/>
      <c r="AE1620" s="397"/>
      <c r="AF1620" s="397"/>
      <c r="AG1620" s="397"/>
      <c r="AH1620" s="397"/>
      <c r="AI1620" s="397"/>
      <c r="AJ1620" s="397"/>
      <c r="AK1620" s="397"/>
      <c r="AL1620" s="397"/>
      <c r="AM1620" s="397"/>
      <c r="AN1620" s="397"/>
      <c r="AO1620" s="397"/>
      <c r="AP1620" s="397"/>
      <c r="AQ1620" s="397"/>
      <c r="AR1620" s="397"/>
      <c r="AS1620" s="397"/>
      <c r="AT1620" s="397"/>
      <c r="AU1620" s="397"/>
      <c r="AV1620" s="397"/>
      <c r="AW1620" s="397"/>
      <c r="AX1620" s="397"/>
      <c r="AY1620" s="397"/>
      <c r="AZ1620" s="397"/>
      <c r="BA1620" s="553"/>
      <c r="BB1620" s="397"/>
      <c r="BC1620" s="397"/>
      <c r="BD1620" s="397"/>
    </row>
    <row r="1621" spans="2:56" x14ac:dyDescent="0.35">
      <c r="B1621" s="80"/>
      <c r="C1621" s="119"/>
      <c r="D1621" s="119"/>
      <c r="E1621" s="202"/>
      <c r="F1621" s="119"/>
      <c r="G1621" s="120"/>
      <c r="H1621" s="41"/>
      <c r="I1621" s="41"/>
      <c r="J1621" s="329">
        <v>0</v>
      </c>
      <c r="K1621" s="329">
        <v>0</v>
      </c>
      <c r="L1621" s="332"/>
      <c r="M1621" s="150"/>
      <c r="N1621" s="397"/>
      <c r="O1621" s="555"/>
      <c r="P1621" s="576">
        <f t="shared" si="78"/>
        <v>0</v>
      </c>
      <c r="Q1621" s="576">
        <f t="shared" si="79"/>
        <v>0</v>
      </c>
      <c r="R1621" s="576">
        <f t="shared" si="80"/>
        <v>0</v>
      </c>
      <c r="S1621" s="576">
        <f t="shared" si="80"/>
        <v>0</v>
      </c>
      <c r="T1621" s="553"/>
      <c r="U1621" s="553"/>
      <c r="V1621" s="553"/>
      <c r="W1621" s="553"/>
      <c r="X1621" s="397"/>
      <c r="Y1621" s="397"/>
      <c r="Z1621" s="397"/>
      <c r="AA1621" s="397"/>
      <c r="AB1621" s="397"/>
      <c r="AC1621" s="397"/>
      <c r="AD1621" s="397"/>
      <c r="AE1621" s="397"/>
      <c r="AF1621" s="397"/>
      <c r="AG1621" s="397"/>
      <c r="AH1621" s="397"/>
      <c r="AI1621" s="397"/>
      <c r="AJ1621" s="397"/>
      <c r="AK1621" s="397"/>
      <c r="AL1621" s="397"/>
      <c r="AM1621" s="397"/>
      <c r="AN1621" s="397"/>
      <c r="AO1621" s="397"/>
      <c r="AP1621" s="397"/>
      <c r="AQ1621" s="397"/>
      <c r="AR1621" s="397"/>
      <c r="AS1621" s="397"/>
      <c r="AT1621" s="397"/>
      <c r="AU1621" s="397"/>
      <c r="AV1621" s="397"/>
      <c r="AW1621" s="397"/>
      <c r="AX1621" s="397"/>
      <c r="AY1621" s="397"/>
      <c r="AZ1621" s="397"/>
      <c r="BA1621" s="553"/>
      <c r="BB1621" s="397"/>
      <c r="BC1621" s="397"/>
      <c r="BD1621" s="397"/>
    </row>
    <row r="1622" spans="2:56" x14ac:dyDescent="0.35">
      <c r="B1622" s="80"/>
      <c r="C1622" s="119"/>
      <c r="D1622" s="119"/>
      <c r="E1622" s="202"/>
      <c r="F1622" s="119"/>
      <c r="G1622" s="120"/>
      <c r="H1622" s="41"/>
      <c r="I1622" s="41"/>
      <c r="J1622" s="329">
        <v>0</v>
      </c>
      <c r="K1622" s="329">
        <v>0</v>
      </c>
      <c r="L1622" s="332"/>
      <c r="M1622" s="150"/>
      <c r="N1622" s="397"/>
      <c r="O1622" s="555"/>
      <c r="P1622" s="576">
        <f t="shared" si="78"/>
        <v>0</v>
      </c>
      <c r="Q1622" s="576">
        <f t="shared" si="79"/>
        <v>0</v>
      </c>
      <c r="R1622" s="576">
        <f t="shared" si="80"/>
        <v>0</v>
      </c>
      <c r="S1622" s="576">
        <f t="shared" si="80"/>
        <v>0</v>
      </c>
      <c r="T1622" s="553"/>
      <c r="U1622" s="553"/>
      <c r="V1622" s="553"/>
      <c r="W1622" s="553"/>
      <c r="X1622" s="397"/>
      <c r="Y1622" s="397"/>
      <c r="Z1622" s="397"/>
      <c r="AA1622" s="397"/>
      <c r="AB1622" s="397"/>
      <c r="AC1622" s="397"/>
      <c r="AD1622" s="397"/>
      <c r="AE1622" s="397"/>
      <c r="AF1622" s="397"/>
      <c r="AG1622" s="397"/>
      <c r="AH1622" s="397"/>
      <c r="AI1622" s="397"/>
      <c r="AJ1622" s="397"/>
      <c r="AK1622" s="397"/>
      <c r="AL1622" s="397"/>
      <c r="AM1622" s="397"/>
      <c r="AN1622" s="397"/>
      <c r="AO1622" s="397"/>
      <c r="AP1622" s="397"/>
      <c r="AQ1622" s="397"/>
      <c r="AR1622" s="397"/>
      <c r="AS1622" s="397"/>
      <c r="AT1622" s="397"/>
      <c r="AU1622" s="397"/>
      <c r="AV1622" s="397"/>
      <c r="AW1622" s="397"/>
      <c r="AX1622" s="397"/>
      <c r="AY1622" s="397"/>
      <c r="AZ1622" s="397"/>
      <c r="BA1622" s="553"/>
      <c r="BB1622" s="397"/>
      <c r="BC1622" s="397"/>
      <c r="BD1622" s="397"/>
    </row>
    <row r="1623" spans="2:56" x14ac:dyDescent="0.35">
      <c r="B1623" s="80"/>
      <c r="C1623" s="119"/>
      <c r="D1623" s="119"/>
      <c r="E1623" s="202"/>
      <c r="F1623" s="119"/>
      <c r="G1623" s="120"/>
      <c r="H1623" s="41"/>
      <c r="I1623" s="41"/>
      <c r="J1623" s="329">
        <v>0</v>
      </c>
      <c r="K1623" s="329">
        <v>0</v>
      </c>
      <c r="L1623" s="332"/>
      <c r="M1623" s="150"/>
      <c r="N1623" s="397"/>
      <c r="O1623" s="555"/>
      <c r="P1623" s="576">
        <f t="shared" si="78"/>
        <v>0</v>
      </c>
      <c r="Q1623" s="576">
        <f t="shared" si="79"/>
        <v>0</v>
      </c>
      <c r="R1623" s="576">
        <f t="shared" si="80"/>
        <v>0</v>
      </c>
      <c r="S1623" s="576">
        <f t="shared" si="80"/>
        <v>0</v>
      </c>
      <c r="T1623" s="553"/>
      <c r="U1623" s="553"/>
      <c r="V1623" s="553"/>
      <c r="W1623" s="553"/>
      <c r="X1623" s="397"/>
      <c r="Y1623" s="397"/>
      <c r="Z1623" s="397"/>
      <c r="AA1623" s="397"/>
      <c r="AB1623" s="397"/>
      <c r="AC1623" s="397"/>
      <c r="AD1623" s="397"/>
      <c r="AE1623" s="397"/>
      <c r="AF1623" s="397"/>
      <c r="AG1623" s="397"/>
      <c r="AH1623" s="397"/>
      <c r="AI1623" s="397"/>
      <c r="AJ1623" s="397"/>
      <c r="AK1623" s="397"/>
      <c r="AL1623" s="397"/>
      <c r="AM1623" s="397"/>
      <c r="AN1623" s="397"/>
      <c r="AO1623" s="397"/>
      <c r="AP1623" s="397"/>
      <c r="AQ1623" s="397"/>
      <c r="AR1623" s="397"/>
      <c r="AS1623" s="397"/>
      <c r="AT1623" s="397"/>
      <c r="AU1623" s="397"/>
      <c r="AV1623" s="397"/>
      <c r="AW1623" s="397"/>
      <c r="AX1623" s="397"/>
      <c r="AY1623" s="397"/>
      <c r="AZ1623" s="397"/>
      <c r="BA1623" s="553"/>
      <c r="BB1623" s="397"/>
      <c r="BC1623" s="397"/>
      <c r="BD1623" s="397"/>
    </row>
    <row r="1624" spans="2:56" x14ac:dyDescent="0.35">
      <c r="B1624" s="80"/>
      <c r="C1624" s="119"/>
      <c r="D1624" s="119"/>
      <c r="E1624" s="202"/>
      <c r="F1624" s="119"/>
      <c r="G1624" s="120"/>
      <c r="H1624" s="41"/>
      <c r="I1624" s="41"/>
      <c r="J1624" s="329">
        <v>0</v>
      </c>
      <c r="K1624" s="329">
        <v>0</v>
      </c>
      <c r="L1624" s="332"/>
      <c r="M1624" s="150"/>
      <c r="N1624" s="397"/>
      <c r="O1624" s="555"/>
      <c r="P1624" s="576">
        <f t="shared" si="78"/>
        <v>0</v>
      </c>
      <c r="Q1624" s="576">
        <f t="shared" si="79"/>
        <v>0</v>
      </c>
      <c r="R1624" s="576">
        <f t="shared" si="80"/>
        <v>0</v>
      </c>
      <c r="S1624" s="576">
        <f t="shared" si="80"/>
        <v>0</v>
      </c>
      <c r="T1624" s="553"/>
      <c r="U1624" s="553"/>
      <c r="V1624" s="553"/>
      <c r="W1624" s="553"/>
      <c r="X1624" s="397"/>
      <c r="Y1624" s="397"/>
      <c r="Z1624" s="397"/>
      <c r="AA1624" s="397"/>
      <c r="AB1624" s="397"/>
      <c r="AC1624" s="397"/>
      <c r="AD1624" s="397"/>
      <c r="AE1624" s="397"/>
      <c r="AF1624" s="397"/>
      <c r="AG1624" s="397"/>
      <c r="AH1624" s="397"/>
      <c r="AI1624" s="397"/>
      <c r="AJ1624" s="397"/>
      <c r="AK1624" s="397"/>
      <c r="AL1624" s="397"/>
      <c r="AM1624" s="397"/>
      <c r="AN1624" s="397"/>
      <c r="AO1624" s="397"/>
      <c r="AP1624" s="397"/>
      <c r="AQ1624" s="397"/>
      <c r="AR1624" s="397"/>
      <c r="AS1624" s="397"/>
      <c r="AT1624" s="397"/>
      <c r="AU1624" s="397"/>
      <c r="AV1624" s="397"/>
      <c r="AW1624" s="397"/>
      <c r="AX1624" s="397"/>
      <c r="AY1624" s="397"/>
      <c r="AZ1624" s="397"/>
      <c r="BA1624" s="553"/>
      <c r="BB1624" s="397"/>
      <c r="BC1624" s="397"/>
      <c r="BD1624" s="397"/>
    </row>
    <row r="1625" spans="2:56" x14ac:dyDescent="0.35">
      <c r="B1625" s="80"/>
      <c r="C1625" s="119"/>
      <c r="D1625" s="119"/>
      <c r="E1625" s="202"/>
      <c r="F1625" s="119"/>
      <c r="G1625" s="120"/>
      <c r="H1625" s="41"/>
      <c r="I1625" s="41"/>
      <c r="J1625" s="329">
        <v>0</v>
      </c>
      <c r="K1625" s="329">
        <v>0</v>
      </c>
      <c r="L1625" s="332"/>
      <c r="M1625" s="150"/>
      <c r="N1625" s="397"/>
      <c r="O1625" s="555"/>
      <c r="P1625" s="576">
        <f t="shared" si="78"/>
        <v>0</v>
      </c>
      <c r="Q1625" s="576">
        <f t="shared" si="79"/>
        <v>0</v>
      </c>
      <c r="R1625" s="576">
        <f t="shared" si="80"/>
        <v>0</v>
      </c>
      <c r="S1625" s="576">
        <f t="shared" si="80"/>
        <v>0</v>
      </c>
      <c r="T1625" s="553"/>
      <c r="U1625" s="553"/>
      <c r="V1625" s="553"/>
      <c r="W1625" s="553"/>
      <c r="X1625" s="397"/>
      <c r="Y1625" s="397"/>
      <c r="Z1625" s="397"/>
      <c r="AA1625" s="397"/>
      <c r="AB1625" s="397"/>
      <c r="AC1625" s="397"/>
      <c r="AD1625" s="397"/>
      <c r="AE1625" s="397"/>
      <c r="AF1625" s="397"/>
      <c r="AG1625" s="397"/>
      <c r="AH1625" s="397"/>
      <c r="AI1625" s="397"/>
      <c r="AJ1625" s="397"/>
      <c r="AK1625" s="397"/>
      <c r="AL1625" s="397"/>
      <c r="AM1625" s="397"/>
      <c r="AN1625" s="397"/>
      <c r="AO1625" s="397"/>
      <c r="AP1625" s="397"/>
      <c r="AQ1625" s="397"/>
      <c r="AR1625" s="397"/>
      <c r="AS1625" s="397"/>
      <c r="AT1625" s="397"/>
      <c r="AU1625" s="397"/>
      <c r="AV1625" s="397"/>
      <c r="AW1625" s="397"/>
      <c r="AX1625" s="397"/>
      <c r="AY1625" s="397"/>
      <c r="AZ1625" s="397"/>
      <c r="BA1625" s="553"/>
      <c r="BB1625" s="397"/>
      <c r="BC1625" s="397"/>
      <c r="BD1625" s="397"/>
    </row>
    <row r="1626" spans="2:56" x14ac:dyDescent="0.35">
      <c r="B1626" s="80"/>
      <c r="C1626" s="119"/>
      <c r="D1626" s="119"/>
      <c r="E1626" s="202"/>
      <c r="F1626" s="119"/>
      <c r="G1626" s="120"/>
      <c r="H1626" s="41"/>
      <c r="I1626" s="41"/>
      <c r="J1626" s="329">
        <v>0</v>
      </c>
      <c r="K1626" s="329">
        <v>0</v>
      </c>
      <c r="L1626" s="332"/>
      <c r="M1626" s="150"/>
      <c r="N1626" s="397"/>
      <c r="O1626" s="555"/>
      <c r="P1626" s="576">
        <f t="shared" si="78"/>
        <v>0</v>
      </c>
      <c r="Q1626" s="576">
        <f t="shared" si="79"/>
        <v>0</v>
      </c>
      <c r="R1626" s="576">
        <f t="shared" si="80"/>
        <v>0</v>
      </c>
      <c r="S1626" s="576">
        <f t="shared" si="80"/>
        <v>0</v>
      </c>
      <c r="T1626" s="553"/>
      <c r="U1626" s="553"/>
      <c r="V1626" s="553"/>
      <c r="W1626" s="553"/>
      <c r="X1626" s="397"/>
      <c r="Y1626" s="397"/>
      <c r="Z1626" s="397"/>
      <c r="AA1626" s="397"/>
      <c r="AB1626" s="397"/>
      <c r="AC1626" s="397"/>
      <c r="AD1626" s="397"/>
      <c r="AE1626" s="397"/>
      <c r="AF1626" s="397"/>
      <c r="AG1626" s="397"/>
      <c r="AH1626" s="397"/>
      <c r="AI1626" s="397"/>
      <c r="AJ1626" s="397"/>
      <c r="AK1626" s="397"/>
      <c r="AL1626" s="397"/>
      <c r="AM1626" s="397"/>
      <c r="AN1626" s="397"/>
      <c r="AO1626" s="397"/>
      <c r="AP1626" s="397"/>
      <c r="AQ1626" s="397"/>
      <c r="AR1626" s="397"/>
      <c r="AS1626" s="397"/>
      <c r="AT1626" s="397"/>
      <c r="AU1626" s="397"/>
      <c r="AV1626" s="397"/>
      <c r="AW1626" s="397"/>
      <c r="AX1626" s="397"/>
      <c r="AY1626" s="397"/>
      <c r="AZ1626" s="397"/>
      <c r="BA1626" s="553"/>
      <c r="BB1626" s="397"/>
      <c r="BC1626" s="397"/>
      <c r="BD1626" s="397"/>
    </row>
    <row r="1627" spans="2:56" x14ac:dyDescent="0.35">
      <c r="B1627" s="80"/>
      <c r="C1627" s="119"/>
      <c r="D1627" s="119"/>
      <c r="E1627" s="202"/>
      <c r="F1627" s="119"/>
      <c r="G1627" s="120"/>
      <c r="H1627" s="41"/>
      <c r="I1627" s="41"/>
      <c r="J1627" s="329">
        <v>0</v>
      </c>
      <c r="K1627" s="329">
        <v>0</v>
      </c>
      <c r="L1627" s="332"/>
      <c r="M1627" s="150"/>
      <c r="N1627" s="397"/>
      <c r="O1627" s="555"/>
      <c r="P1627" s="576">
        <f t="shared" si="78"/>
        <v>0</v>
      </c>
      <c r="Q1627" s="576">
        <f t="shared" si="79"/>
        <v>0</v>
      </c>
      <c r="R1627" s="576">
        <f t="shared" si="80"/>
        <v>0</v>
      </c>
      <c r="S1627" s="576">
        <f t="shared" si="80"/>
        <v>0</v>
      </c>
      <c r="T1627" s="553"/>
      <c r="U1627" s="553"/>
      <c r="V1627" s="553"/>
      <c r="W1627" s="553"/>
      <c r="X1627" s="397"/>
      <c r="Y1627" s="397"/>
      <c r="Z1627" s="397"/>
      <c r="AA1627" s="397"/>
      <c r="AB1627" s="397"/>
      <c r="AC1627" s="397"/>
      <c r="AD1627" s="397"/>
      <c r="AE1627" s="397"/>
      <c r="AF1627" s="397"/>
      <c r="AG1627" s="397"/>
      <c r="AH1627" s="397"/>
      <c r="AI1627" s="397"/>
      <c r="AJ1627" s="397"/>
      <c r="AK1627" s="397"/>
      <c r="AL1627" s="397"/>
      <c r="AM1627" s="397"/>
      <c r="AN1627" s="397"/>
      <c r="AO1627" s="397"/>
      <c r="AP1627" s="397"/>
      <c r="AQ1627" s="397"/>
      <c r="AR1627" s="397"/>
      <c r="AS1627" s="397"/>
      <c r="AT1627" s="397"/>
      <c r="AU1627" s="397"/>
      <c r="AV1627" s="397"/>
      <c r="AW1627" s="397"/>
      <c r="AX1627" s="397"/>
      <c r="AY1627" s="397"/>
      <c r="AZ1627" s="397"/>
      <c r="BA1627" s="553"/>
      <c r="BB1627" s="397"/>
      <c r="BC1627" s="397"/>
      <c r="BD1627" s="397"/>
    </row>
    <row r="1628" spans="2:56" x14ac:dyDescent="0.35">
      <c r="B1628" s="80"/>
      <c r="C1628" s="119"/>
      <c r="D1628" s="119"/>
      <c r="E1628" s="202"/>
      <c r="F1628" s="119"/>
      <c r="G1628" s="120"/>
      <c r="H1628" s="41"/>
      <c r="I1628" s="41"/>
      <c r="J1628" s="329">
        <v>0</v>
      </c>
      <c r="K1628" s="329">
        <v>0</v>
      </c>
      <c r="L1628" s="332"/>
      <c r="M1628" s="150"/>
      <c r="N1628" s="397"/>
      <c r="O1628" s="555"/>
      <c r="P1628" s="576">
        <f t="shared" si="78"/>
        <v>0</v>
      </c>
      <c r="Q1628" s="576">
        <f t="shared" si="79"/>
        <v>0</v>
      </c>
      <c r="R1628" s="576">
        <f t="shared" si="80"/>
        <v>0</v>
      </c>
      <c r="S1628" s="576">
        <f t="shared" si="80"/>
        <v>0</v>
      </c>
      <c r="T1628" s="553"/>
      <c r="U1628" s="553"/>
      <c r="V1628" s="553"/>
      <c r="W1628" s="553"/>
      <c r="X1628" s="397"/>
      <c r="Y1628" s="397"/>
      <c r="Z1628" s="397"/>
      <c r="AA1628" s="397"/>
      <c r="AB1628" s="397"/>
      <c r="AC1628" s="397"/>
      <c r="AD1628" s="397"/>
      <c r="AE1628" s="397"/>
      <c r="AF1628" s="397"/>
      <c r="AG1628" s="397"/>
      <c r="AH1628" s="397"/>
      <c r="AI1628" s="397"/>
      <c r="AJ1628" s="397"/>
      <c r="AK1628" s="397"/>
      <c r="AL1628" s="397"/>
      <c r="AM1628" s="397"/>
      <c r="AN1628" s="397"/>
      <c r="AO1628" s="397"/>
      <c r="AP1628" s="397"/>
      <c r="AQ1628" s="397"/>
      <c r="AR1628" s="397"/>
      <c r="AS1628" s="397"/>
      <c r="AT1628" s="397"/>
      <c r="AU1628" s="397"/>
      <c r="AV1628" s="397"/>
      <c r="AW1628" s="397"/>
      <c r="AX1628" s="397"/>
      <c r="AY1628" s="397"/>
      <c r="AZ1628" s="397"/>
      <c r="BA1628" s="553"/>
      <c r="BB1628" s="397"/>
      <c r="BC1628" s="397"/>
      <c r="BD1628" s="397"/>
    </row>
    <row r="1629" spans="2:56" x14ac:dyDescent="0.35">
      <c r="B1629" s="80"/>
      <c r="C1629" s="119"/>
      <c r="D1629" s="119"/>
      <c r="E1629" s="202"/>
      <c r="F1629" s="119"/>
      <c r="G1629" s="120"/>
      <c r="H1629" s="41"/>
      <c r="I1629" s="41"/>
      <c r="J1629" s="329">
        <v>0</v>
      </c>
      <c r="K1629" s="329">
        <v>0</v>
      </c>
      <c r="L1629" s="332"/>
      <c r="M1629" s="150"/>
      <c r="N1629" s="397"/>
      <c r="O1629" s="555"/>
      <c r="P1629" s="576">
        <f t="shared" si="78"/>
        <v>0</v>
      </c>
      <c r="Q1629" s="576">
        <f t="shared" si="79"/>
        <v>0</v>
      </c>
      <c r="R1629" s="576">
        <f t="shared" si="80"/>
        <v>0</v>
      </c>
      <c r="S1629" s="576">
        <f t="shared" si="80"/>
        <v>0</v>
      </c>
      <c r="T1629" s="553"/>
      <c r="U1629" s="553"/>
      <c r="V1629" s="553"/>
      <c r="W1629" s="553"/>
      <c r="X1629" s="397"/>
      <c r="Y1629" s="397"/>
      <c r="Z1629" s="397"/>
      <c r="AA1629" s="397"/>
      <c r="AB1629" s="397"/>
      <c r="AC1629" s="397"/>
      <c r="AD1629" s="397"/>
      <c r="AE1629" s="397"/>
      <c r="AF1629" s="397"/>
      <c r="AG1629" s="397"/>
      <c r="AH1629" s="397"/>
      <c r="AI1629" s="397"/>
      <c r="AJ1629" s="397"/>
      <c r="AK1629" s="397"/>
      <c r="AL1629" s="397"/>
      <c r="AM1629" s="397"/>
      <c r="AN1629" s="397"/>
      <c r="AO1629" s="397"/>
      <c r="AP1629" s="397"/>
      <c r="AQ1629" s="397"/>
      <c r="AR1629" s="397"/>
      <c r="AS1629" s="397"/>
      <c r="AT1629" s="397"/>
      <c r="AU1629" s="397"/>
      <c r="AV1629" s="397"/>
      <c r="AW1629" s="397"/>
      <c r="AX1629" s="397"/>
      <c r="AY1629" s="397"/>
      <c r="AZ1629" s="397"/>
      <c r="BA1629" s="553"/>
      <c r="BB1629" s="397"/>
      <c r="BC1629" s="397"/>
      <c r="BD1629" s="397"/>
    </row>
    <row r="1630" spans="2:56" x14ac:dyDescent="0.35">
      <c r="B1630" s="80"/>
      <c r="C1630" s="119"/>
      <c r="D1630" s="119"/>
      <c r="E1630" s="202"/>
      <c r="F1630" s="119"/>
      <c r="G1630" s="120"/>
      <c r="H1630" s="41"/>
      <c r="I1630" s="41"/>
      <c r="J1630" s="329">
        <v>0</v>
      </c>
      <c r="K1630" s="329">
        <v>0</v>
      </c>
      <c r="L1630" s="332"/>
      <c r="M1630" s="150"/>
      <c r="N1630" s="397"/>
      <c r="O1630" s="555"/>
      <c r="P1630" s="576">
        <f t="shared" si="78"/>
        <v>0</v>
      </c>
      <c r="Q1630" s="576">
        <f t="shared" si="79"/>
        <v>0</v>
      </c>
      <c r="R1630" s="576">
        <f t="shared" si="80"/>
        <v>0</v>
      </c>
      <c r="S1630" s="576">
        <f t="shared" si="80"/>
        <v>0</v>
      </c>
      <c r="T1630" s="553"/>
      <c r="U1630" s="553"/>
      <c r="V1630" s="553"/>
      <c r="W1630" s="553"/>
      <c r="X1630" s="397"/>
      <c r="Y1630" s="397"/>
      <c r="Z1630" s="397"/>
      <c r="AA1630" s="397"/>
      <c r="AB1630" s="397"/>
      <c r="AC1630" s="397"/>
      <c r="AD1630" s="397"/>
      <c r="AE1630" s="397"/>
      <c r="AF1630" s="397"/>
      <c r="AG1630" s="397"/>
      <c r="AH1630" s="397"/>
      <c r="AI1630" s="397"/>
      <c r="AJ1630" s="397"/>
      <c r="AK1630" s="397"/>
      <c r="AL1630" s="397"/>
      <c r="AM1630" s="397"/>
      <c r="AN1630" s="397"/>
      <c r="AO1630" s="397"/>
      <c r="AP1630" s="397"/>
      <c r="AQ1630" s="397"/>
      <c r="AR1630" s="397"/>
      <c r="AS1630" s="397"/>
      <c r="AT1630" s="397"/>
      <c r="AU1630" s="397"/>
      <c r="AV1630" s="397"/>
      <c r="AW1630" s="397"/>
      <c r="AX1630" s="397"/>
      <c r="AY1630" s="397"/>
      <c r="AZ1630" s="397"/>
      <c r="BA1630" s="553"/>
      <c r="BB1630" s="397"/>
      <c r="BC1630" s="397"/>
      <c r="BD1630" s="397"/>
    </row>
    <row r="1631" spans="2:56" x14ac:dyDescent="0.35">
      <c r="B1631" s="80"/>
      <c r="C1631" s="119"/>
      <c r="D1631" s="119"/>
      <c r="E1631" s="202"/>
      <c r="F1631" s="119"/>
      <c r="G1631" s="120"/>
      <c r="H1631" s="41"/>
      <c r="I1631" s="41"/>
      <c r="J1631" s="329">
        <v>0</v>
      </c>
      <c r="K1631" s="329">
        <v>0</v>
      </c>
      <c r="L1631" s="332"/>
      <c r="M1631" s="150"/>
      <c r="N1631" s="397"/>
      <c r="O1631" s="555"/>
      <c r="P1631" s="576">
        <f t="shared" si="78"/>
        <v>0</v>
      </c>
      <c r="Q1631" s="576">
        <f t="shared" si="79"/>
        <v>0</v>
      </c>
      <c r="R1631" s="576">
        <f t="shared" si="80"/>
        <v>0</v>
      </c>
      <c r="S1631" s="576">
        <f t="shared" si="80"/>
        <v>0</v>
      </c>
      <c r="T1631" s="553"/>
      <c r="U1631" s="553"/>
      <c r="V1631" s="553"/>
      <c r="W1631" s="553"/>
      <c r="X1631" s="397"/>
      <c r="Y1631" s="397"/>
      <c r="Z1631" s="397"/>
      <c r="AA1631" s="397"/>
      <c r="AB1631" s="397"/>
      <c r="AC1631" s="397"/>
      <c r="AD1631" s="397"/>
      <c r="AE1631" s="397"/>
      <c r="AF1631" s="397"/>
      <c r="AG1631" s="397"/>
      <c r="AH1631" s="397"/>
      <c r="AI1631" s="397"/>
      <c r="AJ1631" s="397"/>
      <c r="AK1631" s="397"/>
      <c r="AL1631" s="397"/>
      <c r="AM1631" s="397"/>
      <c r="AN1631" s="397"/>
      <c r="AO1631" s="397"/>
      <c r="AP1631" s="397"/>
      <c r="AQ1631" s="397"/>
      <c r="AR1631" s="397"/>
      <c r="AS1631" s="397"/>
      <c r="AT1631" s="397"/>
      <c r="AU1631" s="397"/>
      <c r="AV1631" s="397"/>
      <c r="AW1631" s="397"/>
      <c r="AX1631" s="397"/>
      <c r="AY1631" s="397"/>
      <c r="AZ1631" s="397"/>
      <c r="BA1631" s="553"/>
      <c r="BB1631" s="397"/>
      <c r="BC1631" s="397"/>
      <c r="BD1631" s="397"/>
    </row>
    <row r="1632" spans="2:56" x14ac:dyDescent="0.35">
      <c r="B1632" s="80"/>
      <c r="C1632" s="119"/>
      <c r="D1632" s="119"/>
      <c r="E1632" s="202"/>
      <c r="F1632" s="119"/>
      <c r="G1632" s="120"/>
      <c r="H1632" s="41"/>
      <c r="I1632" s="41"/>
      <c r="J1632" s="329">
        <v>0</v>
      </c>
      <c r="K1632" s="329">
        <v>0</v>
      </c>
      <c r="L1632" s="332"/>
      <c r="M1632" s="150"/>
      <c r="N1632" s="397"/>
      <c r="O1632" s="555"/>
      <c r="P1632" s="576">
        <f t="shared" si="78"/>
        <v>0</v>
      </c>
      <c r="Q1632" s="576">
        <f t="shared" si="79"/>
        <v>0</v>
      </c>
      <c r="R1632" s="576">
        <f t="shared" si="80"/>
        <v>0</v>
      </c>
      <c r="S1632" s="576">
        <f t="shared" si="80"/>
        <v>0</v>
      </c>
      <c r="T1632" s="553"/>
      <c r="U1632" s="553"/>
      <c r="V1632" s="553"/>
      <c r="W1632" s="553"/>
      <c r="X1632" s="397"/>
      <c r="Y1632" s="397"/>
      <c r="Z1632" s="397"/>
      <c r="AA1632" s="397"/>
      <c r="AB1632" s="397"/>
      <c r="AC1632" s="397"/>
      <c r="AD1632" s="397"/>
      <c r="AE1632" s="397"/>
      <c r="AF1632" s="397"/>
      <c r="AG1632" s="397"/>
      <c r="AH1632" s="397"/>
      <c r="AI1632" s="397"/>
      <c r="AJ1632" s="397"/>
      <c r="AK1632" s="397"/>
      <c r="AL1632" s="397"/>
      <c r="AM1632" s="397"/>
      <c r="AN1632" s="397"/>
      <c r="AO1632" s="397"/>
      <c r="AP1632" s="397"/>
      <c r="AQ1632" s="397"/>
      <c r="AR1632" s="397"/>
      <c r="AS1632" s="397"/>
      <c r="AT1632" s="397"/>
      <c r="AU1632" s="397"/>
      <c r="AV1632" s="397"/>
      <c r="AW1632" s="397"/>
      <c r="AX1632" s="397"/>
      <c r="AY1632" s="397"/>
      <c r="AZ1632" s="397"/>
      <c r="BA1632" s="553"/>
      <c r="BB1632" s="397"/>
      <c r="BC1632" s="397"/>
      <c r="BD1632" s="397"/>
    </row>
    <row r="1633" spans="2:56" x14ac:dyDescent="0.35">
      <c r="B1633" s="80"/>
      <c r="C1633" s="119"/>
      <c r="D1633" s="119"/>
      <c r="E1633" s="202"/>
      <c r="F1633" s="119"/>
      <c r="G1633" s="120"/>
      <c r="H1633" s="41"/>
      <c r="I1633" s="41"/>
      <c r="J1633" s="329">
        <v>0</v>
      </c>
      <c r="K1633" s="329">
        <v>0</v>
      </c>
      <c r="L1633" s="332"/>
      <c r="M1633" s="150"/>
      <c r="N1633" s="397"/>
      <c r="O1633" s="555"/>
      <c r="P1633" s="576">
        <f t="shared" si="78"/>
        <v>0</v>
      </c>
      <c r="Q1633" s="576">
        <f t="shared" si="79"/>
        <v>0</v>
      </c>
      <c r="R1633" s="576">
        <f t="shared" si="80"/>
        <v>0</v>
      </c>
      <c r="S1633" s="576">
        <f t="shared" si="80"/>
        <v>0</v>
      </c>
      <c r="T1633" s="553"/>
      <c r="U1633" s="553"/>
      <c r="V1633" s="553"/>
      <c r="W1633" s="553"/>
      <c r="X1633" s="397"/>
      <c r="Y1633" s="397"/>
      <c r="Z1633" s="397"/>
      <c r="AA1633" s="397"/>
      <c r="AB1633" s="397"/>
      <c r="AC1633" s="397"/>
      <c r="AD1633" s="397"/>
      <c r="AE1633" s="397"/>
      <c r="AF1633" s="397"/>
      <c r="AG1633" s="397"/>
      <c r="AH1633" s="397"/>
      <c r="AI1633" s="397"/>
      <c r="AJ1633" s="397"/>
      <c r="AK1633" s="397"/>
      <c r="AL1633" s="397"/>
      <c r="AM1633" s="397"/>
      <c r="AN1633" s="397"/>
      <c r="AO1633" s="397"/>
      <c r="AP1633" s="397"/>
      <c r="AQ1633" s="397"/>
      <c r="AR1633" s="397"/>
      <c r="AS1633" s="397"/>
      <c r="AT1633" s="397"/>
      <c r="AU1633" s="397"/>
      <c r="AV1633" s="397"/>
      <c r="AW1633" s="397"/>
      <c r="AX1633" s="397"/>
      <c r="AY1633" s="397"/>
      <c r="AZ1633" s="397"/>
      <c r="BA1633" s="553"/>
      <c r="BB1633" s="397"/>
      <c r="BC1633" s="397"/>
      <c r="BD1633" s="397"/>
    </row>
    <row r="1634" spans="2:56" x14ac:dyDescent="0.35">
      <c r="B1634" s="80"/>
      <c r="C1634" s="119"/>
      <c r="D1634" s="119"/>
      <c r="E1634" s="202"/>
      <c r="F1634" s="119"/>
      <c r="G1634" s="120"/>
      <c r="H1634" s="41"/>
      <c r="I1634" s="41"/>
      <c r="J1634" s="329">
        <v>0</v>
      </c>
      <c r="K1634" s="329">
        <v>0</v>
      </c>
      <c r="L1634" s="332"/>
      <c r="M1634" s="150"/>
      <c r="N1634" s="397"/>
      <c r="O1634" s="555"/>
      <c r="P1634" s="576">
        <f t="shared" si="78"/>
        <v>0</v>
      </c>
      <c r="Q1634" s="576">
        <f t="shared" si="79"/>
        <v>0</v>
      </c>
      <c r="R1634" s="576">
        <f t="shared" si="80"/>
        <v>0</v>
      </c>
      <c r="S1634" s="576">
        <f t="shared" si="80"/>
        <v>0</v>
      </c>
      <c r="T1634" s="553"/>
      <c r="U1634" s="553"/>
      <c r="V1634" s="553"/>
      <c r="W1634" s="553"/>
      <c r="X1634" s="397"/>
      <c r="Y1634" s="397"/>
      <c r="Z1634" s="397"/>
      <c r="AA1634" s="397"/>
      <c r="AB1634" s="397"/>
      <c r="AC1634" s="397"/>
      <c r="AD1634" s="397"/>
      <c r="AE1634" s="397"/>
      <c r="AF1634" s="397"/>
      <c r="AG1634" s="397"/>
      <c r="AH1634" s="397"/>
      <c r="AI1634" s="397"/>
      <c r="AJ1634" s="397"/>
      <c r="AK1634" s="397"/>
      <c r="AL1634" s="397"/>
      <c r="AM1634" s="397"/>
      <c r="AN1634" s="397"/>
      <c r="AO1634" s="397"/>
      <c r="AP1634" s="397"/>
      <c r="AQ1634" s="397"/>
      <c r="AR1634" s="397"/>
      <c r="AS1634" s="397"/>
      <c r="AT1634" s="397"/>
      <c r="AU1634" s="397"/>
      <c r="AV1634" s="397"/>
      <c r="AW1634" s="397"/>
      <c r="AX1634" s="397"/>
      <c r="AY1634" s="397"/>
      <c r="AZ1634" s="397"/>
      <c r="BA1634" s="553"/>
      <c r="BB1634" s="397"/>
      <c r="BC1634" s="397"/>
      <c r="BD1634" s="397"/>
    </row>
    <row r="1635" spans="2:56" x14ac:dyDescent="0.35">
      <c r="B1635" s="80"/>
      <c r="C1635" s="119"/>
      <c r="D1635" s="119"/>
      <c r="E1635" s="202"/>
      <c r="F1635" s="119"/>
      <c r="G1635" s="120"/>
      <c r="H1635" s="41"/>
      <c r="I1635" s="41"/>
      <c r="J1635" s="329">
        <v>0</v>
      </c>
      <c r="K1635" s="329">
        <v>0</v>
      </c>
      <c r="L1635" s="332"/>
      <c r="M1635" s="150"/>
      <c r="N1635" s="397"/>
      <c r="O1635" s="555"/>
      <c r="P1635" s="576">
        <f t="shared" si="78"/>
        <v>0</v>
      </c>
      <c r="Q1635" s="576">
        <f t="shared" si="79"/>
        <v>0</v>
      </c>
      <c r="R1635" s="576">
        <f t="shared" si="80"/>
        <v>0</v>
      </c>
      <c r="S1635" s="576">
        <f t="shared" si="80"/>
        <v>0</v>
      </c>
      <c r="T1635" s="553"/>
      <c r="U1635" s="553"/>
      <c r="V1635" s="553"/>
      <c r="W1635" s="553"/>
      <c r="X1635" s="397"/>
      <c r="Y1635" s="397"/>
      <c r="Z1635" s="397"/>
      <c r="AA1635" s="397"/>
      <c r="AB1635" s="397"/>
      <c r="AC1635" s="397"/>
      <c r="AD1635" s="397"/>
      <c r="AE1635" s="397"/>
      <c r="AF1635" s="397"/>
      <c r="AG1635" s="397"/>
      <c r="AH1635" s="397"/>
      <c r="AI1635" s="397"/>
      <c r="AJ1635" s="397"/>
      <c r="AK1635" s="397"/>
      <c r="AL1635" s="397"/>
      <c r="AM1635" s="397"/>
      <c r="AN1635" s="397"/>
      <c r="AO1635" s="397"/>
      <c r="AP1635" s="397"/>
      <c r="AQ1635" s="397"/>
      <c r="AR1635" s="397"/>
      <c r="AS1635" s="397"/>
      <c r="AT1635" s="397"/>
      <c r="AU1635" s="397"/>
      <c r="AV1635" s="397"/>
      <c r="AW1635" s="397"/>
      <c r="AX1635" s="397"/>
      <c r="AY1635" s="397"/>
      <c r="AZ1635" s="397"/>
      <c r="BA1635" s="553"/>
      <c r="BB1635" s="397"/>
      <c r="BC1635" s="397"/>
      <c r="BD1635" s="397"/>
    </row>
    <row r="1636" spans="2:56" x14ac:dyDescent="0.35">
      <c r="B1636" s="80"/>
      <c r="C1636" s="119"/>
      <c r="D1636" s="119"/>
      <c r="E1636" s="202"/>
      <c r="F1636" s="119"/>
      <c r="G1636" s="120"/>
      <c r="H1636" s="41"/>
      <c r="I1636" s="41"/>
      <c r="J1636" s="329">
        <v>0</v>
      </c>
      <c r="K1636" s="329">
        <v>0</v>
      </c>
      <c r="L1636" s="332"/>
      <c r="M1636" s="150"/>
      <c r="N1636" s="397"/>
      <c r="O1636" s="555"/>
      <c r="P1636" s="576">
        <f t="shared" si="78"/>
        <v>0</v>
      </c>
      <c r="Q1636" s="576">
        <f t="shared" si="79"/>
        <v>0</v>
      </c>
      <c r="R1636" s="576">
        <f t="shared" si="80"/>
        <v>0</v>
      </c>
      <c r="S1636" s="576">
        <f t="shared" si="80"/>
        <v>0</v>
      </c>
      <c r="T1636" s="553"/>
      <c r="U1636" s="553"/>
      <c r="V1636" s="553"/>
      <c r="W1636" s="553"/>
      <c r="X1636" s="397"/>
      <c r="Y1636" s="397"/>
      <c r="Z1636" s="397"/>
      <c r="AA1636" s="397"/>
      <c r="AB1636" s="397"/>
      <c r="AC1636" s="397"/>
      <c r="AD1636" s="397"/>
      <c r="AE1636" s="397"/>
      <c r="AF1636" s="397"/>
      <c r="AG1636" s="397"/>
      <c r="AH1636" s="397"/>
      <c r="AI1636" s="397"/>
      <c r="AJ1636" s="397"/>
      <c r="AK1636" s="397"/>
      <c r="AL1636" s="397"/>
      <c r="AM1636" s="397"/>
      <c r="AN1636" s="397"/>
      <c r="AO1636" s="397"/>
      <c r="AP1636" s="397"/>
      <c r="AQ1636" s="397"/>
      <c r="AR1636" s="397"/>
      <c r="AS1636" s="397"/>
      <c r="AT1636" s="397"/>
      <c r="AU1636" s="397"/>
      <c r="AV1636" s="397"/>
      <c r="AW1636" s="397"/>
      <c r="AX1636" s="397"/>
      <c r="AY1636" s="397"/>
      <c r="AZ1636" s="397"/>
      <c r="BA1636" s="553"/>
      <c r="BB1636" s="397"/>
      <c r="BC1636" s="397"/>
      <c r="BD1636" s="397"/>
    </row>
    <row r="1637" spans="2:56" x14ac:dyDescent="0.35">
      <c r="B1637" s="80"/>
      <c r="C1637" s="119"/>
      <c r="D1637" s="119"/>
      <c r="E1637" s="202"/>
      <c r="F1637" s="119"/>
      <c r="G1637" s="120"/>
      <c r="H1637" s="41"/>
      <c r="I1637" s="41"/>
      <c r="J1637" s="329">
        <v>0</v>
      </c>
      <c r="K1637" s="329">
        <v>0</v>
      </c>
      <c r="L1637" s="332"/>
      <c r="M1637" s="150"/>
      <c r="N1637" s="397"/>
      <c r="O1637" s="555"/>
      <c r="P1637" s="576">
        <f t="shared" si="78"/>
        <v>0</v>
      </c>
      <c r="Q1637" s="576">
        <f t="shared" si="79"/>
        <v>0</v>
      </c>
      <c r="R1637" s="576">
        <f t="shared" si="80"/>
        <v>0</v>
      </c>
      <c r="S1637" s="576">
        <f t="shared" si="80"/>
        <v>0</v>
      </c>
      <c r="T1637" s="553"/>
      <c r="U1637" s="553"/>
      <c r="V1637" s="553"/>
      <c r="W1637" s="553"/>
      <c r="X1637" s="397"/>
      <c r="Y1637" s="397"/>
      <c r="Z1637" s="397"/>
      <c r="AA1637" s="397"/>
      <c r="AB1637" s="397"/>
      <c r="AC1637" s="397"/>
      <c r="AD1637" s="397"/>
      <c r="AE1637" s="397"/>
      <c r="AF1637" s="397"/>
      <c r="AG1637" s="397"/>
      <c r="AH1637" s="397"/>
      <c r="AI1637" s="397"/>
      <c r="AJ1637" s="397"/>
      <c r="AK1637" s="397"/>
      <c r="AL1637" s="397"/>
      <c r="AM1637" s="397"/>
      <c r="AN1637" s="397"/>
      <c r="AO1637" s="397"/>
      <c r="AP1637" s="397"/>
      <c r="AQ1637" s="397"/>
      <c r="AR1637" s="397"/>
      <c r="AS1637" s="397"/>
      <c r="AT1637" s="397"/>
      <c r="AU1637" s="397"/>
      <c r="AV1637" s="397"/>
      <c r="AW1637" s="397"/>
      <c r="AX1637" s="397"/>
      <c r="AY1637" s="397"/>
      <c r="AZ1637" s="397"/>
      <c r="BA1637" s="553"/>
      <c r="BB1637" s="397"/>
      <c r="BC1637" s="397"/>
      <c r="BD1637" s="397"/>
    </row>
    <row r="1638" spans="2:56" x14ac:dyDescent="0.35">
      <c r="B1638" s="80"/>
      <c r="C1638" s="119"/>
      <c r="D1638" s="119"/>
      <c r="E1638" s="202"/>
      <c r="F1638" s="119"/>
      <c r="G1638" s="120"/>
      <c r="H1638" s="41"/>
      <c r="I1638" s="41"/>
      <c r="J1638" s="329">
        <v>0</v>
      </c>
      <c r="K1638" s="329">
        <v>0</v>
      </c>
      <c r="L1638" s="332"/>
      <c r="M1638" s="150"/>
      <c r="N1638" s="397"/>
      <c r="O1638" s="555"/>
      <c r="P1638" s="576">
        <f t="shared" si="78"/>
        <v>0</v>
      </c>
      <c r="Q1638" s="576">
        <f t="shared" si="79"/>
        <v>0</v>
      </c>
      <c r="R1638" s="576">
        <f t="shared" si="80"/>
        <v>0</v>
      </c>
      <c r="S1638" s="576">
        <f t="shared" si="80"/>
        <v>0</v>
      </c>
      <c r="T1638" s="553"/>
      <c r="U1638" s="553"/>
      <c r="V1638" s="553"/>
      <c r="W1638" s="553"/>
      <c r="X1638" s="397"/>
      <c r="Y1638" s="397"/>
      <c r="Z1638" s="397"/>
      <c r="AA1638" s="397"/>
      <c r="AB1638" s="397"/>
      <c r="AC1638" s="397"/>
      <c r="AD1638" s="397"/>
      <c r="AE1638" s="397"/>
      <c r="AF1638" s="397"/>
      <c r="AG1638" s="397"/>
      <c r="AH1638" s="397"/>
      <c r="AI1638" s="397"/>
      <c r="AJ1638" s="397"/>
      <c r="AK1638" s="397"/>
      <c r="AL1638" s="397"/>
      <c r="AM1638" s="397"/>
      <c r="AN1638" s="397"/>
      <c r="AO1638" s="397"/>
      <c r="AP1638" s="397"/>
      <c r="AQ1638" s="397"/>
      <c r="AR1638" s="397"/>
      <c r="AS1638" s="397"/>
      <c r="AT1638" s="397"/>
      <c r="AU1638" s="397"/>
      <c r="AV1638" s="397"/>
      <c r="AW1638" s="397"/>
      <c r="AX1638" s="397"/>
      <c r="AY1638" s="397"/>
      <c r="AZ1638" s="397"/>
      <c r="BA1638" s="553"/>
      <c r="BB1638" s="397"/>
      <c r="BC1638" s="397"/>
      <c r="BD1638" s="397"/>
    </row>
    <row r="1639" spans="2:56" x14ac:dyDescent="0.35">
      <c r="B1639" s="80"/>
      <c r="C1639" s="119"/>
      <c r="D1639" s="119"/>
      <c r="E1639" s="202"/>
      <c r="F1639" s="119"/>
      <c r="G1639" s="120"/>
      <c r="H1639" s="41"/>
      <c r="I1639" s="41"/>
      <c r="J1639" s="329">
        <v>0</v>
      </c>
      <c r="K1639" s="329">
        <v>0</v>
      </c>
      <c r="L1639" s="332"/>
      <c r="M1639" s="150"/>
      <c r="N1639" s="397"/>
      <c r="O1639" s="555"/>
      <c r="P1639" s="576">
        <f t="shared" si="78"/>
        <v>0</v>
      </c>
      <c r="Q1639" s="576">
        <f t="shared" si="79"/>
        <v>0</v>
      </c>
      <c r="R1639" s="576">
        <f t="shared" si="80"/>
        <v>0</v>
      </c>
      <c r="S1639" s="576">
        <f t="shared" si="80"/>
        <v>0</v>
      </c>
      <c r="T1639" s="553"/>
      <c r="U1639" s="553"/>
      <c r="V1639" s="553"/>
      <c r="W1639" s="553"/>
      <c r="X1639" s="397"/>
      <c r="Y1639" s="397"/>
      <c r="Z1639" s="397"/>
      <c r="AA1639" s="397"/>
      <c r="AB1639" s="397"/>
      <c r="AC1639" s="397"/>
      <c r="AD1639" s="397"/>
      <c r="AE1639" s="397"/>
      <c r="AF1639" s="397"/>
      <c r="AG1639" s="397"/>
      <c r="AH1639" s="397"/>
      <c r="AI1639" s="397"/>
      <c r="AJ1639" s="397"/>
      <c r="AK1639" s="397"/>
      <c r="AL1639" s="397"/>
      <c r="AM1639" s="397"/>
      <c r="AN1639" s="397"/>
      <c r="AO1639" s="397"/>
      <c r="AP1639" s="397"/>
      <c r="AQ1639" s="397"/>
      <c r="AR1639" s="397"/>
      <c r="AS1639" s="397"/>
      <c r="AT1639" s="397"/>
      <c r="AU1639" s="397"/>
      <c r="AV1639" s="397"/>
      <c r="AW1639" s="397"/>
      <c r="AX1639" s="397"/>
      <c r="AY1639" s="397"/>
      <c r="AZ1639" s="397"/>
      <c r="BA1639" s="553"/>
      <c r="BB1639" s="397"/>
      <c r="BC1639" s="397"/>
      <c r="BD1639" s="397"/>
    </row>
    <row r="1640" spans="2:56" x14ac:dyDescent="0.35">
      <c r="B1640" s="80"/>
      <c r="C1640" s="119"/>
      <c r="D1640" s="119"/>
      <c r="E1640" s="202"/>
      <c r="F1640" s="119"/>
      <c r="G1640" s="120"/>
      <c r="H1640" s="41"/>
      <c r="I1640" s="41"/>
      <c r="J1640" s="329">
        <v>0</v>
      </c>
      <c r="K1640" s="329">
        <v>0</v>
      </c>
      <c r="L1640" s="332"/>
      <c r="M1640" s="150"/>
      <c r="N1640" s="397"/>
      <c r="O1640" s="555"/>
      <c r="P1640" s="576">
        <f t="shared" si="78"/>
        <v>0</v>
      </c>
      <c r="Q1640" s="576">
        <f t="shared" si="79"/>
        <v>0</v>
      </c>
      <c r="R1640" s="576">
        <f t="shared" si="80"/>
        <v>0</v>
      </c>
      <c r="S1640" s="576">
        <f t="shared" si="80"/>
        <v>0</v>
      </c>
      <c r="T1640" s="553"/>
      <c r="U1640" s="553"/>
      <c r="V1640" s="553"/>
      <c r="W1640" s="553"/>
      <c r="X1640" s="397"/>
      <c r="Y1640" s="397"/>
      <c r="Z1640" s="397"/>
      <c r="AA1640" s="397"/>
      <c r="AB1640" s="397"/>
      <c r="AC1640" s="397"/>
      <c r="AD1640" s="397"/>
      <c r="AE1640" s="397"/>
      <c r="AF1640" s="397"/>
      <c r="AG1640" s="397"/>
      <c r="AH1640" s="397"/>
      <c r="AI1640" s="397"/>
      <c r="AJ1640" s="397"/>
      <c r="AK1640" s="397"/>
      <c r="AL1640" s="397"/>
      <c r="AM1640" s="397"/>
      <c r="AN1640" s="397"/>
      <c r="AO1640" s="397"/>
      <c r="AP1640" s="397"/>
      <c r="AQ1640" s="397"/>
      <c r="AR1640" s="397"/>
      <c r="AS1640" s="397"/>
      <c r="AT1640" s="397"/>
      <c r="AU1640" s="397"/>
      <c r="AV1640" s="397"/>
      <c r="AW1640" s="397"/>
      <c r="AX1640" s="397"/>
      <c r="AY1640" s="397"/>
      <c r="AZ1640" s="397"/>
      <c r="BA1640" s="553"/>
      <c r="BB1640" s="397"/>
      <c r="BC1640" s="397"/>
      <c r="BD1640" s="397"/>
    </row>
    <row r="1641" spans="2:56" x14ac:dyDescent="0.35">
      <c r="B1641" s="80"/>
      <c r="C1641" s="119"/>
      <c r="D1641" s="119"/>
      <c r="E1641" s="202"/>
      <c r="F1641" s="119"/>
      <c r="G1641" s="120"/>
      <c r="H1641" s="41"/>
      <c r="I1641" s="41"/>
      <c r="J1641" s="329">
        <v>0</v>
      </c>
      <c r="K1641" s="329">
        <v>0</v>
      </c>
      <c r="L1641" s="332"/>
      <c r="M1641" s="150"/>
      <c r="N1641" s="397"/>
      <c r="O1641" s="555"/>
      <c r="P1641" s="576">
        <f t="shared" si="78"/>
        <v>0</v>
      </c>
      <c r="Q1641" s="576">
        <f t="shared" si="79"/>
        <v>0</v>
      </c>
      <c r="R1641" s="576">
        <f t="shared" si="80"/>
        <v>0</v>
      </c>
      <c r="S1641" s="576">
        <f t="shared" si="80"/>
        <v>0</v>
      </c>
      <c r="T1641" s="553"/>
      <c r="U1641" s="553"/>
      <c r="V1641" s="553"/>
      <c r="W1641" s="553"/>
      <c r="X1641" s="397"/>
      <c r="Y1641" s="397"/>
      <c r="Z1641" s="397"/>
      <c r="AA1641" s="397"/>
      <c r="AB1641" s="397"/>
      <c r="AC1641" s="397"/>
      <c r="AD1641" s="397"/>
      <c r="AE1641" s="397"/>
      <c r="AF1641" s="397"/>
      <c r="AG1641" s="397"/>
      <c r="AH1641" s="397"/>
      <c r="AI1641" s="397"/>
      <c r="AJ1641" s="397"/>
      <c r="AK1641" s="397"/>
      <c r="AL1641" s="397"/>
      <c r="AM1641" s="397"/>
      <c r="AN1641" s="397"/>
      <c r="AO1641" s="397"/>
      <c r="AP1641" s="397"/>
      <c r="AQ1641" s="397"/>
      <c r="AR1641" s="397"/>
      <c r="AS1641" s="397"/>
      <c r="AT1641" s="397"/>
      <c r="AU1641" s="397"/>
      <c r="AV1641" s="397"/>
      <c r="AW1641" s="397"/>
      <c r="AX1641" s="397"/>
      <c r="AY1641" s="397"/>
      <c r="AZ1641" s="397"/>
      <c r="BA1641" s="553"/>
      <c r="BB1641" s="397"/>
      <c r="BC1641" s="397"/>
      <c r="BD1641" s="397"/>
    </row>
    <row r="1642" spans="2:56" x14ac:dyDescent="0.35">
      <c r="B1642" s="80"/>
      <c r="C1642" s="119"/>
      <c r="D1642" s="119"/>
      <c r="E1642" s="202"/>
      <c r="F1642" s="119"/>
      <c r="G1642" s="120"/>
      <c r="H1642" s="41"/>
      <c r="I1642" s="41"/>
      <c r="J1642" s="329">
        <v>0</v>
      </c>
      <c r="K1642" s="329">
        <v>0</v>
      </c>
      <c r="L1642" s="332"/>
      <c r="M1642" s="150"/>
      <c r="N1642" s="397"/>
      <c r="O1642" s="555"/>
      <c r="P1642" s="576">
        <f t="shared" si="78"/>
        <v>0</v>
      </c>
      <c r="Q1642" s="576">
        <f t="shared" si="79"/>
        <v>0</v>
      </c>
      <c r="R1642" s="576">
        <f t="shared" si="80"/>
        <v>0</v>
      </c>
      <c r="S1642" s="576">
        <f t="shared" si="80"/>
        <v>0</v>
      </c>
      <c r="T1642" s="553"/>
      <c r="U1642" s="553"/>
      <c r="V1642" s="553"/>
      <c r="W1642" s="553"/>
      <c r="X1642" s="397"/>
      <c r="Y1642" s="397"/>
      <c r="Z1642" s="397"/>
      <c r="AA1642" s="397"/>
      <c r="AB1642" s="397"/>
      <c r="AC1642" s="397"/>
      <c r="AD1642" s="397"/>
      <c r="AE1642" s="397"/>
      <c r="AF1642" s="397"/>
      <c r="AG1642" s="397"/>
      <c r="AH1642" s="397"/>
      <c r="AI1642" s="397"/>
      <c r="AJ1642" s="397"/>
      <c r="AK1642" s="397"/>
      <c r="AL1642" s="397"/>
      <c r="AM1642" s="397"/>
      <c r="AN1642" s="397"/>
      <c r="AO1642" s="397"/>
      <c r="AP1642" s="397"/>
      <c r="AQ1642" s="397"/>
      <c r="AR1642" s="397"/>
      <c r="AS1642" s="397"/>
      <c r="AT1642" s="397"/>
      <c r="AU1642" s="397"/>
      <c r="AV1642" s="397"/>
      <c r="AW1642" s="397"/>
      <c r="AX1642" s="397"/>
      <c r="AY1642" s="397"/>
      <c r="AZ1642" s="397"/>
      <c r="BA1642" s="553"/>
      <c r="BB1642" s="397"/>
      <c r="BC1642" s="397"/>
      <c r="BD1642" s="397"/>
    </row>
    <row r="1643" spans="2:56" x14ac:dyDescent="0.35">
      <c r="B1643" s="80"/>
      <c r="C1643" s="119"/>
      <c r="D1643" s="119"/>
      <c r="E1643" s="202"/>
      <c r="F1643" s="119"/>
      <c r="G1643" s="120"/>
      <c r="H1643" s="41"/>
      <c r="I1643" s="41"/>
      <c r="J1643" s="329">
        <v>0</v>
      </c>
      <c r="K1643" s="329">
        <v>0</v>
      </c>
      <c r="L1643" s="332"/>
      <c r="M1643" s="150"/>
      <c r="N1643" s="397"/>
      <c r="O1643" s="555"/>
      <c r="P1643" s="576">
        <f t="shared" si="78"/>
        <v>0</v>
      </c>
      <c r="Q1643" s="576">
        <f t="shared" si="79"/>
        <v>0</v>
      </c>
      <c r="R1643" s="576">
        <f t="shared" si="80"/>
        <v>0</v>
      </c>
      <c r="S1643" s="576">
        <f t="shared" si="80"/>
        <v>0</v>
      </c>
      <c r="T1643" s="553"/>
      <c r="U1643" s="553"/>
      <c r="V1643" s="553"/>
      <c r="W1643" s="553"/>
      <c r="X1643" s="397"/>
      <c r="Y1643" s="397"/>
      <c r="Z1643" s="397"/>
      <c r="AA1643" s="397"/>
      <c r="AB1643" s="397"/>
      <c r="AC1643" s="397"/>
      <c r="AD1643" s="397"/>
      <c r="AE1643" s="397"/>
      <c r="AF1643" s="397"/>
      <c r="AG1643" s="397"/>
      <c r="AH1643" s="397"/>
      <c r="AI1643" s="397"/>
      <c r="AJ1643" s="397"/>
      <c r="AK1643" s="397"/>
      <c r="AL1643" s="397"/>
      <c r="AM1643" s="397"/>
      <c r="AN1643" s="397"/>
      <c r="AO1643" s="397"/>
      <c r="AP1643" s="397"/>
      <c r="AQ1643" s="397"/>
      <c r="AR1643" s="397"/>
      <c r="AS1643" s="397"/>
      <c r="AT1643" s="397"/>
      <c r="AU1643" s="397"/>
      <c r="AV1643" s="397"/>
      <c r="AW1643" s="397"/>
      <c r="AX1643" s="397"/>
      <c r="AY1643" s="397"/>
      <c r="AZ1643" s="397"/>
      <c r="BA1643" s="553"/>
      <c r="BB1643" s="397"/>
      <c r="BC1643" s="397"/>
      <c r="BD1643" s="397"/>
    </row>
    <row r="1644" spans="2:56" x14ac:dyDescent="0.35">
      <c r="B1644" s="80"/>
      <c r="C1644" s="119"/>
      <c r="D1644" s="119"/>
      <c r="E1644" s="202"/>
      <c r="F1644" s="119"/>
      <c r="G1644" s="120"/>
      <c r="H1644" s="41"/>
      <c r="I1644" s="41"/>
      <c r="J1644" s="329">
        <v>0</v>
      </c>
      <c r="K1644" s="329">
        <v>0</v>
      </c>
      <c r="L1644" s="332"/>
      <c r="M1644" s="150"/>
      <c r="N1644" s="397"/>
      <c r="O1644" s="555"/>
      <c r="P1644" s="576">
        <f t="shared" si="78"/>
        <v>0</v>
      </c>
      <c r="Q1644" s="576">
        <f t="shared" si="79"/>
        <v>0</v>
      </c>
      <c r="R1644" s="576">
        <f t="shared" si="80"/>
        <v>0</v>
      </c>
      <c r="S1644" s="576">
        <f t="shared" si="80"/>
        <v>0</v>
      </c>
      <c r="T1644" s="553"/>
      <c r="U1644" s="553"/>
      <c r="V1644" s="553"/>
      <c r="W1644" s="553"/>
      <c r="X1644" s="397"/>
      <c r="Y1644" s="397"/>
      <c r="Z1644" s="397"/>
      <c r="AA1644" s="397"/>
      <c r="AB1644" s="397"/>
      <c r="AC1644" s="397"/>
      <c r="AD1644" s="397"/>
      <c r="AE1644" s="397"/>
      <c r="AF1644" s="397"/>
      <c r="AG1644" s="397"/>
      <c r="AH1644" s="397"/>
      <c r="AI1644" s="397"/>
      <c r="AJ1644" s="397"/>
      <c r="AK1644" s="397"/>
      <c r="AL1644" s="397"/>
      <c r="AM1644" s="397"/>
      <c r="AN1644" s="397"/>
      <c r="AO1644" s="397"/>
      <c r="AP1644" s="397"/>
      <c r="AQ1644" s="397"/>
      <c r="AR1644" s="397"/>
      <c r="AS1644" s="397"/>
      <c r="AT1644" s="397"/>
      <c r="AU1644" s="397"/>
      <c r="AV1644" s="397"/>
      <c r="AW1644" s="397"/>
      <c r="AX1644" s="397"/>
      <c r="AY1644" s="397"/>
      <c r="AZ1644" s="397"/>
      <c r="BA1644" s="553"/>
      <c r="BB1644" s="397"/>
      <c r="BC1644" s="397"/>
      <c r="BD1644" s="397"/>
    </row>
    <row r="1645" spans="2:56" x14ac:dyDescent="0.35">
      <c r="B1645" s="80"/>
      <c r="C1645" s="119"/>
      <c r="D1645" s="119"/>
      <c r="E1645" s="202"/>
      <c r="F1645" s="119"/>
      <c r="G1645" s="120"/>
      <c r="H1645" s="41"/>
      <c r="I1645" s="41"/>
      <c r="J1645" s="329">
        <v>0</v>
      </c>
      <c r="K1645" s="329">
        <v>0</v>
      </c>
      <c r="L1645" s="332"/>
      <c r="M1645" s="150"/>
      <c r="N1645" s="397"/>
      <c r="O1645" s="555"/>
      <c r="P1645" s="576">
        <f t="shared" si="78"/>
        <v>0</v>
      </c>
      <c r="Q1645" s="576">
        <f t="shared" si="79"/>
        <v>0</v>
      </c>
      <c r="R1645" s="576">
        <f t="shared" si="80"/>
        <v>0</v>
      </c>
      <c r="S1645" s="576">
        <f t="shared" si="80"/>
        <v>0</v>
      </c>
      <c r="T1645" s="553"/>
      <c r="U1645" s="553"/>
      <c r="V1645" s="553"/>
      <c r="W1645" s="553"/>
      <c r="X1645" s="397"/>
      <c r="Y1645" s="397"/>
      <c r="Z1645" s="397"/>
      <c r="AA1645" s="397"/>
      <c r="AB1645" s="397"/>
      <c r="AC1645" s="397"/>
      <c r="AD1645" s="397"/>
      <c r="AE1645" s="397"/>
      <c r="AF1645" s="397"/>
      <c r="AG1645" s="397"/>
      <c r="AH1645" s="397"/>
      <c r="AI1645" s="397"/>
      <c r="AJ1645" s="397"/>
      <c r="AK1645" s="397"/>
      <c r="AL1645" s="397"/>
      <c r="AM1645" s="397"/>
      <c r="AN1645" s="397"/>
      <c r="AO1645" s="397"/>
      <c r="AP1645" s="397"/>
      <c r="AQ1645" s="397"/>
      <c r="AR1645" s="397"/>
      <c r="AS1645" s="397"/>
      <c r="AT1645" s="397"/>
      <c r="AU1645" s="397"/>
      <c r="AV1645" s="397"/>
      <c r="AW1645" s="397"/>
      <c r="AX1645" s="397"/>
      <c r="AY1645" s="397"/>
      <c r="AZ1645" s="397"/>
      <c r="BA1645" s="553"/>
      <c r="BB1645" s="397"/>
      <c r="BC1645" s="397"/>
      <c r="BD1645" s="397"/>
    </row>
    <row r="1646" spans="2:56" x14ac:dyDescent="0.35">
      <c r="B1646" s="80"/>
      <c r="C1646" s="119"/>
      <c r="D1646" s="119"/>
      <c r="E1646" s="202"/>
      <c r="F1646" s="119"/>
      <c r="G1646" s="120"/>
      <c r="H1646" s="41"/>
      <c r="I1646" s="41"/>
      <c r="J1646" s="329">
        <v>0</v>
      </c>
      <c r="K1646" s="329">
        <v>0</v>
      </c>
      <c r="L1646" s="332"/>
      <c r="M1646" s="150"/>
      <c r="N1646" s="397"/>
      <c r="O1646" s="555"/>
      <c r="P1646" s="576">
        <f t="shared" si="78"/>
        <v>0</v>
      </c>
      <c r="Q1646" s="576">
        <f t="shared" si="79"/>
        <v>0</v>
      </c>
      <c r="R1646" s="576">
        <f t="shared" si="80"/>
        <v>0</v>
      </c>
      <c r="S1646" s="576">
        <f t="shared" si="80"/>
        <v>0</v>
      </c>
      <c r="T1646" s="553"/>
      <c r="U1646" s="553"/>
      <c r="V1646" s="553"/>
      <c r="W1646" s="553"/>
      <c r="X1646" s="397"/>
      <c r="Y1646" s="397"/>
      <c r="Z1646" s="397"/>
      <c r="AA1646" s="397"/>
      <c r="AB1646" s="397"/>
      <c r="AC1646" s="397"/>
      <c r="AD1646" s="397"/>
      <c r="AE1646" s="397"/>
      <c r="AF1646" s="397"/>
      <c r="AG1646" s="397"/>
      <c r="AH1646" s="397"/>
      <c r="AI1646" s="397"/>
      <c r="AJ1646" s="397"/>
      <c r="AK1646" s="397"/>
      <c r="AL1646" s="397"/>
      <c r="AM1646" s="397"/>
      <c r="AN1646" s="397"/>
      <c r="AO1646" s="397"/>
      <c r="AP1646" s="397"/>
      <c r="AQ1646" s="397"/>
      <c r="AR1646" s="397"/>
      <c r="AS1646" s="397"/>
      <c r="AT1646" s="397"/>
      <c r="AU1646" s="397"/>
      <c r="AV1646" s="397"/>
      <c r="AW1646" s="397"/>
      <c r="AX1646" s="397"/>
      <c r="AY1646" s="397"/>
      <c r="AZ1646" s="397"/>
      <c r="BA1646" s="553"/>
      <c r="BB1646" s="397"/>
      <c r="BC1646" s="397"/>
      <c r="BD1646" s="397"/>
    </row>
    <row r="1647" spans="2:56" x14ac:dyDescent="0.35">
      <c r="B1647" s="80"/>
      <c r="C1647" s="119"/>
      <c r="D1647" s="119"/>
      <c r="E1647" s="202"/>
      <c r="F1647" s="119"/>
      <c r="G1647" s="120"/>
      <c r="H1647" s="41"/>
      <c r="I1647" s="41"/>
      <c r="J1647" s="329">
        <v>0</v>
      </c>
      <c r="K1647" s="329">
        <v>0</v>
      </c>
      <c r="L1647" s="332"/>
      <c r="M1647" s="150"/>
      <c r="N1647" s="397"/>
      <c r="O1647" s="555"/>
      <c r="P1647" s="576">
        <f t="shared" si="78"/>
        <v>0</v>
      </c>
      <c r="Q1647" s="576">
        <f t="shared" si="79"/>
        <v>0</v>
      </c>
      <c r="R1647" s="576">
        <f t="shared" si="80"/>
        <v>0</v>
      </c>
      <c r="S1647" s="576">
        <f t="shared" si="80"/>
        <v>0</v>
      </c>
      <c r="T1647" s="553"/>
      <c r="U1647" s="553"/>
      <c r="V1647" s="553"/>
      <c r="W1647" s="553"/>
      <c r="X1647" s="397"/>
      <c r="Y1647" s="397"/>
      <c r="Z1647" s="397"/>
      <c r="AA1647" s="397"/>
      <c r="AB1647" s="397"/>
      <c r="AC1647" s="397"/>
      <c r="AD1647" s="397"/>
      <c r="AE1647" s="397"/>
      <c r="AF1647" s="397"/>
      <c r="AG1647" s="397"/>
      <c r="AH1647" s="397"/>
      <c r="AI1647" s="397"/>
      <c r="AJ1647" s="397"/>
      <c r="AK1647" s="397"/>
      <c r="AL1647" s="397"/>
      <c r="AM1647" s="397"/>
      <c r="AN1647" s="397"/>
      <c r="AO1647" s="397"/>
      <c r="AP1647" s="397"/>
      <c r="AQ1647" s="397"/>
      <c r="AR1647" s="397"/>
      <c r="AS1647" s="397"/>
      <c r="AT1647" s="397"/>
      <c r="AU1647" s="397"/>
      <c r="AV1647" s="397"/>
      <c r="AW1647" s="397"/>
      <c r="AX1647" s="397"/>
      <c r="AY1647" s="397"/>
      <c r="AZ1647" s="397"/>
      <c r="BA1647" s="553"/>
      <c r="BB1647" s="397"/>
      <c r="BC1647" s="397"/>
      <c r="BD1647" s="397"/>
    </row>
    <row r="1648" spans="2:56" x14ac:dyDescent="0.35">
      <c r="B1648" s="80"/>
      <c r="C1648" s="119"/>
      <c r="D1648" s="119"/>
      <c r="E1648" s="202"/>
      <c r="F1648" s="119"/>
      <c r="G1648" s="120"/>
      <c r="H1648" s="41"/>
      <c r="I1648" s="41"/>
      <c r="J1648" s="329">
        <v>0</v>
      </c>
      <c r="K1648" s="329">
        <v>0</v>
      </c>
      <c r="L1648" s="332"/>
      <c r="M1648" s="150"/>
      <c r="N1648" s="397"/>
      <c r="O1648" s="555"/>
      <c r="P1648" s="576">
        <f t="shared" ref="P1648:P1701" si="81">J1648*$G$32</f>
        <v>0</v>
      </c>
      <c r="Q1648" s="576">
        <f t="shared" ref="Q1648:Q1701" si="82">K1648*$G$42</f>
        <v>0</v>
      </c>
      <c r="R1648" s="576">
        <f t="shared" ref="R1648:S1701" si="83">P1648-J1648</f>
        <v>0</v>
      </c>
      <c r="S1648" s="576">
        <f t="shared" si="83"/>
        <v>0</v>
      </c>
      <c r="T1648" s="553"/>
      <c r="U1648" s="553"/>
      <c r="V1648" s="553"/>
      <c r="W1648" s="553"/>
      <c r="X1648" s="397"/>
      <c r="Y1648" s="397"/>
      <c r="Z1648" s="397"/>
      <c r="AA1648" s="397"/>
      <c r="AB1648" s="397"/>
      <c r="AC1648" s="397"/>
      <c r="AD1648" s="397"/>
      <c r="AE1648" s="397"/>
      <c r="AF1648" s="397"/>
      <c r="AG1648" s="397"/>
      <c r="AH1648" s="397"/>
      <c r="AI1648" s="397"/>
      <c r="AJ1648" s="397"/>
      <c r="AK1648" s="397"/>
      <c r="AL1648" s="397"/>
      <c r="AM1648" s="397"/>
      <c r="AN1648" s="397"/>
      <c r="AO1648" s="397"/>
      <c r="AP1648" s="397"/>
      <c r="AQ1648" s="397"/>
      <c r="AR1648" s="397"/>
      <c r="AS1648" s="397"/>
      <c r="AT1648" s="397"/>
      <c r="AU1648" s="397"/>
      <c r="AV1648" s="397"/>
      <c r="AW1648" s="397"/>
      <c r="AX1648" s="397"/>
      <c r="AY1648" s="397"/>
      <c r="AZ1648" s="397"/>
      <c r="BA1648" s="553"/>
      <c r="BB1648" s="397"/>
      <c r="BC1648" s="397"/>
      <c r="BD1648" s="397"/>
    </row>
    <row r="1649" spans="2:56" x14ac:dyDescent="0.35">
      <c r="B1649" s="80"/>
      <c r="C1649" s="119"/>
      <c r="D1649" s="119"/>
      <c r="E1649" s="202"/>
      <c r="F1649" s="119"/>
      <c r="G1649" s="120"/>
      <c r="H1649" s="41"/>
      <c r="I1649" s="41"/>
      <c r="J1649" s="329">
        <v>0</v>
      </c>
      <c r="K1649" s="329">
        <v>0</v>
      </c>
      <c r="L1649" s="332"/>
      <c r="M1649" s="150"/>
      <c r="N1649" s="397"/>
      <c r="O1649" s="555"/>
      <c r="P1649" s="576">
        <f t="shared" si="81"/>
        <v>0</v>
      </c>
      <c r="Q1649" s="576">
        <f t="shared" si="82"/>
        <v>0</v>
      </c>
      <c r="R1649" s="576">
        <f t="shared" si="83"/>
        <v>0</v>
      </c>
      <c r="S1649" s="576">
        <f t="shared" si="83"/>
        <v>0</v>
      </c>
      <c r="T1649" s="553"/>
      <c r="U1649" s="553"/>
      <c r="V1649" s="553"/>
      <c r="W1649" s="553"/>
      <c r="X1649" s="397"/>
      <c r="Y1649" s="397"/>
      <c r="Z1649" s="397"/>
      <c r="AA1649" s="397"/>
      <c r="AB1649" s="397"/>
      <c r="AC1649" s="397"/>
      <c r="AD1649" s="397"/>
      <c r="AE1649" s="397"/>
      <c r="AF1649" s="397"/>
      <c r="AG1649" s="397"/>
      <c r="AH1649" s="397"/>
      <c r="AI1649" s="397"/>
      <c r="AJ1649" s="397"/>
      <c r="AK1649" s="397"/>
      <c r="AL1649" s="397"/>
      <c r="AM1649" s="397"/>
      <c r="AN1649" s="397"/>
      <c r="AO1649" s="397"/>
      <c r="AP1649" s="397"/>
      <c r="AQ1649" s="397"/>
      <c r="AR1649" s="397"/>
      <c r="AS1649" s="397"/>
      <c r="AT1649" s="397"/>
      <c r="AU1649" s="397"/>
      <c r="AV1649" s="397"/>
      <c r="AW1649" s="397"/>
      <c r="AX1649" s="397"/>
      <c r="AY1649" s="397"/>
      <c r="AZ1649" s="397"/>
      <c r="BA1649" s="553"/>
      <c r="BB1649" s="397"/>
      <c r="BC1649" s="397"/>
      <c r="BD1649" s="397"/>
    </row>
    <row r="1650" spans="2:56" x14ac:dyDescent="0.35">
      <c r="B1650" s="80"/>
      <c r="C1650" s="119"/>
      <c r="D1650" s="119"/>
      <c r="E1650" s="202"/>
      <c r="F1650" s="119"/>
      <c r="G1650" s="120"/>
      <c r="H1650" s="41"/>
      <c r="I1650" s="41"/>
      <c r="J1650" s="329">
        <v>0</v>
      </c>
      <c r="K1650" s="329">
        <v>0</v>
      </c>
      <c r="L1650" s="332"/>
      <c r="M1650" s="150"/>
      <c r="N1650" s="397"/>
      <c r="O1650" s="555"/>
      <c r="P1650" s="576">
        <f t="shared" si="81"/>
        <v>0</v>
      </c>
      <c r="Q1650" s="576">
        <f t="shared" si="82"/>
        <v>0</v>
      </c>
      <c r="R1650" s="576">
        <f t="shared" si="83"/>
        <v>0</v>
      </c>
      <c r="S1650" s="576">
        <f t="shared" si="83"/>
        <v>0</v>
      </c>
      <c r="T1650" s="553"/>
      <c r="U1650" s="553"/>
      <c r="V1650" s="553"/>
      <c r="W1650" s="553"/>
      <c r="X1650" s="397"/>
      <c r="Y1650" s="397"/>
      <c r="Z1650" s="397"/>
      <c r="AA1650" s="397"/>
      <c r="AB1650" s="397"/>
      <c r="AC1650" s="397"/>
      <c r="AD1650" s="397"/>
      <c r="AE1650" s="397"/>
      <c r="AF1650" s="397"/>
      <c r="AG1650" s="397"/>
      <c r="AH1650" s="397"/>
      <c r="AI1650" s="397"/>
      <c r="AJ1650" s="397"/>
      <c r="AK1650" s="397"/>
      <c r="AL1650" s="397"/>
      <c r="AM1650" s="397"/>
      <c r="AN1650" s="397"/>
      <c r="AO1650" s="397"/>
      <c r="AP1650" s="397"/>
      <c r="AQ1650" s="397"/>
      <c r="AR1650" s="397"/>
      <c r="AS1650" s="397"/>
      <c r="AT1650" s="397"/>
      <c r="AU1650" s="397"/>
      <c r="AV1650" s="397"/>
      <c r="AW1650" s="397"/>
      <c r="AX1650" s="397"/>
      <c r="AY1650" s="397"/>
      <c r="AZ1650" s="397"/>
      <c r="BA1650" s="553"/>
      <c r="BB1650" s="397"/>
      <c r="BC1650" s="397"/>
      <c r="BD1650" s="397"/>
    </row>
    <row r="1651" spans="2:56" x14ac:dyDescent="0.35">
      <c r="B1651" s="80"/>
      <c r="C1651" s="119"/>
      <c r="D1651" s="119"/>
      <c r="E1651" s="202"/>
      <c r="F1651" s="119"/>
      <c r="G1651" s="120"/>
      <c r="H1651" s="41"/>
      <c r="I1651" s="41"/>
      <c r="J1651" s="329">
        <v>0</v>
      </c>
      <c r="K1651" s="329">
        <v>0</v>
      </c>
      <c r="L1651" s="332"/>
      <c r="M1651" s="150"/>
      <c r="N1651" s="397"/>
      <c r="O1651" s="555"/>
      <c r="P1651" s="576">
        <f t="shared" si="81"/>
        <v>0</v>
      </c>
      <c r="Q1651" s="576">
        <f t="shared" si="82"/>
        <v>0</v>
      </c>
      <c r="R1651" s="576">
        <f t="shared" si="83"/>
        <v>0</v>
      </c>
      <c r="S1651" s="576">
        <f t="shared" si="83"/>
        <v>0</v>
      </c>
      <c r="T1651" s="553"/>
      <c r="U1651" s="553"/>
      <c r="V1651" s="553"/>
      <c r="W1651" s="553"/>
      <c r="X1651" s="397"/>
      <c r="Y1651" s="397"/>
      <c r="Z1651" s="397"/>
      <c r="AA1651" s="397"/>
      <c r="AB1651" s="397"/>
      <c r="AC1651" s="397"/>
      <c r="AD1651" s="397"/>
      <c r="AE1651" s="397"/>
      <c r="AF1651" s="397"/>
      <c r="AG1651" s="397"/>
      <c r="AH1651" s="397"/>
      <c r="AI1651" s="397"/>
      <c r="AJ1651" s="397"/>
      <c r="AK1651" s="397"/>
      <c r="AL1651" s="397"/>
      <c r="AM1651" s="397"/>
      <c r="AN1651" s="397"/>
      <c r="AO1651" s="397"/>
      <c r="AP1651" s="397"/>
      <c r="AQ1651" s="397"/>
      <c r="AR1651" s="397"/>
      <c r="AS1651" s="397"/>
      <c r="AT1651" s="397"/>
      <c r="AU1651" s="397"/>
      <c r="AV1651" s="397"/>
      <c r="AW1651" s="397"/>
      <c r="AX1651" s="397"/>
      <c r="AY1651" s="397"/>
      <c r="AZ1651" s="397"/>
      <c r="BA1651" s="553"/>
      <c r="BB1651" s="397"/>
      <c r="BC1651" s="397"/>
      <c r="BD1651" s="397"/>
    </row>
    <row r="1652" spans="2:56" x14ac:dyDescent="0.35">
      <c r="B1652" s="80"/>
      <c r="C1652" s="119"/>
      <c r="D1652" s="119"/>
      <c r="E1652" s="202"/>
      <c r="F1652" s="119"/>
      <c r="G1652" s="120"/>
      <c r="H1652" s="41"/>
      <c r="I1652" s="41"/>
      <c r="J1652" s="329">
        <v>0</v>
      </c>
      <c r="K1652" s="329">
        <v>0</v>
      </c>
      <c r="L1652" s="332"/>
      <c r="M1652" s="150"/>
      <c r="N1652" s="397"/>
      <c r="O1652" s="555"/>
      <c r="P1652" s="576">
        <f t="shared" si="81"/>
        <v>0</v>
      </c>
      <c r="Q1652" s="576">
        <f t="shared" si="82"/>
        <v>0</v>
      </c>
      <c r="R1652" s="576">
        <f t="shared" si="83"/>
        <v>0</v>
      </c>
      <c r="S1652" s="576">
        <f t="shared" si="83"/>
        <v>0</v>
      </c>
      <c r="T1652" s="553"/>
      <c r="U1652" s="553"/>
      <c r="V1652" s="553"/>
      <c r="W1652" s="553"/>
      <c r="X1652" s="397"/>
      <c r="Y1652" s="397"/>
      <c r="Z1652" s="397"/>
      <c r="AA1652" s="397"/>
      <c r="AB1652" s="397"/>
      <c r="AC1652" s="397"/>
      <c r="AD1652" s="397"/>
      <c r="AE1652" s="397"/>
      <c r="AF1652" s="397"/>
      <c r="AG1652" s="397"/>
      <c r="AH1652" s="397"/>
      <c r="AI1652" s="397"/>
      <c r="AJ1652" s="397"/>
      <c r="AK1652" s="397"/>
      <c r="AL1652" s="397"/>
      <c r="AM1652" s="397"/>
      <c r="AN1652" s="397"/>
      <c r="AO1652" s="397"/>
      <c r="AP1652" s="397"/>
      <c r="AQ1652" s="397"/>
      <c r="AR1652" s="397"/>
      <c r="AS1652" s="397"/>
      <c r="AT1652" s="397"/>
      <c r="AU1652" s="397"/>
      <c r="AV1652" s="397"/>
      <c r="AW1652" s="397"/>
      <c r="AX1652" s="397"/>
      <c r="AY1652" s="397"/>
      <c r="AZ1652" s="397"/>
      <c r="BA1652" s="553"/>
      <c r="BB1652" s="397"/>
      <c r="BC1652" s="397"/>
      <c r="BD1652" s="397"/>
    </row>
    <row r="1653" spans="2:56" x14ac:dyDescent="0.35">
      <c r="B1653" s="80"/>
      <c r="C1653" s="119"/>
      <c r="D1653" s="119"/>
      <c r="E1653" s="202"/>
      <c r="F1653" s="119"/>
      <c r="G1653" s="120"/>
      <c r="H1653" s="41"/>
      <c r="I1653" s="41"/>
      <c r="J1653" s="329">
        <v>0</v>
      </c>
      <c r="K1653" s="329">
        <v>0</v>
      </c>
      <c r="L1653" s="332"/>
      <c r="M1653" s="150"/>
      <c r="N1653" s="397"/>
      <c r="O1653" s="555"/>
      <c r="P1653" s="576">
        <f t="shared" si="81"/>
        <v>0</v>
      </c>
      <c r="Q1653" s="576">
        <f t="shared" si="82"/>
        <v>0</v>
      </c>
      <c r="R1653" s="576">
        <f t="shared" si="83"/>
        <v>0</v>
      </c>
      <c r="S1653" s="576">
        <f t="shared" si="83"/>
        <v>0</v>
      </c>
      <c r="T1653" s="553"/>
      <c r="U1653" s="553"/>
      <c r="V1653" s="553"/>
      <c r="W1653" s="553"/>
      <c r="X1653" s="397"/>
      <c r="Y1653" s="397"/>
      <c r="Z1653" s="397"/>
      <c r="AA1653" s="397"/>
      <c r="AB1653" s="397"/>
      <c r="AC1653" s="397"/>
      <c r="AD1653" s="397"/>
      <c r="AE1653" s="397"/>
      <c r="AF1653" s="397"/>
      <c r="AG1653" s="397"/>
      <c r="AH1653" s="397"/>
      <c r="AI1653" s="397"/>
      <c r="AJ1653" s="397"/>
      <c r="AK1653" s="397"/>
      <c r="AL1653" s="397"/>
      <c r="AM1653" s="397"/>
      <c r="AN1653" s="397"/>
      <c r="AO1653" s="397"/>
      <c r="AP1653" s="397"/>
      <c r="AQ1653" s="397"/>
      <c r="AR1653" s="397"/>
      <c r="AS1653" s="397"/>
      <c r="AT1653" s="397"/>
      <c r="AU1653" s="397"/>
      <c r="AV1653" s="397"/>
      <c r="AW1653" s="397"/>
      <c r="AX1653" s="397"/>
      <c r="AY1653" s="397"/>
      <c r="AZ1653" s="397"/>
      <c r="BA1653" s="553"/>
      <c r="BB1653" s="397"/>
      <c r="BC1653" s="397"/>
      <c r="BD1653" s="397"/>
    </row>
    <row r="1654" spans="2:56" x14ac:dyDescent="0.35">
      <c r="B1654" s="80"/>
      <c r="C1654" s="119"/>
      <c r="D1654" s="119"/>
      <c r="E1654" s="202"/>
      <c r="F1654" s="119"/>
      <c r="G1654" s="120"/>
      <c r="H1654" s="41"/>
      <c r="I1654" s="41"/>
      <c r="J1654" s="329">
        <v>0</v>
      </c>
      <c r="K1654" s="329">
        <v>0</v>
      </c>
      <c r="L1654" s="332"/>
      <c r="M1654" s="150"/>
      <c r="N1654" s="397"/>
      <c r="O1654" s="555"/>
      <c r="P1654" s="576">
        <f t="shared" si="81"/>
        <v>0</v>
      </c>
      <c r="Q1654" s="576">
        <f t="shared" si="82"/>
        <v>0</v>
      </c>
      <c r="R1654" s="576">
        <f t="shared" si="83"/>
        <v>0</v>
      </c>
      <c r="S1654" s="576">
        <f t="shared" si="83"/>
        <v>0</v>
      </c>
      <c r="T1654" s="553"/>
      <c r="U1654" s="553"/>
      <c r="V1654" s="553"/>
      <c r="W1654" s="553"/>
      <c r="X1654" s="397"/>
      <c r="Y1654" s="397"/>
      <c r="Z1654" s="397"/>
      <c r="AA1654" s="397"/>
      <c r="AB1654" s="397"/>
      <c r="AC1654" s="397"/>
      <c r="AD1654" s="397"/>
      <c r="AE1654" s="397"/>
      <c r="AF1654" s="397"/>
      <c r="AG1654" s="397"/>
      <c r="AH1654" s="397"/>
      <c r="AI1654" s="397"/>
      <c r="AJ1654" s="397"/>
      <c r="AK1654" s="397"/>
      <c r="AL1654" s="397"/>
      <c r="AM1654" s="397"/>
      <c r="AN1654" s="397"/>
      <c r="AO1654" s="397"/>
      <c r="AP1654" s="397"/>
      <c r="AQ1654" s="397"/>
      <c r="AR1654" s="397"/>
      <c r="AS1654" s="397"/>
      <c r="AT1654" s="397"/>
      <c r="AU1654" s="397"/>
      <c r="AV1654" s="397"/>
      <c r="AW1654" s="397"/>
      <c r="AX1654" s="397"/>
      <c r="AY1654" s="397"/>
      <c r="AZ1654" s="397"/>
      <c r="BA1654" s="553"/>
      <c r="BB1654" s="397"/>
      <c r="BC1654" s="397"/>
      <c r="BD1654" s="397"/>
    </row>
    <row r="1655" spans="2:56" x14ac:dyDescent="0.35">
      <c r="B1655" s="80"/>
      <c r="C1655" s="119"/>
      <c r="D1655" s="119"/>
      <c r="E1655" s="202"/>
      <c r="F1655" s="119"/>
      <c r="G1655" s="120"/>
      <c r="H1655" s="41"/>
      <c r="I1655" s="41"/>
      <c r="J1655" s="329">
        <v>0</v>
      </c>
      <c r="K1655" s="329">
        <v>0</v>
      </c>
      <c r="L1655" s="332"/>
      <c r="M1655" s="150"/>
      <c r="N1655" s="397"/>
      <c r="O1655" s="555"/>
      <c r="P1655" s="576">
        <f t="shared" si="81"/>
        <v>0</v>
      </c>
      <c r="Q1655" s="576">
        <f t="shared" si="82"/>
        <v>0</v>
      </c>
      <c r="R1655" s="576">
        <f t="shared" si="83"/>
        <v>0</v>
      </c>
      <c r="S1655" s="576">
        <f t="shared" si="83"/>
        <v>0</v>
      </c>
      <c r="T1655" s="553"/>
      <c r="U1655" s="553"/>
      <c r="V1655" s="553"/>
      <c r="W1655" s="553"/>
      <c r="X1655" s="397"/>
      <c r="Y1655" s="397"/>
      <c r="Z1655" s="397"/>
      <c r="AA1655" s="397"/>
      <c r="AB1655" s="397"/>
      <c r="AC1655" s="397"/>
      <c r="AD1655" s="397"/>
      <c r="AE1655" s="397"/>
      <c r="AF1655" s="397"/>
      <c r="AG1655" s="397"/>
      <c r="AH1655" s="397"/>
      <c r="AI1655" s="397"/>
      <c r="AJ1655" s="397"/>
      <c r="AK1655" s="397"/>
      <c r="AL1655" s="397"/>
      <c r="AM1655" s="397"/>
      <c r="AN1655" s="397"/>
      <c r="AO1655" s="397"/>
      <c r="AP1655" s="397"/>
      <c r="AQ1655" s="397"/>
      <c r="AR1655" s="397"/>
      <c r="AS1655" s="397"/>
      <c r="AT1655" s="397"/>
      <c r="AU1655" s="397"/>
      <c r="AV1655" s="397"/>
      <c r="AW1655" s="397"/>
      <c r="AX1655" s="397"/>
      <c r="AY1655" s="397"/>
      <c r="AZ1655" s="397"/>
      <c r="BA1655" s="553"/>
      <c r="BB1655" s="397"/>
      <c r="BC1655" s="397"/>
      <c r="BD1655" s="397"/>
    </row>
    <row r="1656" spans="2:56" x14ac:dyDescent="0.35">
      <c r="B1656" s="80"/>
      <c r="C1656" s="119"/>
      <c r="D1656" s="119"/>
      <c r="E1656" s="202"/>
      <c r="F1656" s="119"/>
      <c r="G1656" s="120"/>
      <c r="H1656" s="41"/>
      <c r="I1656" s="41"/>
      <c r="J1656" s="329">
        <v>0</v>
      </c>
      <c r="K1656" s="329">
        <v>0</v>
      </c>
      <c r="L1656" s="332"/>
      <c r="M1656" s="150"/>
      <c r="N1656" s="397"/>
      <c r="O1656" s="555"/>
      <c r="P1656" s="576">
        <f t="shared" si="81"/>
        <v>0</v>
      </c>
      <c r="Q1656" s="576">
        <f t="shared" si="82"/>
        <v>0</v>
      </c>
      <c r="R1656" s="576">
        <f t="shared" si="83"/>
        <v>0</v>
      </c>
      <c r="S1656" s="576">
        <f t="shared" si="83"/>
        <v>0</v>
      </c>
      <c r="T1656" s="553"/>
      <c r="U1656" s="553"/>
      <c r="V1656" s="553"/>
      <c r="W1656" s="553"/>
      <c r="X1656" s="397"/>
      <c r="Y1656" s="397"/>
      <c r="Z1656" s="397"/>
      <c r="AA1656" s="397"/>
      <c r="AB1656" s="397"/>
      <c r="AC1656" s="397"/>
      <c r="AD1656" s="397"/>
      <c r="AE1656" s="397"/>
      <c r="AF1656" s="397"/>
      <c r="AG1656" s="397"/>
      <c r="AH1656" s="397"/>
      <c r="AI1656" s="397"/>
      <c r="AJ1656" s="397"/>
      <c r="AK1656" s="397"/>
      <c r="AL1656" s="397"/>
      <c r="AM1656" s="397"/>
      <c r="AN1656" s="397"/>
      <c r="AO1656" s="397"/>
      <c r="AP1656" s="397"/>
      <c r="AQ1656" s="397"/>
      <c r="AR1656" s="397"/>
      <c r="AS1656" s="397"/>
      <c r="AT1656" s="397"/>
      <c r="AU1656" s="397"/>
      <c r="AV1656" s="397"/>
      <c r="AW1656" s="397"/>
      <c r="AX1656" s="397"/>
      <c r="AY1656" s="397"/>
      <c r="AZ1656" s="397"/>
      <c r="BA1656" s="553"/>
      <c r="BB1656" s="397"/>
      <c r="BC1656" s="397"/>
      <c r="BD1656" s="397"/>
    </row>
    <row r="1657" spans="2:56" x14ac:dyDescent="0.35">
      <c r="B1657" s="80"/>
      <c r="C1657" s="119"/>
      <c r="D1657" s="119"/>
      <c r="E1657" s="202"/>
      <c r="F1657" s="119"/>
      <c r="G1657" s="120"/>
      <c r="H1657" s="41"/>
      <c r="I1657" s="41"/>
      <c r="J1657" s="329">
        <v>0</v>
      </c>
      <c r="K1657" s="329">
        <v>0</v>
      </c>
      <c r="L1657" s="332"/>
      <c r="M1657" s="150"/>
      <c r="N1657" s="397"/>
      <c r="O1657" s="555"/>
      <c r="P1657" s="576">
        <f t="shared" si="81"/>
        <v>0</v>
      </c>
      <c r="Q1657" s="576">
        <f t="shared" si="82"/>
        <v>0</v>
      </c>
      <c r="R1657" s="576">
        <f t="shared" si="83"/>
        <v>0</v>
      </c>
      <c r="S1657" s="576">
        <f t="shared" si="83"/>
        <v>0</v>
      </c>
      <c r="T1657" s="553"/>
      <c r="U1657" s="553"/>
      <c r="V1657" s="553"/>
      <c r="W1657" s="553"/>
      <c r="X1657" s="397"/>
      <c r="Y1657" s="397"/>
      <c r="Z1657" s="397"/>
      <c r="AA1657" s="397"/>
      <c r="AB1657" s="397"/>
      <c r="AC1657" s="397"/>
      <c r="AD1657" s="397"/>
      <c r="AE1657" s="397"/>
      <c r="AF1657" s="397"/>
      <c r="AG1657" s="397"/>
      <c r="AH1657" s="397"/>
      <c r="AI1657" s="397"/>
      <c r="AJ1657" s="397"/>
      <c r="AK1657" s="397"/>
      <c r="AL1657" s="397"/>
      <c r="AM1657" s="397"/>
      <c r="AN1657" s="397"/>
      <c r="AO1657" s="397"/>
      <c r="AP1657" s="397"/>
      <c r="AQ1657" s="397"/>
      <c r="AR1657" s="397"/>
      <c r="AS1657" s="397"/>
      <c r="AT1657" s="397"/>
      <c r="AU1657" s="397"/>
      <c r="AV1657" s="397"/>
      <c r="AW1657" s="397"/>
      <c r="AX1657" s="397"/>
      <c r="AY1657" s="397"/>
      <c r="AZ1657" s="397"/>
      <c r="BA1657" s="553"/>
      <c r="BB1657" s="397"/>
      <c r="BC1657" s="397"/>
      <c r="BD1657" s="397"/>
    </row>
    <row r="1658" spans="2:56" x14ac:dyDescent="0.35">
      <c r="B1658" s="80"/>
      <c r="C1658" s="119"/>
      <c r="D1658" s="119"/>
      <c r="E1658" s="202"/>
      <c r="F1658" s="119"/>
      <c r="G1658" s="120"/>
      <c r="H1658" s="41"/>
      <c r="I1658" s="41"/>
      <c r="J1658" s="329">
        <v>0</v>
      </c>
      <c r="K1658" s="329">
        <v>0</v>
      </c>
      <c r="L1658" s="332"/>
      <c r="M1658" s="150"/>
      <c r="N1658" s="397"/>
      <c r="O1658" s="555"/>
      <c r="P1658" s="576">
        <f t="shared" si="81"/>
        <v>0</v>
      </c>
      <c r="Q1658" s="576">
        <f t="shared" si="82"/>
        <v>0</v>
      </c>
      <c r="R1658" s="576">
        <f t="shared" si="83"/>
        <v>0</v>
      </c>
      <c r="S1658" s="576">
        <f t="shared" si="83"/>
        <v>0</v>
      </c>
      <c r="T1658" s="553"/>
      <c r="U1658" s="553"/>
      <c r="V1658" s="553"/>
      <c r="W1658" s="553"/>
      <c r="X1658" s="397"/>
      <c r="Y1658" s="397"/>
      <c r="Z1658" s="397"/>
      <c r="AA1658" s="397"/>
      <c r="AB1658" s="397"/>
      <c r="AC1658" s="397"/>
      <c r="AD1658" s="397"/>
      <c r="AE1658" s="397"/>
      <c r="AF1658" s="397"/>
      <c r="AG1658" s="397"/>
      <c r="AH1658" s="397"/>
      <c r="AI1658" s="397"/>
      <c r="AJ1658" s="397"/>
      <c r="AK1658" s="397"/>
      <c r="AL1658" s="397"/>
      <c r="AM1658" s="397"/>
      <c r="AN1658" s="397"/>
      <c r="AO1658" s="397"/>
      <c r="AP1658" s="397"/>
      <c r="AQ1658" s="397"/>
      <c r="AR1658" s="397"/>
      <c r="AS1658" s="397"/>
      <c r="AT1658" s="397"/>
      <c r="AU1658" s="397"/>
      <c r="AV1658" s="397"/>
      <c r="AW1658" s="397"/>
      <c r="AX1658" s="397"/>
      <c r="AY1658" s="397"/>
      <c r="AZ1658" s="397"/>
      <c r="BA1658" s="553"/>
      <c r="BB1658" s="397"/>
      <c r="BC1658" s="397"/>
      <c r="BD1658" s="397"/>
    </row>
    <row r="1659" spans="2:56" x14ac:dyDescent="0.35">
      <c r="B1659" s="80"/>
      <c r="C1659" s="119"/>
      <c r="D1659" s="119"/>
      <c r="E1659" s="202"/>
      <c r="F1659" s="119"/>
      <c r="G1659" s="120"/>
      <c r="H1659" s="41"/>
      <c r="I1659" s="41"/>
      <c r="J1659" s="329">
        <v>0</v>
      </c>
      <c r="K1659" s="329">
        <v>0</v>
      </c>
      <c r="L1659" s="332"/>
      <c r="M1659" s="150"/>
      <c r="N1659" s="397"/>
      <c r="O1659" s="555"/>
      <c r="P1659" s="576">
        <f t="shared" si="81"/>
        <v>0</v>
      </c>
      <c r="Q1659" s="576">
        <f t="shared" si="82"/>
        <v>0</v>
      </c>
      <c r="R1659" s="576">
        <f t="shared" si="83"/>
        <v>0</v>
      </c>
      <c r="S1659" s="576">
        <f t="shared" si="83"/>
        <v>0</v>
      </c>
      <c r="T1659" s="553"/>
      <c r="U1659" s="553"/>
      <c r="V1659" s="553"/>
      <c r="W1659" s="553"/>
      <c r="X1659" s="397"/>
      <c r="Y1659" s="397"/>
      <c r="Z1659" s="397"/>
      <c r="AA1659" s="397"/>
      <c r="AB1659" s="397"/>
      <c r="AC1659" s="397"/>
      <c r="AD1659" s="397"/>
      <c r="AE1659" s="397"/>
      <c r="AF1659" s="397"/>
      <c r="AG1659" s="397"/>
      <c r="AH1659" s="397"/>
      <c r="AI1659" s="397"/>
      <c r="AJ1659" s="397"/>
      <c r="AK1659" s="397"/>
      <c r="AL1659" s="397"/>
      <c r="AM1659" s="397"/>
      <c r="AN1659" s="397"/>
      <c r="AO1659" s="397"/>
      <c r="AP1659" s="397"/>
      <c r="AQ1659" s="397"/>
      <c r="AR1659" s="397"/>
      <c r="AS1659" s="397"/>
      <c r="AT1659" s="397"/>
      <c r="AU1659" s="397"/>
      <c r="AV1659" s="397"/>
      <c r="AW1659" s="397"/>
      <c r="AX1659" s="397"/>
      <c r="AY1659" s="397"/>
      <c r="AZ1659" s="397"/>
      <c r="BA1659" s="553"/>
      <c r="BB1659" s="397"/>
      <c r="BC1659" s="397"/>
      <c r="BD1659" s="397"/>
    </row>
    <row r="1660" spans="2:56" x14ac:dyDescent="0.35">
      <c r="B1660" s="80"/>
      <c r="C1660" s="119"/>
      <c r="D1660" s="119"/>
      <c r="E1660" s="202"/>
      <c r="F1660" s="119"/>
      <c r="G1660" s="120"/>
      <c r="H1660" s="41"/>
      <c r="I1660" s="41"/>
      <c r="J1660" s="329">
        <v>0</v>
      </c>
      <c r="K1660" s="329">
        <v>0</v>
      </c>
      <c r="L1660" s="332"/>
      <c r="M1660" s="150"/>
      <c r="N1660" s="397"/>
      <c r="O1660" s="555"/>
      <c r="P1660" s="576">
        <f t="shared" si="81"/>
        <v>0</v>
      </c>
      <c r="Q1660" s="576">
        <f t="shared" si="82"/>
        <v>0</v>
      </c>
      <c r="R1660" s="576">
        <f t="shared" si="83"/>
        <v>0</v>
      </c>
      <c r="S1660" s="576">
        <f t="shared" si="83"/>
        <v>0</v>
      </c>
      <c r="T1660" s="553"/>
      <c r="U1660" s="553"/>
      <c r="V1660" s="553"/>
      <c r="W1660" s="553"/>
      <c r="X1660" s="397"/>
      <c r="Y1660" s="397"/>
      <c r="Z1660" s="397"/>
      <c r="AA1660" s="397"/>
      <c r="AB1660" s="397"/>
      <c r="AC1660" s="397"/>
      <c r="AD1660" s="397"/>
      <c r="AE1660" s="397"/>
      <c r="AF1660" s="397"/>
      <c r="AG1660" s="397"/>
      <c r="AH1660" s="397"/>
      <c r="AI1660" s="397"/>
      <c r="AJ1660" s="397"/>
      <c r="AK1660" s="397"/>
      <c r="AL1660" s="397"/>
      <c r="AM1660" s="397"/>
      <c r="AN1660" s="397"/>
      <c r="AO1660" s="397"/>
      <c r="AP1660" s="397"/>
      <c r="AQ1660" s="397"/>
      <c r="AR1660" s="397"/>
      <c r="AS1660" s="397"/>
      <c r="AT1660" s="397"/>
      <c r="AU1660" s="397"/>
      <c r="AV1660" s="397"/>
      <c r="AW1660" s="397"/>
      <c r="AX1660" s="397"/>
      <c r="AY1660" s="397"/>
      <c r="AZ1660" s="397"/>
      <c r="BA1660" s="553"/>
      <c r="BB1660" s="397"/>
      <c r="BC1660" s="397"/>
      <c r="BD1660" s="397"/>
    </row>
    <row r="1661" spans="2:56" x14ac:dyDescent="0.35">
      <c r="B1661" s="80"/>
      <c r="C1661" s="119"/>
      <c r="D1661" s="119"/>
      <c r="E1661" s="202"/>
      <c r="F1661" s="119"/>
      <c r="G1661" s="120"/>
      <c r="H1661" s="41"/>
      <c r="I1661" s="41"/>
      <c r="J1661" s="329">
        <v>0</v>
      </c>
      <c r="K1661" s="329">
        <v>0</v>
      </c>
      <c r="L1661" s="332"/>
      <c r="M1661" s="150"/>
      <c r="N1661" s="397"/>
      <c r="O1661" s="555"/>
      <c r="P1661" s="576">
        <f t="shared" si="81"/>
        <v>0</v>
      </c>
      <c r="Q1661" s="576">
        <f t="shared" si="82"/>
        <v>0</v>
      </c>
      <c r="R1661" s="576">
        <f t="shared" si="83"/>
        <v>0</v>
      </c>
      <c r="S1661" s="576">
        <f t="shared" si="83"/>
        <v>0</v>
      </c>
      <c r="T1661" s="553"/>
      <c r="U1661" s="553"/>
      <c r="V1661" s="553"/>
      <c r="W1661" s="553"/>
      <c r="X1661" s="397"/>
      <c r="Y1661" s="397"/>
      <c r="Z1661" s="397"/>
      <c r="AA1661" s="397"/>
      <c r="AB1661" s="397"/>
      <c r="AC1661" s="397"/>
      <c r="AD1661" s="397"/>
      <c r="AE1661" s="397"/>
      <c r="AF1661" s="397"/>
      <c r="AG1661" s="397"/>
      <c r="AH1661" s="397"/>
      <c r="AI1661" s="397"/>
      <c r="AJ1661" s="397"/>
      <c r="AK1661" s="397"/>
      <c r="AL1661" s="397"/>
      <c r="AM1661" s="397"/>
      <c r="AN1661" s="397"/>
      <c r="AO1661" s="397"/>
      <c r="AP1661" s="397"/>
      <c r="AQ1661" s="397"/>
      <c r="AR1661" s="397"/>
      <c r="AS1661" s="397"/>
      <c r="AT1661" s="397"/>
      <c r="AU1661" s="397"/>
      <c r="AV1661" s="397"/>
      <c r="AW1661" s="397"/>
      <c r="AX1661" s="397"/>
      <c r="AY1661" s="397"/>
      <c r="AZ1661" s="397"/>
      <c r="BA1661" s="553"/>
      <c r="BB1661" s="397"/>
      <c r="BC1661" s="397"/>
      <c r="BD1661" s="397"/>
    </row>
    <row r="1662" spans="2:56" x14ac:dyDescent="0.35">
      <c r="B1662" s="80"/>
      <c r="C1662" s="119"/>
      <c r="D1662" s="119"/>
      <c r="E1662" s="202"/>
      <c r="F1662" s="119"/>
      <c r="G1662" s="120"/>
      <c r="H1662" s="41"/>
      <c r="I1662" s="41"/>
      <c r="J1662" s="329">
        <v>0</v>
      </c>
      <c r="K1662" s="329">
        <v>0</v>
      </c>
      <c r="L1662" s="332"/>
      <c r="M1662" s="150"/>
      <c r="N1662" s="397"/>
      <c r="O1662" s="555"/>
      <c r="P1662" s="576">
        <f t="shared" si="81"/>
        <v>0</v>
      </c>
      <c r="Q1662" s="576">
        <f t="shared" si="82"/>
        <v>0</v>
      </c>
      <c r="R1662" s="576">
        <f t="shared" si="83"/>
        <v>0</v>
      </c>
      <c r="S1662" s="576">
        <f t="shared" si="83"/>
        <v>0</v>
      </c>
      <c r="T1662" s="553"/>
      <c r="U1662" s="553"/>
      <c r="V1662" s="553"/>
      <c r="W1662" s="553"/>
      <c r="X1662" s="397"/>
      <c r="Y1662" s="397"/>
      <c r="Z1662" s="397"/>
      <c r="AA1662" s="397"/>
      <c r="AB1662" s="397"/>
      <c r="AC1662" s="397"/>
      <c r="AD1662" s="397"/>
      <c r="AE1662" s="397"/>
      <c r="AF1662" s="397"/>
      <c r="AG1662" s="397"/>
      <c r="AH1662" s="397"/>
      <c r="AI1662" s="397"/>
      <c r="AJ1662" s="397"/>
      <c r="AK1662" s="397"/>
      <c r="AL1662" s="397"/>
      <c r="AM1662" s="397"/>
      <c r="AN1662" s="397"/>
      <c r="AO1662" s="397"/>
      <c r="AP1662" s="397"/>
      <c r="AQ1662" s="397"/>
      <c r="AR1662" s="397"/>
      <c r="AS1662" s="397"/>
      <c r="AT1662" s="397"/>
      <c r="AU1662" s="397"/>
      <c r="AV1662" s="397"/>
      <c r="AW1662" s="397"/>
      <c r="AX1662" s="397"/>
      <c r="AY1662" s="397"/>
      <c r="AZ1662" s="397"/>
      <c r="BA1662" s="553"/>
      <c r="BB1662" s="397"/>
      <c r="BC1662" s="397"/>
      <c r="BD1662" s="397"/>
    </row>
    <row r="1663" spans="2:56" x14ac:dyDescent="0.35">
      <c r="B1663" s="80"/>
      <c r="C1663" s="119"/>
      <c r="D1663" s="119"/>
      <c r="E1663" s="202"/>
      <c r="F1663" s="119"/>
      <c r="G1663" s="120"/>
      <c r="H1663" s="41"/>
      <c r="I1663" s="41"/>
      <c r="J1663" s="329">
        <v>0</v>
      </c>
      <c r="K1663" s="329">
        <v>0</v>
      </c>
      <c r="L1663" s="332"/>
      <c r="M1663" s="150"/>
      <c r="N1663" s="397"/>
      <c r="O1663" s="555"/>
      <c r="P1663" s="576">
        <f t="shared" si="81"/>
        <v>0</v>
      </c>
      <c r="Q1663" s="576">
        <f t="shared" si="82"/>
        <v>0</v>
      </c>
      <c r="R1663" s="576">
        <f t="shared" si="83"/>
        <v>0</v>
      </c>
      <c r="S1663" s="576">
        <f t="shared" si="83"/>
        <v>0</v>
      </c>
      <c r="T1663" s="553"/>
      <c r="U1663" s="553"/>
      <c r="V1663" s="553"/>
      <c r="W1663" s="553"/>
      <c r="X1663" s="397"/>
      <c r="Y1663" s="397"/>
      <c r="Z1663" s="397"/>
      <c r="AA1663" s="397"/>
      <c r="AB1663" s="397"/>
      <c r="AC1663" s="397"/>
      <c r="AD1663" s="397"/>
      <c r="AE1663" s="397"/>
      <c r="AF1663" s="397"/>
      <c r="AG1663" s="397"/>
      <c r="AH1663" s="397"/>
      <c r="AI1663" s="397"/>
      <c r="AJ1663" s="397"/>
      <c r="AK1663" s="397"/>
      <c r="AL1663" s="397"/>
      <c r="AM1663" s="397"/>
      <c r="AN1663" s="397"/>
      <c r="AO1663" s="397"/>
      <c r="AP1663" s="397"/>
      <c r="AQ1663" s="397"/>
      <c r="AR1663" s="397"/>
      <c r="AS1663" s="397"/>
      <c r="AT1663" s="397"/>
      <c r="AU1663" s="397"/>
      <c r="AV1663" s="397"/>
      <c r="AW1663" s="397"/>
      <c r="AX1663" s="397"/>
      <c r="AY1663" s="397"/>
      <c r="AZ1663" s="397"/>
      <c r="BA1663" s="553"/>
      <c r="BB1663" s="397"/>
      <c r="BC1663" s="397"/>
      <c r="BD1663" s="397"/>
    </row>
    <row r="1664" spans="2:56" x14ac:dyDescent="0.35">
      <c r="B1664" s="80"/>
      <c r="C1664" s="119"/>
      <c r="D1664" s="119"/>
      <c r="E1664" s="202"/>
      <c r="F1664" s="119"/>
      <c r="G1664" s="120"/>
      <c r="H1664" s="41"/>
      <c r="I1664" s="41"/>
      <c r="J1664" s="329">
        <v>0</v>
      </c>
      <c r="K1664" s="329">
        <v>0</v>
      </c>
      <c r="L1664" s="332"/>
      <c r="M1664" s="150"/>
      <c r="N1664" s="397"/>
      <c r="O1664" s="555"/>
      <c r="P1664" s="576">
        <f t="shared" si="81"/>
        <v>0</v>
      </c>
      <c r="Q1664" s="576">
        <f t="shared" si="82"/>
        <v>0</v>
      </c>
      <c r="R1664" s="576">
        <f t="shared" si="83"/>
        <v>0</v>
      </c>
      <c r="S1664" s="576">
        <f t="shared" si="83"/>
        <v>0</v>
      </c>
      <c r="T1664" s="553"/>
      <c r="U1664" s="553"/>
      <c r="V1664" s="553"/>
      <c r="W1664" s="553"/>
      <c r="X1664" s="397"/>
      <c r="Y1664" s="397"/>
      <c r="Z1664" s="397"/>
      <c r="AA1664" s="397"/>
      <c r="AB1664" s="397"/>
      <c r="AC1664" s="397"/>
      <c r="AD1664" s="397"/>
      <c r="AE1664" s="397"/>
      <c r="AF1664" s="397"/>
      <c r="AG1664" s="397"/>
      <c r="AH1664" s="397"/>
      <c r="AI1664" s="397"/>
      <c r="AJ1664" s="397"/>
      <c r="AK1664" s="397"/>
      <c r="AL1664" s="397"/>
      <c r="AM1664" s="397"/>
      <c r="AN1664" s="397"/>
      <c r="AO1664" s="397"/>
      <c r="AP1664" s="397"/>
      <c r="AQ1664" s="397"/>
      <c r="AR1664" s="397"/>
      <c r="AS1664" s="397"/>
      <c r="AT1664" s="397"/>
      <c r="AU1664" s="397"/>
      <c r="AV1664" s="397"/>
      <c r="AW1664" s="397"/>
      <c r="AX1664" s="397"/>
      <c r="AY1664" s="397"/>
      <c r="AZ1664" s="397"/>
      <c r="BA1664" s="553"/>
      <c r="BB1664" s="397"/>
      <c r="BC1664" s="397"/>
      <c r="BD1664" s="397"/>
    </row>
    <row r="1665" spans="2:56" x14ac:dyDescent="0.35">
      <c r="B1665" s="80"/>
      <c r="C1665" s="119"/>
      <c r="D1665" s="119"/>
      <c r="E1665" s="202"/>
      <c r="F1665" s="119"/>
      <c r="G1665" s="120"/>
      <c r="H1665" s="41"/>
      <c r="I1665" s="41"/>
      <c r="J1665" s="329">
        <v>0</v>
      </c>
      <c r="K1665" s="329">
        <v>0</v>
      </c>
      <c r="L1665" s="332"/>
      <c r="M1665" s="150"/>
      <c r="N1665" s="397"/>
      <c r="O1665" s="555"/>
      <c r="P1665" s="576">
        <f t="shared" si="81"/>
        <v>0</v>
      </c>
      <c r="Q1665" s="576">
        <f t="shared" si="82"/>
        <v>0</v>
      </c>
      <c r="R1665" s="576">
        <f t="shared" si="83"/>
        <v>0</v>
      </c>
      <c r="S1665" s="576">
        <f t="shared" si="83"/>
        <v>0</v>
      </c>
      <c r="T1665" s="553"/>
      <c r="U1665" s="553"/>
      <c r="V1665" s="553"/>
      <c r="W1665" s="553"/>
      <c r="X1665" s="397"/>
      <c r="Y1665" s="397"/>
      <c r="Z1665" s="397"/>
      <c r="AA1665" s="397"/>
      <c r="AB1665" s="397"/>
      <c r="AC1665" s="397"/>
      <c r="AD1665" s="397"/>
      <c r="AE1665" s="397"/>
      <c r="AF1665" s="397"/>
      <c r="AG1665" s="397"/>
      <c r="AH1665" s="397"/>
      <c r="AI1665" s="397"/>
      <c r="AJ1665" s="397"/>
      <c r="AK1665" s="397"/>
      <c r="AL1665" s="397"/>
      <c r="AM1665" s="397"/>
      <c r="AN1665" s="397"/>
      <c r="AO1665" s="397"/>
      <c r="AP1665" s="397"/>
      <c r="AQ1665" s="397"/>
      <c r="AR1665" s="397"/>
      <c r="AS1665" s="397"/>
      <c r="AT1665" s="397"/>
      <c r="AU1665" s="397"/>
      <c r="AV1665" s="397"/>
      <c r="AW1665" s="397"/>
      <c r="AX1665" s="397"/>
      <c r="AY1665" s="397"/>
      <c r="AZ1665" s="397"/>
      <c r="BA1665" s="553"/>
      <c r="BB1665" s="397"/>
      <c r="BC1665" s="397"/>
      <c r="BD1665" s="397"/>
    </row>
    <row r="1666" spans="2:56" x14ac:dyDescent="0.35">
      <c r="B1666" s="80"/>
      <c r="C1666" s="119"/>
      <c r="D1666" s="119"/>
      <c r="E1666" s="202"/>
      <c r="F1666" s="119"/>
      <c r="G1666" s="120"/>
      <c r="H1666" s="41"/>
      <c r="I1666" s="41"/>
      <c r="J1666" s="329">
        <v>0</v>
      </c>
      <c r="K1666" s="329">
        <v>0</v>
      </c>
      <c r="L1666" s="332"/>
      <c r="M1666" s="150"/>
      <c r="N1666" s="397"/>
      <c r="O1666" s="555"/>
      <c r="P1666" s="576">
        <f t="shared" si="81"/>
        <v>0</v>
      </c>
      <c r="Q1666" s="576">
        <f t="shared" si="82"/>
        <v>0</v>
      </c>
      <c r="R1666" s="576">
        <f t="shared" si="83"/>
        <v>0</v>
      </c>
      <c r="S1666" s="576">
        <f t="shared" si="83"/>
        <v>0</v>
      </c>
      <c r="T1666" s="553"/>
      <c r="U1666" s="553"/>
      <c r="V1666" s="553"/>
      <c r="W1666" s="553"/>
      <c r="X1666" s="397"/>
      <c r="Y1666" s="397"/>
      <c r="Z1666" s="397"/>
      <c r="AA1666" s="397"/>
      <c r="AB1666" s="397"/>
      <c r="AC1666" s="397"/>
      <c r="AD1666" s="397"/>
      <c r="AE1666" s="397"/>
      <c r="AF1666" s="397"/>
      <c r="AG1666" s="397"/>
      <c r="AH1666" s="397"/>
      <c r="AI1666" s="397"/>
      <c r="AJ1666" s="397"/>
      <c r="AK1666" s="397"/>
      <c r="AL1666" s="397"/>
      <c r="AM1666" s="397"/>
      <c r="AN1666" s="397"/>
      <c r="AO1666" s="397"/>
      <c r="AP1666" s="397"/>
      <c r="AQ1666" s="397"/>
      <c r="AR1666" s="397"/>
      <c r="AS1666" s="397"/>
      <c r="AT1666" s="397"/>
      <c r="AU1666" s="397"/>
      <c r="AV1666" s="397"/>
      <c r="AW1666" s="397"/>
      <c r="AX1666" s="397"/>
      <c r="AY1666" s="397"/>
      <c r="AZ1666" s="397"/>
      <c r="BA1666" s="553"/>
      <c r="BB1666" s="397"/>
      <c r="BC1666" s="397"/>
      <c r="BD1666" s="397"/>
    </row>
    <row r="1667" spans="2:56" x14ac:dyDescent="0.35">
      <c r="B1667" s="80"/>
      <c r="C1667" s="119"/>
      <c r="D1667" s="119"/>
      <c r="E1667" s="202"/>
      <c r="F1667" s="119"/>
      <c r="G1667" s="120"/>
      <c r="H1667" s="41"/>
      <c r="I1667" s="41"/>
      <c r="J1667" s="329">
        <v>0</v>
      </c>
      <c r="K1667" s="329">
        <v>0</v>
      </c>
      <c r="L1667" s="332"/>
      <c r="M1667" s="150"/>
      <c r="N1667" s="397"/>
      <c r="O1667" s="555"/>
      <c r="P1667" s="576">
        <f t="shared" si="81"/>
        <v>0</v>
      </c>
      <c r="Q1667" s="576">
        <f t="shared" si="82"/>
        <v>0</v>
      </c>
      <c r="R1667" s="576">
        <f t="shared" si="83"/>
        <v>0</v>
      </c>
      <c r="S1667" s="576">
        <f t="shared" si="83"/>
        <v>0</v>
      </c>
      <c r="T1667" s="553"/>
      <c r="U1667" s="553"/>
      <c r="V1667" s="553"/>
      <c r="W1667" s="553"/>
      <c r="X1667" s="397"/>
      <c r="Y1667" s="397"/>
      <c r="Z1667" s="397"/>
      <c r="AA1667" s="397"/>
      <c r="AB1667" s="397"/>
      <c r="AC1667" s="397"/>
      <c r="AD1667" s="397"/>
      <c r="AE1667" s="397"/>
      <c r="AF1667" s="397"/>
      <c r="AG1667" s="397"/>
      <c r="AH1667" s="397"/>
      <c r="AI1667" s="397"/>
      <c r="AJ1667" s="397"/>
      <c r="AK1667" s="397"/>
      <c r="AL1667" s="397"/>
      <c r="AM1667" s="397"/>
      <c r="AN1667" s="397"/>
      <c r="AO1667" s="397"/>
      <c r="AP1667" s="397"/>
      <c r="AQ1667" s="397"/>
      <c r="AR1667" s="397"/>
      <c r="AS1667" s="397"/>
      <c r="AT1667" s="397"/>
      <c r="AU1667" s="397"/>
      <c r="AV1667" s="397"/>
      <c r="AW1667" s="397"/>
      <c r="AX1667" s="397"/>
      <c r="AY1667" s="397"/>
      <c r="AZ1667" s="397"/>
      <c r="BA1667" s="553"/>
      <c r="BB1667" s="397"/>
      <c r="BC1667" s="397"/>
      <c r="BD1667" s="397"/>
    </row>
    <row r="1668" spans="2:56" x14ac:dyDescent="0.35">
      <c r="B1668" s="80"/>
      <c r="C1668" s="119"/>
      <c r="D1668" s="119"/>
      <c r="E1668" s="202"/>
      <c r="F1668" s="119"/>
      <c r="G1668" s="120"/>
      <c r="H1668" s="41"/>
      <c r="I1668" s="41"/>
      <c r="J1668" s="329">
        <v>0</v>
      </c>
      <c r="K1668" s="329">
        <v>0</v>
      </c>
      <c r="L1668" s="332"/>
      <c r="M1668" s="150"/>
      <c r="N1668" s="397"/>
      <c r="O1668" s="555"/>
      <c r="P1668" s="576">
        <f t="shared" si="81"/>
        <v>0</v>
      </c>
      <c r="Q1668" s="576">
        <f t="shared" si="82"/>
        <v>0</v>
      </c>
      <c r="R1668" s="576">
        <f t="shared" si="83"/>
        <v>0</v>
      </c>
      <c r="S1668" s="576">
        <f t="shared" si="83"/>
        <v>0</v>
      </c>
      <c r="T1668" s="553"/>
      <c r="U1668" s="553"/>
      <c r="V1668" s="553"/>
      <c r="W1668" s="553"/>
      <c r="X1668" s="397"/>
      <c r="Y1668" s="397"/>
      <c r="Z1668" s="397"/>
      <c r="AA1668" s="397"/>
      <c r="AB1668" s="397"/>
      <c r="AC1668" s="397"/>
      <c r="AD1668" s="397"/>
      <c r="AE1668" s="397"/>
      <c r="AF1668" s="397"/>
      <c r="AG1668" s="397"/>
      <c r="AH1668" s="397"/>
      <c r="AI1668" s="397"/>
      <c r="AJ1668" s="397"/>
      <c r="AK1668" s="397"/>
      <c r="AL1668" s="397"/>
      <c r="AM1668" s="397"/>
      <c r="AN1668" s="397"/>
      <c r="AO1668" s="397"/>
      <c r="AP1668" s="397"/>
      <c r="AQ1668" s="397"/>
      <c r="AR1668" s="397"/>
      <c r="AS1668" s="397"/>
      <c r="AT1668" s="397"/>
      <c r="AU1668" s="397"/>
      <c r="AV1668" s="397"/>
      <c r="AW1668" s="397"/>
      <c r="AX1668" s="397"/>
      <c r="AY1668" s="397"/>
      <c r="AZ1668" s="397"/>
      <c r="BA1668" s="553"/>
      <c r="BB1668" s="397"/>
      <c r="BC1668" s="397"/>
      <c r="BD1668" s="397"/>
    </row>
    <row r="1669" spans="2:56" x14ac:dyDescent="0.35">
      <c r="B1669" s="80"/>
      <c r="C1669" s="119"/>
      <c r="D1669" s="119"/>
      <c r="E1669" s="202"/>
      <c r="F1669" s="119"/>
      <c r="G1669" s="120"/>
      <c r="H1669" s="41"/>
      <c r="I1669" s="41"/>
      <c r="J1669" s="329">
        <v>0</v>
      </c>
      <c r="K1669" s="329">
        <v>0</v>
      </c>
      <c r="L1669" s="332"/>
      <c r="M1669" s="150"/>
      <c r="N1669" s="397"/>
      <c r="O1669" s="555"/>
      <c r="P1669" s="576">
        <f t="shared" si="81"/>
        <v>0</v>
      </c>
      <c r="Q1669" s="576">
        <f t="shared" si="82"/>
        <v>0</v>
      </c>
      <c r="R1669" s="576">
        <f t="shared" si="83"/>
        <v>0</v>
      </c>
      <c r="S1669" s="576">
        <f t="shared" si="83"/>
        <v>0</v>
      </c>
      <c r="T1669" s="553"/>
      <c r="U1669" s="553"/>
      <c r="V1669" s="553"/>
      <c r="W1669" s="553"/>
      <c r="X1669" s="397"/>
      <c r="Y1669" s="397"/>
      <c r="Z1669" s="397"/>
      <c r="AA1669" s="397"/>
      <c r="AB1669" s="397"/>
      <c r="AC1669" s="397"/>
      <c r="AD1669" s="397"/>
      <c r="AE1669" s="397"/>
      <c r="AF1669" s="397"/>
      <c r="AG1669" s="397"/>
      <c r="AH1669" s="397"/>
      <c r="AI1669" s="397"/>
      <c r="AJ1669" s="397"/>
      <c r="AK1669" s="397"/>
      <c r="AL1669" s="397"/>
      <c r="AM1669" s="397"/>
      <c r="AN1669" s="397"/>
      <c r="AO1669" s="397"/>
      <c r="AP1669" s="397"/>
      <c r="AQ1669" s="397"/>
      <c r="AR1669" s="397"/>
      <c r="AS1669" s="397"/>
      <c r="AT1669" s="397"/>
      <c r="AU1669" s="397"/>
      <c r="AV1669" s="397"/>
      <c r="AW1669" s="397"/>
      <c r="AX1669" s="397"/>
      <c r="AY1669" s="397"/>
      <c r="AZ1669" s="397"/>
      <c r="BA1669" s="553"/>
      <c r="BB1669" s="397"/>
      <c r="BC1669" s="397"/>
      <c r="BD1669" s="397"/>
    </row>
    <row r="1670" spans="2:56" x14ac:dyDescent="0.35">
      <c r="B1670" s="80"/>
      <c r="C1670" s="119"/>
      <c r="D1670" s="119"/>
      <c r="E1670" s="202"/>
      <c r="F1670" s="119"/>
      <c r="G1670" s="120"/>
      <c r="H1670" s="41"/>
      <c r="I1670" s="41"/>
      <c r="J1670" s="329">
        <v>0</v>
      </c>
      <c r="K1670" s="329">
        <v>0</v>
      </c>
      <c r="L1670" s="332"/>
      <c r="M1670" s="150"/>
      <c r="N1670" s="397"/>
      <c r="O1670" s="555"/>
      <c r="P1670" s="576">
        <f t="shared" si="81"/>
        <v>0</v>
      </c>
      <c r="Q1670" s="576">
        <f t="shared" si="82"/>
        <v>0</v>
      </c>
      <c r="R1670" s="576">
        <f t="shared" si="83"/>
        <v>0</v>
      </c>
      <c r="S1670" s="576">
        <f t="shared" si="83"/>
        <v>0</v>
      </c>
      <c r="T1670" s="553"/>
      <c r="U1670" s="553"/>
      <c r="V1670" s="553"/>
      <c r="W1670" s="553"/>
      <c r="X1670" s="397"/>
      <c r="Y1670" s="397"/>
      <c r="Z1670" s="397"/>
      <c r="AA1670" s="397"/>
      <c r="AB1670" s="397"/>
      <c r="AC1670" s="397"/>
      <c r="AD1670" s="397"/>
      <c r="AE1670" s="397"/>
      <c r="AF1670" s="397"/>
      <c r="AG1670" s="397"/>
      <c r="AH1670" s="397"/>
      <c r="AI1670" s="397"/>
      <c r="AJ1670" s="397"/>
      <c r="AK1670" s="397"/>
      <c r="AL1670" s="397"/>
      <c r="AM1670" s="397"/>
      <c r="AN1670" s="397"/>
      <c r="AO1670" s="397"/>
      <c r="AP1670" s="397"/>
      <c r="AQ1670" s="397"/>
      <c r="AR1670" s="397"/>
      <c r="AS1670" s="397"/>
      <c r="AT1670" s="397"/>
      <c r="AU1670" s="397"/>
      <c r="AV1670" s="397"/>
      <c r="AW1670" s="397"/>
      <c r="AX1670" s="397"/>
      <c r="AY1670" s="397"/>
      <c r="AZ1670" s="397"/>
      <c r="BA1670" s="553"/>
      <c r="BB1670" s="397"/>
      <c r="BC1670" s="397"/>
      <c r="BD1670" s="397"/>
    </row>
    <row r="1671" spans="2:56" x14ac:dyDescent="0.35">
      <c r="B1671" s="80"/>
      <c r="C1671" s="119"/>
      <c r="D1671" s="119"/>
      <c r="E1671" s="202"/>
      <c r="F1671" s="119"/>
      <c r="G1671" s="120"/>
      <c r="H1671" s="41"/>
      <c r="I1671" s="41"/>
      <c r="J1671" s="329">
        <v>0</v>
      </c>
      <c r="K1671" s="329">
        <v>0</v>
      </c>
      <c r="L1671" s="332"/>
      <c r="M1671" s="150"/>
      <c r="N1671" s="397"/>
      <c r="O1671" s="555"/>
      <c r="P1671" s="576">
        <f t="shared" si="81"/>
        <v>0</v>
      </c>
      <c r="Q1671" s="576">
        <f t="shared" si="82"/>
        <v>0</v>
      </c>
      <c r="R1671" s="576">
        <f t="shared" si="83"/>
        <v>0</v>
      </c>
      <c r="S1671" s="576">
        <f t="shared" si="83"/>
        <v>0</v>
      </c>
      <c r="T1671" s="553"/>
      <c r="U1671" s="553"/>
      <c r="V1671" s="553"/>
      <c r="W1671" s="553"/>
      <c r="X1671" s="397"/>
      <c r="Y1671" s="397"/>
      <c r="Z1671" s="397"/>
      <c r="AA1671" s="397"/>
      <c r="AB1671" s="397"/>
      <c r="AC1671" s="397"/>
      <c r="AD1671" s="397"/>
      <c r="AE1671" s="397"/>
      <c r="AF1671" s="397"/>
      <c r="AG1671" s="397"/>
      <c r="AH1671" s="397"/>
      <c r="AI1671" s="397"/>
      <c r="AJ1671" s="397"/>
      <c r="AK1671" s="397"/>
      <c r="AL1671" s="397"/>
      <c r="AM1671" s="397"/>
      <c r="AN1671" s="397"/>
      <c r="AO1671" s="397"/>
      <c r="AP1671" s="397"/>
      <c r="AQ1671" s="397"/>
      <c r="AR1671" s="397"/>
      <c r="AS1671" s="397"/>
      <c r="AT1671" s="397"/>
      <c r="AU1671" s="397"/>
      <c r="AV1671" s="397"/>
      <c r="AW1671" s="397"/>
      <c r="AX1671" s="397"/>
      <c r="AY1671" s="397"/>
      <c r="AZ1671" s="397"/>
      <c r="BA1671" s="553"/>
      <c r="BB1671" s="397"/>
      <c r="BC1671" s="397"/>
      <c r="BD1671" s="397"/>
    </row>
    <row r="1672" spans="2:56" x14ac:dyDescent="0.35">
      <c r="B1672" s="80"/>
      <c r="C1672" s="119"/>
      <c r="D1672" s="119"/>
      <c r="E1672" s="202"/>
      <c r="F1672" s="119"/>
      <c r="G1672" s="120"/>
      <c r="H1672" s="41"/>
      <c r="I1672" s="41"/>
      <c r="J1672" s="329">
        <v>0</v>
      </c>
      <c r="K1672" s="329">
        <v>0</v>
      </c>
      <c r="L1672" s="332"/>
      <c r="M1672" s="150"/>
      <c r="N1672" s="397"/>
      <c r="O1672" s="555"/>
      <c r="P1672" s="576">
        <f t="shared" si="81"/>
        <v>0</v>
      </c>
      <c r="Q1672" s="576">
        <f t="shared" si="82"/>
        <v>0</v>
      </c>
      <c r="R1672" s="576">
        <f t="shared" si="83"/>
        <v>0</v>
      </c>
      <c r="S1672" s="576">
        <f t="shared" si="83"/>
        <v>0</v>
      </c>
      <c r="T1672" s="553"/>
      <c r="U1672" s="553"/>
      <c r="V1672" s="553"/>
      <c r="W1672" s="553"/>
      <c r="X1672" s="397"/>
      <c r="Y1672" s="397"/>
      <c r="Z1672" s="397"/>
      <c r="AA1672" s="397"/>
      <c r="AB1672" s="397"/>
      <c r="AC1672" s="397"/>
      <c r="AD1672" s="397"/>
      <c r="AE1672" s="397"/>
      <c r="AF1672" s="397"/>
      <c r="AG1672" s="397"/>
      <c r="AH1672" s="397"/>
      <c r="AI1672" s="397"/>
      <c r="AJ1672" s="397"/>
      <c r="AK1672" s="397"/>
      <c r="AL1672" s="397"/>
      <c r="AM1672" s="397"/>
      <c r="AN1672" s="397"/>
      <c r="AO1672" s="397"/>
      <c r="AP1672" s="397"/>
      <c r="AQ1672" s="397"/>
      <c r="AR1672" s="397"/>
      <c r="AS1672" s="397"/>
      <c r="AT1672" s="397"/>
      <c r="AU1672" s="397"/>
      <c r="AV1672" s="397"/>
      <c r="AW1672" s="397"/>
      <c r="AX1672" s="397"/>
      <c r="AY1672" s="397"/>
      <c r="AZ1672" s="397"/>
      <c r="BA1672" s="553"/>
      <c r="BB1672" s="397"/>
      <c r="BC1672" s="397"/>
      <c r="BD1672" s="397"/>
    </row>
    <row r="1673" spans="2:56" x14ac:dyDescent="0.35">
      <c r="B1673" s="80"/>
      <c r="C1673" s="119"/>
      <c r="D1673" s="119"/>
      <c r="E1673" s="202"/>
      <c r="F1673" s="119"/>
      <c r="G1673" s="120"/>
      <c r="H1673" s="41"/>
      <c r="I1673" s="41"/>
      <c r="J1673" s="329">
        <v>0</v>
      </c>
      <c r="K1673" s="329">
        <v>0</v>
      </c>
      <c r="L1673" s="332"/>
      <c r="M1673" s="150"/>
      <c r="N1673" s="397"/>
      <c r="O1673" s="555"/>
      <c r="P1673" s="576">
        <f t="shared" si="81"/>
        <v>0</v>
      </c>
      <c r="Q1673" s="576">
        <f t="shared" si="82"/>
        <v>0</v>
      </c>
      <c r="R1673" s="576">
        <f t="shared" si="83"/>
        <v>0</v>
      </c>
      <c r="S1673" s="576">
        <f t="shared" si="83"/>
        <v>0</v>
      </c>
      <c r="T1673" s="553"/>
      <c r="U1673" s="553"/>
      <c r="V1673" s="553"/>
      <c r="W1673" s="553"/>
      <c r="X1673" s="397"/>
      <c r="Y1673" s="397"/>
      <c r="Z1673" s="397"/>
      <c r="AA1673" s="397"/>
      <c r="AB1673" s="397"/>
      <c r="AC1673" s="397"/>
      <c r="AD1673" s="397"/>
      <c r="AE1673" s="397"/>
      <c r="AF1673" s="397"/>
      <c r="AG1673" s="397"/>
      <c r="AH1673" s="397"/>
      <c r="AI1673" s="397"/>
      <c r="AJ1673" s="397"/>
      <c r="AK1673" s="397"/>
      <c r="AL1673" s="397"/>
      <c r="AM1673" s="397"/>
      <c r="AN1673" s="397"/>
      <c r="AO1673" s="397"/>
      <c r="AP1673" s="397"/>
      <c r="AQ1673" s="397"/>
      <c r="AR1673" s="397"/>
      <c r="AS1673" s="397"/>
      <c r="AT1673" s="397"/>
      <c r="AU1673" s="397"/>
      <c r="AV1673" s="397"/>
      <c r="AW1673" s="397"/>
      <c r="AX1673" s="397"/>
      <c r="AY1673" s="397"/>
      <c r="AZ1673" s="397"/>
      <c r="BA1673" s="553"/>
      <c r="BB1673" s="397"/>
      <c r="BC1673" s="397"/>
      <c r="BD1673" s="397"/>
    </row>
    <row r="1674" spans="2:56" x14ac:dyDescent="0.35">
      <c r="B1674" s="80"/>
      <c r="C1674" s="119"/>
      <c r="D1674" s="119"/>
      <c r="E1674" s="202"/>
      <c r="F1674" s="119"/>
      <c r="G1674" s="120"/>
      <c r="H1674" s="41"/>
      <c r="I1674" s="41"/>
      <c r="J1674" s="329">
        <v>0</v>
      </c>
      <c r="K1674" s="329">
        <v>0</v>
      </c>
      <c r="L1674" s="332"/>
      <c r="M1674" s="150"/>
      <c r="N1674" s="397"/>
      <c r="O1674" s="555"/>
      <c r="P1674" s="576">
        <f t="shared" si="81"/>
        <v>0</v>
      </c>
      <c r="Q1674" s="576">
        <f t="shared" si="82"/>
        <v>0</v>
      </c>
      <c r="R1674" s="576">
        <f t="shared" si="83"/>
        <v>0</v>
      </c>
      <c r="S1674" s="576">
        <f t="shared" si="83"/>
        <v>0</v>
      </c>
      <c r="T1674" s="553"/>
      <c r="U1674" s="553"/>
      <c r="V1674" s="553"/>
      <c r="W1674" s="553"/>
      <c r="X1674" s="397"/>
      <c r="Y1674" s="397"/>
      <c r="Z1674" s="397"/>
      <c r="AA1674" s="397"/>
      <c r="AB1674" s="397"/>
      <c r="AC1674" s="397"/>
      <c r="AD1674" s="397"/>
      <c r="AE1674" s="397"/>
      <c r="AF1674" s="397"/>
      <c r="AG1674" s="397"/>
      <c r="AH1674" s="397"/>
      <c r="AI1674" s="397"/>
      <c r="AJ1674" s="397"/>
      <c r="AK1674" s="397"/>
      <c r="AL1674" s="397"/>
      <c r="AM1674" s="397"/>
      <c r="AN1674" s="397"/>
      <c r="AO1674" s="397"/>
      <c r="AP1674" s="397"/>
      <c r="AQ1674" s="397"/>
      <c r="AR1674" s="397"/>
      <c r="AS1674" s="397"/>
      <c r="AT1674" s="397"/>
      <c r="AU1674" s="397"/>
      <c r="AV1674" s="397"/>
      <c r="AW1674" s="397"/>
      <c r="AX1674" s="397"/>
      <c r="AY1674" s="397"/>
      <c r="AZ1674" s="397"/>
      <c r="BA1674" s="553"/>
      <c r="BB1674" s="397"/>
      <c r="BC1674" s="397"/>
      <c r="BD1674" s="397"/>
    </row>
    <row r="1675" spans="2:56" x14ac:dyDescent="0.35">
      <c r="B1675" s="80"/>
      <c r="C1675" s="119"/>
      <c r="D1675" s="119"/>
      <c r="E1675" s="202"/>
      <c r="F1675" s="119"/>
      <c r="G1675" s="120"/>
      <c r="H1675" s="41"/>
      <c r="I1675" s="41"/>
      <c r="J1675" s="329">
        <v>0</v>
      </c>
      <c r="K1675" s="329">
        <v>0</v>
      </c>
      <c r="L1675" s="332"/>
      <c r="M1675" s="150"/>
      <c r="N1675" s="397"/>
      <c r="O1675" s="555"/>
      <c r="P1675" s="576">
        <f t="shared" si="81"/>
        <v>0</v>
      </c>
      <c r="Q1675" s="576">
        <f t="shared" si="82"/>
        <v>0</v>
      </c>
      <c r="R1675" s="576">
        <f t="shared" si="83"/>
        <v>0</v>
      </c>
      <c r="S1675" s="576">
        <f t="shared" si="83"/>
        <v>0</v>
      </c>
      <c r="T1675" s="553"/>
      <c r="U1675" s="553"/>
      <c r="V1675" s="553"/>
      <c r="W1675" s="553"/>
      <c r="X1675" s="397"/>
      <c r="Y1675" s="397"/>
      <c r="Z1675" s="397"/>
      <c r="AA1675" s="397"/>
      <c r="AB1675" s="397"/>
      <c r="AC1675" s="397"/>
      <c r="AD1675" s="397"/>
      <c r="AE1675" s="397"/>
      <c r="AF1675" s="397"/>
      <c r="AG1675" s="397"/>
      <c r="AH1675" s="397"/>
      <c r="AI1675" s="397"/>
      <c r="AJ1675" s="397"/>
      <c r="AK1675" s="397"/>
      <c r="AL1675" s="397"/>
      <c r="AM1675" s="397"/>
      <c r="AN1675" s="397"/>
      <c r="AO1675" s="397"/>
      <c r="AP1675" s="397"/>
      <c r="AQ1675" s="397"/>
      <c r="AR1675" s="397"/>
      <c r="AS1675" s="397"/>
      <c r="AT1675" s="397"/>
      <c r="AU1675" s="397"/>
      <c r="AV1675" s="397"/>
      <c r="AW1675" s="397"/>
      <c r="AX1675" s="397"/>
      <c r="AY1675" s="397"/>
      <c r="AZ1675" s="397"/>
      <c r="BA1675" s="553"/>
      <c r="BB1675" s="397"/>
      <c r="BC1675" s="397"/>
      <c r="BD1675" s="397"/>
    </row>
    <row r="1676" spans="2:56" x14ac:dyDescent="0.35">
      <c r="B1676" s="80"/>
      <c r="C1676" s="119"/>
      <c r="D1676" s="119"/>
      <c r="E1676" s="202"/>
      <c r="F1676" s="119"/>
      <c r="G1676" s="120"/>
      <c r="H1676" s="41"/>
      <c r="I1676" s="41"/>
      <c r="J1676" s="329">
        <v>0</v>
      </c>
      <c r="K1676" s="329">
        <v>0</v>
      </c>
      <c r="L1676" s="332"/>
      <c r="M1676" s="150"/>
      <c r="N1676" s="397"/>
      <c r="O1676" s="555"/>
      <c r="P1676" s="576">
        <f t="shared" si="81"/>
        <v>0</v>
      </c>
      <c r="Q1676" s="576">
        <f t="shared" si="82"/>
        <v>0</v>
      </c>
      <c r="R1676" s="576">
        <f t="shared" si="83"/>
        <v>0</v>
      </c>
      <c r="S1676" s="576">
        <f t="shared" si="83"/>
        <v>0</v>
      </c>
      <c r="T1676" s="553"/>
      <c r="U1676" s="553"/>
      <c r="V1676" s="553"/>
      <c r="W1676" s="553"/>
      <c r="X1676" s="397"/>
      <c r="Y1676" s="397"/>
      <c r="Z1676" s="397"/>
      <c r="AA1676" s="397"/>
      <c r="AB1676" s="397"/>
      <c r="AC1676" s="397"/>
      <c r="AD1676" s="397"/>
      <c r="AE1676" s="397"/>
      <c r="AF1676" s="397"/>
      <c r="AG1676" s="397"/>
      <c r="AH1676" s="397"/>
      <c r="AI1676" s="397"/>
      <c r="AJ1676" s="397"/>
      <c r="AK1676" s="397"/>
      <c r="AL1676" s="397"/>
      <c r="AM1676" s="397"/>
      <c r="AN1676" s="397"/>
      <c r="AO1676" s="397"/>
      <c r="AP1676" s="397"/>
      <c r="AQ1676" s="397"/>
      <c r="AR1676" s="397"/>
      <c r="AS1676" s="397"/>
      <c r="AT1676" s="397"/>
      <c r="AU1676" s="397"/>
      <c r="AV1676" s="397"/>
      <c r="AW1676" s="397"/>
      <c r="AX1676" s="397"/>
      <c r="AY1676" s="397"/>
      <c r="AZ1676" s="397"/>
      <c r="BA1676" s="553"/>
      <c r="BB1676" s="397"/>
      <c r="BC1676" s="397"/>
      <c r="BD1676" s="397"/>
    </row>
    <row r="1677" spans="2:56" x14ac:dyDescent="0.35">
      <c r="B1677" s="80"/>
      <c r="C1677" s="119"/>
      <c r="D1677" s="119"/>
      <c r="E1677" s="202"/>
      <c r="F1677" s="119"/>
      <c r="G1677" s="120"/>
      <c r="H1677" s="41"/>
      <c r="I1677" s="41"/>
      <c r="J1677" s="329">
        <v>0</v>
      </c>
      <c r="K1677" s="329">
        <v>0</v>
      </c>
      <c r="L1677" s="332"/>
      <c r="M1677" s="150"/>
      <c r="N1677" s="397"/>
      <c r="O1677" s="555"/>
      <c r="P1677" s="576">
        <f t="shared" si="81"/>
        <v>0</v>
      </c>
      <c r="Q1677" s="576">
        <f t="shared" si="82"/>
        <v>0</v>
      </c>
      <c r="R1677" s="576">
        <f t="shared" si="83"/>
        <v>0</v>
      </c>
      <c r="S1677" s="576">
        <f t="shared" si="83"/>
        <v>0</v>
      </c>
      <c r="T1677" s="553"/>
      <c r="U1677" s="553"/>
      <c r="V1677" s="553"/>
      <c r="W1677" s="553"/>
      <c r="X1677" s="397"/>
      <c r="Y1677" s="397"/>
      <c r="Z1677" s="397"/>
      <c r="AA1677" s="397"/>
      <c r="AB1677" s="397"/>
      <c r="AC1677" s="397"/>
      <c r="AD1677" s="397"/>
      <c r="AE1677" s="397"/>
      <c r="AF1677" s="397"/>
      <c r="AG1677" s="397"/>
      <c r="AH1677" s="397"/>
      <c r="AI1677" s="397"/>
      <c r="AJ1677" s="397"/>
      <c r="AK1677" s="397"/>
      <c r="AL1677" s="397"/>
      <c r="AM1677" s="397"/>
      <c r="AN1677" s="397"/>
      <c r="AO1677" s="397"/>
      <c r="AP1677" s="397"/>
      <c r="AQ1677" s="397"/>
      <c r="AR1677" s="397"/>
      <c r="AS1677" s="397"/>
      <c r="AT1677" s="397"/>
      <c r="AU1677" s="397"/>
      <c r="AV1677" s="397"/>
      <c r="AW1677" s="397"/>
      <c r="AX1677" s="397"/>
      <c r="AY1677" s="397"/>
      <c r="AZ1677" s="397"/>
      <c r="BA1677" s="553"/>
      <c r="BB1677" s="397"/>
      <c r="BC1677" s="397"/>
      <c r="BD1677" s="397"/>
    </row>
    <row r="1678" spans="2:56" x14ac:dyDescent="0.35">
      <c r="B1678" s="80"/>
      <c r="C1678" s="119"/>
      <c r="D1678" s="119"/>
      <c r="E1678" s="202"/>
      <c r="F1678" s="119"/>
      <c r="G1678" s="120"/>
      <c r="H1678" s="41"/>
      <c r="I1678" s="41"/>
      <c r="J1678" s="329">
        <v>0</v>
      </c>
      <c r="K1678" s="329">
        <v>0</v>
      </c>
      <c r="L1678" s="332"/>
      <c r="M1678" s="150"/>
      <c r="N1678" s="397"/>
      <c r="O1678" s="555"/>
      <c r="P1678" s="576">
        <f t="shared" si="81"/>
        <v>0</v>
      </c>
      <c r="Q1678" s="576">
        <f t="shared" si="82"/>
        <v>0</v>
      </c>
      <c r="R1678" s="576">
        <f t="shared" si="83"/>
        <v>0</v>
      </c>
      <c r="S1678" s="576">
        <f t="shared" si="83"/>
        <v>0</v>
      </c>
      <c r="T1678" s="553"/>
      <c r="U1678" s="553"/>
      <c r="V1678" s="553"/>
      <c r="W1678" s="553"/>
      <c r="X1678" s="397"/>
      <c r="Y1678" s="397"/>
      <c r="Z1678" s="397"/>
      <c r="AA1678" s="397"/>
      <c r="AB1678" s="397"/>
      <c r="AC1678" s="397"/>
      <c r="AD1678" s="397"/>
      <c r="AE1678" s="397"/>
      <c r="AF1678" s="397"/>
      <c r="AG1678" s="397"/>
      <c r="AH1678" s="397"/>
      <c r="AI1678" s="397"/>
      <c r="AJ1678" s="397"/>
      <c r="AK1678" s="397"/>
      <c r="AL1678" s="397"/>
      <c r="AM1678" s="397"/>
      <c r="AN1678" s="397"/>
      <c r="AO1678" s="397"/>
      <c r="AP1678" s="397"/>
      <c r="AQ1678" s="397"/>
      <c r="AR1678" s="397"/>
      <c r="AS1678" s="397"/>
      <c r="AT1678" s="397"/>
      <c r="AU1678" s="397"/>
      <c r="AV1678" s="397"/>
      <c r="AW1678" s="397"/>
      <c r="AX1678" s="397"/>
      <c r="AY1678" s="397"/>
      <c r="AZ1678" s="397"/>
      <c r="BA1678" s="553"/>
      <c r="BB1678" s="397"/>
      <c r="BC1678" s="397"/>
      <c r="BD1678" s="397"/>
    </row>
    <row r="1679" spans="2:56" x14ac:dyDescent="0.35">
      <c r="B1679" s="80"/>
      <c r="C1679" s="119"/>
      <c r="D1679" s="119"/>
      <c r="E1679" s="202"/>
      <c r="F1679" s="119"/>
      <c r="G1679" s="120"/>
      <c r="H1679" s="41"/>
      <c r="I1679" s="41"/>
      <c r="J1679" s="329">
        <v>0</v>
      </c>
      <c r="K1679" s="329">
        <v>0</v>
      </c>
      <c r="L1679" s="332"/>
      <c r="M1679" s="150"/>
      <c r="N1679" s="397"/>
      <c r="O1679" s="555"/>
      <c r="P1679" s="576">
        <f t="shared" si="81"/>
        <v>0</v>
      </c>
      <c r="Q1679" s="576">
        <f t="shared" si="82"/>
        <v>0</v>
      </c>
      <c r="R1679" s="576">
        <f t="shared" si="83"/>
        <v>0</v>
      </c>
      <c r="S1679" s="576">
        <f t="shared" si="83"/>
        <v>0</v>
      </c>
      <c r="T1679" s="553"/>
      <c r="U1679" s="553"/>
      <c r="V1679" s="553"/>
      <c r="W1679" s="553"/>
      <c r="X1679" s="397"/>
      <c r="Y1679" s="397"/>
      <c r="Z1679" s="397"/>
      <c r="AA1679" s="397"/>
      <c r="AB1679" s="397"/>
      <c r="AC1679" s="397"/>
      <c r="AD1679" s="397"/>
      <c r="AE1679" s="397"/>
      <c r="AF1679" s="397"/>
      <c r="AG1679" s="397"/>
      <c r="AH1679" s="397"/>
      <c r="AI1679" s="397"/>
      <c r="AJ1679" s="397"/>
      <c r="AK1679" s="397"/>
      <c r="AL1679" s="397"/>
      <c r="AM1679" s="397"/>
      <c r="AN1679" s="397"/>
      <c r="AO1679" s="397"/>
      <c r="AP1679" s="397"/>
      <c r="AQ1679" s="397"/>
      <c r="AR1679" s="397"/>
      <c r="AS1679" s="397"/>
      <c r="AT1679" s="397"/>
      <c r="AU1679" s="397"/>
      <c r="AV1679" s="397"/>
      <c r="AW1679" s="397"/>
      <c r="AX1679" s="397"/>
      <c r="AY1679" s="397"/>
      <c r="AZ1679" s="397"/>
      <c r="BA1679" s="553"/>
      <c r="BB1679" s="397"/>
      <c r="BC1679" s="397"/>
      <c r="BD1679" s="397"/>
    </row>
    <row r="1680" spans="2:56" x14ac:dyDescent="0.35">
      <c r="B1680" s="80"/>
      <c r="C1680" s="119"/>
      <c r="D1680" s="119"/>
      <c r="E1680" s="202"/>
      <c r="F1680" s="119"/>
      <c r="G1680" s="120"/>
      <c r="H1680" s="41"/>
      <c r="I1680" s="41"/>
      <c r="J1680" s="329">
        <v>0</v>
      </c>
      <c r="K1680" s="329">
        <v>0</v>
      </c>
      <c r="L1680" s="332"/>
      <c r="M1680" s="150"/>
      <c r="N1680" s="397"/>
      <c r="O1680" s="555"/>
      <c r="P1680" s="576">
        <f t="shared" si="81"/>
        <v>0</v>
      </c>
      <c r="Q1680" s="576">
        <f t="shared" si="82"/>
        <v>0</v>
      </c>
      <c r="R1680" s="576">
        <f t="shared" si="83"/>
        <v>0</v>
      </c>
      <c r="S1680" s="576">
        <f t="shared" si="83"/>
        <v>0</v>
      </c>
      <c r="T1680" s="553"/>
      <c r="U1680" s="553"/>
      <c r="V1680" s="553"/>
      <c r="W1680" s="553"/>
      <c r="X1680" s="397"/>
      <c r="Y1680" s="397"/>
      <c r="Z1680" s="397"/>
      <c r="AA1680" s="397"/>
      <c r="AB1680" s="397"/>
      <c r="AC1680" s="397"/>
      <c r="AD1680" s="397"/>
      <c r="AE1680" s="397"/>
      <c r="AF1680" s="397"/>
      <c r="AG1680" s="397"/>
      <c r="AH1680" s="397"/>
      <c r="AI1680" s="397"/>
      <c r="AJ1680" s="397"/>
      <c r="AK1680" s="397"/>
      <c r="AL1680" s="397"/>
      <c r="AM1680" s="397"/>
      <c r="AN1680" s="397"/>
      <c r="AO1680" s="397"/>
      <c r="AP1680" s="397"/>
      <c r="AQ1680" s="397"/>
      <c r="AR1680" s="397"/>
      <c r="AS1680" s="397"/>
      <c r="AT1680" s="397"/>
      <c r="AU1680" s="397"/>
      <c r="AV1680" s="397"/>
      <c r="AW1680" s="397"/>
      <c r="AX1680" s="397"/>
      <c r="AY1680" s="397"/>
      <c r="AZ1680" s="397"/>
      <c r="BA1680" s="553"/>
      <c r="BB1680" s="397"/>
      <c r="BC1680" s="397"/>
      <c r="BD1680" s="397"/>
    </row>
    <row r="1681" spans="2:56" x14ac:dyDescent="0.35">
      <c r="B1681" s="80"/>
      <c r="C1681" s="119"/>
      <c r="D1681" s="119"/>
      <c r="E1681" s="202"/>
      <c r="F1681" s="119"/>
      <c r="G1681" s="120"/>
      <c r="H1681" s="41"/>
      <c r="I1681" s="41"/>
      <c r="J1681" s="329">
        <v>0</v>
      </c>
      <c r="K1681" s="329">
        <v>0</v>
      </c>
      <c r="L1681" s="332"/>
      <c r="M1681" s="150"/>
      <c r="N1681" s="397"/>
      <c r="O1681" s="555"/>
      <c r="P1681" s="576">
        <f t="shared" si="81"/>
        <v>0</v>
      </c>
      <c r="Q1681" s="576">
        <f t="shared" si="82"/>
        <v>0</v>
      </c>
      <c r="R1681" s="576">
        <f t="shared" si="83"/>
        <v>0</v>
      </c>
      <c r="S1681" s="576">
        <f t="shared" si="83"/>
        <v>0</v>
      </c>
      <c r="T1681" s="553"/>
      <c r="U1681" s="553"/>
      <c r="V1681" s="553"/>
      <c r="W1681" s="553"/>
      <c r="X1681" s="397"/>
      <c r="Y1681" s="397"/>
      <c r="Z1681" s="397"/>
      <c r="AA1681" s="397"/>
      <c r="AB1681" s="397"/>
      <c r="AC1681" s="397"/>
      <c r="AD1681" s="397"/>
      <c r="AE1681" s="397"/>
      <c r="AF1681" s="397"/>
      <c r="AG1681" s="397"/>
      <c r="AH1681" s="397"/>
      <c r="AI1681" s="397"/>
      <c r="AJ1681" s="397"/>
      <c r="AK1681" s="397"/>
      <c r="AL1681" s="397"/>
      <c r="AM1681" s="397"/>
      <c r="AN1681" s="397"/>
      <c r="AO1681" s="397"/>
      <c r="AP1681" s="397"/>
      <c r="AQ1681" s="397"/>
      <c r="AR1681" s="397"/>
      <c r="AS1681" s="397"/>
      <c r="AT1681" s="397"/>
      <c r="AU1681" s="397"/>
      <c r="AV1681" s="397"/>
      <c r="AW1681" s="397"/>
      <c r="AX1681" s="397"/>
      <c r="AY1681" s="397"/>
      <c r="AZ1681" s="397"/>
      <c r="BA1681" s="553"/>
      <c r="BB1681" s="397"/>
      <c r="BC1681" s="397"/>
      <c r="BD1681" s="397"/>
    </row>
    <row r="1682" spans="2:56" x14ac:dyDescent="0.35">
      <c r="B1682" s="80"/>
      <c r="C1682" s="119"/>
      <c r="D1682" s="119"/>
      <c r="E1682" s="202"/>
      <c r="F1682" s="119"/>
      <c r="G1682" s="120"/>
      <c r="H1682" s="41"/>
      <c r="I1682" s="41"/>
      <c r="J1682" s="329">
        <v>0</v>
      </c>
      <c r="K1682" s="329">
        <v>0</v>
      </c>
      <c r="L1682" s="332"/>
      <c r="M1682" s="150"/>
      <c r="N1682" s="397"/>
      <c r="O1682" s="555"/>
      <c r="P1682" s="576">
        <f t="shared" si="81"/>
        <v>0</v>
      </c>
      <c r="Q1682" s="576">
        <f t="shared" si="82"/>
        <v>0</v>
      </c>
      <c r="R1682" s="576">
        <f t="shared" si="83"/>
        <v>0</v>
      </c>
      <c r="S1682" s="576">
        <f t="shared" si="83"/>
        <v>0</v>
      </c>
      <c r="T1682" s="553"/>
      <c r="U1682" s="553"/>
      <c r="V1682" s="553"/>
      <c r="W1682" s="553"/>
      <c r="X1682" s="397"/>
      <c r="Y1682" s="397"/>
      <c r="Z1682" s="397"/>
      <c r="AA1682" s="397"/>
      <c r="AB1682" s="397"/>
      <c r="AC1682" s="397"/>
      <c r="AD1682" s="397"/>
      <c r="AE1682" s="397"/>
      <c r="AF1682" s="397"/>
      <c r="AG1682" s="397"/>
      <c r="AH1682" s="397"/>
      <c r="AI1682" s="397"/>
      <c r="AJ1682" s="397"/>
      <c r="AK1682" s="397"/>
      <c r="AL1682" s="397"/>
      <c r="AM1682" s="397"/>
      <c r="AN1682" s="397"/>
      <c r="AO1682" s="397"/>
      <c r="AP1682" s="397"/>
      <c r="AQ1682" s="397"/>
      <c r="AR1682" s="397"/>
      <c r="AS1682" s="397"/>
      <c r="AT1682" s="397"/>
      <c r="AU1682" s="397"/>
      <c r="AV1682" s="397"/>
      <c r="AW1682" s="397"/>
      <c r="AX1682" s="397"/>
      <c r="AY1682" s="397"/>
      <c r="AZ1682" s="397"/>
      <c r="BA1682" s="553"/>
      <c r="BB1682" s="397"/>
      <c r="BC1682" s="397"/>
      <c r="BD1682" s="397"/>
    </row>
    <row r="1683" spans="2:56" x14ac:dyDescent="0.35">
      <c r="B1683" s="80"/>
      <c r="C1683" s="119"/>
      <c r="D1683" s="119"/>
      <c r="E1683" s="202"/>
      <c r="F1683" s="119"/>
      <c r="G1683" s="120"/>
      <c r="H1683" s="41"/>
      <c r="I1683" s="41"/>
      <c r="J1683" s="329">
        <v>0</v>
      </c>
      <c r="K1683" s="329">
        <v>0</v>
      </c>
      <c r="L1683" s="332"/>
      <c r="M1683" s="150"/>
      <c r="N1683" s="397"/>
      <c r="O1683" s="555"/>
      <c r="P1683" s="576">
        <f t="shared" si="81"/>
        <v>0</v>
      </c>
      <c r="Q1683" s="576">
        <f t="shared" si="82"/>
        <v>0</v>
      </c>
      <c r="R1683" s="576">
        <f t="shared" si="83"/>
        <v>0</v>
      </c>
      <c r="S1683" s="576">
        <f t="shared" si="83"/>
        <v>0</v>
      </c>
      <c r="T1683" s="553"/>
      <c r="U1683" s="553"/>
      <c r="V1683" s="553"/>
      <c r="W1683" s="553"/>
      <c r="X1683" s="397"/>
      <c r="Y1683" s="397"/>
      <c r="Z1683" s="397"/>
      <c r="AA1683" s="397"/>
      <c r="AB1683" s="397"/>
      <c r="AC1683" s="397"/>
      <c r="AD1683" s="397"/>
      <c r="AE1683" s="397"/>
      <c r="AF1683" s="397"/>
      <c r="AG1683" s="397"/>
      <c r="AH1683" s="397"/>
      <c r="AI1683" s="397"/>
      <c r="AJ1683" s="397"/>
      <c r="AK1683" s="397"/>
      <c r="AL1683" s="397"/>
      <c r="AM1683" s="397"/>
      <c r="AN1683" s="397"/>
      <c r="AO1683" s="397"/>
      <c r="AP1683" s="397"/>
      <c r="AQ1683" s="397"/>
      <c r="AR1683" s="397"/>
      <c r="AS1683" s="397"/>
      <c r="AT1683" s="397"/>
      <c r="AU1683" s="397"/>
      <c r="AV1683" s="397"/>
      <c r="AW1683" s="397"/>
      <c r="AX1683" s="397"/>
      <c r="AY1683" s="397"/>
      <c r="AZ1683" s="397"/>
      <c r="BA1683" s="553"/>
      <c r="BB1683" s="397"/>
      <c r="BC1683" s="397"/>
      <c r="BD1683" s="397"/>
    </row>
    <row r="1684" spans="2:56" x14ac:dyDescent="0.35">
      <c r="B1684" s="80"/>
      <c r="C1684" s="119"/>
      <c r="D1684" s="119"/>
      <c r="E1684" s="202"/>
      <c r="F1684" s="119"/>
      <c r="G1684" s="120"/>
      <c r="H1684" s="41"/>
      <c r="I1684" s="41"/>
      <c r="J1684" s="329">
        <v>0</v>
      </c>
      <c r="K1684" s="329">
        <v>0</v>
      </c>
      <c r="L1684" s="332"/>
      <c r="M1684" s="150"/>
      <c r="N1684" s="397"/>
      <c r="O1684" s="555"/>
      <c r="P1684" s="576">
        <f t="shared" si="81"/>
        <v>0</v>
      </c>
      <c r="Q1684" s="576">
        <f t="shared" si="82"/>
        <v>0</v>
      </c>
      <c r="R1684" s="576">
        <f t="shared" si="83"/>
        <v>0</v>
      </c>
      <c r="S1684" s="576">
        <f t="shared" si="83"/>
        <v>0</v>
      </c>
      <c r="T1684" s="553"/>
      <c r="U1684" s="553"/>
      <c r="V1684" s="553"/>
      <c r="W1684" s="553"/>
      <c r="X1684" s="397"/>
      <c r="Y1684" s="397"/>
      <c r="Z1684" s="397"/>
      <c r="AA1684" s="397"/>
      <c r="AB1684" s="397"/>
      <c r="AC1684" s="397"/>
      <c r="AD1684" s="397"/>
      <c r="AE1684" s="397"/>
      <c r="AF1684" s="397"/>
      <c r="AG1684" s="397"/>
      <c r="AH1684" s="397"/>
      <c r="AI1684" s="397"/>
      <c r="AJ1684" s="397"/>
      <c r="AK1684" s="397"/>
      <c r="AL1684" s="397"/>
      <c r="AM1684" s="397"/>
      <c r="AN1684" s="397"/>
      <c r="AO1684" s="397"/>
      <c r="AP1684" s="397"/>
      <c r="AQ1684" s="397"/>
      <c r="AR1684" s="397"/>
      <c r="AS1684" s="397"/>
      <c r="AT1684" s="397"/>
      <c r="AU1684" s="397"/>
      <c r="AV1684" s="397"/>
      <c r="AW1684" s="397"/>
      <c r="AX1684" s="397"/>
      <c r="AY1684" s="397"/>
      <c r="AZ1684" s="397"/>
      <c r="BA1684" s="553"/>
      <c r="BB1684" s="397"/>
      <c r="BC1684" s="397"/>
      <c r="BD1684" s="397"/>
    </row>
    <row r="1685" spans="2:56" x14ac:dyDescent="0.35">
      <c r="B1685" s="80"/>
      <c r="C1685" s="119"/>
      <c r="D1685" s="119"/>
      <c r="E1685" s="202"/>
      <c r="F1685" s="119"/>
      <c r="G1685" s="120"/>
      <c r="H1685" s="41"/>
      <c r="I1685" s="41"/>
      <c r="J1685" s="329">
        <v>0</v>
      </c>
      <c r="K1685" s="329">
        <v>0</v>
      </c>
      <c r="L1685" s="332"/>
      <c r="M1685" s="150"/>
      <c r="N1685" s="397"/>
      <c r="O1685" s="555"/>
      <c r="P1685" s="576">
        <f t="shared" si="81"/>
        <v>0</v>
      </c>
      <c r="Q1685" s="576">
        <f t="shared" si="82"/>
        <v>0</v>
      </c>
      <c r="R1685" s="576">
        <f t="shared" si="83"/>
        <v>0</v>
      </c>
      <c r="S1685" s="576">
        <f t="shared" si="83"/>
        <v>0</v>
      </c>
      <c r="T1685" s="553"/>
      <c r="U1685" s="553"/>
      <c r="V1685" s="553"/>
      <c r="W1685" s="553"/>
      <c r="X1685" s="397"/>
      <c r="Y1685" s="397"/>
      <c r="Z1685" s="397"/>
      <c r="AA1685" s="397"/>
      <c r="AB1685" s="397"/>
      <c r="AC1685" s="397"/>
      <c r="AD1685" s="397"/>
      <c r="AE1685" s="397"/>
      <c r="AF1685" s="397"/>
      <c r="AG1685" s="397"/>
      <c r="AH1685" s="397"/>
      <c r="AI1685" s="397"/>
      <c r="AJ1685" s="397"/>
      <c r="AK1685" s="397"/>
      <c r="AL1685" s="397"/>
      <c r="AM1685" s="397"/>
      <c r="AN1685" s="397"/>
      <c r="AO1685" s="397"/>
      <c r="AP1685" s="397"/>
      <c r="AQ1685" s="397"/>
      <c r="AR1685" s="397"/>
      <c r="AS1685" s="397"/>
      <c r="AT1685" s="397"/>
      <c r="AU1685" s="397"/>
      <c r="AV1685" s="397"/>
      <c r="AW1685" s="397"/>
      <c r="AX1685" s="397"/>
      <c r="AY1685" s="397"/>
      <c r="AZ1685" s="397"/>
      <c r="BA1685" s="553"/>
      <c r="BB1685" s="397"/>
      <c r="BC1685" s="397"/>
      <c r="BD1685" s="397"/>
    </row>
    <row r="1686" spans="2:56" x14ac:dyDescent="0.35">
      <c r="B1686" s="80"/>
      <c r="C1686" s="119"/>
      <c r="D1686" s="119"/>
      <c r="E1686" s="202"/>
      <c r="F1686" s="119"/>
      <c r="G1686" s="120"/>
      <c r="H1686" s="41"/>
      <c r="I1686" s="41"/>
      <c r="J1686" s="329">
        <v>0</v>
      </c>
      <c r="K1686" s="329">
        <v>0</v>
      </c>
      <c r="L1686" s="332"/>
      <c r="M1686" s="150"/>
      <c r="N1686" s="397"/>
      <c r="O1686" s="555"/>
      <c r="P1686" s="576">
        <f t="shared" si="81"/>
        <v>0</v>
      </c>
      <c r="Q1686" s="576">
        <f t="shared" si="82"/>
        <v>0</v>
      </c>
      <c r="R1686" s="576">
        <f t="shared" si="83"/>
        <v>0</v>
      </c>
      <c r="S1686" s="576">
        <f t="shared" si="83"/>
        <v>0</v>
      </c>
      <c r="T1686" s="553"/>
      <c r="U1686" s="553"/>
      <c r="V1686" s="553"/>
      <c r="W1686" s="553"/>
      <c r="X1686" s="397"/>
      <c r="Y1686" s="397"/>
      <c r="Z1686" s="397"/>
      <c r="AA1686" s="397"/>
      <c r="AB1686" s="397"/>
      <c r="AC1686" s="397"/>
      <c r="AD1686" s="397"/>
      <c r="AE1686" s="397"/>
      <c r="AF1686" s="397"/>
      <c r="AG1686" s="397"/>
      <c r="AH1686" s="397"/>
      <c r="AI1686" s="397"/>
      <c r="AJ1686" s="397"/>
      <c r="AK1686" s="397"/>
      <c r="AL1686" s="397"/>
      <c r="AM1686" s="397"/>
      <c r="AN1686" s="397"/>
      <c r="AO1686" s="397"/>
      <c r="AP1686" s="397"/>
      <c r="AQ1686" s="397"/>
      <c r="AR1686" s="397"/>
      <c r="AS1686" s="397"/>
      <c r="AT1686" s="397"/>
      <c r="AU1686" s="397"/>
      <c r="AV1686" s="397"/>
      <c r="AW1686" s="397"/>
      <c r="AX1686" s="397"/>
      <c r="AY1686" s="397"/>
      <c r="AZ1686" s="397"/>
      <c r="BA1686" s="553"/>
      <c r="BB1686" s="397"/>
      <c r="BC1686" s="397"/>
      <c r="BD1686" s="397"/>
    </row>
    <row r="1687" spans="2:56" x14ac:dyDescent="0.35">
      <c r="B1687" s="80"/>
      <c r="C1687" s="119"/>
      <c r="D1687" s="119"/>
      <c r="E1687" s="202"/>
      <c r="F1687" s="119"/>
      <c r="G1687" s="120"/>
      <c r="H1687" s="41"/>
      <c r="I1687" s="41"/>
      <c r="J1687" s="329">
        <v>0</v>
      </c>
      <c r="K1687" s="329">
        <v>0</v>
      </c>
      <c r="L1687" s="332"/>
      <c r="M1687" s="150"/>
      <c r="N1687" s="397"/>
      <c r="O1687" s="555"/>
      <c r="P1687" s="576">
        <f t="shared" si="81"/>
        <v>0</v>
      </c>
      <c r="Q1687" s="576">
        <f t="shared" si="82"/>
        <v>0</v>
      </c>
      <c r="R1687" s="576">
        <f t="shared" si="83"/>
        <v>0</v>
      </c>
      <c r="S1687" s="576">
        <f t="shared" si="83"/>
        <v>0</v>
      </c>
      <c r="T1687" s="553"/>
      <c r="U1687" s="553"/>
      <c r="V1687" s="553"/>
      <c r="W1687" s="553"/>
      <c r="X1687" s="397"/>
      <c r="Y1687" s="397"/>
      <c r="Z1687" s="397"/>
      <c r="AA1687" s="397"/>
      <c r="AB1687" s="397"/>
      <c r="AC1687" s="397"/>
      <c r="AD1687" s="397"/>
      <c r="AE1687" s="397"/>
      <c r="AF1687" s="397"/>
      <c r="AG1687" s="397"/>
      <c r="AH1687" s="397"/>
      <c r="AI1687" s="397"/>
      <c r="AJ1687" s="397"/>
      <c r="AK1687" s="397"/>
      <c r="AL1687" s="397"/>
      <c r="AM1687" s="397"/>
      <c r="AN1687" s="397"/>
      <c r="AO1687" s="397"/>
      <c r="AP1687" s="397"/>
      <c r="AQ1687" s="397"/>
      <c r="AR1687" s="397"/>
      <c r="AS1687" s="397"/>
      <c r="AT1687" s="397"/>
      <c r="AU1687" s="397"/>
      <c r="AV1687" s="397"/>
      <c r="AW1687" s="397"/>
      <c r="AX1687" s="397"/>
      <c r="AY1687" s="397"/>
      <c r="AZ1687" s="397"/>
      <c r="BA1687" s="553"/>
      <c r="BB1687" s="397"/>
      <c r="BC1687" s="397"/>
      <c r="BD1687" s="397"/>
    </row>
    <row r="1688" spans="2:56" x14ac:dyDescent="0.35">
      <c r="B1688" s="80"/>
      <c r="C1688" s="119"/>
      <c r="D1688" s="119"/>
      <c r="E1688" s="202"/>
      <c r="F1688" s="119"/>
      <c r="G1688" s="120"/>
      <c r="H1688" s="41"/>
      <c r="I1688" s="41"/>
      <c r="J1688" s="329">
        <v>0</v>
      </c>
      <c r="K1688" s="329">
        <v>0</v>
      </c>
      <c r="L1688" s="332"/>
      <c r="M1688" s="150"/>
      <c r="N1688" s="397"/>
      <c r="O1688" s="555"/>
      <c r="P1688" s="576">
        <f t="shared" si="81"/>
        <v>0</v>
      </c>
      <c r="Q1688" s="576">
        <f t="shared" si="82"/>
        <v>0</v>
      </c>
      <c r="R1688" s="576">
        <f t="shared" si="83"/>
        <v>0</v>
      </c>
      <c r="S1688" s="576">
        <f t="shared" si="83"/>
        <v>0</v>
      </c>
      <c r="T1688" s="553"/>
      <c r="U1688" s="553"/>
      <c r="V1688" s="553"/>
      <c r="W1688" s="553"/>
      <c r="X1688" s="397"/>
      <c r="Y1688" s="397"/>
      <c r="Z1688" s="397"/>
      <c r="AA1688" s="397"/>
      <c r="AB1688" s="397"/>
      <c r="AC1688" s="397"/>
      <c r="AD1688" s="397"/>
      <c r="AE1688" s="397"/>
      <c r="AF1688" s="397"/>
      <c r="AG1688" s="397"/>
      <c r="AH1688" s="397"/>
      <c r="AI1688" s="397"/>
      <c r="AJ1688" s="397"/>
      <c r="AK1688" s="397"/>
      <c r="AL1688" s="397"/>
      <c r="AM1688" s="397"/>
      <c r="AN1688" s="397"/>
      <c r="AO1688" s="397"/>
      <c r="AP1688" s="397"/>
      <c r="AQ1688" s="397"/>
      <c r="AR1688" s="397"/>
      <c r="AS1688" s="397"/>
      <c r="AT1688" s="397"/>
      <c r="AU1688" s="397"/>
      <c r="AV1688" s="397"/>
      <c r="AW1688" s="397"/>
      <c r="AX1688" s="397"/>
      <c r="AY1688" s="397"/>
      <c r="AZ1688" s="397"/>
      <c r="BA1688" s="553"/>
      <c r="BB1688" s="397"/>
      <c r="BC1688" s="397"/>
      <c r="BD1688" s="397"/>
    </row>
    <row r="1689" spans="2:56" x14ac:dyDescent="0.35">
      <c r="B1689" s="80"/>
      <c r="C1689" s="119"/>
      <c r="D1689" s="119"/>
      <c r="E1689" s="202"/>
      <c r="F1689" s="119"/>
      <c r="G1689" s="120"/>
      <c r="H1689" s="41"/>
      <c r="I1689" s="41"/>
      <c r="J1689" s="329">
        <v>0</v>
      </c>
      <c r="K1689" s="329">
        <v>0</v>
      </c>
      <c r="L1689" s="332"/>
      <c r="M1689" s="150"/>
      <c r="N1689" s="397"/>
      <c r="O1689" s="555"/>
      <c r="P1689" s="576">
        <f t="shared" si="81"/>
        <v>0</v>
      </c>
      <c r="Q1689" s="576">
        <f t="shared" si="82"/>
        <v>0</v>
      </c>
      <c r="R1689" s="576">
        <f t="shared" si="83"/>
        <v>0</v>
      </c>
      <c r="S1689" s="576">
        <f t="shared" si="83"/>
        <v>0</v>
      </c>
      <c r="T1689" s="553"/>
      <c r="U1689" s="553"/>
      <c r="V1689" s="553"/>
      <c r="W1689" s="553"/>
      <c r="X1689" s="397"/>
      <c r="Y1689" s="397"/>
      <c r="Z1689" s="397"/>
      <c r="AA1689" s="397"/>
      <c r="AB1689" s="397"/>
      <c r="AC1689" s="397"/>
      <c r="AD1689" s="397"/>
      <c r="AE1689" s="397"/>
      <c r="AF1689" s="397"/>
      <c r="AG1689" s="397"/>
      <c r="AH1689" s="397"/>
      <c r="AI1689" s="397"/>
      <c r="AJ1689" s="397"/>
      <c r="AK1689" s="397"/>
      <c r="AL1689" s="397"/>
      <c r="AM1689" s="397"/>
      <c r="AN1689" s="397"/>
      <c r="AO1689" s="397"/>
      <c r="AP1689" s="397"/>
      <c r="AQ1689" s="397"/>
      <c r="AR1689" s="397"/>
      <c r="AS1689" s="397"/>
      <c r="AT1689" s="397"/>
      <c r="AU1689" s="397"/>
      <c r="AV1689" s="397"/>
      <c r="AW1689" s="397"/>
      <c r="AX1689" s="397"/>
      <c r="AY1689" s="397"/>
      <c r="AZ1689" s="397"/>
      <c r="BA1689" s="553"/>
      <c r="BB1689" s="397"/>
      <c r="BC1689" s="397"/>
      <c r="BD1689" s="397"/>
    </row>
    <row r="1690" spans="2:56" x14ac:dyDescent="0.35">
      <c r="B1690" s="80"/>
      <c r="C1690" s="119"/>
      <c r="D1690" s="119"/>
      <c r="E1690" s="202"/>
      <c r="F1690" s="119"/>
      <c r="G1690" s="120"/>
      <c r="H1690" s="41"/>
      <c r="I1690" s="41"/>
      <c r="J1690" s="329">
        <v>0</v>
      </c>
      <c r="K1690" s="329">
        <v>0</v>
      </c>
      <c r="L1690" s="332"/>
      <c r="M1690" s="150"/>
      <c r="N1690" s="397"/>
      <c r="O1690" s="555"/>
      <c r="P1690" s="576">
        <f t="shared" si="81"/>
        <v>0</v>
      </c>
      <c r="Q1690" s="576">
        <f t="shared" si="82"/>
        <v>0</v>
      </c>
      <c r="R1690" s="576">
        <f t="shared" si="83"/>
        <v>0</v>
      </c>
      <c r="S1690" s="576">
        <f t="shared" si="83"/>
        <v>0</v>
      </c>
      <c r="T1690" s="553"/>
      <c r="U1690" s="553"/>
      <c r="V1690" s="553"/>
      <c r="W1690" s="553"/>
      <c r="X1690" s="397"/>
      <c r="Y1690" s="397"/>
      <c r="Z1690" s="397"/>
      <c r="AA1690" s="397"/>
      <c r="AB1690" s="397"/>
      <c r="AC1690" s="397"/>
      <c r="AD1690" s="397"/>
      <c r="AE1690" s="397"/>
      <c r="AF1690" s="397"/>
      <c r="AG1690" s="397"/>
      <c r="AH1690" s="397"/>
      <c r="AI1690" s="397"/>
      <c r="AJ1690" s="397"/>
      <c r="AK1690" s="397"/>
      <c r="AL1690" s="397"/>
      <c r="AM1690" s="397"/>
      <c r="AN1690" s="397"/>
      <c r="AO1690" s="397"/>
      <c r="AP1690" s="397"/>
      <c r="AQ1690" s="397"/>
      <c r="AR1690" s="397"/>
      <c r="AS1690" s="397"/>
      <c r="AT1690" s="397"/>
      <c r="AU1690" s="397"/>
      <c r="AV1690" s="397"/>
      <c r="AW1690" s="397"/>
      <c r="AX1690" s="397"/>
      <c r="AY1690" s="397"/>
      <c r="AZ1690" s="397"/>
      <c r="BA1690" s="553"/>
      <c r="BB1690" s="397"/>
      <c r="BC1690" s="397"/>
      <c r="BD1690" s="397"/>
    </row>
    <row r="1691" spans="2:56" x14ac:dyDescent="0.35">
      <c r="B1691" s="80"/>
      <c r="C1691" s="119"/>
      <c r="D1691" s="119"/>
      <c r="E1691" s="202"/>
      <c r="F1691" s="119"/>
      <c r="G1691" s="120"/>
      <c r="H1691" s="41"/>
      <c r="I1691" s="41"/>
      <c r="J1691" s="329">
        <v>0</v>
      </c>
      <c r="K1691" s="329">
        <v>0</v>
      </c>
      <c r="L1691" s="332"/>
      <c r="M1691" s="150"/>
      <c r="N1691" s="397"/>
      <c r="O1691" s="555"/>
      <c r="P1691" s="576">
        <f t="shared" si="81"/>
        <v>0</v>
      </c>
      <c r="Q1691" s="576">
        <f t="shared" si="82"/>
        <v>0</v>
      </c>
      <c r="R1691" s="576">
        <f t="shared" si="83"/>
        <v>0</v>
      </c>
      <c r="S1691" s="576">
        <f t="shared" si="83"/>
        <v>0</v>
      </c>
      <c r="T1691" s="553"/>
      <c r="U1691" s="553"/>
      <c r="V1691" s="553"/>
      <c r="W1691" s="553"/>
      <c r="X1691" s="397"/>
      <c r="Y1691" s="397"/>
      <c r="Z1691" s="397"/>
      <c r="AA1691" s="397"/>
      <c r="AB1691" s="397"/>
      <c r="AC1691" s="397"/>
      <c r="AD1691" s="397"/>
      <c r="AE1691" s="397"/>
      <c r="AF1691" s="397"/>
      <c r="AG1691" s="397"/>
      <c r="AH1691" s="397"/>
      <c r="AI1691" s="397"/>
      <c r="AJ1691" s="397"/>
      <c r="AK1691" s="397"/>
      <c r="AL1691" s="397"/>
      <c r="AM1691" s="397"/>
      <c r="AN1691" s="397"/>
      <c r="AO1691" s="397"/>
      <c r="AP1691" s="397"/>
      <c r="AQ1691" s="397"/>
      <c r="AR1691" s="397"/>
      <c r="AS1691" s="397"/>
      <c r="AT1691" s="397"/>
      <c r="AU1691" s="397"/>
      <c r="AV1691" s="397"/>
      <c r="AW1691" s="397"/>
      <c r="AX1691" s="397"/>
      <c r="AY1691" s="397"/>
      <c r="AZ1691" s="397"/>
      <c r="BA1691" s="553"/>
      <c r="BB1691" s="397"/>
      <c r="BC1691" s="397"/>
      <c r="BD1691" s="397"/>
    </row>
    <row r="1692" spans="2:56" x14ac:dyDescent="0.35">
      <c r="B1692" s="80"/>
      <c r="C1692" s="119"/>
      <c r="D1692" s="119"/>
      <c r="E1692" s="202"/>
      <c r="F1692" s="119"/>
      <c r="G1692" s="120"/>
      <c r="H1692" s="41"/>
      <c r="I1692" s="41"/>
      <c r="J1692" s="329">
        <v>0</v>
      </c>
      <c r="K1692" s="329">
        <v>0</v>
      </c>
      <c r="L1692" s="332"/>
      <c r="M1692" s="150"/>
      <c r="N1692" s="397"/>
      <c r="O1692" s="555"/>
      <c r="P1692" s="576">
        <f t="shared" si="81"/>
        <v>0</v>
      </c>
      <c r="Q1692" s="576">
        <f t="shared" si="82"/>
        <v>0</v>
      </c>
      <c r="R1692" s="576">
        <f t="shared" si="83"/>
        <v>0</v>
      </c>
      <c r="S1692" s="576">
        <f t="shared" si="83"/>
        <v>0</v>
      </c>
      <c r="T1692" s="553"/>
      <c r="U1692" s="553"/>
      <c r="V1692" s="553"/>
      <c r="W1692" s="553"/>
      <c r="X1692" s="397"/>
      <c r="Y1692" s="397"/>
      <c r="Z1692" s="397"/>
      <c r="AA1692" s="397"/>
      <c r="AB1692" s="397"/>
      <c r="AC1692" s="397"/>
      <c r="AD1692" s="397"/>
      <c r="AE1692" s="397"/>
      <c r="AF1692" s="397"/>
      <c r="AG1692" s="397"/>
      <c r="AH1692" s="397"/>
      <c r="AI1692" s="397"/>
      <c r="AJ1692" s="397"/>
      <c r="AK1692" s="397"/>
      <c r="AL1692" s="397"/>
      <c r="AM1692" s="397"/>
      <c r="AN1692" s="397"/>
      <c r="AO1692" s="397"/>
      <c r="AP1692" s="397"/>
      <c r="AQ1692" s="397"/>
      <c r="AR1692" s="397"/>
      <c r="AS1692" s="397"/>
      <c r="AT1692" s="397"/>
      <c r="AU1692" s="397"/>
      <c r="AV1692" s="397"/>
      <c r="AW1692" s="397"/>
      <c r="AX1692" s="397"/>
      <c r="AY1692" s="397"/>
      <c r="AZ1692" s="397"/>
      <c r="BA1692" s="553"/>
      <c r="BB1692" s="397"/>
      <c r="BC1692" s="397"/>
      <c r="BD1692" s="397"/>
    </row>
    <row r="1693" spans="2:56" x14ac:dyDescent="0.35">
      <c r="B1693" s="80"/>
      <c r="C1693" s="119"/>
      <c r="D1693" s="119"/>
      <c r="E1693" s="202"/>
      <c r="F1693" s="119"/>
      <c r="G1693" s="120"/>
      <c r="H1693" s="41"/>
      <c r="I1693" s="41"/>
      <c r="J1693" s="329">
        <v>0</v>
      </c>
      <c r="K1693" s="329">
        <v>0</v>
      </c>
      <c r="L1693" s="332"/>
      <c r="M1693" s="150"/>
      <c r="N1693" s="397"/>
      <c r="O1693" s="555"/>
      <c r="P1693" s="576">
        <f t="shared" si="81"/>
        <v>0</v>
      </c>
      <c r="Q1693" s="576">
        <f t="shared" si="82"/>
        <v>0</v>
      </c>
      <c r="R1693" s="576">
        <f t="shared" si="83"/>
        <v>0</v>
      </c>
      <c r="S1693" s="576">
        <f t="shared" si="83"/>
        <v>0</v>
      </c>
      <c r="T1693" s="553"/>
      <c r="U1693" s="553"/>
      <c r="V1693" s="553"/>
      <c r="W1693" s="553"/>
      <c r="X1693" s="397"/>
      <c r="Y1693" s="397"/>
      <c r="Z1693" s="397"/>
      <c r="AA1693" s="397"/>
      <c r="AB1693" s="397"/>
      <c r="AC1693" s="397"/>
      <c r="AD1693" s="397"/>
      <c r="AE1693" s="397"/>
      <c r="AF1693" s="397"/>
      <c r="AG1693" s="397"/>
      <c r="AH1693" s="397"/>
      <c r="AI1693" s="397"/>
      <c r="AJ1693" s="397"/>
      <c r="AK1693" s="397"/>
      <c r="AL1693" s="397"/>
      <c r="AM1693" s="397"/>
      <c r="AN1693" s="397"/>
      <c r="AO1693" s="397"/>
      <c r="AP1693" s="397"/>
      <c r="AQ1693" s="397"/>
      <c r="AR1693" s="397"/>
      <c r="AS1693" s="397"/>
      <c r="AT1693" s="397"/>
      <c r="AU1693" s="397"/>
      <c r="AV1693" s="397"/>
      <c r="AW1693" s="397"/>
      <c r="AX1693" s="397"/>
      <c r="AY1693" s="397"/>
      <c r="AZ1693" s="397"/>
      <c r="BA1693" s="553"/>
      <c r="BB1693" s="397"/>
      <c r="BC1693" s="397"/>
      <c r="BD1693" s="397"/>
    </row>
    <row r="1694" spans="2:56" x14ac:dyDescent="0.35">
      <c r="B1694" s="80"/>
      <c r="C1694" s="119"/>
      <c r="D1694" s="119"/>
      <c r="E1694" s="202"/>
      <c r="F1694" s="119"/>
      <c r="G1694" s="120"/>
      <c r="H1694" s="41"/>
      <c r="I1694" s="41"/>
      <c r="J1694" s="329">
        <v>0</v>
      </c>
      <c r="K1694" s="329">
        <v>0</v>
      </c>
      <c r="L1694" s="332"/>
      <c r="M1694" s="150"/>
      <c r="N1694" s="397"/>
      <c r="O1694" s="555"/>
      <c r="P1694" s="576">
        <f t="shared" si="81"/>
        <v>0</v>
      </c>
      <c r="Q1694" s="576">
        <f t="shared" si="82"/>
        <v>0</v>
      </c>
      <c r="R1694" s="576">
        <f t="shared" si="83"/>
        <v>0</v>
      </c>
      <c r="S1694" s="576">
        <f t="shared" si="83"/>
        <v>0</v>
      </c>
      <c r="T1694" s="553"/>
      <c r="U1694" s="553"/>
      <c r="V1694" s="553"/>
      <c r="W1694" s="553"/>
      <c r="X1694" s="397"/>
      <c r="Y1694" s="397"/>
      <c r="Z1694" s="397"/>
      <c r="AA1694" s="397"/>
      <c r="AB1694" s="397"/>
      <c r="AC1694" s="397"/>
      <c r="AD1694" s="397"/>
      <c r="AE1694" s="397"/>
      <c r="AF1694" s="397"/>
      <c r="AG1694" s="397"/>
      <c r="AH1694" s="397"/>
      <c r="AI1694" s="397"/>
      <c r="AJ1694" s="397"/>
      <c r="AK1694" s="397"/>
      <c r="AL1694" s="397"/>
      <c r="AM1694" s="397"/>
      <c r="AN1694" s="397"/>
      <c r="AO1694" s="397"/>
      <c r="AP1694" s="397"/>
      <c r="AQ1694" s="397"/>
      <c r="AR1694" s="397"/>
      <c r="AS1694" s="397"/>
      <c r="AT1694" s="397"/>
      <c r="AU1694" s="397"/>
      <c r="AV1694" s="397"/>
      <c r="AW1694" s="397"/>
      <c r="AX1694" s="397"/>
      <c r="AY1694" s="397"/>
      <c r="AZ1694" s="397"/>
      <c r="BA1694" s="553"/>
      <c r="BB1694" s="397"/>
      <c r="BC1694" s="397"/>
      <c r="BD1694" s="397"/>
    </row>
    <row r="1695" spans="2:56" x14ac:dyDescent="0.35">
      <c r="B1695" s="80"/>
      <c r="C1695" s="119"/>
      <c r="D1695" s="119"/>
      <c r="E1695" s="202"/>
      <c r="F1695" s="119"/>
      <c r="G1695" s="120"/>
      <c r="H1695" s="41"/>
      <c r="I1695" s="41"/>
      <c r="J1695" s="329">
        <v>0</v>
      </c>
      <c r="K1695" s="329">
        <v>0</v>
      </c>
      <c r="L1695" s="332"/>
      <c r="M1695" s="150"/>
      <c r="N1695" s="397"/>
      <c r="O1695" s="555"/>
      <c r="P1695" s="576">
        <f t="shared" si="81"/>
        <v>0</v>
      </c>
      <c r="Q1695" s="576">
        <f t="shared" si="82"/>
        <v>0</v>
      </c>
      <c r="R1695" s="576">
        <f t="shared" si="83"/>
        <v>0</v>
      </c>
      <c r="S1695" s="576">
        <f t="shared" si="83"/>
        <v>0</v>
      </c>
      <c r="T1695" s="553"/>
      <c r="U1695" s="553"/>
      <c r="V1695" s="553"/>
      <c r="W1695" s="553"/>
      <c r="X1695" s="397"/>
      <c r="Y1695" s="397"/>
      <c r="Z1695" s="397"/>
      <c r="AA1695" s="397"/>
      <c r="AB1695" s="397"/>
      <c r="AC1695" s="397"/>
      <c r="AD1695" s="397"/>
      <c r="AE1695" s="397"/>
      <c r="AF1695" s="397"/>
      <c r="AG1695" s="397"/>
      <c r="AH1695" s="397"/>
      <c r="AI1695" s="397"/>
      <c r="AJ1695" s="397"/>
      <c r="AK1695" s="397"/>
      <c r="AL1695" s="397"/>
      <c r="AM1695" s="397"/>
      <c r="AN1695" s="397"/>
      <c r="AO1695" s="397"/>
      <c r="AP1695" s="397"/>
      <c r="AQ1695" s="397"/>
      <c r="AR1695" s="397"/>
      <c r="AS1695" s="397"/>
      <c r="AT1695" s="397"/>
      <c r="AU1695" s="397"/>
      <c r="AV1695" s="397"/>
      <c r="AW1695" s="397"/>
      <c r="AX1695" s="397"/>
      <c r="AY1695" s="397"/>
      <c r="AZ1695" s="397"/>
      <c r="BA1695" s="553"/>
      <c r="BB1695" s="397"/>
      <c r="BC1695" s="397"/>
      <c r="BD1695" s="397"/>
    </row>
    <row r="1696" spans="2:56" x14ac:dyDescent="0.35">
      <c r="B1696" s="80"/>
      <c r="C1696" s="119"/>
      <c r="D1696" s="119"/>
      <c r="E1696" s="202"/>
      <c r="F1696" s="119"/>
      <c r="G1696" s="120"/>
      <c r="H1696" s="41"/>
      <c r="I1696" s="41"/>
      <c r="J1696" s="329">
        <v>0</v>
      </c>
      <c r="K1696" s="329">
        <v>0</v>
      </c>
      <c r="L1696" s="332"/>
      <c r="M1696" s="150"/>
      <c r="N1696" s="397"/>
      <c r="O1696" s="555"/>
      <c r="P1696" s="576">
        <f t="shared" si="81"/>
        <v>0</v>
      </c>
      <c r="Q1696" s="576">
        <f t="shared" si="82"/>
        <v>0</v>
      </c>
      <c r="R1696" s="576">
        <f t="shared" si="83"/>
        <v>0</v>
      </c>
      <c r="S1696" s="576">
        <f t="shared" si="83"/>
        <v>0</v>
      </c>
      <c r="T1696" s="553"/>
      <c r="U1696" s="553"/>
      <c r="V1696" s="553"/>
      <c r="W1696" s="553"/>
      <c r="X1696" s="397"/>
      <c r="Y1696" s="397"/>
      <c r="Z1696" s="397"/>
      <c r="AA1696" s="397"/>
      <c r="AB1696" s="397"/>
      <c r="AC1696" s="397"/>
      <c r="AD1696" s="397"/>
      <c r="AE1696" s="397"/>
      <c r="AF1696" s="397"/>
      <c r="AG1696" s="397"/>
      <c r="AH1696" s="397"/>
      <c r="AI1696" s="397"/>
      <c r="AJ1696" s="397"/>
      <c r="AK1696" s="397"/>
      <c r="AL1696" s="397"/>
      <c r="AM1696" s="397"/>
      <c r="AN1696" s="397"/>
      <c r="AO1696" s="397"/>
      <c r="AP1696" s="397"/>
      <c r="AQ1696" s="397"/>
      <c r="AR1696" s="397"/>
      <c r="AS1696" s="397"/>
      <c r="AT1696" s="397"/>
      <c r="AU1696" s="397"/>
      <c r="AV1696" s="397"/>
      <c r="AW1696" s="397"/>
      <c r="AX1696" s="397"/>
      <c r="AY1696" s="397"/>
      <c r="AZ1696" s="397"/>
      <c r="BA1696" s="553"/>
      <c r="BB1696" s="397"/>
      <c r="BC1696" s="397"/>
      <c r="BD1696" s="397"/>
    </row>
    <row r="1697" spans="2:56" x14ac:dyDescent="0.35">
      <c r="B1697" s="80"/>
      <c r="C1697" s="119"/>
      <c r="D1697" s="119"/>
      <c r="E1697" s="202"/>
      <c r="F1697" s="119"/>
      <c r="G1697" s="120"/>
      <c r="H1697" s="41"/>
      <c r="I1697" s="41"/>
      <c r="J1697" s="329">
        <v>0</v>
      </c>
      <c r="K1697" s="329">
        <v>0</v>
      </c>
      <c r="L1697" s="332"/>
      <c r="M1697" s="150"/>
      <c r="N1697" s="397"/>
      <c r="O1697" s="555"/>
      <c r="P1697" s="576">
        <f t="shared" si="81"/>
        <v>0</v>
      </c>
      <c r="Q1697" s="576">
        <f t="shared" si="82"/>
        <v>0</v>
      </c>
      <c r="R1697" s="576">
        <f t="shared" si="83"/>
        <v>0</v>
      </c>
      <c r="S1697" s="576">
        <f t="shared" si="83"/>
        <v>0</v>
      </c>
      <c r="T1697" s="553"/>
      <c r="U1697" s="553"/>
      <c r="V1697" s="553"/>
      <c r="W1697" s="553"/>
      <c r="X1697" s="397"/>
      <c r="Y1697" s="397"/>
      <c r="Z1697" s="397"/>
      <c r="AA1697" s="397"/>
      <c r="AB1697" s="397"/>
      <c r="AC1697" s="397"/>
      <c r="AD1697" s="397"/>
      <c r="AE1697" s="397"/>
      <c r="AF1697" s="397"/>
      <c r="AG1697" s="397"/>
      <c r="AH1697" s="397"/>
      <c r="AI1697" s="397"/>
      <c r="AJ1697" s="397"/>
      <c r="AK1697" s="397"/>
      <c r="AL1697" s="397"/>
      <c r="AM1697" s="397"/>
      <c r="AN1697" s="397"/>
      <c r="AO1697" s="397"/>
      <c r="AP1697" s="397"/>
      <c r="AQ1697" s="397"/>
      <c r="AR1697" s="397"/>
      <c r="AS1697" s="397"/>
      <c r="AT1697" s="397"/>
      <c r="AU1697" s="397"/>
      <c r="AV1697" s="397"/>
      <c r="AW1697" s="397"/>
      <c r="AX1697" s="397"/>
      <c r="AY1697" s="397"/>
      <c r="AZ1697" s="397"/>
      <c r="BA1697" s="553"/>
      <c r="BB1697" s="397"/>
      <c r="BC1697" s="397"/>
      <c r="BD1697" s="397"/>
    </row>
    <row r="1698" spans="2:56" x14ac:dyDescent="0.35">
      <c r="B1698" s="80"/>
      <c r="C1698" s="119"/>
      <c r="D1698" s="119"/>
      <c r="E1698" s="202"/>
      <c r="F1698" s="119"/>
      <c r="G1698" s="120"/>
      <c r="H1698" s="41"/>
      <c r="I1698" s="41"/>
      <c r="J1698" s="329">
        <v>0</v>
      </c>
      <c r="K1698" s="329">
        <v>0</v>
      </c>
      <c r="L1698" s="332"/>
      <c r="M1698" s="150"/>
      <c r="N1698" s="397"/>
      <c r="O1698" s="466">
        <f t="shared" ref="O1698:O1701" si="84">I1698*$I$30</f>
        <v>0</v>
      </c>
      <c r="P1698" s="576">
        <f t="shared" si="81"/>
        <v>0</v>
      </c>
      <c r="Q1698" s="576">
        <f t="shared" si="82"/>
        <v>0</v>
      </c>
      <c r="R1698" s="576">
        <f t="shared" si="83"/>
        <v>0</v>
      </c>
      <c r="S1698" s="576">
        <f t="shared" si="83"/>
        <v>0</v>
      </c>
      <c r="T1698" s="397"/>
      <c r="U1698" s="397"/>
      <c r="V1698" s="397"/>
      <c r="W1698" s="397"/>
      <c r="X1698" s="397"/>
      <c r="Y1698" s="397"/>
      <c r="Z1698" s="397"/>
      <c r="AA1698" s="397"/>
      <c r="AB1698" s="397"/>
      <c r="AC1698" s="397"/>
      <c r="AD1698" s="397"/>
      <c r="AE1698" s="397"/>
      <c r="AF1698" s="397"/>
      <c r="AG1698" s="397"/>
      <c r="AH1698" s="397"/>
      <c r="AI1698" s="397"/>
      <c r="AJ1698" s="397"/>
      <c r="AK1698" s="397"/>
      <c r="AL1698" s="397"/>
      <c r="AM1698" s="397"/>
      <c r="AN1698" s="397"/>
      <c r="AO1698" s="397"/>
      <c r="AP1698" s="397"/>
      <c r="AQ1698" s="397"/>
      <c r="AR1698" s="397"/>
      <c r="AS1698" s="397"/>
      <c r="AT1698" s="397"/>
      <c r="AU1698" s="397"/>
      <c r="AV1698" s="397"/>
      <c r="AW1698" s="397"/>
      <c r="AX1698" s="397"/>
      <c r="AY1698" s="397"/>
      <c r="AZ1698" s="397"/>
      <c r="BA1698" s="553"/>
      <c r="BB1698" s="397"/>
      <c r="BC1698" s="397"/>
      <c r="BD1698" s="397"/>
    </row>
    <row r="1699" spans="2:56" x14ac:dyDescent="0.35">
      <c r="B1699" s="80"/>
      <c r="C1699" s="119"/>
      <c r="D1699" s="119"/>
      <c r="E1699" s="202"/>
      <c r="F1699" s="119"/>
      <c r="G1699" s="120"/>
      <c r="H1699" s="41"/>
      <c r="I1699" s="41"/>
      <c r="J1699" s="329">
        <v>0</v>
      </c>
      <c r="K1699" s="329">
        <v>0</v>
      </c>
      <c r="L1699" s="332"/>
      <c r="M1699" s="150"/>
      <c r="N1699" s="397"/>
      <c r="O1699" s="466">
        <f t="shared" si="84"/>
        <v>0</v>
      </c>
      <c r="P1699" s="576">
        <f t="shared" si="81"/>
        <v>0</v>
      </c>
      <c r="Q1699" s="576">
        <f t="shared" si="82"/>
        <v>0</v>
      </c>
      <c r="R1699" s="576">
        <f t="shared" si="83"/>
        <v>0</v>
      </c>
      <c r="S1699" s="576">
        <f t="shared" si="83"/>
        <v>0</v>
      </c>
      <c r="T1699" s="397"/>
      <c r="U1699" s="397"/>
      <c r="V1699" s="397"/>
      <c r="W1699" s="397"/>
      <c r="X1699" s="397"/>
      <c r="Y1699" s="397"/>
      <c r="Z1699" s="397"/>
      <c r="AA1699" s="397"/>
      <c r="AB1699" s="397"/>
      <c r="AC1699" s="397"/>
      <c r="AD1699" s="397"/>
      <c r="AE1699" s="397"/>
      <c r="AF1699" s="397"/>
      <c r="AG1699" s="397"/>
      <c r="AH1699" s="397"/>
      <c r="AI1699" s="397"/>
      <c r="AJ1699" s="397"/>
      <c r="AK1699" s="397"/>
      <c r="AL1699" s="397"/>
      <c r="AM1699" s="397"/>
      <c r="AN1699" s="397"/>
      <c r="AO1699" s="397"/>
      <c r="AP1699" s="397"/>
      <c r="AQ1699" s="397"/>
      <c r="AR1699" s="397"/>
      <c r="AS1699" s="397"/>
      <c r="AT1699" s="397"/>
      <c r="AU1699" s="397"/>
      <c r="AV1699" s="397"/>
      <c r="AW1699" s="397"/>
      <c r="AX1699" s="397"/>
      <c r="AY1699" s="397"/>
      <c r="AZ1699" s="397"/>
      <c r="BA1699" s="553"/>
      <c r="BB1699" s="397"/>
      <c r="BC1699" s="397"/>
      <c r="BD1699" s="397"/>
    </row>
    <row r="1700" spans="2:56" ht="15" thickBot="1" x14ac:dyDescent="0.4">
      <c r="B1700" s="80"/>
      <c r="C1700" s="119"/>
      <c r="D1700" s="119"/>
      <c r="E1700" s="202"/>
      <c r="F1700" s="119"/>
      <c r="G1700" s="120"/>
      <c r="H1700" s="41"/>
      <c r="I1700" s="41"/>
      <c r="J1700" s="329">
        <v>0</v>
      </c>
      <c r="K1700" s="329">
        <v>0</v>
      </c>
      <c r="L1700" s="332"/>
      <c r="M1700" s="150"/>
      <c r="N1700" s="397"/>
      <c r="O1700" s="466">
        <f t="shared" si="84"/>
        <v>0</v>
      </c>
      <c r="P1700" s="576">
        <f t="shared" si="81"/>
        <v>0</v>
      </c>
      <c r="Q1700" s="576">
        <f t="shared" si="82"/>
        <v>0</v>
      </c>
      <c r="R1700" s="576">
        <f t="shared" si="83"/>
        <v>0</v>
      </c>
      <c r="S1700" s="576">
        <f t="shared" si="83"/>
        <v>0</v>
      </c>
      <c r="T1700" s="397"/>
      <c r="U1700" s="397"/>
      <c r="V1700" s="397"/>
      <c r="W1700" s="397"/>
      <c r="X1700" s="397"/>
      <c r="Y1700" s="397"/>
      <c r="Z1700" s="397"/>
      <c r="AA1700" s="397"/>
      <c r="AB1700" s="397"/>
      <c r="AC1700" s="397"/>
      <c r="AD1700" s="397"/>
      <c r="AE1700" s="397"/>
      <c r="AF1700" s="397"/>
      <c r="AG1700" s="397"/>
      <c r="AH1700" s="397"/>
      <c r="AI1700" s="397"/>
      <c r="AJ1700" s="397"/>
      <c r="AK1700" s="397"/>
      <c r="AL1700" s="397"/>
      <c r="AM1700" s="397"/>
      <c r="AN1700" s="397"/>
      <c r="AO1700" s="397"/>
      <c r="AP1700" s="397"/>
      <c r="AQ1700" s="397"/>
      <c r="AR1700" s="397"/>
      <c r="AS1700" s="397"/>
      <c r="AT1700" s="397"/>
      <c r="AU1700" s="397"/>
      <c r="AV1700" s="397"/>
      <c r="AW1700" s="397"/>
      <c r="AX1700" s="397"/>
      <c r="AY1700" s="397"/>
      <c r="AZ1700" s="397"/>
      <c r="BA1700" s="553"/>
      <c r="BB1700" s="397"/>
      <c r="BC1700" s="397"/>
      <c r="BD1700" s="397"/>
    </row>
    <row r="1701" spans="2:56" ht="15" hidden="1" thickBot="1" x14ac:dyDescent="0.4">
      <c r="B1701" s="252"/>
      <c r="C1701" s="276"/>
      <c r="D1701" s="276"/>
      <c r="E1701" s="425"/>
      <c r="F1701" s="276"/>
      <c r="G1701" s="270"/>
      <c r="H1701" s="271"/>
      <c r="I1701" s="271"/>
      <c r="J1701" s="429"/>
      <c r="K1701" s="430"/>
      <c r="L1701" s="334"/>
      <c r="M1701" s="411"/>
      <c r="O1701" s="549">
        <f t="shared" si="84"/>
        <v>0</v>
      </c>
      <c r="P1701" s="556">
        <f t="shared" si="81"/>
        <v>0</v>
      </c>
      <c r="Q1701" s="556">
        <f t="shared" si="82"/>
        <v>0</v>
      </c>
      <c r="R1701" s="556">
        <f t="shared" si="83"/>
        <v>0</v>
      </c>
      <c r="S1701" s="556">
        <f t="shared" si="83"/>
        <v>0</v>
      </c>
    </row>
    <row r="1702" spans="2:56" ht="46" thickTop="1" thickBot="1" x14ac:dyDescent="0.4">
      <c r="B1702" s="401" t="s">
        <v>339</v>
      </c>
      <c r="C1702" s="402"/>
      <c r="D1702" s="402"/>
      <c r="E1702" s="402"/>
      <c r="F1702" s="402"/>
      <c r="G1702" s="402"/>
      <c r="H1702" s="403"/>
      <c r="I1702" s="403"/>
      <c r="J1702" s="401" t="s">
        <v>339</v>
      </c>
      <c r="K1702" s="401"/>
      <c r="L1702" s="401"/>
      <c r="M1702" s="401"/>
      <c r="N1702" s="401"/>
      <c r="O1702" s="401"/>
      <c r="P1702" s="401"/>
      <c r="Q1702" s="401"/>
      <c r="R1702" s="401"/>
      <c r="S1702" s="401"/>
      <c r="BA1702" s="559"/>
    </row>
    <row r="1703" spans="2:56" ht="15" thickTop="1" x14ac:dyDescent="0.35"/>
  </sheetData>
  <sheetProtection sheet="1" formatColumns="0" formatRows="0" insertRows="0" sort="0" autoFilter="0" pivotTables="0"/>
  <autoFilter ref="B46:S1700" xr:uid="{00E96F1F-E726-4045-9C41-CC78525C8350}"/>
  <dataConsolidate/>
  <mergeCells count="33">
    <mergeCell ref="X46:Z46"/>
    <mergeCell ref="S15:T15"/>
    <mergeCell ref="S16:T16"/>
    <mergeCell ref="S18:T18"/>
    <mergeCell ref="S19:T19"/>
    <mergeCell ref="Q25:Q26"/>
    <mergeCell ref="K37:K38"/>
    <mergeCell ref="J37:J38"/>
    <mergeCell ref="J26:L26"/>
    <mergeCell ref="B6:C6"/>
    <mergeCell ref="D6:G6"/>
    <mergeCell ref="B8:C8"/>
    <mergeCell ref="D8:G8"/>
    <mergeCell ref="J27:J28"/>
    <mergeCell ref="K27:K28"/>
    <mergeCell ref="L27:L28"/>
    <mergeCell ref="J36:L36"/>
    <mergeCell ref="B45:C45"/>
    <mergeCell ref="J13:M13"/>
    <mergeCell ref="J14:M21"/>
    <mergeCell ref="D7:G7"/>
    <mergeCell ref="B44:M44"/>
    <mergeCell ref="H15:H17"/>
    <mergeCell ref="B17:C17"/>
    <mergeCell ref="D17:F17"/>
    <mergeCell ref="G36:H36"/>
    <mergeCell ref="B23:M23"/>
    <mergeCell ref="G26:H26"/>
    <mergeCell ref="B10:C10"/>
    <mergeCell ref="B15:C16"/>
    <mergeCell ref="D15:F16"/>
    <mergeCell ref="G15:G17"/>
    <mergeCell ref="L37:L38"/>
  </mergeCells>
  <conditionalFormatting sqref="D7:G7 D9:G9">
    <cfRule type="expression" dxfId="3" priority="1">
      <formula>$D$6 = "Not On List"</formula>
    </cfRule>
  </conditionalFormatting>
  <dataValidations count="8">
    <dataValidation type="textLength" allowBlank="1" showInputMessage="1" showErrorMessage="1" errorTitle="DOC ID must be20 character" error="DOC ID must be20 characters long" promptTitle="DOC ID must be 20 characters" prompt="DOC ID must be the full 20 character contract number. " sqref="D8" xr:uid="{AA472D11-804D-4263-9A0D-45DE1A43A303}">
      <formula1>20</formula1>
      <formula2>20</formula2>
    </dataValidation>
    <dataValidation type="textLength" allowBlank="1" showInputMessage="1" showErrorMessage="1" error="Only enter the last 4 digits of SSN" sqref="E47:E1701" xr:uid="{660C2F7B-FB80-4C26-B38E-5341BE14E476}">
      <formula1>1</formula1>
      <formula2>4</formula2>
    </dataValidation>
    <dataValidation type="list" allowBlank="1" showInputMessage="1" showErrorMessage="1" sqref="V16" xr:uid="{6A10BF7F-C246-4E97-9D5D-0AD4AD0EE2CF}">
      <formula1>$BA$6:$BA$8</formula1>
    </dataValidation>
    <dataValidation type="list" allowBlank="1" showInputMessage="1" showErrorMessage="1" sqref="T27:T30 T38:T41" xr:uid="{402C0DED-1030-4F0E-AF1F-B13DDFF88119}">
      <formula1>$BA$46:$BA$62</formula1>
    </dataValidation>
    <dataValidation type="list" allowBlank="1" showInputMessage="1" showErrorMessage="1" sqref="S19:T19" xr:uid="{02806B3A-48D8-462E-B1EB-145A4A126521}">
      <formula1>$BA$65:$BA$74</formula1>
    </dataValidation>
    <dataValidation type="list" allowBlank="1" showInputMessage="1" showErrorMessage="1" sqref="S18:T18" xr:uid="{FB02A98B-E1D2-41C7-8BEA-1BA2B088B129}">
      <formula1>$BA$36:$BA$44</formula1>
    </dataValidation>
    <dataValidation type="list" allowBlank="1" showInputMessage="1" showErrorMessage="1" sqref="V19" xr:uid="{E5098CFD-6C2B-4836-9137-746877535DC3}">
      <formula1>$BA$15:$BA$35</formula1>
    </dataValidation>
    <dataValidation type="list" allowBlank="1" showInputMessage="1" showErrorMessage="1" sqref="O47:O1697" xr:uid="{F497DD0F-F589-4CD4-8FF7-1E338B724107}">
      <formula1>$BA$16:$BA$34</formula1>
    </dataValidation>
  </dataValidations>
  <printOptions horizontalCentered="1"/>
  <pageMargins left="0.25" right="0.25" top="0.75" bottom="0.75" header="0.3" footer="0.3"/>
  <pageSetup scale="55" fitToWidth="0" fitToHeight="0" orientation="landscape" r:id="rId1"/>
  <headerFooter alignWithMargins="0">
    <oddFooter>&amp;LRoster - Standard Day&amp;R&amp;D</oddFooter>
  </headerFooter>
  <rowBreaks count="2" manualBreakCount="2">
    <brk id="44" min="1" max="12" man="1"/>
    <brk id="1637" min="1" max="12" man="1"/>
  </rowBreaks>
  <extLst>
    <ext xmlns:x14="http://schemas.microsoft.com/office/spreadsheetml/2009/9/main" uri="{78C0D931-6437-407d-A8EE-F0AAD7539E65}">
      <x14:conditionalFormattings>
        <x14:conditionalFormatting xmlns:xm="http://schemas.microsoft.com/office/excel/2006/main">
          <x14:cfRule type="expression" priority="25" id="{BE16AB55-84AA-46C2-97AA-DEEE7046D425}">
            <xm:f>IF(H47="","",H47&lt;INDEX(Lookup!$T$2:$T$10,MATCH($D$45,Lookup!$S$2:$S$10,0)))</xm:f>
            <x14:dxf>
              <fill>
                <patternFill>
                  <bgColor theme="9" tint="0.59996337778862885"/>
                </patternFill>
              </fill>
            </x14:dxf>
          </x14:cfRule>
          <xm:sqref>H47:H1701</xm:sqref>
        </x14:conditionalFormatting>
        <x14:conditionalFormatting xmlns:xm="http://schemas.microsoft.com/office/excel/2006/main">
          <x14:cfRule type="expression" priority="26" id="{AAB99CAA-F199-4E71-8152-DEBF3ED5724F}">
            <xm:f>I47&gt;INDEX(Lookup!$U$2:$U$10,MATCH($D$45,Lookup!$S$2:$S$10,0))</xm:f>
            <x14:dxf>
              <fill>
                <patternFill>
                  <bgColor theme="9" tint="0.59996337778862885"/>
                </patternFill>
              </fill>
            </x14:dxf>
          </x14:cfRule>
          <xm:sqref>I47:I1701</xm:sqref>
        </x14:conditionalFormatting>
        <x14:conditionalFormatting xmlns:xm="http://schemas.microsoft.com/office/excel/2006/main">
          <x14:cfRule type="expression" priority="3" id="{E1B1E723-655E-4EDE-8603-DF46D0CE42AF}">
            <xm:f>IF(I1702="","",I1702&lt;INDEX(Lookup!$T$2:$T$10,MATCH($D$45,Lookup!$S$2:$S$10,0)))</xm:f>
            <x14:dxf>
              <fill>
                <patternFill>
                  <bgColor theme="9" tint="0.39994506668294322"/>
                </patternFill>
              </fill>
            </x14:dxf>
          </x14:cfRule>
          <xm:sqref>I1702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CE15EBE-F18A-475F-8F0A-AC21359145A6}">
          <x14:formula1>
            <xm:f>Lookup!$S$2:$S$10</xm:f>
          </x14:formula1>
          <xm:sqref>D45 D47:D1701</xm:sqref>
        </x14:dataValidation>
        <x14:dataValidation type="list" allowBlank="1" showInputMessage="1" showErrorMessage="1" xr:uid="{5CC5CDED-61DC-46F6-A628-6B85B81B5E21}">
          <x14:formula1>
            <xm:f>Lookup!$D$8:$D$9</xm:f>
          </x14:formula1>
          <xm:sqref>C47:C52</xm:sqref>
        </x14:dataValidation>
        <x14:dataValidation type="list" allowBlank="1" showInputMessage="1" showErrorMessage="1" errorTitle="Enter &quot;X&quot; Only" error="You may only enter the character &quot;X&quot; in this cell or leave it blank." xr:uid="{913239A8-0C22-4DEB-8133-01FC41FF65AA}">
          <x14:formula1>
            <xm:f>Lookup!$J$12:$J$13</xm:f>
          </x14:formula1>
          <xm:sqref>M47:M1701</xm:sqref>
        </x14:dataValidation>
        <x14:dataValidation type="list" allowBlank="1" showInputMessage="1" showErrorMessage="1" xr:uid="{4E73A4AA-0C6A-4F91-9E4A-D68A5C244DC3}">
          <x14:formula1>
            <xm:f>Lookup!$C$2:$C$33</xm:f>
          </x14:formula1>
          <xm:sqref>B47:B1701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AI350"/>
  <sheetViews>
    <sheetView zoomScale="80" zoomScaleNormal="80" workbookViewId="0">
      <selection activeCell="Z3" sqref="Z3"/>
    </sheetView>
  </sheetViews>
  <sheetFormatPr defaultRowHeight="14.5" x14ac:dyDescent="0.35"/>
  <cols>
    <col min="1" max="1" width="11" style="110" bestFit="1" customWidth="1"/>
    <col min="2" max="2" width="11" style="110" customWidth="1"/>
    <col min="4" max="4" width="6.81640625" customWidth="1"/>
    <col min="6" max="6" width="12.54296875" customWidth="1"/>
    <col min="7" max="7" width="10" customWidth="1"/>
    <col min="9" max="9" width="6" customWidth="1"/>
    <col min="10" max="10" width="24" customWidth="1"/>
    <col min="11" max="11" width="10" customWidth="1"/>
    <col min="12" max="12" width="15.54296875" customWidth="1"/>
    <col min="17" max="17" width="23.81640625" customWidth="1"/>
    <col min="21" max="21" width="10.1796875" bestFit="1" customWidth="1"/>
    <col min="22" max="22" width="10.1796875" customWidth="1"/>
    <col min="23" max="23" width="10.54296875" bestFit="1" customWidth="1"/>
    <col min="24" max="24" width="13.81640625" bestFit="1" customWidth="1"/>
    <col min="25" max="25" width="13.453125" customWidth="1"/>
    <col min="26" max="26" width="13.1796875" customWidth="1"/>
    <col min="27" max="27" width="15.1796875" bestFit="1" customWidth="1"/>
    <col min="28" max="28" width="14.54296875" bestFit="1" customWidth="1"/>
    <col min="29" max="29" width="9.453125" customWidth="1"/>
    <col min="30" max="30" width="17.453125" customWidth="1"/>
    <col min="31" max="31" width="18.453125" customWidth="1"/>
    <col min="32" max="32" width="19.81640625" customWidth="1"/>
    <col min="33" max="33" width="13.1796875" customWidth="1"/>
    <col min="34" max="34" width="11.54296875" customWidth="1"/>
    <col min="35" max="35" width="14.54296875" customWidth="1"/>
  </cols>
  <sheetData>
    <row r="1" spans="1:35" ht="29.5" thickBot="1" x14ac:dyDescent="0.4">
      <c r="A1" s="24" t="s">
        <v>434</v>
      </c>
      <c r="B1" s="24" t="s">
        <v>435</v>
      </c>
      <c r="C1" s="24" t="s">
        <v>111</v>
      </c>
      <c r="E1" s="23" t="s">
        <v>26</v>
      </c>
      <c r="F1" s="151" t="s">
        <v>436</v>
      </c>
      <c r="G1" s="154"/>
      <c r="H1" s="155"/>
      <c r="J1" t="s">
        <v>437</v>
      </c>
      <c r="M1" s="25" t="s">
        <v>37</v>
      </c>
      <c r="O1" s="93">
        <v>30.79</v>
      </c>
      <c r="Q1" s="109" t="s">
        <v>438</v>
      </c>
      <c r="S1" s="257" t="s">
        <v>246</v>
      </c>
      <c r="T1" s="257" t="s">
        <v>439</v>
      </c>
      <c r="U1" s="257" t="s">
        <v>440</v>
      </c>
      <c r="V1" s="257" t="s">
        <v>441</v>
      </c>
      <c r="W1" s="257" t="s">
        <v>442</v>
      </c>
      <c r="X1" s="257" t="s">
        <v>443</v>
      </c>
      <c r="Z1" s="258" t="s">
        <v>444</v>
      </c>
      <c r="AA1" s="259" t="s">
        <v>445</v>
      </c>
      <c r="AC1" s="1364" t="s">
        <v>446</v>
      </c>
      <c r="AD1" s="1365"/>
      <c r="AE1" s="1365"/>
      <c r="AF1" s="1365"/>
      <c r="AG1" s="1365"/>
      <c r="AH1" s="1365"/>
      <c r="AI1" s="1366"/>
    </row>
    <row r="2" spans="1:35" ht="43.5" x14ac:dyDescent="0.35">
      <c r="A2" s="160" t="s">
        <v>447</v>
      </c>
      <c r="B2" s="160"/>
      <c r="C2" s="161" t="s">
        <v>115</v>
      </c>
      <c r="E2" s="8" t="s">
        <v>50</v>
      </c>
      <c r="F2" s="5"/>
      <c r="G2" s="5"/>
      <c r="H2" s="5"/>
      <c r="J2" t="s">
        <v>448</v>
      </c>
      <c r="M2" s="25" t="s">
        <v>30</v>
      </c>
      <c r="O2" s="93">
        <v>52.99</v>
      </c>
      <c r="Q2" s="263">
        <v>3163</v>
      </c>
      <c r="R2" s="117"/>
      <c r="S2" s="160">
        <v>2022</v>
      </c>
      <c r="T2" s="260">
        <v>44378</v>
      </c>
      <c r="U2" s="260">
        <v>44742</v>
      </c>
      <c r="V2" s="260">
        <v>44562</v>
      </c>
      <c r="W2" s="160" t="s">
        <v>449</v>
      </c>
      <c r="X2" s="160" t="s">
        <v>450</v>
      </c>
      <c r="Z2" s="168" t="s">
        <v>451</v>
      </c>
      <c r="AC2" s="368" t="s">
        <v>452</v>
      </c>
      <c r="AD2" s="369" t="s">
        <v>453</v>
      </c>
      <c r="AE2" s="369" t="s">
        <v>454</v>
      </c>
      <c r="AF2" s="369" t="s">
        <v>455</v>
      </c>
      <c r="AG2" s="369" t="s">
        <v>456</v>
      </c>
      <c r="AH2" s="369" t="s">
        <v>457</v>
      </c>
      <c r="AI2" s="369" t="s">
        <v>458</v>
      </c>
    </row>
    <row r="3" spans="1:35" x14ac:dyDescent="0.35">
      <c r="A3" s="160" t="s">
        <v>447</v>
      </c>
      <c r="B3" s="160"/>
      <c r="C3" s="161" t="s">
        <v>118</v>
      </c>
      <c r="E3" s="8" t="s">
        <v>459</v>
      </c>
      <c r="F3" s="34" t="s">
        <v>460</v>
      </c>
      <c r="G3" s="449">
        <v>9.0299999999999994</v>
      </c>
      <c r="H3" s="34">
        <v>0.25</v>
      </c>
      <c r="J3" t="s">
        <v>461</v>
      </c>
      <c r="M3" s="25" t="s">
        <v>42</v>
      </c>
      <c r="Q3" s="263">
        <v>3165</v>
      </c>
      <c r="R3" s="117"/>
      <c r="S3" s="160">
        <v>2023</v>
      </c>
      <c r="T3" s="260">
        <v>44743</v>
      </c>
      <c r="U3" s="260">
        <v>45107</v>
      </c>
      <c r="V3" s="260">
        <v>44927</v>
      </c>
      <c r="W3" s="160" t="s">
        <v>450</v>
      </c>
      <c r="X3" s="160" t="s">
        <v>462</v>
      </c>
      <c r="AC3" s="365">
        <v>3709</v>
      </c>
      <c r="AD3" s="361">
        <v>0</v>
      </c>
      <c r="AE3" s="361">
        <v>0</v>
      </c>
      <c r="AF3" s="361">
        <v>0</v>
      </c>
      <c r="AG3" s="362">
        <f>IFERROR(ROUND(AF3/AD3,2),0)</f>
        <v>0</v>
      </c>
      <c r="AH3" s="363">
        <v>0.05</v>
      </c>
      <c r="AI3" s="363">
        <v>0.05</v>
      </c>
    </row>
    <row r="4" spans="1:35" x14ac:dyDescent="0.35">
      <c r="A4" s="160" t="s">
        <v>447</v>
      </c>
      <c r="B4" s="160"/>
      <c r="C4" s="161" t="s">
        <v>120</v>
      </c>
      <c r="E4" s="8" t="s">
        <v>459</v>
      </c>
      <c r="F4" s="34" t="s">
        <v>463</v>
      </c>
      <c r="G4" s="449">
        <v>18.059999999999999</v>
      </c>
      <c r="H4" s="34">
        <v>0.5</v>
      </c>
      <c r="J4" t="s">
        <v>464</v>
      </c>
      <c r="Q4" s="263">
        <v>3168</v>
      </c>
      <c r="R4" s="117"/>
      <c r="S4" s="160">
        <v>2024</v>
      </c>
      <c r="T4" s="260">
        <v>45108</v>
      </c>
      <c r="U4" s="260">
        <v>45473</v>
      </c>
      <c r="V4" s="260">
        <v>45292</v>
      </c>
      <c r="W4" s="160" t="s">
        <v>462</v>
      </c>
      <c r="X4" s="160" t="s">
        <v>465</v>
      </c>
      <c r="AC4" s="365">
        <v>3701</v>
      </c>
      <c r="AD4" s="361">
        <v>6658.32</v>
      </c>
      <c r="AE4" s="361">
        <v>0</v>
      </c>
      <c r="AF4" s="361">
        <v>0</v>
      </c>
      <c r="AG4" s="362">
        <f t="shared" ref="AG4:AG30" si="0">IFERROR(ROUND(AF4/AD4,2),0)</f>
        <v>0</v>
      </c>
      <c r="AH4" s="363">
        <v>0.05</v>
      </c>
      <c r="AI4" s="363">
        <v>0.05</v>
      </c>
    </row>
    <row r="5" spans="1:35" x14ac:dyDescent="0.35">
      <c r="A5" s="160" t="s">
        <v>447</v>
      </c>
      <c r="B5" s="160"/>
      <c r="C5" s="161" t="s">
        <v>122</v>
      </c>
      <c r="E5" s="8" t="s">
        <v>459</v>
      </c>
      <c r="F5" s="34" t="s">
        <v>466</v>
      </c>
      <c r="G5" s="449">
        <v>27.089999999999996</v>
      </c>
      <c r="H5" s="34">
        <v>0.75</v>
      </c>
      <c r="J5" t="s">
        <v>467</v>
      </c>
      <c r="Q5" s="263">
        <v>3181</v>
      </c>
      <c r="R5" s="117"/>
      <c r="S5" s="160">
        <v>2025</v>
      </c>
      <c r="T5" s="260">
        <v>45474</v>
      </c>
      <c r="U5" s="260">
        <v>45838</v>
      </c>
      <c r="V5" s="260">
        <v>45658</v>
      </c>
      <c r="W5" s="160" t="s">
        <v>465</v>
      </c>
      <c r="X5" s="160" t="s">
        <v>468</v>
      </c>
      <c r="AC5" s="365">
        <v>3710</v>
      </c>
      <c r="AD5" s="361">
        <v>1414792.16</v>
      </c>
      <c r="AE5" s="361">
        <v>386277.54</v>
      </c>
      <c r="AF5" s="361">
        <v>579416.30999999994</v>
      </c>
      <c r="AG5" s="362">
        <f t="shared" si="0"/>
        <v>0.41</v>
      </c>
      <c r="AH5" s="364">
        <f t="shared" ref="AH5:AH23" si="1">IF(CEILING(AG5,0.2)&gt;=1,0.95,CEILING(AG5,0.2))</f>
        <v>0.60000000000000009</v>
      </c>
      <c r="AI5" s="362">
        <v>0.75</v>
      </c>
    </row>
    <row r="6" spans="1:35" x14ac:dyDescent="0.35">
      <c r="A6" s="160" t="s">
        <v>447</v>
      </c>
      <c r="B6" s="160"/>
      <c r="C6" s="161" t="s">
        <v>124</v>
      </c>
      <c r="E6" s="8" t="s">
        <v>459</v>
      </c>
      <c r="F6" s="34" t="s">
        <v>469</v>
      </c>
      <c r="G6" s="449">
        <v>36.119999999999997</v>
      </c>
      <c r="H6" s="34">
        <v>1</v>
      </c>
      <c r="J6" t="s">
        <v>470</v>
      </c>
      <c r="Q6" s="263">
        <v>3253</v>
      </c>
      <c r="R6" s="117"/>
      <c r="S6" s="160">
        <v>2026</v>
      </c>
      <c r="T6" s="260">
        <v>45839</v>
      </c>
      <c r="U6" s="260">
        <v>46203</v>
      </c>
      <c r="V6" s="260">
        <v>46023</v>
      </c>
      <c r="W6" s="160" t="s">
        <v>468</v>
      </c>
      <c r="X6" s="160" t="s">
        <v>471</v>
      </c>
      <c r="AC6" s="366">
        <v>3716</v>
      </c>
      <c r="AD6" s="361">
        <v>1427516.16</v>
      </c>
      <c r="AE6" s="361">
        <v>416240</v>
      </c>
      <c r="AF6" s="361">
        <v>624360</v>
      </c>
      <c r="AG6" s="362">
        <f t="shared" si="0"/>
        <v>0.44</v>
      </c>
      <c r="AH6" s="364">
        <f t="shared" si="1"/>
        <v>0.60000000000000009</v>
      </c>
      <c r="AI6" s="362">
        <v>0.75</v>
      </c>
    </row>
    <row r="7" spans="1:35" x14ac:dyDescent="0.35">
      <c r="A7" s="160" t="s">
        <v>447</v>
      </c>
      <c r="B7" s="160"/>
      <c r="C7" s="161" t="s">
        <v>126</v>
      </c>
      <c r="J7" t="s">
        <v>45</v>
      </c>
      <c r="Q7" s="263">
        <v>3664</v>
      </c>
      <c r="R7" s="117"/>
      <c r="S7" s="160">
        <v>2027</v>
      </c>
      <c r="T7" s="260">
        <v>46204</v>
      </c>
      <c r="U7" s="260">
        <v>46568</v>
      </c>
      <c r="V7" s="260">
        <v>46388</v>
      </c>
      <c r="W7" s="160" t="s">
        <v>471</v>
      </c>
      <c r="X7" s="160" t="s">
        <v>472</v>
      </c>
      <c r="AC7" s="367">
        <v>7102</v>
      </c>
      <c r="AD7" s="361">
        <v>1190561.28</v>
      </c>
      <c r="AE7" s="361">
        <v>357478.41</v>
      </c>
      <c r="AF7" s="361">
        <v>536217.61499999999</v>
      </c>
      <c r="AG7" s="362">
        <f t="shared" si="0"/>
        <v>0.45</v>
      </c>
      <c r="AH7" s="364">
        <f t="shared" si="1"/>
        <v>0.60000000000000009</v>
      </c>
      <c r="AI7" s="362">
        <v>0.75</v>
      </c>
    </row>
    <row r="8" spans="1:35" x14ac:dyDescent="0.35">
      <c r="A8" s="160" t="s">
        <v>473</v>
      </c>
      <c r="B8" s="160"/>
      <c r="C8" s="161" t="s">
        <v>128</v>
      </c>
      <c r="D8" s="159" t="s">
        <v>258</v>
      </c>
      <c r="J8" t="s">
        <v>474</v>
      </c>
      <c r="Q8" s="441">
        <v>3700</v>
      </c>
      <c r="R8" s="117"/>
      <c r="S8" s="160">
        <v>2028</v>
      </c>
      <c r="T8" s="260">
        <v>46569</v>
      </c>
      <c r="U8" s="260">
        <v>46934</v>
      </c>
      <c r="V8" s="260">
        <v>46753</v>
      </c>
      <c r="W8" s="160" t="s">
        <v>472</v>
      </c>
      <c r="X8" s="160" t="s">
        <v>475</v>
      </c>
      <c r="AC8" s="367">
        <v>3291</v>
      </c>
      <c r="AD8" s="361">
        <v>112200</v>
      </c>
      <c r="AE8" s="361">
        <v>36190.32</v>
      </c>
      <c r="AF8" s="361">
        <v>54285.479999999996</v>
      </c>
      <c r="AG8" s="362">
        <f t="shared" si="0"/>
        <v>0.48</v>
      </c>
      <c r="AH8" s="364">
        <f t="shared" si="1"/>
        <v>0.60000000000000009</v>
      </c>
      <c r="AI8" s="362">
        <v>0.75</v>
      </c>
    </row>
    <row r="9" spans="1:35" x14ac:dyDescent="0.35">
      <c r="A9" s="160" t="s">
        <v>473</v>
      </c>
      <c r="B9" s="160"/>
      <c r="C9" s="161" t="s">
        <v>130</v>
      </c>
      <c r="D9" s="159"/>
      <c r="Q9" s="263">
        <v>3703</v>
      </c>
      <c r="R9" s="117"/>
      <c r="S9" s="160">
        <v>2029</v>
      </c>
      <c r="T9" s="260">
        <v>46935</v>
      </c>
      <c r="U9" s="260">
        <v>47299</v>
      </c>
      <c r="V9" s="260">
        <v>47119</v>
      </c>
      <c r="W9" s="160" t="s">
        <v>475</v>
      </c>
      <c r="X9" s="160" t="s">
        <v>476</v>
      </c>
      <c r="AC9" s="367">
        <v>3664</v>
      </c>
      <c r="AD9" s="361">
        <v>1312604.48</v>
      </c>
      <c r="AE9" s="361">
        <v>437988</v>
      </c>
      <c r="AF9" s="361">
        <v>656982</v>
      </c>
      <c r="AG9" s="362">
        <f t="shared" si="0"/>
        <v>0.5</v>
      </c>
      <c r="AH9" s="364">
        <f t="shared" si="1"/>
        <v>0.60000000000000009</v>
      </c>
      <c r="AI9" s="362">
        <v>0.75</v>
      </c>
    </row>
    <row r="10" spans="1:35" ht="15" thickBot="1" x14ac:dyDescent="0.4">
      <c r="A10" s="160" t="s">
        <v>473</v>
      </c>
      <c r="B10" s="160"/>
      <c r="C10" s="161" t="s">
        <v>132</v>
      </c>
      <c r="Q10" s="263">
        <v>3707</v>
      </c>
      <c r="R10" s="117"/>
      <c r="S10" s="160">
        <v>2030</v>
      </c>
      <c r="T10" s="260">
        <v>47300</v>
      </c>
      <c r="U10" s="260">
        <v>47664</v>
      </c>
      <c r="V10" s="260">
        <v>47484</v>
      </c>
      <c r="W10" s="160" t="s">
        <v>476</v>
      </c>
      <c r="X10" s="160" t="s">
        <v>477</v>
      </c>
      <c r="AC10" s="367">
        <v>3781</v>
      </c>
      <c r="AD10" s="361">
        <v>83592.479999999996</v>
      </c>
      <c r="AE10" s="361">
        <v>28652.58</v>
      </c>
      <c r="AF10" s="361">
        <v>42978.87</v>
      </c>
      <c r="AG10" s="362">
        <f t="shared" si="0"/>
        <v>0.51</v>
      </c>
      <c r="AH10" s="364">
        <f t="shared" si="1"/>
        <v>0.60000000000000009</v>
      </c>
      <c r="AI10" s="362">
        <v>0.75</v>
      </c>
    </row>
    <row r="11" spans="1:35" x14ac:dyDescent="0.35">
      <c r="A11" s="160" t="s">
        <v>473</v>
      </c>
      <c r="B11" s="160"/>
      <c r="C11" s="161" t="s">
        <v>134</v>
      </c>
      <c r="J11" s="210" t="s">
        <v>478</v>
      </c>
      <c r="L11" s="209" t="s">
        <v>479</v>
      </c>
      <c r="Q11" s="263">
        <v>3710</v>
      </c>
      <c r="R11" s="117"/>
      <c r="AC11" s="367">
        <v>3707</v>
      </c>
      <c r="AD11" s="361">
        <v>2597400.38</v>
      </c>
      <c r="AE11" s="361">
        <v>903973.73</v>
      </c>
      <c r="AF11" s="361">
        <v>1355960.595</v>
      </c>
      <c r="AG11" s="362">
        <f t="shared" si="0"/>
        <v>0.52</v>
      </c>
      <c r="AH11" s="364">
        <f t="shared" si="1"/>
        <v>0.60000000000000009</v>
      </c>
      <c r="AI11" s="362">
        <v>0.75</v>
      </c>
    </row>
    <row r="12" spans="1:35" ht="15" thickBot="1" x14ac:dyDescent="0.4">
      <c r="A12" s="160" t="s">
        <v>473</v>
      </c>
      <c r="B12" s="160"/>
      <c r="C12" s="161" t="s">
        <v>136</v>
      </c>
      <c r="J12" s="211" t="s">
        <v>480</v>
      </c>
      <c r="L12" s="214">
        <v>-12</v>
      </c>
      <c r="Q12" s="263">
        <v>3716</v>
      </c>
      <c r="R12" s="117"/>
      <c r="AC12" s="367">
        <v>7100</v>
      </c>
      <c r="AD12" s="361">
        <v>2112705.6</v>
      </c>
      <c r="AE12" s="361">
        <v>742953.44</v>
      </c>
      <c r="AF12" s="361">
        <v>1114430.1599999999</v>
      </c>
      <c r="AG12" s="362">
        <f t="shared" si="0"/>
        <v>0.53</v>
      </c>
      <c r="AH12" s="364">
        <f t="shared" si="1"/>
        <v>0.60000000000000009</v>
      </c>
      <c r="AI12" s="362">
        <v>0.75</v>
      </c>
    </row>
    <row r="13" spans="1:35" ht="29" x14ac:dyDescent="0.35">
      <c r="A13" s="160" t="s">
        <v>473</v>
      </c>
      <c r="B13" s="160"/>
      <c r="C13" s="161" t="s">
        <v>138</v>
      </c>
      <c r="L13" s="214">
        <v>-11</v>
      </c>
      <c r="Q13" s="263">
        <v>3731</v>
      </c>
      <c r="R13" s="117"/>
      <c r="Z13" s="257" t="s">
        <v>481</v>
      </c>
      <c r="AC13" s="367">
        <v>3702</v>
      </c>
      <c r="AD13" s="361">
        <v>79958.259999999995</v>
      </c>
      <c r="AE13" s="361">
        <v>30815.05</v>
      </c>
      <c r="AF13" s="361">
        <v>46222.574999999997</v>
      </c>
      <c r="AG13" s="362">
        <f t="shared" si="0"/>
        <v>0.57999999999999996</v>
      </c>
      <c r="AH13" s="364">
        <f t="shared" si="1"/>
        <v>0.60000000000000009</v>
      </c>
      <c r="AI13" s="362">
        <v>0.75</v>
      </c>
    </row>
    <row r="14" spans="1:35" ht="15" thickBot="1" x14ac:dyDescent="0.4">
      <c r="A14" s="160" t="s">
        <v>473</v>
      </c>
      <c r="B14" s="160"/>
      <c r="C14" s="161" t="s">
        <v>140</v>
      </c>
      <c r="L14" s="214">
        <v>-10</v>
      </c>
      <c r="Q14" s="263">
        <v>3735</v>
      </c>
      <c r="R14" s="117"/>
      <c r="Z14" s="160" t="s">
        <v>408</v>
      </c>
      <c r="AC14" s="367">
        <v>3703</v>
      </c>
      <c r="AD14" s="361">
        <v>12299188.970000001</v>
      </c>
      <c r="AE14" s="361">
        <v>4791792.79</v>
      </c>
      <c r="AF14" s="361">
        <v>7187689.1850000005</v>
      </c>
      <c r="AG14" s="362">
        <f t="shared" si="0"/>
        <v>0.57999999999999996</v>
      </c>
      <c r="AH14" s="364">
        <f t="shared" si="1"/>
        <v>0.60000000000000009</v>
      </c>
      <c r="AI14" s="362">
        <v>0.75</v>
      </c>
    </row>
    <row r="15" spans="1:35" x14ac:dyDescent="0.35">
      <c r="A15" s="160" t="s">
        <v>473</v>
      </c>
      <c r="B15" s="160"/>
      <c r="C15" s="161" t="s">
        <v>142</v>
      </c>
      <c r="J15" s="209" t="s">
        <v>335</v>
      </c>
      <c r="L15" s="214">
        <v>-9</v>
      </c>
      <c r="Q15" s="263">
        <v>3777</v>
      </c>
      <c r="R15" s="117"/>
      <c r="Z15" s="160" t="s">
        <v>482</v>
      </c>
      <c r="AC15" s="367">
        <v>3731</v>
      </c>
      <c r="AD15" s="361">
        <v>3927337.23</v>
      </c>
      <c r="AE15" s="361">
        <v>1598386.35</v>
      </c>
      <c r="AF15" s="361">
        <v>2397579.5250000004</v>
      </c>
      <c r="AG15" s="362">
        <f t="shared" si="0"/>
        <v>0.61</v>
      </c>
      <c r="AH15" s="364">
        <f t="shared" si="1"/>
        <v>0.8</v>
      </c>
      <c r="AI15" s="362">
        <v>0.95</v>
      </c>
    </row>
    <row r="16" spans="1:35" x14ac:dyDescent="0.35">
      <c r="A16" s="160" t="s">
        <v>473</v>
      </c>
      <c r="B16" s="160"/>
      <c r="C16" s="161" t="s">
        <v>144</v>
      </c>
      <c r="J16" s="214">
        <v>-7</v>
      </c>
      <c r="L16" s="214">
        <v>-8</v>
      </c>
      <c r="Q16" s="263">
        <v>3798</v>
      </c>
      <c r="R16" s="117"/>
      <c r="Z16" s="160" t="s">
        <v>257</v>
      </c>
      <c r="AC16" s="367">
        <v>3253</v>
      </c>
      <c r="AD16" s="361">
        <v>227331.92</v>
      </c>
      <c r="AE16" s="361">
        <v>95467.96</v>
      </c>
      <c r="AF16" s="361">
        <v>143201.94</v>
      </c>
      <c r="AG16" s="362">
        <f t="shared" si="0"/>
        <v>0.63</v>
      </c>
      <c r="AH16" s="364">
        <f t="shared" si="1"/>
        <v>0.8</v>
      </c>
      <c r="AI16" s="362">
        <v>0.95</v>
      </c>
    </row>
    <row r="17" spans="1:35" x14ac:dyDescent="0.35">
      <c r="A17" s="160" t="s">
        <v>483</v>
      </c>
      <c r="B17" s="160"/>
      <c r="C17" s="161" t="s">
        <v>146</v>
      </c>
      <c r="J17" s="214">
        <v>-6</v>
      </c>
      <c r="L17" s="214">
        <v>-7</v>
      </c>
      <c r="Q17" s="263">
        <v>7100</v>
      </c>
      <c r="R17" s="117"/>
      <c r="Z17" s="160" t="s">
        <v>258</v>
      </c>
      <c r="AC17" s="367">
        <v>3168</v>
      </c>
      <c r="AD17" s="361">
        <v>25019868.629999999</v>
      </c>
      <c r="AE17" s="361">
        <v>11244726.220000001</v>
      </c>
      <c r="AF17" s="361">
        <v>16867089.330000002</v>
      </c>
      <c r="AG17" s="362">
        <f t="shared" si="0"/>
        <v>0.67</v>
      </c>
      <c r="AH17" s="364">
        <f t="shared" si="1"/>
        <v>0.8</v>
      </c>
      <c r="AI17" s="362">
        <v>0.95</v>
      </c>
    </row>
    <row r="18" spans="1:35" x14ac:dyDescent="0.35">
      <c r="A18" s="160" t="s">
        <v>483</v>
      </c>
      <c r="B18" s="160"/>
      <c r="C18" s="161" t="s">
        <v>148</v>
      </c>
      <c r="J18" s="214">
        <v>-5</v>
      </c>
      <c r="L18" s="214">
        <v>-6</v>
      </c>
      <c r="Q18" s="263">
        <v>7102</v>
      </c>
      <c r="R18" s="117"/>
      <c r="Z18" s="160" t="s">
        <v>484</v>
      </c>
      <c r="AC18" s="367">
        <v>3712</v>
      </c>
      <c r="AD18" s="361">
        <v>330811.01</v>
      </c>
      <c r="AE18" s="361">
        <v>152184.28</v>
      </c>
      <c r="AF18" s="361">
        <v>228276.41999999998</v>
      </c>
      <c r="AG18" s="362">
        <f t="shared" si="0"/>
        <v>0.69</v>
      </c>
      <c r="AH18" s="364">
        <f t="shared" si="1"/>
        <v>0.8</v>
      </c>
      <c r="AI18" s="362">
        <v>0.95</v>
      </c>
    </row>
    <row r="19" spans="1:35" x14ac:dyDescent="0.35">
      <c r="A19" s="499" t="s">
        <v>483</v>
      </c>
      <c r="B19" s="499"/>
      <c r="C19" s="500" t="s">
        <v>485</v>
      </c>
      <c r="D19" s="124" t="s">
        <v>486</v>
      </c>
      <c r="J19" s="214">
        <v>-4</v>
      </c>
      <c r="L19" s="214">
        <v>-5</v>
      </c>
      <c r="R19" s="117"/>
      <c r="AC19" s="367">
        <v>3274</v>
      </c>
      <c r="AD19" s="361">
        <v>322871.13</v>
      </c>
      <c r="AE19" s="361">
        <v>151100.66</v>
      </c>
      <c r="AF19" s="361">
        <v>226650.99</v>
      </c>
      <c r="AG19" s="362">
        <f t="shared" si="0"/>
        <v>0.7</v>
      </c>
      <c r="AH19" s="364">
        <f t="shared" si="1"/>
        <v>0.8</v>
      </c>
      <c r="AI19" s="362">
        <v>0.95</v>
      </c>
    </row>
    <row r="20" spans="1:35" ht="29" x14ac:dyDescent="0.35">
      <c r="A20" s="160" t="s">
        <v>483</v>
      </c>
      <c r="B20" s="160"/>
      <c r="C20" s="161" t="s">
        <v>150</v>
      </c>
      <c r="J20" s="214">
        <v>-3</v>
      </c>
      <c r="L20" s="214">
        <v>-4</v>
      </c>
      <c r="Q20" s="257" t="s">
        <v>487</v>
      </c>
      <c r="R20" s="117"/>
      <c r="AC20" s="367">
        <v>3165</v>
      </c>
      <c r="AD20" s="361">
        <v>49017.15</v>
      </c>
      <c r="AE20" s="361">
        <v>23461.200000000001</v>
      </c>
      <c r="AF20" s="361">
        <v>35191.800000000003</v>
      </c>
      <c r="AG20" s="362">
        <f t="shared" si="0"/>
        <v>0.72</v>
      </c>
      <c r="AH20" s="364">
        <f t="shared" si="1"/>
        <v>0.8</v>
      </c>
      <c r="AI20" s="362">
        <v>0.95</v>
      </c>
    </row>
    <row r="21" spans="1:35" x14ac:dyDescent="0.35">
      <c r="A21" s="160" t="s">
        <v>483</v>
      </c>
      <c r="B21" s="160"/>
      <c r="C21" s="161" t="s">
        <v>152</v>
      </c>
      <c r="J21" s="214">
        <v>-2</v>
      </c>
      <c r="L21" s="214">
        <v>-3</v>
      </c>
      <c r="Q21" s="261">
        <v>3274</v>
      </c>
      <c r="AC21" s="367">
        <v>3798</v>
      </c>
      <c r="AD21" s="361">
        <v>69859492.569999993</v>
      </c>
      <c r="AE21" s="361">
        <v>34379155.689999998</v>
      </c>
      <c r="AF21" s="361">
        <v>51568733.534999996</v>
      </c>
      <c r="AG21" s="362">
        <f t="shared" si="0"/>
        <v>0.74</v>
      </c>
      <c r="AH21" s="364">
        <f t="shared" si="1"/>
        <v>0.8</v>
      </c>
      <c r="AI21" s="362">
        <v>0.95</v>
      </c>
    </row>
    <row r="22" spans="1:35" x14ac:dyDescent="0.35">
      <c r="A22" s="160" t="s">
        <v>483</v>
      </c>
      <c r="B22" s="160"/>
      <c r="C22" s="161" t="s">
        <v>154</v>
      </c>
      <c r="J22" s="214">
        <v>-1</v>
      </c>
      <c r="L22" s="214">
        <v>-2</v>
      </c>
      <c r="Q22" s="360">
        <v>3770</v>
      </c>
      <c r="S22" s="117"/>
      <c r="T22" s="110"/>
      <c r="AC22" s="367">
        <v>3700</v>
      </c>
      <c r="AD22" s="361">
        <v>2938626.16</v>
      </c>
      <c r="AE22" s="361">
        <v>1511927.24</v>
      </c>
      <c r="AF22" s="361">
        <v>2267890.86</v>
      </c>
      <c r="AG22" s="362">
        <f t="shared" si="0"/>
        <v>0.77</v>
      </c>
      <c r="AH22" s="364">
        <f t="shared" si="1"/>
        <v>0.8</v>
      </c>
      <c r="AI22" s="362">
        <v>0.95</v>
      </c>
    </row>
    <row r="23" spans="1:35" x14ac:dyDescent="0.35">
      <c r="A23" s="160" t="s">
        <v>483</v>
      </c>
      <c r="B23" s="160"/>
      <c r="C23" s="161" t="s">
        <v>156</v>
      </c>
      <c r="J23" s="214">
        <v>0</v>
      </c>
      <c r="L23" s="214">
        <v>-1</v>
      </c>
      <c r="Q23" s="360">
        <v>3771</v>
      </c>
      <c r="AC23" s="365">
        <v>3181</v>
      </c>
      <c r="AD23" s="361">
        <v>32155312.890000001</v>
      </c>
      <c r="AE23" s="361">
        <v>17017177.68</v>
      </c>
      <c r="AF23" s="361">
        <v>25525766.52</v>
      </c>
      <c r="AG23" s="362">
        <f t="shared" si="0"/>
        <v>0.79</v>
      </c>
      <c r="AH23" s="364">
        <f t="shared" si="1"/>
        <v>0.8</v>
      </c>
      <c r="AI23" s="362">
        <v>0.95</v>
      </c>
    </row>
    <row r="24" spans="1:35" x14ac:dyDescent="0.35">
      <c r="A24" s="160" t="s">
        <v>483</v>
      </c>
      <c r="B24" s="160"/>
      <c r="C24" s="161" t="s">
        <v>158</v>
      </c>
      <c r="J24" s="212">
        <v>1</v>
      </c>
      <c r="L24" s="214">
        <v>0</v>
      </c>
      <c r="Q24" s="360">
        <v>3772</v>
      </c>
      <c r="S24" s="117"/>
      <c r="T24" s="117"/>
      <c r="U24" s="442"/>
      <c r="V24" s="442"/>
      <c r="W24" s="442"/>
      <c r="X24" s="442"/>
      <c r="Y24" s="442"/>
      <c r="AC24" s="365">
        <v>3773</v>
      </c>
      <c r="AD24" s="361">
        <v>4738456.8</v>
      </c>
      <c r="AE24" s="361">
        <v>2529647.4500000002</v>
      </c>
      <c r="AF24" s="361">
        <v>3794471.1750000003</v>
      </c>
      <c r="AG24" s="362">
        <f t="shared" si="0"/>
        <v>0.8</v>
      </c>
      <c r="AH24" s="364">
        <f>IF(CEILING(AG24,0.2)&gt;=1,0.95,CEILING(AG24,0.2))</f>
        <v>0.8</v>
      </c>
      <c r="AI24" s="362">
        <v>0.95</v>
      </c>
    </row>
    <row r="25" spans="1:35" x14ac:dyDescent="0.35">
      <c r="A25" s="160" t="s">
        <v>488</v>
      </c>
      <c r="B25" s="160"/>
      <c r="C25" s="161" t="s">
        <v>160</v>
      </c>
      <c r="J25" s="212">
        <v>2</v>
      </c>
      <c r="L25" s="214">
        <v>1</v>
      </c>
      <c r="Q25" s="261">
        <v>3774</v>
      </c>
      <c r="S25" s="117"/>
      <c r="AC25" s="365">
        <v>3735</v>
      </c>
      <c r="AD25" s="361">
        <v>64147.199999999997</v>
      </c>
      <c r="AE25" s="361">
        <v>34926.300000000003</v>
      </c>
      <c r="AF25" s="361">
        <v>52389.450000000004</v>
      </c>
      <c r="AG25" s="362">
        <f t="shared" si="0"/>
        <v>0.82</v>
      </c>
      <c r="AH25" s="364">
        <f>IF(CEILING(AG25,0.2)&gt;=1,0.95,CEILING(AG25,0.2))</f>
        <v>0.95</v>
      </c>
      <c r="AI25" s="362">
        <v>0.95</v>
      </c>
    </row>
    <row r="26" spans="1:35" x14ac:dyDescent="0.35">
      <c r="A26" s="160" t="s">
        <v>488</v>
      </c>
      <c r="B26" s="160"/>
      <c r="C26" s="161" t="s">
        <v>162</v>
      </c>
      <c r="J26" s="212">
        <v>3</v>
      </c>
      <c r="L26" s="214">
        <v>2</v>
      </c>
      <c r="Q26" s="360">
        <v>3781</v>
      </c>
      <c r="S26" s="442"/>
      <c r="AC26" s="365">
        <v>3774</v>
      </c>
      <c r="AD26" s="361">
        <v>975365.05</v>
      </c>
      <c r="AE26" s="361">
        <v>532648.4</v>
      </c>
      <c r="AF26" s="361">
        <v>798972.60000000009</v>
      </c>
      <c r="AG26" s="362">
        <f t="shared" si="0"/>
        <v>0.82</v>
      </c>
      <c r="AH26" s="364">
        <f t="shared" ref="AH26:AH30" si="2">IF(CEILING(AG26,0.2)&gt;=1,0.95,CEILING(AG26,0.2))</f>
        <v>0.95</v>
      </c>
      <c r="AI26" s="362">
        <v>0.95</v>
      </c>
    </row>
    <row r="27" spans="1:35" x14ac:dyDescent="0.35">
      <c r="A27" s="160" t="s">
        <v>488</v>
      </c>
      <c r="B27" s="160"/>
      <c r="C27" s="161" t="s">
        <v>164</v>
      </c>
      <c r="J27" s="212">
        <v>4</v>
      </c>
      <c r="L27" s="214">
        <v>3</v>
      </c>
      <c r="Q27" s="442"/>
      <c r="AC27" s="365">
        <v>3777</v>
      </c>
      <c r="AD27" s="361">
        <v>2918703.48</v>
      </c>
      <c r="AE27" s="361">
        <v>1655228.6</v>
      </c>
      <c r="AF27" s="361">
        <v>2482842.9000000004</v>
      </c>
      <c r="AG27" s="362">
        <f t="shared" si="0"/>
        <v>0.85</v>
      </c>
      <c r="AH27" s="364">
        <f t="shared" si="2"/>
        <v>0.95</v>
      </c>
      <c r="AI27" s="362">
        <v>0.95</v>
      </c>
    </row>
    <row r="28" spans="1:35" x14ac:dyDescent="0.35">
      <c r="A28" s="160" t="s">
        <v>488</v>
      </c>
      <c r="B28" s="160"/>
      <c r="C28" s="161" t="s">
        <v>166</v>
      </c>
      <c r="J28" s="212">
        <v>5</v>
      </c>
      <c r="L28" s="214">
        <v>4</v>
      </c>
      <c r="AC28" s="365">
        <v>3759</v>
      </c>
      <c r="AD28" s="361">
        <v>2891362.87</v>
      </c>
      <c r="AE28" s="361">
        <v>1647121.62</v>
      </c>
      <c r="AF28" s="361">
        <v>2470682.4300000002</v>
      </c>
      <c r="AG28" s="362">
        <f t="shared" si="0"/>
        <v>0.85</v>
      </c>
      <c r="AH28" s="364">
        <f t="shared" si="2"/>
        <v>0.95</v>
      </c>
      <c r="AI28" s="362">
        <v>0.95</v>
      </c>
    </row>
    <row r="29" spans="1:35" ht="29" x14ac:dyDescent="0.35">
      <c r="A29" s="160" t="s">
        <v>488</v>
      </c>
      <c r="B29" s="160"/>
      <c r="C29" s="161" t="s">
        <v>168</v>
      </c>
      <c r="J29" s="212">
        <v>6</v>
      </c>
      <c r="L29" s="214">
        <v>5</v>
      </c>
      <c r="Q29" s="257" t="s">
        <v>489</v>
      </c>
      <c r="AC29" s="365">
        <v>3163</v>
      </c>
      <c r="AD29" s="361">
        <v>161304256.94</v>
      </c>
      <c r="AE29" s="361">
        <v>94331945.920000002</v>
      </c>
      <c r="AF29" s="361">
        <v>141497918.88</v>
      </c>
      <c r="AG29" s="362">
        <f t="shared" si="0"/>
        <v>0.88</v>
      </c>
      <c r="AH29" s="364">
        <f t="shared" si="2"/>
        <v>0.95</v>
      </c>
      <c r="AI29" s="362">
        <v>0.95</v>
      </c>
    </row>
    <row r="30" spans="1:35" ht="15" thickBot="1" x14ac:dyDescent="0.4">
      <c r="A30" s="160" t="s">
        <v>488</v>
      </c>
      <c r="B30" s="160"/>
      <c r="C30" s="161" t="s">
        <v>170</v>
      </c>
      <c r="J30" s="213">
        <v>7</v>
      </c>
      <c r="L30" s="214">
        <v>6</v>
      </c>
      <c r="Q30" s="262">
        <v>3701</v>
      </c>
      <c r="AC30" s="365">
        <v>3705</v>
      </c>
      <c r="AD30" s="361">
        <v>20000.759999999998</v>
      </c>
      <c r="AE30" s="361">
        <v>17436.560000000001</v>
      </c>
      <c r="AF30" s="361">
        <v>26154.840000000004</v>
      </c>
      <c r="AG30" s="362">
        <f t="shared" si="0"/>
        <v>1.31</v>
      </c>
      <c r="AH30" s="364">
        <f t="shared" si="2"/>
        <v>0.95</v>
      </c>
      <c r="AI30" s="362">
        <v>0.95</v>
      </c>
    </row>
    <row r="31" spans="1:35" x14ac:dyDescent="0.35">
      <c r="A31" s="160" t="s">
        <v>488</v>
      </c>
      <c r="B31" s="160"/>
      <c r="C31" s="161" t="s">
        <v>172</v>
      </c>
      <c r="L31" s="214">
        <v>7</v>
      </c>
      <c r="Q31" s="262">
        <v>3702</v>
      </c>
    </row>
    <row r="32" spans="1:35" x14ac:dyDescent="0.35">
      <c r="A32" s="160" t="s">
        <v>488</v>
      </c>
      <c r="B32" s="160"/>
      <c r="C32" s="161" t="s">
        <v>174</v>
      </c>
      <c r="L32" s="214">
        <v>8</v>
      </c>
      <c r="Q32" s="262">
        <v>3705</v>
      </c>
    </row>
    <row r="33" spans="1:18" x14ac:dyDescent="0.35">
      <c r="A33" s="160" t="s">
        <v>488</v>
      </c>
      <c r="B33" s="160"/>
      <c r="C33" s="161" t="s">
        <v>176</v>
      </c>
      <c r="L33" s="214">
        <v>9</v>
      </c>
      <c r="Q33" s="262">
        <v>3712</v>
      </c>
    </row>
    <row r="34" spans="1:18" x14ac:dyDescent="0.35">
      <c r="L34" s="214">
        <v>10</v>
      </c>
      <c r="Q34" s="262">
        <v>3773</v>
      </c>
    </row>
    <row r="35" spans="1:18" x14ac:dyDescent="0.35">
      <c r="L35" s="214">
        <v>11</v>
      </c>
      <c r="Q35" s="442"/>
    </row>
    <row r="36" spans="1:18" ht="15" thickBot="1" x14ac:dyDescent="0.4">
      <c r="L36" s="215">
        <v>12</v>
      </c>
    </row>
    <row r="38" spans="1:18" x14ac:dyDescent="0.35">
      <c r="Q38" s="109" t="s">
        <v>490</v>
      </c>
    </row>
    <row r="39" spans="1:18" x14ac:dyDescent="0.35">
      <c r="Q39" s="435">
        <v>3153</v>
      </c>
    </row>
    <row r="40" spans="1:18" x14ac:dyDescent="0.35">
      <c r="Q40" s="435">
        <v>3182</v>
      </c>
    </row>
    <row r="41" spans="1:18" x14ac:dyDescent="0.35">
      <c r="C41" s="110"/>
      <c r="Q41" s="435">
        <v>3751</v>
      </c>
    </row>
    <row r="42" spans="1:18" x14ac:dyDescent="0.35">
      <c r="A42" s="16" t="s">
        <v>491</v>
      </c>
      <c r="B42" s="16"/>
      <c r="C42" s="16"/>
      <c r="Q42" s="435">
        <v>3759</v>
      </c>
      <c r="R42" s="117"/>
    </row>
    <row r="43" spans="1:18" x14ac:dyDescent="0.35">
      <c r="A43" s="16" t="s">
        <v>492</v>
      </c>
      <c r="B43" s="16" t="s">
        <v>493</v>
      </c>
      <c r="C43" s="16"/>
      <c r="K43" s="267"/>
      <c r="Q43" s="442"/>
    </row>
    <row r="44" spans="1:18" x14ac:dyDescent="0.35">
      <c r="A44" s="16" t="s">
        <v>494</v>
      </c>
      <c r="B44" s="16"/>
      <c r="C44" s="16"/>
      <c r="K44" s="267"/>
      <c r="R44" s="117"/>
    </row>
    <row r="45" spans="1:18" x14ac:dyDescent="0.35">
      <c r="A45" s="268" t="s">
        <v>495</v>
      </c>
      <c r="B45" s="268" t="s">
        <v>496</v>
      </c>
      <c r="C45" s="16"/>
      <c r="K45" s="267"/>
      <c r="R45" s="117"/>
    </row>
    <row r="46" spans="1:18" x14ac:dyDescent="0.35">
      <c r="A46" s="268" t="s">
        <v>497</v>
      </c>
      <c r="B46" s="268" t="s">
        <v>498</v>
      </c>
      <c r="C46" s="16"/>
      <c r="K46" s="267"/>
      <c r="Q46" s="109" t="s">
        <v>29</v>
      </c>
      <c r="R46" s="117"/>
    </row>
    <row r="47" spans="1:18" x14ac:dyDescent="0.35">
      <c r="A47" s="268" t="s">
        <v>499</v>
      </c>
      <c r="B47" s="268" t="s">
        <v>500</v>
      </c>
      <c r="C47" s="16"/>
      <c r="K47" s="267"/>
      <c r="Q47" s="184">
        <v>3150</v>
      </c>
      <c r="R47" s="117"/>
    </row>
    <row r="48" spans="1:18" x14ac:dyDescent="0.35">
      <c r="A48" s="268" t="s">
        <v>501</v>
      </c>
      <c r="B48" s="268" t="s">
        <v>502</v>
      </c>
      <c r="C48" s="16"/>
      <c r="K48" s="267"/>
      <c r="Q48" s="184">
        <v>3752</v>
      </c>
    </row>
    <row r="49" spans="1:17" x14ac:dyDescent="0.35">
      <c r="A49" s="268" t="s">
        <v>503</v>
      </c>
      <c r="B49" s="268" t="s">
        <v>504</v>
      </c>
      <c r="C49" s="16"/>
      <c r="K49" s="267"/>
    </row>
    <row r="50" spans="1:17" x14ac:dyDescent="0.35">
      <c r="A50" s="268" t="s">
        <v>505</v>
      </c>
      <c r="B50" s="268" t="s">
        <v>506</v>
      </c>
      <c r="C50" s="16"/>
      <c r="K50" s="267"/>
      <c r="Q50" s="109" t="s">
        <v>59</v>
      </c>
    </row>
    <row r="51" spans="1:17" x14ac:dyDescent="0.35">
      <c r="A51" s="268" t="s">
        <v>507</v>
      </c>
      <c r="B51" s="268" t="s">
        <v>508</v>
      </c>
      <c r="C51" s="16"/>
      <c r="K51" s="267"/>
      <c r="Q51" s="185">
        <v>3681</v>
      </c>
    </row>
    <row r="52" spans="1:17" x14ac:dyDescent="0.35">
      <c r="A52" s="268" t="s">
        <v>509</v>
      </c>
      <c r="B52" s="268" t="s">
        <v>510</v>
      </c>
      <c r="C52" s="16"/>
      <c r="K52" s="267"/>
      <c r="Q52" s="185">
        <v>3760</v>
      </c>
    </row>
    <row r="53" spans="1:17" x14ac:dyDescent="0.35">
      <c r="A53" s="268" t="s">
        <v>511</v>
      </c>
      <c r="B53" s="268" t="s">
        <v>512</v>
      </c>
      <c r="C53" s="16"/>
      <c r="K53" s="267"/>
      <c r="Q53" s="433">
        <v>3779</v>
      </c>
    </row>
    <row r="54" spans="1:17" x14ac:dyDescent="0.35">
      <c r="A54" s="268" t="s">
        <v>513</v>
      </c>
      <c r="B54" s="268" t="s">
        <v>514</v>
      </c>
      <c r="C54" s="16"/>
      <c r="K54" s="267"/>
      <c r="Q54" s="434">
        <v>3780</v>
      </c>
    </row>
    <row r="55" spans="1:17" x14ac:dyDescent="0.35">
      <c r="A55" s="268" t="s">
        <v>515</v>
      </c>
      <c r="B55" s="268" t="s">
        <v>516</v>
      </c>
      <c r="C55" s="16"/>
      <c r="K55" s="267"/>
      <c r="Q55" s="434">
        <v>7105</v>
      </c>
    </row>
    <row r="56" spans="1:17" x14ac:dyDescent="0.35">
      <c r="A56" s="268" t="s">
        <v>517</v>
      </c>
      <c r="B56" s="268" t="s">
        <v>518</v>
      </c>
      <c r="C56" s="16"/>
      <c r="K56" s="267"/>
    </row>
    <row r="57" spans="1:17" x14ac:dyDescent="0.35">
      <c r="A57" s="268" t="s">
        <v>519</v>
      </c>
      <c r="B57" s="268" t="s">
        <v>520</v>
      </c>
      <c r="C57" s="16"/>
      <c r="K57" s="267"/>
    </row>
    <row r="58" spans="1:17" x14ac:dyDescent="0.35">
      <c r="A58" s="268" t="s">
        <v>521</v>
      </c>
      <c r="B58" s="268" t="s">
        <v>522</v>
      </c>
      <c r="C58" s="16"/>
      <c r="K58" s="267"/>
    </row>
    <row r="59" spans="1:17" x14ac:dyDescent="0.35">
      <c r="A59" s="268" t="s">
        <v>523</v>
      </c>
      <c r="B59" s="268" t="s">
        <v>524</v>
      </c>
      <c r="C59" s="16"/>
      <c r="K59" s="267"/>
    </row>
    <row r="60" spans="1:17" x14ac:dyDescent="0.35">
      <c r="A60" s="268" t="s">
        <v>525</v>
      </c>
      <c r="B60" s="268" t="s">
        <v>526</v>
      </c>
      <c r="C60" s="16"/>
      <c r="K60" s="267"/>
    </row>
    <row r="61" spans="1:17" x14ac:dyDescent="0.35">
      <c r="A61" s="268" t="s">
        <v>527</v>
      </c>
      <c r="B61" s="268" t="s">
        <v>528</v>
      </c>
      <c r="C61" s="16"/>
      <c r="K61" s="267"/>
    </row>
    <row r="62" spans="1:17" x14ac:dyDescent="0.35">
      <c r="A62" s="268" t="s">
        <v>529</v>
      </c>
      <c r="B62" s="268" t="s">
        <v>530</v>
      </c>
      <c r="C62" s="16"/>
      <c r="K62" s="267"/>
    </row>
    <row r="63" spans="1:17" x14ac:dyDescent="0.35">
      <c r="A63" s="268" t="s">
        <v>531</v>
      </c>
      <c r="B63" s="268" t="s">
        <v>532</v>
      </c>
      <c r="C63" s="16"/>
      <c r="K63" s="267"/>
    </row>
    <row r="64" spans="1:17" x14ac:dyDescent="0.35">
      <c r="A64" s="268" t="s">
        <v>533</v>
      </c>
      <c r="B64" s="268" t="s">
        <v>534</v>
      </c>
      <c r="C64" s="16"/>
      <c r="K64" s="267"/>
    </row>
    <row r="65" spans="1:11" x14ac:dyDescent="0.35">
      <c r="A65" s="268" t="s">
        <v>535</v>
      </c>
      <c r="B65" s="268" t="s">
        <v>536</v>
      </c>
      <c r="C65" s="16"/>
      <c r="K65" s="267"/>
    </row>
    <row r="66" spans="1:11" x14ac:dyDescent="0.35">
      <c r="A66" s="268" t="s">
        <v>537</v>
      </c>
      <c r="B66" s="268" t="s">
        <v>538</v>
      </c>
      <c r="C66" s="16"/>
      <c r="K66" s="267"/>
    </row>
    <row r="67" spans="1:11" x14ac:dyDescent="0.35">
      <c r="A67" s="268" t="s">
        <v>539</v>
      </c>
      <c r="B67" s="268" t="s">
        <v>540</v>
      </c>
      <c r="C67" s="16"/>
      <c r="K67" s="267"/>
    </row>
    <row r="68" spans="1:11" x14ac:dyDescent="0.35">
      <c r="A68" s="268" t="s">
        <v>541</v>
      </c>
      <c r="B68" s="268" t="s">
        <v>542</v>
      </c>
      <c r="C68" s="16"/>
      <c r="K68" s="267"/>
    </row>
    <row r="69" spans="1:11" x14ac:dyDescent="0.35">
      <c r="A69" s="268" t="s">
        <v>543</v>
      </c>
      <c r="B69" s="268" t="s">
        <v>544</v>
      </c>
      <c r="C69" s="16"/>
      <c r="K69" s="267"/>
    </row>
    <row r="70" spans="1:11" x14ac:dyDescent="0.35">
      <c r="A70" s="268" t="s">
        <v>545</v>
      </c>
      <c r="B70" s="268" t="s">
        <v>546</v>
      </c>
      <c r="C70" s="16"/>
      <c r="K70" s="267"/>
    </row>
    <row r="71" spans="1:11" x14ac:dyDescent="0.35">
      <c r="A71" s="268" t="s">
        <v>547</v>
      </c>
      <c r="B71" s="268" t="s">
        <v>548</v>
      </c>
      <c r="C71" s="16"/>
      <c r="K71" s="267"/>
    </row>
    <row r="72" spans="1:11" x14ac:dyDescent="0.35">
      <c r="A72" s="268" t="s">
        <v>549</v>
      </c>
      <c r="B72" s="268" t="s">
        <v>550</v>
      </c>
      <c r="C72" s="16"/>
      <c r="K72" s="267"/>
    </row>
    <row r="73" spans="1:11" x14ac:dyDescent="0.35">
      <c r="A73" s="268" t="s">
        <v>551</v>
      </c>
      <c r="B73" s="268" t="s">
        <v>552</v>
      </c>
      <c r="C73" s="16"/>
      <c r="K73" s="267"/>
    </row>
    <row r="74" spans="1:11" x14ac:dyDescent="0.35">
      <c r="A74" s="268" t="s">
        <v>553</v>
      </c>
      <c r="B74" s="268" t="s">
        <v>554</v>
      </c>
      <c r="C74" s="16"/>
      <c r="K74" s="267"/>
    </row>
    <row r="75" spans="1:11" x14ac:dyDescent="0.35">
      <c r="A75" s="268" t="s">
        <v>555</v>
      </c>
      <c r="B75" s="268" t="s">
        <v>556</v>
      </c>
      <c r="C75" s="16"/>
      <c r="K75" s="267"/>
    </row>
    <row r="76" spans="1:11" x14ac:dyDescent="0.35">
      <c r="A76" s="268" t="s">
        <v>557</v>
      </c>
      <c r="B76" s="268" t="s">
        <v>558</v>
      </c>
      <c r="C76" s="16"/>
      <c r="K76" s="267"/>
    </row>
    <row r="77" spans="1:11" x14ac:dyDescent="0.35">
      <c r="A77" s="268" t="s">
        <v>559</v>
      </c>
      <c r="B77" s="268" t="s">
        <v>560</v>
      </c>
      <c r="C77" s="16"/>
      <c r="K77" s="267"/>
    </row>
    <row r="78" spans="1:11" x14ac:dyDescent="0.35">
      <c r="A78" s="268" t="s">
        <v>561</v>
      </c>
      <c r="B78" s="268" t="s">
        <v>562</v>
      </c>
      <c r="C78" s="16"/>
      <c r="K78" s="267"/>
    </row>
    <row r="79" spans="1:11" x14ac:dyDescent="0.35">
      <c r="A79" s="268" t="s">
        <v>563</v>
      </c>
      <c r="B79" s="268" t="s">
        <v>564</v>
      </c>
      <c r="C79" s="16"/>
      <c r="K79" s="267"/>
    </row>
    <row r="80" spans="1:11" x14ac:dyDescent="0.35">
      <c r="A80" s="268" t="s">
        <v>565</v>
      </c>
      <c r="B80" s="268" t="s">
        <v>566</v>
      </c>
      <c r="C80" s="16"/>
      <c r="K80" s="267"/>
    </row>
    <row r="81" spans="1:11" x14ac:dyDescent="0.35">
      <c r="A81" s="268" t="s">
        <v>567</v>
      </c>
      <c r="B81" s="268" t="s">
        <v>568</v>
      </c>
      <c r="C81" s="16"/>
      <c r="K81" s="267"/>
    </row>
    <row r="82" spans="1:11" x14ac:dyDescent="0.35">
      <c r="A82" s="268" t="s">
        <v>569</v>
      </c>
      <c r="B82" s="268" t="s">
        <v>570</v>
      </c>
      <c r="C82" s="16"/>
      <c r="K82" s="267"/>
    </row>
    <row r="83" spans="1:11" x14ac:dyDescent="0.35">
      <c r="A83" s="268" t="s">
        <v>571</v>
      </c>
      <c r="B83" s="268" t="s">
        <v>572</v>
      </c>
      <c r="C83" s="16"/>
      <c r="K83" s="267"/>
    </row>
    <row r="84" spans="1:11" x14ac:dyDescent="0.35">
      <c r="A84" s="268" t="s">
        <v>573</v>
      </c>
      <c r="B84" s="268" t="s">
        <v>574</v>
      </c>
      <c r="C84" s="16"/>
      <c r="K84" s="267"/>
    </row>
    <row r="85" spans="1:11" x14ac:dyDescent="0.35">
      <c r="A85" s="268" t="s">
        <v>575</v>
      </c>
      <c r="B85" s="268" t="s">
        <v>576</v>
      </c>
      <c r="C85" s="16"/>
      <c r="K85" s="267"/>
    </row>
    <row r="86" spans="1:11" x14ac:dyDescent="0.35">
      <c r="A86" s="268" t="s">
        <v>577</v>
      </c>
      <c r="B86" s="268" t="s">
        <v>578</v>
      </c>
      <c r="C86" s="16"/>
      <c r="K86" s="267"/>
    </row>
    <row r="87" spans="1:11" x14ac:dyDescent="0.35">
      <c r="A87" s="268" t="s">
        <v>579</v>
      </c>
      <c r="B87" s="268" t="s">
        <v>580</v>
      </c>
      <c r="C87" s="16"/>
      <c r="K87" s="267"/>
    </row>
    <row r="88" spans="1:11" x14ac:dyDescent="0.35">
      <c r="A88" s="268" t="s">
        <v>581</v>
      </c>
      <c r="B88" s="268" t="s">
        <v>582</v>
      </c>
      <c r="C88" s="16"/>
      <c r="K88" s="267"/>
    </row>
    <row r="89" spans="1:11" x14ac:dyDescent="0.35">
      <c r="A89" s="268" t="s">
        <v>583</v>
      </c>
      <c r="B89" s="268" t="s">
        <v>584</v>
      </c>
      <c r="C89" s="16"/>
      <c r="K89" s="267"/>
    </row>
    <row r="90" spans="1:11" x14ac:dyDescent="0.35">
      <c r="A90" s="268" t="s">
        <v>585</v>
      </c>
      <c r="B90" s="268" t="s">
        <v>586</v>
      </c>
      <c r="C90" s="16"/>
      <c r="K90" s="267"/>
    </row>
    <row r="91" spans="1:11" x14ac:dyDescent="0.35">
      <c r="A91" s="268" t="s">
        <v>587</v>
      </c>
      <c r="B91" s="268" t="s">
        <v>588</v>
      </c>
      <c r="C91" s="16"/>
      <c r="K91" s="267"/>
    </row>
    <row r="92" spans="1:11" x14ac:dyDescent="0.35">
      <c r="A92" s="268" t="s">
        <v>589</v>
      </c>
      <c r="B92" s="268" t="s">
        <v>590</v>
      </c>
      <c r="C92" s="16"/>
      <c r="K92" s="267"/>
    </row>
    <row r="93" spans="1:11" x14ac:dyDescent="0.35">
      <c r="A93" s="268" t="s">
        <v>591</v>
      </c>
      <c r="B93" s="268" t="s">
        <v>592</v>
      </c>
      <c r="C93" s="16"/>
      <c r="K93" s="267"/>
    </row>
    <row r="94" spans="1:11" x14ac:dyDescent="0.35">
      <c r="A94" s="268" t="s">
        <v>593</v>
      </c>
      <c r="B94" s="268" t="s">
        <v>594</v>
      </c>
      <c r="C94" s="16"/>
      <c r="K94" s="267"/>
    </row>
    <row r="95" spans="1:11" x14ac:dyDescent="0.35">
      <c r="A95" s="268" t="s">
        <v>595</v>
      </c>
      <c r="B95" s="268" t="s">
        <v>596</v>
      </c>
      <c r="C95" s="16"/>
      <c r="K95" s="267"/>
    </row>
    <row r="96" spans="1:11" x14ac:dyDescent="0.35">
      <c r="A96" s="268" t="s">
        <v>597</v>
      </c>
      <c r="B96" s="268" t="s">
        <v>598</v>
      </c>
      <c r="C96" s="16"/>
      <c r="K96" s="267"/>
    </row>
    <row r="97" spans="1:11" x14ac:dyDescent="0.35">
      <c r="A97" s="268" t="s">
        <v>599</v>
      </c>
      <c r="B97" s="268" t="s">
        <v>600</v>
      </c>
      <c r="C97" s="16"/>
      <c r="K97" s="267"/>
    </row>
    <row r="98" spans="1:11" x14ac:dyDescent="0.35">
      <c r="A98" s="268" t="s">
        <v>601</v>
      </c>
      <c r="B98" s="268" t="s">
        <v>602</v>
      </c>
      <c r="C98" s="16"/>
      <c r="K98" s="267"/>
    </row>
    <row r="99" spans="1:11" x14ac:dyDescent="0.35">
      <c r="A99" s="268" t="s">
        <v>603</v>
      </c>
      <c r="B99" s="268" t="s">
        <v>604</v>
      </c>
      <c r="C99" s="16"/>
      <c r="K99" s="267"/>
    </row>
    <row r="100" spans="1:11" x14ac:dyDescent="0.35">
      <c r="A100" s="268" t="s">
        <v>605</v>
      </c>
      <c r="B100" s="268" t="s">
        <v>606</v>
      </c>
      <c r="C100" s="16"/>
      <c r="K100" s="267"/>
    </row>
    <row r="101" spans="1:11" x14ac:dyDescent="0.35">
      <c r="A101" s="268" t="s">
        <v>607</v>
      </c>
      <c r="B101" s="268" t="s">
        <v>608</v>
      </c>
      <c r="C101" s="16"/>
      <c r="K101" s="267"/>
    </row>
    <row r="102" spans="1:11" x14ac:dyDescent="0.35">
      <c r="A102" s="268" t="s">
        <v>609</v>
      </c>
      <c r="B102" s="268" t="s">
        <v>610</v>
      </c>
      <c r="C102" s="16"/>
      <c r="K102" s="267"/>
    </row>
    <row r="103" spans="1:11" x14ac:dyDescent="0.35">
      <c r="A103" s="268" t="s">
        <v>611</v>
      </c>
      <c r="B103" s="268" t="s">
        <v>612</v>
      </c>
      <c r="C103" s="16"/>
      <c r="K103" s="267"/>
    </row>
    <row r="104" spans="1:11" x14ac:dyDescent="0.35">
      <c r="A104" s="268" t="s">
        <v>613</v>
      </c>
      <c r="B104" s="268" t="s">
        <v>614</v>
      </c>
      <c r="C104" s="16"/>
      <c r="K104" s="267"/>
    </row>
    <row r="105" spans="1:11" x14ac:dyDescent="0.35">
      <c r="A105" s="268" t="s">
        <v>615</v>
      </c>
      <c r="B105" s="268" t="s">
        <v>616</v>
      </c>
      <c r="C105" s="16"/>
      <c r="K105" s="267"/>
    </row>
    <row r="106" spans="1:11" x14ac:dyDescent="0.35">
      <c r="A106" s="268" t="s">
        <v>617</v>
      </c>
      <c r="B106" s="268" t="s">
        <v>618</v>
      </c>
      <c r="C106" s="16"/>
      <c r="K106" s="267"/>
    </row>
    <row r="107" spans="1:11" x14ac:dyDescent="0.35">
      <c r="A107" s="268" t="s">
        <v>619</v>
      </c>
      <c r="B107" s="268" t="s">
        <v>620</v>
      </c>
      <c r="C107" s="16"/>
      <c r="K107" s="267"/>
    </row>
    <row r="108" spans="1:11" x14ac:dyDescent="0.35">
      <c r="A108" s="268" t="s">
        <v>621</v>
      </c>
      <c r="B108" s="268" t="s">
        <v>622</v>
      </c>
      <c r="C108" s="16"/>
      <c r="K108" s="267"/>
    </row>
    <row r="109" spans="1:11" x14ac:dyDescent="0.35">
      <c r="A109" s="268" t="s">
        <v>623</v>
      </c>
      <c r="B109" s="268" t="s">
        <v>624</v>
      </c>
      <c r="C109" s="16"/>
      <c r="K109" s="267"/>
    </row>
    <row r="110" spans="1:11" x14ac:dyDescent="0.35">
      <c r="A110" s="268" t="s">
        <v>625</v>
      </c>
      <c r="B110" s="268" t="s">
        <v>626</v>
      </c>
      <c r="C110" s="16"/>
      <c r="K110" s="267"/>
    </row>
    <row r="111" spans="1:11" x14ac:dyDescent="0.35">
      <c r="A111" s="268" t="s">
        <v>627</v>
      </c>
      <c r="B111" s="268" t="s">
        <v>628</v>
      </c>
      <c r="C111" s="16"/>
      <c r="K111" s="267"/>
    </row>
    <row r="112" spans="1:11" x14ac:dyDescent="0.35">
      <c r="A112" s="268" t="s">
        <v>629</v>
      </c>
      <c r="B112" s="268" t="s">
        <v>630</v>
      </c>
      <c r="C112" s="16"/>
      <c r="K112" s="267"/>
    </row>
    <row r="113" spans="1:11" x14ac:dyDescent="0.35">
      <c r="A113" s="268" t="s">
        <v>631</v>
      </c>
      <c r="B113" s="268" t="s">
        <v>632</v>
      </c>
      <c r="C113" s="16"/>
      <c r="K113" s="267"/>
    </row>
    <row r="114" spans="1:11" x14ac:dyDescent="0.35">
      <c r="A114" s="268" t="s">
        <v>633</v>
      </c>
      <c r="B114" s="268" t="s">
        <v>634</v>
      </c>
      <c r="C114" s="16"/>
      <c r="K114" s="267"/>
    </row>
    <row r="115" spans="1:11" x14ac:dyDescent="0.35">
      <c r="A115" s="268" t="s">
        <v>635</v>
      </c>
      <c r="B115" s="268" t="s">
        <v>636</v>
      </c>
      <c r="C115" s="16"/>
      <c r="K115" s="267"/>
    </row>
    <row r="116" spans="1:11" x14ac:dyDescent="0.35">
      <c r="A116" s="268" t="s">
        <v>637</v>
      </c>
      <c r="B116" s="268" t="s">
        <v>638</v>
      </c>
      <c r="C116" s="16"/>
      <c r="K116" s="267"/>
    </row>
    <row r="117" spans="1:11" x14ac:dyDescent="0.35">
      <c r="A117" s="268" t="s">
        <v>639</v>
      </c>
      <c r="B117" s="268" t="s">
        <v>640</v>
      </c>
      <c r="C117" s="16"/>
      <c r="K117" s="267"/>
    </row>
    <row r="118" spans="1:11" x14ac:dyDescent="0.35">
      <c r="A118" s="268" t="s">
        <v>641</v>
      </c>
      <c r="B118" s="268" t="s">
        <v>642</v>
      </c>
      <c r="C118" s="16"/>
      <c r="K118" s="267"/>
    </row>
    <row r="119" spans="1:11" x14ac:dyDescent="0.35">
      <c r="A119" s="268" t="s">
        <v>643</v>
      </c>
      <c r="B119" s="268" t="s">
        <v>644</v>
      </c>
      <c r="C119" s="16"/>
      <c r="K119" s="267"/>
    </row>
    <row r="120" spans="1:11" x14ac:dyDescent="0.35">
      <c r="A120" s="268" t="s">
        <v>645</v>
      </c>
      <c r="B120" s="268" t="s">
        <v>646</v>
      </c>
      <c r="C120" s="16"/>
      <c r="K120" s="267"/>
    </row>
    <row r="121" spans="1:11" x14ac:dyDescent="0.35">
      <c r="A121" s="268" t="s">
        <v>647</v>
      </c>
      <c r="B121" s="268" t="s">
        <v>648</v>
      </c>
      <c r="C121" s="16"/>
      <c r="K121" s="267"/>
    </row>
    <row r="122" spans="1:11" x14ac:dyDescent="0.35">
      <c r="A122" s="268" t="s">
        <v>649</v>
      </c>
      <c r="B122" s="268" t="s">
        <v>650</v>
      </c>
      <c r="C122" s="16"/>
      <c r="K122" s="267"/>
    </row>
    <row r="123" spans="1:11" x14ac:dyDescent="0.35">
      <c r="A123" s="268" t="s">
        <v>651</v>
      </c>
      <c r="B123" s="268" t="s">
        <v>652</v>
      </c>
      <c r="C123" s="16"/>
      <c r="K123" s="267"/>
    </row>
    <row r="124" spans="1:11" x14ac:dyDescent="0.35">
      <c r="A124" s="268" t="s">
        <v>653</v>
      </c>
      <c r="B124" s="268" t="s">
        <v>654</v>
      </c>
      <c r="C124" s="16"/>
      <c r="K124" s="267"/>
    </row>
    <row r="125" spans="1:11" x14ac:dyDescent="0.35">
      <c r="A125" s="268" t="s">
        <v>655</v>
      </c>
      <c r="B125" s="268" t="s">
        <v>656</v>
      </c>
      <c r="C125" s="16"/>
      <c r="K125" s="267"/>
    </row>
    <row r="126" spans="1:11" x14ac:dyDescent="0.35">
      <c r="A126" s="268" t="s">
        <v>657</v>
      </c>
      <c r="B126" s="268" t="s">
        <v>658</v>
      </c>
      <c r="C126" s="16"/>
      <c r="K126" s="267"/>
    </row>
    <row r="127" spans="1:11" x14ac:dyDescent="0.35">
      <c r="A127" s="268" t="s">
        <v>659</v>
      </c>
      <c r="B127" s="268" t="s">
        <v>660</v>
      </c>
      <c r="C127" s="16"/>
      <c r="K127" s="267"/>
    </row>
    <row r="128" spans="1:11" x14ac:dyDescent="0.35">
      <c r="A128" s="268" t="s">
        <v>661</v>
      </c>
      <c r="B128" s="268" t="s">
        <v>662</v>
      </c>
      <c r="C128" s="16"/>
      <c r="K128" s="267"/>
    </row>
    <row r="129" spans="1:11" x14ac:dyDescent="0.35">
      <c r="A129" s="268" t="s">
        <v>663</v>
      </c>
      <c r="B129" s="268" t="s">
        <v>664</v>
      </c>
      <c r="C129" s="16"/>
      <c r="K129" s="267"/>
    </row>
    <row r="130" spans="1:11" x14ac:dyDescent="0.35">
      <c r="A130" s="268" t="s">
        <v>665</v>
      </c>
      <c r="B130" s="268" t="s">
        <v>666</v>
      </c>
      <c r="C130" s="16"/>
      <c r="K130" s="267"/>
    </row>
    <row r="131" spans="1:11" x14ac:dyDescent="0.35">
      <c r="A131" s="268" t="s">
        <v>667</v>
      </c>
      <c r="B131" s="268" t="s">
        <v>668</v>
      </c>
      <c r="C131" s="16"/>
      <c r="K131" s="267"/>
    </row>
    <row r="132" spans="1:11" x14ac:dyDescent="0.35">
      <c r="A132" s="268" t="s">
        <v>669</v>
      </c>
      <c r="B132" s="268" t="s">
        <v>670</v>
      </c>
      <c r="C132" s="16"/>
      <c r="K132" s="267"/>
    </row>
    <row r="133" spans="1:11" x14ac:dyDescent="0.35">
      <c r="A133" s="268" t="s">
        <v>671</v>
      </c>
      <c r="B133" s="268" t="s">
        <v>672</v>
      </c>
      <c r="C133" s="16"/>
      <c r="K133" s="267"/>
    </row>
    <row r="134" spans="1:11" x14ac:dyDescent="0.35">
      <c r="A134" s="268" t="s">
        <v>673</v>
      </c>
      <c r="B134" s="268" t="s">
        <v>674</v>
      </c>
      <c r="C134" s="16"/>
      <c r="K134" s="267"/>
    </row>
    <row r="135" spans="1:11" x14ac:dyDescent="0.35">
      <c r="A135" s="268" t="s">
        <v>675</v>
      </c>
      <c r="B135" s="268" t="s">
        <v>676</v>
      </c>
      <c r="C135" s="16"/>
      <c r="K135" s="267"/>
    </row>
    <row r="136" spans="1:11" x14ac:dyDescent="0.35">
      <c r="A136" s="268" t="s">
        <v>677</v>
      </c>
      <c r="B136" s="268" t="s">
        <v>678</v>
      </c>
      <c r="C136" s="16"/>
      <c r="K136" s="267"/>
    </row>
    <row r="137" spans="1:11" x14ac:dyDescent="0.35">
      <c r="A137" s="268" t="s">
        <v>679</v>
      </c>
      <c r="B137" s="268" t="s">
        <v>680</v>
      </c>
      <c r="C137" s="16"/>
      <c r="K137" s="267"/>
    </row>
    <row r="138" spans="1:11" x14ac:dyDescent="0.35">
      <c r="A138" s="268" t="s">
        <v>681</v>
      </c>
      <c r="B138" s="268" t="s">
        <v>682</v>
      </c>
      <c r="C138" s="16"/>
      <c r="K138" s="267"/>
    </row>
    <row r="139" spans="1:11" x14ac:dyDescent="0.35">
      <c r="A139" s="268" t="s">
        <v>683</v>
      </c>
      <c r="B139" s="268" t="s">
        <v>684</v>
      </c>
      <c r="C139" s="16"/>
      <c r="K139" s="267"/>
    </row>
    <row r="140" spans="1:11" x14ac:dyDescent="0.35">
      <c r="A140" s="268" t="s">
        <v>685</v>
      </c>
      <c r="B140" s="268" t="s">
        <v>686</v>
      </c>
      <c r="C140" s="16"/>
      <c r="K140" s="267"/>
    </row>
    <row r="141" spans="1:11" x14ac:dyDescent="0.35">
      <c r="A141" s="268" t="s">
        <v>687</v>
      </c>
      <c r="B141" s="268" t="s">
        <v>688</v>
      </c>
      <c r="C141" s="16"/>
      <c r="K141" s="267"/>
    </row>
    <row r="142" spans="1:11" x14ac:dyDescent="0.35">
      <c r="A142" s="268" t="s">
        <v>689</v>
      </c>
      <c r="B142" s="268" t="s">
        <v>690</v>
      </c>
      <c r="C142" s="16"/>
      <c r="K142" s="267"/>
    </row>
    <row r="143" spans="1:11" x14ac:dyDescent="0.35">
      <c r="A143" s="268" t="s">
        <v>691</v>
      </c>
      <c r="B143" s="268" t="s">
        <v>692</v>
      </c>
      <c r="C143" s="16"/>
      <c r="K143" s="267"/>
    </row>
    <row r="144" spans="1:11" x14ac:dyDescent="0.35">
      <c r="A144" s="268" t="s">
        <v>693</v>
      </c>
      <c r="B144" s="268" t="s">
        <v>694</v>
      </c>
      <c r="C144" s="16"/>
      <c r="K144" s="267"/>
    </row>
    <row r="145" spans="1:11" x14ac:dyDescent="0.35">
      <c r="A145" s="268" t="s">
        <v>695</v>
      </c>
      <c r="B145" s="268" t="s">
        <v>696</v>
      </c>
      <c r="C145" s="16"/>
      <c r="K145" s="267"/>
    </row>
    <row r="146" spans="1:11" x14ac:dyDescent="0.35">
      <c r="A146" s="268" t="s">
        <v>697</v>
      </c>
      <c r="B146" s="268" t="s">
        <v>698</v>
      </c>
      <c r="C146" s="16"/>
      <c r="K146" s="267"/>
    </row>
    <row r="147" spans="1:11" x14ac:dyDescent="0.35">
      <c r="A147" s="268" t="s">
        <v>699</v>
      </c>
      <c r="B147" s="268" t="s">
        <v>700</v>
      </c>
      <c r="C147" s="16"/>
      <c r="K147" s="267"/>
    </row>
    <row r="148" spans="1:11" x14ac:dyDescent="0.35">
      <c r="A148" s="268" t="s">
        <v>701</v>
      </c>
      <c r="B148" s="268" t="s">
        <v>702</v>
      </c>
      <c r="C148" s="16"/>
      <c r="K148" s="267"/>
    </row>
    <row r="149" spans="1:11" x14ac:dyDescent="0.35">
      <c r="A149" s="268" t="s">
        <v>703</v>
      </c>
      <c r="B149" s="268" t="s">
        <v>704</v>
      </c>
      <c r="C149" s="16"/>
      <c r="K149" s="267"/>
    </row>
    <row r="150" spans="1:11" x14ac:dyDescent="0.35">
      <c r="A150" s="268" t="s">
        <v>705</v>
      </c>
      <c r="B150" s="268" t="s">
        <v>706</v>
      </c>
      <c r="C150" s="16"/>
      <c r="K150" s="267"/>
    </row>
    <row r="151" spans="1:11" x14ac:dyDescent="0.35">
      <c r="A151" s="268" t="s">
        <v>707</v>
      </c>
      <c r="B151" s="268" t="s">
        <v>708</v>
      </c>
      <c r="C151" s="16"/>
      <c r="K151" s="267"/>
    </row>
    <row r="152" spans="1:11" x14ac:dyDescent="0.35">
      <c r="A152" s="268" t="s">
        <v>709</v>
      </c>
      <c r="B152" s="268" t="s">
        <v>710</v>
      </c>
      <c r="C152" s="16"/>
      <c r="K152" s="267"/>
    </row>
    <row r="153" spans="1:11" x14ac:dyDescent="0.35">
      <c r="A153" s="268" t="s">
        <v>711</v>
      </c>
      <c r="B153" s="268" t="s">
        <v>712</v>
      </c>
      <c r="C153" s="16"/>
      <c r="K153" s="267"/>
    </row>
    <row r="154" spans="1:11" x14ac:dyDescent="0.35">
      <c r="A154" s="268" t="s">
        <v>713</v>
      </c>
      <c r="B154" s="268" t="s">
        <v>714</v>
      </c>
      <c r="C154" s="16"/>
      <c r="K154" s="267"/>
    </row>
    <row r="155" spans="1:11" x14ac:dyDescent="0.35">
      <c r="A155" s="268" t="s">
        <v>715</v>
      </c>
      <c r="B155" s="268" t="s">
        <v>716</v>
      </c>
      <c r="C155" s="16"/>
      <c r="K155" s="267"/>
    </row>
    <row r="156" spans="1:11" x14ac:dyDescent="0.35">
      <c r="A156" s="268" t="s">
        <v>717</v>
      </c>
      <c r="B156" s="268" t="s">
        <v>718</v>
      </c>
      <c r="C156" s="16"/>
      <c r="K156" s="267"/>
    </row>
    <row r="157" spans="1:11" x14ac:dyDescent="0.35">
      <c r="A157" s="268" t="s">
        <v>719</v>
      </c>
      <c r="B157" s="268" t="s">
        <v>720</v>
      </c>
      <c r="C157" s="16"/>
      <c r="K157" s="267"/>
    </row>
    <row r="158" spans="1:11" x14ac:dyDescent="0.35">
      <c r="A158" s="268" t="s">
        <v>721</v>
      </c>
      <c r="B158" s="268" t="s">
        <v>722</v>
      </c>
      <c r="C158" s="16"/>
      <c r="K158" s="267"/>
    </row>
    <row r="159" spans="1:11" x14ac:dyDescent="0.35">
      <c r="A159" s="268" t="s">
        <v>723</v>
      </c>
      <c r="B159" s="268" t="s">
        <v>724</v>
      </c>
      <c r="C159" s="16"/>
      <c r="K159" s="267"/>
    </row>
    <row r="160" spans="1:11" x14ac:dyDescent="0.35">
      <c r="A160" s="268" t="s">
        <v>725</v>
      </c>
      <c r="B160" s="268" t="s">
        <v>726</v>
      </c>
      <c r="C160" s="16"/>
      <c r="K160" s="267"/>
    </row>
    <row r="161" spans="1:11" x14ac:dyDescent="0.35">
      <c r="A161" s="268" t="s">
        <v>727</v>
      </c>
      <c r="B161" s="268" t="s">
        <v>728</v>
      </c>
      <c r="C161" s="16"/>
      <c r="K161" s="267"/>
    </row>
    <row r="162" spans="1:11" x14ac:dyDescent="0.35">
      <c r="A162" s="268" t="s">
        <v>729</v>
      </c>
      <c r="B162" s="268" t="s">
        <v>730</v>
      </c>
      <c r="C162" s="16"/>
      <c r="K162" s="267"/>
    </row>
    <row r="163" spans="1:11" x14ac:dyDescent="0.35">
      <c r="A163" s="268" t="s">
        <v>731</v>
      </c>
      <c r="B163" s="268" t="s">
        <v>732</v>
      </c>
      <c r="C163" s="16"/>
      <c r="K163" s="267"/>
    </row>
    <row r="164" spans="1:11" x14ac:dyDescent="0.35">
      <c r="A164" s="268" t="s">
        <v>733</v>
      </c>
      <c r="B164" s="268" t="s">
        <v>734</v>
      </c>
      <c r="C164" s="16"/>
      <c r="K164" s="267"/>
    </row>
    <row r="165" spans="1:11" x14ac:dyDescent="0.35">
      <c r="A165" s="268" t="s">
        <v>735</v>
      </c>
      <c r="B165" s="268" t="s">
        <v>736</v>
      </c>
      <c r="C165" s="16"/>
      <c r="K165" s="267"/>
    </row>
    <row r="166" spans="1:11" x14ac:dyDescent="0.35">
      <c r="A166" s="268" t="s">
        <v>737</v>
      </c>
      <c r="B166" s="268" t="s">
        <v>738</v>
      </c>
      <c r="C166" s="16"/>
      <c r="K166" s="267"/>
    </row>
    <row r="167" spans="1:11" x14ac:dyDescent="0.35">
      <c r="A167" s="268" t="s">
        <v>739</v>
      </c>
      <c r="B167" s="268" t="s">
        <v>740</v>
      </c>
      <c r="C167" s="16"/>
      <c r="K167" s="267"/>
    </row>
    <row r="168" spans="1:11" x14ac:dyDescent="0.35">
      <c r="A168" s="268" t="s">
        <v>741</v>
      </c>
      <c r="B168" s="268" t="s">
        <v>742</v>
      </c>
      <c r="C168" s="16"/>
      <c r="K168" s="267"/>
    </row>
    <row r="169" spans="1:11" x14ac:dyDescent="0.35">
      <c r="A169" s="268" t="s">
        <v>743</v>
      </c>
      <c r="B169" s="268" t="s">
        <v>744</v>
      </c>
      <c r="C169" s="16"/>
      <c r="K169" s="267"/>
    </row>
    <row r="170" spans="1:11" x14ac:dyDescent="0.35">
      <c r="A170" s="268" t="s">
        <v>745</v>
      </c>
      <c r="B170" s="268" t="s">
        <v>746</v>
      </c>
      <c r="C170" s="16"/>
      <c r="K170" s="267"/>
    </row>
    <row r="171" spans="1:11" x14ac:dyDescent="0.35">
      <c r="A171" s="268" t="s">
        <v>747</v>
      </c>
      <c r="B171" s="268" t="s">
        <v>748</v>
      </c>
      <c r="C171" s="16"/>
      <c r="K171" s="267"/>
    </row>
    <row r="172" spans="1:11" x14ac:dyDescent="0.35">
      <c r="A172" s="268" t="s">
        <v>749</v>
      </c>
      <c r="B172" s="268" t="s">
        <v>750</v>
      </c>
      <c r="C172" s="16"/>
      <c r="K172" s="267"/>
    </row>
    <row r="173" spans="1:11" x14ac:dyDescent="0.35">
      <c r="A173" s="268" t="s">
        <v>751</v>
      </c>
      <c r="B173" s="268" t="s">
        <v>752</v>
      </c>
      <c r="C173" s="16"/>
      <c r="K173" s="267"/>
    </row>
    <row r="174" spans="1:11" x14ac:dyDescent="0.35">
      <c r="A174" s="268" t="s">
        <v>753</v>
      </c>
      <c r="B174" s="268" t="s">
        <v>754</v>
      </c>
      <c r="C174" s="16"/>
      <c r="K174" s="267"/>
    </row>
    <row r="175" spans="1:11" x14ac:dyDescent="0.35">
      <c r="A175" s="268" t="s">
        <v>755</v>
      </c>
      <c r="B175" s="268" t="s">
        <v>756</v>
      </c>
      <c r="C175" s="16"/>
      <c r="K175" s="267"/>
    </row>
    <row r="176" spans="1:11" x14ac:dyDescent="0.35">
      <c r="A176" s="268" t="s">
        <v>757</v>
      </c>
      <c r="B176" s="268" t="s">
        <v>758</v>
      </c>
      <c r="C176" s="16"/>
      <c r="K176" s="267"/>
    </row>
    <row r="177" spans="1:11" x14ac:dyDescent="0.35">
      <c r="A177" s="268" t="s">
        <v>759</v>
      </c>
      <c r="B177" s="268" t="s">
        <v>760</v>
      </c>
      <c r="C177" s="16"/>
      <c r="K177" s="267"/>
    </row>
    <row r="178" spans="1:11" x14ac:dyDescent="0.35">
      <c r="A178" s="268" t="s">
        <v>761</v>
      </c>
      <c r="B178" s="268" t="s">
        <v>762</v>
      </c>
      <c r="C178" s="16"/>
      <c r="K178" s="267"/>
    </row>
    <row r="179" spans="1:11" x14ac:dyDescent="0.35">
      <c r="A179" s="268" t="s">
        <v>763</v>
      </c>
      <c r="B179" s="268" t="s">
        <v>764</v>
      </c>
      <c r="C179" s="16"/>
      <c r="K179" s="267"/>
    </row>
    <row r="180" spans="1:11" x14ac:dyDescent="0.35">
      <c r="A180" s="268" t="s">
        <v>765</v>
      </c>
      <c r="B180" s="268" t="s">
        <v>766</v>
      </c>
      <c r="C180" s="16"/>
      <c r="K180" s="267"/>
    </row>
    <row r="181" spans="1:11" x14ac:dyDescent="0.35">
      <c r="A181" s="268" t="s">
        <v>767</v>
      </c>
      <c r="B181" s="268" t="s">
        <v>768</v>
      </c>
      <c r="C181" s="16"/>
      <c r="K181" s="267"/>
    </row>
    <row r="182" spans="1:11" x14ac:dyDescent="0.35">
      <c r="A182" s="268" t="s">
        <v>769</v>
      </c>
      <c r="B182" s="268" t="s">
        <v>770</v>
      </c>
      <c r="C182" s="16"/>
      <c r="K182" s="267"/>
    </row>
    <row r="183" spans="1:11" x14ac:dyDescent="0.35">
      <c r="A183" s="268" t="s">
        <v>771</v>
      </c>
      <c r="B183" s="268" t="s">
        <v>772</v>
      </c>
      <c r="C183" s="16"/>
      <c r="K183" s="267"/>
    </row>
    <row r="184" spans="1:11" x14ac:dyDescent="0.35">
      <c r="A184" s="268" t="s">
        <v>773</v>
      </c>
      <c r="B184" s="268" t="s">
        <v>774</v>
      </c>
      <c r="C184" s="16"/>
      <c r="K184" s="267"/>
    </row>
    <row r="185" spans="1:11" x14ac:dyDescent="0.35">
      <c r="A185" s="268" t="s">
        <v>775</v>
      </c>
      <c r="B185" s="268" t="s">
        <v>776</v>
      </c>
      <c r="C185" s="16"/>
      <c r="K185" s="267"/>
    </row>
    <row r="186" spans="1:11" x14ac:dyDescent="0.35">
      <c r="A186" s="268" t="s">
        <v>777</v>
      </c>
      <c r="B186" s="268" t="s">
        <v>778</v>
      </c>
      <c r="C186" s="16"/>
      <c r="K186" s="267"/>
    </row>
    <row r="187" spans="1:11" x14ac:dyDescent="0.35">
      <c r="A187" s="268" t="s">
        <v>779</v>
      </c>
      <c r="B187" s="268" t="s">
        <v>780</v>
      </c>
      <c r="C187" s="16"/>
      <c r="K187" s="267"/>
    </row>
    <row r="188" spans="1:11" x14ac:dyDescent="0.35">
      <c r="A188" s="268" t="s">
        <v>781</v>
      </c>
      <c r="B188" s="268" t="s">
        <v>782</v>
      </c>
      <c r="C188" s="16"/>
      <c r="K188" s="267"/>
    </row>
    <row r="189" spans="1:11" x14ac:dyDescent="0.35">
      <c r="A189" s="268" t="s">
        <v>783</v>
      </c>
      <c r="B189" s="268" t="s">
        <v>784</v>
      </c>
      <c r="C189" s="16"/>
      <c r="K189" s="267"/>
    </row>
    <row r="190" spans="1:11" x14ac:dyDescent="0.35">
      <c r="A190" s="268" t="s">
        <v>785</v>
      </c>
      <c r="B190" s="268" t="s">
        <v>786</v>
      </c>
      <c r="C190" s="16"/>
      <c r="K190" s="267"/>
    </row>
    <row r="191" spans="1:11" x14ac:dyDescent="0.35">
      <c r="A191" s="268" t="s">
        <v>787</v>
      </c>
      <c r="B191" s="268" t="s">
        <v>788</v>
      </c>
      <c r="C191" s="16"/>
      <c r="K191" s="267"/>
    </row>
    <row r="192" spans="1:11" x14ac:dyDescent="0.35">
      <c r="A192" s="268" t="s">
        <v>789</v>
      </c>
      <c r="B192" s="268" t="s">
        <v>790</v>
      </c>
      <c r="C192" s="16"/>
      <c r="K192" s="267"/>
    </row>
    <row r="193" spans="1:11" x14ac:dyDescent="0.35">
      <c r="A193" s="268" t="s">
        <v>791</v>
      </c>
      <c r="B193" s="268" t="s">
        <v>792</v>
      </c>
      <c r="C193" s="16"/>
      <c r="K193" s="267"/>
    </row>
    <row r="194" spans="1:11" x14ac:dyDescent="0.35">
      <c r="A194" s="268" t="s">
        <v>793</v>
      </c>
      <c r="B194" s="268" t="s">
        <v>794</v>
      </c>
      <c r="C194" s="16"/>
      <c r="K194" s="267"/>
    </row>
    <row r="195" spans="1:11" x14ac:dyDescent="0.35">
      <c r="A195" s="268" t="s">
        <v>795</v>
      </c>
      <c r="B195" s="268" t="s">
        <v>796</v>
      </c>
      <c r="C195" s="16"/>
      <c r="K195" s="267"/>
    </row>
    <row r="196" spans="1:11" x14ac:dyDescent="0.35">
      <c r="A196" s="268" t="s">
        <v>797</v>
      </c>
      <c r="B196" s="268" t="s">
        <v>798</v>
      </c>
      <c r="C196" s="16"/>
      <c r="K196" s="267"/>
    </row>
    <row r="197" spans="1:11" x14ac:dyDescent="0.35">
      <c r="A197" s="268" t="s">
        <v>799</v>
      </c>
      <c r="B197" s="268" t="s">
        <v>800</v>
      </c>
      <c r="C197" s="16"/>
      <c r="K197" s="267"/>
    </row>
    <row r="198" spans="1:11" x14ac:dyDescent="0.35">
      <c r="A198" s="268" t="s">
        <v>801</v>
      </c>
      <c r="B198" s="268" t="s">
        <v>802</v>
      </c>
      <c r="C198" s="16"/>
      <c r="K198" s="267"/>
    </row>
    <row r="199" spans="1:11" x14ac:dyDescent="0.35">
      <c r="A199" s="268" t="s">
        <v>803</v>
      </c>
      <c r="B199" s="268" t="s">
        <v>804</v>
      </c>
      <c r="C199" s="16"/>
      <c r="K199" s="267"/>
    </row>
    <row r="200" spans="1:11" x14ac:dyDescent="0.35">
      <c r="A200" s="268" t="s">
        <v>805</v>
      </c>
      <c r="B200" s="268" t="s">
        <v>806</v>
      </c>
      <c r="C200" s="16"/>
      <c r="K200" s="267"/>
    </row>
    <row r="201" spans="1:11" x14ac:dyDescent="0.35">
      <c r="A201" s="268" t="s">
        <v>807</v>
      </c>
      <c r="B201" s="268" t="s">
        <v>808</v>
      </c>
      <c r="C201" s="16"/>
      <c r="K201" s="267"/>
    </row>
    <row r="202" spans="1:11" x14ac:dyDescent="0.35">
      <c r="A202" s="268" t="s">
        <v>809</v>
      </c>
      <c r="B202" s="268" t="s">
        <v>810</v>
      </c>
      <c r="C202" s="16"/>
      <c r="K202" s="267"/>
    </row>
    <row r="203" spans="1:11" x14ac:dyDescent="0.35">
      <c r="A203" s="268" t="s">
        <v>811</v>
      </c>
      <c r="B203" s="268" t="s">
        <v>812</v>
      </c>
      <c r="C203" s="16"/>
      <c r="K203" s="267"/>
    </row>
    <row r="204" spans="1:11" x14ac:dyDescent="0.35">
      <c r="A204" s="268" t="s">
        <v>813</v>
      </c>
      <c r="B204" s="268" t="s">
        <v>814</v>
      </c>
      <c r="C204" s="16"/>
      <c r="K204" s="267"/>
    </row>
    <row r="205" spans="1:11" x14ac:dyDescent="0.35">
      <c r="A205" s="268" t="s">
        <v>815</v>
      </c>
      <c r="B205" s="268" t="s">
        <v>816</v>
      </c>
      <c r="C205" s="16"/>
      <c r="K205" s="267"/>
    </row>
    <row r="206" spans="1:11" x14ac:dyDescent="0.35">
      <c r="A206" s="268" t="s">
        <v>817</v>
      </c>
      <c r="B206" s="268" t="s">
        <v>818</v>
      </c>
      <c r="C206" s="16"/>
      <c r="K206" s="267"/>
    </row>
    <row r="207" spans="1:11" x14ac:dyDescent="0.35">
      <c r="A207" s="268" t="s">
        <v>819</v>
      </c>
      <c r="B207" s="268" t="s">
        <v>820</v>
      </c>
      <c r="C207" s="16"/>
      <c r="K207" s="267"/>
    </row>
    <row r="208" spans="1:11" x14ac:dyDescent="0.35">
      <c r="A208" s="268" t="s">
        <v>821</v>
      </c>
      <c r="B208" s="268" t="s">
        <v>822</v>
      </c>
      <c r="C208" s="16"/>
      <c r="K208" s="267"/>
    </row>
    <row r="209" spans="1:11" x14ac:dyDescent="0.35">
      <c r="A209" s="268" t="s">
        <v>823</v>
      </c>
      <c r="B209" s="268" t="s">
        <v>824</v>
      </c>
      <c r="C209" s="16"/>
      <c r="K209" s="267"/>
    </row>
    <row r="210" spans="1:11" x14ac:dyDescent="0.35">
      <c r="A210" s="268" t="s">
        <v>825</v>
      </c>
      <c r="B210" s="268" t="s">
        <v>826</v>
      </c>
      <c r="C210" s="16"/>
      <c r="K210" s="267"/>
    </row>
    <row r="211" spans="1:11" x14ac:dyDescent="0.35">
      <c r="A211" s="268" t="s">
        <v>827</v>
      </c>
      <c r="B211" s="268" t="s">
        <v>828</v>
      </c>
      <c r="C211" s="16"/>
      <c r="K211" s="267"/>
    </row>
    <row r="212" spans="1:11" x14ac:dyDescent="0.35">
      <c r="A212" s="268" t="s">
        <v>829</v>
      </c>
      <c r="B212" s="268" t="s">
        <v>830</v>
      </c>
      <c r="C212" s="16"/>
      <c r="K212" s="267"/>
    </row>
    <row r="213" spans="1:11" x14ac:dyDescent="0.35">
      <c r="A213" s="268" t="s">
        <v>831</v>
      </c>
      <c r="B213" s="268" t="s">
        <v>832</v>
      </c>
      <c r="C213" s="16"/>
      <c r="K213" s="267"/>
    </row>
    <row r="214" spans="1:11" x14ac:dyDescent="0.35">
      <c r="A214" s="268" t="s">
        <v>833</v>
      </c>
      <c r="B214" s="268" t="s">
        <v>834</v>
      </c>
      <c r="C214" s="16"/>
      <c r="K214" s="267"/>
    </row>
    <row r="215" spans="1:11" x14ac:dyDescent="0.35">
      <c r="A215" s="268" t="s">
        <v>835</v>
      </c>
      <c r="B215" s="268" t="s">
        <v>836</v>
      </c>
      <c r="C215" s="16"/>
      <c r="K215" s="267"/>
    </row>
    <row r="216" spans="1:11" x14ac:dyDescent="0.35">
      <c r="A216" s="268" t="s">
        <v>837</v>
      </c>
      <c r="B216" s="268" t="s">
        <v>838</v>
      </c>
      <c r="C216" s="16"/>
      <c r="K216" s="267"/>
    </row>
    <row r="217" spans="1:11" x14ac:dyDescent="0.35">
      <c r="A217" s="268" t="s">
        <v>839</v>
      </c>
      <c r="B217" s="268" t="s">
        <v>840</v>
      </c>
      <c r="C217" s="16"/>
      <c r="K217" s="267"/>
    </row>
    <row r="218" spans="1:11" x14ac:dyDescent="0.35">
      <c r="A218" s="268" t="s">
        <v>841</v>
      </c>
      <c r="B218" s="268" t="s">
        <v>842</v>
      </c>
      <c r="C218" s="16"/>
      <c r="K218" s="267"/>
    </row>
    <row r="219" spans="1:11" x14ac:dyDescent="0.35">
      <c r="A219" s="268" t="s">
        <v>843</v>
      </c>
      <c r="B219" s="268" t="s">
        <v>844</v>
      </c>
      <c r="C219" s="16"/>
      <c r="K219" s="267"/>
    </row>
    <row r="220" spans="1:11" x14ac:dyDescent="0.35">
      <c r="A220" s="268" t="s">
        <v>845</v>
      </c>
      <c r="B220" s="268" t="s">
        <v>846</v>
      </c>
      <c r="C220" s="16"/>
      <c r="K220" s="267"/>
    </row>
    <row r="221" spans="1:11" x14ac:dyDescent="0.35">
      <c r="A221" s="268" t="s">
        <v>847</v>
      </c>
      <c r="B221" s="268" t="s">
        <v>848</v>
      </c>
      <c r="C221" s="16"/>
      <c r="K221" s="267"/>
    </row>
    <row r="222" spans="1:11" x14ac:dyDescent="0.35">
      <c r="A222" s="268" t="s">
        <v>849</v>
      </c>
      <c r="B222" s="268" t="s">
        <v>850</v>
      </c>
      <c r="C222" s="16"/>
      <c r="K222" s="267"/>
    </row>
    <row r="223" spans="1:11" x14ac:dyDescent="0.35">
      <c r="A223" s="268" t="s">
        <v>851</v>
      </c>
      <c r="B223" s="268" t="s">
        <v>852</v>
      </c>
      <c r="C223" s="16"/>
      <c r="K223" s="267"/>
    </row>
    <row r="224" spans="1:11" x14ac:dyDescent="0.35">
      <c r="A224" s="268" t="s">
        <v>853</v>
      </c>
      <c r="B224" s="268" t="s">
        <v>854</v>
      </c>
      <c r="C224" s="16"/>
      <c r="K224" s="267"/>
    </row>
    <row r="225" spans="1:11" x14ac:dyDescent="0.35">
      <c r="A225" s="268" t="s">
        <v>855</v>
      </c>
      <c r="B225" s="268" t="s">
        <v>856</v>
      </c>
      <c r="C225" s="16"/>
      <c r="K225" s="267"/>
    </row>
    <row r="226" spans="1:11" x14ac:dyDescent="0.35">
      <c r="A226" s="268" t="s">
        <v>857</v>
      </c>
      <c r="B226" s="268" t="s">
        <v>858</v>
      </c>
      <c r="C226" s="16"/>
      <c r="K226" s="267"/>
    </row>
    <row r="227" spans="1:11" x14ac:dyDescent="0.35">
      <c r="A227" s="268" t="s">
        <v>859</v>
      </c>
      <c r="B227" s="268" t="s">
        <v>860</v>
      </c>
      <c r="C227" s="16"/>
      <c r="K227" s="267"/>
    </row>
    <row r="228" spans="1:11" x14ac:dyDescent="0.35">
      <c r="A228" s="268" t="s">
        <v>861</v>
      </c>
      <c r="B228" s="268" t="s">
        <v>862</v>
      </c>
      <c r="C228" s="16"/>
      <c r="K228" s="267"/>
    </row>
    <row r="229" spans="1:11" x14ac:dyDescent="0.35">
      <c r="A229" s="268" t="s">
        <v>863</v>
      </c>
      <c r="B229" s="268" t="s">
        <v>864</v>
      </c>
      <c r="C229" s="16"/>
      <c r="K229" s="267"/>
    </row>
    <row r="230" spans="1:11" x14ac:dyDescent="0.35">
      <c r="A230" s="268" t="s">
        <v>865</v>
      </c>
      <c r="B230" s="268" t="s">
        <v>866</v>
      </c>
      <c r="C230" s="16"/>
      <c r="K230" s="267"/>
    </row>
    <row r="231" spans="1:11" x14ac:dyDescent="0.35">
      <c r="A231" s="268" t="s">
        <v>867</v>
      </c>
      <c r="B231" s="268" t="s">
        <v>868</v>
      </c>
      <c r="C231" s="16"/>
      <c r="K231" s="267"/>
    </row>
    <row r="232" spans="1:11" x14ac:dyDescent="0.35">
      <c r="A232" s="268" t="s">
        <v>869</v>
      </c>
      <c r="B232" s="268" t="s">
        <v>870</v>
      </c>
      <c r="C232" s="16"/>
      <c r="K232" s="267"/>
    </row>
    <row r="233" spans="1:11" x14ac:dyDescent="0.35">
      <c r="A233" s="268" t="s">
        <v>871</v>
      </c>
      <c r="B233" s="268" t="s">
        <v>872</v>
      </c>
      <c r="C233" s="16"/>
      <c r="K233" s="267"/>
    </row>
    <row r="234" spans="1:11" x14ac:dyDescent="0.35">
      <c r="A234" s="268" t="s">
        <v>873</v>
      </c>
      <c r="B234" s="268" t="s">
        <v>874</v>
      </c>
      <c r="C234" s="16"/>
      <c r="K234" s="267"/>
    </row>
    <row r="235" spans="1:11" x14ac:dyDescent="0.35">
      <c r="A235" s="268" t="s">
        <v>875</v>
      </c>
      <c r="B235" s="268" t="s">
        <v>876</v>
      </c>
      <c r="C235" s="16"/>
      <c r="K235" s="267"/>
    </row>
    <row r="236" spans="1:11" x14ac:dyDescent="0.35">
      <c r="A236" s="268" t="s">
        <v>877</v>
      </c>
      <c r="B236" s="268" t="s">
        <v>878</v>
      </c>
      <c r="C236" s="16"/>
      <c r="K236" s="267"/>
    </row>
    <row r="237" spans="1:11" x14ac:dyDescent="0.35">
      <c r="A237" s="268" t="s">
        <v>879</v>
      </c>
      <c r="B237" s="268" t="s">
        <v>880</v>
      </c>
      <c r="C237" s="16"/>
      <c r="K237" s="267"/>
    </row>
    <row r="238" spans="1:11" x14ac:dyDescent="0.35">
      <c r="A238" s="268" t="s">
        <v>881</v>
      </c>
      <c r="B238" s="268" t="s">
        <v>882</v>
      </c>
      <c r="C238" s="16"/>
      <c r="K238" s="267"/>
    </row>
    <row r="239" spans="1:11" x14ac:dyDescent="0.35">
      <c r="A239" s="268" t="s">
        <v>883</v>
      </c>
      <c r="B239" s="268" t="s">
        <v>884</v>
      </c>
      <c r="C239" s="16"/>
      <c r="K239" s="267"/>
    </row>
    <row r="240" spans="1:11" x14ac:dyDescent="0.35">
      <c r="A240" s="268" t="s">
        <v>885</v>
      </c>
      <c r="B240" s="268" t="s">
        <v>886</v>
      </c>
      <c r="C240" s="16"/>
      <c r="K240" s="267"/>
    </row>
    <row r="241" spans="1:11" x14ac:dyDescent="0.35">
      <c r="A241" s="268" t="s">
        <v>887</v>
      </c>
      <c r="B241" s="268" t="s">
        <v>888</v>
      </c>
      <c r="C241" s="16"/>
      <c r="K241" s="267"/>
    </row>
    <row r="242" spans="1:11" x14ac:dyDescent="0.35">
      <c r="A242" s="268" t="s">
        <v>889</v>
      </c>
      <c r="B242" s="268" t="s">
        <v>890</v>
      </c>
      <c r="C242" s="16"/>
      <c r="K242" s="267"/>
    </row>
    <row r="243" spans="1:11" x14ac:dyDescent="0.35">
      <c r="A243" s="268" t="s">
        <v>891</v>
      </c>
      <c r="B243" s="268" t="s">
        <v>892</v>
      </c>
      <c r="C243" s="16"/>
      <c r="K243" s="267"/>
    </row>
    <row r="244" spans="1:11" x14ac:dyDescent="0.35">
      <c r="A244" s="268" t="s">
        <v>893</v>
      </c>
      <c r="B244" s="268" t="s">
        <v>894</v>
      </c>
      <c r="C244" s="16"/>
      <c r="K244" s="267"/>
    </row>
    <row r="245" spans="1:11" x14ac:dyDescent="0.35">
      <c r="A245" s="268" t="s">
        <v>895</v>
      </c>
      <c r="B245" s="268" t="s">
        <v>896</v>
      </c>
      <c r="C245" s="16"/>
      <c r="K245" s="267"/>
    </row>
    <row r="246" spans="1:11" x14ac:dyDescent="0.35">
      <c r="A246" s="268" t="s">
        <v>897</v>
      </c>
      <c r="B246" s="268" t="s">
        <v>898</v>
      </c>
      <c r="C246" s="16"/>
      <c r="K246" s="267"/>
    </row>
    <row r="247" spans="1:11" x14ac:dyDescent="0.35">
      <c r="A247" s="268" t="s">
        <v>899</v>
      </c>
      <c r="B247" s="268" t="s">
        <v>900</v>
      </c>
      <c r="C247" s="16"/>
      <c r="K247" s="267"/>
    </row>
    <row r="248" spans="1:11" x14ac:dyDescent="0.35">
      <c r="A248" s="268" t="s">
        <v>901</v>
      </c>
      <c r="B248" s="268" t="s">
        <v>902</v>
      </c>
      <c r="C248" s="16"/>
      <c r="K248" s="267"/>
    </row>
    <row r="249" spans="1:11" x14ac:dyDescent="0.35">
      <c r="A249" s="268" t="s">
        <v>903</v>
      </c>
      <c r="B249" s="268" t="s">
        <v>904</v>
      </c>
      <c r="C249" s="16"/>
      <c r="K249" s="267"/>
    </row>
    <row r="250" spans="1:11" x14ac:dyDescent="0.35">
      <c r="A250" s="268" t="s">
        <v>905</v>
      </c>
      <c r="B250" s="268" t="s">
        <v>906</v>
      </c>
      <c r="C250" s="16"/>
      <c r="K250" s="267"/>
    </row>
    <row r="251" spans="1:11" x14ac:dyDescent="0.35">
      <c r="A251" s="268" t="s">
        <v>907</v>
      </c>
      <c r="B251" s="268" t="s">
        <v>908</v>
      </c>
      <c r="C251" s="16"/>
      <c r="K251" s="267"/>
    </row>
    <row r="252" spans="1:11" x14ac:dyDescent="0.35">
      <c r="A252" s="268" t="s">
        <v>909</v>
      </c>
      <c r="B252" s="268" t="s">
        <v>910</v>
      </c>
      <c r="C252" s="16"/>
      <c r="K252" s="267"/>
    </row>
    <row r="253" spans="1:11" x14ac:dyDescent="0.35">
      <c r="A253" s="268" t="s">
        <v>911</v>
      </c>
      <c r="B253" s="268" t="s">
        <v>912</v>
      </c>
      <c r="C253" s="16"/>
      <c r="K253" s="267"/>
    </row>
    <row r="254" spans="1:11" x14ac:dyDescent="0.35">
      <c r="A254" s="268" t="s">
        <v>913</v>
      </c>
      <c r="B254" s="268" t="s">
        <v>914</v>
      </c>
      <c r="C254" s="16"/>
      <c r="K254" s="267"/>
    </row>
    <row r="255" spans="1:11" x14ac:dyDescent="0.35">
      <c r="A255" s="268" t="s">
        <v>915</v>
      </c>
      <c r="B255" s="268" t="s">
        <v>916</v>
      </c>
      <c r="C255" s="16"/>
      <c r="K255" s="267"/>
    </row>
    <row r="256" spans="1:11" x14ac:dyDescent="0.35">
      <c r="A256" s="268" t="s">
        <v>917</v>
      </c>
      <c r="B256" s="268" t="s">
        <v>918</v>
      </c>
      <c r="C256" s="16"/>
      <c r="K256" s="267"/>
    </row>
    <row r="257" spans="1:11" x14ac:dyDescent="0.35">
      <c r="A257" s="268" t="s">
        <v>919</v>
      </c>
      <c r="B257" s="268" t="s">
        <v>920</v>
      </c>
      <c r="C257" s="16"/>
      <c r="K257" s="267"/>
    </row>
    <row r="258" spans="1:11" x14ac:dyDescent="0.35">
      <c r="A258" s="268" t="s">
        <v>921</v>
      </c>
      <c r="B258" s="268" t="s">
        <v>922</v>
      </c>
      <c r="C258" s="16"/>
      <c r="K258" s="267"/>
    </row>
    <row r="259" spans="1:11" x14ac:dyDescent="0.35">
      <c r="A259" s="268" t="s">
        <v>923</v>
      </c>
      <c r="B259" s="268" t="s">
        <v>924</v>
      </c>
      <c r="C259" s="16"/>
      <c r="K259" s="267"/>
    </row>
    <row r="260" spans="1:11" x14ac:dyDescent="0.35">
      <c r="A260" s="268" t="s">
        <v>925</v>
      </c>
      <c r="B260" s="268" t="s">
        <v>926</v>
      </c>
      <c r="C260" s="16"/>
      <c r="K260" s="267"/>
    </row>
    <row r="261" spans="1:11" x14ac:dyDescent="0.35">
      <c r="A261" s="268" t="s">
        <v>927</v>
      </c>
      <c r="B261" s="268" t="s">
        <v>928</v>
      </c>
      <c r="C261" s="16"/>
      <c r="K261" s="267"/>
    </row>
    <row r="262" spans="1:11" x14ac:dyDescent="0.35">
      <c r="A262" s="268" t="s">
        <v>929</v>
      </c>
      <c r="B262" s="268" t="s">
        <v>930</v>
      </c>
      <c r="C262" s="16"/>
      <c r="K262" s="267"/>
    </row>
    <row r="263" spans="1:11" x14ac:dyDescent="0.35">
      <c r="A263" s="268" t="s">
        <v>931</v>
      </c>
      <c r="B263" s="268" t="s">
        <v>932</v>
      </c>
      <c r="C263" s="16"/>
      <c r="K263" s="267"/>
    </row>
    <row r="264" spans="1:11" x14ac:dyDescent="0.35">
      <c r="A264" s="268" t="s">
        <v>933</v>
      </c>
      <c r="B264" s="268" t="s">
        <v>934</v>
      </c>
      <c r="C264" s="16"/>
      <c r="K264" s="267"/>
    </row>
    <row r="265" spans="1:11" x14ac:dyDescent="0.35">
      <c r="A265" s="268" t="s">
        <v>935</v>
      </c>
      <c r="B265" s="268" t="s">
        <v>936</v>
      </c>
      <c r="C265" s="16"/>
      <c r="K265" s="267"/>
    </row>
    <row r="266" spans="1:11" x14ac:dyDescent="0.35">
      <c r="A266" s="268" t="s">
        <v>937</v>
      </c>
      <c r="B266" s="268" t="s">
        <v>938</v>
      </c>
      <c r="C266" s="16"/>
      <c r="K266" s="267"/>
    </row>
    <row r="267" spans="1:11" x14ac:dyDescent="0.35">
      <c r="A267" s="268" t="s">
        <v>939</v>
      </c>
      <c r="B267" s="268" t="s">
        <v>940</v>
      </c>
      <c r="C267" s="16"/>
      <c r="K267" s="267"/>
    </row>
    <row r="268" spans="1:11" x14ac:dyDescent="0.35">
      <c r="A268" s="268" t="s">
        <v>941</v>
      </c>
      <c r="B268" s="268" t="s">
        <v>942</v>
      </c>
      <c r="C268" s="16"/>
      <c r="K268" s="267"/>
    </row>
    <row r="269" spans="1:11" x14ac:dyDescent="0.35">
      <c r="A269" s="268" t="s">
        <v>943</v>
      </c>
      <c r="B269" s="268" t="s">
        <v>944</v>
      </c>
      <c r="C269" s="16"/>
      <c r="K269" s="267"/>
    </row>
    <row r="270" spans="1:11" x14ac:dyDescent="0.35">
      <c r="A270" s="268" t="s">
        <v>945</v>
      </c>
      <c r="B270" s="268" t="s">
        <v>946</v>
      </c>
      <c r="C270" s="16"/>
      <c r="K270" s="267"/>
    </row>
    <row r="271" spans="1:11" x14ac:dyDescent="0.35">
      <c r="A271" s="268" t="s">
        <v>947</v>
      </c>
      <c r="B271" s="268" t="s">
        <v>948</v>
      </c>
      <c r="C271" s="16"/>
      <c r="K271" s="267"/>
    </row>
    <row r="272" spans="1:11" x14ac:dyDescent="0.35">
      <c r="A272" s="268" t="s">
        <v>949</v>
      </c>
      <c r="B272" s="268" t="s">
        <v>950</v>
      </c>
      <c r="C272" s="16"/>
      <c r="K272" s="267"/>
    </row>
    <row r="273" spans="1:11" x14ac:dyDescent="0.35">
      <c r="A273" s="268" t="s">
        <v>951</v>
      </c>
      <c r="B273" s="268" t="s">
        <v>952</v>
      </c>
      <c r="C273" s="16"/>
      <c r="K273" s="267"/>
    </row>
    <row r="274" spans="1:11" x14ac:dyDescent="0.35">
      <c r="A274" s="268" t="s">
        <v>953</v>
      </c>
      <c r="B274" s="268" t="s">
        <v>954</v>
      </c>
      <c r="C274" s="16"/>
      <c r="K274" s="267"/>
    </row>
    <row r="275" spans="1:11" x14ac:dyDescent="0.35">
      <c r="A275" s="268" t="s">
        <v>955</v>
      </c>
      <c r="B275" s="268" t="s">
        <v>956</v>
      </c>
      <c r="C275" s="16"/>
      <c r="K275" s="267"/>
    </row>
    <row r="276" spans="1:11" x14ac:dyDescent="0.35">
      <c r="A276" s="268" t="s">
        <v>957</v>
      </c>
      <c r="B276" s="268" t="s">
        <v>958</v>
      </c>
      <c r="C276" s="16"/>
      <c r="K276" s="267"/>
    </row>
    <row r="277" spans="1:11" x14ac:dyDescent="0.35">
      <c r="A277" s="268" t="s">
        <v>959</v>
      </c>
      <c r="B277" s="268" t="s">
        <v>960</v>
      </c>
      <c r="C277" s="16"/>
      <c r="K277" s="267"/>
    </row>
    <row r="278" spans="1:11" x14ac:dyDescent="0.35">
      <c r="A278" s="268" t="s">
        <v>961</v>
      </c>
      <c r="B278" s="268" t="s">
        <v>962</v>
      </c>
      <c r="C278" s="16"/>
      <c r="K278" s="267"/>
    </row>
    <row r="279" spans="1:11" x14ac:dyDescent="0.35">
      <c r="A279" s="268" t="s">
        <v>963</v>
      </c>
      <c r="B279" s="268" t="s">
        <v>964</v>
      </c>
      <c r="C279" s="16"/>
      <c r="K279" s="267"/>
    </row>
    <row r="280" spans="1:11" x14ac:dyDescent="0.35">
      <c r="A280" s="268" t="s">
        <v>965</v>
      </c>
      <c r="B280" s="268" t="s">
        <v>966</v>
      </c>
      <c r="C280" s="16"/>
      <c r="K280" s="267"/>
    </row>
    <row r="281" spans="1:11" x14ac:dyDescent="0.35">
      <c r="A281" s="268" t="s">
        <v>967</v>
      </c>
      <c r="B281" s="268" t="s">
        <v>968</v>
      </c>
      <c r="C281" s="16"/>
      <c r="K281" s="267"/>
    </row>
    <row r="282" spans="1:11" x14ac:dyDescent="0.35">
      <c r="A282" s="268" t="s">
        <v>969</v>
      </c>
      <c r="B282" s="268" t="s">
        <v>970</v>
      </c>
      <c r="C282" s="16"/>
      <c r="K282" s="267"/>
    </row>
    <row r="283" spans="1:11" x14ac:dyDescent="0.35">
      <c r="A283" s="268" t="s">
        <v>971</v>
      </c>
      <c r="B283" s="268" t="s">
        <v>972</v>
      </c>
      <c r="C283" s="16"/>
      <c r="K283" s="267"/>
    </row>
    <row r="284" spans="1:11" x14ac:dyDescent="0.35">
      <c r="A284" s="268" t="s">
        <v>973</v>
      </c>
      <c r="B284" s="268" t="s">
        <v>974</v>
      </c>
      <c r="C284" s="16"/>
      <c r="K284" s="267"/>
    </row>
    <row r="285" spans="1:11" x14ac:dyDescent="0.35">
      <c r="A285" s="268" t="s">
        <v>975</v>
      </c>
      <c r="B285" s="268" t="s">
        <v>976</v>
      </c>
      <c r="C285" s="16"/>
      <c r="K285" s="267"/>
    </row>
    <row r="286" spans="1:11" x14ac:dyDescent="0.35">
      <c r="A286" s="268" t="s">
        <v>977</v>
      </c>
      <c r="B286" s="268" t="s">
        <v>978</v>
      </c>
      <c r="C286" s="16"/>
      <c r="K286" s="267"/>
    </row>
    <row r="287" spans="1:11" x14ac:dyDescent="0.35">
      <c r="A287" s="268" t="s">
        <v>979</v>
      </c>
      <c r="B287" s="268" t="s">
        <v>980</v>
      </c>
      <c r="C287" s="16"/>
      <c r="K287" s="267"/>
    </row>
    <row r="288" spans="1:11" x14ac:dyDescent="0.35">
      <c r="A288" s="268" t="s">
        <v>981</v>
      </c>
      <c r="B288" s="268" t="s">
        <v>982</v>
      </c>
      <c r="C288" s="16"/>
      <c r="K288" s="267"/>
    </row>
    <row r="289" spans="1:11" x14ac:dyDescent="0.35">
      <c r="A289" s="268" t="s">
        <v>983</v>
      </c>
      <c r="B289" s="268" t="s">
        <v>984</v>
      </c>
      <c r="C289" s="16"/>
      <c r="K289" s="267"/>
    </row>
    <row r="290" spans="1:11" x14ac:dyDescent="0.35">
      <c r="A290" s="268" t="s">
        <v>985</v>
      </c>
      <c r="B290" s="268" t="s">
        <v>986</v>
      </c>
      <c r="C290" s="16"/>
      <c r="K290" s="267"/>
    </row>
    <row r="291" spans="1:11" x14ac:dyDescent="0.35">
      <c r="A291" s="268" t="s">
        <v>987</v>
      </c>
      <c r="B291" s="268" t="s">
        <v>988</v>
      </c>
      <c r="C291" s="16"/>
      <c r="K291" s="267"/>
    </row>
    <row r="292" spans="1:11" x14ac:dyDescent="0.35">
      <c r="A292" s="268" t="s">
        <v>989</v>
      </c>
      <c r="B292" s="268" t="s">
        <v>990</v>
      </c>
      <c r="C292" s="16"/>
      <c r="K292" s="267"/>
    </row>
    <row r="293" spans="1:11" x14ac:dyDescent="0.35">
      <c r="A293" s="268" t="s">
        <v>991</v>
      </c>
      <c r="B293" s="268" t="s">
        <v>992</v>
      </c>
      <c r="C293" s="16"/>
      <c r="K293" s="267"/>
    </row>
    <row r="294" spans="1:11" x14ac:dyDescent="0.35">
      <c r="A294" s="268" t="s">
        <v>993</v>
      </c>
      <c r="B294" s="268" t="s">
        <v>994</v>
      </c>
      <c r="C294" s="16"/>
      <c r="K294" s="267"/>
    </row>
    <row r="295" spans="1:11" x14ac:dyDescent="0.35">
      <c r="A295" s="268" t="s">
        <v>995</v>
      </c>
      <c r="B295" s="268" t="s">
        <v>996</v>
      </c>
      <c r="C295" s="16"/>
      <c r="K295" s="267"/>
    </row>
    <row r="296" spans="1:11" x14ac:dyDescent="0.35">
      <c r="A296" s="268" t="s">
        <v>997</v>
      </c>
      <c r="B296" s="268" t="s">
        <v>998</v>
      </c>
      <c r="C296" s="16"/>
      <c r="K296" s="267"/>
    </row>
    <row r="297" spans="1:11" x14ac:dyDescent="0.35">
      <c r="A297" s="268" t="s">
        <v>999</v>
      </c>
      <c r="B297" s="268" t="s">
        <v>1000</v>
      </c>
      <c r="C297" s="16"/>
      <c r="K297" s="267"/>
    </row>
    <row r="298" spans="1:11" x14ac:dyDescent="0.35">
      <c r="A298" s="268" t="s">
        <v>1001</v>
      </c>
      <c r="B298" s="268" t="s">
        <v>1002</v>
      </c>
      <c r="C298" s="16"/>
      <c r="K298" s="267"/>
    </row>
    <row r="299" spans="1:11" x14ac:dyDescent="0.35">
      <c r="A299" s="268" t="s">
        <v>1003</v>
      </c>
      <c r="B299" s="268" t="s">
        <v>1004</v>
      </c>
      <c r="C299" s="16"/>
      <c r="K299" s="267"/>
    </row>
    <row r="300" spans="1:11" x14ac:dyDescent="0.35">
      <c r="A300" s="268" t="s">
        <v>1005</v>
      </c>
      <c r="B300" s="268" t="s">
        <v>1006</v>
      </c>
      <c r="C300" s="16"/>
      <c r="K300" s="267"/>
    </row>
    <row r="301" spans="1:11" x14ac:dyDescent="0.35">
      <c r="A301" s="268" t="s">
        <v>1007</v>
      </c>
      <c r="B301" s="268" t="s">
        <v>1008</v>
      </c>
      <c r="C301" s="16"/>
      <c r="K301" s="267"/>
    </row>
    <row r="302" spans="1:11" x14ac:dyDescent="0.35">
      <c r="A302" s="268" t="s">
        <v>1009</v>
      </c>
      <c r="B302" s="268" t="s">
        <v>1010</v>
      </c>
      <c r="C302" s="16"/>
      <c r="K302" s="267"/>
    </row>
    <row r="303" spans="1:11" x14ac:dyDescent="0.35">
      <c r="A303" s="268" t="s">
        <v>1011</v>
      </c>
      <c r="B303" s="268" t="s">
        <v>1012</v>
      </c>
      <c r="C303" s="16"/>
      <c r="K303" s="267"/>
    </row>
    <row r="304" spans="1:11" x14ac:dyDescent="0.35">
      <c r="A304" s="268" t="s">
        <v>1013</v>
      </c>
      <c r="B304" s="268" t="s">
        <v>1014</v>
      </c>
      <c r="C304" s="16"/>
      <c r="K304" s="267"/>
    </row>
    <row r="305" spans="1:11" x14ac:dyDescent="0.35">
      <c r="A305" s="268" t="s">
        <v>1015</v>
      </c>
      <c r="B305" s="268" t="s">
        <v>1016</v>
      </c>
      <c r="C305" s="16"/>
      <c r="K305" s="267"/>
    </row>
    <row r="306" spans="1:11" x14ac:dyDescent="0.35">
      <c r="A306" s="268" t="s">
        <v>1017</v>
      </c>
      <c r="B306" s="268" t="s">
        <v>1018</v>
      </c>
      <c r="C306" s="16"/>
      <c r="K306" s="267"/>
    </row>
    <row r="307" spans="1:11" x14ac:dyDescent="0.35">
      <c r="A307" s="268" t="s">
        <v>1019</v>
      </c>
      <c r="B307" s="268" t="s">
        <v>1020</v>
      </c>
      <c r="C307" s="16"/>
      <c r="K307" s="267"/>
    </row>
    <row r="308" spans="1:11" x14ac:dyDescent="0.35">
      <c r="A308" s="268" t="s">
        <v>1021</v>
      </c>
      <c r="B308" s="268" t="s">
        <v>1022</v>
      </c>
      <c r="C308" s="16"/>
      <c r="K308" s="267"/>
    </row>
    <row r="309" spans="1:11" x14ac:dyDescent="0.35">
      <c r="A309" s="268" t="s">
        <v>1023</v>
      </c>
      <c r="B309" s="268" t="s">
        <v>1024</v>
      </c>
      <c r="C309" s="16"/>
      <c r="K309" s="267"/>
    </row>
    <row r="310" spans="1:11" x14ac:dyDescent="0.35">
      <c r="A310" s="268" t="s">
        <v>1025</v>
      </c>
      <c r="B310" s="268" t="s">
        <v>1026</v>
      </c>
      <c r="C310" s="16"/>
      <c r="K310" s="267"/>
    </row>
    <row r="311" spans="1:11" x14ac:dyDescent="0.35">
      <c r="A311" s="268" t="s">
        <v>1027</v>
      </c>
      <c r="B311" s="268" t="s">
        <v>1028</v>
      </c>
      <c r="C311" s="16"/>
      <c r="K311" s="267"/>
    </row>
    <row r="312" spans="1:11" x14ac:dyDescent="0.35">
      <c r="A312" s="268" t="s">
        <v>1029</v>
      </c>
      <c r="B312" s="268" t="s">
        <v>1030</v>
      </c>
      <c r="C312" s="16"/>
      <c r="K312" s="267"/>
    </row>
    <row r="313" spans="1:11" x14ac:dyDescent="0.35">
      <c r="A313" s="268" t="s">
        <v>1031</v>
      </c>
      <c r="B313" s="268" t="s">
        <v>1032</v>
      </c>
      <c r="C313" s="16"/>
      <c r="K313" s="267"/>
    </row>
    <row r="314" spans="1:11" x14ac:dyDescent="0.35">
      <c r="A314" s="268" t="s">
        <v>1033</v>
      </c>
      <c r="B314" s="268" t="s">
        <v>1034</v>
      </c>
      <c r="C314" s="16"/>
      <c r="K314" s="267"/>
    </row>
    <row r="315" spans="1:11" x14ac:dyDescent="0.35">
      <c r="A315" s="268" t="s">
        <v>1035</v>
      </c>
      <c r="B315" s="268" t="s">
        <v>1036</v>
      </c>
      <c r="C315" s="16"/>
      <c r="K315" s="267"/>
    </row>
    <row r="316" spans="1:11" x14ac:dyDescent="0.35">
      <c r="A316" s="268" t="s">
        <v>1037</v>
      </c>
      <c r="B316" s="268" t="s">
        <v>1038</v>
      </c>
      <c r="C316" s="16"/>
      <c r="K316" s="267"/>
    </row>
    <row r="317" spans="1:11" x14ac:dyDescent="0.35">
      <c r="A317" s="268" t="s">
        <v>1039</v>
      </c>
      <c r="B317" s="268" t="s">
        <v>1040</v>
      </c>
      <c r="C317" s="16"/>
      <c r="K317" s="267"/>
    </row>
    <row r="318" spans="1:11" x14ac:dyDescent="0.35">
      <c r="A318" s="268" t="s">
        <v>1041</v>
      </c>
      <c r="B318" s="268" t="s">
        <v>1042</v>
      </c>
      <c r="C318" s="16"/>
      <c r="K318" s="267"/>
    </row>
    <row r="319" spans="1:11" x14ac:dyDescent="0.35">
      <c r="A319" s="268" t="s">
        <v>1043</v>
      </c>
      <c r="B319" s="268" t="s">
        <v>1044</v>
      </c>
      <c r="C319" s="16"/>
      <c r="K319" s="267"/>
    </row>
    <row r="320" spans="1:11" x14ac:dyDescent="0.35">
      <c r="A320" s="268" t="s">
        <v>1045</v>
      </c>
      <c r="B320" s="268" t="s">
        <v>1046</v>
      </c>
      <c r="C320" s="16"/>
      <c r="K320" s="267"/>
    </row>
    <row r="321" spans="1:11" x14ac:dyDescent="0.35">
      <c r="A321" s="268" t="s">
        <v>1047</v>
      </c>
      <c r="B321" s="268" t="s">
        <v>1048</v>
      </c>
      <c r="C321" s="16"/>
      <c r="K321" s="267"/>
    </row>
    <row r="322" spans="1:11" x14ac:dyDescent="0.35">
      <c r="A322" s="268" t="s">
        <v>1049</v>
      </c>
      <c r="B322" s="268" t="s">
        <v>1050</v>
      </c>
      <c r="C322" s="16"/>
      <c r="K322" s="267"/>
    </row>
    <row r="323" spans="1:11" x14ac:dyDescent="0.35">
      <c r="A323" s="268" t="s">
        <v>1051</v>
      </c>
      <c r="B323" s="268" t="s">
        <v>1052</v>
      </c>
      <c r="C323" s="16"/>
      <c r="K323" s="267"/>
    </row>
    <row r="324" spans="1:11" x14ac:dyDescent="0.35">
      <c r="A324" s="268" t="s">
        <v>1053</v>
      </c>
      <c r="B324" s="268" t="s">
        <v>1054</v>
      </c>
      <c r="C324" s="16"/>
      <c r="K324" s="267"/>
    </row>
    <row r="325" spans="1:11" x14ac:dyDescent="0.35">
      <c r="A325" s="268" t="s">
        <v>1055</v>
      </c>
      <c r="B325" s="268" t="s">
        <v>1056</v>
      </c>
      <c r="C325" s="16"/>
      <c r="K325" s="267"/>
    </row>
    <row r="326" spans="1:11" x14ac:dyDescent="0.35">
      <c r="A326" s="268" t="s">
        <v>1055</v>
      </c>
      <c r="B326" s="268" t="s">
        <v>1057</v>
      </c>
      <c r="C326" s="16"/>
      <c r="K326" s="267"/>
    </row>
    <row r="327" spans="1:11" x14ac:dyDescent="0.35">
      <c r="A327" s="268" t="s">
        <v>1058</v>
      </c>
      <c r="B327" s="268" t="s">
        <v>1059</v>
      </c>
      <c r="C327" s="16"/>
      <c r="K327" s="267"/>
    </row>
    <row r="328" spans="1:11" x14ac:dyDescent="0.35">
      <c r="A328" s="268" t="s">
        <v>1060</v>
      </c>
      <c r="B328" s="268" t="s">
        <v>1061</v>
      </c>
      <c r="C328" s="16"/>
      <c r="K328" s="267"/>
    </row>
    <row r="329" spans="1:11" x14ac:dyDescent="0.35">
      <c r="A329" s="268" t="s">
        <v>1062</v>
      </c>
      <c r="B329" s="268" t="s">
        <v>1063</v>
      </c>
      <c r="C329" s="16"/>
      <c r="K329" s="267"/>
    </row>
    <row r="330" spans="1:11" x14ac:dyDescent="0.35">
      <c r="A330" s="268" t="s">
        <v>1064</v>
      </c>
      <c r="B330" s="268" t="s">
        <v>1065</v>
      </c>
      <c r="C330" s="16"/>
      <c r="K330" s="267"/>
    </row>
    <row r="331" spans="1:11" x14ac:dyDescent="0.35">
      <c r="A331" s="268" t="s">
        <v>1066</v>
      </c>
      <c r="B331" s="268" t="s">
        <v>1067</v>
      </c>
      <c r="C331" s="16"/>
      <c r="K331" s="267"/>
    </row>
    <row r="332" spans="1:11" x14ac:dyDescent="0.35">
      <c r="A332" s="268" t="s">
        <v>1068</v>
      </c>
      <c r="B332" s="268" t="s">
        <v>1069</v>
      </c>
      <c r="C332" s="16"/>
      <c r="K332" s="267"/>
    </row>
    <row r="333" spans="1:11" x14ac:dyDescent="0.35">
      <c r="A333" s="268" t="s">
        <v>1070</v>
      </c>
      <c r="B333" s="268" t="s">
        <v>1071</v>
      </c>
      <c r="C333" s="16"/>
      <c r="K333" s="267"/>
    </row>
    <row r="334" spans="1:11" x14ac:dyDescent="0.35">
      <c r="A334" s="268" t="s">
        <v>1072</v>
      </c>
      <c r="B334" s="268" t="s">
        <v>1073</v>
      </c>
      <c r="C334" s="16"/>
      <c r="K334" s="267"/>
    </row>
    <row r="335" spans="1:11" x14ac:dyDescent="0.35">
      <c r="A335" s="268" t="s">
        <v>1074</v>
      </c>
      <c r="B335" s="268" t="s">
        <v>1075</v>
      </c>
      <c r="C335" s="16"/>
      <c r="K335" s="267"/>
    </row>
    <row r="336" spans="1:11" x14ac:dyDescent="0.35">
      <c r="A336" s="268" t="s">
        <v>1076</v>
      </c>
      <c r="B336" s="268" t="s">
        <v>1077</v>
      </c>
      <c r="C336" s="16"/>
      <c r="K336" s="267"/>
    </row>
    <row r="337" spans="1:11" x14ac:dyDescent="0.35">
      <c r="A337" s="268" t="s">
        <v>1078</v>
      </c>
      <c r="B337" s="268" t="s">
        <v>1079</v>
      </c>
      <c r="C337" s="16"/>
      <c r="K337" s="267"/>
    </row>
    <row r="338" spans="1:11" x14ac:dyDescent="0.35">
      <c r="A338" s="268" t="s">
        <v>1080</v>
      </c>
      <c r="B338" s="268" t="s">
        <v>1081</v>
      </c>
      <c r="C338" s="16"/>
      <c r="K338" s="267"/>
    </row>
    <row r="339" spans="1:11" x14ac:dyDescent="0.35">
      <c r="A339" s="268" t="s">
        <v>1082</v>
      </c>
      <c r="B339" s="268" t="s">
        <v>1083</v>
      </c>
      <c r="C339" s="16"/>
      <c r="K339" s="267"/>
    </row>
    <row r="340" spans="1:11" x14ac:dyDescent="0.35">
      <c r="A340" s="268" t="s">
        <v>1084</v>
      </c>
      <c r="B340" s="268" t="s">
        <v>1085</v>
      </c>
      <c r="C340" s="16"/>
      <c r="K340" s="267"/>
    </row>
    <row r="341" spans="1:11" x14ac:dyDescent="0.35">
      <c r="A341" s="268" t="s">
        <v>1086</v>
      </c>
      <c r="B341" s="268" t="s">
        <v>1087</v>
      </c>
      <c r="C341" s="16"/>
      <c r="K341" s="267"/>
    </row>
    <row r="342" spans="1:11" x14ac:dyDescent="0.35">
      <c r="A342" s="268" t="s">
        <v>1088</v>
      </c>
      <c r="B342" s="268" t="s">
        <v>1089</v>
      </c>
      <c r="C342" s="16"/>
      <c r="K342" s="267"/>
    </row>
    <row r="343" spans="1:11" x14ac:dyDescent="0.35">
      <c r="A343" s="268" t="s">
        <v>1090</v>
      </c>
      <c r="B343" s="268" t="s">
        <v>1091</v>
      </c>
      <c r="C343" s="16"/>
    </row>
    <row r="344" spans="1:11" x14ac:dyDescent="0.35">
      <c r="A344" s="268" t="s">
        <v>1092</v>
      </c>
      <c r="B344" s="268" t="s">
        <v>1093</v>
      </c>
      <c r="C344" s="16"/>
    </row>
    <row r="345" spans="1:11" x14ac:dyDescent="0.35">
      <c r="A345" s="16"/>
      <c r="B345" s="16"/>
      <c r="C345" s="16"/>
    </row>
    <row r="346" spans="1:11" x14ac:dyDescent="0.35">
      <c r="A346" s="16"/>
      <c r="B346" s="16"/>
      <c r="C346" s="16"/>
    </row>
    <row r="347" spans="1:11" x14ac:dyDescent="0.35">
      <c r="A347" s="16"/>
      <c r="B347" s="16"/>
      <c r="C347" s="16"/>
    </row>
    <row r="348" spans="1:11" x14ac:dyDescent="0.35">
      <c r="A348" s="16"/>
      <c r="B348" s="16"/>
      <c r="C348" s="16"/>
    </row>
    <row r="349" spans="1:11" x14ac:dyDescent="0.35">
      <c r="A349" s="16"/>
      <c r="B349" s="16"/>
      <c r="C349" s="16"/>
    </row>
    <row r="350" spans="1:11" x14ac:dyDescent="0.35">
      <c r="A350" s="16"/>
      <c r="B350" s="16"/>
    </row>
  </sheetData>
  <sortState xmlns:xlrd2="http://schemas.microsoft.com/office/spreadsheetml/2017/richdata2" ref="Q51:Q54">
    <sortCondition ref="Q50:Q54"/>
  </sortState>
  <mergeCells count="1">
    <mergeCell ref="AC1:AI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C747-BD3A-417C-960C-9BC7BE8CF61D}">
  <sheetPr>
    <tabColor theme="9" tint="0.59999389629810485"/>
  </sheetPr>
  <dimension ref="A1:M38"/>
  <sheetViews>
    <sheetView zoomScale="80" zoomScaleNormal="80" workbookViewId="0">
      <selection activeCell="O36" sqref="O36"/>
    </sheetView>
  </sheetViews>
  <sheetFormatPr defaultRowHeight="14.5" x14ac:dyDescent="0.35"/>
  <cols>
    <col min="1" max="1" width="5" bestFit="1" customWidth="1"/>
    <col min="2" max="2" width="47.81640625" bestFit="1" customWidth="1"/>
    <col min="3" max="3" width="11.81640625" bestFit="1" customWidth="1"/>
    <col min="4" max="4" width="12" bestFit="1" customWidth="1"/>
  </cols>
  <sheetData>
    <row r="1" spans="1:13" ht="18" x14ac:dyDescent="0.4">
      <c r="A1" t="s">
        <v>1094</v>
      </c>
      <c r="B1" t="s">
        <v>1095</v>
      </c>
      <c r="C1" t="s">
        <v>1096</v>
      </c>
      <c r="D1" s="121"/>
    </row>
    <row r="2" spans="1:13" x14ac:dyDescent="0.35">
      <c r="A2" s="123">
        <v>3163</v>
      </c>
      <c r="B2" s="123" t="s">
        <v>35</v>
      </c>
      <c r="C2" s="123" t="s">
        <v>1097</v>
      </c>
      <c r="D2" s="123"/>
      <c r="E2" t="s">
        <v>1098</v>
      </c>
    </row>
    <row r="3" spans="1:13" x14ac:dyDescent="0.35">
      <c r="A3" s="123">
        <v>3168</v>
      </c>
      <c r="B3" s="123" t="s">
        <v>1099</v>
      </c>
      <c r="C3" s="123" t="s">
        <v>1097</v>
      </c>
      <c r="D3" s="123"/>
      <c r="E3" t="s">
        <v>1098</v>
      </c>
      <c r="K3" s="124" t="s">
        <v>1100</v>
      </c>
    </row>
    <row r="4" spans="1:13" x14ac:dyDescent="0.35">
      <c r="A4" s="123">
        <v>3181</v>
      </c>
      <c r="B4" s="123" t="s">
        <v>1101</v>
      </c>
      <c r="C4" s="123" t="s">
        <v>1097</v>
      </c>
      <c r="D4" s="123"/>
      <c r="E4" t="s">
        <v>1098</v>
      </c>
    </row>
    <row r="5" spans="1:13" x14ac:dyDescent="0.35">
      <c r="A5" s="122">
        <v>3165</v>
      </c>
      <c r="B5" s="122" t="s">
        <v>38</v>
      </c>
      <c r="C5" s="125" t="s">
        <v>1097</v>
      </c>
      <c r="D5" s="125"/>
    </row>
    <row r="6" spans="1:13" x14ac:dyDescent="0.35">
      <c r="A6" s="122">
        <v>3291</v>
      </c>
      <c r="B6" s="122" t="s">
        <v>1102</v>
      </c>
      <c r="C6" s="125" t="s">
        <v>1097</v>
      </c>
      <c r="D6" s="125"/>
    </row>
    <row r="7" spans="1:13" x14ac:dyDescent="0.35">
      <c r="A7" s="122">
        <v>3664</v>
      </c>
      <c r="B7" s="122" t="s">
        <v>57</v>
      </c>
      <c r="C7" s="125" t="s">
        <v>1097</v>
      </c>
      <c r="D7" s="125"/>
    </row>
    <row r="8" spans="1:13" x14ac:dyDescent="0.35">
      <c r="A8" s="122">
        <v>3700</v>
      </c>
      <c r="B8" s="122" t="s">
        <v>1103</v>
      </c>
      <c r="C8" s="125" t="s">
        <v>1097</v>
      </c>
      <c r="D8" s="125"/>
      <c r="F8" s="126"/>
      <c r="G8" s="126"/>
      <c r="H8" s="126"/>
      <c r="I8" s="126"/>
      <c r="J8" s="126"/>
      <c r="K8" s="126"/>
      <c r="L8" s="126"/>
      <c r="M8" s="126"/>
    </row>
    <row r="9" spans="1:13" x14ac:dyDescent="0.35">
      <c r="A9" s="122">
        <v>3702</v>
      </c>
      <c r="B9" s="122" t="s">
        <v>1104</v>
      </c>
      <c r="C9" s="125" t="s">
        <v>1097</v>
      </c>
      <c r="D9" s="125"/>
      <c r="F9" s="126" t="s">
        <v>1105</v>
      </c>
      <c r="G9" s="126"/>
      <c r="H9" s="126"/>
      <c r="I9" s="126"/>
      <c r="J9" s="126"/>
      <c r="K9" s="126"/>
      <c r="L9" s="126"/>
      <c r="M9" s="126"/>
    </row>
    <row r="10" spans="1:13" x14ac:dyDescent="0.35">
      <c r="A10" s="122">
        <v>3703</v>
      </c>
      <c r="B10" s="122" t="s">
        <v>68</v>
      </c>
      <c r="C10" s="125" t="s">
        <v>1097</v>
      </c>
      <c r="D10" s="125"/>
      <c r="F10" s="126" t="s">
        <v>1106</v>
      </c>
      <c r="G10" s="126"/>
      <c r="H10" s="126"/>
      <c r="I10" s="126"/>
      <c r="J10" s="126"/>
      <c r="K10" s="126"/>
      <c r="L10" s="126"/>
      <c r="M10" s="126"/>
    </row>
    <row r="11" spans="1:13" x14ac:dyDescent="0.35">
      <c r="A11" s="122">
        <v>3707</v>
      </c>
      <c r="B11" s="122" t="s">
        <v>70</v>
      </c>
      <c r="C11" s="125" t="s">
        <v>1097</v>
      </c>
      <c r="D11" s="125"/>
      <c r="F11" s="126" t="s">
        <v>1107</v>
      </c>
      <c r="G11" s="126"/>
      <c r="H11" s="126"/>
      <c r="I11" s="126"/>
      <c r="J11" s="126"/>
      <c r="K11" s="126"/>
      <c r="L11" s="126"/>
      <c r="M11" s="126"/>
    </row>
    <row r="12" spans="1:13" x14ac:dyDescent="0.35">
      <c r="A12" s="122">
        <v>3709</v>
      </c>
      <c r="B12" s="122" t="s">
        <v>1108</v>
      </c>
      <c r="C12" s="125" t="s">
        <v>1097</v>
      </c>
      <c r="D12" s="125"/>
      <c r="F12" s="126" t="s">
        <v>1109</v>
      </c>
      <c r="G12" s="126"/>
      <c r="H12" s="126"/>
      <c r="I12" s="126"/>
      <c r="J12" s="126"/>
      <c r="K12" s="126"/>
      <c r="L12" s="126"/>
      <c r="M12" s="126"/>
    </row>
    <row r="13" spans="1:13" x14ac:dyDescent="0.35">
      <c r="A13" s="122">
        <v>3710</v>
      </c>
      <c r="B13" s="122" t="s">
        <v>1110</v>
      </c>
      <c r="C13" s="125" t="s">
        <v>1097</v>
      </c>
      <c r="D13" s="125"/>
      <c r="F13" s="126"/>
      <c r="G13" s="126"/>
      <c r="H13" s="126"/>
      <c r="I13" s="126"/>
      <c r="J13" s="126"/>
      <c r="K13" s="126"/>
      <c r="L13" s="126"/>
      <c r="M13" s="126"/>
    </row>
    <row r="14" spans="1:13" x14ac:dyDescent="0.35">
      <c r="A14" s="122">
        <v>3716</v>
      </c>
      <c r="B14" s="122" t="s">
        <v>1111</v>
      </c>
      <c r="C14" s="125" t="s">
        <v>1097</v>
      </c>
      <c r="D14" s="125"/>
      <c r="F14" s="126" t="s">
        <v>1112</v>
      </c>
      <c r="G14" s="126"/>
      <c r="H14" s="126"/>
      <c r="I14" s="126"/>
      <c r="J14" s="126"/>
      <c r="K14" s="126"/>
      <c r="L14" s="126"/>
      <c r="M14" s="126"/>
    </row>
    <row r="15" spans="1:13" x14ac:dyDescent="0.35">
      <c r="A15" s="122">
        <v>3731</v>
      </c>
      <c r="B15" s="122" t="s">
        <v>1113</v>
      </c>
      <c r="C15" s="125" t="s">
        <v>1097</v>
      </c>
      <c r="D15" s="125"/>
      <c r="F15" s="126" t="s">
        <v>1114</v>
      </c>
      <c r="G15" s="126"/>
      <c r="H15" s="126"/>
      <c r="I15" s="126"/>
      <c r="J15" s="126"/>
      <c r="K15" s="126"/>
      <c r="L15" s="126"/>
      <c r="M15" s="126"/>
    </row>
    <row r="16" spans="1:13" x14ac:dyDescent="0.35">
      <c r="A16" s="122">
        <v>3735</v>
      </c>
      <c r="B16" s="122" t="s">
        <v>1115</v>
      </c>
      <c r="C16" s="125" t="s">
        <v>1097</v>
      </c>
      <c r="D16" s="125"/>
      <c r="F16" s="126" t="s">
        <v>1116</v>
      </c>
      <c r="G16" s="126"/>
      <c r="H16" s="126"/>
      <c r="I16" s="126"/>
      <c r="J16" s="126"/>
      <c r="K16" s="126"/>
      <c r="L16" s="126"/>
      <c r="M16" s="126"/>
    </row>
    <row r="17" spans="1:13" x14ac:dyDescent="0.35">
      <c r="A17" s="122">
        <v>3777</v>
      </c>
      <c r="B17" s="122" t="s">
        <v>93</v>
      </c>
      <c r="C17" s="125" t="s">
        <v>1097</v>
      </c>
      <c r="D17" s="125"/>
    </row>
    <row r="18" spans="1:13" x14ac:dyDescent="0.35">
      <c r="A18" s="122">
        <v>3798</v>
      </c>
      <c r="B18" s="122" t="s">
        <v>1117</v>
      </c>
      <c r="C18" s="125" t="s">
        <v>1097</v>
      </c>
      <c r="D18" s="125"/>
    </row>
    <row r="19" spans="1:13" x14ac:dyDescent="0.35">
      <c r="A19" s="122">
        <v>7100</v>
      </c>
      <c r="B19" s="122" t="s">
        <v>1118</v>
      </c>
      <c r="C19" s="125" t="s">
        <v>1097</v>
      </c>
      <c r="D19" s="125"/>
    </row>
    <row r="20" spans="1:13" x14ac:dyDescent="0.35">
      <c r="A20" s="122">
        <v>7102</v>
      </c>
      <c r="B20" s="122" t="s">
        <v>1119</v>
      </c>
      <c r="C20" s="125" t="s">
        <v>1097</v>
      </c>
      <c r="D20" s="125"/>
    </row>
    <row r="21" spans="1:13" x14ac:dyDescent="0.35">
      <c r="A21" s="127">
        <v>3196</v>
      </c>
      <c r="B21" s="127" t="s">
        <v>1120</v>
      </c>
      <c r="C21" s="127" t="s">
        <v>1121</v>
      </c>
      <c r="D21" s="127" t="s">
        <v>1122</v>
      </c>
    </row>
    <row r="22" spans="1:13" x14ac:dyDescent="0.35">
      <c r="A22" s="127">
        <v>3274</v>
      </c>
      <c r="B22" s="127" t="s">
        <v>49</v>
      </c>
      <c r="C22" s="127" t="s">
        <v>1123</v>
      </c>
      <c r="D22" s="127" t="s">
        <v>1122</v>
      </c>
      <c r="F22" s="128" t="s">
        <v>1124</v>
      </c>
      <c r="G22" s="128"/>
      <c r="H22" s="128"/>
      <c r="I22" s="128"/>
      <c r="J22" s="128"/>
      <c r="K22" s="128"/>
      <c r="L22" s="128"/>
      <c r="M22" s="128"/>
    </row>
    <row r="23" spans="1:13" x14ac:dyDescent="0.35">
      <c r="A23" s="127">
        <v>3701</v>
      </c>
      <c r="B23" s="127" t="s">
        <v>1125</v>
      </c>
      <c r="C23" s="127" t="s">
        <v>1126</v>
      </c>
      <c r="D23" s="127" t="s">
        <v>1122</v>
      </c>
      <c r="F23" s="128" t="s">
        <v>459</v>
      </c>
      <c r="G23" s="128" t="s">
        <v>1127</v>
      </c>
      <c r="H23" s="128"/>
      <c r="I23" s="128"/>
      <c r="J23" s="128"/>
      <c r="K23" s="128"/>
      <c r="L23" s="128"/>
      <c r="M23" s="128"/>
    </row>
    <row r="24" spans="1:13" x14ac:dyDescent="0.35">
      <c r="A24" s="127">
        <v>3712</v>
      </c>
      <c r="B24" s="127" t="s">
        <v>73</v>
      </c>
      <c r="C24" s="127" t="s">
        <v>1126</v>
      </c>
      <c r="D24" s="127" t="s">
        <v>1122</v>
      </c>
      <c r="F24" s="128"/>
      <c r="G24" s="128"/>
      <c r="H24" s="128"/>
      <c r="I24" s="128"/>
      <c r="J24" s="128"/>
      <c r="K24" s="128"/>
      <c r="L24" s="128"/>
      <c r="M24" s="128"/>
    </row>
    <row r="25" spans="1:13" x14ac:dyDescent="0.35">
      <c r="A25" s="127">
        <v>3773</v>
      </c>
      <c r="B25" s="127" t="s">
        <v>90</v>
      </c>
      <c r="C25" s="127" t="s">
        <v>1126</v>
      </c>
      <c r="D25" s="127" t="s">
        <v>1122</v>
      </c>
      <c r="F25" s="128" t="s">
        <v>1128</v>
      </c>
      <c r="G25" s="128"/>
      <c r="H25" s="128"/>
      <c r="I25" s="128"/>
      <c r="J25" s="128"/>
      <c r="K25" s="128"/>
      <c r="L25" s="128"/>
      <c r="M25" s="128"/>
    </row>
    <row r="26" spans="1:13" x14ac:dyDescent="0.35">
      <c r="A26" s="127">
        <v>3774</v>
      </c>
      <c r="B26" s="127" t="s">
        <v>91</v>
      </c>
      <c r="C26" s="127" t="s">
        <v>1123</v>
      </c>
      <c r="D26" s="127" t="s">
        <v>1122</v>
      </c>
      <c r="F26" s="128"/>
      <c r="G26" s="128"/>
      <c r="H26" s="128"/>
      <c r="I26" s="128"/>
      <c r="J26" s="128"/>
      <c r="K26" s="128"/>
      <c r="L26" s="128"/>
      <c r="M26" s="128"/>
    </row>
    <row r="27" spans="1:13" x14ac:dyDescent="0.35">
      <c r="A27" s="127">
        <v>3705</v>
      </c>
      <c r="B27" s="127" t="s">
        <v>1129</v>
      </c>
      <c r="C27" s="127" t="s">
        <v>1126</v>
      </c>
      <c r="D27" s="127" t="s">
        <v>1122</v>
      </c>
      <c r="F27" s="128" t="s">
        <v>1130</v>
      </c>
      <c r="G27" s="128"/>
      <c r="H27" s="128"/>
      <c r="I27" s="128"/>
      <c r="J27" s="128"/>
      <c r="K27" s="128"/>
      <c r="L27" s="128"/>
      <c r="M27" s="128"/>
    </row>
    <row r="28" spans="1:13" x14ac:dyDescent="0.35">
      <c r="F28" s="128"/>
      <c r="G28" s="128"/>
      <c r="H28" s="128"/>
      <c r="I28" s="128"/>
      <c r="J28" s="128"/>
      <c r="K28" s="128"/>
      <c r="L28" s="128"/>
      <c r="M28" s="128"/>
    </row>
    <row r="29" spans="1:13" x14ac:dyDescent="0.35">
      <c r="F29" s="128" t="s">
        <v>1131</v>
      </c>
      <c r="G29" s="128"/>
      <c r="H29" s="128"/>
      <c r="I29" s="128"/>
      <c r="J29" s="128"/>
      <c r="K29" s="128"/>
      <c r="L29" s="128"/>
      <c r="M29" s="128"/>
    </row>
    <row r="30" spans="1:13" x14ac:dyDescent="0.35">
      <c r="F30" s="128" t="s">
        <v>1132</v>
      </c>
      <c r="G30" s="128"/>
      <c r="H30" s="128"/>
      <c r="I30" s="128"/>
      <c r="J30" s="128"/>
      <c r="K30" s="128"/>
      <c r="L30" s="128"/>
      <c r="M30" s="128"/>
    </row>
    <row r="35" spans="1:5" x14ac:dyDescent="0.35">
      <c r="A35" s="122">
        <v>3253</v>
      </c>
      <c r="B35" s="122" t="s">
        <v>1133</v>
      </c>
      <c r="C35" s="125" t="s">
        <v>1097</v>
      </c>
      <c r="D35" s="125" t="s">
        <v>1134</v>
      </c>
    </row>
    <row r="37" spans="1:5" x14ac:dyDescent="0.35">
      <c r="A37" s="129">
        <v>3289</v>
      </c>
      <c r="B37" s="129" t="s">
        <v>54</v>
      </c>
      <c r="C37" s="131" t="s">
        <v>1097</v>
      </c>
      <c r="D37" s="134"/>
      <c r="E37" s="132" t="s">
        <v>1135</v>
      </c>
    </row>
    <row r="38" spans="1:5" x14ac:dyDescent="0.35">
      <c r="A38" s="129">
        <v>3786</v>
      </c>
      <c r="B38" s="129" t="s">
        <v>100</v>
      </c>
      <c r="C38" s="129" t="s">
        <v>1126</v>
      </c>
      <c r="D38" s="133" t="s">
        <v>1122</v>
      </c>
      <c r="E38" s="129" t="s">
        <v>1135</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F6FB-A7FF-4823-A050-87BFA3C4F198}">
  <sheetPr>
    <tabColor theme="9" tint="0.59999389629810485"/>
  </sheetPr>
  <dimension ref="A1:AA35"/>
  <sheetViews>
    <sheetView zoomScale="110" zoomScaleNormal="110" workbookViewId="0">
      <selection activeCell="W17" sqref="W17"/>
    </sheetView>
  </sheetViews>
  <sheetFormatPr defaultRowHeight="14.5" x14ac:dyDescent="0.35"/>
  <cols>
    <col min="2" max="2" width="7.453125" bestFit="1" customWidth="1"/>
    <col min="3" max="3" width="25.453125" bestFit="1" customWidth="1"/>
    <col min="4" max="4" width="8.1796875" bestFit="1" customWidth="1"/>
    <col min="5" max="5" width="2.81640625" customWidth="1"/>
    <col min="6" max="6" width="16.453125" bestFit="1" customWidth="1"/>
    <col min="7" max="7" width="5.1796875" bestFit="1" customWidth="1"/>
    <col min="8" max="8" width="7.453125" bestFit="1" customWidth="1"/>
    <col min="9" max="9" width="2.81640625" customWidth="1"/>
    <col min="10" max="10" width="7.453125" bestFit="1" customWidth="1"/>
    <col min="11" max="11" width="8.1796875" bestFit="1" customWidth="1"/>
    <col min="12" max="12" width="6.453125" bestFit="1" customWidth="1"/>
    <col min="13" max="13" width="9.1796875" bestFit="1" customWidth="1"/>
    <col min="14" max="14" width="3.453125" customWidth="1"/>
    <col min="15" max="15" width="7.453125" bestFit="1" customWidth="1"/>
    <col min="16" max="16" width="15.54296875" bestFit="1" customWidth="1"/>
    <col min="17" max="17" width="8.1796875" bestFit="1" customWidth="1"/>
    <col min="18" max="18" width="4.81640625" customWidth="1"/>
    <col min="19" max="19" width="7.453125" bestFit="1" customWidth="1"/>
    <col min="20" max="20" width="16.81640625" bestFit="1" customWidth="1"/>
    <col min="21" max="21" width="8.1796875" bestFit="1" customWidth="1"/>
    <col min="22" max="22" width="8.54296875" bestFit="1" customWidth="1"/>
    <col min="24" max="24" width="7.81640625" bestFit="1" customWidth="1"/>
    <col min="25" max="25" width="40.1796875" bestFit="1" customWidth="1"/>
    <col min="26" max="26" width="14.26953125" bestFit="1" customWidth="1"/>
    <col min="27" max="27" width="8.1796875" bestFit="1" customWidth="1"/>
  </cols>
  <sheetData>
    <row r="1" spans="1:27" x14ac:dyDescent="0.35">
      <c r="A1" s="1378" t="s">
        <v>1136</v>
      </c>
      <c r="B1" s="1378"/>
      <c r="C1" s="1378"/>
      <c r="D1" s="1378"/>
      <c r="E1" s="1378"/>
      <c r="F1" s="1378"/>
      <c r="G1" s="1378"/>
      <c r="H1" s="1378"/>
      <c r="I1" s="1378"/>
      <c r="J1" s="1378"/>
      <c r="K1" s="1378"/>
      <c r="L1" s="1378"/>
      <c r="M1" s="1378"/>
      <c r="N1" s="1378"/>
      <c r="O1" s="1378"/>
      <c r="P1" s="1378"/>
      <c r="Q1" s="1378"/>
      <c r="R1" s="1378"/>
      <c r="S1" s="1378"/>
      <c r="T1" s="1378"/>
      <c r="U1" s="1378"/>
      <c r="V1" s="1378"/>
    </row>
    <row r="3" spans="1:27" ht="18.5" x14ac:dyDescent="0.35">
      <c r="B3" s="1376" t="s">
        <v>1137</v>
      </c>
      <c r="C3" s="1376"/>
      <c r="D3" s="1376"/>
      <c r="E3" s="1376"/>
      <c r="F3" s="1376"/>
      <c r="G3" s="1376"/>
      <c r="H3" s="1376"/>
      <c r="I3" s="1376"/>
      <c r="J3" s="1376"/>
      <c r="K3" s="1376"/>
      <c r="L3" s="1376"/>
      <c r="M3" s="1376"/>
      <c r="N3" s="1376"/>
      <c r="O3" s="1376"/>
      <c r="P3" s="1376"/>
      <c r="Q3" s="1376"/>
      <c r="R3" s="1376"/>
      <c r="S3" s="1376"/>
      <c r="T3" s="1376"/>
      <c r="U3" s="1376"/>
      <c r="V3" s="1376"/>
    </row>
    <row r="4" spans="1:27" ht="18.5" x14ac:dyDescent="0.35">
      <c r="B4" s="1373" t="s">
        <v>1138</v>
      </c>
      <c r="C4" s="1374"/>
      <c r="D4" s="1375"/>
      <c r="F4" s="1373" t="s">
        <v>1139</v>
      </c>
      <c r="G4" s="1374"/>
      <c r="H4" s="1375"/>
      <c r="J4" s="1373" t="s">
        <v>1140</v>
      </c>
      <c r="K4" s="1374"/>
      <c r="L4" s="1374"/>
      <c r="M4" s="1375"/>
      <c r="O4" s="1373" t="s">
        <v>1141</v>
      </c>
      <c r="P4" s="1374"/>
      <c r="Q4" s="1375"/>
      <c r="S4" s="1379" t="s">
        <v>1142</v>
      </c>
      <c r="T4" s="1379"/>
      <c r="U4" s="1379"/>
      <c r="V4" s="1379"/>
      <c r="X4" s="1377" t="s">
        <v>45</v>
      </c>
      <c r="Y4" s="1377"/>
      <c r="Z4" s="1377"/>
      <c r="AA4" s="1377"/>
    </row>
    <row r="5" spans="1:27" ht="34" customHeight="1" x14ac:dyDescent="0.35">
      <c r="B5" s="1370" t="s">
        <v>1143</v>
      </c>
      <c r="C5" s="1371"/>
      <c r="D5" s="1372"/>
      <c r="F5" s="1370" t="s">
        <v>1144</v>
      </c>
      <c r="G5" s="1371"/>
      <c r="H5" s="1372"/>
      <c r="J5" s="1370" t="s">
        <v>1144</v>
      </c>
      <c r="K5" s="1371"/>
      <c r="L5" s="1371"/>
      <c r="M5" s="1372"/>
      <c r="O5" s="1370" t="s">
        <v>1145</v>
      </c>
      <c r="P5" s="1371"/>
      <c r="Q5" s="1372"/>
      <c r="S5" s="1370" t="s">
        <v>1144</v>
      </c>
      <c r="T5" s="1371"/>
      <c r="U5" s="1371"/>
      <c r="V5" s="1372"/>
      <c r="X5" s="498" t="s">
        <v>23</v>
      </c>
      <c r="Y5" s="498" t="s">
        <v>1146</v>
      </c>
      <c r="Z5" s="498" t="s">
        <v>1147</v>
      </c>
      <c r="AA5" s="498" t="s">
        <v>397</v>
      </c>
    </row>
    <row r="6" spans="1:27" x14ac:dyDescent="0.35">
      <c r="B6" s="111" t="s">
        <v>23</v>
      </c>
      <c r="C6" s="112" t="s">
        <v>422</v>
      </c>
      <c r="D6" s="112" t="s">
        <v>397</v>
      </c>
      <c r="F6" s="112" t="s">
        <v>23</v>
      </c>
      <c r="G6" s="112" t="s">
        <v>422</v>
      </c>
      <c r="H6" s="112" t="s">
        <v>397</v>
      </c>
      <c r="J6" s="112" t="s">
        <v>23</v>
      </c>
      <c r="K6" s="112" t="s">
        <v>422</v>
      </c>
      <c r="L6" s="112" t="s">
        <v>1148</v>
      </c>
      <c r="M6" s="113" t="s">
        <v>397</v>
      </c>
      <c r="O6" s="111" t="s">
        <v>23</v>
      </c>
      <c r="P6" s="112" t="s">
        <v>422</v>
      </c>
      <c r="Q6" s="112" t="s">
        <v>397</v>
      </c>
      <c r="S6" s="111" t="s">
        <v>23</v>
      </c>
      <c r="T6" s="112" t="s">
        <v>422</v>
      </c>
      <c r="U6" s="112" t="s">
        <v>1148</v>
      </c>
      <c r="V6" s="112" t="s">
        <v>397</v>
      </c>
      <c r="X6" s="341">
        <v>3196</v>
      </c>
      <c r="Y6" s="114" t="s">
        <v>1149</v>
      </c>
      <c r="Z6" s="114" t="s">
        <v>460</v>
      </c>
      <c r="AA6" s="116">
        <v>9.74</v>
      </c>
    </row>
    <row r="7" spans="1:27" x14ac:dyDescent="0.35">
      <c r="B7" s="114">
        <v>3163</v>
      </c>
      <c r="C7" s="115" t="s">
        <v>1150</v>
      </c>
      <c r="D7" s="345">
        <v>60.08</v>
      </c>
      <c r="E7" s="47"/>
      <c r="F7" s="114">
        <v>3798</v>
      </c>
      <c r="G7" s="114" t="s">
        <v>1150</v>
      </c>
      <c r="H7" s="346">
        <v>29.12</v>
      </c>
      <c r="J7" s="114">
        <v>3700</v>
      </c>
      <c r="K7" s="114" t="s">
        <v>1151</v>
      </c>
      <c r="L7" s="114" t="s">
        <v>1097</v>
      </c>
      <c r="M7" s="345">
        <v>56.48</v>
      </c>
      <c r="O7" s="340">
        <v>3253</v>
      </c>
      <c r="P7" s="114" t="s">
        <v>1152</v>
      </c>
      <c r="Q7" s="116">
        <v>91.48</v>
      </c>
      <c r="S7" s="357">
        <v>3786</v>
      </c>
      <c r="T7" s="342" t="s">
        <v>1150</v>
      </c>
      <c r="U7" s="342" t="s">
        <v>1153</v>
      </c>
      <c r="V7" s="358">
        <v>31.65</v>
      </c>
      <c r="X7" s="341">
        <v>3196</v>
      </c>
      <c r="Y7" s="114" t="s">
        <v>1149</v>
      </c>
      <c r="Z7" s="114" t="s">
        <v>463</v>
      </c>
      <c r="AA7" s="116">
        <v>19.48</v>
      </c>
    </row>
    <row r="8" spans="1:27" x14ac:dyDescent="0.35">
      <c r="B8" s="114">
        <v>3163</v>
      </c>
      <c r="C8" s="115" t="s">
        <v>1154</v>
      </c>
      <c r="D8" s="345">
        <v>45.28</v>
      </c>
      <c r="E8" s="47"/>
      <c r="F8" s="114">
        <v>3798</v>
      </c>
      <c r="G8" s="114" t="s">
        <v>1155</v>
      </c>
      <c r="H8" s="346">
        <v>32.799999999999997</v>
      </c>
      <c r="J8" s="114">
        <v>3701</v>
      </c>
      <c r="K8" s="114" t="s">
        <v>1151</v>
      </c>
      <c r="L8" s="114" t="s">
        <v>1153</v>
      </c>
      <c r="M8" s="345">
        <v>277.43</v>
      </c>
      <c r="O8" s="340">
        <v>3253</v>
      </c>
      <c r="P8" s="114" t="s">
        <v>1156</v>
      </c>
      <c r="Q8" s="116">
        <v>58.12</v>
      </c>
      <c r="S8" s="357">
        <v>3786</v>
      </c>
      <c r="T8" s="342" t="s">
        <v>1155</v>
      </c>
      <c r="U8" s="342" t="s">
        <v>1153</v>
      </c>
      <c r="V8" s="358">
        <v>57.65</v>
      </c>
      <c r="X8" s="341">
        <v>3196</v>
      </c>
      <c r="Y8" s="114" t="s">
        <v>1149</v>
      </c>
      <c r="Z8" s="114" t="s">
        <v>466</v>
      </c>
      <c r="AA8" s="116">
        <v>29.22</v>
      </c>
    </row>
    <row r="9" spans="1:27" x14ac:dyDescent="0.35">
      <c r="B9" s="114">
        <v>3163</v>
      </c>
      <c r="C9" s="115" t="s">
        <v>1155</v>
      </c>
      <c r="D9" s="345">
        <v>34.479999999999997</v>
      </c>
      <c r="E9" s="47"/>
      <c r="F9" s="114" t="s">
        <v>1157</v>
      </c>
      <c r="G9" s="114" t="s">
        <v>1158</v>
      </c>
      <c r="H9" s="346">
        <v>36.36</v>
      </c>
      <c r="J9" s="114">
        <v>3702</v>
      </c>
      <c r="K9" s="114" t="s">
        <v>1159</v>
      </c>
      <c r="L9" s="114" t="s">
        <v>1153</v>
      </c>
      <c r="M9" s="345">
        <v>128.21</v>
      </c>
      <c r="O9" s="117"/>
      <c r="P9" s="117"/>
      <c r="Q9" s="118"/>
      <c r="X9" s="341">
        <v>3196</v>
      </c>
      <c r="Y9" s="114" t="s">
        <v>1149</v>
      </c>
      <c r="Z9" s="114" t="s">
        <v>469</v>
      </c>
      <c r="AA9" s="116">
        <v>38.96</v>
      </c>
    </row>
    <row r="10" spans="1:27" ht="18.5" x14ac:dyDescent="0.35">
      <c r="B10" s="114">
        <v>3163</v>
      </c>
      <c r="C10" s="115" t="s">
        <v>1158</v>
      </c>
      <c r="D10" s="345">
        <v>24.64</v>
      </c>
      <c r="E10" s="47"/>
      <c r="F10" s="114">
        <v>3798</v>
      </c>
      <c r="G10" s="114" t="s">
        <v>1160</v>
      </c>
      <c r="H10" s="346">
        <v>38.159999999999997</v>
      </c>
      <c r="J10" s="114">
        <v>3702</v>
      </c>
      <c r="K10" s="114" t="s">
        <v>1161</v>
      </c>
      <c r="L10" s="114" t="s">
        <v>1153</v>
      </c>
      <c r="M10" s="345">
        <v>150.87</v>
      </c>
      <c r="O10" s="1367" t="s">
        <v>1162</v>
      </c>
      <c r="P10" s="1368"/>
      <c r="Q10" s="1369"/>
      <c r="S10" s="1376" t="s">
        <v>1163</v>
      </c>
      <c r="T10" s="1376"/>
      <c r="U10" s="1376"/>
      <c r="V10" s="1376"/>
    </row>
    <row r="11" spans="1:27" ht="33" customHeight="1" x14ac:dyDescent="0.35">
      <c r="B11" s="114">
        <v>3163</v>
      </c>
      <c r="C11" s="115" t="s">
        <v>1160</v>
      </c>
      <c r="D11" s="345">
        <v>21.12</v>
      </c>
      <c r="E11" s="47"/>
      <c r="F11" s="114">
        <v>3798</v>
      </c>
      <c r="G11" s="114" t="s">
        <v>1164</v>
      </c>
      <c r="H11" s="346">
        <v>41.72</v>
      </c>
      <c r="J11" s="114">
        <v>3702</v>
      </c>
      <c r="K11" s="114" t="s">
        <v>1165</v>
      </c>
      <c r="L11" s="114" t="s">
        <v>1153</v>
      </c>
      <c r="M11" s="345">
        <v>179.05</v>
      </c>
      <c r="O11" s="1370" t="s">
        <v>1143</v>
      </c>
      <c r="P11" s="1371"/>
      <c r="Q11" s="1372"/>
      <c r="S11" s="1370" t="s">
        <v>1144</v>
      </c>
      <c r="T11" s="1371"/>
      <c r="U11" s="1371"/>
      <c r="V11" s="1372"/>
    </row>
    <row r="12" spans="1:27" x14ac:dyDescent="0.35">
      <c r="B12" s="114">
        <v>3163</v>
      </c>
      <c r="C12" s="115" t="s">
        <v>1166</v>
      </c>
      <c r="D12" s="345">
        <v>28.04</v>
      </c>
      <c r="E12" s="47"/>
      <c r="F12" s="114" t="s">
        <v>1167</v>
      </c>
      <c r="G12" s="114" t="s">
        <v>1168</v>
      </c>
      <c r="H12" s="346">
        <v>46</v>
      </c>
      <c r="J12" s="114">
        <v>3705</v>
      </c>
      <c r="K12" s="114" t="s">
        <v>1151</v>
      </c>
      <c r="L12" s="114" t="s">
        <v>1153</v>
      </c>
      <c r="M12" s="345">
        <v>128.21</v>
      </c>
      <c r="O12" s="111" t="s">
        <v>23</v>
      </c>
      <c r="P12" s="112" t="s">
        <v>422</v>
      </c>
      <c r="Q12" s="112" t="s">
        <v>397</v>
      </c>
      <c r="S12" s="111" t="s">
        <v>23</v>
      </c>
      <c r="T12" s="112" t="s">
        <v>422</v>
      </c>
      <c r="U12" s="112" t="s">
        <v>1148</v>
      </c>
      <c r="V12" s="112" t="s">
        <v>397</v>
      </c>
    </row>
    <row r="13" spans="1:27" x14ac:dyDescent="0.35">
      <c r="B13" s="114">
        <v>3168</v>
      </c>
      <c r="C13" s="114" t="s">
        <v>1169</v>
      </c>
      <c r="D13" s="345">
        <v>65.48</v>
      </c>
      <c r="E13" s="47"/>
      <c r="F13" s="114" t="s">
        <v>1170</v>
      </c>
      <c r="G13" s="114" t="s">
        <v>1171</v>
      </c>
      <c r="H13" s="346">
        <v>51.2</v>
      </c>
      <c r="J13" s="114">
        <v>3707</v>
      </c>
      <c r="K13" s="347" t="s">
        <v>1172</v>
      </c>
      <c r="L13" s="114" t="s">
        <v>1097</v>
      </c>
      <c r="M13" s="345">
        <v>30.84</v>
      </c>
      <c r="O13" s="341">
        <v>3777</v>
      </c>
      <c r="P13" s="114" t="s">
        <v>1173</v>
      </c>
      <c r="Q13" s="116">
        <v>71.28</v>
      </c>
      <c r="S13" s="341">
        <v>3274</v>
      </c>
      <c r="T13" s="114" t="s">
        <v>1174</v>
      </c>
      <c r="U13" s="114" t="s">
        <v>1175</v>
      </c>
      <c r="V13" s="116">
        <v>54.28</v>
      </c>
    </row>
    <row r="14" spans="1:27" x14ac:dyDescent="0.35">
      <c r="B14" s="114">
        <v>3168</v>
      </c>
      <c r="C14" s="114" t="s">
        <v>1176</v>
      </c>
      <c r="D14" s="345">
        <v>48.36</v>
      </c>
      <c r="E14" s="47"/>
      <c r="F14" s="114" t="s">
        <v>1170</v>
      </c>
      <c r="G14" s="114" t="s">
        <v>1177</v>
      </c>
      <c r="H14" s="346">
        <v>55.16</v>
      </c>
      <c r="J14" s="114">
        <v>3707</v>
      </c>
      <c r="K14" s="348" t="s">
        <v>1178</v>
      </c>
      <c r="L14" s="114" t="s">
        <v>1097</v>
      </c>
      <c r="M14" s="345">
        <v>15.4</v>
      </c>
      <c r="O14" s="341">
        <v>3777</v>
      </c>
      <c r="P14" s="114" t="s">
        <v>1179</v>
      </c>
      <c r="Q14" s="116">
        <v>84.08</v>
      </c>
      <c r="S14" s="341">
        <v>3274</v>
      </c>
      <c r="T14" s="114" t="s">
        <v>1180</v>
      </c>
      <c r="U14" s="114" t="s">
        <v>1175</v>
      </c>
      <c r="V14" s="116">
        <v>76.31</v>
      </c>
    </row>
    <row r="15" spans="1:27" x14ac:dyDescent="0.35">
      <c r="B15" s="114">
        <v>3181</v>
      </c>
      <c r="C15" s="114" t="s">
        <v>1181</v>
      </c>
      <c r="D15" s="345">
        <v>23.52</v>
      </c>
      <c r="E15" s="47"/>
      <c r="F15" s="114" t="s">
        <v>1170</v>
      </c>
      <c r="G15" s="114" t="s">
        <v>1154</v>
      </c>
      <c r="H15" s="346">
        <v>63.72</v>
      </c>
      <c r="J15" s="114">
        <v>3707</v>
      </c>
      <c r="K15" s="348" t="s">
        <v>1182</v>
      </c>
      <c r="L15" s="114" t="s">
        <v>1097</v>
      </c>
      <c r="M15" s="345">
        <v>10.28</v>
      </c>
      <c r="S15" s="341">
        <v>3274</v>
      </c>
      <c r="T15" s="114" t="s">
        <v>1183</v>
      </c>
      <c r="U15" s="114" t="s">
        <v>1175</v>
      </c>
      <c r="V15" s="116">
        <v>177.49</v>
      </c>
    </row>
    <row r="16" spans="1:27" x14ac:dyDescent="0.35">
      <c r="B16" s="114">
        <v>3181</v>
      </c>
      <c r="C16" s="114" t="s">
        <v>1184</v>
      </c>
      <c r="D16" s="345">
        <v>30.96</v>
      </c>
      <c r="E16" s="47"/>
      <c r="F16" s="114">
        <v>3798</v>
      </c>
      <c r="G16" s="114" t="s">
        <v>1185</v>
      </c>
      <c r="H16" s="349">
        <v>75.52</v>
      </c>
      <c r="J16" s="350">
        <v>3709</v>
      </c>
      <c r="K16" s="347" t="s">
        <v>1172</v>
      </c>
      <c r="L16" s="114" t="s">
        <v>1097</v>
      </c>
      <c r="M16" s="345">
        <v>39.56</v>
      </c>
    </row>
    <row r="17" spans="2:17" ht="18.5" x14ac:dyDescent="0.35">
      <c r="B17" s="114">
        <v>3181</v>
      </c>
      <c r="C17" s="114" t="s">
        <v>1186</v>
      </c>
      <c r="D17" s="345">
        <v>49.04</v>
      </c>
      <c r="E17" s="47"/>
      <c r="F17" s="114" t="s">
        <v>1187</v>
      </c>
      <c r="G17" s="114" t="s">
        <v>1188</v>
      </c>
      <c r="H17" s="346">
        <v>82</v>
      </c>
      <c r="J17" s="350">
        <v>3709</v>
      </c>
      <c r="K17" s="348" t="s">
        <v>1178</v>
      </c>
      <c r="L17" s="114" t="s">
        <v>1097</v>
      </c>
      <c r="M17" s="345">
        <v>19.760000000000002</v>
      </c>
      <c r="O17" s="1367" t="s">
        <v>1189</v>
      </c>
      <c r="P17" s="1368"/>
      <c r="Q17" s="1369"/>
    </row>
    <row r="18" spans="2:17" ht="30.65" customHeight="1" x14ac:dyDescent="0.35">
      <c r="B18" s="114">
        <v>3181</v>
      </c>
      <c r="C18" s="114" t="s">
        <v>1190</v>
      </c>
      <c r="D18" s="345">
        <v>32.04</v>
      </c>
      <c r="E18" s="47"/>
      <c r="J18" s="350">
        <v>3709</v>
      </c>
      <c r="K18" s="348" t="s">
        <v>1191</v>
      </c>
      <c r="L18" s="114" t="s">
        <v>1097</v>
      </c>
      <c r="M18" s="345">
        <v>8.0399999999999991</v>
      </c>
      <c r="O18" s="1370" t="s">
        <v>1145</v>
      </c>
      <c r="P18" s="1371"/>
      <c r="Q18" s="1372"/>
    </row>
    <row r="19" spans="2:17" x14ac:dyDescent="0.35">
      <c r="B19" s="114">
        <v>3291</v>
      </c>
      <c r="C19" s="114" t="s">
        <v>1192</v>
      </c>
      <c r="D19" s="345">
        <v>30.28</v>
      </c>
      <c r="E19" s="47"/>
      <c r="J19" s="114">
        <v>3710</v>
      </c>
      <c r="K19" s="114" t="s">
        <v>1193</v>
      </c>
      <c r="L19" s="114" t="s">
        <v>1097</v>
      </c>
      <c r="M19" s="345">
        <v>66.239999999999995</v>
      </c>
      <c r="O19" s="111" t="s">
        <v>23</v>
      </c>
      <c r="P19" s="112" t="s">
        <v>422</v>
      </c>
      <c r="Q19" s="112" t="s">
        <v>397</v>
      </c>
    </row>
    <row r="20" spans="2:17" x14ac:dyDescent="0.35">
      <c r="B20" s="114">
        <v>3291</v>
      </c>
      <c r="C20" s="114" t="s">
        <v>1194</v>
      </c>
      <c r="D20" s="345">
        <v>86.72</v>
      </c>
      <c r="E20" s="47"/>
      <c r="J20" s="114">
        <v>3710</v>
      </c>
      <c r="K20" s="114" t="s">
        <v>1195</v>
      </c>
      <c r="L20" s="114" t="s">
        <v>1097</v>
      </c>
      <c r="M20" s="345">
        <v>99.52</v>
      </c>
      <c r="O20" s="341">
        <v>7100</v>
      </c>
      <c r="P20" s="114" t="s">
        <v>1196</v>
      </c>
      <c r="Q20" s="116">
        <v>99.52</v>
      </c>
    </row>
    <row r="21" spans="2:17" x14ac:dyDescent="0.35">
      <c r="B21" s="114">
        <v>3291</v>
      </c>
      <c r="C21" s="114" t="s">
        <v>1197</v>
      </c>
      <c r="D21" s="345">
        <v>57.56</v>
      </c>
      <c r="E21" s="47"/>
      <c r="F21" s="47"/>
      <c r="G21" s="47"/>
      <c r="H21" s="351"/>
      <c r="J21" s="114">
        <v>3710</v>
      </c>
      <c r="K21" s="114" t="s">
        <v>1198</v>
      </c>
      <c r="L21" s="114" t="s">
        <v>1097</v>
      </c>
      <c r="M21" s="345">
        <v>142.36000000000001</v>
      </c>
      <c r="O21" s="341">
        <v>7100</v>
      </c>
      <c r="P21" s="114" t="s">
        <v>1199</v>
      </c>
      <c r="Q21" s="116">
        <v>66.239999999999995</v>
      </c>
    </row>
    <row r="22" spans="2:17" x14ac:dyDescent="0.35">
      <c r="B22" s="114">
        <v>3664</v>
      </c>
      <c r="C22" s="114" t="s">
        <v>1200</v>
      </c>
      <c r="D22" s="352">
        <v>19.16</v>
      </c>
      <c r="J22" s="114">
        <v>3712</v>
      </c>
      <c r="K22" s="114" t="s">
        <v>1159</v>
      </c>
      <c r="L22" s="114" t="s">
        <v>1153</v>
      </c>
      <c r="M22" s="345">
        <v>128.21</v>
      </c>
    </row>
    <row r="23" spans="2:17" x14ac:dyDescent="0.35">
      <c r="B23" s="114">
        <v>3664</v>
      </c>
      <c r="C23" s="114" t="s">
        <v>1201</v>
      </c>
      <c r="D23" s="352">
        <v>21.553333333333331</v>
      </c>
      <c r="J23" s="114">
        <v>3712</v>
      </c>
      <c r="K23" s="114" t="s">
        <v>1161</v>
      </c>
      <c r="L23" s="114" t="s">
        <v>1153</v>
      </c>
      <c r="M23" s="345">
        <v>150.87</v>
      </c>
    </row>
    <row r="24" spans="2:17" x14ac:dyDescent="0.35">
      <c r="B24" s="114">
        <v>3664</v>
      </c>
      <c r="C24" s="114" t="s">
        <v>1202</v>
      </c>
      <c r="D24" s="352">
        <v>27.973333333333333</v>
      </c>
      <c r="J24" s="114">
        <v>3712</v>
      </c>
      <c r="K24" s="114" t="s">
        <v>1165</v>
      </c>
      <c r="L24" s="114" t="s">
        <v>1153</v>
      </c>
      <c r="M24" s="345">
        <v>179.05</v>
      </c>
    </row>
    <row r="25" spans="2:17" x14ac:dyDescent="0.35">
      <c r="B25" s="117"/>
      <c r="C25" s="117"/>
      <c r="D25" s="353"/>
      <c r="J25" s="350">
        <v>3716</v>
      </c>
      <c r="K25" s="347" t="s">
        <v>1172</v>
      </c>
      <c r="L25" s="114" t="s">
        <v>1097</v>
      </c>
      <c r="M25" s="345">
        <v>31.36</v>
      </c>
    </row>
    <row r="26" spans="2:17" x14ac:dyDescent="0.35">
      <c r="B26" s="117"/>
      <c r="C26" s="117"/>
      <c r="D26" s="353"/>
      <c r="J26" s="350">
        <v>3716</v>
      </c>
      <c r="K26" s="348" t="s">
        <v>1178</v>
      </c>
      <c r="L26" s="114" t="s">
        <v>1097</v>
      </c>
      <c r="M26" s="345">
        <v>15.68</v>
      </c>
    </row>
    <row r="27" spans="2:17" x14ac:dyDescent="0.35">
      <c r="J27" s="350">
        <v>3716</v>
      </c>
      <c r="K27" s="348" t="s">
        <v>1191</v>
      </c>
      <c r="L27" s="114" t="s">
        <v>1097</v>
      </c>
      <c r="M27" s="345">
        <v>6.4</v>
      </c>
    </row>
    <row r="28" spans="2:17" x14ac:dyDescent="0.35">
      <c r="J28" s="350">
        <v>3731</v>
      </c>
      <c r="K28" s="347" t="s">
        <v>1172</v>
      </c>
      <c r="L28" s="114" t="s">
        <v>1097</v>
      </c>
      <c r="M28" s="345">
        <v>30.84</v>
      </c>
    </row>
    <row r="29" spans="2:17" x14ac:dyDescent="0.35">
      <c r="J29" s="350">
        <v>3731</v>
      </c>
      <c r="K29" s="348" t="s">
        <v>1178</v>
      </c>
      <c r="L29" s="114" t="s">
        <v>1097</v>
      </c>
      <c r="M29" s="345">
        <v>15.4</v>
      </c>
    </row>
    <row r="30" spans="2:17" x14ac:dyDescent="0.35">
      <c r="J30" s="350">
        <v>3731</v>
      </c>
      <c r="K30" s="348" t="s">
        <v>1182</v>
      </c>
      <c r="L30" s="114" t="s">
        <v>1097</v>
      </c>
      <c r="M30" s="345">
        <v>10.28</v>
      </c>
    </row>
    <row r="31" spans="2:17" x14ac:dyDescent="0.35">
      <c r="J31" s="350">
        <v>3735</v>
      </c>
      <c r="K31" s="114" t="s">
        <v>1151</v>
      </c>
      <c r="L31" s="114" t="s">
        <v>1097</v>
      </c>
      <c r="M31" s="345">
        <v>30.84</v>
      </c>
    </row>
    <row r="32" spans="2:17" x14ac:dyDescent="0.35">
      <c r="J32" s="354">
        <v>3773</v>
      </c>
      <c r="K32" s="355" t="s">
        <v>1151</v>
      </c>
      <c r="L32" s="355" t="s">
        <v>1153</v>
      </c>
      <c r="M32" s="356">
        <v>20.350000000000001</v>
      </c>
    </row>
    <row r="33" spans="10:13" x14ac:dyDescent="0.35">
      <c r="J33" s="350">
        <v>3774</v>
      </c>
      <c r="K33" s="114" t="s">
        <v>1151</v>
      </c>
      <c r="L33" s="114" t="s">
        <v>1175</v>
      </c>
      <c r="M33" s="345">
        <v>315.55</v>
      </c>
    </row>
    <row r="34" spans="10:13" x14ac:dyDescent="0.35">
      <c r="J34" s="343"/>
      <c r="K34" s="117"/>
      <c r="L34" s="117"/>
      <c r="M34" s="344"/>
    </row>
    <row r="35" spans="10:13" x14ac:dyDescent="0.35">
      <c r="J35" s="343"/>
      <c r="K35" s="117"/>
      <c r="L35" s="117"/>
      <c r="M35" s="344"/>
    </row>
  </sheetData>
  <mergeCells count="19">
    <mergeCell ref="X4:AA4"/>
    <mergeCell ref="A1:V1"/>
    <mergeCell ref="S4:V4"/>
    <mergeCell ref="S5:V5"/>
    <mergeCell ref="S10:V10"/>
    <mergeCell ref="S11:V11"/>
    <mergeCell ref="B3:V3"/>
    <mergeCell ref="B4:D4"/>
    <mergeCell ref="F4:H4"/>
    <mergeCell ref="J4:M4"/>
    <mergeCell ref="B5:D5"/>
    <mergeCell ref="F5:H5"/>
    <mergeCell ref="J5:M5"/>
    <mergeCell ref="O17:Q17"/>
    <mergeCell ref="O18:Q18"/>
    <mergeCell ref="O4:Q4"/>
    <mergeCell ref="O5:Q5"/>
    <mergeCell ref="O10:Q10"/>
    <mergeCell ref="O11:Q1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112AA-E851-4163-9D6A-7B4A07AC621C}">
  <dimension ref="A1:F57"/>
  <sheetViews>
    <sheetView topLeftCell="A16" workbookViewId="0">
      <selection activeCell="I37" sqref="I37"/>
    </sheetView>
  </sheetViews>
  <sheetFormatPr defaultRowHeight="14.5" x14ac:dyDescent="0.35"/>
  <cols>
    <col min="1" max="1" width="23.81640625" style="110" customWidth="1"/>
    <col min="2" max="2" width="47" style="110" customWidth="1"/>
    <col min="3" max="3" width="28.453125" style="110" customWidth="1"/>
    <col min="4" max="4" width="23.81640625" style="110" customWidth="1"/>
    <col min="5" max="5" width="52.1796875" style="33" customWidth="1"/>
    <col min="6" max="6" width="23.81640625" customWidth="1"/>
  </cols>
  <sheetData>
    <row r="1" spans="1:6" x14ac:dyDescent="0.35">
      <c r="A1" s="44" t="s">
        <v>452</v>
      </c>
      <c r="B1" s="44" t="s">
        <v>1203</v>
      </c>
      <c r="C1" s="44" t="s">
        <v>25</v>
      </c>
      <c r="D1" s="44" t="s">
        <v>26</v>
      </c>
      <c r="E1" s="443" t="s">
        <v>1204</v>
      </c>
      <c r="F1" s="286"/>
    </row>
    <row r="2" spans="1:6" x14ac:dyDescent="0.35">
      <c r="A2" s="284">
        <v>6703</v>
      </c>
      <c r="B2" s="284" t="s">
        <v>103</v>
      </c>
      <c r="C2" s="439" t="s">
        <v>104</v>
      </c>
      <c r="D2" s="439" t="s">
        <v>60</v>
      </c>
      <c r="E2" s="285"/>
      <c r="F2" s="117"/>
    </row>
    <row r="3" spans="1:6" x14ac:dyDescent="0.35">
      <c r="A3" s="284">
        <v>6704</v>
      </c>
      <c r="B3" s="284" t="s">
        <v>105</v>
      </c>
      <c r="C3" s="439" t="s">
        <v>104</v>
      </c>
      <c r="D3" s="439" t="s">
        <v>60</v>
      </c>
      <c r="E3" s="285"/>
      <c r="F3" s="117"/>
    </row>
    <row r="4" spans="1:6" x14ac:dyDescent="0.35">
      <c r="A4" s="284">
        <v>6753</v>
      </c>
      <c r="B4" s="284" t="s">
        <v>106</v>
      </c>
      <c r="C4" s="439" t="s">
        <v>104</v>
      </c>
      <c r="D4" s="439" t="s">
        <v>42</v>
      </c>
      <c r="E4" s="285"/>
      <c r="F4" s="117"/>
    </row>
    <row r="5" spans="1:6" x14ac:dyDescent="0.35">
      <c r="A5" s="284">
        <v>6780</v>
      </c>
      <c r="B5" s="284" t="s">
        <v>107</v>
      </c>
      <c r="C5" s="439" t="s">
        <v>104</v>
      </c>
      <c r="D5" s="439" t="s">
        <v>60</v>
      </c>
      <c r="E5" s="285"/>
      <c r="F5" s="117"/>
    </row>
    <row r="6" spans="1:6" x14ac:dyDescent="0.35">
      <c r="A6" s="437">
        <v>3282</v>
      </c>
      <c r="B6" s="284" t="s">
        <v>52</v>
      </c>
      <c r="C6" s="160" t="s">
        <v>53</v>
      </c>
      <c r="D6" s="160" t="s">
        <v>30</v>
      </c>
      <c r="E6" s="444"/>
      <c r="F6" s="117"/>
    </row>
    <row r="7" spans="1:6" x14ac:dyDescent="0.35">
      <c r="A7" s="437">
        <v>3289</v>
      </c>
      <c r="B7" s="284" t="s">
        <v>54</v>
      </c>
      <c r="C7" s="160" t="s">
        <v>55</v>
      </c>
      <c r="D7" s="160" t="s">
        <v>37</v>
      </c>
      <c r="E7" s="444"/>
      <c r="F7" s="117"/>
    </row>
    <row r="8" spans="1:6" x14ac:dyDescent="0.35">
      <c r="A8" s="434">
        <v>3681</v>
      </c>
      <c r="B8" s="284" t="s">
        <v>58</v>
      </c>
      <c r="C8" s="160" t="s">
        <v>59</v>
      </c>
      <c r="D8" s="160" t="s">
        <v>60</v>
      </c>
      <c r="E8" s="285" t="s">
        <v>61</v>
      </c>
      <c r="F8" s="117"/>
    </row>
    <row r="9" spans="1:6" x14ac:dyDescent="0.35">
      <c r="A9" s="434">
        <v>3760</v>
      </c>
      <c r="B9" s="284" t="s">
        <v>84</v>
      </c>
      <c r="C9" s="160" t="s">
        <v>59</v>
      </c>
      <c r="D9" s="160" t="s">
        <v>60</v>
      </c>
      <c r="E9" s="444"/>
      <c r="F9" s="117"/>
    </row>
    <row r="10" spans="1:6" x14ac:dyDescent="0.35">
      <c r="A10" s="434">
        <v>3779</v>
      </c>
      <c r="B10" s="284" t="s">
        <v>94</v>
      </c>
      <c r="C10" s="160" t="s">
        <v>59</v>
      </c>
      <c r="D10" s="160" t="s">
        <v>60</v>
      </c>
      <c r="E10" s="444"/>
      <c r="F10" s="117"/>
    </row>
    <row r="11" spans="1:6" x14ac:dyDescent="0.35">
      <c r="A11" s="434">
        <v>3780</v>
      </c>
      <c r="B11" s="284" t="s">
        <v>95</v>
      </c>
      <c r="C11" s="160" t="s">
        <v>59</v>
      </c>
      <c r="D11" s="160" t="s">
        <v>60</v>
      </c>
      <c r="E11" s="444"/>
      <c r="F11" s="117"/>
    </row>
    <row r="12" spans="1:6" x14ac:dyDescent="0.35">
      <c r="A12" s="262">
        <v>3701</v>
      </c>
      <c r="B12" s="284" t="s">
        <v>65</v>
      </c>
      <c r="C12" s="160" t="s">
        <v>66</v>
      </c>
      <c r="D12" s="160" t="s">
        <v>30</v>
      </c>
      <c r="E12" s="444"/>
      <c r="F12" s="117"/>
    </row>
    <row r="13" spans="1:6" x14ac:dyDescent="0.35">
      <c r="A13" s="262">
        <v>3705</v>
      </c>
      <c r="B13" s="284" t="s">
        <v>69</v>
      </c>
      <c r="C13" s="160" t="s">
        <v>66</v>
      </c>
      <c r="D13" s="160" t="s">
        <v>30</v>
      </c>
      <c r="E13" s="444"/>
      <c r="F13" s="117"/>
    </row>
    <row r="14" spans="1:6" x14ac:dyDescent="0.35">
      <c r="A14" s="262">
        <v>3712</v>
      </c>
      <c r="B14" s="284" t="s">
        <v>73</v>
      </c>
      <c r="C14" s="160" t="s">
        <v>66</v>
      </c>
      <c r="D14" s="160" t="s">
        <v>30</v>
      </c>
      <c r="E14" s="444"/>
      <c r="F14" s="117"/>
    </row>
    <row r="15" spans="1:6" x14ac:dyDescent="0.35">
      <c r="A15" s="262">
        <v>3773</v>
      </c>
      <c r="B15" s="284" t="s">
        <v>90</v>
      </c>
      <c r="C15" s="160" t="s">
        <v>66</v>
      </c>
      <c r="D15" s="160" t="s">
        <v>30</v>
      </c>
      <c r="E15" s="444"/>
      <c r="F15" s="117"/>
    </row>
    <row r="16" spans="1:6" x14ac:dyDescent="0.35">
      <c r="A16" s="262">
        <v>3702</v>
      </c>
      <c r="B16" s="284" t="s">
        <v>67</v>
      </c>
      <c r="C16" s="160" t="s">
        <v>66</v>
      </c>
      <c r="D16" s="160" t="s">
        <v>30</v>
      </c>
      <c r="E16" s="444"/>
      <c r="F16" s="117"/>
    </row>
    <row r="17" spans="1:6" x14ac:dyDescent="0.35">
      <c r="A17" s="262">
        <v>3775</v>
      </c>
      <c r="B17" s="284" t="s">
        <v>92</v>
      </c>
      <c r="C17" s="160" t="s">
        <v>66</v>
      </c>
      <c r="D17" s="160" t="s">
        <v>30</v>
      </c>
      <c r="E17" s="444"/>
      <c r="F17" s="117"/>
    </row>
    <row r="18" spans="1:6" x14ac:dyDescent="0.35">
      <c r="A18" s="284">
        <v>3738</v>
      </c>
      <c r="B18" s="284" t="s">
        <v>77</v>
      </c>
      <c r="C18" s="439" t="s">
        <v>78</v>
      </c>
      <c r="D18" s="439" t="s">
        <v>60</v>
      </c>
      <c r="E18" s="285" t="s">
        <v>79</v>
      </c>
      <c r="F18" s="117"/>
    </row>
    <row r="19" spans="1:6" x14ac:dyDescent="0.35">
      <c r="A19" s="263">
        <v>3163</v>
      </c>
      <c r="B19" s="284" t="s">
        <v>35</v>
      </c>
      <c r="C19" s="114" t="s">
        <v>36</v>
      </c>
      <c r="D19" s="114" t="s">
        <v>37</v>
      </c>
      <c r="E19" s="444"/>
      <c r="F19" s="117"/>
    </row>
    <row r="20" spans="1:6" x14ac:dyDescent="0.35">
      <c r="A20" s="263">
        <v>3165</v>
      </c>
      <c r="B20" s="284" t="s">
        <v>38</v>
      </c>
      <c r="C20" s="114" t="s">
        <v>36</v>
      </c>
      <c r="D20" s="114" t="s">
        <v>37</v>
      </c>
      <c r="E20" s="444"/>
      <c r="F20" s="117"/>
    </row>
    <row r="21" spans="1:6" x14ac:dyDescent="0.35">
      <c r="A21" s="263">
        <v>3168</v>
      </c>
      <c r="B21" s="284" t="s">
        <v>39</v>
      </c>
      <c r="C21" s="114" t="s">
        <v>36</v>
      </c>
      <c r="D21" s="114" t="s">
        <v>37</v>
      </c>
      <c r="E21" s="444"/>
    </row>
    <row r="22" spans="1:6" x14ac:dyDescent="0.35">
      <c r="A22" s="263">
        <v>3181</v>
      </c>
      <c r="B22" s="284" t="s">
        <v>43</v>
      </c>
      <c r="C22" s="114" t="s">
        <v>36</v>
      </c>
      <c r="D22" s="114" t="s">
        <v>37</v>
      </c>
      <c r="E22" s="444"/>
    </row>
    <row r="23" spans="1:6" x14ac:dyDescent="0.35">
      <c r="A23" s="263">
        <v>3253</v>
      </c>
      <c r="B23" s="284" t="s">
        <v>48</v>
      </c>
      <c r="C23" s="114" t="s">
        <v>36</v>
      </c>
      <c r="D23" s="114" t="s">
        <v>37</v>
      </c>
      <c r="E23" s="444"/>
    </row>
    <row r="24" spans="1:6" x14ac:dyDescent="0.35">
      <c r="A24" s="263">
        <v>3291</v>
      </c>
      <c r="B24" s="284" t="s">
        <v>56</v>
      </c>
      <c r="C24" s="114" t="s">
        <v>36</v>
      </c>
      <c r="D24" s="114" t="s">
        <v>37</v>
      </c>
      <c r="E24" s="444"/>
    </row>
    <row r="25" spans="1:6" x14ac:dyDescent="0.35">
      <c r="A25" s="263">
        <v>3664</v>
      </c>
      <c r="B25" s="284" t="s">
        <v>57</v>
      </c>
      <c r="C25" s="114" t="s">
        <v>36</v>
      </c>
      <c r="D25" s="114" t="s">
        <v>37</v>
      </c>
      <c r="E25" s="444"/>
    </row>
    <row r="26" spans="1:6" x14ac:dyDescent="0.35">
      <c r="A26" s="263">
        <v>3703</v>
      </c>
      <c r="B26" s="284" t="s">
        <v>68</v>
      </c>
      <c r="C26" s="114" t="s">
        <v>36</v>
      </c>
      <c r="D26" s="114" t="s">
        <v>37</v>
      </c>
      <c r="E26" s="444"/>
    </row>
    <row r="27" spans="1:6" x14ac:dyDescent="0.35">
      <c r="A27" s="263">
        <v>3707</v>
      </c>
      <c r="B27" s="284" t="s">
        <v>70</v>
      </c>
      <c r="C27" s="114" t="s">
        <v>36</v>
      </c>
      <c r="D27" s="114" t="s">
        <v>37</v>
      </c>
      <c r="E27" s="444"/>
    </row>
    <row r="28" spans="1:6" x14ac:dyDescent="0.35">
      <c r="A28" s="263">
        <v>3709</v>
      </c>
      <c r="B28" s="284" t="s">
        <v>71</v>
      </c>
      <c r="C28" s="114" t="s">
        <v>36</v>
      </c>
      <c r="D28" s="114" t="s">
        <v>37</v>
      </c>
      <c r="E28" s="444"/>
    </row>
    <row r="29" spans="1:6" x14ac:dyDescent="0.35">
      <c r="A29" s="263">
        <v>3710</v>
      </c>
      <c r="B29" s="284" t="s">
        <v>72</v>
      </c>
      <c r="C29" s="114" t="s">
        <v>36</v>
      </c>
      <c r="D29" s="114" t="s">
        <v>37</v>
      </c>
      <c r="E29" s="444"/>
    </row>
    <row r="30" spans="1:6" x14ac:dyDescent="0.35">
      <c r="A30" s="263">
        <v>3716</v>
      </c>
      <c r="B30" s="284" t="s">
        <v>75</v>
      </c>
      <c r="C30" s="114" t="s">
        <v>36</v>
      </c>
      <c r="D30" s="114" t="s">
        <v>37</v>
      </c>
      <c r="E30" s="444"/>
    </row>
    <row r="31" spans="1:6" x14ac:dyDescent="0.35">
      <c r="A31" s="263">
        <v>3731</v>
      </c>
      <c r="B31" s="284" t="s">
        <v>76</v>
      </c>
      <c r="C31" s="114" t="s">
        <v>36</v>
      </c>
      <c r="D31" s="114" t="s">
        <v>37</v>
      </c>
      <c r="E31" s="444"/>
    </row>
    <row r="32" spans="1:6" x14ac:dyDescent="0.35">
      <c r="A32" s="263">
        <v>3735</v>
      </c>
      <c r="B32" s="284" t="s">
        <v>69</v>
      </c>
      <c r="C32" s="114" t="s">
        <v>36</v>
      </c>
      <c r="D32" s="114" t="s">
        <v>37</v>
      </c>
      <c r="E32" s="444"/>
    </row>
    <row r="33" spans="1:5" x14ac:dyDescent="0.35">
      <c r="A33" s="263">
        <v>3777</v>
      </c>
      <c r="B33" s="284" t="s">
        <v>93</v>
      </c>
      <c r="C33" s="114" t="s">
        <v>36</v>
      </c>
      <c r="D33" s="114" t="s">
        <v>37</v>
      </c>
      <c r="E33" s="444"/>
    </row>
    <row r="34" spans="1:5" x14ac:dyDescent="0.35">
      <c r="A34" s="263">
        <v>3798</v>
      </c>
      <c r="B34" s="284" t="s">
        <v>102</v>
      </c>
      <c r="C34" s="114" t="s">
        <v>36</v>
      </c>
      <c r="D34" s="114" t="s">
        <v>37</v>
      </c>
      <c r="E34" s="444"/>
    </row>
    <row r="35" spans="1:5" x14ac:dyDescent="0.35">
      <c r="A35" s="263">
        <v>7100</v>
      </c>
      <c r="B35" s="284" t="s">
        <v>108</v>
      </c>
      <c r="C35" s="114" t="s">
        <v>36</v>
      </c>
      <c r="D35" s="114" t="s">
        <v>37</v>
      </c>
      <c r="E35" s="444"/>
    </row>
    <row r="36" spans="1:5" x14ac:dyDescent="0.35">
      <c r="A36" s="263">
        <v>7102</v>
      </c>
      <c r="B36" s="284" t="s">
        <v>109</v>
      </c>
      <c r="C36" s="114" t="s">
        <v>36</v>
      </c>
      <c r="D36" s="114" t="s">
        <v>37</v>
      </c>
      <c r="E36" s="444"/>
    </row>
    <row r="37" spans="1:5" x14ac:dyDescent="0.35">
      <c r="A37" s="263">
        <v>3764</v>
      </c>
      <c r="B37" s="284" t="s">
        <v>85</v>
      </c>
      <c r="C37" s="114" t="s">
        <v>36</v>
      </c>
      <c r="D37" s="160" t="s">
        <v>37</v>
      </c>
      <c r="E37" s="444"/>
    </row>
    <row r="38" spans="1:5" ht="29" x14ac:dyDescent="0.35">
      <c r="A38" s="263">
        <v>3700</v>
      </c>
      <c r="B38" s="284" t="s">
        <v>62</v>
      </c>
      <c r="C38" s="114" t="s">
        <v>63</v>
      </c>
      <c r="D38" s="114" t="s">
        <v>37</v>
      </c>
      <c r="E38" s="285" t="s">
        <v>64</v>
      </c>
    </row>
    <row r="39" spans="1:5" x14ac:dyDescent="0.35">
      <c r="A39" s="261">
        <v>3274</v>
      </c>
      <c r="B39" s="284" t="s">
        <v>49</v>
      </c>
      <c r="C39" s="160" t="s">
        <v>50</v>
      </c>
      <c r="D39" s="160" t="s">
        <v>42</v>
      </c>
      <c r="E39" s="285" t="s">
        <v>51</v>
      </c>
    </row>
    <row r="40" spans="1:5" x14ac:dyDescent="0.35">
      <c r="A40" s="261">
        <v>3774</v>
      </c>
      <c r="B40" s="284" t="s">
        <v>91</v>
      </c>
      <c r="C40" s="160" t="s">
        <v>50</v>
      </c>
      <c r="D40" s="160" t="s">
        <v>42</v>
      </c>
      <c r="E40" s="285" t="s">
        <v>51</v>
      </c>
    </row>
    <row r="41" spans="1:5" x14ac:dyDescent="0.35">
      <c r="A41" s="360">
        <v>3781</v>
      </c>
      <c r="B41" s="284" t="s">
        <v>96</v>
      </c>
      <c r="C41" s="160" t="s">
        <v>50</v>
      </c>
      <c r="D41" s="160" t="s">
        <v>97</v>
      </c>
      <c r="E41" s="285"/>
    </row>
    <row r="42" spans="1:5" ht="29" x14ac:dyDescent="0.35">
      <c r="A42" s="160">
        <v>3770</v>
      </c>
      <c r="B42" s="284" t="s">
        <v>86</v>
      </c>
      <c r="C42" s="160" t="s">
        <v>50</v>
      </c>
      <c r="D42" s="160" t="s">
        <v>42</v>
      </c>
      <c r="E42" s="444" t="s">
        <v>87</v>
      </c>
    </row>
    <row r="43" spans="1:5" ht="29" x14ac:dyDescent="0.35">
      <c r="A43" s="160">
        <v>3771</v>
      </c>
      <c r="B43" s="284" t="s">
        <v>88</v>
      </c>
      <c r="C43" s="160" t="s">
        <v>50</v>
      </c>
      <c r="D43" s="160" t="s">
        <v>42</v>
      </c>
      <c r="E43" s="444" t="s">
        <v>87</v>
      </c>
    </row>
    <row r="44" spans="1:5" ht="29" x14ac:dyDescent="0.35">
      <c r="A44" s="160">
        <v>3772</v>
      </c>
      <c r="B44" s="284" t="s">
        <v>89</v>
      </c>
      <c r="C44" s="160" t="s">
        <v>50</v>
      </c>
      <c r="D44" s="160" t="s">
        <v>42</v>
      </c>
      <c r="E44" s="444" t="s">
        <v>87</v>
      </c>
    </row>
    <row r="45" spans="1:5" x14ac:dyDescent="0.35">
      <c r="A45" s="284">
        <v>3170</v>
      </c>
      <c r="B45" s="284" t="s">
        <v>40</v>
      </c>
      <c r="C45" s="439" t="s">
        <v>41</v>
      </c>
      <c r="D45" s="439" t="s">
        <v>42</v>
      </c>
      <c r="E45" s="285"/>
    </row>
    <row r="46" spans="1:5" x14ac:dyDescent="0.35">
      <c r="A46" s="435">
        <v>3153</v>
      </c>
      <c r="B46" s="284" t="s">
        <v>32</v>
      </c>
      <c r="C46" s="160" t="s">
        <v>33</v>
      </c>
      <c r="D46" s="160" t="s">
        <v>30</v>
      </c>
      <c r="E46" s="444" t="s">
        <v>34</v>
      </c>
    </row>
    <row r="47" spans="1:5" x14ac:dyDescent="0.35">
      <c r="A47" s="435">
        <v>3182</v>
      </c>
      <c r="B47" s="284" t="s">
        <v>44</v>
      </c>
      <c r="C47" s="160" t="s">
        <v>33</v>
      </c>
      <c r="D47" s="160" t="s">
        <v>42</v>
      </c>
      <c r="E47" s="444"/>
    </row>
    <row r="48" spans="1:5" x14ac:dyDescent="0.35">
      <c r="A48" s="435">
        <v>3751</v>
      </c>
      <c r="B48" s="284" t="s">
        <v>80</v>
      </c>
      <c r="C48" s="160" t="s">
        <v>33</v>
      </c>
      <c r="D48" s="160" t="s">
        <v>30</v>
      </c>
      <c r="E48" s="444"/>
    </row>
    <row r="49" spans="1:5" x14ac:dyDescent="0.35">
      <c r="A49" s="435">
        <v>3759</v>
      </c>
      <c r="B49" s="284" t="s">
        <v>83</v>
      </c>
      <c r="C49" s="160" t="s">
        <v>33</v>
      </c>
      <c r="D49" s="160" t="s">
        <v>30</v>
      </c>
      <c r="E49" s="444"/>
    </row>
    <row r="50" spans="1:5" x14ac:dyDescent="0.35">
      <c r="A50" s="435">
        <v>3775</v>
      </c>
      <c r="B50" s="284" t="s">
        <v>92</v>
      </c>
      <c r="C50" s="160" t="s">
        <v>33</v>
      </c>
      <c r="D50" s="439" t="s">
        <v>30</v>
      </c>
      <c r="E50" s="285"/>
    </row>
    <row r="51" spans="1:5" x14ac:dyDescent="0.35">
      <c r="A51" s="438">
        <v>3713</v>
      </c>
      <c r="B51" s="284" t="s">
        <v>74</v>
      </c>
      <c r="C51" s="160" t="s">
        <v>41</v>
      </c>
      <c r="D51" s="160" t="s">
        <v>42</v>
      </c>
      <c r="E51" s="444"/>
    </row>
    <row r="52" spans="1:5" x14ac:dyDescent="0.35">
      <c r="A52" s="438">
        <v>3753</v>
      </c>
      <c r="B52" s="284" t="s">
        <v>82</v>
      </c>
      <c r="C52" s="160" t="s">
        <v>41</v>
      </c>
      <c r="D52" s="160" t="s">
        <v>42</v>
      </c>
      <c r="E52" s="444"/>
    </row>
    <row r="53" spans="1:5" x14ac:dyDescent="0.35">
      <c r="A53" s="437">
        <v>3782</v>
      </c>
      <c r="B53" s="284" t="s">
        <v>98</v>
      </c>
      <c r="C53" s="160" t="s">
        <v>99</v>
      </c>
      <c r="D53" s="160" t="s">
        <v>60</v>
      </c>
      <c r="E53" s="444"/>
    </row>
    <row r="54" spans="1:5" x14ac:dyDescent="0.35">
      <c r="A54" s="437">
        <v>3786</v>
      </c>
      <c r="B54" s="284" t="s">
        <v>100</v>
      </c>
      <c r="C54" s="160" t="s">
        <v>101</v>
      </c>
      <c r="D54" s="160" t="s">
        <v>30</v>
      </c>
      <c r="E54" s="444"/>
    </row>
    <row r="55" spans="1:5" x14ac:dyDescent="0.35">
      <c r="A55" s="436">
        <v>3150</v>
      </c>
      <c r="B55" s="284" t="s">
        <v>28</v>
      </c>
      <c r="C55" s="160" t="s">
        <v>29</v>
      </c>
      <c r="D55" s="160" t="s">
        <v>30</v>
      </c>
      <c r="E55" s="444" t="s">
        <v>31</v>
      </c>
    </row>
    <row r="56" spans="1:5" x14ac:dyDescent="0.35">
      <c r="A56" s="436">
        <v>3752</v>
      </c>
      <c r="B56" s="284" t="s">
        <v>81</v>
      </c>
      <c r="C56" s="160" t="s">
        <v>29</v>
      </c>
      <c r="D56" s="160" t="s">
        <v>30</v>
      </c>
      <c r="E56" s="444"/>
    </row>
    <row r="57" spans="1:5" ht="58" x14ac:dyDescent="0.35">
      <c r="A57" s="437">
        <v>3196</v>
      </c>
      <c r="B57" s="284" t="s">
        <v>45</v>
      </c>
      <c r="C57" s="114" t="s">
        <v>45</v>
      </c>
      <c r="D57" s="160" t="s">
        <v>46</v>
      </c>
      <c r="E57" s="444" t="s">
        <v>47</v>
      </c>
    </row>
  </sheetData>
  <autoFilter ref="A1:E57" xr:uid="{C2F112AA-E851-4163-9D6A-7B4A07AC621C}">
    <sortState xmlns:xlrd2="http://schemas.microsoft.com/office/spreadsheetml/2017/richdata2" ref="A2:E57">
      <sortCondition ref="C1:C57"/>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B4B4-59F9-421A-BB14-3DDADA61B2F8}">
  <dimension ref="B2:D31"/>
  <sheetViews>
    <sheetView showGridLines="0" workbookViewId="0">
      <selection activeCell="E4" sqref="E4"/>
    </sheetView>
  </sheetViews>
  <sheetFormatPr defaultRowHeight="14.5" x14ac:dyDescent="0.35"/>
  <cols>
    <col min="2" max="2" width="7.453125" bestFit="1" customWidth="1"/>
    <col min="3" max="3" width="46.1796875" bestFit="1" customWidth="1"/>
    <col min="4" max="4" width="14.81640625" customWidth="1"/>
  </cols>
  <sheetData>
    <row r="2" spans="2:4" x14ac:dyDescent="0.35">
      <c r="B2" s="43" t="s">
        <v>23</v>
      </c>
      <c r="C2" s="44" t="s">
        <v>24</v>
      </c>
      <c r="D2" s="44" t="s">
        <v>178</v>
      </c>
    </row>
    <row r="3" spans="2:4" x14ac:dyDescent="0.35">
      <c r="B3" s="114">
        <v>3253</v>
      </c>
      <c r="C3" s="284" t="s">
        <v>48</v>
      </c>
      <c r="D3" s="451">
        <v>0.95</v>
      </c>
    </row>
    <row r="4" spans="2:4" x14ac:dyDescent="0.35">
      <c r="B4" s="114">
        <v>3274</v>
      </c>
      <c r="C4" s="284" t="s">
        <v>49</v>
      </c>
      <c r="D4" s="451">
        <v>0.95</v>
      </c>
    </row>
    <row r="5" spans="2:4" x14ac:dyDescent="0.35">
      <c r="B5" s="114">
        <v>3282</v>
      </c>
      <c r="C5" s="284" t="s">
        <v>52</v>
      </c>
      <c r="D5" s="451">
        <v>1</v>
      </c>
    </row>
    <row r="6" spans="2:4" x14ac:dyDescent="0.35">
      <c r="B6" s="114">
        <v>3289</v>
      </c>
      <c r="C6" s="284" t="s">
        <v>54</v>
      </c>
      <c r="D6" s="451">
        <v>0.95</v>
      </c>
    </row>
    <row r="7" spans="2:4" x14ac:dyDescent="0.35">
      <c r="B7" s="114">
        <v>3700</v>
      </c>
      <c r="C7" s="284" t="s">
        <v>62</v>
      </c>
      <c r="D7" s="451">
        <v>0.95</v>
      </c>
    </row>
    <row r="8" spans="2:4" x14ac:dyDescent="0.35">
      <c r="B8" s="114">
        <v>3701</v>
      </c>
      <c r="C8" s="284" t="s">
        <v>65</v>
      </c>
      <c r="D8" s="451">
        <v>0.95</v>
      </c>
    </row>
    <row r="9" spans="2:4" x14ac:dyDescent="0.35">
      <c r="B9" s="114">
        <v>3702</v>
      </c>
      <c r="C9" s="284" t="s">
        <v>67</v>
      </c>
      <c r="D9" s="451">
        <v>0.95</v>
      </c>
    </row>
    <row r="10" spans="2:4" x14ac:dyDescent="0.35">
      <c r="B10" s="114">
        <v>3703</v>
      </c>
      <c r="C10" s="284" t="s">
        <v>68</v>
      </c>
      <c r="D10" s="451">
        <v>0.95</v>
      </c>
    </row>
    <row r="11" spans="2:4" x14ac:dyDescent="0.35">
      <c r="B11" s="114">
        <v>3705</v>
      </c>
      <c r="C11" s="284" t="s">
        <v>69</v>
      </c>
      <c r="D11" s="451">
        <v>0.95</v>
      </c>
    </row>
    <row r="12" spans="2:4" x14ac:dyDescent="0.35">
      <c r="B12" s="114">
        <v>3707</v>
      </c>
      <c r="C12" s="284" t="s">
        <v>70</v>
      </c>
      <c r="D12" s="451">
        <v>0.95</v>
      </c>
    </row>
    <row r="13" spans="2:4" x14ac:dyDescent="0.35">
      <c r="B13" s="114">
        <v>3710</v>
      </c>
      <c r="C13" s="284" t="s">
        <v>179</v>
      </c>
      <c r="D13" s="451">
        <v>0.95</v>
      </c>
    </row>
    <row r="14" spans="2:4" x14ac:dyDescent="0.35">
      <c r="B14" s="114">
        <v>3712</v>
      </c>
      <c r="C14" s="284" t="s">
        <v>73</v>
      </c>
      <c r="D14" s="451">
        <v>0.95</v>
      </c>
    </row>
    <row r="15" spans="2:4" x14ac:dyDescent="0.35">
      <c r="B15" s="114">
        <v>3716</v>
      </c>
      <c r="C15" s="284" t="s">
        <v>75</v>
      </c>
      <c r="D15" s="451">
        <v>0.95</v>
      </c>
    </row>
    <row r="16" spans="2:4" x14ac:dyDescent="0.35">
      <c r="B16" s="114">
        <v>3731</v>
      </c>
      <c r="C16" s="284" t="s">
        <v>76</v>
      </c>
      <c r="D16" s="451">
        <v>0.95</v>
      </c>
    </row>
    <row r="17" spans="2:4" x14ac:dyDescent="0.35">
      <c r="B17" s="114">
        <v>3735</v>
      </c>
      <c r="C17" s="284" t="s">
        <v>69</v>
      </c>
      <c r="D17" s="451">
        <v>0.95</v>
      </c>
    </row>
    <row r="18" spans="2:4" x14ac:dyDescent="0.35">
      <c r="B18" s="114">
        <v>3773</v>
      </c>
      <c r="C18" s="284" t="s">
        <v>90</v>
      </c>
      <c r="D18" s="451">
        <v>0.95</v>
      </c>
    </row>
    <row r="19" spans="2:4" x14ac:dyDescent="0.35">
      <c r="B19" s="114">
        <v>3781</v>
      </c>
      <c r="C19" s="284" t="s">
        <v>96</v>
      </c>
      <c r="D19" s="451">
        <v>0.95</v>
      </c>
    </row>
    <row r="20" spans="2:4" x14ac:dyDescent="0.35">
      <c r="B20" s="114">
        <v>3782</v>
      </c>
      <c r="C20" s="284" t="s">
        <v>98</v>
      </c>
      <c r="D20" s="451">
        <v>0.95</v>
      </c>
    </row>
    <row r="21" spans="2:4" x14ac:dyDescent="0.35">
      <c r="B21" s="114">
        <v>3786</v>
      </c>
      <c r="C21" s="284" t="s">
        <v>100</v>
      </c>
      <c r="D21" s="451">
        <v>1</v>
      </c>
    </row>
    <row r="22" spans="2:4" x14ac:dyDescent="0.35">
      <c r="B22" s="114">
        <v>3798</v>
      </c>
      <c r="C22" s="284" t="s">
        <v>102</v>
      </c>
      <c r="D22" s="451">
        <v>0.95</v>
      </c>
    </row>
    <row r="23" spans="2:4" x14ac:dyDescent="0.35">
      <c r="B23" s="114">
        <v>7100</v>
      </c>
      <c r="C23" s="284" t="s">
        <v>108</v>
      </c>
      <c r="D23" s="451">
        <v>0.95</v>
      </c>
    </row>
    <row r="24" spans="2:4" x14ac:dyDescent="0.35">
      <c r="B24" s="114">
        <v>7102</v>
      </c>
      <c r="C24" s="284" t="s">
        <v>109</v>
      </c>
      <c r="D24" s="451">
        <v>1</v>
      </c>
    </row>
    <row r="25" spans="2:4" x14ac:dyDescent="0.35">
      <c r="B25" s="114">
        <v>7105</v>
      </c>
      <c r="C25" s="284" t="s">
        <v>180</v>
      </c>
      <c r="D25" s="451">
        <v>0.95</v>
      </c>
    </row>
    <row r="28" spans="2:4" hidden="1" x14ac:dyDescent="0.35">
      <c r="B28" s="1003" t="s">
        <v>181</v>
      </c>
      <c r="C28" s="1003"/>
      <c r="D28" s="1003"/>
    </row>
    <row r="29" spans="2:4" hidden="1" x14ac:dyDescent="0.35">
      <c r="B29" s="43" t="s">
        <v>23</v>
      </c>
      <c r="C29" s="44" t="s">
        <v>24</v>
      </c>
      <c r="D29" s="44" t="s">
        <v>178</v>
      </c>
    </row>
    <row r="30" spans="2:4" hidden="1" x14ac:dyDescent="0.35">
      <c r="B30" s="114">
        <v>3709</v>
      </c>
      <c r="C30" s="284" t="s">
        <v>71</v>
      </c>
      <c r="D30" s="451">
        <v>0.95</v>
      </c>
    </row>
    <row r="31" spans="2:4" hidden="1" x14ac:dyDescent="0.35">
      <c r="B31" s="114">
        <v>3764</v>
      </c>
      <c r="C31" s="284" t="s">
        <v>182</v>
      </c>
      <c r="D31" s="451">
        <v>0.95</v>
      </c>
    </row>
  </sheetData>
  <sheetProtection sheet="1" objects="1" scenarios="1"/>
  <mergeCells count="1">
    <mergeCell ref="B28:D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03E2F-18BA-4324-9702-8BC2A57B9C9E}">
  <sheetPr>
    <tabColor rgb="FF92D050"/>
  </sheetPr>
  <dimension ref="B2:Q26"/>
  <sheetViews>
    <sheetView workbookViewId="0">
      <selection activeCell="F22" sqref="F22"/>
    </sheetView>
  </sheetViews>
  <sheetFormatPr defaultRowHeight="14.5" x14ac:dyDescent="0.35"/>
  <cols>
    <col min="2" max="2" width="12.26953125" customWidth="1"/>
    <col min="3" max="3" width="13.1796875" bestFit="1" customWidth="1"/>
    <col min="12" max="12" width="20.26953125" bestFit="1" customWidth="1"/>
    <col min="13" max="13" width="24.26953125" customWidth="1"/>
    <col min="14" max="14" width="16.26953125" customWidth="1"/>
    <col min="15" max="15" width="15.54296875" customWidth="1"/>
    <col min="16" max="16" width="19.453125" customWidth="1"/>
    <col min="17" max="17" width="16.54296875" customWidth="1"/>
  </cols>
  <sheetData>
    <row r="2" spans="2:17" ht="21" x14ac:dyDescent="0.35">
      <c r="B2" s="1005" t="s">
        <v>183</v>
      </c>
      <c r="C2" s="1005"/>
      <c r="L2" s="1005" t="s">
        <v>184</v>
      </c>
      <c r="M2" s="1005"/>
    </row>
    <row r="3" spans="2:17" ht="15" thickBot="1" x14ac:dyDescent="0.4">
      <c r="B3" s="506" t="s">
        <v>185</v>
      </c>
      <c r="C3" s="506" t="s">
        <v>186</v>
      </c>
      <c r="L3" s="506" t="s">
        <v>185</v>
      </c>
      <c r="M3" s="506" t="s">
        <v>186</v>
      </c>
    </row>
    <row r="4" spans="2:17" ht="54" customHeight="1" x14ac:dyDescent="0.35">
      <c r="B4" t="s">
        <v>187</v>
      </c>
      <c r="C4" t="s">
        <v>188</v>
      </c>
      <c r="L4" t="s">
        <v>189</v>
      </c>
      <c r="M4" s="1004" t="s">
        <v>190</v>
      </c>
      <c r="N4" s="1004"/>
      <c r="O4" s="1004"/>
      <c r="P4" s="1004"/>
      <c r="Q4" s="1004"/>
    </row>
    <row r="5" spans="2:17" x14ac:dyDescent="0.35">
      <c r="C5" t="s">
        <v>191</v>
      </c>
      <c r="L5" t="s">
        <v>33</v>
      </c>
      <c r="M5" t="s">
        <v>192</v>
      </c>
    </row>
    <row r="6" spans="2:17" x14ac:dyDescent="0.35">
      <c r="C6" t="s">
        <v>193</v>
      </c>
      <c r="L6" t="s">
        <v>29</v>
      </c>
      <c r="M6" t="s">
        <v>192</v>
      </c>
    </row>
    <row r="7" spans="2:17" x14ac:dyDescent="0.35">
      <c r="C7" t="s">
        <v>194</v>
      </c>
      <c r="L7" t="s">
        <v>195</v>
      </c>
      <c r="M7" t="s">
        <v>196</v>
      </c>
    </row>
    <row r="8" spans="2:17" x14ac:dyDescent="0.35">
      <c r="M8" t="s">
        <v>197</v>
      </c>
    </row>
    <row r="9" spans="2:17" x14ac:dyDescent="0.35">
      <c r="M9" t="s">
        <v>198</v>
      </c>
    </row>
    <row r="10" spans="2:17" x14ac:dyDescent="0.35">
      <c r="L10" t="s">
        <v>199</v>
      </c>
      <c r="M10" t="s">
        <v>200</v>
      </c>
    </row>
    <row r="11" spans="2:17" x14ac:dyDescent="0.35">
      <c r="L11" t="s">
        <v>66</v>
      </c>
      <c r="M11" t="s">
        <v>201</v>
      </c>
    </row>
    <row r="14" spans="2:17" ht="21" x14ac:dyDescent="0.35">
      <c r="B14" s="1005" t="s">
        <v>202</v>
      </c>
      <c r="C14" s="1005"/>
    </row>
    <row r="15" spans="2:17" x14ac:dyDescent="0.35">
      <c r="B15" t="s">
        <v>203</v>
      </c>
      <c r="C15" t="s">
        <v>204</v>
      </c>
    </row>
    <row r="16" spans="2:17" x14ac:dyDescent="0.35">
      <c r="C16" t="s">
        <v>205</v>
      </c>
    </row>
    <row r="17" spans="2:16" x14ac:dyDescent="0.35">
      <c r="B17" t="s">
        <v>206</v>
      </c>
      <c r="C17" t="s">
        <v>207</v>
      </c>
    </row>
    <row r="18" spans="2:16" x14ac:dyDescent="0.35">
      <c r="B18" t="s">
        <v>208</v>
      </c>
      <c r="C18" t="s">
        <v>209</v>
      </c>
    </row>
    <row r="19" spans="2:16" x14ac:dyDescent="0.35">
      <c r="B19" t="s">
        <v>210</v>
      </c>
      <c r="C19" t="s">
        <v>211</v>
      </c>
    </row>
    <row r="22" spans="2:16" ht="18.5" x14ac:dyDescent="0.45">
      <c r="C22" s="503" t="s">
        <v>212</v>
      </c>
      <c r="D22" s="50"/>
      <c r="E22" s="50"/>
      <c r="F22" s="50"/>
      <c r="G22" s="50"/>
      <c r="H22" s="50"/>
      <c r="I22" s="50"/>
      <c r="J22" s="50"/>
      <c r="K22" s="50"/>
      <c r="L22" s="50"/>
      <c r="M22" s="50"/>
      <c r="N22" s="50"/>
      <c r="O22" s="50"/>
      <c r="P22" s="50"/>
    </row>
    <row r="23" spans="2:16" x14ac:dyDescent="0.35">
      <c r="C23" s="50"/>
      <c r="D23" s="50"/>
      <c r="E23" s="50"/>
      <c r="F23" s="50"/>
      <c r="G23" s="50"/>
      <c r="H23" s="50"/>
      <c r="I23" s="50"/>
      <c r="J23" s="50"/>
      <c r="K23" s="50"/>
      <c r="L23" s="50"/>
      <c r="M23" s="50"/>
      <c r="N23" s="50"/>
      <c r="O23" s="50"/>
      <c r="P23" s="50"/>
    </row>
    <row r="24" spans="2:16" x14ac:dyDescent="0.35">
      <c r="C24" s="502" t="s">
        <v>213</v>
      </c>
      <c r="D24" s="502"/>
      <c r="E24" s="502"/>
      <c r="F24" s="502"/>
      <c r="G24" s="502"/>
      <c r="H24" s="502"/>
      <c r="I24" s="502"/>
      <c r="J24" s="502"/>
      <c r="K24" s="502"/>
      <c r="L24" s="502"/>
      <c r="M24" s="50"/>
      <c r="N24" s="50"/>
      <c r="O24" s="50"/>
      <c r="P24" s="50"/>
    </row>
    <row r="25" spans="2:16" x14ac:dyDescent="0.35">
      <c r="C25" s="50"/>
      <c r="D25" s="50"/>
      <c r="E25" s="50"/>
      <c r="F25" s="50"/>
      <c r="G25" s="50"/>
      <c r="H25" s="50"/>
      <c r="I25" s="50"/>
      <c r="J25" s="50"/>
      <c r="K25" s="50"/>
      <c r="L25" s="50"/>
      <c r="M25" s="50"/>
      <c r="N25" s="50"/>
      <c r="O25" s="50"/>
      <c r="P25" s="50"/>
    </row>
    <row r="26" spans="2:16" x14ac:dyDescent="0.35">
      <c r="C26" s="501" t="s">
        <v>214</v>
      </c>
      <c r="D26" s="501"/>
      <c r="E26" s="501"/>
      <c r="F26" s="501"/>
      <c r="G26" s="501"/>
      <c r="H26" s="501"/>
      <c r="I26" s="501"/>
      <c r="J26" s="501"/>
      <c r="K26" s="501"/>
      <c r="L26" s="50"/>
      <c r="M26" s="50"/>
      <c r="N26" s="50"/>
      <c r="O26" s="50"/>
      <c r="P26" s="50"/>
    </row>
  </sheetData>
  <mergeCells count="4">
    <mergeCell ref="M4:Q4"/>
    <mergeCell ref="B2:C2"/>
    <mergeCell ref="L2:M2"/>
    <mergeCell ref="B14:C1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81C4C-7906-48F1-9A69-F3F452B35A39}">
  <sheetPr>
    <pageSetUpPr fitToPage="1"/>
  </sheetPr>
  <dimension ref="A1:N117"/>
  <sheetViews>
    <sheetView zoomScale="110" zoomScaleNormal="110" workbookViewId="0">
      <selection activeCell="A112" sqref="A112"/>
    </sheetView>
  </sheetViews>
  <sheetFormatPr defaultRowHeight="14.5" x14ac:dyDescent="0.35"/>
  <cols>
    <col min="1" max="1" width="9.81640625" customWidth="1"/>
    <col min="2" max="2" width="43" customWidth="1"/>
    <col min="3" max="3" width="31.1796875" bestFit="1" customWidth="1"/>
    <col min="4" max="4" width="15.1796875" customWidth="1"/>
    <col min="5" max="5" width="50" bestFit="1" customWidth="1"/>
    <col min="6" max="6" width="41" bestFit="1" customWidth="1"/>
  </cols>
  <sheetData>
    <row r="1" spans="1:7" x14ac:dyDescent="0.35">
      <c r="A1" s="1007" t="s">
        <v>0</v>
      </c>
      <c r="B1" s="1007"/>
      <c r="C1" s="1007"/>
      <c r="D1" s="1007"/>
      <c r="E1" s="1007"/>
    </row>
    <row r="2" spans="1:7" ht="81" customHeight="1" x14ac:dyDescent="0.35">
      <c r="A2" s="995" t="s">
        <v>215</v>
      </c>
      <c r="B2" s="995"/>
      <c r="C2" s="995"/>
      <c r="D2" s="995"/>
      <c r="E2" s="995"/>
    </row>
    <row r="3" spans="1:7" x14ac:dyDescent="0.35">
      <c r="A3" s="31"/>
      <c r="B3" s="31"/>
      <c r="C3" s="31"/>
      <c r="D3" s="31"/>
      <c r="E3" s="31"/>
      <c r="G3" t="s">
        <v>216</v>
      </c>
    </row>
    <row r="4" spans="1:7" x14ac:dyDescent="0.35">
      <c r="A4" s="995" t="s">
        <v>217</v>
      </c>
      <c r="B4" s="995"/>
      <c r="C4" s="995"/>
      <c r="D4" s="995"/>
      <c r="E4" s="995"/>
      <c r="G4" t="s">
        <v>218</v>
      </c>
    </row>
    <row r="5" spans="1:7" x14ac:dyDescent="0.35">
      <c r="A5" s="610"/>
      <c r="B5" s="610"/>
      <c r="C5" s="610"/>
      <c r="D5" s="610"/>
      <c r="E5" s="610"/>
    </row>
    <row r="7" spans="1:7" x14ac:dyDescent="0.35">
      <c r="A7" t="s">
        <v>3</v>
      </c>
    </row>
    <row r="8" spans="1:7" ht="46.5" customHeight="1" x14ac:dyDescent="0.35">
      <c r="A8" s="995" t="s">
        <v>219</v>
      </c>
      <c r="B8" s="995"/>
      <c r="C8" s="995"/>
      <c r="D8" s="995"/>
      <c r="E8" s="995"/>
    </row>
    <row r="10" spans="1:7" ht="32.25" customHeight="1" x14ac:dyDescent="0.35">
      <c r="A10" s="995" t="s">
        <v>220</v>
      </c>
      <c r="B10" s="995"/>
      <c r="C10" s="995"/>
      <c r="D10" s="995"/>
      <c r="E10" s="995"/>
    </row>
    <row r="11" spans="1:7" ht="30" customHeight="1" x14ac:dyDescent="0.35">
      <c r="A11" s="995" t="s">
        <v>221</v>
      </c>
      <c r="B11" s="995"/>
      <c r="C11" s="995"/>
      <c r="D11" s="995"/>
      <c r="E11" s="995"/>
    </row>
    <row r="12" spans="1:7" ht="28.5" customHeight="1" x14ac:dyDescent="0.35">
      <c r="A12" s="998" t="s">
        <v>7</v>
      </c>
      <c r="B12" s="998"/>
      <c r="C12" s="998"/>
      <c r="D12" s="998"/>
      <c r="E12" s="998"/>
    </row>
    <row r="14" spans="1:7" x14ac:dyDescent="0.35">
      <c r="A14" t="s">
        <v>222</v>
      </c>
    </row>
    <row r="15" spans="1:7" ht="14.25" customHeight="1" x14ac:dyDescent="0.35">
      <c r="B15" t="s">
        <v>223</v>
      </c>
    </row>
    <row r="16" spans="1:7" x14ac:dyDescent="0.35">
      <c r="B16" s="995" t="s">
        <v>224</v>
      </c>
      <c r="C16" s="995"/>
      <c r="D16" s="995"/>
      <c r="E16" s="995"/>
    </row>
    <row r="17" spans="1:14" x14ac:dyDescent="0.35">
      <c r="B17" t="s">
        <v>11</v>
      </c>
    </row>
    <row r="18" spans="1:14" x14ac:dyDescent="0.35">
      <c r="B18" s="1000" t="s">
        <v>225</v>
      </c>
      <c r="C18" s="1000"/>
      <c r="D18" s="1000"/>
      <c r="E18" s="1000"/>
    </row>
    <row r="19" spans="1:14" ht="29.5" customHeight="1" x14ac:dyDescent="0.35">
      <c r="B19" s="999" t="s">
        <v>226</v>
      </c>
      <c r="C19" s="999"/>
      <c r="D19" s="999"/>
      <c r="E19" s="999"/>
      <c r="F19" s="611"/>
      <c r="G19" s="611"/>
      <c r="H19" s="611"/>
      <c r="I19" s="611"/>
      <c r="J19" s="611"/>
      <c r="K19" s="611"/>
    </row>
    <row r="20" spans="1:14" x14ac:dyDescent="0.35">
      <c r="B20" s="1000" t="s">
        <v>227</v>
      </c>
      <c r="C20" s="1000"/>
      <c r="D20" s="1000"/>
      <c r="E20" s="1000"/>
      <c r="F20" s="611"/>
      <c r="G20" s="611"/>
      <c r="H20" s="611"/>
      <c r="I20" s="611"/>
      <c r="J20" s="611"/>
      <c r="K20" s="611"/>
    </row>
    <row r="21" spans="1:14" ht="18.649999999999999" customHeight="1" x14ac:dyDescent="0.35">
      <c r="B21" s="995" t="s">
        <v>228</v>
      </c>
      <c r="C21" s="995"/>
      <c r="D21" s="995"/>
      <c r="E21" s="995"/>
    </row>
    <row r="22" spans="1:14" x14ac:dyDescent="0.35">
      <c r="B22" s="1000" t="s">
        <v>16</v>
      </c>
      <c r="C22" s="1000"/>
      <c r="D22" s="1000"/>
      <c r="E22" s="1000"/>
    </row>
    <row r="23" spans="1:14" x14ac:dyDescent="0.35">
      <c r="B23" s="1000" t="s">
        <v>229</v>
      </c>
      <c r="C23" s="1000"/>
      <c r="D23" s="1000"/>
      <c r="E23" s="1000"/>
    </row>
    <row r="24" spans="1:14" x14ac:dyDescent="0.35">
      <c r="B24" s="610"/>
      <c r="C24" s="610"/>
      <c r="D24" s="610"/>
      <c r="E24" s="610"/>
    </row>
    <row r="25" spans="1:14" x14ac:dyDescent="0.35">
      <c r="A25" s="636" t="s">
        <v>18</v>
      </c>
      <c r="B25" s="610"/>
      <c r="C25" s="610"/>
      <c r="D25" s="610"/>
      <c r="E25" s="610"/>
    </row>
    <row r="26" spans="1:14" x14ac:dyDescent="0.35">
      <c r="B26" s="1000" t="s">
        <v>230</v>
      </c>
      <c r="C26" s="1000"/>
      <c r="D26" s="1000"/>
      <c r="E26" s="1000"/>
      <c r="F26" s="533"/>
    </row>
    <row r="27" spans="1:14" x14ac:dyDescent="0.35">
      <c r="B27" t="s">
        <v>231</v>
      </c>
    </row>
    <row r="28" spans="1:14" x14ac:dyDescent="0.35">
      <c r="B28" t="s">
        <v>232</v>
      </c>
    </row>
    <row r="30" spans="1:14" x14ac:dyDescent="0.35">
      <c r="A30" s="1006" t="s">
        <v>22</v>
      </c>
      <c r="B30" s="1006"/>
      <c r="C30" s="1006"/>
      <c r="D30" s="1006"/>
      <c r="E30" s="1006"/>
    </row>
    <row r="31" spans="1:14" x14ac:dyDescent="0.35">
      <c r="A31" s="43" t="s">
        <v>23</v>
      </c>
      <c r="B31" s="44" t="s">
        <v>24</v>
      </c>
      <c r="C31" s="44" t="s">
        <v>25</v>
      </c>
      <c r="D31" s="44" t="s">
        <v>26</v>
      </c>
      <c r="E31" s="44" t="s">
        <v>27</v>
      </c>
      <c r="I31" s="286"/>
      <c r="J31" s="286"/>
      <c r="K31" s="286"/>
      <c r="L31" s="286"/>
      <c r="M31" s="286"/>
      <c r="N31" s="286"/>
    </row>
    <row r="32" spans="1:14" x14ac:dyDescent="0.35">
      <c r="A32" s="284">
        <v>6703</v>
      </c>
      <c r="B32" s="284" t="s">
        <v>103</v>
      </c>
      <c r="C32" s="439" t="s">
        <v>104</v>
      </c>
      <c r="D32" s="439" t="s">
        <v>60</v>
      </c>
      <c r="E32" s="285"/>
      <c r="I32" s="117"/>
      <c r="K32" s="117"/>
      <c r="L32" s="117"/>
    </row>
    <row r="33" spans="1:12" ht="38.25" customHeight="1" x14ac:dyDescent="0.35">
      <c r="A33" s="284">
        <v>6704</v>
      </c>
      <c r="B33" s="284" t="s">
        <v>105</v>
      </c>
      <c r="C33" s="439" t="s">
        <v>104</v>
      </c>
      <c r="D33" s="439" t="s">
        <v>60</v>
      </c>
      <c r="E33" s="285"/>
      <c r="I33" s="117"/>
      <c r="L33" s="117"/>
    </row>
    <row r="34" spans="1:12" x14ac:dyDescent="0.35">
      <c r="A34" s="284">
        <v>6753</v>
      </c>
      <c r="B34" s="284" t="s">
        <v>106</v>
      </c>
      <c r="C34" s="439" t="s">
        <v>104</v>
      </c>
      <c r="D34" s="439" t="s">
        <v>42</v>
      </c>
      <c r="E34" s="285"/>
      <c r="I34" s="117"/>
    </row>
    <row r="35" spans="1:12" x14ac:dyDescent="0.35">
      <c r="A35" s="284">
        <v>6780</v>
      </c>
      <c r="B35" s="284" t="s">
        <v>107</v>
      </c>
      <c r="C35" s="439" t="s">
        <v>104</v>
      </c>
      <c r="D35" s="439" t="s">
        <v>60</v>
      </c>
      <c r="E35" s="285"/>
      <c r="I35" s="117"/>
    </row>
    <row r="36" spans="1:12" x14ac:dyDescent="0.35">
      <c r="A36" s="114">
        <v>7105</v>
      </c>
      <c r="B36" s="284" t="s">
        <v>180</v>
      </c>
      <c r="C36" s="439" t="s">
        <v>104</v>
      </c>
      <c r="D36" s="439" t="s">
        <v>60</v>
      </c>
      <c r="E36" s="444"/>
      <c r="I36" s="117"/>
    </row>
    <row r="37" spans="1:12" x14ac:dyDescent="0.35">
      <c r="A37" s="114">
        <v>3282</v>
      </c>
      <c r="B37" s="284" t="s">
        <v>52</v>
      </c>
      <c r="C37" s="160" t="s">
        <v>53</v>
      </c>
      <c r="D37" s="160" t="s">
        <v>60</v>
      </c>
      <c r="E37" s="444"/>
      <c r="I37" s="117"/>
    </row>
    <row r="38" spans="1:12" x14ac:dyDescent="0.35">
      <c r="A38" s="114">
        <v>3289</v>
      </c>
      <c r="B38" s="284" t="s">
        <v>54</v>
      </c>
      <c r="C38" s="160" t="s">
        <v>55</v>
      </c>
      <c r="D38" s="160" t="s">
        <v>37</v>
      </c>
      <c r="E38" s="444"/>
      <c r="I38" s="117"/>
    </row>
    <row r="39" spans="1:12" x14ac:dyDescent="0.35">
      <c r="A39" s="114">
        <v>3681</v>
      </c>
      <c r="B39" s="284" t="s">
        <v>58</v>
      </c>
      <c r="C39" s="160" t="s">
        <v>59</v>
      </c>
      <c r="D39" s="160" t="s">
        <v>60</v>
      </c>
      <c r="E39" s="285" t="s">
        <v>61</v>
      </c>
      <c r="I39" s="117"/>
    </row>
    <row r="40" spans="1:12" x14ac:dyDescent="0.35">
      <c r="A40" s="114">
        <v>3760</v>
      </c>
      <c r="B40" s="284" t="s">
        <v>84</v>
      </c>
      <c r="C40" s="160" t="s">
        <v>59</v>
      </c>
      <c r="D40" s="160" t="s">
        <v>60</v>
      </c>
      <c r="E40" s="444"/>
      <c r="I40" s="117"/>
    </row>
    <row r="41" spans="1:12" x14ac:dyDescent="0.35">
      <c r="A41" s="114">
        <v>3779</v>
      </c>
      <c r="B41" s="284" t="s">
        <v>94</v>
      </c>
      <c r="C41" s="160" t="s">
        <v>59</v>
      </c>
      <c r="D41" s="160" t="s">
        <v>60</v>
      </c>
      <c r="E41" s="444"/>
      <c r="I41" s="117"/>
    </row>
    <row r="42" spans="1:12" x14ac:dyDescent="0.35">
      <c r="A42" s="114">
        <v>3780</v>
      </c>
      <c r="B42" s="284" t="s">
        <v>95</v>
      </c>
      <c r="C42" s="160" t="s">
        <v>59</v>
      </c>
      <c r="D42" s="160" t="s">
        <v>60</v>
      </c>
      <c r="E42" s="444"/>
      <c r="I42" s="117"/>
    </row>
    <row r="43" spans="1:12" x14ac:dyDescent="0.35">
      <c r="A43" s="114">
        <v>3701</v>
      </c>
      <c r="B43" s="284" t="s">
        <v>65</v>
      </c>
      <c r="C43" s="160" t="s">
        <v>66</v>
      </c>
      <c r="D43" s="160" t="s">
        <v>30</v>
      </c>
      <c r="E43" s="444"/>
      <c r="I43" s="117"/>
    </row>
    <row r="44" spans="1:12" x14ac:dyDescent="0.35">
      <c r="A44" s="114">
        <v>3702</v>
      </c>
      <c r="B44" s="284" t="s">
        <v>67</v>
      </c>
      <c r="C44" s="160" t="s">
        <v>66</v>
      </c>
      <c r="D44" s="160" t="s">
        <v>30</v>
      </c>
      <c r="E44" s="444"/>
      <c r="I44" s="117"/>
    </row>
    <row r="45" spans="1:12" s="47" customFormat="1" x14ac:dyDescent="0.35">
      <c r="A45" s="114">
        <v>3705</v>
      </c>
      <c r="B45" s="284" t="s">
        <v>69</v>
      </c>
      <c r="C45" s="160" t="s">
        <v>66</v>
      </c>
      <c r="D45" s="160" t="s">
        <v>30</v>
      </c>
      <c r="E45" s="444"/>
      <c r="I45" s="117"/>
    </row>
    <row r="46" spans="1:12" s="47" customFormat="1" x14ac:dyDescent="0.35">
      <c r="A46" s="114">
        <v>3712</v>
      </c>
      <c r="B46" s="284" t="s">
        <v>73</v>
      </c>
      <c r="C46" s="160" t="s">
        <v>66</v>
      </c>
      <c r="D46" s="160" t="s">
        <v>30</v>
      </c>
      <c r="E46" s="444"/>
      <c r="I46" s="117"/>
    </row>
    <row r="47" spans="1:12" x14ac:dyDescent="0.35">
      <c r="A47" s="114">
        <v>3773</v>
      </c>
      <c r="B47" s="284" t="s">
        <v>90</v>
      </c>
      <c r="C47" s="160" t="s">
        <v>66</v>
      </c>
      <c r="D47" s="160" t="s">
        <v>30</v>
      </c>
      <c r="E47" s="444"/>
      <c r="I47" s="117"/>
    </row>
    <row r="48" spans="1:12" x14ac:dyDescent="0.35">
      <c r="A48" s="284">
        <v>3738</v>
      </c>
      <c r="B48" s="284" t="s">
        <v>77</v>
      </c>
      <c r="C48" s="439" t="s">
        <v>78</v>
      </c>
      <c r="D48" s="439" t="s">
        <v>60</v>
      </c>
      <c r="E48" s="285" t="s">
        <v>79</v>
      </c>
    </row>
    <row r="49" spans="1:9" x14ac:dyDescent="0.35">
      <c r="A49" s="114">
        <v>3163</v>
      </c>
      <c r="B49" s="284" t="s">
        <v>35</v>
      </c>
      <c r="C49" s="114" t="s">
        <v>36</v>
      </c>
      <c r="D49" s="114" t="s">
        <v>37</v>
      </c>
      <c r="E49" s="444"/>
    </row>
    <row r="50" spans="1:9" x14ac:dyDescent="0.35">
      <c r="A50" s="114">
        <v>3165</v>
      </c>
      <c r="B50" s="284" t="s">
        <v>38</v>
      </c>
      <c r="C50" s="114" t="s">
        <v>36</v>
      </c>
      <c r="D50" s="114" t="s">
        <v>37</v>
      </c>
      <c r="E50" s="444"/>
    </row>
    <row r="51" spans="1:9" x14ac:dyDescent="0.35">
      <c r="A51" s="114">
        <v>3168</v>
      </c>
      <c r="B51" s="284" t="s">
        <v>39</v>
      </c>
      <c r="C51" s="114" t="s">
        <v>36</v>
      </c>
      <c r="D51" s="114" t="s">
        <v>37</v>
      </c>
      <c r="E51" s="444"/>
      <c r="I51" s="117"/>
    </row>
    <row r="52" spans="1:9" x14ac:dyDescent="0.35">
      <c r="A52" s="114">
        <v>3181</v>
      </c>
      <c r="B52" s="284" t="s">
        <v>43</v>
      </c>
      <c r="C52" s="114" t="s">
        <v>36</v>
      </c>
      <c r="D52" s="114" t="s">
        <v>37</v>
      </c>
      <c r="E52" s="444"/>
    </row>
    <row r="53" spans="1:9" x14ac:dyDescent="0.35">
      <c r="A53" s="114">
        <v>3253</v>
      </c>
      <c r="B53" s="284" t="s">
        <v>48</v>
      </c>
      <c r="C53" s="114" t="s">
        <v>36</v>
      </c>
      <c r="D53" s="114" t="s">
        <v>37</v>
      </c>
      <c r="E53" s="444"/>
    </row>
    <row r="54" spans="1:9" x14ac:dyDescent="0.35">
      <c r="A54" s="114">
        <v>3664</v>
      </c>
      <c r="B54" s="284" t="s">
        <v>57</v>
      </c>
      <c r="C54" s="114" t="s">
        <v>36</v>
      </c>
      <c r="D54" s="114" t="s">
        <v>37</v>
      </c>
      <c r="E54" s="444"/>
    </row>
    <row r="55" spans="1:9" x14ac:dyDescent="0.35">
      <c r="A55" s="114">
        <v>3703</v>
      </c>
      <c r="B55" s="284" t="s">
        <v>68</v>
      </c>
      <c r="C55" s="114" t="s">
        <v>36</v>
      </c>
      <c r="D55" s="114" t="s">
        <v>37</v>
      </c>
      <c r="E55" s="444"/>
    </row>
    <row r="56" spans="1:9" x14ac:dyDescent="0.35">
      <c r="A56" s="114">
        <v>3707</v>
      </c>
      <c r="B56" s="284" t="s">
        <v>70</v>
      </c>
      <c r="C56" s="114" t="s">
        <v>36</v>
      </c>
      <c r="D56" s="114" t="s">
        <v>37</v>
      </c>
      <c r="E56" s="444"/>
    </row>
    <row r="57" spans="1:9" x14ac:dyDescent="0.35">
      <c r="A57" s="114">
        <v>3710</v>
      </c>
      <c r="B57" s="284" t="s">
        <v>179</v>
      </c>
      <c r="C57" s="114" t="s">
        <v>36</v>
      </c>
      <c r="D57" s="114" t="s">
        <v>37</v>
      </c>
      <c r="E57" s="444"/>
    </row>
    <row r="58" spans="1:9" x14ac:dyDescent="0.35">
      <c r="A58" s="114">
        <v>3716</v>
      </c>
      <c r="B58" s="284" t="s">
        <v>75</v>
      </c>
      <c r="C58" s="114" t="s">
        <v>36</v>
      </c>
      <c r="D58" s="114" t="s">
        <v>37</v>
      </c>
      <c r="E58" s="444"/>
    </row>
    <row r="59" spans="1:9" x14ac:dyDescent="0.35">
      <c r="A59" s="114">
        <v>3731</v>
      </c>
      <c r="B59" s="284" t="s">
        <v>76</v>
      </c>
      <c r="C59" s="114" t="s">
        <v>36</v>
      </c>
      <c r="D59" s="114" t="s">
        <v>37</v>
      </c>
      <c r="E59" s="444"/>
    </row>
    <row r="60" spans="1:9" x14ac:dyDescent="0.35">
      <c r="A60" s="114">
        <v>3735</v>
      </c>
      <c r="B60" s="284" t="s">
        <v>69</v>
      </c>
      <c r="C60" s="114" t="s">
        <v>36</v>
      </c>
      <c r="D60" s="114" t="s">
        <v>37</v>
      </c>
      <c r="E60" s="444"/>
    </row>
    <row r="61" spans="1:9" x14ac:dyDescent="0.35">
      <c r="A61" s="114">
        <v>3777</v>
      </c>
      <c r="B61" s="284" t="s">
        <v>93</v>
      </c>
      <c r="C61" s="114" t="s">
        <v>36</v>
      </c>
      <c r="D61" s="114" t="s">
        <v>37</v>
      </c>
      <c r="E61" s="444"/>
    </row>
    <row r="62" spans="1:9" x14ac:dyDescent="0.35">
      <c r="A62" s="114">
        <v>3798</v>
      </c>
      <c r="B62" s="284" t="s">
        <v>102</v>
      </c>
      <c r="C62" s="114" t="s">
        <v>36</v>
      </c>
      <c r="D62" s="114" t="s">
        <v>37</v>
      </c>
      <c r="E62" s="444"/>
    </row>
    <row r="63" spans="1:9" x14ac:dyDescent="0.35">
      <c r="A63" s="114">
        <v>7100</v>
      </c>
      <c r="B63" s="284" t="s">
        <v>108</v>
      </c>
      <c r="C63" s="114" t="s">
        <v>36</v>
      </c>
      <c r="D63" s="114" t="s">
        <v>37</v>
      </c>
      <c r="E63" s="444"/>
    </row>
    <row r="64" spans="1:9" ht="33.75" customHeight="1" x14ac:dyDescent="0.35">
      <c r="A64" s="114">
        <v>7102</v>
      </c>
      <c r="B64" s="284" t="s">
        <v>109</v>
      </c>
      <c r="C64" s="114" t="s">
        <v>36</v>
      </c>
      <c r="D64" s="114" t="s">
        <v>37</v>
      </c>
      <c r="E64" s="444"/>
    </row>
    <row r="65" spans="1:5" ht="32.25" customHeight="1" x14ac:dyDescent="0.35">
      <c r="A65" s="114">
        <v>3700</v>
      </c>
      <c r="B65" s="284" t="s">
        <v>62</v>
      </c>
      <c r="C65" s="114" t="s">
        <v>63</v>
      </c>
      <c r="D65" s="114" t="s">
        <v>37</v>
      </c>
      <c r="E65" s="285" t="s">
        <v>64</v>
      </c>
    </row>
    <row r="66" spans="1:5" x14ac:dyDescent="0.35">
      <c r="A66" s="114">
        <v>3274</v>
      </c>
      <c r="B66" s="284" t="s">
        <v>49</v>
      </c>
      <c r="C66" s="160" t="s">
        <v>50</v>
      </c>
      <c r="D66" s="160" t="s">
        <v>42</v>
      </c>
      <c r="E66" s="285" t="s">
        <v>51</v>
      </c>
    </row>
    <row r="67" spans="1:5" ht="29" x14ac:dyDescent="0.35">
      <c r="A67" s="160">
        <v>3770</v>
      </c>
      <c r="B67" s="284" t="s">
        <v>86</v>
      </c>
      <c r="C67" s="160" t="s">
        <v>50</v>
      </c>
      <c r="D67" s="160" t="s">
        <v>42</v>
      </c>
      <c r="E67" s="444" t="s">
        <v>87</v>
      </c>
    </row>
    <row r="68" spans="1:5" ht="29" x14ac:dyDescent="0.35">
      <c r="A68" s="160">
        <v>3771</v>
      </c>
      <c r="B68" s="284" t="s">
        <v>88</v>
      </c>
      <c r="C68" s="160" t="s">
        <v>50</v>
      </c>
      <c r="D68" s="160" t="s">
        <v>42</v>
      </c>
      <c r="E68" s="444" t="s">
        <v>87</v>
      </c>
    </row>
    <row r="69" spans="1:5" ht="29" x14ac:dyDescent="0.35">
      <c r="A69" s="160">
        <v>3772</v>
      </c>
      <c r="B69" s="284" t="s">
        <v>89</v>
      </c>
      <c r="C69" s="160" t="s">
        <v>50</v>
      </c>
      <c r="D69" s="160" t="s">
        <v>42</v>
      </c>
      <c r="E69" s="444" t="s">
        <v>87</v>
      </c>
    </row>
    <row r="70" spans="1:5" x14ac:dyDescent="0.35">
      <c r="A70" s="114">
        <v>3774</v>
      </c>
      <c r="B70" s="284" t="s">
        <v>91</v>
      </c>
      <c r="C70" s="160" t="s">
        <v>50</v>
      </c>
      <c r="D70" s="160" t="s">
        <v>42</v>
      </c>
      <c r="E70" s="285" t="s">
        <v>51</v>
      </c>
    </row>
    <row r="71" spans="1:5" x14ac:dyDescent="0.35">
      <c r="A71" s="114">
        <v>3781</v>
      </c>
      <c r="B71" s="284" t="s">
        <v>96</v>
      </c>
      <c r="C71" s="160" t="s">
        <v>50</v>
      </c>
      <c r="D71" s="160" t="s">
        <v>97</v>
      </c>
      <c r="E71" s="285"/>
    </row>
    <row r="72" spans="1:5" x14ac:dyDescent="0.35">
      <c r="A72" s="284">
        <v>3170</v>
      </c>
      <c r="B72" s="284" t="s">
        <v>40</v>
      </c>
      <c r="C72" s="439" t="s">
        <v>41</v>
      </c>
      <c r="D72" s="439" t="s">
        <v>42</v>
      </c>
      <c r="E72" s="285"/>
    </row>
    <row r="73" spans="1:5" x14ac:dyDescent="0.35">
      <c r="A73" s="114">
        <v>3713</v>
      </c>
      <c r="B73" s="284" t="s">
        <v>74</v>
      </c>
      <c r="C73" s="160" t="s">
        <v>41</v>
      </c>
      <c r="D73" s="160" t="s">
        <v>42</v>
      </c>
      <c r="E73" s="444"/>
    </row>
    <row r="74" spans="1:5" x14ac:dyDescent="0.35">
      <c r="A74" s="114">
        <v>3753</v>
      </c>
      <c r="B74" s="284" t="s">
        <v>82</v>
      </c>
      <c r="C74" s="160" t="s">
        <v>41</v>
      </c>
      <c r="D74" s="160" t="s">
        <v>42</v>
      </c>
      <c r="E74" s="444"/>
    </row>
    <row r="75" spans="1:5" ht="29" x14ac:dyDescent="0.35">
      <c r="A75" s="114">
        <v>3153</v>
      </c>
      <c r="B75" s="284" t="s">
        <v>32</v>
      </c>
      <c r="C75" s="160" t="s">
        <v>33</v>
      </c>
      <c r="D75" s="160" t="s">
        <v>30</v>
      </c>
      <c r="E75" s="444" t="s">
        <v>233</v>
      </c>
    </row>
    <row r="76" spans="1:5" x14ac:dyDescent="0.35">
      <c r="A76" s="114">
        <v>3182</v>
      </c>
      <c r="B76" s="284" t="s">
        <v>44</v>
      </c>
      <c r="C76" s="160" t="s">
        <v>33</v>
      </c>
      <c r="D76" s="160" t="s">
        <v>42</v>
      </c>
      <c r="E76" s="444" t="s">
        <v>234</v>
      </c>
    </row>
    <row r="77" spans="1:5" x14ac:dyDescent="0.35">
      <c r="A77" s="114">
        <v>3751</v>
      </c>
      <c r="B77" s="284" t="s">
        <v>80</v>
      </c>
      <c r="C77" s="160" t="s">
        <v>33</v>
      </c>
      <c r="D77" s="160" t="s">
        <v>30</v>
      </c>
      <c r="E77" s="444" t="s">
        <v>234</v>
      </c>
    </row>
    <row r="78" spans="1:5" x14ac:dyDescent="0.35">
      <c r="A78" s="114">
        <v>3759</v>
      </c>
      <c r="B78" s="284" t="s">
        <v>83</v>
      </c>
      <c r="C78" s="160" t="s">
        <v>33</v>
      </c>
      <c r="D78" s="160" t="s">
        <v>30</v>
      </c>
      <c r="E78" s="444" t="s">
        <v>234</v>
      </c>
    </row>
    <row r="79" spans="1:5" x14ac:dyDescent="0.35">
      <c r="A79" s="114">
        <v>3782</v>
      </c>
      <c r="B79" s="284" t="s">
        <v>98</v>
      </c>
      <c r="C79" s="160" t="s">
        <v>99</v>
      </c>
      <c r="D79" s="160" t="s">
        <v>60</v>
      </c>
      <c r="E79" s="444"/>
    </row>
    <row r="80" spans="1:5" x14ac:dyDescent="0.35">
      <c r="A80" s="114">
        <v>3786</v>
      </c>
      <c r="B80" s="284" t="s">
        <v>100</v>
      </c>
      <c r="C80" s="160" t="s">
        <v>101</v>
      </c>
      <c r="D80" s="160" t="s">
        <v>30</v>
      </c>
      <c r="E80" s="444"/>
    </row>
    <row r="81" spans="1:5" ht="29" x14ac:dyDescent="0.35">
      <c r="A81" s="114">
        <v>3150</v>
      </c>
      <c r="B81" s="284" t="s">
        <v>28</v>
      </c>
      <c r="C81" s="160" t="s">
        <v>29</v>
      </c>
      <c r="D81" s="160" t="s">
        <v>30</v>
      </c>
      <c r="E81" s="444" t="s">
        <v>235</v>
      </c>
    </row>
    <row r="82" spans="1:5" ht="62.5" customHeight="1" x14ac:dyDescent="0.35">
      <c r="A82" s="114">
        <v>3752</v>
      </c>
      <c r="B82" s="284" t="s">
        <v>81</v>
      </c>
      <c r="C82" s="160" t="s">
        <v>29</v>
      </c>
      <c r="D82" s="160" t="s">
        <v>30</v>
      </c>
      <c r="E82" s="444" t="s">
        <v>234</v>
      </c>
    </row>
    <row r="83" spans="1:5" ht="58" x14ac:dyDescent="0.35">
      <c r="A83" s="114">
        <v>3196</v>
      </c>
      <c r="B83" s="284" t="s">
        <v>45</v>
      </c>
      <c r="C83" s="114" t="s">
        <v>45</v>
      </c>
      <c r="D83" s="160" t="s">
        <v>46</v>
      </c>
      <c r="E83" s="444" t="s">
        <v>47</v>
      </c>
    </row>
    <row r="84" spans="1:5" x14ac:dyDescent="0.35">
      <c r="A84" s="117"/>
      <c r="B84" s="445"/>
      <c r="C84" s="117"/>
      <c r="D84" s="110"/>
      <c r="E84" s="33"/>
    </row>
    <row r="85" spans="1:5" x14ac:dyDescent="0.35">
      <c r="A85" s="997" t="s">
        <v>110</v>
      </c>
      <c r="B85" s="997"/>
      <c r="C85" s="997"/>
      <c r="D85" s="997"/>
      <c r="E85" s="42"/>
    </row>
    <row r="86" spans="1:5" x14ac:dyDescent="0.35">
      <c r="A86" s="44" t="s">
        <v>111</v>
      </c>
      <c r="B86" s="44" t="s">
        <v>112</v>
      </c>
      <c r="C86" s="44" t="s">
        <v>113</v>
      </c>
      <c r="D86" s="44" t="s">
        <v>114</v>
      </c>
      <c r="E86" s="42"/>
    </row>
    <row r="87" spans="1:5" x14ac:dyDescent="0.35">
      <c r="A87" s="446" t="s">
        <v>115</v>
      </c>
      <c r="B87" s="446" t="s">
        <v>116</v>
      </c>
      <c r="C87" s="446" t="s">
        <v>117</v>
      </c>
      <c r="D87" s="447">
        <v>6601</v>
      </c>
      <c r="E87" s="42"/>
    </row>
    <row r="88" spans="1:5" x14ac:dyDescent="0.35">
      <c r="A88" s="446" t="s">
        <v>118</v>
      </c>
      <c r="B88" s="446" t="s">
        <v>116</v>
      </c>
      <c r="C88" s="446" t="s">
        <v>119</v>
      </c>
      <c r="D88" s="447">
        <v>6099</v>
      </c>
      <c r="E88" s="42"/>
    </row>
    <row r="89" spans="1:5" x14ac:dyDescent="0.35">
      <c r="A89" s="446" t="s">
        <v>120</v>
      </c>
      <c r="B89" s="446" t="s">
        <v>116</v>
      </c>
      <c r="C89" s="446" t="s">
        <v>121</v>
      </c>
      <c r="D89" s="447">
        <v>6610</v>
      </c>
      <c r="E89" s="42"/>
    </row>
    <row r="90" spans="1:5" x14ac:dyDescent="0.35">
      <c r="A90" s="446" t="s">
        <v>122</v>
      </c>
      <c r="B90" s="446" t="s">
        <v>116</v>
      </c>
      <c r="C90" s="446" t="s">
        <v>123</v>
      </c>
      <c r="D90" s="447">
        <v>6620</v>
      </c>
      <c r="E90" s="42"/>
    </row>
    <row r="91" spans="1:5" x14ac:dyDescent="0.35">
      <c r="A91" s="446" t="s">
        <v>124</v>
      </c>
      <c r="B91" s="446" t="s">
        <v>116</v>
      </c>
      <c r="C91" s="446" t="s">
        <v>125</v>
      </c>
      <c r="D91" s="447">
        <v>6660</v>
      </c>
      <c r="E91" s="42"/>
    </row>
    <row r="92" spans="1:5" x14ac:dyDescent="0.35">
      <c r="A92" s="446" t="s">
        <v>126</v>
      </c>
      <c r="B92" s="446" t="s">
        <v>116</v>
      </c>
      <c r="C92" s="446" t="s">
        <v>127</v>
      </c>
      <c r="D92" s="447">
        <v>6670</v>
      </c>
      <c r="E92" s="42"/>
    </row>
    <row r="93" spans="1:5" x14ac:dyDescent="0.35">
      <c r="A93" s="446" t="s">
        <v>128</v>
      </c>
      <c r="B93" s="446" t="s">
        <v>129</v>
      </c>
      <c r="C93" s="446" t="s">
        <v>117</v>
      </c>
      <c r="D93" s="447">
        <v>1103</v>
      </c>
      <c r="E93" s="42"/>
    </row>
    <row r="94" spans="1:5" x14ac:dyDescent="0.35">
      <c r="A94" s="446" t="s">
        <v>130</v>
      </c>
      <c r="B94" s="446" t="s">
        <v>129</v>
      </c>
      <c r="C94" s="446" t="s">
        <v>131</v>
      </c>
      <c r="D94" s="447">
        <v>1199</v>
      </c>
      <c r="E94" s="42"/>
    </row>
    <row r="95" spans="1:5" x14ac:dyDescent="0.35">
      <c r="A95" s="446" t="s">
        <v>132</v>
      </c>
      <c r="B95" s="446" t="s">
        <v>129</v>
      </c>
      <c r="C95" s="446" t="s">
        <v>133</v>
      </c>
      <c r="D95" s="447">
        <v>1110</v>
      </c>
      <c r="E95" s="42"/>
    </row>
    <row r="96" spans="1:5" x14ac:dyDescent="0.35">
      <c r="A96" s="446" t="s">
        <v>134</v>
      </c>
      <c r="B96" s="446" t="s">
        <v>129</v>
      </c>
      <c r="C96" s="446" t="s">
        <v>135</v>
      </c>
      <c r="D96" s="447">
        <v>1120</v>
      </c>
      <c r="E96" s="42"/>
    </row>
    <row r="97" spans="1:5" x14ac:dyDescent="0.35">
      <c r="A97" s="446" t="s">
        <v>136</v>
      </c>
      <c r="B97" s="446" t="s">
        <v>129</v>
      </c>
      <c r="C97" s="446" t="s">
        <v>137</v>
      </c>
      <c r="D97" s="447">
        <v>1140</v>
      </c>
      <c r="E97" s="42"/>
    </row>
    <row r="98" spans="1:5" x14ac:dyDescent="0.35">
      <c r="A98" s="446" t="s">
        <v>138</v>
      </c>
      <c r="B98" s="446" t="s">
        <v>129</v>
      </c>
      <c r="C98" s="446" t="s">
        <v>139</v>
      </c>
      <c r="D98" s="447">
        <v>1150</v>
      </c>
      <c r="E98" s="42"/>
    </row>
    <row r="99" spans="1:5" x14ac:dyDescent="0.35">
      <c r="A99" s="446" t="s">
        <v>140</v>
      </c>
      <c r="B99" s="446" t="s">
        <v>129</v>
      </c>
      <c r="C99" s="446" t="s">
        <v>141</v>
      </c>
      <c r="D99" s="447">
        <v>1170</v>
      </c>
      <c r="E99" s="42"/>
    </row>
    <row r="100" spans="1:5" x14ac:dyDescent="0.35">
      <c r="A100" s="446" t="s">
        <v>142</v>
      </c>
      <c r="B100" s="446" t="s">
        <v>129</v>
      </c>
      <c r="C100" s="446" t="s">
        <v>143</v>
      </c>
      <c r="D100" s="447">
        <v>1180</v>
      </c>
      <c r="E100" s="42"/>
    </row>
    <row r="101" spans="1:5" x14ac:dyDescent="0.35">
      <c r="A101" s="446" t="s">
        <v>144</v>
      </c>
      <c r="B101" s="446" t="s">
        <v>129</v>
      </c>
      <c r="C101" s="446" t="s">
        <v>145</v>
      </c>
      <c r="D101" s="447">
        <v>1190</v>
      </c>
      <c r="E101" s="42"/>
    </row>
    <row r="102" spans="1:5" x14ac:dyDescent="0.35">
      <c r="A102" s="446" t="s">
        <v>146</v>
      </c>
      <c r="B102" s="446" t="s">
        <v>147</v>
      </c>
      <c r="C102" s="446" t="s">
        <v>117</v>
      </c>
      <c r="D102" s="447">
        <v>3301</v>
      </c>
      <c r="E102" s="42"/>
    </row>
    <row r="103" spans="1:5" x14ac:dyDescent="0.35">
      <c r="A103" s="446" t="s">
        <v>148</v>
      </c>
      <c r="B103" s="446" t="s">
        <v>147</v>
      </c>
      <c r="C103" s="446" t="s">
        <v>149</v>
      </c>
      <c r="D103" s="447">
        <v>3099</v>
      </c>
      <c r="E103" s="42"/>
    </row>
    <row r="104" spans="1:5" x14ac:dyDescent="0.35">
      <c r="A104" s="446" t="s">
        <v>150</v>
      </c>
      <c r="B104" s="446" t="s">
        <v>147</v>
      </c>
      <c r="C104" s="446" t="s">
        <v>151</v>
      </c>
      <c r="D104" s="448">
        <v>3340</v>
      </c>
      <c r="E104" s="42"/>
    </row>
    <row r="105" spans="1:5" x14ac:dyDescent="0.35">
      <c r="A105" s="446" t="s">
        <v>152</v>
      </c>
      <c r="B105" s="446" t="s">
        <v>147</v>
      </c>
      <c r="C105" s="446" t="s">
        <v>153</v>
      </c>
      <c r="D105" s="448">
        <v>3380</v>
      </c>
      <c r="E105" s="42"/>
    </row>
    <row r="106" spans="1:5" x14ac:dyDescent="0.35">
      <c r="A106" s="446" t="s">
        <v>154</v>
      </c>
      <c r="B106" s="446" t="s">
        <v>147</v>
      </c>
      <c r="C106" s="446" t="s">
        <v>155</v>
      </c>
      <c r="D106" s="448">
        <v>3320</v>
      </c>
      <c r="E106" s="42"/>
    </row>
    <row r="107" spans="1:5" x14ac:dyDescent="0.35">
      <c r="A107" s="446" t="s">
        <v>156</v>
      </c>
      <c r="B107" s="446" t="s">
        <v>147</v>
      </c>
      <c r="C107" s="446" t="s">
        <v>157</v>
      </c>
      <c r="D107" s="448">
        <v>3350</v>
      </c>
      <c r="E107" s="42"/>
    </row>
    <row r="108" spans="1:5" x14ac:dyDescent="0.35">
      <c r="A108" s="446" t="s">
        <v>158</v>
      </c>
      <c r="B108" s="446" t="s">
        <v>147</v>
      </c>
      <c r="C108" s="446" t="s">
        <v>159</v>
      </c>
      <c r="D108" s="448">
        <v>3310</v>
      </c>
      <c r="E108" s="42"/>
    </row>
    <row r="109" spans="1:5" x14ac:dyDescent="0.35">
      <c r="A109" s="446" t="s">
        <v>160</v>
      </c>
      <c r="B109" s="446" t="s">
        <v>161</v>
      </c>
      <c r="C109" s="446" t="s">
        <v>117</v>
      </c>
      <c r="D109" s="447">
        <v>5501</v>
      </c>
      <c r="E109" s="42"/>
    </row>
    <row r="110" spans="1:5" x14ac:dyDescent="0.35">
      <c r="A110" s="446" t="s">
        <v>162</v>
      </c>
      <c r="B110" s="446" t="s">
        <v>161</v>
      </c>
      <c r="C110" s="446" t="s">
        <v>163</v>
      </c>
      <c r="D110" s="447">
        <v>5099</v>
      </c>
      <c r="E110" s="42"/>
    </row>
    <row r="111" spans="1:5" x14ac:dyDescent="0.35">
      <c r="A111" s="446" t="s">
        <v>164</v>
      </c>
      <c r="B111" s="446" t="s">
        <v>161</v>
      </c>
      <c r="C111" s="446" t="s">
        <v>165</v>
      </c>
      <c r="D111" s="447">
        <v>5570</v>
      </c>
      <c r="E111" s="42"/>
    </row>
    <row r="112" spans="1:5" x14ac:dyDescent="0.35">
      <c r="A112" s="446" t="s">
        <v>166</v>
      </c>
      <c r="B112" s="446" t="s">
        <v>161</v>
      </c>
      <c r="C112" s="446" t="s">
        <v>167</v>
      </c>
      <c r="D112" s="447">
        <v>5520</v>
      </c>
      <c r="E112" s="42"/>
    </row>
    <row r="113" spans="1:5" x14ac:dyDescent="0.35">
      <c r="A113" s="446" t="s">
        <v>168</v>
      </c>
      <c r="B113" s="446" t="s">
        <v>161</v>
      </c>
      <c r="C113" s="446" t="s">
        <v>169</v>
      </c>
      <c r="D113" s="447">
        <v>5580</v>
      </c>
      <c r="E113" s="42"/>
    </row>
    <row r="114" spans="1:5" x14ac:dyDescent="0.35">
      <c r="A114" s="446" t="s">
        <v>170</v>
      </c>
      <c r="B114" s="446" t="s">
        <v>161</v>
      </c>
      <c r="C114" s="446" t="s">
        <v>171</v>
      </c>
      <c r="D114" s="447">
        <v>5590</v>
      </c>
      <c r="E114" s="42"/>
    </row>
    <row r="115" spans="1:5" x14ac:dyDescent="0.35">
      <c r="A115" s="446" t="s">
        <v>172</v>
      </c>
      <c r="B115" s="446" t="s">
        <v>161</v>
      </c>
      <c r="C115" s="446" t="s">
        <v>173</v>
      </c>
      <c r="D115" s="447">
        <v>5540</v>
      </c>
      <c r="E115" s="42"/>
    </row>
    <row r="116" spans="1:5" x14ac:dyDescent="0.35">
      <c r="A116" s="446" t="s">
        <v>174</v>
      </c>
      <c r="B116" s="446" t="s">
        <v>161</v>
      </c>
      <c r="C116" s="446" t="s">
        <v>175</v>
      </c>
      <c r="D116" s="447">
        <v>5550</v>
      </c>
      <c r="E116" s="42"/>
    </row>
    <row r="117" spans="1:5" x14ac:dyDescent="0.35">
      <c r="A117" s="446" t="s">
        <v>176</v>
      </c>
      <c r="B117" s="446" t="s">
        <v>161</v>
      </c>
      <c r="C117" s="446" t="s">
        <v>177</v>
      </c>
      <c r="D117" s="447">
        <v>5560</v>
      </c>
      <c r="E117" s="42"/>
    </row>
  </sheetData>
  <sheetProtection sheet="1" objects="1" scenarios="1"/>
  <autoFilter ref="A31:E83" xr:uid="{F4981C4C-7906-48F1-9A69-F3F452B35A39}">
    <sortState xmlns:xlrd2="http://schemas.microsoft.com/office/spreadsheetml/2017/richdata2" ref="A32:E83">
      <sortCondition ref="C31:C83"/>
    </sortState>
  </autoFilter>
  <mergeCells count="17">
    <mergeCell ref="B19:E19"/>
    <mergeCell ref="B20:E20"/>
    <mergeCell ref="B21:E21"/>
    <mergeCell ref="B18:E18"/>
    <mergeCell ref="A11:E11"/>
    <mergeCell ref="A12:E12"/>
    <mergeCell ref="B16:E16"/>
    <mergeCell ref="A1:E1"/>
    <mergeCell ref="A2:E2"/>
    <mergeCell ref="A4:E4"/>
    <mergeCell ref="A8:E8"/>
    <mergeCell ref="A10:E10"/>
    <mergeCell ref="A85:D85"/>
    <mergeCell ref="B22:E22"/>
    <mergeCell ref="B23:E23"/>
    <mergeCell ref="B26:E26"/>
    <mergeCell ref="A30:E30"/>
  </mergeCells>
  <pageMargins left="0.7" right="0.7" top="0.75" bottom="0.75" header="0.3" footer="0.3"/>
  <pageSetup scale="6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FC9F6-CC5A-42B8-8AF8-6FCC28C6FB2A}">
  <dimension ref="B1:R64"/>
  <sheetViews>
    <sheetView topLeftCell="A9" zoomScale="80" zoomScaleNormal="80" workbookViewId="0">
      <selection activeCell="L27" sqref="L27:L31"/>
    </sheetView>
  </sheetViews>
  <sheetFormatPr defaultRowHeight="15" customHeight="1" outlineLevelRow="1" x14ac:dyDescent="0.35"/>
  <cols>
    <col min="2" max="2" width="15.1796875" customWidth="1"/>
    <col min="3" max="3" width="13.453125" customWidth="1"/>
    <col min="4" max="4" width="16.54296875" bestFit="1" customWidth="1"/>
    <col min="5" max="6" width="17" customWidth="1"/>
    <col min="7" max="7" width="23.453125" customWidth="1"/>
    <col min="8" max="8" width="21.81640625" customWidth="1"/>
    <col min="9" max="9" width="17.26953125" bestFit="1" customWidth="1"/>
    <col min="10" max="10" width="17.453125" bestFit="1" customWidth="1"/>
    <col min="11" max="11" width="23.1796875" bestFit="1" customWidth="1"/>
    <col min="12" max="12" width="16.81640625" customWidth="1"/>
  </cols>
  <sheetData>
    <row r="1" spans="2:13" ht="15.5" x14ac:dyDescent="0.35">
      <c r="B1" s="951"/>
      <c r="C1" s="952"/>
      <c r="D1" s="952"/>
      <c r="E1" s="952"/>
      <c r="F1" s="952"/>
      <c r="G1" s="952"/>
      <c r="H1" s="512"/>
      <c r="I1" s="952"/>
      <c r="J1" s="952"/>
      <c r="K1" s="952"/>
      <c r="L1" s="952"/>
    </row>
    <row r="2" spans="2:13" ht="18" x14ac:dyDescent="0.35">
      <c r="B2" s="953" t="s">
        <v>236</v>
      </c>
      <c r="C2" s="953"/>
      <c r="D2" s="953"/>
      <c r="E2" s="954"/>
      <c r="F2" s="955"/>
      <c r="G2" s="956"/>
      <c r="H2" s="16"/>
      <c r="I2" s="16"/>
      <c r="L2" s="168" t="str">
        <f>Lookup!$Z$2</f>
        <v>Effective 5/2026</v>
      </c>
    </row>
    <row r="3" spans="2:13" ht="14.5" x14ac:dyDescent="0.35">
      <c r="B3" s="957" t="s">
        <v>237</v>
      </c>
      <c r="C3" s="1037">
        <v>2027</v>
      </c>
      <c r="D3" s="1037"/>
      <c r="F3" s="957"/>
      <c r="G3" s="2" t="s">
        <v>238</v>
      </c>
      <c r="H3" s="958"/>
      <c r="I3" s="959"/>
    </row>
    <row r="4" spans="2:13" ht="18.5" thickBot="1" x14ac:dyDescent="0.45">
      <c r="B4" s="960"/>
      <c r="F4" s="957"/>
      <c r="G4" s="956"/>
    </row>
    <row r="5" spans="2:13" ht="14.5" x14ac:dyDescent="0.35">
      <c r="B5" s="961" t="s">
        <v>239</v>
      </c>
      <c r="C5" s="1038"/>
      <c r="D5" s="1038"/>
      <c r="E5" s="1038"/>
      <c r="F5" s="962"/>
      <c r="G5" s="963"/>
      <c r="H5" s="962"/>
      <c r="I5" s="962"/>
      <c r="J5" s="22"/>
      <c r="K5" s="22"/>
      <c r="L5" s="22"/>
      <c r="M5" s="17"/>
    </row>
    <row r="6" spans="2:13" ht="14.5" x14ac:dyDescent="0.35">
      <c r="B6" s="964"/>
      <c r="C6" s="965"/>
      <c r="D6" s="965"/>
      <c r="E6" s="966"/>
      <c r="F6" s="967"/>
      <c r="G6" s="968"/>
      <c r="H6" s="969"/>
      <c r="I6" s="648"/>
      <c r="J6" s="649" t="s">
        <v>240</v>
      </c>
      <c r="M6" s="18"/>
    </row>
    <row r="7" spans="2:13" ht="14.5" x14ac:dyDescent="0.35">
      <c r="B7" s="970" t="s">
        <v>241</v>
      </c>
      <c r="C7" s="1037"/>
      <c r="D7" s="1037"/>
      <c r="E7" s="1037"/>
      <c r="F7" s="971"/>
      <c r="G7" s="972"/>
      <c r="H7" s="967"/>
      <c r="I7" s="650"/>
      <c r="J7" s="649" t="s">
        <v>242</v>
      </c>
      <c r="M7" s="18"/>
    </row>
    <row r="8" spans="2:13" ht="14.5" x14ac:dyDescent="0.35">
      <c r="B8" s="970"/>
      <c r="C8" s="969"/>
      <c r="D8" s="969"/>
      <c r="E8" s="968"/>
      <c r="F8" s="967"/>
      <c r="G8" s="968"/>
      <c r="H8" s="969"/>
      <c r="I8" s="969"/>
      <c r="M8" s="18"/>
    </row>
    <row r="9" spans="2:13" ht="14.5" x14ac:dyDescent="0.35">
      <c r="B9" s="964" t="s">
        <v>243</v>
      </c>
      <c r="C9" s="1039"/>
      <c r="D9" s="1039"/>
      <c r="E9" s="966"/>
      <c r="F9" s="973" t="s">
        <v>244</v>
      </c>
      <c r="G9" s="974"/>
      <c r="H9" s="975"/>
      <c r="I9" s="975"/>
      <c r="M9" s="18"/>
    </row>
    <row r="10" spans="2:13" ht="14.5" x14ac:dyDescent="0.35">
      <c r="B10" s="976"/>
      <c r="C10" s="971"/>
      <c r="D10" s="971"/>
      <c r="E10" s="969"/>
      <c r="F10" s="966"/>
      <c r="G10" s="968"/>
      <c r="H10" s="975"/>
      <c r="I10" s="975"/>
      <c r="M10" s="18"/>
    </row>
    <row r="11" spans="2:13" thickBot="1" x14ac:dyDescent="0.4">
      <c r="B11" s="977"/>
      <c r="C11" s="978"/>
      <c r="D11" s="978"/>
      <c r="E11" s="979"/>
      <c r="F11" s="980"/>
      <c r="G11" s="981"/>
      <c r="H11" s="982"/>
      <c r="I11" s="982"/>
      <c r="J11" s="224"/>
      <c r="K11" s="224"/>
      <c r="L11" s="224"/>
      <c r="M11" s="45"/>
    </row>
    <row r="12" spans="2:13" outlineLevel="1" thickBot="1" x14ac:dyDescent="0.4">
      <c r="B12" s="1034" t="s">
        <v>245</v>
      </c>
      <c r="C12" s="1035"/>
      <c r="D12" s="1035"/>
      <c r="E12" s="1035"/>
      <c r="F12" s="1035"/>
      <c r="G12" s="1035"/>
      <c r="H12" s="1035"/>
      <c r="I12" s="1035"/>
      <c r="J12" s="1035"/>
      <c r="K12" s="1035"/>
      <c r="L12" s="1035"/>
      <c r="M12" s="1036"/>
    </row>
    <row r="13" spans="2:13" ht="14.5" outlineLevel="1" x14ac:dyDescent="0.35">
      <c r="B13" s="172"/>
      <c r="C13" s="152"/>
      <c r="D13" s="152"/>
      <c r="E13" s="152"/>
      <c r="F13" s="152"/>
      <c r="G13" s="152"/>
      <c r="H13" s="152"/>
      <c r="I13" s="152"/>
      <c r="J13" s="152"/>
      <c r="K13" s="152"/>
      <c r="L13" s="152"/>
      <c r="M13" s="18"/>
    </row>
    <row r="14" spans="2:13" ht="26.5" outlineLevel="1" x14ac:dyDescent="0.35">
      <c r="B14" s="172"/>
      <c r="C14" s="52"/>
      <c r="D14" s="615" t="s">
        <v>246</v>
      </c>
      <c r="E14" s="505" t="s">
        <v>247</v>
      </c>
      <c r="G14" s="1030" t="s">
        <v>248</v>
      </c>
      <c r="H14" s="1031"/>
      <c r="I14" s="101"/>
      <c r="J14" s="1032" t="s">
        <v>249</v>
      </c>
      <c r="K14" s="1032"/>
      <c r="L14" s="1032"/>
      <c r="M14" s="18"/>
    </row>
    <row r="15" spans="2:13" ht="14.5" outlineLevel="1" x14ac:dyDescent="0.35">
      <c r="B15" s="172"/>
      <c r="C15" s="104" t="s">
        <v>250</v>
      </c>
      <c r="D15" s="105" t="s">
        <v>251</v>
      </c>
      <c r="E15" s="106" t="s">
        <v>251</v>
      </c>
      <c r="F15" s="504"/>
      <c r="G15" s="645"/>
      <c r="H15" s="646" t="s">
        <v>252</v>
      </c>
      <c r="J15" s="1032" t="s">
        <v>253</v>
      </c>
      <c r="K15" s="1033" t="s">
        <v>254</v>
      </c>
      <c r="L15" s="1033" t="s">
        <v>255</v>
      </c>
      <c r="M15" s="18"/>
    </row>
    <row r="16" spans="2:13" ht="14.5" outlineLevel="1" x14ac:dyDescent="0.35">
      <c r="B16" s="172"/>
      <c r="C16" s="147" t="str" cm="1">
        <f t="array" ref="C16">IF(IFERROR(INDEX($B$39:$B$63,MATCH(0,COUNTIF($C15:C$15,$B$39:$B$63),0)),"")=0,"",IFERROR(INDEX($B$39:$B$63,MATCH(0,COUNTIF($C15:C$15,$B$39:$B$63),0)),""))</f>
        <v/>
      </c>
      <c r="D16" s="638">
        <f t="shared" ref="D16:D28" si="0">SUMIF($B$39:$B$63,$C16,$H$39:$H$63)</f>
        <v>0</v>
      </c>
      <c r="E16" s="638">
        <f t="shared" ref="E16:E28" si="1">SUMIF($B$39:$B$63,$C16,$I$39:$I$63)</f>
        <v>0</v>
      </c>
      <c r="F16" s="337"/>
      <c r="G16" s="423" t="s">
        <v>256</v>
      </c>
      <c r="H16" s="640">
        <f>SUM($H$39:$H$63)-H17-H18</f>
        <v>0</v>
      </c>
      <c r="J16" s="1032"/>
      <c r="K16" s="1033"/>
      <c r="L16" s="1033"/>
      <c r="M16" s="18"/>
    </row>
    <row r="17" spans="2:13" ht="14.5" outlineLevel="1" x14ac:dyDescent="0.35">
      <c r="B17" s="172"/>
      <c r="C17" s="147" t="str" cm="1">
        <f t="array" ref="C17">IF(IFERROR(INDEX($B$39:$B$63,MATCH(0,COUNTIF($C$15:C16,$B$39:$B$63),0)),"")=0,"",IFERROR(INDEX($B$39:$B$63,MATCH(0,COUNTIF($C$15:C16,$B$39:$B$63),0)),""))</f>
        <v/>
      </c>
      <c r="D17" s="638">
        <f t="shared" si="0"/>
        <v>0</v>
      </c>
      <c r="E17" s="638">
        <f t="shared" si="1"/>
        <v>0</v>
      </c>
      <c r="F17" s="337"/>
      <c r="G17" s="423" t="s">
        <v>257</v>
      </c>
      <c r="H17" s="641">
        <f>SUMIFS($H$39:$H$63,$D$39:$D$63,$C$3)+SUMIFS($H$39:$H$63,$D$39:$D$63,$C$3-1)</f>
        <v>0</v>
      </c>
      <c r="J17" s="107"/>
      <c r="K17" s="158"/>
      <c r="L17" s="179">
        <f>K17</f>
        <v>0</v>
      </c>
      <c r="M17" s="18"/>
    </row>
    <row r="18" spans="2:13" ht="14.5" outlineLevel="1" x14ac:dyDescent="0.35">
      <c r="B18" s="172"/>
      <c r="C18" s="147" t="str" cm="1">
        <f t="array" ref="C18">IF(IFERROR(INDEX($B$39:$B$63,MATCH(0,COUNTIF($C$15:C17,$B$39:$B$63),0)),"")=0,"",IFERROR(INDEX($B$39:$B$63,MATCH(0,COUNTIF($C$15:C17,$B$39:$B$63),0)),""))</f>
        <v/>
      </c>
      <c r="D18" s="638">
        <f t="shared" si="0"/>
        <v>0</v>
      </c>
      <c r="E18" s="638">
        <f t="shared" si="1"/>
        <v>0</v>
      </c>
      <c r="F18" s="337"/>
      <c r="G18" s="423" t="s">
        <v>258</v>
      </c>
      <c r="H18" s="641">
        <f>SUMIFS($H$39:$H$63,$C$39:$C$63,G18,$D$39:$D$63,"")</f>
        <v>0</v>
      </c>
      <c r="J18" s="107"/>
      <c r="K18" s="156"/>
      <c r="L18" s="747" t="str">
        <f>IF(ISBLANK(K18),"",L17+K18)</f>
        <v/>
      </c>
      <c r="M18" s="18"/>
    </row>
    <row r="19" spans="2:13" ht="14.5" outlineLevel="1" x14ac:dyDescent="0.35">
      <c r="B19" s="172"/>
      <c r="C19" s="147" t="str" cm="1">
        <f t="array" ref="C19">IF(IFERROR(INDEX($B$39:$B$63,MATCH(0,COUNTIF($C$15:C18,$B$39:$B$63),0)),"")=0,"",IFERROR(INDEX($B$39:$B$63,MATCH(0,COUNTIF($C$15:C18,$B$39:$B$63),0)),""))</f>
        <v/>
      </c>
      <c r="D19" s="638">
        <f t="shared" si="0"/>
        <v>0</v>
      </c>
      <c r="E19" s="638">
        <f t="shared" si="1"/>
        <v>0</v>
      </c>
      <c r="F19" s="337"/>
      <c r="G19" s="644" t="s">
        <v>259</v>
      </c>
      <c r="H19" s="566">
        <f>SUM(H16:H18)</f>
        <v>0</v>
      </c>
      <c r="J19" s="107"/>
      <c r="K19" s="156"/>
      <c r="L19" s="747" t="str">
        <f>IF(ISBLANK(K19),"",L18+K19)</f>
        <v/>
      </c>
      <c r="M19" s="18"/>
    </row>
    <row r="20" spans="2:13" ht="14.5" outlineLevel="1" x14ac:dyDescent="0.35">
      <c r="B20" s="172"/>
      <c r="C20" s="147" t="str" cm="1">
        <f t="array" ref="C20">IF(IFERROR(INDEX($B$39:$B$63,MATCH(0,COUNTIF($C$15:C19,$B$39:$B$63),0)),"")=0,"",IFERROR(INDEX($B$39:$B$63,MATCH(0,COUNTIF($C$15:C19,$B$39:$B$63),0)),""))</f>
        <v/>
      </c>
      <c r="D20" s="638">
        <f t="shared" si="0"/>
        <v>0</v>
      </c>
      <c r="E20" s="638">
        <f t="shared" si="1"/>
        <v>0</v>
      </c>
      <c r="F20" s="337"/>
      <c r="G20" s="642"/>
      <c r="H20" s="642"/>
      <c r="J20" s="107"/>
      <c r="K20" s="156"/>
      <c r="L20" s="747" t="str">
        <f>IF(ISBLANK(K20),"",L19+K20)</f>
        <v/>
      </c>
      <c r="M20" s="18"/>
    </row>
    <row r="21" spans="2:13" ht="14.5" outlineLevel="1" x14ac:dyDescent="0.35">
      <c r="B21" s="172"/>
      <c r="C21" s="147" t="str" cm="1">
        <f t="array" ref="C21">IF(IFERROR(INDEX($B$39:$B$63,MATCH(0,COUNTIF($C$15:C20,$B$39:$B$63),0)),"")=0,"",IFERROR(INDEX($B$39:$B$63,MATCH(0,COUNTIF($C$15:C20,$B$39:$B$63),0)),""))</f>
        <v/>
      </c>
      <c r="D21" s="638">
        <f t="shared" si="0"/>
        <v>0</v>
      </c>
      <c r="E21" s="638">
        <f t="shared" si="1"/>
        <v>0</v>
      </c>
      <c r="F21" s="337"/>
      <c r="G21" s="339">
        <v>0.65</v>
      </c>
      <c r="H21" s="643">
        <f>ROUND(H19*$G$21,2)</f>
        <v>0</v>
      </c>
      <c r="J21" s="107"/>
      <c r="K21" s="156"/>
      <c r="L21" s="747" t="str">
        <f t="shared" ref="L21:L22" si="2">IF(ISBLANK(K21),"",L20+K21)</f>
        <v/>
      </c>
      <c r="M21" s="18"/>
    </row>
    <row r="22" spans="2:13" ht="14.5" outlineLevel="1" x14ac:dyDescent="0.35">
      <c r="B22" s="172"/>
      <c r="C22" s="147" t="str" cm="1">
        <f t="array" ref="C22">IF(IFERROR(INDEX($B$39:$B$63,MATCH(0,COUNTIF($C$15:C21,$B$39:$B$63),0)),"")=0,"",IFERROR(INDEX($B$39:$B$63,MATCH(0,COUNTIF($C$15:C21,$B$39:$B$63),0)),""))</f>
        <v/>
      </c>
      <c r="D22" s="638">
        <f t="shared" si="0"/>
        <v>0</v>
      </c>
      <c r="E22" s="638">
        <f t="shared" si="1"/>
        <v>0</v>
      </c>
      <c r="F22" s="337"/>
      <c r="G22" s="152"/>
      <c r="H22" s="152"/>
      <c r="I22" s="152"/>
      <c r="J22" s="107"/>
      <c r="K22" s="156"/>
      <c r="L22" s="747" t="str">
        <f t="shared" si="2"/>
        <v/>
      </c>
      <c r="M22" s="18"/>
    </row>
    <row r="23" spans="2:13" ht="15" customHeight="1" outlineLevel="1" x14ac:dyDescent="0.35">
      <c r="B23" s="172"/>
      <c r="C23" s="147" t="str" cm="1">
        <f t="array" ref="C23">IF(IFERROR(INDEX($B$39:$B$63,MATCH(0,COUNTIF($C$15:C22,$B$39:$B$63),0)),"")=0,"",IFERROR(INDEX($B$39:$B$63,MATCH(0,COUNTIF($C$15:C22,$B$39:$B$63),0)),""))</f>
        <v/>
      </c>
      <c r="D23" s="638">
        <f t="shared" si="0"/>
        <v>0</v>
      </c>
      <c r="E23" s="638">
        <f t="shared" si="1"/>
        <v>0</v>
      </c>
      <c r="F23" s="337"/>
      <c r="I23" s="101"/>
      <c r="M23" s="18"/>
    </row>
    <row r="24" spans="2:13" ht="14.5" outlineLevel="1" x14ac:dyDescent="0.35">
      <c r="B24" s="172"/>
      <c r="C24" s="147" t="str" cm="1">
        <f t="array" ref="C24">IF(IFERROR(INDEX($B$39:$B$63,MATCH(0,COUNTIF($C$15:C23,$B$39:$B$63),0)),"")=0,"",IFERROR(INDEX($B$39:$B$63,MATCH(0,COUNTIF($C$15:C23,$B$39:$B$63),0)),""))</f>
        <v/>
      </c>
      <c r="D24" s="638">
        <f t="shared" si="0"/>
        <v>0</v>
      </c>
      <c r="E24" s="638">
        <f t="shared" si="1"/>
        <v>0</v>
      </c>
      <c r="F24" s="337"/>
      <c r="G24" s="1028" t="s">
        <v>260</v>
      </c>
      <c r="H24" s="1029"/>
      <c r="J24" s="1027" t="s">
        <v>261</v>
      </c>
      <c r="K24" s="1027"/>
      <c r="L24" s="1027"/>
      <c r="M24" s="18"/>
    </row>
    <row r="25" spans="2:13" ht="14.5" outlineLevel="1" x14ac:dyDescent="0.35">
      <c r="B25" s="172"/>
      <c r="C25" s="147" t="str" cm="1">
        <f t="array" ref="C25">IF(IFERROR(INDEX($B$39:$B$63,MATCH(0,COUNTIF($C$15:C24,$B$39:$B$63),0)),"")=0,"",IFERROR(INDEX($B$39:$B$63,MATCH(0,COUNTIF($C$15:C24,$B$39:$B$63),0)),""))</f>
        <v/>
      </c>
      <c r="D25" s="638">
        <f t="shared" si="0"/>
        <v>0</v>
      </c>
      <c r="E25" s="638">
        <f t="shared" si="1"/>
        <v>0</v>
      </c>
      <c r="F25" s="337"/>
      <c r="G25" s="748"/>
      <c r="H25" s="647" t="s">
        <v>252</v>
      </c>
      <c r="J25" s="1027" t="s">
        <v>253</v>
      </c>
      <c r="K25" s="1009" t="s">
        <v>254</v>
      </c>
      <c r="L25" s="1009" t="s">
        <v>255</v>
      </c>
      <c r="M25" s="18"/>
    </row>
    <row r="26" spans="2:13" ht="14.5" outlineLevel="1" x14ac:dyDescent="0.35">
      <c r="B26" s="172"/>
      <c r="C26" s="147" t="str" cm="1">
        <f t="array" ref="C26">IF(IFERROR(INDEX($B$39:$B$63,MATCH(0,COUNTIF($C$15:C25,$B$39:$B$63),0)),"")=0,"",IFERROR(INDEX($B$39:$B$63,MATCH(0,COUNTIF($C$15:C25,$B$39:$B$63),0)),""))</f>
        <v/>
      </c>
      <c r="D26" s="638">
        <f>SUMIF($B$39:$B$63,$C26,$H$39:$H$63)</f>
        <v>0</v>
      </c>
      <c r="E26" s="638">
        <f t="shared" si="1"/>
        <v>0</v>
      </c>
      <c r="F26" s="337"/>
      <c r="G26" s="748"/>
      <c r="H26" s="647"/>
      <c r="J26" s="1027"/>
      <c r="K26" s="1009"/>
      <c r="L26" s="1009"/>
      <c r="M26" s="18"/>
    </row>
    <row r="27" spans="2:13" ht="14.5" outlineLevel="1" x14ac:dyDescent="0.35">
      <c r="B27" s="172"/>
      <c r="C27" s="147" t="str" cm="1">
        <f t="array" ref="C27">IF(IFERROR(INDEX($B$39:$B$63,MATCH(0,COUNTIF($C$15:C26,$B$39:$B$63),0)),"")=0,"",IFERROR(INDEX($B$39:$B$63,MATCH(0,COUNTIF($C$15:C26,$B$39:$B$63),0)),""))</f>
        <v/>
      </c>
      <c r="D27" s="638">
        <f t="shared" si="0"/>
        <v>0</v>
      </c>
      <c r="E27" s="638">
        <f t="shared" si="1"/>
        <v>0</v>
      </c>
      <c r="F27" s="337"/>
      <c r="G27" s="423" t="s">
        <v>256</v>
      </c>
      <c r="H27" s="640">
        <f>SUM($I$39:$I$63)-H28-H29</f>
        <v>0</v>
      </c>
      <c r="J27" s="107"/>
      <c r="K27" s="158"/>
      <c r="L27" s="179">
        <f>K27</f>
        <v>0</v>
      </c>
      <c r="M27" s="18"/>
    </row>
    <row r="28" spans="2:13" ht="14.5" outlineLevel="1" x14ac:dyDescent="0.35">
      <c r="B28" s="172"/>
      <c r="C28" s="147" t="str" cm="1">
        <f t="array" ref="C28">IF(IFERROR(INDEX($B$39:$B$63,MATCH(0,COUNTIF($C$15:C27,$B$39:$B$63),0)),"")=0,"",IFERROR(INDEX($B$39:$B$63,MATCH(0,COUNTIF($C$15:C27,$B$39:$B$63),0)),""))</f>
        <v/>
      </c>
      <c r="D28" s="638">
        <f t="shared" si="0"/>
        <v>0</v>
      </c>
      <c r="E28" s="638">
        <f t="shared" si="1"/>
        <v>0</v>
      </c>
      <c r="F28" s="337"/>
      <c r="G28" s="423" t="s">
        <v>257</v>
      </c>
      <c r="H28" s="641">
        <f>SUMIFS($I$39:$I$63,$D$39:$D$63,$C$3)</f>
        <v>0</v>
      </c>
      <c r="J28" s="107"/>
      <c r="K28" s="156"/>
      <c r="L28" s="747" t="str">
        <f>IF(ISBLANK(K28),"",L27+K28)</f>
        <v/>
      </c>
      <c r="M28" s="18"/>
    </row>
    <row r="29" spans="2:13" ht="14.5" outlineLevel="1" x14ac:dyDescent="0.35">
      <c r="B29" s="172"/>
      <c r="C29" s="188" t="s">
        <v>262</v>
      </c>
      <c r="D29" s="639">
        <f>SUM(D16:D28)</f>
        <v>0</v>
      </c>
      <c r="E29" s="639">
        <f>SUM(E16:E28)</f>
        <v>0</v>
      </c>
      <c r="G29" s="423" t="s">
        <v>258</v>
      </c>
      <c r="H29" s="641">
        <f>SUMIFS($I$39:$I$63,$C$39:$C$63,G29,$D$39:$D$63,"&lt;&gt;"&amp;C3)</f>
        <v>0</v>
      </c>
      <c r="J29" s="107"/>
      <c r="K29" s="156"/>
      <c r="L29" s="747" t="str">
        <f>IF(ISBLANK(K29),"",L28+K29)</f>
        <v/>
      </c>
      <c r="M29" s="18"/>
    </row>
    <row r="30" spans="2:13" ht="14.5" outlineLevel="1" x14ac:dyDescent="0.35">
      <c r="B30" s="172"/>
      <c r="C30" s="169"/>
      <c r="D30" s="232"/>
      <c r="E30" s="233"/>
      <c r="G30" s="644" t="s">
        <v>259</v>
      </c>
      <c r="H30" s="566">
        <f>SUM(H27:H29)</f>
        <v>0</v>
      </c>
      <c r="J30" s="107"/>
      <c r="K30" s="156"/>
      <c r="L30" s="747" t="str">
        <f>IF(ISBLANK(K30),"",L29+K30)</f>
        <v/>
      </c>
      <c r="M30" s="18"/>
    </row>
    <row r="31" spans="2:13" ht="14.5" outlineLevel="1" x14ac:dyDescent="0.35">
      <c r="B31" s="172"/>
      <c r="C31" s="169"/>
      <c r="D31" s="232"/>
      <c r="E31" s="233"/>
      <c r="G31" s="642"/>
      <c r="H31" s="642"/>
      <c r="J31" s="107"/>
      <c r="K31" s="156"/>
      <c r="L31" s="747" t="str">
        <f>IF(ISBLANK(K31),"",L30+K31)</f>
        <v/>
      </c>
      <c r="M31" s="18"/>
    </row>
    <row r="32" spans="2:13" ht="14.5" outlineLevel="1" x14ac:dyDescent="0.35">
      <c r="B32" s="137"/>
      <c r="G32" s="339">
        <v>0.7</v>
      </c>
      <c r="H32" s="643">
        <f>ROUND(H30*$G$32,2)</f>
        <v>0</v>
      </c>
      <c r="I32" s="65"/>
      <c r="J32" s="73"/>
      <c r="K32" s="65"/>
      <c r="L32" s="186"/>
      <c r="M32" s="18"/>
    </row>
    <row r="33" spans="2:18" outlineLevel="1" thickBot="1" x14ac:dyDescent="0.4">
      <c r="B33" s="976"/>
      <c r="C33" s="971"/>
      <c r="D33" s="971"/>
      <c r="E33" s="969"/>
      <c r="F33" s="966"/>
      <c r="G33" s="968"/>
      <c r="H33" s="975"/>
      <c r="I33" s="975"/>
      <c r="M33" s="18"/>
    </row>
    <row r="34" spans="2:18" ht="15" customHeight="1" thickBot="1" x14ac:dyDescent="0.4">
      <c r="B34" s="1010"/>
      <c r="C34" s="1011"/>
      <c r="D34" s="1011"/>
      <c r="E34" s="1011"/>
      <c r="F34" s="1011"/>
      <c r="G34" s="1011"/>
      <c r="H34" s="1011"/>
      <c r="I34" s="1011"/>
      <c r="J34" s="1011"/>
      <c r="K34" s="1011"/>
      <c r="L34" s="1011"/>
      <c r="M34" s="1012"/>
    </row>
    <row r="35" spans="2:18" thickBot="1" x14ac:dyDescent="0.4">
      <c r="B35" s="976"/>
      <c r="C35" s="971"/>
      <c r="D35" s="971"/>
      <c r="E35" s="969"/>
      <c r="F35" s="966"/>
      <c r="G35" s="968"/>
      <c r="H35" s="975"/>
      <c r="I35" s="975"/>
      <c r="M35" s="18"/>
    </row>
    <row r="36" spans="2:18" ht="26.5" thickBot="1" x14ac:dyDescent="0.4">
      <c r="B36" s="983"/>
      <c r="C36" s="984"/>
      <c r="D36" s="984"/>
      <c r="E36" s="985"/>
      <c r="F36" s="224"/>
      <c r="G36" s="48" t="s">
        <v>263</v>
      </c>
      <c r="H36" s="623" t="s">
        <v>248</v>
      </c>
      <c r="I36" s="100" t="s">
        <v>264</v>
      </c>
      <c r="M36" s="18"/>
      <c r="O36" s="102"/>
      <c r="P36" s="102"/>
      <c r="R36" s="102"/>
    </row>
    <row r="37" spans="2:18" ht="15" customHeight="1" x14ac:dyDescent="0.35">
      <c r="B37" s="1019" t="s">
        <v>265</v>
      </c>
      <c r="C37" s="1019" t="s">
        <v>266</v>
      </c>
      <c r="D37" s="1019" t="s">
        <v>267</v>
      </c>
      <c r="E37" s="1021" t="s">
        <v>268</v>
      </c>
      <c r="F37" s="1021" t="s">
        <v>269</v>
      </c>
      <c r="G37" s="986" t="s">
        <v>270</v>
      </c>
      <c r="H37" s="1023" t="s">
        <v>252</v>
      </c>
      <c r="I37" s="1025" t="s">
        <v>252</v>
      </c>
      <c r="J37" s="1013" t="s">
        <v>271</v>
      </c>
      <c r="K37" s="1014"/>
      <c r="L37" s="1014"/>
      <c r="M37" s="1015"/>
    </row>
    <row r="38" spans="2:18" thickBot="1" x14ac:dyDescent="0.4">
      <c r="B38" s="1020"/>
      <c r="C38" s="1020"/>
      <c r="D38" s="1020"/>
      <c r="E38" s="1022"/>
      <c r="F38" s="1022"/>
      <c r="G38" s="26" t="s">
        <v>272</v>
      </c>
      <c r="H38" s="1024"/>
      <c r="I38" s="1026"/>
      <c r="J38" s="1016"/>
      <c r="K38" s="1017"/>
      <c r="L38" s="1017"/>
      <c r="M38" s="1018"/>
    </row>
    <row r="39" spans="2:18" ht="14.5" x14ac:dyDescent="0.35">
      <c r="B39" s="474"/>
      <c r="C39" s="475"/>
      <c r="D39" s="475"/>
      <c r="E39" s="987"/>
      <c r="F39" s="987"/>
      <c r="G39" s="987"/>
      <c r="H39" s="988"/>
      <c r="I39" s="989"/>
      <c r="J39" s="1008"/>
      <c r="K39" s="1008"/>
      <c r="L39" s="1008"/>
      <c r="M39" s="1008"/>
    </row>
    <row r="40" spans="2:18" ht="14.5" x14ac:dyDescent="0.35">
      <c r="B40" s="474"/>
      <c r="C40" s="475"/>
      <c r="D40" s="475"/>
      <c r="E40" s="990"/>
      <c r="F40" s="987"/>
      <c r="G40" s="987"/>
      <c r="H40" s="988"/>
      <c r="I40" s="988"/>
      <c r="J40" s="1008"/>
      <c r="K40" s="1008"/>
      <c r="L40" s="1008"/>
      <c r="M40" s="1008"/>
    </row>
    <row r="41" spans="2:18" ht="14.5" x14ac:dyDescent="0.35">
      <c r="B41" s="474"/>
      <c r="C41" s="475"/>
      <c r="D41" s="475"/>
      <c r="E41" s="990"/>
      <c r="F41" s="987"/>
      <c r="G41" s="987"/>
      <c r="H41" s="988"/>
      <c r="I41" s="988"/>
      <c r="J41" s="1008"/>
      <c r="K41" s="1008"/>
      <c r="L41" s="1008"/>
      <c r="M41" s="1008"/>
    </row>
    <row r="42" spans="2:18" ht="14.5" x14ac:dyDescent="0.35">
      <c r="B42" s="474"/>
      <c r="C42" s="475"/>
      <c r="D42" s="475"/>
      <c r="E42" s="990"/>
      <c r="F42" s="987"/>
      <c r="G42" s="987"/>
      <c r="H42" s="988"/>
      <c r="I42" s="988"/>
      <c r="J42" s="1008"/>
      <c r="K42" s="1008"/>
      <c r="L42" s="1008"/>
      <c r="M42" s="1008"/>
    </row>
    <row r="43" spans="2:18" ht="14.5" x14ac:dyDescent="0.35">
      <c r="B43" s="474"/>
      <c r="C43" s="475"/>
      <c r="D43" s="475"/>
      <c r="E43" s="990"/>
      <c r="F43" s="987"/>
      <c r="G43" s="987"/>
      <c r="H43" s="988"/>
      <c r="I43" s="988"/>
      <c r="J43" s="1008"/>
      <c r="K43" s="1008"/>
      <c r="L43" s="1008"/>
      <c r="M43" s="1008"/>
    </row>
    <row r="44" spans="2:18" ht="14.5" x14ac:dyDescent="0.35">
      <c r="B44" s="474"/>
      <c r="C44" s="475"/>
      <c r="D44" s="475"/>
      <c r="E44" s="990"/>
      <c r="F44" s="987"/>
      <c r="G44" s="987"/>
      <c r="H44" s="988"/>
      <c r="I44" s="988"/>
      <c r="J44" s="1008"/>
      <c r="K44" s="1008"/>
      <c r="L44" s="1008"/>
      <c r="M44" s="1008"/>
    </row>
    <row r="45" spans="2:18" ht="14.5" x14ac:dyDescent="0.35">
      <c r="B45" s="474"/>
      <c r="C45" s="475"/>
      <c r="D45" s="475"/>
      <c r="E45" s="990"/>
      <c r="F45" s="987"/>
      <c r="G45" s="987"/>
      <c r="H45" s="988"/>
      <c r="I45" s="988"/>
      <c r="J45" s="1008"/>
      <c r="K45" s="1008"/>
      <c r="L45" s="1008"/>
      <c r="M45" s="1008"/>
    </row>
    <row r="46" spans="2:18" ht="14.5" x14ac:dyDescent="0.35">
      <c r="B46" s="474"/>
      <c r="C46" s="475"/>
      <c r="D46" s="475"/>
      <c r="E46" s="990"/>
      <c r="F46" s="987"/>
      <c r="G46" s="987"/>
      <c r="H46" s="988"/>
      <c r="I46" s="988"/>
      <c r="J46" s="1008"/>
      <c r="K46" s="1008"/>
      <c r="L46" s="1008"/>
      <c r="M46" s="1008"/>
    </row>
    <row r="47" spans="2:18" ht="14.5" x14ac:dyDescent="0.35">
      <c r="B47" s="474"/>
      <c r="C47" s="475"/>
      <c r="D47" s="475"/>
      <c r="E47" s="990"/>
      <c r="F47" s="987"/>
      <c r="G47" s="987"/>
      <c r="H47" s="988"/>
      <c r="I47" s="988"/>
      <c r="J47" s="1008"/>
      <c r="K47" s="1008"/>
      <c r="L47" s="1008"/>
      <c r="M47" s="1008"/>
    </row>
    <row r="48" spans="2:18" ht="14.5" x14ac:dyDescent="0.35">
      <c r="B48" s="474"/>
      <c r="C48" s="475"/>
      <c r="D48" s="475"/>
      <c r="E48" s="990"/>
      <c r="F48" s="987"/>
      <c r="G48" s="987"/>
      <c r="H48" s="988"/>
      <c r="I48" s="988"/>
      <c r="J48" s="1008"/>
      <c r="K48" s="1008"/>
      <c r="L48" s="1008"/>
      <c r="M48" s="1008"/>
    </row>
    <row r="49" spans="2:13" ht="14.5" x14ac:dyDescent="0.35">
      <c r="B49" s="474"/>
      <c r="C49" s="475"/>
      <c r="D49" s="475"/>
      <c r="E49" s="990"/>
      <c r="F49" s="987"/>
      <c r="G49" s="987"/>
      <c r="H49" s="988"/>
      <c r="I49" s="988"/>
      <c r="J49" s="1008"/>
      <c r="K49" s="1008"/>
      <c r="L49" s="1008"/>
      <c r="M49" s="1008"/>
    </row>
    <row r="50" spans="2:13" ht="14.5" x14ac:dyDescent="0.35">
      <c r="B50" s="474"/>
      <c r="C50" s="475"/>
      <c r="D50" s="475"/>
      <c r="E50" s="990"/>
      <c r="F50" s="987"/>
      <c r="G50" s="987"/>
      <c r="H50" s="988"/>
      <c r="I50" s="988"/>
      <c r="J50" s="1008"/>
      <c r="K50" s="1008"/>
      <c r="L50" s="1008"/>
      <c r="M50" s="1008"/>
    </row>
    <row r="51" spans="2:13" ht="14.5" x14ac:dyDescent="0.35">
      <c r="B51" s="474"/>
      <c r="C51" s="475"/>
      <c r="D51" s="475"/>
      <c r="E51" s="990"/>
      <c r="F51" s="987"/>
      <c r="G51" s="987"/>
      <c r="H51" s="988"/>
      <c r="I51" s="988"/>
      <c r="J51" s="1008"/>
      <c r="K51" s="1008"/>
      <c r="L51" s="1008"/>
      <c r="M51" s="1008"/>
    </row>
    <row r="52" spans="2:13" ht="14.5" x14ac:dyDescent="0.35">
      <c r="B52" s="474"/>
      <c r="C52" s="475"/>
      <c r="D52" s="475"/>
      <c r="E52" s="990"/>
      <c r="F52" s="987"/>
      <c r="G52" s="987"/>
      <c r="H52" s="988"/>
      <c r="I52" s="988"/>
      <c r="J52" s="1008"/>
      <c r="K52" s="1008"/>
      <c r="L52" s="1008"/>
      <c r="M52" s="1008"/>
    </row>
    <row r="53" spans="2:13" ht="14.5" x14ac:dyDescent="0.35">
      <c r="B53" s="474"/>
      <c r="C53" s="475"/>
      <c r="D53" s="475"/>
      <c r="E53" s="990"/>
      <c r="F53" s="987"/>
      <c r="G53" s="987"/>
      <c r="H53" s="988"/>
      <c r="I53" s="988"/>
      <c r="J53" s="1008"/>
      <c r="K53" s="1008"/>
      <c r="L53" s="1008"/>
      <c r="M53" s="1008"/>
    </row>
    <row r="54" spans="2:13" ht="14.5" x14ac:dyDescent="0.35">
      <c r="B54" s="474"/>
      <c r="C54" s="475"/>
      <c r="D54" s="475"/>
      <c r="E54" s="990"/>
      <c r="F54" s="987"/>
      <c r="G54" s="987"/>
      <c r="H54" s="988"/>
      <c r="I54" s="988"/>
      <c r="J54" s="1008"/>
      <c r="K54" s="1008"/>
      <c r="L54" s="1008"/>
      <c r="M54" s="1008"/>
    </row>
    <row r="55" spans="2:13" ht="14.5" x14ac:dyDescent="0.35">
      <c r="B55" s="474"/>
      <c r="C55" s="475"/>
      <c r="D55" s="475"/>
      <c r="E55" s="990"/>
      <c r="F55" s="987"/>
      <c r="G55" s="987"/>
      <c r="H55" s="988"/>
      <c r="I55" s="988"/>
      <c r="J55" s="1008"/>
      <c r="K55" s="1008"/>
      <c r="L55" s="1008"/>
      <c r="M55" s="1008"/>
    </row>
    <row r="56" spans="2:13" ht="14.5" x14ac:dyDescent="0.35">
      <c r="B56" s="474"/>
      <c r="C56" s="475"/>
      <c r="D56" s="475"/>
      <c r="E56" s="990"/>
      <c r="F56" s="987"/>
      <c r="G56" s="987"/>
      <c r="H56" s="988"/>
      <c r="I56" s="988"/>
      <c r="J56" s="1008"/>
      <c r="K56" s="1008"/>
      <c r="L56" s="1008"/>
      <c r="M56" s="1008"/>
    </row>
    <row r="57" spans="2:13" ht="14.5" x14ac:dyDescent="0.35">
      <c r="B57" s="474"/>
      <c r="C57" s="475"/>
      <c r="D57" s="475"/>
      <c r="E57" s="990"/>
      <c r="F57" s="987"/>
      <c r="G57" s="987"/>
      <c r="H57" s="988"/>
      <c r="I57" s="988"/>
      <c r="J57" s="1008"/>
      <c r="K57" s="1008"/>
      <c r="L57" s="1008"/>
      <c r="M57" s="1008"/>
    </row>
    <row r="58" spans="2:13" ht="14.5" x14ac:dyDescent="0.35">
      <c r="B58" s="474"/>
      <c r="C58" s="475"/>
      <c r="D58" s="475"/>
      <c r="E58" s="990"/>
      <c r="F58" s="987"/>
      <c r="G58" s="987"/>
      <c r="H58" s="988"/>
      <c r="I58" s="988"/>
      <c r="J58" s="1008"/>
      <c r="K58" s="1008"/>
      <c r="L58" s="1008"/>
      <c r="M58" s="1008"/>
    </row>
    <row r="59" spans="2:13" ht="14.5" x14ac:dyDescent="0.35">
      <c r="B59" s="474"/>
      <c r="C59" s="475"/>
      <c r="D59" s="475"/>
      <c r="E59" s="990"/>
      <c r="F59" s="987"/>
      <c r="G59" s="987"/>
      <c r="H59" s="988"/>
      <c r="I59" s="988"/>
      <c r="J59" s="1008"/>
      <c r="K59" s="1008"/>
      <c r="L59" s="1008"/>
      <c r="M59" s="1008"/>
    </row>
    <row r="60" spans="2:13" ht="14.5" x14ac:dyDescent="0.35">
      <c r="B60" s="474"/>
      <c r="C60" s="475"/>
      <c r="D60" s="475"/>
      <c r="E60" s="987"/>
      <c r="F60" s="987"/>
      <c r="G60" s="987"/>
      <c r="H60" s="988"/>
      <c r="I60" s="988"/>
      <c r="J60" s="1008"/>
      <c r="K60" s="1008"/>
      <c r="L60" s="1008"/>
      <c r="M60" s="1008"/>
    </row>
    <row r="61" spans="2:13" ht="14.5" x14ac:dyDescent="0.35">
      <c r="B61" s="474"/>
      <c r="C61" s="475"/>
      <c r="D61" s="475"/>
      <c r="E61" s="987"/>
      <c r="F61" s="987"/>
      <c r="G61" s="987"/>
      <c r="H61" s="988"/>
      <c r="I61" s="988"/>
      <c r="J61" s="1008"/>
      <c r="K61" s="1008"/>
      <c r="L61" s="1008"/>
      <c r="M61" s="1008"/>
    </row>
    <row r="62" spans="2:13" ht="14.5" x14ac:dyDescent="0.35">
      <c r="B62" s="474"/>
      <c r="C62" s="475"/>
      <c r="D62" s="475"/>
      <c r="E62" s="987"/>
      <c r="F62" s="987"/>
      <c r="G62" s="987"/>
      <c r="H62" s="988"/>
      <c r="I62" s="988"/>
      <c r="J62" s="1008"/>
      <c r="K62" s="1008"/>
      <c r="L62" s="1008"/>
      <c r="M62" s="1008"/>
    </row>
    <row r="63" spans="2:13" ht="14.5" x14ac:dyDescent="0.35">
      <c r="B63" s="474"/>
      <c r="C63" s="475"/>
      <c r="D63" s="475"/>
      <c r="E63" s="987"/>
      <c r="F63" s="987"/>
      <c r="G63" s="987"/>
      <c r="H63" s="988"/>
      <c r="I63" s="988"/>
      <c r="J63" s="1008"/>
      <c r="K63" s="1008"/>
      <c r="L63" s="1008"/>
      <c r="M63" s="1008"/>
    </row>
    <row r="64" spans="2:13" ht="15.5" x14ac:dyDescent="0.35">
      <c r="C64" s="991"/>
      <c r="D64" s="991"/>
      <c r="G64" s="992"/>
    </row>
  </sheetData>
  <sheetProtection sheet="1" objects="1" scenarios="1"/>
  <mergeCells count="49">
    <mergeCell ref="J45:M45"/>
    <mergeCell ref="J40:M40"/>
    <mergeCell ref="J41:M41"/>
    <mergeCell ref="J42:M42"/>
    <mergeCell ref="J43:M43"/>
    <mergeCell ref="J44:M44"/>
    <mergeCell ref="B12:M12"/>
    <mergeCell ref="C3:D3"/>
    <mergeCell ref="C5:E5"/>
    <mergeCell ref="C7:E7"/>
    <mergeCell ref="C9:D9"/>
    <mergeCell ref="G24:H24"/>
    <mergeCell ref="G14:H14"/>
    <mergeCell ref="J14:L14"/>
    <mergeCell ref="J15:J16"/>
    <mergeCell ref="K15:K16"/>
    <mergeCell ref="L15:L16"/>
    <mergeCell ref="J24:L24"/>
    <mergeCell ref="L25:L26"/>
    <mergeCell ref="B34:M34"/>
    <mergeCell ref="J37:M38"/>
    <mergeCell ref="J39:M39"/>
    <mergeCell ref="B37:B38"/>
    <mergeCell ref="C37:C38"/>
    <mergeCell ref="D37:D38"/>
    <mergeCell ref="E37:E38"/>
    <mergeCell ref="F37:F38"/>
    <mergeCell ref="H37:H38"/>
    <mergeCell ref="I37:I38"/>
    <mergeCell ref="J25:J26"/>
    <mergeCell ref="K25:K26"/>
    <mergeCell ref="J46:M46"/>
    <mergeCell ref="J47:M47"/>
    <mergeCell ref="J48:M48"/>
    <mergeCell ref="J49:M49"/>
    <mergeCell ref="J50:M50"/>
    <mergeCell ref="J51:M51"/>
    <mergeCell ref="J52:M52"/>
    <mergeCell ref="J53:M53"/>
    <mergeCell ref="J54:M54"/>
    <mergeCell ref="J55:M55"/>
    <mergeCell ref="J61:M61"/>
    <mergeCell ref="J62:M62"/>
    <mergeCell ref="J63:M63"/>
    <mergeCell ref="J56:M56"/>
    <mergeCell ref="J57:M57"/>
    <mergeCell ref="J58:M58"/>
    <mergeCell ref="J59:M59"/>
    <mergeCell ref="J60:M60"/>
  </mergeCells>
  <pageMargins left="0.7" right="0.7" top="0.75" bottom="0.75" header="0.3" footer="0.3"/>
  <pageSetup scale="55" fitToWidth="0"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8B885B07-2C8F-483F-9F93-E3FFB47EDE3D}">
          <x14:formula1>
            <xm:f>Lookup!$S$2:$S$10</xm:f>
          </x14:formula1>
          <xm:sqref>D39:D63 C3:D3</xm:sqref>
        </x14:dataValidation>
        <x14:dataValidation type="list" allowBlank="1" showInputMessage="1" showErrorMessage="1" xr:uid="{FB68190E-43AA-4582-92B7-D768E9522F1F}">
          <x14:formula1>
            <xm:f>Lookup!$D$8:$D$9</xm:f>
          </x14:formula1>
          <xm:sqref>C39:C63</xm:sqref>
        </x14:dataValidation>
        <x14:dataValidation type="list" allowBlank="1" showInputMessage="1" showErrorMessage="1" xr:uid="{8E58FEC4-3088-46C2-9E5F-915FE72D9B29}">
          <x14:formula1>
            <xm:f>Lookup!$Q$51:$Q$55</xm:f>
          </x14:formula1>
          <xm:sqref>G9</xm:sqref>
        </x14:dataValidation>
        <x14:dataValidation type="list" allowBlank="1" showInputMessage="1" showErrorMessage="1" xr:uid="{24BFFE27-D6ED-4989-9E7C-F4835F10E0AC}">
          <x14:formula1>
            <xm:f>Lookup!$C$2:$C$33</xm:f>
          </x14:formula1>
          <xm:sqref>B39:B63</xm:sqref>
        </x14:dataValidation>
        <x14:dataValidation type="list" allowBlank="1" showInputMessage="1" showErrorMessage="1" xr:uid="{8FBD2940-E613-4413-9F94-E6373A0F86F2}">
          <x14:formula1>
            <xm:f>Lookup!$J$2:$J$8</xm:f>
          </x14:formula1>
          <xm:sqref>G39:G63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F78"/>
  <sheetViews>
    <sheetView zoomScale="80" zoomScaleNormal="80" workbookViewId="0">
      <selection activeCell="E3" sqref="E3"/>
    </sheetView>
  </sheetViews>
  <sheetFormatPr defaultRowHeight="14.5" outlineLevelRow="1" x14ac:dyDescent="0.35"/>
  <cols>
    <col min="2" max="2" width="12" customWidth="1"/>
    <col min="3" max="3" width="13.453125" bestFit="1" customWidth="1"/>
    <col min="4" max="4" width="12.26953125" customWidth="1"/>
    <col min="5" max="5" width="12.54296875" customWidth="1"/>
    <col min="6" max="6" width="14.453125" customWidth="1"/>
    <col min="7" max="7" width="17" customWidth="1"/>
    <col min="8" max="8" width="11.81640625" customWidth="1"/>
    <col min="9" max="9" width="12.26953125" bestFit="1" customWidth="1"/>
    <col min="10" max="10" width="11.26953125" bestFit="1" customWidth="1"/>
    <col min="11" max="11" width="16" bestFit="1" customWidth="1"/>
    <col min="12" max="12" width="16.81640625" bestFit="1" customWidth="1"/>
    <col min="13" max="13" width="20.26953125" customWidth="1"/>
    <col min="14" max="14" width="23.81640625" customWidth="1"/>
    <col min="15" max="15" width="19.7265625" bestFit="1" customWidth="1"/>
    <col min="16" max="16" width="12.453125" customWidth="1"/>
    <col min="17" max="17" width="15" customWidth="1"/>
    <col min="18" max="19" width="15.54296875" customWidth="1"/>
    <col min="20" max="20" width="12.453125" customWidth="1"/>
    <col min="21" max="21" width="23.1796875" bestFit="1" customWidth="1"/>
    <col min="22" max="22" width="12.1796875" bestFit="1" customWidth="1"/>
    <col min="23" max="23" width="13.1796875" customWidth="1"/>
    <col min="24" max="24" width="11.7265625" customWidth="1"/>
    <col min="25" max="25" width="11.54296875" bestFit="1" customWidth="1"/>
    <col min="26" max="26" width="23.1796875" bestFit="1" customWidth="1"/>
    <col min="27" max="27" width="20.26953125" bestFit="1" customWidth="1"/>
    <col min="31" max="31" width="22.453125" bestFit="1" customWidth="1"/>
    <col min="32" max="32" width="10.81640625" customWidth="1"/>
  </cols>
  <sheetData>
    <row r="1" spans="2:32" x14ac:dyDescent="0.35">
      <c r="C1" s="1"/>
      <c r="D1" s="1"/>
      <c r="E1" s="1"/>
      <c r="F1" s="15"/>
      <c r="H1" s="528"/>
      <c r="I1" s="529"/>
      <c r="J1" s="515"/>
      <c r="N1" s="530"/>
      <c r="O1" s="526"/>
      <c r="P1" s="526"/>
    </row>
    <row r="2" spans="2:32" ht="18" x14ac:dyDescent="0.4">
      <c r="B2" s="13" t="s">
        <v>273</v>
      </c>
      <c r="C2" s="19"/>
      <c r="D2" s="19"/>
      <c r="E2" s="19"/>
      <c r="F2" s="20"/>
      <c r="G2" s="21"/>
      <c r="H2" s="1"/>
      <c r="I2" s="1"/>
      <c r="J2" s="1"/>
      <c r="K2" s="1"/>
      <c r="L2" s="1"/>
      <c r="M2" s="1"/>
      <c r="S2" s="532"/>
      <c r="AD2" s="1110" t="str">
        <f>Lookup!$Z$2</f>
        <v>Effective 5/2026</v>
      </c>
      <c r="AE2" s="1104"/>
    </row>
    <row r="3" spans="2:32" x14ac:dyDescent="0.35">
      <c r="B3" s="2" t="s">
        <v>237</v>
      </c>
      <c r="C3" s="5"/>
      <c r="D3" s="5"/>
      <c r="E3" s="471">
        <v>2027</v>
      </c>
      <c r="F3" s="15"/>
      <c r="G3" s="1087" t="s">
        <v>238</v>
      </c>
      <c r="H3" s="1087"/>
      <c r="I3" s="471"/>
      <c r="K3" s="2"/>
    </row>
    <row r="4" spans="2:32" ht="18.5" thickBot="1" x14ac:dyDescent="0.45">
      <c r="B4" s="13"/>
      <c r="C4" s="5"/>
      <c r="D4" s="5"/>
      <c r="E4" s="27"/>
      <c r="F4" s="15"/>
      <c r="G4" s="5"/>
      <c r="H4" s="5"/>
      <c r="I4" s="28"/>
      <c r="J4" s="2"/>
      <c r="K4" s="2"/>
      <c r="L4" s="2"/>
      <c r="M4" s="2"/>
      <c r="N4" s="5"/>
    </row>
    <row r="5" spans="2:32" ht="15" thickBot="1" x14ac:dyDescent="0.4">
      <c r="B5" s="683" t="s">
        <v>274</v>
      </c>
      <c r="C5" s="684"/>
      <c r="D5" s="684"/>
      <c r="E5" s="1088"/>
      <c r="F5" s="1088"/>
      <c r="G5" s="22"/>
      <c r="H5" s="22"/>
      <c r="I5" s="22"/>
      <c r="J5" s="22"/>
      <c r="K5" s="527" t="s">
        <v>275</v>
      </c>
      <c r="L5" s="527" t="s">
        <v>276</v>
      </c>
      <c r="M5" s="22"/>
      <c r="N5" s="22"/>
      <c r="O5" s="22"/>
      <c r="P5" s="677"/>
      <c r="Q5" s="678" t="s">
        <v>240</v>
      </c>
      <c r="R5" s="22"/>
      <c r="S5" s="1090" t="s">
        <v>277</v>
      </c>
      <c r="T5" s="1091"/>
      <c r="U5" s="1091"/>
      <c r="V5" s="1091"/>
      <c r="W5" s="1092"/>
      <c r="X5" s="22"/>
      <c r="Y5" s="22"/>
      <c r="Z5" s="22"/>
      <c r="AA5" s="22"/>
      <c r="AB5" s="22"/>
      <c r="AC5" s="22"/>
      <c r="AD5" s="22"/>
      <c r="AE5" s="22"/>
      <c r="AF5" s="17"/>
    </row>
    <row r="6" spans="2:32" x14ac:dyDescent="0.35">
      <c r="B6" s="685"/>
      <c r="C6" s="515"/>
      <c r="D6" s="515"/>
      <c r="E6" s="516"/>
      <c r="F6" s="517"/>
      <c r="H6" s="1089" t="s">
        <v>278</v>
      </c>
      <c r="I6" s="1089"/>
      <c r="J6" s="1089"/>
      <c r="K6" s="525"/>
      <c r="L6" s="525"/>
      <c r="M6" s="681" t="s">
        <v>279</v>
      </c>
      <c r="N6" s="682" t="s">
        <v>280</v>
      </c>
      <c r="P6" s="650"/>
      <c r="Q6" s="649" t="s">
        <v>242</v>
      </c>
      <c r="S6" s="1130" t="s">
        <v>281</v>
      </c>
      <c r="T6" s="1131"/>
      <c r="U6" s="1132">
        <f>SUM(L43:L78)</f>
        <v>0</v>
      </c>
      <c r="V6" s="1132"/>
      <c r="W6" s="1133"/>
      <c r="AF6" s="18"/>
    </row>
    <row r="7" spans="2:32" ht="15" thickBot="1" x14ac:dyDescent="0.4">
      <c r="B7" s="686" t="s">
        <v>241</v>
      </c>
      <c r="C7" s="687"/>
      <c r="D7" s="687"/>
      <c r="E7" s="1062"/>
      <c r="F7" s="1062"/>
      <c r="M7" s="688" t="s">
        <v>282</v>
      </c>
      <c r="S7" s="1103" t="s">
        <v>283</v>
      </c>
      <c r="T7" s="1104"/>
      <c r="U7" s="1134"/>
      <c r="V7" s="1134"/>
      <c r="W7" s="1134"/>
      <c r="AF7" s="18"/>
    </row>
    <row r="8" spans="2:32" ht="15" thickBot="1" x14ac:dyDescent="0.4">
      <c r="B8" s="686"/>
      <c r="C8" s="689"/>
      <c r="D8" s="689"/>
      <c r="E8" s="1062"/>
      <c r="F8" s="1062"/>
      <c r="H8" s="1089" t="s">
        <v>284</v>
      </c>
      <c r="I8" s="1089"/>
      <c r="J8" s="1089"/>
      <c r="K8" s="679">
        <f>K6*4</f>
        <v>0</v>
      </c>
      <c r="L8" s="680">
        <f>L6*4</f>
        <v>0</v>
      </c>
      <c r="M8" s="690">
        <f>INDEX(Lookup!V2:V10,MATCH(E3,Lookup!S2:S10,0))</f>
        <v>46388</v>
      </c>
      <c r="S8" s="1103" t="s">
        <v>285</v>
      </c>
      <c r="T8" s="1104"/>
      <c r="U8" s="1129">
        <f>U6-U7</f>
        <v>0</v>
      </c>
      <c r="V8" s="1129"/>
      <c r="W8" s="1129"/>
      <c r="AF8" s="18"/>
    </row>
    <row r="9" spans="2:32" ht="15" thickBot="1" x14ac:dyDescent="0.4">
      <c r="B9" s="685"/>
      <c r="C9" s="515"/>
      <c r="D9" s="515"/>
      <c r="E9" s="1062"/>
      <c r="F9" s="1062"/>
      <c r="S9" s="1125" t="s">
        <v>286</v>
      </c>
      <c r="T9" s="1126"/>
      <c r="U9" s="1127"/>
      <c r="V9" s="1127"/>
      <c r="W9" s="1128"/>
      <c r="AF9" s="18"/>
    </row>
    <row r="10" spans="2:32" x14ac:dyDescent="0.35">
      <c r="B10" s="685"/>
      <c r="C10" s="515"/>
      <c r="D10" s="515"/>
      <c r="E10" s="1062"/>
      <c r="F10" s="1062"/>
      <c r="H10" s="1089" t="s">
        <v>287</v>
      </c>
      <c r="I10" s="1089"/>
      <c r="J10" s="1089"/>
      <c r="K10" s="525"/>
      <c r="L10" s="525"/>
      <c r="S10" s="1063" t="s">
        <v>288</v>
      </c>
      <c r="T10" s="1064"/>
      <c r="U10" s="1093" t="str">
        <f>IFERROR(ROUND(U8/U9,2),"")</f>
        <v/>
      </c>
      <c r="V10" s="1093"/>
      <c r="W10" s="1094"/>
      <c r="AF10" s="18"/>
    </row>
    <row r="11" spans="2:32" ht="15" thickBot="1" x14ac:dyDescent="0.4">
      <c r="B11" s="685"/>
      <c r="C11" s="515"/>
      <c r="D11" s="515"/>
      <c r="E11" s="520"/>
      <c r="F11" s="520"/>
      <c r="S11" s="1065"/>
      <c r="T11" s="1066"/>
      <c r="U11" s="1095"/>
      <c r="V11" s="1095"/>
      <c r="W11" s="1096"/>
      <c r="AF11" s="18"/>
    </row>
    <row r="12" spans="2:32" x14ac:dyDescent="0.35">
      <c r="B12" s="685" t="s">
        <v>243</v>
      </c>
      <c r="C12" s="515"/>
      <c r="D12" s="515"/>
      <c r="E12" s="472"/>
      <c r="F12" s="520"/>
      <c r="H12" s="3"/>
      <c r="I12" s="519"/>
      <c r="J12" s="515"/>
      <c r="S12" s="38"/>
      <c r="T12" s="691"/>
      <c r="U12" s="39"/>
      <c r="V12" s="39"/>
      <c r="W12" s="40"/>
      <c r="AF12" s="18"/>
    </row>
    <row r="13" spans="2:32" ht="15" thickBot="1" x14ac:dyDescent="0.4">
      <c r="B13" s="4"/>
      <c r="C13" s="9"/>
      <c r="D13" s="9"/>
      <c r="E13" s="9"/>
      <c r="F13" s="10"/>
      <c r="G13" s="14"/>
      <c r="H13" s="9"/>
      <c r="I13" s="29"/>
      <c r="J13" s="9"/>
      <c r="K13" s="9"/>
      <c r="L13" s="224"/>
      <c r="M13" s="224"/>
      <c r="N13" s="224"/>
      <c r="O13" s="224"/>
      <c r="P13" s="224"/>
      <c r="Q13" s="224"/>
      <c r="R13" s="224"/>
      <c r="S13" s="692"/>
      <c r="T13" s="693"/>
      <c r="U13" s="694"/>
      <c r="V13" s="694"/>
      <c r="W13" s="695"/>
      <c r="X13" s="224"/>
      <c r="Y13" s="224"/>
      <c r="Z13" s="224"/>
      <c r="AA13" s="224"/>
      <c r="AB13" s="224"/>
      <c r="AC13" s="224"/>
      <c r="AD13" s="224"/>
      <c r="AE13" s="224"/>
      <c r="AF13" s="45"/>
    </row>
    <row r="14" spans="2:32" ht="15" outlineLevel="1" thickBot="1" x14ac:dyDescent="0.4">
      <c r="B14" s="1010" t="s">
        <v>245</v>
      </c>
      <c r="C14" s="1011"/>
      <c r="D14" s="1011"/>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1"/>
      <c r="AA14" s="1011"/>
      <c r="AB14" s="1011"/>
      <c r="AC14" s="1011"/>
      <c r="AD14" s="1011"/>
      <c r="AE14" s="1011"/>
      <c r="AF14" s="1012"/>
    </row>
    <row r="15" spans="2:32" outlineLevel="1" x14ac:dyDescent="0.35">
      <c r="B15" s="172"/>
      <c r="C15" s="152"/>
      <c r="D15" s="152"/>
      <c r="E15" s="152"/>
      <c r="F15" s="152"/>
      <c r="G15" s="152"/>
      <c r="H15" s="152"/>
      <c r="I15" s="152"/>
      <c r="J15" s="152"/>
      <c r="K15" s="152"/>
      <c r="O15" s="152"/>
      <c r="P15" s="153"/>
      <c r="AF15" s="18"/>
    </row>
    <row r="16" spans="2:32" ht="15" customHeight="1" outlineLevel="1" x14ac:dyDescent="0.35">
      <c r="B16" s="524"/>
      <c r="C16" s="1109" t="s">
        <v>250</v>
      </c>
      <c r="D16" s="1097">
        <v>6753</v>
      </c>
      <c r="E16" s="1098"/>
      <c r="F16" s="1099">
        <v>6703</v>
      </c>
      <c r="G16" s="1100"/>
      <c r="H16" s="1097">
        <v>6704</v>
      </c>
      <c r="I16" s="1098"/>
      <c r="J16" s="658">
        <v>6780</v>
      </c>
      <c r="K16" s="1049" t="s">
        <v>289</v>
      </c>
      <c r="M16" s="1032" t="s">
        <v>248</v>
      </c>
      <c r="N16" s="1032"/>
      <c r="O16" s="1032"/>
      <c r="P16" s="1032"/>
      <c r="Q16" s="1032"/>
      <c r="R16" s="1032"/>
      <c r="S16" s="1032"/>
      <c r="T16" s="1032"/>
      <c r="U16" s="1032"/>
      <c r="V16" s="101"/>
      <c r="Y16" s="1032" t="s">
        <v>249</v>
      </c>
      <c r="Z16" s="1032"/>
      <c r="AA16" s="1032"/>
      <c r="AF16" s="18"/>
    </row>
    <row r="17" spans="2:32" ht="38.25" customHeight="1" outlineLevel="1" x14ac:dyDescent="0.35">
      <c r="B17" s="524"/>
      <c r="C17" s="1109"/>
      <c r="D17" s="659" t="s">
        <v>290</v>
      </c>
      <c r="E17" s="660" t="s">
        <v>252</v>
      </c>
      <c r="F17" s="660" t="s">
        <v>290</v>
      </c>
      <c r="G17" s="660" t="s">
        <v>252</v>
      </c>
      <c r="H17" s="659" t="s">
        <v>290</v>
      </c>
      <c r="I17" s="660" t="s">
        <v>252</v>
      </c>
      <c r="J17" s="660" t="s">
        <v>252</v>
      </c>
      <c r="K17" s="1049"/>
      <c r="M17" s="1101"/>
      <c r="N17" s="1050">
        <v>6753</v>
      </c>
      <c r="O17" s="1051"/>
      <c r="P17" s="1050">
        <v>6703</v>
      </c>
      <c r="Q17" s="1051"/>
      <c r="R17" s="1050">
        <v>6704</v>
      </c>
      <c r="S17" s="1102"/>
      <c r="T17" s="699">
        <v>6780</v>
      </c>
      <c r="U17" s="1135" t="s">
        <v>289</v>
      </c>
      <c r="Y17" s="1032" t="s">
        <v>253</v>
      </c>
      <c r="Z17" s="1033" t="s">
        <v>254</v>
      </c>
      <c r="AA17" s="1033" t="s">
        <v>255</v>
      </c>
      <c r="AF17" s="18"/>
    </row>
    <row r="18" spans="2:32" ht="26" outlineLevel="1" x14ac:dyDescent="0.35">
      <c r="B18" s="524"/>
      <c r="C18" s="661" t="str" cm="1">
        <f t="array" ref="C18">IF(IFERROR(INDEX($B$43:$B$78,MATCH(0,COUNTIF(C16:$C$16,$B$43:$B$78),0)),"")=0,"",IFERROR(INDEX($B$43:$B$78,MATCH(0,COUNTIF(C16:$C$16,$B$43:$B$78),0)),""))</f>
        <v/>
      </c>
      <c r="D18" s="662">
        <f t="shared" ref="D18:D30" si="0">SUMIF($B$43:$B$78,$C18,$J$43:$J$78)</f>
        <v>0</v>
      </c>
      <c r="E18" s="663">
        <f t="shared" ref="E18:E30" si="1">SUMIF($B$43:$B$78,$C18,$L$43:$L$78)</f>
        <v>0</v>
      </c>
      <c r="F18" s="662">
        <f t="shared" ref="F18:F30" si="2">SUMIF($B$43:$B$78,$C18,$M$43:$M$78)</f>
        <v>0</v>
      </c>
      <c r="G18" s="423">
        <f t="shared" ref="G18:G30" si="3">SUMIF($B$43:$B$78,$C18,$N$43:$N$78)</f>
        <v>0</v>
      </c>
      <c r="H18" s="662">
        <f t="shared" ref="H18:H30" si="4">SUMIF($B$43:$B$78,$C18,$O$43:$O$78)</f>
        <v>0</v>
      </c>
      <c r="I18" s="423">
        <f t="shared" ref="I18:I30" si="5">SUMIF($B$43:$B$78,$C18,$P$43:$P$78)</f>
        <v>0</v>
      </c>
      <c r="J18" s="423">
        <f t="shared" ref="J18:J30" si="6">SUMIF($B$43:$B$78,$C18,$Q$43:$Q$78)</f>
        <v>0</v>
      </c>
      <c r="K18" s="423">
        <f t="shared" ref="K18:K30" si="7">SUMIF($B$43:$B$78,$C18,$R$43:$R$78)</f>
        <v>0</v>
      </c>
      <c r="M18" s="1101"/>
      <c r="N18" s="664" t="s">
        <v>290</v>
      </c>
      <c r="O18" s="646" t="s">
        <v>252</v>
      </c>
      <c r="P18" s="646" t="s">
        <v>290</v>
      </c>
      <c r="Q18" s="646" t="s">
        <v>252</v>
      </c>
      <c r="R18" s="664" t="s">
        <v>290</v>
      </c>
      <c r="S18" s="646" t="s">
        <v>252</v>
      </c>
      <c r="T18" s="646" t="s">
        <v>252</v>
      </c>
      <c r="U18" s="1136"/>
      <c r="Y18" s="1032"/>
      <c r="Z18" s="1033"/>
      <c r="AA18" s="1033"/>
      <c r="AF18" s="18"/>
    </row>
    <row r="19" spans="2:32" outlineLevel="1" x14ac:dyDescent="0.35">
      <c r="B19" s="524"/>
      <c r="C19" s="661" t="str" cm="1">
        <f t="array" ref="C19">IF(IFERROR(INDEX($B$43:$B$78,MATCH(0,COUNTIF(C$16:$C18,$B$43:$B$78),0)),"")=0,"",IFERROR(INDEX($B$43:$B$78,MATCH(0,COUNTIF(C$16:$C18,$B$43:$B$78),0)),""))</f>
        <v/>
      </c>
      <c r="D19" s="662">
        <f t="shared" si="0"/>
        <v>0</v>
      </c>
      <c r="E19" s="663">
        <f t="shared" si="1"/>
        <v>0</v>
      </c>
      <c r="F19" s="662">
        <f t="shared" si="2"/>
        <v>0</v>
      </c>
      <c r="G19" s="423">
        <f t="shared" si="3"/>
        <v>0</v>
      </c>
      <c r="H19" s="662">
        <f t="shared" si="4"/>
        <v>0</v>
      </c>
      <c r="I19" s="423">
        <f t="shared" si="5"/>
        <v>0</v>
      </c>
      <c r="J19" s="423">
        <f t="shared" si="6"/>
        <v>0</v>
      </c>
      <c r="K19" s="423">
        <f t="shared" si="7"/>
        <v>0</v>
      </c>
      <c r="M19" s="423" t="s">
        <v>256</v>
      </c>
      <c r="N19" s="665">
        <f>SUM($J$43:$J$75)-N20-N21</f>
        <v>0</v>
      </c>
      <c r="O19" s="641">
        <f>SUM($L$43:$L$75)-O20-O21</f>
        <v>0</v>
      </c>
      <c r="P19" s="665">
        <f>SUM($M$43:$M$75)-P20-P21</f>
        <v>0</v>
      </c>
      <c r="Q19" s="641">
        <f>SUM($N$43:$N$75)-Q20-Q21</f>
        <v>0</v>
      </c>
      <c r="R19" s="665">
        <f>SUM($O$43:$O$75)-R20-R21</f>
        <v>0</v>
      </c>
      <c r="S19" s="641">
        <f>SUM($P$43:$P$75)-S20-S21</f>
        <v>0</v>
      </c>
      <c r="T19" s="641">
        <f>SUM($Q$43:$Q$75)-T20-T21</f>
        <v>0</v>
      </c>
      <c r="U19" s="641">
        <f>SUM($R$43:$R$75)-U20-U21</f>
        <v>0</v>
      </c>
      <c r="Y19" s="107"/>
      <c r="Z19" s="158"/>
      <c r="AA19" s="179">
        <f>Z19</f>
        <v>0</v>
      </c>
      <c r="AF19" s="18"/>
    </row>
    <row r="20" spans="2:32" outlineLevel="1" x14ac:dyDescent="0.35">
      <c r="B20" s="524"/>
      <c r="C20" s="661" t="str" cm="1">
        <f t="array" ref="C20">IF(IFERROR(INDEX($B$43:$B$78,MATCH(0,COUNTIF(C$16:$C19,$B$43:$B$78),0)),"")=0,"",IFERROR(INDEX($B$43:$B$78,MATCH(0,COUNTIF(C$16:$C19,$B$43:$B$78),0)),""))</f>
        <v/>
      </c>
      <c r="D20" s="662">
        <f t="shared" si="0"/>
        <v>0</v>
      </c>
      <c r="E20" s="663">
        <f t="shared" si="1"/>
        <v>0</v>
      </c>
      <c r="F20" s="662">
        <f t="shared" si="2"/>
        <v>0</v>
      </c>
      <c r="G20" s="423">
        <f t="shared" si="3"/>
        <v>0</v>
      </c>
      <c r="H20" s="662">
        <f t="shared" si="4"/>
        <v>0</v>
      </c>
      <c r="I20" s="423">
        <f t="shared" si="5"/>
        <v>0</v>
      </c>
      <c r="J20" s="423">
        <f t="shared" si="6"/>
        <v>0</v>
      </c>
      <c r="K20" s="423">
        <f t="shared" si="7"/>
        <v>0</v>
      </c>
      <c r="M20" s="423" t="s">
        <v>257</v>
      </c>
      <c r="N20" s="665">
        <f>SUMIFS($J$43:$J$75,$D$43:$D$75,$E$3)+SUMIFS($J$43:$J$75,$D$43:$D$75,$E$3-1)</f>
        <v>0</v>
      </c>
      <c r="O20" s="665">
        <f>SUMIFS($K$43:$K$75,$D$43:$D$75,$E$3)+SUMIFS($K$43:$K$75,$D$43:$D$75,$E$3-1)</f>
        <v>0</v>
      </c>
      <c r="P20" s="665">
        <f>SUMIFS($M$43:$M$75,$D$43:$D$75,$E$3)+SUMIFS($M$43:$M$75,$D$43:$D$75,$E$3-1)</f>
        <v>0</v>
      </c>
      <c r="Q20" s="665">
        <f>SUMIFS($N$43:$N$75,$D$43:$D$75,$E$3)+SUMIFS($N$43:$N$75,$D$43:$D$75,$E$3-1)</f>
        <v>0</v>
      </c>
      <c r="R20" s="665">
        <f>SUMIFS($O$43:$O$75,$D$43:$D$75,$E$3)+SUMIFS($O$43:$O$75,$D$43:$D$75,$E$3-1)</f>
        <v>0</v>
      </c>
      <c r="S20" s="665">
        <f>SUMIFS($P$43:$P$75,$D$43:$D$75,$E$3)+SUMIFS($P$43:$P$75,$D$43:$D$75,$E$3-1)</f>
        <v>0</v>
      </c>
      <c r="T20" s="665">
        <f>SUMIFS($Q$43:$Q$75,$D$43:$D$75,$E$3)+SUMIFS($Q$43:$Q$75,$D$43:$D$75,$E$3-1)</f>
        <v>0</v>
      </c>
      <c r="U20" s="665">
        <f>SUMIFS($R$43:$R$75,$D$43:$D$75,$E$3)+SUMIFS($R$43:$R$75,$D$43:$D$75,$E$3-1)</f>
        <v>0</v>
      </c>
      <c r="Y20" s="107"/>
      <c r="Z20" s="156"/>
      <c r="AA20" s="747" t="str">
        <f>IF(ISBLANK(Z20),"",AA19+Z20)</f>
        <v/>
      </c>
      <c r="AF20" s="18"/>
    </row>
    <row r="21" spans="2:32" outlineLevel="1" x14ac:dyDescent="0.35">
      <c r="B21" s="524"/>
      <c r="C21" s="661" t="str" cm="1">
        <f t="array" ref="C21">IF(IFERROR(INDEX($B$43:$B$78,MATCH(0,COUNTIF(C$16:$C20,$B$43:$B$78),0)),"")=0,"",IFERROR(INDEX($B$43:$B$78,MATCH(0,COUNTIF(C$16:$C20,$B$43:$B$78),0)),""))</f>
        <v/>
      </c>
      <c r="D21" s="662">
        <f t="shared" si="0"/>
        <v>0</v>
      </c>
      <c r="E21" s="663">
        <f t="shared" si="1"/>
        <v>0</v>
      </c>
      <c r="F21" s="662">
        <f t="shared" si="2"/>
        <v>0</v>
      </c>
      <c r="G21" s="423">
        <f>SUMIF($B$43:$B$78,$C21,$N$43:$N$78)</f>
        <v>0</v>
      </c>
      <c r="H21" s="662">
        <f t="shared" si="4"/>
        <v>0</v>
      </c>
      <c r="I21" s="423">
        <f t="shared" si="5"/>
        <v>0</v>
      </c>
      <c r="J21" s="423">
        <f t="shared" si="6"/>
        <v>0</v>
      </c>
      <c r="K21" s="423">
        <f t="shared" si="7"/>
        <v>0</v>
      </c>
      <c r="M21" s="423" t="s">
        <v>258</v>
      </c>
      <c r="N21" s="665">
        <f>SUMIFS($J$43:$J$75,$C$43:$C$75,$M$21,$D$43:$D$75,"")</f>
        <v>0</v>
      </c>
      <c r="O21" s="665">
        <f>SUMIFS($L$43:$L$75,$C$43:$C$75,$M$21,$D$43:$D$75,"")</f>
        <v>0</v>
      </c>
      <c r="P21" s="665">
        <f>SUMIFS($M$43:$M$75,$C$43:$C$75,$M$21,$D$43:$D$75,"")</f>
        <v>0</v>
      </c>
      <c r="Q21" s="665">
        <f>SUMIFS($N$43:$N$75,$C$43:$C$75,$M$21,$D$43:$D$75,"")</f>
        <v>0</v>
      </c>
      <c r="R21" s="665">
        <f>SUMIFS($O$43:$O$75,$C$43:$C$75,$M$21,$D$43:$D$75,"")</f>
        <v>0</v>
      </c>
      <c r="S21" s="665">
        <f>SUMIFS($P$43:$P$75,$C$43:$C$75,$M$21,$D$43:$D$75,"")</f>
        <v>0</v>
      </c>
      <c r="T21" s="665">
        <f>SUMIFS($Q$43:$Q$75,$C$43:$C$75,$M$21,$D$43:$D$75,"")</f>
        <v>0</v>
      </c>
      <c r="U21" s="665">
        <f>SUMIFS($R$43:$R$75,$C$43:$C$75,$M$21,$D$43:$D$75,"")</f>
        <v>0</v>
      </c>
      <c r="Y21" s="107"/>
      <c r="Z21" s="156"/>
      <c r="AA21" s="747" t="str">
        <f>IF(ISBLANK(Z21),"",AA20+Z21)</f>
        <v/>
      </c>
      <c r="AF21" s="18"/>
    </row>
    <row r="22" spans="2:32" ht="15" outlineLevel="1" thickBot="1" x14ac:dyDescent="0.4">
      <c r="B22" s="524"/>
      <c r="C22" s="661" t="str" cm="1">
        <f t="array" ref="C22">IF(IFERROR(INDEX($B$43:$B$78,MATCH(0,COUNTIF(C$16:$C21,$B$43:$B$78),0)),"")=0,"",IFERROR(INDEX($B$43:$B$78,MATCH(0,COUNTIF(C$16:$C21,$B$43:$B$78),0)),""))</f>
        <v/>
      </c>
      <c r="D22" s="662">
        <f t="shared" si="0"/>
        <v>0</v>
      </c>
      <c r="E22" s="663">
        <f t="shared" si="1"/>
        <v>0</v>
      </c>
      <c r="F22" s="662">
        <f t="shared" si="2"/>
        <v>0</v>
      </c>
      <c r="G22" s="423">
        <f t="shared" si="3"/>
        <v>0</v>
      </c>
      <c r="H22" s="662">
        <f t="shared" si="4"/>
        <v>0</v>
      </c>
      <c r="I22" s="423">
        <f t="shared" si="5"/>
        <v>0</v>
      </c>
      <c r="J22" s="423">
        <f t="shared" si="6"/>
        <v>0</v>
      </c>
      <c r="K22" s="423">
        <f t="shared" si="7"/>
        <v>0</v>
      </c>
      <c r="M22" s="644" t="s">
        <v>259</v>
      </c>
      <c r="N22" s="666">
        <f t="shared" ref="N22:U22" si="8">SUM(N19:N21)</f>
        <v>0</v>
      </c>
      <c r="O22" s="667">
        <f t="shared" si="8"/>
        <v>0</v>
      </c>
      <c r="P22" s="666">
        <f t="shared" si="8"/>
        <v>0</v>
      </c>
      <c r="Q22" s="667">
        <f t="shared" si="8"/>
        <v>0</v>
      </c>
      <c r="R22" s="666">
        <f t="shared" si="8"/>
        <v>0</v>
      </c>
      <c r="S22" s="667">
        <f t="shared" si="8"/>
        <v>0</v>
      </c>
      <c r="T22" s="667">
        <f t="shared" si="8"/>
        <v>0</v>
      </c>
      <c r="U22" s="667">
        <f t="shared" si="8"/>
        <v>0</v>
      </c>
      <c r="Y22" s="107"/>
      <c r="Z22" s="156"/>
      <c r="AA22" s="747" t="str">
        <f>IF(ISBLANK(Z22),"",AA21+Z22)</f>
        <v/>
      </c>
      <c r="AF22" s="18"/>
    </row>
    <row r="23" spans="2:32" ht="15" outlineLevel="1" thickTop="1" x14ac:dyDescent="0.35">
      <c r="B23" s="524"/>
      <c r="C23" s="661" t="str" cm="1">
        <f t="array" ref="C23">IF(IFERROR(INDEX($B$43:$B$78,MATCH(0,COUNTIF(C$16:$C22,$B$43:$B$78),0)),"")=0,"",IFERROR(INDEX($B$43:$B$78,MATCH(0,COUNTIF(C$16:$C22,$B$43:$B$78),0)),""))</f>
        <v/>
      </c>
      <c r="D23" s="662">
        <f t="shared" si="0"/>
        <v>0</v>
      </c>
      <c r="E23" s="663">
        <f t="shared" si="1"/>
        <v>0</v>
      </c>
      <c r="F23" s="662">
        <f t="shared" si="2"/>
        <v>0</v>
      </c>
      <c r="G23" s="423">
        <f t="shared" si="3"/>
        <v>0</v>
      </c>
      <c r="H23" s="662">
        <f t="shared" si="4"/>
        <v>0</v>
      </c>
      <c r="I23" s="423">
        <f t="shared" si="5"/>
        <v>0</v>
      </c>
      <c r="J23" s="423">
        <f t="shared" si="6"/>
        <v>0</v>
      </c>
      <c r="K23" s="423">
        <f t="shared" si="7"/>
        <v>0</v>
      </c>
      <c r="M23" s="642"/>
      <c r="N23" s="642"/>
      <c r="O23" s="642"/>
      <c r="P23" s="642"/>
      <c r="Q23" s="642"/>
      <c r="R23" s="642"/>
      <c r="S23" s="642"/>
      <c r="T23" s="642"/>
      <c r="U23" s="642"/>
      <c r="Y23" s="107"/>
      <c r="Z23" s="156"/>
      <c r="AA23" s="747" t="str">
        <f>IF(ISBLANK(Z23),"",AA22+Z23)</f>
        <v/>
      </c>
      <c r="AF23" s="18"/>
    </row>
    <row r="24" spans="2:32" outlineLevel="1" x14ac:dyDescent="0.35">
      <c r="B24" s="524"/>
      <c r="C24" s="661" t="str" cm="1">
        <f t="array" ref="C24">IF(IFERROR(INDEX($B$43:$B$78,MATCH(0,COUNTIF(C$16:$C23,$B$43:$B$78),0)),"")=0,"",IFERROR(INDEX($B$43:$B$78,MATCH(0,COUNTIF(C$16:$C23,$B$43:$B$78),0)),""))</f>
        <v/>
      </c>
      <c r="D24" s="662">
        <f t="shared" si="0"/>
        <v>0</v>
      </c>
      <c r="E24" s="663">
        <f t="shared" si="1"/>
        <v>0</v>
      </c>
      <c r="F24" s="662">
        <f t="shared" si="2"/>
        <v>0</v>
      </c>
      <c r="G24" s="423">
        <f t="shared" si="3"/>
        <v>0</v>
      </c>
      <c r="H24" s="662">
        <f t="shared" si="4"/>
        <v>0</v>
      </c>
      <c r="I24" s="423">
        <f t="shared" si="5"/>
        <v>0</v>
      </c>
      <c r="J24" s="423">
        <f t="shared" si="6"/>
        <v>0</v>
      </c>
      <c r="K24" s="423">
        <f t="shared" si="7"/>
        <v>0</v>
      </c>
      <c r="M24" s="339">
        <v>0.75</v>
      </c>
      <c r="N24" s="669">
        <f t="shared" ref="N24:U24" si="9">ROUND(N22*$M$24,0)</f>
        <v>0</v>
      </c>
      <c r="O24" s="669">
        <f t="shared" si="9"/>
        <v>0</v>
      </c>
      <c r="P24" s="669">
        <f t="shared" si="9"/>
        <v>0</v>
      </c>
      <c r="Q24" s="669">
        <f t="shared" si="9"/>
        <v>0</v>
      </c>
      <c r="R24" s="669">
        <f t="shared" si="9"/>
        <v>0</v>
      </c>
      <c r="S24" s="669">
        <f t="shared" si="9"/>
        <v>0</v>
      </c>
      <c r="T24" s="669">
        <f t="shared" si="9"/>
        <v>0</v>
      </c>
      <c r="U24" s="669">
        <f t="shared" si="9"/>
        <v>0</v>
      </c>
      <c r="Y24" s="107"/>
      <c r="Z24" s="156"/>
      <c r="AA24" s="747" t="str">
        <f>IF(ISBLANK(Z24),"",AA23+Z24)</f>
        <v/>
      </c>
      <c r="AF24" s="18"/>
    </row>
    <row r="25" spans="2:32" outlineLevel="1" x14ac:dyDescent="0.35">
      <c r="B25" s="524"/>
      <c r="C25" s="661" t="str" cm="1">
        <f t="array" ref="C25">IF(IFERROR(INDEX($B$43:$B$78,MATCH(0,COUNTIF(C$16:$C24,$B$43:$B$78),0)),"")=0,"",IFERROR(INDEX($B$43:$B$78,MATCH(0,COUNTIF(C$16:$C24,$B$43:$B$78),0)),""))</f>
        <v/>
      </c>
      <c r="D25" s="662">
        <f t="shared" si="0"/>
        <v>0</v>
      </c>
      <c r="E25" s="663">
        <f t="shared" si="1"/>
        <v>0</v>
      </c>
      <c r="F25" s="662">
        <f t="shared" si="2"/>
        <v>0</v>
      </c>
      <c r="G25" s="423">
        <f t="shared" si="3"/>
        <v>0</v>
      </c>
      <c r="H25" s="662">
        <f t="shared" si="4"/>
        <v>0</v>
      </c>
      <c r="I25" s="423">
        <f t="shared" si="5"/>
        <v>0</v>
      </c>
      <c r="J25" s="423">
        <f t="shared" si="6"/>
        <v>0</v>
      </c>
      <c r="K25" s="423">
        <f t="shared" si="7"/>
        <v>0</v>
      </c>
      <c r="AF25" s="18"/>
    </row>
    <row r="26" spans="2:32" outlineLevel="1" x14ac:dyDescent="0.35">
      <c r="B26" s="524"/>
      <c r="C26" s="661" t="str" cm="1">
        <f t="array" ref="C26">IF(IFERROR(INDEX($B$43:$B$78,MATCH(0,COUNTIF(C$16:$C25,$B$43:$B$78),0)),"")=0,"",IFERROR(INDEX($B$43:$B$78,MATCH(0,COUNTIF(C$16:$C25,$B$43:$B$78),0)),""))</f>
        <v/>
      </c>
      <c r="D26" s="662">
        <f t="shared" si="0"/>
        <v>0</v>
      </c>
      <c r="E26" s="663">
        <f t="shared" si="1"/>
        <v>0</v>
      </c>
      <c r="F26" s="662">
        <f t="shared" si="2"/>
        <v>0</v>
      </c>
      <c r="G26" s="423">
        <f t="shared" si="3"/>
        <v>0</v>
      </c>
      <c r="H26" s="662">
        <f t="shared" si="4"/>
        <v>0</v>
      </c>
      <c r="I26" s="423">
        <f t="shared" si="5"/>
        <v>0</v>
      </c>
      <c r="J26" s="423">
        <f t="shared" si="6"/>
        <v>0</v>
      </c>
      <c r="K26" s="423">
        <f t="shared" si="7"/>
        <v>0</v>
      </c>
      <c r="AF26" s="18"/>
    </row>
    <row r="27" spans="2:32" outlineLevel="1" x14ac:dyDescent="0.35">
      <c r="B27" s="524"/>
      <c r="C27" s="661" t="str" cm="1">
        <f t="array" ref="C27">IF(IFERROR(INDEX($B$43:$B$78,MATCH(0,COUNTIF(C$16:$C26,$B$43:$B$78),0)),"")=0,"",IFERROR(INDEX($B$43:$B$78,MATCH(0,COUNTIF(C$16:$C26,$B$43:$B$78),0)),""))</f>
        <v/>
      </c>
      <c r="D27" s="662">
        <f t="shared" si="0"/>
        <v>0</v>
      </c>
      <c r="E27" s="663">
        <f t="shared" si="1"/>
        <v>0</v>
      </c>
      <c r="F27" s="662">
        <f t="shared" si="2"/>
        <v>0</v>
      </c>
      <c r="G27" s="423">
        <f t="shared" si="3"/>
        <v>0</v>
      </c>
      <c r="H27" s="662">
        <f t="shared" si="4"/>
        <v>0</v>
      </c>
      <c r="I27" s="423">
        <f t="shared" si="5"/>
        <v>0</v>
      </c>
      <c r="J27" s="423">
        <f t="shared" si="6"/>
        <v>0</v>
      </c>
      <c r="K27" s="423">
        <f t="shared" si="7"/>
        <v>0</v>
      </c>
      <c r="M27" s="1027" t="s">
        <v>260</v>
      </c>
      <c r="N27" s="1027"/>
      <c r="O27" s="1027"/>
      <c r="P27" s="1027"/>
      <c r="Q27" s="1027"/>
      <c r="R27" s="1027"/>
      <c r="S27" s="1027"/>
      <c r="T27" s="1027"/>
      <c r="U27" s="1027"/>
      <c r="Y27" s="1027" t="s">
        <v>291</v>
      </c>
      <c r="Z27" s="1027"/>
      <c r="AA27" s="1027"/>
      <c r="AF27" s="18"/>
    </row>
    <row r="28" spans="2:32" outlineLevel="1" x14ac:dyDescent="0.35">
      <c r="B28" s="524"/>
      <c r="C28" s="661" t="str" cm="1">
        <f t="array" ref="C28">IF(IFERROR(INDEX($B$43:$B$78,MATCH(0,COUNTIF(C$16:$C27,$B$43:$B$78),0)),"")=0,"",IFERROR(INDEX($B$43:$B$78,MATCH(0,COUNTIF(C$16:$C27,$B$43:$B$78),0)),""))</f>
        <v/>
      </c>
      <c r="D28" s="662">
        <f t="shared" si="0"/>
        <v>0</v>
      </c>
      <c r="E28" s="663">
        <f t="shared" si="1"/>
        <v>0</v>
      </c>
      <c r="F28" s="662">
        <f t="shared" si="2"/>
        <v>0</v>
      </c>
      <c r="G28" s="423">
        <f t="shared" si="3"/>
        <v>0</v>
      </c>
      <c r="H28" s="662">
        <f t="shared" si="4"/>
        <v>0</v>
      </c>
      <c r="I28" s="423">
        <f t="shared" si="5"/>
        <v>0</v>
      </c>
      <c r="J28" s="423">
        <f t="shared" si="6"/>
        <v>0</v>
      </c>
      <c r="K28" s="423">
        <f t="shared" si="7"/>
        <v>0</v>
      </c>
      <c r="M28" s="1054"/>
      <c r="N28" s="1055">
        <v>6753</v>
      </c>
      <c r="O28" s="1056"/>
      <c r="P28" s="1055">
        <v>6703</v>
      </c>
      <c r="Q28" s="1056"/>
      <c r="R28" s="1055">
        <v>6704</v>
      </c>
      <c r="S28" s="1057"/>
      <c r="T28" s="748">
        <v>6780</v>
      </c>
      <c r="U28" s="1058" t="s">
        <v>289</v>
      </c>
      <c r="Y28" s="1027" t="s">
        <v>253</v>
      </c>
      <c r="Z28" s="1009" t="s">
        <v>254</v>
      </c>
      <c r="AA28" s="1009" t="s">
        <v>255</v>
      </c>
      <c r="AF28" s="18"/>
    </row>
    <row r="29" spans="2:32" ht="26" outlineLevel="1" x14ac:dyDescent="0.35">
      <c r="B29" s="524"/>
      <c r="C29" s="661" t="str" cm="1">
        <f t="array" ref="C29">IF(IFERROR(INDEX($B$43:$B$78,MATCH(0,COUNTIF(C$16:$C28,$B$43:$B$78),0)),"")=0,"",IFERROR(INDEX($B$43:$B$78,MATCH(0,COUNTIF(C$16:$C28,$B$43:$B$78),0)),""))</f>
        <v/>
      </c>
      <c r="D29" s="662">
        <f t="shared" si="0"/>
        <v>0</v>
      </c>
      <c r="E29" s="663">
        <f t="shared" si="1"/>
        <v>0</v>
      </c>
      <c r="F29" s="662">
        <f t="shared" si="2"/>
        <v>0</v>
      </c>
      <c r="G29" s="423">
        <f t="shared" si="3"/>
        <v>0</v>
      </c>
      <c r="H29" s="662">
        <f t="shared" si="4"/>
        <v>0</v>
      </c>
      <c r="I29" s="423">
        <f t="shared" si="5"/>
        <v>0</v>
      </c>
      <c r="J29" s="423">
        <f t="shared" si="6"/>
        <v>0</v>
      </c>
      <c r="K29" s="423">
        <f t="shared" si="7"/>
        <v>0</v>
      </c>
      <c r="M29" s="1054"/>
      <c r="N29" s="670" t="s">
        <v>290</v>
      </c>
      <c r="O29" s="647" t="s">
        <v>252</v>
      </c>
      <c r="P29" s="647" t="s">
        <v>290</v>
      </c>
      <c r="Q29" s="647" t="s">
        <v>252</v>
      </c>
      <c r="R29" s="670" t="s">
        <v>290</v>
      </c>
      <c r="S29" s="647" t="s">
        <v>252</v>
      </c>
      <c r="T29" s="647" t="s">
        <v>252</v>
      </c>
      <c r="U29" s="1059"/>
      <c r="Y29" s="1027"/>
      <c r="Z29" s="1009"/>
      <c r="AA29" s="1009"/>
      <c r="AF29" s="18"/>
    </row>
    <row r="30" spans="2:32" outlineLevel="1" x14ac:dyDescent="0.35">
      <c r="B30" s="524"/>
      <c r="C30" s="661" t="str" cm="1">
        <f t="array" ref="C30">IF(IFERROR(INDEX($B$43:$B$78,MATCH(0,COUNTIF(C$16:$C29,$B$43:$B$78),0)),"")=0,"",IFERROR(INDEX($B$43:$B$78,MATCH(0,COUNTIF(C$16:$C29,$B$43:$B$78),0)),""))</f>
        <v/>
      </c>
      <c r="D30" s="662">
        <f t="shared" si="0"/>
        <v>0</v>
      </c>
      <c r="E30" s="663">
        <f t="shared" si="1"/>
        <v>0</v>
      </c>
      <c r="F30" s="662">
        <f t="shared" si="2"/>
        <v>0</v>
      </c>
      <c r="G30" s="423">
        <f t="shared" si="3"/>
        <v>0</v>
      </c>
      <c r="H30" s="662">
        <f t="shared" si="4"/>
        <v>0</v>
      </c>
      <c r="I30" s="423">
        <f t="shared" si="5"/>
        <v>0</v>
      </c>
      <c r="J30" s="423">
        <f t="shared" si="6"/>
        <v>0</v>
      </c>
      <c r="K30" s="423">
        <f t="shared" si="7"/>
        <v>0</v>
      </c>
      <c r="M30" s="423" t="s">
        <v>256</v>
      </c>
      <c r="N30" s="665">
        <f>SUM($J$43:$J$75)-N31-N32</f>
        <v>0</v>
      </c>
      <c r="O30" s="641">
        <f>SUM($L$43:$L$75)-O31-O32</f>
        <v>0</v>
      </c>
      <c r="P30" s="665">
        <f>SUM($M$43:$M$75)-P31-P32</f>
        <v>0</v>
      </c>
      <c r="Q30" s="641">
        <f>SUM($N$43:$N$75)-Q31-Q32</f>
        <v>0</v>
      </c>
      <c r="R30" s="665">
        <f>SUM($O$43:$O$75)-R31-R32</f>
        <v>0</v>
      </c>
      <c r="S30" s="641">
        <f>SUM($P$43:$P$75)-S31-S32</f>
        <v>0</v>
      </c>
      <c r="T30" s="641">
        <f>SUM($Q$43:$Q$75)-T31-T32</f>
        <v>0</v>
      </c>
      <c r="U30" s="641">
        <f>SUM($R$43:$R$75)-U31-U32</f>
        <v>0</v>
      </c>
      <c r="Y30" s="107"/>
      <c r="Z30" s="158"/>
      <c r="AA30" s="179">
        <f>Z30</f>
        <v>0</v>
      </c>
      <c r="AF30" s="18"/>
    </row>
    <row r="31" spans="2:32" outlineLevel="1" x14ac:dyDescent="0.35">
      <c r="B31" s="524"/>
      <c r="C31" s="671" t="s">
        <v>262</v>
      </c>
      <c r="D31" s="672">
        <f t="shared" ref="D31:K31" si="10">SUM(D18:D30)</f>
        <v>0</v>
      </c>
      <c r="E31" s="639">
        <f t="shared" si="10"/>
        <v>0</v>
      </c>
      <c r="F31" s="672">
        <f t="shared" si="10"/>
        <v>0</v>
      </c>
      <c r="G31" s="639">
        <f t="shared" si="10"/>
        <v>0</v>
      </c>
      <c r="H31" s="672">
        <f t="shared" si="10"/>
        <v>0</v>
      </c>
      <c r="I31" s="639">
        <f t="shared" si="10"/>
        <v>0</v>
      </c>
      <c r="J31" s="639">
        <f t="shared" si="10"/>
        <v>0</v>
      </c>
      <c r="K31" s="639">
        <f t="shared" si="10"/>
        <v>0</v>
      </c>
      <c r="M31" s="423" t="s">
        <v>257</v>
      </c>
      <c r="N31" s="665">
        <f>SUMIFS($J$43:$J$75,$D$43:$D$75,$E$3)+SUMIFS($J$43:$J$75,$D$43:$D$75,$E$3-1)</f>
        <v>0</v>
      </c>
      <c r="O31" s="665">
        <f>SUMIFS($K$43:$K$75,$D$43:$D$75,$E$3)+SUMIFS($K$43:$K$75,$D$43:$D$75,$E$3-1)</f>
        <v>0</v>
      </c>
      <c r="P31" s="665">
        <f>SUMIFS($M$43:$M$75,$D$43:$D$75,$E$3)+SUMIFS($M$43:$M$75,$D$43:$D$75,$E$3-1)</f>
        <v>0</v>
      </c>
      <c r="Q31" s="665">
        <f>SUMIFS($N$43:$N$75,$D$43:$D$75,$E$3)+SUMIFS($N$43:$N$75,$D$43:$D$75,$E$3-1)</f>
        <v>0</v>
      </c>
      <c r="R31" s="665">
        <f>SUMIFS($O$43:$O$75,$D$43:$D$75,$E$3)+SUMIFS($O$43:$O$75,$D$43:$D$75,$E$3-1)</f>
        <v>0</v>
      </c>
      <c r="S31" s="665">
        <f>SUMIFS($P$43:$P$75,$D$43:$D$75,$E$3)+SUMIFS($P$43:$P$75,$D$43:$D$75,$E$3-1)</f>
        <v>0</v>
      </c>
      <c r="T31" s="665">
        <f>SUMIFS($Q$43:$Q$75,$D$43:$D$75,$E$3)+SUMIFS($Q$43:$Q$75,$D$43:$D$75,$E$3-1)</f>
        <v>0</v>
      </c>
      <c r="U31" s="665">
        <f>SUMIFS($R$43:$R$75,$D$43:$D$75,$E$3)+SUMIFS($R$43:$R$75,$D$43:$D$75,$E$3-1)</f>
        <v>0</v>
      </c>
      <c r="Y31" s="107"/>
      <c r="Z31" s="156"/>
      <c r="AA31" s="747" t="str">
        <f>IF(ISBLANK(Z31),"",AA30+Z31)</f>
        <v/>
      </c>
      <c r="AF31" s="18"/>
    </row>
    <row r="32" spans="2:32" outlineLevel="1" x14ac:dyDescent="0.35">
      <c r="B32" s="524"/>
      <c r="C32" s="673"/>
      <c r="D32" s="674"/>
      <c r="E32" s="675"/>
      <c r="F32" s="674"/>
      <c r="G32" s="675"/>
      <c r="H32" s="649"/>
      <c r="M32" s="423" t="s">
        <v>258</v>
      </c>
      <c r="N32" s="665">
        <f>SUMIFS($J$43:$J$75,$C$43:$C$75,$M$21,$D$43:$D$75,"")</f>
        <v>0</v>
      </c>
      <c r="O32" s="665">
        <f>SUMIFS($L$43:$L$75,$C$43:$C$75,$M$21,$D$43:$D$75,"")</f>
        <v>0</v>
      </c>
      <c r="P32" s="665">
        <f>SUMIFS($M$43:$M$75,$C$43:$C$75,$M$21,$D$43:$D$75,"")</f>
        <v>0</v>
      </c>
      <c r="Q32" s="665">
        <f>SUMIFS($N$43:$N$75,$C$43:$C$75,$M$21,$D$43:$D$75,"")</f>
        <v>0</v>
      </c>
      <c r="R32" s="665">
        <f>SUMIFS($O$43:$O$75,$C$43:$C$75,$M$21,$D$43:$D$75,"")</f>
        <v>0</v>
      </c>
      <c r="S32" s="665">
        <f>SUMIFS($P$43:$P$75,$C$43:$C$75,$M$21,$D$43:$D$75,"")</f>
        <v>0</v>
      </c>
      <c r="T32" s="665">
        <f>SUMIFS($Q$43:$Q$75,$C$43:$C$75,$M$21,$D$43:$D$75,"")</f>
        <v>0</v>
      </c>
      <c r="U32" s="665">
        <f>SUMIFS($R$43:$R$75,$C$43:$C$75,$M$21,$D$43:$D$75,"")</f>
        <v>0</v>
      </c>
      <c r="Y32" s="107"/>
      <c r="Z32" s="156"/>
      <c r="AA32" s="747" t="str">
        <f>IF(ISBLANK(Z32),"",AA31+Z32)</f>
        <v/>
      </c>
      <c r="AF32" s="18"/>
    </row>
    <row r="33" spans="2:32" ht="15" outlineLevel="1" thickBot="1" x14ac:dyDescent="0.4">
      <c r="B33" s="524"/>
      <c r="C33" s="673"/>
      <c r="D33" s="674"/>
      <c r="E33" s="675"/>
      <c r="F33" s="674"/>
      <c r="G33" s="675"/>
      <c r="H33" s="649"/>
      <c r="M33" s="644" t="s">
        <v>259</v>
      </c>
      <c r="N33" s="666">
        <f t="shared" ref="N33:U33" si="11">SUM(N30:N32)</f>
        <v>0</v>
      </c>
      <c r="O33" s="667">
        <f t="shared" si="11"/>
        <v>0</v>
      </c>
      <c r="P33" s="666">
        <f t="shared" si="11"/>
        <v>0</v>
      </c>
      <c r="Q33" s="667">
        <f t="shared" si="11"/>
        <v>0</v>
      </c>
      <c r="R33" s="666">
        <f t="shared" si="11"/>
        <v>0</v>
      </c>
      <c r="S33" s="667">
        <f t="shared" si="11"/>
        <v>0</v>
      </c>
      <c r="T33" s="667">
        <f t="shared" si="11"/>
        <v>0</v>
      </c>
      <c r="U33" s="667">
        <f t="shared" si="11"/>
        <v>0</v>
      </c>
      <c r="Y33" s="107"/>
      <c r="Z33" s="156"/>
      <c r="AA33" s="747" t="str">
        <f>IF(ISBLANK(Z33),"",AA32+Z33)</f>
        <v/>
      </c>
      <c r="AF33" s="18"/>
    </row>
    <row r="34" spans="2:32" ht="26.5" customHeight="1" outlineLevel="1" thickTop="1" x14ac:dyDescent="0.35">
      <c r="B34" s="524"/>
      <c r="K34" s="676"/>
      <c r="M34" s="642"/>
      <c r="N34" s="642"/>
      <c r="O34" s="642"/>
      <c r="P34" s="642"/>
      <c r="Q34" s="642"/>
      <c r="R34" s="642"/>
      <c r="S34" s="642"/>
      <c r="T34" s="642"/>
      <c r="U34" s="642"/>
      <c r="Y34" s="107"/>
      <c r="Z34" s="156"/>
      <c r="AA34" s="747" t="str">
        <f>IF(ISBLANK(Z34),"",AA33+Z34)</f>
        <v/>
      </c>
      <c r="AF34" s="18"/>
    </row>
    <row r="35" spans="2:32" outlineLevel="1" x14ac:dyDescent="0.35">
      <c r="B35" s="524"/>
      <c r="M35" s="339">
        <v>0.75</v>
      </c>
      <c r="N35" s="669">
        <f t="shared" ref="N35:U35" si="12">ROUND(N33*$M$24,0)</f>
        <v>0</v>
      </c>
      <c r="O35" s="669">
        <f t="shared" si="12"/>
        <v>0</v>
      </c>
      <c r="P35" s="669">
        <f t="shared" si="12"/>
        <v>0</v>
      </c>
      <c r="Q35" s="669">
        <f t="shared" si="12"/>
        <v>0</v>
      </c>
      <c r="R35" s="669">
        <f t="shared" si="12"/>
        <v>0</v>
      </c>
      <c r="S35" s="669">
        <f t="shared" si="12"/>
        <v>0</v>
      </c>
      <c r="T35" s="669">
        <f t="shared" si="12"/>
        <v>0</v>
      </c>
      <c r="U35" s="669">
        <f t="shared" si="12"/>
        <v>0</v>
      </c>
      <c r="Y35" s="107"/>
      <c r="Z35" s="156"/>
      <c r="AA35" s="747" t="str">
        <f>IF(ISBLANK(Z35),"",AA34+Z35)</f>
        <v/>
      </c>
      <c r="AF35" s="18"/>
    </row>
    <row r="36" spans="2:32" outlineLevel="1" x14ac:dyDescent="0.35">
      <c r="B36" s="524"/>
      <c r="M36" s="187"/>
      <c r="N36" s="616"/>
      <c r="O36" s="452"/>
      <c r="AF36" s="18"/>
    </row>
    <row r="37" spans="2:32" ht="15" outlineLevel="1" thickBot="1" x14ac:dyDescent="0.4">
      <c r="B37" s="137"/>
      <c r="C37" s="234"/>
      <c r="D37" s="71"/>
      <c r="E37" s="157"/>
      <c r="F37" s="157"/>
      <c r="G37" s="65"/>
      <c r="H37" s="65"/>
      <c r="I37" s="65"/>
      <c r="J37" s="73"/>
      <c r="K37" s="65"/>
      <c r="L37" s="186"/>
      <c r="M37" s="187"/>
      <c r="N37" s="1067"/>
      <c r="O37" s="1067"/>
      <c r="P37" s="50"/>
      <c r="AF37" s="18"/>
    </row>
    <row r="38" spans="2:32" ht="15" thickBot="1" x14ac:dyDescent="0.4">
      <c r="B38" s="1010"/>
      <c r="C38" s="1011"/>
      <c r="D38" s="1011"/>
      <c r="E38" s="1011"/>
      <c r="F38" s="1011"/>
      <c r="G38" s="1011"/>
      <c r="H38" s="1011"/>
      <c r="I38" s="1011"/>
      <c r="J38" s="1011"/>
      <c r="K38" s="1011"/>
      <c r="L38" s="1011"/>
      <c r="M38" s="1011"/>
      <c r="N38" s="1011"/>
      <c r="O38" s="1011"/>
      <c r="P38" s="1011"/>
      <c r="Q38" s="1011"/>
      <c r="R38" s="1011"/>
      <c r="S38" s="1011"/>
      <c r="T38" s="1011"/>
      <c r="U38" s="1011"/>
      <c r="V38" s="1011"/>
      <c r="W38" s="1011"/>
      <c r="X38" s="1011"/>
      <c r="Y38" s="1011"/>
      <c r="Z38" s="1011"/>
      <c r="AA38" s="1011"/>
      <c r="AB38" s="1011"/>
      <c r="AC38" s="1011"/>
      <c r="AD38" s="1011"/>
      <c r="AE38" s="1011"/>
      <c r="AF38" s="1012"/>
    </row>
    <row r="39" spans="2:32" ht="15" thickBot="1" x14ac:dyDescent="0.4">
      <c r="B39" s="608"/>
      <c r="C39" s="608"/>
      <c r="D39" s="608"/>
      <c r="E39" s="608"/>
      <c r="F39" s="608"/>
      <c r="G39" s="608"/>
      <c r="H39" s="608"/>
      <c r="I39" s="608"/>
      <c r="J39" s="608"/>
      <c r="K39" s="608"/>
      <c r="L39" s="608"/>
      <c r="M39" s="608"/>
      <c r="N39" s="608"/>
      <c r="O39" s="608"/>
      <c r="P39" s="608"/>
      <c r="Q39" s="608"/>
      <c r="R39" s="608"/>
      <c r="S39" s="608"/>
      <c r="T39" s="608"/>
      <c r="U39" s="608"/>
      <c r="V39" s="608"/>
      <c r="W39" s="608"/>
    </row>
    <row r="40" spans="2:32" ht="15" thickBot="1" x14ac:dyDescent="0.4">
      <c r="B40" s="608"/>
      <c r="C40" s="608"/>
      <c r="D40" s="608"/>
      <c r="E40" s="608"/>
      <c r="F40" s="608"/>
      <c r="G40" s="608"/>
      <c r="H40" s="608"/>
      <c r="I40" s="608"/>
      <c r="J40" s="1081" t="s">
        <v>248</v>
      </c>
      <c r="K40" s="1082"/>
      <c r="L40" s="1082"/>
      <c r="M40" s="1082"/>
      <c r="N40" s="1082"/>
      <c r="O40" s="1082"/>
      <c r="P40" s="1082"/>
      <c r="Q40" s="1082"/>
      <c r="R40" s="1083"/>
      <c r="S40" s="1084" t="s">
        <v>260</v>
      </c>
      <c r="T40" s="1085"/>
      <c r="U40" s="1085"/>
      <c r="V40" s="1085"/>
      <c r="W40" s="1085"/>
      <c r="X40" s="1085"/>
      <c r="Y40" s="1085"/>
      <c r="Z40" s="1085"/>
      <c r="AA40" s="1086"/>
      <c r="AB40" s="1075"/>
      <c r="AC40" s="1076"/>
      <c r="AD40" s="1076"/>
      <c r="AE40" s="1076"/>
      <c r="AF40" s="1077"/>
    </row>
    <row r="41" spans="2:32" ht="30" customHeight="1" thickBot="1" x14ac:dyDescent="0.4">
      <c r="B41" s="1019" t="s">
        <v>265</v>
      </c>
      <c r="C41" s="1019" t="s">
        <v>266</v>
      </c>
      <c r="D41" s="1019" t="s">
        <v>267</v>
      </c>
      <c r="E41" s="1105" t="s">
        <v>292</v>
      </c>
      <c r="F41" s="1107" t="s">
        <v>268</v>
      </c>
      <c r="G41" s="1107" t="s">
        <v>269</v>
      </c>
      <c r="H41" s="1060" t="s">
        <v>293</v>
      </c>
      <c r="I41" s="1115" t="s">
        <v>294</v>
      </c>
      <c r="J41" s="1117" t="s">
        <v>295</v>
      </c>
      <c r="K41" s="1119" t="s">
        <v>296</v>
      </c>
      <c r="L41" s="1117" t="s">
        <v>297</v>
      </c>
      <c r="M41" s="1121" t="s">
        <v>298</v>
      </c>
      <c r="N41" s="1122"/>
      <c r="O41" s="1123" t="s">
        <v>299</v>
      </c>
      <c r="P41" s="1124"/>
      <c r="Q41" s="1111" t="s">
        <v>300</v>
      </c>
      <c r="R41" s="1113" t="s">
        <v>252</v>
      </c>
      <c r="S41" s="1041" t="s">
        <v>295</v>
      </c>
      <c r="T41" s="1041" t="s">
        <v>296</v>
      </c>
      <c r="U41" s="1043" t="s">
        <v>297</v>
      </c>
      <c r="V41" s="1045" t="s">
        <v>298</v>
      </c>
      <c r="W41" s="1046"/>
      <c r="X41" s="1047" t="s">
        <v>299</v>
      </c>
      <c r="Y41" s="1048"/>
      <c r="Z41" s="1078" t="s">
        <v>300</v>
      </c>
      <c r="AA41" s="1080" t="s">
        <v>252</v>
      </c>
      <c r="AB41" s="1069" t="s">
        <v>271</v>
      </c>
      <c r="AC41" s="1070"/>
      <c r="AD41" s="1070"/>
      <c r="AE41" s="1071"/>
      <c r="AF41" s="1052" t="s">
        <v>301</v>
      </c>
    </row>
    <row r="42" spans="2:32" ht="22.5" customHeight="1" thickBot="1" x14ac:dyDescent="0.4">
      <c r="B42" s="1020"/>
      <c r="C42" s="1020"/>
      <c r="D42" s="1020"/>
      <c r="E42" s="1106"/>
      <c r="F42" s="1108"/>
      <c r="G42" s="1108"/>
      <c r="H42" s="1061"/>
      <c r="I42" s="1116"/>
      <c r="J42" s="1118"/>
      <c r="K42" s="1120"/>
      <c r="L42" s="1114"/>
      <c r="M42" s="607" t="s">
        <v>302</v>
      </c>
      <c r="N42" s="621" t="s">
        <v>303</v>
      </c>
      <c r="O42" s="607" t="s">
        <v>302</v>
      </c>
      <c r="P42" s="607" t="s">
        <v>303</v>
      </c>
      <c r="Q42" s="1112"/>
      <c r="R42" s="1114"/>
      <c r="S42" s="1042"/>
      <c r="T42" s="1042"/>
      <c r="U42" s="1044"/>
      <c r="V42" s="622" t="s">
        <v>302</v>
      </c>
      <c r="W42" s="622" t="s">
        <v>303</v>
      </c>
      <c r="X42" s="622" t="s">
        <v>302</v>
      </c>
      <c r="Y42" s="606" t="s">
        <v>303</v>
      </c>
      <c r="Z42" s="1079"/>
      <c r="AA42" s="1044"/>
      <c r="AB42" s="1072"/>
      <c r="AC42" s="1073"/>
      <c r="AD42" s="1073"/>
      <c r="AE42" s="1074"/>
      <c r="AF42" s="1053"/>
    </row>
    <row r="43" spans="2:32" x14ac:dyDescent="0.35">
      <c r="B43" s="474"/>
      <c r="C43" s="475"/>
      <c r="D43" s="475"/>
      <c r="E43" s="477"/>
      <c r="F43" s="478"/>
      <c r="G43" s="478"/>
      <c r="H43" s="479"/>
      <c r="I43" s="479"/>
      <c r="J43" s="478"/>
      <c r="K43" s="478"/>
      <c r="L43" s="35">
        <f>IF(H43&lt;$M$8,(J43*$K$8)+(K43*$K$10),(J43*$L$8)+(K43*$L$10))</f>
        <v>0</v>
      </c>
      <c r="M43" s="482"/>
      <c r="N43" s="483"/>
      <c r="O43" s="484"/>
      <c r="P43" s="485"/>
      <c r="Q43" s="485"/>
      <c r="R43" s="653">
        <f>SUM(L43,N43,P43,Q43)</f>
        <v>0</v>
      </c>
      <c r="S43" s="652">
        <f>IF(AF43="X",0,J43)</f>
        <v>0</v>
      </c>
      <c r="T43" s="478">
        <f>IF(AF43="X",0,K43)</f>
        <v>0</v>
      </c>
      <c r="U43" s="653">
        <f>IF(AF43="X",0,IF(H43&lt;$M$8,(S43*$K$8)+(T43*$K$10),(S43*$L$8)+(T43*$L$10)))</f>
        <v>0</v>
      </c>
      <c r="V43" s="654">
        <f>IF(AF43="X",0,M43)</f>
        <v>0</v>
      </c>
      <c r="W43" s="655">
        <f>IF(AF43="X",0,N43)</f>
        <v>0</v>
      </c>
      <c r="X43" s="656">
        <f>IF(AF43="X",0,O43)</f>
        <v>0</v>
      </c>
      <c r="Y43" s="657">
        <f>IF(AF43="X",0,P43)</f>
        <v>0</v>
      </c>
      <c r="Z43" s="653">
        <f>IF(AF43="X",0,Q43)</f>
        <v>0</v>
      </c>
      <c r="AA43" s="653">
        <f>SUM(U43,W43,Y43,Z43)</f>
        <v>0</v>
      </c>
      <c r="AB43" s="1068"/>
      <c r="AC43" s="1068"/>
      <c r="AD43" s="1068"/>
      <c r="AE43" s="1068"/>
      <c r="AF43" s="651"/>
    </row>
    <row r="44" spans="2:32" x14ac:dyDescent="0.35">
      <c r="B44" s="474"/>
      <c r="C44" s="475"/>
      <c r="D44" s="475"/>
      <c r="E44" s="480"/>
      <c r="F44" s="478"/>
      <c r="G44" s="478"/>
      <c r="H44" s="479"/>
      <c r="I44" s="479"/>
      <c r="J44" s="478"/>
      <c r="K44" s="478"/>
      <c r="L44" s="35">
        <f>IF(H44&lt;$M$8,(J44*$K$8)+(K44*$K$10),(J44*$L$8)+(K44*$L$10))</f>
        <v>0</v>
      </c>
      <c r="M44" s="482"/>
      <c r="N44" s="483"/>
      <c r="O44" s="484"/>
      <c r="P44" s="485"/>
      <c r="Q44" s="489"/>
      <c r="R44" s="653">
        <f t="shared" ref="R44:R78" si="13">SUM(L44,N44,P44,Q44)</f>
        <v>0</v>
      </c>
      <c r="S44" s="652">
        <f t="shared" ref="S44:S78" si="14">IF(AF44="X",0,J44)</f>
        <v>0</v>
      </c>
      <c r="T44" s="478">
        <f t="shared" ref="T44:T78" si="15">IF(AF44="X",0,K44)</f>
        <v>0</v>
      </c>
      <c r="U44" s="653">
        <f t="shared" ref="U44:U78" si="16">IF(AF44="X",0,IF(H44&lt;$M$8,(S44*$K$8)+(T44*$K$10),(S44*$L$8)+(T44*$L$10)))</f>
        <v>0</v>
      </c>
      <c r="V44" s="654">
        <f t="shared" ref="V44:V78" si="17">IF(AF44="X",0,M44)</f>
        <v>0</v>
      </c>
      <c r="W44" s="655">
        <f t="shared" ref="W44:W78" si="18">IF(AF44="X",0,N44)</f>
        <v>0</v>
      </c>
      <c r="X44" s="656">
        <f t="shared" ref="X44:X78" si="19">IF(AF44="X",0,O44)</f>
        <v>0</v>
      </c>
      <c r="Y44" s="657">
        <f t="shared" ref="Y44:Y78" si="20">IF(AF44="X",0,P44)</f>
        <v>0</v>
      </c>
      <c r="Z44" s="653">
        <f t="shared" ref="Z44:Z78" si="21">IF(AF44="X",0,Q44)</f>
        <v>0</v>
      </c>
      <c r="AA44" s="653">
        <f t="shared" ref="AA44:AA78" si="22">SUM(U44,W44,Y44,Z44)</f>
        <v>0</v>
      </c>
      <c r="AB44" s="1040"/>
      <c r="AC44" s="1040"/>
      <c r="AD44" s="1040"/>
      <c r="AE44" s="1040"/>
      <c r="AF44" s="651"/>
    </row>
    <row r="45" spans="2:32" x14ac:dyDescent="0.35">
      <c r="B45" s="474"/>
      <c r="C45" s="475"/>
      <c r="D45" s="475"/>
      <c r="E45" s="480"/>
      <c r="F45" s="478"/>
      <c r="G45" s="478"/>
      <c r="H45" s="479"/>
      <c r="I45" s="479"/>
      <c r="J45" s="478"/>
      <c r="K45" s="478"/>
      <c r="L45" s="35">
        <f t="shared" ref="L45:L78" si="23">IF(H45&lt;$M$8,(J45*$K$8)+(K45*$K$10),(J45*$L$8)+(K45*$L$10))</f>
        <v>0</v>
      </c>
      <c r="M45" s="482"/>
      <c r="N45" s="483"/>
      <c r="O45" s="484"/>
      <c r="P45" s="485"/>
      <c r="Q45" s="489"/>
      <c r="R45" s="653">
        <f t="shared" ref="R45" si="24">SUM(L45,N45,P45,Q45)</f>
        <v>0</v>
      </c>
      <c r="S45" s="652">
        <f t="shared" si="14"/>
        <v>0</v>
      </c>
      <c r="T45" s="478">
        <f t="shared" si="15"/>
        <v>0</v>
      </c>
      <c r="U45" s="653">
        <f t="shared" si="16"/>
        <v>0</v>
      </c>
      <c r="V45" s="654">
        <f t="shared" si="17"/>
        <v>0</v>
      </c>
      <c r="W45" s="655">
        <f t="shared" si="18"/>
        <v>0</v>
      </c>
      <c r="X45" s="656">
        <f t="shared" si="19"/>
        <v>0</v>
      </c>
      <c r="Y45" s="657">
        <f t="shared" si="20"/>
        <v>0</v>
      </c>
      <c r="Z45" s="653">
        <f t="shared" si="21"/>
        <v>0</v>
      </c>
      <c r="AA45" s="653">
        <f t="shared" si="22"/>
        <v>0</v>
      </c>
      <c r="AB45" s="1040"/>
      <c r="AC45" s="1040"/>
      <c r="AD45" s="1040"/>
      <c r="AE45" s="1040"/>
      <c r="AF45" s="651"/>
    </row>
    <row r="46" spans="2:32" x14ac:dyDescent="0.35">
      <c r="B46" s="474"/>
      <c r="C46" s="475"/>
      <c r="D46" s="475"/>
      <c r="E46" s="480"/>
      <c r="F46" s="478"/>
      <c r="G46" s="478"/>
      <c r="H46" s="479"/>
      <c r="I46" s="479"/>
      <c r="J46" s="478"/>
      <c r="K46" s="478"/>
      <c r="L46" s="35">
        <f t="shared" si="23"/>
        <v>0</v>
      </c>
      <c r="M46" s="482"/>
      <c r="N46" s="483"/>
      <c r="O46" s="484"/>
      <c r="P46" s="485"/>
      <c r="Q46" s="489"/>
      <c r="R46" s="653">
        <f t="shared" si="13"/>
        <v>0</v>
      </c>
      <c r="S46" s="652">
        <f t="shared" si="14"/>
        <v>0</v>
      </c>
      <c r="T46" s="478">
        <f t="shared" si="15"/>
        <v>0</v>
      </c>
      <c r="U46" s="653">
        <f t="shared" si="16"/>
        <v>0</v>
      </c>
      <c r="V46" s="654">
        <f t="shared" si="17"/>
        <v>0</v>
      </c>
      <c r="W46" s="655">
        <f t="shared" si="18"/>
        <v>0</v>
      </c>
      <c r="X46" s="656">
        <f t="shared" si="19"/>
        <v>0</v>
      </c>
      <c r="Y46" s="657">
        <f t="shared" si="20"/>
        <v>0</v>
      </c>
      <c r="Z46" s="653">
        <f t="shared" si="21"/>
        <v>0</v>
      </c>
      <c r="AA46" s="653">
        <f t="shared" si="22"/>
        <v>0</v>
      </c>
      <c r="AB46" s="1040"/>
      <c r="AC46" s="1040"/>
      <c r="AD46" s="1040"/>
      <c r="AE46" s="1040"/>
      <c r="AF46" s="651"/>
    </row>
    <row r="47" spans="2:32" x14ac:dyDescent="0.35">
      <c r="B47" s="474"/>
      <c r="C47" s="475"/>
      <c r="D47" s="475"/>
      <c r="E47" s="480"/>
      <c r="F47" s="478"/>
      <c r="G47" s="478"/>
      <c r="H47" s="479"/>
      <c r="I47" s="479"/>
      <c r="J47" s="478"/>
      <c r="K47" s="478"/>
      <c r="L47" s="35">
        <f t="shared" si="23"/>
        <v>0</v>
      </c>
      <c r="M47" s="482"/>
      <c r="N47" s="483"/>
      <c r="O47" s="484"/>
      <c r="P47" s="485"/>
      <c r="Q47" s="489"/>
      <c r="R47" s="653">
        <f t="shared" si="13"/>
        <v>0</v>
      </c>
      <c r="S47" s="652">
        <f t="shared" si="14"/>
        <v>0</v>
      </c>
      <c r="T47" s="478">
        <f t="shared" si="15"/>
        <v>0</v>
      </c>
      <c r="U47" s="653">
        <f t="shared" si="16"/>
        <v>0</v>
      </c>
      <c r="V47" s="654">
        <f t="shared" si="17"/>
        <v>0</v>
      </c>
      <c r="W47" s="655">
        <f t="shared" si="18"/>
        <v>0</v>
      </c>
      <c r="X47" s="656">
        <f>IF(AF47="X",0,O47)</f>
        <v>0</v>
      </c>
      <c r="Y47" s="657">
        <f t="shared" si="20"/>
        <v>0</v>
      </c>
      <c r="Z47" s="653">
        <f t="shared" si="21"/>
        <v>0</v>
      </c>
      <c r="AA47" s="653">
        <f t="shared" si="22"/>
        <v>0</v>
      </c>
      <c r="AB47" s="1040"/>
      <c r="AC47" s="1040"/>
      <c r="AD47" s="1040"/>
      <c r="AE47" s="1040"/>
      <c r="AF47" s="651"/>
    </row>
    <row r="48" spans="2:32" x14ac:dyDescent="0.35">
      <c r="B48" s="474"/>
      <c r="C48" s="475"/>
      <c r="D48" s="475"/>
      <c r="E48" s="480"/>
      <c r="F48" s="478"/>
      <c r="G48" s="478"/>
      <c r="H48" s="479"/>
      <c r="I48" s="479"/>
      <c r="J48" s="478"/>
      <c r="K48" s="478"/>
      <c r="L48" s="35">
        <f t="shared" si="23"/>
        <v>0</v>
      </c>
      <c r="M48" s="482"/>
      <c r="N48" s="483"/>
      <c r="O48" s="484"/>
      <c r="P48" s="485"/>
      <c r="Q48" s="489"/>
      <c r="R48" s="653">
        <f>SUM(L48,N48,P48,Q48)</f>
        <v>0</v>
      </c>
      <c r="S48" s="652">
        <f t="shared" si="14"/>
        <v>0</v>
      </c>
      <c r="T48" s="478">
        <f t="shared" si="15"/>
        <v>0</v>
      </c>
      <c r="U48" s="653">
        <f t="shared" si="16"/>
        <v>0</v>
      </c>
      <c r="V48" s="654">
        <f t="shared" si="17"/>
        <v>0</v>
      </c>
      <c r="W48" s="655">
        <f t="shared" si="18"/>
        <v>0</v>
      </c>
      <c r="X48" s="656">
        <f t="shared" si="19"/>
        <v>0</v>
      </c>
      <c r="Y48" s="657">
        <f t="shared" si="20"/>
        <v>0</v>
      </c>
      <c r="Z48" s="653">
        <f t="shared" si="21"/>
        <v>0</v>
      </c>
      <c r="AA48" s="653">
        <f t="shared" si="22"/>
        <v>0</v>
      </c>
      <c r="AB48" s="1040"/>
      <c r="AC48" s="1040"/>
      <c r="AD48" s="1040"/>
      <c r="AE48" s="1040"/>
      <c r="AF48" s="651"/>
    </row>
    <row r="49" spans="2:32" x14ac:dyDescent="0.35">
      <c r="B49" s="474"/>
      <c r="C49" s="475"/>
      <c r="D49" s="475"/>
      <c r="E49" s="480"/>
      <c r="F49" s="478"/>
      <c r="G49" s="478"/>
      <c r="H49" s="479"/>
      <c r="I49" s="479"/>
      <c r="J49" s="478"/>
      <c r="K49" s="478"/>
      <c r="L49" s="35">
        <f t="shared" si="23"/>
        <v>0</v>
      </c>
      <c r="M49" s="482"/>
      <c r="N49" s="483"/>
      <c r="O49" s="484"/>
      <c r="P49" s="485"/>
      <c r="Q49" s="489"/>
      <c r="R49" s="653">
        <f t="shared" si="13"/>
        <v>0</v>
      </c>
      <c r="S49" s="652">
        <f t="shared" si="14"/>
        <v>0</v>
      </c>
      <c r="T49" s="478">
        <f t="shared" si="15"/>
        <v>0</v>
      </c>
      <c r="U49" s="653">
        <f t="shared" si="16"/>
        <v>0</v>
      </c>
      <c r="V49" s="654">
        <f t="shared" si="17"/>
        <v>0</v>
      </c>
      <c r="W49" s="655">
        <f t="shared" si="18"/>
        <v>0</v>
      </c>
      <c r="X49" s="656">
        <f t="shared" si="19"/>
        <v>0</v>
      </c>
      <c r="Y49" s="657">
        <f t="shared" si="20"/>
        <v>0</v>
      </c>
      <c r="Z49" s="653">
        <f t="shared" si="21"/>
        <v>0</v>
      </c>
      <c r="AA49" s="653">
        <f t="shared" si="22"/>
        <v>0</v>
      </c>
      <c r="AB49" s="1040"/>
      <c r="AC49" s="1040"/>
      <c r="AD49" s="1040"/>
      <c r="AE49" s="1040"/>
      <c r="AF49" s="651"/>
    </row>
    <row r="50" spans="2:32" x14ac:dyDescent="0.35">
      <c r="B50" s="474"/>
      <c r="C50" s="475"/>
      <c r="D50" s="475"/>
      <c r="E50" s="480"/>
      <c r="F50" s="478"/>
      <c r="G50" s="478"/>
      <c r="H50" s="479"/>
      <c r="I50" s="479"/>
      <c r="J50" s="478"/>
      <c r="K50" s="478"/>
      <c r="L50" s="35">
        <f t="shared" si="23"/>
        <v>0</v>
      </c>
      <c r="M50" s="482"/>
      <c r="N50" s="483"/>
      <c r="O50" s="484"/>
      <c r="P50" s="485"/>
      <c r="Q50" s="489"/>
      <c r="R50" s="653">
        <f t="shared" si="13"/>
        <v>0</v>
      </c>
      <c r="S50" s="652">
        <f t="shared" si="14"/>
        <v>0</v>
      </c>
      <c r="T50" s="478">
        <f t="shared" si="15"/>
        <v>0</v>
      </c>
      <c r="U50" s="653">
        <f t="shared" si="16"/>
        <v>0</v>
      </c>
      <c r="V50" s="654">
        <f t="shared" si="17"/>
        <v>0</v>
      </c>
      <c r="W50" s="655">
        <f t="shared" si="18"/>
        <v>0</v>
      </c>
      <c r="X50" s="656">
        <f t="shared" si="19"/>
        <v>0</v>
      </c>
      <c r="Y50" s="657">
        <f t="shared" si="20"/>
        <v>0</v>
      </c>
      <c r="Z50" s="653">
        <f t="shared" si="21"/>
        <v>0</v>
      </c>
      <c r="AA50" s="653">
        <f t="shared" si="22"/>
        <v>0</v>
      </c>
      <c r="AB50" s="1040"/>
      <c r="AC50" s="1040"/>
      <c r="AD50" s="1040"/>
      <c r="AE50" s="1040"/>
      <c r="AF50" s="651"/>
    </row>
    <row r="51" spans="2:32" x14ac:dyDescent="0.35">
      <c r="B51" s="474"/>
      <c r="C51" s="475"/>
      <c r="D51" s="475"/>
      <c r="E51" s="480"/>
      <c r="F51" s="478"/>
      <c r="G51" s="478"/>
      <c r="H51" s="479"/>
      <c r="I51" s="479"/>
      <c r="J51" s="36"/>
      <c r="K51" s="36"/>
      <c r="L51" s="35">
        <f t="shared" si="23"/>
        <v>0</v>
      </c>
      <c r="M51" s="486"/>
      <c r="N51" s="487"/>
      <c r="O51" s="488"/>
      <c r="P51" s="489"/>
      <c r="Q51" s="489"/>
      <c r="R51" s="653">
        <f t="shared" si="13"/>
        <v>0</v>
      </c>
      <c r="S51" s="652">
        <f t="shared" si="14"/>
        <v>0</v>
      </c>
      <c r="T51" s="478">
        <f t="shared" si="15"/>
        <v>0</v>
      </c>
      <c r="U51" s="653">
        <f t="shared" si="16"/>
        <v>0</v>
      </c>
      <c r="V51" s="654">
        <f t="shared" si="17"/>
        <v>0</v>
      </c>
      <c r="W51" s="655">
        <f t="shared" si="18"/>
        <v>0</v>
      </c>
      <c r="X51" s="656">
        <f t="shared" si="19"/>
        <v>0</v>
      </c>
      <c r="Y51" s="657">
        <f t="shared" si="20"/>
        <v>0</v>
      </c>
      <c r="Z51" s="653">
        <f t="shared" si="21"/>
        <v>0</v>
      </c>
      <c r="AA51" s="653">
        <f t="shared" si="22"/>
        <v>0</v>
      </c>
      <c r="AB51" s="1040"/>
      <c r="AC51" s="1040"/>
      <c r="AD51" s="1040"/>
      <c r="AE51" s="1040"/>
      <c r="AF51" s="651"/>
    </row>
    <row r="52" spans="2:32" x14ac:dyDescent="0.35">
      <c r="B52" s="474"/>
      <c r="C52" s="475"/>
      <c r="D52" s="475"/>
      <c r="E52" s="480"/>
      <c r="F52" s="478"/>
      <c r="G52" s="478"/>
      <c r="H52" s="479"/>
      <c r="I52" s="479"/>
      <c r="J52" s="36"/>
      <c r="K52" s="36"/>
      <c r="L52" s="35">
        <f t="shared" si="23"/>
        <v>0</v>
      </c>
      <c r="M52" s="486"/>
      <c r="N52" s="487"/>
      <c r="O52" s="488"/>
      <c r="P52" s="489"/>
      <c r="Q52" s="489"/>
      <c r="R52" s="653">
        <f t="shared" si="13"/>
        <v>0</v>
      </c>
      <c r="S52" s="652">
        <f t="shared" si="14"/>
        <v>0</v>
      </c>
      <c r="T52" s="478">
        <f t="shared" si="15"/>
        <v>0</v>
      </c>
      <c r="U52" s="653">
        <f t="shared" si="16"/>
        <v>0</v>
      </c>
      <c r="V52" s="654">
        <f t="shared" si="17"/>
        <v>0</v>
      </c>
      <c r="W52" s="655">
        <f t="shared" si="18"/>
        <v>0</v>
      </c>
      <c r="X52" s="656">
        <f t="shared" si="19"/>
        <v>0</v>
      </c>
      <c r="Y52" s="657">
        <f t="shared" si="20"/>
        <v>0</v>
      </c>
      <c r="Z52" s="653">
        <f t="shared" si="21"/>
        <v>0</v>
      </c>
      <c r="AA52" s="653">
        <f t="shared" si="22"/>
        <v>0</v>
      </c>
      <c r="AB52" s="1040"/>
      <c r="AC52" s="1040"/>
      <c r="AD52" s="1040"/>
      <c r="AE52" s="1040"/>
      <c r="AF52" s="651"/>
    </row>
    <row r="53" spans="2:32" x14ac:dyDescent="0.35">
      <c r="B53" s="474"/>
      <c r="C53" s="475"/>
      <c r="D53" s="475"/>
      <c r="E53" s="480"/>
      <c r="F53" s="478"/>
      <c r="G53" s="478"/>
      <c r="H53" s="479"/>
      <c r="I53" s="479"/>
      <c r="J53" s="36"/>
      <c r="K53" s="36"/>
      <c r="L53" s="35">
        <f t="shared" si="23"/>
        <v>0</v>
      </c>
      <c r="M53" s="486"/>
      <c r="N53" s="487"/>
      <c r="O53" s="488"/>
      <c r="P53" s="489"/>
      <c r="Q53" s="489"/>
      <c r="R53" s="653">
        <f t="shared" si="13"/>
        <v>0</v>
      </c>
      <c r="S53" s="652">
        <f t="shared" si="14"/>
        <v>0</v>
      </c>
      <c r="T53" s="478">
        <f t="shared" si="15"/>
        <v>0</v>
      </c>
      <c r="U53" s="653">
        <f t="shared" si="16"/>
        <v>0</v>
      </c>
      <c r="V53" s="654">
        <f t="shared" si="17"/>
        <v>0</v>
      </c>
      <c r="W53" s="655">
        <f t="shared" si="18"/>
        <v>0</v>
      </c>
      <c r="X53" s="656">
        <f t="shared" si="19"/>
        <v>0</v>
      </c>
      <c r="Y53" s="657">
        <f t="shared" si="20"/>
        <v>0</v>
      </c>
      <c r="Z53" s="653">
        <f t="shared" si="21"/>
        <v>0</v>
      </c>
      <c r="AA53" s="653">
        <f t="shared" si="22"/>
        <v>0</v>
      </c>
      <c r="AB53" s="1040"/>
      <c r="AC53" s="1040"/>
      <c r="AD53" s="1040"/>
      <c r="AE53" s="1040"/>
      <c r="AF53" s="651"/>
    </row>
    <row r="54" spans="2:32" x14ac:dyDescent="0.35">
      <c r="B54" s="474"/>
      <c r="C54" s="475"/>
      <c r="D54" s="475"/>
      <c r="E54" s="476"/>
      <c r="F54" s="481"/>
      <c r="G54" s="36"/>
      <c r="H54" s="37"/>
      <c r="I54" s="37"/>
      <c r="J54" s="36"/>
      <c r="K54" s="36"/>
      <c r="L54" s="35">
        <f t="shared" si="23"/>
        <v>0</v>
      </c>
      <c r="M54" s="486"/>
      <c r="N54" s="487"/>
      <c r="O54" s="488"/>
      <c r="P54" s="489"/>
      <c r="Q54" s="489"/>
      <c r="R54" s="653">
        <f t="shared" si="13"/>
        <v>0</v>
      </c>
      <c r="S54" s="652">
        <f t="shared" si="14"/>
        <v>0</v>
      </c>
      <c r="T54" s="478">
        <f t="shared" si="15"/>
        <v>0</v>
      </c>
      <c r="U54" s="653">
        <f t="shared" si="16"/>
        <v>0</v>
      </c>
      <c r="V54" s="654">
        <f t="shared" si="17"/>
        <v>0</v>
      </c>
      <c r="W54" s="655">
        <f t="shared" si="18"/>
        <v>0</v>
      </c>
      <c r="X54" s="656">
        <f t="shared" si="19"/>
        <v>0</v>
      </c>
      <c r="Y54" s="657">
        <f t="shared" si="20"/>
        <v>0</v>
      </c>
      <c r="Z54" s="653">
        <f t="shared" si="21"/>
        <v>0</v>
      </c>
      <c r="AA54" s="653">
        <f t="shared" si="22"/>
        <v>0</v>
      </c>
      <c r="AB54" s="1040"/>
      <c r="AC54" s="1040"/>
      <c r="AD54" s="1040"/>
      <c r="AE54" s="1040"/>
      <c r="AF54" s="651"/>
    </row>
    <row r="55" spans="2:32" x14ac:dyDescent="0.35">
      <c r="B55" s="513"/>
      <c r="C55" s="514"/>
      <c r="D55" s="514"/>
      <c r="E55" s="476"/>
      <c r="F55" s="481"/>
      <c r="G55" s="36"/>
      <c r="H55" s="37"/>
      <c r="I55" s="37"/>
      <c r="J55" s="36"/>
      <c r="K55" s="36"/>
      <c r="L55" s="35">
        <f t="shared" si="23"/>
        <v>0</v>
      </c>
      <c r="M55" s="486"/>
      <c r="N55" s="487"/>
      <c r="O55" s="488"/>
      <c r="P55" s="489"/>
      <c r="Q55" s="489"/>
      <c r="R55" s="653">
        <f t="shared" si="13"/>
        <v>0</v>
      </c>
      <c r="S55" s="652">
        <f t="shared" si="14"/>
        <v>0</v>
      </c>
      <c r="T55" s="478">
        <f t="shared" si="15"/>
        <v>0</v>
      </c>
      <c r="U55" s="653">
        <f t="shared" si="16"/>
        <v>0</v>
      </c>
      <c r="V55" s="654">
        <f t="shared" si="17"/>
        <v>0</v>
      </c>
      <c r="W55" s="655">
        <f t="shared" si="18"/>
        <v>0</v>
      </c>
      <c r="X55" s="656">
        <f t="shared" si="19"/>
        <v>0</v>
      </c>
      <c r="Y55" s="657">
        <f t="shared" si="20"/>
        <v>0</v>
      </c>
      <c r="Z55" s="653">
        <f t="shared" si="21"/>
        <v>0</v>
      </c>
      <c r="AA55" s="653">
        <f t="shared" si="22"/>
        <v>0</v>
      </c>
      <c r="AB55" s="1040"/>
      <c r="AC55" s="1040"/>
      <c r="AD55" s="1040"/>
      <c r="AE55" s="1040"/>
      <c r="AF55" s="651"/>
    </row>
    <row r="56" spans="2:32" x14ac:dyDescent="0.35">
      <c r="B56" s="513"/>
      <c r="C56" s="514"/>
      <c r="D56" s="514"/>
      <c r="E56" s="476"/>
      <c r="F56" s="481"/>
      <c r="G56" s="36"/>
      <c r="H56" s="37"/>
      <c r="I56" s="37"/>
      <c r="J56" s="36"/>
      <c r="K56" s="36"/>
      <c r="L56" s="35">
        <f t="shared" si="23"/>
        <v>0</v>
      </c>
      <c r="M56" s="486"/>
      <c r="N56" s="487"/>
      <c r="O56" s="488"/>
      <c r="P56" s="489"/>
      <c r="Q56" s="489"/>
      <c r="R56" s="653">
        <f t="shared" si="13"/>
        <v>0</v>
      </c>
      <c r="S56" s="652">
        <f t="shared" si="14"/>
        <v>0</v>
      </c>
      <c r="T56" s="478">
        <f t="shared" si="15"/>
        <v>0</v>
      </c>
      <c r="U56" s="653">
        <f t="shared" si="16"/>
        <v>0</v>
      </c>
      <c r="V56" s="654">
        <f t="shared" si="17"/>
        <v>0</v>
      </c>
      <c r="W56" s="655">
        <f t="shared" si="18"/>
        <v>0</v>
      </c>
      <c r="X56" s="656">
        <f t="shared" si="19"/>
        <v>0</v>
      </c>
      <c r="Y56" s="657">
        <f t="shared" si="20"/>
        <v>0</v>
      </c>
      <c r="Z56" s="653">
        <f t="shared" si="21"/>
        <v>0</v>
      </c>
      <c r="AA56" s="653">
        <f t="shared" si="22"/>
        <v>0</v>
      </c>
      <c r="AB56" s="1040"/>
      <c r="AC56" s="1040"/>
      <c r="AD56" s="1040"/>
      <c r="AE56" s="1040"/>
      <c r="AF56" s="651"/>
    </row>
    <row r="57" spans="2:32" x14ac:dyDescent="0.35">
      <c r="B57" s="513"/>
      <c r="C57" s="514"/>
      <c r="D57" s="514"/>
      <c r="E57" s="476"/>
      <c r="F57" s="481"/>
      <c r="G57" s="36"/>
      <c r="H57" s="37"/>
      <c r="I57" s="37"/>
      <c r="J57" s="36"/>
      <c r="K57" s="36"/>
      <c r="L57" s="35">
        <f t="shared" si="23"/>
        <v>0</v>
      </c>
      <c r="M57" s="486"/>
      <c r="N57" s="487"/>
      <c r="O57" s="488"/>
      <c r="P57" s="489"/>
      <c r="Q57" s="489"/>
      <c r="R57" s="653">
        <f t="shared" si="13"/>
        <v>0</v>
      </c>
      <c r="S57" s="652">
        <f t="shared" si="14"/>
        <v>0</v>
      </c>
      <c r="T57" s="478">
        <f t="shared" si="15"/>
        <v>0</v>
      </c>
      <c r="U57" s="653">
        <f t="shared" si="16"/>
        <v>0</v>
      </c>
      <c r="V57" s="654">
        <f t="shared" si="17"/>
        <v>0</v>
      </c>
      <c r="W57" s="655">
        <f t="shared" si="18"/>
        <v>0</v>
      </c>
      <c r="X57" s="656">
        <f t="shared" si="19"/>
        <v>0</v>
      </c>
      <c r="Y57" s="657">
        <f t="shared" si="20"/>
        <v>0</v>
      </c>
      <c r="Z57" s="653">
        <f t="shared" si="21"/>
        <v>0</v>
      </c>
      <c r="AA57" s="653">
        <f t="shared" si="22"/>
        <v>0</v>
      </c>
      <c r="AB57" s="1040"/>
      <c r="AC57" s="1040"/>
      <c r="AD57" s="1040"/>
      <c r="AE57" s="1040"/>
      <c r="AF57" s="651"/>
    </row>
    <row r="58" spans="2:32" x14ac:dyDescent="0.35">
      <c r="B58" s="513"/>
      <c r="C58" s="514"/>
      <c r="D58" s="514"/>
      <c r="E58" s="476"/>
      <c r="F58" s="481"/>
      <c r="G58" s="36"/>
      <c r="H58" s="37"/>
      <c r="I58" s="37"/>
      <c r="J58" s="36"/>
      <c r="K58" s="36"/>
      <c r="L58" s="35">
        <f t="shared" si="23"/>
        <v>0</v>
      </c>
      <c r="M58" s="486"/>
      <c r="N58" s="487"/>
      <c r="O58" s="488"/>
      <c r="P58" s="489"/>
      <c r="Q58" s="489"/>
      <c r="R58" s="653">
        <f t="shared" si="13"/>
        <v>0</v>
      </c>
      <c r="S58" s="652">
        <f t="shared" si="14"/>
        <v>0</v>
      </c>
      <c r="T58" s="478">
        <f t="shared" si="15"/>
        <v>0</v>
      </c>
      <c r="U58" s="653">
        <f t="shared" si="16"/>
        <v>0</v>
      </c>
      <c r="V58" s="654">
        <f t="shared" si="17"/>
        <v>0</v>
      </c>
      <c r="W58" s="655">
        <f t="shared" si="18"/>
        <v>0</v>
      </c>
      <c r="X58" s="656">
        <f t="shared" si="19"/>
        <v>0</v>
      </c>
      <c r="Y58" s="657">
        <f t="shared" si="20"/>
        <v>0</v>
      </c>
      <c r="Z58" s="653">
        <f t="shared" si="21"/>
        <v>0</v>
      </c>
      <c r="AA58" s="653">
        <f t="shared" si="22"/>
        <v>0</v>
      </c>
      <c r="AB58" s="1040"/>
      <c r="AC58" s="1040"/>
      <c r="AD58" s="1040"/>
      <c r="AE58" s="1040"/>
      <c r="AF58" s="651"/>
    </row>
    <row r="59" spans="2:32" x14ac:dyDescent="0.35">
      <c r="B59" s="513"/>
      <c r="C59" s="514"/>
      <c r="D59" s="514"/>
      <c r="E59" s="476"/>
      <c r="F59" s="481"/>
      <c r="G59" s="36"/>
      <c r="H59" s="37"/>
      <c r="I59" s="37"/>
      <c r="J59" s="36"/>
      <c r="K59" s="36"/>
      <c r="L59" s="35">
        <f t="shared" si="23"/>
        <v>0</v>
      </c>
      <c r="M59" s="486"/>
      <c r="N59" s="487"/>
      <c r="O59" s="488"/>
      <c r="P59" s="489"/>
      <c r="Q59" s="489"/>
      <c r="R59" s="653">
        <f t="shared" si="13"/>
        <v>0</v>
      </c>
      <c r="S59" s="652">
        <f t="shared" si="14"/>
        <v>0</v>
      </c>
      <c r="T59" s="478">
        <f t="shared" si="15"/>
        <v>0</v>
      </c>
      <c r="U59" s="653">
        <f t="shared" si="16"/>
        <v>0</v>
      </c>
      <c r="V59" s="654">
        <f t="shared" si="17"/>
        <v>0</v>
      </c>
      <c r="W59" s="655">
        <f t="shared" si="18"/>
        <v>0</v>
      </c>
      <c r="X59" s="656">
        <f t="shared" si="19"/>
        <v>0</v>
      </c>
      <c r="Y59" s="657">
        <f t="shared" si="20"/>
        <v>0</v>
      </c>
      <c r="Z59" s="653">
        <f t="shared" si="21"/>
        <v>0</v>
      </c>
      <c r="AA59" s="653">
        <f t="shared" si="22"/>
        <v>0</v>
      </c>
      <c r="AB59" s="1040"/>
      <c r="AC59" s="1040"/>
      <c r="AD59" s="1040"/>
      <c r="AE59" s="1040"/>
      <c r="AF59" s="651"/>
    </row>
    <row r="60" spans="2:32" x14ac:dyDescent="0.35">
      <c r="B60" s="513"/>
      <c r="C60" s="514"/>
      <c r="D60" s="514"/>
      <c r="E60" s="476"/>
      <c r="F60" s="481"/>
      <c r="G60" s="36"/>
      <c r="H60" s="37"/>
      <c r="I60" s="37"/>
      <c r="J60" s="36"/>
      <c r="K60" s="36"/>
      <c r="L60" s="35">
        <f t="shared" si="23"/>
        <v>0</v>
      </c>
      <c r="M60" s="486"/>
      <c r="N60" s="487"/>
      <c r="O60" s="488"/>
      <c r="P60" s="489"/>
      <c r="Q60" s="489"/>
      <c r="R60" s="653">
        <f t="shared" si="13"/>
        <v>0</v>
      </c>
      <c r="S60" s="652">
        <f t="shared" si="14"/>
        <v>0</v>
      </c>
      <c r="T60" s="478">
        <f t="shared" si="15"/>
        <v>0</v>
      </c>
      <c r="U60" s="653">
        <f t="shared" si="16"/>
        <v>0</v>
      </c>
      <c r="V60" s="654">
        <f t="shared" si="17"/>
        <v>0</v>
      </c>
      <c r="W60" s="655">
        <f t="shared" si="18"/>
        <v>0</v>
      </c>
      <c r="X60" s="656">
        <f t="shared" si="19"/>
        <v>0</v>
      </c>
      <c r="Y60" s="657">
        <f t="shared" si="20"/>
        <v>0</v>
      </c>
      <c r="Z60" s="653">
        <f t="shared" si="21"/>
        <v>0</v>
      </c>
      <c r="AA60" s="653">
        <f t="shared" si="22"/>
        <v>0</v>
      </c>
      <c r="AB60" s="1040"/>
      <c r="AC60" s="1040"/>
      <c r="AD60" s="1040"/>
      <c r="AE60" s="1040"/>
      <c r="AF60" s="651"/>
    </row>
    <row r="61" spans="2:32" x14ac:dyDescent="0.35">
      <c r="B61" s="513"/>
      <c r="C61" s="514"/>
      <c r="D61" s="514"/>
      <c r="E61" s="476"/>
      <c r="F61" s="481"/>
      <c r="G61" s="36"/>
      <c r="H61" s="37"/>
      <c r="I61" s="37"/>
      <c r="J61" s="36"/>
      <c r="K61" s="36"/>
      <c r="L61" s="35">
        <f t="shared" si="23"/>
        <v>0</v>
      </c>
      <c r="M61" s="486"/>
      <c r="N61" s="487"/>
      <c r="O61" s="488"/>
      <c r="P61" s="489"/>
      <c r="Q61" s="489"/>
      <c r="R61" s="653">
        <f t="shared" si="13"/>
        <v>0</v>
      </c>
      <c r="S61" s="652">
        <f t="shared" si="14"/>
        <v>0</v>
      </c>
      <c r="T61" s="478">
        <f t="shared" si="15"/>
        <v>0</v>
      </c>
      <c r="U61" s="653">
        <f t="shared" si="16"/>
        <v>0</v>
      </c>
      <c r="V61" s="654">
        <f t="shared" si="17"/>
        <v>0</v>
      </c>
      <c r="W61" s="655">
        <f t="shared" si="18"/>
        <v>0</v>
      </c>
      <c r="X61" s="656">
        <f t="shared" si="19"/>
        <v>0</v>
      </c>
      <c r="Y61" s="657">
        <f t="shared" si="20"/>
        <v>0</v>
      </c>
      <c r="Z61" s="653">
        <f t="shared" si="21"/>
        <v>0</v>
      </c>
      <c r="AA61" s="653">
        <f t="shared" si="22"/>
        <v>0</v>
      </c>
      <c r="AB61" s="1040"/>
      <c r="AC61" s="1040"/>
      <c r="AD61" s="1040"/>
      <c r="AE61" s="1040"/>
      <c r="AF61" s="651"/>
    </row>
    <row r="62" spans="2:32" x14ac:dyDescent="0.35">
      <c r="B62" s="513"/>
      <c r="C62" s="514"/>
      <c r="D62" s="514"/>
      <c r="E62" s="476"/>
      <c r="F62" s="481"/>
      <c r="G62" s="36"/>
      <c r="H62" s="37"/>
      <c r="I62" s="37"/>
      <c r="J62" s="36"/>
      <c r="K62" s="36"/>
      <c r="L62" s="35">
        <f t="shared" si="23"/>
        <v>0</v>
      </c>
      <c r="M62" s="486"/>
      <c r="N62" s="487"/>
      <c r="O62" s="488"/>
      <c r="P62" s="489"/>
      <c r="Q62" s="489"/>
      <c r="R62" s="653">
        <f t="shared" si="13"/>
        <v>0</v>
      </c>
      <c r="S62" s="652">
        <f t="shared" si="14"/>
        <v>0</v>
      </c>
      <c r="T62" s="478">
        <f t="shared" si="15"/>
        <v>0</v>
      </c>
      <c r="U62" s="653">
        <f t="shared" si="16"/>
        <v>0</v>
      </c>
      <c r="V62" s="654">
        <f t="shared" si="17"/>
        <v>0</v>
      </c>
      <c r="W62" s="655">
        <f t="shared" si="18"/>
        <v>0</v>
      </c>
      <c r="X62" s="656">
        <f t="shared" si="19"/>
        <v>0</v>
      </c>
      <c r="Y62" s="657">
        <f t="shared" si="20"/>
        <v>0</v>
      </c>
      <c r="Z62" s="653">
        <f t="shared" si="21"/>
        <v>0</v>
      </c>
      <c r="AA62" s="653">
        <f t="shared" si="22"/>
        <v>0</v>
      </c>
      <c r="AB62" s="1040"/>
      <c r="AC62" s="1040"/>
      <c r="AD62" s="1040"/>
      <c r="AE62" s="1040"/>
      <c r="AF62" s="651"/>
    </row>
    <row r="63" spans="2:32" x14ac:dyDescent="0.35">
      <c r="B63" s="513"/>
      <c r="C63" s="514"/>
      <c r="D63" s="514"/>
      <c r="E63" s="476"/>
      <c r="F63" s="481"/>
      <c r="G63" s="36"/>
      <c r="H63" s="37"/>
      <c r="I63" s="37"/>
      <c r="J63" s="36"/>
      <c r="K63" s="36"/>
      <c r="L63" s="35">
        <f t="shared" si="23"/>
        <v>0</v>
      </c>
      <c r="M63" s="486"/>
      <c r="N63" s="487"/>
      <c r="O63" s="488"/>
      <c r="P63" s="489"/>
      <c r="Q63" s="489"/>
      <c r="R63" s="653">
        <f t="shared" si="13"/>
        <v>0</v>
      </c>
      <c r="S63" s="652">
        <f t="shared" si="14"/>
        <v>0</v>
      </c>
      <c r="T63" s="478">
        <f t="shared" si="15"/>
        <v>0</v>
      </c>
      <c r="U63" s="653">
        <f t="shared" si="16"/>
        <v>0</v>
      </c>
      <c r="V63" s="654">
        <f t="shared" si="17"/>
        <v>0</v>
      </c>
      <c r="W63" s="655">
        <f t="shared" si="18"/>
        <v>0</v>
      </c>
      <c r="X63" s="656">
        <f t="shared" si="19"/>
        <v>0</v>
      </c>
      <c r="Y63" s="657">
        <f t="shared" si="20"/>
        <v>0</v>
      </c>
      <c r="Z63" s="653">
        <f t="shared" si="21"/>
        <v>0</v>
      </c>
      <c r="AA63" s="653">
        <f t="shared" si="22"/>
        <v>0</v>
      </c>
      <c r="AB63" s="1040"/>
      <c r="AC63" s="1040"/>
      <c r="AD63" s="1040"/>
      <c r="AE63" s="1040"/>
      <c r="AF63" s="651"/>
    </row>
    <row r="64" spans="2:32" x14ac:dyDescent="0.35">
      <c r="B64" s="513"/>
      <c r="C64" s="514"/>
      <c r="D64" s="514"/>
      <c r="E64" s="476"/>
      <c r="F64" s="481"/>
      <c r="G64" s="36"/>
      <c r="H64" s="37"/>
      <c r="I64" s="37"/>
      <c r="J64" s="36"/>
      <c r="K64" s="36"/>
      <c r="L64" s="35">
        <f t="shared" si="23"/>
        <v>0</v>
      </c>
      <c r="M64" s="486"/>
      <c r="N64" s="487"/>
      <c r="O64" s="488"/>
      <c r="P64" s="489"/>
      <c r="Q64" s="489"/>
      <c r="R64" s="653">
        <f t="shared" si="13"/>
        <v>0</v>
      </c>
      <c r="S64" s="652">
        <f t="shared" si="14"/>
        <v>0</v>
      </c>
      <c r="T64" s="478">
        <f t="shared" si="15"/>
        <v>0</v>
      </c>
      <c r="U64" s="653">
        <f t="shared" si="16"/>
        <v>0</v>
      </c>
      <c r="V64" s="654">
        <f t="shared" si="17"/>
        <v>0</v>
      </c>
      <c r="W64" s="655">
        <f t="shared" si="18"/>
        <v>0</v>
      </c>
      <c r="X64" s="656">
        <f t="shared" si="19"/>
        <v>0</v>
      </c>
      <c r="Y64" s="657">
        <f t="shared" si="20"/>
        <v>0</v>
      </c>
      <c r="Z64" s="653">
        <f t="shared" si="21"/>
        <v>0</v>
      </c>
      <c r="AA64" s="653">
        <f t="shared" si="22"/>
        <v>0</v>
      </c>
      <c r="AB64" s="1040"/>
      <c r="AC64" s="1040"/>
      <c r="AD64" s="1040"/>
      <c r="AE64" s="1040"/>
      <c r="AF64" s="651"/>
    </row>
    <row r="65" spans="2:32" x14ac:dyDescent="0.35">
      <c r="B65" s="513"/>
      <c r="C65" s="514"/>
      <c r="D65" s="514"/>
      <c r="E65" s="476"/>
      <c r="F65" s="481"/>
      <c r="G65" s="36"/>
      <c r="H65" s="37"/>
      <c r="I65" s="37"/>
      <c r="J65" s="36"/>
      <c r="K65" s="36"/>
      <c r="L65" s="35">
        <f t="shared" si="23"/>
        <v>0</v>
      </c>
      <c r="M65" s="486"/>
      <c r="N65" s="487"/>
      <c r="O65" s="488"/>
      <c r="P65" s="489"/>
      <c r="Q65" s="489"/>
      <c r="R65" s="653">
        <f t="shared" si="13"/>
        <v>0</v>
      </c>
      <c r="S65" s="652">
        <f t="shared" si="14"/>
        <v>0</v>
      </c>
      <c r="T65" s="478">
        <f t="shared" si="15"/>
        <v>0</v>
      </c>
      <c r="U65" s="653">
        <f t="shared" si="16"/>
        <v>0</v>
      </c>
      <c r="V65" s="654">
        <f t="shared" si="17"/>
        <v>0</v>
      </c>
      <c r="W65" s="655">
        <f t="shared" si="18"/>
        <v>0</v>
      </c>
      <c r="X65" s="656">
        <f t="shared" si="19"/>
        <v>0</v>
      </c>
      <c r="Y65" s="657">
        <f t="shared" si="20"/>
        <v>0</v>
      </c>
      <c r="Z65" s="653">
        <f t="shared" si="21"/>
        <v>0</v>
      </c>
      <c r="AA65" s="653">
        <f t="shared" si="22"/>
        <v>0</v>
      </c>
      <c r="AB65" s="1040"/>
      <c r="AC65" s="1040"/>
      <c r="AD65" s="1040"/>
      <c r="AE65" s="1040"/>
      <c r="AF65" s="651"/>
    </row>
    <row r="66" spans="2:32" x14ac:dyDescent="0.35">
      <c r="B66" s="513"/>
      <c r="C66" s="514"/>
      <c r="D66" s="514"/>
      <c r="E66" s="476"/>
      <c r="F66" s="481"/>
      <c r="G66" s="36"/>
      <c r="H66" s="37"/>
      <c r="I66" s="37"/>
      <c r="J66" s="36"/>
      <c r="K66" s="36"/>
      <c r="L66" s="35">
        <f t="shared" si="23"/>
        <v>0</v>
      </c>
      <c r="M66" s="486"/>
      <c r="N66" s="487"/>
      <c r="O66" s="488"/>
      <c r="P66" s="489"/>
      <c r="Q66" s="489"/>
      <c r="R66" s="653">
        <f t="shared" si="13"/>
        <v>0</v>
      </c>
      <c r="S66" s="652">
        <f t="shared" si="14"/>
        <v>0</v>
      </c>
      <c r="T66" s="478">
        <f t="shared" si="15"/>
        <v>0</v>
      </c>
      <c r="U66" s="653">
        <f t="shared" si="16"/>
        <v>0</v>
      </c>
      <c r="V66" s="654">
        <f t="shared" si="17"/>
        <v>0</v>
      </c>
      <c r="W66" s="655">
        <f t="shared" si="18"/>
        <v>0</v>
      </c>
      <c r="X66" s="656">
        <f t="shared" si="19"/>
        <v>0</v>
      </c>
      <c r="Y66" s="657">
        <f t="shared" si="20"/>
        <v>0</v>
      </c>
      <c r="Z66" s="653">
        <f t="shared" si="21"/>
        <v>0</v>
      </c>
      <c r="AA66" s="653">
        <f t="shared" si="22"/>
        <v>0</v>
      </c>
      <c r="AB66" s="1040"/>
      <c r="AC66" s="1040"/>
      <c r="AD66" s="1040"/>
      <c r="AE66" s="1040"/>
      <c r="AF66" s="651"/>
    </row>
    <row r="67" spans="2:32" x14ac:dyDescent="0.35">
      <c r="B67" s="513"/>
      <c r="C67" s="514"/>
      <c r="D67" s="514"/>
      <c r="E67" s="476"/>
      <c r="F67" s="481"/>
      <c r="G67" s="36"/>
      <c r="H67" s="37"/>
      <c r="I67" s="37"/>
      <c r="J67" s="36"/>
      <c r="K67" s="36"/>
      <c r="L67" s="35">
        <f t="shared" si="23"/>
        <v>0</v>
      </c>
      <c r="M67" s="486"/>
      <c r="N67" s="487"/>
      <c r="O67" s="488"/>
      <c r="P67" s="489"/>
      <c r="Q67" s="489"/>
      <c r="R67" s="653">
        <f t="shared" si="13"/>
        <v>0</v>
      </c>
      <c r="S67" s="652">
        <f t="shared" si="14"/>
        <v>0</v>
      </c>
      <c r="T67" s="478">
        <f t="shared" si="15"/>
        <v>0</v>
      </c>
      <c r="U67" s="653">
        <f t="shared" si="16"/>
        <v>0</v>
      </c>
      <c r="V67" s="654">
        <f t="shared" si="17"/>
        <v>0</v>
      </c>
      <c r="W67" s="655">
        <f t="shared" si="18"/>
        <v>0</v>
      </c>
      <c r="X67" s="656">
        <f t="shared" si="19"/>
        <v>0</v>
      </c>
      <c r="Y67" s="657">
        <f t="shared" si="20"/>
        <v>0</v>
      </c>
      <c r="Z67" s="653">
        <f t="shared" si="21"/>
        <v>0</v>
      </c>
      <c r="AA67" s="653">
        <f t="shared" si="22"/>
        <v>0</v>
      </c>
      <c r="AB67" s="1040"/>
      <c r="AC67" s="1040"/>
      <c r="AD67" s="1040"/>
      <c r="AE67" s="1040"/>
      <c r="AF67" s="651"/>
    </row>
    <row r="68" spans="2:32" x14ac:dyDescent="0.35">
      <c r="B68" s="513"/>
      <c r="C68" s="514"/>
      <c r="D68" s="514"/>
      <c r="E68" s="476"/>
      <c r="F68" s="481"/>
      <c r="G68" s="36"/>
      <c r="H68" s="37"/>
      <c r="I68" s="37"/>
      <c r="J68" s="36"/>
      <c r="K68" s="36"/>
      <c r="L68" s="35">
        <f t="shared" si="23"/>
        <v>0</v>
      </c>
      <c r="M68" s="486"/>
      <c r="N68" s="487"/>
      <c r="O68" s="488"/>
      <c r="P68" s="489"/>
      <c r="Q68" s="489"/>
      <c r="R68" s="653">
        <f t="shared" si="13"/>
        <v>0</v>
      </c>
      <c r="S68" s="652">
        <f t="shared" si="14"/>
        <v>0</v>
      </c>
      <c r="T68" s="478">
        <f t="shared" si="15"/>
        <v>0</v>
      </c>
      <c r="U68" s="653">
        <f t="shared" si="16"/>
        <v>0</v>
      </c>
      <c r="V68" s="654">
        <f t="shared" si="17"/>
        <v>0</v>
      </c>
      <c r="W68" s="655">
        <f t="shared" si="18"/>
        <v>0</v>
      </c>
      <c r="X68" s="656">
        <f t="shared" si="19"/>
        <v>0</v>
      </c>
      <c r="Y68" s="657">
        <f t="shared" si="20"/>
        <v>0</v>
      </c>
      <c r="Z68" s="653">
        <f t="shared" si="21"/>
        <v>0</v>
      </c>
      <c r="AA68" s="653">
        <f t="shared" si="22"/>
        <v>0</v>
      </c>
      <c r="AB68" s="1040"/>
      <c r="AC68" s="1040"/>
      <c r="AD68" s="1040"/>
      <c r="AE68" s="1040"/>
      <c r="AF68" s="651"/>
    </row>
    <row r="69" spans="2:32" x14ac:dyDescent="0.35">
      <c r="B69" s="513"/>
      <c r="C69" s="514"/>
      <c r="D69" s="514"/>
      <c r="E69" s="476"/>
      <c r="F69" s="481"/>
      <c r="G69" s="36"/>
      <c r="H69" s="37"/>
      <c r="I69" s="37"/>
      <c r="J69" s="36"/>
      <c r="K69" s="36"/>
      <c r="L69" s="35">
        <f t="shared" si="23"/>
        <v>0</v>
      </c>
      <c r="M69" s="486"/>
      <c r="N69" s="487"/>
      <c r="O69" s="488"/>
      <c r="P69" s="489"/>
      <c r="Q69" s="489"/>
      <c r="R69" s="653">
        <f t="shared" si="13"/>
        <v>0</v>
      </c>
      <c r="S69" s="652">
        <f t="shared" si="14"/>
        <v>0</v>
      </c>
      <c r="T69" s="478">
        <f t="shared" si="15"/>
        <v>0</v>
      </c>
      <c r="U69" s="653">
        <f t="shared" si="16"/>
        <v>0</v>
      </c>
      <c r="V69" s="654">
        <f t="shared" si="17"/>
        <v>0</v>
      </c>
      <c r="W69" s="655">
        <f t="shared" si="18"/>
        <v>0</v>
      </c>
      <c r="X69" s="656">
        <f t="shared" si="19"/>
        <v>0</v>
      </c>
      <c r="Y69" s="657">
        <f t="shared" si="20"/>
        <v>0</v>
      </c>
      <c r="Z69" s="653">
        <f t="shared" si="21"/>
        <v>0</v>
      </c>
      <c r="AA69" s="653">
        <f t="shared" si="22"/>
        <v>0</v>
      </c>
      <c r="AB69" s="1040"/>
      <c r="AC69" s="1040"/>
      <c r="AD69" s="1040"/>
      <c r="AE69" s="1040"/>
      <c r="AF69" s="651"/>
    </row>
    <row r="70" spans="2:32" x14ac:dyDescent="0.35">
      <c r="B70" s="513"/>
      <c r="C70" s="514"/>
      <c r="D70" s="514"/>
      <c r="E70" s="476"/>
      <c r="F70" s="481"/>
      <c r="G70" s="36"/>
      <c r="H70" s="37"/>
      <c r="I70" s="37"/>
      <c r="J70" s="36"/>
      <c r="K70" s="36"/>
      <c r="L70" s="35">
        <f t="shared" si="23"/>
        <v>0</v>
      </c>
      <c r="M70" s="486"/>
      <c r="N70" s="487"/>
      <c r="O70" s="488"/>
      <c r="P70" s="489"/>
      <c r="Q70" s="489"/>
      <c r="R70" s="653">
        <f t="shared" si="13"/>
        <v>0</v>
      </c>
      <c r="S70" s="652">
        <f t="shared" si="14"/>
        <v>0</v>
      </c>
      <c r="T70" s="478">
        <f t="shared" si="15"/>
        <v>0</v>
      </c>
      <c r="U70" s="653">
        <f t="shared" si="16"/>
        <v>0</v>
      </c>
      <c r="V70" s="654">
        <f t="shared" si="17"/>
        <v>0</v>
      </c>
      <c r="W70" s="655">
        <f t="shared" si="18"/>
        <v>0</v>
      </c>
      <c r="X70" s="656">
        <f t="shared" si="19"/>
        <v>0</v>
      </c>
      <c r="Y70" s="657">
        <f t="shared" si="20"/>
        <v>0</v>
      </c>
      <c r="Z70" s="653">
        <f t="shared" si="21"/>
        <v>0</v>
      </c>
      <c r="AA70" s="653">
        <f t="shared" si="22"/>
        <v>0</v>
      </c>
      <c r="AB70" s="1040"/>
      <c r="AC70" s="1040"/>
      <c r="AD70" s="1040"/>
      <c r="AE70" s="1040"/>
      <c r="AF70" s="651"/>
    </row>
    <row r="71" spans="2:32" x14ac:dyDescent="0.35">
      <c r="B71" s="513"/>
      <c r="C71" s="514"/>
      <c r="D71" s="514"/>
      <c r="E71" s="476"/>
      <c r="F71" s="481"/>
      <c r="G71" s="36"/>
      <c r="H71" s="37"/>
      <c r="I71" s="37"/>
      <c r="J71" s="36"/>
      <c r="K71" s="36"/>
      <c r="L71" s="35">
        <f t="shared" si="23"/>
        <v>0</v>
      </c>
      <c r="M71" s="486"/>
      <c r="N71" s="487"/>
      <c r="O71" s="488"/>
      <c r="P71" s="489"/>
      <c r="Q71" s="489"/>
      <c r="R71" s="653">
        <f t="shared" si="13"/>
        <v>0</v>
      </c>
      <c r="S71" s="652">
        <f t="shared" si="14"/>
        <v>0</v>
      </c>
      <c r="T71" s="478">
        <f t="shared" si="15"/>
        <v>0</v>
      </c>
      <c r="U71" s="653">
        <f t="shared" si="16"/>
        <v>0</v>
      </c>
      <c r="V71" s="654">
        <f t="shared" si="17"/>
        <v>0</v>
      </c>
      <c r="W71" s="655">
        <f t="shared" si="18"/>
        <v>0</v>
      </c>
      <c r="X71" s="656">
        <f t="shared" si="19"/>
        <v>0</v>
      </c>
      <c r="Y71" s="657">
        <f t="shared" si="20"/>
        <v>0</v>
      </c>
      <c r="Z71" s="653">
        <f t="shared" si="21"/>
        <v>0</v>
      </c>
      <c r="AA71" s="653">
        <f t="shared" si="22"/>
        <v>0</v>
      </c>
      <c r="AB71" s="1040"/>
      <c r="AC71" s="1040"/>
      <c r="AD71" s="1040"/>
      <c r="AE71" s="1040"/>
      <c r="AF71" s="651"/>
    </row>
    <row r="72" spans="2:32" x14ac:dyDescent="0.35">
      <c r="B72" s="513"/>
      <c r="C72" s="514"/>
      <c r="D72" s="514"/>
      <c r="E72" s="476"/>
      <c r="F72" s="481"/>
      <c r="G72" s="36"/>
      <c r="H72" s="37"/>
      <c r="I72" s="37"/>
      <c r="J72" s="36"/>
      <c r="K72" s="36"/>
      <c r="L72" s="35">
        <f t="shared" si="23"/>
        <v>0</v>
      </c>
      <c r="M72" s="486"/>
      <c r="N72" s="487"/>
      <c r="O72" s="488"/>
      <c r="P72" s="489"/>
      <c r="Q72" s="489"/>
      <c r="R72" s="653">
        <f t="shared" si="13"/>
        <v>0</v>
      </c>
      <c r="S72" s="652">
        <f t="shared" si="14"/>
        <v>0</v>
      </c>
      <c r="T72" s="478">
        <f t="shared" si="15"/>
        <v>0</v>
      </c>
      <c r="U72" s="653">
        <f t="shared" si="16"/>
        <v>0</v>
      </c>
      <c r="V72" s="654">
        <f t="shared" si="17"/>
        <v>0</v>
      </c>
      <c r="W72" s="655">
        <f t="shared" si="18"/>
        <v>0</v>
      </c>
      <c r="X72" s="656">
        <f t="shared" si="19"/>
        <v>0</v>
      </c>
      <c r="Y72" s="657">
        <f t="shared" si="20"/>
        <v>0</v>
      </c>
      <c r="Z72" s="653">
        <f t="shared" si="21"/>
        <v>0</v>
      </c>
      <c r="AA72" s="653">
        <f t="shared" si="22"/>
        <v>0</v>
      </c>
      <c r="AB72" s="1040"/>
      <c r="AC72" s="1040"/>
      <c r="AD72" s="1040"/>
      <c r="AE72" s="1040"/>
      <c r="AF72" s="651"/>
    </row>
    <row r="73" spans="2:32" x14ac:dyDescent="0.35">
      <c r="B73" s="513"/>
      <c r="C73" s="514"/>
      <c r="D73" s="514"/>
      <c r="E73" s="476"/>
      <c r="F73" s="481"/>
      <c r="G73" s="36"/>
      <c r="H73" s="37"/>
      <c r="I73" s="37"/>
      <c r="J73" s="36"/>
      <c r="K73" s="36"/>
      <c r="L73" s="35">
        <f t="shared" si="23"/>
        <v>0</v>
      </c>
      <c r="M73" s="486"/>
      <c r="N73" s="487"/>
      <c r="O73" s="488"/>
      <c r="P73" s="489"/>
      <c r="Q73" s="489"/>
      <c r="R73" s="653">
        <f t="shared" si="13"/>
        <v>0</v>
      </c>
      <c r="S73" s="652">
        <f t="shared" si="14"/>
        <v>0</v>
      </c>
      <c r="T73" s="478">
        <f t="shared" si="15"/>
        <v>0</v>
      </c>
      <c r="U73" s="653">
        <f t="shared" si="16"/>
        <v>0</v>
      </c>
      <c r="V73" s="654">
        <f t="shared" si="17"/>
        <v>0</v>
      </c>
      <c r="W73" s="655">
        <f t="shared" si="18"/>
        <v>0</v>
      </c>
      <c r="X73" s="656">
        <f t="shared" si="19"/>
        <v>0</v>
      </c>
      <c r="Y73" s="657">
        <f t="shared" si="20"/>
        <v>0</v>
      </c>
      <c r="Z73" s="653">
        <f t="shared" si="21"/>
        <v>0</v>
      </c>
      <c r="AA73" s="653">
        <f t="shared" si="22"/>
        <v>0</v>
      </c>
      <c r="AB73" s="1040"/>
      <c r="AC73" s="1040"/>
      <c r="AD73" s="1040"/>
      <c r="AE73" s="1040"/>
      <c r="AF73" s="651"/>
    </row>
    <row r="74" spans="2:32" x14ac:dyDescent="0.35">
      <c r="B74" s="513"/>
      <c r="C74" s="514"/>
      <c r="D74" s="514"/>
      <c r="E74" s="476"/>
      <c r="F74" s="481"/>
      <c r="G74" s="36"/>
      <c r="H74" s="37"/>
      <c r="I74" s="37"/>
      <c r="J74" s="36"/>
      <c r="K74" s="36"/>
      <c r="L74" s="35">
        <f t="shared" si="23"/>
        <v>0</v>
      </c>
      <c r="M74" s="486"/>
      <c r="N74" s="487"/>
      <c r="O74" s="488"/>
      <c r="P74" s="489"/>
      <c r="Q74" s="489"/>
      <c r="R74" s="653">
        <f t="shared" si="13"/>
        <v>0</v>
      </c>
      <c r="S74" s="652">
        <f t="shared" si="14"/>
        <v>0</v>
      </c>
      <c r="T74" s="478">
        <f t="shared" si="15"/>
        <v>0</v>
      </c>
      <c r="U74" s="653">
        <f t="shared" si="16"/>
        <v>0</v>
      </c>
      <c r="V74" s="654">
        <f t="shared" si="17"/>
        <v>0</v>
      </c>
      <c r="W74" s="655">
        <f t="shared" si="18"/>
        <v>0</v>
      </c>
      <c r="X74" s="656">
        <f t="shared" si="19"/>
        <v>0</v>
      </c>
      <c r="Y74" s="657">
        <f t="shared" si="20"/>
        <v>0</v>
      </c>
      <c r="Z74" s="653">
        <f t="shared" si="21"/>
        <v>0</v>
      </c>
      <c r="AA74" s="653">
        <f t="shared" si="22"/>
        <v>0</v>
      </c>
      <c r="AB74" s="1040"/>
      <c r="AC74" s="1040"/>
      <c r="AD74" s="1040"/>
      <c r="AE74" s="1040"/>
      <c r="AF74" s="651"/>
    </row>
    <row r="75" spans="2:32" x14ac:dyDescent="0.35">
      <c r="B75" s="513"/>
      <c r="C75" s="514"/>
      <c r="D75" s="514"/>
      <c r="E75" s="476"/>
      <c r="F75" s="481"/>
      <c r="G75" s="36"/>
      <c r="H75" s="37"/>
      <c r="I75" s="37"/>
      <c r="J75" s="36"/>
      <c r="K75" s="36"/>
      <c r="L75" s="35">
        <f t="shared" si="23"/>
        <v>0</v>
      </c>
      <c r="M75" s="486"/>
      <c r="N75" s="487"/>
      <c r="O75" s="488"/>
      <c r="P75" s="489"/>
      <c r="Q75" s="489"/>
      <c r="R75" s="653">
        <f t="shared" si="13"/>
        <v>0</v>
      </c>
      <c r="S75" s="652">
        <f t="shared" si="14"/>
        <v>0</v>
      </c>
      <c r="T75" s="478">
        <f t="shared" si="15"/>
        <v>0</v>
      </c>
      <c r="U75" s="653">
        <f t="shared" si="16"/>
        <v>0</v>
      </c>
      <c r="V75" s="654">
        <f t="shared" si="17"/>
        <v>0</v>
      </c>
      <c r="W75" s="655">
        <f t="shared" si="18"/>
        <v>0</v>
      </c>
      <c r="X75" s="656">
        <f t="shared" si="19"/>
        <v>0</v>
      </c>
      <c r="Y75" s="657">
        <f t="shared" si="20"/>
        <v>0</v>
      </c>
      <c r="Z75" s="653">
        <f t="shared" si="21"/>
        <v>0</v>
      </c>
      <c r="AA75" s="653">
        <f t="shared" si="22"/>
        <v>0</v>
      </c>
      <c r="AB75" s="1040"/>
      <c r="AC75" s="1040"/>
      <c r="AD75" s="1040"/>
      <c r="AE75" s="1040"/>
      <c r="AF75" s="651"/>
    </row>
    <row r="76" spans="2:32" x14ac:dyDescent="0.35">
      <c r="B76" s="513"/>
      <c r="C76" s="514"/>
      <c r="D76" s="514"/>
      <c r="E76" s="476"/>
      <c r="F76" s="481"/>
      <c r="G76" s="36"/>
      <c r="H76" s="37"/>
      <c r="I76" s="37"/>
      <c r="J76" s="36"/>
      <c r="K76" s="36"/>
      <c r="L76" s="35">
        <f t="shared" si="23"/>
        <v>0</v>
      </c>
      <c r="M76" s="486"/>
      <c r="N76" s="487"/>
      <c r="O76" s="488"/>
      <c r="P76" s="489"/>
      <c r="Q76" s="489"/>
      <c r="R76" s="653">
        <f t="shared" si="13"/>
        <v>0</v>
      </c>
      <c r="S76" s="652">
        <f t="shared" si="14"/>
        <v>0</v>
      </c>
      <c r="T76" s="478">
        <f t="shared" si="15"/>
        <v>0</v>
      </c>
      <c r="U76" s="653">
        <f t="shared" si="16"/>
        <v>0</v>
      </c>
      <c r="V76" s="654">
        <f t="shared" si="17"/>
        <v>0</v>
      </c>
      <c r="W76" s="655">
        <f t="shared" si="18"/>
        <v>0</v>
      </c>
      <c r="X76" s="656">
        <f t="shared" si="19"/>
        <v>0</v>
      </c>
      <c r="Y76" s="657">
        <f t="shared" si="20"/>
        <v>0</v>
      </c>
      <c r="Z76" s="653">
        <f t="shared" si="21"/>
        <v>0</v>
      </c>
      <c r="AA76" s="653">
        <f t="shared" si="22"/>
        <v>0</v>
      </c>
      <c r="AB76" s="1040"/>
      <c r="AC76" s="1040"/>
      <c r="AD76" s="1040"/>
      <c r="AE76" s="1040"/>
      <c r="AF76" s="651"/>
    </row>
    <row r="77" spans="2:32" x14ac:dyDescent="0.35">
      <c r="B77" s="513"/>
      <c r="C77" s="514"/>
      <c r="D77" s="514"/>
      <c r="E77" s="476"/>
      <c r="F77" s="481"/>
      <c r="G77" s="36"/>
      <c r="H77" s="37"/>
      <c r="I77" s="37"/>
      <c r="J77" s="36"/>
      <c r="K77" s="36"/>
      <c r="L77" s="35">
        <f t="shared" si="23"/>
        <v>0</v>
      </c>
      <c r="M77" s="486"/>
      <c r="N77" s="487"/>
      <c r="O77" s="488"/>
      <c r="P77" s="489"/>
      <c r="Q77" s="489"/>
      <c r="R77" s="653">
        <f t="shared" si="13"/>
        <v>0</v>
      </c>
      <c r="S77" s="652">
        <f t="shared" si="14"/>
        <v>0</v>
      </c>
      <c r="T77" s="478">
        <f t="shared" si="15"/>
        <v>0</v>
      </c>
      <c r="U77" s="653">
        <f t="shared" si="16"/>
        <v>0</v>
      </c>
      <c r="V77" s="654">
        <f t="shared" si="17"/>
        <v>0</v>
      </c>
      <c r="W77" s="655">
        <f t="shared" si="18"/>
        <v>0</v>
      </c>
      <c r="X77" s="656">
        <f t="shared" si="19"/>
        <v>0</v>
      </c>
      <c r="Y77" s="657">
        <f t="shared" si="20"/>
        <v>0</v>
      </c>
      <c r="Z77" s="653">
        <f t="shared" si="21"/>
        <v>0</v>
      </c>
      <c r="AA77" s="653">
        <f t="shared" si="22"/>
        <v>0</v>
      </c>
      <c r="AB77" s="1040"/>
      <c r="AC77" s="1040"/>
      <c r="AD77" s="1040"/>
      <c r="AE77" s="1040"/>
      <c r="AF77" s="651"/>
    </row>
    <row r="78" spans="2:32" x14ac:dyDescent="0.35">
      <c r="B78" s="513"/>
      <c r="C78" s="514"/>
      <c r="D78" s="514"/>
      <c r="E78" s="476"/>
      <c r="F78" s="481"/>
      <c r="G78" s="36"/>
      <c r="H78" s="37"/>
      <c r="I78" s="37"/>
      <c r="J78" s="36"/>
      <c r="K78" s="36"/>
      <c r="L78" s="35">
        <f t="shared" si="23"/>
        <v>0</v>
      </c>
      <c r="M78" s="486"/>
      <c r="N78" s="487"/>
      <c r="O78" s="488"/>
      <c r="P78" s="489"/>
      <c r="Q78" s="489"/>
      <c r="R78" s="653">
        <f t="shared" si="13"/>
        <v>0</v>
      </c>
      <c r="S78" s="652">
        <f t="shared" si="14"/>
        <v>0</v>
      </c>
      <c r="T78" s="478">
        <f t="shared" si="15"/>
        <v>0</v>
      </c>
      <c r="U78" s="653">
        <f t="shared" si="16"/>
        <v>0</v>
      </c>
      <c r="V78" s="654">
        <f t="shared" si="17"/>
        <v>0</v>
      </c>
      <c r="W78" s="655">
        <f t="shared" si="18"/>
        <v>0</v>
      </c>
      <c r="X78" s="656">
        <f t="shared" si="19"/>
        <v>0</v>
      </c>
      <c r="Y78" s="657">
        <f t="shared" si="20"/>
        <v>0</v>
      </c>
      <c r="Z78" s="653">
        <f t="shared" si="21"/>
        <v>0</v>
      </c>
      <c r="AA78" s="653">
        <f t="shared" si="22"/>
        <v>0</v>
      </c>
      <c r="AB78" s="1040"/>
      <c r="AC78" s="1040"/>
      <c r="AD78" s="1040"/>
      <c r="AE78" s="1040"/>
      <c r="AF78" s="651"/>
    </row>
  </sheetData>
  <sheetProtection sheet="1" objects="1" scenarios="1"/>
  <mergeCells count="112">
    <mergeCell ref="B41:B42"/>
    <mergeCell ref="C41:C42"/>
    <mergeCell ref="E41:E42"/>
    <mergeCell ref="F41:F42"/>
    <mergeCell ref="G41:G42"/>
    <mergeCell ref="D41:D42"/>
    <mergeCell ref="C16:C17"/>
    <mergeCell ref="AD2:AE2"/>
    <mergeCell ref="Q41:Q42"/>
    <mergeCell ref="R41:R42"/>
    <mergeCell ref="I41:I42"/>
    <mergeCell ref="J41:J42"/>
    <mergeCell ref="K41:K42"/>
    <mergeCell ref="L41:L42"/>
    <mergeCell ref="M41:N41"/>
    <mergeCell ref="O41:P41"/>
    <mergeCell ref="S9:T9"/>
    <mergeCell ref="U9:W9"/>
    <mergeCell ref="S8:T8"/>
    <mergeCell ref="U8:W8"/>
    <mergeCell ref="S6:T6"/>
    <mergeCell ref="U6:W6"/>
    <mergeCell ref="U7:W7"/>
    <mergeCell ref="U17:U18"/>
    <mergeCell ref="B38:AF38"/>
    <mergeCell ref="B14:AF14"/>
    <mergeCell ref="AB40:AF40"/>
    <mergeCell ref="Z41:Z42"/>
    <mergeCell ref="AA41:AA42"/>
    <mergeCell ref="J40:R40"/>
    <mergeCell ref="S40:AA40"/>
    <mergeCell ref="G3:H3"/>
    <mergeCell ref="E5:F5"/>
    <mergeCell ref="H8:J8"/>
    <mergeCell ref="S5:W5"/>
    <mergeCell ref="H6:J6"/>
    <mergeCell ref="U10:W11"/>
    <mergeCell ref="D16:E16"/>
    <mergeCell ref="F16:G16"/>
    <mergeCell ref="M17:M18"/>
    <mergeCell ref="P17:Q17"/>
    <mergeCell ref="H16:I16"/>
    <mergeCell ref="R17:S17"/>
    <mergeCell ref="M16:U16"/>
    <mergeCell ref="E8:F8"/>
    <mergeCell ref="E7:F7"/>
    <mergeCell ref="H10:J10"/>
    <mergeCell ref="S7:T7"/>
    <mergeCell ref="H41:H42"/>
    <mergeCell ref="E9:F9"/>
    <mergeCell ref="E10:F10"/>
    <mergeCell ref="S10:T11"/>
    <mergeCell ref="AA17:AA18"/>
    <mergeCell ref="Z17:Z18"/>
    <mergeCell ref="Y17:Y18"/>
    <mergeCell ref="Y16:AA16"/>
    <mergeCell ref="AB77:AE77"/>
    <mergeCell ref="AB64:AE64"/>
    <mergeCell ref="AB65:AE65"/>
    <mergeCell ref="AB66:AE66"/>
    <mergeCell ref="AB67:AE67"/>
    <mergeCell ref="AB68:AE68"/>
    <mergeCell ref="AB63:AE63"/>
    <mergeCell ref="N37:O37"/>
    <mergeCell ref="AB43:AE43"/>
    <mergeCell ref="AB44:AE44"/>
    <mergeCell ref="AB56:AE56"/>
    <mergeCell ref="AB57:AE57"/>
    <mergeCell ref="AB58:AE58"/>
    <mergeCell ref="AB59:AE59"/>
    <mergeCell ref="AB60:AE60"/>
    <mergeCell ref="AB41:AE42"/>
    <mergeCell ref="K16:K17"/>
    <mergeCell ref="N17:O17"/>
    <mergeCell ref="AF41:AF42"/>
    <mergeCell ref="AB61:AE61"/>
    <mergeCell ref="AB78:AE78"/>
    <mergeCell ref="AB69:AE69"/>
    <mergeCell ref="AB70:AE70"/>
    <mergeCell ref="AB71:AE71"/>
    <mergeCell ref="AB72:AE72"/>
    <mergeCell ref="AB73:AE73"/>
    <mergeCell ref="AB74:AE74"/>
    <mergeCell ref="AB75:AE75"/>
    <mergeCell ref="AB76:AE76"/>
    <mergeCell ref="M27:U27"/>
    <mergeCell ref="M28:M29"/>
    <mergeCell ref="N28:O28"/>
    <mergeCell ref="P28:Q28"/>
    <mergeCell ref="R28:S28"/>
    <mergeCell ref="U28:U29"/>
    <mergeCell ref="Y27:AA27"/>
    <mergeCell ref="Y28:Y29"/>
    <mergeCell ref="Z28:Z29"/>
    <mergeCell ref="AA28:AA29"/>
    <mergeCell ref="AB62:AE62"/>
    <mergeCell ref="AB50:AE50"/>
    <mergeCell ref="AB51:AE51"/>
    <mergeCell ref="AB52:AE52"/>
    <mergeCell ref="AB53:AE53"/>
    <mergeCell ref="AB54:AE54"/>
    <mergeCell ref="AB55:AE55"/>
    <mergeCell ref="S41:S42"/>
    <mergeCell ref="T41:T42"/>
    <mergeCell ref="U41:U42"/>
    <mergeCell ref="V41:W41"/>
    <mergeCell ref="X41:Y41"/>
    <mergeCell ref="AB45:AE45"/>
    <mergeCell ref="AB46:AE46"/>
    <mergeCell ref="AB47:AE47"/>
    <mergeCell ref="AB48:AE48"/>
    <mergeCell ref="AB49:AE49"/>
  </mergeCells>
  <hyperlinks>
    <hyperlink ref="N6" r:id="rId1" xr:uid="{51F0E3F0-19EA-40EA-B15A-2F4E51C0FCD5}"/>
  </hyperlinks>
  <pageMargins left="0.25" right="0.25" top="0.75" bottom="0.75" header="0.3" footer="0.3"/>
  <pageSetup scale="67" fitToWidth="0" fitToHeight="0" orientation="landscape"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0000000}">
          <x14:formula1>
            <xm:f>Lookup!$C$2:$C$33</xm:f>
          </x14:formula1>
          <xm:sqref>B43:B78</xm:sqref>
        </x14:dataValidation>
        <x14:dataValidation type="list" allowBlank="1" showInputMessage="1" showErrorMessage="1" xr:uid="{6DC785CA-9C72-48A5-9F7D-603465EEB7AF}">
          <x14:formula1>
            <xm:f>Lookup!$S$2:$S$10</xm:f>
          </x14:formula1>
          <xm:sqref>D43:D78 E3</xm:sqref>
        </x14:dataValidation>
        <x14:dataValidation type="list" allowBlank="1" showInputMessage="1" showErrorMessage="1" xr:uid="{DABAB7E6-C828-4C3C-B655-B2A9FB6B868C}">
          <x14:formula1>
            <xm:f>Lookup!$D$8:$D$9</xm:f>
          </x14:formula1>
          <xm:sqref>C43:C78</xm:sqref>
        </x14:dataValidation>
        <x14:dataValidation type="list" allowBlank="1" showInputMessage="1" showErrorMessage="1" xr:uid="{51F4A29C-B479-4670-B900-B1042A708FCD}">
          <x14:formula1>
            <xm:f>Lookup!$L$12:$L$36</xm:f>
          </x14:formula1>
          <xm:sqref>U9:W9 K43:K78 T43:T78</xm:sqref>
        </x14:dataValidation>
        <x14:dataValidation type="list" allowBlank="1" showInputMessage="1" showErrorMessage="1" xr:uid="{76BF50E6-5DD5-4309-88C1-297804FF85FE}">
          <x14:formula1>
            <xm:f>Lookup!$J$12:$J$13</xm:f>
          </x14:formula1>
          <xm:sqref>AF43:AF78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57394-5088-49E8-82C8-47D9E51630A2}">
  <sheetPr>
    <pageSetUpPr fitToPage="1"/>
  </sheetPr>
  <dimension ref="B1:T76"/>
  <sheetViews>
    <sheetView zoomScale="80" zoomScaleNormal="80" workbookViewId="0">
      <selection activeCell="D3" sqref="D3"/>
    </sheetView>
  </sheetViews>
  <sheetFormatPr defaultRowHeight="14.5" outlineLevelRow="1" x14ac:dyDescent="0.35"/>
  <cols>
    <col min="2" max="2" width="11.1796875" customWidth="1"/>
    <col min="3" max="3" width="13.54296875" customWidth="1"/>
    <col min="4" max="4" width="13.453125" bestFit="1" customWidth="1"/>
    <col min="5" max="5" width="18.1796875" bestFit="1" customWidth="1"/>
    <col min="6" max="6" width="16.54296875" customWidth="1"/>
    <col min="7" max="7" width="15.1796875" customWidth="1"/>
    <col min="8" max="8" width="10.81640625" customWidth="1"/>
    <col min="9" max="9" width="13.453125" customWidth="1"/>
    <col min="10" max="10" width="16.54296875" customWidth="1"/>
    <col min="11" max="13" width="19" customWidth="1"/>
    <col min="14" max="14" width="17.26953125" bestFit="1" customWidth="1"/>
    <col min="15" max="15" width="19" customWidth="1"/>
    <col min="16" max="16" width="22.54296875" customWidth="1"/>
    <col min="17" max="17" width="21.7265625" bestFit="1" customWidth="1"/>
  </cols>
  <sheetData>
    <row r="1" spans="2:17" ht="19" customHeight="1" x14ac:dyDescent="0.35">
      <c r="C1" s="1"/>
      <c r="D1" s="1"/>
      <c r="E1" s="15"/>
      <c r="F1" s="11"/>
      <c r="G1" s="5"/>
      <c r="H1" s="1"/>
      <c r="I1" s="1"/>
      <c r="J1" s="1"/>
    </row>
    <row r="2" spans="2:17" ht="19" customHeight="1" x14ac:dyDescent="0.4">
      <c r="B2" s="13" t="s">
        <v>304</v>
      </c>
      <c r="C2" s="19"/>
      <c r="D2" s="19"/>
      <c r="E2" s="20"/>
      <c r="F2" s="21"/>
      <c r="G2" s="1"/>
      <c r="H2" s="1"/>
      <c r="I2" s="1"/>
      <c r="J2" s="1"/>
      <c r="K2" s="168" t="str">
        <f>Lookup!$Z$2</f>
        <v>Effective 5/2026</v>
      </c>
      <c r="L2" s="168"/>
      <c r="M2" s="168"/>
      <c r="N2" s="168"/>
      <c r="O2" s="168"/>
    </row>
    <row r="3" spans="2:17" ht="19" customHeight="1" x14ac:dyDescent="0.35">
      <c r="B3" s="2" t="s">
        <v>237</v>
      </c>
      <c r="C3" s="5"/>
      <c r="D3" s="471">
        <v>2027</v>
      </c>
      <c r="E3" s="15"/>
      <c r="F3" s="1087" t="s">
        <v>238</v>
      </c>
      <c r="G3" s="1087"/>
      <c r="H3" s="471"/>
      <c r="J3" s="2"/>
    </row>
    <row r="4" spans="2:17" ht="19" customHeight="1" thickBot="1" x14ac:dyDescent="0.45">
      <c r="B4" s="13"/>
      <c r="C4" s="5"/>
      <c r="D4" s="609">
        <f>INDEX(Lookup!T2:T10,MATCH(DESE!D3,Lookup!S2:S10))</f>
        <v>46204</v>
      </c>
      <c r="E4" s="609">
        <f>INDEX(Lookup!U2:U10,MATCH(DESE!D3,Lookup!S2:S10))</f>
        <v>46568</v>
      </c>
      <c r="F4" s="5"/>
      <c r="G4" s="5"/>
      <c r="H4" s="28"/>
      <c r="I4" s="2"/>
      <c r="J4" s="2"/>
    </row>
    <row r="5" spans="2:17" ht="19" customHeight="1" x14ac:dyDescent="0.35">
      <c r="B5" s="683" t="s">
        <v>274</v>
      </c>
      <c r="C5" s="684"/>
      <c r="D5" s="1088"/>
      <c r="E5" s="1088"/>
      <c r="F5" s="1151"/>
      <c r="G5" s="1151"/>
      <c r="H5" s="30"/>
      <c r="I5" s="30"/>
      <c r="J5" s="30"/>
      <c r="K5" s="22"/>
      <c r="L5" s="22"/>
      <c r="M5" s="22"/>
      <c r="N5" s="22"/>
      <c r="O5" s="22"/>
      <c r="P5" s="22"/>
      <c r="Q5" s="17"/>
    </row>
    <row r="6" spans="2:17" ht="19" customHeight="1" x14ac:dyDescent="0.35">
      <c r="B6" s="685"/>
      <c r="C6" s="515"/>
      <c r="D6" s="516"/>
      <c r="E6" s="517"/>
      <c r="P6" s="648"/>
      <c r="Q6" s="724" t="s">
        <v>240</v>
      </c>
    </row>
    <row r="7" spans="2:17" ht="19" customHeight="1" x14ac:dyDescent="0.35">
      <c r="B7" s="686" t="s">
        <v>241</v>
      </c>
      <c r="C7" s="725">
        <v>3738</v>
      </c>
      <c r="D7" s="1062"/>
      <c r="E7" s="1062"/>
      <c r="G7" s="1089" t="s">
        <v>284</v>
      </c>
      <c r="H7" s="1089"/>
      <c r="I7" s="1089"/>
      <c r="J7" s="473"/>
      <c r="P7" s="650"/>
      <c r="Q7" s="724" t="s">
        <v>242</v>
      </c>
    </row>
    <row r="8" spans="2:17" ht="19" customHeight="1" x14ac:dyDescent="0.35">
      <c r="B8" s="686"/>
      <c r="C8" s="726">
        <v>3700</v>
      </c>
      <c r="D8" s="1145"/>
      <c r="E8" s="1145"/>
      <c r="K8" s="518"/>
      <c r="L8" s="518"/>
      <c r="M8" s="518"/>
      <c r="N8" s="518"/>
      <c r="O8" s="518"/>
      <c r="Q8" s="18"/>
    </row>
    <row r="9" spans="2:17" ht="19" customHeight="1" x14ac:dyDescent="0.35">
      <c r="B9" s="685"/>
      <c r="C9" s="515"/>
      <c r="D9" s="2"/>
      <c r="E9" s="2"/>
      <c r="J9" s="681" t="s">
        <v>279</v>
      </c>
      <c r="K9" s="682" t="s">
        <v>280</v>
      </c>
      <c r="L9" s="531"/>
      <c r="M9" s="531"/>
      <c r="N9" s="531"/>
      <c r="O9" s="531"/>
      <c r="Q9" s="18"/>
    </row>
    <row r="10" spans="2:17" ht="19" customHeight="1" x14ac:dyDescent="0.35">
      <c r="B10" s="685" t="s">
        <v>243</v>
      </c>
      <c r="C10" s="515"/>
      <c r="D10" s="472"/>
      <c r="E10" s="520"/>
      <c r="G10" s="3"/>
      <c r="H10" s="519"/>
      <c r="K10" s="518"/>
      <c r="L10" s="518"/>
      <c r="M10" s="518"/>
      <c r="N10" s="518"/>
      <c r="O10" s="518"/>
      <c r="Q10" s="18"/>
    </row>
    <row r="11" spans="2:17" ht="19" customHeight="1" thickBot="1" x14ac:dyDescent="0.4">
      <c r="B11" s="4"/>
      <c r="C11" s="9"/>
      <c r="D11" s="9"/>
      <c r="E11" s="10"/>
      <c r="F11" s="14"/>
      <c r="G11" s="9"/>
      <c r="H11" s="29"/>
      <c r="I11" s="29"/>
      <c r="J11" s="46"/>
      <c r="K11" s="224"/>
      <c r="L11" s="224"/>
      <c r="M11" s="224"/>
      <c r="N11" s="224"/>
      <c r="O11" s="224"/>
      <c r="P11" s="224"/>
      <c r="Q11" s="45"/>
    </row>
    <row r="12" spans="2:17" ht="19" customHeight="1" thickBot="1" x14ac:dyDescent="0.4">
      <c r="B12" s="3"/>
      <c r="C12" s="12"/>
      <c r="D12" s="12"/>
      <c r="E12" s="7"/>
      <c r="F12" s="6"/>
      <c r="G12" s="12"/>
      <c r="H12" s="12"/>
      <c r="I12" s="12"/>
      <c r="J12" s="12"/>
    </row>
    <row r="13" spans="2:17" ht="15" outlineLevel="1" thickBot="1" x14ac:dyDescent="0.4">
      <c r="B13" s="1010" t="s">
        <v>245</v>
      </c>
      <c r="C13" s="1011"/>
      <c r="D13" s="1011"/>
      <c r="E13" s="1011"/>
      <c r="F13" s="1011"/>
      <c r="G13" s="1011"/>
      <c r="H13" s="1011"/>
      <c r="I13" s="1011"/>
      <c r="J13" s="1011"/>
      <c r="K13" s="1011"/>
      <c r="L13" s="1011"/>
      <c r="M13" s="1011"/>
      <c r="N13" s="1011"/>
      <c r="O13" s="1011"/>
      <c r="P13" s="1011"/>
      <c r="Q13" s="1012"/>
    </row>
    <row r="14" spans="2:17" outlineLevel="1" x14ac:dyDescent="0.35">
      <c r="B14" s="697"/>
      <c r="C14" s="678"/>
      <c r="D14" s="678"/>
      <c r="E14" s="678"/>
      <c r="F14" s="678"/>
      <c r="G14" s="678"/>
      <c r="H14" s="678"/>
      <c r="I14" s="678"/>
      <c r="J14" s="678"/>
      <c r="K14" s="678"/>
      <c r="L14" s="678"/>
      <c r="M14" s="678"/>
      <c r="N14" s="678"/>
      <c r="O14" s="678"/>
      <c r="P14" s="678"/>
      <c r="Q14" s="698"/>
    </row>
    <row r="15" spans="2:17" outlineLevel="1" x14ac:dyDescent="0.35">
      <c r="B15" s="524"/>
      <c r="C15" s="1159" t="s">
        <v>246</v>
      </c>
      <c r="D15" s="1159"/>
      <c r="E15" s="1159"/>
      <c r="F15" s="1159"/>
      <c r="G15" s="1160" t="s">
        <v>247</v>
      </c>
      <c r="H15" s="1160"/>
      <c r="I15" s="1160"/>
      <c r="M15" s="700"/>
      <c r="N15" s="700"/>
      <c r="O15" s="1032" t="s">
        <v>249</v>
      </c>
      <c r="P15" s="1032"/>
      <c r="Q15" s="1183"/>
    </row>
    <row r="16" spans="2:17" ht="31.5" customHeight="1" outlineLevel="1" x14ac:dyDescent="0.35">
      <c r="B16" s="1148" t="s">
        <v>250</v>
      </c>
      <c r="C16" s="1155" t="s">
        <v>295</v>
      </c>
      <c r="D16" s="1157" t="s">
        <v>305</v>
      </c>
      <c r="E16" s="1154" t="s">
        <v>306</v>
      </c>
      <c r="F16" s="1154" t="s">
        <v>252</v>
      </c>
      <c r="G16" s="1163" t="s">
        <v>305</v>
      </c>
      <c r="H16" s="1161" t="s">
        <v>306</v>
      </c>
      <c r="I16" s="1161" t="s">
        <v>252</v>
      </c>
      <c r="K16" s="1032" t="s">
        <v>248</v>
      </c>
      <c r="L16" s="1032"/>
      <c r="M16" s="1032"/>
      <c r="N16" s="700"/>
      <c r="O16" s="1032" t="s">
        <v>253</v>
      </c>
      <c r="P16" s="1033" t="s">
        <v>254</v>
      </c>
      <c r="Q16" s="1184" t="s">
        <v>255</v>
      </c>
    </row>
    <row r="17" spans="2:20" ht="15" outlineLevel="1" thickBot="1" x14ac:dyDescent="0.4">
      <c r="B17" s="1148"/>
      <c r="C17" s="1156"/>
      <c r="D17" s="1158"/>
      <c r="E17" s="1150"/>
      <c r="F17" s="1150"/>
      <c r="G17" s="1164"/>
      <c r="H17" s="1162"/>
      <c r="I17" s="1162"/>
      <c r="K17" s="645"/>
      <c r="L17" s="646" t="s">
        <v>307</v>
      </c>
      <c r="M17" s="646" t="s">
        <v>252</v>
      </c>
      <c r="N17" s="701"/>
      <c r="O17" s="1032"/>
      <c r="P17" s="1033"/>
      <c r="Q17" s="1184"/>
    </row>
    <row r="18" spans="2:20" outlineLevel="1" x14ac:dyDescent="0.35">
      <c r="B18" s="702" t="str" cm="1">
        <f t="array" ref="B18">IF(IFERROR(INDEX($B$40:$B$76,MATCH(0,COUNTIF($B$16:B16,$B$40:$B$76),0)),"")=0,"",IFERROR(INDEX($B$40:$B$76,MATCH(0,COUNTIF($B$16:B16,$B$40:$B$76),0)),""))</f>
        <v/>
      </c>
      <c r="C18" s="703">
        <f t="shared" ref="C18:C30" si="0">SUMIF($B$40:$B$76,$B18,$H$40:$H$76)</f>
        <v>0</v>
      </c>
      <c r="D18" s="704">
        <f t="shared" ref="D18:D30" si="1">SUMIF($B$40:$B$76,$B18,$I$40:$I$76)</f>
        <v>0</v>
      </c>
      <c r="E18" s="638">
        <f t="shared" ref="E18:E30" si="2">SUMIF($B$40:$B$76,$B18,$J$40:$J$76)</f>
        <v>0</v>
      </c>
      <c r="F18" s="638">
        <f t="shared" ref="F18:F30" si="3">SUMIF($B$40:$B$76,$B18,$K$40:$K$76)</f>
        <v>0</v>
      </c>
      <c r="G18" s="638">
        <f t="shared" ref="G18:G30" si="4">SUMIF($B$40:$B$76,$B18,$L$40:$L$76)</f>
        <v>0</v>
      </c>
      <c r="H18" s="638">
        <f t="shared" ref="H18:H30" si="5">SUMIF($B$40:$B$76,$B18,$M$40:$M$76)</f>
        <v>0</v>
      </c>
      <c r="I18" s="638">
        <f t="shared" ref="I18:I30" si="6">SUMIF($B$40:$B$76,$B18,$N$40:$N$76)</f>
        <v>0</v>
      </c>
      <c r="K18" s="705">
        <v>3700</v>
      </c>
      <c r="L18" s="665">
        <f>SUM($H$40:$H$76)</f>
        <v>0</v>
      </c>
      <c r="M18" s="640">
        <f>SUM($I$40:$I$76)</f>
        <v>0</v>
      </c>
      <c r="N18" s="701"/>
      <c r="O18" s="107"/>
      <c r="P18" s="158"/>
      <c r="Q18" s="534">
        <f>P18</f>
        <v>0</v>
      </c>
    </row>
    <row r="19" spans="2:20" outlineLevel="1" x14ac:dyDescent="0.35">
      <c r="B19" s="702" t="str" cm="1">
        <f t="array" ref="B19">IF(IFERROR(INDEX($B$40:$B$76,MATCH(0,COUNTIF($B$16:B18,$B$40:$B$76),0)),"")=0,"",IFERROR(INDEX($B$40:$B$76,MATCH(0,COUNTIF($B$16:B18,$B$40:$B$76),0)),""))</f>
        <v/>
      </c>
      <c r="C19" s="703">
        <f t="shared" si="0"/>
        <v>0</v>
      </c>
      <c r="D19" s="704">
        <f t="shared" si="1"/>
        <v>0</v>
      </c>
      <c r="E19" s="638">
        <f t="shared" si="2"/>
        <v>0</v>
      </c>
      <c r="F19" s="638">
        <f t="shared" si="3"/>
        <v>0</v>
      </c>
      <c r="G19" s="638">
        <f t="shared" si="4"/>
        <v>0</v>
      </c>
      <c r="H19" s="638">
        <f t="shared" si="5"/>
        <v>0</v>
      </c>
      <c r="I19" s="638">
        <f t="shared" si="6"/>
        <v>0</v>
      </c>
      <c r="K19" s="705">
        <v>3738</v>
      </c>
      <c r="L19" s="709"/>
      <c r="M19" s="640">
        <f>SUM($J$40:$J$76)</f>
        <v>0</v>
      </c>
      <c r="N19" s="710"/>
      <c r="O19" s="107"/>
      <c r="P19" s="156"/>
      <c r="Q19" s="708" t="str">
        <f>IF(ISBLANK(P19),"",Q18+P19)</f>
        <v/>
      </c>
    </row>
    <row r="20" spans="2:20" ht="15" outlineLevel="1" thickBot="1" x14ac:dyDescent="0.4">
      <c r="B20" s="702" t="str" cm="1">
        <f t="array" ref="B20">IF(IFERROR(INDEX($B$40:$B$76,MATCH(0,COUNTIF($B$16:B19,$B$40:$B$76),0)),"")=0,"",IFERROR(INDEX($B$40:$B$76,MATCH(0,COUNTIF($B$16:B19,$B$40:$B$76),0)),""))</f>
        <v/>
      </c>
      <c r="C20" s="703">
        <f t="shared" si="0"/>
        <v>0</v>
      </c>
      <c r="D20" s="704">
        <f t="shared" si="1"/>
        <v>0</v>
      </c>
      <c r="E20" s="638">
        <f t="shared" si="2"/>
        <v>0</v>
      </c>
      <c r="F20" s="638">
        <f t="shared" si="3"/>
        <v>0</v>
      </c>
      <c r="G20" s="638">
        <f>SUMIF($B$40:$B$76,$B20,$L$40:$L$76)</f>
        <v>0</v>
      </c>
      <c r="H20" s="638">
        <f t="shared" si="5"/>
        <v>0</v>
      </c>
      <c r="I20" s="638">
        <f t="shared" si="6"/>
        <v>0</v>
      </c>
      <c r="K20" s="644" t="s">
        <v>259</v>
      </c>
      <c r="L20" s="666">
        <f>SUM(L18:L19)</f>
        <v>0</v>
      </c>
      <c r="M20" s="667">
        <f>SUM(M18:M19)</f>
        <v>0</v>
      </c>
      <c r="N20" s="711"/>
      <c r="O20" s="107"/>
      <c r="P20" s="156"/>
      <c r="Q20" s="708" t="str">
        <f>IF(ISBLANK(P20),"",Q19+P20)</f>
        <v/>
      </c>
    </row>
    <row r="21" spans="2:20" ht="15" outlineLevel="1" thickTop="1" x14ac:dyDescent="0.35">
      <c r="B21" s="702" t="str" cm="1">
        <f t="array" ref="B21">IF(IFERROR(INDEX($B$40:$B$76,MATCH(0,COUNTIF($B$16:B20,$B$40:$B$76),0)),"")=0,"",IFERROR(INDEX($B$40:$B$76,MATCH(0,COUNTIF($B$16:B20,$B$40:$B$76),0)),""))</f>
        <v/>
      </c>
      <c r="C21" s="703">
        <f t="shared" si="0"/>
        <v>0</v>
      </c>
      <c r="D21" s="704">
        <f t="shared" si="1"/>
        <v>0</v>
      </c>
      <c r="E21" s="638">
        <f t="shared" si="2"/>
        <v>0</v>
      </c>
      <c r="F21" s="638">
        <f t="shared" si="3"/>
        <v>0</v>
      </c>
      <c r="G21" s="638">
        <f t="shared" si="4"/>
        <v>0</v>
      </c>
      <c r="H21" s="638">
        <f t="shared" si="5"/>
        <v>0</v>
      </c>
      <c r="I21" s="638">
        <f t="shared" si="6"/>
        <v>0</v>
      </c>
      <c r="K21" s="642"/>
      <c r="L21" s="642"/>
      <c r="M21" s="642"/>
      <c r="N21" s="712"/>
      <c r="O21" s="107"/>
      <c r="P21" s="156"/>
      <c r="Q21" s="708" t="str">
        <f>IF(ISBLANK(P21),"",Q20+P21)</f>
        <v/>
      </c>
    </row>
    <row r="22" spans="2:20" outlineLevel="1" x14ac:dyDescent="0.35">
      <c r="B22" s="702" t="str" cm="1">
        <f t="array" ref="B22">IF(IFERROR(INDEX($B$40:$B$76,MATCH(0,COUNTIF($B$16:B21,$B$40:$B$76),0)),"")=0,"",IFERROR(INDEX($B$40:$B$76,MATCH(0,COUNTIF($B$16:B21,$B$40:$B$76),0)),""))</f>
        <v/>
      </c>
      <c r="C22" s="703">
        <f t="shared" si="0"/>
        <v>0</v>
      </c>
      <c r="D22" s="704">
        <f t="shared" si="1"/>
        <v>0</v>
      </c>
      <c r="E22" s="638">
        <f>SUMIF($B$40:$B$76,$B22,$J$40:$J$76)</f>
        <v>0</v>
      </c>
      <c r="F22" s="638">
        <f t="shared" si="3"/>
        <v>0</v>
      </c>
      <c r="G22" s="638">
        <f t="shared" si="4"/>
        <v>0</v>
      </c>
      <c r="H22" s="638">
        <f t="shared" si="5"/>
        <v>0</v>
      </c>
      <c r="I22" s="638">
        <f t="shared" si="6"/>
        <v>0</v>
      </c>
      <c r="K22" s="339"/>
      <c r="L22" s="669">
        <f>ROUND(L20*$K$22,0)</f>
        <v>0</v>
      </c>
      <c r="M22" s="643">
        <f>ROUND(M20*$K$22,2)</f>
        <v>0</v>
      </c>
      <c r="O22" s="107"/>
      <c r="P22" s="156"/>
      <c r="Q22" s="708" t="str">
        <f>IF(ISBLANK(P22),"",Q21+P22)</f>
        <v/>
      </c>
    </row>
    <row r="23" spans="2:20" outlineLevel="1" x14ac:dyDescent="0.35">
      <c r="B23" s="702" t="str" cm="1">
        <f t="array" ref="B23">IF(IFERROR(INDEX($B$40:$B$76,MATCH(0,COUNTIF($B$16:B22,$B$40:$B$76),0)),"")=0,"",IFERROR(INDEX($B$40:$B$76,MATCH(0,COUNTIF($B$16:B22,$B$40:$B$76),0)),""))</f>
        <v/>
      </c>
      <c r="C23" s="703">
        <f t="shared" si="0"/>
        <v>0</v>
      </c>
      <c r="D23" s="704">
        <f t="shared" si="1"/>
        <v>0</v>
      </c>
      <c r="E23" s="638">
        <f t="shared" si="2"/>
        <v>0</v>
      </c>
      <c r="F23" s="638">
        <f t="shared" si="3"/>
        <v>0</v>
      </c>
      <c r="G23" s="638">
        <f t="shared" si="4"/>
        <v>0</v>
      </c>
      <c r="H23" s="638">
        <f t="shared" si="5"/>
        <v>0</v>
      </c>
      <c r="I23" s="638">
        <f t="shared" si="6"/>
        <v>0</v>
      </c>
      <c r="O23" s="107"/>
      <c r="P23" s="156"/>
      <c r="Q23" s="708" t="str">
        <f>IF(ISBLANK(P23),"",Q22+P23)</f>
        <v/>
      </c>
    </row>
    <row r="24" spans="2:20" ht="15" customHeight="1" outlineLevel="1" x14ac:dyDescent="0.35">
      <c r="B24" s="702" t="str" cm="1">
        <f t="array" ref="B24">IF(IFERROR(INDEX($B$40:$B$76,MATCH(0,COUNTIF($B$16:B23,$B$40:$B$76),0)),"")=0,"",IFERROR(INDEX($B$40:$B$76,MATCH(0,COUNTIF($B$16:B23,$B$40:$B$76),0)),""))</f>
        <v/>
      </c>
      <c r="C24" s="703">
        <f t="shared" si="0"/>
        <v>0</v>
      </c>
      <c r="D24" s="704">
        <f t="shared" si="1"/>
        <v>0</v>
      </c>
      <c r="E24" s="638">
        <f t="shared" si="2"/>
        <v>0</v>
      </c>
      <c r="F24" s="638">
        <f t="shared" si="3"/>
        <v>0</v>
      </c>
      <c r="G24" s="638">
        <f t="shared" si="4"/>
        <v>0</v>
      </c>
      <c r="H24" s="638">
        <f t="shared" si="5"/>
        <v>0</v>
      </c>
      <c r="I24" s="638">
        <f t="shared" si="6"/>
        <v>0</v>
      </c>
      <c r="K24" s="1027" t="s">
        <v>308</v>
      </c>
      <c r="L24" s="1027"/>
      <c r="M24" s="1027"/>
      <c r="Q24" s="18"/>
    </row>
    <row r="25" spans="2:20" ht="15" customHeight="1" outlineLevel="1" x14ac:dyDescent="0.35">
      <c r="B25" s="702" t="str" cm="1">
        <f t="array" ref="B25">IF(IFERROR(INDEX($B$40:$B$76,MATCH(0,COUNTIF($B$16:B24,$B$40:$B$76),0)),"")=0,"",IFERROR(INDEX($B$40:$B$76,MATCH(0,COUNTIF($B$16:B24,$B$40:$B$76),0)),""))</f>
        <v/>
      </c>
      <c r="C25" s="703">
        <f t="shared" si="0"/>
        <v>0</v>
      </c>
      <c r="D25" s="704">
        <f t="shared" si="1"/>
        <v>0</v>
      </c>
      <c r="E25" s="638">
        <f t="shared" si="2"/>
        <v>0</v>
      </c>
      <c r="F25" s="638">
        <f t="shared" si="3"/>
        <v>0</v>
      </c>
      <c r="G25" s="638">
        <f t="shared" si="4"/>
        <v>0</v>
      </c>
      <c r="H25" s="638">
        <f t="shared" si="5"/>
        <v>0</v>
      </c>
      <c r="I25" s="638">
        <f t="shared" si="6"/>
        <v>0</v>
      </c>
      <c r="K25" s="713"/>
      <c r="L25" s="647" t="s">
        <v>307</v>
      </c>
      <c r="M25" s="647" t="s">
        <v>252</v>
      </c>
      <c r="O25" s="1027" t="s">
        <v>261</v>
      </c>
      <c r="P25" s="1027"/>
      <c r="Q25" s="1178"/>
    </row>
    <row r="26" spans="2:20" outlineLevel="1" x14ac:dyDescent="0.35">
      <c r="B26" s="702" t="str" cm="1">
        <f t="array" ref="B26">IF(IFERROR(INDEX($B$40:$B$76,MATCH(0,COUNTIF($B$16:B25,$B$40:$B$76),0)),"")=0,"",IFERROR(INDEX($B$40:$B$76,MATCH(0,COUNTIF($B$16:B25,$B$40:$B$76),0)),""))</f>
        <v/>
      </c>
      <c r="C26" s="703">
        <f t="shared" si="0"/>
        <v>0</v>
      </c>
      <c r="D26" s="704">
        <f t="shared" si="1"/>
        <v>0</v>
      </c>
      <c r="E26" s="638">
        <f t="shared" si="2"/>
        <v>0</v>
      </c>
      <c r="F26" s="638">
        <f t="shared" si="3"/>
        <v>0</v>
      </c>
      <c r="G26" s="638">
        <f t="shared" si="4"/>
        <v>0</v>
      </c>
      <c r="H26" s="638">
        <f t="shared" si="5"/>
        <v>0</v>
      </c>
      <c r="I26" s="638">
        <f t="shared" si="6"/>
        <v>0</v>
      </c>
      <c r="K26" s="705">
        <v>3700</v>
      </c>
      <c r="L26" s="665">
        <f>SUM($H$40:$H$76)</f>
        <v>0</v>
      </c>
      <c r="M26" s="640">
        <f>SUM($L$40:$L$76)</f>
        <v>0</v>
      </c>
      <c r="O26" s="1027" t="s">
        <v>253</v>
      </c>
      <c r="P26" s="1179" t="s">
        <v>254</v>
      </c>
      <c r="Q26" s="1181" t="s">
        <v>255</v>
      </c>
    </row>
    <row r="27" spans="2:20" outlineLevel="1" x14ac:dyDescent="0.35">
      <c r="B27" s="702" t="str" cm="1">
        <f t="array" ref="B27">IF(IFERROR(INDEX($B$40:$B$76,MATCH(0,COUNTIF($B$16:B26,$B$40:$B$76),0)),"")=0,"",IFERROR(INDEX($B$40:$B$76,MATCH(0,COUNTIF($B$16:B26,$B$40:$B$76),0)),""))</f>
        <v/>
      </c>
      <c r="C27" s="703">
        <f t="shared" si="0"/>
        <v>0</v>
      </c>
      <c r="D27" s="704">
        <f t="shared" si="1"/>
        <v>0</v>
      </c>
      <c r="E27" s="638">
        <f t="shared" si="2"/>
        <v>0</v>
      </c>
      <c r="F27" s="638">
        <f t="shared" si="3"/>
        <v>0</v>
      </c>
      <c r="G27" s="638">
        <f t="shared" si="4"/>
        <v>0</v>
      </c>
      <c r="H27" s="638">
        <f t="shared" si="5"/>
        <v>0</v>
      </c>
      <c r="I27" s="638">
        <f t="shared" si="6"/>
        <v>0</v>
      </c>
      <c r="K27" s="705">
        <v>3738</v>
      </c>
      <c r="L27" s="709"/>
      <c r="M27" s="640">
        <f>SUM($M$40:$M$76)</f>
        <v>0</v>
      </c>
      <c r="O27" s="1027"/>
      <c r="P27" s="1180"/>
      <c r="Q27" s="1182"/>
    </row>
    <row r="28" spans="2:20" ht="15" outlineLevel="1" thickBot="1" x14ac:dyDescent="0.4">
      <c r="B28" s="702" t="str" cm="1">
        <f t="array" ref="B28">IF(IFERROR(INDEX($B$40:$B$76,MATCH(0,COUNTIF($B$16:B27,$B$40:$B$76),0)),"")=0,"",IFERROR(INDEX($B$40:$B$76,MATCH(0,COUNTIF($B$16:B27,$B$40:$B$76),0)),""))</f>
        <v/>
      </c>
      <c r="C28" s="703">
        <f t="shared" si="0"/>
        <v>0</v>
      </c>
      <c r="D28" s="704">
        <f t="shared" si="1"/>
        <v>0</v>
      </c>
      <c r="E28" s="638">
        <f t="shared" si="2"/>
        <v>0</v>
      </c>
      <c r="F28" s="638">
        <f t="shared" si="3"/>
        <v>0</v>
      </c>
      <c r="G28" s="638">
        <f t="shared" si="4"/>
        <v>0</v>
      </c>
      <c r="H28" s="638">
        <f t="shared" si="5"/>
        <v>0</v>
      </c>
      <c r="I28" s="638">
        <f t="shared" si="6"/>
        <v>0</v>
      </c>
      <c r="K28" s="644" t="s">
        <v>259</v>
      </c>
      <c r="L28" s="666">
        <f>SUM(L26:L27)</f>
        <v>0</v>
      </c>
      <c r="M28" s="667">
        <f>SUM(M26:M27)</f>
        <v>0</v>
      </c>
      <c r="O28" s="107"/>
      <c r="P28" s="158"/>
      <c r="Q28" s="534">
        <f>P28</f>
        <v>0</v>
      </c>
    </row>
    <row r="29" spans="2:20" ht="15" outlineLevel="1" thickTop="1" x14ac:dyDescent="0.35">
      <c r="B29" s="702" t="str" cm="1">
        <f t="array" ref="B29">IF(IFERROR(INDEX($B$40:$B$76,MATCH(0,COUNTIF($B$16:B28,$B$40:$B$76),0)),"")=0,"",IFERROR(INDEX($B$40:$B$76,MATCH(0,COUNTIF($B$16:B28,$B$40:$B$76),0)),""))</f>
        <v/>
      </c>
      <c r="C29" s="703">
        <f t="shared" si="0"/>
        <v>0</v>
      </c>
      <c r="D29" s="704">
        <f t="shared" si="1"/>
        <v>0</v>
      </c>
      <c r="E29" s="638">
        <f t="shared" si="2"/>
        <v>0</v>
      </c>
      <c r="F29" s="638">
        <f t="shared" si="3"/>
        <v>0</v>
      </c>
      <c r="G29" s="638">
        <f t="shared" si="4"/>
        <v>0</v>
      </c>
      <c r="H29" s="638">
        <f t="shared" si="5"/>
        <v>0</v>
      </c>
      <c r="I29" s="638">
        <f t="shared" si="6"/>
        <v>0</v>
      </c>
      <c r="K29" s="642"/>
      <c r="L29" s="642"/>
      <c r="M29" s="642"/>
      <c r="O29" s="107"/>
      <c r="P29" s="156"/>
      <c r="Q29" s="708" t="str">
        <f>IF(ISBLANK(P29),"",Q28+P29)</f>
        <v/>
      </c>
    </row>
    <row r="30" spans="2:20" outlineLevel="1" x14ac:dyDescent="0.35">
      <c r="B30" s="702" t="str" cm="1">
        <f t="array" ref="B30">IF(IFERROR(INDEX($B$40:$B$76,MATCH(0,COUNTIF($B$16:B29,$B$40:$B$76),0)),"")=0,"",IFERROR(INDEX($B$40:$B$76,MATCH(0,COUNTIF($B$16:B29,$B$40:$B$76),0)),""))</f>
        <v/>
      </c>
      <c r="C30" s="703">
        <f t="shared" si="0"/>
        <v>0</v>
      </c>
      <c r="D30" s="704">
        <f t="shared" si="1"/>
        <v>0</v>
      </c>
      <c r="E30" s="638">
        <f t="shared" si="2"/>
        <v>0</v>
      </c>
      <c r="F30" s="638">
        <f t="shared" si="3"/>
        <v>0</v>
      </c>
      <c r="G30" s="638">
        <f t="shared" si="4"/>
        <v>0</v>
      </c>
      <c r="H30" s="638">
        <f t="shared" si="5"/>
        <v>0</v>
      </c>
      <c r="I30" s="638">
        <f t="shared" si="6"/>
        <v>0</v>
      </c>
      <c r="J30" s="711"/>
      <c r="K30" s="339"/>
      <c r="L30" s="669">
        <f>ROUND(L28*$K$22,0)</f>
        <v>0</v>
      </c>
      <c r="M30" s="643">
        <f>ROUND(M28*$K$22,2)</f>
        <v>0</v>
      </c>
      <c r="O30" s="107"/>
      <c r="P30" s="156"/>
      <c r="Q30" s="708" t="str">
        <f>IF(ISBLANK(P30),"",Q29+P30)</f>
        <v/>
      </c>
      <c r="T30" s="187"/>
    </row>
    <row r="31" spans="2:20" outlineLevel="1" x14ac:dyDescent="0.35">
      <c r="B31" s="714" t="s">
        <v>262</v>
      </c>
      <c r="C31" s="715">
        <f>SUM(C18:C30)</f>
        <v>0</v>
      </c>
      <c r="D31" s="639">
        <f>SUM(D18:D30)</f>
        <v>0</v>
      </c>
      <c r="E31" s="639">
        <f t="shared" ref="E31" si="7">SUM(E18:E30)</f>
        <v>0</v>
      </c>
      <c r="F31" s="639">
        <f>SUM(F18:F30)</f>
        <v>0</v>
      </c>
      <c r="G31" s="639">
        <f t="shared" ref="G31:I31" si="8">SUM(G18:G30)</f>
        <v>0</v>
      </c>
      <c r="H31" s="639">
        <f t="shared" si="8"/>
        <v>0</v>
      </c>
      <c r="I31" s="639">
        <f t="shared" si="8"/>
        <v>0</v>
      </c>
      <c r="J31" s="716"/>
      <c r="K31" s="717"/>
      <c r="L31" s="712"/>
      <c r="M31" s="718"/>
      <c r="O31" s="107"/>
      <c r="P31" s="156"/>
      <c r="Q31" s="708" t="str">
        <f>IF(ISBLANK(P31),"",Q30+P31)</f>
        <v/>
      </c>
      <c r="T31" s="187"/>
    </row>
    <row r="32" spans="2:20" outlineLevel="1" x14ac:dyDescent="0.35">
      <c r="B32" s="719"/>
      <c r="C32" s="674"/>
      <c r="D32" s="674"/>
      <c r="E32" s="674"/>
      <c r="F32" s="674"/>
      <c r="G32" s="674"/>
      <c r="H32" s="674"/>
      <c r="I32" s="675"/>
      <c r="J32" s="720"/>
      <c r="K32" s="721"/>
      <c r="L32" s="701"/>
      <c r="M32" s="701"/>
      <c r="O32" s="107"/>
      <c r="P32" s="156"/>
      <c r="Q32" s="708" t="str">
        <f>IF(ISBLANK(P32),"",Q31+P32)</f>
        <v/>
      </c>
      <c r="T32" s="187"/>
    </row>
    <row r="33" spans="2:19" outlineLevel="1" x14ac:dyDescent="0.35">
      <c r="B33" s="524"/>
      <c r="K33" s="720"/>
      <c r="L33" s="701"/>
      <c r="M33" s="722"/>
      <c r="N33" s="722"/>
      <c r="O33" s="722"/>
      <c r="P33" s="722"/>
      <c r="Q33" s="723"/>
      <c r="R33" s="73"/>
      <c r="S33" s="65"/>
    </row>
    <row r="34" spans="2:19" ht="15" outlineLevel="1" thickBot="1" x14ac:dyDescent="0.4">
      <c r="B34" s="977"/>
      <c r="C34" s="978"/>
      <c r="D34" s="978"/>
      <c r="E34" s="978"/>
      <c r="F34" s="979"/>
      <c r="G34" s="980"/>
      <c r="H34" s="981"/>
      <c r="I34" s="982"/>
      <c r="J34" s="982"/>
      <c r="K34" s="224"/>
      <c r="L34" s="224"/>
      <c r="M34" s="224"/>
      <c r="N34" s="224"/>
      <c r="O34" s="224"/>
      <c r="P34" s="224"/>
      <c r="Q34" s="45"/>
    </row>
    <row r="35" spans="2:19" ht="15" customHeight="1" thickBot="1" x14ac:dyDescent="0.4">
      <c r="B35" s="1171"/>
      <c r="C35" s="1172"/>
      <c r="D35" s="1172"/>
      <c r="E35" s="1172"/>
      <c r="F35" s="1172"/>
      <c r="G35" s="1172"/>
      <c r="H35" s="1172"/>
      <c r="I35" s="1172"/>
      <c r="J35" s="1172"/>
      <c r="K35" s="1172"/>
      <c r="L35" s="1172"/>
      <c r="M35" s="1172"/>
      <c r="N35" s="1172"/>
      <c r="O35" s="1172"/>
      <c r="P35" s="1172"/>
      <c r="Q35" s="1173"/>
    </row>
    <row r="36" spans="2:19" ht="15" thickBot="1" x14ac:dyDescent="0.4">
      <c r="B36" s="3"/>
      <c r="C36" s="12"/>
      <c r="D36" s="12"/>
      <c r="E36" s="7"/>
      <c r="F36" s="6"/>
      <c r="G36" s="12"/>
      <c r="H36" s="1174"/>
      <c r="I36" s="1174"/>
      <c r="J36" s="1174"/>
      <c r="K36" s="1174"/>
      <c r="L36" s="993"/>
      <c r="M36" s="993"/>
      <c r="N36" s="993"/>
      <c r="O36" s="993"/>
    </row>
    <row r="37" spans="2:19" ht="54.75" customHeight="1" thickBot="1" x14ac:dyDescent="0.4">
      <c r="B37" s="3"/>
      <c r="C37" s="12"/>
      <c r="D37" s="12"/>
      <c r="E37" s="7"/>
      <c r="F37" s="6"/>
      <c r="G37" s="12"/>
      <c r="H37" s="1165" t="s">
        <v>248</v>
      </c>
      <c r="I37" s="1166"/>
      <c r="J37" s="1166"/>
      <c r="K37" s="1167"/>
      <c r="L37" s="1168" t="s">
        <v>264</v>
      </c>
      <c r="M37" s="1169"/>
      <c r="N37" s="1170"/>
    </row>
    <row r="38" spans="2:19" ht="19" customHeight="1" x14ac:dyDescent="0.35">
      <c r="B38" s="1137" t="s">
        <v>265</v>
      </c>
      <c r="C38" s="1139" t="s">
        <v>292</v>
      </c>
      <c r="D38" s="1141" t="s">
        <v>268</v>
      </c>
      <c r="E38" s="1141" t="s">
        <v>269</v>
      </c>
      <c r="F38" s="1143" t="s">
        <v>293</v>
      </c>
      <c r="G38" s="1143" t="s">
        <v>294</v>
      </c>
      <c r="H38" s="1152" t="s">
        <v>295</v>
      </c>
      <c r="I38" s="1152" t="s">
        <v>309</v>
      </c>
      <c r="J38" s="1149" t="s">
        <v>306</v>
      </c>
      <c r="K38" s="1149" t="s">
        <v>252</v>
      </c>
      <c r="L38" s="1175" t="s">
        <v>309</v>
      </c>
      <c r="M38" s="1177" t="s">
        <v>306</v>
      </c>
      <c r="N38" s="1177" t="s">
        <v>252</v>
      </c>
      <c r="O38" s="1069" t="s">
        <v>271</v>
      </c>
      <c r="P38" s="1071"/>
      <c r="Q38" s="1052" t="s">
        <v>301</v>
      </c>
    </row>
    <row r="39" spans="2:19" ht="33.75" customHeight="1" thickBot="1" x14ac:dyDescent="0.4">
      <c r="B39" s="1138"/>
      <c r="C39" s="1140"/>
      <c r="D39" s="1142"/>
      <c r="E39" s="1142"/>
      <c r="F39" s="1144"/>
      <c r="G39" s="1144"/>
      <c r="H39" s="1153"/>
      <c r="I39" s="1153"/>
      <c r="J39" s="1150"/>
      <c r="K39" s="1150"/>
      <c r="L39" s="1176"/>
      <c r="M39" s="1162"/>
      <c r="N39" s="1162"/>
      <c r="O39" s="1146"/>
      <c r="P39" s="1147"/>
      <c r="Q39" s="1053"/>
    </row>
    <row r="40" spans="2:19" ht="19" customHeight="1" x14ac:dyDescent="0.35">
      <c r="B40" s="490"/>
      <c r="C40" s="491"/>
      <c r="D40" s="492"/>
      <c r="E40" s="492"/>
      <c r="F40" s="493"/>
      <c r="G40" s="493"/>
      <c r="H40" s="492"/>
      <c r="I40" s="89">
        <f>H40*$J$7</f>
        <v>0</v>
      </c>
      <c r="J40" s="89">
        <v>0</v>
      </c>
      <c r="K40" s="90">
        <f t="shared" ref="K40:K76" si="9">J40+I40</f>
        <v>0</v>
      </c>
      <c r="L40" s="90">
        <f>IF(Q40="X",0,IF(G40=$E$4,H40*$J$7,0))</f>
        <v>0</v>
      </c>
      <c r="M40" s="90">
        <f t="shared" ref="M40:M76" si="10">IF(Q40="X",0,IF(G40=$E$4,J40,0))</f>
        <v>0</v>
      </c>
      <c r="N40" s="90">
        <f>M40+L40</f>
        <v>0</v>
      </c>
      <c r="O40" s="1040"/>
      <c r="P40" s="1040"/>
      <c r="Q40" s="651"/>
    </row>
    <row r="41" spans="2:19" ht="19" customHeight="1" x14ac:dyDescent="0.35">
      <c r="B41" s="494"/>
      <c r="C41" s="495"/>
      <c r="D41" s="492"/>
      <c r="E41" s="492"/>
      <c r="F41" s="493"/>
      <c r="G41" s="493"/>
      <c r="H41" s="91"/>
      <c r="I41" s="89">
        <f t="shared" ref="I41:I51" si="11">H41*$J$7</f>
        <v>0</v>
      </c>
      <c r="J41" s="89">
        <v>0</v>
      </c>
      <c r="K41" s="90">
        <f t="shared" si="9"/>
        <v>0</v>
      </c>
      <c r="L41" s="90">
        <f>IF(Q41="X",0,IF(G41=$E$4,H41*$J$7,0))</f>
        <v>0</v>
      </c>
      <c r="M41" s="90">
        <f t="shared" si="10"/>
        <v>0</v>
      </c>
      <c r="N41" s="90">
        <f t="shared" ref="N41:N76" si="12">M41+L41</f>
        <v>0</v>
      </c>
      <c r="O41" s="1040"/>
      <c r="P41" s="1040"/>
      <c r="Q41" s="651"/>
    </row>
    <row r="42" spans="2:19" ht="19" customHeight="1" x14ac:dyDescent="0.35">
      <c r="B42" s="494"/>
      <c r="C42" s="495"/>
      <c r="D42" s="492"/>
      <c r="E42" s="492"/>
      <c r="F42" s="493"/>
      <c r="G42" s="493"/>
      <c r="H42" s="91"/>
      <c r="I42" s="89">
        <f t="shared" si="11"/>
        <v>0</v>
      </c>
      <c r="J42" s="89">
        <v>0</v>
      </c>
      <c r="K42" s="90">
        <f t="shared" si="9"/>
        <v>0</v>
      </c>
      <c r="L42" s="90">
        <f>IF(Q42="X",0,IF(G42=$E$4,H42*$J$7,0))</f>
        <v>0</v>
      </c>
      <c r="M42" s="90">
        <f t="shared" si="10"/>
        <v>0</v>
      </c>
      <c r="N42" s="90">
        <f t="shared" si="12"/>
        <v>0</v>
      </c>
      <c r="O42" s="1040"/>
      <c r="P42" s="1040"/>
      <c r="Q42" s="651"/>
    </row>
    <row r="43" spans="2:19" ht="19" customHeight="1" x14ac:dyDescent="0.35">
      <c r="B43" s="494"/>
      <c r="C43" s="495"/>
      <c r="D43" s="492"/>
      <c r="E43" s="492"/>
      <c r="F43" s="493"/>
      <c r="G43" s="493"/>
      <c r="H43" s="91"/>
      <c r="I43" s="89">
        <f t="shared" si="11"/>
        <v>0</v>
      </c>
      <c r="J43" s="89">
        <v>0</v>
      </c>
      <c r="K43" s="90">
        <f t="shared" si="9"/>
        <v>0</v>
      </c>
      <c r="L43" s="90">
        <f t="shared" ref="L43:L76" si="13">H43*$J$7</f>
        <v>0</v>
      </c>
      <c r="M43" s="90">
        <f t="shared" si="10"/>
        <v>0</v>
      </c>
      <c r="N43" s="90">
        <f t="shared" si="12"/>
        <v>0</v>
      </c>
      <c r="O43" s="1040"/>
      <c r="P43" s="1040"/>
      <c r="Q43" s="651"/>
    </row>
    <row r="44" spans="2:19" ht="19" customHeight="1" x14ac:dyDescent="0.35">
      <c r="B44" s="494"/>
      <c r="C44" s="495"/>
      <c r="D44" s="492"/>
      <c r="E44" s="492"/>
      <c r="F44" s="493"/>
      <c r="G44" s="493"/>
      <c r="H44" s="91"/>
      <c r="I44" s="89">
        <f t="shared" si="11"/>
        <v>0</v>
      </c>
      <c r="J44" s="89">
        <v>0</v>
      </c>
      <c r="K44" s="90">
        <f t="shared" si="9"/>
        <v>0</v>
      </c>
      <c r="L44" s="90">
        <f t="shared" si="13"/>
        <v>0</v>
      </c>
      <c r="M44" s="90">
        <f t="shared" si="10"/>
        <v>0</v>
      </c>
      <c r="N44" s="90">
        <f t="shared" si="12"/>
        <v>0</v>
      </c>
      <c r="O44" s="1040"/>
      <c r="P44" s="1040"/>
      <c r="Q44" s="651"/>
    </row>
    <row r="45" spans="2:19" ht="19" customHeight="1" x14ac:dyDescent="0.35">
      <c r="B45" s="494"/>
      <c r="C45" s="495"/>
      <c r="D45" s="492"/>
      <c r="E45" s="492"/>
      <c r="F45" s="493"/>
      <c r="G45" s="493"/>
      <c r="H45" s="91"/>
      <c r="I45" s="89">
        <f t="shared" si="11"/>
        <v>0</v>
      </c>
      <c r="J45" s="89">
        <v>0</v>
      </c>
      <c r="K45" s="90">
        <f t="shared" si="9"/>
        <v>0</v>
      </c>
      <c r="L45" s="90">
        <f t="shared" si="13"/>
        <v>0</v>
      </c>
      <c r="M45" s="90">
        <f t="shared" si="10"/>
        <v>0</v>
      </c>
      <c r="N45" s="90">
        <f t="shared" si="12"/>
        <v>0</v>
      </c>
      <c r="O45" s="1040"/>
      <c r="P45" s="1040"/>
      <c r="Q45" s="651"/>
    </row>
    <row r="46" spans="2:19" ht="19" customHeight="1" x14ac:dyDescent="0.35">
      <c r="B46" s="494"/>
      <c r="C46" s="495"/>
      <c r="D46" s="492"/>
      <c r="E46" s="492"/>
      <c r="F46" s="493"/>
      <c r="G46" s="493"/>
      <c r="H46" s="91"/>
      <c r="I46" s="89">
        <f t="shared" si="11"/>
        <v>0</v>
      </c>
      <c r="J46" s="89">
        <v>0</v>
      </c>
      <c r="K46" s="90">
        <f t="shared" si="9"/>
        <v>0</v>
      </c>
      <c r="L46" s="90">
        <f t="shared" si="13"/>
        <v>0</v>
      </c>
      <c r="M46" s="90">
        <f t="shared" si="10"/>
        <v>0</v>
      </c>
      <c r="N46" s="90">
        <f t="shared" si="12"/>
        <v>0</v>
      </c>
      <c r="O46" s="1040"/>
      <c r="P46" s="1040"/>
      <c r="Q46" s="651"/>
    </row>
    <row r="47" spans="2:19" ht="19" customHeight="1" x14ac:dyDescent="0.35">
      <c r="B47" s="494"/>
      <c r="C47" s="495"/>
      <c r="D47" s="492"/>
      <c r="E47" s="492"/>
      <c r="F47" s="493"/>
      <c r="G47" s="493"/>
      <c r="H47" s="91"/>
      <c r="I47" s="89">
        <f t="shared" si="11"/>
        <v>0</v>
      </c>
      <c r="J47" s="89">
        <v>0</v>
      </c>
      <c r="K47" s="90">
        <f t="shared" si="9"/>
        <v>0</v>
      </c>
      <c r="L47" s="90">
        <f t="shared" si="13"/>
        <v>0</v>
      </c>
      <c r="M47" s="90">
        <f t="shared" si="10"/>
        <v>0</v>
      </c>
      <c r="N47" s="90">
        <f t="shared" si="12"/>
        <v>0</v>
      </c>
      <c r="O47" s="1040"/>
      <c r="P47" s="1040"/>
      <c r="Q47" s="651"/>
    </row>
    <row r="48" spans="2:19" ht="19" customHeight="1" x14ac:dyDescent="0.35">
      <c r="B48" s="494"/>
      <c r="C48" s="495"/>
      <c r="D48" s="492"/>
      <c r="E48" s="492"/>
      <c r="F48" s="493"/>
      <c r="G48" s="493"/>
      <c r="H48" s="91"/>
      <c r="I48" s="89">
        <f t="shared" si="11"/>
        <v>0</v>
      </c>
      <c r="J48" s="89">
        <v>0</v>
      </c>
      <c r="K48" s="90">
        <f t="shared" si="9"/>
        <v>0</v>
      </c>
      <c r="L48" s="90">
        <f t="shared" si="13"/>
        <v>0</v>
      </c>
      <c r="M48" s="90">
        <f t="shared" si="10"/>
        <v>0</v>
      </c>
      <c r="N48" s="90">
        <f t="shared" si="12"/>
        <v>0</v>
      </c>
      <c r="O48" s="1040"/>
      <c r="P48" s="1040"/>
      <c r="Q48" s="651"/>
    </row>
    <row r="49" spans="2:17" ht="19" customHeight="1" x14ac:dyDescent="0.35">
      <c r="B49" s="494"/>
      <c r="C49" s="495"/>
      <c r="D49" s="492"/>
      <c r="E49" s="492"/>
      <c r="F49" s="493"/>
      <c r="G49" s="493"/>
      <c r="H49" s="91"/>
      <c r="I49" s="89">
        <f t="shared" si="11"/>
        <v>0</v>
      </c>
      <c r="J49" s="89">
        <v>0</v>
      </c>
      <c r="K49" s="90">
        <f t="shared" si="9"/>
        <v>0</v>
      </c>
      <c r="L49" s="90">
        <f t="shared" si="13"/>
        <v>0</v>
      </c>
      <c r="M49" s="90">
        <f t="shared" si="10"/>
        <v>0</v>
      </c>
      <c r="N49" s="90">
        <f t="shared" si="12"/>
        <v>0</v>
      </c>
      <c r="O49" s="1040"/>
      <c r="P49" s="1040"/>
      <c r="Q49" s="651"/>
    </row>
    <row r="50" spans="2:17" ht="19" customHeight="1" x14ac:dyDescent="0.35">
      <c r="B50" s="494"/>
      <c r="C50" s="496"/>
      <c r="D50" s="497"/>
      <c r="E50" s="91"/>
      <c r="F50" s="92"/>
      <c r="G50" s="92"/>
      <c r="H50" s="91"/>
      <c r="I50" s="89">
        <f t="shared" si="11"/>
        <v>0</v>
      </c>
      <c r="J50" s="89">
        <v>0</v>
      </c>
      <c r="K50" s="90">
        <f t="shared" si="9"/>
        <v>0</v>
      </c>
      <c r="L50" s="90">
        <f t="shared" si="13"/>
        <v>0</v>
      </c>
      <c r="M50" s="90">
        <f t="shared" si="10"/>
        <v>0</v>
      </c>
      <c r="N50" s="90">
        <f t="shared" si="12"/>
        <v>0</v>
      </c>
      <c r="O50" s="1040"/>
      <c r="P50" s="1040"/>
      <c r="Q50" s="651"/>
    </row>
    <row r="51" spans="2:17" ht="19" customHeight="1" x14ac:dyDescent="0.35">
      <c r="B51" s="494"/>
      <c r="C51" s="496"/>
      <c r="D51" s="497"/>
      <c r="E51" s="91"/>
      <c r="F51" s="92"/>
      <c r="G51" s="521"/>
      <c r="H51" s="91"/>
      <c r="I51" s="522">
        <f t="shared" si="11"/>
        <v>0</v>
      </c>
      <c r="J51" s="522">
        <v>0</v>
      </c>
      <c r="K51" s="523">
        <f t="shared" si="9"/>
        <v>0</v>
      </c>
      <c r="L51" s="90">
        <f t="shared" si="13"/>
        <v>0</v>
      </c>
      <c r="M51" s="90">
        <f t="shared" si="10"/>
        <v>0</v>
      </c>
      <c r="N51" s="90">
        <f t="shared" si="12"/>
        <v>0</v>
      </c>
      <c r="O51" s="1040"/>
      <c r="P51" s="1040"/>
      <c r="Q51" s="696"/>
    </row>
    <row r="52" spans="2:17" ht="19" customHeight="1" x14ac:dyDescent="0.35">
      <c r="B52" s="494"/>
      <c r="C52" s="496"/>
      <c r="D52" s="497"/>
      <c r="E52" s="91"/>
      <c r="F52" s="92"/>
      <c r="G52" s="521"/>
      <c r="H52" s="91"/>
      <c r="I52" s="522">
        <f t="shared" ref="I52:I76" si="14">H52*$J$7</f>
        <v>0</v>
      </c>
      <c r="J52" s="522">
        <v>0</v>
      </c>
      <c r="K52" s="523">
        <f t="shared" si="9"/>
        <v>0</v>
      </c>
      <c r="L52" s="90">
        <f t="shared" si="13"/>
        <v>0</v>
      </c>
      <c r="M52" s="90">
        <f t="shared" si="10"/>
        <v>0</v>
      </c>
      <c r="N52" s="90">
        <f t="shared" si="12"/>
        <v>0</v>
      </c>
      <c r="O52" s="1040"/>
      <c r="P52" s="1040"/>
      <c r="Q52" s="696"/>
    </row>
    <row r="53" spans="2:17" ht="19" customHeight="1" x14ac:dyDescent="0.35">
      <c r="B53" s="494"/>
      <c r="C53" s="496"/>
      <c r="D53" s="497"/>
      <c r="E53" s="91"/>
      <c r="F53" s="92"/>
      <c r="G53" s="521"/>
      <c r="H53" s="91"/>
      <c r="I53" s="522">
        <f t="shared" si="14"/>
        <v>0</v>
      </c>
      <c r="J53" s="522">
        <v>0</v>
      </c>
      <c r="K53" s="523">
        <f t="shared" si="9"/>
        <v>0</v>
      </c>
      <c r="L53" s="90">
        <f t="shared" si="13"/>
        <v>0</v>
      </c>
      <c r="M53" s="90">
        <f t="shared" si="10"/>
        <v>0</v>
      </c>
      <c r="N53" s="90">
        <f t="shared" si="12"/>
        <v>0</v>
      </c>
      <c r="O53" s="1040"/>
      <c r="P53" s="1040"/>
      <c r="Q53" s="696"/>
    </row>
    <row r="54" spans="2:17" ht="19" customHeight="1" x14ac:dyDescent="0.35">
      <c r="B54" s="494"/>
      <c r="C54" s="496"/>
      <c r="D54" s="497"/>
      <c r="E54" s="91"/>
      <c r="F54" s="92"/>
      <c r="G54" s="521"/>
      <c r="H54" s="91"/>
      <c r="I54" s="522">
        <f t="shared" si="14"/>
        <v>0</v>
      </c>
      <c r="J54" s="522">
        <v>0</v>
      </c>
      <c r="K54" s="523">
        <f t="shared" si="9"/>
        <v>0</v>
      </c>
      <c r="L54" s="90">
        <f t="shared" si="13"/>
        <v>0</v>
      </c>
      <c r="M54" s="90">
        <f t="shared" si="10"/>
        <v>0</v>
      </c>
      <c r="N54" s="90">
        <f t="shared" si="12"/>
        <v>0</v>
      </c>
      <c r="O54" s="1040"/>
      <c r="P54" s="1040"/>
      <c r="Q54" s="696"/>
    </row>
    <row r="55" spans="2:17" ht="19" customHeight="1" x14ac:dyDescent="0.35">
      <c r="B55" s="494"/>
      <c r="C55" s="496"/>
      <c r="D55" s="497"/>
      <c r="E55" s="91"/>
      <c r="F55" s="92"/>
      <c r="G55" s="521"/>
      <c r="H55" s="91"/>
      <c r="I55" s="522">
        <f t="shared" si="14"/>
        <v>0</v>
      </c>
      <c r="J55" s="522">
        <v>0</v>
      </c>
      <c r="K55" s="523">
        <f t="shared" si="9"/>
        <v>0</v>
      </c>
      <c r="L55" s="90">
        <f t="shared" si="13"/>
        <v>0</v>
      </c>
      <c r="M55" s="90">
        <f t="shared" si="10"/>
        <v>0</v>
      </c>
      <c r="N55" s="90">
        <f t="shared" si="12"/>
        <v>0</v>
      </c>
      <c r="O55" s="1040"/>
      <c r="P55" s="1040"/>
      <c r="Q55" s="696"/>
    </row>
    <row r="56" spans="2:17" ht="19" customHeight="1" x14ac:dyDescent="0.35">
      <c r="B56" s="494"/>
      <c r="C56" s="496"/>
      <c r="D56" s="497"/>
      <c r="E56" s="91"/>
      <c r="F56" s="92"/>
      <c r="G56" s="521"/>
      <c r="H56" s="91"/>
      <c r="I56" s="522">
        <f t="shared" si="14"/>
        <v>0</v>
      </c>
      <c r="J56" s="522">
        <v>0</v>
      </c>
      <c r="K56" s="523">
        <f t="shared" si="9"/>
        <v>0</v>
      </c>
      <c r="L56" s="90">
        <f t="shared" si="13"/>
        <v>0</v>
      </c>
      <c r="M56" s="90">
        <f t="shared" si="10"/>
        <v>0</v>
      </c>
      <c r="N56" s="90">
        <f t="shared" si="12"/>
        <v>0</v>
      </c>
      <c r="O56" s="1040"/>
      <c r="P56" s="1040"/>
      <c r="Q56" s="696"/>
    </row>
    <row r="57" spans="2:17" ht="19" customHeight="1" x14ac:dyDescent="0.35">
      <c r="B57" s="494"/>
      <c r="C57" s="496"/>
      <c r="D57" s="497"/>
      <c r="E57" s="91"/>
      <c r="F57" s="92"/>
      <c r="G57" s="521"/>
      <c r="H57" s="91"/>
      <c r="I57" s="522">
        <f t="shared" si="14"/>
        <v>0</v>
      </c>
      <c r="J57" s="522">
        <v>0</v>
      </c>
      <c r="K57" s="523">
        <f t="shared" si="9"/>
        <v>0</v>
      </c>
      <c r="L57" s="90">
        <f t="shared" si="13"/>
        <v>0</v>
      </c>
      <c r="M57" s="90">
        <f t="shared" si="10"/>
        <v>0</v>
      </c>
      <c r="N57" s="90">
        <f t="shared" si="12"/>
        <v>0</v>
      </c>
      <c r="O57" s="1040"/>
      <c r="P57" s="1040"/>
      <c r="Q57" s="696"/>
    </row>
    <row r="58" spans="2:17" ht="19" customHeight="1" x14ac:dyDescent="0.35">
      <c r="B58" s="494"/>
      <c r="C58" s="496"/>
      <c r="D58" s="497"/>
      <c r="E58" s="91"/>
      <c r="F58" s="92"/>
      <c r="G58" s="521"/>
      <c r="H58" s="91"/>
      <c r="I58" s="522">
        <f t="shared" si="14"/>
        <v>0</v>
      </c>
      <c r="J58" s="522">
        <v>0</v>
      </c>
      <c r="K58" s="523">
        <f t="shared" si="9"/>
        <v>0</v>
      </c>
      <c r="L58" s="90">
        <f t="shared" si="13"/>
        <v>0</v>
      </c>
      <c r="M58" s="90">
        <f t="shared" si="10"/>
        <v>0</v>
      </c>
      <c r="N58" s="90">
        <f t="shared" si="12"/>
        <v>0</v>
      </c>
      <c r="O58" s="1040"/>
      <c r="P58" s="1040"/>
      <c r="Q58" s="696"/>
    </row>
    <row r="59" spans="2:17" ht="19" customHeight="1" x14ac:dyDescent="0.35">
      <c r="B59" s="494"/>
      <c r="C59" s="496"/>
      <c r="D59" s="497"/>
      <c r="E59" s="91"/>
      <c r="F59" s="92"/>
      <c r="G59" s="521"/>
      <c r="H59" s="91"/>
      <c r="I59" s="522">
        <f t="shared" si="14"/>
        <v>0</v>
      </c>
      <c r="J59" s="522">
        <v>0</v>
      </c>
      <c r="K59" s="523">
        <f t="shared" si="9"/>
        <v>0</v>
      </c>
      <c r="L59" s="90">
        <f t="shared" si="13"/>
        <v>0</v>
      </c>
      <c r="M59" s="90">
        <f t="shared" si="10"/>
        <v>0</v>
      </c>
      <c r="N59" s="90">
        <f t="shared" si="12"/>
        <v>0</v>
      </c>
      <c r="O59" s="1040"/>
      <c r="P59" s="1040"/>
      <c r="Q59" s="696"/>
    </row>
    <row r="60" spans="2:17" ht="19" customHeight="1" x14ac:dyDescent="0.35">
      <c r="B60" s="494"/>
      <c r="C60" s="496"/>
      <c r="D60" s="497"/>
      <c r="E60" s="91"/>
      <c r="F60" s="92"/>
      <c r="G60" s="521"/>
      <c r="H60" s="91"/>
      <c r="I60" s="522">
        <f t="shared" si="14"/>
        <v>0</v>
      </c>
      <c r="J60" s="522">
        <v>0</v>
      </c>
      <c r="K60" s="523">
        <f t="shared" si="9"/>
        <v>0</v>
      </c>
      <c r="L60" s="90">
        <f t="shared" si="13"/>
        <v>0</v>
      </c>
      <c r="M60" s="90">
        <f t="shared" si="10"/>
        <v>0</v>
      </c>
      <c r="N60" s="90">
        <f t="shared" si="12"/>
        <v>0</v>
      </c>
      <c r="O60" s="1040"/>
      <c r="P60" s="1040"/>
      <c r="Q60" s="696"/>
    </row>
    <row r="61" spans="2:17" ht="19" customHeight="1" x14ac:dyDescent="0.35">
      <c r="B61" s="494"/>
      <c r="C61" s="496"/>
      <c r="D61" s="497"/>
      <c r="E61" s="91"/>
      <c r="F61" s="92"/>
      <c r="G61" s="521"/>
      <c r="H61" s="91"/>
      <c r="I61" s="522">
        <f t="shared" si="14"/>
        <v>0</v>
      </c>
      <c r="J61" s="522">
        <v>0</v>
      </c>
      <c r="K61" s="523">
        <f t="shared" si="9"/>
        <v>0</v>
      </c>
      <c r="L61" s="90">
        <f t="shared" si="13"/>
        <v>0</v>
      </c>
      <c r="M61" s="90">
        <f t="shared" si="10"/>
        <v>0</v>
      </c>
      <c r="N61" s="90">
        <f t="shared" si="12"/>
        <v>0</v>
      </c>
      <c r="O61" s="1040"/>
      <c r="P61" s="1040"/>
      <c r="Q61" s="696"/>
    </row>
    <row r="62" spans="2:17" ht="19" customHeight="1" x14ac:dyDescent="0.35">
      <c r="B62" s="494"/>
      <c r="C62" s="496"/>
      <c r="D62" s="497"/>
      <c r="E62" s="91"/>
      <c r="F62" s="92"/>
      <c r="G62" s="521"/>
      <c r="H62" s="91"/>
      <c r="I62" s="522">
        <f t="shared" si="14"/>
        <v>0</v>
      </c>
      <c r="J62" s="522">
        <v>0</v>
      </c>
      <c r="K62" s="523">
        <f t="shared" si="9"/>
        <v>0</v>
      </c>
      <c r="L62" s="90">
        <f t="shared" si="13"/>
        <v>0</v>
      </c>
      <c r="M62" s="90">
        <f t="shared" si="10"/>
        <v>0</v>
      </c>
      <c r="N62" s="90">
        <f t="shared" si="12"/>
        <v>0</v>
      </c>
      <c r="O62" s="1040"/>
      <c r="P62" s="1040"/>
      <c r="Q62" s="696"/>
    </row>
    <row r="63" spans="2:17" ht="19" customHeight="1" x14ac:dyDescent="0.35">
      <c r="B63" s="494"/>
      <c r="C63" s="496"/>
      <c r="D63" s="497"/>
      <c r="E63" s="91"/>
      <c r="F63" s="92"/>
      <c r="G63" s="521"/>
      <c r="H63" s="91"/>
      <c r="I63" s="522">
        <f t="shared" si="14"/>
        <v>0</v>
      </c>
      <c r="J63" s="522">
        <v>0</v>
      </c>
      <c r="K63" s="523">
        <f t="shared" si="9"/>
        <v>0</v>
      </c>
      <c r="L63" s="90">
        <f t="shared" si="13"/>
        <v>0</v>
      </c>
      <c r="M63" s="90">
        <f t="shared" si="10"/>
        <v>0</v>
      </c>
      <c r="N63" s="90">
        <f t="shared" si="12"/>
        <v>0</v>
      </c>
      <c r="O63" s="1040"/>
      <c r="P63" s="1040"/>
      <c r="Q63" s="696"/>
    </row>
    <row r="64" spans="2:17" ht="19" customHeight="1" x14ac:dyDescent="0.35">
      <c r="B64" s="494"/>
      <c r="C64" s="496"/>
      <c r="D64" s="497"/>
      <c r="E64" s="91"/>
      <c r="F64" s="92"/>
      <c r="G64" s="521"/>
      <c r="H64" s="91"/>
      <c r="I64" s="522">
        <f t="shared" si="14"/>
        <v>0</v>
      </c>
      <c r="J64" s="522">
        <v>0</v>
      </c>
      <c r="K64" s="523">
        <f t="shared" si="9"/>
        <v>0</v>
      </c>
      <c r="L64" s="90">
        <f t="shared" si="13"/>
        <v>0</v>
      </c>
      <c r="M64" s="90">
        <f t="shared" si="10"/>
        <v>0</v>
      </c>
      <c r="N64" s="90">
        <f t="shared" si="12"/>
        <v>0</v>
      </c>
      <c r="O64" s="1040"/>
      <c r="P64" s="1040"/>
      <c r="Q64" s="696"/>
    </row>
    <row r="65" spans="2:17" ht="19" customHeight="1" x14ac:dyDescent="0.35">
      <c r="B65" s="494"/>
      <c r="C65" s="496"/>
      <c r="D65" s="497"/>
      <c r="E65" s="91"/>
      <c r="F65" s="92"/>
      <c r="G65" s="521"/>
      <c r="H65" s="91"/>
      <c r="I65" s="522">
        <f t="shared" si="14"/>
        <v>0</v>
      </c>
      <c r="J65" s="522">
        <v>0</v>
      </c>
      <c r="K65" s="523">
        <f t="shared" si="9"/>
        <v>0</v>
      </c>
      <c r="L65" s="90">
        <f t="shared" si="13"/>
        <v>0</v>
      </c>
      <c r="M65" s="90">
        <f t="shared" si="10"/>
        <v>0</v>
      </c>
      <c r="N65" s="90">
        <f t="shared" si="12"/>
        <v>0</v>
      </c>
      <c r="O65" s="1040"/>
      <c r="P65" s="1040"/>
      <c r="Q65" s="696"/>
    </row>
    <row r="66" spans="2:17" ht="19" customHeight="1" x14ac:dyDescent="0.35">
      <c r="B66" s="494"/>
      <c r="C66" s="496"/>
      <c r="D66" s="497"/>
      <c r="E66" s="91"/>
      <c r="F66" s="92"/>
      <c r="G66" s="521"/>
      <c r="H66" s="91"/>
      <c r="I66" s="522">
        <f t="shared" si="14"/>
        <v>0</v>
      </c>
      <c r="J66" s="522">
        <v>0</v>
      </c>
      <c r="K66" s="523">
        <f t="shared" si="9"/>
        <v>0</v>
      </c>
      <c r="L66" s="90">
        <f t="shared" si="13"/>
        <v>0</v>
      </c>
      <c r="M66" s="90">
        <f t="shared" si="10"/>
        <v>0</v>
      </c>
      <c r="N66" s="90">
        <f t="shared" si="12"/>
        <v>0</v>
      </c>
      <c r="O66" s="1040"/>
      <c r="P66" s="1040"/>
      <c r="Q66" s="696"/>
    </row>
    <row r="67" spans="2:17" ht="19" customHeight="1" x14ac:dyDescent="0.35">
      <c r="B67" s="494"/>
      <c r="C67" s="496"/>
      <c r="D67" s="497"/>
      <c r="E67" s="91"/>
      <c r="F67" s="92"/>
      <c r="G67" s="521"/>
      <c r="H67" s="91"/>
      <c r="I67" s="522">
        <f t="shared" si="14"/>
        <v>0</v>
      </c>
      <c r="J67" s="522">
        <v>0</v>
      </c>
      <c r="K67" s="523">
        <f t="shared" si="9"/>
        <v>0</v>
      </c>
      <c r="L67" s="90">
        <f t="shared" si="13"/>
        <v>0</v>
      </c>
      <c r="M67" s="90">
        <f t="shared" si="10"/>
        <v>0</v>
      </c>
      <c r="N67" s="90">
        <f t="shared" si="12"/>
        <v>0</v>
      </c>
      <c r="O67" s="1040"/>
      <c r="P67" s="1040"/>
      <c r="Q67" s="696"/>
    </row>
    <row r="68" spans="2:17" ht="19" customHeight="1" x14ac:dyDescent="0.35">
      <c r="B68" s="494"/>
      <c r="C68" s="496"/>
      <c r="D68" s="497"/>
      <c r="E68" s="91"/>
      <c r="F68" s="92"/>
      <c r="G68" s="521"/>
      <c r="H68" s="91"/>
      <c r="I68" s="522">
        <f t="shared" si="14"/>
        <v>0</v>
      </c>
      <c r="J68" s="522">
        <v>0</v>
      </c>
      <c r="K68" s="523">
        <f t="shared" si="9"/>
        <v>0</v>
      </c>
      <c r="L68" s="90">
        <f t="shared" si="13"/>
        <v>0</v>
      </c>
      <c r="M68" s="90">
        <f t="shared" si="10"/>
        <v>0</v>
      </c>
      <c r="N68" s="90">
        <f t="shared" si="12"/>
        <v>0</v>
      </c>
      <c r="O68" s="1040"/>
      <c r="P68" s="1040"/>
      <c r="Q68" s="696"/>
    </row>
    <row r="69" spans="2:17" ht="19" customHeight="1" x14ac:dyDescent="0.35">
      <c r="B69" s="494"/>
      <c r="C69" s="496"/>
      <c r="D69" s="497"/>
      <c r="E69" s="91"/>
      <c r="F69" s="92"/>
      <c r="G69" s="521"/>
      <c r="H69" s="91"/>
      <c r="I69" s="522">
        <f t="shared" si="14"/>
        <v>0</v>
      </c>
      <c r="J69" s="522">
        <v>0</v>
      </c>
      <c r="K69" s="523">
        <f t="shared" si="9"/>
        <v>0</v>
      </c>
      <c r="L69" s="90">
        <f t="shared" si="13"/>
        <v>0</v>
      </c>
      <c r="M69" s="90">
        <f t="shared" si="10"/>
        <v>0</v>
      </c>
      <c r="N69" s="90">
        <f t="shared" si="12"/>
        <v>0</v>
      </c>
      <c r="O69" s="1040"/>
      <c r="P69" s="1040"/>
      <c r="Q69" s="696"/>
    </row>
    <row r="70" spans="2:17" ht="19" customHeight="1" x14ac:dyDescent="0.35">
      <c r="B70" s="494"/>
      <c r="C70" s="496"/>
      <c r="D70" s="497"/>
      <c r="E70" s="91"/>
      <c r="F70" s="92"/>
      <c r="G70" s="521"/>
      <c r="H70" s="91"/>
      <c r="I70" s="522">
        <f t="shared" si="14"/>
        <v>0</v>
      </c>
      <c r="J70" s="522">
        <v>0</v>
      </c>
      <c r="K70" s="523">
        <f t="shared" si="9"/>
        <v>0</v>
      </c>
      <c r="L70" s="90">
        <f t="shared" si="13"/>
        <v>0</v>
      </c>
      <c r="M70" s="90">
        <f t="shared" si="10"/>
        <v>0</v>
      </c>
      <c r="N70" s="90">
        <f t="shared" si="12"/>
        <v>0</v>
      </c>
      <c r="O70" s="1040"/>
      <c r="P70" s="1040"/>
      <c r="Q70" s="696"/>
    </row>
    <row r="71" spans="2:17" ht="19" customHeight="1" x14ac:dyDescent="0.35">
      <c r="B71" s="494"/>
      <c r="C71" s="496"/>
      <c r="D71" s="497"/>
      <c r="E71" s="91"/>
      <c r="F71" s="92"/>
      <c r="G71" s="521"/>
      <c r="H71" s="91"/>
      <c r="I71" s="522">
        <f t="shared" si="14"/>
        <v>0</v>
      </c>
      <c r="J71" s="522">
        <v>0</v>
      </c>
      <c r="K71" s="523">
        <f t="shared" si="9"/>
        <v>0</v>
      </c>
      <c r="L71" s="90">
        <f t="shared" si="13"/>
        <v>0</v>
      </c>
      <c r="M71" s="90">
        <f t="shared" si="10"/>
        <v>0</v>
      </c>
      <c r="N71" s="90">
        <f t="shared" si="12"/>
        <v>0</v>
      </c>
      <c r="O71" s="1040"/>
      <c r="P71" s="1040"/>
      <c r="Q71" s="696"/>
    </row>
    <row r="72" spans="2:17" ht="19" customHeight="1" x14ac:dyDescent="0.35">
      <c r="B72" s="494"/>
      <c r="C72" s="496"/>
      <c r="D72" s="497"/>
      <c r="E72" s="91"/>
      <c r="F72" s="92"/>
      <c r="G72" s="521"/>
      <c r="H72" s="91"/>
      <c r="I72" s="522">
        <f t="shared" si="14"/>
        <v>0</v>
      </c>
      <c r="J72" s="522">
        <v>0</v>
      </c>
      <c r="K72" s="523">
        <f t="shared" si="9"/>
        <v>0</v>
      </c>
      <c r="L72" s="90">
        <f t="shared" si="13"/>
        <v>0</v>
      </c>
      <c r="M72" s="90">
        <f t="shared" si="10"/>
        <v>0</v>
      </c>
      <c r="N72" s="90">
        <f t="shared" si="12"/>
        <v>0</v>
      </c>
      <c r="O72" s="1040"/>
      <c r="P72" s="1040"/>
      <c r="Q72" s="696"/>
    </row>
    <row r="73" spans="2:17" ht="19" customHeight="1" x14ac:dyDescent="0.35">
      <c r="B73" s="494"/>
      <c r="C73" s="496"/>
      <c r="D73" s="497"/>
      <c r="E73" s="91"/>
      <c r="F73" s="92"/>
      <c r="G73" s="521"/>
      <c r="H73" s="91"/>
      <c r="I73" s="522">
        <f t="shared" si="14"/>
        <v>0</v>
      </c>
      <c r="J73" s="522">
        <v>0</v>
      </c>
      <c r="K73" s="523">
        <f t="shared" si="9"/>
        <v>0</v>
      </c>
      <c r="L73" s="90">
        <f t="shared" si="13"/>
        <v>0</v>
      </c>
      <c r="M73" s="90">
        <f t="shared" si="10"/>
        <v>0</v>
      </c>
      <c r="N73" s="90">
        <f t="shared" si="12"/>
        <v>0</v>
      </c>
      <c r="O73" s="1040"/>
      <c r="P73" s="1040"/>
      <c r="Q73" s="696"/>
    </row>
    <row r="74" spans="2:17" x14ac:dyDescent="0.35">
      <c r="B74" s="494"/>
      <c r="C74" s="496"/>
      <c r="D74" s="497"/>
      <c r="E74" s="91"/>
      <c r="F74" s="92"/>
      <c r="G74" s="521"/>
      <c r="H74" s="91"/>
      <c r="I74" s="522">
        <f t="shared" si="14"/>
        <v>0</v>
      </c>
      <c r="J74" s="522">
        <v>0</v>
      </c>
      <c r="K74" s="523">
        <f t="shared" si="9"/>
        <v>0</v>
      </c>
      <c r="L74" s="90">
        <f t="shared" si="13"/>
        <v>0</v>
      </c>
      <c r="M74" s="90">
        <f t="shared" si="10"/>
        <v>0</v>
      </c>
      <c r="N74" s="90">
        <f t="shared" si="12"/>
        <v>0</v>
      </c>
      <c r="O74" s="1040"/>
      <c r="P74" s="1040"/>
      <c r="Q74" s="696"/>
    </row>
    <row r="75" spans="2:17" x14ac:dyDescent="0.35">
      <c r="B75" s="494"/>
      <c r="C75" s="496"/>
      <c r="D75" s="497"/>
      <c r="E75" s="91"/>
      <c r="F75" s="92"/>
      <c r="G75" s="521"/>
      <c r="H75" s="91"/>
      <c r="I75" s="522">
        <f t="shared" si="14"/>
        <v>0</v>
      </c>
      <c r="J75" s="522">
        <v>0</v>
      </c>
      <c r="K75" s="523">
        <f t="shared" si="9"/>
        <v>0</v>
      </c>
      <c r="L75" s="90">
        <f t="shared" si="13"/>
        <v>0</v>
      </c>
      <c r="M75" s="90">
        <f t="shared" si="10"/>
        <v>0</v>
      </c>
      <c r="N75" s="90">
        <f t="shared" si="12"/>
        <v>0</v>
      </c>
      <c r="O75" s="1040"/>
      <c r="P75" s="1040"/>
      <c r="Q75" s="696"/>
    </row>
    <row r="76" spans="2:17" x14ac:dyDescent="0.35">
      <c r="B76" s="494"/>
      <c r="C76" s="496"/>
      <c r="D76" s="497"/>
      <c r="E76" s="91"/>
      <c r="F76" s="92"/>
      <c r="G76" s="521"/>
      <c r="H76" s="91"/>
      <c r="I76" s="522">
        <f t="shared" si="14"/>
        <v>0</v>
      </c>
      <c r="J76" s="522">
        <v>0</v>
      </c>
      <c r="K76" s="523">
        <f t="shared" si="9"/>
        <v>0</v>
      </c>
      <c r="L76" s="90">
        <f t="shared" si="13"/>
        <v>0</v>
      </c>
      <c r="M76" s="90">
        <f t="shared" si="10"/>
        <v>0</v>
      </c>
      <c r="N76" s="90">
        <f t="shared" si="12"/>
        <v>0</v>
      </c>
      <c r="O76" s="1040"/>
      <c r="P76" s="1040"/>
      <c r="Q76" s="696"/>
    </row>
  </sheetData>
  <sheetProtection sheet="1" objects="1" scenarios="1"/>
  <mergeCells count="83">
    <mergeCell ref="O15:Q15"/>
    <mergeCell ref="O16:O17"/>
    <mergeCell ref="P16:P17"/>
    <mergeCell ref="Q16:Q17"/>
    <mergeCell ref="K16:M16"/>
    <mergeCell ref="K24:M24"/>
    <mergeCell ref="O25:Q25"/>
    <mergeCell ref="O26:O27"/>
    <mergeCell ref="P26:P27"/>
    <mergeCell ref="Q26:Q27"/>
    <mergeCell ref="H37:K37"/>
    <mergeCell ref="L37:N37"/>
    <mergeCell ref="J38:J39"/>
    <mergeCell ref="G38:G39"/>
    <mergeCell ref="B35:Q35"/>
    <mergeCell ref="H36:K36"/>
    <mergeCell ref="Q38:Q39"/>
    <mergeCell ref="L38:L39"/>
    <mergeCell ref="M38:M39"/>
    <mergeCell ref="N38:N39"/>
    <mergeCell ref="G7:I7"/>
    <mergeCell ref="E16:E17"/>
    <mergeCell ref="F16:F17"/>
    <mergeCell ref="C16:C17"/>
    <mergeCell ref="D16:D17"/>
    <mergeCell ref="C15:F15"/>
    <mergeCell ref="G15:I15"/>
    <mergeCell ref="I16:I17"/>
    <mergeCell ref="H16:H17"/>
    <mergeCell ref="G16:G17"/>
    <mergeCell ref="F3:G3"/>
    <mergeCell ref="D5:E5"/>
    <mergeCell ref="B38:B39"/>
    <mergeCell ref="C38:C39"/>
    <mergeCell ref="D38:D39"/>
    <mergeCell ref="E38:E39"/>
    <mergeCell ref="F38:F39"/>
    <mergeCell ref="D8:E8"/>
    <mergeCell ref="D7:E7"/>
    <mergeCell ref="B13:Q13"/>
    <mergeCell ref="O38:P39"/>
    <mergeCell ref="B16:B17"/>
    <mergeCell ref="K38:K39"/>
    <mergeCell ref="F5:G5"/>
    <mergeCell ref="H38:H39"/>
    <mergeCell ref="I38:I39"/>
    <mergeCell ref="O40:P40"/>
    <mergeCell ref="O41:P41"/>
    <mergeCell ref="O42:P42"/>
    <mergeCell ref="O43:P43"/>
    <mergeCell ref="O49:P49"/>
    <mergeCell ref="O50:P50"/>
    <mergeCell ref="O51:P51"/>
    <mergeCell ref="O44:P44"/>
    <mergeCell ref="O45:P45"/>
    <mergeCell ref="O46:P46"/>
    <mergeCell ref="O47:P47"/>
    <mergeCell ref="O48:P48"/>
    <mergeCell ref="O52:P52"/>
    <mergeCell ref="O53:P53"/>
    <mergeCell ref="O54:P54"/>
    <mergeCell ref="O55:P55"/>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 ref="O71:P71"/>
    <mergeCell ref="O72:P72"/>
    <mergeCell ref="O73:P73"/>
    <mergeCell ref="O74:P74"/>
    <mergeCell ref="O75:P75"/>
    <mergeCell ref="O76:P76"/>
  </mergeCells>
  <dataValidations count="1">
    <dataValidation type="list" allowBlank="1" showInputMessage="1" showErrorMessage="1" sqref="B50:B76" xr:uid="{6D901DF8-637F-4DE2-B8A8-6F6E57EC3115}"/>
  </dataValidations>
  <hyperlinks>
    <hyperlink ref="K9" r:id="rId1" xr:uid="{59B63B91-BE51-4A18-8408-3B69A48FB1F0}"/>
  </hyperlinks>
  <pageMargins left="0.25" right="0.25" top="0.75" bottom="0.75" header="0.3" footer="0.3"/>
  <pageSetup scale="81" fitToHeight="0" orientation="landscape" r:id="rId2"/>
  <extLst>
    <ext xmlns:x14="http://schemas.microsoft.com/office/spreadsheetml/2009/9/main" uri="{CCE6A557-97BC-4b89-ADB6-D9C93CAAB3DF}">
      <x14:dataValidations xmlns:xm="http://schemas.microsoft.com/office/excel/2006/main" count="3">
        <x14:dataValidation type="list" allowBlank="1" showInputMessage="1" showErrorMessage="1" xr:uid="{98B50A2B-9D2C-4061-835C-821B86DCDBFD}">
          <x14:formula1>
            <xm:f>Lookup!$C$2:$C$33</xm:f>
          </x14:formula1>
          <xm:sqref>B40:B49</xm:sqref>
        </x14:dataValidation>
        <x14:dataValidation type="list" allowBlank="1" showInputMessage="1" showErrorMessage="1" xr:uid="{680E5099-A657-4ED2-B01E-66E628237CB0}">
          <x14:formula1>
            <xm:f>Lookup!$S$2:$S$10</xm:f>
          </x14:formula1>
          <xm:sqref>D3</xm:sqref>
        </x14:dataValidation>
        <x14:dataValidation type="list" allowBlank="1" showInputMessage="1" showErrorMessage="1" xr:uid="{BD092483-1DFB-4305-8680-0656F61B2E29}">
          <x14:formula1>
            <xm:f>Lookup!$J$12:$J$13</xm:f>
          </x14:formula1>
          <xm:sqref>Q40:Q76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1703"/>
  <sheetViews>
    <sheetView showGridLines="0" zoomScale="80" zoomScaleNormal="80" zoomScaleSheetLayoutView="70" workbookViewId="0">
      <selection activeCell="L27" sqref="L27:L31"/>
    </sheetView>
  </sheetViews>
  <sheetFormatPr defaultColWidth="8.81640625" defaultRowHeight="14.5" outlineLevelRow="1" x14ac:dyDescent="0.35"/>
  <cols>
    <col min="1" max="1" width="18.54296875" style="50" customWidth="1"/>
    <col min="2" max="2" width="15.54296875" style="50" customWidth="1"/>
    <col min="3" max="3" width="11" style="50" bestFit="1" customWidth="1"/>
    <col min="4" max="4" width="16" style="50" customWidth="1"/>
    <col min="5" max="5" width="16.54296875" style="50" bestFit="1" customWidth="1"/>
    <col min="6" max="6" width="16.453125" style="50" bestFit="1" customWidth="1"/>
    <col min="7" max="7" width="17.453125" style="50" bestFit="1" customWidth="1"/>
    <col min="8" max="8" width="11.54296875" style="50" customWidth="1"/>
    <col min="9" max="9" width="14.1796875" style="50" customWidth="1"/>
    <col min="10" max="10" width="12.453125" style="50" customWidth="1"/>
    <col min="11" max="11" width="13.81640625" style="50" customWidth="1"/>
    <col min="12" max="13" width="14" style="50" customWidth="1"/>
    <col min="14" max="14" width="14.81640625" style="50" customWidth="1"/>
    <col min="15" max="15" width="34.453125" style="50" customWidth="1"/>
    <col min="16" max="16" width="12.81640625" style="50" customWidth="1"/>
    <col min="17" max="17" width="3.1796875" style="50" hidden="1" customWidth="1"/>
    <col min="18" max="18" width="15" style="50" hidden="1" customWidth="1"/>
    <col min="19" max="19" width="14.453125" style="50" hidden="1" customWidth="1"/>
    <col min="20" max="21" width="8.81640625" style="50" hidden="1" customWidth="1"/>
    <col min="22" max="22" width="13.1796875" style="50" hidden="1" customWidth="1"/>
    <col min="23" max="23" width="12" style="50" hidden="1" customWidth="1"/>
    <col min="24" max="24" width="14.81640625" style="50" hidden="1" customWidth="1"/>
    <col min="25" max="25" width="14.54296875" style="50" hidden="1" customWidth="1"/>
    <col min="26" max="28" width="8.81640625" style="50" hidden="1" customWidth="1"/>
    <col min="29" max="29" width="9.81640625" style="50" hidden="1" customWidth="1"/>
    <col min="30" max="30" width="11.81640625" style="50" hidden="1" customWidth="1"/>
    <col min="31" max="31" width="11.54296875" style="50" hidden="1" customWidth="1"/>
    <col min="32" max="32" width="9.81640625" style="50" hidden="1" customWidth="1"/>
    <col min="33" max="33" width="11.81640625" style="50" hidden="1" customWidth="1"/>
    <col min="34" max="34" width="11.54296875" style="50" hidden="1" customWidth="1"/>
    <col min="35" max="47" width="8.81640625" style="50" hidden="1" customWidth="1"/>
    <col min="48" max="53" width="8.81640625" style="50" customWidth="1"/>
    <col min="54" max="16384" width="8.81640625" style="50"/>
  </cols>
  <sheetData>
    <row r="1" spans="2:26" x14ac:dyDescent="0.35">
      <c r="B1" s="49"/>
    </row>
    <row r="2" spans="2:26" ht="18" customHeight="1" x14ac:dyDescent="0.35">
      <c r="B2" s="727" t="s">
        <v>310</v>
      </c>
      <c r="C2" s="25"/>
      <c r="D2" s="728"/>
      <c r="E2" s="727"/>
      <c r="F2" s="54"/>
      <c r="G2" s="54"/>
      <c r="H2" s="54"/>
      <c r="I2" s="55"/>
      <c r="J2" s="52"/>
      <c r="K2" s="56"/>
      <c r="L2" s="52"/>
      <c r="M2" s="287"/>
      <c r="O2" s="52"/>
      <c r="P2" s="168" t="str">
        <f>Lookup!$Z$2</f>
        <v>Effective 5/2026</v>
      </c>
    </row>
    <row r="3" spans="2:26" ht="16.5" customHeight="1" thickBot="1" x14ac:dyDescent="0.45">
      <c r="B3" s="57"/>
      <c r="C3" s="52"/>
      <c r="D3" s="53"/>
      <c r="E3" s="52"/>
      <c r="F3" s="52"/>
      <c r="G3" s="52"/>
      <c r="H3" s="52"/>
      <c r="I3" s="55"/>
      <c r="J3" s="52"/>
      <c r="K3" s="56"/>
      <c r="L3" s="52"/>
      <c r="M3" s="52"/>
      <c r="N3" s="52"/>
      <c r="O3" s="52"/>
      <c r="P3" s="58"/>
    </row>
    <row r="4" spans="2:26" ht="18.75" customHeight="1" x14ac:dyDescent="0.35">
      <c r="B4" s="1189" t="s">
        <v>239</v>
      </c>
      <c r="C4" s="1190"/>
      <c r="D4" s="1187"/>
      <c r="E4" s="1187"/>
      <c r="F4" s="1187"/>
      <c r="G4" s="1187"/>
      <c r="H4" s="60"/>
      <c r="I4" s="1193" t="s">
        <v>244</v>
      </c>
      <c r="J4" s="1193"/>
      <c r="K4" s="130"/>
      <c r="L4" s="59"/>
      <c r="M4" s="59"/>
      <c r="N4" s="141"/>
      <c r="O4" s="141"/>
      <c r="P4" s="144"/>
    </row>
    <row r="5" spans="2:26" ht="18.75" customHeight="1" x14ac:dyDescent="0.35">
      <c r="B5" s="524"/>
      <c r="C5"/>
      <c r="F5" s="288"/>
      <c r="G5" s="289"/>
      <c r="H5" s="69"/>
      <c r="I5" s="73"/>
      <c r="J5" s="65"/>
      <c r="K5" s="97"/>
      <c r="L5" s="68"/>
      <c r="M5" s="68"/>
      <c r="N5" s="648"/>
      <c r="O5" s="649" t="s">
        <v>240</v>
      </c>
      <c r="P5" s="145"/>
    </row>
    <row r="6" spans="2:26" ht="18.75" customHeight="1" x14ac:dyDescent="0.35">
      <c r="B6" s="1191" t="s">
        <v>241</v>
      </c>
      <c r="C6" s="1192"/>
      <c r="D6" s="1188"/>
      <c r="E6" s="1188"/>
      <c r="F6" s="1188"/>
      <c r="G6" s="1188"/>
      <c r="H6" s="69"/>
      <c r="I6" s="1194" t="s">
        <v>311</v>
      </c>
      <c r="J6" s="1194"/>
      <c r="K6" s="637"/>
      <c r="L6" s="68"/>
      <c r="M6" s="68"/>
      <c r="N6" s="650"/>
      <c r="O6" s="649" t="s">
        <v>242</v>
      </c>
      <c r="P6" s="145"/>
    </row>
    <row r="7" spans="2:26" ht="15.75" customHeight="1" thickBot="1" x14ac:dyDescent="0.4">
      <c r="B7" s="1199"/>
      <c r="C7" s="1200"/>
      <c r="D7" s="1201"/>
      <c r="E7" s="1202"/>
      <c r="F7" s="1202"/>
      <c r="G7" s="1202"/>
      <c r="H7" s="65"/>
      <c r="I7" s="55"/>
      <c r="J7" s="65"/>
      <c r="K7" s="66"/>
      <c r="L7" s="63"/>
      <c r="M7" s="63"/>
      <c r="P7" s="145"/>
    </row>
    <row r="8" spans="2:26" ht="18.75" customHeight="1" thickBot="1" x14ac:dyDescent="0.4">
      <c r="B8" s="1191" t="s">
        <v>243</v>
      </c>
      <c r="C8" s="1192"/>
      <c r="D8" s="269"/>
      <c r="H8" s="69"/>
      <c r="I8" s="1194" t="s">
        <v>312</v>
      </c>
      <c r="J8" s="1194"/>
      <c r="K8" s="756" t="s">
        <v>30</v>
      </c>
      <c r="L8" s="757"/>
      <c r="M8" s="681" t="s">
        <v>279</v>
      </c>
      <c r="N8" s="682" t="s">
        <v>280</v>
      </c>
      <c r="O8"/>
      <c r="P8" s="145"/>
    </row>
    <row r="9" spans="2:26" ht="16.5" customHeight="1" x14ac:dyDescent="0.35">
      <c r="B9" s="729"/>
      <c r="C9" s="730"/>
      <c r="D9" s="64"/>
      <c r="E9" s="63"/>
      <c r="F9" s="66"/>
      <c r="G9" s="66"/>
      <c r="H9" s="66"/>
      <c r="I9" s="55"/>
      <c r="J9" s="65"/>
      <c r="K9" s="66"/>
      <c r="M9" s="71"/>
      <c r="P9" s="145"/>
    </row>
    <row r="10" spans="2:26" ht="18.75" customHeight="1" x14ac:dyDescent="0.35">
      <c r="B10" s="1191" t="s">
        <v>313</v>
      </c>
      <c r="C10" s="1192"/>
      <c r="D10" s="1203"/>
      <c r="E10" s="1203"/>
      <c r="F10" s="1203"/>
      <c r="G10" s="1203"/>
      <c r="H10" s="65"/>
      <c r="I10" s="1194" t="s">
        <v>314</v>
      </c>
      <c r="J10" s="1194"/>
      <c r="K10" s="624"/>
      <c r="L10" s="253"/>
      <c r="M10" s="71"/>
      <c r="N10" s="55"/>
      <c r="O10" s="55"/>
      <c r="P10" s="145"/>
    </row>
    <row r="11" spans="2:26" ht="18.75" customHeight="1" thickBot="1" x14ac:dyDescent="0.4">
      <c r="B11" s="731"/>
      <c r="C11" s="732"/>
      <c r="D11" s="189"/>
      <c r="E11" s="189"/>
      <c r="F11" s="78"/>
      <c r="G11" s="78"/>
      <c r="H11" s="78"/>
      <c r="I11" s="190"/>
      <c r="J11" s="78"/>
      <c r="K11" s="99"/>
      <c r="L11" s="191"/>
      <c r="M11" s="191"/>
      <c r="N11" s="139"/>
      <c r="O11" s="139"/>
      <c r="P11" s="146"/>
    </row>
    <row r="12" spans="2:26" ht="18.5" outlineLevel="1" x14ac:dyDescent="0.45">
      <c r="B12" s="733"/>
      <c r="C12" s="734"/>
      <c r="D12" s="141"/>
      <c r="E12" s="141"/>
      <c r="F12" s="192"/>
      <c r="G12" s="192"/>
      <c r="H12" s="141"/>
      <c r="I12" s="141"/>
      <c r="J12" s="1204" t="s">
        <v>315</v>
      </c>
      <c r="K12" s="1205"/>
      <c r="L12" s="1205"/>
      <c r="M12" s="1205"/>
      <c r="N12" s="1205"/>
      <c r="O12" s="1205"/>
      <c r="P12" s="1206"/>
      <c r="U12" s="535" t="s">
        <v>316</v>
      </c>
      <c r="V12" s="535"/>
      <c r="W12" s="535"/>
      <c r="X12" s="535"/>
      <c r="Y12" s="535"/>
      <c r="Z12" s="535"/>
    </row>
    <row r="13" spans="2:26" outlineLevel="1" x14ac:dyDescent="0.35">
      <c r="B13" s="1218" t="s">
        <v>317</v>
      </c>
      <c r="C13" s="1219"/>
      <c r="D13" s="1230"/>
      <c r="E13" s="1231"/>
      <c r="F13" s="1232"/>
      <c r="G13" s="1222" t="s">
        <v>243</v>
      </c>
      <c r="H13" s="1225"/>
      <c r="I13" s="152"/>
      <c r="J13" s="1207" t="s">
        <v>318</v>
      </c>
      <c r="K13" s="1208"/>
      <c r="L13" s="1208"/>
      <c r="M13" s="1208"/>
      <c r="N13" s="1208"/>
      <c r="O13" s="1208"/>
      <c r="P13" s="1209"/>
    </row>
    <row r="14" spans="2:26" outlineLevel="1" x14ac:dyDescent="0.35">
      <c r="B14" s="1220"/>
      <c r="C14" s="1221"/>
      <c r="D14" s="1233"/>
      <c r="E14" s="1234"/>
      <c r="F14" s="1235"/>
      <c r="G14" s="1223"/>
      <c r="H14" s="1226"/>
      <c r="I14" s="152"/>
      <c r="J14" s="1210"/>
      <c r="K14" s="1211"/>
      <c r="L14" s="1211"/>
      <c r="M14" s="1211"/>
      <c r="N14" s="1211"/>
      <c r="O14" s="1211"/>
      <c r="P14" s="1212"/>
    </row>
    <row r="15" spans="2:26" ht="28" customHeight="1" outlineLevel="1" x14ac:dyDescent="0.45">
      <c r="B15" s="1228" t="s">
        <v>319</v>
      </c>
      <c r="C15" s="1229"/>
      <c r="D15" s="1236"/>
      <c r="E15" s="1237"/>
      <c r="F15" s="1238"/>
      <c r="G15" s="1224"/>
      <c r="H15" s="1227"/>
      <c r="I15" s="152"/>
      <c r="J15" s="1210"/>
      <c r="K15" s="1211"/>
      <c r="L15" s="1211"/>
      <c r="M15" s="1211"/>
      <c r="N15" s="1211"/>
      <c r="O15" s="1211"/>
      <c r="P15" s="1212"/>
      <c r="U15" s="503" t="s">
        <v>212</v>
      </c>
    </row>
    <row r="16" spans="2:26" outlineLevel="1" x14ac:dyDescent="0.35">
      <c r="B16" s="735"/>
      <c r="C16" s="649"/>
      <c r="D16" s="152"/>
      <c r="E16" s="152"/>
      <c r="F16" s="152"/>
      <c r="G16" s="152"/>
      <c r="H16" s="152"/>
      <c r="I16" s="152"/>
      <c r="J16" s="1210"/>
      <c r="K16" s="1211"/>
      <c r="L16" s="1211"/>
      <c r="M16" s="1211"/>
      <c r="N16" s="1211"/>
      <c r="O16" s="1211"/>
      <c r="P16" s="1212"/>
    </row>
    <row r="17" spans="2:34" outlineLevel="1" x14ac:dyDescent="0.35">
      <c r="B17" s="735"/>
      <c r="C17" s="649"/>
      <c r="D17" s="152"/>
      <c r="E17" s="152"/>
      <c r="F17" s="152"/>
      <c r="G17" s="152"/>
      <c r="H17" s="152"/>
      <c r="I17" s="152"/>
      <c r="J17" s="1210"/>
      <c r="K17" s="1211"/>
      <c r="L17" s="1211"/>
      <c r="M17" s="1211"/>
      <c r="N17" s="1211"/>
      <c r="O17" s="1211"/>
      <c r="P17" s="1212"/>
      <c r="U17" s="502" t="s">
        <v>213</v>
      </c>
      <c r="V17" s="502"/>
      <c r="W17" s="502"/>
      <c r="X17" s="502"/>
      <c r="Y17" s="502"/>
      <c r="Z17" s="502"/>
      <c r="AA17" s="502"/>
      <c r="AB17" s="502"/>
      <c r="AC17" s="502"/>
      <c r="AD17" s="502"/>
    </row>
    <row r="18" spans="2:34" ht="14.5" customHeight="1" outlineLevel="1" x14ac:dyDescent="0.35">
      <c r="B18" s="736"/>
      <c r="C18" s="649"/>
      <c r="D18" s="152"/>
      <c r="E18" s="152"/>
      <c r="F18" s="152"/>
      <c r="G18" s="152"/>
      <c r="H18" s="152"/>
      <c r="I18" s="152"/>
      <c r="J18" s="1210"/>
      <c r="K18" s="1211"/>
      <c r="L18" s="1211"/>
      <c r="M18" s="1211"/>
      <c r="N18" s="1211"/>
      <c r="O18" s="1211"/>
      <c r="P18" s="1212"/>
    </row>
    <row r="19" spans="2:34" ht="38.25" customHeight="1" outlineLevel="1" x14ac:dyDescent="0.35">
      <c r="B19" s="736"/>
      <c r="C19" s="649"/>
      <c r="D19" s="152"/>
      <c r="E19" s="152"/>
      <c r="F19" s="152"/>
      <c r="G19" s="152"/>
      <c r="H19" s="152"/>
      <c r="I19" s="152"/>
      <c r="J19" s="1213"/>
      <c r="K19" s="1214"/>
      <c r="L19" s="1214"/>
      <c r="M19" s="1214"/>
      <c r="N19" s="1214"/>
      <c r="O19" s="1214"/>
      <c r="P19" s="1215"/>
      <c r="U19" s="501" t="s">
        <v>214</v>
      </c>
      <c r="V19" s="501"/>
      <c r="W19" s="501"/>
      <c r="X19" s="501"/>
      <c r="Y19" s="501"/>
      <c r="Z19" s="501"/>
      <c r="AA19" s="501"/>
      <c r="AB19" s="501"/>
      <c r="AC19" s="501"/>
    </row>
    <row r="20" spans="2:34" ht="15" thickBot="1" x14ac:dyDescent="0.4">
      <c r="B20" s="737"/>
      <c r="C20" s="738"/>
      <c r="D20" s="173"/>
      <c r="E20" s="173"/>
      <c r="F20" s="173"/>
      <c r="G20" s="173"/>
      <c r="H20" s="173"/>
      <c r="I20" s="173"/>
      <c r="J20" s="193"/>
      <c r="K20" s="193"/>
      <c r="L20" s="193"/>
      <c r="M20" s="193"/>
      <c r="N20" s="193"/>
      <c r="O20" s="193"/>
      <c r="P20" s="194"/>
    </row>
    <row r="21" spans="2:34" s="152" customFormat="1" ht="13.5" outlineLevel="1" thickBot="1" x14ac:dyDescent="0.3">
      <c r="B21" s="1171" t="s">
        <v>245</v>
      </c>
      <c r="C21" s="1172"/>
      <c r="D21" s="1172"/>
      <c r="E21" s="1172"/>
      <c r="F21" s="1172"/>
      <c r="G21" s="1172"/>
      <c r="H21" s="1172"/>
      <c r="I21" s="1172"/>
      <c r="J21" s="1172"/>
      <c r="K21" s="1172"/>
      <c r="L21" s="1172"/>
      <c r="M21" s="1172"/>
      <c r="N21" s="1172"/>
      <c r="O21" s="1172"/>
      <c r="P21" s="1173"/>
      <c r="U21" s="152" t="s">
        <v>320</v>
      </c>
    </row>
    <row r="22" spans="2:34" outlineLevel="1" x14ac:dyDescent="0.35">
      <c r="B22" s="697"/>
      <c r="C22" s="678"/>
      <c r="D22" s="678"/>
      <c r="E22" s="678"/>
      <c r="F22" s="678"/>
      <c r="G22" s="678"/>
      <c r="H22" s="678"/>
      <c r="I22" s="678"/>
      <c r="J22" s="678"/>
      <c r="K22" s="678"/>
      <c r="L22" s="678"/>
      <c r="M22" s="678"/>
      <c r="N22" s="678"/>
      <c r="O22" s="678"/>
      <c r="P22" s="739"/>
    </row>
    <row r="23" spans="2:34" ht="14.5" customHeight="1" outlineLevel="1" x14ac:dyDescent="0.35">
      <c r="B23" s="736"/>
      <c r="C23" s="25"/>
      <c r="D23" s="1050" t="s">
        <v>246</v>
      </c>
      <c r="E23" s="1051"/>
      <c r="F23" s="1195" t="s">
        <v>247</v>
      </c>
      <c r="G23" s="1196"/>
      <c r="H23" s="740"/>
      <c r="I23" s="1032" t="s">
        <v>248</v>
      </c>
      <c r="J23" s="1032"/>
      <c r="K23" s="1032"/>
      <c r="L23" s="649"/>
      <c r="M23" s="1032" t="s">
        <v>249</v>
      </c>
      <c r="N23" s="1032"/>
      <c r="O23" s="1032"/>
      <c r="P23" s="724"/>
      <c r="Q23" s="153"/>
      <c r="U23" s="1239" t="s">
        <v>248</v>
      </c>
      <c r="V23" s="1239"/>
      <c r="W23" s="1239"/>
      <c r="X23" s="1239"/>
      <c r="Y23" s="1239"/>
    </row>
    <row r="24" spans="2:34" ht="42" outlineLevel="1" x14ac:dyDescent="0.35">
      <c r="B24" s="736"/>
      <c r="C24" s="741" t="s">
        <v>250</v>
      </c>
      <c r="D24" s="742" t="s">
        <v>321</v>
      </c>
      <c r="E24" s="742" t="s">
        <v>251</v>
      </c>
      <c r="F24" s="743" t="s">
        <v>321</v>
      </c>
      <c r="G24" s="743" t="s">
        <v>251</v>
      </c>
      <c r="H24" s="744"/>
      <c r="I24" s="645"/>
      <c r="J24" s="646" t="s">
        <v>307</v>
      </c>
      <c r="K24" s="646" t="s">
        <v>252</v>
      </c>
      <c r="L24" s="649"/>
      <c r="M24" s="1032" t="s">
        <v>253</v>
      </c>
      <c r="N24" s="1033" t="s">
        <v>254</v>
      </c>
      <c r="O24" s="1033" t="s">
        <v>255</v>
      </c>
      <c r="P24" s="724"/>
      <c r="Q24" s="153"/>
      <c r="U24" s="453"/>
      <c r="V24" s="615" t="s">
        <v>322</v>
      </c>
      <c r="W24" s="615" t="s">
        <v>252</v>
      </c>
      <c r="X24" s="615" t="s">
        <v>323</v>
      </c>
      <c r="Y24" s="135" t="s">
        <v>324</v>
      </c>
      <c r="AB24" s="459" t="s">
        <v>250</v>
      </c>
      <c r="AC24" s="460" t="s">
        <v>325</v>
      </c>
      <c r="AD24" s="460" t="s">
        <v>326</v>
      </c>
      <c r="AE24" s="461" t="s">
        <v>327</v>
      </c>
      <c r="AF24" s="462" t="s">
        <v>328</v>
      </c>
      <c r="AG24" s="462" t="s">
        <v>329</v>
      </c>
      <c r="AH24" s="463" t="s">
        <v>327</v>
      </c>
    </row>
    <row r="25" spans="2:34" outlineLevel="1" x14ac:dyDescent="0.35">
      <c r="B25" s="736"/>
      <c r="C25" s="661" t="str" cm="1">
        <f t="array" ref="C25">IF(IFERROR(INDEX($B$46:$B$1700,MATCH(0,COUNTIF($C$24:C24,$B$46:$B$1700),0)),"")=0,"",IFERROR(INDEX($B$46:$B$1700,MATCH(0,COUNTIF($C$24:C24,$B$46:$B$1700),0)),""))</f>
        <v/>
      </c>
      <c r="D25" s="745">
        <f>SUMIF($B$46:$B$1700,$C25,$K$46:$K$1700)</f>
        <v>0</v>
      </c>
      <c r="E25" s="746">
        <f>SUMIF($B$46:$B$1700,$C25,$L$46:$L$1700)</f>
        <v>0</v>
      </c>
      <c r="F25" s="746">
        <f>SUMIF($B$46:$B$1700,$C25,$M$46:$M$1700)</f>
        <v>0</v>
      </c>
      <c r="G25" s="638">
        <f>SUMIF($B$46:$B$1700,$C25,$N$46:$N$1700)</f>
        <v>0</v>
      </c>
      <c r="H25" s="649"/>
      <c r="I25" s="423" t="s">
        <v>256</v>
      </c>
      <c r="J25" s="665">
        <f>SUM($K$46:$K$1700)-J26-J27</f>
        <v>0</v>
      </c>
      <c r="K25" s="640">
        <f>SUM($L$46:$L$1700)-K26-K27</f>
        <v>0</v>
      </c>
      <c r="L25" s="649"/>
      <c r="M25" s="1032"/>
      <c r="N25" s="1033"/>
      <c r="O25" s="1033"/>
      <c r="P25" s="724"/>
      <c r="Q25" s="153"/>
      <c r="U25" s="453" t="s">
        <v>256</v>
      </c>
      <c r="V25" s="455">
        <f>J25*$I$30</f>
        <v>0</v>
      </c>
      <c r="W25" s="456">
        <f>K25*$I$30</f>
        <v>0</v>
      </c>
      <c r="X25" s="456">
        <v>1000</v>
      </c>
      <c r="Y25" s="453">
        <v>4200</v>
      </c>
      <c r="AB25" s="119" t="str">
        <f>C25</f>
        <v/>
      </c>
      <c r="AC25" s="455">
        <f>$I$30*INDEX($D$25:$D$37,MATCH(AB25,$C$25:$C$37,0))</f>
        <v>0</v>
      </c>
      <c r="AD25" s="456">
        <f>$I$30*INDEX($E$25:$E$37,MATCH(AB25,$C$25:$C$37,0))</f>
        <v>0</v>
      </c>
      <c r="AE25" s="457">
        <f>AD25-(INDEX($E$25:$E$37,MATCH(AB25,$C$25:$C$37,0)))</f>
        <v>0</v>
      </c>
      <c r="AF25" s="455">
        <f>$I$30*INDEX($F$25:$F$37,MATCH(AB25,$C$25:$C$37,0))</f>
        <v>0</v>
      </c>
      <c r="AG25" s="456">
        <f>$I$30*INDEX($G$25:$G$37,MATCH(AB25,$C$25:$C$37,0))</f>
        <v>0</v>
      </c>
      <c r="AH25" s="457">
        <f>AG25-(INDEX($G$25:$G$37,MATCH(AB25,$C$25:$C$37,0)))</f>
        <v>0</v>
      </c>
    </row>
    <row r="26" spans="2:34" outlineLevel="1" x14ac:dyDescent="0.35">
      <c r="B26" s="736"/>
      <c r="C26" s="661" t="str" cm="1">
        <f t="array" ref="C26">IF(IFERROR(INDEX($B$46:$B$1700,MATCH(0,COUNTIF($C$24:C25,$B$46:$B$1700),0)),"")=0,"",IFERROR(INDEX($B$46:$B$1700,MATCH(0,COUNTIF($C$24:C25,$B$46:$B$1700),0)),""))</f>
        <v/>
      </c>
      <c r="D26" s="745">
        <f t="shared" ref="D26:D37" si="0">SUMIF($B$46:$B$1700,$C26,$K$46:$K$1700)</f>
        <v>0</v>
      </c>
      <c r="E26" s="746">
        <f t="shared" ref="E26:E37" si="1">SUMIF($B$46:$B$1700,$C26,$L$46:$L$1700)</f>
        <v>0</v>
      </c>
      <c r="F26" s="746">
        <f t="shared" ref="F26:F37" si="2">SUMIF($B$46:$B$1700,$C26,$M$46:$M$1700)</f>
        <v>0</v>
      </c>
      <c r="G26" s="638">
        <f t="shared" ref="G26:G37" si="3">SUMIF($B$46:$B$1700,$C26,$N$46:$N$1700)</f>
        <v>0</v>
      </c>
      <c r="H26" s="649"/>
      <c r="I26" s="423" t="s">
        <v>257</v>
      </c>
      <c r="J26" s="665">
        <f>SUMIFS($K$46:$K$1700,$D$46:$D$1700,$D$43)+SUMIFS($K$46:$K$1700,$D$46:$D$1700,$D$43-1)</f>
        <v>0</v>
      </c>
      <c r="K26" s="640">
        <f>SUMIFS($L$46:$L$1700,$D$46:$D$1700,$D$43)+SUMIFS($L$46:$L$1700,$D$46:$D$1700,$D$43-1)</f>
        <v>0</v>
      </c>
      <c r="L26" s="649"/>
      <c r="M26" s="107"/>
      <c r="N26" s="158"/>
      <c r="O26" s="179">
        <f>N26</f>
        <v>0</v>
      </c>
      <c r="P26" s="724"/>
      <c r="Q26" s="153"/>
      <c r="U26" s="453"/>
      <c r="V26" s="453"/>
      <c r="W26" s="456"/>
      <c r="X26" s="457">
        <f>W25-X25</f>
        <v>-1000</v>
      </c>
      <c r="Y26" s="453">
        <v>5920</v>
      </c>
      <c r="AB26" s="119" t="str">
        <f t="shared" ref="AB26:AB37" si="4">C26</f>
        <v/>
      </c>
      <c r="AC26" s="455">
        <f t="shared" ref="AC26:AC37" si="5">$I$30*INDEX($D$25:$D$37,MATCH(AB26,$C$25:$C$37,0))</f>
        <v>0</v>
      </c>
      <c r="AD26" s="456">
        <f t="shared" ref="AD26:AD37" si="6">$I$30*INDEX($E$25:$E$37,MATCH(AB26,$C$25:$C$37,0))</f>
        <v>0</v>
      </c>
      <c r="AE26" s="457">
        <f t="shared" ref="AE26:AE37" si="7">AD26-(INDEX($E$25:$E$37,MATCH(AB26,$C$25:$C$37,0)))</f>
        <v>0</v>
      </c>
      <c r="AF26" s="455">
        <f t="shared" ref="AF26:AF37" si="8">$I$30*INDEX($F$25:$F$37,MATCH(AB26,$C$25:$C$37,0))</f>
        <v>0</v>
      </c>
      <c r="AG26" s="456">
        <f t="shared" ref="AG26:AG37" si="9">$I$30*INDEX($G$25:$G$37,MATCH(AB26,$C$25:$C$37,0))</f>
        <v>0</v>
      </c>
      <c r="AH26" s="457">
        <f t="shared" ref="AH26:AH37" si="10">AG26-(INDEX($G$25:$G$37,MATCH(AB26,$C$25:$C$37,0)))</f>
        <v>0</v>
      </c>
    </row>
    <row r="27" spans="2:34" outlineLevel="1" x14ac:dyDescent="0.35">
      <c r="B27" s="736"/>
      <c r="C27" s="661" t="str" cm="1">
        <f t="array" ref="C27">IF(IFERROR(INDEX($B$46:$B$1700,MATCH(0,COUNTIF($C$24:C26,$B$46:$B$1700),0)),"")=0,"",IFERROR(INDEX($B$46:$B$1700,MATCH(0,COUNTIF($C$24:C26,$B$46:$B$1700),0)),""))</f>
        <v/>
      </c>
      <c r="D27" s="745">
        <f t="shared" si="0"/>
        <v>0</v>
      </c>
      <c r="E27" s="746">
        <f t="shared" si="1"/>
        <v>0</v>
      </c>
      <c r="F27" s="746">
        <f t="shared" si="2"/>
        <v>0</v>
      </c>
      <c r="G27" s="638">
        <f t="shared" si="3"/>
        <v>0</v>
      </c>
      <c r="H27" s="649"/>
      <c r="I27" s="423" t="s">
        <v>258</v>
      </c>
      <c r="J27" s="665">
        <f>SUMIFS($K$46:$K$1700,$C$46:$C$1700,I27,$D$46:$D$1700,"")</f>
        <v>0</v>
      </c>
      <c r="K27" s="640">
        <f>SUMIFS($L$46:$L$1700,$C$46:$C$1700,I27,$D$46:$D$1700,"")</f>
        <v>0</v>
      </c>
      <c r="L27" s="649"/>
      <c r="M27" s="107"/>
      <c r="N27" s="156"/>
      <c r="O27" s="747" t="str">
        <f>IF(ISBLANK(N27),"",O26+N27)</f>
        <v/>
      </c>
      <c r="P27" s="724"/>
      <c r="Q27" s="153"/>
      <c r="U27" s="453" t="s">
        <v>257</v>
      </c>
      <c r="V27" s="455">
        <f>J26*$I$30</f>
        <v>0</v>
      </c>
      <c r="W27" s="456">
        <f>K26*$I$30</f>
        <v>0</v>
      </c>
      <c r="X27" s="457">
        <f>W27</f>
        <v>0</v>
      </c>
      <c r="Y27" s="453">
        <v>5920</v>
      </c>
      <c r="AB27" s="119" t="str">
        <f t="shared" si="4"/>
        <v/>
      </c>
      <c r="AC27" s="455">
        <f t="shared" si="5"/>
        <v>0</v>
      </c>
      <c r="AD27" s="456">
        <f t="shared" si="6"/>
        <v>0</v>
      </c>
      <c r="AE27" s="457">
        <f t="shared" si="7"/>
        <v>0</v>
      </c>
      <c r="AF27" s="455">
        <f t="shared" si="8"/>
        <v>0</v>
      </c>
      <c r="AG27" s="456">
        <f t="shared" si="9"/>
        <v>0</v>
      </c>
      <c r="AH27" s="457">
        <f t="shared" si="10"/>
        <v>0</v>
      </c>
    </row>
    <row r="28" spans="2:34" ht="15" outlineLevel="1" thickBot="1" x14ac:dyDescent="0.4">
      <c r="B28" s="736"/>
      <c r="C28" s="661" t="str" cm="1">
        <f t="array" ref="C28">IF(IFERROR(INDEX($B$46:$B$1700,MATCH(0,COUNTIF($C$24:C27,$B$46:$B$1700),0)),"")=0,"",IFERROR(INDEX($B$46:$B$1700,MATCH(0,COUNTIF($C$24:C27,$B$46:$B$1700),0)),""))</f>
        <v/>
      </c>
      <c r="D28" s="745">
        <f t="shared" si="0"/>
        <v>0</v>
      </c>
      <c r="E28" s="746">
        <f t="shared" si="1"/>
        <v>0</v>
      </c>
      <c r="F28" s="746">
        <f t="shared" si="2"/>
        <v>0</v>
      </c>
      <c r="G28" s="638">
        <f>SUMIF($B$46:$B$1700,$C28,$N$46:$N$1700)</f>
        <v>0</v>
      </c>
      <c r="H28" s="649"/>
      <c r="I28" s="644" t="s">
        <v>259</v>
      </c>
      <c r="J28" s="666">
        <f>SUM(J25:J27)</f>
        <v>0</v>
      </c>
      <c r="K28" s="667">
        <f>SUM(K25:K27)</f>
        <v>0</v>
      </c>
      <c r="L28" s="649"/>
      <c r="M28" s="107"/>
      <c r="N28" s="156"/>
      <c r="O28" s="747" t="str">
        <f>IF(ISBLANK(N28),"",O27+N28)</f>
        <v/>
      </c>
      <c r="P28" s="724"/>
      <c r="Q28" s="153"/>
      <c r="U28" s="453" t="s">
        <v>258</v>
      </c>
      <c r="V28" s="455">
        <f>J27*$I$30</f>
        <v>0</v>
      </c>
      <c r="W28" s="456">
        <f>K27*$I$30</f>
        <v>0</v>
      </c>
      <c r="X28" s="457">
        <f>W28</f>
        <v>0</v>
      </c>
      <c r="Y28" s="453">
        <v>5920</v>
      </c>
      <c r="AB28" s="119" t="str">
        <f t="shared" si="4"/>
        <v/>
      </c>
      <c r="AC28" s="455">
        <f t="shared" si="5"/>
        <v>0</v>
      </c>
      <c r="AD28" s="456">
        <f t="shared" si="6"/>
        <v>0</v>
      </c>
      <c r="AE28" s="457">
        <f t="shared" si="7"/>
        <v>0</v>
      </c>
      <c r="AF28" s="455">
        <f t="shared" si="8"/>
        <v>0</v>
      </c>
      <c r="AG28" s="456">
        <f t="shared" si="9"/>
        <v>0</v>
      </c>
      <c r="AH28" s="457">
        <f t="shared" si="10"/>
        <v>0</v>
      </c>
    </row>
    <row r="29" spans="2:34" ht="15" outlineLevel="1" thickTop="1" x14ac:dyDescent="0.35">
      <c r="B29" s="736"/>
      <c r="C29" s="661" t="str" cm="1">
        <f t="array" ref="C29">IF(IFERROR(INDEX($B$46:$B$1700,MATCH(0,COUNTIF($C$24:C28,$B$46:$B$1700),0)),"")=0,"",IFERROR(INDEX($B$46:$B$1700,MATCH(0,COUNTIF($C$24:C28,$B$46:$B$1700),0)),""))</f>
        <v/>
      </c>
      <c r="D29" s="745">
        <f t="shared" si="0"/>
        <v>0</v>
      </c>
      <c r="E29" s="746">
        <f t="shared" si="1"/>
        <v>0</v>
      </c>
      <c r="F29" s="746">
        <f t="shared" si="2"/>
        <v>0</v>
      </c>
      <c r="G29" s="638">
        <f t="shared" si="3"/>
        <v>0</v>
      </c>
      <c r="H29" s="649"/>
      <c r="I29" s="642"/>
      <c r="J29" s="642"/>
      <c r="K29" s="642"/>
      <c r="L29" s="649"/>
      <c r="M29" s="107"/>
      <c r="N29" s="156"/>
      <c r="O29" s="747" t="str">
        <f>IF(ISBLANK(N29),"",O28+N29)</f>
        <v/>
      </c>
      <c r="P29" s="724"/>
      <c r="Q29" s="153"/>
      <c r="U29" s="181" t="s">
        <v>259</v>
      </c>
      <c r="V29" s="464">
        <f>SUM(V25:V28)</f>
        <v>0</v>
      </c>
      <c r="W29" s="454">
        <f>SUM(W25:W28)</f>
        <v>0</v>
      </c>
      <c r="X29" s="454">
        <f>SUM(X25:X28)</f>
        <v>0</v>
      </c>
      <c r="Y29" s="465"/>
      <c r="AB29" s="119" t="str">
        <f t="shared" si="4"/>
        <v/>
      </c>
      <c r="AC29" s="455">
        <f t="shared" si="5"/>
        <v>0</v>
      </c>
      <c r="AD29" s="456">
        <f t="shared" si="6"/>
        <v>0</v>
      </c>
      <c r="AE29" s="457">
        <f t="shared" si="7"/>
        <v>0</v>
      </c>
      <c r="AF29" s="455">
        <f t="shared" si="8"/>
        <v>0</v>
      </c>
      <c r="AG29" s="456">
        <f t="shared" si="9"/>
        <v>0</v>
      </c>
      <c r="AH29" s="457">
        <f t="shared" si="10"/>
        <v>0</v>
      </c>
    </row>
    <row r="30" spans="2:34" outlineLevel="1" x14ac:dyDescent="0.35">
      <c r="B30" s="736"/>
      <c r="C30" s="661" t="str" cm="1">
        <f t="array" ref="C30">IF(IFERROR(INDEX($B$46:$B$1700,MATCH(0,COUNTIF($C$24:C29,$B$46:$B$1700),0)),"")=0,"",IFERROR(INDEX($B$46:$B$1700,MATCH(0,COUNTIF($C$24:C29,$B$46:$B$1700),0)),""))</f>
        <v/>
      </c>
      <c r="D30" s="745">
        <f t="shared" si="0"/>
        <v>0</v>
      </c>
      <c r="E30" s="746">
        <f t="shared" si="1"/>
        <v>0</v>
      </c>
      <c r="F30" s="746">
        <f t="shared" si="2"/>
        <v>0</v>
      </c>
      <c r="G30" s="638">
        <f t="shared" si="3"/>
        <v>0</v>
      </c>
      <c r="H30" s="649"/>
      <c r="I30" s="339"/>
      <c r="J30" s="669">
        <f>ROUND(J28*$I$30,0)</f>
        <v>0</v>
      </c>
      <c r="K30" s="643">
        <f>ROUND(K28*$I$30,2)</f>
        <v>0</v>
      </c>
      <c r="L30" s="649"/>
      <c r="M30" s="107"/>
      <c r="N30" s="156"/>
      <c r="O30" s="747" t="str">
        <f t="shared" ref="O30" si="11">IF(ISBLANK(N30),"",O29+N30)</f>
        <v/>
      </c>
      <c r="P30" s="724"/>
      <c r="Q30" s="153"/>
      <c r="AB30" s="119" t="str">
        <f t="shared" si="4"/>
        <v/>
      </c>
      <c r="AC30" s="455">
        <f t="shared" si="5"/>
        <v>0</v>
      </c>
      <c r="AD30" s="456">
        <f t="shared" si="6"/>
        <v>0</v>
      </c>
      <c r="AE30" s="457">
        <f t="shared" si="7"/>
        <v>0</v>
      </c>
      <c r="AF30" s="455">
        <f t="shared" si="8"/>
        <v>0</v>
      </c>
      <c r="AG30" s="456">
        <f t="shared" si="9"/>
        <v>0</v>
      </c>
      <c r="AH30" s="457">
        <f t="shared" si="10"/>
        <v>0</v>
      </c>
    </row>
    <row r="31" spans="2:34" outlineLevel="1" x14ac:dyDescent="0.35">
      <c r="B31" s="736"/>
      <c r="C31" s="661" t="str" cm="1">
        <f t="array" ref="C31">IF(IFERROR(INDEX($B$46:$B$1700,MATCH(0,COUNTIF($C$24:C30,$B$46:$B$1700),0)),"")=0,"",IFERROR(INDEX($B$46:$B$1700,MATCH(0,COUNTIF($C$24:C30,$B$46:$B$1700),0)),""))</f>
        <v/>
      </c>
      <c r="D31" s="745">
        <f t="shared" si="0"/>
        <v>0</v>
      </c>
      <c r="E31" s="746">
        <f t="shared" si="1"/>
        <v>0</v>
      </c>
      <c r="F31" s="746">
        <f t="shared" si="2"/>
        <v>0</v>
      </c>
      <c r="G31" s="638">
        <f t="shared" si="3"/>
        <v>0</v>
      </c>
      <c r="H31" s="649"/>
      <c r="I31" s="649"/>
      <c r="J31" s="649"/>
      <c r="K31" s="649"/>
      <c r="L31" s="718"/>
      <c r="M31" s="107"/>
      <c r="N31" s="156"/>
      <c r="O31" s="747" t="str">
        <f t="shared" ref="O31" si="12">IF(ISBLANK(N31),"",O30+N31)</f>
        <v/>
      </c>
      <c r="P31" s="724"/>
      <c r="Q31" s="153"/>
      <c r="AB31" s="119" t="str">
        <f t="shared" si="4"/>
        <v/>
      </c>
      <c r="AC31" s="455">
        <f t="shared" si="5"/>
        <v>0</v>
      </c>
      <c r="AD31" s="456">
        <f t="shared" si="6"/>
        <v>0</v>
      </c>
      <c r="AE31" s="457">
        <f t="shared" si="7"/>
        <v>0</v>
      </c>
      <c r="AF31" s="455">
        <f t="shared" si="8"/>
        <v>0</v>
      </c>
      <c r="AG31" s="456">
        <f t="shared" si="9"/>
        <v>0</v>
      </c>
      <c r="AH31" s="457">
        <f t="shared" si="10"/>
        <v>0</v>
      </c>
    </row>
    <row r="32" spans="2:34" outlineLevel="1" x14ac:dyDescent="0.35">
      <c r="B32" s="736"/>
      <c r="C32" s="661" t="str" cm="1">
        <f t="array" ref="C32">IF(IFERROR(INDEX($B$46:$B$1700,MATCH(0,COUNTIF($C$24:C31,$B$46:$B$1700),0)),"")=0,"",IFERROR(INDEX($B$46:$B$1700,MATCH(0,COUNTIF($C$24:C31,$B$46:$B$1700),0)),""))</f>
        <v/>
      </c>
      <c r="D32" s="745">
        <f t="shared" si="0"/>
        <v>0</v>
      </c>
      <c r="E32" s="746">
        <f t="shared" si="1"/>
        <v>0</v>
      </c>
      <c r="F32" s="746">
        <f t="shared" si="2"/>
        <v>0</v>
      </c>
      <c r="G32" s="638">
        <f t="shared" si="3"/>
        <v>0</v>
      </c>
      <c r="H32" s="649"/>
      <c r="I32" s="1027" t="s">
        <v>260</v>
      </c>
      <c r="J32" s="1027"/>
      <c r="K32" s="1027"/>
      <c r="L32" s="718"/>
      <c r="M32"/>
      <c r="N32"/>
      <c r="O32"/>
      <c r="P32" s="724"/>
      <c r="Q32" s="153"/>
      <c r="AB32" s="119" t="str">
        <f t="shared" si="4"/>
        <v/>
      </c>
      <c r="AC32" s="455">
        <f t="shared" si="5"/>
        <v>0</v>
      </c>
      <c r="AD32" s="456">
        <f t="shared" si="6"/>
        <v>0</v>
      </c>
      <c r="AE32" s="457">
        <f t="shared" si="7"/>
        <v>0</v>
      </c>
      <c r="AF32" s="455">
        <f t="shared" si="8"/>
        <v>0</v>
      </c>
      <c r="AG32" s="456">
        <f t="shared" si="9"/>
        <v>0</v>
      </c>
      <c r="AH32" s="457">
        <f t="shared" si="10"/>
        <v>0</v>
      </c>
    </row>
    <row r="33" spans="2:35" ht="20.149999999999999" customHeight="1" outlineLevel="1" x14ac:dyDescent="0.35">
      <c r="B33" s="736"/>
      <c r="C33" s="661" t="str" cm="1">
        <f t="array" ref="C33">IF(IFERROR(INDEX($B$46:$B$1700,MATCH(0,COUNTIF($C$24:C32,$B$46:$B$1700),0)),"")=0,"",IFERROR(INDEX($B$46:$B$1700,MATCH(0,COUNTIF($C$24:C32,$B$46:$B$1700),0)),""))</f>
        <v/>
      </c>
      <c r="D33" s="745">
        <f t="shared" si="0"/>
        <v>0</v>
      </c>
      <c r="E33" s="746">
        <f t="shared" si="1"/>
        <v>0</v>
      </c>
      <c r="F33" s="746">
        <f t="shared" si="2"/>
        <v>0</v>
      </c>
      <c r="G33" s="638">
        <f t="shared" si="3"/>
        <v>0</v>
      </c>
      <c r="H33" s="649"/>
      <c r="I33" s="1198"/>
      <c r="J33" s="1027" t="s">
        <v>330</v>
      </c>
      <c r="K33" s="1027" t="s">
        <v>252</v>
      </c>
      <c r="L33" s="718"/>
      <c r="M33" s="1027" t="s">
        <v>261</v>
      </c>
      <c r="N33" s="1027"/>
      <c r="O33" s="1027"/>
      <c r="P33" s="724"/>
      <c r="Q33" s="153"/>
      <c r="AB33" s="119" t="str">
        <f t="shared" si="4"/>
        <v/>
      </c>
      <c r="AC33" s="455">
        <f t="shared" si="5"/>
        <v>0</v>
      </c>
      <c r="AD33" s="456">
        <f t="shared" si="6"/>
        <v>0</v>
      </c>
      <c r="AE33" s="457">
        <f t="shared" si="7"/>
        <v>0</v>
      </c>
      <c r="AF33" s="455">
        <f t="shared" si="8"/>
        <v>0</v>
      </c>
      <c r="AG33" s="456">
        <f t="shared" si="9"/>
        <v>0</v>
      </c>
      <c r="AH33" s="457">
        <f t="shared" si="10"/>
        <v>0</v>
      </c>
    </row>
    <row r="34" spans="2:35" ht="14.5" customHeight="1" outlineLevel="1" x14ac:dyDescent="0.35">
      <c r="B34" s="736"/>
      <c r="C34" s="661" t="str" cm="1">
        <f t="array" ref="C34">IF(IFERROR(INDEX($B$46:$B$1700,MATCH(0,COUNTIF($C$24:C33,$B$46:$B$1700),0)),"")=0,"",IFERROR(INDEX($B$46:$B$1700,MATCH(0,COUNTIF($C$24:C33,$B$46:$B$1700),0)),""))</f>
        <v/>
      </c>
      <c r="D34" s="745">
        <f t="shared" si="0"/>
        <v>0</v>
      </c>
      <c r="E34" s="746">
        <f t="shared" si="1"/>
        <v>0</v>
      </c>
      <c r="F34" s="746">
        <f t="shared" si="2"/>
        <v>0</v>
      </c>
      <c r="G34" s="638">
        <f t="shared" si="3"/>
        <v>0</v>
      </c>
      <c r="H34" s="649"/>
      <c r="I34" s="1198"/>
      <c r="J34" s="1027"/>
      <c r="K34" s="1027"/>
      <c r="L34" s="718"/>
      <c r="M34" s="1027" t="s">
        <v>253</v>
      </c>
      <c r="N34" s="1009" t="s">
        <v>254</v>
      </c>
      <c r="O34" s="1009" t="s">
        <v>255</v>
      </c>
      <c r="P34" s="724"/>
      <c r="Q34" s="153"/>
      <c r="U34" s="1240" t="s">
        <v>260</v>
      </c>
      <c r="V34" s="1241"/>
      <c r="W34" s="1241"/>
      <c r="X34" s="1241"/>
      <c r="Y34" s="1242"/>
      <c r="AB34" s="119" t="str">
        <f t="shared" si="4"/>
        <v/>
      </c>
      <c r="AC34" s="455">
        <f t="shared" si="5"/>
        <v>0</v>
      </c>
      <c r="AD34" s="456">
        <f t="shared" si="6"/>
        <v>0</v>
      </c>
      <c r="AE34" s="457">
        <f t="shared" si="7"/>
        <v>0</v>
      </c>
      <c r="AF34" s="455">
        <f t="shared" si="8"/>
        <v>0</v>
      </c>
      <c r="AG34" s="456">
        <f t="shared" si="9"/>
        <v>0</v>
      </c>
      <c r="AH34" s="457">
        <f t="shared" si="10"/>
        <v>0</v>
      </c>
    </row>
    <row r="35" spans="2:35" outlineLevel="1" x14ac:dyDescent="0.35">
      <c r="B35" s="736"/>
      <c r="C35" s="661" t="str" cm="1">
        <f t="array" ref="C35">IF(IFERROR(INDEX($B$46:$B$1700,MATCH(0,COUNTIF($C$24:C34,$B$46:$B$1700),0)),"")=0,"",IFERROR(INDEX($B$46:$B$1700,MATCH(0,COUNTIF($C$24:C34,$B$46:$B$1700),0)),""))</f>
        <v/>
      </c>
      <c r="D35" s="745">
        <f t="shared" si="0"/>
        <v>0</v>
      </c>
      <c r="E35" s="746">
        <f t="shared" si="1"/>
        <v>0</v>
      </c>
      <c r="F35" s="746">
        <f t="shared" si="2"/>
        <v>0</v>
      </c>
      <c r="G35" s="638">
        <f t="shared" si="3"/>
        <v>0</v>
      </c>
      <c r="H35" s="649"/>
      <c r="I35" s="423" t="s">
        <v>256</v>
      </c>
      <c r="J35" s="665">
        <f>SUM($M$46:$M$1700)-J36-J37</f>
        <v>0</v>
      </c>
      <c r="K35" s="640">
        <f>SUM($N$46:$N$1700)-K36-K37</f>
        <v>0</v>
      </c>
      <c r="L35" s="718"/>
      <c r="M35" s="1027"/>
      <c r="N35" s="1009"/>
      <c r="O35" s="1009"/>
      <c r="P35" s="724"/>
      <c r="Q35" s="153"/>
      <c r="U35" s="1243"/>
      <c r="V35" s="1244" t="s">
        <v>322</v>
      </c>
      <c r="W35" s="1244" t="s">
        <v>252</v>
      </c>
      <c r="X35" s="1244" t="s">
        <v>323</v>
      </c>
      <c r="Y35" s="1244" t="s">
        <v>324</v>
      </c>
      <c r="AB35" s="119" t="str">
        <f t="shared" si="4"/>
        <v/>
      </c>
      <c r="AC35" s="455">
        <f t="shared" si="5"/>
        <v>0</v>
      </c>
      <c r="AD35" s="456">
        <f t="shared" si="6"/>
        <v>0</v>
      </c>
      <c r="AE35" s="457">
        <f t="shared" si="7"/>
        <v>0</v>
      </c>
      <c r="AF35" s="455">
        <f t="shared" si="8"/>
        <v>0</v>
      </c>
      <c r="AG35" s="456">
        <f t="shared" si="9"/>
        <v>0</v>
      </c>
      <c r="AH35" s="457">
        <f t="shared" si="10"/>
        <v>0</v>
      </c>
      <c r="AI35" s="152"/>
    </row>
    <row r="36" spans="2:35" outlineLevel="1" x14ac:dyDescent="0.35">
      <c r="B36" s="736"/>
      <c r="C36" s="661" t="str" cm="1">
        <f t="array" ref="C36">IF(IFERROR(INDEX($B$46:$B$1700,MATCH(0,COUNTIF($C$24:C35,$B$46:$B$1700),0)),"")=0,"",IFERROR(INDEX($B$46:$B$1700,MATCH(0,COUNTIF($C$24:C35,$B$46:$B$1700),0)),""))</f>
        <v/>
      </c>
      <c r="D36" s="745">
        <f t="shared" si="0"/>
        <v>0</v>
      </c>
      <c r="E36" s="746">
        <f t="shared" si="1"/>
        <v>0</v>
      </c>
      <c r="F36" s="746">
        <f t="shared" si="2"/>
        <v>0</v>
      </c>
      <c r="G36" s="638">
        <f t="shared" si="3"/>
        <v>0</v>
      </c>
      <c r="H36" s="649"/>
      <c r="I36" s="423" t="s">
        <v>257</v>
      </c>
      <c r="J36" s="665">
        <f>SUMIFS($M$46:$M$1700,$D$46:$D$1700,$D$43)</f>
        <v>0</v>
      </c>
      <c r="K36" s="640">
        <f>SUMIFS($N$46:$N$1700,$D$46:$D$1700,$D$43)</f>
        <v>0</v>
      </c>
      <c r="L36" s="718"/>
      <c r="M36" s="107"/>
      <c r="N36" s="158"/>
      <c r="O36" s="179">
        <f>N36</f>
        <v>0</v>
      </c>
      <c r="P36" s="724"/>
      <c r="Q36" s="153"/>
      <c r="U36" s="1243"/>
      <c r="V36" s="1244"/>
      <c r="W36" s="1244"/>
      <c r="X36" s="1244"/>
      <c r="Y36" s="1244"/>
      <c r="AB36" s="119" t="str">
        <f t="shared" si="4"/>
        <v/>
      </c>
      <c r="AC36" s="455">
        <f t="shared" si="5"/>
        <v>0</v>
      </c>
      <c r="AD36" s="456">
        <f t="shared" si="6"/>
        <v>0</v>
      </c>
      <c r="AE36" s="457">
        <f t="shared" si="7"/>
        <v>0</v>
      </c>
      <c r="AF36" s="455">
        <f t="shared" si="8"/>
        <v>0</v>
      </c>
      <c r="AG36" s="456">
        <f t="shared" si="9"/>
        <v>0</v>
      </c>
      <c r="AH36" s="457">
        <f t="shared" si="10"/>
        <v>0</v>
      </c>
    </row>
    <row r="37" spans="2:35" outlineLevel="1" x14ac:dyDescent="0.35">
      <c r="B37" s="736"/>
      <c r="C37" s="661" t="str" cm="1">
        <f t="array" ref="C37">IF(IFERROR(INDEX($B$46:$B$1700,MATCH(0,COUNTIF($C$24:C36,$B$46:$B$1700),0)),"")=0,"",IFERROR(INDEX($B$46:$B$1700,MATCH(0,COUNTIF($C$24:C36,$B$46:$B$1700),0)),""))</f>
        <v/>
      </c>
      <c r="D37" s="745">
        <f t="shared" si="0"/>
        <v>0</v>
      </c>
      <c r="E37" s="746">
        <f t="shared" si="1"/>
        <v>0</v>
      </c>
      <c r="F37" s="746">
        <f t="shared" si="2"/>
        <v>0</v>
      </c>
      <c r="G37" s="638">
        <f t="shared" si="3"/>
        <v>0</v>
      </c>
      <c r="H37" s="649"/>
      <c r="I37" s="423" t="s">
        <v>258</v>
      </c>
      <c r="J37" s="665">
        <f>SUMIFS($M$46:$M$1700,$C$46:$C$1700,I37,$D$46:$D$1700,"&lt;&gt;"&amp;D43)</f>
        <v>0</v>
      </c>
      <c r="K37" s="641">
        <f>SUMIFS($N$46:$N$1700,$C$46:$C$1700,I37,$D$46:$D$1700,"&lt;&gt;"&amp;D43)</f>
        <v>0</v>
      </c>
      <c r="L37" s="718"/>
      <c r="M37" s="107"/>
      <c r="N37" s="156"/>
      <c r="O37" s="747" t="str">
        <f>IF(ISBLANK(N37),"",O36+N37)</f>
        <v/>
      </c>
      <c r="P37" s="724"/>
      <c r="Q37" s="153"/>
      <c r="U37" s="453" t="s">
        <v>256</v>
      </c>
      <c r="V37" s="455">
        <f>F37*$I$30</f>
        <v>0</v>
      </c>
      <c r="W37" s="456">
        <f>G37*$I$30</f>
        <v>0</v>
      </c>
      <c r="X37" s="456">
        <v>4000</v>
      </c>
      <c r="Y37" s="453">
        <v>4200</v>
      </c>
      <c r="AB37" s="119" t="str">
        <f t="shared" si="4"/>
        <v/>
      </c>
      <c r="AC37" s="455">
        <f t="shared" si="5"/>
        <v>0</v>
      </c>
      <c r="AD37" s="456">
        <f t="shared" si="6"/>
        <v>0</v>
      </c>
      <c r="AE37" s="457">
        <f t="shared" si="7"/>
        <v>0</v>
      </c>
      <c r="AF37" s="455">
        <f t="shared" si="8"/>
        <v>0</v>
      </c>
      <c r="AG37" s="456">
        <f t="shared" si="9"/>
        <v>0</v>
      </c>
      <c r="AH37" s="457">
        <f t="shared" si="10"/>
        <v>0</v>
      </c>
    </row>
    <row r="38" spans="2:35" ht="15" outlineLevel="1" thickBot="1" x14ac:dyDescent="0.4">
      <c r="B38" s="736"/>
      <c r="C38" s="671" t="s">
        <v>262</v>
      </c>
      <c r="D38" s="749">
        <f>SUM(D25:D37)</f>
        <v>0</v>
      </c>
      <c r="E38" s="750">
        <f>SUM(E25:E37)</f>
        <v>0</v>
      </c>
      <c r="F38" s="749">
        <f>SUM(F25:F37)</f>
        <v>0</v>
      </c>
      <c r="G38" s="750">
        <f>SUM(G25:G37)</f>
        <v>0</v>
      </c>
      <c r="H38" s="649"/>
      <c r="I38" s="644" t="s">
        <v>259</v>
      </c>
      <c r="J38" s="666">
        <f>SUM(J35:J37)</f>
        <v>0</v>
      </c>
      <c r="K38" s="667">
        <f>SUM(K35:K37)</f>
        <v>0</v>
      </c>
      <c r="L38" s="718"/>
      <c r="M38" s="107"/>
      <c r="N38" s="156"/>
      <c r="O38" s="747" t="str">
        <f>IF(ISBLANK(N38),"",O37+N38)</f>
        <v/>
      </c>
      <c r="P38" s="724"/>
      <c r="Q38" s="153"/>
      <c r="U38" s="453"/>
      <c r="V38" s="453"/>
      <c r="W38" s="456"/>
      <c r="X38" s="456">
        <f>W37-X37</f>
        <v>-4000</v>
      </c>
      <c r="Y38" s="453">
        <v>5920</v>
      </c>
      <c r="AC38" s="455">
        <f>SUM(AC25:AC37)</f>
        <v>0</v>
      </c>
      <c r="AD38" s="456">
        <f t="shared" ref="AD38:AH38" si="13">SUM(AD25:AD37)</f>
        <v>0</v>
      </c>
      <c r="AE38" s="455">
        <f t="shared" si="13"/>
        <v>0</v>
      </c>
      <c r="AF38" s="455">
        <f t="shared" si="13"/>
        <v>0</v>
      </c>
      <c r="AG38" s="456">
        <f t="shared" si="13"/>
        <v>0</v>
      </c>
      <c r="AH38" s="455">
        <f t="shared" si="13"/>
        <v>0</v>
      </c>
    </row>
    <row r="39" spans="2:35" ht="15" outlineLevel="1" thickTop="1" x14ac:dyDescent="0.35">
      <c r="B39" s="736"/>
      <c r="C39" s="673"/>
      <c r="D39" s="674"/>
      <c r="E39" s="675"/>
      <c r="F39" s="674"/>
      <c r="G39" s="675"/>
      <c r="H39" s="649"/>
      <c r="I39" s="642"/>
      <c r="J39" s="642"/>
      <c r="K39" s="642"/>
      <c r="L39" s="718"/>
      <c r="M39" s="107"/>
      <c r="N39" s="156"/>
      <c r="O39" s="747" t="str">
        <f>IF(ISBLANK(N39),"",O38+N39)</f>
        <v/>
      </c>
      <c r="P39" s="724"/>
      <c r="Q39" s="153"/>
      <c r="U39" s="453" t="s">
        <v>257</v>
      </c>
      <c r="V39" s="455">
        <f>F38*$I$30</f>
        <v>0</v>
      </c>
      <c r="W39" s="456">
        <f>G38*$I$30</f>
        <v>0</v>
      </c>
      <c r="X39" s="456">
        <f>W39</f>
        <v>0</v>
      </c>
      <c r="Y39" s="453">
        <v>5920</v>
      </c>
    </row>
    <row r="40" spans="2:35" outlineLevel="1" x14ac:dyDescent="0.35">
      <c r="B40" s="736"/>
      <c r="C40" s="673"/>
      <c r="D40" s="674"/>
      <c r="E40" s="675"/>
      <c r="F40" s="674"/>
      <c r="G40" s="675"/>
      <c r="H40" s="649"/>
      <c r="I40" s="339"/>
      <c r="J40" s="669">
        <f>ROUND(J38*$I$40,0)</f>
        <v>0</v>
      </c>
      <c r="K40" s="643">
        <f>ROUND(K38*$I$40,2)</f>
        <v>0</v>
      </c>
      <c r="L40" s="718"/>
      <c r="M40" s="107"/>
      <c r="N40" s="156"/>
      <c r="O40" s="747" t="str">
        <f>IF(ISBLANK(N40),"",O39+N40)</f>
        <v/>
      </c>
      <c r="P40" s="724"/>
      <c r="Q40" s="153"/>
      <c r="U40" s="453" t="s">
        <v>258</v>
      </c>
      <c r="V40" s="455">
        <f>F39*$I$30</f>
        <v>0</v>
      </c>
      <c r="W40" s="456">
        <f>G39*$I$30</f>
        <v>0</v>
      </c>
      <c r="X40" s="456">
        <f>W40</f>
        <v>0</v>
      </c>
      <c r="Y40" s="453">
        <v>5920</v>
      </c>
    </row>
    <row r="41" spans="2:35" ht="18.649999999999999" customHeight="1" outlineLevel="1" thickBot="1" x14ac:dyDescent="0.4">
      <c r="B41" s="524"/>
      <c r="C41" s="751"/>
      <c r="D41" s="752"/>
      <c r="E41" s="753"/>
      <c r="F41" s="753"/>
      <c r="G41" s="722"/>
      <c r="H41" s="722"/>
      <c r="I41" s="722"/>
      <c r="J41" s="754"/>
      <c r="K41" s="722"/>
      <c r="L41" s="718"/>
      <c r="M41" s="755"/>
      <c r="N41" s="1197"/>
      <c r="O41" s="1197"/>
      <c r="P41" s="18"/>
      <c r="Q41" s="58"/>
      <c r="U41" s="181" t="s">
        <v>259</v>
      </c>
      <c r="V41" s="464">
        <f>SUM(V37:V40)</f>
        <v>0</v>
      </c>
      <c r="W41" s="454">
        <f>SUM(W37:W40)</f>
        <v>0</v>
      </c>
      <c r="X41" s="454">
        <f t="shared" ref="X41" si="14">SUM(X37:X40)</f>
        <v>0</v>
      </c>
      <c r="Y41" s="465"/>
    </row>
    <row r="42" spans="2:35" s="152" customFormat="1" ht="15" thickBot="1" x14ac:dyDescent="0.4">
      <c r="B42" s="1171"/>
      <c r="C42" s="1172"/>
      <c r="D42" s="1172"/>
      <c r="E42" s="1172"/>
      <c r="F42" s="1172"/>
      <c r="G42" s="1172"/>
      <c r="H42" s="1172"/>
      <c r="I42" s="1172"/>
      <c r="J42" s="1172"/>
      <c r="K42" s="1172"/>
      <c r="L42" s="1172"/>
      <c r="M42" s="1172"/>
      <c r="N42" s="1172"/>
      <c r="O42" s="1172"/>
      <c r="P42" s="1173"/>
      <c r="U42" s="50"/>
      <c r="V42" s="50"/>
      <c r="W42" s="50"/>
      <c r="X42" s="50"/>
      <c r="Y42" s="50"/>
      <c r="Z42" s="50"/>
      <c r="AA42" s="50"/>
      <c r="AB42" s="50"/>
      <c r="AC42" s="50"/>
      <c r="AD42" s="50"/>
      <c r="AE42" s="50"/>
      <c r="AF42" s="50"/>
      <c r="AG42" s="50"/>
      <c r="AH42" s="50"/>
      <c r="AI42" s="50"/>
    </row>
    <row r="43" spans="2:35" ht="39.75" customHeight="1" thickBot="1" x14ac:dyDescent="0.4">
      <c r="B43" s="1216" t="s">
        <v>237</v>
      </c>
      <c r="C43" s="1217"/>
      <c r="D43" s="165">
        <v>2027</v>
      </c>
      <c r="E43" s="204"/>
      <c r="F43" s="205"/>
      <c r="G43" s="205"/>
      <c r="H43" s="1185" t="s">
        <v>331</v>
      </c>
      <c r="I43" s="1186"/>
      <c r="J43" s="338"/>
      <c r="K43" s="359"/>
      <c r="O43" s="141"/>
      <c r="P43" s="144"/>
    </row>
    <row r="44" spans="2:35" ht="15" thickBot="1" x14ac:dyDescent="0.4">
      <c r="B44" s="207"/>
      <c r="C44" s="142"/>
      <c r="D44" s="142"/>
      <c r="E44" s="142"/>
      <c r="F44" s="142"/>
      <c r="G44" s="142"/>
      <c r="H44" s="142"/>
      <c r="I44" s="142"/>
      <c r="J44" s="1165" t="s">
        <v>248</v>
      </c>
      <c r="K44" s="1166"/>
      <c r="L44" s="1167"/>
      <c r="M44" s="1168" t="s">
        <v>264</v>
      </c>
      <c r="N44" s="1170"/>
      <c r="O44" s="142"/>
      <c r="P44" s="208"/>
      <c r="S44" s="58"/>
    </row>
    <row r="45" spans="2:35" ht="52.5" thickBot="1" x14ac:dyDescent="0.4">
      <c r="B45" s="182" t="s">
        <v>265</v>
      </c>
      <c r="C45" s="183" t="s">
        <v>266</v>
      </c>
      <c r="D45" s="183" t="s">
        <v>267</v>
      </c>
      <c r="E45" s="167" t="s">
        <v>332</v>
      </c>
      <c r="F45" s="167" t="s">
        <v>268</v>
      </c>
      <c r="G45" s="167" t="s">
        <v>269</v>
      </c>
      <c r="H45" s="167" t="s">
        <v>333</v>
      </c>
      <c r="I45" s="167" t="s">
        <v>334</v>
      </c>
      <c r="J45" s="183" t="s">
        <v>335</v>
      </c>
      <c r="K45" s="206" t="s">
        <v>330</v>
      </c>
      <c r="L45" s="206" t="s">
        <v>252</v>
      </c>
      <c r="M45" s="510" t="s">
        <v>330</v>
      </c>
      <c r="N45" s="100" t="s">
        <v>252</v>
      </c>
      <c r="O45" s="331" t="s">
        <v>271</v>
      </c>
      <c r="P45" s="167" t="s">
        <v>336</v>
      </c>
      <c r="Q45" s="392"/>
      <c r="R45" s="470" t="s">
        <v>337</v>
      </c>
      <c r="S45" s="468" t="s">
        <v>338</v>
      </c>
    </row>
    <row r="46" spans="2:35" ht="18" customHeight="1" x14ac:dyDescent="0.35">
      <c r="B46" s="174"/>
      <c r="C46" s="147"/>
      <c r="D46" s="147"/>
      <c r="E46" s="202"/>
      <c r="F46" s="119"/>
      <c r="G46" s="120"/>
      <c r="H46" s="176"/>
      <c r="I46" s="176"/>
      <c r="J46" s="82"/>
      <c r="K46" s="290">
        <f>ROUND(((_xlfn.DAYS(I46,H46)+1)*J46)/7,0)</f>
        <v>0</v>
      </c>
      <c r="L46" s="291">
        <f>K46*$K$6</f>
        <v>0</v>
      </c>
      <c r="M46" s="290">
        <f>IF(P46="x",0,IF(I46&lt;(INDEX(Lookup!$U$2:$U$10,MATCH($D$43,Lookup!$S$2:$S$10,0))),0,ROUND(((_xlfn.DAYS(I46,H46)+1)*J46)/7,0)))</f>
        <v>0</v>
      </c>
      <c r="N46" s="291">
        <f>M46*$K$6</f>
        <v>0</v>
      </c>
      <c r="O46" s="333"/>
      <c r="P46" s="177"/>
      <c r="R46" s="469">
        <f>L46*$I$30</f>
        <v>0</v>
      </c>
      <c r="S46" s="469">
        <f>N46*$I$40</f>
        <v>0</v>
      </c>
    </row>
    <row r="47" spans="2:35" ht="18" customHeight="1" x14ac:dyDescent="0.35">
      <c r="B47" s="178"/>
      <c r="C47" s="147"/>
      <c r="D47" s="147"/>
      <c r="E47" s="81"/>
      <c r="F47" s="119"/>
      <c r="G47" s="120"/>
      <c r="H47" s="176"/>
      <c r="I47" s="176"/>
      <c r="J47" s="82"/>
      <c r="K47" s="290">
        <f t="shared" ref="K47:K110" si="15">ROUND(((_xlfn.DAYS(I47,H47)+1)*J47)/7,0)</f>
        <v>0</v>
      </c>
      <c r="L47" s="291">
        <f t="shared" ref="L47:L110" si="16">K47*$K$6</f>
        <v>0</v>
      </c>
      <c r="M47" s="290">
        <f>IF(P47="x",0,IF(I47&lt;(INDEX(Lookup!$U$2:$U$10,MATCH($D$43,Lookup!$S$2:$S$10,0))),0,ROUND(((_xlfn.DAYS(I47,H47)+1)*J47)/7,0)))</f>
        <v>0</v>
      </c>
      <c r="N47" s="408">
        <f t="shared" ref="N47:N110" si="17">M47*$K$6</f>
        <v>0</v>
      </c>
      <c r="O47" s="332"/>
      <c r="P47" s="409"/>
      <c r="R47" s="457">
        <f t="shared" ref="R47:R110" si="18">L47*$I$30</f>
        <v>0</v>
      </c>
      <c r="S47" s="469">
        <f t="shared" ref="S47:S110" si="19">N47*$I$40</f>
        <v>0</v>
      </c>
    </row>
    <row r="48" spans="2:35" ht="18" customHeight="1" x14ac:dyDescent="0.35">
      <c r="B48" s="178"/>
      <c r="C48" s="147"/>
      <c r="D48" s="147"/>
      <c r="E48" s="81"/>
      <c r="F48" s="119"/>
      <c r="G48" s="120"/>
      <c r="H48" s="176"/>
      <c r="I48" s="176"/>
      <c r="J48" s="82"/>
      <c r="K48" s="290">
        <f t="shared" si="15"/>
        <v>0</v>
      </c>
      <c r="L48" s="291">
        <f t="shared" si="16"/>
        <v>0</v>
      </c>
      <c r="M48" s="290">
        <f>IF(P48="x",0,IF(I48&lt;(INDEX(Lookup!$U$2:$U$10,MATCH($D$43,Lookup!$S$2:$S$10,0))),0,ROUND(((_xlfn.DAYS(I48,H48)+1)*J48)/7,0)))</f>
        <v>0</v>
      </c>
      <c r="N48" s="408">
        <f t="shared" si="17"/>
        <v>0</v>
      </c>
      <c r="O48" s="332"/>
      <c r="P48" s="409"/>
      <c r="R48" s="457">
        <f t="shared" si="18"/>
        <v>0</v>
      </c>
      <c r="S48" s="469">
        <f t="shared" si="19"/>
        <v>0</v>
      </c>
    </row>
    <row r="49" spans="1:19" ht="18" customHeight="1" x14ac:dyDescent="0.35">
      <c r="B49" s="174"/>
      <c r="C49" s="147"/>
      <c r="D49" s="147"/>
      <c r="E49" s="84"/>
      <c r="F49" s="119"/>
      <c r="G49" s="120"/>
      <c r="H49" s="176"/>
      <c r="I49" s="176"/>
      <c r="J49" s="82"/>
      <c r="K49" s="290">
        <f t="shared" si="15"/>
        <v>0</v>
      </c>
      <c r="L49" s="291">
        <f t="shared" si="16"/>
        <v>0</v>
      </c>
      <c r="M49" s="290">
        <f>IF(P49="x",0,IF(I49&lt;(INDEX(Lookup!$U$2:$U$10,MATCH($D$43,Lookup!$S$2:$S$10,0))),0,ROUND(((_xlfn.DAYS(I49,H49)+1)*J49)/7,0)))</f>
        <v>0</v>
      </c>
      <c r="N49" s="408">
        <f t="shared" si="17"/>
        <v>0</v>
      </c>
      <c r="O49" s="332"/>
      <c r="P49" s="409"/>
      <c r="R49" s="457">
        <f t="shared" si="18"/>
        <v>0</v>
      </c>
      <c r="S49" s="469">
        <f t="shared" si="19"/>
        <v>0</v>
      </c>
    </row>
    <row r="50" spans="1:19" ht="18" customHeight="1" x14ac:dyDescent="0.35">
      <c r="B50" s="178"/>
      <c r="C50" s="147"/>
      <c r="D50" s="147"/>
      <c r="E50" s="84"/>
      <c r="F50" s="119"/>
      <c r="G50" s="120"/>
      <c r="H50" s="176"/>
      <c r="I50" s="176"/>
      <c r="J50" s="82"/>
      <c r="K50" s="290">
        <f t="shared" si="15"/>
        <v>0</v>
      </c>
      <c r="L50" s="291">
        <f t="shared" si="16"/>
        <v>0</v>
      </c>
      <c r="M50" s="290">
        <f>IF(P50="x",0,IF(I50&lt;(INDEX(Lookup!$U$2:$U$10,MATCH($D$43,Lookup!$S$2:$S$10,0))),0,ROUND(((_xlfn.DAYS(I50,H50)+1)*J50)/7,0)))</f>
        <v>0</v>
      </c>
      <c r="N50" s="408">
        <f t="shared" si="17"/>
        <v>0</v>
      </c>
      <c r="O50" s="332"/>
      <c r="P50" s="409"/>
      <c r="R50" s="457">
        <f t="shared" si="18"/>
        <v>0</v>
      </c>
      <c r="S50" s="469">
        <f t="shared" si="19"/>
        <v>0</v>
      </c>
    </row>
    <row r="51" spans="1:19" ht="18" customHeight="1" x14ac:dyDescent="0.35">
      <c r="B51" s="178"/>
      <c r="C51" s="147"/>
      <c r="D51" s="147"/>
      <c r="E51" s="84"/>
      <c r="F51" s="119"/>
      <c r="G51" s="120"/>
      <c r="H51" s="176"/>
      <c r="I51" s="176"/>
      <c r="J51" s="82"/>
      <c r="K51" s="290">
        <f t="shared" si="15"/>
        <v>0</v>
      </c>
      <c r="L51" s="291">
        <f t="shared" si="16"/>
        <v>0</v>
      </c>
      <c r="M51" s="290">
        <f>IF(P51="x",0,IF(I51&lt;(INDEX(Lookup!$U$2:$U$10,MATCH($D$43,Lookup!$S$2:$S$10,0))),0,ROUND(((_xlfn.DAYS(I51,H51)+1)*J51)/7,0)))</f>
        <v>0</v>
      </c>
      <c r="N51" s="408">
        <f t="shared" si="17"/>
        <v>0</v>
      </c>
      <c r="O51" s="332"/>
      <c r="P51" s="409"/>
      <c r="R51" s="457">
        <f t="shared" si="18"/>
        <v>0</v>
      </c>
      <c r="S51" s="469">
        <f t="shared" si="19"/>
        <v>0</v>
      </c>
    </row>
    <row r="52" spans="1:19" ht="18" customHeight="1" x14ac:dyDescent="0.35">
      <c r="B52" s="174"/>
      <c r="C52" s="119"/>
      <c r="D52" s="119"/>
      <c r="E52" s="84"/>
      <c r="F52" s="119"/>
      <c r="G52" s="120"/>
      <c r="H52" s="176"/>
      <c r="I52" s="176"/>
      <c r="J52" s="82"/>
      <c r="K52" s="290">
        <f t="shared" si="15"/>
        <v>0</v>
      </c>
      <c r="L52" s="291">
        <f t="shared" si="16"/>
        <v>0</v>
      </c>
      <c r="M52" s="290">
        <f>IF(P52="x",0,IF(I52&lt;(INDEX(Lookup!$U$2:$U$10,MATCH($D$43,Lookup!$S$2:$S$10,0))),0,ROUND(((_xlfn.DAYS(I52,H52)+1)*J52)/7,0)))</f>
        <v>0</v>
      </c>
      <c r="N52" s="408">
        <f t="shared" si="17"/>
        <v>0</v>
      </c>
      <c r="O52" s="332"/>
      <c r="P52" s="409"/>
      <c r="R52" s="457">
        <f t="shared" si="18"/>
        <v>0</v>
      </c>
      <c r="S52" s="469">
        <f t="shared" si="19"/>
        <v>0</v>
      </c>
    </row>
    <row r="53" spans="1:19" ht="18" customHeight="1" x14ac:dyDescent="0.35">
      <c r="B53" s="178"/>
      <c r="C53" s="119"/>
      <c r="D53" s="119"/>
      <c r="E53" s="84"/>
      <c r="F53" s="119"/>
      <c r="G53" s="120"/>
      <c r="H53" s="176"/>
      <c r="I53" s="176"/>
      <c r="J53" s="82"/>
      <c r="K53" s="290">
        <f t="shared" si="15"/>
        <v>0</v>
      </c>
      <c r="L53" s="291">
        <f t="shared" si="16"/>
        <v>0</v>
      </c>
      <c r="M53" s="290">
        <f>IF(P53="x",0,IF(I53&lt;(INDEX(Lookup!$U$2:$U$10,MATCH($D$43,Lookup!$S$2:$S$10,0))),0,ROUND(((_xlfn.DAYS(I53,H53)+1)*J53)/7,0)))</f>
        <v>0</v>
      </c>
      <c r="N53" s="408">
        <f t="shared" si="17"/>
        <v>0</v>
      </c>
      <c r="O53" s="332"/>
      <c r="P53" s="409"/>
      <c r="R53" s="457">
        <f t="shared" si="18"/>
        <v>0</v>
      </c>
      <c r="S53" s="469">
        <f t="shared" si="19"/>
        <v>0</v>
      </c>
    </row>
    <row r="54" spans="1:19" ht="18" customHeight="1" x14ac:dyDescent="0.35">
      <c r="B54" s="178"/>
      <c r="C54" s="119"/>
      <c r="D54" s="119"/>
      <c r="E54" s="84"/>
      <c r="F54" s="119"/>
      <c r="G54" s="120"/>
      <c r="H54" s="176"/>
      <c r="I54" s="176"/>
      <c r="J54" s="82"/>
      <c r="K54" s="290">
        <f t="shared" si="15"/>
        <v>0</v>
      </c>
      <c r="L54" s="291">
        <f t="shared" si="16"/>
        <v>0</v>
      </c>
      <c r="M54" s="290">
        <f>IF(P54="x",0,IF(I54&lt;(INDEX(Lookup!$U$2:$U$10,MATCH($D$43,Lookup!$S$2:$S$10,0))),0,ROUND(((_xlfn.DAYS(I54,H54)+1)*J54)/7,0)))</f>
        <v>0</v>
      </c>
      <c r="N54" s="408">
        <f t="shared" si="17"/>
        <v>0</v>
      </c>
      <c r="O54" s="332"/>
      <c r="P54" s="409"/>
      <c r="R54" s="457">
        <f t="shared" si="18"/>
        <v>0</v>
      </c>
      <c r="S54" s="469">
        <f t="shared" si="19"/>
        <v>0</v>
      </c>
    </row>
    <row r="55" spans="1:19" ht="18" customHeight="1" x14ac:dyDescent="0.35">
      <c r="B55" s="174"/>
      <c r="C55" s="119"/>
      <c r="D55" s="119"/>
      <c r="E55" s="84"/>
      <c r="F55" s="119"/>
      <c r="G55" s="120"/>
      <c r="H55" s="176"/>
      <c r="I55" s="176"/>
      <c r="J55" s="82"/>
      <c r="K55" s="290">
        <f t="shared" si="15"/>
        <v>0</v>
      </c>
      <c r="L55" s="291">
        <f t="shared" si="16"/>
        <v>0</v>
      </c>
      <c r="M55" s="290">
        <f>IF(P55="x",0,IF(I55&lt;(INDEX(Lookup!$U$2:$U$10,MATCH($D$43,Lookup!$S$2:$S$10,0))),0,ROUND(((_xlfn.DAYS(I55,H55)+1)*J55)/7,0)))</f>
        <v>0</v>
      </c>
      <c r="N55" s="408">
        <f t="shared" si="17"/>
        <v>0</v>
      </c>
      <c r="O55" s="332"/>
      <c r="P55" s="409"/>
      <c r="R55" s="457">
        <f t="shared" si="18"/>
        <v>0</v>
      </c>
      <c r="S55" s="469">
        <f t="shared" si="19"/>
        <v>0</v>
      </c>
    </row>
    <row r="56" spans="1:19" ht="18" customHeight="1" x14ac:dyDescent="0.35">
      <c r="B56" s="178"/>
      <c r="C56" s="119"/>
      <c r="D56" s="119"/>
      <c r="E56" s="84"/>
      <c r="F56" s="119"/>
      <c r="G56" s="120"/>
      <c r="H56" s="176"/>
      <c r="I56" s="176"/>
      <c r="J56" s="82"/>
      <c r="K56" s="290">
        <f t="shared" si="15"/>
        <v>0</v>
      </c>
      <c r="L56" s="291">
        <f t="shared" si="16"/>
        <v>0</v>
      </c>
      <c r="M56" s="290">
        <f>IF(P56="x",0,IF(I56&lt;(INDEX(Lookup!$U$2:$U$10,MATCH($D$43,Lookup!$S$2:$S$10,0))),0,ROUND(((_xlfn.DAYS(I56,H56)+1)*J56)/7,0)))</f>
        <v>0</v>
      </c>
      <c r="N56" s="408">
        <f t="shared" si="17"/>
        <v>0</v>
      </c>
      <c r="O56" s="332"/>
      <c r="P56" s="409"/>
      <c r="R56" s="457">
        <f t="shared" si="18"/>
        <v>0</v>
      </c>
      <c r="S56" s="469">
        <f t="shared" si="19"/>
        <v>0</v>
      </c>
    </row>
    <row r="57" spans="1:19" ht="18" customHeight="1" x14ac:dyDescent="0.35">
      <c r="B57" s="178"/>
      <c r="C57" s="119"/>
      <c r="D57" s="119"/>
      <c r="E57" s="84"/>
      <c r="F57" s="119"/>
      <c r="G57" s="120"/>
      <c r="H57" s="176"/>
      <c r="I57" s="176"/>
      <c r="J57" s="82"/>
      <c r="K57" s="290">
        <f t="shared" si="15"/>
        <v>0</v>
      </c>
      <c r="L57" s="291">
        <f t="shared" si="16"/>
        <v>0</v>
      </c>
      <c r="M57" s="290">
        <f>IF(P57="x",0,IF(I57&lt;(INDEX(Lookup!$U$2:$U$10,MATCH($D$43,Lookup!$S$2:$S$10,0))),0,ROUND(((_xlfn.DAYS(I57,H57)+1)*J57)/7,0)))</f>
        <v>0</v>
      </c>
      <c r="N57" s="408">
        <f t="shared" si="17"/>
        <v>0</v>
      </c>
      <c r="O57" s="332"/>
      <c r="P57" s="409"/>
      <c r="R57" s="457">
        <f t="shared" si="18"/>
        <v>0</v>
      </c>
      <c r="S57" s="469">
        <f t="shared" si="19"/>
        <v>0</v>
      </c>
    </row>
    <row r="58" spans="1:19" ht="18" customHeight="1" x14ac:dyDescent="0.35">
      <c r="B58" s="80"/>
      <c r="C58" s="119"/>
      <c r="D58" s="119"/>
      <c r="E58" s="84"/>
      <c r="F58" s="119"/>
      <c r="G58" s="120"/>
      <c r="H58" s="41"/>
      <c r="I58" s="41"/>
      <c r="J58" s="82"/>
      <c r="K58" s="290">
        <f t="shared" si="15"/>
        <v>0</v>
      </c>
      <c r="L58" s="291">
        <f t="shared" si="16"/>
        <v>0</v>
      </c>
      <c r="M58" s="290">
        <f>IF(P58="x",0,IF(I58&lt;(INDEX(Lookup!$U$2:$U$10,MATCH($D$43,Lookup!$S$2:$S$10,0))),0,ROUND(((_xlfn.DAYS(I58,H58)+1)*J58)/7,0)))</f>
        <v>0</v>
      </c>
      <c r="N58" s="408">
        <f t="shared" si="17"/>
        <v>0</v>
      </c>
      <c r="O58" s="332"/>
      <c r="P58" s="409"/>
      <c r="R58" s="457">
        <f t="shared" si="18"/>
        <v>0</v>
      </c>
      <c r="S58" s="469">
        <f t="shared" si="19"/>
        <v>0</v>
      </c>
    </row>
    <row r="59" spans="1:19" ht="18" customHeight="1" x14ac:dyDescent="0.35">
      <c r="A59" s="196"/>
      <c r="B59" s="80"/>
      <c r="C59" s="119"/>
      <c r="D59" s="119"/>
      <c r="E59" s="84"/>
      <c r="F59" s="119"/>
      <c r="G59" s="120"/>
      <c r="H59" s="41"/>
      <c r="I59" s="41"/>
      <c r="J59" s="82"/>
      <c r="K59" s="290">
        <f t="shared" si="15"/>
        <v>0</v>
      </c>
      <c r="L59" s="291">
        <f t="shared" si="16"/>
        <v>0</v>
      </c>
      <c r="M59" s="290">
        <f>IF(P59="x",0,IF(I59&lt;(INDEX(Lookup!$U$2:$U$10,MATCH($D$43,Lookup!$S$2:$S$10,0))),0,ROUND(((_xlfn.DAYS(I59,H59)+1)*J59)/7,0)))</f>
        <v>0</v>
      </c>
      <c r="N59" s="408">
        <f t="shared" si="17"/>
        <v>0</v>
      </c>
      <c r="O59" s="332"/>
      <c r="P59" s="409"/>
      <c r="R59" s="457">
        <f t="shared" si="18"/>
        <v>0</v>
      </c>
      <c r="S59" s="469">
        <f t="shared" si="19"/>
        <v>0</v>
      </c>
    </row>
    <row r="60" spans="1:19" ht="18" customHeight="1" x14ac:dyDescent="0.35">
      <c r="A60" s="197"/>
      <c r="B60" s="80"/>
      <c r="C60" s="119"/>
      <c r="D60" s="119"/>
      <c r="E60" s="84"/>
      <c r="F60" s="119"/>
      <c r="G60" s="120"/>
      <c r="H60" s="41"/>
      <c r="I60" s="41"/>
      <c r="J60" s="82"/>
      <c r="K60" s="290">
        <f t="shared" si="15"/>
        <v>0</v>
      </c>
      <c r="L60" s="291">
        <f t="shared" si="16"/>
        <v>0</v>
      </c>
      <c r="M60" s="290">
        <f>IF(P60="x",0,IF(I60&lt;(INDEX(Lookup!$U$2:$U$10,MATCH($D$43,Lookup!$S$2:$S$10,0))),0,ROUND(((_xlfn.DAYS(I60,H60)+1)*J60)/7,0)))</f>
        <v>0</v>
      </c>
      <c r="N60" s="408">
        <f t="shared" si="17"/>
        <v>0</v>
      </c>
      <c r="O60" s="332"/>
      <c r="P60" s="409"/>
      <c r="R60" s="457">
        <f t="shared" si="18"/>
        <v>0</v>
      </c>
      <c r="S60" s="469">
        <f t="shared" si="19"/>
        <v>0</v>
      </c>
    </row>
    <row r="61" spans="1:19" ht="18" customHeight="1" x14ac:dyDescent="0.35">
      <c r="B61" s="80"/>
      <c r="C61" s="119"/>
      <c r="D61" s="119"/>
      <c r="E61" s="84"/>
      <c r="F61" s="119"/>
      <c r="G61" s="120"/>
      <c r="H61" s="41"/>
      <c r="I61" s="41"/>
      <c r="J61" s="82"/>
      <c r="K61" s="290">
        <f t="shared" si="15"/>
        <v>0</v>
      </c>
      <c r="L61" s="291">
        <f t="shared" si="16"/>
        <v>0</v>
      </c>
      <c r="M61" s="290">
        <f>IF(P61="x",0,IF(I61&lt;(INDEX(Lookup!$U$2:$U$10,MATCH($D$43,Lookup!$S$2:$S$10,0))),0,ROUND(((_xlfn.DAYS(I61,H61)+1)*J61)/7,0)))</f>
        <v>0</v>
      </c>
      <c r="N61" s="408">
        <f t="shared" si="17"/>
        <v>0</v>
      </c>
      <c r="O61" s="332"/>
      <c r="P61" s="409"/>
      <c r="R61" s="457">
        <f t="shared" si="18"/>
        <v>0</v>
      </c>
      <c r="S61" s="469">
        <f t="shared" si="19"/>
        <v>0</v>
      </c>
    </row>
    <row r="62" spans="1:19" ht="16.5" customHeight="1" x14ac:dyDescent="0.35">
      <c r="B62" s="80"/>
      <c r="C62" s="119"/>
      <c r="D62" s="119"/>
      <c r="E62" s="84"/>
      <c r="F62" s="119"/>
      <c r="G62" s="120"/>
      <c r="H62" s="41"/>
      <c r="I62" s="41"/>
      <c r="J62" s="82"/>
      <c r="K62" s="290">
        <f t="shared" si="15"/>
        <v>0</v>
      </c>
      <c r="L62" s="291">
        <f t="shared" si="16"/>
        <v>0</v>
      </c>
      <c r="M62" s="290">
        <f>IF(P62="x",0,IF(I62&lt;(INDEX(Lookup!$U$2:$U$10,MATCH($D$43,Lookup!$S$2:$S$10,0))),0,ROUND(((_xlfn.DAYS(I62,H62)+1)*J62)/7,0)))</f>
        <v>0</v>
      </c>
      <c r="N62" s="408">
        <f t="shared" si="17"/>
        <v>0</v>
      </c>
      <c r="O62" s="332"/>
      <c r="P62" s="409"/>
      <c r="R62" s="457">
        <f t="shared" si="18"/>
        <v>0</v>
      </c>
      <c r="S62" s="469">
        <f t="shared" si="19"/>
        <v>0</v>
      </c>
    </row>
    <row r="63" spans="1:19" ht="16.5" customHeight="1" x14ac:dyDescent="0.35">
      <c r="B63" s="80"/>
      <c r="C63" s="119"/>
      <c r="D63" s="119"/>
      <c r="E63" s="84"/>
      <c r="F63" s="119"/>
      <c r="G63" s="120"/>
      <c r="H63" s="41"/>
      <c r="I63" s="41"/>
      <c r="J63" s="82"/>
      <c r="K63" s="290">
        <f t="shared" si="15"/>
        <v>0</v>
      </c>
      <c r="L63" s="291">
        <f t="shared" si="16"/>
        <v>0</v>
      </c>
      <c r="M63" s="290">
        <f>IF(P63="x",0,IF(I63&lt;(INDEX(Lookup!$U$2:$U$10,MATCH($D$43,Lookup!$S$2:$S$10,0))),0,ROUND(((_xlfn.DAYS(I63,H63)+1)*J63)/7,0)))</f>
        <v>0</v>
      </c>
      <c r="N63" s="408">
        <f t="shared" si="17"/>
        <v>0</v>
      </c>
      <c r="O63" s="332"/>
      <c r="P63" s="409"/>
      <c r="R63" s="457">
        <f t="shared" si="18"/>
        <v>0</v>
      </c>
      <c r="S63" s="469">
        <f t="shared" si="19"/>
        <v>0</v>
      </c>
    </row>
    <row r="64" spans="1:19" ht="16.5" customHeight="1" x14ac:dyDescent="0.35">
      <c r="B64" s="80"/>
      <c r="C64" s="119"/>
      <c r="D64" s="119"/>
      <c r="E64" s="84"/>
      <c r="F64" s="119"/>
      <c r="G64" s="120"/>
      <c r="H64" s="41"/>
      <c r="I64" s="41"/>
      <c r="J64" s="82"/>
      <c r="K64" s="290">
        <f t="shared" si="15"/>
        <v>0</v>
      </c>
      <c r="L64" s="291">
        <f t="shared" si="16"/>
        <v>0</v>
      </c>
      <c r="M64" s="290">
        <f>IF(P64="x",0,IF(I64&lt;(INDEX(Lookup!$U$2:$U$10,MATCH($D$43,Lookup!$S$2:$S$10,0))),0,ROUND(((_xlfn.DAYS(I64,H64)+1)*J64)/7,0)))</f>
        <v>0</v>
      </c>
      <c r="N64" s="408">
        <f t="shared" si="17"/>
        <v>0</v>
      </c>
      <c r="O64" s="332"/>
      <c r="P64" s="409"/>
      <c r="R64" s="457">
        <f t="shared" si="18"/>
        <v>0</v>
      </c>
      <c r="S64" s="469">
        <f t="shared" si="19"/>
        <v>0</v>
      </c>
    </row>
    <row r="65" spans="2:19" ht="16.5" customHeight="1" x14ac:dyDescent="0.35">
      <c r="B65" s="80"/>
      <c r="C65" s="119"/>
      <c r="D65" s="119"/>
      <c r="E65" s="84"/>
      <c r="F65" s="119"/>
      <c r="G65" s="120"/>
      <c r="H65" s="41"/>
      <c r="I65" s="41"/>
      <c r="J65" s="82"/>
      <c r="K65" s="290">
        <f t="shared" si="15"/>
        <v>0</v>
      </c>
      <c r="L65" s="291">
        <f t="shared" si="16"/>
        <v>0</v>
      </c>
      <c r="M65" s="290">
        <f>IF(P65="x",0,IF(I65&lt;(INDEX(Lookup!$U$2:$U$10,MATCH($D$43,Lookup!$S$2:$S$10,0))),0,ROUND(((_xlfn.DAYS(I65,H65)+1)*J65)/7,0)))</f>
        <v>0</v>
      </c>
      <c r="N65" s="408">
        <f t="shared" si="17"/>
        <v>0</v>
      </c>
      <c r="O65" s="332"/>
      <c r="P65" s="409"/>
      <c r="R65" s="457">
        <f t="shared" si="18"/>
        <v>0</v>
      </c>
      <c r="S65" s="469">
        <f t="shared" si="19"/>
        <v>0</v>
      </c>
    </row>
    <row r="66" spans="2:19" ht="16.5" customHeight="1" x14ac:dyDescent="0.35">
      <c r="B66" s="80"/>
      <c r="C66" s="119"/>
      <c r="D66" s="119"/>
      <c r="E66" s="84"/>
      <c r="F66" s="119"/>
      <c r="G66" s="120"/>
      <c r="H66" s="41"/>
      <c r="I66" s="41"/>
      <c r="J66" s="82"/>
      <c r="K66" s="290">
        <f t="shared" si="15"/>
        <v>0</v>
      </c>
      <c r="L66" s="291">
        <f t="shared" si="16"/>
        <v>0</v>
      </c>
      <c r="M66" s="290">
        <f>IF(P66="x",0,IF(I66&lt;(INDEX(Lookup!$U$2:$U$10,MATCH($D$43,Lookup!$S$2:$S$10,0))),0,ROUND(((_xlfn.DAYS(I66,H66)+1)*J66)/7,0)))</f>
        <v>0</v>
      </c>
      <c r="N66" s="408">
        <f t="shared" si="17"/>
        <v>0</v>
      </c>
      <c r="O66" s="332"/>
      <c r="P66" s="409"/>
      <c r="R66" s="457">
        <f t="shared" si="18"/>
        <v>0</v>
      </c>
      <c r="S66" s="469">
        <f t="shared" si="19"/>
        <v>0</v>
      </c>
    </row>
    <row r="67" spans="2:19" ht="16.5" customHeight="1" x14ac:dyDescent="0.35">
      <c r="B67" s="80"/>
      <c r="C67" s="119"/>
      <c r="D67" s="119"/>
      <c r="E67" s="84"/>
      <c r="F67" s="119"/>
      <c r="G67" s="120"/>
      <c r="H67" s="41"/>
      <c r="I67" s="41"/>
      <c r="J67" s="82"/>
      <c r="K67" s="290">
        <f t="shared" si="15"/>
        <v>0</v>
      </c>
      <c r="L67" s="291">
        <f t="shared" si="16"/>
        <v>0</v>
      </c>
      <c r="M67" s="290">
        <f>IF(P67="x",0,IF(I67&lt;(INDEX(Lookup!$U$2:$U$10,MATCH($D$43,Lookup!$S$2:$S$10,0))),0,ROUND(((_xlfn.DAYS(I67,H67)+1)*J67)/7,0)))</f>
        <v>0</v>
      </c>
      <c r="N67" s="408">
        <f t="shared" si="17"/>
        <v>0</v>
      </c>
      <c r="O67" s="332"/>
      <c r="P67" s="409"/>
      <c r="R67" s="457">
        <f t="shared" si="18"/>
        <v>0</v>
      </c>
      <c r="S67" s="469">
        <f t="shared" si="19"/>
        <v>0</v>
      </c>
    </row>
    <row r="68" spans="2:19" ht="16.5" customHeight="1" x14ac:dyDescent="0.35">
      <c r="B68" s="80"/>
      <c r="C68" s="119"/>
      <c r="D68" s="119"/>
      <c r="E68" s="84"/>
      <c r="F68" s="119"/>
      <c r="G68" s="120"/>
      <c r="H68" s="41"/>
      <c r="I68" s="41"/>
      <c r="J68" s="82"/>
      <c r="K68" s="290">
        <f t="shared" si="15"/>
        <v>0</v>
      </c>
      <c r="L68" s="291">
        <f t="shared" si="16"/>
        <v>0</v>
      </c>
      <c r="M68" s="290">
        <f>IF(P68="x",0,IF(I68&lt;(INDEX(Lookup!$U$2:$U$10,MATCH($D$43,Lookup!$S$2:$S$10,0))),0,ROUND(((_xlfn.DAYS(I68,H68)+1)*J68)/7,0)))</f>
        <v>0</v>
      </c>
      <c r="N68" s="408">
        <f t="shared" si="17"/>
        <v>0</v>
      </c>
      <c r="O68" s="332"/>
      <c r="P68" s="409"/>
      <c r="R68" s="457">
        <f t="shared" si="18"/>
        <v>0</v>
      </c>
      <c r="S68" s="469">
        <f t="shared" si="19"/>
        <v>0</v>
      </c>
    </row>
    <row r="69" spans="2:19" ht="16.5" customHeight="1" x14ac:dyDescent="0.35">
      <c r="B69" s="80"/>
      <c r="C69" s="119"/>
      <c r="D69" s="119"/>
      <c r="E69" s="84"/>
      <c r="F69" s="119"/>
      <c r="G69" s="120"/>
      <c r="H69" s="41"/>
      <c r="I69" s="41"/>
      <c r="J69" s="82"/>
      <c r="K69" s="290">
        <f t="shared" si="15"/>
        <v>0</v>
      </c>
      <c r="L69" s="291">
        <f t="shared" si="16"/>
        <v>0</v>
      </c>
      <c r="M69" s="290">
        <f>IF(P69="x",0,IF(I69&lt;(INDEX(Lookup!$U$2:$U$10,MATCH($D$43,Lookup!$S$2:$S$10,0))),0,ROUND(((_xlfn.DAYS(I69,H69)+1)*J69)/7,0)))</f>
        <v>0</v>
      </c>
      <c r="N69" s="408">
        <f t="shared" si="17"/>
        <v>0</v>
      </c>
      <c r="O69" s="332"/>
      <c r="P69" s="409"/>
      <c r="R69" s="457">
        <f t="shared" si="18"/>
        <v>0</v>
      </c>
      <c r="S69" s="469">
        <f t="shared" si="19"/>
        <v>0</v>
      </c>
    </row>
    <row r="70" spans="2:19" ht="16.5" customHeight="1" x14ac:dyDescent="0.35">
      <c r="B70" s="80"/>
      <c r="C70" s="119"/>
      <c r="D70" s="119"/>
      <c r="E70" s="84"/>
      <c r="F70" s="119"/>
      <c r="G70" s="120"/>
      <c r="H70" s="41"/>
      <c r="I70" s="41"/>
      <c r="J70" s="82"/>
      <c r="K70" s="290">
        <f t="shared" si="15"/>
        <v>0</v>
      </c>
      <c r="L70" s="291">
        <f t="shared" si="16"/>
        <v>0</v>
      </c>
      <c r="M70" s="290">
        <f>IF(P70="x",0,IF(I70&lt;(INDEX(Lookup!$U$2:$U$10,MATCH($D$43,Lookup!$S$2:$S$10,0))),0,ROUND(((_xlfn.DAYS(I70,H70)+1)*J70)/7,0)))</f>
        <v>0</v>
      </c>
      <c r="N70" s="408">
        <f t="shared" si="17"/>
        <v>0</v>
      </c>
      <c r="O70" s="332"/>
      <c r="P70" s="409"/>
      <c r="R70" s="457">
        <f t="shared" si="18"/>
        <v>0</v>
      </c>
      <c r="S70" s="469">
        <f t="shared" si="19"/>
        <v>0</v>
      </c>
    </row>
    <row r="71" spans="2:19" ht="16.5" customHeight="1" x14ac:dyDescent="0.35">
      <c r="B71" s="80"/>
      <c r="C71" s="119"/>
      <c r="D71" s="119"/>
      <c r="E71" s="84"/>
      <c r="F71" s="119"/>
      <c r="G71" s="120"/>
      <c r="H71" s="41"/>
      <c r="I71" s="41"/>
      <c r="J71" s="82"/>
      <c r="K71" s="290">
        <f t="shared" si="15"/>
        <v>0</v>
      </c>
      <c r="L71" s="291">
        <f t="shared" si="16"/>
        <v>0</v>
      </c>
      <c r="M71" s="290">
        <f>IF(P71="x",0,IF(I71&lt;(INDEX(Lookup!$U$2:$U$10,MATCH($D$43,Lookup!$S$2:$S$10,0))),0,ROUND(((_xlfn.DAYS(I71,H71)+1)*J71)/7,0)))</f>
        <v>0</v>
      </c>
      <c r="N71" s="408">
        <f t="shared" si="17"/>
        <v>0</v>
      </c>
      <c r="O71" s="332"/>
      <c r="P71" s="409"/>
      <c r="R71" s="457">
        <f t="shared" si="18"/>
        <v>0</v>
      </c>
      <c r="S71" s="469">
        <f t="shared" si="19"/>
        <v>0</v>
      </c>
    </row>
    <row r="72" spans="2:19" ht="16.5" customHeight="1" x14ac:dyDescent="0.35">
      <c r="B72" s="80"/>
      <c r="C72" s="119"/>
      <c r="D72" s="119"/>
      <c r="E72" s="84"/>
      <c r="F72" s="119"/>
      <c r="G72" s="120"/>
      <c r="H72" s="41"/>
      <c r="I72" s="41"/>
      <c r="J72" s="82"/>
      <c r="K72" s="290">
        <f t="shared" si="15"/>
        <v>0</v>
      </c>
      <c r="L72" s="291">
        <f t="shared" si="16"/>
        <v>0</v>
      </c>
      <c r="M72" s="290">
        <f>IF(P72="x",0,IF(I72&lt;(INDEX(Lookup!$U$2:$U$10,MATCH($D$43,Lookup!$S$2:$S$10,0))),0,ROUND(((_xlfn.DAYS(I72,H72)+1)*J72)/7,0)))</f>
        <v>0</v>
      </c>
      <c r="N72" s="408">
        <f t="shared" si="17"/>
        <v>0</v>
      </c>
      <c r="O72" s="332"/>
      <c r="P72" s="409"/>
      <c r="R72" s="457">
        <f t="shared" si="18"/>
        <v>0</v>
      </c>
      <c r="S72" s="469">
        <f t="shared" si="19"/>
        <v>0</v>
      </c>
    </row>
    <row r="73" spans="2:19" ht="16.5" customHeight="1" x14ac:dyDescent="0.35">
      <c r="B73" s="80"/>
      <c r="C73" s="119"/>
      <c r="D73" s="119"/>
      <c r="E73" s="84"/>
      <c r="F73" s="119"/>
      <c r="G73" s="120"/>
      <c r="H73" s="41"/>
      <c r="I73" s="41"/>
      <c r="J73" s="82"/>
      <c r="K73" s="290">
        <f t="shared" si="15"/>
        <v>0</v>
      </c>
      <c r="L73" s="291">
        <f t="shared" si="16"/>
        <v>0</v>
      </c>
      <c r="M73" s="290">
        <f>IF(P73="x",0,IF(I73&lt;(INDEX(Lookup!$U$2:$U$10,MATCH($D$43,Lookup!$S$2:$S$10,0))),0,ROUND(((_xlfn.DAYS(I73,H73)+1)*J73)/7,0)))</f>
        <v>0</v>
      </c>
      <c r="N73" s="408">
        <f t="shared" si="17"/>
        <v>0</v>
      </c>
      <c r="O73" s="332"/>
      <c r="P73" s="409"/>
      <c r="R73" s="457">
        <f t="shared" si="18"/>
        <v>0</v>
      </c>
      <c r="S73" s="469">
        <f t="shared" si="19"/>
        <v>0</v>
      </c>
    </row>
    <row r="74" spans="2:19" x14ac:dyDescent="0.35">
      <c r="B74" s="80"/>
      <c r="C74" s="119"/>
      <c r="D74" s="119"/>
      <c r="E74" s="84"/>
      <c r="F74" s="119"/>
      <c r="G74" s="120"/>
      <c r="H74" s="41"/>
      <c r="I74" s="41"/>
      <c r="J74" s="82"/>
      <c r="K74" s="290">
        <f t="shared" si="15"/>
        <v>0</v>
      </c>
      <c r="L74" s="291">
        <f t="shared" si="16"/>
        <v>0</v>
      </c>
      <c r="M74" s="290">
        <f>IF(P74="x",0,IF(I74&lt;(INDEX(Lookup!$U$2:$U$10,MATCH($D$43,Lookup!$S$2:$S$10,0))),0,ROUND(((_xlfn.DAYS(I74,H74)+1)*J74)/7,0)))</f>
        <v>0</v>
      </c>
      <c r="N74" s="408">
        <f t="shared" si="17"/>
        <v>0</v>
      </c>
      <c r="O74" s="332"/>
      <c r="P74" s="409"/>
      <c r="R74" s="457">
        <f t="shared" si="18"/>
        <v>0</v>
      </c>
      <c r="S74" s="469">
        <f t="shared" si="19"/>
        <v>0</v>
      </c>
    </row>
    <row r="75" spans="2:19" x14ac:dyDescent="0.35">
      <c r="B75" s="80"/>
      <c r="C75" s="119"/>
      <c r="D75" s="119"/>
      <c r="E75" s="84"/>
      <c r="F75" s="119"/>
      <c r="G75" s="120"/>
      <c r="H75" s="41"/>
      <c r="I75" s="41"/>
      <c r="J75" s="82"/>
      <c r="K75" s="290">
        <f t="shared" si="15"/>
        <v>0</v>
      </c>
      <c r="L75" s="291">
        <f t="shared" si="16"/>
        <v>0</v>
      </c>
      <c r="M75" s="290">
        <f>IF(P75="x",0,IF(I75&lt;(INDEX(Lookup!$U$2:$U$10,MATCH($D$43,Lookup!$S$2:$S$10,0))),0,ROUND(((_xlfn.DAYS(I75,H75)+1)*J75)/7,0)))</f>
        <v>0</v>
      </c>
      <c r="N75" s="408">
        <f t="shared" si="17"/>
        <v>0</v>
      </c>
      <c r="O75" s="332"/>
      <c r="P75" s="409"/>
      <c r="R75" s="457">
        <f t="shared" si="18"/>
        <v>0</v>
      </c>
      <c r="S75" s="469">
        <f t="shared" si="19"/>
        <v>0</v>
      </c>
    </row>
    <row r="76" spans="2:19" x14ac:dyDescent="0.35">
      <c r="B76" s="80"/>
      <c r="C76" s="119"/>
      <c r="D76" s="119"/>
      <c r="E76" s="84"/>
      <c r="F76" s="119"/>
      <c r="G76" s="120"/>
      <c r="H76" s="41"/>
      <c r="I76" s="41"/>
      <c r="J76" s="82"/>
      <c r="K76" s="290">
        <f t="shared" si="15"/>
        <v>0</v>
      </c>
      <c r="L76" s="291">
        <f t="shared" si="16"/>
        <v>0</v>
      </c>
      <c r="M76" s="290">
        <f>IF(P76="x",0,IF(I76&lt;(INDEX(Lookup!$U$2:$U$10,MATCH($D$43,Lookup!$S$2:$S$10,0))),0,ROUND(((_xlfn.DAYS(I76,H76)+1)*J76)/7,0)))</f>
        <v>0</v>
      </c>
      <c r="N76" s="408">
        <f t="shared" si="17"/>
        <v>0</v>
      </c>
      <c r="O76" s="332"/>
      <c r="P76" s="409"/>
      <c r="R76" s="457">
        <f t="shared" si="18"/>
        <v>0</v>
      </c>
      <c r="S76" s="469">
        <f t="shared" si="19"/>
        <v>0</v>
      </c>
    </row>
    <row r="77" spans="2:19" x14ac:dyDescent="0.35">
      <c r="B77" s="80"/>
      <c r="C77" s="119"/>
      <c r="D77" s="119"/>
      <c r="E77" s="84"/>
      <c r="F77" s="119"/>
      <c r="G77" s="120"/>
      <c r="H77" s="41"/>
      <c r="I77" s="41"/>
      <c r="J77" s="82"/>
      <c r="K77" s="290">
        <f t="shared" si="15"/>
        <v>0</v>
      </c>
      <c r="L77" s="291">
        <f t="shared" si="16"/>
        <v>0</v>
      </c>
      <c r="M77" s="290">
        <f>IF(P77="x",0,IF(I77&lt;(INDEX(Lookup!$U$2:$U$10,MATCH($D$43,Lookup!$S$2:$S$10,0))),0,ROUND(((_xlfn.DAYS(I77,H77)+1)*J77)/7,0)))</f>
        <v>0</v>
      </c>
      <c r="N77" s="408">
        <f t="shared" si="17"/>
        <v>0</v>
      </c>
      <c r="O77" s="332"/>
      <c r="P77" s="409"/>
      <c r="R77" s="457">
        <f t="shared" si="18"/>
        <v>0</v>
      </c>
      <c r="S77" s="469">
        <f t="shared" si="19"/>
        <v>0</v>
      </c>
    </row>
    <row r="78" spans="2:19" x14ac:dyDescent="0.35">
      <c r="B78" s="80"/>
      <c r="C78" s="119"/>
      <c r="D78" s="119"/>
      <c r="E78" s="84"/>
      <c r="F78" s="119"/>
      <c r="G78" s="120"/>
      <c r="H78" s="41"/>
      <c r="I78" s="41"/>
      <c r="J78" s="82"/>
      <c r="K78" s="290">
        <f t="shared" si="15"/>
        <v>0</v>
      </c>
      <c r="L78" s="291">
        <f t="shared" si="16"/>
        <v>0</v>
      </c>
      <c r="M78" s="290">
        <f>IF(P78="x",0,IF(I78&lt;(INDEX(Lookup!$U$2:$U$10,MATCH($D$43,Lookup!$S$2:$S$10,0))),0,ROUND(((_xlfn.DAYS(I78,H78)+1)*J78)/7,0)))</f>
        <v>0</v>
      </c>
      <c r="N78" s="408">
        <f t="shared" si="17"/>
        <v>0</v>
      </c>
      <c r="O78" s="332"/>
      <c r="P78" s="409"/>
      <c r="R78" s="457">
        <f t="shared" si="18"/>
        <v>0</v>
      </c>
      <c r="S78" s="469">
        <f t="shared" si="19"/>
        <v>0</v>
      </c>
    </row>
    <row r="79" spans="2:19" x14ac:dyDescent="0.35">
      <c r="B79" s="80"/>
      <c r="C79" s="119"/>
      <c r="D79" s="119"/>
      <c r="E79" s="84"/>
      <c r="F79" s="119"/>
      <c r="G79" s="120"/>
      <c r="H79" s="41"/>
      <c r="I79" s="41"/>
      <c r="J79" s="82"/>
      <c r="K79" s="290">
        <f t="shared" si="15"/>
        <v>0</v>
      </c>
      <c r="L79" s="291">
        <f t="shared" si="16"/>
        <v>0</v>
      </c>
      <c r="M79" s="290">
        <f>IF(P79="x",0,IF(I79&lt;(INDEX(Lookup!$U$2:$U$10,MATCH($D$43,Lookup!$S$2:$S$10,0))),0,ROUND(((_xlfn.DAYS(I79,H79)+1)*J79)/7,0)))</f>
        <v>0</v>
      </c>
      <c r="N79" s="408">
        <f t="shared" si="17"/>
        <v>0</v>
      </c>
      <c r="O79" s="332"/>
      <c r="P79" s="409"/>
      <c r="R79" s="457">
        <f t="shared" si="18"/>
        <v>0</v>
      </c>
      <c r="S79" s="469">
        <f t="shared" si="19"/>
        <v>0</v>
      </c>
    </row>
    <row r="80" spans="2:19" x14ac:dyDescent="0.35">
      <c r="B80" s="80"/>
      <c r="C80" s="119"/>
      <c r="D80" s="119"/>
      <c r="E80" s="84"/>
      <c r="F80" s="119"/>
      <c r="G80" s="120"/>
      <c r="H80" s="41"/>
      <c r="I80" s="41"/>
      <c r="J80" s="82"/>
      <c r="K80" s="290">
        <f t="shared" si="15"/>
        <v>0</v>
      </c>
      <c r="L80" s="291">
        <f t="shared" si="16"/>
        <v>0</v>
      </c>
      <c r="M80" s="290">
        <f>IF(P80="x",0,IF(I80&lt;(INDEX(Lookup!$U$2:$U$10,MATCH($D$43,Lookup!$S$2:$S$10,0))),0,ROUND(((_xlfn.DAYS(I80,H80)+1)*J80)/7,0)))</f>
        <v>0</v>
      </c>
      <c r="N80" s="408">
        <f t="shared" si="17"/>
        <v>0</v>
      </c>
      <c r="O80" s="332"/>
      <c r="P80" s="409"/>
      <c r="R80" s="457">
        <f t="shared" si="18"/>
        <v>0</v>
      </c>
      <c r="S80" s="469">
        <f t="shared" si="19"/>
        <v>0</v>
      </c>
    </row>
    <row r="81" spans="2:19" x14ac:dyDescent="0.35">
      <c r="B81" s="80"/>
      <c r="C81" s="119"/>
      <c r="D81" s="119"/>
      <c r="E81" s="84"/>
      <c r="F81" s="119"/>
      <c r="G81" s="120"/>
      <c r="H81" s="41"/>
      <c r="I81" s="41"/>
      <c r="J81" s="82"/>
      <c r="K81" s="290">
        <f t="shared" si="15"/>
        <v>0</v>
      </c>
      <c r="L81" s="291">
        <f t="shared" si="16"/>
        <v>0</v>
      </c>
      <c r="M81" s="290">
        <f>IF(P81="x",0,IF(I81&lt;(INDEX(Lookup!$U$2:$U$10,MATCH($D$43,Lookup!$S$2:$S$10,0))),0,ROUND(((_xlfn.DAYS(I81,H81)+1)*J81)/7,0)))</f>
        <v>0</v>
      </c>
      <c r="N81" s="408">
        <f t="shared" si="17"/>
        <v>0</v>
      </c>
      <c r="O81" s="332"/>
      <c r="P81" s="409"/>
      <c r="R81" s="457">
        <f t="shared" si="18"/>
        <v>0</v>
      </c>
      <c r="S81" s="469">
        <f t="shared" si="19"/>
        <v>0</v>
      </c>
    </row>
    <row r="82" spans="2:19" x14ac:dyDescent="0.35">
      <c r="B82" s="80"/>
      <c r="C82" s="119"/>
      <c r="D82" s="119"/>
      <c r="E82" s="84"/>
      <c r="F82" s="119"/>
      <c r="G82" s="120"/>
      <c r="H82" s="41"/>
      <c r="I82" s="41"/>
      <c r="J82" s="82"/>
      <c r="K82" s="290">
        <f t="shared" si="15"/>
        <v>0</v>
      </c>
      <c r="L82" s="291">
        <f t="shared" si="16"/>
        <v>0</v>
      </c>
      <c r="M82" s="290">
        <f>IF(P82="x",0,IF(I82&lt;(INDEX(Lookup!$U$2:$U$10,MATCH($D$43,Lookup!$S$2:$S$10,0))),0,ROUND(((_xlfn.DAYS(I82,H82)+1)*J82)/7,0)))</f>
        <v>0</v>
      </c>
      <c r="N82" s="408">
        <f t="shared" si="17"/>
        <v>0</v>
      </c>
      <c r="O82" s="332"/>
      <c r="P82" s="409"/>
      <c r="R82" s="457">
        <f t="shared" si="18"/>
        <v>0</v>
      </c>
      <c r="S82" s="469">
        <f t="shared" si="19"/>
        <v>0</v>
      </c>
    </row>
    <row r="83" spans="2:19" x14ac:dyDescent="0.35">
      <c r="B83" s="80"/>
      <c r="C83" s="119"/>
      <c r="D83" s="119"/>
      <c r="E83" s="84"/>
      <c r="F83" s="119"/>
      <c r="G83" s="120"/>
      <c r="H83" s="41"/>
      <c r="I83" s="41"/>
      <c r="J83" s="82"/>
      <c r="K83" s="290">
        <f t="shared" si="15"/>
        <v>0</v>
      </c>
      <c r="L83" s="291">
        <f t="shared" si="16"/>
        <v>0</v>
      </c>
      <c r="M83" s="290">
        <f>IF(P83="x",0,IF(I83&lt;(INDEX(Lookup!$U$2:$U$10,MATCH($D$43,Lookup!$S$2:$S$10,0))),0,ROUND(((_xlfn.DAYS(I83,H83)+1)*J83)/7,0)))</f>
        <v>0</v>
      </c>
      <c r="N83" s="408">
        <f t="shared" si="17"/>
        <v>0</v>
      </c>
      <c r="O83" s="332"/>
      <c r="P83" s="409"/>
      <c r="R83" s="457">
        <f t="shared" si="18"/>
        <v>0</v>
      </c>
      <c r="S83" s="469">
        <f t="shared" si="19"/>
        <v>0</v>
      </c>
    </row>
    <row r="84" spans="2:19" x14ac:dyDescent="0.35">
      <c r="B84" s="80"/>
      <c r="C84" s="119"/>
      <c r="D84" s="119"/>
      <c r="E84" s="84"/>
      <c r="F84" s="119"/>
      <c r="G84" s="120"/>
      <c r="H84" s="41"/>
      <c r="I84" s="41"/>
      <c r="J84" s="82"/>
      <c r="K84" s="290">
        <f t="shared" si="15"/>
        <v>0</v>
      </c>
      <c r="L84" s="291">
        <f t="shared" si="16"/>
        <v>0</v>
      </c>
      <c r="M84" s="290">
        <f>IF(P84="x",0,IF(I84&lt;(INDEX(Lookup!$U$2:$U$10,MATCH($D$43,Lookup!$S$2:$S$10,0))),0,ROUND(((_xlfn.DAYS(I84,H84)+1)*J84)/7,0)))</f>
        <v>0</v>
      </c>
      <c r="N84" s="408">
        <f t="shared" si="17"/>
        <v>0</v>
      </c>
      <c r="O84" s="332"/>
      <c r="P84" s="409"/>
      <c r="R84" s="457">
        <f t="shared" si="18"/>
        <v>0</v>
      </c>
      <c r="S84" s="469">
        <f t="shared" si="19"/>
        <v>0</v>
      </c>
    </row>
    <row r="85" spans="2:19" x14ac:dyDescent="0.35">
      <c r="B85" s="80"/>
      <c r="C85" s="119"/>
      <c r="D85" s="119"/>
      <c r="E85" s="84"/>
      <c r="F85" s="119"/>
      <c r="G85" s="120"/>
      <c r="H85" s="41"/>
      <c r="I85" s="41"/>
      <c r="J85" s="82"/>
      <c r="K85" s="290">
        <f t="shared" si="15"/>
        <v>0</v>
      </c>
      <c r="L85" s="291">
        <f t="shared" si="16"/>
        <v>0</v>
      </c>
      <c r="M85" s="290">
        <f>IF(P85="x",0,IF(I85&lt;(INDEX(Lookup!$U$2:$U$10,MATCH($D$43,Lookup!$S$2:$S$10,0))),0,ROUND(((_xlfn.DAYS(I85,H85)+1)*J85)/7,0)))</f>
        <v>0</v>
      </c>
      <c r="N85" s="408">
        <f t="shared" si="17"/>
        <v>0</v>
      </c>
      <c r="O85" s="332"/>
      <c r="P85" s="409"/>
      <c r="R85" s="457">
        <f t="shared" si="18"/>
        <v>0</v>
      </c>
      <c r="S85" s="469">
        <f t="shared" si="19"/>
        <v>0</v>
      </c>
    </row>
    <row r="86" spans="2:19" x14ac:dyDescent="0.35">
      <c r="B86" s="80"/>
      <c r="C86" s="119"/>
      <c r="D86" s="119"/>
      <c r="E86" s="84"/>
      <c r="F86" s="119"/>
      <c r="G86" s="120"/>
      <c r="H86" s="41"/>
      <c r="I86" s="41"/>
      <c r="J86" s="82"/>
      <c r="K86" s="290">
        <f t="shared" si="15"/>
        <v>0</v>
      </c>
      <c r="L86" s="291">
        <f t="shared" si="16"/>
        <v>0</v>
      </c>
      <c r="M86" s="290">
        <f>IF(P86="x",0,IF(I86&lt;(INDEX(Lookup!$U$2:$U$10,MATCH($D$43,Lookup!$S$2:$S$10,0))),0,ROUND(((_xlfn.DAYS(I86,H86)+1)*J86)/7,0)))</f>
        <v>0</v>
      </c>
      <c r="N86" s="408">
        <f t="shared" si="17"/>
        <v>0</v>
      </c>
      <c r="O86" s="332"/>
      <c r="P86" s="409"/>
      <c r="R86" s="457">
        <f t="shared" si="18"/>
        <v>0</v>
      </c>
      <c r="S86" s="469">
        <f t="shared" si="19"/>
        <v>0</v>
      </c>
    </row>
    <row r="87" spans="2:19" x14ac:dyDescent="0.35">
      <c r="B87" s="80"/>
      <c r="C87" s="119"/>
      <c r="D87" s="119"/>
      <c r="E87" s="84"/>
      <c r="F87" s="119"/>
      <c r="G87" s="120"/>
      <c r="H87" s="41"/>
      <c r="I87" s="41"/>
      <c r="J87" s="82"/>
      <c r="K87" s="290">
        <f t="shared" si="15"/>
        <v>0</v>
      </c>
      <c r="L87" s="291">
        <f t="shared" si="16"/>
        <v>0</v>
      </c>
      <c r="M87" s="290">
        <f>IF(P87="x",0,IF(I87&lt;(INDEX(Lookup!$U$2:$U$10,MATCH($D$43,Lookup!$S$2:$S$10,0))),0,ROUND(((_xlfn.DAYS(I87,H87)+1)*J87)/7,0)))</f>
        <v>0</v>
      </c>
      <c r="N87" s="408">
        <f t="shared" si="17"/>
        <v>0</v>
      </c>
      <c r="O87" s="332"/>
      <c r="P87" s="409"/>
      <c r="R87" s="457">
        <f t="shared" si="18"/>
        <v>0</v>
      </c>
      <c r="S87" s="469">
        <f t="shared" si="19"/>
        <v>0</v>
      </c>
    </row>
    <row r="88" spans="2:19" x14ac:dyDescent="0.35">
      <c r="B88" s="80"/>
      <c r="C88" s="119"/>
      <c r="D88" s="119"/>
      <c r="E88" s="84"/>
      <c r="F88" s="119"/>
      <c r="G88" s="120"/>
      <c r="H88" s="41"/>
      <c r="I88" s="41"/>
      <c r="J88" s="82"/>
      <c r="K88" s="290">
        <f t="shared" si="15"/>
        <v>0</v>
      </c>
      <c r="L88" s="291">
        <f t="shared" si="16"/>
        <v>0</v>
      </c>
      <c r="M88" s="290">
        <f>IF(P88="x",0,IF(I88&lt;(INDEX(Lookup!$U$2:$U$10,MATCH($D$43,Lookup!$S$2:$S$10,0))),0,ROUND(((_xlfn.DAYS(I88,H88)+1)*J88)/7,0)))</f>
        <v>0</v>
      </c>
      <c r="N88" s="408">
        <f t="shared" si="17"/>
        <v>0</v>
      </c>
      <c r="O88" s="332"/>
      <c r="P88" s="409"/>
      <c r="R88" s="457">
        <f t="shared" si="18"/>
        <v>0</v>
      </c>
      <c r="S88" s="469">
        <f t="shared" si="19"/>
        <v>0</v>
      </c>
    </row>
    <row r="89" spans="2:19" x14ac:dyDescent="0.35">
      <c r="B89" s="80"/>
      <c r="C89" s="119"/>
      <c r="D89" s="119"/>
      <c r="E89" s="84"/>
      <c r="F89" s="119"/>
      <c r="G89" s="120"/>
      <c r="H89" s="41"/>
      <c r="I89" s="41"/>
      <c r="J89" s="82"/>
      <c r="K89" s="290">
        <f t="shared" si="15"/>
        <v>0</v>
      </c>
      <c r="L89" s="291">
        <f t="shared" si="16"/>
        <v>0</v>
      </c>
      <c r="M89" s="290">
        <f>IF(P89="x",0,IF(I89&lt;(INDEX(Lookup!$U$2:$U$10,MATCH($D$43,Lookup!$S$2:$S$10,0))),0,ROUND(((_xlfn.DAYS(I89,H89)+1)*J89)/7,0)))</f>
        <v>0</v>
      </c>
      <c r="N89" s="408">
        <f t="shared" si="17"/>
        <v>0</v>
      </c>
      <c r="O89" s="332"/>
      <c r="P89" s="409"/>
      <c r="R89" s="457">
        <f t="shared" si="18"/>
        <v>0</v>
      </c>
      <c r="S89" s="469">
        <f t="shared" si="19"/>
        <v>0</v>
      </c>
    </row>
    <row r="90" spans="2:19" x14ac:dyDescent="0.35">
      <c r="B90" s="80"/>
      <c r="C90" s="119"/>
      <c r="D90" s="119"/>
      <c r="E90" s="84"/>
      <c r="F90" s="119"/>
      <c r="G90" s="120"/>
      <c r="H90" s="41"/>
      <c r="I90" s="41"/>
      <c r="J90" s="82"/>
      <c r="K90" s="290">
        <f t="shared" si="15"/>
        <v>0</v>
      </c>
      <c r="L90" s="291">
        <f t="shared" si="16"/>
        <v>0</v>
      </c>
      <c r="M90" s="290">
        <f>IF(P90="x",0,IF(I90&lt;(INDEX(Lookup!$U$2:$U$10,MATCH($D$43,Lookup!$S$2:$S$10,0))),0,ROUND(((_xlfn.DAYS(I90,H90)+1)*J90)/7,0)))</f>
        <v>0</v>
      </c>
      <c r="N90" s="408">
        <f t="shared" si="17"/>
        <v>0</v>
      </c>
      <c r="O90" s="332"/>
      <c r="P90" s="409"/>
      <c r="R90" s="457">
        <f t="shared" si="18"/>
        <v>0</v>
      </c>
      <c r="S90" s="469">
        <f t="shared" si="19"/>
        <v>0</v>
      </c>
    </row>
    <row r="91" spans="2:19" x14ac:dyDescent="0.35">
      <c r="B91" s="80"/>
      <c r="C91" s="119"/>
      <c r="D91" s="119"/>
      <c r="E91" s="84"/>
      <c r="F91" s="119"/>
      <c r="G91" s="120"/>
      <c r="H91" s="41"/>
      <c r="I91" s="41"/>
      <c r="J91" s="82"/>
      <c r="K91" s="290">
        <f t="shared" si="15"/>
        <v>0</v>
      </c>
      <c r="L91" s="291">
        <f t="shared" si="16"/>
        <v>0</v>
      </c>
      <c r="M91" s="290">
        <f>IF(P91="x",0,IF(I91&lt;(INDEX(Lookup!$U$2:$U$10,MATCH($D$43,Lookup!$S$2:$S$10,0))),0,ROUND(((_xlfn.DAYS(I91,H91)+1)*J91)/7,0)))</f>
        <v>0</v>
      </c>
      <c r="N91" s="408">
        <f t="shared" si="17"/>
        <v>0</v>
      </c>
      <c r="O91" s="332"/>
      <c r="P91" s="409"/>
      <c r="R91" s="457">
        <f t="shared" si="18"/>
        <v>0</v>
      </c>
      <c r="S91" s="469">
        <f t="shared" si="19"/>
        <v>0</v>
      </c>
    </row>
    <row r="92" spans="2:19" x14ac:dyDescent="0.35">
      <c r="B92" s="80"/>
      <c r="C92" s="119"/>
      <c r="D92" s="119"/>
      <c r="E92" s="84"/>
      <c r="F92" s="119"/>
      <c r="G92" s="120"/>
      <c r="H92" s="41"/>
      <c r="I92" s="41"/>
      <c r="J92" s="82"/>
      <c r="K92" s="290">
        <f t="shared" si="15"/>
        <v>0</v>
      </c>
      <c r="L92" s="291">
        <f t="shared" si="16"/>
        <v>0</v>
      </c>
      <c r="M92" s="290">
        <f>IF(P92="x",0,IF(I92&lt;(INDEX(Lookup!$U$2:$U$10,MATCH($D$43,Lookup!$S$2:$S$10,0))),0,ROUND(((_xlfn.DAYS(I92,H92)+1)*J92)/7,0)))</f>
        <v>0</v>
      </c>
      <c r="N92" s="408">
        <f t="shared" si="17"/>
        <v>0</v>
      </c>
      <c r="O92" s="332"/>
      <c r="P92" s="409"/>
      <c r="R92" s="457">
        <f t="shared" si="18"/>
        <v>0</v>
      </c>
      <c r="S92" s="469">
        <f t="shared" si="19"/>
        <v>0</v>
      </c>
    </row>
    <row r="93" spans="2:19" x14ac:dyDescent="0.35">
      <c r="B93" s="80"/>
      <c r="C93" s="119"/>
      <c r="D93" s="119"/>
      <c r="E93" s="84"/>
      <c r="F93" s="119"/>
      <c r="G93" s="120"/>
      <c r="H93" s="41"/>
      <c r="I93" s="41"/>
      <c r="J93" s="82"/>
      <c r="K93" s="290">
        <f t="shared" si="15"/>
        <v>0</v>
      </c>
      <c r="L93" s="291">
        <f t="shared" si="16"/>
        <v>0</v>
      </c>
      <c r="M93" s="290">
        <f>IF(P93="x",0,IF(I93&lt;(INDEX(Lookup!$U$2:$U$10,MATCH($D$43,Lookup!$S$2:$S$10,0))),0,ROUND(((_xlfn.DAYS(I93,H93)+1)*J93)/7,0)))</f>
        <v>0</v>
      </c>
      <c r="N93" s="408">
        <f t="shared" si="17"/>
        <v>0</v>
      </c>
      <c r="O93" s="332"/>
      <c r="P93" s="409"/>
      <c r="R93" s="457">
        <f t="shared" si="18"/>
        <v>0</v>
      </c>
      <c r="S93" s="469">
        <f t="shared" si="19"/>
        <v>0</v>
      </c>
    </row>
    <row r="94" spans="2:19" x14ac:dyDescent="0.35">
      <c r="B94" s="80"/>
      <c r="C94" s="119"/>
      <c r="D94" s="119"/>
      <c r="E94" s="84"/>
      <c r="F94" s="119"/>
      <c r="G94" s="120"/>
      <c r="H94" s="41"/>
      <c r="I94" s="41"/>
      <c r="J94" s="82"/>
      <c r="K94" s="290">
        <f t="shared" si="15"/>
        <v>0</v>
      </c>
      <c r="L94" s="291">
        <f t="shared" si="16"/>
        <v>0</v>
      </c>
      <c r="M94" s="290">
        <f>IF(P94="x",0,IF(I94&lt;(INDEX(Lookup!$U$2:$U$10,MATCH($D$43,Lookup!$S$2:$S$10,0))),0,ROUND(((_xlfn.DAYS(I94,H94)+1)*J94)/7,0)))</f>
        <v>0</v>
      </c>
      <c r="N94" s="408">
        <f t="shared" si="17"/>
        <v>0</v>
      </c>
      <c r="O94" s="332"/>
      <c r="P94" s="409"/>
      <c r="R94" s="457">
        <f t="shared" si="18"/>
        <v>0</v>
      </c>
      <c r="S94" s="469">
        <f t="shared" si="19"/>
        <v>0</v>
      </c>
    </row>
    <row r="95" spans="2:19" x14ac:dyDescent="0.35">
      <c r="B95" s="80"/>
      <c r="C95" s="119"/>
      <c r="D95" s="119"/>
      <c r="E95" s="84"/>
      <c r="F95" s="119"/>
      <c r="G95" s="120"/>
      <c r="H95" s="41"/>
      <c r="I95" s="41"/>
      <c r="J95" s="82"/>
      <c r="K95" s="290">
        <f t="shared" si="15"/>
        <v>0</v>
      </c>
      <c r="L95" s="291">
        <f t="shared" si="16"/>
        <v>0</v>
      </c>
      <c r="M95" s="290">
        <f>IF(P95="x",0,IF(I95&lt;(INDEX(Lookup!$U$2:$U$10,MATCH($D$43,Lookup!$S$2:$S$10,0))),0,ROUND(((_xlfn.DAYS(I95,H95)+1)*J95)/7,0)))</f>
        <v>0</v>
      </c>
      <c r="N95" s="408">
        <f t="shared" si="17"/>
        <v>0</v>
      </c>
      <c r="O95" s="332"/>
      <c r="P95" s="409"/>
      <c r="R95" s="457">
        <f t="shared" si="18"/>
        <v>0</v>
      </c>
      <c r="S95" s="469">
        <f t="shared" si="19"/>
        <v>0</v>
      </c>
    </row>
    <row r="96" spans="2:19" x14ac:dyDescent="0.35">
      <c r="B96" s="80"/>
      <c r="C96" s="119"/>
      <c r="D96" s="119"/>
      <c r="E96" s="84"/>
      <c r="F96" s="119"/>
      <c r="G96" s="120"/>
      <c r="H96" s="41"/>
      <c r="I96" s="41"/>
      <c r="J96" s="82"/>
      <c r="K96" s="290">
        <f t="shared" si="15"/>
        <v>0</v>
      </c>
      <c r="L96" s="291">
        <f t="shared" si="16"/>
        <v>0</v>
      </c>
      <c r="M96" s="290">
        <f>IF(P96="x",0,IF(I96&lt;(INDEX(Lookup!$U$2:$U$10,MATCH($D$43,Lookup!$S$2:$S$10,0))),0,ROUND(((_xlfn.DAYS(I96,H96)+1)*J96)/7,0)))</f>
        <v>0</v>
      </c>
      <c r="N96" s="408">
        <f t="shared" si="17"/>
        <v>0</v>
      </c>
      <c r="O96" s="332"/>
      <c r="P96" s="409"/>
      <c r="R96" s="457">
        <f t="shared" si="18"/>
        <v>0</v>
      </c>
      <c r="S96" s="469">
        <f t="shared" si="19"/>
        <v>0</v>
      </c>
    </row>
    <row r="97" spans="2:19" x14ac:dyDescent="0.35">
      <c r="B97" s="80"/>
      <c r="C97" s="119"/>
      <c r="D97" s="119"/>
      <c r="E97" s="84"/>
      <c r="F97" s="119"/>
      <c r="G97" s="120"/>
      <c r="H97" s="41"/>
      <c r="I97" s="41"/>
      <c r="J97" s="82"/>
      <c r="K97" s="290">
        <f t="shared" si="15"/>
        <v>0</v>
      </c>
      <c r="L97" s="291">
        <f t="shared" si="16"/>
        <v>0</v>
      </c>
      <c r="M97" s="290">
        <f>IF(P97="x",0,IF(I97&lt;(INDEX(Lookup!$U$2:$U$10,MATCH($D$43,Lookup!$S$2:$S$10,0))),0,ROUND(((_xlfn.DAYS(I97,H97)+1)*J97)/7,0)))</f>
        <v>0</v>
      </c>
      <c r="N97" s="408">
        <f t="shared" si="17"/>
        <v>0</v>
      </c>
      <c r="O97" s="332"/>
      <c r="P97" s="409"/>
      <c r="R97" s="457">
        <f t="shared" si="18"/>
        <v>0</v>
      </c>
      <c r="S97" s="469">
        <f t="shared" si="19"/>
        <v>0</v>
      </c>
    </row>
    <row r="98" spans="2:19" x14ac:dyDescent="0.35">
      <c r="B98" s="80"/>
      <c r="C98" s="119"/>
      <c r="D98" s="119"/>
      <c r="E98" s="84"/>
      <c r="F98" s="119"/>
      <c r="G98" s="120"/>
      <c r="H98" s="41"/>
      <c r="I98" s="41"/>
      <c r="J98" s="82"/>
      <c r="K98" s="290">
        <f t="shared" si="15"/>
        <v>0</v>
      </c>
      <c r="L98" s="291">
        <f t="shared" si="16"/>
        <v>0</v>
      </c>
      <c r="M98" s="290">
        <f>IF(P98="x",0,IF(I98&lt;(INDEX(Lookup!$U$2:$U$10,MATCH($D$43,Lookup!$S$2:$S$10,0))),0,ROUND(((_xlfn.DAYS(I98,H98)+1)*J98)/7,0)))</f>
        <v>0</v>
      </c>
      <c r="N98" s="408">
        <f t="shared" si="17"/>
        <v>0</v>
      </c>
      <c r="O98" s="332"/>
      <c r="P98" s="409"/>
      <c r="R98" s="457">
        <f t="shared" si="18"/>
        <v>0</v>
      </c>
      <c r="S98" s="469">
        <f t="shared" si="19"/>
        <v>0</v>
      </c>
    </row>
    <row r="99" spans="2:19" x14ac:dyDescent="0.35">
      <c r="B99" s="80"/>
      <c r="C99" s="119"/>
      <c r="D99" s="119"/>
      <c r="E99" s="84"/>
      <c r="F99" s="119"/>
      <c r="G99" s="120"/>
      <c r="H99" s="41"/>
      <c r="I99" s="41"/>
      <c r="J99" s="82"/>
      <c r="K99" s="290">
        <f t="shared" si="15"/>
        <v>0</v>
      </c>
      <c r="L99" s="291">
        <f t="shared" si="16"/>
        <v>0</v>
      </c>
      <c r="M99" s="290">
        <f>IF(P99="x",0,IF(I99&lt;(INDEX(Lookup!$U$2:$U$10,MATCH($D$43,Lookup!$S$2:$S$10,0))),0,ROUND(((_xlfn.DAYS(I99,H99)+1)*J99)/7,0)))</f>
        <v>0</v>
      </c>
      <c r="N99" s="408">
        <f t="shared" si="17"/>
        <v>0</v>
      </c>
      <c r="O99" s="332"/>
      <c r="P99" s="409"/>
      <c r="R99" s="457">
        <f t="shared" si="18"/>
        <v>0</v>
      </c>
      <c r="S99" s="469">
        <f t="shared" si="19"/>
        <v>0</v>
      </c>
    </row>
    <row r="100" spans="2:19" x14ac:dyDescent="0.35">
      <c r="B100" s="80"/>
      <c r="C100" s="119"/>
      <c r="D100" s="119"/>
      <c r="E100" s="84"/>
      <c r="F100" s="119"/>
      <c r="G100" s="120"/>
      <c r="H100" s="41"/>
      <c r="I100" s="41"/>
      <c r="J100" s="82"/>
      <c r="K100" s="290">
        <f t="shared" si="15"/>
        <v>0</v>
      </c>
      <c r="L100" s="291">
        <f t="shared" si="16"/>
        <v>0</v>
      </c>
      <c r="M100" s="290">
        <f>IF(P100="x",0,IF(I100&lt;(INDEX(Lookup!$U$2:$U$10,MATCH($D$43,Lookup!$S$2:$S$10,0))),0,ROUND(((_xlfn.DAYS(I100,H100)+1)*J100)/7,0)))</f>
        <v>0</v>
      </c>
      <c r="N100" s="408">
        <f t="shared" si="17"/>
        <v>0</v>
      </c>
      <c r="O100" s="332"/>
      <c r="P100" s="409"/>
      <c r="R100" s="457">
        <f t="shared" si="18"/>
        <v>0</v>
      </c>
      <c r="S100" s="469">
        <f t="shared" si="19"/>
        <v>0</v>
      </c>
    </row>
    <row r="101" spans="2:19" x14ac:dyDescent="0.35">
      <c r="B101" s="80"/>
      <c r="C101" s="119"/>
      <c r="D101" s="119"/>
      <c r="E101" s="84"/>
      <c r="F101" s="119"/>
      <c r="G101" s="120"/>
      <c r="H101" s="41"/>
      <c r="I101" s="41"/>
      <c r="J101" s="82"/>
      <c r="K101" s="290">
        <f t="shared" si="15"/>
        <v>0</v>
      </c>
      <c r="L101" s="291">
        <f t="shared" si="16"/>
        <v>0</v>
      </c>
      <c r="M101" s="290">
        <f>IF(P101="x",0,IF(I101&lt;(INDEX(Lookup!$U$2:$U$10,MATCH($D$43,Lookup!$S$2:$S$10,0))),0,ROUND(((_xlfn.DAYS(I101,H101)+1)*J101)/7,0)))</f>
        <v>0</v>
      </c>
      <c r="N101" s="408">
        <f t="shared" si="17"/>
        <v>0</v>
      </c>
      <c r="O101" s="332"/>
      <c r="P101" s="409"/>
      <c r="R101" s="457">
        <f t="shared" si="18"/>
        <v>0</v>
      </c>
      <c r="S101" s="469">
        <f t="shared" si="19"/>
        <v>0</v>
      </c>
    </row>
    <row r="102" spans="2:19" x14ac:dyDescent="0.35">
      <c r="B102" s="80"/>
      <c r="C102" s="119"/>
      <c r="D102" s="119"/>
      <c r="E102" s="84"/>
      <c r="F102" s="119"/>
      <c r="G102" s="120"/>
      <c r="H102" s="41"/>
      <c r="I102" s="41"/>
      <c r="J102" s="82"/>
      <c r="K102" s="290">
        <f t="shared" si="15"/>
        <v>0</v>
      </c>
      <c r="L102" s="291">
        <f t="shared" si="16"/>
        <v>0</v>
      </c>
      <c r="M102" s="290">
        <f>IF(P102="x",0,IF(I102&lt;(INDEX(Lookup!$U$2:$U$10,MATCH($D$43,Lookup!$S$2:$S$10,0))),0,ROUND(((_xlfn.DAYS(I102,H102)+1)*J102)/7,0)))</f>
        <v>0</v>
      </c>
      <c r="N102" s="408">
        <f t="shared" si="17"/>
        <v>0</v>
      </c>
      <c r="O102" s="332"/>
      <c r="P102" s="409"/>
      <c r="R102" s="457">
        <f t="shared" si="18"/>
        <v>0</v>
      </c>
      <c r="S102" s="469">
        <f t="shared" si="19"/>
        <v>0</v>
      </c>
    </row>
    <row r="103" spans="2:19" x14ac:dyDescent="0.35">
      <c r="B103" s="80"/>
      <c r="C103" s="119"/>
      <c r="D103" s="119"/>
      <c r="E103" s="84"/>
      <c r="F103" s="119"/>
      <c r="G103" s="120"/>
      <c r="H103" s="41"/>
      <c r="I103" s="41"/>
      <c r="J103" s="82"/>
      <c r="K103" s="290">
        <f t="shared" si="15"/>
        <v>0</v>
      </c>
      <c r="L103" s="291">
        <f t="shared" si="16"/>
        <v>0</v>
      </c>
      <c r="M103" s="290">
        <f>IF(P103="x",0,IF(I103&lt;(INDEX(Lookup!$U$2:$U$10,MATCH($D$43,Lookup!$S$2:$S$10,0))),0,ROUND(((_xlfn.DAYS(I103,H103)+1)*J103)/7,0)))</f>
        <v>0</v>
      </c>
      <c r="N103" s="408">
        <f t="shared" si="17"/>
        <v>0</v>
      </c>
      <c r="O103" s="332"/>
      <c r="P103" s="409"/>
      <c r="R103" s="457">
        <f t="shared" si="18"/>
        <v>0</v>
      </c>
      <c r="S103" s="469">
        <f t="shared" si="19"/>
        <v>0</v>
      </c>
    </row>
    <row r="104" spans="2:19" x14ac:dyDescent="0.35">
      <c r="B104" s="80"/>
      <c r="C104" s="119"/>
      <c r="D104" s="119"/>
      <c r="E104" s="84"/>
      <c r="F104" s="119"/>
      <c r="G104" s="120"/>
      <c r="H104" s="41"/>
      <c r="I104" s="41"/>
      <c r="J104" s="82"/>
      <c r="K104" s="290">
        <f t="shared" si="15"/>
        <v>0</v>
      </c>
      <c r="L104" s="291">
        <f t="shared" si="16"/>
        <v>0</v>
      </c>
      <c r="M104" s="290">
        <f>IF(P104="x",0,IF(I104&lt;(INDEX(Lookup!$U$2:$U$10,MATCH($D$43,Lookup!$S$2:$S$10,0))),0,ROUND(((_xlfn.DAYS(I104,H104)+1)*J104)/7,0)))</f>
        <v>0</v>
      </c>
      <c r="N104" s="408">
        <f t="shared" si="17"/>
        <v>0</v>
      </c>
      <c r="O104" s="332"/>
      <c r="P104" s="409"/>
      <c r="R104" s="457">
        <f t="shared" si="18"/>
        <v>0</v>
      </c>
      <c r="S104" s="469">
        <f t="shared" si="19"/>
        <v>0</v>
      </c>
    </row>
    <row r="105" spans="2:19" x14ac:dyDescent="0.35">
      <c r="B105" s="80"/>
      <c r="C105" s="119"/>
      <c r="D105" s="119"/>
      <c r="E105" s="84"/>
      <c r="F105" s="119"/>
      <c r="G105" s="120"/>
      <c r="H105" s="41"/>
      <c r="I105" s="41"/>
      <c r="J105" s="82"/>
      <c r="K105" s="290">
        <f t="shared" si="15"/>
        <v>0</v>
      </c>
      <c r="L105" s="291">
        <f t="shared" si="16"/>
        <v>0</v>
      </c>
      <c r="M105" s="290">
        <f>IF(P105="x",0,IF(I105&lt;(INDEX(Lookup!$U$2:$U$10,MATCH($D$43,Lookup!$S$2:$S$10,0))),0,ROUND(((_xlfn.DAYS(I105,H105)+1)*J105)/7,0)))</f>
        <v>0</v>
      </c>
      <c r="N105" s="408">
        <f t="shared" si="17"/>
        <v>0</v>
      </c>
      <c r="O105" s="332"/>
      <c r="P105" s="409"/>
      <c r="R105" s="457">
        <f t="shared" si="18"/>
        <v>0</v>
      </c>
      <c r="S105" s="469">
        <f t="shared" si="19"/>
        <v>0</v>
      </c>
    </row>
    <row r="106" spans="2:19" x14ac:dyDescent="0.35">
      <c r="B106" s="80"/>
      <c r="C106" s="119"/>
      <c r="D106" s="119"/>
      <c r="E106" s="84"/>
      <c r="F106" s="119"/>
      <c r="G106" s="120"/>
      <c r="H106" s="41"/>
      <c r="I106" s="41"/>
      <c r="J106" s="82"/>
      <c r="K106" s="290">
        <f t="shared" si="15"/>
        <v>0</v>
      </c>
      <c r="L106" s="291">
        <f t="shared" si="16"/>
        <v>0</v>
      </c>
      <c r="M106" s="290">
        <f>IF(P106="x",0,IF(I106&lt;(INDEX(Lookup!$U$2:$U$10,MATCH($D$43,Lookup!$S$2:$S$10,0))),0,ROUND(((_xlfn.DAYS(I106,H106)+1)*J106)/7,0)))</f>
        <v>0</v>
      </c>
      <c r="N106" s="408">
        <f t="shared" si="17"/>
        <v>0</v>
      </c>
      <c r="O106" s="332"/>
      <c r="P106" s="409"/>
      <c r="R106" s="457">
        <f t="shared" si="18"/>
        <v>0</v>
      </c>
      <c r="S106" s="469">
        <f t="shared" si="19"/>
        <v>0</v>
      </c>
    </row>
    <row r="107" spans="2:19" x14ac:dyDescent="0.35">
      <c r="B107" s="80"/>
      <c r="C107" s="119"/>
      <c r="D107" s="119"/>
      <c r="E107" s="84"/>
      <c r="F107" s="119"/>
      <c r="G107" s="120"/>
      <c r="H107" s="41"/>
      <c r="I107" s="41"/>
      <c r="J107" s="82"/>
      <c r="K107" s="290">
        <f t="shared" si="15"/>
        <v>0</v>
      </c>
      <c r="L107" s="291">
        <f t="shared" si="16"/>
        <v>0</v>
      </c>
      <c r="M107" s="290">
        <f>IF(P107="x",0,IF(I107&lt;(INDEX(Lookup!$U$2:$U$10,MATCH($D$43,Lookup!$S$2:$S$10,0))),0,ROUND(((_xlfn.DAYS(I107,H107)+1)*J107)/7,0)))</f>
        <v>0</v>
      </c>
      <c r="N107" s="408">
        <f t="shared" si="17"/>
        <v>0</v>
      </c>
      <c r="O107" s="332"/>
      <c r="P107" s="409"/>
      <c r="R107" s="457">
        <f t="shared" si="18"/>
        <v>0</v>
      </c>
      <c r="S107" s="469">
        <f t="shared" si="19"/>
        <v>0</v>
      </c>
    </row>
    <row r="108" spans="2:19" x14ac:dyDescent="0.35">
      <c r="B108" s="80"/>
      <c r="C108" s="119"/>
      <c r="D108" s="119"/>
      <c r="E108" s="84"/>
      <c r="F108" s="119"/>
      <c r="G108" s="120"/>
      <c r="H108" s="41"/>
      <c r="I108" s="41"/>
      <c r="J108" s="82"/>
      <c r="K108" s="290">
        <f t="shared" si="15"/>
        <v>0</v>
      </c>
      <c r="L108" s="291">
        <f t="shared" si="16"/>
        <v>0</v>
      </c>
      <c r="M108" s="290">
        <f>IF(P108="x",0,IF(I108&lt;(INDEX(Lookup!$U$2:$U$10,MATCH($D$43,Lookup!$S$2:$S$10,0))),0,ROUND(((_xlfn.DAYS(I108,H108)+1)*J108)/7,0)))</f>
        <v>0</v>
      </c>
      <c r="N108" s="408">
        <f t="shared" si="17"/>
        <v>0</v>
      </c>
      <c r="O108" s="332"/>
      <c r="P108" s="409"/>
      <c r="R108" s="457">
        <f t="shared" si="18"/>
        <v>0</v>
      </c>
      <c r="S108" s="469">
        <f t="shared" si="19"/>
        <v>0</v>
      </c>
    </row>
    <row r="109" spans="2:19" x14ac:dyDescent="0.35">
      <c r="B109" s="80"/>
      <c r="C109" s="119"/>
      <c r="D109" s="119"/>
      <c r="E109" s="84"/>
      <c r="F109" s="119"/>
      <c r="G109" s="120"/>
      <c r="H109" s="41"/>
      <c r="I109" s="41"/>
      <c r="J109" s="82"/>
      <c r="K109" s="290">
        <f t="shared" si="15"/>
        <v>0</v>
      </c>
      <c r="L109" s="291">
        <f t="shared" si="16"/>
        <v>0</v>
      </c>
      <c r="M109" s="290">
        <f>IF(P109="x",0,IF(I109&lt;(INDEX(Lookup!$U$2:$U$10,MATCH($D$43,Lookup!$S$2:$S$10,0))),0,ROUND(((_xlfn.DAYS(I109,H109)+1)*J109)/7,0)))</f>
        <v>0</v>
      </c>
      <c r="N109" s="408">
        <f t="shared" si="17"/>
        <v>0</v>
      </c>
      <c r="O109" s="332"/>
      <c r="P109" s="409"/>
      <c r="R109" s="457">
        <f t="shared" si="18"/>
        <v>0</v>
      </c>
      <c r="S109" s="469">
        <f t="shared" si="19"/>
        <v>0</v>
      </c>
    </row>
    <row r="110" spans="2:19" hidden="1" x14ac:dyDescent="0.35">
      <c r="B110" s="80"/>
      <c r="C110" s="119"/>
      <c r="D110" s="119"/>
      <c r="E110" s="84"/>
      <c r="F110" s="119"/>
      <c r="G110" s="120"/>
      <c r="H110" s="41"/>
      <c r="I110" s="41"/>
      <c r="J110" s="82"/>
      <c r="K110" s="290">
        <f t="shared" si="15"/>
        <v>0</v>
      </c>
      <c r="L110" s="291">
        <f t="shared" si="16"/>
        <v>0</v>
      </c>
      <c r="M110" s="290">
        <f>IF(P110="x",0,IF(I110&lt;(INDEX(Lookup!$U$2:$U$10,MATCH($D$43,Lookup!$S$2:$S$10,0))),0,ROUND(((_xlfn.DAYS(I110,H110)+1)*J110)/7,0)))</f>
        <v>0</v>
      </c>
      <c r="N110" s="408">
        <f t="shared" si="17"/>
        <v>0</v>
      </c>
      <c r="O110" s="332"/>
      <c r="P110" s="409"/>
      <c r="R110" s="457">
        <f t="shared" si="18"/>
        <v>0</v>
      </c>
      <c r="S110" s="469">
        <f t="shared" si="19"/>
        <v>0</v>
      </c>
    </row>
    <row r="111" spans="2:19" hidden="1" x14ac:dyDescent="0.35">
      <c r="B111" s="80"/>
      <c r="C111" s="119"/>
      <c r="D111" s="119"/>
      <c r="E111" s="84"/>
      <c r="F111" s="119"/>
      <c r="G111" s="120"/>
      <c r="H111" s="41"/>
      <c r="I111" s="41"/>
      <c r="J111" s="82"/>
      <c r="K111" s="290">
        <f t="shared" ref="K111:K174" si="20">ROUND(((_xlfn.DAYS(I111,H111)+1)*J111)/7,0)</f>
        <v>0</v>
      </c>
      <c r="L111" s="291">
        <f t="shared" ref="L111:L174" si="21">K111*$K$6</f>
        <v>0</v>
      </c>
      <c r="M111" s="290">
        <f>IF(P111="x",0,IF(I111&lt;(INDEX(Lookup!$U$2:$U$10,MATCH($D$43,Lookup!$S$2:$S$10,0))),0,ROUND(((_xlfn.DAYS(I111,H111)+1)*J111)/7,0)))</f>
        <v>0</v>
      </c>
      <c r="N111" s="408">
        <f t="shared" ref="N111:N174" si="22">M111*$K$6</f>
        <v>0</v>
      </c>
      <c r="O111" s="332"/>
      <c r="P111" s="409"/>
      <c r="R111" s="457">
        <f t="shared" ref="R111:R174" si="23">L111*$I$30</f>
        <v>0</v>
      </c>
      <c r="S111" s="469">
        <f t="shared" ref="S111:S174" si="24">N111*$I$40</f>
        <v>0</v>
      </c>
    </row>
    <row r="112" spans="2:19" hidden="1" x14ac:dyDescent="0.35">
      <c r="B112" s="80"/>
      <c r="C112" s="119"/>
      <c r="D112" s="119"/>
      <c r="E112" s="84"/>
      <c r="F112" s="119"/>
      <c r="G112" s="120"/>
      <c r="H112" s="41"/>
      <c r="I112" s="41"/>
      <c r="J112" s="82"/>
      <c r="K112" s="290">
        <f t="shared" si="20"/>
        <v>0</v>
      </c>
      <c r="L112" s="291">
        <f t="shared" si="21"/>
        <v>0</v>
      </c>
      <c r="M112" s="290">
        <f>IF(P112="x",0,IF(I112&lt;(INDEX(Lookup!$U$2:$U$10,MATCH($D$43,Lookup!$S$2:$S$10,0))),0,ROUND(((_xlfn.DAYS(I112,H112)+1)*J112)/7,0)))</f>
        <v>0</v>
      </c>
      <c r="N112" s="408">
        <f t="shared" si="22"/>
        <v>0</v>
      </c>
      <c r="O112" s="332"/>
      <c r="P112" s="409"/>
      <c r="R112" s="457">
        <f t="shared" si="23"/>
        <v>0</v>
      </c>
      <c r="S112" s="469">
        <f t="shared" si="24"/>
        <v>0</v>
      </c>
    </row>
    <row r="113" spans="2:19" hidden="1" x14ac:dyDescent="0.35">
      <c r="B113" s="80"/>
      <c r="C113" s="119"/>
      <c r="D113" s="119"/>
      <c r="E113" s="84"/>
      <c r="F113" s="119"/>
      <c r="G113" s="120"/>
      <c r="H113" s="41"/>
      <c r="I113" s="41"/>
      <c r="J113" s="82"/>
      <c r="K113" s="290">
        <f t="shared" si="20"/>
        <v>0</v>
      </c>
      <c r="L113" s="291">
        <f t="shared" si="21"/>
        <v>0</v>
      </c>
      <c r="M113" s="290">
        <f>IF(P113="x",0,IF(I113&lt;(INDEX(Lookup!$U$2:$U$10,MATCH($D$43,Lookup!$S$2:$S$10,0))),0,ROUND(((_xlfn.DAYS(I113,H113)+1)*J113)/7,0)))</f>
        <v>0</v>
      </c>
      <c r="N113" s="408">
        <f t="shared" si="22"/>
        <v>0</v>
      </c>
      <c r="O113" s="332"/>
      <c r="P113" s="409"/>
      <c r="R113" s="457">
        <f t="shared" si="23"/>
        <v>0</v>
      </c>
      <c r="S113" s="469">
        <f t="shared" si="24"/>
        <v>0</v>
      </c>
    </row>
    <row r="114" spans="2:19" hidden="1" x14ac:dyDescent="0.35">
      <c r="B114" s="80"/>
      <c r="C114" s="119"/>
      <c r="D114" s="119"/>
      <c r="E114" s="84"/>
      <c r="F114" s="119"/>
      <c r="G114" s="120"/>
      <c r="H114" s="41"/>
      <c r="I114" s="41"/>
      <c r="J114" s="82"/>
      <c r="K114" s="290">
        <f t="shared" si="20"/>
        <v>0</v>
      </c>
      <c r="L114" s="291">
        <f t="shared" si="21"/>
        <v>0</v>
      </c>
      <c r="M114" s="290">
        <f>IF(P114="x",0,IF(I114&lt;(INDEX(Lookup!$U$2:$U$10,MATCH($D$43,Lookup!$S$2:$S$10,0))),0,ROUND(((_xlfn.DAYS(I114,H114)+1)*J114)/7,0)))</f>
        <v>0</v>
      </c>
      <c r="N114" s="408">
        <f t="shared" si="22"/>
        <v>0</v>
      </c>
      <c r="O114" s="332"/>
      <c r="P114" s="409"/>
      <c r="R114" s="457">
        <f t="shared" si="23"/>
        <v>0</v>
      </c>
      <c r="S114" s="469">
        <f t="shared" si="24"/>
        <v>0</v>
      </c>
    </row>
    <row r="115" spans="2:19" hidden="1" x14ac:dyDescent="0.35">
      <c r="B115" s="80"/>
      <c r="C115" s="119"/>
      <c r="D115" s="119"/>
      <c r="E115" s="84"/>
      <c r="F115" s="119"/>
      <c r="G115" s="120"/>
      <c r="H115" s="41"/>
      <c r="I115" s="41"/>
      <c r="J115" s="82"/>
      <c r="K115" s="290">
        <f t="shared" si="20"/>
        <v>0</v>
      </c>
      <c r="L115" s="291">
        <f t="shared" si="21"/>
        <v>0</v>
      </c>
      <c r="M115" s="290">
        <f>IF(P115="x",0,IF(I115&lt;(INDEX(Lookup!$U$2:$U$10,MATCH($D$43,Lookup!$S$2:$S$10,0))),0,ROUND(((_xlfn.DAYS(I115,H115)+1)*J115)/7,0)))</f>
        <v>0</v>
      </c>
      <c r="N115" s="408">
        <f t="shared" si="22"/>
        <v>0</v>
      </c>
      <c r="O115" s="332"/>
      <c r="P115" s="409"/>
      <c r="R115" s="457">
        <f t="shared" si="23"/>
        <v>0</v>
      </c>
      <c r="S115" s="469">
        <f t="shared" si="24"/>
        <v>0</v>
      </c>
    </row>
    <row r="116" spans="2:19" hidden="1" x14ac:dyDescent="0.35">
      <c r="B116" s="80"/>
      <c r="C116" s="119"/>
      <c r="D116" s="119"/>
      <c r="E116" s="84"/>
      <c r="F116" s="119"/>
      <c r="G116" s="120"/>
      <c r="H116" s="41"/>
      <c r="I116" s="41"/>
      <c r="J116" s="82"/>
      <c r="K116" s="290">
        <f t="shared" si="20"/>
        <v>0</v>
      </c>
      <c r="L116" s="291">
        <f t="shared" si="21"/>
        <v>0</v>
      </c>
      <c r="M116" s="290">
        <f>IF(P116="x",0,IF(I116&lt;(INDEX(Lookup!$U$2:$U$10,MATCH($D$43,Lookup!$S$2:$S$10,0))),0,ROUND(((_xlfn.DAYS(I116,H116)+1)*J116)/7,0)))</f>
        <v>0</v>
      </c>
      <c r="N116" s="408">
        <f t="shared" si="22"/>
        <v>0</v>
      </c>
      <c r="O116" s="332"/>
      <c r="P116" s="409"/>
      <c r="R116" s="457">
        <f t="shared" si="23"/>
        <v>0</v>
      </c>
      <c r="S116" s="469">
        <f t="shared" si="24"/>
        <v>0</v>
      </c>
    </row>
    <row r="117" spans="2:19" hidden="1" x14ac:dyDescent="0.35">
      <c r="B117" s="80"/>
      <c r="C117" s="119"/>
      <c r="D117" s="119"/>
      <c r="E117" s="84"/>
      <c r="F117" s="119"/>
      <c r="G117" s="120"/>
      <c r="H117" s="41"/>
      <c r="I117" s="41"/>
      <c r="J117" s="82"/>
      <c r="K117" s="290">
        <f t="shared" si="20"/>
        <v>0</v>
      </c>
      <c r="L117" s="291">
        <f t="shared" si="21"/>
        <v>0</v>
      </c>
      <c r="M117" s="290">
        <f>IF(P117="x",0,IF(I117&lt;(INDEX(Lookup!$U$2:$U$10,MATCH($D$43,Lookup!$S$2:$S$10,0))),0,ROUND(((_xlfn.DAYS(I117,H117)+1)*J117)/7,0)))</f>
        <v>0</v>
      </c>
      <c r="N117" s="408">
        <f t="shared" si="22"/>
        <v>0</v>
      </c>
      <c r="O117" s="332"/>
      <c r="P117" s="409"/>
      <c r="R117" s="457">
        <f t="shared" si="23"/>
        <v>0</v>
      </c>
      <c r="S117" s="469">
        <f t="shared" si="24"/>
        <v>0</v>
      </c>
    </row>
    <row r="118" spans="2:19" hidden="1" x14ac:dyDescent="0.35">
      <c r="B118" s="80"/>
      <c r="C118" s="119"/>
      <c r="D118" s="119"/>
      <c r="E118" s="84"/>
      <c r="F118" s="119"/>
      <c r="G118" s="120"/>
      <c r="H118" s="41"/>
      <c r="I118" s="41"/>
      <c r="J118" s="82"/>
      <c r="K118" s="290">
        <f t="shared" si="20"/>
        <v>0</v>
      </c>
      <c r="L118" s="291">
        <f t="shared" si="21"/>
        <v>0</v>
      </c>
      <c r="M118" s="290">
        <f>IF(P118="x",0,IF(I118&lt;(INDEX(Lookup!$U$2:$U$10,MATCH($D$43,Lookup!$S$2:$S$10,0))),0,ROUND(((_xlfn.DAYS(I118,H118)+1)*J118)/7,0)))</f>
        <v>0</v>
      </c>
      <c r="N118" s="408">
        <f t="shared" si="22"/>
        <v>0</v>
      </c>
      <c r="O118" s="332"/>
      <c r="P118" s="409"/>
      <c r="R118" s="457">
        <f t="shared" si="23"/>
        <v>0</v>
      </c>
      <c r="S118" s="469">
        <f t="shared" si="24"/>
        <v>0</v>
      </c>
    </row>
    <row r="119" spans="2:19" hidden="1" x14ac:dyDescent="0.35">
      <c r="B119" s="80"/>
      <c r="C119" s="119"/>
      <c r="D119" s="119"/>
      <c r="E119" s="84"/>
      <c r="F119" s="119"/>
      <c r="G119" s="120"/>
      <c r="H119" s="41"/>
      <c r="I119" s="41"/>
      <c r="J119" s="82"/>
      <c r="K119" s="290">
        <f t="shared" si="20"/>
        <v>0</v>
      </c>
      <c r="L119" s="291">
        <f t="shared" si="21"/>
        <v>0</v>
      </c>
      <c r="M119" s="290">
        <f>IF(P119="x",0,IF(I119&lt;(INDEX(Lookup!$U$2:$U$10,MATCH($D$43,Lookup!$S$2:$S$10,0))),0,ROUND(((_xlfn.DAYS(I119,H119)+1)*J119)/7,0)))</f>
        <v>0</v>
      </c>
      <c r="N119" s="408">
        <f t="shared" si="22"/>
        <v>0</v>
      </c>
      <c r="O119" s="332"/>
      <c r="P119" s="409"/>
      <c r="R119" s="457">
        <f t="shared" si="23"/>
        <v>0</v>
      </c>
      <c r="S119" s="469">
        <f t="shared" si="24"/>
        <v>0</v>
      </c>
    </row>
    <row r="120" spans="2:19" hidden="1" x14ac:dyDescent="0.35">
      <c r="B120" s="80"/>
      <c r="C120" s="119"/>
      <c r="D120" s="119"/>
      <c r="E120" s="84"/>
      <c r="F120" s="119"/>
      <c r="G120" s="120"/>
      <c r="H120" s="41"/>
      <c r="I120" s="41"/>
      <c r="J120" s="82"/>
      <c r="K120" s="290">
        <f t="shared" si="20"/>
        <v>0</v>
      </c>
      <c r="L120" s="291">
        <f t="shared" si="21"/>
        <v>0</v>
      </c>
      <c r="M120" s="290">
        <f>IF(P120="x",0,IF(I120&lt;(INDEX(Lookup!$U$2:$U$10,MATCH($D$43,Lookup!$S$2:$S$10,0))),0,ROUND(((_xlfn.DAYS(I120,H120)+1)*J120)/7,0)))</f>
        <v>0</v>
      </c>
      <c r="N120" s="408">
        <f t="shared" si="22"/>
        <v>0</v>
      </c>
      <c r="O120" s="332"/>
      <c r="P120" s="409"/>
      <c r="R120" s="457">
        <f t="shared" si="23"/>
        <v>0</v>
      </c>
      <c r="S120" s="469">
        <f t="shared" si="24"/>
        <v>0</v>
      </c>
    </row>
    <row r="121" spans="2:19" hidden="1" x14ac:dyDescent="0.35">
      <c r="B121" s="80"/>
      <c r="C121" s="119"/>
      <c r="D121" s="119"/>
      <c r="E121" s="84"/>
      <c r="F121" s="119"/>
      <c r="G121" s="120"/>
      <c r="H121" s="41"/>
      <c r="I121" s="41"/>
      <c r="J121" s="82"/>
      <c r="K121" s="290">
        <f t="shared" si="20"/>
        <v>0</v>
      </c>
      <c r="L121" s="291">
        <f t="shared" si="21"/>
        <v>0</v>
      </c>
      <c r="M121" s="290">
        <f>IF(P121="x",0,IF(I121&lt;(INDEX(Lookup!$U$2:$U$10,MATCH($D$43,Lookup!$S$2:$S$10,0))),0,ROUND(((_xlfn.DAYS(I121,H121)+1)*J121)/7,0)))</f>
        <v>0</v>
      </c>
      <c r="N121" s="408">
        <f t="shared" si="22"/>
        <v>0</v>
      </c>
      <c r="O121" s="332"/>
      <c r="P121" s="409"/>
      <c r="R121" s="457">
        <f t="shared" si="23"/>
        <v>0</v>
      </c>
      <c r="S121" s="469">
        <f t="shared" si="24"/>
        <v>0</v>
      </c>
    </row>
    <row r="122" spans="2:19" hidden="1" x14ac:dyDescent="0.35">
      <c r="B122" s="80"/>
      <c r="C122" s="119"/>
      <c r="D122" s="119"/>
      <c r="E122" s="84"/>
      <c r="F122" s="119"/>
      <c r="G122" s="120"/>
      <c r="H122" s="41"/>
      <c r="I122" s="41"/>
      <c r="J122" s="82"/>
      <c r="K122" s="290">
        <f t="shared" si="20"/>
        <v>0</v>
      </c>
      <c r="L122" s="291">
        <f t="shared" si="21"/>
        <v>0</v>
      </c>
      <c r="M122" s="290">
        <f>IF(P122="x",0,IF(I122&lt;(INDEX(Lookup!$U$2:$U$10,MATCH($D$43,Lookup!$S$2:$S$10,0))),0,ROUND(((_xlfn.DAYS(I122,H122)+1)*J122)/7,0)))</f>
        <v>0</v>
      </c>
      <c r="N122" s="408">
        <f t="shared" si="22"/>
        <v>0</v>
      </c>
      <c r="O122" s="332"/>
      <c r="P122" s="409"/>
      <c r="R122" s="457">
        <f t="shared" si="23"/>
        <v>0</v>
      </c>
      <c r="S122" s="469">
        <f t="shared" si="24"/>
        <v>0</v>
      </c>
    </row>
    <row r="123" spans="2:19" hidden="1" x14ac:dyDescent="0.35">
      <c r="B123" s="80"/>
      <c r="C123" s="119"/>
      <c r="D123" s="119"/>
      <c r="E123" s="84"/>
      <c r="F123" s="119"/>
      <c r="G123" s="120"/>
      <c r="H123" s="41"/>
      <c r="I123" s="41"/>
      <c r="J123" s="82"/>
      <c r="K123" s="290">
        <f t="shared" si="20"/>
        <v>0</v>
      </c>
      <c r="L123" s="291">
        <f t="shared" si="21"/>
        <v>0</v>
      </c>
      <c r="M123" s="290">
        <f>IF(P123="x",0,IF(I123&lt;(INDEX(Lookup!$U$2:$U$10,MATCH($D$43,Lookup!$S$2:$S$10,0))),0,ROUND(((_xlfn.DAYS(I123,H123)+1)*J123)/7,0)))</f>
        <v>0</v>
      </c>
      <c r="N123" s="408">
        <f t="shared" si="22"/>
        <v>0</v>
      </c>
      <c r="O123" s="332"/>
      <c r="P123" s="409"/>
      <c r="R123" s="457">
        <f t="shared" si="23"/>
        <v>0</v>
      </c>
      <c r="S123" s="469">
        <f t="shared" si="24"/>
        <v>0</v>
      </c>
    </row>
    <row r="124" spans="2:19" hidden="1" x14ac:dyDescent="0.35">
      <c r="B124" s="80"/>
      <c r="C124" s="119"/>
      <c r="D124" s="119"/>
      <c r="E124" s="84"/>
      <c r="F124" s="119"/>
      <c r="G124" s="120"/>
      <c r="H124" s="41"/>
      <c r="I124" s="41"/>
      <c r="J124" s="82"/>
      <c r="K124" s="290">
        <f t="shared" si="20"/>
        <v>0</v>
      </c>
      <c r="L124" s="291">
        <f t="shared" si="21"/>
        <v>0</v>
      </c>
      <c r="M124" s="290">
        <f>IF(P124="x",0,IF(I124&lt;(INDEX(Lookup!$U$2:$U$10,MATCH($D$43,Lookup!$S$2:$S$10,0))),0,ROUND(((_xlfn.DAYS(I124,H124)+1)*J124)/7,0)))</f>
        <v>0</v>
      </c>
      <c r="N124" s="408">
        <f t="shared" si="22"/>
        <v>0</v>
      </c>
      <c r="O124" s="332"/>
      <c r="P124" s="409"/>
      <c r="R124" s="457">
        <f t="shared" si="23"/>
        <v>0</v>
      </c>
      <c r="S124" s="469">
        <f t="shared" si="24"/>
        <v>0</v>
      </c>
    </row>
    <row r="125" spans="2:19" hidden="1" x14ac:dyDescent="0.35">
      <c r="B125" s="80"/>
      <c r="C125" s="119"/>
      <c r="D125" s="119"/>
      <c r="E125" s="84"/>
      <c r="F125" s="119"/>
      <c r="G125" s="120"/>
      <c r="H125" s="41"/>
      <c r="I125" s="41"/>
      <c r="J125" s="82"/>
      <c r="K125" s="290">
        <f t="shared" si="20"/>
        <v>0</v>
      </c>
      <c r="L125" s="291">
        <f t="shared" si="21"/>
        <v>0</v>
      </c>
      <c r="M125" s="290">
        <f>IF(P125="x",0,IF(I125&lt;(INDEX(Lookup!$U$2:$U$10,MATCH($D$43,Lookup!$S$2:$S$10,0))),0,ROUND(((_xlfn.DAYS(I125,H125)+1)*J125)/7,0)))</f>
        <v>0</v>
      </c>
      <c r="N125" s="408">
        <f t="shared" si="22"/>
        <v>0</v>
      </c>
      <c r="O125" s="332"/>
      <c r="P125" s="409"/>
      <c r="R125" s="457">
        <f t="shared" si="23"/>
        <v>0</v>
      </c>
      <c r="S125" s="469">
        <f t="shared" si="24"/>
        <v>0</v>
      </c>
    </row>
    <row r="126" spans="2:19" hidden="1" x14ac:dyDescent="0.35">
      <c r="B126" s="80"/>
      <c r="C126" s="119"/>
      <c r="D126" s="119"/>
      <c r="E126" s="84"/>
      <c r="F126" s="119"/>
      <c r="G126" s="120"/>
      <c r="H126" s="41"/>
      <c r="I126" s="41"/>
      <c r="J126" s="82"/>
      <c r="K126" s="290">
        <f t="shared" si="20"/>
        <v>0</v>
      </c>
      <c r="L126" s="291">
        <f t="shared" si="21"/>
        <v>0</v>
      </c>
      <c r="M126" s="290">
        <f>IF(P126="x",0,IF(I126&lt;(INDEX(Lookup!$U$2:$U$10,MATCH($D$43,Lookup!$S$2:$S$10,0))),0,ROUND(((_xlfn.DAYS(I126,H126)+1)*J126)/7,0)))</f>
        <v>0</v>
      </c>
      <c r="N126" s="408">
        <f t="shared" si="22"/>
        <v>0</v>
      </c>
      <c r="O126" s="332"/>
      <c r="P126" s="409"/>
      <c r="R126" s="457">
        <f t="shared" si="23"/>
        <v>0</v>
      </c>
      <c r="S126" s="469">
        <f t="shared" si="24"/>
        <v>0</v>
      </c>
    </row>
    <row r="127" spans="2:19" hidden="1" x14ac:dyDescent="0.35">
      <c r="B127" s="80"/>
      <c r="C127" s="119"/>
      <c r="D127" s="119"/>
      <c r="E127" s="84"/>
      <c r="F127" s="119"/>
      <c r="G127" s="120"/>
      <c r="H127" s="41"/>
      <c r="I127" s="41"/>
      <c r="J127" s="82"/>
      <c r="K127" s="290">
        <f t="shared" si="20"/>
        <v>0</v>
      </c>
      <c r="L127" s="291">
        <f t="shared" si="21"/>
        <v>0</v>
      </c>
      <c r="M127" s="290">
        <f>IF(P127="x",0,IF(I127&lt;(INDEX(Lookup!$U$2:$U$10,MATCH($D$43,Lookup!$S$2:$S$10,0))),0,ROUND(((_xlfn.DAYS(I127,H127)+1)*J127)/7,0)))</f>
        <v>0</v>
      </c>
      <c r="N127" s="408">
        <f t="shared" si="22"/>
        <v>0</v>
      </c>
      <c r="O127" s="332"/>
      <c r="P127" s="409"/>
      <c r="R127" s="457">
        <f t="shared" si="23"/>
        <v>0</v>
      </c>
      <c r="S127" s="469">
        <f t="shared" si="24"/>
        <v>0</v>
      </c>
    </row>
    <row r="128" spans="2:19" hidden="1" x14ac:dyDescent="0.35">
      <c r="B128" s="80"/>
      <c r="C128" s="119"/>
      <c r="D128" s="119"/>
      <c r="E128" s="84"/>
      <c r="F128" s="119"/>
      <c r="G128" s="120"/>
      <c r="H128" s="41"/>
      <c r="I128" s="41"/>
      <c r="J128" s="82"/>
      <c r="K128" s="290">
        <f t="shared" si="20"/>
        <v>0</v>
      </c>
      <c r="L128" s="291">
        <f t="shared" si="21"/>
        <v>0</v>
      </c>
      <c r="M128" s="290">
        <f>IF(P128="x",0,IF(I128&lt;(INDEX(Lookup!$U$2:$U$10,MATCH($D$43,Lookup!$S$2:$S$10,0))),0,ROUND(((_xlfn.DAYS(I128,H128)+1)*J128)/7,0)))</f>
        <v>0</v>
      </c>
      <c r="N128" s="408">
        <f t="shared" si="22"/>
        <v>0</v>
      </c>
      <c r="O128" s="332"/>
      <c r="P128" s="409"/>
      <c r="R128" s="457">
        <f t="shared" si="23"/>
        <v>0</v>
      </c>
      <c r="S128" s="469">
        <f t="shared" si="24"/>
        <v>0</v>
      </c>
    </row>
    <row r="129" spans="2:19" hidden="1" x14ac:dyDescent="0.35">
      <c r="B129" s="80"/>
      <c r="C129" s="119"/>
      <c r="D129" s="119"/>
      <c r="E129" s="84"/>
      <c r="F129" s="119"/>
      <c r="G129" s="120"/>
      <c r="H129" s="41"/>
      <c r="I129" s="41"/>
      <c r="J129" s="82"/>
      <c r="K129" s="290">
        <f t="shared" si="20"/>
        <v>0</v>
      </c>
      <c r="L129" s="291">
        <f t="shared" si="21"/>
        <v>0</v>
      </c>
      <c r="M129" s="290">
        <f>IF(P129="x",0,IF(I129&lt;(INDEX(Lookup!$U$2:$U$10,MATCH($D$43,Lookup!$S$2:$S$10,0))),0,ROUND(((_xlfn.DAYS(I129,H129)+1)*J129)/7,0)))</f>
        <v>0</v>
      </c>
      <c r="N129" s="408">
        <f t="shared" si="22"/>
        <v>0</v>
      </c>
      <c r="O129" s="332"/>
      <c r="P129" s="409"/>
      <c r="R129" s="457">
        <f t="shared" si="23"/>
        <v>0</v>
      </c>
      <c r="S129" s="469">
        <f t="shared" si="24"/>
        <v>0</v>
      </c>
    </row>
    <row r="130" spans="2:19" hidden="1" x14ac:dyDescent="0.35">
      <c r="B130" s="80"/>
      <c r="C130" s="119"/>
      <c r="D130" s="119"/>
      <c r="E130" s="84"/>
      <c r="F130" s="119"/>
      <c r="G130" s="120"/>
      <c r="H130" s="41"/>
      <c r="I130" s="41"/>
      <c r="J130" s="82"/>
      <c r="K130" s="290">
        <f t="shared" si="20"/>
        <v>0</v>
      </c>
      <c r="L130" s="291">
        <f t="shared" si="21"/>
        <v>0</v>
      </c>
      <c r="M130" s="290">
        <f>IF(P130="x",0,IF(I130&lt;(INDEX(Lookup!$U$2:$U$10,MATCH($D$43,Lookup!$S$2:$S$10,0))),0,ROUND(((_xlfn.DAYS(I130,H130)+1)*J130)/7,0)))</f>
        <v>0</v>
      </c>
      <c r="N130" s="408">
        <f t="shared" si="22"/>
        <v>0</v>
      </c>
      <c r="O130" s="332"/>
      <c r="P130" s="409"/>
      <c r="R130" s="457">
        <f t="shared" si="23"/>
        <v>0</v>
      </c>
      <c r="S130" s="469">
        <f t="shared" si="24"/>
        <v>0</v>
      </c>
    </row>
    <row r="131" spans="2:19" hidden="1" x14ac:dyDescent="0.35">
      <c r="B131" s="80"/>
      <c r="C131" s="119"/>
      <c r="D131" s="119"/>
      <c r="E131" s="84"/>
      <c r="F131" s="119"/>
      <c r="G131" s="120"/>
      <c r="H131" s="41"/>
      <c r="I131" s="41"/>
      <c r="J131" s="82"/>
      <c r="K131" s="290">
        <f t="shared" si="20"/>
        <v>0</v>
      </c>
      <c r="L131" s="291">
        <f t="shared" si="21"/>
        <v>0</v>
      </c>
      <c r="M131" s="290">
        <f>IF(P131="x",0,IF(I131&lt;(INDEX(Lookup!$U$2:$U$10,MATCH($D$43,Lookup!$S$2:$S$10,0))),0,ROUND(((_xlfn.DAYS(I131,H131)+1)*J131)/7,0)))</f>
        <v>0</v>
      </c>
      <c r="N131" s="408">
        <f t="shared" si="22"/>
        <v>0</v>
      </c>
      <c r="O131" s="332"/>
      <c r="P131" s="409"/>
      <c r="R131" s="457">
        <f t="shared" si="23"/>
        <v>0</v>
      </c>
      <c r="S131" s="469">
        <f t="shared" si="24"/>
        <v>0</v>
      </c>
    </row>
    <row r="132" spans="2:19" hidden="1" x14ac:dyDescent="0.35">
      <c r="B132" s="80"/>
      <c r="C132" s="119"/>
      <c r="D132" s="119"/>
      <c r="E132" s="84"/>
      <c r="F132" s="119"/>
      <c r="G132" s="120"/>
      <c r="H132" s="41"/>
      <c r="I132" s="41"/>
      <c r="J132" s="82"/>
      <c r="K132" s="290">
        <f t="shared" si="20"/>
        <v>0</v>
      </c>
      <c r="L132" s="291">
        <f t="shared" si="21"/>
        <v>0</v>
      </c>
      <c r="M132" s="290">
        <f>IF(P132="x",0,IF(I132&lt;(INDEX(Lookup!$U$2:$U$10,MATCH($D$43,Lookup!$S$2:$S$10,0))),0,ROUND(((_xlfn.DAYS(I132,H132)+1)*J132)/7,0)))</f>
        <v>0</v>
      </c>
      <c r="N132" s="408">
        <f t="shared" si="22"/>
        <v>0</v>
      </c>
      <c r="O132" s="332"/>
      <c r="P132" s="409"/>
      <c r="R132" s="457">
        <f t="shared" si="23"/>
        <v>0</v>
      </c>
      <c r="S132" s="469">
        <f t="shared" si="24"/>
        <v>0</v>
      </c>
    </row>
    <row r="133" spans="2:19" hidden="1" x14ac:dyDescent="0.35">
      <c r="B133" s="80"/>
      <c r="C133" s="119"/>
      <c r="D133" s="119"/>
      <c r="E133" s="84"/>
      <c r="F133" s="119"/>
      <c r="G133" s="120"/>
      <c r="H133" s="41"/>
      <c r="I133" s="41"/>
      <c r="J133" s="82"/>
      <c r="K133" s="290">
        <f t="shared" si="20"/>
        <v>0</v>
      </c>
      <c r="L133" s="291">
        <f t="shared" si="21"/>
        <v>0</v>
      </c>
      <c r="M133" s="290">
        <f>IF(P133="x",0,IF(I133&lt;(INDEX(Lookup!$U$2:$U$10,MATCH($D$43,Lookup!$S$2:$S$10,0))),0,ROUND(((_xlfn.DAYS(I133,H133)+1)*J133)/7,0)))</f>
        <v>0</v>
      </c>
      <c r="N133" s="408">
        <f t="shared" si="22"/>
        <v>0</v>
      </c>
      <c r="O133" s="332"/>
      <c r="P133" s="409"/>
      <c r="R133" s="457">
        <f t="shared" si="23"/>
        <v>0</v>
      </c>
      <c r="S133" s="469">
        <f t="shared" si="24"/>
        <v>0</v>
      </c>
    </row>
    <row r="134" spans="2:19" hidden="1" x14ac:dyDescent="0.35">
      <c r="B134" s="80"/>
      <c r="C134" s="119"/>
      <c r="D134" s="119"/>
      <c r="E134" s="84"/>
      <c r="F134" s="119"/>
      <c r="G134" s="120"/>
      <c r="H134" s="41"/>
      <c r="I134" s="41"/>
      <c r="J134" s="82"/>
      <c r="K134" s="290">
        <f t="shared" si="20"/>
        <v>0</v>
      </c>
      <c r="L134" s="291">
        <f t="shared" si="21"/>
        <v>0</v>
      </c>
      <c r="M134" s="290">
        <f>IF(P134="x",0,IF(I134&lt;(INDEX(Lookup!$U$2:$U$10,MATCH($D$43,Lookup!$S$2:$S$10,0))),0,ROUND(((_xlfn.DAYS(I134,H134)+1)*J134)/7,0)))</f>
        <v>0</v>
      </c>
      <c r="N134" s="408">
        <f t="shared" si="22"/>
        <v>0</v>
      </c>
      <c r="O134" s="332"/>
      <c r="P134" s="409"/>
      <c r="R134" s="457">
        <f t="shared" si="23"/>
        <v>0</v>
      </c>
      <c r="S134" s="469">
        <f t="shared" si="24"/>
        <v>0</v>
      </c>
    </row>
    <row r="135" spans="2:19" hidden="1" x14ac:dyDescent="0.35">
      <c r="B135" s="80"/>
      <c r="C135" s="119"/>
      <c r="D135" s="119"/>
      <c r="E135" s="84"/>
      <c r="F135" s="119"/>
      <c r="G135" s="120"/>
      <c r="H135" s="41"/>
      <c r="I135" s="41"/>
      <c r="J135" s="82"/>
      <c r="K135" s="290">
        <f t="shared" si="20"/>
        <v>0</v>
      </c>
      <c r="L135" s="291">
        <f t="shared" si="21"/>
        <v>0</v>
      </c>
      <c r="M135" s="290">
        <f>IF(P135="x",0,IF(I135&lt;(INDEX(Lookup!$U$2:$U$10,MATCH($D$43,Lookup!$S$2:$S$10,0))),0,ROUND(((_xlfn.DAYS(I135,H135)+1)*J135)/7,0)))</f>
        <v>0</v>
      </c>
      <c r="N135" s="408">
        <f t="shared" si="22"/>
        <v>0</v>
      </c>
      <c r="O135" s="332"/>
      <c r="P135" s="409"/>
      <c r="R135" s="457">
        <f t="shared" si="23"/>
        <v>0</v>
      </c>
      <c r="S135" s="469">
        <f t="shared" si="24"/>
        <v>0</v>
      </c>
    </row>
    <row r="136" spans="2:19" hidden="1" x14ac:dyDescent="0.35">
      <c r="B136" s="80"/>
      <c r="C136" s="119"/>
      <c r="D136" s="119"/>
      <c r="E136" s="84"/>
      <c r="F136" s="119"/>
      <c r="G136" s="120"/>
      <c r="H136" s="41"/>
      <c r="I136" s="41"/>
      <c r="J136" s="82"/>
      <c r="K136" s="290">
        <f t="shared" si="20"/>
        <v>0</v>
      </c>
      <c r="L136" s="291">
        <f t="shared" si="21"/>
        <v>0</v>
      </c>
      <c r="M136" s="290">
        <f>IF(P136="x",0,IF(I136&lt;(INDEX(Lookup!$U$2:$U$10,MATCH($D$43,Lookup!$S$2:$S$10,0))),0,ROUND(((_xlfn.DAYS(I136,H136)+1)*J136)/7,0)))</f>
        <v>0</v>
      </c>
      <c r="N136" s="408">
        <f t="shared" si="22"/>
        <v>0</v>
      </c>
      <c r="O136" s="332"/>
      <c r="P136" s="409"/>
      <c r="R136" s="457">
        <f t="shared" si="23"/>
        <v>0</v>
      </c>
      <c r="S136" s="469">
        <f t="shared" si="24"/>
        <v>0</v>
      </c>
    </row>
    <row r="137" spans="2:19" hidden="1" x14ac:dyDescent="0.35">
      <c r="B137" s="80"/>
      <c r="C137" s="119"/>
      <c r="D137" s="119"/>
      <c r="E137" s="84"/>
      <c r="F137" s="119"/>
      <c r="G137" s="120"/>
      <c r="H137" s="41"/>
      <c r="I137" s="41"/>
      <c r="J137" s="82"/>
      <c r="K137" s="290">
        <f t="shared" si="20"/>
        <v>0</v>
      </c>
      <c r="L137" s="291">
        <f t="shared" si="21"/>
        <v>0</v>
      </c>
      <c r="M137" s="290">
        <f>IF(P137="x",0,IF(I137&lt;(INDEX(Lookup!$U$2:$U$10,MATCH($D$43,Lookup!$S$2:$S$10,0))),0,ROUND(((_xlfn.DAYS(I137,H137)+1)*J137)/7,0)))</f>
        <v>0</v>
      </c>
      <c r="N137" s="408">
        <f t="shared" si="22"/>
        <v>0</v>
      </c>
      <c r="O137" s="332"/>
      <c r="P137" s="409"/>
      <c r="R137" s="457">
        <f t="shared" si="23"/>
        <v>0</v>
      </c>
      <c r="S137" s="469">
        <f t="shared" si="24"/>
        <v>0</v>
      </c>
    </row>
    <row r="138" spans="2:19" hidden="1" x14ac:dyDescent="0.35">
      <c r="B138" s="80"/>
      <c r="C138" s="119"/>
      <c r="D138" s="119"/>
      <c r="E138" s="84"/>
      <c r="F138" s="119"/>
      <c r="G138" s="120"/>
      <c r="H138" s="41"/>
      <c r="I138" s="41"/>
      <c r="J138" s="82"/>
      <c r="K138" s="290">
        <f t="shared" si="20"/>
        <v>0</v>
      </c>
      <c r="L138" s="291">
        <f t="shared" si="21"/>
        <v>0</v>
      </c>
      <c r="M138" s="290">
        <f>IF(P138="x",0,IF(I138&lt;(INDEX(Lookup!$U$2:$U$10,MATCH($D$43,Lookup!$S$2:$S$10,0))),0,ROUND(((_xlfn.DAYS(I138,H138)+1)*J138)/7,0)))</f>
        <v>0</v>
      </c>
      <c r="N138" s="408">
        <f t="shared" si="22"/>
        <v>0</v>
      </c>
      <c r="O138" s="332"/>
      <c r="P138" s="409"/>
      <c r="R138" s="457">
        <f t="shared" si="23"/>
        <v>0</v>
      </c>
      <c r="S138" s="469">
        <f t="shared" si="24"/>
        <v>0</v>
      </c>
    </row>
    <row r="139" spans="2:19" hidden="1" x14ac:dyDescent="0.35">
      <c r="B139" s="80"/>
      <c r="C139" s="119"/>
      <c r="D139" s="119"/>
      <c r="E139" s="84"/>
      <c r="F139" s="119"/>
      <c r="G139" s="120"/>
      <c r="H139" s="41"/>
      <c r="I139" s="41"/>
      <c r="J139" s="82"/>
      <c r="K139" s="290">
        <f t="shared" si="20"/>
        <v>0</v>
      </c>
      <c r="L139" s="291">
        <f t="shared" si="21"/>
        <v>0</v>
      </c>
      <c r="M139" s="290">
        <f>IF(P139="x",0,IF(I139&lt;(INDEX(Lookup!$U$2:$U$10,MATCH($D$43,Lookup!$S$2:$S$10,0))),0,ROUND(((_xlfn.DAYS(I139,H139)+1)*J139)/7,0)))</f>
        <v>0</v>
      </c>
      <c r="N139" s="408">
        <f t="shared" si="22"/>
        <v>0</v>
      </c>
      <c r="O139" s="332"/>
      <c r="P139" s="409"/>
      <c r="R139" s="457">
        <f t="shared" si="23"/>
        <v>0</v>
      </c>
      <c r="S139" s="469">
        <f t="shared" si="24"/>
        <v>0</v>
      </c>
    </row>
    <row r="140" spans="2:19" hidden="1" x14ac:dyDescent="0.35">
      <c r="B140" s="80"/>
      <c r="C140" s="119"/>
      <c r="D140" s="119"/>
      <c r="E140" s="84"/>
      <c r="F140" s="119"/>
      <c r="G140" s="120"/>
      <c r="H140" s="41"/>
      <c r="I140" s="41"/>
      <c r="J140" s="82"/>
      <c r="K140" s="290">
        <f t="shared" si="20"/>
        <v>0</v>
      </c>
      <c r="L140" s="291">
        <f t="shared" si="21"/>
        <v>0</v>
      </c>
      <c r="M140" s="290">
        <f>IF(P140="x",0,IF(I140&lt;(INDEX(Lookup!$U$2:$U$10,MATCH($D$43,Lookup!$S$2:$S$10,0))),0,ROUND(((_xlfn.DAYS(I140,H140)+1)*J140)/7,0)))</f>
        <v>0</v>
      </c>
      <c r="N140" s="408">
        <f t="shared" si="22"/>
        <v>0</v>
      </c>
      <c r="O140" s="332"/>
      <c r="P140" s="409"/>
      <c r="R140" s="457">
        <f t="shared" si="23"/>
        <v>0</v>
      </c>
      <c r="S140" s="469">
        <f t="shared" si="24"/>
        <v>0</v>
      </c>
    </row>
    <row r="141" spans="2:19" x14ac:dyDescent="0.35">
      <c r="B141" s="80"/>
      <c r="C141" s="119"/>
      <c r="D141" s="119"/>
      <c r="E141" s="84"/>
      <c r="F141" s="119"/>
      <c r="G141" s="120"/>
      <c r="H141" s="41"/>
      <c r="I141" s="41"/>
      <c r="J141" s="82"/>
      <c r="K141" s="290">
        <f t="shared" si="20"/>
        <v>0</v>
      </c>
      <c r="L141" s="291">
        <f t="shared" si="21"/>
        <v>0</v>
      </c>
      <c r="M141" s="290">
        <f>IF(P141="x",0,IF(I141&lt;(INDEX(Lookup!$U$2:$U$10,MATCH($D$43,Lookup!$S$2:$S$10,0))),0,ROUND(((_xlfn.DAYS(I141,H141)+1)*J141)/7,0)))</f>
        <v>0</v>
      </c>
      <c r="N141" s="408">
        <f t="shared" si="22"/>
        <v>0</v>
      </c>
      <c r="O141" s="332"/>
      <c r="P141" s="409"/>
      <c r="R141" s="457">
        <f t="shared" si="23"/>
        <v>0</v>
      </c>
      <c r="S141" s="469">
        <f t="shared" si="24"/>
        <v>0</v>
      </c>
    </row>
    <row r="142" spans="2:19" x14ac:dyDescent="0.35">
      <c r="B142" s="80"/>
      <c r="C142" s="119"/>
      <c r="D142" s="119"/>
      <c r="E142" s="84"/>
      <c r="F142" s="119"/>
      <c r="G142" s="120"/>
      <c r="H142" s="41"/>
      <c r="I142" s="41"/>
      <c r="J142" s="82"/>
      <c r="K142" s="290">
        <f t="shared" si="20"/>
        <v>0</v>
      </c>
      <c r="L142" s="291">
        <f t="shared" si="21"/>
        <v>0</v>
      </c>
      <c r="M142" s="290">
        <f>IF(P142="x",0,IF(I142&lt;(INDEX(Lookup!$U$2:$U$10,MATCH($D$43,Lookup!$S$2:$S$10,0))),0,ROUND(((_xlfn.DAYS(I142,H142)+1)*J142)/7,0)))</f>
        <v>0</v>
      </c>
      <c r="N142" s="408">
        <f t="shared" si="22"/>
        <v>0</v>
      </c>
      <c r="O142" s="332"/>
      <c r="P142" s="409"/>
      <c r="R142" s="457">
        <f t="shared" si="23"/>
        <v>0</v>
      </c>
      <c r="S142" s="469">
        <f t="shared" si="24"/>
        <v>0</v>
      </c>
    </row>
    <row r="143" spans="2:19" x14ac:dyDescent="0.35">
      <c r="B143" s="80"/>
      <c r="C143" s="119"/>
      <c r="D143" s="119"/>
      <c r="E143" s="84"/>
      <c r="F143" s="119"/>
      <c r="G143" s="120"/>
      <c r="H143" s="41"/>
      <c r="I143" s="41"/>
      <c r="J143" s="82"/>
      <c r="K143" s="290">
        <f t="shared" si="20"/>
        <v>0</v>
      </c>
      <c r="L143" s="291">
        <f t="shared" si="21"/>
        <v>0</v>
      </c>
      <c r="M143" s="290">
        <f>IF(P143="x",0,IF(I143&lt;(INDEX(Lookup!$U$2:$U$10,MATCH($D$43,Lookup!$S$2:$S$10,0))),0,ROUND(((_xlfn.DAYS(I143,H143)+1)*J143)/7,0)))</f>
        <v>0</v>
      </c>
      <c r="N143" s="408">
        <f t="shared" si="22"/>
        <v>0</v>
      </c>
      <c r="O143" s="332"/>
      <c r="P143" s="409"/>
      <c r="R143" s="457">
        <f t="shared" si="23"/>
        <v>0</v>
      </c>
      <c r="S143" s="469">
        <f t="shared" si="24"/>
        <v>0</v>
      </c>
    </row>
    <row r="144" spans="2:19" x14ac:dyDescent="0.35">
      <c r="B144" s="80"/>
      <c r="C144" s="119"/>
      <c r="D144" s="119"/>
      <c r="E144" s="84"/>
      <c r="F144" s="119"/>
      <c r="G144" s="120"/>
      <c r="H144" s="41"/>
      <c r="I144" s="41"/>
      <c r="J144" s="82"/>
      <c r="K144" s="290">
        <f t="shared" si="20"/>
        <v>0</v>
      </c>
      <c r="L144" s="291">
        <f t="shared" si="21"/>
        <v>0</v>
      </c>
      <c r="M144" s="290">
        <f>IF(P144="x",0,IF(I144&lt;(INDEX(Lookup!$U$2:$U$10,MATCH($D$43,Lookup!$S$2:$S$10,0))),0,ROUND(((_xlfn.DAYS(I144,H144)+1)*J144)/7,0)))</f>
        <v>0</v>
      </c>
      <c r="N144" s="408">
        <f t="shared" si="22"/>
        <v>0</v>
      </c>
      <c r="O144" s="332"/>
      <c r="P144" s="409"/>
      <c r="R144" s="457">
        <f t="shared" si="23"/>
        <v>0</v>
      </c>
      <c r="S144" s="469">
        <f t="shared" si="24"/>
        <v>0</v>
      </c>
    </row>
    <row r="145" spans="2:19" x14ac:dyDescent="0.35">
      <c r="B145" s="80"/>
      <c r="C145" s="119"/>
      <c r="D145" s="119"/>
      <c r="E145" s="84"/>
      <c r="F145" s="119"/>
      <c r="G145" s="120"/>
      <c r="H145" s="41"/>
      <c r="I145" s="41"/>
      <c r="J145" s="82"/>
      <c r="K145" s="290">
        <f t="shared" si="20"/>
        <v>0</v>
      </c>
      <c r="L145" s="291">
        <f t="shared" si="21"/>
        <v>0</v>
      </c>
      <c r="M145" s="290">
        <f>IF(P145="x",0,IF(I145&lt;(INDEX(Lookup!$U$2:$U$10,MATCH($D$43,Lookup!$S$2:$S$10,0))),0,ROUND(((_xlfn.DAYS(I145,H145)+1)*J145)/7,0)))</f>
        <v>0</v>
      </c>
      <c r="N145" s="408">
        <f t="shared" si="22"/>
        <v>0</v>
      </c>
      <c r="O145" s="332"/>
      <c r="P145" s="409"/>
      <c r="R145" s="457">
        <f t="shared" si="23"/>
        <v>0</v>
      </c>
      <c r="S145" s="469">
        <f t="shared" si="24"/>
        <v>0</v>
      </c>
    </row>
    <row r="146" spans="2:19" x14ac:dyDescent="0.35">
      <c r="B146" s="80"/>
      <c r="C146" s="119"/>
      <c r="D146" s="119"/>
      <c r="E146" s="84"/>
      <c r="F146" s="119"/>
      <c r="G146" s="120"/>
      <c r="H146" s="41"/>
      <c r="I146" s="41"/>
      <c r="J146" s="82"/>
      <c r="K146" s="290">
        <f t="shared" si="20"/>
        <v>0</v>
      </c>
      <c r="L146" s="291">
        <f t="shared" si="21"/>
        <v>0</v>
      </c>
      <c r="M146" s="290">
        <f>IF(P146="x",0,IF(I146&lt;(INDEX(Lookup!$U$2:$U$10,MATCH($D$43,Lookup!$S$2:$S$10,0))),0,ROUND(((_xlfn.DAYS(I146,H146)+1)*J146)/7,0)))</f>
        <v>0</v>
      </c>
      <c r="N146" s="408">
        <f t="shared" si="22"/>
        <v>0</v>
      </c>
      <c r="O146" s="332"/>
      <c r="P146" s="409"/>
      <c r="R146" s="457">
        <f t="shared" si="23"/>
        <v>0</v>
      </c>
      <c r="S146" s="469">
        <f t="shared" si="24"/>
        <v>0</v>
      </c>
    </row>
    <row r="147" spans="2:19" x14ac:dyDescent="0.35">
      <c r="B147" s="80"/>
      <c r="C147" s="119"/>
      <c r="D147" s="119"/>
      <c r="E147" s="84"/>
      <c r="F147" s="119"/>
      <c r="G147" s="120"/>
      <c r="H147" s="41"/>
      <c r="I147" s="41"/>
      <c r="J147" s="82"/>
      <c r="K147" s="290">
        <f t="shared" si="20"/>
        <v>0</v>
      </c>
      <c r="L147" s="291">
        <f t="shared" si="21"/>
        <v>0</v>
      </c>
      <c r="M147" s="290">
        <f>IF(P147="x",0,IF(I147&lt;(INDEX(Lookup!$U$2:$U$10,MATCH($D$43,Lookup!$S$2:$S$10,0))),0,ROUND(((_xlfn.DAYS(I147,H147)+1)*J147)/7,0)))</f>
        <v>0</v>
      </c>
      <c r="N147" s="408">
        <f t="shared" si="22"/>
        <v>0</v>
      </c>
      <c r="O147" s="332"/>
      <c r="P147" s="409"/>
      <c r="R147" s="457">
        <f t="shared" si="23"/>
        <v>0</v>
      </c>
      <c r="S147" s="469">
        <f t="shared" si="24"/>
        <v>0</v>
      </c>
    </row>
    <row r="148" spans="2:19" x14ac:dyDescent="0.35">
      <c r="B148" s="80"/>
      <c r="C148" s="119"/>
      <c r="D148" s="119"/>
      <c r="E148" s="84"/>
      <c r="F148" s="119"/>
      <c r="G148" s="120"/>
      <c r="H148" s="41"/>
      <c r="I148" s="41"/>
      <c r="J148" s="82"/>
      <c r="K148" s="290">
        <f t="shared" si="20"/>
        <v>0</v>
      </c>
      <c r="L148" s="291">
        <f t="shared" si="21"/>
        <v>0</v>
      </c>
      <c r="M148" s="290">
        <f>IF(P148="x",0,IF(I148&lt;(INDEX(Lookup!$U$2:$U$10,MATCH($D$43,Lookup!$S$2:$S$10,0))),0,ROUND(((_xlfn.DAYS(I148,H148)+1)*J148)/7,0)))</f>
        <v>0</v>
      </c>
      <c r="N148" s="408">
        <f t="shared" si="22"/>
        <v>0</v>
      </c>
      <c r="O148" s="332"/>
      <c r="P148" s="409"/>
      <c r="R148" s="457">
        <f t="shared" si="23"/>
        <v>0</v>
      </c>
      <c r="S148" s="469">
        <f t="shared" si="24"/>
        <v>0</v>
      </c>
    </row>
    <row r="149" spans="2:19" x14ac:dyDescent="0.35">
      <c r="B149" s="80"/>
      <c r="C149" s="119"/>
      <c r="D149" s="119"/>
      <c r="E149" s="84"/>
      <c r="F149" s="119"/>
      <c r="G149" s="120"/>
      <c r="H149" s="41"/>
      <c r="I149" s="41"/>
      <c r="J149" s="82"/>
      <c r="K149" s="290">
        <f t="shared" si="20"/>
        <v>0</v>
      </c>
      <c r="L149" s="291">
        <f t="shared" si="21"/>
        <v>0</v>
      </c>
      <c r="M149" s="290">
        <f>IF(P149="x",0,IF(I149&lt;(INDEX(Lookup!$U$2:$U$10,MATCH($D$43,Lookup!$S$2:$S$10,0))),0,ROUND(((_xlfn.DAYS(I149,H149)+1)*J149)/7,0)))</f>
        <v>0</v>
      </c>
      <c r="N149" s="408">
        <f t="shared" si="22"/>
        <v>0</v>
      </c>
      <c r="O149" s="332"/>
      <c r="P149" s="409"/>
      <c r="R149" s="457">
        <f t="shared" si="23"/>
        <v>0</v>
      </c>
      <c r="S149" s="469">
        <f t="shared" si="24"/>
        <v>0</v>
      </c>
    </row>
    <row r="150" spans="2:19" x14ac:dyDescent="0.35">
      <c r="B150" s="80"/>
      <c r="C150" s="119"/>
      <c r="D150" s="119"/>
      <c r="E150" s="84"/>
      <c r="F150" s="119"/>
      <c r="G150" s="120"/>
      <c r="H150" s="41"/>
      <c r="I150" s="41"/>
      <c r="J150" s="82"/>
      <c r="K150" s="290">
        <f t="shared" si="20"/>
        <v>0</v>
      </c>
      <c r="L150" s="291">
        <f t="shared" si="21"/>
        <v>0</v>
      </c>
      <c r="M150" s="290">
        <f>IF(P150="x",0,IF(I150&lt;(INDEX(Lookup!$U$2:$U$10,MATCH($D$43,Lookup!$S$2:$S$10,0))),0,ROUND(((_xlfn.DAYS(I150,H150)+1)*J150)/7,0)))</f>
        <v>0</v>
      </c>
      <c r="N150" s="408">
        <f t="shared" si="22"/>
        <v>0</v>
      </c>
      <c r="O150" s="332"/>
      <c r="P150" s="409"/>
      <c r="R150" s="457">
        <f t="shared" si="23"/>
        <v>0</v>
      </c>
      <c r="S150" s="469">
        <f t="shared" si="24"/>
        <v>0</v>
      </c>
    </row>
    <row r="151" spans="2:19" x14ac:dyDescent="0.35">
      <c r="B151" s="80"/>
      <c r="C151" s="119"/>
      <c r="D151" s="119"/>
      <c r="E151" s="84"/>
      <c r="F151" s="119"/>
      <c r="G151" s="120"/>
      <c r="H151" s="41"/>
      <c r="I151" s="41"/>
      <c r="J151" s="82"/>
      <c r="K151" s="290">
        <f t="shared" si="20"/>
        <v>0</v>
      </c>
      <c r="L151" s="291">
        <f t="shared" si="21"/>
        <v>0</v>
      </c>
      <c r="M151" s="290">
        <f>IF(P151="x",0,IF(I151&lt;(INDEX(Lookup!$U$2:$U$10,MATCH($D$43,Lookup!$S$2:$S$10,0))),0,ROUND(((_xlfn.DAYS(I151,H151)+1)*J151)/7,0)))</f>
        <v>0</v>
      </c>
      <c r="N151" s="408">
        <f t="shared" si="22"/>
        <v>0</v>
      </c>
      <c r="O151" s="332"/>
      <c r="P151" s="409"/>
      <c r="R151" s="457">
        <f t="shared" si="23"/>
        <v>0</v>
      </c>
      <c r="S151" s="469">
        <f t="shared" si="24"/>
        <v>0</v>
      </c>
    </row>
    <row r="152" spans="2:19" x14ac:dyDescent="0.35">
      <c r="B152" s="80"/>
      <c r="C152" s="119"/>
      <c r="D152" s="119"/>
      <c r="E152" s="84"/>
      <c r="F152" s="119"/>
      <c r="G152" s="120"/>
      <c r="H152" s="41"/>
      <c r="I152" s="41"/>
      <c r="J152" s="82"/>
      <c r="K152" s="290">
        <f t="shared" si="20"/>
        <v>0</v>
      </c>
      <c r="L152" s="291">
        <f t="shared" si="21"/>
        <v>0</v>
      </c>
      <c r="M152" s="290">
        <f>IF(P152="x",0,IF(I152&lt;(INDEX(Lookup!$U$2:$U$10,MATCH($D$43,Lookup!$S$2:$S$10,0))),0,ROUND(((_xlfn.DAYS(I152,H152)+1)*J152)/7,0)))</f>
        <v>0</v>
      </c>
      <c r="N152" s="408">
        <f t="shared" si="22"/>
        <v>0</v>
      </c>
      <c r="O152" s="332"/>
      <c r="P152" s="409"/>
      <c r="R152" s="457">
        <f t="shared" si="23"/>
        <v>0</v>
      </c>
      <c r="S152" s="469">
        <f t="shared" si="24"/>
        <v>0</v>
      </c>
    </row>
    <row r="153" spans="2:19" x14ac:dyDescent="0.35">
      <c r="B153" s="80"/>
      <c r="C153" s="119"/>
      <c r="D153" s="119"/>
      <c r="E153" s="84"/>
      <c r="F153" s="119"/>
      <c r="G153" s="120"/>
      <c r="H153" s="41"/>
      <c r="I153" s="41"/>
      <c r="J153" s="82"/>
      <c r="K153" s="290">
        <f t="shared" si="20"/>
        <v>0</v>
      </c>
      <c r="L153" s="291">
        <f t="shared" si="21"/>
        <v>0</v>
      </c>
      <c r="M153" s="290">
        <f>IF(P153="x",0,IF(I153&lt;(INDEX(Lookup!$U$2:$U$10,MATCH($D$43,Lookup!$S$2:$S$10,0))),0,ROUND(((_xlfn.DAYS(I153,H153)+1)*J153)/7,0)))</f>
        <v>0</v>
      </c>
      <c r="N153" s="408">
        <f t="shared" si="22"/>
        <v>0</v>
      </c>
      <c r="O153" s="332"/>
      <c r="P153" s="409"/>
      <c r="R153" s="457">
        <f t="shared" si="23"/>
        <v>0</v>
      </c>
      <c r="S153" s="469">
        <f t="shared" si="24"/>
        <v>0</v>
      </c>
    </row>
    <row r="154" spans="2:19" x14ac:dyDescent="0.35">
      <c r="B154" s="80"/>
      <c r="C154" s="119"/>
      <c r="D154" s="119"/>
      <c r="E154" s="84"/>
      <c r="F154" s="119"/>
      <c r="G154" s="120"/>
      <c r="H154" s="41"/>
      <c r="I154" s="41"/>
      <c r="J154" s="82"/>
      <c r="K154" s="290">
        <f t="shared" si="20"/>
        <v>0</v>
      </c>
      <c r="L154" s="291">
        <f t="shared" si="21"/>
        <v>0</v>
      </c>
      <c r="M154" s="290">
        <f>IF(P154="x",0,IF(I154&lt;(INDEX(Lookup!$U$2:$U$10,MATCH($D$43,Lookup!$S$2:$S$10,0))),0,ROUND(((_xlfn.DAYS(I154,H154)+1)*J154)/7,0)))</f>
        <v>0</v>
      </c>
      <c r="N154" s="408">
        <f t="shared" si="22"/>
        <v>0</v>
      </c>
      <c r="O154" s="332"/>
      <c r="P154" s="409"/>
      <c r="R154" s="457">
        <f t="shared" si="23"/>
        <v>0</v>
      </c>
      <c r="S154" s="469">
        <f t="shared" si="24"/>
        <v>0</v>
      </c>
    </row>
    <row r="155" spans="2:19" x14ac:dyDescent="0.35">
      <c r="B155" s="80"/>
      <c r="C155" s="119"/>
      <c r="D155" s="119"/>
      <c r="E155" s="84"/>
      <c r="F155" s="119"/>
      <c r="G155" s="120"/>
      <c r="H155" s="41"/>
      <c r="I155" s="41"/>
      <c r="J155" s="82"/>
      <c r="K155" s="290">
        <f t="shared" si="20"/>
        <v>0</v>
      </c>
      <c r="L155" s="291">
        <f t="shared" si="21"/>
        <v>0</v>
      </c>
      <c r="M155" s="290">
        <f>IF(P155="x",0,IF(I155&lt;(INDEX(Lookup!$U$2:$U$10,MATCH($D$43,Lookup!$S$2:$S$10,0))),0,ROUND(((_xlfn.DAYS(I155,H155)+1)*J155)/7,0)))</f>
        <v>0</v>
      </c>
      <c r="N155" s="408">
        <f t="shared" si="22"/>
        <v>0</v>
      </c>
      <c r="O155" s="332"/>
      <c r="P155" s="409"/>
      <c r="R155" s="457">
        <f t="shared" si="23"/>
        <v>0</v>
      </c>
      <c r="S155" s="469">
        <f t="shared" si="24"/>
        <v>0</v>
      </c>
    </row>
    <row r="156" spans="2:19" x14ac:dyDescent="0.35">
      <c r="B156" s="80"/>
      <c r="C156" s="119"/>
      <c r="D156" s="119"/>
      <c r="E156" s="84"/>
      <c r="F156" s="119"/>
      <c r="G156" s="120"/>
      <c r="H156" s="41"/>
      <c r="I156" s="41"/>
      <c r="J156" s="82"/>
      <c r="K156" s="290">
        <f t="shared" si="20"/>
        <v>0</v>
      </c>
      <c r="L156" s="291">
        <f t="shared" si="21"/>
        <v>0</v>
      </c>
      <c r="M156" s="290">
        <f>IF(P156="x",0,IF(I156&lt;(INDEX(Lookup!$U$2:$U$10,MATCH($D$43,Lookup!$S$2:$S$10,0))),0,ROUND(((_xlfn.DAYS(I156,H156)+1)*J156)/7,0)))</f>
        <v>0</v>
      </c>
      <c r="N156" s="408">
        <f t="shared" si="22"/>
        <v>0</v>
      </c>
      <c r="O156" s="332"/>
      <c r="P156" s="409"/>
      <c r="R156" s="457">
        <f t="shared" si="23"/>
        <v>0</v>
      </c>
      <c r="S156" s="469">
        <f t="shared" si="24"/>
        <v>0</v>
      </c>
    </row>
    <row r="157" spans="2:19" x14ac:dyDescent="0.35">
      <c r="B157" s="80"/>
      <c r="C157" s="119"/>
      <c r="D157" s="119"/>
      <c r="E157" s="84"/>
      <c r="F157" s="119"/>
      <c r="G157" s="120"/>
      <c r="H157" s="41"/>
      <c r="I157" s="41"/>
      <c r="J157" s="82"/>
      <c r="K157" s="290">
        <f t="shared" si="20"/>
        <v>0</v>
      </c>
      <c r="L157" s="291">
        <f t="shared" si="21"/>
        <v>0</v>
      </c>
      <c r="M157" s="290">
        <f>IF(P157="x",0,IF(I157&lt;(INDEX(Lookup!$U$2:$U$10,MATCH($D$43,Lookup!$S$2:$S$10,0))),0,ROUND(((_xlfn.DAYS(I157,H157)+1)*J157)/7,0)))</f>
        <v>0</v>
      </c>
      <c r="N157" s="408">
        <f t="shared" si="22"/>
        <v>0</v>
      </c>
      <c r="O157" s="332"/>
      <c r="P157" s="409"/>
      <c r="R157" s="457">
        <f t="shared" si="23"/>
        <v>0</v>
      </c>
      <c r="S157" s="469">
        <f t="shared" si="24"/>
        <v>0</v>
      </c>
    </row>
    <row r="158" spans="2:19" x14ac:dyDescent="0.35">
      <c r="B158" s="80"/>
      <c r="C158" s="119"/>
      <c r="D158" s="119"/>
      <c r="E158" s="84"/>
      <c r="F158" s="119"/>
      <c r="G158" s="120"/>
      <c r="H158" s="41"/>
      <c r="I158" s="41"/>
      <c r="J158" s="82"/>
      <c r="K158" s="290">
        <f t="shared" si="20"/>
        <v>0</v>
      </c>
      <c r="L158" s="291">
        <f t="shared" si="21"/>
        <v>0</v>
      </c>
      <c r="M158" s="290">
        <f>IF(P158="x",0,IF(I158&lt;(INDEX(Lookup!$U$2:$U$10,MATCH($D$43,Lookup!$S$2:$S$10,0))),0,ROUND(((_xlfn.DAYS(I158,H158)+1)*J158)/7,0)))</f>
        <v>0</v>
      </c>
      <c r="N158" s="408">
        <f t="shared" si="22"/>
        <v>0</v>
      </c>
      <c r="O158" s="332"/>
      <c r="P158" s="409"/>
      <c r="R158" s="457">
        <f t="shared" si="23"/>
        <v>0</v>
      </c>
      <c r="S158" s="469">
        <f t="shared" si="24"/>
        <v>0</v>
      </c>
    </row>
    <row r="159" spans="2:19" x14ac:dyDescent="0.35">
      <c r="B159" s="80"/>
      <c r="C159" s="119"/>
      <c r="D159" s="119"/>
      <c r="E159" s="84"/>
      <c r="F159" s="119"/>
      <c r="G159" s="120"/>
      <c r="H159" s="41"/>
      <c r="I159" s="41"/>
      <c r="J159" s="82"/>
      <c r="K159" s="290">
        <f t="shared" si="20"/>
        <v>0</v>
      </c>
      <c r="L159" s="291">
        <f t="shared" si="21"/>
        <v>0</v>
      </c>
      <c r="M159" s="290">
        <f>IF(P159="x",0,IF(I159&lt;(INDEX(Lookup!$U$2:$U$10,MATCH($D$43,Lookup!$S$2:$S$10,0))),0,ROUND(((_xlfn.DAYS(I159,H159)+1)*J159)/7,0)))</f>
        <v>0</v>
      </c>
      <c r="N159" s="408">
        <f t="shared" si="22"/>
        <v>0</v>
      </c>
      <c r="O159" s="332"/>
      <c r="P159" s="409"/>
      <c r="R159" s="457">
        <f t="shared" si="23"/>
        <v>0</v>
      </c>
      <c r="S159" s="469">
        <f t="shared" si="24"/>
        <v>0</v>
      </c>
    </row>
    <row r="160" spans="2:19" x14ac:dyDescent="0.35">
      <c r="B160" s="80"/>
      <c r="C160" s="119"/>
      <c r="D160" s="119"/>
      <c r="E160" s="84"/>
      <c r="F160" s="119"/>
      <c r="G160" s="120"/>
      <c r="H160" s="41"/>
      <c r="I160" s="41"/>
      <c r="J160" s="82"/>
      <c r="K160" s="290">
        <f t="shared" si="20"/>
        <v>0</v>
      </c>
      <c r="L160" s="291">
        <f t="shared" si="21"/>
        <v>0</v>
      </c>
      <c r="M160" s="290">
        <f>IF(P160="x",0,IF(I160&lt;(INDEX(Lookup!$U$2:$U$10,MATCH($D$43,Lookup!$S$2:$S$10,0))),0,ROUND(((_xlfn.DAYS(I160,H160)+1)*J160)/7,0)))</f>
        <v>0</v>
      </c>
      <c r="N160" s="408">
        <f t="shared" si="22"/>
        <v>0</v>
      </c>
      <c r="O160" s="332"/>
      <c r="P160" s="409"/>
      <c r="R160" s="457">
        <f t="shared" si="23"/>
        <v>0</v>
      </c>
      <c r="S160" s="469">
        <f t="shared" si="24"/>
        <v>0</v>
      </c>
    </row>
    <row r="161" spans="2:19" x14ac:dyDescent="0.35">
      <c r="B161" s="80"/>
      <c r="C161" s="119"/>
      <c r="D161" s="119"/>
      <c r="E161" s="84"/>
      <c r="F161" s="119"/>
      <c r="G161" s="120"/>
      <c r="H161" s="41"/>
      <c r="I161" s="41"/>
      <c r="J161" s="82"/>
      <c r="K161" s="290">
        <f t="shared" si="20"/>
        <v>0</v>
      </c>
      <c r="L161" s="291">
        <f t="shared" si="21"/>
        <v>0</v>
      </c>
      <c r="M161" s="290">
        <f>IF(P161="x",0,IF(I161&lt;(INDEX(Lookup!$U$2:$U$10,MATCH($D$43,Lookup!$S$2:$S$10,0))),0,ROUND(((_xlfn.DAYS(I161,H161)+1)*J161)/7,0)))</f>
        <v>0</v>
      </c>
      <c r="N161" s="408">
        <f t="shared" si="22"/>
        <v>0</v>
      </c>
      <c r="O161" s="332"/>
      <c r="P161" s="409"/>
      <c r="R161" s="457">
        <f t="shared" si="23"/>
        <v>0</v>
      </c>
      <c r="S161" s="469">
        <f t="shared" si="24"/>
        <v>0</v>
      </c>
    </row>
    <row r="162" spans="2:19" x14ac:dyDescent="0.35">
      <c r="B162" s="80"/>
      <c r="C162" s="119"/>
      <c r="D162" s="119"/>
      <c r="E162" s="84"/>
      <c r="F162" s="119"/>
      <c r="G162" s="120"/>
      <c r="H162" s="41"/>
      <c r="I162" s="41"/>
      <c r="J162" s="82"/>
      <c r="K162" s="290">
        <f t="shared" si="20"/>
        <v>0</v>
      </c>
      <c r="L162" s="291">
        <f t="shared" si="21"/>
        <v>0</v>
      </c>
      <c r="M162" s="290">
        <f>IF(P162="x",0,IF(I162&lt;(INDEX(Lookup!$U$2:$U$10,MATCH($D$43,Lookup!$S$2:$S$10,0))),0,ROUND(((_xlfn.DAYS(I162,H162)+1)*J162)/7,0)))</f>
        <v>0</v>
      </c>
      <c r="N162" s="408">
        <f t="shared" si="22"/>
        <v>0</v>
      </c>
      <c r="O162" s="332"/>
      <c r="P162" s="409"/>
      <c r="R162" s="457">
        <f t="shared" si="23"/>
        <v>0</v>
      </c>
      <c r="S162" s="469">
        <f t="shared" si="24"/>
        <v>0</v>
      </c>
    </row>
    <row r="163" spans="2:19" x14ac:dyDescent="0.35">
      <c r="B163" s="80"/>
      <c r="C163" s="119"/>
      <c r="D163" s="119"/>
      <c r="E163" s="84"/>
      <c r="F163" s="119"/>
      <c r="G163" s="120"/>
      <c r="H163" s="41"/>
      <c r="I163" s="41"/>
      <c r="J163" s="82"/>
      <c r="K163" s="290">
        <f t="shared" si="20"/>
        <v>0</v>
      </c>
      <c r="L163" s="291">
        <f t="shared" si="21"/>
        <v>0</v>
      </c>
      <c r="M163" s="290">
        <f>IF(P163="x",0,IF(I163&lt;(INDEX(Lookup!$U$2:$U$10,MATCH($D$43,Lookup!$S$2:$S$10,0))),0,ROUND(((_xlfn.DAYS(I163,H163)+1)*J163)/7,0)))</f>
        <v>0</v>
      </c>
      <c r="N163" s="408">
        <f t="shared" si="22"/>
        <v>0</v>
      </c>
      <c r="O163" s="332"/>
      <c r="P163" s="409"/>
      <c r="R163" s="457">
        <f t="shared" si="23"/>
        <v>0</v>
      </c>
      <c r="S163" s="469">
        <f t="shared" si="24"/>
        <v>0</v>
      </c>
    </row>
    <row r="164" spans="2:19" x14ac:dyDescent="0.35">
      <c r="B164" s="80"/>
      <c r="C164" s="119"/>
      <c r="D164" s="119"/>
      <c r="E164" s="84"/>
      <c r="F164" s="119"/>
      <c r="G164" s="120"/>
      <c r="H164" s="41"/>
      <c r="I164" s="41"/>
      <c r="J164" s="82"/>
      <c r="K164" s="290">
        <f t="shared" si="20"/>
        <v>0</v>
      </c>
      <c r="L164" s="291">
        <f t="shared" si="21"/>
        <v>0</v>
      </c>
      <c r="M164" s="290">
        <f>IF(P164="x",0,IF(I164&lt;(INDEX(Lookup!$U$2:$U$10,MATCH($D$43,Lookup!$S$2:$S$10,0))),0,ROUND(((_xlfn.DAYS(I164,H164)+1)*J164)/7,0)))</f>
        <v>0</v>
      </c>
      <c r="N164" s="408">
        <f t="shared" si="22"/>
        <v>0</v>
      </c>
      <c r="O164" s="332"/>
      <c r="P164" s="409"/>
      <c r="R164" s="457">
        <f t="shared" si="23"/>
        <v>0</v>
      </c>
      <c r="S164" s="469">
        <f t="shared" si="24"/>
        <v>0</v>
      </c>
    </row>
    <row r="165" spans="2:19" x14ac:dyDescent="0.35">
      <c r="B165" s="80"/>
      <c r="C165" s="119"/>
      <c r="D165" s="119"/>
      <c r="E165" s="84"/>
      <c r="F165" s="119"/>
      <c r="G165" s="120"/>
      <c r="H165" s="41"/>
      <c r="I165" s="41"/>
      <c r="J165" s="82"/>
      <c r="K165" s="290">
        <f t="shared" si="20"/>
        <v>0</v>
      </c>
      <c r="L165" s="291">
        <f t="shared" si="21"/>
        <v>0</v>
      </c>
      <c r="M165" s="290">
        <f>IF(P165="x",0,IF(I165&lt;(INDEX(Lookup!$U$2:$U$10,MATCH($D$43,Lookup!$S$2:$S$10,0))),0,ROUND(((_xlfn.DAYS(I165,H165)+1)*J165)/7,0)))</f>
        <v>0</v>
      </c>
      <c r="N165" s="408">
        <f t="shared" si="22"/>
        <v>0</v>
      </c>
      <c r="O165" s="332"/>
      <c r="P165" s="409"/>
      <c r="R165" s="457">
        <f t="shared" si="23"/>
        <v>0</v>
      </c>
      <c r="S165" s="469">
        <f t="shared" si="24"/>
        <v>0</v>
      </c>
    </row>
    <row r="166" spans="2:19" x14ac:dyDescent="0.35">
      <c r="B166" s="80"/>
      <c r="C166" s="119"/>
      <c r="D166" s="119"/>
      <c r="E166" s="84"/>
      <c r="F166" s="119"/>
      <c r="G166" s="120"/>
      <c r="H166" s="41"/>
      <c r="I166" s="41"/>
      <c r="J166" s="82"/>
      <c r="K166" s="290">
        <f t="shared" si="20"/>
        <v>0</v>
      </c>
      <c r="L166" s="291">
        <f t="shared" si="21"/>
        <v>0</v>
      </c>
      <c r="M166" s="290">
        <f>IF(P166="x",0,IF(I166&lt;(INDEX(Lookup!$U$2:$U$10,MATCH($D$43,Lookup!$S$2:$S$10,0))),0,ROUND(((_xlfn.DAYS(I166,H166)+1)*J166)/7,0)))</f>
        <v>0</v>
      </c>
      <c r="N166" s="408">
        <f t="shared" si="22"/>
        <v>0</v>
      </c>
      <c r="O166" s="332"/>
      <c r="P166" s="409"/>
      <c r="R166" s="457">
        <f t="shared" si="23"/>
        <v>0</v>
      </c>
      <c r="S166" s="469">
        <f t="shared" si="24"/>
        <v>0</v>
      </c>
    </row>
    <row r="167" spans="2:19" x14ac:dyDescent="0.35">
      <c r="B167" s="80"/>
      <c r="C167" s="119"/>
      <c r="D167" s="119"/>
      <c r="E167" s="84"/>
      <c r="F167" s="119"/>
      <c r="G167" s="120"/>
      <c r="H167" s="41"/>
      <c r="I167" s="41"/>
      <c r="J167" s="82"/>
      <c r="K167" s="290">
        <f t="shared" si="20"/>
        <v>0</v>
      </c>
      <c r="L167" s="291">
        <f t="shared" si="21"/>
        <v>0</v>
      </c>
      <c r="M167" s="290">
        <f>IF(P167="x",0,IF(I167&lt;(INDEX(Lookup!$U$2:$U$10,MATCH($D$43,Lookup!$S$2:$S$10,0))),0,ROUND(((_xlfn.DAYS(I167,H167)+1)*J167)/7,0)))</f>
        <v>0</v>
      </c>
      <c r="N167" s="408">
        <f t="shared" si="22"/>
        <v>0</v>
      </c>
      <c r="O167" s="332"/>
      <c r="P167" s="409"/>
      <c r="R167" s="457">
        <f t="shared" si="23"/>
        <v>0</v>
      </c>
      <c r="S167" s="469">
        <f t="shared" si="24"/>
        <v>0</v>
      </c>
    </row>
    <row r="168" spans="2:19" x14ac:dyDescent="0.35">
      <c r="B168" s="80"/>
      <c r="C168" s="119"/>
      <c r="D168" s="119"/>
      <c r="E168" s="84"/>
      <c r="F168" s="119"/>
      <c r="G168" s="120"/>
      <c r="H168" s="41"/>
      <c r="I168" s="41"/>
      <c r="J168" s="82"/>
      <c r="K168" s="290">
        <f t="shared" si="20"/>
        <v>0</v>
      </c>
      <c r="L168" s="291">
        <f t="shared" si="21"/>
        <v>0</v>
      </c>
      <c r="M168" s="290">
        <f>IF(P168="x",0,IF(I168&lt;(INDEX(Lookup!$U$2:$U$10,MATCH($D$43,Lookup!$S$2:$S$10,0))),0,ROUND(((_xlfn.DAYS(I168,H168)+1)*J168)/7,0)))</f>
        <v>0</v>
      </c>
      <c r="N168" s="408">
        <f t="shared" si="22"/>
        <v>0</v>
      </c>
      <c r="O168" s="332"/>
      <c r="P168" s="409"/>
      <c r="R168" s="457">
        <f t="shared" si="23"/>
        <v>0</v>
      </c>
      <c r="S168" s="469">
        <f t="shared" si="24"/>
        <v>0</v>
      </c>
    </row>
    <row r="169" spans="2:19" x14ac:dyDescent="0.35">
      <c r="B169" s="80"/>
      <c r="C169" s="119"/>
      <c r="D169" s="119"/>
      <c r="E169" s="84"/>
      <c r="F169" s="119"/>
      <c r="G169" s="120"/>
      <c r="H169" s="41"/>
      <c r="I169" s="41"/>
      <c r="J169" s="82"/>
      <c r="K169" s="290">
        <f t="shared" si="20"/>
        <v>0</v>
      </c>
      <c r="L169" s="291">
        <f t="shared" si="21"/>
        <v>0</v>
      </c>
      <c r="M169" s="290">
        <f>IF(P169="x",0,IF(I169&lt;(INDEX(Lookup!$U$2:$U$10,MATCH($D$43,Lookup!$S$2:$S$10,0))),0,ROUND(((_xlfn.DAYS(I169,H169)+1)*J169)/7,0)))</f>
        <v>0</v>
      </c>
      <c r="N169" s="408">
        <f t="shared" si="22"/>
        <v>0</v>
      </c>
      <c r="O169" s="332"/>
      <c r="P169" s="409"/>
      <c r="R169" s="457">
        <f t="shared" si="23"/>
        <v>0</v>
      </c>
      <c r="S169" s="469">
        <f t="shared" si="24"/>
        <v>0</v>
      </c>
    </row>
    <row r="170" spans="2:19" x14ac:dyDescent="0.35">
      <c r="B170" s="80"/>
      <c r="C170" s="119"/>
      <c r="D170" s="119"/>
      <c r="E170" s="84"/>
      <c r="F170" s="119"/>
      <c r="G170" s="120"/>
      <c r="H170" s="41"/>
      <c r="I170" s="41"/>
      <c r="J170" s="82"/>
      <c r="K170" s="290">
        <f t="shared" si="20"/>
        <v>0</v>
      </c>
      <c r="L170" s="291">
        <f t="shared" si="21"/>
        <v>0</v>
      </c>
      <c r="M170" s="290">
        <f>IF(P170="x",0,IF(I170&lt;(INDEX(Lookup!$U$2:$U$10,MATCH($D$43,Lookup!$S$2:$S$10,0))),0,ROUND(((_xlfn.DAYS(I170,H170)+1)*J170)/7,0)))</f>
        <v>0</v>
      </c>
      <c r="N170" s="408">
        <f t="shared" si="22"/>
        <v>0</v>
      </c>
      <c r="O170" s="332"/>
      <c r="P170" s="409"/>
      <c r="R170" s="457">
        <f t="shared" si="23"/>
        <v>0</v>
      </c>
      <c r="S170" s="469">
        <f t="shared" si="24"/>
        <v>0</v>
      </c>
    </row>
    <row r="171" spans="2:19" x14ac:dyDescent="0.35">
      <c r="B171" s="80"/>
      <c r="C171" s="119"/>
      <c r="D171" s="119"/>
      <c r="E171" s="84"/>
      <c r="F171" s="119"/>
      <c r="G171" s="120"/>
      <c r="H171" s="41"/>
      <c r="I171" s="41"/>
      <c r="J171" s="82"/>
      <c r="K171" s="290">
        <f t="shared" si="20"/>
        <v>0</v>
      </c>
      <c r="L171" s="291">
        <f t="shared" si="21"/>
        <v>0</v>
      </c>
      <c r="M171" s="290">
        <f>IF(P171="x",0,IF(I171&lt;(INDEX(Lookup!$U$2:$U$10,MATCH($D$43,Lookup!$S$2:$S$10,0))),0,ROUND(((_xlfn.DAYS(I171,H171)+1)*J171)/7,0)))</f>
        <v>0</v>
      </c>
      <c r="N171" s="408">
        <f t="shared" si="22"/>
        <v>0</v>
      </c>
      <c r="O171" s="332"/>
      <c r="P171" s="409"/>
      <c r="R171" s="457">
        <f t="shared" si="23"/>
        <v>0</v>
      </c>
      <c r="S171" s="469">
        <f t="shared" si="24"/>
        <v>0</v>
      </c>
    </row>
    <row r="172" spans="2:19" x14ac:dyDescent="0.35">
      <c r="B172" s="80"/>
      <c r="C172" s="119"/>
      <c r="D172" s="119"/>
      <c r="E172" s="84"/>
      <c r="F172" s="119"/>
      <c r="G172" s="120"/>
      <c r="H172" s="41"/>
      <c r="I172" s="41"/>
      <c r="J172" s="82"/>
      <c r="K172" s="290">
        <f t="shared" si="20"/>
        <v>0</v>
      </c>
      <c r="L172" s="291">
        <f t="shared" si="21"/>
        <v>0</v>
      </c>
      <c r="M172" s="290">
        <f>IF(P172="x",0,IF(I172&lt;(INDEX(Lookup!$U$2:$U$10,MATCH($D$43,Lookup!$S$2:$S$10,0))),0,ROUND(((_xlfn.DAYS(I172,H172)+1)*J172)/7,0)))</f>
        <v>0</v>
      </c>
      <c r="N172" s="408">
        <f t="shared" si="22"/>
        <v>0</v>
      </c>
      <c r="O172" s="332"/>
      <c r="P172" s="409"/>
      <c r="R172" s="457">
        <f t="shared" si="23"/>
        <v>0</v>
      </c>
      <c r="S172" s="469">
        <f t="shared" si="24"/>
        <v>0</v>
      </c>
    </row>
    <row r="173" spans="2:19" x14ac:dyDescent="0.35">
      <c r="B173" s="80"/>
      <c r="C173" s="119"/>
      <c r="D173" s="119"/>
      <c r="E173" s="84"/>
      <c r="F173" s="119"/>
      <c r="G173" s="120"/>
      <c r="H173" s="41"/>
      <c r="I173" s="41"/>
      <c r="J173" s="82"/>
      <c r="K173" s="290">
        <f t="shared" si="20"/>
        <v>0</v>
      </c>
      <c r="L173" s="291">
        <f t="shared" si="21"/>
        <v>0</v>
      </c>
      <c r="M173" s="290">
        <f>IF(P173="x",0,IF(I173&lt;(INDEX(Lookup!$U$2:$U$10,MATCH($D$43,Lookup!$S$2:$S$10,0))),0,ROUND(((_xlfn.DAYS(I173,H173)+1)*J173)/7,0)))</f>
        <v>0</v>
      </c>
      <c r="N173" s="408">
        <f t="shared" si="22"/>
        <v>0</v>
      </c>
      <c r="O173" s="332"/>
      <c r="P173" s="409"/>
      <c r="R173" s="457">
        <f t="shared" si="23"/>
        <v>0</v>
      </c>
      <c r="S173" s="469">
        <f t="shared" si="24"/>
        <v>0</v>
      </c>
    </row>
    <row r="174" spans="2:19" x14ac:dyDescent="0.35">
      <c r="B174" s="80"/>
      <c r="C174" s="119"/>
      <c r="D174" s="119"/>
      <c r="E174" s="84"/>
      <c r="F174" s="119"/>
      <c r="G174" s="120"/>
      <c r="H174" s="41"/>
      <c r="I174" s="41"/>
      <c r="J174" s="82"/>
      <c r="K174" s="290">
        <f t="shared" si="20"/>
        <v>0</v>
      </c>
      <c r="L174" s="291">
        <f t="shared" si="21"/>
        <v>0</v>
      </c>
      <c r="M174" s="290">
        <f>IF(P174="x",0,IF(I174&lt;(INDEX(Lookup!$U$2:$U$10,MATCH($D$43,Lookup!$S$2:$S$10,0))),0,ROUND(((_xlfn.DAYS(I174,H174)+1)*J174)/7,0)))</f>
        <v>0</v>
      </c>
      <c r="N174" s="408">
        <f t="shared" si="22"/>
        <v>0</v>
      </c>
      <c r="O174" s="332"/>
      <c r="P174" s="409"/>
      <c r="R174" s="457">
        <f t="shared" si="23"/>
        <v>0</v>
      </c>
      <c r="S174" s="469">
        <f t="shared" si="24"/>
        <v>0</v>
      </c>
    </row>
    <row r="175" spans="2:19" x14ac:dyDescent="0.35">
      <c r="B175" s="80"/>
      <c r="C175" s="119"/>
      <c r="D175" s="119"/>
      <c r="E175" s="84"/>
      <c r="F175" s="119"/>
      <c r="G175" s="120"/>
      <c r="H175" s="41"/>
      <c r="I175" s="41"/>
      <c r="J175" s="82"/>
      <c r="K175" s="290">
        <f t="shared" ref="K175:K238" si="25">ROUND(((_xlfn.DAYS(I175,H175)+1)*J175)/7,0)</f>
        <v>0</v>
      </c>
      <c r="L175" s="291">
        <f t="shared" ref="L175:L238" si="26">K175*$K$6</f>
        <v>0</v>
      </c>
      <c r="M175" s="290">
        <f>IF(P175="x",0,IF(I175&lt;(INDEX(Lookup!$U$2:$U$10,MATCH($D$43,Lookup!$S$2:$S$10,0))),0,ROUND(((_xlfn.DAYS(I175,H175)+1)*J175)/7,0)))</f>
        <v>0</v>
      </c>
      <c r="N175" s="408">
        <f t="shared" ref="N175:N238" si="27">M175*$K$6</f>
        <v>0</v>
      </c>
      <c r="O175" s="332"/>
      <c r="P175" s="409"/>
      <c r="R175" s="457">
        <f t="shared" ref="R175:R238" si="28">L175*$I$30</f>
        <v>0</v>
      </c>
      <c r="S175" s="469">
        <f t="shared" ref="S175:S238" si="29">N175*$I$40</f>
        <v>0</v>
      </c>
    </row>
    <row r="176" spans="2:19" x14ac:dyDescent="0.35">
      <c r="B176" s="80"/>
      <c r="C176" s="119"/>
      <c r="D176" s="119"/>
      <c r="E176" s="84"/>
      <c r="F176" s="119"/>
      <c r="G176" s="120"/>
      <c r="H176" s="41"/>
      <c r="I176" s="41"/>
      <c r="J176" s="82"/>
      <c r="K176" s="290">
        <f t="shared" si="25"/>
        <v>0</v>
      </c>
      <c r="L176" s="291">
        <f t="shared" si="26"/>
        <v>0</v>
      </c>
      <c r="M176" s="290">
        <f>IF(P176="x",0,IF(I176&lt;(INDEX(Lookup!$U$2:$U$10,MATCH($D$43,Lookup!$S$2:$S$10,0))),0,ROUND(((_xlfn.DAYS(I176,H176)+1)*J176)/7,0)))</f>
        <v>0</v>
      </c>
      <c r="N176" s="408">
        <f t="shared" si="27"/>
        <v>0</v>
      </c>
      <c r="O176" s="332"/>
      <c r="P176" s="409"/>
      <c r="R176" s="457">
        <f t="shared" si="28"/>
        <v>0</v>
      </c>
      <c r="S176" s="469">
        <f t="shared" si="29"/>
        <v>0</v>
      </c>
    </row>
    <row r="177" spans="2:19" x14ac:dyDescent="0.35">
      <c r="B177" s="80"/>
      <c r="C177" s="119"/>
      <c r="D177" s="119"/>
      <c r="E177" s="84"/>
      <c r="F177" s="119"/>
      <c r="G177" s="120"/>
      <c r="H177" s="41"/>
      <c r="I177" s="41"/>
      <c r="J177" s="82"/>
      <c r="K177" s="290">
        <f t="shared" si="25"/>
        <v>0</v>
      </c>
      <c r="L177" s="291">
        <f t="shared" si="26"/>
        <v>0</v>
      </c>
      <c r="M177" s="290">
        <f>IF(P177="x",0,IF(I177&lt;(INDEX(Lookup!$U$2:$U$10,MATCH($D$43,Lookup!$S$2:$S$10,0))),0,ROUND(((_xlfn.DAYS(I177,H177)+1)*J177)/7,0)))</f>
        <v>0</v>
      </c>
      <c r="N177" s="408">
        <f t="shared" si="27"/>
        <v>0</v>
      </c>
      <c r="O177" s="332"/>
      <c r="P177" s="409"/>
      <c r="R177" s="457">
        <f t="shared" si="28"/>
        <v>0</v>
      </c>
      <c r="S177" s="469">
        <f t="shared" si="29"/>
        <v>0</v>
      </c>
    </row>
    <row r="178" spans="2:19" x14ac:dyDescent="0.35">
      <c r="B178" s="80"/>
      <c r="C178" s="119"/>
      <c r="D178" s="119"/>
      <c r="E178" s="84"/>
      <c r="F178" s="119"/>
      <c r="G178" s="120"/>
      <c r="H178" s="41"/>
      <c r="I178" s="41"/>
      <c r="J178" s="82"/>
      <c r="K178" s="290">
        <f t="shared" si="25"/>
        <v>0</v>
      </c>
      <c r="L178" s="291">
        <f t="shared" si="26"/>
        <v>0</v>
      </c>
      <c r="M178" s="290">
        <f>IF(P178="x",0,IF(I178&lt;(INDEX(Lookup!$U$2:$U$10,MATCH($D$43,Lookup!$S$2:$S$10,0))),0,ROUND(((_xlfn.DAYS(I178,H178)+1)*J178)/7,0)))</f>
        <v>0</v>
      </c>
      <c r="N178" s="408">
        <f t="shared" si="27"/>
        <v>0</v>
      </c>
      <c r="O178" s="332"/>
      <c r="P178" s="409"/>
      <c r="R178" s="457">
        <f t="shared" si="28"/>
        <v>0</v>
      </c>
      <c r="S178" s="469">
        <f t="shared" si="29"/>
        <v>0</v>
      </c>
    </row>
    <row r="179" spans="2:19" x14ac:dyDescent="0.35">
      <c r="B179" s="80"/>
      <c r="C179" s="119"/>
      <c r="D179" s="119"/>
      <c r="E179" s="84"/>
      <c r="F179" s="119"/>
      <c r="G179" s="120"/>
      <c r="H179" s="41"/>
      <c r="I179" s="41"/>
      <c r="J179" s="82"/>
      <c r="K179" s="290">
        <f t="shared" si="25"/>
        <v>0</v>
      </c>
      <c r="L179" s="291">
        <f t="shared" si="26"/>
        <v>0</v>
      </c>
      <c r="M179" s="290">
        <f>IF(P179="x",0,IF(I179&lt;(INDEX(Lookup!$U$2:$U$10,MATCH($D$43,Lookup!$S$2:$S$10,0))),0,ROUND(((_xlfn.DAYS(I179,H179)+1)*J179)/7,0)))</f>
        <v>0</v>
      </c>
      <c r="N179" s="408">
        <f t="shared" si="27"/>
        <v>0</v>
      </c>
      <c r="O179" s="332"/>
      <c r="P179" s="409"/>
      <c r="R179" s="457">
        <f t="shared" si="28"/>
        <v>0</v>
      </c>
      <c r="S179" s="469">
        <f t="shared" si="29"/>
        <v>0</v>
      </c>
    </row>
    <row r="180" spans="2:19" x14ac:dyDescent="0.35">
      <c r="B180" s="80"/>
      <c r="C180" s="119"/>
      <c r="D180" s="119"/>
      <c r="E180" s="84"/>
      <c r="F180" s="119"/>
      <c r="G180" s="120"/>
      <c r="H180" s="41"/>
      <c r="I180" s="41"/>
      <c r="J180" s="82"/>
      <c r="K180" s="290">
        <f t="shared" si="25"/>
        <v>0</v>
      </c>
      <c r="L180" s="291">
        <f t="shared" si="26"/>
        <v>0</v>
      </c>
      <c r="M180" s="290">
        <f>IF(P180="x",0,IF(I180&lt;(INDEX(Lookup!$U$2:$U$10,MATCH($D$43,Lookup!$S$2:$S$10,0))),0,ROUND(((_xlfn.DAYS(I180,H180)+1)*J180)/7,0)))</f>
        <v>0</v>
      </c>
      <c r="N180" s="408">
        <f t="shared" si="27"/>
        <v>0</v>
      </c>
      <c r="O180" s="332"/>
      <c r="P180" s="409"/>
      <c r="R180" s="457">
        <f t="shared" si="28"/>
        <v>0</v>
      </c>
      <c r="S180" s="469">
        <f t="shared" si="29"/>
        <v>0</v>
      </c>
    </row>
    <row r="181" spans="2:19" x14ac:dyDescent="0.35">
      <c r="B181" s="80"/>
      <c r="C181" s="119"/>
      <c r="D181" s="119"/>
      <c r="E181" s="84"/>
      <c r="F181" s="119"/>
      <c r="G181" s="120"/>
      <c r="H181" s="41"/>
      <c r="I181" s="41"/>
      <c r="J181" s="82"/>
      <c r="K181" s="290">
        <f t="shared" si="25"/>
        <v>0</v>
      </c>
      <c r="L181" s="291">
        <f t="shared" si="26"/>
        <v>0</v>
      </c>
      <c r="M181" s="290">
        <f>IF(P181="x",0,IF(I181&lt;(INDEX(Lookup!$U$2:$U$10,MATCH($D$43,Lookup!$S$2:$S$10,0))),0,ROUND(((_xlfn.DAYS(I181,H181)+1)*J181)/7,0)))</f>
        <v>0</v>
      </c>
      <c r="N181" s="408">
        <f t="shared" si="27"/>
        <v>0</v>
      </c>
      <c r="O181" s="332"/>
      <c r="P181" s="409"/>
      <c r="R181" s="457">
        <f t="shared" si="28"/>
        <v>0</v>
      </c>
      <c r="S181" s="469">
        <f t="shared" si="29"/>
        <v>0</v>
      </c>
    </row>
    <row r="182" spans="2:19" x14ac:dyDescent="0.35">
      <c r="B182" s="80"/>
      <c r="C182" s="119"/>
      <c r="D182" s="119"/>
      <c r="E182" s="84"/>
      <c r="F182" s="119"/>
      <c r="G182" s="120"/>
      <c r="H182" s="41"/>
      <c r="I182" s="41"/>
      <c r="J182" s="82"/>
      <c r="K182" s="290">
        <f t="shared" si="25"/>
        <v>0</v>
      </c>
      <c r="L182" s="291">
        <f t="shared" si="26"/>
        <v>0</v>
      </c>
      <c r="M182" s="290">
        <f>IF(P182="x",0,IF(I182&lt;(INDEX(Lookup!$U$2:$U$10,MATCH($D$43,Lookup!$S$2:$S$10,0))),0,ROUND(((_xlfn.DAYS(I182,H182)+1)*J182)/7,0)))</f>
        <v>0</v>
      </c>
      <c r="N182" s="408">
        <f t="shared" si="27"/>
        <v>0</v>
      </c>
      <c r="O182" s="332"/>
      <c r="P182" s="409"/>
      <c r="R182" s="457">
        <f t="shared" si="28"/>
        <v>0</v>
      </c>
      <c r="S182" s="469">
        <f t="shared" si="29"/>
        <v>0</v>
      </c>
    </row>
    <row r="183" spans="2:19" x14ac:dyDescent="0.35">
      <c r="B183" s="80"/>
      <c r="C183" s="119"/>
      <c r="D183" s="119"/>
      <c r="E183" s="84"/>
      <c r="F183" s="119"/>
      <c r="G183" s="120"/>
      <c r="H183" s="41"/>
      <c r="I183" s="41"/>
      <c r="J183" s="82"/>
      <c r="K183" s="290">
        <f t="shared" si="25"/>
        <v>0</v>
      </c>
      <c r="L183" s="291">
        <f t="shared" si="26"/>
        <v>0</v>
      </c>
      <c r="M183" s="290">
        <f>IF(P183="x",0,IF(I183&lt;(INDEX(Lookup!$U$2:$U$10,MATCH($D$43,Lookup!$S$2:$S$10,0))),0,ROUND(((_xlfn.DAYS(I183,H183)+1)*J183)/7,0)))</f>
        <v>0</v>
      </c>
      <c r="N183" s="408">
        <f t="shared" si="27"/>
        <v>0</v>
      </c>
      <c r="O183" s="332"/>
      <c r="P183" s="409"/>
      <c r="R183" s="457">
        <f t="shared" si="28"/>
        <v>0</v>
      </c>
      <c r="S183" s="469">
        <f t="shared" si="29"/>
        <v>0</v>
      </c>
    </row>
    <row r="184" spans="2:19" x14ac:dyDescent="0.35">
      <c r="B184" s="80"/>
      <c r="C184" s="119"/>
      <c r="D184" s="119"/>
      <c r="E184" s="84"/>
      <c r="F184" s="119"/>
      <c r="G184" s="120"/>
      <c r="H184" s="41"/>
      <c r="I184" s="41"/>
      <c r="J184" s="82"/>
      <c r="K184" s="290">
        <f t="shared" si="25"/>
        <v>0</v>
      </c>
      <c r="L184" s="291">
        <f t="shared" si="26"/>
        <v>0</v>
      </c>
      <c r="M184" s="290">
        <f>IF(P184="x",0,IF(I184&lt;(INDEX(Lookup!$U$2:$U$10,MATCH($D$43,Lookup!$S$2:$S$10,0))),0,ROUND(((_xlfn.DAYS(I184,H184)+1)*J184)/7,0)))</f>
        <v>0</v>
      </c>
      <c r="N184" s="408">
        <f t="shared" si="27"/>
        <v>0</v>
      </c>
      <c r="O184" s="332"/>
      <c r="P184" s="409"/>
      <c r="R184" s="457">
        <f t="shared" si="28"/>
        <v>0</v>
      </c>
      <c r="S184" s="469">
        <f t="shared" si="29"/>
        <v>0</v>
      </c>
    </row>
    <row r="185" spans="2:19" x14ac:dyDescent="0.35">
      <c r="B185" s="80"/>
      <c r="C185" s="119"/>
      <c r="D185" s="119"/>
      <c r="E185" s="84"/>
      <c r="F185" s="119"/>
      <c r="G185" s="120"/>
      <c r="H185" s="41"/>
      <c r="I185" s="41"/>
      <c r="J185" s="82"/>
      <c r="K185" s="290">
        <f t="shared" si="25"/>
        <v>0</v>
      </c>
      <c r="L185" s="291">
        <f t="shared" si="26"/>
        <v>0</v>
      </c>
      <c r="M185" s="290">
        <f>IF(P185="x",0,IF(I185&lt;(INDEX(Lookup!$U$2:$U$10,MATCH($D$43,Lookup!$S$2:$S$10,0))),0,ROUND(((_xlfn.DAYS(I185,H185)+1)*J185)/7,0)))</f>
        <v>0</v>
      </c>
      <c r="N185" s="408">
        <f t="shared" si="27"/>
        <v>0</v>
      </c>
      <c r="O185" s="332"/>
      <c r="P185" s="409"/>
      <c r="R185" s="457">
        <f t="shared" si="28"/>
        <v>0</v>
      </c>
      <c r="S185" s="469">
        <f t="shared" si="29"/>
        <v>0</v>
      </c>
    </row>
    <row r="186" spans="2:19" x14ac:dyDescent="0.35">
      <c r="B186" s="80"/>
      <c r="C186" s="119"/>
      <c r="D186" s="119"/>
      <c r="E186" s="84"/>
      <c r="F186" s="119"/>
      <c r="G186" s="120"/>
      <c r="H186" s="41"/>
      <c r="I186" s="41"/>
      <c r="J186" s="82"/>
      <c r="K186" s="290">
        <f t="shared" si="25"/>
        <v>0</v>
      </c>
      <c r="L186" s="291">
        <f t="shared" si="26"/>
        <v>0</v>
      </c>
      <c r="M186" s="290">
        <f>IF(P186="x",0,IF(I186&lt;(INDEX(Lookup!$U$2:$U$10,MATCH($D$43,Lookup!$S$2:$S$10,0))),0,ROUND(((_xlfn.DAYS(I186,H186)+1)*J186)/7,0)))</f>
        <v>0</v>
      </c>
      <c r="N186" s="408">
        <f t="shared" si="27"/>
        <v>0</v>
      </c>
      <c r="O186" s="332"/>
      <c r="P186" s="409"/>
      <c r="R186" s="457">
        <f t="shared" si="28"/>
        <v>0</v>
      </c>
      <c r="S186" s="469">
        <f t="shared" si="29"/>
        <v>0</v>
      </c>
    </row>
    <row r="187" spans="2:19" x14ac:dyDescent="0.35">
      <c r="B187" s="80"/>
      <c r="C187" s="119"/>
      <c r="D187" s="119"/>
      <c r="E187" s="84"/>
      <c r="F187" s="119"/>
      <c r="G187" s="120"/>
      <c r="H187" s="41"/>
      <c r="I187" s="41"/>
      <c r="J187" s="82"/>
      <c r="K187" s="290">
        <f t="shared" si="25"/>
        <v>0</v>
      </c>
      <c r="L187" s="291">
        <f t="shared" si="26"/>
        <v>0</v>
      </c>
      <c r="M187" s="290">
        <f>IF(P187="x",0,IF(I187&lt;(INDEX(Lookup!$U$2:$U$10,MATCH($D$43,Lookup!$S$2:$S$10,0))),0,ROUND(((_xlfn.DAYS(I187,H187)+1)*J187)/7,0)))</f>
        <v>0</v>
      </c>
      <c r="N187" s="408">
        <f t="shared" si="27"/>
        <v>0</v>
      </c>
      <c r="O187" s="332"/>
      <c r="P187" s="409"/>
      <c r="R187" s="457">
        <f t="shared" si="28"/>
        <v>0</v>
      </c>
      <c r="S187" s="469">
        <f t="shared" si="29"/>
        <v>0</v>
      </c>
    </row>
    <row r="188" spans="2:19" x14ac:dyDescent="0.35">
      <c r="B188" s="80"/>
      <c r="C188" s="119"/>
      <c r="D188" s="119"/>
      <c r="E188" s="84"/>
      <c r="F188" s="119"/>
      <c r="G188" s="120"/>
      <c r="H188" s="41"/>
      <c r="I188" s="41"/>
      <c r="J188" s="82"/>
      <c r="K188" s="290">
        <f t="shared" si="25"/>
        <v>0</v>
      </c>
      <c r="L188" s="291">
        <f t="shared" si="26"/>
        <v>0</v>
      </c>
      <c r="M188" s="290">
        <f>IF(P188="x",0,IF(I188&lt;(INDEX(Lookup!$U$2:$U$10,MATCH($D$43,Lookup!$S$2:$S$10,0))),0,ROUND(((_xlfn.DAYS(I188,H188)+1)*J188)/7,0)))</f>
        <v>0</v>
      </c>
      <c r="N188" s="408">
        <f t="shared" si="27"/>
        <v>0</v>
      </c>
      <c r="O188" s="332"/>
      <c r="P188" s="409"/>
      <c r="R188" s="457">
        <f t="shared" si="28"/>
        <v>0</v>
      </c>
      <c r="S188" s="469">
        <f t="shared" si="29"/>
        <v>0</v>
      </c>
    </row>
    <row r="189" spans="2:19" x14ac:dyDescent="0.35">
      <c r="B189" s="80"/>
      <c r="C189" s="119"/>
      <c r="D189" s="119"/>
      <c r="E189" s="84"/>
      <c r="F189" s="119"/>
      <c r="G189" s="120"/>
      <c r="H189" s="41"/>
      <c r="I189" s="41"/>
      <c r="J189" s="82"/>
      <c r="K189" s="290">
        <f t="shared" si="25"/>
        <v>0</v>
      </c>
      <c r="L189" s="291">
        <f t="shared" si="26"/>
        <v>0</v>
      </c>
      <c r="M189" s="290">
        <f>IF(P189="x",0,IF(I189&lt;(INDEX(Lookup!$U$2:$U$10,MATCH($D$43,Lookup!$S$2:$S$10,0))),0,ROUND(((_xlfn.DAYS(I189,H189)+1)*J189)/7,0)))</f>
        <v>0</v>
      </c>
      <c r="N189" s="408">
        <f t="shared" si="27"/>
        <v>0</v>
      </c>
      <c r="O189" s="332"/>
      <c r="P189" s="409"/>
      <c r="R189" s="457">
        <f t="shared" si="28"/>
        <v>0</v>
      </c>
      <c r="S189" s="469">
        <f t="shared" si="29"/>
        <v>0</v>
      </c>
    </row>
    <row r="190" spans="2:19" x14ac:dyDescent="0.35">
      <c r="B190" s="80"/>
      <c r="C190" s="119"/>
      <c r="D190" s="119"/>
      <c r="E190" s="84"/>
      <c r="F190" s="119"/>
      <c r="G190" s="120"/>
      <c r="H190" s="41"/>
      <c r="I190" s="41"/>
      <c r="J190" s="82"/>
      <c r="K190" s="290">
        <f t="shared" si="25"/>
        <v>0</v>
      </c>
      <c r="L190" s="291">
        <f t="shared" si="26"/>
        <v>0</v>
      </c>
      <c r="M190" s="290">
        <f>IF(P190="x",0,IF(I190&lt;(INDEX(Lookup!$U$2:$U$10,MATCH($D$43,Lookup!$S$2:$S$10,0))),0,ROUND(((_xlfn.DAYS(I190,H190)+1)*J190)/7,0)))</f>
        <v>0</v>
      </c>
      <c r="N190" s="408">
        <f t="shared" si="27"/>
        <v>0</v>
      </c>
      <c r="O190" s="332"/>
      <c r="P190" s="409"/>
      <c r="R190" s="457">
        <f t="shared" si="28"/>
        <v>0</v>
      </c>
      <c r="S190" s="469">
        <f t="shared" si="29"/>
        <v>0</v>
      </c>
    </row>
    <row r="191" spans="2:19" x14ac:dyDescent="0.35">
      <c r="B191" s="80"/>
      <c r="C191" s="119"/>
      <c r="D191" s="119"/>
      <c r="E191" s="84"/>
      <c r="F191" s="119"/>
      <c r="G191" s="120"/>
      <c r="H191" s="41"/>
      <c r="I191" s="41"/>
      <c r="J191" s="82"/>
      <c r="K191" s="290">
        <f t="shared" si="25"/>
        <v>0</v>
      </c>
      <c r="L191" s="291">
        <f t="shared" si="26"/>
        <v>0</v>
      </c>
      <c r="M191" s="290">
        <f>IF(P191="x",0,IF(I191&lt;(INDEX(Lookup!$U$2:$U$10,MATCH($D$43,Lookup!$S$2:$S$10,0))),0,ROUND(((_xlfn.DAYS(I191,H191)+1)*J191)/7,0)))</f>
        <v>0</v>
      </c>
      <c r="N191" s="408">
        <f t="shared" si="27"/>
        <v>0</v>
      </c>
      <c r="O191" s="332"/>
      <c r="P191" s="409"/>
      <c r="R191" s="457">
        <f t="shared" si="28"/>
        <v>0</v>
      </c>
      <c r="S191" s="469">
        <f t="shared" si="29"/>
        <v>0</v>
      </c>
    </row>
    <row r="192" spans="2:19" x14ac:dyDescent="0.35">
      <c r="B192" s="80"/>
      <c r="C192" s="119"/>
      <c r="D192" s="119"/>
      <c r="E192" s="84"/>
      <c r="F192" s="119"/>
      <c r="G192" s="120"/>
      <c r="H192" s="41"/>
      <c r="I192" s="41"/>
      <c r="J192" s="82"/>
      <c r="K192" s="290">
        <f t="shared" si="25"/>
        <v>0</v>
      </c>
      <c r="L192" s="291">
        <f t="shared" si="26"/>
        <v>0</v>
      </c>
      <c r="M192" s="290">
        <f>IF(P192="x",0,IF(I192&lt;(INDEX(Lookup!$U$2:$U$10,MATCH($D$43,Lookup!$S$2:$S$10,0))),0,ROUND(((_xlfn.DAYS(I192,H192)+1)*J192)/7,0)))</f>
        <v>0</v>
      </c>
      <c r="N192" s="408">
        <f t="shared" si="27"/>
        <v>0</v>
      </c>
      <c r="O192" s="332"/>
      <c r="P192" s="409"/>
      <c r="R192" s="457">
        <f t="shared" si="28"/>
        <v>0</v>
      </c>
      <c r="S192" s="469">
        <f t="shared" si="29"/>
        <v>0</v>
      </c>
    </row>
    <row r="193" spans="2:19" x14ac:dyDescent="0.35">
      <c r="B193" s="80"/>
      <c r="C193" s="119"/>
      <c r="D193" s="119"/>
      <c r="E193" s="84"/>
      <c r="F193" s="119"/>
      <c r="G193" s="120"/>
      <c r="H193" s="41"/>
      <c r="I193" s="41"/>
      <c r="J193" s="82"/>
      <c r="K193" s="290">
        <f t="shared" si="25"/>
        <v>0</v>
      </c>
      <c r="L193" s="291">
        <f t="shared" si="26"/>
        <v>0</v>
      </c>
      <c r="M193" s="290">
        <f>IF(P193="x",0,IF(I193&lt;(INDEX(Lookup!$U$2:$U$10,MATCH($D$43,Lookup!$S$2:$S$10,0))),0,ROUND(((_xlfn.DAYS(I193,H193)+1)*J193)/7,0)))</f>
        <v>0</v>
      </c>
      <c r="N193" s="408">
        <f t="shared" si="27"/>
        <v>0</v>
      </c>
      <c r="O193" s="332"/>
      <c r="P193" s="409"/>
      <c r="R193" s="457">
        <f t="shared" si="28"/>
        <v>0</v>
      </c>
      <c r="S193" s="469">
        <f t="shared" si="29"/>
        <v>0</v>
      </c>
    </row>
    <row r="194" spans="2:19" x14ac:dyDescent="0.35">
      <c r="B194" s="80"/>
      <c r="C194" s="119"/>
      <c r="D194" s="119"/>
      <c r="E194" s="84"/>
      <c r="F194" s="119"/>
      <c r="G194" s="120"/>
      <c r="H194" s="41"/>
      <c r="I194" s="41"/>
      <c r="J194" s="82"/>
      <c r="K194" s="290">
        <f t="shared" si="25"/>
        <v>0</v>
      </c>
      <c r="L194" s="291">
        <f t="shared" si="26"/>
        <v>0</v>
      </c>
      <c r="M194" s="290">
        <f>IF(P194="x",0,IF(I194&lt;(INDEX(Lookup!$U$2:$U$10,MATCH($D$43,Lookup!$S$2:$S$10,0))),0,ROUND(((_xlfn.DAYS(I194,H194)+1)*J194)/7,0)))</f>
        <v>0</v>
      </c>
      <c r="N194" s="408">
        <f t="shared" si="27"/>
        <v>0</v>
      </c>
      <c r="O194" s="332"/>
      <c r="P194" s="409"/>
      <c r="R194" s="457">
        <f t="shared" si="28"/>
        <v>0</v>
      </c>
      <c r="S194" s="469">
        <f t="shared" si="29"/>
        <v>0</v>
      </c>
    </row>
    <row r="195" spans="2:19" x14ac:dyDescent="0.35">
      <c r="B195" s="80"/>
      <c r="C195" s="119"/>
      <c r="D195" s="119"/>
      <c r="E195" s="84"/>
      <c r="F195" s="119"/>
      <c r="G195" s="120"/>
      <c r="H195" s="41"/>
      <c r="I195" s="41"/>
      <c r="J195" s="82"/>
      <c r="K195" s="290">
        <f t="shared" si="25"/>
        <v>0</v>
      </c>
      <c r="L195" s="291">
        <f t="shared" si="26"/>
        <v>0</v>
      </c>
      <c r="M195" s="290">
        <f>IF(P195="x",0,IF(I195&lt;(INDEX(Lookup!$U$2:$U$10,MATCH($D$43,Lookup!$S$2:$S$10,0))),0,ROUND(((_xlfn.DAYS(I195,H195)+1)*J195)/7,0)))</f>
        <v>0</v>
      </c>
      <c r="N195" s="408">
        <f t="shared" si="27"/>
        <v>0</v>
      </c>
      <c r="O195" s="332"/>
      <c r="P195" s="409"/>
      <c r="R195" s="457">
        <f t="shared" si="28"/>
        <v>0</v>
      </c>
      <c r="S195" s="469">
        <f t="shared" si="29"/>
        <v>0</v>
      </c>
    </row>
    <row r="196" spans="2:19" x14ac:dyDescent="0.35">
      <c r="B196" s="80"/>
      <c r="C196" s="119"/>
      <c r="D196" s="119"/>
      <c r="E196" s="84"/>
      <c r="F196" s="119"/>
      <c r="G196" s="120"/>
      <c r="H196" s="41"/>
      <c r="I196" s="41"/>
      <c r="J196" s="82"/>
      <c r="K196" s="290">
        <f t="shared" si="25"/>
        <v>0</v>
      </c>
      <c r="L196" s="291">
        <f t="shared" si="26"/>
        <v>0</v>
      </c>
      <c r="M196" s="290">
        <f>IF(P196="x",0,IF(I196&lt;(INDEX(Lookup!$U$2:$U$10,MATCH($D$43,Lookup!$S$2:$S$10,0))),0,ROUND(((_xlfn.DAYS(I196,H196)+1)*J196)/7,0)))</f>
        <v>0</v>
      </c>
      <c r="N196" s="408">
        <f t="shared" si="27"/>
        <v>0</v>
      </c>
      <c r="O196" s="332"/>
      <c r="P196" s="409"/>
      <c r="R196" s="457">
        <f t="shared" si="28"/>
        <v>0</v>
      </c>
      <c r="S196" s="469">
        <f t="shared" si="29"/>
        <v>0</v>
      </c>
    </row>
    <row r="197" spans="2:19" x14ac:dyDescent="0.35">
      <c r="B197" s="80"/>
      <c r="C197" s="119"/>
      <c r="D197" s="119"/>
      <c r="E197" s="84"/>
      <c r="F197" s="119"/>
      <c r="G197" s="120"/>
      <c r="H197" s="41"/>
      <c r="I197" s="41"/>
      <c r="J197" s="82"/>
      <c r="K197" s="290">
        <f t="shared" si="25"/>
        <v>0</v>
      </c>
      <c r="L197" s="291">
        <f t="shared" si="26"/>
        <v>0</v>
      </c>
      <c r="M197" s="290">
        <f>IF(P197="x",0,IF(I197&lt;(INDEX(Lookup!$U$2:$U$10,MATCH($D$43,Lookup!$S$2:$S$10,0))),0,ROUND(((_xlfn.DAYS(I197,H197)+1)*J197)/7,0)))</f>
        <v>0</v>
      </c>
      <c r="N197" s="408">
        <f t="shared" si="27"/>
        <v>0</v>
      </c>
      <c r="O197" s="332"/>
      <c r="P197" s="409"/>
      <c r="R197" s="457">
        <f t="shared" si="28"/>
        <v>0</v>
      </c>
      <c r="S197" s="469">
        <f t="shared" si="29"/>
        <v>0</v>
      </c>
    </row>
    <row r="198" spans="2:19" x14ac:dyDescent="0.35">
      <c r="B198" s="80"/>
      <c r="C198" s="119"/>
      <c r="D198" s="119"/>
      <c r="E198" s="84"/>
      <c r="F198" s="119"/>
      <c r="G198" s="120"/>
      <c r="H198" s="41"/>
      <c r="I198" s="41"/>
      <c r="J198" s="82"/>
      <c r="K198" s="290">
        <f t="shared" si="25"/>
        <v>0</v>
      </c>
      <c r="L198" s="291">
        <f t="shared" si="26"/>
        <v>0</v>
      </c>
      <c r="M198" s="290">
        <f>IF(P198="x",0,IF(I198&lt;(INDEX(Lookup!$U$2:$U$10,MATCH($D$43,Lookup!$S$2:$S$10,0))),0,ROUND(((_xlfn.DAYS(I198,H198)+1)*J198)/7,0)))</f>
        <v>0</v>
      </c>
      <c r="N198" s="408">
        <f t="shared" si="27"/>
        <v>0</v>
      </c>
      <c r="O198" s="332"/>
      <c r="P198" s="409"/>
      <c r="R198" s="457">
        <f t="shared" si="28"/>
        <v>0</v>
      </c>
      <c r="S198" s="469">
        <f t="shared" si="29"/>
        <v>0</v>
      </c>
    </row>
    <row r="199" spans="2:19" x14ac:dyDescent="0.35">
      <c r="B199" s="80"/>
      <c r="C199" s="119"/>
      <c r="D199" s="119"/>
      <c r="E199" s="84"/>
      <c r="F199" s="119"/>
      <c r="G199" s="120"/>
      <c r="H199" s="41"/>
      <c r="I199" s="41"/>
      <c r="J199" s="82"/>
      <c r="K199" s="290">
        <f t="shared" si="25"/>
        <v>0</v>
      </c>
      <c r="L199" s="291">
        <f t="shared" si="26"/>
        <v>0</v>
      </c>
      <c r="M199" s="290">
        <f>IF(P199="x",0,IF(I199&lt;(INDEX(Lookup!$U$2:$U$10,MATCH($D$43,Lookup!$S$2:$S$10,0))),0,ROUND(((_xlfn.DAYS(I199,H199)+1)*J199)/7,0)))</f>
        <v>0</v>
      </c>
      <c r="N199" s="408">
        <f t="shared" si="27"/>
        <v>0</v>
      </c>
      <c r="O199" s="332"/>
      <c r="P199" s="409"/>
      <c r="R199" s="457">
        <f t="shared" si="28"/>
        <v>0</v>
      </c>
      <c r="S199" s="469">
        <f t="shared" si="29"/>
        <v>0</v>
      </c>
    </row>
    <row r="200" spans="2:19" x14ac:dyDescent="0.35">
      <c r="B200" s="80"/>
      <c r="C200" s="119"/>
      <c r="D200" s="119"/>
      <c r="E200" s="84"/>
      <c r="F200" s="119"/>
      <c r="G200" s="120"/>
      <c r="H200" s="41"/>
      <c r="I200" s="41"/>
      <c r="J200" s="82"/>
      <c r="K200" s="290">
        <f t="shared" si="25"/>
        <v>0</v>
      </c>
      <c r="L200" s="291">
        <f t="shared" si="26"/>
        <v>0</v>
      </c>
      <c r="M200" s="290">
        <f>IF(P200="x",0,IF(I200&lt;(INDEX(Lookup!$U$2:$U$10,MATCH($D$43,Lookup!$S$2:$S$10,0))),0,ROUND(((_xlfn.DAYS(I200,H200)+1)*J200)/7,0)))</f>
        <v>0</v>
      </c>
      <c r="N200" s="408">
        <f t="shared" si="27"/>
        <v>0</v>
      </c>
      <c r="O200" s="332"/>
      <c r="P200" s="409"/>
      <c r="R200" s="457">
        <f t="shared" si="28"/>
        <v>0</v>
      </c>
      <c r="S200" s="469">
        <f t="shared" si="29"/>
        <v>0</v>
      </c>
    </row>
    <row r="201" spans="2:19" x14ac:dyDescent="0.35">
      <c r="B201" s="80"/>
      <c r="C201" s="119"/>
      <c r="D201" s="119"/>
      <c r="E201" s="84"/>
      <c r="F201" s="119"/>
      <c r="G201" s="120"/>
      <c r="H201" s="41"/>
      <c r="I201" s="41"/>
      <c r="J201" s="82"/>
      <c r="K201" s="290">
        <f t="shared" si="25"/>
        <v>0</v>
      </c>
      <c r="L201" s="291">
        <f t="shared" si="26"/>
        <v>0</v>
      </c>
      <c r="M201" s="290">
        <f>IF(P201="x",0,IF(I201&lt;(INDEX(Lookup!$U$2:$U$10,MATCH($D$43,Lookup!$S$2:$S$10,0))),0,ROUND(((_xlfn.DAYS(I201,H201)+1)*J201)/7,0)))</f>
        <v>0</v>
      </c>
      <c r="N201" s="408">
        <f t="shared" si="27"/>
        <v>0</v>
      </c>
      <c r="O201" s="332"/>
      <c r="P201" s="409"/>
      <c r="R201" s="457">
        <f t="shared" si="28"/>
        <v>0</v>
      </c>
      <c r="S201" s="469">
        <f t="shared" si="29"/>
        <v>0</v>
      </c>
    </row>
    <row r="202" spans="2:19" x14ac:dyDescent="0.35">
      <c r="B202" s="80"/>
      <c r="C202" s="119"/>
      <c r="D202" s="119"/>
      <c r="E202" s="84"/>
      <c r="F202" s="119"/>
      <c r="G202" s="120"/>
      <c r="H202" s="41"/>
      <c r="I202" s="41"/>
      <c r="J202" s="82"/>
      <c r="K202" s="290">
        <f t="shared" si="25"/>
        <v>0</v>
      </c>
      <c r="L202" s="291">
        <f t="shared" si="26"/>
        <v>0</v>
      </c>
      <c r="M202" s="290">
        <f>IF(P202="x",0,IF(I202&lt;(INDEX(Lookup!$U$2:$U$10,MATCH($D$43,Lookup!$S$2:$S$10,0))),0,ROUND(((_xlfn.DAYS(I202,H202)+1)*J202)/7,0)))</f>
        <v>0</v>
      </c>
      <c r="N202" s="408">
        <f t="shared" si="27"/>
        <v>0</v>
      </c>
      <c r="O202" s="332"/>
      <c r="P202" s="409"/>
      <c r="R202" s="457">
        <f t="shared" si="28"/>
        <v>0</v>
      </c>
      <c r="S202" s="469">
        <f t="shared" si="29"/>
        <v>0</v>
      </c>
    </row>
    <row r="203" spans="2:19" x14ac:dyDescent="0.35">
      <c r="B203" s="80"/>
      <c r="C203" s="119"/>
      <c r="D203" s="119"/>
      <c r="E203" s="84"/>
      <c r="F203" s="119"/>
      <c r="G203" s="120"/>
      <c r="H203" s="41"/>
      <c r="I203" s="41"/>
      <c r="J203" s="82"/>
      <c r="K203" s="290">
        <f t="shared" si="25"/>
        <v>0</v>
      </c>
      <c r="L203" s="291">
        <f t="shared" si="26"/>
        <v>0</v>
      </c>
      <c r="M203" s="290">
        <f>IF(P203="x",0,IF(I203&lt;(INDEX(Lookup!$U$2:$U$10,MATCH($D$43,Lookup!$S$2:$S$10,0))),0,ROUND(((_xlfn.DAYS(I203,H203)+1)*J203)/7,0)))</f>
        <v>0</v>
      </c>
      <c r="N203" s="408">
        <f t="shared" si="27"/>
        <v>0</v>
      </c>
      <c r="O203" s="332"/>
      <c r="P203" s="409"/>
      <c r="R203" s="457">
        <f t="shared" si="28"/>
        <v>0</v>
      </c>
      <c r="S203" s="469">
        <f t="shared" si="29"/>
        <v>0</v>
      </c>
    </row>
    <row r="204" spans="2:19" x14ac:dyDescent="0.35">
      <c r="B204" s="80"/>
      <c r="C204" s="119"/>
      <c r="D204" s="119"/>
      <c r="E204" s="84"/>
      <c r="F204" s="119"/>
      <c r="G204" s="120"/>
      <c r="H204" s="41"/>
      <c r="I204" s="41"/>
      <c r="J204" s="82"/>
      <c r="K204" s="290">
        <f t="shared" si="25"/>
        <v>0</v>
      </c>
      <c r="L204" s="291">
        <f t="shared" si="26"/>
        <v>0</v>
      </c>
      <c r="M204" s="290">
        <f>IF(P204="x",0,IF(I204&lt;(INDEX(Lookup!$U$2:$U$10,MATCH($D$43,Lookup!$S$2:$S$10,0))),0,ROUND(((_xlfn.DAYS(I204,H204)+1)*J204)/7,0)))</f>
        <v>0</v>
      </c>
      <c r="N204" s="408">
        <f t="shared" si="27"/>
        <v>0</v>
      </c>
      <c r="O204" s="332"/>
      <c r="P204" s="409"/>
      <c r="R204" s="457">
        <f t="shared" si="28"/>
        <v>0</v>
      </c>
      <c r="S204" s="469">
        <f t="shared" si="29"/>
        <v>0</v>
      </c>
    </row>
    <row r="205" spans="2:19" x14ac:dyDescent="0.35">
      <c r="B205" s="80"/>
      <c r="C205" s="119"/>
      <c r="D205" s="119"/>
      <c r="E205" s="84"/>
      <c r="F205" s="119"/>
      <c r="G205" s="120"/>
      <c r="H205" s="41"/>
      <c r="I205" s="41"/>
      <c r="J205" s="82"/>
      <c r="K205" s="290">
        <f t="shared" si="25"/>
        <v>0</v>
      </c>
      <c r="L205" s="291">
        <f t="shared" si="26"/>
        <v>0</v>
      </c>
      <c r="M205" s="290">
        <f>IF(P205="x",0,IF(I205&lt;(INDEX(Lookup!$U$2:$U$10,MATCH($D$43,Lookup!$S$2:$S$10,0))),0,ROUND(((_xlfn.DAYS(I205,H205)+1)*J205)/7,0)))</f>
        <v>0</v>
      </c>
      <c r="N205" s="408">
        <f t="shared" si="27"/>
        <v>0</v>
      </c>
      <c r="O205" s="332"/>
      <c r="P205" s="409"/>
      <c r="R205" s="457">
        <f t="shared" si="28"/>
        <v>0</v>
      </c>
      <c r="S205" s="469">
        <f t="shared" si="29"/>
        <v>0</v>
      </c>
    </row>
    <row r="206" spans="2:19" x14ac:dyDescent="0.35">
      <c r="B206" s="80"/>
      <c r="C206" s="119"/>
      <c r="D206" s="119"/>
      <c r="E206" s="84"/>
      <c r="F206" s="119"/>
      <c r="G206" s="120"/>
      <c r="H206" s="41"/>
      <c r="I206" s="41"/>
      <c r="J206" s="82"/>
      <c r="K206" s="290">
        <f t="shared" si="25"/>
        <v>0</v>
      </c>
      <c r="L206" s="291">
        <f t="shared" si="26"/>
        <v>0</v>
      </c>
      <c r="M206" s="290">
        <f>IF(P206="x",0,IF(I206&lt;(INDEX(Lookup!$U$2:$U$10,MATCH($D$43,Lookup!$S$2:$S$10,0))),0,ROUND(((_xlfn.DAYS(I206,H206)+1)*J206)/7,0)))</f>
        <v>0</v>
      </c>
      <c r="N206" s="408">
        <f t="shared" si="27"/>
        <v>0</v>
      </c>
      <c r="O206" s="332"/>
      <c r="P206" s="409"/>
      <c r="R206" s="457">
        <f t="shared" si="28"/>
        <v>0</v>
      </c>
      <c r="S206" s="469">
        <f t="shared" si="29"/>
        <v>0</v>
      </c>
    </row>
    <row r="207" spans="2:19" x14ac:dyDescent="0.35">
      <c r="B207" s="80"/>
      <c r="C207" s="119"/>
      <c r="D207" s="119"/>
      <c r="E207" s="84"/>
      <c r="F207" s="119"/>
      <c r="G207" s="120"/>
      <c r="H207" s="41"/>
      <c r="I207" s="41"/>
      <c r="J207" s="82"/>
      <c r="K207" s="290">
        <f t="shared" si="25"/>
        <v>0</v>
      </c>
      <c r="L207" s="291">
        <f t="shared" si="26"/>
        <v>0</v>
      </c>
      <c r="M207" s="290">
        <f>IF(P207="x",0,IF(I207&lt;(INDEX(Lookup!$U$2:$U$10,MATCH($D$43,Lookup!$S$2:$S$10,0))),0,ROUND(((_xlfn.DAYS(I207,H207)+1)*J207)/7,0)))</f>
        <v>0</v>
      </c>
      <c r="N207" s="408">
        <f t="shared" si="27"/>
        <v>0</v>
      </c>
      <c r="O207" s="332"/>
      <c r="P207" s="409"/>
      <c r="R207" s="457">
        <f t="shared" si="28"/>
        <v>0</v>
      </c>
      <c r="S207" s="469">
        <f t="shared" si="29"/>
        <v>0</v>
      </c>
    </row>
    <row r="208" spans="2:19" x14ac:dyDescent="0.35">
      <c r="B208" s="80"/>
      <c r="C208" s="119"/>
      <c r="D208" s="119"/>
      <c r="E208" s="84"/>
      <c r="F208" s="119"/>
      <c r="G208" s="120"/>
      <c r="H208" s="41"/>
      <c r="I208" s="41"/>
      <c r="J208" s="82"/>
      <c r="K208" s="290">
        <f t="shared" si="25"/>
        <v>0</v>
      </c>
      <c r="L208" s="291">
        <f t="shared" si="26"/>
        <v>0</v>
      </c>
      <c r="M208" s="290">
        <f>IF(P208="x",0,IF(I208&lt;(INDEX(Lookup!$U$2:$U$10,MATCH($D$43,Lookup!$S$2:$S$10,0))),0,ROUND(((_xlfn.DAYS(I208,H208)+1)*J208)/7,0)))</f>
        <v>0</v>
      </c>
      <c r="N208" s="408">
        <f t="shared" si="27"/>
        <v>0</v>
      </c>
      <c r="O208" s="332"/>
      <c r="P208" s="409"/>
      <c r="R208" s="457">
        <f t="shared" si="28"/>
        <v>0</v>
      </c>
      <c r="S208" s="469">
        <f t="shared" si="29"/>
        <v>0</v>
      </c>
    </row>
    <row r="209" spans="2:19" x14ac:dyDescent="0.35">
      <c r="B209" s="80"/>
      <c r="C209" s="119"/>
      <c r="D209" s="119"/>
      <c r="E209" s="84"/>
      <c r="F209" s="119"/>
      <c r="G209" s="120"/>
      <c r="H209" s="41"/>
      <c r="I209" s="41"/>
      <c r="J209" s="82"/>
      <c r="K209" s="290">
        <f t="shared" si="25"/>
        <v>0</v>
      </c>
      <c r="L209" s="291">
        <f t="shared" si="26"/>
        <v>0</v>
      </c>
      <c r="M209" s="290">
        <f>IF(P209="x",0,IF(I209&lt;(INDEX(Lookup!$U$2:$U$10,MATCH($D$43,Lookup!$S$2:$S$10,0))),0,ROUND(((_xlfn.DAYS(I209,H209)+1)*J209)/7,0)))</f>
        <v>0</v>
      </c>
      <c r="N209" s="408">
        <f t="shared" si="27"/>
        <v>0</v>
      </c>
      <c r="O209" s="332"/>
      <c r="P209" s="409"/>
      <c r="R209" s="457">
        <f t="shared" si="28"/>
        <v>0</v>
      </c>
      <c r="S209" s="469">
        <f t="shared" si="29"/>
        <v>0</v>
      </c>
    </row>
    <row r="210" spans="2:19" x14ac:dyDescent="0.35">
      <c r="B210" s="80"/>
      <c r="C210" s="119"/>
      <c r="D210" s="119"/>
      <c r="E210" s="84"/>
      <c r="F210" s="119"/>
      <c r="G210" s="120"/>
      <c r="H210" s="41"/>
      <c r="I210" s="41"/>
      <c r="J210" s="82"/>
      <c r="K210" s="290">
        <f t="shared" si="25"/>
        <v>0</v>
      </c>
      <c r="L210" s="291">
        <f t="shared" si="26"/>
        <v>0</v>
      </c>
      <c r="M210" s="290">
        <f>IF(P210="x",0,IF(I210&lt;(INDEX(Lookup!$U$2:$U$10,MATCH($D$43,Lookup!$S$2:$S$10,0))),0,ROUND(((_xlfn.DAYS(I210,H210)+1)*J210)/7,0)))</f>
        <v>0</v>
      </c>
      <c r="N210" s="408">
        <f t="shared" si="27"/>
        <v>0</v>
      </c>
      <c r="O210" s="332"/>
      <c r="P210" s="409"/>
      <c r="R210" s="457">
        <f t="shared" si="28"/>
        <v>0</v>
      </c>
      <c r="S210" s="469">
        <f t="shared" si="29"/>
        <v>0</v>
      </c>
    </row>
    <row r="211" spans="2:19" x14ac:dyDescent="0.35">
      <c r="B211" s="80"/>
      <c r="C211" s="119"/>
      <c r="D211" s="119"/>
      <c r="E211" s="84"/>
      <c r="F211" s="119"/>
      <c r="G211" s="120"/>
      <c r="H211" s="41"/>
      <c r="I211" s="41"/>
      <c r="J211" s="82"/>
      <c r="K211" s="290">
        <f t="shared" si="25"/>
        <v>0</v>
      </c>
      <c r="L211" s="291">
        <f t="shared" si="26"/>
        <v>0</v>
      </c>
      <c r="M211" s="290">
        <f>IF(P211="x",0,IF(I211&lt;(INDEX(Lookup!$U$2:$U$10,MATCH($D$43,Lookup!$S$2:$S$10,0))),0,ROUND(((_xlfn.DAYS(I211,H211)+1)*J211)/7,0)))</f>
        <v>0</v>
      </c>
      <c r="N211" s="408">
        <f t="shared" si="27"/>
        <v>0</v>
      </c>
      <c r="O211" s="332"/>
      <c r="P211" s="409"/>
      <c r="R211" s="457">
        <f t="shared" si="28"/>
        <v>0</v>
      </c>
      <c r="S211" s="469">
        <f t="shared" si="29"/>
        <v>0</v>
      </c>
    </row>
    <row r="212" spans="2:19" x14ac:dyDescent="0.35">
      <c r="B212" s="80"/>
      <c r="C212" s="119"/>
      <c r="D212" s="119"/>
      <c r="E212" s="84"/>
      <c r="F212" s="119"/>
      <c r="G212" s="120"/>
      <c r="H212" s="41"/>
      <c r="I212" s="41"/>
      <c r="J212" s="82"/>
      <c r="K212" s="290">
        <f t="shared" si="25"/>
        <v>0</v>
      </c>
      <c r="L212" s="291">
        <f t="shared" si="26"/>
        <v>0</v>
      </c>
      <c r="M212" s="290">
        <f>IF(P212="x",0,IF(I212&lt;(INDEX(Lookup!$U$2:$U$10,MATCH($D$43,Lookup!$S$2:$S$10,0))),0,ROUND(((_xlfn.DAYS(I212,H212)+1)*J212)/7,0)))</f>
        <v>0</v>
      </c>
      <c r="N212" s="408">
        <f t="shared" si="27"/>
        <v>0</v>
      </c>
      <c r="O212" s="332"/>
      <c r="P212" s="409"/>
      <c r="R212" s="457">
        <f t="shared" si="28"/>
        <v>0</v>
      </c>
      <c r="S212" s="469">
        <f t="shared" si="29"/>
        <v>0</v>
      </c>
    </row>
    <row r="213" spans="2:19" x14ac:dyDescent="0.35">
      <c r="B213" s="80"/>
      <c r="C213" s="119"/>
      <c r="D213" s="119"/>
      <c r="E213" s="84"/>
      <c r="F213" s="119"/>
      <c r="G213" s="120"/>
      <c r="H213" s="41"/>
      <c r="I213" s="41"/>
      <c r="J213" s="82"/>
      <c r="K213" s="290">
        <f t="shared" si="25"/>
        <v>0</v>
      </c>
      <c r="L213" s="291">
        <f t="shared" si="26"/>
        <v>0</v>
      </c>
      <c r="M213" s="290">
        <f>IF(P213="x",0,IF(I213&lt;(INDEX(Lookup!$U$2:$U$10,MATCH($D$43,Lookup!$S$2:$S$10,0))),0,ROUND(((_xlfn.DAYS(I213,H213)+1)*J213)/7,0)))</f>
        <v>0</v>
      </c>
      <c r="N213" s="408">
        <f t="shared" si="27"/>
        <v>0</v>
      </c>
      <c r="O213" s="332"/>
      <c r="P213" s="409"/>
      <c r="R213" s="457">
        <f t="shared" si="28"/>
        <v>0</v>
      </c>
      <c r="S213" s="469">
        <f t="shared" si="29"/>
        <v>0</v>
      </c>
    </row>
    <row r="214" spans="2:19" x14ac:dyDescent="0.35">
      <c r="B214" s="80"/>
      <c r="C214" s="119"/>
      <c r="D214" s="119"/>
      <c r="E214" s="84"/>
      <c r="F214" s="119"/>
      <c r="G214" s="120"/>
      <c r="H214" s="41"/>
      <c r="I214" s="41"/>
      <c r="J214" s="82"/>
      <c r="K214" s="290">
        <f t="shared" si="25"/>
        <v>0</v>
      </c>
      <c r="L214" s="291">
        <f t="shared" si="26"/>
        <v>0</v>
      </c>
      <c r="M214" s="290">
        <f>IF(P214="x",0,IF(I214&lt;(INDEX(Lookup!$U$2:$U$10,MATCH($D$43,Lookup!$S$2:$S$10,0))),0,ROUND(((_xlfn.DAYS(I214,H214)+1)*J214)/7,0)))</f>
        <v>0</v>
      </c>
      <c r="N214" s="408">
        <f t="shared" si="27"/>
        <v>0</v>
      </c>
      <c r="O214" s="332"/>
      <c r="P214" s="409"/>
      <c r="R214" s="457">
        <f t="shared" si="28"/>
        <v>0</v>
      </c>
      <c r="S214" s="469">
        <f t="shared" si="29"/>
        <v>0</v>
      </c>
    </row>
    <row r="215" spans="2:19" x14ac:dyDescent="0.35">
      <c r="B215" s="80"/>
      <c r="C215" s="119"/>
      <c r="D215" s="119"/>
      <c r="E215" s="84"/>
      <c r="F215" s="119"/>
      <c r="G215" s="120"/>
      <c r="H215" s="41"/>
      <c r="I215" s="41"/>
      <c r="J215" s="82"/>
      <c r="K215" s="290">
        <f t="shared" si="25"/>
        <v>0</v>
      </c>
      <c r="L215" s="291">
        <f t="shared" si="26"/>
        <v>0</v>
      </c>
      <c r="M215" s="290">
        <f>IF(P215="x",0,IF(I215&lt;(INDEX(Lookup!$U$2:$U$10,MATCH($D$43,Lookup!$S$2:$S$10,0))),0,ROUND(((_xlfn.DAYS(I215,H215)+1)*J215)/7,0)))</f>
        <v>0</v>
      </c>
      <c r="N215" s="408">
        <f t="shared" si="27"/>
        <v>0</v>
      </c>
      <c r="O215" s="332"/>
      <c r="P215" s="409"/>
      <c r="R215" s="457">
        <f t="shared" si="28"/>
        <v>0</v>
      </c>
      <c r="S215" s="469">
        <f t="shared" si="29"/>
        <v>0</v>
      </c>
    </row>
    <row r="216" spans="2:19" x14ac:dyDescent="0.35">
      <c r="B216" s="80"/>
      <c r="C216" s="119"/>
      <c r="D216" s="119"/>
      <c r="E216" s="84"/>
      <c r="F216" s="119"/>
      <c r="G216" s="120"/>
      <c r="H216" s="41"/>
      <c r="I216" s="41"/>
      <c r="J216" s="82"/>
      <c r="K216" s="290">
        <f t="shared" si="25"/>
        <v>0</v>
      </c>
      <c r="L216" s="291">
        <f t="shared" si="26"/>
        <v>0</v>
      </c>
      <c r="M216" s="290">
        <f>IF(P216="x",0,IF(I216&lt;(INDEX(Lookup!$U$2:$U$10,MATCH($D$43,Lookup!$S$2:$S$10,0))),0,ROUND(((_xlfn.DAYS(I216,H216)+1)*J216)/7,0)))</f>
        <v>0</v>
      </c>
      <c r="N216" s="408">
        <f t="shared" si="27"/>
        <v>0</v>
      </c>
      <c r="O216" s="332"/>
      <c r="P216" s="409"/>
      <c r="R216" s="457">
        <f t="shared" si="28"/>
        <v>0</v>
      </c>
      <c r="S216" s="469">
        <f t="shared" si="29"/>
        <v>0</v>
      </c>
    </row>
    <row r="217" spans="2:19" x14ac:dyDescent="0.35">
      <c r="B217" s="80"/>
      <c r="C217" s="119"/>
      <c r="D217" s="119"/>
      <c r="E217" s="84"/>
      <c r="F217" s="119"/>
      <c r="G217" s="120"/>
      <c r="H217" s="41"/>
      <c r="I217" s="41"/>
      <c r="J217" s="82"/>
      <c r="K217" s="290">
        <f t="shared" si="25"/>
        <v>0</v>
      </c>
      <c r="L217" s="291">
        <f t="shared" si="26"/>
        <v>0</v>
      </c>
      <c r="M217" s="290">
        <f>IF(P217="x",0,IF(I217&lt;(INDEX(Lookup!$U$2:$U$10,MATCH($D$43,Lookup!$S$2:$S$10,0))),0,ROUND(((_xlfn.DAYS(I217,H217)+1)*J217)/7,0)))</f>
        <v>0</v>
      </c>
      <c r="N217" s="408">
        <f t="shared" si="27"/>
        <v>0</v>
      </c>
      <c r="O217" s="332"/>
      <c r="P217" s="409"/>
      <c r="R217" s="457">
        <f t="shared" si="28"/>
        <v>0</v>
      </c>
      <c r="S217" s="469">
        <f t="shared" si="29"/>
        <v>0</v>
      </c>
    </row>
    <row r="218" spans="2:19" x14ac:dyDescent="0.35">
      <c r="B218" s="80"/>
      <c r="C218" s="119"/>
      <c r="D218" s="119"/>
      <c r="E218" s="84"/>
      <c r="F218" s="119"/>
      <c r="G218" s="120"/>
      <c r="H218" s="41"/>
      <c r="I218" s="41"/>
      <c r="J218" s="82"/>
      <c r="K218" s="290">
        <f t="shared" si="25"/>
        <v>0</v>
      </c>
      <c r="L218" s="291">
        <f t="shared" si="26"/>
        <v>0</v>
      </c>
      <c r="M218" s="290">
        <f>IF(P218="x",0,IF(I218&lt;(INDEX(Lookup!$U$2:$U$10,MATCH($D$43,Lookup!$S$2:$S$10,0))),0,ROUND(((_xlfn.DAYS(I218,H218)+1)*J218)/7,0)))</f>
        <v>0</v>
      </c>
      <c r="N218" s="408">
        <f t="shared" si="27"/>
        <v>0</v>
      </c>
      <c r="O218" s="332"/>
      <c r="P218" s="409"/>
      <c r="R218" s="457">
        <f t="shared" si="28"/>
        <v>0</v>
      </c>
      <c r="S218" s="469">
        <f t="shared" si="29"/>
        <v>0</v>
      </c>
    </row>
    <row r="219" spans="2:19" x14ac:dyDescent="0.35">
      <c r="B219" s="80"/>
      <c r="C219" s="119"/>
      <c r="D219" s="119"/>
      <c r="E219" s="84"/>
      <c r="F219" s="119"/>
      <c r="G219" s="120"/>
      <c r="H219" s="41"/>
      <c r="I219" s="41"/>
      <c r="J219" s="82"/>
      <c r="K219" s="290">
        <f t="shared" si="25"/>
        <v>0</v>
      </c>
      <c r="L219" s="291">
        <f t="shared" si="26"/>
        <v>0</v>
      </c>
      <c r="M219" s="290">
        <f>IF(P219="x",0,IF(I219&lt;(INDEX(Lookup!$U$2:$U$10,MATCH($D$43,Lookup!$S$2:$S$10,0))),0,ROUND(((_xlfn.DAYS(I219,H219)+1)*J219)/7,0)))</f>
        <v>0</v>
      </c>
      <c r="N219" s="408">
        <f t="shared" si="27"/>
        <v>0</v>
      </c>
      <c r="O219" s="332"/>
      <c r="P219" s="409"/>
      <c r="R219" s="457">
        <f t="shared" si="28"/>
        <v>0</v>
      </c>
      <c r="S219" s="469">
        <f t="shared" si="29"/>
        <v>0</v>
      </c>
    </row>
    <row r="220" spans="2:19" x14ac:dyDescent="0.35">
      <c r="B220" s="80"/>
      <c r="C220" s="119"/>
      <c r="D220" s="119"/>
      <c r="E220" s="84"/>
      <c r="F220" s="119"/>
      <c r="G220" s="120"/>
      <c r="H220" s="41"/>
      <c r="I220" s="41"/>
      <c r="J220" s="82"/>
      <c r="K220" s="290">
        <f t="shared" si="25"/>
        <v>0</v>
      </c>
      <c r="L220" s="291">
        <f t="shared" si="26"/>
        <v>0</v>
      </c>
      <c r="M220" s="290">
        <f>IF(P220="x",0,IF(I220&lt;(INDEX(Lookup!$U$2:$U$10,MATCH($D$43,Lookup!$S$2:$S$10,0))),0,ROUND(((_xlfn.DAYS(I220,H220)+1)*J220)/7,0)))</f>
        <v>0</v>
      </c>
      <c r="N220" s="408">
        <f t="shared" si="27"/>
        <v>0</v>
      </c>
      <c r="O220" s="332"/>
      <c r="P220" s="409"/>
      <c r="R220" s="457">
        <f t="shared" si="28"/>
        <v>0</v>
      </c>
      <c r="S220" s="469">
        <f t="shared" si="29"/>
        <v>0</v>
      </c>
    </row>
    <row r="221" spans="2:19" x14ac:dyDescent="0.35">
      <c r="B221" s="80"/>
      <c r="C221" s="119"/>
      <c r="D221" s="119"/>
      <c r="E221" s="84"/>
      <c r="F221" s="119"/>
      <c r="G221" s="120"/>
      <c r="H221" s="41"/>
      <c r="I221" s="41"/>
      <c r="J221" s="82"/>
      <c r="K221" s="290">
        <f t="shared" si="25"/>
        <v>0</v>
      </c>
      <c r="L221" s="291">
        <f t="shared" si="26"/>
        <v>0</v>
      </c>
      <c r="M221" s="290">
        <f>IF(P221="x",0,IF(I221&lt;(INDEX(Lookup!$U$2:$U$10,MATCH($D$43,Lookup!$S$2:$S$10,0))),0,ROUND(((_xlfn.DAYS(I221,H221)+1)*J221)/7,0)))</f>
        <v>0</v>
      </c>
      <c r="N221" s="408">
        <f t="shared" si="27"/>
        <v>0</v>
      </c>
      <c r="O221" s="332"/>
      <c r="P221" s="409"/>
      <c r="R221" s="457">
        <f t="shared" si="28"/>
        <v>0</v>
      </c>
      <c r="S221" s="469">
        <f t="shared" si="29"/>
        <v>0</v>
      </c>
    </row>
    <row r="222" spans="2:19" x14ac:dyDescent="0.35">
      <c r="B222" s="80"/>
      <c r="C222" s="119"/>
      <c r="D222" s="119"/>
      <c r="E222" s="84"/>
      <c r="F222" s="119"/>
      <c r="G222" s="120"/>
      <c r="H222" s="41"/>
      <c r="I222" s="41"/>
      <c r="J222" s="82"/>
      <c r="K222" s="290">
        <f t="shared" si="25"/>
        <v>0</v>
      </c>
      <c r="L222" s="291">
        <f t="shared" si="26"/>
        <v>0</v>
      </c>
      <c r="M222" s="290">
        <f>IF(P222="x",0,IF(I222&lt;(INDEX(Lookup!$U$2:$U$10,MATCH($D$43,Lookup!$S$2:$S$10,0))),0,ROUND(((_xlfn.DAYS(I222,H222)+1)*J222)/7,0)))</f>
        <v>0</v>
      </c>
      <c r="N222" s="408">
        <f t="shared" si="27"/>
        <v>0</v>
      </c>
      <c r="O222" s="332"/>
      <c r="P222" s="409"/>
      <c r="R222" s="457">
        <f t="shared" si="28"/>
        <v>0</v>
      </c>
      <c r="S222" s="469">
        <f t="shared" si="29"/>
        <v>0</v>
      </c>
    </row>
    <row r="223" spans="2:19" x14ac:dyDescent="0.35">
      <c r="B223" s="80"/>
      <c r="C223" s="119"/>
      <c r="D223" s="119"/>
      <c r="E223" s="84"/>
      <c r="F223" s="119"/>
      <c r="G223" s="120"/>
      <c r="H223" s="41"/>
      <c r="I223" s="41"/>
      <c r="J223" s="82"/>
      <c r="K223" s="290">
        <f t="shared" si="25"/>
        <v>0</v>
      </c>
      <c r="L223" s="291">
        <f t="shared" si="26"/>
        <v>0</v>
      </c>
      <c r="M223" s="290">
        <f>IF(P223="x",0,IF(I223&lt;(INDEX(Lookup!$U$2:$U$10,MATCH($D$43,Lookup!$S$2:$S$10,0))),0,ROUND(((_xlfn.DAYS(I223,H223)+1)*J223)/7,0)))</f>
        <v>0</v>
      </c>
      <c r="N223" s="408">
        <f t="shared" si="27"/>
        <v>0</v>
      </c>
      <c r="O223" s="332"/>
      <c r="P223" s="409"/>
      <c r="R223" s="457">
        <f t="shared" si="28"/>
        <v>0</v>
      </c>
      <c r="S223" s="469">
        <f t="shared" si="29"/>
        <v>0</v>
      </c>
    </row>
    <row r="224" spans="2:19" x14ac:dyDescent="0.35">
      <c r="B224" s="80"/>
      <c r="C224" s="119"/>
      <c r="D224" s="119"/>
      <c r="E224" s="84"/>
      <c r="F224" s="119"/>
      <c r="G224" s="120"/>
      <c r="H224" s="41"/>
      <c r="I224" s="41"/>
      <c r="J224" s="82"/>
      <c r="K224" s="290">
        <f t="shared" si="25"/>
        <v>0</v>
      </c>
      <c r="L224" s="291">
        <f t="shared" si="26"/>
        <v>0</v>
      </c>
      <c r="M224" s="290">
        <f>IF(P224="x",0,IF(I224&lt;(INDEX(Lookup!$U$2:$U$10,MATCH($D$43,Lookup!$S$2:$S$10,0))),0,ROUND(((_xlfn.DAYS(I224,H224)+1)*J224)/7,0)))</f>
        <v>0</v>
      </c>
      <c r="N224" s="408">
        <f t="shared" si="27"/>
        <v>0</v>
      </c>
      <c r="O224" s="332"/>
      <c r="P224" s="409"/>
      <c r="R224" s="457">
        <f t="shared" si="28"/>
        <v>0</v>
      </c>
      <c r="S224" s="469">
        <f t="shared" si="29"/>
        <v>0</v>
      </c>
    </row>
    <row r="225" spans="2:19" x14ac:dyDescent="0.35">
      <c r="B225" s="80"/>
      <c r="C225" s="119"/>
      <c r="D225" s="119"/>
      <c r="E225" s="84"/>
      <c r="F225" s="119"/>
      <c r="G225" s="120"/>
      <c r="H225" s="41"/>
      <c r="I225" s="41"/>
      <c r="J225" s="82"/>
      <c r="K225" s="290">
        <f t="shared" si="25"/>
        <v>0</v>
      </c>
      <c r="L225" s="291">
        <f t="shared" si="26"/>
        <v>0</v>
      </c>
      <c r="M225" s="290">
        <f>IF(P225="x",0,IF(I225&lt;(INDEX(Lookup!$U$2:$U$10,MATCH($D$43,Lookup!$S$2:$S$10,0))),0,ROUND(((_xlfn.DAYS(I225,H225)+1)*J225)/7,0)))</f>
        <v>0</v>
      </c>
      <c r="N225" s="408">
        <f t="shared" si="27"/>
        <v>0</v>
      </c>
      <c r="O225" s="332"/>
      <c r="P225" s="409"/>
      <c r="R225" s="457">
        <f t="shared" si="28"/>
        <v>0</v>
      </c>
      <c r="S225" s="469">
        <f t="shared" si="29"/>
        <v>0</v>
      </c>
    </row>
    <row r="226" spans="2:19" x14ac:dyDescent="0.35">
      <c r="B226" s="80"/>
      <c r="C226" s="119"/>
      <c r="D226" s="119"/>
      <c r="E226" s="84"/>
      <c r="F226" s="119"/>
      <c r="G226" s="120"/>
      <c r="H226" s="41"/>
      <c r="I226" s="41"/>
      <c r="J226" s="82"/>
      <c r="K226" s="290">
        <f t="shared" si="25"/>
        <v>0</v>
      </c>
      <c r="L226" s="291">
        <f t="shared" si="26"/>
        <v>0</v>
      </c>
      <c r="M226" s="290">
        <f>IF(P226="x",0,IF(I226&lt;(INDEX(Lookup!$U$2:$U$10,MATCH($D$43,Lookup!$S$2:$S$10,0))),0,ROUND(((_xlfn.DAYS(I226,H226)+1)*J226)/7,0)))</f>
        <v>0</v>
      </c>
      <c r="N226" s="408">
        <f t="shared" si="27"/>
        <v>0</v>
      </c>
      <c r="O226" s="332"/>
      <c r="P226" s="409"/>
      <c r="R226" s="457">
        <f t="shared" si="28"/>
        <v>0</v>
      </c>
      <c r="S226" s="469">
        <f t="shared" si="29"/>
        <v>0</v>
      </c>
    </row>
    <row r="227" spans="2:19" x14ac:dyDescent="0.35">
      <c r="B227" s="80"/>
      <c r="C227" s="119"/>
      <c r="D227" s="119"/>
      <c r="E227" s="84"/>
      <c r="F227" s="119"/>
      <c r="G227" s="120"/>
      <c r="H227" s="41"/>
      <c r="I227" s="41"/>
      <c r="J227" s="82"/>
      <c r="K227" s="290">
        <f t="shared" si="25"/>
        <v>0</v>
      </c>
      <c r="L227" s="291">
        <f t="shared" si="26"/>
        <v>0</v>
      </c>
      <c r="M227" s="290">
        <f>IF(P227="x",0,IF(I227&lt;(INDEX(Lookup!$U$2:$U$10,MATCH($D$43,Lookup!$S$2:$S$10,0))),0,ROUND(((_xlfn.DAYS(I227,H227)+1)*J227)/7,0)))</f>
        <v>0</v>
      </c>
      <c r="N227" s="408">
        <f t="shared" si="27"/>
        <v>0</v>
      </c>
      <c r="O227" s="332"/>
      <c r="P227" s="409"/>
      <c r="R227" s="457">
        <f t="shared" si="28"/>
        <v>0</v>
      </c>
      <c r="S227" s="469">
        <f t="shared" si="29"/>
        <v>0</v>
      </c>
    </row>
    <row r="228" spans="2:19" x14ac:dyDescent="0.35">
      <c r="B228" s="80"/>
      <c r="C228" s="119"/>
      <c r="D228" s="119"/>
      <c r="E228" s="84"/>
      <c r="F228" s="119"/>
      <c r="G228" s="120"/>
      <c r="H228" s="41"/>
      <c r="I228" s="41"/>
      <c r="J228" s="82"/>
      <c r="K228" s="290">
        <f t="shared" si="25"/>
        <v>0</v>
      </c>
      <c r="L228" s="291">
        <f t="shared" si="26"/>
        <v>0</v>
      </c>
      <c r="M228" s="290">
        <f>IF(P228="x",0,IF(I228&lt;(INDEX(Lookup!$U$2:$U$10,MATCH($D$43,Lookup!$S$2:$S$10,0))),0,ROUND(((_xlfn.DAYS(I228,H228)+1)*J228)/7,0)))</f>
        <v>0</v>
      </c>
      <c r="N228" s="408">
        <f t="shared" si="27"/>
        <v>0</v>
      </c>
      <c r="O228" s="332"/>
      <c r="P228" s="409"/>
      <c r="R228" s="457">
        <f t="shared" si="28"/>
        <v>0</v>
      </c>
      <c r="S228" s="469">
        <f t="shared" si="29"/>
        <v>0</v>
      </c>
    </row>
    <row r="229" spans="2:19" x14ac:dyDescent="0.35">
      <c r="B229" s="80"/>
      <c r="C229" s="119"/>
      <c r="D229" s="119"/>
      <c r="E229" s="84"/>
      <c r="F229" s="119"/>
      <c r="G229" s="120"/>
      <c r="H229" s="41"/>
      <c r="I229" s="41"/>
      <c r="J229" s="82"/>
      <c r="K229" s="290">
        <f t="shared" si="25"/>
        <v>0</v>
      </c>
      <c r="L229" s="291">
        <f t="shared" si="26"/>
        <v>0</v>
      </c>
      <c r="M229" s="290">
        <f>IF(P229="x",0,IF(I229&lt;(INDEX(Lookup!$U$2:$U$10,MATCH($D$43,Lookup!$S$2:$S$10,0))),0,ROUND(((_xlfn.DAYS(I229,H229)+1)*J229)/7,0)))</f>
        <v>0</v>
      </c>
      <c r="N229" s="408">
        <f t="shared" si="27"/>
        <v>0</v>
      </c>
      <c r="O229" s="332"/>
      <c r="P229" s="409"/>
      <c r="R229" s="457">
        <f t="shared" si="28"/>
        <v>0</v>
      </c>
      <c r="S229" s="469">
        <f t="shared" si="29"/>
        <v>0</v>
      </c>
    </row>
    <row r="230" spans="2:19" x14ac:dyDescent="0.35">
      <c r="B230" s="80"/>
      <c r="C230" s="119"/>
      <c r="D230" s="119"/>
      <c r="E230" s="84"/>
      <c r="F230" s="119"/>
      <c r="G230" s="120"/>
      <c r="H230" s="41"/>
      <c r="I230" s="41"/>
      <c r="J230" s="82"/>
      <c r="K230" s="290">
        <f t="shared" si="25"/>
        <v>0</v>
      </c>
      <c r="L230" s="291">
        <f t="shared" si="26"/>
        <v>0</v>
      </c>
      <c r="M230" s="290">
        <f>IF(P230="x",0,IF(I230&lt;(INDEX(Lookup!$U$2:$U$10,MATCH($D$43,Lookup!$S$2:$S$10,0))),0,ROUND(((_xlfn.DAYS(I230,H230)+1)*J230)/7,0)))</f>
        <v>0</v>
      </c>
      <c r="N230" s="408">
        <f t="shared" si="27"/>
        <v>0</v>
      </c>
      <c r="O230" s="332"/>
      <c r="P230" s="409"/>
      <c r="R230" s="457">
        <f t="shared" si="28"/>
        <v>0</v>
      </c>
      <c r="S230" s="469">
        <f t="shared" si="29"/>
        <v>0</v>
      </c>
    </row>
    <row r="231" spans="2:19" x14ac:dyDescent="0.35">
      <c r="B231" s="80"/>
      <c r="C231" s="119"/>
      <c r="D231" s="119"/>
      <c r="E231" s="84"/>
      <c r="F231" s="119"/>
      <c r="G231" s="120"/>
      <c r="H231" s="41"/>
      <c r="I231" s="41"/>
      <c r="J231" s="82"/>
      <c r="K231" s="290">
        <f t="shared" si="25"/>
        <v>0</v>
      </c>
      <c r="L231" s="291">
        <f t="shared" si="26"/>
        <v>0</v>
      </c>
      <c r="M231" s="290">
        <f>IF(P231="x",0,IF(I231&lt;(INDEX(Lookup!$U$2:$U$10,MATCH($D$43,Lookup!$S$2:$S$10,0))),0,ROUND(((_xlfn.DAYS(I231,H231)+1)*J231)/7,0)))</f>
        <v>0</v>
      </c>
      <c r="N231" s="408">
        <f t="shared" si="27"/>
        <v>0</v>
      </c>
      <c r="O231" s="332"/>
      <c r="P231" s="409"/>
      <c r="R231" s="457">
        <f t="shared" si="28"/>
        <v>0</v>
      </c>
      <c r="S231" s="469">
        <f t="shared" si="29"/>
        <v>0</v>
      </c>
    </row>
    <row r="232" spans="2:19" x14ac:dyDescent="0.35">
      <c r="B232" s="80"/>
      <c r="C232" s="119"/>
      <c r="D232" s="119"/>
      <c r="E232" s="84"/>
      <c r="F232" s="119"/>
      <c r="G232" s="120"/>
      <c r="H232" s="41"/>
      <c r="I232" s="41"/>
      <c r="J232" s="82"/>
      <c r="K232" s="290">
        <f t="shared" si="25"/>
        <v>0</v>
      </c>
      <c r="L232" s="291">
        <f t="shared" si="26"/>
        <v>0</v>
      </c>
      <c r="M232" s="290">
        <f>IF(P232="x",0,IF(I232&lt;(INDEX(Lookup!$U$2:$U$10,MATCH($D$43,Lookup!$S$2:$S$10,0))),0,ROUND(((_xlfn.DAYS(I232,H232)+1)*J232)/7,0)))</f>
        <v>0</v>
      </c>
      <c r="N232" s="408">
        <f t="shared" si="27"/>
        <v>0</v>
      </c>
      <c r="O232" s="332"/>
      <c r="P232" s="409"/>
      <c r="R232" s="457">
        <f t="shared" si="28"/>
        <v>0</v>
      </c>
      <c r="S232" s="469">
        <f t="shared" si="29"/>
        <v>0</v>
      </c>
    </row>
    <row r="233" spans="2:19" x14ac:dyDescent="0.35">
      <c r="B233" s="80"/>
      <c r="C233" s="119"/>
      <c r="D233" s="119"/>
      <c r="E233" s="84"/>
      <c r="F233" s="119"/>
      <c r="G233" s="120"/>
      <c r="H233" s="41"/>
      <c r="I233" s="41"/>
      <c r="J233" s="82"/>
      <c r="K233" s="290">
        <f t="shared" si="25"/>
        <v>0</v>
      </c>
      <c r="L233" s="291">
        <f t="shared" si="26"/>
        <v>0</v>
      </c>
      <c r="M233" s="290">
        <f>IF(P233="x",0,IF(I233&lt;(INDEX(Lookup!$U$2:$U$10,MATCH($D$43,Lookup!$S$2:$S$10,0))),0,ROUND(((_xlfn.DAYS(I233,H233)+1)*J233)/7,0)))</f>
        <v>0</v>
      </c>
      <c r="N233" s="408">
        <f t="shared" si="27"/>
        <v>0</v>
      </c>
      <c r="O233" s="332"/>
      <c r="P233" s="409"/>
      <c r="R233" s="457">
        <f t="shared" si="28"/>
        <v>0</v>
      </c>
      <c r="S233" s="469">
        <f t="shared" si="29"/>
        <v>0</v>
      </c>
    </row>
    <row r="234" spans="2:19" x14ac:dyDescent="0.35">
      <c r="B234" s="80"/>
      <c r="C234" s="119"/>
      <c r="D234" s="119"/>
      <c r="E234" s="84"/>
      <c r="F234" s="119"/>
      <c r="G234" s="120"/>
      <c r="H234" s="41"/>
      <c r="I234" s="41"/>
      <c r="J234" s="82"/>
      <c r="K234" s="290">
        <f t="shared" si="25"/>
        <v>0</v>
      </c>
      <c r="L234" s="291">
        <f t="shared" si="26"/>
        <v>0</v>
      </c>
      <c r="M234" s="290">
        <f>IF(P234="x",0,IF(I234&lt;(INDEX(Lookup!$U$2:$U$10,MATCH($D$43,Lookup!$S$2:$S$10,0))),0,ROUND(((_xlfn.DAYS(I234,H234)+1)*J234)/7,0)))</f>
        <v>0</v>
      </c>
      <c r="N234" s="408">
        <f t="shared" si="27"/>
        <v>0</v>
      </c>
      <c r="O234" s="332"/>
      <c r="P234" s="409"/>
      <c r="R234" s="457">
        <f t="shared" si="28"/>
        <v>0</v>
      </c>
      <c r="S234" s="469">
        <f t="shared" si="29"/>
        <v>0</v>
      </c>
    </row>
    <row r="235" spans="2:19" x14ac:dyDescent="0.35">
      <c r="B235" s="80"/>
      <c r="C235" s="119"/>
      <c r="D235" s="119"/>
      <c r="E235" s="84"/>
      <c r="F235" s="119"/>
      <c r="G235" s="120"/>
      <c r="H235" s="41"/>
      <c r="I235" s="41"/>
      <c r="J235" s="82"/>
      <c r="K235" s="290">
        <f t="shared" si="25"/>
        <v>0</v>
      </c>
      <c r="L235" s="291">
        <f t="shared" si="26"/>
        <v>0</v>
      </c>
      <c r="M235" s="290">
        <f>IF(P235="x",0,IF(I235&lt;(INDEX(Lookup!$U$2:$U$10,MATCH($D$43,Lookup!$S$2:$S$10,0))),0,ROUND(((_xlfn.DAYS(I235,H235)+1)*J235)/7,0)))</f>
        <v>0</v>
      </c>
      <c r="N235" s="408">
        <f t="shared" si="27"/>
        <v>0</v>
      </c>
      <c r="O235" s="332"/>
      <c r="P235" s="409"/>
      <c r="R235" s="457">
        <f t="shared" si="28"/>
        <v>0</v>
      </c>
      <c r="S235" s="469">
        <f t="shared" si="29"/>
        <v>0</v>
      </c>
    </row>
    <row r="236" spans="2:19" x14ac:dyDescent="0.35">
      <c r="B236" s="80"/>
      <c r="C236" s="119"/>
      <c r="D236" s="119"/>
      <c r="E236" s="84"/>
      <c r="F236" s="119"/>
      <c r="G236" s="120"/>
      <c r="H236" s="41"/>
      <c r="I236" s="41"/>
      <c r="J236" s="82"/>
      <c r="K236" s="290">
        <f t="shared" si="25"/>
        <v>0</v>
      </c>
      <c r="L236" s="291">
        <f t="shared" si="26"/>
        <v>0</v>
      </c>
      <c r="M236" s="290">
        <f>IF(P236="x",0,IF(I236&lt;(INDEX(Lookup!$U$2:$U$10,MATCH($D$43,Lookup!$S$2:$S$10,0))),0,ROUND(((_xlfn.DAYS(I236,H236)+1)*J236)/7,0)))</f>
        <v>0</v>
      </c>
      <c r="N236" s="408">
        <f t="shared" si="27"/>
        <v>0</v>
      </c>
      <c r="O236" s="332"/>
      <c r="P236" s="409"/>
      <c r="R236" s="457">
        <f t="shared" si="28"/>
        <v>0</v>
      </c>
      <c r="S236" s="469">
        <f t="shared" si="29"/>
        <v>0</v>
      </c>
    </row>
    <row r="237" spans="2:19" x14ac:dyDescent="0.35">
      <c r="B237" s="80"/>
      <c r="C237" s="119"/>
      <c r="D237" s="119"/>
      <c r="E237" s="84"/>
      <c r="F237" s="119"/>
      <c r="G237" s="120"/>
      <c r="H237" s="41"/>
      <c r="I237" s="41"/>
      <c r="J237" s="82"/>
      <c r="K237" s="290">
        <f t="shared" si="25"/>
        <v>0</v>
      </c>
      <c r="L237" s="291">
        <f t="shared" si="26"/>
        <v>0</v>
      </c>
      <c r="M237" s="290">
        <f>IF(P237="x",0,IF(I237&lt;(INDEX(Lookup!$U$2:$U$10,MATCH($D$43,Lookup!$S$2:$S$10,0))),0,ROUND(((_xlfn.DAYS(I237,H237)+1)*J237)/7,0)))</f>
        <v>0</v>
      </c>
      <c r="N237" s="408">
        <f t="shared" si="27"/>
        <v>0</v>
      </c>
      <c r="O237" s="332"/>
      <c r="P237" s="409"/>
      <c r="R237" s="457">
        <f t="shared" si="28"/>
        <v>0</v>
      </c>
      <c r="S237" s="469">
        <f t="shared" si="29"/>
        <v>0</v>
      </c>
    </row>
    <row r="238" spans="2:19" x14ac:dyDescent="0.35">
      <c r="B238" s="80"/>
      <c r="C238" s="119"/>
      <c r="D238" s="119"/>
      <c r="E238" s="84"/>
      <c r="F238" s="119"/>
      <c r="G238" s="120"/>
      <c r="H238" s="41"/>
      <c r="I238" s="41"/>
      <c r="J238" s="82"/>
      <c r="K238" s="290">
        <f t="shared" si="25"/>
        <v>0</v>
      </c>
      <c r="L238" s="291">
        <f t="shared" si="26"/>
        <v>0</v>
      </c>
      <c r="M238" s="290">
        <f>IF(P238="x",0,IF(I238&lt;(INDEX(Lookup!$U$2:$U$10,MATCH($D$43,Lookup!$S$2:$S$10,0))),0,ROUND(((_xlfn.DAYS(I238,H238)+1)*J238)/7,0)))</f>
        <v>0</v>
      </c>
      <c r="N238" s="408">
        <f t="shared" si="27"/>
        <v>0</v>
      </c>
      <c r="O238" s="332"/>
      <c r="P238" s="409"/>
      <c r="R238" s="457">
        <f t="shared" si="28"/>
        <v>0</v>
      </c>
      <c r="S238" s="469">
        <f t="shared" si="29"/>
        <v>0</v>
      </c>
    </row>
    <row r="239" spans="2:19" x14ac:dyDescent="0.35">
      <c r="B239" s="80"/>
      <c r="C239" s="119"/>
      <c r="D239" s="119"/>
      <c r="E239" s="84"/>
      <c r="F239" s="119"/>
      <c r="G239" s="120"/>
      <c r="H239" s="41"/>
      <c r="I239" s="41"/>
      <c r="J239" s="82"/>
      <c r="K239" s="290">
        <f t="shared" ref="K239:K302" si="30">ROUND(((_xlfn.DAYS(I239,H239)+1)*J239)/7,0)</f>
        <v>0</v>
      </c>
      <c r="L239" s="291">
        <f t="shared" ref="L239:L302" si="31">K239*$K$6</f>
        <v>0</v>
      </c>
      <c r="M239" s="290">
        <f>IF(P239="x",0,IF(I239&lt;(INDEX(Lookup!$U$2:$U$10,MATCH($D$43,Lookup!$S$2:$S$10,0))),0,ROUND(((_xlfn.DAYS(I239,H239)+1)*J239)/7,0)))</f>
        <v>0</v>
      </c>
      <c r="N239" s="408">
        <f t="shared" ref="N239:N302" si="32">M239*$K$6</f>
        <v>0</v>
      </c>
      <c r="O239" s="332"/>
      <c r="P239" s="409"/>
      <c r="R239" s="457">
        <f t="shared" ref="R239:R302" si="33">L239*$I$30</f>
        <v>0</v>
      </c>
      <c r="S239" s="469">
        <f t="shared" ref="S239:S302" si="34">N239*$I$40</f>
        <v>0</v>
      </c>
    </row>
    <row r="240" spans="2:19" x14ac:dyDescent="0.35">
      <c r="B240" s="80"/>
      <c r="C240" s="119"/>
      <c r="D240" s="119"/>
      <c r="E240" s="84"/>
      <c r="F240" s="119"/>
      <c r="G240" s="120"/>
      <c r="H240" s="41"/>
      <c r="I240" s="41"/>
      <c r="J240" s="82"/>
      <c r="K240" s="290">
        <f t="shared" si="30"/>
        <v>0</v>
      </c>
      <c r="L240" s="291">
        <f t="shared" si="31"/>
        <v>0</v>
      </c>
      <c r="M240" s="290">
        <f>IF(P240="x",0,IF(I240&lt;(INDEX(Lookup!$U$2:$U$10,MATCH($D$43,Lookup!$S$2:$S$10,0))),0,ROUND(((_xlfn.DAYS(I240,H240)+1)*J240)/7,0)))</f>
        <v>0</v>
      </c>
      <c r="N240" s="408">
        <f t="shared" si="32"/>
        <v>0</v>
      </c>
      <c r="O240" s="332"/>
      <c r="P240" s="409"/>
      <c r="R240" s="457">
        <f t="shared" si="33"/>
        <v>0</v>
      </c>
      <c r="S240" s="469">
        <f t="shared" si="34"/>
        <v>0</v>
      </c>
    </row>
    <row r="241" spans="2:19" x14ac:dyDescent="0.35">
      <c r="B241" s="80"/>
      <c r="C241" s="119"/>
      <c r="D241" s="119"/>
      <c r="E241" s="84"/>
      <c r="F241" s="119"/>
      <c r="G241" s="120"/>
      <c r="H241" s="41"/>
      <c r="I241" s="41"/>
      <c r="J241" s="82"/>
      <c r="K241" s="290">
        <f t="shared" si="30"/>
        <v>0</v>
      </c>
      <c r="L241" s="291">
        <f t="shared" si="31"/>
        <v>0</v>
      </c>
      <c r="M241" s="290">
        <f>IF(P241="x",0,IF(I241&lt;(INDEX(Lookup!$U$2:$U$10,MATCH($D$43,Lookup!$S$2:$S$10,0))),0,ROUND(((_xlfn.DAYS(I241,H241)+1)*J241)/7,0)))</f>
        <v>0</v>
      </c>
      <c r="N241" s="408">
        <f t="shared" si="32"/>
        <v>0</v>
      </c>
      <c r="O241" s="332"/>
      <c r="P241" s="409"/>
      <c r="R241" s="457">
        <f t="shared" si="33"/>
        <v>0</v>
      </c>
      <c r="S241" s="469">
        <f t="shared" si="34"/>
        <v>0</v>
      </c>
    </row>
    <row r="242" spans="2:19" x14ac:dyDescent="0.35">
      <c r="B242" s="80"/>
      <c r="C242" s="119"/>
      <c r="D242" s="119"/>
      <c r="E242" s="84"/>
      <c r="F242" s="119"/>
      <c r="G242" s="120"/>
      <c r="H242" s="41"/>
      <c r="I242" s="41"/>
      <c r="J242" s="82"/>
      <c r="K242" s="290">
        <f t="shared" si="30"/>
        <v>0</v>
      </c>
      <c r="L242" s="291">
        <f t="shared" si="31"/>
        <v>0</v>
      </c>
      <c r="M242" s="290">
        <f>IF(P242="x",0,IF(I242&lt;(INDEX(Lookup!$U$2:$U$10,MATCH($D$43,Lookup!$S$2:$S$10,0))),0,ROUND(((_xlfn.DAYS(I242,H242)+1)*J242)/7,0)))</f>
        <v>0</v>
      </c>
      <c r="N242" s="408">
        <f t="shared" si="32"/>
        <v>0</v>
      </c>
      <c r="O242" s="332"/>
      <c r="P242" s="409"/>
      <c r="R242" s="457">
        <f t="shared" si="33"/>
        <v>0</v>
      </c>
      <c r="S242" s="469">
        <f t="shared" si="34"/>
        <v>0</v>
      </c>
    </row>
    <row r="243" spans="2:19" x14ac:dyDescent="0.35">
      <c r="B243" s="80"/>
      <c r="C243" s="119"/>
      <c r="D243" s="119"/>
      <c r="E243" s="84"/>
      <c r="F243" s="119"/>
      <c r="G243" s="120"/>
      <c r="H243" s="41"/>
      <c r="I243" s="41"/>
      <c r="J243" s="82"/>
      <c r="K243" s="290">
        <f t="shared" si="30"/>
        <v>0</v>
      </c>
      <c r="L243" s="291">
        <f t="shared" si="31"/>
        <v>0</v>
      </c>
      <c r="M243" s="290">
        <f>IF(P243="x",0,IF(I243&lt;(INDEX(Lookup!$U$2:$U$10,MATCH($D$43,Lookup!$S$2:$S$10,0))),0,ROUND(((_xlfn.DAYS(I243,H243)+1)*J243)/7,0)))</f>
        <v>0</v>
      </c>
      <c r="N243" s="408">
        <f t="shared" si="32"/>
        <v>0</v>
      </c>
      <c r="O243" s="332"/>
      <c r="P243" s="409"/>
      <c r="R243" s="457">
        <f t="shared" si="33"/>
        <v>0</v>
      </c>
      <c r="S243" s="469">
        <f t="shared" si="34"/>
        <v>0</v>
      </c>
    </row>
    <row r="244" spans="2:19" x14ac:dyDescent="0.35">
      <c r="B244" s="80"/>
      <c r="C244" s="119"/>
      <c r="D244" s="119"/>
      <c r="E244" s="84"/>
      <c r="F244" s="119"/>
      <c r="G244" s="120"/>
      <c r="H244" s="41"/>
      <c r="I244" s="41"/>
      <c r="J244" s="82"/>
      <c r="K244" s="290">
        <f t="shared" si="30"/>
        <v>0</v>
      </c>
      <c r="L244" s="291">
        <f t="shared" si="31"/>
        <v>0</v>
      </c>
      <c r="M244" s="290">
        <f>IF(P244="x",0,IF(I244&lt;(INDEX(Lookup!$U$2:$U$10,MATCH($D$43,Lookup!$S$2:$S$10,0))),0,ROUND(((_xlfn.DAYS(I244,H244)+1)*J244)/7,0)))</f>
        <v>0</v>
      </c>
      <c r="N244" s="408">
        <f t="shared" si="32"/>
        <v>0</v>
      </c>
      <c r="O244" s="332"/>
      <c r="P244" s="409"/>
      <c r="R244" s="457">
        <f t="shared" si="33"/>
        <v>0</v>
      </c>
      <c r="S244" s="469">
        <f t="shared" si="34"/>
        <v>0</v>
      </c>
    </row>
    <row r="245" spans="2:19" x14ac:dyDescent="0.35">
      <c r="B245" s="80"/>
      <c r="C245" s="119"/>
      <c r="D245" s="119"/>
      <c r="E245" s="84"/>
      <c r="F245" s="119"/>
      <c r="G245" s="120"/>
      <c r="H245" s="41"/>
      <c r="I245" s="41"/>
      <c r="J245" s="82"/>
      <c r="K245" s="290">
        <f t="shared" si="30"/>
        <v>0</v>
      </c>
      <c r="L245" s="291">
        <f t="shared" si="31"/>
        <v>0</v>
      </c>
      <c r="M245" s="290">
        <f>IF(P245="x",0,IF(I245&lt;(INDEX(Lookup!$U$2:$U$10,MATCH($D$43,Lookup!$S$2:$S$10,0))),0,ROUND(((_xlfn.DAYS(I245,H245)+1)*J245)/7,0)))</f>
        <v>0</v>
      </c>
      <c r="N245" s="408">
        <f t="shared" si="32"/>
        <v>0</v>
      </c>
      <c r="O245" s="332"/>
      <c r="P245" s="409"/>
      <c r="R245" s="457">
        <f t="shared" si="33"/>
        <v>0</v>
      </c>
      <c r="S245" s="469">
        <f t="shared" si="34"/>
        <v>0</v>
      </c>
    </row>
    <row r="246" spans="2:19" x14ac:dyDescent="0.35">
      <c r="B246" s="80"/>
      <c r="C246" s="119"/>
      <c r="D246" s="119"/>
      <c r="E246" s="84"/>
      <c r="F246" s="119"/>
      <c r="G246" s="120"/>
      <c r="H246" s="41"/>
      <c r="I246" s="41"/>
      <c r="J246" s="82"/>
      <c r="K246" s="290">
        <f t="shared" si="30"/>
        <v>0</v>
      </c>
      <c r="L246" s="291">
        <f t="shared" si="31"/>
        <v>0</v>
      </c>
      <c r="M246" s="290">
        <f>IF(P246="x",0,IF(I246&lt;(INDEX(Lookup!$U$2:$U$10,MATCH($D$43,Lookup!$S$2:$S$10,0))),0,ROUND(((_xlfn.DAYS(I246,H246)+1)*J246)/7,0)))</f>
        <v>0</v>
      </c>
      <c r="N246" s="408">
        <f t="shared" si="32"/>
        <v>0</v>
      </c>
      <c r="O246" s="332"/>
      <c r="P246" s="409"/>
      <c r="R246" s="457">
        <f t="shared" si="33"/>
        <v>0</v>
      </c>
      <c r="S246" s="469">
        <f t="shared" si="34"/>
        <v>0</v>
      </c>
    </row>
    <row r="247" spans="2:19" x14ac:dyDescent="0.35">
      <c r="B247" s="80"/>
      <c r="C247" s="119"/>
      <c r="D247" s="119"/>
      <c r="E247" s="84"/>
      <c r="F247" s="119"/>
      <c r="G247" s="120"/>
      <c r="H247" s="41"/>
      <c r="I247" s="41"/>
      <c r="J247" s="82"/>
      <c r="K247" s="290">
        <f t="shared" si="30"/>
        <v>0</v>
      </c>
      <c r="L247" s="291">
        <f t="shared" si="31"/>
        <v>0</v>
      </c>
      <c r="M247" s="290">
        <f>IF(P247="x",0,IF(I247&lt;(INDEX(Lookup!$U$2:$U$10,MATCH($D$43,Lookup!$S$2:$S$10,0))),0,ROUND(((_xlfn.DAYS(I247,H247)+1)*J247)/7,0)))</f>
        <v>0</v>
      </c>
      <c r="N247" s="408">
        <f t="shared" si="32"/>
        <v>0</v>
      </c>
      <c r="O247" s="332"/>
      <c r="P247" s="409"/>
      <c r="R247" s="457">
        <f t="shared" si="33"/>
        <v>0</v>
      </c>
      <c r="S247" s="469">
        <f t="shared" si="34"/>
        <v>0</v>
      </c>
    </row>
    <row r="248" spans="2:19" x14ac:dyDescent="0.35">
      <c r="B248" s="80"/>
      <c r="C248" s="119"/>
      <c r="D248" s="119"/>
      <c r="E248" s="84"/>
      <c r="F248" s="119"/>
      <c r="G248" s="120"/>
      <c r="H248" s="41"/>
      <c r="I248" s="41"/>
      <c r="J248" s="82"/>
      <c r="K248" s="290">
        <f t="shared" si="30"/>
        <v>0</v>
      </c>
      <c r="L248" s="291">
        <f t="shared" si="31"/>
        <v>0</v>
      </c>
      <c r="M248" s="290">
        <f>IF(P248="x",0,IF(I248&lt;(INDEX(Lookup!$U$2:$U$10,MATCH($D$43,Lookup!$S$2:$S$10,0))),0,ROUND(((_xlfn.DAYS(I248,H248)+1)*J248)/7,0)))</f>
        <v>0</v>
      </c>
      <c r="N248" s="408">
        <f t="shared" si="32"/>
        <v>0</v>
      </c>
      <c r="O248" s="332"/>
      <c r="P248" s="409"/>
      <c r="R248" s="457">
        <f t="shared" si="33"/>
        <v>0</v>
      </c>
      <c r="S248" s="469">
        <f t="shared" si="34"/>
        <v>0</v>
      </c>
    </row>
    <row r="249" spans="2:19" x14ac:dyDescent="0.35">
      <c r="B249" s="80"/>
      <c r="C249" s="119"/>
      <c r="D249" s="119"/>
      <c r="E249" s="84"/>
      <c r="F249" s="119"/>
      <c r="G249" s="120"/>
      <c r="H249" s="41"/>
      <c r="I249" s="41"/>
      <c r="J249" s="82"/>
      <c r="K249" s="290">
        <f t="shared" si="30"/>
        <v>0</v>
      </c>
      <c r="L249" s="291">
        <f t="shared" si="31"/>
        <v>0</v>
      </c>
      <c r="M249" s="290">
        <f>IF(P249="x",0,IF(I249&lt;(INDEX(Lookup!$U$2:$U$10,MATCH($D$43,Lookup!$S$2:$S$10,0))),0,ROUND(((_xlfn.DAYS(I249,H249)+1)*J249)/7,0)))</f>
        <v>0</v>
      </c>
      <c r="N249" s="408">
        <f t="shared" si="32"/>
        <v>0</v>
      </c>
      <c r="O249" s="332"/>
      <c r="P249" s="409"/>
      <c r="R249" s="457">
        <f t="shared" si="33"/>
        <v>0</v>
      </c>
      <c r="S249" s="469">
        <f t="shared" si="34"/>
        <v>0</v>
      </c>
    </row>
    <row r="250" spans="2:19" x14ac:dyDescent="0.35">
      <c r="B250" s="80"/>
      <c r="C250" s="119"/>
      <c r="D250" s="119"/>
      <c r="E250" s="84"/>
      <c r="F250" s="119"/>
      <c r="G250" s="120"/>
      <c r="H250" s="41"/>
      <c r="I250" s="41"/>
      <c r="J250" s="82"/>
      <c r="K250" s="290">
        <f t="shared" si="30"/>
        <v>0</v>
      </c>
      <c r="L250" s="291">
        <f t="shared" si="31"/>
        <v>0</v>
      </c>
      <c r="M250" s="290">
        <f>IF(P250="x",0,IF(I250&lt;(INDEX(Lookup!$U$2:$U$10,MATCH($D$43,Lookup!$S$2:$S$10,0))),0,ROUND(((_xlfn.DAYS(I250,H250)+1)*J250)/7,0)))</f>
        <v>0</v>
      </c>
      <c r="N250" s="408">
        <f t="shared" si="32"/>
        <v>0</v>
      </c>
      <c r="O250" s="332"/>
      <c r="P250" s="409"/>
      <c r="R250" s="457">
        <f t="shared" si="33"/>
        <v>0</v>
      </c>
      <c r="S250" s="469">
        <f t="shared" si="34"/>
        <v>0</v>
      </c>
    </row>
    <row r="251" spans="2:19" x14ac:dyDescent="0.35">
      <c r="B251" s="80"/>
      <c r="C251" s="119"/>
      <c r="D251" s="119"/>
      <c r="E251" s="84"/>
      <c r="F251" s="119"/>
      <c r="G251" s="120"/>
      <c r="H251" s="41"/>
      <c r="I251" s="41"/>
      <c r="J251" s="82"/>
      <c r="K251" s="290">
        <f t="shared" si="30"/>
        <v>0</v>
      </c>
      <c r="L251" s="291">
        <f t="shared" si="31"/>
        <v>0</v>
      </c>
      <c r="M251" s="290">
        <f>IF(P251="x",0,IF(I251&lt;(INDEX(Lookup!$U$2:$U$10,MATCH($D$43,Lookup!$S$2:$S$10,0))),0,ROUND(((_xlfn.DAYS(I251,H251)+1)*J251)/7,0)))</f>
        <v>0</v>
      </c>
      <c r="N251" s="408">
        <f t="shared" si="32"/>
        <v>0</v>
      </c>
      <c r="O251" s="332"/>
      <c r="P251" s="409"/>
      <c r="R251" s="457">
        <f t="shared" si="33"/>
        <v>0</v>
      </c>
      <c r="S251" s="469">
        <f t="shared" si="34"/>
        <v>0</v>
      </c>
    </row>
    <row r="252" spans="2:19" x14ac:dyDescent="0.35">
      <c r="B252" s="80"/>
      <c r="C252" s="119"/>
      <c r="D252" s="119"/>
      <c r="E252" s="84"/>
      <c r="F252" s="119"/>
      <c r="G252" s="120"/>
      <c r="H252" s="41"/>
      <c r="I252" s="41"/>
      <c r="J252" s="82"/>
      <c r="K252" s="290">
        <f t="shared" si="30"/>
        <v>0</v>
      </c>
      <c r="L252" s="291">
        <f t="shared" si="31"/>
        <v>0</v>
      </c>
      <c r="M252" s="290">
        <f>IF(P252="x",0,IF(I252&lt;(INDEX(Lookup!$U$2:$U$10,MATCH($D$43,Lookup!$S$2:$S$10,0))),0,ROUND(((_xlfn.DAYS(I252,H252)+1)*J252)/7,0)))</f>
        <v>0</v>
      </c>
      <c r="N252" s="408">
        <f t="shared" si="32"/>
        <v>0</v>
      </c>
      <c r="O252" s="332"/>
      <c r="P252" s="409"/>
      <c r="R252" s="457">
        <f t="shared" si="33"/>
        <v>0</v>
      </c>
      <c r="S252" s="469">
        <f t="shared" si="34"/>
        <v>0</v>
      </c>
    </row>
    <row r="253" spans="2:19" x14ac:dyDescent="0.35">
      <c r="B253" s="80"/>
      <c r="C253" s="119"/>
      <c r="D253" s="119"/>
      <c r="E253" s="84"/>
      <c r="F253" s="119"/>
      <c r="G253" s="120"/>
      <c r="H253" s="41"/>
      <c r="I253" s="41"/>
      <c r="J253" s="82"/>
      <c r="K253" s="290">
        <f t="shared" si="30"/>
        <v>0</v>
      </c>
      <c r="L253" s="291">
        <f t="shared" si="31"/>
        <v>0</v>
      </c>
      <c r="M253" s="290">
        <f>IF(P253="x",0,IF(I253&lt;(INDEX(Lookup!$U$2:$U$10,MATCH($D$43,Lookup!$S$2:$S$10,0))),0,ROUND(((_xlfn.DAYS(I253,H253)+1)*J253)/7,0)))</f>
        <v>0</v>
      </c>
      <c r="N253" s="408">
        <f t="shared" si="32"/>
        <v>0</v>
      </c>
      <c r="O253" s="332"/>
      <c r="P253" s="409"/>
      <c r="R253" s="457">
        <f t="shared" si="33"/>
        <v>0</v>
      </c>
      <c r="S253" s="469">
        <f t="shared" si="34"/>
        <v>0</v>
      </c>
    </row>
    <row r="254" spans="2:19" x14ac:dyDescent="0.35">
      <c r="B254" s="80"/>
      <c r="C254" s="119"/>
      <c r="D254" s="119"/>
      <c r="E254" s="84"/>
      <c r="F254" s="119"/>
      <c r="G254" s="120"/>
      <c r="H254" s="41"/>
      <c r="I254" s="41"/>
      <c r="J254" s="82"/>
      <c r="K254" s="290">
        <f t="shared" si="30"/>
        <v>0</v>
      </c>
      <c r="L254" s="291">
        <f t="shared" si="31"/>
        <v>0</v>
      </c>
      <c r="M254" s="290">
        <f>IF(P254="x",0,IF(I254&lt;(INDEX(Lookup!$U$2:$U$10,MATCH($D$43,Lookup!$S$2:$S$10,0))),0,ROUND(((_xlfn.DAYS(I254,H254)+1)*J254)/7,0)))</f>
        <v>0</v>
      </c>
      <c r="N254" s="408">
        <f t="shared" si="32"/>
        <v>0</v>
      </c>
      <c r="O254" s="332"/>
      <c r="P254" s="409"/>
      <c r="R254" s="457">
        <f t="shared" si="33"/>
        <v>0</v>
      </c>
      <c r="S254" s="469">
        <f t="shared" si="34"/>
        <v>0</v>
      </c>
    </row>
    <row r="255" spans="2:19" x14ac:dyDescent="0.35">
      <c r="B255" s="80"/>
      <c r="C255" s="119"/>
      <c r="D255" s="119"/>
      <c r="E255" s="84"/>
      <c r="F255" s="119"/>
      <c r="G255" s="120"/>
      <c r="H255" s="41"/>
      <c r="I255" s="41"/>
      <c r="J255" s="82"/>
      <c r="K255" s="290">
        <f t="shared" si="30"/>
        <v>0</v>
      </c>
      <c r="L255" s="291">
        <f t="shared" si="31"/>
        <v>0</v>
      </c>
      <c r="M255" s="290">
        <f>IF(P255="x",0,IF(I255&lt;(INDEX(Lookup!$U$2:$U$10,MATCH($D$43,Lookup!$S$2:$S$10,0))),0,ROUND(((_xlfn.DAYS(I255,H255)+1)*J255)/7,0)))</f>
        <v>0</v>
      </c>
      <c r="N255" s="408">
        <f t="shared" si="32"/>
        <v>0</v>
      </c>
      <c r="O255" s="332"/>
      <c r="P255" s="409"/>
      <c r="R255" s="457">
        <f t="shared" si="33"/>
        <v>0</v>
      </c>
      <c r="S255" s="469">
        <f t="shared" si="34"/>
        <v>0</v>
      </c>
    </row>
    <row r="256" spans="2:19" x14ac:dyDescent="0.35">
      <c r="B256" s="80"/>
      <c r="C256" s="119"/>
      <c r="D256" s="119"/>
      <c r="E256" s="84"/>
      <c r="F256" s="119"/>
      <c r="G256" s="120"/>
      <c r="H256" s="41"/>
      <c r="I256" s="41"/>
      <c r="J256" s="82"/>
      <c r="K256" s="290">
        <f t="shared" si="30"/>
        <v>0</v>
      </c>
      <c r="L256" s="291">
        <f t="shared" si="31"/>
        <v>0</v>
      </c>
      <c r="M256" s="290">
        <f>IF(P256="x",0,IF(I256&lt;(INDEX(Lookup!$U$2:$U$10,MATCH($D$43,Lookup!$S$2:$S$10,0))),0,ROUND(((_xlfn.DAYS(I256,H256)+1)*J256)/7,0)))</f>
        <v>0</v>
      </c>
      <c r="N256" s="408">
        <f t="shared" si="32"/>
        <v>0</v>
      </c>
      <c r="O256" s="332"/>
      <c r="P256" s="409"/>
      <c r="R256" s="457">
        <f t="shared" si="33"/>
        <v>0</v>
      </c>
      <c r="S256" s="469">
        <f t="shared" si="34"/>
        <v>0</v>
      </c>
    </row>
    <row r="257" spans="2:19" x14ac:dyDescent="0.35">
      <c r="B257" s="80"/>
      <c r="C257" s="119"/>
      <c r="D257" s="119"/>
      <c r="E257" s="84"/>
      <c r="F257" s="119"/>
      <c r="G257" s="120"/>
      <c r="H257" s="41"/>
      <c r="I257" s="41"/>
      <c r="J257" s="82"/>
      <c r="K257" s="290">
        <f t="shared" si="30"/>
        <v>0</v>
      </c>
      <c r="L257" s="291">
        <f t="shared" si="31"/>
        <v>0</v>
      </c>
      <c r="M257" s="290">
        <f>IF(P257="x",0,IF(I257&lt;(INDEX(Lookup!$U$2:$U$10,MATCH($D$43,Lookup!$S$2:$S$10,0))),0,ROUND(((_xlfn.DAYS(I257,H257)+1)*J257)/7,0)))</f>
        <v>0</v>
      </c>
      <c r="N257" s="408">
        <f t="shared" si="32"/>
        <v>0</v>
      </c>
      <c r="O257" s="332"/>
      <c r="P257" s="409"/>
      <c r="R257" s="457">
        <f t="shared" si="33"/>
        <v>0</v>
      </c>
      <c r="S257" s="469">
        <f t="shared" si="34"/>
        <v>0</v>
      </c>
    </row>
    <row r="258" spans="2:19" x14ac:dyDescent="0.35">
      <c r="B258" s="80"/>
      <c r="C258" s="119"/>
      <c r="D258" s="119"/>
      <c r="E258" s="84"/>
      <c r="F258" s="119"/>
      <c r="G258" s="120"/>
      <c r="H258" s="41"/>
      <c r="I258" s="41"/>
      <c r="J258" s="82"/>
      <c r="K258" s="290">
        <f t="shared" si="30"/>
        <v>0</v>
      </c>
      <c r="L258" s="291">
        <f t="shared" si="31"/>
        <v>0</v>
      </c>
      <c r="M258" s="290">
        <f>IF(P258="x",0,IF(I258&lt;(INDEX(Lookup!$U$2:$U$10,MATCH($D$43,Lookup!$S$2:$S$10,0))),0,ROUND(((_xlfn.DAYS(I258,H258)+1)*J258)/7,0)))</f>
        <v>0</v>
      </c>
      <c r="N258" s="408">
        <f t="shared" si="32"/>
        <v>0</v>
      </c>
      <c r="O258" s="332"/>
      <c r="P258" s="409"/>
      <c r="R258" s="457">
        <f t="shared" si="33"/>
        <v>0</v>
      </c>
      <c r="S258" s="469">
        <f t="shared" si="34"/>
        <v>0</v>
      </c>
    </row>
    <row r="259" spans="2:19" x14ac:dyDescent="0.35">
      <c r="B259" s="80"/>
      <c r="C259" s="119"/>
      <c r="D259" s="119"/>
      <c r="E259" s="84"/>
      <c r="F259" s="119"/>
      <c r="G259" s="120"/>
      <c r="H259" s="41"/>
      <c r="I259" s="41"/>
      <c r="J259" s="82"/>
      <c r="K259" s="290">
        <f t="shared" si="30"/>
        <v>0</v>
      </c>
      <c r="L259" s="291">
        <f t="shared" si="31"/>
        <v>0</v>
      </c>
      <c r="M259" s="290">
        <f>IF(P259="x",0,IF(I259&lt;(INDEX(Lookup!$U$2:$U$10,MATCH($D$43,Lookup!$S$2:$S$10,0))),0,ROUND(((_xlfn.DAYS(I259,H259)+1)*J259)/7,0)))</f>
        <v>0</v>
      </c>
      <c r="N259" s="408">
        <f t="shared" si="32"/>
        <v>0</v>
      </c>
      <c r="O259" s="332"/>
      <c r="P259" s="409"/>
      <c r="R259" s="457">
        <f t="shared" si="33"/>
        <v>0</v>
      </c>
      <c r="S259" s="469">
        <f t="shared" si="34"/>
        <v>0</v>
      </c>
    </row>
    <row r="260" spans="2:19" x14ac:dyDescent="0.35">
      <c r="B260" s="80"/>
      <c r="C260" s="119"/>
      <c r="D260" s="119"/>
      <c r="E260" s="84"/>
      <c r="F260" s="119"/>
      <c r="G260" s="120"/>
      <c r="H260" s="41"/>
      <c r="I260" s="41"/>
      <c r="J260" s="82"/>
      <c r="K260" s="290">
        <f t="shared" si="30"/>
        <v>0</v>
      </c>
      <c r="L260" s="291">
        <f t="shared" si="31"/>
        <v>0</v>
      </c>
      <c r="M260" s="290">
        <f>IF(P260="x",0,IF(I260&lt;(INDEX(Lookup!$U$2:$U$10,MATCH($D$43,Lookup!$S$2:$S$10,0))),0,ROUND(((_xlfn.DAYS(I260,H260)+1)*J260)/7,0)))</f>
        <v>0</v>
      </c>
      <c r="N260" s="408">
        <f t="shared" si="32"/>
        <v>0</v>
      </c>
      <c r="O260" s="332"/>
      <c r="P260" s="409"/>
      <c r="R260" s="457">
        <f t="shared" si="33"/>
        <v>0</v>
      </c>
      <c r="S260" s="469">
        <f t="shared" si="34"/>
        <v>0</v>
      </c>
    </row>
    <row r="261" spans="2:19" x14ac:dyDescent="0.35">
      <c r="B261" s="80"/>
      <c r="C261" s="119"/>
      <c r="D261" s="119"/>
      <c r="E261" s="84"/>
      <c r="F261" s="119"/>
      <c r="G261" s="120"/>
      <c r="H261" s="41"/>
      <c r="I261" s="41"/>
      <c r="J261" s="82"/>
      <c r="K261" s="290">
        <f t="shared" si="30"/>
        <v>0</v>
      </c>
      <c r="L261" s="291">
        <f t="shared" si="31"/>
        <v>0</v>
      </c>
      <c r="M261" s="290">
        <f>IF(P261="x",0,IF(I261&lt;(INDEX(Lookup!$U$2:$U$10,MATCH($D$43,Lookup!$S$2:$S$10,0))),0,ROUND(((_xlfn.DAYS(I261,H261)+1)*J261)/7,0)))</f>
        <v>0</v>
      </c>
      <c r="N261" s="408">
        <f t="shared" si="32"/>
        <v>0</v>
      </c>
      <c r="O261" s="332"/>
      <c r="P261" s="409"/>
      <c r="R261" s="457">
        <f t="shared" si="33"/>
        <v>0</v>
      </c>
      <c r="S261" s="469">
        <f t="shared" si="34"/>
        <v>0</v>
      </c>
    </row>
    <row r="262" spans="2:19" x14ac:dyDescent="0.35">
      <c r="B262" s="80"/>
      <c r="C262" s="119"/>
      <c r="D262" s="119"/>
      <c r="E262" s="84"/>
      <c r="F262" s="119"/>
      <c r="G262" s="120"/>
      <c r="H262" s="41"/>
      <c r="I262" s="41"/>
      <c r="J262" s="82"/>
      <c r="K262" s="290">
        <f t="shared" si="30"/>
        <v>0</v>
      </c>
      <c r="L262" s="291">
        <f t="shared" si="31"/>
        <v>0</v>
      </c>
      <c r="M262" s="290">
        <f>IF(P262="x",0,IF(I262&lt;(INDEX(Lookup!$U$2:$U$10,MATCH($D$43,Lookup!$S$2:$S$10,0))),0,ROUND(((_xlfn.DAYS(I262,H262)+1)*J262)/7,0)))</f>
        <v>0</v>
      </c>
      <c r="N262" s="408">
        <f t="shared" si="32"/>
        <v>0</v>
      </c>
      <c r="O262" s="332"/>
      <c r="P262" s="409"/>
      <c r="R262" s="457">
        <f t="shared" si="33"/>
        <v>0</v>
      </c>
      <c r="S262" s="469">
        <f t="shared" si="34"/>
        <v>0</v>
      </c>
    </row>
    <row r="263" spans="2:19" x14ac:dyDescent="0.35">
      <c r="B263" s="80"/>
      <c r="C263" s="119"/>
      <c r="D263" s="119"/>
      <c r="E263" s="84"/>
      <c r="F263" s="119"/>
      <c r="G263" s="120"/>
      <c r="H263" s="41"/>
      <c r="I263" s="41"/>
      <c r="J263" s="82"/>
      <c r="K263" s="290">
        <f t="shared" si="30"/>
        <v>0</v>
      </c>
      <c r="L263" s="291">
        <f t="shared" si="31"/>
        <v>0</v>
      </c>
      <c r="M263" s="290">
        <f>IF(P263="x",0,IF(I263&lt;(INDEX(Lookup!$U$2:$U$10,MATCH($D$43,Lookup!$S$2:$S$10,0))),0,ROUND(((_xlfn.DAYS(I263,H263)+1)*J263)/7,0)))</f>
        <v>0</v>
      </c>
      <c r="N263" s="408">
        <f t="shared" si="32"/>
        <v>0</v>
      </c>
      <c r="O263" s="332"/>
      <c r="P263" s="409"/>
      <c r="R263" s="457">
        <f t="shared" si="33"/>
        <v>0</v>
      </c>
      <c r="S263" s="469">
        <f t="shared" si="34"/>
        <v>0</v>
      </c>
    </row>
    <row r="264" spans="2:19" x14ac:dyDescent="0.35">
      <c r="B264" s="80"/>
      <c r="C264" s="119"/>
      <c r="D264" s="119"/>
      <c r="E264" s="84"/>
      <c r="F264" s="119"/>
      <c r="G264" s="120"/>
      <c r="H264" s="41"/>
      <c r="I264" s="41"/>
      <c r="J264" s="82"/>
      <c r="K264" s="290">
        <f t="shared" si="30"/>
        <v>0</v>
      </c>
      <c r="L264" s="291">
        <f t="shared" si="31"/>
        <v>0</v>
      </c>
      <c r="M264" s="290">
        <f>IF(P264="x",0,IF(I264&lt;(INDEX(Lookup!$U$2:$U$10,MATCH($D$43,Lookup!$S$2:$S$10,0))),0,ROUND(((_xlfn.DAYS(I264,H264)+1)*J264)/7,0)))</f>
        <v>0</v>
      </c>
      <c r="N264" s="408">
        <f t="shared" si="32"/>
        <v>0</v>
      </c>
      <c r="O264" s="332"/>
      <c r="P264" s="409"/>
      <c r="R264" s="457">
        <f t="shared" si="33"/>
        <v>0</v>
      </c>
      <c r="S264" s="469">
        <f t="shared" si="34"/>
        <v>0</v>
      </c>
    </row>
    <row r="265" spans="2:19" x14ac:dyDescent="0.35">
      <c r="B265" s="80"/>
      <c r="C265" s="119"/>
      <c r="D265" s="119"/>
      <c r="E265" s="84"/>
      <c r="F265" s="119"/>
      <c r="G265" s="120"/>
      <c r="H265" s="41"/>
      <c r="I265" s="41"/>
      <c r="J265" s="82"/>
      <c r="K265" s="290">
        <f t="shared" si="30"/>
        <v>0</v>
      </c>
      <c r="L265" s="291">
        <f t="shared" si="31"/>
        <v>0</v>
      </c>
      <c r="M265" s="290">
        <f>IF(P265="x",0,IF(I265&lt;(INDEX(Lookup!$U$2:$U$10,MATCH($D$43,Lookup!$S$2:$S$10,0))),0,ROUND(((_xlfn.DAYS(I265,H265)+1)*J265)/7,0)))</f>
        <v>0</v>
      </c>
      <c r="N265" s="408">
        <f t="shared" si="32"/>
        <v>0</v>
      </c>
      <c r="O265" s="332"/>
      <c r="P265" s="409"/>
      <c r="R265" s="457">
        <f t="shared" si="33"/>
        <v>0</v>
      </c>
      <c r="S265" s="469">
        <f t="shared" si="34"/>
        <v>0</v>
      </c>
    </row>
    <row r="266" spans="2:19" x14ac:dyDescent="0.35">
      <c r="B266" s="80"/>
      <c r="C266" s="119"/>
      <c r="D266" s="119"/>
      <c r="E266" s="84"/>
      <c r="F266" s="119"/>
      <c r="G266" s="120"/>
      <c r="H266" s="41"/>
      <c r="I266" s="41"/>
      <c r="J266" s="82"/>
      <c r="K266" s="290">
        <f t="shared" si="30"/>
        <v>0</v>
      </c>
      <c r="L266" s="291">
        <f t="shared" si="31"/>
        <v>0</v>
      </c>
      <c r="M266" s="290">
        <f>IF(P266="x",0,IF(I266&lt;(INDEX(Lookup!$U$2:$U$10,MATCH($D$43,Lookup!$S$2:$S$10,0))),0,ROUND(((_xlfn.DAYS(I266,H266)+1)*J266)/7,0)))</f>
        <v>0</v>
      </c>
      <c r="N266" s="408">
        <f t="shared" si="32"/>
        <v>0</v>
      </c>
      <c r="O266" s="332"/>
      <c r="P266" s="409"/>
      <c r="R266" s="457">
        <f t="shared" si="33"/>
        <v>0</v>
      </c>
      <c r="S266" s="469">
        <f t="shared" si="34"/>
        <v>0</v>
      </c>
    </row>
    <row r="267" spans="2:19" x14ac:dyDescent="0.35">
      <c r="B267" s="80"/>
      <c r="C267" s="119"/>
      <c r="D267" s="119"/>
      <c r="E267" s="84"/>
      <c r="F267" s="119"/>
      <c r="G267" s="120"/>
      <c r="H267" s="41"/>
      <c r="I267" s="41"/>
      <c r="J267" s="82"/>
      <c r="K267" s="290">
        <f t="shared" si="30"/>
        <v>0</v>
      </c>
      <c r="L267" s="291">
        <f t="shared" si="31"/>
        <v>0</v>
      </c>
      <c r="M267" s="290">
        <f>IF(P267="x",0,IF(I267&lt;(INDEX(Lookup!$U$2:$U$10,MATCH($D$43,Lookup!$S$2:$S$10,0))),0,ROUND(((_xlfn.DAYS(I267,H267)+1)*J267)/7,0)))</f>
        <v>0</v>
      </c>
      <c r="N267" s="408">
        <f t="shared" si="32"/>
        <v>0</v>
      </c>
      <c r="O267" s="332"/>
      <c r="P267" s="409"/>
      <c r="R267" s="457">
        <f t="shared" si="33"/>
        <v>0</v>
      </c>
      <c r="S267" s="469">
        <f t="shared" si="34"/>
        <v>0</v>
      </c>
    </row>
    <row r="268" spans="2:19" x14ac:dyDescent="0.35">
      <c r="B268" s="80"/>
      <c r="C268" s="119"/>
      <c r="D268" s="119"/>
      <c r="E268" s="84"/>
      <c r="F268" s="119"/>
      <c r="G268" s="120"/>
      <c r="H268" s="41"/>
      <c r="I268" s="41"/>
      <c r="J268" s="82"/>
      <c r="K268" s="290">
        <f t="shared" si="30"/>
        <v>0</v>
      </c>
      <c r="L268" s="291">
        <f t="shared" si="31"/>
        <v>0</v>
      </c>
      <c r="M268" s="290">
        <f>IF(P268="x",0,IF(I268&lt;(INDEX(Lookup!$U$2:$U$10,MATCH($D$43,Lookup!$S$2:$S$10,0))),0,ROUND(((_xlfn.DAYS(I268,H268)+1)*J268)/7,0)))</f>
        <v>0</v>
      </c>
      <c r="N268" s="408">
        <f t="shared" si="32"/>
        <v>0</v>
      </c>
      <c r="O268" s="332"/>
      <c r="P268" s="409"/>
      <c r="R268" s="457">
        <f t="shared" si="33"/>
        <v>0</v>
      </c>
      <c r="S268" s="469">
        <f t="shared" si="34"/>
        <v>0</v>
      </c>
    </row>
    <row r="269" spans="2:19" x14ac:dyDescent="0.35">
      <c r="B269" s="80"/>
      <c r="C269" s="119"/>
      <c r="D269" s="119"/>
      <c r="E269" s="84"/>
      <c r="F269" s="119"/>
      <c r="G269" s="120"/>
      <c r="H269" s="41"/>
      <c r="I269" s="41"/>
      <c r="J269" s="82"/>
      <c r="K269" s="290">
        <f t="shared" si="30"/>
        <v>0</v>
      </c>
      <c r="L269" s="291">
        <f t="shared" si="31"/>
        <v>0</v>
      </c>
      <c r="M269" s="290">
        <f>IF(P269="x",0,IF(I269&lt;(INDEX(Lookup!$U$2:$U$10,MATCH($D$43,Lookup!$S$2:$S$10,0))),0,ROUND(((_xlfn.DAYS(I269,H269)+1)*J269)/7,0)))</f>
        <v>0</v>
      </c>
      <c r="N269" s="408">
        <f t="shared" si="32"/>
        <v>0</v>
      </c>
      <c r="O269" s="332"/>
      <c r="P269" s="409"/>
      <c r="R269" s="457">
        <f t="shared" si="33"/>
        <v>0</v>
      </c>
      <c r="S269" s="469">
        <f t="shared" si="34"/>
        <v>0</v>
      </c>
    </row>
    <row r="270" spans="2:19" x14ac:dyDescent="0.35">
      <c r="B270" s="80"/>
      <c r="C270" s="119"/>
      <c r="D270" s="119"/>
      <c r="E270" s="84"/>
      <c r="F270" s="119"/>
      <c r="G270" s="120"/>
      <c r="H270" s="41"/>
      <c r="I270" s="41"/>
      <c r="J270" s="82"/>
      <c r="K270" s="290">
        <f t="shared" si="30"/>
        <v>0</v>
      </c>
      <c r="L270" s="291">
        <f t="shared" si="31"/>
        <v>0</v>
      </c>
      <c r="M270" s="290">
        <f>IF(P270="x",0,IF(I270&lt;(INDEX(Lookup!$U$2:$U$10,MATCH($D$43,Lookup!$S$2:$S$10,0))),0,ROUND(((_xlfn.DAYS(I270,H270)+1)*J270)/7,0)))</f>
        <v>0</v>
      </c>
      <c r="N270" s="408">
        <f t="shared" si="32"/>
        <v>0</v>
      </c>
      <c r="O270" s="332"/>
      <c r="P270" s="409"/>
      <c r="R270" s="457">
        <f t="shared" si="33"/>
        <v>0</v>
      </c>
      <c r="S270" s="469">
        <f t="shared" si="34"/>
        <v>0</v>
      </c>
    </row>
    <row r="271" spans="2:19" x14ac:dyDescent="0.35">
      <c r="B271" s="80"/>
      <c r="C271" s="119"/>
      <c r="D271" s="119"/>
      <c r="E271" s="84"/>
      <c r="F271" s="119"/>
      <c r="G271" s="120"/>
      <c r="H271" s="41"/>
      <c r="I271" s="41"/>
      <c r="J271" s="82"/>
      <c r="K271" s="290">
        <f t="shared" si="30"/>
        <v>0</v>
      </c>
      <c r="L271" s="291">
        <f t="shared" si="31"/>
        <v>0</v>
      </c>
      <c r="M271" s="290">
        <f>IF(P271="x",0,IF(I271&lt;(INDEX(Lookup!$U$2:$U$10,MATCH($D$43,Lookup!$S$2:$S$10,0))),0,ROUND(((_xlfn.DAYS(I271,H271)+1)*J271)/7,0)))</f>
        <v>0</v>
      </c>
      <c r="N271" s="408">
        <f t="shared" si="32"/>
        <v>0</v>
      </c>
      <c r="O271" s="332"/>
      <c r="P271" s="409"/>
      <c r="R271" s="457">
        <f t="shared" si="33"/>
        <v>0</v>
      </c>
      <c r="S271" s="469">
        <f t="shared" si="34"/>
        <v>0</v>
      </c>
    </row>
    <row r="272" spans="2:19" x14ac:dyDescent="0.35">
      <c r="B272" s="80"/>
      <c r="C272" s="119"/>
      <c r="D272" s="119"/>
      <c r="E272" s="84"/>
      <c r="F272" s="119"/>
      <c r="G272" s="120"/>
      <c r="H272" s="41"/>
      <c r="I272" s="41"/>
      <c r="J272" s="82"/>
      <c r="K272" s="290">
        <f t="shared" si="30"/>
        <v>0</v>
      </c>
      <c r="L272" s="291">
        <f t="shared" si="31"/>
        <v>0</v>
      </c>
      <c r="M272" s="290">
        <f>IF(P272="x",0,IF(I272&lt;(INDEX(Lookup!$U$2:$U$10,MATCH($D$43,Lookup!$S$2:$S$10,0))),0,ROUND(((_xlfn.DAYS(I272,H272)+1)*J272)/7,0)))</f>
        <v>0</v>
      </c>
      <c r="N272" s="408">
        <f t="shared" si="32"/>
        <v>0</v>
      </c>
      <c r="O272" s="332"/>
      <c r="P272" s="409"/>
      <c r="R272" s="457">
        <f t="shared" si="33"/>
        <v>0</v>
      </c>
      <c r="S272" s="469">
        <f t="shared" si="34"/>
        <v>0</v>
      </c>
    </row>
    <row r="273" spans="2:19" x14ac:dyDescent="0.35">
      <c r="B273" s="80"/>
      <c r="C273" s="119"/>
      <c r="D273" s="119"/>
      <c r="E273" s="84"/>
      <c r="F273" s="119"/>
      <c r="G273" s="120"/>
      <c r="H273" s="41"/>
      <c r="I273" s="41"/>
      <c r="J273" s="82"/>
      <c r="K273" s="290">
        <f t="shared" si="30"/>
        <v>0</v>
      </c>
      <c r="L273" s="291">
        <f t="shared" si="31"/>
        <v>0</v>
      </c>
      <c r="M273" s="290">
        <f>IF(P273="x",0,IF(I273&lt;(INDEX(Lookup!$U$2:$U$10,MATCH($D$43,Lookup!$S$2:$S$10,0))),0,ROUND(((_xlfn.DAYS(I273,H273)+1)*J273)/7,0)))</f>
        <v>0</v>
      </c>
      <c r="N273" s="408">
        <f t="shared" si="32"/>
        <v>0</v>
      </c>
      <c r="O273" s="332"/>
      <c r="P273" s="409"/>
      <c r="R273" s="457">
        <f t="shared" si="33"/>
        <v>0</v>
      </c>
      <c r="S273" s="469">
        <f t="shared" si="34"/>
        <v>0</v>
      </c>
    </row>
    <row r="274" spans="2:19" x14ac:dyDescent="0.35">
      <c r="B274" s="80"/>
      <c r="C274" s="119"/>
      <c r="D274" s="119"/>
      <c r="E274" s="84"/>
      <c r="F274" s="119"/>
      <c r="G274" s="120"/>
      <c r="H274" s="41"/>
      <c r="I274" s="41"/>
      <c r="J274" s="82"/>
      <c r="K274" s="290">
        <f t="shared" si="30"/>
        <v>0</v>
      </c>
      <c r="L274" s="291">
        <f t="shared" si="31"/>
        <v>0</v>
      </c>
      <c r="M274" s="290">
        <f>IF(P274="x",0,IF(I274&lt;(INDEX(Lookup!$U$2:$U$10,MATCH($D$43,Lookup!$S$2:$S$10,0))),0,ROUND(((_xlfn.DAYS(I274,H274)+1)*J274)/7,0)))</f>
        <v>0</v>
      </c>
      <c r="N274" s="408">
        <f t="shared" si="32"/>
        <v>0</v>
      </c>
      <c r="O274" s="332"/>
      <c r="P274" s="409"/>
      <c r="R274" s="457">
        <f t="shared" si="33"/>
        <v>0</v>
      </c>
      <c r="S274" s="469">
        <f t="shared" si="34"/>
        <v>0</v>
      </c>
    </row>
    <row r="275" spans="2:19" x14ac:dyDescent="0.35">
      <c r="B275" s="80"/>
      <c r="C275" s="119"/>
      <c r="D275" s="119"/>
      <c r="E275" s="84"/>
      <c r="F275" s="119"/>
      <c r="G275" s="120"/>
      <c r="H275" s="41"/>
      <c r="I275" s="41"/>
      <c r="J275" s="82"/>
      <c r="K275" s="290">
        <f t="shared" si="30"/>
        <v>0</v>
      </c>
      <c r="L275" s="291">
        <f t="shared" si="31"/>
        <v>0</v>
      </c>
      <c r="M275" s="290">
        <f>IF(P275="x",0,IF(I275&lt;(INDEX(Lookup!$U$2:$U$10,MATCH($D$43,Lookup!$S$2:$S$10,0))),0,ROUND(((_xlfn.DAYS(I275,H275)+1)*J275)/7,0)))</f>
        <v>0</v>
      </c>
      <c r="N275" s="408">
        <f t="shared" si="32"/>
        <v>0</v>
      </c>
      <c r="O275" s="332"/>
      <c r="P275" s="409"/>
      <c r="R275" s="457">
        <f t="shared" si="33"/>
        <v>0</v>
      </c>
      <c r="S275" s="469">
        <f t="shared" si="34"/>
        <v>0</v>
      </c>
    </row>
    <row r="276" spans="2:19" x14ac:dyDescent="0.35">
      <c r="B276" s="80"/>
      <c r="C276" s="119"/>
      <c r="D276" s="119"/>
      <c r="E276" s="84"/>
      <c r="F276" s="119"/>
      <c r="G276" s="120"/>
      <c r="H276" s="41"/>
      <c r="I276" s="41"/>
      <c r="J276" s="82"/>
      <c r="K276" s="290">
        <f t="shared" si="30"/>
        <v>0</v>
      </c>
      <c r="L276" s="291">
        <f t="shared" si="31"/>
        <v>0</v>
      </c>
      <c r="M276" s="290">
        <f>IF(P276="x",0,IF(I276&lt;(INDEX(Lookup!$U$2:$U$10,MATCH($D$43,Lookup!$S$2:$S$10,0))),0,ROUND(((_xlfn.DAYS(I276,H276)+1)*J276)/7,0)))</f>
        <v>0</v>
      </c>
      <c r="N276" s="408">
        <f t="shared" si="32"/>
        <v>0</v>
      </c>
      <c r="O276" s="332"/>
      <c r="P276" s="409"/>
      <c r="R276" s="457">
        <f t="shared" si="33"/>
        <v>0</v>
      </c>
      <c r="S276" s="469">
        <f t="shared" si="34"/>
        <v>0</v>
      </c>
    </row>
    <row r="277" spans="2:19" x14ac:dyDescent="0.35">
      <c r="B277" s="80"/>
      <c r="C277" s="119"/>
      <c r="D277" s="119"/>
      <c r="E277" s="84"/>
      <c r="F277" s="119"/>
      <c r="G277" s="120"/>
      <c r="H277" s="41"/>
      <c r="I277" s="41"/>
      <c r="J277" s="82"/>
      <c r="K277" s="290">
        <f t="shared" si="30"/>
        <v>0</v>
      </c>
      <c r="L277" s="291">
        <f t="shared" si="31"/>
        <v>0</v>
      </c>
      <c r="M277" s="290">
        <f>IF(P277="x",0,IF(I277&lt;(INDEX(Lookup!$U$2:$U$10,MATCH($D$43,Lookup!$S$2:$S$10,0))),0,ROUND(((_xlfn.DAYS(I277,H277)+1)*J277)/7,0)))</f>
        <v>0</v>
      </c>
      <c r="N277" s="408">
        <f t="shared" si="32"/>
        <v>0</v>
      </c>
      <c r="O277" s="332"/>
      <c r="P277" s="409"/>
      <c r="R277" s="457">
        <f t="shared" si="33"/>
        <v>0</v>
      </c>
      <c r="S277" s="469">
        <f t="shared" si="34"/>
        <v>0</v>
      </c>
    </row>
    <row r="278" spans="2:19" x14ac:dyDescent="0.35">
      <c r="B278" s="80"/>
      <c r="C278" s="119"/>
      <c r="D278" s="119"/>
      <c r="E278" s="84"/>
      <c r="F278" s="119"/>
      <c r="G278" s="120"/>
      <c r="H278" s="41"/>
      <c r="I278" s="41"/>
      <c r="J278" s="82"/>
      <c r="K278" s="290">
        <f t="shared" si="30"/>
        <v>0</v>
      </c>
      <c r="L278" s="291">
        <f t="shared" si="31"/>
        <v>0</v>
      </c>
      <c r="M278" s="290">
        <f>IF(P278="x",0,IF(I278&lt;(INDEX(Lookup!$U$2:$U$10,MATCH($D$43,Lookup!$S$2:$S$10,0))),0,ROUND(((_xlfn.DAYS(I278,H278)+1)*J278)/7,0)))</f>
        <v>0</v>
      </c>
      <c r="N278" s="408">
        <f t="shared" si="32"/>
        <v>0</v>
      </c>
      <c r="O278" s="332"/>
      <c r="P278" s="409"/>
      <c r="R278" s="457">
        <f t="shared" si="33"/>
        <v>0</v>
      </c>
      <c r="S278" s="469">
        <f t="shared" si="34"/>
        <v>0</v>
      </c>
    </row>
    <row r="279" spans="2:19" x14ac:dyDescent="0.35">
      <c r="B279" s="80"/>
      <c r="C279" s="119"/>
      <c r="D279" s="119"/>
      <c r="E279" s="84"/>
      <c r="F279" s="119"/>
      <c r="G279" s="120"/>
      <c r="H279" s="41"/>
      <c r="I279" s="41"/>
      <c r="J279" s="82"/>
      <c r="K279" s="290">
        <f t="shared" si="30"/>
        <v>0</v>
      </c>
      <c r="L279" s="291">
        <f t="shared" si="31"/>
        <v>0</v>
      </c>
      <c r="M279" s="290">
        <f>IF(P279="x",0,IF(I279&lt;(INDEX(Lookup!$U$2:$U$10,MATCH($D$43,Lookup!$S$2:$S$10,0))),0,ROUND(((_xlfn.DAYS(I279,H279)+1)*J279)/7,0)))</f>
        <v>0</v>
      </c>
      <c r="N279" s="408">
        <f t="shared" si="32"/>
        <v>0</v>
      </c>
      <c r="O279" s="332"/>
      <c r="P279" s="409"/>
      <c r="R279" s="457">
        <f t="shared" si="33"/>
        <v>0</v>
      </c>
      <c r="S279" s="469">
        <f t="shared" si="34"/>
        <v>0</v>
      </c>
    </row>
    <row r="280" spans="2:19" x14ac:dyDescent="0.35">
      <c r="B280" s="80"/>
      <c r="C280" s="119"/>
      <c r="D280" s="119"/>
      <c r="E280" s="84"/>
      <c r="F280" s="119"/>
      <c r="G280" s="120"/>
      <c r="H280" s="41"/>
      <c r="I280" s="41"/>
      <c r="J280" s="82"/>
      <c r="K280" s="290">
        <f t="shared" si="30"/>
        <v>0</v>
      </c>
      <c r="L280" s="291">
        <f t="shared" si="31"/>
        <v>0</v>
      </c>
      <c r="M280" s="290">
        <f>IF(P280="x",0,IF(I280&lt;(INDEX(Lookup!$U$2:$U$10,MATCH($D$43,Lookup!$S$2:$S$10,0))),0,ROUND(((_xlfn.DAYS(I280,H280)+1)*J280)/7,0)))</f>
        <v>0</v>
      </c>
      <c r="N280" s="408">
        <f t="shared" si="32"/>
        <v>0</v>
      </c>
      <c r="O280" s="332"/>
      <c r="P280" s="409"/>
      <c r="R280" s="457">
        <f t="shared" si="33"/>
        <v>0</v>
      </c>
      <c r="S280" s="469">
        <f t="shared" si="34"/>
        <v>0</v>
      </c>
    </row>
    <row r="281" spans="2:19" x14ac:dyDescent="0.35">
      <c r="B281" s="80"/>
      <c r="C281" s="119"/>
      <c r="D281" s="119"/>
      <c r="E281" s="84"/>
      <c r="F281" s="119"/>
      <c r="G281" s="120"/>
      <c r="H281" s="41"/>
      <c r="I281" s="41"/>
      <c r="J281" s="82"/>
      <c r="K281" s="290">
        <f t="shared" si="30"/>
        <v>0</v>
      </c>
      <c r="L281" s="291">
        <f t="shared" si="31"/>
        <v>0</v>
      </c>
      <c r="M281" s="290">
        <f>IF(P281="x",0,IF(I281&lt;(INDEX(Lookup!$U$2:$U$10,MATCH($D$43,Lookup!$S$2:$S$10,0))),0,ROUND(((_xlfn.DAYS(I281,H281)+1)*J281)/7,0)))</f>
        <v>0</v>
      </c>
      <c r="N281" s="408">
        <f t="shared" si="32"/>
        <v>0</v>
      </c>
      <c r="O281" s="332"/>
      <c r="P281" s="409"/>
      <c r="R281" s="457">
        <f t="shared" si="33"/>
        <v>0</v>
      </c>
      <c r="S281" s="469">
        <f t="shared" si="34"/>
        <v>0</v>
      </c>
    </row>
    <row r="282" spans="2:19" x14ac:dyDescent="0.35">
      <c r="B282" s="80"/>
      <c r="C282" s="119"/>
      <c r="D282" s="119"/>
      <c r="E282" s="84"/>
      <c r="F282" s="119"/>
      <c r="G282" s="120"/>
      <c r="H282" s="41"/>
      <c r="I282" s="41"/>
      <c r="J282" s="82"/>
      <c r="K282" s="290">
        <f t="shared" si="30"/>
        <v>0</v>
      </c>
      <c r="L282" s="291">
        <f t="shared" si="31"/>
        <v>0</v>
      </c>
      <c r="M282" s="290">
        <f>IF(P282="x",0,IF(I282&lt;(INDEX(Lookup!$U$2:$U$10,MATCH($D$43,Lookup!$S$2:$S$10,0))),0,ROUND(((_xlfn.DAYS(I282,H282)+1)*J282)/7,0)))</f>
        <v>0</v>
      </c>
      <c r="N282" s="408">
        <f t="shared" si="32"/>
        <v>0</v>
      </c>
      <c r="O282" s="332"/>
      <c r="P282" s="409"/>
      <c r="R282" s="457">
        <f t="shared" si="33"/>
        <v>0</v>
      </c>
      <c r="S282" s="469">
        <f t="shared" si="34"/>
        <v>0</v>
      </c>
    </row>
    <row r="283" spans="2:19" x14ac:dyDescent="0.35">
      <c r="B283" s="80"/>
      <c r="C283" s="119"/>
      <c r="D283" s="119"/>
      <c r="E283" s="84"/>
      <c r="F283" s="119"/>
      <c r="G283" s="120"/>
      <c r="H283" s="41"/>
      <c r="I283" s="41"/>
      <c r="J283" s="82"/>
      <c r="K283" s="290">
        <f t="shared" si="30"/>
        <v>0</v>
      </c>
      <c r="L283" s="291">
        <f t="shared" si="31"/>
        <v>0</v>
      </c>
      <c r="M283" s="290">
        <f>IF(P283="x",0,IF(I283&lt;(INDEX(Lookup!$U$2:$U$10,MATCH($D$43,Lookup!$S$2:$S$10,0))),0,ROUND(((_xlfn.DAYS(I283,H283)+1)*J283)/7,0)))</f>
        <v>0</v>
      </c>
      <c r="N283" s="408">
        <f t="shared" si="32"/>
        <v>0</v>
      </c>
      <c r="O283" s="332"/>
      <c r="P283" s="409"/>
      <c r="R283" s="457">
        <f t="shared" si="33"/>
        <v>0</v>
      </c>
      <c r="S283" s="469">
        <f t="shared" si="34"/>
        <v>0</v>
      </c>
    </row>
    <row r="284" spans="2:19" x14ac:dyDescent="0.35">
      <c r="B284" s="80"/>
      <c r="C284" s="119"/>
      <c r="D284" s="119"/>
      <c r="E284" s="84"/>
      <c r="F284" s="119"/>
      <c r="G284" s="120"/>
      <c r="H284" s="41"/>
      <c r="I284" s="41"/>
      <c r="J284" s="82"/>
      <c r="K284" s="290">
        <f t="shared" si="30"/>
        <v>0</v>
      </c>
      <c r="L284" s="291">
        <f t="shared" si="31"/>
        <v>0</v>
      </c>
      <c r="M284" s="290">
        <f>IF(P284="x",0,IF(I284&lt;(INDEX(Lookup!$U$2:$U$10,MATCH($D$43,Lookup!$S$2:$S$10,0))),0,ROUND(((_xlfn.DAYS(I284,H284)+1)*J284)/7,0)))</f>
        <v>0</v>
      </c>
      <c r="N284" s="408">
        <f t="shared" si="32"/>
        <v>0</v>
      </c>
      <c r="O284" s="332"/>
      <c r="P284" s="409"/>
      <c r="R284" s="457">
        <f t="shared" si="33"/>
        <v>0</v>
      </c>
      <c r="S284" s="469">
        <f t="shared" si="34"/>
        <v>0</v>
      </c>
    </row>
    <row r="285" spans="2:19" x14ac:dyDescent="0.35">
      <c r="B285" s="80"/>
      <c r="C285" s="119"/>
      <c r="D285" s="119"/>
      <c r="E285" s="84"/>
      <c r="F285" s="119"/>
      <c r="G285" s="120"/>
      <c r="H285" s="41"/>
      <c r="I285" s="41"/>
      <c r="J285" s="82"/>
      <c r="K285" s="290">
        <f t="shared" si="30"/>
        <v>0</v>
      </c>
      <c r="L285" s="291">
        <f t="shared" si="31"/>
        <v>0</v>
      </c>
      <c r="M285" s="290">
        <f>IF(P285="x",0,IF(I285&lt;(INDEX(Lookup!$U$2:$U$10,MATCH($D$43,Lookup!$S$2:$S$10,0))),0,ROUND(((_xlfn.DAYS(I285,H285)+1)*J285)/7,0)))</f>
        <v>0</v>
      </c>
      <c r="N285" s="408">
        <f t="shared" si="32"/>
        <v>0</v>
      </c>
      <c r="O285" s="332"/>
      <c r="P285" s="409"/>
      <c r="R285" s="457">
        <f t="shared" si="33"/>
        <v>0</v>
      </c>
      <c r="S285" s="469">
        <f t="shared" si="34"/>
        <v>0</v>
      </c>
    </row>
    <row r="286" spans="2:19" x14ac:dyDescent="0.35">
      <c r="B286" s="80"/>
      <c r="C286" s="119"/>
      <c r="D286" s="119"/>
      <c r="E286" s="84"/>
      <c r="F286" s="119"/>
      <c r="G286" s="120"/>
      <c r="H286" s="41"/>
      <c r="I286" s="41"/>
      <c r="J286" s="82"/>
      <c r="K286" s="290">
        <f t="shared" si="30"/>
        <v>0</v>
      </c>
      <c r="L286" s="291">
        <f t="shared" si="31"/>
        <v>0</v>
      </c>
      <c r="M286" s="290">
        <f>IF(P286="x",0,IF(I286&lt;(INDEX(Lookup!$U$2:$U$10,MATCH($D$43,Lookup!$S$2:$S$10,0))),0,ROUND(((_xlfn.DAYS(I286,H286)+1)*J286)/7,0)))</f>
        <v>0</v>
      </c>
      <c r="N286" s="408">
        <f t="shared" si="32"/>
        <v>0</v>
      </c>
      <c r="O286" s="332"/>
      <c r="P286" s="409"/>
      <c r="R286" s="457">
        <f t="shared" si="33"/>
        <v>0</v>
      </c>
      <c r="S286" s="469">
        <f t="shared" si="34"/>
        <v>0</v>
      </c>
    </row>
    <row r="287" spans="2:19" x14ac:dyDescent="0.35">
      <c r="B287" s="80"/>
      <c r="C287" s="119"/>
      <c r="D287" s="119"/>
      <c r="E287" s="84"/>
      <c r="F287" s="119"/>
      <c r="G287" s="120"/>
      <c r="H287" s="41"/>
      <c r="I287" s="41"/>
      <c r="J287" s="82"/>
      <c r="K287" s="290">
        <f t="shared" si="30"/>
        <v>0</v>
      </c>
      <c r="L287" s="291">
        <f t="shared" si="31"/>
        <v>0</v>
      </c>
      <c r="M287" s="290">
        <f>IF(P287="x",0,IF(I287&lt;(INDEX(Lookup!$U$2:$U$10,MATCH($D$43,Lookup!$S$2:$S$10,0))),0,ROUND(((_xlfn.DAYS(I287,H287)+1)*J287)/7,0)))</f>
        <v>0</v>
      </c>
      <c r="N287" s="408">
        <f t="shared" si="32"/>
        <v>0</v>
      </c>
      <c r="O287" s="332"/>
      <c r="P287" s="409"/>
      <c r="R287" s="457">
        <f t="shared" si="33"/>
        <v>0</v>
      </c>
      <c r="S287" s="469">
        <f t="shared" si="34"/>
        <v>0</v>
      </c>
    </row>
    <row r="288" spans="2:19" x14ac:dyDescent="0.35">
      <c r="B288" s="80"/>
      <c r="C288" s="119"/>
      <c r="D288" s="119"/>
      <c r="E288" s="84"/>
      <c r="F288" s="119"/>
      <c r="G288" s="120"/>
      <c r="H288" s="41"/>
      <c r="I288" s="41"/>
      <c r="J288" s="82"/>
      <c r="K288" s="290">
        <f t="shared" si="30"/>
        <v>0</v>
      </c>
      <c r="L288" s="291">
        <f t="shared" si="31"/>
        <v>0</v>
      </c>
      <c r="M288" s="290">
        <f>IF(P288="x",0,IF(I288&lt;(INDEX(Lookup!$U$2:$U$10,MATCH($D$43,Lookup!$S$2:$S$10,0))),0,ROUND(((_xlfn.DAYS(I288,H288)+1)*J288)/7,0)))</f>
        <v>0</v>
      </c>
      <c r="N288" s="408">
        <f t="shared" si="32"/>
        <v>0</v>
      </c>
      <c r="O288" s="332"/>
      <c r="P288" s="409"/>
      <c r="R288" s="457">
        <f t="shared" si="33"/>
        <v>0</v>
      </c>
      <c r="S288" s="469">
        <f t="shared" si="34"/>
        <v>0</v>
      </c>
    </row>
    <row r="289" spans="2:19" x14ac:dyDescent="0.35">
      <c r="B289" s="80"/>
      <c r="C289" s="119"/>
      <c r="D289" s="119"/>
      <c r="E289" s="84"/>
      <c r="F289" s="119"/>
      <c r="G289" s="120"/>
      <c r="H289" s="41"/>
      <c r="I289" s="41"/>
      <c r="J289" s="82"/>
      <c r="K289" s="290">
        <f t="shared" si="30"/>
        <v>0</v>
      </c>
      <c r="L289" s="291">
        <f t="shared" si="31"/>
        <v>0</v>
      </c>
      <c r="M289" s="290">
        <f>IF(P289="x",0,IF(I289&lt;(INDEX(Lookup!$U$2:$U$10,MATCH($D$43,Lookup!$S$2:$S$10,0))),0,ROUND(((_xlfn.DAYS(I289,H289)+1)*J289)/7,0)))</f>
        <v>0</v>
      </c>
      <c r="N289" s="408">
        <f t="shared" si="32"/>
        <v>0</v>
      </c>
      <c r="O289" s="332"/>
      <c r="P289" s="409"/>
      <c r="R289" s="457">
        <f t="shared" si="33"/>
        <v>0</v>
      </c>
      <c r="S289" s="469">
        <f t="shared" si="34"/>
        <v>0</v>
      </c>
    </row>
    <row r="290" spans="2:19" x14ac:dyDescent="0.35">
      <c r="B290" s="80"/>
      <c r="C290" s="119"/>
      <c r="D290" s="119"/>
      <c r="E290" s="84"/>
      <c r="F290" s="119"/>
      <c r="G290" s="120"/>
      <c r="H290" s="41"/>
      <c r="I290" s="41"/>
      <c r="J290" s="82"/>
      <c r="K290" s="290">
        <f t="shared" si="30"/>
        <v>0</v>
      </c>
      <c r="L290" s="291">
        <f t="shared" si="31"/>
        <v>0</v>
      </c>
      <c r="M290" s="290">
        <f>IF(P290="x",0,IF(I290&lt;(INDEX(Lookup!$U$2:$U$10,MATCH($D$43,Lookup!$S$2:$S$10,0))),0,ROUND(((_xlfn.DAYS(I290,H290)+1)*J290)/7,0)))</f>
        <v>0</v>
      </c>
      <c r="N290" s="408">
        <f t="shared" si="32"/>
        <v>0</v>
      </c>
      <c r="O290" s="332"/>
      <c r="P290" s="409"/>
      <c r="R290" s="457">
        <f t="shared" si="33"/>
        <v>0</v>
      </c>
      <c r="S290" s="469">
        <f t="shared" si="34"/>
        <v>0</v>
      </c>
    </row>
    <row r="291" spans="2:19" x14ac:dyDescent="0.35">
      <c r="B291" s="80"/>
      <c r="C291" s="119"/>
      <c r="D291" s="119"/>
      <c r="E291" s="84"/>
      <c r="F291" s="119"/>
      <c r="G291" s="120"/>
      <c r="H291" s="41"/>
      <c r="I291" s="41"/>
      <c r="J291" s="82"/>
      <c r="K291" s="290">
        <f t="shared" si="30"/>
        <v>0</v>
      </c>
      <c r="L291" s="291">
        <f t="shared" si="31"/>
        <v>0</v>
      </c>
      <c r="M291" s="290">
        <f>IF(P291="x",0,IF(I291&lt;(INDEX(Lookup!$U$2:$U$10,MATCH($D$43,Lookup!$S$2:$S$10,0))),0,ROUND(((_xlfn.DAYS(I291,H291)+1)*J291)/7,0)))</f>
        <v>0</v>
      </c>
      <c r="N291" s="408">
        <f t="shared" si="32"/>
        <v>0</v>
      </c>
      <c r="O291" s="332"/>
      <c r="P291" s="409"/>
      <c r="R291" s="457">
        <f t="shared" si="33"/>
        <v>0</v>
      </c>
      <c r="S291" s="469">
        <f t="shared" si="34"/>
        <v>0</v>
      </c>
    </row>
    <row r="292" spans="2:19" x14ac:dyDescent="0.35">
      <c r="B292" s="80"/>
      <c r="C292" s="119"/>
      <c r="D292" s="119"/>
      <c r="E292" s="84"/>
      <c r="F292" s="119"/>
      <c r="G292" s="120"/>
      <c r="H292" s="41"/>
      <c r="I292" s="41"/>
      <c r="J292" s="82"/>
      <c r="K292" s="290">
        <f t="shared" si="30"/>
        <v>0</v>
      </c>
      <c r="L292" s="291">
        <f t="shared" si="31"/>
        <v>0</v>
      </c>
      <c r="M292" s="290">
        <f>IF(P292="x",0,IF(I292&lt;(INDEX(Lookup!$U$2:$U$10,MATCH($D$43,Lookup!$S$2:$S$10,0))),0,ROUND(((_xlfn.DAYS(I292,H292)+1)*J292)/7,0)))</f>
        <v>0</v>
      </c>
      <c r="N292" s="408">
        <f t="shared" si="32"/>
        <v>0</v>
      </c>
      <c r="O292" s="332"/>
      <c r="P292" s="409"/>
      <c r="R292" s="457">
        <f t="shared" si="33"/>
        <v>0</v>
      </c>
      <c r="S292" s="469">
        <f t="shared" si="34"/>
        <v>0</v>
      </c>
    </row>
    <row r="293" spans="2:19" x14ac:dyDescent="0.35">
      <c r="B293" s="80"/>
      <c r="C293" s="119"/>
      <c r="D293" s="119"/>
      <c r="E293" s="84"/>
      <c r="F293" s="119"/>
      <c r="G293" s="120"/>
      <c r="H293" s="41"/>
      <c r="I293" s="41"/>
      <c r="J293" s="82"/>
      <c r="K293" s="290">
        <f t="shared" si="30"/>
        <v>0</v>
      </c>
      <c r="L293" s="291">
        <f t="shared" si="31"/>
        <v>0</v>
      </c>
      <c r="M293" s="290">
        <f>IF(P293="x",0,IF(I293&lt;(INDEX(Lookup!$U$2:$U$10,MATCH($D$43,Lookup!$S$2:$S$10,0))),0,ROUND(((_xlfn.DAYS(I293,H293)+1)*J293)/7,0)))</f>
        <v>0</v>
      </c>
      <c r="N293" s="408">
        <f t="shared" si="32"/>
        <v>0</v>
      </c>
      <c r="O293" s="332"/>
      <c r="P293" s="409"/>
      <c r="R293" s="457">
        <f t="shared" si="33"/>
        <v>0</v>
      </c>
      <c r="S293" s="469">
        <f t="shared" si="34"/>
        <v>0</v>
      </c>
    </row>
    <row r="294" spans="2:19" x14ac:dyDescent="0.35">
      <c r="B294" s="80"/>
      <c r="C294" s="119"/>
      <c r="D294" s="119"/>
      <c r="E294" s="84"/>
      <c r="F294" s="119"/>
      <c r="G294" s="120"/>
      <c r="H294" s="41"/>
      <c r="I294" s="41"/>
      <c r="J294" s="82"/>
      <c r="K294" s="290">
        <f t="shared" si="30"/>
        <v>0</v>
      </c>
      <c r="L294" s="291">
        <f t="shared" si="31"/>
        <v>0</v>
      </c>
      <c r="M294" s="290">
        <f>IF(P294="x",0,IF(I294&lt;(INDEX(Lookup!$U$2:$U$10,MATCH($D$43,Lookup!$S$2:$S$10,0))),0,ROUND(((_xlfn.DAYS(I294,H294)+1)*J294)/7,0)))</f>
        <v>0</v>
      </c>
      <c r="N294" s="408">
        <f t="shared" si="32"/>
        <v>0</v>
      </c>
      <c r="O294" s="332"/>
      <c r="P294" s="409"/>
      <c r="R294" s="457">
        <f t="shared" si="33"/>
        <v>0</v>
      </c>
      <c r="S294" s="469">
        <f t="shared" si="34"/>
        <v>0</v>
      </c>
    </row>
    <row r="295" spans="2:19" x14ac:dyDescent="0.35">
      <c r="B295" s="80"/>
      <c r="C295" s="119"/>
      <c r="D295" s="119"/>
      <c r="E295" s="84"/>
      <c r="F295" s="119"/>
      <c r="G295" s="120"/>
      <c r="H295" s="41"/>
      <c r="I295" s="41"/>
      <c r="J295" s="82"/>
      <c r="K295" s="290">
        <f t="shared" si="30"/>
        <v>0</v>
      </c>
      <c r="L295" s="291">
        <f t="shared" si="31"/>
        <v>0</v>
      </c>
      <c r="M295" s="290">
        <f>IF(P295="x",0,IF(I295&lt;(INDEX(Lookup!$U$2:$U$10,MATCH($D$43,Lookup!$S$2:$S$10,0))),0,ROUND(((_xlfn.DAYS(I295,H295)+1)*J295)/7,0)))</f>
        <v>0</v>
      </c>
      <c r="N295" s="408">
        <f t="shared" si="32"/>
        <v>0</v>
      </c>
      <c r="O295" s="332"/>
      <c r="P295" s="409"/>
      <c r="R295" s="457">
        <f t="shared" si="33"/>
        <v>0</v>
      </c>
      <c r="S295" s="469">
        <f t="shared" si="34"/>
        <v>0</v>
      </c>
    </row>
    <row r="296" spans="2:19" x14ac:dyDescent="0.35">
      <c r="B296" s="80"/>
      <c r="C296" s="119"/>
      <c r="D296" s="119"/>
      <c r="E296" s="84"/>
      <c r="F296" s="119"/>
      <c r="G296" s="120"/>
      <c r="H296" s="41"/>
      <c r="I296" s="41"/>
      <c r="J296" s="82"/>
      <c r="K296" s="290">
        <f t="shared" si="30"/>
        <v>0</v>
      </c>
      <c r="L296" s="291">
        <f t="shared" si="31"/>
        <v>0</v>
      </c>
      <c r="M296" s="290">
        <f>IF(P296="x",0,IF(I296&lt;(INDEX(Lookup!$U$2:$U$10,MATCH($D$43,Lookup!$S$2:$S$10,0))),0,ROUND(((_xlfn.DAYS(I296,H296)+1)*J296)/7,0)))</f>
        <v>0</v>
      </c>
      <c r="N296" s="408">
        <f t="shared" si="32"/>
        <v>0</v>
      </c>
      <c r="O296" s="332"/>
      <c r="P296" s="409"/>
      <c r="R296" s="457">
        <f t="shared" si="33"/>
        <v>0</v>
      </c>
      <c r="S296" s="469">
        <f t="shared" si="34"/>
        <v>0</v>
      </c>
    </row>
    <row r="297" spans="2:19" x14ac:dyDescent="0.35">
      <c r="B297" s="80"/>
      <c r="C297" s="119"/>
      <c r="D297" s="119"/>
      <c r="E297" s="84"/>
      <c r="F297" s="119"/>
      <c r="G297" s="120"/>
      <c r="H297" s="41"/>
      <c r="I297" s="41"/>
      <c r="J297" s="82"/>
      <c r="K297" s="290">
        <f t="shared" si="30"/>
        <v>0</v>
      </c>
      <c r="L297" s="291">
        <f t="shared" si="31"/>
        <v>0</v>
      </c>
      <c r="M297" s="290">
        <f>IF(P297="x",0,IF(I297&lt;(INDEX(Lookup!$U$2:$U$10,MATCH($D$43,Lookup!$S$2:$S$10,0))),0,ROUND(((_xlfn.DAYS(I297,H297)+1)*J297)/7,0)))</f>
        <v>0</v>
      </c>
      <c r="N297" s="408">
        <f t="shared" si="32"/>
        <v>0</v>
      </c>
      <c r="O297" s="332"/>
      <c r="P297" s="409"/>
      <c r="R297" s="457">
        <f t="shared" si="33"/>
        <v>0</v>
      </c>
      <c r="S297" s="469">
        <f t="shared" si="34"/>
        <v>0</v>
      </c>
    </row>
    <row r="298" spans="2:19" x14ac:dyDescent="0.35">
      <c r="B298" s="80"/>
      <c r="C298" s="119"/>
      <c r="D298" s="119"/>
      <c r="E298" s="84"/>
      <c r="F298" s="119"/>
      <c r="G298" s="120"/>
      <c r="H298" s="41"/>
      <c r="I298" s="41"/>
      <c r="J298" s="82"/>
      <c r="K298" s="290">
        <f t="shared" si="30"/>
        <v>0</v>
      </c>
      <c r="L298" s="291">
        <f t="shared" si="31"/>
        <v>0</v>
      </c>
      <c r="M298" s="290">
        <f>IF(P298="x",0,IF(I298&lt;(INDEX(Lookup!$U$2:$U$10,MATCH($D$43,Lookup!$S$2:$S$10,0))),0,ROUND(((_xlfn.DAYS(I298,H298)+1)*J298)/7,0)))</f>
        <v>0</v>
      </c>
      <c r="N298" s="408">
        <f t="shared" si="32"/>
        <v>0</v>
      </c>
      <c r="O298" s="332"/>
      <c r="P298" s="409"/>
      <c r="R298" s="457">
        <f t="shared" si="33"/>
        <v>0</v>
      </c>
      <c r="S298" s="469">
        <f t="shared" si="34"/>
        <v>0</v>
      </c>
    </row>
    <row r="299" spans="2:19" x14ac:dyDescent="0.35">
      <c r="B299" s="80"/>
      <c r="C299" s="119"/>
      <c r="D299" s="119"/>
      <c r="E299" s="84"/>
      <c r="F299" s="119"/>
      <c r="G299" s="120"/>
      <c r="H299" s="41"/>
      <c r="I299" s="41"/>
      <c r="J299" s="82"/>
      <c r="K299" s="290">
        <f t="shared" si="30"/>
        <v>0</v>
      </c>
      <c r="L299" s="291">
        <f t="shared" si="31"/>
        <v>0</v>
      </c>
      <c r="M299" s="290">
        <f>IF(P299="x",0,IF(I299&lt;(INDEX(Lookup!$U$2:$U$10,MATCH($D$43,Lookup!$S$2:$S$10,0))),0,ROUND(((_xlfn.DAYS(I299,H299)+1)*J299)/7,0)))</f>
        <v>0</v>
      </c>
      <c r="N299" s="408">
        <f t="shared" si="32"/>
        <v>0</v>
      </c>
      <c r="O299" s="332"/>
      <c r="P299" s="409"/>
      <c r="R299" s="457">
        <f t="shared" si="33"/>
        <v>0</v>
      </c>
      <c r="S299" s="469">
        <f t="shared" si="34"/>
        <v>0</v>
      </c>
    </row>
    <row r="300" spans="2:19" x14ac:dyDescent="0.35">
      <c r="B300" s="80"/>
      <c r="C300" s="119"/>
      <c r="D300" s="119"/>
      <c r="E300" s="84"/>
      <c r="F300" s="119"/>
      <c r="G300" s="120"/>
      <c r="H300" s="41"/>
      <c r="I300" s="41"/>
      <c r="J300" s="82"/>
      <c r="K300" s="290">
        <f t="shared" si="30"/>
        <v>0</v>
      </c>
      <c r="L300" s="291">
        <f t="shared" si="31"/>
        <v>0</v>
      </c>
      <c r="M300" s="290">
        <f>IF(P300="x",0,IF(I300&lt;(INDEX(Lookup!$U$2:$U$10,MATCH($D$43,Lookup!$S$2:$S$10,0))),0,ROUND(((_xlfn.DAYS(I300,H300)+1)*J300)/7,0)))</f>
        <v>0</v>
      </c>
      <c r="N300" s="408">
        <f t="shared" si="32"/>
        <v>0</v>
      </c>
      <c r="O300" s="332"/>
      <c r="P300" s="409"/>
      <c r="R300" s="457">
        <f t="shared" si="33"/>
        <v>0</v>
      </c>
      <c r="S300" s="469">
        <f t="shared" si="34"/>
        <v>0</v>
      </c>
    </row>
    <row r="301" spans="2:19" x14ac:dyDescent="0.35">
      <c r="B301" s="80"/>
      <c r="C301" s="119"/>
      <c r="D301" s="119"/>
      <c r="E301" s="84"/>
      <c r="F301" s="119"/>
      <c r="G301" s="120"/>
      <c r="H301" s="41"/>
      <c r="I301" s="41"/>
      <c r="J301" s="82"/>
      <c r="K301" s="290">
        <f t="shared" si="30"/>
        <v>0</v>
      </c>
      <c r="L301" s="291">
        <f t="shared" si="31"/>
        <v>0</v>
      </c>
      <c r="M301" s="290">
        <f>IF(P301="x",0,IF(I301&lt;(INDEX(Lookup!$U$2:$U$10,MATCH($D$43,Lookup!$S$2:$S$10,0))),0,ROUND(((_xlfn.DAYS(I301,H301)+1)*J301)/7,0)))</f>
        <v>0</v>
      </c>
      <c r="N301" s="408">
        <f t="shared" si="32"/>
        <v>0</v>
      </c>
      <c r="O301" s="332"/>
      <c r="P301" s="409"/>
      <c r="R301" s="457">
        <f t="shared" si="33"/>
        <v>0</v>
      </c>
      <c r="S301" s="469">
        <f t="shared" si="34"/>
        <v>0</v>
      </c>
    </row>
    <row r="302" spans="2:19" x14ac:dyDescent="0.35">
      <c r="B302" s="80"/>
      <c r="C302" s="119"/>
      <c r="D302" s="119"/>
      <c r="E302" s="84"/>
      <c r="F302" s="119"/>
      <c r="G302" s="120"/>
      <c r="H302" s="41"/>
      <c r="I302" s="41"/>
      <c r="J302" s="82"/>
      <c r="K302" s="290">
        <f t="shared" si="30"/>
        <v>0</v>
      </c>
      <c r="L302" s="291">
        <f t="shared" si="31"/>
        <v>0</v>
      </c>
      <c r="M302" s="290">
        <f>IF(P302="x",0,IF(I302&lt;(INDEX(Lookup!$U$2:$U$10,MATCH($D$43,Lookup!$S$2:$S$10,0))),0,ROUND(((_xlfn.DAYS(I302,H302)+1)*J302)/7,0)))</f>
        <v>0</v>
      </c>
      <c r="N302" s="408">
        <f t="shared" si="32"/>
        <v>0</v>
      </c>
      <c r="O302" s="332"/>
      <c r="P302" s="409"/>
      <c r="R302" s="457">
        <f t="shared" si="33"/>
        <v>0</v>
      </c>
      <c r="S302" s="469">
        <f t="shared" si="34"/>
        <v>0</v>
      </c>
    </row>
    <row r="303" spans="2:19" x14ac:dyDescent="0.35">
      <c r="B303" s="80"/>
      <c r="C303" s="119"/>
      <c r="D303" s="119"/>
      <c r="E303" s="84"/>
      <c r="F303" s="119"/>
      <c r="G303" s="120"/>
      <c r="H303" s="41"/>
      <c r="I303" s="41"/>
      <c r="J303" s="82"/>
      <c r="K303" s="290">
        <f t="shared" ref="K303:K366" si="35">ROUND(((_xlfn.DAYS(I303,H303)+1)*J303)/7,0)</f>
        <v>0</v>
      </c>
      <c r="L303" s="291">
        <f t="shared" ref="L303:L366" si="36">K303*$K$6</f>
        <v>0</v>
      </c>
      <c r="M303" s="290">
        <f>IF(P303="x",0,IF(I303&lt;(INDEX(Lookup!$U$2:$U$10,MATCH($D$43,Lookup!$S$2:$S$10,0))),0,ROUND(((_xlfn.DAYS(I303,H303)+1)*J303)/7,0)))</f>
        <v>0</v>
      </c>
      <c r="N303" s="408">
        <f t="shared" ref="N303:N366" si="37">M303*$K$6</f>
        <v>0</v>
      </c>
      <c r="O303" s="332"/>
      <c r="P303" s="409"/>
      <c r="R303" s="457">
        <f t="shared" ref="R303:R366" si="38">L303*$I$30</f>
        <v>0</v>
      </c>
      <c r="S303" s="469">
        <f t="shared" ref="S303:S366" si="39">N303*$I$40</f>
        <v>0</v>
      </c>
    </row>
    <row r="304" spans="2:19" x14ac:dyDescent="0.35">
      <c r="B304" s="80"/>
      <c r="C304" s="119"/>
      <c r="D304" s="119"/>
      <c r="E304" s="84"/>
      <c r="F304" s="119"/>
      <c r="G304" s="120"/>
      <c r="H304" s="41"/>
      <c r="I304" s="41"/>
      <c r="J304" s="82"/>
      <c r="K304" s="290">
        <f t="shared" si="35"/>
        <v>0</v>
      </c>
      <c r="L304" s="291">
        <f t="shared" si="36"/>
        <v>0</v>
      </c>
      <c r="M304" s="290">
        <f>IF(P304="x",0,IF(I304&lt;(INDEX(Lookup!$U$2:$U$10,MATCH($D$43,Lookup!$S$2:$S$10,0))),0,ROUND(((_xlfn.DAYS(I304,H304)+1)*J304)/7,0)))</f>
        <v>0</v>
      </c>
      <c r="N304" s="408">
        <f t="shared" si="37"/>
        <v>0</v>
      </c>
      <c r="O304" s="332"/>
      <c r="P304" s="409"/>
      <c r="R304" s="457">
        <f t="shared" si="38"/>
        <v>0</v>
      </c>
      <c r="S304" s="469">
        <f t="shared" si="39"/>
        <v>0</v>
      </c>
    </row>
    <row r="305" spans="2:19" x14ac:dyDescent="0.35">
      <c r="B305" s="80"/>
      <c r="C305" s="119"/>
      <c r="D305" s="119"/>
      <c r="E305" s="84"/>
      <c r="F305" s="119"/>
      <c r="G305" s="120"/>
      <c r="H305" s="41"/>
      <c r="I305" s="41"/>
      <c r="J305" s="82"/>
      <c r="K305" s="290">
        <f t="shared" si="35"/>
        <v>0</v>
      </c>
      <c r="L305" s="291">
        <f t="shared" si="36"/>
        <v>0</v>
      </c>
      <c r="M305" s="290">
        <f>IF(P305="x",0,IF(I305&lt;(INDEX(Lookup!$U$2:$U$10,MATCH($D$43,Lookup!$S$2:$S$10,0))),0,ROUND(((_xlfn.DAYS(I305,H305)+1)*J305)/7,0)))</f>
        <v>0</v>
      </c>
      <c r="N305" s="408">
        <f t="shared" si="37"/>
        <v>0</v>
      </c>
      <c r="O305" s="332"/>
      <c r="P305" s="409"/>
      <c r="R305" s="457">
        <f t="shared" si="38"/>
        <v>0</v>
      </c>
      <c r="S305" s="469">
        <f t="shared" si="39"/>
        <v>0</v>
      </c>
    </row>
    <row r="306" spans="2:19" x14ac:dyDescent="0.35">
      <c r="B306" s="80"/>
      <c r="C306" s="119"/>
      <c r="D306" s="119"/>
      <c r="E306" s="84"/>
      <c r="F306" s="119"/>
      <c r="G306" s="120"/>
      <c r="H306" s="41"/>
      <c r="I306" s="41"/>
      <c r="J306" s="82"/>
      <c r="K306" s="290">
        <f t="shared" si="35"/>
        <v>0</v>
      </c>
      <c r="L306" s="291">
        <f t="shared" si="36"/>
        <v>0</v>
      </c>
      <c r="M306" s="290">
        <f>IF(P306="x",0,IF(I306&lt;(INDEX(Lookup!$U$2:$U$10,MATCH($D$43,Lookup!$S$2:$S$10,0))),0,ROUND(((_xlfn.DAYS(I306,H306)+1)*J306)/7,0)))</f>
        <v>0</v>
      </c>
      <c r="N306" s="408">
        <f t="shared" si="37"/>
        <v>0</v>
      </c>
      <c r="O306" s="332"/>
      <c r="P306" s="409"/>
      <c r="R306" s="457">
        <f t="shared" si="38"/>
        <v>0</v>
      </c>
      <c r="S306" s="469">
        <f t="shared" si="39"/>
        <v>0</v>
      </c>
    </row>
    <row r="307" spans="2:19" x14ac:dyDescent="0.35">
      <c r="B307" s="80"/>
      <c r="C307" s="119"/>
      <c r="D307" s="119"/>
      <c r="E307" s="84"/>
      <c r="F307" s="119"/>
      <c r="G307" s="120"/>
      <c r="H307" s="41"/>
      <c r="I307" s="41"/>
      <c r="J307" s="82"/>
      <c r="K307" s="290">
        <f t="shared" si="35"/>
        <v>0</v>
      </c>
      <c r="L307" s="291">
        <f t="shared" si="36"/>
        <v>0</v>
      </c>
      <c r="M307" s="290">
        <f>IF(P307="x",0,IF(I307&lt;(INDEX(Lookup!$U$2:$U$10,MATCH($D$43,Lookup!$S$2:$S$10,0))),0,ROUND(((_xlfn.DAYS(I307,H307)+1)*J307)/7,0)))</f>
        <v>0</v>
      </c>
      <c r="N307" s="408">
        <f t="shared" si="37"/>
        <v>0</v>
      </c>
      <c r="O307" s="332"/>
      <c r="P307" s="409"/>
      <c r="R307" s="457">
        <f t="shared" si="38"/>
        <v>0</v>
      </c>
      <c r="S307" s="469">
        <f t="shared" si="39"/>
        <v>0</v>
      </c>
    </row>
    <row r="308" spans="2:19" x14ac:dyDescent="0.35">
      <c r="B308" s="80"/>
      <c r="C308" s="119"/>
      <c r="D308" s="119"/>
      <c r="E308" s="84"/>
      <c r="F308" s="119"/>
      <c r="G308" s="120"/>
      <c r="H308" s="41"/>
      <c r="I308" s="41"/>
      <c r="J308" s="82"/>
      <c r="K308" s="290">
        <f t="shared" si="35"/>
        <v>0</v>
      </c>
      <c r="L308" s="291">
        <f t="shared" si="36"/>
        <v>0</v>
      </c>
      <c r="M308" s="290">
        <f>IF(P308="x",0,IF(I308&lt;(INDEX(Lookup!$U$2:$U$10,MATCH($D$43,Lookup!$S$2:$S$10,0))),0,ROUND(((_xlfn.DAYS(I308,H308)+1)*J308)/7,0)))</f>
        <v>0</v>
      </c>
      <c r="N308" s="408">
        <f t="shared" si="37"/>
        <v>0</v>
      </c>
      <c r="O308" s="332"/>
      <c r="P308" s="409"/>
      <c r="R308" s="457">
        <f t="shared" si="38"/>
        <v>0</v>
      </c>
      <c r="S308" s="469">
        <f t="shared" si="39"/>
        <v>0</v>
      </c>
    </row>
    <row r="309" spans="2:19" x14ac:dyDescent="0.35">
      <c r="B309" s="80"/>
      <c r="C309" s="119"/>
      <c r="D309" s="119"/>
      <c r="E309" s="84"/>
      <c r="F309" s="119"/>
      <c r="G309" s="120"/>
      <c r="H309" s="41"/>
      <c r="I309" s="41"/>
      <c r="J309" s="82"/>
      <c r="K309" s="290">
        <f t="shared" si="35"/>
        <v>0</v>
      </c>
      <c r="L309" s="291">
        <f t="shared" si="36"/>
        <v>0</v>
      </c>
      <c r="M309" s="290">
        <f>IF(P309="x",0,IF(I309&lt;(INDEX(Lookup!$U$2:$U$10,MATCH($D$43,Lookup!$S$2:$S$10,0))),0,ROUND(((_xlfn.DAYS(I309,H309)+1)*J309)/7,0)))</f>
        <v>0</v>
      </c>
      <c r="N309" s="408">
        <f t="shared" si="37"/>
        <v>0</v>
      </c>
      <c r="O309" s="332"/>
      <c r="P309" s="409"/>
      <c r="R309" s="457">
        <f t="shared" si="38"/>
        <v>0</v>
      </c>
      <c r="S309" s="469">
        <f t="shared" si="39"/>
        <v>0</v>
      </c>
    </row>
    <row r="310" spans="2:19" x14ac:dyDescent="0.35">
      <c r="B310" s="80"/>
      <c r="C310" s="119"/>
      <c r="D310" s="119"/>
      <c r="E310" s="84"/>
      <c r="F310" s="119"/>
      <c r="G310" s="120"/>
      <c r="H310" s="41"/>
      <c r="I310" s="41"/>
      <c r="J310" s="82"/>
      <c r="K310" s="290">
        <f t="shared" si="35"/>
        <v>0</v>
      </c>
      <c r="L310" s="291">
        <f t="shared" si="36"/>
        <v>0</v>
      </c>
      <c r="M310" s="290">
        <f>IF(P310="x",0,IF(I310&lt;(INDEX(Lookup!$U$2:$U$10,MATCH($D$43,Lookup!$S$2:$S$10,0))),0,ROUND(((_xlfn.DAYS(I310,H310)+1)*J310)/7,0)))</f>
        <v>0</v>
      </c>
      <c r="N310" s="408">
        <f t="shared" si="37"/>
        <v>0</v>
      </c>
      <c r="O310" s="332"/>
      <c r="P310" s="409"/>
      <c r="R310" s="457">
        <f t="shared" si="38"/>
        <v>0</v>
      </c>
      <c r="S310" s="469">
        <f t="shared" si="39"/>
        <v>0</v>
      </c>
    </row>
    <row r="311" spans="2:19" x14ac:dyDescent="0.35">
      <c r="B311" s="80"/>
      <c r="C311" s="119"/>
      <c r="D311" s="119"/>
      <c r="E311" s="84"/>
      <c r="F311" s="119"/>
      <c r="G311" s="120"/>
      <c r="H311" s="41"/>
      <c r="I311" s="41"/>
      <c r="J311" s="82"/>
      <c r="K311" s="290">
        <f t="shared" si="35"/>
        <v>0</v>
      </c>
      <c r="L311" s="291">
        <f t="shared" si="36"/>
        <v>0</v>
      </c>
      <c r="M311" s="290">
        <f>IF(P311="x",0,IF(I311&lt;(INDEX(Lookup!$U$2:$U$10,MATCH($D$43,Lookup!$S$2:$S$10,0))),0,ROUND(((_xlfn.DAYS(I311,H311)+1)*J311)/7,0)))</f>
        <v>0</v>
      </c>
      <c r="N311" s="408">
        <f t="shared" si="37"/>
        <v>0</v>
      </c>
      <c r="O311" s="332"/>
      <c r="P311" s="409"/>
      <c r="R311" s="457">
        <f t="shared" si="38"/>
        <v>0</v>
      </c>
      <c r="S311" s="469">
        <f t="shared" si="39"/>
        <v>0</v>
      </c>
    </row>
    <row r="312" spans="2:19" x14ac:dyDescent="0.35">
      <c r="B312" s="80"/>
      <c r="C312" s="119"/>
      <c r="D312" s="119"/>
      <c r="E312" s="84"/>
      <c r="F312" s="119"/>
      <c r="G312" s="120"/>
      <c r="H312" s="41"/>
      <c r="I312" s="41"/>
      <c r="J312" s="82"/>
      <c r="K312" s="290">
        <f t="shared" si="35"/>
        <v>0</v>
      </c>
      <c r="L312" s="291">
        <f t="shared" si="36"/>
        <v>0</v>
      </c>
      <c r="M312" s="290">
        <f>IF(P312="x",0,IF(I312&lt;(INDEX(Lookup!$U$2:$U$10,MATCH($D$43,Lookup!$S$2:$S$10,0))),0,ROUND(((_xlfn.DAYS(I312,H312)+1)*J312)/7,0)))</f>
        <v>0</v>
      </c>
      <c r="N312" s="408">
        <f t="shared" si="37"/>
        <v>0</v>
      </c>
      <c r="O312" s="332"/>
      <c r="P312" s="409"/>
      <c r="R312" s="457">
        <f t="shared" si="38"/>
        <v>0</v>
      </c>
      <c r="S312" s="469">
        <f t="shared" si="39"/>
        <v>0</v>
      </c>
    </row>
    <row r="313" spans="2:19" x14ac:dyDescent="0.35">
      <c r="B313" s="80"/>
      <c r="C313" s="119"/>
      <c r="D313" s="119"/>
      <c r="E313" s="84"/>
      <c r="F313" s="119"/>
      <c r="G313" s="120"/>
      <c r="H313" s="41"/>
      <c r="I313" s="41"/>
      <c r="J313" s="82"/>
      <c r="K313" s="290">
        <f t="shared" si="35"/>
        <v>0</v>
      </c>
      <c r="L313" s="291">
        <f t="shared" si="36"/>
        <v>0</v>
      </c>
      <c r="M313" s="290">
        <f>IF(P313="x",0,IF(I313&lt;(INDEX(Lookup!$U$2:$U$10,MATCH($D$43,Lookup!$S$2:$S$10,0))),0,ROUND(((_xlfn.DAYS(I313,H313)+1)*J313)/7,0)))</f>
        <v>0</v>
      </c>
      <c r="N313" s="408">
        <f t="shared" si="37"/>
        <v>0</v>
      </c>
      <c r="O313" s="332"/>
      <c r="P313" s="409"/>
      <c r="R313" s="457">
        <f t="shared" si="38"/>
        <v>0</v>
      </c>
      <c r="S313" s="469">
        <f t="shared" si="39"/>
        <v>0</v>
      </c>
    </row>
    <row r="314" spans="2:19" x14ac:dyDescent="0.35">
      <c r="B314" s="80"/>
      <c r="C314" s="119"/>
      <c r="D314" s="119"/>
      <c r="E314" s="84"/>
      <c r="F314" s="119"/>
      <c r="G314" s="120"/>
      <c r="H314" s="41"/>
      <c r="I314" s="41"/>
      <c r="J314" s="82"/>
      <c r="K314" s="290">
        <f t="shared" si="35"/>
        <v>0</v>
      </c>
      <c r="L314" s="291">
        <f t="shared" si="36"/>
        <v>0</v>
      </c>
      <c r="M314" s="290">
        <f>IF(P314="x",0,IF(I314&lt;(INDEX(Lookup!$U$2:$U$10,MATCH($D$43,Lookup!$S$2:$S$10,0))),0,ROUND(((_xlfn.DAYS(I314,H314)+1)*J314)/7,0)))</f>
        <v>0</v>
      </c>
      <c r="N314" s="408">
        <f t="shared" si="37"/>
        <v>0</v>
      </c>
      <c r="O314" s="332"/>
      <c r="P314" s="409"/>
      <c r="R314" s="457">
        <f t="shared" si="38"/>
        <v>0</v>
      </c>
      <c r="S314" s="469">
        <f t="shared" si="39"/>
        <v>0</v>
      </c>
    </row>
    <row r="315" spans="2:19" x14ac:dyDescent="0.35">
      <c r="B315" s="80"/>
      <c r="C315" s="119"/>
      <c r="D315" s="119"/>
      <c r="E315" s="84"/>
      <c r="F315" s="119"/>
      <c r="G315" s="120"/>
      <c r="H315" s="41"/>
      <c r="I315" s="41"/>
      <c r="J315" s="82"/>
      <c r="K315" s="290">
        <f t="shared" si="35"/>
        <v>0</v>
      </c>
      <c r="L315" s="291">
        <f t="shared" si="36"/>
        <v>0</v>
      </c>
      <c r="M315" s="290">
        <f>IF(P315="x",0,IF(I315&lt;(INDEX(Lookup!$U$2:$U$10,MATCH($D$43,Lookup!$S$2:$S$10,0))),0,ROUND(((_xlfn.DAYS(I315,H315)+1)*J315)/7,0)))</f>
        <v>0</v>
      </c>
      <c r="N315" s="408">
        <f t="shared" si="37"/>
        <v>0</v>
      </c>
      <c r="O315" s="332"/>
      <c r="P315" s="409"/>
      <c r="R315" s="457">
        <f t="shared" si="38"/>
        <v>0</v>
      </c>
      <c r="S315" s="469">
        <f t="shared" si="39"/>
        <v>0</v>
      </c>
    </row>
    <row r="316" spans="2:19" x14ac:dyDescent="0.35">
      <c r="B316" s="80"/>
      <c r="C316" s="119"/>
      <c r="D316" s="119"/>
      <c r="E316" s="84"/>
      <c r="F316" s="119"/>
      <c r="G316" s="120"/>
      <c r="H316" s="41"/>
      <c r="I316" s="41"/>
      <c r="J316" s="82"/>
      <c r="K316" s="290">
        <f t="shared" si="35"/>
        <v>0</v>
      </c>
      <c r="L316" s="291">
        <f t="shared" si="36"/>
        <v>0</v>
      </c>
      <c r="M316" s="290">
        <f>IF(P316="x",0,IF(I316&lt;(INDEX(Lookup!$U$2:$U$10,MATCH($D$43,Lookup!$S$2:$S$10,0))),0,ROUND(((_xlfn.DAYS(I316,H316)+1)*J316)/7,0)))</f>
        <v>0</v>
      </c>
      <c r="N316" s="408">
        <f t="shared" si="37"/>
        <v>0</v>
      </c>
      <c r="O316" s="332"/>
      <c r="P316" s="409"/>
      <c r="R316" s="457">
        <f t="shared" si="38"/>
        <v>0</v>
      </c>
      <c r="S316" s="469">
        <f t="shared" si="39"/>
        <v>0</v>
      </c>
    </row>
    <row r="317" spans="2:19" x14ac:dyDescent="0.35">
      <c r="B317" s="80"/>
      <c r="C317" s="119"/>
      <c r="D317" s="119"/>
      <c r="E317" s="84"/>
      <c r="F317" s="119"/>
      <c r="G317" s="120"/>
      <c r="H317" s="41"/>
      <c r="I317" s="41"/>
      <c r="J317" s="82"/>
      <c r="K317" s="290">
        <f t="shared" si="35"/>
        <v>0</v>
      </c>
      <c r="L317" s="291">
        <f t="shared" si="36"/>
        <v>0</v>
      </c>
      <c r="M317" s="290">
        <f>IF(P317="x",0,IF(I317&lt;(INDEX(Lookup!$U$2:$U$10,MATCH($D$43,Lookup!$S$2:$S$10,0))),0,ROUND(((_xlfn.DAYS(I317,H317)+1)*J317)/7,0)))</f>
        <v>0</v>
      </c>
      <c r="N317" s="408">
        <f t="shared" si="37"/>
        <v>0</v>
      </c>
      <c r="O317" s="332"/>
      <c r="P317" s="409"/>
      <c r="R317" s="457">
        <f t="shared" si="38"/>
        <v>0</v>
      </c>
      <c r="S317" s="469">
        <f t="shared" si="39"/>
        <v>0</v>
      </c>
    </row>
    <row r="318" spans="2:19" x14ac:dyDescent="0.35">
      <c r="B318" s="80"/>
      <c r="C318" s="119"/>
      <c r="D318" s="119"/>
      <c r="E318" s="84"/>
      <c r="F318" s="119"/>
      <c r="G318" s="120"/>
      <c r="H318" s="41"/>
      <c r="I318" s="41"/>
      <c r="J318" s="82"/>
      <c r="K318" s="290">
        <f t="shared" si="35"/>
        <v>0</v>
      </c>
      <c r="L318" s="291">
        <f t="shared" si="36"/>
        <v>0</v>
      </c>
      <c r="M318" s="290">
        <f>IF(P318="x",0,IF(I318&lt;(INDEX(Lookup!$U$2:$U$10,MATCH($D$43,Lookup!$S$2:$S$10,0))),0,ROUND(((_xlfn.DAYS(I318,H318)+1)*J318)/7,0)))</f>
        <v>0</v>
      </c>
      <c r="N318" s="408">
        <f t="shared" si="37"/>
        <v>0</v>
      </c>
      <c r="O318" s="332"/>
      <c r="P318" s="409"/>
      <c r="R318" s="457">
        <f t="shared" si="38"/>
        <v>0</v>
      </c>
      <c r="S318" s="469">
        <f t="shared" si="39"/>
        <v>0</v>
      </c>
    </row>
    <row r="319" spans="2:19" x14ac:dyDescent="0.35">
      <c r="B319" s="80"/>
      <c r="C319" s="119"/>
      <c r="D319" s="119"/>
      <c r="E319" s="84"/>
      <c r="F319" s="119"/>
      <c r="G319" s="120"/>
      <c r="H319" s="41"/>
      <c r="I319" s="41"/>
      <c r="J319" s="82"/>
      <c r="K319" s="290">
        <f t="shared" si="35"/>
        <v>0</v>
      </c>
      <c r="L319" s="291">
        <f t="shared" si="36"/>
        <v>0</v>
      </c>
      <c r="M319" s="290">
        <f>IF(P319="x",0,IF(I319&lt;(INDEX(Lookup!$U$2:$U$10,MATCH($D$43,Lookup!$S$2:$S$10,0))),0,ROUND(((_xlfn.DAYS(I319,H319)+1)*J319)/7,0)))</f>
        <v>0</v>
      </c>
      <c r="N319" s="408">
        <f t="shared" si="37"/>
        <v>0</v>
      </c>
      <c r="O319" s="332"/>
      <c r="P319" s="409"/>
      <c r="R319" s="457">
        <f t="shared" si="38"/>
        <v>0</v>
      </c>
      <c r="S319" s="469">
        <f t="shared" si="39"/>
        <v>0</v>
      </c>
    </row>
    <row r="320" spans="2:19" x14ac:dyDescent="0.35">
      <c r="B320" s="80"/>
      <c r="C320" s="119"/>
      <c r="D320" s="119"/>
      <c r="E320" s="84"/>
      <c r="F320" s="119"/>
      <c r="G320" s="120"/>
      <c r="H320" s="41"/>
      <c r="I320" s="41"/>
      <c r="J320" s="82"/>
      <c r="K320" s="290">
        <f t="shared" si="35"/>
        <v>0</v>
      </c>
      <c r="L320" s="291">
        <f t="shared" si="36"/>
        <v>0</v>
      </c>
      <c r="M320" s="290">
        <f>IF(P320="x",0,IF(I320&lt;(INDEX(Lookup!$U$2:$U$10,MATCH($D$43,Lookup!$S$2:$S$10,0))),0,ROUND(((_xlfn.DAYS(I320,H320)+1)*J320)/7,0)))</f>
        <v>0</v>
      </c>
      <c r="N320" s="408">
        <f t="shared" si="37"/>
        <v>0</v>
      </c>
      <c r="O320" s="332"/>
      <c r="P320" s="409"/>
      <c r="R320" s="457">
        <f t="shared" si="38"/>
        <v>0</v>
      </c>
      <c r="S320" s="469">
        <f t="shared" si="39"/>
        <v>0</v>
      </c>
    </row>
    <row r="321" spans="2:19" x14ac:dyDescent="0.35">
      <c r="B321" s="80"/>
      <c r="C321" s="119"/>
      <c r="D321" s="119"/>
      <c r="E321" s="84"/>
      <c r="F321" s="119"/>
      <c r="G321" s="120"/>
      <c r="H321" s="41"/>
      <c r="I321" s="41"/>
      <c r="J321" s="82"/>
      <c r="K321" s="290">
        <f t="shared" si="35"/>
        <v>0</v>
      </c>
      <c r="L321" s="291">
        <f t="shared" si="36"/>
        <v>0</v>
      </c>
      <c r="M321" s="290">
        <f>IF(P321="x",0,IF(I321&lt;(INDEX(Lookup!$U$2:$U$10,MATCH($D$43,Lookup!$S$2:$S$10,0))),0,ROUND(((_xlfn.DAYS(I321,H321)+1)*J321)/7,0)))</f>
        <v>0</v>
      </c>
      <c r="N321" s="408">
        <f t="shared" si="37"/>
        <v>0</v>
      </c>
      <c r="O321" s="332"/>
      <c r="P321" s="409"/>
      <c r="R321" s="457">
        <f t="shared" si="38"/>
        <v>0</v>
      </c>
      <c r="S321" s="469">
        <f t="shared" si="39"/>
        <v>0</v>
      </c>
    </row>
    <row r="322" spans="2:19" x14ac:dyDescent="0.35">
      <c r="B322" s="80"/>
      <c r="C322" s="119"/>
      <c r="D322" s="119"/>
      <c r="E322" s="84"/>
      <c r="F322" s="119"/>
      <c r="G322" s="120"/>
      <c r="H322" s="41"/>
      <c r="I322" s="41"/>
      <c r="J322" s="82"/>
      <c r="K322" s="290">
        <f t="shared" si="35"/>
        <v>0</v>
      </c>
      <c r="L322" s="291">
        <f t="shared" si="36"/>
        <v>0</v>
      </c>
      <c r="M322" s="290">
        <f>IF(P322="x",0,IF(I322&lt;(INDEX(Lookup!$U$2:$U$10,MATCH($D$43,Lookup!$S$2:$S$10,0))),0,ROUND(((_xlfn.DAYS(I322,H322)+1)*J322)/7,0)))</f>
        <v>0</v>
      </c>
      <c r="N322" s="408">
        <f t="shared" si="37"/>
        <v>0</v>
      </c>
      <c r="O322" s="332"/>
      <c r="P322" s="409"/>
      <c r="R322" s="457">
        <f t="shared" si="38"/>
        <v>0</v>
      </c>
      <c r="S322" s="469">
        <f t="shared" si="39"/>
        <v>0</v>
      </c>
    </row>
    <row r="323" spans="2:19" x14ac:dyDescent="0.35">
      <c r="B323" s="80"/>
      <c r="C323" s="119"/>
      <c r="D323" s="119"/>
      <c r="E323" s="84"/>
      <c r="F323" s="119"/>
      <c r="G323" s="120"/>
      <c r="H323" s="41"/>
      <c r="I323" s="41"/>
      <c r="J323" s="82"/>
      <c r="K323" s="290">
        <f t="shared" si="35"/>
        <v>0</v>
      </c>
      <c r="L323" s="291">
        <f t="shared" si="36"/>
        <v>0</v>
      </c>
      <c r="M323" s="290">
        <f>IF(P323="x",0,IF(I323&lt;(INDEX(Lookup!$U$2:$U$10,MATCH($D$43,Lookup!$S$2:$S$10,0))),0,ROUND(((_xlfn.DAYS(I323,H323)+1)*J323)/7,0)))</f>
        <v>0</v>
      </c>
      <c r="N323" s="408">
        <f t="shared" si="37"/>
        <v>0</v>
      </c>
      <c r="O323" s="332"/>
      <c r="P323" s="409"/>
      <c r="R323" s="457">
        <f t="shared" si="38"/>
        <v>0</v>
      </c>
      <c r="S323" s="469">
        <f t="shared" si="39"/>
        <v>0</v>
      </c>
    </row>
    <row r="324" spans="2:19" x14ac:dyDescent="0.35">
      <c r="B324" s="80"/>
      <c r="C324" s="119"/>
      <c r="D324" s="119"/>
      <c r="E324" s="84"/>
      <c r="F324" s="119"/>
      <c r="G324" s="120"/>
      <c r="H324" s="41"/>
      <c r="I324" s="41"/>
      <c r="J324" s="82"/>
      <c r="K324" s="290">
        <f t="shared" si="35"/>
        <v>0</v>
      </c>
      <c r="L324" s="291">
        <f t="shared" si="36"/>
        <v>0</v>
      </c>
      <c r="M324" s="290">
        <f>IF(P324="x",0,IF(I324&lt;(INDEX(Lookup!$U$2:$U$10,MATCH($D$43,Lookup!$S$2:$S$10,0))),0,ROUND(((_xlfn.DAYS(I324,H324)+1)*J324)/7,0)))</f>
        <v>0</v>
      </c>
      <c r="N324" s="408">
        <f t="shared" si="37"/>
        <v>0</v>
      </c>
      <c r="O324" s="332"/>
      <c r="P324" s="409"/>
      <c r="R324" s="457">
        <f t="shared" si="38"/>
        <v>0</v>
      </c>
      <c r="S324" s="469">
        <f t="shared" si="39"/>
        <v>0</v>
      </c>
    </row>
    <row r="325" spans="2:19" x14ac:dyDescent="0.35">
      <c r="B325" s="80"/>
      <c r="C325" s="119"/>
      <c r="D325" s="119"/>
      <c r="E325" s="84"/>
      <c r="F325" s="119"/>
      <c r="G325" s="120"/>
      <c r="H325" s="41"/>
      <c r="I325" s="41"/>
      <c r="J325" s="82"/>
      <c r="K325" s="290">
        <f t="shared" si="35"/>
        <v>0</v>
      </c>
      <c r="L325" s="291">
        <f t="shared" si="36"/>
        <v>0</v>
      </c>
      <c r="M325" s="290">
        <f>IF(P325="x",0,IF(I325&lt;(INDEX(Lookup!$U$2:$U$10,MATCH($D$43,Lookup!$S$2:$S$10,0))),0,ROUND(((_xlfn.DAYS(I325,H325)+1)*J325)/7,0)))</f>
        <v>0</v>
      </c>
      <c r="N325" s="408">
        <f t="shared" si="37"/>
        <v>0</v>
      </c>
      <c r="O325" s="332"/>
      <c r="P325" s="409"/>
      <c r="R325" s="457">
        <f t="shared" si="38"/>
        <v>0</v>
      </c>
      <c r="S325" s="469">
        <f t="shared" si="39"/>
        <v>0</v>
      </c>
    </row>
    <row r="326" spans="2:19" x14ac:dyDescent="0.35">
      <c r="B326" s="80"/>
      <c r="C326" s="119"/>
      <c r="D326" s="119"/>
      <c r="E326" s="84"/>
      <c r="F326" s="119"/>
      <c r="G326" s="120"/>
      <c r="H326" s="41"/>
      <c r="I326" s="41"/>
      <c r="J326" s="82"/>
      <c r="K326" s="290">
        <f t="shared" si="35"/>
        <v>0</v>
      </c>
      <c r="L326" s="291">
        <f t="shared" si="36"/>
        <v>0</v>
      </c>
      <c r="M326" s="290">
        <f>IF(P326="x",0,IF(I326&lt;(INDEX(Lookup!$U$2:$U$10,MATCH($D$43,Lookup!$S$2:$S$10,0))),0,ROUND(((_xlfn.DAYS(I326,H326)+1)*J326)/7,0)))</f>
        <v>0</v>
      </c>
      <c r="N326" s="408">
        <f t="shared" si="37"/>
        <v>0</v>
      </c>
      <c r="O326" s="332"/>
      <c r="P326" s="409"/>
      <c r="R326" s="457">
        <f t="shared" si="38"/>
        <v>0</v>
      </c>
      <c r="S326" s="469">
        <f t="shared" si="39"/>
        <v>0</v>
      </c>
    </row>
    <row r="327" spans="2:19" x14ac:dyDescent="0.35">
      <c r="B327" s="80"/>
      <c r="C327" s="119"/>
      <c r="D327" s="119"/>
      <c r="E327" s="84"/>
      <c r="F327" s="119"/>
      <c r="G327" s="120"/>
      <c r="H327" s="41"/>
      <c r="I327" s="41"/>
      <c r="J327" s="82"/>
      <c r="K327" s="290">
        <f t="shared" si="35"/>
        <v>0</v>
      </c>
      <c r="L327" s="291">
        <f t="shared" si="36"/>
        <v>0</v>
      </c>
      <c r="M327" s="290">
        <f>IF(P327="x",0,IF(I327&lt;(INDEX(Lookup!$U$2:$U$10,MATCH($D$43,Lookup!$S$2:$S$10,0))),0,ROUND(((_xlfn.DAYS(I327,H327)+1)*J327)/7,0)))</f>
        <v>0</v>
      </c>
      <c r="N327" s="408">
        <f t="shared" si="37"/>
        <v>0</v>
      </c>
      <c r="O327" s="332"/>
      <c r="P327" s="409"/>
      <c r="R327" s="457">
        <f t="shared" si="38"/>
        <v>0</v>
      </c>
      <c r="S327" s="469">
        <f t="shared" si="39"/>
        <v>0</v>
      </c>
    </row>
    <row r="328" spans="2:19" x14ac:dyDescent="0.35">
      <c r="B328" s="80"/>
      <c r="C328" s="119"/>
      <c r="D328" s="119"/>
      <c r="E328" s="84"/>
      <c r="F328" s="119"/>
      <c r="G328" s="120"/>
      <c r="H328" s="41"/>
      <c r="I328" s="41"/>
      <c r="J328" s="82"/>
      <c r="K328" s="290">
        <f t="shared" si="35"/>
        <v>0</v>
      </c>
      <c r="L328" s="291">
        <f t="shared" si="36"/>
        <v>0</v>
      </c>
      <c r="M328" s="290">
        <f>IF(P328="x",0,IF(I328&lt;(INDEX(Lookup!$U$2:$U$10,MATCH($D$43,Lookup!$S$2:$S$10,0))),0,ROUND(((_xlfn.DAYS(I328,H328)+1)*J328)/7,0)))</f>
        <v>0</v>
      </c>
      <c r="N328" s="408">
        <f t="shared" si="37"/>
        <v>0</v>
      </c>
      <c r="O328" s="332"/>
      <c r="P328" s="409"/>
      <c r="R328" s="457">
        <f t="shared" si="38"/>
        <v>0</v>
      </c>
      <c r="S328" s="469">
        <f t="shared" si="39"/>
        <v>0</v>
      </c>
    </row>
    <row r="329" spans="2:19" x14ac:dyDescent="0.35">
      <c r="B329" s="80"/>
      <c r="C329" s="119"/>
      <c r="D329" s="119"/>
      <c r="E329" s="84"/>
      <c r="F329" s="119"/>
      <c r="G329" s="120"/>
      <c r="H329" s="41"/>
      <c r="I329" s="41"/>
      <c r="J329" s="82"/>
      <c r="K329" s="290">
        <f t="shared" si="35"/>
        <v>0</v>
      </c>
      <c r="L329" s="291">
        <f t="shared" si="36"/>
        <v>0</v>
      </c>
      <c r="M329" s="290">
        <f>IF(P329="x",0,IF(I329&lt;(INDEX(Lookup!$U$2:$U$10,MATCH($D$43,Lookup!$S$2:$S$10,0))),0,ROUND(((_xlfn.DAYS(I329,H329)+1)*J329)/7,0)))</f>
        <v>0</v>
      </c>
      <c r="N329" s="408">
        <f t="shared" si="37"/>
        <v>0</v>
      </c>
      <c r="O329" s="332"/>
      <c r="P329" s="409"/>
      <c r="R329" s="457">
        <f t="shared" si="38"/>
        <v>0</v>
      </c>
      <c r="S329" s="469">
        <f t="shared" si="39"/>
        <v>0</v>
      </c>
    </row>
    <row r="330" spans="2:19" x14ac:dyDescent="0.35">
      <c r="B330" s="80"/>
      <c r="C330" s="119"/>
      <c r="D330" s="119"/>
      <c r="E330" s="84"/>
      <c r="F330" s="119"/>
      <c r="G330" s="120"/>
      <c r="H330" s="41"/>
      <c r="I330" s="41"/>
      <c r="J330" s="82"/>
      <c r="K330" s="290">
        <f t="shared" si="35"/>
        <v>0</v>
      </c>
      <c r="L330" s="291">
        <f t="shared" si="36"/>
        <v>0</v>
      </c>
      <c r="M330" s="290">
        <f>IF(P330="x",0,IF(I330&lt;(INDEX(Lookup!$U$2:$U$10,MATCH($D$43,Lookup!$S$2:$S$10,0))),0,ROUND(((_xlfn.DAYS(I330,H330)+1)*J330)/7,0)))</f>
        <v>0</v>
      </c>
      <c r="N330" s="408">
        <f t="shared" si="37"/>
        <v>0</v>
      </c>
      <c r="O330" s="332"/>
      <c r="P330" s="409"/>
      <c r="R330" s="457">
        <f t="shared" si="38"/>
        <v>0</v>
      </c>
      <c r="S330" s="469">
        <f t="shared" si="39"/>
        <v>0</v>
      </c>
    </row>
    <row r="331" spans="2:19" x14ac:dyDescent="0.35">
      <c r="B331" s="80"/>
      <c r="C331" s="119"/>
      <c r="D331" s="119"/>
      <c r="E331" s="84"/>
      <c r="F331" s="119"/>
      <c r="G331" s="120"/>
      <c r="H331" s="41"/>
      <c r="I331" s="41"/>
      <c r="J331" s="82"/>
      <c r="K331" s="290">
        <f t="shared" si="35"/>
        <v>0</v>
      </c>
      <c r="L331" s="291">
        <f t="shared" si="36"/>
        <v>0</v>
      </c>
      <c r="M331" s="290">
        <f>IF(P331="x",0,IF(I331&lt;(INDEX(Lookup!$U$2:$U$10,MATCH($D$43,Lookup!$S$2:$S$10,0))),0,ROUND(((_xlfn.DAYS(I331,H331)+1)*J331)/7,0)))</f>
        <v>0</v>
      </c>
      <c r="N331" s="408">
        <f t="shared" si="37"/>
        <v>0</v>
      </c>
      <c r="O331" s="332"/>
      <c r="P331" s="409"/>
      <c r="R331" s="457">
        <f t="shared" si="38"/>
        <v>0</v>
      </c>
      <c r="S331" s="469">
        <f t="shared" si="39"/>
        <v>0</v>
      </c>
    </row>
    <row r="332" spans="2:19" x14ac:dyDescent="0.35">
      <c r="B332" s="80"/>
      <c r="C332" s="119"/>
      <c r="D332" s="119"/>
      <c r="E332" s="84"/>
      <c r="F332" s="119"/>
      <c r="G332" s="120"/>
      <c r="H332" s="41"/>
      <c r="I332" s="41"/>
      <c r="J332" s="82"/>
      <c r="K332" s="290">
        <f t="shared" si="35"/>
        <v>0</v>
      </c>
      <c r="L332" s="291">
        <f t="shared" si="36"/>
        <v>0</v>
      </c>
      <c r="M332" s="290">
        <f>IF(P332="x",0,IF(I332&lt;(INDEX(Lookup!$U$2:$U$10,MATCH($D$43,Lookup!$S$2:$S$10,0))),0,ROUND(((_xlfn.DAYS(I332,H332)+1)*J332)/7,0)))</f>
        <v>0</v>
      </c>
      <c r="N332" s="408">
        <f t="shared" si="37"/>
        <v>0</v>
      </c>
      <c r="O332" s="332"/>
      <c r="P332" s="409"/>
      <c r="R332" s="457">
        <f t="shared" si="38"/>
        <v>0</v>
      </c>
      <c r="S332" s="469">
        <f t="shared" si="39"/>
        <v>0</v>
      </c>
    </row>
    <row r="333" spans="2:19" x14ac:dyDescent="0.35">
      <c r="B333" s="80"/>
      <c r="C333" s="119"/>
      <c r="D333" s="119"/>
      <c r="E333" s="84"/>
      <c r="F333" s="119"/>
      <c r="G333" s="120"/>
      <c r="H333" s="41"/>
      <c r="I333" s="41"/>
      <c r="J333" s="82"/>
      <c r="K333" s="290">
        <f t="shared" si="35"/>
        <v>0</v>
      </c>
      <c r="L333" s="291">
        <f t="shared" si="36"/>
        <v>0</v>
      </c>
      <c r="M333" s="290">
        <f>IF(P333="x",0,IF(I333&lt;(INDEX(Lookup!$U$2:$U$10,MATCH($D$43,Lookup!$S$2:$S$10,0))),0,ROUND(((_xlfn.DAYS(I333,H333)+1)*J333)/7,0)))</f>
        <v>0</v>
      </c>
      <c r="N333" s="408">
        <f t="shared" si="37"/>
        <v>0</v>
      </c>
      <c r="O333" s="332"/>
      <c r="P333" s="409"/>
      <c r="R333" s="457">
        <f t="shared" si="38"/>
        <v>0</v>
      </c>
      <c r="S333" s="469">
        <f t="shared" si="39"/>
        <v>0</v>
      </c>
    </row>
    <row r="334" spans="2:19" x14ac:dyDescent="0.35">
      <c r="B334" s="80"/>
      <c r="C334" s="119"/>
      <c r="D334" s="119"/>
      <c r="E334" s="84"/>
      <c r="F334" s="119"/>
      <c r="G334" s="120"/>
      <c r="H334" s="41"/>
      <c r="I334" s="41"/>
      <c r="J334" s="82"/>
      <c r="K334" s="290">
        <f t="shared" si="35"/>
        <v>0</v>
      </c>
      <c r="L334" s="291">
        <f t="shared" si="36"/>
        <v>0</v>
      </c>
      <c r="M334" s="290">
        <f>IF(P334="x",0,IF(I334&lt;(INDEX(Lookup!$U$2:$U$10,MATCH($D$43,Lookup!$S$2:$S$10,0))),0,ROUND(((_xlfn.DAYS(I334,H334)+1)*J334)/7,0)))</f>
        <v>0</v>
      </c>
      <c r="N334" s="408">
        <f t="shared" si="37"/>
        <v>0</v>
      </c>
      <c r="O334" s="332"/>
      <c r="P334" s="409"/>
      <c r="R334" s="457">
        <f t="shared" si="38"/>
        <v>0</v>
      </c>
      <c r="S334" s="469">
        <f t="shared" si="39"/>
        <v>0</v>
      </c>
    </row>
    <row r="335" spans="2:19" x14ac:dyDescent="0.35">
      <c r="B335" s="80"/>
      <c r="C335" s="119"/>
      <c r="D335" s="119"/>
      <c r="E335" s="84"/>
      <c r="F335" s="119"/>
      <c r="G335" s="120"/>
      <c r="H335" s="41"/>
      <c r="I335" s="41"/>
      <c r="J335" s="82"/>
      <c r="K335" s="290">
        <f t="shared" si="35"/>
        <v>0</v>
      </c>
      <c r="L335" s="291">
        <f t="shared" si="36"/>
        <v>0</v>
      </c>
      <c r="M335" s="290">
        <f>IF(P335="x",0,IF(I335&lt;(INDEX(Lookup!$U$2:$U$10,MATCH($D$43,Lookup!$S$2:$S$10,0))),0,ROUND(((_xlfn.DAYS(I335,H335)+1)*J335)/7,0)))</f>
        <v>0</v>
      </c>
      <c r="N335" s="408">
        <f t="shared" si="37"/>
        <v>0</v>
      </c>
      <c r="O335" s="332"/>
      <c r="P335" s="409"/>
      <c r="R335" s="457">
        <f t="shared" si="38"/>
        <v>0</v>
      </c>
      <c r="S335" s="469">
        <f t="shared" si="39"/>
        <v>0</v>
      </c>
    </row>
    <row r="336" spans="2:19" x14ac:dyDescent="0.35">
      <c r="B336" s="80"/>
      <c r="C336" s="119"/>
      <c r="D336" s="119"/>
      <c r="E336" s="84"/>
      <c r="F336" s="119"/>
      <c r="G336" s="120"/>
      <c r="H336" s="41"/>
      <c r="I336" s="41"/>
      <c r="J336" s="82"/>
      <c r="K336" s="290">
        <f t="shared" si="35"/>
        <v>0</v>
      </c>
      <c r="L336" s="291">
        <f t="shared" si="36"/>
        <v>0</v>
      </c>
      <c r="M336" s="290">
        <f>IF(P336="x",0,IF(I336&lt;(INDEX(Lookup!$U$2:$U$10,MATCH($D$43,Lookup!$S$2:$S$10,0))),0,ROUND(((_xlfn.DAYS(I336,H336)+1)*J336)/7,0)))</f>
        <v>0</v>
      </c>
      <c r="N336" s="408">
        <f t="shared" si="37"/>
        <v>0</v>
      </c>
      <c r="O336" s="332"/>
      <c r="P336" s="409"/>
      <c r="R336" s="457">
        <f t="shared" si="38"/>
        <v>0</v>
      </c>
      <c r="S336" s="469">
        <f t="shared" si="39"/>
        <v>0</v>
      </c>
    </row>
    <row r="337" spans="2:19" x14ac:dyDescent="0.35">
      <c r="B337" s="80"/>
      <c r="C337" s="119"/>
      <c r="D337" s="119"/>
      <c r="E337" s="84"/>
      <c r="F337" s="119"/>
      <c r="G337" s="120"/>
      <c r="H337" s="41"/>
      <c r="I337" s="41"/>
      <c r="J337" s="82"/>
      <c r="K337" s="290">
        <f t="shared" si="35"/>
        <v>0</v>
      </c>
      <c r="L337" s="291">
        <f t="shared" si="36"/>
        <v>0</v>
      </c>
      <c r="M337" s="290">
        <f>IF(P337="x",0,IF(I337&lt;(INDEX(Lookup!$U$2:$U$10,MATCH($D$43,Lookup!$S$2:$S$10,0))),0,ROUND(((_xlfn.DAYS(I337,H337)+1)*J337)/7,0)))</f>
        <v>0</v>
      </c>
      <c r="N337" s="408">
        <f t="shared" si="37"/>
        <v>0</v>
      </c>
      <c r="O337" s="332"/>
      <c r="P337" s="409"/>
      <c r="R337" s="457">
        <f t="shared" si="38"/>
        <v>0</v>
      </c>
      <c r="S337" s="469">
        <f t="shared" si="39"/>
        <v>0</v>
      </c>
    </row>
    <row r="338" spans="2:19" x14ac:dyDescent="0.35">
      <c r="B338" s="80"/>
      <c r="C338" s="119"/>
      <c r="D338" s="119"/>
      <c r="E338" s="84"/>
      <c r="F338" s="119"/>
      <c r="G338" s="120"/>
      <c r="H338" s="41"/>
      <c r="I338" s="41"/>
      <c r="J338" s="82"/>
      <c r="K338" s="290">
        <f t="shared" si="35"/>
        <v>0</v>
      </c>
      <c r="L338" s="291">
        <f t="shared" si="36"/>
        <v>0</v>
      </c>
      <c r="M338" s="290">
        <f>IF(P338="x",0,IF(I338&lt;(INDEX(Lookup!$U$2:$U$10,MATCH($D$43,Lookup!$S$2:$S$10,0))),0,ROUND(((_xlfn.DAYS(I338,H338)+1)*J338)/7,0)))</f>
        <v>0</v>
      </c>
      <c r="N338" s="408">
        <f t="shared" si="37"/>
        <v>0</v>
      </c>
      <c r="O338" s="332"/>
      <c r="P338" s="409"/>
      <c r="R338" s="457">
        <f t="shared" si="38"/>
        <v>0</v>
      </c>
      <c r="S338" s="469">
        <f t="shared" si="39"/>
        <v>0</v>
      </c>
    </row>
    <row r="339" spans="2:19" x14ac:dyDescent="0.35">
      <c r="B339" s="80"/>
      <c r="C339" s="119"/>
      <c r="D339" s="119"/>
      <c r="E339" s="84"/>
      <c r="F339" s="119"/>
      <c r="G339" s="120"/>
      <c r="H339" s="41"/>
      <c r="I339" s="41"/>
      <c r="J339" s="82"/>
      <c r="K339" s="290">
        <f t="shared" si="35"/>
        <v>0</v>
      </c>
      <c r="L339" s="291">
        <f t="shared" si="36"/>
        <v>0</v>
      </c>
      <c r="M339" s="290">
        <f>IF(P339="x",0,IF(I339&lt;(INDEX(Lookup!$U$2:$U$10,MATCH($D$43,Lookup!$S$2:$S$10,0))),0,ROUND(((_xlfn.DAYS(I339,H339)+1)*J339)/7,0)))</f>
        <v>0</v>
      </c>
      <c r="N339" s="408">
        <f t="shared" si="37"/>
        <v>0</v>
      </c>
      <c r="O339" s="332"/>
      <c r="P339" s="409"/>
      <c r="R339" s="457">
        <f t="shared" si="38"/>
        <v>0</v>
      </c>
      <c r="S339" s="469">
        <f t="shared" si="39"/>
        <v>0</v>
      </c>
    </row>
    <row r="340" spans="2:19" x14ac:dyDescent="0.35">
      <c r="B340" s="80"/>
      <c r="C340" s="119"/>
      <c r="D340" s="119"/>
      <c r="E340" s="84"/>
      <c r="F340" s="119"/>
      <c r="G340" s="120"/>
      <c r="H340" s="41"/>
      <c r="I340" s="41"/>
      <c r="J340" s="82"/>
      <c r="K340" s="290">
        <f t="shared" si="35"/>
        <v>0</v>
      </c>
      <c r="L340" s="291">
        <f t="shared" si="36"/>
        <v>0</v>
      </c>
      <c r="M340" s="290">
        <f>IF(P340="x",0,IF(I340&lt;(INDEX(Lookup!$U$2:$U$10,MATCH($D$43,Lookup!$S$2:$S$10,0))),0,ROUND(((_xlfn.DAYS(I340,H340)+1)*J340)/7,0)))</f>
        <v>0</v>
      </c>
      <c r="N340" s="408">
        <f t="shared" si="37"/>
        <v>0</v>
      </c>
      <c r="O340" s="332"/>
      <c r="P340" s="409"/>
      <c r="R340" s="457">
        <f t="shared" si="38"/>
        <v>0</v>
      </c>
      <c r="S340" s="469">
        <f t="shared" si="39"/>
        <v>0</v>
      </c>
    </row>
    <row r="341" spans="2:19" x14ac:dyDescent="0.35">
      <c r="B341" s="80"/>
      <c r="C341" s="119"/>
      <c r="D341" s="119"/>
      <c r="E341" s="84"/>
      <c r="F341" s="119"/>
      <c r="G341" s="120"/>
      <c r="H341" s="41"/>
      <c r="I341" s="41"/>
      <c r="J341" s="82"/>
      <c r="K341" s="290">
        <f t="shared" si="35"/>
        <v>0</v>
      </c>
      <c r="L341" s="291">
        <f t="shared" si="36"/>
        <v>0</v>
      </c>
      <c r="M341" s="290">
        <f>IF(P341="x",0,IF(I341&lt;(INDEX(Lookup!$U$2:$U$10,MATCH($D$43,Lookup!$S$2:$S$10,0))),0,ROUND(((_xlfn.DAYS(I341,H341)+1)*J341)/7,0)))</f>
        <v>0</v>
      </c>
      <c r="N341" s="408">
        <f t="shared" si="37"/>
        <v>0</v>
      </c>
      <c r="O341" s="332"/>
      <c r="P341" s="409"/>
      <c r="R341" s="457">
        <f t="shared" si="38"/>
        <v>0</v>
      </c>
      <c r="S341" s="469">
        <f t="shared" si="39"/>
        <v>0</v>
      </c>
    </row>
    <row r="342" spans="2:19" x14ac:dyDescent="0.35">
      <c r="B342" s="80"/>
      <c r="C342" s="119"/>
      <c r="D342" s="119"/>
      <c r="E342" s="84"/>
      <c r="F342" s="119"/>
      <c r="G342" s="120"/>
      <c r="H342" s="41"/>
      <c r="I342" s="41"/>
      <c r="J342" s="82"/>
      <c r="K342" s="290">
        <f t="shared" si="35"/>
        <v>0</v>
      </c>
      <c r="L342" s="291">
        <f t="shared" si="36"/>
        <v>0</v>
      </c>
      <c r="M342" s="290">
        <f>IF(P342="x",0,IF(I342&lt;(INDEX(Lookup!$U$2:$U$10,MATCH($D$43,Lookup!$S$2:$S$10,0))),0,ROUND(((_xlfn.DAYS(I342,H342)+1)*J342)/7,0)))</f>
        <v>0</v>
      </c>
      <c r="N342" s="408">
        <f t="shared" si="37"/>
        <v>0</v>
      </c>
      <c r="O342" s="332"/>
      <c r="P342" s="409"/>
      <c r="R342" s="457">
        <f t="shared" si="38"/>
        <v>0</v>
      </c>
      <c r="S342" s="469">
        <f t="shared" si="39"/>
        <v>0</v>
      </c>
    </row>
    <row r="343" spans="2:19" x14ac:dyDescent="0.35">
      <c r="B343" s="80"/>
      <c r="C343" s="119"/>
      <c r="D343" s="119"/>
      <c r="E343" s="84"/>
      <c r="F343" s="119"/>
      <c r="G343" s="120"/>
      <c r="H343" s="41"/>
      <c r="I343" s="41"/>
      <c r="J343" s="82"/>
      <c r="K343" s="290">
        <f t="shared" si="35"/>
        <v>0</v>
      </c>
      <c r="L343" s="291">
        <f t="shared" si="36"/>
        <v>0</v>
      </c>
      <c r="M343" s="290">
        <f>IF(P343="x",0,IF(I343&lt;(INDEX(Lookup!$U$2:$U$10,MATCH($D$43,Lookup!$S$2:$S$10,0))),0,ROUND(((_xlfn.DAYS(I343,H343)+1)*J343)/7,0)))</f>
        <v>0</v>
      </c>
      <c r="N343" s="408">
        <f t="shared" si="37"/>
        <v>0</v>
      </c>
      <c r="O343" s="332"/>
      <c r="P343" s="409"/>
      <c r="R343" s="457">
        <f t="shared" si="38"/>
        <v>0</v>
      </c>
      <c r="S343" s="469">
        <f t="shared" si="39"/>
        <v>0</v>
      </c>
    </row>
    <row r="344" spans="2:19" x14ac:dyDescent="0.35">
      <c r="B344" s="80"/>
      <c r="C344" s="119"/>
      <c r="D344" s="119"/>
      <c r="E344" s="84"/>
      <c r="F344" s="119"/>
      <c r="G344" s="120"/>
      <c r="H344" s="41"/>
      <c r="I344" s="41"/>
      <c r="J344" s="82"/>
      <c r="K344" s="290">
        <f t="shared" si="35"/>
        <v>0</v>
      </c>
      <c r="L344" s="291">
        <f t="shared" si="36"/>
        <v>0</v>
      </c>
      <c r="M344" s="290">
        <f>IF(P344="x",0,IF(I344&lt;(INDEX(Lookup!$U$2:$U$10,MATCH($D$43,Lookup!$S$2:$S$10,0))),0,ROUND(((_xlfn.DAYS(I344,H344)+1)*J344)/7,0)))</f>
        <v>0</v>
      </c>
      <c r="N344" s="408">
        <f t="shared" si="37"/>
        <v>0</v>
      </c>
      <c r="O344" s="332"/>
      <c r="P344" s="409"/>
      <c r="R344" s="457">
        <f t="shared" si="38"/>
        <v>0</v>
      </c>
      <c r="S344" s="469">
        <f t="shared" si="39"/>
        <v>0</v>
      </c>
    </row>
    <row r="345" spans="2:19" x14ac:dyDescent="0.35">
      <c r="B345" s="80"/>
      <c r="C345" s="119"/>
      <c r="D345" s="119"/>
      <c r="E345" s="84"/>
      <c r="F345" s="119"/>
      <c r="G345" s="120"/>
      <c r="H345" s="41"/>
      <c r="I345" s="41"/>
      <c r="J345" s="82"/>
      <c r="K345" s="290">
        <f t="shared" si="35"/>
        <v>0</v>
      </c>
      <c r="L345" s="291">
        <f t="shared" si="36"/>
        <v>0</v>
      </c>
      <c r="M345" s="290">
        <f>IF(P345="x",0,IF(I345&lt;(INDEX(Lookup!$U$2:$U$10,MATCH($D$43,Lookup!$S$2:$S$10,0))),0,ROUND(((_xlfn.DAYS(I345,H345)+1)*J345)/7,0)))</f>
        <v>0</v>
      </c>
      <c r="N345" s="408">
        <f t="shared" si="37"/>
        <v>0</v>
      </c>
      <c r="O345" s="332"/>
      <c r="P345" s="409"/>
      <c r="R345" s="457">
        <f t="shared" si="38"/>
        <v>0</v>
      </c>
      <c r="S345" s="469">
        <f t="shared" si="39"/>
        <v>0</v>
      </c>
    </row>
    <row r="346" spans="2:19" x14ac:dyDescent="0.35">
      <c r="B346" s="80"/>
      <c r="C346" s="119"/>
      <c r="D346" s="119"/>
      <c r="E346" s="84"/>
      <c r="F346" s="119"/>
      <c r="G346" s="120"/>
      <c r="H346" s="41"/>
      <c r="I346" s="41"/>
      <c r="J346" s="82"/>
      <c r="K346" s="290">
        <f t="shared" si="35"/>
        <v>0</v>
      </c>
      <c r="L346" s="291">
        <f t="shared" si="36"/>
        <v>0</v>
      </c>
      <c r="M346" s="290">
        <f>IF(P346="x",0,IF(I346&lt;(INDEX(Lookup!$U$2:$U$10,MATCH($D$43,Lookup!$S$2:$S$10,0))),0,ROUND(((_xlfn.DAYS(I346,H346)+1)*J346)/7,0)))</f>
        <v>0</v>
      </c>
      <c r="N346" s="408">
        <f t="shared" si="37"/>
        <v>0</v>
      </c>
      <c r="O346" s="332"/>
      <c r="P346" s="409"/>
      <c r="R346" s="457">
        <f t="shared" si="38"/>
        <v>0</v>
      </c>
      <c r="S346" s="469">
        <f t="shared" si="39"/>
        <v>0</v>
      </c>
    </row>
    <row r="347" spans="2:19" x14ac:dyDescent="0.35">
      <c r="B347" s="80"/>
      <c r="C347" s="119"/>
      <c r="D347" s="119"/>
      <c r="E347" s="84"/>
      <c r="F347" s="119"/>
      <c r="G347" s="120"/>
      <c r="H347" s="41"/>
      <c r="I347" s="41"/>
      <c r="J347" s="82"/>
      <c r="K347" s="290">
        <f t="shared" si="35"/>
        <v>0</v>
      </c>
      <c r="L347" s="291">
        <f t="shared" si="36"/>
        <v>0</v>
      </c>
      <c r="M347" s="290">
        <f>IF(P347="x",0,IF(I347&lt;(INDEX(Lookup!$U$2:$U$10,MATCH($D$43,Lookup!$S$2:$S$10,0))),0,ROUND(((_xlfn.DAYS(I347,H347)+1)*J347)/7,0)))</f>
        <v>0</v>
      </c>
      <c r="N347" s="408">
        <f t="shared" si="37"/>
        <v>0</v>
      </c>
      <c r="O347" s="332"/>
      <c r="P347" s="409"/>
      <c r="R347" s="457">
        <f t="shared" si="38"/>
        <v>0</v>
      </c>
      <c r="S347" s="469">
        <f t="shared" si="39"/>
        <v>0</v>
      </c>
    </row>
    <row r="348" spans="2:19" x14ac:dyDescent="0.35">
      <c r="B348" s="80"/>
      <c r="C348" s="119"/>
      <c r="D348" s="119"/>
      <c r="E348" s="84"/>
      <c r="F348" s="119"/>
      <c r="G348" s="120"/>
      <c r="H348" s="41"/>
      <c r="I348" s="41"/>
      <c r="J348" s="82"/>
      <c r="K348" s="290">
        <f t="shared" si="35"/>
        <v>0</v>
      </c>
      <c r="L348" s="291">
        <f t="shared" si="36"/>
        <v>0</v>
      </c>
      <c r="M348" s="290">
        <f>IF(P348="x",0,IF(I348&lt;(INDEX(Lookup!$U$2:$U$10,MATCH($D$43,Lookup!$S$2:$S$10,0))),0,ROUND(((_xlfn.DAYS(I348,H348)+1)*J348)/7,0)))</f>
        <v>0</v>
      </c>
      <c r="N348" s="408">
        <f t="shared" si="37"/>
        <v>0</v>
      </c>
      <c r="O348" s="332"/>
      <c r="P348" s="409"/>
      <c r="R348" s="457">
        <f t="shared" si="38"/>
        <v>0</v>
      </c>
      <c r="S348" s="469">
        <f t="shared" si="39"/>
        <v>0</v>
      </c>
    </row>
    <row r="349" spans="2:19" x14ac:dyDescent="0.35">
      <c r="B349" s="80"/>
      <c r="C349" s="119"/>
      <c r="D349" s="119"/>
      <c r="E349" s="84"/>
      <c r="F349" s="119"/>
      <c r="G349" s="120"/>
      <c r="H349" s="41"/>
      <c r="I349" s="41"/>
      <c r="J349" s="82"/>
      <c r="K349" s="290">
        <f t="shared" si="35"/>
        <v>0</v>
      </c>
      <c r="L349" s="291">
        <f t="shared" si="36"/>
        <v>0</v>
      </c>
      <c r="M349" s="290">
        <f>IF(P349="x",0,IF(I349&lt;(INDEX(Lookup!$U$2:$U$10,MATCH($D$43,Lookup!$S$2:$S$10,0))),0,ROUND(((_xlfn.DAYS(I349,H349)+1)*J349)/7,0)))</f>
        <v>0</v>
      </c>
      <c r="N349" s="408">
        <f t="shared" si="37"/>
        <v>0</v>
      </c>
      <c r="O349" s="332"/>
      <c r="P349" s="409"/>
      <c r="R349" s="457">
        <f t="shared" si="38"/>
        <v>0</v>
      </c>
      <c r="S349" s="469">
        <f t="shared" si="39"/>
        <v>0</v>
      </c>
    </row>
    <row r="350" spans="2:19" x14ac:dyDescent="0.35">
      <c r="B350" s="80"/>
      <c r="C350" s="119"/>
      <c r="D350" s="119"/>
      <c r="E350" s="84"/>
      <c r="F350" s="119"/>
      <c r="G350" s="120"/>
      <c r="H350" s="41"/>
      <c r="I350" s="41"/>
      <c r="J350" s="82"/>
      <c r="K350" s="290">
        <f t="shared" si="35"/>
        <v>0</v>
      </c>
      <c r="L350" s="291">
        <f t="shared" si="36"/>
        <v>0</v>
      </c>
      <c r="M350" s="290">
        <f>IF(P350="x",0,IF(I350&lt;(INDEX(Lookup!$U$2:$U$10,MATCH($D$43,Lookup!$S$2:$S$10,0))),0,ROUND(((_xlfn.DAYS(I350,H350)+1)*J350)/7,0)))</f>
        <v>0</v>
      </c>
      <c r="N350" s="408">
        <f t="shared" si="37"/>
        <v>0</v>
      </c>
      <c r="O350" s="332"/>
      <c r="P350" s="409"/>
      <c r="R350" s="457">
        <f t="shared" si="38"/>
        <v>0</v>
      </c>
      <c r="S350" s="469">
        <f t="shared" si="39"/>
        <v>0</v>
      </c>
    </row>
    <row r="351" spans="2:19" x14ac:dyDescent="0.35">
      <c r="B351" s="80"/>
      <c r="C351" s="119"/>
      <c r="D351" s="119"/>
      <c r="E351" s="84"/>
      <c r="F351" s="119"/>
      <c r="G351" s="120"/>
      <c r="H351" s="41"/>
      <c r="I351" s="41"/>
      <c r="J351" s="82"/>
      <c r="K351" s="290">
        <f t="shared" si="35"/>
        <v>0</v>
      </c>
      <c r="L351" s="291">
        <f t="shared" si="36"/>
        <v>0</v>
      </c>
      <c r="M351" s="290">
        <f>IF(P351="x",0,IF(I351&lt;(INDEX(Lookup!$U$2:$U$10,MATCH($D$43,Lookup!$S$2:$S$10,0))),0,ROUND(((_xlfn.DAYS(I351,H351)+1)*J351)/7,0)))</f>
        <v>0</v>
      </c>
      <c r="N351" s="408">
        <f t="shared" si="37"/>
        <v>0</v>
      </c>
      <c r="O351" s="332"/>
      <c r="P351" s="409"/>
      <c r="R351" s="457">
        <f t="shared" si="38"/>
        <v>0</v>
      </c>
      <c r="S351" s="469">
        <f t="shared" si="39"/>
        <v>0</v>
      </c>
    </row>
    <row r="352" spans="2:19" x14ac:dyDescent="0.35">
      <c r="B352" s="80"/>
      <c r="C352" s="119"/>
      <c r="D352" s="119"/>
      <c r="E352" s="84"/>
      <c r="F352" s="119"/>
      <c r="G352" s="120"/>
      <c r="H352" s="41"/>
      <c r="I352" s="41"/>
      <c r="J352" s="82"/>
      <c r="K352" s="290">
        <f t="shared" si="35"/>
        <v>0</v>
      </c>
      <c r="L352" s="291">
        <f t="shared" si="36"/>
        <v>0</v>
      </c>
      <c r="M352" s="290">
        <f>IF(P352="x",0,IF(I352&lt;(INDEX(Lookup!$U$2:$U$10,MATCH($D$43,Lookup!$S$2:$S$10,0))),0,ROUND(((_xlfn.DAYS(I352,H352)+1)*J352)/7,0)))</f>
        <v>0</v>
      </c>
      <c r="N352" s="408">
        <f t="shared" si="37"/>
        <v>0</v>
      </c>
      <c r="O352" s="332"/>
      <c r="P352" s="409"/>
      <c r="R352" s="457">
        <f t="shared" si="38"/>
        <v>0</v>
      </c>
      <c r="S352" s="469">
        <f t="shared" si="39"/>
        <v>0</v>
      </c>
    </row>
    <row r="353" spans="2:19" x14ac:dyDescent="0.35">
      <c r="B353" s="80"/>
      <c r="C353" s="119"/>
      <c r="D353" s="119"/>
      <c r="E353" s="84"/>
      <c r="F353" s="119"/>
      <c r="G353" s="120"/>
      <c r="H353" s="41"/>
      <c r="I353" s="41"/>
      <c r="J353" s="82"/>
      <c r="K353" s="290">
        <f t="shared" si="35"/>
        <v>0</v>
      </c>
      <c r="L353" s="291">
        <f t="shared" si="36"/>
        <v>0</v>
      </c>
      <c r="M353" s="290">
        <f>IF(P353="x",0,IF(I353&lt;(INDEX(Lookup!$U$2:$U$10,MATCH($D$43,Lookup!$S$2:$S$10,0))),0,ROUND(((_xlfn.DAYS(I353,H353)+1)*J353)/7,0)))</f>
        <v>0</v>
      </c>
      <c r="N353" s="408">
        <f t="shared" si="37"/>
        <v>0</v>
      </c>
      <c r="O353" s="332"/>
      <c r="P353" s="409"/>
      <c r="R353" s="457">
        <f t="shared" si="38"/>
        <v>0</v>
      </c>
      <c r="S353" s="469">
        <f t="shared" si="39"/>
        <v>0</v>
      </c>
    </row>
    <row r="354" spans="2:19" x14ac:dyDescent="0.35">
      <c r="B354" s="80"/>
      <c r="C354" s="119"/>
      <c r="D354" s="119"/>
      <c r="E354" s="84"/>
      <c r="F354" s="119"/>
      <c r="G354" s="120"/>
      <c r="H354" s="41"/>
      <c r="I354" s="41"/>
      <c r="J354" s="82"/>
      <c r="K354" s="290">
        <f t="shared" si="35"/>
        <v>0</v>
      </c>
      <c r="L354" s="291">
        <f t="shared" si="36"/>
        <v>0</v>
      </c>
      <c r="M354" s="290">
        <f>IF(P354="x",0,IF(I354&lt;(INDEX(Lookup!$U$2:$U$10,MATCH($D$43,Lookup!$S$2:$S$10,0))),0,ROUND(((_xlfn.DAYS(I354,H354)+1)*J354)/7,0)))</f>
        <v>0</v>
      </c>
      <c r="N354" s="408">
        <f t="shared" si="37"/>
        <v>0</v>
      </c>
      <c r="O354" s="332"/>
      <c r="P354" s="409"/>
      <c r="R354" s="457">
        <f t="shared" si="38"/>
        <v>0</v>
      </c>
      <c r="S354" s="469">
        <f t="shared" si="39"/>
        <v>0</v>
      </c>
    </row>
    <row r="355" spans="2:19" x14ac:dyDescent="0.35">
      <c r="B355" s="80"/>
      <c r="C355" s="119"/>
      <c r="D355" s="119"/>
      <c r="E355" s="84"/>
      <c r="F355" s="119"/>
      <c r="G355" s="120"/>
      <c r="H355" s="41"/>
      <c r="I355" s="41"/>
      <c r="J355" s="82"/>
      <c r="K355" s="290">
        <f t="shared" si="35"/>
        <v>0</v>
      </c>
      <c r="L355" s="291">
        <f t="shared" si="36"/>
        <v>0</v>
      </c>
      <c r="M355" s="290">
        <f>IF(P355="x",0,IF(I355&lt;(INDEX(Lookup!$U$2:$U$10,MATCH($D$43,Lookup!$S$2:$S$10,0))),0,ROUND(((_xlfn.DAYS(I355,H355)+1)*J355)/7,0)))</f>
        <v>0</v>
      </c>
      <c r="N355" s="408">
        <f t="shared" si="37"/>
        <v>0</v>
      </c>
      <c r="O355" s="332"/>
      <c r="P355" s="409"/>
      <c r="R355" s="457">
        <f t="shared" si="38"/>
        <v>0</v>
      </c>
      <c r="S355" s="469">
        <f t="shared" si="39"/>
        <v>0</v>
      </c>
    </row>
    <row r="356" spans="2:19" x14ac:dyDescent="0.35">
      <c r="B356" s="80"/>
      <c r="C356" s="119"/>
      <c r="D356" s="119"/>
      <c r="E356" s="84"/>
      <c r="F356" s="119"/>
      <c r="G356" s="120"/>
      <c r="H356" s="41"/>
      <c r="I356" s="41"/>
      <c r="J356" s="82"/>
      <c r="K356" s="290">
        <f t="shared" si="35"/>
        <v>0</v>
      </c>
      <c r="L356" s="291">
        <f t="shared" si="36"/>
        <v>0</v>
      </c>
      <c r="M356" s="290">
        <f>IF(P356="x",0,IF(I356&lt;(INDEX(Lookup!$U$2:$U$10,MATCH($D$43,Lookup!$S$2:$S$10,0))),0,ROUND(((_xlfn.DAYS(I356,H356)+1)*J356)/7,0)))</f>
        <v>0</v>
      </c>
      <c r="N356" s="408">
        <f t="shared" si="37"/>
        <v>0</v>
      </c>
      <c r="O356" s="332"/>
      <c r="P356" s="409"/>
      <c r="R356" s="457">
        <f t="shared" si="38"/>
        <v>0</v>
      </c>
      <c r="S356" s="469">
        <f t="shared" si="39"/>
        <v>0</v>
      </c>
    </row>
    <row r="357" spans="2:19" x14ac:dyDescent="0.35">
      <c r="B357" s="80"/>
      <c r="C357" s="119"/>
      <c r="D357" s="119"/>
      <c r="E357" s="84"/>
      <c r="F357" s="119"/>
      <c r="G357" s="120"/>
      <c r="H357" s="41"/>
      <c r="I357" s="41"/>
      <c r="J357" s="82"/>
      <c r="K357" s="290">
        <f t="shared" si="35"/>
        <v>0</v>
      </c>
      <c r="L357" s="291">
        <f t="shared" si="36"/>
        <v>0</v>
      </c>
      <c r="M357" s="290">
        <f>IF(P357="x",0,IF(I357&lt;(INDEX(Lookup!$U$2:$U$10,MATCH($D$43,Lookup!$S$2:$S$10,0))),0,ROUND(((_xlfn.DAYS(I357,H357)+1)*J357)/7,0)))</f>
        <v>0</v>
      </c>
      <c r="N357" s="408">
        <f t="shared" si="37"/>
        <v>0</v>
      </c>
      <c r="O357" s="332"/>
      <c r="P357" s="409"/>
      <c r="R357" s="457">
        <f t="shared" si="38"/>
        <v>0</v>
      </c>
      <c r="S357" s="469">
        <f t="shared" si="39"/>
        <v>0</v>
      </c>
    </row>
    <row r="358" spans="2:19" x14ac:dyDescent="0.35">
      <c r="B358" s="80"/>
      <c r="C358" s="119"/>
      <c r="D358" s="119"/>
      <c r="E358" s="84"/>
      <c r="F358" s="119"/>
      <c r="G358" s="120"/>
      <c r="H358" s="41"/>
      <c r="I358" s="41"/>
      <c r="J358" s="82"/>
      <c r="K358" s="290">
        <f t="shared" si="35"/>
        <v>0</v>
      </c>
      <c r="L358" s="291">
        <f t="shared" si="36"/>
        <v>0</v>
      </c>
      <c r="M358" s="290">
        <f>IF(P358="x",0,IF(I358&lt;(INDEX(Lookup!$U$2:$U$10,MATCH($D$43,Lookup!$S$2:$S$10,0))),0,ROUND(((_xlfn.DAYS(I358,H358)+1)*J358)/7,0)))</f>
        <v>0</v>
      </c>
      <c r="N358" s="408">
        <f t="shared" si="37"/>
        <v>0</v>
      </c>
      <c r="O358" s="332"/>
      <c r="P358" s="409"/>
      <c r="R358" s="457">
        <f t="shared" si="38"/>
        <v>0</v>
      </c>
      <c r="S358" s="469">
        <f t="shared" si="39"/>
        <v>0</v>
      </c>
    </row>
    <row r="359" spans="2:19" x14ac:dyDescent="0.35">
      <c r="B359" s="80"/>
      <c r="C359" s="119"/>
      <c r="D359" s="119"/>
      <c r="E359" s="84"/>
      <c r="F359" s="119"/>
      <c r="G359" s="120"/>
      <c r="H359" s="41"/>
      <c r="I359" s="41"/>
      <c r="J359" s="82"/>
      <c r="K359" s="290">
        <f t="shared" si="35"/>
        <v>0</v>
      </c>
      <c r="L359" s="291">
        <f t="shared" si="36"/>
        <v>0</v>
      </c>
      <c r="M359" s="290">
        <f>IF(P359="x",0,IF(I359&lt;(INDEX(Lookup!$U$2:$U$10,MATCH($D$43,Lookup!$S$2:$S$10,0))),0,ROUND(((_xlfn.DAYS(I359,H359)+1)*J359)/7,0)))</f>
        <v>0</v>
      </c>
      <c r="N359" s="408">
        <f t="shared" si="37"/>
        <v>0</v>
      </c>
      <c r="O359" s="332"/>
      <c r="P359" s="409"/>
      <c r="R359" s="457">
        <f t="shared" si="38"/>
        <v>0</v>
      </c>
      <c r="S359" s="469">
        <f t="shared" si="39"/>
        <v>0</v>
      </c>
    </row>
    <row r="360" spans="2:19" x14ac:dyDescent="0.35">
      <c r="B360" s="80"/>
      <c r="C360" s="119"/>
      <c r="D360" s="119"/>
      <c r="E360" s="84"/>
      <c r="F360" s="119"/>
      <c r="G360" s="120"/>
      <c r="H360" s="41"/>
      <c r="I360" s="41"/>
      <c r="J360" s="82"/>
      <c r="K360" s="290">
        <f t="shared" si="35"/>
        <v>0</v>
      </c>
      <c r="L360" s="291">
        <f t="shared" si="36"/>
        <v>0</v>
      </c>
      <c r="M360" s="290">
        <f>IF(P360="x",0,IF(I360&lt;(INDEX(Lookup!$U$2:$U$10,MATCH($D$43,Lookup!$S$2:$S$10,0))),0,ROUND(((_xlfn.DAYS(I360,H360)+1)*J360)/7,0)))</f>
        <v>0</v>
      </c>
      <c r="N360" s="408">
        <f t="shared" si="37"/>
        <v>0</v>
      </c>
      <c r="O360" s="332"/>
      <c r="P360" s="409"/>
      <c r="R360" s="457">
        <f t="shared" si="38"/>
        <v>0</v>
      </c>
      <c r="S360" s="469">
        <f t="shared" si="39"/>
        <v>0</v>
      </c>
    </row>
    <row r="361" spans="2:19" x14ac:dyDescent="0.35">
      <c r="B361" s="80"/>
      <c r="C361" s="119"/>
      <c r="D361" s="119"/>
      <c r="E361" s="84"/>
      <c r="F361" s="119"/>
      <c r="G361" s="120"/>
      <c r="H361" s="41"/>
      <c r="I361" s="41"/>
      <c r="J361" s="82"/>
      <c r="K361" s="290">
        <f t="shared" si="35"/>
        <v>0</v>
      </c>
      <c r="L361" s="291">
        <f t="shared" si="36"/>
        <v>0</v>
      </c>
      <c r="M361" s="290">
        <f>IF(P361="x",0,IF(I361&lt;(INDEX(Lookup!$U$2:$U$10,MATCH($D$43,Lookup!$S$2:$S$10,0))),0,ROUND(((_xlfn.DAYS(I361,H361)+1)*J361)/7,0)))</f>
        <v>0</v>
      </c>
      <c r="N361" s="408">
        <f t="shared" si="37"/>
        <v>0</v>
      </c>
      <c r="O361" s="332"/>
      <c r="P361" s="409"/>
      <c r="R361" s="457">
        <f t="shared" si="38"/>
        <v>0</v>
      </c>
      <c r="S361" s="469">
        <f t="shared" si="39"/>
        <v>0</v>
      </c>
    </row>
    <row r="362" spans="2:19" x14ac:dyDescent="0.35">
      <c r="B362" s="80"/>
      <c r="C362" s="119"/>
      <c r="D362" s="119"/>
      <c r="E362" s="84"/>
      <c r="F362" s="119"/>
      <c r="G362" s="120"/>
      <c r="H362" s="41"/>
      <c r="I362" s="41"/>
      <c r="J362" s="82"/>
      <c r="K362" s="290">
        <f t="shared" si="35"/>
        <v>0</v>
      </c>
      <c r="L362" s="291">
        <f t="shared" si="36"/>
        <v>0</v>
      </c>
      <c r="M362" s="290">
        <f>IF(P362="x",0,IF(I362&lt;(INDEX(Lookup!$U$2:$U$10,MATCH($D$43,Lookup!$S$2:$S$10,0))),0,ROUND(((_xlfn.DAYS(I362,H362)+1)*J362)/7,0)))</f>
        <v>0</v>
      </c>
      <c r="N362" s="408">
        <f t="shared" si="37"/>
        <v>0</v>
      </c>
      <c r="O362" s="332"/>
      <c r="P362" s="409"/>
      <c r="R362" s="457">
        <f t="shared" si="38"/>
        <v>0</v>
      </c>
      <c r="S362" s="469">
        <f t="shared" si="39"/>
        <v>0</v>
      </c>
    </row>
    <row r="363" spans="2:19" x14ac:dyDescent="0.35">
      <c r="B363" s="80"/>
      <c r="C363" s="119"/>
      <c r="D363" s="119"/>
      <c r="E363" s="84"/>
      <c r="F363" s="119"/>
      <c r="G363" s="120"/>
      <c r="H363" s="41"/>
      <c r="I363" s="41"/>
      <c r="J363" s="82"/>
      <c r="K363" s="290">
        <f t="shared" si="35"/>
        <v>0</v>
      </c>
      <c r="L363" s="291">
        <f t="shared" si="36"/>
        <v>0</v>
      </c>
      <c r="M363" s="290">
        <f>IF(P363="x",0,IF(I363&lt;(INDEX(Lookup!$U$2:$U$10,MATCH($D$43,Lookup!$S$2:$S$10,0))),0,ROUND(((_xlfn.DAYS(I363,H363)+1)*J363)/7,0)))</f>
        <v>0</v>
      </c>
      <c r="N363" s="408">
        <f t="shared" si="37"/>
        <v>0</v>
      </c>
      <c r="O363" s="332"/>
      <c r="P363" s="409"/>
      <c r="R363" s="457">
        <f t="shared" si="38"/>
        <v>0</v>
      </c>
      <c r="S363" s="469">
        <f t="shared" si="39"/>
        <v>0</v>
      </c>
    </row>
    <row r="364" spans="2:19" x14ac:dyDescent="0.35">
      <c r="B364" s="80"/>
      <c r="C364" s="119"/>
      <c r="D364" s="119"/>
      <c r="E364" s="84"/>
      <c r="F364" s="119"/>
      <c r="G364" s="120"/>
      <c r="H364" s="41"/>
      <c r="I364" s="41"/>
      <c r="J364" s="82"/>
      <c r="K364" s="290">
        <f t="shared" si="35"/>
        <v>0</v>
      </c>
      <c r="L364" s="291">
        <f t="shared" si="36"/>
        <v>0</v>
      </c>
      <c r="M364" s="290">
        <f>IF(P364="x",0,IF(I364&lt;(INDEX(Lookup!$U$2:$U$10,MATCH($D$43,Lookup!$S$2:$S$10,0))),0,ROUND(((_xlfn.DAYS(I364,H364)+1)*J364)/7,0)))</f>
        <v>0</v>
      </c>
      <c r="N364" s="408">
        <f t="shared" si="37"/>
        <v>0</v>
      </c>
      <c r="O364" s="332"/>
      <c r="P364" s="409"/>
      <c r="R364" s="457">
        <f t="shared" si="38"/>
        <v>0</v>
      </c>
      <c r="S364" s="469">
        <f t="shared" si="39"/>
        <v>0</v>
      </c>
    </row>
    <row r="365" spans="2:19" x14ac:dyDescent="0.35">
      <c r="B365" s="80"/>
      <c r="C365" s="119"/>
      <c r="D365" s="119"/>
      <c r="E365" s="84"/>
      <c r="F365" s="119"/>
      <c r="G365" s="120"/>
      <c r="H365" s="41"/>
      <c r="I365" s="41"/>
      <c r="J365" s="82"/>
      <c r="K365" s="290">
        <f t="shared" si="35"/>
        <v>0</v>
      </c>
      <c r="L365" s="291">
        <f t="shared" si="36"/>
        <v>0</v>
      </c>
      <c r="M365" s="290">
        <f>IF(P365="x",0,IF(I365&lt;(INDEX(Lookup!$U$2:$U$10,MATCH($D$43,Lookup!$S$2:$S$10,0))),0,ROUND(((_xlfn.DAYS(I365,H365)+1)*J365)/7,0)))</f>
        <v>0</v>
      </c>
      <c r="N365" s="408">
        <f t="shared" si="37"/>
        <v>0</v>
      </c>
      <c r="O365" s="332"/>
      <c r="P365" s="409"/>
      <c r="R365" s="457">
        <f t="shared" si="38"/>
        <v>0</v>
      </c>
      <c r="S365" s="469">
        <f t="shared" si="39"/>
        <v>0</v>
      </c>
    </row>
    <row r="366" spans="2:19" x14ac:dyDescent="0.35">
      <c r="B366" s="80"/>
      <c r="C366" s="119"/>
      <c r="D366" s="119"/>
      <c r="E366" s="84"/>
      <c r="F366" s="119"/>
      <c r="G366" s="120"/>
      <c r="H366" s="41"/>
      <c r="I366" s="41"/>
      <c r="J366" s="82"/>
      <c r="K366" s="290">
        <f t="shared" si="35"/>
        <v>0</v>
      </c>
      <c r="L366" s="291">
        <f t="shared" si="36"/>
        <v>0</v>
      </c>
      <c r="M366" s="290">
        <f>IF(P366="x",0,IF(I366&lt;(INDEX(Lookup!$U$2:$U$10,MATCH($D$43,Lookup!$S$2:$S$10,0))),0,ROUND(((_xlfn.DAYS(I366,H366)+1)*J366)/7,0)))</f>
        <v>0</v>
      </c>
      <c r="N366" s="408">
        <f t="shared" si="37"/>
        <v>0</v>
      </c>
      <c r="O366" s="332"/>
      <c r="P366" s="409"/>
      <c r="R366" s="457">
        <f t="shared" si="38"/>
        <v>0</v>
      </c>
      <c r="S366" s="469">
        <f t="shared" si="39"/>
        <v>0</v>
      </c>
    </row>
    <row r="367" spans="2:19" x14ac:dyDescent="0.35">
      <c r="B367" s="80"/>
      <c r="C367" s="119"/>
      <c r="D367" s="119"/>
      <c r="E367" s="84"/>
      <c r="F367" s="119"/>
      <c r="G367" s="120"/>
      <c r="H367" s="41"/>
      <c r="I367" s="41"/>
      <c r="J367" s="82"/>
      <c r="K367" s="290">
        <f t="shared" ref="K367:K430" si="40">ROUND(((_xlfn.DAYS(I367,H367)+1)*J367)/7,0)</f>
        <v>0</v>
      </c>
      <c r="L367" s="291">
        <f t="shared" ref="L367:L430" si="41">K367*$K$6</f>
        <v>0</v>
      </c>
      <c r="M367" s="290">
        <f>IF(P367="x",0,IF(I367&lt;(INDEX(Lookup!$U$2:$U$10,MATCH($D$43,Lookup!$S$2:$S$10,0))),0,ROUND(((_xlfn.DAYS(I367,H367)+1)*J367)/7,0)))</f>
        <v>0</v>
      </c>
      <c r="N367" s="408">
        <f t="shared" ref="N367:N430" si="42">M367*$K$6</f>
        <v>0</v>
      </c>
      <c r="O367" s="332"/>
      <c r="P367" s="409"/>
      <c r="R367" s="457">
        <f t="shared" ref="R367:R430" si="43">L367*$I$30</f>
        <v>0</v>
      </c>
      <c r="S367" s="469">
        <f t="shared" ref="S367:S430" si="44">N367*$I$40</f>
        <v>0</v>
      </c>
    </row>
    <row r="368" spans="2:19" x14ac:dyDescent="0.35">
      <c r="B368" s="80"/>
      <c r="C368" s="119"/>
      <c r="D368" s="119"/>
      <c r="E368" s="84"/>
      <c r="F368" s="119"/>
      <c r="G368" s="120"/>
      <c r="H368" s="41"/>
      <c r="I368" s="41"/>
      <c r="J368" s="82"/>
      <c r="K368" s="290">
        <f t="shared" si="40"/>
        <v>0</v>
      </c>
      <c r="L368" s="291">
        <f t="shared" si="41"/>
        <v>0</v>
      </c>
      <c r="M368" s="290">
        <f>IF(P368="x",0,IF(I368&lt;(INDEX(Lookup!$U$2:$U$10,MATCH($D$43,Lookup!$S$2:$S$10,0))),0,ROUND(((_xlfn.DAYS(I368,H368)+1)*J368)/7,0)))</f>
        <v>0</v>
      </c>
      <c r="N368" s="408">
        <f t="shared" si="42"/>
        <v>0</v>
      </c>
      <c r="O368" s="332"/>
      <c r="P368" s="409"/>
      <c r="R368" s="457">
        <f t="shared" si="43"/>
        <v>0</v>
      </c>
      <c r="S368" s="469">
        <f t="shared" si="44"/>
        <v>0</v>
      </c>
    </row>
    <row r="369" spans="2:19" x14ac:dyDescent="0.35">
      <c r="B369" s="80"/>
      <c r="C369" s="119"/>
      <c r="D369" s="119"/>
      <c r="E369" s="84"/>
      <c r="F369" s="119"/>
      <c r="G369" s="120"/>
      <c r="H369" s="41"/>
      <c r="I369" s="41"/>
      <c r="J369" s="82"/>
      <c r="K369" s="290">
        <f t="shared" si="40"/>
        <v>0</v>
      </c>
      <c r="L369" s="291">
        <f t="shared" si="41"/>
        <v>0</v>
      </c>
      <c r="M369" s="290">
        <f>IF(P369="x",0,IF(I369&lt;(INDEX(Lookup!$U$2:$U$10,MATCH($D$43,Lookup!$S$2:$S$10,0))),0,ROUND(((_xlfn.DAYS(I369,H369)+1)*J369)/7,0)))</f>
        <v>0</v>
      </c>
      <c r="N369" s="408">
        <f t="shared" si="42"/>
        <v>0</v>
      </c>
      <c r="O369" s="332"/>
      <c r="P369" s="409"/>
      <c r="R369" s="457">
        <f t="shared" si="43"/>
        <v>0</v>
      </c>
      <c r="S369" s="469">
        <f t="shared" si="44"/>
        <v>0</v>
      </c>
    </row>
    <row r="370" spans="2:19" x14ac:dyDescent="0.35">
      <c r="B370" s="80"/>
      <c r="C370" s="119"/>
      <c r="D370" s="119"/>
      <c r="E370" s="84"/>
      <c r="F370" s="119"/>
      <c r="G370" s="120"/>
      <c r="H370" s="41"/>
      <c r="I370" s="41"/>
      <c r="J370" s="82"/>
      <c r="K370" s="290">
        <f t="shared" si="40"/>
        <v>0</v>
      </c>
      <c r="L370" s="291">
        <f t="shared" si="41"/>
        <v>0</v>
      </c>
      <c r="M370" s="290">
        <f>IF(P370="x",0,IF(I370&lt;(INDEX(Lookup!$U$2:$U$10,MATCH($D$43,Lookup!$S$2:$S$10,0))),0,ROUND(((_xlfn.DAYS(I370,H370)+1)*J370)/7,0)))</f>
        <v>0</v>
      </c>
      <c r="N370" s="408">
        <f t="shared" si="42"/>
        <v>0</v>
      </c>
      <c r="O370" s="332"/>
      <c r="P370" s="409"/>
      <c r="R370" s="457">
        <f t="shared" si="43"/>
        <v>0</v>
      </c>
      <c r="S370" s="469">
        <f t="shared" si="44"/>
        <v>0</v>
      </c>
    </row>
    <row r="371" spans="2:19" x14ac:dyDescent="0.35">
      <c r="B371" s="80"/>
      <c r="C371" s="119"/>
      <c r="D371" s="119"/>
      <c r="E371" s="84"/>
      <c r="F371" s="119"/>
      <c r="G371" s="120"/>
      <c r="H371" s="41"/>
      <c r="I371" s="41"/>
      <c r="J371" s="82"/>
      <c r="K371" s="290">
        <f t="shared" si="40"/>
        <v>0</v>
      </c>
      <c r="L371" s="291">
        <f t="shared" si="41"/>
        <v>0</v>
      </c>
      <c r="M371" s="290">
        <f>IF(P371="x",0,IF(I371&lt;(INDEX(Lookup!$U$2:$U$10,MATCH($D$43,Lookup!$S$2:$S$10,0))),0,ROUND(((_xlfn.DAYS(I371,H371)+1)*J371)/7,0)))</f>
        <v>0</v>
      </c>
      <c r="N371" s="408">
        <f t="shared" si="42"/>
        <v>0</v>
      </c>
      <c r="O371" s="332"/>
      <c r="P371" s="409"/>
      <c r="R371" s="457">
        <f t="shared" si="43"/>
        <v>0</v>
      </c>
      <c r="S371" s="469">
        <f t="shared" si="44"/>
        <v>0</v>
      </c>
    </row>
    <row r="372" spans="2:19" x14ac:dyDescent="0.35">
      <c r="B372" s="80"/>
      <c r="C372" s="119"/>
      <c r="D372" s="119"/>
      <c r="E372" s="84"/>
      <c r="F372" s="119"/>
      <c r="G372" s="120"/>
      <c r="H372" s="41"/>
      <c r="I372" s="41"/>
      <c r="J372" s="82"/>
      <c r="K372" s="290">
        <f t="shared" si="40"/>
        <v>0</v>
      </c>
      <c r="L372" s="291">
        <f t="shared" si="41"/>
        <v>0</v>
      </c>
      <c r="M372" s="290">
        <f>IF(P372="x",0,IF(I372&lt;(INDEX(Lookup!$U$2:$U$10,MATCH($D$43,Lookup!$S$2:$S$10,0))),0,ROUND(((_xlfn.DAYS(I372,H372)+1)*J372)/7,0)))</f>
        <v>0</v>
      </c>
      <c r="N372" s="408">
        <f t="shared" si="42"/>
        <v>0</v>
      </c>
      <c r="O372" s="332"/>
      <c r="P372" s="409"/>
      <c r="R372" s="457">
        <f t="shared" si="43"/>
        <v>0</v>
      </c>
      <c r="S372" s="469">
        <f t="shared" si="44"/>
        <v>0</v>
      </c>
    </row>
    <row r="373" spans="2:19" x14ac:dyDescent="0.35">
      <c r="B373" s="80"/>
      <c r="C373" s="119"/>
      <c r="D373" s="119"/>
      <c r="E373" s="84"/>
      <c r="F373" s="119"/>
      <c r="G373" s="120"/>
      <c r="H373" s="41"/>
      <c r="I373" s="41"/>
      <c r="J373" s="82"/>
      <c r="K373" s="290">
        <f t="shared" si="40"/>
        <v>0</v>
      </c>
      <c r="L373" s="291">
        <f t="shared" si="41"/>
        <v>0</v>
      </c>
      <c r="M373" s="290">
        <f>IF(P373="x",0,IF(I373&lt;(INDEX(Lookup!$U$2:$U$10,MATCH($D$43,Lookup!$S$2:$S$10,0))),0,ROUND(((_xlfn.DAYS(I373,H373)+1)*J373)/7,0)))</f>
        <v>0</v>
      </c>
      <c r="N373" s="408">
        <f t="shared" si="42"/>
        <v>0</v>
      </c>
      <c r="O373" s="332"/>
      <c r="P373" s="409"/>
      <c r="R373" s="457">
        <f t="shared" si="43"/>
        <v>0</v>
      </c>
      <c r="S373" s="469">
        <f t="shared" si="44"/>
        <v>0</v>
      </c>
    </row>
    <row r="374" spans="2:19" x14ac:dyDescent="0.35">
      <c r="B374" s="80"/>
      <c r="C374" s="119"/>
      <c r="D374" s="119"/>
      <c r="E374" s="84"/>
      <c r="F374" s="119"/>
      <c r="G374" s="120"/>
      <c r="H374" s="41"/>
      <c r="I374" s="41"/>
      <c r="J374" s="82"/>
      <c r="K374" s="290">
        <f t="shared" si="40"/>
        <v>0</v>
      </c>
      <c r="L374" s="291">
        <f t="shared" si="41"/>
        <v>0</v>
      </c>
      <c r="M374" s="290">
        <f>IF(P374="x",0,IF(I374&lt;(INDEX(Lookup!$U$2:$U$10,MATCH($D$43,Lookup!$S$2:$S$10,0))),0,ROUND(((_xlfn.DAYS(I374,H374)+1)*J374)/7,0)))</f>
        <v>0</v>
      </c>
      <c r="N374" s="408">
        <f t="shared" si="42"/>
        <v>0</v>
      </c>
      <c r="O374" s="332"/>
      <c r="P374" s="409"/>
      <c r="R374" s="457">
        <f t="shared" si="43"/>
        <v>0</v>
      </c>
      <c r="S374" s="469">
        <f t="shared" si="44"/>
        <v>0</v>
      </c>
    </row>
    <row r="375" spans="2:19" x14ac:dyDescent="0.35">
      <c r="B375" s="80"/>
      <c r="C375" s="119"/>
      <c r="D375" s="119"/>
      <c r="E375" s="84"/>
      <c r="F375" s="119"/>
      <c r="G375" s="120"/>
      <c r="H375" s="41"/>
      <c r="I375" s="41"/>
      <c r="J375" s="82"/>
      <c r="K375" s="290">
        <f t="shared" si="40"/>
        <v>0</v>
      </c>
      <c r="L375" s="291">
        <f t="shared" si="41"/>
        <v>0</v>
      </c>
      <c r="M375" s="290">
        <f>IF(P375="x",0,IF(I375&lt;(INDEX(Lookup!$U$2:$U$10,MATCH($D$43,Lookup!$S$2:$S$10,0))),0,ROUND(((_xlfn.DAYS(I375,H375)+1)*J375)/7,0)))</f>
        <v>0</v>
      </c>
      <c r="N375" s="408">
        <f t="shared" si="42"/>
        <v>0</v>
      </c>
      <c r="O375" s="332"/>
      <c r="P375" s="409"/>
      <c r="R375" s="457">
        <f t="shared" si="43"/>
        <v>0</v>
      </c>
      <c r="S375" s="469">
        <f t="shared" si="44"/>
        <v>0</v>
      </c>
    </row>
    <row r="376" spans="2:19" x14ac:dyDescent="0.35">
      <c r="B376" s="80"/>
      <c r="C376" s="119"/>
      <c r="D376" s="119"/>
      <c r="E376" s="84"/>
      <c r="F376" s="119"/>
      <c r="G376" s="120"/>
      <c r="H376" s="41"/>
      <c r="I376" s="41"/>
      <c r="J376" s="82"/>
      <c r="K376" s="290">
        <f t="shared" si="40"/>
        <v>0</v>
      </c>
      <c r="L376" s="291">
        <f t="shared" si="41"/>
        <v>0</v>
      </c>
      <c r="M376" s="290">
        <f>IF(P376="x",0,IF(I376&lt;(INDEX(Lookup!$U$2:$U$10,MATCH($D$43,Lookup!$S$2:$S$10,0))),0,ROUND(((_xlfn.DAYS(I376,H376)+1)*J376)/7,0)))</f>
        <v>0</v>
      </c>
      <c r="N376" s="408">
        <f t="shared" si="42"/>
        <v>0</v>
      </c>
      <c r="O376" s="332"/>
      <c r="P376" s="409"/>
      <c r="R376" s="457">
        <f t="shared" si="43"/>
        <v>0</v>
      </c>
      <c r="S376" s="469">
        <f t="shared" si="44"/>
        <v>0</v>
      </c>
    </row>
    <row r="377" spans="2:19" x14ac:dyDescent="0.35">
      <c r="B377" s="80"/>
      <c r="C377" s="119"/>
      <c r="D377" s="119"/>
      <c r="E377" s="84"/>
      <c r="F377" s="119"/>
      <c r="G377" s="120"/>
      <c r="H377" s="41"/>
      <c r="I377" s="41"/>
      <c r="J377" s="82"/>
      <c r="K377" s="290">
        <f t="shared" si="40"/>
        <v>0</v>
      </c>
      <c r="L377" s="291">
        <f t="shared" si="41"/>
        <v>0</v>
      </c>
      <c r="M377" s="290">
        <f>IF(P377="x",0,IF(I377&lt;(INDEX(Lookup!$U$2:$U$10,MATCH($D$43,Lookup!$S$2:$S$10,0))),0,ROUND(((_xlfn.DAYS(I377,H377)+1)*J377)/7,0)))</f>
        <v>0</v>
      </c>
      <c r="N377" s="408">
        <f t="shared" si="42"/>
        <v>0</v>
      </c>
      <c r="O377" s="332"/>
      <c r="P377" s="409"/>
      <c r="R377" s="457">
        <f t="shared" si="43"/>
        <v>0</v>
      </c>
      <c r="S377" s="469">
        <f t="shared" si="44"/>
        <v>0</v>
      </c>
    </row>
    <row r="378" spans="2:19" x14ac:dyDescent="0.35">
      <c r="B378" s="80"/>
      <c r="C378" s="119"/>
      <c r="D378" s="119"/>
      <c r="E378" s="84"/>
      <c r="F378" s="119"/>
      <c r="G378" s="120"/>
      <c r="H378" s="41"/>
      <c r="I378" s="41"/>
      <c r="J378" s="82"/>
      <c r="K378" s="290">
        <f t="shared" si="40"/>
        <v>0</v>
      </c>
      <c r="L378" s="291">
        <f t="shared" si="41"/>
        <v>0</v>
      </c>
      <c r="M378" s="290">
        <f>IF(P378="x",0,IF(I378&lt;(INDEX(Lookup!$U$2:$U$10,MATCH($D$43,Lookup!$S$2:$S$10,0))),0,ROUND(((_xlfn.DAYS(I378,H378)+1)*J378)/7,0)))</f>
        <v>0</v>
      </c>
      <c r="N378" s="408">
        <f t="shared" si="42"/>
        <v>0</v>
      </c>
      <c r="O378" s="332"/>
      <c r="P378" s="409"/>
      <c r="R378" s="457">
        <f t="shared" si="43"/>
        <v>0</v>
      </c>
      <c r="S378" s="469">
        <f t="shared" si="44"/>
        <v>0</v>
      </c>
    </row>
    <row r="379" spans="2:19" x14ac:dyDescent="0.35">
      <c r="B379" s="80"/>
      <c r="C379" s="119"/>
      <c r="D379" s="119"/>
      <c r="E379" s="84"/>
      <c r="F379" s="119"/>
      <c r="G379" s="120"/>
      <c r="H379" s="41"/>
      <c r="I379" s="41"/>
      <c r="J379" s="82"/>
      <c r="K379" s="290">
        <f t="shared" si="40"/>
        <v>0</v>
      </c>
      <c r="L379" s="291">
        <f t="shared" si="41"/>
        <v>0</v>
      </c>
      <c r="M379" s="290">
        <f>IF(P379="x",0,IF(I379&lt;(INDEX(Lookup!$U$2:$U$10,MATCH($D$43,Lookup!$S$2:$S$10,0))),0,ROUND(((_xlfn.DAYS(I379,H379)+1)*J379)/7,0)))</f>
        <v>0</v>
      </c>
      <c r="N379" s="408">
        <f t="shared" si="42"/>
        <v>0</v>
      </c>
      <c r="O379" s="332"/>
      <c r="P379" s="409"/>
      <c r="R379" s="457">
        <f t="shared" si="43"/>
        <v>0</v>
      </c>
      <c r="S379" s="469">
        <f t="shared" si="44"/>
        <v>0</v>
      </c>
    </row>
    <row r="380" spans="2:19" x14ac:dyDescent="0.35">
      <c r="B380" s="80"/>
      <c r="C380" s="119"/>
      <c r="D380" s="119"/>
      <c r="E380" s="84"/>
      <c r="F380" s="119"/>
      <c r="G380" s="120"/>
      <c r="H380" s="41"/>
      <c r="I380" s="41"/>
      <c r="J380" s="82"/>
      <c r="K380" s="290">
        <f t="shared" si="40"/>
        <v>0</v>
      </c>
      <c r="L380" s="291">
        <f t="shared" si="41"/>
        <v>0</v>
      </c>
      <c r="M380" s="290">
        <f>IF(P380="x",0,IF(I380&lt;(INDEX(Lookup!$U$2:$U$10,MATCH($D$43,Lookup!$S$2:$S$10,0))),0,ROUND(((_xlfn.DAYS(I380,H380)+1)*J380)/7,0)))</f>
        <v>0</v>
      </c>
      <c r="N380" s="408">
        <f t="shared" si="42"/>
        <v>0</v>
      </c>
      <c r="O380" s="332"/>
      <c r="P380" s="409"/>
      <c r="R380" s="457">
        <f t="shared" si="43"/>
        <v>0</v>
      </c>
      <c r="S380" s="469">
        <f t="shared" si="44"/>
        <v>0</v>
      </c>
    </row>
    <row r="381" spans="2:19" x14ac:dyDescent="0.35">
      <c r="B381" s="80"/>
      <c r="C381" s="119"/>
      <c r="D381" s="119"/>
      <c r="E381" s="84"/>
      <c r="F381" s="119"/>
      <c r="G381" s="120"/>
      <c r="H381" s="41"/>
      <c r="I381" s="41"/>
      <c r="J381" s="82"/>
      <c r="K381" s="290">
        <f t="shared" si="40"/>
        <v>0</v>
      </c>
      <c r="L381" s="291">
        <f t="shared" si="41"/>
        <v>0</v>
      </c>
      <c r="M381" s="290">
        <f>IF(P381="x",0,IF(I381&lt;(INDEX(Lookup!$U$2:$U$10,MATCH($D$43,Lookup!$S$2:$S$10,0))),0,ROUND(((_xlfn.DAYS(I381,H381)+1)*J381)/7,0)))</f>
        <v>0</v>
      </c>
      <c r="N381" s="408">
        <f t="shared" si="42"/>
        <v>0</v>
      </c>
      <c r="O381" s="332"/>
      <c r="P381" s="409"/>
      <c r="R381" s="457">
        <f t="shared" si="43"/>
        <v>0</v>
      </c>
      <c r="S381" s="469">
        <f t="shared" si="44"/>
        <v>0</v>
      </c>
    </row>
    <row r="382" spans="2:19" x14ac:dyDescent="0.35">
      <c r="B382" s="80"/>
      <c r="C382" s="119"/>
      <c r="D382" s="119"/>
      <c r="E382" s="84"/>
      <c r="F382" s="119"/>
      <c r="G382" s="120"/>
      <c r="H382" s="41"/>
      <c r="I382" s="41"/>
      <c r="J382" s="82"/>
      <c r="K382" s="290">
        <f t="shared" si="40"/>
        <v>0</v>
      </c>
      <c r="L382" s="291">
        <f t="shared" si="41"/>
        <v>0</v>
      </c>
      <c r="M382" s="290">
        <f>IF(P382="x",0,IF(I382&lt;(INDEX(Lookup!$U$2:$U$10,MATCH($D$43,Lookup!$S$2:$S$10,0))),0,ROUND(((_xlfn.DAYS(I382,H382)+1)*J382)/7,0)))</f>
        <v>0</v>
      </c>
      <c r="N382" s="408">
        <f t="shared" si="42"/>
        <v>0</v>
      </c>
      <c r="O382" s="332"/>
      <c r="P382" s="409"/>
      <c r="R382" s="457">
        <f t="shared" si="43"/>
        <v>0</v>
      </c>
      <c r="S382" s="469">
        <f t="shared" si="44"/>
        <v>0</v>
      </c>
    </row>
    <row r="383" spans="2:19" x14ac:dyDescent="0.35">
      <c r="B383" s="80"/>
      <c r="C383" s="119"/>
      <c r="D383" s="119"/>
      <c r="E383" s="84"/>
      <c r="F383" s="119"/>
      <c r="G383" s="120"/>
      <c r="H383" s="41"/>
      <c r="I383" s="41"/>
      <c r="J383" s="82"/>
      <c r="K383" s="290">
        <f t="shared" si="40"/>
        <v>0</v>
      </c>
      <c r="L383" s="291">
        <f t="shared" si="41"/>
        <v>0</v>
      </c>
      <c r="M383" s="290">
        <f>IF(P383="x",0,IF(I383&lt;(INDEX(Lookup!$U$2:$U$10,MATCH($D$43,Lookup!$S$2:$S$10,0))),0,ROUND(((_xlfn.DAYS(I383,H383)+1)*J383)/7,0)))</f>
        <v>0</v>
      </c>
      <c r="N383" s="408">
        <f t="shared" si="42"/>
        <v>0</v>
      </c>
      <c r="O383" s="332"/>
      <c r="P383" s="409"/>
      <c r="R383" s="457">
        <f t="shared" si="43"/>
        <v>0</v>
      </c>
      <c r="S383" s="469">
        <f t="shared" si="44"/>
        <v>0</v>
      </c>
    </row>
    <row r="384" spans="2:19" x14ac:dyDescent="0.35">
      <c r="B384" s="80"/>
      <c r="C384" s="119"/>
      <c r="D384" s="119"/>
      <c r="E384" s="84"/>
      <c r="F384" s="119"/>
      <c r="G384" s="120"/>
      <c r="H384" s="41"/>
      <c r="I384" s="41"/>
      <c r="J384" s="82"/>
      <c r="K384" s="290">
        <f t="shared" si="40"/>
        <v>0</v>
      </c>
      <c r="L384" s="291">
        <f t="shared" si="41"/>
        <v>0</v>
      </c>
      <c r="M384" s="290">
        <f>IF(P384="x",0,IF(I384&lt;(INDEX(Lookup!$U$2:$U$10,MATCH($D$43,Lookup!$S$2:$S$10,0))),0,ROUND(((_xlfn.DAYS(I384,H384)+1)*J384)/7,0)))</f>
        <v>0</v>
      </c>
      <c r="N384" s="408">
        <f t="shared" si="42"/>
        <v>0</v>
      </c>
      <c r="O384" s="332"/>
      <c r="P384" s="409"/>
      <c r="R384" s="457">
        <f t="shared" si="43"/>
        <v>0</v>
      </c>
      <c r="S384" s="469">
        <f t="shared" si="44"/>
        <v>0</v>
      </c>
    </row>
    <row r="385" spans="2:19" x14ac:dyDescent="0.35">
      <c r="B385" s="80"/>
      <c r="C385" s="119"/>
      <c r="D385" s="119"/>
      <c r="E385" s="84"/>
      <c r="F385" s="119"/>
      <c r="G385" s="120"/>
      <c r="H385" s="41"/>
      <c r="I385" s="41"/>
      <c r="J385" s="82"/>
      <c r="K385" s="290">
        <f t="shared" si="40"/>
        <v>0</v>
      </c>
      <c r="L385" s="291">
        <f t="shared" si="41"/>
        <v>0</v>
      </c>
      <c r="M385" s="290">
        <f>IF(P385="x",0,IF(I385&lt;(INDEX(Lookup!$U$2:$U$10,MATCH($D$43,Lookup!$S$2:$S$10,0))),0,ROUND(((_xlfn.DAYS(I385,H385)+1)*J385)/7,0)))</f>
        <v>0</v>
      </c>
      <c r="N385" s="408">
        <f t="shared" si="42"/>
        <v>0</v>
      </c>
      <c r="O385" s="332"/>
      <c r="P385" s="409"/>
      <c r="R385" s="457">
        <f t="shared" si="43"/>
        <v>0</v>
      </c>
      <c r="S385" s="469">
        <f t="shared" si="44"/>
        <v>0</v>
      </c>
    </row>
    <row r="386" spans="2:19" x14ac:dyDescent="0.35">
      <c r="B386" s="80"/>
      <c r="C386" s="119"/>
      <c r="D386" s="119"/>
      <c r="E386" s="84"/>
      <c r="F386" s="119"/>
      <c r="G386" s="120"/>
      <c r="H386" s="41"/>
      <c r="I386" s="41"/>
      <c r="J386" s="82"/>
      <c r="K386" s="290">
        <f t="shared" si="40"/>
        <v>0</v>
      </c>
      <c r="L386" s="291">
        <f t="shared" si="41"/>
        <v>0</v>
      </c>
      <c r="M386" s="290">
        <f>IF(P386="x",0,IF(I386&lt;(INDEX(Lookup!$U$2:$U$10,MATCH($D$43,Lookup!$S$2:$S$10,0))),0,ROUND(((_xlfn.DAYS(I386,H386)+1)*J386)/7,0)))</f>
        <v>0</v>
      </c>
      <c r="N386" s="408">
        <f t="shared" si="42"/>
        <v>0</v>
      </c>
      <c r="O386" s="332"/>
      <c r="P386" s="409"/>
      <c r="R386" s="457">
        <f t="shared" si="43"/>
        <v>0</v>
      </c>
      <c r="S386" s="469">
        <f t="shared" si="44"/>
        <v>0</v>
      </c>
    </row>
    <row r="387" spans="2:19" x14ac:dyDescent="0.35">
      <c r="B387" s="80"/>
      <c r="C387" s="119"/>
      <c r="D387" s="119"/>
      <c r="E387" s="84"/>
      <c r="F387" s="119"/>
      <c r="G387" s="120"/>
      <c r="H387" s="41"/>
      <c r="I387" s="41"/>
      <c r="J387" s="82"/>
      <c r="K387" s="290">
        <f t="shared" si="40"/>
        <v>0</v>
      </c>
      <c r="L387" s="291">
        <f t="shared" si="41"/>
        <v>0</v>
      </c>
      <c r="M387" s="290">
        <f>IF(P387="x",0,IF(I387&lt;(INDEX(Lookup!$U$2:$U$10,MATCH($D$43,Lookup!$S$2:$S$10,0))),0,ROUND(((_xlfn.DAYS(I387,H387)+1)*J387)/7,0)))</f>
        <v>0</v>
      </c>
      <c r="N387" s="408">
        <f t="shared" si="42"/>
        <v>0</v>
      </c>
      <c r="O387" s="332"/>
      <c r="P387" s="409"/>
      <c r="R387" s="457">
        <f t="shared" si="43"/>
        <v>0</v>
      </c>
      <c r="S387" s="469">
        <f t="shared" si="44"/>
        <v>0</v>
      </c>
    </row>
    <row r="388" spans="2:19" x14ac:dyDescent="0.35">
      <c r="B388" s="80"/>
      <c r="C388" s="119"/>
      <c r="D388" s="119"/>
      <c r="E388" s="84"/>
      <c r="F388" s="119"/>
      <c r="G388" s="120"/>
      <c r="H388" s="41"/>
      <c r="I388" s="41"/>
      <c r="J388" s="82"/>
      <c r="K388" s="290">
        <f t="shared" si="40"/>
        <v>0</v>
      </c>
      <c r="L388" s="291">
        <f t="shared" si="41"/>
        <v>0</v>
      </c>
      <c r="M388" s="290">
        <f>IF(P388="x",0,IF(I388&lt;(INDEX(Lookup!$U$2:$U$10,MATCH($D$43,Lookup!$S$2:$S$10,0))),0,ROUND(((_xlfn.DAYS(I388,H388)+1)*J388)/7,0)))</f>
        <v>0</v>
      </c>
      <c r="N388" s="408">
        <f t="shared" si="42"/>
        <v>0</v>
      </c>
      <c r="O388" s="332"/>
      <c r="P388" s="409"/>
      <c r="R388" s="457">
        <f t="shared" si="43"/>
        <v>0</v>
      </c>
      <c r="S388" s="469">
        <f t="shared" si="44"/>
        <v>0</v>
      </c>
    </row>
    <row r="389" spans="2:19" x14ac:dyDescent="0.35">
      <c r="B389" s="80"/>
      <c r="C389" s="119"/>
      <c r="D389" s="119"/>
      <c r="E389" s="84"/>
      <c r="F389" s="119"/>
      <c r="G389" s="120"/>
      <c r="H389" s="41"/>
      <c r="I389" s="41"/>
      <c r="J389" s="82"/>
      <c r="K389" s="290">
        <f t="shared" si="40"/>
        <v>0</v>
      </c>
      <c r="L389" s="291">
        <f t="shared" si="41"/>
        <v>0</v>
      </c>
      <c r="M389" s="290">
        <f>IF(P389="x",0,IF(I389&lt;(INDEX(Lookup!$U$2:$U$10,MATCH($D$43,Lookup!$S$2:$S$10,0))),0,ROUND(((_xlfn.DAYS(I389,H389)+1)*J389)/7,0)))</f>
        <v>0</v>
      </c>
      <c r="N389" s="408">
        <f t="shared" si="42"/>
        <v>0</v>
      </c>
      <c r="O389" s="332"/>
      <c r="P389" s="409"/>
      <c r="R389" s="457">
        <f t="shared" si="43"/>
        <v>0</v>
      </c>
      <c r="S389" s="469">
        <f t="shared" si="44"/>
        <v>0</v>
      </c>
    </row>
    <row r="390" spans="2:19" x14ac:dyDescent="0.35">
      <c r="B390" s="80"/>
      <c r="C390" s="119"/>
      <c r="D390" s="119"/>
      <c r="E390" s="84"/>
      <c r="F390" s="119"/>
      <c r="G390" s="120"/>
      <c r="H390" s="41"/>
      <c r="I390" s="41"/>
      <c r="J390" s="82"/>
      <c r="K390" s="290">
        <f t="shared" si="40"/>
        <v>0</v>
      </c>
      <c r="L390" s="291">
        <f t="shared" si="41"/>
        <v>0</v>
      </c>
      <c r="M390" s="290">
        <f>IF(P390="x",0,IF(I390&lt;(INDEX(Lookup!$U$2:$U$10,MATCH($D$43,Lookup!$S$2:$S$10,0))),0,ROUND(((_xlfn.DAYS(I390,H390)+1)*J390)/7,0)))</f>
        <v>0</v>
      </c>
      <c r="N390" s="408">
        <f t="shared" si="42"/>
        <v>0</v>
      </c>
      <c r="O390" s="332"/>
      <c r="P390" s="409"/>
      <c r="R390" s="457">
        <f t="shared" si="43"/>
        <v>0</v>
      </c>
      <c r="S390" s="469">
        <f t="shared" si="44"/>
        <v>0</v>
      </c>
    </row>
    <row r="391" spans="2:19" x14ac:dyDescent="0.35">
      <c r="B391" s="80"/>
      <c r="C391" s="119"/>
      <c r="D391" s="119"/>
      <c r="E391" s="84"/>
      <c r="F391" s="119"/>
      <c r="G391" s="120"/>
      <c r="H391" s="41"/>
      <c r="I391" s="41"/>
      <c r="J391" s="82"/>
      <c r="K391" s="290">
        <f t="shared" si="40"/>
        <v>0</v>
      </c>
      <c r="L391" s="291">
        <f t="shared" si="41"/>
        <v>0</v>
      </c>
      <c r="M391" s="290">
        <f>IF(P391="x",0,IF(I391&lt;(INDEX(Lookup!$U$2:$U$10,MATCH($D$43,Lookup!$S$2:$S$10,0))),0,ROUND(((_xlfn.DAYS(I391,H391)+1)*J391)/7,0)))</f>
        <v>0</v>
      </c>
      <c r="N391" s="408">
        <f t="shared" si="42"/>
        <v>0</v>
      </c>
      <c r="O391" s="332"/>
      <c r="P391" s="409"/>
      <c r="R391" s="457">
        <f t="shared" si="43"/>
        <v>0</v>
      </c>
      <c r="S391" s="469">
        <f t="shared" si="44"/>
        <v>0</v>
      </c>
    </row>
    <row r="392" spans="2:19" x14ac:dyDescent="0.35">
      <c r="B392" s="80"/>
      <c r="C392" s="119"/>
      <c r="D392" s="119"/>
      <c r="E392" s="84"/>
      <c r="F392" s="119"/>
      <c r="G392" s="120"/>
      <c r="H392" s="41"/>
      <c r="I392" s="41"/>
      <c r="J392" s="82"/>
      <c r="K392" s="290">
        <f t="shared" si="40"/>
        <v>0</v>
      </c>
      <c r="L392" s="291">
        <f t="shared" si="41"/>
        <v>0</v>
      </c>
      <c r="M392" s="290">
        <f>IF(P392="x",0,IF(I392&lt;(INDEX(Lookup!$U$2:$U$10,MATCH($D$43,Lookup!$S$2:$S$10,0))),0,ROUND(((_xlfn.DAYS(I392,H392)+1)*J392)/7,0)))</f>
        <v>0</v>
      </c>
      <c r="N392" s="408">
        <f t="shared" si="42"/>
        <v>0</v>
      </c>
      <c r="O392" s="332"/>
      <c r="P392" s="409"/>
      <c r="R392" s="457">
        <f t="shared" si="43"/>
        <v>0</v>
      </c>
      <c r="S392" s="469">
        <f t="shared" si="44"/>
        <v>0</v>
      </c>
    </row>
    <row r="393" spans="2:19" x14ac:dyDescent="0.35">
      <c r="B393" s="80"/>
      <c r="C393" s="119"/>
      <c r="D393" s="119"/>
      <c r="E393" s="84"/>
      <c r="F393" s="119"/>
      <c r="G393" s="120"/>
      <c r="H393" s="41"/>
      <c r="I393" s="41"/>
      <c r="J393" s="82"/>
      <c r="K393" s="290">
        <f t="shared" si="40"/>
        <v>0</v>
      </c>
      <c r="L393" s="291">
        <f t="shared" si="41"/>
        <v>0</v>
      </c>
      <c r="M393" s="290">
        <f>IF(P393="x",0,IF(I393&lt;(INDEX(Lookup!$U$2:$U$10,MATCH($D$43,Lookup!$S$2:$S$10,0))),0,ROUND(((_xlfn.DAYS(I393,H393)+1)*J393)/7,0)))</f>
        <v>0</v>
      </c>
      <c r="N393" s="408">
        <f t="shared" si="42"/>
        <v>0</v>
      </c>
      <c r="O393" s="332"/>
      <c r="P393" s="409"/>
      <c r="R393" s="457">
        <f t="shared" si="43"/>
        <v>0</v>
      </c>
      <c r="S393" s="469">
        <f t="shared" si="44"/>
        <v>0</v>
      </c>
    </row>
    <row r="394" spans="2:19" x14ac:dyDescent="0.35">
      <c r="B394" s="80"/>
      <c r="C394" s="119"/>
      <c r="D394" s="119"/>
      <c r="E394" s="84"/>
      <c r="F394" s="119"/>
      <c r="G394" s="120"/>
      <c r="H394" s="41"/>
      <c r="I394" s="41"/>
      <c r="J394" s="82"/>
      <c r="K394" s="290">
        <f t="shared" si="40"/>
        <v>0</v>
      </c>
      <c r="L394" s="291">
        <f t="shared" si="41"/>
        <v>0</v>
      </c>
      <c r="M394" s="290">
        <f>IF(P394="x",0,IF(I394&lt;(INDEX(Lookup!$U$2:$U$10,MATCH($D$43,Lookup!$S$2:$S$10,0))),0,ROUND(((_xlfn.DAYS(I394,H394)+1)*J394)/7,0)))</f>
        <v>0</v>
      </c>
      <c r="N394" s="408">
        <f t="shared" si="42"/>
        <v>0</v>
      </c>
      <c r="O394" s="332"/>
      <c r="P394" s="409"/>
      <c r="R394" s="457">
        <f t="shared" si="43"/>
        <v>0</v>
      </c>
      <c r="S394" s="469">
        <f t="shared" si="44"/>
        <v>0</v>
      </c>
    </row>
    <row r="395" spans="2:19" x14ac:dyDescent="0.35">
      <c r="B395" s="80"/>
      <c r="C395" s="119"/>
      <c r="D395" s="119"/>
      <c r="E395" s="84"/>
      <c r="F395" s="119"/>
      <c r="G395" s="120"/>
      <c r="H395" s="41"/>
      <c r="I395" s="41"/>
      <c r="J395" s="82"/>
      <c r="K395" s="290">
        <f t="shared" si="40"/>
        <v>0</v>
      </c>
      <c r="L395" s="291">
        <f t="shared" si="41"/>
        <v>0</v>
      </c>
      <c r="M395" s="290">
        <f>IF(P395="x",0,IF(I395&lt;(INDEX(Lookup!$U$2:$U$10,MATCH($D$43,Lookup!$S$2:$S$10,0))),0,ROUND(((_xlfn.DAYS(I395,H395)+1)*J395)/7,0)))</f>
        <v>0</v>
      </c>
      <c r="N395" s="408">
        <f t="shared" si="42"/>
        <v>0</v>
      </c>
      <c r="O395" s="332"/>
      <c r="P395" s="409"/>
      <c r="R395" s="457">
        <f t="shared" si="43"/>
        <v>0</v>
      </c>
      <c r="S395" s="469">
        <f t="shared" si="44"/>
        <v>0</v>
      </c>
    </row>
    <row r="396" spans="2:19" x14ac:dyDescent="0.35">
      <c r="B396" s="80"/>
      <c r="C396" s="119"/>
      <c r="D396" s="119"/>
      <c r="E396" s="84"/>
      <c r="F396" s="119"/>
      <c r="G396" s="120"/>
      <c r="H396" s="41"/>
      <c r="I396" s="41"/>
      <c r="J396" s="82"/>
      <c r="K396" s="290">
        <f t="shared" si="40"/>
        <v>0</v>
      </c>
      <c r="L396" s="291">
        <f t="shared" si="41"/>
        <v>0</v>
      </c>
      <c r="M396" s="290">
        <f>IF(P396="x",0,IF(I396&lt;(INDEX(Lookup!$U$2:$U$10,MATCH($D$43,Lookup!$S$2:$S$10,0))),0,ROUND(((_xlfn.DAYS(I396,H396)+1)*J396)/7,0)))</f>
        <v>0</v>
      </c>
      <c r="N396" s="408">
        <f t="shared" si="42"/>
        <v>0</v>
      </c>
      <c r="O396" s="332"/>
      <c r="P396" s="409"/>
      <c r="R396" s="457">
        <f t="shared" si="43"/>
        <v>0</v>
      </c>
      <c r="S396" s="469">
        <f t="shared" si="44"/>
        <v>0</v>
      </c>
    </row>
    <row r="397" spans="2:19" x14ac:dyDescent="0.35">
      <c r="B397" s="80"/>
      <c r="C397" s="119"/>
      <c r="D397" s="119"/>
      <c r="E397" s="84"/>
      <c r="F397" s="119"/>
      <c r="G397" s="120"/>
      <c r="H397" s="41"/>
      <c r="I397" s="41"/>
      <c r="J397" s="82"/>
      <c r="K397" s="290">
        <f t="shared" si="40"/>
        <v>0</v>
      </c>
      <c r="L397" s="291">
        <f t="shared" si="41"/>
        <v>0</v>
      </c>
      <c r="M397" s="290">
        <f>IF(P397="x",0,IF(I397&lt;(INDEX(Lookup!$U$2:$U$10,MATCH($D$43,Lookup!$S$2:$S$10,0))),0,ROUND(((_xlfn.DAYS(I397,H397)+1)*J397)/7,0)))</f>
        <v>0</v>
      </c>
      <c r="N397" s="408">
        <f t="shared" si="42"/>
        <v>0</v>
      </c>
      <c r="O397" s="332"/>
      <c r="P397" s="409"/>
      <c r="R397" s="457">
        <f t="shared" si="43"/>
        <v>0</v>
      </c>
      <c r="S397" s="469">
        <f t="shared" si="44"/>
        <v>0</v>
      </c>
    </row>
    <row r="398" spans="2:19" x14ac:dyDescent="0.35">
      <c r="B398" s="80"/>
      <c r="C398" s="119"/>
      <c r="D398" s="119"/>
      <c r="E398" s="84"/>
      <c r="F398" s="119"/>
      <c r="G398" s="120"/>
      <c r="H398" s="41"/>
      <c r="I398" s="41"/>
      <c r="J398" s="82"/>
      <c r="K398" s="290">
        <f t="shared" si="40"/>
        <v>0</v>
      </c>
      <c r="L398" s="291">
        <f t="shared" si="41"/>
        <v>0</v>
      </c>
      <c r="M398" s="290">
        <f>IF(P398="x",0,IF(I398&lt;(INDEX(Lookup!$U$2:$U$10,MATCH($D$43,Lookup!$S$2:$S$10,0))),0,ROUND(((_xlfn.DAYS(I398,H398)+1)*J398)/7,0)))</f>
        <v>0</v>
      </c>
      <c r="N398" s="408">
        <f t="shared" si="42"/>
        <v>0</v>
      </c>
      <c r="O398" s="332"/>
      <c r="P398" s="409"/>
      <c r="R398" s="457">
        <f t="shared" si="43"/>
        <v>0</v>
      </c>
      <c r="S398" s="469">
        <f t="shared" si="44"/>
        <v>0</v>
      </c>
    </row>
    <row r="399" spans="2:19" x14ac:dyDescent="0.35">
      <c r="B399" s="80"/>
      <c r="C399" s="119"/>
      <c r="D399" s="119"/>
      <c r="E399" s="84"/>
      <c r="F399" s="119"/>
      <c r="G399" s="120"/>
      <c r="H399" s="41"/>
      <c r="I399" s="41"/>
      <c r="J399" s="82"/>
      <c r="K399" s="290">
        <f t="shared" si="40"/>
        <v>0</v>
      </c>
      <c r="L399" s="291">
        <f t="shared" si="41"/>
        <v>0</v>
      </c>
      <c r="M399" s="290">
        <f>IF(P399="x",0,IF(I399&lt;(INDEX(Lookup!$U$2:$U$10,MATCH($D$43,Lookup!$S$2:$S$10,0))),0,ROUND(((_xlfn.DAYS(I399,H399)+1)*J399)/7,0)))</f>
        <v>0</v>
      </c>
      <c r="N399" s="408">
        <f t="shared" si="42"/>
        <v>0</v>
      </c>
      <c r="O399" s="332"/>
      <c r="P399" s="409"/>
      <c r="R399" s="457">
        <f t="shared" si="43"/>
        <v>0</v>
      </c>
      <c r="S399" s="469">
        <f t="shared" si="44"/>
        <v>0</v>
      </c>
    </row>
    <row r="400" spans="2:19" x14ac:dyDescent="0.35">
      <c r="B400" s="80"/>
      <c r="C400" s="119"/>
      <c r="D400" s="119"/>
      <c r="E400" s="84"/>
      <c r="F400" s="119"/>
      <c r="G400" s="120"/>
      <c r="H400" s="41"/>
      <c r="I400" s="41"/>
      <c r="J400" s="82"/>
      <c r="K400" s="290">
        <f t="shared" si="40"/>
        <v>0</v>
      </c>
      <c r="L400" s="291">
        <f t="shared" si="41"/>
        <v>0</v>
      </c>
      <c r="M400" s="290">
        <f>IF(P400="x",0,IF(I400&lt;(INDEX(Lookup!$U$2:$U$10,MATCH($D$43,Lookup!$S$2:$S$10,0))),0,ROUND(((_xlfn.DAYS(I400,H400)+1)*J400)/7,0)))</f>
        <v>0</v>
      </c>
      <c r="N400" s="408">
        <f t="shared" si="42"/>
        <v>0</v>
      </c>
      <c r="O400" s="332"/>
      <c r="P400" s="409"/>
      <c r="R400" s="457">
        <f t="shared" si="43"/>
        <v>0</v>
      </c>
      <c r="S400" s="469">
        <f t="shared" si="44"/>
        <v>0</v>
      </c>
    </row>
    <row r="401" spans="2:19" x14ac:dyDescent="0.35">
      <c r="B401" s="80"/>
      <c r="C401" s="119"/>
      <c r="D401" s="119"/>
      <c r="E401" s="84"/>
      <c r="F401" s="119"/>
      <c r="G401" s="120"/>
      <c r="H401" s="41"/>
      <c r="I401" s="41"/>
      <c r="J401" s="82"/>
      <c r="K401" s="290">
        <f t="shared" si="40"/>
        <v>0</v>
      </c>
      <c r="L401" s="291">
        <f t="shared" si="41"/>
        <v>0</v>
      </c>
      <c r="M401" s="290">
        <f>IF(P401="x",0,IF(I401&lt;(INDEX(Lookup!$U$2:$U$10,MATCH($D$43,Lookup!$S$2:$S$10,0))),0,ROUND(((_xlfn.DAYS(I401,H401)+1)*J401)/7,0)))</f>
        <v>0</v>
      </c>
      <c r="N401" s="408">
        <f t="shared" si="42"/>
        <v>0</v>
      </c>
      <c r="O401" s="332"/>
      <c r="P401" s="409"/>
      <c r="R401" s="457">
        <f t="shared" si="43"/>
        <v>0</v>
      </c>
      <c r="S401" s="469">
        <f t="shared" si="44"/>
        <v>0</v>
      </c>
    </row>
    <row r="402" spans="2:19" x14ac:dyDescent="0.35">
      <c r="B402" s="80"/>
      <c r="C402" s="119"/>
      <c r="D402" s="119"/>
      <c r="E402" s="84"/>
      <c r="F402" s="119"/>
      <c r="G402" s="120"/>
      <c r="H402" s="41"/>
      <c r="I402" s="41"/>
      <c r="J402" s="82"/>
      <c r="K402" s="290">
        <f t="shared" si="40"/>
        <v>0</v>
      </c>
      <c r="L402" s="291">
        <f t="shared" si="41"/>
        <v>0</v>
      </c>
      <c r="M402" s="290">
        <f>IF(P402="x",0,IF(I402&lt;(INDEX(Lookup!$U$2:$U$10,MATCH($D$43,Lookup!$S$2:$S$10,0))),0,ROUND(((_xlfn.DAYS(I402,H402)+1)*J402)/7,0)))</f>
        <v>0</v>
      </c>
      <c r="N402" s="408">
        <f t="shared" si="42"/>
        <v>0</v>
      </c>
      <c r="O402" s="332"/>
      <c r="P402" s="409"/>
      <c r="R402" s="457">
        <f t="shared" si="43"/>
        <v>0</v>
      </c>
      <c r="S402" s="469">
        <f t="shared" si="44"/>
        <v>0</v>
      </c>
    </row>
    <row r="403" spans="2:19" x14ac:dyDescent="0.35">
      <c r="B403" s="80"/>
      <c r="C403" s="119"/>
      <c r="D403" s="119"/>
      <c r="E403" s="84"/>
      <c r="F403" s="119"/>
      <c r="G403" s="120"/>
      <c r="H403" s="41"/>
      <c r="I403" s="41"/>
      <c r="J403" s="82"/>
      <c r="K403" s="290">
        <f t="shared" si="40"/>
        <v>0</v>
      </c>
      <c r="L403" s="291">
        <f t="shared" si="41"/>
        <v>0</v>
      </c>
      <c r="M403" s="290">
        <f>IF(P403="x",0,IF(I403&lt;(INDEX(Lookup!$U$2:$U$10,MATCH($D$43,Lookup!$S$2:$S$10,0))),0,ROUND(((_xlfn.DAYS(I403,H403)+1)*J403)/7,0)))</f>
        <v>0</v>
      </c>
      <c r="N403" s="408">
        <f t="shared" si="42"/>
        <v>0</v>
      </c>
      <c r="O403" s="332"/>
      <c r="P403" s="409"/>
      <c r="R403" s="457">
        <f t="shared" si="43"/>
        <v>0</v>
      </c>
      <c r="S403" s="469">
        <f t="shared" si="44"/>
        <v>0</v>
      </c>
    </row>
    <row r="404" spans="2:19" x14ac:dyDescent="0.35">
      <c r="B404" s="80"/>
      <c r="C404" s="119"/>
      <c r="D404" s="119"/>
      <c r="E404" s="84"/>
      <c r="F404" s="119"/>
      <c r="G404" s="120"/>
      <c r="H404" s="41"/>
      <c r="I404" s="41"/>
      <c r="J404" s="82"/>
      <c r="K404" s="290">
        <f t="shared" si="40"/>
        <v>0</v>
      </c>
      <c r="L404" s="291">
        <f t="shared" si="41"/>
        <v>0</v>
      </c>
      <c r="M404" s="290">
        <f>IF(P404="x",0,IF(I404&lt;(INDEX(Lookup!$U$2:$U$10,MATCH($D$43,Lookup!$S$2:$S$10,0))),0,ROUND(((_xlfn.DAYS(I404,H404)+1)*J404)/7,0)))</f>
        <v>0</v>
      </c>
      <c r="N404" s="408">
        <f t="shared" si="42"/>
        <v>0</v>
      </c>
      <c r="O404" s="332"/>
      <c r="P404" s="409"/>
      <c r="R404" s="457">
        <f t="shared" si="43"/>
        <v>0</v>
      </c>
      <c r="S404" s="469">
        <f t="shared" si="44"/>
        <v>0</v>
      </c>
    </row>
    <row r="405" spans="2:19" x14ac:dyDescent="0.35">
      <c r="B405" s="80"/>
      <c r="C405" s="119"/>
      <c r="D405" s="119"/>
      <c r="E405" s="84"/>
      <c r="F405" s="119"/>
      <c r="G405" s="120"/>
      <c r="H405" s="41"/>
      <c r="I405" s="41"/>
      <c r="J405" s="82"/>
      <c r="K405" s="290">
        <f t="shared" si="40"/>
        <v>0</v>
      </c>
      <c r="L405" s="291">
        <f t="shared" si="41"/>
        <v>0</v>
      </c>
      <c r="M405" s="290">
        <f>IF(P405="x",0,IF(I405&lt;(INDEX(Lookup!$U$2:$U$10,MATCH($D$43,Lookup!$S$2:$S$10,0))),0,ROUND(((_xlfn.DAYS(I405,H405)+1)*J405)/7,0)))</f>
        <v>0</v>
      </c>
      <c r="N405" s="408">
        <f t="shared" si="42"/>
        <v>0</v>
      </c>
      <c r="O405" s="332"/>
      <c r="P405" s="409"/>
      <c r="R405" s="457">
        <f t="shared" si="43"/>
        <v>0</v>
      </c>
      <c r="S405" s="469">
        <f t="shared" si="44"/>
        <v>0</v>
      </c>
    </row>
    <row r="406" spans="2:19" x14ac:dyDescent="0.35">
      <c r="B406" s="80"/>
      <c r="C406" s="119"/>
      <c r="D406" s="119"/>
      <c r="E406" s="84"/>
      <c r="F406" s="119"/>
      <c r="G406" s="120"/>
      <c r="H406" s="41"/>
      <c r="I406" s="41"/>
      <c r="J406" s="82"/>
      <c r="K406" s="290">
        <f t="shared" si="40"/>
        <v>0</v>
      </c>
      <c r="L406" s="291">
        <f t="shared" si="41"/>
        <v>0</v>
      </c>
      <c r="M406" s="290">
        <f>IF(P406="x",0,IF(I406&lt;(INDEX(Lookup!$U$2:$U$10,MATCH($D$43,Lookup!$S$2:$S$10,0))),0,ROUND(((_xlfn.DAYS(I406,H406)+1)*J406)/7,0)))</f>
        <v>0</v>
      </c>
      <c r="N406" s="408">
        <f t="shared" si="42"/>
        <v>0</v>
      </c>
      <c r="O406" s="332"/>
      <c r="P406" s="409"/>
      <c r="R406" s="457">
        <f t="shared" si="43"/>
        <v>0</v>
      </c>
      <c r="S406" s="469">
        <f t="shared" si="44"/>
        <v>0</v>
      </c>
    </row>
    <row r="407" spans="2:19" x14ac:dyDescent="0.35">
      <c r="B407" s="80"/>
      <c r="C407" s="119"/>
      <c r="D407" s="119"/>
      <c r="E407" s="84"/>
      <c r="F407" s="119"/>
      <c r="G407" s="120"/>
      <c r="H407" s="41"/>
      <c r="I407" s="41"/>
      <c r="J407" s="82"/>
      <c r="K407" s="290">
        <f t="shared" si="40"/>
        <v>0</v>
      </c>
      <c r="L407" s="291">
        <f t="shared" si="41"/>
        <v>0</v>
      </c>
      <c r="M407" s="290">
        <f>IF(P407="x",0,IF(I407&lt;(INDEX(Lookup!$U$2:$U$10,MATCH($D$43,Lookup!$S$2:$S$10,0))),0,ROUND(((_xlfn.DAYS(I407,H407)+1)*J407)/7,0)))</f>
        <v>0</v>
      </c>
      <c r="N407" s="408">
        <f t="shared" si="42"/>
        <v>0</v>
      </c>
      <c r="O407" s="332"/>
      <c r="P407" s="409"/>
      <c r="R407" s="457">
        <f t="shared" si="43"/>
        <v>0</v>
      </c>
      <c r="S407" s="469">
        <f t="shared" si="44"/>
        <v>0</v>
      </c>
    </row>
    <row r="408" spans="2:19" x14ac:dyDescent="0.35">
      <c r="B408" s="80"/>
      <c r="C408" s="119"/>
      <c r="D408" s="119"/>
      <c r="E408" s="84"/>
      <c r="F408" s="119"/>
      <c r="G408" s="120"/>
      <c r="H408" s="41"/>
      <c r="I408" s="41"/>
      <c r="J408" s="82"/>
      <c r="K408" s="290">
        <f t="shared" si="40"/>
        <v>0</v>
      </c>
      <c r="L408" s="291">
        <f t="shared" si="41"/>
        <v>0</v>
      </c>
      <c r="M408" s="290">
        <f>IF(P408="x",0,IF(I408&lt;(INDEX(Lookup!$U$2:$U$10,MATCH($D$43,Lookup!$S$2:$S$10,0))),0,ROUND(((_xlfn.DAYS(I408,H408)+1)*J408)/7,0)))</f>
        <v>0</v>
      </c>
      <c r="N408" s="408">
        <f t="shared" si="42"/>
        <v>0</v>
      </c>
      <c r="O408" s="332"/>
      <c r="P408" s="409"/>
      <c r="R408" s="457">
        <f t="shared" si="43"/>
        <v>0</v>
      </c>
      <c r="S408" s="469">
        <f t="shared" si="44"/>
        <v>0</v>
      </c>
    </row>
    <row r="409" spans="2:19" x14ac:dyDescent="0.35">
      <c r="B409" s="80"/>
      <c r="C409" s="119"/>
      <c r="D409" s="119"/>
      <c r="E409" s="84"/>
      <c r="F409" s="119"/>
      <c r="G409" s="120"/>
      <c r="H409" s="41"/>
      <c r="I409" s="41"/>
      <c r="J409" s="82"/>
      <c r="K409" s="290">
        <f t="shared" si="40"/>
        <v>0</v>
      </c>
      <c r="L409" s="291">
        <f t="shared" si="41"/>
        <v>0</v>
      </c>
      <c r="M409" s="290">
        <f>IF(P409="x",0,IF(I409&lt;(INDEX(Lookup!$U$2:$U$10,MATCH($D$43,Lookup!$S$2:$S$10,0))),0,ROUND(((_xlfn.DAYS(I409,H409)+1)*J409)/7,0)))</f>
        <v>0</v>
      </c>
      <c r="N409" s="408">
        <f t="shared" si="42"/>
        <v>0</v>
      </c>
      <c r="O409" s="332"/>
      <c r="P409" s="409"/>
      <c r="R409" s="457">
        <f t="shared" si="43"/>
        <v>0</v>
      </c>
      <c r="S409" s="469">
        <f t="shared" si="44"/>
        <v>0</v>
      </c>
    </row>
    <row r="410" spans="2:19" x14ac:dyDescent="0.35">
      <c r="B410" s="80"/>
      <c r="C410" s="119"/>
      <c r="D410" s="119"/>
      <c r="E410" s="84"/>
      <c r="F410" s="119"/>
      <c r="G410" s="120"/>
      <c r="H410" s="41"/>
      <c r="I410" s="41"/>
      <c r="J410" s="82"/>
      <c r="K410" s="290">
        <f t="shared" si="40"/>
        <v>0</v>
      </c>
      <c r="L410" s="291">
        <f t="shared" si="41"/>
        <v>0</v>
      </c>
      <c r="M410" s="290">
        <f>IF(P410="x",0,IF(I410&lt;(INDEX(Lookup!$U$2:$U$10,MATCH($D$43,Lookup!$S$2:$S$10,0))),0,ROUND(((_xlfn.DAYS(I410,H410)+1)*J410)/7,0)))</f>
        <v>0</v>
      </c>
      <c r="N410" s="408">
        <f t="shared" si="42"/>
        <v>0</v>
      </c>
      <c r="O410" s="332"/>
      <c r="P410" s="409"/>
      <c r="R410" s="457">
        <f t="shared" si="43"/>
        <v>0</v>
      </c>
      <c r="S410" s="469">
        <f t="shared" si="44"/>
        <v>0</v>
      </c>
    </row>
    <row r="411" spans="2:19" x14ac:dyDescent="0.35">
      <c r="B411" s="80"/>
      <c r="C411" s="119"/>
      <c r="D411" s="119"/>
      <c r="E411" s="84"/>
      <c r="F411" s="119"/>
      <c r="G411" s="120"/>
      <c r="H411" s="41"/>
      <c r="I411" s="41"/>
      <c r="J411" s="82"/>
      <c r="K411" s="290">
        <f t="shared" si="40"/>
        <v>0</v>
      </c>
      <c r="L411" s="291">
        <f t="shared" si="41"/>
        <v>0</v>
      </c>
      <c r="M411" s="290">
        <f>IF(P411="x",0,IF(I411&lt;(INDEX(Lookup!$U$2:$U$10,MATCH($D$43,Lookup!$S$2:$S$10,0))),0,ROUND(((_xlfn.DAYS(I411,H411)+1)*J411)/7,0)))</f>
        <v>0</v>
      </c>
      <c r="N411" s="408">
        <f t="shared" si="42"/>
        <v>0</v>
      </c>
      <c r="O411" s="332"/>
      <c r="P411" s="409"/>
      <c r="R411" s="457">
        <f t="shared" si="43"/>
        <v>0</v>
      </c>
      <c r="S411" s="469">
        <f t="shared" si="44"/>
        <v>0</v>
      </c>
    </row>
    <row r="412" spans="2:19" x14ac:dyDescent="0.35">
      <c r="B412" s="80"/>
      <c r="C412" s="119"/>
      <c r="D412" s="119"/>
      <c r="E412" s="84"/>
      <c r="F412" s="119"/>
      <c r="G412" s="120"/>
      <c r="H412" s="41"/>
      <c r="I412" s="41"/>
      <c r="J412" s="82"/>
      <c r="K412" s="290">
        <f t="shared" si="40"/>
        <v>0</v>
      </c>
      <c r="L412" s="291">
        <f t="shared" si="41"/>
        <v>0</v>
      </c>
      <c r="M412" s="290">
        <f>IF(P412="x",0,IF(I412&lt;(INDEX(Lookup!$U$2:$U$10,MATCH($D$43,Lookup!$S$2:$S$10,0))),0,ROUND(((_xlfn.DAYS(I412,H412)+1)*J412)/7,0)))</f>
        <v>0</v>
      </c>
      <c r="N412" s="408">
        <f t="shared" si="42"/>
        <v>0</v>
      </c>
      <c r="O412" s="332"/>
      <c r="P412" s="409"/>
      <c r="R412" s="457">
        <f t="shared" si="43"/>
        <v>0</v>
      </c>
      <c r="S412" s="469">
        <f t="shared" si="44"/>
        <v>0</v>
      </c>
    </row>
    <row r="413" spans="2:19" x14ac:dyDescent="0.35">
      <c r="B413" s="80"/>
      <c r="C413" s="119"/>
      <c r="D413" s="119"/>
      <c r="E413" s="84"/>
      <c r="F413" s="119"/>
      <c r="G413" s="120"/>
      <c r="H413" s="41"/>
      <c r="I413" s="41"/>
      <c r="J413" s="82"/>
      <c r="K413" s="290">
        <f t="shared" si="40"/>
        <v>0</v>
      </c>
      <c r="L413" s="291">
        <f t="shared" si="41"/>
        <v>0</v>
      </c>
      <c r="M413" s="290">
        <f>IF(P413="x",0,IF(I413&lt;(INDEX(Lookup!$U$2:$U$10,MATCH($D$43,Lookup!$S$2:$S$10,0))),0,ROUND(((_xlfn.DAYS(I413,H413)+1)*J413)/7,0)))</f>
        <v>0</v>
      </c>
      <c r="N413" s="408">
        <f t="shared" si="42"/>
        <v>0</v>
      </c>
      <c r="O413" s="332"/>
      <c r="P413" s="409"/>
      <c r="R413" s="457">
        <f t="shared" si="43"/>
        <v>0</v>
      </c>
      <c r="S413" s="469">
        <f t="shared" si="44"/>
        <v>0</v>
      </c>
    </row>
    <row r="414" spans="2:19" x14ac:dyDescent="0.35">
      <c r="B414" s="80"/>
      <c r="C414" s="119"/>
      <c r="D414" s="119"/>
      <c r="E414" s="84"/>
      <c r="F414" s="119"/>
      <c r="G414" s="120"/>
      <c r="H414" s="41"/>
      <c r="I414" s="41"/>
      <c r="J414" s="82"/>
      <c r="K414" s="290">
        <f t="shared" si="40"/>
        <v>0</v>
      </c>
      <c r="L414" s="291">
        <f t="shared" si="41"/>
        <v>0</v>
      </c>
      <c r="M414" s="290">
        <f>IF(P414="x",0,IF(I414&lt;(INDEX(Lookup!$U$2:$U$10,MATCH($D$43,Lookup!$S$2:$S$10,0))),0,ROUND(((_xlfn.DAYS(I414,H414)+1)*J414)/7,0)))</f>
        <v>0</v>
      </c>
      <c r="N414" s="408">
        <f t="shared" si="42"/>
        <v>0</v>
      </c>
      <c r="O414" s="332"/>
      <c r="P414" s="409"/>
      <c r="R414" s="457">
        <f t="shared" si="43"/>
        <v>0</v>
      </c>
      <c r="S414" s="469">
        <f t="shared" si="44"/>
        <v>0</v>
      </c>
    </row>
    <row r="415" spans="2:19" x14ac:dyDescent="0.35">
      <c r="B415" s="80"/>
      <c r="C415" s="119"/>
      <c r="D415" s="119"/>
      <c r="E415" s="84"/>
      <c r="F415" s="119"/>
      <c r="G415" s="120"/>
      <c r="H415" s="41"/>
      <c r="I415" s="41"/>
      <c r="J415" s="82"/>
      <c r="K415" s="290">
        <f t="shared" si="40"/>
        <v>0</v>
      </c>
      <c r="L415" s="291">
        <f t="shared" si="41"/>
        <v>0</v>
      </c>
      <c r="M415" s="290">
        <f>IF(P415="x",0,IF(I415&lt;(INDEX(Lookup!$U$2:$U$10,MATCH($D$43,Lookup!$S$2:$S$10,0))),0,ROUND(((_xlfn.DAYS(I415,H415)+1)*J415)/7,0)))</f>
        <v>0</v>
      </c>
      <c r="N415" s="408">
        <f t="shared" si="42"/>
        <v>0</v>
      </c>
      <c r="O415" s="332"/>
      <c r="P415" s="409"/>
      <c r="R415" s="457">
        <f t="shared" si="43"/>
        <v>0</v>
      </c>
      <c r="S415" s="469">
        <f t="shared" si="44"/>
        <v>0</v>
      </c>
    </row>
    <row r="416" spans="2:19" x14ac:dyDescent="0.35">
      <c r="B416" s="80"/>
      <c r="C416" s="119"/>
      <c r="D416" s="119"/>
      <c r="E416" s="84"/>
      <c r="F416" s="119"/>
      <c r="G416" s="120"/>
      <c r="H416" s="41"/>
      <c r="I416" s="41"/>
      <c r="J416" s="82"/>
      <c r="K416" s="290">
        <f t="shared" si="40"/>
        <v>0</v>
      </c>
      <c r="L416" s="291">
        <f t="shared" si="41"/>
        <v>0</v>
      </c>
      <c r="M416" s="290">
        <f>IF(P416="x",0,IF(I416&lt;(INDEX(Lookup!$U$2:$U$10,MATCH($D$43,Lookup!$S$2:$S$10,0))),0,ROUND(((_xlfn.DAYS(I416,H416)+1)*J416)/7,0)))</f>
        <v>0</v>
      </c>
      <c r="N416" s="408">
        <f t="shared" si="42"/>
        <v>0</v>
      </c>
      <c r="O416" s="332"/>
      <c r="P416" s="409"/>
      <c r="R416" s="457">
        <f t="shared" si="43"/>
        <v>0</v>
      </c>
      <c r="S416" s="469">
        <f t="shared" si="44"/>
        <v>0</v>
      </c>
    </row>
    <row r="417" spans="2:19" x14ac:dyDescent="0.35">
      <c r="B417" s="80"/>
      <c r="C417" s="119"/>
      <c r="D417" s="119"/>
      <c r="E417" s="84"/>
      <c r="F417" s="119"/>
      <c r="G417" s="120"/>
      <c r="H417" s="41"/>
      <c r="I417" s="41"/>
      <c r="J417" s="82"/>
      <c r="K417" s="290">
        <f t="shared" si="40"/>
        <v>0</v>
      </c>
      <c r="L417" s="291">
        <f t="shared" si="41"/>
        <v>0</v>
      </c>
      <c r="M417" s="290">
        <f>IF(P417="x",0,IF(I417&lt;(INDEX(Lookup!$U$2:$U$10,MATCH($D$43,Lookup!$S$2:$S$10,0))),0,ROUND(((_xlfn.DAYS(I417,H417)+1)*J417)/7,0)))</f>
        <v>0</v>
      </c>
      <c r="N417" s="408">
        <f t="shared" si="42"/>
        <v>0</v>
      </c>
      <c r="O417" s="332"/>
      <c r="P417" s="409"/>
      <c r="R417" s="457">
        <f t="shared" si="43"/>
        <v>0</v>
      </c>
      <c r="S417" s="469">
        <f t="shared" si="44"/>
        <v>0</v>
      </c>
    </row>
    <row r="418" spans="2:19" x14ac:dyDescent="0.35">
      <c r="B418" s="80"/>
      <c r="C418" s="119"/>
      <c r="D418" s="119"/>
      <c r="E418" s="84"/>
      <c r="F418" s="119"/>
      <c r="G418" s="120"/>
      <c r="H418" s="41"/>
      <c r="I418" s="41"/>
      <c r="J418" s="82"/>
      <c r="K418" s="290">
        <f t="shared" si="40"/>
        <v>0</v>
      </c>
      <c r="L418" s="291">
        <f t="shared" si="41"/>
        <v>0</v>
      </c>
      <c r="M418" s="290">
        <f>IF(P418="x",0,IF(I418&lt;(INDEX(Lookup!$U$2:$U$10,MATCH($D$43,Lookup!$S$2:$S$10,0))),0,ROUND(((_xlfn.DAYS(I418,H418)+1)*J418)/7,0)))</f>
        <v>0</v>
      </c>
      <c r="N418" s="408">
        <f t="shared" si="42"/>
        <v>0</v>
      </c>
      <c r="O418" s="332"/>
      <c r="P418" s="409"/>
      <c r="R418" s="457">
        <f t="shared" si="43"/>
        <v>0</v>
      </c>
      <c r="S418" s="469">
        <f t="shared" si="44"/>
        <v>0</v>
      </c>
    </row>
    <row r="419" spans="2:19" x14ac:dyDescent="0.35">
      <c r="B419" s="80"/>
      <c r="C419" s="119"/>
      <c r="D419" s="119"/>
      <c r="E419" s="84"/>
      <c r="F419" s="119"/>
      <c r="G419" s="120"/>
      <c r="H419" s="41"/>
      <c r="I419" s="41"/>
      <c r="J419" s="82"/>
      <c r="K419" s="290">
        <f t="shared" si="40"/>
        <v>0</v>
      </c>
      <c r="L419" s="291">
        <f t="shared" si="41"/>
        <v>0</v>
      </c>
      <c r="M419" s="290">
        <f>IF(P419="x",0,IF(I419&lt;(INDEX(Lookup!$U$2:$U$10,MATCH($D$43,Lookup!$S$2:$S$10,0))),0,ROUND(((_xlfn.DAYS(I419,H419)+1)*J419)/7,0)))</f>
        <v>0</v>
      </c>
      <c r="N419" s="408">
        <f t="shared" si="42"/>
        <v>0</v>
      </c>
      <c r="O419" s="332"/>
      <c r="P419" s="409"/>
      <c r="R419" s="457">
        <f t="shared" si="43"/>
        <v>0</v>
      </c>
      <c r="S419" s="469">
        <f t="shared" si="44"/>
        <v>0</v>
      </c>
    </row>
    <row r="420" spans="2:19" x14ac:dyDescent="0.35">
      <c r="B420" s="80"/>
      <c r="C420" s="119"/>
      <c r="D420" s="119"/>
      <c r="E420" s="84"/>
      <c r="F420" s="119"/>
      <c r="G420" s="120"/>
      <c r="H420" s="41"/>
      <c r="I420" s="41"/>
      <c r="J420" s="82"/>
      <c r="K420" s="290">
        <f t="shared" si="40"/>
        <v>0</v>
      </c>
      <c r="L420" s="291">
        <f t="shared" si="41"/>
        <v>0</v>
      </c>
      <c r="M420" s="290">
        <f>IF(P420="x",0,IF(I420&lt;(INDEX(Lookup!$U$2:$U$10,MATCH($D$43,Lookup!$S$2:$S$10,0))),0,ROUND(((_xlfn.DAYS(I420,H420)+1)*J420)/7,0)))</f>
        <v>0</v>
      </c>
      <c r="N420" s="408">
        <f t="shared" si="42"/>
        <v>0</v>
      </c>
      <c r="O420" s="332"/>
      <c r="P420" s="409"/>
      <c r="R420" s="457">
        <f t="shared" si="43"/>
        <v>0</v>
      </c>
      <c r="S420" s="469">
        <f t="shared" si="44"/>
        <v>0</v>
      </c>
    </row>
    <row r="421" spans="2:19" x14ac:dyDescent="0.35">
      <c r="B421" s="80"/>
      <c r="C421" s="119"/>
      <c r="D421" s="119"/>
      <c r="E421" s="84"/>
      <c r="F421" s="119"/>
      <c r="G421" s="120"/>
      <c r="H421" s="41"/>
      <c r="I421" s="41"/>
      <c r="J421" s="82"/>
      <c r="K421" s="290">
        <f t="shared" si="40"/>
        <v>0</v>
      </c>
      <c r="L421" s="291">
        <f t="shared" si="41"/>
        <v>0</v>
      </c>
      <c r="M421" s="290">
        <f>IF(P421="x",0,IF(I421&lt;(INDEX(Lookup!$U$2:$U$10,MATCH($D$43,Lookup!$S$2:$S$10,0))),0,ROUND(((_xlfn.DAYS(I421,H421)+1)*J421)/7,0)))</f>
        <v>0</v>
      </c>
      <c r="N421" s="408">
        <f t="shared" si="42"/>
        <v>0</v>
      </c>
      <c r="O421" s="332"/>
      <c r="P421" s="409"/>
      <c r="R421" s="457">
        <f t="shared" si="43"/>
        <v>0</v>
      </c>
      <c r="S421" s="469">
        <f t="shared" si="44"/>
        <v>0</v>
      </c>
    </row>
    <row r="422" spans="2:19" x14ac:dyDescent="0.35">
      <c r="B422" s="80"/>
      <c r="C422" s="119"/>
      <c r="D422" s="119"/>
      <c r="E422" s="84"/>
      <c r="F422" s="119"/>
      <c r="G422" s="120"/>
      <c r="H422" s="41"/>
      <c r="I422" s="41"/>
      <c r="J422" s="82"/>
      <c r="K422" s="290">
        <f t="shared" si="40"/>
        <v>0</v>
      </c>
      <c r="L422" s="291">
        <f t="shared" si="41"/>
        <v>0</v>
      </c>
      <c r="M422" s="290">
        <f>IF(P422="x",0,IF(I422&lt;(INDEX(Lookup!$U$2:$U$10,MATCH($D$43,Lookup!$S$2:$S$10,0))),0,ROUND(((_xlfn.DAYS(I422,H422)+1)*J422)/7,0)))</f>
        <v>0</v>
      </c>
      <c r="N422" s="408">
        <f t="shared" si="42"/>
        <v>0</v>
      </c>
      <c r="O422" s="332"/>
      <c r="P422" s="409"/>
      <c r="R422" s="457">
        <f t="shared" si="43"/>
        <v>0</v>
      </c>
      <c r="S422" s="469">
        <f t="shared" si="44"/>
        <v>0</v>
      </c>
    </row>
    <row r="423" spans="2:19" x14ac:dyDescent="0.35">
      <c r="B423" s="80"/>
      <c r="C423" s="119"/>
      <c r="D423" s="119"/>
      <c r="E423" s="84"/>
      <c r="F423" s="119"/>
      <c r="G423" s="120"/>
      <c r="H423" s="41"/>
      <c r="I423" s="41"/>
      <c r="J423" s="82"/>
      <c r="K423" s="290">
        <f t="shared" si="40"/>
        <v>0</v>
      </c>
      <c r="L423" s="291">
        <f t="shared" si="41"/>
        <v>0</v>
      </c>
      <c r="M423" s="290">
        <f>IF(P423="x",0,IF(I423&lt;(INDEX(Lookup!$U$2:$U$10,MATCH($D$43,Lookup!$S$2:$S$10,0))),0,ROUND(((_xlfn.DAYS(I423,H423)+1)*J423)/7,0)))</f>
        <v>0</v>
      </c>
      <c r="N423" s="408">
        <f t="shared" si="42"/>
        <v>0</v>
      </c>
      <c r="O423" s="332"/>
      <c r="P423" s="409"/>
      <c r="R423" s="457">
        <f t="shared" si="43"/>
        <v>0</v>
      </c>
      <c r="S423" s="469">
        <f t="shared" si="44"/>
        <v>0</v>
      </c>
    </row>
    <row r="424" spans="2:19" x14ac:dyDescent="0.35">
      <c r="B424" s="80"/>
      <c r="C424" s="119"/>
      <c r="D424" s="119"/>
      <c r="E424" s="84"/>
      <c r="F424" s="119"/>
      <c r="G424" s="120"/>
      <c r="H424" s="41"/>
      <c r="I424" s="41"/>
      <c r="J424" s="82"/>
      <c r="K424" s="290">
        <f t="shared" si="40"/>
        <v>0</v>
      </c>
      <c r="L424" s="291">
        <f t="shared" si="41"/>
        <v>0</v>
      </c>
      <c r="M424" s="290">
        <f>IF(P424="x",0,IF(I424&lt;(INDEX(Lookup!$U$2:$U$10,MATCH($D$43,Lookup!$S$2:$S$10,0))),0,ROUND(((_xlfn.DAYS(I424,H424)+1)*J424)/7,0)))</f>
        <v>0</v>
      </c>
      <c r="N424" s="408">
        <f t="shared" si="42"/>
        <v>0</v>
      </c>
      <c r="O424" s="332"/>
      <c r="P424" s="409"/>
      <c r="R424" s="457">
        <f t="shared" si="43"/>
        <v>0</v>
      </c>
      <c r="S424" s="469">
        <f t="shared" si="44"/>
        <v>0</v>
      </c>
    </row>
    <row r="425" spans="2:19" x14ac:dyDescent="0.35">
      <c r="B425" s="80"/>
      <c r="C425" s="119"/>
      <c r="D425" s="119"/>
      <c r="E425" s="84"/>
      <c r="F425" s="119"/>
      <c r="G425" s="120"/>
      <c r="H425" s="41"/>
      <c r="I425" s="41"/>
      <c r="J425" s="82"/>
      <c r="K425" s="290">
        <f t="shared" si="40"/>
        <v>0</v>
      </c>
      <c r="L425" s="291">
        <f t="shared" si="41"/>
        <v>0</v>
      </c>
      <c r="M425" s="290">
        <f>IF(P425="x",0,IF(I425&lt;(INDEX(Lookup!$U$2:$U$10,MATCH($D$43,Lookup!$S$2:$S$10,0))),0,ROUND(((_xlfn.DAYS(I425,H425)+1)*J425)/7,0)))</f>
        <v>0</v>
      </c>
      <c r="N425" s="408">
        <f t="shared" si="42"/>
        <v>0</v>
      </c>
      <c r="O425" s="332"/>
      <c r="P425" s="409"/>
      <c r="R425" s="457">
        <f t="shared" si="43"/>
        <v>0</v>
      </c>
      <c r="S425" s="469">
        <f t="shared" si="44"/>
        <v>0</v>
      </c>
    </row>
    <row r="426" spans="2:19" x14ac:dyDescent="0.35">
      <c r="B426" s="80"/>
      <c r="C426" s="119"/>
      <c r="D426" s="119"/>
      <c r="E426" s="84"/>
      <c r="F426" s="119"/>
      <c r="G426" s="120"/>
      <c r="H426" s="41"/>
      <c r="I426" s="41"/>
      <c r="J426" s="82"/>
      <c r="K426" s="290">
        <f t="shared" si="40"/>
        <v>0</v>
      </c>
      <c r="L426" s="291">
        <f t="shared" si="41"/>
        <v>0</v>
      </c>
      <c r="M426" s="290">
        <f>IF(P426="x",0,IF(I426&lt;(INDEX(Lookup!$U$2:$U$10,MATCH($D$43,Lookup!$S$2:$S$10,0))),0,ROUND(((_xlfn.DAYS(I426,H426)+1)*J426)/7,0)))</f>
        <v>0</v>
      </c>
      <c r="N426" s="408">
        <f t="shared" si="42"/>
        <v>0</v>
      </c>
      <c r="O426" s="332"/>
      <c r="P426" s="409"/>
      <c r="R426" s="457">
        <f t="shared" si="43"/>
        <v>0</v>
      </c>
      <c r="S426" s="469">
        <f t="shared" si="44"/>
        <v>0</v>
      </c>
    </row>
    <row r="427" spans="2:19" x14ac:dyDescent="0.35">
      <c r="B427" s="80"/>
      <c r="C427" s="119"/>
      <c r="D427" s="119"/>
      <c r="E427" s="84"/>
      <c r="F427" s="119"/>
      <c r="G427" s="120"/>
      <c r="H427" s="41"/>
      <c r="I427" s="41"/>
      <c r="J427" s="82"/>
      <c r="K427" s="290">
        <f t="shared" si="40"/>
        <v>0</v>
      </c>
      <c r="L427" s="291">
        <f t="shared" si="41"/>
        <v>0</v>
      </c>
      <c r="M427" s="290">
        <f>IF(P427="x",0,IF(I427&lt;(INDEX(Lookup!$U$2:$U$10,MATCH($D$43,Lookup!$S$2:$S$10,0))),0,ROUND(((_xlfn.DAYS(I427,H427)+1)*J427)/7,0)))</f>
        <v>0</v>
      </c>
      <c r="N427" s="408">
        <f t="shared" si="42"/>
        <v>0</v>
      </c>
      <c r="O427" s="332"/>
      <c r="P427" s="409"/>
      <c r="R427" s="457">
        <f t="shared" si="43"/>
        <v>0</v>
      </c>
      <c r="S427" s="469">
        <f t="shared" si="44"/>
        <v>0</v>
      </c>
    </row>
    <row r="428" spans="2:19" x14ac:dyDescent="0.35">
      <c r="B428" s="80"/>
      <c r="C428" s="119"/>
      <c r="D428" s="119"/>
      <c r="E428" s="84"/>
      <c r="F428" s="119"/>
      <c r="G428" s="120"/>
      <c r="H428" s="41"/>
      <c r="I428" s="41"/>
      <c r="J428" s="82"/>
      <c r="K428" s="290">
        <f t="shared" si="40"/>
        <v>0</v>
      </c>
      <c r="L428" s="291">
        <f t="shared" si="41"/>
        <v>0</v>
      </c>
      <c r="M428" s="290">
        <f>IF(P428="x",0,IF(I428&lt;(INDEX(Lookup!$U$2:$U$10,MATCH($D$43,Lookup!$S$2:$S$10,0))),0,ROUND(((_xlfn.DAYS(I428,H428)+1)*J428)/7,0)))</f>
        <v>0</v>
      </c>
      <c r="N428" s="408">
        <f t="shared" si="42"/>
        <v>0</v>
      </c>
      <c r="O428" s="332"/>
      <c r="P428" s="409"/>
      <c r="R428" s="457">
        <f t="shared" si="43"/>
        <v>0</v>
      </c>
      <c r="S428" s="469">
        <f t="shared" si="44"/>
        <v>0</v>
      </c>
    </row>
    <row r="429" spans="2:19" x14ac:dyDescent="0.35">
      <c r="B429" s="80"/>
      <c r="C429" s="119"/>
      <c r="D429" s="119"/>
      <c r="E429" s="84"/>
      <c r="F429" s="119"/>
      <c r="G429" s="120"/>
      <c r="H429" s="41"/>
      <c r="I429" s="41"/>
      <c r="J429" s="82"/>
      <c r="K429" s="290">
        <f t="shared" si="40"/>
        <v>0</v>
      </c>
      <c r="L429" s="291">
        <f t="shared" si="41"/>
        <v>0</v>
      </c>
      <c r="M429" s="290">
        <f>IF(P429="x",0,IF(I429&lt;(INDEX(Lookup!$U$2:$U$10,MATCH($D$43,Lookup!$S$2:$S$10,0))),0,ROUND(((_xlfn.DAYS(I429,H429)+1)*J429)/7,0)))</f>
        <v>0</v>
      </c>
      <c r="N429" s="408">
        <f t="shared" si="42"/>
        <v>0</v>
      </c>
      <c r="O429" s="332"/>
      <c r="P429" s="409"/>
      <c r="R429" s="457">
        <f t="shared" si="43"/>
        <v>0</v>
      </c>
      <c r="S429" s="469">
        <f t="shared" si="44"/>
        <v>0</v>
      </c>
    </row>
    <row r="430" spans="2:19" x14ac:dyDescent="0.35">
      <c r="B430" s="80"/>
      <c r="C430" s="119"/>
      <c r="D430" s="119"/>
      <c r="E430" s="84"/>
      <c r="F430" s="119"/>
      <c r="G430" s="120"/>
      <c r="H430" s="41"/>
      <c r="I430" s="41"/>
      <c r="J430" s="82"/>
      <c r="K430" s="290">
        <f t="shared" si="40"/>
        <v>0</v>
      </c>
      <c r="L430" s="291">
        <f t="shared" si="41"/>
        <v>0</v>
      </c>
      <c r="M430" s="290">
        <f>IF(P430="x",0,IF(I430&lt;(INDEX(Lookup!$U$2:$U$10,MATCH($D$43,Lookup!$S$2:$S$10,0))),0,ROUND(((_xlfn.DAYS(I430,H430)+1)*J430)/7,0)))</f>
        <v>0</v>
      </c>
      <c r="N430" s="408">
        <f t="shared" si="42"/>
        <v>0</v>
      </c>
      <c r="O430" s="332"/>
      <c r="P430" s="409"/>
      <c r="R430" s="457">
        <f t="shared" si="43"/>
        <v>0</v>
      </c>
      <c r="S430" s="469">
        <f t="shared" si="44"/>
        <v>0</v>
      </c>
    </row>
    <row r="431" spans="2:19" x14ac:dyDescent="0.35">
      <c r="B431" s="80"/>
      <c r="C431" s="119"/>
      <c r="D431" s="119"/>
      <c r="E431" s="84"/>
      <c r="F431" s="119"/>
      <c r="G431" s="120"/>
      <c r="H431" s="41"/>
      <c r="I431" s="41"/>
      <c r="J431" s="82"/>
      <c r="K431" s="290">
        <f t="shared" ref="K431:K494" si="45">ROUND(((_xlfn.DAYS(I431,H431)+1)*J431)/7,0)</f>
        <v>0</v>
      </c>
      <c r="L431" s="291">
        <f t="shared" ref="L431:L494" si="46">K431*$K$6</f>
        <v>0</v>
      </c>
      <c r="M431" s="290">
        <f>IF(P431="x",0,IF(I431&lt;(INDEX(Lookup!$U$2:$U$10,MATCH($D$43,Lookup!$S$2:$S$10,0))),0,ROUND(((_xlfn.DAYS(I431,H431)+1)*J431)/7,0)))</f>
        <v>0</v>
      </c>
      <c r="N431" s="408">
        <f t="shared" ref="N431:N494" si="47">M431*$K$6</f>
        <v>0</v>
      </c>
      <c r="O431" s="332"/>
      <c r="P431" s="409"/>
      <c r="R431" s="457">
        <f t="shared" ref="R431:R494" si="48">L431*$I$30</f>
        <v>0</v>
      </c>
      <c r="S431" s="469">
        <f t="shared" ref="S431:S494" si="49">N431*$I$40</f>
        <v>0</v>
      </c>
    </row>
    <row r="432" spans="2:19" x14ac:dyDescent="0.35">
      <c r="B432" s="80"/>
      <c r="C432" s="119"/>
      <c r="D432" s="119"/>
      <c r="E432" s="84"/>
      <c r="F432" s="119"/>
      <c r="G432" s="120"/>
      <c r="H432" s="41"/>
      <c r="I432" s="41"/>
      <c r="J432" s="82"/>
      <c r="K432" s="290">
        <f t="shared" si="45"/>
        <v>0</v>
      </c>
      <c r="L432" s="291">
        <f t="shared" si="46"/>
        <v>0</v>
      </c>
      <c r="M432" s="290">
        <f>IF(P432="x",0,IF(I432&lt;(INDEX(Lookup!$U$2:$U$10,MATCH($D$43,Lookup!$S$2:$S$10,0))),0,ROUND(((_xlfn.DAYS(I432,H432)+1)*J432)/7,0)))</f>
        <v>0</v>
      </c>
      <c r="N432" s="408">
        <f t="shared" si="47"/>
        <v>0</v>
      </c>
      <c r="O432" s="332"/>
      <c r="P432" s="409"/>
      <c r="R432" s="457">
        <f t="shared" si="48"/>
        <v>0</v>
      </c>
      <c r="S432" s="469">
        <f t="shared" si="49"/>
        <v>0</v>
      </c>
    </row>
    <row r="433" spans="2:19" x14ac:dyDescent="0.35">
      <c r="B433" s="80"/>
      <c r="C433" s="119"/>
      <c r="D433" s="119"/>
      <c r="E433" s="84"/>
      <c r="F433" s="119"/>
      <c r="G433" s="120"/>
      <c r="H433" s="41"/>
      <c r="I433" s="41"/>
      <c r="J433" s="82"/>
      <c r="K433" s="290">
        <f t="shared" si="45"/>
        <v>0</v>
      </c>
      <c r="L433" s="291">
        <f t="shared" si="46"/>
        <v>0</v>
      </c>
      <c r="M433" s="290">
        <f>IF(P433="x",0,IF(I433&lt;(INDEX(Lookup!$U$2:$U$10,MATCH($D$43,Lookup!$S$2:$S$10,0))),0,ROUND(((_xlfn.DAYS(I433,H433)+1)*J433)/7,0)))</f>
        <v>0</v>
      </c>
      <c r="N433" s="408">
        <f t="shared" si="47"/>
        <v>0</v>
      </c>
      <c r="O433" s="332"/>
      <c r="P433" s="409"/>
      <c r="R433" s="457">
        <f t="shared" si="48"/>
        <v>0</v>
      </c>
      <c r="S433" s="469">
        <f t="shared" si="49"/>
        <v>0</v>
      </c>
    </row>
    <row r="434" spans="2:19" x14ac:dyDescent="0.35">
      <c r="B434" s="80"/>
      <c r="C434" s="119"/>
      <c r="D434" s="119"/>
      <c r="E434" s="84"/>
      <c r="F434" s="119"/>
      <c r="G434" s="120"/>
      <c r="H434" s="41"/>
      <c r="I434" s="41"/>
      <c r="J434" s="82"/>
      <c r="K434" s="290">
        <f t="shared" si="45"/>
        <v>0</v>
      </c>
      <c r="L434" s="291">
        <f t="shared" si="46"/>
        <v>0</v>
      </c>
      <c r="M434" s="290">
        <f>IF(P434="x",0,IF(I434&lt;(INDEX(Lookup!$U$2:$U$10,MATCH($D$43,Lookup!$S$2:$S$10,0))),0,ROUND(((_xlfn.DAYS(I434,H434)+1)*J434)/7,0)))</f>
        <v>0</v>
      </c>
      <c r="N434" s="408">
        <f t="shared" si="47"/>
        <v>0</v>
      </c>
      <c r="O434" s="332"/>
      <c r="P434" s="409"/>
      <c r="R434" s="457">
        <f t="shared" si="48"/>
        <v>0</v>
      </c>
      <c r="S434" s="469">
        <f t="shared" si="49"/>
        <v>0</v>
      </c>
    </row>
    <row r="435" spans="2:19" x14ac:dyDescent="0.35">
      <c r="B435" s="80"/>
      <c r="C435" s="119"/>
      <c r="D435" s="119"/>
      <c r="E435" s="84"/>
      <c r="F435" s="119"/>
      <c r="G435" s="120"/>
      <c r="H435" s="41"/>
      <c r="I435" s="41"/>
      <c r="J435" s="82"/>
      <c r="K435" s="290">
        <f t="shared" si="45"/>
        <v>0</v>
      </c>
      <c r="L435" s="291">
        <f t="shared" si="46"/>
        <v>0</v>
      </c>
      <c r="M435" s="290">
        <f>IF(P435="x",0,IF(I435&lt;(INDEX(Lookup!$U$2:$U$10,MATCH($D$43,Lookup!$S$2:$S$10,0))),0,ROUND(((_xlfn.DAYS(I435,H435)+1)*J435)/7,0)))</f>
        <v>0</v>
      </c>
      <c r="N435" s="408">
        <f t="shared" si="47"/>
        <v>0</v>
      </c>
      <c r="O435" s="332"/>
      <c r="P435" s="409"/>
      <c r="R435" s="457">
        <f t="shared" si="48"/>
        <v>0</v>
      </c>
      <c r="S435" s="469">
        <f t="shared" si="49"/>
        <v>0</v>
      </c>
    </row>
    <row r="436" spans="2:19" x14ac:dyDescent="0.35">
      <c r="B436" s="80"/>
      <c r="C436" s="119"/>
      <c r="D436" s="119"/>
      <c r="E436" s="84"/>
      <c r="F436" s="119"/>
      <c r="G436" s="120"/>
      <c r="H436" s="41"/>
      <c r="I436" s="41"/>
      <c r="J436" s="82"/>
      <c r="K436" s="290">
        <f t="shared" si="45"/>
        <v>0</v>
      </c>
      <c r="L436" s="291">
        <f t="shared" si="46"/>
        <v>0</v>
      </c>
      <c r="M436" s="290">
        <f>IF(P436="x",0,IF(I436&lt;(INDEX(Lookup!$U$2:$U$10,MATCH($D$43,Lookup!$S$2:$S$10,0))),0,ROUND(((_xlfn.DAYS(I436,H436)+1)*J436)/7,0)))</f>
        <v>0</v>
      </c>
      <c r="N436" s="408">
        <f t="shared" si="47"/>
        <v>0</v>
      </c>
      <c r="O436" s="332"/>
      <c r="P436" s="409"/>
      <c r="R436" s="457">
        <f t="shared" si="48"/>
        <v>0</v>
      </c>
      <c r="S436" s="469">
        <f t="shared" si="49"/>
        <v>0</v>
      </c>
    </row>
    <row r="437" spans="2:19" x14ac:dyDescent="0.35">
      <c r="B437" s="80"/>
      <c r="C437" s="119"/>
      <c r="D437" s="119"/>
      <c r="E437" s="84"/>
      <c r="F437" s="119"/>
      <c r="G437" s="120"/>
      <c r="H437" s="41"/>
      <c r="I437" s="41"/>
      <c r="J437" s="82"/>
      <c r="K437" s="290">
        <f t="shared" si="45"/>
        <v>0</v>
      </c>
      <c r="L437" s="291">
        <f t="shared" si="46"/>
        <v>0</v>
      </c>
      <c r="M437" s="290">
        <f>IF(P437="x",0,IF(I437&lt;(INDEX(Lookup!$U$2:$U$10,MATCH($D$43,Lookup!$S$2:$S$10,0))),0,ROUND(((_xlfn.DAYS(I437,H437)+1)*J437)/7,0)))</f>
        <v>0</v>
      </c>
      <c r="N437" s="408">
        <f t="shared" si="47"/>
        <v>0</v>
      </c>
      <c r="O437" s="332"/>
      <c r="P437" s="409"/>
      <c r="R437" s="457">
        <f t="shared" si="48"/>
        <v>0</v>
      </c>
      <c r="S437" s="469">
        <f t="shared" si="49"/>
        <v>0</v>
      </c>
    </row>
    <row r="438" spans="2:19" x14ac:dyDescent="0.35">
      <c r="B438" s="80"/>
      <c r="C438" s="119"/>
      <c r="D438" s="119"/>
      <c r="E438" s="84"/>
      <c r="F438" s="119"/>
      <c r="G438" s="120"/>
      <c r="H438" s="41"/>
      <c r="I438" s="41"/>
      <c r="J438" s="82"/>
      <c r="K438" s="290">
        <f t="shared" si="45"/>
        <v>0</v>
      </c>
      <c r="L438" s="291">
        <f t="shared" si="46"/>
        <v>0</v>
      </c>
      <c r="M438" s="290">
        <f>IF(P438="x",0,IF(I438&lt;(INDEX(Lookup!$U$2:$U$10,MATCH($D$43,Lookup!$S$2:$S$10,0))),0,ROUND(((_xlfn.DAYS(I438,H438)+1)*J438)/7,0)))</f>
        <v>0</v>
      </c>
      <c r="N438" s="408">
        <f t="shared" si="47"/>
        <v>0</v>
      </c>
      <c r="O438" s="332"/>
      <c r="P438" s="409"/>
      <c r="R438" s="457">
        <f t="shared" si="48"/>
        <v>0</v>
      </c>
      <c r="S438" s="469">
        <f t="shared" si="49"/>
        <v>0</v>
      </c>
    </row>
    <row r="439" spans="2:19" x14ac:dyDescent="0.35">
      <c r="B439" s="80"/>
      <c r="C439" s="119"/>
      <c r="D439" s="119"/>
      <c r="E439" s="84"/>
      <c r="F439" s="119"/>
      <c r="G439" s="120"/>
      <c r="H439" s="41"/>
      <c r="I439" s="41"/>
      <c r="J439" s="82"/>
      <c r="K439" s="290">
        <f t="shared" si="45"/>
        <v>0</v>
      </c>
      <c r="L439" s="291">
        <f t="shared" si="46"/>
        <v>0</v>
      </c>
      <c r="M439" s="290">
        <f>IF(P439="x",0,IF(I439&lt;(INDEX(Lookup!$U$2:$U$10,MATCH($D$43,Lookup!$S$2:$S$10,0))),0,ROUND(((_xlfn.DAYS(I439,H439)+1)*J439)/7,0)))</f>
        <v>0</v>
      </c>
      <c r="N439" s="408">
        <f t="shared" si="47"/>
        <v>0</v>
      </c>
      <c r="O439" s="332"/>
      <c r="P439" s="409"/>
      <c r="R439" s="457">
        <f t="shared" si="48"/>
        <v>0</v>
      </c>
      <c r="S439" s="469">
        <f t="shared" si="49"/>
        <v>0</v>
      </c>
    </row>
    <row r="440" spans="2:19" x14ac:dyDescent="0.35">
      <c r="B440" s="80"/>
      <c r="C440" s="119"/>
      <c r="D440" s="119"/>
      <c r="E440" s="84"/>
      <c r="F440" s="119"/>
      <c r="G440" s="120"/>
      <c r="H440" s="41"/>
      <c r="I440" s="41"/>
      <c r="J440" s="82"/>
      <c r="K440" s="290">
        <f t="shared" si="45"/>
        <v>0</v>
      </c>
      <c r="L440" s="291">
        <f t="shared" si="46"/>
        <v>0</v>
      </c>
      <c r="M440" s="290">
        <f>IF(P440="x",0,IF(I440&lt;(INDEX(Lookup!$U$2:$U$10,MATCH($D$43,Lookup!$S$2:$S$10,0))),0,ROUND(((_xlfn.DAYS(I440,H440)+1)*J440)/7,0)))</f>
        <v>0</v>
      </c>
      <c r="N440" s="408">
        <f t="shared" si="47"/>
        <v>0</v>
      </c>
      <c r="O440" s="332"/>
      <c r="P440" s="409"/>
      <c r="R440" s="457">
        <f t="shared" si="48"/>
        <v>0</v>
      </c>
      <c r="S440" s="469">
        <f t="shared" si="49"/>
        <v>0</v>
      </c>
    </row>
    <row r="441" spans="2:19" x14ac:dyDescent="0.35">
      <c r="B441" s="80"/>
      <c r="C441" s="119"/>
      <c r="D441" s="119"/>
      <c r="E441" s="84"/>
      <c r="F441" s="119"/>
      <c r="G441" s="120"/>
      <c r="H441" s="41"/>
      <c r="I441" s="41"/>
      <c r="J441" s="82"/>
      <c r="K441" s="290">
        <f t="shared" si="45"/>
        <v>0</v>
      </c>
      <c r="L441" s="291">
        <f t="shared" si="46"/>
        <v>0</v>
      </c>
      <c r="M441" s="290">
        <f>IF(P441="x",0,IF(I441&lt;(INDEX(Lookup!$U$2:$U$10,MATCH($D$43,Lookup!$S$2:$S$10,0))),0,ROUND(((_xlfn.DAYS(I441,H441)+1)*J441)/7,0)))</f>
        <v>0</v>
      </c>
      <c r="N441" s="408">
        <f t="shared" si="47"/>
        <v>0</v>
      </c>
      <c r="O441" s="332"/>
      <c r="P441" s="409"/>
      <c r="R441" s="457">
        <f t="shared" si="48"/>
        <v>0</v>
      </c>
      <c r="S441" s="469">
        <f t="shared" si="49"/>
        <v>0</v>
      </c>
    </row>
    <row r="442" spans="2:19" x14ac:dyDescent="0.35">
      <c r="B442" s="80"/>
      <c r="C442" s="119"/>
      <c r="D442" s="119"/>
      <c r="E442" s="84"/>
      <c r="F442" s="119"/>
      <c r="G442" s="120"/>
      <c r="H442" s="41"/>
      <c r="I442" s="41"/>
      <c r="J442" s="82"/>
      <c r="K442" s="290">
        <f t="shared" si="45"/>
        <v>0</v>
      </c>
      <c r="L442" s="291">
        <f t="shared" si="46"/>
        <v>0</v>
      </c>
      <c r="M442" s="290">
        <f>IF(P442="x",0,IF(I442&lt;(INDEX(Lookup!$U$2:$U$10,MATCH($D$43,Lookup!$S$2:$S$10,0))),0,ROUND(((_xlfn.DAYS(I442,H442)+1)*J442)/7,0)))</f>
        <v>0</v>
      </c>
      <c r="N442" s="408">
        <f t="shared" si="47"/>
        <v>0</v>
      </c>
      <c r="O442" s="332"/>
      <c r="P442" s="409"/>
      <c r="R442" s="457">
        <f t="shared" si="48"/>
        <v>0</v>
      </c>
      <c r="S442" s="469">
        <f t="shared" si="49"/>
        <v>0</v>
      </c>
    </row>
    <row r="443" spans="2:19" x14ac:dyDescent="0.35">
      <c r="B443" s="80"/>
      <c r="C443" s="119"/>
      <c r="D443" s="119"/>
      <c r="E443" s="84"/>
      <c r="F443" s="119"/>
      <c r="G443" s="120"/>
      <c r="H443" s="41"/>
      <c r="I443" s="41"/>
      <c r="J443" s="82"/>
      <c r="K443" s="290">
        <f t="shared" si="45"/>
        <v>0</v>
      </c>
      <c r="L443" s="291">
        <f t="shared" si="46"/>
        <v>0</v>
      </c>
      <c r="M443" s="290">
        <f>IF(P443="x",0,IF(I443&lt;(INDEX(Lookup!$U$2:$U$10,MATCH($D$43,Lookup!$S$2:$S$10,0))),0,ROUND(((_xlfn.DAYS(I443,H443)+1)*J443)/7,0)))</f>
        <v>0</v>
      </c>
      <c r="N443" s="408">
        <f t="shared" si="47"/>
        <v>0</v>
      </c>
      <c r="O443" s="332"/>
      <c r="P443" s="409"/>
      <c r="R443" s="457">
        <f t="shared" si="48"/>
        <v>0</v>
      </c>
      <c r="S443" s="469">
        <f t="shared" si="49"/>
        <v>0</v>
      </c>
    </row>
    <row r="444" spans="2:19" x14ac:dyDescent="0.35">
      <c r="B444" s="80"/>
      <c r="C444" s="119"/>
      <c r="D444" s="119"/>
      <c r="E444" s="84"/>
      <c r="F444" s="119"/>
      <c r="G444" s="120"/>
      <c r="H444" s="41"/>
      <c r="I444" s="41"/>
      <c r="J444" s="82"/>
      <c r="K444" s="290">
        <f t="shared" si="45"/>
        <v>0</v>
      </c>
      <c r="L444" s="291">
        <f t="shared" si="46"/>
        <v>0</v>
      </c>
      <c r="M444" s="290">
        <f>IF(P444="x",0,IF(I444&lt;(INDEX(Lookup!$U$2:$U$10,MATCH($D$43,Lookup!$S$2:$S$10,0))),0,ROUND(((_xlfn.DAYS(I444,H444)+1)*J444)/7,0)))</f>
        <v>0</v>
      </c>
      <c r="N444" s="408">
        <f t="shared" si="47"/>
        <v>0</v>
      </c>
      <c r="O444" s="332"/>
      <c r="P444" s="409"/>
      <c r="R444" s="457">
        <f t="shared" si="48"/>
        <v>0</v>
      </c>
      <c r="S444" s="469">
        <f t="shared" si="49"/>
        <v>0</v>
      </c>
    </row>
    <row r="445" spans="2:19" x14ac:dyDescent="0.35">
      <c r="B445" s="80"/>
      <c r="C445" s="119"/>
      <c r="D445" s="119"/>
      <c r="E445" s="84"/>
      <c r="F445" s="119"/>
      <c r="G445" s="120"/>
      <c r="H445" s="41"/>
      <c r="I445" s="41"/>
      <c r="J445" s="82"/>
      <c r="K445" s="290">
        <f t="shared" si="45"/>
        <v>0</v>
      </c>
      <c r="L445" s="291">
        <f t="shared" si="46"/>
        <v>0</v>
      </c>
      <c r="M445" s="290">
        <f>IF(P445="x",0,IF(I445&lt;(INDEX(Lookup!$U$2:$U$10,MATCH($D$43,Lookup!$S$2:$S$10,0))),0,ROUND(((_xlfn.DAYS(I445,H445)+1)*J445)/7,0)))</f>
        <v>0</v>
      </c>
      <c r="N445" s="408">
        <f t="shared" si="47"/>
        <v>0</v>
      </c>
      <c r="O445" s="332"/>
      <c r="P445" s="409"/>
      <c r="R445" s="457">
        <f t="shared" si="48"/>
        <v>0</v>
      </c>
      <c r="S445" s="469">
        <f t="shared" si="49"/>
        <v>0</v>
      </c>
    </row>
    <row r="446" spans="2:19" x14ac:dyDescent="0.35">
      <c r="B446" s="80"/>
      <c r="C446" s="119"/>
      <c r="D446" s="119"/>
      <c r="E446" s="84"/>
      <c r="F446" s="119"/>
      <c r="G446" s="120"/>
      <c r="H446" s="41"/>
      <c r="I446" s="41"/>
      <c r="J446" s="82"/>
      <c r="K446" s="290">
        <f t="shared" si="45"/>
        <v>0</v>
      </c>
      <c r="L446" s="291">
        <f t="shared" si="46"/>
        <v>0</v>
      </c>
      <c r="M446" s="290">
        <f>IF(P446="x",0,IF(I446&lt;(INDEX(Lookup!$U$2:$U$10,MATCH($D$43,Lookup!$S$2:$S$10,0))),0,ROUND(((_xlfn.DAYS(I446,H446)+1)*J446)/7,0)))</f>
        <v>0</v>
      </c>
      <c r="N446" s="408">
        <f t="shared" si="47"/>
        <v>0</v>
      </c>
      <c r="O446" s="332"/>
      <c r="P446" s="409"/>
      <c r="R446" s="457">
        <f t="shared" si="48"/>
        <v>0</v>
      </c>
      <c r="S446" s="469">
        <f t="shared" si="49"/>
        <v>0</v>
      </c>
    </row>
    <row r="447" spans="2:19" x14ac:dyDescent="0.35">
      <c r="B447" s="80"/>
      <c r="C447" s="119"/>
      <c r="D447" s="119"/>
      <c r="E447" s="84"/>
      <c r="F447" s="119"/>
      <c r="G447" s="120"/>
      <c r="H447" s="41"/>
      <c r="I447" s="41"/>
      <c r="J447" s="82"/>
      <c r="K447" s="290">
        <f t="shared" si="45"/>
        <v>0</v>
      </c>
      <c r="L447" s="291">
        <f t="shared" si="46"/>
        <v>0</v>
      </c>
      <c r="M447" s="290">
        <f>IF(P447="x",0,IF(I447&lt;(INDEX(Lookup!$U$2:$U$10,MATCH($D$43,Lookup!$S$2:$S$10,0))),0,ROUND(((_xlfn.DAYS(I447,H447)+1)*J447)/7,0)))</f>
        <v>0</v>
      </c>
      <c r="N447" s="408">
        <f t="shared" si="47"/>
        <v>0</v>
      </c>
      <c r="O447" s="332"/>
      <c r="P447" s="409"/>
      <c r="R447" s="457">
        <f t="shared" si="48"/>
        <v>0</v>
      </c>
      <c r="S447" s="469">
        <f t="shared" si="49"/>
        <v>0</v>
      </c>
    </row>
    <row r="448" spans="2:19" x14ac:dyDescent="0.35">
      <c r="B448" s="80"/>
      <c r="C448" s="119"/>
      <c r="D448" s="119"/>
      <c r="E448" s="84"/>
      <c r="F448" s="119"/>
      <c r="G448" s="120"/>
      <c r="H448" s="41"/>
      <c r="I448" s="41"/>
      <c r="J448" s="82"/>
      <c r="K448" s="290">
        <f t="shared" si="45"/>
        <v>0</v>
      </c>
      <c r="L448" s="291">
        <f t="shared" si="46"/>
        <v>0</v>
      </c>
      <c r="M448" s="290">
        <f>IF(P448="x",0,IF(I448&lt;(INDEX(Lookup!$U$2:$U$10,MATCH($D$43,Lookup!$S$2:$S$10,0))),0,ROUND(((_xlfn.DAYS(I448,H448)+1)*J448)/7,0)))</f>
        <v>0</v>
      </c>
      <c r="N448" s="408">
        <f t="shared" si="47"/>
        <v>0</v>
      </c>
      <c r="O448" s="332"/>
      <c r="P448" s="409"/>
      <c r="R448" s="457">
        <f t="shared" si="48"/>
        <v>0</v>
      </c>
      <c r="S448" s="469">
        <f t="shared" si="49"/>
        <v>0</v>
      </c>
    </row>
    <row r="449" spans="2:19" x14ac:dyDescent="0.35">
      <c r="B449" s="80"/>
      <c r="C449" s="119"/>
      <c r="D449" s="119"/>
      <c r="E449" s="84"/>
      <c r="F449" s="119"/>
      <c r="G449" s="120"/>
      <c r="H449" s="41"/>
      <c r="I449" s="41"/>
      <c r="J449" s="82"/>
      <c r="K449" s="290">
        <f t="shared" si="45"/>
        <v>0</v>
      </c>
      <c r="L449" s="291">
        <f t="shared" si="46"/>
        <v>0</v>
      </c>
      <c r="M449" s="290">
        <f>IF(P449="x",0,IF(I449&lt;(INDEX(Lookup!$U$2:$U$10,MATCH($D$43,Lookup!$S$2:$S$10,0))),0,ROUND(((_xlfn.DAYS(I449,H449)+1)*J449)/7,0)))</f>
        <v>0</v>
      </c>
      <c r="N449" s="408">
        <f t="shared" si="47"/>
        <v>0</v>
      </c>
      <c r="O449" s="332"/>
      <c r="P449" s="409"/>
      <c r="R449" s="457">
        <f t="shared" si="48"/>
        <v>0</v>
      </c>
      <c r="S449" s="469">
        <f t="shared" si="49"/>
        <v>0</v>
      </c>
    </row>
    <row r="450" spans="2:19" x14ac:dyDescent="0.35">
      <c r="B450" s="80"/>
      <c r="C450" s="119"/>
      <c r="D450" s="119"/>
      <c r="E450" s="84"/>
      <c r="F450" s="119"/>
      <c r="G450" s="120"/>
      <c r="H450" s="41"/>
      <c r="I450" s="41"/>
      <c r="J450" s="82"/>
      <c r="K450" s="290">
        <f t="shared" si="45"/>
        <v>0</v>
      </c>
      <c r="L450" s="291">
        <f t="shared" si="46"/>
        <v>0</v>
      </c>
      <c r="M450" s="290">
        <f>IF(P450="x",0,IF(I450&lt;(INDEX(Lookup!$U$2:$U$10,MATCH($D$43,Lookup!$S$2:$S$10,0))),0,ROUND(((_xlfn.DAYS(I450,H450)+1)*J450)/7,0)))</f>
        <v>0</v>
      </c>
      <c r="N450" s="408">
        <f t="shared" si="47"/>
        <v>0</v>
      </c>
      <c r="O450" s="332"/>
      <c r="P450" s="409"/>
      <c r="R450" s="457">
        <f t="shared" si="48"/>
        <v>0</v>
      </c>
      <c r="S450" s="469">
        <f t="shared" si="49"/>
        <v>0</v>
      </c>
    </row>
    <row r="451" spans="2:19" x14ac:dyDescent="0.35">
      <c r="B451" s="80"/>
      <c r="C451" s="119"/>
      <c r="D451" s="119"/>
      <c r="E451" s="84"/>
      <c r="F451" s="119"/>
      <c r="G451" s="120"/>
      <c r="H451" s="41"/>
      <c r="I451" s="41"/>
      <c r="J451" s="82"/>
      <c r="K451" s="290">
        <f t="shared" si="45"/>
        <v>0</v>
      </c>
      <c r="L451" s="291">
        <f t="shared" si="46"/>
        <v>0</v>
      </c>
      <c r="M451" s="290">
        <f>IF(P451="x",0,IF(I451&lt;(INDEX(Lookup!$U$2:$U$10,MATCH($D$43,Lookup!$S$2:$S$10,0))),0,ROUND(((_xlfn.DAYS(I451,H451)+1)*J451)/7,0)))</f>
        <v>0</v>
      </c>
      <c r="N451" s="408">
        <f t="shared" si="47"/>
        <v>0</v>
      </c>
      <c r="O451" s="332"/>
      <c r="P451" s="409"/>
      <c r="R451" s="457">
        <f t="shared" si="48"/>
        <v>0</v>
      </c>
      <c r="S451" s="469">
        <f t="shared" si="49"/>
        <v>0</v>
      </c>
    </row>
    <row r="452" spans="2:19" x14ac:dyDescent="0.35">
      <c r="B452" s="80"/>
      <c r="C452" s="119"/>
      <c r="D452" s="119"/>
      <c r="E452" s="84"/>
      <c r="F452" s="119"/>
      <c r="G452" s="120"/>
      <c r="H452" s="41"/>
      <c r="I452" s="41"/>
      <c r="J452" s="82"/>
      <c r="K452" s="290">
        <f t="shared" si="45"/>
        <v>0</v>
      </c>
      <c r="L452" s="291">
        <f t="shared" si="46"/>
        <v>0</v>
      </c>
      <c r="M452" s="290">
        <f>IF(P452="x",0,IF(I452&lt;(INDEX(Lookup!$U$2:$U$10,MATCH($D$43,Lookup!$S$2:$S$10,0))),0,ROUND(((_xlfn.DAYS(I452,H452)+1)*J452)/7,0)))</f>
        <v>0</v>
      </c>
      <c r="N452" s="408">
        <f t="shared" si="47"/>
        <v>0</v>
      </c>
      <c r="O452" s="332"/>
      <c r="P452" s="409"/>
      <c r="R452" s="457">
        <f t="shared" si="48"/>
        <v>0</v>
      </c>
      <c r="S452" s="469">
        <f t="shared" si="49"/>
        <v>0</v>
      </c>
    </row>
    <row r="453" spans="2:19" x14ac:dyDescent="0.35">
      <c r="B453" s="80"/>
      <c r="C453" s="119"/>
      <c r="D453" s="119"/>
      <c r="E453" s="84"/>
      <c r="F453" s="119"/>
      <c r="G453" s="120"/>
      <c r="H453" s="41"/>
      <c r="I453" s="41"/>
      <c r="J453" s="82"/>
      <c r="K453" s="290">
        <f t="shared" si="45"/>
        <v>0</v>
      </c>
      <c r="L453" s="291">
        <f t="shared" si="46"/>
        <v>0</v>
      </c>
      <c r="M453" s="290">
        <f>IF(P453="x",0,IF(I453&lt;(INDEX(Lookup!$U$2:$U$10,MATCH($D$43,Lookup!$S$2:$S$10,0))),0,ROUND(((_xlfn.DAYS(I453,H453)+1)*J453)/7,0)))</f>
        <v>0</v>
      </c>
      <c r="N453" s="408">
        <f t="shared" si="47"/>
        <v>0</v>
      </c>
      <c r="O453" s="332"/>
      <c r="P453" s="409"/>
      <c r="R453" s="457">
        <f t="shared" si="48"/>
        <v>0</v>
      </c>
      <c r="S453" s="469">
        <f t="shared" si="49"/>
        <v>0</v>
      </c>
    </row>
    <row r="454" spans="2:19" x14ac:dyDescent="0.35">
      <c r="B454" s="80"/>
      <c r="C454" s="119"/>
      <c r="D454" s="119"/>
      <c r="E454" s="84"/>
      <c r="F454" s="119"/>
      <c r="G454" s="120"/>
      <c r="H454" s="41"/>
      <c r="I454" s="41"/>
      <c r="J454" s="82"/>
      <c r="K454" s="290">
        <f t="shared" si="45"/>
        <v>0</v>
      </c>
      <c r="L454" s="291">
        <f t="shared" si="46"/>
        <v>0</v>
      </c>
      <c r="M454" s="290">
        <f>IF(P454="x",0,IF(I454&lt;(INDEX(Lookup!$U$2:$U$10,MATCH($D$43,Lookup!$S$2:$S$10,0))),0,ROUND(((_xlfn.DAYS(I454,H454)+1)*J454)/7,0)))</f>
        <v>0</v>
      </c>
      <c r="N454" s="408">
        <f t="shared" si="47"/>
        <v>0</v>
      </c>
      <c r="O454" s="332"/>
      <c r="P454" s="409"/>
      <c r="R454" s="457">
        <f t="shared" si="48"/>
        <v>0</v>
      </c>
      <c r="S454" s="469">
        <f t="shared" si="49"/>
        <v>0</v>
      </c>
    </row>
    <row r="455" spans="2:19" x14ac:dyDescent="0.35">
      <c r="B455" s="80"/>
      <c r="C455" s="119"/>
      <c r="D455" s="119"/>
      <c r="E455" s="84"/>
      <c r="F455" s="119"/>
      <c r="G455" s="120"/>
      <c r="H455" s="41"/>
      <c r="I455" s="41"/>
      <c r="J455" s="82"/>
      <c r="K455" s="290">
        <f t="shared" si="45"/>
        <v>0</v>
      </c>
      <c r="L455" s="291">
        <f t="shared" si="46"/>
        <v>0</v>
      </c>
      <c r="M455" s="290">
        <f>IF(P455="x",0,IF(I455&lt;(INDEX(Lookup!$U$2:$U$10,MATCH($D$43,Lookup!$S$2:$S$10,0))),0,ROUND(((_xlfn.DAYS(I455,H455)+1)*J455)/7,0)))</f>
        <v>0</v>
      </c>
      <c r="N455" s="408">
        <f t="shared" si="47"/>
        <v>0</v>
      </c>
      <c r="O455" s="332"/>
      <c r="P455" s="409"/>
      <c r="R455" s="457">
        <f t="shared" si="48"/>
        <v>0</v>
      </c>
      <c r="S455" s="469">
        <f t="shared" si="49"/>
        <v>0</v>
      </c>
    </row>
    <row r="456" spans="2:19" x14ac:dyDescent="0.35">
      <c r="B456" s="80"/>
      <c r="C456" s="119"/>
      <c r="D456" s="119"/>
      <c r="E456" s="84"/>
      <c r="F456" s="119"/>
      <c r="G456" s="120"/>
      <c r="H456" s="41"/>
      <c r="I456" s="41"/>
      <c r="J456" s="82"/>
      <c r="K456" s="290">
        <f t="shared" si="45"/>
        <v>0</v>
      </c>
      <c r="L456" s="291">
        <f t="shared" si="46"/>
        <v>0</v>
      </c>
      <c r="M456" s="290">
        <f>IF(P456="x",0,IF(I456&lt;(INDEX(Lookup!$U$2:$U$10,MATCH($D$43,Lookup!$S$2:$S$10,0))),0,ROUND(((_xlfn.DAYS(I456,H456)+1)*J456)/7,0)))</f>
        <v>0</v>
      </c>
      <c r="N456" s="408">
        <f t="shared" si="47"/>
        <v>0</v>
      </c>
      <c r="O456" s="332"/>
      <c r="P456" s="409"/>
      <c r="R456" s="457">
        <f t="shared" si="48"/>
        <v>0</v>
      </c>
      <c r="S456" s="469">
        <f t="shared" si="49"/>
        <v>0</v>
      </c>
    </row>
    <row r="457" spans="2:19" x14ac:dyDescent="0.35">
      <c r="B457" s="80"/>
      <c r="C457" s="119"/>
      <c r="D457" s="119"/>
      <c r="E457" s="84"/>
      <c r="F457" s="119"/>
      <c r="G457" s="120"/>
      <c r="H457" s="41"/>
      <c r="I457" s="41"/>
      <c r="J457" s="82"/>
      <c r="K457" s="290">
        <f t="shared" si="45"/>
        <v>0</v>
      </c>
      <c r="L457" s="291">
        <f t="shared" si="46"/>
        <v>0</v>
      </c>
      <c r="M457" s="290">
        <f>IF(P457="x",0,IF(I457&lt;(INDEX(Lookup!$U$2:$U$10,MATCH($D$43,Lookup!$S$2:$S$10,0))),0,ROUND(((_xlfn.DAYS(I457,H457)+1)*J457)/7,0)))</f>
        <v>0</v>
      </c>
      <c r="N457" s="408">
        <f t="shared" si="47"/>
        <v>0</v>
      </c>
      <c r="O457" s="332"/>
      <c r="P457" s="409"/>
      <c r="R457" s="457">
        <f t="shared" si="48"/>
        <v>0</v>
      </c>
      <c r="S457" s="469">
        <f t="shared" si="49"/>
        <v>0</v>
      </c>
    </row>
    <row r="458" spans="2:19" x14ac:dyDescent="0.35">
      <c r="B458" s="80"/>
      <c r="C458" s="119"/>
      <c r="D458" s="119"/>
      <c r="E458" s="84"/>
      <c r="F458" s="119"/>
      <c r="G458" s="120"/>
      <c r="H458" s="41"/>
      <c r="I458" s="41"/>
      <c r="J458" s="82"/>
      <c r="K458" s="290">
        <f t="shared" si="45"/>
        <v>0</v>
      </c>
      <c r="L458" s="291">
        <f t="shared" si="46"/>
        <v>0</v>
      </c>
      <c r="M458" s="290">
        <f>IF(P458="x",0,IF(I458&lt;(INDEX(Lookup!$U$2:$U$10,MATCH($D$43,Lookup!$S$2:$S$10,0))),0,ROUND(((_xlfn.DAYS(I458,H458)+1)*J458)/7,0)))</f>
        <v>0</v>
      </c>
      <c r="N458" s="408">
        <f t="shared" si="47"/>
        <v>0</v>
      </c>
      <c r="O458" s="332"/>
      <c r="P458" s="409"/>
      <c r="R458" s="457">
        <f t="shared" si="48"/>
        <v>0</v>
      </c>
      <c r="S458" s="469">
        <f t="shared" si="49"/>
        <v>0</v>
      </c>
    </row>
    <row r="459" spans="2:19" x14ac:dyDescent="0.35">
      <c r="B459" s="80"/>
      <c r="C459" s="119"/>
      <c r="D459" s="119"/>
      <c r="E459" s="84"/>
      <c r="F459" s="119"/>
      <c r="G459" s="120"/>
      <c r="H459" s="41"/>
      <c r="I459" s="41"/>
      <c r="J459" s="82"/>
      <c r="K459" s="290">
        <f t="shared" si="45"/>
        <v>0</v>
      </c>
      <c r="L459" s="291">
        <f t="shared" si="46"/>
        <v>0</v>
      </c>
      <c r="M459" s="290">
        <f>IF(P459="x",0,IF(I459&lt;(INDEX(Lookup!$U$2:$U$10,MATCH($D$43,Lookup!$S$2:$S$10,0))),0,ROUND(((_xlfn.DAYS(I459,H459)+1)*J459)/7,0)))</f>
        <v>0</v>
      </c>
      <c r="N459" s="408">
        <f t="shared" si="47"/>
        <v>0</v>
      </c>
      <c r="O459" s="332"/>
      <c r="P459" s="409"/>
      <c r="R459" s="457">
        <f t="shared" si="48"/>
        <v>0</v>
      </c>
      <c r="S459" s="469">
        <f t="shared" si="49"/>
        <v>0</v>
      </c>
    </row>
    <row r="460" spans="2:19" x14ac:dyDescent="0.35">
      <c r="B460" s="80"/>
      <c r="C460" s="119"/>
      <c r="D460" s="119"/>
      <c r="E460" s="84"/>
      <c r="F460" s="119"/>
      <c r="G460" s="120"/>
      <c r="H460" s="41"/>
      <c r="I460" s="41"/>
      <c r="J460" s="82"/>
      <c r="K460" s="290">
        <f t="shared" si="45"/>
        <v>0</v>
      </c>
      <c r="L460" s="291">
        <f t="shared" si="46"/>
        <v>0</v>
      </c>
      <c r="M460" s="290">
        <f>IF(P460="x",0,IF(I460&lt;(INDEX(Lookup!$U$2:$U$10,MATCH($D$43,Lookup!$S$2:$S$10,0))),0,ROUND(((_xlfn.DAYS(I460,H460)+1)*J460)/7,0)))</f>
        <v>0</v>
      </c>
      <c r="N460" s="408">
        <f t="shared" si="47"/>
        <v>0</v>
      </c>
      <c r="O460" s="332"/>
      <c r="P460" s="409"/>
      <c r="R460" s="457">
        <f t="shared" si="48"/>
        <v>0</v>
      </c>
      <c r="S460" s="469">
        <f t="shared" si="49"/>
        <v>0</v>
      </c>
    </row>
    <row r="461" spans="2:19" x14ac:dyDescent="0.35">
      <c r="B461" s="80"/>
      <c r="C461" s="119"/>
      <c r="D461" s="119"/>
      <c r="E461" s="84"/>
      <c r="F461" s="119"/>
      <c r="G461" s="120"/>
      <c r="H461" s="41"/>
      <c r="I461" s="41"/>
      <c r="J461" s="82"/>
      <c r="K461" s="290">
        <f t="shared" si="45"/>
        <v>0</v>
      </c>
      <c r="L461" s="291">
        <f t="shared" si="46"/>
        <v>0</v>
      </c>
      <c r="M461" s="290">
        <f>IF(P461="x",0,IF(I461&lt;(INDEX(Lookup!$U$2:$U$10,MATCH($D$43,Lookup!$S$2:$S$10,0))),0,ROUND(((_xlfn.DAYS(I461,H461)+1)*J461)/7,0)))</f>
        <v>0</v>
      </c>
      <c r="N461" s="408">
        <f t="shared" si="47"/>
        <v>0</v>
      </c>
      <c r="O461" s="332"/>
      <c r="P461" s="409"/>
      <c r="R461" s="457">
        <f t="shared" si="48"/>
        <v>0</v>
      </c>
      <c r="S461" s="469">
        <f t="shared" si="49"/>
        <v>0</v>
      </c>
    </row>
    <row r="462" spans="2:19" x14ac:dyDescent="0.35">
      <c r="B462" s="80"/>
      <c r="C462" s="119"/>
      <c r="D462" s="119"/>
      <c r="E462" s="84"/>
      <c r="F462" s="119"/>
      <c r="G462" s="120"/>
      <c r="H462" s="41"/>
      <c r="I462" s="41"/>
      <c r="J462" s="82"/>
      <c r="K462" s="290">
        <f t="shared" si="45"/>
        <v>0</v>
      </c>
      <c r="L462" s="291">
        <f t="shared" si="46"/>
        <v>0</v>
      </c>
      <c r="M462" s="290">
        <f>IF(P462="x",0,IF(I462&lt;(INDEX(Lookup!$U$2:$U$10,MATCH($D$43,Lookup!$S$2:$S$10,0))),0,ROUND(((_xlfn.DAYS(I462,H462)+1)*J462)/7,0)))</f>
        <v>0</v>
      </c>
      <c r="N462" s="408">
        <f t="shared" si="47"/>
        <v>0</v>
      </c>
      <c r="O462" s="332"/>
      <c r="P462" s="409"/>
      <c r="R462" s="457">
        <f t="shared" si="48"/>
        <v>0</v>
      </c>
      <c r="S462" s="469">
        <f t="shared" si="49"/>
        <v>0</v>
      </c>
    </row>
    <row r="463" spans="2:19" x14ac:dyDescent="0.35">
      <c r="B463" s="80"/>
      <c r="C463" s="119"/>
      <c r="D463" s="119"/>
      <c r="E463" s="84"/>
      <c r="F463" s="119"/>
      <c r="G463" s="120"/>
      <c r="H463" s="41"/>
      <c r="I463" s="41"/>
      <c r="J463" s="82"/>
      <c r="K463" s="290">
        <f t="shared" si="45"/>
        <v>0</v>
      </c>
      <c r="L463" s="291">
        <f t="shared" si="46"/>
        <v>0</v>
      </c>
      <c r="M463" s="290">
        <f>IF(P463="x",0,IF(I463&lt;(INDEX(Lookup!$U$2:$U$10,MATCH($D$43,Lookup!$S$2:$S$10,0))),0,ROUND(((_xlfn.DAYS(I463,H463)+1)*J463)/7,0)))</f>
        <v>0</v>
      </c>
      <c r="N463" s="408">
        <f t="shared" si="47"/>
        <v>0</v>
      </c>
      <c r="O463" s="332"/>
      <c r="P463" s="409"/>
      <c r="R463" s="457">
        <f t="shared" si="48"/>
        <v>0</v>
      </c>
      <c r="S463" s="469">
        <f t="shared" si="49"/>
        <v>0</v>
      </c>
    </row>
    <row r="464" spans="2:19" x14ac:dyDescent="0.35">
      <c r="B464" s="80"/>
      <c r="C464" s="119"/>
      <c r="D464" s="119"/>
      <c r="E464" s="84"/>
      <c r="F464" s="119"/>
      <c r="G464" s="120"/>
      <c r="H464" s="41"/>
      <c r="I464" s="41"/>
      <c r="J464" s="82"/>
      <c r="K464" s="290">
        <f t="shared" si="45"/>
        <v>0</v>
      </c>
      <c r="L464" s="291">
        <f t="shared" si="46"/>
        <v>0</v>
      </c>
      <c r="M464" s="290">
        <f>IF(P464="x",0,IF(I464&lt;(INDEX(Lookup!$U$2:$U$10,MATCH($D$43,Lookup!$S$2:$S$10,0))),0,ROUND(((_xlfn.DAYS(I464,H464)+1)*J464)/7,0)))</f>
        <v>0</v>
      </c>
      <c r="N464" s="408">
        <f t="shared" si="47"/>
        <v>0</v>
      </c>
      <c r="O464" s="332"/>
      <c r="P464" s="409"/>
      <c r="R464" s="457">
        <f t="shared" si="48"/>
        <v>0</v>
      </c>
      <c r="S464" s="469">
        <f t="shared" si="49"/>
        <v>0</v>
      </c>
    </row>
    <row r="465" spans="2:19" x14ac:dyDescent="0.35">
      <c r="B465" s="80"/>
      <c r="C465" s="119"/>
      <c r="D465" s="119"/>
      <c r="E465" s="84"/>
      <c r="F465" s="119"/>
      <c r="G465" s="120"/>
      <c r="H465" s="41"/>
      <c r="I465" s="41"/>
      <c r="J465" s="82"/>
      <c r="K465" s="290">
        <f t="shared" si="45"/>
        <v>0</v>
      </c>
      <c r="L465" s="291">
        <f t="shared" si="46"/>
        <v>0</v>
      </c>
      <c r="M465" s="290">
        <f>IF(P465="x",0,IF(I465&lt;(INDEX(Lookup!$U$2:$U$10,MATCH($D$43,Lookup!$S$2:$S$10,0))),0,ROUND(((_xlfn.DAYS(I465,H465)+1)*J465)/7,0)))</f>
        <v>0</v>
      </c>
      <c r="N465" s="408">
        <f t="shared" si="47"/>
        <v>0</v>
      </c>
      <c r="O465" s="332"/>
      <c r="P465" s="409"/>
      <c r="R465" s="457">
        <f t="shared" si="48"/>
        <v>0</v>
      </c>
      <c r="S465" s="469">
        <f t="shared" si="49"/>
        <v>0</v>
      </c>
    </row>
    <row r="466" spans="2:19" x14ac:dyDescent="0.35">
      <c r="B466" s="80"/>
      <c r="C466" s="119"/>
      <c r="D466" s="119"/>
      <c r="E466" s="84"/>
      <c r="F466" s="119"/>
      <c r="G466" s="120"/>
      <c r="H466" s="41"/>
      <c r="I466" s="41"/>
      <c r="J466" s="82"/>
      <c r="K466" s="290">
        <f t="shared" si="45"/>
        <v>0</v>
      </c>
      <c r="L466" s="291">
        <f t="shared" si="46"/>
        <v>0</v>
      </c>
      <c r="M466" s="290">
        <f>IF(P466="x",0,IF(I466&lt;(INDEX(Lookup!$U$2:$U$10,MATCH($D$43,Lookup!$S$2:$S$10,0))),0,ROUND(((_xlfn.DAYS(I466,H466)+1)*J466)/7,0)))</f>
        <v>0</v>
      </c>
      <c r="N466" s="408">
        <f t="shared" si="47"/>
        <v>0</v>
      </c>
      <c r="O466" s="332"/>
      <c r="P466" s="409"/>
      <c r="R466" s="457">
        <f t="shared" si="48"/>
        <v>0</v>
      </c>
      <c r="S466" s="469">
        <f t="shared" si="49"/>
        <v>0</v>
      </c>
    </row>
    <row r="467" spans="2:19" x14ac:dyDescent="0.35">
      <c r="B467" s="80"/>
      <c r="C467" s="119"/>
      <c r="D467" s="119"/>
      <c r="E467" s="84"/>
      <c r="F467" s="119"/>
      <c r="G467" s="120"/>
      <c r="H467" s="41"/>
      <c r="I467" s="41"/>
      <c r="J467" s="82"/>
      <c r="K467" s="290">
        <f t="shared" si="45"/>
        <v>0</v>
      </c>
      <c r="L467" s="291">
        <f t="shared" si="46"/>
        <v>0</v>
      </c>
      <c r="M467" s="290">
        <f>IF(P467="x",0,IF(I467&lt;(INDEX(Lookup!$U$2:$U$10,MATCH($D$43,Lookup!$S$2:$S$10,0))),0,ROUND(((_xlfn.DAYS(I467,H467)+1)*J467)/7,0)))</f>
        <v>0</v>
      </c>
      <c r="N467" s="408">
        <f t="shared" si="47"/>
        <v>0</v>
      </c>
      <c r="O467" s="332"/>
      <c r="P467" s="409"/>
      <c r="R467" s="457">
        <f t="shared" si="48"/>
        <v>0</v>
      </c>
      <c r="S467" s="469">
        <f t="shared" si="49"/>
        <v>0</v>
      </c>
    </row>
    <row r="468" spans="2:19" x14ac:dyDescent="0.35">
      <c r="B468" s="80"/>
      <c r="C468" s="119"/>
      <c r="D468" s="119"/>
      <c r="E468" s="84"/>
      <c r="F468" s="119"/>
      <c r="G468" s="120"/>
      <c r="H468" s="41"/>
      <c r="I468" s="41"/>
      <c r="J468" s="82"/>
      <c r="K468" s="290">
        <f t="shared" si="45"/>
        <v>0</v>
      </c>
      <c r="L468" s="291">
        <f t="shared" si="46"/>
        <v>0</v>
      </c>
      <c r="M468" s="290">
        <f>IF(P468="x",0,IF(I468&lt;(INDEX(Lookup!$U$2:$U$10,MATCH($D$43,Lookup!$S$2:$S$10,0))),0,ROUND(((_xlfn.DAYS(I468,H468)+1)*J468)/7,0)))</f>
        <v>0</v>
      </c>
      <c r="N468" s="408">
        <f t="shared" si="47"/>
        <v>0</v>
      </c>
      <c r="O468" s="332"/>
      <c r="P468" s="409"/>
      <c r="R468" s="457">
        <f t="shared" si="48"/>
        <v>0</v>
      </c>
      <c r="S468" s="469">
        <f t="shared" si="49"/>
        <v>0</v>
      </c>
    </row>
    <row r="469" spans="2:19" x14ac:dyDescent="0.35">
      <c r="B469" s="80"/>
      <c r="C469" s="119"/>
      <c r="D469" s="119"/>
      <c r="E469" s="84"/>
      <c r="F469" s="119"/>
      <c r="G469" s="120"/>
      <c r="H469" s="41"/>
      <c r="I469" s="41"/>
      <c r="J469" s="82"/>
      <c r="K469" s="290">
        <f t="shared" si="45"/>
        <v>0</v>
      </c>
      <c r="L469" s="291">
        <f t="shared" si="46"/>
        <v>0</v>
      </c>
      <c r="M469" s="290">
        <f>IF(P469="x",0,IF(I469&lt;(INDEX(Lookup!$U$2:$U$10,MATCH($D$43,Lookup!$S$2:$S$10,0))),0,ROUND(((_xlfn.DAYS(I469,H469)+1)*J469)/7,0)))</f>
        <v>0</v>
      </c>
      <c r="N469" s="408">
        <f t="shared" si="47"/>
        <v>0</v>
      </c>
      <c r="O469" s="332"/>
      <c r="P469" s="409"/>
      <c r="R469" s="457">
        <f t="shared" si="48"/>
        <v>0</v>
      </c>
      <c r="S469" s="469">
        <f t="shared" si="49"/>
        <v>0</v>
      </c>
    </row>
    <row r="470" spans="2:19" x14ac:dyDescent="0.35">
      <c r="B470" s="80"/>
      <c r="C470" s="119"/>
      <c r="D470" s="119"/>
      <c r="E470" s="84"/>
      <c r="F470" s="119"/>
      <c r="G470" s="120"/>
      <c r="H470" s="41"/>
      <c r="I470" s="41"/>
      <c r="J470" s="82"/>
      <c r="K470" s="290">
        <f t="shared" si="45"/>
        <v>0</v>
      </c>
      <c r="L470" s="291">
        <f t="shared" si="46"/>
        <v>0</v>
      </c>
      <c r="M470" s="290">
        <f>IF(P470="x",0,IF(I470&lt;(INDEX(Lookup!$U$2:$U$10,MATCH($D$43,Lookup!$S$2:$S$10,0))),0,ROUND(((_xlfn.DAYS(I470,H470)+1)*J470)/7,0)))</f>
        <v>0</v>
      </c>
      <c r="N470" s="408">
        <f t="shared" si="47"/>
        <v>0</v>
      </c>
      <c r="O470" s="332"/>
      <c r="P470" s="409"/>
      <c r="R470" s="457">
        <f t="shared" si="48"/>
        <v>0</v>
      </c>
      <c r="S470" s="469">
        <f t="shared" si="49"/>
        <v>0</v>
      </c>
    </row>
    <row r="471" spans="2:19" x14ac:dyDescent="0.35">
      <c r="B471" s="80"/>
      <c r="C471" s="119"/>
      <c r="D471" s="119"/>
      <c r="E471" s="84"/>
      <c r="F471" s="119"/>
      <c r="G471" s="120"/>
      <c r="H471" s="41"/>
      <c r="I471" s="41"/>
      <c r="J471" s="82"/>
      <c r="K471" s="290">
        <f t="shared" si="45"/>
        <v>0</v>
      </c>
      <c r="L471" s="291">
        <f t="shared" si="46"/>
        <v>0</v>
      </c>
      <c r="M471" s="290">
        <f>IF(P471="x",0,IF(I471&lt;(INDEX(Lookup!$U$2:$U$10,MATCH($D$43,Lookup!$S$2:$S$10,0))),0,ROUND(((_xlfn.DAYS(I471,H471)+1)*J471)/7,0)))</f>
        <v>0</v>
      </c>
      <c r="N471" s="408">
        <f t="shared" si="47"/>
        <v>0</v>
      </c>
      <c r="O471" s="332"/>
      <c r="P471" s="409"/>
      <c r="R471" s="457">
        <f t="shared" si="48"/>
        <v>0</v>
      </c>
      <c r="S471" s="469">
        <f t="shared" si="49"/>
        <v>0</v>
      </c>
    </row>
    <row r="472" spans="2:19" x14ac:dyDescent="0.35">
      <c r="B472" s="80"/>
      <c r="C472" s="119"/>
      <c r="D472" s="119"/>
      <c r="E472" s="84"/>
      <c r="F472" s="119"/>
      <c r="G472" s="120"/>
      <c r="H472" s="41"/>
      <c r="I472" s="41"/>
      <c r="J472" s="82"/>
      <c r="K472" s="290">
        <f t="shared" si="45"/>
        <v>0</v>
      </c>
      <c r="L472" s="291">
        <f t="shared" si="46"/>
        <v>0</v>
      </c>
      <c r="M472" s="290">
        <f>IF(P472="x",0,IF(I472&lt;(INDEX(Lookup!$U$2:$U$10,MATCH($D$43,Lookup!$S$2:$S$10,0))),0,ROUND(((_xlfn.DAYS(I472,H472)+1)*J472)/7,0)))</f>
        <v>0</v>
      </c>
      <c r="N472" s="408">
        <f t="shared" si="47"/>
        <v>0</v>
      </c>
      <c r="O472" s="332"/>
      <c r="P472" s="409"/>
      <c r="R472" s="457">
        <f t="shared" si="48"/>
        <v>0</v>
      </c>
      <c r="S472" s="469">
        <f t="shared" si="49"/>
        <v>0</v>
      </c>
    </row>
    <row r="473" spans="2:19" x14ac:dyDescent="0.35">
      <c r="B473" s="80"/>
      <c r="C473" s="119"/>
      <c r="D473" s="119"/>
      <c r="E473" s="84"/>
      <c r="F473" s="119"/>
      <c r="G473" s="120"/>
      <c r="H473" s="41"/>
      <c r="I473" s="41"/>
      <c r="J473" s="82"/>
      <c r="K473" s="290">
        <f t="shared" si="45"/>
        <v>0</v>
      </c>
      <c r="L473" s="291">
        <f t="shared" si="46"/>
        <v>0</v>
      </c>
      <c r="M473" s="290">
        <f>IF(P473="x",0,IF(I473&lt;(INDEX(Lookup!$U$2:$U$10,MATCH($D$43,Lookup!$S$2:$S$10,0))),0,ROUND(((_xlfn.DAYS(I473,H473)+1)*J473)/7,0)))</f>
        <v>0</v>
      </c>
      <c r="N473" s="408">
        <f t="shared" si="47"/>
        <v>0</v>
      </c>
      <c r="O473" s="332"/>
      <c r="P473" s="409"/>
      <c r="R473" s="457">
        <f t="shared" si="48"/>
        <v>0</v>
      </c>
      <c r="S473" s="469">
        <f t="shared" si="49"/>
        <v>0</v>
      </c>
    </row>
    <row r="474" spans="2:19" x14ac:dyDescent="0.35">
      <c r="B474" s="80"/>
      <c r="C474" s="119"/>
      <c r="D474" s="119"/>
      <c r="E474" s="84"/>
      <c r="F474" s="119"/>
      <c r="G474" s="120"/>
      <c r="H474" s="41"/>
      <c r="I474" s="41"/>
      <c r="J474" s="82"/>
      <c r="K474" s="290">
        <f t="shared" si="45"/>
        <v>0</v>
      </c>
      <c r="L474" s="291">
        <f t="shared" si="46"/>
        <v>0</v>
      </c>
      <c r="M474" s="290">
        <f>IF(P474="x",0,IF(I474&lt;(INDEX(Lookup!$U$2:$U$10,MATCH($D$43,Lookup!$S$2:$S$10,0))),0,ROUND(((_xlfn.DAYS(I474,H474)+1)*J474)/7,0)))</f>
        <v>0</v>
      </c>
      <c r="N474" s="408">
        <f t="shared" si="47"/>
        <v>0</v>
      </c>
      <c r="O474" s="332"/>
      <c r="P474" s="409"/>
      <c r="R474" s="457">
        <f t="shared" si="48"/>
        <v>0</v>
      </c>
      <c r="S474" s="469">
        <f t="shared" si="49"/>
        <v>0</v>
      </c>
    </row>
    <row r="475" spans="2:19" x14ac:dyDescent="0.35">
      <c r="B475" s="80"/>
      <c r="C475" s="119"/>
      <c r="D475" s="119"/>
      <c r="E475" s="84"/>
      <c r="F475" s="119"/>
      <c r="G475" s="120"/>
      <c r="H475" s="41"/>
      <c r="I475" s="41"/>
      <c r="J475" s="82"/>
      <c r="K475" s="290">
        <f t="shared" si="45"/>
        <v>0</v>
      </c>
      <c r="L475" s="291">
        <f t="shared" si="46"/>
        <v>0</v>
      </c>
      <c r="M475" s="290">
        <f>IF(P475="x",0,IF(I475&lt;(INDEX(Lookup!$U$2:$U$10,MATCH($D$43,Lookup!$S$2:$S$10,0))),0,ROUND(((_xlfn.DAYS(I475,H475)+1)*J475)/7,0)))</f>
        <v>0</v>
      </c>
      <c r="N475" s="408">
        <f t="shared" si="47"/>
        <v>0</v>
      </c>
      <c r="O475" s="332"/>
      <c r="P475" s="409"/>
      <c r="R475" s="457">
        <f t="shared" si="48"/>
        <v>0</v>
      </c>
      <c r="S475" s="469">
        <f t="shared" si="49"/>
        <v>0</v>
      </c>
    </row>
    <row r="476" spans="2:19" x14ac:dyDescent="0.35">
      <c r="B476" s="80"/>
      <c r="C476" s="119"/>
      <c r="D476" s="119"/>
      <c r="E476" s="84"/>
      <c r="F476" s="119"/>
      <c r="G476" s="120"/>
      <c r="H476" s="41"/>
      <c r="I476" s="41"/>
      <c r="J476" s="82"/>
      <c r="K476" s="290">
        <f t="shared" si="45"/>
        <v>0</v>
      </c>
      <c r="L476" s="291">
        <f t="shared" si="46"/>
        <v>0</v>
      </c>
      <c r="M476" s="290">
        <f>IF(P476="x",0,IF(I476&lt;(INDEX(Lookup!$U$2:$U$10,MATCH($D$43,Lookup!$S$2:$S$10,0))),0,ROUND(((_xlfn.DAYS(I476,H476)+1)*J476)/7,0)))</f>
        <v>0</v>
      </c>
      <c r="N476" s="408">
        <f t="shared" si="47"/>
        <v>0</v>
      </c>
      <c r="O476" s="332"/>
      <c r="P476" s="409"/>
      <c r="R476" s="457">
        <f t="shared" si="48"/>
        <v>0</v>
      </c>
      <c r="S476" s="469">
        <f t="shared" si="49"/>
        <v>0</v>
      </c>
    </row>
    <row r="477" spans="2:19" x14ac:dyDescent="0.35">
      <c r="B477" s="80"/>
      <c r="C477" s="119"/>
      <c r="D477" s="119"/>
      <c r="E477" s="84"/>
      <c r="F477" s="119"/>
      <c r="G477" s="120"/>
      <c r="H477" s="41"/>
      <c r="I477" s="41"/>
      <c r="J477" s="82"/>
      <c r="K477" s="290">
        <f t="shared" si="45"/>
        <v>0</v>
      </c>
      <c r="L477" s="291">
        <f t="shared" si="46"/>
        <v>0</v>
      </c>
      <c r="M477" s="290">
        <f>IF(P477="x",0,IF(I477&lt;(INDEX(Lookup!$U$2:$U$10,MATCH($D$43,Lookup!$S$2:$S$10,0))),0,ROUND(((_xlfn.DAYS(I477,H477)+1)*J477)/7,0)))</f>
        <v>0</v>
      </c>
      <c r="N477" s="408">
        <f t="shared" si="47"/>
        <v>0</v>
      </c>
      <c r="O477" s="332"/>
      <c r="P477" s="409"/>
      <c r="R477" s="457">
        <f t="shared" si="48"/>
        <v>0</v>
      </c>
      <c r="S477" s="469">
        <f t="shared" si="49"/>
        <v>0</v>
      </c>
    </row>
    <row r="478" spans="2:19" x14ac:dyDescent="0.35">
      <c r="B478" s="80"/>
      <c r="C478" s="119"/>
      <c r="D478" s="119"/>
      <c r="E478" s="84"/>
      <c r="F478" s="119"/>
      <c r="G478" s="120"/>
      <c r="H478" s="41"/>
      <c r="I478" s="41"/>
      <c r="J478" s="82"/>
      <c r="K478" s="290">
        <f t="shared" si="45"/>
        <v>0</v>
      </c>
      <c r="L478" s="291">
        <f t="shared" si="46"/>
        <v>0</v>
      </c>
      <c r="M478" s="290">
        <f>IF(P478="x",0,IF(I478&lt;(INDEX(Lookup!$U$2:$U$10,MATCH($D$43,Lookup!$S$2:$S$10,0))),0,ROUND(((_xlfn.DAYS(I478,H478)+1)*J478)/7,0)))</f>
        <v>0</v>
      </c>
      <c r="N478" s="408">
        <f t="shared" si="47"/>
        <v>0</v>
      </c>
      <c r="O478" s="332"/>
      <c r="P478" s="409"/>
      <c r="R478" s="457">
        <f t="shared" si="48"/>
        <v>0</v>
      </c>
      <c r="S478" s="469">
        <f t="shared" si="49"/>
        <v>0</v>
      </c>
    </row>
    <row r="479" spans="2:19" x14ac:dyDescent="0.35">
      <c r="B479" s="80"/>
      <c r="C479" s="119"/>
      <c r="D479" s="119"/>
      <c r="E479" s="84"/>
      <c r="F479" s="119"/>
      <c r="G479" s="120"/>
      <c r="H479" s="41"/>
      <c r="I479" s="41"/>
      <c r="J479" s="82"/>
      <c r="K479" s="290">
        <f t="shared" si="45"/>
        <v>0</v>
      </c>
      <c r="L479" s="291">
        <f t="shared" si="46"/>
        <v>0</v>
      </c>
      <c r="M479" s="290">
        <f>IF(P479="x",0,IF(I479&lt;(INDEX(Lookup!$U$2:$U$10,MATCH($D$43,Lookup!$S$2:$S$10,0))),0,ROUND(((_xlfn.DAYS(I479,H479)+1)*J479)/7,0)))</f>
        <v>0</v>
      </c>
      <c r="N479" s="408">
        <f t="shared" si="47"/>
        <v>0</v>
      </c>
      <c r="O479" s="332"/>
      <c r="P479" s="409"/>
      <c r="R479" s="457">
        <f t="shared" si="48"/>
        <v>0</v>
      </c>
      <c r="S479" s="469">
        <f t="shared" si="49"/>
        <v>0</v>
      </c>
    </row>
    <row r="480" spans="2:19" x14ac:dyDescent="0.35">
      <c r="B480" s="80"/>
      <c r="C480" s="119"/>
      <c r="D480" s="119"/>
      <c r="E480" s="84"/>
      <c r="F480" s="119"/>
      <c r="G480" s="120"/>
      <c r="H480" s="41"/>
      <c r="I480" s="41"/>
      <c r="J480" s="82"/>
      <c r="K480" s="290">
        <f t="shared" si="45"/>
        <v>0</v>
      </c>
      <c r="L480" s="291">
        <f t="shared" si="46"/>
        <v>0</v>
      </c>
      <c r="M480" s="290">
        <f>IF(P480="x",0,IF(I480&lt;(INDEX(Lookup!$U$2:$U$10,MATCH($D$43,Lookup!$S$2:$S$10,0))),0,ROUND(((_xlfn.DAYS(I480,H480)+1)*J480)/7,0)))</f>
        <v>0</v>
      </c>
      <c r="N480" s="408">
        <f t="shared" si="47"/>
        <v>0</v>
      </c>
      <c r="O480" s="332"/>
      <c r="P480" s="409"/>
      <c r="R480" s="457">
        <f t="shared" si="48"/>
        <v>0</v>
      </c>
      <c r="S480" s="469">
        <f t="shared" si="49"/>
        <v>0</v>
      </c>
    </row>
    <row r="481" spans="2:19" x14ac:dyDescent="0.35">
      <c r="B481" s="80"/>
      <c r="C481" s="119"/>
      <c r="D481" s="119"/>
      <c r="E481" s="84"/>
      <c r="F481" s="119"/>
      <c r="G481" s="120"/>
      <c r="H481" s="41"/>
      <c r="I481" s="41"/>
      <c r="J481" s="82"/>
      <c r="K481" s="290">
        <f t="shared" si="45"/>
        <v>0</v>
      </c>
      <c r="L481" s="291">
        <f t="shared" si="46"/>
        <v>0</v>
      </c>
      <c r="M481" s="290">
        <f>IF(P481="x",0,IF(I481&lt;(INDEX(Lookup!$U$2:$U$10,MATCH($D$43,Lookup!$S$2:$S$10,0))),0,ROUND(((_xlfn.DAYS(I481,H481)+1)*J481)/7,0)))</f>
        <v>0</v>
      </c>
      <c r="N481" s="408">
        <f t="shared" si="47"/>
        <v>0</v>
      </c>
      <c r="O481" s="332"/>
      <c r="P481" s="409"/>
      <c r="R481" s="457">
        <f t="shared" si="48"/>
        <v>0</v>
      </c>
      <c r="S481" s="469">
        <f t="shared" si="49"/>
        <v>0</v>
      </c>
    </row>
    <row r="482" spans="2:19" x14ac:dyDescent="0.35">
      <c r="B482" s="80"/>
      <c r="C482" s="119"/>
      <c r="D482" s="119"/>
      <c r="E482" s="84"/>
      <c r="F482" s="119"/>
      <c r="G482" s="120"/>
      <c r="H482" s="41"/>
      <c r="I482" s="41"/>
      <c r="J482" s="82"/>
      <c r="K482" s="290">
        <f t="shared" si="45"/>
        <v>0</v>
      </c>
      <c r="L482" s="291">
        <f t="shared" si="46"/>
        <v>0</v>
      </c>
      <c r="M482" s="290">
        <f>IF(P482="x",0,IF(I482&lt;(INDEX(Lookup!$U$2:$U$10,MATCH($D$43,Lookup!$S$2:$S$10,0))),0,ROUND(((_xlfn.DAYS(I482,H482)+1)*J482)/7,0)))</f>
        <v>0</v>
      </c>
      <c r="N482" s="408">
        <f t="shared" si="47"/>
        <v>0</v>
      </c>
      <c r="O482" s="332"/>
      <c r="P482" s="409"/>
      <c r="R482" s="457">
        <f t="shared" si="48"/>
        <v>0</v>
      </c>
      <c r="S482" s="469">
        <f t="shared" si="49"/>
        <v>0</v>
      </c>
    </row>
    <row r="483" spans="2:19" x14ac:dyDescent="0.35">
      <c r="B483" s="80"/>
      <c r="C483" s="119"/>
      <c r="D483" s="119"/>
      <c r="E483" s="84"/>
      <c r="F483" s="119"/>
      <c r="G483" s="120"/>
      <c r="H483" s="41"/>
      <c r="I483" s="41"/>
      <c r="J483" s="82"/>
      <c r="K483" s="290">
        <f t="shared" si="45"/>
        <v>0</v>
      </c>
      <c r="L483" s="291">
        <f t="shared" si="46"/>
        <v>0</v>
      </c>
      <c r="M483" s="290">
        <f>IF(P483="x",0,IF(I483&lt;(INDEX(Lookup!$U$2:$U$10,MATCH($D$43,Lookup!$S$2:$S$10,0))),0,ROUND(((_xlfn.DAYS(I483,H483)+1)*J483)/7,0)))</f>
        <v>0</v>
      </c>
      <c r="N483" s="408">
        <f t="shared" si="47"/>
        <v>0</v>
      </c>
      <c r="O483" s="332"/>
      <c r="P483" s="409"/>
      <c r="R483" s="457">
        <f t="shared" si="48"/>
        <v>0</v>
      </c>
      <c r="S483" s="469">
        <f t="shared" si="49"/>
        <v>0</v>
      </c>
    </row>
    <row r="484" spans="2:19" x14ac:dyDescent="0.35">
      <c r="B484" s="80"/>
      <c r="C484" s="119"/>
      <c r="D484" s="119"/>
      <c r="E484" s="84"/>
      <c r="F484" s="119"/>
      <c r="G484" s="120"/>
      <c r="H484" s="41"/>
      <c r="I484" s="41"/>
      <c r="J484" s="82"/>
      <c r="K484" s="290">
        <f t="shared" si="45"/>
        <v>0</v>
      </c>
      <c r="L484" s="291">
        <f t="shared" si="46"/>
        <v>0</v>
      </c>
      <c r="M484" s="290">
        <f>IF(P484="x",0,IF(I484&lt;(INDEX(Lookup!$U$2:$U$10,MATCH($D$43,Lookup!$S$2:$S$10,0))),0,ROUND(((_xlfn.DAYS(I484,H484)+1)*J484)/7,0)))</f>
        <v>0</v>
      </c>
      <c r="N484" s="408">
        <f t="shared" si="47"/>
        <v>0</v>
      </c>
      <c r="O484" s="332"/>
      <c r="P484" s="409"/>
      <c r="R484" s="457">
        <f t="shared" si="48"/>
        <v>0</v>
      </c>
      <c r="S484" s="469">
        <f t="shared" si="49"/>
        <v>0</v>
      </c>
    </row>
    <row r="485" spans="2:19" x14ac:dyDescent="0.35">
      <c r="B485" s="80"/>
      <c r="C485" s="119"/>
      <c r="D485" s="119"/>
      <c r="E485" s="84"/>
      <c r="F485" s="119"/>
      <c r="G485" s="120"/>
      <c r="H485" s="41"/>
      <c r="I485" s="41"/>
      <c r="J485" s="82"/>
      <c r="K485" s="290">
        <f t="shared" si="45"/>
        <v>0</v>
      </c>
      <c r="L485" s="291">
        <f t="shared" si="46"/>
        <v>0</v>
      </c>
      <c r="M485" s="290">
        <f>IF(P485="x",0,IF(I485&lt;(INDEX(Lookup!$U$2:$U$10,MATCH($D$43,Lookup!$S$2:$S$10,0))),0,ROUND(((_xlfn.DAYS(I485,H485)+1)*J485)/7,0)))</f>
        <v>0</v>
      </c>
      <c r="N485" s="408">
        <f t="shared" si="47"/>
        <v>0</v>
      </c>
      <c r="O485" s="332"/>
      <c r="P485" s="409"/>
      <c r="R485" s="457">
        <f t="shared" si="48"/>
        <v>0</v>
      </c>
      <c r="S485" s="469">
        <f t="shared" si="49"/>
        <v>0</v>
      </c>
    </row>
    <row r="486" spans="2:19" x14ac:dyDescent="0.35">
      <c r="B486" s="80"/>
      <c r="C486" s="119"/>
      <c r="D486" s="119"/>
      <c r="E486" s="84"/>
      <c r="F486" s="119"/>
      <c r="G486" s="120"/>
      <c r="H486" s="41"/>
      <c r="I486" s="41"/>
      <c r="J486" s="82"/>
      <c r="K486" s="290">
        <f t="shared" si="45"/>
        <v>0</v>
      </c>
      <c r="L486" s="291">
        <f t="shared" si="46"/>
        <v>0</v>
      </c>
      <c r="M486" s="290">
        <f>IF(P486="x",0,IF(I486&lt;(INDEX(Lookup!$U$2:$U$10,MATCH($D$43,Lookup!$S$2:$S$10,0))),0,ROUND(((_xlfn.DAYS(I486,H486)+1)*J486)/7,0)))</f>
        <v>0</v>
      </c>
      <c r="N486" s="408">
        <f t="shared" si="47"/>
        <v>0</v>
      </c>
      <c r="O486" s="332"/>
      <c r="P486" s="409"/>
      <c r="R486" s="457">
        <f t="shared" si="48"/>
        <v>0</v>
      </c>
      <c r="S486" s="469">
        <f t="shared" si="49"/>
        <v>0</v>
      </c>
    </row>
    <row r="487" spans="2:19" x14ac:dyDescent="0.35">
      <c r="B487" s="80"/>
      <c r="C487" s="119"/>
      <c r="D487" s="119"/>
      <c r="E487" s="84"/>
      <c r="F487" s="119"/>
      <c r="G487" s="120"/>
      <c r="H487" s="41"/>
      <c r="I487" s="41"/>
      <c r="J487" s="82"/>
      <c r="K487" s="290">
        <f t="shared" si="45"/>
        <v>0</v>
      </c>
      <c r="L487" s="291">
        <f t="shared" si="46"/>
        <v>0</v>
      </c>
      <c r="M487" s="290">
        <f>IF(P487="x",0,IF(I487&lt;(INDEX(Lookup!$U$2:$U$10,MATCH($D$43,Lookup!$S$2:$S$10,0))),0,ROUND(((_xlfn.DAYS(I487,H487)+1)*J487)/7,0)))</f>
        <v>0</v>
      </c>
      <c r="N487" s="408">
        <f t="shared" si="47"/>
        <v>0</v>
      </c>
      <c r="O487" s="332"/>
      <c r="P487" s="409"/>
      <c r="R487" s="457">
        <f t="shared" si="48"/>
        <v>0</v>
      </c>
      <c r="S487" s="469">
        <f t="shared" si="49"/>
        <v>0</v>
      </c>
    </row>
    <row r="488" spans="2:19" x14ac:dyDescent="0.35">
      <c r="B488" s="80"/>
      <c r="C488" s="119"/>
      <c r="D488" s="119"/>
      <c r="E488" s="84"/>
      <c r="F488" s="119"/>
      <c r="G488" s="120"/>
      <c r="H488" s="41"/>
      <c r="I488" s="41"/>
      <c r="J488" s="82"/>
      <c r="K488" s="290">
        <f t="shared" si="45"/>
        <v>0</v>
      </c>
      <c r="L488" s="291">
        <f t="shared" si="46"/>
        <v>0</v>
      </c>
      <c r="M488" s="290">
        <f>IF(P488="x",0,IF(I488&lt;(INDEX(Lookup!$U$2:$U$10,MATCH($D$43,Lookup!$S$2:$S$10,0))),0,ROUND(((_xlfn.DAYS(I488,H488)+1)*J488)/7,0)))</f>
        <v>0</v>
      </c>
      <c r="N488" s="408">
        <f t="shared" si="47"/>
        <v>0</v>
      </c>
      <c r="O488" s="332"/>
      <c r="P488" s="409"/>
      <c r="R488" s="457">
        <f t="shared" si="48"/>
        <v>0</v>
      </c>
      <c r="S488" s="469">
        <f t="shared" si="49"/>
        <v>0</v>
      </c>
    </row>
    <row r="489" spans="2:19" x14ac:dyDescent="0.35">
      <c r="B489" s="80"/>
      <c r="C489" s="119"/>
      <c r="D489" s="119"/>
      <c r="E489" s="84"/>
      <c r="F489" s="119"/>
      <c r="G489" s="120"/>
      <c r="H489" s="41"/>
      <c r="I489" s="41"/>
      <c r="J489" s="82"/>
      <c r="K489" s="290">
        <f t="shared" si="45"/>
        <v>0</v>
      </c>
      <c r="L489" s="291">
        <f t="shared" si="46"/>
        <v>0</v>
      </c>
      <c r="M489" s="290">
        <f>IF(P489="x",0,IF(I489&lt;(INDEX(Lookup!$U$2:$U$10,MATCH($D$43,Lookup!$S$2:$S$10,0))),0,ROUND(((_xlfn.DAYS(I489,H489)+1)*J489)/7,0)))</f>
        <v>0</v>
      </c>
      <c r="N489" s="408">
        <f t="shared" si="47"/>
        <v>0</v>
      </c>
      <c r="O489" s="332"/>
      <c r="P489" s="409"/>
      <c r="R489" s="457">
        <f t="shared" si="48"/>
        <v>0</v>
      </c>
      <c r="S489" s="469">
        <f t="shared" si="49"/>
        <v>0</v>
      </c>
    </row>
    <row r="490" spans="2:19" x14ac:dyDescent="0.35">
      <c r="B490" s="80"/>
      <c r="C490" s="119"/>
      <c r="D490" s="119"/>
      <c r="E490" s="84"/>
      <c r="F490" s="119"/>
      <c r="G490" s="120"/>
      <c r="H490" s="41"/>
      <c r="I490" s="41"/>
      <c r="J490" s="82"/>
      <c r="K490" s="290">
        <f t="shared" si="45"/>
        <v>0</v>
      </c>
      <c r="L490" s="291">
        <f t="shared" si="46"/>
        <v>0</v>
      </c>
      <c r="M490" s="290">
        <f>IF(P490="x",0,IF(I490&lt;(INDEX(Lookup!$U$2:$U$10,MATCH($D$43,Lookup!$S$2:$S$10,0))),0,ROUND(((_xlfn.DAYS(I490,H490)+1)*J490)/7,0)))</f>
        <v>0</v>
      </c>
      <c r="N490" s="408">
        <f t="shared" si="47"/>
        <v>0</v>
      </c>
      <c r="O490" s="332"/>
      <c r="P490" s="409"/>
      <c r="R490" s="457">
        <f t="shared" si="48"/>
        <v>0</v>
      </c>
      <c r="S490" s="469">
        <f t="shared" si="49"/>
        <v>0</v>
      </c>
    </row>
    <row r="491" spans="2:19" x14ac:dyDescent="0.35">
      <c r="B491" s="80"/>
      <c r="C491" s="119"/>
      <c r="D491" s="119"/>
      <c r="E491" s="84"/>
      <c r="F491" s="119"/>
      <c r="G491" s="120"/>
      <c r="H491" s="41"/>
      <c r="I491" s="41"/>
      <c r="J491" s="82"/>
      <c r="K491" s="290">
        <f t="shared" si="45"/>
        <v>0</v>
      </c>
      <c r="L491" s="291">
        <f t="shared" si="46"/>
        <v>0</v>
      </c>
      <c r="M491" s="290">
        <f>IF(P491="x",0,IF(I491&lt;(INDEX(Lookup!$U$2:$U$10,MATCH($D$43,Lookup!$S$2:$S$10,0))),0,ROUND(((_xlfn.DAYS(I491,H491)+1)*J491)/7,0)))</f>
        <v>0</v>
      </c>
      <c r="N491" s="408">
        <f t="shared" si="47"/>
        <v>0</v>
      </c>
      <c r="O491" s="332"/>
      <c r="P491" s="409"/>
      <c r="R491" s="457">
        <f t="shared" si="48"/>
        <v>0</v>
      </c>
      <c r="S491" s="469">
        <f t="shared" si="49"/>
        <v>0</v>
      </c>
    </row>
    <row r="492" spans="2:19" x14ac:dyDescent="0.35">
      <c r="B492" s="80"/>
      <c r="C492" s="119"/>
      <c r="D492" s="119"/>
      <c r="E492" s="84"/>
      <c r="F492" s="119"/>
      <c r="G492" s="120"/>
      <c r="H492" s="41"/>
      <c r="I492" s="41"/>
      <c r="J492" s="82"/>
      <c r="K492" s="290">
        <f t="shared" si="45"/>
        <v>0</v>
      </c>
      <c r="L492" s="291">
        <f t="shared" si="46"/>
        <v>0</v>
      </c>
      <c r="M492" s="290">
        <f>IF(P492="x",0,IF(I492&lt;(INDEX(Lookup!$U$2:$U$10,MATCH($D$43,Lookup!$S$2:$S$10,0))),0,ROUND(((_xlfn.DAYS(I492,H492)+1)*J492)/7,0)))</f>
        <v>0</v>
      </c>
      <c r="N492" s="408">
        <f t="shared" si="47"/>
        <v>0</v>
      </c>
      <c r="O492" s="332"/>
      <c r="P492" s="409"/>
      <c r="R492" s="457">
        <f t="shared" si="48"/>
        <v>0</v>
      </c>
      <c r="S492" s="469">
        <f t="shared" si="49"/>
        <v>0</v>
      </c>
    </row>
    <row r="493" spans="2:19" x14ac:dyDescent="0.35">
      <c r="B493" s="80"/>
      <c r="C493" s="119"/>
      <c r="D493" s="119"/>
      <c r="E493" s="84"/>
      <c r="F493" s="119"/>
      <c r="G493" s="120"/>
      <c r="H493" s="41"/>
      <c r="I493" s="41"/>
      <c r="J493" s="82"/>
      <c r="K493" s="290">
        <f t="shared" si="45"/>
        <v>0</v>
      </c>
      <c r="L493" s="291">
        <f t="shared" si="46"/>
        <v>0</v>
      </c>
      <c r="M493" s="290">
        <f>IF(P493="x",0,IF(I493&lt;(INDEX(Lookup!$U$2:$U$10,MATCH($D$43,Lookup!$S$2:$S$10,0))),0,ROUND(((_xlfn.DAYS(I493,H493)+1)*J493)/7,0)))</f>
        <v>0</v>
      </c>
      <c r="N493" s="408">
        <f t="shared" si="47"/>
        <v>0</v>
      </c>
      <c r="O493" s="332"/>
      <c r="P493" s="409"/>
      <c r="R493" s="457">
        <f t="shared" si="48"/>
        <v>0</v>
      </c>
      <c r="S493" s="469">
        <f t="shared" si="49"/>
        <v>0</v>
      </c>
    </row>
    <row r="494" spans="2:19" x14ac:dyDescent="0.35">
      <c r="B494" s="80"/>
      <c r="C494" s="119"/>
      <c r="D494" s="119"/>
      <c r="E494" s="84"/>
      <c r="F494" s="119"/>
      <c r="G494" s="120"/>
      <c r="H494" s="41"/>
      <c r="I494" s="41"/>
      <c r="J494" s="82"/>
      <c r="K494" s="290">
        <f t="shared" si="45"/>
        <v>0</v>
      </c>
      <c r="L494" s="291">
        <f t="shared" si="46"/>
        <v>0</v>
      </c>
      <c r="M494" s="290">
        <f>IF(P494="x",0,IF(I494&lt;(INDEX(Lookup!$U$2:$U$10,MATCH($D$43,Lookup!$S$2:$S$10,0))),0,ROUND(((_xlfn.DAYS(I494,H494)+1)*J494)/7,0)))</f>
        <v>0</v>
      </c>
      <c r="N494" s="408">
        <f t="shared" si="47"/>
        <v>0</v>
      </c>
      <c r="O494" s="332"/>
      <c r="P494" s="409"/>
      <c r="R494" s="457">
        <f t="shared" si="48"/>
        <v>0</v>
      </c>
      <c r="S494" s="469">
        <f t="shared" si="49"/>
        <v>0</v>
      </c>
    </row>
    <row r="495" spans="2:19" x14ac:dyDescent="0.35">
      <c r="B495" s="80"/>
      <c r="C495" s="119"/>
      <c r="D495" s="119"/>
      <c r="E495" s="84"/>
      <c r="F495" s="119"/>
      <c r="G495" s="120"/>
      <c r="H495" s="41"/>
      <c r="I495" s="41"/>
      <c r="J495" s="82"/>
      <c r="K495" s="290">
        <f t="shared" ref="K495:K558" si="50">ROUND(((_xlfn.DAYS(I495,H495)+1)*J495)/7,0)</f>
        <v>0</v>
      </c>
      <c r="L495" s="291">
        <f t="shared" ref="L495:L558" si="51">K495*$K$6</f>
        <v>0</v>
      </c>
      <c r="M495" s="290">
        <f>IF(P495="x",0,IF(I495&lt;(INDEX(Lookup!$U$2:$U$10,MATCH($D$43,Lookup!$S$2:$S$10,0))),0,ROUND(((_xlfn.DAYS(I495,H495)+1)*J495)/7,0)))</f>
        <v>0</v>
      </c>
      <c r="N495" s="408">
        <f t="shared" ref="N495:N558" si="52">M495*$K$6</f>
        <v>0</v>
      </c>
      <c r="O495" s="332"/>
      <c r="P495" s="409"/>
      <c r="R495" s="457">
        <f t="shared" ref="R495:R558" si="53">L495*$I$30</f>
        <v>0</v>
      </c>
      <c r="S495" s="469">
        <f t="shared" ref="S495:S558" si="54">N495*$I$40</f>
        <v>0</v>
      </c>
    </row>
    <row r="496" spans="2:19" x14ac:dyDescent="0.35">
      <c r="B496" s="80"/>
      <c r="C496" s="119"/>
      <c r="D496" s="119"/>
      <c r="E496" s="84"/>
      <c r="F496" s="119"/>
      <c r="G496" s="120"/>
      <c r="H496" s="41"/>
      <c r="I496" s="41"/>
      <c r="J496" s="82"/>
      <c r="K496" s="290">
        <f t="shared" si="50"/>
        <v>0</v>
      </c>
      <c r="L496" s="291">
        <f t="shared" si="51"/>
        <v>0</v>
      </c>
      <c r="M496" s="290">
        <f>IF(P496="x",0,IF(I496&lt;(INDEX(Lookup!$U$2:$U$10,MATCH($D$43,Lookup!$S$2:$S$10,0))),0,ROUND(((_xlfn.DAYS(I496,H496)+1)*J496)/7,0)))</f>
        <v>0</v>
      </c>
      <c r="N496" s="408">
        <f t="shared" si="52"/>
        <v>0</v>
      </c>
      <c r="O496" s="332"/>
      <c r="P496" s="409"/>
      <c r="R496" s="457">
        <f t="shared" si="53"/>
        <v>0</v>
      </c>
      <c r="S496" s="469">
        <f t="shared" si="54"/>
        <v>0</v>
      </c>
    </row>
    <row r="497" spans="2:19" x14ac:dyDescent="0.35">
      <c r="B497" s="80"/>
      <c r="C497" s="119"/>
      <c r="D497" s="119"/>
      <c r="E497" s="84"/>
      <c r="F497" s="119"/>
      <c r="G497" s="120"/>
      <c r="H497" s="41"/>
      <c r="I497" s="41"/>
      <c r="J497" s="82"/>
      <c r="K497" s="290">
        <f t="shared" si="50"/>
        <v>0</v>
      </c>
      <c r="L497" s="291">
        <f t="shared" si="51"/>
        <v>0</v>
      </c>
      <c r="M497" s="290">
        <f>IF(P497="x",0,IF(I497&lt;(INDEX(Lookup!$U$2:$U$10,MATCH($D$43,Lookup!$S$2:$S$10,0))),0,ROUND(((_xlfn.DAYS(I497,H497)+1)*J497)/7,0)))</f>
        <v>0</v>
      </c>
      <c r="N497" s="408">
        <f t="shared" si="52"/>
        <v>0</v>
      </c>
      <c r="O497" s="332"/>
      <c r="P497" s="409"/>
      <c r="R497" s="457">
        <f t="shared" si="53"/>
        <v>0</v>
      </c>
      <c r="S497" s="469">
        <f t="shared" si="54"/>
        <v>0</v>
      </c>
    </row>
    <row r="498" spans="2:19" x14ac:dyDescent="0.35">
      <c r="B498" s="80"/>
      <c r="C498" s="119"/>
      <c r="D498" s="119"/>
      <c r="E498" s="84"/>
      <c r="F498" s="119"/>
      <c r="G498" s="120"/>
      <c r="H498" s="41"/>
      <c r="I498" s="41"/>
      <c r="J498" s="82"/>
      <c r="K498" s="290">
        <f t="shared" si="50"/>
        <v>0</v>
      </c>
      <c r="L498" s="291">
        <f t="shared" si="51"/>
        <v>0</v>
      </c>
      <c r="M498" s="290">
        <f>IF(P498="x",0,IF(I498&lt;(INDEX(Lookup!$U$2:$U$10,MATCH($D$43,Lookup!$S$2:$S$10,0))),0,ROUND(((_xlfn.DAYS(I498,H498)+1)*J498)/7,0)))</f>
        <v>0</v>
      </c>
      <c r="N498" s="408">
        <f t="shared" si="52"/>
        <v>0</v>
      </c>
      <c r="O498" s="332"/>
      <c r="P498" s="409"/>
      <c r="R498" s="457">
        <f t="shared" si="53"/>
        <v>0</v>
      </c>
      <c r="S498" s="469">
        <f t="shared" si="54"/>
        <v>0</v>
      </c>
    </row>
    <row r="499" spans="2:19" x14ac:dyDescent="0.35">
      <c r="B499" s="80"/>
      <c r="C499" s="119"/>
      <c r="D499" s="119"/>
      <c r="E499" s="84"/>
      <c r="F499" s="119"/>
      <c r="G499" s="120"/>
      <c r="H499" s="41"/>
      <c r="I499" s="41"/>
      <c r="J499" s="82"/>
      <c r="K499" s="290">
        <f t="shared" si="50"/>
        <v>0</v>
      </c>
      <c r="L499" s="291">
        <f t="shared" si="51"/>
        <v>0</v>
      </c>
      <c r="M499" s="290">
        <f>IF(P499="x",0,IF(I499&lt;(INDEX(Lookup!$U$2:$U$10,MATCH($D$43,Lookup!$S$2:$S$10,0))),0,ROUND(((_xlfn.DAYS(I499,H499)+1)*J499)/7,0)))</f>
        <v>0</v>
      </c>
      <c r="N499" s="408">
        <f t="shared" si="52"/>
        <v>0</v>
      </c>
      <c r="O499" s="332"/>
      <c r="P499" s="409"/>
      <c r="R499" s="457">
        <f t="shared" si="53"/>
        <v>0</v>
      </c>
      <c r="S499" s="469">
        <f t="shared" si="54"/>
        <v>0</v>
      </c>
    </row>
    <row r="500" spans="2:19" x14ac:dyDescent="0.35">
      <c r="B500" s="80"/>
      <c r="C500" s="119"/>
      <c r="D500" s="119"/>
      <c r="E500" s="84"/>
      <c r="F500" s="119"/>
      <c r="G500" s="120"/>
      <c r="H500" s="41"/>
      <c r="I500" s="41"/>
      <c r="J500" s="82"/>
      <c r="K500" s="290">
        <f t="shared" si="50"/>
        <v>0</v>
      </c>
      <c r="L500" s="291">
        <f t="shared" si="51"/>
        <v>0</v>
      </c>
      <c r="M500" s="290">
        <f>IF(P500="x",0,IF(I500&lt;(INDEX(Lookup!$U$2:$U$10,MATCH($D$43,Lookup!$S$2:$S$10,0))),0,ROUND(((_xlfn.DAYS(I500,H500)+1)*J500)/7,0)))</f>
        <v>0</v>
      </c>
      <c r="N500" s="408">
        <f t="shared" si="52"/>
        <v>0</v>
      </c>
      <c r="O500" s="332"/>
      <c r="P500" s="409"/>
      <c r="R500" s="457">
        <f t="shared" si="53"/>
        <v>0</v>
      </c>
      <c r="S500" s="469">
        <f t="shared" si="54"/>
        <v>0</v>
      </c>
    </row>
    <row r="501" spans="2:19" x14ac:dyDescent="0.35">
      <c r="B501" s="80"/>
      <c r="C501" s="119"/>
      <c r="D501" s="119"/>
      <c r="E501" s="84"/>
      <c r="F501" s="119"/>
      <c r="G501" s="120"/>
      <c r="H501" s="41"/>
      <c r="I501" s="41"/>
      <c r="J501" s="82"/>
      <c r="K501" s="290">
        <f t="shared" si="50"/>
        <v>0</v>
      </c>
      <c r="L501" s="291">
        <f t="shared" si="51"/>
        <v>0</v>
      </c>
      <c r="M501" s="290">
        <f>IF(P501="x",0,IF(I501&lt;(INDEX(Lookup!$U$2:$U$10,MATCH($D$43,Lookup!$S$2:$S$10,0))),0,ROUND(((_xlfn.DAYS(I501,H501)+1)*J501)/7,0)))</f>
        <v>0</v>
      </c>
      <c r="N501" s="408">
        <f t="shared" si="52"/>
        <v>0</v>
      </c>
      <c r="O501" s="332"/>
      <c r="P501" s="409"/>
      <c r="R501" s="457">
        <f t="shared" si="53"/>
        <v>0</v>
      </c>
      <c r="S501" s="469">
        <f t="shared" si="54"/>
        <v>0</v>
      </c>
    </row>
    <row r="502" spans="2:19" x14ac:dyDescent="0.35">
      <c r="B502" s="80"/>
      <c r="C502" s="119"/>
      <c r="D502" s="119"/>
      <c r="E502" s="84"/>
      <c r="F502" s="119"/>
      <c r="G502" s="120"/>
      <c r="H502" s="41"/>
      <c r="I502" s="41"/>
      <c r="J502" s="82"/>
      <c r="K502" s="290">
        <f t="shared" si="50"/>
        <v>0</v>
      </c>
      <c r="L502" s="291">
        <f t="shared" si="51"/>
        <v>0</v>
      </c>
      <c r="M502" s="290">
        <f>IF(P502="x",0,IF(I502&lt;(INDEX(Lookup!$U$2:$U$10,MATCH($D$43,Lookup!$S$2:$S$10,0))),0,ROUND(((_xlfn.DAYS(I502,H502)+1)*J502)/7,0)))</f>
        <v>0</v>
      </c>
      <c r="N502" s="408">
        <f t="shared" si="52"/>
        <v>0</v>
      </c>
      <c r="O502" s="332"/>
      <c r="P502" s="409"/>
      <c r="R502" s="457">
        <f t="shared" si="53"/>
        <v>0</v>
      </c>
      <c r="S502" s="469">
        <f t="shared" si="54"/>
        <v>0</v>
      </c>
    </row>
    <row r="503" spans="2:19" x14ac:dyDescent="0.35">
      <c r="B503" s="80"/>
      <c r="C503" s="119"/>
      <c r="D503" s="119"/>
      <c r="E503" s="84"/>
      <c r="F503" s="119"/>
      <c r="G503" s="120"/>
      <c r="H503" s="41"/>
      <c r="I503" s="41"/>
      <c r="J503" s="82"/>
      <c r="K503" s="290">
        <f t="shared" si="50"/>
        <v>0</v>
      </c>
      <c r="L503" s="291">
        <f t="shared" si="51"/>
        <v>0</v>
      </c>
      <c r="M503" s="290">
        <f>IF(P503="x",0,IF(I503&lt;(INDEX(Lookup!$U$2:$U$10,MATCH($D$43,Lookup!$S$2:$S$10,0))),0,ROUND(((_xlfn.DAYS(I503,H503)+1)*J503)/7,0)))</f>
        <v>0</v>
      </c>
      <c r="N503" s="408">
        <f t="shared" si="52"/>
        <v>0</v>
      </c>
      <c r="O503" s="332"/>
      <c r="P503" s="409"/>
      <c r="R503" s="457">
        <f t="shared" si="53"/>
        <v>0</v>
      </c>
      <c r="S503" s="469">
        <f t="shared" si="54"/>
        <v>0</v>
      </c>
    </row>
    <row r="504" spans="2:19" x14ac:dyDescent="0.35">
      <c r="B504" s="80"/>
      <c r="C504" s="119"/>
      <c r="D504" s="119"/>
      <c r="E504" s="84"/>
      <c r="F504" s="119"/>
      <c r="G504" s="120"/>
      <c r="H504" s="41"/>
      <c r="I504" s="41"/>
      <c r="J504" s="82"/>
      <c r="K504" s="290">
        <f t="shared" si="50"/>
        <v>0</v>
      </c>
      <c r="L504" s="291">
        <f t="shared" si="51"/>
        <v>0</v>
      </c>
      <c r="M504" s="290">
        <f>IF(P504="x",0,IF(I504&lt;(INDEX(Lookup!$U$2:$U$10,MATCH($D$43,Lookup!$S$2:$S$10,0))),0,ROUND(((_xlfn.DAYS(I504,H504)+1)*J504)/7,0)))</f>
        <v>0</v>
      </c>
      <c r="N504" s="408">
        <f t="shared" si="52"/>
        <v>0</v>
      </c>
      <c r="O504" s="332"/>
      <c r="P504" s="409"/>
      <c r="R504" s="457">
        <f t="shared" si="53"/>
        <v>0</v>
      </c>
      <c r="S504" s="469">
        <f t="shared" si="54"/>
        <v>0</v>
      </c>
    </row>
    <row r="505" spans="2:19" x14ac:dyDescent="0.35">
      <c r="B505" s="80"/>
      <c r="C505" s="119"/>
      <c r="D505" s="119"/>
      <c r="E505" s="84"/>
      <c r="F505" s="119"/>
      <c r="G505" s="120"/>
      <c r="H505" s="41"/>
      <c r="I505" s="41"/>
      <c r="J505" s="82"/>
      <c r="K505" s="290">
        <f t="shared" si="50"/>
        <v>0</v>
      </c>
      <c r="L505" s="291">
        <f t="shared" si="51"/>
        <v>0</v>
      </c>
      <c r="M505" s="290">
        <f>IF(P505="x",0,IF(I505&lt;(INDEX(Lookup!$U$2:$U$10,MATCH($D$43,Lookup!$S$2:$S$10,0))),0,ROUND(((_xlfn.DAYS(I505,H505)+1)*J505)/7,0)))</f>
        <v>0</v>
      </c>
      <c r="N505" s="408">
        <f t="shared" si="52"/>
        <v>0</v>
      </c>
      <c r="O505" s="332"/>
      <c r="P505" s="409"/>
      <c r="R505" s="457">
        <f t="shared" si="53"/>
        <v>0</v>
      </c>
      <c r="S505" s="469">
        <f t="shared" si="54"/>
        <v>0</v>
      </c>
    </row>
    <row r="506" spans="2:19" x14ac:dyDescent="0.35">
      <c r="B506" s="80"/>
      <c r="C506" s="119"/>
      <c r="D506" s="119"/>
      <c r="E506" s="84"/>
      <c r="F506" s="119"/>
      <c r="G506" s="120"/>
      <c r="H506" s="41"/>
      <c r="I506" s="41"/>
      <c r="J506" s="82"/>
      <c r="K506" s="290">
        <f t="shared" si="50"/>
        <v>0</v>
      </c>
      <c r="L506" s="291">
        <f t="shared" si="51"/>
        <v>0</v>
      </c>
      <c r="M506" s="290">
        <f>IF(P506="x",0,IF(I506&lt;(INDEX(Lookup!$U$2:$U$10,MATCH($D$43,Lookup!$S$2:$S$10,0))),0,ROUND(((_xlfn.DAYS(I506,H506)+1)*J506)/7,0)))</f>
        <v>0</v>
      </c>
      <c r="N506" s="408">
        <f t="shared" si="52"/>
        <v>0</v>
      </c>
      <c r="O506" s="332"/>
      <c r="P506" s="409"/>
      <c r="R506" s="457">
        <f t="shared" si="53"/>
        <v>0</v>
      </c>
      <c r="S506" s="469">
        <f t="shared" si="54"/>
        <v>0</v>
      </c>
    </row>
    <row r="507" spans="2:19" x14ac:dyDescent="0.35">
      <c r="B507" s="80"/>
      <c r="C507" s="119"/>
      <c r="D507" s="119"/>
      <c r="E507" s="84"/>
      <c r="F507" s="119"/>
      <c r="G507" s="120"/>
      <c r="H507" s="41"/>
      <c r="I507" s="41"/>
      <c r="J507" s="82"/>
      <c r="K507" s="290">
        <f t="shared" si="50"/>
        <v>0</v>
      </c>
      <c r="L507" s="291">
        <f t="shared" si="51"/>
        <v>0</v>
      </c>
      <c r="M507" s="290">
        <f>IF(P507="x",0,IF(I507&lt;(INDEX(Lookup!$U$2:$U$10,MATCH($D$43,Lookup!$S$2:$S$10,0))),0,ROUND(((_xlfn.DAYS(I507,H507)+1)*J507)/7,0)))</f>
        <v>0</v>
      </c>
      <c r="N507" s="408">
        <f t="shared" si="52"/>
        <v>0</v>
      </c>
      <c r="O507" s="332"/>
      <c r="P507" s="409"/>
      <c r="R507" s="457">
        <f t="shared" si="53"/>
        <v>0</v>
      </c>
      <c r="S507" s="469">
        <f t="shared" si="54"/>
        <v>0</v>
      </c>
    </row>
    <row r="508" spans="2:19" x14ac:dyDescent="0.35">
      <c r="B508" s="80"/>
      <c r="C508" s="119"/>
      <c r="D508" s="119"/>
      <c r="E508" s="84"/>
      <c r="F508" s="119"/>
      <c r="G508" s="120"/>
      <c r="H508" s="41"/>
      <c r="I508" s="41"/>
      <c r="J508" s="82"/>
      <c r="K508" s="290">
        <f t="shared" si="50"/>
        <v>0</v>
      </c>
      <c r="L508" s="291">
        <f t="shared" si="51"/>
        <v>0</v>
      </c>
      <c r="M508" s="290">
        <f>IF(P508="x",0,IF(I508&lt;(INDEX(Lookup!$U$2:$U$10,MATCH($D$43,Lookup!$S$2:$S$10,0))),0,ROUND(((_xlfn.DAYS(I508,H508)+1)*J508)/7,0)))</f>
        <v>0</v>
      </c>
      <c r="N508" s="408">
        <f t="shared" si="52"/>
        <v>0</v>
      </c>
      <c r="O508" s="332"/>
      <c r="P508" s="409"/>
      <c r="R508" s="457">
        <f t="shared" si="53"/>
        <v>0</v>
      </c>
      <c r="S508" s="469">
        <f t="shared" si="54"/>
        <v>0</v>
      </c>
    </row>
    <row r="509" spans="2:19" x14ac:dyDescent="0.35">
      <c r="B509" s="80"/>
      <c r="C509" s="119"/>
      <c r="D509" s="119"/>
      <c r="E509" s="84"/>
      <c r="F509" s="119"/>
      <c r="G509" s="120"/>
      <c r="H509" s="41"/>
      <c r="I509" s="41"/>
      <c r="J509" s="82"/>
      <c r="K509" s="290">
        <f t="shared" si="50"/>
        <v>0</v>
      </c>
      <c r="L509" s="291">
        <f t="shared" si="51"/>
        <v>0</v>
      </c>
      <c r="M509" s="290">
        <f>IF(P509="x",0,IF(I509&lt;(INDEX(Lookup!$U$2:$U$10,MATCH($D$43,Lookup!$S$2:$S$10,0))),0,ROUND(((_xlfn.DAYS(I509,H509)+1)*J509)/7,0)))</f>
        <v>0</v>
      </c>
      <c r="N509" s="408">
        <f t="shared" si="52"/>
        <v>0</v>
      </c>
      <c r="O509" s="332"/>
      <c r="P509" s="409"/>
      <c r="R509" s="457">
        <f t="shared" si="53"/>
        <v>0</v>
      </c>
      <c r="S509" s="469">
        <f t="shared" si="54"/>
        <v>0</v>
      </c>
    </row>
    <row r="510" spans="2:19" x14ac:dyDescent="0.35">
      <c r="B510" s="80"/>
      <c r="C510" s="119"/>
      <c r="D510" s="119"/>
      <c r="E510" s="84"/>
      <c r="F510" s="119"/>
      <c r="G510" s="120"/>
      <c r="H510" s="41"/>
      <c r="I510" s="41"/>
      <c r="J510" s="82"/>
      <c r="K510" s="290">
        <f t="shared" si="50"/>
        <v>0</v>
      </c>
      <c r="L510" s="291">
        <f t="shared" si="51"/>
        <v>0</v>
      </c>
      <c r="M510" s="290">
        <f>IF(P510="x",0,IF(I510&lt;(INDEX(Lookup!$U$2:$U$10,MATCH($D$43,Lookup!$S$2:$S$10,0))),0,ROUND(((_xlfn.DAYS(I510,H510)+1)*J510)/7,0)))</f>
        <v>0</v>
      </c>
      <c r="N510" s="408">
        <f t="shared" si="52"/>
        <v>0</v>
      </c>
      <c r="O510" s="332"/>
      <c r="P510" s="409"/>
      <c r="R510" s="457">
        <f t="shared" si="53"/>
        <v>0</v>
      </c>
      <c r="S510" s="469">
        <f t="shared" si="54"/>
        <v>0</v>
      </c>
    </row>
    <row r="511" spans="2:19" x14ac:dyDescent="0.35">
      <c r="B511" s="80"/>
      <c r="C511" s="119"/>
      <c r="D511" s="119"/>
      <c r="E511" s="84"/>
      <c r="F511" s="119"/>
      <c r="G511" s="120"/>
      <c r="H511" s="41"/>
      <c r="I511" s="41"/>
      <c r="J511" s="82"/>
      <c r="K511" s="290">
        <f t="shared" si="50"/>
        <v>0</v>
      </c>
      <c r="L511" s="291">
        <f t="shared" si="51"/>
        <v>0</v>
      </c>
      <c r="M511" s="290">
        <f>IF(P511="x",0,IF(I511&lt;(INDEX(Lookup!$U$2:$U$10,MATCH($D$43,Lookup!$S$2:$S$10,0))),0,ROUND(((_xlfn.DAYS(I511,H511)+1)*J511)/7,0)))</f>
        <v>0</v>
      </c>
      <c r="N511" s="408">
        <f t="shared" si="52"/>
        <v>0</v>
      </c>
      <c r="O511" s="332"/>
      <c r="P511" s="409"/>
      <c r="R511" s="457">
        <f t="shared" si="53"/>
        <v>0</v>
      </c>
      <c r="S511" s="469">
        <f t="shared" si="54"/>
        <v>0</v>
      </c>
    </row>
    <row r="512" spans="2:19" x14ac:dyDescent="0.35">
      <c r="B512" s="80"/>
      <c r="C512" s="119"/>
      <c r="D512" s="119"/>
      <c r="E512" s="84"/>
      <c r="F512" s="119"/>
      <c r="G512" s="120"/>
      <c r="H512" s="41"/>
      <c r="I512" s="41"/>
      <c r="J512" s="82"/>
      <c r="K512" s="290">
        <f t="shared" si="50"/>
        <v>0</v>
      </c>
      <c r="L512" s="291">
        <f t="shared" si="51"/>
        <v>0</v>
      </c>
      <c r="M512" s="290">
        <f>IF(P512="x",0,IF(I512&lt;(INDEX(Lookup!$U$2:$U$10,MATCH($D$43,Lookup!$S$2:$S$10,0))),0,ROUND(((_xlfn.DAYS(I512,H512)+1)*J512)/7,0)))</f>
        <v>0</v>
      </c>
      <c r="N512" s="408">
        <f t="shared" si="52"/>
        <v>0</v>
      </c>
      <c r="O512" s="332"/>
      <c r="P512" s="409"/>
      <c r="R512" s="457">
        <f t="shared" si="53"/>
        <v>0</v>
      </c>
      <c r="S512" s="469">
        <f t="shared" si="54"/>
        <v>0</v>
      </c>
    </row>
    <row r="513" spans="2:19" x14ac:dyDescent="0.35">
      <c r="B513" s="80"/>
      <c r="C513" s="119"/>
      <c r="D513" s="119"/>
      <c r="E513" s="84"/>
      <c r="F513" s="119"/>
      <c r="G513" s="120"/>
      <c r="H513" s="41"/>
      <c r="I513" s="41"/>
      <c r="J513" s="82"/>
      <c r="K513" s="290">
        <f t="shared" si="50"/>
        <v>0</v>
      </c>
      <c r="L513" s="291">
        <f t="shared" si="51"/>
        <v>0</v>
      </c>
      <c r="M513" s="290">
        <f>IF(P513="x",0,IF(I513&lt;(INDEX(Lookup!$U$2:$U$10,MATCH($D$43,Lookup!$S$2:$S$10,0))),0,ROUND(((_xlfn.DAYS(I513,H513)+1)*J513)/7,0)))</f>
        <v>0</v>
      </c>
      <c r="N513" s="408">
        <f t="shared" si="52"/>
        <v>0</v>
      </c>
      <c r="O513" s="332"/>
      <c r="P513" s="409"/>
      <c r="R513" s="457">
        <f t="shared" si="53"/>
        <v>0</v>
      </c>
      <c r="S513" s="469">
        <f t="shared" si="54"/>
        <v>0</v>
      </c>
    </row>
    <row r="514" spans="2:19" x14ac:dyDescent="0.35">
      <c r="B514" s="80"/>
      <c r="C514" s="119"/>
      <c r="D514" s="119"/>
      <c r="E514" s="84"/>
      <c r="F514" s="119"/>
      <c r="G514" s="120"/>
      <c r="H514" s="41"/>
      <c r="I514" s="41"/>
      <c r="J514" s="82"/>
      <c r="K514" s="290">
        <f t="shared" si="50"/>
        <v>0</v>
      </c>
      <c r="L514" s="291">
        <f t="shared" si="51"/>
        <v>0</v>
      </c>
      <c r="M514" s="290">
        <f>IF(P514="x",0,IF(I514&lt;(INDEX(Lookup!$U$2:$U$10,MATCH($D$43,Lookup!$S$2:$S$10,0))),0,ROUND(((_xlfn.DAYS(I514,H514)+1)*J514)/7,0)))</f>
        <v>0</v>
      </c>
      <c r="N514" s="408">
        <f t="shared" si="52"/>
        <v>0</v>
      </c>
      <c r="O514" s="332"/>
      <c r="P514" s="409"/>
      <c r="R514" s="457">
        <f t="shared" si="53"/>
        <v>0</v>
      </c>
      <c r="S514" s="469">
        <f t="shared" si="54"/>
        <v>0</v>
      </c>
    </row>
    <row r="515" spans="2:19" x14ac:dyDescent="0.35">
      <c r="B515" s="80"/>
      <c r="C515" s="119"/>
      <c r="D515" s="119"/>
      <c r="E515" s="84"/>
      <c r="F515" s="119"/>
      <c r="G515" s="120"/>
      <c r="H515" s="41"/>
      <c r="I515" s="41"/>
      <c r="J515" s="82"/>
      <c r="K515" s="290">
        <f t="shared" si="50"/>
        <v>0</v>
      </c>
      <c r="L515" s="291">
        <f t="shared" si="51"/>
        <v>0</v>
      </c>
      <c r="M515" s="290">
        <f>IF(P515="x",0,IF(I515&lt;(INDEX(Lookup!$U$2:$U$10,MATCH($D$43,Lookup!$S$2:$S$10,0))),0,ROUND(((_xlfn.DAYS(I515,H515)+1)*J515)/7,0)))</f>
        <v>0</v>
      </c>
      <c r="N515" s="408">
        <f t="shared" si="52"/>
        <v>0</v>
      </c>
      <c r="O515" s="332"/>
      <c r="P515" s="409"/>
      <c r="R515" s="457">
        <f t="shared" si="53"/>
        <v>0</v>
      </c>
      <c r="S515" s="469">
        <f t="shared" si="54"/>
        <v>0</v>
      </c>
    </row>
    <row r="516" spans="2:19" x14ac:dyDescent="0.35">
      <c r="B516" s="80"/>
      <c r="C516" s="119"/>
      <c r="D516" s="119"/>
      <c r="E516" s="84"/>
      <c r="F516" s="119"/>
      <c r="G516" s="120"/>
      <c r="H516" s="41"/>
      <c r="I516" s="41"/>
      <c r="J516" s="82"/>
      <c r="K516" s="290">
        <f t="shared" si="50"/>
        <v>0</v>
      </c>
      <c r="L516" s="291">
        <f t="shared" si="51"/>
        <v>0</v>
      </c>
      <c r="M516" s="290">
        <f>IF(P516="x",0,IF(I516&lt;(INDEX(Lookup!$U$2:$U$10,MATCH($D$43,Lookup!$S$2:$S$10,0))),0,ROUND(((_xlfn.DAYS(I516,H516)+1)*J516)/7,0)))</f>
        <v>0</v>
      </c>
      <c r="N516" s="408">
        <f t="shared" si="52"/>
        <v>0</v>
      </c>
      <c r="O516" s="332"/>
      <c r="P516" s="409"/>
      <c r="R516" s="457">
        <f t="shared" si="53"/>
        <v>0</v>
      </c>
      <c r="S516" s="469">
        <f t="shared" si="54"/>
        <v>0</v>
      </c>
    </row>
    <row r="517" spans="2:19" x14ac:dyDescent="0.35">
      <c r="B517" s="80"/>
      <c r="C517" s="119"/>
      <c r="D517" s="119"/>
      <c r="E517" s="84"/>
      <c r="F517" s="119"/>
      <c r="G517" s="120"/>
      <c r="H517" s="41"/>
      <c r="I517" s="41"/>
      <c r="J517" s="82"/>
      <c r="K517" s="290">
        <f t="shared" si="50"/>
        <v>0</v>
      </c>
      <c r="L517" s="291">
        <f t="shared" si="51"/>
        <v>0</v>
      </c>
      <c r="M517" s="290">
        <f>IF(P517="x",0,IF(I517&lt;(INDEX(Lookup!$U$2:$U$10,MATCH($D$43,Lookup!$S$2:$S$10,0))),0,ROUND(((_xlfn.DAYS(I517,H517)+1)*J517)/7,0)))</f>
        <v>0</v>
      </c>
      <c r="N517" s="408">
        <f t="shared" si="52"/>
        <v>0</v>
      </c>
      <c r="O517" s="332"/>
      <c r="P517" s="409"/>
      <c r="R517" s="457">
        <f t="shared" si="53"/>
        <v>0</v>
      </c>
      <c r="S517" s="469">
        <f t="shared" si="54"/>
        <v>0</v>
      </c>
    </row>
    <row r="518" spans="2:19" x14ac:dyDescent="0.35">
      <c r="B518" s="80"/>
      <c r="C518" s="119"/>
      <c r="D518" s="119"/>
      <c r="E518" s="84"/>
      <c r="F518" s="119"/>
      <c r="G518" s="120"/>
      <c r="H518" s="41"/>
      <c r="I518" s="41"/>
      <c r="J518" s="82"/>
      <c r="K518" s="290">
        <f t="shared" si="50"/>
        <v>0</v>
      </c>
      <c r="L518" s="291">
        <f t="shared" si="51"/>
        <v>0</v>
      </c>
      <c r="M518" s="290">
        <f>IF(P518="x",0,IF(I518&lt;(INDEX(Lookup!$U$2:$U$10,MATCH($D$43,Lookup!$S$2:$S$10,0))),0,ROUND(((_xlfn.DAYS(I518,H518)+1)*J518)/7,0)))</f>
        <v>0</v>
      </c>
      <c r="N518" s="408">
        <f t="shared" si="52"/>
        <v>0</v>
      </c>
      <c r="O518" s="332"/>
      <c r="P518" s="409"/>
      <c r="R518" s="457">
        <f t="shared" si="53"/>
        <v>0</v>
      </c>
      <c r="S518" s="469">
        <f t="shared" si="54"/>
        <v>0</v>
      </c>
    </row>
    <row r="519" spans="2:19" x14ac:dyDescent="0.35">
      <c r="B519" s="80"/>
      <c r="C519" s="119"/>
      <c r="D519" s="119"/>
      <c r="E519" s="84"/>
      <c r="F519" s="119"/>
      <c r="G519" s="120"/>
      <c r="H519" s="41"/>
      <c r="I519" s="41"/>
      <c r="J519" s="82"/>
      <c r="K519" s="290">
        <f t="shared" si="50"/>
        <v>0</v>
      </c>
      <c r="L519" s="291">
        <f t="shared" si="51"/>
        <v>0</v>
      </c>
      <c r="M519" s="290">
        <f>IF(P519="x",0,IF(I519&lt;(INDEX(Lookup!$U$2:$U$10,MATCH($D$43,Lookup!$S$2:$S$10,0))),0,ROUND(((_xlfn.DAYS(I519,H519)+1)*J519)/7,0)))</f>
        <v>0</v>
      </c>
      <c r="N519" s="408">
        <f t="shared" si="52"/>
        <v>0</v>
      </c>
      <c r="O519" s="332"/>
      <c r="P519" s="409"/>
      <c r="R519" s="457">
        <f t="shared" si="53"/>
        <v>0</v>
      </c>
      <c r="S519" s="469">
        <f t="shared" si="54"/>
        <v>0</v>
      </c>
    </row>
    <row r="520" spans="2:19" x14ac:dyDescent="0.35">
      <c r="B520" s="80"/>
      <c r="C520" s="119"/>
      <c r="D520" s="119"/>
      <c r="E520" s="84"/>
      <c r="F520" s="119"/>
      <c r="G520" s="120"/>
      <c r="H520" s="41"/>
      <c r="I520" s="41"/>
      <c r="J520" s="82"/>
      <c r="K520" s="290">
        <f t="shared" si="50"/>
        <v>0</v>
      </c>
      <c r="L520" s="291">
        <f t="shared" si="51"/>
        <v>0</v>
      </c>
      <c r="M520" s="290">
        <f>IF(P520="x",0,IF(I520&lt;(INDEX(Lookup!$U$2:$U$10,MATCH($D$43,Lookup!$S$2:$S$10,0))),0,ROUND(((_xlfn.DAYS(I520,H520)+1)*J520)/7,0)))</f>
        <v>0</v>
      </c>
      <c r="N520" s="408">
        <f t="shared" si="52"/>
        <v>0</v>
      </c>
      <c r="O520" s="332"/>
      <c r="P520" s="409"/>
      <c r="R520" s="457">
        <f t="shared" si="53"/>
        <v>0</v>
      </c>
      <c r="S520" s="469">
        <f t="shared" si="54"/>
        <v>0</v>
      </c>
    </row>
    <row r="521" spans="2:19" x14ac:dyDescent="0.35">
      <c r="B521" s="80"/>
      <c r="C521" s="119"/>
      <c r="D521" s="119"/>
      <c r="E521" s="84"/>
      <c r="F521" s="119"/>
      <c r="G521" s="120"/>
      <c r="H521" s="41"/>
      <c r="I521" s="41"/>
      <c r="J521" s="82"/>
      <c r="K521" s="290">
        <f t="shared" si="50"/>
        <v>0</v>
      </c>
      <c r="L521" s="291">
        <f t="shared" si="51"/>
        <v>0</v>
      </c>
      <c r="M521" s="290">
        <f>IF(P521="x",0,IF(I521&lt;(INDEX(Lookup!$U$2:$U$10,MATCH($D$43,Lookup!$S$2:$S$10,0))),0,ROUND(((_xlfn.DAYS(I521,H521)+1)*J521)/7,0)))</f>
        <v>0</v>
      </c>
      <c r="N521" s="408">
        <f t="shared" si="52"/>
        <v>0</v>
      </c>
      <c r="O521" s="332"/>
      <c r="P521" s="409"/>
      <c r="R521" s="457">
        <f t="shared" si="53"/>
        <v>0</v>
      </c>
      <c r="S521" s="469">
        <f t="shared" si="54"/>
        <v>0</v>
      </c>
    </row>
    <row r="522" spans="2:19" x14ac:dyDescent="0.35">
      <c r="B522" s="80"/>
      <c r="C522" s="119"/>
      <c r="D522" s="119"/>
      <c r="E522" s="84"/>
      <c r="F522" s="119"/>
      <c r="G522" s="120"/>
      <c r="H522" s="41"/>
      <c r="I522" s="41"/>
      <c r="J522" s="82"/>
      <c r="K522" s="290">
        <f t="shared" si="50"/>
        <v>0</v>
      </c>
      <c r="L522" s="291">
        <f t="shared" si="51"/>
        <v>0</v>
      </c>
      <c r="M522" s="290">
        <f>IF(P522="x",0,IF(I522&lt;(INDEX(Lookup!$U$2:$U$10,MATCH($D$43,Lookup!$S$2:$S$10,0))),0,ROUND(((_xlfn.DAYS(I522,H522)+1)*J522)/7,0)))</f>
        <v>0</v>
      </c>
      <c r="N522" s="408">
        <f t="shared" si="52"/>
        <v>0</v>
      </c>
      <c r="O522" s="332"/>
      <c r="P522" s="409"/>
      <c r="R522" s="457">
        <f t="shared" si="53"/>
        <v>0</v>
      </c>
      <c r="S522" s="469">
        <f t="shared" si="54"/>
        <v>0</v>
      </c>
    </row>
    <row r="523" spans="2:19" x14ac:dyDescent="0.35">
      <c r="B523" s="80"/>
      <c r="C523" s="119"/>
      <c r="D523" s="119"/>
      <c r="E523" s="84"/>
      <c r="F523" s="119"/>
      <c r="G523" s="120"/>
      <c r="H523" s="41"/>
      <c r="I523" s="41"/>
      <c r="J523" s="82"/>
      <c r="K523" s="290">
        <f t="shared" si="50"/>
        <v>0</v>
      </c>
      <c r="L523" s="291">
        <f t="shared" si="51"/>
        <v>0</v>
      </c>
      <c r="M523" s="290">
        <f>IF(P523="x",0,IF(I523&lt;(INDEX(Lookup!$U$2:$U$10,MATCH($D$43,Lookup!$S$2:$S$10,0))),0,ROUND(((_xlfn.DAYS(I523,H523)+1)*J523)/7,0)))</f>
        <v>0</v>
      </c>
      <c r="N523" s="408">
        <f t="shared" si="52"/>
        <v>0</v>
      </c>
      <c r="O523" s="332"/>
      <c r="P523" s="409"/>
      <c r="R523" s="457">
        <f t="shared" si="53"/>
        <v>0</v>
      </c>
      <c r="S523" s="469">
        <f t="shared" si="54"/>
        <v>0</v>
      </c>
    </row>
    <row r="524" spans="2:19" x14ac:dyDescent="0.35">
      <c r="B524" s="80"/>
      <c r="C524" s="119"/>
      <c r="D524" s="119"/>
      <c r="E524" s="84"/>
      <c r="F524" s="119"/>
      <c r="G524" s="120"/>
      <c r="H524" s="41"/>
      <c r="I524" s="41"/>
      <c r="J524" s="82"/>
      <c r="K524" s="290">
        <f t="shared" si="50"/>
        <v>0</v>
      </c>
      <c r="L524" s="291">
        <f t="shared" si="51"/>
        <v>0</v>
      </c>
      <c r="M524" s="290">
        <f>IF(P524="x",0,IF(I524&lt;(INDEX(Lookup!$U$2:$U$10,MATCH($D$43,Lookup!$S$2:$S$10,0))),0,ROUND(((_xlfn.DAYS(I524,H524)+1)*J524)/7,0)))</f>
        <v>0</v>
      </c>
      <c r="N524" s="408">
        <f t="shared" si="52"/>
        <v>0</v>
      </c>
      <c r="O524" s="332"/>
      <c r="P524" s="409"/>
      <c r="R524" s="457">
        <f t="shared" si="53"/>
        <v>0</v>
      </c>
      <c r="S524" s="469">
        <f t="shared" si="54"/>
        <v>0</v>
      </c>
    </row>
    <row r="525" spans="2:19" x14ac:dyDescent="0.35">
      <c r="B525" s="80"/>
      <c r="C525" s="119"/>
      <c r="D525" s="119"/>
      <c r="E525" s="84"/>
      <c r="F525" s="119"/>
      <c r="G525" s="120"/>
      <c r="H525" s="41"/>
      <c r="I525" s="41"/>
      <c r="J525" s="82"/>
      <c r="K525" s="290">
        <f t="shared" si="50"/>
        <v>0</v>
      </c>
      <c r="L525" s="291">
        <f t="shared" si="51"/>
        <v>0</v>
      </c>
      <c r="M525" s="290">
        <f>IF(P525="x",0,IF(I525&lt;(INDEX(Lookup!$U$2:$U$10,MATCH($D$43,Lookup!$S$2:$S$10,0))),0,ROUND(((_xlfn.DAYS(I525,H525)+1)*J525)/7,0)))</f>
        <v>0</v>
      </c>
      <c r="N525" s="408">
        <f t="shared" si="52"/>
        <v>0</v>
      </c>
      <c r="O525" s="332"/>
      <c r="P525" s="409"/>
      <c r="R525" s="457">
        <f t="shared" si="53"/>
        <v>0</v>
      </c>
      <c r="S525" s="469">
        <f t="shared" si="54"/>
        <v>0</v>
      </c>
    </row>
    <row r="526" spans="2:19" x14ac:dyDescent="0.35">
      <c r="B526" s="80"/>
      <c r="C526" s="119"/>
      <c r="D526" s="119"/>
      <c r="E526" s="84"/>
      <c r="F526" s="119"/>
      <c r="G526" s="120"/>
      <c r="H526" s="41"/>
      <c r="I526" s="41"/>
      <c r="J526" s="82"/>
      <c r="K526" s="290">
        <f t="shared" si="50"/>
        <v>0</v>
      </c>
      <c r="L526" s="291">
        <f t="shared" si="51"/>
        <v>0</v>
      </c>
      <c r="M526" s="290">
        <f>IF(P526="x",0,IF(I526&lt;(INDEX(Lookup!$U$2:$U$10,MATCH($D$43,Lookup!$S$2:$S$10,0))),0,ROUND(((_xlfn.DAYS(I526,H526)+1)*J526)/7,0)))</f>
        <v>0</v>
      </c>
      <c r="N526" s="408">
        <f t="shared" si="52"/>
        <v>0</v>
      </c>
      <c r="O526" s="332"/>
      <c r="P526" s="409"/>
      <c r="R526" s="457">
        <f t="shared" si="53"/>
        <v>0</v>
      </c>
      <c r="S526" s="469">
        <f t="shared" si="54"/>
        <v>0</v>
      </c>
    </row>
    <row r="527" spans="2:19" x14ac:dyDescent="0.35">
      <c r="B527" s="80"/>
      <c r="C527" s="119"/>
      <c r="D527" s="119"/>
      <c r="E527" s="84"/>
      <c r="F527" s="119"/>
      <c r="G527" s="120"/>
      <c r="H527" s="41"/>
      <c r="I527" s="41"/>
      <c r="J527" s="82"/>
      <c r="K527" s="290">
        <f t="shared" si="50"/>
        <v>0</v>
      </c>
      <c r="L527" s="291">
        <f t="shared" si="51"/>
        <v>0</v>
      </c>
      <c r="M527" s="290">
        <f>IF(P527="x",0,IF(I527&lt;(INDEX(Lookup!$U$2:$U$10,MATCH($D$43,Lookup!$S$2:$S$10,0))),0,ROUND(((_xlfn.DAYS(I527,H527)+1)*J527)/7,0)))</f>
        <v>0</v>
      </c>
      <c r="N527" s="408">
        <f t="shared" si="52"/>
        <v>0</v>
      </c>
      <c r="O527" s="332"/>
      <c r="P527" s="409"/>
      <c r="R527" s="457">
        <f t="shared" si="53"/>
        <v>0</v>
      </c>
      <c r="S527" s="469">
        <f t="shared" si="54"/>
        <v>0</v>
      </c>
    </row>
    <row r="528" spans="2:19" x14ac:dyDescent="0.35">
      <c r="B528" s="80"/>
      <c r="C528" s="119"/>
      <c r="D528" s="119"/>
      <c r="E528" s="84"/>
      <c r="F528" s="119"/>
      <c r="G528" s="120"/>
      <c r="H528" s="41"/>
      <c r="I528" s="41"/>
      <c r="J528" s="82"/>
      <c r="K528" s="290">
        <f t="shared" si="50"/>
        <v>0</v>
      </c>
      <c r="L528" s="291">
        <f t="shared" si="51"/>
        <v>0</v>
      </c>
      <c r="M528" s="290">
        <f>IF(P528="x",0,IF(I528&lt;(INDEX(Lookup!$U$2:$U$10,MATCH($D$43,Lookup!$S$2:$S$10,0))),0,ROUND(((_xlfn.DAYS(I528,H528)+1)*J528)/7,0)))</f>
        <v>0</v>
      </c>
      <c r="N528" s="408">
        <f t="shared" si="52"/>
        <v>0</v>
      </c>
      <c r="O528" s="332"/>
      <c r="P528" s="409"/>
      <c r="R528" s="457">
        <f t="shared" si="53"/>
        <v>0</v>
      </c>
      <c r="S528" s="469">
        <f t="shared" si="54"/>
        <v>0</v>
      </c>
    </row>
    <row r="529" spans="2:19" x14ac:dyDescent="0.35">
      <c r="B529" s="80"/>
      <c r="C529" s="119"/>
      <c r="D529" s="119"/>
      <c r="E529" s="84"/>
      <c r="F529" s="119"/>
      <c r="G529" s="120"/>
      <c r="H529" s="41"/>
      <c r="I529" s="41"/>
      <c r="J529" s="82"/>
      <c r="K529" s="290">
        <f t="shared" si="50"/>
        <v>0</v>
      </c>
      <c r="L529" s="291">
        <f t="shared" si="51"/>
        <v>0</v>
      </c>
      <c r="M529" s="290">
        <f>IF(P529="x",0,IF(I529&lt;(INDEX(Lookup!$U$2:$U$10,MATCH($D$43,Lookup!$S$2:$S$10,0))),0,ROUND(((_xlfn.DAYS(I529,H529)+1)*J529)/7,0)))</f>
        <v>0</v>
      </c>
      <c r="N529" s="408">
        <f t="shared" si="52"/>
        <v>0</v>
      </c>
      <c r="O529" s="332"/>
      <c r="P529" s="409"/>
      <c r="R529" s="457">
        <f t="shared" si="53"/>
        <v>0</v>
      </c>
      <c r="S529" s="469">
        <f t="shared" si="54"/>
        <v>0</v>
      </c>
    </row>
    <row r="530" spans="2:19" x14ac:dyDescent="0.35">
      <c r="B530" s="80"/>
      <c r="C530" s="119"/>
      <c r="D530" s="119"/>
      <c r="E530" s="84"/>
      <c r="F530" s="119"/>
      <c r="G530" s="120"/>
      <c r="H530" s="41"/>
      <c r="I530" s="41"/>
      <c r="J530" s="82"/>
      <c r="K530" s="290">
        <f t="shared" si="50"/>
        <v>0</v>
      </c>
      <c r="L530" s="291">
        <f t="shared" si="51"/>
        <v>0</v>
      </c>
      <c r="M530" s="290">
        <f>IF(P530="x",0,IF(I530&lt;(INDEX(Lookup!$U$2:$U$10,MATCH($D$43,Lookup!$S$2:$S$10,0))),0,ROUND(((_xlfn.DAYS(I530,H530)+1)*J530)/7,0)))</f>
        <v>0</v>
      </c>
      <c r="N530" s="408">
        <f t="shared" si="52"/>
        <v>0</v>
      </c>
      <c r="O530" s="332"/>
      <c r="P530" s="409"/>
      <c r="R530" s="457">
        <f t="shared" si="53"/>
        <v>0</v>
      </c>
      <c r="S530" s="469">
        <f t="shared" si="54"/>
        <v>0</v>
      </c>
    </row>
    <row r="531" spans="2:19" x14ac:dyDescent="0.35">
      <c r="B531" s="80"/>
      <c r="C531" s="119"/>
      <c r="D531" s="119"/>
      <c r="E531" s="84"/>
      <c r="F531" s="119"/>
      <c r="G531" s="120"/>
      <c r="H531" s="41"/>
      <c r="I531" s="41"/>
      <c r="J531" s="82"/>
      <c r="K531" s="290">
        <f t="shared" si="50"/>
        <v>0</v>
      </c>
      <c r="L531" s="291">
        <f t="shared" si="51"/>
        <v>0</v>
      </c>
      <c r="M531" s="290">
        <f>IF(P531="x",0,IF(I531&lt;(INDEX(Lookup!$U$2:$U$10,MATCH($D$43,Lookup!$S$2:$S$10,0))),0,ROUND(((_xlfn.DAYS(I531,H531)+1)*J531)/7,0)))</f>
        <v>0</v>
      </c>
      <c r="N531" s="408">
        <f t="shared" si="52"/>
        <v>0</v>
      </c>
      <c r="O531" s="332"/>
      <c r="P531" s="409"/>
      <c r="R531" s="457">
        <f t="shared" si="53"/>
        <v>0</v>
      </c>
      <c r="S531" s="469">
        <f t="shared" si="54"/>
        <v>0</v>
      </c>
    </row>
    <row r="532" spans="2:19" x14ac:dyDescent="0.35">
      <c r="B532" s="80"/>
      <c r="C532" s="119"/>
      <c r="D532" s="119"/>
      <c r="E532" s="84"/>
      <c r="F532" s="119"/>
      <c r="G532" s="120"/>
      <c r="H532" s="41"/>
      <c r="I532" s="41"/>
      <c r="J532" s="82"/>
      <c r="K532" s="290">
        <f t="shared" si="50"/>
        <v>0</v>
      </c>
      <c r="L532" s="291">
        <f t="shared" si="51"/>
        <v>0</v>
      </c>
      <c r="M532" s="290">
        <f>IF(P532="x",0,IF(I532&lt;(INDEX(Lookup!$U$2:$U$10,MATCH($D$43,Lookup!$S$2:$S$10,0))),0,ROUND(((_xlfn.DAYS(I532,H532)+1)*J532)/7,0)))</f>
        <v>0</v>
      </c>
      <c r="N532" s="408">
        <f t="shared" si="52"/>
        <v>0</v>
      </c>
      <c r="O532" s="332"/>
      <c r="P532" s="409"/>
      <c r="R532" s="457">
        <f t="shared" si="53"/>
        <v>0</v>
      </c>
      <c r="S532" s="469">
        <f t="shared" si="54"/>
        <v>0</v>
      </c>
    </row>
    <row r="533" spans="2:19" x14ac:dyDescent="0.35">
      <c r="B533" s="80"/>
      <c r="C533" s="119"/>
      <c r="D533" s="119"/>
      <c r="E533" s="84"/>
      <c r="F533" s="119"/>
      <c r="G533" s="120"/>
      <c r="H533" s="41"/>
      <c r="I533" s="41"/>
      <c r="J533" s="82"/>
      <c r="K533" s="290">
        <f t="shared" si="50"/>
        <v>0</v>
      </c>
      <c r="L533" s="291">
        <f t="shared" si="51"/>
        <v>0</v>
      </c>
      <c r="M533" s="290">
        <f>IF(P533="x",0,IF(I533&lt;(INDEX(Lookup!$U$2:$U$10,MATCH($D$43,Lookup!$S$2:$S$10,0))),0,ROUND(((_xlfn.DAYS(I533,H533)+1)*J533)/7,0)))</f>
        <v>0</v>
      </c>
      <c r="N533" s="408">
        <f t="shared" si="52"/>
        <v>0</v>
      </c>
      <c r="O533" s="332"/>
      <c r="P533" s="409"/>
      <c r="R533" s="457">
        <f t="shared" si="53"/>
        <v>0</v>
      </c>
      <c r="S533" s="469">
        <f t="shared" si="54"/>
        <v>0</v>
      </c>
    </row>
    <row r="534" spans="2:19" x14ac:dyDescent="0.35">
      <c r="B534" s="80"/>
      <c r="C534" s="119"/>
      <c r="D534" s="119"/>
      <c r="E534" s="84"/>
      <c r="F534" s="119"/>
      <c r="G534" s="120"/>
      <c r="H534" s="41"/>
      <c r="I534" s="41"/>
      <c r="J534" s="82"/>
      <c r="K534" s="290">
        <f t="shared" si="50"/>
        <v>0</v>
      </c>
      <c r="L534" s="291">
        <f t="shared" si="51"/>
        <v>0</v>
      </c>
      <c r="M534" s="290">
        <f>IF(P534="x",0,IF(I534&lt;(INDEX(Lookup!$U$2:$U$10,MATCH($D$43,Lookup!$S$2:$S$10,0))),0,ROUND(((_xlfn.DAYS(I534,H534)+1)*J534)/7,0)))</f>
        <v>0</v>
      </c>
      <c r="N534" s="408">
        <f t="shared" si="52"/>
        <v>0</v>
      </c>
      <c r="O534" s="332"/>
      <c r="P534" s="409"/>
      <c r="R534" s="457">
        <f t="shared" si="53"/>
        <v>0</v>
      </c>
      <c r="S534" s="469">
        <f t="shared" si="54"/>
        <v>0</v>
      </c>
    </row>
    <row r="535" spans="2:19" x14ac:dyDescent="0.35">
      <c r="B535" s="80"/>
      <c r="C535" s="119"/>
      <c r="D535" s="119"/>
      <c r="E535" s="84"/>
      <c r="F535" s="119"/>
      <c r="G535" s="120"/>
      <c r="H535" s="41"/>
      <c r="I535" s="41"/>
      <c r="J535" s="82"/>
      <c r="K535" s="290">
        <f t="shared" si="50"/>
        <v>0</v>
      </c>
      <c r="L535" s="291">
        <f t="shared" si="51"/>
        <v>0</v>
      </c>
      <c r="M535" s="290">
        <f>IF(P535="x",0,IF(I535&lt;(INDEX(Lookup!$U$2:$U$10,MATCH($D$43,Lookup!$S$2:$S$10,0))),0,ROUND(((_xlfn.DAYS(I535,H535)+1)*J535)/7,0)))</f>
        <v>0</v>
      </c>
      <c r="N535" s="408">
        <f t="shared" si="52"/>
        <v>0</v>
      </c>
      <c r="O535" s="332"/>
      <c r="P535" s="409"/>
      <c r="R535" s="457">
        <f t="shared" si="53"/>
        <v>0</v>
      </c>
      <c r="S535" s="469">
        <f t="shared" si="54"/>
        <v>0</v>
      </c>
    </row>
    <row r="536" spans="2:19" x14ac:dyDescent="0.35">
      <c r="B536" s="80"/>
      <c r="C536" s="119"/>
      <c r="D536" s="119"/>
      <c r="E536" s="84"/>
      <c r="F536" s="119"/>
      <c r="G536" s="120"/>
      <c r="H536" s="41"/>
      <c r="I536" s="41"/>
      <c r="J536" s="82"/>
      <c r="K536" s="290">
        <f t="shared" si="50"/>
        <v>0</v>
      </c>
      <c r="L536" s="291">
        <f t="shared" si="51"/>
        <v>0</v>
      </c>
      <c r="M536" s="290">
        <f>IF(P536="x",0,IF(I536&lt;(INDEX(Lookup!$U$2:$U$10,MATCH($D$43,Lookup!$S$2:$S$10,0))),0,ROUND(((_xlfn.DAYS(I536,H536)+1)*J536)/7,0)))</f>
        <v>0</v>
      </c>
      <c r="N536" s="408">
        <f t="shared" si="52"/>
        <v>0</v>
      </c>
      <c r="O536" s="332"/>
      <c r="P536" s="409"/>
      <c r="R536" s="457">
        <f t="shared" si="53"/>
        <v>0</v>
      </c>
      <c r="S536" s="469">
        <f t="shared" si="54"/>
        <v>0</v>
      </c>
    </row>
    <row r="537" spans="2:19" x14ac:dyDescent="0.35">
      <c r="B537" s="80"/>
      <c r="C537" s="119"/>
      <c r="D537" s="119"/>
      <c r="E537" s="84"/>
      <c r="F537" s="119"/>
      <c r="G537" s="120"/>
      <c r="H537" s="41"/>
      <c r="I537" s="41"/>
      <c r="J537" s="82"/>
      <c r="K537" s="290">
        <f t="shared" si="50"/>
        <v>0</v>
      </c>
      <c r="L537" s="291">
        <f t="shared" si="51"/>
        <v>0</v>
      </c>
      <c r="M537" s="290">
        <f>IF(P537="x",0,IF(I537&lt;(INDEX(Lookup!$U$2:$U$10,MATCH($D$43,Lookup!$S$2:$S$10,0))),0,ROUND(((_xlfn.DAYS(I537,H537)+1)*J537)/7,0)))</f>
        <v>0</v>
      </c>
      <c r="N537" s="408">
        <f t="shared" si="52"/>
        <v>0</v>
      </c>
      <c r="O537" s="332"/>
      <c r="P537" s="409"/>
      <c r="R537" s="457">
        <f t="shared" si="53"/>
        <v>0</v>
      </c>
      <c r="S537" s="469">
        <f t="shared" si="54"/>
        <v>0</v>
      </c>
    </row>
    <row r="538" spans="2:19" x14ac:dyDescent="0.35">
      <c r="B538" s="80"/>
      <c r="C538" s="119"/>
      <c r="D538" s="119"/>
      <c r="E538" s="84"/>
      <c r="F538" s="119"/>
      <c r="G538" s="120"/>
      <c r="H538" s="41"/>
      <c r="I538" s="41"/>
      <c r="J538" s="82"/>
      <c r="K538" s="290">
        <f t="shared" si="50"/>
        <v>0</v>
      </c>
      <c r="L538" s="291">
        <f t="shared" si="51"/>
        <v>0</v>
      </c>
      <c r="M538" s="290">
        <f>IF(P538="x",0,IF(I538&lt;(INDEX(Lookup!$U$2:$U$10,MATCH($D$43,Lookup!$S$2:$S$10,0))),0,ROUND(((_xlfn.DAYS(I538,H538)+1)*J538)/7,0)))</f>
        <v>0</v>
      </c>
      <c r="N538" s="408">
        <f t="shared" si="52"/>
        <v>0</v>
      </c>
      <c r="O538" s="332"/>
      <c r="P538" s="409"/>
      <c r="R538" s="457">
        <f t="shared" si="53"/>
        <v>0</v>
      </c>
      <c r="S538" s="469">
        <f t="shared" si="54"/>
        <v>0</v>
      </c>
    </row>
    <row r="539" spans="2:19" x14ac:dyDescent="0.35">
      <c r="B539" s="80"/>
      <c r="C539" s="119"/>
      <c r="D539" s="119"/>
      <c r="E539" s="84"/>
      <c r="F539" s="119"/>
      <c r="G539" s="120"/>
      <c r="H539" s="41"/>
      <c r="I539" s="41"/>
      <c r="J539" s="82"/>
      <c r="K539" s="290">
        <f t="shared" si="50"/>
        <v>0</v>
      </c>
      <c r="L539" s="291">
        <f t="shared" si="51"/>
        <v>0</v>
      </c>
      <c r="M539" s="290">
        <f>IF(P539="x",0,IF(I539&lt;(INDEX(Lookup!$U$2:$U$10,MATCH($D$43,Lookup!$S$2:$S$10,0))),0,ROUND(((_xlfn.DAYS(I539,H539)+1)*J539)/7,0)))</f>
        <v>0</v>
      </c>
      <c r="N539" s="408">
        <f t="shared" si="52"/>
        <v>0</v>
      </c>
      <c r="O539" s="332"/>
      <c r="P539" s="409"/>
      <c r="R539" s="457">
        <f t="shared" si="53"/>
        <v>0</v>
      </c>
      <c r="S539" s="469">
        <f t="shared" si="54"/>
        <v>0</v>
      </c>
    </row>
    <row r="540" spans="2:19" x14ac:dyDescent="0.35">
      <c r="B540" s="80"/>
      <c r="C540" s="119"/>
      <c r="D540" s="119"/>
      <c r="E540" s="84"/>
      <c r="F540" s="119"/>
      <c r="G540" s="120"/>
      <c r="H540" s="41"/>
      <c r="I540" s="41"/>
      <c r="J540" s="82"/>
      <c r="K540" s="290">
        <f t="shared" si="50"/>
        <v>0</v>
      </c>
      <c r="L540" s="291">
        <f t="shared" si="51"/>
        <v>0</v>
      </c>
      <c r="M540" s="290">
        <f>IF(P540="x",0,IF(I540&lt;(INDEX(Lookup!$U$2:$U$10,MATCH($D$43,Lookup!$S$2:$S$10,0))),0,ROUND(((_xlfn.DAYS(I540,H540)+1)*J540)/7,0)))</f>
        <v>0</v>
      </c>
      <c r="N540" s="408">
        <f t="shared" si="52"/>
        <v>0</v>
      </c>
      <c r="O540" s="332"/>
      <c r="P540" s="409"/>
      <c r="R540" s="457">
        <f t="shared" si="53"/>
        <v>0</v>
      </c>
      <c r="S540" s="469">
        <f t="shared" si="54"/>
        <v>0</v>
      </c>
    </row>
    <row r="541" spans="2:19" x14ac:dyDescent="0.35">
      <c r="B541" s="80"/>
      <c r="C541" s="119"/>
      <c r="D541" s="119"/>
      <c r="E541" s="84"/>
      <c r="F541" s="119"/>
      <c r="G541" s="120"/>
      <c r="H541" s="41"/>
      <c r="I541" s="41"/>
      <c r="J541" s="82"/>
      <c r="K541" s="290">
        <f t="shared" si="50"/>
        <v>0</v>
      </c>
      <c r="L541" s="291">
        <f t="shared" si="51"/>
        <v>0</v>
      </c>
      <c r="M541" s="290">
        <f>IF(P541="x",0,IF(I541&lt;(INDEX(Lookup!$U$2:$U$10,MATCH($D$43,Lookup!$S$2:$S$10,0))),0,ROUND(((_xlfn.DAYS(I541,H541)+1)*J541)/7,0)))</f>
        <v>0</v>
      </c>
      <c r="N541" s="408">
        <f t="shared" si="52"/>
        <v>0</v>
      </c>
      <c r="O541" s="332"/>
      <c r="P541" s="409"/>
      <c r="R541" s="457">
        <f t="shared" si="53"/>
        <v>0</v>
      </c>
      <c r="S541" s="469">
        <f t="shared" si="54"/>
        <v>0</v>
      </c>
    </row>
    <row r="542" spans="2:19" x14ac:dyDescent="0.35">
      <c r="B542" s="80"/>
      <c r="C542" s="119"/>
      <c r="D542" s="119"/>
      <c r="E542" s="84"/>
      <c r="F542" s="119"/>
      <c r="G542" s="120"/>
      <c r="H542" s="41"/>
      <c r="I542" s="41"/>
      <c r="J542" s="82"/>
      <c r="K542" s="290">
        <f t="shared" si="50"/>
        <v>0</v>
      </c>
      <c r="L542" s="291">
        <f t="shared" si="51"/>
        <v>0</v>
      </c>
      <c r="M542" s="290">
        <f>IF(P542="x",0,IF(I542&lt;(INDEX(Lookup!$U$2:$U$10,MATCH($D$43,Lookup!$S$2:$S$10,0))),0,ROUND(((_xlfn.DAYS(I542,H542)+1)*J542)/7,0)))</f>
        <v>0</v>
      </c>
      <c r="N542" s="408">
        <f t="shared" si="52"/>
        <v>0</v>
      </c>
      <c r="O542" s="332"/>
      <c r="P542" s="409"/>
      <c r="R542" s="457">
        <f t="shared" si="53"/>
        <v>0</v>
      </c>
      <c r="S542" s="469">
        <f t="shared" si="54"/>
        <v>0</v>
      </c>
    </row>
    <row r="543" spans="2:19" x14ac:dyDescent="0.35">
      <c r="B543" s="80"/>
      <c r="C543" s="119"/>
      <c r="D543" s="119"/>
      <c r="E543" s="84"/>
      <c r="F543" s="119"/>
      <c r="G543" s="120"/>
      <c r="H543" s="41"/>
      <c r="I543" s="41"/>
      <c r="J543" s="82"/>
      <c r="K543" s="290">
        <f t="shared" si="50"/>
        <v>0</v>
      </c>
      <c r="L543" s="291">
        <f t="shared" si="51"/>
        <v>0</v>
      </c>
      <c r="M543" s="290">
        <f>IF(P543="x",0,IF(I543&lt;(INDEX(Lookup!$U$2:$U$10,MATCH($D$43,Lookup!$S$2:$S$10,0))),0,ROUND(((_xlfn.DAYS(I543,H543)+1)*J543)/7,0)))</f>
        <v>0</v>
      </c>
      <c r="N543" s="408">
        <f t="shared" si="52"/>
        <v>0</v>
      </c>
      <c r="O543" s="332"/>
      <c r="P543" s="409"/>
      <c r="R543" s="457">
        <f t="shared" si="53"/>
        <v>0</v>
      </c>
      <c r="S543" s="469">
        <f t="shared" si="54"/>
        <v>0</v>
      </c>
    </row>
    <row r="544" spans="2:19" x14ac:dyDescent="0.35">
      <c r="B544" s="80"/>
      <c r="C544" s="119"/>
      <c r="D544" s="119"/>
      <c r="E544" s="84"/>
      <c r="F544" s="119"/>
      <c r="G544" s="120"/>
      <c r="H544" s="41"/>
      <c r="I544" s="41"/>
      <c r="J544" s="82"/>
      <c r="K544" s="290">
        <f t="shared" si="50"/>
        <v>0</v>
      </c>
      <c r="L544" s="291">
        <f t="shared" si="51"/>
        <v>0</v>
      </c>
      <c r="M544" s="290">
        <f>IF(P544="x",0,IF(I544&lt;(INDEX(Lookup!$U$2:$U$10,MATCH($D$43,Lookup!$S$2:$S$10,0))),0,ROUND(((_xlfn.DAYS(I544,H544)+1)*J544)/7,0)))</f>
        <v>0</v>
      </c>
      <c r="N544" s="408">
        <f t="shared" si="52"/>
        <v>0</v>
      </c>
      <c r="O544" s="332"/>
      <c r="P544" s="409"/>
      <c r="R544" s="457">
        <f t="shared" si="53"/>
        <v>0</v>
      </c>
      <c r="S544" s="469">
        <f t="shared" si="54"/>
        <v>0</v>
      </c>
    </row>
    <row r="545" spans="2:19" x14ac:dyDescent="0.35">
      <c r="B545" s="80"/>
      <c r="C545" s="119"/>
      <c r="D545" s="119"/>
      <c r="E545" s="84"/>
      <c r="F545" s="119"/>
      <c r="G545" s="120"/>
      <c r="H545" s="41"/>
      <c r="I545" s="41"/>
      <c r="J545" s="82"/>
      <c r="K545" s="290">
        <f t="shared" si="50"/>
        <v>0</v>
      </c>
      <c r="L545" s="291">
        <f t="shared" si="51"/>
        <v>0</v>
      </c>
      <c r="M545" s="290">
        <f>IF(P545="x",0,IF(I545&lt;(INDEX(Lookup!$U$2:$U$10,MATCH($D$43,Lookup!$S$2:$S$10,0))),0,ROUND(((_xlfn.DAYS(I545,H545)+1)*J545)/7,0)))</f>
        <v>0</v>
      </c>
      <c r="N545" s="408">
        <f t="shared" si="52"/>
        <v>0</v>
      </c>
      <c r="O545" s="332"/>
      <c r="P545" s="409"/>
      <c r="R545" s="457">
        <f t="shared" si="53"/>
        <v>0</v>
      </c>
      <c r="S545" s="469">
        <f t="shared" si="54"/>
        <v>0</v>
      </c>
    </row>
    <row r="546" spans="2:19" x14ac:dyDescent="0.35">
      <c r="B546" s="80"/>
      <c r="C546" s="119"/>
      <c r="D546" s="119"/>
      <c r="E546" s="84"/>
      <c r="F546" s="119"/>
      <c r="G546" s="120"/>
      <c r="H546" s="41"/>
      <c r="I546" s="41"/>
      <c r="J546" s="82"/>
      <c r="K546" s="290">
        <f t="shared" si="50"/>
        <v>0</v>
      </c>
      <c r="L546" s="291">
        <f t="shared" si="51"/>
        <v>0</v>
      </c>
      <c r="M546" s="290">
        <f>IF(P546="x",0,IF(I546&lt;(INDEX(Lookup!$U$2:$U$10,MATCH($D$43,Lookup!$S$2:$S$10,0))),0,ROUND(((_xlfn.DAYS(I546,H546)+1)*J546)/7,0)))</f>
        <v>0</v>
      </c>
      <c r="N546" s="408">
        <f t="shared" si="52"/>
        <v>0</v>
      </c>
      <c r="O546" s="332"/>
      <c r="P546" s="409"/>
      <c r="R546" s="457">
        <f t="shared" si="53"/>
        <v>0</v>
      </c>
      <c r="S546" s="469">
        <f t="shared" si="54"/>
        <v>0</v>
      </c>
    </row>
    <row r="547" spans="2:19" x14ac:dyDescent="0.35">
      <c r="B547" s="80"/>
      <c r="C547" s="119"/>
      <c r="D547" s="119"/>
      <c r="E547" s="84"/>
      <c r="F547" s="119"/>
      <c r="G547" s="120"/>
      <c r="H547" s="41"/>
      <c r="I547" s="41"/>
      <c r="J547" s="82"/>
      <c r="K547" s="290">
        <f t="shared" si="50"/>
        <v>0</v>
      </c>
      <c r="L547" s="291">
        <f t="shared" si="51"/>
        <v>0</v>
      </c>
      <c r="M547" s="290">
        <f>IF(P547="x",0,IF(I547&lt;(INDEX(Lookup!$U$2:$U$10,MATCH($D$43,Lookup!$S$2:$S$10,0))),0,ROUND(((_xlfn.DAYS(I547,H547)+1)*J547)/7,0)))</f>
        <v>0</v>
      </c>
      <c r="N547" s="408">
        <f t="shared" si="52"/>
        <v>0</v>
      </c>
      <c r="O547" s="332"/>
      <c r="P547" s="409"/>
      <c r="R547" s="457">
        <f t="shared" si="53"/>
        <v>0</v>
      </c>
      <c r="S547" s="469">
        <f t="shared" si="54"/>
        <v>0</v>
      </c>
    </row>
    <row r="548" spans="2:19" x14ac:dyDescent="0.35">
      <c r="B548" s="80"/>
      <c r="C548" s="119"/>
      <c r="D548" s="119"/>
      <c r="E548" s="84"/>
      <c r="F548" s="119"/>
      <c r="G548" s="120"/>
      <c r="H548" s="41"/>
      <c r="I548" s="41"/>
      <c r="J548" s="82"/>
      <c r="K548" s="290">
        <f t="shared" si="50"/>
        <v>0</v>
      </c>
      <c r="L548" s="291">
        <f t="shared" si="51"/>
        <v>0</v>
      </c>
      <c r="M548" s="290">
        <f>IF(P548="x",0,IF(I548&lt;(INDEX(Lookup!$U$2:$U$10,MATCH($D$43,Lookup!$S$2:$S$10,0))),0,ROUND(((_xlfn.DAYS(I548,H548)+1)*J548)/7,0)))</f>
        <v>0</v>
      </c>
      <c r="N548" s="408">
        <f t="shared" si="52"/>
        <v>0</v>
      </c>
      <c r="O548" s="332"/>
      <c r="P548" s="409"/>
      <c r="R548" s="457">
        <f t="shared" si="53"/>
        <v>0</v>
      </c>
      <c r="S548" s="469">
        <f t="shared" si="54"/>
        <v>0</v>
      </c>
    </row>
    <row r="549" spans="2:19" x14ac:dyDescent="0.35">
      <c r="B549" s="80"/>
      <c r="C549" s="119"/>
      <c r="D549" s="119"/>
      <c r="E549" s="84"/>
      <c r="F549" s="119"/>
      <c r="G549" s="120"/>
      <c r="H549" s="41"/>
      <c r="I549" s="41"/>
      <c r="J549" s="82"/>
      <c r="K549" s="290">
        <f t="shared" si="50"/>
        <v>0</v>
      </c>
      <c r="L549" s="291">
        <f t="shared" si="51"/>
        <v>0</v>
      </c>
      <c r="M549" s="290">
        <f>IF(P549="x",0,IF(I549&lt;(INDEX(Lookup!$U$2:$U$10,MATCH($D$43,Lookup!$S$2:$S$10,0))),0,ROUND(((_xlfn.DAYS(I549,H549)+1)*J549)/7,0)))</f>
        <v>0</v>
      </c>
      <c r="N549" s="408">
        <f t="shared" si="52"/>
        <v>0</v>
      </c>
      <c r="O549" s="332"/>
      <c r="P549" s="409"/>
      <c r="R549" s="457">
        <f t="shared" si="53"/>
        <v>0</v>
      </c>
      <c r="S549" s="469">
        <f t="shared" si="54"/>
        <v>0</v>
      </c>
    </row>
    <row r="550" spans="2:19" x14ac:dyDescent="0.35">
      <c r="B550" s="80"/>
      <c r="C550" s="119"/>
      <c r="D550" s="119"/>
      <c r="E550" s="84"/>
      <c r="F550" s="119"/>
      <c r="G550" s="120"/>
      <c r="H550" s="41"/>
      <c r="I550" s="41"/>
      <c r="J550" s="82"/>
      <c r="K550" s="290">
        <f t="shared" si="50"/>
        <v>0</v>
      </c>
      <c r="L550" s="291">
        <f t="shared" si="51"/>
        <v>0</v>
      </c>
      <c r="M550" s="290">
        <f>IF(P550="x",0,IF(I550&lt;(INDEX(Lookup!$U$2:$U$10,MATCH($D$43,Lookup!$S$2:$S$10,0))),0,ROUND(((_xlfn.DAYS(I550,H550)+1)*J550)/7,0)))</f>
        <v>0</v>
      </c>
      <c r="N550" s="408">
        <f t="shared" si="52"/>
        <v>0</v>
      </c>
      <c r="O550" s="332"/>
      <c r="P550" s="409"/>
      <c r="R550" s="457">
        <f t="shared" si="53"/>
        <v>0</v>
      </c>
      <c r="S550" s="469">
        <f t="shared" si="54"/>
        <v>0</v>
      </c>
    </row>
    <row r="551" spans="2:19" x14ac:dyDescent="0.35">
      <c r="B551" s="80"/>
      <c r="C551" s="119"/>
      <c r="D551" s="119"/>
      <c r="E551" s="84"/>
      <c r="F551" s="119"/>
      <c r="G551" s="120"/>
      <c r="H551" s="41"/>
      <c r="I551" s="41"/>
      <c r="J551" s="82"/>
      <c r="K551" s="290">
        <f t="shared" si="50"/>
        <v>0</v>
      </c>
      <c r="L551" s="291">
        <f t="shared" si="51"/>
        <v>0</v>
      </c>
      <c r="M551" s="290">
        <f>IF(P551="x",0,IF(I551&lt;(INDEX(Lookup!$U$2:$U$10,MATCH($D$43,Lookup!$S$2:$S$10,0))),0,ROUND(((_xlfn.DAYS(I551,H551)+1)*J551)/7,0)))</f>
        <v>0</v>
      </c>
      <c r="N551" s="408">
        <f t="shared" si="52"/>
        <v>0</v>
      </c>
      <c r="O551" s="332"/>
      <c r="P551" s="409"/>
      <c r="R551" s="457">
        <f t="shared" si="53"/>
        <v>0</v>
      </c>
      <c r="S551" s="469">
        <f t="shared" si="54"/>
        <v>0</v>
      </c>
    </row>
    <row r="552" spans="2:19" x14ac:dyDescent="0.35">
      <c r="B552" s="80"/>
      <c r="C552" s="119"/>
      <c r="D552" s="119"/>
      <c r="E552" s="84"/>
      <c r="F552" s="119"/>
      <c r="G552" s="120"/>
      <c r="H552" s="41"/>
      <c r="I552" s="41"/>
      <c r="J552" s="82"/>
      <c r="K552" s="290">
        <f t="shared" si="50"/>
        <v>0</v>
      </c>
      <c r="L552" s="291">
        <f t="shared" si="51"/>
        <v>0</v>
      </c>
      <c r="M552" s="290">
        <f>IF(P552="x",0,IF(I552&lt;(INDEX(Lookup!$U$2:$U$10,MATCH($D$43,Lookup!$S$2:$S$10,0))),0,ROUND(((_xlfn.DAYS(I552,H552)+1)*J552)/7,0)))</f>
        <v>0</v>
      </c>
      <c r="N552" s="408">
        <f t="shared" si="52"/>
        <v>0</v>
      </c>
      <c r="O552" s="332"/>
      <c r="P552" s="409"/>
      <c r="R552" s="457">
        <f t="shared" si="53"/>
        <v>0</v>
      </c>
      <c r="S552" s="469">
        <f t="shared" si="54"/>
        <v>0</v>
      </c>
    </row>
    <row r="553" spans="2:19" x14ac:dyDescent="0.35">
      <c r="B553" s="80"/>
      <c r="C553" s="119"/>
      <c r="D553" s="119"/>
      <c r="E553" s="84"/>
      <c r="F553" s="119"/>
      <c r="G553" s="120"/>
      <c r="H553" s="41"/>
      <c r="I553" s="41"/>
      <c r="J553" s="82"/>
      <c r="K553" s="290">
        <f t="shared" si="50"/>
        <v>0</v>
      </c>
      <c r="L553" s="291">
        <f t="shared" si="51"/>
        <v>0</v>
      </c>
      <c r="M553" s="290">
        <f>IF(P553="x",0,IF(I553&lt;(INDEX(Lookup!$U$2:$U$10,MATCH($D$43,Lookup!$S$2:$S$10,0))),0,ROUND(((_xlfn.DAYS(I553,H553)+1)*J553)/7,0)))</f>
        <v>0</v>
      </c>
      <c r="N553" s="408">
        <f t="shared" si="52"/>
        <v>0</v>
      </c>
      <c r="O553" s="332"/>
      <c r="P553" s="409"/>
      <c r="R553" s="457">
        <f t="shared" si="53"/>
        <v>0</v>
      </c>
      <c r="S553" s="469">
        <f t="shared" si="54"/>
        <v>0</v>
      </c>
    </row>
    <row r="554" spans="2:19" x14ac:dyDescent="0.35">
      <c r="B554" s="80"/>
      <c r="C554" s="119"/>
      <c r="D554" s="119"/>
      <c r="E554" s="84"/>
      <c r="F554" s="119"/>
      <c r="G554" s="120"/>
      <c r="H554" s="41"/>
      <c r="I554" s="41"/>
      <c r="J554" s="82"/>
      <c r="K554" s="290">
        <f t="shared" si="50"/>
        <v>0</v>
      </c>
      <c r="L554" s="291">
        <f t="shared" si="51"/>
        <v>0</v>
      </c>
      <c r="M554" s="290">
        <f>IF(P554="x",0,IF(I554&lt;(INDEX(Lookup!$U$2:$U$10,MATCH($D$43,Lookup!$S$2:$S$10,0))),0,ROUND(((_xlfn.DAYS(I554,H554)+1)*J554)/7,0)))</f>
        <v>0</v>
      </c>
      <c r="N554" s="408">
        <f t="shared" si="52"/>
        <v>0</v>
      </c>
      <c r="O554" s="332"/>
      <c r="P554" s="409"/>
      <c r="R554" s="457">
        <f t="shared" si="53"/>
        <v>0</v>
      </c>
      <c r="S554" s="469">
        <f t="shared" si="54"/>
        <v>0</v>
      </c>
    </row>
    <row r="555" spans="2:19" x14ac:dyDescent="0.35">
      <c r="B555" s="80"/>
      <c r="C555" s="119"/>
      <c r="D555" s="119"/>
      <c r="E555" s="84"/>
      <c r="F555" s="119"/>
      <c r="G555" s="120"/>
      <c r="H555" s="41"/>
      <c r="I555" s="41"/>
      <c r="J555" s="82"/>
      <c r="K555" s="290">
        <f t="shared" si="50"/>
        <v>0</v>
      </c>
      <c r="L555" s="291">
        <f t="shared" si="51"/>
        <v>0</v>
      </c>
      <c r="M555" s="290">
        <f>IF(P555="x",0,IF(I555&lt;(INDEX(Lookup!$U$2:$U$10,MATCH($D$43,Lookup!$S$2:$S$10,0))),0,ROUND(((_xlfn.DAYS(I555,H555)+1)*J555)/7,0)))</f>
        <v>0</v>
      </c>
      <c r="N555" s="408">
        <f t="shared" si="52"/>
        <v>0</v>
      </c>
      <c r="O555" s="332"/>
      <c r="P555" s="409"/>
      <c r="R555" s="457">
        <f t="shared" si="53"/>
        <v>0</v>
      </c>
      <c r="S555" s="469">
        <f t="shared" si="54"/>
        <v>0</v>
      </c>
    </row>
    <row r="556" spans="2:19" x14ac:dyDescent="0.35">
      <c r="B556" s="80"/>
      <c r="C556" s="119"/>
      <c r="D556" s="119"/>
      <c r="E556" s="84"/>
      <c r="F556" s="119"/>
      <c r="G556" s="120"/>
      <c r="H556" s="41"/>
      <c r="I556" s="41"/>
      <c r="J556" s="82"/>
      <c r="K556" s="290">
        <f t="shared" si="50"/>
        <v>0</v>
      </c>
      <c r="L556" s="291">
        <f t="shared" si="51"/>
        <v>0</v>
      </c>
      <c r="M556" s="290">
        <f>IF(P556="x",0,IF(I556&lt;(INDEX(Lookup!$U$2:$U$10,MATCH($D$43,Lookup!$S$2:$S$10,0))),0,ROUND(((_xlfn.DAYS(I556,H556)+1)*J556)/7,0)))</f>
        <v>0</v>
      </c>
      <c r="N556" s="408">
        <f t="shared" si="52"/>
        <v>0</v>
      </c>
      <c r="O556" s="332"/>
      <c r="P556" s="409"/>
      <c r="R556" s="457">
        <f t="shared" si="53"/>
        <v>0</v>
      </c>
      <c r="S556" s="469">
        <f t="shared" si="54"/>
        <v>0</v>
      </c>
    </row>
    <row r="557" spans="2:19" x14ac:dyDescent="0.35">
      <c r="B557" s="80"/>
      <c r="C557" s="119"/>
      <c r="D557" s="119"/>
      <c r="E557" s="84"/>
      <c r="F557" s="119"/>
      <c r="G557" s="120"/>
      <c r="H557" s="41"/>
      <c r="I557" s="41"/>
      <c r="J557" s="82"/>
      <c r="K557" s="290">
        <f t="shared" si="50"/>
        <v>0</v>
      </c>
      <c r="L557" s="291">
        <f t="shared" si="51"/>
        <v>0</v>
      </c>
      <c r="M557" s="290">
        <f>IF(P557="x",0,IF(I557&lt;(INDEX(Lookup!$U$2:$U$10,MATCH($D$43,Lookup!$S$2:$S$10,0))),0,ROUND(((_xlfn.DAYS(I557,H557)+1)*J557)/7,0)))</f>
        <v>0</v>
      </c>
      <c r="N557" s="408">
        <f t="shared" si="52"/>
        <v>0</v>
      </c>
      <c r="O557" s="332"/>
      <c r="P557" s="409"/>
      <c r="R557" s="457">
        <f t="shared" si="53"/>
        <v>0</v>
      </c>
      <c r="S557" s="469">
        <f t="shared" si="54"/>
        <v>0</v>
      </c>
    </row>
    <row r="558" spans="2:19" x14ac:dyDescent="0.35">
      <c r="B558" s="80"/>
      <c r="C558" s="119"/>
      <c r="D558" s="119"/>
      <c r="E558" s="84"/>
      <c r="F558" s="119"/>
      <c r="G558" s="120"/>
      <c r="H558" s="41"/>
      <c r="I558" s="41"/>
      <c r="J558" s="82"/>
      <c r="K558" s="290">
        <f t="shared" si="50"/>
        <v>0</v>
      </c>
      <c r="L558" s="291">
        <f t="shared" si="51"/>
        <v>0</v>
      </c>
      <c r="M558" s="290">
        <f>IF(P558="x",0,IF(I558&lt;(INDEX(Lookup!$U$2:$U$10,MATCH($D$43,Lookup!$S$2:$S$10,0))),0,ROUND(((_xlfn.DAYS(I558,H558)+1)*J558)/7,0)))</f>
        <v>0</v>
      </c>
      <c r="N558" s="408">
        <f t="shared" si="52"/>
        <v>0</v>
      </c>
      <c r="O558" s="332"/>
      <c r="P558" s="409"/>
      <c r="R558" s="457">
        <f t="shared" si="53"/>
        <v>0</v>
      </c>
      <c r="S558" s="469">
        <f t="shared" si="54"/>
        <v>0</v>
      </c>
    </row>
    <row r="559" spans="2:19" x14ac:dyDescent="0.35">
      <c r="B559" s="80"/>
      <c r="C559" s="119"/>
      <c r="D559" s="119"/>
      <c r="E559" s="84"/>
      <c r="F559" s="119"/>
      <c r="G559" s="120"/>
      <c r="H559" s="41"/>
      <c r="I559" s="41"/>
      <c r="J559" s="82"/>
      <c r="K559" s="290">
        <f t="shared" ref="K559:K622" si="55">ROUND(((_xlfn.DAYS(I559,H559)+1)*J559)/7,0)</f>
        <v>0</v>
      </c>
      <c r="L559" s="291">
        <f t="shared" ref="L559:L622" si="56">K559*$K$6</f>
        <v>0</v>
      </c>
      <c r="M559" s="290">
        <f>IF(P559="x",0,IF(I559&lt;(INDEX(Lookup!$U$2:$U$10,MATCH($D$43,Lookup!$S$2:$S$10,0))),0,ROUND(((_xlfn.DAYS(I559,H559)+1)*J559)/7,0)))</f>
        <v>0</v>
      </c>
      <c r="N559" s="408">
        <f t="shared" ref="N559:N622" si="57">M559*$K$6</f>
        <v>0</v>
      </c>
      <c r="O559" s="332"/>
      <c r="P559" s="409"/>
      <c r="R559" s="457">
        <f t="shared" ref="R559:R622" si="58">L559*$I$30</f>
        <v>0</v>
      </c>
      <c r="S559" s="469">
        <f t="shared" ref="S559:S622" si="59">N559*$I$40</f>
        <v>0</v>
      </c>
    </row>
    <row r="560" spans="2:19" x14ac:dyDescent="0.35">
      <c r="B560" s="80"/>
      <c r="C560" s="119"/>
      <c r="D560" s="119"/>
      <c r="E560" s="84"/>
      <c r="F560" s="119"/>
      <c r="G560" s="120"/>
      <c r="H560" s="41"/>
      <c r="I560" s="41"/>
      <c r="J560" s="82"/>
      <c r="K560" s="290">
        <f t="shared" si="55"/>
        <v>0</v>
      </c>
      <c r="L560" s="291">
        <f t="shared" si="56"/>
        <v>0</v>
      </c>
      <c r="M560" s="290">
        <f>IF(P560="x",0,IF(I560&lt;(INDEX(Lookup!$U$2:$U$10,MATCH($D$43,Lookup!$S$2:$S$10,0))),0,ROUND(((_xlfn.DAYS(I560,H560)+1)*J560)/7,0)))</f>
        <v>0</v>
      </c>
      <c r="N560" s="408">
        <f t="shared" si="57"/>
        <v>0</v>
      </c>
      <c r="O560" s="332"/>
      <c r="P560" s="409"/>
      <c r="R560" s="457">
        <f t="shared" si="58"/>
        <v>0</v>
      </c>
      <c r="S560" s="469">
        <f t="shared" si="59"/>
        <v>0</v>
      </c>
    </row>
    <row r="561" spans="2:19" x14ac:dyDescent="0.35">
      <c r="B561" s="80"/>
      <c r="C561" s="119"/>
      <c r="D561" s="119"/>
      <c r="E561" s="84"/>
      <c r="F561" s="119"/>
      <c r="G561" s="120"/>
      <c r="H561" s="41"/>
      <c r="I561" s="41"/>
      <c r="J561" s="82"/>
      <c r="K561" s="290">
        <f t="shared" si="55"/>
        <v>0</v>
      </c>
      <c r="L561" s="291">
        <f t="shared" si="56"/>
        <v>0</v>
      </c>
      <c r="M561" s="290">
        <f>IF(P561="x",0,IF(I561&lt;(INDEX(Lookup!$U$2:$U$10,MATCH($D$43,Lookup!$S$2:$S$10,0))),0,ROUND(((_xlfn.DAYS(I561,H561)+1)*J561)/7,0)))</f>
        <v>0</v>
      </c>
      <c r="N561" s="408">
        <f t="shared" si="57"/>
        <v>0</v>
      </c>
      <c r="O561" s="332"/>
      <c r="P561" s="409"/>
      <c r="R561" s="457">
        <f t="shared" si="58"/>
        <v>0</v>
      </c>
      <c r="S561" s="469">
        <f t="shared" si="59"/>
        <v>0</v>
      </c>
    </row>
    <row r="562" spans="2:19" x14ac:dyDescent="0.35">
      <c r="B562" s="80"/>
      <c r="C562" s="119"/>
      <c r="D562" s="119"/>
      <c r="E562" s="84"/>
      <c r="F562" s="119"/>
      <c r="G562" s="120"/>
      <c r="H562" s="41"/>
      <c r="I562" s="41"/>
      <c r="J562" s="82"/>
      <c r="K562" s="290">
        <f t="shared" si="55"/>
        <v>0</v>
      </c>
      <c r="L562" s="291">
        <f t="shared" si="56"/>
        <v>0</v>
      </c>
      <c r="M562" s="290">
        <f>IF(P562="x",0,IF(I562&lt;(INDEX(Lookup!$U$2:$U$10,MATCH($D$43,Lookup!$S$2:$S$10,0))),0,ROUND(((_xlfn.DAYS(I562,H562)+1)*J562)/7,0)))</f>
        <v>0</v>
      </c>
      <c r="N562" s="408">
        <f t="shared" si="57"/>
        <v>0</v>
      </c>
      <c r="O562" s="332"/>
      <c r="P562" s="409"/>
      <c r="R562" s="457">
        <f t="shared" si="58"/>
        <v>0</v>
      </c>
      <c r="S562" s="469">
        <f t="shared" si="59"/>
        <v>0</v>
      </c>
    </row>
    <row r="563" spans="2:19" x14ac:dyDescent="0.35">
      <c r="B563" s="80"/>
      <c r="C563" s="119"/>
      <c r="D563" s="119"/>
      <c r="E563" s="84"/>
      <c r="F563" s="119"/>
      <c r="G563" s="120"/>
      <c r="H563" s="41"/>
      <c r="I563" s="41"/>
      <c r="J563" s="82"/>
      <c r="K563" s="290">
        <f t="shared" si="55"/>
        <v>0</v>
      </c>
      <c r="L563" s="291">
        <f t="shared" si="56"/>
        <v>0</v>
      </c>
      <c r="M563" s="290">
        <f>IF(P563="x",0,IF(I563&lt;(INDEX(Lookup!$U$2:$U$10,MATCH($D$43,Lookup!$S$2:$S$10,0))),0,ROUND(((_xlfn.DAYS(I563,H563)+1)*J563)/7,0)))</f>
        <v>0</v>
      </c>
      <c r="N563" s="408">
        <f t="shared" si="57"/>
        <v>0</v>
      </c>
      <c r="O563" s="332"/>
      <c r="P563" s="409"/>
      <c r="R563" s="457">
        <f t="shared" si="58"/>
        <v>0</v>
      </c>
      <c r="S563" s="469">
        <f t="shared" si="59"/>
        <v>0</v>
      </c>
    </row>
    <row r="564" spans="2:19" x14ac:dyDescent="0.35">
      <c r="B564" s="80"/>
      <c r="C564" s="119"/>
      <c r="D564" s="119"/>
      <c r="E564" s="84"/>
      <c r="F564" s="119"/>
      <c r="G564" s="120"/>
      <c r="H564" s="41"/>
      <c r="I564" s="41"/>
      <c r="J564" s="82"/>
      <c r="K564" s="290">
        <f t="shared" si="55"/>
        <v>0</v>
      </c>
      <c r="L564" s="291">
        <f t="shared" si="56"/>
        <v>0</v>
      </c>
      <c r="M564" s="290">
        <f>IF(P564="x",0,IF(I564&lt;(INDEX(Lookup!$U$2:$U$10,MATCH($D$43,Lookup!$S$2:$S$10,0))),0,ROUND(((_xlfn.DAYS(I564,H564)+1)*J564)/7,0)))</f>
        <v>0</v>
      </c>
      <c r="N564" s="408">
        <f t="shared" si="57"/>
        <v>0</v>
      </c>
      <c r="O564" s="332"/>
      <c r="P564" s="409"/>
      <c r="R564" s="457">
        <f t="shared" si="58"/>
        <v>0</v>
      </c>
      <c r="S564" s="469">
        <f t="shared" si="59"/>
        <v>0</v>
      </c>
    </row>
    <row r="565" spans="2:19" x14ac:dyDescent="0.35">
      <c r="B565" s="80"/>
      <c r="C565" s="119"/>
      <c r="D565" s="119"/>
      <c r="E565" s="84"/>
      <c r="F565" s="119"/>
      <c r="G565" s="120"/>
      <c r="H565" s="41"/>
      <c r="I565" s="41"/>
      <c r="J565" s="82"/>
      <c r="K565" s="290">
        <f t="shared" si="55"/>
        <v>0</v>
      </c>
      <c r="L565" s="291">
        <f t="shared" si="56"/>
        <v>0</v>
      </c>
      <c r="M565" s="290">
        <f>IF(P565="x",0,IF(I565&lt;(INDEX(Lookup!$U$2:$U$10,MATCH($D$43,Lookup!$S$2:$S$10,0))),0,ROUND(((_xlfn.DAYS(I565,H565)+1)*J565)/7,0)))</f>
        <v>0</v>
      </c>
      <c r="N565" s="408">
        <f t="shared" si="57"/>
        <v>0</v>
      </c>
      <c r="O565" s="332"/>
      <c r="P565" s="409"/>
      <c r="R565" s="457">
        <f t="shared" si="58"/>
        <v>0</v>
      </c>
      <c r="S565" s="469">
        <f t="shared" si="59"/>
        <v>0</v>
      </c>
    </row>
    <row r="566" spans="2:19" x14ac:dyDescent="0.35">
      <c r="B566" s="80"/>
      <c r="C566" s="119"/>
      <c r="D566" s="119"/>
      <c r="E566" s="84"/>
      <c r="F566" s="119"/>
      <c r="G566" s="120"/>
      <c r="H566" s="41"/>
      <c r="I566" s="41"/>
      <c r="J566" s="82"/>
      <c r="K566" s="290">
        <f t="shared" si="55"/>
        <v>0</v>
      </c>
      <c r="L566" s="291">
        <f t="shared" si="56"/>
        <v>0</v>
      </c>
      <c r="M566" s="290">
        <f>IF(P566="x",0,IF(I566&lt;(INDEX(Lookup!$U$2:$U$10,MATCH($D$43,Lookup!$S$2:$S$10,0))),0,ROUND(((_xlfn.DAYS(I566,H566)+1)*J566)/7,0)))</f>
        <v>0</v>
      </c>
      <c r="N566" s="408">
        <f t="shared" si="57"/>
        <v>0</v>
      </c>
      <c r="O566" s="332"/>
      <c r="P566" s="409"/>
      <c r="R566" s="457">
        <f t="shared" si="58"/>
        <v>0</v>
      </c>
      <c r="S566" s="469">
        <f t="shared" si="59"/>
        <v>0</v>
      </c>
    </row>
    <row r="567" spans="2:19" x14ac:dyDescent="0.35">
      <c r="B567" s="80"/>
      <c r="C567" s="119"/>
      <c r="D567" s="119"/>
      <c r="E567" s="84"/>
      <c r="F567" s="119"/>
      <c r="G567" s="120"/>
      <c r="H567" s="41"/>
      <c r="I567" s="41"/>
      <c r="J567" s="82"/>
      <c r="K567" s="290">
        <f t="shared" si="55"/>
        <v>0</v>
      </c>
      <c r="L567" s="291">
        <f t="shared" si="56"/>
        <v>0</v>
      </c>
      <c r="M567" s="290">
        <f>IF(P567="x",0,IF(I567&lt;(INDEX(Lookup!$U$2:$U$10,MATCH($D$43,Lookup!$S$2:$S$10,0))),0,ROUND(((_xlfn.DAYS(I567,H567)+1)*J567)/7,0)))</f>
        <v>0</v>
      </c>
      <c r="N567" s="408">
        <f t="shared" si="57"/>
        <v>0</v>
      </c>
      <c r="O567" s="332"/>
      <c r="P567" s="409"/>
      <c r="R567" s="457">
        <f t="shared" si="58"/>
        <v>0</v>
      </c>
      <c r="S567" s="469">
        <f t="shared" si="59"/>
        <v>0</v>
      </c>
    </row>
    <row r="568" spans="2:19" x14ac:dyDescent="0.35">
      <c r="B568" s="80"/>
      <c r="C568" s="119"/>
      <c r="D568" s="119"/>
      <c r="E568" s="84"/>
      <c r="F568" s="119"/>
      <c r="G568" s="120"/>
      <c r="H568" s="41"/>
      <c r="I568" s="41"/>
      <c r="J568" s="82"/>
      <c r="K568" s="290">
        <f t="shared" si="55"/>
        <v>0</v>
      </c>
      <c r="L568" s="291">
        <f t="shared" si="56"/>
        <v>0</v>
      </c>
      <c r="M568" s="290">
        <f>IF(P568="x",0,IF(I568&lt;(INDEX(Lookup!$U$2:$U$10,MATCH($D$43,Lookup!$S$2:$S$10,0))),0,ROUND(((_xlfn.DAYS(I568,H568)+1)*J568)/7,0)))</f>
        <v>0</v>
      </c>
      <c r="N568" s="408">
        <f t="shared" si="57"/>
        <v>0</v>
      </c>
      <c r="O568" s="332"/>
      <c r="P568" s="409"/>
      <c r="R568" s="457">
        <f t="shared" si="58"/>
        <v>0</v>
      </c>
      <c r="S568" s="469">
        <f t="shared" si="59"/>
        <v>0</v>
      </c>
    </row>
    <row r="569" spans="2:19" x14ac:dyDescent="0.35">
      <c r="B569" s="80"/>
      <c r="C569" s="119"/>
      <c r="D569" s="119"/>
      <c r="E569" s="84"/>
      <c r="F569" s="119"/>
      <c r="G569" s="120"/>
      <c r="H569" s="41"/>
      <c r="I569" s="41"/>
      <c r="J569" s="82"/>
      <c r="K569" s="290">
        <f t="shared" si="55"/>
        <v>0</v>
      </c>
      <c r="L569" s="291">
        <f t="shared" si="56"/>
        <v>0</v>
      </c>
      <c r="M569" s="290">
        <f>IF(P569="x",0,IF(I569&lt;(INDEX(Lookup!$U$2:$U$10,MATCH($D$43,Lookup!$S$2:$S$10,0))),0,ROUND(((_xlfn.DAYS(I569,H569)+1)*J569)/7,0)))</f>
        <v>0</v>
      </c>
      <c r="N569" s="408">
        <f t="shared" si="57"/>
        <v>0</v>
      </c>
      <c r="O569" s="332"/>
      <c r="P569" s="409"/>
      <c r="R569" s="457">
        <f t="shared" si="58"/>
        <v>0</v>
      </c>
      <c r="S569" s="469">
        <f t="shared" si="59"/>
        <v>0</v>
      </c>
    </row>
    <row r="570" spans="2:19" x14ac:dyDescent="0.35">
      <c r="B570" s="80"/>
      <c r="C570" s="119"/>
      <c r="D570" s="119"/>
      <c r="E570" s="84"/>
      <c r="F570" s="119"/>
      <c r="G570" s="120"/>
      <c r="H570" s="41"/>
      <c r="I570" s="41"/>
      <c r="J570" s="82"/>
      <c r="K570" s="290">
        <f t="shared" si="55"/>
        <v>0</v>
      </c>
      <c r="L570" s="291">
        <f t="shared" si="56"/>
        <v>0</v>
      </c>
      <c r="M570" s="290">
        <f>IF(P570="x",0,IF(I570&lt;(INDEX(Lookup!$U$2:$U$10,MATCH($D$43,Lookup!$S$2:$S$10,0))),0,ROUND(((_xlfn.DAYS(I570,H570)+1)*J570)/7,0)))</f>
        <v>0</v>
      </c>
      <c r="N570" s="408">
        <f t="shared" si="57"/>
        <v>0</v>
      </c>
      <c r="O570" s="332"/>
      <c r="P570" s="409"/>
      <c r="R570" s="457">
        <f t="shared" si="58"/>
        <v>0</v>
      </c>
      <c r="S570" s="469">
        <f t="shared" si="59"/>
        <v>0</v>
      </c>
    </row>
    <row r="571" spans="2:19" x14ac:dyDescent="0.35">
      <c r="B571" s="80"/>
      <c r="C571" s="119"/>
      <c r="D571" s="119"/>
      <c r="E571" s="84"/>
      <c r="F571" s="119"/>
      <c r="G571" s="120"/>
      <c r="H571" s="41"/>
      <c r="I571" s="41"/>
      <c r="J571" s="82"/>
      <c r="K571" s="290">
        <f t="shared" si="55"/>
        <v>0</v>
      </c>
      <c r="L571" s="291">
        <f t="shared" si="56"/>
        <v>0</v>
      </c>
      <c r="M571" s="290">
        <f>IF(P571="x",0,IF(I571&lt;(INDEX(Lookup!$U$2:$U$10,MATCH($D$43,Lookup!$S$2:$S$10,0))),0,ROUND(((_xlfn.DAYS(I571,H571)+1)*J571)/7,0)))</f>
        <v>0</v>
      </c>
      <c r="N571" s="408">
        <f t="shared" si="57"/>
        <v>0</v>
      </c>
      <c r="O571" s="332"/>
      <c r="P571" s="409"/>
      <c r="R571" s="457">
        <f t="shared" si="58"/>
        <v>0</v>
      </c>
      <c r="S571" s="469">
        <f t="shared" si="59"/>
        <v>0</v>
      </c>
    </row>
    <row r="572" spans="2:19" x14ac:dyDescent="0.35">
      <c r="B572" s="80"/>
      <c r="C572" s="119"/>
      <c r="D572" s="119"/>
      <c r="E572" s="84"/>
      <c r="F572" s="119"/>
      <c r="G572" s="120"/>
      <c r="H572" s="41"/>
      <c r="I572" s="41"/>
      <c r="J572" s="82"/>
      <c r="K572" s="290">
        <f t="shared" si="55"/>
        <v>0</v>
      </c>
      <c r="L572" s="291">
        <f t="shared" si="56"/>
        <v>0</v>
      </c>
      <c r="M572" s="290">
        <f>IF(P572="x",0,IF(I572&lt;(INDEX(Lookup!$U$2:$U$10,MATCH($D$43,Lookup!$S$2:$S$10,0))),0,ROUND(((_xlfn.DAYS(I572,H572)+1)*J572)/7,0)))</f>
        <v>0</v>
      </c>
      <c r="N572" s="408">
        <f t="shared" si="57"/>
        <v>0</v>
      </c>
      <c r="O572" s="332"/>
      <c r="P572" s="409"/>
      <c r="R572" s="457">
        <f t="shared" si="58"/>
        <v>0</v>
      </c>
      <c r="S572" s="469">
        <f t="shared" si="59"/>
        <v>0</v>
      </c>
    </row>
    <row r="573" spans="2:19" x14ac:dyDescent="0.35">
      <c r="B573" s="80"/>
      <c r="C573" s="119"/>
      <c r="D573" s="119"/>
      <c r="E573" s="84"/>
      <c r="F573" s="119"/>
      <c r="G573" s="120"/>
      <c r="H573" s="41"/>
      <c r="I573" s="41"/>
      <c r="J573" s="82"/>
      <c r="K573" s="290">
        <f t="shared" si="55"/>
        <v>0</v>
      </c>
      <c r="L573" s="291">
        <f t="shared" si="56"/>
        <v>0</v>
      </c>
      <c r="M573" s="290">
        <f>IF(P573="x",0,IF(I573&lt;(INDEX(Lookup!$U$2:$U$10,MATCH($D$43,Lookup!$S$2:$S$10,0))),0,ROUND(((_xlfn.DAYS(I573,H573)+1)*J573)/7,0)))</f>
        <v>0</v>
      </c>
      <c r="N573" s="408">
        <f t="shared" si="57"/>
        <v>0</v>
      </c>
      <c r="O573" s="332"/>
      <c r="P573" s="409"/>
      <c r="R573" s="457">
        <f t="shared" si="58"/>
        <v>0</v>
      </c>
      <c r="S573" s="469">
        <f t="shared" si="59"/>
        <v>0</v>
      </c>
    </row>
    <row r="574" spans="2:19" x14ac:dyDescent="0.35">
      <c r="B574" s="80"/>
      <c r="C574" s="119"/>
      <c r="D574" s="119"/>
      <c r="E574" s="84"/>
      <c r="F574" s="119"/>
      <c r="G574" s="120"/>
      <c r="H574" s="41"/>
      <c r="I574" s="41"/>
      <c r="J574" s="82"/>
      <c r="K574" s="290">
        <f t="shared" si="55"/>
        <v>0</v>
      </c>
      <c r="L574" s="291">
        <f t="shared" si="56"/>
        <v>0</v>
      </c>
      <c r="M574" s="290">
        <f>IF(P574="x",0,IF(I574&lt;(INDEX(Lookup!$U$2:$U$10,MATCH($D$43,Lookup!$S$2:$S$10,0))),0,ROUND(((_xlfn.DAYS(I574,H574)+1)*J574)/7,0)))</f>
        <v>0</v>
      </c>
      <c r="N574" s="408">
        <f t="shared" si="57"/>
        <v>0</v>
      </c>
      <c r="O574" s="332"/>
      <c r="P574" s="409"/>
      <c r="R574" s="457">
        <f t="shared" si="58"/>
        <v>0</v>
      </c>
      <c r="S574" s="469">
        <f t="shared" si="59"/>
        <v>0</v>
      </c>
    </row>
    <row r="575" spans="2:19" x14ac:dyDescent="0.35">
      <c r="B575" s="80"/>
      <c r="C575" s="119"/>
      <c r="D575" s="119"/>
      <c r="E575" s="84"/>
      <c r="F575" s="119"/>
      <c r="G575" s="120"/>
      <c r="H575" s="41"/>
      <c r="I575" s="41"/>
      <c r="J575" s="82"/>
      <c r="K575" s="290">
        <f t="shared" si="55"/>
        <v>0</v>
      </c>
      <c r="L575" s="291">
        <f t="shared" si="56"/>
        <v>0</v>
      </c>
      <c r="M575" s="290">
        <f>IF(P575="x",0,IF(I575&lt;(INDEX(Lookup!$U$2:$U$10,MATCH($D$43,Lookup!$S$2:$S$10,0))),0,ROUND(((_xlfn.DAYS(I575,H575)+1)*J575)/7,0)))</f>
        <v>0</v>
      </c>
      <c r="N575" s="408">
        <f t="shared" si="57"/>
        <v>0</v>
      </c>
      <c r="O575" s="332"/>
      <c r="P575" s="409"/>
      <c r="R575" s="457">
        <f t="shared" si="58"/>
        <v>0</v>
      </c>
      <c r="S575" s="469">
        <f t="shared" si="59"/>
        <v>0</v>
      </c>
    </row>
    <row r="576" spans="2:19" x14ac:dyDescent="0.35">
      <c r="B576" s="80"/>
      <c r="C576" s="119"/>
      <c r="D576" s="119"/>
      <c r="E576" s="84"/>
      <c r="F576" s="119"/>
      <c r="G576" s="120"/>
      <c r="H576" s="41"/>
      <c r="I576" s="41"/>
      <c r="J576" s="82"/>
      <c r="K576" s="290">
        <f t="shared" si="55"/>
        <v>0</v>
      </c>
      <c r="L576" s="291">
        <f t="shared" si="56"/>
        <v>0</v>
      </c>
      <c r="M576" s="290">
        <f>IF(P576="x",0,IF(I576&lt;(INDEX(Lookup!$U$2:$U$10,MATCH($D$43,Lookup!$S$2:$S$10,0))),0,ROUND(((_xlfn.DAYS(I576,H576)+1)*J576)/7,0)))</f>
        <v>0</v>
      </c>
      <c r="N576" s="408">
        <f t="shared" si="57"/>
        <v>0</v>
      </c>
      <c r="O576" s="332"/>
      <c r="P576" s="409"/>
      <c r="R576" s="457">
        <f t="shared" si="58"/>
        <v>0</v>
      </c>
      <c r="S576" s="469">
        <f t="shared" si="59"/>
        <v>0</v>
      </c>
    </row>
    <row r="577" spans="2:19" x14ac:dyDescent="0.35">
      <c r="B577" s="80"/>
      <c r="C577" s="119"/>
      <c r="D577" s="119"/>
      <c r="E577" s="84"/>
      <c r="F577" s="119"/>
      <c r="G577" s="120"/>
      <c r="H577" s="41"/>
      <c r="I577" s="41"/>
      <c r="J577" s="82"/>
      <c r="K577" s="290">
        <f t="shared" si="55"/>
        <v>0</v>
      </c>
      <c r="L577" s="291">
        <f t="shared" si="56"/>
        <v>0</v>
      </c>
      <c r="M577" s="290">
        <f>IF(P577="x",0,IF(I577&lt;(INDEX(Lookup!$U$2:$U$10,MATCH($D$43,Lookup!$S$2:$S$10,0))),0,ROUND(((_xlfn.DAYS(I577,H577)+1)*J577)/7,0)))</f>
        <v>0</v>
      </c>
      <c r="N577" s="408">
        <f t="shared" si="57"/>
        <v>0</v>
      </c>
      <c r="O577" s="332"/>
      <c r="P577" s="409"/>
      <c r="R577" s="457">
        <f t="shared" si="58"/>
        <v>0</v>
      </c>
      <c r="S577" s="469">
        <f t="shared" si="59"/>
        <v>0</v>
      </c>
    </row>
    <row r="578" spans="2:19" x14ac:dyDescent="0.35">
      <c r="B578" s="80"/>
      <c r="C578" s="119"/>
      <c r="D578" s="119"/>
      <c r="E578" s="84"/>
      <c r="F578" s="119"/>
      <c r="G578" s="120"/>
      <c r="H578" s="41"/>
      <c r="I578" s="41"/>
      <c r="J578" s="82"/>
      <c r="K578" s="290">
        <f t="shared" si="55"/>
        <v>0</v>
      </c>
      <c r="L578" s="291">
        <f t="shared" si="56"/>
        <v>0</v>
      </c>
      <c r="M578" s="290">
        <f>IF(P578="x",0,IF(I578&lt;(INDEX(Lookup!$U$2:$U$10,MATCH($D$43,Lookup!$S$2:$S$10,0))),0,ROUND(((_xlfn.DAYS(I578,H578)+1)*J578)/7,0)))</f>
        <v>0</v>
      </c>
      <c r="N578" s="408">
        <f t="shared" si="57"/>
        <v>0</v>
      </c>
      <c r="O578" s="332"/>
      <c r="P578" s="409"/>
      <c r="R578" s="457">
        <f t="shared" si="58"/>
        <v>0</v>
      </c>
      <c r="S578" s="469">
        <f t="shared" si="59"/>
        <v>0</v>
      </c>
    </row>
    <row r="579" spans="2:19" x14ac:dyDescent="0.35">
      <c r="B579" s="80"/>
      <c r="C579" s="119"/>
      <c r="D579" s="119"/>
      <c r="E579" s="84"/>
      <c r="F579" s="119"/>
      <c r="G579" s="120"/>
      <c r="H579" s="41"/>
      <c r="I579" s="41"/>
      <c r="J579" s="82"/>
      <c r="K579" s="290">
        <f t="shared" si="55"/>
        <v>0</v>
      </c>
      <c r="L579" s="291">
        <f t="shared" si="56"/>
        <v>0</v>
      </c>
      <c r="M579" s="290">
        <f>IF(P579="x",0,IF(I579&lt;(INDEX(Lookup!$U$2:$U$10,MATCH($D$43,Lookup!$S$2:$S$10,0))),0,ROUND(((_xlfn.DAYS(I579,H579)+1)*J579)/7,0)))</f>
        <v>0</v>
      </c>
      <c r="N579" s="408">
        <f t="shared" si="57"/>
        <v>0</v>
      </c>
      <c r="O579" s="332"/>
      <c r="P579" s="409"/>
      <c r="R579" s="457">
        <f t="shared" si="58"/>
        <v>0</v>
      </c>
      <c r="S579" s="469">
        <f t="shared" si="59"/>
        <v>0</v>
      </c>
    </row>
    <row r="580" spans="2:19" x14ac:dyDescent="0.35">
      <c r="B580" s="80"/>
      <c r="C580" s="119"/>
      <c r="D580" s="119"/>
      <c r="E580" s="84"/>
      <c r="F580" s="119"/>
      <c r="G580" s="120"/>
      <c r="H580" s="41"/>
      <c r="I580" s="41"/>
      <c r="J580" s="82"/>
      <c r="K580" s="290">
        <f t="shared" si="55"/>
        <v>0</v>
      </c>
      <c r="L580" s="291">
        <f t="shared" si="56"/>
        <v>0</v>
      </c>
      <c r="M580" s="290">
        <f>IF(P580="x",0,IF(I580&lt;(INDEX(Lookup!$U$2:$U$10,MATCH($D$43,Lookup!$S$2:$S$10,0))),0,ROUND(((_xlfn.DAYS(I580,H580)+1)*J580)/7,0)))</f>
        <v>0</v>
      </c>
      <c r="N580" s="408">
        <f t="shared" si="57"/>
        <v>0</v>
      </c>
      <c r="O580" s="332"/>
      <c r="P580" s="409"/>
      <c r="R580" s="457">
        <f t="shared" si="58"/>
        <v>0</v>
      </c>
      <c r="S580" s="469">
        <f t="shared" si="59"/>
        <v>0</v>
      </c>
    </row>
    <row r="581" spans="2:19" x14ac:dyDescent="0.35">
      <c r="B581" s="80"/>
      <c r="C581" s="119"/>
      <c r="D581" s="119"/>
      <c r="E581" s="84"/>
      <c r="F581" s="119"/>
      <c r="G581" s="120"/>
      <c r="H581" s="41"/>
      <c r="I581" s="41"/>
      <c r="J581" s="82"/>
      <c r="K581" s="290">
        <f t="shared" si="55"/>
        <v>0</v>
      </c>
      <c r="L581" s="291">
        <f t="shared" si="56"/>
        <v>0</v>
      </c>
      <c r="M581" s="290">
        <f>IF(P581="x",0,IF(I581&lt;(INDEX(Lookup!$U$2:$U$10,MATCH($D$43,Lookup!$S$2:$S$10,0))),0,ROUND(((_xlfn.DAYS(I581,H581)+1)*J581)/7,0)))</f>
        <v>0</v>
      </c>
      <c r="N581" s="408">
        <f t="shared" si="57"/>
        <v>0</v>
      </c>
      <c r="O581" s="332"/>
      <c r="P581" s="409"/>
      <c r="R581" s="457">
        <f t="shared" si="58"/>
        <v>0</v>
      </c>
      <c r="S581" s="469">
        <f t="shared" si="59"/>
        <v>0</v>
      </c>
    </row>
    <row r="582" spans="2:19" x14ac:dyDescent="0.35">
      <c r="B582" s="80"/>
      <c r="C582" s="119"/>
      <c r="D582" s="119"/>
      <c r="E582" s="84"/>
      <c r="F582" s="119"/>
      <c r="G582" s="120"/>
      <c r="H582" s="41"/>
      <c r="I582" s="41"/>
      <c r="J582" s="82"/>
      <c r="K582" s="290">
        <f t="shared" si="55"/>
        <v>0</v>
      </c>
      <c r="L582" s="291">
        <f t="shared" si="56"/>
        <v>0</v>
      </c>
      <c r="M582" s="290">
        <f>IF(P582="x",0,IF(I582&lt;(INDEX(Lookup!$U$2:$U$10,MATCH($D$43,Lookup!$S$2:$S$10,0))),0,ROUND(((_xlfn.DAYS(I582,H582)+1)*J582)/7,0)))</f>
        <v>0</v>
      </c>
      <c r="N582" s="408">
        <f t="shared" si="57"/>
        <v>0</v>
      </c>
      <c r="O582" s="332"/>
      <c r="P582" s="409"/>
      <c r="R582" s="457">
        <f t="shared" si="58"/>
        <v>0</v>
      </c>
      <c r="S582" s="469">
        <f t="shared" si="59"/>
        <v>0</v>
      </c>
    </row>
    <row r="583" spans="2:19" x14ac:dyDescent="0.35">
      <c r="B583" s="80"/>
      <c r="C583" s="119"/>
      <c r="D583" s="119"/>
      <c r="E583" s="84"/>
      <c r="F583" s="119"/>
      <c r="G583" s="120"/>
      <c r="H583" s="41"/>
      <c r="I583" s="41"/>
      <c r="J583" s="82"/>
      <c r="K583" s="290">
        <f t="shared" si="55"/>
        <v>0</v>
      </c>
      <c r="L583" s="291">
        <f t="shared" si="56"/>
        <v>0</v>
      </c>
      <c r="M583" s="290">
        <f>IF(P583="x",0,IF(I583&lt;(INDEX(Lookup!$U$2:$U$10,MATCH($D$43,Lookup!$S$2:$S$10,0))),0,ROUND(((_xlfn.DAYS(I583,H583)+1)*J583)/7,0)))</f>
        <v>0</v>
      </c>
      <c r="N583" s="408">
        <f t="shared" si="57"/>
        <v>0</v>
      </c>
      <c r="O583" s="332"/>
      <c r="P583" s="409"/>
      <c r="R583" s="457">
        <f t="shared" si="58"/>
        <v>0</v>
      </c>
      <c r="S583" s="469">
        <f t="shared" si="59"/>
        <v>0</v>
      </c>
    </row>
    <row r="584" spans="2:19" x14ac:dyDescent="0.35">
      <c r="B584" s="80"/>
      <c r="C584" s="119"/>
      <c r="D584" s="119"/>
      <c r="E584" s="84"/>
      <c r="F584" s="119"/>
      <c r="G584" s="120"/>
      <c r="H584" s="41"/>
      <c r="I584" s="41"/>
      <c r="J584" s="82"/>
      <c r="K584" s="290">
        <f t="shared" si="55"/>
        <v>0</v>
      </c>
      <c r="L584" s="291">
        <f t="shared" si="56"/>
        <v>0</v>
      </c>
      <c r="M584" s="290">
        <f>IF(P584="x",0,IF(I584&lt;(INDEX(Lookup!$U$2:$U$10,MATCH($D$43,Lookup!$S$2:$S$10,0))),0,ROUND(((_xlfn.DAYS(I584,H584)+1)*J584)/7,0)))</f>
        <v>0</v>
      </c>
      <c r="N584" s="408">
        <f t="shared" si="57"/>
        <v>0</v>
      </c>
      <c r="O584" s="332"/>
      <c r="P584" s="409"/>
      <c r="R584" s="457">
        <f t="shared" si="58"/>
        <v>0</v>
      </c>
      <c r="S584" s="469">
        <f t="shared" si="59"/>
        <v>0</v>
      </c>
    </row>
    <row r="585" spans="2:19" x14ac:dyDescent="0.35">
      <c r="B585" s="80"/>
      <c r="C585" s="119"/>
      <c r="D585" s="119"/>
      <c r="E585" s="84"/>
      <c r="F585" s="119"/>
      <c r="G585" s="120"/>
      <c r="H585" s="41"/>
      <c r="I585" s="41"/>
      <c r="J585" s="82"/>
      <c r="K585" s="290">
        <f t="shared" si="55"/>
        <v>0</v>
      </c>
      <c r="L585" s="291">
        <f t="shared" si="56"/>
        <v>0</v>
      </c>
      <c r="M585" s="290">
        <f>IF(P585="x",0,IF(I585&lt;(INDEX(Lookup!$U$2:$U$10,MATCH($D$43,Lookup!$S$2:$S$10,0))),0,ROUND(((_xlfn.DAYS(I585,H585)+1)*J585)/7,0)))</f>
        <v>0</v>
      </c>
      <c r="N585" s="408">
        <f t="shared" si="57"/>
        <v>0</v>
      </c>
      <c r="O585" s="332"/>
      <c r="P585" s="409"/>
      <c r="R585" s="457">
        <f t="shared" si="58"/>
        <v>0</v>
      </c>
      <c r="S585" s="469">
        <f t="shared" si="59"/>
        <v>0</v>
      </c>
    </row>
    <row r="586" spans="2:19" x14ac:dyDescent="0.35">
      <c r="B586" s="80"/>
      <c r="C586" s="119"/>
      <c r="D586" s="119"/>
      <c r="E586" s="84"/>
      <c r="F586" s="119"/>
      <c r="G586" s="120"/>
      <c r="H586" s="41"/>
      <c r="I586" s="41"/>
      <c r="J586" s="82"/>
      <c r="K586" s="290">
        <f t="shared" si="55"/>
        <v>0</v>
      </c>
      <c r="L586" s="291">
        <f t="shared" si="56"/>
        <v>0</v>
      </c>
      <c r="M586" s="290">
        <f>IF(P586="x",0,IF(I586&lt;(INDEX(Lookup!$U$2:$U$10,MATCH($D$43,Lookup!$S$2:$S$10,0))),0,ROUND(((_xlfn.DAYS(I586,H586)+1)*J586)/7,0)))</f>
        <v>0</v>
      </c>
      <c r="N586" s="408">
        <f t="shared" si="57"/>
        <v>0</v>
      </c>
      <c r="O586" s="332"/>
      <c r="P586" s="409"/>
      <c r="R586" s="457">
        <f t="shared" si="58"/>
        <v>0</v>
      </c>
      <c r="S586" s="469">
        <f t="shared" si="59"/>
        <v>0</v>
      </c>
    </row>
    <row r="587" spans="2:19" x14ac:dyDescent="0.35">
      <c r="B587" s="80"/>
      <c r="C587" s="119"/>
      <c r="D587" s="119"/>
      <c r="E587" s="84"/>
      <c r="F587" s="119"/>
      <c r="G587" s="120"/>
      <c r="H587" s="41"/>
      <c r="I587" s="41"/>
      <c r="J587" s="82"/>
      <c r="K587" s="290">
        <f t="shared" si="55"/>
        <v>0</v>
      </c>
      <c r="L587" s="291">
        <f t="shared" si="56"/>
        <v>0</v>
      </c>
      <c r="M587" s="290">
        <f>IF(P587="x",0,IF(I587&lt;(INDEX(Lookup!$U$2:$U$10,MATCH($D$43,Lookup!$S$2:$S$10,0))),0,ROUND(((_xlfn.DAYS(I587,H587)+1)*J587)/7,0)))</f>
        <v>0</v>
      </c>
      <c r="N587" s="408">
        <f t="shared" si="57"/>
        <v>0</v>
      </c>
      <c r="O587" s="332"/>
      <c r="P587" s="409"/>
      <c r="R587" s="457">
        <f t="shared" si="58"/>
        <v>0</v>
      </c>
      <c r="S587" s="469">
        <f t="shared" si="59"/>
        <v>0</v>
      </c>
    </row>
    <row r="588" spans="2:19" x14ac:dyDescent="0.35">
      <c r="B588" s="80"/>
      <c r="C588" s="119"/>
      <c r="D588" s="119"/>
      <c r="E588" s="84"/>
      <c r="F588" s="119"/>
      <c r="G588" s="120"/>
      <c r="H588" s="41"/>
      <c r="I588" s="41"/>
      <c r="J588" s="82"/>
      <c r="K588" s="290">
        <f t="shared" si="55"/>
        <v>0</v>
      </c>
      <c r="L588" s="291">
        <f t="shared" si="56"/>
        <v>0</v>
      </c>
      <c r="M588" s="290">
        <f>IF(P588="x",0,IF(I588&lt;(INDEX(Lookup!$U$2:$U$10,MATCH($D$43,Lookup!$S$2:$S$10,0))),0,ROUND(((_xlfn.DAYS(I588,H588)+1)*J588)/7,0)))</f>
        <v>0</v>
      </c>
      <c r="N588" s="408">
        <f t="shared" si="57"/>
        <v>0</v>
      </c>
      <c r="O588" s="332"/>
      <c r="P588" s="409"/>
      <c r="R588" s="457">
        <f t="shared" si="58"/>
        <v>0</v>
      </c>
      <c r="S588" s="469">
        <f t="shared" si="59"/>
        <v>0</v>
      </c>
    </row>
    <row r="589" spans="2:19" x14ac:dyDescent="0.35">
      <c r="B589" s="80"/>
      <c r="C589" s="119"/>
      <c r="D589" s="119"/>
      <c r="E589" s="84"/>
      <c r="F589" s="119"/>
      <c r="G589" s="120"/>
      <c r="H589" s="41"/>
      <c r="I589" s="41"/>
      <c r="J589" s="82"/>
      <c r="K589" s="290">
        <f t="shared" si="55"/>
        <v>0</v>
      </c>
      <c r="L589" s="291">
        <f t="shared" si="56"/>
        <v>0</v>
      </c>
      <c r="M589" s="290">
        <f>IF(P589="x",0,IF(I589&lt;(INDEX(Lookup!$U$2:$U$10,MATCH($D$43,Lookup!$S$2:$S$10,0))),0,ROUND(((_xlfn.DAYS(I589,H589)+1)*J589)/7,0)))</f>
        <v>0</v>
      </c>
      <c r="N589" s="408">
        <f t="shared" si="57"/>
        <v>0</v>
      </c>
      <c r="O589" s="332"/>
      <c r="P589" s="409"/>
      <c r="R589" s="457">
        <f t="shared" si="58"/>
        <v>0</v>
      </c>
      <c r="S589" s="469">
        <f t="shared" si="59"/>
        <v>0</v>
      </c>
    </row>
    <row r="590" spans="2:19" x14ac:dyDescent="0.35">
      <c r="B590" s="80"/>
      <c r="C590" s="119"/>
      <c r="D590" s="119"/>
      <c r="E590" s="84"/>
      <c r="F590" s="119"/>
      <c r="G590" s="120"/>
      <c r="H590" s="41"/>
      <c r="I590" s="41"/>
      <c r="J590" s="82"/>
      <c r="K590" s="290">
        <f t="shared" si="55"/>
        <v>0</v>
      </c>
      <c r="L590" s="291">
        <f t="shared" si="56"/>
        <v>0</v>
      </c>
      <c r="M590" s="290">
        <f>IF(P590="x",0,IF(I590&lt;(INDEX(Lookup!$U$2:$U$10,MATCH($D$43,Lookup!$S$2:$S$10,0))),0,ROUND(((_xlfn.DAYS(I590,H590)+1)*J590)/7,0)))</f>
        <v>0</v>
      </c>
      <c r="N590" s="408">
        <f t="shared" si="57"/>
        <v>0</v>
      </c>
      <c r="O590" s="332"/>
      <c r="P590" s="409"/>
      <c r="R590" s="457">
        <f t="shared" si="58"/>
        <v>0</v>
      </c>
      <c r="S590" s="469">
        <f t="shared" si="59"/>
        <v>0</v>
      </c>
    </row>
    <row r="591" spans="2:19" x14ac:dyDescent="0.35">
      <c r="B591" s="80"/>
      <c r="C591" s="119"/>
      <c r="D591" s="119"/>
      <c r="E591" s="84"/>
      <c r="F591" s="119"/>
      <c r="G591" s="120"/>
      <c r="H591" s="41"/>
      <c r="I591" s="41"/>
      <c r="J591" s="82"/>
      <c r="K591" s="290">
        <f t="shared" si="55"/>
        <v>0</v>
      </c>
      <c r="L591" s="291">
        <f t="shared" si="56"/>
        <v>0</v>
      </c>
      <c r="M591" s="290">
        <f>IF(P591="x",0,IF(I591&lt;(INDEX(Lookup!$U$2:$U$10,MATCH($D$43,Lookup!$S$2:$S$10,0))),0,ROUND(((_xlfn.DAYS(I591,H591)+1)*J591)/7,0)))</f>
        <v>0</v>
      </c>
      <c r="N591" s="408">
        <f t="shared" si="57"/>
        <v>0</v>
      </c>
      <c r="O591" s="332"/>
      <c r="P591" s="409"/>
      <c r="R591" s="457">
        <f t="shared" si="58"/>
        <v>0</v>
      </c>
      <c r="S591" s="469">
        <f t="shared" si="59"/>
        <v>0</v>
      </c>
    </row>
    <row r="592" spans="2:19" x14ac:dyDescent="0.35">
      <c r="B592" s="80"/>
      <c r="C592" s="119"/>
      <c r="D592" s="119"/>
      <c r="E592" s="84"/>
      <c r="F592" s="119"/>
      <c r="G592" s="120"/>
      <c r="H592" s="41"/>
      <c r="I592" s="41"/>
      <c r="J592" s="82"/>
      <c r="K592" s="290">
        <f t="shared" si="55"/>
        <v>0</v>
      </c>
      <c r="L592" s="291">
        <f t="shared" si="56"/>
        <v>0</v>
      </c>
      <c r="M592" s="290">
        <f>IF(P592="x",0,IF(I592&lt;(INDEX(Lookup!$U$2:$U$10,MATCH($D$43,Lookup!$S$2:$S$10,0))),0,ROUND(((_xlfn.DAYS(I592,H592)+1)*J592)/7,0)))</f>
        <v>0</v>
      </c>
      <c r="N592" s="408">
        <f t="shared" si="57"/>
        <v>0</v>
      </c>
      <c r="O592" s="332"/>
      <c r="P592" s="409"/>
      <c r="R592" s="457">
        <f t="shared" si="58"/>
        <v>0</v>
      </c>
      <c r="S592" s="469">
        <f t="shared" si="59"/>
        <v>0</v>
      </c>
    </row>
    <row r="593" spans="2:19" x14ac:dyDescent="0.35">
      <c r="B593" s="80"/>
      <c r="C593" s="119"/>
      <c r="D593" s="119"/>
      <c r="E593" s="84"/>
      <c r="F593" s="119"/>
      <c r="G593" s="120"/>
      <c r="H593" s="41"/>
      <c r="I593" s="41"/>
      <c r="J593" s="82"/>
      <c r="K593" s="290">
        <f t="shared" si="55"/>
        <v>0</v>
      </c>
      <c r="L593" s="291">
        <f t="shared" si="56"/>
        <v>0</v>
      </c>
      <c r="M593" s="290">
        <f>IF(P593="x",0,IF(I593&lt;(INDEX(Lookup!$U$2:$U$10,MATCH($D$43,Lookup!$S$2:$S$10,0))),0,ROUND(((_xlfn.DAYS(I593,H593)+1)*J593)/7,0)))</f>
        <v>0</v>
      </c>
      <c r="N593" s="408">
        <f t="shared" si="57"/>
        <v>0</v>
      </c>
      <c r="O593" s="332"/>
      <c r="P593" s="409"/>
      <c r="R593" s="457">
        <f t="shared" si="58"/>
        <v>0</v>
      </c>
      <c r="S593" s="469">
        <f t="shared" si="59"/>
        <v>0</v>
      </c>
    </row>
    <row r="594" spans="2:19" x14ac:dyDescent="0.35">
      <c r="B594" s="80"/>
      <c r="C594" s="119"/>
      <c r="D594" s="119"/>
      <c r="E594" s="84"/>
      <c r="F594" s="119"/>
      <c r="G594" s="120"/>
      <c r="H594" s="41"/>
      <c r="I594" s="41"/>
      <c r="J594" s="82"/>
      <c r="K594" s="290">
        <f t="shared" si="55"/>
        <v>0</v>
      </c>
      <c r="L594" s="291">
        <f t="shared" si="56"/>
        <v>0</v>
      </c>
      <c r="M594" s="290">
        <f>IF(P594="x",0,IF(I594&lt;(INDEX(Lookup!$U$2:$U$10,MATCH($D$43,Lookup!$S$2:$S$10,0))),0,ROUND(((_xlfn.DAYS(I594,H594)+1)*J594)/7,0)))</f>
        <v>0</v>
      </c>
      <c r="N594" s="408">
        <f t="shared" si="57"/>
        <v>0</v>
      </c>
      <c r="O594" s="332"/>
      <c r="P594" s="409"/>
      <c r="R594" s="457">
        <f t="shared" si="58"/>
        <v>0</v>
      </c>
      <c r="S594" s="469">
        <f t="shared" si="59"/>
        <v>0</v>
      </c>
    </row>
    <row r="595" spans="2:19" x14ac:dyDescent="0.35">
      <c r="B595" s="80"/>
      <c r="C595" s="119"/>
      <c r="D595" s="119"/>
      <c r="E595" s="84"/>
      <c r="F595" s="119"/>
      <c r="G595" s="120"/>
      <c r="H595" s="41"/>
      <c r="I595" s="41"/>
      <c r="J595" s="82"/>
      <c r="K595" s="290">
        <f t="shared" si="55"/>
        <v>0</v>
      </c>
      <c r="L595" s="291">
        <f t="shared" si="56"/>
        <v>0</v>
      </c>
      <c r="M595" s="290">
        <f>IF(P595="x",0,IF(I595&lt;(INDEX(Lookup!$U$2:$U$10,MATCH($D$43,Lookup!$S$2:$S$10,0))),0,ROUND(((_xlfn.DAYS(I595,H595)+1)*J595)/7,0)))</f>
        <v>0</v>
      </c>
      <c r="N595" s="408">
        <f t="shared" si="57"/>
        <v>0</v>
      </c>
      <c r="O595" s="332"/>
      <c r="P595" s="409"/>
      <c r="R595" s="457">
        <f t="shared" si="58"/>
        <v>0</v>
      </c>
      <c r="S595" s="469">
        <f t="shared" si="59"/>
        <v>0</v>
      </c>
    </row>
    <row r="596" spans="2:19" x14ac:dyDescent="0.35">
      <c r="B596" s="80"/>
      <c r="C596" s="119"/>
      <c r="D596" s="119"/>
      <c r="E596" s="84"/>
      <c r="F596" s="119"/>
      <c r="G596" s="120"/>
      <c r="H596" s="41"/>
      <c r="I596" s="41"/>
      <c r="J596" s="82"/>
      <c r="K596" s="290">
        <f t="shared" si="55"/>
        <v>0</v>
      </c>
      <c r="L596" s="291">
        <f t="shared" si="56"/>
        <v>0</v>
      </c>
      <c r="M596" s="290">
        <f>IF(P596="x",0,IF(I596&lt;(INDEX(Lookup!$U$2:$U$10,MATCH($D$43,Lookup!$S$2:$S$10,0))),0,ROUND(((_xlfn.DAYS(I596,H596)+1)*J596)/7,0)))</f>
        <v>0</v>
      </c>
      <c r="N596" s="408">
        <f t="shared" si="57"/>
        <v>0</v>
      </c>
      <c r="O596" s="332"/>
      <c r="P596" s="409"/>
      <c r="R596" s="457">
        <f t="shared" si="58"/>
        <v>0</v>
      </c>
      <c r="S596" s="469">
        <f t="shared" si="59"/>
        <v>0</v>
      </c>
    </row>
    <row r="597" spans="2:19" x14ac:dyDescent="0.35">
      <c r="B597" s="80"/>
      <c r="C597" s="119"/>
      <c r="D597" s="119"/>
      <c r="E597" s="84"/>
      <c r="F597" s="119"/>
      <c r="G597" s="120"/>
      <c r="H597" s="41"/>
      <c r="I597" s="41"/>
      <c r="J597" s="82"/>
      <c r="K597" s="290">
        <f t="shared" si="55"/>
        <v>0</v>
      </c>
      <c r="L597" s="291">
        <f t="shared" si="56"/>
        <v>0</v>
      </c>
      <c r="M597" s="290">
        <f>IF(P597="x",0,IF(I597&lt;(INDEX(Lookup!$U$2:$U$10,MATCH($D$43,Lookup!$S$2:$S$10,0))),0,ROUND(((_xlfn.DAYS(I597,H597)+1)*J597)/7,0)))</f>
        <v>0</v>
      </c>
      <c r="N597" s="408">
        <f t="shared" si="57"/>
        <v>0</v>
      </c>
      <c r="O597" s="332"/>
      <c r="P597" s="409"/>
      <c r="R597" s="457">
        <f t="shared" si="58"/>
        <v>0</v>
      </c>
      <c r="S597" s="469">
        <f t="shared" si="59"/>
        <v>0</v>
      </c>
    </row>
    <row r="598" spans="2:19" x14ac:dyDescent="0.35">
      <c r="B598" s="80"/>
      <c r="C598" s="119"/>
      <c r="D598" s="119"/>
      <c r="E598" s="84"/>
      <c r="F598" s="119"/>
      <c r="G598" s="120"/>
      <c r="H598" s="41"/>
      <c r="I598" s="41"/>
      <c r="J598" s="82"/>
      <c r="K598" s="290">
        <f t="shared" si="55"/>
        <v>0</v>
      </c>
      <c r="L598" s="291">
        <f t="shared" si="56"/>
        <v>0</v>
      </c>
      <c r="M598" s="290">
        <f>IF(P598="x",0,IF(I598&lt;(INDEX(Lookup!$U$2:$U$10,MATCH($D$43,Lookup!$S$2:$S$10,0))),0,ROUND(((_xlfn.DAYS(I598,H598)+1)*J598)/7,0)))</f>
        <v>0</v>
      </c>
      <c r="N598" s="408">
        <f t="shared" si="57"/>
        <v>0</v>
      </c>
      <c r="O598" s="332"/>
      <c r="P598" s="409"/>
      <c r="R598" s="457">
        <f t="shared" si="58"/>
        <v>0</v>
      </c>
      <c r="S598" s="469">
        <f t="shared" si="59"/>
        <v>0</v>
      </c>
    </row>
    <row r="599" spans="2:19" x14ac:dyDescent="0.35">
      <c r="B599" s="80"/>
      <c r="C599" s="119"/>
      <c r="D599" s="119"/>
      <c r="E599" s="84"/>
      <c r="F599" s="119"/>
      <c r="G599" s="120"/>
      <c r="H599" s="41"/>
      <c r="I599" s="41"/>
      <c r="J599" s="82"/>
      <c r="K599" s="290">
        <f t="shared" si="55"/>
        <v>0</v>
      </c>
      <c r="L599" s="291">
        <f t="shared" si="56"/>
        <v>0</v>
      </c>
      <c r="M599" s="290">
        <f>IF(P599="x",0,IF(I599&lt;(INDEX(Lookup!$U$2:$U$10,MATCH($D$43,Lookup!$S$2:$S$10,0))),0,ROUND(((_xlfn.DAYS(I599,H599)+1)*J599)/7,0)))</f>
        <v>0</v>
      </c>
      <c r="N599" s="408">
        <f t="shared" si="57"/>
        <v>0</v>
      </c>
      <c r="O599" s="332"/>
      <c r="P599" s="409"/>
      <c r="R599" s="457">
        <f t="shared" si="58"/>
        <v>0</v>
      </c>
      <c r="S599" s="469">
        <f t="shared" si="59"/>
        <v>0</v>
      </c>
    </row>
    <row r="600" spans="2:19" x14ac:dyDescent="0.35">
      <c r="B600" s="80"/>
      <c r="C600" s="119"/>
      <c r="D600" s="119"/>
      <c r="E600" s="84"/>
      <c r="F600" s="119"/>
      <c r="G600" s="120"/>
      <c r="H600" s="41"/>
      <c r="I600" s="41"/>
      <c r="J600" s="82"/>
      <c r="K600" s="290">
        <f t="shared" si="55"/>
        <v>0</v>
      </c>
      <c r="L600" s="291">
        <f t="shared" si="56"/>
        <v>0</v>
      </c>
      <c r="M600" s="290">
        <f>IF(P600="x",0,IF(I600&lt;(INDEX(Lookup!$U$2:$U$10,MATCH($D$43,Lookup!$S$2:$S$10,0))),0,ROUND(((_xlfn.DAYS(I600,H600)+1)*J600)/7,0)))</f>
        <v>0</v>
      </c>
      <c r="N600" s="408">
        <f t="shared" si="57"/>
        <v>0</v>
      </c>
      <c r="O600" s="332"/>
      <c r="P600" s="409"/>
      <c r="R600" s="457">
        <f t="shared" si="58"/>
        <v>0</v>
      </c>
      <c r="S600" s="469">
        <f t="shared" si="59"/>
        <v>0</v>
      </c>
    </row>
    <row r="601" spans="2:19" x14ac:dyDescent="0.35">
      <c r="B601" s="80"/>
      <c r="C601" s="119"/>
      <c r="D601" s="119"/>
      <c r="E601" s="84"/>
      <c r="F601" s="119"/>
      <c r="G601" s="120"/>
      <c r="H601" s="41"/>
      <c r="I601" s="41"/>
      <c r="J601" s="82"/>
      <c r="K601" s="290">
        <f t="shared" si="55"/>
        <v>0</v>
      </c>
      <c r="L601" s="291">
        <f t="shared" si="56"/>
        <v>0</v>
      </c>
      <c r="M601" s="290">
        <f>IF(P601="x",0,IF(I601&lt;(INDEX(Lookup!$U$2:$U$10,MATCH($D$43,Lookup!$S$2:$S$10,0))),0,ROUND(((_xlfn.DAYS(I601,H601)+1)*J601)/7,0)))</f>
        <v>0</v>
      </c>
      <c r="N601" s="408">
        <f t="shared" si="57"/>
        <v>0</v>
      </c>
      <c r="O601" s="332"/>
      <c r="P601" s="409"/>
      <c r="R601" s="457">
        <f t="shared" si="58"/>
        <v>0</v>
      </c>
      <c r="S601" s="469">
        <f t="shared" si="59"/>
        <v>0</v>
      </c>
    </row>
    <row r="602" spans="2:19" x14ac:dyDescent="0.35">
      <c r="B602" s="80"/>
      <c r="C602" s="119"/>
      <c r="D602" s="119"/>
      <c r="E602" s="84"/>
      <c r="F602" s="119"/>
      <c r="G602" s="120"/>
      <c r="H602" s="41"/>
      <c r="I602" s="41"/>
      <c r="J602" s="82"/>
      <c r="K602" s="290">
        <f t="shared" si="55"/>
        <v>0</v>
      </c>
      <c r="L602" s="291">
        <f t="shared" si="56"/>
        <v>0</v>
      </c>
      <c r="M602" s="290">
        <f>IF(P602="x",0,IF(I602&lt;(INDEX(Lookup!$U$2:$U$10,MATCH($D$43,Lookup!$S$2:$S$10,0))),0,ROUND(((_xlfn.DAYS(I602,H602)+1)*J602)/7,0)))</f>
        <v>0</v>
      </c>
      <c r="N602" s="408">
        <f t="shared" si="57"/>
        <v>0</v>
      </c>
      <c r="O602" s="332"/>
      <c r="P602" s="409"/>
      <c r="R602" s="457">
        <f t="shared" si="58"/>
        <v>0</v>
      </c>
      <c r="S602" s="469">
        <f t="shared" si="59"/>
        <v>0</v>
      </c>
    </row>
    <row r="603" spans="2:19" x14ac:dyDescent="0.35">
      <c r="B603" s="80"/>
      <c r="C603" s="119"/>
      <c r="D603" s="119"/>
      <c r="E603" s="84"/>
      <c r="F603" s="119"/>
      <c r="G603" s="120"/>
      <c r="H603" s="41"/>
      <c r="I603" s="41"/>
      <c r="J603" s="82"/>
      <c r="K603" s="290">
        <f t="shared" si="55"/>
        <v>0</v>
      </c>
      <c r="L603" s="291">
        <f t="shared" si="56"/>
        <v>0</v>
      </c>
      <c r="M603" s="290">
        <f>IF(P603="x",0,IF(I603&lt;(INDEX(Lookup!$U$2:$U$10,MATCH($D$43,Lookup!$S$2:$S$10,0))),0,ROUND(((_xlfn.DAYS(I603,H603)+1)*J603)/7,0)))</f>
        <v>0</v>
      </c>
      <c r="N603" s="408">
        <f t="shared" si="57"/>
        <v>0</v>
      </c>
      <c r="O603" s="332"/>
      <c r="P603" s="409"/>
      <c r="R603" s="457">
        <f t="shared" si="58"/>
        <v>0</v>
      </c>
      <c r="S603" s="469">
        <f t="shared" si="59"/>
        <v>0</v>
      </c>
    </row>
    <row r="604" spans="2:19" x14ac:dyDescent="0.35">
      <c r="B604" s="80"/>
      <c r="C604" s="119"/>
      <c r="D604" s="119"/>
      <c r="E604" s="84"/>
      <c r="F604" s="119"/>
      <c r="G604" s="120"/>
      <c r="H604" s="41"/>
      <c r="I604" s="41"/>
      <c r="J604" s="82"/>
      <c r="K604" s="290">
        <f t="shared" si="55"/>
        <v>0</v>
      </c>
      <c r="L604" s="291">
        <f t="shared" si="56"/>
        <v>0</v>
      </c>
      <c r="M604" s="290">
        <f>IF(P604="x",0,IF(I604&lt;(INDEX(Lookup!$U$2:$U$10,MATCH($D$43,Lookup!$S$2:$S$10,0))),0,ROUND(((_xlfn.DAYS(I604,H604)+1)*J604)/7,0)))</f>
        <v>0</v>
      </c>
      <c r="N604" s="408">
        <f t="shared" si="57"/>
        <v>0</v>
      </c>
      <c r="O604" s="332"/>
      <c r="P604" s="409"/>
      <c r="R604" s="457">
        <f t="shared" si="58"/>
        <v>0</v>
      </c>
      <c r="S604" s="469">
        <f t="shared" si="59"/>
        <v>0</v>
      </c>
    </row>
    <row r="605" spans="2:19" x14ac:dyDescent="0.35">
      <c r="B605" s="80"/>
      <c r="C605" s="119"/>
      <c r="D605" s="119"/>
      <c r="E605" s="84"/>
      <c r="F605" s="119"/>
      <c r="G605" s="120"/>
      <c r="H605" s="41"/>
      <c r="I605" s="41"/>
      <c r="J605" s="82"/>
      <c r="K605" s="290">
        <f t="shared" si="55"/>
        <v>0</v>
      </c>
      <c r="L605" s="291">
        <f t="shared" si="56"/>
        <v>0</v>
      </c>
      <c r="M605" s="290">
        <f>IF(P605="x",0,IF(I605&lt;(INDEX(Lookup!$U$2:$U$10,MATCH($D$43,Lookup!$S$2:$S$10,0))),0,ROUND(((_xlfn.DAYS(I605,H605)+1)*J605)/7,0)))</f>
        <v>0</v>
      </c>
      <c r="N605" s="408">
        <f t="shared" si="57"/>
        <v>0</v>
      </c>
      <c r="O605" s="332"/>
      <c r="P605" s="409"/>
      <c r="R605" s="457">
        <f t="shared" si="58"/>
        <v>0</v>
      </c>
      <c r="S605" s="469">
        <f t="shared" si="59"/>
        <v>0</v>
      </c>
    </row>
    <row r="606" spans="2:19" x14ac:dyDescent="0.35">
      <c r="B606" s="80"/>
      <c r="C606" s="119"/>
      <c r="D606" s="119"/>
      <c r="E606" s="84"/>
      <c r="F606" s="119"/>
      <c r="G606" s="120"/>
      <c r="H606" s="41"/>
      <c r="I606" s="41"/>
      <c r="J606" s="82"/>
      <c r="K606" s="290">
        <f t="shared" si="55"/>
        <v>0</v>
      </c>
      <c r="L606" s="291">
        <f t="shared" si="56"/>
        <v>0</v>
      </c>
      <c r="M606" s="290">
        <f>IF(P606="x",0,IF(I606&lt;(INDEX(Lookup!$U$2:$U$10,MATCH($D$43,Lookup!$S$2:$S$10,0))),0,ROUND(((_xlfn.DAYS(I606,H606)+1)*J606)/7,0)))</f>
        <v>0</v>
      </c>
      <c r="N606" s="408">
        <f t="shared" si="57"/>
        <v>0</v>
      </c>
      <c r="O606" s="332"/>
      <c r="P606" s="409"/>
      <c r="R606" s="457">
        <f t="shared" si="58"/>
        <v>0</v>
      </c>
      <c r="S606" s="469">
        <f t="shared" si="59"/>
        <v>0</v>
      </c>
    </row>
    <row r="607" spans="2:19" x14ac:dyDescent="0.35">
      <c r="B607" s="80"/>
      <c r="C607" s="119"/>
      <c r="D607" s="119"/>
      <c r="E607" s="84"/>
      <c r="F607" s="119"/>
      <c r="G607" s="120"/>
      <c r="H607" s="41"/>
      <c r="I607" s="41"/>
      <c r="J607" s="82"/>
      <c r="K607" s="290">
        <f t="shared" si="55"/>
        <v>0</v>
      </c>
      <c r="L607" s="291">
        <f t="shared" si="56"/>
        <v>0</v>
      </c>
      <c r="M607" s="290">
        <f>IF(P607="x",0,IF(I607&lt;(INDEX(Lookup!$U$2:$U$10,MATCH($D$43,Lookup!$S$2:$S$10,0))),0,ROUND(((_xlfn.DAYS(I607,H607)+1)*J607)/7,0)))</f>
        <v>0</v>
      </c>
      <c r="N607" s="408">
        <f t="shared" si="57"/>
        <v>0</v>
      </c>
      <c r="O607" s="332"/>
      <c r="P607" s="409"/>
      <c r="R607" s="457">
        <f t="shared" si="58"/>
        <v>0</v>
      </c>
      <c r="S607" s="469">
        <f t="shared" si="59"/>
        <v>0</v>
      </c>
    </row>
    <row r="608" spans="2:19" x14ac:dyDescent="0.35">
      <c r="B608" s="80"/>
      <c r="C608" s="119"/>
      <c r="D608" s="119"/>
      <c r="E608" s="84"/>
      <c r="F608" s="119"/>
      <c r="G608" s="120"/>
      <c r="H608" s="41"/>
      <c r="I608" s="41"/>
      <c r="J608" s="82"/>
      <c r="K608" s="290">
        <f t="shared" si="55"/>
        <v>0</v>
      </c>
      <c r="L608" s="291">
        <f t="shared" si="56"/>
        <v>0</v>
      </c>
      <c r="M608" s="290">
        <f>IF(P608="x",0,IF(I608&lt;(INDEX(Lookup!$U$2:$U$10,MATCH($D$43,Lookup!$S$2:$S$10,0))),0,ROUND(((_xlfn.DAYS(I608,H608)+1)*J608)/7,0)))</f>
        <v>0</v>
      </c>
      <c r="N608" s="408">
        <f t="shared" si="57"/>
        <v>0</v>
      </c>
      <c r="O608" s="332"/>
      <c r="P608" s="409"/>
      <c r="R608" s="457">
        <f t="shared" si="58"/>
        <v>0</v>
      </c>
      <c r="S608" s="469">
        <f t="shared" si="59"/>
        <v>0</v>
      </c>
    </row>
    <row r="609" spans="2:19" x14ac:dyDescent="0.35">
      <c r="B609" s="80"/>
      <c r="C609" s="119"/>
      <c r="D609" s="119"/>
      <c r="E609" s="84"/>
      <c r="F609" s="119"/>
      <c r="G609" s="120"/>
      <c r="H609" s="41"/>
      <c r="I609" s="41"/>
      <c r="J609" s="82"/>
      <c r="K609" s="290">
        <f t="shared" si="55"/>
        <v>0</v>
      </c>
      <c r="L609" s="291">
        <f t="shared" si="56"/>
        <v>0</v>
      </c>
      <c r="M609" s="290">
        <f>IF(P609="x",0,IF(I609&lt;(INDEX(Lookup!$U$2:$U$10,MATCH($D$43,Lookup!$S$2:$S$10,0))),0,ROUND(((_xlfn.DAYS(I609,H609)+1)*J609)/7,0)))</f>
        <v>0</v>
      </c>
      <c r="N609" s="408">
        <f t="shared" si="57"/>
        <v>0</v>
      </c>
      <c r="O609" s="332"/>
      <c r="P609" s="409"/>
      <c r="R609" s="457">
        <f t="shared" si="58"/>
        <v>0</v>
      </c>
      <c r="S609" s="469">
        <f t="shared" si="59"/>
        <v>0</v>
      </c>
    </row>
    <row r="610" spans="2:19" x14ac:dyDescent="0.35">
      <c r="B610" s="80"/>
      <c r="C610" s="119"/>
      <c r="D610" s="119"/>
      <c r="E610" s="84"/>
      <c r="F610" s="119"/>
      <c r="G610" s="120"/>
      <c r="H610" s="41"/>
      <c r="I610" s="41"/>
      <c r="J610" s="82"/>
      <c r="K610" s="290">
        <f t="shared" si="55"/>
        <v>0</v>
      </c>
      <c r="L610" s="291">
        <f t="shared" si="56"/>
        <v>0</v>
      </c>
      <c r="M610" s="290">
        <f>IF(P610="x",0,IF(I610&lt;(INDEX(Lookup!$U$2:$U$10,MATCH($D$43,Lookup!$S$2:$S$10,0))),0,ROUND(((_xlfn.DAYS(I610,H610)+1)*J610)/7,0)))</f>
        <v>0</v>
      </c>
      <c r="N610" s="408">
        <f t="shared" si="57"/>
        <v>0</v>
      </c>
      <c r="O610" s="332"/>
      <c r="P610" s="409"/>
      <c r="R610" s="457">
        <f t="shared" si="58"/>
        <v>0</v>
      </c>
      <c r="S610" s="469">
        <f t="shared" si="59"/>
        <v>0</v>
      </c>
    </row>
    <row r="611" spans="2:19" x14ac:dyDescent="0.35">
      <c r="B611" s="80"/>
      <c r="C611" s="119"/>
      <c r="D611" s="119"/>
      <c r="E611" s="84"/>
      <c r="F611" s="119"/>
      <c r="G611" s="120"/>
      <c r="H611" s="41"/>
      <c r="I611" s="41"/>
      <c r="J611" s="82"/>
      <c r="K611" s="290">
        <f t="shared" si="55"/>
        <v>0</v>
      </c>
      <c r="L611" s="291">
        <f t="shared" si="56"/>
        <v>0</v>
      </c>
      <c r="M611" s="290">
        <f>IF(P611="x",0,IF(I611&lt;(INDEX(Lookup!$U$2:$U$10,MATCH($D$43,Lookup!$S$2:$S$10,0))),0,ROUND(((_xlfn.DAYS(I611,H611)+1)*J611)/7,0)))</f>
        <v>0</v>
      </c>
      <c r="N611" s="408">
        <f t="shared" si="57"/>
        <v>0</v>
      </c>
      <c r="O611" s="332"/>
      <c r="P611" s="409"/>
      <c r="R611" s="457">
        <f t="shared" si="58"/>
        <v>0</v>
      </c>
      <c r="S611" s="469">
        <f t="shared" si="59"/>
        <v>0</v>
      </c>
    </row>
    <row r="612" spans="2:19" x14ac:dyDescent="0.35">
      <c r="B612" s="80"/>
      <c r="C612" s="119"/>
      <c r="D612" s="119"/>
      <c r="E612" s="84"/>
      <c r="F612" s="119"/>
      <c r="G612" s="120"/>
      <c r="H612" s="41"/>
      <c r="I612" s="41"/>
      <c r="J612" s="82"/>
      <c r="K612" s="290">
        <f t="shared" si="55"/>
        <v>0</v>
      </c>
      <c r="L612" s="291">
        <f t="shared" si="56"/>
        <v>0</v>
      </c>
      <c r="M612" s="290">
        <f>IF(P612="x",0,IF(I612&lt;(INDEX(Lookup!$U$2:$U$10,MATCH($D$43,Lookup!$S$2:$S$10,0))),0,ROUND(((_xlfn.DAYS(I612,H612)+1)*J612)/7,0)))</f>
        <v>0</v>
      </c>
      <c r="N612" s="408">
        <f t="shared" si="57"/>
        <v>0</v>
      </c>
      <c r="O612" s="332"/>
      <c r="P612" s="409"/>
      <c r="R612" s="457">
        <f t="shared" si="58"/>
        <v>0</v>
      </c>
      <c r="S612" s="469">
        <f t="shared" si="59"/>
        <v>0</v>
      </c>
    </row>
    <row r="613" spans="2:19" x14ac:dyDescent="0.35">
      <c r="B613" s="80"/>
      <c r="C613" s="119"/>
      <c r="D613" s="119"/>
      <c r="E613" s="84"/>
      <c r="F613" s="119"/>
      <c r="G613" s="120"/>
      <c r="H613" s="41"/>
      <c r="I613" s="41"/>
      <c r="J613" s="82"/>
      <c r="K613" s="290">
        <f t="shared" si="55"/>
        <v>0</v>
      </c>
      <c r="L613" s="291">
        <f t="shared" si="56"/>
        <v>0</v>
      </c>
      <c r="M613" s="290">
        <f>IF(P613="x",0,IF(I613&lt;(INDEX(Lookup!$U$2:$U$10,MATCH($D$43,Lookup!$S$2:$S$10,0))),0,ROUND(((_xlfn.DAYS(I613,H613)+1)*J613)/7,0)))</f>
        <v>0</v>
      </c>
      <c r="N613" s="408">
        <f t="shared" si="57"/>
        <v>0</v>
      </c>
      <c r="O613" s="332"/>
      <c r="P613" s="409"/>
      <c r="R613" s="457">
        <f t="shared" si="58"/>
        <v>0</v>
      </c>
      <c r="S613" s="469">
        <f t="shared" si="59"/>
        <v>0</v>
      </c>
    </row>
    <row r="614" spans="2:19" x14ac:dyDescent="0.35">
      <c r="B614" s="80"/>
      <c r="C614" s="119"/>
      <c r="D614" s="119"/>
      <c r="E614" s="84"/>
      <c r="F614" s="119"/>
      <c r="G614" s="120"/>
      <c r="H614" s="41"/>
      <c r="I614" s="41"/>
      <c r="J614" s="82"/>
      <c r="K614" s="290">
        <f t="shared" si="55"/>
        <v>0</v>
      </c>
      <c r="L614" s="291">
        <f t="shared" si="56"/>
        <v>0</v>
      </c>
      <c r="M614" s="290">
        <f>IF(P614="x",0,IF(I614&lt;(INDEX(Lookup!$U$2:$U$10,MATCH($D$43,Lookup!$S$2:$S$10,0))),0,ROUND(((_xlfn.DAYS(I614,H614)+1)*J614)/7,0)))</f>
        <v>0</v>
      </c>
      <c r="N614" s="408">
        <f t="shared" si="57"/>
        <v>0</v>
      </c>
      <c r="O614" s="332"/>
      <c r="P614" s="409"/>
      <c r="R614" s="457">
        <f t="shared" si="58"/>
        <v>0</v>
      </c>
      <c r="S614" s="469">
        <f t="shared" si="59"/>
        <v>0</v>
      </c>
    </row>
    <row r="615" spans="2:19" x14ac:dyDescent="0.35">
      <c r="B615" s="80"/>
      <c r="C615" s="119"/>
      <c r="D615" s="119"/>
      <c r="E615" s="84"/>
      <c r="F615" s="119"/>
      <c r="G615" s="120"/>
      <c r="H615" s="41"/>
      <c r="I615" s="41"/>
      <c r="J615" s="82"/>
      <c r="K615" s="290">
        <f t="shared" si="55"/>
        <v>0</v>
      </c>
      <c r="L615" s="291">
        <f t="shared" si="56"/>
        <v>0</v>
      </c>
      <c r="M615" s="290">
        <f>IF(P615="x",0,IF(I615&lt;(INDEX(Lookup!$U$2:$U$10,MATCH($D$43,Lookup!$S$2:$S$10,0))),0,ROUND(((_xlfn.DAYS(I615,H615)+1)*J615)/7,0)))</f>
        <v>0</v>
      </c>
      <c r="N615" s="408">
        <f t="shared" si="57"/>
        <v>0</v>
      </c>
      <c r="O615" s="332"/>
      <c r="P615" s="409"/>
      <c r="R615" s="457">
        <f t="shared" si="58"/>
        <v>0</v>
      </c>
      <c r="S615" s="469">
        <f t="shared" si="59"/>
        <v>0</v>
      </c>
    </row>
    <row r="616" spans="2:19" x14ac:dyDescent="0.35">
      <c r="B616" s="80"/>
      <c r="C616" s="119"/>
      <c r="D616" s="119"/>
      <c r="E616" s="84"/>
      <c r="F616" s="119"/>
      <c r="G616" s="120"/>
      <c r="H616" s="41"/>
      <c r="I616" s="41"/>
      <c r="J616" s="82"/>
      <c r="K616" s="290">
        <f t="shared" si="55"/>
        <v>0</v>
      </c>
      <c r="L616" s="291">
        <f t="shared" si="56"/>
        <v>0</v>
      </c>
      <c r="M616" s="290">
        <f>IF(P616="x",0,IF(I616&lt;(INDEX(Lookup!$U$2:$U$10,MATCH($D$43,Lookup!$S$2:$S$10,0))),0,ROUND(((_xlfn.DAYS(I616,H616)+1)*J616)/7,0)))</f>
        <v>0</v>
      </c>
      <c r="N616" s="408">
        <f t="shared" si="57"/>
        <v>0</v>
      </c>
      <c r="O616" s="332"/>
      <c r="P616" s="409"/>
      <c r="R616" s="457">
        <f t="shared" si="58"/>
        <v>0</v>
      </c>
      <c r="S616" s="469">
        <f t="shared" si="59"/>
        <v>0</v>
      </c>
    </row>
    <row r="617" spans="2:19" x14ac:dyDescent="0.35">
      <c r="B617" s="80"/>
      <c r="C617" s="119"/>
      <c r="D617" s="119"/>
      <c r="E617" s="84"/>
      <c r="F617" s="119"/>
      <c r="G617" s="120"/>
      <c r="H617" s="41"/>
      <c r="I617" s="41"/>
      <c r="J617" s="82"/>
      <c r="K617" s="290">
        <f t="shared" si="55"/>
        <v>0</v>
      </c>
      <c r="L617" s="291">
        <f t="shared" si="56"/>
        <v>0</v>
      </c>
      <c r="M617" s="290">
        <f>IF(P617="x",0,IF(I617&lt;(INDEX(Lookup!$U$2:$U$10,MATCH($D$43,Lookup!$S$2:$S$10,0))),0,ROUND(((_xlfn.DAYS(I617,H617)+1)*J617)/7,0)))</f>
        <v>0</v>
      </c>
      <c r="N617" s="408">
        <f t="shared" si="57"/>
        <v>0</v>
      </c>
      <c r="O617" s="332"/>
      <c r="P617" s="409"/>
      <c r="R617" s="457">
        <f t="shared" si="58"/>
        <v>0</v>
      </c>
      <c r="S617" s="469">
        <f t="shared" si="59"/>
        <v>0</v>
      </c>
    </row>
    <row r="618" spans="2:19" x14ac:dyDescent="0.35">
      <c r="B618" s="80"/>
      <c r="C618" s="119"/>
      <c r="D618" s="119"/>
      <c r="E618" s="84"/>
      <c r="F618" s="119"/>
      <c r="G618" s="120"/>
      <c r="H618" s="41"/>
      <c r="I618" s="41"/>
      <c r="J618" s="82"/>
      <c r="K618" s="290">
        <f t="shared" si="55"/>
        <v>0</v>
      </c>
      <c r="L618" s="291">
        <f t="shared" si="56"/>
        <v>0</v>
      </c>
      <c r="M618" s="290">
        <f>IF(P618="x",0,IF(I618&lt;(INDEX(Lookup!$U$2:$U$10,MATCH($D$43,Lookup!$S$2:$S$10,0))),0,ROUND(((_xlfn.DAYS(I618,H618)+1)*J618)/7,0)))</f>
        <v>0</v>
      </c>
      <c r="N618" s="408">
        <f t="shared" si="57"/>
        <v>0</v>
      </c>
      <c r="O618" s="332"/>
      <c r="P618" s="409"/>
      <c r="R618" s="457">
        <f t="shared" si="58"/>
        <v>0</v>
      </c>
      <c r="S618" s="469">
        <f t="shared" si="59"/>
        <v>0</v>
      </c>
    </row>
    <row r="619" spans="2:19" x14ac:dyDescent="0.35">
      <c r="B619" s="80"/>
      <c r="C619" s="119"/>
      <c r="D619" s="119"/>
      <c r="E619" s="84"/>
      <c r="F619" s="119"/>
      <c r="G619" s="120"/>
      <c r="H619" s="41"/>
      <c r="I619" s="41"/>
      <c r="J619" s="82"/>
      <c r="K619" s="290">
        <f t="shared" si="55"/>
        <v>0</v>
      </c>
      <c r="L619" s="291">
        <f t="shared" si="56"/>
        <v>0</v>
      </c>
      <c r="M619" s="290">
        <f>IF(P619="x",0,IF(I619&lt;(INDEX(Lookup!$U$2:$U$10,MATCH($D$43,Lookup!$S$2:$S$10,0))),0,ROUND(((_xlfn.DAYS(I619,H619)+1)*J619)/7,0)))</f>
        <v>0</v>
      </c>
      <c r="N619" s="408">
        <f t="shared" si="57"/>
        <v>0</v>
      </c>
      <c r="O619" s="332"/>
      <c r="P619" s="409"/>
      <c r="R619" s="457">
        <f t="shared" si="58"/>
        <v>0</v>
      </c>
      <c r="S619" s="469">
        <f t="shared" si="59"/>
        <v>0</v>
      </c>
    </row>
    <row r="620" spans="2:19" x14ac:dyDescent="0.35">
      <c r="B620" s="80"/>
      <c r="C620" s="119"/>
      <c r="D620" s="119"/>
      <c r="E620" s="84"/>
      <c r="F620" s="119"/>
      <c r="G620" s="120"/>
      <c r="H620" s="41"/>
      <c r="I620" s="41"/>
      <c r="J620" s="82"/>
      <c r="K620" s="290">
        <f t="shared" si="55"/>
        <v>0</v>
      </c>
      <c r="L620" s="291">
        <f t="shared" si="56"/>
        <v>0</v>
      </c>
      <c r="M620" s="290">
        <f>IF(P620="x",0,IF(I620&lt;(INDEX(Lookup!$U$2:$U$10,MATCH($D$43,Lookup!$S$2:$S$10,0))),0,ROUND(((_xlfn.DAYS(I620,H620)+1)*J620)/7,0)))</f>
        <v>0</v>
      </c>
      <c r="N620" s="408">
        <f t="shared" si="57"/>
        <v>0</v>
      </c>
      <c r="O620" s="332"/>
      <c r="P620" s="409"/>
      <c r="R620" s="457">
        <f t="shared" si="58"/>
        <v>0</v>
      </c>
      <c r="S620" s="469">
        <f t="shared" si="59"/>
        <v>0</v>
      </c>
    </row>
    <row r="621" spans="2:19" x14ac:dyDescent="0.35">
      <c r="B621" s="80"/>
      <c r="C621" s="119"/>
      <c r="D621" s="119"/>
      <c r="E621" s="84"/>
      <c r="F621" s="119"/>
      <c r="G621" s="120"/>
      <c r="H621" s="41"/>
      <c r="I621" s="41"/>
      <c r="J621" s="82"/>
      <c r="K621" s="290">
        <f t="shared" si="55"/>
        <v>0</v>
      </c>
      <c r="L621" s="291">
        <f t="shared" si="56"/>
        <v>0</v>
      </c>
      <c r="M621" s="290">
        <f>IF(P621="x",0,IF(I621&lt;(INDEX(Lookup!$U$2:$U$10,MATCH($D$43,Lookup!$S$2:$S$10,0))),0,ROUND(((_xlfn.DAYS(I621,H621)+1)*J621)/7,0)))</f>
        <v>0</v>
      </c>
      <c r="N621" s="408">
        <f t="shared" si="57"/>
        <v>0</v>
      </c>
      <c r="O621" s="332"/>
      <c r="P621" s="409"/>
      <c r="R621" s="457">
        <f t="shared" si="58"/>
        <v>0</v>
      </c>
      <c r="S621" s="469">
        <f t="shared" si="59"/>
        <v>0</v>
      </c>
    </row>
    <row r="622" spans="2:19" x14ac:dyDescent="0.35">
      <c r="B622" s="80"/>
      <c r="C622" s="119"/>
      <c r="D622" s="119"/>
      <c r="E622" s="84"/>
      <c r="F622" s="119"/>
      <c r="G622" s="120"/>
      <c r="H622" s="41"/>
      <c r="I622" s="41"/>
      <c r="J622" s="82"/>
      <c r="K622" s="290">
        <f t="shared" si="55"/>
        <v>0</v>
      </c>
      <c r="L622" s="291">
        <f t="shared" si="56"/>
        <v>0</v>
      </c>
      <c r="M622" s="290">
        <f>IF(P622="x",0,IF(I622&lt;(INDEX(Lookup!$U$2:$U$10,MATCH($D$43,Lookup!$S$2:$S$10,0))),0,ROUND(((_xlfn.DAYS(I622,H622)+1)*J622)/7,0)))</f>
        <v>0</v>
      </c>
      <c r="N622" s="408">
        <f t="shared" si="57"/>
        <v>0</v>
      </c>
      <c r="O622" s="332"/>
      <c r="P622" s="409"/>
      <c r="R622" s="457">
        <f t="shared" si="58"/>
        <v>0</v>
      </c>
      <c r="S622" s="469">
        <f t="shared" si="59"/>
        <v>0</v>
      </c>
    </row>
    <row r="623" spans="2:19" x14ac:dyDescent="0.35">
      <c r="B623" s="80"/>
      <c r="C623" s="119"/>
      <c r="D623" s="119"/>
      <c r="E623" s="84"/>
      <c r="F623" s="119"/>
      <c r="G623" s="120"/>
      <c r="H623" s="41"/>
      <c r="I623" s="41"/>
      <c r="J623" s="82"/>
      <c r="K623" s="290">
        <f t="shared" ref="K623:K686" si="60">ROUND(((_xlfn.DAYS(I623,H623)+1)*J623)/7,0)</f>
        <v>0</v>
      </c>
      <c r="L623" s="291">
        <f t="shared" ref="L623:L686" si="61">K623*$K$6</f>
        <v>0</v>
      </c>
      <c r="M623" s="290">
        <f>IF(P623="x",0,IF(I623&lt;(INDEX(Lookup!$U$2:$U$10,MATCH($D$43,Lookup!$S$2:$S$10,0))),0,ROUND(((_xlfn.DAYS(I623,H623)+1)*J623)/7,0)))</f>
        <v>0</v>
      </c>
      <c r="N623" s="408">
        <f t="shared" ref="N623:N686" si="62">M623*$K$6</f>
        <v>0</v>
      </c>
      <c r="O623" s="332"/>
      <c r="P623" s="409"/>
      <c r="R623" s="457">
        <f t="shared" ref="R623:R686" si="63">L623*$I$30</f>
        <v>0</v>
      </c>
      <c r="S623" s="469">
        <f t="shared" ref="S623:S686" si="64">N623*$I$40</f>
        <v>0</v>
      </c>
    </row>
    <row r="624" spans="2:19" x14ac:dyDescent="0.35">
      <c r="B624" s="80"/>
      <c r="C624" s="119"/>
      <c r="D624" s="119"/>
      <c r="E624" s="84"/>
      <c r="F624" s="119"/>
      <c r="G624" s="120"/>
      <c r="H624" s="41"/>
      <c r="I624" s="41"/>
      <c r="J624" s="82"/>
      <c r="K624" s="290">
        <f t="shared" si="60"/>
        <v>0</v>
      </c>
      <c r="L624" s="291">
        <f t="shared" si="61"/>
        <v>0</v>
      </c>
      <c r="M624" s="290">
        <f>IF(P624="x",0,IF(I624&lt;(INDEX(Lookup!$U$2:$U$10,MATCH($D$43,Lookup!$S$2:$S$10,0))),0,ROUND(((_xlfn.DAYS(I624,H624)+1)*J624)/7,0)))</f>
        <v>0</v>
      </c>
      <c r="N624" s="408">
        <f t="shared" si="62"/>
        <v>0</v>
      </c>
      <c r="O624" s="332"/>
      <c r="P624" s="409"/>
      <c r="R624" s="457">
        <f t="shared" si="63"/>
        <v>0</v>
      </c>
      <c r="S624" s="469">
        <f t="shared" si="64"/>
        <v>0</v>
      </c>
    </row>
    <row r="625" spans="2:19" x14ac:dyDescent="0.35">
      <c r="B625" s="80"/>
      <c r="C625" s="119"/>
      <c r="D625" s="119"/>
      <c r="E625" s="84"/>
      <c r="F625" s="119"/>
      <c r="G625" s="120"/>
      <c r="H625" s="41"/>
      <c r="I625" s="41"/>
      <c r="J625" s="82"/>
      <c r="K625" s="290">
        <f t="shared" si="60"/>
        <v>0</v>
      </c>
      <c r="L625" s="291">
        <f t="shared" si="61"/>
        <v>0</v>
      </c>
      <c r="M625" s="290">
        <f>IF(P625="x",0,IF(I625&lt;(INDEX(Lookup!$U$2:$U$10,MATCH($D$43,Lookup!$S$2:$S$10,0))),0,ROUND(((_xlfn.DAYS(I625,H625)+1)*J625)/7,0)))</f>
        <v>0</v>
      </c>
      <c r="N625" s="408">
        <f t="shared" si="62"/>
        <v>0</v>
      </c>
      <c r="O625" s="332"/>
      <c r="P625" s="409"/>
      <c r="R625" s="457">
        <f t="shared" si="63"/>
        <v>0</v>
      </c>
      <c r="S625" s="469">
        <f t="shared" si="64"/>
        <v>0</v>
      </c>
    </row>
    <row r="626" spans="2:19" x14ac:dyDescent="0.35">
      <c r="B626" s="80"/>
      <c r="C626" s="119"/>
      <c r="D626" s="119"/>
      <c r="E626" s="84"/>
      <c r="F626" s="119"/>
      <c r="G626" s="120"/>
      <c r="H626" s="41"/>
      <c r="I626" s="41"/>
      <c r="J626" s="82"/>
      <c r="K626" s="290">
        <f t="shared" si="60"/>
        <v>0</v>
      </c>
      <c r="L626" s="291">
        <f t="shared" si="61"/>
        <v>0</v>
      </c>
      <c r="M626" s="290">
        <f>IF(P626="x",0,IF(I626&lt;(INDEX(Lookup!$U$2:$U$10,MATCH($D$43,Lookup!$S$2:$S$10,0))),0,ROUND(((_xlfn.DAYS(I626,H626)+1)*J626)/7,0)))</f>
        <v>0</v>
      </c>
      <c r="N626" s="408">
        <f t="shared" si="62"/>
        <v>0</v>
      </c>
      <c r="O626" s="332"/>
      <c r="P626" s="409"/>
      <c r="R626" s="457">
        <f t="shared" si="63"/>
        <v>0</v>
      </c>
      <c r="S626" s="469">
        <f t="shared" si="64"/>
        <v>0</v>
      </c>
    </row>
    <row r="627" spans="2:19" x14ac:dyDescent="0.35">
      <c r="B627" s="80"/>
      <c r="C627" s="119"/>
      <c r="D627" s="119"/>
      <c r="E627" s="84"/>
      <c r="F627" s="119"/>
      <c r="G627" s="120"/>
      <c r="H627" s="41"/>
      <c r="I627" s="41"/>
      <c r="J627" s="82"/>
      <c r="K627" s="290">
        <f t="shared" si="60"/>
        <v>0</v>
      </c>
      <c r="L627" s="291">
        <f t="shared" si="61"/>
        <v>0</v>
      </c>
      <c r="M627" s="290">
        <f>IF(P627="x",0,IF(I627&lt;(INDEX(Lookup!$U$2:$U$10,MATCH($D$43,Lookup!$S$2:$S$10,0))),0,ROUND(((_xlfn.DAYS(I627,H627)+1)*J627)/7,0)))</f>
        <v>0</v>
      </c>
      <c r="N627" s="408">
        <f t="shared" si="62"/>
        <v>0</v>
      </c>
      <c r="O627" s="332"/>
      <c r="P627" s="409"/>
      <c r="R627" s="457">
        <f t="shared" si="63"/>
        <v>0</v>
      </c>
      <c r="S627" s="469">
        <f t="shared" si="64"/>
        <v>0</v>
      </c>
    </row>
    <row r="628" spans="2:19" x14ac:dyDescent="0.35">
      <c r="B628" s="80"/>
      <c r="C628" s="119"/>
      <c r="D628" s="119"/>
      <c r="E628" s="84"/>
      <c r="F628" s="119"/>
      <c r="G628" s="120"/>
      <c r="H628" s="41"/>
      <c r="I628" s="41"/>
      <c r="J628" s="82"/>
      <c r="K628" s="290">
        <f t="shared" si="60"/>
        <v>0</v>
      </c>
      <c r="L628" s="291">
        <f t="shared" si="61"/>
        <v>0</v>
      </c>
      <c r="M628" s="290">
        <f>IF(P628="x",0,IF(I628&lt;(INDEX(Lookup!$U$2:$U$10,MATCH($D$43,Lookup!$S$2:$S$10,0))),0,ROUND(((_xlfn.DAYS(I628,H628)+1)*J628)/7,0)))</f>
        <v>0</v>
      </c>
      <c r="N628" s="408">
        <f t="shared" si="62"/>
        <v>0</v>
      </c>
      <c r="O628" s="332"/>
      <c r="P628" s="409"/>
      <c r="R628" s="457">
        <f t="shared" si="63"/>
        <v>0</v>
      </c>
      <c r="S628" s="469">
        <f t="shared" si="64"/>
        <v>0</v>
      </c>
    </row>
    <row r="629" spans="2:19" x14ac:dyDescent="0.35">
      <c r="B629" s="80"/>
      <c r="C629" s="119"/>
      <c r="D629" s="119"/>
      <c r="E629" s="84"/>
      <c r="F629" s="119"/>
      <c r="G629" s="120"/>
      <c r="H629" s="41"/>
      <c r="I629" s="41"/>
      <c r="J629" s="82"/>
      <c r="K629" s="290">
        <f t="shared" si="60"/>
        <v>0</v>
      </c>
      <c r="L629" s="291">
        <f t="shared" si="61"/>
        <v>0</v>
      </c>
      <c r="M629" s="290">
        <f>IF(P629="x",0,IF(I629&lt;(INDEX(Lookup!$U$2:$U$10,MATCH($D$43,Lookup!$S$2:$S$10,0))),0,ROUND(((_xlfn.DAYS(I629,H629)+1)*J629)/7,0)))</f>
        <v>0</v>
      </c>
      <c r="N629" s="408">
        <f t="shared" si="62"/>
        <v>0</v>
      </c>
      <c r="O629" s="332"/>
      <c r="P629" s="409"/>
      <c r="R629" s="457">
        <f t="shared" si="63"/>
        <v>0</v>
      </c>
      <c r="S629" s="469">
        <f t="shared" si="64"/>
        <v>0</v>
      </c>
    </row>
    <row r="630" spans="2:19" x14ac:dyDescent="0.35">
      <c r="B630" s="80"/>
      <c r="C630" s="119"/>
      <c r="D630" s="119"/>
      <c r="E630" s="84"/>
      <c r="F630" s="119"/>
      <c r="G630" s="120"/>
      <c r="H630" s="41"/>
      <c r="I630" s="41"/>
      <c r="J630" s="82"/>
      <c r="K630" s="290">
        <f t="shared" si="60"/>
        <v>0</v>
      </c>
      <c r="L630" s="291">
        <f t="shared" si="61"/>
        <v>0</v>
      </c>
      <c r="M630" s="290">
        <f>IF(P630="x",0,IF(I630&lt;(INDEX(Lookup!$U$2:$U$10,MATCH($D$43,Lookup!$S$2:$S$10,0))),0,ROUND(((_xlfn.DAYS(I630,H630)+1)*J630)/7,0)))</f>
        <v>0</v>
      </c>
      <c r="N630" s="408">
        <f t="shared" si="62"/>
        <v>0</v>
      </c>
      <c r="O630" s="332"/>
      <c r="P630" s="409"/>
      <c r="R630" s="457">
        <f t="shared" si="63"/>
        <v>0</v>
      </c>
      <c r="S630" s="469">
        <f t="shared" si="64"/>
        <v>0</v>
      </c>
    </row>
    <row r="631" spans="2:19" x14ac:dyDescent="0.35">
      <c r="B631" s="80"/>
      <c r="C631" s="119"/>
      <c r="D631" s="119"/>
      <c r="E631" s="84"/>
      <c r="F631" s="119"/>
      <c r="G631" s="120"/>
      <c r="H631" s="41"/>
      <c r="I631" s="41"/>
      <c r="J631" s="82"/>
      <c r="K631" s="290">
        <f t="shared" si="60"/>
        <v>0</v>
      </c>
      <c r="L631" s="291">
        <f t="shared" si="61"/>
        <v>0</v>
      </c>
      <c r="M631" s="290">
        <f>IF(P631="x",0,IF(I631&lt;(INDEX(Lookup!$U$2:$U$10,MATCH($D$43,Lookup!$S$2:$S$10,0))),0,ROUND(((_xlfn.DAYS(I631,H631)+1)*J631)/7,0)))</f>
        <v>0</v>
      </c>
      <c r="N631" s="408">
        <f t="shared" si="62"/>
        <v>0</v>
      </c>
      <c r="O631" s="332"/>
      <c r="P631" s="409"/>
      <c r="R631" s="457">
        <f t="shared" si="63"/>
        <v>0</v>
      </c>
      <c r="S631" s="469">
        <f t="shared" si="64"/>
        <v>0</v>
      </c>
    </row>
    <row r="632" spans="2:19" x14ac:dyDescent="0.35">
      <c r="B632" s="80"/>
      <c r="C632" s="119"/>
      <c r="D632" s="119"/>
      <c r="E632" s="84"/>
      <c r="F632" s="119"/>
      <c r="G632" s="120"/>
      <c r="H632" s="41"/>
      <c r="I632" s="41"/>
      <c r="J632" s="82"/>
      <c r="K632" s="290">
        <f t="shared" si="60"/>
        <v>0</v>
      </c>
      <c r="L632" s="291">
        <f t="shared" si="61"/>
        <v>0</v>
      </c>
      <c r="M632" s="290">
        <f>IF(P632="x",0,IF(I632&lt;(INDEX(Lookup!$U$2:$U$10,MATCH($D$43,Lookup!$S$2:$S$10,0))),0,ROUND(((_xlfn.DAYS(I632,H632)+1)*J632)/7,0)))</f>
        <v>0</v>
      </c>
      <c r="N632" s="408">
        <f t="shared" si="62"/>
        <v>0</v>
      </c>
      <c r="O632" s="332"/>
      <c r="P632" s="409"/>
      <c r="R632" s="457">
        <f t="shared" si="63"/>
        <v>0</v>
      </c>
      <c r="S632" s="469">
        <f t="shared" si="64"/>
        <v>0</v>
      </c>
    </row>
    <row r="633" spans="2:19" x14ac:dyDescent="0.35">
      <c r="B633" s="80"/>
      <c r="C633" s="119"/>
      <c r="D633" s="119"/>
      <c r="E633" s="84"/>
      <c r="F633" s="119"/>
      <c r="G633" s="120"/>
      <c r="H633" s="41"/>
      <c r="I633" s="41"/>
      <c r="J633" s="82"/>
      <c r="K633" s="290">
        <f t="shared" si="60"/>
        <v>0</v>
      </c>
      <c r="L633" s="291">
        <f t="shared" si="61"/>
        <v>0</v>
      </c>
      <c r="M633" s="290">
        <f>IF(P633="x",0,IF(I633&lt;(INDEX(Lookup!$U$2:$U$10,MATCH($D$43,Lookup!$S$2:$S$10,0))),0,ROUND(((_xlfn.DAYS(I633,H633)+1)*J633)/7,0)))</f>
        <v>0</v>
      </c>
      <c r="N633" s="408">
        <f t="shared" si="62"/>
        <v>0</v>
      </c>
      <c r="O633" s="332"/>
      <c r="P633" s="409"/>
      <c r="R633" s="457">
        <f t="shared" si="63"/>
        <v>0</v>
      </c>
      <c r="S633" s="469">
        <f t="shared" si="64"/>
        <v>0</v>
      </c>
    </row>
    <row r="634" spans="2:19" x14ac:dyDescent="0.35">
      <c r="B634" s="80"/>
      <c r="C634" s="119"/>
      <c r="D634" s="119"/>
      <c r="E634" s="84"/>
      <c r="F634" s="119"/>
      <c r="G634" s="120"/>
      <c r="H634" s="41"/>
      <c r="I634" s="41"/>
      <c r="J634" s="82"/>
      <c r="K634" s="290">
        <f t="shared" si="60"/>
        <v>0</v>
      </c>
      <c r="L634" s="291">
        <f t="shared" si="61"/>
        <v>0</v>
      </c>
      <c r="M634" s="290">
        <f>IF(P634="x",0,IF(I634&lt;(INDEX(Lookup!$U$2:$U$10,MATCH($D$43,Lookup!$S$2:$S$10,0))),0,ROUND(((_xlfn.DAYS(I634,H634)+1)*J634)/7,0)))</f>
        <v>0</v>
      </c>
      <c r="N634" s="408">
        <f t="shared" si="62"/>
        <v>0</v>
      </c>
      <c r="O634" s="332"/>
      <c r="P634" s="409"/>
      <c r="R634" s="457">
        <f t="shared" si="63"/>
        <v>0</v>
      </c>
      <c r="S634" s="469">
        <f t="shared" si="64"/>
        <v>0</v>
      </c>
    </row>
    <row r="635" spans="2:19" x14ac:dyDescent="0.35">
      <c r="B635" s="80"/>
      <c r="C635" s="119"/>
      <c r="D635" s="119"/>
      <c r="E635" s="84"/>
      <c r="F635" s="119"/>
      <c r="G635" s="120"/>
      <c r="H635" s="41"/>
      <c r="I635" s="41"/>
      <c r="J635" s="82"/>
      <c r="K635" s="290">
        <f t="shared" si="60"/>
        <v>0</v>
      </c>
      <c r="L635" s="291">
        <f t="shared" si="61"/>
        <v>0</v>
      </c>
      <c r="M635" s="290">
        <f>IF(P635="x",0,IF(I635&lt;(INDEX(Lookup!$U$2:$U$10,MATCH($D$43,Lookup!$S$2:$S$10,0))),0,ROUND(((_xlfn.DAYS(I635,H635)+1)*J635)/7,0)))</f>
        <v>0</v>
      </c>
      <c r="N635" s="408">
        <f t="shared" si="62"/>
        <v>0</v>
      </c>
      <c r="O635" s="332"/>
      <c r="P635" s="409"/>
      <c r="R635" s="457">
        <f t="shared" si="63"/>
        <v>0</v>
      </c>
      <c r="S635" s="469">
        <f t="shared" si="64"/>
        <v>0</v>
      </c>
    </row>
    <row r="636" spans="2:19" x14ac:dyDescent="0.35">
      <c r="B636" s="80"/>
      <c r="C636" s="119"/>
      <c r="D636" s="119"/>
      <c r="E636" s="84"/>
      <c r="F636" s="119"/>
      <c r="G636" s="120"/>
      <c r="H636" s="41"/>
      <c r="I636" s="41"/>
      <c r="J636" s="82"/>
      <c r="K636" s="290">
        <f t="shared" si="60"/>
        <v>0</v>
      </c>
      <c r="L636" s="291">
        <f t="shared" si="61"/>
        <v>0</v>
      </c>
      <c r="M636" s="290">
        <f>IF(P636="x",0,IF(I636&lt;(INDEX(Lookup!$U$2:$U$10,MATCH($D$43,Lookup!$S$2:$S$10,0))),0,ROUND(((_xlfn.DAYS(I636,H636)+1)*J636)/7,0)))</f>
        <v>0</v>
      </c>
      <c r="N636" s="408">
        <f t="shared" si="62"/>
        <v>0</v>
      </c>
      <c r="O636" s="332"/>
      <c r="P636" s="409"/>
      <c r="R636" s="457">
        <f t="shared" si="63"/>
        <v>0</v>
      </c>
      <c r="S636" s="469">
        <f t="shared" si="64"/>
        <v>0</v>
      </c>
    </row>
    <row r="637" spans="2:19" x14ac:dyDescent="0.35">
      <c r="B637" s="80"/>
      <c r="C637" s="119"/>
      <c r="D637" s="119"/>
      <c r="E637" s="84"/>
      <c r="F637" s="119"/>
      <c r="G637" s="120"/>
      <c r="H637" s="41"/>
      <c r="I637" s="41"/>
      <c r="J637" s="82"/>
      <c r="K637" s="290">
        <f t="shared" si="60"/>
        <v>0</v>
      </c>
      <c r="L637" s="291">
        <f t="shared" si="61"/>
        <v>0</v>
      </c>
      <c r="M637" s="290">
        <f>IF(P637="x",0,IF(I637&lt;(INDEX(Lookup!$U$2:$U$10,MATCH($D$43,Lookup!$S$2:$S$10,0))),0,ROUND(((_xlfn.DAYS(I637,H637)+1)*J637)/7,0)))</f>
        <v>0</v>
      </c>
      <c r="N637" s="408">
        <f t="shared" si="62"/>
        <v>0</v>
      </c>
      <c r="O637" s="332"/>
      <c r="P637" s="409"/>
      <c r="R637" s="457">
        <f t="shared" si="63"/>
        <v>0</v>
      </c>
      <c r="S637" s="469">
        <f t="shared" si="64"/>
        <v>0</v>
      </c>
    </row>
    <row r="638" spans="2:19" x14ac:dyDescent="0.35">
      <c r="B638" s="80"/>
      <c r="C638" s="119"/>
      <c r="D638" s="119"/>
      <c r="E638" s="84"/>
      <c r="F638" s="119"/>
      <c r="G638" s="120"/>
      <c r="H638" s="41"/>
      <c r="I638" s="41"/>
      <c r="J638" s="82"/>
      <c r="K638" s="290">
        <f t="shared" si="60"/>
        <v>0</v>
      </c>
      <c r="L638" s="291">
        <f t="shared" si="61"/>
        <v>0</v>
      </c>
      <c r="M638" s="290">
        <f>IF(P638="x",0,IF(I638&lt;(INDEX(Lookup!$U$2:$U$10,MATCH($D$43,Lookup!$S$2:$S$10,0))),0,ROUND(((_xlfn.DAYS(I638,H638)+1)*J638)/7,0)))</f>
        <v>0</v>
      </c>
      <c r="N638" s="408">
        <f t="shared" si="62"/>
        <v>0</v>
      </c>
      <c r="O638" s="332"/>
      <c r="P638" s="409"/>
      <c r="R638" s="457">
        <f t="shared" si="63"/>
        <v>0</v>
      </c>
      <c r="S638" s="469">
        <f t="shared" si="64"/>
        <v>0</v>
      </c>
    </row>
    <row r="639" spans="2:19" x14ac:dyDescent="0.35">
      <c r="B639" s="80"/>
      <c r="C639" s="119"/>
      <c r="D639" s="119"/>
      <c r="E639" s="84"/>
      <c r="F639" s="119"/>
      <c r="G639" s="120"/>
      <c r="H639" s="41"/>
      <c r="I639" s="41"/>
      <c r="J639" s="82"/>
      <c r="K639" s="290">
        <f t="shared" si="60"/>
        <v>0</v>
      </c>
      <c r="L639" s="291">
        <f t="shared" si="61"/>
        <v>0</v>
      </c>
      <c r="M639" s="290">
        <f>IF(P639="x",0,IF(I639&lt;(INDEX(Lookup!$U$2:$U$10,MATCH($D$43,Lookup!$S$2:$S$10,0))),0,ROUND(((_xlfn.DAYS(I639,H639)+1)*J639)/7,0)))</f>
        <v>0</v>
      </c>
      <c r="N639" s="408">
        <f t="shared" si="62"/>
        <v>0</v>
      </c>
      <c r="O639" s="332"/>
      <c r="P639" s="409"/>
      <c r="R639" s="457">
        <f t="shared" si="63"/>
        <v>0</v>
      </c>
      <c r="S639" s="469">
        <f t="shared" si="64"/>
        <v>0</v>
      </c>
    </row>
    <row r="640" spans="2:19" x14ac:dyDescent="0.35">
      <c r="B640" s="80"/>
      <c r="C640" s="119"/>
      <c r="D640" s="119"/>
      <c r="E640" s="84"/>
      <c r="F640" s="119"/>
      <c r="G640" s="120"/>
      <c r="H640" s="41"/>
      <c r="I640" s="41"/>
      <c r="J640" s="82"/>
      <c r="K640" s="290">
        <f t="shared" si="60"/>
        <v>0</v>
      </c>
      <c r="L640" s="291">
        <f t="shared" si="61"/>
        <v>0</v>
      </c>
      <c r="M640" s="290">
        <f>IF(P640="x",0,IF(I640&lt;(INDEX(Lookup!$U$2:$U$10,MATCH($D$43,Lookup!$S$2:$S$10,0))),0,ROUND(((_xlfn.DAYS(I640,H640)+1)*J640)/7,0)))</f>
        <v>0</v>
      </c>
      <c r="N640" s="408">
        <f t="shared" si="62"/>
        <v>0</v>
      </c>
      <c r="O640" s="332"/>
      <c r="P640" s="409"/>
      <c r="R640" s="457">
        <f t="shared" si="63"/>
        <v>0</v>
      </c>
      <c r="S640" s="469">
        <f t="shared" si="64"/>
        <v>0</v>
      </c>
    </row>
    <row r="641" spans="2:19" x14ac:dyDescent="0.35">
      <c r="B641" s="80"/>
      <c r="C641" s="119"/>
      <c r="D641" s="119"/>
      <c r="E641" s="84"/>
      <c r="F641" s="119"/>
      <c r="G641" s="120"/>
      <c r="H641" s="41"/>
      <c r="I641" s="41"/>
      <c r="J641" s="82"/>
      <c r="K641" s="290">
        <f t="shared" si="60"/>
        <v>0</v>
      </c>
      <c r="L641" s="291">
        <f t="shared" si="61"/>
        <v>0</v>
      </c>
      <c r="M641" s="290">
        <f>IF(P641="x",0,IF(I641&lt;(INDEX(Lookup!$U$2:$U$10,MATCH($D$43,Lookup!$S$2:$S$10,0))),0,ROUND(((_xlfn.DAYS(I641,H641)+1)*J641)/7,0)))</f>
        <v>0</v>
      </c>
      <c r="N641" s="408">
        <f t="shared" si="62"/>
        <v>0</v>
      </c>
      <c r="O641" s="332"/>
      <c r="P641" s="409"/>
      <c r="R641" s="457">
        <f t="shared" si="63"/>
        <v>0</v>
      </c>
      <c r="S641" s="469">
        <f t="shared" si="64"/>
        <v>0</v>
      </c>
    </row>
    <row r="642" spans="2:19" x14ac:dyDescent="0.35">
      <c r="B642" s="80"/>
      <c r="C642" s="119"/>
      <c r="D642" s="119"/>
      <c r="E642" s="84"/>
      <c r="F642" s="119"/>
      <c r="G642" s="120"/>
      <c r="H642" s="41"/>
      <c r="I642" s="41"/>
      <c r="J642" s="82"/>
      <c r="K642" s="290">
        <f t="shared" si="60"/>
        <v>0</v>
      </c>
      <c r="L642" s="291">
        <f t="shared" si="61"/>
        <v>0</v>
      </c>
      <c r="M642" s="290">
        <f>IF(P642="x",0,IF(I642&lt;(INDEX(Lookup!$U$2:$U$10,MATCH($D$43,Lookup!$S$2:$S$10,0))),0,ROUND(((_xlfn.DAYS(I642,H642)+1)*J642)/7,0)))</f>
        <v>0</v>
      </c>
      <c r="N642" s="408">
        <f t="shared" si="62"/>
        <v>0</v>
      </c>
      <c r="O642" s="332"/>
      <c r="P642" s="409"/>
      <c r="R642" s="457">
        <f t="shared" si="63"/>
        <v>0</v>
      </c>
      <c r="S642" s="469">
        <f t="shared" si="64"/>
        <v>0</v>
      </c>
    </row>
    <row r="643" spans="2:19" x14ac:dyDescent="0.35">
      <c r="B643" s="80"/>
      <c r="C643" s="119"/>
      <c r="D643" s="119"/>
      <c r="E643" s="84"/>
      <c r="F643" s="119"/>
      <c r="G643" s="120"/>
      <c r="H643" s="41"/>
      <c r="I643" s="41"/>
      <c r="J643" s="82"/>
      <c r="K643" s="290">
        <f t="shared" si="60"/>
        <v>0</v>
      </c>
      <c r="L643" s="291">
        <f t="shared" si="61"/>
        <v>0</v>
      </c>
      <c r="M643" s="290">
        <f>IF(P643="x",0,IF(I643&lt;(INDEX(Lookup!$U$2:$U$10,MATCH($D$43,Lookup!$S$2:$S$10,0))),0,ROUND(((_xlfn.DAYS(I643,H643)+1)*J643)/7,0)))</f>
        <v>0</v>
      </c>
      <c r="N643" s="408">
        <f t="shared" si="62"/>
        <v>0</v>
      </c>
      <c r="O643" s="332"/>
      <c r="P643" s="409"/>
      <c r="R643" s="457">
        <f t="shared" si="63"/>
        <v>0</v>
      </c>
      <c r="S643" s="469">
        <f t="shared" si="64"/>
        <v>0</v>
      </c>
    </row>
    <row r="644" spans="2:19" x14ac:dyDescent="0.35">
      <c r="B644" s="80"/>
      <c r="C644" s="119"/>
      <c r="D644" s="119"/>
      <c r="E644" s="84"/>
      <c r="F644" s="119"/>
      <c r="G644" s="120"/>
      <c r="H644" s="41"/>
      <c r="I644" s="41"/>
      <c r="J644" s="82"/>
      <c r="K644" s="290">
        <f t="shared" si="60"/>
        <v>0</v>
      </c>
      <c r="L644" s="291">
        <f t="shared" si="61"/>
        <v>0</v>
      </c>
      <c r="M644" s="290">
        <f>IF(P644="x",0,IF(I644&lt;(INDEX(Lookup!$U$2:$U$10,MATCH($D$43,Lookup!$S$2:$S$10,0))),0,ROUND(((_xlfn.DAYS(I644,H644)+1)*J644)/7,0)))</f>
        <v>0</v>
      </c>
      <c r="N644" s="408">
        <f t="shared" si="62"/>
        <v>0</v>
      </c>
      <c r="O644" s="332"/>
      <c r="P644" s="409"/>
      <c r="R644" s="457">
        <f t="shared" si="63"/>
        <v>0</v>
      </c>
      <c r="S644" s="469">
        <f t="shared" si="64"/>
        <v>0</v>
      </c>
    </row>
    <row r="645" spans="2:19" x14ac:dyDescent="0.35">
      <c r="B645" s="80"/>
      <c r="C645" s="119"/>
      <c r="D645" s="119"/>
      <c r="E645" s="84"/>
      <c r="F645" s="119"/>
      <c r="G645" s="120"/>
      <c r="H645" s="41"/>
      <c r="I645" s="41"/>
      <c r="J645" s="82"/>
      <c r="K645" s="290">
        <f t="shared" si="60"/>
        <v>0</v>
      </c>
      <c r="L645" s="291">
        <f t="shared" si="61"/>
        <v>0</v>
      </c>
      <c r="M645" s="290">
        <f>IF(P645="x",0,IF(I645&lt;(INDEX(Lookup!$U$2:$U$10,MATCH($D$43,Lookup!$S$2:$S$10,0))),0,ROUND(((_xlfn.DAYS(I645,H645)+1)*J645)/7,0)))</f>
        <v>0</v>
      </c>
      <c r="N645" s="408">
        <f t="shared" si="62"/>
        <v>0</v>
      </c>
      <c r="O645" s="332"/>
      <c r="P645" s="409"/>
      <c r="R645" s="457">
        <f t="shared" si="63"/>
        <v>0</v>
      </c>
      <c r="S645" s="469">
        <f t="shared" si="64"/>
        <v>0</v>
      </c>
    </row>
    <row r="646" spans="2:19" x14ac:dyDescent="0.35">
      <c r="B646" s="80"/>
      <c r="C646" s="119"/>
      <c r="D646" s="119"/>
      <c r="E646" s="84"/>
      <c r="F646" s="119"/>
      <c r="G646" s="120"/>
      <c r="H646" s="41"/>
      <c r="I646" s="41"/>
      <c r="J646" s="82"/>
      <c r="K646" s="290">
        <f t="shared" si="60"/>
        <v>0</v>
      </c>
      <c r="L646" s="291">
        <f t="shared" si="61"/>
        <v>0</v>
      </c>
      <c r="M646" s="290">
        <f>IF(P646="x",0,IF(I646&lt;(INDEX(Lookup!$U$2:$U$10,MATCH($D$43,Lookup!$S$2:$S$10,0))),0,ROUND(((_xlfn.DAYS(I646,H646)+1)*J646)/7,0)))</f>
        <v>0</v>
      </c>
      <c r="N646" s="408">
        <f t="shared" si="62"/>
        <v>0</v>
      </c>
      <c r="O646" s="332"/>
      <c r="P646" s="409"/>
      <c r="R646" s="457">
        <f t="shared" si="63"/>
        <v>0</v>
      </c>
      <c r="S646" s="469">
        <f t="shared" si="64"/>
        <v>0</v>
      </c>
    </row>
    <row r="647" spans="2:19" x14ac:dyDescent="0.35">
      <c r="B647" s="80"/>
      <c r="C647" s="119"/>
      <c r="D647" s="119"/>
      <c r="E647" s="84"/>
      <c r="F647" s="119"/>
      <c r="G647" s="120"/>
      <c r="H647" s="41"/>
      <c r="I647" s="41"/>
      <c r="J647" s="82"/>
      <c r="K647" s="290">
        <f t="shared" si="60"/>
        <v>0</v>
      </c>
      <c r="L647" s="291">
        <f t="shared" si="61"/>
        <v>0</v>
      </c>
      <c r="M647" s="290">
        <f>IF(P647="x",0,IF(I647&lt;(INDEX(Lookup!$U$2:$U$10,MATCH($D$43,Lookup!$S$2:$S$10,0))),0,ROUND(((_xlfn.DAYS(I647,H647)+1)*J647)/7,0)))</f>
        <v>0</v>
      </c>
      <c r="N647" s="408">
        <f t="shared" si="62"/>
        <v>0</v>
      </c>
      <c r="O647" s="332"/>
      <c r="P647" s="409"/>
      <c r="R647" s="457">
        <f t="shared" si="63"/>
        <v>0</v>
      </c>
      <c r="S647" s="469">
        <f t="shared" si="64"/>
        <v>0</v>
      </c>
    </row>
    <row r="648" spans="2:19" x14ac:dyDescent="0.35">
      <c r="B648" s="80"/>
      <c r="C648" s="119"/>
      <c r="D648" s="119"/>
      <c r="E648" s="84"/>
      <c r="F648" s="119"/>
      <c r="G648" s="120"/>
      <c r="H648" s="41"/>
      <c r="I648" s="41"/>
      <c r="J648" s="82"/>
      <c r="K648" s="290">
        <f t="shared" si="60"/>
        <v>0</v>
      </c>
      <c r="L648" s="291">
        <f t="shared" si="61"/>
        <v>0</v>
      </c>
      <c r="M648" s="290">
        <f>IF(P648="x",0,IF(I648&lt;(INDEX(Lookup!$U$2:$U$10,MATCH($D$43,Lookup!$S$2:$S$10,0))),0,ROUND(((_xlfn.DAYS(I648,H648)+1)*J648)/7,0)))</f>
        <v>0</v>
      </c>
      <c r="N648" s="408">
        <f t="shared" si="62"/>
        <v>0</v>
      </c>
      <c r="O648" s="332"/>
      <c r="P648" s="409"/>
      <c r="R648" s="457">
        <f t="shared" si="63"/>
        <v>0</v>
      </c>
      <c r="S648" s="469">
        <f t="shared" si="64"/>
        <v>0</v>
      </c>
    </row>
    <row r="649" spans="2:19" x14ac:dyDescent="0.35">
      <c r="B649" s="80"/>
      <c r="C649" s="119"/>
      <c r="D649" s="119"/>
      <c r="E649" s="84"/>
      <c r="F649" s="119"/>
      <c r="G649" s="120"/>
      <c r="H649" s="41"/>
      <c r="I649" s="41"/>
      <c r="J649" s="82"/>
      <c r="K649" s="290">
        <f t="shared" si="60"/>
        <v>0</v>
      </c>
      <c r="L649" s="291">
        <f t="shared" si="61"/>
        <v>0</v>
      </c>
      <c r="M649" s="290">
        <f>IF(P649="x",0,IF(I649&lt;(INDEX(Lookup!$U$2:$U$10,MATCH($D$43,Lookup!$S$2:$S$10,0))),0,ROUND(((_xlfn.DAYS(I649,H649)+1)*J649)/7,0)))</f>
        <v>0</v>
      </c>
      <c r="N649" s="408">
        <f t="shared" si="62"/>
        <v>0</v>
      </c>
      <c r="O649" s="332"/>
      <c r="P649" s="409"/>
      <c r="R649" s="457">
        <f t="shared" si="63"/>
        <v>0</v>
      </c>
      <c r="S649" s="469">
        <f t="shared" si="64"/>
        <v>0</v>
      </c>
    </row>
    <row r="650" spans="2:19" x14ac:dyDescent="0.35">
      <c r="B650" s="80"/>
      <c r="C650" s="119"/>
      <c r="D650" s="119"/>
      <c r="E650" s="84"/>
      <c r="F650" s="119"/>
      <c r="G650" s="120"/>
      <c r="H650" s="41"/>
      <c r="I650" s="41"/>
      <c r="J650" s="82"/>
      <c r="K650" s="290">
        <f t="shared" si="60"/>
        <v>0</v>
      </c>
      <c r="L650" s="291">
        <f t="shared" si="61"/>
        <v>0</v>
      </c>
      <c r="M650" s="290">
        <f>IF(P650="x",0,IF(I650&lt;(INDEX(Lookup!$U$2:$U$10,MATCH($D$43,Lookup!$S$2:$S$10,0))),0,ROUND(((_xlfn.DAYS(I650,H650)+1)*J650)/7,0)))</f>
        <v>0</v>
      </c>
      <c r="N650" s="408">
        <f t="shared" si="62"/>
        <v>0</v>
      </c>
      <c r="O650" s="332"/>
      <c r="P650" s="409"/>
      <c r="R650" s="457">
        <f t="shared" si="63"/>
        <v>0</v>
      </c>
      <c r="S650" s="469">
        <f t="shared" si="64"/>
        <v>0</v>
      </c>
    </row>
    <row r="651" spans="2:19" x14ac:dyDescent="0.35">
      <c r="B651" s="80"/>
      <c r="C651" s="119"/>
      <c r="D651" s="119"/>
      <c r="E651" s="84"/>
      <c r="F651" s="119"/>
      <c r="G651" s="120"/>
      <c r="H651" s="41"/>
      <c r="I651" s="41"/>
      <c r="J651" s="82"/>
      <c r="K651" s="290">
        <f t="shared" si="60"/>
        <v>0</v>
      </c>
      <c r="L651" s="291">
        <f t="shared" si="61"/>
        <v>0</v>
      </c>
      <c r="M651" s="290">
        <f>IF(P651="x",0,IF(I651&lt;(INDEX(Lookup!$U$2:$U$10,MATCH($D$43,Lookup!$S$2:$S$10,0))),0,ROUND(((_xlfn.DAYS(I651,H651)+1)*J651)/7,0)))</f>
        <v>0</v>
      </c>
      <c r="N651" s="408">
        <f t="shared" si="62"/>
        <v>0</v>
      </c>
      <c r="O651" s="332"/>
      <c r="P651" s="409"/>
      <c r="R651" s="457">
        <f t="shared" si="63"/>
        <v>0</v>
      </c>
      <c r="S651" s="469">
        <f t="shared" si="64"/>
        <v>0</v>
      </c>
    </row>
    <row r="652" spans="2:19" x14ac:dyDescent="0.35">
      <c r="B652" s="80"/>
      <c r="C652" s="119"/>
      <c r="D652" s="119"/>
      <c r="E652" s="84"/>
      <c r="F652" s="119"/>
      <c r="G652" s="120"/>
      <c r="H652" s="41"/>
      <c r="I652" s="41"/>
      <c r="J652" s="82"/>
      <c r="K652" s="290">
        <f t="shared" si="60"/>
        <v>0</v>
      </c>
      <c r="L652" s="291">
        <f t="shared" si="61"/>
        <v>0</v>
      </c>
      <c r="M652" s="290">
        <f>IF(P652="x",0,IF(I652&lt;(INDEX(Lookup!$U$2:$U$10,MATCH($D$43,Lookup!$S$2:$S$10,0))),0,ROUND(((_xlfn.DAYS(I652,H652)+1)*J652)/7,0)))</f>
        <v>0</v>
      </c>
      <c r="N652" s="408">
        <f t="shared" si="62"/>
        <v>0</v>
      </c>
      <c r="O652" s="332"/>
      <c r="P652" s="409"/>
      <c r="R652" s="457">
        <f t="shared" si="63"/>
        <v>0</v>
      </c>
      <c r="S652" s="469">
        <f t="shared" si="64"/>
        <v>0</v>
      </c>
    </row>
    <row r="653" spans="2:19" x14ac:dyDescent="0.35">
      <c r="B653" s="80"/>
      <c r="C653" s="119"/>
      <c r="D653" s="119"/>
      <c r="E653" s="84"/>
      <c r="F653" s="119"/>
      <c r="G653" s="120"/>
      <c r="H653" s="41"/>
      <c r="I653" s="41"/>
      <c r="J653" s="82"/>
      <c r="K653" s="290">
        <f t="shared" si="60"/>
        <v>0</v>
      </c>
      <c r="L653" s="291">
        <f t="shared" si="61"/>
        <v>0</v>
      </c>
      <c r="M653" s="290">
        <f>IF(P653="x",0,IF(I653&lt;(INDEX(Lookup!$U$2:$U$10,MATCH($D$43,Lookup!$S$2:$S$10,0))),0,ROUND(((_xlfn.DAYS(I653,H653)+1)*J653)/7,0)))</f>
        <v>0</v>
      </c>
      <c r="N653" s="408">
        <f t="shared" si="62"/>
        <v>0</v>
      </c>
      <c r="O653" s="332"/>
      <c r="P653" s="409"/>
      <c r="R653" s="457">
        <f t="shared" si="63"/>
        <v>0</v>
      </c>
      <c r="S653" s="469">
        <f t="shared" si="64"/>
        <v>0</v>
      </c>
    </row>
    <row r="654" spans="2:19" x14ac:dyDescent="0.35">
      <c r="B654" s="80"/>
      <c r="C654" s="119"/>
      <c r="D654" s="119"/>
      <c r="E654" s="84"/>
      <c r="F654" s="119"/>
      <c r="G654" s="120"/>
      <c r="H654" s="41"/>
      <c r="I654" s="41"/>
      <c r="J654" s="82"/>
      <c r="K654" s="290">
        <f t="shared" si="60"/>
        <v>0</v>
      </c>
      <c r="L654" s="291">
        <f t="shared" si="61"/>
        <v>0</v>
      </c>
      <c r="M654" s="290">
        <f>IF(P654="x",0,IF(I654&lt;(INDEX(Lookup!$U$2:$U$10,MATCH($D$43,Lookup!$S$2:$S$10,0))),0,ROUND(((_xlfn.DAYS(I654,H654)+1)*J654)/7,0)))</f>
        <v>0</v>
      </c>
      <c r="N654" s="408">
        <f t="shared" si="62"/>
        <v>0</v>
      </c>
      <c r="O654" s="332"/>
      <c r="P654" s="409"/>
      <c r="R654" s="457">
        <f t="shared" si="63"/>
        <v>0</v>
      </c>
      <c r="S654" s="469">
        <f t="shared" si="64"/>
        <v>0</v>
      </c>
    </row>
    <row r="655" spans="2:19" x14ac:dyDescent="0.35">
      <c r="B655" s="80"/>
      <c r="C655" s="119"/>
      <c r="D655" s="119"/>
      <c r="E655" s="84"/>
      <c r="F655" s="119"/>
      <c r="G655" s="120"/>
      <c r="H655" s="41"/>
      <c r="I655" s="41"/>
      <c r="J655" s="82"/>
      <c r="K655" s="290">
        <f t="shared" si="60"/>
        <v>0</v>
      </c>
      <c r="L655" s="291">
        <f t="shared" si="61"/>
        <v>0</v>
      </c>
      <c r="M655" s="290">
        <f>IF(P655="x",0,IF(I655&lt;(INDEX(Lookup!$U$2:$U$10,MATCH($D$43,Lookup!$S$2:$S$10,0))),0,ROUND(((_xlfn.DAYS(I655,H655)+1)*J655)/7,0)))</f>
        <v>0</v>
      </c>
      <c r="N655" s="408">
        <f t="shared" si="62"/>
        <v>0</v>
      </c>
      <c r="O655" s="332"/>
      <c r="P655" s="409"/>
      <c r="R655" s="457">
        <f t="shared" si="63"/>
        <v>0</v>
      </c>
      <c r="S655" s="469">
        <f t="shared" si="64"/>
        <v>0</v>
      </c>
    </row>
    <row r="656" spans="2:19" x14ac:dyDescent="0.35">
      <c r="B656" s="80"/>
      <c r="C656" s="119"/>
      <c r="D656" s="119"/>
      <c r="E656" s="84"/>
      <c r="F656" s="119"/>
      <c r="G656" s="120"/>
      <c r="H656" s="41"/>
      <c r="I656" s="41"/>
      <c r="J656" s="82"/>
      <c r="K656" s="290">
        <f t="shared" si="60"/>
        <v>0</v>
      </c>
      <c r="L656" s="291">
        <f t="shared" si="61"/>
        <v>0</v>
      </c>
      <c r="M656" s="290">
        <f>IF(P656="x",0,IF(I656&lt;(INDEX(Lookup!$U$2:$U$10,MATCH($D$43,Lookup!$S$2:$S$10,0))),0,ROUND(((_xlfn.DAYS(I656,H656)+1)*J656)/7,0)))</f>
        <v>0</v>
      </c>
      <c r="N656" s="408">
        <f t="shared" si="62"/>
        <v>0</v>
      </c>
      <c r="O656" s="332"/>
      <c r="P656" s="409"/>
      <c r="R656" s="457">
        <f t="shared" si="63"/>
        <v>0</v>
      </c>
      <c r="S656" s="469">
        <f t="shared" si="64"/>
        <v>0</v>
      </c>
    </row>
    <row r="657" spans="2:19" x14ac:dyDescent="0.35">
      <c r="B657" s="80"/>
      <c r="C657" s="119"/>
      <c r="D657" s="119"/>
      <c r="E657" s="84"/>
      <c r="F657" s="119"/>
      <c r="G657" s="120"/>
      <c r="H657" s="41"/>
      <c r="I657" s="41"/>
      <c r="J657" s="82"/>
      <c r="K657" s="290">
        <f t="shared" si="60"/>
        <v>0</v>
      </c>
      <c r="L657" s="291">
        <f t="shared" si="61"/>
        <v>0</v>
      </c>
      <c r="M657" s="290">
        <f>IF(P657="x",0,IF(I657&lt;(INDEX(Lookup!$U$2:$U$10,MATCH($D$43,Lookup!$S$2:$S$10,0))),0,ROUND(((_xlfn.DAYS(I657,H657)+1)*J657)/7,0)))</f>
        <v>0</v>
      </c>
      <c r="N657" s="408">
        <f t="shared" si="62"/>
        <v>0</v>
      </c>
      <c r="O657" s="332"/>
      <c r="P657" s="409"/>
      <c r="R657" s="457">
        <f t="shared" si="63"/>
        <v>0</v>
      </c>
      <c r="S657" s="469">
        <f t="shared" si="64"/>
        <v>0</v>
      </c>
    </row>
    <row r="658" spans="2:19" x14ac:dyDescent="0.35">
      <c r="B658" s="80"/>
      <c r="C658" s="119"/>
      <c r="D658" s="119"/>
      <c r="E658" s="84"/>
      <c r="F658" s="119"/>
      <c r="G658" s="120"/>
      <c r="H658" s="41"/>
      <c r="I658" s="41"/>
      <c r="J658" s="82"/>
      <c r="K658" s="290">
        <f t="shared" si="60"/>
        <v>0</v>
      </c>
      <c r="L658" s="291">
        <f t="shared" si="61"/>
        <v>0</v>
      </c>
      <c r="M658" s="290">
        <f>IF(P658="x",0,IF(I658&lt;(INDEX(Lookup!$U$2:$U$10,MATCH($D$43,Lookup!$S$2:$S$10,0))),0,ROUND(((_xlfn.DAYS(I658,H658)+1)*J658)/7,0)))</f>
        <v>0</v>
      </c>
      <c r="N658" s="408">
        <f t="shared" si="62"/>
        <v>0</v>
      </c>
      <c r="O658" s="332"/>
      <c r="P658" s="409"/>
      <c r="R658" s="457">
        <f t="shared" si="63"/>
        <v>0</v>
      </c>
      <c r="S658" s="469">
        <f t="shared" si="64"/>
        <v>0</v>
      </c>
    </row>
    <row r="659" spans="2:19" x14ac:dyDescent="0.35">
      <c r="B659" s="80"/>
      <c r="C659" s="119"/>
      <c r="D659" s="119"/>
      <c r="E659" s="84"/>
      <c r="F659" s="119"/>
      <c r="G659" s="120"/>
      <c r="H659" s="41"/>
      <c r="I659" s="41"/>
      <c r="J659" s="82"/>
      <c r="K659" s="290">
        <f t="shared" si="60"/>
        <v>0</v>
      </c>
      <c r="L659" s="291">
        <f t="shared" si="61"/>
        <v>0</v>
      </c>
      <c r="M659" s="290">
        <f>IF(P659="x",0,IF(I659&lt;(INDEX(Lookup!$U$2:$U$10,MATCH($D$43,Lookup!$S$2:$S$10,0))),0,ROUND(((_xlfn.DAYS(I659,H659)+1)*J659)/7,0)))</f>
        <v>0</v>
      </c>
      <c r="N659" s="408">
        <f t="shared" si="62"/>
        <v>0</v>
      </c>
      <c r="O659" s="332"/>
      <c r="P659" s="409"/>
      <c r="R659" s="457">
        <f t="shared" si="63"/>
        <v>0</v>
      </c>
      <c r="S659" s="469">
        <f t="shared" si="64"/>
        <v>0</v>
      </c>
    </row>
    <row r="660" spans="2:19" x14ac:dyDescent="0.35">
      <c r="B660" s="80"/>
      <c r="C660" s="119"/>
      <c r="D660" s="119"/>
      <c r="E660" s="84"/>
      <c r="F660" s="119"/>
      <c r="G660" s="120"/>
      <c r="H660" s="41"/>
      <c r="I660" s="41"/>
      <c r="J660" s="82"/>
      <c r="K660" s="290">
        <f t="shared" si="60"/>
        <v>0</v>
      </c>
      <c r="L660" s="291">
        <f t="shared" si="61"/>
        <v>0</v>
      </c>
      <c r="M660" s="290">
        <f>IF(P660="x",0,IF(I660&lt;(INDEX(Lookup!$U$2:$U$10,MATCH($D$43,Lookup!$S$2:$S$10,0))),0,ROUND(((_xlfn.DAYS(I660,H660)+1)*J660)/7,0)))</f>
        <v>0</v>
      </c>
      <c r="N660" s="408">
        <f t="shared" si="62"/>
        <v>0</v>
      </c>
      <c r="O660" s="332"/>
      <c r="P660" s="409"/>
      <c r="R660" s="457">
        <f t="shared" si="63"/>
        <v>0</v>
      </c>
      <c r="S660" s="469">
        <f t="shared" si="64"/>
        <v>0</v>
      </c>
    </row>
    <row r="661" spans="2:19" x14ac:dyDescent="0.35">
      <c r="B661" s="80"/>
      <c r="C661" s="119"/>
      <c r="D661" s="119"/>
      <c r="E661" s="84"/>
      <c r="F661" s="119"/>
      <c r="G661" s="120"/>
      <c r="H661" s="41"/>
      <c r="I661" s="41"/>
      <c r="J661" s="82"/>
      <c r="K661" s="290">
        <f t="shared" si="60"/>
        <v>0</v>
      </c>
      <c r="L661" s="291">
        <f t="shared" si="61"/>
        <v>0</v>
      </c>
      <c r="M661" s="290">
        <f>IF(P661="x",0,IF(I661&lt;(INDEX(Lookup!$U$2:$U$10,MATCH($D$43,Lookup!$S$2:$S$10,0))),0,ROUND(((_xlfn.DAYS(I661,H661)+1)*J661)/7,0)))</f>
        <v>0</v>
      </c>
      <c r="N661" s="408">
        <f t="shared" si="62"/>
        <v>0</v>
      </c>
      <c r="O661" s="332"/>
      <c r="P661" s="409"/>
      <c r="R661" s="457">
        <f t="shared" si="63"/>
        <v>0</v>
      </c>
      <c r="S661" s="469">
        <f t="shared" si="64"/>
        <v>0</v>
      </c>
    </row>
    <row r="662" spans="2:19" x14ac:dyDescent="0.35">
      <c r="B662" s="80"/>
      <c r="C662" s="119"/>
      <c r="D662" s="119"/>
      <c r="E662" s="84"/>
      <c r="F662" s="119"/>
      <c r="G662" s="120"/>
      <c r="H662" s="41"/>
      <c r="I662" s="41"/>
      <c r="J662" s="82"/>
      <c r="K662" s="290">
        <f t="shared" si="60"/>
        <v>0</v>
      </c>
      <c r="L662" s="291">
        <f t="shared" si="61"/>
        <v>0</v>
      </c>
      <c r="M662" s="290">
        <f>IF(P662="x",0,IF(I662&lt;(INDEX(Lookup!$U$2:$U$10,MATCH($D$43,Lookup!$S$2:$S$10,0))),0,ROUND(((_xlfn.DAYS(I662,H662)+1)*J662)/7,0)))</f>
        <v>0</v>
      </c>
      <c r="N662" s="408">
        <f t="shared" si="62"/>
        <v>0</v>
      </c>
      <c r="O662" s="332"/>
      <c r="P662" s="409"/>
      <c r="R662" s="457">
        <f t="shared" si="63"/>
        <v>0</v>
      </c>
      <c r="S662" s="469">
        <f t="shared" si="64"/>
        <v>0</v>
      </c>
    </row>
    <row r="663" spans="2:19" x14ac:dyDescent="0.35">
      <c r="B663" s="80"/>
      <c r="C663" s="119"/>
      <c r="D663" s="119"/>
      <c r="E663" s="84"/>
      <c r="F663" s="119"/>
      <c r="G663" s="120"/>
      <c r="H663" s="41"/>
      <c r="I663" s="41"/>
      <c r="J663" s="82"/>
      <c r="K663" s="290">
        <f t="shared" si="60"/>
        <v>0</v>
      </c>
      <c r="L663" s="291">
        <f t="shared" si="61"/>
        <v>0</v>
      </c>
      <c r="M663" s="290">
        <f>IF(P663="x",0,IF(I663&lt;(INDEX(Lookup!$U$2:$U$10,MATCH($D$43,Lookup!$S$2:$S$10,0))),0,ROUND(((_xlfn.DAYS(I663,H663)+1)*J663)/7,0)))</f>
        <v>0</v>
      </c>
      <c r="N663" s="408">
        <f t="shared" si="62"/>
        <v>0</v>
      </c>
      <c r="O663" s="332"/>
      <c r="P663" s="409"/>
      <c r="R663" s="457">
        <f t="shared" si="63"/>
        <v>0</v>
      </c>
      <c r="S663" s="469">
        <f t="shared" si="64"/>
        <v>0</v>
      </c>
    </row>
    <row r="664" spans="2:19" x14ac:dyDescent="0.35">
      <c r="B664" s="80"/>
      <c r="C664" s="119"/>
      <c r="D664" s="119"/>
      <c r="E664" s="84"/>
      <c r="F664" s="119"/>
      <c r="G664" s="120"/>
      <c r="H664" s="41"/>
      <c r="I664" s="41"/>
      <c r="J664" s="82"/>
      <c r="K664" s="290">
        <f t="shared" si="60"/>
        <v>0</v>
      </c>
      <c r="L664" s="291">
        <f t="shared" si="61"/>
        <v>0</v>
      </c>
      <c r="M664" s="290">
        <f>IF(P664="x",0,IF(I664&lt;(INDEX(Lookup!$U$2:$U$10,MATCH($D$43,Lookup!$S$2:$S$10,0))),0,ROUND(((_xlfn.DAYS(I664,H664)+1)*J664)/7,0)))</f>
        <v>0</v>
      </c>
      <c r="N664" s="408">
        <f t="shared" si="62"/>
        <v>0</v>
      </c>
      <c r="O664" s="332"/>
      <c r="P664" s="409"/>
      <c r="R664" s="457">
        <f t="shared" si="63"/>
        <v>0</v>
      </c>
      <c r="S664" s="469">
        <f t="shared" si="64"/>
        <v>0</v>
      </c>
    </row>
    <row r="665" spans="2:19" x14ac:dyDescent="0.35">
      <c r="B665" s="80"/>
      <c r="C665" s="119"/>
      <c r="D665" s="119"/>
      <c r="E665" s="84"/>
      <c r="F665" s="119"/>
      <c r="G665" s="120"/>
      <c r="H665" s="41"/>
      <c r="I665" s="41"/>
      <c r="J665" s="82"/>
      <c r="K665" s="290">
        <f t="shared" si="60"/>
        <v>0</v>
      </c>
      <c r="L665" s="291">
        <f t="shared" si="61"/>
        <v>0</v>
      </c>
      <c r="M665" s="290">
        <f>IF(P665="x",0,IF(I665&lt;(INDEX(Lookup!$U$2:$U$10,MATCH($D$43,Lookup!$S$2:$S$10,0))),0,ROUND(((_xlfn.DAYS(I665,H665)+1)*J665)/7,0)))</f>
        <v>0</v>
      </c>
      <c r="N665" s="408">
        <f t="shared" si="62"/>
        <v>0</v>
      </c>
      <c r="O665" s="332"/>
      <c r="P665" s="409"/>
      <c r="R665" s="457">
        <f t="shared" si="63"/>
        <v>0</v>
      </c>
      <c r="S665" s="469">
        <f t="shared" si="64"/>
        <v>0</v>
      </c>
    </row>
    <row r="666" spans="2:19" x14ac:dyDescent="0.35">
      <c r="B666" s="80"/>
      <c r="C666" s="119"/>
      <c r="D666" s="119"/>
      <c r="E666" s="84"/>
      <c r="F666" s="119"/>
      <c r="G666" s="120"/>
      <c r="H666" s="41"/>
      <c r="I666" s="41"/>
      <c r="J666" s="82"/>
      <c r="K666" s="290">
        <f t="shared" si="60"/>
        <v>0</v>
      </c>
      <c r="L666" s="291">
        <f t="shared" si="61"/>
        <v>0</v>
      </c>
      <c r="M666" s="290">
        <f>IF(P666="x",0,IF(I666&lt;(INDEX(Lookup!$U$2:$U$10,MATCH($D$43,Lookup!$S$2:$S$10,0))),0,ROUND(((_xlfn.DAYS(I666,H666)+1)*J666)/7,0)))</f>
        <v>0</v>
      </c>
      <c r="N666" s="408">
        <f t="shared" si="62"/>
        <v>0</v>
      </c>
      <c r="O666" s="332"/>
      <c r="P666" s="409"/>
      <c r="R666" s="457">
        <f t="shared" si="63"/>
        <v>0</v>
      </c>
      <c r="S666" s="469">
        <f t="shared" si="64"/>
        <v>0</v>
      </c>
    </row>
    <row r="667" spans="2:19" x14ac:dyDescent="0.35">
      <c r="B667" s="80"/>
      <c r="C667" s="119"/>
      <c r="D667" s="119"/>
      <c r="E667" s="84"/>
      <c r="F667" s="119"/>
      <c r="G667" s="120"/>
      <c r="H667" s="41"/>
      <c r="I667" s="41"/>
      <c r="J667" s="82"/>
      <c r="K667" s="290">
        <f t="shared" si="60"/>
        <v>0</v>
      </c>
      <c r="L667" s="291">
        <f t="shared" si="61"/>
        <v>0</v>
      </c>
      <c r="M667" s="290">
        <f>IF(P667="x",0,IF(I667&lt;(INDEX(Lookup!$U$2:$U$10,MATCH($D$43,Lookup!$S$2:$S$10,0))),0,ROUND(((_xlfn.DAYS(I667,H667)+1)*J667)/7,0)))</f>
        <v>0</v>
      </c>
      <c r="N667" s="408">
        <f t="shared" si="62"/>
        <v>0</v>
      </c>
      <c r="O667" s="332"/>
      <c r="P667" s="409"/>
      <c r="R667" s="457">
        <f t="shared" si="63"/>
        <v>0</v>
      </c>
      <c r="S667" s="469">
        <f t="shared" si="64"/>
        <v>0</v>
      </c>
    </row>
    <row r="668" spans="2:19" x14ac:dyDescent="0.35">
      <c r="B668" s="80"/>
      <c r="C668" s="119"/>
      <c r="D668" s="119"/>
      <c r="E668" s="84"/>
      <c r="F668" s="119"/>
      <c r="G668" s="120"/>
      <c r="H668" s="41"/>
      <c r="I668" s="41"/>
      <c r="J668" s="82"/>
      <c r="K668" s="290">
        <f t="shared" si="60"/>
        <v>0</v>
      </c>
      <c r="L668" s="291">
        <f t="shared" si="61"/>
        <v>0</v>
      </c>
      <c r="M668" s="290">
        <f>IF(P668="x",0,IF(I668&lt;(INDEX(Lookup!$U$2:$U$10,MATCH($D$43,Lookup!$S$2:$S$10,0))),0,ROUND(((_xlfn.DAYS(I668,H668)+1)*J668)/7,0)))</f>
        <v>0</v>
      </c>
      <c r="N668" s="408">
        <f t="shared" si="62"/>
        <v>0</v>
      </c>
      <c r="O668" s="332"/>
      <c r="P668" s="409"/>
      <c r="R668" s="457">
        <f t="shared" si="63"/>
        <v>0</v>
      </c>
      <c r="S668" s="469">
        <f t="shared" si="64"/>
        <v>0</v>
      </c>
    </row>
    <row r="669" spans="2:19" x14ac:dyDescent="0.35">
      <c r="B669" s="80"/>
      <c r="C669" s="119"/>
      <c r="D669" s="119"/>
      <c r="E669" s="84"/>
      <c r="F669" s="119"/>
      <c r="G669" s="120"/>
      <c r="H669" s="41"/>
      <c r="I669" s="41"/>
      <c r="J669" s="82"/>
      <c r="K669" s="290">
        <f t="shared" si="60"/>
        <v>0</v>
      </c>
      <c r="L669" s="291">
        <f t="shared" si="61"/>
        <v>0</v>
      </c>
      <c r="M669" s="290">
        <f>IF(P669="x",0,IF(I669&lt;(INDEX(Lookup!$U$2:$U$10,MATCH($D$43,Lookup!$S$2:$S$10,0))),0,ROUND(((_xlfn.DAYS(I669,H669)+1)*J669)/7,0)))</f>
        <v>0</v>
      </c>
      <c r="N669" s="408">
        <f t="shared" si="62"/>
        <v>0</v>
      </c>
      <c r="O669" s="332"/>
      <c r="P669" s="409"/>
      <c r="R669" s="457">
        <f t="shared" si="63"/>
        <v>0</v>
      </c>
      <c r="S669" s="469">
        <f t="shared" si="64"/>
        <v>0</v>
      </c>
    </row>
    <row r="670" spans="2:19" x14ac:dyDescent="0.35">
      <c r="B670" s="80"/>
      <c r="C670" s="119"/>
      <c r="D670" s="119"/>
      <c r="E670" s="84"/>
      <c r="F670" s="119"/>
      <c r="G670" s="120"/>
      <c r="H670" s="41"/>
      <c r="I670" s="41"/>
      <c r="J670" s="82"/>
      <c r="K670" s="290">
        <f t="shared" si="60"/>
        <v>0</v>
      </c>
      <c r="L670" s="291">
        <f t="shared" si="61"/>
        <v>0</v>
      </c>
      <c r="M670" s="290">
        <f>IF(P670="x",0,IF(I670&lt;(INDEX(Lookup!$U$2:$U$10,MATCH($D$43,Lookup!$S$2:$S$10,0))),0,ROUND(((_xlfn.DAYS(I670,H670)+1)*J670)/7,0)))</f>
        <v>0</v>
      </c>
      <c r="N670" s="408">
        <f t="shared" si="62"/>
        <v>0</v>
      </c>
      <c r="O670" s="332"/>
      <c r="P670" s="409"/>
      <c r="R670" s="457">
        <f t="shared" si="63"/>
        <v>0</v>
      </c>
      <c r="S670" s="469">
        <f t="shared" si="64"/>
        <v>0</v>
      </c>
    </row>
    <row r="671" spans="2:19" x14ac:dyDescent="0.35">
      <c r="B671" s="80"/>
      <c r="C671" s="119"/>
      <c r="D671" s="119"/>
      <c r="E671" s="84"/>
      <c r="F671" s="119"/>
      <c r="G671" s="120"/>
      <c r="H671" s="41"/>
      <c r="I671" s="41"/>
      <c r="J671" s="82"/>
      <c r="K671" s="290">
        <f t="shared" si="60"/>
        <v>0</v>
      </c>
      <c r="L671" s="291">
        <f t="shared" si="61"/>
        <v>0</v>
      </c>
      <c r="M671" s="290">
        <f>IF(P671="x",0,IF(I671&lt;(INDEX(Lookup!$U$2:$U$10,MATCH($D$43,Lookup!$S$2:$S$10,0))),0,ROUND(((_xlfn.DAYS(I671,H671)+1)*J671)/7,0)))</f>
        <v>0</v>
      </c>
      <c r="N671" s="408">
        <f t="shared" si="62"/>
        <v>0</v>
      </c>
      <c r="O671" s="332"/>
      <c r="P671" s="409"/>
      <c r="R671" s="457">
        <f t="shared" si="63"/>
        <v>0</v>
      </c>
      <c r="S671" s="469">
        <f t="shared" si="64"/>
        <v>0</v>
      </c>
    </row>
    <row r="672" spans="2:19" x14ac:dyDescent="0.35">
      <c r="B672" s="80"/>
      <c r="C672" s="119"/>
      <c r="D672" s="119"/>
      <c r="E672" s="84"/>
      <c r="F672" s="119"/>
      <c r="G672" s="120"/>
      <c r="H672" s="41"/>
      <c r="I672" s="41"/>
      <c r="J672" s="82"/>
      <c r="K672" s="290">
        <f t="shared" si="60"/>
        <v>0</v>
      </c>
      <c r="L672" s="291">
        <f t="shared" si="61"/>
        <v>0</v>
      </c>
      <c r="M672" s="290">
        <f>IF(P672="x",0,IF(I672&lt;(INDEX(Lookup!$U$2:$U$10,MATCH($D$43,Lookup!$S$2:$S$10,0))),0,ROUND(((_xlfn.DAYS(I672,H672)+1)*J672)/7,0)))</f>
        <v>0</v>
      </c>
      <c r="N672" s="408">
        <f t="shared" si="62"/>
        <v>0</v>
      </c>
      <c r="O672" s="332"/>
      <c r="P672" s="409"/>
      <c r="R672" s="457">
        <f t="shared" si="63"/>
        <v>0</v>
      </c>
      <c r="S672" s="469">
        <f t="shared" si="64"/>
        <v>0</v>
      </c>
    </row>
    <row r="673" spans="2:19" x14ac:dyDescent="0.35">
      <c r="B673" s="80"/>
      <c r="C673" s="119"/>
      <c r="D673" s="119"/>
      <c r="E673" s="84"/>
      <c r="F673" s="119"/>
      <c r="G673" s="120"/>
      <c r="H673" s="41"/>
      <c r="I673" s="41"/>
      <c r="J673" s="82"/>
      <c r="K673" s="290">
        <f t="shared" si="60"/>
        <v>0</v>
      </c>
      <c r="L673" s="291">
        <f t="shared" si="61"/>
        <v>0</v>
      </c>
      <c r="M673" s="290">
        <f>IF(P673="x",0,IF(I673&lt;(INDEX(Lookup!$U$2:$U$10,MATCH($D$43,Lookup!$S$2:$S$10,0))),0,ROUND(((_xlfn.DAYS(I673,H673)+1)*J673)/7,0)))</f>
        <v>0</v>
      </c>
      <c r="N673" s="408">
        <f t="shared" si="62"/>
        <v>0</v>
      </c>
      <c r="O673" s="332"/>
      <c r="P673" s="409"/>
      <c r="R673" s="457">
        <f t="shared" si="63"/>
        <v>0</v>
      </c>
      <c r="S673" s="469">
        <f t="shared" si="64"/>
        <v>0</v>
      </c>
    </row>
    <row r="674" spans="2:19" x14ac:dyDescent="0.35">
      <c r="B674" s="80"/>
      <c r="C674" s="119"/>
      <c r="D674" s="119"/>
      <c r="E674" s="84"/>
      <c r="F674" s="119"/>
      <c r="G674" s="120"/>
      <c r="H674" s="41"/>
      <c r="I674" s="41"/>
      <c r="J674" s="82"/>
      <c r="K674" s="290">
        <f t="shared" si="60"/>
        <v>0</v>
      </c>
      <c r="L674" s="291">
        <f t="shared" si="61"/>
        <v>0</v>
      </c>
      <c r="M674" s="290">
        <f>IF(P674="x",0,IF(I674&lt;(INDEX(Lookup!$U$2:$U$10,MATCH($D$43,Lookup!$S$2:$S$10,0))),0,ROUND(((_xlfn.DAYS(I674,H674)+1)*J674)/7,0)))</f>
        <v>0</v>
      </c>
      <c r="N674" s="408">
        <f t="shared" si="62"/>
        <v>0</v>
      </c>
      <c r="O674" s="332"/>
      <c r="P674" s="409"/>
      <c r="R674" s="457">
        <f t="shared" si="63"/>
        <v>0</v>
      </c>
      <c r="S674" s="469">
        <f t="shared" si="64"/>
        <v>0</v>
      </c>
    </row>
    <row r="675" spans="2:19" x14ac:dyDescent="0.35">
      <c r="B675" s="80"/>
      <c r="C675" s="119"/>
      <c r="D675" s="119"/>
      <c r="E675" s="84"/>
      <c r="F675" s="119"/>
      <c r="G675" s="120"/>
      <c r="H675" s="41"/>
      <c r="I675" s="41"/>
      <c r="J675" s="82"/>
      <c r="K675" s="290">
        <f t="shared" si="60"/>
        <v>0</v>
      </c>
      <c r="L675" s="291">
        <f t="shared" si="61"/>
        <v>0</v>
      </c>
      <c r="M675" s="290">
        <f>IF(P675="x",0,IF(I675&lt;(INDEX(Lookup!$U$2:$U$10,MATCH($D$43,Lookup!$S$2:$S$10,0))),0,ROUND(((_xlfn.DAYS(I675,H675)+1)*J675)/7,0)))</f>
        <v>0</v>
      </c>
      <c r="N675" s="408">
        <f t="shared" si="62"/>
        <v>0</v>
      </c>
      <c r="O675" s="332"/>
      <c r="P675" s="409"/>
      <c r="R675" s="457">
        <f t="shared" si="63"/>
        <v>0</v>
      </c>
      <c r="S675" s="469">
        <f t="shared" si="64"/>
        <v>0</v>
      </c>
    </row>
    <row r="676" spans="2:19" x14ac:dyDescent="0.35">
      <c r="B676" s="80"/>
      <c r="C676" s="119"/>
      <c r="D676" s="119"/>
      <c r="E676" s="84"/>
      <c r="F676" s="119"/>
      <c r="G676" s="120"/>
      <c r="H676" s="41"/>
      <c r="I676" s="41"/>
      <c r="J676" s="82"/>
      <c r="K676" s="290">
        <f t="shared" si="60"/>
        <v>0</v>
      </c>
      <c r="L676" s="291">
        <f t="shared" si="61"/>
        <v>0</v>
      </c>
      <c r="M676" s="290">
        <f>IF(P676="x",0,IF(I676&lt;(INDEX(Lookup!$U$2:$U$10,MATCH($D$43,Lookup!$S$2:$S$10,0))),0,ROUND(((_xlfn.DAYS(I676,H676)+1)*J676)/7,0)))</f>
        <v>0</v>
      </c>
      <c r="N676" s="408">
        <f t="shared" si="62"/>
        <v>0</v>
      </c>
      <c r="O676" s="332"/>
      <c r="P676" s="409"/>
      <c r="R676" s="457">
        <f t="shared" si="63"/>
        <v>0</v>
      </c>
      <c r="S676" s="469">
        <f t="shared" si="64"/>
        <v>0</v>
      </c>
    </row>
    <row r="677" spans="2:19" x14ac:dyDescent="0.35">
      <c r="B677" s="80"/>
      <c r="C677" s="119"/>
      <c r="D677" s="119"/>
      <c r="E677" s="84"/>
      <c r="F677" s="119"/>
      <c r="G677" s="120"/>
      <c r="H677" s="41"/>
      <c r="I677" s="41"/>
      <c r="J677" s="82"/>
      <c r="K677" s="290">
        <f t="shared" si="60"/>
        <v>0</v>
      </c>
      <c r="L677" s="291">
        <f t="shared" si="61"/>
        <v>0</v>
      </c>
      <c r="M677" s="290">
        <f>IF(P677="x",0,IF(I677&lt;(INDEX(Lookup!$U$2:$U$10,MATCH($D$43,Lookup!$S$2:$S$10,0))),0,ROUND(((_xlfn.DAYS(I677,H677)+1)*J677)/7,0)))</f>
        <v>0</v>
      </c>
      <c r="N677" s="408">
        <f t="shared" si="62"/>
        <v>0</v>
      </c>
      <c r="O677" s="332"/>
      <c r="P677" s="409"/>
      <c r="R677" s="457">
        <f t="shared" si="63"/>
        <v>0</v>
      </c>
      <c r="S677" s="469">
        <f t="shared" si="64"/>
        <v>0</v>
      </c>
    </row>
    <row r="678" spans="2:19" x14ac:dyDescent="0.35">
      <c r="B678" s="80"/>
      <c r="C678" s="119"/>
      <c r="D678" s="119"/>
      <c r="E678" s="84"/>
      <c r="F678" s="119"/>
      <c r="G678" s="120"/>
      <c r="H678" s="41"/>
      <c r="I678" s="41"/>
      <c r="J678" s="82"/>
      <c r="K678" s="290">
        <f t="shared" si="60"/>
        <v>0</v>
      </c>
      <c r="L678" s="291">
        <f t="shared" si="61"/>
        <v>0</v>
      </c>
      <c r="M678" s="290">
        <f>IF(P678="x",0,IF(I678&lt;(INDEX(Lookup!$U$2:$U$10,MATCH($D$43,Lookup!$S$2:$S$10,0))),0,ROUND(((_xlfn.DAYS(I678,H678)+1)*J678)/7,0)))</f>
        <v>0</v>
      </c>
      <c r="N678" s="408">
        <f t="shared" si="62"/>
        <v>0</v>
      </c>
      <c r="O678" s="332"/>
      <c r="P678" s="409"/>
      <c r="R678" s="457">
        <f t="shared" si="63"/>
        <v>0</v>
      </c>
      <c r="S678" s="469">
        <f t="shared" si="64"/>
        <v>0</v>
      </c>
    </row>
    <row r="679" spans="2:19" x14ac:dyDescent="0.35">
      <c r="B679" s="80"/>
      <c r="C679" s="119"/>
      <c r="D679" s="119"/>
      <c r="E679" s="84"/>
      <c r="F679" s="119"/>
      <c r="G679" s="120"/>
      <c r="H679" s="41"/>
      <c r="I679" s="41"/>
      <c r="J679" s="82"/>
      <c r="K679" s="290">
        <f t="shared" si="60"/>
        <v>0</v>
      </c>
      <c r="L679" s="291">
        <f t="shared" si="61"/>
        <v>0</v>
      </c>
      <c r="M679" s="290">
        <f>IF(P679="x",0,IF(I679&lt;(INDEX(Lookup!$U$2:$U$10,MATCH($D$43,Lookup!$S$2:$S$10,0))),0,ROUND(((_xlfn.DAYS(I679,H679)+1)*J679)/7,0)))</f>
        <v>0</v>
      </c>
      <c r="N679" s="408">
        <f t="shared" si="62"/>
        <v>0</v>
      </c>
      <c r="O679" s="332"/>
      <c r="P679" s="409"/>
      <c r="R679" s="457">
        <f t="shared" si="63"/>
        <v>0</v>
      </c>
      <c r="S679" s="469">
        <f t="shared" si="64"/>
        <v>0</v>
      </c>
    </row>
    <row r="680" spans="2:19" x14ac:dyDescent="0.35">
      <c r="B680" s="80"/>
      <c r="C680" s="119"/>
      <c r="D680" s="119"/>
      <c r="E680" s="84"/>
      <c r="F680" s="119"/>
      <c r="G680" s="120"/>
      <c r="H680" s="41"/>
      <c r="I680" s="41"/>
      <c r="J680" s="82"/>
      <c r="K680" s="290">
        <f t="shared" si="60"/>
        <v>0</v>
      </c>
      <c r="L680" s="291">
        <f t="shared" si="61"/>
        <v>0</v>
      </c>
      <c r="M680" s="290">
        <f>IF(P680="x",0,IF(I680&lt;(INDEX(Lookup!$U$2:$U$10,MATCH($D$43,Lookup!$S$2:$S$10,0))),0,ROUND(((_xlfn.DAYS(I680,H680)+1)*J680)/7,0)))</f>
        <v>0</v>
      </c>
      <c r="N680" s="408">
        <f t="shared" si="62"/>
        <v>0</v>
      </c>
      <c r="O680" s="332"/>
      <c r="P680" s="409"/>
      <c r="R680" s="457">
        <f t="shared" si="63"/>
        <v>0</v>
      </c>
      <c r="S680" s="469">
        <f t="shared" si="64"/>
        <v>0</v>
      </c>
    </row>
    <row r="681" spans="2:19" x14ac:dyDescent="0.35">
      <c r="B681" s="80"/>
      <c r="C681" s="119"/>
      <c r="D681" s="119"/>
      <c r="E681" s="84"/>
      <c r="F681" s="119"/>
      <c r="G681" s="120"/>
      <c r="H681" s="41"/>
      <c r="I681" s="41"/>
      <c r="J681" s="82"/>
      <c r="K681" s="290">
        <f t="shared" si="60"/>
        <v>0</v>
      </c>
      <c r="L681" s="291">
        <f t="shared" si="61"/>
        <v>0</v>
      </c>
      <c r="M681" s="290">
        <f>IF(P681="x",0,IF(I681&lt;(INDEX(Lookup!$U$2:$U$10,MATCH($D$43,Lookup!$S$2:$S$10,0))),0,ROUND(((_xlfn.DAYS(I681,H681)+1)*J681)/7,0)))</f>
        <v>0</v>
      </c>
      <c r="N681" s="408">
        <f t="shared" si="62"/>
        <v>0</v>
      </c>
      <c r="O681" s="332"/>
      <c r="P681" s="409"/>
      <c r="R681" s="457">
        <f t="shared" si="63"/>
        <v>0</v>
      </c>
      <c r="S681" s="469">
        <f t="shared" si="64"/>
        <v>0</v>
      </c>
    </row>
    <row r="682" spans="2:19" x14ac:dyDescent="0.35">
      <c r="B682" s="80"/>
      <c r="C682" s="119"/>
      <c r="D682" s="119"/>
      <c r="E682" s="84"/>
      <c r="F682" s="119"/>
      <c r="G682" s="120"/>
      <c r="H682" s="41"/>
      <c r="I682" s="41"/>
      <c r="J682" s="82"/>
      <c r="K682" s="290">
        <f t="shared" si="60"/>
        <v>0</v>
      </c>
      <c r="L682" s="291">
        <f t="shared" si="61"/>
        <v>0</v>
      </c>
      <c r="M682" s="290">
        <f>IF(P682="x",0,IF(I682&lt;(INDEX(Lookup!$U$2:$U$10,MATCH($D$43,Lookup!$S$2:$S$10,0))),0,ROUND(((_xlfn.DAYS(I682,H682)+1)*J682)/7,0)))</f>
        <v>0</v>
      </c>
      <c r="N682" s="408">
        <f t="shared" si="62"/>
        <v>0</v>
      </c>
      <c r="O682" s="332"/>
      <c r="P682" s="409"/>
      <c r="R682" s="457">
        <f t="shared" si="63"/>
        <v>0</v>
      </c>
      <c r="S682" s="469">
        <f t="shared" si="64"/>
        <v>0</v>
      </c>
    </row>
    <row r="683" spans="2:19" x14ac:dyDescent="0.35">
      <c r="B683" s="80"/>
      <c r="C683" s="119"/>
      <c r="D683" s="119"/>
      <c r="E683" s="84"/>
      <c r="F683" s="119"/>
      <c r="G683" s="120"/>
      <c r="H683" s="41"/>
      <c r="I683" s="41"/>
      <c r="J683" s="82"/>
      <c r="K683" s="290">
        <f t="shared" si="60"/>
        <v>0</v>
      </c>
      <c r="L683" s="291">
        <f t="shared" si="61"/>
        <v>0</v>
      </c>
      <c r="M683" s="290">
        <f>IF(P683="x",0,IF(I683&lt;(INDEX(Lookup!$U$2:$U$10,MATCH($D$43,Lookup!$S$2:$S$10,0))),0,ROUND(((_xlfn.DAYS(I683,H683)+1)*J683)/7,0)))</f>
        <v>0</v>
      </c>
      <c r="N683" s="408">
        <f t="shared" si="62"/>
        <v>0</v>
      </c>
      <c r="O683" s="332"/>
      <c r="P683" s="409"/>
      <c r="R683" s="457">
        <f t="shared" si="63"/>
        <v>0</v>
      </c>
      <c r="S683" s="469">
        <f t="shared" si="64"/>
        <v>0</v>
      </c>
    </row>
    <row r="684" spans="2:19" x14ac:dyDescent="0.35">
      <c r="B684" s="80"/>
      <c r="C684" s="119"/>
      <c r="D684" s="119"/>
      <c r="E684" s="84"/>
      <c r="F684" s="119"/>
      <c r="G684" s="120"/>
      <c r="H684" s="41"/>
      <c r="I684" s="41"/>
      <c r="J684" s="82"/>
      <c r="K684" s="290">
        <f t="shared" si="60"/>
        <v>0</v>
      </c>
      <c r="L684" s="291">
        <f t="shared" si="61"/>
        <v>0</v>
      </c>
      <c r="M684" s="290">
        <f>IF(P684="x",0,IF(I684&lt;(INDEX(Lookup!$U$2:$U$10,MATCH($D$43,Lookup!$S$2:$S$10,0))),0,ROUND(((_xlfn.DAYS(I684,H684)+1)*J684)/7,0)))</f>
        <v>0</v>
      </c>
      <c r="N684" s="408">
        <f t="shared" si="62"/>
        <v>0</v>
      </c>
      <c r="O684" s="332"/>
      <c r="P684" s="409"/>
      <c r="R684" s="457">
        <f t="shared" si="63"/>
        <v>0</v>
      </c>
      <c r="S684" s="469">
        <f t="shared" si="64"/>
        <v>0</v>
      </c>
    </row>
    <row r="685" spans="2:19" x14ac:dyDescent="0.35">
      <c r="B685" s="80"/>
      <c r="C685" s="119"/>
      <c r="D685" s="119"/>
      <c r="E685" s="84"/>
      <c r="F685" s="119"/>
      <c r="G685" s="120"/>
      <c r="H685" s="41"/>
      <c r="I685" s="41"/>
      <c r="J685" s="82"/>
      <c r="K685" s="290">
        <f t="shared" si="60"/>
        <v>0</v>
      </c>
      <c r="L685" s="291">
        <f t="shared" si="61"/>
        <v>0</v>
      </c>
      <c r="M685" s="290">
        <f>IF(P685="x",0,IF(I685&lt;(INDEX(Lookup!$U$2:$U$10,MATCH($D$43,Lookup!$S$2:$S$10,0))),0,ROUND(((_xlfn.DAYS(I685,H685)+1)*J685)/7,0)))</f>
        <v>0</v>
      </c>
      <c r="N685" s="408">
        <f t="shared" si="62"/>
        <v>0</v>
      </c>
      <c r="O685" s="332"/>
      <c r="P685" s="409"/>
      <c r="R685" s="457">
        <f t="shared" si="63"/>
        <v>0</v>
      </c>
      <c r="S685" s="469">
        <f t="shared" si="64"/>
        <v>0</v>
      </c>
    </row>
    <row r="686" spans="2:19" x14ac:dyDescent="0.35">
      <c r="B686" s="80"/>
      <c r="C686" s="119"/>
      <c r="D686" s="119"/>
      <c r="E686" s="84"/>
      <c r="F686" s="119"/>
      <c r="G686" s="120"/>
      <c r="H686" s="41"/>
      <c r="I686" s="41"/>
      <c r="J686" s="82"/>
      <c r="K686" s="290">
        <f t="shared" si="60"/>
        <v>0</v>
      </c>
      <c r="L686" s="291">
        <f t="shared" si="61"/>
        <v>0</v>
      </c>
      <c r="M686" s="290">
        <f>IF(P686="x",0,IF(I686&lt;(INDEX(Lookup!$U$2:$U$10,MATCH($D$43,Lookup!$S$2:$S$10,0))),0,ROUND(((_xlfn.DAYS(I686,H686)+1)*J686)/7,0)))</f>
        <v>0</v>
      </c>
      <c r="N686" s="408">
        <f t="shared" si="62"/>
        <v>0</v>
      </c>
      <c r="O686" s="332"/>
      <c r="P686" s="409"/>
      <c r="R686" s="457">
        <f t="shared" si="63"/>
        <v>0</v>
      </c>
      <c r="S686" s="469">
        <f t="shared" si="64"/>
        <v>0</v>
      </c>
    </row>
    <row r="687" spans="2:19" x14ac:dyDescent="0.35">
      <c r="B687" s="80"/>
      <c r="C687" s="119"/>
      <c r="D687" s="119"/>
      <c r="E687" s="84"/>
      <c r="F687" s="119"/>
      <c r="G687" s="120"/>
      <c r="H687" s="41"/>
      <c r="I687" s="41"/>
      <c r="J687" s="82"/>
      <c r="K687" s="290">
        <f t="shared" ref="K687:K750" si="65">ROUND(((_xlfn.DAYS(I687,H687)+1)*J687)/7,0)</f>
        <v>0</v>
      </c>
      <c r="L687" s="291">
        <f t="shared" ref="L687:L750" si="66">K687*$K$6</f>
        <v>0</v>
      </c>
      <c r="M687" s="290">
        <f>IF(P687="x",0,IF(I687&lt;(INDEX(Lookup!$U$2:$U$10,MATCH($D$43,Lookup!$S$2:$S$10,0))),0,ROUND(((_xlfn.DAYS(I687,H687)+1)*J687)/7,0)))</f>
        <v>0</v>
      </c>
      <c r="N687" s="408">
        <f t="shared" ref="N687:N750" si="67">M687*$K$6</f>
        <v>0</v>
      </c>
      <c r="O687" s="332"/>
      <c r="P687" s="409"/>
      <c r="R687" s="457">
        <f t="shared" ref="R687:R750" si="68">L687*$I$30</f>
        <v>0</v>
      </c>
      <c r="S687" s="469">
        <f t="shared" ref="S687:S750" si="69">N687*$I$40</f>
        <v>0</v>
      </c>
    </row>
    <row r="688" spans="2:19" x14ac:dyDescent="0.35">
      <c r="B688" s="80"/>
      <c r="C688" s="119"/>
      <c r="D688" s="119"/>
      <c r="E688" s="84"/>
      <c r="F688" s="119"/>
      <c r="G688" s="120"/>
      <c r="H688" s="41"/>
      <c r="I688" s="41"/>
      <c r="J688" s="82"/>
      <c r="K688" s="290">
        <f t="shared" si="65"/>
        <v>0</v>
      </c>
      <c r="L688" s="291">
        <f t="shared" si="66"/>
        <v>0</v>
      </c>
      <c r="M688" s="290">
        <f>IF(P688="x",0,IF(I688&lt;(INDEX(Lookup!$U$2:$U$10,MATCH($D$43,Lookup!$S$2:$S$10,0))),0,ROUND(((_xlfn.DAYS(I688,H688)+1)*J688)/7,0)))</f>
        <v>0</v>
      </c>
      <c r="N688" s="408">
        <f t="shared" si="67"/>
        <v>0</v>
      </c>
      <c r="O688" s="332"/>
      <c r="P688" s="409"/>
      <c r="R688" s="457">
        <f t="shared" si="68"/>
        <v>0</v>
      </c>
      <c r="S688" s="469">
        <f t="shared" si="69"/>
        <v>0</v>
      </c>
    </row>
    <row r="689" spans="2:19" x14ac:dyDescent="0.35">
      <c r="B689" s="80"/>
      <c r="C689" s="119"/>
      <c r="D689" s="119"/>
      <c r="E689" s="84"/>
      <c r="F689" s="119"/>
      <c r="G689" s="120"/>
      <c r="H689" s="41"/>
      <c r="I689" s="41"/>
      <c r="J689" s="82"/>
      <c r="K689" s="290">
        <f t="shared" si="65"/>
        <v>0</v>
      </c>
      <c r="L689" s="291">
        <f t="shared" si="66"/>
        <v>0</v>
      </c>
      <c r="M689" s="290">
        <f>IF(P689="x",0,IF(I689&lt;(INDEX(Lookup!$U$2:$U$10,MATCH($D$43,Lookup!$S$2:$S$10,0))),0,ROUND(((_xlfn.DAYS(I689,H689)+1)*J689)/7,0)))</f>
        <v>0</v>
      </c>
      <c r="N689" s="408">
        <f t="shared" si="67"/>
        <v>0</v>
      </c>
      <c r="O689" s="332"/>
      <c r="P689" s="409"/>
      <c r="R689" s="457">
        <f t="shared" si="68"/>
        <v>0</v>
      </c>
      <c r="S689" s="469">
        <f t="shared" si="69"/>
        <v>0</v>
      </c>
    </row>
    <row r="690" spans="2:19" x14ac:dyDescent="0.35">
      <c r="B690" s="80"/>
      <c r="C690" s="119"/>
      <c r="D690" s="119"/>
      <c r="E690" s="84"/>
      <c r="F690" s="119"/>
      <c r="G690" s="120"/>
      <c r="H690" s="41"/>
      <c r="I690" s="41"/>
      <c r="J690" s="82"/>
      <c r="K690" s="290">
        <f t="shared" si="65"/>
        <v>0</v>
      </c>
      <c r="L690" s="291">
        <f t="shared" si="66"/>
        <v>0</v>
      </c>
      <c r="M690" s="290">
        <f>IF(P690="x",0,IF(I690&lt;(INDEX(Lookup!$U$2:$U$10,MATCH($D$43,Lookup!$S$2:$S$10,0))),0,ROUND(((_xlfn.DAYS(I690,H690)+1)*J690)/7,0)))</f>
        <v>0</v>
      </c>
      <c r="N690" s="408">
        <f t="shared" si="67"/>
        <v>0</v>
      </c>
      <c r="O690" s="332"/>
      <c r="P690" s="409"/>
      <c r="R690" s="457">
        <f t="shared" si="68"/>
        <v>0</v>
      </c>
      <c r="S690" s="469">
        <f t="shared" si="69"/>
        <v>0</v>
      </c>
    </row>
    <row r="691" spans="2:19" x14ac:dyDescent="0.35">
      <c r="B691" s="80"/>
      <c r="C691" s="119"/>
      <c r="D691" s="119"/>
      <c r="E691" s="84"/>
      <c r="F691" s="119"/>
      <c r="G691" s="120"/>
      <c r="H691" s="41"/>
      <c r="I691" s="41"/>
      <c r="J691" s="82"/>
      <c r="K691" s="290">
        <f t="shared" si="65"/>
        <v>0</v>
      </c>
      <c r="L691" s="291">
        <f t="shared" si="66"/>
        <v>0</v>
      </c>
      <c r="M691" s="290">
        <f>IF(P691="x",0,IF(I691&lt;(INDEX(Lookup!$U$2:$U$10,MATCH($D$43,Lookup!$S$2:$S$10,0))),0,ROUND(((_xlfn.DAYS(I691,H691)+1)*J691)/7,0)))</f>
        <v>0</v>
      </c>
      <c r="N691" s="408">
        <f t="shared" si="67"/>
        <v>0</v>
      </c>
      <c r="O691" s="332"/>
      <c r="P691" s="409"/>
      <c r="R691" s="457">
        <f t="shared" si="68"/>
        <v>0</v>
      </c>
      <c r="S691" s="469">
        <f t="shared" si="69"/>
        <v>0</v>
      </c>
    </row>
    <row r="692" spans="2:19" x14ac:dyDescent="0.35">
      <c r="B692" s="80"/>
      <c r="C692" s="119"/>
      <c r="D692" s="119"/>
      <c r="E692" s="84"/>
      <c r="F692" s="119"/>
      <c r="G692" s="120"/>
      <c r="H692" s="41"/>
      <c r="I692" s="41"/>
      <c r="J692" s="82"/>
      <c r="K692" s="290">
        <f t="shared" si="65"/>
        <v>0</v>
      </c>
      <c r="L692" s="291">
        <f t="shared" si="66"/>
        <v>0</v>
      </c>
      <c r="M692" s="290">
        <f>IF(P692="x",0,IF(I692&lt;(INDEX(Lookup!$U$2:$U$10,MATCH($D$43,Lookup!$S$2:$S$10,0))),0,ROUND(((_xlfn.DAYS(I692,H692)+1)*J692)/7,0)))</f>
        <v>0</v>
      </c>
      <c r="N692" s="408">
        <f t="shared" si="67"/>
        <v>0</v>
      </c>
      <c r="O692" s="332"/>
      <c r="P692" s="409"/>
      <c r="R692" s="457">
        <f t="shared" si="68"/>
        <v>0</v>
      </c>
      <c r="S692" s="469">
        <f t="shared" si="69"/>
        <v>0</v>
      </c>
    </row>
    <row r="693" spans="2:19" x14ac:dyDescent="0.35">
      <c r="B693" s="80"/>
      <c r="C693" s="119"/>
      <c r="D693" s="119"/>
      <c r="E693" s="84"/>
      <c r="F693" s="119"/>
      <c r="G693" s="120"/>
      <c r="H693" s="41"/>
      <c r="I693" s="41"/>
      <c r="J693" s="82"/>
      <c r="K693" s="290">
        <f t="shared" si="65"/>
        <v>0</v>
      </c>
      <c r="L693" s="291">
        <f t="shared" si="66"/>
        <v>0</v>
      </c>
      <c r="M693" s="290">
        <f>IF(P693="x",0,IF(I693&lt;(INDEX(Lookup!$U$2:$U$10,MATCH($D$43,Lookup!$S$2:$S$10,0))),0,ROUND(((_xlfn.DAYS(I693,H693)+1)*J693)/7,0)))</f>
        <v>0</v>
      </c>
      <c r="N693" s="408">
        <f t="shared" si="67"/>
        <v>0</v>
      </c>
      <c r="O693" s="332"/>
      <c r="P693" s="409"/>
      <c r="R693" s="457">
        <f t="shared" si="68"/>
        <v>0</v>
      </c>
      <c r="S693" s="469">
        <f t="shared" si="69"/>
        <v>0</v>
      </c>
    </row>
    <row r="694" spans="2:19" x14ac:dyDescent="0.35">
      <c r="B694" s="80"/>
      <c r="C694" s="119"/>
      <c r="D694" s="119"/>
      <c r="E694" s="84"/>
      <c r="F694" s="119"/>
      <c r="G694" s="120"/>
      <c r="H694" s="41"/>
      <c r="I694" s="41"/>
      <c r="J694" s="82"/>
      <c r="K694" s="290">
        <f t="shared" si="65"/>
        <v>0</v>
      </c>
      <c r="L694" s="291">
        <f t="shared" si="66"/>
        <v>0</v>
      </c>
      <c r="M694" s="290">
        <f>IF(P694="x",0,IF(I694&lt;(INDEX(Lookup!$U$2:$U$10,MATCH($D$43,Lookup!$S$2:$S$10,0))),0,ROUND(((_xlfn.DAYS(I694,H694)+1)*J694)/7,0)))</f>
        <v>0</v>
      </c>
      <c r="N694" s="408">
        <f t="shared" si="67"/>
        <v>0</v>
      </c>
      <c r="O694" s="332"/>
      <c r="P694" s="409"/>
      <c r="R694" s="457">
        <f t="shared" si="68"/>
        <v>0</v>
      </c>
      <c r="S694" s="469">
        <f t="shared" si="69"/>
        <v>0</v>
      </c>
    </row>
    <row r="695" spans="2:19" x14ac:dyDescent="0.35">
      <c r="B695" s="80"/>
      <c r="C695" s="119"/>
      <c r="D695" s="119"/>
      <c r="E695" s="84"/>
      <c r="F695" s="119"/>
      <c r="G695" s="120"/>
      <c r="H695" s="41"/>
      <c r="I695" s="41"/>
      <c r="J695" s="82"/>
      <c r="K695" s="290">
        <f t="shared" si="65"/>
        <v>0</v>
      </c>
      <c r="L695" s="291">
        <f t="shared" si="66"/>
        <v>0</v>
      </c>
      <c r="M695" s="290">
        <f>IF(P695="x",0,IF(I695&lt;(INDEX(Lookup!$U$2:$U$10,MATCH($D$43,Lookup!$S$2:$S$10,0))),0,ROUND(((_xlfn.DAYS(I695,H695)+1)*J695)/7,0)))</f>
        <v>0</v>
      </c>
      <c r="N695" s="408">
        <f t="shared" si="67"/>
        <v>0</v>
      </c>
      <c r="O695" s="332"/>
      <c r="P695" s="409"/>
      <c r="R695" s="457">
        <f t="shared" si="68"/>
        <v>0</v>
      </c>
      <c r="S695" s="469">
        <f t="shared" si="69"/>
        <v>0</v>
      </c>
    </row>
    <row r="696" spans="2:19" x14ac:dyDescent="0.35">
      <c r="B696" s="80"/>
      <c r="C696" s="119"/>
      <c r="D696" s="119"/>
      <c r="E696" s="84"/>
      <c r="F696" s="119"/>
      <c r="G696" s="120"/>
      <c r="H696" s="41"/>
      <c r="I696" s="41"/>
      <c r="J696" s="82"/>
      <c r="K696" s="290">
        <f t="shared" si="65"/>
        <v>0</v>
      </c>
      <c r="L696" s="291">
        <f t="shared" si="66"/>
        <v>0</v>
      </c>
      <c r="M696" s="290">
        <f>IF(P696="x",0,IF(I696&lt;(INDEX(Lookup!$U$2:$U$10,MATCH($D$43,Lookup!$S$2:$S$10,0))),0,ROUND(((_xlfn.DAYS(I696,H696)+1)*J696)/7,0)))</f>
        <v>0</v>
      </c>
      <c r="N696" s="408">
        <f t="shared" si="67"/>
        <v>0</v>
      </c>
      <c r="O696" s="332"/>
      <c r="P696" s="409"/>
      <c r="R696" s="457">
        <f t="shared" si="68"/>
        <v>0</v>
      </c>
      <c r="S696" s="469">
        <f t="shared" si="69"/>
        <v>0</v>
      </c>
    </row>
    <row r="697" spans="2:19" x14ac:dyDescent="0.35">
      <c r="B697" s="80"/>
      <c r="C697" s="119"/>
      <c r="D697" s="119"/>
      <c r="E697" s="84"/>
      <c r="F697" s="119"/>
      <c r="G697" s="120"/>
      <c r="H697" s="41"/>
      <c r="I697" s="41"/>
      <c r="J697" s="82"/>
      <c r="K697" s="290">
        <f t="shared" si="65"/>
        <v>0</v>
      </c>
      <c r="L697" s="291">
        <f t="shared" si="66"/>
        <v>0</v>
      </c>
      <c r="M697" s="290">
        <f>IF(P697="x",0,IF(I697&lt;(INDEX(Lookup!$U$2:$U$10,MATCH($D$43,Lookup!$S$2:$S$10,0))),0,ROUND(((_xlfn.DAYS(I697,H697)+1)*J697)/7,0)))</f>
        <v>0</v>
      </c>
      <c r="N697" s="408">
        <f t="shared" si="67"/>
        <v>0</v>
      </c>
      <c r="O697" s="332"/>
      <c r="P697" s="409"/>
      <c r="R697" s="457">
        <f t="shared" si="68"/>
        <v>0</v>
      </c>
      <c r="S697" s="469">
        <f t="shared" si="69"/>
        <v>0</v>
      </c>
    </row>
    <row r="698" spans="2:19" x14ac:dyDescent="0.35">
      <c r="B698" s="80"/>
      <c r="C698" s="119"/>
      <c r="D698" s="119"/>
      <c r="E698" s="84"/>
      <c r="F698" s="119"/>
      <c r="G698" s="120"/>
      <c r="H698" s="41"/>
      <c r="I698" s="41"/>
      <c r="J698" s="82"/>
      <c r="K698" s="290">
        <f t="shared" si="65"/>
        <v>0</v>
      </c>
      <c r="L698" s="291">
        <f t="shared" si="66"/>
        <v>0</v>
      </c>
      <c r="M698" s="290">
        <f>IF(P698="x",0,IF(I698&lt;(INDEX(Lookup!$U$2:$U$10,MATCH($D$43,Lookup!$S$2:$S$10,0))),0,ROUND(((_xlfn.DAYS(I698,H698)+1)*J698)/7,0)))</f>
        <v>0</v>
      </c>
      <c r="N698" s="408">
        <f t="shared" si="67"/>
        <v>0</v>
      </c>
      <c r="O698" s="332"/>
      <c r="P698" s="409"/>
      <c r="R698" s="457">
        <f t="shared" si="68"/>
        <v>0</v>
      </c>
      <c r="S698" s="469">
        <f t="shared" si="69"/>
        <v>0</v>
      </c>
    </row>
    <row r="699" spans="2:19" x14ac:dyDescent="0.35">
      <c r="B699" s="80"/>
      <c r="C699" s="119"/>
      <c r="D699" s="119"/>
      <c r="E699" s="84"/>
      <c r="F699" s="119"/>
      <c r="G699" s="120"/>
      <c r="H699" s="41"/>
      <c r="I699" s="41"/>
      <c r="J699" s="82"/>
      <c r="K699" s="290">
        <f t="shared" si="65"/>
        <v>0</v>
      </c>
      <c r="L699" s="291">
        <f t="shared" si="66"/>
        <v>0</v>
      </c>
      <c r="M699" s="290">
        <f>IF(P699="x",0,IF(I699&lt;(INDEX(Lookup!$U$2:$U$10,MATCH($D$43,Lookup!$S$2:$S$10,0))),0,ROUND(((_xlfn.DAYS(I699,H699)+1)*J699)/7,0)))</f>
        <v>0</v>
      </c>
      <c r="N699" s="408">
        <f t="shared" si="67"/>
        <v>0</v>
      </c>
      <c r="O699" s="332"/>
      <c r="P699" s="409"/>
      <c r="R699" s="457">
        <f t="shared" si="68"/>
        <v>0</v>
      </c>
      <c r="S699" s="469">
        <f t="shared" si="69"/>
        <v>0</v>
      </c>
    </row>
    <row r="700" spans="2:19" x14ac:dyDescent="0.35">
      <c r="B700" s="80"/>
      <c r="C700" s="119"/>
      <c r="D700" s="119"/>
      <c r="E700" s="84"/>
      <c r="F700" s="119"/>
      <c r="G700" s="120"/>
      <c r="H700" s="41"/>
      <c r="I700" s="41"/>
      <c r="J700" s="82"/>
      <c r="K700" s="290">
        <f t="shared" si="65"/>
        <v>0</v>
      </c>
      <c r="L700" s="291">
        <f t="shared" si="66"/>
        <v>0</v>
      </c>
      <c r="M700" s="290">
        <f>IF(P700="x",0,IF(I700&lt;(INDEX(Lookup!$U$2:$U$10,MATCH($D$43,Lookup!$S$2:$S$10,0))),0,ROUND(((_xlfn.DAYS(I700,H700)+1)*J700)/7,0)))</f>
        <v>0</v>
      </c>
      <c r="N700" s="408">
        <f t="shared" si="67"/>
        <v>0</v>
      </c>
      <c r="O700" s="332"/>
      <c r="P700" s="409"/>
      <c r="R700" s="457">
        <f t="shared" si="68"/>
        <v>0</v>
      </c>
      <c r="S700" s="469">
        <f t="shared" si="69"/>
        <v>0</v>
      </c>
    </row>
    <row r="701" spans="2:19" x14ac:dyDescent="0.35">
      <c r="B701" s="80"/>
      <c r="C701" s="119"/>
      <c r="D701" s="119"/>
      <c r="E701" s="84"/>
      <c r="F701" s="119"/>
      <c r="G701" s="120"/>
      <c r="H701" s="41"/>
      <c r="I701" s="41"/>
      <c r="J701" s="82"/>
      <c r="K701" s="290">
        <f t="shared" si="65"/>
        <v>0</v>
      </c>
      <c r="L701" s="291">
        <f t="shared" si="66"/>
        <v>0</v>
      </c>
      <c r="M701" s="290">
        <f>IF(P701="x",0,IF(I701&lt;(INDEX(Lookup!$U$2:$U$10,MATCH($D$43,Lookup!$S$2:$S$10,0))),0,ROUND(((_xlfn.DAYS(I701,H701)+1)*J701)/7,0)))</f>
        <v>0</v>
      </c>
      <c r="N701" s="408">
        <f t="shared" si="67"/>
        <v>0</v>
      </c>
      <c r="O701" s="332"/>
      <c r="P701" s="409"/>
      <c r="R701" s="457">
        <f t="shared" si="68"/>
        <v>0</v>
      </c>
      <c r="S701" s="469">
        <f t="shared" si="69"/>
        <v>0</v>
      </c>
    </row>
    <row r="702" spans="2:19" x14ac:dyDescent="0.35">
      <c r="B702" s="80"/>
      <c r="C702" s="119"/>
      <c r="D702" s="119"/>
      <c r="E702" s="84"/>
      <c r="F702" s="119"/>
      <c r="G702" s="120"/>
      <c r="H702" s="41"/>
      <c r="I702" s="41"/>
      <c r="J702" s="82"/>
      <c r="K702" s="290">
        <f t="shared" si="65"/>
        <v>0</v>
      </c>
      <c r="L702" s="291">
        <f t="shared" si="66"/>
        <v>0</v>
      </c>
      <c r="M702" s="290">
        <f>IF(P702="x",0,IF(I702&lt;(INDEX(Lookup!$U$2:$U$10,MATCH($D$43,Lookup!$S$2:$S$10,0))),0,ROUND(((_xlfn.DAYS(I702,H702)+1)*J702)/7,0)))</f>
        <v>0</v>
      </c>
      <c r="N702" s="408">
        <f t="shared" si="67"/>
        <v>0</v>
      </c>
      <c r="O702" s="332"/>
      <c r="P702" s="409"/>
      <c r="R702" s="457">
        <f t="shared" si="68"/>
        <v>0</v>
      </c>
      <c r="S702" s="469">
        <f t="shared" si="69"/>
        <v>0</v>
      </c>
    </row>
    <row r="703" spans="2:19" x14ac:dyDescent="0.35">
      <c r="B703" s="80"/>
      <c r="C703" s="119"/>
      <c r="D703" s="119"/>
      <c r="E703" s="84"/>
      <c r="F703" s="119"/>
      <c r="G703" s="120"/>
      <c r="H703" s="41"/>
      <c r="I703" s="41"/>
      <c r="J703" s="82"/>
      <c r="K703" s="290">
        <f t="shared" si="65"/>
        <v>0</v>
      </c>
      <c r="L703" s="291">
        <f t="shared" si="66"/>
        <v>0</v>
      </c>
      <c r="M703" s="290">
        <f>IF(P703="x",0,IF(I703&lt;(INDEX(Lookup!$U$2:$U$10,MATCH($D$43,Lookup!$S$2:$S$10,0))),0,ROUND(((_xlfn.DAYS(I703,H703)+1)*J703)/7,0)))</f>
        <v>0</v>
      </c>
      <c r="N703" s="408">
        <f t="shared" si="67"/>
        <v>0</v>
      </c>
      <c r="O703" s="332"/>
      <c r="P703" s="409"/>
      <c r="R703" s="457">
        <f t="shared" si="68"/>
        <v>0</v>
      </c>
      <c r="S703" s="469">
        <f t="shared" si="69"/>
        <v>0</v>
      </c>
    </row>
    <row r="704" spans="2:19" x14ac:dyDescent="0.35">
      <c r="B704" s="80"/>
      <c r="C704" s="119"/>
      <c r="D704" s="119"/>
      <c r="E704" s="84"/>
      <c r="F704" s="119"/>
      <c r="G704" s="120"/>
      <c r="H704" s="41"/>
      <c r="I704" s="41"/>
      <c r="J704" s="82"/>
      <c r="K704" s="290">
        <f t="shared" si="65"/>
        <v>0</v>
      </c>
      <c r="L704" s="291">
        <f t="shared" si="66"/>
        <v>0</v>
      </c>
      <c r="M704" s="290">
        <f>IF(P704="x",0,IF(I704&lt;(INDEX(Lookup!$U$2:$U$10,MATCH($D$43,Lookup!$S$2:$S$10,0))),0,ROUND(((_xlfn.DAYS(I704,H704)+1)*J704)/7,0)))</f>
        <v>0</v>
      </c>
      <c r="N704" s="408">
        <f t="shared" si="67"/>
        <v>0</v>
      </c>
      <c r="O704" s="332"/>
      <c r="P704" s="409"/>
      <c r="R704" s="457">
        <f t="shared" si="68"/>
        <v>0</v>
      </c>
      <c r="S704" s="469">
        <f t="shared" si="69"/>
        <v>0</v>
      </c>
    </row>
    <row r="705" spans="2:19" x14ac:dyDescent="0.35">
      <c r="B705" s="80"/>
      <c r="C705" s="119"/>
      <c r="D705" s="119"/>
      <c r="E705" s="84"/>
      <c r="F705" s="119"/>
      <c r="G705" s="120"/>
      <c r="H705" s="41"/>
      <c r="I705" s="41"/>
      <c r="J705" s="82"/>
      <c r="K705" s="290">
        <f t="shared" si="65"/>
        <v>0</v>
      </c>
      <c r="L705" s="291">
        <f t="shared" si="66"/>
        <v>0</v>
      </c>
      <c r="M705" s="290">
        <f>IF(P705="x",0,IF(I705&lt;(INDEX(Lookup!$U$2:$U$10,MATCH($D$43,Lookup!$S$2:$S$10,0))),0,ROUND(((_xlfn.DAYS(I705,H705)+1)*J705)/7,0)))</f>
        <v>0</v>
      </c>
      <c r="N705" s="408">
        <f t="shared" si="67"/>
        <v>0</v>
      </c>
      <c r="O705" s="332"/>
      <c r="P705" s="409"/>
      <c r="R705" s="457">
        <f t="shared" si="68"/>
        <v>0</v>
      </c>
      <c r="S705" s="469">
        <f t="shared" si="69"/>
        <v>0</v>
      </c>
    </row>
    <row r="706" spans="2:19" x14ac:dyDescent="0.35">
      <c r="B706" s="80"/>
      <c r="C706" s="119"/>
      <c r="D706" s="119"/>
      <c r="E706" s="84"/>
      <c r="F706" s="119"/>
      <c r="G706" s="120"/>
      <c r="H706" s="41"/>
      <c r="I706" s="41"/>
      <c r="J706" s="82"/>
      <c r="K706" s="290">
        <f t="shared" si="65"/>
        <v>0</v>
      </c>
      <c r="L706" s="291">
        <f t="shared" si="66"/>
        <v>0</v>
      </c>
      <c r="M706" s="290">
        <f>IF(P706="x",0,IF(I706&lt;(INDEX(Lookup!$U$2:$U$10,MATCH($D$43,Lookup!$S$2:$S$10,0))),0,ROUND(((_xlfn.DAYS(I706,H706)+1)*J706)/7,0)))</f>
        <v>0</v>
      </c>
      <c r="N706" s="408">
        <f t="shared" si="67"/>
        <v>0</v>
      </c>
      <c r="O706" s="332"/>
      <c r="P706" s="409"/>
      <c r="R706" s="457">
        <f t="shared" si="68"/>
        <v>0</v>
      </c>
      <c r="S706" s="469">
        <f t="shared" si="69"/>
        <v>0</v>
      </c>
    </row>
    <row r="707" spans="2:19" x14ac:dyDescent="0.35">
      <c r="B707" s="80"/>
      <c r="C707" s="119"/>
      <c r="D707" s="119"/>
      <c r="E707" s="84"/>
      <c r="F707" s="119"/>
      <c r="G707" s="120"/>
      <c r="H707" s="41"/>
      <c r="I707" s="41"/>
      <c r="J707" s="82"/>
      <c r="K707" s="290">
        <f t="shared" si="65"/>
        <v>0</v>
      </c>
      <c r="L707" s="291">
        <f t="shared" si="66"/>
        <v>0</v>
      </c>
      <c r="M707" s="290">
        <f>IF(P707="x",0,IF(I707&lt;(INDEX(Lookup!$U$2:$U$10,MATCH($D$43,Lookup!$S$2:$S$10,0))),0,ROUND(((_xlfn.DAYS(I707,H707)+1)*J707)/7,0)))</f>
        <v>0</v>
      </c>
      <c r="N707" s="408">
        <f t="shared" si="67"/>
        <v>0</v>
      </c>
      <c r="O707" s="332"/>
      <c r="P707" s="409"/>
      <c r="R707" s="457">
        <f t="shared" si="68"/>
        <v>0</v>
      </c>
      <c r="S707" s="469">
        <f t="shared" si="69"/>
        <v>0</v>
      </c>
    </row>
    <row r="708" spans="2:19" x14ac:dyDescent="0.35">
      <c r="B708" s="80"/>
      <c r="C708" s="119"/>
      <c r="D708" s="119"/>
      <c r="E708" s="84"/>
      <c r="F708" s="119"/>
      <c r="G708" s="120"/>
      <c r="H708" s="41"/>
      <c r="I708" s="41"/>
      <c r="J708" s="82"/>
      <c r="K708" s="290">
        <f t="shared" si="65"/>
        <v>0</v>
      </c>
      <c r="L708" s="291">
        <f t="shared" si="66"/>
        <v>0</v>
      </c>
      <c r="M708" s="290">
        <f>IF(P708="x",0,IF(I708&lt;(INDEX(Lookup!$U$2:$U$10,MATCH($D$43,Lookup!$S$2:$S$10,0))),0,ROUND(((_xlfn.DAYS(I708,H708)+1)*J708)/7,0)))</f>
        <v>0</v>
      </c>
      <c r="N708" s="408">
        <f t="shared" si="67"/>
        <v>0</v>
      </c>
      <c r="O708" s="332"/>
      <c r="P708" s="409"/>
      <c r="R708" s="457">
        <f t="shared" si="68"/>
        <v>0</v>
      </c>
      <c r="S708" s="469">
        <f t="shared" si="69"/>
        <v>0</v>
      </c>
    </row>
    <row r="709" spans="2:19" x14ac:dyDescent="0.35">
      <c r="B709" s="80"/>
      <c r="C709" s="119"/>
      <c r="D709" s="119"/>
      <c r="E709" s="84"/>
      <c r="F709" s="119"/>
      <c r="G709" s="120"/>
      <c r="H709" s="41"/>
      <c r="I709" s="41"/>
      <c r="J709" s="82"/>
      <c r="K709" s="290">
        <f t="shared" si="65"/>
        <v>0</v>
      </c>
      <c r="L709" s="291">
        <f t="shared" si="66"/>
        <v>0</v>
      </c>
      <c r="M709" s="290">
        <f>IF(P709="x",0,IF(I709&lt;(INDEX(Lookup!$U$2:$U$10,MATCH($D$43,Lookup!$S$2:$S$10,0))),0,ROUND(((_xlfn.DAYS(I709,H709)+1)*J709)/7,0)))</f>
        <v>0</v>
      </c>
      <c r="N709" s="408">
        <f t="shared" si="67"/>
        <v>0</v>
      </c>
      <c r="O709" s="332"/>
      <c r="P709" s="409"/>
      <c r="R709" s="457">
        <f t="shared" si="68"/>
        <v>0</v>
      </c>
      <c r="S709" s="469">
        <f t="shared" si="69"/>
        <v>0</v>
      </c>
    </row>
    <row r="710" spans="2:19" x14ac:dyDescent="0.35">
      <c r="B710" s="80"/>
      <c r="C710" s="119"/>
      <c r="D710" s="119"/>
      <c r="E710" s="84"/>
      <c r="F710" s="119"/>
      <c r="G710" s="120"/>
      <c r="H710" s="41"/>
      <c r="I710" s="41"/>
      <c r="J710" s="82"/>
      <c r="K710" s="290">
        <f t="shared" si="65"/>
        <v>0</v>
      </c>
      <c r="L710" s="291">
        <f t="shared" si="66"/>
        <v>0</v>
      </c>
      <c r="M710" s="290">
        <f>IF(P710="x",0,IF(I710&lt;(INDEX(Lookup!$U$2:$U$10,MATCH($D$43,Lookup!$S$2:$S$10,0))),0,ROUND(((_xlfn.DAYS(I710,H710)+1)*J710)/7,0)))</f>
        <v>0</v>
      </c>
      <c r="N710" s="408">
        <f t="shared" si="67"/>
        <v>0</v>
      </c>
      <c r="O710" s="332"/>
      <c r="P710" s="409"/>
      <c r="R710" s="457">
        <f t="shared" si="68"/>
        <v>0</v>
      </c>
      <c r="S710" s="469">
        <f t="shared" si="69"/>
        <v>0</v>
      </c>
    </row>
    <row r="711" spans="2:19" x14ac:dyDescent="0.35">
      <c r="B711" s="80"/>
      <c r="C711" s="119"/>
      <c r="D711" s="119"/>
      <c r="E711" s="84"/>
      <c r="F711" s="119"/>
      <c r="G711" s="120"/>
      <c r="H711" s="41"/>
      <c r="I711" s="41"/>
      <c r="J711" s="82"/>
      <c r="K711" s="290">
        <f t="shared" si="65"/>
        <v>0</v>
      </c>
      <c r="L711" s="291">
        <f t="shared" si="66"/>
        <v>0</v>
      </c>
      <c r="M711" s="290">
        <f>IF(P711="x",0,IF(I711&lt;(INDEX(Lookup!$U$2:$U$10,MATCH($D$43,Lookup!$S$2:$S$10,0))),0,ROUND(((_xlfn.DAYS(I711,H711)+1)*J711)/7,0)))</f>
        <v>0</v>
      </c>
      <c r="N711" s="408">
        <f t="shared" si="67"/>
        <v>0</v>
      </c>
      <c r="O711" s="332"/>
      <c r="P711" s="409"/>
      <c r="R711" s="457">
        <f t="shared" si="68"/>
        <v>0</v>
      </c>
      <c r="S711" s="469">
        <f t="shared" si="69"/>
        <v>0</v>
      </c>
    </row>
    <row r="712" spans="2:19" x14ac:dyDescent="0.35">
      <c r="B712" s="80"/>
      <c r="C712" s="119"/>
      <c r="D712" s="119"/>
      <c r="E712" s="84"/>
      <c r="F712" s="119"/>
      <c r="G712" s="120"/>
      <c r="H712" s="41"/>
      <c r="I712" s="41"/>
      <c r="J712" s="82"/>
      <c r="K712" s="290">
        <f t="shared" si="65"/>
        <v>0</v>
      </c>
      <c r="L712" s="291">
        <f t="shared" si="66"/>
        <v>0</v>
      </c>
      <c r="M712" s="290">
        <f>IF(P712="x",0,IF(I712&lt;(INDEX(Lookup!$U$2:$U$10,MATCH($D$43,Lookup!$S$2:$S$10,0))),0,ROUND(((_xlfn.DAYS(I712,H712)+1)*J712)/7,0)))</f>
        <v>0</v>
      </c>
      <c r="N712" s="408">
        <f t="shared" si="67"/>
        <v>0</v>
      </c>
      <c r="O712" s="332"/>
      <c r="P712" s="409"/>
      <c r="R712" s="457">
        <f t="shared" si="68"/>
        <v>0</v>
      </c>
      <c r="S712" s="469">
        <f t="shared" si="69"/>
        <v>0</v>
      </c>
    </row>
    <row r="713" spans="2:19" x14ac:dyDescent="0.35">
      <c r="B713" s="80"/>
      <c r="C713" s="119"/>
      <c r="D713" s="119"/>
      <c r="E713" s="84"/>
      <c r="F713" s="119"/>
      <c r="G713" s="120"/>
      <c r="H713" s="41"/>
      <c r="I713" s="41"/>
      <c r="J713" s="82"/>
      <c r="K713" s="290">
        <f t="shared" si="65"/>
        <v>0</v>
      </c>
      <c r="L713" s="291">
        <f t="shared" si="66"/>
        <v>0</v>
      </c>
      <c r="M713" s="290">
        <f>IF(P713="x",0,IF(I713&lt;(INDEX(Lookup!$U$2:$U$10,MATCH($D$43,Lookup!$S$2:$S$10,0))),0,ROUND(((_xlfn.DAYS(I713,H713)+1)*J713)/7,0)))</f>
        <v>0</v>
      </c>
      <c r="N713" s="408">
        <f t="shared" si="67"/>
        <v>0</v>
      </c>
      <c r="O713" s="332"/>
      <c r="P713" s="409"/>
      <c r="R713" s="457">
        <f t="shared" si="68"/>
        <v>0</v>
      </c>
      <c r="S713" s="469">
        <f t="shared" si="69"/>
        <v>0</v>
      </c>
    </row>
    <row r="714" spans="2:19" x14ac:dyDescent="0.35">
      <c r="B714" s="80"/>
      <c r="C714" s="119"/>
      <c r="D714" s="119"/>
      <c r="E714" s="84"/>
      <c r="F714" s="119"/>
      <c r="G714" s="120"/>
      <c r="H714" s="41"/>
      <c r="I714" s="41"/>
      <c r="J714" s="82"/>
      <c r="K714" s="290">
        <f t="shared" si="65"/>
        <v>0</v>
      </c>
      <c r="L714" s="291">
        <f t="shared" si="66"/>
        <v>0</v>
      </c>
      <c r="M714" s="290">
        <f>IF(P714="x",0,IF(I714&lt;(INDEX(Lookup!$U$2:$U$10,MATCH($D$43,Lookup!$S$2:$S$10,0))),0,ROUND(((_xlfn.DAYS(I714,H714)+1)*J714)/7,0)))</f>
        <v>0</v>
      </c>
      <c r="N714" s="408">
        <f t="shared" si="67"/>
        <v>0</v>
      </c>
      <c r="O714" s="332"/>
      <c r="P714" s="409"/>
      <c r="R714" s="457">
        <f t="shared" si="68"/>
        <v>0</v>
      </c>
      <c r="S714" s="469">
        <f t="shared" si="69"/>
        <v>0</v>
      </c>
    </row>
    <row r="715" spans="2:19" x14ac:dyDescent="0.35">
      <c r="B715" s="80"/>
      <c r="C715" s="119"/>
      <c r="D715" s="119"/>
      <c r="E715" s="84"/>
      <c r="F715" s="119"/>
      <c r="G715" s="120"/>
      <c r="H715" s="41"/>
      <c r="I715" s="41"/>
      <c r="J715" s="82"/>
      <c r="K715" s="290">
        <f t="shared" si="65"/>
        <v>0</v>
      </c>
      <c r="L715" s="291">
        <f t="shared" si="66"/>
        <v>0</v>
      </c>
      <c r="M715" s="290">
        <f>IF(P715="x",0,IF(I715&lt;(INDEX(Lookup!$U$2:$U$10,MATCH($D$43,Lookup!$S$2:$S$10,0))),0,ROUND(((_xlfn.DAYS(I715,H715)+1)*J715)/7,0)))</f>
        <v>0</v>
      </c>
      <c r="N715" s="408">
        <f t="shared" si="67"/>
        <v>0</v>
      </c>
      <c r="O715" s="332"/>
      <c r="P715" s="409"/>
      <c r="R715" s="457">
        <f t="shared" si="68"/>
        <v>0</v>
      </c>
      <c r="S715" s="469">
        <f t="shared" si="69"/>
        <v>0</v>
      </c>
    </row>
    <row r="716" spans="2:19" x14ac:dyDescent="0.35">
      <c r="B716" s="80"/>
      <c r="C716" s="119"/>
      <c r="D716" s="119"/>
      <c r="E716" s="84"/>
      <c r="F716" s="119"/>
      <c r="G716" s="120"/>
      <c r="H716" s="41"/>
      <c r="I716" s="41"/>
      <c r="J716" s="82"/>
      <c r="K716" s="290">
        <f t="shared" si="65"/>
        <v>0</v>
      </c>
      <c r="L716" s="291">
        <f t="shared" si="66"/>
        <v>0</v>
      </c>
      <c r="M716" s="290">
        <f>IF(P716="x",0,IF(I716&lt;(INDEX(Lookup!$U$2:$U$10,MATCH($D$43,Lookup!$S$2:$S$10,0))),0,ROUND(((_xlfn.DAYS(I716,H716)+1)*J716)/7,0)))</f>
        <v>0</v>
      </c>
      <c r="N716" s="408">
        <f t="shared" si="67"/>
        <v>0</v>
      </c>
      <c r="O716" s="332"/>
      <c r="P716" s="409"/>
      <c r="R716" s="457">
        <f t="shared" si="68"/>
        <v>0</v>
      </c>
      <c r="S716" s="469">
        <f t="shared" si="69"/>
        <v>0</v>
      </c>
    </row>
    <row r="717" spans="2:19" x14ac:dyDescent="0.35">
      <c r="B717" s="80"/>
      <c r="C717" s="119"/>
      <c r="D717" s="119"/>
      <c r="E717" s="84"/>
      <c r="F717" s="119"/>
      <c r="G717" s="120"/>
      <c r="H717" s="41"/>
      <c r="I717" s="41"/>
      <c r="J717" s="82"/>
      <c r="K717" s="290">
        <f t="shared" si="65"/>
        <v>0</v>
      </c>
      <c r="L717" s="291">
        <f t="shared" si="66"/>
        <v>0</v>
      </c>
      <c r="M717" s="290">
        <f>IF(P717="x",0,IF(I717&lt;(INDEX(Lookup!$U$2:$U$10,MATCH($D$43,Lookup!$S$2:$S$10,0))),0,ROUND(((_xlfn.DAYS(I717,H717)+1)*J717)/7,0)))</f>
        <v>0</v>
      </c>
      <c r="N717" s="408">
        <f t="shared" si="67"/>
        <v>0</v>
      </c>
      <c r="O717" s="332"/>
      <c r="P717" s="409"/>
      <c r="R717" s="457">
        <f t="shared" si="68"/>
        <v>0</v>
      </c>
      <c r="S717" s="469">
        <f t="shared" si="69"/>
        <v>0</v>
      </c>
    </row>
    <row r="718" spans="2:19" x14ac:dyDescent="0.35">
      <c r="B718" s="80"/>
      <c r="C718" s="119"/>
      <c r="D718" s="119"/>
      <c r="E718" s="84"/>
      <c r="F718" s="119"/>
      <c r="G718" s="120"/>
      <c r="H718" s="41"/>
      <c r="I718" s="41"/>
      <c r="J718" s="82"/>
      <c r="K718" s="290">
        <f t="shared" si="65"/>
        <v>0</v>
      </c>
      <c r="L718" s="291">
        <f t="shared" si="66"/>
        <v>0</v>
      </c>
      <c r="M718" s="290">
        <f>IF(P718="x",0,IF(I718&lt;(INDEX(Lookup!$U$2:$U$10,MATCH($D$43,Lookup!$S$2:$S$10,0))),0,ROUND(((_xlfn.DAYS(I718,H718)+1)*J718)/7,0)))</f>
        <v>0</v>
      </c>
      <c r="N718" s="408">
        <f t="shared" si="67"/>
        <v>0</v>
      </c>
      <c r="O718" s="332"/>
      <c r="P718" s="409"/>
      <c r="R718" s="457">
        <f t="shared" si="68"/>
        <v>0</v>
      </c>
      <c r="S718" s="469">
        <f t="shared" si="69"/>
        <v>0</v>
      </c>
    </row>
    <row r="719" spans="2:19" x14ac:dyDescent="0.35">
      <c r="B719" s="80"/>
      <c r="C719" s="119"/>
      <c r="D719" s="119"/>
      <c r="E719" s="84"/>
      <c r="F719" s="119"/>
      <c r="G719" s="120"/>
      <c r="H719" s="41"/>
      <c r="I719" s="41"/>
      <c r="J719" s="82"/>
      <c r="K719" s="290">
        <f t="shared" si="65"/>
        <v>0</v>
      </c>
      <c r="L719" s="291">
        <f t="shared" si="66"/>
        <v>0</v>
      </c>
      <c r="M719" s="290">
        <f>IF(P719="x",0,IF(I719&lt;(INDEX(Lookup!$U$2:$U$10,MATCH($D$43,Lookup!$S$2:$S$10,0))),0,ROUND(((_xlfn.DAYS(I719,H719)+1)*J719)/7,0)))</f>
        <v>0</v>
      </c>
      <c r="N719" s="408">
        <f t="shared" si="67"/>
        <v>0</v>
      </c>
      <c r="O719" s="332"/>
      <c r="P719" s="409"/>
      <c r="R719" s="457">
        <f t="shared" si="68"/>
        <v>0</v>
      </c>
      <c r="S719" s="469">
        <f t="shared" si="69"/>
        <v>0</v>
      </c>
    </row>
    <row r="720" spans="2:19" x14ac:dyDescent="0.35">
      <c r="B720" s="80"/>
      <c r="C720" s="119"/>
      <c r="D720" s="119"/>
      <c r="E720" s="84"/>
      <c r="F720" s="119"/>
      <c r="G720" s="120"/>
      <c r="H720" s="41"/>
      <c r="I720" s="41"/>
      <c r="J720" s="82"/>
      <c r="K720" s="290">
        <f t="shared" si="65"/>
        <v>0</v>
      </c>
      <c r="L720" s="291">
        <f t="shared" si="66"/>
        <v>0</v>
      </c>
      <c r="M720" s="290">
        <f>IF(P720="x",0,IF(I720&lt;(INDEX(Lookup!$U$2:$U$10,MATCH($D$43,Lookup!$S$2:$S$10,0))),0,ROUND(((_xlfn.DAYS(I720,H720)+1)*J720)/7,0)))</f>
        <v>0</v>
      </c>
      <c r="N720" s="408">
        <f t="shared" si="67"/>
        <v>0</v>
      </c>
      <c r="O720" s="332"/>
      <c r="P720" s="409"/>
      <c r="R720" s="457">
        <f t="shared" si="68"/>
        <v>0</v>
      </c>
      <c r="S720" s="469">
        <f t="shared" si="69"/>
        <v>0</v>
      </c>
    </row>
    <row r="721" spans="2:19" x14ac:dyDescent="0.35">
      <c r="B721" s="80"/>
      <c r="C721" s="119"/>
      <c r="D721" s="119"/>
      <c r="E721" s="84"/>
      <c r="F721" s="119"/>
      <c r="G721" s="120"/>
      <c r="H721" s="41"/>
      <c r="I721" s="41"/>
      <c r="J721" s="82"/>
      <c r="K721" s="290">
        <f t="shared" si="65"/>
        <v>0</v>
      </c>
      <c r="L721" s="291">
        <f t="shared" si="66"/>
        <v>0</v>
      </c>
      <c r="M721" s="290">
        <f>IF(P721="x",0,IF(I721&lt;(INDEX(Lookup!$U$2:$U$10,MATCH($D$43,Lookup!$S$2:$S$10,0))),0,ROUND(((_xlfn.DAYS(I721,H721)+1)*J721)/7,0)))</f>
        <v>0</v>
      </c>
      <c r="N721" s="408">
        <f t="shared" si="67"/>
        <v>0</v>
      </c>
      <c r="O721" s="332"/>
      <c r="P721" s="409"/>
      <c r="R721" s="457">
        <f t="shared" si="68"/>
        <v>0</v>
      </c>
      <c r="S721" s="469">
        <f t="shared" si="69"/>
        <v>0</v>
      </c>
    </row>
    <row r="722" spans="2:19" x14ac:dyDescent="0.35">
      <c r="B722" s="80"/>
      <c r="C722" s="119"/>
      <c r="D722" s="119"/>
      <c r="E722" s="84"/>
      <c r="F722" s="119"/>
      <c r="G722" s="120"/>
      <c r="H722" s="41"/>
      <c r="I722" s="41"/>
      <c r="J722" s="82"/>
      <c r="K722" s="290">
        <f t="shared" si="65"/>
        <v>0</v>
      </c>
      <c r="L722" s="291">
        <f t="shared" si="66"/>
        <v>0</v>
      </c>
      <c r="M722" s="290">
        <f>IF(P722="x",0,IF(I722&lt;(INDEX(Lookup!$U$2:$U$10,MATCH($D$43,Lookup!$S$2:$S$10,0))),0,ROUND(((_xlfn.DAYS(I722,H722)+1)*J722)/7,0)))</f>
        <v>0</v>
      </c>
      <c r="N722" s="408">
        <f t="shared" si="67"/>
        <v>0</v>
      </c>
      <c r="O722" s="332"/>
      <c r="P722" s="409"/>
      <c r="R722" s="457">
        <f t="shared" si="68"/>
        <v>0</v>
      </c>
      <c r="S722" s="469">
        <f t="shared" si="69"/>
        <v>0</v>
      </c>
    </row>
    <row r="723" spans="2:19" x14ac:dyDescent="0.35">
      <c r="B723" s="80"/>
      <c r="C723" s="119"/>
      <c r="D723" s="119"/>
      <c r="E723" s="84"/>
      <c r="F723" s="119"/>
      <c r="G723" s="120"/>
      <c r="H723" s="41"/>
      <c r="I723" s="41"/>
      <c r="J723" s="82"/>
      <c r="K723" s="290">
        <f t="shared" si="65"/>
        <v>0</v>
      </c>
      <c r="L723" s="291">
        <f t="shared" si="66"/>
        <v>0</v>
      </c>
      <c r="M723" s="290">
        <f>IF(P723="x",0,IF(I723&lt;(INDEX(Lookup!$U$2:$U$10,MATCH($D$43,Lookup!$S$2:$S$10,0))),0,ROUND(((_xlfn.DAYS(I723,H723)+1)*J723)/7,0)))</f>
        <v>0</v>
      </c>
      <c r="N723" s="408">
        <f t="shared" si="67"/>
        <v>0</v>
      </c>
      <c r="O723" s="332"/>
      <c r="P723" s="409"/>
      <c r="R723" s="457">
        <f t="shared" si="68"/>
        <v>0</v>
      </c>
      <c r="S723" s="469">
        <f t="shared" si="69"/>
        <v>0</v>
      </c>
    </row>
    <row r="724" spans="2:19" x14ac:dyDescent="0.35">
      <c r="B724" s="80"/>
      <c r="C724" s="119"/>
      <c r="D724" s="119"/>
      <c r="E724" s="84"/>
      <c r="F724" s="119"/>
      <c r="G724" s="120"/>
      <c r="H724" s="41"/>
      <c r="I724" s="41"/>
      <c r="J724" s="82"/>
      <c r="K724" s="290">
        <f t="shared" si="65"/>
        <v>0</v>
      </c>
      <c r="L724" s="291">
        <f t="shared" si="66"/>
        <v>0</v>
      </c>
      <c r="M724" s="290">
        <f>IF(P724="x",0,IF(I724&lt;(INDEX(Lookup!$U$2:$U$10,MATCH($D$43,Lookup!$S$2:$S$10,0))),0,ROUND(((_xlfn.DAYS(I724,H724)+1)*J724)/7,0)))</f>
        <v>0</v>
      </c>
      <c r="N724" s="408">
        <f t="shared" si="67"/>
        <v>0</v>
      </c>
      <c r="O724" s="332"/>
      <c r="P724" s="409"/>
      <c r="R724" s="457">
        <f t="shared" si="68"/>
        <v>0</v>
      </c>
      <c r="S724" s="469">
        <f t="shared" si="69"/>
        <v>0</v>
      </c>
    </row>
    <row r="725" spans="2:19" x14ac:dyDescent="0.35">
      <c r="B725" s="80"/>
      <c r="C725" s="119"/>
      <c r="D725" s="119"/>
      <c r="E725" s="84"/>
      <c r="F725" s="119"/>
      <c r="G725" s="120"/>
      <c r="H725" s="41"/>
      <c r="I725" s="41"/>
      <c r="J725" s="82"/>
      <c r="K725" s="290">
        <f t="shared" si="65"/>
        <v>0</v>
      </c>
      <c r="L725" s="291">
        <f t="shared" si="66"/>
        <v>0</v>
      </c>
      <c r="M725" s="290">
        <f>IF(P725="x",0,IF(I725&lt;(INDEX(Lookup!$U$2:$U$10,MATCH($D$43,Lookup!$S$2:$S$10,0))),0,ROUND(((_xlfn.DAYS(I725,H725)+1)*J725)/7,0)))</f>
        <v>0</v>
      </c>
      <c r="N725" s="408">
        <f t="shared" si="67"/>
        <v>0</v>
      </c>
      <c r="O725" s="332"/>
      <c r="P725" s="409"/>
      <c r="R725" s="457">
        <f t="shared" si="68"/>
        <v>0</v>
      </c>
      <c r="S725" s="469">
        <f t="shared" si="69"/>
        <v>0</v>
      </c>
    </row>
    <row r="726" spans="2:19" x14ac:dyDescent="0.35">
      <c r="B726" s="80"/>
      <c r="C726" s="119"/>
      <c r="D726" s="119"/>
      <c r="E726" s="84"/>
      <c r="F726" s="119"/>
      <c r="G726" s="120"/>
      <c r="H726" s="41"/>
      <c r="I726" s="41"/>
      <c r="J726" s="82"/>
      <c r="K726" s="290">
        <f t="shared" si="65"/>
        <v>0</v>
      </c>
      <c r="L726" s="291">
        <f t="shared" si="66"/>
        <v>0</v>
      </c>
      <c r="M726" s="290">
        <f>IF(P726="x",0,IF(I726&lt;(INDEX(Lookup!$U$2:$U$10,MATCH($D$43,Lookup!$S$2:$S$10,0))),0,ROUND(((_xlfn.DAYS(I726,H726)+1)*J726)/7,0)))</f>
        <v>0</v>
      </c>
      <c r="N726" s="408">
        <f t="shared" si="67"/>
        <v>0</v>
      </c>
      <c r="O726" s="332"/>
      <c r="P726" s="409"/>
      <c r="R726" s="457">
        <f t="shared" si="68"/>
        <v>0</v>
      </c>
      <c r="S726" s="469">
        <f t="shared" si="69"/>
        <v>0</v>
      </c>
    </row>
    <row r="727" spans="2:19" x14ac:dyDescent="0.35">
      <c r="B727" s="80"/>
      <c r="C727" s="119"/>
      <c r="D727" s="119"/>
      <c r="E727" s="84"/>
      <c r="F727" s="119"/>
      <c r="G727" s="120"/>
      <c r="H727" s="41"/>
      <c r="I727" s="41"/>
      <c r="J727" s="82"/>
      <c r="K727" s="290">
        <f t="shared" si="65"/>
        <v>0</v>
      </c>
      <c r="L727" s="291">
        <f t="shared" si="66"/>
        <v>0</v>
      </c>
      <c r="M727" s="290">
        <f>IF(P727="x",0,IF(I727&lt;(INDEX(Lookup!$U$2:$U$10,MATCH($D$43,Lookup!$S$2:$S$10,0))),0,ROUND(((_xlfn.DAYS(I727,H727)+1)*J727)/7,0)))</f>
        <v>0</v>
      </c>
      <c r="N727" s="408">
        <f t="shared" si="67"/>
        <v>0</v>
      </c>
      <c r="O727" s="332"/>
      <c r="P727" s="409"/>
      <c r="R727" s="457">
        <f t="shared" si="68"/>
        <v>0</v>
      </c>
      <c r="S727" s="469">
        <f t="shared" si="69"/>
        <v>0</v>
      </c>
    </row>
    <row r="728" spans="2:19" x14ac:dyDescent="0.35">
      <c r="B728" s="80"/>
      <c r="C728" s="119"/>
      <c r="D728" s="119"/>
      <c r="E728" s="84"/>
      <c r="F728" s="119"/>
      <c r="G728" s="120"/>
      <c r="H728" s="41"/>
      <c r="I728" s="41"/>
      <c r="J728" s="82"/>
      <c r="K728" s="290">
        <f t="shared" si="65"/>
        <v>0</v>
      </c>
      <c r="L728" s="291">
        <f t="shared" si="66"/>
        <v>0</v>
      </c>
      <c r="M728" s="290">
        <f>IF(P728="x",0,IF(I728&lt;(INDEX(Lookup!$U$2:$U$10,MATCH($D$43,Lookup!$S$2:$S$10,0))),0,ROUND(((_xlfn.DAYS(I728,H728)+1)*J728)/7,0)))</f>
        <v>0</v>
      </c>
      <c r="N728" s="408">
        <f t="shared" si="67"/>
        <v>0</v>
      </c>
      <c r="O728" s="332"/>
      <c r="P728" s="409"/>
      <c r="R728" s="457">
        <f t="shared" si="68"/>
        <v>0</v>
      </c>
      <c r="S728" s="469">
        <f t="shared" si="69"/>
        <v>0</v>
      </c>
    </row>
    <row r="729" spans="2:19" x14ac:dyDescent="0.35">
      <c r="B729" s="80"/>
      <c r="C729" s="119"/>
      <c r="D729" s="119"/>
      <c r="E729" s="84"/>
      <c r="F729" s="119"/>
      <c r="G729" s="120"/>
      <c r="H729" s="41"/>
      <c r="I729" s="41"/>
      <c r="J729" s="82"/>
      <c r="K729" s="290">
        <f t="shared" si="65"/>
        <v>0</v>
      </c>
      <c r="L729" s="291">
        <f t="shared" si="66"/>
        <v>0</v>
      </c>
      <c r="M729" s="290">
        <f>IF(P729="x",0,IF(I729&lt;(INDEX(Lookup!$U$2:$U$10,MATCH($D$43,Lookup!$S$2:$S$10,0))),0,ROUND(((_xlfn.DAYS(I729,H729)+1)*J729)/7,0)))</f>
        <v>0</v>
      </c>
      <c r="N729" s="408">
        <f t="shared" si="67"/>
        <v>0</v>
      </c>
      <c r="O729" s="332"/>
      <c r="P729" s="409"/>
      <c r="R729" s="457">
        <f t="shared" si="68"/>
        <v>0</v>
      </c>
      <c r="S729" s="469">
        <f t="shared" si="69"/>
        <v>0</v>
      </c>
    </row>
    <row r="730" spans="2:19" x14ac:dyDescent="0.35">
      <c r="B730" s="80"/>
      <c r="C730" s="119"/>
      <c r="D730" s="119"/>
      <c r="E730" s="84"/>
      <c r="F730" s="119"/>
      <c r="G730" s="120"/>
      <c r="H730" s="41"/>
      <c r="I730" s="41"/>
      <c r="J730" s="82"/>
      <c r="K730" s="290">
        <f t="shared" si="65"/>
        <v>0</v>
      </c>
      <c r="L730" s="291">
        <f t="shared" si="66"/>
        <v>0</v>
      </c>
      <c r="M730" s="290">
        <f>IF(P730="x",0,IF(I730&lt;(INDEX(Lookup!$U$2:$U$10,MATCH($D$43,Lookup!$S$2:$S$10,0))),0,ROUND(((_xlfn.DAYS(I730,H730)+1)*J730)/7,0)))</f>
        <v>0</v>
      </c>
      <c r="N730" s="408">
        <f t="shared" si="67"/>
        <v>0</v>
      </c>
      <c r="O730" s="332"/>
      <c r="P730" s="409"/>
      <c r="R730" s="457">
        <f t="shared" si="68"/>
        <v>0</v>
      </c>
      <c r="S730" s="469">
        <f t="shared" si="69"/>
        <v>0</v>
      </c>
    </row>
    <row r="731" spans="2:19" x14ac:dyDescent="0.35">
      <c r="B731" s="80"/>
      <c r="C731" s="119"/>
      <c r="D731" s="119"/>
      <c r="E731" s="84"/>
      <c r="F731" s="119"/>
      <c r="G731" s="120"/>
      <c r="H731" s="41"/>
      <c r="I731" s="41"/>
      <c r="J731" s="82"/>
      <c r="K731" s="290">
        <f t="shared" si="65"/>
        <v>0</v>
      </c>
      <c r="L731" s="291">
        <f t="shared" si="66"/>
        <v>0</v>
      </c>
      <c r="M731" s="290">
        <f>IF(P731="x",0,IF(I731&lt;(INDEX(Lookup!$U$2:$U$10,MATCH($D$43,Lookup!$S$2:$S$10,0))),0,ROUND(((_xlfn.DAYS(I731,H731)+1)*J731)/7,0)))</f>
        <v>0</v>
      </c>
      <c r="N731" s="408">
        <f t="shared" si="67"/>
        <v>0</v>
      </c>
      <c r="O731" s="332"/>
      <c r="P731" s="409"/>
      <c r="R731" s="457">
        <f t="shared" si="68"/>
        <v>0</v>
      </c>
      <c r="S731" s="469">
        <f t="shared" si="69"/>
        <v>0</v>
      </c>
    </row>
    <row r="732" spans="2:19" x14ac:dyDescent="0.35">
      <c r="B732" s="80"/>
      <c r="C732" s="119"/>
      <c r="D732" s="119"/>
      <c r="E732" s="84"/>
      <c r="F732" s="119"/>
      <c r="G732" s="120"/>
      <c r="H732" s="41"/>
      <c r="I732" s="41"/>
      <c r="J732" s="82"/>
      <c r="K732" s="290">
        <f t="shared" si="65"/>
        <v>0</v>
      </c>
      <c r="L732" s="291">
        <f t="shared" si="66"/>
        <v>0</v>
      </c>
      <c r="M732" s="290">
        <f>IF(P732="x",0,IF(I732&lt;(INDEX(Lookup!$U$2:$U$10,MATCH($D$43,Lookup!$S$2:$S$10,0))),0,ROUND(((_xlfn.DAYS(I732,H732)+1)*J732)/7,0)))</f>
        <v>0</v>
      </c>
      <c r="N732" s="408">
        <f t="shared" si="67"/>
        <v>0</v>
      </c>
      <c r="O732" s="332"/>
      <c r="P732" s="409"/>
      <c r="R732" s="457">
        <f t="shared" si="68"/>
        <v>0</v>
      </c>
      <c r="S732" s="469">
        <f t="shared" si="69"/>
        <v>0</v>
      </c>
    </row>
    <row r="733" spans="2:19" x14ac:dyDescent="0.35">
      <c r="B733" s="80"/>
      <c r="C733" s="119"/>
      <c r="D733" s="119"/>
      <c r="E733" s="84"/>
      <c r="F733" s="119"/>
      <c r="G733" s="120"/>
      <c r="H733" s="41"/>
      <c r="I733" s="41"/>
      <c r="J733" s="82"/>
      <c r="K733" s="290">
        <f t="shared" si="65"/>
        <v>0</v>
      </c>
      <c r="L733" s="291">
        <f t="shared" si="66"/>
        <v>0</v>
      </c>
      <c r="M733" s="290">
        <f>IF(P733="x",0,IF(I733&lt;(INDEX(Lookup!$U$2:$U$10,MATCH($D$43,Lookup!$S$2:$S$10,0))),0,ROUND(((_xlfn.DAYS(I733,H733)+1)*J733)/7,0)))</f>
        <v>0</v>
      </c>
      <c r="N733" s="408">
        <f t="shared" si="67"/>
        <v>0</v>
      </c>
      <c r="O733" s="332"/>
      <c r="P733" s="409"/>
      <c r="R733" s="457">
        <f t="shared" si="68"/>
        <v>0</v>
      </c>
      <c r="S733" s="469">
        <f t="shared" si="69"/>
        <v>0</v>
      </c>
    </row>
    <row r="734" spans="2:19" x14ac:dyDescent="0.35">
      <c r="B734" s="80"/>
      <c r="C734" s="119"/>
      <c r="D734" s="119"/>
      <c r="E734" s="84"/>
      <c r="F734" s="119"/>
      <c r="G734" s="120"/>
      <c r="H734" s="41"/>
      <c r="I734" s="41"/>
      <c r="J734" s="82"/>
      <c r="K734" s="290">
        <f t="shared" si="65"/>
        <v>0</v>
      </c>
      <c r="L734" s="291">
        <f t="shared" si="66"/>
        <v>0</v>
      </c>
      <c r="M734" s="290">
        <f>IF(P734="x",0,IF(I734&lt;(INDEX(Lookup!$U$2:$U$10,MATCH($D$43,Lookup!$S$2:$S$10,0))),0,ROUND(((_xlfn.DAYS(I734,H734)+1)*J734)/7,0)))</f>
        <v>0</v>
      </c>
      <c r="N734" s="408">
        <f t="shared" si="67"/>
        <v>0</v>
      </c>
      <c r="O734" s="332"/>
      <c r="P734" s="409"/>
      <c r="R734" s="457">
        <f t="shared" si="68"/>
        <v>0</v>
      </c>
      <c r="S734" s="469">
        <f t="shared" si="69"/>
        <v>0</v>
      </c>
    </row>
    <row r="735" spans="2:19" x14ac:dyDescent="0.35">
      <c r="B735" s="80"/>
      <c r="C735" s="119"/>
      <c r="D735" s="119"/>
      <c r="E735" s="84"/>
      <c r="F735" s="119"/>
      <c r="G735" s="120"/>
      <c r="H735" s="41"/>
      <c r="I735" s="41"/>
      <c r="J735" s="82"/>
      <c r="K735" s="290">
        <f t="shared" si="65"/>
        <v>0</v>
      </c>
      <c r="L735" s="291">
        <f t="shared" si="66"/>
        <v>0</v>
      </c>
      <c r="M735" s="290">
        <f>IF(P735="x",0,IF(I735&lt;(INDEX(Lookup!$U$2:$U$10,MATCH($D$43,Lookup!$S$2:$S$10,0))),0,ROUND(((_xlfn.DAYS(I735,H735)+1)*J735)/7,0)))</f>
        <v>0</v>
      </c>
      <c r="N735" s="408">
        <f t="shared" si="67"/>
        <v>0</v>
      </c>
      <c r="O735" s="332"/>
      <c r="P735" s="409"/>
      <c r="R735" s="457">
        <f t="shared" si="68"/>
        <v>0</v>
      </c>
      <c r="S735" s="469">
        <f t="shared" si="69"/>
        <v>0</v>
      </c>
    </row>
    <row r="736" spans="2:19" x14ac:dyDescent="0.35">
      <c r="B736" s="80"/>
      <c r="C736" s="119"/>
      <c r="D736" s="119"/>
      <c r="E736" s="84"/>
      <c r="F736" s="119"/>
      <c r="G736" s="120"/>
      <c r="H736" s="41"/>
      <c r="I736" s="41"/>
      <c r="J736" s="82"/>
      <c r="K736" s="290">
        <f t="shared" si="65"/>
        <v>0</v>
      </c>
      <c r="L736" s="291">
        <f t="shared" si="66"/>
        <v>0</v>
      </c>
      <c r="M736" s="290">
        <f>IF(P736="x",0,IF(I736&lt;(INDEX(Lookup!$U$2:$U$10,MATCH($D$43,Lookup!$S$2:$S$10,0))),0,ROUND(((_xlfn.DAYS(I736,H736)+1)*J736)/7,0)))</f>
        <v>0</v>
      </c>
      <c r="N736" s="408">
        <f t="shared" si="67"/>
        <v>0</v>
      </c>
      <c r="O736" s="332"/>
      <c r="P736" s="409"/>
      <c r="R736" s="457">
        <f t="shared" si="68"/>
        <v>0</v>
      </c>
      <c r="S736" s="469">
        <f t="shared" si="69"/>
        <v>0</v>
      </c>
    </row>
    <row r="737" spans="2:19" x14ac:dyDescent="0.35">
      <c r="B737" s="80"/>
      <c r="C737" s="119"/>
      <c r="D737" s="119"/>
      <c r="E737" s="84"/>
      <c r="F737" s="119"/>
      <c r="G737" s="120"/>
      <c r="H737" s="41"/>
      <c r="I737" s="41"/>
      <c r="J737" s="82"/>
      <c r="K737" s="290">
        <f t="shared" si="65"/>
        <v>0</v>
      </c>
      <c r="L737" s="291">
        <f t="shared" si="66"/>
        <v>0</v>
      </c>
      <c r="M737" s="290">
        <f>IF(P737="x",0,IF(I737&lt;(INDEX(Lookup!$U$2:$U$10,MATCH($D$43,Lookup!$S$2:$S$10,0))),0,ROUND(((_xlfn.DAYS(I737,H737)+1)*J737)/7,0)))</f>
        <v>0</v>
      </c>
      <c r="N737" s="408">
        <f t="shared" si="67"/>
        <v>0</v>
      </c>
      <c r="O737" s="332"/>
      <c r="P737" s="409"/>
      <c r="R737" s="457">
        <f t="shared" si="68"/>
        <v>0</v>
      </c>
      <c r="S737" s="469">
        <f t="shared" si="69"/>
        <v>0</v>
      </c>
    </row>
    <row r="738" spans="2:19" x14ac:dyDescent="0.35">
      <c r="B738" s="80"/>
      <c r="C738" s="119"/>
      <c r="D738" s="119"/>
      <c r="E738" s="84"/>
      <c r="F738" s="119"/>
      <c r="G738" s="120"/>
      <c r="H738" s="41"/>
      <c r="I738" s="41"/>
      <c r="J738" s="82"/>
      <c r="K738" s="290">
        <f t="shared" si="65"/>
        <v>0</v>
      </c>
      <c r="L738" s="291">
        <f t="shared" si="66"/>
        <v>0</v>
      </c>
      <c r="M738" s="290">
        <f>IF(P738="x",0,IF(I738&lt;(INDEX(Lookup!$U$2:$U$10,MATCH($D$43,Lookup!$S$2:$S$10,0))),0,ROUND(((_xlfn.DAYS(I738,H738)+1)*J738)/7,0)))</f>
        <v>0</v>
      </c>
      <c r="N738" s="408">
        <f t="shared" si="67"/>
        <v>0</v>
      </c>
      <c r="O738" s="332"/>
      <c r="P738" s="409"/>
      <c r="R738" s="457">
        <f t="shared" si="68"/>
        <v>0</v>
      </c>
      <c r="S738" s="469">
        <f t="shared" si="69"/>
        <v>0</v>
      </c>
    </row>
    <row r="739" spans="2:19" x14ac:dyDescent="0.35">
      <c r="B739" s="80"/>
      <c r="C739" s="119"/>
      <c r="D739" s="119"/>
      <c r="E739" s="84"/>
      <c r="F739" s="119"/>
      <c r="G739" s="120"/>
      <c r="H739" s="41"/>
      <c r="I739" s="41"/>
      <c r="J739" s="82"/>
      <c r="K739" s="290">
        <f t="shared" si="65"/>
        <v>0</v>
      </c>
      <c r="L739" s="291">
        <f t="shared" si="66"/>
        <v>0</v>
      </c>
      <c r="M739" s="290">
        <f>IF(P739="x",0,IF(I739&lt;(INDEX(Lookup!$U$2:$U$10,MATCH($D$43,Lookup!$S$2:$S$10,0))),0,ROUND(((_xlfn.DAYS(I739,H739)+1)*J739)/7,0)))</f>
        <v>0</v>
      </c>
      <c r="N739" s="408">
        <f t="shared" si="67"/>
        <v>0</v>
      </c>
      <c r="O739" s="332"/>
      <c r="P739" s="409"/>
      <c r="R739" s="457">
        <f t="shared" si="68"/>
        <v>0</v>
      </c>
      <c r="S739" s="469">
        <f t="shared" si="69"/>
        <v>0</v>
      </c>
    </row>
    <row r="740" spans="2:19" x14ac:dyDescent="0.35">
      <c r="B740" s="80"/>
      <c r="C740" s="119"/>
      <c r="D740" s="119"/>
      <c r="E740" s="84"/>
      <c r="F740" s="119"/>
      <c r="G740" s="120"/>
      <c r="H740" s="41"/>
      <c r="I740" s="41"/>
      <c r="J740" s="82"/>
      <c r="K740" s="290">
        <f t="shared" si="65"/>
        <v>0</v>
      </c>
      <c r="L740" s="291">
        <f t="shared" si="66"/>
        <v>0</v>
      </c>
      <c r="M740" s="290">
        <f>IF(P740="x",0,IF(I740&lt;(INDEX(Lookup!$U$2:$U$10,MATCH($D$43,Lookup!$S$2:$S$10,0))),0,ROUND(((_xlfn.DAYS(I740,H740)+1)*J740)/7,0)))</f>
        <v>0</v>
      </c>
      <c r="N740" s="408">
        <f t="shared" si="67"/>
        <v>0</v>
      </c>
      <c r="O740" s="332"/>
      <c r="P740" s="409"/>
      <c r="R740" s="457">
        <f t="shared" si="68"/>
        <v>0</v>
      </c>
      <c r="S740" s="469">
        <f t="shared" si="69"/>
        <v>0</v>
      </c>
    </row>
    <row r="741" spans="2:19" x14ac:dyDescent="0.35">
      <c r="B741" s="80"/>
      <c r="C741" s="119"/>
      <c r="D741" s="119"/>
      <c r="E741" s="84"/>
      <c r="F741" s="119"/>
      <c r="G741" s="120"/>
      <c r="H741" s="41"/>
      <c r="I741" s="41"/>
      <c r="J741" s="82"/>
      <c r="K741" s="290">
        <f t="shared" si="65"/>
        <v>0</v>
      </c>
      <c r="L741" s="291">
        <f t="shared" si="66"/>
        <v>0</v>
      </c>
      <c r="M741" s="290">
        <f>IF(P741="x",0,IF(I741&lt;(INDEX(Lookup!$U$2:$U$10,MATCH($D$43,Lookup!$S$2:$S$10,0))),0,ROUND(((_xlfn.DAYS(I741,H741)+1)*J741)/7,0)))</f>
        <v>0</v>
      </c>
      <c r="N741" s="408">
        <f t="shared" si="67"/>
        <v>0</v>
      </c>
      <c r="O741" s="332"/>
      <c r="P741" s="409"/>
      <c r="R741" s="457">
        <f t="shared" si="68"/>
        <v>0</v>
      </c>
      <c r="S741" s="469">
        <f t="shared" si="69"/>
        <v>0</v>
      </c>
    </row>
    <row r="742" spans="2:19" x14ac:dyDescent="0.35">
      <c r="B742" s="80"/>
      <c r="C742" s="119"/>
      <c r="D742" s="119"/>
      <c r="E742" s="84"/>
      <c r="F742" s="119"/>
      <c r="G742" s="120"/>
      <c r="H742" s="41"/>
      <c r="I742" s="41"/>
      <c r="J742" s="82"/>
      <c r="K742" s="290">
        <f t="shared" si="65"/>
        <v>0</v>
      </c>
      <c r="L742" s="291">
        <f t="shared" si="66"/>
        <v>0</v>
      </c>
      <c r="M742" s="290">
        <f>IF(P742="x",0,IF(I742&lt;(INDEX(Lookup!$U$2:$U$10,MATCH($D$43,Lookup!$S$2:$S$10,0))),0,ROUND(((_xlfn.DAYS(I742,H742)+1)*J742)/7,0)))</f>
        <v>0</v>
      </c>
      <c r="N742" s="408">
        <f t="shared" si="67"/>
        <v>0</v>
      </c>
      <c r="O742" s="332"/>
      <c r="P742" s="409"/>
      <c r="R742" s="457">
        <f t="shared" si="68"/>
        <v>0</v>
      </c>
      <c r="S742" s="469">
        <f t="shared" si="69"/>
        <v>0</v>
      </c>
    </row>
    <row r="743" spans="2:19" x14ac:dyDescent="0.35">
      <c r="B743" s="80"/>
      <c r="C743" s="119"/>
      <c r="D743" s="119"/>
      <c r="E743" s="84"/>
      <c r="F743" s="119"/>
      <c r="G743" s="120"/>
      <c r="H743" s="41"/>
      <c r="I743" s="41"/>
      <c r="J743" s="82"/>
      <c r="K743" s="290">
        <f t="shared" si="65"/>
        <v>0</v>
      </c>
      <c r="L743" s="291">
        <f t="shared" si="66"/>
        <v>0</v>
      </c>
      <c r="M743" s="290">
        <f>IF(P743="x",0,IF(I743&lt;(INDEX(Lookup!$U$2:$U$10,MATCH($D$43,Lookup!$S$2:$S$10,0))),0,ROUND(((_xlfn.DAYS(I743,H743)+1)*J743)/7,0)))</f>
        <v>0</v>
      </c>
      <c r="N743" s="408">
        <f t="shared" si="67"/>
        <v>0</v>
      </c>
      <c r="O743" s="332"/>
      <c r="P743" s="409"/>
      <c r="R743" s="457">
        <f t="shared" si="68"/>
        <v>0</v>
      </c>
      <c r="S743" s="469">
        <f t="shared" si="69"/>
        <v>0</v>
      </c>
    </row>
    <row r="744" spans="2:19" x14ac:dyDescent="0.35">
      <c r="B744" s="80"/>
      <c r="C744" s="119"/>
      <c r="D744" s="119"/>
      <c r="E744" s="84"/>
      <c r="F744" s="119"/>
      <c r="G744" s="120"/>
      <c r="H744" s="41"/>
      <c r="I744" s="41"/>
      <c r="J744" s="82"/>
      <c r="K744" s="290">
        <f t="shared" si="65"/>
        <v>0</v>
      </c>
      <c r="L744" s="291">
        <f t="shared" si="66"/>
        <v>0</v>
      </c>
      <c r="M744" s="290">
        <f>IF(P744="x",0,IF(I744&lt;(INDEX(Lookup!$U$2:$U$10,MATCH($D$43,Lookup!$S$2:$S$10,0))),0,ROUND(((_xlfn.DAYS(I744,H744)+1)*J744)/7,0)))</f>
        <v>0</v>
      </c>
      <c r="N744" s="408">
        <f t="shared" si="67"/>
        <v>0</v>
      </c>
      <c r="O744" s="332"/>
      <c r="P744" s="409"/>
      <c r="R744" s="457">
        <f t="shared" si="68"/>
        <v>0</v>
      </c>
      <c r="S744" s="469">
        <f t="shared" si="69"/>
        <v>0</v>
      </c>
    </row>
    <row r="745" spans="2:19" x14ac:dyDescent="0.35">
      <c r="B745" s="80"/>
      <c r="C745" s="119"/>
      <c r="D745" s="119"/>
      <c r="E745" s="84"/>
      <c r="F745" s="119"/>
      <c r="G745" s="120"/>
      <c r="H745" s="41"/>
      <c r="I745" s="41"/>
      <c r="J745" s="82"/>
      <c r="K745" s="290">
        <f t="shared" si="65"/>
        <v>0</v>
      </c>
      <c r="L745" s="291">
        <f t="shared" si="66"/>
        <v>0</v>
      </c>
      <c r="M745" s="290">
        <f>IF(P745="x",0,IF(I745&lt;(INDEX(Lookup!$U$2:$U$10,MATCH($D$43,Lookup!$S$2:$S$10,0))),0,ROUND(((_xlfn.DAYS(I745,H745)+1)*J745)/7,0)))</f>
        <v>0</v>
      </c>
      <c r="N745" s="408">
        <f t="shared" si="67"/>
        <v>0</v>
      </c>
      <c r="O745" s="332"/>
      <c r="P745" s="409"/>
      <c r="R745" s="457">
        <f t="shared" si="68"/>
        <v>0</v>
      </c>
      <c r="S745" s="469">
        <f t="shared" si="69"/>
        <v>0</v>
      </c>
    </row>
    <row r="746" spans="2:19" x14ac:dyDescent="0.35">
      <c r="B746" s="80"/>
      <c r="C746" s="119"/>
      <c r="D746" s="119"/>
      <c r="E746" s="84"/>
      <c r="F746" s="119"/>
      <c r="G746" s="120"/>
      <c r="H746" s="41"/>
      <c r="I746" s="41"/>
      <c r="J746" s="82"/>
      <c r="K746" s="290">
        <f t="shared" si="65"/>
        <v>0</v>
      </c>
      <c r="L746" s="291">
        <f t="shared" si="66"/>
        <v>0</v>
      </c>
      <c r="M746" s="290">
        <f>IF(P746="x",0,IF(I746&lt;(INDEX(Lookup!$U$2:$U$10,MATCH($D$43,Lookup!$S$2:$S$10,0))),0,ROUND(((_xlfn.DAYS(I746,H746)+1)*J746)/7,0)))</f>
        <v>0</v>
      </c>
      <c r="N746" s="408">
        <f t="shared" si="67"/>
        <v>0</v>
      </c>
      <c r="O746" s="332"/>
      <c r="P746" s="409"/>
      <c r="R746" s="457">
        <f t="shared" si="68"/>
        <v>0</v>
      </c>
      <c r="S746" s="469">
        <f t="shared" si="69"/>
        <v>0</v>
      </c>
    </row>
    <row r="747" spans="2:19" x14ac:dyDescent="0.35">
      <c r="B747" s="80"/>
      <c r="C747" s="119"/>
      <c r="D747" s="119"/>
      <c r="E747" s="84"/>
      <c r="F747" s="119"/>
      <c r="G747" s="120"/>
      <c r="H747" s="41"/>
      <c r="I747" s="41"/>
      <c r="J747" s="82"/>
      <c r="K747" s="290">
        <f t="shared" si="65"/>
        <v>0</v>
      </c>
      <c r="L747" s="291">
        <f t="shared" si="66"/>
        <v>0</v>
      </c>
      <c r="M747" s="290">
        <f>IF(P747="x",0,IF(I747&lt;(INDEX(Lookup!$U$2:$U$10,MATCH($D$43,Lookup!$S$2:$S$10,0))),0,ROUND(((_xlfn.DAYS(I747,H747)+1)*J747)/7,0)))</f>
        <v>0</v>
      </c>
      <c r="N747" s="408">
        <f t="shared" si="67"/>
        <v>0</v>
      </c>
      <c r="O747" s="332"/>
      <c r="P747" s="409"/>
      <c r="R747" s="457">
        <f t="shared" si="68"/>
        <v>0</v>
      </c>
      <c r="S747" s="469">
        <f t="shared" si="69"/>
        <v>0</v>
      </c>
    </row>
    <row r="748" spans="2:19" x14ac:dyDescent="0.35">
      <c r="B748" s="80"/>
      <c r="C748" s="119"/>
      <c r="D748" s="119"/>
      <c r="E748" s="84"/>
      <c r="F748" s="119"/>
      <c r="G748" s="120"/>
      <c r="H748" s="41"/>
      <c r="I748" s="41"/>
      <c r="J748" s="82"/>
      <c r="K748" s="290">
        <f t="shared" si="65"/>
        <v>0</v>
      </c>
      <c r="L748" s="291">
        <f t="shared" si="66"/>
        <v>0</v>
      </c>
      <c r="M748" s="290">
        <f>IF(P748="x",0,IF(I748&lt;(INDEX(Lookup!$U$2:$U$10,MATCH($D$43,Lookup!$S$2:$S$10,0))),0,ROUND(((_xlfn.DAYS(I748,H748)+1)*J748)/7,0)))</f>
        <v>0</v>
      </c>
      <c r="N748" s="408">
        <f t="shared" si="67"/>
        <v>0</v>
      </c>
      <c r="O748" s="332"/>
      <c r="P748" s="409"/>
      <c r="R748" s="457">
        <f t="shared" si="68"/>
        <v>0</v>
      </c>
      <c r="S748" s="469">
        <f t="shared" si="69"/>
        <v>0</v>
      </c>
    </row>
    <row r="749" spans="2:19" x14ac:dyDescent="0.35">
      <c r="B749" s="80"/>
      <c r="C749" s="119"/>
      <c r="D749" s="119"/>
      <c r="E749" s="84"/>
      <c r="F749" s="119"/>
      <c r="G749" s="120"/>
      <c r="H749" s="41"/>
      <c r="I749" s="41"/>
      <c r="J749" s="82"/>
      <c r="K749" s="290">
        <f t="shared" si="65"/>
        <v>0</v>
      </c>
      <c r="L749" s="291">
        <f t="shared" si="66"/>
        <v>0</v>
      </c>
      <c r="M749" s="290">
        <f>IF(P749="x",0,IF(I749&lt;(INDEX(Lookup!$U$2:$U$10,MATCH($D$43,Lookup!$S$2:$S$10,0))),0,ROUND(((_xlfn.DAYS(I749,H749)+1)*J749)/7,0)))</f>
        <v>0</v>
      </c>
      <c r="N749" s="408">
        <f t="shared" si="67"/>
        <v>0</v>
      </c>
      <c r="O749" s="332"/>
      <c r="P749" s="409"/>
      <c r="R749" s="457">
        <f t="shared" si="68"/>
        <v>0</v>
      </c>
      <c r="S749" s="469">
        <f t="shared" si="69"/>
        <v>0</v>
      </c>
    </row>
    <row r="750" spans="2:19" x14ac:dyDescent="0.35">
      <c r="B750" s="80"/>
      <c r="C750" s="119"/>
      <c r="D750" s="119"/>
      <c r="E750" s="84"/>
      <c r="F750" s="119"/>
      <c r="G750" s="120"/>
      <c r="H750" s="41"/>
      <c r="I750" s="41"/>
      <c r="J750" s="82"/>
      <c r="K750" s="290">
        <f t="shared" si="65"/>
        <v>0</v>
      </c>
      <c r="L750" s="291">
        <f t="shared" si="66"/>
        <v>0</v>
      </c>
      <c r="M750" s="290">
        <f>IF(P750="x",0,IF(I750&lt;(INDEX(Lookup!$U$2:$U$10,MATCH($D$43,Lookup!$S$2:$S$10,0))),0,ROUND(((_xlfn.DAYS(I750,H750)+1)*J750)/7,0)))</f>
        <v>0</v>
      </c>
      <c r="N750" s="408">
        <f t="shared" si="67"/>
        <v>0</v>
      </c>
      <c r="O750" s="332"/>
      <c r="P750" s="409"/>
      <c r="R750" s="457">
        <f t="shared" si="68"/>
        <v>0</v>
      </c>
      <c r="S750" s="469">
        <f t="shared" si="69"/>
        <v>0</v>
      </c>
    </row>
    <row r="751" spans="2:19" x14ac:dyDescent="0.35">
      <c r="B751" s="80"/>
      <c r="C751" s="119"/>
      <c r="D751" s="119"/>
      <c r="E751" s="84"/>
      <c r="F751" s="119"/>
      <c r="G751" s="120"/>
      <c r="H751" s="41"/>
      <c r="I751" s="41"/>
      <c r="J751" s="82"/>
      <c r="K751" s="290">
        <f t="shared" ref="K751:K814" si="70">ROUND(((_xlfn.DAYS(I751,H751)+1)*J751)/7,0)</f>
        <v>0</v>
      </c>
      <c r="L751" s="291">
        <f t="shared" ref="L751:L814" si="71">K751*$K$6</f>
        <v>0</v>
      </c>
      <c r="M751" s="290">
        <f>IF(P751="x",0,IF(I751&lt;(INDEX(Lookup!$U$2:$U$10,MATCH($D$43,Lookup!$S$2:$S$10,0))),0,ROUND(((_xlfn.DAYS(I751,H751)+1)*J751)/7,0)))</f>
        <v>0</v>
      </c>
      <c r="N751" s="408">
        <f t="shared" ref="N751:N814" si="72">M751*$K$6</f>
        <v>0</v>
      </c>
      <c r="O751" s="332"/>
      <c r="P751" s="409"/>
      <c r="R751" s="457">
        <f t="shared" ref="R751:R814" si="73">L751*$I$30</f>
        <v>0</v>
      </c>
      <c r="S751" s="469">
        <f t="shared" ref="S751:S814" si="74">N751*$I$40</f>
        <v>0</v>
      </c>
    </row>
    <row r="752" spans="2:19" x14ac:dyDescent="0.35">
      <c r="B752" s="80"/>
      <c r="C752" s="119"/>
      <c r="D752" s="119"/>
      <c r="E752" s="84"/>
      <c r="F752" s="119"/>
      <c r="G752" s="120"/>
      <c r="H752" s="41"/>
      <c r="I752" s="41"/>
      <c r="J752" s="82"/>
      <c r="K752" s="290">
        <f t="shared" si="70"/>
        <v>0</v>
      </c>
      <c r="L752" s="291">
        <f t="shared" si="71"/>
        <v>0</v>
      </c>
      <c r="M752" s="290">
        <f>IF(P752="x",0,IF(I752&lt;(INDEX(Lookup!$U$2:$U$10,MATCH($D$43,Lookup!$S$2:$S$10,0))),0,ROUND(((_xlfn.DAYS(I752,H752)+1)*J752)/7,0)))</f>
        <v>0</v>
      </c>
      <c r="N752" s="408">
        <f t="shared" si="72"/>
        <v>0</v>
      </c>
      <c r="O752" s="332"/>
      <c r="P752" s="409"/>
      <c r="R752" s="457">
        <f t="shared" si="73"/>
        <v>0</v>
      </c>
      <c r="S752" s="469">
        <f t="shared" si="74"/>
        <v>0</v>
      </c>
    </row>
    <row r="753" spans="2:19" x14ac:dyDescent="0.35">
      <c r="B753" s="80"/>
      <c r="C753" s="119"/>
      <c r="D753" s="119"/>
      <c r="E753" s="84"/>
      <c r="F753" s="119"/>
      <c r="G753" s="120"/>
      <c r="H753" s="41"/>
      <c r="I753" s="41"/>
      <c r="J753" s="82"/>
      <c r="K753" s="290">
        <f t="shared" si="70"/>
        <v>0</v>
      </c>
      <c r="L753" s="291">
        <f t="shared" si="71"/>
        <v>0</v>
      </c>
      <c r="M753" s="290">
        <f>IF(P753="x",0,IF(I753&lt;(INDEX(Lookup!$U$2:$U$10,MATCH($D$43,Lookup!$S$2:$S$10,0))),0,ROUND(((_xlfn.DAYS(I753,H753)+1)*J753)/7,0)))</f>
        <v>0</v>
      </c>
      <c r="N753" s="408">
        <f t="shared" si="72"/>
        <v>0</v>
      </c>
      <c r="O753" s="332"/>
      <c r="P753" s="409"/>
      <c r="R753" s="457">
        <f t="shared" si="73"/>
        <v>0</v>
      </c>
      <c r="S753" s="469">
        <f t="shared" si="74"/>
        <v>0</v>
      </c>
    </row>
    <row r="754" spans="2:19" x14ac:dyDescent="0.35">
      <c r="B754" s="80"/>
      <c r="C754" s="119"/>
      <c r="D754" s="119"/>
      <c r="E754" s="84"/>
      <c r="F754" s="119"/>
      <c r="G754" s="120"/>
      <c r="H754" s="41"/>
      <c r="I754" s="41"/>
      <c r="J754" s="82"/>
      <c r="K754" s="290">
        <f t="shared" si="70"/>
        <v>0</v>
      </c>
      <c r="L754" s="291">
        <f t="shared" si="71"/>
        <v>0</v>
      </c>
      <c r="M754" s="290">
        <f>IF(P754="x",0,IF(I754&lt;(INDEX(Lookup!$U$2:$U$10,MATCH($D$43,Lookup!$S$2:$S$10,0))),0,ROUND(((_xlfn.DAYS(I754,H754)+1)*J754)/7,0)))</f>
        <v>0</v>
      </c>
      <c r="N754" s="408">
        <f t="shared" si="72"/>
        <v>0</v>
      </c>
      <c r="O754" s="332"/>
      <c r="P754" s="409"/>
      <c r="R754" s="457">
        <f t="shared" si="73"/>
        <v>0</v>
      </c>
      <c r="S754" s="469">
        <f t="shared" si="74"/>
        <v>0</v>
      </c>
    </row>
    <row r="755" spans="2:19" x14ac:dyDescent="0.35">
      <c r="B755" s="80"/>
      <c r="C755" s="119"/>
      <c r="D755" s="119"/>
      <c r="E755" s="84"/>
      <c r="F755" s="119"/>
      <c r="G755" s="120"/>
      <c r="H755" s="41"/>
      <c r="I755" s="41"/>
      <c r="J755" s="82"/>
      <c r="K755" s="290">
        <f t="shared" si="70"/>
        <v>0</v>
      </c>
      <c r="L755" s="291">
        <f t="shared" si="71"/>
        <v>0</v>
      </c>
      <c r="M755" s="290">
        <f>IF(P755="x",0,IF(I755&lt;(INDEX(Lookup!$U$2:$U$10,MATCH($D$43,Lookup!$S$2:$S$10,0))),0,ROUND(((_xlfn.DAYS(I755,H755)+1)*J755)/7,0)))</f>
        <v>0</v>
      </c>
      <c r="N755" s="408">
        <f t="shared" si="72"/>
        <v>0</v>
      </c>
      <c r="O755" s="332"/>
      <c r="P755" s="409"/>
      <c r="R755" s="457">
        <f t="shared" si="73"/>
        <v>0</v>
      </c>
      <c r="S755" s="469">
        <f t="shared" si="74"/>
        <v>0</v>
      </c>
    </row>
    <row r="756" spans="2:19" x14ac:dyDescent="0.35">
      <c r="B756" s="80"/>
      <c r="C756" s="119"/>
      <c r="D756" s="119"/>
      <c r="E756" s="84"/>
      <c r="F756" s="119"/>
      <c r="G756" s="120"/>
      <c r="H756" s="41"/>
      <c r="I756" s="41"/>
      <c r="J756" s="82"/>
      <c r="K756" s="290">
        <f t="shared" si="70"/>
        <v>0</v>
      </c>
      <c r="L756" s="291">
        <f t="shared" si="71"/>
        <v>0</v>
      </c>
      <c r="M756" s="290">
        <f>IF(P756="x",0,IF(I756&lt;(INDEX(Lookup!$U$2:$U$10,MATCH($D$43,Lookup!$S$2:$S$10,0))),0,ROUND(((_xlfn.DAYS(I756,H756)+1)*J756)/7,0)))</f>
        <v>0</v>
      </c>
      <c r="N756" s="408">
        <f t="shared" si="72"/>
        <v>0</v>
      </c>
      <c r="O756" s="332"/>
      <c r="P756" s="409"/>
      <c r="R756" s="457">
        <f t="shared" si="73"/>
        <v>0</v>
      </c>
      <c r="S756" s="469">
        <f t="shared" si="74"/>
        <v>0</v>
      </c>
    </row>
    <row r="757" spans="2:19" x14ac:dyDescent="0.35">
      <c r="B757" s="80"/>
      <c r="C757" s="119"/>
      <c r="D757" s="119"/>
      <c r="E757" s="84"/>
      <c r="F757" s="119"/>
      <c r="G757" s="120"/>
      <c r="H757" s="41"/>
      <c r="I757" s="41"/>
      <c r="J757" s="82"/>
      <c r="K757" s="290">
        <f t="shared" si="70"/>
        <v>0</v>
      </c>
      <c r="L757" s="291">
        <f t="shared" si="71"/>
        <v>0</v>
      </c>
      <c r="M757" s="290">
        <f>IF(P757="x",0,IF(I757&lt;(INDEX(Lookup!$U$2:$U$10,MATCH($D$43,Lookup!$S$2:$S$10,0))),0,ROUND(((_xlfn.DAYS(I757,H757)+1)*J757)/7,0)))</f>
        <v>0</v>
      </c>
      <c r="N757" s="408">
        <f t="shared" si="72"/>
        <v>0</v>
      </c>
      <c r="O757" s="332"/>
      <c r="P757" s="409"/>
      <c r="R757" s="457">
        <f t="shared" si="73"/>
        <v>0</v>
      </c>
      <c r="S757" s="469">
        <f t="shared" si="74"/>
        <v>0</v>
      </c>
    </row>
    <row r="758" spans="2:19" x14ac:dyDescent="0.35">
      <c r="B758" s="80"/>
      <c r="C758" s="119"/>
      <c r="D758" s="119"/>
      <c r="E758" s="84"/>
      <c r="F758" s="119"/>
      <c r="G758" s="120"/>
      <c r="H758" s="41"/>
      <c r="I758" s="41"/>
      <c r="J758" s="82"/>
      <c r="K758" s="290">
        <f t="shared" si="70"/>
        <v>0</v>
      </c>
      <c r="L758" s="291">
        <f t="shared" si="71"/>
        <v>0</v>
      </c>
      <c r="M758" s="290">
        <f>IF(P758="x",0,IF(I758&lt;(INDEX(Lookup!$U$2:$U$10,MATCH($D$43,Lookup!$S$2:$S$10,0))),0,ROUND(((_xlfn.DAYS(I758,H758)+1)*J758)/7,0)))</f>
        <v>0</v>
      </c>
      <c r="N758" s="408">
        <f t="shared" si="72"/>
        <v>0</v>
      </c>
      <c r="O758" s="332"/>
      <c r="P758" s="409"/>
      <c r="R758" s="457">
        <f t="shared" si="73"/>
        <v>0</v>
      </c>
      <c r="S758" s="469">
        <f t="shared" si="74"/>
        <v>0</v>
      </c>
    </row>
    <row r="759" spans="2:19" x14ac:dyDescent="0.35">
      <c r="B759" s="80"/>
      <c r="C759" s="119"/>
      <c r="D759" s="119"/>
      <c r="E759" s="84"/>
      <c r="F759" s="119"/>
      <c r="G759" s="120"/>
      <c r="H759" s="41"/>
      <c r="I759" s="41"/>
      <c r="J759" s="82"/>
      <c r="K759" s="290">
        <f t="shared" si="70"/>
        <v>0</v>
      </c>
      <c r="L759" s="291">
        <f t="shared" si="71"/>
        <v>0</v>
      </c>
      <c r="M759" s="290">
        <f>IF(P759="x",0,IF(I759&lt;(INDEX(Lookup!$U$2:$U$10,MATCH($D$43,Lookup!$S$2:$S$10,0))),0,ROUND(((_xlfn.DAYS(I759,H759)+1)*J759)/7,0)))</f>
        <v>0</v>
      </c>
      <c r="N759" s="408">
        <f t="shared" si="72"/>
        <v>0</v>
      </c>
      <c r="O759" s="332"/>
      <c r="P759" s="409"/>
      <c r="R759" s="457">
        <f t="shared" si="73"/>
        <v>0</v>
      </c>
      <c r="S759" s="469">
        <f t="shared" si="74"/>
        <v>0</v>
      </c>
    </row>
    <row r="760" spans="2:19" x14ac:dyDescent="0.35">
      <c r="B760" s="80"/>
      <c r="C760" s="119"/>
      <c r="D760" s="119"/>
      <c r="E760" s="84"/>
      <c r="F760" s="119"/>
      <c r="G760" s="120"/>
      <c r="H760" s="41"/>
      <c r="I760" s="41"/>
      <c r="J760" s="82"/>
      <c r="K760" s="290">
        <f t="shared" si="70"/>
        <v>0</v>
      </c>
      <c r="L760" s="291">
        <f t="shared" si="71"/>
        <v>0</v>
      </c>
      <c r="M760" s="290">
        <f>IF(P760="x",0,IF(I760&lt;(INDEX(Lookup!$U$2:$U$10,MATCH($D$43,Lookup!$S$2:$S$10,0))),0,ROUND(((_xlfn.DAYS(I760,H760)+1)*J760)/7,0)))</f>
        <v>0</v>
      </c>
      <c r="N760" s="408">
        <f t="shared" si="72"/>
        <v>0</v>
      </c>
      <c r="O760" s="332"/>
      <c r="P760" s="409"/>
      <c r="R760" s="457">
        <f t="shared" si="73"/>
        <v>0</v>
      </c>
      <c r="S760" s="469">
        <f t="shared" si="74"/>
        <v>0</v>
      </c>
    </row>
    <row r="761" spans="2:19" x14ac:dyDescent="0.35">
      <c r="B761" s="80"/>
      <c r="C761" s="119"/>
      <c r="D761" s="119"/>
      <c r="E761" s="84"/>
      <c r="F761" s="119"/>
      <c r="G761" s="120"/>
      <c r="H761" s="41"/>
      <c r="I761" s="41"/>
      <c r="J761" s="82"/>
      <c r="K761" s="290">
        <f t="shared" si="70"/>
        <v>0</v>
      </c>
      <c r="L761" s="291">
        <f t="shared" si="71"/>
        <v>0</v>
      </c>
      <c r="M761" s="290">
        <f>IF(P761="x",0,IF(I761&lt;(INDEX(Lookup!$U$2:$U$10,MATCH($D$43,Lookup!$S$2:$S$10,0))),0,ROUND(((_xlfn.DAYS(I761,H761)+1)*J761)/7,0)))</f>
        <v>0</v>
      </c>
      <c r="N761" s="408">
        <f t="shared" si="72"/>
        <v>0</v>
      </c>
      <c r="O761" s="332"/>
      <c r="P761" s="409"/>
      <c r="R761" s="457">
        <f t="shared" si="73"/>
        <v>0</v>
      </c>
      <c r="S761" s="469">
        <f t="shared" si="74"/>
        <v>0</v>
      </c>
    </row>
    <row r="762" spans="2:19" x14ac:dyDescent="0.35">
      <c r="B762" s="80"/>
      <c r="C762" s="119"/>
      <c r="D762" s="119"/>
      <c r="E762" s="84"/>
      <c r="F762" s="119"/>
      <c r="G762" s="120"/>
      <c r="H762" s="41"/>
      <c r="I762" s="41"/>
      <c r="J762" s="82"/>
      <c r="K762" s="290">
        <f t="shared" si="70"/>
        <v>0</v>
      </c>
      <c r="L762" s="291">
        <f t="shared" si="71"/>
        <v>0</v>
      </c>
      <c r="M762" s="290">
        <f>IF(P762="x",0,IF(I762&lt;(INDEX(Lookup!$U$2:$U$10,MATCH($D$43,Lookup!$S$2:$S$10,0))),0,ROUND(((_xlfn.DAYS(I762,H762)+1)*J762)/7,0)))</f>
        <v>0</v>
      </c>
      <c r="N762" s="408">
        <f t="shared" si="72"/>
        <v>0</v>
      </c>
      <c r="O762" s="332"/>
      <c r="P762" s="409"/>
      <c r="R762" s="457">
        <f t="shared" si="73"/>
        <v>0</v>
      </c>
      <c r="S762" s="469">
        <f t="shared" si="74"/>
        <v>0</v>
      </c>
    </row>
    <row r="763" spans="2:19" x14ac:dyDescent="0.35">
      <c r="B763" s="80"/>
      <c r="C763" s="119"/>
      <c r="D763" s="119"/>
      <c r="E763" s="84"/>
      <c r="F763" s="119"/>
      <c r="G763" s="120"/>
      <c r="H763" s="41"/>
      <c r="I763" s="41"/>
      <c r="J763" s="82"/>
      <c r="K763" s="290">
        <f t="shared" si="70"/>
        <v>0</v>
      </c>
      <c r="L763" s="291">
        <f t="shared" si="71"/>
        <v>0</v>
      </c>
      <c r="M763" s="290">
        <f>IF(P763="x",0,IF(I763&lt;(INDEX(Lookup!$U$2:$U$10,MATCH($D$43,Lookup!$S$2:$S$10,0))),0,ROUND(((_xlfn.DAYS(I763,H763)+1)*J763)/7,0)))</f>
        <v>0</v>
      </c>
      <c r="N763" s="408">
        <f t="shared" si="72"/>
        <v>0</v>
      </c>
      <c r="O763" s="332"/>
      <c r="P763" s="409"/>
      <c r="R763" s="457">
        <f t="shared" si="73"/>
        <v>0</v>
      </c>
      <c r="S763" s="469">
        <f t="shared" si="74"/>
        <v>0</v>
      </c>
    </row>
    <row r="764" spans="2:19" x14ac:dyDescent="0.35">
      <c r="B764" s="80"/>
      <c r="C764" s="119"/>
      <c r="D764" s="119"/>
      <c r="E764" s="84"/>
      <c r="F764" s="119"/>
      <c r="G764" s="120"/>
      <c r="H764" s="41"/>
      <c r="I764" s="41"/>
      <c r="J764" s="82"/>
      <c r="K764" s="290">
        <f t="shared" si="70"/>
        <v>0</v>
      </c>
      <c r="L764" s="291">
        <f t="shared" si="71"/>
        <v>0</v>
      </c>
      <c r="M764" s="290">
        <f>IF(P764="x",0,IF(I764&lt;(INDEX(Lookup!$U$2:$U$10,MATCH($D$43,Lookup!$S$2:$S$10,0))),0,ROUND(((_xlfn.DAYS(I764,H764)+1)*J764)/7,0)))</f>
        <v>0</v>
      </c>
      <c r="N764" s="408">
        <f t="shared" si="72"/>
        <v>0</v>
      </c>
      <c r="O764" s="332"/>
      <c r="P764" s="409"/>
      <c r="R764" s="457">
        <f t="shared" si="73"/>
        <v>0</v>
      </c>
      <c r="S764" s="469">
        <f t="shared" si="74"/>
        <v>0</v>
      </c>
    </row>
    <row r="765" spans="2:19" x14ac:dyDescent="0.35">
      <c r="B765" s="80"/>
      <c r="C765" s="119"/>
      <c r="D765" s="119"/>
      <c r="E765" s="84"/>
      <c r="F765" s="119"/>
      <c r="G765" s="120"/>
      <c r="H765" s="41"/>
      <c r="I765" s="41"/>
      <c r="J765" s="82"/>
      <c r="K765" s="290">
        <f t="shared" si="70"/>
        <v>0</v>
      </c>
      <c r="L765" s="291">
        <f t="shared" si="71"/>
        <v>0</v>
      </c>
      <c r="M765" s="290">
        <f>IF(P765="x",0,IF(I765&lt;(INDEX(Lookup!$U$2:$U$10,MATCH($D$43,Lookup!$S$2:$S$10,0))),0,ROUND(((_xlfn.DAYS(I765,H765)+1)*J765)/7,0)))</f>
        <v>0</v>
      </c>
      <c r="N765" s="408">
        <f t="shared" si="72"/>
        <v>0</v>
      </c>
      <c r="O765" s="332"/>
      <c r="P765" s="409"/>
      <c r="R765" s="457">
        <f t="shared" si="73"/>
        <v>0</v>
      </c>
      <c r="S765" s="469">
        <f t="shared" si="74"/>
        <v>0</v>
      </c>
    </row>
    <row r="766" spans="2:19" x14ac:dyDescent="0.35">
      <c r="B766" s="80"/>
      <c r="C766" s="119"/>
      <c r="D766" s="119"/>
      <c r="E766" s="84"/>
      <c r="F766" s="119"/>
      <c r="G766" s="120"/>
      <c r="H766" s="41"/>
      <c r="I766" s="41"/>
      <c r="J766" s="82"/>
      <c r="K766" s="290">
        <f t="shared" si="70"/>
        <v>0</v>
      </c>
      <c r="L766" s="291">
        <f t="shared" si="71"/>
        <v>0</v>
      </c>
      <c r="M766" s="290">
        <f>IF(P766="x",0,IF(I766&lt;(INDEX(Lookup!$U$2:$U$10,MATCH($D$43,Lookup!$S$2:$S$10,0))),0,ROUND(((_xlfn.DAYS(I766,H766)+1)*J766)/7,0)))</f>
        <v>0</v>
      </c>
      <c r="N766" s="408">
        <f t="shared" si="72"/>
        <v>0</v>
      </c>
      <c r="O766" s="332"/>
      <c r="P766" s="409"/>
      <c r="R766" s="457">
        <f t="shared" si="73"/>
        <v>0</v>
      </c>
      <c r="S766" s="469">
        <f t="shared" si="74"/>
        <v>0</v>
      </c>
    </row>
    <row r="767" spans="2:19" x14ac:dyDescent="0.35">
      <c r="B767" s="80"/>
      <c r="C767" s="119"/>
      <c r="D767" s="119"/>
      <c r="E767" s="84"/>
      <c r="F767" s="119"/>
      <c r="G767" s="120"/>
      <c r="H767" s="41"/>
      <c r="I767" s="41"/>
      <c r="J767" s="82"/>
      <c r="K767" s="290">
        <f t="shared" si="70"/>
        <v>0</v>
      </c>
      <c r="L767" s="291">
        <f t="shared" si="71"/>
        <v>0</v>
      </c>
      <c r="M767" s="290">
        <f>IF(P767="x",0,IF(I767&lt;(INDEX(Lookup!$U$2:$U$10,MATCH($D$43,Lookup!$S$2:$S$10,0))),0,ROUND(((_xlfn.DAYS(I767,H767)+1)*J767)/7,0)))</f>
        <v>0</v>
      </c>
      <c r="N767" s="408">
        <f t="shared" si="72"/>
        <v>0</v>
      </c>
      <c r="O767" s="332"/>
      <c r="P767" s="409"/>
      <c r="R767" s="457">
        <f t="shared" si="73"/>
        <v>0</v>
      </c>
      <c r="S767" s="469">
        <f t="shared" si="74"/>
        <v>0</v>
      </c>
    </row>
    <row r="768" spans="2:19" x14ac:dyDescent="0.35">
      <c r="B768" s="80"/>
      <c r="C768" s="119"/>
      <c r="D768" s="119"/>
      <c r="E768" s="84"/>
      <c r="F768" s="119"/>
      <c r="G768" s="120"/>
      <c r="H768" s="41"/>
      <c r="I768" s="41"/>
      <c r="J768" s="82"/>
      <c r="K768" s="290">
        <f t="shared" si="70"/>
        <v>0</v>
      </c>
      <c r="L768" s="291">
        <f t="shared" si="71"/>
        <v>0</v>
      </c>
      <c r="M768" s="290">
        <f>IF(P768="x",0,IF(I768&lt;(INDEX(Lookup!$U$2:$U$10,MATCH($D$43,Lookup!$S$2:$S$10,0))),0,ROUND(((_xlfn.DAYS(I768,H768)+1)*J768)/7,0)))</f>
        <v>0</v>
      </c>
      <c r="N768" s="408">
        <f t="shared" si="72"/>
        <v>0</v>
      </c>
      <c r="O768" s="332"/>
      <c r="P768" s="409"/>
      <c r="R768" s="457">
        <f t="shared" si="73"/>
        <v>0</v>
      </c>
      <c r="S768" s="469">
        <f t="shared" si="74"/>
        <v>0</v>
      </c>
    </row>
    <row r="769" spans="2:19" x14ac:dyDescent="0.35">
      <c r="B769" s="80"/>
      <c r="C769" s="119"/>
      <c r="D769" s="119"/>
      <c r="E769" s="84"/>
      <c r="F769" s="119"/>
      <c r="G769" s="120"/>
      <c r="H769" s="41"/>
      <c r="I769" s="41"/>
      <c r="J769" s="82"/>
      <c r="K769" s="290">
        <f t="shared" si="70"/>
        <v>0</v>
      </c>
      <c r="L769" s="291">
        <f t="shared" si="71"/>
        <v>0</v>
      </c>
      <c r="M769" s="290">
        <f>IF(P769="x",0,IF(I769&lt;(INDEX(Lookup!$U$2:$U$10,MATCH($D$43,Lookup!$S$2:$S$10,0))),0,ROUND(((_xlfn.DAYS(I769,H769)+1)*J769)/7,0)))</f>
        <v>0</v>
      </c>
      <c r="N769" s="408">
        <f t="shared" si="72"/>
        <v>0</v>
      </c>
      <c r="O769" s="332"/>
      <c r="P769" s="409"/>
      <c r="R769" s="457">
        <f t="shared" si="73"/>
        <v>0</v>
      </c>
      <c r="S769" s="469">
        <f t="shared" si="74"/>
        <v>0</v>
      </c>
    </row>
    <row r="770" spans="2:19" x14ac:dyDescent="0.35">
      <c r="B770" s="80"/>
      <c r="C770" s="119"/>
      <c r="D770" s="119"/>
      <c r="E770" s="84"/>
      <c r="F770" s="119"/>
      <c r="G770" s="120"/>
      <c r="H770" s="41"/>
      <c r="I770" s="41"/>
      <c r="J770" s="82"/>
      <c r="K770" s="290">
        <f t="shared" si="70"/>
        <v>0</v>
      </c>
      <c r="L770" s="291">
        <f t="shared" si="71"/>
        <v>0</v>
      </c>
      <c r="M770" s="290">
        <f>IF(P770="x",0,IF(I770&lt;(INDEX(Lookup!$U$2:$U$10,MATCH($D$43,Lookup!$S$2:$S$10,0))),0,ROUND(((_xlfn.DAYS(I770,H770)+1)*J770)/7,0)))</f>
        <v>0</v>
      </c>
      <c r="N770" s="408">
        <f t="shared" si="72"/>
        <v>0</v>
      </c>
      <c r="O770" s="332"/>
      <c r="P770" s="409"/>
      <c r="R770" s="457">
        <f t="shared" si="73"/>
        <v>0</v>
      </c>
      <c r="S770" s="469">
        <f t="shared" si="74"/>
        <v>0</v>
      </c>
    </row>
    <row r="771" spans="2:19" x14ac:dyDescent="0.35">
      <c r="B771" s="80"/>
      <c r="C771" s="119"/>
      <c r="D771" s="119"/>
      <c r="E771" s="84"/>
      <c r="F771" s="119"/>
      <c r="G771" s="120"/>
      <c r="H771" s="41"/>
      <c r="I771" s="41"/>
      <c r="J771" s="82"/>
      <c r="K771" s="290">
        <f t="shared" si="70"/>
        <v>0</v>
      </c>
      <c r="L771" s="291">
        <f t="shared" si="71"/>
        <v>0</v>
      </c>
      <c r="M771" s="290">
        <f>IF(P771="x",0,IF(I771&lt;(INDEX(Lookup!$U$2:$U$10,MATCH($D$43,Lookup!$S$2:$S$10,0))),0,ROUND(((_xlfn.DAYS(I771,H771)+1)*J771)/7,0)))</f>
        <v>0</v>
      </c>
      <c r="N771" s="408">
        <f t="shared" si="72"/>
        <v>0</v>
      </c>
      <c r="O771" s="332"/>
      <c r="P771" s="409"/>
      <c r="R771" s="457">
        <f t="shared" si="73"/>
        <v>0</v>
      </c>
      <c r="S771" s="469">
        <f t="shared" si="74"/>
        <v>0</v>
      </c>
    </row>
    <row r="772" spans="2:19" x14ac:dyDescent="0.35">
      <c r="B772" s="80"/>
      <c r="C772" s="119"/>
      <c r="D772" s="119"/>
      <c r="E772" s="84"/>
      <c r="F772" s="119"/>
      <c r="G772" s="120"/>
      <c r="H772" s="41"/>
      <c r="I772" s="41"/>
      <c r="J772" s="82"/>
      <c r="K772" s="290">
        <f t="shared" si="70"/>
        <v>0</v>
      </c>
      <c r="L772" s="291">
        <f t="shared" si="71"/>
        <v>0</v>
      </c>
      <c r="M772" s="290">
        <f>IF(P772="x",0,IF(I772&lt;(INDEX(Lookup!$U$2:$U$10,MATCH($D$43,Lookup!$S$2:$S$10,0))),0,ROUND(((_xlfn.DAYS(I772,H772)+1)*J772)/7,0)))</f>
        <v>0</v>
      </c>
      <c r="N772" s="408">
        <f t="shared" si="72"/>
        <v>0</v>
      </c>
      <c r="O772" s="332"/>
      <c r="P772" s="409"/>
      <c r="R772" s="457">
        <f t="shared" si="73"/>
        <v>0</v>
      </c>
      <c r="S772" s="469">
        <f t="shared" si="74"/>
        <v>0</v>
      </c>
    </row>
    <row r="773" spans="2:19" x14ac:dyDescent="0.35">
      <c r="B773" s="80"/>
      <c r="C773" s="119"/>
      <c r="D773" s="119"/>
      <c r="E773" s="84"/>
      <c r="F773" s="119"/>
      <c r="G773" s="120"/>
      <c r="H773" s="41"/>
      <c r="I773" s="41"/>
      <c r="J773" s="82"/>
      <c r="K773" s="290">
        <f t="shared" si="70"/>
        <v>0</v>
      </c>
      <c r="L773" s="291">
        <f t="shared" si="71"/>
        <v>0</v>
      </c>
      <c r="M773" s="290">
        <f>IF(P773="x",0,IF(I773&lt;(INDEX(Lookup!$U$2:$U$10,MATCH($D$43,Lookup!$S$2:$S$10,0))),0,ROUND(((_xlfn.DAYS(I773,H773)+1)*J773)/7,0)))</f>
        <v>0</v>
      </c>
      <c r="N773" s="408">
        <f t="shared" si="72"/>
        <v>0</v>
      </c>
      <c r="O773" s="332"/>
      <c r="P773" s="409"/>
      <c r="R773" s="457">
        <f t="shared" si="73"/>
        <v>0</v>
      </c>
      <c r="S773" s="469">
        <f t="shared" si="74"/>
        <v>0</v>
      </c>
    </row>
    <row r="774" spans="2:19" x14ac:dyDescent="0.35">
      <c r="B774" s="80"/>
      <c r="C774" s="119"/>
      <c r="D774" s="119"/>
      <c r="E774" s="84"/>
      <c r="F774" s="119"/>
      <c r="G774" s="120"/>
      <c r="H774" s="41"/>
      <c r="I774" s="41"/>
      <c r="J774" s="82"/>
      <c r="K774" s="290">
        <f t="shared" si="70"/>
        <v>0</v>
      </c>
      <c r="L774" s="291">
        <f t="shared" si="71"/>
        <v>0</v>
      </c>
      <c r="M774" s="290">
        <f>IF(P774="x",0,IF(I774&lt;(INDEX(Lookup!$U$2:$U$10,MATCH($D$43,Lookup!$S$2:$S$10,0))),0,ROUND(((_xlfn.DAYS(I774,H774)+1)*J774)/7,0)))</f>
        <v>0</v>
      </c>
      <c r="N774" s="408">
        <f t="shared" si="72"/>
        <v>0</v>
      </c>
      <c r="O774" s="332"/>
      <c r="P774" s="409"/>
      <c r="R774" s="457">
        <f t="shared" si="73"/>
        <v>0</v>
      </c>
      <c r="S774" s="469">
        <f t="shared" si="74"/>
        <v>0</v>
      </c>
    </row>
    <row r="775" spans="2:19" x14ac:dyDescent="0.35">
      <c r="B775" s="80"/>
      <c r="C775" s="119"/>
      <c r="D775" s="119"/>
      <c r="E775" s="84"/>
      <c r="F775" s="119"/>
      <c r="G775" s="120"/>
      <c r="H775" s="41"/>
      <c r="I775" s="41"/>
      <c r="J775" s="82"/>
      <c r="K775" s="290">
        <f t="shared" si="70"/>
        <v>0</v>
      </c>
      <c r="L775" s="291">
        <f t="shared" si="71"/>
        <v>0</v>
      </c>
      <c r="M775" s="290">
        <f>IF(P775="x",0,IF(I775&lt;(INDEX(Lookup!$U$2:$U$10,MATCH($D$43,Lookup!$S$2:$S$10,0))),0,ROUND(((_xlfn.DAYS(I775,H775)+1)*J775)/7,0)))</f>
        <v>0</v>
      </c>
      <c r="N775" s="408">
        <f t="shared" si="72"/>
        <v>0</v>
      </c>
      <c r="O775" s="332"/>
      <c r="P775" s="409"/>
      <c r="R775" s="457">
        <f t="shared" si="73"/>
        <v>0</v>
      </c>
      <c r="S775" s="469">
        <f t="shared" si="74"/>
        <v>0</v>
      </c>
    </row>
    <row r="776" spans="2:19" x14ac:dyDescent="0.35">
      <c r="B776" s="80"/>
      <c r="C776" s="119"/>
      <c r="D776" s="119"/>
      <c r="E776" s="84"/>
      <c r="F776" s="119"/>
      <c r="G776" s="120"/>
      <c r="H776" s="41"/>
      <c r="I776" s="41"/>
      <c r="J776" s="82"/>
      <c r="K776" s="290">
        <f t="shared" si="70"/>
        <v>0</v>
      </c>
      <c r="L776" s="291">
        <f t="shared" si="71"/>
        <v>0</v>
      </c>
      <c r="M776" s="290">
        <f>IF(P776="x",0,IF(I776&lt;(INDEX(Lookup!$U$2:$U$10,MATCH($D$43,Lookup!$S$2:$S$10,0))),0,ROUND(((_xlfn.DAYS(I776,H776)+1)*J776)/7,0)))</f>
        <v>0</v>
      </c>
      <c r="N776" s="408">
        <f t="shared" si="72"/>
        <v>0</v>
      </c>
      <c r="O776" s="332"/>
      <c r="P776" s="409"/>
      <c r="R776" s="457">
        <f t="shared" si="73"/>
        <v>0</v>
      </c>
      <c r="S776" s="469">
        <f t="shared" si="74"/>
        <v>0</v>
      </c>
    </row>
    <row r="777" spans="2:19" x14ac:dyDescent="0.35">
      <c r="B777" s="80"/>
      <c r="C777" s="119"/>
      <c r="D777" s="119"/>
      <c r="E777" s="84"/>
      <c r="F777" s="119"/>
      <c r="G777" s="120"/>
      <c r="H777" s="41"/>
      <c r="I777" s="41"/>
      <c r="J777" s="82"/>
      <c r="K777" s="290">
        <f t="shared" si="70"/>
        <v>0</v>
      </c>
      <c r="L777" s="291">
        <f t="shared" si="71"/>
        <v>0</v>
      </c>
      <c r="M777" s="290">
        <f>IF(P777="x",0,IF(I777&lt;(INDEX(Lookup!$U$2:$U$10,MATCH($D$43,Lookup!$S$2:$S$10,0))),0,ROUND(((_xlfn.DAYS(I777,H777)+1)*J777)/7,0)))</f>
        <v>0</v>
      </c>
      <c r="N777" s="408">
        <f t="shared" si="72"/>
        <v>0</v>
      </c>
      <c r="O777" s="332"/>
      <c r="P777" s="409"/>
      <c r="R777" s="457">
        <f t="shared" si="73"/>
        <v>0</v>
      </c>
      <c r="S777" s="469">
        <f t="shared" si="74"/>
        <v>0</v>
      </c>
    </row>
    <row r="778" spans="2:19" x14ac:dyDescent="0.35">
      <c r="B778" s="80"/>
      <c r="C778" s="119"/>
      <c r="D778" s="119"/>
      <c r="E778" s="84"/>
      <c r="F778" s="119"/>
      <c r="G778" s="120"/>
      <c r="H778" s="41"/>
      <c r="I778" s="41"/>
      <c r="J778" s="82"/>
      <c r="K778" s="290">
        <f t="shared" si="70"/>
        <v>0</v>
      </c>
      <c r="L778" s="291">
        <f t="shared" si="71"/>
        <v>0</v>
      </c>
      <c r="M778" s="290">
        <f>IF(P778="x",0,IF(I778&lt;(INDEX(Lookup!$U$2:$U$10,MATCH($D$43,Lookup!$S$2:$S$10,0))),0,ROUND(((_xlfn.DAYS(I778,H778)+1)*J778)/7,0)))</f>
        <v>0</v>
      </c>
      <c r="N778" s="408">
        <f t="shared" si="72"/>
        <v>0</v>
      </c>
      <c r="O778" s="332"/>
      <c r="P778" s="409"/>
      <c r="R778" s="457">
        <f t="shared" si="73"/>
        <v>0</v>
      </c>
      <c r="S778" s="469">
        <f t="shared" si="74"/>
        <v>0</v>
      </c>
    </row>
    <row r="779" spans="2:19" x14ac:dyDescent="0.35">
      <c r="B779" s="80"/>
      <c r="C779" s="119"/>
      <c r="D779" s="119"/>
      <c r="E779" s="84"/>
      <c r="F779" s="119"/>
      <c r="G779" s="120"/>
      <c r="H779" s="41"/>
      <c r="I779" s="41"/>
      <c r="J779" s="82"/>
      <c r="K779" s="290">
        <f t="shared" si="70"/>
        <v>0</v>
      </c>
      <c r="L779" s="291">
        <f t="shared" si="71"/>
        <v>0</v>
      </c>
      <c r="M779" s="290">
        <f>IF(P779="x",0,IF(I779&lt;(INDEX(Lookup!$U$2:$U$10,MATCH($D$43,Lookup!$S$2:$S$10,0))),0,ROUND(((_xlfn.DAYS(I779,H779)+1)*J779)/7,0)))</f>
        <v>0</v>
      </c>
      <c r="N779" s="408">
        <f t="shared" si="72"/>
        <v>0</v>
      </c>
      <c r="O779" s="332"/>
      <c r="P779" s="409"/>
      <c r="R779" s="457">
        <f t="shared" si="73"/>
        <v>0</v>
      </c>
      <c r="S779" s="469">
        <f t="shared" si="74"/>
        <v>0</v>
      </c>
    </row>
    <row r="780" spans="2:19" x14ac:dyDescent="0.35">
      <c r="B780" s="80"/>
      <c r="C780" s="119"/>
      <c r="D780" s="119"/>
      <c r="E780" s="84"/>
      <c r="F780" s="119"/>
      <c r="G780" s="120"/>
      <c r="H780" s="41"/>
      <c r="I780" s="41"/>
      <c r="J780" s="82"/>
      <c r="K780" s="290">
        <f t="shared" si="70"/>
        <v>0</v>
      </c>
      <c r="L780" s="291">
        <f t="shared" si="71"/>
        <v>0</v>
      </c>
      <c r="M780" s="290">
        <f>IF(P780="x",0,IF(I780&lt;(INDEX(Lookup!$U$2:$U$10,MATCH($D$43,Lookup!$S$2:$S$10,0))),0,ROUND(((_xlfn.DAYS(I780,H780)+1)*J780)/7,0)))</f>
        <v>0</v>
      </c>
      <c r="N780" s="408">
        <f t="shared" si="72"/>
        <v>0</v>
      </c>
      <c r="O780" s="332"/>
      <c r="P780" s="409"/>
      <c r="R780" s="457">
        <f t="shared" si="73"/>
        <v>0</v>
      </c>
      <c r="S780" s="469">
        <f t="shared" si="74"/>
        <v>0</v>
      </c>
    </row>
    <row r="781" spans="2:19" x14ac:dyDescent="0.35">
      <c r="B781" s="80"/>
      <c r="C781" s="119"/>
      <c r="D781" s="119"/>
      <c r="E781" s="84"/>
      <c r="F781" s="119"/>
      <c r="G781" s="120"/>
      <c r="H781" s="41"/>
      <c r="I781" s="41"/>
      <c r="J781" s="82"/>
      <c r="K781" s="290">
        <f t="shared" si="70"/>
        <v>0</v>
      </c>
      <c r="L781" s="291">
        <f t="shared" si="71"/>
        <v>0</v>
      </c>
      <c r="M781" s="290">
        <f>IF(P781="x",0,IF(I781&lt;(INDEX(Lookup!$U$2:$U$10,MATCH($D$43,Lookup!$S$2:$S$10,0))),0,ROUND(((_xlfn.DAYS(I781,H781)+1)*J781)/7,0)))</f>
        <v>0</v>
      </c>
      <c r="N781" s="408">
        <f t="shared" si="72"/>
        <v>0</v>
      </c>
      <c r="O781" s="332"/>
      <c r="P781" s="409"/>
      <c r="R781" s="457">
        <f t="shared" si="73"/>
        <v>0</v>
      </c>
      <c r="S781" s="469">
        <f t="shared" si="74"/>
        <v>0</v>
      </c>
    </row>
    <row r="782" spans="2:19" x14ac:dyDescent="0.35">
      <c r="B782" s="80"/>
      <c r="C782" s="119"/>
      <c r="D782" s="119"/>
      <c r="E782" s="84"/>
      <c r="F782" s="119"/>
      <c r="G782" s="120"/>
      <c r="H782" s="41"/>
      <c r="I782" s="41"/>
      <c r="J782" s="82"/>
      <c r="K782" s="290">
        <f t="shared" si="70"/>
        <v>0</v>
      </c>
      <c r="L782" s="291">
        <f t="shared" si="71"/>
        <v>0</v>
      </c>
      <c r="M782" s="290">
        <f>IF(P782="x",0,IF(I782&lt;(INDEX(Lookup!$U$2:$U$10,MATCH($D$43,Lookup!$S$2:$S$10,0))),0,ROUND(((_xlfn.DAYS(I782,H782)+1)*J782)/7,0)))</f>
        <v>0</v>
      </c>
      <c r="N782" s="408">
        <f t="shared" si="72"/>
        <v>0</v>
      </c>
      <c r="O782" s="332"/>
      <c r="P782" s="409"/>
      <c r="R782" s="457">
        <f t="shared" si="73"/>
        <v>0</v>
      </c>
      <c r="S782" s="469">
        <f t="shared" si="74"/>
        <v>0</v>
      </c>
    </row>
    <row r="783" spans="2:19" x14ac:dyDescent="0.35">
      <c r="B783" s="80"/>
      <c r="C783" s="119"/>
      <c r="D783" s="119"/>
      <c r="E783" s="84"/>
      <c r="F783" s="119"/>
      <c r="G783" s="120"/>
      <c r="H783" s="41"/>
      <c r="I783" s="41"/>
      <c r="J783" s="82"/>
      <c r="K783" s="290">
        <f t="shared" si="70"/>
        <v>0</v>
      </c>
      <c r="L783" s="291">
        <f t="shared" si="71"/>
        <v>0</v>
      </c>
      <c r="M783" s="290">
        <f>IF(P783="x",0,IF(I783&lt;(INDEX(Lookup!$U$2:$U$10,MATCH($D$43,Lookup!$S$2:$S$10,0))),0,ROUND(((_xlfn.DAYS(I783,H783)+1)*J783)/7,0)))</f>
        <v>0</v>
      </c>
      <c r="N783" s="408">
        <f t="shared" si="72"/>
        <v>0</v>
      </c>
      <c r="O783" s="332"/>
      <c r="P783" s="409"/>
      <c r="R783" s="457">
        <f t="shared" si="73"/>
        <v>0</v>
      </c>
      <c r="S783" s="469">
        <f t="shared" si="74"/>
        <v>0</v>
      </c>
    </row>
    <row r="784" spans="2:19" x14ac:dyDescent="0.35">
      <c r="B784" s="80"/>
      <c r="C784" s="119"/>
      <c r="D784" s="119"/>
      <c r="E784" s="84"/>
      <c r="F784" s="119"/>
      <c r="G784" s="120"/>
      <c r="H784" s="41"/>
      <c r="I784" s="41"/>
      <c r="J784" s="82"/>
      <c r="K784" s="290">
        <f t="shared" si="70"/>
        <v>0</v>
      </c>
      <c r="L784" s="291">
        <f t="shared" si="71"/>
        <v>0</v>
      </c>
      <c r="M784" s="290">
        <f>IF(P784="x",0,IF(I784&lt;(INDEX(Lookup!$U$2:$U$10,MATCH($D$43,Lookup!$S$2:$S$10,0))),0,ROUND(((_xlfn.DAYS(I784,H784)+1)*J784)/7,0)))</f>
        <v>0</v>
      </c>
      <c r="N784" s="408">
        <f t="shared" si="72"/>
        <v>0</v>
      </c>
      <c r="O784" s="332"/>
      <c r="P784" s="409"/>
      <c r="R784" s="457">
        <f t="shared" si="73"/>
        <v>0</v>
      </c>
      <c r="S784" s="469">
        <f t="shared" si="74"/>
        <v>0</v>
      </c>
    </row>
    <row r="785" spans="2:19" x14ac:dyDescent="0.35">
      <c r="B785" s="80"/>
      <c r="C785" s="119"/>
      <c r="D785" s="119"/>
      <c r="E785" s="84"/>
      <c r="F785" s="119"/>
      <c r="G785" s="120"/>
      <c r="H785" s="41"/>
      <c r="I785" s="41"/>
      <c r="J785" s="82"/>
      <c r="K785" s="290">
        <f t="shared" si="70"/>
        <v>0</v>
      </c>
      <c r="L785" s="291">
        <f t="shared" si="71"/>
        <v>0</v>
      </c>
      <c r="M785" s="290">
        <f>IF(P785="x",0,IF(I785&lt;(INDEX(Lookup!$U$2:$U$10,MATCH($D$43,Lookup!$S$2:$S$10,0))),0,ROUND(((_xlfn.DAYS(I785,H785)+1)*J785)/7,0)))</f>
        <v>0</v>
      </c>
      <c r="N785" s="408">
        <f t="shared" si="72"/>
        <v>0</v>
      </c>
      <c r="O785" s="332"/>
      <c r="P785" s="409"/>
      <c r="R785" s="457">
        <f t="shared" si="73"/>
        <v>0</v>
      </c>
      <c r="S785" s="469">
        <f t="shared" si="74"/>
        <v>0</v>
      </c>
    </row>
    <row r="786" spans="2:19" x14ac:dyDescent="0.35">
      <c r="B786" s="80"/>
      <c r="C786" s="119"/>
      <c r="D786" s="119"/>
      <c r="E786" s="84"/>
      <c r="F786" s="119"/>
      <c r="G786" s="120"/>
      <c r="H786" s="41"/>
      <c r="I786" s="41"/>
      <c r="J786" s="82"/>
      <c r="K786" s="290">
        <f t="shared" si="70"/>
        <v>0</v>
      </c>
      <c r="L786" s="291">
        <f t="shared" si="71"/>
        <v>0</v>
      </c>
      <c r="M786" s="290">
        <f>IF(P786="x",0,IF(I786&lt;(INDEX(Lookup!$U$2:$U$10,MATCH($D$43,Lookup!$S$2:$S$10,0))),0,ROUND(((_xlfn.DAYS(I786,H786)+1)*J786)/7,0)))</f>
        <v>0</v>
      </c>
      <c r="N786" s="408">
        <f t="shared" si="72"/>
        <v>0</v>
      </c>
      <c r="O786" s="332"/>
      <c r="P786" s="409"/>
      <c r="R786" s="457">
        <f t="shared" si="73"/>
        <v>0</v>
      </c>
      <c r="S786" s="469">
        <f t="shared" si="74"/>
        <v>0</v>
      </c>
    </row>
    <row r="787" spans="2:19" x14ac:dyDescent="0.35">
      <c r="B787" s="80"/>
      <c r="C787" s="119"/>
      <c r="D787" s="119"/>
      <c r="E787" s="84"/>
      <c r="F787" s="119"/>
      <c r="G787" s="120"/>
      <c r="H787" s="41"/>
      <c r="I787" s="41"/>
      <c r="J787" s="82"/>
      <c r="K787" s="290">
        <f t="shared" si="70"/>
        <v>0</v>
      </c>
      <c r="L787" s="291">
        <f t="shared" si="71"/>
        <v>0</v>
      </c>
      <c r="M787" s="290">
        <f>IF(P787="x",0,IF(I787&lt;(INDEX(Lookup!$U$2:$U$10,MATCH($D$43,Lookup!$S$2:$S$10,0))),0,ROUND(((_xlfn.DAYS(I787,H787)+1)*J787)/7,0)))</f>
        <v>0</v>
      </c>
      <c r="N787" s="408">
        <f t="shared" si="72"/>
        <v>0</v>
      </c>
      <c r="O787" s="332"/>
      <c r="P787" s="409"/>
      <c r="R787" s="457">
        <f t="shared" si="73"/>
        <v>0</v>
      </c>
      <c r="S787" s="469">
        <f t="shared" si="74"/>
        <v>0</v>
      </c>
    </row>
    <row r="788" spans="2:19" x14ac:dyDescent="0.35">
      <c r="B788" s="80"/>
      <c r="C788" s="119"/>
      <c r="D788" s="119"/>
      <c r="E788" s="84"/>
      <c r="F788" s="119"/>
      <c r="G788" s="120"/>
      <c r="H788" s="41"/>
      <c r="I788" s="41"/>
      <c r="J788" s="82"/>
      <c r="K788" s="290">
        <f t="shared" si="70"/>
        <v>0</v>
      </c>
      <c r="L788" s="291">
        <f t="shared" si="71"/>
        <v>0</v>
      </c>
      <c r="M788" s="290">
        <f>IF(P788="x",0,IF(I788&lt;(INDEX(Lookup!$U$2:$U$10,MATCH($D$43,Lookup!$S$2:$S$10,0))),0,ROUND(((_xlfn.DAYS(I788,H788)+1)*J788)/7,0)))</f>
        <v>0</v>
      </c>
      <c r="N788" s="408">
        <f t="shared" si="72"/>
        <v>0</v>
      </c>
      <c r="O788" s="332"/>
      <c r="P788" s="409"/>
      <c r="R788" s="457">
        <f t="shared" si="73"/>
        <v>0</v>
      </c>
      <c r="S788" s="469">
        <f t="shared" si="74"/>
        <v>0</v>
      </c>
    </row>
    <row r="789" spans="2:19" x14ac:dyDescent="0.35">
      <c r="B789" s="80"/>
      <c r="C789" s="119"/>
      <c r="D789" s="119"/>
      <c r="E789" s="84"/>
      <c r="F789" s="119"/>
      <c r="G789" s="120"/>
      <c r="H789" s="41"/>
      <c r="I789" s="41"/>
      <c r="J789" s="82"/>
      <c r="K789" s="290">
        <f t="shared" si="70"/>
        <v>0</v>
      </c>
      <c r="L789" s="291">
        <f t="shared" si="71"/>
        <v>0</v>
      </c>
      <c r="M789" s="290">
        <f>IF(P789="x",0,IF(I789&lt;(INDEX(Lookup!$U$2:$U$10,MATCH($D$43,Lookup!$S$2:$S$10,0))),0,ROUND(((_xlfn.DAYS(I789,H789)+1)*J789)/7,0)))</f>
        <v>0</v>
      </c>
      <c r="N789" s="408">
        <f t="shared" si="72"/>
        <v>0</v>
      </c>
      <c r="O789" s="332"/>
      <c r="P789" s="409"/>
      <c r="R789" s="457">
        <f t="shared" si="73"/>
        <v>0</v>
      </c>
      <c r="S789" s="469">
        <f t="shared" si="74"/>
        <v>0</v>
      </c>
    </row>
    <row r="790" spans="2:19" x14ac:dyDescent="0.35">
      <c r="B790" s="80"/>
      <c r="C790" s="119"/>
      <c r="D790" s="119"/>
      <c r="E790" s="84"/>
      <c r="F790" s="119"/>
      <c r="G790" s="120"/>
      <c r="H790" s="41"/>
      <c r="I790" s="41"/>
      <c r="J790" s="82"/>
      <c r="K790" s="290">
        <f t="shared" si="70"/>
        <v>0</v>
      </c>
      <c r="L790" s="291">
        <f t="shared" si="71"/>
        <v>0</v>
      </c>
      <c r="M790" s="290">
        <f>IF(P790="x",0,IF(I790&lt;(INDEX(Lookup!$U$2:$U$10,MATCH($D$43,Lookup!$S$2:$S$10,0))),0,ROUND(((_xlfn.DAYS(I790,H790)+1)*J790)/7,0)))</f>
        <v>0</v>
      </c>
      <c r="N790" s="408">
        <f t="shared" si="72"/>
        <v>0</v>
      </c>
      <c r="O790" s="332"/>
      <c r="P790" s="409"/>
      <c r="R790" s="457">
        <f t="shared" si="73"/>
        <v>0</v>
      </c>
      <c r="S790" s="469">
        <f t="shared" si="74"/>
        <v>0</v>
      </c>
    </row>
    <row r="791" spans="2:19" x14ac:dyDescent="0.35">
      <c r="B791" s="80"/>
      <c r="C791" s="119"/>
      <c r="D791" s="119"/>
      <c r="E791" s="84"/>
      <c r="F791" s="119"/>
      <c r="G791" s="120"/>
      <c r="H791" s="41"/>
      <c r="I791" s="41"/>
      <c r="J791" s="82"/>
      <c r="K791" s="290">
        <f t="shared" si="70"/>
        <v>0</v>
      </c>
      <c r="L791" s="291">
        <f t="shared" si="71"/>
        <v>0</v>
      </c>
      <c r="M791" s="290">
        <f>IF(P791="x",0,IF(I791&lt;(INDEX(Lookup!$U$2:$U$10,MATCH($D$43,Lookup!$S$2:$S$10,0))),0,ROUND(((_xlfn.DAYS(I791,H791)+1)*J791)/7,0)))</f>
        <v>0</v>
      </c>
      <c r="N791" s="408">
        <f t="shared" si="72"/>
        <v>0</v>
      </c>
      <c r="O791" s="332"/>
      <c r="P791" s="409"/>
      <c r="R791" s="457">
        <f t="shared" si="73"/>
        <v>0</v>
      </c>
      <c r="S791" s="469">
        <f t="shared" si="74"/>
        <v>0</v>
      </c>
    </row>
    <row r="792" spans="2:19" x14ac:dyDescent="0.35">
      <c r="B792" s="80"/>
      <c r="C792" s="119"/>
      <c r="D792" s="119"/>
      <c r="E792" s="84"/>
      <c r="F792" s="119"/>
      <c r="G792" s="120"/>
      <c r="H792" s="41"/>
      <c r="I792" s="41"/>
      <c r="J792" s="82"/>
      <c r="K792" s="290">
        <f t="shared" si="70"/>
        <v>0</v>
      </c>
      <c r="L792" s="291">
        <f t="shared" si="71"/>
        <v>0</v>
      </c>
      <c r="M792" s="290">
        <f>IF(P792="x",0,IF(I792&lt;(INDEX(Lookup!$U$2:$U$10,MATCH($D$43,Lookup!$S$2:$S$10,0))),0,ROUND(((_xlfn.DAYS(I792,H792)+1)*J792)/7,0)))</f>
        <v>0</v>
      </c>
      <c r="N792" s="408">
        <f t="shared" si="72"/>
        <v>0</v>
      </c>
      <c r="O792" s="332"/>
      <c r="P792" s="409"/>
      <c r="R792" s="457">
        <f t="shared" si="73"/>
        <v>0</v>
      </c>
      <c r="S792" s="469">
        <f t="shared" si="74"/>
        <v>0</v>
      </c>
    </row>
    <row r="793" spans="2:19" x14ac:dyDescent="0.35">
      <c r="B793" s="80"/>
      <c r="C793" s="119"/>
      <c r="D793" s="119"/>
      <c r="E793" s="84"/>
      <c r="F793" s="119"/>
      <c r="G793" s="120"/>
      <c r="H793" s="41"/>
      <c r="I793" s="41"/>
      <c r="J793" s="82"/>
      <c r="K793" s="290">
        <f t="shared" si="70"/>
        <v>0</v>
      </c>
      <c r="L793" s="291">
        <f t="shared" si="71"/>
        <v>0</v>
      </c>
      <c r="M793" s="290">
        <f>IF(P793="x",0,IF(I793&lt;(INDEX(Lookup!$U$2:$U$10,MATCH($D$43,Lookup!$S$2:$S$10,0))),0,ROUND(((_xlfn.DAYS(I793,H793)+1)*J793)/7,0)))</f>
        <v>0</v>
      </c>
      <c r="N793" s="408">
        <f t="shared" si="72"/>
        <v>0</v>
      </c>
      <c r="O793" s="332"/>
      <c r="P793" s="409"/>
      <c r="R793" s="457">
        <f t="shared" si="73"/>
        <v>0</v>
      </c>
      <c r="S793" s="469">
        <f t="shared" si="74"/>
        <v>0</v>
      </c>
    </row>
    <row r="794" spans="2:19" x14ac:dyDescent="0.35">
      <c r="B794" s="80"/>
      <c r="C794" s="119"/>
      <c r="D794" s="119"/>
      <c r="E794" s="84"/>
      <c r="F794" s="119"/>
      <c r="G794" s="120"/>
      <c r="H794" s="41"/>
      <c r="I794" s="41"/>
      <c r="J794" s="82"/>
      <c r="K794" s="290">
        <f t="shared" si="70"/>
        <v>0</v>
      </c>
      <c r="L794" s="291">
        <f t="shared" si="71"/>
        <v>0</v>
      </c>
      <c r="M794" s="290">
        <f>IF(P794="x",0,IF(I794&lt;(INDEX(Lookup!$U$2:$U$10,MATCH($D$43,Lookup!$S$2:$S$10,0))),0,ROUND(((_xlfn.DAYS(I794,H794)+1)*J794)/7,0)))</f>
        <v>0</v>
      </c>
      <c r="N794" s="408">
        <f t="shared" si="72"/>
        <v>0</v>
      </c>
      <c r="O794" s="332"/>
      <c r="P794" s="409"/>
      <c r="R794" s="457">
        <f t="shared" si="73"/>
        <v>0</v>
      </c>
      <c r="S794" s="469">
        <f t="shared" si="74"/>
        <v>0</v>
      </c>
    </row>
    <row r="795" spans="2:19" x14ac:dyDescent="0.35">
      <c r="B795" s="80"/>
      <c r="C795" s="119"/>
      <c r="D795" s="119"/>
      <c r="E795" s="84"/>
      <c r="F795" s="119"/>
      <c r="G795" s="120"/>
      <c r="H795" s="41"/>
      <c r="I795" s="41"/>
      <c r="J795" s="82"/>
      <c r="K795" s="290">
        <f t="shared" si="70"/>
        <v>0</v>
      </c>
      <c r="L795" s="291">
        <f t="shared" si="71"/>
        <v>0</v>
      </c>
      <c r="M795" s="290">
        <f>IF(P795="x",0,IF(I795&lt;(INDEX(Lookup!$U$2:$U$10,MATCH($D$43,Lookup!$S$2:$S$10,0))),0,ROUND(((_xlfn.DAYS(I795,H795)+1)*J795)/7,0)))</f>
        <v>0</v>
      </c>
      <c r="N795" s="408">
        <f t="shared" si="72"/>
        <v>0</v>
      </c>
      <c r="O795" s="332"/>
      <c r="P795" s="409"/>
      <c r="R795" s="457">
        <f t="shared" si="73"/>
        <v>0</v>
      </c>
      <c r="S795" s="469">
        <f t="shared" si="74"/>
        <v>0</v>
      </c>
    </row>
    <row r="796" spans="2:19" x14ac:dyDescent="0.35">
      <c r="B796" s="80"/>
      <c r="C796" s="119"/>
      <c r="D796" s="119"/>
      <c r="E796" s="84"/>
      <c r="F796" s="119"/>
      <c r="G796" s="120"/>
      <c r="H796" s="41"/>
      <c r="I796" s="41"/>
      <c r="J796" s="82"/>
      <c r="K796" s="290">
        <f t="shared" si="70"/>
        <v>0</v>
      </c>
      <c r="L796" s="291">
        <f t="shared" si="71"/>
        <v>0</v>
      </c>
      <c r="M796" s="290">
        <f>IF(P796="x",0,IF(I796&lt;(INDEX(Lookup!$U$2:$U$10,MATCH($D$43,Lookup!$S$2:$S$10,0))),0,ROUND(((_xlfn.DAYS(I796,H796)+1)*J796)/7,0)))</f>
        <v>0</v>
      </c>
      <c r="N796" s="408">
        <f t="shared" si="72"/>
        <v>0</v>
      </c>
      <c r="O796" s="332"/>
      <c r="P796" s="409"/>
      <c r="R796" s="457">
        <f t="shared" si="73"/>
        <v>0</v>
      </c>
      <c r="S796" s="469">
        <f t="shared" si="74"/>
        <v>0</v>
      </c>
    </row>
    <row r="797" spans="2:19" x14ac:dyDescent="0.35">
      <c r="B797" s="80"/>
      <c r="C797" s="119"/>
      <c r="D797" s="119"/>
      <c r="E797" s="84"/>
      <c r="F797" s="119"/>
      <c r="G797" s="120"/>
      <c r="H797" s="41"/>
      <c r="I797" s="41"/>
      <c r="J797" s="82"/>
      <c r="K797" s="290">
        <f t="shared" si="70"/>
        <v>0</v>
      </c>
      <c r="L797" s="291">
        <f t="shared" si="71"/>
        <v>0</v>
      </c>
      <c r="M797" s="290">
        <f>IF(P797="x",0,IF(I797&lt;(INDEX(Lookup!$U$2:$U$10,MATCH($D$43,Lookup!$S$2:$S$10,0))),0,ROUND(((_xlfn.DAYS(I797,H797)+1)*J797)/7,0)))</f>
        <v>0</v>
      </c>
      <c r="N797" s="408">
        <f t="shared" si="72"/>
        <v>0</v>
      </c>
      <c r="O797" s="332"/>
      <c r="P797" s="409"/>
      <c r="R797" s="457">
        <f t="shared" si="73"/>
        <v>0</v>
      </c>
      <c r="S797" s="469">
        <f t="shared" si="74"/>
        <v>0</v>
      </c>
    </row>
    <row r="798" spans="2:19" x14ac:dyDescent="0.35">
      <c r="B798" s="80"/>
      <c r="C798" s="119"/>
      <c r="D798" s="119"/>
      <c r="E798" s="84"/>
      <c r="F798" s="119"/>
      <c r="G798" s="120"/>
      <c r="H798" s="41"/>
      <c r="I798" s="41"/>
      <c r="J798" s="82"/>
      <c r="K798" s="290">
        <f t="shared" si="70"/>
        <v>0</v>
      </c>
      <c r="L798" s="291">
        <f t="shared" si="71"/>
        <v>0</v>
      </c>
      <c r="M798" s="290">
        <f>IF(P798="x",0,IF(I798&lt;(INDEX(Lookup!$U$2:$U$10,MATCH($D$43,Lookup!$S$2:$S$10,0))),0,ROUND(((_xlfn.DAYS(I798,H798)+1)*J798)/7,0)))</f>
        <v>0</v>
      </c>
      <c r="N798" s="408">
        <f t="shared" si="72"/>
        <v>0</v>
      </c>
      <c r="O798" s="332"/>
      <c r="P798" s="409"/>
      <c r="R798" s="457">
        <f t="shared" si="73"/>
        <v>0</v>
      </c>
      <c r="S798" s="469">
        <f t="shared" si="74"/>
        <v>0</v>
      </c>
    </row>
    <row r="799" spans="2:19" x14ac:dyDescent="0.35">
      <c r="B799" s="80"/>
      <c r="C799" s="119"/>
      <c r="D799" s="119"/>
      <c r="E799" s="84"/>
      <c r="F799" s="119"/>
      <c r="G799" s="120"/>
      <c r="H799" s="41"/>
      <c r="I799" s="41"/>
      <c r="J799" s="82"/>
      <c r="K799" s="290">
        <f t="shared" si="70"/>
        <v>0</v>
      </c>
      <c r="L799" s="291">
        <f t="shared" si="71"/>
        <v>0</v>
      </c>
      <c r="M799" s="290">
        <f>IF(P799="x",0,IF(I799&lt;(INDEX(Lookup!$U$2:$U$10,MATCH($D$43,Lookup!$S$2:$S$10,0))),0,ROUND(((_xlfn.DAYS(I799,H799)+1)*J799)/7,0)))</f>
        <v>0</v>
      </c>
      <c r="N799" s="408">
        <f t="shared" si="72"/>
        <v>0</v>
      </c>
      <c r="O799" s="332"/>
      <c r="P799" s="409"/>
      <c r="R799" s="457">
        <f t="shared" si="73"/>
        <v>0</v>
      </c>
      <c r="S799" s="469">
        <f t="shared" si="74"/>
        <v>0</v>
      </c>
    </row>
    <row r="800" spans="2:19" x14ac:dyDescent="0.35">
      <c r="B800" s="80"/>
      <c r="C800" s="119"/>
      <c r="D800" s="119"/>
      <c r="E800" s="84"/>
      <c r="F800" s="119"/>
      <c r="G800" s="120"/>
      <c r="H800" s="41"/>
      <c r="I800" s="41"/>
      <c r="J800" s="82"/>
      <c r="K800" s="290">
        <f t="shared" si="70"/>
        <v>0</v>
      </c>
      <c r="L800" s="291">
        <f t="shared" si="71"/>
        <v>0</v>
      </c>
      <c r="M800" s="290">
        <f>IF(P800="x",0,IF(I800&lt;(INDEX(Lookup!$U$2:$U$10,MATCH($D$43,Lookup!$S$2:$S$10,0))),0,ROUND(((_xlfn.DAYS(I800,H800)+1)*J800)/7,0)))</f>
        <v>0</v>
      </c>
      <c r="N800" s="408">
        <f t="shared" si="72"/>
        <v>0</v>
      </c>
      <c r="O800" s="332"/>
      <c r="P800" s="409"/>
      <c r="R800" s="457">
        <f t="shared" si="73"/>
        <v>0</v>
      </c>
      <c r="S800" s="469">
        <f t="shared" si="74"/>
        <v>0</v>
      </c>
    </row>
    <row r="801" spans="2:19" x14ac:dyDescent="0.35">
      <c r="B801" s="80"/>
      <c r="C801" s="119"/>
      <c r="D801" s="119"/>
      <c r="E801" s="84"/>
      <c r="F801" s="119"/>
      <c r="G801" s="120"/>
      <c r="H801" s="41"/>
      <c r="I801" s="41"/>
      <c r="J801" s="82"/>
      <c r="K801" s="290">
        <f t="shared" si="70"/>
        <v>0</v>
      </c>
      <c r="L801" s="291">
        <f t="shared" si="71"/>
        <v>0</v>
      </c>
      <c r="M801" s="290">
        <f>IF(P801="x",0,IF(I801&lt;(INDEX(Lookup!$U$2:$U$10,MATCH($D$43,Lookup!$S$2:$S$10,0))),0,ROUND(((_xlfn.DAYS(I801,H801)+1)*J801)/7,0)))</f>
        <v>0</v>
      </c>
      <c r="N801" s="408">
        <f t="shared" si="72"/>
        <v>0</v>
      </c>
      <c r="O801" s="332"/>
      <c r="P801" s="409"/>
      <c r="R801" s="457">
        <f t="shared" si="73"/>
        <v>0</v>
      </c>
      <c r="S801" s="469">
        <f t="shared" si="74"/>
        <v>0</v>
      </c>
    </row>
    <row r="802" spans="2:19" x14ac:dyDescent="0.35">
      <c r="B802" s="80"/>
      <c r="C802" s="119"/>
      <c r="D802" s="119"/>
      <c r="E802" s="84"/>
      <c r="F802" s="119"/>
      <c r="G802" s="120"/>
      <c r="H802" s="41"/>
      <c r="I802" s="41"/>
      <c r="J802" s="82"/>
      <c r="K802" s="290">
        <f t="shared" si="70"/>
        <v>0</v>
      </c>
      <c r="L802" s="291">
        <f t="shared" si="71"/>
        <v>0</v>
      </c>
      <c r="M802" s="290">
        <f>IF(P802="x",0,IF(I802&lt;(INDEX(Lookup!$U$2:$U$10,MATCH($D$43,Lookup!$S$2:$S$10,0))),0,ROUND(((_xlfn.DAYS(I802,H802)+1)*J802)/7,0)))</f>
        <v>0</v>
      </c>
      <c r="N802" s="408">
        <f t="shared" si="72"/>
        <v>0</v>
      </c>
      <c r="O802" s="332"/>
      <c r="P802" s="409"/>
      <c r="R802" s="457">
        <f t="shared" si="73"/>
        <v>0</v>
      </c>
      <c r="S802" s="469">
        <f t="shared" si="74"/>
        <v>0</v>
      </c>
    </row>
    <row r="803" spans="2:19" x14ac:dyDescent="0.35">
      <c r="B803" s="80"/>
      <c r="C803" s="119"/>
      <c r="D803" s="119"/>
      <c r="E803" s="84"/>
      <c r="F803" s="119"/>
      <c r="G803" s="120"/>
      <c r="H803" s="41"/>
      <c r="I803" s="41"/>
      <c r="J803" s="82"/>
      <c r="K803" s="290">
        <f t="shared" si="70"/>
        <v>0</v>
      </c>
      <c r="L803" s="291">
        <f t="shared" si="71"/>
        <v>0</v>
      </c>
      <c r="M803" s="290">
        <f>IF(P803="x",0,IF(I803&lt;(INDEX(Lookup!$U$2:$U$10,MATCH($D$43,Lookup!$S$2:$S$10,0))),0,ROUND(((_xlfn.DAYS(I803,H803)+1)*J803)/7,0)))</f>
        <v>0</v>
      </c>
      <c r="N803" s="408">
        <f t="shared" si="72"/>
        <v>0</v>
      </c>
      <c r="O803" s="332"/>
      <c r="P803" s="409"/>
      <c r="R803" s="457">
        <f t="shared" si="73"/>
        <v>0</v>
      </c>
      <c r="S803" s="469">
        <f t="shared" si="74"/>
        <v>0</v>
      </c>
    </row>
    <row r="804" spans="2:19" x14ac:dyDescent="0.35">
      <c r="B804" s="80"/>
      <c r="C804" s="119"/>
      <c r="D804" s="119"/>
      <c r="E804" s="84"/>
      <c r="F804" s="119"/>
      <c r="G804" s="120"/>
      <c r="H804" s="41"/>
      <c r="I804" s="41"/>
      <c r="J804" s="82"/>
      <c r="K804" s="290">
        <f t="shared" si="70"/>
        <v>0</v>
      </c>
      <c r="L804" s="291">
        <f t="shared" si="71"/>
        <v>0</v>
      </c>
      <c r="M804" s="290">
        <f>IF(P804="x",0,IF(I804&lt;(INDEX(Lookup!$U$2:$U$10,MATCH($D$43,Lookup!$S$2:$S$10,0))),0,ROUND(((_xlfn.DAYS(I804,H804)+1)*J804)/7,0)))</f>
        <v>0</v>
      </c>
      <c r="N804" s="408">
        <f t="shared" si="72"/>
        <v>0</v>
      </c>
      <c r="O804" s="332"/>
      <c r="P804" s="409"/>
      <c r="R804" s="457">
        <f t="shared" si="73"/>
        <v>0</v>
      </c>
      <c r="S804" s="469">
        <f t="shared" si="74"/>
        <v>0</v>
      </c>
    </row>
    <row r="805" spans="2:19" x14ac:dyDescent="0.35">
      <c r="B805" s="80"/>
      <c r="C805" s="119"/>
      <c r="D805" s="119"/>
      <c r="E805" s="84"/>
      <c r="F805" s="119"/>
      <c r="G805" s="120"/>
      <c r="H805" s="41"/>
      <c r="I805" s="41"/>
      <c r="J805" s="82"/>
      <c r="K805" s="290">
        <f t="shared" si="70"/>
        <v>0</v>
      </c>
      <c r="L805" s="291">
        <f t="shared" si="71"/>
        <v>0</v>
      </c>
      <c r="M805" s="290">
        <f>IF(P805="x",0,IF(I805&lt;(INDEX(Lookup!$U$2:$U$10,MATCH($D$43,Lookup!$S$2:$S$10,0))),0,ROUND(((_xlfn.DAYS(I805,H805)+1)*J805)/7,0)))</f>
        <v>0</v>
      </c>
      <c r="N805" s="408">
        <f t="shared" si="72"/>
        <v>0</v>
      </c>
      <c r="O805" s="332"/>
      <c r="P805" s="409"/>
      <c r="R805" s="457">
        <f t="shared" si="73"/>
        <v>0</v>
      </c>
      <c r="S805" s="469">
        <f t="shared" si="74"/>
        <v>0</v>
      </c>
    </row>
    <row r="806" spans="2:19" x14ac:dyDescent="0.35">
      <c r="B806" s="80"/>
      <c r="C806" s="119"/>
      <c r="D806" s="119"/>
      <c r="E806" s="84"/>
      <c r="F806" s="119"/>
      <c r="G806" s="120"/>
      <c r="H806" s="41"/>
      <c r="I806" s="41"/>
      <c r="J806" s="82"/>
      <c r="K806" s="290">
        <f t="shared" si="70"/>
        <v>0</v>
      </c>
      <c r="L806" s="291">
        <f t="shared" si="71"/>
        <v>0</v>
      </c>
      <c r="M806" s="290">
        <f>IF(P806="x",0,IF(I806&lt;(INDEX(Lookup!$U$2:$U$10,MATCH($D$43,Lookup!$S$2:$S$10,0))),0,ROUND(((_xlfn.DAYS(I806,H806)+1)*J806)/7,0)))</f>
        <v>0</v>
      </c>
      <c r="N806" s="408">
        <f t="shared" si="72"/>
        <v>0</v>
      </c>
      <c r="O806" s="332"/>
      <c r="P806" s="409"/>
      <c r="R806" s="457">
        <f t="shared" si="73"/>
        <v>0</v>
      </c>
      <c r="S806" s="469">
        <f t="shared" si="74"/>
        <v>0</v>
      </c>
    </row>
    <row r="807" spans="2:19" x14ac:dyDescent="0.35">
      <c r="B807" s="80"/>
      <c r="C807" s="119"/>
      <c r="D807" s="119"/>
      <c r="E807" s="84"/>
      <c r="F807" s="119"/>
      <c r="G807" s="120"/>
      <c r="H807" s="41"/>
      <c r="I807" s="41"/>
      <c r="J807" s="82"/>
      <c r="K807" s="290">
        <f t="shared" si="70"/>
        <v>0</v>
      </c>
      <c r="L807" s="291">
        <f t="shared" si="71"/>
        <v>0</v>
      </c>
      <c r="M807" s="290">
        <f>IF(P807="x",0,IF(I807&lt;(INDEX(Lookup!$U$2:$U$10,MATCH($D$43,Lookup!$S$2:$S$10,0))),0,ROUND(((_xlfn.DAYS(I807,H807)+1)*J807)/7,0)))</f>
        <v>0</v>
      </c>
      <c r="N807" s="408">
        <f t="shared" si="72"/>
        <v>0</v>
      </c>
      <c r="O807" s="332"/>
      <c r="P807" s="409"/>
      <c r="R807" s="457">
        <f t="shared" si="73"/>
        <v>0</v>
      </c>
      <c r="S807" s="469">
        <f t="shared" si="74"/>
        <v>0</v>
      </c>
    </row>
    <row r="808" spans="2:19" x14ac:dyDescent="0.35">
      <c r="B808" s="80"/>
      <c r="C808" s="119"/>
      <c r="D808" s="119"/>
      <c r="E808" s="84"/>
      <c r="F808" s="119"/>
      <c r="G808" s="120"/>
      <c r="H808" s="41"/>
      <c r="I808" s="41"/>
      <c r="J808" s="82"/>
      <c r="K808" s="290">
        <f t="shared" si="70"/>
        <v>0</v>
      </c>
      <c r="L808" s="291">
        <f t="shared" si="71"/>
        <v>0</v>
      </c>
      <c r="M808" s="290">
        <f>IF(P808="x",0,IF(I808&lt;(INDEX(Lookup!$U$2:$U$10,MATCH($D$43,Lookup!$S$2:$S$10,0))),0,ROUND(((_xlfn.DAYS(I808,H808)+1)*J808)/7,0)))</f>
        <v>0</v>
      </c>
      <c r="N808" s="408">
        <f t="shared" si="72"/>
        <v>0</v>
      </c>
      <c r="O808" s="332"/>
      <c r="P808" s="409"/>
      <c r="R808" s="457">
        <f t="shared" si="73"/>
        <v>0</v>
      </c>
      <c r="S808" s="469">
        <f t="shared" si="74"/>
        <v>0</v>
      </c>
    </row>
    <row r="809" spans="2:19" x14ac:dyDescent="0.35">
      <c r="B809" s="80"/>
      <c r="C809" s="119"/>
      <c r="D809" s="119"/>
      <c r="E809" s="84"/>
      <c r="F809" s="119"/>
      <c r="G809" s="120"/>
      <c r="H809" s="41"/>
      <c r="I809" s="41"/>
      <c r="J809" s="82"/>
      <c r="K809" s="290">
        <f t="shared" si="70"/>
        <v>0</v>
      </c>
      <c r="L809" s="291">
        <f t="shared" si="71"/>
        <v>0</v>
      </c>
      <c r="M809" s="290">
        <f>IF(P809="x",0,IF(I809&lt;(INDEX(Lookup!$U$2:$U$10,MATCH($D$43,Lookup!$S$2:$S$10,0))),0,ROUND(((_xlfn.DAYS(I809,H809)+1)*J809)/7,0)))</f>
        <v>0</v>
      </c>
      <c r="N809" s="408">
        <f t="shared" si="72"/>
        <v>0</v>
      </c>
      <c r="O809" s="332"/>
      <c r="P809" s="409"/>
      <c r="R809" s="457">
        <f t="shared" si="73"/>
        <v>0</v>
      </c>
      <c r="S809" s="469">
        <f t="shared" si="74"/>
        <v>0</v>
      </c>
    </row>
    <row r="810" spans="2:19" x14ac:dyDescent="0.35">
      <c r="B810" s="80"/>
      <c r="C810" s="119"/>
      <c r="D810" s="119"/>
      <c r="E810" s="84"/>
      <c r="F810" s="119"/>
      <c r="G810" s="120"/>
      <c r="H810" s="41"/>
      <c r="I810" s="41"/>
      <c r="J810" s="82"/>
      <c r="K810" s="290">
        <f t="shared" si="70"/>
        <v>0</v>
      </c>
      <c r="L810" s="291">
        <f t="shared" si="71"/>
        <v>0</v>
      </c>
      <c r="M810" s="290">
        <f>IF(P810="x",0,IF(I810&lt;(INDEX(Lookup!$U$2:$U$10,MATCH($D$43,Lookup!$S$2:$S$10,0))),0,ROUND(((_xlfn.DAYS(I810,H810)+1)*J810)/7,0)))</f>
        <v>0</v>
      </c>
      <c r="N810" s="408">
        <f t="shared" si="72"/>
        <v>0</v>
      </c>
      <c r="O810" s="332"/>
      <c r="P810" s="409"/>
      <c r="R810" s="457">
        <f t="shared" si="73"/>
        <v>0</v>
      </c>
      <c r="S810" s="469">
        <f t="shared" si="74"/>
        <v>0</v>
      </c>
    </row>
    <row r="811" spans="2:19" x14ac:dyDescent="0.35">
      <c r="B811" s="80"/>
      <c r="C811" s="119"/>
      <c r="D811" s="119"/>
      <c r="E811" s="84"/>
      <c r="F811" s="119"/>
      <c r="G811" s="120"/>
      <c r="H811" s="41"/>
      <c r="I811" s="41"/>
      <c r="J811" s="82"/>
      <c r="K811" s="290">
        <f t="shared" si="70"/>
        <v>0</v>
      </c>
      <c r="L811" s="291">
        <f t="shared" si="71"/>
        <v>0</v>
      </c>
      <c r="M811" s="290">
        <f>IF(P811="x",0,IF(I811&lt;(INDEX(Lookup!$U$2:$U$10,MATCH($D$43,Lookup!$S$2:$S$10,0))),0,ROUND(((_xlfn.DAYS(I811,H811)+1)*J811)/7,0)))</f>
        <v>0</v>
      </c>
      <c r="N811" s="408">
        <f t="shared" si="72"/>
        <v>0</v>
      </c>
      <c r="O811" s="332"/>
      <c r="P811" s="409"/>
      <c r="R811" s="457">
        <f t="shared" si="73"/>
        <v>0</v>
      </c>
      <c r="S811" s="469">
        <f t="shared" si="74"/>
        <v>0</v>
      </c>
    </row>
    <row r="812" spans="2:19" x14ac:dyDescent="0.35">
      <c r="B812" s="80"/>
      <c r="C812" s="119"/>
      <c r="D812" s="119"/>
      <c r="E812" s="84"/>
      <c r="F812" s="119"/>
      <c r="G812" s="120"/>
      <c r="H812" s="41"/>
      <c r="I812" s="41"/>
      <c r="J812" s="82"/>
      <c r="K812" s="290">
        <f t="shared" si="70"/>
        <v>0</v>
      </c>
      <c r="L812" s="291">
        <f t="shared" si="71"/>
        <v>0</v>
      </c>
      <c r="M812" s="290">
        <f>IF(P812="x",0,IF(I812&lt;(INDEX(Lookup!$U$2:$U$10,MATCH($D$43,Lookup!$S$2:$S$10,0))),0,ROUND(((_xlfn.DAYS(I812,H812)+1)*J812)/7,0)))</f>
        <v>0</v>
      </c>
      <c r="N812" s="408">
        <f t="shared" si="72"/>
        <v>0</v>
      </c>
      <c r="O812" s="332"/>
      <c r="P812" s="409"/>
      <c r="R812" s="457">
        <f t="shared" si="73"/>
        <v>0</v>
      </c>
      <c r="S812" s="469">
        <f t="shared" si="74"/>
        <v>0</v>
      </c>
    </row>
    <row r="813" spans="2:19" x14ac:dyDescent="0.35">
      <c r="B813" s="80"/>
      <c r="C813" s="119"/>
      <c r="D813" s="119"/>
      <c r="E813" s="84"/>
      <c r="F813" s="119"/>
      <c r="G813" s="120"/>
      <c r="H813" s="41"/>
      <c r="I813" s="41"/>
      <c r="J813" s="82"/>
      <c r="K813" s="290">
        <f t="shared" si="70"/>
        <v>0</v>
      </c>
      <c r="L813" s="291">
        <f t="shared" si="71"/>
        <v>0</v>
      </c>
      <c r="M813" s="290">
        <f>IF(P813="x",0,IF(I813&lt;(INDEX(Lookup!$U$2:$U$10,MATCH($D$43,Lookup!$S$2:$S$10,0))),0,ROUND(((_xlfn.DAYS(I813,H813)+1)*J813)/7,0)))</f>
        <v>0</v>
      </c>
      <c r="N813" s="408">
        <f t="shared" si="72"/>
        <v>0</v>
      </c>
      <c r="O813" s="332"/>
      <c r="P813" s="409"/>
      <c r="R813" s="457">
        <f t="shared" si="73"/>
        <v>0</v>
      </c>
      <c r="S813" s="469">
        <f t="shared" si="74"/>
        <v>0</v>
      </c>
    </row>
    <row r="814" spans="2:19" x14ac:dyDescent="0.35">
      <c r="B814" s="80"/>
      <c r="C814" s="119"/>
      <c r="D814" s="119"/>
      <c r="E814" s="84"/>
      <c r="F814" s="119"/>
      <c r="G814" s="120"/>
      <c r="H814" s="41"/>
      <c r="I814" s="41"/>
      <c r="J814" s="82"/>
      <c r="K814" s="290">
        <f t="shared" si="70"/>
        <v>0</v>
      </c>
      <c r="L814" s="291">
        <f t="shared" si="71"/>
        <v>0</v>
      </c>
      <c r="M814" s="290">
        <f>IF(P814="x",0,IF(I814&lt;(INDEX(Lookup!$U$2:$U$10,MATCH($D$43,Lookup!$S$2:$S$10,0))),0,ROUND(((_xlfn.DAYS(I814,H814)+1)*J814)/7,0)))</f>
        <v>0</v>
      </c>
      <c r="N814" s="408">
        <f t="shared" si="72"/>
        <v>0</v>
      </c>
      <c r="O814" s="332"/>
      <c r="P814" s="409"/>
      <c r="R814" s="457">
        <f t="shared" si="73"/>
        <v>0</v>
      </c>
      <c r="S814" s="469">
        <f t="shared" si="74"/>
        <v>0</v>
      </c>
    </row>
    <row r="815" spans="2:19" x14ac:dyDescent="0.35">
      <c r="B815" s="80"/>
      <c r="C815" s="119"/>
      <c r="D815" s="119"/>
      <c r="E815" s="84"/>
      <c r="F815" s="119"/>
      <c r="G815" s="120"/>
      <c r="H815" s="41"/>
      <c r="I815" s="41"/>
      <c r="J815" s="82"/>
      <c r="K815" s="290">
        <f t="shared" ref="K815:K878" si="75">ROUND(((_xlfn.DAYS(I815,H815)+1)*J815)/7,0)</f>
        <v>0</v>
      </c>
      <c r="L815" s="291">
        <f t="shared" ref="L815:L878" si="76">K815*$K$6</f>
        <v>0</v>
      </c>
      <c r="M815" s="290">
        <f>IF(P815="x",0,IF(I815&lt;(INDEX(Lookup!$U$2:$U$10,MATCH($D$43,Lookup!$S$2:$S$10,0))),0,ROUND(((_xlfn.DAYS(I815,H815)+1)*J815)/7,0)))</f>
        <v>0</v>
      </c>
      <c r="N815" s="408">
        <f t="shared" ref="N815:N878" si="77">M815*$K$6</f>
        <v>0</v>
      </c>
      <c r="O815" s="332"/>
      <c r="P815" s="409"/>
      <c r="R815" s="457">
        <f t="shared" ref="R815:R878" si="78">L815*$I$30</f>
        <v>0</v>
      </c>
      <c r="S815" s="469">
        <f t="shared" ref="S815:S878" si="79">N815*$I$40</f>
        <v>0</v>
      </c>
    </row>
    <row r="816" spans="2:19" x14ac:dyDescent="0.35">
      <c r="B816" s="80"/>
      <c r="C816" s="119"/>
      <c r="D816" s="119"/>
      <c r="E816" s="84"/>
      <c r="F816" s="119"/>
      <c r="G816" s="120"/>
      <c r="H816" s="41"/>
      <c r="I816" s="41"/>
      <c r="J816" s="82"/>
      <c r="K816" s="290">
        <f t="shared" si="75"/>
        <v>0</v>
      </c>
      <c r="L816" s="291">
        <f t="shared" si="76"/>
        <v>0</v>
      </c>
      <c r="M816" s="290">
        <f>IF(P816="x",0,IF(I816&lt;(INDEX(Lookup!$U$2:$U$10,MATCH($D$43,Lookup!$S$2:$S$10,0))),0,ROUND(((_xlfn.DAYS(I816,H816)+1)*J816)/7,0)))</f>
        <v>0</v>
      </c>
      <c r="N816" s="408">
        <f t="shared" si="77"/>
        <v>0</v>
      </c>
      <c r="O816" s="332"/>
      <c r="P816" s="409"/>
      <c r="R816" s="457">
        <f t="shared" si="78"/>
        <v>0</v>
      </c>
      <c r="S816" s="469">
        <f t="shared" si="79"/>
        <v>0</v>
      </c>
    </row>
    <row r="817" spans="2:19" x14ac:dyDescent="0.35">
      <c r="B817" s="80"/>
      <c r="C817" s="119"/>
      <c r="D817" s="119"/>
      <c r="E817" s="84"/>
      <c r="F817" s="119"/>
      <c r="G817" s="120"/>
      <c r="H817" s="41"/>
      <c r="I817" s="41"/>
      <c r="J817" s="82"/>
      <c r="K817" s="290">
        <f t="shared" si="75"/>
        <v>0</v>
      </c>
      <c r="L817" s="291">
        <f t="shared" si="76"/>
        <v>0</v>
      </c>
      <c r="M817" s="290">
        <f>IF(P817="x",0,IF(I817&lt;(INDEX(Lookup!$U$2:$U$10,MATCH($D$43,Lookup!$S$2:$S$10,0))),0,ROUND(((_xlfn.DAYS(I817,H817)+1)*J817)/7,0)))</f>
        <v>0</v>
      </c>
      <c r="N817" s="408">
        <f t="shared" si="77"/>
        <v>0</v>
      </c>
      <c r="O817" s="332"/>
      <c r="P817" s="409"/>
      <c r="R817" s="457">
        <f t="shared" si="78"/>
        <v>0</v>
      </c>
      <c r="S817" s="469">
        <f t="shared" si="79"/>
        <v>0</v>
      </c>
    </row>
    <row r="818" spans="2:19" x14ac:dyDescent="0.35">
      <c r="B818" s="80"/>
      <c r="C818" s="119"/>
      <c r="D818" s="119"/>
      <c r="E818" s="84"/>
      <c r="F818" s="119"/>
      <c r="G818" s="120"/>
      <c r="H818" s="41"/>
      <c r="I818" s="41"/>
      <c r="J818" s="82"/>
      <c r="K818" s="290">
        <f t="shared" si="75"/>
        <v>0</v>
      </c>
      <c r="L818" s="291">
        <f t="shared" si="76"/>
        <v>0</v>
      </c>
      <c r="M818" s="290">
        <f>IF(P818="x",0,IF(I818&lt;(INDEX(Lookup!$U$2:$U$10,MATCH($D$43,Lookup!$S$2:$S$10,0))),0,ROUND(((_xlfn.DAYS(I818,H818)+1)*J818)/7,0)))</f>
        <v>0</v>
      </c>
      <c r="N818" s="408">
        <f t="shared" si="77"/>
        <v>0</v>
      </c>
      <c r="O818" s="332"/>
      <c r="P818" s="409"/>
      <c r="R818" s="457">
        <f t="shared" si="78"/>
        <v>0</v>
      </c>
      <c r="S818" s="469">
        <f t="shared" si="79"/>
        <v>0</v>
      </c>
    </row>
    <row r="819" spans="2:19" x14ac:dyDescent="0.35">
      <c r="B819" s="80"/>
      <c r="C819" s="119"/>
      <c r="D819" s="119"/>
      <c r="E819" s="84"/>
      <c r="F819" s="119"/>
      <c r="G819" s="120"/>
      <c r="H819" s="41"/>
      <c r="I819" s="41"/>
      <c r="J819" s="82"/>
      <c r="K819" s="290">
        <f t="shared" si="75"/>
        <v>0</v>
      </c>
      <c r="L819" s="291">
        <f t="shared" si="76"/>
        <v>0</v>
      </c>
      <c r="M819" s="290">
        <f>IF(P819="x",0,IF(I819&lt;(INDEX(Lookup!$U$2:$U$10,MATCH($D$43,Lookup!$S$2:$S$10,0))),0,ROUND(((_xlfn.DAYS(I819,H819)+1)*J819)/7,0)))</f>
        <v>0</v>
      </c>
      <c r="N819" s="408">
        <f t="shared" si="77"/>
        <v>0</v>
      </c>
      <c r="O819" s="332"/>
      <c r="P819" s="409"/>
      <c r="R819" s="457">
        <f t="shared" si="78"/>
        <v>0</v>
      </c>
      <c r="S819" s="469">
        <f t="shared" si="79"/>
        <v>0</v>
      </c>
    </row>
    <row r="820" spans="2:19" x14ac:dyDescent="0.35">
      <c r="B820" s="80"/>
      <c r="C820" s="119"/>
      <c r="D820" s="119"/>
      <c r="E820" s="84"/>
      <c r="F820" s="119"/>
      <c r="G820" s="120"/>
      <c r="H820" s="41"/>
      <c r="I820" s="41"/>
      <c r="J820" s="82"/>
      <c r="K820" s="290">
        <f t="shared" si="75"/>
        <v>0</v>
      </c>
      <c r="L820" s="291">
        <f t="shared" si="76"/>
        <v>0</v>
      </c>
      <c r="M820" s="290">
        <f>IF(P820="x",0,IF(I820&lt;(INDEX(Lookup!$U$2:$U$10,MATCH($D$43,Lookup!$S$2:$S$10,0))),0,ROUND(((_xlfn.DAYS(I820,H820)+1)*J820)/7,0)))</f>
        <v>0</v>
      </c>
      <c r="N820" s="408">
        <f t="shared" si="77"/>
        <v>0</v>
      </c>
      <c r="O820" s="332"/>
      <c r="P820" s="409"/>
      <c r="R820" s="457">
        <f t="shared" si="78"/>
        <v>0</v>
      </c>
      <c r="S820" s="469">
        <f t="shared" si="79"/>
        <v>0</v>
      </c>
    </row>
    <row r="821" spans="2:19" x14ac:dyDescent="0.35">
      <c r="B821" s="80"/>
      <c r="C821" s="119"/>
      <c r="D821" s="119"/>
      <c r="E821" s="84"/>
      <c r="F821" s="119"/>
      <c r="G821" s="120"/>
      <c r="H821" s="41"/>
      <c r="I821" s="41"/>
      <c r="J821" s="82"/>
      <c r="K821" s="290">
        <f t="shared" si="75"/>
        <v>0</v>
      </c>
      <c r="L821" s="291">
        <f t="shared" si="76"/>
        <v>0</v>
      </c>
      <c r="M821" s="290">
        <f>IF(P821="x",0,IF(I821&lt;(INDEX(Lookup!$U$2:$U$10,MATCH($D$43,Lookup!$S$2:$S$10,0))),0,ROUND(((_xlfn.DAYS(I821,H821)+1)*J821)/7,0)))</f>
        <v>0</v>
      </c>
      <c r="N821" s="408">
        <f t="shared" si="77"/>
        <v>0</v>
      </c>
      <c r="O821" s="332"/>
      <c r="P821" s="409"/>
      <c r="R821" s="457">
        <f t="shared" si="78"/>
        <v>0</v>
      </c>
      <c r="S821" s="469">
        <f t="shared" si="79"/>
        <v>0</v>
      </c>
    </row>
    <row r="822" spans="2:19" x14ac:dyDescent="0.35">
      <c r="B822" s="80"/>
      <c r="C822" s="119"/>
      <c r="D822" s="119"/>
      <c r="E822" s="84"/>
      <c r="F822" s="119"/>
      <c r="G822" s="120"/>
      <c r="H822" s="41"/>
      <c r="I822" s="41"/>
      <c r="J822" s="82"/>
      <c r="K822" s="290">
        <f t="shared" si="75"/>
        <v>0</v>
      </c>
      <c r="L822" s="291">
        <f t="shared" si="76"/>
        <v>0</v>
      </c>
      <c r="M822" s="290">
        <f>IF(P822="x",0,IF(I822&lt;(INDEX(Lookup!$U$2:$U$10,MATCH($D$43,Lookup!$S$2:$S$10,0))),0,ROUND(((_xlfn.DAYS(I822,H822)+1)*J822)/7,0)))</f>
        <v>0</v>
      </c>
      <c r="N822" s="408">
        <f t="shared" si="77"/>
        <v>0</v>
      </c>
      <c r="O822" s="332"/>
      <c r="P822" s="409"/>
      <c r="R822" s="457">
        <f t="shared" si="78"/>
        <v>0</v>
      </c>
      <c r="S822" s="469">
        <f t="shared" si="79"/>
        <v>0</v>
      </c>
    </row>
    <row r="823" spans="2:19" x14ac:dyDescent="0.35">
      <c r="B823" s="80"/>
      <c r="C823" s="119"/>
      <c r="D823" s="119"/>
      <c r="E823" s="84"/>
      <c r="F823" s="119"/>
      <c r="G823" s="120"/>
      <c r="H823" s="41"/>
      <c r="I823" s="41"/>
      <c r="J823" s="82"/>
      <c r="K823" s="290">
        <f t="shared" si="75"/>
        <v>0</v>
      </c>
      <c r="L823" s="291">
        <f t="shared" si="76"/>
        <v>0</v>
      </c>
      <c r="M823" s="290">
        <f>IF(P823="x",0,IF(I823&lt;(INDEX(Lookup!$U$2:$U$10,MATCH($D$43,Lookup!$S$2:$S$10,0))),0,ROUND(((_xlfn.DAYS(I823,H823)+1)*J823)/7,0)))</f>
        <v>0</v>
      </c>
      <c r="N823" s="408">
        <f t="shared" si="77"/>
        <v>0</v>
      </c>
      <c r="O823" s="332"/>
      <c r="P823" s="409"/>
      <c r="R823" s="457">
        <f t="shared" si="78"/>
        <v>0</v>
      </c>
      <c r="S823" s="469">
        <f t="shared" si="79"/>
        <v>0</v>
      </c>
    </row>
    <row r="824" spans="2:19" x14ac:dyDescent="0.35">
      <c r="B824" s="80"/>
      <c r="C824" s="119"/>
      <c r="D824" s="119"/>
      <c r="E824" s="84"/>
      <c r="F824" s="119"/>
      <c r="G824" s="120"/>
      <c r="H824" s="41"/>
      <c r="I824" s="41"/>
      <c r="J824" s="82"/>
      <c r="K824" s="290">
        <f t="shared" si="75"/>
        <v>0</v>
      </c>
      <c r="L824" s="291">
        <f t="shared" si="76"/>
        <v>0</v>
      </c>
      <c r="M824" s="290">
        <f>IF(P824="x",0,IF(I824&lt;(INDEX(Lookup!$U$2:$U$10,MATCH($D$43,Lookup!$S$2:$S$10,0))),0,ROUND(((_xlfn.DAYS(I824,H824)+1)*J824)/7,0)))</f>
        <v>0</v>
      </c>
      <c r="N824" s="408">
        <f t="shared" si="77"/>
        <v>0</v>
      </c>
      <c r="O824" s="332"/>
      <c r="P824" s="409"/>
      <c r="R824" s="457">
        <f t="shared" si="78"/>
        <v>0</v>
      </c>
      <c r="S824" s="469">
        <f t="shared" si="79"/>
        <v>0</v>
      </c>
    </row>
    <row r="825" spans="2:19" x14ac:dyDescent="0.35">
      <c r="B825" s="80"/>
      <c r="C825" s="119"/>
      <c r="D825" s="119"/>
      <c r="E825" s="84"/>
      <c r="F825" s="119"/>
      <c r="G825" s="120"/>
      <c r="H825" s="41"/>
      <c r="I825" s="41"/>
      <c r="J825" s="82"/>
      <c r="K825" s="290">
        <f t="shared" si="75"/>
        <v>0</v>
      </c>
      <c r="L825" s="291">
        <f t="shared" si="76"/>
        <v>0</v>
      </c>
      <c r="M825" s="290">
        <f>IF(P825="x",0,IF(I825&lt;(INDEX(Lookup!$U$2:$U$10,MATCH($D$43,Lookup!$S$2:$S$10,0))),0,ROUND(((_xlfn.DAYS(I825,H825)+1)*J825)/7,0)))</f>
        <v>0</v>
      </c>
      <c r="N825" s="408">
        <f t="shared" si="77"/>
        <v>0</v>
      </c>
      <c r="O825" s="332"/>
      <c r="P825" s="409"/>
      <c r="R825" s="457">
        <f t="shared" si="78"/>
        <v>0</v>
      </c>
      <c r="S825" s="469">
        <f t="shared" si="79"/>
        <v>0</v>
      </c>
    </row>
    <row r="826" spans="2:19" x14ac:dyDescent="0.35">
      <c r="B826" s="80"/>
      <c r="C826" s="119"/>
      <c r="D826" s="119"/>
      <c r="E826" s="84"/>
      <c r="F826" s="119"/>
      <c r="G826" s="120"/>
      <c r="H826" s="41"/>
      <c r="I826" s="41"/>
      <c r="J826" s="82"/>
      <c r="K826" s="290">
        <f t="shared" si="75"/>
        <v>0</v>
      </c>
      <c r="L826" s="291">
        <f t="shared" si="76"/>
        <v>0</v>
      </c>
      <c r="M826" s="290">
        <f>IF(P826="x",0,IF(I826&lt;(INDEX(Lookup!$U$2:$U$10,MATCH($D$43,Lookup!$S$2:$S$10,0))),0,ROUND(((_xlfn.DAYS(I826,H826)+1)*J826)/7,0)))</f>
        <v>0</v>
      </c>
      <c r="N826" s="408">
        <f t="shared" si="77"/>
        <v>0</v>
      </c>
      <c r="O826" s="332"/>
      <c r="P826" s="409"/>
      <c r="R826" s="457">
        <f t="shared" si="78"/>
        <v>0</v>
      </c>
      <c r="S826" s="469">
        <f t="shared" si="79"/>
        <v>0</v>
      </c>
    </row>
    <row r="827" spans="2:19" x14ac:dyDescent="0.35">
      <c r="B827" s="80"/>
      <c r="C827" s="119"/>
      <c r="D827" s="119"/>
      <c r="E827" s="84"/>
      <c r="F827" s="119"/>
      <c r="G827" s="120"/>
      <c r="H827" s="41"/>
      <c r="I827" s="41"/>
      <c r="J827" s="82"/>
      <c r="K827" s="290">
        <f t="shared" si="75"/>
        <v>0</v>
      </c>
      <c r="L827" s="291">
        <f t="shared" si="76"/>
        <v>0</v>
      </c>
      <c r="M827" s="290">
        <f>IF(P827="x",0,IF(I827&lt;(INDEX(Lookup!$U$2:$U$10,MATCH($D$43,Lookup!$S$2:$S$10,0))),0,ROUND(((_xlfn.DAYS(I827,H827)+1)*J827)/7,0)))</f>
        <v>0</v>
      </c>
      <c r="N827" s="408">
        <f t="shared" si="77"/>
        <v>0</v>
      </c>
      <c r="O827" s="332"/>
      <c r="P827" s="409"/>
      <c r="R827" s="457">
        <f t="shared" si="78"/>
        <v>0</v>
      </c>
      <c r="S827" s="469">
        <f t="shared" si="79"/>
        <v>0</v>
      </c>
    </row>
    <row r="828" spans="2:19" x14ac:dyDescent="0.35">
      <c r="B828" s="80"/>
      <c r="C828" s="119"/>
      <c r="D828" s="119"/>
      <c r="E828" s="84"/>
      <c r="F828" s="119"/>
      <c r="G828" s="120"/>
      <c r="H828" s="41"/>
      <c r="I828" s="41"/>
      <c r="J828" s="82"/>
      <c r="K828" s="290">
        <f t="shared" si="75"/>
        <v>0</v>
      </c>
      <c r="L828" s="291">
        <f t="shared" si="76"/>
        <v>0</v>
      </c>
      <c r="M828" s="290">
        <f>IF(P828="x",0,IF(I828&lt;(INDEX(Lookup!$U$2:$U$10,MATCH($D$43,Lookup!$S$2:$S$10,0))),0,ROUND(((_xlfn.DAYS(I828,H828)+1)*J828)/7,0)))</f>
        <v>0</v>
      </c>
      <c r="N828" s="408">
        <f t="shared" si="77"/>
        <v>0</v>
      </c>
      <c r="O828" s="332"/>
      <c r="P828" s="409"/>
      <c r="R828" s="457">
        <f t="shared" si="78"/>
        <v>0</v>
      </c>
      <c r="S828" s="469">
        <f t="shared" si="79"/>
        <v>0</v>
      </c>
    </row>
    <row r="829" spans="2:19" x14ac:dyDescent="0.35">
      <c r="B829" s="80"/>
      <c r="C829" s="119"/>
      <c r="D829" s="119"/>
      <c r="E829" s="84"/>
      <c r="F829" s="119"/>
      <c r="G829" s="120"/>
      <c r="H829" s="41"/>
      <c r="I829" s="41"/>
      <c r="J829" s="82"/>
      <c r="K829" s="290">
        <f t="shared" si="75"/>
        <v>0</v>
      </c>
      <c r="L829" s="291">
        <f t="shared" si="76"/>
        <v>0</v>
      </c>
      <c r="M829" s="290">
        <f>IF(P829="x",0,IF(I829&lt;(INDEX(Lookup!$U$2:$U$10,MATCH($D$43,Lookup!$S$2:$S$10,0))),0,ROUND(((_xlfn.DAYS(I829,H829)+1)*J829)/7,0)))</f>
        <v>0</v>
      </c>
      <c r="N829" s="408">
        <f t="shared" si="77"/>
        <v>0</v>
      </c>
      <c r="O829" s="332"/>
      <c r="P829" s="409"/>
      <c r="R829" s="457">
        <f t="shared" si="78"/>
        <v>0</v>
      </c>
      <c r="S829" s="469">
        <f t="shared" si="79"/>
        <v>0</v>
      </c>
    </row>
    <row r="830" spans="2:19" x14ac:dyDescent="0.35">
      <c r="B830" s="80"/>
      <c r="C830" s="119"/>
      <c r="D830" s="119"/>
      <c r="E830" s="84"/>
      <c r="F830" s="119"/>
      <c r="G830" s="120"/>
      <c r="H830" s="41"/>
      <c r="I830" s="41"/>
      <c r="J830" s="82"/>
      <c r="K830" s="290">
        <f t="shared" si="75"/>
        <v>0</v>
      </c>
      <c r="L830" s="291">
        <f t="shared" si="76"/>
        <v>0</v>
      </c>
      <c r="M830" s="290">
        <f>IF(P830="x",0,IF(I830&lt;(INDEX(Lookup!$U$2:$U$10,MATCH($D$43,Lookup!$S$2:$S$10,0))),0,ROUND(((_xlfn.DAYS(I830,H830)+1)*J830)/7,0)))</f>
        <v>0</v>
      </c>
      <c r="N830" s="408">
        <f t="shared" si="77"/>
        <v>0</v>
      </c>
      <c r="O830" s="332"/>
      <c r="P830" s="409"/>
      <c r="R830" s="457">
        <f t="shared" si="78"/>
        <v>0</v>
      </c>
      <c r="S830" s="469">
        <f t="shared" si="79"/>
        <v>0</v>
      </c>
    </row>
    <row r="831" spans="2:19" x14ac:dyDescent="0.35">
      <c r="B831" s="80"/>
      <c r="C831" s="119"/>
      <c r="D831" s="119"/>
      <c r="E831" s="84"/>
      <c r="F831" s="119"/>
      <c r="G831" s="120"/>
      <c r="H831" s="41"/>
      <c r="I831" s="41"/>
      <c r="J831" s="82"/>
      <c r="K831" s="290">
        <f t="shared" si="75"/>
        <v>0</v>
      </c>
      <c r="L831" s="291">
        <f t="shared" si="76"/>
        <v>0</v>
      </c>
      <c r="M831" s="290">
        <f>IF(P831="x",0,IF(I831&lt;(INDEX(Lookup!$U$2:$U$10,MATCH($D$43,Lookup!$S$2:$S$10,0))),0,ROUND(((_xlfn.DAYS(I831,H831)+1)*J831)/7,0)))</f>
        <v>0</v>
      </c>
      <c r="N831" s="408">
        <f t="shared" si="77"/>
        <v>0</v>
      </c>
      <c r="O831" s="332"/>
      <c r="P831" s="409"/>
      <c r="R831" s="457">
        <f t="shared" si="78"/>
        <v>0</v>
      </c>
      <c r="S831" s="469">
        <f t="shared" si="79"/>
        <v>0</v>
      </c>
    </row>
    <row r="832" spans="2:19" x14ac:dyDescent="0.35">
      <c r="B832" s="80"/>
      <c r="C832" s="119"/>
      <c r="D832" s="119"/>
      <c r="E832" s="84"/>
      <c r="F832" s="119"/>
      <c r="G832" s="120"/>
      <c r="H832" s="41"/>
      <c r="I832" s="41"/>
      <c r="J832" s="82"/>
      <c r="K832" s="290">
        <f t="shared" si="75"/>
        <v>0</v>
      </c>
      <c r="L832" s="291">
        <f t="shared" si="76"/>
        <v>0</v>
      </c>
      <c r="M832" s="290">
        <f>IF(P832="x",0,IF(I832&lt;(INDEX(Lookup!$U$2:$U$10,MATCH($D$43,Lookup!$S$2:$S$10,0))),0,ROUND(((_xlfn.DAYS(I832,H832)+1)*J832)/7,0)))</f>
        <v>0</v>
      </c>
      <c r="N832" s="408">
        <f t="shared" si="77"/>
        <v>0</v>
      </c>
      <c r="O832" s="332"/>
      <c r="P832" s="409"/>
      <c r="R832" s="457">
        <f t="shared" si="78"/>
        <v>0</v>
      </c>
      <c r="S832" s="469">
        <f t="shared" si="79"/>
        <v>0</v>
      </c>
    </row>
    <row r="833" spans="2:19" x14ac:dyDescent="0.35">
      <c r="B833" s="80"/>
      <c r="C833" s="119"/>
      <c r="D833" s="119"/>
      <c r="E833" s="84"/>
      <c r="F833" s="119"/>
      <c r="G833" s="120"/>
      <c r="H833" s="41"/>
      <c r="I833" s="41"/>
      <c r="J833" s="82"/>
      <c r="K833" s="290">
        <f t="shared" si="75"/>
        <v>0</v>
      </c>
      <c r="L833" s="291">
        <f t="shared" si="76"/>
        <v>0</v>
      </c>
      <c r="M833" s="290">
        <f>IF(P833="x",0,IF(I833&lt;(INDEX(Lookup!$U$2:$U$10,MATCH($D$43,Lookup!$S$2:$S$10,0))),0,ROUND(((_xlfn.DAYS(I833,H833)+1)*J833)/7,0)))</f>
        <v>0</v>
      </c>
      <c r="N833" s="408">
        <f t="shared" si="77"/>
        <v>0</v>
      </c>
      <c r="O833" s="332"/>
      <c r="P833" s="409"/>
      <c r="R833" s="457">
        <f t="shared" si="78"/>
        <v>0</v>
      </c>
      <c r="S833" s="469">
        <f t="shared" si="79"/>
        <v>0</v>
      </c>
    </row>
    <row r="834" spans="2:19" x14ac:dyDescent="0.35">
      <c r="B834" s="80"/>
      <c r="C834" s="119"/>
      <c r="D834" s="119"/>
      <c r="E834" s="84"/>
      <c r="F834" s="119"/>
      <c r="G834" s="120"/>
      <c r="H834" s="41"/>
      <c r="I834" s="41"/>
      <c r="J834" s="82"/>
      <c r="K834" s="290">
        <f t="shared" si="75"/>
        <v>0</v>
      </c>
      <c r="L834" s="291">
        <f t="shared" si="76"/>
        <v>0</v>
      </c>
      <c r="M834" s="290">
        <f>IF(P834="x",0,IF(I834&lt;(INDEX(Lookup!$U$2:$U$10,MATCH($D$43,Lookup!$S$2:$S$10,0))),0,ROUND(((_xlfn.DAYS(I834,H834)+1)*J834)/7,0)))</f>
        <v>0</v>
      </c>
      <c r="N834" s="408">
        <f t="shared" si="77"/>
        <v>0</v>
      </c>
      <c r="O834" s="332"/>
      <c r="P834" s="409"/>
      <c r="R834" s="457">
        <f t="shared" si="78"/>
        <v>0</v>
      </c>
      <c r="S834" s="469">
        <f t="shared" si="79"/>
        <v>0</v>
      </c>
    </row>
    <row r="835" spans="2:19" x14ac:dyDescent="0.35">
      <c r="B835" s="80"/>
      <c r="C835" s="119"/>
      <c r="D835" s="119"/>
      <c r="E835" s="84"/>
      <c r="F835" s="119"/>
      <c r="G835" s="120"/>
      <c r="H835" s="41"/>
      <c r="I835" s="41"/>
      <c r="J835" s="82"/>
      <c r="K835" s="290">
        <f t="shared" si="75"/>
        <v>0</v>
      </c>
      <c r="L835" s="291">
        <f t="shared" si="76"/>
        <v>0</v>
      </c>
      <c r="M835" s="290">
        <f>IF(P835="x",0,IF(I835&lt;(INDEX(Lookup!$U$2:$U$10,MATCH($D$43,Lookup!$S$2:$S$10,0))),0,ROUND(((_xlfn.DAYS(I835,H835)+1)*J835)/7,0)))</f>
        <v>0</v>
      </c>
      <c r="N835" s="408">
        <f t="shared" si="77"/>
        <v>0</v>
      </c>
      <c r="O835" s="332"/>
      <c r="P835" s="409"/>
      <c r="R835" s="457">
        <f t="shared" si="78"/>
        <v>0</v>
      </c>
      <c r="S835" s="469">
        <f t="shared" si="79"/>
        <v>0</v>
      </c>
    </row>
    <row r="836" spans="2:19" x14ac:dyDescent="0.35">
      <c r="B836" s="80"/>
      <c r="C836" s="119"/>
      <c r="D836" s="119"/>
      <c r="E836" s="84"/>
      <c r="F836" s="119"/>
      <c r="G836" s="120"/>
      <c r="H836" s="41"/>
      <c r="I836" s="41"/>
      <c r="J836" s="82"/>
      <c r="K836" s="290">
        <f t="shared" si="75"/>
        <v>0</v>
      </c>
      <c r="L836" s="291">
        <f t="shared" si="76"/>
        <v>0</v>
      </c>
      <c r="M836" s="290">
        <f>IF(P836="x",0,IF(I836&lt;(INDEX(Lookup!$U$2:$U$10,MATCH($D$43,Lookup!$S$2:$S$10,0))),0,ROUND(((_xlfn.DAYS(I836,H836)+1)*J836)/7,0)))</f>
        <v>0</v>
      </c>
      <c r="N836" s="408">
        <f t="shared" si="77"/>
        <v>0</v>
      </c>
      <c r="O836" s="332"/>
      <c r="P836" s="409"/>
      <c r="R836" s="457">
        <f t="shared" si="78"/>
        <v>0</v>
      </c>
      <c r="S836" s="469">
        <f t="shared" si="79"/>
        <v>0</v>
      </c>
    </row>
    <row r="837" spans="2:19" x14ac:dyDescent="0.35">
      <c r="B837" s="80"/>
      <c r="C837" s="119"/>
      <c r="D837" s="119"/>
      <c r="E837" s="84"/>
      <c r="F837" s="119"/>
      <c r="G837" s="120"/>
      <c r="H837" s="41"/>
      <c r="I837" s="41"/>
      <c r="J837" s="82"/>
      <c r="K837" s="290">
        <f t="shared" si="75"/>
        <v>0</v>
      </c>
      <c r="L837" s="291">
        <f t="shared" si="76"/>
        <v>0</v>
      </c>
      <c r="M837" s="290">
        <f>IF(P837="x",0,IF(I837&lt;(INDEX(Lookup!$U$2:$U$10,MATCH($D$43,Lookup!$S$2:$S$10,0))),0,ROUND(((_xlfn.DAYS(I837,H837)+1)*J837)/7,0)))</f>
        <v>0</v>
      </c>
      <c r="N837" s="408">
        <f t="shared" si="77"/>
        <v>0</v>
      </c>
      <c r="O837" s="332"/>
      <c r="P837" s="409"/>
      <c r="R837" s="457">
        <f t="shared" si="78"/>
        <v>0</v>
      </c>
      <c r="S837" s="469">
        <f t="shared" si="79"/>
        <v>0</v>
      </c>
    </row>
    <row r="838" spans="2:19" x14ac:dyDescent="0.35">
      <c r="B838" s="80"/>
      <c r="C838" s="119"/>
      <c r="D838" s="119"/>
      <c r="E838" s="84"/>
      <c r="F838" s="119"/>
      <c r="G838" s="120"/>
      <c r="H838" s="41"/>
      <c r="I838" s="41"/>
      <c r="J838" s="82"/>
      <c r="K838" s="290">
        <f t="shared" si="75"/>
        <v>0</v>
      </c>
      <c r="L838" s="291">
        <f t="shared" si="76"/>
        <v>0</v>
      </c>
      <c r="M838" s="290">
        <f>IF(P838="x",0,IF(I838&lt;(INDEX(Lookup!$U$2:$U$10,MATCH($D$43,Lookup!$S$2:$S$10,0))),0,ROUND(((_xlfn.DAYS(I838,H838)+1)*J838)/7,0)))</f>
        <v>0</v>
      </c>
      <c r="N838" s="408">
        <f t="shared" si="77"/>
        <v>0</v>
      </c>
      <c r="O838" s="332"/>
      <c r="P838" s="409"/>
      <c r="R838" s="457">
        <f t="shared" si="78"/>
        <v>0</v>
      </c>
      <c r="S838" s="469">
        <f t="shared" si="79"/>
        <v>0</v>
      </c>
    </row>
    <row r="839" spans="2:19" x14ac:dyDescent="0.35">
      <c r="B839" s="80"/>
      <c r="C839" s="119"/>
      <c r="D839" s="119"/>
      <c r="E839" s="84"/>
      <c r="F839" s="119"/>
      <c r="G839" s="120"/>
      <c r="H839" s="41"/>
      <c r="I839" s="41"/>
      <c r="J839" s="82"/>
      <c r="K839" s="290">
        <f t="shared" si="75"/>
        <v>0</v>
      </c>
      <c r="L839" s="291">
        <f t="shared" si="76"/>
        <v>0</v>
      </c>
      <c r="M839" s="290">
        <f>IF(P839="x",0,IF(I839&lt;(INDEX(Lookup!$U$2:$U$10,MATCH($D$43,Lookup!$S$2:$S$10,0))),0,ROUND(((_xlfn.DAYS(I839,H839)+1)*J839)/7,0)))</f>
        <v>0</v>
      </c>
      <c r="N839" s="408">
        <f t="shared" si="77"/>
        <v>0</v>
      </c>
      <c r="O839" s="332"/>
      <c r="P839" s="409"/>
      <c r="R839" s="457">
        <f t="shared" si="78"/>
        <v>0</v>
      </c>
      <c r="S839" s="469">
        <f t="shared" si="79"/>
        <v>0</v>
      </c>
    </row>
    <row r="840" spans="2:19" x14ac:dyDescent="0.35">
      <c r="B840" s="80"/>
      <c r="C840" s="119"/>
      <c r="D840" s="119"/>
      <c r="E840" s="84"/>
      <c r="F840" s="119"/>
      <c r="G840" s="120"/>
      <c r="H840" s="41"/>
      <c r="I840" s="41"/>
      <c r="J840" s="82"/>
      <c r="K840" s="290">
        <f t="shared" si="75"/>
        <v>0</v>
      </c>
      <c r="L840" s="291">
        <f t="shared" si="76"/>
        <v>0</v>
      </c>
      <c r="M840" s="290">
        <f>IF(P840="x",0,IF(I840&lt;(INDEX(Lookup!$U$2:$U$10,MATCH($D$43,Lookup!$S$2:$S$10,0))),0,ROUND(((_xlfn.DAYS(I840,H840)+1)*J840)/7,0)))</f>
        <v>0</v>
      </c>
      <c r="N840" s="408">
        <f t="shared" si="77"/>
        <v>0</v>
      </c>
      <c r="O840" s="332"/>
      <c r="P840" s="409"/>
      <c r="R840" s="457">
        <f t="shared" si="78"/>
        <v>0</v>
      </c>
      <c r="S840" s="469">
        <f t="shared" si="79"/>
        <v>0</v>
      </c>
    </row>
    <row r="841" spans="2:19" x14ac:dyDescent="0.35">
      <c r="B841" s="80"/>
      <c r="C841" s="119"/>
      <c r="D841" s="119"/>
      <c r="E841" s="84"/>
      <c r="F841" s="119"/>
      <c r="G841" s="120"/>
      <c r="H841" s="41"/>
      <c r="I841" s="41"/>
      <c r="J841" s="82"/>
      <c r="K841" s="290">
        <f t="shared" si="75"/>
        <v>0</v>
      </c>
      <c r="L841" s="291">
        <f t="shared" si="76"/>
        <v>0</v>
      </c>
      <c r="M841" s="290">
        <f>IF(P841="x",0,IF(I841&lt;(INDEX(Lookup!$U$2:$U$10,MATCH($D$43,Lookup!$S$2:$S$10,0))),0,ROUND(((_xlfn.DAYS(I841,H841)+1)*J841)/7,0)))</f>
        <v>0</v>
      </c>
      <c r="N841" s="408">
        <f t="shared" si="77"/>
        <v>0</v>
      </c>
      <c r="O841" s="332"/>
      <c r="P841" s="409"/>
      <c r="R841" s="457">
        <f t="shared" si="78"/>
        <v>0</v>
      </c>
      <c r="S841" s="469">
        <f t="shared" si="79"/>
        <v>0</v>
      </c>
    </row>
    <row r="842" spans="2:19" x14ac:dyDescent="0.35">
      <c r="B842" s="80"/>
      <c r="C842" s="119"/>
      <c r="D842" s="119"/>
      <c r="E842" s="84"/>
      <c r="F842" s="119"/>
      <c r="G842" s="120"/>
      <c r="H842" s="41"/>
      <c r="I842" s="41"/>
      <c r="J842" s="82"/>
      <c r="K842" s="290">
        <f t="shared" si="75"/>
        <v>0</v>
      </c>
      <c r="L842" s="291">
        <f t="shared" si="76"/>
        <v>0</v>
      </c>
      <c r="M842" s="290">
        <f>IF(P842="x",0,IF(I842&lt;(INDEX(Lookup!$U$2:$U$10,MATCH($D$43,Lookup!$S$2:$S$10,0))),0,ROUND(((_xlfn.DAYS(I842,H842)+1)*J842)/7,0)))</f>
        <v>0</v>
      </c>
      <c r="N842" s="408">
        <f t="shared" si="77"/>
        <v>0</v>
      </c>
      <c r="O842" s="332"/>
      <c r="P842" s="409"/>
      <c r="R842" s="457">
        <f t="shared" si="78"/>
        <v>0</v>
      </c>
      <c r="S842" s="469">
        <f t="shared" si="79"/>
        <v>0</v>
      </c>
    </row>
    <row r="843" spans="2:19" x14ac:dyDescent="0.35">
      <c r="B843" s="80"/>
      <c r="C843" s="119"/>
      <c r="D843" s="119"/>
      <c r="E843" s="84"/>
      <c r="F843" s="119"/>
      <c r="G843" s="120"/>
      <c r="H843" s="41"/>
      <c r="I843" s="41"/>
      <c r="J843" s="82"/>
      <c r="K843" s="290">
        <f t="shared" si="75"/>
        <v>0</v>
      </c>
      <c r="L843" s="291">
        <f t="shared" si="76"/>
        <v>0</v>
      </c>
      <c r="M843" s="290">
        <f>IF(P843="x",0,IF(I843&lt;(INDEX(Lookup!$U$2:$U$10,MATCH($D$43,Lookup!$S$2:$S$10,0))),0,ROUND(((_xlfn.DAYS(I843,H843)+1)*J843)/7,0)))</f>
        <v>0</v>
      </c>
      <c r="N843" s="408">
        <f t="shared" si="77"/>
        <v>0</v>
      </c>
      <c r="O843" s="332"/>
      <c r="P843" s="409"/>
      <c r="R843" s="457">
        <f t="shared" si="78"/>
        <v>0</v>
      </c>
      <c r="S843" s="469">
        <f t="shared" si="79"/>
        <v>0</v>
      </c>
    </row>
    <row r="844" spans="2:19" x14ac:dyDescent="0.35">
      <c r="B844" s="80"/>
      <c r="C844" s="119"/>
      <c r="D844" s="119"/>
      <c r="E844" s="84"/>
      <c r="F844" s="119"/>
      <c r="G844" s="120"/>
      <c r="H844" s="41"/>
      <c r="I844" s="41"/>
      <c r="J844" s="82"/>
      <c r="K844" s="290">
        <f t="shared" si="75"/>
        <v>0</v>
      </c>
      <c r="L844" s="291">
        <f t="shared" si="76"/>
        <v>0</v>
      </c>
      <c r="M844" s="290">
        <f>IF(P844="x",0,IF(I844&lt;(INDEX(Lookup!$U$2:$U$10,MATCH($D$43,Lookup!$S$2:$S$10,0))),0,ROUND(((_xlfn.DAYS(I844,H844)+1)*J844)/7,0)))</f>
        <v>0</v>
      </c>
      <c r="N844" s="408">
        <f t="shared" si="77"/>
        <v>0</v>
      </c>
      <c r="O844" s="332"/>
      <c r="P844" s="409"/>
      <c r="R844" s="457">
        <f t="shared" si="78"/>
        <v>0</v>
      </c>
      <c r="S844" s="469">
        <f t="shared" si="79"/>
        <v>0</v>
      </c>
    </row>
    <row r="845" spans="2:19" x14ac:dyDescent="0.35">
      <c r="B845" s="80"/>
      <c r="C845" s="119"/>
      <c r="D845" s="119"/>
      <c r="E845" s="84"/>
      <c r="F845" s="119"/>
      <c r="G845" s="120"/>
      <c r="H845" s="41"/>
      <c r="I845" s="41"/>
      <c r="J845" s="82"/>
      <c r="K845" s="290">
        <f t="shared" si="75"/>
        <v>0</v>
      </c>
      <c r="L845" s="291">
        <f t="shared" si="76"/>
        <v>0</v>
      </c>
      <c r="M845" s="290">
        <f>IF(P845="x",0,IF(I845&lt;(INDEX(Lookup!$U$2:$U$10,MATCH($D$43,Lookup!$S$2:$S$10,0))),0,ROUND(((_xlfn.DAYS(I845,H845)+1)*J845)/7,0)))</f>
        <v>0</v>
      </c>
      <c r="N845" s="408">
        <f t="shared" si="77"/>
        <v>0</v>
      </c>
      <c r="O845" s="332"/>
      <c r="P845" s="409"/>
      <c r="R845" s="457">
        <f t="shared" si="78"/>
        <v>0</v>
      </c>
      <c r="S845" s="469">
        <f t="shared" si="79"/>
        <v>0</v>
      </c>
    </row>
    <row r="846" spans="2:19" x14ac:dyDescent="0.35">
      <c r="B846" s="80"/>
      <c r="C846" s="119"/>
      <c r="D846" s="119"/>
      <c r="E846" s="84"/>
      <c r="F846" s="119"/>
      <c r="G846" s="120"/>
      <c r="H846" s="41"/>
      <c r="I846" s="41"/>
      <c r="J846" s="82"/>
      <c r="K846" s="290">
        <f t="shared" si="75"/>
        <v>0</v>
      </c>
      <c r="L846" s="291">
        <f t="shared" si="76"/>
        <v>0</v>
      </c>
      <c r="M846" s="290">
        <f>IF(P846="x",0,IF(I846&lt;(INDEX(Lookup!$U$2:$U$10,MATCH($D$43,Lookup!$S$2:$S$10,0))),0,ROUND(((_xlfn.DAYS(I846,H846)+1)*J846)/7,0)))</f>
        <v>0</v>
      </c>
      <c r="N846" s="408">
        <f t="shared" si="77"/>
        <v>0</v>
      </c>
      <c r="O846" s="332"/>
      <c r="P846" s="409"/>
      <c r="R846" s="457">
        <f t="shared" si="78"/>
        <v>0</v>
      </c>
      <c r="S846" s="469">
        <f t="shared" si="79"/>
        <v>0</v>
      </c>
    </row>
    <row r="847" spans="2:19" x14ac:dyDescent="0.35">
      <c r="B847" s="80"/>
      <c r="C847" s="119"/>
      <c r="D847" s="119"/>
      <c r="E847" s="84"/>
      <c r="F847" s="119"/>
      <c r="G847" s="120"/>
      <c r="H847" s="41"/>
      <c r="I847" s="41"/>
      <c r="J847" s="82"/>
      <c r="K847" s="290">
        <f t="shared" si="75"/>
        <v>0</v>
      </c>
      <c r="L847" s="291">
        <f t="shared" si="76"/>
        <v>0</v>
      </c>
      <c r="M847" s="290">
        <f>IF(P847="x",0,IF(I847&lt;(INDEX(Lookup!$U$2:$U$10,MATCH($D$43,Lookup!$S$2:$S$10,0))),0,ROUND(((_xlfn.DAYS(I847,H847)+1)*J847)/7,0)))</f>
        <v>0</v>
      </c>
      <c r="N847" s="408">
        <f t="shared" si="77"/>
        <v>0</v>
      </c>
      <c r="O847" s="332"/>
      <c r="P847" s="409"/>
      <c r="R847" s="457">
        <f t="shared" si="78"/>
        <v>0</v>
      </c>
      <c r="S847" s="469">
        <f t="shared" si="79"/>
        <v>0</v>
      </c>
    </row>
    <row r="848" spans="2:19" x14ac:dyDescent="0.35">
      <c r="B848" s="80"/>
      <c r="C848" s="119"/>
      <c r="D848" s="119"/>
      <c r="E848" s="84"/>
      <c r="F848" s="119"/>
      <c r="G848" s="120"/>
      <c r="H848" s="41"/>
      <c r="I848" s="41"/>
      <c r="J848" s="82"/>
      <c r="K848" s="290">
        <f t="shared" si="75"/>
        <v>0</v>
      </c>
      <c r="L848" s="291">
        <f t="shared" si="76"/>
        <v>0</v>
      </c>
      <c r="M848" s="290">
        <f>IF(P848="x",0,IF(I848&lt;(INDEX(Lookup!$U$2:$U$10,MATCH($D$43,Lookup!$S$2:$S$10,0))),0,ROUND(((_xlfn.DAYS(I848,H848)+1)*J848)/7,0)))</f>
        <v>0</v>
      </c>
      <c r="N848" s="408">
        <f t="shared" si="77"/>
        <v>0</v>
      </c>
      <c r="O848" s="332"/>
      <c r="P848" s="409"/>
      <c r="R848" s="457">
        <f t="shared" si="78"/>
        <v>0</v>
      </c>
      <c r="S848" s="469">
        <f t="shared" si="79"/>
        <v>0</v>
      </c>
    </row>
    <row r="849" spans="2:19" x14ac:dyDescent="0.35">
      <c r="B849" s="80"/>
      <c r="C849" s="119"/>
      <c r="D849" s="119"/>
      <c r="E849" s="84"/>
      <c r="F849" s="119"/>
      <c r="G849" s="120"/>
      <c r="H849" s="41"/>
      <c r="I849" s="41"/>
      <c r="J849" s="82"/>
      <c r="K849" s="290">
        <f t="shared" si="75"/>
        <v>0</v>
      </c>
      <c r="L849" s="291">
        <f t="shared" si="76"/>
        <v>0</v>
      </c>
      <c r="M849" s="290">
        <f>IF(P849="x",0,IF(I849&lt;(INDEX(Lookup!$U$2:$U$10,MATCH($D$43,Lookup!$S$2:$S$10,0))),0,ROUND(((_xlfn.DAYS(I849,H849)+1)*J849)/7,0)))</f>
        <v>0</v>
      </c>
      <c r="N849" s="408">
        <f t="shared" si="77"/>
        <v>0</v>
      </c>
      <c r="O849" s="332"/>
      <c r="P849" s="409"/>
      <c r="R849" s="457">
        <f t="shared" si="78"/>
        <v>0</v>
      </c>
      <c r="S849" s="469">
        <f t="shared" si="79"/>
        <v>0</v>
      </c>
    </row>
    <row r="850" spans="2:19" x14ac:dyDescent="0.35">
      <c r="B850" s="80"/>
      <c r="C850" s="119"/>
      <c r="D850" s="119"/>
      <c r="E850" s="84"/>
      <c r="F850" s="119"/>
      <c r="G850" s="120"/>
      <c r="H850" s="41"/>
      <c r="I850" s="41"/>
      <c r="J850" s="82"/>
      <c r="K850" s="290">
        <f t="shared" si="75"/>
        <v>0</v>
      </c>
      <c r="L850" s="291">
        <f t="shared" si="76"/>
        <v>0</v>
      </c>
      <c r="M850" s="290">
        <f>IF(P850="x",0,IF(I850&lt;(INDEX(Lookup!$U$2:$U$10,MATCH($D$43,Lookup!$S$2:$S$10,0))),0,ROUND(((_xlfn.DAYS(I850,H850)+1)*J850)/7,0)))</f>
        <v>0</v>
      </c>
      <c r="N850" s="408">
        <f t="shared" si="77"/>
        <v>0</v>
      </c>
      <c r="O850" s="332"/>
      <c r="P850" s="409"/>
      <c r="R850" s="457">
        <f t="shared" si="78"/>
        <v>0</v>
      </c>
      <c r="S850" s="469">
        <f t="shared" si="79"/>
        <v>0</v>
      </c>
    </row>
    <row r="851" spans="2:19" x14ac:dyDescent="0.35">
      <c r="B851" s="80"/>
      <c r="C851" s="119"/>
      <c r="D851" s="119"/>
      <c r="E851" s="84"/>
      <c r="F851" s="119"/>
      <c r="G851" s="120"/>
      <c r="H851" s="41"/>
      <c r="I851" s="41"/>
      <c r="J851" s="82"/>
      <c r="K851" s="290">
        <f t="shared" si="75"/>
        <v>0</v>
      </c>
      <c r="L851" s="291">
        <f t="shared" si="76"/>
        <v>0</v>
      </c>
      <c r="M851" s="290">
        <f>IF(P851="x",0,IF(I851&lt;(INDEX(Lookup!$U$2:$U$10,MATCH($D$43,Lookup!$S$2:$S$10,0))),0,ROUND(((_xlfn.DAYS(I851,H851)+1)*J851)/7,0)))</f>
        <v>0</v>
      </c>
      <c r="N851" s="408">
        <f t="shared" si="77"/>
        <v>0</v>
      </c>
      <c r="O851" s="332"/>
      <c r="P851" s="409"/>
      <c r="R851" s="457">
        <f t="shared" si="78"/>
        <v>0</v>
      </c>
      <c r="S851" s="469">
        <f t="shared" si="79"/>
        <v>0</v>
      </c>
    </row>
    <row r="852" spans="2:19" x14ac:dyDescent="0.35">
      <c r="B852" s="80"/>
      <c r="C852" s="119"/>
      <c r="D852" s="119"/>
      <c r="E852" s="84"/>
      <c r="F852" s="119"/>
      <c r="G852" s="120"/>
      <c r="H852" s="41"/>
      <c r="I852" s="41"/>
      <c r="J852" s="82"/>
      <c r="K852" s="290">
        <f t="shared" si="75"/>
        <v>0</v>
      </c>
      <c r="L852" s="291">
        <f t="shared" si="76"/>
        <v>0</v>
      </c>
      <c r="M852" s="290">
        <f>IF(P852="x",0,IF(I852&lt;(INDEX(Lookup!$U$2:$U$10,MATCH($D$43,Lookup!$S$2:$S$10,0))),0,ROUND(((_xlfn.DAYS(I852,H852)+1)*J852)/7,0)))</f>
        <v>0</v>
      </c>
      <c r="N852" s="408">
        <f t="shared" si="77"/>
        <v>0</v>
      </c>
      <c r="O852" s="332"/>
      <c r="P852" s="409"/>
      <c r="R852" s="457">
        <f t="shared" si="78"/>
        <v>0</v>
      </c>
      <c r="S852" s="469">
        <f t="shared" si="79"/>
        <v>0</v>
      </c>
    </row>
    <row r="853" spans="2:19" x14ac:dyDescent="0.35">
      <c r="B853" s="80"/>
      <c r="C853" s="119"/>
      <c r="D853" s="119"/>
      <c r="E853" s="84"/>
      <c r="F853" s="119"/>
      <c r="G853" s="120"/>
      <c r="H853" s="41"/>
      <c r="I853" s="41"/>
      <c r="J853" s="82"/>
      <c r="K853" s="290">
        <f t="shared" si="75"/>
        <v>0</v>
      </c>
      <c r="L853" s="291">
        <f t="shared" si="76"/>
        <v>0</v>
      </c>
      <c r="M853" s="290">
        <f>IF(P853="x",0,IF(I853&lt;(INDEX(Lookup!$U$2:$U$10,MATCH($D$43,Lookup!$S$2:$S$10,0))),0,ROUND(((_xlfn.DAYS(I853,H853)+1)*J853)/7,0)))</f>
        <v>0</v>
      </c>
      <c r="N853" s="408">
        <f t="shared" si="77"/>
        <v>0</v>
      </c>
      <c r="O853" s="332"/>
      <c r="P853" s="409"/>
      <c r="R853" s="457">
        <f t="shared" si="78"/>
        <v>0</v>
      </c>
      <c r="S853" s="469">
        <f t="shared" si="79"/>
        <v>0</v>
      </c>
    </row>
    <row r="854" spans="2:19" x14ac:dyDescent="0.35">
      <c r="B854" s="80"/>
      <c r="C854" s="119"/>
      <c r="D854" s="119"/>
      <c r="E854" s="84"/>
      <c r="F854" s="119"/>
      <c r="G854" s="120"/>
      <c r="H854" s="41"/>
      <c r="I854" s="41"/>
      <c r="J854" s="82"/>
      <c r="K854" s="290">
        <f t="shared" si="75"/>
        <v>0</v>
      </c>
      <c r="L854" s="291">
        <f t="shared" si="76"/>
        <v>0</v>
      </c>
      <c r="M854" s="290">
        <f>IF(P854="x",0,IF(I854&lt;(INDEX(Lookup!$U$2:$U$10,MATCH($D$43,Lookup!$S$2:$S$10,0))),0,ROUND(((_xlfn.DAYS(I854,H854)+1)*J854)/7,0)))</f>
        <v>0</v>
      </c>
      <c r="N854" s="408">
        <f t="shared" si="77"/>
        <v>0</v>
      </c>
      <c r="O854" s="332"/>
      <c r="P854" s="409"/>
      <c r="R854" s="457">
        <f t="shared" si="78"/>
        <v>0</v>
      </c>
      <c r="S854" s="469">
        <f t="shared" si="79"/>
        <v>0</v>
      </c>
    </row>
    <row r="855" spans="2:19" x14ac:dyDescent="0.35">
      <c r="B855" s="80"/>
      <c r="C855" s="119"/>
      <c r="D855" s="119"/>
      <c r="E855" s="84"/>
      <c r="F855" s="119"/>
      <c r="G855" s="120"/>
      <c r="H855" s="41"/>
      <c r="I855" s="41"/>
      <c r="J855" s="82"/>
      <c r="K855" s="290">
        <f t="shared" si="75"/>
        <v>0</v>
      </c>
      <c r="L855" s="291">
        <f t="shared" si="76"/>
        <v>0</v>
      </c>
      <c r="M855" s="290">
        <f>IF(P855="x",0,IF(I855&lt;(INDEX(Lookup!$U$2:$U$10,MATCH($D$43,Lookup!$S$2:$S$10,0))),0,ROUND(((_xlfn.DAYS(I855,H855)+1)*J855)/7,0)))</f>
        <v>0</v>
      </c>
      <c r="N855" s="408">
        <f t="shared" si="77"/>
        <v>0</v>
      </c>
      <c r="O855" s="332"/>
      <c r="P855" s="409"/>
      <c r="R855" s="457">
        <f t="shared" si="78"/>
        <v>0</v>
      </c>
      <c r="S855" s="469">
        <f t="shared" si="79"/>
        <v>0</v>
      </c>
    </row>
    <row r="856" spans="2:19" x14ac:dyDescent="0.35">
      <c r="B856" s="80"/>
      <c r="C856" s="119"/>
      <c r="D856" s="119"/>
      <c r="E856" s="84"/>
      <c r="F856" s="119"/>
      <c r="G856" s="120"/>
      <c r="H856" s="41"/>
      <c r="I856" s="41"/>
      <c r="J856" s="82"/>
      <c r="K856" s="290">
        <f t="shared" si="75"/>
        <v>0</v>
      </c>
      <c r="L856" s="291">
        <f t="shared" si="76"/>
        <v>0</v>
      </c>
      <c r="M856" s="290">
        <f>IF(P856="x",0,IF(I856&lt;(INDEX(Lookup!$U$2:$U$10,MATCH($D$43,Lookup!$S$2:$S$10,0))),0,ROUND(((_xlfn.DAYS(I856,H856)+1)*J856)/7,0)))</f>
        <v>0</v>
      </c>
      <c r="N856" s="408">
        <f t="shared" si="77"/>
        <v>0</v>
      </c>
      <c r="O856" s="332"/>
      <c r="P856" s="409"/>
      <c r="R856" s="457">
        <f t="shared" si="78"/>
        <v>0</v>
      </c>
      <c r="S856" s="469">
        <f t="shared" si="79"/>
        <v>0</v>
      </c>
    </row>
    <row r="857" spans="2:19" x14ac:dyDescent="0.35">
      <c r="B857" s="80"/>
      <c r="C857" s="119"/>
      <c r="D857" s="119"/>
      <c r="E857" s="84"/>
      <c r="F857" s="119"/>
      <c r="G857" s="120"/>
      <c r="H857" s="41"/>
      <c r="I857" s="41"/>
      <c r="J857" s="82"/>
      <c r="K857" s="290">
        <f t="shared" si="75"/>
        <v>0</v>
      </c>
      <c r="L857" s="291">
        <f t="shared" si="76"/>
        <v>0</v>
      </c>
      <c r="M857" s="290">
        <f>IF(P857="x",0,IF(I857&lt;(INDEX(Lookup!$U$2:$U$10,MATCH($D$43,Lookup!$S$2:$S$10,0))),0,ROUND(((_xlfn.DAYS(I857,H857)+1)*J857)/7,0)))</f>
        <v>0</v>
      </c>
      <c r="N857" s="408">
        <f t="shared" si="77"/>
        <v>0</v>
      </c>
      <c r="O857" s="332"/>
      <c r="P857" s="409"/>
      <c r="R857" s="457">
        <f t="shared" si="78"/>
        <v>0</v>
      </c>
      <c r="S857" s="469">
        <f t="shared" si="79"/>
        <v>0</v>
      </c>
    </row>
    <row r="858" spans="2:19" x14ac:dyDescent="0.35">
      <c r="B858" s="80"/>
      <c r="C858" s="119"/>
      <c r="D858" s="119"/>
      <c r="E858" s="84"/>
      <c r="F858" s="119"/>
      <c r="G858" s="120"/>
      <c r="H858" s="41"/>
      <c r="I858" s="41"/>
      <c r="J858" s="82"/>
      <c r="K858" s="290">
        <f t="shared" si="75"/>
        <v>0</v>
      </c>
      <c r="L858" s="291">
        <f t="shared" si="76"/>
        <v>0</v>
      </c>
      <c r="M858" s="290">
        <f>IF(P858="x",0,IF(I858&lt;(INDEX(Lookup!$U$2:$U$10,MATCH($D$43,Lookup!$S$2:$S$10,0))),0,ROUND(((_xlfn.DAYS(I858,H858)+1)*J858)/7,0)))</f>
        <v>0</v>
      </c>
      <c r="N858" s="408">
        <f t="shared" si="77"/>
        <v>0</v>
      </c>
      <c r="O858" s="332"/>
      <c r="P858" s="409"/>
      <c r="R858" s="457">
        <f t="shared" si="78"/>
        <v>0</v>
      </c>
      <c r="S858" s="469">
        <f t="shared" si="79"/>
        <v>0</v>
      </c>
    </row>
    <row r="859" spans="2:19" x14ac:dyDescent="0.35">
      <c r="B859" s="80"/>
      <c r="C859" s="119"/>
      <c r="D859" s="119"/>
      <c r="E859" s="84"/>
      <c r="F859" s="119"/>
      <c r="G859" s="120"/>
      <c r="H859" s="41"/>
      <c r="I859" s="41"/>
      <c r="J859" s="82"/>
      <c r="K859" s="290">
        <f t="shared" si="75"/>
        <v>0</v>
      </c>
      <c r="L859" s="291">
        <f t="shared" si="76"/>
        <v>0</v>
      </c>
      <c r="M859" s="290">
        <f>IF(P859="x",0,IF(I859&lt;(INDEX(Lookup!$U$2:$U$10,MATCH($D$43,Lookup!$S$2:$S$10,0))),0,ROUND(((_xlfn.DAYS(I859,H859)+1)*J859)/7,0)))</f>
        <v>0</v>
      </c>
      <c r="N859" s="408">
        <f t="shared" si="77"/>
        <v>0</v>
      </c>
      <c r="O859" s="332"/>
      <c r="P859" s="409"/>
      <c r="R859" s="457">
        <f t="shared" si="78"/>
        <v>0</v>
      </c>
      <c r="S859" s="469">
        <f t="shared" si="79"/>
        <v>0</v>
      </c>
    </row>
    <row r="860" spans="2:19" x14ac:dyDescent="0.35">
      <c r="B860" s="80"/>
      <c r="C860" s="119"/>
      <c r="D860" s="119"/>
      <c r="E860" s="84"/>
      <c r="F860" s="119"/>
      <c r="G860" s="120"/>
      <c r="H860" s="41"/>
      <c r="I860" s="41"/>
      <c r="J860" s="82"/>
      <c r="K860" s="290">
        <f t="shared" si="75"/>
        <v>0</v>
      </c>
      <c r="L860" s="291">
        <f t="shared" si="76"/>
        <v>0</v>
      </c>
      <c r="M860" s="290">
        <f>IF(P860="x",0,IF(I860&lt;(INDEX(Lookup!$U$2:$U$10,MATCH($D$43,Lookup!$S$2:$S$10,0))),0,ROUND(((_xlfn.DAYS(I860,H860)+1)*J860)/7,0)))</f>
        <v>0</v>
      </c>
      <c r="N860" s="408">
        <f t="shared" si="77"/>
        <v>0</v>
      </c>
      <c r="O860" s="332"/>
      <c r="P860" s="409"/>
      <c r="R860" s="457">
        <f t="shared" si="78"/>
        <v>0</v>
      </c>
      <c r="S860" s="469">
        <f t="shared" si="79"/>
        <v>0</v>
      </c>
    </row>
    <row r="861" spans="2:19" x14ac:dyDescent="0.35">
      <c r="B861" s="80"/>
      <c r="C861" s="119"/>
      <c r="D861" s="119"/>
      <c r="E861" s="84"/>
      <c r="F861" s="119"/>
      <c r="G861" s="120"/>
      <c r="H861" s="41"/>
      <c r="I861" s="41"/>
      <c r="J861" s="82"/>
      <c r="K861" s="290">
        <f t="shared" si="75"/>
        <v>0</v>
      </c>
      <c r="L861" s="291">
        <f t="shared" si="76"/>
        <v>0</v>
      </c>
      <c r="M861" s="290">
        <f>IF(P861="x",0,IF(I861&lt;(INDEX(Lookup!$U$2:$U$10,MATCH($D$43,Lookup!$S$2:$S$10,0))),0,ROUND(((_xlfn.DAYS(I861,H861)+1)*J861)/7,0)))</f>
        <v>0</v>
      </c>
      <c r="N861" s="408">
        <f t="shared" si="77"/>
        <v>0</v>
      </c>
      <c r="O861" s="332"/>
      <c r="P861" s="409"/>
      <c r="R861" s="457">
        <f t="shared" si="78"/>
        <v>0</v>
      </c>
      <c r="S861" s="469">
        <f t="shared" si="79"/>
        <v>0</v>
      </c>
    </row>
    <row r="862" spans="2:19" x14ac:dyDescent="0.35">
      <c r="B862" s="80"/>
      <c r="C862" s="119"/>
      <c r="D862" s="119"/>
      <c r="E862" s="84"/>
      <c r="F862" s="119"/>
      <c r="G862" s="120"/>
      <c r="H862" s="41"/>
      <c r="I862" s="41"/>
      <c r="J862" s="82"/>
      <c r="K862" s="290">
        <f t="shared" si="75"/>
        <v>0</v>
      </c>
      <c r="L862" s="291">
        <f t="shared" si="76"/>
        <v>0</v>
      </c>
      <c r="M862" s="290">
        <f>IF(P862="x",0,IF(I862&lt;(INDEX(Lookup!$U$2:$U$10,MATCH($D$43,Lookup!$S$2:$S$10,0))),0,ROUND(((_xlfn.DAYS(I862,H862)+1)*J862)/7,0)))</f>
        <v>0</v>
      </c>
      <c r="N862" s="408">
        <f t="shared" si="77"/>
        <v>0</v>
      </c>
      <c r="O862" s="332"/>
      <c r="P862" s="409"/>
      <c r="R862" s="457">
        <f t="shared" si="78"/>
        <v>0</v>
      </c>
      <c r="S862" s="469">
        <f t="shared" si="79"/>
        <v>0</v>
      </c>
    </row>
    <row r="863" spans="2:19" x14ac:dyDescent="0.35">
      <c r="B863" s="80"/>
      <c r="C863" s="119"/>
      <c r="D863" s="119"/>
      <c r="E863" s="84"/>
      <c r="F863" s="119"/>
      <c r="G863" s="120"/>
      <c r="H863" s="41"/>
      <c r="I863" s="41"/>
      <c r="J863" s="82"/>
      <c r="K863" s="290">
        <f t="shared" si="75"/>
        <v>0</v>
      </c>
      <c r="L863" s="291">
        <f t="shared" si="76"/>
        <v>0</v>
      </c>
      <c r="M863" s="290">
        <f>IF(P863="x",0,IF(I863&lt;(INDEX(Lookup!$U$2:$U$10,MATCH($D$43,Lookup!$S$2:$S$10,0))),0,ROUND(((_xlfn.DAYS(I863,H863)+1)*J863)/7,0)))</f>
        <v>0</v>
      </c>
      <c r="N863" s="408">
        <f t="shared" si="77"/>
        <v>0</v>
      </c>
      <c r="O863" s="332"/>
      <c r="P863" s="409"/>
      <c r="R863" s="457">
        <f t="shared" si="78"/>
        <v>0</v>
      </c>
      <c r="S863" s="469">
        <f t="shared" si="79"/>
        <v>0</v>
      </c>
    </row>
    <row r="864" spans="2:19" x14ac:dyDescent="0.35">
      <c r="B864" s="80"/>
      <c r="C864" s="119"/>
      <c r="D864" s="119"/>
      <c r="E864" s="84"/>
      <c r="F864" s="119"/>
      <c r="G864" s="120"/>
      <c r="H864" s="41"/>
      <c r="I864" s="41"/>
      <c r="J864" s="82"/>
      <c r="K864" s="290">
        <f t="shared" si="75"/>
        <v>0</v>
      </c>
      <c r="L864" s="291">
        <f t="shared" si="76"/>
        <v>0</v>
      </c>
      <c r="M864" s="290">
        <f>IF(P864="x",0,IF(I864&lt;(INDEX(Lookup!$U$2:$U$10,MATCH($D$43,Lookup!$S$2:$S$10,0))),0,ROUND(((_xlfn.DAYS(I864,H864)+1)*J864)/7,0)))</f>
        <v>0</v>
      </c>
      <c r="N864" s="408">
        <f t="shared" si="77"/>
        <v>0</v>
      </c>
      <c r="O864" s="332"/>
      <c r="P864" s="409"/>
      <c r="R864" s="457">
        <f t="shared" si="78"/>
        <v>0</v>
      </c>
      <c r="S864" s="469">
        <f t="shared" si="79"/>
        <v>0</v>
      </c>
    </row>
    <row r="865" spans="2:19" x14ac:dyDescent="0.35">
      <c r="B865" s="80"/>
      <c r="C865" s="119"/>
      <c r="D865" s="119"/>
      <c r="E865" s="84"/>
      <c r="F865" s="119"/>
      <c r="G865" s="120"/>
      <c r="H865" s="41"/>
      <c r="I865" s="41"/>
      <c r="J865" s="82"/>
      <c r="K865" s="290">
        <f t="shared" si="75"/>
        <v>0</v>
      </c>
      <c r="L865" s="291">
        <f t="shared" si="76"/>
        <v>0</v>
      </c>
      <c r="M865" s="290">
        <f>IF(P865="x",0,IF(I865&lt;(INDEX(Lookup!$U$2:$U$10,MATCH($D$43,Lookup!$S$2:$S$10,0))),0,ROUND(((_xlfn.DAYS(I865,H865)+1)*J865)/7,0)))</f>
        <v>0</v>
      </c>
      <c r="N865" s="408">
        <f t="shared" si="77"/>
        <v>0</v>
      </c>
      <c r="O865" s="332"/>
      <c r="P865" s="409"/>
      <c r="R865" s="457">
        <f t="shared" si="78"/>
        <v>0</v>
      </c>
      <c r="S865" s="469">
        <f t="shared" si="79"/>
        <v>0</v>
      </c>
    </row>
    <row r="866" spans="2:19" x14ac:dyDescent="0.35">
      <c r="B866" s="80"/>
      <c r="C866" s="119"/>
      <c r="D866" s="119"/>
      <c r="E866" s="84"/>
      <c r="F866" s="119"/>
      <c r="G866" s="120"/>
      <c r="H866" s="41"/>
      <c r="I866" s="41"/>
      <c r="J866" s="82"/>
      <c r="K866" s="290">
        <f t="shared" si="75"/>
        <v>0</v>
      </c>
      <c r="L866" s="291">
        <f t="shared" si="76"/>
        <v>0</v>
      </c>
      <c r="M866" s="290">
        <f>IF(P866="x",0,IF(I866&lt;(INDEX(Lookup!$U$2:$U$10,MATCH($D$43,Lookup!$S$2:$S$10,0))),0,ROUND(((_xlfn.DAYS(I866,H866)+1)*J866)/7,0)))</f>
        <v>0</v>
      </c>
      <c r="N866" s="408">
        <f t="shared" si="77"/>
        <v>0</v>
      </c>
      <c r="O866" s="332"/>
      <c r="P866" s="409"/>
      <c r="R866" s="457">
        <f t="shared" si="78"/>
        <v>0</v>
      </c>
      <c r="S866" s="469">
        <f t="shared" si="79"/>
        <v>0</v>
      </c>
    </row>
    <row r="867" spans="2:19" x14ac:dyDescent="0.35">
      <c r="B867" s="80"/>
      <c r="C867" s="119"/>
      <c r="D867" s="119"/>
      <c r="E867" s="84"/>
      <c r="F867" s="119"/>
      <c r="G867" s="120"/>
      <c r="H867" s="41"/>
      <c r="I867" s="41"/>
      <c r="J867" s="82"/>
      <c r="K867" s="290">
        <f t="shared" si="75"/>
        <v>0</v>
      </c>
      <c r="L867" s="291">
        <f t="shared" si="76"/>
        <v>0</v>
      </c>
      <c r="M867" s="290">
        <f>IF(P867="x",0,IF(I867&lt;(INDEX(Lookup!$U$2:$U$10,MATCH($D$43,Lookup!$S$2:$S$10,0))),0,ROUND(((_xlfn.DAYS(I867,H867)+1)*J867)/7,0)))</f>
        <v>0</v>
      </c>
      <c r="N867" s="408">
        <f t="shared" si="77"/>
        <v>0</v>
      </c>
      <c r="O867" s="332"/>
      <c r="P867" s="409"/>
      <c r="R867" s="457">
        <f t="shared" si="78"/>
        <v>0</v>
      </c>
      <c r="S867" s="469">
        <f t="shared" si="79"/>
        <v>0</v>
      </c>
    </row>
    <row r="868" spans="2:19" x14ac:dyDescent="0.35">
      <c r="B868" s="80"/>
      <c r="C868" s="119"/>
      <c r="D868" s="119"/>
      <c r="E868" s="84"/>
      <c r="F868" s="119"/>
      <c r="G868" s="120"/>
      <c r="H868" s="41"/>
      <c r="I868" s="41"/>
      <c r="J868" s="82"/>
      <c r="K868" s="290">
        <f t="shared" si="75"/>
        <v>0</v>
      </c>
      <c r="L868" s="291">
        <f t="shared" si="76"/>
        <v>0</v>
      </c>
      <c r="M868" s="290">
        <f>IF(P868="x",0,IF(I868&lt;(INDEX(Lookup!$U$2:$U$10,MATCH($D$43,Lookup!$S$2:$S$10,0))),0,ROUND(((_xlfn.DAYS(I868,H868)+1)*J868)/7,0)))</f>
        <v>0</v>
      </c>
      <c r="N868" s="408">
        <f t="shared" si="77"/>
        <v>0</v>
      </c>
      <c r="O868" s="332"/>
      <c r="P868" s="409"/>
      <c r="R868" s="457">
        <f t="shared" si="78"/>
        <v>0</v>
      </c>
      <c r="S868" s="469">
        <f t="shared" si="79"/>
        <v>0</v>
      </c>
    </row>
    <row r="869" spans="2:19" x14ac:dyDescent="0.35">
      <c r="B869" s="80"/>
      <c r="C869" s="119"/>
      <c r="D869" s="119"/>
      <c r="E869" s="84"/>
      <c r="F869" s="119"/>
      <c r="G869" s="120"/>
      <c r="H869" s="41"/>
      <c r="I869" s="41"/>
      <c r="J869" s="82"/>
      <c r="K869" s="290">
        <f t="shared" si="75"/>
        <v>0</v>
      </c>
      <c r="L869" s="291">
        <f t="shared" si="76"/>
        <v>0</v>
      </c>
      <c r="M869" s="290">
        <f>IF(P869="x",0,IF(I869&lt;(INDEX(Lookup!$U$2:$U$10,MATCH($D$43,Lookup!$S$2:$S$10,0))),0,ROUND(((_xlfn.DAYS(I869,H869)+1)*J869)/7,0)))</f>
        <v>0</v>
      </c>
      <c r="N869" s="408">
        <f t="shared" si="77"/>
        <v>0</v>
      </c>
      <c r="O869" s="332"/>
      <c r="P869" s="409"/>
      <c r="R869" s="457">
        <f t="shared" si="78"/>
        <v>0</v>
      </c>
      <c r="S869" s="469">
        <f t="shared" si="79"/>
        <v>0</v>
      </c>
    </row>
    <row r="870" spans="2:19" x14ac:dyDescent="0.35">
      <c r="B870" s="80"/>
      <c r="C870" s="119"/>
      <c r="D870" s="119"/>
      <c r="E870" s="84"/>
      <c r="F870" s="119"/>
      <c r="G870" s="120"/>
      <c r="H870" s="41"/>
      <c r="I870" s="41"/>
      <c r="J870" s="82"/>
      <c r="K870" s="290">
        <f t="shared" si="75"/>
        <v>0</v>
      </c>
      <c r="L870" s="291">
        <f t="shared" si="76"/>
        <v>0</v>
      </c>
      <c r="M870" s="290">
        <f>IF(P870="x",0,IF(I870&lt;(INDEX(Lookup!$U$2:$U$10,MATCH($D$43,Lookup!$S$2:$S$10,0))),0,ROUND(((_xlfn.DAYS(I870,H870)+1)*J870)/7,0)))</f>
        <v>0</v>
      </c>
      <c r="N870" s="408">
        <f t="shared" si="77"/>
        <v>0</v>
      </c>
      <c r="O870" s="332"/>
      <c r="P870" s="409"/>
      <c r="R870" s="457">
        <f t="shared" si="78"/>
        <v>0</v>
      </c>
      <c r="S870" s="469">
        <f t="shared" si="79"/>
        <v>0</v>
      </c>
    </row>
    <row r="871" spans="2:19" x14ac:dyDescent="0.35">
      <c r="B871" s="80"/>
      <c r="C871" s="119"/>
      <c r="D871" s="119"/>
      <c r="E871" s="84"/>
      <c r="F871" s="119"/>
      <c r="G871" s="120"/>
      <c r="H871" s="41"/>
      <c r="I871" s="41"/>
      <c r="J871" s="82"/>
      <c r="K871" s="290">
        <f t="shared" si="75"/>
        <v>0</v>
      </c>
      <c r="L871" s="291">
        <f t="shared" si="76"/>
        <v>0</v>
      </c>
      <c r="M871" s="290">
        <f>IF(P871="x",0,IF(I871&lt;(INDEX(Lookup!$U$2:$U$10,MATCH($D$43,Lookup!$S$2:$S$10,0))),0,ROUND(((_xlfn.DAYS(I871,H871)+1)*J871)/7,0)))</f>
        <v>0</v>
      </c>
      <c r="N871" s="408">
        <f t="shared" si="77"/>
        <v>0</v>
      </c>
      <c r="O871" s="332"/>
      <c r="P871" s="409"/>
      <c r="R871" s="457">
        <f t="shared" si="78"/>
        <v>0</v>
      </c>
      <c r="S871" s="469">
        <f t="shared" si="79"/>
        <v>0</v>
      </c>
    </row>
    <row r="872" spans="2:19" x14ac:dyDescent="0.35">
      <c r="B872" s="80"/>
      <c r="C872" s="119"/>
      <c r="D872" s="119"/>
      <c r="E872" s="84"/>
      <c r="F872" s="119"/>
      <c r="G872" s="120"/>
      <c r="H872" s="41"/>
      <c r="I872" s="41"/>
      <c r="J872" s="82"/>
      <c r="K872" s="290">
        <f t="shared" si="75"/>
        <v>0</v>
      </c>
      <c r="L872" s="291">
        <f t="shared" si="76"/>
        <v>0</v>
      </c>
      <c r="M872" s="290">
        <f>IF(P872="x",0,IF(I872&lt;(INDEX(Lookup!$U$2:$U$10,MATCH($D$43,Lookup!$S$2:$S$10,0))),0,ROUND(((_xlfn.DAYS(I872,H872)+1)*J872)/7,0)))</f>
        <v>0</v>
      </c>
      <c r="N872" s="408">
        <f t="shared" si="77"/>
        <v>0</v>
      </c>
      <c r="O872" s="332"/>
      <c r="P872" s="409"/>
      <c r="R872" s="457">
        <f t="shared" si="78"/>
        <v>0</v>
      </c>
      <c r="S872" s="469">
        <f t="shared" si="79"/>
        <v>0</v>
      </c>
    </row>
    <row r="873" spans="2:19" x14ac:dyDescent="0.35">
      <c r="B873" s="80"/>
      <c r="C873" s="119"/>
      <c r="D873" s="119"/>
      <c r="E873" s="84"/>
      <c r="F873" s="119"/>
      <c r="G873" s="120"/>
      <c r="H873" s="41"/>
      <c r="I873" s="41"/>
      <c r="J873" s="82"/>
      <c r="K873" s="290">
        <f t="shared" si="75"/>
        <v>0</v>
      </c>
      <c r="L873" s="291">
        <f t="shared" si="76"/>
        <v>0</v>
      </c>
      <c r="M873" s="290">
        <f>IF(P873="x",0,IF(I873&lt;(INDEX(Lookup!$U$2:$U$10,MATCH($D$43,Lookup!$S$2:$S$10,0))),0,ROUND(((_xlfn.DAYS(I873,H873)+1)*J873)/7,0)))</f>
        <v>0</v>
      </c>
      <c r="N873" s="408">
        <f t="shared" si="77"/>
        <v>0</v>
      </c>
      <c r="O873" s="332"/>
      <c r="P873" s="409"/>
      <c r="R873" s="457">
        <f t="shared" si="78"/>
        <v>0</v>
      </c>
      <c r="S873" s="469">
        <f t="shared" si="79"/>
        <v>0</v>
      </c>
    </row>
    <row r="874" spans="2:19" x14ac:dyDescent="0.35">
      <c r="B874" s="80"/>
      <c r="C874" s="119"/>
      <c r="D874" s="119"/>
      <c r="E874" s="84"/>
      <c r="F874" s="119"/>
      <c r="G874" s="120"/>
      <c r="H874" s="41"/>
      <c r="I874" s="41"/>
      <c r="J874" s="82"/>
      <c r="K874" s="290">
        <f t="shared" si="75"/>
        <v>0</v>
      </c>
      <c r="L874" s="291">
        <f t="shared" si="76"/>
        <v>0</v>
      </c>
      <c r="M874" s="290">
        <f>IF(P874="x",0,IF(I874&lt;(INDEX(Lookup!$U$2:$U$10,MATCH($D$43,Lookup!$S$2:$S$10,0))),0,ROUND(((_xlfn.DAYS(I874,H874)+1)*J874)/7,0)))</f>
        <v>0</v>
      </c>
      <c r="N874" s="408">
        <f t="shared" si="77"/>
        <v>0</v>
      </c>
      <c r="O874" s="332"/>
      <c r="P874" s="409"/>
      <c r="R874" s="457">
        <f t="shared" si="78"/>
        <v>0</v>
      </c>
      <c r="S874" s="469">
        <f t="shared" si="79"/>
        <v>0</v>
      </c>
    </row>
    <row r="875" spans="2:19" x14ac:dyDescent="0.35">
      <c r="B875" s="80"/>
      <c r="C875" s="119"/>
      <c r="D875" s="119"/>
      <c r="E875" s="84"/>
      <c r="F875" s="119"/>
      <c r="G875" s="120"/>
      <c r="H875" s="41"/>
      <c r="I875" s="41"/>
      <c r="J875" s="82"/>
      <c r="K875" s="290">
        <f t="shared" si="75"/>
        <v>0</v>
      </c>
      <c r="L875" s="291">
        <f t="shared" si="76"/>
        <v>0</v>
      </c>
      <c r="M875" s="290">
        <f>IF(P875="x",0,IF(I875&lt;(INDEX(Lookup!$U$2:$U$10,MATCH($D$43,Lookup!$S$2:$S$10,0))),0,ROUND(((_xlfn.DAYS(I875,H875)+1)*J875)/7,0)))</f>
        <v>0</v>
      </c>
      <c r="N875" s="408">
        <f t="shared" si="77"/>
        <v>0</v>
      </c>
      <c r="O875" s="332"/>
      <c r="P875" s="409"/>
      <c r="R875" s="457">
        <f t="shared" si="78"/>
        <v>0</v>
      </c>
      <c r="S875" s="469">
        <f t="shared" si="79"/>
        <v>0</v>
      </c>
    </row>
    <row r="876" spans="2:19" x14ac:dyDescent="0.35">
      <c r="B876" s="80"/>
      <c r="C876" s="119"/>
      <c r="D876" s="119"/>
      <c r="E876" s="84"/>
      <c r="F876" s="119"/>
      <c r="G876" s="120"/>
      <c r="H876" s="41"/>
      <c r="I876" s="41"/>
      <c r="J876" s="82"/>
      <c r="K876" s="290">
        <f t="shared" si="75"/>
        <v>0</v>
      </c>
      <c r="L876" s="291">
        <f t="shared" si="76"/>
        <v>0</v>
      </c>
      <c r="M876" s="290">
        <f>IF(P876="x",0,IF(I876&lt;(INDEX(Lookup!$U$2:$U$10,MATCH($D$43,Lookup!$S$2:$S$10,0))),0,ROUND(((_xlfn.DAYS(I876,H876)+1)*J876)/7,0)))</f>
        <v>0</v>
      </c>
      <c r="N876" s="408">
        <f t="shared" si="77"/>
        <v>0</v>
      </c>
      <c r="O876" s="332"/>
      <c r="P876" s="409"/>
      <c r="R876" s="457">
        <f t="shared" si="78"/>
        <v>0</v>
      </c>
      <c r="S876" s="469">
        <f t="shared" si="79"/>
        <v>0</v>
      </c>
    </row>
    <row r="877" spans="2:19" x14ac:dyDescent="0.35">
      <c r="B877" s="80"/>
      <c r="C877" s="119"/>
      <c r="D877" s="119"/>
      <c r="E877" s="84"/>
      <c r="F877" s="119"/>
      <c r="G877" s="120"/>
      <c r="H877" s="41"/>
      <c r="I877" s="41"/>
      <c r="J877" s="82"/>
      <c r="K877" s="290">
        <f t="shared" si="75"/>
        <v>0</v>
      </c>
      <c r="L877" s="291">
        <f t="shared" si="76"/>
        <v>0</v>
      </c>
      <c r="M877" s="290">
        <f>IF(P877="x",0,IF(I877&lt;(INDEX(Lookup!$U$2:$U$10,MATCH($D$43,Lookup!$S$2:$S$10,0))),0,ROUND(((_xlfn.DAYS(I877,H877)+1)*J877)/7,0)))</f>
        <v>0</v>
      </c>
      <c r="N877" s="408">
        <f t="shared" si="77"/>
        <v>0</v>
      </c>
      <c r="O877" s="332"/>
      <c r="P877" s="409"/>
      <c r="R877" s="457">
        <f t="shared" si="78"/>
        <v>0</v>
      </c>
      <c r="S877" s="469">
        <f t="shared" si="79"/>
        <v>0</v>
      </c>
    </row>
    <row r="878" spans="2:19" x14ac:dyDescent="0.35">
      <c r="B878" s="80"/>
      <c r="C878" s="119"/>
      <c r="D878" s="119"/>
      <c r="E878" s="84"/>
      <c r="F878" s="119"/>
      <c r="G878" s="120"/>
      <c r="H878" s="41"/>
      <c r="I878" s="41"/>
      <c r="J878" s="82"/>
      <c r="K878" s="290">
        <f t="shared" si="75"/>
        <v>0</v>
      </c>
      <c r="L878" s="291">
        <f t="shared" si="76"/>
        <v>0</v>
      </c>
      <c r="M878" s="290">
        <f>IF(P878="x",0,IF(I878&lt;(INDEX(Lookup!$U$2:$U$10,MATCH($D$43,Lookup!$S$2:$S$10,0))),0,ROUND(((_xlfn.DAYS(I878,H878)+1)*J878)/7,0)))</f>
        <v>0</v>
      </c>
      <c r="N878" s="408">
        <f t="shared" si="77"/>
        <v>0</v>
      </c>
      <c r="O878" s="332"/>
      <c r="P878" s="409"/>
      <c r="R878" s="457">
        <f t="shared" si="78"/>
        <v>0</v>
      </c>
      <c r="S878" s="469">
        <f t="shared" si="79"/>
        <v>0</v>
      </c>
    </row>
    <row r="879" spans="2:19" x14ac:dyDescent="0.35">
      <c r="B879" s="80"/>
      <c r="C879" s="119"/>
      <c r="D879" s="119"/>
      <c r="E879" s="84"/>
      <c r="F879" s="119"/>
      <c r="G879" s="120"/>
      <c r="H879" s="41"/>
      <c r="I879" s="41"/>
      <c r="J879" s="82"/>
      <c r="K879" s="290">
        <f t="shared" ref="K879:K942" si="80">ROUND(((_xlfn.DAYS(I879,H879)+1)*J879)/7,0)</f>
        <v>0</v>
      </c>
      <c r="L879" s="291">
        <f t="shared" ref="L879:L942" si="81">K879*$K$6</f>
        <v>0</v>
      </c>
      <c r="M879" s="290">
        <f>IF(P879="x",0,IF(I879&lt;(INDEX(Lookup!$U$2:$U$10,MATCH($D$43,Lookup!$S$2:$S$10,0))),0,ROUND(((_xlfn.DAYS(I879,H879)+1)*J879)/7,0)))</f>
        <v>0</v>
      </c>
      <c r="N879" s="408">
        <f t="shared" ref="N879:N942" si="82">M879*$K$6</f>
        <v>0</v>
      </c>
      <c r="O879" s="332"/>
      <c r="P879" s="409"/>
      <c r="R879" s="457">
        <f t="shared" ref="R879:R942" si="83">L879*$I$30</f>
        <v>0</v>
      </c>
      <c r="S879" s="469">
        <f t="shared" ref="S879:S942" si="84">N879*$I$40</f>
        <v>0</v>
      </c>
    </row>
    <row r="880" spans="2:19" x14ac:dyDescent="0.35">
      <c r="B880" s="80"/>
      <c r="C880" s="119"/>
      <c r="D880" s="119"/>
      <c r="E880" s="84"/>
      <c r="F880" s="119"/>
      <c r="G880" s="120"/>
      <c r="H880" s="41"/>
      <c r="I880" s="41"/>
      <c r="J880" s="82"/>
      <c r="K880" s="290">
        <f t="shared" si="80"/>
        <v>0</v>
      </c>
      <c r="L880" s="291">
        <f t="shared" si="81"/>
        <v>0</v>
      </c>
      <c r="M880" s="290">
        <f>IF(P880="x",0,IF(I880&lt;(INDEX(Lookup!$U$2:$U$10,MATCH($D$43,Lookup!$S$2:$S$10,0))),0,ROUND(((_xlfn.DAYS(I880,H880)+1)*J880)/7,0)))</f>
        <v>0</v>
      </c>
      <c r="N880" s="408">
        <f t="shared" si="82"/>
        <v>0</v>
      </c>
      <c r="O880" s="332"/>
      <c r="P880" s="409"/>
      <c r="R880" s="457">
        <f t="shared" si="83"/>
        <v>0</v>
      </c>
      <c r="S880" s="469">
        <f t="shared" si="84"/>
        <v>0</v>
      </c>
    </row>
    <row r="881" spans="2:19" x14ac:dyDescent="0.35">
      <c r="B881" s="80"/>
      <c r="C881" s="119"/>
      <c r="D881" s="119"/>
      <c r="E881" s="84"/>
      <c r="F881" s="119"/>
      <c r="G881" s="120"/>
      <c r="H881" s="41"/>
      <c r="I881" s="41"/>
      <c r="J881" s="82"/>
      <c r="K881" s="290">
        <f t="shared" si="80"/>
        <v>0</v>
      </c>
      <c r="L881" s="291">
        <f t="shared" si="81"/>
        <v>0</v>
      </c>
      <c r="M881" s="290">
        <f>IF(P881="x",0,IF(I881&lt;(INDEX(Lookup!$U$2:$U$10,MATCH($D$43,Lookup!$S$2:$S$10,0))),0,ROUND(((_xlfn.DAYS(I881,H881)+1)*J881)/7,0)))</f>
        <v>0</v>
      </c>
      <c r="N881" s="408">
        <f t="shared" si="82"/>
        <v>0</v>
      </c>
      <c r="O881" s="332"/>
      <c r="P881" s="409"/>
      <c r="R881" s="457">
        <f t="shared" si="83"/>
        <v>0</v>
      </c>
      <c r="S881" s="469">
        <f t="shared" si="84"/>
        <v>0</v>
      </c>
    </row>
    <row r="882" spans="2:19" x14ac:dyDescent="0.35">
      <c r="B882" s="80"/>
      <c r="C882" s="119"/>
      <c r="D882" s="119"/>
      <c r="E882" s="84"/>
      <c r="F882" s="119"/>
      <c r="G882" s="120"/>
      <c r="H882" s="41"/>
      <c r="I882" s="41"/>
      <c r="J882" s="82"/>
      <c r="K882" s="290">
        <f t="shared" si="80"/>
        <v>0</v>
      </c>
      <c r="L882" s="291">
        <f t="shared" si="81"/>
        <v>0</v>
      </c>
      <c r="M882" s="290">
        <f>IF(P882="x",0,IF(I882&lt;(INDEX(Lookup!$U$2:$U$10,MATCH($D$43,Lookup!$S$2:$S$10,0))),0,ROUND(((_xlfn.DAYS(I882,H882)+1)*J882)/7,0)))</f>
        <v>0</v>
      </c>
      <c r="N882" s="408">
        <f t="shared" si="82"/>
        <v>0</v>
      </c>
      <c r="O882" s="332"/>
      <c r="P882" s="409"/>
      <c r="R882" s="457">
        <f t="shared" si="83"/>
        <v>0</v>
      </c>
      <c r="S882" s="469">
        <f t="shared" si="84"/>
        <v>0</v>
      </c>
    </row>
    <row r="883" spans="2:19" x14ac:dyDescent="0.35">
      <c r="B883" s="80"/>
      <c r="C883" s="119"/>
      <c r="D883" s="119"/>
      <c r="E883" s="84"/>
      <c r="F883" s="119"/>
      <c r="G883" s="120"/>
      <c r="H883" s="41"/>
      <c r="I883" s="41"/>
      <c r="J883" s="82"/>
      <c r="K883" s="290">
        <f t="shared" si="80"/>
        <v>0</v>
      </c>
      <c r="L883" s="291">
        <f t="shared" si="81"/>
        <v>0</v>
      </c>
      <c r="M883" s="290">
        <f>IF(P883="x",0,IF(I883&lt;(INDEX(Lookup!$U$2:$U$10,MATCH($D$43,Lookup!$S$2:$S$10,0))),0,ROUND(((_xlfn.DAYS(I883,H883)+1)*J883)/7,0)))</f>
        <v>0</v>
      </c>
      <c r="N883" s="408">
        <f t="shared" si="82"/>
        <v>0</v>
      </c>
      <c r="O883" s="332"/>
      <c r="P883" s="409"/>
      <c r="R883" s="457">
        <f t="shared" si="83"/>
        <v>0</v>
      </c>
      <c r="S883" s="469">
        <f t="shared" si="84"/>
        <v>0</v>
      </c>
    </row>
    <row r="884" spans="2:19" x14ac:dyDescent="0.35">
      <c r="B884" s="80"/>
      <c r="C884" s="119"/>
      <c r="D884" s="119"/>
      <c r="E884" s="84"/>
      <c r="F884" s="119"/>
      <c r="G884" s="120"/>
      <c r="H884" s="41"/>
      <c r="I884" s="41"/>
      <c r="J884" s="82"/>
      <c r="K884" s="290">
        <f t="shared" si="80"/>
        <v>0</v>
      </c>
      <c r="L884" s="291">
        <f t="shared" si="81"/>
        <v>0</v>
      </c>
      <c r="M884" s="290">
        <f>IF(P884="x",0,IF(I884&lt;(INDEX(Lookup!$U$2:$U$10,MATCH($D$43,Lookup!$S$2:$S$10,0))),0,ROUND(((_xlfn.DAYS(I884,H884)+1)*J884)/7,0)))</f>
        <v>0</v>
      </c>
      <c r="N884" s="408">
        <f t="shared" si="82"/>
        <v>0</v>
      </c>
      <c r="O884" s="332"/>
      <c r="P884" s="409"/>
      <c r="R884" s="457">
        <f t="shared" si="83"/>
        <v>0</v>
      </c>
      <c r="S884" s="469">
        <f t="shared" si="84"/>
        <v>0</v>
      </c>
    </row>
    <row r="885" spans="2:19" x14ac:dyDescent="0.35">
      <c r="B885" s="80"/>
      <c r="C885" s="119"/>
      <c r="D885" s="119"/>
      <c r="E885" s="84"/>
      <c r="F885" s="119"/>
      <c r="G885" s="120"/>
      <c r="H885" s="41"/>
      <c r="I885" s="41"/>
      <c r="J885" s="82"/>
      <c r="K885" s="290">
        <f t="shared" si="80"/>
        <v>0</v>
      </c>
      <c r="L885" s="291">
        <f t="shared" si="81"/>
        <v>0</v>
      </c>
      <c r="M885" s="290">
        <f>IF(P885="x",0,IF(I885&lt;(INDEX(Lookup!$U$2:$U$10,MATCH($D$43,Lookup!$S$2:$S$10,0))),0,ROUND(((_xlfn.DAYS(I885,H885)+1)*J885)/7,0)))</f>
        <v>0</v>
      </c>
      <c r="N885" s="408">
        <f t="shared" si="82"/>
        <v>0</v>
      </c>
      <c r="O885" s="332"/>
      <c r="P885" s="409"/>
      <c r="R885" s="457">
        <f t="shared" si="83"/>
        <v>0</v>
      </c>
      <c r="S885" s="469">
        <f t="shared" si="84"/>
        <v>0</v>
      </c>
    </row>
    <row r="886" spans="2:19" x14ac:dyDescent="0.35">
      <c r="B886" s="80"/>
      <c r="C886" s="119"/>
      <c r="D886" s="119"/>
      <c r="E886" s="84"/>
      <c r="F886" s="119"/>
      <c r="G886" s="120"/>
      <c r="H886" s="41"/>
      <c r="I886" s="41"/>
      <c r="J886" s="82"/>
      <c r="K886" s="290">
        <f t="shared" si="80"/>
        <v>0</v>
      </c>
      <c r="L886" s="291">
        <f t="shared" si="81"/>
        <v>0</v>
      </c>
      <c r="M886" s="290">
        <f>IF(P886="x",0,IF(I886&lt;(INDEX(Lookup!$U$2:$U$10,MATCH($D$43,Lookup!$S$2:$S$10,0))),0,ROUND(((_xlfn.DAYS(I886,H886)+1)*J886)/7,0)))</f>
        <v>0</v>
      </c>
      <c r="N886" s="408">
        <f t="shared" si="82"/>
        <v>0</v>
      </c>
      <c r="O886" s="332"/>
      <c r="P886" s="409"/>
      <c r="R886" s="457">
        <f t="shared" si="83"/>
        <v>0</v>
      </c>
      <c r="S886" s="469">
        <f t="shared" si="84"/>
        <v>0</v>
      </c>
    </row>
    <row r="887" spans="2:19" x14ac:dyDescent="0.35">
      <c r="B887" s="80"/>
      <c r="C887" s="119"/>
      <c r="D887" s="119"/>
      <c r="E887" s="84"/>
      <c r="F887" s="119"/>
      <c r="G887" s="120"/>
      <c r="H887" s="41"/>
      <c r="I887" s="41"/>
      <c r="J887" s="82"/>
      <c r="K887" s="290">
        <f t="shared" si="80"/>
        <v>0</v>
      </c>
      <c r="L887" s="291">
        <f t="shared" si="81"/>
        <v>0</v>
      </c>
      <c r="M887" s="290">
        <f>IF(P887="x",0,IF(I887&lt;(INDEX(Lookup!$U$2:$U$10,MATCH($D$43,Lookup!$S$2:$S$10,0))),0,ROUND(((_xlfn.DAYS(I887,H887)+1)*J887)/7,0)))</f>
        <v>0</v>
      </c>
      <c r="N887" s="408">
        <f t="shared" si="82"/>
        <v>0</v>
      </c>
      <c r="O887" s="332"/>
      <c r="P887" s="409"/>
      <c r="R887" s="457">
        <f t="shared" si="83"/>
        <v>0</v>
      </c>
      <c r="S887" s="469">
        <f t="shared" si="84"/>
        <v>0</v>
      </c>
    </row>
    <row r="888" spans="2:19" x14ac:dyDescent="0.35">
      <c r="B888" s="80"/>
      <c r="C888" s="119"/>
      <c r="D888" s="119"/>
      <c r="E888" s="84"/>
      <c r="F888" s="119"/>
      <c r="G888" s="120"/>
      <c r="H888" s="41"/>
      <c r="I888" s="41"/>
      <c r="J888" s="82"/>
      <c r="K888" s="290">
        <f t="shared" si="80"/>
        <v>0</v>
      </c>
      <c r="L888" s="291">
        <f t="shared" si="81"/>
        <v>0</v>
      </c>
      <c r="M888" s="290">
        <f>IF(P888="x",0,IF(I888&lt;(INDEX(Lookup!$U$2:$U$10,MATCH($D$43,Lookup!$S$2:$S$10,0))),0,ROUND(((_xlfn.DAYS(I888,H888)+1)*J888)/7,0)))</f>
        <v>0</v>
      </c>
      <c r="N888" s="408">
        <f t="shared" si="82"/>
        <v>0</v>
      </c>
      <c r="O888" s="332"/>
      <c r="P888" s="409"/>
      <c r="R888" s="457">
        <f t="shared" si="83"/>
        <v>0</v>
      </c>
      <c r="S888" s="469">
        <f t="shared" si="84"/>
        <v>0</v>
      </c>
    </row>
    <row r="889" spans="2:19" x14ac:dyDescent="0.35">
      <c r="B889" s="80"/>
      <c r="C889" s="119"/>
      <c r="D889" s="119"/>
      <c r="E889" s="84"/>
      <c r="F889" s="119"/>
      <c r="G889" s="120"/>
      <c r="H889" s="41"/>
      <c r="I889" s="41"/>
      <c r="J889" s="82"/>
      <c r="K889" s="290">
        <f t="shared" si="80"/>
        <v>0</v>
      </c>
      <c r="L889" s="291">
        <f t="shared" si="81"/>
        <v>0</v>
      </c>
      <c r="M889" s="290">
        <f>IF(P889="x",0,IF(I889&lt;(INDEX(Lookup!$U$2:$U$10,MATCH($D$43,Lookup!$S$2:$S$10,0))),0,ROUND(((_xlfn.DAYS(I889,H889)+1)*J889)/7,0)))</f>
        <v>0</v>
      </c>
      <c r="N889" s="408">
        <f t="shared" si="82"/>
        <v>0</v>
      </c>
      <c r="O889" s="332"/>
      <c r="P889" s="409"/>
      <c r="R889" s="457">
        <f t="shared" si="83"/>
        <v>0</v>
      </c>
      <c r="S889" s="469">
        <f t="shared" si="84"/>
        <v>0</v>
      </c>
    </row>
    <row r="890" spans="2:19" x14ac:dyDescent="0.35">
      <c r="B890" s="80"/>
      <c r="C890" s="119"/>
      <c r="D890" s="119"/>
      <c r="E890" s="84"/>
      <c r="F890" s="119"/>
      <c r="G890" s="120"/>
      <c r="H890" s="41"/>
      <c r="I890" s="41"/>
      <c r="J890" s="82"/>
      <c r="K890" s="290">
        <f t="shared" si="80"/>
        <v>0</v>
      </c>
      <c r="L890" s="291">
        <f t="shared" si="81"/>
        <v>0</v>
      </c>
      <c r="M890" s="290">
        <f>IF(P890="x",0,IF(I890&lt;(INDEX(Lookup!$U$2:$U$10,MATCH($D$43,Lookup!$S$2:$S$10,0))),0,ROUND(((_xlfn.DAYS(I890,H890)+1)*J890)/7,0)))</f>
        <v>0</v>
      </c>
      <c r="N890" s="408">
        <f t="shared" si="82"/>
        <v>0</v>
      </c>
      <c r="O890" s="332"/>
      <c r="P890" s="409"/>
      <c r="R890" s="457">
        <f t="shared" si="83"/>
        <v>0</v>
      </c>
      <c r="S890" s="469">
        <f t="shared" si="84"/>
        <v>0</v>
      </c>
    </row>
    <row r="891" spans="2:19" x14ac:dyDescent="0.35">
      <c r="B891" s="80"/>
      <c r="C891" s="119"/>
      <c r="D891" s="119"/>
      <c r="E891" s="84"/>
      <c r="F891" s="119"/>
      <c r="G891" s="120"/>
      <c r="H891" s="41"/>
      <c r="I891" s="41"/>
      <c r="J891" s="82"/>
      <c r="K891" s="290">
        <f t="shared" si="80"/>
        <v>0</v>
      </c>
      <c r="L891" s="291">
        <f t="shared" si="81"/>
        <v>0</v>
      </c>
      <c r="M891" s="290">
        <f>IF(P891="x",0,IF(I891&lt;(INDEX(Lookup!$U$2:$U$10,MATCH($D$43,Lookup!$S$2:$S$10,0))),0,ROUND(((_xlfn.DAYS(I891,H891)+1)*J891)/7,0)))</f>
        <v>0</v>
      </c>
      <c r="N891" s="408">
        <f t="shared" si="82"/>
        <v>0</v>
      </c>
      <c r="O891" s="332"/>
      <c r="P891" s="409"/>
      <c r="R891" s="457">
        <f t="shared" si="83"/>
        <v>0</v>
      </c>
      <c r="S891" s="469">
        <f t="shared" si="84"/>
        <v>0</v>
      </c>
    </row>
    <row r="892" spans="2:19" x14ac:dyDescent="0.35">
      <c r="B892" s="80"/>
      <c r="C892" s="119"/>
      <c r="D892" s="119"/>
      <c r="E892" s="84"/>
      <c r="F892" s="119"/>
      <c r="G892" s="120"/>
      <c r="H892" s="41"/>
      <c r="I892" s="41"/>
      <c r="J892" s="82"/>
      <c r="K892" s="290">
        <f t="shared" si="80"/>
        <v>0</v>
      </c>
      <c r="L892" s="291">
        <f t="shared" si="81"/>
        <v>0</v>
      </c>
      <c r="M892" s="290">
        <f>IF(P892="x",0,IF(I892&lt;(INDEX(Lookup!$U$2:$U$10,MATCH($D$43,Lookup!$S$2:$S$10,0))),0,ROUND(((_xlfn.DAYS(I892,H892)+1)*J892)/7,0)))</f>
        <v>0</v>
      </c>
      <c r="N892" s="408">
        <f t="shared" si="82"/>
        <v>0</v>
      </c>
      <c r="O892" s="332"/>
      <c r="P892" s="409"/>
      <c r="R892" s="457">
        <f t="shared" si="83"/>
        <v>0</v>
      </c>
      <c r="S892" s="469">
        <f t="shared" si="84"/>
        <v>0</v>
      </c>
    </row>
    <row r="893" spans="2:19" x14ac:dyDescent="0.35">
      <c r="B893" s="80"/>
      <c r="C893" s="119"/>
      <c r="D893" s="119"/>
      <c r="E893" s="84"/>
      <c r="F893" s="119"/>
      <c r="G893" s="120"/>
      <c r="H893" s="41"/>
      <c r="I893" s="41"/>
      <c r="J893" s="82"/>
      <c r="K893" s="290">
        <f t="shared" si="80"/>
        <v>0</v>
      </c>
      <c r="L893" s="291">
        <f t="shared" si="81"/>
        <v>0</v>
      </c>
      <c r="M893" s="290">
        <f>IF(P893="x",0,IF(I893&lt;(INDEX(Lookup!$U$2:$U$10,MATCH($D$43,Lookup!$S$2:$S$10,0))),0,ROUND(((_xlfn.DAYS(I893,H893)+1)*J893)/7,0)))</f>
        <v>0</v>
      </c>
      <c r="N893" s="408">
        <f t="shared" si="82"/>
        <v>0</v>
      </c>
      <c r="O893" s="332"/>
      <c r="P893" s="409"/>
      <c r="R893" s="457">
        <f t="shared" si="83"/>
        <v>0</v>
      </c>
      <c r="S893" s="469">
        <f t="shared" si="84"/>
        <v>0</v>
      </c>
    </row>
    <row r="894" spans="2:19" x14ac:dyDescent="0.35">
      <c r="B894" s="80"/>
      <c r="C894" s="119"/>
      <c r="D894" s="119"/>
      <c r="E894" s="84"/>
      <c r="F894" s="119"/>
      <c r="G894" s="120"/>
      <c r="H894" s="41"/>
      <c r="I894" s="41"/>
      <c r="J894" s="82"/>
      <c r="K894" s="290">
        <f t="shared" si="80"/>
        <v>0</v>
      </c>
      <c r="L894" s="291">
        <f t="shared" si="81"/>
        <v>0</v>
      </c>
      <c r="M894" s="290">
        <f>IF(P894="x",0,IF(I894&lt;(INDEX(Lookup!$U$2:$U$10,MATCH($D$43,Lookup!$S$2:$S$10,0))),0,ROUND(((_xlfn.DAYS(I894,H894)+1)*J894)/7,0)))</f>
        <v>0</v>
      </c>
      <c r="N894" s="408">
        <f t="shared" si="82"/>
        <v>0</v>
      </c>
      <c r="O894" s="332"/>
      <c r="P894" s="409"/>
      <c r="R894" s="457">
        <f t="shared" si="83"/>
        <v>0</v>
      </c>
      <c r="S894" s="469">
        <f t="shared" si="84"/>
        <v>0</v>
      </c>
    </row>
    <row r="895" spans="2:19" x14ac:dyDescent="0.35">
      <c r="B895" s="80"/>
      <c r="C895" s="119"/>
      <c r="D895" s="119"/>
      <c r="E895" s="84"/>
      <c r="F895" s="119"/>
      <c r="G895" s="120"/>
      <c r="H895" s="41"/>
      <c r="I895" s="41"/>
      <c r="J895" s="82"/>
      <c r="K895" s="290">
        <f t="shared" si="80"/>
        <v>0</v>
      </c>
      <c r="L895" s="291">
        <f t="shared" si="81"/>
        <v>0</v>
      </c>
      <c r="M895" s="290">
        <f>IF(P895="x",0,IF(I895&lt;(INDEX(Lookup!$U$2:$U$10,MATCH($D$43,Lookup!$S$2:$S$10,0))),0,ROUND(((_xlfn.DAYS(I895,H895)+1)*J895)/7,0)))</f>
        <v>0</v>
      </c>
      <c r="N895" s="408">
        <f t="shared" si="82"/>
        <v>0</v>
      </c>
      <c r="O895" s="332"/>
      <c r="P895" s="409"/>
      <c r="R895" s="457">
        <f t="shared" si="83"/>
        <v>0</v>
      </c>
      <c r="S895" s="469">
        <f t="shared" si="84"/>
        <v>0</v>
      </c>
    </row>
    <row r="896" spans="2:19" x14ac:dyDescent="0.35">
      <c r="B896" s="80"/>
      <c r="C896" s="119"/>
      <c r="D896" s="119"/>
      <c r="E896" s="84"/>
      <c r="F896" s="119"/>
      <c r="G896" s="120"/>
      <c r="H896" s="41"/>
      <c r="I896" s="41"/>
      <c r="J896" s="82"/>
      <c r="K896" s="290">
        <f t="shared" si="80"/>
        <v>0</v>
      </c>
      <c r="L896" s="291">
        <f t="shared" si="81"/>
        <v>0</v>
      </c>
      <c r="M896" s="290">
        <f>IF(P896="x",0,IF(I896&lt;(INDEX(Lookup!$U$2:$U$10,MATCH($D$43,Lookup!$S$2:$S$10,0))),0,ROUND(((_xlfn.DAYS(I896,H896)+1)*J896)/7,0)))</f>
        <v>0</v>
      </c>
      <c r="N896" s="408">
        <f t="shared" si="82"/>
        <v>0</v>
      </c>
      <c r="O896" s="332"/>
      <c r="P896" s="409"/>
      <c r="R896" s="457">
        <f t="shared" si="83"/>
        <v>0</v>
      </c>
      <c r="S896" s="469">
        <f t="shared" si="84"/>
        <v>0</v>
      </c>
    </row>
    <row r="897" spans="2:19" x14ac:dyDescent="0.35">
      <c r="B897" s="80"/>
      <c r="C897" s="119"/>
      <c r="D897" s="119"/>
      <c r="E897" s="84"/>
      <c r="F897" s="119"/>
      <c r="G897" s="120"/>
      <c r="H897" s="41"/>
      <c r="I897" s="41"/>
      <c r="J897" s="82"/>
      <c r="K897" s="290">
        <f t="shared" si="80"/>
        <v>0</v>
      </c>
      <c r="L897" s="291">
        <f t="shared" si="81"/>
        <v>0</v>
      </c>
      <c r="M897" s="290">
        <f>IF(P897="x",0,IF(I897&lt;(INDEX(Lookup!$U$2:$U$10,MATCH($D$43,Lookup!$S$2:$S$10,0))),0,ROUND(((_xlfn.DAYS(I897,H897)+1)*J897)/7,0)))</f>
        <v>0</v>
      </c>
      <c r="N897" s="408">
        <f t="shared" si="82"/>
        <v>0</v>
      </c>
      <c r="O897" s="332"/>
      <c r="P897" s="409"/>
      <c r="R897" s="457">
        <f t="shared" si="83"/>
        <v>0</v>
      </c>
      <c r="S897" s="469">
        <f t="shared" si="84"/>
        <v>0</v>
      </c>
    </row>
    <row r="898" spans="2:19" x14ac:dyDescent="0.35">
      <c r="B898" s="80"/>
      <c r="C898" s="119"/>
      <c r="D898" s="119"/>
      <c r="E898" s="84"/>
      <c r="F898" s="119"/>
      <c r="G898" s="120"/>
      <c r="H898" s="41"/>
      <c r="I898" s="41"/>
      <c r="J898" s="82"/>
      <c r="K898" s="290">
        <f t="shared" si="80"/>
        <v>0</v>
      </c>
      <c r="L898" s="291">
        <f t="shared" si="81"/>
        <v>0</v>
      </c>
      <c r="M898" s="290">
        <f>IF(P898="x",0,IF(I898&lt;(INDEX(Lookup!$U$2:$U$10,MATCH($D$43,Lookup!$S$2:$S$10,0))),0,ROUND(((_xlfn.DAYS(I898,H898)+1)*J898)/7,0)))</f>
        <v>0</v>
      </c>
      <c r="N898" s="408">
        <f t="shared" si="82"/>
        <v>0</v>
      </c>
      <c r="O898" s="332"/>
      <c r="P898" s="409"/>
      <c r="R898" s="457">
        <f t="shared" si="83"/>
        <v>0</v>
      </c>
      <c r="S898" s="469">
        <f t="shared" si="84"/>
        <v>0</v>
      </c>
    </row>
    <row r="899" spans="2:19" x14ac:dyDescent="0.35">
      <c r="B899" s="80"/>
      <c r="C899" s="119"/>
      <c r="D899" s="119"/>
      <c r="E899" s="84"/>
      <c r="F899" s="119"/>
      <c r="G899" s="120"/>
      <c r="H899" s="41"/>
      <c r="I899" s="41"/>
      <c r="J899" s="82"/>
      <c r="K899" s="290">
        <f t="shared" si="80"/>
        <v>0</v>
      </c>
      <c r="L899" s="291">
        <f t="shared" si="81"/>
        <v>0</v>
      </c>
      <c r="M899" s="290">
        <f>IF(P899="x",0,IF(I899&lt;(INDEX(Lookup!$U$2:$U$10,MATCH($D$43,Lookup!$S$2:$S$10,0))),0,ROUND(((_xlfn.DAYS(I899,H899)+1)*J899)/7,0)))</f>
        <v>0</v>
      </c>
      <c r="N899" s="408">
        <f t="shared" si="82"/>
        <v>0</v>
      </c>
      <c r="O899" s="332"/>
      <c r="P899" s="409"/>
      <c r="R899" s="457">
        <f t="shared" si="83"/>
        <v>0</v>
      </c>
      <c r="S899" s="469">
        <f t="shared" si="84"/>
        <v>0</v>
      </c>
    </row>
    <row r="900" spans="2:19" x14ac:dyDescent="0.35">
      <c r="B900" s="80"/>
      <c r="C900" s="119"/>
      <c r="D900" s="119"/>
      <c r="E900" s="84"/>
      <c r="F900" s="119"/>
      <c r="G900" s="120"/>
      <c r="H900" s="41"/>
      <c r="I900" s="41"/>
      <c r="J900" s="82"/>
      <c r="K900" s="290">
        <f t="shared" si="80"/>
        <v>0</v>
      </c>
      <c r="L900" s="291">
        <f t="shared" si="81"/>
        <v>0</v>
      </c>
      <c r="M900" s="290">
        <f>IF(P900="x",0,IF(I900&lt;(INDEX(Lookup!$U$2:$U$10,MATCH($D$43,Lookup!$S$2:$S$10,0))),0,ROUND(((_xlfn.DAYS(I900,H900)+1)*J900)/7,0)))</f>
        <v>0</v>
      </c>
      <c r="N900" s="408">
        <f t="shared" si="82"/>
        <v>0</v>
      </c>
      <c r="O900" s="332"/>
      <c r="P900" s="409"/>
      <c r="R900" s="457">
        <f t="shared" si="83"/>
        <v>0</v>
      </c>
      <c r="S900" s="469">
        <f t="shared" si="84"/>
        <v>0</v>
      </c>
    </row>
    <row r="901" spans="2:19" x14ac:dyDescent="0.35">
      <c r="B901" s="80"/>
      <c r="C901" s="119"/>
      <c r="D901" s="119"/>
      <c r="E901" s="84"/>
      <c r="F901" s="119"/>
      <c r="G901" s="120"/>
      <c r="H901" s="41"/>
      <c r="I901" s="41"/>
      <c r="J901" s="82"/>
      <c r="K901" s="290">
        <f t="shared" si="80"/>
        <v>0</v>
      </c>
      <c r="L901" s="291">
        <f t="shared" si="81"/>
        <v>0</v>
      </c>
      <c r="M901" s="290">
        <f>IF(P901="x",0,IF(I901&lt;(INDEX(Lookup!$U$2:$U$10,MATCH($D$43,Lookup!$S$2:$S$10,0))),0,ROUND(((_xlfn.DAYS(I901,H901)+1)*J901)/7,0)))</f>
        <v>0</v>
      </c>
      <c r="N901" s="408">
        <f t="shared" si="82"/>
        <v>0</v>
      </c>
      <c r="O901" s="332"/>
      <c r="P901" s="409"/>
      <c r="R901" s="457">
        <f t="shared" si="83"/>
        <v>0</v>
      </c>
      <c r="S901" s="469">
        <f t="shared" si="84"/>
        <v>0</v>
      </c>
    </row>
    <row r="902" spans="2:19" x14ac:dyDescent="0.35">
      <c r="B902" s="80"/>
      <c r="C902" s="119"/>
      <c r="D902" s="119"/>
      <c r="E902" s="84"/>
      <c r="F902" s="119"/>
      <c r="G902" s="120"/>
      <c r="H902" s="41"/>
      <c r="I902" s="41"/>
      <c r="J902" s="82"/>
      <c r="K902" s="290">
        <f t="shared" si="80"/>
        <v>0</v>
      </c>
      <c r="L902" s="291">
        <f t="shared" si="81"/>
        <v>0</v>
      </c>
      <c r="M902" s="290">
        <f>IF(P902="x",0,IF(I902&lt;(INDEX(Lookup!$U$2:$U$10,MATCH($D$43,Lookup!$S$2:$S$10,0))),0,ROUND(((_xlfn.DAYS(I902,H902)+1)*J902)/7,0)))</f>
        <v>0</v>
      </c>
      <c r="N902" s="408">
        <f t="shared" si="82"/>
        <v>0</v>
      </c>
      <c r="O902" s="332"/>
      <c r="P902" s="409"/>
      <c r="R902" s="457">
        <f t="shared" si="83"/>
        <v>0</v>
      </c>
      <c r="S902" s="469">
        <f t="shared" si="84"/>
        <v>0</v>
      </c>
    </row>
    <row r="903" spans="2:19" x14ac:dyDescent="0.35">
      <c r="B903" s="80"/>
      <c r="C903" s="119"/>
      <c r="D903" s="119"/>
      <c r="E903" s="84"/>
      <c r="F903" s="119"/>
      <c r="G903" s="120"/>
      <c r="H903" s="41"/>
      <c r="I903" s="41"/>
      <c r="J903" s="82"/>
      <c r="K903" s="290">
        <f t="shared" si="80"/>
        <v>0</v>
      </c>
      <c r="L903" s="291">
        <f t="shared" si="81"/>
        <v>0</v>
      </c>
      <c r="M903" s="290">
        <f>IF(P903="x",0,IF(I903&lt;(INDEX(Lookup!$U$2:$U$10,MATCH($D$43,Lookup!$S$2:$S$10,0))),0,ROUND(((_xlfn.DAYS(I903,H903)+1)*J903)/7,0)))</f>
        <v>0</v>
      </c>
      <c r="N903" s="408">
        <f t="shared" si="82"/>
        <v>0</v>
      </c>
      <c r="O903" s="332"/>
      <c r="P903" s="409"/>
      <c r="R903" s="457">
        <f t="shared" si="83"/>
        <v>0</v>
      </c>
      <c r="S903" s="469">
        <f t="shared" si="84"/>
        <v>0</v>
      </c>
    </row>
    <row r="904" spans="2:19" x14ac:dyDescent="0.35">
      <c r="B904" s="80"/>
      <c r="C904" s="119"/>
      <c r="D904" s="119"/>
      <c r="E904" s="84"/>
      <c r="F904" s="119"/>
      <c r="G904" s="120"/>
      <c r="H904" s="41"/>
      <c r="I904" s="41"/>
      <c r="J904" s="82"/>
      <c r="K904" s="290">
        <f t="shared" si="80"/>
        <v>0</v>
      </c>
      <c r="L904" s="291">
        <f t="shared" si="81"/>
        <v>0</v>
      </c>
      <c r="M904" s="290">
        <f>IF(P904="x",0,IF(I904&lt;(INDEX(Lookup!$U$2:$U$10,MATCH($D$43,Lookup!$S$2:$S$10,0))),0,ROUND(((_xlfn.DAYS(I904,H904)+1)*J904)/7,0)))</f>
        <v>0</v>
      </c>
      <c r="N904" s="408">
        <f t="shared" si="82"/>
        <v>0</v>
      </c>
      <c r="O904" s="332"/>
      <c r="P904" s="409"/>
      <c r="R904" s="457">
        <f t="shared" si="83"/>
        <v>0</v>
      </c>
      <c r="S904" s="469">
        <f t="shared" si="84"/>
        <v>0</v>
      </c>
    </row>
    <row r="905" spans="2:19" x14ac:dyDescent="0.35">
      <c r="B905" s="80"/>
      <c r="C905" s="119"/>
      <c r="D905" s="119"/>
      <c r="E905" s="84"/>
      <c r="F905" s="119"/>
      <c r="G905" s="120"/>
      <c r="H905" s="41"/>
      <c r="I905" s="41"/>
      <c r="J905" s="82"/>
      <c r="K905" s="290">
        <f t="shared" si="80"/>
        <v>0</v>
      </c>
      <c r="L905" s="291">
        <f t="shared" si="81"/>
        <v>0</v>
      </c>
      <c r="M905" s="290">
        <f>IF(P905="x",0,IF(I905&lt;(INDEX(Lookup!$U$2:$U$10,MATCH($D$43,Lookup!$S$2:$S$10,0))),0,ROUND(((_xlfn.DAYS(I905,H905)+1)*J905)/7,0)))</f>
        <v>0</v>
      </c>
      <c r="N905" s="408">
        <f t="shared" si="82"/>
        <v>0</v>
      </c>
      <c r="O905" s="332"/>
      <c r="P905" s="409"/>
      <c r="R905" s="457">
        <f t="shared" si="83"/>
        <v>0</v>
      </c>
      <c r="S905" s="469">
        <f t="shared" si="84"/>
        <v>0</v>
      </c>
    </row>
    <row r="906" spans="2:19" x14ac:dyDescent="0.35">
      <c r="B906" s="80"/>
      <c r="C906" s="119"/>
      <c r="D906" s="119"/>
      <c r="E906" s="84"/>
      <c r="F906" s="119"/>
      <c r="G906" s="120"/>
      <c r="H906" s="41"/>
      <c r="I906" s="41"/>
      <c r="J906" s="82"/>
      <c r="K906" s="290">
        <f t="shared" si="80"/>
        <v>0</v>
      </c>
      <c r="L906" s="291">
        <f t="shared" si="81"/>
        <v>0</v>
      </c>
      <c r="M906" s="290">
        <f>IF(P906="x",0,IF(I906&lt;(INDEX(Lookup!$U$2:$U$10,MATCH($D$43,Lookup!$S$2:$S$10,0))),0,ROUND(((_xlfn.DAYS(I906,H906)+1)*J906)/7,0)))</f>
        <v>0</v>
      </c>
      <c r="N906" s="408">
        <f t="shared" si="82"/>
        <v>0</v>
      </c>
      <c r="O906" s="332"/>
      <c r="P906" s="409"/>
      <c r="R906" s="457">
        <f t="shared" si="83"/>
        <v>0</v>
      </c>
      <c r="S906" s="469">
        <f t="shared" si="84"/>
        <v>0</v>
      </c>
    </row>
    <row r="907" spans="2:19" x14ac:dyDescent="0.35">
      <c r="B907" s="80"/>
      <c r="C907" s="119"/>
      <c r="D907" s="119"/>
      <c r="E907" s="84"/>
      <c r="F907" s="119"/>
      <c r="G907" s="120"/>
      <c r="H907" s="41"/>
      <c r="I907" s="41"/>
      <c r="J907" s="82"/>
      <c r="K907" s="290">
        <f t="shared" si="80"/>
        <v>0</v>
      </c>
      <c r="L907" s="291">
        <f t="shared" si="81"/>
        <v>0</v>
      </c>
      <c r="M907" s="290">
        <f>IF(P907="x",0,IF(I907&lt;(INDEX(Lookup!$U$2:$U$10,MATCH($D$43,Lookup!$S$2:$S$10,0))),0,ROUND(((_xlfn.DAYS(I907,H907)+1)*J907)/7,0)))</f>
        <v>0</v>
      </c>
      <c r="N907" s="408">
        <f t="shared" si="82"/>
        <v>0</v>
      </c>
      <c r="O907" s="332"/>
      <c r="P907" s="409"/>
      <c r="R907" s="457">
        <f t="shared" si="83"/>
        <v>0</v>
      </c>
      <c r="S907" s="469">
        <f t="shared" si="84"/>
        <v>0</v>
      </c>
    </row>
    <row r="908" spans="2:19" x14ac:dyDescent="0.35">
      <c r="B908" s="80"/>
      <c r="C908" s="119"/>
      <c r="D908" s="119"/>
      <c r="E908" s="84"/>
      <c r="F908" s="119"/>
      <c r="G908" s="120"/>
      <c r="H908" s="41"/>
      <c r="I908" s="41"/>
      <c r="J908" s="82"/>
      <c r="K908" s="290">
        <f t="shared" si="80"/>
        <v>0</v>
      </c>
      <c r="L908" s="291">
        <f t="shared" si="81"/>
        <v>0</v>
      </c>
      <c r="M908" s="290">
        <f>IF(P908="x",0,IF(I908&lt;(INDEX(Lookup!$U$2:$U$10,MATCH($D$43,Lookup!$S$2:$S$10,0))),0,ROUND(((_xlfn.DAYS(I908,H908)+1)*J908)/7,0)))</f>
        <v>0</v>
      </c>
      <c r="N908" s="408">
        <f t="shared" si="82"/>
        <v>0</v>
      </c>
      <c r="O908" s="332"/>
      <c r="P908" s="409"/>
      <c r="R908" s="457">
        <f t="shared" si="83"/>
        <v>0</v>
      </c>
      <c r="S908" s="469">
        <f t="shared" si="84"/>
        <v>0</v>
      </c>
    </row>
    <row r="909" spans="2:19" x14ac:dyDescent="0.35">
      <c r="B909" s="80"/>
      <c r="C909" s="119"/>
      <c r="D909" s="119"/>
      <c r="E909" s="84"/>
      <c r="F909" s="119"/>
      <c r="G909" s="120"/>
      <c r="H909" s="41"/>
      <c r="I909" s="41"/>
      <c r="J909" s="82"/>
      <c r="K909" s="290">
        <f t="shared" si="80"/>
        <v>0</v>
      </c>
      <c r="L909" s="291">
        <f t="shared" si="81"/>
        <v>0</v>
      </c>
      <c r="M909" s="290">
        <f>IF(P909="x",0,IF(I909&lt;(INDEX(Lookup!$U$2:$U$10,MATCH($D$43,Lookup!$S$2:$S$10,0))),0,ROUND(((_xlfn.DAYS(I909,H909)+1)*J909)/7,0)))</f>
        <v>0</v>
      </c>
      <c r="N909" s="408">
        <f t="shared" si="82"/>
        <v>0</v>
      </c>
      <c r="O909" s="332"/>
      <c r="P909" s="409"/>
      <c r="R909" s="457">
        <f t="shared" si="83"/>
        <v>0</v>
      </c>
      <c r="S909" s="469">
        <f t="shared" si="84"/>
        <v>0</v>
      </c>
    </row>
    <row r="910" spans="2:19" x14ac:dyDescent="0.35">
      <c r="B910" s="80"/>
      <c r="C910" s="119"/>
      <c r="D910" s="119"/>
      <c r="E910" s="84"/>
      <c r="F910" s="119"/>
      <c r="G910" s="120"/>
      <c r="H910" s="41"/>
      <c r="I910" s="41"/>
      <c r="J910" s="82"/>
      <c r="K910" s="290">
        <f t="shared" si="80"/>
        <v>0</v>
      </c>
      <c r="L910" s="291">
        <f t="shared" si="81"/>
        <v>0</v>
      </c>
      <c r="M910" s="290">
        <f>IF(P910="x",0,IF(I910&lt;(INDEX(Lookup!$U$2:$U$10,MATCH($D$43,Lookup!$S$2:$S$10,0))),0,ROUND(((_xlfn.DAYS(I910,H910)+1)*J910)/7,0)))</f>
        <v>0</v>
      </c>
      <c r="N910" s="408">
        <f t="shared" si="82"/>
        <v>0</v>
      </c>
      <c r="O910" s="332"/>
      <c r="P910" s="409"/>
      <c r="R910" s="457">
        <f t="shared" si="83"/>
        <v>0</v>
      </c>
      <c r="S910" s="469">
        <f t="shared" si="84"/>
        <v>0</v>
      </c>
    </row>
    <row r="911" spans="2:19" x14ac:dyDescent="0.35">
      <c r="B911" s="80"/>
      <c r="C911" s="119"/>
      <c r="D911" s="119"/>
      <c r="E911" s="84"/>
      <c r="F911" s="119"/>
      <c r="G911" s="120"/>
      <c r="H911" s="41"/>
      <c r="I911" s="41"/>
      <c r="J911" s="82"/>
      <c r="K911" s="290">
        <f t="shared" si="80"/>
        <v>0</v>
      </c>
      <c r="L911" s="291">
        <f t="shared" si="81"/>
        <v>0</v>
      </c>
      <c r="M911" s="290">
        <f>IF(P911="x",0,IF(I911&lt;(INDEX(Lookup!$U$2:$U$10,MATCH($D$43,Lookup!$S$2:$S$10,0))),0,ROUND(((_xlfn.DAYS(I911,H911)+1)*J911)/7,0)))</f>
        <v>0</v>
      </c>
      <c r="N911" s="408">
        <f t="shared" si="82"/>
        <v>0</v>
      </c>
      <c r="O911" s="332"/>
      <c r="P911" s="409"/>
      <c r="R911" s="457">
        <f t="shared" si="83"/>
        <v>0</v>
      </c>
      <c r="S911" s="469">
        <f t="shared" si="84"/>
        <v>0</v>
      </c>
    </row>
    <row r="912" spans="2:19" x14ac:dyDescent="0.35">
      <c r="B912" s="80"/>
      <c r="C912" s="119"/>
      <c r="D912" s="119"/>
      <c r="E912" s="84"/>
      <c r="F912" s="119"/>
      <c r="G912" s="120"/>
      <c r="H912" s="41"/>
      <c r="I912" s="41"/>
      <c r="J912" s="82"/>
      <c r="K912" s="290">
        <f t="shared" si="80"/>
        <v>0</v>
      </c>
      <c r="L912" s="291">
        <f t="shared" si="81"/>
        <v>0</v>
      </c>
      <c r="M912" s="290">
        <f>IF(P912="x",0,IF(I912&lt;(INDEX(Lookup!$U$2:$U$10,MATCH($D$43,Lookup!$S$2:$S$10,0))),0,ROUND(((_xlfn.DAYS(I912,H912)+1)*J912)/7,0)))</f>
        <v>0</v>
      </c>
      <c r="N912" s="408">
        <f t="shared" si="82"/>
        <v>0</v>
      </c>
      <c r="O912" s="332"/>
      <c r="P912" s="409"/>
      <c r="R912" s="457">
        <f t="shared" si="83"/>
        <v>0</v>
      </c>
      <c r="S912" s="469">
        <f t="shared" si="84"/>
        <v>0</v>
      </c>
    </row>
    <row r="913" spans="2:19" x14ac:dyDescent="0.35">
      <c r="B913" s="80"/>
      <c r="C913" s="119"/>
      <c r="D913" s="119"/>
      <c r="E913" s="84"/>
      <c r="F913" s="119"/>
      <c r="G913" s="120"/>
      <c r="H913" s="41"/>
      <c r="I913" s="41"/>
      <c r="J913" s="82"/>
      <c r="K913" s="290">
        <f t="shared" si="80"/>
        <v>0</v>
      </c>
      <c r="L913" s="291">
        <f t="shared" si="81"/>
        <v>0</v>
      </c>
      <c r="M913" s="290">
        <f>IF(P913="x",0,IF(I913&lt;(INDEX(Lookup!$U$2:$U$10,MATCH($D$43,Lookup!$S$2:$S$10,0))),0,ROUND(((_xlfn.DAYS(I913,H913)+1)*J913)/7,0)))</f>
        <v>0</v>
      </c>
      <c r="N913" s="408">
        <f t="shared" si="82"/>
        <v>0</v>
      </c>
      <c r="O913" s="332"/>
      <c r="P913" s="409"/>
      <c r="R913" s="457">
        <f t="shared" si="83"/>
        <v>0</v>
      </c>
      <c r="S913" s="469">
        <f t="shared" si="84"/>
        <v>0</v>
      </c>
    </row>
    <row r="914" spans="2:19" x14ac:dyDescent="0.35">
      <c r="B914" s="80"/>
      <c r="C914" s="119"/>
      <c r="D914" s="119"/>
      <c r="E914" s="84"/>
      <c r="F914" s="119"/>
      <c r="G914" s="120"/>
      <c r="H914" s="41"/>
      <c r="I914" s="41"/>
      <c r="J914" s="82"/>
      <c r="K914" s="290">
        <f t="shared" si="80"/>
        <v>0</v>
      </c>
      <c r="L914" s="291">
        <f t="shared" si="81"/>
        <v>0</v>
      </c>
      <c r="M914" s="290">
        <f>IF(P914="x",0,IF(I914&lt;(INDEX(Lookup!$U$2:$U$10,MATCH($D$43,Lookup!$S$2:$S$10,0))),0,ROUND(((_xlfn.DAYS(I914,H914)+1)*J914)/7,0)))</f>
        <v>0</v>
      </c>
      <c r="N914" s="408">
        <f t="shared" si="82"/>
        <v>0</v>
      </c>
      <c r="O914" s="332"/>
      <c r="P914" s="409"/>
      <c r="R914" s="457">
        <f t="shared" si="83"/>
        <v>0</v>
      </c>
      <c r="S914" s="469">
        <f t="shared" si="84"/>
        <v>0</v>
      </c>
    </row>
    <row r="915" spans="2:19" x14ac:dyDescent="0.35">
      <c r="B915" s="80"/>
      <c r="C915" s="119"/>
      <c r="D915" s="119"/>
      <c r="E915" s="84"/>
      <c r="F915" s="119"/>
      <c r="G915" s="120"/>
      <c r="H915" s="41"/>
      <c r="I915" s="41"/>
      <c r="J915" s="82"/>
      <c r="K915" s="290">
        <f t="shared" si="80"/>
        <v>0</v>
      </c>
      <c r="L915" s="291">
        <f t="shared" si="81"/>
        <v>0</v>
      </c>
      <c r="M915" s="290">
        <f>IF(P915="x",0,IF(I915&lt;(INDEX(Lookup!$U$2:$U$10,MATCH($D$43,Lookup!$S$2:$S$10,0))),0,ROUND(((_xlfn.DAYS(I915,H915)+1)*J915)/7,0)))</f>
        <v>0</v>
      </c>
      <c r="N915" s="408">
        <f t="shared" si="82"/>
        <v>0</v>
      </c>
      <c r="O915" s="332"/>
      <c r="P915" s="409"/>
      <c r="R915" s="457">
        <f t="shared" si="83"/>
        <v>0</v>
      </c>
      <c r="S915" s="469">
        <f t="shared" si="84"/>
        <v>0</v>
      </c>
    </row>
    <row r="916" spans="2:19" x14ac:dyDescent="0.35">
      <c r="B916" s="80"/>
      <c r="C916" s="119"/>
      <c r="D916" s="119"/>
      <c r="E916" s="84"/>
      <c r="F916" s="119"/>
      <c r="G916" s="120"/>
      <c r="H916" s="41"/>
      <c r="I916" s="41"/>
      <c r="J916" s="82"/>
      <c r="K916" s="290">
        <f t="shared" si="80"/>
        <v>0</v>
      </c>
      <c r="L916" s="291">
        <f t="shared" si="81"/>
        <v>0</v>
      </c>
      <c r="M916" s="290">
        <f>IF(P916="x",0,IF(I916&lt;(INDEX(Lookup!$U$2:$U$10,MATCH($D$43,Lookup!$S$2:$S$10,0))),0,ROUND(((_xlfn.DAYS(I916,H916)+1)*J916)/7,0)))</f>
        <v>0</v>
      </c>
      <c r="N916" s="408">
        <f t="shared" si="82"/>
        <v>0</v>
      </c>
      <c r="O916" s="332"/>
      <c r="P916" s="409"/>
      <c r="R916" s="457">
        <f t="shared" si="83"/>
        <v>0</v>
      </c>
      <c r="S916" s="469">
        <f t="shared" si="84"/>
        <v>0</v>
      </c>
    </row>
    <row r="917" spans="2:19" x14ac:dyDescent="0.35">
      <c r="B917" s="80"/>
      <c r="C917" s="119"/>
      <c r="D917" s="119"/>
      <c r="E917" s="84"/>
      <c r="F917" s="119"/>
      <c r="G917" s="120"/>
      <c r="H917" s="41"/>
      <c r="I917" s="41"/>
      <c r="J917" s="82"/>
      <c r="K917" s="290">
        <f t="shared" si="80"/>
        <v>0</v>
      </c>
      <c r="L917" s="291">
        <f t="shared" si="81"/>
        <v>0</v>
      </c>
      <c r="M917" s="290">
        <f>IF(P917="x",0,IF(I917&lt;(INDEX(Lookup!$U$2:$U$10,MATCH($D$43,Lookup!$S$2:$S$10,0))),0,ROUND(((_xlfn.DAYS(I917,H917)+1)*J917)/7,0)))</f>
        <v>0</v>
      </c>
      <c r="N917" s="408">
        <f t="shared" si="82"/>
        <v>0</v>
      </c>
      <c r="O917" s="332"/>
      <c r="P917" s="409"/>
      <c r="R917" s="457">
        <f t="shared" si="83"/>
        <v>0</v>
      </c>
      <c r="S917" s="469">
        <f t="shared" si="84"/>
        <v>0</v>
      </c>
    </row>
    <row r="918" spans="2:19" x14ac:dyDescent="0.35">
      <c r="B918" s="80"/>
      <c r="C918" s="119"/>
      <c r="D918" s="119"/>
      <c r="E918" s="84"/>
      <c r="F918" s="119"/>
      <c r="G918" s="120"/>
      <c r="H918" s="41"/>
      <c r="I918" s="41"/>
      <c r="J918" s="82"/>
      <c r="K918" s="290">
        <f t="shared" si="80"/>
        <v>0</v>
      </c>
      <c r="L918" s="291">
        <f t="shared" si="81"/>
        <v>0</v>
      </c>
      <c r="M918" s="290">
        <f>IF(P918="x",0,IF(I918&lt;(INDEX(Lookup!$U$2:$U$10,MATCH($D$43,Lookup!$S$2:$S$10,0))),0,ROUND(((_xlfn.DAYS(I918,H918)+1)*J918)/7,0)))</f>
        <v>0</v>
      </c>
      <c r="N918" s="408">
        <f t="shared" si="82"/>
        <v>0</v>
      </c>
      <c r="O918" s="332"/>
      <c r="P918" s="409"/>
      <c r="R918" s="457">
        <f t="shared" si="83"/>
        <v>0</v>
      </c>
      <c r="S918" s="469">
        <f t="shared" si="84"/>
        <v>0</v>
      </c>
    </row>
    <row r="919" spans="2:19" x14ac:dyDescent="0.35">
      <c r="B919" s="80"/>
      <c r="C919" s="119"/>
      <c r="D919" s="119"/>
      <c r="E919" s="84"/>
      <c r="F919" s="119"/>
      <c r="G919" s="120"/>
      <c r="H919" s="41"/>
      <c r="I919" s="41"/>
      <c r="J919" s="82"/>
      <c r="K919" s="290">
        <f t="shared" si="80"/>
        <v>0</v>
      </c>
      <c r="L919" s="291">
        <f t="shared" si="81"/>
        <v>0</v>
      </c>
      <c r="M919" s="290">
        <f>IF(P919="x",0,IF(I919&lt;(INDEX(Lookup!$U$2:$U$10,MATCH($D$43,Lookup!$S$2:$S$10,0))),0,ROUND(((_xlfn.DAYS(I919,H919)+1)*J919)/7,0)))</f>
        <v>0</v>
      </c>
      <c r="N919" s="408">
        <f t="shared" si="82"/>
        <v>0</v>
      </c>
      <c r="O919" s="332"/>
      <c r="P919" s="409"/>
      <c r="R919" s="457">
        <f t="shared" si="83"/>
        <v>0</v>
      </c>
      <c r="S919" s="469">
        <f t="shared" si="84"/>
        <v>0</v>
      </c>
    </row>
    <row r="920" spans="2:19" x14ac:dyDescent="0.35">
      <c r="B920" s="80"/>
      <c r="C920" s="119"/>
      <c r="D920" s="119"/>
      <c r="E920" s="84"/>
      <c r="F920" s="119"/>
      <c r="G920" s="120"/>
      <c r="H920" s="41"/>
      <c r="I920" s="41"/>
      <c r="J920" s="82"/>
      <c r="K920" s="290">
        <f t="shared" si="80"/>
        <v>0</v>
      </c>
      <c r="L920" s="291">
        <f t="shared" si="81"/>
        <v>0</v>
      </c>
      <c r="M920" s="290">
        <f>IF(P920="x",0,IF(I920&lt;(INDEX(Lookup!$U$2:$U$10,MATCH($D$43,Lookup!$S$2:$S$10,0))),0,ROUND(((_xlfn.DAYS(I920,H920)+1)*J920)/7,0)))</f>
        <v>0</v>
      </c>
      <c r="N920" s="408">
        <f t="shared" si="82"/>
        <v>0</v>
      </c>
      <c r="O920" s="332"/>
      <c r="P920" s="409"/>
      <c r="R920" s="457">
        <f t="shared" si="83"/>
        <v>0</v>
      </c>
      <c r="S920" s="469">
        <f t="shared" si="84"/>
        <v>0</v>
      </c>
    </row>
    <row r="921" spans="2:19" x14ac:dyDescent="0.35">
      <c r="B921" s="80"/>
      <c r="C921" s="119"/>
      <c r="D921" s="119"/>
      <c r="E921" s="84"/>
      <c r="F921" s="119"/>
      <c r="G921" s="120"/>
      <c r="H921" s="41"/>
      <c r="I921" s="41"/>
      <c r="J921" s="82"/>
      <c r="K921" s="290">
        <f t="shared" si="80"/>
        <v>0</v>
      </c>
      <c r="L921" s="291">
        <f t="shared" si="81"/>
        <v>0</v>
      </c>
      <c r="M921" s="290">
        <f>IF(P921="x",0,IF(I921&lt;(INDEX(Lookup!$U$2:$U$10,MATCH($D$43,Lookup!$S$2:$S$10,0))),0,ROUND(((_xlfn.DAYS(I921,H921)+1)*J921)/7,0)))</f>
        <v>0</v>
      </c>
      <c r="N921" s="408">
        <f t="shared" si="82"/>
        <v>0</v>
      </c>
      <c r="O921" s="332"/>
      <c r="P921" s="409"/>
      <c r="R921" s="457">
        <f t="shared" si="83"/>
        <v>0</v>
      </c>
      <c r="S921" s="469">
        <f t="shared" si="84"/>
        <v>0</v>
      </c>
    </row>
    <row r="922" spans="2:19" x14ac:dyDescent="0.35">
      <c r="B922" s="80"/>
      <c r="C922" s="119"/>
      <c r="D922" s="119"/>
      <c r="E922" s="84"/>
      <c r="F922" s="119"/>
      <c r="G922" s="120"/>
      <c r="H922" s="41"/>
      <c r="I922" s="41"/>
      <c r="J922" s="82"/>
      <c r="K922" s="290">
        <f t="shared" si="80"/>
        <v>0</v>
      </c>
      <c r="L922" s="291">
        <f t="shared" si="81"/>
        <v>0</v>
      </c>
      <c r="M922" s="290">
        <f>IF(P922="x",0,IF(I922&lt;(INDEX(Lookup!$U$2:$U$10,MATCH($D$43,Lookup!$S$2:$S$10,0))),0,ROUND(((_xlfn.DAYS(I922,H922)+1)*J922)/7,0)))</f>
        <v>0</v>
      </c>
      <c r="N922" s="408">
        <f t="shared" si="82"/>
        <v>0</v>
      </c>
      <c r="O922" s="332"/>
      <c r="P922" s="409"/>
      <c r="R922" s="457">
        <f t="shared" si="83"/>
        <v>0</v>
      </c>
      <c r="S922" s="469">
        <f t="shared" si="84"/>
        <v>0</v>
      </c>
    </row>
    <row r="923" spans="2:19" x14ac:dyDescent="0.35">
      <c r="B923" s="80"/>
      <c r="C923" s="119"/>
      <c r="D923" s="119"/>
      <c r="E923" s="84"/>
      <c r="F923" s="119"/>
      <c r="G923" s="120"/>
      <c r="H923" s="41"/>
      <c r="I923" s="41"/>
      <c r="J923" s="82"/>
      <c r="K923" s="290">
        <f t="shared" si="80"/>
        <v>0</v>
      </c>
      <c r="L923" s="291">
        <f t="shared" si="81"/>
        <v>0</v>
      </c>
      <c r="M923" s="290">
        <f>IF(P923="x",0,IF(I923&lt;(INDEX(Lookup!$U$2:$U$10,MATCH($D$43,Lookup!$S$2:$S$10,0))),0,ROUND(((_xlfn.DAYS(I923,H923)+1)*J923)/7,0)))</f>
        <v>0</v>
      </c>
      <c r="N923" s="408">
        <f t="shared" si="82"/>
        <v>0</v>
      </c>
      <c r="O923" s="332"/>
      <c r="P923" s="409"/>
      <c r="R923" s="457">
        <f t="shared" si="83"/>
        <v>0</v>
      </c>
      <c r="S923" s="469">
        <f t="shared" si="84"/>
        <v>0</v>
      </c>
    </row>
    <row r="924" spans="2:19" x14ac:dyDescent="0.35">
      <c r="B924" s="80"/>
      <c r="C924" s="119"/>
      <c r="D924" s="119"/>
      <c r="E924" s="84"/>
      <c r="F924" s="119"/>
      <c r="G924" s="120"/>
      <c r="H924" s="41"/>
      <c r="I924" s="41"/>
      <c r="J924" s="82"/>
      <c r="K924" s="290">
        <f t="shared" si="80"/>
        <v>0</v>
      </c>
      <c r="L924" s="291">
        <f t="shared" si="81"/>
        <v>0</v>
      </c>
      <c r="M924" s="290">
        <f>IF(P924="x",0,IF(I924&lt;(INDEX(Lookup!$U$2:$U$10,MATCH($D$43,Lookup!$S$2:$S$10,0))),0,ROUND(((_xlfn.DAYS(I924,H924)+1)*J924)/7,0)))</f>
        <v>0</v>
      </c>
      <c r="N924" s="408">
        <f t="shared" si="82"/>
        <v>0</v>
      </c>
      <c r="O924" s="332"/>
      <c r="P924" s="409"/>
      <c r="R924" s="457">
        <f t="shared" si="83"/>
        <v>0</v>
      </c>
      <c r="S924" s="469">
        <f t="shared" si="84"/>
        <v>0</v>
      </c>
    </row>
    <row r="925" spans="2:19" x14ac:dyDescent="0.35">
      <c r="B925" s="80"/>
      <c r="C925" s="119"/>
      <c r="D925" s="119"/>
      <c r="E925" s="84"/>
      <c r="F925" s="119"/>
      <c r="G925" s="120"/>
      <c r="H925" s="41"/>
      <c r="I925" s="41"/>
      <c r="J925" s="82"/>
      <c r="K925" s="290">
        <f t="shared" si="80"/>
        <v>0</v>
      </c>
      <c r="L925" s="291">
        <f t="shared" si="81"/>
        <v>0</v>
      </c>
      <c r="M925" s="290">
        <f>IF(P925="x",0,IF(I925&lt;(INDEX(Lookup!$U$2:$U$10,MATCH($D$43,Lookup!$S$2:$S$10,0))),0,ROUND(((_xlfn.DAYS(I925,H925)+1)*J925)/7,0)))</f>
        <v>0</v>
      </c>
      <c r="N925" s="408">
        <f t="shared" si="82"/>
        <v>0</v>
      </c>
      <c r="O925" s="332"/>
      <c r="P925" s="409"/>
      <c r="R925" s="457">
        <f t="shared" si="83"/>
        <v>0</v>
      </c>
      <c r="S925" s="469">
        <f t="shared" si="84"/>
        <v>0</v>
      </c>
    </row>
    <row r="926" spans="2:19" x14ac:dyDescent="0.35">
      <c r="B926" s="80"/>
      <c r="C926" s="119"/>
      <c r="D926" s="119"/>
      <c r="E926" s="84"/>
      <c r="F926" s="119"/>
      <c r="G926" s="120"/>
      <c r="H926" s="41"/>
      <c r="I926" s="41"/>
      <c r="J926" s="82"/>
      <c r="K926" s="290">
        <f t="shared" si="80"/>
        <v>0</v>
      </c>
      <c r="L926" s="291">
        <f t="shared" si="81"/>
        <v>0</v>
      </c>
      <c r="M926" s="290">
        <f>IF(P926="x",0,IF(I926&lt;(INDEX(Lookup!$U$2:$U$10,MATCH($D$43,Lookup!$S$2:$S$10,0))),0,ROUND(((_xlfn.DAYS(I926,H926)+1)*J926)/7,0)))</f>
        <v>0</v>
      </c>
      <c r="N926" s="408">
        <f t="shared" si="82"/>
        <v>0</v>
      </c>
      <c r="O926" s="332"/>
      <c r="P926" s="409"/>
      <c r="R926" s="457">
        <f t="shared" si="83"/>
        <v>0</v>
      </c>
      <c r="S926" s="469">
        <f t="shared" si="84"/>
        <v>0</v>
      </c>
    </row>
    <row r="927" spans="2:19" x14ac:dyDescent="0.35">
      <c r="B927" s="80"/>
      <c r="C927" s="119"/>
      <c r="D927" s="119"/>
      <c r="E927" s="84"/>
      <c r="F927" s="119"/>
      <c r="G927" s="120"/>
      <c r="H927" s="41"/>
      <c r="I927" s="41"/>
      <c r="J927" s="82"/>
      <c r="K927" s="290">
        <f t="shared" si="80"/>
        <v>0</v>
      </c>
      <c r="L927" s="291">
        <f t="shared" si="81"/>
        <v>0</v>
      </c>
      <c r="M927" s="290">
        <f>IF(P927="x",0,IF(I927&lt;(INDEX(Lookup!$U$2:$U$10,MATCH($D$43,Lookup!$S$2:$S$10,0))),0,ROUND(((_xlfn.DAYS(I927,H927)+1)*J927)/7,0)))</f>
        <v>0</v>
      </c>
      <c r="N927" s="408">
        <f t="shared" si="82"/>
        <v>0</v>
      </c>
      <c r="O927" s="332"/>
      <c r="P927" s="409"/>
      <c r="R927" s="457">
        <f t="shared" si="83"/>
        <v>0</v>
      </c>
      <c r="S927" s="469">
        <f t="shared" si="84"/>
        <v>0</v>
      </c>
    </row>
    <row r="928" spans="2:19" x14ac:dyDescent="0.35">
      <c r="B928" s="80"/>
      <c r="C928" s="119"/>
      <c r="D928" s="119"/>
      <c r="E928" s="84"/>
      <c r="F928" s="119"/>
      <c r="G928" s="120"/>
      <c r="H928" s="41"/>
      <c r="I928" s="41"/>
      <c r="J928" s="82"/>
      <c r="K928" s="290">
        <f t="shared" si="80"/>
        <v>0</v>
      </c>
      <c r="L928" s="291">
        <f t="shared" si="81"/>
        <v>0</v>
      </c>
      <c r="M928" s="290">
        <f>IF(P928="x",0,IF(I928&lt;(INDEX(Lookup!$U$2:$U$10,MATCH($D$43,Lookup!$S$2:$S$10,0))),0,ROUND(((_xlfn.DAYS(I928,H928)+1)*J928)/7,0)))</f>
        <v>0</v>
      </c>
      <c r="N928" s="408">
        <f t="shared" si="82"/>
        <v>0</v>
      </c>
      <c r="O928" s="332"/>
      <c r="P928" s="409"/>
      <c r="R928" s="457">
        <f t="shared" si="83"/>
        <v>0</v>
      </c>
      <c r="S928" s="469">
        <f t="shared" si="84"/>
        <v>0</v>
      </c>
    </row>
    <row r="929" spans="2:19" x14ac:dyDescent="0.35">
      <c r="B929" s="80"/>
      <c r="C929" s="119"/>
      <c r="D929" s="119"/>
      <c r="E929" s="84"/>
      <c r="F929" s="119"/>
      <c r="G929" s="120"/>
      <c r="H929" s="41"/>
      <c r="I929" s="41"/>
      <c r="J929" s="82"/>
      <c r="K929" s="290">
        <f t="shared" si="80"/>
        <v>0</v>
      </c>
      <c r="L929" s="291">
        <f t="shared" si="81"/>
        <v>0</v>
      </c>
      <c r="M929" s="290">
        <f>IF(P929="x",0,IF(I929&lt;(INDEX(Lookup!$U$2:$U$10,MATCH($D$43,Lookup!$S$2:$S$10,0))),0,ROUND(((_xlfn.DAYS(I929,H929)+1)*J929)/7,0)))</f>
        <v>0</v>
      </c>
      <c r="N929" s="408">
        <f t="shared" si="82"/>
        <v>0</v>
      </c>
      <c r="O929" s="332"/>
      <c r="P929" s="409"/>
      <c r="R929" s="457">
        <f t="shared" si="83"/>
        <v>0</v>
      </c>
      <c r="S929" s="469">
        <f t="shared" si="84"/>
        <v>0</v>
      </c>
    </row>
    <row r="930" spans="2:19" x14ac:dyDescent="0.35">
      <c r="B930" s="80"/>
      <c r="C930" s="119"/>
      <c r="D930" s="119"/>
      <c r="E930" s="84"/>
      <c r="F930" s="119"/>
      <c r="G930" s="120"/>
      <c r="H930" s="41"/>
      <c r="I930" s="41"/>
      <c r="J930" s="82"/>
      <c r="K930" s="290">
        <f t="shared" si="80"/>
        <v>0</v>
      </c>
      <c r="L930" s="291">
        <f t="shared" si="81"/>
        <v>0</v>
      </c>
      <c r="M930" s="290">
        <f>IF(P930="x",0,IF(I930&lt;(INDEX(Lookup!$U$2:$U$10,MATCH($D$43,Lookup!$S$2:$S$10,0))),0,ROUND(((_xlfn.DAYS(I930,H930)+1)*J930)/7,0)))</f>
        <v>0</v>
      </c>
      <c r="N930" s="408">
        <f t="shared" si="82"/>
        <v>0</v>
      </c>
      <c r="O930" s="332"/>
      <c r="P930" s="409"/>
      <c r="R930" s="457">
        <f t="shared" si="83"/>
        <v>0</v>
      </c>
      <c r="S930" s="469">
        <f t="shared" si="84"/>
        <v>0</v>
      </c>
    </row>
    <row r="931" spans="2:19" x14ac:dyDescent="0.35">
      <c r="B931" s="80"/>
      <c r="C931" s="119"/>
      <c r="D931" s="119"/>
      <c r="E931" s="84"/>
      <c r="F931" s="119"/>
      <c r="G931" s="120"/>
      <c r="H931" s="41"/>
      <c r="I931" s="41"/>
      <c r="J931" s="82"/>
      <c r="K931" s="290">
        <f t="shared" si="80"/>
        <v>0</v>
      </c>
      <c r="L931" s="291">
        <f t="shared" si="81"/>
        <v>0</v>
      </c>
      <c r="M931" s="290">
        <f>IF(P931="x",0,IF(I931&lt;(INDEX(Lookup!$U$2:$U$10,MATCH($D$43,Lookup!$S$2:$S$10,0))),0,ROUND(((_xlfn.DAYS(I931,H931)+1)*J931)/7,0)))</f>
        <v>0</v>
      </c>
      <c r="N931" s="408">
        <f t="shared" si="82"/>
        <v>0</v>
      </c>
      <c r="O931" s="332"/>
      <c r="P931" s="409"/>
      <c r="R931" s="457">
        <f t="shared" si="83"/>
        <v>0</v>
      </c>
      <c r="S931" s="469">
        <f t="shared" si="84"/>
        <v>0</v>
      </c>
    </row>
    <row r="932" spans="2:19" x14ac:dyDescent="0.35">
      <c r="B932" s="80"/>
      <c r="C932" s="119"/>
      <c r="D932" s="119"/>
      <c r="E932" s="84"/>
      <c r="F932" s="119"/>
      <c r="G932" s="120"/>
      <c r="H932" s="41"/>
      <c r="I932" s="41"/>
      <c r="J932" s="82"/>
      <c r="K932" s="290">
        <f t="shared" si="80"/>
        <v>0</v>
      </c>
      <c r="L932" s="291">
        <f t="shared" si="81"/>
        <v>0</v>
      </c>
      <c r="M932" s="290">
        <f>IF(P932="x",0,IF(I932&lt;(INDEX(Lookup!$U$2:$U$10,MATCH($D$43,Lookup!$S$2:$S$10,0))),0,ROUND(((_xlfn.DAYS(I932,H932)+1)*J932)/7,0)))</f>
        <v>0</v>
      </c>
      <c r="N932" s="408">
        <f t="shared" si="82"/>
        <v>0</v>
      </c>
      <c r="O932" s="332"/>
      <c r="P932" s="409"/>
      <c r="R932" s="457">
        <f t="shared" si="83"/>
        <v>0</v>
      </c>
      <c r="S932" s="469">
        <f t="shared" si="84"/>
        <v>0</v>
      </c>
    </row>
    <row r="933" spans="2:19" x14ac:dyDescent="0.35">
      <c r="B933" s="80"/>
      <c r="C933" s="119"/>
      <c r="D933" s="119"/>
      <c r="E933" s="84"/>
      <c r="F933" s="119"/>
      <c r="G933" s="120"/>
      <c r="H933" s="41"/>
      <c r="I933" s="41"/>
      <c r="J933" s="82"/>
      <c r="K933" s="290">
        <f t="shared" si="80"/>
        <v>0</v>
      </c>
      <c r="L933" s="291">
        <f t="shared" si="81"/>
        <v>0</v>
      </c>
      <c r="M933" s="290">
        <f>IF(P933="x",0,IF(I933&lt;(INDEX(Lookup!$U$2:$U$10,MATCH($D$43,Lookup!$S$2:$S$10,0))),0,ROUND(((_xlfn.DAYS(I933,H933)+1)*J933)/7,0)))</f>
        <v>0</v>
      </c>
      <c r="N933" s="408">
        <f t="shared" si="82"/>
        <v>0</v>
      </c>
      <c r="O933" s="332"/>
      <c r="P933" s="409"/>
      <c r="R933" s="457">
        <f t="shared" si="83"/>
        <v>0</v>
      </c>
      <c r="S933" s="469">
        <f t="shared" si="84"/>
        <v>0</v>
      </c>
    </row>
    <row r="934" spans="2:19" x14ac:dyDescent="0.35">
      <c r="B934" s="80"/>
      <c r="C934" s="119"/>
      <c r="D934" s="119"/>
      <c r="E934" s="84"/>
      <c r="F934" s="119"/>
      <c r="G934" s="120"/>
      <c r="H934" s="41"/>
      <c r="I934" s="41"/>
      <c r="J934" s="82"/>
      <c r="K934" s="290">
        <f t="shared" si="80"/>
        <v>0</v>
      </c>
      <c r="L934" s="291">
        <f t="shared" si="81"/>
        <v>0</v>
      </c>
      <c r="M934" s="290">
        <f>IF(P934="x",0,IF(I934&lt;(INDEX(Lookup!$U$2:$U$10,MATCH($D$43,Lookup!$S$2:$S$10,0))),0,ROUND(((_xlfn.DAYS(I934,H934)+1)*J934)/7,0)))</f>
        <v>0</v>
      </c>
      <c r="N934" s="408">
        <f t="shared" si="82"/>
        <v>0</v>
      </c>
      <c r="O934" s="332"/>
      <c r="P934" s="409"/>
      <c r="R934" s="457">
        <f t="shared" si="83"/>
        <v>0</v>
      </c>
      <c r="S934" s="469">
        <f t="shared" si="84"/>
        <v>0</v>
      </c>
    </row>
    <row r="935" spans="2:19" x14ac:dyDescent="0.35">
      <c r="B935" s="80"/>
      <c r="C935" s="119"/>
      <c r="D935" s="119"/>
      <c r="E935" s="84"/>
      <c r="F935" s="119"/>
      <c r="G935" s="120"/>
      <c r="H935" s="41"/>
      <c r="I935" s="41"/>
      <c r="J935" s="82"/>
      <c r="K935" s="290">
        <f t="shared" si="80"/>
        <v>0</v>
      </c>
      <c r="L935" s="291">
        <f t="shared" si="81"/>
        <v>0</v>
      </c>
      <c r="M935" s="290">
        <f>IF(P935="x",0,IF(I935&lt;(INDEX(Lookup!$U$2:$U$10,MATCH($D$43,Lookup!$S$2:$S$10,0))),0,ROUND(((_xlfn.DAYS(I935,H935)+1)*J935)/7,0)))</f>
        <v>0</v>
      </c>
      <c r="N935" s="408">
        <f t="shared" si="82"/>
        <v>0</v>
      </c>
      <c r="O935" s="332"/>
      <c r="P935" s="409"/>
      <c r="R935" s="457">
        <f t="shared" si="83"/>
        <v>0</v>
      </c>
      <c r="S935" s="469">
        <f t="shared" si="84"/>
        <v>0</v>
      </c>
    </row>
    <row r="936" spans="2:19" x14ac:dyDescent="0.35">
      <c r="B936" s="80"/>
      <c r="C936" s="119"/>
      <c r="D936" s="119"/>
      <c r="E936" s="84"/>
      <c r="F936" s="119"/>
      <c r="G936" s="120"/>
      <c r="H936" s="41"/>
      <c r="I936" s="41"/>
      <c r="J936" s="82"/>
      <c r="K936" s="290">
        <f t="shared" si="80"/>
        <v>0</v>
      </c>
      <c r="L936" s="291">
        <f t="shared" si="81"/>
        <v>0</v>
      </c>
      <c r="M936" s="290">
        <f>IF(P936="x",0,IF(I936&lt;(INDEX(Lookup!$U$2:$U$10,MATCH($D$43,Lookup!$S$2:$S$10,0))),0,ROUND(((_xlfn.DAYS(I936,H936)+1)*J936)/7,0)))</f>
        <v>0</v>
      </c>
      <c r="N936" s="408">
        <f t="shared" si="82"/>
        <v>0</v>
      </c>
      <c r="O936" s="332"/>
      <c r="P936" s="409"/>
      <c r="R936" s="457">
        <f t="shared" si="83"/>
        <v>0</v>
      </c>
      <c r="S936" s="469">
        <f t="shared" si="84"/>
        <v>0</v>
      </c>
    </row>
    <row r="937" spans="2:19" x14ac:dyDescent="0.35">
      <c r="B937" s="80"/>
      <c r="C937" s="119"/>
      <c r="D937" s="119"/>
      <c r="E937" s="84"/>
      <c r="F937" s="119"/>
      <c r="G937" s="120"/>
      <c r="H937" s="41"/>
      <c r="I937" s="41"/>
      <c r="J937" s="82"/>
      <c r="K937" s="290">
        <f t="shared" si="80"/>
        <v>0</v>
      </c>
      <c r="L937" s="291">
        <f t="shared" si="81"/>
        <v>0</v>
      </c>
      <c r="M937" s="290">
        <f>IF(P937="x",0,IF(I937&lt;(INDEX(Lookup!$U$2:$U$10,MATCH($D$43,Lookup!$S$2:$S$10,0))),0,ROUND(((_xlfn.DAYS(I937,H937)+1)*J937)/7,0)))</f>
        <v>0</v>
      </c>
      <c r="N937" s="408">
        <f t="shared" si="82"/>
        <v>0</v>
      </c>
      <c r="O937" s="332"/>
      <c r="P937" s="409"/>
      <c r="R937" s="457">
        <f t="shared" si="83"/>
        <v>0</v>
      </c>
      <c r="S937" s="469">
        <f t="shared" si="84"/>
        <v>0</v>
      </c>
    </row>
    <row r="938" spans="2:19" x14ac:dyDescent="0.35">
      <c r="B938" s="80"/>
      <c r="C938" s="119"/>
      <c r="D938" s="119"/>
      <c r="E938" s="84"/>
      <c r="F938" s="119"/>
      <c r="G938" s="120"/>
      <c r="H938" s="41"/>
      <c r="I938" s="41"/>
      <c r="J938" s="82"/>
      <c r="K938" s="290">
        <f t="shared" si="80"/>
        <v>0</v>
      </c>
      <c r="L938" s="291">
        <f t="shared" si="81"/>
        <v>0</v>
      </c>
      <c r="M938" s="290">
        <f>IF(P938="x",0,IF(I938&lt;(INDEX(Lookup!$U$2:$U$10,MATCH($D$43,Lookup!$S$2:$S$10,0))),0,ROUND(((_xlfn.DAYS(I938,H938)+1)*J938)/7,0)))</f>
        <v>0</v>
      </c>
      <c r="N938" s="408">
        <f t="shared" si="82"/>
        <v>0</v>
      </c>
      <c r="O938" s="332"/>
      <c r="P938" s="409"/>
      <c r="R938" s="457">
        <f t="shared" si="83"/>
        <v>0</v>
      </c>
      <c r="S938" s="469">
        <f t="shared" si="84"/>
        <v>0</v>
      </c>
    </row>
    <row r="939" spans="2:19" x14ac:dyDescent="0.35">
      <c r="B939" s="80"/>
      <c r="C939" s="119"/>
      <c r="D939" s="119"/>
      <c r="E939" s="84"/>
      <c r="F939" s="119"/>
      <c r="G939" s="120"/>
      <c r="H939" s="41"/>
      <c r="I939" s="41"/>
      <c r="J939" s="82"/>
      <c r="K939" s="290">
        <f t="shared" si="80"/>
        <v>0</v>
      </c>
      <c r="L939" s="291">
        <f t="shared" si="81"/>
        <v>0</v>
      </c>
      <c r="M939" s="290">
        <f>IF(P939="x",0,IF(I939&lt;(INDEX(Lookup!$U$2:$U$10,MATCH($D$43,Lookup!$S$2:$S$10,0))),0,ROUND(((_xlfn.DAYS(I939,H939)+1)*J939)/7,0)))</f>
        <v>0</v>
      </c>
      <c r="N939" s="408">
        <f t="shared" si="82"/>
        <v>0</v>
      </c>
      <c r="O939" s="332"/>
      <c r="P939" s="409"/>
      <c r="R939" s="457">
        <f t="shared" si="83"/>
        <v>0</v>
      </c>
      <c r="S939" s="469">
        <f t="shared" si="84"/>
        <v>0</v>
      </c>
    </row>
    <row r="940" spans="2:19" x14ac:dyDescent="0.35">
      <c r="B940" s="80"/>
      <c r="C940" s="119"/>
      <c r="D940" s="119"/>
      <c r="E940" s="84"/>
      <c r="F940" s="119"/>
      <c r="G940" s="120"/>
      <c r="H940" s="41"/>
      <c r="I940" s="41"/>
      <c r="J940" s="82"/>
      <c r="K940" s="290">
        <f t="shared" si="80"/>
        <v>0</v>
      </c>
      <c r="L940" s="291">
        <f t="shared" si="81"/>
        <v>0</v>
      </c>
      <c r="M940" s="290">
        <f>IF(P940="x",0,IF(I940&lt;(INDEX(Lookup!$U$2:$U$10,MATCH($D$43,Lookup!$S$2:$S$10,0))),0,ROUND(((_xlfn.DAYS(I940,H940)+1)*J940)/7,0)))</f>
        <v>0</v>
      </c>
      <c r="N940" s="408">
        <f t="shared" si="82"/>
        <v>0</v>
      </c>
      <c r="O940" s="332"/>
      <c r="P940" s="409"/>
      <c r="R940" s="457">
        <f t="shared" si="83"/>
        <v>0</v>
      </c>
      <c r="S940" s="469">
        <f t="shared" si="84"/>
        <v>0</v>
      </c>
    </row>
    <row r="941" spans="2:19" x14ac:dyDescent="0.35">
      <c r="B941" s="80"/>
      <c r="C941" s="119"/>
      <c r="D941" s="119"/>
      <c r="E941" s="84"/>
      <c r="F941" s="119"/>
      <c r="G941" s="120"/>
      <c r="H941" s="41"/>
      <c r="I941" s="41"/>
      <c r="J941" s="82"/>
      <c r="K941" s="290">
        <f t="shared" si="80"/>
        <v>0</v>
      </c>
      <c r="L941" s="291">
        <f t="shared" si="81"/>
        <v>0</v>
      </c>
      <c r="M941" s="290">
        <f>IF(P941="x",0,IF(I941&lt;(INDEX(Lookup!$U$2:$U$10,MATCH($D$43,Lookup!$S$2:$S$10,0))),0,ROUND(((_xlfn.DAYS(I941,H941)+1)*J941)/7,0)))</f>
        <v>0</v>
      </c>
      <c r="N941" s="408">
        <f t="shared" si="82"/>
        <v>0</v>
      </c>
      <c r="O941" s="332"/>
      <c r="P941" s="409"/>
      <c r="R941" s="457">
        <f t="shared" si="83"/>
        <v>0</v>
      </c>
      <c r="S941" s="469">
        <f t="shared" si="84"/>
        <v>0</v>
      </c>
    </row>
    <row r="942" spans="2:19" x14ac:dyDescent="0.35">
      <c r="B942" s="80"/>
      <c r="C942" s="119"/>
      <c r="D942" s="119"/>
      <c r="E942" s="84"/>
      <c r="F942" s="119"/>
      <c r="G942" s="120"/>
      <c r="H942" s="41"/>
      <c r="I942" s="41"/>
      <c r="J942" s="82"/>
      <c r="K942" s="290">
        <f t="shared" si="80"/>
        <v>0</v>
      </c>
      <c r="L942" s="291">
        <f t="shared" si="81"/>
        <v>0</v>
      </c>
      <c r="M942" s="290">
        <f>IF(P942="x",0,IF(I942&lt;(INDEX(Lookup!$U$2:$U$10,MATCH($D$43,Lookup!$S$2:$S$10,0))),0,ROUND(((_xlfn.DAYS(I942,H942)+1)*J942)/7,0)))</f>
        <v>0</v>
      </c>
      <c r="N942" s="408">
        <f t="shared" si="82"/>
        <v>0</v>
      </c>
      <c r="O942" s="332"/>
      <c r="P942" s="409"/>
      <c r="R942" s="457">
        <f t="shared" si="83"/>
        <v>0</v>
      </c>
      <c r="S942" s="469">
        <f t="shared" si="84"/>
        <v>0</v>
      </c>
    </row>
    <row r="943" spans="2:19" x14ac:dyDescent="0.35">
      <c r="B943" s="80"/>
      <c r="C943" s="119"/>
      <c r="D943" s="119"/>
      <c r="E943" s="84"/>
      <c r="F943" s="119"/>
      <c r="G943" s="120"/>
      <c r="H943" s="41"/>
      <c r="I943" s="41"/>
      <c r="J943" s="82"/>
      <c r="K943" s="290">
        <f t="shared" ref="K943:K1006" si="85">ROUND(((_xlfn.DAYS(I943,H943)+1)*J943)/7,0)</f>
        <v>0</v>
      </c>
      <c r="L943" s="291">
        <f t="shared" ref="L943:L1006" si="86">K943*$K$6</f>
        <v>0</v>
      </c>
      <c r="M943" s="290">
        <f>IF(P943="x",0,IF(I943&lt;(INDEX(Lookup!$U$2:$U$10,MATCH($D$43,Lookup!$S$2:$S$10,0))),0,ROUND(((_xlfn.DAYS(I943,H943)+1)*J943)/7,0)))</f>
        <v>0</v>
      </c>
      <c r="N943" s="408">
        <f t="shared" ref="N943:N1006" si="87">M943*$K$6</f>
        <v>0</v>
      </c>
      <c r="O943" s="332"/>
      <c r="P943" s="409"/>
      <c r="R943" s="457">
        <f t="shared" ref="R943:R1006" si="88">L943*$I$30</f>
        <v>0</v>
      </c>
      <c r="S943" s="469">
        <f t="shared" ref="S943:S1006" si="89">N943*$I$40</f>
        <v>0</v>
      </c>
    </row>
    <row r="944" spans="2:19" x14ac:dyDescent="0.35">
      <c r="B944" s="80"/>
      <c r="C944" s="119"/>
      <c r="D944" s="119"/>
      <c r="E944" s="84"/>
      <c r="F944" s="119"/>
      <c r="G944" s="120"/>
      <c r="H944" s="41"/>
      <c r="I944" s="41"/>
      <c r="J944" s="82"/>
      <c r="K944" s="290">
        <f t="shared" si="85"/>
        <v>0</v>
      </c>
      <c r="L944" s="291">
        <f t="shared" si="86"/>
        <v>0</v>
      </c>
      <c r="M944" s="290">
        <f>IF(P944="x",0,IF(I944&lt;(INDEX(Lookup!$U$2:$U$10,MATCH($D$43,Lookup!$S$2:$S$10,0))),0,ROUND(((_xlfn.DAYS(I944,H944)+1)*J944)/7,0)))</f>
        <v>0</v>
      </c>
      <c r="N944" s="408">
        <f t="shared" si="87"/>
        <v>0</v>
      </c>
      <c r="O944" s="332"/>
      <c r="P944" s="409"/>
      <c r="R944" s="457">
        <f t="shared" si="88"/>
        <v>0</v>
      </c>
      <c r="S944" s="469">
        <f t="shared" si="89"/>
        <v>0</v>
      </c>
    </row>
    <row r="945" spans="2:19" x14ac:dyDescent="0.35">
      <c r="B945" s="80"/>
      <c r="C945" s="119"/>
      <c r="D945" s="119"/>
      <c r="E945" s="84"/>
      <c r="F945" s="119"/>
      <c r="G945" s="120"/>
      <c r="H945" s="41"/>
      <c r="I945" s="41"/>
      <c r="J945" s="82"/>
      <c r="K945" s="290">
        <f t="shared" si="85"/>
        <v>0</v>
      </c>
      <c r="L945" s="291">
        <f t="shared" si="86"/>
        <v>0</v>
      </c>
      <c r="M945" s="290">
        <f>IF(P945="x",0,IF(I945&lt;(INDEX(Lookup!$U$2:$U$10,MATCH($D$43,Lookup!$S$2:$S$10,0))),0,ROUND(((_xlfn.DAYS(I945,H945)+1)*J945)/7,0)))</f>
        <v>0</v>
      </c>
      <c r="N945" s="408">
        <f t="shared" si="87"/>
        <v>0</v>
      </c>
      <c r="O945" s="332"/>
      <c r="P945" s="409"/>
      <c r="R945" s="457">
        <f t="shared" si="88"/>
        <v>0</v>
      </c>
      <c r="S945" s="469">
        <f t="shared" si="89"/>
        <v>0</v>
      </c>
    </row>
    <row r="946" spans="2:19" x14ac:dyDescent="0.35">
      <c r="B946" s="80"/>
      <c r="C946" s="119"/>
      <c r="D946" s="119"/>
      <c r="E946" s="84"/>
      <c r="F946" s="119"/>
      <c r="G946" s="120"/>
      <c r="H946" s="41"/>
      <c r="I946" s="41"/>
      <c r="J946" s="82"/>
      <c r="K946" s="290">
        <f t="shared" si="85"/>
        <v>0</v>
      </c>
      <c r="L946" s="291">
        <f t="shared" si="86"/>
        <v>0</v>
      </c>
      <c r="M946" s="290">
        <f>IF(P946="x",0,IF(I946&lt;(INDEX(Lookup!$U$2:$U$10,MATCH($D$43,Lookup!$S$2:$S$10,0))),0,ROUND(((_xlfn.DAYS(I946,H946)+1)*J946)/7,0)))</f>
        <v>0</v>
      </c>
      <c r="N946" s="408">
        <f t="shared" si="87"/>
        <v>0</v>
      </c>
      <c r="O946" s="332"/>
      <c r="P946" s="409"/>
      <c r="R946" s="457">
        <f t="shared" si="88"/>
        <v>0</v>
      </c>
      <c r="S946" s="469">
        <f t="shared" si="89"/>
        <v>0</v>
      </c>
    </row>
    <row r="947" spans="2:19" x14ac:dyDescent="0.35">
      <c r="B947" s="80"/>
      <c r="C947" s="119"/>
      <c r="D947" s="119"/>
      <c r="E947" s="84"/>
      <c r="F947" s="119"/>
      <c r="G947" s="120"/>
      <c r="H947" s="41"/>
      <c r="I947" s="41"/>
      <c r="J947" s="82"/>
      <c r="K947" s="290">
        <f t="shared" si="85"/>
        <v>0</v>
      </c>
      <c r="L947" s="291">
        <f t="shared" si="86"/>
        <v>0</v>
      </c>
      <c r="M947" s="290">
        <f>IF(P947="x",0,IF(I947&lt;(INDEX(Lookup!$U$2:$U$10,MATCH($D$43,Lookup!$S$2:$S$10,0))),0,ROUND(((_xlfn.DAYS(I947,H947)+1)*J947)/7,0)))</f>
        <v>0</v>
      </c>
      <c r="N947" s="408">
        <f t="shared" si="87"/>
        <v>0</v>
      </c>
      <c r="O947" s="332"/>
      <c r="P947" s="409"/>
      <c r="R947" s="457">
        <f t="shared" si="88"/>
        <v>0</v>
      </c>
      <c r="S947" s="469">
        <f t="shared" si="89"/>
        <v>0</v>
      </c>
    </row>
    <row r="948" spans="2:19" x14ac:dyDescent="0.35">
      <c r="B948" s="80"/>
      <c r="C948" s="119"/>
      <c r="D948" s="119"/>
      <c r="E948" s="84"/>
      <c r="F948" s="119"/>
      <c r="G948" s="120"/>
      <c r="H948" s="41"/>
      <c r="I948" s="41"/>
      <c r="J948" s="82"/>
      <c r="K948" s="290">
        <f t="shared" si="85"/>
        <v>0</v>
      </c>
      <c r="L948" s="291">
        <f t="shared" si="86"/>
        <v>0</v>
      </c>
      <c r="M948" s="290">
        <f>IF(P948="x",0,IF(I948&lt;(INDEX(Lookup!$U$2:$U$10,MATCH($D$43,Lookup!$S$2:$S$10,0))),0,ROUND(((_xlfn.DAYS(I948,H948)+1)*J948)/7,0)))</f>
        <v>0</v>
      </c>
      <c r="N948" s="408">
        <f t="shared" si="87"/>
        <v>0</v>
      </c>
      <c r="O948" s="332"/>
      <c r="P948" s="409"/>
      <c r="R948" s="457">
        <f t="shared" si="88"/>
        <v>0</v>
      </c>
      <c r="S948" s="469">
        <f t="shared" si="89"/>
        <v>0</v>
      </c>
    </row>
    <row r="949" spans="2:19" x14ac:dyDescent="0.35">
      <c r="B949" s="80"/>
      <c r="C949" s="119"/>
      <c r="D949" s="119"/>
      <c r="E949" s="84"/>
      <c r="F949" s="119"/>
      <c r="G949" s="120"/>
      <c r="H949" s="41"/>
      <c r="I949" s="41"/>
      <c r="J949" s="82"/>
      <c r="K949" s="290">
        <f t="shared" si="85"/>
        <v>0</v>
      </c>
      <c r="L949" s="291">
        <f t="shared" si="86"/>
        <v>0</v>
      </c>
      <c r="M949" s="290">
        <f>IF(P949="x",0,IF(I949&lt;(INDEX(Lookup!$U$2:$U$10,MATCH($D$43,Lookup!$S$2:$S$10,0))),0,ROUND(((_xlfn.DAYS(I949,H949)+1)*J949)/7,0)))</f>
        <v>0</v>
      </c>
      <c r="N949" s="408">
        <f t="shared" si="87"/>
        <v>0</v>
      </c>
      <c r="O949" s="332"/>
      <c r="P949" s="409"/>
      <c r="R949" s="457">
        <f t="shared" si="88"/>
        <v>0</v>
      </c>
      <c r="S949" s="469">
        <f t="shared" si="89"/>
        <v>0</v>
      </c>
    </row>
    <row r="950" spans="2:19" x14ac:dyDescent="0.35">
      <c r="B950" s="80"/>
      <c r="C950" s="119"/>
      <c r="D950" s="119"/>
      <c r="E950" s="84"/>
      <c r="F950" s="119"/>
      <c r="G950" s="120"/>
      <c r="H950" s="41"/>
      <c r="I950" s="41"/>
      <c r="J950" s="82"/>
      <c r="K950" s="290">
        <f t="shared" si="85"/>
        <v>0</v>
      </c>
      <c r="L950" s="291">
        <f t="shared" si="86"/>
        <v>0</v>
      </c>
      <c r="M950" s="290">
        <f>IF(P950="x",0,IF(I950&lt;(INDEX(Lookup!$U$2:$U$10,MATCH($D$43,Lookup!$S$2:$S$10,0))),0,ROUND(((_xlfn.DAYS(I950,H950)+1)*J950)/7,0)))</f>
        <v>0</v>
      </c>
      <c r="N950" s="408">
        <f t="shared" si="87"/>
        <v>0</v>
      </c>
      <c r="O950" s="332"/>
      <c r="P950" s="409"/>
      <c r="R950" s="457">
        <f t="shared" si="88"/>
        <v>0</v>
      </c>
      <c r="S950" s="469">
        <f t="shared" si="89"/>
        <v>0</v>
      </c>
    </row>
    <row r="951" spans="2:19" x14ac:dyDescent="0.35">
      <c r="B951" s="80"/>
      <c r="C951" s="119"/>
      <c r="D951" s="119"/>
      <c r="E951" s="84"/>
      <c r="F951" s="119"/>
      <c r="G951" s="120"/>
      <c r="H951" s="41"/>
      <c r="I951" s="41"/>
      <c r="J951" s="82"/>
      <c r="K951" s="290">
        <f t="shared" si="85"/>
        <v>0</v>
      </c>
      <c r="L951" s="291">
        <f t="shared" si="86"/>
        <v>0</v>
      </c>
      <c r="M951" s="290">
        <f>IF(P951="x",0,IF(I951&lt;(INDEX(Lookup!$U$2:$U$10,MATCH($D$43,Lookup!$S$2:$S$10,0))),0,ROUND(((_xlfn.DAYS(I951,H951)+1)*J951)/7,0)))</f>
        <v>0</v>
      </c>
      <c r="N951" s="408">
        <f t="shared" si="87"/>
        <v>0</v>
      </c>
      <c r="O951" s="332"/>
      <c r="P951" s="409"/>
      <c r="R951" s="457">
        <f t="shared" si="88"/>
        <v>0</v>
      </c>
      <c r="S951" s="469">
        <f t="shared" si="89"/>
        <v>0</v>
      </c>
    </row>
    <row r="952" spans="2:19" x14ac:dyDescent="0.35">
      <c r="B952" s="80"/>
      <c r="C952" s="119"/>
      <c r="D952" s="119"/>
      <c r="E952" s="84"/>
      <c r="F952" s="119"/>
      <c r="G952" s="120"/>
      <c r="H952" s="41"/>
      <c r="I952" s="41"/>
      <c r="J952" s="82"/>
      <c r="K952" s="290">
        <f t="shared" si="85"/>
        <v>0</v>
      </c>
      <c r="L952" s="291">
        <f t="shared" si="86"/>
        <v>0</v>
      </c>
      <c r="M952" s="290">
        <f>IF(P952="x",0,IF(I952&lt;(INDEX(Lookup!$U$2:$U$10,MATCH($D$43,Lookup!$S$2:$S$10,0))),0,ROUND(((_xlfn.DAYS(I952,H952)+1)*J952)/7,0)))</f>
        <v>0</v>
      </c>
      <c r="N952" s="408">
        <f t="shared" si="87"/>
        <v>0</v>
      </c>
      <c r="O952" s="332"/>
      <c r="P952" s="409"/>
      <c r="R952" s="457">
        <f t="shared" si="88"/>
        <v>0</v>
      </c>
      <c r="S952" s="469">
        <f t="shared" si="89"/>
        <v>0</v>
      </c>
    </row>
    <row r="953" spans="2:19" x14ac:dyDescent="0.35">
      <c r="B953" s="80"/>
      <c r="C953" s="119"/>
      <c r="D953" s="119"/>
      <c r="E953" s="84"/>
      <c r="F953" s="119"/>
      <c r="G953" s="120"/>
      <c r="H953" s="41"/>
      <c r="I953" s="41"/>
      <c r="J953" s="82"/>
      <c r="K953" s="290">
        <f t="shared" si="85"/>
        <v>0</v>
      </c>
      <c r="L953" s="291">
        <f t="shared" si="86"/>
        <v>0</v>
      </c>
      <c r="M953" s="290">
        <f>IF(P953="x",0,IF(I953&lt;(INDEX(Lookup!$U$2:$U$10,MATCH($D$43,Lookup!$S$2:$S$10,0))),0,ROUND(((_xlfn.DAYS(I953,H953)+1)*J953)/7,0)))</f>
        <v>0</v>
      </c>
      <c r="N953" s="408">
        <f t="shared" si="87"/>
        <v>0</v>
      </c>
      <c r="O953" s="332"/>
      <c r="P953" s="409"/>
      <c r="R953" s="457">
        <f t="shared" si="88"/>
        <v>0</v>
      </c>
      <c r="S953" s="469">
        <f t="shared" si="89"/>
        <v>0</v>
      </c>
    </row>
    <row r="954" spans="2:19" x14ac:dyDescent="0.35">
      <c r="B954" s="80"/>
      <c r="C954" s="119"/>
      <c r="D954" s="119"/>
      <c r="E954" s="84"/>
      <c r="F954" s="119"/>
      <c r="G954" s="120"/>
      <c r="H954" s="41"/>
      <c r="I954" s="41"/>
      <c r="J954" s="82"/>
      <c r="K954" s="290">
        <f t="shared" si="85"/>
        <v>0</v>
      </c>
      <c r="L954" s="291">
        <f t="shared" si="86"/>
        <v>0</v>
      </c>
      <c r="M954" s="290">
        <f>IF(P954="x",0,IF(I954&lt;(INDEX(Lookup!$U$2:$U$10,MATCH($D$43,Lookup!$S$2:$S$10,0))),0,ROUND(((_xlfn.DAYS(I954,H954)+1)*J954)/7,0)))</f>
        <v>0</v>
      </c>
      <c r="N954" s="408">
        <f t="shared" si="87"/>
        <v>0</v>
      </c>
      <c r="O954" s="332"/>
      <c r="P954" s="409"/>
      <c r="R954" s="457">
        <f t="shared" si="88"/>
        <v>0</v>
      </c>
      <c r="S954" s="469">
        <f t="shared" si="89"/>
        <v>0</v>
      </c>
    </row>
    <row r="955" spans="2:19" x14ac:dyDescent="0.35">
      <c r="B955" s="80"/>
      <c r="C955" s="119"/>
      <c r="D955" s="119"/>
      <c r="E955" s="84"/>
      <c r="F955" s="119"/>
      <c r="G955" s="120"/>
      <c r="H955" s="41"/>
      <c r="I955" s="41"/>
      <c r="J955" s="82"/>
      <c r="K955" s="290">
        <f t="shared" si="85"/>
        <v>0</v>
      </c>
      <c r="L955" s="291">
        <f t="shared" si="86"/>
        <v>0</v>
      </c>
      <c r="M955" s="290">
        <f>IF(P955="x",0,IF(I955&lt;(INDEX(Lookup!$U$2:$U$10,MATCH($D$43,Lookup!$S$2:$S$10,0))),0,ROUND(((_xlfn.DAYS(I955,H955)+1)*J955)/7,0)))</f>
        <v>0</v>
      </c>
      <c r="N955" s="408">
        <f t="shared" si="87"/>
        <v>0</v>
      </c>
      <c r="O955" s="332"/>
      <c r="P955" s="409"/>
      <c r="R955" s="457">
        <f t="shared" si="88"/>
        <v>0</v>
      </c>
      <c r="S955" s="469">
        <f t="shared" si="89"/>
        <v>0</v>
      </c>
    </row>
    <row r="956" spans="2:19" x14ac:dyDescent="0.35">
      <c r="B956" s="80"/>
      <c r="C956" s="119"/>
      <c r="D956" s="119"/>
      <c r="E956" s="84"/>
      <c r="F956" s="119"/>
      <c r="G956" s="120"/>
      <c r="H956" s="41"/>
      <c r="I956" s="41"/>
      <c r="J956" s="82"/>
      <c r="K956" s="290">
        <f t="shared" si="85"/>
        <v>0</v>
      </c>
      <c r="L956" s="291">
        <f t="shared" si="86"/>
        <v>0</v>
      </c>
      <c r="M956" s="290">
        <f>IF(P956="x",0,IF(I956&lt;(INDEX(Lookup!$U$2:$U$10,MATCH($D$43,Lookup!$S$2:$S$10,0))),0,ROUND(((_xlfn.DAYS(I956,H956)+1)*J956)/7,0)))</f>
        <v>0</v>
      </c>
      <c r="N956" s="408">
        <f t="shared" si="87"/>
        <v>0</v>
      </c>
      <c r="O956" s="332"/>
      <c r="P956" s="409"/>
      <c r="R956" s="457">
        <f t="shared" si="88"/>
        <v>0</v>
      </c>
      <c r="S956" s="469">
        <f t="shared" si="89"/>
        <v>0</v>
      </c>
    </row>
    <row r="957" spans="2:19" x14ac:dyDescent="0.35">
      <c r="B957" s="80"/>
      <c r="C957" s="119"/>
      <c r="D957" s="119"/>
      <c r="E957" s="84"/>
      <c r="F957" s="119"/>
      <c r="G957" s="120"/>
      <c r="H957" s="41"/>
      <c r="I957" s="41"/>
      <c r="J957" s="82"/>
      <c r="K957" s="290">
        <f t="shared" si="85"/>
        <v>0</v>
      </c>
      <c r="L957" s="291">
        <f t="shared" si="86"/>
        <v>0</v>
      </c>
      <c r="M957" s="290">
        <f>IF(P957="x",0,IF(I957&lt;(INDEX(Lookup!$U$2:$U$10,MATCH($D$43,Lookup!$S$2:$S$10,0))),0,ROUND(((_xlfn.DAYS(I957,H957)+1)*J957)/7,0)))</f>
        <v>0</v>
      </c>
      <c r="N957" s="408">
        <f t="shared" si="87"/>
        <v>0</v>
      </c>
      <c r="O957" s="332"/>
      <c r="P957" s="409"/>
      <c r="R957" s="457">
        <f t="shared" si="88"/>
        <v>0</v>
      </c>
      <c r="S957" s="469">
        <f t="shared" si="89"/>
        <v>0</v>
      </c>
    </row>
    <row r="958" spans="2:19" x14ac:dyDescent="0.35">
      <c r="B958" s="80"/>
      <c r="C958" s="119"/>
      <c r="D958" s="119"/>
      <c r="E958" s="84"/>
      <c r="F958" s="119"/>
      <c r="G958" s="120"/>
      <c r="H958" s="41"/>
      <c r="I958" s="41"/>
      <c r="J958" s="82"/>
      <c r="K958" s="290">
        <f t="shared" si="85"/>
        <v>0</v>
      </c>
      <c r="L958" s="291">
        <f t="shared" si="86"/>
        <v>0</v>
      </c>
      <c r="M958" s="290">
        <f>IF(P958="x",0,IF(I958&lt;(INDEX(Lookup!$U$2:$U$10,MATCH($D$43,Lookup!$S$2:$S$10,0))),0,ROUND(((_xlfn.DAYS(I958,H958)+1)*J958)/7,0)))</f>
        <v>0</v>
      </c>
      <c r="N958" s="408">
        <f t="shared" si="87"/>
        <v>0</v>
      </c>
      <c r="O958" s="332"/>
      <c r="P958" s="409"/>
      <c r="R958" s="457">
        <f t="shared" si="88"/>
        <v>0</v>
      </c>
      <c r="S958" s="469">
        <f t="shared" si="89"/>
        <v>0</v>
      </c>
    </row>
    <row r="959" spans="2:19" x14ac:dyDescent="0.35">
      <c r="B959" s="80"/>
      <c r="C959" s="119"/>
      <c r="D959" s="119"/>
      <c r="E959" s="84"/>
      <c r="F959" s="119"/>
      <c r="G959" s="120"/>
      <c r="H959" s="41"/>
      <c r="I959" s="41"/>
      <c r="J959" s="82"/>
      <c r="K959" s="290">
        <f t="shared" si="85"/>
        <v>0</v>
      </c>
      <c r="L959" s="291">
        <f t="shared" si="86"/>
        <v>0</v>
      </c>
      <c r="M959" s="290">
        <f>IF(P959="x",0,IF(I959&lt;(INDEX(Lookup!$U$2:$U$10,MATCH($D$43,Lookup!$S$2:$S$10,0))),0,ROUND(((_xlfn.DAYS(I959,H959)+1)*J959)/7,0)))</f>
        <v>0</v>
      </c>
      <c r="N959" s="408">
        <f t="shared" si="87"/>
        <v>0</v>
      </c>
      <c r="O959" s="332"/>
      <c r="P959" s="409"/>
      <c r="R959" s="457">
        <f t="shared" si="88"/>
        <v>0</v>
      </c>
      <c r="S959" s="469">
        <f t="shared" si="89"/>
        <v>0</v>
      </c>
    </row>
    <row r="960" spans="2:19" x14ac:dyDescent="0.35">
      <c r="B960" s="80"/>
      <c r="C960" s="119"/>
      <c r="D960" s="119"/>
      <c r="E960" s="84"/>
      <c r="F960" s="119"/>
      <c r="G960" s="120"/>
      <c r="H960" s="41"/>
      <c r="I960" s="41"/>
      <c r="J960" s="82"/>
      <c r="K960" s="290">
        <f t="shared" si="85"/>
        <v>0</v>
      </c>
      <c r="L960" s="291">
        <f t="shared" si="86"/>
        <v>0</v>
      </c>
      <c r="M960" s="290">
        <f>IF(P960="x",0,IF(I960&lt;(INDEX(Lookup!$U$2:$U$10,MATCH($D$43,Lookup!$S$2:$S$10,0))),0,ROUND(((_xlfn.DAYS(I960,H960)+1)*J960)/7,0)))</f>
        <v>0</v>
      </c>
      <c r="N960" s="408">
        <f t="shared" si="87"/>
        <v>0</v>
      </c>
      <c r="O960" s="332"/>
      <c r="P960" s="409"/>
      <c r="R960" s="457">
        <f t="shared" si="88"/>
        <v>0</v>
      </c>
      <c r="S960" s="469">
        <f t="shared" si="89"/>
        <v>0</v>
      </c>
    </row>
    <row r="961" spans="2:19" x14ac:dyDescent="0.35">
      <c r="B961" s="80"/>
      <c r="C961" s="119"/>
      <c r="D961" s="119"/>
      <c r="E961" s="84"/>
      <c r="F961" s="119"/>
      <c r="G961" s="120"/>
      <c r="H961" s="41"/>
      <c r="I961" s="41"/>
      <c r="J961" s="82"/>
      <c r="K961" s="290">
        <f t="shared" si="85"/>
        <v>0</v>
      </c>
      <c r="L961" s="291">
        <f t="shared" si="86"/>
        <v>0</v>
      </c>
      <c r="M961" s="290">
        <f>IF(P961="x",0,IF(I961&lt;(INDEX(Lookup!$U$2:$U$10,MATCH($D$43,Lookup!$S$2:$S$10,0))),0,ROUND(((_xlfn.DAYS(I961,H961)+1)*J961)/7,0)))</f>
        <v>0</v>
      </c>
      <c r="N961" s="408">
        <f t="shared" si="87"/>
        <v>0</v>
      </c>
      <c r="O961" s="332"/>
      <c r="P961" s="409"/>
      <c r="R961" s="457">
        <f t="shared" si="88"/>
        <v>0</v>
      </c>
      <c r="S961" s="469">
        <f t="shared" si="89"/>
        <v>0</v>
      </c>
    </row>
    <row r="962" spans="2:19" x14ac:dyDescent="0.35">
      <c r="B962" s="80"/>
      <c r="C962" s="119"/>
      <c r="D962" s="119"/>
      <c r="E962" s="84"/>
      <c r="F962" s="119"/>
      <c r="G962" s="120"/>
      <c r="H962" s="41"/>
      <c r="I962" s="41"/>
      <c r="J962" s="82"/>
      <c r="K962" s="290">
        <f t="shared" si="85"/>
        <v>0</v>
      </c>
      <c r="L962" s="291">
        <f t="shared" si="86"/>
        <v>0</v>
      </c>
      <c r="M962" s="290">
        <f>IF(P962="x",0,IF(I962&lt;(INDEX(Lookup!$U$2:$U$10,MATCH($D$43,Lookup!$S$2:$S$10,0))),0,ROUND(((_xlfn.DAYS(I962,H962)+1)*J962)/7,0)))</f>
        <v>0</v>
      </c>
      <c r="N962" s="408">
        <f t="shared" si="87"/>
        <v>0</v>
      </c>
      <c r="O962" s="332"/>
      <c r="P962" s="409"/>
      <c r="R962" s="457">
        <f t="shared" si="88"/>
        <v>0</v>
      </c>
      <c r="S962" s="469">
        <f t="shared" si="89"/>
        <v>0</v>
      </c>
    </row>
    <row r="963" spans="2:19" x14ac:dyDescent="0.35">
      <c r="B963" s="80"/>
      <c r="C963" s="119"/>
      <c r="D963" s="119"/>
      <c r="E963" s="84"/>
      <c r="F963" s="119"/>
      <c r="G963" s="120"/>
      <c r="H963" s="41"/>
      <c r="I963" s="41"/>
      <c r="J963" s="82"/>
      <c r="K963" s="290">
        <f t="shared" si="85"/>
        <v>0</v>
      </c>
      <c r="L963" s="291">
        <f t="shared" si="86"/>
        <v>0</v>
      </c>
      <c r="M963" s="290">
        <f>IF(P963="x",0,IF(I963&lt;(INDEX(Lookup!$U$2:$U$10,MATCH($D$43,Lookup!$S$2:$S$10,0))),0,ROUND(((_xlfn.DAYS(I963,H963)+1)*J963)/7,0)))</f>
        <v>0</v>
      </c>
      <c r="N963" s="408">
        <f t="shared" si="87"/>
        <v>0</v>
      </c>
      <c r="O963" s="332"/>
      <c r="P963" s="409"/>
      <c r="R963" s="457">
        <f t="shared" si="88"/>
        <v>0</v>
      </c>
      <c r="S963" s="469">
        <f t="shared" si="89"/>
        <v>0</v>
      </c>
    </row>
    <row r="964" spans="2:19" x14ac:dyDescent="0.35">
      <c r="B964" s="80"/>
      <c r="C964" s="119"/>
      <c r="D964" s="119"/>
      <c r="E964" s="84"/>
      <c r="F964" s="119"/>
      <c r="G964" s="120"/>
      <c r="H964" s="41"/>
      <c r="I964" s="41"/>
      <c r="J964" s="82"/>
      <c r="K964" s="290">
        <f t="shared" si="85"/>
        <v>0</v>
      </c>
      <c r="L964" s="291">
        <f t="shared" si="86"/>
        <v>0</v>
      </c>
      <c r="M964" s="290">
        <f>IF(P964="x",0,IF(I964&lt;(INDEX(Lookup!$U$2:$U$10,MATCH($D$43,Lookup!$S$2:$S$10,0))),0,ROUND(((_xlfn.DAYS(I964,H964)+1)*J964)/7,0)))</f>
        <v>0</v>
      </c>
      <c r="N964" s="408">
        <f t="shared" si="87"/>
        <v>0</v>
      </c>
      <c r="O964" s="332"/>
      <c r="P964" s="409"/>
      <c r="R964" s="457">
        <f t="shared" si="88"/>
        <v>0</v>
      </c>
      <c r="S964" s="469">
        <f t="shared" si="89"/>
        <v>0</v>
      </c>
    </row>
    <row r="965" spans="2:19" x14ac:dyDescent="0.35">
      <c r="B965" s="80"/>
      <c r="C965" s="119"/>
      <c r="D965" s="119"/>
      <c r="E965" s="84"/>
      <c r="F965" s="119"/>
      <c r="G965" s="120"/>
      <c r="H965" s="41"/>
      <c r="I965" s="41"/>
      <c r="J965" s="82"/>
      <c r="K965" s="290">
        <f t="shared" si="85"/>
        <v>0</v>
      </c>
      <c r="L965" s="291">
        <f t="shared" si="86"/>
        <v>0</v>
      </c>
      <c r="M965" s="290">
        <f>IF(P965="x",0,IF(I965&lt;(INDEX(Lookup!$U$2:$U$10,MATCH($D$43,Lookup!$S$2:$S$10,0))),0,ROUND(((_xlfn.DAYS(I965,H965)+1)*J965)/7,0)))</f>
        <v>0</v>
      </c>
      <c r="N965" s="408">
        <f t="shared" si="87"/>
        <v>0</v>
      </c>
      <c r="O965" s="332"/>
      <c r="P965" s="409"/>
      <c r="R965" s="457">
        <f t="shared" si="88"/>
        <v>0</v>
      </c>
      <c r="S965" s="469">
        <f t="shared" si="89"/>
        <v>0</v>
      </c>
    </row>
    <row r="966" spans="2:19" x14ac:dyDescent="0.35">
      <c r="B966" s="80"/>
      <c r="C966" s="119"/>
      <c r="D966" s="119"/>
      <c r="E966" s="84"/>
      <c r="F966" s="119"/>
      <c r="G966" s="120"/>
      <c r="H966" s="41"/>
      <c r="I966" s="41"/>
      <c r="J966" s="82"/>
      <c r="K966" s="290">
        <f t="shared" si="85"/>
        <v>0</v>
      </c>
      <c r="L966" s="291">
        <f t="shared" si="86"/>
        <v>0</v>
      </c>
      <c r="M966" s="290">
        <f>IF(P966="x",0,IF(I966&lt;(INDEX(Lookup!$U$2:$U$10,MATCH($D$43,Lookup!$S$2:$S$10,0))),0,ROUND(((_xlfn.DAYS(I966,H966)+1)*J966)/7,0)))</f>
        <v>0</v>
      </c>
      <c r="N966" s="408">
        <f t="shared" si="87"/>
        <v>0</v>
      </c>
      <c r="O966" s="332"/>
      <c r="P966" s="409"/>
      <c r="R966" s="457">
        <f t="shared" si="88"/>
        <v>0</v>
      </c>
      <c r="S966" s="469">
        <f t="shared" si="89"/>
        <v>0</v>
      </c>
    </row>
    <row r="967" spans="2:19" x14ac:dyDescent="0.35">
      <c r="B967" s="80"/>
      <c r="C967" s="119"/>
      <c r="D967" s="119"/>
      <c r="E967" s="84"/>
      <c r="F967" s="119"/>
      <c r="G967" s="120"/>
      <c r="H967" s="41"/>
      <c r="I967" s="41"/>
      <c r="J967" s="82"/>
      <c r="K967" s="290">
        <f t="shared" si="85"/>
        <v>0</v>
      </c>
      <c r="L967" s="291">
        <f t="shared" si="86"/>
        <v>0</v>
      </c>
      <c r="M967" s="290">
        <f>IF(P967="x",0,IF(I967&lt;(INDEX(Lookup!$U$2:$U$10,MATCH($D$43,Lookup!$S$2:$S$10,0))),0,ROUND(((_xlfn.DAYS(I967,H967)+1)*J967)/7,0)))</f>
        <v>0</v>
      </c>
      <c r="N967" s="408">
        <f t="shared" si="87"/>
        <v>0</v>
      </c>
      <c r="O967" s="332"/>
      <c r="P967" s="409"/>
      <c r="R967" s="457">
        <f t="shared" si="88"/>
        <v>0</v>
      </c>
      <c r="S967" s="469">
        <f t="shared" si="89"/>
        <v>0</v>
      </c>
    </row>
    <row r="968" spans="2:19" x14ac:dyDescent="0.35">
      <c r="B968" s="80"/>
      <c r="C968" s="119"/>
      <c r="D968" s="119"/>
      <c r="E968" s="84"/>
      <c r="F968" s="119"/>
      <c r="G968" s="120"/>
      <c r="H968" s="41"/>
      <c r="I968" s="41"/>
      <c r="J968" s="82"/>
      <c r="K968" s="290">
        <f t="shared" si="85"/>
        <v>0</v>
      </c>
      <c r="L968" s="291">
        <f t="shared" si="86"/>
        <v>0</v>
      </c>
      <c r="M968" s="290">
        <f>IF(P968="x",0,IF(I968&lt;(INDEX(Lookup!$U$2:$U$10,MATCH($D$43,Lookup!$S$2:$S$10,0))),0,ROUND(((_xlfn.DAYS(I968,H968)+1)*J968)/7,0)))</f>
        <v>0</v>
      </c>
      <c r="N968" s="408">
        <f t="shared" si="87"/>
        <v>0</v>
      </c>
      <c r="O968" s="332"/>
      <c r="P968" s="409"/>
      <c r="R968" s="457">
        <f t="shared" si="88"/>
        <v>0</v>
      </c>
      <c r="S968" s="469">
        <f t="shared" si="89"/>
        <v>0</v>
      </c>
    </row>
    <row r="969" spans="2:19" x14ac:dyDescent="0.35">
      <c r="B969" s="80"/>
      <c r="C969" s="119"/>
      <c r="D969" s="119"/>
      <c r="E969" s="84"/>
      <c r="F969" s="119"/>
      <c r="G969" s="120"/>
      <c r="H969" s="41"/>
      <c r="I969" s="41"/>
      <c r="J969" s="82"/>
      <c r="K969" s="290">
        <f t="shared" si="85"/>
        <v>0</v>
      </c>
      <c r="L969" s="291">
        <f t="shared" si="86"/>
        <v>0</v>
      </c>
      <c r="M969" s="290">
        <f>IF(P969="x",0,IF(I969&lt;(INDEX(Lookup!$U$2:$U$10,MATCH($D$43,Lookup!$S$2:$S$10,0))),0,ROUND(((_xlfn.DAYS(I969,H969)+1)*J969)/7,0)))</f>
        <v>0</v>
      </c>
      <c r="N969" s="408">
        <f t="shared" si="87"/>
        <v>0</v>
      </c>
      <c r="O969" s="332"/>
      <c r="P969" s="409"/>
      <c r="R969" s="457">
        <f t="shared" si="88"/>
        <v>0</v>
      </c>
      <c r="S969" s="469">
        <f t="shared" si="89"/>
        <v>0</v>
      </c>
    </row>
    <row r="970" spans="2:19" x14ac:dyDescent="0.35">
      <c r="B970" s="80"/>
      <c r="C970" s="119"/>
      <c r="D970" s="119"/>
      <c r="E970" s="84"/>
      <c r="F970" s="119"/>
      <c r="G970" s="120"/>
      <c r="H970" s="41"/>
      <c r="I970" s="41"/>
      <c r="J970" s="82"/>
      <c r="K970" s="290">
        <f t="shared" si="85"/>
        <v>0</v>
      </c>
      <c r="L970" s="291">
        <f t="shared" si="86"/>
        <v>0</v>
      </c>
      <c r="M970" s="290">
        <f>IF(P970="x",0,IF(I970&lt;(INDEX(Lookup!$U$2:$U$10,MATCH($D$43,Lookup!$S$2:$S$10,0))),0,ROUND(((_xlfn.DAYS(I970,H970)+1)*J970)/7,0)))</f>
        <v>0</v>
      </c>
      <c r="N970" s="408">
        <f t="shared" si="87"/>
        <v>0</v>
      </c>
      <c r="O970" s="332"/>
      <c r="P970" s="409"/>
      <c r="R970" s="457">
        <f t="shared" si="88"/>
        <v>0</v>
      </c>
      <c r="S970" s="469">
        <f t="shared" si="89"/>
        <v>0</v>
      </c>
    </row>
    <row r="971" spans="2:19" x14ac:dyDescent="0.35">
      <c r="B971" s="80"/>
      <c r="C971" s="119"/>
      <c r="D971" s="119"/>
      <c r="E971" s="84"/>
      <c r="F971" s="119"/>
      <c r="G971" s="120"/>
      <c r="H971" s="41"/>
      <c r="I971" s="41"/>
      <c r="J971" s="82"/>
      <c r="K971" s="290">
        <f t="shared" si="85"/>
        <v>0</v>
      </c>
      <c r="L971" s="291">
        <f t="shared" si="86"/>
        <v>0</v>
      </c>
      <c r="M971" s="290">
        <f>IF(P971="x",0,IF(I971&lt;(INDEX(Lookup!$U$2:$U$10,MATCH($D$43,Lookup!$S$2:$S$10,0))),0,ROUND(((_xlfn.DAYS(I971,H971)+1)*J971)/7,0)))</f>
        <v>0</v>
      </c>
      <c r="N971" s="408">
        <f t="shared" si="87"/>
        <v>0</v>
      </c>
      <c r="O971" s="332"/>
      <c r="P971" s="409"/>
      <c r="R971" s="457">
        <f t="shared" si="88"/>
        <v>0</v>
      </c>
      <c r="S971" s="469">
        <f t="shared" si="89"/>
        <v>0</v>
      </c>
    </row>
    <row r="972" spans="2:19" x14ac:dyDescent="0.35">
      <c r="B972" s="80"/>
      <c r="C972" s="119"/>
      <c r="D972" s="119"/>
      <c r="E972" s="84"/>
      <c r="F972" s="119"/>
      <c r="G972" s="120"/>
      <c r="H972" s="41"/>
      <c r="I972" s="41"/>
      <c r="J972" s="82"/>
      <c r="K972" s="290">
        <f t="shared" si="85"/>
        <v>0</v>
      </c>
      <c r="L972" s="291">
        <f t="shared" si="86"/>
        <v>0</v>
      </c>
      <c r="M972" s="290">
        <f>IF(P972="x",0,IF(I972&lt;(INDEX(Lookup!$U$2:$U$10,MATCH($D$43,Lookup!$S$2:$S$10,0))),0,ROUND(((_xlfn.DAYS(I972,H972)+1)*J972)/7,0)))</f>
        <v>0</v>
      </c>
      <c r="N972" s="408">
        <f t="shared" si="87"/>
        <v>0</v>
      </c>
      <c r="O972" s="332"/>
      <c r="P972" s="409"/>
      <c r="R972" s="457">
        <f t="shared" si="88"/>
        <v>0</v>
      </c>
      <c r="S972" s="469">
        <f t="shared" si="89"/>
        <v>0</v>
      </c>
    </row>
    <row r="973" spans="2:19" x14ac:dyDescent="0.35">
      <c r="B973" s="80"/>
      <c r="C973" s="119"/>
      <c r="D973" s="119"/>
      <c r="E973" s="84"/>
      <c r="F973" s="119"/>
      <c r="G973" s="120"/>
      <c r="H973" s="41"/>
      <c r="I973" s="41"/>
      <c r="J973" s="82"/>
      <c r="K973" s="290">
        <f t="shared" si="85"/>
        <v>0</v>
      </c>
      <c r="L973" s="291">
        <f t="shared" si="86"/>
        <v>0</v>
      </c>
      <c r="M973" s="290">
        <f>IF(P973="x",0,IF(I973&lt;(INDEX(Lookup!$U$2:$U$10,MATCH($D$43,Lookup!$S$2:$S$10,0))),0,ROUND(((_xlfn.DAYS(I973,H973)+1)*J973)/7,0)))</f>
        <v>0</v>
      </c>
      <c r="N973" s="408">
        <f t="shared" si="87"/>
        <v>0</v>
      </c>
      <c r="O973" s="332"/>
      <c r="P973" s="409"/>
      <c r="R973" s="457">
        <f t="shared" si="88"/>
        <v>0</v>
      </c>
      <c r="S973" s="469">
        <f t="shared" si="89"/>
        <v>0</v>
      </c>
    </row>
    <row r="974" spans="2:19" x14ac:dyDescent="0.35">
      <c r="B974" s="80"/>
      <c r="C974" s="119"/>
      <c r="D974" s="119"/>
      <c r="E974" s="84"/>
      <c r="F974" s="119"/>
      <c r="G974" s="120"/>
      <c r="H974" s="41"/>
      <c r="I974" s="41"/>
      <c r="J974" s="82"/>
      <c r="K974" s="290">
        <f t="shared" si="85"/>
        <v>0</v>
      </c>
      <c r="L974" s="291">
        <f t="shared" si="86"/>
        <v>0</v>
      </c>
      <c r="M974" s="290">
        <f>IF(P974="x",0,IF(I974&lt;(INDEX(Lookup!$U$2:$U$10,MATCH($D$43,Lookup!$S$2:$S$10,0))),0,ROUND(((_xlfn.DAYS(I974,H974)+1)*J974)/7,0)))</f>
        <v>0</v>
      </c>
      <c r="N974" s="408">
        <f t="shared" si="87"/>
        <v>0</v>
      </c>
      <c r="O974" s="332"/>
      <c r="P974" s="409"/>
      <c r="R974" s="457">
        <f t="shared" si="88"/>
        <v>0</v>
      </c>
      <c r="S974" s="469">
        <f t="shared" si="89"/>
        <v>0</v>
      </c>
    </row>
    <row r="975" spans="2:19" x14ac:dyDescent="0.35">
      <c r="B975" s="80"/>
      <c r="C975" s="119"/>
      <c r="D975" s="119"/>
      <c r="E975" s="84"/>
      <c r="F975" s="119"/>
      <c r="G975" s="120"/>
      <c r="H975" s="41"/>
      <c r="I975" s="41"/>
      <c r="J975" s="82"/>
      <c r="K975" s="290">
        <f t="shared" si="85"/>
        <v>0</v>
      </c>
      <c r="L975" s="291">
        <f t="shared" si="86"/>
        <v>0</v>
      </c>
      <c r="M975" s="290">
        <f>IF(P975="x",0,IF(I975&lt;(INDEX(Lookup!$U$2:$U$10,MATCH($D$43,Lookup!$S$2:$S$10,0))),0,ROUND(((_xlfn.DAYS(I975,H975)+1)*J975)/7,0)))</f>
        <v>0</v>
      </c>
      <c r="N975" s="408">
        <f t="shared" si="87"/>
        <v>0</v>
      </c>
      <c r="O975" s="332"/>
      <c r="P975" s="409"/>
      <c r="R975" s="457">
        <f t="shared" si="88"/>
        <v>0</v>
      </c>
      <c r="S975" s="469">
        <f t="shared" si="89"/>
        <v>0</v>
      </c>
    </row>
    <row r="976" spans="2:19" x14ac:dyDescent="0.35">
      <c r="B976" s="80"/>
      <c r="C976" s="119"/>
      <c r="D976" s="119"/>
      <c r="E976" s="84"/>
      <c r="F976" s="119"/>
      <c r="G976" s="120"/>
      <c r="H976" s="41"/>
      <c r="I976" s="41"/>
      <c r="J976" s="82"/>
      <c r="K976" s="290">
        <f t="shared" si="85"/>
        <v>0</v>
      </c>
      <c r="L976" s="291">
        <f t="shared" si="86"/>
        <v>0</v>
      </c>
      <c r="M976" s="290">
        <f>IF(P976="x",0,IF(I976&lt;(INDEX(Lookup!$U$2:$U$10,MATCH($D$43,Lookup!$S$2:$S$10,0))),0,ROUND(((_xlfn.DAYS(I976,H976)+1)*J976)/7,0)))</f>
        <v>0</v>
      </c>
      <c r="N976" s="408">
        <f t="shared" si="87"/>
        <v>0</v>
      </c>
      <c r="O976" s="332"/>
      <c r="P976" s="409"/>
      <c r="R976" s="457">
        <f t="shared" si="88"/>
        <v>0</v>
      </c>
      <c r="S976" s="469">
        <f t="shared" si="89"/>
        <v>0</v>
      </c>
    </row>
    <row r="977" spans="2:19" x14ac:dyDescent="0.35">
      <c r="B977" s="80"/>
      <c r="C977" s="119"/>
      <c r="D977" s="119"/>
      <c r="E977" s="84"/>
      <c r="F977" s="119"/>
      <c r="G977" s="120"/>
      <c r="H977" s="41"/>
      <c r="I977" s="41"/>
      <c r="J977" s="82"/>
      <c r="K977" s="290">
        <f t="shared" si="85"/>
        <v>0</v>
      </c>
      <c r="L977" s="291">
        <f t="shared" si="86"/>
        <v>0</v>
      </c>
      <c r="M977" s="290">
        <f>IF(P977="x",0,IF(I977&lt;(INDEX(Lookup!$U$2:$U$10,MATCH($D$43,Lookup!$S$2:$S$10,0))),0,ROUND(((_xlfn.DAYS(I977,H977)+1)*J977)/7,0)))</f>
        <v>0</v>
      </c>
      <c r="N977" s="408">
        <f t="shared" si="87"/>
        <v>0</v>
      </c>
      <c r="O977" s="332"/>
      <c r="P977" s="409"/>
      <c r="R977" s="457">
        <f t="shared" si="88"/>
        <v>0</v>
      </c>
      <c r="S977" s="469">
        <f t="shared" si="89"/>
        <v>0</v>
      </c>
    </row>
    <row r="978" spans="2:19" x14ac:dyDescent="0.35">
      <c r="B978" s="80"/>
      <c r="C978" s="119"/>
      <c r="D978" s="119"/>
      <c r="E978" s="84"/>
      <c r="F978" s="119"/>
      <c r="G978" s="120"/>
      <c r="H978" s="41"/>
      <c r="I978" s="41"/>
      <c r="J978" s="82"/>
      <c r="K978" s="290">
        <f t="shared" si="85"/>
        <v>0</v>
      </c>
      <c r="L978" s="291">
        <f t="shared" si="86"/>
        <v>0</v>
      </c>
      <c r="M978" s="290">
        <f>IF(P978="x",0,IF(I978&lt;(INDEX(Lookup!$U$2:$U$10,MATCH($D$43,Lookup!$S$2:$S$10,0))),0,ROUND(((_xlfn.DAYS(I978,H978)+1)*J978)/7,0)))</f>
        <v>0</v>
      </c>
      <c r="N978" s="408">
        <f t="shared" si="87"/>
        <v>0</v>
      </c>
      <c r="O978" s="332"/>
      <c r="P978" s="409"/>
      <c r="R978" s="457">
        <f t="shared" si="88"/>
        <v>0</v>
      </c>
      <c r="S978" s="469">
        <f t="shared" si="89"/>
        <v>0</v>
      </c>
    </row>
    <row r="979" spans="2:19" x14ac:dyDescent="0.35">
      <c r="B979" s="80"/>
      <c r="C979" s="119"/>
      <c r="D979" s="119"/>
      <c r="E979" s="84"/>
      <c r="F979" s="119"/>
      <c r="G979" s="120"/>
      <c r="H979" s="41"/>
      <c r="I979" s="41"/>
      <c r="J979" s="82"/>
      <c r="K979" s="290">
        <f t="shared" si="85"/>
        <v>0</v>
      </c>
      <c r="L979" s="291">
        <f t="shared" si="86"/>
        <v>0</v>
      </c>
      <c r="M979" s="290">
        <f>IF(P979="x",0,IF(I979&lt;(INDEX(Lookup!$U$2:$U$10,MATCH($D$43,Lookup!$S$2:$S$10,0))),0,ROUND(((_xlfn.DAYS(I979,H979)+1)*J979)/7,0)))</f>
        <v>0</v>
      </c>
      <c r="N979" s="408">
        <f t="shared" si="87"/>
        <v>0</v>
      </c>
      <c r="O979" s="332"/>
      <c r="P979" s="409"/>
      <c r="R979" s="457">
        <f t="shared" si="88"/>
        <v>0</v>
      </c>
      <c r="S979" s="469">
        <f t="shared" si="89"/>
        <v>0</v>
      </c>
    </row>
    <row r="980" spans="2:19" x14ac:dyDescent="0.35">
      <c r="B980" s="80"/>
      <c r="C980" s="119"/>
      <c r="D980" s="119"/>
      <c r="E980" s="84"/>
      <c r="F980" s="119"/>
      <c r="G980" s="120"/>
      <c r="H980" s="41"/>
      <c r="I980" s="41"/>
      <c r="J980" s="82"/>
      <c r="K980" s="290">
        <f t="shared" si="85"/>
        <v>0</v>
      </c>
      <c r="L980" s="291">
        <f t="shared" si="86"/>
        <v>0</v>
      </c>
      <c r="M980" s="290">
        <f>IF(P980="x",0,IF(I980&lt;(INDEX(Lookup!$U$2:$U$10,MATCH($D$43,Lookup!$S$2:$S$10,0))),0,ROUND(((_xlfn.DAYS(I980,H980)+1)*J980)/7,0)))</f>
        <v>0</v>
      </c>
      <c r="N980" s="408">
        <f t="shared" si="87"/>
        <v>0</v>
      </c>
      <c r="O980" s="332"/>
      <c r="P980" s="409"/>
      <c r="R980" s="457">
        <f t="shared" si="88"/>
        <v>0</v>
      </c>
      <c r="S980" s="469">
        <f t="shared" si="89"/>
        <v>0</v>
      </c>
    </row>
    <row r="981" spans="2:19" x14ac:dyDescent="0.35">
      <c r="B981" s="80"/>
      <c r="C981" s="119"/>
      <c r="D981" s="119"/>
      <c r="E981" s="84"/>
      <c r="F981" s="119"/>
      <c r="G981" s="120"/>
      <c r="H981" s="41"/>
      <c r="I981" s="41"/>
      <c r="J981" s="82"/>
      <c r="K981" s="290">
        <f t="shared" si="85"/>
        <v>0</v>
      </c>
      <c r="L981" s="291">
        <f t="shared" si="86"/>
        <v>0</v>
      </c>
      <c r="M981" s="290">
        <f>IF(P981="x",0,IF(I981&lt;(INDEX(Lookup!$U$2:$U$10,MATCH($D$43,Lookup!$S$2:$S$10,0))),0,ROUND(((_xlfn.DAYS(I981,H981)+1)*J981)/7,0)))</f>
        <v>0</v>
      </c>
      <c r="N981" s="408">
        <f t="shared" si="87"/>
        <v>0</v>
      </c>
      <c r="O981" s="332"/>
      <c r="P981" s="409"/>
      <c r="R981" s="457">
        <f t="shared" si="88"/>
        <v>0</v>
      </c>
      <c r="S981" s="469">
        <f t="shared" si="89"/>
        <v>0</v>
      </c>
    </row>
    <row r="982" spans="2:19" x14ac:dyDescent="0.35">
      <c r="B982" s="80"/>
      <c r="C982" s="119"/>
      <c r="D982" s="119"/>
      <c r="E982" s="84"/>
      <c r="F982" s="119"/>
      <c r="G982" s="120"/>
      <c r="H982" s="41"/>
      <c r="I982" s="41"/>
      <c r="J982" s="82"/>
      <c r="K982" s="290">
        <f t="shared" si="85"/>
        <v>0</v>
      </c>
      <c r="L982" s="291">
        <f t="shared" si="86"/>
        <v>0</v>
      </c>
      <c r="M982" s="290">
        <f>IF(P982="x",0,IF(I982&lt;(INDEX(Lookup!$U$2:$U$10,MATCH($D$43,Lookup!$S$2:$S$10,0))),0,ROUND(((_xlfn.DAYS(I982,H982)+1)*J982)/7,0)))</f>
        <v>0</v>
      </c>
      <c r="N982" s="408">
        <f t="shared" si="87"/>
        <v>0</v>
      </c>
      <c r="O982" s="332"/>
      <c r="P982" s="409"/>
      <c r="R982" s="457">
        <f t="shared" si="88"/>
        <v>0</v>
      </c>
      <c r="S982" s="469">
        <f t="shared" si="89"/>
        <v>0</v>
      </c>
    </row>
    <row r="983" spans="2:19" x14ac:dyDescent="0.35">
      <c r="B983" s="80"/>
      <c r="C983" s="119"/>
      <c r="D983" s="119"/>
      <c r="E983" s="84"/>
      <c r="F983" s="119"/>
      <c r="G983" s="120"/>
      <c r="H983" s="41"/>
      <c r="I983" s="41"/>
      <c r="J983" s="82"/>
      <c r="K983" s="290">
        <f t="shared" si="85"/>
        <v>0</v>
      </c>
      <c r="L983" s="291">
        <f t="shared" si="86"/>
        <v>0</v>
      </c>
      <c r="M983" s="290">
        <f>IF(P983="x",0,IF(I983&lt;(INDEX(Lookup!$U$2:$U$10,MATCH($D$43,Lookup!$S$2:$S$10,0))),0,ROUND(((_xlfn.DAYS(I983,H983)+1)*J983)/7,0)))</f>
        <v>0</v>
      </c>
      <c r="N983" s="408">
        <f t="shared" si="87"/>
        <v>0</v>
      </c>
      <c r="O983" s="332"/>
      <c r="P983" s="409"/>
      <c r="R983" s="457">
        <f t="shared" si="88"/>
        <v>0</v>
      </c>
      <c r="S983" s="469">
        <f t="shared" si="89"/>
        <v>0</v>
      </c>
    </row>
    <row r="984" spans="2:19" x14ac:dyDescent="0.35">
      <c r="B984" s="80"/>
      <c r="C984" s="119"/>
      <c r="D984" s="119"/>
      <c r="E984" s="84"/>
      <c r="F984" s="119"/>
      <c r="G984" s="120"/>
      <c r="H984" s="41"/>
      <c r="I984" s="41"/>
      <c r="J984" s="82"/>
      <c r="K984" s="290">
        <f t="shared" si="85"/>
        <v>0</v>
      </c>
      <c r="L984" s="291">
        <f t="shared" si="86"/>
        <v>0</v>
      </c>
      <c r="M984" s="290">
        <f>IF(P984="x",0,IF(I984&lt;(INDEX(Lookup!$U$2:$U$10,MATCH($D$43,Lookup!$S$2:$S$10,0))),0,ROUND(((_xlfn.DAYS(I984,H984)+1)*J984)/7,0)))</f>
        <v>0</v>
      </c>
      <c r="N984" s="408">
        <f t="shared" si="87"/>
        <v>0</v>
      </c>
      <c r="O984" s="332"/>
      <c r="P984" s="409"/>
      <c r="R984" s="457">
        <f t="shared" si="88"/>
        <v>0</v>
      </c>
      <c r="S984" s="469">
        <f t="shared" si="89"/>
        <v>0</v>
      </c>
    </row>
    <row r="985" spans="2:19" x14ac:dyDescent="0.35">
      <c r="B985" s="80"/>
      <c r="C985" s="119"/>
      <c r="D985" s="119"/>
      <c r="E985" s="84"/>
      <c r="F985" s="119"/>
      <c r="G985" s="120"/>
      <c r="H985" s="41"/>
      <c r="I985" s="41"/>
      <c r="J985" s="82"/>
      <c r="K985" s="290">
        <f t="shared" si="85"/>
        <v>0</v>
      </c>
      <c r="L985" s="291">
        <f t="shared" si="86"/>
        <v>0</v>
      </c>
      <c r="M985" s="290">
        <f>IF(P985="x",0,IF(I985&lt;(INDEX(Lookup!$U$2:$U$10,MATCH($D$43,Lookup!$S$2:$S$10,0))),0,ROUND(((_xlfn.DAYS(I985,H985)+1)*J985)/7,0)))</f>
        <v>0</v>
      </c>
      <c r="N985" s="408">
        <f t="shared" si="87"/>
        <v>0</v>
      </c>
      <c r="O985" s="332"/>
      <c r="P985" s="409"/>
      <c r="R985" s="457">
        <f t="shared" si="88"/>
        <v>0</v>
      </c>
      <c r="S985" s="469">
        <f t="shared" si="89"/>
        <v>0</v>
      </c>
    </row>
    <row r="986" spans="2:19" x14ac:dyDescent="0.35">
      <c r="B986" s="80"/>
      <c r="C986" s="119"/>
      <c r="D986" s="119"/>
      <c r="E986" s="84"/>
      <c r="F986" s="119"/>
      <c r="G986" s="120"/>
      <c r="H986" s="41"/>
      <c r="I986" s="41"/>
      <c r="J986" s="82"/>
      <c r="K986" s="290">
        <f t="shared" si="85"/>
        <v>0</v>
      </c>
      <c r="L986" s="291">
        <f t="shared" si="86"/>
        <v>0</v>
      </c>
      <c r="M986" s="290">
        <f>IF(P986="x",0,IF(I986&lt;(INDEX(Lookup!$U$2:$U$10,MATCH($D$43,Lookup!$S$2:$S$10,0))),0,ROUND(((_xlfn.DAYS(I986,H986)+1)*J986)/7,0)))</f>
        <v>0</v>
      </c>
      <c r="N986" s="408">
        <f t="shared" si="87"/>
        <v>0</v>
      </c>
      <c r="O986" s="332"/>
      <c r="P986" s="409"/>
      <c r="R986" s="457">
        <f t="shared" si="88"/>
        <v>0</v>
      </c>
      <c r="S986" s="469">
        <f t="shared" si="89"/>
        <v>0</v>
      </c>
    </row>
    <row r="987" spans="2:19" x14ac:dyDescent="0.35">
      <c r="B987" s="80"/>
      <c r="C987" s="119"/>
      <c r="D987" s="119"/>
      <c r="E987" s="84"/>
      <c r="F987" s="119"/>
      <c r="G987" s="120"/>
      <c r="H987" s="41"/>
      <c r="I987" s="41"/>
      <c r="J987" s="82"/>
      <c r="K987" s="290">
        <f t="shared" si="85"/>
        <v>0</v>
      </c>
      <c r="L987" s="291">
        <f t="shared" si="86"/>
        <v>0</v>
      </c>
      <c r="M987" s="290">
        <f>IF(P987="x",0,IF(I987&lt;(INDEX(Lookup!$U$2:$U$10,MATCH($D$43,Lookup!$S$2:$S$10,0))),0,ROUND(((_xlfn.DAYS(I987,H987)+1)*J987)/7,0)))</f>
        <v>0</v>
      </c>
      <c r="N987" s="408">
        <f t="shared" si="87"/>
        <v>0</v>
      </c>
      <c r="O987" s="332"/>
      <c r="P987" s="409"/>
      <c r="R987" s="457">
        <f t="shared" si="88"/>
        <v>0</v>
      </c>
      <c r="S987" s="469">
        <f t="shared" si="89"/>
        <v>0</v>
      </c>
    </row>
    <row r="988" spans="2:19" x14ac:dyDescent="0.35">
      <c r="B988" s="80"/>
      <c r="C988" s="119"/>
      <c r="D988" s="119"/>
      <c r="E988" s="84"/>
      <c r="F988" s="119"/>
      <c r="G988" s="120"/>
      <c r="H988" s="41"/>
      <c r="I988" s="41"/>
      <c r="J988" s="82"/>
      <c r="K988" s="290">
        <f t="shared" si="85"/>
        <v>0</v>
      </c>
      <c r="L988" s="291">
        <f t="shared" si="86"/>
        <v>0</v>
      </c>
      <c r="M988" s="290">
        <f>IF(P988="x",0,IF(I988&lt;(INDEX(Lookup!$U$2:$U$10,MATCH($D$43,Lookup!$S$2:$S$10,0))),0,ROUND(((_xlfn.DAYS(I988,H988)+1)*J988)/7,0)))</f>
        <v>0</v>
      </c>
      <c r="N988" s="408">
        <f t="shared" si="87"/>
        <v>0</v>
      </c>
      <c r="O988" s="332"/>
      <c r="P988" s="409"/>
      <c r="R988" s="457">
        <f t="shared" si="88"/>
        <v>0</v>
      </c>
      <c r="S988" s="469">
        <f t="shared" si="89"/>
        <v>0</v>
      </c>
    </row>
    <row r="989" spans="2:19" x14ac:dyDescent="0.35">
      <c r="B989" s="80"/>
      <c r="C989" s="119"/>
      <c r="D989" s="119"/>
      <c r="E989" s="84"/>
      <c r="F989" s="119"/>
      <c r="G989" s="120"/>
      <c r="H989" s="41"/>
      <c r="I989" s="41"/>
      <c r="J989" s="82"/>
      <c r="K989" s="290">
        <f t="shared" si="85"/>
        <v>0</v>
      </c>
      <c r="L989" s="291">
        <f t="shared" si="86"/>
        <v>0</v>
      </c>
      <c r="M989" s="290">
        <f>IF(P989="x",0,IF(I989&lt;(INDEX(Lookup!$U$2:$U$10,MATCH($D$43,Lookup!$S$2:$S$10,0))),0,ROUND(((_xlfn.DAYS(I989,H989)+1)*J989)/7,0)))</f>
        <v>0</v>
      </c>
      <c r="N989" s="408">
        <f t="shared" si="87"/>
        <v>0</v>
      </c>
      <c r="O989" s="332"/>
      <c r="P989" s="409"/>
      <c r="R989" s="457">
        <f t="shared" si="88"/>
        <v>0</v>
      </c>
      <c r="S989" s="469">
        <f t="shared" si="89"/>
        <v>0</v>
      </c>
    </row>
    <row r="990" spans="2:19" x14ac:dyDescent="0.35">
      <c r="B990" s="80"/>
      <c r="C990" s="119"/>
      <c r="D990" s="119"/>
      <c r="E990" s="84"/>
      <c r="F990" s="119"/>
      <c r="G990" s="120"/>
      <c r="H990" s="41"/>
      <c r="I990" s="41"/>
      <c r="J990" s="82"/>
      <c r="K990" s="290">
        <f t="shared" si="85"/>
        <v>0</v>
      </c>
      <c r="L990" s="291">
        <f t="shared" si="86"/>
        <v>0</v>
      </c>
      <c r="M990" s="290">
        <f>IF(P990="x",0,IF(I990&lt;(INDEX(Lookup!$U$2:$U$10,MATCH($D$43,Lookup!$S$2:$S$10,0))),0,ROUND(((_xlfn.DAYS(I990,H990)+1)*J990)/7,0)))</f>
        <v>0</v>
      </c>
      <c r="N990" s="408">
        <f t="shared" si="87"/>
        <v>0</v>
      </c>
      <c r="O990" s="332"/>
      <c r="P990" s="409"/>
      <c r="R990" s="457">
        <f t="shared" si="88"/>
        <v>0</v>
      </c>
      <c r="S990" s="469">
        <f t="shared" si="89"/>
        <v>0</v>
      </c>
    </row>
    <row r="991" spans="2:19" x14ac:dyDescent="0.35">
      <c r="B991" s="80"/>
      <c r="C991" s="119"/>
      <c r="D991" s="119"/>
      <c r="E991" s="84"/>
      <c r="F991" s="119"/>
      <c r="G991" s="120"/>
      <c r="H991" s="41"/>
      <c r="I991" s="41"/>
      <c r="J991" s="82"/>
      <c r="K991" s="290">
        <f t="shared" si="85"/>
        <v>0</v>
      </c>
      <c r="L991" s="291">
        <f t="shared" si="86"/>
        <v>0</v>
      </c>
      <c r="M991" s="290">
        <f>IF(P991="x",0,IF(I991&lt;(INDEX(Lookup!$U$2:$U$10,MATCH($D$43,Lookup!$S$2:$S$10,0))),0,ROUND(((_xlfn.DAYS(I991,H991)+1)*J991)/7,0)))</f>
        <v>0</v>
      </c>
      <c r="N991" s="408">
        <f t="shared" si="87"/>
        <v>0</v>
      </c>
      <c r="O991" s="332"/>
      <c r="P991" s="409"/>
      <c r="R991" s="457">
        <f t="shared" si="88"/>
        <v>0</v>
      </c>
      <c r="S991" s="469">
        <f t="shared" si="89"/>
        <v>0</v>
      </c>
    </row>
    <row r="992" spans="2:19" x14ac:dyDescent="0.35">
      <c r="B992" s="80"/>
      <c r="C992" s="119"/>
      <c r="D992" s="119"/>
      <c r="E992" s="84"/>
      <c r="F992" s="119"/>
      <c r="G992" s="120"/>
      <c r="H992" s="41"/>
      <c r="I992" s="41"/>
      <c r="J992" s="82"/>
      <c r="K992" s="290">
        <f t="shared" si="85"/>
        <v>0</v>
      </c>
      <c r="L992" s="291">
        <f t="shared" si="86"/>
        <v>0</v>
      </c>
      <c r="M992" s="290">
        <f>IF(P992="x",0,IF(I992&lt;(INDEX(Lookup!$U$2:$U$10,MATCH($D$43,Lookup!$S$2:$S$10,0))),0,ROUND(((_xlfn.DAYS(I992,H992)+1)*J992)/7,0)))</f>
        <v>0</v>
      </c>
      <c r="N992" s="408">
        <f t="shared" si="87"/>
        <v>0</v>
      </c>
      <c r="O992" s="332"/>
      <c r="P992" s="409"/>
      <c r="R992" s="457">
        <f t="shared" si="88"/>
        <v>0</v>
      </c>
      <c r="S992" s="469">
        <f t="shared" si="89"/>
        <v>0</v>
      </c>
    </row>
    <row r="993" spans="2:19" x14ac:dyDescent="0.35">
      <c r="B993" s="80"/>
      <c r="C993" s="119"/>
      <c r="D993" s="119"/>
      <c r="E993" s="84"/>
      <c r="F993" s="119"/>
      <c r="G993" s="120"/>
      <c r="H993" s="41"/>
      <c r="I993" s="41"/>
      <c r="J993" s="82"/>
      <c r="K993" s="290">
        <f t="shared" si="85"/>
        <v>0</v>
      </c>
      <c r="L993" s="291">
        <f t="shared" si="86"/>
        <v>0</v>
      </c>
      <c r="M993" s="290">
        <f>IF(P993="x",0,IF(I993&lt;(INDEX(Lookup!$U$2:$U$10,MATCH($D$43,Lookup!$S$2:$S$10,0))),0,ROUND(((_xlfn.DAYS(I993,H993)+1)*J993)/7,0)))</f>
        <v>0</v>
      </c>
      <c r="N993" s="408">
        <f t="shared" si="87"/>
        <v>0</v>
      </c>
      <c r="O993" s="332"/>
      <c r="P993" s="409"/>
      <c r="R993" s="457">
        <f t="shared" si="88"/>
        <v>0</v>
      </c>
      <c r="S993" s="469">
        <f t="shared" si="89"/>
        <v>0</v>
      </c>
    </row>
    <row r="994" spans="2:19" x14ac:dyDescent="0.35">
      <c r="B994" s="80"/>
      <c r="C994" s="119"/>
      <c r="D994" s="119"/>
      <c r="E994" s="84"/>
      <c r="F994" s="119"/>
      <c r="G994" s="120"/>
      <c r="H994" s="41"/>
      <c r="I994" s="41"/>
      <c r="J994" s="82"/>
      <c r="K994" s="290">
        <f t="shared" si="85"/>
        <v>0</v>
      </c>
      <c r="L994" s="291">
        <f t="shared" si="86"/>
        <v>0</v>
      </c>
      <c r="M994" s="290">
        <f>IF(P994="x",0,IF(I994&lt;(INDEX(Lookup!$U$2:$U$10,MATCH($D$43,Lookup!$S$2:$S$10,0))),0,ROUND(((_xlfn.DAYS(I994,H994)+1)*J994)/7,0)))</f>
        <v>0</v>
      </c>
      <c r="N994" s="408">
        <f t="shared" si="87"/>
        <v>0</v>
      </c>
      <c r="O994" s="332"/>
      <c r="P994" s="409"/>
      <c r="R994" s="457">
        <f t="shared" si="88"/>
        <v>0</v>
      </c>
      <c r="S994" s="469">
        <f t="shared" si="89"/>
        <v>0</v>
      </c>
    </row>
    <row r="995" spans="2:19" x14ac:dyDescent="0.35">
      <c r="B995" s="80"/>
      <c r="C995" s="119"/>
      <c r="D995" s="119"/>
      <c r="E995" s="84"/>
      <c r="F995" s="119"/>
      <c r="G995" s="120"/>
      <c r="H995" s="41"/>
      <c r="I995" s="41"/>
      <c r="J995" s="82"/>
      <c r="K995" s="290">
        <f t="shared" si="85"/>
        <v>0</v>
      </c>
      <c r="L995" s="291">
        <f t="shared" si="86"/>
        <v>0</v>
      </c>
      <c r="M995" s="290">
        <f>IF(P995="x",0,IF(I995&lt;(INDEX(Lookup!$U$2:$U$10,MATCH($D$43,Lookup!$S$2:$S$10,0))),0,ROUND(((_xlfn.DAYS(I995,H995)+1)*J995)/7,0)))</f>
        <v>0</v>
      </c>
      <c r="N995" s="408">
        <f t="shared" si="87"/>
        <v>0</v>
      </c>
      <c r="O995" s="332"/>
      <c r="P995" s="409"/>
      <c r="R995" s="457">
        <f t="shared" si="88"/>
        <v>0</v>
      </c>
      <c r="S995" s="469">
        <f t="shared" si="89"/>
        <v>0</v>
      </c>
    </row>
    <row r="996" spans="2:19" x14ac:dyDescent="0.35">
      <c r="B996" s="80"/>
      <c r="C996" s="119"/>
      <c r="D996" s="119"/>
      <c r="E996" s="84"/>
      <c r="F996" s="119"/>
      <c r="G996" s="120"/>
      <c r="H996" s="41"/>
      <c r="I996" s="41"/>
      <c r="J996" s="82"/>
      <c r="K996" s="290">
        <f t="shared" si="85"/>
        <v>0</v>
      </c>
      <c r="L996" s="291">
        <f t="shared" si="86"/>
        <v>0</v>
      </c>
      <c r="M996" s="290">
        <f>IF(P996="x",0,IF(I996&lt;(INDEX(Lookup!$U$2:$U$10,MATCH($D$43,Lookup!$S$2:$S$10,0))),0,ROUND(((_xlfn.DAYS(I996,H996)+1)*J996)/7,0)))</f>
        <v>0</v>
      </c>
      <c r="N996" s="408">
        <f t="shared" si="87"/>
        <v>0</v>
      </c>
      <c r="O996" s="332"/>
      <c r="P996" s="409"/>
      <c r="R996" s="457">
        <f t="shared" si="88"/>
        <v>0</v>
      </c>
      <c r="S996" s="469">
        <f t="shared" si="89"/>
        <v>0</v>
      </c>
    </row>
    <row r="997" spans="2:19" x14ac:dyDescent="0.35">
      <c r="B997" s="80"/>
      <c r="C997" s="119"/>
      <c r="D997" s="119"/>
      <c r="E997" s="84"/>
      <c r="F997" s="119"/>
      <c r="G997" s="120"/>
      <c r="H997" s="41"/>
      <c r="I997" s="41"/>
      <c r="J997" s="82"/>
      <c r="K997" s="290">
        <f t="shared" si="85"/>
        <v>0</v>
      </c>
      <c r="L997" s="291">
        <f t="shared" si="86"/>
        <v>0</v>
      </c>
      <c r="M997" s="290">
        <f>IF(P997="x",0,IF(I997&lt;(INDEX(Lookup!$U$2:$U$10,MATCH($D$43,Lookup!$S$2:$S$10,0))),0,ROUND(((_xlfn.DAYS(I997,H997)+1)*J997)/7,0)))</f>
        <v>0</v>
      </c>
      <c r="N997" s="408">
        <f t="shared" si="87"/>
        <v>0</v>
      </c>
      <c r="O997" s="332"/>
      <c r="P997" s="409"/>
      <c r="R997" s="457">
        <f t="shared" si="88"/>
        <v>0</v>
      </c>
      <c r="S997" s="469">
        <f t="shared" si="89"/>
        <v>0</v>
      </c>
    </row>
    <row r="998" spans="2:19" x14ac:dyDescent="0.35">
      <c r="B998" s="80"/>
      <c r="C998" s="119"/>
      <c r="D998" s="119"/>
      <c r="E998" s="84"/>
      <c r="F998" s="119"/>
      <c r="G998" s="120"/>
      <c r="H998" s="41"/>
      <c r="I998" s="41"/>
      <c r="J998" s="82"/>
      <c r="K998" s="290">
        <f t="shared" si="85"/>
        <v>0</v>
      </c>
      <c r="L998" s="291">
        <f t="shared" si="86"/>
        <v>0</v>
      </c>
      <c r="M998" s="290">
        <f>IF(P998="x",0,IF(I998&lt;(INDEX(Lookup!$U$2:$U$10,MATCH($D$43,Lookup!$S$2:$S$10,0))),0,ROUND(((_xlfn.DAYS(I998,H998)+1)*J998)/7,0)))</f>
        <v>0</v>
      </c>
      <c r="N998" s="408">
        <f t="shared" si="87"/>
        <v>0</v>
      </c>
      <c r="O998" s="332"/>
      <c r="P998" s="409"/>
      <c r="R998" s="457">
        <f t="shared" si="88"/>
        <v>0</v>
      </c>
      <c r="S998" s="469">
        <f t="shared" si="89"/>
        <v>0</v>
      </c>
    </row>
    <row r="999" spans="2:19" x14ac:dyDescent="0.35">
      <c r="B999" s="80"/>
      <c r="C999" s="119"/>
      <c r="D999" s="119"/>
      <c r="E999" s="84"/>
      <c r="F999" s="119"/>
      <c r="G999" s="120"/>
      <c r="H999" s="41"/>
      <c r="I999" s="41"/>
      <c r="J999" s="82"/>
      <c r="K999" s="290">
        <f t="shared" si="85"/>
        <v>0</v>
      </c>
      <c r="L999" s="291">
        <f t="shared" si="86"/>
        <v>0</v>
      </c>
      <c r="M999" s="290">
        <f>IF(P999="x",0,IF(I999&lt;(INDEX(Lookup!$U$2:$U$10,MATCH($D$43,Lookup!$S$2:$S$10,0))),0,ROUND(((_xlfn.DAYS(I999,H999)+1)*J999)/7,0)))</f>
        <v>0</v>
      </c>
      <c r="N999" s="408">
        <f t="shared" si="87"/>
        <v>0</v>
      </c>
      <c r="O999" s="332"/>
      <c r="P999" s="409"/>
      <c r="R999" s="457">
        <f t="shared" si="88"/>
        <v>0</v>
      </c>
      <c r="S999" s="469">
        <f t="shared" si="89"/>
        <v>0</v>
      </c>
    </row>
    <row r="1000" spans="2:19" x14ac:dyDescent="0.35">
      <c r="B1000" s="80"/>
      <c r="C1000" s="119"/>
      <c r="D1000" s="119"/>
      <c r="E1000" s="84"/>
      <c r="F1000" s="119"/>
      <c r="G1000" s="120"/>
      <c r="H1000" s="41"/>
      <c r="I1000" s="41"/>
      <c r="J1000" s="82"/>
      <c r="K1000" s="290">
        <f t="shared" si="85"/>
        <v>0</v>
      </c>
      <c r="L1000" s="291">
        <f t="shared" si="86"/>
        <v>0</v>
      </c>
      <c r="M1000" s="290">
        <f>IF(P1000="x",0,IF(I1000&lt;(INDEX(Lookup!$U$2:$U$10,MATCH($D$43,Lookup!$S$2:$S$10,0))),0,ROUND(((_xlfn.DAYS(I1000,H1000)+1)*J1000)/7,0)))</f>
        <v>0</v>
      </c>
      <c r="N1000" s="408">
        <f t="shared" si="87"/>
        <v>0</v>
      </c>
      <c r="O1000" s="332"/>
      <c r="P1000" s="409"/>
      <c r="R1000" s="457">
        <f t="shared" si="88"/>
        <v>0</v>
      </c>
      <c r="S1000" s="469">
        <f t="shared" si="89"/>
        <v>0</v>
      </c>
    </row>
    <row r="1001" spans="2:19" x14ac:dyDescent="0.35">
      <c r="B1001" s="80"/>
      <c r="C1001" s="119"/>
      <c r="D1001" s="119"/>
      <c r="E1001" s="84"/>
      <c r="F1001" s="119"/>
      <c r="G1001" s="120"/>
      <c r="H1001" s="41"/>
      <c r="I1001" s="41"/>
      <c r="J1001" s="82"/>
      <c r="K1001" s="290">
        <f t="shared" si="85"/>
        <v>0</v>
      </c>
      <c r="L1001" s="291">
        <f t="shared" si="86"/>
        <v>0</v>
      </c>
      <c r="M1001" s="290">
        <f>IF(P1001="x",0,IF(I1001&lt;(INDEX(Lookup!$U$2:$U$10,MATCH($D$43,Lookup!$S$2:$S$10,0))),0,ROUND(((_xlfn.DAYS(I1001,H1001)+1)*J1001)/7,0)))</f>
        <v>0</v>
      </c>
      <c r="N1001" s="408">
        <f t="shared" si="87"/>
        <v>0</v>
      </c>
      <c r="O1001" s="332"/>
      <c r="P1001" s="409"/>
      <c r="R1001" s="457">
        <f t="shared" si="88"/>
        <v>0</v>
      </c>
      <c r="S1001" s="469">
        <f t="shared" si="89"/>
        <v>0</v>
      </c>
    </row>
    <row r="1002" spans="2:19" x14ac:dyDescent="0.35">
      <c r="B1002" s="80"/>
      <c r="C1002" s="119"/>
      <c r="D1002" s="119"/>
      <c r="E1002" s="84"/>
      <c r="F1002" s="119"/>
      <c r="G1002" s="120"/>
      <c r="H1002" s="41"/>
      <c r="I1002" s="41"/>
      <c r="J1002" s="82"/>
      <c r="K1002" s="290">
        <f t="shared" si="85"/>
        <v>0</v>
      </c>
      <c r="L1002" s="291">
        <f t="shared" si="86"/>
        <v>0</v>
      </c>
      <c r="M1002" s="290">
        <f>IF(P1002="x",0,IF(I1002&lt;(INDEX(Lookup!$U$2:$U$10,MATCH($D$43,Lookup!$S$2:$S$10,0))),0,ROUND(((_xlfn.DAYS(I1002,H1002)+1)*J1002)/7,0)))</f>
        <v>0</v>
      </c>
      <c r="N1002" s="408">
        <f t="shared" si="87"/>
        <v>0</v>
      </c>
      <c r="O1002" s="332"/>
      <c r="P1002" s="409"/>
      <c r="R1002" s="457">
        <f t="shared" si="88"/>
        <v>0</v>
      </c>
      <c r="S1002" s="469">
        <f t="shared" si="89"/>
        <v>0</v>
      </c>
    </row>
    <row r="1003" spans="2:19" x14ac:dyDescent="0.35">
      <c r="B1003" s="80"/>
      <c r="C1003" s="119"/>
      <c r="D1003" s="119"/>
      <c r="E1003" s="84"/>
      <c r="F1003" s="119"/>
      <c r="G1003" s="120"/>
      <c r="H1003" s="41"/>
      <c r="I1003" s="41"/>
      <c r="J1003" s="82"/>
      <c r="K1003" s="290">
        <f t="shared" si="85"/>
        <v>0</v>
      </c>
      <c r="L1003" s="291">
        <f t="shared" si="86"/>
        <v>0</v>
      </c>
      <c r="M1003" s="290">
        <f>IF(P1003="x",0,IF(I1003&lt;(INDEX(Lookup!$U$2:$U$10,MATCH($D$43,Lookup!$S$2:$S$10,0))),0,ROUND(((_xlfn.DAYS(I1003,H1003)+1)*J1003)/7,0)))</f>
        <v>0</v>
      </c>
      <c r="N1003" s="408">
        <f t="shared" si="87"/>
        <v>0</v>
      </c>
      <c r="O1003" s="332"/>
      <c r="P1003" s="409"/>
      <c r="R1003" s="457">
        <f t="shared" si="88"/>
        <v>0</v>
      </c>
      <c r="S1003" s="469">
        <f t="shared" si="89"/>
        <v>0</v>
      </c>
    </row>
    <row r="1004" spans="2:19" x14ac:dyDescent="0.35">
      <c r="B1004" s="80"/>
      <c r="C1004" s="119"/>
      <c r="D1004" s="119"/>
      <c r="E1004" s="84"/>
      <c r="F1004" s="119"/>
      <c r="G1004" s="120"/>
      <c r="H1004" s="41"/>
      <c r="I1004" s="41"/>
      <c r="J1004" s="82"/>
      <c r="K1004" s="290">
        <f t="shared" si="85"/>
        <v>0</v>
      </c>
      <c r="L1004" s="291">
        <f t="shared" si="86"/>
        <v>0</v>
      </c>
      <c r="M1004" s="290">
        <f>IF(P1004="x",0,IF(I1004&lt;(INDEX(Lookup!$U$2:$U$10,MATCH($D$43,Lookup!$S$2:$S$10,0))),0,ROUND(((_xlfn.DAYS(I1004,H1004)+1)*J1004)/7,0)))</f>
        <v>0</v>
      </c>
      <c r="N1004" s="408">
        <f t="shared" si="87"/>
        <v>0</v>
      </c>
      <c r="O1004" s="332"/>
      <c r="P1004" s="409"/>
      <c r="R1004" s="457">
        <f t="shared" si="88"/>
        <v>0</v>
      </c>
      <c r="S1004" s="469">
        <f t="shared" si="89"/>
        <v>0</v>
      </c>
    </row>
    <row r="1005" spans="2:19" x14ac:dyDescent="0.35">
      <c r="B1005" s="80"/>
      <c r="C1005" s="119"/>
      <c r="D1005" s="119"/>
      <c r="E1005" s="84"/>
      <c r="F1005" s="119"/>
      <c r="G1005" s="120"/>
      <c r="H1005" s="41"/>
      <c r="I1005" s="41"/>
      <c r="J1005" s="82"/>
      <c r="K1005" s="290">
        <f t="shared" si="85"/>
        <v>0</v>
      </c>
      <c r="L1005" s="291">
        <f t="shared" si="86"/>
        <v>0</v>
      </c>
      <c r="M1005" s="290">
        <f>IF(P1005="x",0,IF(I1005&lt;(INDEX(Lookup!$U$2:$U$10,MATCH($D$43,Lookup!$S$2:$S$10,0))),0,ROUND(((_xlfn.DAYS(I1005,H1005)+1)*J1005)/7,0)))</f>
        <v>0</v>
      </c>
      <c r="N1005" s="408">
        <f t="shared" si="87"/>
        <v>0</v>
      </c>
      <c r="O1005" s="332"/>
      <c r="P1005" s="409"/>
      <c r="R1005" s="457">
        <f t="shared" si="88"/>
        <v>0</v>
      </c>
      <c r="S1005" s="469">
        <f t="shared" si="89"/>
        <v>0</v>
      </c>
    </row>
    <row r="1006" spans="2:19" x14ac:dyDescent="0.35">
      <c r="B1006" s="80"/>
      <c r="C1006" s="119"/>
      <c r="D1006" s="119"/>
      <c r="E1006" s="84"/>
      <c r="F1006" s="119"/>
      <c r="G1006" s="120"/>
      <c r="H1006" s="41"/>
      <c r="I1006" s="41"/>
      <c r="J1006" s="82"/>
      <c r="K1006" s="290">
        <f t="shared" si="85"/>
        <v>0</v>
      </c>
      <c r="L1006" s="291">
        <f t="shared" si="86"/>
        <v>0</v>
      </c>
      <c r="M1006" s="290">
        <f>IF(P1006="x",0,IF(I1006&lt;(INDEX(Lookup!$U$2:$U$10,MATCH($D$43,Lookup!$S$2:$S$10,0))),0,ROUND(((_xlfn.DAYS(I1006,H1006)+1)*J1006)/7,0)))</f>
        <v>0</v>
      </c>
      <c r="N1006" s="408">
        <f t="shared" si="87"/>
        <v>0</v>
      </c>
      <c r="O1006" s="332"/>
      <c r="P1006" s="409"/>
      <c r="R1006" s="457">
        <f t="shared" si="88"/>
        <v>0</v>
      </c>
      <c r="S1006" s="469">
        <f t="shared" si="89"/>
        <v>0</v>
      </c>
    </row>
    <row r="1007" spans="2:19" x14ac:dyDescent="0.35">
      <c r="B1007" s="80"/>
      <c r="C1007" s="119"/>
      <c r="D1007" s="119"/>
      <c r="E1007" s="84"/>
      <c r="F1007" s="119"/>
      <c r="G1007" s="120"/>
      <c r="H1007" s="41"/>
      <c r="I1007" s="41"/>
      <c r="J1007" s="82"/>
      <c r="K1007" s="290">
        <f t="shared" ref="K1007:K1070" si="90">ROUND(((_xlfn.DAYS(I1007,H1007)+1)*J1007)/7,0)</f>
        <v>0</v>
      </c>
      <c r="L1007" s="291">
        <f t="shared" ref="L1007:L1070" si="91">K1007*$K$6</f>
        <v>0</v>
      </c>
      <c r="M1007" s="290">
        <f>IF(P1007="x",0,IF(I1007&lt;(INDEX(Lookup!$U$2:$U$10,MATCH($D$43,Lookup!$S$2:$S$10,0))),0,ROUND(((_xlfn.DAYS(I1007,H1007)+1)*J1007)/7,0)))</f>
        <v>0</v>
      </c>
      <c r="N1007" s="408">
        <f t="shared" ref="N1007:N1070" si="92">M1007*$K$6</f>
        <v>0</v>
      </c>
      <c r="O1007" s="332"/>
      <c r="P1007" s="409"/>
      <c r="R1007" s="457">
        <f t="shared" ref="R1007:R1070" si="93">L1007*$I$30</f>
        <v>0</v>
      </c>
      <c r="S1007" s="469">
        <f t="shared" ref="S1007:S1070" si="94">N1007*$I$40</f>
        <v>0</v>
      </c>
    </row>
    <row r="1008" spans="2:19" x14ac:dyDescent="0.35">
      <c r="B1008" s="80"/>
      <c r="C1008" s="119"/>
      <c r="D1008" s="119"/>
      <c r="E1008" s="84"/>
      <c r="F1008" s="119"/>
      <c r="G1008" s="120"/>
      <c r="H1008" s="41"/>
      <c r="I1008" s="41"/>
      <c r="J1008" s="82"/>
      <c r="K1008" s="290">
        <f t="shared" si="90"/>
        <v>0</v>
      </c>
      <c r="L1008" s="291">
        <f t="shared" si="91"/>
        <v>0</v>
      </c>
      <c r="M1008" s="290">
        <f>IF(P1008="x",0,IF(I1008&lt;(INDEX(Lookup!$U$2:$U$10,MATCH($D$43,Lookup!$S$2:$S$10,0))),0,ROUND(((_xlfn.DAYS(I1008,H1008)+1)*J1008)/7,0)))</f>
        <v>0</v>
      </c>
      <c r="N1008" s="408">
        <f t="shared" si="92"/>
        <v>0</v>
      </c>
      <c r="O1008" s="332"/>
      <c r="P1008" s="409"/>
      <c r="R1008" s="457">
        <f t="shared" si="93"/>
        <v>0</v>
      </c>
      <c r="S1008" s="469">
        <f t="shared" si="94"/>
        <v>0</v>
      </c>
    </row>
    <row r="1009" spans="2:19" x14ac:dyDescent="0.35">
      <c r="B1009" s="80"/>
      <c r="C1009" s="119"/>
      <c r="D1009" s="119"/>
      <c r="E1009" s="84"/>
      <c r="F1009" s="119"/>
      <c r="G1009" s="120"/>
      <c r="H1009" s="41"/>
      <c r="I1009" s="41"/>
      <c r="J1009" s="82"/>
      <c r="K1009" s="290">
        <f t="shared" si="90"/>
        <v>0</v>
      </c>
      <c r="L1009" s="291">
        <f t="shared" si="91"/>
        <v>0</v>
      </c>
      <c r="M1009" s="290">
        <f>IF(P1009="x",0,IF(I1009&lt;(INDEX(Lookup!$U$2:$U$10,MATCH($D$43,Lookup!$S$2:$S$10,0))),0,ROUND(((_xlfn.DAYS(I1009,H1009)+1)*J1009)/7,0)))</f>
        <v>0</v>
      </c>
      <c r="N1009" s="408">
        <f t="shared" si="92"/>
        <v>0</v>
      </c>
      <c r="O1009" s="332"/>
      <c r="P1009" s="409"/>
      <c r="R1009" s="457">
        <f t="shared" si="93"/>
        <v>0</v>
      </c>
      <c r="S1009" s="469">
        <f t="shared" si="94"/>
        <v>0</v>
      </c>
    </row>
    <row r="1010" spans="2:19" x14ac:dyDescent="0.35">
      <c r="B1010" s="80"/>
      <c r="C1010" s="119"/>
      <c r="D1010" s="119"/>
      <c r="E1010" s="84"/>
      <c r="F1010" s="119"/>
      <c r="G1010" s="120"/>
      <c r="H1010" s="41"/>
      <c r="I1010" s="41"/>
      <c r="J1010" s="82"/>
      <c r="K1010" s="290">
        <f t="shared" si="90"/>
        <v>0</v>
      </c>
      <c r="L1010" s="291">
        <f t="shared" si="91"/>
        <v>0</v>
      </c>
      <c r="M1010" s="290">
        <f>IF(P1010="x",0,IF(I1010&lt;(INDEX(Lookup!$U$2:$U$10,MATCH($D$43,Lookup!$S$2:$S$10,0))),0,ROUND(((_xlfn.DAYS(I1010,H1010)+1)*J1010)/7,0)))</f>
        <v>0</v>
      </c>
      <c r="N1010" s="408">
        <f t="shared" si="92"/>
        <v>0</v>
      </c>
      <c r="O1010" s="332"/>
      <c r="P1010" s="409"/>
      <c r="R1010" s="457">
        <f t="shared" si="93"/>
        <v>0</v>
      </c>
      <c r="S1010" s="469">
        <f t="shared" si="94"/>
        <v>0</v>
      </c>
    </row>
    <row r="1011" spans="2:19" x14ac:dyDescent="0.35">
      <c r="B1011" s="80"/>
      <c r="C1011" s="119"/>
      <c r="D1011" s="119"/>
      <c r="E1011" s="84"/>
      <c r="F1011" s="119"/>
      <c r="G1011" s="120"/>
      <c r="H1011" s="41"/>
      <c r="I1011" s="41"/>
      <c r="J1011" s="82"/>
      <c r="K1011" s="290">
        <f t="shared" si="90"/>
        <v>0</v>
      </c>
      <c r="L1011" s="291">
        <f t="shared" si="91"/>
        <v>0</v>
      </c>
      <c r="M1011" s="290">
        <f>IF(P1011="x",0,IF(I1011&lt;(INDEX(Lookup!$U$2:$U$10,MATCH($D$43,Lookup!$S$2:$S$10,0))),0,ROUND(((_xlfn.DAYS(I1011,H1011)+1)*J1011)/7,0)))</f>
        <v>0</v>
      </c>
      <c r="N1011" s="408">
        <f t="shared" si="92"/>
        <v>0</v>
      </c>
      <c r="O1011" s="332"/>
      <c r="P1011" s="409"/>
      <c r="R1011" s="457">
        <f t="shared" si="93"/>
        <v>0</v>
      </c>
      <c r="S1011" s="469">
        <f t="shared" si="94"/>
        <v>0</v>
      </c>
    </row>
    <row r="1012" spans="2:19" x14ac:dyDescent="0.35">
      <c r="B1012" s="80"/>
      <c r="C1012" s="119"/>
      <c r="D1012" s="119"/>
      <c r="E1012" s="84"/>
      <c r="F1012" s="119"/>
      <c r="G1012" s="120"/>
      <c r="H1012" s="41"/>
      <c r="I1012" s="41"/>
      <c r="J1012" s="82"/>
      <c r="K1012" s="290">
        <f t="shared" si="90"/>
        <v>0</v>
      </c>
      <c r="L1012" s="291">
        <f t="shared" si="91"/>
        <v>0</v>
      </c>
      <c r="M1012" s="290">
        <f>IF(P1012="x",0,IF(I1012&lt;(INDEX(Lookup!$U$2:$U$10,MATCH($D$43,Lookup!$S$2:$S$10,0))),0,ROUND(((_xlfn.DAYS(I1012,H1012)+1)*J1012)/7,0)))</f>
        <v>0</v>
      </c>
      <c r="N1012" s="408">
        <f t="shared" si="92"/>
        <v>0</v>
      </c>
      <c r="O1012" s="332"/>
      <c r="P1012" s="409"/>
      <c r="R1012" s="457">
        <f t="shared" si="93"/>
        <v>0</v>
      </c>
      <c r="S1012" s="469">
        <f t="shared" si="94"/>
        <v>0</v>
      </c>
    </row>
    <row r="1013" spans="2:19" x14ac:dyDescent="0.35">
      <c r="B1013" s="80"/>
      <c r="C1013" s="119"/>
      <c r="D1013" s="119"/>
      <c r="E1013" s="84"/>
      <c r="F1013" s="119"/>
      <c r="G1013" s="120"/>
      <c r="H1013" s="41"/>
      <c r="I1013" s="41"/>
      <c r="J1013" s="82"/>
      <c r="K1013" s="290">
        <f t="shared" si="90"/>
        <v>0</v>
      </c>
      <c r="L1013" s="291">
        <f t="shared" si="91"/>
        <v>0</v>
      </c>
      <c r="M1013" s="290">
        <f>IF(P1013="x",0,IF(I1013&lt;(INDEX(Lookup!$U$2:$U$10,MATCH($D$43,Lookup!$S$2:$S$10,0))),0,ROUND(((_xlfn.DAYS(I1013,H1013)+1)*J1013)/7,0)))</f>
        <v>0</v>
      </c>
      <c r="N1013" s="408">
        <f t="shared" si="92"/>
        <v>0</v>
      </c>
      <c r="O1013" s="332"/>
      <c r="P1013" s="409"/>
      <c r="R1013" s="457">
        <f t="shared" si="93"/>
        <v>0</v>
      </c>
      <c r="S1013" s="469">
        <f t="shared" si="94"/>
        <v>0</v>
      </c>
    </row>
    <row r="1014" spans="2:19" x14ac:dyDescent="0.35">
      <c r="B1014" s="80"/>
      <c r="C1014" s="119"/>
      <c r="D1014" s="119"/>
      <c r="E1014" s="84"/>
      <c r="F1014" s="119"/>
      <c r="G1014" s="120"/>
      <c r="H1014" s="41"/>
      <c r="I1014" s="41"/>
      <c r="J1014" s="82"/>
      <c r="K1014" s="290">
        <f t="shared" si="90"/>
        <v>0</v>
      </c>
      <c r="L1014" s="291">
        <f t="shared" si="91"/>
        <v>0</v>
      </c>
      <c r="M1014" s="290">
        <f>IF(P1014="x",0,IF(I1014&lt;(INDEX(Lookup!$U$2:$U$10,MATCH($D$43,Lookup!$S$2:$S$10,0))),0,ROUND(((_xlfn.DAYS(I1014,H1014)+1)*J1014)/7,0)))</f>
        <v>0</v>
      </c>
      <c r="N1014" s="408">
        <f t="shared" si="92"/>
        <v>0</v>
      </c>
      <c r="O1014" s="332"/>
      <c r="P1014" s="409"/>
      <c r="R1014" s="457">
        <f t="shared" si="93"/>
        <v>0</v>
      </c>
      <c r="S1014" s="469">
        <f t="shared" si="94"/>
        <v>0</v>
      </c>
    </row>
    <row r="1015" spans="2:19" x14ac:dyDescent="0.35">
      <c r="B1015" s="80"/>
      <c r="C1015" s="119"/>
      <c r="D1015" s="119"/>
      <c r="E1015" s="84"/>
      <c r="F1015" s="119"/>
      <c r="G1015" s="120"/>
      <c r="H1015" s="41"/>
      <c r="I1015" s="41"/>
      <c r="J1015" s="82"/>
      <c r="K1015" s="290">
        <f t="shared" si="90"/>
        <v>0</v>
      </c>
      <c r="L1015" s="291">
        <f t="shared" si="91"/>
        <v>0</v>
      </c>
      <c r="M1015" s="290">
        <f>IF(P1015="x",0,IF(I1015&lt;(INDEX(Lookup!$U$2:$U$10,MATCH($D$43,Lookup!$S$2:$S$10,0))),0,ROUND(((_xlfn.DAYS(I1015,H1015)+1)*J1015)/7,0)))</f>
        <v>0</v>
      </c>
      <c r="N1015" s="408">
        <f t="shared" si="92"/>
        <v>0</v>
      </c>
      <c r="O1015" s="332"/>
      <c r="P1015" s="409"/>
      <c r="R1015" s="457">
        <f t="shared" si="93"/>
        <v>0</v>
      </c>
      <c r="S1015" s="469">
        <f t="shared" si="94"/>
        <v>0</v>
      </c>
    </row>
    <row r="1016" spans="2:19" x14ac:dyDescent="0.35">
      <c r="B1016" s="80"/>
      <c r="C1016" s="119"/>
      <c r="D1016" s="119"/>
      <c r="E1016" s="84"/>
      <c r="F1016" s="119"/>
      <c r="G1016" s="120"/>
      <c r="H1016" s="41"/>
      <c r="I1016" s="41"/>
      <c r="J1016" s="82"/>
      <c r="K1016" s="290">
        <f t="shared" si="90"/>
        <v>0</v>
      </c>
      <c r="L1016" s="291">
        <f t="shared" si="91"/>
        <v>0</v>
      </c>
      <c r="M1016" s="290">
        <f>IF(P1016="x",0,IF(I1016&lt;(INDEX(Lookup!$U$2:$U$10,MATCH($D$43,Lookup!$S$2:$S$10,0))),0,ROUND(((_xlfn.DAYS(I1016,H1016)+1)*J1016)/7,0)))</f>
        <v>0</v>
      </c>
      <c r="N1016" s="408">
        <f t="shared" si="92"/>
        <v>0</v>
      </c>
      <c r="O1016" s="332"/>
      <c r="P1016" s="409"/>
      <c r="R1016" s="457">
        <f t="shared" si="93"/>
        <v>0</v>
      </c>
      <c r="S1016" s="469">
        <f t="shared" si="94"/>
        <v>0</v>
      </c>
    </row>
    <row r="1017" spans="2:19" x14ac:dyDescent="0.35">
      <c r="B1017" s="80"/>
      <c r="C1017" s="119"/>
      <c r="D1017" s="119"/>
      <c r="E1017" s="84"/>
      <c r="F1017" s="119"/>
      <c r="G1017" s="120"/>
      <c r="H1017" s="41"/>
      <c r="I1017" s="41"/>
      <c r="J1017" s="82"/>
      <c r="K1017" s="290">
        <f t="shared" si="90"/>
        <v>0</v>
      </c>
      <c r="L1017" s="291">
        <f t="shared" si="91"/>
        <v>0</v>
      </c>
      <c r="M1017" s="290">
        <f>IF(P1017="x",0,IF(I1017&lt;(INDEX(Lookup!$U$2:$U$10,MATCH($D$43,Lookup!$S$2:$S$10,0))),0,ROUND(((_xlfn.DAYS(I1017,H1017)+1)*J1017)/7,0)))</f>
        <v>0</v>
      </c>
      <c r="N1017" s="408">
        <f t="shared" si="92"/>
        <v>0</v>
      </c>
      <c r="O1017" s="332"/>
      <c r="P1017" s="409"/>
      <c r="R1017" s="457">
        <f t="shared" si="93"/>
        <v>0</v>
      </c>
      <c r="S1017" s="469">
        <f t="shared" si="94"/>
        <v>0</v>
      </c>
    </row>
    <row r="1018" spans="2:19" x14ac:dyDescent="0.35">
      <c r="B1018" s="80"/>
      <c r="C1018" s="119"/>
      <c r="D1018" s="119"/>
      <c r="E1018" s="84"/>
      <c r="F1018" s="119"/>
      <c r="G1018" s="120"/>
      <c r="H1018" s="41"/>
      <c r="I1018" s="41"/>
      <c r="J1018" s="82"/>
      <c r="K1018" s="290">
        <f t="shared" si="90"/>
        <v>0</v>
      </c>
      <c r="L1018" s="291">
        <f t="shared" si="91"/>
        <v>0</v>
      </c>
      <c r="M1018" s="290">
        <f>IF(P1018="x",0,IF(I1018&lt;(INDEX(Lookup!$U$2:$U$10,MATCH($D$43,Lookup!$S$2:$S$10,0))),0,ROUND(((_xlfn.DAYS(I1018,H1018)+1)*J1018)/7,0)))</f>
        <v>0</v>
      </c>
      <c r="N1018" s="408">
        <f t="shared" si="92"/>
        <v>0</v>
      </c>
      <c r="O1018" s="332"/>
      <c r="P1018" s="409"/>
      <c r="R1018" s="457">
        <f t="shared" si="93"/>
        <v>0</v>
      </c>
      <c r="S1018" s="469">
        <f t="shared" si="94"/>
        <v>0</v>
      </c>
    </row>
    <row r="1019" spans="2:19" x14ac:dyDescent="0.35">
      <c r="B1019" s="80"/>
      <c r="C1019" s="119"/>
      <c r="D1019" s="119"/>
      <c r="E1019" s="84"/>
      <c r="F1019" s="119"/>
      <c r="G1019" s="120"/>
      <c r="H1019" s="41"/>
      <c r="I1019" s="41"/>
      <c r="J1019" s="82"/>
      <c r="K1019" s="290">
        <f t="shared" si="90"/>
        <v>0</v>
      </c>
      <c r="L1019" s="291">
        <f t="shared" si="91"/>
        <v>0</v>
      </c>
      <c r="M1019" s="290">
        <f>IF(P1019="x",0,IF(I1019&lt;(INDEX(Lookup!$U$2:$U$10,MATCH($D$43,Lookup!$S$2:$S$10,0))),0,ROUND(((_xlfn.DAYS(I1019,H1019)+1)*J1019)/7,0)))</f>
        <v>0</v>
      </c>
      <c r="N1019" s="408">
        <f t="shared" si="92"/>
        <v>0</v>
      </c>
      <c r="O1019" s="332"/>
      <c r="P1019" s="409"/>
      <c r="R1019" s="457">
        <f t="shared" si="93"/>
        <v>0</v>
      </c>
      <c r="S1019" s="469">
        <f t="shared" si="94"/>
        <v>0</v>
      </c>
    </row>
    <row r="1020" spans="2:19" x14ac:dyDescent="0.35">
      <c r="B1020" s="80"/>
      <c r="C1020" s="119"/>
      <c r="D1020" s="119"/>
      <c r="E1020" s="84"/>
      <c r="F1020" s="119"/>
      <c r="G1020" s="120"/>
      <c r="H1020" s="41"/>
      <c r="I1020" s="41"/>
      <c r="J1020" s="82"/>
      <c r="K1020" s="290">
        <f t="shared" si="90"/>
        <v>0</v>
      </c>
      <c r="L1020" s="291">
        <f t="shared" si="91"/>
        <v>0</v>
      </c>
      <c r="M1020" s="290">
        <f>IF(P1020="x",0,IF(I1020&lt;(INDEX(Lookup!$U$2:$U$10,MATCH($D$43,Lookup!$S$2:$S$10,0))),0,ROUND(((_xlfn.DAYS(I1020,H1020)+1)*J1020)/7,0)))</f>
        <v>0</v>
      </c>
      <c r="N1020" s="408">
        <f t="shared" si="92"/>
        <v>0</v>
      </c>
      <c r="O1020" s="332"/>
      <c r="P1020" s="409"/>
      <c r="R1020" s="457">
        <f t="shared" si="93"/>
        <v>0</v>
      </c>
      <c r="S1020" s="469">
        <f t="shared" si="94"/>
        <v>0</v>
      </c>
    </row>
    <row r="1021" spans="2:19" x14ac:dyDescent="0.35">
      <c r="B1021" s="80"/>
      <c r="C1021" s="119"/>
      <c r="D1021" s="119"/>
      <c r="E1021" s="84"/>
      <c r="F1021" s="119"/>
      <c r="G1021" s="120"/>
      <c r="H1021" s="41"/>
      <c r="I1021" s="41"/>
      <c r="J1021" s="82"/>
      <c r="K1021" s="290">
        <f t="shared" si="90"/>
        <v>0</v>
      </c>
      <c r="L1021" s="291">
        <f t="shared" si="91"/>
        <v>0</v>
      </c>
      <c r="M1021" s="290">
        <f>IF(P1021="x",0,IF(I1021&lt;(INDEX(Lookup!$U$2:$U$10,MATCH($D$43,Lookup!$S$2:$S$10,0))),0,ROUND(((_xlfn.DAYS(I1021,H1021)+1)*J1021)/7,0)))</f>
        <v>0</v>
      </c>
      <c r="N1021" s="408">
        <f t="shared" si="92"/>
        <v>0</v>
      </c>
      <c r="O1021" s="332"/>
      <c r="P1021" s="409"/>
      <c r="R1021" s="457">
        <f t="shared" si="93"/>
        <v>0</v>
      </c>
      <c r="S1021" s="469">
        <f t="shared" si="94"/>
        <v>0</v>
      </c>
    </row>
    <row r="1022" spans="2:19" x14ac:dyDescent="0.35">
      <c r="B1022" s="80"/>
      <c r="C1022" s="119"/>
      <c r="D1022" s="119"/>
      <c r="E1022" s="84"/>
      <c r="F1022" s="119"/>
      <c r="G1022" s="120"/>
      <c r="H1022" s="41"/>
      <c r="I1022" s="41"/>
      <c r="J1022" s="82"/>
      <c r="K1022" s="290">
        <f t="shared" si="90"/>
        <v>0</v>
      </c>
      <c r="L1022" s="291">
        <f t="shared" si="91"/>
        <v>0</v>
      </c>
      <c r="M1022" s="290">
        <f>IF(P1022="x",0,IF(I1022&lt;(INDEX(Lookup!$U$2:$U$10,MATCH($D$43,Lookup!$S$2:$S$10,0))),0,ROUND(((_xlfn.DAYS(I1022,H1022)+1)*J1022)/7,0)))</f>
        <v>0</v>
      </c>
      <c r="N1022" s="408">
        <f t="shared" si="92"/>
        <v>0</v>
      </c>
      <c r="O1022" s="332"/>
      <c r="P1022" s="409"/>
      <c r="R1022" s="457">
        <f t="shared" si="93"/>
        <v>0</v>
      </c>
      <c r="S1022" s="469">
        <f t="shared" si="94"/>
        <v>0</v>
      </c>
    </row>
    <row r="1023" spans="2:19" x14ac:dyDescent="0.35">
      <c r="B1023" s="80"/>
      <c r="C1023" s="119"/>
      <c r="D1023" s="119"/>
      <c r="E1023" s="84"/>
      <c r="F1023" s="119"/>
      <c r="G1023" s="120"/>
      <c r="H1023" s="41"/>
      <c r="I1023" s="41"/>
      <c r="J1023" s="82"/>
      <c r="K1023" s="290">
        <f t="shared" si="90"/>
        <v>0</v>
      </c>
      <c r="L1023" s="291">
        <f t="shared" si="91"/>
        <v>0</v>
      </c>
      <c r="M1023" s="290">
        <f>IF(P1023="x",0,IF(I1023&lt;(INDEX(Lookup!$U$2:$U$10,MATCH($D$43,Lookup!$S$2:$S$10,0))),0,ROUND(((_xlfn.DAYS(I1023,H1023)+1)*J1023)/7,0)))</f>
        <v>0</v>
      </c>
      <c r="N1023" s="408">
        <f t="shared" si="92"/>
        <v>0</v>
      </c>
      <c r="O1023" s="332"/>
      <c r="P1023" s="409"/>
      <c r="R1023" s="457">
        <f t="shared" si="93"/>
        <v>0</v>
      </c>
      <c r="S1023" s="469">
        <f t="shared" si="94"/>
        <v>0</v>
      </c>
    </row>
    <row r="1024" spans="2:19" x14ac:dyDescent="0.35">
      <c r="B1024" s="80"/>
      <c r="C1024" s="119"/>
      <c r="D1024" s="119"/>
      <c r="E1024" s="84"/>
      <c r="F1024" s="119"/>
      <c r="G1024" s="120"/>
      <c r="H1024" s="41"/>
      <c r="I1024" s="41"/>
      <c r="J1024" s="82"/>
      <c r="K1024" s="290">
        <f t="shared" si="90"/>
        <v>0</v>
      </c>
      <c r="L1024" s="291">
        <f t="shared" si="91"/>
        <v>0</v>
      </c>
      <c r="M1024" s="290">
        <f>IF(P1024="x",0,IF(I1024&lt;(INDEX(Lookup!$U$2:$U$10,MATCH($D$43,Lookup!$S$2:$S$10,0))),0,ROUND(((_xlfn.DAYS(I1024,H1024)+1)*J1024)/7,0)))</f>
        <v>0</v>
      </c>
      <c r="N1024" s="408">
        <f t="shared" si="92"/>
        <v>0</v>
      </c>
      <c r="O1024" s="332"/>
      <c r="P1024" s="409"/>
      <c r="R1024" s="457">
        <f t="shared" si="93"/>
        <v>0</v>
      </c>
      <c r="S1024" s="469">
        <f t="shared" si="94"/>
        <v>0</v>
      </c>
    </row>
    <row r="1025" spans="2:19" x14ac:dyDescent="0.35">
      <c r="B1025" s="80"/>
      <c r="C1025" s="119"/>
      <c r="D1025" s="119"/>
      <c r="E1025" s="84"/>
      <c r="F1025" s="119"/>
      <c r="G1025" s="120"/>
      <c r="H1025" s="41"/>
      <c r="I1025" s="41"/>
      <c r="J1025" s="82"/>
      <c r="K1025" s="290">
        <f t="shared" si="90"/>
        <v>0</v>
      </c>
      <c r="L1025" s="291">
        <f t="shared" si="91"/>
        <v>0</v>
      </c>
      <c r="M1025" s="290">
        <f>IF(P1025="x",0,IF(I1025&lt;(INDEX(Lookup!$U$2:$U$10,MATCH($D$43,Lookup!$S$2:$S$10,0))),0,ROUND(((_xlfn.DAYS(I1025,H1025)+1)*J1025)/7,0)))</f>
        <v>0</v>
      </c>
      <c r="N1025" s="408">
        <f t="shared" si="92"/>
        <v>0</v>
      </c>
      <c r="O1025" s="332"/>
      <c r="P1025" s="409"/>
      <c r="R1025" s="457">
        <f t="shared" si="93"/>
        <v>0</v>
      </c>
      <c r="S1025" s="469">
        <f t="shared" si="94"/>
        <v>0</v>
      </c>
    </row>
    <row r="1026" spans="2:19" x14ac:dyDescent="0.35">
      <c r="B1026" s="80"/>
      <c r="C1026" s="119"/>
      <c r="D1026" s="119"/>
      <c r="E1026" s="84"/>
      <c r="F1026" s="119"/>
      <c r="G1026" s="120"/>
      <c r="H1026" s="41"/>
      <c r="I1026" s="41"/>
      <c r="J1026" s="82"/>
      <c r="K1026" s="290">
        <f t="shared" si="90"/>
        <v>0</v>
      </c>
      <c r="L1026" s="291">
        <f t="shared" si="91"/>
        <v>0</v>
      </c>
      <c r="M1026" s="290">
        <f>IF(P1026="x",0,IF(I1026&lt;(INDEX(Lookup!$U$2:$U$10,MATCH($D$43,Lookup!$S$2:$S$10,0))),0,ROUND(((_xlfn.DAYS(I1026,H1026)+1)*J1026)/7,0)))</f>
        <v>0</v>
      </c>
      <c r="N1026" s="408">
        <f t="shared" si="92"/>
        <v>0</v>
      </c>
      <c r="O1026" s="332"/>
      <c r="P1026" s="409"/>
      <c r="R1026" s="457">
        <f t="shared" si="93"/>
        <v>0</v>
      </c>
      <c r="S1026" s="469">
        <f t="shared" si="94"/>
        <v>0</v>
      </c>
    </row>
    <row r="1027" spans="2:19" x14ac:dyDescent="0.35">
      <c r="B1027" s="80"/>
      <c r="C1027" s="119"/>
      <c r="D1027" s="119"/>
      <c r="E1027" s="84"/>
      <c r="F1027" s="119"/>
      <c r="G1027" s="120"/>
      <c r="H1027" s="41"/>
      <c r="I1027" s="41"/>
      <c r="J1027" s="82"/>
      <c r="K1027" s="290">
        <f t="shared" si="90"/>
        <v>0</v>
      </c>
      <c r="L1027" s="291">
        <f t="shared" si="91"/>
        <v>0</v>
      </c>
      <c r="M1027" s="290">
        <f>IF(P1027="x",0,IF(I1027&lt;(INDEX(Lookup!$U$2:$U$10,MATCH($D$43,Lookup!$S$2:$S$10,0))),0,ROUND(((_xlfn.DAYS(I1027,H1027)+1)*J1027)/7,0)))</f>
        <v>0</v>
      </c>
      <c r="N1027" s="408">
        <f t="shared" si="92"/>
        <v>0</v>
      </c>
      <c r="O1027" s="332"/>
      <c r="P1027" s="409"/>
      <c r="R1027" s="457">
        <f t="shared" si="93"/>
        <v>0</v>
      </c>
      <c r="S1027" s="469">
        <f t="shared" si="94"/>
        <v>0</v>
      </c>
    </row>
    <row r="1028" spans="2:19" x14ac:dyDescent="0.35">
      <c r="B1028" s="80"/>
      <c r="C1028" s="119"/>
      <c r="D1028" s="119"/>
      <c r="E1028" s="84"/>
      <c r="F1028" s="119"/>
      <c r="G1028" s="120"/>
      <c r="H1028" s="41"/>
      <c r="I1028" s="41"/>
      <c r="J1028" s="82"/>
      <c r="K1028" s="290">
        <f t="shared" si="90"/>
        <v>0</v>
      </c>
      <c r="L1028" s="291">
        <f t="shared" si="91"/>
        <v>0</v>
      </c>
      <c r="M1028" s="290">
        <f>IF(P1028="x",0,IF(I1028&lt;(INDEX(Lookup!$U$2:$U$10,MATCH($D$43,Lookup!$S$2:$S$10,0))),0,ROUND(((_xlfn.DAYS(I1028,H1028)+1)*J1028)/7,0)))</f>
        <v>0</v>
      </c>
      <c r="N1028" s="408">
        <f t="shared" si="92"/>
        <v>0</v>
      </c>
      <c r="O1028" s="332"/>
      <c r="P1028" s="409"/>
      <c r="R1028" s="457">
        <f t="shared" si="93"/>
        <v>0</v>
      </c>
      <c r="S1028" s="469">
        <f t="shared" si="94"/>
        <v>0</v>
      </c>
    </row>
    <row r="1029" spans="2:19" x14ac:dyDescent="0.35">
      <c r="B1029" s="80"/>
      <c r="C1029" s="119"/>
      <c r="D1029" s="119"/>
      <c r="E1029" s="84"/>
      <c r="F1029" s="119"/>
      <c r="G1029" s="120"/>
      <c r="H1029" s="41"/>
      <c r="I1029" s="41"/>
      <c r="J1029" s="82"/>
      <c r="K1029" s="290">
        <f t="shared" si="90"/>
        <v>0</v>
      </c>
      <c r="L1029" s="291">
        <f t="shared" si="91"/>
        <v>0</v>
      </c>
      <c r="M1029" s="290">
        <f>IF(P1029="x",0,IF(I1029&lt;(INDEX(Lookup!$U$2:$U$10,MATCH($D$43,Lookup!$S$2:$S$10,0))),0,ROUND(((_xlfn.DAYS(I1029,H1029)+1)*J1029)/7,0)))</f>
        <v>0</v>
      </c>
      <c r="N1029" s="408">
        <f t="shared" si="92"/>
        <v>0</v>
      </c>
      <c r="O1029" s="332"/>
      <c r="P1029" s="409"/>
      <c r="R1029" s="457">
        <f t="shared" si="93"/>
        <v>0</v>
      </c>
      <c r="S1029" s="469">
        <f t="shared" si="94"/>
        <v>0</v>
      </c>
    </row>
    <row r="1030" spans="2:19" x14ac:dyDescent="0.35">
      <c r="B1030" s="80"/>
      <c r="C1030" s="119"/>
      <c r="D1030" s="119"/>
      <c r="E1030" s="84"/>
      <c r="F1030" s="119"/>
      <c r="G1030" s="120"/>
      <c r="H1030" s="41"/>
      <c r="I1030" s="41"/>
      <c r="J1030" s="82"/>
      <c r="K1030" s="290">
        <f t="shared" si="90"/>
        <v>0</v>
      </c>
      <c r="L1030" s="291">
        <f t="shared" si="91"/>
        <v>0</v>
      </c>
      <c r="M1030" s="290">
        <f>IF(P1030="x",0,IF(I1030&lt;(INDEX(Lookup!$U$2:$U$10,MATCH($D$43,Lookup!$S$2:$S$10,0))),0,ROUND(((_xlfn.DAYS(I1030,H1030)+1)*J1030)/7,0)))</f>
        <v>0</v>
      </c>
      <c r="N1030" s="408">
        <f t="shared" si="92"/>
        <v>0</v>
      </c>
      <c r="O1030" s="332"/>
      <c r="P1030" s="409"/>
      <c r="R1030" s="457">
        <f t="shared" si="93"/>
        <v>0</v>
      </c>
      <c r="S1030" s="469">
        <f t="shared" si="94"/>
        <v>0</v>
      </c>
    </row>
    <row r="1031" spans="2:19" x14ac:dyDescent="0.35">
      <c r="B1031" s="80"/>
      <c r="C1031" s="119"/>
      <c r="D1031" s="119"/>
      <c r="E1031" s="84"/>
      <c r="F1031" s="119"/>
      <c r="G1031" s="120"/>
      <c r="H1031" s="41"/>
      <c r="I1031" s="41"/>
      <c r="J1031" s="82"/>
      <c r="K1031" s="290">
        <f t="shared" si="90"/>
        <v>0</v>
      </c>
      <c r="L1031" s="291">
        <f t="shared" si="91"/>
        <v>0</v>
      </c>
      <c r="M1031" s="290">
        <f>IF(P1031="x",0,IF(I1031&lt;(INDEX(Lookup!$U$2:$U$10,MATCH($D$43,Lookup!$S$2:$S$10,0))),0,ROUND(((_xlfn.DAYS(I1031,H1031)+1)*J1031)/7,0)))</f>
        <v>0</v>
      </c>
      <c r="N1031" s="408">
        <f t="shared" si="92"/>
        <v>0</v>
      </c>
      <c r="O1031" s="332"/>
      <c r="P1031" s="409"/>
      <c r="R1031" s="457">
        <f t="shared" si="93"/>
        <v>0</v>
      </c>
      <c r="S1031" s="469">
        <f t="shared" si="94"/>
        <v>0</v>
      </c>
    </row>
    <row r="1032" spans="2:19" x14ac:dyDescent="0.35">
      <c r="B1032" s="80"/>
      <c r="C1032" s="119"/>
      <c r="D1032" s="119"/>
      <c r="E1032" s="84"/>
      <c r="F1032" s="119"/>
      <c r="G1032" s="120"/>
      <c r="H1032" s="41"/>
      <c r="I1032" s="41"/>
      <c r="J1032" s="82"/>
      <c r="K1032" s="290">
        <f t="shared" si="90"/>
        <v>0</v>
      </c>
      <c r="L1032" s="291">
        <f t="shared" si="91"/>
        <v>0</v>
      </c>
      <c r="M1032" s="290">
        <f>IF(P1032="x",0,IF(I1032&lt;(INDEX(Lookup!$U$2:$U$10,MATCH($D$43,Lookup!$S$2:$S$10,0))),0,ROUND(((_xlfn.DAYS(I1032,H1032)+1)*J1032)/7,0)))</f>
        <v>0</v>
      </c>
      <c r="N1032" s="408">
        <f t="shared" si="92"/>
        <v>0</v>
      </c>
      <c r="O1032" s="332"/>
      <c r="P1032" s="409"/>
      <c r="R1032" s="457">
        <f t="shared" si="93"/>
        <v>0</v>
      </c>
      <c r="S1032" s="469">
        <f t="shared" si="94"/>
        <v>0</v>
      </c>
    </row>
    <row r="1033" spans="2:19" x14ac:dyDescent="0.35">
      <c r="B1033" s="80"/>
      <c r="C1033" s="119"/>
      <c r="D1033" s="119"/>
      <c r="E1033" s="84"/>
      <c r="F1033" s="119"/>
      <c r="G1033" s="120"/>
      <c r="H1033" s="41"/>
      <c r="I1033" s="41"/>
      <c r="J1033" s="82"/>
      <c r="K1033" s="290">
        <f t="shared" si="90"/>
        <v>0</v>
      </c>
      <c r="L1033" s="291">
        <f t="shared" si="91"/>
        <v>0</v>
      </c>
      <c r="M1033" s="290">
        <f>IF(P1033="x",0,IF(I1033&lt;(INDEX(Lookup!$U$2:$U$10,MATCH($D$43,Lookup!$S$2:$S$10,0))),0,ROUND(((_xlfn.DAYS(I1033,H1033)+1)*J1033)/7,0)))</f>
        <v>0</v>
      </c>
      <c r="N1033" s="408">
        <f t="shared" si="92"/>
        <v>0</v>
      </c>
      <c r="O1033" s="332"/>
      <c r="P1033" s="409"/>
      <c r="R1033" s="457">
        <f t="shared" si="93"/>
        <v>0</v>
      </c>
      <c r="S1033" s="469">
        <f t="shared" si="94"/>
        <v>0</v>
      </c>
    </row>
    <row r="1034" spans="2:19" x14ac:dyDescent="0.35">
      <c r="B1034" s="80"/>
      <c r="C1034" s="119"/>
      <c r="D1034" s="119"/>
      <c r="E1034" s="84"/>
      <c r="F1034" s="119"/>
      <c r="G1034" s="120"/>
      <c r="H1034" s="41"/>
      <c r="I1034" s="41"/>
      <c r="J1034" s="82"/>
      <c r="K1034" s="290">
        <f t="shared" si="90"/>
        <v>0</v>
      </c>
      <c r="L1034" s="291">
        <f t="shared" si="91"/>
        <v>0</v>
      </c>
      <c r="M1034" s="290">
        <f>IF(P1034="x",0,IF(I1034&lt;(INDEX(Lookup!$U$2:$U$10,MATCH($D$43,Lookup!$S$2:$S$10,0))),0,ROUND(((_xlfn.DAYS(I1034,H1034)+1)*J1034)/7,0)))</f>
        <v>0</v>
      </c>
      <c r="N1034" s="408">
        <f t="shared" si="92"/>
        <v>0</v>
      </c>
      <c r="O1034" s="332"/>
      <c r="P1034" s="409"/>
      <c r="R1034" s="457">
        <f t="shared" si="93"/>
        <v>0</v>
      </c>
      <c r="S1034" s="469">
        <f t="shared" si="94"/>
        <v>0</v>
      </c>
    </row>
    <row r="1035" spans="2:19" x14ac:dyDescent="0.35">
      <c r="B1035" s="80"/>
      <c r="C1035" s="119"/>
      <c r="D1035" s="119"/>
      <c r="E1035" s="84"/>
      <c r="F1035" s="119"/>
      <c r="G1035" s="120"/>
      <c r="H1035" s="41"/>
      <c r="I1035" s="41"/>
      <c r="J1035" s="82"/>
      <c r="K1035" s="290">
        <f t="shared" si="90"/>
        <v>0</v>
      </c>
      <c r="L1035" s="291">
        <f t="shared" si="91"/>
        <v>0</v>
      </c>
      <c r="M1035" s="290">
        <f>IF(P1035="x",0,IF(I1035&lt;(INDEX(Lookup!$U$2:$U$10,MATCH($D$43,Lookup!$S$2:$S$10,0))),0,ROUND(((_xlfn.DAYS(I1035,H1035)+1)*J1035)/7,0)))</f>
        <v>0</v>
      </c>
      <c r="N1035" s="408">
        <f t="shared" si="92"/>
        <v>0</v>
      </c>
      <c r="O1035" s="332"/>
      <c r="P1035" s="409"/>
      <c r="R1035" s="457">
        <f t="shared" si="93"/>
        <v>0</v>
      </c>
      <c r="S1035" s="469">
        <f t="shared" si="94"/>
        <v>0</v>
      </c>
    </row>
    <row r="1036" spans="2:19" x14ac:dyDescent="0.35">
      <c r="B1036" s="80"/>
      <c r="C1036" s="119"/>
      <c r="D1036" s="119"/>
      <c r="E1036" s="84"/>
      <c r="F1036" s="119"/>
      <c r="G1036" s="120"/>
      <c r="H1036" s="41"/>
      <c r="I1036" s="41"/>
      <c r="J1036" s="82"/>
      <c r="K1036" s="290">
        <f t="shared" si="90"/>
        <v>0</v>
      </c>
      <c r="L1036" s="291">
        <f t="shared" si="91"/>
        <v>0</v>
      </c>
      <c r="M1036" s="290">
        <f>IF(P1036="x",0,IF(I1036&lt;(INDEX(Lookup!$U$2:$U$10,MATCH($D$43,Lookup!$S$2:$S$10,0))),0,ROUND(((_xlfn.DAYS(I1036,H1036)+1)*J1036)/7,0)))</f>
        <v>0</v>
      </c>
      <c r="N1036" s="408">
        <f t="shared" si="92"/>
        <v>0</v>
      </c>
      <c r="O1036" s="332"/>
      <c r="P1036" s="409"/>
      <c r="R1036" s="457">
        <f t="shared" si="93"/>
        <v>0</v>
      </c>
      <c r="S1036" s="469">
        <f t="shared" si="94"/>
        <v>0</v>
      </c>
    </row>
    <row r="1037" spans="2:19" x14ac:dyDescent="0.35">
      <c r="B1037" s="80"/>
      <c r="C1037" s="119"/>
      <c r="D1037" s="119"/>
      <c r="E1037" s="84"/>
      <c r="F1037" s="119"/>
      <c r="G1037" s="120"/>
      <c r="H1037" s="41"/>
      <c r="I1037" s="41"/>
      <c r="J1037" s="82"/>
      <c r="K1037" s="290">
        <f t="shared" si="90"/>
        <v>0</v>
      </c>
      <c r="L1037" s="291">
        <f t="shared" si="91"/>
        <v>0</v>
      </c>
      <c r="M1037" s="290">
        <f>IF(P1037="x",0,IF(I1037&lt;(INDEX(Lookup!$U$2:$U$10,MATCH($D$43,Lookup!$S$2:$S$10,0))),0,ROUND(((_xlfn.DAYS(I1037,H1037)+1)*J1037)/7,0)))</f>
        <v>0</v>
      </c>
      <c r="N1037" s="408">
        <f t="shared" si="92"/>
        <v>0</v>
      </c>
      <c r="O1037" s="332"/>
      <c r="P1037" s="409"/>
      <c r="R1037" s="457">
        <f t="shared" si="93"/>
        <v>0</v>
      </c>
      <c r="S1037" s="469">
        <f t="shared" si="94"/>
        <v>0</v>
      </c>
    </row>
    <row r="1038" spans="2:19" x14ac:dyDescent="0.35">
      <c r="B1038" s="80"/>
      <c r="C1038" s="119"/>
      <c r="D1038" s="119"/>
      <c r="E1038" s="84"/>
      <c r="F1038" s="119"/>
      <c r="G1038" s="120"/>
      <c r="H1038" s="41"/>
      <c r="I1038" s="41"/>
      <c r="J1038" s="82"/>
      <c r="K1038" s="290">
        <f t="shared" si="90"/>
        <v>0</v>
      </c>
      <c r="L1038" s="291">
        <f t="shared" si="91"/>
        <v>0</v>
      </c>
      <c r="M1038" s="290">
        <f>IF(P1038="x",0,IF(I1038&lt;(INDEX(Lookup!$U$2:$U$10,MATCH($D$43,Lookup!$S$2:$S$10,0))),0,ROUND(((_xlfn.DAYS(I1038,H1038)+1)*J1038)/7,0)))</f>
        <v>0</v>
      </c>
      <c r="N1038" s="408">
        <f t="shared" si="92"/>
        <v>0</v>
      </c>
      <c r="O1038" s="332"/>
      <c r="P1038" s="409"/>
      <c r="R1038" s="457">
        <f t="shared" si="93"/>
        <v>0</v>
      </c>
      <c r="S1038" s="469">
        <f t="shared" si="94"/>
        <v>0</v>
      </c>
    </row>
    <row r="1039" spans="2:19" x14ac:dyDescent="0.35">
      <c r="B1039" s="80"/>
      <c r="C1039" s="119"/>
      <c r="D1039" s="119"/>
      <c r="E1039" s="84"/>
      <c r="F1039" s="119"/>
      <c r="G1039" s="120"/>
      <c r="H1039" s="41"/>
      <c r="I1039" s="41"/>
      <c r="J1039" s="82"/>
      <c r="K1039" s="290">
        <f t="shared" si="90"/>
        <v>0</v>
      </c>
      <c r="L1039" s="291">
        <f t="shared" si="91"/>
        <v>0</v>
      </c>
      <c r="M1039" s="290">
        <f>IF(P1039="x",0,IF(I1039&lt;(INDEX(Lookup!$U$2:$U$10,MATCH($D$43,Lookup!$S$2:$S$10,0))),0,ROUND(((_xlfn.DAYS(I1039,H1039)+1)*J1039)/7,0)))</f>
        <v>0</v>
      </c>
      <c r="N1039" s="408">
        <f t="shared" si="92"/>
        <v>0</v>
      </c>
      <c r="O1039" s="332"/>
      <c r="P1039" s="409"/>
      <c r="R1039" s="457">
        <f t="shared" si="93"/>
        <v>0</v>
      </c>
      <c r="S1039" s="469">
        <f t="shared" si="94"/>
        <v>0</v>
      </c>
    </row>
    <row r="1040" spans="2:19" x14ac:dyDescent="0.35">
      <c r="B1040" s="80"/>
      <c r="C1040" s="119"/>
      <c r="D1040" s="119"/>
      <c r="E1040" s="84"/>
      <c r="F1040" s="119"/>
      <c r="G1040" s="120"/>
      <c r="H1040" s="41"/>
      <c r="I1040" s="41"/>
      <c r="J1040" s="82"/>
      <c r="K1040" s="290">
        <f t="shared" si="90"/>
        <v>0</v>
      </c>
      <c r="L1040" s="291">
        <f t="shared" si="91"/>
        <v>0</v>
      </c>
      <c r="M1040" s="290">
        <f>IF(P1040="x",0,IF(I1040&lt;(INDEX(Lookup!$U$2:$U$10,MATCH($D$43,Lookup!$S$2:$S$10,0))),0,ROUND(((_xlfn.DAYS(I1040,H1040)+1)*J1040)/7,0)))</f>
        <v>0</v>
      </c>
      <c r="N1040" s="408">
        <f t="shared" si="92"/>
        <v>0</v>
      </c>
      <c r="O1040" s="332"/>
      <c r="P1040" s="409"/>
      <c r="R1040" s="457">
        <f t="shared" si="93"/>
        <v>0</v>
      </c>
      <c r="S1040" s="469">
        <f t="shared" si="94"/>
        <v>0</v>
      </c>
    </row>
    <row r="1041" spans="2:19" x14ac:dyDescent="0.35">
      <c r="B1041" s="80"/>
      <c r="C1041" s="119"/>
      <c r="D1041" s="119"/>
      <c r="E1041" s="84"/>
      <c r="F1041" s="119"/>
      <c r="G1041" s="120"/>
      <c r="H1041" s="41"/>
      <c r="I1041" s="41"/>
      <c r="J1041" s="82"/>
      <c r="K1041" s="290">
        <f t="shared" si="90"/>
        <v>0</v>
      </c>
      <c r="L1041" s="291">
        <f t="shared" si="91"/>
        <v>0</v>
      </c>
      <c r="M1041" s="290">
        <f>IF(P1041="x",0,IF(I1041&lt;(INDEX(Lookup!$U$2:$U$10,MATCH($D$43,Lookup!$S$2:$S$10,0))),0,ROUND(((_xlfn.DAYS(I1041,H1041)+1)*J1041)/7,0)))</f>
        <v>0</v>
      </c>
      <c r="N1041" s="408">
        <f t="shared" si="92"/>
        <v>0</v>
      </c>
      <c r="O1041" s="332"/>
      <c r="P1041" s="409"/>
      <c r="R1041" s="457">
        <f t="shared" si="93"/>
        <v>0</v>
      </c>
      <c r="S1041" s="469">
        <f t="shared" si="94"/>
        <v>0</v>
      </c>
    </row>
    <row r="1042" spans="2:19" x14ac:dyDescent="0.35">
      <c r="B1042" s="80"/>
      <c r="C1042" s="119"/>
      <c r="D1042" s="119"/>
      <c r="E1042" s="84"/>
      <c r="F1042" s="119"/>
      <c r="G1042" s="120"/>
      <c r="H1042" s="41"/>
      <c r="I1042" s="41"/>
      <c r="J1042" s="82"/>
      <c r="K1042" s="290">
        <f t="shared" si="90"/>
        <v>0</v>
      </c>
      <c r="L1042" s="291">
        <f t="shared" si="91"/>
        <v>0</v>
      </c>
      <c r="M1042" s="290">
        <f>IF(P1042="x",0,IF(I1042&lt;(INDEX(Lookup!$U$2:$U$10,MATCH($D$43,Lookup!$S$2:$S$10,0))),0,ROUND(((_xlfn.DAYS(I1042,H1042)+1)*J1042)/7,0)))</f>
        <v>0</v>
      </c>
      <c r="N1042" s="408">
        <f t="shared" si="92"/>
        <v>0</v>
      </c>
      <c r="O1042" s="332"/>
      <c r="P1042" s="409"/>
      <c r="R1042" s="457">
        <f t="shared" si="93"/>
        <v>0</v>
      </c>
      <c r="S1042" s="469">
        <f t="shared" si="94"/>
        <v>0</v>
      </c>
    </row>
    <row r="1043" spans="2:19" x14ac:dyDescent="0.35">
      <c r="B1043" s="80"/>
      <c r="C1043" s="119"/>
      <c r="D1043" s="119"/>
      <c r="E1043" s="84"/>
      <c r="F1043" s="119"/>
      <c r="G1043" s="120"/>
      <c r="H1043" s="41"/>
      <c r="I1043" s="41"/>
      <c r="J1043" s="82"/>
      <c r="K1043" s="290">
        <f t="shared" si="90"/>
        <v>0</v>
      </c>
      <c r="L1043" s="291">
        <f t="shared" si="91"/>
        <v>0</v>
      </c>
      <c r="M1043" s="290">
        <f>IF(P1043="x",0,IF(I1043&lt;(INDEX(Lookup!$U$2:$U$10,MATCH($D$43,Lookup!$S$2:$S$10,0))),0,ROUND(((_xlfn.DAYS(I1043,H1043)+1)*J1043)/7,0)))</f>
        <v>0</v>
      </c>
      <c r="N1043" s="408">
        <f t="shared" si="92"/>
        <v>0</v>
      </c>
      <c r="O1043" s="332"/>
      <c r="P1043" s="409"/>
      <c r="R1043" s="457">
        <f t="shared" si="93"/>
        <v>0</v>
      </c>
      <c r="S1043" s="469">
        <f t="shared" si="94"/>
        <v>0</v>
      </c>
    </row>
    <row r="1044" spans="2:19" x14ac:dyDescent="0.35">
      <c r="B1044" s="80"/>
      <c r="C1044" s="119"/>
      <c r="D1044" s="119"/>
      <c r="E1044" s="84"/>
      <c r="F1044" s="119"/>
      <c r="G1044" s="120"/>
      <c r="H1044" s="41"/>
      <c r="I1044" s="41"/>
      <c r="J1044" s="82"/>
      <c r="K1044" s="290">
        <f t="shared" si="90"/>
        <v>0</v>
      </c>
      <c r="L1044" s="291">
        <f t="shared" si="91"/>
        <v>0</v>
      </c>
      <c r="M1044" s="290">
        <f>IF(P1044="x",0,IF(I1044&lt;(INDEX(Lookup!$U$2:$U$10,MATCH($D$43,Lookup!$S$2:$S$10,0))),0,ROUND(((_xlfn.DAYS(I1044,H1044)+1)*J1044)/7,0)))</f>
        <v>0</v>
      </c>
      <c r="N1044" s="408">
        <f t="shared" si="92"/>
        <v>0</v>
      </c>
      <c r="O1044" s="332"/>
      <c r="P1044" s="409"/>
      <c r="R1044" s="457">
        <f t="shared" si="93"/>
        <v>0</v>
      </c>
      <c r="S1044" s="469">
        <f t="shared" si="94"/>
        <v>0</v>
      </c>
    </row>
    <row r="1045" spans="2:19" x14ac:dyDescent="0.35">
      <c r="B1045" s="80"/>
      <c r="C1045" s="119"/>
      <c r="D1045" s="119"/>
      <c r="E1045" s="84"/>
      <c r="F1045" s="119"/>
      <c r="G1045" s="120"/>
      <c r="H1045" s="41"/>
      <c r="I1045" s="41"/>
      <c r="J1045" s="82"/>
      <c r="K1045" s="290">
        <f t="shared" si="90"/>
        <v>0</v>
      </c>
      <c r="L1045" s="291">
        <f t="shared" si="91"/>
        <v>0</v>
      </c>
      <c r="M1045" s="290">
        <f>IF(P1045="x",0,IF(I1045&lt;(INDEX(Lookup!$U$2:$U$10,MATCH($D$43,Lookup!$S$2:$S$10,0))),0,ROUND(((_xlfn.DAYS(I1045,H1045)+1)*J1045)/7,0)))</f>
        <v>0</v>
      </c>
      <c r="N1045" s="408">
        <f t="shared" si="92"/>
        <v>0</v>
      </c>
      <c r="O1045" s="332"/>
      <c r="P1045" s="409"/>
      <c r="R1045" s="457">
        <f t="shared" si="93"/>
        <v>0</v>
      </c>
      <c r="S1045" s="469">
        <f t="shared" si="94"/>
        <v>0</v>
      </c>
    </row>
    <row r="1046" spans="2:19" x14ac:dyDescent="0.35">
      <c r="B1046" s="80"/>
      <c r="C1046" s="119"/>
      <c r="D1046" s="119"/>
      <c r="E1046" s="84"/>
      <c r="F1046" s="119"/>
      <c r="G1046" s="120"/>
      <c r="H1046" s="41"/>
      <c r="I1046" s="41"/>
      <c r="J1046" s="82"/>
      <c r="K1046" s="290">
        <f t="shared" si="90"/>
        <v>0</v>
      </c>
      <c r="L1046" s="291">
        <f t="shared" si="91"/>
        <v>0</v>
      </c>
      <c r="M1046" s="290">
        <f>IF(P1046="x",0,IF(I1046&lt;(INDEX(Lookup!$U$2:$U$10,MATCH($D$43,Lookup!$S$2:$S$10,0))),0,ROUND(((_xlfn.DAYS(I1046,H1046)+1)*J1046)/7,0)))</f>
        <v>0</v>
      </c>
      <c r="N1046" s="408">
        <f t="shared" si="92"/>
        <v>0</v>
      </c>
      <c r="O1046" s="332"/>
      <c r="P1046" s="409"/>
      <c r="R1046" s="457">
        <f t="shared" si="93"/>
        <v>0</v>
      </c>
      <c r="S1046" s="469">
        <f t="shared" si="94"/>
        <v>0</v>
      </c>
    </row>
    <row r="1047" spans="2:19" x14ac:dyDescent="0.35">
      <c r="B1047" s="80"/>
      <c r="C1047" s="119"/>
      <c r="D1047" s="119"/>
      <c r="E1047" s="84"/>
      <c r="F1047" s="119"/>
      <c r="G1047" s="120"/>
      <c r="H1047" s="41"/>
      <c r="I1047" s="41"/>
      <c r="J1047" s="82"/>
      <c r="K1047" s="290">
        <f t="shared" si="90"/>
        <v>0</v>
      </c>
      <c r="L1047" s="291">
        <f t="shared" si="91"/>
        <v>0</v>
      </c>
      <c r="M1047" s="290">
        <f>IF(P1047="x",0,IF(I1047&lt;(INDEX(Lookup!$U$2:$U$10,MATCH($D$43,Lookup!$S$2:$S$10,0))),0,ROUND(((_xlfn.DAYS(I1047,H1047)+1)*J1047)/7,0)))</f>
        <v>0</v>
      </c>
      <c r="N1047" s="408">
        <f t="shared" si="92"/>
        <v>0</v>
      </c>
      <c r="O1047" s="332"/>
      <c r="P1047" s="409"/>
      <c r="R1047" s="457">
        <f t="shared" si="93"/>
        <v>0</v>
      </c>
      <c r="S1047" s="469">
        <f t="shared" si="94"/>
        <v>0</v>
      </c>
    </row>
    <row r="1048" spans="2:19" x14ac:dyDescent="0.35">
      <c r="B1048" s="80"/>
      <c r="C1048" s="119"/>
      <c r="D1048" s="119"/>
      <c r="E1048" s="84"/>
      <c r="F1048" s="119"/>
      <c r="G1048" s="120"/>
      <c r="H1048" s="41"/>
      <c r="I1048" s="41"/>
      <c r="J1048" s="82"/>
      <c r="K1048" s="290">
        <f t="shared" si="90"/>
        <v>0</v>
      </c>
      <c r="L1048" s="291">
        <f t="shared" si="91"/>
        <v>0</v>
      </c>
      <c r="M1048" s="290">
        <f>IF(P1048="x",0,IF(I1048&lt;(INDEX(Lookup!$U$2:$U$10,MATCH($D$43,Lookup!$S$2:$S$10,0))),0,ROUND(((_xlfn.DAYS(I1048,H1048)+1)*J1048)/7,0)))</f>
        <v>0</v>
      </c>
      <c r="N1048" s="408">
        <f t="shared" si="92"/>
        <v>0</v>
      </c>
      <c r="O1048" s="332"/>
      <c r="P1048" s="409"/>
      <c r="R1048" s="457">
        <f t="shared" si="93"/>
        <v>0</v>
      </c>
      <c r="S1048" s="469">
        <f t="shared" si="94"/>
        <v>0</v>
      </c>
    </row>
    <row r="1049" spans="2:19" x14ac:dyDescent="0.35">
      <c r="B1049" s="80"/>
      <c r="C1049" s="119"/>
      <c r="D1049" s="119"/>
      <c r="E1049" s="84"/>
      <c r="F1049" s="119"/>
      <c r="G1049" s="120"/>
      <c r="H1049" s="41"/>
      <c r="I1049" s="41"/>
      <c r="J1049" s="82"/>
      <c r="K1049" s="290">
        <f t="shared" si="90"/>
        <v>0</v>
      </c>
      <c r="L1049" s="291">
        <f t="shared" si="91"/>
        <v>0</v>
      </c>
      <c r="M1049" s="290">
        <f>IF(P1049="x",0,IF(I1049&lt;(INDEX(Lookup!$U$2:$U$10,MATCH($D$43,Lookup!$S$2:$S$10,0))),0,ROUND(((_xlfn.DAYS(I1049,H1049)+1)*J1049)/7,0)))</f>
        <v>0</v>
      </c>
      <c r="N1049" s="408">
        <f t="shared" si="92"/>
        <v>0</v>
      </c>
      <c r="O1049" s="332"/>
      <c r="P1049" s="409"/>
      <c r="R1049" s="457">
        <f t="shared" si="93"/>
        <v>0</v>
      </c>
      <c r="S1049" s="469">
        <f t="shared" si="94"/>
        <v>0</v>
      </c>
    </row>
    <row r="1050" spans="2:19" x14ac:dyDescent="0.35">
      <c r="B1050" s="80"/>
      <c r="C1050" s="119"/>
      <c r="D1050" s="119"/>
      <c r="E1050" s="84"/>
      <c r="F1050" s="119"/>
      <c r="G1050" s="120"/>
      <c r="H1050" s="41"/>
      <c r="I1050" s="41"/>
      <c r="J1050" s="82"/>
      <c r="K1050" s="290">
        <f t="shared" si="90"/>
        <v>0</v>
      </c>
      <c r="L1050" s="291">
        <f t="shared" si="91"/>
        <v>0</v>
      </c>
      <c r="M1050" s="290">
        <f>IF(P1050="x",0,IF(I1050&lt;(INDEX(Lookup!$U$2:$U$10,MATCH($D$43,Lookup!$S$2:$S$10,0))),0,ROUND(((_xlfn.DAYS(I1050,H1050)+1)*J1050)/7,0)))</f>
        <v>0</v>
      </c>
      <c r="N1050" s="408">
        <f t="shared" si="92"/>
        <v>0</v>
      </c>
      <c r="O1050" s="332"/>
      <c r="P1050" s="409"/>
      <c r="R1050" s="457">
        <f t="shared" si="93"/>
        <v>0</v>
      </c>
      <c r="S1050" s="469">
        <f t="shared" si="94"/>
        <v>0</v>
      </c>
    </row>
    <row r="1051" spans="2:19" x14ac:dyDescent="0.35">
      <c r="B1051" s="80"/>
      <c r="C1051" s="119"/>
      <c r="D1051" s="119"/>
      <c r="E1051" s="84"/>
      <c r="F1051" s="119"/>
      <c r="G1051" s="120"/>
      <c r="H1051" s="41"/>
      <c r="I1051" s="41"/>
      <c r="J1051" s="82"/>
      <c r="K1051" s="290">
        <f t="shared" si="90"/>
        <v>0</v>
      </c>
      <c r="L1051" s="291">
        <f t="shared" si="91"/>
        <v>0</v>
      </c>
      <c r="M1051" s="290">
        <f>IF(P1051="x",0,IF(I1051&lt;(INDEX(Lookup!$U$2:$U$10,MATCH($D$43,Lookup!$S$2:$S$10,0))),0,ROUND(((_xlfn.DAYS(I1051,H1051)+1)*J1051)/7,0)))</f>
        <v>0</v>
      </c>
      <c r="N1051" s="408">
        <f t="shared" si="92"/>
        <v>0</v>
      </c>
      <c r="O1051" s="332"/>
      <c r="P1051" s="409"/>
      <c r="R1051" s="457">
        <f t="shared" si="93"/>
        <v>0</v>
      </c>
      <c r="S1051" s="469">
        <f t="shared" si="94"/>
        <v>0</v>
      </c>
    </row>
    <row r="1052" spans="2:19" x14ac:dyDescent="0.35">
      <c r="B1052" s="80"/>
      <c r="C1052" s="119"/>
      <c r="D1052" s="119"/>
      <c r="E1052" s="84"/>
      <c r="F1052" s="119"/>
      <c r="G1052" s="120"/>
      <c r="H1052" s="41"/>
      <c r="I1052" s="41"/>
      <c r="J1052" s="82"/>
      <c r="K1052" s="290">
        <f t="shared" si="90"/>
        <v>0</v>
      </c>
      <c r="L1052" s="291">
        <f t="shared" si="91"/>
        <v>0</v>
      </c>
      <c r="M1052" s="290">
        <f>IF(P1052="x",0,IF(I1052&lt;(INDEX(Lookup!$U$2:$U$10,MATCH($D$43,Lookup!$S$2:$S$10,0))),0,ROUND(((_xlfn.DAYS(I1052,H1052)+1)*J1052)/7,0)))</f>
        <v>0</v>
      </c>
      <c r="N1052" s="408">
        <f t="shared" si="92"/>
        <v>0</v>
      </c>
      <c r="O1052" s="332"/>
      <c r="P1052" s="409"/>
      <c r="R1052" s="457">
        <f t="shared" si="93"/>
        <v>0</v>
      </c>
      <c r="S1052" s="469">
        <f t="shared" si="94"/>
        <v>0</v>
      </c>
    </row>
    <row r="1053" spans="2:19" x14ac:dyDescent="0.35">
      <c r="B1053" s="80"/>
      <c r="C1053" s="119"/>
      <c r="D1053" s="119"/>
      <c r="E1053" s="84"/>
      <c r="F1053" s="119"/>
      <c r="G1053" s="120"/>
      <c r="H1053" s="41"/>
      <c r="I1053" s="41"/>
      <c r="J1053" s="82"/>
      <c r="K1053" s="290">
        <f t="shared" si="90"/>
        <v>0</v>
      </c>
      <c r="L1053" s="291">
        <f t="shared" si="91"/>
        <v>0</v>
      </c>
      <c r="M1053" s="290">
        <f>IF(P1053="x",0,IF(I1053&lt;(INDEX(Lookup!$U$2:$U$10,MATCH($D$43,Lookup!$S$2:$S$10,0))),0,ROUND(((_xlfn.DAYS(I1053,H1053)+1)*J1053)/7,0)))</f>
        <v>0</v>
      </c>
      <c r="N1053" s="408">
        <f t="shared" si="92"/>
        <v>0</v>
      </c>
      <c r="O1053" s="332"/>
      <c r="P1053" s="409"/>
      <c r="R1053" s="457">
        <f t="shared" si="93"/>
        <v>0</v>
      </c>
      <c r="S1053" s="469">
        <f t="shared" si="94"/>
        <v>0</v>
      </c>
    </row>
    <row r="1054" spans="2:19" x14ac:dyDescent="0.35">
      <c r="B1054" s="80"/>
      <c r="C1054" s="119"/>
      <c r="D1054" s="119"/>
      <c r="E1054" s="84"/>
      <c r="F1054" s="119"/>
      <c r="G1054" s="120"/>
      <c r="H1054" s="41"/>
      <c r="I1054" s="41"/>
      <c r="J1054" s="82"/>
      <c r="K1054" s="290">
        <f t="shared" si="90"/>
        <v>0</v>
      </c>
      <c r="L1054" s="291">
        <f t="shared" si="91"/>
        <v>0</v>
      </c>
      <c r="M1054" s="290">
        <f>IF(P1054="x",0,IF(I1054&lt;(INDEX(Lookup!$U$2:$U$10,MATCH($D$43,Lookup!$S$2:$S$10,0))),0,ROUND(((_xlfn.DAYS(I1054,H1054)+1)*J1054)/7,0)))</f>
        <v>0</v>
      </c>
      <c r="N1054" s="408">
        <f t="shared" si="92"/>
        <v>0</v>
      </c>
      <c r="O1054" s="332"/>
      <c r="P1054" s="409"/>
      <c r="R1054" s="457">
        <f t="shared" si="93"/>
        <v>0</v>
      </c>
      <c r="S1054" s="469">
        <f t="shared" si="94"/>
        <v>0</v>
      </c>
    </row>
    <row r="1055" spans="2:19" x14ac:dyDescent="0.35">
      <c r="B1055" s="80"/>
      <c r="C1055" s="119"/>
      <c r="D1055" s="119"/>
      <c r="E1055" s="84"/>
      <c r="F1055" s="119"/>
      <c r="G1055" s="120"/>
      <c r="H1055" s="41"/>
      <c r="I1055" s="41"/>
      <c r="J1055" s="82"/>
      <c r="K1055" s="290">
        <f t="shared" si="90"/>
        <v>0</v>
      </c>
      <c r="L1055" s="291">
        <f t="shared" si="91"/>
        <v>0</v>
      </c>
      <c r="M1055" s="290">
        <f>IF(P1055="x",0,IF(I1055&lt;(INDEX(Lookup!$U$2:$U$10,MATCH($D$43,Lookup!$S$2:$S$10,0))),0,ROUND(((_xlfn.DAYS(I1055,H1055)+1)*J1055)/7,0)))</f>
        <v>0</v>
      </c>
      <c r="N1055" s="408">
        <f t="shared" si="92"/>
        <v>0</v>
      </c>
      <c r="O1055" s="332"/>
      <c r="P1055" s="409"/>
      <c r="R1055" s="457">
        <f t="shared" si="93"/>
        <v>0</v>
      </c>
      <c r="S1055" s="469">
        <f t="shared" si="94"/>
        <v>0</v>
      </c>
    </row>
    <row r="1056" spans="2:19" x14ac:dyDescent="0.35">
      <c r="B1056" s="80"/>
      <c r="C1056" s="119"/>
      <c r="D1056" s="119"/>
      <c r="E1056" s="84"/>
      <c r="F1056" s="119"/>
      <c r="G1056" s="120"/>
      <c r="H1056" s="41"/>
      <c r="I1056" s="41"/>
      <c r="J1056" s="82"/>
      <c r="K1056" s="290">
        <f t="shared" si="90"/>
        <v>0</v>
      </c>
      <c r="L1056" s="291">
        <f t="shared" si="91"/>
        <v>0</v>
      </c>
      <c r="M1056" s="290">
        <f>IF(P1056="x",0,IF(I1056&lt;(INDEX(Lookup!$U$2:$U$10,MATCH($D$43,Lookup!$S$2:$S$10,0))),0,ROUND(((_xlfn.DAYS(I1056,H1056)+1)*J1056)/7,0)))</f>
        <v>0</v>
      </c>
      <c r="N1056" s="408">
        <f t="shared" si="92"/>
        <v>0</v>
      </c>
      <c r="O1056" s="332"/>
      <c r="P1056" s="409"/>
      <c r="R1056" s="457">
        <f t="shared" si="93"/>
        <v>0</v>
      </c>
      <c r="S1056" s="469">
        <f t="shared" si="94"/>
        <v>0</v>
      </c>
    </row>
    <row r="1057" spans="2:19" x14ac:dyDescent="0.35">
      <c r="B1057" s="80"/>
      <c r="C1057" s="119"/>
      <c r="D1057" s="119"/>
      <c r="E1057" s="84"/>
      <c r="F1057" s="119"/>
      <c r="G1057" s="120"/>
      <c r="H1057" s="41"/>
      <c r="I1057" s="41"/>
      <c r="J1057" s="82"/>
      <c r="K1057" s="290">
        <f t="shared" si="90"/>
        <v>0</v>
      </c>
      <c r="L1057" s="291">
        <f t="shared" si="91"/>
        <v>0</v>
      </c>
      <c r="M1057" s="290">
        <f>IF(P1057="x",0,IF(I1057&lt;(INDEX(Lookup!$U$2:$U$10,MATCH($D$43,Lookup!$S$2:$S$10,0))),0,ROUND(((_xlfn.DAYS(I1057,H1057)+1)*J1057)/7,0)))</f>
        <v>0</v>
      </c>
      <c r="N1057" s="408">
        <f t="shared" si="92"/>
        <v>0</v>
      </c>
      <c r="O1057" s="332"/>
      <c r="P1057" s="409"/>
      <c r="R1057" s="457">
        <f t="shared" si="93"/>
        <v>0</v>
      </c>
      <c r="S1057" s="469">
        <f t="shared" si="94"/>
        <v>0</v>
      </c>
    </row>
    <row r="1058" spans="2:19" x14ac:dyDescent="0.35">
      <c r="B1058" s="80"/>
      <c r="C1058" s="119"/>
      <c r="D1058" s="119"/>
      <c r="E1058" s="84"/>
      <c r="F1058" s="119"/>
      <c r="G1058" s="120"/>
      <c r="H1058" s="41"/>
      <c r="I1058" s="41"/>
      <c r="J1058" s="82"/>
      <c r="K1058" s="290">
        <f t="shared" si="90"/>
        <v>0</v>
      </c>
      <c r="L1058" s="291">
        <f t="shared" si="91"/>
        <v>0</v>
      </c>
      <c r="M1058" s="290">
        <f>IF(P1058="x",0,IF(I1058&lt;(INDEX(Lookup!$U$2:$U$10,MATCH($D$43,Lookup!$S$2:$S$10,0))),0,ROUND(((_xlfn.DAYS(I1058,H1058)+1)*J1058)/7,0)))</f>
        <v>0</v>
      </c>
      <c r="N1058" s="408">
        <f t="shared" si="92"/>
        <v>0</v>
      </c>
      <c r="O1058" s="332"/>
      <c r="P1058" s="409"/>
      <c r="R1058" s="457">
        <f t="shared" si="93"/>
        <v>0</v>
      </c>
      <c r="S1058" s="469">
        <f t="shared" si="94"/>
        <v>0</v>
      </c>
    </row>
    <row r="1059" spans="2:19" x14ac:dyDescent="0.35">
      <c r="B1059" s="80"/>
      <c r="C1059" s="119"/>
      <c r="D1059" s="119"/>
      <c r="E1059" s="84"/>
      <c r="F1059" s="119"/>
      <c r="G1059" s="120"/>
      <c r="H1059" s="41"/>
      <c r="I1059" s="41"/>
      <c r="J1059" s="82"/>
      <c r="K1059" s="290">
        <f t="shared" si="90"/>
        <v>0</v>
      </c>
      <c r="L1059" s="291">
        <f t="shared" si="91"/>
        <v>0</v>
      </c>
      <c r="M1059" s="290">
        <f>IF(P1059="x",0,IF(I1059&lt;(INDEX(Lookup!$U$2:$U$10,MATCH($D$43,Lookup!$S$2:$S$10,0))),0,ROUND(((_xlfn.DAYS(I1059,H1059)+1)*J1059)/7,0)))</f>
        <v>0</v>
      </c>
      <c r="N1059" s="408">
        <f t="shared" si="92"/>
        <v>0</v>
      </c>
      <c r="O1059" s="332"/>
      <c r="P1059" s="409"/>
      <c r="R1059" s="457">
        <f t="shared" si="93"/>
        <v>0</v>
      </c>
      <c r="S1059" s="469">
        <f t="shared" si="94"/>
        <v>0</v>
      </c>
    </row>
    <row r="1060" spans="2:19" x14ac:dyDescent="0.35">
      <c r="B1060" s="80"/>
      <c r="C1060" s="119"/>
      <c r="D1060" s="119"/>
      <c r="E1060" s="84"/>
      <c r="F1060" s="119"/>
      <c r="G1060" s="120"/>
      <c r="H1060" s="41"/>
      <c r="I1060" s="41"/>
      <c r="J1060" s="82"/>
      <c r="K1060" s="290">
        <f t="shared" si="90"/>
        <v>0</v>
      </c>
      <c r="L1060" s="291">
        <f t="shared" si="91"/>
        <v>0</v>
      </c>
      <c r="M1060" s="290">
        <f>IF(P1060="x",0,IF(I1060&lt;(INDEX(Lookup!$U$2:$U$10,MATCH($D$43,Lookup!$S$2:$S$10,0))),0,ROUND(((_xlfn.DAYS(I1060,H1060)+1)*J1060)/7,0)))</f>
        <v>0</v>
      </c>
      <c r="N1060" s="408">
        <f t="shared" si="92"/>
        <v>0</v>
      </c>
      <c r="O1060" s="332"/>
      <c r="P1060" s="409"/>
      <c r="R1060" s="457">
        <f t="shared" si="93"/>
        <v>0</v>
      </c>
      <c r="S1060" s="469">
        <f t="shared" si="94"/>
        <v>0</v>
      </c>
    </row>
    <row r="1061" spans="2:19" x14ac:dyDescent="0.35">
      <c r="B1061" s="80"/>
      <c r="C1061" s="119"/>
      <c r="D1061" s="119"/>
      <c r="E1061" s="84"/>
      <c r="F1061" s="119"/>
      <c r="G1061" s="120"/>
      <c r="H1061" s="41"/>
      <c r="I1061" s="41"/>
      <c r="J1061" s="82"/>
      <c r="K1061" s="290">
        <f t="shared" si="90"/>
        <v>0</v>
      </c>
      <c r="L1061" s="291">
        <f t="shared" si="91"/>
        <v>0</v>
      </c>
      <c r="M1061" s="290">
        <f>IF(P1061="x",0,IF(I1061&lt;(INDEX(Lookup!$U$2:$U$10,MATCH($D$43,Lookup!$S$2:$S$10,0))),0,ROUND(((_xlfn.DAYS(I1061,H1061)+1)*J1061)/7,0)))</f>
        <v>0</v>
      </c>
      <c r="N1061" s="408">
        <f t="shared" si="92"/>
        <v>0</v>
      </c>
      <c r="O1061" s="332"/>
      <c r="P1061" s="409"/>
      <c r="R1061" s="457">
        <f t="shared" si="93"/>
        <v>0</v>
      </c>
      <c r="S1061" s="469">
        <f t="shared" si="94"/>
        <v>0</v>
      </c>
    </row>
    <row r="1062" spans="2:19" x14ac:dyDescent="0.35">
      <c r="B1062" s="80"/>
      <c r="C1062" s="119"/>
      <c r="D1062" s="119"/>
      <c r="E1062" s="84"/>
      <c r="F1062" s="119"/>
      <c r="G1062" s="120"/>
      <c r="H1062" s="41"/>
      <c r="I1062" s="41"/>
      <c r="J1062" s="82"/>
      <c r="K1062" s="290">
        <f t="shared" si="90"/>
        <v>0</v>
      </c>
      <c r="L1062" s="291">
        <f t="shared" si="91"/>
        <v>0</v>
      </c>
      <c r="M1062" s="290">
        <f>IF(P1062="x",0,IF(I1062&lt;(INDEX(Lookup!$U$2:$U$10,MATCH($D$43,Lookup!$S$2:$S$10,0))),0,ROUND(((_xlfn.DAYS(I1062,H1062)+1)*J1062)/7,0)))</f>
        <v>0</v>
      </c>
      <c r="N1062" s="408">
        <f t="shared" si="92"/>
        <v>0</v>
      </c>
      <c r="O1062" s="332"/>
      <c r="P1062" s="409"/>
      <c r="R1062" s="457">
        <f t="shared" si="93"/>
        <v>0</v>
      </c>
      <c r="S1062" s="469">
        <f t="shared" si="94"/>
        <v>0</v>
      </c>
    </row>
    <row r="1063" spans="2:19" x14ac:dyDescent="0.35">
      <c r="B1063" s="80"/>
      <c r="C1063" s="119"/>
      <c r="D1063" s="119"/>
      <c r="E1063" s="84"/>
      <c r="F1063" s="119"/>
      <c r="G1063" s="120"/>
      <c r="H1063" s="41"/>
      <c r="I1063" s="41"/>
      <c r="J1063" s="82"/>
      <c r="K1063" s="290">
        <f t="shared" si="90"/>
        <v>0</v>
      </c>
      <c r="L1063" s="291">
        <f t="shared" si="91"/>
        <v>0</v>
      </c>
      <c r="M1063" s="290">
        <f>IF(P1063="x",0,IF(I1063&lt;(INDEX(Lookup!$U$2:$U$10,MATCH($D$43,Lookup!$S$2:$S$10,0))),0,ROUND(((_xlfn.DAYS(I1063,H1063)+1)*J1063)/7,0)))</f>
        <v>0</v>
      </c>
      <c r="N1063" s="408">
        <f t="shared" si="92"/>
        <v>0</v>
      </c>
      <c r="O1063" s="332"/>
      <c r="P1063" s="409"/>
      <c r="R1063" s="457">
        <f t="shared" si="93"/>
        <v>0</v>
      </c>
      <c r="S1063" s="469">
        <f t="shared" si="94"/>
        <v>0</v>
      </c>
    </row>
    <row r="1064" spans="2:19" x14ac:dyDescent="0.35">
      <c r="B1064" s="80"/>
      <c r="C1064" s="119"/>
      <c r="D1064" s="119"/>
      <c r="E1064" s="84"/>
      <c r="F1064" s="119"/>
      <c r="G1064" s="120"/>
      <c r="H1064" s="41"/>
      <c r="I1064" s="41"/>
      <c r="J1064" s="82"/>
      <c r="K1064" s="290">
        <f t="shared" si="90"/>
        <v>0</v>
      </c>
      <c r="L1064" s="291">
        <f t="shared" si="91"/>
        <v>0</v>
      </c>
      <c r="M1064" s="290">
        <f>IF(P1064="x",0,IF(I1064&lt;(INDEX(Lookup!$U$2:$U$10,MATCH($D$43,Lookup!$S$2:$S$10,0))),0,ROUND(((_xlfn.DAYS(I1064,H1064)+1)*J1064)/7,0)))</f>
        <v>0</v>
      </c>
      <c r="N1064" s="408">
        <f t="shared" si="92"/>
        <v>0</v>
      </c>
      <c r="O1064" s="332"/>
      <c r="P1064" s="409"/>
      <c r="R1064" s="457">
        <f t="shared" si="93"/>
        <v>0</v>
      </c>
      <c r="S1064" s="469">
        <f t="shared" si="94"/>
        <v>0</v>
      </c>
    </row>
    <row r="1065" spans="2:19" x14ac:dyDescent="0.35">
      <c r="B1065" s="80"/>
      <c r="C1065" s="119"/>
      <c r="D1065" s="119"/>
      <c r="E1065" s="84"/>
      <c r="F1065" s="119"/>
      <c r="G1065" s="120"/>
      <c r="H1065" s="41"/>
      <c r="I1065" s="41"/>
      <c r="J1065" s="82"/>
      <c r="K1065" s="290">
        <f t="shared" si="90"/>
        <v>0</v>
      </c>
      <c r="L1065" s="291">
        <f t="shared" si="91"/>
        <v>0</v>
      </c>
      <c r="M1065" s="290">
        <f>IF(P1065="x",0,IF(I1065&lt;(INDEX(Lookup!$U$2:$U$10,MATCH($D$43,Lookup!$S$2:$S$10,0))),0,ROUND(((_xlfn.DAYS(I1065,H1065)+1)*J1065)/7,0)))</f>
        <v>0</v>
      </c>
      <c r="N1065" s="408">
        <f t="shared" si="92"/>
        <v>0</v>
      </c>
      <c r="O1065" s="332"/>
      <c r="P1065" s="409"/>
      <c r="R1065" s="457">
        <f t="shared" si="93"/>
        <v>0</v>
      </c>
      <c r="S1065" s="469">
        <f t="shared" si="94"/>
        <v>0</v>
      </c>
    </row>
    <row r="1066" spans="2:19" x14ac:dyDescent="0.35">
      <c r="B1066" s="80"/>
      <c r="C1066" s="119"/>
      <c r="D1066" s="119"/>
      <c r="E1066" s="84"/>
      <c r="F1066" s="119"/>
      <c r="G1066" s="120"/>
      <c r="H1066" s="41"/>
      <c r="I1066" s="41"/>
      <c r="J1066" s="82"/>
      <c r="K1066" s="290">
        <f t="shared" si="90"/>
        <v>0</v>
      </c>
      <c r="L1066" s="291">
        <f t="shared" si="91"/>
        <v>0</v>
      </c>
      <c r="M1066" s="290">
        <f>IF(P1066="x",0,IF(I1066&lt;(INDEX(Lookup!$U$2:$U$10,MATCH($D$43,Lookup!$S$2:$S$10,0))),0,ROUND(((_xlfn.DAYS(I1066,H1066)+1)*J1066)/7,0)))</f>
        <v>0</v>
      </c>
      <c r="N1066" s="408">
        <f t="shared" si="92"/>
        <v>0</v>
      </c>
      <c r="O1066" s="332"/>
      <c r="P1066" s="409"/>
      <c r="R1066" s="457">
        <f t="shared" si="93"/>
        <v>0</v>
      </c>
      <c r="S1066" s="469">
        <f t="shared" si="94"/>
        <v>0</v>
      </c>
    </row>
    <row r="1067" spans="2:19" x14ac:dyDescent="0.35">
      <c r="B1067" s="80"/>
      <c r="C1067" s="119"/>
      <c r="D1067" s="119"/>
      <c r="E1067" s="84"/>
      <c r="F1067" s="119"/>
      <c r="G1067" s="120"/>
      <c r="H1067" s="41"/>
      <c r="I1067" s="41"/>
      <c r="J1067" s="82"/>
      <c r="K1067" s="290">
        <f t="shared" si="90"/>
        <v>0</v>
      </c>
      <c r="L1067" s="291">
        <f t="shared" si="91"/>
        <v>0</v>
      </c>
      <c r="M1067" s="290">
        <f>IF(P1067="x",0,IF(I1067&lt;(INDEX(Lookup!$U$2:$U$10,MATCH($D$43,Lookup!$S$2:$S$10,0))),0,ROUND(((_xlfn.DAYS(I1067,H1067)+1)*J1067)/7,0)))</f>
        <v>0</v>
      </c>
      <c r="N1067" s="408">
        <f t="shared" si="92"/>
        <v>0</v>
      </c>
      <c r="O1067" s="332"/>
      <c r="P1067" s="409"/>
      <c r="R1067" s="457">
        <f t="shared" si="93"/>
        <v>0</v>
      </c>
      <c r="S1067" s="469">
        <f t="shared" si="94"/>
        <v>0</v>
      </c>
    </row>
    <row r="1068" spans="2:19" x14ac:dyDescent="0.35">
      <c r="B1068" s="80"/>
      <c r="C1068" s="119"/>
      <c r="D1068" s="119"/>
      <c r="E1068" s="84"/>
      <c r="F1068" s="119"/>
      <c r="G1068" s="120"/>
      <c r="H1068" s="41"/>
      <c r="I1068" s="41"/>
      <c r="J1068" s="82"/>
      <c r="K1068" s="290">
        <f t="shared" si="90"/>
        <v>0</v>
      </c>
      <c r="L1068" s="291">
        <f t="shared" si="91"/>
        <v>0</v>
      </c>
      <c r="M1068" s="290">
        <f>IF(P1068="x",0,IF(I1068&lt;(INDEX(Lookup!$U$2:$U$10,MATCH($D$43,Lookup!$S$2:$S$10,0))),0,ROUND(((_xlfn.DAYS(I1068,H1068)+1)*J1068)/7,0)))</f>
        <v>0</v>
      </c>
      <c r="N1068" s="408">
        <f t="shared" si="92"/>
        <v>0</v>
      </c>
      <c r="O1068" s="332"/>
      <c r="P1068" s="409"/>
      <c r="R1068" s="457">
        <f t="shared" si="93"/>
        <v>0</v>
      </c>
      <c r="S1068" s="469">
        <f t="shared" si="94"/>
        <v>0</v>
      </c>
    </row>
    <row r="1069" spans="2:19" x14ac:dyDescent="0.35">
      <c r="B1069" s="80"/>
      <c r="C1069" s="119"/>
      <c r="D1069" s="119"/>
      <c r="E1069" s="84"/>
      <c r="F1069" s="119"/>
      <c r="G1069" s="120"/>
      <c r="H1069" s="41"/>
      <c r="I1069" s="41"/>
      <c r="J1069" s="82"/>
      <c r="K1069" s="290">
        <f t="shared" si="90"/>
        <v>0</v>
      </c>
      <c r="L1069" s="291">
        <f t="shared" si="91"/>
        <v>0</v>
      </c>
      <c r="M1069" s="290">
        <f>IF(P1069="x",0,IF(I1069&lt;(INDEX(Lookup!$U$2:$U$10,MATCH($D$43,Lookup!$S$2:$S$10,0))),0,ROUND(((_xlfn.DAYS(I1069,H1069)+1)*J1069)/7,0)))</f>
        <v>0</v>
      </c>
      <c r="N1069" s="408">
        <f t="shared" si="92"/>
        <v>0</v>
      </c>
      <c r="O1069" s="332"/>
      <c r="P1069" s="409"/>
      <c r="R1069" s="457">
        <f t="shared" si="93"/>
        <v>0</v>
      </c>
      <c r="S1069" s="469">
        <f t="shared" si="94"/>
        <v>0</v>
      </c>
    </row>
    <row r="1070" spans="2:19" x14ac:dyDescent="0.35">
      <c r="B1070" s="80"/>
      <c r="C1070" s="119"/>
      <c r="D1070" s="119"/>
      <c r="E1070" s="84"/>
      <c r="F1070" s="119"/>
      <c r="G1070" s="120"/>
      <c r="H1070" s="41"/>
      <c r="I1070" s="41"/>
      <c r="J1070" s="82"/>
      <c r="K1070" s="290">
        <f t="shared" si="90"/>
        <v>0</v>
      </c>
      <c r="L1070" s="291">
        <f t="shared" si="91"/>
        <v>0</v>
      </c>
      <c r="M1070" s="290">
        <f>IF(P1070="x",0,IF(I1070&lt;(INDEX(Lookup!$U$2:$U$10,MATCH($D$43,Lookup!$S$2:$S$10,0))),0,ROUND(((_xlfn.DAYS(I1070,H1070)+1)*J1070)/7,0)))</f>
        <v>0</v>
      </c>
      <c r="N1070" s="408">
        <f t="shared" si="92"/>
        <v>0</v>
      </c>
      <c r="O1070" s="332"/>
      <c r="P1070" s="409"/>
      <c r="R1070" s="457">
        <f t="shared" si="93"/>
        <v>0</v>
      </c>
      <c r="S1070" s="469">
        <f t="shared" si="94"/>
        <v>0</v>
      </c>
    </row>
    <row r="1071" spans="2:19" x14ac:dyDescent="0.35">
      <c r="B1071" s="80"/>
      <c r="C1071" s="119"/>
      <c r="D1071" s="119"/>
      <c r="E1071" s="84"/>
      <c r="F1071" s="119"/>
      <c r="G1071" s="120"/>
      <c r="H1071" s="41"/>
      <c r="I1071" s="41"/>
      <c r="J1071" s="82"/>
      <c r="K1071" s="290">
        <f t="shared" ref="K1071:K1134" si="95">ROUND(((_xlfn.DAYS(I1071,H1071)+1)*J1071)/7,0)</f>
        <v>0</v>
      </c>
      <c r="L1071" s="291">
        <f t="shared" ref="L1071:L1134" si="96">K1071*$K$6</f>
        <v>0</v>
      </c>
      <c r="M1071" s="290">
        <f>IF(P1071="x",0,IF(I1071&lt;(INDEX(Lookup!$U$2:$U$10,MATCH($D$43,Lookup!$S$2:$S$10,0))),0,ROUND(((_xlfn.DAYS(I1071,H1071)+1)*J1071)/7,0)))</f>
        <v>0</v>
      </c>
      <c r="N1071" s="408">
        <f t="shared" ref="N1071:N1134" si="97">M1071*$K$6</f>
        <v>0</v>
      </c>
      <c r="O1071" s="332"/>
      <c r="P1071" s="409"/>
      <c r="R1071" s="457">
        <f t="shared" ref="R1071:R1134" si="98">L1071*$I$30</f>
        <v>0</v>
      </c>
      <c r="S1071" s="469">
        <f t="shared" ref="S1071:S1134" si="99">N1071*$I$40</f>
        <v>0</v>
      </c>
    </row>
    <row r="1072" spans="2:19" x14ac:dyDescent="0.35">
      <c r="B1072" s="80"/>
      <c r="C1072" s="119"/>
      <c r="D1072" s="119"/>
      <c r="E1072" s="84"/>
      <c r="F1072" s="119"/>
      <c r="G1072" s="120"/>
      <c r="H1072" s="41"/>
      <c r="I1072" s="41"/>
      <c r="J1072" s="82"/>
      <c r="K1072" s="290">
        <f t="shared" si="95"/>
        <v>0</v>
      </c>
      <c r="L1072" s="291">
        <f t="shared" si="96"/>
        <v>0</v>
      </c>
      <c r="M1072" s="290">
        <f>IF(P1072="x",0,IF(I1072&lt;(INDEX(Lookup!$U$2:$U$10,MATCH($D$43,Lookup!$S$2:$S$10,0))),0,ROUND(((_xlfn.DAYS(I1072,H1072)+1)*J1072)/7,0)))</f>
        <v>0</v>
      </c>
      <c r="N1072" s="408">
        <f t="shared" si="97"/>
        <v>0</v>
      </c>
      <c r="O1072" s="332"/>
      <c r="P1072" s="409"/>
      <c r="R1072" s="457">
        <f t="shared" si="98"/>
        <v>0</v>
      </c>
      <c r="S1072" s="469">
        <f t="shared" si="99"/>
        <v>0</v>
      </c>
    </row>
    <row r="1073" spans="2:19" x14ac:dyDescent="0.35">
      <c r="B1073" s="80"/>
      <c r="C1073" s="119"/>
      <c r="D1073" s="119"/>
      <c r="E1073" s="84"/>
      <c r="F1073" s="119"/>
      <c r="G1073" s="120"/>
      <c r="H1073" s="41"/>
      <c r="I1073" s="41"/>
      <c r="J1073" s="82"/>
      <c r="K1073" s="290">
        <f t="shared" si="95"/>
        <v>0</v>
      </c>
      <c r="L1073" s="291">
        <f t="shared" si="96"/>
        <v>0</v>
      </c>
      <c r="M1073" s="290">
        <f>IF(P1073="x",0,IF(I1073&lt;(INDEX(Lookup!$U$2:$U$10,MATCH($D$43,Lookup!$S$2:$S$10,0))),0,ROUND(((_xlfn.DAYS(I1073,H1073)+1)*J1073)/7,0)))</f>
        <v>0</v>
      </c>
      <c r="N1073" s="408">
        <f t="shared" si="97"/>
        <v>0</v>
      </c>
      <c r="O1073" s="332"/>
      <c r="P1073" s="409"/>
      <c r="R1073" s="457">
        <f t="shared" si="98"/>
        <v>0</v>
      </c>
      <c r="S1073" s="469">
        <f t="shared" si="99"/>
        <v>0</v>
      </c>
    </row>
    <row r="1074" spans="2:19" x14ac:dyDescent="0.35">
      <c r="B1074" s="80"/>
      <c r="C1074" s="119"/>
      <c r="D1074" s="119"/>
      <c r="E1074" s="84"/>
      <c r="F1074" s="119"/>
      <c r="G1074" s="120"/>
      <c r="H1074" s="41"/>
      <c r="I1074" s="41"/>
      <c r="J1074" s="82"/>
      <c r="K1074" s="290">
        <f t="shared" si="95"/>
        <v>0</v>
      </c>
      <c r="L1074" s="291">
        <f t="shared" si="96"/>
        <v>0</v>
      </c>
      <c r="M1074" s="290">
        <f>IF(P1074="x",0,IF(I1074&lt;(INDEX(Lookup!$U$2:$U$10,MATCH($D$43,Lookup!$S$2:$S$10,0))),0,ROUND(((_xlfn.DAYS(I1074,H1074)+1)*J1074)/7,0)))</f>
        <v>0</v>
      </c>
      <c r="N1074" s="408">
        <f t="shared" si="97"/>
        <v>0</v>
      </c>
      <c r="O1074" s="332"/>
      <c r="P1074" s="409"/>
      <c r="R1074" s="457">
        <f t="shared" si="98"/>
        <v>0</v>
      </c>
      <c r="S1074" s="469">
        <f t="shared" si="99"/>
        <v>0</v>
      </c>
    </row>
    <row r="1075" spans="2:19" x14ac:dyDescent="0.35">
      <c r="B1075" s="80"/>
      <c r="C1075" s="119"/>
      <c r="D1075" s="119"/>
      <c r="E1075" s="84"/>
      <c r="F1075" s="119"/>
      <c r="G1075" s="120"/>
      <c r="H1075" s="41"/>
      <c r="I1075" s="41"/>
      <c r="J1075" s="82"/>
      <c r="K1075" s="290">
        <f t="shared" si="95"/>
        <v>0</v>
      </c>
      <c r="L1075" s="291">
        <f t="shared" si="96"/>
        <v>0</v>
      </c>
      <c r="M1075" s="290">
        <f>IF(P1075="x",0,IF(I1075&lt;(INDEX(Lookup!$U$2:$U$10,MATCH($D$43,Lookup!$S$2:$S$10,0))),0,ROUND(((_xlfn.DAYS(I1075,H1075)+1)*J1075)/7,0)))</f>
        <v>0</v>
      </c>
      <c r="N1075" s="408">
        <f t="shared" si="97"/>
        <v>0</v>
      </c>
      <c r="O1075" s="332"/>
      <c r="P1075" s="409"/>
      <c r="R1075" s="457">
        <f t="shared" si="98"/>
        <v>0</v>
      </c>
      <c r="S1075" s="469">
        <f t="shared" si="99"/>
        <v>0</v>
      </c>
    </row>
    <row r="1076" spans="2:19" x14ac:dyDescent="0.35">
      <c r="B1076" s="80"/>
      <c r="C1076" s="119"/>
      <c r="D1076" s="119"/>
      <c r="E1076" s="84"/>
      <c r="F1076" s="119"/>
      <c r="G1076" s="120"/>
      <c r="H1076" s="41"/>
      <c r="I1076" s="41"/>
      <c r="J1076" s="82"/>
      <c r="K1076" s="290">
        <f t="shared" si="95"/>
        <v>0</v>
      </c>
      <c r="L1076" s="291">
        <f t="shared" si="96"/>
        <v>0</v>
      </c>
      <c r="M1076" s="290">
        <f>IF(P1076="x",0,IF(I1076&lt;(INDEX(Lookup!$U$2:$U$10,MATCH($D$43,Lookup!$S$2:$S$10,0))),0,ROUND(((_xlfn.DAYS(I1076,H1076)+1)*J1076)/7,0)))</f>
        <v>0</v>
      </c>
      <c r="N1076" s="408">
        <f t="shared" si="97"/>
        <v>0</v>
      </c>
      <c r="O1076" s="332"/>
      <c r="P1076" s="409"/>
      <c r="R1076" s="457">
        <f t="shared" si="98"/>
        <v>0</v>
      </c>
      <c r="S1076" s="469">
        <f t="shared" si="99"/>
        <v>0</v>
      </c>
    </row>
    <row r="1077" spans="2:19" x14ac:dyDescent="0.35">
      <c r="B1077" s="80"/>
      <c r="C1077" s="119"/>
      <c r="D1077" s="119"/>
      <c r="E1077" s="84"/>
      <c r="F1077" s="119"/>
      <c r="G1077" s="120"/>
      <c r="H1077" s="41"/>
      <c r="I1077" s="41"/>
      <c r="J1077" s="82"/>
      <c r="K1077" s="290">
        <f t="shared" si="95"/>
        <v>0</v>
      </c>
      <c r="L1077" s="291">
        <f t="shared" si="96"/>
        <v>0</v>
      </c>
      <c r="M1077" s="290">
        <f>IF(P1077="x",0,IF(I1077&lt;(INDEX(Lookup!$U$2:$U$10,MATCH($D$43,Lookup!$S$2:$S$10,0))),0,ROUND(((_xlfn.DAYS(I1077,H1077)+1)*J1077)/7,0)))</f>
        <v>0</v>
      </c>
      <c r="N1077" s="408">
        <f t="shared" si="97"/>
        <v>0</v>
      </c>
      <c r="O1077" s="332"/>
      <c r="P1077" s="409"/>
      <c r="R1077" s="457">
        <f t="shared" si="98"/>
        <v>0</v>
      </c>
      <c r="S1077" s="469">
        <f t="shared" si="99"/>
        <v>0</v>
      </c>
    </row>
    <row r="1078" spans="2:19" x14ac:dyDescent="0.35">
      <c r="B1078" s="80"/>
      <c r="C1078" s="119"/>
      <c r="D1078" s="119"/>
      <c r="E1078" s="84"/>
      <c r="F1078" s="119"/>
      <c r="G1078" s="120"/>
      <c r="H1078" s="41"/>
      <c r="I1078" s="41"/>
      <c r="J1078" s="82"/>
      <c r="K1078" s="290">
        <f t="shared" si="95"/>
        <v>0</v>
      </c>
      <c r="L1078" s="291">
        <f t="shared" si="96"/>
        <v>0</v>
      </c>
      <c r="M1078" s="290">
        <f>IF(P1078="x",0,IF(I1078&lt;(INDEX(Lookup!$U$2:$U$10,MATCH($D$43,Lookup!$S$2:$S$10,0))),0,ROUND(((_xlfn.DAYS(I1078,H1078)+1)*J1078)/7,0)))</f>
        <v>0</v>
      </c>
      <c r="N1078" s="408">
        <f t="shared" si="97"/>
        <v>0</v>
      </c>
      <c r="O1078" s="332"/>
      <c r="P1078" s="409"/>
      <c r="R1078" s="457">
        <f t="shared" si="98"/>
        <v>0</v>
      </c>
      <c r="S1078" s="469">
        <f t="shared" si="99"/>
        <v>0</v>
      </c>
    </row>
    <row r="1079" spans="2:19" x14ac:dyDescent="0.35">
      <c r="B1079" s="80"/>
      <c r="C1079" s="119"/>
      <c r="D1079" s="119"/>
      <c r="E1079" s="84"/>
      <c r="F1079" s="119"/>
      <c r="G1079" s="120"/>
      <c r="H1079" s="41"/>
      <c r="I1079" s="41"/>
      <c r="J1079" s="82"/>
      <c r="K1079" s="290">
        <f t="shared" si="95"/>
        <v>0</v>
      </c>
      <c r="L1079" s="291">
        <f t="shared" si="96"/>
        <v>0</v>
      </c>
      <c r="M1079" s="290">
        <f>IF(P1079="x",0,IF(I1079&lt;(INDEX(Lookup!$U$2:$U$10,MATCH($D$43,Lookup!$S$2:$S$10,0))),0,ROUND(((_xlfn.DAYS(I1079,H1079)+1)*J1079)/7,0)))</f>
        <v>0</v>
      </c>
      <c r="N1079" s="408">
        <f t="shared" si="97"/>
        <v>0</v>
      </c>
      <c r="O1079" s="332"/>
      <c r="P1079" s="409"/>
      <c r="R1079" s="457">
        <f t="shared" si="98"/>
        <v>0</v>
      </c>
      <c r="S1079" s="469">
        <f t="shared" si="99"/>
        <v>0</v>
      </c>
    </row>
    <row r="1080" spans="2:19" x14ac:dyDescent="0.35">
      <c r="B1080" s="80"/>
      <c r="C1080" s="119"/>
      <c r="D1080" s="119"/>
      <c r="E1080" s="84"/>
      <c r="F1080" s="119"/>
      <c r="G1080" s="120"/>
      <c r="H1080" s="41"/>
      <c r="I1080" s="41"/>
      <c r="J1080" s="82"/>
      <c r="K1080" s="290">
        <f t="shared" si="95"/>
        <v>0</v>
      </c>
      <c r="L1080" s="291">
        <f t="shared" si="96"/>
        <v>0</v>
      </c>
      <c r="M1080" s="290">
        <f>IF(P1080="x",0,IF(I1080&lt;(INDEX(Lookup!$U$2:$U$10,MATCH($D$43,Lookup!$S$2:$S$10,0))),0,ROUND(((_xlfn.DAYS(I1080,H1080)+1)*J1080)/7,0)))</f>
        <v>0</v>
      </c>
      <c r="N1080" s="408">
        <f t="shared" si="97"/>
        <v>0</v>
      </c>
      <c r="O1080" s="332"/>
      <c r="P1080" s="409"/>
      <c r="R1080" s="457">
        <f t="shared" si="98"/>
        <v>0</v>
      </c>
      <c r="S1080" s="469">
        <f t="shared" si="99"/>
        <v>0</v>
      </c>
    </row>
    <row r="1081" spans="2:19" x14ac:dyDescent="0.35">
      <c r="B1081" s="80"/>
      <c r="C1081" s="119"/>
      <c r="D1081" s="119"/>
      <c r="E1081" s="84"/>
      <c r="F1081" s="119"/>
      <c r="G1081" s="120"/>
      <c r="H1081" s="41"/>
      <c r="I1081" s="41"/>
      <c r="J1081" s="82"/>
      <c r="K1081" s="290">
        <f t="shared" si="95"/>
        <v>0</v>
      </c>
      <c r="L1081" s="291">
        <f t="shared" si="96"/>
        <v>0</v>
      </c>
      <c r="M1081" s="290">
        <f>IF(P1081="x",0,IF(I1081&lt;(INDEX(Lookup!$U$2:$U$10,MATCH($D$43,Lookup!$S$2:$S$10,0))),0,ROUND(((_xlfn.DAYS(I1081,H1081)+1)*J1081)/7,0)))</f>
        <v>0</v>
      </c>
      <c r="N1081" s="408">
        <f t="shared" si="97"/>
        <v>0</v>
      </c>
      <c r="O1081" s="332"/>
      <c r="P1081" s="409"/>
      <c r="R1081" s="457">
        <f t="shared" si="98"/>
        <v>0</v>
      </c>
      <c r="S1081" s="469">
        <f t="shared" si="99"/>
        <v>0</v>
      </c>
    </row>
    <row r="1082" spans="2:19" x14ac:dyDescent="0.35">
      <c r="B1082" s="80"/>
      <c r="C1082" s="119"/>
      <c r="D1082" s="119"/>
      <c r="E1082" s="84"/>
      <c r="F1082" s="119"/>
      <c r="G1082" s="120"/>
      <c r="H1082" s="41"/>
      <c r="I1082" s="41"/>
      <c r="J1082" s="82"/>
      <c r="K1082" s="290">
        <f t="shared" si="95"/>
        <v>0</v>
      </c>
      <c r="L1082" s="291">
        <f t="shared" si="96"/>
        <v>0</v>
      </c>
      <c r="M1082" s="290">
        <f>IF(P1082="x",0,IF(I1082&lt;(INDEX(Lookup!$U$2:$U$10,MATCH($D$43,Lookup!$S$2:$S$10,0))),0,ROUND(((_xlfn.DAYS(I1082,H1082)+1)*J1082)/7,0)))</f>
        <v>0</v>
      </c>
      <c r="N1082" s="408">
        <f t="shared" si="97"/>
        <v>0</v>
      </c>
      <c r="O1082" s="332"/>
      <c r="P1082" s="409"/>
      <c r="R1082" s="457">
        <f t="shared" si="98"/>
        <v>0</v>
      </c>
      <c r="S1082" s="469">
        <f t="shared" si="99"/>
        <v>0</v>
      </c>
    </row>
    <row r="1083" spans="2:19" x14ac:dyDescent="0.35">
      <c r="B1083" s="80"/>
      <c r="C1083" s="119"/>
      <c r="D1083" s="119"/>
      <c r="E1083" s="84"/>
      <c r="F1083" s="119"/>
      <c r="G1083" s="120"/>
      <c r="H1083" s="41"/>
      <c r="I1083" s="41"/>
      <c r="J1083" s="82"/>
      <c r="K1083" s="290">
        <f t="shared" si="95"/>
        <v>0</v>
      </c>
      <c r="L1083" s="291">
        <f t="shared" si="96"/>
        <v>0</v>
      </c>
      <c r="M1083" s="290">
        <f>IF(P1083="x",0,IF(I1083&lt;(INDEX(Lookup!$U$2:$U$10,MATCH($D$43,Lookup!$S$2:$S$10,0))),0,ROUND(((_xlfn.DAYS(I1083,H1083)+1)*J1083)/7,0)))</f>
        <v>0</v>
      </c>
      <c r="N1083" s="408">
        <f t="shared" si="97"/>
        <v>0</v>
      </c>
      <c r="O1083" s="332"/>
      <c r="P1083" s="409"/>
      <c r="R1083" s="457">
        <f t="shared" si="98"/>
        <v>0</v>
      </c>
      <c r="S1083" s="469">
        <f t="shared" si="99"/>
        <v>0</v>
      </c>
    </row>
    <row r="1084" spans="2:19" x14ac:dyDescent="0.35">
      <c r="B1084" s="80"/>
      <c r="C1084" s="119"/>
      <c r="D1084" s="119"/>
      <c r="E1084" s="84"/>
      <c r="F1084" s="119"/>
      <c r="G1084" s="120"/>
      <c r="H1084" s="41"/>
      <c r="I1084" s="41"/>
      <c r="J1084" s="82"/>
      <c r="K1084" s="290">
        <f t="shared" si="95"/>
        <v>0</v>
      </c>
      <c r="L1084" s="291">
        <f t="shared" si="96"/>
        <v>0</v>
      </c>
      <c r="M1084" s="290">
        <f>IF(P1084="x",0,IF(I1084&lt;(INDEX(Lookup!$U$2:$U$10,MATCH($D$43,Lookup!$S$2:$S$10,0))),0,ROUND(((_xlfn.DAYS(I1084,H1084)+1)*J1084)/7,0)))</f>
        <v>0</v>
      </c>
      <c r="N1084" s="408">
        <f t="shared" si="97"/>
        <v>0</v>
      </c>
      <c r="O1084" s="332"/>
      <c r="P1084" s="409"/>
      <c r="R1084" s="457">
        <f t="shared" si="98"/>
        <v>0</v>
      </c>
      <c r="S1084" s="469">
        <f t="shared" si="99"/>
        <v>0</v>
      </c>
    </row>
    <row r="1085" spans="2:19" x14ac:dyDescent="0.35">
      <c r="B1085" s="80"/>
      <c r="C1085" s="119"/>
      <c r="D1085" s="119"/>
      <c r="E1085" s="84"/>
      <c r="F1085" s="119"/>
      <c r="G1085" s="120"/>
      <c r="H1085" s="41"/>
      <c r="I1085" s="41"/>
      <c r="J1085" s="82"/>
      <c r="K1085" s="290">
        <f t="shared" si="95"/>
        <v>0</v>
      </c>
      <c r="L1085" s="291">
        <f t="shared" si="96"/>
        <v>0</v>
      </c>
      <c r="M1085" s="290">
        <f>IF(P1085="x",0,IF(I1085&lt;(INDEX(Lookup!$U$2:$U$10,MATCH($D$43,Lookup!$S$2:$S$10,0))),0,ROUND(((_xlfn.DAYS(I1085,H1085)+1)*J1085)/7,0)))</f>
        <v>0</v>
      </c>
      <c r="N1085" s="408">
        <f t="shared" si="97"/>
        <v>0</v>
      </c>
      <c r="O1085" s="332"/>
      <c r="P1085" s="409"/>
      <c r="R1085" s="457">
        <f t="shared" si="98"/>
        <v>0</v>
      </c>
      <c r="S1085" s="469">
        <f t="shared" si="99"/>
        <v>0</v>
      </c>
    </row>
    <row r="1086" spans="2:19" x14ac:dyDescent="0.35">
      <c r="B1086" s="80"/>
      <c r="C1086" s="119"/>
      <c r="D1086" s="119"/>
      <c r="E1086" s="84"/>
      <c r="F1086" s="119"/>
      <c r="G1086" s="120"/>
      <c r="H1086" s="41"/>
      <c r="I1086" s="41"/>
      <c r="J1086" s="82"/>
      <c r="K1086" s="290">
        <f t="shared" si="95"/>
        <v>0</v>
      </c>
      <c r="L1086" s="291">
        <f t="shared" si="96"/>
        <v>0</v>
      </c>
      <c r="M1086" s="290">
        <f>IF(P1086="x",0,IF(I1086&lt;(INDEX(Lookup!$U$2:$U$10,MATCH($D$43,Lookup!$S$2:$S$10,0))),0,ROUND(((_xlfn.DAYS(I1086,H1086)+1)*J1086)/7,0)))</f>
        <v>0</v>
      </c>
      <c r="N1086" s="408">
        <f t="shared" si="97"/>
        <v>0</v>
      </c>
      <c r="O1086" s="332"/>
      <c r="P1086" s="409"/>
      <c r="R1086" s="457">
        <f t="shared" si="98"/>
        <v>0</v>
      </c>
      <c r="S1086" s="469">
        <f t="shared" si="99"/>
        <v>0</v>
      </c>
    </row>
    <row r="1087" spans="2:19" x14ac:dyDescent="0.35">
      <c r="B1087" s="80"/>
      <c r="C1087" s="119"/>
      <c r="D1087" s="119"/>
      <c r="E1087" s="84"/>
      <c r="F1087" s="119"/>
      <c r="G1087" s="120"/>
      <c r="H1087" s="41"/>
      <c r="I1087" s="41"/>
      <c r="J1087" s="82"/>
      <c r="K1087" s="290">
        <f t="shared" si="95"/>
        <v>0</v>
      </c>
      <c r="L1087" s="291">
        <f t="shared" si="96"/>
        <v>0</v>
      </c>
      <c r="M1087" s="290">
        <f>IF(P1087="x",0,IF(I1087&lt;(INDEX(Lookup!$U$2:$U$10,MATCH($D$43,Lookup!$S$2:$S$10,0))),0,ROUND(((_xlfn.DAYS(I1087,H1087)+1)*J1087)/7,0)))</f>
        <v>0</v>
      </c>
      <c r="N1087" s="408">
        <f t="shared" si="97"/>
        <v>0</v>
      </c>
      <c r="O1087" s="332"/>
      <c r="P1087" s="409"/>
      <c r="R1087" s="457">
        <f t="shared" si="98"/>
        <v>0</v>
      </c>
      <c r="S1087" s="469">
        <f t="shared" si="99"/>
        <v>0</v>
      </c>
    </row>
    <row r="1088" spans="2:19" x14ac:dyDescent="0.35">
      <c r="B1088" s="80"/>
      <c r="C1088" s="119"/>
      <c r="D1088" s="119"/>
      <c r="E1088" s="84"/>
      <c r="F1088" s="119"/>
      <c r="G1088" s="120"/>
      <c r="H1088" s="41"/>
      <c r="I1088" s="41"/>
      <c r="J1088" s="82"/>
      <c r="K1088" s="290">
        <f t="shared" si="95"/>
        <v>0</v>
      </c>
      <c r="L1088" s="291">
        <f t="shared" si="96"/>
        <v>0</v>
      </c>
      <c r="M1088" s="290">
        <f>IF(P1088="x",0,IF(I1088&lt;(INDEX(Lookup!$U$2:$U$10,MATCH($D$43,Lookup!$S$2:$S$10,0))),0,ROUND(((_xlfn.DAYS(I1088,H1088)+1)*J1088)/7,0)))</f>
        <v>0</v>
      </c>
      <c r="N1088" s="408">
        <f t="shared" si="97"/>
        <v>0</v>
      </c>
      <c r="O1088" s="332"/>
      <c r="P1088" s="409"/>
      <c r="R1088" s="457">
        <f t="shared" si="98"/>
        <v>0</v>
      </c>
      <c r="S1088" s="469">
        <f t="shared" si="99"/>
        <v>0</v>
      </c>
    </row>
    <row r="1089" spans="2:19" x14ac:dyDescent="0.35">
      <c r="B1089" s="80"/>
      <c r="C1089" s="119"/>
      <c r="D1089" s="119"/>
      <c r="E1089" s="84"/>
      <c r="F1089" s="119"/>
      <c r="G1089" s="120"/>
      <c r="H1089" s="41"/>
      <c r="I1089" s="41"/>
      <c r="J1089" s="82"/>
      <c r="K1089" s="290">
        <f t="shared" si="95"/>
        <v>0</v>
      </c>
      <c r="L1089" s="291">
        <f t="shared" si="96"/>
        <v>0</v>
      </c>
      <c r="M1089" s="290">
        <f>IF(P1089="x",0,IF(I1089&lt;(INDEX(Lookup!$U$2:$U$10,MATCH($D$43,Lookup!$S$2:$S$10,0))),0,ROUND(((_xlfn.DAYS(I1089,H1089)+1)*J1089)/7,0)))</f>
        <v>0</v>
      </c>
      <c r="N1089" s="408">
        <f t="shared" si="97"/>
        <v>0</v>
      </c>
      <c r="O1089" s="332"/>
      <c r="P1089" s="409"/>
      <c r="R1089" s="457">
        <f t="shared" si="98"/>
        <v>0</v>
      </c>
      <c r="S1089" s="469">
        <f t="shared" si="99"/>
        <v>0</v>
      </c>
    </row>
    <row r="1090" spans="2:19" x14ac:dyDescent="0.35">
      <c r="B1090" s="80"/>
      <c r="C1090" s="119"/>
      <c r="D1090" s="119"/>
      <c r="E1090" s="84"/>
      <c r="F1090" s="119"/>
      <c r="G1090" s="120"/>
      <c r="H1090" s="41"/>
      <c r="I1090" s="41"/>
      <c r="J1090" s="82"/>
      <c r="K1090" s="290">
        <f t="shared" si="95"/>
        <v>0</v>
      </c>
      <c r="L1090" s="291">
        <f t="shared" si="96"/>
        <v>0</v>
      </c>
      <c r="M1090" s="290">
        <f>IF(P1090="x",0,IF(I1090&lt;(INDEX(Lookup!$U$2:$U$10,MATCH($D$43,Lookup!$S$2:$S$10,0))),0,ROUND(((_xlfn.DAYS(I1090,H1090)+1)*J1090)/7,0)))</f>
        <v>0</v>
      </c>
      <c r="N1090" s="408">
        <f t="shared" si="97"/>
        <v>0</v>
      </c>
      <c r="O1090" s="332"/>
      <c r="P1090" s="409"/>
      <c r="R1090" s="457">
        <f t="shared" si="98"/>
        <v>0</v>
      </c>
      <c r="S1090" s="469">
        <f t="shared" si="99"/>
        <v>0</v>
      </c>
    </row>
    <row r="1091" spans="2:19" x14ac:dyDescent="0.35">
      <c r="B1091" s="80"/>
      <c r="C1091" s="119"/>
      <c r="D1091" s="119"/>
      <c r="E1091" s="84"/>
      <c r="F1091" s="119"/>
      <c r="G1091" s="120"/>
      <c r="H1091" s="41"/>
      <c r="I1091" s="41"/>
      <c r="J1091" s="82"/>
      <c r="K1091" s="290">
        <f t="shared" si="95"/>
        <v>0</v>
      </c>
      <c r="L1091" s="291">
        <f t="shared" si="96"/>
        <v>0</v>
      </c>
      <c r="M1091" s="290">
        <f>IF(P1091="x",0,IF(I1091&lt;(INDEX(Lookup!$U$2:$U$10,MATCH($D$43,Lookup!$S$2:$S$10,0))),0,ROUND(((_xlfn.DAYS(I1091,H1091)+1)*J1091)/7,0)))</f>
        <v>0</v>
      </c>
      <c r="N1091" s="408">
        <f t="shared" si="97"/>
        <v>0</v>
      </c>
      <c r="O1091" s="332"/>
      <c r="P1091" s="409"/>
      <c r="R1091" s="457">
        <f t="shared" si="98"/>
        <v>0</v>
      </c>
      <c r="S1091" s="469">
        <f t="shared" si="99"/>
        <v>0</v>
      </c>
    </row>
    <row r="1092" spans="2:19" x14ac:dyDescent="0.35">
      <c r="B1092" s="80"/>
      <c r="C1092" s="119"/>
      <c r="D1092" s="119"/>
      <c r="E1092" s="84"/>
      <c r="F1092" s="119"/>
      <c r="G1092" s="120"/>
      <c r="H1092" s="41"/>
      <c r="I1092" s="41"/>
      <c r="J1092" s="82"/>
      <c r="K1092" s="290">
        <f t="shared" si="95"/>
        <v>0</v>
      </c>
      <c r="L1092" s="291">
        <f t="shared" si="96"/>
        <v>0</v>
      </c>
      <c r="M1092" s="290">
        <f>IF(P1092="x",0,IF(I1092&lt;(INDEX(Lookup!$U$2:$U$10,MATCH($D$43,Lookup!$S$2:$S$10,0))),0,ROUND(((_xlfn.DAYS(I1092,H1092)+1)*J1092)/7,0)))</f>
        <v>0</v>
      </c>
      <c r="N1092" s="408">
        <f t="shared" si="97"/>
        <v>0</v>
      </c>
      <c r="O1092" s="332"/>
      <c r="P1092" s="409"/>
      <c r="R1092" s="457">
        <f t="shared" si="98"/>
        <v>0</v>
      </c>
      <c r="S1092" s="469">
        <f t="shared" si="99"/>
        <v>0</v>
      </c>
    </row>
    <row r="1093" spans="2:19" x14ac:dyDescent="0.35">
      <c r="B1093" s="80"/>
      <c r="C1093" s="119"/>
      <c r="D1093" s="119"/>
      <c r="E1093" s="84"/>
      <c r="F1093" s="119"/>
      <c r="G1093" s="120"/>
      <c r="H1093" s="41"/>
      <c r="I1093" s="41"/>
      <c r="J1093" s="82"/>
      <c r="K1093" s="290">
        <f t="shared" si="95"/>
        <v>0</v>
      </c>
      <c r="L1093" s="291">
        <f t="shared" si="96"/>
        <v>0</v>
      </c>
      <c r="M1093" s="290">
        <f>IF(P1093="x",0,IF(I1093&lt;(INDEX(Lookup!$U$2:$U$10,MATCH($D$43,Lookup!$S$2:$S$10,0))),0,ROUND(((_xlfn.DAYS(I1093,H1093)+1)*J1093)/7,0)))</f>
        <v>0</v>
      </c>
      <c r="N1093" s="408">
        <f t="shared" si="97"/>
        <v>0</v>
      </c>
      <c r="O1093" s="332"/>
      <c r="P1093" s="409"/>
      <c r="R1093" s="457">
        <f t="shared" si="98"/>
        <v>0</v>
      </c>
      <c r="S1093" s="469">
        <f t="shared" si="99"/>
        <v>0</v>
      </c>
    </row>
    <row r="1094" spans="2:19" x14ac:dyDescent="0.35">
      <c r="B1094" s="80"/>
      <c r="C1094" s="119"/>
      <c r="D1094" s="119"/>
      <c r="E1094" s="84"/>
      <c r="F1094" s="119"/>
      <c r="G1094" s="120"/>
      <c r="H1094" s="41"/>
      <c r="I1094" s="41"/>
      <c r="J1094" s="82"/>
      <c r="K1094" s="290">
        <f t="shared" si="95"/>
        <v>0</v>
      </c>
      <c r="L1094" s="291">
        <f t="shared" si="96"/>
        <v>0</v>
      </c>
      <c r="M1094" s="290">
        <f>IF(P1094="x",0,IF(I1094&lt;(INDEX(Lookup!$U$2:$U$10,MATCH($D$43,Lookup!$S$2:$S$10,0))),0,ROUND(((_xlfn.DAYS(I1094,H1094)+1)*J1094)/7,0)))</f>
        <v>0</v>
      </c>
      <c r="N1094" s="408">
        <f t="shared" si="97"/>
        <v>0</v>
      </c>
      <c r="O1094" s="332"/>
      <c r="P1094" s="409"/>
      <c r="R1094" s="457">
        <f t="shared" si="98"/>
        <v>0</v>
      </c>
      <c r="S1094" s="469">
        <f t="shared" si="99"/>
        <v>0</v>
      </c>
    </row>
    <row r="1095" spans="2:19" x14ac:dyDescent="0.35">
      <c r="B1095" s="80"/>
      <c r="C1095" s="119"/>
      <c r="D1095" s="119"/>
      <c r="E1095" s="84"/>
      <c r="F1095" s="119"/>
      <c r="G1095" s="120"/>
      <c r="H1095" s="41"/>
      <c r="I1095" s="41"/>
      <c r="J1095" s="82"/>
      <c r="K1095" s="290">
        <f t="shared" si="95"/>
        <v>0</v>
      </c>
      <c r="L1095" s="291">
        <f t="shared" si="96"/>
        <v>0</v>
      </c>
      <c r="M1095" s="290">
        <f>IF(P1095="x",0,IF(I1095&lt;(INDEX(Lookup!$U$2:$U$10,MATCH($D$43,Lookup!$S$2:$S$10,0))),0,ROUND(((_xlfn.DAYS(I1095,H1095)+1)*J1095)/7,0)))</f>
        <v>0</v>
      </c>
      <c r="N1095" s="408">
        <f t="shared" si="97"/>
        <v>0</v>
      </c>
      <c r="O1095" s="332"/>
      <c r="P1095" s="409"/>
      <c r="R1095" s="457">
        <f t="shared" si="98"/>
        <v>0</v>
      </c>
      <c r="S1095" s="469">
        <f t="shared" si="99"/>
        <v>0</v>
      </c>
    </row>
    <row r="1096" spans="2:19" x14ac:dyDescent="0.35">
      <c r="B1096" s="80"/>
      <c r="C1096" s="119"/>
      <c r="D1096" s="119"/>
      <c r="E1096" s="84"/>
      <c r="F1096" s="119"/>
      <c r="G1096" s="120"/>
      <c r="H1096" s="41"/>
      <c r="I1096" s="41"/>
      <c r="J1096" s="82"/>
      <c r="K1096" s="290">
        <f t="shared" si="95"/>
        <v>0</v>
      </c>
      <c r="L1096" s="291">
        <f t="shared" si="96"/>
        <v>0</v>
      </c>
      <c r="M1096" s="290">
        <f>IF(P1096="x",0,IF(I1096&lt;(INDEX(Lookup!$U$2:$U$10,MATCH($D$43,Lookup!$S$2:$S$10,0))),0,ROUND(((_xlfn.DAYS(I1096,H1096)+1)*J1096)/7,0)))</f>
        <v>0</v>
      </c>
      <c r="N1096" s="408">
        <f t="shared" si="97"/>
        <v>0</v>
      </c>
      <c r="O1096" s="332"/>
      <c r="P1096" s="409"/>
      <c r="R1096" s="457">
        <f t="shared" si="98"/>
        <v>0</v>
      </c>
      <c r="S1096" s="469">
        <f t="shared" si="99"/>
        <v>0</v>
      </c>
    </row>
    <row r="1097" spans="2:19" x14ac:dyDescent="0.35">
      <c r="B1097" s="80"/>
      <c r="C1097" s="119"/>
      <c r="D1097" s="119"/>
      <c r="E1097" s="84"/>
      <c r="F1097" s="119"/>
      <c r="G1097" s="120"/>
      <c r="H1097" s="41"/>
      <c r="I1097" s="41"/>
      <c r="J1097" s="82"/>
      <c r="K1097" s="290">
        <f t="shared" si="95"/>
        <v>0</v>
      </c>
      <c r="L1097" s="291">
        <f t="shared" si="96"/>
        <v>0</v>
      </c>
      <c r="M1097" s="290">
        <f>IF(P1097="x",0,IF(I1097&lt;(INDEX(Lookup!$U$2:$U$10,MATCH($D$43,Lookup!$S$2:$S$10,0))),0,ROUND(((_xlfn.DAYS(I1097,H1097)+1)*J1097)/7,0)))</f>
        <v>0</v>
      </c>
      <c r="N1097" s="408">
        <f t="shared" si="97"/>
        <v>0</v>
      </c>
      <c r="O1097" s="332"/>
      <c r="P1097" s="409"/>
      <c r="R1097" s="457">
        <f t="shared" si="98"/>
        <v>0</v>
      </c>
      <c r="S1097" s="469">
        <f t="shared" si="99"/>
        <v>0</v>
      </c>
    </row>
    <row r="1098" spans="2:19" x14ac:dyDescent="0.35">
      <c r="B1098" s="80"/>
      <c r="C1098" s="119"/>
      <c r="D1098" s="119"/>
      <c r="E1098" s="84"/>
      <c r="F1098" s="119"/>
      <c r="G1098" s="120"/>
      <c r="H1098" s="41"/>
      <c r="I1098" s="41"/>
      <c r="J1098" s="82"/>
      <c r="K1098" s="290">
        <f t="shared" si="95"/>
        <v>0</v>
      </c>
      <c r="L1098" s="291">
        <f t="shared" si="96"/>
        <v>0</v>
      </c>
      <c r="M1098" s="290">
        <f>IF(P1098="x",0,IF(I1098&lt;(INDEX(Lookup!$U$2:$U$10,MATCH($D$43,Lookup!$S$2:$S$10,0))),0,ROUND(((_xlfn.DAYS(I1098,H1098)+1)*J1098)/7,0)))</f>
        <v>0</v>
      </c>
      <c r="N1098" s="408">
        <f t="shared" si="97"/>
        <v>0</v>
      </c>
      <c r="O1098" s="332"/>
      <c r="P1098" s="409"/>
      <c r="R1098" s="457">
        <f t="shared" si="98"/>
        <v>0</v>
      </c>
      <c r="S1098" s="469">
        <f t="shared" si="99"/>
        <v>0</v>
      </c>
    </row>
    <row r="1099" spans="2:19" x14ac:dyDescent="0.35">
      <c r="B1099" s="80"/>
      <c r="C1099" s="119"/>
      <c r="D1099" s="119"/>
      <c r="E1099" s="84"/>
      <c r="F1099" s="119"/>
      <c r="G1099" s="120"/>
      <c r="H1099" s="41"/>
      <c r="I1099" s="41"/>
      <c r="J1099" s="82"/>
      <c r="K1099" s="290">
        <f t="shared" si="95"/>
        <v>0</v>
      </c>
      <c r="L1099" s="291">
        <f t="shared" si="96"/>
        <v>0</v>
      </c>
      <c r="M1099" s="290">
        <f>IF(P1099="x",0,IF(I1099&lt;(INDEX(Lookup!$U$2:$U$10,MATCH($D$43,Lookup!$S$2:$S$10,0))),0,ROUND(((_xlfn.DAYS(I1099,H1099)+1)*J1099)/7,0)))</f>
        <v>0</v>
      </c>
      <c r="N1099" s="408">
        <f t="shared" si="97"/>
        <v>0</v>
      </c>
      <c r="O1099" s="332"/>
      <c r="P1099" s="409"/>
      <c r="R1099" s="457">
        <f t="shared" si="98"/>
        <v>0</v>
      </c>
      <c r="S1099" s="469">
        <f t="shared" si="99"/>
        <v>0</v>
      </c>
    </row>
    <row r="1100" spans="2:19" x14ac:dyDescent="0.35">
      <c r="B1100" s="80"/>
      <c r="C1100" s="119"/>
      <c r="D1100" s="119"/>
      <c r="E1100" s="84"/>
      <c r="F1100" s="119"/>
      <c r="G1100" s="120"/>
      <c r="H1100" s="41"/>
      <c r="I1100" s="41"/>
      <c r="J1100" s="82"/>
      <c r="K1100" s="290">
        <f t="shared" si="95"/>
        <v>0</v>
      </c>
      <c r="L1100" s="291">
        <f t="shared" si="96"/>
        <v>0</v>
      </c>
      <c r="M1100" s="290">
        <f>IF(P1100="x",0,IF(I1100&lt;(INDEX(Lookup!$U$2:$U$10,MATCH($D$43,Lookup!$S$2:$S$10,0))),0,ROUND(((_xlfn.DAYS(I1100,H1100)+1)*J1100)/7,0)))</f>
        <v>0</v>
      </c>
      <c r="N1100" s="408">
        <f t="shared" si="97"/>
        <v>0</v>
      </c>
      <c r="O1100" s="332"/>
      <c r="P1100" s="409"/>
      <c r="R1100" s="457">
        <f t="shared" si="98"/>
        <v>0</v>
      </c>
      <c r="S1100" s="469">
        <f t="shared" si="99"/>
        <v>0</v>
      </c>
    </row>
    <row r="1101" spans="2:19" x14ac:dyDescent="0.35">
      <c r="B1101" s="80"/>
      <c r="C1101" s="119"/>
      <c r="D1101" s="119"/>
      <c r="E1101" s="84"/>
      <c r="F1101" s="119"/>
      <c r="G1101" s="120"/>
      <c r="H1101" s="41"/>
      <c r="I1101" s="41"/>
      <c r="J1101" s="82"/>
      <c r="K1101" s="290">
        <f t="shared" si="95"/>
        <v>0</v>
      </c>
      <c r="L1101" s="291">
        <f t="shared" si="96"/>
        <v>0</v>
      </c>
      <c r="M1101" s="290">
        <f>IF(P1101="x",0,IF(I1101&lt;(INDEX(Lookup!$U$2:$U$10,MATCH($D$43,Lookup!$S$2:$S$10,0))),0,ROUND(((_xlfn.DAYS(I1101,H1101)+1)*J1101)/7,0)))</f>
        <v>0</v>
      </c>
      <c r="N1101" s="408">
        <f t="shared" si="97"/>
        <v>0</v>
      </c>
      <c r="O1101" s="332"/>
      <c r="P1101" s="409"/>
      <c r="R1101" s="457">
        <f t="shared" si="98"/>
        <v>0</v>
      </c>
      <c r="S1101" s="469">
        <f t="shared" si="99"/>
        <v>0</v>
      </c>
    </row>
    <row r="1102" spans="2:19" x14ac:dyDescent="0.35">
      <c r="B1102" s="80"/>
      <c r="C1102" s="119"/>
      <c r="D1102" s="119"/>
      <c r="E1102" s="84"/>
      <c r="F1102" s="119"/>
      <c r="G1102" s="120"/>
      <c r="H1102" s="41"/>
      <c r="I1102" s="41"/>
      <c r="J1102" s="82"/>
      <c r="K1102" s="290">
        <f t="shared" si="95"/>
        <v>0</v>
      </c>
      <c r="L1102" s="291">
        <f t="shared" si="96"/>
        <v>0</v>
      </c>
      <c r="M1102" s="290">
        <f>IF(P1102="x",0,IF(I1102&lt;(INDEX(Lookup!$U$2:$U$10,MATCH($D$43,Lookup!$S$2:$S$10,0))),0,ROUND(((_xlfn.DAYS(I1102,H1102)+1)*J1102)/7,0)))</f>
        <v>0</v>
      </c>
      <c r="N1102" s="408">
        <f t="shared" si="97"/>
        <v>0</v>
      </c>
      <c r="O1102" s="332"/>
      <c r="P1102" s="409"/>
      <c r="R1102" s="457">
        <f t="shared" si="98"/>
        <v>0</v>
      </c>
      <c r="S1102" s="469">
        <f t="shared" si="99"/>
        <v>0</v>
      </c>
    </row>
    <row r="1103" spans="2:19" x14ac:dyDescent="0.35">
      <c r="B1103" s="80"/>
      <c r="C1103" s="119"/>
      <c r="D1103" s="119"/>
      <c r="E1103" s="84"/>
      <c r="F1103" s="119"/>
      <c r="G1103" s="120"/>
      <c r="H1103" s="41"/>
      <c r="I1103" s="41"/>
      <c r="J1103" s="82"/>
      <c r="K1103" s="290">
        <f t="shared" si="95"/>
        <v>0</v>
      </c>
      <c r="L1103" s="291">
        <f t="shared" si="96"/>
        <v>0</v>
      </c>
      <c r="M1103" s="290">
        <f>IF(P1103="x",0,IF(I1103&lt;(INDEX(Lookup!$U$2:$U$10,MATCH($D$43,Lookup!$S$2:$S$10,0))),0,ROUND(((_xlfn.DAYS(I1103,H1103)+1)*J1103)/7,0)))</f>
        <v>0</v>
      </c>
      <c r="N1103" s="408">
        <f t="shared" si="97"/>
        <v>0</v>
      </c>
      <c r="O1103" s="332"/>
      <c r="P1103" s="409"/>
      <c r="R1103" s="457">
        <f t="shared" si="98"/>
        <v>0</v>
      </c>
      <c r="S1103" s="469">
        <f t="shared" si="99"/>
        <v>0</v>
      </c>
    </row>
    <row r="1104" spans="2:19" x14ac:dyDescent="0.35">
      <c r="B1104" s="80"/>
      <c r="C1104" s="119"/>
      <c r="D1104" s="119"/>
      <c r="E1104" s="84"/>
      <c r="F1104" s="119"/>
      <c r="G1104" s="120"/>
      <c r="H1104" s="41"/>
      <c r="I1104" s="41"/>
      <c r="J1104" s="82"/>
      <c r="K1104" s="290">
        <f t="shared" si="95"/>
        <v>0</v>
      </c>
      <c r="L1104" s="291">
        <f t="shared" si="96"/>
        <v>0</v>
      </c>
      <c r="M1104" s="290">
        <f>IF(P1104="x",0,IF(I1104&lt;(INDEX(Lookup!$U$2:$U$10,MATCH($D$43,Lookup!$S$2:$S$10,0))),0,ROUND(((_xlfn.DAYS(I1104,H1104)+1)*J1104)/7,0)))</f>
        <v>0</v>
      </c>
      <c r="N1104" s="408">
        <f t="shared" si="97"/>
        <v>0</v>
      </c>
      <c r="O1104" s="332"/>
      <c r="P1104" s="409"/>
      <c r="R1104" s="457">
        <f t="shared" si="98"/>
        <v>0</v>
      </c>
      <c r="S1104" s="469">
        <f t="shared" si="99"/>
        <v>0</v>
      </c>
    </row>
    <row r="1105" spans="2:19" x14ac:dyDescent="0.35">
      <c r="B1105" s="80"/>
      <c r="C1105" s="119"/>
      <c r="D1105" s="119"/>
      <c r="E1105" s="84"/>
      <c r="F1105" s="119"/>
      <c r="G1105" s="120"/>
      <c r="H1105" s="41"/>
      <c r="I1105" s="41"/>
      <c r="J1105" s="82"/>
      <c r="K1105" s="290">
        <f t="shared" si="95"/>
        <v>0</v>
      </c>
      <c r="L1105" s="291">
        <f t="shared" si="96"/>
        <v>0</v>
      </c>
      <c r="M1105" s="290">
        <f>IF(P1105="x",0,IF(I1105&lt;(INDEX(Lookup!$U$2:$U$10,MATCH($D$43,Lookup!$S$2:$S$10,0))),0,ROUND(((_xlfn.DAYS(I1105,H1105)+1)*J1105)/7,0)))</f>
        <v>0</v>
      </c>
      <c r="N1105" s="408">
        <f t="shared" si="97"/>
        <v>0</v>
      </c>
      <c r="O1105" s="332"/>
      <c r="P1105" s="409"/>
      <c r="R1105" s="457">
        <f t="shared" si="98"/>
        <v>0</v>
      </c>
      <c r="S1105" s="469">
        <f t="shared" si="99"/>
        <v>0</v>
      </c>
    </row>
    <row r="1106" spans="2:19" x14ac:dyDescent="0.35">
      <c r="B1106" s="80"/>
      <c r="C1106" s="119"/>
      <c r="D1106" s="119"/>
      <c r="E1106" s="84"/>
      <c r="F1106" s="119"/>
      <c r="G1106" s="120"/>
      <c r="H1106" s="41"/>
      <c r="I1106" s="41"/>
      <c r="J1106" s="82"/>
      <c r="K1106" s="290">
        <f t="shared" si="95"/>
        <v>0</v>
      </c>
      <c r="L1106" s="291">
        <f t="shared" si="96"/>
        <v>0</v>
      </c>
      <c r="M1106" s="290">
        <f>IF(P1106="x",0,IF(I1106&lt;(INDEX(Lookup!$U$2:$U$10,MATCH($D$43,Lookup!$S$2:$S$10,0))),0,ROUND(((_xlfn.DAYS(I1106,H1106)+1)*J1106)/7,0)))</f>
        <v>0</v>
      </c>
      <c r="N1106" s="408">
        <f t="shared" si="97"/>
        <v>0</v>
      </c>
      <c r="O1106" s="332"/>
      <c r="P1106" s="409"/>
      <c r="R1106" s="457">
        <f t="shared" si="98"/>
        <v>0</v>
      </c>
      <c r="S1106" s="469">
        <f t="shared" si="99"/>
        <v>0</v>
      </c>
    </row>
    <row r="1107" spans="2:19" x14ac:dyDescent="0.35">
      <c r="B1107" s="80"/>
      <c r="C1107" s="119"/>
      <c r="D1107" s="119"/>
      <c r="E1107" s="84"/>
      <c r="F1107" s="119"/>
      <c r="G1107" s="120"/>
      <c r="H1107" s="41"/>
      <c r="I1107" s="41"/>
      <c r="J1107" s="82"/>
      <c r="K1107" s="290">
        <f t="shared" si="95"/>
        <v>0</v>
      </c>
      <c r="L1107" s="291">
        <f t="shared" si="96"/>
        <v>0</v>
      </c>
      <c r="M1107" s="290">
        <f>IF(P1107="x",0,IF(I1107&lt;(INDEX(Lookup!$U$2:$U$10,MATCH($D$43,Lookup!$S$2:$S$10,0))),0,ROUND(((_xlfn.DAYS(I1107,H1107)+1)*J1107)/7,0)))</f>
        <v>0</v>
      </c>
      <c r="N1107" s="408">
        <f t="shared" si="97"/>
        <v>0</v>
      </c>
      <c r="O1107" s="332"/>
      <c r="P1107" s="409"/>
      <c r="R1107" s="457">
        <f t="shared" si="98"/>
        <v>0</v>
      </c>
      <c r="S1107" s="469">
        <f t="shared" si="99"/>
        <v>0</v>
      </c>
    </row>
    <row r="1108" spans="2:19" x14ac:dyDescent="0.35">
      <c r="B1108" s="80"/>
      <c r="C1108" s="119"/>
      <c r="D1108" s="119"/>
      <c r="E1108" s="84"/>
      <c r="F1108" s="119"/>
      <c r="G1108" s="120"/>
      <c r="H1108" s="41"/>
      <c r="I1108" s="41"/>
      <c r="J1108" s="82"/>
      <c r="K1108" s="290">
        <f t="shared" si="95"/>
        <v>0</v>
      </c>
      <c r="L1108" s="291">
        <f t="shared" si="96"/>
        <v>0</v>
      </c>
      <c r="M1108" s="290">
        <f>IF(P1108="x",0,IF(I1108&lt;(INDEX(Lookup!$U$2:$U$10,MATCH($D$43,Lookup!$S$2:$S$10,0))),0,ROUND(((_xlfn.DAYS(I1108,H1108)+1)*J1108)/7,0)))</f>
        <v>0</v>
      </c>
      <c r="N1108" s="408">
        <f t="shared" si="97"/>
        <v>0</v>
      </c>
      <c r="O1108" s="332"/>
      <c r="P1108" s="409"/>
      <c r="R1108" s="457">
        <f t="shared" si="98"/>
        <v>0</v>
      </c>
      <c r="S1108" s="469">
        <f t="shared" si="99"/>
        <v>0</v>
      </c>
    </row>
    <row r="1109" spans="2:19" x14ac:dyDescent="0.35">
      <c r="B1109" s="80"/>
      <c r="C1109" s="119"/>
      <c r="D1109" s="119"/>
      <c r="E1109" s="84"/>
      <c r="F1109" s="119"/>
      <c r="G1109" s="120"/>
      <c r="H1109" s="41"/>
      <c r="I1109" s="41"/>
      <c r="J1109" s="82"/>
      <c r="K1109" s="290">
        <f t="shared" si="95"/>
        <v>0</v>
      </c>
      <c r="L1109" s="291">
        <f t="shared" si="96"/>
        <v>0</v>
      </c>
      <c r="M1109" s="290">
        <f>IF(P1109="x",0,IF(I1109&lt;(INDEX(Lookup!$U$2:$U$10,MATCH($D$43,Lookup!$S$2:$S$10,0))),0,ROUND(((_xlfn.DAYS(I1109,H1109)+1)*J1109)/7,0)))</f>
        <v>0</v>
      </c>
      <c r="N1109" s="408">
        <f t="shared" si="97"/>
        <v>0</v>
      </c>
      <c r="O1109" s="332"/>
      <c r="P1109" s="409"/>
      <c r="R1109" s="457">
        <f t="shared" si="98"/>
        <v>0</v>
      </c>
      <c r="S1109" s="469">
        <f t="shared" si="99"/>
        <v>0</v>
      </c>
    </row>
    <row r="1110" spans="2:19" x14ac:dyDescent="0.35">
      <c r="B1110" s="80"/>
      <c r="C1110" s="119"/>
      <c r="D1110" s="119"/>
      <c r="E1110" s="84"/>
      <c r="F1110" s="119"/>
      <c r="G1110" s="120"/>
      <c r="H1110" s="41"/>
      <c r="I1110" s="41"/>
      <c r="J1110" s="82"/>
      <c r="K1110" s="290">
        <f t="shared" si="95"/>
        <v>0</v>
      </c>
      <c r="L1110" s="291">
        <f t="shared" si="96"/>
        <v>0</v>
      </c>
      <c r="M1110" s="290">
        <f>IF(P1110="x",0,IF(I1110&lt;(INDEX(Lookup!$U$2:$U$10,MATCH($D$43,Lookup!$S$2:$S$10,0))),0,ROUND(((_xlfn.DAYS(I1110,H1110)+1)*J1110)/7,0)))</f>
        <v>0</v>
      </c>
      <c r="N1110" s="408">
        <f t="shared" si="97"/>
        <v>0</v>
      </c>
      <c r="O1110" s="332"/>
      <c r="P1110" s="409"/>
      <c r="R1110" s="457">
        <f t="shared" si="98"/>
        <v>0</v>
      </c>
      <c r="S1110" s="469">
        <f t="shared" si="99"/>
        <v>0</v>
      </c>
    </row>
    <row r="1111" spans="2:19" x14ac:dyDescent="0.35">
      <c r="B1111" s="80"/>
      <c r="C1111" s="119"/>
      <c r="D1111" s="119"/>
      <c r="E1111" s="84"/>
      <c r="F1111" s="119"/>
      <c r="G1111" s="120"/>
      <c r="H1111" s="41"/>
      <c r="I1111" s="41"/>
      <c r="J1111" s="82"/>
      <c r="K1111" s="290">
        <f t="shared" si="95"/>
        <v>0</v>
      </c>
      <c r="L1111" s="291">
        <f t="shared" si="96"/>
        <v>0</v>
      </c>
      <c r="M1111" s="290">
        <f>IF(P1111="x",0,IF(I1111&lt;(INDEX(Lookup!$U$2:$U$10,MATCH($D$43,Lookup!$S$2:$S$10,0))),0,ROUND(((_xlfn.DAYS(I1111,H1111)+1)*J1111)/7,0)))</f>
        <v>0</v>
      </c>
      <c r="N1111" s="408">
        <f t="shared" si="97"/>
        <v>0</v>
      </c>
      <c r="O1111" s="332"/>
      <c r="P1111" s="409"/>
      <c r="R1111" s="457">
        <f t="shared" si="98"/>
        <v>0</v>
      </c>
      <c r="S1111" s="469">
        <f t="shared" si="99"/>
        <v>0</v>
      </c>
    </row>
    <row r="1112" spans="2:19" x14ac:dyDescent="0.35">
      <c r="B1112" s="80"/>
      <c r="C1112" s="119"/>
      <c r="D1112" s="119"/>
      <c r="E1112" s="84"/>
      <c r="F1112" s="119"/>
      <c r="G1112" s="120"/>
      <c r="H1112" s="41"/>
      <c r="I1112" s="41"/>
      <c r="J1112" s="82"/>
      <c r="K1112" s="290">
        <f t="shared" si="95"/>
        <v>0</v>
      </c>
      <c r="L1112" s="291">
        <f t="shared" si="96"/>
        <v>0</v>
      </c>
      <c r="M1112" s="290">
        <f>IF(P1112="x",0,IF(I1112&lt;(INDEX(Lookup!$U$2:$U$10,MATCH($D$43,Lookup!$S$2:$S$10,0))),0,ROUND(((_xlfn.DAYS(I1112,H1112)+1)*J1112)/7,0)))</f>
        <v>0</v>
      </c>
      <c r="N1112" s="408">
        <f t="shared" si="97"/>
        <v>0</v>
      </c>
      <c r="O1112" s="332"/>
      <c r="P1112" s="409"/>
      <c r="R1112" s="457">
        <f t="shared" si="98"/>
        <v>0</v>
      </c>
      <c r="S1112" s="469">
        <f t="shared" si="99"/>
        <v>0</v>
      </c>
    </row>
    <row r="1113" spans="2:19" x14ac:dyDescent="0.35">
      <c r="B1113" s="80"/>
      <c r="C1113" s="119"/>
      <c r="D1113" s="119"/>
      <c r="E1113" s="84"/>
      <c r="F1113" s="119"/>
      <c r="G1113" s="120"/>
      <c r="H1113" s="41"/>
      <c r="I1113" s="41"/>
      <c r="J1113" s="82"/>
      <c r="K1113" s="290">
        <f t="shared" si="95"/>
        <v>0</v>
      </c>
      <c r="L1113" s="291">
        <f t="shared" si="96"/>
        <v>0</v>
      </c>
      <c r="M1113" s="290">
        <f>IF(P1113="x",0,IF(I1113&lt;(INDEX(Lookup!$U$2:$U$10,MATCH($D$43,Lookup!$S$2:$S$10,0))),0,ROUND(((_xlfn.DAYS(I1113,H1113)+1)*J1113)/7,0)))</f>
        <v>0</v>
      </c>
      <c r="N1113" s="408">
        <f t="shared" si="97"/>
        <v>0</v>
      </c>
      <c r="O1113" s="332"/>
      <c r="P1113" s="409"/>
      <c r="R1113" s="457">
        <f t="shared" si="98"/>
        <v>0</v>
      </c>
      <c r="S1113" s="469">
        <f t="shared" si="99"/>
        <v>0</v>
      </c>
    </row>
    <row r="1114" spans="2:19" x14ac:dyDescent="0.35">
      <c r="B1114" s="80"/>
      <c r="C1114" s="119"/>
      <c r="D1114" s="119"/>
      <c r="E1114" s="84"/>
      <c r="F1114" s="119"/>
      <c r="G1114" s="120"/>
      <c r="H1114" s="41"/>
      <c r="I1114" s="41"/>
      <c r="J1114" s="82"/>
      <c r="K1114" s="290">
        <f t="shared" si="95"/>
        <v>0</v>
      </c>
      <c r="L1114" s="291">
        <f t="shared" si="96"/>
        <v>0</v>
      </c>
      <c r="M1114" s="290">
        <f>IF(P1114="x",0,IF(I1114&lt;(INDEX(Lookup!$U$2:$U$10,MATCH($D$43,Lookup!$S$2:$S$10,0))),0,ROUND(((_xlfn.DAYS(I1114,H1114)+1)*J1114)/7,0)))</f>
        <v>0</v>
      </c>
      <c r="N1114" s="408">
        <f t="shared" si="97"/>
        <v>0</v>
      </c>
      <c r="O1114" s="332"/>
      <c r="P1114" s="409"/>
      <c r="R1114" s="457">
        <f t="shared" si="98"/>
        <v>0</v>
      </c>
      <c r="S1114" s="469">
        <f t="shared" si="99"/>
        <v>0</v>
      </c>
    </row>
    <row r="1115" spans="2:19" x14ac:dyDescent="0.35">
      <c r="B1115" s="80"/>
      <c r="C1115" s="119"/>
      <c r="D1115" s="119"/>
      <c r="E1115" s="84"/>
      <c r="F1115" s="119"/>
      <c r="G1115" s="120"/>
      <c r="H1115" s="41"/>
      <c r="I1115" s="41"/>
      <c r="J1115" s="82"/>
      <c r="K1115" s="290">
        <f t="shared" si="95"/>
        <v>0</v>
      </c>
      <c r="L1115" s="291">
        <f t="shared" si="96"/>
        <v>0</v>
      </c>
      <c r="M1115" s="290">
        <f>IF(P1115="x",0,IF(I1115&lt;(INDEX(Lookup!$U$2:$U$10,MATCH($D$43,Lookup!$S$2:$S$10,0))),0,ROUND(((_xlfn.DAYS(I1115,H1115)+1)*J1115)/7,0)))</f>
        <v>0</v>
      </c>
      <c r="N1115" s="408">
        <f t="shared" si="97"/>
        <v>0</v>
      </c>
      <c r="O1115" s="332"/>
      <c r="P1115" s="409"/>
      <c r="R1115" s="457">
        <f t="shared" si="98"/>
        <v>0</v>
      </c>
      <c r="S1115" s="469">
        <f t="shared" si="99"/>
        <v>0</v>
      </c>
    </row>
    <row r="1116" spans="2:19" x14ac:dyDescent="0.35">
      <c r="B1116" s="80"/>
      <c r="C1116" s="119"/>
      <c r="D1116" s="119"/>
      <c r="E1116" s="84"/>
      <c r="F1116" s="119"/>
      <c r="G1116" s="120"/>
      <c r="H1116" s="41"/>
      <c r="I1116" s="41"/>
      <c r="J1116" s="82"/>
      <c r="K1116" s="290">
        <f t="shared" si="95"/>
        <v>0</v>
      </c>
      <c r="L1116" s="291">
        <f t="shared" si="96"/>
        <v>0</v>
      </c>
      <c r="M1116" s="290">
        <f>IF(P1116="x",0,IF(I1116&lt;(INDEX(Lookup!$U$2:$U$10,MATCH($D$43,Lookup!$S$2:$S$10,0))),0,ROUND(((_xlfn.DAYS(I1116,H1116)+1)*J1116)/7,0)))</f>
        <v>0</v>
      </c>
      <c r="N1116" s="408">
        <f t="shared" si="97"/>
        <v>0</v>
      </c>
      <c r="O1116" s="332"/>
      <c r="P1116" s="409"/>
      <c r="R1116" s="457">
        <f t="shared" si="98"/>
        <v>0</v>
      </c>
      <c r="S1116" s="469">
        <f t="shared" si="99"/>
        <v>0</v>
      </c>
    </row>
    <row r="1117" spans="2:19" x14ac:dyDescent="0.35">
      <c r="B1117" s="80"/>
      <c r="C1117" s="119"/>
      <c r="D1117" s="119"/>
      <c r="E1117" s="84"/>
      <c r="F1117" s="119"/>
      <c r="G1117" s="120"/>
      <c r="H1117" s="41"/>
      <c r="I1117" s="41"/>
      <c r="J1117" s="82"/>
      <c r="K1117" s="290">
        <f t="shared" si="95"/>
        <v>0</v>
      </c>
      <c r="L1117" s="291">
        <f t="shared" si="96"/>
        <v>0</v>
      </c>
      <c r="M1117" s="290">
        <f>IF(P1117="x",0,IF(I1117&lt;(INDEX(Lookup!$U$2:$U$10,MATCH($D$43,Lookup!$S$2:$S$10,0))),0,ROUND(((_xlfn.DAYS(I1117,H1117)+1)*J1117)/7,0)))</f>
        <v>0</v>
      </c>
      <c r="N1117" s="408">
        <f t="shared" si="97"/>
        <v>0</v>
      </c>
      <c r="O1117" s="332"/>
      <c r="P1117" s="409"/>
      <c r="R1117" s="457">
        <f t="shared" si="98"/>
        <v>0</v>
      </c>
      <c r="S1117" s="469">
        <f t="shared" si="99"/>
        <v>0</v>
      </c>
    </row>
    <row r="1118" spans="2:19" x14ac:dyDescent="0.35">
      <c r="B1118" s="80"/>
      <c r="C1118" s="119"/>
      <c r="D1118" s="119"/>
      <c r="E1118" s="84"/>
      <c r="F1118" s="119"/>
      <c r="G1118" s="120"/>
      <c r="H1118" s="41"/>
      <c r="I1118" s="41"/>
      <c r="J1118" s="82"/>
      <c r="K1118" s="290">
        <f t="shared" si="95"/>
        <v>0</v>
      </c>
      <c r="L1118" s="291">
        <f t="shared" si="96"/>
        <v>0</v>
      </c>
      <c r="M1118" s="290">
        <f>IF(P1118="x",0,IF(I1118&lt;(INDEX(Lookup!$U$2:$U$10,MATCH($D$43,Lookup!$S$2:$S$10,0))),0,ROUND(((_xlfn.DAYS(I1118,H1118)+1)*J1118)/7,0)))</f>
        <v>0</v>
      </c>
      <c r="N1118" s="408">
        <f t="shared" si="97"/>
        <v>0</v>
      </c>
      <c r="O1118" s="332"/>
      <c r="P1118" s="409"/>
      <c r="R1118" s="457">
        <f t="shared" si="98"/>
        <v>0</v>
      </c>
      <c r="S1118" s="469">
        <f t="shared" si="99"/>
        <v>0</v>
      </c>
    </row>
    <row r="1119" spans="2:19" x14ac:dyDescent="0.35">
      <c r="B1119" s="80"/>
      <c r="C1119" s="119"/>
      <c r="D1119" s="119"/>
      <c r="E1119" s="84"/>
      <c r="F1119" s="119"/>
      <c r="G1119" s="120"/>
      <c r="H1119" s="41"/>
      <c r="I1119" s="41"/>
      <c r="J1119" s="82"/>
      <c r="K1119" s="290">
        <f t="shared" si="95"/>
        <v>0</v>
      </c>
      <c r="L1119" s="291">
        <f t="shared" si="96"/>
        <v>0</v>
      </c>
      <c r="M1119" s="290">
        <f>IF(P1119="x",0,IF(I1119&lt;(INDEX(Lookup!$U$2:$U$10,MATCH($D$43,Lookup!$S$2:$S$10,0))),0,ROUND(((_xlfn.DAYS(I1119,H1119)+1)*J1119)/7,0)))</f>
        <v>0</v>
      </c>
      <c r="N1119" s="408">
        <f t="shared" si="97"/>
        <v>0</v>
      </c>
      <c r="O1119" s="332"/>
      <c r="P1119" s="409"/>
      <c r="R1119" s="457">
        <f t="shared" si="98"/>
        <v>0</v>
      </c>
      <c r="S1119" s="469">
        <f t="shared" si="99"/>
        <v>0</v>
      </c>
    </row>
    <row r="1120" spans="2:19" x14ac:dyDescent="0.35">
      <c r="B1120" s="80"/>
      <c r="C1120" s="119"/>
      <c r="D1120" s="119"/>
      <c r="E1120" s="84"/>
      <c r="F1120" s="119"/>
      <c r="G1120" s="120"/>
      <c r="H1120" s="41"/>
      <c r="I1120" s="41"/>
      <c r="J1120" s="82"/>
      <c r="K1120" s="290">
        <f t="shared" si="95"/>
        <v>0</v>
      </c>
      <c r="L1120" s="291">
        <f t="shared" si="96"/>
        <v>0</v>
      </c>
      <c r="M1120" s="290">
        <f>IF(P1120="x",0,IF(I1120&lt;(INDEX(Lookup!$U$2:$U$10,MATCH($D$43,Lookup!$S$2:$S$10,0))),0,ROUND(((_xlfn.DAYS(I1120,H1120)+1)*J1120)/7,0)))</f>
        <v>0</v>
      </c>
      <c r="N1120" s="408">
        <f t="shared" si="97"/>
        <v>0</v>
      </c>
      <c r="O1120" s="332"/>
      <c r="P1120" s="409"/>
      <c r="R1120" s="457">
        <f t="shared" si="98"/>
        <v>0</v>
      </c>
      <c r="S1120" s="469">
        <f t="shared" si="99"/>
        <v>0</v>
      </c>
    </row>
    <row r="1121" spans="2:19" x14ac:dyDescent="0.35">
      <c r="B1121" s="80"/>
      <c r="C1121" s="119"/>
      <c r="D1121" s="119"/>
      <c r="E1121" s="84"/>
      <c r="F1121" s="119"/>
      <c r="G1121" s="120"/>
      <c r="H1121" s="41"/>
      <c r="I1121" s="41"/>
      <c r="J1121" s="82"/>
      <c r="K1121" s="290">
        <f t="shared" si="95"/>
        <v>0</v>
      </c>
      <c r="L1121" s="291">
        <f t="shared" si="96"/>
        <v>0</v>
      </c>
      <c r="M1121" s="290">
        <f>IF(P1121="x",0,IF(I1121&lt;(INDEX(Lookup!$U$2:$U$10,MATCH($D$43,Lookup!$S$2:$S$10,0))),0,ROUND(((_xlfn.DAYS(I1121,H1121)+1)*J1121)/7,0)))</f>
        <v>0</v>
      </c>
      <c r="N1121" s="408">
        <f t="shared" si="97"/>
        <v>0</v>
      </c>
      <c r="O1121" s="332"/>
      <c r="P1121" s="409"/>
      <c r="R1121" s="457">
        <f t="shared" si="98"/>
        <v>0</v>
      </c>
      <c r="S1121" s="469">
        <f t="shared" si="99"/>
        <v>0</v>
      </c>
    </row>
    <row r="1122" spans="2:19" x14ac:dyDescent="0.35">
      <c r="B1122" s="80"/>
      <c r="C1122" s="119"/>
      <c r="D1122" s="119"/>
      <c r="E1122" s="84"/>
      <c r="F1122" s="119"/>
      <c r="G1122" s="120"/>
      <c r="H1122" s="41"/>
      <c r="I1122" s="41"/>
      <c r="J1122" s="82"/>
      <c r="K1122" s="290">
        <f t="shared" si="95"/>
        <v>0</v>
      </c>
      <c r="L1122" s="291">
        <f t="shared" si="96"/>
        <v>0</v>
      </c>
      <c r="M1122" s="290">
        <f>IF(P1122="x",0,IF(I1122&lt;(INDEX(Lookup!$U$2:$U$10,MATCH($D$43,Lookup!$S$2:$S$10,0))),0,ROUND(((_xlfn.DAYS(I1122,H1122)+1)*J1122)/7,0)))</f>
        <v>0</v>
      </c>
      <c r="N1122" s="408">
        <f t="shared" si="97"/>
        <v>0</v>
      </c>
      <c r="O1122" s="332"/>
      <c r="P1122" s="409"/>
      <c r="R1122" s="457">
        <f t="shared" si="98"/>
        <v>0</v>
      </c>
      <c r="S1122" s="469">
        <f t="shared" si="99"/>
        <v>0</v>
      </c>
    </row>
    <row r="1123" spans="2:19" x14ac:dyDescent="0.35">
      <c r="B1123" s="80"/>
      <c r="C1123" s="119"/>
      <c r="D1123" s="119"/>
      <c r="E1123" s="84"/>
      <c r="F1123" s="119"/>
      <c r="G1123" s="120"/>
      <c r="H1123" s="41"/>
      <c r="I1123" s="41"/>
      <c r="J1123" s="82"/>
      <c r="K1123" s="290">
        <f t="shared" si="95"/>
        <v>0</v>
      </c>
      <c r="L1123" s="291">
        <f t="shared" si="96"/>
        <v>0</v>
      </c>
      <c r="M1123" s="290">
        <f>IF(P1123="x",0,IF(I1123&lt;(INDEX(Lookup!$U$2:$U$10,MATCH($D$43,Lookup!$S$2:$S$10,0))),0,ROUND(((_xlfn.DAYS(I1123,H1123)+1)*J1123)/7,0)))</f>
        <v>0</v>
      </c>
      <c r="N1123" s="408">
        <f t="shared" si="97"/>
        <v>0</v>
      </c>
      <c r="O1123" s="332"/>
      <c r="P1123" s="409"/>
      <c r="R1123" s="457">
        <f t="shared" si="98"/>
        <v>0</v>
      </c>
      <c r="S1123" s="469">
        <f t="shared" si="99"/>
        <v>0</v>
      </c>
    </row>
    <row r="1124" spans="2:19" x14ac:dyDescent="0.35">
      <c r="B1124" s="80"/>
      <c r="C1124" s="119"/>
      <c r="D1124" s="119"/>
      <c r="E1124" s="84"/>
      <c r="F1124" s="119"/>
      <c r="G1124" s="120"/>
      <c r="H1124" s="41"/>
      <c r="I1124" s="41"/>
      <c r="J1124" s="82"/>
      <c r="K1124" s="290">
        <f t="shared" si="95"/>
        <v>0</v>
      </c>
      <c r="L1124" s="291">
        <f t="shared" si="96"/>
        <v>0</v>
      </c>
      <c r="M1124" s="290">
        <f>IF(P1124="x",0,IF(I1124&lt;(INDEX(Lookup!$U$2:$U$10,MATCH($D$43,Lookup!$S$2:$S$10,0))),0,ROUND(((_xlfn.DAYS(I1124,H1124)+1)*J1124)/7,0)))</f>
        <v>0</v>
      </c>
      <c r="N1124" s="408">
        <f t="shared" si="97"/>
        <v>0</v>
      </c>
      <c r="O1124" s="332"/>
      <c r="P1124" s="409"/>
      <c r="R1124" s="457">
        <f t="shared" si="98"/>
        <v>0</v>
      </c>
      <c r="S1124" s="469">
        <f t="shared" si="99"/>
        <v>0</v>
      </c>
    </row>
    <row r="1125" spans="2:19" x14ac:dyDescent="0.35">
      <c r="B1125" s="80"/>
      <c r="C1125" s="119"/>
      <c r="D1125" s="119"/>
      <c r="E1125" s="84"/>
      <c r="F1125" s="119"/>
      <c r="G1125" s="120"/>
      <c r="H1125" s="41"/>
      <c r="I1125" s="41"/>
      <c r="J1125" s="82"/>
      <c r="K1125" s="290">
        <f t="shared" si="95"/>
        <v>0</v>
      </c>
      <c r="L1125" s="291">
        <f t="shared" si="96"/>
        <v>0</v>
      </c>
      <c r="M1125" s="290">
        <f>IF(P1125="x",0,IF(I1125&lt;(INDEX(Lookup!$U$2:$U$10,MATCH($D$43,Lookup!$S$2:$S$10,0))),0,ROUND(((_xlfn.DAYS(I1125,H1125)+1)*J1125)/7,0)))</f>
        <v>0</v>
      </c>
      <c r="N1125" s="408">
        <f t="shared" si="97"/>
        <v>0</v>
      </c>
      <c r="O1125" s="332"/>
      <c r="P1125" s="409"/>
      <c r="R1125" s="457">
        <f t="shared" si="98"/>
        <v>0</v>
      </c>
      <c r="S1125" s="469">
        <f t="shared" si="99"/>
        <v>0</v>
      </c>
    </row>
    <row r="1126" spans="2:19" x14ac:dyDescent="0.35">
      <c r="B1126" s="80"/>
      <c r="C1126" s="119"/>
      <c r="D1126" s="119"/>
      <c r="E1126" s="84"/>
      <c r="F1126" s="119"/>
      <c r="G1126" s="120"/>
      <c r="H1126" s="41"/>
      <c r="I1126" s="41"/>
      <c r="J1126" s="82"/>
      <c r="K1126" s="290">
        <f t="shared" si="95"/>
        <v>0</v>
      </c>
      <c r="L1126" s="291">
        <f t="shared" si="96"/>
        <v>0</v>
      </c>
      <c r="M1126" s="290">
        <f>IF(P1126="x",0,IF(I1126&lt;(INDEX(Lookup!$U$2:$U$10,MATCH($D$43,Lookup!$S$2:$S$10,0))),0,ROUND(((_xlfn.DAYS(I1126,H1126)+1)*J1126)/7,0)))</f>
        <v>0</v>
      </c>
      <c r="N1126" s="408">
        <f t="shared" si="97"/>
        <v>0</v>
      </c>
      <c r="O1126" s="332"/>
      <c r="P1126" s="409"/>
      <c r="R1126" s="457">
        <f t="shared" si="98"/>
        <v>0</v>
      </c>
      <c r="S1126" s="469">
        <f t="shared" si="99"/>
        <v>0</v>
      </c>
    </row>
    <row r="1127" spans="2:19" x14ac:dyDescent="0.35">
      <c r="B1127" s="80"/>
      <c r="C1127" s="119"/>
      <c r="D1127" s="119"/>
      <c r="E1127" s="84"/>
      <c r="F1127" s="119"/>
      <c r="G1127" s="120"/>
      <c r="H1127" s="41"/>
      <c r="I1127" s="41"/>
      <c r="J1127" s="82"/>
      <c r="K1127" s="290">
        <f t="shared" si="95"/>
        <v>0</v>
      </c>
      <c r="L1127" s="291">
        <f t="shared" si="96"/>
        <v>0</v>
      </c>
      <c r="M1127" s="290">
        <f>IF(P1127="x",0,IF(I1127&lt;(INDEX(Lookup!$U$2:$U$10,MATCH($D$43,Lookup!$S$2:$S$10,0))),0,ROUND(((_xlfn.DAYS(I1127,H1127)+1)*J1127)/7,0)))</f>
        <v>0</v>
      </c>
      <c r="N1127" s="408">
        <f t="shared" si="97"/>
        <v>0</v>
      </c>
      <c r="O1127" s="332"/>
      <c r="P1127" s="409"/>
      <c r="R1127" s="457">
        <f t="shared" si="98"/>
        <v>0</v>
      </c>
      <c r="S1127" s="469">
        <f t="shared" si="99"/>
        <v>0</v>
      </c>
    </row>
    <row r="1128" spans="2:19" x14ac:dyDescent="0.35">
      <c r="B1128" s="80"/>
      <c r="C1128" s="119"/>
      <c r="D1128" s="119"/>
      <c r="E1128" s="84"/>
      <c r="F1128" s="119"/>
      <c r="G1128" s="120"/>
      <c r="H1128" s="41"/>
      <c r="I1128" s="41"/>
      <c r="J1128" s="82"/>
      <c r="K1128" s="290">
        <f t="shared" si="95"/>
        <v>0</v>
      </c>
      <c r="L1128" s="291">
        <f t="shared" si="96"/>
        <v>0</v>
      </c>
      <c r="M1128" s="290">
        <f>IF(P1128="x",0,IF(I1128&lt;(INDEX(Lookup!$U$2:$U$10,MATCH($D$43,Lookup!$S$2:$S$10,0))),0,ROUND(((_xlfn.DAYS(I1128,H1128)+1)*J1128)/7,0)))</f>
        <v>0</v>
      </c>
      <c r="N1128" s="408">
        <f t="shared" si="97"/>
        <v>0</v>
      </c>
      <c r="O1128" s="332"/>
      <c r="P1128" s="409"/>
      <c r="R1128" s="457">
        <f t="shared" si="98"/>
        <v>0</v>
      </c>
      <c r="S1128" s="469">
        <f t="shared" si="99"/>
        <v>0</v>
      </c>
    </row>
    <row r="1129" spans="2:19" x14ac:dyDescent="0.35">
      <c r="B1129" s="80"/>
      <c r="C1129" s="119"/>
      <c r="D1129" s="119"/>
      <c r="E1129" s="84"/>
      <c r="F1129" s="119"/>
      <c r="G1129" s="120"/>
      <c r="H1129" s="41"/>
      <c r="I1129" s="41"/>
      <c r="J1129" s="82"/>
      <c r="K1129" s="290">
        <f t="shared" si="95"/>
        <v>0</v>
      </c>
      <c r="L1129" s="291">
        <f t="shared" si="96"/>
        <v>0</v>
      </c>
      <c r="M1129" s="290">
        <f>IF(P1129="x",0,IF(I1129&lt;(INDEX(Lookup!$U$2:$U$10,MATCH($D$43,Lookup!$S$2:$S$10,0))),0,ROUND(((_xlfn.DAYS(I1129,H1129)+1)*J1129)/7,0)))</f>
        <v>0</v>
      </c>
      <c r="N1129" s="408">
        <f t="shared" si="97"/>
        <v>0</v>
      </c>
      <c r="O1129" s="332"/>
      <c r="P1129" s="409"/>
      <c r="R1129" s="457">
        <f t="shared" si="98"/>
        <v>0</v>
      </c>
      <c r="S1129" s="469">
        <f t="shared" si="99"/>
        <v>0</v>
      </c>
    </row>
    <row r="1130" spans="2:19" x14ac:dyDescent="0.35">
      <c r="B1130" s="80"/>
      <c r="C1130" s="119"/>
      <c r="D1130" s="119"/>
      <c r="E1130" s="84"/>
      <c r="F1130" s="119"/>
      <c r="G1130" s="120"/>
      <c r="H1130" s="41"/>
      <c r="I1130" s="41"/>
      <c r="J1130" s="82"/>
      <c r="K1130" s="290">
        <f t="shared" si="95"/>
        <v>0</v>
      </c>
      <c r="L1130" s="291">
        <f t="shared" si="96"/>
        <v>0</v>
      </c>
      <c r="M1130" s="290">
        <f>IF(P1130="x",0,IF(I1130&lt;(INDEX(Lookup!$U$2:$U$10,MATCH($D$43,Lookup!$S$2:$S$10,0))),0,ROUND(((_xlfn.DAYS(I1130,H1130)+1)*J1130)/7,0)))</f>
        <v>0</v>
      </c>
      <c r="N1130" s="408">
        <f t="shared" si="97"/>
        <v>0</v>
      </c>
      <c r="O1130" s="332"/>
      <c r="P1130" s="409"/>
      <c r="R1130" s="457">
        <f t="shared" si="98"/>
        <v>0</v>
      </c>
      <c r="S1130" s="469">
        <f t="shared" si="99"/>
        <v>0</v>
      </c>
    </row>
    <row r="1131" spans="2:19" x14ac:dyDescent="0.35">
      <c r="B1131" s="80"/>
      <c r="C1131" s="119"/>
      <c r="D1131" s="119"/>
      <c r="E1131" s="84"/>
      <c r="F1131" s="119"/>
      <c r="G1131" s="120"/>
      <c r="H1131" s="41"/>
      <c r="I1131" s="41"/>
      <c r="J1131" s="82"/>
      <c r="K1131" s="290">
        <f t="shared" si="95"/>
        <v>0</v>
      </c>
      <c r="L1131" s="291">
        <f t="shared" si="96"/>
        <v>0</v>
      </c>
      <c r="M1131" s="290">
        <f>IF(P1131="x",0,IF(I1131&lt;(INDEX(Lookup!$U$2:$U$10,MATCH($D$43,Lookup!$S$2:$S$10,0))),0,ROUND(((_xlfn.DAYS(I1131,H1131)+1)*J1131)/7,0)))</f>
        <v>0</v>
      </c>
      <c r="N1131" s="408">
        <f t="shared" si="97"/>
        <v>0</v>
      </c>
      <c r="O1131" s="332"/>
      <c r="P1131" s="409"/>
      <c r="R1131" s="457">
        <f t="shared" si="98"/>
        <v>0</v>
      </c>
      <c r="S1131" s="469">
        <f t="shared" si="99"/>
        <v>0</v>
      </c>
    </row>
    <row r="1132" spans="2:19" x14ac:dyDescent="0.35">
      <c r="B1132" s="80"/>
      <c r="C1132" s="119"/>
      <c r="D1132" s="119"/>
      <c r="E1132" s="84"/>
      <c r="F1132" s="119"/>
      <c r="G1132" s="120"/>
      <c r="H1132" s="41"/>
      <c r="I1132" s="41"/>
      <c r="J1132" s="82"/>
      <c r="K1132" s="290">
        <f t="shared" si="95"/>
        <v>0</v>
      </c>
      <c r="L1132" s="291">
        <f t="shared" si="96"/>
        <v>0</v>
      </c>
      <c r="M1132" s="290">
        <f>IF(P1132="x",0,IF(I1132&lt;(INDEX(Lookup!$U$2:$U$10,MATCH($D$43,Lookup!$S$2:$S$10,0))),0,ROUND(((_xlfn.DAYS(I1132,H1132)+1)*J1132)/7,0)))</f>
        <v>0</v>
      </c>
      <c r="N1132" s="408">
        <f t="shared" si="97"/>
        <v>0</v>
      </c>
      <c r="O1132" s="332"/>
      <c r="P1132" s="409"/>
      <c r="R1132" s="457">
        <f t="shared" si="98"/>
        <v>0</v>
      </c>
      <c r="S1132" s="469">
        <f t="shared" si="99"/>
        <v>0</v>
      </c>
    </row>
    <row r="1133" spans="2:19" x14ac:dyDescent="0.35">
      <c r="B1133" s="80"/>
      <c r="C1133" s="119"/>
      <c r="D1133" s="119"/>
      <c r="E1133" s="84"/>
      <c r="F1133" s="119"/>
      <c r="G1133" s="120"/>
      <c r="H1133" s="41"/>
      <c r="I1133" s="41"/>
      <c r="J1133" s="82"/>
      <c r="K1133" s="290">
        <f t="shared" si="95"/>
        <v>0</v>
      </c>
      <c r="L1133" s="291">
        <f t="shared" si="96"/>
        <v>0</v>
      </c>
      <c r="M1133" s="290">
        <f>IF(P1133="x",0,IF(I1133&lt;(INDEX(Lookup!$U$2:$U$10,MATCH($D$43,Lookup!$S$2:$S$10,0))),0,ROUND(((_xlfn.DAYS(I1133,H1133)+1)*J1133)/7,0)))</f>
        <v>0</v>
      </c>
      <c r="N1133" s="408">
        <f t="shared" si="97"/>
        <v>0</v>
      </c>
      <c r="O1133" s="332"/>
      <c r="P1133" s="409"/>
      <c r="R1133" s="457">
        <f t="shared" si="98"/>
        <v>0</v>
      </c>
      <c r="S1133" s="469">
        <f t="shared" si="99"/>
        <v>0</v>
      </c>
    </row>
    <row r="1134" spans="2:19" x14ac:dyDescent="0.35">
      <c r="B1134" s="80"/>
      <c r="C1134" s="119"/>
      <c r="D1134" s="119"/>
      <c r="E1134" s="84"/>
      <c r="F1134" s="119"/>
      <c r="G1134" s="120"/>
      <c r="H1134" s="41"/>
      <c r="I1134" s="41"/>
      <c r="J1134" s="82"/>
      <c r="K1134" s="290">
        <f t="shared" si="95"/>
        <v>0</v>
      </c>
      <c r="L1134" s="291">
        <f t="shared" si="96"/>
        <v>0</v>
      </c>
      <c r="M1134" s="290">
        <f>IF(P1134="x",0,IF(I1134&lt;(INDEX(Lookup!$U$2:$U$10,MATCH($D$43,Lookup!$S$2:$S$10,0))),0,ROUND(((_xlfn.DAYS(I1134,H1134)+1)*J1134)/7,0)))</f>
        <v>0</v>
      </c>
      <c r="N1134" s="408">
        <f t="shared" si="97"/>
        <v>0</v>
      </c>
      <c r="O1134" s="332"/>
      <c r="P1134" s="409"/>
      <c r="R1134" s="457">
        <f t="shared" si="98"/>
        <v>0</v>
      </c>
      <c r="S1134" s="469">
        <f t="shared" si="99"/>
        <v>0</v>
      </c>
    </row>
    <row r="1135" spans="2:19" x14ac:dyDescent="0.35">
      <c r="B1135" s="80"/>
      <c r="C1135" s="119"/>
      <c r="D1135" s="119"/>
      <c r="E1135" s="84"/>
      <c r="F1135" s="119"/>
      <c r="G1135" s="120"/>
      <c r="H1135" s="41"/>
      <c r="I1135" s="41"/>
      <c r="J1135" s="82"/>
      <c r="K1135" s="290">
        <f t="shared" ref="K1135:K1198" si="100">ROUND(((_xlfn.DAYS(I1135,H1135)+1)*J1135)/7,0)</f>
        <v>0</v>
      </c>
      <c r="L1135" s="291">
        <f t="shared" ref="L1135:L1198" si="101">K1135*$K$6</f>
        <v>0</v>
      </c>
      <c r="M1135" s="290">
        <f>IF(P1135="x",0,IF(I1135&lt;(INDEX(Lookup!$U$2:$U$10,MATCH($D$43,Lookup!$S$2:$S$10,0))),0,ROUND(((_xlfn.DAYS(I1135,H1135)+1)*J1135)/7,0)))</f>
        <v>0</v>
      </c>
      <c r="N1135" s="408">
        <f t="shared" ref="N1135:N1198" si="102">M1135*$K$6</f>
        <v>0</v>
      </c>
      <c r="O1135" s="332"/>
      <c r="P1135" s="409"/>
      <c r="R1135" s="457">
        <f t="shared" ref="R1135:R1198" si="103">L1135*$I$30</f>
        <v>0</v>
      </c>
      <c r="S1135" s="469">
        <f t="shared" ref="S1135:S1198" si="104">N1135*$I$40</f>
        <v>0</v>
      </c>
    </row>
    <row r="1136" spans="2:19" x14ac:dyDescent="0.35">
      <c r="B1136" s="80"/>
      <c r="C1136" s="119"/>
      <c r="D1136" s="119"/>
      <c r="E1136" s="84"/>
      <c r="F1136" s="119"/>
      <c r="G1136" s="120"/>
      <c r="H1136" s="41"/>
      <c r="I1136" s="41"/>
      <c r="J1136" s="82"/>
      <c r="K1136" s="290">
        <f t="shared" si="100"/>
        <v>0</v>
      </c>
      <c r="L1136" s="291">
        <f t="shared" si="101"/>
        <v>0</v>
      </c>
      <c r="M1136" s="290">
        <f>IF(P1136="x",0,IF(I1136&lt;(INDEX(Lookup!$U$2:$U$10,MATCH($D$43,Lookup!$S$2:$S$10,0))),0,ROUND(((_xlfn.DAYS(I1136,H1136)+1)*J1136)/7,0)))</f>
        <v>0</v>
      </c>
      <c r="N1136" s="408">
        <f t="shared" si="102"/>
        <v>0</v>
      </c>
      <c r="O1136" s="332"/>
      <c r="P1136" s="409"/>
      <c r="R1136" s="457">
        <f t="shared" si="103"/>
        <v>0</v>
      </c>
      <c r="S1136" s="469">
        <f t="shared" si="104"/>
        <v>0</v>
      </c>
    </row>
    <row r="1137" spans="2:19" x14ac:dyDescent="0.35">
      <c r="B1137" s="80"/>
      <c r="C1137" s="119"/>
      <c r="D1137" s="119"/>
      <c r="E1137" s="84"/>
      <c r="F1137" s="119"/>
      <c r="G1137" s="120"/>
      <c r="H1137" s="41"/>
      <c r="I1137" s="41"/>
      <c r="J1137" s="82"/>
      <c r="K1137" s="290">
        <f t="shared" si="100"/>
        <v>0</v>
      </c>
      <c r="L1137" s="291">
        <f t="shared" si="101"/>
        <v>0</v>
      </c>
      <c r="M1137" s="290">
        <f>IF(P1137="x",0,IF(I1137&lt;(INDEX(Lookup!$U$2:$U$10,MATCH($D$43,Lookup!$S$2:$S$10,0))),0,ROUND(((_xlfn.DAYS(I1137,H1137)+1)*J1137)/7,0)))</f>
        <v>0</v>
      </c>
      <c r="N1137" s="408">
        <f t="shared" si="102"/>
        <v>0</v>
      </c>
      <c r="O1137" s="332"/>
      <c r="P1137" s="409"/>
      <c r="R1137" s="457">
        <f t="shared" si="103"/>
        <v>0</v>
      </c>
      <c r="S1137" s="469">
        <f t="shared" si="104"/>
        <v>0</v>
      </c>
    </row>
    <row r="1138" spans="2:19" x14ac:dyDescent="0.35">
      <c r="B1138" s="80"/>
      <c r="C1138" s="119"/>
      <c r="D1138" s="119"/>
      <c r="E1138" s="84"/>
      <c r="F1138" s="119"/>
      <c r="G1138" s="120"/>
      <c r="H1138" s="41"/>
      <c r="I1138" s="41"/>
      <c r="J1138" s="82"/>
      <c r="K1138" s="290">
        <f t="shared" si="100"/>
        <v>0</v>
      </c>
      <c r="L1138" s="291">
        <f t="shared" si="101"/>
        <v>0</v>
      </c>
      <c r="M1138" s="290">
        <f>IF(P1138="x",0,IF(I1138&lt;(INDEX(Lookup!$U$2:$U$10,MATCH($D$43,Lookup!$S$2:$S$10,0))),0,ROUND(((_xlfn.DAYS(I1138,H1138)+1)*J1138)/7,0)))</f>
        <v>0</v>
      </c>
      <c r="N1138" s="408">
        <f t="shared" si="102"/>
        <v>0</v>
      </c>
      <c r="O1138" s="332"/>
      <c r="P1138" s="409"/>
      <c r="R1138" s="457">
        <f t="shared" si="103"/>
        <v>0</v>
      </c>
      <c r="S1138" s="469">
        <f t="shared" si="104"/>
        <v>0</v>
      </c>
    </row>
    <row r="1139" spans="2:19" x14ac:dyDescent="0.35">
      <c r="B1139" s="80"/>
      <c r="C1139" s="119"/>
      <c r="D1139" s="119"/>
      <c r="E1139" s="84"/>
      <c r="F1139" s="119"/>
      <c r="G1139" s="120"/>
      <c r="H1139" s="41"/>
      <c r="I1139" s="41"/>
      <c r="J1139" s="82"/>
      <c r="K1139" s="290">
        <f t="shared" si="100"/>
        <v>0</v>
      </c>
      <c r="L1139" s="291">
        <f t="shared" si="101"/>
        <v>0</v>
      </c>
      <c r="M1139" s="290">
        <f>IF(P1139="x",0,IF(I1139&lt;(INDEX(Lookup!$U$2:$U$10,MATCH($D$43,Lookup!$S$2:$S$10,0))),0,ROUND(((_xlfn.DAYS(I1139,H1139)+1)*J1139)/7,0)))</f>
        <v>0</v>
      </c>
      <c r="N1139" s="408">
        <f t="shared" si="102"/>
        <v>0</v>
      </c>
      <c r="O1139" s="332"/>
      <c r="P1139" s="409"/>
      <c r="R1139" s="457">
        <f t="shared" si="103"/>
        <v>0</v>
      </c>
      <c r="S1139" s="469">
        <f t="shared" si="104"/>
        <v>0</v>
      </c>
    </row>
    <row r="1140" spans="2:19" x14ac:dyDescent="0.35">
      <c r="B1140" s="80"/>
      <c r="C1140" s="119"/>
      <c r="D1140" s="119"/>
      <c r="E1140" s="84"/>
      <c r="F1140" s="119"/>
      <c r="G1140" s="120"/>
      <c r="H1140" s="41"/>
      <c r="I1140" s="41"/>
      <c r="J1140" s="82"/>
      <c r="K1140" s="290">
        <f t="shared" si="100"/>
        <v>0</v>
      </c>
      <c r="L1140" s="291">
        <f t="shared" si="101"/>
        <v>0</v>
      </c>
      <c r="M1140" s="290">
        <f>IF(P1140="x",0,IF(I1140&lt;(INDEX(Lookup!$U$2:$U$10,MATCH($D$43,Lookup!$S$2:$S$10,0))),0,ROUND(((_xlfn.DAYS(I1140,H1140)+1)*J1140)/7,0)))</f>
        <v>0</v>
      </c>
      <c r="N1140" s="408">
        <f t="shared" si="102"/>
        <v>0</v>
      </c>
      <c r="O1140" s="332"/>
      <c r="P1140" s="409"/>
      <c r="R1140" s="457">
        <f t="shared" si="103"/>
        <v>0</v>
      </c>
      <c r="S1140" s="469">
        <f t="shared" si="104"/>
        <v>0</v>
      </c>
    </row>
    <row r="1141" spans="2:19" x14ac:dyDescent="0.35">
      <c r="B1141" s="80"/>
      <c r="C1141" s="119"/>
      <c r="D1141" s="119"/>
      <c r="E1141" s="84"/>
      <c r="F1141" s="119"/>
      <c r="G1141" s="120"/>
      <c r="H1141" s="41"/>
      <c r="I1141" s="41"/>
      <c r="J1141" s="82"/>
      <c r="K1141" s="290">
        <f t="shared" si="100"/>
        <v>0</v>
      </c>
      <c r="L1141" s="291">
        <f t="shared" si="101"/>
        <v>0</v>
      </c>
      <c r="M1141" s="290">
        <f>IF(P1141="x",0,IF(I1141&lt;(INDEX(Lookup!$U$2:$U$10,MATCH($D$43,Lookup!$S$2:$S$10,0))),0,ROUND(((_xlfn.DAYS(I1141,H1141)+1)*J1141)/7,0)))</f>
        <v>0</v>
      </c>
      <c r="N1141" s="408">
        <f t="shared" si="102"/>
        <v>0</v>
      </c>
      <c r="O1141" s="332"/>
      <c r="P1141" s="409"/>
      <c r="R1141" s="457">
        <f t="shared" si="103"/>
        <v>0</v>
      </c>
      <c r="S1141" s="469">
        <f t="shared" si="104"/>
        <v>0</v>
      </c>
    </row>
    <row r="1142" spans="2:19" x14ac:dyDescent="0.35">
      <c r="B1142" s="80"/>
      <c r="C1142" s="119"/>
      <c r="D1142" s="119"/>
      <c r="E1142" s="84"/>
      <c r="F1142" s="119"/>
      <c r="G1142" s="120"/>
      <c r="H1142" s="41"/>
      <c r="I1142" s="41"/>
      <c r="J1142" s="82"/>
      <c r="K1142" s="290">
        <f t="shared" si="100"/>
        <v>0</v>
      </c>
      <c r="L1142" s="291">
        <f t="shared" si="101"/>
        <v>0</v>
      </c>
      <c r="M1142" s="290">
        <f>IF(P1142="x",0,IF(I1142&lt;(INDEX(Lookup!$U$2:$U$10,MATCH($D$43,Lookup!$S$2:$S$10,0))),0,ROUND(((_xlfn.DAYS(I1142,H1142)+1)*J1142)/7,0)))</f>
        <v>0</v>
      </c>
      <c r="N1142" s="408">
        <f t="shared" si="102"/>
        <v>0</v>
      </c>
      <c r="O1142" s="332"/>
      <c r="P1142" s="409"/>
      <c r="R1142" s="457">
        <f t="shared" si="103"/>
        <v>0</v>
      </c>
      <c r="S1142" s="469">
        <f t="shared" si="104"/>
        <v>0</v>
      </c>
    </row>
    <row r="1143" spans="2:19" x14ac:dyDescent="0.35">
      <c r="B1143" s="80"/>
      <c r="C1143" s="119"/>
      <c r="D1143" s="119"/>
      <c r="E1143" s="84"/>
      <c r="F1143" s="119"/>
      <c r="G1143" s="120"/>
      <c r="H1143" s="41"/>
      <c r="I1143" s="41"/>
      <c r="J1143" s="82"/>
      <c r="K1143" s="290">
        <f t="shared" si="100"/>
        <v>0</v>
      </c>
      <c r="L1143" s="291">
        <f t="shared" si="101"/>
        <v>0</v>
      </c>
      <c r="M1143" s="290">
        <f>IF(P1143="x",0,IF(I1143&lt;(INDEX(Lookup!$U$2:$U$10,MATCH($D$43,Lookup!$S$2:$S$10,0))),0,ROUND(((_xlfn.DAYS(I1143,H1143)+1)*J1143)/7,0)))</f>
        <v>0</v>
      </c>
      <c r="N1143" s="408">
        <f t="shared" si="102"/>
        <v>0</v>
      </c>
      <c r="O1143" s="332"/>
      <c r="P1143" s="409"/>
      <c r="R1143" s="457">
        <f t="shared" si="103"/>
        <v>0</v>
      </c>
      <c r="S1143" s="469">
        <f t="shared" si="104"/>
        <v>0</v>
      </c>
    </row>
    <row r="1144" spans="2:19" x14ac:dyDescent="0.35">
      <c r="B1144" s="80"/>
      <c r="C1144" s="119"/>
      <c r="D1144" s="119"/>
      <c r="E1144" s="84"/>
      <c r="F1144" s="119"/>
      <c r="G1144" s="120"/>
      <c r="H1144" s="41"/>
      <c r="I1144" s="41"/>
      <c r="J1144" s="82"/>
      <c r="K1144" s="290">
        <f t="shared" si="100"/>
        <v>0</v>
      </c>
      <c r="L1144" s="291">
        <f t="shared" si="101"/>
        <v>0</v>
      </c>
      <c r="M1144" s="290">
        <f>IF(P1144="x",0,IF(I1144&lt;(INDEX(Lookup!$U$2:$U$10,MATCH($D$43,Lookup!$S$2:$S$10,0))),0,ROUND(((_xlfn.DAYS(I1144,H1144)+1)*J1144)/7,0)))</f>
        <v>0</v>
      </c>
      <c r="N1144" s="408">
        <f t="shared" si="102"/>
        <v>0</v>
      </c>
      <c r="O1144" s="332"/>
      <c r="P1144" s="409"/>
      <c r="R1144" s="457">
        <f t="shared" si="103"/>
        <v>0</v>
      </c>
      <c r="S1144" s="469">
        <f t="shared" si="104"/>
        <v>0</v>
      </c>
    </row>
    <row r="1145" spans="2:19" x14ac:dyDescent="0.35">
      <c r="B1145" s="80"/>
      <c r="C1145" s="119"/>
      <c r="D1145" s="119"/>
      <c r="E1145" s="84"/>
      <c r="F1145" s="119"/>
      <c r="G1145" s="120"/>
      <c r="H1145" s="41"/>
      <c r="I1145" s="41"/>
      <c r="J1145" s="82"/>
      <c r="K1145" s="290">
        <f t="shared" si="100"/>
        <v>0</v>
      </c>
      <c r="L1145" s="291">
        <f t="shared" si="101"/>
        <v>0</v>
      </c>
      <c r="M1145" s="290">
        <f>IF(P1145="x",0,IF(I1145&lt;(INDEX(Lookup!$U$2:$U$10,MATCH($D$43,Lookup!$S$2:$S$10,0))),0,ROUND(((_xlfn.DAYS(I1145,H1145)+1)*J1145)/7,0)))</f>
        <v>0</v>
      </c>
      <c r="N1145" s="408">
        <f t="shared" si="102"/>
        <v>0</v>
      </c>
      <c r="O1145" s="332"/>
      <c r="P1145" s="409"/>
      <c r="R1145" s="457">
        <f t="shared" si="103"/>
        <v>0</v>
      </c>
      <c r="S1145" s="469">
        <f t="shared" si="104"/>
        <v>0</v>
      </c>
    </row>
    <row r="1146" spans="2:19" x14ac:dyDescent="0.35">
      <c r="B1146" s="80"/>
      <c r="C1146" s="119"/>
      <c r="D1146" s="119"/>
      <c r="E1146" s="84"/>
      <c r="F1146" s="119"/>
      <c r="G1146" s="120"/>
      <c r="H1146" s="41"/>
      <c r="I1146" s="41"/>
      <c r="J1146" s="82"/>
      <c r="K1146" s="290">
        <f t="shared" si="100"/>
        <v>0</v>
      </c>
      <c r="L1146" s="291">
        <f t="shared" si="101"/>
        <v>0</v>
      </c>
      <c r="M1146" s="290">
        <f>IF(P1146="x",0,IF(I1146&lt;(INDEX(Lookup!$U$2:$U$10,MATCH($D$43,Lookup!$S$2:$S$10,0))),0,ROUND(((_xlfn.DAYS(I1146,H1146)+1)*J1146)/7,0)))</f>
        <v>0</v>
      </c>
      <c r="N1146" s="408">
        <f t="shared" si="102"/>
        <v>0</v>
      </c>
      <c r="O1146" s="332"/>
      <c r="P1146" s="409"/>
      <c r="R1146" s="457">
        <f t="shared" si="103"/>
        <v>0</v>
      </c>
      <c r="S1146" s="469">
        <f t="shared" si="104"/>
        <v>0</v>
      </c>
    </row>
    <row r="1147" spans="2:19" x14ac:dyDescent="0.35">
      <c r="B1147" s="80"/>
      <c r="C1147" s="119"/>
      <c r="D1147" s="119"/>
      <c r="E1147" s="84"/>
      <c r="F1147" s="119"/>
      <c r="G1147" s="120"/>
      <c r="H1147" s="41"/>
      <c r="I1147" s="41"/>
      <c r="J1147" s="82"/>
      <c r="K1147" s="290">
        <f t="shared" si="100"/>
        <v>0</v>
      </c>
      <c r="L1147" s="291">
        <f t="shared" si="101"/>
        <v>0</v>
      </c>
      <c r="M1147" s="290">
        <f>IF(P1147="x",0,IF(I1147&lt;(INDEX(Lookup!$U$2:$U$10,MATCH($D$43,Lookup!$S$2:$S$10,0))),0,ROUND(((_xlfn.DAYS(I1147,H1147)+1)*J1147)/7,0)))</f>
        <v>0</v>
      </c>
      <c r="N1147" s="408">
        <f t="shared" si="102"/>
        <v>0</v>
      </c>
      <c r="O1147" s="332"/>
      <c r="P1147" s="409"/>
      <c r="R1147" s="457">
        <f t="shared" si="103"/>
        <v>0</v>
      </c>
      <c r="S1147" s="469">
        <f t="shared" si="104"/>
        <v>0</v>
      </c>
    </row>
    <row r="1148" spans="2:19" x14ac:dyDescent="0.35">
      <c r="B1148" s="80"/>
      <c r="C1148" s="119"/>
      <c r="D1148" s="119"/>
      <c r="E1148" s="84"/>
      <c r="F1148" s="119"/>
      <c r="G1148" s="120"/>
      <c r="H1148" s="41"/>
      <c r="I1148" s="41"/>
      <c r="J1148" s="82"/>
      <c r="K1148" s="290">
        <f t="shared" si="100"/>
        <v>0</v>
      </c>
      <c r="L1148" s="291">
        <f t="shared" si="101"/>
        <v>0</v>
      </c>
      <c r="M1148" s="290">
        <f>IF(P1148="x",0,IF(I1148&lt;(INDEX(Lookup!$U$2:$U$10,MATCH($D$43,Lookup!$S$2:$S$10,0))),0,ROUND(((_xlfn.DAYS(I1148,H1148)+1)*J1148)/7,0)))</f>
        <v>0</v>
      </c>
      <c r="N1148" s="408">
        <f t="shared" si="102"/>
        <v>0</v>
      </c>
      <c r="O1148" s="332"/>
      <c r="P1148" s="409"/>
      <c r="R1148" s="457">
        <f t="shared" si="103"/>
        <v>0</v>
      </c>
      <c r="S1148" s="469">
        <f t="shared" si="104"/>
        <v>0</v>
      </c>
    </row>
    <row r="1149" spans="2:19" x14ac:dyDescent="0.35">
      <c r="B1149" s="80"/>
      <c r="C1149" s="119"/>
      <c r="D1149" s="119"/>
      <c r="E1149" s="84"/>
      <c r="F1149" s="119"/>
      <c r="G1149" s="120"/>
      <c r="H1149" s="41"/>
      <c r="I1149" s="41"/>
      <c r="J1149" s="82"/>
      <c r="K1149" s="290">
        <f t="shared" si="100"/>
        <v>0</v>
      </c>
      <c r="L1149" s="291">
        <f t="shared" si="101"/>
        <v>0</v>
      </c>
      <c r="M1149" s="290">
        <f>IF(P1149="x",0,IF(I1149&lt;(INDEX(Lookup!$U$2:$U$10,MATCH($D$43,Lookup!$S$2:$S$10,0))),0,ROUND(((_xlfn.DAYS(I1149,H1149)+1)*J1149)/7,0)))</f>
        <v>0</v>
      </c>
      <c r="N1149" s="408">
        <f t="shared" si="102"/>
        <v>0</v>
      </c>
      <c r="O1149" s="332"/>
      <c r="P1149" s="409"/>
      <c r="R1149" s="457">
        <f t="shared" si="103"/>
        <v>0</v>
      </c>
      <c r="S1149" s="469">
        <f t="shared" si="104"/>
        <v>0</v>
      </c>
    </row>
    <row r="1150" spans="2:19" x14ac:dyDescent="0.35">
      <c r="B1150" s="80"/>
      <c r="C1150" s="119"/>
      <c r="D1150" s="119"/>
      <c r="E1150" s="84"/>
      <c r="F1150" s="119"/>
      <c r="G1150" s="120"/>
      <c r="H1150" s="41"/>
      <c r="I1150" s="41"/>
      <c r="J1150" s="82"/>
      <c r="K1150" s="290">
        <f t="shared" si="100"/>
        <v>0</v>
      </c>
      <c r="L1150" s="291">
        <f t="shared" si="101"/>
        <v>0</v>
      </c>
      <c r="M1150" s="290">
        <f>IF(P1150="x",0,IF(I1150&lt;(INDEX(Lookup!$U$2:$U$10,MATCH($D$43,Lookup!$S$2:$S$10,0))),0,ROUND(((_xlfn.DAYS(I1150,H1150)+1)*J1150)/7,0)))</f>
        <v>0</v>
      </c>
      <c r="N1150" s="408">
        <f t="shared" si="102"/>
        <v>0</v>
      </c>
      <c r="O1150" s="332"/>
      <c r="P1150" s="409"/>
      <c r="R1150" s="457">
        <f t="shared" si="103"/>
        <v>0</v>
      </c>
      <c r="S1150" s="469">
        <f t="shared" si="104"/>
        <v>0</v>
      </c>
    </row>
    <row r="1151" spans="2:19" x14ac:dyDescent="0.35">
      <c r="B1151" s="80"/>
      <c r="C1151" s="119"/>
      <c r="D1151" s="119"/>
      <c r="E1151" s="84"/>
      <c r="F1151" s="119"/>
      <c r="G1151" s="120"/>
      <c r="H1151" s="41"/>
      <c r="I1151" s="41"/>
      <c r="J1151" s="82"/>
      <c r="K1151" s="290">
        <f t="shared" si="100"/>
        <v>0</v>
      </c>
      <c r="L1151" s="291">
        <f t="shared" si="101"/>
        <v>0</v>
      </c>
      <c r="M1151" s="290">
        <f>IF(P1151="x",0,IF(I1151&lt;(INDEX(Lookup!$U$2:$U$10,MATCH($D$43,Lookup!$S$2:$S$10,0))),0,ROUND(((_xlfn.DAYS(I1151,H1151)+1)*J1151)/7,0)))</f>
        <v>0</v>
      </c>
      <c r="N1151" s="408">
        <f t="shared" si="102"/>
        <v>0</v>
      </c>
      <c r="O1151" s="332"/>
      <c r="P1151" s="409"/>
      <c r="R1151" s="457">
        <f t="shared" si="103"/>
        <v>0</v>
      </c>
      <c r="S1151" s="469">
        <f t="shared" si="104"/>
        <v>0</v>
      </c>
    </row>
    <row r="1152" spans="2:19" x14ac:dyDescent="0.35">
      <c r="B1152" s="80"/>
      <c r="C1152" s="119"/>
      <c r="D1152" s="119"/>
      <c r="E1152" s="84"/>
      <c r="F1152" s="119"/>
      <c r="G1152" s="120"/>
      <c r="H1152" s="41"/>
      <c r="I1152" s="41"/>
      <c r="J1152" s="82"/>
      <c r="K1152" s="290">
        <f t="shared" si="100"/>
        <v>0</v>
      </c>
      <c r="L1152" s="291">
        <f t="shared" si="101"/>
        <v>0</v>
      </c>
      <c r="M1152" s="290">
        <f>IF(P1152="x",0,IF(I1152&lt;(INDEX(Lookup!$U$2:$U$10,MATCH($D$43,Lookup!$S$2:$S$10,0))),0,ROUND(((_xlfn.DAYS(I1152,H1152)+1)*J1152)/7,0)))</f>
        <v>0</v>
      </c>
      <c r="N1152" s="408">
        <f t="shared" si="102"/>
        <v>0</v>
      </c>
      <c r="O1152" s="332"/>
      <c r="P1152" s="409"/>
      <c r="R1152" s="457">
        <f t="shared" si="103"/>
        <v>0</v>
      </c>
      <c r="S1152" s="469">
        <f t="shared" si="104"/>
        <v>0</v>
      </c>
    </row>
    <row r="1153" spans="2:19" x14ac:dyDescent="0.35">
      <c r="B1153" s="80"/>
      <c r="C1153" s="119"/>
      <c r="D1153" s="119"/>
      <c r="E1153" s="84"/>
      <c r="F1153" s="119"/>
      <c r="G1153" s="120"/>
      <c r="H1153" s="41"/>
      <c r="I1153" s="41"/>
      <c r="J1153" s="82"/>
      <c r="K1153" s="290">
        <f t="shared" si="100"/>
        <v>0</v>
      </c>
      <c r="L1153" s="291">
        <f t="shared" si="101"/>
        <v>0</v>
      </c>
      <c r="M1153" s="290">
        <f>IF(P1153="x",0,IF(I1153&lt;(INDEX(Lookup!$U$2:$U$10,MATCH($D$43,Lookup!$S$2:$S$10,0))),0,ROUND(((_xlfn.DAYS(I1153,H1153)+1)*J1153)/7,0)))</f>
        <v>0</v>
      </c>
      <c r="N1153" s="408">
        <f t="shared" si="102"/>
        <v>0</v>
      </c>
      <c r="O1153" s="332"/>
      <c r="P1153" s="409"/>
      <c r="R1153" s="457">
        <f t="shared" si="103"/>
        <v>0</v>
      </c>
      <c r="S1153" s="469">
        <f t="shared" si="104"/>
        <v>0</v>
      </c>
    </row>
    <row r="1154" spans="2:19" x14ac:dyDescent="0.35">
      <c r="B1154" s="80"/>
      <c r="C1154" s="119"/>
      <c r="D1154" s="119"/>
      <c r="E1154" s="84"/>
      <c r="F1154" s="119"/>
      <c r="G1154" s="120"/>
      <c r="H1154" s="41"/>
      <c r="I1154" s="41"/>
      <c r="J1154" s="82"/>
      <c r="K1154" s="290">
        <f t="shared" si="100"/>
        <v>0</v>
      </c>
      <c r="L1154" s="291">
        <f t="shared" si="101"/>
        <v>0</v>
      </c>
      <c r="M1154" s="290">
        <f>IF(P1154="x",0,IF(I1154&lt;(INDEX(Lookup!$U$2:$U$10,MATCH($D$43,Lookup!$S$2:$S$10,0))),0,ROUND(((_xlfn.DAYS(I1154,H1154)+1)*J1154)/7,0)))</f>
        <v>0</v>
      </c>
      <c r="N1154" s="408">
        <f t="shared" si="102"/>
        <v>0</v>
      </c>
      <c r="O1154" s="332"/>
      <c r="P1154" s="409"/>
      <c r="R1154" s="457">
        <f t="shared" si="103"/>
        <v>0</v>
      </c>
      <c r="S1154" s="469">
        <f t="shared" si="104"/>
        <v>0</v>
      </c>
    </row>
    <row r="1155" spans="2:19" x14ac:dyDescent="0.35">
      <c r="B1155" s="80"/>
      <c r="C1155" s="119"/>
      <c r="D1155" s="119"/>
      <c r="E1155" s="84"/>
      <c r="F1155" s="119"/>
      <c r="G1155" s="120"/>
      <c r="H1155" s="41"/>
      <c r="I1155" s="41"/>
      <c r="J1155" s="82"/>
      <c r="K1155" s="290">
        <f t="shared" si="100"/>
        <v>0</v>
      </c>
      <c r="L1155" s="291">
        <f t="shared" si="101"/>
        <v>0</v>
      </c>
      <c r="M1155" s="290">
        <f>IF(P1155="x",0,IF(I1155&lt;(INDEX(Lookup!$U$2:$U$10,MATCH($D$43,Lookup!$S$2:$S$10,0))),0,ROUND(((_xlfn.DAYS(I1155,H1155)+1)*J1155)/7,0)))</f>
        <v>0</v>
      </c>
      <c r="N1155" s="408">
        <f t="shared" si="102"/>
        <v>0</v>
      </c>
      <c r="O1155" s="332"/>
      <c r="P1155" s="409"/>
      <c r="R1155" s="457">
        <f t="shared" si="103"/>
        <v>0</v>
      </c>
      <c r="S1155" s="469">
        <f t="shared" si="104"/>
        <v>0</v>
      </c>
    </row>
    <row r="1156" spans="2:19" x14ac:dyDescent="0.35">
      <c r="B1156" s="80"/>
      <c r="C1156" s="119"/>
      <c r="D1156" s="119"/>
      <c r="E1156" s="84"/>
      <c r="F1156" s="119"/>
      <c r="G1156" s="120"/>
      <c r="H1156" s="41"/>
      <c r="I1156" s="41"/>
      <c r="J1156" s="82"/>
      <c r="K1156" s="290">
        <f t="shared" si="100"/>
        <v>0</v>
      </c>
      <c r="L1156" s="291">
        <f t="shared" si="101"/>
        <v>0</v>
      </c>
      <c r="M1156" s="290">
        <f>IF(P1156="x",0,IF(I1156&lt;(INDEX(Lookup!$U$2:$U$10,MATCH($D$43,Lookup!$S$2:$S$10,0))),0,ROUND(((_xlfn.DAYS(I1156,H1156)+1)*J1156)/7,0)))</f>
        <v>0</v>
      </c>
      <c r="N1156" s="408">
        <f t="shared" si="102"/>
        <v>0</v>
      </c>
      <c r="O1156" s="332"/>
      <c r="P1156" s="409"/>
      <c r="R1156" s="457">
        <f t="shared" si="103"/>
        <v>0</v>
      </c>
      <c r="S1156" s="469">
        <f t="shared" si="104"/>
        <v>0</v>
      </c>
    </row>
    <row r="1157" spans="2:19" x14ac:dyDescent="0.35">
      <c r="B1157" s="80"/>
      <c r="C1157" s="119"/>
      <c r="D1157" s="119"/>
      <c r="E1157" s="84"/>
      <c r="F1157" s="119"/>
      <c r="G1157" s="120"/>
      <c r="H1157" s="41"/>
      <c r="I1157" s="41"/>
      <c r="J1157" s="82"/>
      <c r="K1157" s="290">
        <f t="shared" si="100"/>
        <v>0</v>
      </c>
      <c r="L1157" s="291">
        <f t="shared" si="101"/>
        <v>0</v>
      </c>
      <c r="M1157" s="290">
        <f>IF(P1157="x",0,IF(I1157&lt;(INDEX(Lookup!$U$2:$U$10,MATCH($D$43,Lookup!$S$2:$S$10,0))),0,ROUND(((_xlfn.DAYS(I1157,H1157)+1)*J1157)/7,0)))</f>
        <v>0</v>
      </c>
      <c r="N1157" s="408">
        <f t="shared" si="102"/>
        <v>0</v>
      </c>
      <c r="O1157" s="332"/>
      <c r="P1157" s="409"/>
      <c r="R1157" s="457">
        <f t="shared" si="103"/>
        <v>0</v>
      </c>
      <c r="S1157" s="469">
        <f t="shared" si="104"/>
        <v>0</v>
      </c>
    </row>
    <row r="1158" spans="2:19" x14ac:dyDescent="0.35">
      <c r="B1158" s="80"/>
      <c r="C1158" s="119"/>
      <c r="D1158" s="119"/>
      <c r="E1158" s="84"/>
      <c r="F1158" s="119"/>
      <c r="G1158" s="120"/>
      <c r="H1158" s="41"/>
      <c r="I1158" s="41"/>
      <c r="J1158" s="82"/>
      <c r="K1158" s="290">
        <f t="shared" si="100"/>
        <v>0</v>
      </c>
      <c r="L1158" s="291">
        <f t="shared" si="101"/>
        <v>0</v>
      </c>
      <c r="M1158" s="290">
        <f>IF(P1158="x",0,IF(I1158&lt;(INDEX(Lookup!$U$2:$U$10,MATCH($D$43,Lookup!$S$2:$S$10,0))),0,ROUND(((_xlfn.DAYS(I1158,H1158)+1)*J1158)/7,0)))</f>
        <v>0</v>
      </c>
      <c r="N1158" s="408">
        <f t="shared" si="102"/>
        <v>0</v>
      </c>
      <c r="O1158" s="332"/>
      <c r="P1158" s="409"/>
      <c r="R1158" s="457">
        <f t="shared" si="103"/>
        <v>0</v>
      </c>
      <c r="S1158" s="469">
        <f t="shared" si="104"/>
        <v>0</v>
      </c>
    </row>
    <row r="1159" spans="2:19" x14ac:dyDescent="0.35">
      <c r="B1159" s="80"/>
      <c r="C1159" s="119"/>
      <c r="D1159" s="119"/>
      <c r="E1159" s="84"/>
      <c r="F1159" s="119"/>
      <c r="G1159" s="120"/>
      <c r="H1159" s="41"/>
      <c r="I1159" s="41"/>
      <c r="J1159" s="82"/>
      <c r="K1159" s="290">
        <f t="shared" si="100"/>
        <v>0</v>
      </c>
      <c r="L1159" s="291">
        <f t="shared" si="101"/>
        <v>0</v>
      </c>
      <c r="M1159" s="290">
        <f>IF(P1159="x",0,IF(I1159&lt;(INDEX(Lookup!$U$2:$U$10,MATCH($D$43,Lookup!$S$2:$S$10,0))),0,ROUND(((_xlfn.DAYS(I1159,H1159)+1)*J1159)/7,0)))</f>
        <v>0</v>
      </c>
      <c r="N1159" s="408">
        <f t="shared" si="102"/>
        <v>0</v>
      </c>
      <c r="O1159" s="332"/>
      <c r="P1159" s="409"/>
      <c r="R1159" s="457">
        <f t="shared" si="103"/>
        <v>0</v>
      </c>
      <c r="S1159" s="469">
        <f t="shared" si="104"/>
        <v>0</v>
      </c>
    </row>
    <row r="1160" spans="2:19" x14ac:dyDescent="0.35">
      <c r="B1160" s="80"/>
      <c r="C1160" s="119"/>
      <c r="D1160" s="119"/>
      <c r="E1160" s="84"/>
      <c r="F1160" s="119"/>
      <c r="G1160" s="120"/>
      <c r="H1160" s="41"/>
      <c r="I1160" s="41"/>
      <c r="J1160" s="82"/>
      <c r="K1160" s="290">
        <f t="shared" si="100"/>
        <v>0</v>
      </c>
      <c r="L1160" s="291">
        <f t="shared" si="101"/>
        <v>0</v>
      </c>
      <c r="M1160" s="290">
        <f>IF(P1160="x",0,IF(I1160&lt;(INDEX(Lookup!$U$2:$U$10,MATCH($D$43,Lookup!$S$2:$S$10,0))),0,ROUND(((_xlfn.DAYS(I1160,H1160)+1)*J1160)/7,0)))</f>
        <v>0</v>
      </c>
      <c r="N1160" s="408">
        <f t="shared" si="102"/>
        <v>0</v>
      </c>
      <c r="O1160" s="332"/>
      <c r="P1160" s="409"/>
      <c r="R1160" s="457">
        <f t="shared" si="103"/>
        <v>0</v>
      </c>
      <c r="S1160" s="469">
        <f t="shared" si="104"/>
        <v>0</v>
      </c>
    </row>
    <row r="1161" spans="2:19" x14ac:dyDescent="0.35">
      <c r="B1161" s="80"/>
      <c r="C1161" s="119"/>
      <c r="D1161" s="119"/>
      <c r="E1161" s="84"/>
      <c r="F1161" s="119"/>
      <c r="G1161" s="120"/>
      <c r="H1161" s="41"/>
      <c r="I1161" s="41"/>
      <c r="J1161" s="82"/>
      <c r="K1161" s="290">
        <f t="shared" si="100"/>
        <v>0</v>
      </c>
      <c r="L1161" s="291">
        <f t="shared" si="101"/>
        <v>0</v>
      </c>
      <c r="M1161" s="290">
        <f>IF(P1161="x",0,IF(I1161&lt;(INDEX(Lookup!$U$2:$U$10,MATCH($D$43,Lookup!$S$2:$S$10,0))),0,ROUND(((_xlfn.DAYS(I1161,H1161)+1)*J1161)/7,0)))</f>
        <v>0</v>
      </c>
      <c r="N1161" s="408">
        <f t="shared" si="102"/>
        <v>0</v>
      </c>
      <c r="O1161" s="332"/>
      <c r="P1161" s="409"/>
      <c r="R1161" s="457">
        <f t="shared" si="103"/>
        <v>0</v>
      </c>
      <c r="S1161" s="469">
        <f t="shared" si="104"/>
        <v>0</v>
      </c>
    </row>
    <row r="1162" spans="2:19" x14ac:dyDescent="0.35">
      <c r="B1162" s="80"/>
      <c r="C1162" s="119"/>
      <c r="D1162" s="119"/>
      <c r="E1162" s="84"/>
      <c r="F1162" s="119"/>
      <c r="G1162" s="120"/>
      <c r="H1162" s="41"/>
      <c r="I1162" s="41"/>
      <c r="J1162" s="82"/>
      <c r="K1162" s="290">
        <f t="shared" si="100"/>
        <v>0</v>
      </c>
      <c r="L1162" s="291">
        <f t="shared" si="101"/>
        <v>0</v>
      </c>
      <c r="M1162" s="290">
        <f>IF(P1162="x",0,IF(I1162&lt;(INDEX(Lookup!$U$2:$U$10,MATCH($D$43,Lookup!$S$2:$S$10,0))),0,ROUND(((_xlfn.DAYS(I1162,H1162)+1)*J1162)/7,0)))</f>
        <v>0</v>
      </c>
      <c r="N1162" s="408">
        <f t="shared" si="102"/>
        <v>0</v>
      </c>
      <c r="O1162" s="332"/>
      <c r="P1162" s="409"/>
      <c r="R1162" s="457">
        <f t="shared" si="103"/>
        <v>0</v>
      </c>
      <c r="S1162" s="469">
        <f t="shared" si="104"/>
        <v>0</v>
      </c>
    </row>
    <row r="1163" spans="2:19" x14ac:dyDescent="0.35">
      <c r="B1163" s="80"/>
      <c r="C1163" s="119"/>
      <c r="D1163" s="119"/>
      <c r="E1163" s="84"/>
      <c r="F1163" s="119"/>
      <c r="G1163" s="120"/>
      <c r="H1163" s="41"/>
      <c r="I1163" s="41"/>
      <c r="J1163" s="82"/>
      <c r="K1163" s="290">
        <f t="shared" si="100"/>
        <v>0</v>
      </c>
      <c r="L1163" s="291">
        <f t="shared" si="101"/>
        <v>0</v>
      </c>
      <c r="M1163" s="290">
        <f>IF(P1163="x",0,IF(I1163&lt;(INDEX(Lookup!$U$2:$U$10,MATCH($D$43,Lookup!$S$2:$S$10,0))),0,ROUND(((_xlfn.DAYS(I1163,H1163)+1)*J1163)/7,0)))</f>
        <v>0</v>
      </c>
      <c r="N1163" s="408">
        <f t="shared" si="102"/>
        <v>0</v>
      </c>
      <c r="O1163" s="332"/>
      <c r="P1163" s="409"/>
      <c r="R1163" s="457">
        <f t="shared" si="103"/>
        <v>0</v>
      </c>
      <c r="S1163" s="469">
        <f t="shared" si="104"/>
        <v>0</v>
      </c>
    </row>
    <row r="1164" spans="2:19" x14ac:dyDescent="0.35">
      <c r="B1164" s="80"/>
      <c r="C1164" s="119"/>
      <c r="D1164" s="119"/>
      <c r="E1164" s="84"/>
      <c r="F1164" s="119"/>
      <c r="G1164" s="120"/>
      <c r="H1164" s="41"/>
      <c r="I1164" s="41"/>
      <c r="J1164" s="82"/>
      <c r="K1164" s="290">
        <f t="shared" si="100"/>
        <v>0</v>
      </c>
      <c r="L1164" s="291">
        <f t="shared" si="101"/>
        <v>0</v>
      </c>
      <c r="M1164" s="290">
        <f>IF(P1164="x",0,IF(I1164&lt;(INDEX(Lookup!$U$2:$U$10,MATCH($D$43,Lookup!$S$2:$S$10,0))),0,ROUND(((_xlfn.DAYS(I1164,H1164)+1)*J1164)/7,0)))</f>
        <v>0</v>
      </c>
      <c r="N1164" s="408">
        <f t="shared" si="102"/>
        <v>0</v>
      </c>
      <c r="O1164" s="332"/>
      <c r="P1164" s="409"/>
      <c r="R1164" s="457">
        <f t="shared" si="103"/>
        <v>0</v>
      </c>
      <c r="S1164" s="469">
        <f t="shared" si="104"/>
        <v>0</v>
      </c>
    </row>
    <row r="1165" spans="2:19" x14ac:dyDescent="0.35">
      <c r="B1165" s="80"/>
      <c r="C1165" s="119"/>
      <c r="D1165" s="119"/>
      <c r="E1165" s="84"/>
      <c r="F1165" s="119"/>
      <c r="G1165" s="120"/>
      <c r="H1165" s="41"/>
      <c r="I1165" s="41"/>
      <c r="J1165" s="82"/>
      <c r="K1165" s="290">
        <f t="shared" si="100"/>
        <v>0</v>
      </c>
      <c r="L1165" s="291">
        <f t="shared" si="101"/>
        <v>0</v>
      </c>
      <c r="M1165" s="290">
        <f>IF(P1165="x",0,IF(I1165&lt;(INDEX(Lookup!$U$2:$U$10,MATCH($D$43,Lookup!$S$2:$S$10,0))),0,ROUND(((_xlfn.DAYS(I1165,H1165)+1)*J1165)/7,0)))</f>
        <v>0</v>
      </c>
      <c r="N1165" s="408">
        <f t="shared" si="102"/>
        <v>0</v>
      </c>
      <c r="O1165" s="332"/>
      <c r="P1165" s="409"/>
      <c r="R1165" s="457">
        <f t="shared" si="103"/>
        <v>0</v>
      </c>
      <c r="S1165" s="469">
        <f t="shared" si="104"/>
        <v>0</v>
      </c>
    </row>
    <row r="1166" spans="2:19" x14ac:dyDescent="0.35">
      <c r="B1166" s="80"/>
      <c r="C1166" s="119"/>
      <c r="D1166" s="119"/>
      <c r="E1166" s="84"/>
      <c r="F1166" s="119"/>
      <c r="G1166" s="120"/>
      <c r="H1166" s="41"/>
      <c r="I1166" s="41"/>
      <c r="J1166" s="82"/>
      <c r="K1166" s="290">
        <f t="shared" si="100"/>
        <v>0</v>
      </c>
      <c r="L1166" s="291">
        <f t="shared" si="101"/>
        <v>0</v>
      </c>
      <c r="M1166" s="290">
        <f>IF(P1166="x",0,IF(I1166&lt;(INDEX(Lookup!$U$2:$U$10,MATCH($D$43,Lookup!$S$2:$S$10,0))),0,ROUND(((_xlfn.DAYS(I1166,H1166)+1)*J1166)/7,0)))</f>
        <v>0</v>
      </c>
      <c r="N1166" s="408">
        <f t="shared" si="102"/>
        <v>0</v>
      </c>
      <c r="O1166" s="332"/>
      <c r="P1166" s="409"/>
      <c r="R1166" s="457">
        <f t="shared" si="103"/>
        <v>0</v>
      </c>
      <c r="S1166" s="469">
        <f t="shared" si="104"/>
        <v>0</v>
      </c>
    </row>
    <row r="1167" spans="2:19" x14ac:dyDescent="0.35">
      <c r="B1167" s="80"/>
      <c r="C1167" s="119"/>
      <c r="D1167" s="119"/>
      <c r="E1167" s="84"/>
      <c r="F1167" s="119"/>
      <c r="G1167" s="120"/>
      <c r="H1167" s="41"/>
      <c r="I1167" s="41"/>
      <c r="J1167" s="82"/>
      <c r="K1167" s="290">
        <f t="shared" si="100"/>
        <v>0</v>
      </c>
      <c r="L1167" s="291">
        <f t="shared" si="101"/>
        <v>0</v>
      </c>
      <c r="M1167" s="290">
        <f>IF(P1167="x",0,IF(I1167&lt;(INDEX(Lookup!$U$2:$U$10,MATCH($D$43,Lookup!$S$2:$S$10,0))),0,ROUND(((_xlfn.DAYS(I1167,H1167)+1)*J1167)/7,0)))</f>
        <v>0</v>
      </c>
      <c r="N1167" s="408">
        <f t="shared" si="102"/>
        <v>0</v>
      </c>
      <c r="O1167" s="332"/>
      <c r="P1167" s="409"/>
      <c r="R1167" s="457">
        <f t="shared" si="103"/>
        <v>0</v>
      </c>
      <c r="S1167" s="469">
        <f t="shared" si="104"/>
        <v>0</v>
      </c>
    </row>
    <row r="1168" spans="2:19" x14ac:dyDescent="0.35">
      <c r="B1168" s="80"/>
      <c r="C1168" s="119"/>
      <c r="D1168" s="119"/>
      <c r="E1168" s="84"/>
      <c r="F1168" s="119"/>
      <c r="G1168" s="120"/>
      <c r="H1168" s="41"/>
      <c r="I1168" s="41"/>
      <c r="J1168" s="82"/>
      <c r="K1168" s="290">
        <f t="shared" si="100"/>
        <v>0</v>
      </c>
      <c r="L1168" s="291">
        <f t="shared" si="101"/>
        <v>0</v>
      </c>
      <c r="M1168" s="290">
        <f>IF(P1168="x",0,IF(I1168&lt;(INDEX(Lookup!$U$2:$U$10,MATCH($D$43,Lookup!$S$2:$S$10,0))),0,ROUND(((_xlfn.DAYS(I1168,H1168)+1)*J1168)/7,0)))</f>
        <v>0</v>
      </c>
      <c r="N1168" s="408">
        <f t="shared" si="102"/>
        <v>0</v>
      </c>
      <c r="O1168" s="332"/>
      <c r="P1168" s="409"/>
      <c r="R1168" s="457">
        <f t="shared" si="103"/>
        <v>0</v>
      </c>
      <c r="S1168" s="469">
        <f t="shared" si="104"/>
        <v>0</v>
      </c>
    </row>
    <row r="1169" spans="2:19" x14ac:dyDescent="0.35">
      <c r="B1169" s="80"/>
      <c r="C1169" s="119"/>
      <c r="D1169" s="119"/>
      <c r="E1169" s="84"/>
      <c r="F1169" s="119"/>
      <c r="G1169" s="120"/>
      <c r="H1169" s="41"/>
      <c r="I1169" s="41"/>
      <c r="J1169" s="82"/>
      <c r="K1169" s="290">
        <f t="shared" si="100"/>
        <v>0</v>
      </c>
      <c r="L1169" s="291">
        <f t="shared" si="101"/>
        <v>0</v>
      </c>
      <c r="M1169" s="290">
        <f>IF(P1169="x",0,IF(I1169&lt;(INDEX(Lookup!$U$2:$U$10,MATCH($D$43,Lookup!$S$2:$S$10,0))),0,ROUND(((_xlfn.DAYS(I1169,H1169)+1)*J1169)/7,0)))</f>
        <v>0</v>
      </c>
      <c r="N1169" s="408">
        <f t="shared" si="102"/>
        <v>0</v>
      </c>
      <c r="O1169" s="332"/>
      <c r="P1169" s="409"/>
      <c r="R1169" s="457">
        <f t="shared" si="103"/>
        <v>0</v>
      </c>
      <c r="S1169" s="469">
        <f t="shared" si="104"/>
        <v>0</v>
      </c>
    </row>
    <row r="1170" spans="2:19" x14ac:dyDescent="0.35">
      <c r="B1170" s="80"/>
      <c r="C1170" s="119"/>
      <c r="D1170" s="119"/>
      <c r="E1170" s="84"/>
      <c r="F1170" s="119"/>
      <c r="G1170" s="120"/>
      <c r="H1170" s="41"/>
      <c r="I1170" s="41"/>
      <c r="J1170" s="82"/>
      <c r="K1170" s="290">
        <f t="shared" si="100"/>
        <v>0</v>
      </c>
      <c r="L1170" s="291">
        <f t="shared" si="101"/>
        <v>0</v>
      </c>
      <c r="M1170" s="290">
        <f>IF(P1170="x",0,IF(I1170&lt;(INDEX(Lookup!$U$2:$U$10,MATCH($D$43,Lookup!$S$2:$S$10,0))),0,ROUND(((_xlfn.DAYS(I1170,H1170)+1)*J1170)/7,0)))</f>
        <v>0</v>
      </c>
      <c r="N1170" s="408">
        <f t="shared" si="102"/>
        <v>0</v>
      </c>
      <c r="O1170" s="332"/>
      <c r="P1170" s="409"/>
      <c r="R1170" s="457">
        <f t="shared" si="103"/>
        <v>0</v>
      </c>
      <c r="S1170" s="469">
        <f t="shared" si="104"/>
        <v>0</v>
      </c>
    </row>
    <row r="1171" spans="2:19" x14ac:dyDescent="0.35">
      <c r="B1171" s="80"/>
      <c r="C1171" s="119"/>
      <c r="D1171" s="119"/>
      <c r="E1171" s="84"/>
      <c r="F1171" s="119"/>
      <c r="G1171" s="120"/>
      <c r="H1171" s="41"/>
      <c r="I1171" s="41"/>
      <c r="J1171" s="82"/>
      <c r="K1171" s="290">
        <f t="shared" si="100"/>
        <v>0</v>
      </c>
      <c r="L1171" s="291">
        <f t="shared" si="101"/>
        <v>0</v>
      </c>
      <c r="M1171" s="290">
        <f>IF(P1171="x",0,IF(I1171&lt;(INDEX(Lookup!$U$2:$U$10,MATCH($D$43,Lookup!$S$2:$S$10,0))),0,ROUND(((_xlfn.DAYS(I1171,H1171)+1)*J1171)/7,0)))</f>
        <v>0</v>
      </c>
      <c r="N1171" s="408">
        <f t="shared" si="102"/>
        <v>0</v>
      </c>
      <c r="O1171" s="332"/>
      <c r="P1171" s="409"/>
      <c r="R1171" s="457">
        <f t="shared" si="103"/>
        <v>0</v>
      </c>
      <c r="S1171" s="469">
        <f t="shared" si="104"/>
        <v>0</v>
      </c>
    </row>
    <row r="1172" spans="2:19" x14ac:dyDescent="0.35">
      <c r="B1172" s="80"/>
      <c r="C1172" s="119"/>
      <c r="D1172" s="119"/>
      <c r="E1172" s="84"/>
      <c r="F1172" s="119"/>
      <c r="G1172" s="120"/>
      <c r="H1172" s="41"/>
      <c r="I1172" s="41"/>
      <c r="J1172" s="82"/>
      <c r="K1172" s="290">
        <f t="shared" si="100"/>
        <v>0</v>
      </c>
      <c r="L1172" s="291">
        <f t="shared" si="101"/>
        <v>0</v>
      </c>
      <c r="M1172" s="290">
        <f>IF(P1172="x",0,IF(I1172&lt;(INDEX(Lookup!$U$2:$U$10,MATCH($D$43,Lookup!$S$2:$S$10,0))),0,ROUND(((_xlfn.DAYS(I1172,H1172)+1)*J1172)/7,0)))</f>
        <v>0</v>
      </c>
      <c r="N1172" s="408">
        <f t="shared" si="102"/>
        <v>0</v>
      </c>
      <c r="O1172" s="332"/>
      <c r="P1172" s="409"/>
      <c r="R1172" s="457">
        <f t="shared" si="103"/>
        <v>0</v>
      </c>
      <c r="S1172" s="469">
        <f t="shared" si="104"/>
        <v>0</v>
      </c>
    </row>
    <row r="1173" spans="2:19" x14ac:dyDescent="0.35">
      <c r="B1173" s="80"/>
      <c r="C1173" s="119"/>
      <c r="D1173" s="119"/>
      <c r="E1173" s="84"/>
      <c r="F1173" s="119"/>
      <c r="G1173" s="120"/>
      <c r="H1173" s="41"/>
      <c r="I1173" s="41"/>
      <c r="J1173" s="82"/>
      <c r="K1173" s="290">
        <f t="shared" si="100"/>
        <v>0</v>
      </c>
      <c r="L1173" s="291">
        <f t="shared" si="101"/>
        <v>0</v>
      </c>
      <c r="M1173" s="290">
        <f>IF(P1173="x",0,IF(I1173&lt;(INDEX(Lookup!$U$2:$U$10,MATCH($D$43,Lookup!$S$2:$S$10,0))),0,ROUND(((_xlfn.DAYS(I1173,H1173)+1)*J1173)/7,0)))</f>
        <v>0</v>
      </c>
      <c r="N1173" s="408">
        <f t="shared" si="102"/>
        <v>0</v>
      </c>
      <c r="O1173" s="332"/>
      <c r="P1173" s="409"/>
      <c r="R1173" s="457">
        <f t="shared" si="103"/>
        <v>0</v>
      </c>
      <c r="S1173" s="469">
        <f t="shared" si="104"/>
        <v>0</v>
      </c>
    </row>
    <row r="1174" spans="2:19" x14ac:dyDescent="0.35">
      <c r="B1174" s="80"/>
      <c r="C1174" s="119"/>
      <c r="D1174" s="119"/>
      <c r="E1174" s="84"/>
      <c r="F1174" s="119"/>
      <c r="G1174" s="120"/>
      <c r="H1174" s="41"/>
      <c r="I1174" s="41"/>
      <c r="J1174" s="82"/>
      <c r="K1174" s="290">
        <f t="shared" si="100"/>
        <v>0</v>
      </c>
      <c r="L1174" s="291">
        <f t="shared" si="101"/>
        <v>0</v>
      </c>
      <c r="M1174" s="290">
        <f>IF(P1174="x",0,IF(I1174&lt;(INDEX(Lookup!$U$2:$U$10,MATCH($D$43,Lookup!$S$2:$S$10,0))),0,ROUND(((_xlfn.DAYS(I1174,H1174)+1)*J1174)/7,0)))</f>
        <v>0</v>
      </c>
      <c r="N1174" s="408">
        <f t="shared" si="102"/>
        <v>0</v>
      </c>
      <c r="O1174" s="332"/>
      <c r="P1174" s="409"/>
      <c r="R1174" s="457">
        <f t="shared" si="103"/>
        <v>0</v>
      </c>
      <c r="S1174" s="469">
        <f t="shared" si="104"/>
        <v>0</v>
      </c>
    </row>
    <row r="1175" spans="2:19" x14ac:dyDescent="0.35">
      <c r="B1175" s="80"/>
      <c r="C1175" s="119"/>
      <c r="D1175" s="119"/>
      <c r="E1175" s="84"/>
      <c r="F1175" s="119"/>
      <c r="G1175" s="120"/>
      <c r="H1175" s="41"/>
      <c r="I1175" s="41"/>
      <c r="J1175" s="82"/>
      <c r="K1175" s="290">
        <f t="shared" si="100"/>
        <v>0</v>
      </c>
      <c r="L1175" s="291">
        <f t="shared" si="101"/>
        <v>0</v>
      </c>
      <c r="M1175" s="290">
        <f>IF(P1175="x",0,IF(I1175&lt;(INDEX(Lookup!$U$2:$U$10,MATCH($D$43,Lookup!$S$2:$S$10,0))),0,ROUND(((_xlfn.DAYS(I1175,H1175)+1)*J1175)/7,0)))</f>
        <v>0</v>
      </c>
      <c r="N1175" s="408">
        <f t="shared" si="102"/>
        <v>0</v>
      </c>
      <c r="O1175" s="332"/>
      <c r="P1175" s="409"/>
      <c r="R1175" s="457">
        <f t="shared" si="103"/>
        <v>0</v>
      </c>
      <c r="S1175" s="469">
        <f t="shared" si="104"/>
        <v>0</v>
      </c>
    </row>
    <row r="1176" spans="2:19" x14ac:dyDescent="0.35">
      <c r="B1176" s="80"/>
      <c r="C1176" s="119"/>
      <c r="D1176" s="119"/>
      <c r="E1176" s="84"/>
      <c r="F1176" s="119"/>
      <c r="G1176" s="120"/>
      <c r="H1176" s="41"/>
      <c r="I1176" s="41"/>
      <c r="J1176" s="82"/>
      <c r="K1176" s="290">
        <f t="shared" si="100"/>
        <v>0</v>
      </c>
      <c r="L1176" s="291">
        <f t="shared" si="101"/>
        <v>0</v>
      </c>
      <c r="M1176" s="290">
        <f>IF(P1176="x",0,IF(I1176&lt;(INDEX(Lookup!$U$2:$U$10,MATCH($D$43,Lookup!$S$2:$S$10,0))),0,ROUND(((_xlfn.DAYS(I1176,H1176)+1)*J1176)/7,0)))</f>
        <v>0</v>
      </c>
      <c r="N1176" s="408">
        <f t="shared" si="102"/>
        <v>0</v>
      </c>
      <c r="O1176" s="332"/>
      <c r="P1176" s="409"/>
      <c r="R1176" s="457">
        <f t="shared" si="103"/>
        <v>0</v>
      </c>
      <c r="S1176" s="469">
        <f t="shared" si="104"/>
        <v>0</v>
      </c>
    </row>
    <row r="1177" spans="2:19" x14ac:dyDescent="0.35">
      <c r="B1177" s="80"/>
      <c r="C1177" s="119"/>
      <c r="D1177" s="119"/>
      <c r="E1177" s="84"/>
      <c r="F1177" s="119"/>
      <c r="G1177" s="120"/>
      <c r="H1177" s="41"/>
      <c r="I1177" s="41"/>
      <c r="J1177" s="82"/>
      <c r="K1177" s="290">
        <f t="shared" si="100"/>
        <v>0</v>
      </c>
      <c r="L1177" s="291">
        <f t="shared" si="101"/>
        <v>0</v>
      </c>
      <c r="M1177" s="290">
        <f>IF(P1177="x",0,IF(I1177&lt;(INDEX(Lookup!$U$2:$U$10,MATCH($D$43,Lookup!$S$2:$S$10,0))),0,ROUND(((_xlfn.DAYS(I1177,H1177)+1)*J1177)/7,0)))</f>
        <v>0</v>
      </c>
      <c r="N1177" s="408">
        <f t="shared" si="102"/>
        <v>0</v>
      </c>
      <c r="O1177" s="332"/>
      <c r="P1177" s="409"/>
      <c r="R1177" s="457">
        <f t="shared" si="103"/>
        <v>0</v>
      </c>
      <c r="S1177" s="469">
        <f t="shared" si="104"/>
        <v>0</v>
      </c>
    </row>
    <row r="1178" spans="2:19" x14ac:dyDescent="0.35">
      <c r="B1178" s="80"/>
      <c r="C1178" s="119"/>
      <c r="D1178" s="119"/>
      <c r="E1178" s="84"/>
      <c r="F1178" s="119"/>
      <c r="G1178" s="120"/>
      <c r="H1178" s="41"/>
      <c r="I1178" s="41"/>
      <c r="J1178" s="82"/>
      <c r="K1178" s="290">
        <f t="shared" si="100"/>
        <v>0</v>
      </c>
      <c r="L1178" s="291">
        <f t="shared" si="101"/>
        <v>0</v>
      </c>
      <c r="M1178" s="290">
        <f>IF(P1178="x",0,IF(I1178&lt;(INDEX(Lookup!$U$2:$U$10,MATCH($D$43,Lookup!$S$2:$S$10,0))),0,ROUND(((_xlfn.DAYS(I1178,H1178)+1)*J1178)/7,0)))</f>
        <v>0</v>
      </c>
      <c r="N1178" s="408">
        <f t="shared" si="102"/>
        <v>0</v>
      </c>
      <c r="O1178" s="332"/>
      <c r="P1178" s="409"/>
      <c r="R1178" s="457">
        <f t="shared" si="103"/>
        <v>0</v>
      </c>
      <c r="S1178" s="469">
        <f t="shared" si="104"/>
        <v>0</v>
      </c>
    </row>
    <row r="1179" spans="2:19" x14ac:dyDescent="0.35">
      <c r="B1179" s="80"/>
      <c r="C1179" s="119"/>
      <c r="D1179" s="119"/>
      <c r="E1179" s="84"/>
      <c r="F1179" s="119"/>
      <c r="G1179" s="120"/>
      <c r="H1179" s="41"/>
      <c r="I1179" s="41"/>
      <c r="J1179" s="82"/>
      <c r="K1179" s="290">
        <f t="shared" si="100"/>
        <v>0</v>
      </c>
      <c r="L1179" s="291">
        <f t="shared" si="101"/>
        <v>0</v>
      </c>
      <c r="M1179" s="290">
        <f>IF(P1179="x",0,IF(I1179&lt;(INDEX(Lookup!$U$2:$U$10,MATCH($D$43,Lookup!$S$2:$S$10,0))),0,ROUND(((_xlfn.DAYS(I1179,H1179)+1)*J1179)/7,0)))</f>
        <v>0</v>
      </c>
      <c r="N1179" s="408">
        <f t="shared" si="102"/>
        <v>0</v>
      </c>
      <c r="O1179" s="332"/>
      <c r="P1179" s="409"/>
      <c r="R1179" s="457">
        <f t="shared" si="103"/>
        <v>0</v>
      </c>
      <c r="S1179" s="469">
        <f t="shared" si="104"/>
        <v>0</v>
      </c>
    </row>
    <row r="1180" spans="2:19" x14ac:dyDescent="0.35">
      <c r="B1180" s="80"/>
      <c r="C1180" s="119"/>
      <c r="D1180" s="119"/>
      <c r="E1180" s="84"/>
      <c r="F1180" s="119"/>
      <c r="G1180" s="120"/>
      <c r="H1180" s="41"/>
      <c r="I1180" s="41"/>
      <c r="J1180" s="82"/>
      <c r="K1180" s="290">
        <f t="shared" si="100"/>
        <v>0</v>
      </c>
      <c r="L1180" s="291">
        <f t="shared" si="101"/>
        <v>0</v>
      </c>
      <c r="M1180" s="290">
        <f>IF(P1180="x",0,IF(I1180&lt;(INDEX(Lookup!$U$2:$U$10,MATCH($D$43,Lookup!$S$2:$S$10,0))),0,ROUND(((_xlfn.DAYS(I1180,H1180)+1)*J1180)/7,0)))</f>
        <v>0</v>
      </c>
      <c r="N1180" s="408">
        <f t="shared" si="102"/>
        <v>0</v>
      </c>
      <c r="O1180" s="332"/>
      <c r="P1180" s="409"/>
      <c r="R1180" s="457">
        <f t="shared" si="103"/>
        <v>0</v>
      </c>
      <c r="S1180" s="469">
        <f t="shared" si="104"/>
        <v>0</v>
      </c>
    </row>
    <row r="1181" spans="2:19" x14ac:dyDescent="0.35">
      <c r="B1181" s="80"/>
      <c r="C1181" s="119"/>
      <c r="D1181" s="119"/>
      <c r="E1181" s="84"/>
      <c r="F1181" s="119"/>
      <c r="G1181" s="120"/>
      <c r="H1181" s="41"/>
      <c r="I1181" s="41"/>
      <c r="J1181" s="82"/>
      <c r="K1181" s="290">
        <f t="shared" si="100"/>
        <v>0</v>
      </c>
      <c r="L1181" s="291">
        <f t="shared" si="101"/>
        <v>0</v>
      </c>
      <c r="M1181" s="290">
        <f>IF(P1181="x",0,IF(I1181&lt;(INDEX(Lookup!$U$2:$U$10,MATCH($D$43,Lookup!$S$2:$S$10,0))),0,ROUND(((_xlfn.DAYS(I1181,H1181)+1)*J1181)/7,0)))</f>
        <v>0</v>
      </c>
      <c r="N1181" s="408">
        <f t="shared" si="102"/>
        <v>0</v>
      </c>
      <c r="O1181" s="332"/>
      <c r="P1181" s="409"/>
      <c r="R1181" s="457">
        <f t="shared" si="103"/>
        <v>0</v>
      </c>
      <c r="S1181" s="469">
        <f t="shared" si="104"/>
        <v>0</v>
      </c>
    </row>
    <row r="1182" spans="2:19" x14ac:dyDescent="0.35">
      <c r="B1182" s="80"/>
      <c r="C1182" s="119"/>
      <c r="D1182" s="119"/>
      <c r="E1182" s="84"/>
      <c r="F1182" s="119"/>
      <c r="G1182" s="120"/>
      <c r="H1182" s="41"/>
      <c r="I1182" s="41"/>
      <c r="J1182" s="82"/>
      <c r="K1182" s="290">
        <f t="shared" si="100"/>
        <v>0</v>
      </c>
      <c r="L1182" s="291">
        <f t="shared" si="101"/>
        <v>0</v>
      </c>
      <c r="M1182" s="290">
        <f>IF(P1182="x",0,IF(I1182&lt;(INDEX(Lookup!$U$2:$U$10,MATCH($D$43,Lookup!$S$2:$S$10,0))),0,ROUND(((_xlfn.DAYS(I1182,H1182)+1)*J1182)/7,0)))</f>
        <v>0</v>
      </c>
      <c r="N1182" s="408">
        <f t="shared" si="102"/>
        <v>0</v>
      </c>
      <c r="O1182" s="332"/>
      <c r="P1182" s="409"/>
      <c r="R1182" s="457">
        <f t="shared" si="103"/>
        <v>0</v>
      </c>
      <c r="S1182" s="469">
        <f t="shared" si="104"/>
        <v>0</v>
      </c>
    </row>
    <row r="1183" spans="2:19" x14ac:dyDescent="0.35">
      <c r="B1183" s="80"/>
      <c r="C1183" s="119"/>
      <c r="D1183" s="119"/>
      <c r="E1183" s="84"/>
      <c r="F1183" s="119"/>
      <c r="G1183" s="120"/>
      <c r="H1183" s="41"/>
      <c r="I1183" s="41"/>
      <c r="J1183" s="82"/>
      <c r="K1183" s="290">
        <f t="shared" si="100"/>
        <v>0</v>
      </c>
      <c r="L1183" s="291">
        <f t="shared" si="101"/>
        <v>0</v>
      </c>
      <c r="M1183" s="290">
        <f>IF(P1183="x",0,IF(I1183&lt;(INDEX(Lookup!$U$2:$U$10,MATCH($D$43,Lookup!$S$2:$S$10,0))),0,ROUND(((_xlfn.DAYS(I1183,H1183)+1)*J1183)/7,0)))</f>
        <v>0</v>
      </c>
      <c r="N1183" s="408">
        <f t="shared" si="102"/>
        <v>0</v>
      </c>
      <c r="O1183" s="332"/>
      <c r="P1183" s="409"/>
      <c r="R1183" s="457">
        <f t="shared" si="103"/>
        <v>0</v>
      </c>
      <c r="S1183" s="469">
        <f t="shared" si="104"/>
        <v>0</v>
      </c>
    </row>
    <row r="1184" spans="2:19" x14ac:dyDescent="0.35">
      <c r="B1184" s="80"/>
      <c r="C1184" s="119"/>
      <c r="D1184" s="119"/>
      <c r="E1184" s="84"/>
      <c r="F1184" s="119"/>
      <c r="G1184" s="120"/>
      <c r="H1184" s="41"/>
      <c r="I1184" s="41"/>
      <c r="J1184" s="82"/>
      <c r="K1184" s="290">
        <f t="shared" si="100"/>
        <v>0</v>
      </c>
      <c r="L1184" s="291">
        <f t="shared" si="101"/>
        <v>0</v>
      </c>
      <c r="M1184" s="290">
        <f>IF(P1184="x",0,IF(I1184&lt;(INDEX(Lookup!$U$2:$U$10,MATCH($D$43,Lookup!$S$2:$S$10,0))),0,ROUND(((_xlfn.DAYS(I1184,H1184)+1)*J1184)/7,0)))</f>
        <v>0</v>
      </c>
      <c r="N1184" s="408">
        <f t="shared" si="102"/>
        <v>0</v>
      </c>
      <c r="O1184" s="332"/>
      <c r="P1184" s="409"/>
      <c r="R1184" s="457">
        <f t="shared" si="103"/>
        <v>0</v>
      </c>
      <c r="S1184" s="469">
        <f t="shared" si="104"/>
        <v>0</v>
      </c>
    </row>
    <row r="1185" spans="2:19" x14ac:dyDescent="0.35">
      <c r="B1185" s="80"/>
      <c r="C1185" s="119"/>
      <c r="D1185" s="119"/>
      <c r="E1185" s="84"/>
      <c r="F1185" s="119"/>
      <c r="G1185" s="120"/>
      <c r="H1185" s="41"/>
      <c r="I1185" s="41"/>
      <c r="J1185" s="82"/>
      <c r="K1185" s="290">
        <f t="shared" si="100"/>
        <v>0</v>
      </c>
      <c r="L1185" s="291">
        <f t="shared" si="101"/>
        <v>0</v>
      </c>
      <c r="M1185" s="290">
        <f>IF(P1185="x",0,IF(I1185&lt;(INDEX(Lookup!$U$2:$U$10,MATCH($D$43,Lookup!$S$2:$S$10,0))),0,ROUND(((_xlfn.DAYS(I1185,H1185)+1)*J1185)/7,0)))</f>
        <v>0</v>
      </c>
      <c r="N1185" s="408">
        <f t="shared" si="102"/>
        <v>0</v>
      </c>
      <c r="O1185" s="332"/>
      <c r="P1185" s="409"/>
      <c r="R1185" s="457">
        <f t="shared" si="103"/>
        <v>0</v>
      </c>
      <c r="S1185" s="469">
        <f t="shared" si="104"/>
        <v>0</v>
      </c>
    </row>
    <row r="1186" spans="2:19" x14ac:dyDescent="0.35">
      <c r="B1186" s="80"/>
      <c r="C1186" s="119"/>
      <c r="D1186" s="119"/>
      <c r="E1186" s="84"/>
      <c r="F1186" s="119"/>
      <c r="G1186" s="120"/>
      <c r="H1186" s="41"/>
      <c r="I1186" s="41"/>
      <c r="J1186" s="82"/>
      <c r="K1186" s="290">
        <f t="shared" si="100"/>
        <v>0</v>
      </c>
      <c r="L1186" s="291">
        <f t="shared" si="101"/>
        <v>0</v>
      </c>
      <c r="M1186" s="290">
        <f>IF(P1186="x",0,IF(I1186&lt;(INDEX(Lookup!$U$2:$U$10,MATCH($D$43,Lookup!$S$2:$S$10,0))),0,ROUND(((_xlfn.DAYS(I1186,H1186)+1)*J1186)/7,0)))</f>
        <v>0</v>
      </c>
      <c r="N1186" s="408">
        <f t="shared" si="102"/>
        <v>0</v>
      </c>
      <c r="O1186" s="332"/>
      <c r="P1186" s="409"/>
      <c r="R1186" s="457">
        <f t="shared" si="103"/>
        <v>0</v>
      </c>
      <c r="S1186" s="469">
        <f t="shared" si="104"/>
        <v>0</v>
      </c>
    </row>
    <row r="1187" spans="2:19" x14ac:dyDescent="0.35">
      <c r="B1187" s="80"/>
      <c r="C1187" s="119"/>
      <c r="D1187" s="119"/>
      <c r="E1187" s="84"/>
      <c r="F1187" s="119"/>
      <c r="G1187" s="120"/>
      <c r="H1187" s="41"/>
      <c r="I1187" s="41"/>
      <c r="J1187" s="82"/>
      <c r="K1187" s="290">
        <f t="shared" si="100"/>
        <v>0</v>
      </c>
      <c r="L1187" s="291">
        <f t="shared" si="101"/>
        <v>0</v>
      </c>
      <c r="M1187" s="290">
        <f>IF(P1187="x",0,IF(I1187&lt;(INDEX(Lookup!$U$2:$U$10,MATCH($D$43,Lookup!$S$2:$S$10,0))),0,ROUND(((_xlfn.DAYS(I1187,H1187)+1)*J1187)/7,0)))</f>
        <v>0</v>
      </c>
      <c r="N1187" s="408">
        <f t="shared" si="102"/>
        <v>0</v>
      </c>
      <c r="O1187" s="332"/>
      <c r="P1187" s="409"/>
      <c r="R1187" s="457">
        <f t="shared" si="103"/>
        <v>0</v>
      </c>
      <c r="S1187" s="469">
        <f t="shared" si="104"/>
        <v>0</v>
      </c>
    </row>
    <row r="1188" spans="2:19" x14ac:dyDescent="0.35">
      <c r="B1188" s="80"/>
      <c r="C1188" s="119"/>
      <c r="D1188" s="119"/>
      <c r="E1188" s="84"/>
      <c r="F1188" s="119"/>
      <c r="G1188" s="120"/>
      <c r="H1188" s="41"/>
      <c r="I1188" s="41"/>
      <c r="J1188" s="82"/>
      <c r="K1188" s="290">
        <f t="shared" si="100"/>
        <v>0</v>
      </c>
      <c r="L1188" s="291">
        <f t="shared" si="101"/>
        <v>0</v>
      </c>
      <c r="M1188" s="290">
        <f>IF(P1188="x",0,IF(I1188&lt;(INDEX(Lookup!$U$2:$U$10,MATCH($D$43,Lookup!$S$2:$S$10,0))),0,ROUND(((_xlfn.DAYS(I1188,H1188)+1)*J1188)/7,0)))</f>
        <v>0</v>
      </c>
      <c r="N1188" s="408">
        <f t="shared" si="102"/>
        <v>0</v>
      </c>
      <c r="O1188" s="332"/>
      <c r="P1188" s="409"/>
      <c r="R1188" s="457">
        <f t="shared" si="103"/>
        <v>0</v>
      </c>
      <c r="S1188" s="469">
        <f t="shared" si="104"/>
        <v>0</v>
      </c>
    </row>
    <row r="1189" spans="2:19" x14ac:dyDescent="0.35">
      <c r="B1189" s="80"/>
      <c r="C1189" s="119"/>
      <c r="D1189" s="119"/>
      <c r="E1189" s="84"/>
      <c r="F1189" s="119"/>
      <c r="G1189" s="120"/>
      <c r="H1189" s="41"/>
      <c r="I1189" s="41"/>
      <c r="J1189" s="82"/>
      <c r="K1189" s="290">
        <f t="shared" si="100"/>
        <v>0</v>
      </c>
      <c r="L1189" s="291">
        <f t="shared" si="101"/>
        <v>0</v>
      </c>
      <c r="M1189" s="290">
        <f>IF(P1189="x",0,IF(I1189&lt;(INDEX(Lookup!$U$2:$U$10,MATCH($D$43,Lookup!$S$2:$S$10,0))),0,ROUND(((_xlfn.DAYS(I1189,H1189)+1)*J1189)/7,0)))</f>
        <v>0</v>
      </c>
      <c r="N1189" s="408">
        <f t="shared" si="102"/>
        <v>0</v>
      </c>
      <c r="O1189" s="332"/>
      <c r="P1189" s="409"/>
      <c r="R1189" s="457">
        <f t="shared" si="103"/>
        <v>0</v>
      </c>
      <c r="S1189" s="469">
        <f t="shared" si="104"/>
        <v>0</v>
      </c>
    </row>
    <row r="1190" spans="2:19" x14ac:dyDescent="0.35">
      <c r="B1190" s="80"/>
      <c r="C1190" s="119"/>
      <c r="D1190" s="119"/>
      <c r="E1190" s="84"/>
      <c r="F1190" s="119"/>
      <c r="G1190" s="120"/>
      <c r="H1190" s="41"/>
      <c r="I1190" s="41"/>
      <c r="J1190" s="82"/>
      <c r="K1190" s="290">
        <f t="shared" si="100"/>
        <v>0</v>
      </c>
      <c r="L1190" s="291">
        <f t="shared" si="101"/>
        <v>0</v>
      </c>
      <c r="M1190" s="290">
        <f>IF(P1190="x",0,IF(I1190&lt;(INDEX(Lookup!$U$2:$U$10,MATCH($D$43,Lookup!$S$2:$S$10,0))),0,ROUND(((_xlfn.DAYS(I1190,H1190)+1)*J1190)/7,0)))</f>
        <v>0</v>
      </c>
      <c r="N1190" s="408">
        <f t="shared" si="102"/>
        <v>0</v>
      </c>
      <c r="O1190" s="332"/>
      <c r="P1190" s="409"/>
      <c r="R1190" s="457">
        <f t="shared" si="103"/>
        <v>0</v>
      </c>
      <c r="S1190" s="469">
        <f t="shared" si="104"/>
        <v>0</v>
      </c>
    </row>
    <row r="1191" spans="2:19" x14ac:dyDescent="0.35">
      <c r="B1191" s="80"/>
      <c r="C1191" s="119"/>
      <c r="D1191" s="119"/>
      <c r="E1191" s="84"/>
      <c r="F1191" s="119"/>
      <c r="G1191" s="120"/>
      <c r="H1191" s="41"/>
      <c r="I1191" s="41"/>
      <c r="J1191" s="82"/>
      <c r="K1191" s="290">
        <f t="shared" si="100"/>
        <v>0</v>
      </c>
      <c r="L1191" s="291">
        <f t="shared" si="101"/>
        <v>0</v>
      </c>
      <c r="M1191" s="290">
        <f>IF(P1191="x",0,IF(I1191&lt;(INDEX(Lookup!$U$2:$U$10,MATCH($D$43,Lookup!$S$2:$S$10,0))),0,ROUND(((_xlfn.DAYS(I1191,H1191)+1)*J1191)/7,0)))</f>
        <v>0</v>
      </c>
      <c r="N1191" s="408">
        <f t="shared" si="102"/>
        <v>0</v>
      </c>
      <c r="O1191" s="332"/>
      <c r="P1191" s="409"/>
      <c r="R1191" s="457">
        <f t="shared" si="103"/>
        <v>0</v>
      </c>
      <c r="S1191" s="469">
        <f t="shared" si="104"/>
        <v>0</v>
      </c>
    </row>
    <row r="1192" spans="2:19" x14ac:dyDescent="0.35">
      <c r="B1192" s="80"/>
      <c r="C1192" s="119"/>
      <c r="D1192" s="119"/>
      <c r="E1192" s="84"/>
      <c r="F1192" s="119"/>
      <c r="G1192" s="120"/>
      <c r="H1192" s="41"/>
      <c r="I1192" s="41"/>
      <c r="J1192" s="82"/>
      <c r="K1192" s="290">
        <f t="shared" si="100"/>
        <v>0</v>
      </c>
      <c r="L1192" s="291">
        <f t="shared" si="101"/>
        <v>0</v>
      </c>
      <c r="M1192" s="290">
        <f>IF(P1192="x",0,IF(I1192&lt;(INDEX(Lookup!$U$2:$U$10,MATCH($D$43,Lookup!$S$2:$S$10,0))),0,ROUND(((_xlfn.DAYS(I1192,H1192)+1)*J1192)/7,0)))</f>
        <v>0</v>
      </c>
      <c r="N1192" s="408">
        <f t="shared" si="102"/>
        <v>0</v>
      </c>
      <c r="O1192" s="332"/>
      <c r="P1192" s="409"/>
      <c r="R1192" s="457">
        <f t="shared" si="103"/>
        <v>0</v>
      </c>
      <c r="S1192" s="469">
        <f t="shared" si="104"/>
        <v>0</v>
      </c>
    </row>
    <row r="1193" spans="2:19" x14ac:dyDescent="0.35">
      <c r="B1193" s="80"/>
      <c r="C1193" s="119"/>
      <c r="D1193" s="119"/>
      <c r="E1193" s="84"/>
      <c r="F1193" s="119"/>
      <c r="G1193" s="120"/>
      <c r="H1193" s="41"/>
      <c r="I1193" s="41"/>
      <c r="J1193" s="82"/>
      <c r="K1193" s="290">
        <f t="shared" si="100"/>
        <v>0</v>
      </c>
      <c r="L1193" s="291">
        <f t="shared" si="101"/>
        <v>0</v>
      </c>
      <c r="M1193" s="290">
        <f>IF(P1193="x",0,IF(I1193&lt;(INDEX(Lookup!$U$2:$U$10,MATCH($D$43,Lookup!$S$2:$S$10,0))),0,ROUND(((_xlfn.DAYS(I1193,H1193)+1)*J1193)/7,0)))</f>
        <v>0</v>
      </c>
      <c r="N1193" s="408">
        <f t="shared" si="102"/>
        <v>0</v>
      </c>
      <c r="O1193" s="332"/>
      <c r="P1193" s="409"/>
      <c r="R1193" s="457">
        <f t="shared" si="103"/>
        <v>0</v>
      </c>
      <c r="S1193" s="469">
        <f t="shared" si="104"/>
        <v>0</v>
      </c>
    </row>
    <row r="1194" spans="2:19" x14ac:dyDescent="0.35">
      <c r="B1194" s="80"/>
      <c r="C1194" s="119"/>
      <c r="D1194" s="119"/>
      <c r="E1194" s="84"/>
      <c r="F1194" s="119"/>
      <c r="G1194" s="120"/>
      <c r="H1194" s="41"/>
      <c r="I1194" s="41"/>
      <c r="J1194" s="82"/>
      <c r="K1194" s="290">
        <f t="shared" si="100"/>
        <v>0</v>
      </c>
      <c r="L1194" s="291">
        <f t="shared" si="101"/>
        <v>0</v>
      </c>
      <c r="M1194" s="290">
        <f>IF(P1194="x",0,IF(I1194&lt;(INDEX(Lookup!$U$2:$U$10,MATCH($D$43,Lookup!$S$2:$S$10,0))),0,ROUND(((_xlfn.DAYS(I1194,H1194)+1)*J1194)/7,0)))</f>
        <v>0</v>
      </c>
      <c r="N1194" s="408">
        <f t="shared" si="102"/>
        <v>0</v>
      </c>
      <c r="O1194" s="332"/>
      <c r="P1194" s="409"/>
      <c r="R1194" s="457">
        <f t="shared" si="103"/>
        <v>0</v>
      </c>
      <c r="S1194" s="469">
        <f t="shared" si="104"/>
        <v>0</v>
      </c>
    </row>
    <row r="1195" spans="2:19" x14ac:dyDescent="0.35">
      <c r="B1195" s="80"/>
      <c r="C1195" s="119"/>
      <c r="D1195" s="119"/>
      <c r="E1195" s="84"/>
      <c r="F1195" s="119"/>
      <c r="G1195" s="120"/>
      <c r="H1195" s="41"/>
      <c r="I1195" s="41"/>
      <c r="J1195" s="82"/>
      <c r="K1195" s="290">
        <f t="shared" si="100"/>
        <v>0</v>
      </c>
      <c r="L1195" s="291">
        <f t="shared" si="101"/>
        <v>0</v>
      </c>
      <c r="M1195" s="290">
        <f>IF(P1195="x",0,IF(I1195&lt;(INDEX(Lookup!$U$2:$U$10,MATCH($D$43,Lookup!$S$2:$S$10,0))),0,ROUND(((_xlfn.DAYS(I1195,H1195)+1)*J1195)/7,0)))</f>
        <v>0</v>
      </c>
      <c r="N1195" s="408">
        <f t="shared" si="102"/>
        <v>0</v>
      </c>
      <c r="O1195" s="332"/>
      <c r="P1195" s="409"/>
      <c r="R1195" s="457">
        <f t="shared" si="103"/>
        <v>0</v>
      </c>
      <c r="S1195" s="469">
        <f t="shared" si="104"/>
        <v>0</v>
      </c>
    </row>
    <row r="1196" spans="2:19" x14ac:dyDescent="0.35">
      <c r="B1196" s="80"/>
      <c r="C1196" s="119"/>
      <c r="D1196" s="119"/>
      <c r="E1196" s="84"/>
      <c r="F1196" s="119"/>
      <c r="G1196" s="120"/>
      <c r="H1196" s="41"/>
      <c r="I1196" s="41"/>
      <c r="J1196" s="82"/>
      <c r="K1196" s="290">
        <f t="shared" si="100"/>
        <v>0</v>
      </c>
      <c r="L1196" s="291">
        <f t="shared" si="101"/>
        <v>0</v>
      </c>
      <c r="M1196" s="290">
        <f>IF(P1196="x",0,IF(I1196&lt;(INDEX(Lookup!$U$2:$U$10,MATCH($D$43,Lookup!$S$2:$S$10,0))),0,ROUND(((_xlfn.DAYS(I1196,H1196)+1)*J1196)/7,0)))</f>
        <v>0</v>
      </c>
      <c r="N1196" s="408">
        <f t="shared" si="102"/>
        <v>0</v>
      </c>
      <c r="O1196" s="332"/>
      <c r="P1196" s="409"/>
      <c r="R1196" s="457">
        <f t="shared" si="103"/>
        <v>0</v>
      </c>
      <c r="S1196" s="469">
        <f t="shared" si="104"/>
        <v>0</v>
      </c>
    </row>
    <row r="1197" spans="2:19" x14ac:dyDescent="0.35">
      <c r="B1197" s="80"/>
      <c r="C1197" s="119"/>
      <c r="D1197" s="119"/>
      <c r="E1197" s="84"/>
      <c r="F1197" s="119"/>
      <c r="G1197" s="120"/>
      <c r="H1197" s="41"/>
      <c r="I1197" s="41"/>
      <c r="J1197" s="82"/>
      <c r="K1197" s="290">
        <f t="shared" si="100"/>
        <v>0</v>
      </c>
      <c r="L1197" s="291">
        <f t="shared" si="101"/>
        <v>0</v>
      </c>
      <c r="M1197" s="290">
        <f>IF(P1197="x",0,IF(I1197&lt;(INDEX(Lookup!$U$2:$U$10,MATCH($D$43,Lookup!$S$2:$S$10,0))),0,ROUND(((_xlfn.DAYS(I1197,H1197)+1)*J1197)/7,0)))</f>
        <v>0</v>
      </c>
      <c r="N1197" s="408">
        <f t="shared" si="102"/>
        <v>0</v>
      </c>
      <c r="O1197" s="332"/>
      <c r="P1197" s="409"/>
      <c r="R1197" s="457">
        <f t="shared" si="103"/>
        <v>0</v>
      </c>
      <c r="S1197" s="469">
        <f t="shared" si="104"/>
        <v>0</v>
      </c>
    </row>
    <row r="1198" spans="2:19" x14ac:dyDescent="0.35">
      <c r="B1198" s="80"/>
      <c r="C1198" s="119"/>
      <c r="D1198" s="119"/>
      <c r="E1198" s="84"/>
      <c r="F1198" s="119"/>
      <c r="G1198" s="120"/>
      <c r="H1198" s="41"/>
      <c r="I1198" s="41"/>
      <c r="J1198" s="82"/>
      <c r="K1198" s="290">
        <f t="shared" si="100"/>
        <v>0</v>
      </c>
      <c r="L1198" s="291">
        <f t="shared" si="101"/>
        <v>0</v>
      </c>
      <c r="M1198" s="290">
        <f>IF(P1198="x",0,IF(I1198&lt;(INDEX(Lookup!$U$2:$U$10,MATCH($D$43,Lookup!$S$2:$S$10,0))),0,ROUND(((_xlfn.DAYS(I1198,H1198)+1)*J1198)/7,0)))</f>
        <v>0</v>
      </c>
      <c r="N1198" s="408">
        <f t="shared" si="102"/>
        <v>0</v>
      </c>
      <c r="O1198" s="332"/>
      <c r="P1198" s="409"/>
      <c r="R1198" s="457">
        <f t="shared" si="103"/>
        <v>0</v>
      </c>
      <c r="S1198" s="469">
        <f t="shared" si="104"/>
        <v>0</v>
      </c>
    </row>
    <row r="1199" spans="2:19" x14ac:dyDescent="0.35">
      <c r="B1199" s="80"/>
      <c r="C1199" s="119"/>
      <c r="D1199" s="119"/>
      <c r="E1199" s="84"/>
      <c r="F1199" s="119"/>
      <c r="G1199" s="120"/>
      <c r="H1199" s="41"/>
      <c r="I1199" s="41"/>
      <c r="J1199" s="82"/>
      <c r="K1199" s="290">
        <f t="shared" ref="K1199:K1262" si="105">ROUND(((_xlfn.DAYS(I1199,H1199)+1)*J1199)/7,0)</f>
        <v>0</v>
      </c>
      <c r="L1199" s="291">
        <f t="shared" ref="L1199:L1262" si="106">K1199*$K$6</f>
        <v>0</v>
      </c>
      <c r="M1199" s="290">
        <f>IF(P1199="x",0,IF(I1199&lt;(INDEX(Lookup!$U$2:$U$10,MATCH($D$43,Lookup!$S$2:$S$10,0))),0,ROUND(((_xlfn.DAYS(I1199,H1199)+1)*J1199)/7,0)))</f>
        <v>0</v>
      </c>
      <c r="N1199" s="408">
        <f t="shared" ref="N1199:N1262" si="107">M1199*$K$6</f>
        <v>0</v>
      </c>
      <c r="O1199" s="332"/>
      <c r="P1199" s="409"/>
      <c r="R1199" s="457">
        <f t="shared" ref="R1199:R1262" si="108">L1199*$I$30</f>
        <v>0</v>
      </c>
      <c r="S1199" s="469">
        <f t="shared" ref="S1199:S1262" si="109">N1199*$I$40</f>
        <v>0</v>
      </c>
    </row>
    <row r="1200" spans="2:19" x14ac:dyDescent="0.35">
      <c r="B1200" s="80"/>
      <c r="C1200" s="119"/>
      <c r="D1200" s="119"/>
      <c r="E1200" s="84"/>
      <c r="F1200" s="119"/>
      <c r="G1200" s="120"/>
      <c r="H1200" s="41"/>
      <c r="I1200" s="41"/>
      <c r="J1200" s="82"/>
      <c r="K1200" s="290">
        <f t="shared" si="105"/>
        <v>0</v>
      </c>
      <c r="L1200" s="291">
        <f t="shared" si="106"/>
        <v>0</v>
      </c>
      <c r="M1200" s="290">
        <f>IF(P1200="x",0,IF(I1200&lt;(INDEX(Lookup!$U$2:$U$10,MATCH($D$43,Lookup!$S$2:$S$10,0))),0,ROUND(((_xlfn.DAYS(I1200,H1200)+1)*J1200)/7,0)))</f>
        <v>0</v>
      </c>
      <c r="N1200" s="408">
        <f t="shared" si="107"/>
        <v>0</v>
      </c>
      <c r="O1200" s="332"/>
      <c r="P1200" s="409"/>
      <c r="R1200" s="457">
        <f t="shared" si="108"/>
        <v>0</v>
      </c>
      <c r="S1200" s="469">
        <f t="shared" si="109"/>
        <v>0</v>
      </c>
    </row>
    <row r="1201" spans="2:19" x14ac:dyDescent="0.35">
      <c r="B1201" s="80"/>
      <c r="C1201" s="119"/>
      <c r="D1201" s="119"/>
      <c r="E1201" s="84"/>
      <c r="F1201" s="119"/>
      <c r="G1201" s="120"/>
      <c r="H1201" s="41"/>
      <c r="I1201" s="41"/>
      <c r="J1201" s="82"/>
      <c r="K1201" s="290">
        <f t="shared" si="105"/>
        <v>0</v>
      </c>
      <c r="L1201" s="291">
        <f t="shared" si="106"/>
        <v>0</v>
      </c>
      <c r="M1201" s="290">
        <f>IF(P1201="x",0,IF(I1201&lt;(INDEX(Lookup!$U$2:$U$10,MATCH($D$43,Lookup!$S$2:$S$10,0))),0,ROUND(((_xlfn.DAYS(I1201,H1201)+1)*J1201)/7,0)))</f>
        <v>0</v>
      </c>
      <c r="N1201" s="408">
        <f t="shared" si="107"/>
        <v>0</v>
      </c>
      <c r="O1201" s="332"/>
      <c r="P1201" s="409"/>
      <c r="R1201" s="457">
        <f t="shared" si="108"/>
        <v>0</v>
      </c>
      <c r="S1201" s="469">
        <f t="shared" si="109"/>
        <v>0</v>
      </c>
    </row>
    <row r="1202" spans="2:19" x14ac:dyDescent="0.35">
      <c r="B1202" s="80"/>
      <c r="C1202" s="119"/>
      <c r="D1202" s="119"/>
      <c r="E1202" s="84"/>
      <c r="F1202" s="119"/>
      <c r="G1202" s="120"/>
      <c r="H1202" s="41"/>
      <c r="I1202" s="41"/>
      <c r="J1202" s="82"/>
      <c r="K1202" s="290">
        <f t="shared" si="105"/>
        <v>0</v>
      </c>
      <c r="L1202" s="291">
        <f t="shared" si="106"/>
        <v>0</v>
      </c>
      <c r="M1202" s="290">
        <f>IF(P1202="x",0,IF(I1202&lt;(INDEX(Lookup!$U$2:$U$10,MATCH($D$43,Lookup!$S$2:$S$10,0))),0,ROUND(((_xlfn.DAYS(I1202,H1202)+1)*J1202)/7,0)))</f>
        <v>0</v>
      </c>
      <c r="N1202" s="408">
        <f t="shared" si="107"/>
        <v>0</v>
      </c>
      <c r="O1202" s="332"/>
      <c r="P1202" s="409"/>
      <c r="R1202" s="457">
        <f t="shared" si="108"/>
        <v>0</v>
      </c>
      <c r="S1202" s="469">
        <f t="shared" si="109"/>
        <v>0</v>
      </c>
    </row>
    <row r="1203" spans="2:19" x14ac:dyDescent="0.35">
      <c r="B1203" s="80"/>
      <c r="C1203" s="119"/>
      <c r="D1203" s="119"/>
      <c r="E1203" s="84"/>
      <c r="F1203" s="119"/>
      <c r="G1203" s="120"/>
      <c r="H1203" s="41"/>
      <c r="I1203" s="41"/>
      <c r="J1203" s="82"/>
      <c r="K1203" s="290">
        <f t="shared" si="105"/>
        <v>0</v>
      </c>
      <c r="L1203" s="291">
        <f t="shared" si="106"/>
        <v>0</v>
      </c>
      <c r="M1203" s="290">
        <f>IF(P1203="x",0,IF(I1203&lt;(INDEX(Lookup!$U$2:$U$10,MATCH($D$43,Lookup!$S$2:$S$10,0))),0,ROUND(((_xlfn.DAYS(I1203,H1203)+1)*J1203)/7,0)))</f>
        <v>0</v>
      </c>
      <c r="N1203" s="408">
        <f t="shared" si="107"/>
        <v>0</v>
      </c>
      <c r="O1203" s="332"/>
      <c r="P1203" s="409"/>
      <c r="R1203" s="457">
        <f t="shared" si="108"/>
        <v>0</v>
      </c>
      <c r="S1203" s="469">
        <f t="shared" si="109"/>
        <v>0</v>
      </c>
    </row>
    <row r="1204" spans="2:19" x14ac:dyDescent="0.35">
      <c r="B1204" s="80"/>
      <c r="C1204" s="119"/>
      <c r="D1204" s="119"/>
      <c r="E1204" s="84"/>
      <c r="F1204" s="119"/>
      <c r="G1204" s="120"/>
      <c r="H1204" s="41"/>
      <c r="I1204" s="41"/>
      <c r="J1204" s="82"/>
      <c r="K1204" s="290">
        <f t="shared" si="105"/>
        <v>0</v>
      </c>
      <c r="L1204" s="291">
        <f t="shared" si="106"/>
        <v>0</v>
      </c>
      <c r="M1204" s="290">
        <f>IF(P1204="x",0,IF(I1204&lt;(INDEX(Lookup!$U$2:$U$10,MATCH($D$43,Lookup!$S$2:$S$10,0))),0,ROUND(((_xlfn.DAYS(I1204,H1204)+1)*J1204)/7,0)))</f>
        <v>0</v>
      </c>
      <c r="N1204" s="408">
        <f t="shared" si="107"/>
        <v>0</v>
      </c>
      <c r="O1204" s="332"/>
      <c r="P1204" s="409"/>
      <c r="R1204" s="457">
        <f t="shared" si="108"/>
        <v>0</v>
      </c>
      <c r="S1204" s="469">
        <f t="shared" si="109"/>
        <v>0</v>
      </c>
    </row>
    <row r="1205" spans="2:19" x14ac:dyDescent="0.35">
      <c r="B1205" s="80"/>
      <c r="C1205" s="119"/>
      <c r="D1205" s="119"/>
      <c r="E1205" s="84"/>
      <c r="F1205" s="119"/>
      <c r="G1205" s="120"/>
      <c r="H1205" s="41"/>
      <c r="I1205" s="41"/>
      <c r="J1205" s="82"/>
      <c r="K1205" s="290">
        <f t="shared" si="105"/>
        <v>0</v>
      </c>
      <c r="L1205" s="291">
        <f t="shared" si="106"/>
        <v>0</v>
      </c>
      <c r="M1205" s="290">
        <f>IF(P1205="x",0,IF(I1205&lt;(INDEX(Lookup!$U$2:$U$10,MATCH($D$43,Lookup!$S$2:$S$10,0))),0,ROUND(((_xlfn.DAYS(I1205,H1205)+1)*J1205)/7,0)))</f>
        <v>0</v>
      </c>
      <c r="N1205" s="408">
        <f t="shared" si="107"/>
        <v>0</v>
      </c>
      <c r="O1205" s="332"/>
      <c r="P1205" s="409"/>
      <c r="R1205" s="457">
        <f t="shared" si="108"/>
        <v>0</v>
      </c>
      <c r="S1205" s="469">
        <f t="shared" si="109"/>
        <v>0</v>
      </c>
    </row>
    <row r="1206" spans="2:19" x14ac:dyDescent="0.35">
      <c r="B1206" s="80"/>
      <c r="C1206" s="119"/>
      <c r="D1206" s="119"/>
      <c r="E1206" s="84"/>
      <c r="F1206" s="119"/>
      <c r="G1206" s="120"/>
      <c r="H1206" s="41"/>
      <c r="I1206" s="41"/>
      <c r="J1206" s="82"/>
      <c r="K1206" s="290">
        <f t="shared" si="105"/>
        <v>0</v>
      </c>
      <c r="L1206" s="291">
        <f t="shared" si="106"/>
        <v>0</v>
      </c>
      <c r="M1206" s="290">
        <f>IF(P1206="x",0,IF(I1206&lt;(INDEX(Lookup!$U$2:$U$10,MATCH($D$43,Lookup!$S$2:$S$10,0))),0,ROUND(((_xlfn.DAYS(I1206,H1206)+1)*J1206)/7,0)))</f>
        <v>0</v>
      </c>
      <c r="N1206" s="408">
        <f t="shared" si="107"/>
        <v>0</v>
      </c>
      <c r="O1206" s="332"/>
      <c r="P1206" s="409"/>
      <c r="R1206" s="457">
        <f t="shared" si="108"/>
        <v>0</v>
      </c>
      <c r="S1206" s="469">
        <f t="shared" si="109"/>
        <v>0</v>
      </c>
    </row>
    <row r="1207" spans="2:19" x14ac:dyDescent="0.35">
      <c r="B1207" s="80"/>
      <c r="C1207" s="119"/>
      <c r="D1207" s="119"/>
      <c r="E1207" s="84"/>
      <c r="F1207" s="119"/>
      <c r="G1207" s="120"/>
      <c r="H1207" s="41"/>
      <c r="I1207" s="41"/>
      <c r="J1207" s="82"/>
      <c r="K1207" s="290">
        <f t="shared" si="105"/>
        <v>0</v>
      </c>
      <c r="L1207" s="291">
        <f t="shared" si="106"/>
        <v>0</v>
      </c>
      <c r="M1207" s="290">
        <f>IF(P1207="x",0,IF(I1207&lt;(INDEX(Lookup!$U$2:$U$10,MATCH($D$43,Lookup!$S$2:$S$10,0))),0,ROUND(((_xlfn.DAYS(I1207,H1207)+1)*J1207)/7,0)))</f>
        <v>0</v>
      </c>
      <c r="N1207" s="408">
        <f t="shared" si="107"/>
        <v>0</v>
      </c>
      <c r="O1207" s="332"/>
      <c r="P1207" s="409"/>
      <c r="R1207" s="457">
        <f t="shared" si="108"/>
        <v>0</v>
      </c>
      <c r="S1207" s="469">
        <f t="shared" si="109"/>
        <v>0</v>
      </c>
    </row>
    <row r="1208" spans="2:19" x14ac:dyDescent="0.35">
      <c r="B1208" s="80"/>
      <c r="C1208" s="119"/>
      <c r="D1208" s="119"/>
      <c r="E1208" s="84"/>
      <c r="F1208" s="119"/>
      <c r="G1208" s="120"/>
      <c r="H1208" s="41"/>
      <c r="I1208" s="41"/>
      <c r="J1208" s="82"/>
      <c r="K1208" s="290">
        <f t="shared" si="105"/>
        <v>0</v>
      </c>
      <c r="L1208" s="291">
        <f t="shared" si="106"/>
        <v>0</v>
      </c>
      <c r="M1208" s="290">
        <f>IF(P1208="x",0,IF(I1208&lt;(INDEX(Lookup!$U$2:$U$10,MATCH($D$43,Lookup!$S$2:$S$10,0))),0,ROUND(((_xlfn.DAYS(I1208,H1208)+1)*J1208)/7,0)))</f>
        <v>0</v>
      </c>
      <c r="N1208" s="408">
        <f t="shared" si="107"/>
        <v>0</v>
      </c>
      <c r="O1208" s="332"/>
      <c r="P1208" s="409"/>
      <c r="R1208" s="457">
        <f t="shared" si="108"/>
        <v>0</v>
      </c>
      <c r="S1208" s="469">
        <f t="shared" si="109"/>
        <v>0</v>
      </c>
    </row>
    <row r="1209" spans="2:19" x14ac:dyDescent="0.35">
      <c r="B1209" s="80"/>
      <c r="C1209" s="119"/>
      <c r="D1209" s="119"/>
      <c r="E1209" s="84"/>
      <c r="F1209" s="119"/>
      <c r="G1209" s="120"/>
      <c r="H1209" s="41"/>
      <c r="I1209" s="41"/>
      <c r="J1209" s="82"/>
      <c r="K1209" s="290">
        <f t="shared" si="105"/>
        <v>0</v>
      </c>
      <c r="L1209" s="291">
        <f t="shared" si="106"/>
        <v>0</v>
      </c>
      <c r="M1209" s="290">
        <f>IF(P1209="x",0,IF(I1209&lt;(INDEX(Lookup!$U$2:$U$10,MATCH($D$43,Lookup!$S$2:$S$10,0))),0,ROUND(((_xlfn.DAYS(I1209,H1209)+1)*J1209)/7,0)))</f>
        <v>0</v>
      </c>
      <c r="N1209" s="408">
        <f t="shared" si="107"/>
        <v>0</v>
      </c>
      <c r="O1209" s="332"/>
      <c r="P1209" s="409"/>
      <c r="R1209" s="457">
        <f t="shared" si="108"/>
        <v>0</v>
      </c>
      <c r="S1209" s="469">
        <f t="shared" si="109"/>
        <v>0</v>
      </c>
    </row>
    <row r="1210" spans="2:19" x14ac:dyDescent="0.35">
      <c r="B1210" s="80"/>
      <c r="C1210" s="119"/>
      <c r="D1210" s="119"/>
      <c r="E1210" s="84"/>
      <c r="F1210" s="119"/>
      <c r="G1210" s="120"/>
      <c r="H1210" s="41"/>
      <c r="I1210" s="41"/>
      <c r="J1210" s="82"/>
      <c r="K1210" s="290">
        <f t="shared" si="105"/>
        <v>0</v>
      </c>
      <c r="L1210" s="291">
        <f t="shared" si="106"/>
        <v>0</v>
      </c>
      <c r="M1210" s="290">
        <f>IF(P1210="x",0,IF(I1210&lt;(INDEX(Lookup!$U$2:$U$10,MATCH($D$43,Lookup!$S$2:$S$10,0))),0,ROUND(((_xlfn.DAYS(I1210,H1210)+1)*J1210)/7,0)))</f>
        <v>0</v>
      </c>
      <c r="N1210" s="408">
        <f t="shared" si="107"/>
        <v>0</v>
      </c>
      <c r="O1210" s="332"/>
      <c r="P1210" s="409"/>
      <c r="R1210" s="457">
        <f t="shared" si="108"/>
        <v>0</v>
      </c>
      <c r="S1210" s="469">
        <f t="shared" si="109"/>
        <v>0</v>
      </c>
    </row>
    <row r="1211" spans="2:19" x14ac:dyDescent="0.35">
      <c r="B1211" s="80"/>
      <c r="C1211" s="119"/>
      <c r="D1211" s="119"/>
      <c r="E1211" s="84"/>
      <c r="F1211" s="119"/>
      <c r="G1211" s="120"/>
      <c r="H1211" s="41"/>
      <c r="I1211" s="41"/>
      <c r="J1211" s="82"/>
      <c r="K1211" s="290">
        <f t="shared" si="105"/>
        <v>0</v>
      </c>
      <c r="L1211" s="291">
        <f t="shared" si="106"/>
        <v>0</v>
      </c>
      <c r="M1211" s="290">
        <f>IF(P1211="x",0,IF(I1211&lt;(INDEX(Lookup!$U$2:$U$10,MATCH($D$43,Lookup!$S$2:$S$10,0))),0,ROUND(((_xlfn.DAYS(I1211,H1211)+1)*J1211)/7,0)))</f>
        <v>0</v>
      </c>
      <c r="N1211" s="408">
        <f t="shared" si="107"/>
        <v>0</v>
      </c>
      <c r="O1211" s="332"/>
      <c r="P1211" s="409"/>
      <c r="R1211" s="457">
        <f t="shared" si="108"/>
        <v>0</v>
      </c>
      <c r="S1211" s="469">
        <f t="shared" si="109"/>
        <v>0</v>
      </c>
    </row>
    <row r="1212" spans="2:19" x14ac:dyDescent="0.35">
      <c r="B1212" s="80"/>
      <c r="C1212" s="119"/>
      <c r="D1212" s="119"/>
      <c r="E1212" s="84"/>
      <c r="F1212" s="119"/>
      <c r="G1212" s="120"/>
      <c r="H1212" s="41"/>
      <c r="I1212" s="41"/>
      <c r="J1212" s="82"/>
      <c r="K1212" s="290">
        <f t="shared" si="105"/>
        <v>0</v>
      </c>
      <c r="L1212" s="291">
        <f t="shared" si="106"/>
        <v>0</v>
      </c>
      <c r="M1212" s="290">
        <f>IF(P1212="x",0,IF(I1212&lt;(INDEX(Lookup!$U$2:$U$10,MATCH($D$43,Lookup!$S$2:$S$10,0))),0,ROUND(((_xlfn.DAYS(I1212,H1212)+1)*J1212)/7,0)))</f>
        <v>0</v>
      </c>
      <c r="N1212" s="408">
        <f t="shared" si="107"/>
        <v>0</v>
      </c>
      <c r="O1212" s="332"/>
      <c r="P1212" s="409"/>
      <c r="R1212" s="457">
        <f t="shared" si="108"/>
        <v>0</v>
      </c>
      <c r="S1212" s="469">
        <f t="shared" si="109"/>
        <v>0</v>
      </c>
    </row>
    <row r="1213" spans="2:19" x14ac:dyDescent="0.35">
      <c r="B1213" s="80"/>
      <c r="C1213" s="119"/>
      <c r="D1213" s="119"/>
      <c r="E1213" s="84"/>
      <c r="F1213" s="119"/>
      <c r="G1213" s="120"/>
      <c r="H1213" s="41"/>
      <c r="I1213" s="41"/>
      <c r="J1213" s="82"/>
      <c r="K1213" s="290">
        <f t="shared" si="105"/>
        <v>0</v>
      </c>
      <c r="L1213" s="291">
        <f t="shared" si="106"/>
        <v>0</v>
      </c>
      <c r="M1213" s="290">
        <f>IF(P1213="x",0,IF(I1213&lt;(INDEX(Lookup!$U$2:$U$10,MATCH($D$43,Lookup!$S$2:$S$10,0))),0,ROUND(((_xlfn.DAYS(I1213,H1213)+1)*J1213)/7,0)))</f>
        <v>0</v>
      </c>
      <c r="N1213" s="408">
        <f t="shared" si="107"/>
        <v>0</v>
      </c>
      <c r="O1213" s="332"/>
      <c r="P1213" s="409"/>
      <c r="R1213" s="457">
        <f t="shared" si="108"/>
        <v>0</v>
      </c>
      <c r="S1213" s="469">
        <f t="shared" si="109"/>
        <v>0</v>
      </c>
    </row>
    <row r="1214" spans="2:19" x14ac:dyDescent="0.35">
      <c r="B1214" s="80"/>
      <c r="C1214" s="119"/>
      <c r="D1214" s="119"/>
      <c r="E1214" s="84"/>
      <c r="F1214" s="119"/>
      <c r="G1214" s="120"/>
      <c r="H1214" s="41"/>
      <c r="I1214" s="41"/>
      <c r="J1214" s="82"/>
      <c r="K1214" s="290">
        <f t="shared" si="105"/>
        <v>0</v>
      </c>
      <c r="L1214" s="291">
        <f t="shared" si="106"/>
        <v>0</v>
      </c>
      <c r="M1214" s="290">
        <f>IF(P1214="x",0,IF(I1214&lt;(INDEX(Lookup!$U$2:$U$10,MATCH($D$43,Lookup!$S$2:$S$10,0))),0,ROUND(((_xlfn.DAYS(I1214,H1214)+1)*J1214)/7,0)))</f>
        <v>0</v>
      </c>
      <c r="N1214" s="408">
        <f t="shared" si="107"/>
        <v>0</v>
      </c>
      <c r="O1214" s="332"/>
      <c r="P1214" s="409"/>
      <c r="R1214" s="457">
        <f t="shared" si="108"/>
        <v>0</v>
      </c>
      <c r="S1214" s="469">
        <f t="shared" si="109"/>
        <v>0</v>
      </c>
    </row>
    <row r="1215" spans="2:19" x14ac:dyDescent="0.35">
      <c r="B1215" s="80"/>
      <c r="C1215" s="119"/>
      <c r="D1215" s="119"/>
      <c r="E1215" s="84"/>
      <c r="F1215" s="119"/>
      <c r="G1215" s="120"/>
      <c r="H1215" s="41"/>
      <c r="I1215" s="41"/>
      <c r="J1215" s="82"/>
      <c r="K1215" s="290">
        <f t="shared" si="105"/>
        <v>0</v>
      </c>
      <c r="L1215" s="291">
        <f t="shared" si="106"/>
        <v>0</v>
      </c>
      <c r="M1215" s="290">
        <f>IF(P1215="x",0,IF(I1215&lt;(INDEX(Lookup!$U$2:$U$10,MATCH($D$43,Lookup!$S$2:$S$10,0))),0,ROUND(((_xlfn.DAYS(I1215,H1215)+1)*J1215)/7,0)))</f>
        <v>0</v>
      </c>
      <c r="N1215" s="408">
        <f t="shared" si="107"/>
        <v>0</v>
      </c>
      <c r="O1215" s="332"/>
      <c r="P1215" s="409"/>
      <c r="R1215" s="457">
        <f t="shared" si="108"/>
        <v>0</v>
      </c>
      <c r="S1215" s="469">
        <f t="shared" si="109"/>
        <v>0</v>
      </c>
    </row>
    <row r="1216" spans="2:19" x14ac:dyDescent="0.35">
      <c r="B1216" s="80"/>
      <c r="C1216" s="119"/>
      <c r="D1216" s="119"/>
      <c r="E1216" s="84"/>
      <c r="F1216" s="119"/>
      <c r="G1216" s="120"/>
      <c r="H1216" s="41"/>
      <c r="I1216" s="41"/>
      <c r="J1216" s="82"/>
      <c r="K1216" s="290">
        <f t="shared" si="105"/>
        <v>0</v>
      </c>
      <c r="L1216" s="291">
        <f t="shared" si="106"/>
        <v>0</v>
      </c>
      <c r="M1216" s="290">
        <f>IF(P1216="x",0,IF(I1216&lt;(INDEX(Lookup!$U$2:$U$10,MATCH($D$43,Lookup!$S$2:$S$10,0))),0,ROUND(((_xlfn.DAYS(I1216,H1216)+1)*J1216)/7,0)))</f>
        <v>0</v>
      </c>
      <c r="N1216" s="408">
        <f t="shared" si="107"/>
        <v>0</v>
      </c>
      <c r="O1216" s="332"/>
      <c r="P1216" s="409"/>
      <c r="R1216" s="457">
        <f t="shared" si="108"/>
        <v>0</v>
      </c>
      <c r="S1216" s="469">
        <f t="shared" si="109"/>
        <v>0</v>
      </c>
    </row>
    <row r="1217" spans="2:19" x14ac:dyDescent="0.35">
      <c r="B1217" s="80"/>
      <c r="C1217" s="119"/>
      <c r="D1217" s="119"/>
      <c r="E1217" s="84"/>
      <c r="F1217" s="119"/>
      <c r="G1217" s="120"/>
      <c r="H1217" s="41"/>
      <c r="I1217" s="41"/>
      <c r="J1217" s="82"/>
      <c r="K1217" s="290">
        <f t="shared" si="105"/>
        <v>0</v>
      </c>
      <c r="L1217" s="291">
        <f t="shared" si="106"/>
        <v>0</v>
      </c>
      <c r="M1217" s="290">
        <f>IF(P1217="x",0,IF(I1217&lt;(INDEX(Lookup!$U$2:$U$10,MATCH($D$43,Lookup!$S$2:$S$10,0))),0,ROUND(((_xlfn.DAYS(I1217,H1217)+1)*J1217)/7,0)))</f>
        <v>0</v>
      </c>
      <c r="N1217" s="408">
        <f t="shared" si="107"/>
        <v>0</v>
      </c>
      <c r="O1217" s="332"/>
      <c r="P1217" s="409"/>
      <c r="R1217" s="457">
        <f t="shared" si="108"/>
        <v>0</v>
      </c>
      <c r="S1217" s="469">
        <f t="shared" si="109"/>
        <v>0</v>
      </c>
    </row>
    <row r="1218" spans="2:19" x14ac:dyDescent="0.35">
      <c r="B1218" s="80"/>
      <c r="C1218" s="119"/>
      <c r="D1218" s="119"/>
      <c r="E1218" s="84"/>
      <c r="F1218" s="119"/>
      <c r="G1218" s="120"/>
      <c r="H1218" s="41"/>
      <c r="I1218" s="41"/>
      <c r="J1218" s="82"/>
      <c r="K1218" s="290">
        <f t="shared" si="105"/>
        <v>0</v>
      </c>
      <c r="L1218" s="291">
        <f t="shared" si="106"/>
        <v>0</v>
      </c>
      <c r="M1218" s="290">
        <f>IF(P1218="x",0,IF(I1218&lt;(INDEX(Lookup!$U$2:$U$10,MATCH($D$43,Lookup!$S$2:$S$10,0))),0,ROUND(((_xlfn.DAYS(I1218,H1218)+1)*J1218)/7,0)))</f>
        <v>0</v>
      </c>
      <c r="N1218" s="408">
        <f t="shared" si="107"/>
        <v>0</v>
      </c>
      <c r="O1218" s="332"/>
      <c r="P1218" s="409"/>
      <c r="R1218" s="457">
        <f t="shared" si="108"/>
        <v>0</v>
      </c>
      <c r="S1218" s="469">
        <f t="shared" si="109"/>
        <v>0</v>
      </c>
    </row>
    <row r="1219" spans="2:19" x14ac:dyDescent="0.35">
      <c r="B1219" s="80"/>
      <c r="C1219" s="119"/>
      <c r="D1219" s="119"/>
      <c r="E1219" s="84"/>
      <c r="F1219" s="119"/>
      <c r="G1219" s="120"/>
      <c r="H1219" s="41"/>
      <c r="I1219" s="41"/>
      <c r="J1219" s="82"/>
      <c r="K1219" s="290">
        <f t="shared" si="105"/>
        <v>0</v>
      </c>
      <c r="L1219" s="291">
        <f t="shared" si="106"/>
        <v>0</v>
      </c>
      <c r="M1219" s="290">
        <f>IF(P1219="x",0,IF(I1219&lt;(INDEX(Lookup!$U$2:$U$10,MATCH($D$43,Lookup!$S$2:$S$10,0))),0,ROUND(((_xlfn.DAYS(I1219,H1219)+1)*J1219)/7,0)))</f>
        <v>0</v>
      </c>
      <c r="N1219" s="408">
        <f t="shared" si="107"/>
        <v>0</v>
      </c>
      <c r="O1219" s="332"/>
      <c r="P1219" s="409"/>
      <c r="R1219" s="457">
        <f t="shared" si="108"/>
        <v>0</v>
      </c>
      <c r="S1219" s="469">
        <f t="shared" si="109"/>
        <v>0</v>
      </c>
    </row>
    <row r="1220" spans="2:19" x14ac:dyDescent="0.35">
      <c r="B1220" s="80"/>
      <c r="C1220" s="119"/>
      <c r="D1220" s="119"/>
      <c r="E1220" s="84"/>
      <c r="F1220" s="119"/>
      <c r="G1220" s="120"/>
      <c r="H1220" s="41"/>
      <c r="I1220" s="41"/>
      <c r="J1220" s="82"/>
      <c r="K1220" s="290">
        <f t="shared" si="105"/>
        <v>0</v>
      </c>
      <c r="L1220" s="291">
        <f t="shared" si="106"/>
        <v>0</v>
      </c>
      <c r="M1220" s="290">
        <f>IF(P1220="x",0,IF(I1220&lt;(INDEX(Lookup!$U$2:$U$10,MATCH($D$43,Lookup!$S$2:$S$10,0))),0,ROUND(((_xlfn.DAYS(I1220,H1220)+1)*J1220)/7,0)))</f>
        <v>0</v>
      </c>
      <c r="N1220" s="408">
        <f t="shared" si="107"/>
        <v>0</v>
      </c>
      <c r="O1220" s="332"/>
      <c r="P1220" s="409"/>
      <c r="R1220" s="457">
        <f t="shared" si="108"/>
        <v>0</v>
      </c>
      <c r="S1220" s="469">
        <f t="shared" si="109"/>
        <v>0</v>
      </c>
    </row>
    <row r="1221" spans="2:19" x14ac:dyDescent="0.35">
      <c r="B1221" s="80"/>
      <c r="C1221" s="119"/>
      <c r="D1221" s="119"/>
      <c r="E1221" s="84"/>
      <c r="F1221" s="119"/>
      <c r="G1221" s="120"/>
      <c r="H1221" s="41"/>
      <c r="I1221" s="41"/>
      <c r="J1221" s="82"/>
      <c r="K1221" s="290">
        <f t="shared" si="105"/>
        <v>0</v>
      </c>
      <c r="L1221" s="291">
        <f t="shared" si="106"/>
        <v>0</v>
      </c>
      <c r="M1221" s="290">
        <f>IF(P1221="x",0,IF(I1221&lt;(INDEX(Lookup!$U$2:$U$10,MATCH($D$43,Lookup!$S$2:$S$10,0))),0,ROUND(((_xlfn.DAYS(I1221,H1221)+1)*J1221)/7,0)))</f>
        <v>0</v>
      </c>
      <c r="N1221" s="408">
        <f t="shared" si="107"/>
        <v>0</v>
      </c>
      <c r="O1221" s="332"/>
      <c r="P1221" s="409"/>
      <c r="R1221" s="457">
        <f t="shared" si="108"/>
        <v>0</v>
      </c>
      <c r="S1221" s="469">
        <f t="shared" si="109"/>
        <v>0</v>
      </c>
    </row>
    <row r="1222" spans="2:19" x14ac:dyDescent="0.35">
      <c r="B1222" s="80"/>
      <c r="C1222" s="119"/>
      <c r="D1222" s="119"/>
      <c r="E1222" s="84"/>
      <c r="F1222" s="119"/>
      <c r="G1222" s="120"/>
      <c r="H1222" s="41"/>
      <c r="I1222" s="41"/>
      <c r="J1222" s="82"/>
      <c r="K1222" s="290">
        <f t="shared" si="105"/>
        <v>0</v>
      </c>
      <c r="L1222" s="291">
        <f t="shared" si="106"/>
        <v>0</v>
      </c>
      <c r="M1222" s="290">
        <f>IF(P1222="x",0,IF(I1222&lt;(INDEX(Lookup!$U$2:$U$10,MATCH($D$43,Lookup!$S$2:$S$10,0))),0,ROUND(((_xlfn.DAYS(I1222,H1222)+1)*J1222)/7,0)))</f>
        <v>0</v>
      </c>
      <c r="N1222" s="408">
        <f t="shared" si="107"/>
        <v>0</v>
      </c>
      <c r="O1222" s="332"/>
      <c r="P1222" s="409"/>
      <c r="R1222" s="457">
        <f t="shared" si="108"/>
        <v>0</v>
      </c>
      <c r="S1222" s="469">
        <f t="shared" si="109"/>
        <v>0</v>
      </c>
    </row>
    <row r="1223" spans="2:19" x14ac:dyDescent="0.35">
      <c r="B1223" s="80"/>
      <c r="C1223" s="119"/>
      <c r="D1223" s="119"/>
      <c r="E1223" s="84"/>
      <c r="F1223" s="119"/>
      <c r="G1223" s="120"/>
      <c r="H1223" s="41"/>
      <c r="I1223" s="41"/>
      <c r="J1223" s="82"/>
      <c r="K1223" s="290">
        <f t="shared" si="105"/>
        <v>0</v>
      </c>
      <c r="L1223" s="291">
        <f t="shared" si="106"/>
        <v>0</v>
      </c>
      <c r="M1223" s="290">
        <f>IF(P1223="x",0,IF(I1223&lt;(INDEX(Lookup!$U$2:$U$10,MATCH($D$43,Lookup!$S$2:$S$10,0))),0,ROUND(((_xlfn.DAYS(I1223,H1223)+1)*J1223)/7,0)))</f>
        <v>0</v>
      </c>
      <c r="N1223" s="408">
        <f t="shared" si="107"/>
        <v>0</v>
      </c>
      <c r="O1223" s="332"/>
      <c r="P1223" s="409"/>
      <c r="R1223" s="457">
        <f t="shared" si="108"/>
        <v>0</v>
      </c>
      <c r="S1223" s="469">
        <f t="shared" si="109"/>
        <v>0</v>
      </c>
    </row>
    <row r="1224" spans="2:19" x14ac:dyDescent="0.35">
      <c r="B1224" s="80"/>
      <c r="C1224" s="119"/>
      <c r="D1224" s="119"/>
      <c r="E1224" s="84"/>
      <c r="F1224" s="119"/>
      <c r="G1224" s="120"/>
      <c r="H1224" s="41"/>
      <c r="I1224" s="41"/>
      <c r="J1224" s="82"/>
      <c r="K1224" s="290">
        <f t="shared" si="105"/>
        <v>0</v>
      </c>
      <c r="L1224" s="291">
        <f t="shared" si="106"/>
        <v>0</v>
      </c>
      <c r="M1224" s="290">
        <f>IF(P1224="x",0,IF(I1224&lt;(INDEX(Lookup!$U$2:$U$10,MATCH($D$43,Lookup!$S$2:$S$10,0))),0,ROUND(((_xlfn.DAYS(I1224,H1224)+1)*J1224)/7,0)))</f>
        <v>0</v>
      </c>
      <c r="N1224" s="408">
        <f t="shared" si="107"/>
        <v>0</v>
      </c>
      <c r="O1224" s="332"/>
      <c r="P1224" s="409"/>
      <c r="R1224" s="457">
        <f t="shared" si="108"/>
        <v>0</v>
      </c>
      <c r="S1224" s="469">
        <f t="shared" si="109"/>
        <v>0</v>
      </c>
    </row>
    <row r="1225" spans="2:19" x14ac:dyDescent="0.35">
      <c r="B1225" s="80"/>
      <c r="C1225" s="119"/>
      <c r="D1225" s="119"/>
      <c r="E1225" s="84"/>
      <c r="F1225" s="119"/>
      <c r="G1225" s="120"/>
      <c r="H1225" s="41"/>
      <c r="I1225" s="41"/>
      <c r="J1225" s="82"/>
      <c r="K1225" s="290">
        <f t="shared" si="105"/>
        <v>0</v>
      </c>
      <c r="L1225" s="291">
        <f t="shared" si="106"/>
        <v>0</v>
      </c>
      <c r="M1225" s="290">
        <f>IF(P1225="x",0,IF(I1225&lt;(INDEX(Lookup!$U$2:$U$10,MATCH($D$43,Lookup!$S$2:$S$10,0))),0,ROUND(((_xlfn.DAYS(I1225,H1225)+1)*J1225)/7,0)))</f>
        <v>0</v>
      </c>
      <c r="N1225" s="408">
        <f t="shared" si="107"/>
        <v>0</v>
      </c>
      <c r="O1225" s="332"/>
      <c r="P1225" s="409"/>
      <c r="R1225" s="457">
        <f t="shared" si="108"/>
        <v>0</v>
      </c>
      <c r="S1225" s="469">
        <f t="shared" si="109"/>
        <v>0</v>
      </c>
    </row>
    <row r="1226" spans="2:19" x14ac:dyDescent="0.35">
      <c r="B1226" s="80"/>
      <c r="C1226" s="119"/>
      <c r="D1226" s="119"/>
      <c r="E1226" s="84"/>
      <c r="F1226" s="119"/>
      <c r="G1226" s="120"/>
      <c r="H1226" s="41"/>
      <c r="I1226" s="41"/>
      <c r="J1226" s="82"/>
      <c r="K1226" s="290">
        <f t="shared" si="105"/>
        <v>0</v>
      </c>
      <c r="L1226" s="291">
        <f t="shared" si="106"/>
        <v>0</v>
      </c>
      <c r="M1226" s="290">
        <f>IF(P1226="x",0,IF(I1226&lt;(INDEX(Lookup!$U$2:$U$10,MATCH($D$43,Lookup!$S$2:$S$10,0))),0,ROUND(((_xlfn.DAYS(I1226,H1226)+1)*J1226)/7,0)))</f>
        <v>0</v>
      </c>
      <c r="N1226" s="408">
        <f t="shared" si="107"/>
        <v>0</v>
      </c>
      <c r="O1226" s="332"/>
      <c r="P1226" s="409"/>
      <c r="R1226" s="457">
        <f t="shared" si="108"/>
        <v>0</v>
      </c>
      <c r="S1226" s="469">
        <f t="shared" si="109"/>
        <v>0</v>
      </c>
    </row>
    <row r="1227" spans="2:19" x14ac:dyDescent="0.35">
      <c r="B1227" s="80"/>
      <c r="C1227" s="119"/>
      <c r="D1227" s="119"/>
      <c r="E1227" s="84"/>
      <c r="F1227" s="119"/>
      <c r="G1227" s="120"/>
      <c r="H1227" s="41"/>
      <c r="I1227" s="41"/>
      <c r="J1227" s="82"/>
      <c r="K1227" s="290">
        <f t="shared" si="105"/>
        <v>0</v>
      </c>
      <c r="L1227" s="291">
        <f t="shared" si="106"/>
        <v>0</v>
      </c>
      <c r="M1227" s="290">
        <f>IF(P1227="x",0,IF(I1227&lt;(INDEX(Lookup!$U$2:$U$10,MATCH($D$43,Lookup!$S$2:$S$10,0))),0,ROUND(((_xlfn.DAYS(I1227,H1227)+1)*J1227)/7,0)))</f>
        <v>0</v>
      </c>
      <c r="N1227" s="408">
        <f t="shared" si="107"/>
        <v>0</v>
      </c>
      <c r="O1227" s="332"/>
      <c r="P1227" s="409"/>
      <c r="R1227" s="457">
        <f t="shared" si="108"/>
        <v>0</v>
      </c>
      <c r="S1227" s="469">
        <f t="shared" si="109"/>
        <v>0</v>
      </c>
    </row>
    <row r="1228" spans="2:19" x14ac:dyDescent="0.35">
      <c r="B1228" s="80"/>
      <c r="C1228" s="119"/>
      <c r="D1228" s="119"/>
      <c r="E1228" s="84"/>
      <c r="F1228" s="119"/>
      <c r="G1228" s="120"/>
      <c r="H1228" s="41"/>
      <c r="I1228" s="41"/>
      <c r="J1228" s="82"/>
      <c r="K1228" s="290">
        <f t="shared" si="105"/>
        <v>0</v>
      </c>
      <c r="L1228" s="291">
        <f t="shared" si="106"/>
        <v>0</v>
      </c>
      <c r="M1228" s="290">
        <f>IF(P1228="x",0,IF(I1228&lt;(INDEX(Lookup!$U$2:$U$10,MATCH($D$43,Lookup!$S$2:$S$10,0))),0,ROUND(((_xlfn.DAYS(I1228,H1228)+1)*J1228)/7,0)))</f>
        <v>0</v>
      </c>
      <c r="N1228" s="408">
        <f t="shared" si="107"/>
        <v>0</v>
      </c>
      <c r="O1228" s="332"/>
      <c r="P1228" s="409"/>
      <c r="R1228" s="457">
        <f t="shared" si="108"/>
        <v>0</v>
      </c>
      <c r="S1228" s="469">
        <f t="shared" si="109"/>
        <v>0</v>
      </c>
    </row>
    <row r="1229" spans="2:19" x14ac:dyDescent="0.35">
      <c r="B1229" s="80"/>
      <c r="C1229" s="119"/>
      <c r="D1229" s="119"/>
      <c r="E1229" s="84"/>
      <c r="F1229" s="119"/>
      <c r="G1229" s="120"/>
      <c r="H1229" s="41"/>
      <c r="I1229" s="41"/>
      <c r="J1229" s="82"/>
      <c r="K1229" s="290">
        <f t="shared" si="105"/>
        <v>0</v>
      </c>
      <c r="L1229" s="291">
        <f t="shared" si="106"/>
        <v>0</v>
      </c>
      <c r="M1229" s="290">
        <f>IF(P1229="x",0,IF(I1229&lt;(INDEX(Lookup!$U$2:$U$10,MATCH($D$43,Lookup!$S$2:$S$10,0))),0,ROUND(((_xlfn.DAYS(I1229,H1229)+1)*J1229)/7,0)))</f>
        <v>0</v>
      </c>
      <c r="N1229" s="408">
        <f t="shared" si="107"/>
        <v>0</v>
      </c>
      <c r="O1229" s="332"/>
      <c r="P1229" s="409"/>
      <c r="R1229" s="457">
        <f t="shared" si="108"/>
        <v>0</v>
      </c>
      <c r="S1229" s="469">
        <f t="shared" si="109"/>
        <v>0</v>
      </c>
    </row>
    <row r="1230" spans="2:19" x14ac:dyDescent="0.35">
      <c r="B1230" s="80"/>
      <c r="C1230" s="119"/>
      <c r="D1230" s="119"/>
      <c r="E1230" s="84"/>
      <c r="F1230" s="119"/>
      <c r="G1230" s="120"/>
      <c r="H1230" s="41"/>
      <c r="I1230" s="41"/>
      <c r="J1230" s="82"/>
      <c r="K1230" s="290">
        <f t="shared" si="105"/>
        <v>0</v>
      </c>
      <c r="L1230" s="291">
        <f t="shared" si="106"/>
        <v>0</v>
      </c>
      <c r="M1230" s="290">
        <f>IF(P1230="x",0,IF(I1230&lt;(INDEX(Lookup!$U$2:$U$10,MATCH($D$43,Lookup!$S$2:$S$10,0))),0,ROUND(((_xlfn.DAYS(I1230,H1230)+1)*J1230)/7,0)))</f>
        <v>0</v>
      </c>
      <c r="N1230" s="408">
        <f t="shared" si="107"/>
        <v>0</v>
      </c>
      <c r="O1230" s="332"/>
      <c r="P1230" s="409"/>
      <c r="R1230" s="457">
        <f t="shared" si="108"/>
        <v>0</v>
      </c>
      <c r="S1230" s="469">
        <f t="shared" si="109"/>
        <v>0</v>
      </c>
    </row>
    <row r="1231" spans="2:19" x14ac:dyDescent="0.35">
      <c r="B1231" s="80"/>
      <c r="C1231" s="119"/>
      <c r="D1231" s="119"/>
      <c r="E1231" s="84"/>
      <c r="F1231" s="119"/>
      <c r="G1231" s="120"/>
      <c r="H1231" s="41"/>
      <c r="I1231" s="41"/>
      <c r="J1231" s="82"/>
      <c r="K1231" s="290">
        <f t="shared" si="105"/>
        <v>0</v>
      </c>
      <c r="L1231" s="291">
        <f t="shared" si="106"/>
        <v>0</v>
      </c>
      <c r="M1231" s="290">
        <f>IF(P1231="x",0,IF(I1231&lt;(INDEX(Lookup!$U$2:$U$10,MATCH($D$43,Lookup!$S$2:$S$10,0))),0,ROUND(((_xlfn.DAYS(I1231,H1231)+1)*J1231)/7,0)))</f>
        <v>0</v>
      </c>
      <c r="N1231" s="408">
        <f t="shared" si="107"/>
        <v>0</v>
      </c>
      <c r="O1231" s="332"/>
      <c r="P1231" s="409"/>
      <c r="R1231" s="457">
        <f t="shared" si="108"/>
        <v>0</v>
      </c>
      <c r="S1231" s="469">
        <f t="shared" si="109"/>
        <v>0</v>
      </c>
    </row>
    <row r="1232" spans="2:19" x14ac:dyDescent="0.35">
      <c r="B1232" s="80"/>
      <c r="C1232" s="119"/>
      <c r="D1232" s="119"/>
      <c r="E1232" s="84"/>
      <c r="F1232" s="119"/>
      <c r="G1232" s="120"/>
      <c r="H1232" s="41"/>
      <c r="I1232" s="41"/>
      <c r="J1232" s="82"/>
      <c r="K1232" s="290">
        <f t="shared" si="105"/>
        <v>0</v>
      </c>
      <c r="L1232" s="291">
        <f t="shared" si="106"/>
        <v>0</v>
      </c>
      <c r="M1232" s="290">
        <f>IF(P1232="x",0,IF(I1232&lt;(INDEX(Lookup!$U$2:$U$10,MATCH($D$43,Lookup!$S$2:$S$10,0))),0,ROUND(((_xlfn.DAYS(I1232,H1232)+1)*J1232)/7,0)))</f>
        <v>0</v>
      </c>
      <c r="N1232" s="408">
        <f t="shared" si="107"/>
        <v>0</v>
      </c>
      <c r="O1232" s="332"/>
      <c r="P1232" s="409"/>
      <c r="R1232" s="457">
        <f t="shared" si="108"/>
        <v>0</v>
      </c>
      <c r="S1232" s="469">
        <f t="shared" si="109"/>
        <v>0</v>
      </c>
    </row>
    <row r="1233" spans="2:19" x14ac:dyDescent="0.35">
      <c r="B1233" s="80"/>
      <c r="C1233" s="119"/>
      <c r="D1233" s="119"/>
      <c r="E1233" s="84"/>
      <c r="F1233" s="119"/>
      <c r="G1233" s="120"/>
      <c r="H1233" s="41"/>
      <c r="I1233" s="41"/>
      <c r="J1233" s="82"/>
      <c r="K1233" s="290">
        <f t="shared" si="105"/>
        <v>0</v>
      </c>
      <c r="L1233" s="291">
        <f t="shared" si="106"/>
        <v>0</v>
      </c>
      <c r="M1233" s="290">
        <f>IF(P1233="x",0,IF(I1233&lt;(INDEX(Lookup!$U$2:$U$10,MATCH($D$43,Lookup!$S$2:$S$10,0))),0,ROUND(((_xlfn.DAYS(I1233,H1233)+1)*J1233)/7,0)))</f>
        <v>0</v>
      </c>
      <c r="N1233" s="408">
        <f t="shared" si="107"/>
        <v>0</v>
      </c>
      <c r="O1233" s="332"/>
      <c r="P1233" s="409"/>
      <c r="R1233" s="457">
        <f t="shared" si="108"/>
        <v>0</v>
      </c>
      <c r="S1233" s="469">
        <f t="shared" si="109"/>
        <v>0</v>
      </c>
    </row>
    <row r="1234" spans="2:19" x14ac:dyDescent="0.35">
      <c r="B1234" s="80"/>
      <c r="C1234" s="119"/>
      <c r="D1234" s="119"/>
      <c r="E1234" s="84"/>
      <c r="F1234" s="119"/>
      <c r="G1234" s="120"/>
      <c r="H1234" s="41"/>
      <c r="I1234" s="41"/>
      <c r="J1234" s="82"/>
      <c r="K1234" s="290">
        <f t="shared" si="105"/>
        <v>0</v>
      </c>
      <c r="L1234" s="291">
        <f t="shared" si="106"/>
        <v>0</v>
      </c>
      <c r="M1234" s="290">
        <f>IF(P1234="x",0,IF(I1234&lt;(INDEX(Lookup!$U$2:$U$10,MATCH($D$43,Lookup!$S$2:$S$10,0))),0,ROUND(((_xlfn.DAYS(I1234,H1234)+1)*J1234)/7,0)))</f>
        <v>0</v>
      </c>
      <c r="N1234" s="408">
        <f t="shared" si="107"/>
        <v>0</v>
      </c>
      <c r="O1234" s="332"/>
      <c r="P1234" s="409"/>
      <c r="R1234" s="457">
        <f t="shared" si="108"/>
        <v>0</v>
      </c>
      <c r="S1234" s="469">
        <f t="shared" si="109"/>
        <v>0</v>
      </c>
    </row>
    <row r="1235" spans="2:19" x14ac:dyDescent="0.35">
      <c r="B1235" s="80"/>
      <c r="C1235" s="119"/>
      <c r="D1235" s="119"/>
      <c r="E1235" s="84"/>
      <c r="F1235" s="119"/>
      <c r="G1235" s="120"/>
      <c r="H1235" s="41"/>
      <c r="I1235" s="41"/>
      <c r="J1235" s="82"/>
      <c r="K1235" s="290">
        <f t="shared" si="105"/>
        <v>0</v>
      </c>
      <c r="L1235" s="291">
        <f t="shared" si="106"/>
        <v>0</v>
      </c>
      <c r="M1235" s="290">
        <f>IF(P1235="x",0,IF(I1235&lt;(INDEX(Lookup!$U$2:$U$10,MATCH($D$43,Lookup!$S$2:$S$10,0))),0,ROUND(((_xlfn.DAYS(I1235,H1235)+1)*J1235)/7,0)))</f>
        <v>0</v>
      </c>
      <c r="N1235" s="408">
        <f t="shared" si="107"/>
        <v>0</v>
      </c>
      <c r="O1235" s="332"/>
      <c r="P1235" s="409"/>
      <c r="R1235" s="457">
        <f t="shared" si="108"/>
        <v>0</v>
      </c>
      <c r="S1235" s="469">
        <f t="shared" si="109"/>
        <v>0</v>
      </c>
    </row>
    <row r="1236" spans="2:19" x14ac:dyDescent="0.35">
      <c r="B1236" s="80"/>
      <c r="C1236" s="119"/>
      <c r="D1236" s="119"/>
      <c r="E1236" s="84"/>
      <c r="F1236" s="119"/>
      <c r="G1236" s="120"/>
      <c r="H1236" s="41"/>
      <c r="I1236" s="41"/>
      <c r="J1236" s="82"/>
      <c r="K1236" s="290">
        <f t="shared" si="105"/>
        <v>0</v>
      </c>
      <c r="L1236" s="291">
        <f t="shared" si="106"/>
        <v>0</v>
      </c>
      <c r="M1236" s="290">
        <f>IF(P1236="x",0,IF(I1236&lt;(INDEX(Lookup!$U$2:$U$10,MATCH($D$43,Lookup!$S$2:$S$10,0))),0,ROUND(((_xlfn.DAYS(I1236,H1236)+1)*J1236)/7,0)))</f>
        <v>0</v>
      </c>
      <c r="N1236" s="408">
        <f t="shared" si="107"/>
        <v>0</v>
      </c>
      <c r="O1236" s="332"/>
      <c r="P1236" s="409"/>
      <c r="R1236" s="457">
        <f t="shared" si="108"/>
        <v>0</v>
      </c>
      <c r="S1236" s="469">
        <f t="shared" si="109"/>
        <v>0</v>
      </c>
    </row>
    <row r="1237" spans="2:19" x14ac:dyDescent="0.35">
      <c r="B1237" s="80"/>
      <c r="C1237" s="119"/>
      <c r="D1237" s="119"/>
      <c r="E1237" s="84"/>
      <c r="F1237" s="119"/>
      <c r="G1237" s="120"/>
      <c r="H1237" s="41"/>
      <c r="I1237" s="41"/>
      <c r="J1237" s="82"/>
      <c r="K1237" s="290">
        <f t="shared" si="105"/>
        <v>0</v>
      </c>
      <c r="L1237" s="291">
        <f t="shared" si="106"/>
        <v>0</v>
      </c>
      <c r="M1237" s="290">
        <f>IF(P1237="x",0,IF(I1237&lt;(INDEX(Lookup!$U$2:$U$10,MATCH($D$43,Lookup!$S$2:$S$10,0))),0,ROUND(((_xlfn.DAYS(I1237,H1237)+1)*J1237)/7,0)))</f>
        <v>0</v>
      </c>
      <c r="N1237" s="408">
        <f t="shared" si="107"/>
        <v>0</v>
      </c>
      <c r="O1237" s="332"/>
      <c r="P1237" s="409"/>
      <c r="R1237" s="457">
        <f t="shared" si="108"/>
        <v>0</v>
      </c>
      <c r="S1237" s="469">
        <f t="shared" si="109"/>
        <v>0</v>
      </c>
    </row>
    <row r="1238" spans="2:19" x14ac:dyDescent="0.35">
      <c r="B1238" s="80"/>
      <c r="C1238" s="119"/>
      <c r="D1238" s="119"/>
      <c r="E1238" s="84"/>
      <c r="F1238" s="119"/>
      <c r="G1238" s="120"/>
      <c r="H1238" s="41"/>
      <c r="I1238" s="41"/>
      <c r="J1238" s="82"/>
      <c r="K1238" s="290">
        <f t="shared" si="105"/>
        <v>0</v>
      </c>
      <c r="L1238" s="291">
        <f t="shared" si="106"/>
        <v>0</v>
      </c>
      <c r="M1238" s="290">
        <f>IF(P1238="x",0,IF(I1238&lt;(INDEX(Lookup!$U$2:$U$10,MATCH($D$43,Lookup!$S$2:$S$10,0))),0,ROUND(((_xlfn.DAYS(I1238,H1238)+1)*J1238)/7,0)))</f>
        <v>0</v>
      </c>
      <c r="N1238" s="408">
        <f t="shared" si="107"/>
        <v>0</v>
      </c>
      <c r="O1238" s="332"/>
      <c r="P1238" s="409"/>
      <c r="R1238" s="457">
        <f t="shared" si="108"/>
        <v>0</v>
      </c>
      <c r="S1238" s="469">
        <f t="shared" si="109"/>
        <v>0</v>
      </c>
    </row>
    <row r="1239" spans="2:19" x14ac:dyDescent="0.35">
      <c r="B1239" s="80"/>
      <c r="C1239" s="119"/>
      <c r="D1239" s="119"/>
      <c r="E1239" s="84"/>
      <c r="F1239" s="119"/>
      <c r="G1239" s="120"/>
      <c r="H1239" s="41"/>
      <c r="I1239" s="41"/>
      <c r="J1239" s="82"/>
      <c r="K1239" s="290">
        <f t="shared" si="105"/>
        <v>0</v>
      </c>
      <c r="L1239" s="291">
        <f t="shared" si="106"/>
        <v>0</v>
      </c>
      <c r="M1239" s="290">
        <f>IF(P1239="x",0,IF(I1239&lt;(INDEX(Lookup!$U$2:$U$10,MATCH($D$43,Lookup!$S$2:$S$10,0))),0,ROUND(((_xlfn.DAYS(I1239,H1239)+1)*J1239)/7,0)))</f>
        <v>0</v>
      </c>
      <c r="N1239" s="408">
        <f t="shared" si="107"/>
        <v>0</v>
      </c>
      <c r="O1239" s="332"/>
      <c r="P1239" s="409"/>
      <c r="R1239" s="457">
        <f t="shared" si="108"/>
        <v>0</v>
      </c>
      <c r="S1239" s="469">
        <f t="shared" si="109"/>
        <v>0</v>
      </c>
    </row>
    <row r="1240" spans="2:19" x14ac:dyDescent="0.35">
      <c r="B1240" s="80"/>
      <c r="C1240" s="119"/>
      <c r="D1240" s="119"/>
      <c r="E1240" s="84"/>
      <c r="F1240" s="119"/>
      <c r="G1240" s="120"/>
      <c r="H1240" s="41"/>
      <c r="I1240" s="41"/>
      <c r="J1240" s="82"/>
      <c r="K1240" s="290">
        <f t="shared" si="105"/>
        <v>0</v>
      </c>
      <c r="L1240" s="291">
        <f t="shared" si="106"/>
        <v>0</v>
      </c>
      <c r="M1240" s="290">
        <f>IF(P1240="x",0,IF(I1240&lt;(INDEX(Lookup!$U$2:$U$10,MATCH($D$43,Lookup!$S$2:$S$10,0))),0,ROUND(((_xlfn.DAYS(I1240,H1240)+1)*J1240)/7,0)))</f>
        <v>0</v>
      </c>
      <c r="N1240" s="408">
        <f t="shared" si="107"/>
        <v>0</v>
      </c>
      <c r="O1240" s="332"/>
      <c r="P1240" s="409"/>
      <c r="R1240" s="457">
        <f t="shared" si="108"/>
        <v>0</v>
      </c>
      <c r="S1240" s="469">
        <f t="shared" si="109"/>
        <v>0</v>
      </c>
    </row>
    <row r="1241" spans="2:19" x14ac:dyDescent="0.35">
      <c r="B1241" s="80"/>
      <c r="C1241" s="119"/>
      <c r="D1241" s="119"/>
      <c r="E1241" s="84"/>
      <c r="F1241" s="119"/>
      <c r="G1241" s="120"/>
      <c r="H1241" s="41"/>
      <c r="I1241" s="41"/>
      <c r="J1241" s="82"/>
      <c r="K1241" s="290">
        <f t="shared" si="105"/>
        <v>0</v>
      </c>
      <c r="L1241" s="291">
        <f t="shared" si="106"/>
        <v>0</v>
      </c>
      <c r="M1241" s="290">
        <f>IF(P1241="x",0,IF(I1241&lt;(INDEX(Lookup!$U$2:$U$10,MATCH($D$43,Lookup!$S$2:$S$10,0))),0,ROUND(((_xlfn.DAYS(I1241,H1241)+1)*J1241)/7,0)))</f>
        <v>0</v>
      </c>
      <c r="N1241" s="408">
        <f t="shared" si="107"/>
        <v>0</v>
      </c>
      <c r="O1241" s="332"/>
      <c r="P1241" s="409"/>
      <c r="R1241" s="457">
        <f t="shared" si="108"/>
        <v>0</v>
      </c>
      <c r="S1241" s="469">
        <f t="shared" si="109"/>
        <v>0</v>
      </c>
    </row>
    <row r="1242" spans="2:19" x14ac:dyDescent="0.35">
      <c r="B1242" s="80"/>
      <c r="C1242" s="119"/>
      <c r="D1242" s="119"/>
      <c r="E1242" s="84"/>
      <c r="F1242" s="119"/>
      <c r="G1242" s="120"/>
      <c r="H1242" s="41"/>
      <c r="I1242" s="41"/>
      <c r="J1242" s="82"/>
      <c r="K1242" s="290">
        <f t="shared" si="105"/>
        <v>0</v>
      </c>
      <c r="L1242" s="291">
        <f t="shared" si="106"/>
        <v>0</v>
      </c>
      <c r="M1242" s="290">
        <f>IF(P1242="x",0,IF(I1242&lt;(INDEX(Lookup!$U$2:$U$10,MATCH($D$43,Lookup!$S$2:$S$10,0))),0,ROUND(((_xlfn.DAYS(I1242,H1242)+1)*J1242)/7,0)))</f>
        <v>0</v>
      </c>
      <c r="N1242" s="408">
        <f t="shared" si="107"/>
        <v>0</v>
      </c>
      <c r="O1242" s="332"/>
      <c r="P1242" s="409"/>
      <c r="R1242" s="457">
        <f t="shared" si="108"/>
        <v>0</v>
      </c>
      <c r="S1242" s="469">
        <f t="shared" si="109"/>
        <v>0</v>
      </c>
    </row>
    <row r="1243" spans="2:19" x14ac:dyDescent="0.35">
      <c r="B1243" s="80"/>
      <c r="C1243" s="119"/>
      <c r="D1243" s="119"/>
      <c r="E1243" s="84"/>
      <c r="F1243" s="119"/>
      <c r="G1243" s="120"/>
      <c r="H1243" s="41"/>
      <c r="I1243" s="41"/>
      <c r="J1243" s="82"/>
      <c r="K1243" s="290">
        <f t="shared" si="105"/>
        <v>0</v>
      </c>
      <c r="L1243" s="291">
        <f t="shared" si="106"/>
        <v>0</v>
      </c>
      <c r="M1243" s="290">
        <f>IF(P1243="x",0,IF(I1243&lt;(INDEX(Lookup!$U$2:$U$10,MATCH($D$43,Lookup!$S$2:$S$10,0))),0,ROUND(((_xlfn.DAYS(I1243,H1243)+1)*J1243)/7,0)))</f>
        <v>0</v>
      </c>
      <c r="N1243" s="408">
        <f t="shared" si="107"/>
        <v>0</v>
      </c>
      <c r="O1243" s="332"/>
      <c r="P1243" s="409"/>
      <c r="R1243" s="457">
        <f t="shared" si="108"/>
        <v>0</v>
      </c>
      <c r="S1243" s="469">
        <f t="shared" si="109"/>
        <v>0</v>
      </c>
    </row>
    <row r="1244" spans="2:19" x14ac:dyDescent="0.35">
      <c r="B1244" s="80"/>
      <c r="C1244" s="119"/>
      <c r="D1244" s="119"/>
      <c r="E1244" s="84"/>
      <c r="F1244" s="119"/>
      <c r="G1244" s="120"/>
      <c r="H1244" s="41"/>
      <c r="I1244" s="41"/>
      <c r="J1244" s="82"/>
      <c r="K1244" s="290">
        <f t="shared" si="105"/>
        <v>0</v>
      </c>
      <c r="L1244" s="291">
        <f t="shared" si="106"/>
        <v>0</v>
      </c>
      <c r="M1244" s="290">
        <f>IF(P1244="x",0,IF(I1244&lt;(INDEX(Lookup!$U$2:$U$10,MATCH($D$43,Lookup!$S$2:$S$10,0))),0,ROUND(((_xlfn.DAYS(I1244,H1244)+1)*J1244)/7,0)))</f>
        <v>0</v>
      </c>
      <c r="N1244" s="408">
        <f t="shared" si="107"/>
        <v>0</v>
      </c>
      <c r="O1244" s="332"/>
      <c r="P1244" s="409"/>
      <c r="R1244" s="457">
        <f t="shared" si="108"/>
        <v>0</v>
      </c>
      <c r="S1244" s="469">
        <f t="shared" si="109"/>
        <v>0</v>
      </c>
    </row>
    <row r="1245" spans="2:19" x14ac:dyDescent="0.35">
      <c r="B1245" s="80"/>
      <c r="C1245" s="119"/>
      <c r="D1245" s="119"/>
      <c r="E1245" s="84"/>
      <c r="F1245" s="119"/>
      <c r="G1245" s="120"/>
      <c r="H1245" s="41"/>
      <c r="I1245" s="41"/>
      <c r="J1245" s="82"/>
      <c r="K1245" s="290">
        <f t="shared" si="105"/>
        <v>0</v>
      </c>
      <c r="L1245" s="291">
        <f t="shared" si="106"/>
        <v>0</v>
      </c>
      <c r="M1245" s="290">
        <f>IF(P1245="x",0,IF(I1245&lt;(INDEX(Lookup!$U$2:$U$10,MATCH($D$43,Lookup!$S$2:$S$10,0))),0,ROUND(((_xlfn.DAYS(I1245,H1245)+1)*J1245)/7,0)))</f>
        <v>0</v>
      </c>
      <c r="N1245" s="408">
        <f t="shared" si="107"/>
        <v>0</v>
      </c>
      <c r="O1245" s="332"/>
      <c r="P1245" s="409"/>
      <c r="R1245" s="457">
        <f t="shared" si="108"/>
        <v>0</v>
      </c>
      <c r="S1245" s="469">
        <f t="shared" si="109"/>
        <v>0</v>
      </c>
    </row>
    <row r="1246" spans="2:19" x14ac:dyDescent="0.35">
      <c r="B1246" s="80"/>
      <c r="C1246" s="119"/>
      <c r="D1246" s="119"/>
      <c r="E1246" s="84"/>
      <c r="F1246" s="119"/>
      <c r="G1246" s="120"/>
      <c r="H1246" s="41"/>
      <c r="I1246" s="41"/>
      <c r="J1246" s="82"/>
      <c r="K1246" s="290">
        <f t="shared" si="105"/>
        <v>0</v>
      </c>
      <c r="L1246" s="291">
        <f t="shared" si="106"/>
        <v>0</v>
      </c>
      <c r="M1246" s="290">
        <f>IF(P1246="x",0,IF(I1246&lt;(INDEX(Lookup!$U$2:$U$10,MATCH($D$43,Lookup!$S$2:$S$10,0))),0,ROUND(((_xlfn.DAYS(I1246,H1246)+1)*J1246)/7,0)))</f>
        <v>0</v>
      </c>
      <c r="N1246" s="408">
        <f t="shared" si="107"/>
        <v>0</v>
      </c>
      <c r="O1246" s="332"/>
      <c r="P1246" s="409"/>
      <c r="R1246" s="457">
        <f t="shared" si="108"/>
        <v>0</v>
      </c>
      <c r="S1246" s="469">
        <f t="shared" si="109"/>
        <v>0</v>
      </c>
    </row>
    <row r="1247" spans="2:19" x14ac:dyDescent="0.35">
      <c r="B1247" s="80"/>
      <c r="C1247" s="119"/>
      <c r="D1247" s="119"/>
      <c r="E1247" s="84"/>
      <c r="F1247" s="119"/>
      <c r="G1247" s="120"/>
      <c r="H1247" s="41"/>
      <c r="I1247" s="41"/>
      <c r="J1247" s="82"/>
      <c r="K1247" s="290">
        <f t="shared" si="105"/>
        <v>0</v>
      </c>
      <c r="L1247" s="291">
        <f t="shared" si="106"/>
        <v>0</v>
      </c>
      <c r="M1247" s="290">
        <f>IF(P1247="x",0,IF(I1247&lt;(INDEX(Lookup!$U$2:$U$10,MATCH($D$43,Lookup!$S$2:$S$10,0))),0,ROUND(((_xlfn.DAYS(I1247,H1247)+1)*J1247)/7,0)))</f>
        <v>0</v>
      </c>
      <c r="N1247" s="408">
        <f t="shared" si="107"/>
        <v>0</v>
      </c>
      <c r="O1247" s="332"/>
      <c r="P1247" s="409"/>
      <c r="R1247" s="457">
        <f t="shared" si="108"/>
        <v>0</v>
      </c>
      <c r="S1247" s="469">
        <f t="shared" si="109"/>
        <v>0</v>
      </c>
    </row>
    <row r="1248" spans="2:19" x14ac:dyDescent="0.35">
      <c r="B1248" s="80"/>
      <c r="C1248" s="119"/>
      <c r="D1248" s="119"/>
      <c r="E1248" s="84"/>
      <c r="F1248" s="119"/>
      <c r="G1248" s="120"/>
      <c r="H1248" s="41"/>
      <c r="I1248" s="41"/>
      <c r="J1248" s="82"/>
      <c r="K1248" s="290">
        <f t="shared" si="105"/>
        <v>0</v>
      </c>
      <c r="L1248" s="291">
        <f t="shared" si="106"/>
        <v>0</v>
      </c>
      <c r="M1248" s="290">
        <f>IF(P1248="x",0,IF(I1248&lt;(INDEX(Lookup!$U$2:$U$10,MATCH($D$43,Lookup!$S$2:$S$10,0))),0,ROUND(((_xlfn.DAYS(I1248,H1248)+1)*J1248)/7,0)))</f>
        <v>0</v>
      </c>
      <c r="N1248" s="408">
        <f t="shared" si="107"/>
        <v>0</v>
      </c>
      <c r="O1248" s="332"/>
      <c r="P1248" s="409"/>
      <c r="R1248" s="457">
        <f t="shared" si="108"/>
        <v>0</v>
      </c>
      <c r="S1248" s="469">
        <f t="shared" si="109"/>
        <v>0</v>
      </c>
    </row>
    <row r="1249" spans="2:19" x14ac:dyDescent="0.35">
      <c r="B1249" s="80"/>
      <c r="C1249" s="119"/>
      <c r="D1249" s="119"/>
      <c r="E1249" s="84"/>
      <c r="F1249" s="119"/>
      <c r="G1249" s="120"/>
      <c r="H1249" s="41"/>
      <c r="I1249" s="41"/>
      <c r="J1249" s="82"/>
      <c r="K1249" s="290">
        <f t="shared" si="105"/>
        <v>0</v>
      </c>
      <c r="L1249" s="291">
        <f t="shared" si="106"/>
        <v>0</v>
      </c>
      <c r="M1249" s="290">
        <f>IF(P1249="x",0,IF(I1249&lt;(INDEX(Lookup!$U$2:$U$10,MATCH($D$43,Lookup!$S$2:$S$10,0))),0,ROUND(((_xlfn.DAYS(I1249,H1249)+1)*J1249)/7,0)))</f>
        <v>0</v>
      </c>
      <c r="N1249" s="408">
        <f t="shared" si="107"/>
        <v>0</v>
      </c>
      <c r="O1249" s="332"/>
      <c r="P1249" s="409"/>
      <c r="R1249" s="457">
        <f t="shared" si="108"/>
        <v>0</v>
      </c>
      <c r="S1249" s="469">
        <f t="shared" si="109"/>
        <v>0</v>
      </c>
    </row>
    <row r="1250" spans="2:19" x14ac:dyDescent="0.35">
      <c r="B1250" s="80"/>
      <c r="C1250" s="119"/>
      <c r="D1250" s="119"/>
      <c r="E1250" s="84"/>
      <c r="F1250" s="119"/>
      <c r="G1250" s="120"/>
      <c r="H1250" s="41"/>
      <c r="I1250" s="41"/>
      <c r="J1250" s="82"/>
      <c r="K1250" s="290">
        <f t="shared" si="105"/>
        <v>0</v>
      </c>
      <c r="L1250" s="291">
        <f t="shared" si="106"/>
        <v>0</v>
      </c>
      <c r="M1250" s="290">
        <f>IF(P1250="x",0,IF(I1250&lt;(INDEX(Lookup!$U$2:$U$10,MATCH($D$43,Lookup!$S$2:$S$10,0))),0,ROUND(((_xlfn.DAYS(I1250,H1250)+1)*J1250)/7,0)))</f>
        <v>0</v>
      </c>
      <c r="N1250" s="408">
        <f t="shared" si="107"/>
        <v>0</v>
      </c>
      <c r="O1250" s="332"/>
      <c r="P1250" s="409"/>
      <c r="R1250" s="457">
        <f t="shared" si="108"/>
        <v>0</v>
      </c>
      <c r="S1250" s="469">
        <f t="shared" si="109"/>
        <v>0</v>
      </c>
    </row>
    <row r="1251" spans="2:19" x14ac:dyDescent="0.35">
      <c r="B1251" s="80"/>
      <c r="C1251" s="119"/>
      <c r="D1251" s="119"/>
      <c r="E1251" s="84"/>
      <c r="F1251" s="119"/>
      <c r="G1251" s="120"/>
      <c r="H1251" s="41"/>
      <c r="I1251" s="41"/>
      <c r="J1251" s="82"/>
      <c r="K1251" s="290">
        <f t="shared" si="105"/>
        <v>0</v>
      </c>
      <c r="L1251" s="291">
        <f t="shared" si="106"/>
        <v>0</v>
      </c>
      <c r="M1251" s="290">
        <f>IF(P1251="x",0,IF(I1251&lt;(INDEX(Lookup!$U$2:$U$10,MATCH($D$43,Lookup!$S$2:$S$10,0))),0,ROUND(((_xlfn.DAYS(I1251,H1251)+1)*J1251)/7,0)))</f>
        <v>0</v>
      </c>
      <c r="N1251" s="408">
        <f t="shared" si="107"/>
        <v>0</v>
      </c>
      <c r="O1251" s="332"/>
      <c r="P1251" s="409"/>
      <c r="R1251" s="457">
        <f t="shared" si="108"/>
        <v>0</v>
      </c>
      <c r="S1251" s="469">
        <f t="shared" si="109"/>
        <v>0</v>
      </c>
    </row>
    <row r="1252" spans="2:19" x14ac:dyDescent="0.35">
      <c r="B1252" s="80"/>
      <c r="C1252" s="119"/>
      <c r="D1252" s="119"/>
      <c r="E1252" s="84"/>
      <c r="F1252" s="119"/>
      <c r="G1252" s="120"/>
      <c r="H1252" s="41"/>
      <c r="I1252" s="41"/>
      <c r="J1252" s="82"/>
      <c r="K1252" s="290">
        <f t="shared" si="105"/>
        <v>0</v>
      </c>
      <c r="L1252" s="291">
        <f t="shared" si="106"/>
        <v>0</v>
      </c>
      <c r="M1252" s="290">
        <f>IF(P1252="x",0,IF(I1252&lt;(INDEX(Lookup!$U$2:$U$10,MATCH($D$43,Lookup!$S$2:$S$10,0))),0,ROUND(((_xlfn.DAYS(I1252,H1252)+1)*J1252)/7,0)))</f>
        <v>0</v>
      </c>
      <c r="N1252" s="408">
        <f t="shared" si="107"/>
        <v>0</v>
      </c>
      <c r="O1252" s="332"/>
      <c r="P1252" s="409"/>
      <c r="R1252" s="457">
        <f t="shared" si="108"/>
        <v>0</v>
      </c>
      <c r="S1252" s="469">
        <f t="shared" si="109"/>
        <v>0</v>
      </c>
    </row>
    <row r="1253" spans="2:19" x14ac:dyDescent="0.35">
      <c r="B1253" s="80"/>
      <c r="C1253" s="119"/>
      <c r="D1253" s="119"/>
      <c r="E1253" s="84"/>
      <c r="F1253" s="119"/>
      <c r="G1253" s="120"/>
      <c r="H1253" s="41"/>
      <c r="I1253" s="41"/>
      <c r="J1253" s="82"/>
      <c r="K1253" s="290">
        <f t="shared" si="105"/>
        <v>0</v>
      </c>
      <c r="L1253" s="291">
        <f t="shared" si="106"/>
        <v>0</v>
      </c>
      <c r="M1253" s="290">
        <f>IF(P1253="x",0,IF(I1253&lt;(INDEX(Lookup!$U$2:$U$10,MATCH($D$43,Lookup!$S$2:$S$10,0))),0,ROUND(((_xlfn.DAYS(I1253,H1253)+1)*J1253)/7,0)))</f>
        <v>0</v>
      </c>
      <c r="N1253" s="408">
        <f t="shared" si="107"/>
        <v>0</v>
      </c>
      <c r="O1253" s="332"/>
      <c r="P1253" s="409"/>
      <c r="R1253" s="457">
        <f t="shared" si="108"/>
        <v>0</v>
      </c>
      <c r="S1253" s="469">
        <f t="shared" si="109"/>
        <v>0</v>
      </c>
    </row>
    <row r="1254" spans="2:19" x14ac:dyDescent="0.35">
      <c r="B1254" s="80"/>
      <c r="C1254" s="119"/>
      <c r="D1254" s="119"/>
      <c r="E1254" s="84"/>
      <c r="F1254" s="119"/>
      <c r="G1254" s="120"/>
      <c r="H1254" s="41"/>
      <c r="I1254" s="41"/>
      <c r="J1254" s="82"/>
      <c r="K1254" s="290">
        <f t="shared" si="105"/>
        <v>0</v>
      </c>
      <c r="L1254" s="291">
        <f t="shared" si="106"/>
        <v>0</v>
      </c>
      <c r="M1254" s="290">
        <f>IF(P1254="x",0,IF(I1254&lt;(INDEX(Lookup!$U$2:$U$10,MATCH($D$43,Lookup!$S$2:$S$10,0))),0,ROUND(((_xlfn.DAYS(I1254,H1254)+1)*J1254)/7,0)))</f>
        <v>0</v>
      </c>
      <c r="N1254" s="408">
        <f t="shared" si="107"/>
        <v>0</v>
      </c>
      <c r="O1254" s="332"/>
      <c r="P1254" s="409"/>
      <c r="R1254" s="457">
        <f t="shared" si="108"/>
        <v>0</v>
      </c>
      <c r="S1254" s="469">
        <f t="shared" si="109"/>
        <v>0</v>
      </c>
    </row>
    <row r="1255" spans="2:19" x14ac:dyDescent="0.35">
      <c r="B1255" s="80"/>
      <c r="C1255" s="119"/>
      <c r="D1255" s="119"/>
      <c r="E1255" s="84"/>
      <c r="F1255" s="119"/>
      <c r="G1255" s="120"/>
      <c r="H1255" s="41"/>
      <c r="I1255" s="41"/>
      <c r="J1255" s="82"/>
      <c r="K1255" s="290">
        <f t="shared" si="105"/>
        <v>0</v>
      </c>
      <c r="L1255" s="291">
        <f t="shared" si="106"/>
        <v>0</v>
      </c>
      <c r="M1255" s="290">
        <f>IF(P1255="x",0,IF(I1255&lt;(INDEX(Lookup!$U$2:$U$10,MATCH($D$43,Lookup!$S$2:$S$10,0))),0,ROUND(((_xlfn.DAYS(I1255,H1255)+1)*J1255)/7,0)))</f>
        <v>0</v>
      </c>
      <c r="N1255" s="408">
        <f t="shared" si="107"/>
        <v>0</v>
      </c>
      <c r="O1255" s="332"/>
      <c r="P1255" s="409"/>
      <c r="R1255" s="457">
        <f t="shared" si="108"/>
        <v>0</v>
      </c>
      <c r="S1255" s="469">
        <f t="shared" si="109"/>
        <v>0</v>
      </c>
    </row>
    <row r="1256" spans="2:19" x14ac:dyDescent="0.35">
      <c r="B1256" s="80"/>
      <c r="C1256" s="119"/>
      <c r="D1256" s="119"/>
      <c r="E1256" s="84"/>
      <c r="F1256" s="119"/>
      <c r="G1256" s="120"/>
      <c r="H1256" s="41"/>
      <c r="I1256" s="41"/>
      <c r="J1256" s="82"/>
      <c r="K1256" s="290">
        <f t="shared" si="105"/>
        <v>0</v>
      </c>
      <c r="L1256" s="291">
        <f t="shared" si="106"/>
        <v>0</v>
      </c>
      <c r="M1256" s="290">
        <f>IF(P1256="x",0,IF(I1256&lt;(INDEX(Lookup!$U$2:$U$10,MATCH($D$43,Lookup!$S$2:$S$10,0))),0,ROUND(((_xlfn.DAYS(I1256,H1256)+1)*J1256)/7,0)))</f>
        <v>0</v>
      </c>
      <c r="N1256" s="408">
        <f t="shared" si="107"/>
        <v>0</v>
      </c>
      <c r="O1256" s="332"/>
      <c r="P1256" s="409"/>
      <c r="R1256" s="457">
        <f t="shared" si="108"/>
        <v>0</v>
      </c>
      <c r="S1256" s="469">
        <f t="shared" si="109"/>
        <v>0</v>
      </c>
    </row>
    <row r="1257" spans="2:19" x14ac:dyDescent="0.35">
      <c r="B1257" s="80"/>
      <c r="C1257" s="119"/>
      <c r="D1257" s="119"/>
      <c r="E1257" s="84"/>
      <c r="F1257" s="119"/>
      <c r="G1257" s="120"/>
      <c r="H1257" s="41"/>
      <c r="I1257" s="41"/>
      <c r="J1257" s="82"/>
      <c r="K1257" s="290">
        <f t="shared" si="105"/>
        <v>0</v>
      </c>
      <c r="L1257" s="291">
        <f t="shared" si="106"/>
        <v>0</v>
      </c>
      <c r="M1257" s="290">
        <f>IF(P1257="x",0,IF(I1257&lt;(INDEX(Lookup!$U$2:$U$10,MATCH($D$43,Lookup!$S$2:$S$10,0))),0,ROUND(((_xlfn.DAYS(I1257,H1257)+1)*J1257)/7,0)))</f>
        <v>0</v>
      </c>
      <c r="N1257" s="408">
        <f t="shared" si="107"/>
        <v>0</v>
      </c>
      <c r="O1257" s="332"/>
      <c r="P1257" s="409"/>
      <c r="R1257" s="457">
        <f t="shared" si="108"/>
        <v>0</v>
      </c>
      <c r="S1257" s="469">
        <f t="shared" si="109"/>
        <v>0</v>
      </c>
    </row>
    <row r="1258" spans="2:19" x14ac:dyDescent="0.35">
      <c r="B1258" s="80"/>
      <c r="C1258" s="119"/>
      <c r="D1258" s="119"/>
      <c r="E1258" s="84"/>
      <c r="F1258" s="119"/>
      <c r="G1258" s="120"/>
      <c r="H1258" s="41"/>
      <c r="I1258" s="41"/>
      <c r="J1258" s="82"/>
      <c r="K1258" s="290">
        <f t="shared" si="105"/>
        <v>0</v>
      </c>
      <c r="L1258" s="291">
        <f t="shared" si="106"/>
        <v>0</v>
      </c>
      <c r="M1258" s="290">
        <f>IF(P1258="x",0,IF(I1258&lt;(INDEX(Lookup!$U$2:$U$10,MATCH($D$43,Lookup!$S$2:$S$10,0))),0,ROUND(((_xlfn.DAYS(I1258,H1258)+1)*J1258)/7,0)))</f>
        <v>0</v>
      </c>
      <c r="N1258" s="408">
        <f t="shared" si="107"/>
        <v>0</v>
      </c>
      <c r="O1258" s="332"/>
      <c r="P1258" s="409"/>
      <c r="R1258" s="457">
        <f t="shared" si="108"/>
        <v>0</v>
      </c>
      <c r="S1258" s="469">
        <f t="shared" si="109"/>
        <v>0</v>
      </c>
    </row>
    <row r="1259" spans="2:19" x14ac:dyDescent="0.35">
      <c r="B1259" s="80"/>
      <c r="C1259" s="119"/>
      <c r="D1259" s="119"/>
      <c r="E1259" s="84"/>
      <c r="F1259" s="119"/>
      <c r="G1259" s="120"/>
      <c r="H1259" s="41"/>
      <c r="I1259" s="41"/>
      <c r="J1259" s="82"/>
      <c r="K1259" s="290">
        <f t="shared" si="105"/>
        <v>0</v>
      </c>
      <c r="L1259" s="291">
        <f t="shared" si="106"/>
        <v>0</v>
      </c>
      <c r="M1259" s="290">
        <f>IF(P1259="x",0,IF(I1259&lt;(INDEX(Lookup!$U$2:$U$10,MATCH($D$43,Lookup!$S$2:$S$10,0))),0,ROUND(((_xlfn.DAYS(I1259,H1259)+1)*J1259)/7,0)))</f>
        <v>0</v>
      </c>
      <c r="N1259" s="408">
        <f t="shared" si="107"/>
        <v>0</v>
      </c>
      <c r="O1259" s="332"/>
      <c r="P1259" s="409"/>
      <c r="R1259" s="457">
        <f t="shared" si="108"/>
        <v>0</v>
      </c>
      <c r="S1259" s="469">
        <f t="shared" si="109"/>
        <v>0</v>
      </c>
    </row>
    <row r="1260" spans="2:19" x14ac:dyDescent="0.35">
      <c r="B1260" s="80"/>
      <c r="C1260" s="119"/>
      <c r="D1260" s="119"/>
      <c r="E1260" s="84"/>
      <c r="F1260" s="119"/>
      <c r="G1260" s="120"/>
      <c r="H1260" s="41"/>
      <c r="I1260" s="41"/>
      <c r="J1260" s="82"/>
      <c r="K1260" s="290">
        <f t="shared" si="105"/>
        <v>0</v>
      </c>
      <c r="L1260" s="291">
        <f t="shared" si="106"/>
        <v>0</v>
      </c>
      <c r="M1260" s="290">
        <f>IF(P1260="x",0,IF(I1260&lt;(INDEX(Lookup!$U$2:$U$10,MATCH($D$43,Lookup!$S$2:$S$10,0))),0,ROUND(((_xlfn.DAYS(I1260,H1260)+1)*J1260)/7,0)))</f>
        <v>0</v>
      </c>
      <c r="N1260" s="408">
        <f t="shared" si="107"/>
        <v>0</v>
      </c>
      <c r="O1260" s="332"/>
      <c r="P1260" s="409"/>
      <c r="R1260" s="457">
        <f t="shared" si="108"/>
        <v>0</v>
      </c>
      <c r="S1260" s="469">
        <f t="shared" si="109"/>
        <v>0</v>
      </c>
    </row>
    <row r="1261" spans="2:19" x14ac:dyDescent="0.35">
      <c r="B1261" s="80"/>
      <c r="C1261" s="119"/>
      <c r="D1261" s="119"/>
      <c r="E1261" s="84"/>
      <c r="F1261" s="119"/>
      <c r="G1261" s="120"/>
      <c r="H1261" s="41"/>
      <c r="I1261" s="41"/>
      <c r="J1261" s="82"/>
      <c r="K1261" s="290">
        <f t="shared" si="105"/>
        <v>0</v>
      </c>
      <c r="L1261" s="291">
        <f t="shared" si="106"/>
        <v>0</v>
      </c>
      <c r="M1261" s="290">
        <f>IF(P1261="x",0,IF(I1261&lt;(INDEX(Lookup!$U$2:$U$10,MATCH($D$43,Lookup!$S$2:$S$10,0))),0,ROUND(((_xlfn.DAYS(I1261,H1261)+1)*J1261)/7,0)))</f>
        <v>0</v>
      </c>
      <c r="N1261" s="408">
        <f t="shared" si="107"/>
        <v>0</v>
      </c>
      <c r="O1261" s="332"/>
      <c r="P1261" s="409"/>
      <c r="R1261" s="457">
        <f t="shared" si="108"/>
        <v>0</v>
      </c>
      <c r="S1261" s="469">
        <f t="shared" si="109"/>
        <v>0</v>
      </c>
    </row>
    <row r="1262" spans="2:19" x14ac:dyDescent="0.35">
      <c r="B1262" s="80"/>
      <c r="C1262" s="119"/>
      <c r="D1262" s="119"/>
      <c r="E1262" s="84"/>
      <c r="F1262" s="119"/>
      <c r="G1262" s="120"/>
      <c r="H1262" s="41"/>
      <c r="I1262" s="41"/>
      <c r="J1262" s="82"/>
      <c r="K1262" s="290">
        <f t="shared" si="105"/>
        <v>0</v>
      </c>
      <c r="L1262" s="291">
        <f t="shared" si="106"/>
        <v>0</v>
      </c>
      <c r="M1262" s="290">
        <f>IF(P1262="x",0,IF(I1262&lt;(INDEX(Lookup!$U$2:$U$10,MATCH($D$43,Lookup!$S$2:$S$10,0))),0,ROUND(((_xlfn.DAYS(I1262,H1262)+1)*J1262)/7,0)))</f>
        <v>0</v>
      </c>
      <c r="N1262" s="408">
        <f t="shared" si="107"/>
        <v>0</v>
      </c>
      <c r="O1262" s="332"/>
      <c r="P1262" s="409"/>
      <c r="R1262" s="457">
        <f t="shared" si="108"/>
        <v>0</v>
      </c>
      <c r="S1262" s="469">
        <f t="shared" si="109"/>
        <v>0</v>
      </c>
    </row>
    <row r="1263" spans="2:19" x14ac:dyDescent="0.35">
      <c r="B1263" s="80"/>
      <c r="C1263" s="119"/>
      <c r="D1263" s="119"/>
      <c r="E1263" s="84"/>
      <c r="F1263" s="119"/>
      <c r="G1263" s="120"/>
      <c r="H1263" s="41"/>
      <c r="I1263" s="41"/>
      <c r="J1263" s="82"/>
      <c r="K1263" s="290">
        <f t="shared" ref="K1263:K1326" si="110">ROUND(((_xlfn.DAYS(I1263,H1263)+1)*J1263)/7,0)</f>
        <v>0</v>
      </c>
      <c r="L1263" s="291">
        <f t="shared" ref="L1263:L1326" si="111">K1263*$K$6</f>
        <v>0</v>
      </c>
      <c r="M1263" s="290">
        <f>IF(P1263="x",0,IF(I1263&lt;(INDEX(Lookup!$U$2:$U$10,MATCH($D$43,Lookup!$S$2:$S$10,0))),0,ROUND(((_xlfn.DAYS(I1263,H1263)+1)*J1263)/7,0)))</f>
        <v>0</v>
      </c>
      <c r="N1263" s="408">
        <f t="shared" ref="N1263:N1326" si="112">M1263*$K$6</f>
        <v>0</v>
      </c>
      <c r="O1263" s="332"/>
      <c r="P1263" s="409"/>
      <c r="R1263" s="457">
        <f t="shared" ref="R1263:R1326" si="113">L1263*$I$30</f>
        <v>0</v>
      </c>
      <c r="S1263" s="469">
        <f t="shared" ref="S1263:S1326" si="114">N1263*$I$40</f>
        <v>0</v>
      </c>
    </row>
    <row r="1264" spans="2:19" x14ac:dyDescent="0.35">
      <c r="B1264" s="80"/>
      <c r="C1264" s="119"/>
      <c r="D1264" s="119"/>
      <c r="E1264" s="84"/>
      <c r="F1264" s="119"/>
      <c r="G1264" s="120"/>
      <c r="H1264" s="41"/>
      <c r="I1264" s="41"/>
      <c r="J1264" s="82"/>
      <c r="K1264" s="290">
        <f t="shared" si="110"/>
        <v>0</v>
      </c>
      <c r="L1264" s="291">
        <f t="shared" si="111"/>
        <v>0</v>
      </c>
      <c r="M1264" s="290">
        <f>IF(P1264="x",0,IF(I1264&lt;(INDEX(Lookup!$U$2:$U$10,MATCH($D$43,Lookup!$S$2:$S$10,0))),0,ROUND(((_xlfn.DAYS(I1264,H1264)+1)*J1264)/7,0)))</f>
        <v>0</v>
      </c>
      <c r="N1264" s="408">
        <f t="shared" si="112"/>
        <v>0</v>
      </c>
      <c r="O1264" s="332"/>
      <c r="P1264" s="409"/>
      <c r="R1264" s="457">
        <f t="shared" si="113"/>
        <v>0</v>
      </c>
      <c r="S1264" s="469">
        <f t="shared" si="114"/>
        <v>0</v>
      </c>
    </row>
    <row r="1265" spans="2:19" x14ac:dyDescent="0.35">
      <c r="B1265" s="80"/>
      <c r="C1265" s="119"/>
      <c r="D1265" s="119"/>
      <c r="E1265" s="84"/>
      <c r="F1265" s="119"/>
      <c r="G1265" s="120"/>
      <c r="H1265" s="41"/>
      <c r="I1265" s="41"/>
      <c r="J1265" s="82"/>
      <c r="K1265" s="290">
        <f t="shared" si="110"/>
        <v>0</v>
      </c>
      <c r="L1265" s="291">
        <f t="shared" si="111"/>
        <v>0</v>
      </c>
      <c r="M1265" s="290">
        <f>IF(P1265="x",0,IF(I1265&lt;(INDEX(Lookup!$U$2:$U$10,MATCH($D$43,Lookup!$S$2:$S$10,0))),0,ROUND(((_xlfn.DAYS(I1265,H1265)+1)*J1265)/7,0)))</f>
        <v>0</v>
      </c>
      <c r="N1265" s="408">
        <f t="shared" si="112"/>
        <v>0</v>
      </c>
      <c r="O1265" s="332"/>
      <c r="P1265" s="409"/>
      <c r="R1265" s="457">
        <f t="shared" si="113"/>
        <v>0</v>
      </c>
      <c r="S1265" s="469">
        <f t="shared" si="114"/>
        <v>0</v>
      </c>
    </row>
    <row r="1266" spans="2:19" x14ac:dyDescent="0.35">
      <c r="B1266" s="80"/>
      <c r="C1266" s="119"/>
      <c r="D1266" s="119"/>
      <c r="E1266" s="84"/>
      <c r="F1266" s="119"/>
      <c r="G1266" s="120"/>
      <c r="H1266" s="41"/>
      <c r="I1266" s="41"/>
      <c r="J1266" s="82"/>
      <c r="K1266" s="290">
        <f t="shared" si="110"/>
        <v>0</v>
      </c>
      <c r="L1266" s="291">
        <f t="shared" si="111"/>
        <v>0</v>
      </c>
      <c r="M1266" s="290">
        <f>IF(P1266="x",0,IF(I1266&lt;(INDEX(Lookup!$U$2:$U$10,MATCH($D$43,Lookup!$S$2:$S$10,0))),0,ROUND(((_xlfn.DAYS(I1266,H1266)+1)*J1266)/7,0)))</f>
        <v>0</v>
      </c>
      <c r="N1266" s="408">
        <f t="shared" si="112"/>
        <v>0</v>
      </c>
      <c r="O1266" s="332"/>
      <c r="P1266" s="409"/>
      <c r="R1266" s="457">
        <f t="shared" si="113"/>
        <v>0</v>
      </c>
      <c r="S1266" s="469">
        <f t="shared" si="114"/>
        <v>0</v>
      </c>
    </row>
    <row r="1267" spans="2:19" x14ac:dyDescent="0.35">
      <c r="B1267" s="80"/>
      <c r="C1267" s="119"/>
      <c r="D1267" s="119"/>
      <c r="E1267" s="84"/>
      <c r="F1267" s="119"/>
      <c r="G1267" s="120"/>
      <c r="H1267" s="41"/>
      <c r="I1267" s="41"/>
      <c r="J1267" s="82"/>
      <c r="K1267" s="290">
        <f t="shared" si="110"/>
        <v>0</v>
      </c>
      <c r="L1267" s="291">
        <f t="shared" si="111"/>
        <v>0</v>
      </c>
      <c r="M1267" s="290">
        <f>IF(P1267="x",0,IF(I1267&lt;(INDEX(Lookup!$U$2:$U$10,MATCH($D$43,Lookup!$S$2:$S$10,0))),0,ROUND(((_xlfn.DAYS(I1267,H1267)+1)*J1267)/7,0)))</f>
        <v>0</v>
      </c>
      <c r="N1267" s="408">
        <f t="shared" si="112"/>
        <v>0</v>
      </c>
      <c r="O1267" s="332"/>
      <c r="P1267" s="409"/>
      <c r="R1267" s="457">
        <f t="shared" si="113"/>
        <v>0</v>
      </c>
      <c r="S1267" s="469">
        <f t="shared" si="114"/>
        <v>0</v>
      </c>
    </row>
    <row r="1268" spans="2:19" x14ac:dyDescent="0.35">
      <c r="B1268" s="80"/>
      <c r="C1268" s="119"/>
      <c r="D1268" s="119"/>
      <c r="E1268" s="84"/>
      <c r="F1268" s="119"/>
      <c r="G1268" s="120"/>
      <c r="H1268" s="41"/>
      <c r="I1268" s="41"/>
      <c r="J1268" s="82"/>
      <c r="K1268" s="290">
        <f t="shared" si="110"/>
        <v>0</v>
      </c>
      <c r="L1268" s="291">
        <f t="shared" si="111"/>
        <v>0</v>
      </c>
      <c r="M1268" s="290">
        <f>IF(P1268="x",0,IF(I1268&lt;(INDEX(Lookup!$U$2:$U$10,MATCH($D$43,Lookup!$S$2:$S$10,0))),0,ROUND(((_xlfn.DAYS(I1268,H1268)+1)*J1268)/7,0)))</f>
        <v>0</v>
      </c>
      <c r="N1268" s="408">
        <f t="shared" si="112"/>
        <v>0</v>
      </c>
      <c r="O1268" s="332"/>
      <c r="P1268" s="409"/>
      <c r="R1268" s="457">
        <f t="shared" si="113"/>
        <v>0</v>
      </c>
      <c r="S1268" s="469">
        <f t="shared" si="114"/>
        <v>0</v>
      </c>
    </row>
    <row r="1269" spans="2:19" x14ac:dyDescent="0.35">
      <c r="B1269" s="80"/>
      <c r="C1269" s="119"/>
      <c r="D1269" s="119"/>
      <c r="E1269" s="84"/>
      <c r="F1269" s="119"/>
      <c r="G1269" s="120"/>
      <c r="H1269" s="41"/>
      <c r="I1269" s="41"/>
      <c r="J1269" s="82"/>
      <c r="K1269" s="290">
        <f t="shared" si="110"/>
        <v>0</v>
      </c>
      <c r="L1269" s="291">
        <f t="shared" si="111"/>
        <v>0</v>
      </c>
      <c r="M1269" s="290">
        <f>IF(P1269="x",0,IF(I1269&lt;(INDEX(Lookup!$U$2:$U$10,MATCH($D$43,Lookup!$S$2:$S$10,0))),0,ROUND(((_xlfn.DAYS(I1269,H1269)+1)*J1269)/7,0)))</f>
        <v>0</v>
      </c>
      <c r="N1269" s="408">
        <f t="shared" si="112"/>
        <v>0</v>
      </c>
      <c r="O1269" s="332"/>
      <c r="P1269" s="409"/>
      <c r="R1269" s="457">
        <f t="shared" si="113"/>
        <v>0</v>
      </c>
      <c r="S1269" s="469">
        <f t="shared" si="114"/>
        <v>0</v>
      </c>
    </row>
    <row r="1270" spans="2:19" x14ac:dyDescent="0.35">
      <c r="B1270" s="80"/>
      <c r="C1270" s="119"/>
      <c r="D1270" s="119"/>
      <c r="E1270" s="84"/>
      <c r="F1270" s="119"/>
      <c r="G1270" s="120"/>
      <c r="H1270" s="41"/>
      <c r="I1270" s="41"/>
      <c r="J1270" s="82"/>
      <c r="K1270" s="290">
        <f t="shared" si="110"/>
        <v>0</v>
      </c>
      <c r="L1270" s="291">
        <f t="shared" si="111"/>
        <v>0</v>
      </c>
      <c r="M1270" s="290">
        <f>IF(P1270="x",0,IF(I1270&lt;(INDEX(Lookup!$U$2:$U$10,MATCH($D$43,Lookup!$S$2:$S$10,0))),0,ROUND(((_xlfn.DAYS(I1270,H1270)+1)*J1270)/7,0)))</f>
        <v>0</v>
      </c>
      <c r="N1270" s="408">
        <f t="shared" si="112"/>
        <v>0</v>
      </c>
      <c r="O1270" s="332"/>
      <c r="P1270" s="409"/>
      <c r="R1270" s="457">
        <f t="shared" si="113"/>
        <v>0</v>
      </c>
      <c r="S1270" s="469">
        <f t="shared" si="114"/>
        <v>0</v>
      </c>
    </row>
    <row r="1271" spans="2:19" x14ac:dyDescent="0.35">
      <c r="B1271" s="80"/>
      <c r="C1271" s="119"/>
      <c r="D1271" s="119"/>
      <c r="E1271" s="84"/>
      <c r="F1271" s="119"/>
      <c r="G1271" s="120"/>
      <c r="H1271" s="41"/>
      <c r="I1271" s="41"/>
      <c r="J1271" s="82"/>
      <c r="K1271" s="290">
        <f t="shared" si="110"/>
        <v>0</v>
      </c>
      <c r="L1271" s="291">
        <f t="shared" si="111"/>
        <v>0</v>
      </c>
      <c r="M1271" s="290">
        <f>IF(P1271="x",0,IF(I1271&lt;(INDEX(Lookup!$U$2:$U$10,MATCH($D$43,Lookup!$S$2:$S$10,0))),0,ROUND(((_xlfn.DAYS(I1271,H1271)+1)*J1271)/7,0)))</f>
        <v>0</v>
      </c>
      <c r="N1271" s="408">
        <f t="shared" si="112"/>
        <v>0</v>
      </c>
      <c r="O1271" s="332"/>
      <c r="P1271" s="409"/>
      <c r="R1271" s="457">
        <f t="shared" si="113"/>
        <v>0</v>
      </c>
      <c r="S1271" s="469">
        <f t="shared" si="114"/>
        <v>0</v>
      </c>
    </row>
    <row r="1272" spans="2:19" x14ac:dyDescent="0.35">
      <c r="B1272" s="80"/>
      <c r="C1272" s="119"/>
      <c r="D1272" s="119"/>
      <c r="E1272" s="84"/>
      <c r="F1272" s="119"/>
      <c r="G1272" s="120"/>
      <c r="H1272" s="41"/>
      <c r="I1272" s="41"/>
      <c r="J1272" s="82"/>
      <c r="K1272" s="290">
        <f t="shared" si="110"/>
        <v>0</v>
      </c>
      <c r="L1272" s="291">
        <f t="shared" si="111"/>
        <v>0</v>
      </c>
      <c r="M1272" s="290">
        <f>IF(P1272="x",0,IF(I1272&lt;(INDEX(Lookup!$U$2:$U$10,MATCH($D$43,Lookup!$S$2:$S$10,0))),0,ROUND(((_xlfn.DAYS(I1272,H1272)+1)*J1272)/7,0)))</f>
        <v>0</v>
      </c>
      <c r="N1272" s="408">
        <f t="shared" si="112"/>
        <v>0</v>
      </c>
      <c r="O1272" s="332"/>
      <c r="P1272" s="409"/>
      <c r="R1272" s="457">
        <f t="shared" si="113"/>
        <v>0</v>
      </c>
      <c r="S1272" s="469">
        <f t="shared" si="114"/>
        <v>0</v>
      </c>
    </row>
    <row r="1273" spans="2:19" x14ac:dyDescent="0.35">
      <c r="B1273" s="80"/>
      <c r="C1273" s="119"/>
      <c r="D1273" s="119"/>
      <c r="E1273" s="84"/>
      <c r="F1273" s="119"/>
      <c r="G1273" s="120"/>
      <c r="H1273" s="41"/>
      <c r="I1273" s="41"/>
      <c r="J1273" s="82"/>
      <c r="K1273" s="290">
        <f t="shared" si="110"/>
        <v>0</v>
      </c>
      <c r="L1273" s="291">
        <f t="shared" si="111"/>
        <v>0</v>
      </c>
      <c r="M1273" s="290">
        <f>IF(P1273="x",0,IF(I1273&lt;(INDEX(Lookup!$U$2:$U$10,MATCH($D$43,Lookup!$S$2:$S$10,0))),0,ROUND(((_xlfn.DAYS(I1273,H1273)+1)*J1273)/7,0)))</f>
        <v>0</v>
      </c>
      <c r="N1273" s="408">
        <f t="shared" si="112"/>
        <v>0</v>
      </c>
      <c r="O1273" s="332"/>
      <c r="P1273" s="409"/>
      <c r="R1273" s="457">
        <f t="shared" si="113"/>
        <v>0</v>
      </c>
      <c r="S1273" s="469">
        <f t="shared" si="114"/>
        <v>0</v>
      </c>
    </row>
    <row r="1274" spans="2:19" x14ac:dyDescent="0.35">
      <c r="B1274" s="80"/>
      <c r="C1274" s="119"/>
      <c r="D1274" s="119"/>
      <c r="E1274" s="84"/>
      <c r="F1274" s="119"/>
      <c r="G1274" s="120"/>
      <c r="H1274" s="41"/>
      <c r="I1274" s="41"/>
      <c r="J1274" s="82"/>
      <c r="K1274" s="290">
        <f t="shared" si="110"/>
        <v>0</v>
      </c>
      <c r="L1274" s="291">
        <f t="shared" si="111"/>
        <v>0</v>
      </c>
      <c r="M1274" s="290">
        <f>IF(P1274="x",0,IF(I1274&lt;(INDEX(Lookup!$U$2:$U$10,MATCH($D$43,Lookup!$S$2:$S$10,0))),0,ROUND(((_xlfn.DAYS(I1274,H1274)+1)*J1274)/7,0)))</f>
        <v>0</v>
      </c>
      <c r="N1274" s="408">
        <f t="shared" si="112"/>
        <v>0</v>
      </c>
      <c r="O1274" s="332"/>
      <c r="P1274" s="409"/>
      <c r="R1274" s="457">
        <f t="shared" si="113"/>
        <v>0</v>
      </c>
      <c r="S1274" s="469">
        <f t="shared" si="114"/>
        <v>0</v>
      </c>
    </row>
    <row r="1275" spans="2:19" x14ac:dyDescent="0.35">
      <c r="B1275" s="80"/>
      <c r="C1275" s="119"/>
      <c r="D1275" s="119"/>
      <c r="E1275" s="84"/>
      <c r="F1275" s="119"/>
      <c r="G1275" s="120"/>
      <c r="H1275" s="41"/>
      <c r="I1275" s="41"/>
      <c r="J1275" s="82"/>
      <c r="K1275" s="290">
        <f t="shared" si="110"/>
        <v>0</v>
      </c>
      <c r="L1275" s="291">
        <f t="shared" si="111"/>
        <v>0</v>
      </c>
      <c r="M1275" s="290">
        <f>IF(P1275="x",0,IF(I1275&lt;(INDEX(Lookup!$U$2:$U$10,MATCH($D$43,Lookup!$S$2:$S$10,0))),0,ROUND(((_xlfn.DAYS(I1275,H1275)+1)*J1275)/7,0)))</f>
        <v>0</v>
      </c>
      <c r="N1275" s="408">
        <f t="shared" si="112"/>
        <v>0</v>
      </c>
      <c r="O1275" s="332"/>
      <c r="P1275" s="409"/>
      <c r="R1275" s="457">
        <f t="shared" si="113"/>
        <v>0</v>
      </c>
      <c r="S1275" s="469">
        <f t="shared" si="114"/>
        <v>0</v>
      </c>
    </row>
    <row r="1276" spans="2:19" x14ac:dyDescent="0.35">
      <c r="B1276" s="80"/>
      <c r="C1276" s="119"/>
      <c r="D1276" s="119"/>
      <c r="E1276" s="84"/>
      <c r="F1276" s="119"/>
      <c r="G1276" s="120"/>
      <c r="H1276" s="41"/>
      <c r="I1276" s="41"/>
      <c r="J1276" s="82"/>
      <c r="K1276" s="290">
        <f t="shared" si="110"/>
        <v>0</v>
      </c>
      <c r="L1276" s="291">
        <f t="shared" si="111"/>
        <v>0</v>
      </c>
      <c r="M1276" s="290">
        <f>IF(P1276="x",0,IF(I1276&lt;(INDEX(Lookup!$U$2:$U$10,MATCH($D$43,Lookup!$S$2:$S$10,0))),0,ROUND(((_xlfn.DAYS(I1276,H1276)+1)*J1276)/7,0)))</f>
        <v>0</v>
      </c>
      <c r="N1276" s="408">
        <f t="shared" si="112"/>
        <v>0</v>
      </c>
      <c r="O1276" s="332"/>
      <c r="P1276" s="409"/>
      <c r="R1276" s="457">
        <f t="shared" si="113"/>
        <v>0</v>
      </c>
      <c r="S1276" s="469">
        <f t="shared" si="114"/>
        <v>0</v>
      </c>
    </row>
    <row r="1277" spans="2:19" x14ac:dyDescent="0.35">
      <c r="B1277" s="80"/>
      <c r="C1277" s="119"/>
      <c r="D1277" s="119"/>
      <c r="E1277" s="84"/>
      <c r="F1277" s="119"/>
      <c r="G1277" s="120"/>
      <c r="H1277" s="41"/>
      <c r="I1277" s="41"/>
      <c r="J1277" s="82"/>
      <c r="K1277" s="290">
        <f t="shared" si="110"/>
        <v>0</v>
      </c>
      <c r="L1277" s="291">
        <f t="shared" si="111"/>
        <v>0</v>
      </c>
      <c r="M1277" s="290">
        <f>IF(P1277="x",0,IF(I1277&lt;(INDEX(Lookup!$U$2:$U$10,MATCH($D$43,Lookup!$S$2:$S$10,0))),0,ROUND(((_xlfn.DAYS(I1277,H1277)+1)*J1277)/7,0)))</f>
        <v>0</v>
      </c>
      <c r="N1277" s="408">
        <f t="shared" si="112"/>
        <v>0</v>
      </c>
      <c r="O1277" s="332"/>
      <c r="P1277" s="409"/>
      <c r="R1277" s="457">
        <f t="shared" si="113"/>
        <v>0</v>
      </c>
      <c r="S1277" s="469">
        <f t="shared" si="114"/>
        <v>0</v>
      </c>
    </row>
    <row r="1278" spans="2:19" x14ac:dyDescent="0.35">
      <c r="B1278" s="80"/>
      <c r="C1278" s="119"/>
      <c r="D1278" s="119"/>
      <c r="E1278" s="84"/>
      <c r="F1278" s="119"/>
      <c r="G1278" s="120"/>
      <c r="H1278" s="41"/>
      <c r="I1278" s="41"/>
      <c r="J1278" s="82"/>
      <c r="K1278" s="290">
        <f t="shared" si="110"/>
        <v>0</v>
      </c>
      <c r="L1278" s="291">
        <f t="shared" si="111"/>
        <v>0</v>
      </c>
      <c r="M1278" s="290">
        <f>IF(P1278="x",0,IF(I1278&lt;(INDEX(Lookup!$U$2:$U$10,MATCH($D$43,Lookup!$S$2:$S$10,0))),0,ROUND(((_xlfn.DAYS(I1278,H1278)+1)*J1278)/7,0)))</f>
        <v>0</v>
      </c>
      <c r="N1278" s="408">
        <f t="shared" si="112"/>
        <v>0</v>
      </c>
      <c r="O1278" s="332"/>
      <c r="P1278" s="409"/>
      <c r="R1278" s="457">
        <f t="shared" si="113"/>
        <v>0</v>
      </c>
      <c r="S1278" s="469">
        <f t="shared" si="114"/>
        <v>0</v>
      </c>
    </row>
    <row r="1279" spans="2:19" x14ac:dyDescent="0.35">
      <c r="B1279" s="80"/>
      <c r="C1279" s="119"/>
      <c r="D1279" s="119"/>
      <c r="E1279" s="84"/>
      <c r="F1279" s="119"/>
      <c r="G1279" s="120"/>
      <c r="H1279" s="41"/>
      <c r="I1279" s="41"/>
      <c r="J1279" s="82"/>
      <c r="K1279" s="290">
        <f t="shared" si="110"/>
        <v>0</v>
      </c>
      <c r="L1279" s="291">
        <f t="shared" si="111"/>
        <v>0</v>
      </c>
      <c r="M1279" s="290">
        <f>IF(P1279="x",0,IF(I1279&lt;(INDEX(Lookup!$U$2:$U$10,MATCH($D$43,Lookup!$S$2:$S$10,0))),0,ROUND(((_xlfn.DAYS(I1279,H1279)+1)*J1279)/7,0)))</f>
        <v>0</v>
      </c>
      <c r="N1279" s="408">
        <f t="shared" si="112"/>
        <v>0</v>
      </c>
      <c r="O1279" s="332"/>
      <c r="P1279" s="409"/>
      <c r="R1279" s="457">
        <f t="shared" si="113"/>
        <v>0</v>
      </c>
      <c r="S1279" s="469">
        <f t="shared" si="114"/>
        <v>0</v>
      </c>
    </row>
    <row r="1280" spans="2:19" x14ac:dyDescent="0.35">
      <c r="B1280" s="80"/>
      <c r="C1280" s="119"/>
      <c r="D1280" s="119"/>
      <c r="E1280" s="84"/>
      <c r="F1280" s="119"/>
      <c r="G1280" s="120"/>
      <c r="H1280" s="41"/>
      <c r="I1280" s="41"/>
      <c r="J1280" s="82"/>
      <c r="K1280" s="290">
        <f t="shared" si="110"/>
        <v>0</v>
      </c>
      <c r="L1280" s="291">
        <f t="shared" si="111"/>
        <v>0</v>
      </c>
      <c r="M1280" s="290">
        <f>IF(P1280="x",0,IF(I1280&lt;(INDEX(Lookup!$U$2:$U$10,MATCH($D$43,Lookup!$S$2:$S$10,0))),0,ROUND(((_xlfn.DAYS(I1280,H1280)+1)*J1280)/7,0)))</f>
        <v>0</v>
      </c>
      <c r="N1280" s="408">
        <f t="shared" si="112"/>
        <v>0</v>
      </c>
      <c r="O1280" s="332"/>
      <c r="P1280" s="409"/>
      <c r="R1280" s="457">
        <f t="shared" si="113"/>
        <v>0</v>
      </c>
      <c r="S1280" s="469">
        <f t="shared" si="114"/>
        <v>0</v>
      </c>
    </row>
    <row r="1281" spans="2:19" x14ac:dyDescent="0.35">
      <c r="B1281" s="80"/>
      <c r="C1281" s="119"/>
      <c r="D1281" s="119"/>
      <c r="E1281" s="84"/>
      <c r="F1281" s="119"/>
      <c r="G1281" s="120"/>
      <c r="H1281" s="41"/>
      <c r="I1281" s="41"/>
      <c r="J1281" s="82"/>
      <c r="K1281" s="290">
        <f t="shared" si="110"/>
        <v>0</v>
      </c>
      <c r="L1281" s="291">
        <f t="shared" si="111"/>
        <v>0</v>
      </c>
      <c r="M1281" s="290">
        <f>IF(P1281="x",0,IF(I1281&lt;(INDEX(Lookup!$U$2:$U$10,MATCH($D$43,Lookup!$S$2:$S$10,0))),0,ROUND(((_xlfn.DAYS(I1281,H1281)+1)*J1281)/7,0)))</f>
        <v>0</v>
      </c>
      <c r="N1281" s="408">
        <f t="shared" si="112"/>
        <v>0</v>
      </c>
      <c r="O1281" s="332"/>
      <c r="P1281" s="409"/>
      <c r="R1281" s="457">
        <f t="shared" si="113"/>
        <v>0</v>
      </c>
      <c r="S1281" s="469">
        <f t="shared" si="114"/>
        <v>0</v>
      </c>
    </row>
    <row r="1282" spans="2:19" x14ac:dyDescent="0.35">
      <c r="B1282" s="80"/>
      <c r="C1282" s="119"/>
      <c r="D1282" s="119"/>
      <c r="E1282" s="84"/>
      <c r="F1282" s="119"/>
      <c r="G1282" s="120"/>
      <c r="H1282" s="41"/>
      <c r="I1282" s="41"/>
      <c r="J1282" s="82"/>
      <c r="K1282" s="290">
        <f t="shared" si="110"/>
        <v>0</v>
      </c>
      <c r="L1282" s="291">
        <f t="shared" si="111"/>
        <v>0</v>
      </c>
      <c r="M1282" s="290">
        <f>IF(P1282="x",0,IF(I1282&lt;(INDEX(Lookup!$U$2:$U$10,MATCH($D$43,Lookup!$S$2:$S$10,0))),0,ROUND(((_xlfn.DAYS(I1282,H1282)+1)*J1282)/7,0)))</f>
        <v>0</v>
      </c>
      <c r="N1282" s="408">
        <f t="shared" si="112"/>
        <v>0</v>
      </c>
      <c r="O1282" s="332"/>
      <c r="P1282" s="409"/>
      <c r="R1282" s="457">
        <f t="shared" si="113"/>
        <v>0</v>
      </c>
      <c r="S1282" s="469">
        <f t="shared" si="114"/>
        <v>0</v>
      </c>
    </row>
    <row r="1283" spans="2:19" x14ac:dyDescent="0.35">
      <c r="B1283" s="80"/>
      <c r="C1283" s="119"/>
      <c r="D1283" s="119"/>
      <c r="E1283" s="84"/>
      <c r="F1283" s="119"/>
      <c r="G1283" s="120"/>
      <c r="H1283" s="41"/>
      <c r="I1283" s="41"/>
      <c r="J1283" s="82"/>
      <c r="K1283" s="290">
        <f t="shared" si="110"/>
        <v>0</v>
      </c>
      <c r="L1283" s="291">
        <f t="shared" si="111"/>
        <v>0</v>
      </c>
      <c r="M1283" s="290">
        <f>IF(P1283="x",0,IF(I1283&lt;(INDEX(Lookup!$U$2:$U$10,MATCH($D$43,Lookup!$S$2:$S$10,0))),0,ROUND(((_xlfn.DAYS(I1283,H1283)+1)*J1283)/7,0)))</f>
        <v>0</v>
      </c>
      <c r="N1283" s="408">
        <f t="shared" si="112"/>
        <v>0</v>
      </c>
      <c r="O1283" s="332"/>
      <c r="P1283" s="409"/>
      <c r="R1283" s="457">
        <f t="shared" si="113"/>
        <v>0</v>
      </c>
      <c r="S1283" s="469">
        <f t="shared" si="114"/>
        <v>0</v>
      </c>
    </row>
    <row r="1284" spans="2:19" x14ac:dyDescent="0.35">
      <c r="B1284" s="80"/>
      <c r="C1284" s="119"/>
      <c r="D1284" s="119"/>
      <c r="E1284" s="84"/>
      <c r="F1284" s="119"/>
      <c r="G1284" s="120"/>
      <c r="H1284" s="41"/>
      <c r="I1284" s="41"/>
      <c r="J1284" s="82"/>
      <c r="K1284" s="290">
        <f t="shared" si="110"/>
        <v>0</v>
      </c>
      <c r="L1284" s="291">
        <f t="shared" si="111"/>
        <v>0</v>
      </c>
      <c r="M1284" s="290">
        <f>IF(P1284="x",0,IF(I1284&lt;(INDEX(Lookup!$U$2:$U$10,MATCH($D$43,Lookup!$S$2:$S$10,0))),0,ROUND(((_xlfn.DAYS(I1284,H1284)+1)*J1284)/7,0)))</f>
        <v>0</v>
      </c>
      <c r="N1284" s="408">
        <f t="shared" si="112"/>
        <v>0</v>
      </c>
      <c r="O1284" s="332"/>
      <c r="P1284" s="409"/>
      <c r="R1284" s="457">
        <f t="shared" si="113"/>
        <v>0</v>
      </c>
      <c r="S1284" s="469">
        <f t="shared" si="114"/>
        <v>0</v>
      </c>
    </row>
    <row r="1285" spans="2:19" x14ac:dyDescent="0.35">
      <c r="B1285" s="80"/>
      <c r="C1285" s="119"/>
      <c r="D1285" s="119"/>
      <c r="E1285" s="84"/>
      <c r="F1285" s="119"/>
      <c r="G1285" s="120"/>
      <c r="H1285" s="41"/>
      <c r="I1285" s="41"/>
      <c r="J1285" s="82"/>
      <c r="K1285" s="290">
        <f t="shared" si="110"/>
        <v>0</v>
      </c>
      <c r="L1285" s="291">
        <f t="shared" si="111"/>
        <v>0</v>
      </c>
      <c r="M1285" s="290">
        <f>IF(P1285="x",0,IF(I1285&lt;(INDEX(Lookup!$U$2:$U$10,MATCH($D$43,Lookup!$S$2:$S$10,0))),0,ROUND(((_xlfn.DAYS(I1285,H1285)+1)*J1285)/7,0)))</f>
        <v>0</v>
      </c>
      <c r="N1285" s="408">
        <f t="shared" si="112"/>
        <v>0</v>
      </c>
      <c r="O1285" s="332"/>
      <c r="P1285" s="409"/>
      <c r="R1285" s="457">
        <f t="shared" si="113"/>
        <v>0</v>
      </c>
      <c r="S1285" s="469">
        <f t="shared" si="114"/>
        <v>0</v>
      </c>
    </row>
    <row r="1286" spans="2:19" x14ac:dyDescent="0.35">
      <c r="B1286" s="80"/>
      <c r="C1286" s="119"/>
      <c r="D1286" s="119"/>
      <c r="E1286" s="84"/>
      <c r="F1286" s="119"/>
      <c r="G1286" s="120"/>
      <c r="H1286" s="41"/>
      <c r="I1286" s="41"/>
      <c r="J1286" s="82"/>
      <c r="K1286" s="290">
        <f t="shared" si="110"/>
        <v>0</v>
      </c>
      <c r="L1286" s="291">
        <f t="shared" si="111"/>
        <v>0</v>
      </c>
      <c r="M1286" s="290">
        <f>IF(P1286="x",0,IF(I1286&lt;(INDEX(Lookup!$U$2:$U$10,MATCH($D$43,Lookup!$S$2:$S$10,0))),0,ROUND(((_xlfn.DAYS(I1286,H1286)+1)*J1286)/7,0)))</f>
        <v>0</v>
      </c>
      <c r="N1286" s="408">
        <f t="shared" si="112"/>
        <v>0</v>
      </c>
      <c r="O1286" s="332"/>
      <c r="P1286" s="409"/>
      <c r="R1286" s="457">
        <f t="shared" si="113"/>
        <v>0</v>
      </c>
      <c r="S1286" s="469">
        <f t="shared" si="114"/>
        <v>0</v>
      </c>
    </row>
    <row r="1287" spans="2:19" x14ac:dyDescent="0.35">
      <c r="B1287" s="80"/>
      <c r="C1287" s="119"/>
      <c r="D1287" s="119"/>
      <c r="E1287" s="84"/>
      <c r="F1287" s="119"/>
      <c r="G1287" s="120"/>
      <c r="H1287" s="41"/>
      <c r="I1287" s="41"/>
      <c r="J1287" s="82"/>
      <c r="K1287" s="290">
        <f t="shared" si="110"/>
        <v>0</v>
      </c>
      <c r="L1287" s="291">
        <f t="shared" si="111"/>
        <v>0</v>
      </c>
      <c r="M1287" s="290">
        <f>IF(P1287="x",0,IF(I1287&lt;(INDEX(Lookup!$U$2:$U$10,MATCH($D$43,Lookup!$S$2:$S$10,0))),0,ROUND(((_xlfn.DAYS(I1287,H1287)+1)*J1287)/7,0)))</f>
        <v>0</v>
      </c>
      <c r="N1287" s="408">
        <f t="shared" si="112"/>
        <v>0</v>
      </c>
      <c r="O1287" s="332"/>
      <c r="P1287" s="409"/>
      <c r="R1287" s="457">
        <f t="shared" si="113"/>
        <v>0</v>
      </c>
      <c r="S1287" s="469">
        <f t="shared" si="114"/>
        <v>0</v>
      </c>
    </row>
    <row r="1288" spans="2:19" x14ac:dyDescent="0.35">
      <c r="B1288" s="80"/>
      <c r="C1288" s="119"/>
      <c r="D1288" s="119"/>
      <c r="E1288" s="84"/>
      <c r="F1288" s="119"/>
      <c r="G1288" s="120"/>
      <c r="H1288" s="41"/>
      <c r="I1288" s="41"/>
      <c r="J1288" s="82"/>
      <c r="K1288" s="290">
        <f t="shared" si="110"/>
        <v>0</v>
      </c>
      <c r="L1288" s="291">
        <f t="shared" si="111"/>
        <v>0</v>
      </c>
      <c r="M1288" s="290">
        <f>IF(P1288="x",0,IF(I1288&lt;(INDEX(Lookup!$U$2:$U$10,MATCH($D$43,Lookup!$S$2:$S$10,0))),0,ROUND(((_xlfn.DAYS(I1288,H1288)+1)*J1288)/7,0)))</f>
        <v>0</v>
      </c>
      <c r="N1288" s="408">
        <f t="shared" si="112"/>
        <v>0</v>
      </c>
      <c r="O1288" s="332"/>
      <c r="P1288" s="409"/>
      <c r="R1288" s="457">
        <f t="shared" si="113"/>
        <v>0</v>
      </c>
      <c r="S1288" s="469">
        <f t="shared" si="114"/>
        <v>0</v>
      </c>
    </row>
    <row r="1289" spans="2:19" x14ac:dyDescent="0.35">
      <c r="B1289" s="80"/>
      <c r="C1289" s="119"/>
      <c r="D1289" s="119"/>
      <c r="E1289" s="84"/>
      <c r="F1289" s="119"/>
      <c r="G1289" s="120"/>
      <c r="H1289" s="41"/>
      <c r="I1289" s="41"/>
      <c r="J1289" s="82"/>
      <c r="K1289" s="290">
        <f t="shared" si="110"/>
        <v>0</v>
      </c>
      <c r="L1289" s="291">
        <f t="shared" si="111"/>
        <v>0</v>
      </c>
      <c r="M1289" s="290">
        <f>IF(P1289="x",0,IF(I1289&lt;(INDEX(Lookup!$U$2:$U$10,MATCH($D$43,Lookup!$S$2:$S$10,0))),0,ROUND(((_xlfn.DAYS(I1289,H1289)+1)*J1289)/7,0)))</f>
        <v>0</v>
      </c>
      <c r="N1289" s="408">
        <f t="shared" si="112"/>
        <v>0</v>
      </c>
      <c r="O1289" s="332"/>
      <c r="P1289" s="409"/>
      <c r="R1289" s="457">
        <f t="shared" si="113"/>
        <v>0</v>
      </c>
      <c r="S1289" s="469">
        <f t="shared" si="114"/>
        <v>0</v>
      </c>
    </row>
    <row r="1290" spans="2:19" x14ac:dyDescent="0.35">
      <c r="B1290" s="80"/>
      <c r="C1290" s="119"/>
      <c r="D1290" s="119"/>
      <c r="E1290" s="84"/>
      <c r="F1290" s="119"/>
      <c r="G1290" s="120"/>
      <c r="H1290" s="41"/>
      <c r="I1290" s="41"/>
      <c r="J1290" s="82"/>
      <c r="K1290" s="290">
        <f t="shared" si="110"/>
        <v>0</v>
      </c>
      <c r="L1290" s="291">
        <f t="shared" si="111"/>
        <v>0</v>
      </c>
      <c r="M1290" s="290">
        <f>IF(P1290="x",0,IF(I1290&lt;(INDEX(Lookup!$U$2:$U$10,MATCH($D$43,Lookup!$S$2:$S$10,0))),0,ROUND(((_xlfn.DAYS(I1290,H1290)+1)*J1290)/7,0)))</f>
        <v>0</v>
      </c>
      <c r="N1290" s="408">
        <f t="shared" si="112"/>
        <v>0</v>
      </c>
      <c r="O1290" s="332"/>
      <c r="P1290" s="409"/>
      <c r="R1290" s="457">
        <f t="shared" si="113"/>
        <v>0</v>
      </c>
      <c r="S1290" s="469">
        <f t="shared" si="114"/>
        <v>0</v>
      </c>
    </row>
    <row r="1291" spans="2:19" x14ac:dyDescent="0.35">
      <c r="B1291" s="80"/>
      <c r="C1291" s="119"/>
      <c r="D1291" s="119"/>
      <c r="E1291" s="84"/>
      <c r="F1291" s="119"/>
      <c r="G1291" s="120"/>
      <c r="H1291" s="41"/>
      <c r="I1291" s="41"/>
      <c r="J1291" s="82"/>
      <c r="K1291" s="290">
        <f t="shared" si="110"/>
        <v>0</v>
      </c>
      <c r="L1291" s="291">
        <f t="shared" si="111"/>
        <v>0</v>
      </c>
      <c r="M1291" s="290">
        <f>IF(P1291="x",0,IF(I1291&lt;(INDEX(Lookup!$U$2:$U$10,MATCH($D$43,Lookup!$S$2:$S$10,0))),0,ROUND(((_xlfn.DAYS(I1291,H1291)+1)*J1291)/7,0)))</f>
        <v>0</v>
      </c>
      <c r="N1291" s="408">
        <f t="shared" si="112"/>
        <v>0</v>
      </c>
      <c r="O1291" s="332"/>
      <c r="P1291" s="409"/>
      <c r="R1291" s="457">
        <f t="shared" si="113"/>
        <v>0</v>
      </c>
      <c r="S1291" s="469">
        <f t="shared" si="114"/>
        <v>0</v>
      </c>
    </row>
    <row r="1292" spans="2:19" x14ac:dyDescent="0.35">
      <c r="B1292" s="80"/>
      <c r="C1292" s="119"/>
      <c r="D1292" s="119"/>
      <c r="E1292" s="84"/>
      <c r="F1292" s="119"/>
      <c r="G1292" s="120"/>
      <c r="H1292" s="41"/>
      <c r="I1292" s="41"/>
      <c r="J1292" s="82"/>
      <c r="K1292" s="290">
        <f t="shared" si="110"/>
        <v>0</v>
      </c>
      <c r="L1292" s="291">
        <f t="shared" si="111"/>
        <v>0</v>
      </c>
      <c r="M1292" s="290">
        <f>IF(P1292="x",0,IF(I1292&lt;(INDEX(Lookup!$U$2:$U$10,MATCH($D$43,Lookup!$S$2:$S$10,0))),0,ROUND(((_xlfn.DAYS(I1292,H1292)+1)*J1292)/7,0)))</f>
        <v>0</v>
      </c>
      <c r="N1292" s="408">
        <f t="shared" si="112"/>
        <v>0</v>
      </c>
      <c r="O1292" s="332"/>
      <c r="P1292" s="409"/>
      <c r="R1292" s="457">
        <f t="shared" si="113"/>
        <v>0</v>
      </c>
      <c r="S1292" s="469">
        <f t="shared" si="114"/>
        <v>0</v>
      </c>
    </row>
    <row r="1293" spans="2:19" x14ac:dyDescent="0.35">
      <c r="B1293" s="80"/>
      <c r="C1293" s="119"/>
      <c r="D1293" s="119"/>
      <c r="E1293" s="84"/>
      <c r="F1293" s="119"/>
      <c r="G1293" s="120"/>
      <c r="H1293" s="41"/>
      <c r="I1293" s="41"/>
      <c r="J1293" s="82"/>
      <c r="K1293" s="290">
        <f t="shared" si="110"/>
        <v>0</v>
      </c>
      <c r="L1293" s="291">
        <f t="shared" si="111"/>
        <v>0</v>
      </c>
      <c r="M1293" s="290">
        <f>IF(P1293="x",0,IF(I1293&lt;(INDEX(Lookup!$U$2:$U$10,MATCH($D$43,Lookup!$S$2:$S$10,0))),0,ROUND(((_xlfn.DAYS(I1293,H1293)+1)*J1293)/7,0)))</f>
        <v>0</v>
      </c>
      <c r="N1293" s="408">
        <f t="shared" si="112"/>
        <v>0</v>
      </c>
      <c r="O1293" s="332"/>
      <c r="P1293" s="409"/>
      <c r="R1293" s="457">
        <f t="shared" si="113"/>
        <v>0</v>
      </c>
      <c r="S1293" s="469">
        <f t="shared" si="114"/>
        <v>0</v>
      </c>
    </row>
    <row r="1294" spans="2:19" x14ac:dyDescent="0.35">
      <c r="B1294" s="80"/>
      <c r="C1294" s="119"/>
      <c r="D1294" s="119"/>
      <c r="E1294" s="84"/>
      <c r="F1294" s="119"/>
      <c r="G1294" s="120"/>
      <c r="H1294" s="41"/>
      <c r="I1294" s="41"/>
      <c r="J1294" s="82"/>
      <c r="K1294" s="290">
        <f t="shared" si="110"/>
        <v>0</v>
      </c>
      <c r="L1294" s="291">
        <f t="shared" si="111"/>
        <v>0</v>
      </c>
      <c r="M1294" s="290">
        <f>IF(P1294="x",0,IF(I1294&lt;(INDEX(Lookup!$U$2:$U$10,MATCH($D$43,Lookup!$S$2:$S$10,0))),0,ROUND(((_xlfn.DAYS(I1294,H1294)+1)*J1294)/7,0)))</f>
        <v>0</v>
      </c>
      <c r="N1294" s="408">
        <f t="shared" si="112"/>
        <v>0</v>
      </c>
      <c r="O1294" s="332"/>
      <c r="P1294" s="409"/>
      <c r="R1294" s="457">
        <f t="shared" si="113"/>
        <v>0</v>
      </c>
      <c r="S1294" s="469">
        <f t="shared" si="114"/>
        <v>0</v>
      </c>
    </row>
    <row r="1295" spans="2:19" x14ac:dyDescent="0.35">
      <c r="B1295" s="80"/>
      <c r="C1295" s="119"/>
      <c r="D1295" s="119"/>
      <c r="E1295" s="84"/>
      <c r="F1295" s="119"/>
      <c r="G1295" s="120"/>
      <c r="H1295" s="41"/>
      <c r="I1295" s="41"/>
      <c r="J1295" s="82"/>
      <c r="K1295" s="290">
        <f t="shared" si="110"/>
        <v>0</v>
      </c>
      <c r="L1295" s="291">
        <f t="shared" si="111"/>
        <v>0</v>
      </c>
      <c r="M1295" s="290">
        <f>IF(P1295="x",0,IF(I1295&lt;(INDEX(Lookup!$U$2:$U$10,MATCH($D$43,Lookup!$S$2:$S$10,0))),0,ROUND(((_xlfn.DAYS(I1295,H1295)+1)*J1295)/7,0)))</f>
        <v>0</v>
      </c>
      <c r="N1295" s="408">
        <f t="shared" si="112"/>
        <v>0</v>
      </c>
      <c r="O1295" s="332"/>
      <c r="P1295" s="409"/>
      <c r="R1295" s="457">
        <f t="shared" si="113"/>
        <v>0</v>
      </c>
      <c r="S1295" s="469">
        <f t="shared" si="114"/>
        <v>0</v>
      </c>
    </row>
    <row r="1296" spans="2:19" x14ac:dyDescent="0.35">
      <c r="B1296" s="80"/>
      <c r="C1296" s="119"/>
      <c r="D1296" s="119"/>
      <c r="E1296" s="84"/>
      <c r="F1296" s="119"/>
      <c r="G1296" s="120"/>
      <c r="H1296" s="41"/>
      <c r="I1296" s="41"/>
      <c r="J1296" s="82"/>
      <c r="K1296" s="290">
        <f t="shared" si="110"/>
        <v>0</v>
      </c>
      <c r="L1296" s="291">
        <f t="shared" si="111"/>
        <v>0</v>
      </c>
      <c r="M1296" s="290">
        <f>IF(P1296="x",0,IF(I1296&lt;(INDEX(Lookup!$U$2:$U$10,MATCH($D$43,Lookup!$S$2:$S$10,0))),0,ROUND(((_xlfn.DAYS(I1296,H1296)+1)*J1296)/7,0)))</f>
        <v>0</v>
      </c>
      <c r="N1296" s="408">
        <f t="shared" si="112"/>
        <v>0</v>
      </c>
      <c r="O1296" s="332"/>
      <c r="P1296" s="409"/>
      <c r="R1296" s="457">
        <f t="shared" si="113"/>
        <v>0</v>
      </c>
      <c r="S1296" s="469">
        <f t="shared" si="114"/>
        <v>0</v>
      </c>
    </row>
    <row r="1297" spans="2:19" x14ac:dyDescent="0.35">
      <c r="B1297" s="80"/>
      <c r="C1297" s="119"/>
      <c r="D1297" s="119"/>
      <c r="E1297" s="84"/>
      <c r="F1297" s="119"/>
      <c r="G1297" s="120"/>
      <c r="H1297" s="41"/>
      <c r="I1297" s="41"/>
      <c r="J1297" s="82"/>
      <c r="K1297" s="290">
        <f t="shared" si="110"/>
        <v>0</v>
      </c>
      <c r="L1297" s="291">
        <f t="shared" si="111"/>
        <v>0</v>
      </c>
      <c r="M1297" s="290">
        <f>IF(P1297="x",0,IF(I1297&lt;(INDEX(Lookup!$U$2:$U$10,MATCH($D$43,Lookup!$S$2:$S$10,0))),0,ROUND(((_xlfn.DAYS(I1297,H1297)+1)*J1297)/7,0)))</f>
        <v>0</v>
      </c>
      <c r="N1297" s="408">
        <f t="shared" si="112"/>
        <v>0</v>
      </c>
      <c r="O1297" s="332"/>
      <c r="P1297" s="409"/>
      <c r="R1297" s="457">
        <f t="shared" si="113"/>
        <v>0</v>
      </c>
      <c r="S1297" s="469">
        <f t="shared" si="114"/>
        <v>0</v>
      </c>
    </row>
    <row r="1298" spans="2:19" x14ac:dyDescent="0.35">
      <c r="B1298" s="80"/>
      <c r="C1298" s="119"/>
      <c r="D1298" s="119"/>
      <c r="E1298" s="84"/>
      <c r="F1298" s="119"/>
      <c r="G1298" s="120"/>
      <c r="H1298" s="41"/>
      <c r="I1298" s="41"/>
      <c r="J1298" s="82"/>
      <c r="K1298" s="290">
        <f t="shared" si="110"/>
        <v>0</v>
      </c>
      <c r="L1298" s="291">
        <f t="shared" si="111"/>
        <v>0</v>
      </c>
      <c r="M1298" s="290">
        <f>IF(P1298="x",0,IF(I1298&lt;(INDEX(Lookup!$U$2:$U$10,MATCH($D$43,Lookup!$S$2:$S$10,0))),0,ROUND(((_xlfn.DAYS(I1298,H1298)+1)*J1298)/7,0)))</f>
        <v>0</v>
      </c>
      <c r="N1298" s="408">
        <f t="shared" si="112"/>
        <v>0</v>
      </c>
      <c r="O1298" s="332"/>
      <c r="P1298" s="409"/>
      <c r="R1298" s="457">
        <f t="shared" si="113"/>
        <v>0</v>
      </c>
      <c r="S1298" s="469">
        <f t="shared" si="114"/>
        <v>0</v>
      </c>
    </row>
    <row r="1299" spans="2:19" x14ac:dyDescent="0.35">
      <c r="B1299" s="80"/>
      <c r="C1299" s="119"/>
      <c r="D1299" s="119"/>
      <c r="E1299" s="84"/>
      <c r="F1299" s="119"/>
      <c r="G1299" s="120"/>
      <c r="H1299" s="41"/>
      <c r="I1299" s="41"/>
      <c r="J1299" s="82"/>
      <c r="K1299" s="290">
        <f t="shared" si="110"/>
        <v>0</v>
      </c>
      <c r="L1299" s="291">
        <f t="shared" si="111"/>
        <v>0</v>
      </c>
      <c r="M1299" s="290">
        <f>IF(P1299="x",0,IF(I1299&lt;(INDEX(Lookup!$U$2:$U$10,MATCH($D$43,Lookup!$S$2:$S$10,0))),0,ROUND(((_xlfn.DAYS(I1299,H1299)+1)*J1299)/7,0)))</f>
        <v>0</v>
      </c>
      <c r="N1299" s="408">
        <f t="shared" si="112"/>
        <v>0</v>
      </c>
      <c r="O1299" s="332"/>
      <c r="P1299" s="409"/>
      <c r="R1299" s="457">
        <f t="shared" si="113"/>
        <v>0</v>
      </c>
      <c r="S1299" s="469">
        <f t="shared" si="114"/>
        <v>0</v>
      </c>
    </row>
    <row r="1300" spans="2:19" x14ac:dyDescent="0.35">
      <c r="B1300" s="80"/>
      <c r="C1300" s="119"/>
      <c r="D1300" s="119"/>
      <c r="E1300" s="84"/>
      <c r="F1300" s="119"/>
      <c r="G1300" s="120"/>
      <c r="H1300" s="41"/>
      <c r="I1300" s="41"/>
      <c r="J1300" s="82"/>
      <c r="K1300" s="290">
        <f t="shared" si="110"/>
        <v>0</v>
      </c>
      <c r="L1300" s="291">
        <f t="shared" si="111"/>
        <v>0</v>
      </c>
      <c r="M1300" s="290">
        <f>IF(P1300="x",0,IF(I1300&lt;(INDEX(Lookup!$U$2:$U$10,MATCH($D$43,Lookup!$S$2:$S$10,0))),0,ROUND(((_xlfn.DAYS(I1300,H1300)+1)*J1300)/7,0)))</f>
        <v>0</v>
      </c>
      <c r="N1300" s="408">
        <f t="shared" si="112"/>
        <v>0</v>
      </c>
      <c r="O1300" s="332"/>
      <c r="P1300" s="409"/>
      <c r="R1300" s="457">
        <f t="shared" si="113"/>
        <v>0</v>
      </c>
      <c r="S1300" s="469">
        <f t="shared" si="114"/>
        <v>0</v>
      </c>
    </row>
    <row r="1301" spans="2:19" x14ac:dyDescent="0.35">
      <c r="B1301" s="80"/>
      <c r="C1301" s="119"/>
      <c r="D1301" s="119"/>
      <c r="E1301" s="84"/>
      <c r="F1301" s="119"/>
      <c r="G1301" s="120"/>
      <c r="H1301" s="41"/>
      <c r="I1301" s="41"/>
      <c r="J1301" s="82"/>
      <c r="K1301" s="290">
        <f t="shared" si="110"/>
        <v>0</v>
      </c>
      <c r="L1301" s="291">
        <f t="shared" si="111"/>
        <v>0</v>
      </c>
      <c r="M1301" s="290">
        <f>IF(P1301="x",0,IF(I1301&lt;(INDEX(Lookup!$U$2:$U$10,MATCH($D$43,Lookup!$S$2:$S$10,0))),0,ROUND(((_xlfn.DAYS(I1301,H1301)+1)*J1301)/7,0)))</f>
        <v>0</v>
      </c>
      <c r="N1301" s="408">
        <f t="shared" si="112"/>
        <v>0</v>
      </c>
      <c r="O1301" s="332"/>
      <c r="P1301" s="409"/>
      <c r="R1301" s="457">
        <f t="shared" si="113"/>
        <v>0</v>
      </c>
      <c r="S1301" s="469">
        <f t="shared" si="114"/>
        <v>0</v>
      </c>
    </row>
    <row r="1302" spans="2:19" x14ac:dyDescent="0.35">
      <c r="B1302" s="80"/>
      <c r="C1302" s="119"/>
      <c r="D1302" s="119"/>
      <c r="E1302" s="84"/>
      <c r="F1302" s="119"/>
      <c r="G1302" s="120"/>
      <c r="H1302" s="41"/>
      <c r="I1302" s="41"/>
      <c r="J1302" s="82"/>
      <c r="K1302" s="290">
        <f t="shared" si="110"/>
        <v>0</v>
      </c>
      <c r="L1302" s="291">
        <f t="shared" si="111"/>
        <v>0</v>
      </c>
      <c r="M1302" s="290">
        <f>IF(P1302="x",0,IF(I1302&lt;(INDEX(Lookup!$U$2:$U$10,MATCH($D$43,Lookup!$S$2:$S$10,0))),0,ROUND(((_xlfn.DAYS(I1302,H1302)+1)*J1302)/7,0)))</f>
        <v>0</v>
      </c>
      <c r="N1302" s="408">
        <f t="shared" si="112"/>
        <v>0</v>
      </c>
      <c r="O1302" s="332"/>
      <c r="P1302" s="409"/>
      <c r="R1302" s="457">
        <f t="shared" si="113"/>
        <v>0</v>
      </c>
      <c r="S1302" s="469">
        <f t="shared" si="114"/>
        <v>0</v>
      </c>
    </row>
    <row r="1303" spans="2:19" x14ac:dyDescent="0.35">
      <c r="B1303" s="80"/>
      <c r="C1303" s="119"/>
      <c r="D1303" s="119"/>
      <c r="E1303" s="84"/>
      <c r="F1303" s="119"/>
      <c r="G1303" s="120"/>
      <c r="H1303" s="41"/>
      <c r="I1303" s="41"/>
      <c r="J1303" s="82"/>
      <c r="K1303" s="290">
        <f t="shared" si="110"/>
        <v>0</v>
      </c>
      <c r="L1303" s="291">
        <f t="shared" si="111"/>
        <v>0</v>
      </c>
      <c r="M1303" s="290">
        <f>IF(P1303="x",0,IF(I1303&lt;(INDEX(Lookup!$U$2:$U$10,MATCH($D$43,Lookup!$S$2:$S$10,0))),0,ROUND(((_xlfn.DAYS(I1303,H1303)+1)*J1303)/7,0)))</f>
        <v>0</v>
      </c>
      <c r="N1303" s="408">
        <f t="shared" si="112"/>
        <v>0</v>
      </c>
      <c r="O1303" s="332"/>
      <c r="P1303" s="409"/>
      <c r="R1303" s="457">
        <f t="shared" si="113"/>
        <v>0</v>
      </c>
      <c r="S1303" s="469">
        <f t="shared" si="114"/>
        <v>0</v>
      </c>
    </row>
    <row r="1304" spans="2:19" x14ac:dyDescent="0.35">
      <c r="B1304" s="80"/>
      <c r="C1304" s="119"/>
      <c r="D1304" s="119"/>
      <c r="E1304" s="84"/>
      <c r="F1304" s="119"/>
      <c r="G1304" s="120"/>
      <c r="H1304" s="41"/>
      <c r="I1304" s="41"/>
      <c r="J1304" s="82"/>
      <c r="K1304" s="290">
        <f t="shared" si="110"/>
        <v>0</v>
      </c>
      <c r="L1304" s="291">
        <f t="shared" si="111"/>
        <v>0</v>
      </c>
      <c r="M1304" s="290">
        <f>IF(P1304="x",0,IF(I1304&lt;(INDEX(Lookup!$U$2:$U$10,MATCH($D$43,Lookup!$S$2:$S$10,0))),0,ROUND(((_xlfn.DAYS(I1304,H1304)+1)*J1304)/7,0)))</f>
        <v>0</v>
      </c>
      <c r="N1304" s="408">
        <f t="shared" si="112"/>
        <v>0</v>
      </c>
      <c r="O1304" s="332"/>
      <c r="P1304" s="409"/>
      <c r="R1304" s="457">
        <f t="shared" si="113"/>
        <v>0</v>
      </c>
      <c r="S1304" s="469">
        <f t="shared" si="114"/>
        <v>0</v>
      </c>
    </row>
    <row r="1305" spans="2:19" x14ac:dyDescent="0.35">
      <c r="B1305" s="80"/>
      <c r="C1305" s="119"/>
      <c r="D1305" s="119"/>
      <c r="E1305" s="84"/>
      <c r="F1305" s="119"/>
      <c r="G1305" s="120"/>
      <c r="H1305" s="41"/>
      <c r="I1305" s="41"/>
      <c r="J1305" s="82"/>
      <c r="K1305" s="290">
        <f t="shared" si="110"/>
        <v>0</v>
      </c>
      <c r="L1305" s="291">
        <f t="shared" si="111"/>
        <v>0</v>
      </c>
      <c r="M1305" s="290">
        <f>IF(P1305="x",0,IF(I1305&lt;(INDEX(Lookup!$U$2:$U$10,MATCH($D$43,Lookup!$S$2:$S$10,0))),0,ROUND(((_xlfn.DAYS(I1305,H1305)+1)*J1305)/7,0)))</f>
        <v>0</v>
      </c>
      <c r="N1305" s="408">
        <f t="shared" si="112"/>
        <v>0</v>
      </c>
      <c r="O1305" s="332"/>
      <c r="P1305" s="409"/>
      <c r="R1305" s="457">
        <f t="shared" si="113"/>
        <v>0</v>
      </c>
      <c r="S1305" s="469">
        <f t="shared" si="114"/>
        <v>0</v>
      </c>
    </row>
    <row r="1306" spans="2:19" x14ac:dyDescent="0.35">
      <c r="B1306" s="80"/>
      <c r="C1306" s="119"/>
      <c r="D1306" s="119"/>
      <c r="E1306" s="84"/>
      <c r="F1306" s="119"/>
      <c r="G1306" s="120"/>
      <c r="H1306" s="41"/>
      <c r="I1306" s="41"/>
      <c r="J1306" s="82"/>
      <c r="K1306" s="290">
        <f t="shared" si="110"/>
        <v>0</v>
      </c>
      <c r="L1306" s="291">
        <f t="shared" si="111"/>
        <v>0</v>
      </c>
      <c r="M1306" s="290">
        <f>IF(P1306="x",0,IF(I1306&lt;(INDEX(Lookup!$U$2:$U$10,MATCH($D$43,Lookup!$S$2:$S$10,0))),0,ROUND(((_xlfn.DAYS(I1306,H1306)+1)*J1306)/7,0)))</f>
        <v>0</v>
      </c>
      <c r="N1306" s="408">
        <f t="shared" si="112"/>
        <v>0</v>
      </c>
      <c r="O1306" s="332"/>
      <c r="P1306" s="409"/>
      <c r="R1306" s="457">
        <f t="shared" si="113"/>
        <v>0</v>
      </c>
      <c r="S1306" s="469">
        <f t="shared" si="114"/>
        <v>0</v>
      </c>
    </row>
    <row r="1307" spans="2:19" x14ac:dyDescent="0.35">
      <c r="B1307" s="80"/>
      <c r="C1307" s="119"/>
      <c r="D1307" s="119"/>
      <c r="E1307" s="84"/>
      <c r="F1307" s="119"/>
      <c r="G1307" s="120"/>
      <c r="H1307" s="41"/>
      <c r="I1307" s="41"/>
      <c r="J1307" s="82"/>
      <c r="K1307" s="290">
        <f t="shared" si="110"/>
        <v>0</v>
      </c>
      <c r="L1307" s="291">
        <f t="shared" si="111"/>
        <v>0</v>
      </c>
      <c r="M1307" s="290">
        <f>IF(P1307="x",0,IF(I1307&lt;(INDEX(Lookup!$U$2:$U$10,MATCH($D$43,Lookup!$S$2:$S$10,0))),0,ROUND(((_xlfn.DAYS(I1307,H1307)+1)*J1307)/7,0)))</f>
        <v>0</v>
      </c>
      <c r="N1307" s="408">
        <f t="shared" si="112"/>
        <v>0</v>
      </c>
      <c r="O1307" s="332"/>
      <c r="P1307" s="409"/>
      <c r="R1307" s="457">
        <f t="shared" si="113"/>
        <v>0</v>
      </c>
      <c r="S1307" s="469">
        <f t="shared" si="114"/>
        <v>0</v>
      </c>
    </row>
    <row r="1308" spans="2:19" x14ac:dyDescent="0.35">
      <c r="B1308" s="80"/>
      <c r="C1308" s="119"/>
      <c r="D1308" s="119"/>
      <c r="E1308" s="84"/>
      <c r="F1308" s="119"/>
      <c r="G1308" s="120"/>
      <c r="H1308" s="41"/>
      <c r="I1308" s="41"/>
      <c r="J1308" s="82"/>
      <c r="K1308" s="290">
        <f t="shared" si="110"/>
        <v>0</v>
      </c>
      <c r="L1308" s="291">
        <f t="shared" si="111"/>
        <v>0</v>
      </c>
      <c r="M1308" s="290">
        <f>IF(P1308="x",0,IF(I1308&lt;(INDEX(Lookup!$U$2:$U$10,MATCH($D$43,Lookup!$S$2:$S$10,0))),0,ROUND(((_xlfn.DAYS(I1308,H1308)+1)*J1308)/7,0)))</f>
        <v>0</v>
      </c>
      <c r="N1308" s="408">
        <f t="shared" si="112"/>
        <v>0</v>
      </c>
      <c r="O1308" s="332"/>
      <c r="P1308" s="409"/>
      <c r="R1308" s="457">
        <f t="shared" si="113"/>
        <v>0</v>
      </c>
      <c r="S1308" s="469">
        <f t="shared" si="114"/>
        <v>0</v>
      </c>
    </row>
    <row r="1309" spans="2:19" x14ac:dyDescent="0.35">
      <c r="B1309" s="80"/>
      <c r="C1309" s="119"/>
      <c r="D1309" s="119"/>
      <c r="E1309" s="84"/>
      <c r="F1309" s="119"/>
      <c r="G1309" s="120"/>
      <c r="H1309" s="41"/>
      <c r="I1309" s="41"/>
      <c r="J1309" s="82"/>
      <c r="K1309" s="290">
        <f t="shared" si="110"/>
        <v>0</v>
      </c>
      <c r="L1309" s="291">
        <f t="shared" si="111"/>
        <v>0</v>
      </c>
      <c r="M1309" s="290">
        <f>IF(P1309="x",0,IF(I1309&lt;(INDEX(Lookup!$U$2:$U$10,MATCH($D$43,Lookup!$S$2:$S$10,0))),0,ROUND(((_xlfn.DAYS(I1309,H1309)+1)*J1309)/7,0)))</f>
        <v>0</v>
      </c>
      <c r="N1309" s="408">
        <f t="shared" si="112"/>
        <v>0</v>
      </c>
      <c r="O1309" s="332"/>
      <c r="P1309" s="409"/>
      <c r="R1309" s="457">
        <f t="shared" si="113"/>
        <v>0</v>
      </c>
      <c r="S1309" s="469">
        <f t="shared" si="114"/>
        <v>0</v>
      </c>
    </row>
    <row r="1310" spans="2:19" x14ac:dyDescent="0.35">
      <c r="B1310" s="80"/>
      <c r="C1310" s="119"/>
      <c r="D1310" s="119"/>
      <c r="E1310" s="84"/>
      <c r="F1310" s="119"/>
      <c r="G1310" s="120"/>
      <c r="H1310" s="41"/>
      <c r="I1310" s="41"/>
      <c r="J1310" s="82"/>
      <c r="K1310" s="290">
        <f t="shared" si="110"/>
        <v>0</v>
      </c>
      <c r="L1310" s="291">
        <f t="shared" si="111"/>
        <v>0</v>
      </c>
      <c r="M1310" s="290">
        <f>IF(P1310="x",0,IF(I1310&lt;(INDEX(Lookup!$U$2:$U$10,MATCH($D$43,Lookup!$S$2:$S$10,0))),0,ROUND(((_xlfn.DAYS(I1310,H1310)+1)*J1310)/7,0)))</f>
        <v>0</v>
      </c>
      <c r="N1310" s="408">
        <f t="shared" si="112"/>
        <v>0</v>
      </c>
      <c r="O1310" s="332"/>
      <c r="P1310" s="409"/>
      <c r="R1310" s="457">
        <f t="shared" si="113"/>
        <v>0</v>
      </c>
      <c r="S1310" s="469">
        <f t="shared" si="114"/>
        <v>0</v>
      </c>
    </row>
    <row r="1311" spans="2:19" x14ac:dyDescent="0.35">
      <c r="B1311" s="80"/>
      <c r="C1311" s="119"/>
      <c r="D1311" s="119"/>
      <c r="E1311" s="84"/>
      <c r="F1311" s="119"/>
      <c r="G1311" s="120"/>
      <c r="H1311" s="41"/>
      <c r="I1311" s="41"/>
      <c r="J1311" s="82"/>
      <c r="K1311" s="290">
        <f t="shared" si="110"/>
        <v>0</v>
      </c>
      <c r="L1311" s="291">
        <f t="shared" si="111"/>
        <v>0</v>
      </c>
      <c r="M1311" s="290">
        <f>IF(P1311="x",0,IF(I1311&lt;(INDEX(Lookup!$U$2:$U$10,MATCH($D$43,Lookup!$S$2:$S$10,0))),0,ROUND(((_xlfn.DAYS(I1311,H1311)+1)*J1311)/7,0)))</f>
        <v>0</v>
      </c>
      <c r="N1311" s="408">
        <f t="shared" si="112"/>
        <v>0</v>
      </c>
      <c r="O1311" s="332"/>
      <c r="P1311" s="409"/>
      <c r="R1311" s="457">
        <f t="shared" si="113"/>
        <v>0</v>
      </c>
      <c r="S1311" s="469">
        <f t="shared" si="114"/>
        <v>0</v>
      </c>
    </row>
    <row r="1312" spans="2:19" x14ac:dyDescent="0.35">
      <c r="B1312" s="80"/>
      <c r="C1312" s="119"/>
      <c r="D1312" s="119"/>
      <c r="E1312" s="84"/>
      <c r="F1312" s="119"/>
      <c r="G1312" s="120"/>
      <c r="H1312" s="41"/>
      <c r="I1312" s="41"/>
      <c r="J1312" s="82"/>
      <c r="K1312" s="290">
        <f t="shared" si="110"/>
        <v>0</v>
      </c>
      <c r="L1312" s="291">
        <f t="shared" si="111"/>
        <v>0</v>
      </c>
      <c r="M1312" s="290">
        <f>IF(P1312="x",0,IF(I1312&lt;(INDEX(Lookup!$U$2:$U$10,MATCH($D$43,Lookup!$S$2:$S$10,0))),0,ROUND(((_xlfn.DAYS(I1312,H1312)+1)*J1312)/7,0)))</f>
        <v>0</v>
      </c>
      <c r="N1312" s="408">
        <f t="shared" si="112"/>
        <v>0</v>
      </c>
      <c r="O1312" s="332"/>
      <c r="P1312" s="409"/>
      <c r="R1312" s="457">
        <f t="shared" si="113"/>
        <v>0</v>
      </c>
      <c r="S1312" s="469">
        <f t="shared" si="114"/>
        <v>0</v>
      </c>
    </row>
    <row r="1313" spans="2:19" x14ac:dyDescent="0.35">
      <c r="B1313" s="80"/>
      <c r="C1313" s="119"/>
      <c r="D1313" s="119"/>
      <c r="E1313" s="84"/>
      <c r="F1313" s="119"/>
      <c r="G1313" s="120"/>
      <c r="H1313" s="41"/>
      <c r="I1313" s="41"/>
      <c r="J1313" s="82"/>
      <c r="K1313" s="290">
        <f t="shared" si="110"/>
        <v>0</v>
      </c>
      <c r="L1313" s="291">
        <f t="shared" si="111"/>
        <v>0</v>
      </c>
      <c r="M1313" s="290">
        <f>IF(P1313="x",0,IF(I1313&lt;(INDEX(Lookup!$U$2:$U$10,MATCH($D$43,Lookup!$S$2:$S$10,0))),0,ROUND(((_xlfn.DAYS(I1313,H1313)+1)*J1313)/7,0)))</f>
        <v>0</v>
      </c>
      <c r="N1313" s="408">
        <f t="shared" si="112"/>
        <v>0</v>
      </c>
      <c r="O1313" s="332"/>
      <c r="P1313" s="409"/>
      <c r="R1313" s="457">
        <f t="shared" si="113"/>
        <v>0</v>
      </c>
      <c r="S1313" s="469">
        <f t="shared" si="114"/>
        <v>0</v>
      </c>
    </row>
    <row r="1314" spans="2:19" x14ac:dyDescent="0.35">
      <c r="B1314" s="80"/>
      <c r="C1314" s="119"/>
      <c r="D1314" s="119"/>
      <c r="E1314" s="84"/>
      <c r="F1314" s="119"/>
      <c r="G1314" s="120"/>
      <c r="H1314" s="41"/>
      <c r="I1314" s="41"/>
      <c r="J1314" s="82"/>
      <c r="K1314" s="290">
        <f t="shared" si="110"/>
        <v>0</v>
      </c>
      <c r="L1314" s="291">
        <f t="shared" si="111"/>
        <v>0</v>
      </c>
      <c r="M1314" s="290">
        <f>IF(P1314="x",0,IF(I1314&lt;(INDEX(Lookup!$U$2:$U$10,MATCH($D$43,Lookup!$S$2:$S$10,0))),0,ROUND(((_xlfn.DAYS(I1314,H1314)+1)*J1314)/7,0)))</f>
        <v>0</v>
      </c>
      <c r="N1314" s="408">
        <f t="shared" si="112"/>
        <v>0</v>
      </c>
      <c r="O1314" s="332"/>
      <c r="P1314" s="409"/>
      <c r="R1314" s="457">
        <f t="shared" si="113"/>
        <v>0</v>
      </c>
      <c r="S1314" s="469">
        <f t="shared" si="114"/>
        <v>0</v>
      </c>
    </row>
    <row r="1315" spans="2:19" x14ac:dyDescent="0.35">
      <c r="B1315" s="80"/>
      <c r="C1315" s="119"/>
      <c r="D1315" s="119"/>
      <c r="E1315" s="84"/>
      <c r="F1315" s="119"/>
      <c r="G1315" s="120"/>
      <c r="H1315" s="41"/>
      <c r="I1315" s="41"/>
      <c r="J1315" s="82"/>
      <c r="K1315" s="290">
        <f t="shared" si="110"/>
        <v>0</v>
      </c>
      <c r="L1315" s="291">
        <f t="shared" si="111"/>
        <v>0</v>
      </c>
      <c r="M1315" s="290">
        <f>IF(P1315="x",0,IF(I1315&lt;(INDEX(Lookup!$U$2:$U$10,MATCH($D$43,Lookup!$S$2:$S$10,0))),0,ROUND(((_xlfn.DAYS(I1315,H1315)+1)*J1315)/7,0)))</f>
        <v>0</v>
      </c>
      <c r="N1315" s="408">
        <f t="shared" si="112"/>
        <v>0</v>
      </c>
      <c r="O1315" s="332"/>
      <c r="P1315" s="409"/>
      <c r="R1315" s="457">
        <f t="shared" si="113"/>
        <v>0</v>
      </c>
      <c r="S1315" s="469">
        <f t="shared" si="114"/>
        <v>0</v>
      </c>
    </row>
    <row r="1316" spans="2:19" x14ac:dyDescent="0.35">
      <c r="B1316" s="80"/>
      <c r="C1316" s="119"/>
      <c r="D1316" s="119"/>
      <c r="E1316" s="84"/>
      <c r="F1316" s="119"/>
      <c r="G1316" s="120"/>
      <c r="H1316" s="41"/>
      <c r="I1316" s="41"/>
      <c r="J1316" s="82"/>
      <c r="K1316" s="290">
        <f t="shared" si="110"/>
        <v>0</v>
      </c>
      <c r="L1316" s="291">
        <f t="shared" si="111"/>
        <v>0</v>
      </c>
      <c r="M1316" s="290">
        <f>IF(P1316="x",0,IF(I1316&lt;(INDEX(Lookup!$U$2:$U$10,MATCH($D$43,Lookup!$S$2:$S$10,0))),0,ROUND(((_xlfn.DAYS(I1316,H1316)+1)*J1316)/7,0)))</f>
        <v>0</v>
      </c>
      <c r="N1316" s="408">
        <f t="shared" si="112"/>
        <v>0</v>
      </c>
      <c r="O1316" s="332"/>
      <c r="P1316" s="409"/>
      <c r="R1316" s="457">
        <f t="shared" si="113"/>
        <v>0</v>
      </c>
      <c r="S1316" s="469">
        <f t="shared" si="114"/>
        <v>0</v>
      </c>
    </row>
    <row r="1317" spans="2:19" x14ac:dyDescent="0.35">
      <c r="B1317" s="80"/>
      <c r="C1317" s="119"/>
      <c r="D1317" s="119"/>
      <c r="E1317" s="84"/>
      <c r="F1317" s="119"/>
      <c r="G1317" s="120"/>
      <c r="H1317" s="41"/>
      <c r="I1317" s="41"/>
      <c r="J1317" s="82"/>
      <c r="K1317" s="290">
        <f t="shared" si="110"/>
        <v>0</v>
      </c>
      <c r="L1317" s="291">
        <f t="shared" si="111"/>
        <v>0</v>
      </c>
      <c r="M1317" s="290">
        <f>IF(P1317="x",0,IF(I1317&lt;(INDEX(Lookup!$U$2:$U$10,MATCH($D$43,Lookup!$S$2:$S$10,0))),0,ROUND(((_xlfn.DAYS(I1317,H1317)+1)*J1317)/7,0)))</f>
        <v>0</v>
      </c>
      <c r="N1317" s="408">
        <f t="shared" si="112"/>
        <v>0</v>
      </c>
      <c r="O1317" s="332"/>
      <c r="P1317" s="409"/>
      <c r="R1317" s="457">
        <f t="shared" si="113"/>
        <v>0</v>
      </c>
      <c r="S1317" s="469">
        <f t="shared" si="114"/>
        <v>0</v>
      </c>
    </row>
    <row r="1318" spans="2:19" x14ac:dyDescent="0.35">
      <c r="B1318" s="80"/>
      <c r="C1318" s="119"/>
      <c r="D1318" s="119"/>
      <c r="E1318" s="84"/>
      <c r="F1318" s="119"/>
      <c r="G1318" s="120"/>
      <c r="H1318" s="41"/>
      <c r="I1318" s="41"/>
      <c r="J1318" s="82"/>
      <c r="K1318" s="290">
        <f t="shared" si="110"/>
        <v>0</v>
      </c>
      <c r="L1318" s="291">
        <f t="shared" si="111"/>
        <v>0</v>
      </c>
      <c r="M1318" s="290">
        <f>IF(P1318="x",0,IF(I1318&lt;(INDEX(Lookup!$U$2:$U$10,MATCH($D$43,Lookup!$S$2:$S$10,0))),0,ROUND(((_xlfn.DAYS(I1318,H1318)+1)*J1318)/7,0)))</f>
        <v>0</v>
      </c>
      <c r="N1318" s="408">
        <f t="shared" si="112"/>
        <v>0</v>
      </c>
      <c r="O1318" s="332"/>
      <c r="P1318" s="409"/>
      <c r="R1318" s="457">
        <f t="shared" si="113"/>
        <v>0</v>
      </c>
      <c r="S1318" s="469">
        <f t="shared" si="114"/>
        <v>0</v>
      </c>
    </row>
    <row r="1319" spans="2:19" x14ac:dyDescent="0.35">
      <c r="B1319" s="80"/>
      <c r="C1319" s="119"/>
      <c r="D1319" s="119"/>
      <c r="E1319" s="84"/>
      <c r="F1319" s="119"/>
      <c r="G1319" s="120"/>
      <c r="H1319" s="41"/>
      <c r="I1319" s="41"/>
      <c r="J1319" s="82"/>
      <c r="K1319" s="290">
        <f t="shared" si="110"/>
        <v>0</v>
      </c>
      <c r="L1319" s="291">
        <f t="shared" si="111"/>
        <v>0</v>
      </c>
      <c r="M1319" s="290">
        <f>IF(P1319="x",0,IF(I1319&lt;(INDEX(Lookup!$U$2:$U$10,MATCH($D$43,Lookup!$S$2:$S$10,0))),0,ROUND(((_xlfn.DAYS(I1319,H1319)+1)*J1319)/7,0)))</f>
        <v>0</v>
      </c>
      <c r="N1319" s="408">
        <f t="shared" si="112"/>
        <v>0</v>
      </c>
      <c r="O1319" s="332"/>
      <c r="P1319" s="409"/>
      <c r="R1319" s="457">
        <f t="shared" si="113"/>
        <v>0</v>
      </c>
      <c r="S1319" s="469">
        <f t="shared" si="114"/>
        <v>0</v>
      </c>
    </row>
    <row r="1320" spans="2:19" x14ac:dyDescent="0.35">
      <c r="B1320" s="80"/>
      <c r="C1320" s="119"/>
      <c r="D1320" s="119"/>
      <c r="E1320" s="84"/>
      <c r="F1320" s="119"/>
      <c r="G1320" s="120"/>
      <c r="H1320" s="41"/>
      <c r="I1320" s="41"/>
      <c r="J1320" s="82"/>
      <c r="K1320" s="290">
        <f t="shared" si="110"/>
        <v>0</v>
      </c>
      <c r="L1320" s="291">
        <f t="shared" si="111"/>
        <v>0</v>
      </c>
      <c r="M1320" s="290">
        <f>IF(P1320="x",0,IF(I1320&lt;(INDEX(Lookup!$U$2:$U$10,MATCH($D$43,Lookup!$S$2:$S$10,0))),0,ROUND(((_xlfn.DAYS(I1320,H1320)+1)*J1320)/7,0)))</f>
        <v>0</v>
      </c>
      <c r="N1320" s="408">
        <f t="shared" si="112"/>
        <v>0</v>
      </c>
      <c r="O1320" s="332"/>
      <c r="P1320" s="409"/>
      <c r="R1320" s="457">
        <f t="shared" si="113"/>
        <v>0</v>
      </c>
      <c r="S1320" s="469">
        <f t="shared" si="114"/>
        <v>0</v>
      </c>
    </row>
    <row r="1321" spans="2:19" x14ac:dyDescent="0.35">
      <c r="B1321" s="80"/>
      <c r="C1321" s="119"/>
      <c r="D1321" s="119"/>
      <c r="E1321" s="84"/>
      <c r="F1321" s="119"/>
      <c r="G1321" s="120"/>
      <c r="H1321" s="41"/>
      <c r="I1321" s="41"/>
      <c r="J1321" s="82"/>
      <c r="K1321" s="290">
        <f t="shared" si="110"/>
        <v>0</v>
      </c>
      <c r="L1321" s="291">
        <f t="shared" si="111"/>
        <v>0</v>
      </c>
      <c r="M1321" s="290">
        <f>IF(P1321="x",0,IF(I1321&lt;(INDEX(Lookup!$U$2:$U$10,MATCH($D$43,Lookup!$S$2:$S$10,0))),0,ROUND(((_xlfn.DAYS(I1321,H1321)+1)*J1321)/7,0)))</f>
        <v>0</v>
      </c>
      <c r="N1321" s="408">
        <f t="shared" si="112"/>
        <v>0</v>
      </c>
      <c r="O1321" s="332"/>
      <c r="P1321" s="409"/>
      <c r="R1321" s="457">
        <f t="shared" si="113"/>
        <v>0</v>
      </c>
      <c r="S1321" s="469">
        <f t="shared" si="114"/>
        <v>0</v>
      </c>
    </row>
    <row r="1322" spans="2:19" x14ac:dyDescent="0.35">
      <c r="B1322" s="80"/>
      <c r="C1322" s="119"/>
      <c r="D1322" s="119"/>
      <c r="E1322" s="84"/>
      <c r="F1322" s="119"/>
      <c r="G1322" s="120"/>
      <c r="H1322" s="41"/>
      <c r="I1322" s="41"/>
      <c r="J1322" s="82"/>
      <c r="K1322" s="290">
        <f t="shared" si="110"/>
        <v>0</v>
      </c>
      <c r="L1322" s="291">
        <f t="shared" si="111"/>
        <v>0</v>
      </c>
      <c r="M1322" s="290">
        <f>IF(P1322="x",0,IF(I1322&lt;(INDEX(Lookup!$U$2:$U$10,MATCH($D$43,Lookup!$S$2:$S$10,0))),0,ROUND(((_xlfn.DAYS(I1322,H1322)+1)*J1322)/7,0)))</f>
        <v>0</v>
      </c>
      <c r="N1322" s="408">
        <f t="shared" si="112"/>
        <v>0</v>
      </c>
      <c r="O1322" s="332"/>
      <c r="P1322" s="409"/>
      <c r="R1322" s="457">
        <f t="shared" si="113"/>
        <v>0</v>
      </c>
      <c r="S1322" s="469">
        <f t="shared" si="114"/>
        <v>0</v>
      </c>
    </row>
    <row r="1323" spans="2:19" x14ac:dyDescent="0.35">
      <c r="B1323" s="80"/>
      <c r="C1323" s="119"/>
      <c r="D1323" s="119"/>
      <c r="E1323" s="84"/>
      <c r="F1323" s="119"/>
      <c r="G1323" s="120"/>
      <c r="H1323" s="41"/>
      <c r="I1323" s="41"/>
      <c r="J1323" s="82"/>
      <c r="K1323" s="290">
        <f t="shared" si="110"/>
        <v>0</v>
      </c>
      <c r="L1323" s="291">
        <f t="shared" si="111"/>
        <v>0</v>
      </c>
      <c r="M1323" s="290">
        <f>IF(P1323="x",0,IF(I1323&lt;(INDEX(Lookup!$U$2:$U$10,MATCH($D$43,Lookup!$S$2:$S$10,0))),0,ROUND(((_xlfn.DAYS(I1323,H1323)+1)*J1323)/7,0)))</f>
        <v>0</v>
      </c>
      <c r="N1323" s="408">
        <f t="shared" si="112"/>
        <v>0</v>
      </c>
      <c r="O1323" s="332"/>
      <c r="P1323" s="409"/>
      <c r="R1323" s="457">
        <f t="shared" si="113"/>
        <v>0</v>
      </c>
      <c r="S1323" s="469">
        <f t="shared" si="114"/>
        <v>0</v>
      </c>
    </row>
    <row r="1324" spans="2:19" x14ac:dyDescent="0.35">
      <c r="B1324" s="80"/>
      <c r="C1324" s="119"/>
      <c r="D1324" s="119"/>
      <c r="E1324" s="84"/>
      <c r="F1324" s="119"/>
      <c r="G1324" s="120"/>
      <c r="H1324" s="41"/>
      <c r="I1324" s="41"/>
      <c r="J1324" s="82"/>
      <c r="K1324" s="290">
        <f t="shared" si="110"/>
        <v>0</v>
      </c>
      <c r="L1324" s="291">
        <f t="shared" si="111"/>
        <v>0</v>
      </c>
      <c r="M1324" s="290">
        <f>IF(P1324="x",0,IF(I1324&lt;(INDEX(Lookup!$U$2:$U$10,MATCH($D$43,Lookup!$S$2:$S$10,0))),0,ROUND(((_xlfn.DAYS(I1324,H1324)+1)*J1324)/7,0)))</f>
        <v>0</v>
      </c>
      <c r="N1324" s="408">
        <f t="shared" si="112"/>
        <v>0</v>
      </c>
      <c r="O1324" s="332"/>
      <c r="P1324" s="409"/>
      <c r="R1324" s="457">
        <f t="shared" si="113"/>
        <v>0</v>
      </c>
      <c r="S1324" s="469">
        <f t="shared" si="114"/>
        <v>0</v>
      </c>
    </row>
    <row r="1325" spans="2:19" x14ac:dyDescent="0.35">
      <c r="B1325" s="80"/>
      <c r="C1325" s="119"/>
      <c r="D1325" s="119"/>
      <c r="E1325" s="84"/>
      <c r="F1325" s="119"/>
      <c r="G1325" s="120"/>
      <c r="H1325" s="41"/>
      <c r="I1325" s="41"/>
      <c r="J1325" s="82"/>
      <c r="K1325" s="290">
        <f t="shared" si="110"/>
        <v>0</v>
      </c>
      <c r="L1325" s="291">
        <f t="shared" si="111"/>
        <v>0</v>
      </c>
      <c r="M1325" s="290">
        <f>IF(P1325="x",0,IF(I1325&lt;(INDEX(Lookup!$U$2:$U$10,MATCH($D$43,Lookup!$S$2:$S$10,0))),0,ROUND(((_xlfn.DAYS(I1325,H1325)+1)*J1325)/7,0)))</f>
        <v>0</v>
      </c>
      <c r="N1325" s="408">
        <f t="shared" si="112"/>
        <v>0</v>
      </c>
      <c r="O1325" s="332"/>
      <c r="P1325" s="409"/>
      <c r="R1325" s="457">
        <f t="shared" si="113"/>
        <v>0</v>
      </c>
      <c r="S1325" s="469">
        <f t="shared" si="114"/>
        <v>0</v>
      </c>
    </row>
    <row r="1326" spans="2:19" x14ac:dyDescent="0.35">
      <c r="B1326" s="80"/>
      <c r="C1326" s="119"/>
      <c r="D1326" s="119"/>
      <c r="E1326" s="84"/>
      <c r="F1326" s="119"/>
      <c r="G1326" s="120"/>
      <c r="H1326" s="41"/>
      <c r="I1326" s="41"/>
      <c r="J1326" s="82"/>
      <c r="K1326" s="290">
        <f t="shared" si="110"/>
        <v>0</v>
      </c>
      <c r="L1326" s="291">
        <f t="shared" si="111"/>
        <v>0</v>
      </c>
      <c r="M1326" s="290">
        <f>IF(P1326="x",0,IF(I1326&lt;(INDEX(Lookup!$U$2:$U$10,MATCH($D$43,Lookup!$S$2:$S$10,0))),0,ROUND(((_xlfn.DAYS(I1326,H1326)+1)*J1326)/7,0)))</f>
        <v>0</v>
      </c>
      <c r="N1326" s="408">
        <f t="shared" si="112"/>
        <v>0</v>
      </c>
      <c r="O1326" s="332"/>
      <c r="P1326" s="409"/>
      <c r="R1326" s="457">
        <f t="shared" si="113"/>
        <v>0</v>
      </c>
      <c r="S1326" s="469">
        <f t="shared" si="114"/>
        <v>0</v>
      </c>
    </row>
    <row r="1327" spans="2:19" x14ac:dyDescent="0.35">
      <c r="B1327" s="80"/>
      <c r="C1327" s="119"/>
      <c r="D1327" s="119"/>
      <c r="E1327" s="84"/>
      <c r="F1327" s="119"/>
      <c r="G1327" s="120"/>
      <c r="H1327" s="41"/>
      <c r="I1327" s="41"/>
      <c r="J1327" s="82"/>
      <c r="K1327" s="290">
        <f t="shared" ref="K1327:K1390" si="115">ROUND(((_xlfn.DAYS(I1327,H1327)+1)*J1327)/7,0)</f>
        <v>0</v>
      </c>
      <c r="L1327" s="291">
        <f t="shared" ref="L1327:L1390" si="116">K1327*$K$6</f>
        <v>0</v>
      </c>
      <c r="M1327" s="290">
        <f>IF(P1327="x",0,IF(I1327&lt;(INDEX(Lookup!$U$2:$U$10,MATCH($D$43,Lookup!$S$2:$S$10,0))),0,ROUND(((_xlfn.DAYS(I1327,H1327)+1)*J1327)/7,0)))</f>
        <v>0</v>
      </c>
      <c r="N1327" s="408">
        <f t="shared" ref="N1327:N1390" si="117">M1327*$K$6</f>
        <v>0</v>
      </c>
      <c r="O1327" s="332"/>
      <c r="P1327" s="409"/>
      <c r="R1327" s="457">
        <f t="shared" ref="R1327:R1390" si="118">L1327*$I$30</f>
        <v>0</v>
      </c>
      <c r="S1327" s="469">
        <f t="shared" ref="S1327:S1390" si="119">N1327*$I$40</f>
        <v>0</v>
      </c>
    </row>
    <row r="1328" spans="2:19" x14ac:dyDescent="0.35">
      <c r="B1328" s="80"/>
      <c r="C1328" s="119"/>
      <c r="D1328" s="119"/>
      <c r="E1328" s="84"/>
      <c r="F1328" s="119"/>
      <c r="G1328" s="120"/>
      <c r="H1328" s="41"/>
      <c r="I1328" s="41"/>
      <c r="J1328" s="82"/>
      <c r="K1328" s="290">
        <f t="shared" si="115"/>
        <v>0</v>
      </c>
      <c r="L1328" s="291">
        <f t="shared" si="116"/>
        <v>0</v>
      </c>
      <c r="M1328" s="290">
        <f>IF(P1328="x",0,IF(I1328&lt;(INDEX(Lookup!$U$2:$U$10,MATCH($D$43,Lookup!$S$2:$S$10,0))),0,ROUND(((_xlfn.DAYS(I1328,H1328)+1)*J1328)/7,0)))</f>
        <v>0</v>
      </c>
      <c r="N1328" s="408">
        <f t="shared" si="117"/>
        <v>0</v>
      </c>
      <c r="O1328" s="332"/>
      <c r="P1328" s="409"/>
      <c r="R1328" s="457">
        <f t="shared" si="118"/>
        <v>0</v>
      </c>
      <c r="S1328" s="469">
        <f t="shared" si="119"/>
        <v>0</v>
      </c>
    </row>
    <row r="1329" spans="2:19" x14ac:dyDescent="0.35">
      <c r="B1329" s="80"/>
      <c r="C1329" s="119"/>
      <c r="D1329" s="119"/>
      <c r="E1329" s="84"/>
      <c r="F1329" s="119"/>
      <c r="G1329" s="120"/>
      <c r="H1329" s="41"/>
      <c r="I1329" s="41"/>
      <c r="J1329" s="82"/>
      <c r="K1329" s="290">
        <f t="shared" si="115"/>
        <v>0</v>
      </c>
      <c r="L1329" s="291">
        <f t="shared" si="116"/>
        <v>0</v>
      </c>
      <c r="M1329" s="290">
        <f>IF(P1329="x",0,IF(I1329&lt;(INDEX(Lookup!$U$2:$U$10,MATCH($D$43,Lookup!$S$2:$S$10,0))),0,ROUND(((_xlfn.DAYS(I1329,H1329)+1)*J1329)/7,0)))</f>
        <v>0</v>
      </c>
      <c r="N1329" s="408">
        <f t="shared" si="117"/>
        <v>0</v>
      </c>
      <c r="O1329" s="332"/>
      <c r="P1329" s="409"/>
      <c r="R1329" s="457">
        <f t="shared" si="118"/>
        <v>0</v>
      </c>
      <c r="S1329" s="469">
        <f t="shared" si="119"/>
        <v>0</v>
      </c>
    </row>
    <row r="1330" spans="2:19" x14ac:dyDescent="0.35">
      <c r="B1330" s="80"/>
      <c r="C1330" s="119"/>
      <c r="D1330" s="119"/>
      <c r="E1330" s="84"/>
      <c r="F1330" s="119"/>
      <c r="G1330" s="120"/>
      <c r="H1330" s="41"/>
      <c r="I1330" s="41"/>
      <c r="J1330" s="82"/>
      <c r="K1330" s="290">
        <f t="shared" si="115"/>
        <v>0</v>
      </c>
      <c r="L1330" s="291">
        <f t="shared" si="116"/>
        <v>0</v>
      </c>
      <c r="M1330" s="290">
        <f>IF(P1330="x",0,IF(I1330&lt;(INDEX(Lookup!$U$2:$U$10,MATCH($D$43,Lookup!$S$2:$S$10,0))),0,ROUND(((_xlfn.DAYS(I1330,H1330)+1)*J1330)/7,0)))</f>
        <v>0</v>
      </c>
      <c r="N1330" s="408">
        <f t="shared" si="117"/>
        <v>0</v>
      </c>
      <c r="O1330" s="332"/>
      <c r="P1330" s="409"/>
      <c r="R1330" s="457">
        <f t="shared" si="118"/>
        <v>0</v>
      </c>
      <c r="S1330" s="469">
        <f t="shared" si="119"/>
        <v>0</v>
      </c>
    </row>
    <row r="1331" spans="2:19" x14ac:dyDescent="0.35">
      <c r="B1331" s="80"/>
      <c r="C1331" s="119"/>
      <c r="D1331" s="119"/>
      <c r="E1331" s="84"/>
      <c r="F1331" s="119"/>
      <c r="G1331" s="120"/>
      <c r="H1331" s="41"/>
      <c r="I1331" s="41"/>
      <c r="J1331" s="82"/>
      <c r="K1331" s="290">
        <f t="shared" si="115"/>
        <v>0</v>
      </c>
      <c r="L1331" s="291">
        <f t="shared" si="116"/>
        <v>0</v>
      </c>
      <c r="M1331" s="290">
        <f>IF(P1331="x",0,IF(I1331&lt;(INDEX(Lookup!$U$2:$U$10,MATCH($D$43,Lookup!$S$2:$S$10,0))),0,ROUND(((_xlfn.DAYS(I1331,H1331)+1)*J1331)/7,0)))</f>
        <v>0</v>
      </c>
      <c r="N1331" s="408">
        <f t="shared" si="117"/>
        <v>0</v>
      </c>
      <c r="O1331" s="332"/>
      <c r="P1331" s="409"/>
      <c r="R1331" s="457">
        <f t="shared" si="118"/>
        <v>0</v>
      </c>
      <c r="S1331" s="469">
        <f t="shared" si="119"/>
        <v>0</v>
      </c>
    </row>
    <row r="1332" spans="2:19" x14ac:dyDescent="0.35">
      <c r="B1332" s="80"/>
      <c r="C1332" s="119"/>
      <c r="D1332" s="119"/>
      <c r="E1332" s="84"/>
      <c r="F1332" s="119"/>
      <c r="G1332" s="120"/>
      <c r="H1332" s="41"/>
      <c r="I1332" s="41"/>
      <c r="J1332" s="82"/>
      <c r="K1332" s="290">
        <f t="shared" si="115"/>
        <v>0</v>
      </c>
      <c r="L1332" s="291">
        <f t="shared" si="116"/>
        <v>0</v>
      </c>
      <c r="M1332" s="290">
        <f>IF(P1332="x",0,IF(I1332&lt;(INDEX(Lookup!$U$2:$U$10,MATCH($D$43,Lookup!$S$2:$S$10,0))),0,ROUND(((_xlfn.DAYS(I1332,H1332)+1)*J1332)/7,0)))</f>
        <v>0</v>
      </c>
      <c r="N1332" s="408">
        <f t="shared" si="117"/>
        <v>0</v>
      </c>
      <c r="O1332" s="332"/>
      <c r="P1332" s="409"/>
      <c r="R1332" s="457">
        <f t="shared" si="118"/>
        <v>0</v>
      </c>
      <c r="S1332" s="469">
        <f t="shared" si="119"/>
        <v>0</v>
      </c>
    </row>
    <row r="1333" spans="2:19" x14ac:dyDescent="0.35">
      <c r="B1333" s="80"/>
      <c r="C1333" s="119"/>
      <c r="D1333" s="119"/>
      <c r="E1333" s="84"/>
      <c r="F1333" s="119"/>
      <c r="G1333" s="120"/>
      <c r="H1333" s="41"/>
      <c r="I1333" s="41"/>
      <c r="J1333" s="82"/>
      <c r="K1333" s="290">
        <f t="shared" si="115"/>
        <v>0</v>
      </c>
      <c r="L1333" s="291">
        <f t="shared" si="116"/>
        <v>0</v>
      </c>
      <c r="M1333" s="290">
        <f>IF(P1333="x",0,IF(I1333&lt;(INDEX(Lookup!$U$2:$U$10,MATCH($D$43,Lookup!$S$2:$S$10,0))),0,ROUND(((_xlfn.DAYS(I1333,H1333)+1)*J1333)/7,0)))</f>
        <v>0</v>
      </c>
      <c r="N1333" s="408">
        <f t="shared" si="117"/>
        <v>0</v>
      </c>
      <c r="O1333" s="332"/>
      <c r="P1333" s="409"/>
      <c r="R1333" s="457">
        <f t="shared" si="118"/>
        <v>0</v>
      </c>
      <c r="S1333" s="469">
        <f t="shared" si="119"/>
        <v>0</v>
      </c>
    </row>
    <row r="1334" spans="2:19" x14ac:dyDescent="0.35">
      <c r="B1334" s="80"/>
      <c r="C1334" s="119"/>
      <c r="D1334" s="119"/>
      <c r="E1334" s="84"/>
      <c r="F1334" s="119"/>
      <c r="G1334" s="120"/>
      <c r="H1334" s="41"/>
      <c r="I1334" s="41"/>
      <c r="J1334" s="82"/>
      <c r="K1334" s="290">
        <f t="shared" si="115"/>
        <v>0</v>
      </c>
      <c r="L1334" s="291">
        <f t="shared" si="116"/>
        <v>0</v>
      </c>
      <c r="M1334" s="290">
        <f>IF(P1334="x",0,IF(I1334&lt;(INDEX(Lookup!$U$2:$U$10,MATCH($D$43,Lookup!$S$2:$S$10,0))),0,ROUND(((_xlfn.DAYS(I1334,H1334)+1)*J1334)/7,0)))</f>
        <v>0</v>
      </c>
      <c r="N1334" s="408">
        <f t="shared" si="117"/>
        <v>0</v>
      </c>
      <c r="O1334" s="332"/>
      <c r="P1334" s="409"/>
      <c r="R1334" s="457">
        <f t="shared" si="118"/>
        <v>0</v>
      </c>
      <c r="S1334" s="469">
        <f t="shared" si="119"/>
        <v>0</v>
      </c>
    </row>
    <row r="1335" spans="2:19" x14ac:dyDescent="0.35">
      <c r="B1335" s="80"/>
      <c r="C1335" s="119"/>
      <c r="D1335" s="119"/>
      <c r="E1335" s="84"/>
      <c r="F1335" s="119"/>
      <c r="G1335" s="120"/>
      <c r="H1335" s="41"/>
      <c r="I1335" s="41"/>
      <c r="J1335" s="82"/>
      <c r="K1335" s="290">
        <f t="shared" si="115"/>
        <v>0</v>
      </c>
      <c r="L1335" s="291">
        <f t="shared" si="116"/>
        <v>0</v>
      </c>
      <c r="M1335" s="290">
        <f>IF(P1335="x",0,IF(I1335&lt;(INDEX(Lookup!$U$2:$U$10,MATCH($D$43,Lookup!$S$2:$S$10,0))),0,ROUND(((_xlfn.DAYS(I1335,H1335)+1)*J1335)/7,0)))</f>
        <v>0</v>
      </c>
      <c r="N1335" s="408">
        <f t="shared" si="117"/>
        <v>0</v>
      </c>
      <c r="O1335" s="332"/>
      <c r="P1335" s="409"/>
      <c r="R1335" s="457">
        <f t="shared" si="118"/>
        <v>0</v>
      </c>
      <c r="S1335" s="469">
        <f t="shared" si="119"/>
        <v>0</v>
      </c>
    </row>
    <row r="1336" spans="2:19" x14ac:dyDescent="0.35">
      <c r="B1336" s="80"/>
      <c r="C1336" s="119"/>
      <c r="D1336" s="119"/>
      <c r="E1336" s="84"/>
      <c r="F1336" s="119"/>
      <c r="G1336" s="120"/>
      <c r="H1336" s="41"/>
      <c r="I1336" s="41"/>
      <c r="J1336" s="82"/>
      <c r="K1336" s="290">
        <f t="shared" si="115"/>
        <v>0</v>
      </c>
      <c r="L1336" s="291">
        <f t="shared" si="116"/>
        <v>0</v>
      </c>
      <c r="M1336" s="290">
        <f>IF(P1336="x",0,IF(I1336&lt;(INDEX(Lookup!$U$2:$U$10,MATCH($D$43,Lookup!$S$2:$S$10,0))),0,ROUND(((_xlfn.DAYS(I1336,H1336)+1)*J1336)/7,0)))</f>
        <v>0</v>
      </c>
      <c r="N1336" s="408">
        <f t="shared" si="117"/>
        <v>0</v>
      </c>
      <c r="O1336" s="332"/>
      <c r="P1336" s="409"/>
      <c r="R1336" s="457">
        <f t="shared" si="118"/>
        <v>0</v>
      </c>
      <c r="S1336" s="469">
        <f t="shared" si="119"/>
        <v>0</v>
      </c>
    </row>
    <row r="1337" spans="2:19" x14ac:dyDescent="0.35">
      <c r="B1337" s="80"/>
      <c r="C1337" s="119"/>
      <c r="D1337" s="119"/>
      <c r="E1337" s="84"/>
      <c r="F1337" s="119"/>
      <c r="G1337" s="120"/>
      <c r="H1337" s="41"/>
      <c r="I1337" s="41"/>
      <c r="J1337" s="82"/>
      <c r="K1337" s="290">
        <f t="shared" si="115"/>
        <v>0</v>
      </c>
      <c r="L1337" s="291">
        <f t="shared" si="116"/>
        <v>0</v>
      </c>
      <c r="M1337" s="290">
        <f>IF(P1337="x",0,IF(I1337&lt;(INDEX(Lookup!$U$2:$U$10,MATCH($D$43,Lookup!$S$2:$S$10,0))),0,ROUND(((_xlfn.DAYS(I1337,H1337)+1)*J1337)/7,0)))</f>
        <v>0</v>
      </c>
      <c r="N1337" s="408">
        <f t="shared" si="117"/>
        <v>0</v>
      </c>
      <c r="O1337" s="332"/>
      <c r="P1337" s="409"/>
      <c r="R1337" s="457">
        <f t="shared" si="118"/>
        <v>0</v>
      </c>
      <c r="S1337" s="469">
        <f t="shared" si="119"/>
        <v>0</v>
      </c>
    </row>
    <row r="1338" spans="2:19" x14ac:dyDescent="0.35">
      <c r="B1338" s="80"/>
      <c r="C1338" s="119"/>
      <c r="D1338" s="119"/>
      <c r="E1338" s="84"/>
      <c r="F1338" s="119"/>
      <c r="G1338" s="120"/>
      <c r="H1338" s="41"/>
      <c r="I1338" s="41"/>
      <c r="J1338" s="82"/>
      <c r="K1338" s="290">
        <f t="shared" si="115"/>
        <v>0</v>
      </c>
      <c r="L1338" s="291">
        <f t="shared" si="116"/>
        <v>0</v>
      </c>
      <c r="M1338" s="290">
        <f>IF(P1338="x",0,IF(I1338&lt;(INDEX(Lookup!$U$2:$U$10,MATCH($D$43,Lookup!$S$2:$S$10,0))),0,ROUND(((_xlfn.DAYS(I1338,H1338)+1)*J1338)/7,0)))</f>
        <v>0</v>
      </c>
      <c r="N1338" s="408">
        <f t="shared" si="117"/>
        <v>0</v>
      </c>
      <c r="O1338" s="332"/>
      <c r="P1338" s="409"/>
      <c r="R1338" s="457">
        <f t="shared" si="118"/>
        <v>0</v>
      </c>
      <c r="S1338" s="469">
        <f t="shared" si="119"/>
        <v>0</v>
      </c>
    </row>
    <row r="1339" spans="2:19" x14ac:dyDescent="0.35">
      <c r="B1339" s="80"/>
      <c r="C1339" s="119"/>
      <c r="D1339" s="119"/>
      <c r="E1339" s="84"/>
      <c r="F1339" s="119"/>
      <c r="G1339" s="120"/>
      <c r="H1339" s="41"/>
      <c r="I1339" s="41"/>
      <c r="J1339" s="82"/>
      <c r="K1339" s="290">
        <f t="shared" si="115"/>
        <v>0</v>
      </c>
      <c r="L1339" s="291">
        <f t="shared" si="116"/>
        <v>0</v>
      </c>
      <c r="M1339" s="290">
        <f>IF(P1339="x",0,IF(I1339&lt;(INDEX(Lookup!$U$2:$U$10,MATCH($D$43,Lookup!$S$2:$S$10,0))),0,ROUND(((_xlfn.DAYS(I1339,H1339)+1)*J1339)/7,0)))</f>
        <v>0</v>
      </c>
      <c r="N1339" s="408">
        <f t="shared" si="117"/>
        <v>0</v>
      </c>
      <c r="O1339" s="332"/>
      <c r="P1339" s="409"/>
      <c r="R1339" s="457">
        <f t="shared" si="118"/>
        <v>0</v>
      </c>
      <c r="S1339" s="469">
        <f t="shared" si="119"/>
        <v>0</v>
      </c>
    </row>
    <row r="1340" spans="2:19" x14ac:dyDescent="0.35">
      <c r="B1340" s="80"/>
      <c r="C1340" s="119"/>
      <c r="D1340" s="119"/>
      <c r="E1340" s="84"/>
      <c r="F1340" s="119"/>
      <c r="G1340" s="120"/>
      <c r="H1340" s="41"/>
      <c r="I1340" s="41"/>
      <c r="J1340" s="82"/>
      <c r="K1340" s="290">
        <f t="shared" si="115"/>
        <v>0</v>
      </c>
      <c r="L1340" s="291">
        <f t="shared" si="116"/>
        <v>0</v>
      </c>
      <c r="M1340" s="290">
        <f>IF(P1340="x",0,IF(I1340&lt;(INDEX(Lookup!$U$2:$U$10,MATCH($D$43,Lookup!$S$2:$S$10,0))),0,ROUND(((_xlfn.DAYS(I1340,H1340)+1)*J1340)/7,0)))</f>
        <v>0</v>
      </c>
      <c r="N1340" s="408">
        <f t="shared" si="117"/>
        <v>0</v>
      </c>
      <c r="O1340" s="332"/>
      <c r="P1340" s="409"/>
      <c r="R1340" s="457">
        <f t="shared" si="118"/>
        <v>0</v>
      </c>
      <c r="S1340" s="469">
        <f t="shared" si="119"/>
        <v>0</v>
      </c>
    </row>
    <row r="1341" spans="2:19" x14ac:dyDescent="0.35">
      <c r="B1341" s="80"/>
      <c r="C1341" s="119"/>
      <c r="D1341" s="119"/>
      <c r="E1341" s="84"/>
      <c r="F1341" s="119"/>
      <c r="G1341" s="120"/>
      <c r="H1341" s="41"/>
      <c r="I1341" s="41"/>
      <c r="J1341" s="82"/>
      <c r="K1341" s="290">
        <f t="shared" si="115"/>
        <v>0</v>
      </c>
      <c r="L1341" s="291">
        <f t="shared" si="116"/>
        <v>0</v>
      </c>
      <c r="M1341" s="290">
        <f>IF(P1341="x",0,IF(I1341&lt;(INDEX(Lookup!$U$2:$U$10,MATCH($D$43,Lookup!$S$2:$S$10,0))),0,ROUND(((_xlfn.DAYS(I1341,H1341)+1)*J1341)/7,0)))</f>
        <v>0</v>
      </c>
      <c r="N1341" s="408">
        <f t="shared" si="117"/>
        <v>0</v>
      </c>
      <c r="O1341" s="332"/>
      <c r="P1341" s="409"/>
      <c r="R1341" s="457">
        <f t="shared" si="118"/>
        <v>0</v>
      </c>
      <c r="S1341" s="469">
        <f t="shared" si="119"/>
        <v>0</v>
      </c>
    </row>
    <row r="1342" spans="2:19" x14ac:dyDescent="0.35">
      <c r="B1342" s="80"/>
      <c r="C1342" s="119"/>
      <c r="D1342" s="119"/>
      <c r="E1342" s="84"/>
      <c r="F1342" s="119"/>
      <c r="G1342" s="120"/>
      <c r="H1342" s="41"/>
      <c r="I1342" s="41"/>
      <c r="J1342" s="82"/>
      <c r="K1342" s="290">
        <f t="shared" si="115"/>
        <v>0</v>
      </c>
      <c r="L1342" s="291">
        <f t="shared" si="116"/>
        <v>0</v>
      </c>
      <c r="M1342" s="290">
        <f>IF(P1342="x",0,IF(I1342&lt;(INDEX(Lookup!$U$2:$U$10,MATCH($D$43,Lookup!$S$2:$S$10,0))),0,ROUND(((_xlfn.DAYS(I1342,H1342)+1)*J1342)/7,0)))</f>
        <v>0</v>
      </c>
      <c r="N1342" s="408">
        <f t="shared" si="117"/>
        <v>0</v>
      </c>
      <c r="O1342" s="332"/>
      <c r="P1342" s="409"/>
      <c r="R1342" s="457">
        <f t="shared" si="118"/>
        <v>0</v>
      </c>
      <c r="S1342" s="469">
        <f t="shared" si="119"/>
        <v>0</v>
      </c>
    </row>
    <row r="1343" spans="2:19" x14ac:dyDescent="0.35">
      <c r="B1343" s="80"/>
      <c r="C1343" s="119"/>
      <c r="D1343" s="119"/>
      <c r="E1343" s="84"/>
      <c r="F1343" s="119"/>
      <c r="G1343" s="120"/>
      <c r="H1343" s="41"/>
      <c r="I1343" s="41"/>
      <c r="J1343" s="82"/>
      <c r="K1343" s="290">
        <f t="shared" si="115"/>
        <v>0</v>
      </c>
      <c r="L1343" s="291">
        <f t="shared" si="116"/>
        <v>0</v>
      </c>
      <c r="M1343" s="290">
        <f>IF(P1343="x",0,IF(I1343&lt;(INDEX(Lookup!$U$2:$U$10,MATCH($D$43,Lookup!$S$2:$S$10,0))),0,ROUND(((_xlfn.DAYS(I1343,H1343)+1)*J1343)/7,0)))</f>
        <v>0</v>
      </c>
      <c r="N1343" s="408">
        <f t="shared" si="117"/>
        <v>0</v>
      </c>
      <c r="O1343" s="332"/>
      <c r="P1343" s="409"/>
      <c r="R1343" s="457">
        <f t="shared" si="118"/>
        <v>0</v>
      </c>
      <c r="S1343" s="469">
        <f t="shared" si="119"/>
        <v>0</v>
      </c>
    </row>
    <row r="1344" spans="2:19" x14ac:dyDescent="0.35">
      <c r="B1344" s="80"/>
      <c r="C1344" s="119"/>
      <c r="D1344" s="119"/>
      <c r="E1344" s="84"/>
      <c r="F1344" s="119"/>
      <c r="G1344" s="120"/>
      <c r="H1344" s="41"/>
      <c r="I1344" s="41"/>
      <c r="J1344" s="82"/>
      <c r="K1344" s="290">
        <f t="shared" si="115"/>
        <v>0</v>
      </c>
      <c r="L1344" s="291">
        <f t="shared" si="116"/>
        <v>0</v>
      </c>
      <c r="M1344" s="290">
        <f>IF(P1344="x",0,IF(I1344&lt;(INDEX(Lookup!$U$2:$U$10,MATCH($D$43,Lookup!$S$2:$S$10,0))),0,ROUND(((_xlfn.DAYS(I1344,H1344)+1)*J1344)/7,0)))</f>
        <v>0</v>
      </c>
      <c r="N1344" s="408">
        <f t="shared" si="117"/>
        <v>0</v>
      </c>
      <c r="O1344" s="332"/>
      <c r="P1344" s="409"/>
      <c r="R1344" s="457">
        <f t="shared" si="118"/>
        <v>0</v>
      </c>
      <c r="S1344" s="469">
        <f t="shared" si="119"/>
        <v>0</v>
      </c>
    </row>
    <row r="1345" spans="2:19" x14ac:dyDescent="0.35">
      <c r="B1345" s="80"/>
      <c r="C1345" s="119"/>
      <c r="D1345" s="119"/>
      <c r="E1345" s="84"/>
      <c r="F1345" s="119"/>
      <c r="G1345" s="120"/>
      <c r="H1345" s="41"/>
      <c r="I1345" s="41"/>
      <c r="J1345" s="82"/>
      <c r="K1345" s="290">
        <f t="shared" si="115"/>
        <v>0</v>
      </c>
      <c r="L1345" s="291">
        <f t="shared" si="116"/>
        <v>0</v>
      </c>
      <c r="M1345" s="290">
        <f>IF(P1345="x",0,IF(I1345&lt;(INDEX(Lookup!$U$2:$U$10,MATCH($D$43,Lookup!$S$2:$S$10,0))),0,ROUND(((_xlfn.DAYS(I1345,H1345)+1)*J1345)/7,0)))</f>
        <v>0</v>
      </c>
      <c r="N1345" s="408">
        <f t="shared" si="117"/>
        <v>0</v>
      </c>
      <c r="O1345" s="332"/>
      <c r="P1345" s="409"/>
      <c r="R1345" s="457">
        <f t="shared" si="118"/>
        <v>0</v>
      </c>
      <c r="S1345" s="469">
        <f t="shared" si="119"/>
        <v>0</v>
      </c>
    </row>
    <row r="1346" spans="2:19" x14ac:dyDescent="0.35">
      <c r="B1346" s="80"/>
      <c r="C1346" s="119"/>
      <c r="D1346" s="119"/>
      <c r="E1346" s="84"/>
      <c r="F1346" s="119"/>
      <c r="G1346" s="120"/>
      <c r="H1346" s="41"/>
      <c r="I1346" s="41"/>
      <c r="J1346" s="82"/>
      <c r="K1346" s="290">
        <f t="shared" si="115"/>
        <v>0</v>
      </c>
      <c r="L1346" s="291">
        <f t="shared" si="116"/>
        <v>0</v>
      </c>
      <c r="M1346" s="290">
        <f>IF(P1346="x",0,IF(I1346&lt;(INDEX(Lookup!$U$2:$U$10,MATCH($D$43,Lookup!$S$2:$S$10,0))),0,ROUND(((_xlfn.DAYS(I1346,H1346)+1)*J1346)/7,0)))</f>
        <v>0</v>
      </c>
      <c r="N1346" s="408">
        <f t="shared" si="117"/>
        <v>0</v>
      </c>
      <c r="O1346" s="332"/>
      <c r="P1346" s="409"/>
      <c r="R1346" s="457">
        <f t="shared" si="118"/>
        <v>0</v>
      </c>
      <c r="S1346" s="469">
        <f t="shared" si="119"/>
        <v>0</v>
      </c>
    </row>
    <row r="1347" spans="2:19" x14ac:dyDescent="0.35">
      <c r="B1347" s="80"/>
      <c r="C1347" s="119"/>
      <c r="D1347" s="119"/>
      <c r="E1347" s="84"/>
      <c r="F1347" s="119"/>
      <c r="G1347" s="120"/>
      <c r="H1347" s="41"/>
      <c r="I1347" s="41"/>
      <c r="J1347" s="82"/>
      <c r="K1347" s="290">
        <f t="shared" si="115"/>
        <v>0</v>
      </c>
      <c r="L1347" s="291">
        <f t="shared" si="116"/>
        <v>0</v>
      </c>
      <c r="M1347" s="290">
        <f>IF(P1347="x",0,IF(I1347&lt;(INDEX(Lookup!$U$2:$U$10,MATCH($D$43,Lookup!$S$2:$S$10,0))),0,ROUND(((_xlfn.DAYS(I1347,H1347)+1)*J1347)/7,0)))</f>
        <v>0</v>
      </c>
      <c r="N1347" s="408">
        <f t="shared" si="117"/>
        <v>0</v>
      </c>
      <c r="O1347" s="332"/>
      <c r="P1347" s="409"/>
      <c r="R1347" s="457">
        <f t="shared" si="118"/>
        <v>0</v>
      </c>
      <c r="S1347" s="469">
        <f t="shared" si="119"/>
        <v>0</v>
      </c>
    </row>
    <row r="1348" spans="2:19" x14ac:dyDescent="0.35">
      <c r="B1348" s="80"/>
      <c r="C1348" s="119"/>
      <c r="D1348" s="119"/>
      <c r="E1348" s="84"/>
      <c r="F1348" s="119"/>
      <c r="G1348" s="120"/>
      <c r="H1348" s="41"/>
      <c r="I1348" s="41"/>
      <c r="J1348" s="82"/>
      <c r="K1348" s="290">
        <f t="shared" si="115"/>
        <v>0</v>
      </c>
      <c r="L1348" s="291">
        <f t="shared" si="116"/>
        <v>0</v>
      </c>
      <c r="M1348" s="290">
        <f>IF(P1348="x",0,IF(I1348&lt;(INDEX(Lookup!$U$2:$U$10,MATCH($D$43,Lookup!$S$2:$S$10,0))),0,ROUND(((_xlfn.DAYS(I1348,H1348)+1)*J1348)/7,0)))</f>
        <v>0</v>
      </c>
      <c r="N1348" s="408">
        <f t="shared" si="117"/>
        <v>0</v>
      </c>
      <c r="O1348" s="332"/>
      <c r="P1348" s="409"/>
      <c r="R1348" s="457">
        <f t="shared" si="118"/>
        <v>0</v>
      </c>
      <c r="S1348" s="469">
        <f t="shared" si="119"/>
        <v>0</v>
      </c>
    </row>
    <row r="1349" spans="2:19" x14ac:dyDescent="0.35">
      <c r="B1349" s="80"/>
      <c r="C1349" s="119"/>
      <c r="D1349" s="119"/>
      <c r="E1349" s="84"/>
      <c r="F1349" s="119"/>
      <c r="G1349" s="120"/>
      <c r="H1349" s="41"/>
      <c r="I1349" s="41"/>
      <c r="J1349" s="82"/>
      <c r="K1349" s="290">
        <f t="shared" si="115"/>
        <v>0</v>
      </c>
      <c r="L1349" s="291">
        <f t="shared" si="116"/>
        <v>0</v>
      </c>
      <c r="M1349" s="290">
        <f>IF(P1349="x",0,IF(I1349&lt;(INDEX(Lookup!$U$2:$U$10,MATCH($D$43,Lookup!$S$2:$S$10,0))),0,ROUND(((_xlfn.DAYS(I1349,H1349)+1)*J1349)/7,0)))</f>
        <v>0</v>
      </c>
      <c r="N1349" s="408">
        <f t="shared" si="117"/>
        <v>0</v>
      </c>
      <c r="O1349" s="332"/>
      <c r="P1349" s="409"/>
      <c r="R1349" s="457">
        <f t="shared" si="118"/>
        <v>0</v>
      </c>
      <c r="S1349" s="469">
        <f t="shared" si="119"/>
        <v>0</v>
      </c>
    </row>
    <row r="1350" spans="2:19" x14ac:dyDescent="0.35">
      <c r="B1350" s="80"/>
      <c r="C1350" s="119"/>
      <c r="D1350" s="119"/>
      <c r="E1350" s="84"/>
      <c r="F1350" s="119"/>
      <c r="G1350" s="120"/>
      <c r="H1350" s="41"/>
      <c r="I1350" s="41"/>
      <c r="J1350" s="82"/>
      <c r="K1350" s="290">
        <f t="shared" si="115"/>
        <v>0</v>
      </c>
      <c r="L1350" s="291">
        <f t="shared" si="116"/>
        <v>0</v>
      </c>
      <c r="M1350" s="290">
        <f>IF(P1350="x",0,IF(I1350&lt;(INDEX(Lookup!$U$2:$U$10,MATCH($D$43,Lookup!$S$2:$S$10,0))),0,ROUND(((_xlfn.DAYS(I1350,H1350)+1)*J1350)/7,0)))</f>
        <v>0</v>
      </c>
      <c r="N1350" s="408">
        <f t="shared" si="117"/>
        <v>0</v>
      </c>
      <c r="O1350" s="332"/>
      <c r="P1350" s="409"/>
      <c r="R1350" s="457">
        <f t="shared" si="118"/>
        <v>0</v>
      </c>
      <c r="S1350" s="469">
        <f t="shared" si="119"/>
        <v>0</v>
      </c>
    </row>
    <row r="1351" spans="2:19" x14ac:dyDescent="0.35">
      <c r="B1351" s="80"/>
      <c r="C1351" s="119"/>
      <c r="D1351" s="119"/>
      <c r="E1351" s="84"/>
      <c r="F1351" s="119"/>
      <c r="G1351" s="120"/>
      <c r="H1351" s="41"/>
      <c r="I1351" s="41"/>
      <c r="J1351" s="82"/>
      <c r="K1351" s="290">
        <f t="shared" si="115"/>
        <v>0</v>
      </c>
      <c r="L1351" s="291">
        <f t="shared" si="116"/>
        <v>0</v>
      </c>
      <c r="M1351" s="290">
        <f>IF(P1351="x",0,IF(I1351&lt;(INDEX(Lookup!$U$2:$U$10,MATCH($D$43,Lookup!$S$2:$S$10,0))),0,ROUND(((_xlfn.DAYS(I1351,H1351)+1)*J1351)/7,0)))</f>
        <v>0</v>
      </c>
      <c r="N1351" s="408">
        <f t="shared" si="117"/>
        <v>0</v>
      </c>
      <c r="O1351" s="332"/>
      <c r="P1351" s="409"/>
      <c r="R1351" s="457">
        <f t="shared" si="118"/>
        <v>0</v>
      </c>
      <c r="S1351" s="469">
        <f t="shared" si="119"/>
        <v>0</v>
      </c>
    </row>
    <row r="1352" spans="2:19" x14ac:dyDescent="0.35">
      <c r="B1352" s="80"/>
      <c r="C1352" s="119"/>
      <c r="D1352" s="119"/>
      <c r="E1352" s="84"/>
      <c r="F1352" s="119"/>
      <c r="G1352" s="120"/>
      <c r="H1352" s="41"/>
      <c r="I1352" s="41"/>
      <c r="J1352" s="82"/>
      <c r="K1352" s="290">
        <f t="shared" si="115"/>
        <v>0</v>
      </c>
      <c r="L1352" s="291">
        <f t="shared" si="116"/>
        <v>0</v>
      </c>
      <c r="M1352" s="290">
        <f>IF(P1352="x",0,IF(I1352&lt;(INDEX(Lookup!$U$2:$U$10,MATCH($D$43,Lookup!$S$2:$S$10,0))),0,ROUND(((_xlfn.DAYS(I1352,H1352)+1)*J1352)/7,0)))</f>
        <v>0</v>
      </c>
      <c r="N1352" s="408">
        <f t="shared" si="117"/>
        <v>0</v>
      </c>
      <c r="O1352" s="332"/>
      <c r="P1352" s="409"/>
      <c r="R1352" s="457">
        <f t="shared" si="118"/>
        <v>0</v>
      </c>
      <c r="S1352" s="469">
        <f t="shared" si="119"/>
        <v>0</v>
      </c>
    </row>
    <row r="1353" spans="2:19" x14ac:dyDescent="0.35">
      <c r="B1353" s="80"/>
      <c r="C1353" s="119"/>
      <c r="D1353" s="119"/>
      <c r="E1353" s="84"/>
      <c r="F1353" s="119"/>
      <c r="G1353" s="120"/>
      <c r="H1353" s="41"/>
      <c r="I1353" s="41"/>
      <c r="J1353" s="82"/>
      <c r="K1353" s="290">
        <f t="shared" si="115"/>
        <v>0</v>
      </c>
      <c r="L1353" s="291">
        <f t="shared" si="116"/>
        <v>0</v>
      </c>
      <c r="M1353" s="290">
        <f>IF(P1353="x",0,IF(I1353&lt;(INDEX(Lookup!$U$2:$U$10,MATCH($D$43,Lookup!$S$2:$S$10,0))),0,ROUND(((_xlfn.DAYS(I1353,H1353)+1)*J1353)/7,0)))</f>
        <v>0</v>
      </c>
      <c r="N1353" s="408">
        <f t="shared" si="117"/>
        <v>0</v>
      </c>
      <c r="O1353" s="332"/>
      <c r="P1353" s="409"/>
      <c r="R1353" s="457">
        <f t="shared" si="118"/>
        <v>0</v>
      </c>
      <c r="S1353" s="469">
        <f t="shared" si="119"/>
        <v>0</v>
      </c>
    </row>
    <row r="1354" spans="2:19" x14ac:dyDescent="0.35">
      <c r="B1354" s="80"/>
      <c r="C1354" s="119"/>
      <c r="D1354" s="119"/>
      <c r="E1354" s="84"/>
      <c r="F1354" s="119"/>
      <c r="G1354" s="120"/>
      <c r="H1354" s="41"/>
      <c r="I1354" s="41"/>
      <c r="J1354" s="82"/>
      <c r="K1354" s="290">
        <f t="shared" si="115"/>
        <v>0</v>
      </c>
      <c r="L1354" s="291">
        <f t="shared" si="116"/>
        <v>0</v>
      </c>
      <c r="M1354" s="290">
        <f>IF(P1354="x",0,IF(I1354&lt;(INDEX(Lookup!$U$2:$U$10,MATCH($D$43,Lookup!$S$2:$S$10,0))),0,ROUND(((_xlfn.DAYS(I1354,H1354)+1)*J1354)/7,0)))</f>
        <v>0</v>
      </c>
      <c r="N1354" s="408">
        <f t="shared" si="117"/>
        <v>0</v>
      </c>
      <c r="O1354" s="332"/>
      <c r="P1354" s="409"/>
      <c r="R1354" s="457">
        <f t="shared" si="118"/>
        <v>0</v>
      </c>
      <c r="S1354" s="469">
        <f t="shared" si="119"/>
        <v>0</v>
      </c>
    </row>
    <row r="1355" spans="2:19" x14ac:dyDescent="0.35">
      <c r="B1355" s="80"/>
      <c r="C1355" s="119"/>
      <c r="D1355" s="119"/>
      <c r="E1355" s="84"/>
      <c r="F1355" s="119"/>
      <c r="G1355" s="120"/>
      <c r="H1355" s="41"/>
      <c r="I1355" s="41"/>
      <c r="J1355" s="82"/>
      <c r="K1355" s="290">
        <f t="shared" si="115"/>
        <v>0</v>
      </c>
      <c r="L1355" s="291">
        <f t="shared" si="116"/>
        <v>0</v>
      </c>
      <c r="M1355" s="290">
        <f>IF(P1355="x",0,IF(I1355&lt;(INDEX(Lookup!$U$2:$U$10,MATCH($D$43,Lookup!$S$2:$S$10,0))),0,ROUND(((_xlfn.DAYS(I1355,H1355)+1)*J1355)/7,0)))</f>
        <v>0</v>
      </c>
      <c r="N1355" s="408">
        <f t="shared" si="117"/>
        <v>0</v>
      </c>
      <c r="O1355" s="332"/>
      <c r="P1355" s="409"/>
      <c r="R1355" s="457">
        <f t="shared" si="118"/>
        <v>0</v>
      </c>
      <c r="S1355" s="469">
        <f t="shared" si="119"/>
        <v>0</v>
      </c>
    </row>
    <row r="1356" spans="2:19" x14ac:dyDescent="0.35">
      <c r="B1356" s="80"/>
      <c r="C1356" s="119"/>
      <c r="D1356" s="119"/>
      <c r="E1356" s="84"/>
      <c r="F1356" s="119"/>
      <c r="G1356" s="120"/>
      <c r="H1356" s="41"/>
      <c r="I1356" s="41"/>
      <c r="J1356" s="82"/>
      <c r="K1356" s="290">
        <f t="shared" si="115"/>
        <v>0</v>
      </c>
      <c r="L1356" s="291">
        <f t="shared" si="116"/>
        <v>0</v>
      </c>
      <c r="M1356" s="290">
        <f>IF(P1356="x",0,IF(I1356&lt;(INDEX(Lookup!$U$2:$U$10,MATCH($D$43,Lookup!$S$2:$S$10,0))),0,ROUND(((_xlfn.DAYS(I1356,H1356)+1)*J1356)/7,0)))</f>
        <v>0</v>
      </c>
      <c r="N1356" s="408">
        <f t="shared" si="117"/>
        <v>0</v>
      </c>
      <c r="O1356" s="332"/>
      <c r="P1356" s="409"/>
      <c r="R1356" s="457">
        <f t="shared" si="118"/>
        <v>0</v>
      </c>
      <c r="S1356" s="469">
        <f t="shared" si="119"/>
        <v>0</v>
      </c>
    </row>
    <row r="1357" spans="2:19" x14ac:dyDescent="0.35">
      <c r="B1357" s="80"/>
      <c r="C1357" s="119"/>
      <c r="D1357" s="119"/>
      <c r="E1357" s="84"/>
      <c r="F1357" s="119"/>
      <c r="G1357" s="120"/>
      <c r="H1357" s="41"/>
      <c r="I1357" s="41"/>
      <c r="J1357" s="82"/>
      <c r="K1357" s="290">
        <f t="shared" si="115"/>
        <v>0</v>
      </c>
      <c r="L1357" s="291">
        <f t="shared" si="116"/>
        <v>0</v>
      </c>
      <c r="M1357" s="290">
        <f>IF(P1357="x",0,IF(I1357&lt;(INDEX(Lookup!$U$2:$U$10,MATCH($D$43,Lookup!$S$2:$S$10,0))),0,ROUND(((_xlfn.DAYS(I1357,H1357)+1)*J1357)/7,0)))</f>
        <v>0</v>
      </c>
      <c r="N1357" s="408">
        <f t="shared" si="117"/>
        <v>0</v>
      </c>
      <c r="O1357" s="332"/>
      <c r="P1357" s="409"/>
      <c r="R1357" s="457">
        <f t="shared" si="118"/>
        <v>0</v>
      </c>
      <c r="S1357" s="469">
        <f t="shared" si="119"/>
        <v>0</v>
      </c>
    </row>
    <row r="1358" spans="2:19" x14ac:dyDescent="0.35">
      <c r="B1358" s="80"/>
      <c r="C1358" s="119"/>
      <c r="D1358" s="119"/>
      <c r="E1358" s="84"/>
      <c r="F1358" s="119"/>
      <c r="G1358" s="120"/>
      <c r="H1358" s="41"/>
      <c r="I1358" s="41"/>
      <c r="J1358" s="82"/>
      <c r="K1358" s="290">
        <f t="shared" si="115"/>
        <v>0</v>
      </c>
      <c r="L1358" s="291">
        <f t="shared" si="116"/>
        <v>0</v>
      </c>
      <c r="M1358" s="290">
        <f>IF(P1358="x",0,IF(I1358&lt;(INDEX(Lookup!$U$2:$U$10,MATCH($D$43,Lookup!$S$2:$S$10,0))),0,ROUND(((_xlfn.DAYS(I1358,H1358)+1)*J1358)/7,0)))</f>
        <v>0</v>
      </c>
      <c r="N1358" s="408">
        <f t="shared" si="117"/>
        <v>0</v>
      </c>
      <c r="O1358" s="332"/>
      <c r="P1358" s="409"/>
      <c r="R1358" s="457">
        <f t="shared" si="118"/>
        <v>0</v>
      </c>
      <c r="S1358" s="469">
        <f t="shared" si="119"/>
        <v>0</v>
      </c>
    </row>
    <row r="1359" spans="2:19" x14ac:dyDescent="0.35">
      <c r="B1359" s="80"/>
      <c r="C1359" s="119"/>
      <c r="D1359" s="119"/>
      <c r="E1359" s="84"/>
      <c r="F1359" s="119"/>
      <c r="G1359" s="120"/>
      <c r="H1359" s="41"/>
      <c r="I1359" s="41"/>
      <c r="J1359" s="82"/>
      <c r="K1359" s="290">
        <f t="shared" si="115"/>
        <v>0</v>
      </c>
      <c r="L1359" s="291">
        <f t="shared" si="116"/>
        <v>0</v>
      </c>
      <c r="M1359" s="290">
        <f>IF(P1359="x",0,IF(I1359&lt;(INDEX(Lookup!$U$2:$U$10,MATCH($D$43,Lookup!$S$2:$S$10,0))),0,ROUND(((_xlfn.DAYS(I1359,H1359)+1)*J1359)/7,0)))</f>
        <v>0</v>
      </c>
      <c r="N1359" s="408">
        <f t="shared" si="117"/>
        <v>0</v>
      </c>
      <c r="O1359" s="332"/>
      <c r="P1359" s="409"/>
      <c r="R1359" s="457">
        <f t="shared" si="118"/>
        <v>0</v>
      </c>
      <c r="S1359" s="469">
        <f t="shared" si="119"/>
        <v>0</v>
      </c>
    </row>
    <row r="1360" spans="2:19" x14ac:dyDescent="0.35">
      <c r="B1360" s="80"/>
      <c r="C1360" s="119"/>
      <c r="D1360" s="119"/>
      <c r="E1360" s="84"/>
      <c r="F1360" s="119"/>
      <c r="G1360" s="120"/>
      <c r="H1360" s="41"/>
      <c r="I1360" s="41"/>
      <c r="J1360" s="82"/>
      <c r="K1360" s="290">
        <f t="shared" si="115"/>
        <v>0</v>
      </c>
      <c r="L1360" s="291">
        <f t="shared" si="116"/>
        <v>0</v>
      </c>
      <c r="M1360" s="290">
        <f>IF(P1360="x",0,IF(I1360&lt;(INDEX(Lookup!$U$2:$U$10,MATCH($D$43,Lookup!$S$2:$S$10,0))),0,ROUND(((_xlfn.DAYS(I1360,H1360)+1)*J1360)/7,0)))</f>
        <v>0</v>
      </c>
      <c r="N1360" s="408">
        <f t="shared" si="117"/>
        <v>0</v>
      </c>
      <c r="O1360" s="332"/>
      <c r="P1360" s="409"/>
      <c r="R1360" s="457">
        <f t="shared" si="118"/>
        <v>0</v>
      </c>
      <c r="S1360" s="469">
        <f t="shared" si="119"/>
        <v>0</v>
      </c>
    </row>
    <row r="1361" spans="2:19" x14ac:dyDescent="0.35">
      <c r="B1361" s="80"/>
      <c r="C1361" s="119"/>
      <c r="D1361" s="119"/>
      <c r="E1361" s="84"/>
      <c r="F1361" s="119"/>
      <c r="G1361" s="120"/>
      <c r="H1361" s="41"/>
      <c r="I1361" s="41"/>
      <c r="J1361" s="82"/>
      <c r="K1361" s="290">
        <f t="shared" si="115"/>
        <v>0</v>
      </c>
      <c r="L1361" s="291">
        <f t="shared" si="116"/>
        <v>0</v>
      </c>
      <c r="M1361" s="290">
        <f>IF(P1361="x",0,IF(I1361&lt;(INDEX(Lookup!$U$2:$U$10,MATCH($D$43,Lookup!$S$2:$S$10,0))),0,ROUND(((_xlfn.DAYS(I1361,H1361)+1)*J1361)/7,0)))</f>
        <v>0</v>
      </c>
      <c r="N1361" s="408">
        <f t="shared" si="117"/>
        <v>0</v>
      </c>
      <c r="O1361" s="332"/>
      <c r="P1361" s="409"/>
      <c r="R1361" s="457">
        <f t="shared" si="118"/>
        <v>0</v>
      </c>
      <c r="S1361" s="469">
        <f t="shared" si="119"/>
        <v>0</v>
      </c>
    </row>
    <row r="1362" spans="2:19" x14ac:dyDescent="0.35">
      <c r="B1362" s="80"/>
      <c r="C1362" s="119"/>
      <c r="D1362" s="119"/>
      <c r="E1362" s="84"/>
      <c r="F1362" s="119"/>
      <c r="G1362" s="120"/>
      <c r="H1362" s="41"/>
      <c r="I1362" s="41"/>
      <c r="J1362" s="82"/>
      <c r="K1362" s="290">
        <f t="shared" si="115"/>
        <v>0</v>
      </c>
      <c r="L1362" s="291">
        <f t="shared" si="116"/>
        <v>0</v>
      </c>
      <c r="M1362" s="290">
        <f>IF(P1362="x",0,IF(I1362&lt;(INDEX(Lookup!$U$2:$U$10,MATCH($D$43,Lookup!$S$2:$S$10,0))),0,ROUND(((_xlfn.DAYS(I1362,H1362)+1)*J1362)/7,0)))</f>
        <v>0</v>
      </c>
      <c r="N1362" s="408">
        <f t="shared" si="117"/>
        <v>0</v>
      </c>
      <c r="O1362" s="332"/>
      <c r="P1362" s="409"/>
      <c r="R1362" s="457">
        <f t="shared" si="118"/>
        <v>0</v>
      </c>
      <c r="S1362" s="469">
        <f t="shared" si="119"/>
        <v>0</v>
      </c>
    </row>
    <row r="1363" spans="2:19" x14ac:dyDescent="0.35">
      <c r="B1363" s="80"/>
      <c r="C1363" s="119"/>
      <c r="D1363" s="119"/>
      <c r="E1363" s="84"/>
      <c r="F1363" s="119"/>
      <c r="G1363" s="120"/>
      <c r="H1363" s="41"/>
      <c r="I1363" s="41"/>
      <c r="J1363" s="82"/>
      <c r="K1363" s="290">
        <f t="shared" si="115"/>
        <v>0</v>
      </c>
      <c r="L1363" s="291">
        <f t="shared" si="116"/>
        <v>0</v>
      </c>
      <c r="M1363" s="290">
        <f>IF(P1363="x",0,IF(I1363&lt;(INDEX(Lookup!$U$2:$U$10,MATCH($D$43,Lookup!$S$2:$S$10,0))),0,ROUND(((_xlfn.DAYS(I1363,H1363)+1)*J1363)/7,0)))</f>
        <v>0</v>
      </c>
      <c r="N1363" s="408">
        <f t="shared" si="117"/>
        <v>0</v>
      </c>
      <c r="O1363" s="332"/>
      <c r="P1363" s="409"/>
      <c r="R1363" s="457">
        <f t="shared" si="118"/>
        <v>0</v>
      </c>
      <c r="S1363" s="469">
        <f t="shared" si="119"/>
        <v>0</v>
      </c>
    </row>
    <row r="1364" spans="2:19" x14ac:dyDescent="0.35">
      <c r="B1364" s="80"/>
      <c r="C1364" s="119"/>
      <c r="D1364" s="119"/>
      <c r="E1364" s="84"/>
      <c r="F1364" s="119"/>
      <c r="G1364" s="120"/>
      <c r="H1364" s="41"/>
      <c r="I1364" s="41"/>
      <c r="J1364" s="82"/>
      <c r="K1364" s="290">
        <f t="shared" si="115"/>
        <v>0</v>
      </c>
      <c r="L1364" s="291">
        <f t="shared" si="116"/>
        <v>0</v>
      </c>
      <c r="M1364" s="290">
        <f>IF(P1364="x",0,IF(I1364&lt;(INDEX(Lookup!$U$2:$U$10,MATCH($D$43,Lookup!$S$2:$S$10,0))),0,ROUND(((_xlfn.DAYS(I1364,H1364)+1)*J1364)/7,0)))</f>
        <v>0</v>
      </c>
      <c r="N1364" s="408">
        <f t="shared" si="117"/>
        <v>0</v>
      </c>
      <c r="O1364" s="332"/>
      <c r="P1364" s="409"/>
      <c r="R1364" s="457">
        <f t="shared" si="118"/>
        <v>0</v>
      </c>
      <c r="S1364" s="469">
        <f t="shared" si="119"/>
        <v>0</v>
      </c>
    </row>
    <row r="1365" spans="2:19" x14ac:dyDescent="0.35">
      <c r="B1365" s="80"/>
      <c r="C1365" s="119"/>
      <c r="D1365" s="119"/>
      <c r="E1365" s="84"/>
      <c r="F1365" s="119"/>
      <c r="G1365" s="120"/>
      <c r="H1365" s="41"/>
      <c r="I1365" s="41"/>
      <c r="J1365" s="82"/>
      <c r="K1365" s="290">
        <f t="shared" si="115"/>
        <v>0</v>
      </c>
      <c r="L1365" s="291">
        <f t="shared" si="116"/>
        <v>0</v>
      </c>
      <c r="M1365" s="290">
        <f>IF(P1365="x",0,IF(I1365&lt;(INDEX(Lookup!$U$2:$U$10,MATCH($D$43,Lookup!$S$2:$S$10,0))),0,ROUND(((_xlfn.DAYS(I1365,H1365)+1)*J1365)/7,0)))</f>
        <v>0</v>
      </c>
      <c r="N1365" s="408">
        <f t="shared" si="117"/>
        <v>0</v>
      </c>
      <c r="O1365" s="332"/>
      <c r="P1365" s="409"/>
      <c r="R1365" s="457">
        <f t="shared" si="118"/>
        <v>0</v>
      </c>
      <c r="S1365" s="469">
        <f t="shared" si="119"/>
        <v>0</v>
      </c>
    </row>
    <row r="1366" spans="2:19" x14ac:dyDescent="0.35">
      <c r="B1366" s="80"/>
      <c r="C1366" s="119"/>
      <c r="D1366" s="119"/>
      <c r="E1366" s="84"/>
      <c r="F1366" s="119"/>
      <c r="G1366" s="120"/>
      <c r="H1366" s="41"/>
      <c r="I1366" s="41"/>
      <c r="J1366" s="82"/>
      <c r="K1366" s="290">
        <f t="shared" si="115"/>
        <v>0</v>
      </c>
      <c r="L1366" s="291">
        <f t="shared" si="116"/>
        <v>0</v>
      </c>
      <c r="M1366" s="290">
        <f>IF(P1366="x",0,IF(I1366&lt;(INDEX(Lookup!$U$2:$U$10,MATCH($D$43,Lookup!$S$2:$S$10,0))),0,ROUND(((_xlfn.DAYS(I1366,H1366)+1)*J1366)/7,0)))</f>
        <v>0</v>
      </c>
      <c r="N1366" s="408">
        <f t="shared" si="117"/>
        <v>0</v>
      </c>
      <c r="O1366" s="332"/>
      <c r="P1366" s="409"/>
      <c r="R1366" s="457">
        <f t="shared" si="118"/>
        <v>0</v>
      </c>
      <c r="S1366" s="469">
        <f t="shared" si="119"/>
        <v>0</v>
      </c>
    </row>
    <row r="1367" spans="2:19" x14ac:dyDescent="0.35">
      <c r="B1367" s="80"/>
      <c r="C1367" s="119"/>
      <c r="D1367" s="119"/>
      <c r="E1367" s="84"/>
      <c r="F1367" s="119"/>
      <c r="G1367" s="120"/>
      <c r="H1367" s="41"/>
      <c r="I1367" s="41"/>
      <c r="J1367" s="82"/>
      <c r="K1367" s="290">
        <f t="shared" si="115"/>
        <v>0</v>
      </c>
      <c r="L1367" s="291">
        <f t="shared" si="116"/>
        <v>0</v>
      </c>
      <c r="M1367" s="290">
        <f>IF(P1367="x",0,IF(I1367&lt;(INDEX(Lookup!$U$2:$U$10,MATCH($D$43,Lookup!$S$2:$S$10,0))),0,ROUND(((_xlfn.DAYS(I1367,H1367)+1)*J1367)/7,0)))</f>
        <v>0</v>
      </c>
      <c r="N1367" s="408">
        <f t="shared" si="117"/>
        <v>0</v>
      </c>
      <c r="O1367" s="332"/>
      <c r="P1367" s="409"/>
      <c r="R1367" s="457">
        <f t="shared" si="118"/>
        <v>0</v>
      </c>
      <c r="S1367" s="469">
        <f t="shared" si="119"/>
        <v>0</v>
      </c>
    </row>
    <row r="1368" spans="2:19" x14ac:dyDescent="0.35">
      <c r="B1368" s="80"/>
      <c r="C1368" s="119"/>
      <c r="D1368" s="119"/>
      <c r="E1368" s="84"/>
      <c r="F1368" s="119"/>
      <c r="G1368" s="120"/>
      <c r="H1368" s="41"/>
      <c r="I1368" s="41"/>
      <c r="J1368" s="82"/>
      <c r="K1368" s="290">
        <f t="shared" si="115"/>
        <v>0</v>
      </c>
      <c r="L1368" s="291">
        <f t="shared" si="116"/>
        <v>0</v>
      </c>
      <c r="M1368" s="290">
        <f>IF(P1368="x",0,IF(I1368&lt;(INDEX(Lookup!$U$2:$U$10,MATCH($D$43,Lookup!$S$2:$S$10,0))),0,ROUND(((_xlfn.DAYS(I1368,H1368)+1)*J1368)/7,0)))</f>
        <v>0</v>
      </c>
      <c r="N1368" s="408">
        <f t="shared" si="117"/>
        <v>0</v>
      </c>
      <c r="O1368" s="332"/>
      <c r="P1368" s="409"/>
      <c r="R1368" s="457">
        <f t="shared" si="118"/>
        <v>0</v>
      </c>
      <c r="S1368" s="469">
        <f t="shared" si="119"/>
        <v>0</v>
      </c>
    </row>
    <row r="1369" spans="2:19" x14ac:dyDescent="0.35">
      <c r="B1369" s="80"/>
      <c r="C1369" s="119"/>
      <c r="D1369" s="119"/>
      <c r="E1369" s="84"/>
      <c r="F1369" s="119"/>
      <c r="G1369" s="120"/>
      <c r="H1369" s="41"/>
      <c r="I1369" s="41"/>
      <c r="J1369" s="82"/>
      <c r="K1369" s="290">
        <f t="shared" si="115"/>
        <v>0</v>
      </c>
      <c r="L1369" s="291">
        <f t="shared" si="116"/>
        <v>0</v>
      </c>
      <c r="M1369" s="290">
        <f>IF(P1369="x",0,IF(I1369&lt;(INDEX(Lookup!$U$2:$U$10,MATCH($D$43,Lookup!$S$2:$S$10,0))),0,ROUND(((_xlfn.DAYS(I1369,H1369)+1)*J1369)/7,0)))</f>
        <v>0</v>
      </c>
      <c r="N1369" s="408">
        <f t="shared" si="117"/>
        <v>0</v>
      </c>
      <c r="O1369" s="332"/>
      <c r="P1369" s="409"/>
      <c r="R1369" s="457">
        <f t="shared" si="118"/>
        <v>0</v>
      </c>
      <c r="S1369" s="469">
        <f t="shared" si="119"/>
        <v>0</v>
      </c>
    </row>
    <row r="1370" spans="2:19" x14ac:dyDescent="0.35">
      <c r="B1370" s="80"/>
      <c r="C1370" s="119"/>
      <c r="D1370" s="119"/>
      <c r="E1370" s="84"/>
      <c r="F1370" s="119"/>
      <c r="G1370" s="120"/>
      <c r="H1370" s="41"/>
      <c r="I1370" s="41"/>
      <c r="J1370" s="82"/>
      <c r="K1370" s="290">
        <f t="shared" si="115"/>
        <v>0</v>
      </c>
      <c r="L1370" s="291">
        <f t="shared" si="116"/>
        <v>0</v>
      </c>
      <c r="M1370" s="290">
        <f>IF(P1370="x",0,IF(I1370&lt;(INDEX(Lookup!$U$2:$U$10,MATCH($D$43,Lookup!$S$2:$S$10,0))),0,ROUND(((_xlfn.DAYS(I1370,H1370)+1)*J1370)/7,0)))</f>
        <v>0</v>
      </c>
      <c r="N1370" s="408">
        <f t="shared" si="117"/>
        <v>0</v>
      </c>
      <c r="O1370" s="332"/>
      <c r="P1370" s="409"/>
      <c r="R1370" s="457">
        <f t="shared" si="118"/>
        <v>0</v>
      </c>
      <c r="S1370" s="469">
        <f t="shared" si="119"/>
        <v>0</v>
      </c>
    </row>
    <row r="1371" spans="2:19" x14ac:dyDescent="0.35">
      <c r="B1371" s="80"/>
      <c r="C1371" s="119"/>
      <c r="D1371" s="119"/>
      <c r="E1371" s="84"/>
      <c r="F1371" s="119"/>
      <c r="G1371" s="120"/>
      <c r="H1371" s="41"/>
      <c r="I1371" s="41"/>
      <c r="J1371" s="82"/>
      <c r="K1371" s="290">
        <f t="shared" si="115"/>
        <v>0</v>
      </c>
      <c r="L1371" s="291">
        <f t="shared" si="116"/>
        <v>0</v>
      </c>
      <c r="M1371" s="290">
        <f>IF(P1371="x",0,IF(I1371&lt;(INDEX(Lookup!$U$2:$U$10,MATCH($D$43,Lookup!$S$2:$S$10,0))),0,ROUND(((_xlfn.DAYS(I1371,H1371)+1)*J1371)/7,0)))</f>
        <v>0</v>
      </c>
      <c r="N1371" s="408">
        <f t="shared" si="117"/>
        <v>0</v>
      </c>
      <c r="O1371" s="332"/>
      <c r="P1371" s="409"/>
      <c r="R1371" s="457">
        <f t="shared" si="118"/>
        <v>0</v>
      </c>
      <c r="S1371" s="469">
        <f t="shared" si="119"/>
        <v>0</v>
      </c>
    </row>
    <row r="1372" spans="2:19" x14ac:dyDescent="0.35">
      <c r="B1372" s="80"/>
      <c r="C1372" s="119"/>
      <c r="D1372" s="119"/>
      <c r="E1372" s="84"/>
      <c r="F1372" s="119"/>
      <c r="G1372" s="120"/>
      <c r="H1372" s="41"/>
      <c r="I1372" s="41"/>
      <c r="J1372" s="82"/>
      <c r="K1372" s="290">
        <f t="shared" si="115"/>
        <v>0</v>
      </c>
      <c r="L1372" s="291">
        <f t="shared" si="116"/>
        <v>0</v>
      </c>
      <c r="M1372" s="290">
        <f>IF(P1372="x",0,IF(I1372&lt;(INDEX(Lookup!$U$2:$U$10,MATCH($D$43,Lookup!$S$2:$S$10,0))),0,ROUND(((_xlfn.DAYS(I1372,H1372)+1)*J1372)/7,0)))</f>
        <v>0</v>
      </c>
      <c r="N1372" s="408">
        <f t="shared" si="117"/>
        <v>0</v>
      </c>
      <c r="O1372" s="332"/>
      <c r="P1372" s="409"/>
      <c r="R1372" s="457">
        <f t="shared" si="118"/>
        <v>0</v>
      </c>
      <c r="S1372" s="469">
        <f t="shared" si="119"/>
        <v>0</v>
      </c>
    </row>
    <row r="1373" spans="2:19" x14ac:dyDescent="0.35">
      <c r="B1373" s="80"/>
      <c r="C1373" s="119"/>
      <c r="D1373" s="119"/>
      <c r="E1373" s="84"/>
      <c r="F1373" s="119"/>
      <c r="G1373" s="120"/>
      <c r="H1373" s="41"/>
      <c r="I1373" s="41"/>
      <c r="J1373" s="82"/>
      <c r="K1373" s="290">
        <f t="shared" si="115"/>
        <v>0</v>
      </c>
      <c r="L1373" s="291">
        <f t="shared" si="116"/>
        <v>0</v>
      </c>
      <c r="M1373" s="290">
        <f>IF(P1373="x",0,IF(I1373&lt;(INDEX(Lookup!$U$2:$U$10,MATCH($D$43,Lookup!$S$2:$S$10,0))),0,ROUND(((_xlfn.DAYS(I1373,H1373)+1)*J1373)/7,0)))</f>
        <v>0</v>
      </c>
      <c r="N1373" s="408">
        <f t="shared" si="117"/>
        <v>0</v>
      </c>
      <c r="O1373" s="332"/>
      <c r="P1373" s="409"/>
      <c r="R1373" s="457">
        <f t="shared" si="118"/>
        <v>0</v>
      </c>
      <c r="S1373" s="469">
        <f t="shared" si="119"/>
        <v>0</v>
      </c>
    </row>
    <row r="1374" spans="2:19" x14ac:dyDescent="0.35">
      <c r="B1374" s="80"/>
      <c r="C1374" s="119"/>
      <c r="D1374" s="119"/>
      <c r="E1374" s="84"/>
      <c r="F1374" s="119"/>
      <c r="G1374" s="120"/>
      <c r="H1374" s="41"/>
      <c r="I1374" s="41"/>
      <c r="J1374" s="82"/>
      <c r="K1374" s="290">
        <f t="shared" si="115"/>
        <v>0</v>
      </c>
      <c r="L1374" s="291">
        <f t="shared" si="116"/>
        <v>0</v>
      </c>
      <c r="M1374" s="290">
        <f>IF(P1374="x",0,IF(I1374&lt;(INDEX(Lookup!$U$2:$U$10,MATCH($D$43,Lookup!$S$2:$S$10,0))),0,ROUND(((_xlfn.DAYS(I1374,H1374)+1)*J1374)/7,0)))</f>
        <v>0</v>
      </c>
      <c r="N1374" s="408">
        <f t="shared" si="117"/>
        <v>0</v>
      </c>
      <c r="O1374" s="332"/>
      <c r="P1374" s="409"/>
      <c r="R1374" s="457">
        <f t="shared" si="118"/>
        <v>0</v>
      </c>
      <c r="S1374" s="469">
        <f t="shared" si="119"/>
        <v>0</v>
      </c>
    </row>
    <row r="1375" spans="2:19" x14ac:dyDescent="0.35">
      <c r="B1375" s="80"/>
      <c r="C1375" s="119"/>
      <c r="D1375" s="119"/>
      <c r="E1375" s="84"/>
      <c r="F1375" s="119"/>
      <c r="G1375" s="120"/>
      <c r="H1375" s="41"/>
      <c r="I1375" s="41"/>
      <c r="J1375" s="82"/>
      <c r="K1375" s="290">
        <f t="shared" si="115"/>
        <v>0</v>
      </c>
      <c r="L1375" s="291">
        <f t="shared" si="116"/>
        <v>0</v>
      </c>
      <c r="M1375" s="290">
        <f>IF(P1375="x",0,IF(I1375&lt;(INDEX(Lookup!$U$2:$U$10,MATCH($D$43,Lookup!$S$2:$S$10,0))),0,ROUND(((_xlfn.DAYS(I1375,H1375)+1)*J1375)/7,0)))</f>
        <v>0</v>
      </c>
      <c r="N1375" s="408">
        <f t="shared" si="117"/>
        <v>0</v>
      </c>
      <c r="O1375" s="332"/>
      <c r="P1375" s="409"/>
      <c r="R1375" s="457">
        <f t="shared" si="118"/>
        <v>0</v>
      </c>
      <c r="S1375" s="469">
        <f t="shared" si="119"/>
        <v>0</v>
      </c>
    </row>
    <row r="1376" spans="2:19" x14ac:dyDescent="0.35">
      <c r="B1376" s="80"/>
      <c r="C1376" s="119"/>
      <c r="D1376" s="119"/>
      <c r="E1376" s="84"/>
      <c r="F1376" s="119"/>
      <c r="G1376" s="120"/>
      <c r="H1376" s="41"/>
      <c r="I1376" s="41"/>
      <c r="J1376" s="82"/>
      <c r="K1376" s="290">
        <f t="shared" si="115"/>
        <v>0</v>
      </c>
      <c r="L1376" s="291">
        <f t="shared" si="116"/>
        <v>0</v>
      </c>
      <c r="M1376" s="290">
        <f>IF(P1376="x",0,IF(I1376&lt;(INDEX(Lookup!$U$2:$U$10,MATCH($D$43,Lookup!$S$2:$S$10,0))),0,ROUND(((_xlfn.DAYS(I1376,H1376)+1)*J1376)/7,0)))</f>
        <v>0</v>
      </c>
      <c r="N1376" s="408">
        <f t="shared" si="117"/>
        <v>0</v>
      </c>
      <c r="O1376" s="332"/>
      <c r="P1376" s="409"/>
      <c r="R1376" s="457">
        <f t="shared" si="118"/>
        <v>0</v>
      </c>
      <c r="S1376" s="469">
        <f t="shared" si="119"/>
        <v>0</v>
      </c>
    </row>
    <row r="1377" spans="2:19" x14ac:dyDescent="0.35">
      <c r="B1377" s="80"/>
      <c r="C1377" s="119"/>
      <c r="D1377" s="119"/>
      <c r="E1377" s="84"/>
      <c r="F1377" s="119"/>
      <c r="G1377" s="120"/>
      <c r="H1377" s="41"/>
      <c r="I1377" s="41"/>
      <c r="J1377" s="82"/>
      <c r="K1377" s="290">
        <f t="shared" si="115"/>
        <v>0</v>
      </c>
      <c r="L1377" s="291">
        <f t="shared" si="116"/>
        <v>0</v>
      </c>
      <c r="M1377" s="290">
        <f>IF(P1377="x",0,IF(I1377&lt;(INDEX(Lookup!$U$2:$U$10,MATCH($D$43,Lookup!$S$2:$S$10,0))),0,ROUND(((_xlfn.DAYS(I1377,H1377)+1)*J1377)/7,0)))</f>
        <v>0</v>
      </c>
      <c r="N1377" s="408">
        <f t="shared" si="117"/>
        <v>0</v>
      </c>
      <c r="O1377" s="332"/>
      <c r="P1377" s="409"/>
      <c r="R1377" s="457">
        <f t="shared" si="118"/>
        <v>0</v>
      </c>
      <c r="S1377" s="469">
        <f t="shared" si="119"/>
        <v>0</v>
      </c>
    </row>
    <row r="1378" spans="2:19" x14ac:dyDescent="0.35">
      <c r="B1378" s="80"/>
      <c r="C1378" s="119"/>
      <c r="D1378" s="119"/>
      <c r="E1378" s="84"/>
      <c r="F1378" s="119"/>
      <c r="G1378" s="120"/>
      <c r="H1378" s="41"/>
      <c r="I1378" s="41"/>
      <c r="J1378" s="82"/>
      <c r="K1378" s="290">
        <f t="shared" si="115"/>
        <v>0</v>
      </c>
      <c r="L1378" s="291">
        <f t="shared" si="116"/>
        <v>0</v>
      </c>
      <c r="M1378" s="290">
        <f>IF(P1378="x",0,IF(I1378&lt;(INDEX(Lookup!$U$2:$U$10,MATCH($D$43,Lookup!$S$2:$S$10,0))),0,ROUND(((_xlfn.DAYS(I1378,H1378)+1)*J1378)/7,0)))</f>
        <v>0</v>
      </c>
      <c r="N1378" s="408">
        <f t="shared" si="117"/>
        <v>0</v>
      </c>
      <c r="O1378" s="332"/>
      <c r="P1378" s="409"/>
      <c r="R1378" s="457">
        <f t="shared" si="118"/>
        <v>0</v>
      </c>
      <c r="S1378" s="469">
        <f t="shared" si="119"/>
        <v>0</v>
      </c>
    </row>
    <row r="1379" spans="2:19" x14ac:dyDescent="0.35">
      <c r="B1379" s="80"/>
      <c r="C1379" s="119"/>
      <c r="D1379" s="119"/>
      <c r="E1379" s="84"/>
      <c r="F1379" s="119"/>
      <c r="G1379" s="120"/>
      <c r="H1379" s="41"/>
      <c r="I1379" s="41"/>
      <c r="J1379" s="82"/>
      <c r="K1379" s="290">
        <f t="shared" si="115"/>
        <v>0</v>
      </c>
      <c r="L1379" s="291">
        <f t="shared" si="116"/>
        <v>0</v>
      </c>
      <c r="M1379" s="290">
        <f>IF(P1379="x",0,IF(I1379&lt;(INDEX(Lookup!$U$2:$U$10,MATCH($D$43,Lookup!$S$2:$S$10,0))),0,ROUND(((_xlfn.DAYS(I1379,H1379)+1)*J1379)/7,0)))</f>
        <v>0</v>
      </c>
      <c r="N1379" s="408">
        <f t="shared" si="117"/>
        <v>0</v>
      </c>
      <c r="O1379" s="332"/>
      <c r="P1379" s="409"/>
      <c r="R1379" s="457">
        <f t="shared" si="118"/>
        <v>0</v>
      </c>
      <c r="S1379" s="469">
        <f t="shared" si="119"/>
        <v>0</v>
      </c>
    </row>
    <row r="1380" spans="2:19" x14ac:dyDescent="0.35">
      <c r="B1380" s="80"/>
      <c r="C1380" s="119"/>
      <c r="D1380" s="119"/>
      <c r="E1380" s="84"/>
      <c r="F1380" s="119"/>
      <c r="G1380" s="120"/>
      <c r="H1380" s="41"/>
      <c r="I1380" s="41"/>
      <c r="J1380" s="82"/>
      <c r="K1380" s="290">
        <f t="shared" si="115"/>
        <v>0</v>
      </c>
      <c r="L1380" s="291">
        <f t="shared" si="116"/>
        <v>0</v>
      </c>
      <c r="M1380" s="290">
        <f>IF(P1380="x",0,IF(I1380&lt;(INDEX(Lookup!$U$2:$U$10,MATCH($D$43,Lookup!$S$2:$S$10,0))),0,ROUND(((_xlfn.DAYS(I1380,H1380)+1)*J1380)/7,0)))</f>
        <v>0</v>
      </c>
      <c r="N1380" s="408">
        <f t="shared" si="117"/>
        <v>0</v>
      </c>
      <c r="O1380" s="332"/>
      <c r="P1380" s="409"/>
      <c r="R1380" s="457">
        <f t="shared" si="118"/>
        <v>0</v>
      </c>
      <c r="S1380" s="469">
        <f t="shared" si="119"/>
        <v>0</v>
      </c>
    </row>
    <row r="1381" spans="2:19" x14ac:dyDescent="0.35">
      <c r="B1381" s="80"/>
      <c r="C1381" s="119"/>
      <c r="D1381" s="119"/>
      <c r="E1381" s="84"/>
      <c r="F1381" s="119"/>
      <c r="G1381" s="120"/>
      <c r="H1381" s="41"/>
      <c r="I1381" s="41"/>
      <c r="J1381" s="82"/>
      <c r="K1381" s="290">
        <f t="shared" si="115"/>
        <v>0</v>
      </c>
      <c r="L1381" s="291">
        <f t="shared" si="116"/>
        <v>0</v>
      </c>
      <c r="M1381" s="290">
        <f>IF(P1381="x",0,IF(I1381&lt;(INDEX(Lookup!$U$2:$U$10,MATCH($D$43,Lookup!$S$2:$S$10,0))),0,ROUND(((_xlfn.DAYS(I1381,H1381)+1)*J1381)/7,0)))</f>
        <v>0</v>
      </c>
      <c r="N1381" s="408">
        <f t="shared" si="117"/>
        <v>0</v>
      </c>
      <c r="O1381" s="332"/>
      <c r="P1381" s="409"/>
      <c r="R1381" s="457">
        <f t="shared" si="118"/>
        <v>0</v>
      </c>
      <c r="S1381" s="469">
        <f t="shared" si="119"/>
        <v>0</v>
      </c>
    </row>
    <row r="1382" spans="2:19" x14ac:dyDescent="0.35">
      <c r="B1382" s="80"/>
      <c r="C1382" s="119"/>
      <c r="D1382" s="119"/>
      <c r="E1382" s="84"/>
      <c r="F1382" s="119"/>
      <c r="G1382" s="120"/>
      <c r="H1382" s="41"/>
      <c r="I1382" s="41"/>
      <c r="J1382" s="82"/>
      <c r="K1382" s="290">
        <f t="shared" si="115"/>
        <v>0</v>
      </c>
      <c r="L1382" s="291">
        <f t="shared" si="116"/>
        <v>0</v>
      </c>
      <c r="M1382" s="290">
        <f>IF(P1382="x",0,IF(I1382&lt;(INDEX(Lookup!$U$2:$U$10,MATCH($D$43,Lookup!$S$2:$S$10,0))),0,ROUND(((_xlfn.DAYS(I1382,H1382)+1)*J1382)/7,0)))</f>
        <v>0</v>
      </c>
      <c r="N1382" s="408">
        <f t="shared" si="117"/>
        <v>0</v>
      </c>
      <c r="O1382" s="332"/>
      <c r="P1382" s="409"/>
      <c r="R1382" s="457">
        <f t="shared" si="118"/>
        <v>0</v>
      </c>
      <c r="S1382" s="469">
        <f t="shared" si="119"/>
        <v>0</v>
      </c>
    </row>
    <row r="1383" spans="2:19" x14ac:dyDescent="0.35">
      <c r="B1383" s="80"/>
      <c r="C1383" s="119"/>
      <c r="D1383" s="119"/>
      <c r="E1383" s="84"/>
      <c r="F1383" s="119"/>
      <c r="G1383" s="120"/>
      <c r="H1383" s="41"/>
      <c r="I1383" s="41"/>
      <c r="J1383" s="82"/>
      <c r="K1383" s="290">
        <f t="shared" si="115"/>
        <v>0</v>
      </c>
      <c r="L1383" s="291">
        <f t="shared" si="116"/>
        <v>0</v>
      </c>
      <c r="M1383" s="290">
        <f>IF(P1383="x",0,IF(I1383&lt;(INDEX(Lookup!$U$2:$U$10,MATCH($D$43,Lookup!$S$2:$S$10,0))),0,ROUND(((_xlfn.DAYS(I1383,H1383)+1)*J1383)/7,0)))</f>
        <v>0</v>
      </c>
      <c r="N1383" s="408">
        <f t="shared" si="117"/>
        <v>0</v>
      </c>
      <c r="O1383" s="332"/>
      <c r="P1383" s="409"/>
      <c r="R1383" s="457">
        <f t="shared" si="118"/>
        <v>0</v>
      </c>
      <c r="S1383" s="469">
        <f t="shared" si="119"/>
        <v>0</v>
      </c>
    </row>
    <row r="1384" spans="2:19" x14ac:dyDescent="0.35">
      <c r="B1384" s="80"/>
      <c r="C1384" s="119"/>
      <c r="D1384" s="119"/>
      <c r="E1384" s="84"/>
      <c r="F1384" s="119"/>
      <c r="G1384" s="120"/>
      <c r="H1384" s="41"/>
      <c r="I1384" s="41"/>
      <c r="J1384" s="82"/>
      <c r="K1384" s="290">
        <f t="shared" si="115"/>
        <v>0</v>
      </c>
      <c r="L1384" s="291">
        <f t="shared" si="116"/>
        <v>0</v>
      </c>
      <c r="M1384" s="290">
        <f>IF(P1384="x",0,IF(I1384&lt;(INDEX(Lookup!$U$2:$U$10,MATCH($D$43,Lookup!$S$2:$S$10,0))),0,ROUND(((_xlfn.DAYS(I1384,H1384)+1)*J1384)/7,0)))</f>
        <v>0</v>
      </c>
      <c r="N1384" s="408">
        <f t="shared" si="117"/>
        <v>0</v>
      </c>
      <c r="O1384" s="332"/>
      <c r="P1384" s="409"/>
      <c r="R1384" s="457">
        <f t="shared" si="118"/>
        <v>0</v>
      </c>
      <c r="S1384" s="469">
        <f t="shared" si="119"/>
        <v>0</v>
      </c>
    </row>
    <row r="1385" spans="2:19" x14ac:dyDescent="0.35">
      <c r="B1385" s="80"/>
      <c r="C1385" s="119"/>
      <c r="D1385" s="119"/>
      <c r="E1385" s="84"/>
      <c r="F1385" s="119"/>
      <c r="G1385" s="120"/>
      <c r="H1385" s="41"/>
      <c r="I1385" s="41"/>
      <c r="J1385" s="82"/>
      <c r="K1385" s="290">
        <f t="shared" si="115"/>
        <v>0</v>
      </c>
      <c r="L1385" s="291">
        <f t="shared" si="116"/>
        <v>0</v>
      </c>
      <c r="M1385" s="290">
        <f>IF(P1385="x",0,IF(I1385&lt;(INDEX(Lookup!$U$2:$U$10,MATCH($D$43,Lookup!$S$2:$S$10,0))),0,ROUND(((_xlfn.DAYS(I1385,H1385)+1)*J1385)/7,0)))</f>
        <v>0</v>
      </c>
      <c r="N1385" s="408">
        <f t="shared" si="117"/>
        <v>0</v>
      </c>
      <c r="O1385" s="332"/>
      <c r="P1385" s="409"/>
      <c r="R1385" s="457">
        <f t="shared" si="118"/>
        <v>0</v>
      </c>
      <c r="S1385" s="469">
        <f t="shared" si="119"/>
        <v>0</v>
      </c>
    </row>
    <row r="1386" spans="2:19" x14ac:dyDescent="0.35">
      <c r="B1386" s="80"/>
      <c r="C1386" s="119"/>
      <c r="D1386" s="119"/>
      <c r="E1386" s="84"/>
      <c r="F1386" s="119"/>
      <c r="G1386" s="120"/>
      <c r="H1386" s="41"/>
      <c r="I1386" s="41"/>
      <c r="J1386" s="82"/>
      <c r="K1386" s="290">
        <f t="shared" si="115"/>
        <v>0</v>
      </c>
      <c r="L1386" s="291">
        <f t="shared" si="116"/>
        <v>0</v>
      </c>
      <c r="M1386" s="290">
        <f>IF(P1386="x",0,IF(I1386&lt;(INDEX(Lookup!$U$2:$U$10,MATCH($D$43,Lookup!$S$2:$S$10,0))),0,ROUND(((_xlfn.DAYS(I1386,H1386)+1)*J1386)/7,0)))</f>
        <v>0</v>
      </c>
      <c r="N1386" s="408">
        <f t="shared" si="117"/>
        <v>0</v>
      </c>
      <c r="O1386" s="332"/>
      <c r="P1386" s="409"/>
      <c r="R1386" s="457">
        <f t="shared" si="118"/>
        <v>0</v>
      </c>
      <c r="S1386" s="469">
        <f t="shared" si="119"/>
        <v>0</v>
      </c>
    </row>
    <row r="1387" spans="2:19" x14ac:dyDescent="0.35">
      <c r="B1387" s="80"/>
      <c r="C1387" s="119"/>
      <c r="D1387" s="119"/>
      <c r="E1387" s="84"/>
      <c r="F1387" s="119"/>
      <c r="G1387" s="120"/>
      <c r="H1387" s="41"/>
      <c r="I1387" s="41"/>
      <c r="J1387" s="82"/>
      <c r="K1387" s="290">
        <f t="shared" si="115"/>
        <v>0</v>
      </c>
      <c r="L1387" s="291">
        <f t="shared" si="116"/>
        <v>0</v>
      </c>
      <c r="M1387" s="290">
        <f>IF(P1387="x",0,IF(I1387&lt;(INDEX(Lookup!$U$2:$U$10,MATCH($D$43,Lookup!$S$2:$S$10,0))),0,ROUND(((_xlfn.DAYS(I1387,H1387)+1)*J1387)/7,0)))</f>
        <v>0</v>
      </c>
      <c r="N1387" s="408">
        <f t="shared" si="117"/>
        <v>0</v>
      </c>
      <c r="O1387" s="332"/>
      <c r="P1387" s="409"/>
      <c r="R1387" s="457">
        <f t="shared" si="118"/>
        <v>0</v>
      </c>
      <c r="S1387" s="469">
        <f t="shared" si="119"/>
        <v>0</v>
      </c>
    </row>
    <row r="1388" spans="2:19" x14ac:dyDescent="0.35">
      <c r="B1388" s="80"/>
      <c r="C1388" s="119"/>
      <c r="D1388" s="119"/>
      <c r="E1388" s="84"/>
      <c r="F1388" s="119"/>
      <c r="G1388" s="120"/>
      <c r="H1388" s="41"/>
      <c r="I1388" s="41"/>
      <c r="J1388" s="82"/>
      <c r="K1388" s="290">
        <f t="shared" si="115"/>
        <v>0</v>
      </c>
      <c r="L1388" s="291">
        <f t="shared" si="116"/>
        <v>0</v>
      </c>
      <c r="M1388" s="290">
        <f>IF(P1388="x",0,IF(I1388&lt;(INDEX(Lookup!$U$2:$U$10,MATCH($D$43,Lookup!$S$2:$S$10,0))),0,ROUND(((_xlfn.DAYS(I1388,H1388)+1)*J1388)/7,0)))</f>
        <v>0</v>
      </c>
      <c r="N1388" s="408">
        <f t="shared" si="117"/>
        <v>0</v>
      </c>
      <c r="O1388" s="332"/>
      <c r="P1388" s="409"/>
      <c r="R1388" s="457">
        <f t="shared" si="118"/>
        <v>0</v>
      </c>
      <c r="S1388" s="469">
        <f t="shared" si="119"/>
        <v>0</v>
      </c>
    </row>
    <row r="1389" spans="2:19" x14ac:dyDescent="0.35">
      <c r="B1389" s="80"/>
      <c r="C1389" s="119"/>
      <c r="D1389" s="119"/>
      <c r="E1389" s="84"/>
      <c r="F1389" s="119"/>
      <c r="G1389" s="120"/>
      <c r="H1389" s="41"/>
      <c r="I1389" s="41"/>
      <c r="J1389" s="82"/>
      <c r="K1389" s="290">
        <f t="shared" si="115"/>
        <v>0</v>
      </c>
      <c r="L1389" s="291">
        <f t="shared" si="116"/>
        <v>0</v>
      </c>
      <c r="M1389" s="290">
        <f>IF(P1389="x",0,IF(I1389&lt;(INDEX(Lookup!$U$2:$U$10,MATCH($D$43,Lookup!$S$2:$S$10,0))),0,ROUND(((_xlfn.DAYS(I1389,H1389)+1)*J1389)/7,0)))</f>
        <v>0</v>
      </c>
      <c r="N1389" s="408">
        <f t="shared" si="117"/>
        <v>0</v>
      </c>
      <c r="O1389" s="332"/>
      <c r="P1389" s="409"/>
      <c r="R1389" s="457">
        <f t="shared" si="118"/>
        <v>0</v>
      </c>
      <c r="S1389" s="469">
        <f t="shared" si="119"/>
        <v>0</v>
      </c>
    </row>
    <row r="1390" spans="2:19" x14ac:dyDescent="0.35">
      <c r="B1390" s="80"/>
      <c r="C1390" s="119"/>
      <c r="D1390" s="119"/>
      <c r="E1390" s="84"/>
      <c r="F1390" s="119"/>
      <c r="G1390" s="120"/>
      <c r="H1390" s="41"/>
      <c r="I1390" s="41"/>
      <c r="J1390" s="82"/>
      <c r="K1390" s="290">
        <f t="shared" si="115"/>
        <v>0</v>
      </c>
      <c r="L1390" s="291">
        <f t="shared" si="116"/>
        <v>0</v>
      </c>
      <c r="M1390" s="290">
        <f>IF(P1390="x",0,IF(I1390&lt;(INDEX(Lookup!$U$2:$U$10,MATCH($D$43,Lookup!$S$2:$S$10,0))),0,ROUND(((_xlfn.DAYS(I1390,H1390)+1)*J1390)/7,0)))</f>
        <v>0</v>
      </c>
      <c r="N1390" s="408">
        <f t="shared" si="117"/>
        <v>0</v>
      </c>
      <c r="O1390" s="332"/>
      <c r="P1390" s="409"/>
      <c r="R1390" s="457">
        <f t="shared" si="118"/>
        <v>0</v>
      </c>
      <c r="S1390" s="469">
        <f t="shared" si="119"/>
        <v>0</v>
      </c>
    </row>
    <row r="1391" spans="2:19" x14ac:dyDescent="0.35">
      <c r="B1391" s="80"/>
      <c r="C1391" s="119"/>
      <c r="D1391" s="119"/>
      <c r="E1391" s="84"/>
      <c r="F1391" s="119"/>
      <c r="G1391" s="120"/>
      <c r="H1391" s="41"/>
      <c r="I1391" s="41"/>
      <c r="J1391" s="82"/>
      <c r="K1391" s="290">
        <f t="shared" ref="K1391:K1454" si="120">ROUND(((_xlfn.DAYS(I1391,H1391)+1)*J1391)/7,0)</f>
        <v>0</v>
      </c>
      <c r="L1391" s="291">
        <f t="shared" ref="L1391:L1454" si="121">K1391*$K$6</f>
        <v>0</v>
      </c>
      <c r="M1391" s="290">
        <f>IF(P1391="x",0,IF(I1391&lt;(INDEX(Lookup!$U$2:$U$10,MATCH($D$43,Lookup!$S$2:$S$10,0))),0,ROUND(((_xlfn.DAYS(I1391,H1391)+1)*J1391)/7,0)))</f>
        <v>0</v>
      </c>
      <c r="N1391" s="408">
        <f t="shared" ref="N1391:N1454" si="122">M1391*$K$6</f>
        <v>0</v>
      </c>
      <c r="O1391" s="332"/>
      <c r="P1391" s="409"/>
      <c r="R1391" s="457">
        <f t="shared" ref="R1391:R1454" si="123">L1391*$I$30</f>
        <v>0</v>
      </c>
      <c r="S1391" s="469">
        <f t="shared" ref="S1391:S1454" si="124">N1391*$I$40</f>
        <v>0</v>
      </c>
    </row>
    <row r="1392" spans="2:19" x14ac:dyDescent="0.35">
      <c r="B1392" s="80"/>
      <c r="C1392" s="119"/>
      <c r="D1392" s="119"/>
      <c r="E1392" s="84"/>
      <c r="F1392" s="119"/>
      <c r="G1392" s="120"/>
      <c r="H1392" s="41"/>
      <c r="I1392" s="41"/>
      <c r="J1392" s="82"/>
      <c r="K1392" s="290">
        <f t="shared" si="120"/>
        <v>0</v>
      </c>
      <c r="L1392" s="291">
        <f t="shared" si="121"/>
        <v>0</v>
      </c>
      <c r="M1392" s="290">
        <f>IF(P1392="x",0,IF(I1392&lt;(INDEX(Lookup!$U$2:$U$10,MATCH($D$43,Lookup!$S$2:$S$10,0))),0,ROUND(((_xlfn.DAYS(I1392,H1392)+1)*J1392)/7,0)))</f>
        <v>0</v>
      </c>
      <c r="N1392" s="408">
        <f t="shared" si="122"/>
        <v>0</v>
      </c>
      <c r="O1392" s="332"/>
      <c r="P1392" s="409"/>
      <c r="R1392" s="457">
        <f t="shared" si="123"/>
        <v>0</v>
      </c>
      <c r="S1392" s="469">
        <f t="shared" si="124"/>
        <v>0</v>
      </c>
    </row>
    <row r="1393" spans="2:19" x14ac:dyDescent="0.35">
      <c r="B1393" s="80"/>
      <c r="C1393" s="119"/>
      <c r="D1393" s="119"/>
      <c r="E1393" s="84"/>
      <c r="F1393" s="119"/>
      <c r="G1393" s="120"/>
      <c r="H1393" s="41"/>
      <c r="I1393" s="41"/>
      <c r="J1393" s="82"/>
      <c r="K1393" s="290">
        <f t="shared" si="120"/>
        <v>0</v>
      </c>
      <c r="L1393" s="291">
        <f t="shared" si="121"/>
        <v>0</v>
      </c>
      <c r="M1393" s="290">
        <f>IF(P1393="x",0,IF(I1393&lt;(INDEX(Lookup!$U$2:$U$10,MATCH($D$43,Lookup!$S$2:$S$10,0))),0,ROUND(((_xlfn.DAYS(I1393,H1393)+1)*J1393)/7,0)))</f>
        <v>0</v>
      </c>
      <c r="N1393" s="408">
        <f t="shared" si="122"/>
        <v>0</v>
      </c>
      <c r="O1393" s="332"/>
      <c r="P1393" s="409"/>
      <c r="R1393" s="457">
        <f t="shared" si="123"/>
        <v>0</v>
      </c>
      <c r="S1393" s="469">
        <f t="shared" si="124"/>
        <v>0</v>
      </c>
    </row>
    <row r="1394" spans="2:19" x14ac:dyDescent="0.35">
      <c r="B1394" s="80"/>
      <c r="C1394" s="119"/>
      <c r="D1394" s="119"/>
      <c r="E1394" s="84"/>
      <c r="F1394" s="119"/>
      <c r="G1394" s="120"/>
      <c r="H1394" s="41"/>
      <c r="I1394" s="41"/>
      <c r="J1394" s="82"/>
      <c r="K1394" s="290">
        <f t="shared" si="120"/>
        <v>0</v>
      </c>
      <c r="L1394" s="291">
        <f t="shared" si="121"/>
        <v>0</v>
      </c>
      <c r="M1394" s="290">
        <f>IF(P1394="x",0,IF(I1394&lt;(INDEX(Lookup!$U$2:$U$10,MATCH($D$43,Lookup!$S$2:$S$10,0))),0,ROUND(((_xlfn.DAYS(I1394,H1394)+1)*J1394)/7,0)))</f>
        <v>0</v>
      </c>
      <c r="N1394" s="408">
        <f t="shared" si="122"/>
        <v>0</v>
      </c>
      <c r="O1394" s="332"/>
      <c r="P1394" s="409"/>
      <c r="R1394" s="457">
        <f t="shared" si="123"/>
        <v>0</v>
      </c>
      <c r="S1394" s="469">
        <f t="shared" si="124"/>
        <v>0</v>
      </c>
    </row>
    <row r="1395" spans="2:19" x14ac:dyDescent="0.35">
      <c r="B1395" s="80"/>
      <c r="C1395" s="119"/>
      <c r="D1395" s="119"/>
      <c r="E1395" s="84"/>
      <c r="F1395" s="119"/>
      <c r="G1395" s="120"/>
      <c r="H1395" s="41"/>
      <c r="I1395" s="41"/>
      <c r="J1395" s="82"/>
      <c r="K1395" s="290">
        <f t="shared" si="120"/>
        <v>0</v>
      </c>
      <c r="L1395" s="291">
        <f t="shared" si="121"/>
        <v>0</v>
      </c>
      <c r="M1395" s="290">
        <f>IF(P1395="x",0,IF(I1395&lt;(INDEX(Lookup!$U$2:$U$10,MATCH($D$43,Lookup!$S$2:$S$10,0))),0,ROUND(((_xlfn.DAYS(I1395,H1395)+1)*J1395)/7,0)))</f>
        <v>0</v>
      </c>
      <c r="N1395" s="408">
        <f t="shared" si="122"/>
        <v>0</v>
      </c>
      <c r="O1395" s="332"/>
      <c r="P1395" s="409"/>
      <c r="R1395" s="457">
        <f t="shared" si="123"/>
        <v>0</v>
      </c>
      <c r="S1395" s="469">
        <f t="shared" si="124"/>
        <v>0</v>
      </c>
    </row>
    <row r="1396" spans="2:19" x14ac:dyDescent="0.35">
      <c r="B1396" s="80"/>
      <c r="C1396" s="119"/>
      <c r="D1396" s="119"/>
      <c r="E1396" s="84"/>
      <c r="F1396" s="119"/>
      <c r="G1396" s="120"/>
      <c r="H1396" s="41"/>
      <c r="I1396" s="41"/>
      <c r="J1396" s="82"/>
      <c r="K1396" s="290">
        <f t="shared" si="120"/>
        <v>0</v>
      </c>
      <c r="L1396" s="291">
        <f t="shared" si="121"/>
        <v>0</v>
      </c>
      <c r="M1396" s="290">
        <f>IF(P1396="x",0,IF(I1396&lt;(INDEX(Lookup!$U$2:$U$10,MATCH($D$43,Lookup!$S$2:$S$10,0))),0,ROUND(((_xlfn.DAYS(I1396,H1396)+1)*J1396)/7,0)))</f>
        <v>0</v>
      </c>
      <c r="N1396" s="408">
        <f t="shared" si="122"/>
        <v>0</v>
      </c>
      <c r="O1396" s="332"/>
      <c r="P1396" s="409"/>
      <c r="R1396" s="457">
        <f t="shared" si="123"/>
        <v>0</v>
      </c>
      <c r="S1396" s="469">
        <f t="shared" si="124"/>
        <v>0</v>
      </c>
    </row>
    <row r="1397" spans="2:19" x14ac:dyDescent="0.35">
      <c r="B1397" s="80"/>
      <c r="C1397" s="119"/>
      <c r="D1397" s="119"/>
      <c r="E1397" s="84"/>
      <c r="F1397" s="119"/>
      <c r="G1397" s="120"/>
      <c r="H1397" s="41"/>
      <c r="I1397" s="41"/>
      <c r="J1397" s="82"/>
      <c r="K1397" s="290">
        <f t="shared" si="120"/>
        <v>0</v>
      </c>
      <c r="L1397" s="291">
        <f t="shared" si="121"/>
        <v>0</v>
      </c>
      <c r="M1397" s="290">
        <f>IF(P1397="x",0,IF(I1397&lt;(INDEX(Lookup!$U$2:$U$10,MATCH($D$43,Lookup!$S$2:$S$10,0))),0,ROUND(((_xlfn.DAYS(I1397,H1397)+1)*J1397)/7,0)))</f>
        <v>0</v>
      </c>
      <c r="N1397" s="408">
        <f t="shared" si="122"/>
        <v>0</v>
      </c>
      <c r="O1397" s="332"/>
      <c r="P1397" s="409"/>
      <c r="R1397" s="457">
        <f t="shared" si="123"/>
        <v>0</v>
      </c>
      <c r="S1397" s="469">
        <f t="shared" si="124"/>
        <v>0</v>
      </c>
    </row>
    <row r="1398" spans="2:19" x14ac:dyDescent="0.35">
      <c r="B1398" s="80"/>
      <c r="C1398" s="119"/>
      <c r="D1398" s="119"/>
      <c r="E1398" s="84"/>
      <c r="F1398" s="119"/>
      <c r="G1398" s="120"/>
      <c r="H1398" s="41"/>
      <c r="I1398" s="41"/>
      <c r="J1398" s="82"/>
      <c r="K1398" s="290">
        <f t="shared" si="120"/>
        <v>0</v>
      </c>
      <c r="L1398" s="291">
        <f t="shared" si="121"/>
        <v>0</v>
      </c>
      <c r="M1398" s="290">
        <f>IF(P1398="x",0,IF(I1398&lt;(INDEX(Lookup!$U$2:$U$10,MATCH($D$43,Lookup!$S$2:$S$10,0))),0,ROUND(((_xlfn.DAYS(I1398,H1398)+1)*J1398)/7,0)))</f>
        <v>0</v>
      </c>
      <c r="N1398" s="408">
        <f t="shared" si="122"/>
        <v>0</v>
      </c>
      <c r="O1398" s="332"/>
      <c r="P1398" s="409"/>
      <c r="R1398" s="457">
        <f t="shared" si="123"/>
        <v>0</v>
      </c>
      <c r="S1398" s="469">
        <f t="shared" si="124"/>
        <v>0</v>
      </c>
    </row>
    <row r="1399" spans="2:19" x14ac:dyDescent="0.35">
      <c r="B1399" s="80"/>
      <c r="C1399" s="119"/>
      <c r="D1399" s="119"/>
      <c r="E1399" s="84"/>
      <c r="F1399" s="119"/>
      <c r="G1399" s="120"/>
      <c r="H1399" s="41"/>
      <c r="I1399" s="41"/>
      <c r="J1399" s="82"/>
      <c r="K1399" s="290">
        <f t="shared" si="120"/>
        <v>0</v>
      </c>
      <c r="L1399" s="291">
        <f t="shared" si="121"/>
        <v>0</v>
      </c>
      <c r="M1399" s="290">
        <f>IF(P1399="x",0,IF(I1399&lt;(INDEX(Lookup!$U$2:$U$10,MATCH($D$43,Lookup!$S$2:$S$10,0))),0,ROUND(((_xlfn.DAYS(I1399,H1399)+1)*J1399)/7,0)))</f>
        <v>0</v>
      </c>
      <c r="N1399" s="408">
        <f t="shared" si="122"/>
        <v>0</v>
      </c>
      <c r="O1399" s="332"/>
      <c r="P1399" s="409"/>
      <c r="R1399" s="457">
        <f t="shared" si="123"/>
        <v>0</v>
      </c>
      <c r="S1399" s="469">
        <f t="shared" si="124"/>
        <v>0</v>
      </c>
    </row>
    <row r="1400" spans="2:19" x14ac:dyDescent="0.35">
      <c r="B1400" s="80"/>
      <c r="C1400" s="119"/>
      <c r="D1400" s="119"/>
      <c r="E1400" s="84"/>
      <c r="F1400" s="119"/>
      <c r="G1400" s="120"/>
      <c r="H1400" s="41"/>
      <c r="I1400" s="41"/>
      <c r="J1400" s="82"/>
      <c r="K1400" s="290">
        <f t="shared" si="120"/>
        <v>0</v>
      </c>
      <c r="L1400" s="291">
        <f t="shared" si="121"/>
        <v>0</v>
      </c>
      <c r="M1400" s="290">
        <f>IF(P1400="x",0,IF(I1400&lt;(INDEX(Lookup!$U$2:$U$10,MATCH($D$43,Lookup!$S$2:$S$10,0))),0,ROUND(((_xlfn.DAYS(I1400,H1400)+1)*J1400)/7,0)))</f>
        <v>0</v>
      </c>
      <c r="N1400" s="408">
        <f t="shared" si="122"/>
        <v>0</v>
      </c>
      <c r="O1400" s="332"/>
      <c r="P1400" s="409"/>
      <c r="R1400" s="457">
        <f t="shared" si="123"/>
        <v>0</v>
      </c>
      <c r="S1400" s="469">
        <f t="shared" si="124"/>
        <v>0</v>
      </c>
    </row>
    <row r="1401" spans="2:19" x14ac:dyDescent="0.35">
      <c r="B1401" s="80"/>
      <c r="C1401" s="119"/>
      <c r="D1401" s="119"/>
      <c r="E1401" s="84"/>
      <c r="F1401" s="119"/>
      <c r="G1401" s="120"/>
      <c r="H1401" s="41"/>
      <c r="I1401" s="41"/>
      <c r="J1401" s="82"/>
      <c r="K1401" s="290">
        <f t="shared" si="120"/>
        <v>0</v>
      </c>
      <c r="L1401" s="291">
        <f t="shared" si="121"/>
        <v>0</v>
      </c>
      <c r="M1401" s="290">
        <f>IF(P1401="x",0,IF(I1401&lt;(INDEX(Lookup!$U$2:$U$10,MATCH($D$43,Lookup!$S$2:$S$10,0))),0,ROUND(((_xlfn.DAYS(I1401,H1401)+1)*J1401)/7,0)))</f>
        <v>0</v>
      </c>
      <c r="N1401" s="408">
        <f t="shared" si="122"/>
        <v>0</v>
      </c>
      <c r="O1401" s="332"/>
      <c r="P1401" s="409"/>
      <c r="R1401" s="457">
        <f t="shared" si="123"/>
        <v>0</v>
      </c>
      <c r="S1401" s="469">
        <f t="shared" si="124"/>
        <v>0</v>
      </c>
    </row>
    <row r="1402" spans="2:19" x14ac:dyDescent="0.35">
      <c r="B1402" s="80"/>
      <c r="C1402" s="119"/>
      <c r="D1402" s="119"/>
      <c r="E1402" s="84"/>
      <c r="F1402" s="119"/>
      <c r="G1402" s="120"/>
      <c r="H1402" s="41"/>
      <c r="I1402" s="41"/>
      <c r="J1402" s="82"/>
      <c r="K1402" s="290">
        <f t="shared" si="120"/>
        <v>0</v>
      </c>
      <c r="L1402" s="291">
        <f t="shared" si="121"/>
        <v>0</v>
      </c>
      <c r="M1402" s="290">
        <f>IF(P1402="x",0,IF(I1402&lt;(INDEX(Lookup!$U$2:$U$10,MATCH($D$43,Lookup!$S$2:$S$10,0))),0,ROUND(((_xlfn.DAYS(I1402,H1402)+1)*J1402)/7,0)))</f>
        <v>0</v>
      </c>
      <c r="N1402" s="408">
        <f t="shared" si="122"/>
        <v>0</v>
      </c>
      <c r="O1402" s="332"/>
      <c r="P1402" s="409"/>
      <c r="R1402" s="457">
        <f t="shared" si="123"/>
        <v>0</v>
      </c>
      <c r="S1402" s="469">
        <f t="shared" si="124"/>
        <v>0</v>
      </c>
    </row>
    <row r="1403" spans="2:19" x14ac:dyDescent="0.35">
      <c r="B1403" s="80"/>
      <c r="C1403" s="119"/>
      <c r="D1403" s="119"/>
      <c r="E1403" s="84"/>
      <c r="F1403" s="119"/>
      <c r="G1403" s="120"/>
      <c r="H1403" s="41"/>
      <c r="I1403" s="41"/>
      <c r="J1403" s="82"/>
      <c r="K1403" s="290">
        <f t="shared" si="120"/>
        <v>0</v>
      </c>
      <c r="L1403" s="291">
        <f t="shared" si="121"/>
        <v>0</v>
      </c>
      <c r="M1403" s="290">
        <f>IF(P1403="x",0,IF(I1403&lt;(INDEX(Lookup!$U$2:$U$10,MATCH($D$43,Lookup!$S$2:$S$10,0))),0,ROUND(((_xlfn.DAYS(I1403,H1403)+1)*J1403)/7,0)))</f>
        <v>0</v>
      </c>
      <c r="N1403" s="408">
        <f t="shared" si="122"/>
        <v>0</v>
      </c>
      <c r="O1403" s="332"/>
      <c r="P1403" s="409"/>
      <c r="R1403" s="457">
        <f t="shared" si="123"/>
        <v>0</v>
      </c>
      <c r="S1403" s="469">
        <f t="shared" si="124"/>
        <v>0</v>
      </c>
    </row>
    <row r="1404" spans="2:19" x14ac:dyDescent="0.35">
      <c r="B1404" s="80"/>
      <c r="C1404" s="119"/>
      <c r="D1404" s="119"/>
      <c r="E1404" s="84"/>
      <c r="F1404" s="119"/>
      <c r="G1404" s="120"/>
      <c r="H1404" s="41"/>
      <c r="I1404" s="41"/>
      <c r="J1404" s="82"/>
      <c r="K1404" s="290">
        <f t="shared" si="120"/>
        <v>0</v>
      </c>
      <c r="L1404" s="291">
        <f t="shared" si="121"/>
        <v>0</v>
      </c>
      <c r="M1404" s="290">
        <f>IF(P1404="x",0,IF(I1404&lt;(INDEX(Lookup!$U$2:$U$10,MATCH($D$43,Lookup!$S$2:$S$10,0))),0,ROUND(((_xlfn.DAYS(I1404,H1404)+1)*J1404)/7,0)))</f>
        <v>0</v>
      </c>
      <c r="N1404" s="408">
        <f t="shared" si="122"/>
        <v>0</v>
      </c>
      <c r="O1404" s="332"/>
      <c r="P1404" s="409"/>
      <c r="R1404" s="457">
        <f t="shared" si="123"/>
        <v>0</v>
      </c>
      <c r="S1404" s="469">
        <f t="shared" si="124"/>
        <v>0</v>
      </c>
    </row>
    <row r="1405" spans="2:19" x14ac:dyDescent="0.35">
      <c r="B1405" s="80"/>
      <c r="C1405" s="119"/>
      <c r="D1405" s="119"/>
      <c r="E1405" s="84"/>
      <c r="F1405" s="119"/>
      <c r="G1405" s="120"/>
      <c r="H1405" s="41"/>
      <c r="I1405" s="41"/>
      <c r="J1405" s="82"/>
      <c r="K1405" s="290">
        <f t="shared" si="120"/>
        <v>0</v>
      </c>
      <c r="L1405" s="291">
        <f t="shared" si="121"/>
        <v>0</v>
      </c>
      <c r="M1405" s="290">
        <f>IF(P1405="x",0,IF(I1405&lt;(INDEX(Lookup!$U$2:$U$10,MATCH($D$43,Lookup!$S$2:$S$10,0))),0,ROUND(((_xlfn.DAYS(I1405,H1405)+1)*J1405)/7,0)))</f>
        <v>0</v>
      </c>
      <c r="N1405" s="408">
        <f t="shared" si="122"/>
        <v>0</v>
      </c>
      <c r="O1405" s="332"/>
      <c r="P1405" s="409"/>
      <c r="R1405" s="457">
        <f t="shared" si="123"/>
        <v>0</v>
      </c>
      <c r="S1405" s="469">
        <f t="shared" si="124"/>
        <v>0</v>
      </c>
    </row>
    <row r="1406" spans="2:19" x14ac:dyDescent="0.35">
      <c r="B1406" s="80"/>
      <c r="C1406" s="119"/>
      <c r="D1406" s="119"/>
      <c r="E1406" s="84"/>
      <c r="F1406" s="119"/>
      <c r="G1406" s="120"/>
      <c r="H1406" s="41"/>
      <c r="I1406" s="41"/>
      <c r="J1406" s="82"/>
      <c r="K1406" s="290">
        <f t="shared" si="120"/>
        <v>0</v>
      </c>
      <c r="L1406" s="291">
        <f t="shared" si="121"/>
        <v>0</v>
      </c>
      <c r="M1406" s="290">
        <f>IF(P1406="x",0,IF(I1406&lt;(INDEX(Lookup!$U$2:$U$10,MATCH($D$43,Lookup!$S$2:$S$10,0))),0,ROUND(((_xlfn.DAYS(I1406,H1406)+1)*J1406)/7,0)))</f>
        <v>0</v>
      </c>
      <c r="N1406" s="408">
        <f t="shared" si="122"/>
        <v>0</v>
      </c>
      <c r="O1406" s="332"/>
      <c r="P1406" s="409"/>
      <c r="R1406" s="457">
        <f t="shared" si="123"/>
        <v>0</v>
      </c>
      <c r="S1406" s="469">
        <f t="shared" si="124"/>
        <v>0</v>
      </c>
    </row>
    <row r="1407" spans="2:19" x14ac:dyDescent="0.35">
      <c r="B1407" s="80"/>
      <c r="C1407" s="119"/>
      <c r="D1407" s="119"/>
      <c r="E1407" s="84"/>
      <c r="F1407" s="119"/>
      <c r="G1407" s="120"/>
      <c r="H1407" s="41"/>
      <c r="I1407" s="41"/>
      <c r="J1407" s="82"/>
      <c r="K1407" s="290">
        <f t="shared" si="120"/>
        <v>0</v>
      </c>
      <c r="L1407" s="291">
        <f t="shared" si="121"/>
        <v>0</v>
      </c>
      <c r="M1407" s="290">
        <f>IF(P1407="x",0,IF(I1407&lt;(INDEX(Lookup!$U$2:$U$10,MATCH($D$43,Lookup!$S$2:$S$10,0))),0,ROUND(((_xlfn.DAYS(I1407,H1407)+1)*J1407)/7,0)))</f>
        <v>0</v>
      </c>
      <c r="N1407" s="408">
        <f t="shared" si="122"/>
        <v>0</v>
      </c>
      <c r="O1407" s="332"/>
      <c r="P1407" s="409"/>
      <c r="R1407" s="457">
        <f t="shared" si="123"/>
        <v>0</v>
      </c>
      <c r="S1407" s="469">
        <f t="shared" si="124"/>
        <v>0</v>
      </c>
    </row>
    <row r="1408" spans="2:19" x14ac:dyDescent="0.35">
      <c r="B1408" s="80"/>
      <c r="C1408" s="119"/>
      <c r="D1408" s="119"/>
      <c r="E1408" s="84"/>
      <c r="F1408" s="119"/>
      <c r="G1408" s="120"/>
      <c r="H1408" s="41"/>
      <c r="I1408" s="41"/>
      <c r="J1408" s="82"/>
      <c r="K1408" s="290">
        <f t="shared" si="120"/>
        <v>0</v>
      </c>
      <c r="L1408" s="291">
        <f t="shared" si="121"/>
        <v>0</v>
      </c>
      <c r="M1408" s="290">
        <f>IF(P1408="x",0,IF(I1408&lt;(INDEX(Lookup!$U$2:$U$10,MATCH($D$43,Lookup!$S$2:$S$10,0))),0,ROUND(((_xlfn.DAYS(I1408,H1408)+1)*J1408)/7,0)))</f>
        <v>0</v>
      </c>
      <c r="N1408" s="408">
        <f t="shared" si="122"/>
        <v>0</v>
      </c>
      <c r="O1408" s="332"/>
      <c r="P1408" s="409"/>
      <c r="R1408" s="457">
        <f t="shared" si="123"/>
        <v>0</v>
      </c>
      <c r="S1408" s="469">
        <f t="shared" si="124"/>
        <v>0</v>
      </c>
    </row>
    <row r="1409" spans="2:19" x14ac:dyDescent="0.35">
      <c r="B1409" s="80"/>
      <c r="C1409" s="119"/>
      <c r="D1409" s="119"/>
      <c r="E1409" s="84"/>
      <c r="F1409" s="119"/>
      <c r="G1409" s="120"/>
      <c r="H1409" s="41"/>
      <c r="I1409" s="41"/>
      <c r="J1409" s="82"/>
      <c r="K1409" s="290">
        <f t="shared" si="120"/>
        <v>0</v>
      </c>
      <c r="L1409" s="291">
        <f t="shared" si="121"/>
        <v>0</v>
      </c>
      <c r="M1409" s="290">
        <f>IF(P1409="x",0,IF(I1409&lt;(INDEX(Lookup!$U$2:$U$10,MATCH($D$43,Lookup!$S$2:$S$10,0))),0,ROUND(((_xlfn.DAYS(I1409,H1409)+1)*J1409)/7,0)))</f>
        <v>0</v>
      </c>
      <c r="N1409" s="408">
        <f t="shared" si="122"/>
        <v>0</v>
      </c>
      <c r="O1409" s="332"/>
      <c r="P1409" s="409"/>
      <c r="R1409" s="457">
        <f t="shared" si="123"/>
        <v>0</v>
      </c>
      <c r="S1409" s="469">
        <f t="shared" si="124"/>
        <v>0</v>
      </c>
    </row>
    <row r="1410" spans="2:19" x14ac:dyDescent="0.35">
      <c r="B1410" s="80"/>
      <c r="C1410" s="119"/>
      <c r="D1410" s="119"/>
      <c r="E1410" s="84"/>
      <c r="F1410" s="119"/>
      <c r="G1410" s="120"/>
      <c r="H1410" s="41"/>
      <c r="I1410" s="41"/>
      <c r="J1410" s="82"/>
      <c r="K1410" s="290">
        <f t="shared" si="120"/>
        <v>0</v>
      </c>
      <c r="L1410" s="291">
        <f t="shared" si="121"/>
        <v>0</v>
      </c>
      <c r="M1410" s="290">
        <f>IF(P1410="x",0,IF(I1410&lt;(INDEX(Lookup!$U$2:$U$10,MATCH($D$43,Lookup!$S$2:$S$10,0))),0,ROUND(((_xlfn.DAYS(I1410,H1410)+1)*J1410)/7,0)))</f>
        <v>0</v>
      </c>
      <c r="N1410" s="408">
        <f t="shared" si="122"/>
        <v>0</v>
      </c>
      <c r="O1410" s="332"/>
      <c r="P1410" s="409"/>
      <c r="R1410" s="457">
        <f t="shared" si="123"/>
        <v>0</v>
      </c>
      <c r="S1410" s="469">
        <f t="shared" si="124"/>
        <v>0</v>
      </c>
    </row>
    <row r="1411" spans="2:19" x14ac:dyDescent="0.35">
      <c r="B1411" s="80"/>
      <c r="C1411" s="119"/>
      <c r="D1411" s="119"/>
      <c r="E1411" s="84"/>
      <c r="F1411" s="119"/>
      <c r="G1411" s="120"/>
      <c r="H1411" s="41"/>
      <c r="I1411" s="41"/>
      <c r="J1411" s="82"/>
      <c r="K1411" s="290">
        <f t="shared" si="120"/>
        <v>0</v>
      </c>
      <c r="L1411" s="291">
        <f t="shared" si="121"/>
        <v>0</v>
      </c>
      <c r="M1411" s="290">
        <f>IF(P1411="x",0,IF(I1411&lt;(INDEX(Lookup!$U$2:$U$10,MATCH($D$43,Lookup!$S$2:$S$10,0))),0,ROUND(((_xlfn.DAYS(I1411,H1411)+1)*J1411)/7,0)))</f>
        <v>0</v>
      </c>
      <c r="N1411" s="408">
        <f t="shared" si="122"/>
        <v>0</v>
      </c>
      <c r="O1411" s="332"/>
      <c r="P1411" s="409"/>
      <c r="R1411" s="457">
        <f t="shared" si="123"/>
        <v>0</v>
      </c>
      <c r="S1411" s="469">
        <f t="shared" si="124"/>
        <v>0</v>
      </c>
    </row>
    <row r="1412" spans="2:19" x14ac:dyDescent="0.35">
      <c r="B1412" s="80"/>
      <c r="C1412" s="119"/>
      <c r="D1412" s="119"/>
      <c r="E1412" s="84"/>
      <c r="F1412" s="119"/>
      <c r="G1412" s="120"/>
      <c r="H1412" s="41"/>
      <c r="I1412" s="41"/>
      <c r="J1412" s="82"/>
      <c r="K1412" s="290">
        <f t="shared" si="120"/>
        <v>0</v>
      </c>
      <c r="L1412" s="291">
        <f t="shared" si="121"/>
        <v>0</v>
      </c>
      <c r="M1412" s="290">
        <f>IF(P1412="x",0,IF(I1412&lt;(INDEX(Lookup!$U$2:$U$10,MATCH($D$43,Lookup!$S$2:$S$10,0))),0,ROUND(((_xlfn.DAYS(I1412,H1412)+1)*J1412)/7,0)))</f>
        <v>0</v>
      </c>
      <c r="N1412" s="408">
        <f t="shared" si="122"/>
        <v>0</v>
      </c>
      <c r="O1412" s="332"/>
      <c r="P1412" s="409"/>
      <c r="R1412" s="457">
        <f t="shared" si="123"/>
        <v>0</v>
      </c>
      <c r="S1412" s="469">
        <f t="shared" si="124"/>
        <v>0</v>
      </c>
    </row>
    <row r="1413" spans="2:19" x14ac:dyDescent="0.35">
      <c r="B1413" s="80"/>
      <c r="C1413" s="119"/>
      <c r="D1413" s="119"/>
      <c r="E1413" s="84"/>
      <c r="F1413" s="119"/>
      <c r="G1413" s="120"/>
      <c r="H1413" s="41"/>
      <c r="I1413" s="41"/>
      <c r="J1413" s="82"/>
      <c r="K1413" s="290">
        <f t="shared" si="120"/>
        <v>0</v>
      </c>
      <c r="L1413" s="291">
        <f t="shared" si="121"/>
        <v>0</v>
      </c>
      <c r="M1413" s="290">
        <f>IF(P1413="x",0,IF(I1413&lt;(INDEX(Lookup!$U$2:$U$10,MATCH($D$43,Lookup!$S$2:$S$10,0))),0,ROUND(((_xlfn.DAYS(I1413,H1413)+1)*J1413)/7,0)))</f>
        <v>0</v>
      </c>
      <c r="N1413" s="408">
        <f t="shared" si="122"/>
        <v>0</v>
      </c>
      <c r="O1413" s="332"/>
      <c r="P1413" s="409"/>
      <c r="R1413" s="457">
        <f t="shared" si="123"/>
        <v>0</v>
      </c>
      <c r="S1413" s="469">
        <f t="shared" si="124"/>
        <v>0</v>
      </c>
    </row>
    <row r="1414" spans="2:19" x14ac:dyDescent="0.35">
      <c r="B1414" s="80"/>
      <c r="C1414" s="119"/>
      <c r="D1414" s="119"/>
      <c r="E1414" s="84"/>
      <c r="F1414" s="119"/>
      <c r="G1414" s="120"/>
      <c r="H1414" s="41"/>
      <c r="I1414" s="41"/>
      <c r="J1414" s="82"/>
      <c r="K1414" s="290">
        <f t="shared" si="120"/>
        <v>0</v>
      </c>
      <c r="L1414" s="291">
        <f t="shared" si="121"/>
        <v>0</v>
      </c>
      <c r="M1414" s="290">
        <f>IF(P1414="x",0,IF(I1414&lt;(INDEX(Lookup!$U$2:$U$10,MATCH($D$43,Lookup!$S$2:$S$10,0))),0,ROUND(((_xlfn.DAYS(I1414,H1414)+1)*J1414)/7,0)))</f>
        <v>0</v>
      </c>
      <c r="N1414" s="408">
        <f t="shared" si="122"/>
        <v>0</v>
      </c>
      <c r="O1414" s="332"/>
      <c r="P1414" s="409"/>
      <c r="R1414" s="457">
        <f t="shared" si="123"/>
        <v>0</v>
      </c>
      <c r="S1414" s="469">
        <f t="shared" si="124"/>
        <v>0</v>
      </c>
    </row>
    <row r="1415" spans="2:19" x14ac:dyDescent="0.35">
      <c r="B1415" s="80"/>
      <c r="C1415" s="119"/>
      <c r="D1415" s="119"/>
      <c r="E1415" s="84"/>
      <c r="F1415" s="119"/>
      <c r="G1415" s="120"/>
      <c r="H1415" s="41"/>
      <c r="I1415" s="41"/>
      <c r="J1415" s="82"/>
      <c r="K1415" s="290">
        <f t="shared" si="120"/>
        <v>0</v>
      </c>
      <c r="L1415" s="291">
        <f t="shared" si="121"/>
        <v>0</v>
      </c>
      <c r="M1415" s="290">
        <f>IF(P1415="x",0,IF(I1415&lt;(INDEX(Lookup!$U$2:$U$10,MATCH($D$43,Lookup!$S$2:$S$10,0))),0,ROUND(((_xlfn.DAYS(I1415,H1415)+1)*J1415)/7,0)))</f>
        <v>0</v>
      </c>
      <c r="N1415" s="408">
        <f t="shared" si="122"/>
        <v>0</v>
      </c>
      <c r="O1415" s="332"/>
      <c r="P1415" s="409"/>
      <c r="R1415" s="457">
        <f t="shared" si="123"/>
        <v>0</v>
      </c>
      <c r="S1415" s="469">
        <f t="shared" si="124"/>
        <v>0</v>
      </c>
    </row>
    <row r="1416" spans="2:19" x14ac:dyDescent="0.35">
      <c r="B1416" s="80"/>
      <c r="C1416" s="119"/>
      <c r="D1416" s="119"/>
      <c r="E1416" s="84"/>
      <c r="F1416" s="119"/>
      <c r="G1416" s="120"/>
      <c r="H1416" s="41"/>
      <c r="I1416" s="41"/>
      <c r="J1416" s="82"/>
      <c r="K1416" s="290">
        <f t="shared" si="120"/>
        <v>0</v>
      </c>
      <c r="L1416" s="291">
        <f t="shared" si="121"/>
        <v>0</v>
      </c>
      <c r="M1416" s="290">
        <f>IF(P1416="x",0,IF(I1416&lt;(INDEX(Lookup!$U$2:$U$10,MATCH($D$43,Lookup!$S$2:$S$10,0))),0,ROUND(((_xlfn.DAYS(I1416,H1416)+1)*J1416)/7,0)))</f>
        <v>0</v>
      </c>
      <c r="N1416" s="408">
        <f t="shared" si="122"/>
        <v>0</v>
      </c>
      <c r="O1416" s="332"/>
      <c r="P1416" s="409"/>
      <c r="R1416" s="457">
        <f t="shared" si="123"/>
        <v>0</v>
      </c>
      <c r="S1416" s="469">
        <f t="shared" si="124"/>
        <v>0</v>
      </c>
    </row>
    <row r="1417" spans="2:19" x14ac:dyDescent="0.35">
      <c r="B1417" s="80"/>
      <c r="C1417" s="119"/>
      <c r="D1417" s="119"/>
      <c r="E1417" s="84"/>
      <c r="F1417" s="119"/>
      <c r="G1417" s="120"/>
      <c r="H1417" s="41"/>
      <c r="I1417" s="41"/>
      <c r="J1417" s="82"/>
      <c r="K1417" s="290">
        <f t="shared" si="120"/>
        <v>0</v>
      </c>
      <c r="L1417" s="291">
        <f t="shared" si="121"/>
        <v>0</v>
      </c>
      <c r="M1417" s="290">
        <f>IF(P1417="x",0,IF(I1417&lt;(INDEX(Lookup!$U$2:$U$10,MATCH($D$43,Lookup!$S$2:$S$10,0))),0,ROUND(((_xlfn.DAYS(I1417,H1417)+1)*J1417)/7,0)))</f>
        <v>0</v>
      </c>
      <c r="N1417" s="408">
        <f t="shared" si="122"/>
        <v>0</v>
      </c>
      <c r="O1417" s="332"/>
      <c r="P1417" s="409"/>
      <c r="R1417" s="457">
        <f t="shared" si="123"/>
        <v>0</v>
      </c>
      <c r="S1417" s="469">
        <f t="shared" si="124"/>
        <v>0</v>
      </c>
    </row>
    <row r="1418" spans="2:19" x14ac:dyDescent="0.35">
      <c r="B1418" s="80"/>
      <c r="C1418" s="119"/>
      <c r="D1418" s="119"/>
      <c r="E1418" s="84"/>
      <c r="F1418" s="119"/>
      <c r="G1418" s="120"/>
      <c r="H1418" s="41"/>
      <c r="I1418" s="41"/>
      <c r="J1418" s="82"/>
      <c r="K1418" s="290">
        <f t="shared" si="120"/>
        <v>0</v>
      </c>
      <c r="L1418" s="291">
        <f t="shared" si="121"/>
        <v>0</v>
      </c>
      <c r="M1418" s="290">
        <f>IF(P1418="x",0,IF(I1418&lt;(INDEX(Lookup!$U$2:$U$10,MATCH($D$43,Lookup!$S$2:$S$10,0))),0,ROUND(((_xlfn.DAYS(I1418,H1418)+1)*J1418)/7,0)))</f>
        <v>0</v>
      </c>
      <c r="N1418" s="408">
        <f t="shared" si="122"/>
        <v>0</v>
      </c>
      <c r="O1418" s="332"/>
      <c r="P1418" s="409"/>
      <c r="R1418" s="457">
        <f t="shared" si="123"/>
        <v>0</v>
      </c>
      <c r="S1418" s="469">
        <f t="shared" si="124"/>
        <v>0</v>
      </c>
    </row>
    <row r="1419" spans="2:19" x14ac:dyDescent="0.35">
      <c r="B1419" s="80"/>
      <c r="C1419" s="119"/>
      <c r="D1419" s="119"/>
      <c r="E1419" s="84"/>
      <c r="F1419" s="119"/>
      <c r="G1419" s="120"/>
      <c r="H1419" s="41"/>
      <c r="I1419" s="41"/>
      <c r="J1419" s="82"/>
      <c r="K1419" s="290">
        <f t="shared" si="120"/>
        <v>0</v>
      </c>
      <c r="L1419" s="291">
        <f t="shared" si="121"/>
        <v>0</v>
      </c>
      <c r="M1419" s="290">
        <f>IF(P1419="x",0,IF(I1419&lt;(INDEX(Lookup!$U$2:$U$10,MATCH($D$43,Lookup!$S$2:$S$10,0))),0,ROUND(((_xlfn.DAYS(I1419,H1419)+1)*J1419)/7,0)))</f>
        <v>0</v>
      </c>
      <c r="N1419" s="408">
        <f t="shared" si="122"/>
        <v>0</v>
      </c>
      <c r="O1419" s="332"/>
      <c r="P1419" s="409"/>
      <c r="R1419" s="457">
        <f t="shared" si="123"/>
        <v>0</v>
      </c>
      <c r="S1419" s="469">
        <f t="shared" si="124"/>
        <v>0</v>
      </c>
    </row>
    <row r="1420" spans="2:19" x14ac:dyDescent="0.35">
      <c r="B1420" s="80"/>
      <c r="C1420" s="119"/>
      <c r="D1420" s="119"/>
      <c r="E1420" s="84"/>
      <c r="F1420" s="119"/>
      <c r="G1420" s="120"/>
      <c r="H1420" s="41"/>
      <c r="I1420" s="41"/>
      <c r="J1420" s="82"/>
      <c r="K1420" s="290">
        <f t="shared" si="120"/>
        <v>0</v>
      </c>
      <c r="L1420" s="291">
        <f t="shared" si="121"/>
        <v>0</v>
      </c>
      <c r="M1420" s="290">
        <f>IF(P1420="x",0,IF(I1420&lt;(INDEX(Lookup!$U$2:$U$10,MATCH($D$43,Lookup!$S$2:$S$10,0))),0,ROUND(((_xlfn.DAYS(I1420,H1420)+1)*J1420)/7,0)))</f>
        <v>0</v>
      </c>
      <c r="N1420" s="408">
        <f t="shared" si="122"/>
        <v>0</v>
      </c>
      <c r="O1420" s="332"/>
      <c r="P1420" s="409"/>
      <c r="R1420" s="457">
        <f t="shared" si="123"/>
        <v>0</v>
      </c>
      <c r="S1420" s="469">
        <f t="shared" si="124"/>
        <v>0</v>
      </c>
    </row>
    <row r="1421" spans="2:19" x14ac:dyDescent="0.35">
      <c r="B1421" s="80"/>
      <c r="C1421" s="119"/>
      <c r="D1421" s="119"/>
      <c r="E1421" s="84"/>
      <c r="F1421" s="119"/>
      <c r="G1421" s="120"/>
      <c r="H1421" s="41"/>
      <c r="I1421" s="41"/>
      <c r="J1421" s="82"/>
      <c r="K1421" s="290">
        <f t="shared" si="120"/>
        <v>0</v>
      </c>
      <c r="L1421" s="291">
        <f t="shared" si="121"/>
        <v>0</v>
      </c>
      <c r="M1421" s="290">
        <f>IF(P1421="x",0,IF(I1421&lt;(INDEX(Lookup!$U$2:$U$10,MATCH($D$43,Lookup!$S$2:$S$10,0))),0,ROUND(((_xlfn.DAYS(I1421,H1421)+1)*J1421)/7,0)))</f>
        <v>0</v>
      </c>
      <c r="N1421" s="408">
        <f t="shared" si="122"/>
        <v>0</v>
      </c>
      <c r="O1421" s="332"/>
      <c r="P1421" s="409"/>
      <c r="R1421" s="457">
        <f t="shared" si="123"/>
        <v>0</v>
      </c>
      <c r="S1421" s="469">
        <f t="shared" si="124"/>
        <v>0</v>
      </c>
    </row>
    <row r="1422" spans="2:19" x14ac:dyDescent="0.35">
      <c r="B1422" s="80"/>
      <c r="C1422" s="119"/>
      <c r="D1422" s="119"/>
      <c r="E1422" s="84"/>
      <c r="F1422" s="119"/>
      <c r="G1422" s="120"/>
      <c r="H1422" s="41"/>
      <c r="I1422" s="41"/>
      <c r="J1422" s="82"/>
      <c r="K1422" s="290">
        <f t="shared" si="120"/>
        <v>0</v>
      </c>
      <c r="L1422" s="291">
        <f t="shared" si="121"/>
        <v>0</v>
      </c>
      <c r="M1422" s="290">
        <f>IF(P1422="x",0,IF(I1422&lt;(INDEX(Lookup!$U$2:$U$10,MATCH($D$43,Lookup!$S$2:$S$10,0))),0,ROUND(((_xlfn.DAYS(I1422,H1422)+1)*J1422)/7,0)))</f>
        <v>0</v>
      </c>
      <c r="N1422" s="408">
        <f t="shared" si="122"/>
        <v>0</v>
      </c>
      <c r="O1422" s="332"/>
      <c r="P1422" s="409"/>
      <c r="R1422" s="457">
        <f t="shared" si="123"/>
        <v>0</v>
      </c>
      <c r="S1422" s="469">
        <f t="shared" si="124"/>
        <v>0</v>
      </c>
    </row>
    <row r="1423" spans="2:19" x14ac:dyDescent="0.35">
      <c r="B1423" s="80"/>
      <c r="C1423" s="119"/>
      <c r="D1423" s="119"/>
      <c r="E1423" s="84"/>
      <c r="F1423" s="119"/>
      <c r="G1423" s="120"/>
      <c r="H1423" s="41"/>
      <c r="I1423" s="41"/>
      <c r="J1423" s="82"/>
      <c r="K1423" s="290">
        <f t="shared" si="120"/>
        <v>0</v>
      </c>
      <c r="L1423" s="291">
        <f t="shared" si="121"/>
        <v>0</v>
      </c>
      <c r="M1423" s="290">
        <f>IF(P1423="x",0,IF(I1423&lt;(INDEX(Lookup!$U$2:$U$10,MATCH($D$43,Lookup!$S$2:$S$10,0))),0,ROUND(((_xlfn.DAYS(I1423,H1423)+1)*J1423)/7,0)))</f>
        <v>0</v>
      </c>
      <c r="N1423" s="408">
        <f t="shared" si="122"/>
        <v>0</v>
      </c>
      <c r="O1423" s="332"/>
      <c r="P1423" s="409"/>
      <c r="R1423" s="457">
        <f t="shared" si="123"/>
        <v>0</v>
      </c>
      <c r="S1423" s="469">
        <f t="shared" si="124"/>
        <v>0</v>
      </c>
    </row>
    <row r="1424" spans="2:19" x14ac:dyDescent="0.35">
      <c r="B1424" s="80"/>
      <c r="C1424" s="119"/>
      <c r="D1424" s="119"/>
      <c r="E1424" s="84"/>
      <c r="F1424" s="119"/>
      <c r="G1424" s="120"/>
      <c r="H1424" s="41"/>
      <c r="I1424" s="41"/>
      <c r="J1424" s="82"/>
      <c r="K1424" s="290">
        <f t="shared" si="120"/>
        <v>0</v>
      </c>
      <c r="L1424" s="291">
        <f t="shared" si="121"/>
        <v>0</v>
      </c>
      <c r="M1424" s="290">
        <f>IF(P1424="x",0,IF(I1424&lt;(INDEX(Lookup!$U$2:$U$10,MATCH($D$43,Lookup!$S$2:$S$10,0))),0,ROUND(((_xlfn.DAYS(I1424,H1424)+1)*J1424)/7,0)))</f>
        <v>0</v>
      </c>
      <c r="N1424" s="408">
        <f t="shared" si="122"/>
        <v>0</v>
      </c>
      <c r="O1424" s="332"/>
      <c r="P1424" s="409"/>
      <c r="R1424" s="457">
        <f t="shared" si="123"/>
        <v>0</v>
      </c>
      <c r="S1424" s="469">
        <f t="shared" si="124"/>
        <v>0</v>
      </c>
    </row>
    <row r="1425" spans="2:19" x14ac:dyDescent="0.35">
      <c r="B1425" s="80"/>
      <c r="C1425" s="119"/>
      <c r="D1425" s="119"/>
      <c r="E1425" s="84"/>
      <c r="F1425" s="119"/>
      <c r="G1425" s="120"/>
      <c r="H1425" s="41"/>
      <c r="I1425" s="41"/>
      <c r="J1425" s="82"/>
      <c r="K1425" s="290">
        <f t="shared" si="120"/>
        <v>0</v>
      </c>
      <c r="L1425" s="291">
        <f t="shared" si="121"/>
        <v>0</v>
      </c>
      <c r="M1425" s="290">
        <f>IF(P1425="x",0,IF(I1425&lt;(INDEX(Lookup!$U$2:$U$10,MATCH($D$43,Lookup!$S$2:$S$10,0))),0,ROUND(((_xlfn.DAYS(I1425,H1425)+1)*J1425)/7,0)))</f>
        <v>0</v>
      </c>
      <c r="N1425" s="408">
        <f t="shared" si="122"/>
        <v>0</v>
      </c>
      <c r="O1425" s="332"/>
      <c r="P1425" s="409"/>
      <c r="R1425" s="457">
        <f t="shared" si="123"/>
        <v>0</v>
      </c>
      <c r="S1425" s="469">
        <f t="shared" si="124"/>
        <v>0</v>
      </c>
    </row>
    <row r="1426" spans="2:19" x14ac:dyDescent="0.35">
      <c r="B1426" s="80"/>
      <c r="C1426" s="119"/>
      <c r="D1426" s="119"/>
      <c r="E1426" s="84"/>
      <c r="F1426" s="119"/>
      <c r="G1426" s="120"/>
      <c r="H1426" s="41"/>
      <c r="I1426" s="41"/>
      <c r="J1426" s="82"/>
      <c r="K1426" s="290">
        <f t="shared" si="120"/>
        <v>0</v>
      </c>
      <c r="L1426" s="291">
        <f t="shared" si="121"/>
        <v>0</v>
      </c>
      <c r="M1426" s="290">
        <f>IF(P1426="x",0,IF(I1426&lt;(INDEX(Lookup!$U$2:$U$10,MATCH($D$43,Lookup!$S$2:$S$10,0))),0,ROUND(((_xlfn.DAYS(I1426,H1426)+1)*J1426)/7,0)))</f>
        <v>0</v>
      </c>
      <c r="N1426" s="408">
        <f t="shared" si="122"/>
        <v>0</v>
      </c>
      <c r="O1426" s="332"/>
      <c r="P1426" s="409"/>
      <c r="R1426" s="457">
        <f t="shared" si="123"/>
        <v>0</v>
      </c>
      <c r="S1426" s="469">
        <f t="shared" si="124"/>
        <v>0</v>
      </c>
    </row>
    <row r="1427" spans="2:19" x14ac:dyDescent="0.35">
      <c r="B1427" s="80"/>
      <c r="C1427" s="119"/>
      <c r="D1427" s="119"/>
      <c r="E1427" s="84"/>
      <c r="F1427" s="119"/>
      <c r="G1427" s="120"/>
      <c r="H1427" s="41"/>
      <c r="I1427" s="41"/>
      <c r="J1427" s="82"/>
      <c r="K1427" s="290">
        <f t="shared" si="120"/>
        <v>0</v>
      </c>
      <c r="L1427" s="291">
        <f t="shared" si="121"/>
        <v>0</v>
      </c>
      <c r="M1427" s="290">
        <f>IF(P1427="x",0,IF(I1427&lt;(INDEX(Lookup!$U$2:$U$10,MATCH($D$43,Lookup!$S$2:$S$10,0))),0,ROUND(((_xlfn.DAYS(I1427,H1427)+1)*J1427)/7,0)))</f>
        <v>0</v>
      </c>
      <c r="N1427" s="408">
        <f t="shared" si="122"/>
        <v>0</v>
      </c>
      <c r="O1427" s="332"/>
      <c r="P1427" s="409"/>
      <c r="R1427" s="457">
        <f t="shared" si="123"/>
        <v>0</v>
      </c>
      <c r="S1427" s="469">
        <f t="shared" si="124"/>
        <v>0</v>
      </c>
    </row>
    <row r="1428" spans="2:19" x14ac:dyDescent="0.35">
      <c r="B1428" s="80"/>
      <c r="C1428" s="119"/>
      <c r="D1428" s="119"/>
      <c r="E1428" s="84"/>
      <c r="F1428" s="119"/>
      <c r="G1428" s="120"/>
      <c r="H1428" s="41"/>
      <c r="I1428" s="41"/>
      <c r="J1428" s="82"/>
      <c r="K1428" s="290">
        <f t="shared" si="120"/>
        <v>0</v>
      </c>
      <c r="L1428" s="291">
        <f t="shared" si="121"/>
        <v>0</v>
      </c>
      <c r="M1428" s="290">
        <f>IF(P1428="x",0,IF(I1428&lt;(INDEX(Lookup!$U$2:$U$10,MATCH($D$43,Lookup!$S$2:$S$10,0))),0,ROUND(((_xlfn.DAYS(I1428,H1428)+1)*J1428)/7,0)))</f>
        <v>0</v>
      </c>
      <c r="N1428" s="408">
        <f t="shared" si="122"/>
        <v>0</v>
      </c>
      <c r="O1428" s="332"/>
      <c r="P1428" s="409"/>
      <c r="R1428" s="457">
        <f t="shared" si="123"/>
        <v>0</v>
      </c>
      <c r="S1428" s="469">
        <f t="shared" si="124"/>
        <v>0</v>
      </c>
    </row>
    <row r="1429" spans="2:19" x14ac:dyDescent="0.35">
      <c r="B1429" s="80"/>
      <c r="C1429" s="119"/>
      <c r="D1429" s="119"/>
      <c r="E1429" s="84"/>
      <c r="F1429" s="119"/>
      <c r="G1429" s="120"/>
      <c r="H1429" s="41"/>
      <c r="I1429" s="41"/>
      <c r="J1429" s="82"/>
      <c r="K1429" s="290">
        <f t="shared" si="120"/>
        <v>0</v>
      </c>
      <c r="L1429" s="291">
        <f t="shared" si="121"/>
        <v>0</v>
      </c>
      <c r="M1429" s="290">
        <f>IF(P1429="x",0,IF(I1429&lt;(INDEX(Lookup!$U$2:$U$10,MATCH($D$43,Lookup!$S$2:$S$10,0))),0,ROUND(((_xlfn.DAYS(I1429,H1429)+1)*J1429)/7,0)))</f>
        <v>0</v>
      </c>
      <c r="N1429" s="408">
        <f t="shared" si="122"/>
        <v>0</v>
      </c>
      <c r="O1429" s="332"/>
      <c r="P1429" s="409"/>
      <c r="R1429" s="457">
        <f t="shared" si="123"/>
        <v>0</v>
      </c>
      <c r="S1429" s="469">
        <f t="shared" si="124"/>
        <v>0</v>
      </c>
    </row>
    <row r="1430" spans="2:19" x14ac:dyDescent="0.35">
      <c r="B1430" s="80"/>
      <c r="C1430" s="119"/>
      <c r="D1430" s="119"/>
      <c r="E1430" s="84"/>
      <c r="F1430" s="119"/>
      <c r="G1430" s="120"/>
      <c r="H1430" s="41"/>
      <c r="I1430" s="41"/>
      <c r="J1430" s="82"/>
      <c r="K1430" s="290">
        <f t="shared" si="120"/>
        <v>0</v>
      </c>
      <c r="L1430" s="291">
        <f t="shared" si="121"/>
        <v>0</v>
      </c>
      <c r="M1430" s="290">
        <f>IF(P1430="x",0,IF(I1430&lt;(INDEX(Lookup!$U$2:$U$10,MATCH($D$43,Lookup!$S$2:$S$10,0))),0,ROUND(((_xlfn.DAYS(I1430,H1430)+1)*J1430)/7,0)))</f>
        <v>0</v>
      </c>
      <c r="N1430" s="408">
        <f t="shared" si="122"/>
        <v>0</v>
      </c>
      <c r="O1430" s="332"/>
      <c r="P1430" s="409"/>
      <c r="R1430" s="457">
        <f t="shared" si="123"/>
        <v>0</v>
      </c>
      <c r="S1430" s="469">
        <f t="shared" si="124"/>
        <v>0</v>
      </c>
    </row>
    <row r="1431" spans="2:19" x14ac:dyDescent="0.35">
      <c r="B1431" s="80"/>
      <c r="C1431" s="119"/>
      <c r="D1431" s="119"/>
      <c r="E1431" s="84"/>
      <c r="F1431" s="119"/>
      <c r="G1431" s="120"/>
      <c r="H1431" s="41"/>
      <c r="I1431" s="41"/>
      <c r="J1431" s="82"/>
      <c r="K1431" s="290">
        <f t="shared" si="120"/>
        <v>0</v>
      </c>
      <c r="L1431" s="291">
        <f t="shared" si="121"/>
        <v>0</v>
      </c>
      <c r="M1431" s="290">
        <f>IF(P1431="x",0,IF(I1431&lt;(INDEX(Lookup!$U$2:$U$10,MATCH($D$43,Lookup!$S$2:$S$10,0))),0,ROUND(((_xlfn.DAYS(I1431,H1431)+1)*J1431)/7,0)))</f>
        <v>0</v>
      </c>
      <c r="N1431" s="408">
        <f t="shared" si="122"/>
        <v>0</v>
      </c>
      <c r="O1431" s="332"/>
      <c r="P1431" s="409"/>
      <c r="R1431" s="457">
        <f t="shared" si="123"/>
        <v>0</v>
      </c>
      <c r="S1431" s="469">
        <f t="shared" si="124"/>
        <v>0</v>
      </c>
    </row>
    <row r="1432" spans="2:19" x14ac:dyDescent="0.35">
      <c r="B1432" s="80"/>
      <c r="C1432" s="119"/>
      <c r="D1432" s="119"/>
      <c r="E1432" s="84"/>
      <c r="F1432" s="119"/>
      <c r="G1432" s="120"/>
      <c r="H1432" s="41"/>
      <c r="I1432" s="41"/>
      <c r="J1432" s="82"/>
      <c r="K1432" s="290">
        <f t="shared" si="120"/>
        <v>0</v>
      </c>
      <c r="L1432" s="291">
        <f t="shared" si="121"/>
        <v>0</v>
      </c>
      <c r="M1432" s="290">
        <f>IF(P1432="x",0,IF(I1432&lt;(INDEX(Lookup!$U$2:$U$10,MATCH($D$43,Lookup!$S$2:$S$10,0))),0,ROUND(((_xlfn.DAYS(I1432,H1432)+1)*J1432)/7,0)))</f>
        <v>0</v>
      </c>
      <c r="N1432" s="408">
        <f t="shared" si="122"/>
        <v>0</v>
      </c>
      <c r="O1432" s="332"/>
      <c r="P1432" s="409"/>
      <c r="R1432" s="457">
        <f t="shared" si="123"/>
        <v>0</v>
      </c>
      <c r="S1432" s="469">
        <f t="shared" si="124"/>
        <v>0</v>
      </c>
    </row>
    <row r="1433" spans="2:19" x14ac:dyDescent="0.35">
      <c r="B1433" s="80"/>
      <c r="C1433" s="119"/>
      <c r="D1433" s="119"/>
      <c r="E1433" s="84"/>
      <c r="F1433" s="119"/>
      <c r="G1433" s="120"/>
      <c r="H1433" s="41"/>
      <c r="I1433" s="41"/>
      <c r="J1433" s="82"/>
      <c r="K1433" s="290">
        <f t="shared" si="120"/>
        <v>0</v>
      </c>
      <c r="L1433" s="291">
        <f t="shared" si="121"/>
        <v>0</v>
      </c>
      <c r="M1433" s="290">
        <f>IF(P1433="x",0,IF(I1433&lt;(INDEX(Lookup!$U$2:$U$10,MATCH($D$43,Lookup!$S$2:$S$10,0))),0,ROUND(((_xlfn.DAYS(I1433,H1433)+1)*J1433)/7,0)))</f>
        <v>0</v>
      </c>
      <c r="N1433" s="408">
        <f t="shared" si="122"/>
        <v>0</v>
      </c>
      <c r="O1433" s="332"/>
      <c r="P1433" s="409"/>
      <c r="R1433" s="457">
        <f t="shared" si="123"/>
        <v>0</v>
      </c>
      <c r="S1433" s="469">
        <f t="shared" si="124"/>
        <v>0</v>
      </c>
    </row>
    <row r="1434" spans="2:19" x14ac:dyDescent="0.35">
      <c r="B1434" s="80"/>
      <c r="C1434" s="119"/>
      <c r="D1434" s="119"/>
      <c r="E1434" s="84"/>
      <c r="F1434" s="119"/>
      <c r="G1434" s="120"/>
      <c r="H1434" s="41"/>
      <c r="I1434" s="41"/>
      <c r="J1434" s="82"/>
      <c r="K1434" s="290">
        <f t="shared" si="120"/>
        <v>0</v>
      </c>
      <c r="L1434" s="291">
        <f t="shared" si="121"/>
        <v>0</v>
      </c>
      <c r="M1434" s="290">
        <f>IF(P1434="x",0,IF(I1434&lt;(INDEX(Lookup!$U$2:$U$10,MATCH($D$43,Lookup!$S$2:$S$10,0))),0,ROUND(((_xlfn.DAYS(I1434,H1434)+1)*J1434)/7,0)))</f>
        <v>0</v>
      </c>
      <c r="N1434" s="408">
        <f t="shared" si="122"/>
        <v>0</v>
      </c>
      <c r="O1434" s="332"/>
      <c r="P1434" s="409"/>
      <c r="R1434" s="457">
        <f t="shared" si="123"/>
        <v>0</v>
      </c>
      <c r="S1434" s="469">
        <f t="shared" si="124"/>
        <v>0</v>
      </c>
    </row>
    <row r="1435" spans="2:19" x14ac:dyDescent="0.35">
      <c r="B1435" s="80"/>
      <c r="C1435" s="119"/>
      <c r="D1435" s="119"/>
      <c r="E1435" s="84"/>
      <c r="F1435" s="119"/>
      <c r="G1435" s="120"/>
      <c r="H1435" s="41"/>
      <c r="I1435" s="41"/>
      <c r="J1435" s="82"/>
      <c r="K1435" s="290">
        <f t="shared" si="120"/>
        <v>0</v>
      </c>
      <c r="L1435" s="291">
        <f t="shared" si="121"/>
        <v>0</v>
      </c>
      <c r="M1435" s="290">
        <f>IF(P1435="x",0,IF(I1435&lt;(INDEX(Lookup!$U$2:$U$10,MATCH($D$43,Lookup!$S$2:$S$10,0))),0,ROUND(((_xlfn.DAYS(I1435,H1435)+1)*J1435)/7,0)))</f>
        <v>0</v>
      </c>
      <c r="N1435" s="408">
        <f t="shared" si="122"/>
        <v>0</v>
      </c>
      <c r="O1435" s="332"/>
      <c r="P1435" s="409"/>
      <c r="R1435" s="457">
        <f t="shared" si="123"/>
        <v>0</v>
      </c>
      <c r="S1435" s="469">
        <f t="shared" si="124"/>
        <v>0</v>
      </c>
    </row>
    <row r="1436" spans="2:19" x14ac:dyDescent="0.35">
      <c r="B1436" s="80"/>
      <c r="C1436" s="119"/>
      <c r="D1436" s="119"/>
      <c r="E1436" s="84"/>
      <c r="F1436" s="119"/>
      <c r="G1436" s="120"/>
      <c r="H1436" s="41"/>
      <c r="I1436" s="41"/>
      <c r="J1436" s="82"/>
      <c r="K1436" s="290">
        <f t="shared" si="120"/>
        <v>0</v>
      </c>
      <c r="L1436" s="291">
        <f t="shared" si="121"/>
        <v>0</v>
      </c>
      <c r="M1436" s="290">
        <f>IF(P1436="x",0,IF(I1436&lt;(INDEX(Lookup!$U$2:$U$10,MATCH($D$43,Lookup!$S$2:$S$10,0))),0,ROUND(((_xlfn.DAYS(I1436,H1436)+1)*J1436)/7,0)))</f>
        <v>0</v>
      </c>
      <c r="N1436" s="408">
        <f t="shared" si="122"/>
        <v>0</v>
      </c>
      <c r="O1436" s="332"/>
      <c r="P1436" s="409"/>
      <c r="R1436" s="457">
        <f t="shared" si="123"/>
        <v>0</v>
      </c>
      <c r="S1436" s="469">
        <f t="shared" si="124"/>
        <v>0</v>
      </c>
    </row>
    <row r="1437" spans="2:19" x14ac:dyDescent="0.35">
      <c r="B1437" s="80"/>
      <c r="C1437" s="119"/>
      <c r="D1437" s="119"/>
      <c r="E1437" s="84"/>
      <c r="F1437" s="119"/>
      <c r="G1437" s="120"/>
      <c r="H1437" s="41"/>
      <c r="I1437" s="41"/>
      <c r="J1437" s="82"/>
      <c r="K1437" s="290">
        <f t="shared" si="120"/>
        <v>0</v>
      </c>
      <c r="L1437" s="291">
        <f t="shared" si="121"/>
        <v>0</v>
      </c>
      <c r="M1437" s="290">
        <f>IF(P1437="x",0,IF(I1437&lt;(INDEX(Lookup!$U$2:$U$10,MATCH($D$43,Lookup!$S$2:$S$10,0))),0,ROUND(((_xlfn.DAYS(I1437,H1437)+1)*J1437)/7,0)))</f>
        <v>0</v>
      </c>
      <c r="N1437" s="408">
        <f t="shared" si="122"/>
        <v>0</v>
      </c>
      <c r="O1437" s="332"/>
      <c r="P1437" s="409"/>
      <c r="R1437" s="457">
        <f t="shared" si="123"/>
        <v>0</v>
      </c>
      <c r="S1437" s="469">
        <f t="shared" si="124"/>
        <v>0</v>
      </c>
    </row>
    <row r="1438" spans="2:19" x14ac:dyDescent="0.35">
      <c r="B1438" s="80"/>
      <c r="C1438" s="119"/>
      <c r="D1438" s="119"/>
      <c r="E1438" s="84"/>
      <c r="F1438" s="119"/>
      <c r="G1438" s="120"/>
      <c r="H1438" s="41"/>
      <c r="I1438" s="41"/>
      <c r="J1438" s="82"/>
      <c r="K1438" s="290">
        <f t="shared" si="120"/>
        <v>0</v>
      </c>
      <c r="L1438" s="291">
        <f t="shared" si="121"/>
        <v>0</v>
      </c>
      <c r="M1438" s="290">
        <f>IF(P1438="x",0,IF(I1438&lt;(INDEX(Lookup!$U$2:$U$10,MATCH($D$43,Lookup!$S$2:$S$10,0))),0,ROUND(((_xlfn.DAYS(I1438,H1438)+1)*J1438)/7,0)))</f>
        <v>0</v>
      </c>
      <c r="N1438" s="408">
        <f t="shared" si="122"/>
        <v>0</v>
      </c>
      <c r="O1438" s="332"/>
      <c r="P1438" s="409"/>
      <c r="R1438" s="457">
        <f t="shared" si="123"/>
        <v>0</v>
      </c>
      <c r="S1438" s="469">
        <f t="shared" si="124"/>
        <v>0</v>
      </c>
    </row>
    <row r="1439" spans="2:19" x14ac:dyDescent="0.35">
      <c r="B1439" s="80"/>
      <c r="C1439" s="119"/>
      <c r="D1439" s="119"/>
      <c r="E1439" s="84"/>
      <c r="F1439" s="119"/>
      <c r="G1439" s="120"/>
      <c r="H1439" s="41"/>
      <c r="I1439" s="41"/>
      <c r="J1439" s="82"/>
      <c r="K1439" s="290">
        <f t="shared" si="120"/>
        <v>0</v>
      </c>
      <c r="L1439" s="291">
        <f t="shared" si="121"/>
        <v>0</v>
      </c>
      <c r="M1439" s="290">
        <f>IF(P1439="x",0,IF(I1439&lt;(INDEX(Lookup!$U$2:$U$10,MATCH($D$43,Lookup!$S$2:$S$10,0))),0,ROUND(((_xlfn.DAYS(I1439,H1439)+1)*J1439)/7,0)))</f>
        <v>0</v>
      </c>
      <c r="N1439" s="408">
        <f t="shared" si="122"/>
        <v>0</v>
      </c>
      <c r="O1439" s="332"/>
      <c r="P1439" s="409"/>
      <c r="R1439" s="457">
        <f t="shared" si="123"/>
        <v>0</v>
      </c>
      <c r="S1439" s="469">
        <f t="shared" si="124"/>
        <v>0</v>
      </c>
    </row>
    <row r="1440" spans="2:19" x14ac:dyDescent="0.35">
      <c r="B1440" s="80"/>
      <c r="C1440" s="119"/>
      <c r="D1440" s="119"/>
      <c r="E1440" s="84"/>
      <c r="F1440" s="119"/>
      <c r="G1440" s="120"/>
      <c r="H1440" s="41"/>
      <c r="I1440" s="41"/>
      <c r="J1440" s="82"/>
      <c r="K1440" s="290">
        <f t="shared" si="120"/>
        <v>0</v>
      </c>
      <c r="L1440" s="291">
        <f t="shared" si="121"/>
        <v>0</v>
      </c>
      <c r="M1440" s="290">
        <f>IF(P1440="x",0,IF(I1440&lt;(INDEX(Lookup!$U$2:$U$10,MATCH($D$43,Lookup!$S$2:$S$10,0))),0,ROUND(((_xlfn.DAYS(I1440,H1440)+1)*J1440)/7,0)))</f>
        <v>0</v>
      </c>
      <c r="N1440" s="408">
        <f t="shared" si="122"/>
        <v>0</v>
      </c>
      <c r="O1440" s="332"/>
      <c r="P1440" s="409"/>
      <c r="R1440" s="457">
        <f t="shared" si="123"/>
        <v>0</v>
      </c>
      <c r="S1440" s="469">
        <f t="shared" si="124"/>
        <v>0</v>
      </c>
    </row>
    <row r="1441" spans="2:19" x14ac:dyDescent="0.35">
      <c r="B1441" s="80"/>
      <c r="C1441" s="119"/>
      <c r="D1441" s="119"/>
      <c r="E1441" s="84"/>
      <c r="F1441" s="119"/>
      <c r="G1441" s="120"/>
      <c r="H1441" s="41"/>
      <c r="I1441" s="41"/>
      <c r="J1441" s="82"/>
      <c r="K1441" s="290">
        <f t="shared" si="120"/>
        <v>0</v>
      </c>
      <c r="L1441" s="291">
        <f t="shared" si="121"/>
        <v>0</v>
      </c>
      <c r="M1441" s="290">
        <f>IF(P1441="x",0,IF(I1441&lt;(INDEX(Lookup!$U$2:$U$10,MATCH($D$43,Lookup!$S$2:$S$10,0))),0,ROUND(((_xlfn.DAYS(I1441,H1441)+1)*J1441)/7,0)))</f>
        <v>0</v>
      </c>
      <c r="N1441" s="408">
        <f t="shared" si="122"/>
        <v>0</v>
      </c>
      <c r="O1441" s="332"/>
      <c r="P1441" s="409"/>
      <c r="R1441" s="457">
        <f t="shared" si="123"/>
        <v>0</v>
      </c>
      <c r="S1441" s="469">
        <f t="shared" si="124"/>
        <v>0</v>
      </c>
    </row>
    <row r="1442" spans="2:19" x14ac:dyDescent="0.35">
      <c r="B1442" s="80"/>
      <c r="C1442" s="119"/>
      <c r="D1442" s="119"/>
      <c r="E1442" s="84"/>
      <c r="F1442" s="119"/>
      <c r="G1442" s="120"/>
      <c r="H1442" s="41"/>
      <c r="I1442" s="41"/>
      <c r="J1442" s="82"/>
      <c r="K1442" s="290">
        <f t="shared" si="120"/>
        <v>0</v>
      </c>
      <c r="L1442" s="291">
        <f t="shared" si="121"/>
        <v>0</v>
      </c>
      <c r="M1442" s="290">
        <f>IF(P1442="x",0,IF(I1442&lt;(INDEX(Lookup!$U$2:$U$10,MATCH($D$43,Lookup!$S$2:$S$10,0))),0,ROUND(((_xlfn.DAYS(I1442,H1442)+1)*J1442)/7,0)))</f>
        <v>0</v>
      </c>
      <c r="N1442" s="408">
        <f t="shared" si="122"/>
        <v>0</v>
      </c>
      <c r="O1442" s="332"/>
      <c r="P1442" s="409"/>
      <c r="R1442" s="457">
        <f t="shared" si="123"/>
        <v>0</v>
      </c>
      <c r="S1442" s="469">
        <f t="shared" si="124"/>
        <v>0</v>
      </c>
    </row>
    <row r="1443" spans="2:19" x14ac:dyDescent="0.35">
      <c r="B1443" s="80"/>
      <c r="C1443" s="119"/>
      <c r="D1443" s="119"/>
      <c r="E1443" s="84"/>
      <c r="F1443" s="119"/>
      <c r="G1443" s="120"/>
      <c r="H1443" s="41"/>
      <c r="I1443" s="41"/>
      <c r="J1443" s="82"/>
      <c r="K1443" s="290">
        <f t="shared" si="120"/>
        <v>0</v>
      </c>
      <c r="L1443" s="291">
        <f t="shared" si="121"/>
        <v>0</v>
      </c>
      <c r="M1443" s="290">
        <f>IF(P1443="x",0,IF(I1443&lt;(INDEX(Lookup!$U$2:$U$10,MATCH($D$43,Lookup!$S$2:$S$10,0))),0,ROUND(((_xlfn.DAYS(I1443,H1443)+1)*J1443)/7,0)))</f>
        <v>0</v>
      </c>
      <c r="N1443" s="408">
        <f t="shared" si="122"/>
        <v>0</v>
      </c>
      <c r="O1443" s="332"/>
      <c r="P1443" s="409"/>
      <c r="R1443" s="457">
        <f t="shared" si="123"/>
        <v>0</v>
      </c>
      <c r="S1443" s="469">
        <f t="shared" si="124"/>
        <v>0</v>
      </c>
    </row>
    <row r="1444" spans="2:19" x14ac:dyDescent="0.35">
      <c r="B1444" s="80"/>
      <c r="C1444" s="119"/>
      <c r="D1444" s="119"/>
      <c r="E1444" s="84"/>
      <c r="F1444" s="119"/>
      <c r="G1444" s="120"/>
      <c r="H1444" s="41"/>
      <c r="I1444" s="41"/>
      <c r="J1444" s="82"/>
      <c r="K1444" s="290">
        <f t="shared" si="120"/>
        <v>0</v>
      </c>
      <c r="L1444" s="291">
        <f t="shared" si="121"/>
        <v>0</v>
      </c>
      <c r="M1444" s="290">
        <f>IF(P1444="x",0,IF(I1444&lt;(INDEX(Lookup!$U$2:$U$10,MATCH($D$43,Lookup!$S$2:$S$10,0))),0,ROUND(((_xlfn.DAYS(I1444,H1444)+1)*J1444)/7,0)))</f>
        <v>0</v>
      </c>
      <c r="N1444" s="408">
        <f t="shared" si="122"/>
        <v>0</v>
      </c>
      <c r="O1444" s="332"/>
      <c r="P1444" s="409"/>
      <c r="R1444" s="457">
        <f t="shared" si="123"/>
        <v>0</v>
      </c>
      <c r="S1444" s="469">
        <f t="shared" si="124"/>
        <v>0</v>
      </c>
    </row>
    <row r="1445" spans="2:19" x14ac:dyDescent="0.35">
      <c r="B1445" s="80"/>
      <c r="C1445" s="119"/>
      <c r="D1445" s="119"/>
      <c r="E1445" s="84"/>
      <c r="F1445" s="119"/>
      <c r="G1445" s="120"/>
      <c r="H1445" s="41"/>
      <c r="I1445" s="41"/>
      <c r="J1445" s="82"/>
      <c r="K1445" s="290">
        <f t="shared" si="120"/>
        <v>0</v>
      </c>
      <c r="L1445" s="291">
        <f t="shared" si="121"/>
        <v>0</v>
      </c>
      <c r="M1445" s="290">
        <f>IF(P1445="x",0,IF(I1445&lt;(INDEX(Lookup!$U$2:$U$10,MATCH($D$43,Lookup!$S$2:$S$10,0))),0,ROUND(((_xlfn.DAYS(I1445,H1445)+1)*J1445)/7,0)))</f>
        <v>0</v>
      </c>
      <c r="N1445" s="408">
        <f t="shared" si="122"/>
        <v>0</v>
      </c>
      <c r="O1445" s="332"/>
      <c r="P1445" s="409"/>
      <c r="R1445" s="457">
        <f t="shared" si="123"/>
        <v>0</v>
      </c>
      <c r="S1445" s="469">
        <f t="shared" si="124"/>
        <v>0</v>
      </c>
    </row>
    <row r="1446" spans="2:19" x14ac:dyDescent="0.35">
      <c r="B1446" s="80"/>
      <c r="C1446" s="119"/>
      <c r="D1446" s="119"/>
      <c r="E1446" s="84"/>
      <c r="F1446" s="119"/>
      <c r="G1446" s="120"/>
      <c r="H1446" s="41"/>
      <c r="I1446" s="41"/>
      <c r="J1446" s="82"/>
      <c r="K1446" s="290">
        <f t="shared" si="120"/>
        <v>0</v>
      </c>
      <c r="L1446" s="291">
        <f t="shared" si="121"/>
        <v>0</v>
      </c>
      <c r="M1446" s="290">
        <f>IF(P1446="x",0,IF(I1446&lt;(INDEX(Lookup!$U$2:$U$10,MATCH($D$43,Lookup!$S$2:$S$10,0))),0,ROUND(((_xlfn.DAYS(I1446,H1446)+1)*J1446)/7,0)))</f>
        <v>0</v>
      </c>
      <c r="N1446" s="408">
        <f t="shared" si="122"/>
        <v>0</v>
      </c>
      <c r="O1446" s="332"/>
      <c r="P1446" s="409"/>
      <c r="R1446" s="457">
        <f t="shared" si="123"/>
        <v>0</v>
      </c>
      <c r="S1446" s="469">
        <f t="shared" si="124"/>
        <v>0</v>
      </c>
    </row>
    <row r="1447" spans="2:19" x14ac:dyDescent="0.35">
      <c r="B1447" s="80"/>
      <c r="C1447" s="119"/>
      <c r="D1447" s="119"/>
      <c r="E1447" s="84"/>
      <c r="F1447" s="119"/>
      <c r="G1447" s="120"/>
      <c r="H1447" s="41"/>
      <c r="I1447" s="41"/>
      <c r="J1447" s="82"/>
      <c r="K1447" s="290">
        <f t="shared" si="120"/>
        <v>0</v>
      </c>
      <c r="L1447" s="291">
        <f t="shared" si="121"/>
        <v>0</v>
      </c>
      <c r="M1447" s="290">
        <f>IF(P1447="x",0,IF(I1447&lt;(INDEX(Lookup!$U$2:$U$10,MATCH($D$43,Lookup!$S$2:$S$10,0))),0,ROUND(((_xlfn.DAYS(I1447,H1447)+1)*J1447)/7,0)))</f>
        <v>0</v>
      </c>
      <c r="N1447" s="408">
        <f t="shared" si="122"/>
        <v>0</v>
      </c>
      <c r="O1447" s="332"/>
      <c r="P1447" s="409"/>
      <c r="R1447" s="457">
        <f t="shared" si="123"/>
        <v>0</v>
      </c>
      <c r="S1447" s="469">
        <f t="shared" si="124"/>
        <v>0</v>
      </c>
    </row>
    <row r="1448" spans="2:19" x14ac:dyDescent="0.35">
      <c r="B1448" s="80"/>
      <c r="C1448" s="119"/>
      <c r="D1448" s="119"/>
      <c r="E1448" s="84"/>
      <c r="F1448" s="119"/>
      <c r="G1448" s="120"/>
      <c r="H1448" s="41"/>
      <c r="I1448" s="41"/>
      <c r="J1448" s="82"/>
      <c r="K1448" s="290">
        <f t="shared" si="120"/>
        <v>0</v>
      </c>
      <c r="L1448" s="291">
        <f t="shared" si="121"/>
        <v>0</v>
      </c>
      <c r="M1448" s="290">
        <f>IF(P1448="x",0,IF(I1448&lt;(INDEX(Lookup!$U$2:$U$10,MATCH($D$43,Lookup!$S$2:$S$10,0))),0,ROUND(((_xlfn.DAYS(I1448,H1448)+1)*J1448)/7,0)))</f>
        <v>0</v>
      </c>
      <c r="N1448" s="408">
        <f t="shared" si="122"/>
        <v>0</v>
      </c>
      <c r="O1448" s="332"/>
      <c r="P1448" s="409"/>
      <c r="R1448" s="457">
        <f t="shared" si="123"/>
        <v>0</v>
      </c>
      <c r="S1448" s="469">
        <f t="shared" si="124"/>
        <v>0</v>
      </c>
    </row>
    <row r="1449" spans="2:19" x14ac:dyDescent="0.35">
      <c r="B1449" s="80"/>
      <c r="C1449" s="119"/>
      <c r="D1449" s="119"/>
      <c r="E1449" s="84"/>
      <c r="F1449" s="119"/>
      <c r="G1449" s="120"/>
      <c r="H1449" s="41"/>
      <c r="I1449" s="41"/>
      <c r="J1449" s="82"/>
      <c r="K1449" s="290">
        <f t="shared" si="120"/>
        <v>0</v>
      </c>
      <c r="L1449" s="291">
        <f t="shared" si="121"/>
        <v>0</v>
      </c>
      <c r="M1449" s="290">
        <f>IF(P1449="x",0,IF(I1449&lt;(INDEX(Lookup!$U$2:$U$10,MATCH($D$43,Lookup!$S$2:$S$10,0))),0,ROUND(((_xlfn.DAYS(I1449,H1449)+1)*J1449)/7,0)))</f>
        <v>0</v>
      </c>
      <c r="N1449" s="408">
        <f t="shared" si="122"/>
        <v>0</v>
      </c>
      <c r="O1449" s="332"/>
      <c r="P1449" s="409"/>
      <c r="R1449" s="457">
        <f t="shared" si="123"/>
        <v>0</v>
      </c>
      <c r="S1449" s="469">
        <f t="shared" si="124"/>
        <v>0</v>
      </c>
    </row>
    <row r="1450" spans="2:19" x14ac:dyDescent="0.35">
      <c r="B1450" s="80"/>
      <c r="C1450" s="119"/>
      <c r="D1450" s="119"/>
      <c r="E1450" s="84"/>
      <c r="F1450" s="119"/>
      <c r="G1450" s="120"/>
      <c r="H1450" s="41"/>
      <c r="I1450" s="41"/>
      <c r="J1450" s="82"/>
      <c r="K1450" s="290">
        <f t="shared" si="120"/>
        <v>0</v>
      </c>
      <c r="L1450" s="291">
        <f t="shared" si="121"/>
        <v>0</v>
      </c>
      <c r="M1450" s="290">
        <f>IF(P1450="x",0,IF(I1450&lt;(INDEX(Lookup!$U$2:$U$10,MATCH($D$43,Lookup!$S$2:$S$10,0))),0,ROUND(((_xlfn.DAYS(I1450,H1450)+1)*J1450)/7,0)))</f>
        <v>0</v>
      </c>
      <c r="N1450" s="408">
        <f t="shared" si="122"/>
        <v>0</v>
      </c>
      <c r="O1450" s="332"/>
      <c r="P1450" s="409"/>
      <c r="R1450" s="457">
        <f t="shared" si="123"/>
        <v>0</v>
      </c>
      <c r="S1450" s="469">
        <f t="shared" si="124"/>
        <v>0</v>
      </c>
    </row>
    <row r="1451" spans="2:19" x14ac:dyDescent="0.35">
      <c r="B1451" s="80"/>
      <c r="C1451" s="119"/>
      <c r="D1451" s="119"/>
      <c r="E1451" s="84"/>
      <c r="F1451" s="119"/>
      <c r="G1451" s="120"/>
      <c r="H1451" s="41"/>
      <c r="I1451" s="41"/>
      <c r="J1451" s="82"/>
      <c r="K1451" s="290">
        <f t="shared" si="120"/>
        <v>0</v>
      </c>
      <c r="L1451" s="291">
        <f t="shared" si="121"/>
        <v>0</v>
      </c>
      <c r="M1451" s="290">
        <f>IF(P1451="x",0,IF(I1451&lt;(INDEX(Lookup!$U$2:$U$10,MATCH($D$43,Lookup!$S$2:$S$10,0))),0,ROUND(((_xlfn.DAYS(I1451,H1451)+1)*J1451)/7,0)))</f>
        <v>0</v>
      </c>
      <c r="N1451" s="408">
        <f t="shared" si="122"/>
        <v>0</v>
      </c>
      <c r="O1451" s="332"/>
      <c r="P1451" s="409"/>
      <c r="R1451" s="457">
        <f t="shared" si="123"/>
        <v>0</v>
      </c>
      <c r="S1451" s="469">
        <f t="shared" si="124"/>
        <v>0</v>
      </c>
    </row>
    <row r="1452" spans="2:19" x14ac:dyDescent="0.35">
      <c r="B1452" s="80"/>
      <c r="C1452" s="119"/>
      <c r="D1452" s="119"/>
      <c r="E1452" s="84"/>
      <c r="F1452" s="119"/>
      <c r="G1452" s="120"/>
      <c r="H1452" s="41"/>
      <c r="I1452" s="41"/>
      <c r="J1452" s="82"/>
      <c r="K1452" s="290">
        <f t="shared" si="120"/>
        <v>0</v>
      </c>
      <c r="L1452" s="291">
        <f t="shared" si="121"/>
        <v>0</v>
      </c>
      <c r="M1452" s="290">
        <f>IF(P1452="x",0,IF(I1452&lt;(INDEX(Lookup!$U$2:$U$10,MATCH($D$43,Lookup!$S$2:$S$10,0))),0,ROUND(((_xlfn.DAYS(I1452,H1452)+1)*J1452)/7,0)))</f>
        <v>0</v>
      </c>
      <c r="N1452" s="408">
        <f t="shared" si="122"/>
        <v>0</v>
      </c>
      <c r="O1452" s="332"/>
      <c r="P1452" s="409"/>
      <c r="R1452" s="457">
        <f t="shared" si="123"/>
        <v>0</v>
      </c>
      <c r="S1452" s="469">
        <f t="shared" si="124"/>
        <v>0</v>
      </c>
    </row>
    <row r="1453" spans="2:19" x14ac:dyDescent="0.35">
      <c r="B1453" s="80"/>
      <c r="C1453" s="119"/>
      <c r="D1453" s="119"/>
      <c r="E1453" s="84"/>
      <c r="F1453" s="119"/>
      <c r="G1453" s="120"/>
      <c r="H1453" s="41"/>
      <c r="I1453" s="41"/>
      <c r="J1453" s="82"/>
      <c r="K1453" s="290">
        <f t="shared" si="120"/>
        <v>0</v>
      </c>
      <c r="L1453" s="291">
        <f t="shared" si="121"/>
        <v>0</v>
      </c>
      <c r="M1453" s="290">
        <f>IF(P1453="x",0,IF(I1453&lt;(INDEX(Lookup!$U$2:$U$10,MATCH($D$43,Lookup!$S$2:$S$10,0))),0,ROUND(((_xlfn.DAYS(I1453,H1453)+1)*J1453)/7,0)))</f>
        <v>0</v>
      </c>
      <c r="N1453" s="408">
        <f t="shared" si="122"/>
        <v>0</v>
      </c>
      <c r="O1453" s="332"/>
      <c r="P1453" s="409"/>
      <c r="R1453" s="457">
        <f t="shared" si="123"/>
        <v>0</v>
      </c>
      <c r="S1453" s="469">
        <f t="shared" si="124"/>
        <v>0</v>
      </c>
    </row>
    <row r="1454" spans="2:19" x14ac:dyDescent="0.35">
      <c r="B1454" s="80"/>
      <c r="C1454" s="119"/>
      <c r="D1454" s="119"/>
      <c r="E1454" s="84"/>
      <c r="F1454" s="119"/>
      <c r="G1454" s="120"/>
      <c r="H1454" s="41"/>
      <c r="I1454" s="41"/>
      <c r="J1454" s="82"/>
      <c r="K1454" s="290">
        <f t="shared" si="120"/>
        <v>0</v>
      </c>
      <c r="L1454" s="291">
        <f t="shared" si="121"/>
        <v>0</v>
      </c>
      <c r="M1454" s="290">
        <f>IF(P1454="x",0,IF(I1454&lt;(INDEX(Lookup!$U$2:$U$10,MATCH($D$43,Lookup!$S$2:$S$10,0))),0,ROUND(((_xlfn.DAYS(I1454,H1454)+1)*J1454)/7,0)))</f>
        <v>0</v>
      </c>
      <c r="N1454" s="408">
        <f t="shared" si="122"/>
        <v>0</v>
      </c>
      <c r="O1454" s="332"/>
      <c r="P1454" s="409"/>
      <c r="R1454" s="457">
        <f t="shared" si="123"/>
        <v>0</v>
      </c>
      <c r="S1454" s="469">
        <f t="shared" si="124"/>
        <v>0</v>
      </c>
    </row>
    <row r="1455" spans="2:19" x14ac:dyDescent="0.35">
      <c r="B1455" s="80"/>
      <c r="C1455" s="119"/>
      <c r="D1455" s="119"/>
      <c r="E1455" s="84"/>
      <c r="F1455" s="119"/>
      <c r="G1455" s="120"/>
      <c r="H1455" s="41"/>
      <c r="I1455" s="41"/>
      <c r="J1455" s="82"/>
      <c r="K1455" s="290">
        <f t="shared" ref="K1455:K1518" si="125">ROUND(((_xlfn.DAYS(I1455,H1455)+1)*J1455)/7,0)</f>
        <v>0</v>
      </c>
      <c r="L1455" s="291">
        <f t="shared" ref="L1455:L1518" si="126">K1455*$K$6</f>
        <v>0</v>
      </c>
      <c r="M1455" s="290">
        <f>IF(P1455="x",0,IF(I1455&lt;(INDEX(Lookup!$U$2:$U$10,MATCH($D$43,Lookup!$S$2:$S$10,0))),0,ROUND(((_xlfn.DAYS(I1455,H1455)+1)*J1455)/7,0)))</f>
        <v>0</v>
      </c>
      <c r="N1455" s="408">
        <f t="shared" ref="N1455:N1518" si="127">M1455*$K$6</f>
        <v>0</v>
      </c>
      <c r="O1455" s="332"/>
      <c r="P1455" s="409"/>
      <c r="R1455" s="457">
        <f t="shared" ref="R1455:R1518" si="128">L1455*$I$30</f>
        <v>0</v>
      </c>
      <c r="S1455" s="469">
        <f t="shared" ref="S1455:S1518" si="129">N1455*$I$40</f>
        <v>0</v>
      </c>
    </row>
    <row r="1456" spans="2:19" x14ac:dyDescent="0.35">
      <c r="B1456" s="80"/>
      <c r="C1456" s="119"/>
      <c r="D1456" s="119"/>
      <c r="E1456" s="84"/>
      <c r="F1456" s="119"/>
      <c r="G1456" s="120"/>
      <c r="H1456" s="41"/>
      <c r="I1456" s="41"/>
      <c r="J1456" s="82"/>
      <c r="K1456" s="290">
        <f t="shared" si="125"/>
        <v>0</v>
      </c>
      <c r="L1456" s="291">
        <f t="shared" si="126"/>
        <v>0</v>
      </c>
      <c r="M1456" s="290">
        <f>IF(P1456="x",0,IF(I1456&lt;(INDEX(Lookup!$U$2:$U$10,MATCH($D$43,Lookup!$S$2:$S$10,0))),0,ROUND(((_xlfn.DAYS(I1456,H1456)+1)*J1456)/7,0)))</f>
        <v>0</v>
      </c>
      <c r="N1456" s="408">
        <f t="shared" si="127"/>
        <v>0</v>
      </c>
      <c r="O1456" s="332"/>
      <c r="P1456" s="409"/>
      <c r="R1456" s="457">
        <f t="shared" si="128"/>
        <v>0</v>
      </c>
      <c r="S1456" s="469">
        <f t="shared" si="129"/>
        <v>0</v>
      </c>
    </row>
    <row r="1457" spans="2:19" x14ac:dyDescent="0.35">
      <c r="B1457" s="80"/>
      <c r="C1457" s="119"/>
      <c r="D1457" s="119"/>
      <c r="E1457" s="84"/>
      <c r="F1457" s="119"/>
      <c r="G1457" s="120"/>
      <c r="H1457" s="41"/>
      <c r="I1457" s="41"/>
      <c r="J1457" s="82"/>
      <c r="K1457" s="290">
        <f t="shared" si="125"/>
        <v>0</v>
      </c>
      <c r="L1457" s="291">
        <f t="shared" si="126"/>
        <v>0</v>
      </c>
      <c r="M1457" s="290">
        <f>IF(P1457="x",0,IF(I1457&lt;(INDEX(Lookup!$U$2:$U$10,MATCH($D$43,Lookup!$S$2:$S$10,0))),0,ROUND(((_xlfn.DAYS(I1457,H1457)+1)*J1457)/7,0)))</f>
        <v>0</v>
      </c>
      <c r="N1457" s="408">
        <f t="shared" si="127"/>
        <v>0</v>
      </c>
      <c r="O1457" s="332"/>
      <c r="P1457" s="409"/>
      <c r="R1457" s="457">
        <f t="shared" si="128"/>
        <v>0</v>
      </c>
      <c r="S1457" s="469">
        <f t="shared" si="129"/>
        <v>0</v>
      </c>
    </row>
    <row r="1458" spans="2:19" x14ac:dyDescent="0.35">
      <c r="B1458" s="80"/>
      <c r="C1458" s="119"/>
      <c r="D1458" s="119"/>
      <c r="E1458" s="84"/>
      <c r="F1458" s="119"/>
      <c r="G1458" s="120"/>
      <c r="H1458" s="41"/>
      <c r="I1458" s="41"/>
      <c r="J1458" s="82"/>
      <c r="K1458" s="290">
        <f t="shared" si="125"/>
        <v>0</v>
      </c>
      <c r="L1458" s="291">
        <f t="shared" si="126"/>
        <v>0</v>
      </c>
      <c r="M1458" s="290">
        <f>IF(P1458="x",0,IF(I1458&lt;(INDEX(Lookup!$U$2:$U$10,MATCH($D$43,Lookup!$S$2:$S$10,0))),0,ROUND(((_xlfn.DAYS(I1458,H1458)+1)*J1458)/7,0)))</f>
        <v>0</v>
      </c>
      <c r="N1458" s="408">
        <f t="shared" si="127"/>
        <v>0</v>
      </c>
      <c r="O1458" s="332"/>
      <c r="P1458" s="409"/>
      <c r="R1458" s="457">
        <f t="shared" si="128"/>
        <v>0</v>
      </c>
      <c r="S1458" s="469">
        <f t="shared" si="129"/>
        <v>0</v>
      </c>
    </row>
    <row r="1459" spans="2:19" x14ac:dyDescent="0.35">
      <c r="B1459" s="80"/>
      <c r="C1459" s="119"/>
      <c r="D1459" s="119"/>
      <c r="E1459" s="84"/>
      <c r="F1459" s="119"/>
      <c r="G1459" s="120"/>
      <c r="H1459" s="41"/>
      <c r="I1459" s="41"/>
      <c r="J1459" s="82"/>
      <c r="K1459" s="290">
        <f t="shared" si="125"/>
        <v>0</v>
      </c>
      <c r="L1459" s="291">
        <f t="shared" si="126"/>
        <v>0</v>
      </c>
      <c r="M1459" s="290">
        <f>IF(P1459="x",0,IF(I1459&lt;(INDEX(Lookup!$U$2:$U$10,MATCH($D$43,Lookup!$S$2:$S$10,0))),0,ROUND(((_xlfn.DAYS(I1459,H1459)+1)*J1459)/7,0)))</f>
        <v>0</v>
      </c>
      <c r="N1459" s="408">
        <f t="shared" si="127"/>
        <v>0</v>
      </c>
      <c r="O1459" s="332"/>
      <c r="P1459" s="409"/>
      <c r="R1459" s="457">
        <f t="shared" si="128"/>
        <v>0</v>
      </c>
      <c r="S1459" s="469">
        <f t="shared" si="129"/>
        <v>0</v>
      </c>
    </row>
    <row r="1460" spans="2:19" x14ac:dyDescent="0.35">
      <c r="B1460" s="80"/>
      <c r="C1460" s="119"/>
      <c r="D1460" s="119"/>
      <c r="E1460" s="84"/>
      <c r="F1460" s="119"/>
      <c r="G1460" s="120"/>
      <c r="H1460" s="41"/>
      <c r="I1460" s="41"/>
      <c r="J1460" s="82"/>
      <c r="K1460" s="290">
        <f t="shared" si="125"/>
        <v>0</v>
      </c>
      <c r="L1460" s="291">
        <f t="shared" si="126"/>
        <v>0</v>
      </c>
      <c r="M1460" s="290">
        <f>IF(P1460="x",0,IF(I1460&lt;(INDEX(Lookup!$U$2:$U$10,MATCH($D$43,Lookup!$S$2:$S$10,0))),0,ROUND(((_xlfn.DAYS(I1460,H1460)+1)*J1460)/7,0)))</f>
        <v>0</v>
      </c>
      <c r="N1460" s="408">
        <f t="shared" si="127"/>
        <v>0</v>
      </c>
      <c r="O1460" s="332"/>
      <c r="P1460" s="409"/>
      <c r="R1460" s="457">
        <f t="shared" si="128"/>
        <v>0</v>
      </c>
      <c r="S1460" s="469">
        <f t="shared" si="129"/>
        <v>0</v>
      </c>
    </row>
    <row r="1461" spans="2:19" x14ac:dyDescent="0.35">
      <c r="B1461" s="80"/>
      <c r="C1461" s="119"/>
      <c r="D1461" s="119"/>
      <c r="E1461" s="84"/>
      <c r="F1461" s="119"/>
      <c r="G1461" s="120"/>
      <c r="H1461" s="41"/>
      <c r="I1461" s="41"/>
      <c r="J1461" s="82"/>
      <c r="K1461" s="290">
        <f t="shared" si="125"/>
        <v>0</v>
      </c>
      <c r="L1461" s="291">
        <f t="shared" si="126"/>
        <v>0</v>
      </c>
      <c r="M1461" s="290">
        <f>IF(P1461="x",0,IF(I1461&lt;(INDEX(Lookup!$U$2:$U$10,MATCH($D$43,Lookup!$S$2:$S$10,0))),0,ROUND(((_xlfn.DAYS(I1461,H1461)+1)*J1461)/7,0)))</f>
        <v>0</v>
      </c>
      <c r="N1461" s="408">
        <f t="shared" si="127"/>
        <v>0</v>
      </c>
      <c r="O1461" s="332"/>
      <c r="P1461" s="409"/>
      <c r="R1461" s="457">
        <f t="shared" si="128"/>
        <v>0</v>
      </c>
      <c r="S1461" s="469">
        <f t="shared" si="129"/>
        <v>0</v>
      </c>
    </row>
    <row r="1462" spans="2:19" x14ac:dyDescent="0.35">
      <c r="B1462" s="80"/>
      <c r="C1462" s="119"/>
      <c r="D1462" s="119"/>
      <c r="E1462" s="84"/>
      <c r="F1462" s="119"/>
      <c r="G1462" s="120"/>
      <c r="H1462" s="41"/>
      <c r="I1462" s="41"/>
      <c r="J1462" s="82"/>
      <c r="K1462" s="290">
        <f t="shared" si="125"/>
        <v>0</v>
      </c>
      <c r="L1462" s="291">
        <f t="shared" si="126"/>
        <v>0</v>
      </c>
      <c r="M1462" s="290">
        <f>IF(P1462="x",0,IF(I1462&lt;(INDEX(Lookup!$U$2:$U$10,MATCH($D$43,Lookup!$S$2:$S$10,0))),0,ROUND(((_xlfn.DAYS(I1462,H1462)+1)*J1462)/7,0)))</f>
        <v>0</v>
      </c>
      <c r="N1462" s="408">
        <f t="shared" si="127"/>
        <v>0</v>
      </c>
      <c r="O1462" s="332"/>
      <c r="P1462" s="409"/>
      <c r="R1462" s="457">
        <f t="shared" si="128"/>
        <v>0</v>
      </c>
      <c r="S1462" s="469">
        <f t="shared" si="129"/>
        <v>0</v>
      </c>
    </row>
    <row r="1463" spans="2:19" x14ac:dyDescent="0.35">
      <c r="B1463" s="80"/>
      <c r="C1463" s="119"/>
      <c r="D1463" s="119"/>
      <c r="E1463" s="84"/>
      <c r="F1463" s="119"/>
      <c r="G1463" s="120"/>
      <c r="H1463" s="41"/>
      <c r="I1463" s="41"/>
      <c r="J1463" s="82"/>
      <c r="K1463" s="290">
        <f t="shared" si="125"/>
        <v>0</v>
      </c>
      <c r="L1463" s="291">
        <f t="shared" si="126"/>
        <v>0</v>
      </c>
      <c r="M1463" s="290">
        <f>IF(P1463="x",0,IF(I1463&lt;(INDEX(Lookup!$U$2:$U$10,MATCH($D$43,Lookup!$S$2:$S$10,0))),0,ROUND(((_xlfn.DAYS(I1463,H1463)+1)*J1463)/7,0)))</f>
        <v>0</v>
      </c>
      <c r="N1463" s="408">
        <f t="shared" si="127"/>
        <v>0</v>
      </c>
      <c r="O1463" s="332"/>
      <c r="P1463" s="409"/>
      <c r="R1463" s="457">
        <f t="shared" si="128"/>
        <v>0</v>
      </c>
      <c r="S1463" s="469">
        <f t="shared" si="129"/>
        <v>0</v>
      </c>
    </row>
    <row r="1464" spans="2:19" x14ac:dyDescent="0.35">
      <c r="B1464" s="80"/>
      <c r="C1464" s="119"/>
      <c r="D1464" s="119"/>
      <c r="E1464" s="84"/>
      <c r="F1464" s="119"/>
      <c r="G1464" s="120"/>
      <c r="H1464" s="41"/>
      <c r="I1464" s="41"/>
      <c r="J1464" s="82"/>
      <c r="K1464" s="290">
        <f t="shared" si="125"/>
        <v>0</v>
      </c>
      <c r="L1464" s="291">
        <f t="shared" si="126"/>
        <v>0</v>
      </c>
      <c r="M1464" s="290">
        <f>IF(P1464="x",0,IF(I1464&lt;(INDEX(Lookup!$U$2:$U$10,MATCH($D$43,Lookup!$S$2:$S$10,0))),0,ROUND(((_xlfn.DAYS(I1464,H1464)+1)*J1464)/7,0)))</f>
        <v>0</v>
      </c>
      <c r="N1464" s="408">
        <f t="shared" si="127"/>
        <v>0</v>
      </c>
      <c r="O1464" s="332"/>
      <c r="P1464" s="409"/>
      <c r="R1464" s="457">
        <f t="shared" si="128"/>
        <v>0</v>
      </c>
      <c r="S1464" s="469">
        <f t="shared" si="129"/>
        <v>0</v>
      </c>
    </row>
    <row r="1465" spans="2:19" x14ac:dyDescent="0.35">
      <c r="B1465" s="80"/>
      <c r="C1465" s="119"/>
      <c r="D1465" s="119"/>
      <c r="E1465" s="84"/>
      <c r="F1465" s="119"/>
      <c r="G1465" s="120"/>
      <c r="H1465" s="41"/>
      <c r="I1465" s="41"/>
      <c r="J1465" s="82"/>
      <c r="K1465" s="290">
        <f t="shared" si="125"/>
        <v>0</v>
      </c>
      <c r="L1465" s="291">
        <f t="shared" si="126"/>
        <v>0</v>
      </c>
      <c r="M1465" s="290">
        <f>IF(P1465="x",0,IF(I1465&lt;(INDEX(Lookup!$U$2:$U$10,MATCH($D$43,Lookup!$S$2:$S$10,0))),0,ROUND(((_xlfn.DAYS(I1465,H1465)+1)*J1465)/7,0)))</f>
        <v>0</v>
      </c>
      <c r="N1465" s="408">
        <f t="shared" si="127"/>
        <v>0</v>
      </c>
      <c r="O1465" s="332"/>
      <c r="P1465" s="409"/>
      <c r="R1465" s="457">
        <f t="shared" si="128"/>
        <v>0</v>
      </c>
      <c r="S1465" s="469">
        <f t="shared" si="129"/>
        <v>0</v>
      </c>
    </row>
    <row r="1466" spans="2:19" x14ac:dyDescent="0.35">
      <c r="B1466" s="80"/>
      <c r="C1466" s="119"/>
      <c r="D1466" s="119"/>
      <c r="E1466" s="84"/>
      <c r="F1466" s="119"/>
      <c r="G1466" s="120"/>
      <c r="H1466" s="41"/>
      <c r="I1466" s="41"/>
      <c r="J1466" s="82"/>
      <c r="K1466" s="290">
        <f t="shared" si="125"/>
        <v>0</v>
      </c>
      <c r="L1466" s="291">
        <f t="shared" si="126"/>
        <v>0</v>
      </c>
      <c r="M1466" s="290">
        <f>IF(P1466="x",0,IF(I1466&lt;(INDEX(Lookup!$U$2:$U$10,MATCH($D$43,Lookup!$S$2:$S$10,0))),0,ROUND(((_xlfn.DAYS(I1466,H1466)+1)*J1466)/7,0)))</f>
        <v>0</v>
      </c>
      <c r="N1466" s="408">
        <f t="shared" si="127"/>
        <v>0</v>
      </c>
      <c r="O1466" s="332"/>
      <c r="P1466" s="409"/>
      <c r="R1466" s="457">
        <f t="shared" si="128"/>
        <v>0</v>
      </c>
      <c r="S1466" s="469">
        <f t="shared" si="129"/>
        <v>0</v>
      </c>
    </row>
    <row r="1467" spans="2:19" x14ac:dyDescent="0.35">
      <c r="B1467" s="80"/>
      <c r="C1467" s="119"/>
      <c r="D1467" s="119"/>
      <c r="E1467" s="84"/>
      <c r="F1467" s="119"/>
      <c r="G1467" s="120"/>
      <c r="H1467" s="41"/>
      <c r="I1467" s="41"/>
      <c r="J1467" s="82"/>
      <c r="K1467" s="290">
        <f t="shared" si="125"/>
        <v>0</v>
      </c>
      <c r="L1467" s="291">
        <f t="shared" si="126"/>
        <v>0</v>
      </c>
      <c r="M1467" s="290">
        <f>IF(P1467="x",0,IF(I1467&lt;(INDEX(Lookup!$U$2:$U$10,MATCH($D$43,Lookup!$S$2:$S$10,0))),0,ROUND(((_xlfn.DAYS(I1467,H1467)+1)*J1467)/7,0)))</f>
        <v>0</v>
      </c>
      <c r="N1467" s="408">
        <f t="shared" si="127"/>
        <v>0</v>
      </c>
      <c r="O1467" s="332"/>
      <c r="P1467" s="409"/>
      <c r="R1467" s="457">
        <f t="shared" si="128"/>
        <v>0</v>
      </c>
      <c r="S1467" s="469">
        <f t="shared" si="129"/>
        <v>0</v>
      </c>
    </row>
    <row r="1468" spans="2:19" x14ac:dyDescent="0.35">
      <c r="B1468" s="80"/>
      <c r="C1468" s="119"/>
      <c r="D1468" s="119"/>
      <c r="E1468" s="84"/>
      <c r="F1468" s="119"/>
      <c r="G1468" s="120"/>
      <c r="H1468" s="41"/>
      <c r="I1468" s="41"/>
      <c r="J1468" s="82"/>
      <c r="K1468" s="290">
        <f t="shared" si="125"/>
        <v>0</v>
      </c>
      <c r="L1468" s="291">
        <f t="shared" si="126"/>
        <v>0</v>
      </c>
      <c r="M1468" s="290">
        <f>IF(P1468="x",0,IF(I1468&lt;(INDEX(Lookup!$U$2:$U$10,MATCH($D$43,Lookup!$S$2:$S$10,0))),0,ROUND(((_xlfn.DAYS(I1468,H1468)+1)*J1468)/7,0)))</f>
        <v>0</v>
      </c>
      <c r="N1468" s="408">
        <f t="shared" si="127"/>
        <v>0</v>
      </c>
      <c r="O1468" s="332"/>
      <c r="P1468" s="409"/>
      <c r="R1468" s="457">
        <f t="shared" si="128"/>
        <v>0</v>
      </c>
      <c r="S1468" s="469">
        <f t="shared" si="129"/>
        <v>0</v>
      </c>
    </row>
    <row r="1469" spans="2:19" x14ac:dyDescent="0.35">
      <c r="B1469" s="80"/>
      <c r="C1469" s="119"/>
      <c r="D1469" s="119"/>
      <c r="E1469" s="84"/>
      <c r="F1469" s="119"/>
      <c r="G1469" s="120"/>
      <c r="H1469" s="41"/>
      <c r="I1469" s="41"/>
      <c r="J1469" s="82"/>
      <c r="K1469" s="290">
        <f t="shared" si="125"/>
        <v>0</v>
      </c>
      <c r="L1469" s="291">
        <f t="shared" si="126"/>
        <v>0</v>
      </c>
      <c r="M1469" s="290">
        <f>IF(P1469="x",0,IF(I1469&lt;(INDEX(Lookup!$U$2:$U$10,MATCH($D$43,Lookup!$S$2:$S$10,0))),0,ROUND(((_xlfn.DAYS(I1469,H1469)+1)*J1469)/7,0)))</f>
        <v>0</v>
      </c>
      <c r="N1469" s="408">
        <f t="shared" si="127"/>
        <v>0</v>
      </c>
      <c r="O1469" s="332"/>
      <c r="P1469" s="409"/>
      <c r="R1469" s="457">
        <f t="shared" si="128"/>
        <v>0</v>
      </c>
      <c r="S1469" s="469">
        <f t="shared" si="129"/>
        <v>0</v>
      </c>
    </row>
    <row r="1470" spans="2:19" x14ac:dyDescent="0.35">
      <c r="B1470" s="80"/>
      <c r="C1470" s="119"/>
      <c r="D1470" s="119"/>
      <c r="E1470" s="84"/>
      <c r="F1470" s="119"/>
      <c r="G1470" s="120"/>
      <c r="H1470" s="41"/>
      <c r="I1470" s="41"/>
      <c r="J1470" s="82"/>
      <c r="K1470" s="290">
        <f t="shared" si="125"/>
        <v>0</v>
      </c>
      <c r="L1470" s="291">
        <f t="shared" si="126"/>
        <v>0</v>
      </c>
      <c r="M1470" s="290">
        <f>IF(P1470="x",0,IF(I1470&lt;(INDEX(Lookup!$U$2:$U$10,MATCH($D$43,Lookup!$S$2:$S$10,0))),0,ROUND(((_xlfn.DAYS(I1470,H1470)+1)*J1470)/7,0)))</f>
        <v>0</v>
      </c>
      <c r="N1470" s="408">
        <f t="shared" si="127"/>
        <v>0</v>
      </c>
      <c r="O1470" s="332"/>
      <c r="P1470" s="409"/>
      <c r="R1470" s="457">
        <f t="shared" si="128"/>
        <v>0</v>
      </c>
      <c r="S1470" s="469">
        <f t="shared" si="129"/>
        <v>0</v>
      </c>
    </row>
    <row r="1471" spans="2:19" x14ac:dyDescent="0.35">
      <c r="B1471" s="80"/>
      <c r="C1471" s="119"/>
      <c r="D1471" s="119"/>
      <c r="E1471" s="84"/>
      <c r="F1471" s="119"/>
      <c r="G1471" s="120"/>
      <c r="H1471" s="41"/>
      <c r="I1471" s="41"/>
      <c r="J1471" s="82"/>
      <c r="K1471" s="290">
        <f t="shared" si="125"/>
        <v>0</v>
      </c>
      <c r="L1471" s="291">
        <f t="shared" si="126"/>
        <v>0</v>
      </c>
      <c r="M1471" s="290">
        <f>IF(P1471="x",0,IF(I1471&lt;(INDEX(Lookup!$U$2:$U$10,MATCH($D$43,Lookup!$S$2:$S$10,0))),0,ROUND(((_xlfn.DAYS(I1471,H1471)+1)*J1471)/7,0)))</f>
        <v>0</v>
      </c>
      <c r="N1471" s="408">
        <f t="shared" si="127"/>
        <v>0</v>
      </c>
      <c r="O1471" s="332"/>
      <c r="P1471" s="409"/>
      <c r="R1471" s="457">
        <f t="shared" si="128"/>
        <v>0</v>
      </c>
      <c r="S1471" s="469">
        <f t="shared" si="129"/>
        <v>0</v>
      </c>
    </row>
    <row r="1472" spans="2:19" x14ac:dyDescent="0.35">
      <c r="B1472" s="80"/>
      <c r="C1472" s="119"/>
      <c r="D1472" s="119"/>
      <c r="E1472" s="84"/>
      <c r="F1472" s="119"/>
      <c r="G1472" s="120"/>
      <c r="H1472" s="41"/>
      <c r="I1472" s="41"/>
      <c r="J1472" s="82"/>
      <c r="K1472" s="290">
        <f t="shared" si="125"/>
        <v>0</v>
      </c>
      <c r="L1472" s="291">
        <f t="shared" si="126"/>
        <v>0</v>
      </c>
      <c r="M1472" s="290">
        <f>IF(P1472="x",0,IF(I1472&lt;(INDEX(Lookup!$U$2:$U$10,MATCH($D$43,Lookup!$S$2:$S$10,0))),0,ROUND(((_xlfn.DAYS(I1472,H1472)+1)*J1472)/7,0)))</f>
        <v>0</v>
      </c>
      <c r="N1472" s="408">
        <f t="shared" si="127"/>
        <v>0</v>
      </c>
      <c r="O1472" s="332"/>
      <c r="P1472" s="409"/>
      <c r="R1472" s="457">
        <f t="shared" si="128"/>
        <v>0</v>
      </c>
      <c r="S1472" s="469">
        <f t="shared" si="129"/>
        <v>0</v>
      </c>
    </row>
    <row r="1473" spans="2:19" x14ac:dyDescent="0.35">
      <c r="B1473" s="80"/>
      <c r="C1473" s="119"/>
      <c r="D1473" s="119"/>
      <c r="E1473" s="84"/>
      <c r="F1473" s="119"/>
      <c r="G1473" s="120"/>
      <c r="H1473" s="41"/>
      <c r="I1473" s="41"/>
      <c r="J1473" s="82"/>
      <c r="K1473" s="290">
        <f t="shared" si="125"/>
        <v>0</v>
      </c>
      <c r="L1473" s="291">
        <f t="shared" si="126"/>
        <v>0</v>
      </c>
      <c r="M1473" s="290">
        <f>IF(P1473="x",0,IF(I1473&lt;(INDEX(Lookup!$U$2:$U$10,MATCH($D$43,Lookup!$S$2:$S$10,0))),0,ROUND(((_xlfn.DAYS(I1473,H1473)+1)*J1473)/7,0)))</f>
        <v>0</v>
      </c>
      <c r="N1473" s="408">
        <f t="shared" si="127"/>
        <v>0</v>
      </c>
      <c r="O1473" s="332"/>
      <c r="P1473" s="409"/>
      <c r="R1473" s="457">
        <f t="shared" si="128"/>
        <v>0</v>
      </c>
      <c r="S1473" s="469">
        <f t="shared" si="129"/>
        <v>0</v>
      </c>
    </row>
    <row r="1474" spans="2:19" x14ac:dyDescent="0.35">
      <c r="B1474" s="80"/>
      <c r="C1474" s="119"/>
      <c r="D1474" s="119"/>
      <c r="E1474" s="84"/>
      <c r="F1474" s="119"/>
      <c r="G1474" s="120"/>
      <c r="H1474" s="41"/>
      <c r="I1474" s="41"/>
      <c r="J1474" s="82"/>
      <c r="K1474" s="290">
        <f t="shared" si="125"/>
        <v>0</v>
      </c>
      <c r="L1474" s="291">
        <f t="shared" si="126"/>
        <v>0</v>
      </c>
      <c r="M1474" s="290">
        <f>IF(P1474="x",0,IF(I1474&lt;(INDEX(Lookup!$U$2:$U$10,MATCH($D$43,Lookup!$S$2:$S$10,0))),0,ROUND(((_xlfn.DAYS(I1474,H1474)+1)*J1474)/7,0)))</f>
        <v>0</v>
      </c>
      <c r="N1474" s="408">
        <f t="shared" si="127"/>
        <v>0</v>
      </c>
      <c r="O1474" s="332"/>
      <c r="P1474" s="409"/>
      <c r="R1474" s="457">
        <f t="shared" si="128"/>
        <v>0</v>
      </c>
      <c r="S1474" s="469">
        <f t="shared" si="129"/>
        <v>0</v>
      </c>
    </row>
    <row r="1475" spans="2:19" x14ac:dyDescent="0.35">
      <c r="B1475" s="80"/>
      <c r="C1475" s="119"/>
      <c r="D1475" s="119"/>
      <c r="E1475" s="84"/>
      <c r="F1475" s="119"/>
      <c r="G1475" s="120"/>
      <c r="H1475" s="41"/>
      <c r="I1475" s="41"/>
      <c r="J1475" s="82"/>
      <c r="K1475" s="290">
        <f t="shared" si="125"/>
        <v>0</v>
      </c>
      <c r="L1475" s="291">
        <f t="shared" si="126"/>
        <v>0</v>
      </c>
      <c r="M1475" s="290">
        <f>IF(P1475="x",0,IF(I1475&lt;(INDEX(Lookup!$U$2:$U$10,MATCH($D$43,Lookup!$S$2:$S$10,0))),0,ROUND(((_xlfn.DAYS(I1475,H1475)+1)*J1475)/7,0)))</f>
        <v>0</v>
      </c>
      <c r="N1475" s="408">
        <f t="shared" si="127"/>
        <v>0</v>
      </c>
      <c r="O1475" s="332"/>
      <c r="P1475" s="409"/>
      <c r="R1475" s="457">
        <f t="shared" si="128"/>
        <v>0</v>
      </c>
      <c r="S1475" s="469">
        <f t="shared" si="129"/>
        <v>0</v>
      </c>
    </row>
    <row r="1476" spans="2:19" x14ac:dyDescent="0.35">
      <c r="B1476" s="80"/>
      <c r="C1476" s="119"/>
      <c r="D1476" s="119"/>
      <c r="E1476" s="84"/>
      <c r="F1476" s="119"/>
      <c r="G1476" s="120"/>
      <c r="H1476" s="41"/>
      <c r="I1476" s="41"/>
      <c r="J1476" s="82"/>
      <c r="K1476" s="290">
        <f t="shared" si="125"/>
        <v>0</v>
      </c>
      <c r="L1476" s="291">
        <f t="shared" si="126"/>
        <v>0</v>
      </c>
      <c r="M1476" s="290">
        <f>IF(P1476="x",0,IF(I1476&lt;(INDEX(Lookup!$U$2:$U$10,MATCH($D$43,Lookup!$S$2:$S$10,0))),0,ROUND(((_xlfn.DAYS(I1476,H1476)+1)*J1476)/7,0)))</f>
        <v>0</v>
      </c>
      <c r="N1476" s="408">
        <f t="shared" si="127"/>
        <v>0</v>
      </c>
      <c r="O1476" s="332"/>
      <c r="P1476" s="409"/>
      <c r="R1476" s="457">
        <f t="shared" si="128"/>
        <v>0</v>
      </c>
      <c r="S1476" s="469">
        <f t="shared" si="129"/>
        <v>0</v>
      </c>
    </row>
    <row r="1477" spans="2:19" x14ac:dyDescent="0.35">
      <c r="B1477" s="80"/>
      <c r="C1477" s="119"/>
      <c r="D1477" s="119"/>
      <c r="E1477" s="84"/>
      <c r="F1477" s="119"/>
      <c r="G1477" s="120"/>
      <c r="H1477" s="41"/>
      <c r="I1477" s="41"/>
      <c r="J1477" s="82"/>
      <c r="K1477" s="290">
        <f t="shared" si="125"/>
        <v>0</v>
      </c>
      <c r="L1477" s="291">
        <f t="shared" si="126"/>
        <v>0</v>
      </c>
      <c r="M1477" s="290">
        <f>IF(P1477="x",0,IF(I1477&lt;(INDEX(Lookup!$U$2:$U$10,MATCH($D$43,Lookup!$S$2:$S$10,0))),0,ROUND(((_xlfn.DAYS(I1477,H1477)+1)*J1477)/7,0)))</f>
        <v>0</v>
      </c>
      <c r="N1477" s="408">
        <f t="shared" si="127"/>
        <v>0</v>
      </c>
      <c r="O1477" s="332"/>
      <c r="P1477" s="409"/>
      <c r="R1477" s="457">
        <f t="shared" si="128"/>
        <v>0</v>
      </c>
      <c r="S1477" s="469">
        <f t="shared" si="129"/>
        <v>0</v>
      </c>
    </row>
    <row r="1478" spans="2:19" x14ac:dyDescent="0.35">
      <c r="B1478" s="80"/>
      <c r="C1478" s="119"/>
      <c r="D1478" s="119"/>
      <c r="E1478" s="84"/>
      <c r="F1478" s="119"/>
      <c r="G1478" s="120"/>
      <c r="H1478" s="41"/>
      <c r="I1478" s="41"/>
      <c r="J1478" s="82"/>
      <c r="K1478" s="290">
        <f t="shared" si="125"/>
        <v>0</v>
      </c>
      <c r="L1478" s="291">
        <f t="shared" si="126"/>
        <v>0</v>
      </c>
      <c r="M1478" s="290">
        <f>IF(P1478="x",0,IF(I1478&lt;(INDEX(Lookup!$U$2:$U$10,MATCH($D$43,Lookup!$S$2:$S$10,0))),0,ROUND(((_xlfn.DAYS(I1478,H1478)+1)*J1478)/7,0)))</f>
        <v>0</v>
      </c>
      <c r="N1478" s="408">
        <f t="shared" si="127"/>
        <v>0</v>
      </c>
      <c r="O1478" s="332"/>
      <c r="P1478" s="409"/>
      <c r="R1478" s="457">
        <f t="shared" si="128"/>
        <v>0</v>
      </c>
      <c r="S1478" s="469">
        <f t="shared" si="129"/>
        <v>0</v>
      </c>
    </row>
    <row r="1479" spans="2:19" x14ac:dyDescent="0.35">
      <c r="B1479" s="80"/>
      <c r="C1479" s="119"/>
      <c r="D1479" s="119"/>
      <c r="E1479" s="84"/>
      <c r="F1479" s="119"/>
      <c r="G1479" s="120"/>
      <c r="H1479" s="41"/>
      <c r="I1479" s="41"/>
      <c r="J1479" s="82"/>
      <c r="K1479" s="290">
        <f t="shared" si="125"/>
        <v>0</v>
      </c>
      <c r="L1479" s="291">
        <f t="shared" si="126"/>
        <v>0</v>
      </c>
      <c r="M1479" s="290">
        <f>IF(P1479="x",0,IF(I1479&lt;(INDEX(Lookup!$U$2:$U$10,MATCH($D$43,Lookup!$S$2:$S$10,0))),0,ROUND(((_xlfn.DAYS(I1479,H1479)+1)*J1479)/7,0)))</f>
        <v>0</v>
      </c>
      <c r="N1479" s="408">
        <f t="shared" si="127"/>
        <v>0</v>
      </c>
      <c r="O1479" s="332"/>
      <c r="P1479" s="409"/>
      <c r="R1479" s="457">
        <f t="shared" si="128"/>
        <v>0</v>
      </c>
      <c r="S1479" s="469">
        <f t="shared" si="129"/>
        <v>0</v>
      </c>
    </row>
    <row r="1480" spans="2:19" x14ac:dyDescent="0.35">
      <c r="B1480" s="80"/>
      <c r="C1480" s="119"/>
      <c r="D1480" s="119"/>
      <c r="E1480" s="84"/>
      <c r="F1480" s="119"/>
      <c r="G1480" s="120"/>
      <c r="H1480" s="41"/>
      <c r="I1480" s="41"/>
      <c r="J1480" s="82"/>
      <c r="K1480" s="290">
        <f t="shared" si="125"/>
        <v>0</v>
      </c>
      <c r="L1480" s="291">
        <f t="shared" si="126"/>
        <v>0</v>
      </c>
      <c r="M1480" s="290">
        <f>IF(P1480="x",0,IF(I1480&lt;(INDEX(Lookup!$U$2:$U$10,MATCH($D$43,Lookup!$S$2:$S$10,0))),0,ROUND(((_xlfn.DAYS(I1480,H1480)+1)*J1480)/7,0)))</f>
        <v>0</v>
      </c>
      <c r="N1480" s="408">
        <f t="shared" si="127"/>
        <v>0</v>
      </c>
      <c r="O1480" s="332"/>
      <c r="P1480" s="409"/>
      <c r="R1480" s="457">
        <f t="shared" si="128"/>
        <v>0</v>
      </c>
      <c r="S1480" s="469">
        <f t="shared" si="129"/>
        <v>0</v>
      </c>
    </row>
    <row r="1481" spans="2:19" x14ac:dyDescent="0.35">
      <c r="B1481" s="80"/>
      <c r="C1481" s="119"/>
      <c r="D1481" s="119"/>
      <c r="E1481" s="84"/>
      <c r="F1481" s="119"/>
      <c r="G1481" s="120"/>
      <c r="H1481" s="41"/>
      <c r="I1481" s="41"/>
      <c r="J1481" s="82"/>
      <c r="K1481" s="290">
        <f t="shared" si="125"/>
        <v>0</v>
      </c>
      <c r="L1481" s="291">
        <f t="shared" si="126"/>
        <v>0</v>
      </c>
      <c r="M1481" s="290">
        <f>IF(P1481="x",0,IF(I1481&lt;(INDEX(Lookup!$U$2:$U$10,MATCH($D$43,Lookup!$S$2:$S$10,0))),0,ROUND(((_xlfn.DAYS(I1481,H1481)+1)*J1481)/7,0)))</f>
        <v>0</v>
      </c>
      <c r="N1481" s="408">
        <f t="shared" si="127"/>
        <v>0</v>
      </c>
      <c r="O1481" s="332"/>
      <c r="P1481" s="409"/>
      <c r="R1481" s="457">
        <f t="shared" si="128"/>
        <v>0</v>
      </c>
      <c r="S1481" s="469">
        <f t="shared" si="129"/>
        <v>0</v>
      </c>
    </row>
    <row r="1482" spans="2:19" x14ac:dyDescent="0.35">
      <c r="B1482" s="80"/>
      <c r="C1482" s="119"/>
      <c r="D1482" s="119"/>
      <c r="E1482" s="84"/>
      <c r="F1482" s="119"/>
      <c r="G1482" s="120"/>
      <c r="H1482" s="41"/>
      <c r="I1482" s="41"/>
      <c r="J1482" s="82"/>
      <c r="K1482" s="290">
        <f t="shared" si="125"/>
        <v>0</v>
      </c>
      <c r="L1482" s="291">
        <f t="shared" si="126"/>
        <v>0</v>
      </c>
      <c r="M1482" s="290">
        <f>IF(P1482="x",0,IF(I1482&lt;(INDEX(Lookup!$U$2:$U$10,MATCH($D$43,Lookup!$S$2:$S$10,0))),0,ROUND(((_xlfn.DAYS(I1482,H1482)+1)*J1482)/7,0)))</f>
        <v>0</v>
      </c>
      <c r="N1482" s="408">
        <f t="shared" si="127"/>
        <v>0</v>
      </c>
      <c r="O1482" s="332"/>
      <c r="P1482" s="409"/>
      <c r="R1482" s="457">
        <f t="shared" si="128"/>
        <v>0</v>
      </c>
      <c r="S1482" s="469">
        <f t="shared" si="129"/>
        <v>0</v>
      </c>
    </row>
    <row r="1483" spans="2:19" x14ac:dyDescent="0.35">
      <c r="B1483" s="80"/>
      <c r="C1483" s="119"/>
      <c r="D1483" s="119"/>
      <c r="E1483" s="84"/>
      <c r="F1483" s="119"/>
      <c r="G1483" s="120"/>
      <c r="H1483" s="41"/>
      <c r="I1483" s="41"/>
      <c r="J1483" s="82"/>
      <c r="K1483" s="290">
        <f t="shared" si="125"/>
        <v>0</v>
      </c>
      <c r="L1483" s="291">
        <f t="shared" si="126"/>
        <v>0</v>
      </c>
      <c r="M1483" s="290">
        <f>IF(P1483="x",0,IF(I1483&lt;(INDEX(Lookup!$U$2:$U$10,MATCH($D$43,Lookup!$S$2:$S$10,0))),0,ROUND(((_xlfn.DAYS(I1483,H1483)+1)*J1483)/7,0)))</f>
        <v>0</v>
      </c>
      <c r="N1483" s="408">
        <f t="shared" si="127"/>
        <v>0</v>
      </c>
      <c r="O1483" s="332"/>
      <c r="P1483" s="409"/>
      <c r="R1483" s="457">
        <f t="shared" si="128"/>
        <v>0</v>
      </c>
      <c r="S1483" s="469">
        <f t="shared" si="129"/>
        <v>0</v>
      </c>
    </row>
    <row r="1484" spans="2:19" x14ac:dyDescent="0.35">
      <c r="B1484" s="80"/>
      <c r="C1484" s="119"/>
      <c r="D1484" s="119"/>
      <c r="E1484" s="84"/>
      <c r="F1484" s="119"/>
      <c r="G1484" s="120"/>
      <c r="H1484" s="41"/>
      <c r="I1484" s="41"/>
      <c r="J1484" s="82"/>
      <c r="K1484" s="290">
        <f t="shared" si="125"/>
        <v>0</v>
      </c>
      <c r="L1484" s="291">
        <f t="shared" si="126"/>
        <v>0</v>
      </c>
      <c r="M1484" s="290">
        <f>IF(P1484="x",0,IF(I1484&lt;(INDEX(Lookup!$U$2:$U$10,MATCH($D$43,Lookup!$S$2:$S$10,0))),0,ROUND(((_xlfn.DAYS(I1484,H1484)+1)*J1484)/7,0)))</f>
        <v>0</v>
      </c>
      <c r="N1484" s="408">
        <f t="shared" si="127"/>
        <v>0</v>
      </c>
      <c r="O1484" s="332"/>
      <c r="P1484" s="409"/>
      <c r="R1484" s="457">
        <f t="shared" si="128"/>
        <v>0</v>
      </c>
      <c r="S1484" s="469">
        <f t="shared" si="129"/>
        <v>0</v>
      </c>
    </row>
    <row r="1485" spans="2:19" x14ac:dyDescent="0.35">
      <c r="B1485" s="80"/>
      <c r="C1485" s="119"/>
      <c r="D1485" s="119"/>
      <c r="E1485" s="84"/>
      <c r="F1485" s="119"/>
      <c r="G1485" s="120"/>
      <c r="H1485" s="41"/>
      <c r="I1485" s="41"/>
      <c r="J1485" s="82"/>
      <c r="K1485" s="290">
        <f t="shared" si="125"/>
        <v>0</v>
      </c>
      <c r="L1485" s="291">
        <f t="shared" si="126"/>
        <v>0</v>
      </c>
      <c r="M1485" s="290">
        <f>IF(P1485="x",0,IF(I1485&lt;(INDEX(Lookup!$U$2:$U$10,MATCH($D$43,Lookup!$S$2:$S$10,0))),0,ROUND(((_xlfn.DAYS(I1485,H1485)+1)*J1485)/7,0)))</f>
        <v>0</v>
      </c>
      <c r="N1485" s="408">
        <f t="shared" si="127"/>
        <v>0</v>
      </c>
      <c r="O1485" s="332"/>
      <c r="P1485" s="409"/>
      <c r="R1485" s="457">
        <f t="shared" si="128"/>
        <v>0</v>
      </c>
      <c r="S1485" s="469">
        <f t="shared" si="129"/>
        <v>0</v>
      </c>
    </row>
    <row r="1486" spans="2:19" x14ac:dyDescent="0.35">
      <c r="B1486" s="80"/>
      <c r="C1486" s="119"/>
      <c r="D1486" s="119"/>
      <c r="E1486" s="84"/>
      <c r="F1486" s="119"/>
      <c r="G1486" s="120"/>
      <c r="H1486" s="41"/>
      <c r="I1486" s="41"/>
      <c r="J1486" s="82"/>
      <c r="K1486" s="290">
        <f t="shared" si="125"/>
        <v>0</v>
      </c>
      <c r="L1486" s="291">
        <f t="shared" si="126"/>
        <v>0</v>
      </c>
      <c r="M1486" s="290">
        <f>IF(P1486="x",0,IF(I1486&lt;(INDEX(Lookup!$U$2:$U$10,MATCH($D$43,Lookup!$S$2:$S$10,0))),0,ROUND(((_xlfn.DAYS(I1486,H1486)+1)*J1486)/7,0)))</f>
        <v>0</v>
      </c>
      <c r="N1486" s="408">
        <f t="shared" si="127"/>
        <v>0</v>
      </c>
      <c r="O1486" s="332"/>
      <c r="P1486" s="409"/>
      <c r="R1486" s="457">
        <f t="shared" si="128"/>
        <v>0</v>
      </c>
      <c r="S1486" s="469">
        <f t="shared" si="129"/>
        <v>0</v>
      </c>
    </row>
    <row r="1487" spans="2:19" x14ac:dyDescent="0.35">
      <c r="B1487" s="80"/>
      <c r="C1487" s="119"/>
      <c r="D1487" s="119"/>
      <c r="E1487" s="84"/>
      <c r="F1487" s="119"/>
      <c r="G1487" s="120"/>
      <c r="H1487" s="41"/>
      <c r="I1487" s="41"/>
      <c r="J1487" s="82"/>
      <c r="K1487" s="290">
        <f t="shared" si="125"/>
        <v>0</v>
      </c>
      <c r="L1487" s="291">
        <f t="shared" si="126"/>
        <v>0</v>
      </c>
      <c r="M1487" s="290">
        <f>IF(P1487="x",0,IF(I1487&lt;(INDEX(Lookup!$U$2:$U$10,MATCH($D$43,Lookup!$S$2:$S$10,0))),0,ROUND(((_xlfn.DAYS(I1487,H1487)+1)*J1487)/7,0)))</f>
        <v>0</v>
      </c>
      <c r="N1487" s="408">
        <f t="shared" si="127"/>
        <v>0</v>
      </c>
      <c r="O1487" s="332"/>
      <c r="P1487" s="409"/>
      <c r="R1487" s="457">
        <f t="shared" si="128"/>
        <v>0</v>
      </c>
      <c r="S1487" s="469">
        <f t="shared" si="129"/>
        <v>0</v>
      </c>
    </row>
    <row r="1488" spans="2:19" x14ac:dyDescent="0.35">
      <c r="B1488" s="80"/>
      <c r="C1488" s="119"/>
      <c r="D1488" s="119"/>
      <c r="E1488" s="84"/>
      <c r="F1488" s="119"/>
      <c r="G1488" s="120"/>
      <c r="H1488" s="41"/>
      <c r="I1488" s="41"/>
      <c r="J1488" s="82"/>
      <c r="K1488" s="290">
        <f t="shared" si="125"/>
        <v>0</v>
      </c>
      <c r="L1488" s="291">
        <f t="shared" si="126"/>
        <v>0</v>
      </c>
      <c r="M1488" s="290">
        <f>IF(P1488="x",0,IF(I1488&lt;(INDEX(Lookup!$U$2:$U$10,MATCH($D$43,Lookup!$S$2:$S$10,0))),0,ROUND(((_xlfn.DAYS(I1488,H1488)+1)*J1488)/7,0)))</f>
        <v>0</v>
      </c>
      <c r="N1488" s="408">
        <f t="shared" si="127"/>
        <v>0</v>
      </c>
      <c r="O1488" s="332"/>
      <c r="P1488" s="409"/>
      <c r="R1488" s="457">
        <f t="shared" si="128"/>
        <v>0</v>
      </c>
      <c r="S1488" s="469">
        <f t="shared" si="129"/>
        <v>0</v>
      </c>
    </row>
    <row r="1489" spans="2:19" x14ac:dyDescent="0.35">
      <c r="B1489" s="80"/>
      <c r="C1489" s="119"/>
      <c r="D1489" s="119"/>
      <c r="E1489" s="84"/>
      <c r="F1489" s="119"/>
      <c r="G1489" s="120"/>
      <c r="H1489" s="41"/>
      <c r="I1489" s="41"/>
      <c r="J1489" s="82"/>
      <c r="K1489" s="290">
        <f t="shared" si="125"/>
        <v>0</v>
      </c>
      <c r="L1489" s="291">
        <f t="shared" si="126"/>
        <v>0</v>
      </c>
      <c r="M1489" s="290">
        <f>IF(P1489="x",0,IF(I1489&lt;(INDEX(Lookup!$U$2:$U$10,MATCH($D$43,Lookup!$S$2:$S$10,0))),0,ROUND(((_xlfn.DAYS(I1489,H1489)+1)*J1489)/7,0)))</f>
        <v>0</v>
      </c>
      <c r="N1489" s="408">
        <f t="shared" si="127"/>
        <v>0</v>
      </c>
      <c r="O1489" s="332"/>
      <c r="P1489" s="409"/>
      <c r="R1489" s="457">
        <f t="shared" si="128"/>
        <v>0</v>
      </c>
      <c r="S1489" s="469">
        <f t="shared" si="129"/>
        <v>0</v>
      </c>
    </row>
    <row r="1490" spans="2:19" x14ac:dyDescent="0.35">
      <c r="B1490" s="80"/>
      <c r="C1490" s="119"/>
      <c r="D1490" s="119"/>
      <c r="E1490" s="84"/>
      <c r="F1490" s="119"/>
      <c r="G1490" s="120"/>
      <c r="H1490" s="41"/>
      <c r="I1490" s="41"/>
      <c r="J1490" s="82"/>
      <c r="K1490" s="290">
        <f t="shared" si="125"/>
        <v>0</v>
      </c>
      <c r="L1490" s="291">
        <f t="shared" si="126"/>
        <v>0</v>
      </c>
      <c r="M1490" s="290">
        <f>IF(P1490="x",0,IF(I1490&lt;(INDEX(Lookup!$U$2:$U$10,MATCH($D$43,Lookup!$S$2:$S$10,0))),0,ROUND(((_xlfn.DAYS(I1490,H1490)+1)*J1490)/7,0)))</f>
        <v>0</v>
      </c>
      <c r="N1490" s="408">
        <f t="shared" si="127"/>
        <v>0</v>
      </c>
      <c r="O1490" s="332"/>
      <c r="P1490" s="409"/>
      <c r="R1490" s="457">
        <f t="shared" si="128"/>
        <v>0</v>
      </c>
      <c r="S1490" s="469">
        <f t="shared" si="129"/>
        <v>0</v>
      </c>
    </row>
    <row r="1491" spans="2:19" x14ac:dyDescent="0.35">
      <c r="B1491" s="80"/>
      <c r="C1491" s="119"/>
      <c r="D1491" s="119"/>
      <c r="E1491" s="84"/>
      <c r="F1491" s="119"/>
      <c r="G1491" s="120"/>
      <c r="H1491" s="41"/>
      <c r="I1491" s="41"/>
      <c r="J1491" s="82"/>
      <c r="K1491" s="290">
        <f t="shared" si="125"/>
        <v>0</v>
      </c>
      <c r="L1491" s="291">
        <f t="shared" si="126"/>
        <v>0</v>
      </c>
      <c r="M1491" s="290">
        <f>IF(P1491="x",0,IF(I1491&lt;(INDEX(Lookup!$U$2:$U$10,MATCH($D$43,Lookup!$S$2:$S$10,0))),0,ROUND(((_xlfn.DAYS(I1491,H1491)+1)*J1491)/7,0)))</f>
        <v>0</v>
      </c>
      <c r="N1491" s="408">
        <f t="shared" si="127"/>
        <v>0</v>
      </c>
      <c r="O1491" s="332"/>
      <c r="P1491" s="409"/>
      <c r="R1491" s="457">
        <f t="shared" si="128"/>
        <v>0</v>
      </c>
      <c r="S1491" s="469">
        <f t="shared" si="129"/>
        <v>0</v>
      </c>
    </row>
    <row r="1492" spans="2:19" x14ac:dyDescent="0.35">
      <c r="B1492" s="80"/>
      <c r="C1492" s="119"/>
      <c r="D1492" s="119"/>
      <c r="E1492" s="84"/>
      <c r="F1492" s="119"/>
      <c r="G1492" s="120"/>
      <c r="H1492" s="41"/>
      <c r="I1492" s="41"/>
      <c r="J1492" s="82"/>
      <c r="K1492" s="290">
        <f t="shared" si="125"/>
        <v>0</v>
      </c>
      <c r="L1492" s="291">
        <f t="shared" si="126"/>
        <v>0</v>
      </c>
      <c r="M1492" s="290">
        <f>IF(P1492="x",0,IF(I1492&lt;(INDEX(Lookup!$U$2:$U$10,MATCH($D$43,Lookup!$S$2:$S$10,0))),0,ROUND(((_xlfn.DAYS(I1492,H1492)+1)*J1492)/7,0)))</f>
        <v>0</v>
      </c>
      <c r="N1492" s="408">
        <f t="shared" si="127"/>
        <v>0</v>
      </c>
      <c r="O1492" s="332"/>
      <c r="P1492" s="409"/>
      <c r="R1492" s="457">
        <f t="shared" si="128"/>
        <v>0</v>
      </c>
      <c r="S1492" s="469">
        <f t="shared" si="129"/>
        <v>0</v>
      </c>
    </row>
    <row r="1493" spans="2:19" x14ac:dyDescent="0.35">
      <c r="B1493" s="80"/>
      <c r="C1493" s="119"/>
      <c r="D1493" s="119"/>
      <c r="E1493" s="84"/>
      <c r="F1493" s="119"/>
      <c r="G1493" s="120"/>
      <c r="H1493" s="41"/>
      <c r="I1493" s="41"/>
      <c r="J1493" s="82"/>
      <c r="K1493" s="290">
        <f t="shared" si="125"/>
        <v>0</v>
      </c>
      <c r="L1493" s="291">
        <f t="shared" si="126"/>
        <v>0</v>
      </c>
      <c r="M1493" s="290">
        <f>IF(P1493="x",0,IF(I1493&lt;(INDEX(Lookup!$U$2:$U$10,MATCH($D$43,Lookup!$S$2:$S$10,0))),0,ROUND(((_xlfn.DAYS(I1493,H1493)+1)*J1493)/7,0)))</f>
        <v>0</v>
      </c>
      <c r="N1493" s="408">
        <f t="shared" si="127"/>
        <v>0</v>
      </c>
      <c r="O1493" s="332"/>
      <c r="P1493" s="409"/>
      <c r="R1493" s="457">
        <f t="shared" si="128"/>
        <v>0</v>
      </c>
      <c r="S1493" s="469">
        <f t="shared" si="129"/>
        <v>0</v>
      </c>
    </row>
    <row r="1494" spans="2:19" x14ac:dyDescent="0.35">
      <c r="B1494" s="80"/>
      <c r="C1494" s="119"/>
      <c r="D1494" s="119"/>
      <c r="E1494" s="84"/>
      <c r="F1494" s="119"/>
      <c r="G1494" s="120"/>
      <c r="H1494" s="41"/>
      <c r="I1494" s="41"/>
      <c r="J1494" s="82"/>
      <c r="K1494" s="290">
        <f t="shared" si="125"/>
        <v>0</v>
      </c>
      <c r="L1494" s="291">
        <f t="shared" si="126"/>
        <v>0</v>
      </c>
      <c r="M1494" s="290">
        <f>IF(P1494="x",0,IF(I1494&lt;(INDEX(Lookup!$U$2:$U$10,MATCH($D$43,Lookup!$S$2:$S$10,0))),0,ROUND(((_xlfn.DAYS(I1494,H1494)+1)*J1494)/7,0)))</f>
        <v>0</v>
      </c>
      <c r="N1494" s="408">
        <f t="shared" si="127"/>
        <v>0</v>
      </c>
      <c r="O1494" s="332"/>
      <c r="P1494" s="409"/>
      <c r="R1494" s="457">
        <f t="shared" si="128"/>
        <v>0</v>
      </c>
      <c r="S1494" s="469">
        <f t="shared" si="129"/>
        <v>0</v>
      </c>
    </row>
    <row r="1495" spans="2:19" x14ac:dyDescent="0.35">
      <c r="B1495" s="80"/>
      <c r="C1495" s="119"/>
      <c r="D1495" s="119"/>
      <c r="E1495" s="84"/>
      <c r="F1495" s="119"/>
      <c r="G1495" s="120"/>
      <c r="H1495" s="41"/>
      <c r="I1495" s="41"/>
      <c r="J1495" s="82"/>
      <c r="K1495" s="290">
        <f t="shared" si="125"/>
        <v>0</v>
      </c>
      <c r="L1495" s="291">
        <f t="shared" si="126"/>
        <v>0</v>
      </c>
      <c r="M1495" s="290">
        <f>IF(P1495="x",0,IF(I1495&lt;(INDEX(Lookup!$U$2:$U$10,MATCH($D$43,Lookup!$S$2:$S$10,0))),0,ROUND(((_xlfn.DAYS(I1495,H1495)+1)*J1495)/7,0)))</f>
        <v>0</v>
      </c>
      <c r="N1495" s="408">
        <f t="shared" si="127"/>
        <v>0</v>
      </c>
      <c r="O1495" s="332"/>
      <c r="P1495" s="409"/>
      <c r="R1495" s="457">
        <f t="shared" si="128"/>
        <v>0</v>
      </c>
      <c r="S1495" s="469">
        <f t="shared" si="129"/>
        <v>0</v>
      </c>
    </row>
    <row r="1496" spans="2:19" x14ac:dyDescent="0.35">
      <c r="B1496" s="80"/>
      <c r="C1496" s="119"/>
      <c r="D1496" s="119"/>
      <c r="E1496" s="84"/>
      <c r="F1496" s="119"/>
      <c r="G1496" s="120"/>
      <c r="H1496" s="41"/>
      <c r="I1496" s="41"/>
      <c r="J1496" s="82"/>
      <c r="K1496" s="290">
        <f t="shared" si="125"/>
        <v>0</v>
      </c>
      <c r="L1496" s="291">
        <f t="shared" si="126"/>
        <v>0</v>
      </c>
      <c r="M1496" s="290">
        <f>IF(P1496="x",0,IF(I1496&lt;(INDEX(Lookup!$U$2:$U$10,MATCH($D$43,Lookup!$S$2:$S$10,0))),0,ROUND(((_xlfn.DAYS(I1496,H1496)+1)*J1496)/7,0)))</f>
        <v>0</v>
      </c>
      <c r="N1496" s="408">
        <f t="shared" si="127"/>
        <v>0</v>
      </c>
      <c r="O1496" s="332"/>
      <c r="P1496" s="409"/>
      <c r="R1496" s="457">
        <f t="shared" si="128"/>
        <v>0</v>
      </c>
      <c r="S1496" s="469">
        <f t="shared" si="129"/>
        <v>0</v>
      </c>
    </row>
    <row r="1497" spans="2:19" x14ac:dyDescent="0.35">
      <c r="B1497" s="80"/>
      <c r="C1497" s="119"/>
      <c r="D1497" s="119"/>
      <c r="E1497" s="84"/>
      <c r="F1497" s="119"/>
      <c r="G1497" s="120"/>
      <c r="H1497" s="41"/>
      <c r="I1497" s="41"/>
      <c r="J1497" s="82"/>
      <c r="K1497" s="290">
        <f t="shared" si="125"/>
        <v>0</v>
      </c>
      <c r="L1497" s="291">
        <f t="shared" si="126"/>
        <v>0</v>
      </c>
      <c r="M1497" s="290">
        <f>IF(P1497="x",0,IF(I1497&lt;(INDEX(Lookup!$U$2:$U$10,MATCH($D$43,Lookup!$S$2:$S$10,0))),0,ROUND(((_xlfn.DAYS(I1497,H1497)+1)*J1497)/7,0)))</f>
        <v>0</v>
      </c>
      <c r="N1497" s="408">
        <f t="shared" si="127"/>
        <v>0</v>
      </c>
      <c r="O1497" s="332"/>
      <c r="P1497" s="409"/>
      <c r="R1497" s="457">
        <f t="shared" si="128"/>
        <v>0</v>
      </c>
      <c r="S1497" s="469">
        <f t="shared" si="129"/>
        <v>0</v>
      </c>
    </row>
    <row r="1498" spans="2:19" x14ac:dyDescent="0.35">
      <c r="B1498" s="80"/>
      <c r="C1498" s="119"/>
      <c r="D1498" s="119"/>
      <c r="E1498" s="84"/>
      <c r="F1498" s="119"/>
      <c r="G1498" s="120"/>
      <c r="H1498" s="41"/>
      <c r="I1498" s="41"/>
      <c r="J1498" s="82"/>
      <c r="K1498" s="290">
        <f t="shared" si="125"/>
        <v>0</v>
      </c>
      <c r="L1498" s="291">
        <f t="shared" si="126"/>
        <v>0</v>
      </c>
      <c r="M1498" s="290">
        <f>IF(P1498="x",0,IF(I1498&lt;(INDEX(Lookup!$U$2:$U$10,MATCH($D$43,Lookup!$S$2:$S$10,0))),0,ROUND(((_xlfn.DAYS(I1498,H1498)+1)*J1498)/7,0)))</f>
        <v>0</v>
      </c>
      <c r="N1498" s="408">
        <f t="shared" si="127"/>
        <v>0</v>
      </c>
      <c r="O1498" s="332"/>
      <c r="P1498" s="409"/>
      <c r="R1498" s="457">
        <f t="shared" si="128"/>
        <v>0</v>
      </c>
      <c r="S1498" s="469">
        <f t="shared" si="129"/>
        <v>0</v>
      </c>
    </row>
    <row r="1499" spans="2:19" x14ac:dyDescent="0.35">
      <c r="B1499" s="80"/>
      <c r="C1499" s="119"/>
      <c r="D1499" s="119"/>
      <c r="E1499" s="84"/>
      <c r="F1499" s="119"/>
      <c r="G1499" s="120"/>
      <c r="H1499" s="41"/>
      <c r="I1499" s="41"/>
      <c r="J1499" s="82"/>
      <c r="K1499" s="290">
        <f t="shared" si="125"/>
        <v>0</v>
      </c>
      <c r="L1499" s="291">
        <f t="shared" si="126"/>
        <v>0</v>
      </c>
      <c r="M1499" s="290">
        <f>IF(P1499="x",0,IF(I1499&lt;(INDEX(Lookup!$U$2:$U$10,MATCH($D$43,Lookup!$S$2:$S$10,0))),0,ROUND(((_xlfn.DAYS(I1499,H1499)+1)*J1499)/7,0)))</f>
        <v>0</v>
      </c>
      <c r="N1499" s="408">
        <f t="shared" si="127"/>
        <v>0</v>
      </c>
      <c r="O1499" s="332"/>
      <c r="P1499" s="409"/>
      <c r="R1499" s="457">
        <f t="shared" si="128"/>
        <v>0</v>
      </c>
      <c r="S1499" s="469">
        <f t="shared" si="129"/>
        <v>0</v>
      </c>
    </row>
    <row r="1500" spans="2:19" x14ac:dyDescent="0.35">
      <c r="B1500" s="80"/>
      <c r="C1500" s="119"/>
      <c r="D1500" s="119"/>
      <c r="E1500" s="84"/>
      <c r="F1500" s="119"/>
      <c r="G1500" s="120"/>
      <c r="H1500" s="41"/>
      <c r="I1500" s="41"/>
      <c r="J1500" s="82"/>
      <c r="K1500" s="290">
        <f t="shared" si="125"/>
        <v>0</v>
      </c>
      <c r="L1500" s="291">
        <f t="shared" si="126"/>
        <v>0</v>
      </c>
      <c r="M1500" s="290">
        <f>IF(P1500="x",0,IF(I1500&lt;(INDEX(Lookup!$U$2:$U$10,MATCH($D$43,Lookup!$S$2:$S$10,0))),0,ROUND(((_xlfn.DAYS(I1500,H1500)+1)*J1500)/7,0)))</f>
        <v>0</v>
      </c>
      <c r="N1500" s="408">
        <f t="shared" si="127"/>
        <v>0</v>
      </c>
      <c r="O1500" s="332"/>
      <c r="P1500" s="409"/>
      <c r="R1500" s="457">
        <f t="shared" si="128"/>
        <v>0</v>
      </c>
      <c r="S1500" s="469">
        <f t="shared" si="129"/>
        <v>0</v>
      </c>
    </row>
    <row r="1501" spans="2:19" x14ac:dyDescent="0.35">
      <c r="B1501" s="80"/>
      <c r="C1501" s="119"/>
      <c r="D1501" s="119"/>
      <c r="E1501" s="84"/>
      <c r="F1501" s="119"/>
      <c r="G1501" s="120"/>
      <c r="H1501" s="41"/>
      <c r="I1501" s="41"/>
      <c r="J1501" s="82"/>
      <c r="K1501" s="290">
        <f t="shared" si="125"/>
        <v>0</v>
      </c>
      <c r="L1501" s="291">
        <f t="shared" si="126"/>
        <v>0</v>
      </c>
      <c r="M1501" s="290">
        <f>IF(P1501="x",0,IF(I1501&lt;(INDEX(Lookup!$U$2:$U$10,MATCH($D$43,Lookup!$S$2:$S$10,0))),0,ROUND(((_xlfn.DAYS(I1501,H1501)+1)*J1501)/7,0)))</f>
        <v>0</v>
      </c>
      <c r="N1501" s="408">
        <f t="shared" si="127"/>
        <v>0</v>
      </c>
      <c r="O1501" s="332"/>
      <c r="P1501" s="409"/>
      <c r="R1501" s="457">
        <f t="shared" si="128"/>
        <v>0</v>
      </c>
      <c r="S1501" s="469">
        <f t="shared" si="129"/>
        <v>0</v>
      </c>
    </row>
    <row r="1502" spans="2:19" x14ac:dyDescent="0.35">
      <c r="B1502" s="80"/>
      <c r="C1502" s="119"/>
      <c r="D1502" s="119"/>
      <c r="E1502" s="84"/>
      <c r="F1502" s="119"/>
      <c r="G1502" s="120"/>
      <c r="H1502" s="41"/>
      <c r="I1502" s="41"/>
      <c r="J1502" s="82"/>
      <c r="K1502" s="290">
        <f t="shared" si="125"/>
        <v>0</v>
      </c>
      <c r="L1502" s="291">
        <f t="shared" si="126"/>
        <v>0</v>
      </c>
      <c r="M1502" s="290">
        <f>IF(P1502="x",0,IF(I1502&lt;(INDEX(Lookup!$U$2:$U$10,MATCH($D$43,Lookup!$S$2:$S$10,0))),0,ROUND(((_xlfn.DAYS(I1502,H1502)+1)*J1502)/7,0)))</f>
        <v>0</v>
      </c>
      <c r="N1502" s="408">
        <f t="shared" si="127"/>
        <v>0</v>
      </c>
      <c r="O1502" s="332"/>
      <c r="P1502" s="409"/>
      <c r="R1502" s="457">
        <f t="shared" si="128"/>
        <v>0</v>
      </c>
      <c r="S1502" s="469">
        <f t="shared" si="129"/>
        <v>0</v>
      </c>
    </row>
    <row r="1503" spans="2:19" x14ac:dyDescent="0.35">
      <c r="B1503" s="80"/>
      <c r="C1503" s="119"/>
      <c r="D1503" s="119"/>
      <c r="E1503" s="84"/>
      <c r="F1503" s="119"/>
      <c r="G1503" s="120"/>
      <c r="H1503" s="41"/>
      <c r="I1503" s="41"/>
      <c r="J1503" s="82"/>
      <c r="K1503" s="290">
        <f t="shared" si="125"/>
        <v>0</v>
      </c>
      <c r="L1503" s="291">
        <f t="shared" si="126"/>
        <v>0</v>
      </c>
      <c r="M1503" s="290">
        <f>IF(P1503="x",0,IF(I1503&lt;(INDEX(Lookup!$U$2:$U$10,MATCH($D$43,Lookup!$S$2:$S$10,0))),0,ROUND(((_xlfn.DAYS(I1503,H1503)+1)*J1503)/7,0)))</f>
        <v>0</v>
      </c>
      <c r="N1503" s="408">
        <f t="shared" si="127"/>
        <v>0</v>
      </c>
      <c r="O1503" s="332"/>
      <c r="P1503" s="409"/>
      <c r="R1503" s="457">
        <f t="shared" si="128"/>
        <v>0</v>
      </c>
      <c r="S1503" s="469">
        <f t="shared" si="129"/>
        <v>0</v>
      </c>
    </row>
    <row r="1504" spans="2:19" x14ac:dyDescent="0.35">
      <c r="B1504" s="80"/>
      <c r="C1504" s="119"/>
      <c r="D1504" s="119"/>
      <c r="E1504" s="84"/>
      <c r="F1504" s="119"/>
      <c r="G1504" s="120"/>
      <c r="H1504" s="41"/>
      <c r="I1504" s="41"/>
      <c r="J1504" s="82"/>
      <c r="K1504" s="290">
        <f t="shared" si="125"/>
        <v>0</v>
      </c>
      <c r="L1504" s="291">
        <f t="shared" si="126"/>
        <v>0</v>
      </c>
      <c r="M1504" s="290">
        <f>IF(P1504="x",0,IF(I1504&lt;(INDEX(Lookup!$U$2:$U$10,MATCH($D$43,Lookup!$S$2:$S$10,0))),0,ROUND(((_xlfn.DAYS(I1504,H1504)+1)*J1504)/7,0)))</f>
        <v>0</v>
      </c>
      <c r="N1504" s="408">
        <f t="shared" si="127"/>
        <v>0</v>
      </c>
      <c r="O1504" s="332"/>
      <c r="P1504" s="409"/>
      <c r="R1504" s="457">
        <f t="shared" si="128"/>
        <v>0</v>
      </c>
      <c r="S1504" s="469">
        <f t="shared" si="129"/>
        <v>0</v>
      </c>
    </row>
    <row r="1505" spans="2:19" x14ac:dyDescent="0.35">
      <c r="B1505" s="80"/>
      <c r="C1505" s="119"/>
      <c r="D1505" s="119"/>
      <c r="E1505" s="84"/>
      <c r="F1505" s="119"/>
      <c r="G1505" s="120"/>
      <c r="H1505" s="41"/>
      <c r="I1505" s="41"/>
      <c r="J1505" s="82"/>
      <c r="K1505" s="290">
        <f t="shared" si="125"/>
        <v>0</v>
      </c>
      <c r="L1505" s="291">
        <f t="shared" si="126"/>
        <v>0</v>
      </c>
      <c r="M1505" s="290">
        <f>IF(P1505="x",0,IF(I1505&lt;(INDEX(Lookup!$U$2:$U$10,MATCH($D$43,Lookup!$S$2:$S$10,0))),0,ROUND(((_xlfn.DAYS(I1505,H1505)+1)*J1505)/7,0)))</f>
        <v>0</v>
      </c>
      <c r="N1505" s="408">
        <f t="shared" si="127"/>
        <v>0</v>
      </c>
      <c r="O1505" s="332"/>
      <c r="P1505" s="409"/>
      <c r="R1505" s="457">
        <f t="shared" si="128"/>
        <v>0</v>
      </c>
      <c r="S1505" s="469">
        <f t="shared" si="129"/>
        <v>0</v>
      </c>
    </row>
    <row r="1506" spans="2:19" x14ac:dyDescent="0.35">
      <c r="B1506" s="80"/>
      <c r="C1506" s="119"/>
      <c r="D1506" s="119"/>
      <c r="E1506" s="84"/>
      <c r="F1506" s="119"/>
      <c r="G1506" s="120"/>
      <c r="H1506" s="41"/>
      <c r="I1506" s="41"/>
      <c r="J1506" s="82"/>
      <c r="K1506" s="290">
        <f t="shared" si="125"/>
        <v>0</v>
      </c>
      <c r="L1506" s="291">
        <f t="shared" si="126"/>
        <v>0</v>
      </c>
      <c r="M1506" s="290">
        <f>IF(P1506="x",0,IF(I1506&lt;(INDEX(Lookup!$U$2:$U$10,MATCH($D$43,Lookup!$S$2:$S$10,0))),0,ROUND(((_xlfn.DAYS(I1506,H1506)+1)*J1506)/7,0)))</f>
        <v>0</v>
      </c>
      <c r="N1506" s="408">
        <f t="shared" si="127"/>
        <v>0</v>
      </c>
      <c r="O1506" s="332"/>
      <c r="P1506" s="409"/>
      <c r="R1506" s="457">
        <f t="shared" si="128"/>
        <v>0</v>
      </c>
      <c r="S1506" s="469">
        <f t="shared" si="129"/>
        <v>0</v>
      </c>
    </row>
    <row r="1507" spans="2:19" x14ac:dyDescent="0.35">
      <c r="B1507" s="80"/>
      <c r="C1507" s="119"/>
      <c r="D1507" s="119"/>
      <c r="E1507" s="84"/>
      <c r="F1507" s="119"/>
      <c r="G1507" s="120"/>
      <c r="H1507" s="41"/>
      <c r="I1507" s="41"/>
      <c r="J1507" s="82"/>
      <c r="K1507" s="290">
        <f t="shared" si="125"/>
        <v>0</v>
      </c>
      <c r="L1507" s="291">
        <f t="shared" si="126"/>
        <v>0</v>
      </c>
      <c r="M1507" s="290">
        <f>IF(P1507="x",0,IF(I1507&lt;(INDEX(Lookup!$U$2:$U$10,MATCH($D$43,Lookup!$S$2:$S$10,0))),0,ROUND(((_xlfn.DAYS(I1507,H1507)+1)*J1507)/7,0)))</f>
        <v>0</v>
      </c>
      <c r="N1507" s="408">
        <f t="shared" si="127"/>
        <v>0</v>
      </c>
      <c r="O1507" s="332"/>
      <c r="P1507" s="409"/>
      <c r="R1507" s="457">
        <f t="shared" si="128"/>
        <v>0</v>
      </c>
      <c r="S1507" s="469">
        <f t="shared" si="129"/>
        <v>0</v>
      </c>
    </row>
    <row r="1508" spans="2:19" x14ac:dyDescent="0.35">
      <c r="B1508" s="80"/>
      <c r="C1508" s="119"/>
      <c r="D1508" s="119"/>
      <c r="E1508" s="84"/>
      <c r="F1508" s="119"/>
      <c r="G1508" s="120"/>
      <c r="H1508" s="41"/>
      <c r="I1508" s="41"/>
      <c r="J1508" s="82"/>
      <c r="K1508" s="290">
        <f t="shared" si="125"/>
        <v>0</v>
      </c>
      <c r="L1508" s="291">
        <f t="shared" si="126"/>
        <v>0</v>
      </c>
      <c r="M1508" s="290">
        <f>IF(P1508="x",0,IF(I1508&lt;(INDEX(Lookup!$U$2:$U$10,MATCH($D$43,Lookup!$S$2:$S$10,0))),0,ROUND(((_xlfn.DAYS(I1508,H1508)+1)*J1508)/7,0)))</f>
        <v>0</v>
      </c>
      <c r="N1508" s="408">
        <f t="shared" si="127"/>
        <v>0</v>
      </c>
      <c r="O1508" s="332"/>
      <c r="P1508" s="409"/>
      <c r="R1508" s="457">
        <f t="shared" si="128"/>
        <v>0</v>
      </c>
      <c r="S1508" s="469">
        <f t="shared" si="129"/>
        <v>0</v>
      </c>
    </row>
    <row r="1509" spans="2:19" x14ac:dyDescent="0.35">
      <c r="B1509" s="80"/>
      <c r="C1509" s="119"/>
      <c r="D1509" s="119"/>
      <c r="E1509" s="84"/>
      <c r="F1509" s="119"/>
      <c r="G1509" s="120"/>
      <c r="H1509" s="41"/>
      <c r="I1509" s="41"/>
      <c r="J1509" s="82"/>
      <c r="K1509" s="290">
        <f t="shared" si="125"/>
        <v>0</v>
      </c>
      <c r="L1509" s="291">
        <f t="shared" si="126"/>
        <v>0</v>
      </c>
      <c r="M1509" s="290">
        <f>IF(P1509="x",0,IF(I1509&lt;(INDEX(Lookup!$U$2:$U$10,MATCH($D$43,Lookup!$S$2:$S$10,0))),0,ROUND(((_xlfn.DAYS(I1509,H1509)+1)*J1509)/7,0)))</f>
        <v>0</v>
      </c>
      <c r="N1509" s="408">
        <f t="shared" si="127"/>
        <v>0</v>
      </c>
      <c r="O1509" s="332"/>
      <c r="P1509" s="409"/>
      <c r="R1509" s="457">
        <f t="shared" si="128"/>
        <v>0</v>
      </c>
      <c r="S1509" s="469">
        <f t="shared" si="129"/>
        <v>0</v>
      </c>
    </row>
    <row r="1510" spans="2:19" x14ac:dyDescent="0.35">
      <c r="B1510" s="80"/>
      <c r="C1510" s="119"/>
      <c r="D1510" s="119"/>
      <c r="E1510" s="84"/>
      <c r="F1510" s="119"/>
      <c r="G1510" s="120"/>
      <c r="H1510" s="41"/>
      <c r="I1510" s="41"/>
      <c r="J1510" s="82"/>
      <c r="K1510" s="290">
        <f t="shared" si="125"/>
        <v>0</v>
      </c>
      <c r="L1510" s="291">
        <f t="shared" si="126"/>
        <v>0</v>
      </c>
      <c r="M1510" s="290">
        <f>IF(P1510="x",0,IF(I1510&lt;(INDEX(Lookup!$U$2:$U$10,MATCH($D$43,Lookup!$S$2:$S$10,0))),0,ROUND(((_xlfn.DAYS(I1510,H1510)+1)*J1510)/7,0)))</f>
        <v>0</v>
      </c>
      <c r="N1510" s="408">
        <f t="shared" si="127"/>
        <v>0</v>
      </c>
      <c r="O1510" s="332"/>
      <c r="P1510" s="409"/>
      <c r="R1510" s="457">
        <f t="shared" si="128"/>
        <v>0</v>
      </c>
      <c r="S1510" s="469">
        <f t="shared" si="129"/>
        <v>0</v>
      </c>
    </row>
    <row r="1511" spans="2:19" x14ac:dyDescent="0.35">
      <c r="B1511" s="80"/>
      <c r="C1511" s="119"/>
      <c r="D1511" s="119"/>
      <c r="E1511" s="84"/>
      <c r="F1511" s="119"/>
      <c r="G1511" s="120"/>
      <c r="H1511" s="41"/>
      <c r="I1511" s="41"/>
      <c r="J1511" s="82"/>
      <c r="K1511" s="290">
        <f t="shared" si="125"/>
        <v>0</v>
      </c>
      <c r="L1511" s="291">
        <f t="shared" si="126"/>
        <v>0</v>
      </c>
      <c r="M1511" s="290">
        <f>IF(P1511="x",0,IF(I1511&lt;(INDEX(Lookup!$U$2:$U$10,MATCH($D$43,Lookup!$S$2:$S$10,0))),0,ROUND(((_xlfn.DAYS(I1511,H1511)+1)*J1511)/7,0)))</f>
        <v>0</v>
      </c>
      <c r="N1511" s="408">
        <f t="shared" si="127"/>
        <v>0</v>
      </c>
      <c r="O1511" s="332"/>
      <c r="P1511" s="409"/>
      <c r="R1511" s="457">
        <f t="shared" si="128"/>
        <v>0</v>
      </c>
      <c r="S1511" s="469">
        <f t="shared" si="129"/>
        <v>0</v>
      </c>
    </row>
    <row r="1512" spans="2:19" x14ac:dyDescent="0.35">
      <c r="B1512" s="80"/>
      <c r="C1512" s="119"/>
      <c r="D1512" s="119"/>
      <c r="E1512" s="84"/>
      <c r="F1512" s="119"/>
      <c r="G1512" s="120"/>
      <c r="H1512" s="41"/>
      <c r="I1512" s="41"/>
      <c r="J1512" s="82"/>
      <c r="K1512" s="290">
        <f t="shared" si="125"/>
        <v>0</v>
      </c>
      <c r="L1512" s="291">
        <f t="shared" si="126"/>
        <v>0</v>
      </c>
      <c r="M1512" s="290">
        <f>IF(P1512="x",0,IF(I1512&lt;(INDEX(Lookup!$U$2:$U$10,MATCH($D$43,Lookup!$S$2:$S$10,0))),0,ROUND(((_xlfn.DAYS(I1512,H1512)+1)*J1512)/7,0)))</f>
        <v>0</v>
      </c>
      <c r="N1512" s="408">
        <f t="shared" si="127"/>
        <v>0</v>
      </c>
      <c r="O1512" s="332"/>
      <c r="P1512" s="409"/>
      <c r="R1512" s="457">
        <f t="shared" si="128"/>
        <v>0</v>
      </c>
      <c r="S1512" s="469">
        <f t="shared" si="129"/>
        <v>0</v>
      </c>
    </row>
    <row r="1513" spans="2:19" x14ac:dyDescent="0.35">
      <c r="B1513" s="80"/>
      <c r="C1513" s="119"/>
      <c r="D1513" s="119"/>
      <c r="E1513" s="84"/>
      <c r="F1513" s="119"/>
      <c r="G1513" s="120"/>
      <c r="H1513" s="41"/>
      <c r="I1513" s="41"/>
      <c r="J1513" s="82"/>
      <c r="K1513" s="290">
        <f t="shared" si="125"/>
        <v>0</v>
      </c>
      <c r="L1513" s="291">
        <f t="shared" si="126"/>
        <v>0</v>
      </c>
      <c r="M1513" s="290">
        <f>IF(P1513="x",0,IF(I1513&lt;(INDEX(Lookup!$U$2:$U$10,MATCH($D$43,Lookup!$S$2:$S$10,0))),0,ROUND(((_xlfn.DAYS(I1513,H1513)+1)*J1513)/7,0)))</f>
        <v>0</v>
      </c>
      <c r="N1513" s="408">
        <f t="shared" si="127"/>
        <v>0</v>
      </c>
      <c r="O1513" s="332"/>
      <c r="P1513" s="409"/>
      <c r="R1513" s="457">
        <f t="shared" si="128"/>
        <v>0</v>
      </c>
      <c r="S1513" s="469">
        <f t="shared" si="129"/>
        <v>0</v>
      </c>
    </row>
    <row r="1514" spans="2:19" x14ac:dyDescent="0.35">
      <c r="B1514" s="80"/>
      <c r="C1514" s="119"/>
      <c r="D1514" s="119"/>
      <c r="E1514" s="84"/>
      <c r="F1514" s="119"/>
      <c r="G1514" s="120"/>
      <c r="H1514" s="41"/>
      <c r="I1514" s="41"/>
      <c r="J1514" s="82"/>
      <c r="K1514" s="290">
        <f t="shared" si="125"/>
        <v>0</v>
      </c>
      <c r="L1514" s="291">
        <f t="shared" si="126"/>
        <v>0</v>
      </c>
      <c r="M1514" s="290">
        <f>IF(P1514="x",0,IF(I1514&lt;(INDEX(Lookup!$U$2:$U$10,MATCH($D$43,Lookup!$S$2:$S$10,0))),0,ROUND(((_xlfn.DAYS(I1514,H1514)+1)*J1514)/7,0)))</f>
        <v>0</v>
      </c>
      <c r="N1514" s="408">
        <f t="shared" si="127"/>
        <v>0</v>
      </c>
      <c r="O1514" s="332"/>
      <c r="P1514" s="409"/>
      <c r="R1514" s="457">
        <f t="shared" si="128"/>
        <v>0</v>
      </c>
      <c r="S1514" s="469">
        <f t="shared" si="129"/>
        <v>0</v>
      </c>
    </row>
    <row r="1515" spans="2:19" x14ac:dyDescent="0.35">
      <c r="B1515" s="80"/>
      <c r="C1515" s="119"/>
      <c r="D1515" s="119"/>
      <c r="E1515" s="84"/>
      <c r="F1515" s="119"/>
      <c r="G1515" s="120"/>
      <c r="H1515" s="41"/>
      <c r="I1515" s="41"/>
      <c r="J1515" s="82"/>
      <c r="K1515" s="290">
        <f t="shared" si="125"/>
        <v>0</v>
      </c>
      <c r="L1515" s="291">
        <f t="shared" si="126"/>
        <v>0</v>
      </c>
      <c r="M1515" s="290">
        <f>IF(P1515="x",0,IF(I1515&lt;(INDEX(Lookup!$U$2:$U$10,MATCH($D$43,Lookup!$S$2:$S$10,0))),0,ROUND(((_xlfn.DAYS(I1515,H1515)+1)*J1515)/7,0)))</f>
        <v>0</v>
      </c>
      <c r="N1515" s="408">
        <f t="shared" si="127"/>
        <v>0</v>
      </c>
      <c r="O1515" s="332"/>
      <c r="P1515" s="409"/>
      <c r="R1515" s="457">
        <f t="shared" si="128"/>
        <v>0</v>
      </c>
      <c r="S1515" s="469">
        <f t="shared" si="129"/>
        <v>0</v>
      </c>
    </row>
    <row r="1516" spans="2:19" x14ac:dyDescent="0.35">
      <c r="B1516" s="80"/>
      <c r="C1516" s="119"/>
      <c r="D1516" s="119"/>
      <c r="E1516" s="84"/>
      <c r="F1516" s="119"/>
      <c r="G1516" s="120"/>
      <c r="H1516" s="41"/>
      <c r="I1516" s="41"/>
      <c r="J1516" s="82"/>
      <c r="K1516" s="290">
        <f t="shared" si="125"/>
        <v>0</v>
      </c>
      <c r="L1516" s="291">
        <f t="shared" si="126"/>
        <v>0</v>
      </c>
      <c r="M1516" s="290">
        <f>IF(P1516="x",0,IF(I1516&lt;(INDEX(Lookup!$U$2:$U$10,MATCH($D$43,Lookup!$S$2:$S$10,0))),0,ROUND(((_xlfn.DAYS(I1516,H1516)+1)*J1516)/7,0)))</f>
        <v>0</v>
      </c>
      <c r="N1516" s="408">
        <f t="shared" si="127"/>
        <v>0</v>
      </c>
      <c r="O1516" s="332"/>
      <c r="P1516" s="409"/>
      <c r="R1516" s="457">
        <f t="shared" si="128"/>
        <v>0</v>
      </c>
      <c r="S1516" s="469">
        <f t="shared" si="129"/>
        <v>0</v>
      </c>
    </row>
    <row r="1517" spans="2:19" x14ac:dyDescent="0.35">
      <c r="B1517" s="80"/>
      <c r="C1517" s="119"/>
      <c r="D1517" s="119"/>
      <c r="E1517" s="84"/>
      <c r="F1517" s="119"/>
      <c r="G1517" s="120"/>
      <c r="H1517" s="41"/>
      <c r="I1517" s="41"/>
      <c r="J1517" s="82"/>
      <c r="K1517" s="290">
        <f t="shared" si="125"/>
        <v>0</v>
      </c>
      <c r="L1517" s="291">
        <f t="shared" si="126"/>
        <v>0</v>
      </c>
      <c r="M1517" s="290">
        <f>IF(P1517="x",0,IF(I1517&lt;(INDEX(Lookup!$U$2:$U$10,MATCH($D$43,Lookup!$S$2:$S$10,0))),0,ROUND(((_xlfn.DAYS(I1517,H1517)+1)*J1517)/7,0)))</f>
        <v>0</v>
      </c>
      <c r="N1517" s="408">
        <f t="shared" si="127"/>
        <v>0</v>
      </c>
      <c r="O1517" s="332"/>
      <c r="P1517" s="409"/>
      <c r="R1517" s="457">
        <f t="shared" si="128"/>
        <v>0</v>
      </c>
      <c r="S1517" s="469">
        <f t="shared" si="129"/>
        <v>0</v>
      </c>
    </row>
    <row r="1518" spans="2:19" x14ac:dyDescent="0.35">
      <c r="B1518" s="80"/>
      <c r="C1518" s="119"/>
      <c r="D1518" s="119"/>
      <c r="E1518" s="84"/>
      <c r="F1518" s="119"/>
      <c r="G1518" s="120"/>
      <c r="H1518" s="41"/>
      <c r="I1518" s="41"/>
      <c r="J1518" s="82"/>
      <c r="K1518" s="290">
        <f t="shared" si="125"/>
        <v>0</v>
      </c>
      <c r="L1518" s="291">
        <f t="shared" si="126"/>
        <v>0</v>
      </c>
      <c r="M1518" s="290">
        <f>IF(P1518="x",0,IF(I1518&lt;(INDEX(Lookup!$U$2:$U$10,MATCH($D$43,Lookup!$S$2:$S$10,0))),0,ROUND(((_xlfn.DAYS(I1518,H1518)+1)*J1518)/7,0)))</f>
        <v>0</v>
      </c>
      <c r="N1518" s="408">
        <f t="shared" si="127"/>
        <v>0</v>
      </c>
      <c r="O1518" s="332"/>
      <c r="P1518" s="409"/>
      <c r="R1518" s="457">
        <f t="shared" si="128"/>
        <v>0</v>
      </c>
      <c r="S1518" s="469">
        <f t="shared" si="129"/>
        <v>0</v>
      </c>
    </row>
    <row r="1519" spans="2:19" x14ac:dyDescent="0.35">
      <c r="B1519" s="80"/>
      <c r="C1519" s="119"/>
      <c r="D1519" s="119"/>
      <c r="E1519" s="84"/>
      <c r="F1519" s="119"/>
      <c r="G1519" s="120"/>
      <c r="H1519" s="41"/>
      <c r="I1519" s="41"/>
      <c r="J1519" s="82"/>
      <c r="K1519" s="290">
        <f t="shared" ref="K1519:K1582" si="130">ROUND(((_xlfn.DAYS(I1519,H1519)+1)*J1519)/7,0)</f>
        <v>0</v>
      </c>
      <c r="L1519" s="291">
        <f t="shared" ref="L1519:L1582" si="131">K1519*$K$6</f>
        <v>0</v>
      </c>
      <c r="M1519" s="290">
        <f>IF(P1519="x",0,IF(I1519&lt;(INDEX(Lookup!$U$2:$U$10,MATCH($D$43,Lookup!$S$2:$S$10,0))),0,ROUND(((_xlfn.DAYS(I1519,H1519)+1)*J1519)/7,0)))</f>
        <v>0</v>
      </c>
      <c r="N1519" s="408">
        <f t="shared" ref="N1519:N1582" si="132">M1519*$K$6</f>
        <v>0</v>
      </c>
      <c r="O1519" s="332"/>
      <c r="P1519" s="409"/>
      <c r="R1519" s="457">
        <f t="shared" ref="R1519:R1582" si="133">L1519*$I$30</f>
        <v>0</v>
      </c>
      <c r="S1519" s="469">
        <f t="shared" ref="S1519:S1582" si="134">N1519*$I$40</f>
        <v>0</v>
      </c>
    </row>
    <row r="1520" spans="2:19" x14ac:dyDescent="0.35">
      <c r="B1520" s="80"/>
      <c r="C1520" s="119"/>
      <c r="D1520" s="119"/>
      <c r="E1520" s="84"/>
      <c r="F1520" s="119"/>
      <c r="G1520" s="120"/>
      <c r="H1520" s="41"/>
      <c r="I1520" s="41"/>
      <c r="J1520" s="82"/>
      <c r="K1520" s="290">
        <f t="shared" si="130"/>
        <v>0</v>
      </c>
      <c r="L1520" s="291">
        <f t="shared" si="131"/>
        <v>0</v>
      </c>
      <c r="M1520" s="290">
        <f>IF(P1520="x",0,IF(I1520&lt;(INDEX(Lookup!$U$2:$U$10,MATCH($D$43,Lookup!$S$2:$S$10,0))),0,ROUND(((_xlfn.DAYS(I1520,H1520)+1)*J1520)/7,0)))</f>
        <v>0</v>
      </c>
      <c r="N1520" s="408">
        <f t="shared" si="132"/>
        <v>0</v>
      </c>
      <c r="O1520" s="332"/>
      <c r="P1520" s="409"/>
      <c r="R1520" s="457">
        <f t="shared" si="133"/>
        <v>0</v>
      </c>
      <c r="S1520" s="469">
        <f t="shared" si="134"/>
        <v>0</v>
      </c>
    </row>
    <row r="1521" spans="2:19" x14ac:dyDescent="0.35">
      <c r="B1521" s="80"/>
      <c r="C1521" s="119"/>
      <c r="D1521" s="119"/>
      <c r="E1521" s="84"/>
      <c r="F1521" s="119"/>
      <c r="G1521" s="120"/>
      <c r="H1521" s="41"/>
      <c r="I1521" s="41"/>
      <c r="J1521" s="82"/>
      <c r="K1521" s="290">
        <f t="shared" si="130"/>
        <v>0</v>
      </c>
      <c r="L1521" s="291">
        <f t="shared" si="131"/>
        <v>0</v>
      </c>
      <c r="M1521" s="290">
        <f>IF(P1521="x",0,IF(I1521&lt;(INDEX(Lookup!$U$2:$U$10,MATCH($D$43,Lookup!$S$2:$S$10,0))),0,ROUND(((_xlfn.DAYS(I1521,H1521)+1)*J1521)/7,0)))</f>
        <v>0</v>
      </c>
      <c r="N1521" s="408">
        <f t="shared" si="132"/>
        <v>0</v>
      </c>
      <c r="O1521" s="332"/>
      <c r="P1521" s="409"/>
      <c r="R1521" s="457">
        <f t="shared" si="133"/>
        <v>0</v>
      </c>
      <c r="S1521" s="469">
        <f t="shared" si="134"/>
        <v>0</v>
      </c>
    </row>
    <row r="1522" spans="2:19" x14ac:dyDescent="0.35">
      <c r="B1522" s="80"/>
      <c r="C1522" s="119"/>
      <c r="D1522" s="119"/>
      <c r="E1522" s="84"/>
      <c r="F1522" s="119"/>
      <c r="G1522" s="120"/>
      <c r="H1522" s="41"/>
      <c r="I1522" s="41"/>
      <c r="J1522" s="82"/>
      <c r="K1522" s="290">
        <f t="shared" si="130"/>
        <v>0</v>
      </c>
      <c r="L1522" s="291">
        <f t="shared" si="131"/>
        <v>0</v>
      </c>
      <c r="M1522" s="290">
        <f>IF(P1522="x",0,IF(I1522&lt;(INDEX(Lookup!$U$2:$U$10,MATCH($D$43,Lookup!$S$2:$S$10,0))),0,ROUND(((_xlfn.DAYS(I1522,H1522)+1)*J1522)/7,0)))</f>
        <v>0</v>
      </c>
      <c r="N1522" s="408">
        <f t="shared" si="132"/>
        <v>0</v>
      </c>
      <c r="O1522" s="332"/>
      <c r="P1522" s="409"/>
      <c r="R1522" s="457">
        <f t="shared" si="133"/>
        <v>0</v>
      </c>
      <c r="S1522" s="469">
        <f t="shared" si="134"/>
        <v>0</v>
      </c>
    </row>
    <row r="1523" spans="2:19" x14ac:dyDescent="0.35">
      <c r="B1523" s="80"/>
      <c r="C1523" s="119"/>
      <c r="D1523" s="119"/>
      <c r="E1523" s="84"/>
      <c r="F1523" s="119"/>
      <c r="G1523" s="120"/>
      <c r="H1523" s="41"/>
      <c r="I1523" s="41"/>
      <c r="J1523" s="82"/>
      <c r="K1523" s="290">
        <f t="shared" si="130"/>
        <v>0</v>
      </c>
      <c r="L1523" s="291">
        <f t="shared" si="131"/>
        <v>0</v>
      </c>
      <c r="M1523" s="290">
        <f>IF(P1523="x",0,IF(I1523&lt;(INDEX(Lookup!$U$2:$U$10,MATCH($D$43,Lookup!$S$2:$S$10,0))),0,ROUND(((_xlfn.DAYS(I1523,H1523)+1)*J1523)/7,0)))</f>
        <v>0</v>
      </c>
      <c r="N1523" s="408">
        <f t="shared" si="132"/>
        <v>0</v>
      </c>
      <c r="O1523" s="332"/>
      <c r="P1523" s="409"/>
      <c r="R1523" s="457">
        <f t="shared" si="133"/>
        <v>0</v>
      </c>
      <c r="S1523" s="469">
        <f t="shared" si="134"/>
        <v>0</v>
      </c>
    </row>
    <row r="1524" spans="2:19" x14ac:dyDescent="0.35">
      <c r="B1524" s="80"/>
      <c r="C1524" s="119"/>
      <c r="D1524" s="119"/>
      <c r="E1524" s="84"/>
      <c r="F1524" s="119"/>
      <c r="G1524" s="120"/>
      <c r="H1524" s="41"/>
      <c r="I1524" s="41"/>
      <c r="J1524" s="82"/>
      <c r="K1524" s="290">
        <f t="shared" si="130"/>
        <v>0</v>
      </c>
      <c r="L1524" s="291">
        <f t="shared" si="131"/>
        <v>0</v>
      </c>
      <c r="M1524" s="290">
        <f>IF(P1524="x",0,IF(I1524&lt;(INDEX(Lookup!$U$2:$U$10,MATCH($D$43,Lookup!$S$2:$S$10,0))),0,ROUND(((_xlfn.DAYS(I1524,H1524)+1)*J1524)/7,0)))</f>
        <v>0</v>
      </c>
      <c r="N1524" s="408">
        <f t="shared" si="132"/>
        <v>0</v>
      </c>
      <c r="O1524" s="332"/>
      <c r="P1524" s="409"/>
      <c r="R1524" s="457">
        <f t="shared" si="133"/>
        <v>0</v>
      </c>
      <c r="S1524" s="469">
        <f t="shared" si="134"/>
        <v>0</v>
      </c>
    </row>
    <row r="1525" spans="2:19" x14ac:dyDescent="0.35">
      <c r="B1525" s="80"/>
      <c r="C1525" s="119"/>
      <c r="D1525" s="119"/>
      <c r="E1525" s="84"/>
      <c r="F1525" s="119"/>
      <c r="G1525" s="120"/>
      <c r="H1525" s="41"/>
      <c r="I1525" s="41"/>
      <c r="J1525" s="82"/>
      <c r="K1525" s="290">
        <f t="shared" si="130"/>
        <v>0</v>
      </c>
      <c r="L1525" s="291">
        <f t="shared" si="131"/>
        <v>0</v>
      </c>
      <c r="M1525" s="290">
        <f>IF(P1525="x",0,IF(I1525&lt;(INDEX(Lookup!$U$2:$U$10,MATCH($D$43,Lookup!$S$2:$S$10,0))),0,ROUND(((_xlfn.DAYS(I1525,H1525)+1)*J1525)/7,0)))</f>
        <v>0</v>
      </c>
      <c r="N1525" s="408">
        <f t="shared" si="132"/>
        <v>0</v>
      </c>
      <c r="O1525" s="332"/>
      <c r="P1525" s="409"/>
      <c r="R1525" s="457">
        <f t="shared" si="133"/>
        <v>0</v>
      </c>
      <c r="S1525" s="469">
        <f t="shared" si="134"/>
        <v>0</v>
      </c>
    </row>
    <row r="1526" spans="2:19" x14ac:dyDescent="0.35">
      <c r="B1526" s="80"/>
      <c r="C1526" s="119"/>
      <c r="D1526" s="119"/>
      <c r="E1526" s="84"/>
      <c r="F1526" s="119"/>
      <c r="G1526" s="120"/>
      <c r="H1526" s="41"/>
      <c r="I1526" s="41"/>
      <c r="J1526" s="82"/>
      <c r="K1526" s="290">
        <f t="shared" si="130"/>
        <v>0</v>
      </c>
      <c r="L1526" s="291">
        <f t="shared" si="131"/>
        <v>0</v>
      </c>
      <c r="M1526" s="290">
        <f>IF(P1526="x",0,IF(I1526&lt;(INDEX(Lookup!$U$2:$U$10,MATCH($D$43,Lookup!$S$2:$S$10,0))),0,ROUND(((_xlfn.DAYS(I1526,H1526)+1)*J1526)/7,0)))</f>
        <v>0</v>
      </c>
      <c r="N1526" s="408">
        <f t="shared" si="132"/>
        <v>0</v>
      </c>
      <c r="O1526" s="332"/>
      <c r="P1526" s="409"/>
      <c r="R1526" s="457">
        <f t="shared" si="133"/>
        <v>0</v>
      </c>
      <c r="S1526" s="469">
        <f t="shared" si="134"/>
        <v>0</v>
      </c>
    </row>
    <row r="1527" spans="2:19" x14ac:dyDescent="0.35">
      <c r="B1527" s="80"/>
      <c r="C1527" s="119"/>
      <c r="D1527" s="119"/>
      <c r="E1527" s="84"/>
      <c r="F1527" s="119"/>
      <c r="G1527" s="120"/>
      <c r="H1527" s="41"/>
      <c r="I1527" s="41"/>
      <c r="J1527" s="82"/>
      <c r="K1527" s="290">
        <f t="shared" si="130"/>
        <v>0</v>
      </c>
      <c r="L1527" s="291">
        <f t="shared" si="131"/>
        <v>0</v>
      </c>
      <c r="M1527" s="290">
        <f>IF(P1527="x",0,IF(I1527&lt;(INDEX(Lookup!$U$2:$U$10,MATCH($D$43,Lookup!$S$2:$S$10,0))),0,ROUND(((_xlfn.DAYS(I1527,H1527)+1)*J1527)/7,0)))</f>
        <v>0</v>
      </c>
      <c r="N1527" s="408">
        <f t="shared" si="132"/>
        <v>0</v>
      </c>
      <c r="O1527" s="332"/>
      <c r="P1527" s="409"/>
      <c r="R1527" s="457">
        <f t="shared" si="133"/>
        <v>0</v>
      </c>
      <c r="S1527" s="469">
        <f t="shared" si="134"/>
        <v>0</v>
      </c>
    </row>
    <row r="1528" spans="2:19" x14ac:dyDescent="0.35">
      <c r="B1528" s="80"/>
      <c r="C1528" s="119"/>
      <c r="D1528" s="119"/>
      <c r="E1528" s="84"/>
      <c r="F1528" s="119"/>
      <c r="G1528" s="120"/>
      <c r="H1528" s="41"/>
      <c r="I1528" s="41"/>
      <c r="J1528" s="82"/>
      <c r="K1528" s="290">
        <f t="shared" si="130"/>
        <v>0</v>
      </c>
      <c r="L1528" s="291">
        <f t="shared" si="131"/>
        <v>0</v>
      </c>
      <c r="M1528" s="290">
        <f>IF(P1528="x",0,IF(I1528&lt;(INDEX(Lookup!$U$2:$U$10,MATCH($D$43,Lookup!$S$2:$S$10,0))),0,ROUND(((_xlfn.DAYS(I1528,H1528)+1)*J1528)/7,0)))</f>
        <v>0</v>
      </c>
      <c r="N1528" s="408">
        <f t="shared" si="132"/>
        <v>0</v>
      </c>
      <c r="O1528" s="332"/>
      <c r="P1528" s="409"/>
      <c r="R1528" s="457">
        <f t="shared" si="133"/>
        <v>0</v>
      </c>
      <c r="S1528" s="469">
        <f t="shared" si="134"/>
        <v>0</v>
      </c>
    </row>
    <row r="1529" spans="2:19" x14ac:dyDescent="0.35">
      <c r="B1529" s="80"/>
      <c r="C1529" s="119"/>
      <c r="D1529" s="119"/>
      <c r="E1529" s="84"/>
      <c r="F1529" s="119"/>
      <c r="G1529" s="120"/>
      <c r="H1529" s="41"/>
      <c r="I1529" s="41"/>
      <c r="J1529" s="82"/>
      <c r="K1529" s="290">
        <f t="shared" si="130"/>
        <v>0</v>
      </c>
      <c r="L1529" s="291">
        <f t="shared" si="131"/>
        <v>0</v>
      </c>
      <c r="M1529" s="290">
        <f>IF(P1529="x",0,IF(I1529&lt;(INDEX(Lookup!$U$2:$U$10,MATCH($D$43,Lookup!$S$2:$S$10,0))),0,ROUND(((_xlfn.DAYS(I1529,H1529)+1)*J1529)/7,0)))</f>
        <v>0</v>
      </c>
      <c r="N1529" s="408">
        <f t="shared" si="132"/>
        <v>0</v>
      </c>
      <c r="O1529" s="332"/>
      <c r="P1529" s="409"/>
      <c r="R1529" s="457">
        <f t="shared" si="133"/>
        <v>0</v>
      </c>
      <c r="S1529" s="469">
        <f t="shared" si="134"/>
        <v>0</v>
      </c>
    </row>
    <row r="1530" spans="2:19" x14ac:dyDescent="0.35">
      <c r="B1530" s="80"/>
      <c r="C1530" s="119"/>
      <c r="D1530" s="119"/>
      <c r="E1530" s="84"/>
      <c r="F1530" s="119"/>
      <c r="G1530" s="120"/>
      <c r="H1530" s="41"/>
      <c r="I1530" s="41"/>
      <c r="J1530" s="82"/>
      <c r="K1530" s="290">
        <f t="shared" si="130"/>
        <v>0</v>
      </c>
      <c r="L1530" s="291">
        <f t="shared" si="131"/>
        <v>0</v>
      </c>
      <c r="M1530" s="290">
        <f>IF(P1530="x",0,IF(I1530&lt;(INDEX(Lookup!$U$2:$U$10,MATCH($D$43,Lookup!$S$2:$S$10,0))),0,ROUND(((_xlfn.DAYS(I1530,H1530)+1)*J1530)/7,0)))</f>
        <v>0</v>
      </c>
      <c r="N1530" s="408">
        <f t="shared" si="132"/>
        <v>0</v>
      </c>
      <c r="O1530" s="332"/>
      <c r="P1530" s="409"/>
      <c r="R1530" s="457">
        <f t="shared" si="133"/>
        <v>0</v>
      </c>
      <c r="S1530" s="469">
        <f t="shared" si="134"/>
        <v>0</v>
      </c>
    </row>
    <row r="1531" spans="2:19" x14ac:dyDescent="0.35">
      <c r="B1531" s="80"/>
      <c r="C1531" s="119"/>
      <c r="D1531" s="119"/>
      <c r="E1531" s="84"/>
      <c r="F1531" s="119"/>
      <c r="G1531" s="120"/>
      <c r="H1531" s="41"/>
      <c r="I1531" s="41"/>
      <c r="J1531" s="82"/>
      <c r="K1531" s="290">
        <f t="shared" si="130"/>
        <v>0</v>
      </c>
      <c r="L1531" s="291">
        <f t="shared" si="131"/>
        <v>0</v>
      </c>
      <c r="M1531" s="290">
        <f>IF(P1531="x",0,IF(I1531&lt;(INDEX(Lookup!$U$2:$U$10,MATCH($D$43,Lookup!$S$2:$S$10,0))),0,ROUND(((_xlfn.DAYS(I1531,H1531)+1)*J1531)/7,0)))</f>
        <v>0</v>
      </c>
      <c r="N1531" s="408">
        <f t="shared" si="132"/>
        <v>0</v>
      </c>
      <c r="O1531" s="332"/>
      <c r="P1531" s="409"/>
      <c r="R1531" s="457">
        <f t="shared" si="133"/>
        <v>0</v>
      </c>
      <c r="S1531" s="469">
        <f t="shared" si="134"/>
        <v>0</v>
      </c>
    </row>
    <row r="1532" spans="2:19" x14ac:dyDescent="0.35">
      <c r="B1532" s="80"/>
      <c r="C1532" s="119"/>
      <c r="D1532" s="119"/>
      <c r="E1532" s="84"/>
      <c r="F1532" s="119"/>
      <c r="G1532" s="120"/>
      <c r="H1532" s="41"/>
      <c r="I1532" s="41"/>
      <c r="J1532" s="82"/>
      <c r="K1532" s="290">
        <f t="shared" si="130"/>
        <v>0</v>
      </c>
      <c r="L1532" s="291">
        <f t="shared" si="131"/>
        <v>0</v>
      </c>
      <c r="M1532" s="290">
        <f>IF(P1532="x",0,IF(I1532&lt;(INDEX(Lookup!$U$2:$U$10,MATCH($D$43,Lookup!$S$2:$S$10,0))),0,ROUND(((_xlfn.DAYS(I1532,H1532)+1)*J1532)/7,0)))</f>
        <v>0</v>
      </c>
      <c r="N1532" s="408">
        <f t="shared" si="132"/>
        <v>0</v>
      </c>
      <c r="O1532" s="332"/>
      <c r="P1532" s="409"/>
      <c r="R1532" s="457">
        <f t="shared" si="133"/>
        <v>0</v>
      </c>
      <c r="S1532" s="469">
        <f t="shared" si="134"/>
        <v>0</v>
      </c>
    </row>
    <row r="1533" spans="2:19" x14ac:dyDescent="0.35">
      <c r="B1533" s="80"/>
      <c r="C1533" s="119"/>
      <c r="D1533" s="119"/>
      <c r="E1533" s="84"/>
      <c r="F1533" s="119"/>
      <c r="G1533" s="120"/>
      <c r="H1533" s="41"/>
      <c r="I1533" s="41"/>
      <c r="J1533" s="82"/>
      <c r="K1533" s="290">
        <f t="shared" si="130"/>
        <v>0</v>
      </c>
      <c r="L1533" s="291">
        <f t="shared" si="131"/>
        <v>0</v>
      </c>
      <c r="M1533" s="290">
        <f>IF(P1533="x",0,IF(I1533&lt;(INDEX(Lookup!$U$2:$U$10,MATCH($D$43,Lookup!$S$2:$S$10,0))),0,ROUND(((_xlfn.DAYS(I1533,H1533)+1)*J1533)/7,0)))</f>
        <v>0</v>
      </c>
      <c r="N1533" s="408">
        <f t="shared" si="132"/>
        <v>0</v>
      </c>
      <c r="O1533" s="332"/>
      <c r="P1533" s="409"/>
      <c r="R1533" s="457">
        <f t="shared" si="133"/>
        <v>0</v>
      </c>
      <c r="S1533" s="469">
        <f t="shared" si="134"/>
        <v>0</v>
      </c>
    </row>
    <row r="1534" spans="2:19" x14ac:dyDescent="0.35">
      <c r="B1534" s="80"/>
      <c r="C1534" s="119"/>
      <c r="D1534" s="119"/>
      <c r="E1534" s="84"/>
      <c r="F1534" s="119"/>
      <c r="G1534" s="120"/>
      <c r="H1534" s="41"/>
      <c r="I1534" s="41"/>
      <c r="J1534" s="82"/>
      <c r="K1534" s="290">
        <f t="shared" si="130"/>
        <v>0</v>
      </c>
      <c r="L1534" s="291">
        <f t="shared" si="131"/>
        <v>0</v>
      </c>
      <c r="M1534" s="290">
        <f>IF(P1534="x",0,IF(I1534&lt;(INDEX(Lookup!$U$2:$U$10,MATCH($D$43,Lookup!$S$2:$S$10,0))),0,ROUND(((_xlfn.DAYS(I1534,H1534)+1)*J1534)/7,0)))</f>
        <v>0</v>
      </c>
      <c r="N1534" s="408">
        <f t="shared" si="132"/>
        <v>0</v>
      </c>
      <c r="O1534" s="332"/>
      <c r="P1534" s="409"/>
      <c r="R1534" s="457">
        <f t="shared" si="133"/>
        <v>0</v>
      </c>
      <c r="S1534" s="469">
        <f t="shared" si="134"/>
        <v>0</v>
      </c>
    </row>
    <row r="1535" spans="2:19" x14ac:dyDescent="0.35">
      <c r="B1535" s="80"/>
      <c r="C1535" s="119"/>
      <c r="D1535" s="119"/>
      <c r="E1535" s="84"/>
      <c r="F1535" s="119"/>
      <c r="G1535" s="120"/>
      <c r="H1535" s="41"/>
      <c r="I1535" s="41"/>
      <c r="J1535" s="82"/>
      <c r="K1535" s="290">
        <f t="shared" si="130"/>
        <v>0</v>
      </c>
      <c r="L1535" s="291">
        <f t="shared" si="131"/>
        <v>0</v>
      </c>
      <c r="M1535" s="290">
        <f>IF(P1535="x",0,IF(I1535&lt;(INDEX(Lookup!$U$2:$U$10,MATCH($D$43,Lookup!$S$2:$S$10,0))),0,ROUND(((_xlfn.DAYS(I1535,H1535)+1)*J1535)/7,0)))</f>
        <v>0</v>
      </c>
      <c r="N1535" s="408">
        <f t="shared" si="132"/>
        <v>0</v>
      </c>
      <c r="O1535" s="332"/>
      <c r="P1535" s="409"/>
      <c r="R1535" s="457">
        <f t="shared" si="133"/>
        <v>0</v>
      </c>
      <c r="S1535" s="469">
        <f t="shared" si="134"/>
        <v>0</v>
      </c>
    </row>
    <row r="1536" spans="2:19" x14ac:dyDescent="0.35">
      <c r="B1536" s="80"/>
      <c r="C1536" s="119"/>
      <c r="D1536" s="119"/>
      <c r="E1536" s="84"/>
      <c r="F1536" s="119"/>
      <c r="G1536" s="120"/>
      <c r="H1536" s="41"/>
      <c r="I1536" s="41"/>
      <c r="J1536" s="82"/>
      <c r="K1536" s="290">
        <f t="shared" si="130"/>
        <v>0</v>
      </c>
      <c r="L1536" s="291">
        <f t="shared" si="131"/>
        <v>0</v>
      </c>
      <c r="M1536" s="290">
        <f>IF(P1536="x",0,IF(I1536&lt;(INDEX(Lookup!$U$2:$U$10,MATCH($D$43,Lookup!$S$2:$S$10,0))),0,ROUND(((_xlfn.DAYS(I1536,H1536)+1)*J1536)/7,0)))</f>
        <v>0</v>
      </c>
      <c r="N1536" s="408">
        <f t="shared" si="132"/>
        <v>0</v>
      </c>
      <c r="O1536" s="332"/>
      <c r="P1536" s="409"/>
      <c r="R1536" s="457">
        <f t="shared" si="133"/>
        <v>0</v>
      </c>
      <c r="S1536" s="469">
        <f t="shared" si="134"/>
        <v>0</v>
      </c>
    </row>
    <row r="1537" spans="2:19" x14ac:dyDescent="0.35">
      <c r="B1537" s="80"/>
      <c r="C1537" s="119"/>
      <c r="D1537" s="119"/>
      <c r="E1537" s="84"/>
      <c r="F1537" s="119"/>
      <c r="G1537" s="120"/>
      <c r="H1537" s="41"/>
      <c r="I1537" s="41"/>
      <c r="J1537" s="82"/>
      <c r="K1537" s="290">
        <f t="shared" si="130"/>
        <v>0</v>
      </c>
      <c r="L1537" s="291">
        <f t="shared" si="131"/>
        <v>0</v>
      </c>
      <c r="M1537" s="290">
        <f>IF(P1537="x",0,IF(I1537&lt;(INDEX(Lookup!$U$2:$U$10,MATCH($D$43,Lookup!$S$2:$S$10,0))),0,ROUND(((_xlfn.DAYS(I1537,H1537)+1)*J1537)/7,0)))</f>
        <v>0</v>
      </c>
      <c r="N1537" s="408">
        <f t="shared" si="132"/>
        <v>0</v>
      </c>
      <c r="O1537" s="332"/>
      <c r="P1537" s="409"/>
      <c r="R1537" s="457">
        <f t="shared" si="133"/>
        <v>0</v>
      </c>
      <c r="S1537" s="469">
        <f t="shared" si="134"/>
        <v>0</v>
      </c>
    </row>
    <row r="1538" spans="2:19" x14ac:dyDescent="0.35">
      <c r="B1538" s="80"/>
      <c r="C1538" s="119"/>
      <c r="D1538" s="119"/>
      <c r="E1538" s="84"/>
      <c r="F1538" s="119"/>
      <c r="G1538" s="120"/>
      <c r="H1538" s="41"/>
      <c r="I1538" s="41"/>
      <c r="J1538" s="82"/>
      <c r="K1538" s="290">
        <f t="shared" si="130"/>
        <v>0</v>
      </c>
      <c r="L1538" s="291">
        <f t="shared" si="131"/>
        <v>0</v>
      </c>
      <c r="M1538" s="290">
        <f>IF(P1538="x",0,IF(I1538&lt;(INDEX(Lookup!$U$2:$U$10,MATCH($D$43,Lookup!$S$2:$S$10,0))),0,ROUND(((_xlfn.DAYS(I1538,H1538)+1)*J1538)/7,0)))</f>
        <v>0</v>
      </c>
      <c r="N1538" s="408">
        <f t="shared" si="132"/>
        <v>0</v>
      </c>
      <c r="O1538" s="332"/>
      <c r="P1538" s="409"/>
      <c r="R1538" s="457">
        <f t="shared" si="133"/>
        <v>0</v>
      </c>
      <c r="S1538" s="469">
        <f t="shared" si="134"/>
        <v>0</v>
      </c>
    </row>
    <row r="1539" spans="2:19" x14ac:dyDescent="0.35">
      <c r="B1539" s="80"/>
      <c r="C1539" s="119"/>
      <c r="D1539" s="119"/>
      <c r="E1539" s="84"/>
      <c r="F1539" s="119"/>
      <c r="G1539" s="120"/>
      <c r="H1539" s="41"/>
      <c r="I1539" s="41"/>
      <c r="J1539" s="82"/>
      <c r="K1539" s="290">
        <f t="shared" si="130"/>
        <v>0</v>
      </c>
      <c r="L1539" s="291">
        <f t="shared" si="131"/>
        <v>0</v>
      </c>
      <c r="M1539" s="290">
        <f>IF(P1539="x",0,IF(I1539&lt;(INDEX(Lookup!$U$2:$U$10,MATCH($D$43,Lookup!$S$2:$S$10,0))),0,ROUND(((_xlfn.DAYS(I1539,H1539)+1)*J1539)/7,0)))</f>
        <v>0</v>
      </c>
      <c r="N1539" s="408">
        <f t="shared" si="132"/>
        <v>0</v>
      </c>
      <c r="O1539" s="332"/>
      <c r="P1539" s="409"/>
      <c r="R1539" s="457">
        <f t="shared" si="133"/>
        <v>0</v>
      </c>
      <c r="S1539" s="469">
        <f t="shared" si="134"/>
        <v>0</v>
      </c>
    </row>
    <row r="1540" spans="2:19" x14ac:dyDescent="0.35">
      <c r="B1540" s="80"/>
      <c r="C1540" s="119"/>
      <c r="D1540" s="119"/>
      <c r="E1540" s="84"/>
      <c r="F1540" s="119"/>
      <c r="G1540" s="120"/>
      <c r="H1540" s="41"/>
      <c r="I1540" s="41"/>
      <c r="J1540" s="82"/>
      <c r="K1540" s="290">
        <f t="shared" si="130"/>
        <v>0</v>
      </c>
      <c r="L1540" s="291">
        <f t="shared" si="131"/>
        <v>0</v>
      </c>
      <c r="M1540" s="290">
        <f>IF(P1540="x",0,IF(I1540&lt;(INDEX(Lookup!$U$2:$U$10,MATCH($D$43,Lookup!$S$2:$S$10,0))),0,ROUND(((_xlfn.DAYS(I1540,H1540)+1)*J1540)/7,0)))</f>
        <v>0</v>
      </c>
      <c r="N1540" s="408">
        <f t="shared" si="132"/>
        <v>0</v>
      </c>
      <c r="O1540" s="332"/>
      <c r="P1540" s="409"/>
      <c r="R1540" s="457">
        <f t="shared" si="133"/>
        <v>0</v>
      </c>
      <c r="S1540" s="469">
        <f t="shared" si="134"/>
        <v>0</v>
      </c>
    </row>
    <row r="1541" spans="2:19" x14ac:dyDescent="0.35">
      <c r="B1541" s="80"/>
      <c r="C1541" s="119"/>
      <c r="D1541" s="119"/>
      <c r="E1541" s="84"/>
      <c r="F1541" s="119"/>
      <c r="G1541" s="120"/>
      <c r="H1541" s="41"/>
      <c r="I1541" s="41"/>
      <c r="J1541" s="82"/>
      <c r="K1541" s="290">
        <f t="shared" si="130"/>
        <v>0</v>
      </c>
      <c r="L1541" s="291">
        <f t="shared" si="131"/>
        <v>0</v>
      </c>
      <c r="M1541" s="290">
        <f>IF(P1541="x",0,IF(I1541&lt;(INDEX(Lookup!$U$2:$U$10,MATCH($D$43,Lookup!$S$2:$S$10,0))),0,ROUND(((_xlfn.DAYS(I1541,H1541)+1)*J1541)/7,0)))</f>
        <v>0</v>
      </c>
      <c r="N1541" s="408">
        <f t="shared" si="132"/>
        <v>0</v>
      </c>
      <c r="O1541" s="332"/>
      <c r="P1541" s="409"/>
      <c r="R1541" s="457">
        <f t="shared" si="133"/>
        <v>0</v>
      </c>
      <c r="S1541" s="469">
        <f t="shared" si="134"/>
        <v>0</v>
      </c>
    </row>
    <row r="1542" spans="2:19" x14ac:dyDescent="0.35">
      <c r="B1542" s="80"/>
      <c r="C1542" s="119"/>
      <c r="D1542" s="119"/>
      <c r="E1542" s="84"/>
      <c r="F1542" s="119"/>
      <c r="G1542" s="120"/>
      <c r="H1542" s="41"/>
      <c r="I1542" s="41"/>
      <c r="J1542" s="82"/>
      <c r="K1542" s="290">
        <f t="shared" si="130"/>
        <v>0</v>
      </c>
      <c r="L1542" s="291">
        <f t="shared" si="131"/>
        <v>0</v>
      </c>
      <c r="M1542" s="290">
        <f>IF(P1542="x",0,IF(I1542&lt;(INDEX(Lookup!$U$2:$U$10,MATCH($D$43,Lookup!$S$2:$S$10,0))),0,ROUND(((_xlfn.DAYS(I1542,H1542)+1)*J1542)/7,0)))</f>
        <v>0</v>
      </c>
      <c r="N1542" s="408">
        <f t="shared" si="132"/>
        <v>0</v>
      </c>
      <c r="O1542" s="332"/>
      <c r="P1542" s="409"/>
      <c r="R1542" s="457">
        <f t="shared" si="133"/>
        <v>0</v>
      </c>
      <c r="S1542" s="469">
        <f t="shared" si="134"/>
        <v>0</v>
      </c>
    </row>
    <row r="1543" spans="2:19" x14ac:dyDescent="0.35">
      <c r="B1543" s="80"/>
      <c r="C1543" s="119"/>
      <c r="D1543" s="119"/>
      <c r="E1543" s="84"/>
      <c r="F1543" s="119"/>
      <c r="G1543" s="120"/>
      <c r="H1543" s="41"/>
      <c r="I1543" s="41"/>
      <c r="J1543" s="82"/>
      <c r="K1543" s="290">
        <f t="shared" si="130"/>
        <v>0</v>
      </c>
      <c r="L1543" s="291">
        <f t="shared" si="131"/>
        <v>0</v>
      </c>
      <c r="M1543" s="290">
        <f>IF(P1543="x",0,IF(I1543&lt;(INDEX(Lookup!$U$2:$U$10,MATCH($D$43,Lookup!$S$2:$S$10,0))),0,ROUND(((_xlfn.DAYS(I1543,H1543)+1)*J1543)/7,0)))</f>
        <v>0</v>
      </c>
      <c r="N1543" s="408">
        <f t="shared" si="132"/>
        <v>0</v>
      </c>
      <c r="O1543" s="332"/>
      <c r="P1543" s="409"/>
      <c r="R1543" s="457">
        <f t="shared" si="133"/>
        <v>0</v>
      </c>
      <c r="S1543" s="469">
        <f t="shared" si="134"/>
        <v>0</v>
      </c>
    </row>
    <row r="1544" spans="2:19" x14ac:dyDescent="0.35">
      <c r="B1544" s="80"/>
      <c r="C1544" s="119"/>
      <c r="D1544" s="119"/>
      <c r="E1544" s="84"/>
      <c r="F1544" s="119"/>
      <c r="G1544" s="120"/>
      <c r="H1544" s="41"/>
      <c r="I1544" s="41"/>
      <c r="J1544" s="82"/>
      <c r="K1544" s="290">
        <f t="shared" si="130"/>
        <v>0</v>
      </c>
      <c r="L1544" s="291">
        <f t="shared" si="131"/>
        <v>0</v>
      </c>
      <c r="M1544" s="290">
        <f>IF(P1544="x",0,IF(I1544&lt;(INDEX(Lookup!$U$2:$U$10,MATCH($D$43,Lookup!$S$2:$S$10,0))),0,ROUND(((_xlfn.DAYS(I1544,H1544)+1)*J1544)/7,0)))</f>
        <v>0</v>
      </c>
      <c r="N1544" s="408">
        <f t="shared" si="132"/>
        <v>0</v>
      </c>
      <c r="O1544" s="332"/>
      <c r="P1544" s="409"/>
      <c r="R1544" s="457">
        <f t="shared" si="133"/>
        <v>0</v>
      </c>
      <c r="S1544" s="469">
        <f t="shared" si="134"/>
        <v>0</v>
      </c>
    </row>
    <row r="1545" spans="2:19" x14ac:dyDescent="0.35">
      <c r="B1545" s="80"/>
      <c r="C1545" s="119"/>
      <c r="D1545" s="119"/>
      <c r="E1545" s="84"/>
      <c r="F1545" s="119"/>
      <c r="G1545" s="120"/>
      <c r="H1545" s="41"/>
      <c r="I1545" s="41"/>
      <c r="J1545" s="82"/>
      <c r="K1545" s="290">
        <f t="shared" si="130"/>
        <v>0</v>
      </c>
      <c r="L1545" s="291">
        <f t="shared" si="131"/>
        <v>0</v>
      </c>
      <c r="M1545" s="290">
        <f>IF(P1545="x",0,IF(I1545&lt;(INDEX(Lookup!$U$2:$U$10,MATCH($D$43,Lookup!$S$2:$S$10,0))),0,ROUND(((_xlfn.DAYS(I1545,H1545)+1)*J1545)/7,0)))</f>
        <v>0</v>
      </c>
      <c r="N1545" s="408">
        <f t="shared" si="132"/>
        <v>0</v>
      </c>
      <c r="O1545" s="332"/>
      <c r="P1545" s="409"/>
      <c r="R1545" s="457">
        <f t="shared" si="133"/>
        <v>0</v>
      </c>
      <c r="S1545" s="469">
        <f t="shared" si="134"/>
        <v>0</v>
      </c>
    </row>
    <row r="1546" spans="2:19" x14ac:dyDescent="0.35">
      <c r="B1546" s="80"/>
      <c r="C1546" s="119"/>
      <c r="D1546" s="119"/>
      <c r="E1546" s="84"/>
      <c r="F1546" s="119"/>
      <c r="G1546" s="120"/>
      <c r="H1546" s="41"/>
      <c r="I1546" s="41"/>
      <c r="J1546" s="82"/>
      <c r="K1546" s="290">
        <f t="shared" si="130"/>
        <v>0</v>
      </c>
      <c r="L1546" s="291">
        <f t="shared" si="131"/>
        <v>0</v>
      </c>
      <c r="M1546" s="290">
        <f>IF(P1546="x",0,IF(I1546&lt;(INDEX(Lookup!$U$2:$U$10,MATCH($D$43,Lookup!$S$2:$S$10,0))),0,ROUND(((_xlfn.DAYS(I1546,H1546)+1)*J1546)/7,0)))</f>
        <v>0</v>
      </c>
      <c r="N1546" s="408">
        <f t="shared" si="132"/>
        <v>0</v>
      </c>
      <c r="O1546" s="332"/>
      <c r="P1546" s="409"/>
      <c r="R1546" s="457">
        <f t="shared" si="133"/>
        <v>0</v>
      </c>
      <c r="S1546" s="469">
        <f t="shared" si="134"/>
        <v>0</v>
      </c>
    </row>
    <row r="1547" spans="2:19" x14ac:dyDescent="0.35">
      <c r="B1547" s="80"/>
      <c r="C1547" s="119"/>
      <c r="D1547" s="119"/>
      <c r="E1547" s="84"/>
      <c r="F1547" s="119"/>
      <c r="G1547" s="120"/>
      <c r="H1547" s="41"/>
      <c r="I1547" s="41"/>
      <c r="J1547" s="82"/>
      <c r="K1547" s="290">
        <f t="shared" si="130"/>
        <v>0</v>
      </c>
      <c r="L1547" s="291">
        <f t="shared" si="131"/>
        <v>0</v>
      </c>
      <c r="M1547" s="290">
        <f>IF(P1547="x",0,IF(I1547&lt;(INDEX(Lookup!$U$2:$U$10,MATCH($D$43,Lookup!$S$2:$S$10,0))),0,ROUND(((_xlfn.DAYS(I1547,H1547)+1)*J1547)/7,0)))</f>
        <v>0</v>
      </c>
      <c r="N1547" s="408">
        <f t="shared" si="132"/>
        <v>0</v>
      </c>
      <c r="O1547" s="332"/>
      <c r="P1547" s="409"/>
      <c r="R1547" s="457">
        <f t="shared" si="133"/>
        <v>0</v>
      </c>
      <c r="S1547" s="469">
        <f t="shared" si="134"/>
        <v>0</v>
      </c>
    </row>
    <row r="1548" spans="2:19" x14ac:dyDescent="0.35">
      <c r="B1548" s="80"/>
      <c r="C1548" s="119"/>
      <c r="D1548" s="119"/>
      <c r="E1548" s="84"/>
      <c r="F1548" s="119"/>
      <c r="G1548" s="120"/>
      <c r="H1548" s="41"/>
      <c r="I1548" s="41"/>
      <c r="J1548" s="82"/>
      <c r="K1548" s="290">
        <f t="shared" si="130"/>
        <v>0</v>
      </c>
      <c r="L1548" s="291">
        <f t="shared" si="131"/>
        <v>0</v>
      </c>
      <c r="M1548" s="290">
        <f>IF(P1548="x",0,IF(I1548&lt;(INDEX(Lookup!$U$2:$U$10,MATCH($D$43,Lookup!$S$2:$S$10,0))),0,ROUND(((_xlfn.DAYS(I1548,H1548)+1)*J1548)/7,0)))</f>
        <v>0</v>
      </c>
      <c r="N1548" s="408">
        <f t="shared" si="132"/>
        <v>0</v>
      </c>
      <c r="O1548" s="332"/>
      <c r="P1548" s="409"/>
      <c r="R1548" s="457">
        <f t="shared" si="133"/>
        <v>0</v>
      </c>
      <c r="S1548" s="469">
        <f t="shared" si="134"/>
        <v>0</v>
      </c>
    </row>
    <row r="1549" spans="2:19" x14ac:dyDescent="0.35">
      <c r="B1549" s="80"/>
      <c r="C1549" s="119"/>
      <c r="D1549" s="119"/>
      <c r="E1549" s="84"/>
      <c r="F1549" s="119"/>
      <c r="G1549" s="120"/>
      <c r="H1549" s="41"/>
      <c r="I1549" s="41"/>
      <c r="J1549" s="82"/>
      <c r="K1549" s="290">
        <f t="shared" si="130"/>
        <v>0</v>
      </c>
      <c r="L1549" s="291">
        <f t="shared" si="131"/>
        <v>0</v>
      </c>
      <c r="M1549" s="290">
        <f>IF(P1549="x",0,IF(I1549&lt;(INDEX(Lookup!$U$2:$U$10,MATCH($D$43,Lookup!$S$2:$S$10,0))),0,ROUND(((_xlfn.DAYS(I1549,H1549)+1)*J1549)/7,0)))</f>
        <v>0</v>
      </c>
      <c r="N1549" s="408">
        <f t="shared" si="132"/>
        <v>0</v>
      </c>
      <c r="O1549" s="332"/>
      <c r="P1549" s="409"/>
      <c r="R1549" s="457">
        <f t="shared" si="133"/>
        <v>0</v>
      </c>
      <c r="S1549" s="469">
        <f t="shared" si="134"/>
        <v>0</v>
      </c>
    </row>
    <row r="1550" spans="2:19" x14ac:dyDescent="0.35">
      <c r="B1550" s="80"/>
      <c r="C1550" s="119"/>
      <c r="D1550" s="119"/>
      <c r="E1550" s="84"/>
      <c r="F1550" s="119"/>
      <c r="G1550" s="120"/>
      <c r="H1550" s="41"/>
      <c r="I1550" s="41"/>
      <c r="J1550" s="82"/>
      <c r="K1550" s="290">
        <f t="shared" si="130"/>
        <v>0</v>
      </c>
      <c r="L1550" s="291">
        <f t="shared" si="131"/>
        <v>0</v>
      </c>
      <c r="M1550" s="290">
        <f>IF(P1550="x",0,IF(I1550&lt;(INDEX(Lookup!$U$2:$U$10,MATCH($D$43,Lookup!$S$2:$S$10,0))),0,ROUND(((_xlfn.DAYS(I1550,H1550)+1)*J1550)/7,0)))</f>
        <v>0</v>
      </c>
      <c r="N1550" s="408">
        <f t="shared" si="132"/>
        <v>0</v>
      </c>
      <c r="O1550" s="332"/>
      <c r="P1550" s="409"/>
      <c r="R1550" s="457">
        <f t="shared" si="133"/>
        <v>0</v>
      </c>
      <c r="S1550" s="469">
        <f t="shared" si="134"/>
        <v>0</v>
      </c>
    </row>
    <row r="1551" spans="2:19" x14ac:dyDescent="0.35">
      <c r="B1551" s="80"/>
      <c r="C1551" s="119"/>
      <c r="D1551" s="119"/>
      <c r="E1551" s="84"/>
      <c r="F1551" s="119"/>
      <c r="G1551" s="120"/>
      <c r="H1551" s="41"/>
      <c r="I1551" s="41"/>
      <c r="J1551" s="82"/>
      <c r="K1551" s="290">
        <f t="shared" si="130"/>
        <v>0</v>
      </c>
      <c r="L1551" s="291">
        <f t="shared" si="131"/>
        <v>0</v>
      </c>
      <c r="M1551" s="290">
        <f>IF(P1551="x",0,IF(I1551&lt;(INDEX(Lookup!$U$2:$U$10,MATCH($D$43,Lookup!$S$2:$S$10,0))),0,ROUND(((_xlfn.DAYS(I1551,H1551)+1)*J1551)/7,0)))</f>
        <v>0</v>
      </c>
      <c r="N1551" s="408">
        <f t="shared" si="132"/>
        <v>0</v>
      </c>
      <c r="O1551" s="332"/>
      <c r="P1551" s="409"/>
      <c r="R1551" s="457">
        <f t="shared" si="133"/>
        <v>0</v>
      </c>
      <c r="S1551" s="469">
        <f t="shared" si="134"/>
        <v>0</v>
      </c>
    </row>
    <row r="1552" spans="2:19" x14ac:dyDescent="0.35">
      <c r="B1552" s="80"/>
      <c r="C1552" s="119"/>
      <c r="D1552" s="119"/>
      <c r="E1552" s="84"/>
      <c r="F1552" s="119"/>
      <c r="G1552" s="120"/>
      <c r="H1552" s="41"/>
      <c r="I1552" s="41"/>
      <c r="J1552" s="82"/>
      <c r="K1552" s="290">
        <f t="shared" si="130"/>
        <v>0</v>
      </c>
      <c r="L1552" s="291">
        <f t="shared" si="131"/>
        <v>0</v>
      </c>
      <c r="M1552" s="290">
        <f>IF(P1552="x",0,IF(I1552&lt;(INDEX(Lookup!$U$2:$U$10,MATCH($D$43,Lookup!$S$2:$S$10,0))),0,ROUND(((_xlfn.DAYS(I1552,H1552)+1)*J1552)/7,0)))</f>
        <v>0</v>
      </c>
      <c r="N1552" s="408">
        <f t="shared" si="132"/>
        <v>0</v>
      </c>
      <c r="O1552" s="332"/>
      <c r="P1552" s="409"/>
      <c r="R1552" s="457">
        <f t="shared" si="133"/>
        <v>0</v>
      </c>
      <c r="S1552" s="469">
        <f t="shared" si="134"/>
        <v>0</v>
      </c>
    </row>
    <row r="1553" spans="2:19" x14ac:dyDescent="0.35">
      <c r="B1553" s="80"/>
      <c r="C1553" s="119"/>
      <c r="D1553" s="119"/>
      <c r="E1553" s="84"/>
      <c r="F1553" s="119"/>
      <c r="G1553" s="120"/>
      <c r="H1553" s="41"/>
      <c r="I1553" s="41"/>
      <c r="J1553" s="82"/>
      <c r="K1553" s="290">
        <f t="shared" si="130"/>
        <v>0</v>
      </c>
      <c r="L1553" s="291">
        <f t="shared" si="131"/>
        <v>0</v>
      </c>
      <c r="M1553" s="290">
        <f>IF(P1553="x",0,IF(I1553&lt;(INDEX(Lookup!$U$2:$U$10,MATCH($D$43,Lookup!$S$2:$S$10,0))),0,ROUND(((_xlfn.DAYS(I1553,H1553)+1)*J1553)/7,0)))</f>
        <v>0</v>
      </c>
      <c r="N1553" s="408">
        <f t="shared" si="132"/>
        <v>0</v>
      </c>
      <c r="O1553" s="332"/>
      <c r="P1553" s="409"/>
      <c r="R1553" s="457">
        <f t="shared" si="133"/>
        <v>0</v>
      </c>
      <c r="S1553" s="469">
        <f t="shared" si="134"/>
        <v>0</v>
      </c>
    </row>
    <row r="1554" spans="2:19" x14ac:dyDescent="0.35">
      <c r="B1554" s="80"/>
      <c r="C1554" s="119"/>
      <c r="D1554" s="119"/>
      <c r="E1554" s="84"/>
      <c r="F1554" s="119"/>
      <c r="G1554" s="120"/>
      <c r="H1554" s="41"/>
      <c r="I1554" s="41"/>
      <c r="J1554" s="82"/>
      <c r="K1554" s="290">
        <f t="shared" si="130"/>
        <v>0</v>
      </c>
      <c r="L1554" s="291">
        <f t="shared" si="131"/>
        <v>0</v>
      </c>
      <c r="M1554" s="290">
        <f>IF(P1554="x",0,IF(I1554&lt;(INDEX(Lookup!$U$2:$U$10,MATCH($D$43,Lookup!$S$2:$S$10,0))),0,ROUND(((_xlfn.DAYS(I1554,H1554)+1)*J1554)/7,0)))</f>
        <v>0</v>
      </c>
      <c r="N1554" s="408">
        <f t="shared" si="132"/>
        <v>0</v>
      </c>
      <c r="O1554" s="332"/>
      <c r="P1554" s="409"/>
      <c r="R1554" s="457">
        <f t="shared" si="133"/>
        <v>0</v>
      </c>
      <c r="S1554" s="469">
        <f t="shared" si="134"/>
        <v>0</v>
      </c>
    </row>
    <row r="1555" spans="2:19" x14ac:dyDescent="0.35">
      <c r="B1555" s="80"/>
      <c r="C1555" s="119"/>
      <c r="D1555" s="119"/>
      <c r="E1555" s="84"/>
      <c r="F1555" s="119"/>
      <c r="G1555" s="120"/>
      <c r="H1555" s="41"/>
      <c r="I1555" s="41"/>
      <c r="J1555" s="82"/>
      <c r="K1555" s="290">
        <f t="shared" si="130"/>
        <v>0</v>
      </c>
      <c r="L1555" s="291">
        <f t="shared" si="131"/>
        <v>0</v>
      </c>
      <c r="M1555" s="290">
        <f>IF(P1555="x",0,IF(I1555&lt;(INDEX(Lookup!$U$2:$U$10,MATCH($D$43,Lookup!$S$2:$S$10,0))),0,ROUND(((_xlfn.DAYS(I1555,H1555)+1)*J1555)/7,0)))</f>
        <v>0</v>
      </c>
      <c r="N1555" s="408">
        <f t="shared" si="132"/>
        <v>0</v>
      </c>
      <c r="O1555" s="332"/>
      <c r="P1555" s="409"/>
      <c r="R1555" s="457">
        <f t="shared" si="133"/>
        <v>0</v>
      </c>
      <c r="S1555" s="469">
        <f t="shared" si="134"/>
        <v>0</v>
      </c>
    </row>
    <row r="1556" spans="2:19" x14ac:dyDescent="0.35">
      <c r="B1556" s="80"/>
      <c r="C1556" s="119"/>
      <c r="D1556" s="119"/>
      <c r="E1556" s="84"/>
      <c r="F1556" s="119"/>
      <c r="G1556" s="120"/>
      <c r="H1556" s="41"/>
      <c r="I1556" s="41"/>
      <c r="J1556" s="82"/>
      <c r="K1556" s="290">
        <f t="shared" si="130"/>
        <v>0</v>
      </c>
      <c r="L1556" s="291">
        <f t="shared" si="131"/>
        <v>0</v>
      </c>
      <c r="M1556" s="290">
        <f>IF(P1556="x",0,IF(I1556&lt;(INDEX(Lookup!$U$2:$U$10,MATCH($D$43,Lookup!$S$2:$S$10,0))),0,ROUND(((_xlfn.DAYS(I1556,H1556)+1)*J1556)/7,0)))</f>
        <v>0</v>
      </c>
      <c r="N1556" s="408">
        <f t="shared" si="132"/>
        <v>0</v>
      </c>
      <c r="O1556" s="332"/>
      <c r="P1556" s="409"/>
      <c r="R1556" s="457">
        <f t="shared" si="133"/>
        <v>0</v>
      </c>
      <c r="S1556" s="469">
        <f t="shared" si="134"/>
        <v>0</v>
      </c>
    </row>
    <row r="1557" spans="2:19" x14ac:dyDescent="0.35">
      <c r="B1557" s="80"/>
      <c r="C1557" s="119"/>
      <c r="D1557" s="119"/>
      <c r="E1557" s="84"/>
      <c r="F1557" s="119"/>
      <c r="G1557" s="120"/>
      <c r="H1557" s="41"/>
      <c r="I1557" s="41"/>
      <c r="J1557" s="82"/>
      <c r="K1557" s="290">
        <f t="shared" si="130"/>
        <v>0</v>
      </c>
      <c r="L1557" s="291">
        <f t="shared" si="131"/>
        <v>0</v>
      </c>
      <c r="M1557" s="290">
        <f>IF(P1557="x",0,IF(I1557&lt;(INDEX(Lookup!$U$2:$U$10,MATCH($D$43,Lookup!$S$2:$S$10,0))),0,ROUND(((_xlfn.DAYS(I1557,H1557)+1)*J1557)/7,0)))</f>
        <v>0</v>
      </c>
      <c r="N1557" s="408">
        <f t="shared" si="132"/>
        <v>0</v>
      </c>
      <c r="O1557" s="332"/>
      <c r="P1557" s="409"/>
      <c r="R1557" s="457">
        <f t="shared" si="133"/>
        <v>0</v>
      </c>
      <c r="S1557" s="469">
        <f t="shared" si="134"/>
        <v>0</v>
      </c>
    </row>
    <row r="1558" spans="2:19" x14ac:dyDescent="0.35">
      <c r="B1558" s="80"/>
      <c r="C1558" s="119"/>
      <c r="D1558" s="119"/>
      <c r="E1558" s="84"/>
      <c r="F1558" s="119"/>
      <c r="G1558" s="120"/>
      <c r="H1558" s="41"/>
      <c r="I1558" s="41"/>
      <c r="J1558" s="82"/>
      <c r="K1558" s="290">
        <f t="shared" si="130"/>
        <v>0</v>
      </c>
      <c r="L1558" s="291">
        <f t="shared" si="131"/>
        <v>0</v>
      </c>
      <c r="M1558" s="290">
        <f>IF(P1558="x",0,IF(I1558&lt;(INDEX(Lookup!$U$2:$U$10,MATCH($D$43,Lookup!$S$2:$S$10,0))),0,ROUND(((_xlfn.DAYS(I1558,H1558)+1)*J1558)/7,0)))</f>
        <v>0</v>
      </c>
      <c r="N1558" s="408">
        <f t="shared" si="132"/>
        <v>0</v>
      </c>
      <c r="O1558" s="332"/>
      <c r="P1558" s="409"/>
      <c r="R1558" s="457">
        <f t="shared" si="133"/>
        <v>0</v>
      </c>
      <c r="S1558" s="469">
        <f t="shared" si="134"/>
        <v>0</v>
      </c>
    </row>
    <row r="1559" spans="2:19" x14ac:dyDescent="0.35">
      <c r="B1559" s="80"/>
      <c r="C1559" s="119"/>
      <c r="D1559" s="119"/>
      <c r="E1559" s="84"/>
      <c r="F1559" s="119"/>
      <c r="G1559" s="120"/>
      <c r="H1559" s="41"/>
      <c r="I1559" s="41"/>
      <c r="J1559" s="82"/>
      <c r="K1559" s="290">
        <f t="shared" si="130"/>
        <v>0</v>
      </c>
      <c r="L1559" s="291">
        <f t="shared" si="131"/>
        <v>0</v>
      </c>
      <c r="M1559" s="290">
        <f>IF(P1559="x",0,IF(I1559&lt;(INDEX(Lookup!$U$2:$U$10,MATCH($D$43,Lookup!$S$2:$S$10,0))),0,ROUND(((_xlfn.DAYS(I1559,H1559)+1)*J1559)/7,0)))</f>
        <v>0</v>
      </c>
      <c r="N1559" s="408">
        <f t="shared" si="132"/>
        <v>0</v>
      </c>
      <c r="O1559" s="332"/>
      <c r="P1559" s="409"/>
      <c r="R1559" s="457">
        <f t="shared" si="133"/>
        <v>0</v>
      </c>
      <c r="S1559" s="469">
        <f t="shared" si="134"/>
        <v>0</v>
      </c>
    </row>
    <row r="1560" spans="2:19" x14ac:dyDescent="0.35">
      <c r="B1560" s="80"/>
      <c r="C1560" s="119"/>
      <c r="D1560" s="119"/>
      <c r="E1560" s="84"/>
      <c r="F1560" s="119"/>
      <c r="G1560" s="120"/>
      <c r="H1560" s="41"/>
      <c r="I1560" s="41"/>
      <c r="J1560" s="82"/>
      <c r="K1560" s="290">
        <f t="shared" si="130"/>
        <v>0</v>
      </c>
      <c r="L1560" s="291">
        <f t="shared" si="131"/>
        <v>0</v>
      </c>
      <c r="M1560" s="290">
        <f>IF(P1560="x",0,IF(I1560&lt;(INDEX(Lookup!$U$2:$U$10,MATCH($D$43,Lookup!$S$2:$S$10,0))),0,ROUND(((_xlfn.DAYS(I1560,H1560)+1)*J1560)/7,0)))</f>
        <v>0</v>
      </c>
      <c r="N1560" s="408">
        <f t="shared" si="132"/>
        <v>0</v>
      </c>
      <c r="O1560" s="332"/>
      <c r="P1560" s="409"/>
      <c r="R1560" s="457">
        <f t="shared" si="133"/>
        <v>0</v>
      </c>
      <c r="S1560" s="469">
        <f t="shared" si="134"/>
        <v>0</v>
      </c>
    </row>
    <row r="1561" spans="2:19" x14ac:dyDescent="0.35">
      <c r="B1561" s="80"/>
      <c r="C1561" s="119"/>
      <c r="D1561" s="119"/>
      <c r="E1561" s="84"/>
      <c r="F1561" s="119"/>
      <c r="G1561" s="120"/>
      <c r="H1561" s="41"/>
      <c r="I1561" s="41"/>
      <c r="J1561" s="82"/>
      <c r="K1561" s="290">
        <f t="shared" si="130"/>
        <v>0</v>
      </c>
      <c r="L1561" s="291">
        <f t="shared" si="131"/>
        <v>0</v>
      </c>
      <c r="M1561" s="290">
        <f>IF(P1561="x",0,IF(I1561&lt;(INDEX(Lookup!$U$2:$U$10,MATCH($D$43,Lookup!$S$2:$S$10,0))),0,ROUND(((_xlfn.DAYS(I1561,H1561)+1)*J1561)/7,0)))</f>
        <v>0</v>
      </c>
      <c r="N1561" s="408">
        <f t="shared" si="132"/>
        <v>0</v>
      </c>
      <c r="O1561" s="332"/>
      <c r="P1561" s="409"/>
      <c r="R1561" s="457">
        <f t="shared" si="133"/>
        <v>0</v>
      </c>
      <c r="S1561" s="469">
        <f t="shared" si="134"/>
        <v>0</v>
      </c>
    </row>
    <row r="1562" spans="2:19" x14ac:dyDescent="0.35">
      <c r="B1562" s="80"/>
      <c r="C1562" s="119"/>
      <c r="D1562" s="119"/>
      <c r="E1562" s="84"/>
      <c r="F1562" s="119"/>
      <c r="G1562" s="120"/>
      <c r="H1562" s="41"/>
      <c r="I1562" s="41"/>
      <c r="J1562" s="82"/>
      <c r="K1562" s="290">
        <f t="shared" si="130"/>
        <v>0</v>
      </c>
      <c r="L1562" s="291">
        <f t="shared" si="131"/>
        <v>0</v>
      </c>
      <c r="M1562" s="290">
        <f>IF(P1562="x",0,IF(I1562&lt;(INDEX(Lookup!$U$2:$U$10,MATCH($D$43,Lookup!$S$2:$S$10,0))),0,ROUND(((_xlfn.DAYS(I1562,H1562)+1)*J1562)/7,0)))</f>
        <v>0</v>
      </c>
      <c r="N1562" s="408">
        <f t="shared" si="132"/>
        <v>0</v>
      </c>
      <c r="O1562" s="332"/>
      <c r="P1562" s="409"/>
      <c r="R1562" s="457">
        <f t="shared" si="133"/>
        <v>0</v>
      </c>
      <c r="S1562" s="469">
        <f t="shared" si="134"/>
        <v>0</v>
      </c>
    </row>
    <row r="1563" spans="2:19" x14ac:dyDescent="0.35">
      <c r="B1563" s="80"/>
      <c r="C1563" s="119"/>
      <c r="D1563" s="119"/>
      <c r="E1563" s="84"/>
      <c r="F1563" s="119"/>
      <c r="G1563" s="120"/>
      <c r="H1563" s="41"/>
      <c r="I1563" s="41"/>
      <c r="J1563" s="82"/>
      <c r="K1563" s="290">
        <f t="shared" si="130"/>
        <v>0</v>
      </c>
      <c r="L1563" s="291">
        <f t="shared" si="131"/>
        <v>0</v>
      </c>
      <c r="M1563" s="290">
        <f>IF(P1563="x",0,IF(I1563&lt;(INDEX(Lookup!$U$2:$U$10,MATCH($D$43,Lookup!$S$2:$S$10,0))),0,ROUND(((_xlfn.DAYS(I1563,H1563)+1)*J1563)/7,0)))</f>
        <v>0</v>
      </c>
      <c r="N1563" s="408">
        <f t="shared" si="132"/>
        <v>0</v>
      </c>
      <c r="O1563" s="332"/>
      <c r="P1563" s="409"/>
      <c r="R1563" s="457">
        <f t="shared" si="133"/>
        <v>0</v>
      </c>
      <c r="S1563" s="469">
        <f t="shared" si="134"/>
        <v>0</v>
      </c>
    </row>
    <row r="1564" spans="2:19" x14ac:dyDescent="0.35">
      <c r="B1564" s="80"/>
      <c r="C1564" s="119"/>
      <c r="D1564" s="119"/>
      <c r="E1564" s="84"/>
      <c r="F1564" s="119"/>
      <c r="G1564" s="120"/>
      <c r="H1564" s="41"/>
      <c r="I1564" s="41"/>
      <c r="J1564" s="82"/>
      <c r="K1564" s="290">
        <f t="shared" si="130"/>
        <v>0</v>
      </c>
      <c r="L1564" s="291">
        <f t="shared" si="131"/>
        <v>0</v>
      </c>
      <c r="M1564" s="290">
        <f>IF(P1564="x",0,IF(I1564&lt;(INDEX(Lookup!$U$2:$U$10,MATCH($D$43,Lookup!$S$2:$S$10,0))),0,ROUND(((_xlfn.DAYS(I1564,H1564)+1)*J1564)/7,0)))</f>
        <v>0</v>
      </c>
      <c r="N1564" s="408">
        <f t="shared" si="132"/>
        <v>0</v>
      </c>
      <c r="O1564" s="332"/>
      <c r="P1564" s="409"/>
      <c r="R1564" s="457">
        <f t="shared" si="133"/>
        <v>0</v>
      </c>
      <c r="S1564" s="469">
        <f t="shared" si="134"/>
        <v>0</v>
      </c>
    </row>
    <row r="1565" spans="2:19" x14ac:dyDescent="0.35">
      <c r="B1565" s="80"/>
      <c r="C1565" s="119"/>
      <c r="D1565" s="119"/>
      <c r="E1565" s="84"/>
      <c r="F1565" s="119"/>
      <c r="G1565" s="120"/>
      <c r="H1565" s="41"/>
      <c r="I1565" s="41"/>
      <c r="J1565" s="82"/>
      <c r="K1565" s="290">
        <f t="shared" si="130"/>
        <v>0</v>
      </c>
      <c r="L1565" s="291">
        <f t="shared" si="131"/>
        <v>0</v>
      </c>
      <c r="M1565" s="290">
        <f>IF(P1565="x",0,IF(I1565&lt;(INDEX(Lookup!$U$2:$U$10,MATCH($D$43,Lookup!$S$2:$S$10,0))),0,ROUND(((_xlfn.DAYS(I1565,H1565)+1)*J1565)/7,0)))</f>
        <v>0</v>
      </c>
      <c r="N1565" s="408">
        <f t="shared" si="132"/>
        <v>0</v>
      </c>
      <c r="O1565" s="332"/>
      <c r="P1565" s="409"/>
      <c r="R1565" s="457">
        <f t="shared" si="133"/>
        <v>0</v>
      </c>
      <c r="S1565" s="469">
        <f t="shared" si="134"/>
        <v>0</v>
      </c>
    </row>
    <row r="1566" spans="2:19" x14ac:dyDescent="0.35">
      <c r="B1566" s="80"/>
      <c r="C1566" s="119"/>
      <c r="D1566" s="119"/>
      <c r="E1566" s="84"/>
      <c r="F1566" s="119"/>
      <c r="G1566" s="120"/>
      <c r="H1566" s="41"/>
      <c r="I1566" s="41"/>
      <c r="J1566" s="82"/>
      <c r="K1566" s="290">
        <f t="shared" si="130"/>
        <v>0</v>
      </c>
      <c r="L1566" s="291">
        <f t="shared" si="131"/>
        <v>0</v>
      </c>
      <c r="M1566" s="290">
        <f>IF(P1566="x",0,IF(I1566&lt;(INDEX(Lookup!$U$2:$U$10,MATCH($D$43,Lookup!$S$2:$S$10,0))),0,ROUND(((_xlfn.DAYS(I1566,H1566)+1)*J1566)/7,0)))</f>
        <v>0</v>
      </c>
      <c r="N1566" s="408">
        <f t="shared" si="132"/>
        <v>0</v>
      </c>
      <c r="O1566" s="332"/>
      <c r="P1566" s="409"/>
      <c r="R1566" s="457">
        <f t="shared" si="133"/>
        <v>0</v>
      </c>
      <c r="S1566" s="469">
        <f t="shared" si="134"/>
        <v>0</v>
      </c>
    </row>
    <row r="1567" spans="2:19" x14ac:dyDescent="0.35">
      <c r="B1567" s="80"/>
      <c r="C1567" s="119"/>
      <c r="D1567" s="119"/>
      <c r="E1567" s="84"/>
      <c r="F1567" s="119"/>
      <c r="G1567" s="120"/>
      <c r="H1567" s="41"/>
      <c r="I1567" s="41"/>
      <c r="J1567" s="82"/>
      <c r="K1567" s="290">
        <f t="shared" si="130"/>
        <v>0</v>
      </c>
      <c r="L1567" s="291">
        <f t="shared" si="131"/>
        <v>0</v>
      </c>
      <c r="M1567" s="290">
        <f>IF(P1567="x",0,IF(I1567&lt;(INDEX(Lookup!$U$2:$U$10,MATCH($D$43,Lookup!$S$2:$S$10,0))),0,ROUND(((_xlfn.DAYS(I1567,H1567)+1)*J1567)/7,0)))</f>
        <v>0</v>
      </c>
      <c r="N1567" s="408">
        <f t="shared" si="132"/>
        <v>0</v>
      </c>
      <c r="O1567" s="332"/>
      <c r="P1567" s="409"/>
      <c r="R1567" s="457">
        <f t="shared" si="133"/>
        <v>0</v>
      </c>
      <c r="S1567" s="469">
        <f t="shared" si="134"/>
        <v>0</v>
      </c>
    </row>
    <row r="1568" spans="2:19" x14ac:dyDescent="0.35">
      <c r="B1568" s="80"/>
      <c r="C1568" s="119"/>
      <c r="D1568" s="119"/>
      <c r="E1568" s="84"/>
      <c r="F1568" s="119"/>
      <c r="G1568" s="120"/>
      <c r="H1568" s="41"/>
      <c r="I1568" s="41"/>
      <c r="J1568" s="82"/>
      <c r="K1568" s="290">
        <f t="shared" si="130"/>
        <v>0</v>
      </c>
      <c r="L1568" s="291">
        <f t="shared" si="131"/>
        <v>0</v>
      </c>
      <c r="M1568" s="290">
        <f>IF(P1568="x",0,IF(I1568&lt;(INDEX(Lookup!$U$2:$U$10,MATCH($D$43,Lookup!$S$2:$S$10,0))),0,ROUND(((_xlfn.DAYS(I1568,H1568)+1)*J1568)/7,0)))</f>
        <v>0</v>
      </c>
      <c r="N1568" s="408">
        <f t="shared" si="132"/>
        <v>0</v>
      </c>
      <c r="O1568" s="332"/>
      <c r="P1568" s="409"/>
      <c r="R1568" s="457">
        <f t="shared" si="133"/>
        <v>0</v>
      </c>
      <c r="S1568" s="469">
        <f t="shared" si="134"/>
        <v>0</v>
      </c>
    </row>
    <row r="1569" spans="2:19" x14ac:dyDescent="0.35">
      <c r="B1569" s="80"/>
      <c r="C1569" s="119"/>
      <c r="D1569" s="119"/>
      <c r="E1569" s="84"/>
      <c r="F1569" s="119"/>
      <c r="G1569" s="120"/>
      <c r="H1569" s="41"/>
      <c r="I1569" s="41"/>
      <c r="J1569" s="82"/>
      <c r="K1569" s="290">
        <f t="shared" si="130"/>
        <v>0</v>
      </c>
      <c r="L1569" s="291">
        <f t="shared" si="131"/>
        <v>0</v>
      </c>
      <c r="M1569" s="290">
        <f>IF(P1569="x",0,IF(I1569&lt;(INDEX(Lookup!$U$2:$U$10,MATCH($D$43,Lookup!$S$2:$S$10,0))),0,ROUND(((_xlfn.DAYS(I1569,H1569)+1)*J1569)/7,0)))</f>
        <v>0</v>
      </c>
      <c r="N1569" s="408">
        <f t="shared" si="132"/>
        <v>0</v>
      </c>
      <c r="O1569" s="332"/>
      <c r="P1569" s="409"/>
      <c r="R1569" s="457">
        <f t="shared" si="133"/>
        <v>0</v>
      </c>
      <c r="S1569" s="469">
        <f t="shared" si="134"/>
        <v>0</v>
      </c>
    </row>
    <row r="1570" spans="2:19" x14ac:dyDescent="0.35">
      <c r="B1570" s="80"/>
      <c r="C1570" s="119"/>
      <c r="D1570" s="119"/>
      <c r="E1570" s="84"/>
      <c r="F1570" s="119"/>
      <c r="G1570" s="120"/>
      <c r="H1570" s="41"/>
      <c r="I1570" s="41"/>
      <c r="J1570" s="82"/>
      <c r="K1570" s="290">
        <f t="shared" si="130"/>
        <v>0</v>
      </c>
      <c r="L1570" s="291">
        <f t="shared" si="131"/>
        <v>0</v>
      </c>
      <c r="M1570" s="290">
        <f>IF(P1570="x",0,IF(I1570&lt;(INDEX(Lookup!$U$2:$U$10,MATCH($D$43,Lookup!$S$2:$S$10,0))),0,ROUND(((_xlfn.DAYS(I1570,H1570)+1)*J1570)/7,0)))</f>
        <v>0</v>
      </c>
      <c r="N1570" s="408">
        <f t="shared" si="132"/>
        <v>0</v>
      </c>
      <c r="O1570" s="332"/>
      <c r="P1570" s="409"/>
      <c r="R1570" s="457">
        <f t="shared" si="133"/>
        <v>0</v>
      </c>
      <c r="S1570" s="469">
        <f t="shared" si="134"/>
        <v>0</v>
      </c>
    </row>
    <row r="1571" spans="2:19" x14ac:dyDescent="0.35">
      <c r="B1571" s="80"/>
      <c r="C1571" s="119"/>
      <c r="D1571" s="119"/>
      <c r="E1571" s="84"/>
      <c r="F1571" s="119"/>
      <c r="G1571" s="120"/>
      <c r="H1571" s="41"/>
      <c r="I1571" s="41"/>
      <c r="J1571" s="82"/>
      <c r="K1571" s="290">
        <f t="shared" si="130"/>
        <v>0</v>
      </c>
      <c r="L1571" s="291">
        <f t="shared" si="131"/>
        <v>0</v>
      </c>
      <c r="M1571" s="290">
        <f>IF(P1571="x",0,IF(I1571&lt;(INDEX(Lookup!$U$2:$U$10,MATCH($D$43,Lookup!$S$2:$S$10,0))),0,ROUND(((_xlfn.DAYS(I1571,H1571)+1)*J1571)/7,0)))</f>
        <v>0</v>
      </c>
      <c r="N1571" s="408">
        <f t="shared" si="132"/>
        <v>0</v>
      </c>
      <c r="O1571" s="332"/>
      <c r="P1571" s="409"/>
      <c r="R1571" s="457">
        <f t="shared" si="133"/>
        <v>0</v>
      </c>
      <c r="S1571" s="469">
        <f t="shared" si="134"/>
        <v>0</v>
      </c>
    </row>
    <row r="1572" spans="2:19" x14ac:dyDescent="0.35">
      <c r="B1572" s="80"/>
      <c r="C1572" s="119"/>
      <c r="D1572" s="119"/>
      <c r="E1572" s="84"/>
      <c r="F1572" s="119"/>
      <c r="G1572" s="120"/>
      <c r="H1572" s="41"/>
      <c r="I1572" s="41"/>
      <c r="J1572" s="82"/>
      <c r="K1572" s="290">
        <f t="shared" si="130"/>
        <v>0</v>
      </c>
      <c r="L1572" s="291">
        <f t="shared" si="131"/>
        <v>0</v>
      </c>
      <c r="M1572" s="290">
        <f>IF(P1572="x",0,IF(I1572&lt;(INDEX(Lookup!$U$2:$U$10,MATCH($D$43,Lookup!$S$2:$S$10,0))),0,ROUND(((_xlfn.DAYS(I1572,H1572)+1)*J1572)/7,0)))</f>
        <v>0</v>
      </c>
      <c r="N1572" s="408">
        <f t="shared" si="132"/>
        <v>0</v>
      </c>
      <c r="O1572" s="332"/>
      <c r="P1572" s="409"/>
      <c r="R1572" s="457">
        <f t="shared" si="133"/>
        <v>0</v>
      </c>
      <c r="S1572" s="469">
        <f t="shared" si="134"/>
        <v>0</v>
      </c>
    </row>
    <row r="1573" spans="2:19" x14ac:dyDescent="0.35">
      <c r="B1573" s="80"/>
      <c r="C1573" s="119"/>
      <c r="D1573" s="119"/>
      <c r="E1573" s="84"/>
      <c r="F1573" s="119"/>
      <c r="G1573" s="120"/>
      <c r="H1573" s="41"/>
      <c r="I1573" s="41"/>
      <c r="J1573" s="82"/>
      <c r="K1573" s="290">
        <f t="shared" si="130"/>
        <v>0</v>
      </c>
      <c r="L1573" s="291">
        <f t="shared" si="131"/>
        <v>0</v>
      </c>
      <c r="M1573" s="290">
        <f>IF(P1573="x",0,IF(I1573&lt;(INDEX(Lookup!$U$2:$U$10,MATCH($D$43,Lookup!$S$2:$S$10,0))),0,ROUND(((_xlfn.DAYS(I1573,H1573)+1)*J1573)/7,0)))</f>
        <v>0</v>
      </c>
      <c r="N1573" s="408">
        <f t="shared" si="132"/>
        <v>0</v>
      </c>
      <c r="O1573" s="332"/>
      <c r="P1573" s="409"/>
      <c r="R1573" s="457">
        <f t="shared" si="133"/>
        <v>0</v>
      </c>
      <c r="S1573" s="469">
        <f t="shared" si="134"/>
        <v>0</v>
      </c>
    </row>
    <row r="1574" spans="2:19" x14ac:dyDescent="0.35">
      <c r="B1574" s="80"/>
      <c r="C1574" s="119"/>
      <c r="D1574" s="119"/>
      <c r="E1574" s="84"/>
      <c r="F1574" s="119"/>
      <c r="G1574" s="120"/>
      <c r="H1574" s="41"/>
      <c r="I1574" s="41"/>
      <c r="J1574" s="82"/>
      <c r="K1574" s="290">
        <f t="shared" si="130"/>
        <v>0</v>
      </c>
      <c r="L1574" s="291">
        <f t="shared" si="131"/>
        <v>0</v>
      </c>
      <c r="M1574" s="290">
        <f>IF(P1574="x",0,IF(I1574&lt;(INDEX(Lookup!$U$2:$U$10,MATCH($D$43,Lookup!$S$2:$S$10,0))),0,ROUND(((_xlfn.DAYS(I1574,H1574)+1)*J1574)/7,0)))</f>
        <v>0</v>
      </c>
      <c r="N1574" s="408">
        <f t="shared" si="132"/>
        <v>0</v>
      </c>
      <c r="O1574" s="332"/>
      <c r="P1574" s="409"/>
      <c r="R1574" s="457">
        <f t="shared" si="133"/>
        <v>0</v>
      </c>
      <c r="S1574" s="469">
        <f t="shared" si="134"/>
        <v>0</v>
      </c>
    </row>
    <row r="1575" spans="2:19" x14ac:dyDescent="0.35">
      <c r="B1575" s="80"/>
      <c r="C1575" s="119"/>
      <c r="D1575" s="119"/>
      <c r="E1575" s="84"/>
      <c r="F1575" s="119"/>
      <c r="G1575" s="120"/>
      <c r="H1575" s="41"/>
      <c r="I1575" s="41"/>
      <c r="J1575" s="82"/>
      <c r="K1575" s="290">
        <f t="shared" si="130"/>
        <v>0</v>
      </c>
      <c r="L1575" s="291">
        <f t="shared" si="131"/>
        <v>0</v>
      </c>
      <c r="M1575" s="290">
        <f>IF(P1575="x",0,IF(I1575&lt;(INDEX(Lookup!$U$2:$U$10,MATCH($D$43,Lookup!$S$2:$S$10,0))),0,ROUND(((_xlfn.DAYS(I1575,H1575)+1)*J1575)/7,0)))</f>
        <v>0</v>
      </c>
      <c r="N1575" s="408">
        <f t="shared" si="132"/>
        <v>0</v>
      </c>
      <c r="O1575" s="332"/>
      <c r="P1575" s="409"/>
      <c r="R1575" s="457">
        <f t="shared" si="133"/>
        <v>0</v>
      </c>
      <c r="S1575" s="469">
        <f t="shared" si="134"/>
        <v>0</v>
      </c>
    </row>
    <row r="1576" spans="2:19" x14ac:dyDescent="0.35">
      <c r="B1576" s="80"/>
      <c r="C1576" s="119"/>
      <c r="D1576" s="119"/>
      <c r="E1576" s="84"/>
      <c r="F1576" s="119"/>
      <c r="G1576" s="120"/>
      <c r="H1576" s="41"/>
      <c r="I1576" s="41"/>
      <c r="J1576" s="82"/>
      <c r="K1576" s="290">
        <f t="shared" si="130"/>
        <v>0</v>
      </c>
      <c r="L1576" s="291">
        <f t="shared" si="131"/>
        <v>0</v>
      </c>
      <c r="M1576" s="290">
        <f>IF(P1576="x",0,IF(I1576&lt;(INDEX(Lookup!$U$2:$U$10,MATCH($D$43,Lookup!$S$2:$S$10,0))),0,ROUND(((_xlfn.DAYS(I1576,H1576)+1)*J1576)/7,0)))</f>
        <v>0</v>
      </c>
      <c r="N1576" s="408">
        <f t="shared" si="132"/>
        <v>0</v>
      </c>
      <c r="O1576" s="332"/>
      <c r="P1576" s="409"/>
      <c r="R1576" s="457">
        <f t="shared" si="133"/>
        <v>0</v>
      </c>
      <c r="S1576" s="469">
        <f t="shared" si="134"/>
        <v>0</v>
      </c>
    </row>
    <row r="1577" spans="2:19" x14ac:dyDescent="0.35">
      <c r="B1577" s="80"/>
      <c r="C1577" s="119"/>
      <c r="D1577" s="119"/>
      <c r="E1577" s="84"/>
      <c r="F1577" s="119"/>
      <c r="G1577" s="120"/>
      <c r="H1577" s="41"/>
      <c r="I1577" s="41"/>
      <c r="J1577" s="82"/>
      <c r="K1577" s="290">
        <f t="shared" si="130"/>
        <v>0</v>
      </c>
      <c r="L1577" s="291">
        <f t="shared" si="131"/>
        <v>0</v>
      </c>
      <c r="M1577" s="290">
        <f>IF(P1577="x",0,IF(I1577&lt;(INDEX(Lookup!$U$2:$U$10,MATCH($D$43,Lookup!$S$2:$S$10,0))),0,ROUND(((_xlfn.DAYS(I1577,H1577)+1)*J1577)/7,0)))</f>
        <v>0</v>
      </c>
      <c r="N1577" s="408">
        <f t="shared" si="132"/>
        <v>0</v>
      </c>
      <c r="O1577" s="332"/>
      <c r="P1577" s="409"/>
      <c r="R1577" s="457">
        <f t="shared" si="133"/>
        <v>0</v>
      </c>
      <c r="S1577" s="469">
        <f t="shared" si="134"/>
        <v>0</v>
      </c>
    </row>
    <row r="1578" spans="2:19" x14ac:dyDescent="0.35">
      <c r="B1578" s="80"/>
      <c r="C1578" s="119"/>
      <c r="D1578" s="119"/>
      <c r="E1578" s="84"/>
      <c r="F1578" s="119"/>
      <c r="G1578" s="120"/>
      <c r="H1578" s="41"/>
      <c r="I1578" s="41"/>
      <c r="J1578" s="82"/>
      <c r="K1578" s="290">
        <f t="shared" si="130"/>
        <v>0</v>
      </c>
      <c r="L1578" s="291">
        <f t="shared" si="131"/>
        <v>0</v>
      </c>
      <c r="M1578" s="290">
        <f>IF(P1578="x",0,IF(I1578&lt;(INDEX(Lookup!$U$2:$U$10,MATCH($D$43,Lookup!$S$2:$S$10,0))),0,ROUND(((_xlfn.DAYS(I1578,H1578)+1)*J1578)/7,0)))</f>
        <v>0</v>
      </c>
      <c r="N1578" s="408">
        <f t="shared" si="132"/>
        <v>0</v>
      </c>
      <c r="O1578" s="332"/>
      <c r="P1578" s="409"/>
      <c r="R1578" s="457">
        <f t="shared" si="133"/>
        <v>0</v>
      </c>
      <c r="S1578" s="469">
        <f t="shared" si="134"/>
        <v>0</v>
      </c>
    </row>
    <row r="1579" spans="2:19" x14ac:dyDescent="0.35">
      <c r="B1579" s="80"/>
      <c r="C1579" s="119"/>
      <c r="D1579" s="119"/>
      <c r="E1579" s="84"/>
      <c r="F1579" s="119"/>
      <c r="G1579" s="120"/>
      <c r="H1579" s="41"/>
      <c r="I1579" s="41"/>
      <c r="J1579" s="82"/>
      <c r="K1579" s="290">
        <f t="shared" si="130"/>
        <v>0</v>
      </c>
      <c r="L1579" s="291">
        <f t="shared" si="131"/>
        <v>0</v>
      </c>
      <c r="M1579" s="290">
        <f>IF(P1579="x",0,IF(I1579&lt;(INDEX(Lookup!$U$2:$U$10,MATCH($D$43,Lookup!$S$2:$S$10,0))),0,ROUND(((_xlfn.DAYS(I1579,H1579)+1)*J1579)/7,0)))</f>
        <v>0</v>
      </c>
      <c r="N1579" s="408">
        <f t="shared" si="132"/>
        <v>0</v>
      </c>
      <c r="O1579" s="332"/>
      <c r="P1579" s="409"/>
      <c r="R1579" s="457">
        <f t="shared" si="133"/>
        <v>0</v>
      </c>
      <c r="S1579" s="469">
        <f t="shared" si="134"/>
        <v>0</v>
      </c>
    </row>
    <row r="1580" spans="2:19" x14ac:dyDescent="0.35">
      <c r="B1580" s="80"/>
      <c r="C1580" s="119"/>
      <c r="D1580" s="119"/>
      <c r="E1580" s="84"/>
      <c r="F1580" s="119"/>
      <c r="G1580" s="120"/>
      <c r="H1580" s="41"/>
      <c r="I1580" s="41"/>
      <c r="J1580" s="82"/>
      <c r="K1580" s="290">
        <f t="shared" si="130"/>
        <v>0</v>
      </c>
      <c r="L1580" s="291">
        <f t="shared" si="131"/>
        <v>0</v>
      </c>
      <c r="M1580" s="290">
        <f>IF(P1580="x",0,IF(I1580&lt;(INDEX(Lookup!$U$2:$U$10,MATCH($D$43,Lookup!$S$2:$S$10,0))),0,ROUND(((_xlfn.DAYS(I1580,H1580)+1)*J1580)/7,0)))</f>
        <v>0</v>
      </c>
      <c r="N1580" s="408">
        <f t="shared" si="132"/>
        <v>0</v>
      </c>
      <c r="O1580" s="332"/>
      <c r="P1580" s="409"/>
      <c r="R1580" s="457">
        <f t="shared" si="133"/>
        <v>0</v>
      </c>
      <c r="S1580" s="469">
        <f t="shared" si="134"/>
        <v>0</v>
      </c>
    </row>
    <row r="1581" spans="2:19" x14ac:dyDescent="0.35">
      <c r="B1581" s="80"/>
      <c r="C1581" s="119"/>
      <c r="D1581" s="119"/>
      <c r="E1581" s="84"/>
      <c r="F1581" s="119"/>
      <c r="G1581" s="120"/>
      <c r="H1581" s="41"/>
      <c r="I1581" s="41"/>
      <c r="J1581" s="82"/>
      <c r="K1581" s="290">
        <f t="shared" si="130"/>
        <v>0</v>
      </c>
      <c r="L1581" s="291">
        <f t="shared" si="131"/>
        <v>0</v>
      </c>
      <c r="M1581" s="290">
        <f>IF(P1581="x",0,IF(I1581&lt;(INDEX(Lookup!$U$2:$U$10,MATCH($D$43,Lookup!$S$2:$S$10,0))),0,ROUND(((_xlfn.DAYS(I1581,H1581)+1)*J1581)/7,0)))</f>
        <v>0</v>
      </c>
      <c r="N1581" s="408">
        <f t="shared" si="132"/>
        <v>0</v>
      </c>
      <c r="O1581" s="332"/>
      <c r="P1581" s="409"/>
      <c r="R1581" s="457">
        <f t="shared" si="133"/>
        <v>0</v>
      </c>
      <c r="S1581" s="469">
        <f t="shared" si="134"/>
        <v>0</v>
      </c>
    </row>
    <row r="1582" spans="2:19" x14ac:dyDescent="0.35">
      <c r="B1582" s="80"/>
      <c r="C1582" s="119"/>
      <c r="D1582" s="119"/>
      <c r="E1582" s="84"/>
      <c r="F1582" s="119"/>
      <c r="G1582" s="120"/>
      <c r="H1582" s="41"/>
      <c r="I1582" s="41"/>
      <c r="J1582" s="82"/>
      <c r="K1582" s="290">
        <f t="shared" si="130"/>
        <v>0</v>
      </c>
      <c r="L1582" s="291">
        <f t="shared" si="131"/>
        <v>0</v>
      </c>
      <c r="M1582" s="290">
        <f>IF(P1582="x",0,IF(I1582&lt;(INDEX(Lookup!$U$2:$U$10,MATCH($D$43,Lookup!$S$2:$S$10,0))),0,ROUND(((_xlfn.DAYS(I1582,H1582)+1)*J1582)/7,0)))</f>
        <v>0</v>
      </c>
      <c r="N1582" s="408">
        <f t="shared" si="132"/>
        <v>0</v>
      </c>
      <c r="O1582" s="332"/>
      <c r="P1582" s="409"/>
      <c r="R1582" s="457">
        <f t="shared" si="133"/>
        <v>0</v>
      </c>
      <c r="S1582" s="469">
        <f t="shared" si="134"/>
        <v>0</v>
      </c>
    </row>
    <row r="1583" spans="2:19" x14ac:dyDescent="0.35">
      <c r="B1583" s="80"/>
      <c r="C1583" s="119"/>
      <c r="D1583" s="119"/>
      <c r="E1583" s="84"/>
      <c r="F1583" s="119"/>
      <c r="G1583" s="120"/>
      <c r="H1583" s="41"/>
      <c r="I1583" s="41"/>
      <c r="J1583" s="82"/>
      <c r="K1583" s="290">
        <f t="shared" ref="K1583:K1646" si="135">ROUND(((_xlfn.DAYS(I1583,H1583)+1)*J1583)/7,0)</f>
        <v>0</v>
      </c>
      <c r="L1583" s="291">
        <f t="shared" ref="L1583:L1646" si="136">K1583*$K$6</f>
        <v>0</v>
      </c>
      <c r="M1583" s="290">
        <f>IF(P1583="x",0,IF(I1583&lt;(INDEX(Lookup!$U$2:$U$10,MATCH($D$43,Lookup!$S$2:$S$10,0))),0,ROUND(((_xlfn.DAYS(I1583,H1583)+1)*J1583)/7,0)))</f>
        <v>0</v>
      </c>
      <c r="N1583" s="408">
        <f t="shared" ref="N1583:N1646" si="137">M1583*$K$6</f>
        <v>0</v>
      </c>
      <c r="O1583" s="332"/>
      <c r="P1583" s="409"/>
      <c r="R1583" s="457">
        <f t="shared" ref="R1583:R1646" si="138">L1583*$I$30</f>
        <v>0</v>
      </c>
      <c r="S1583" s="469">
        <f t="shared" ref="S1583:S1646" si="139">N1583*$I$40</f>
        <v>0</v>
      </c>
    </row>
    <row r="1584" spans="2:19" x14ac:dyDescent="0.35">
      <c r="B1584" s="80"/>
      <c r="C1584" s="119"/>
      <c r="D1584" s="119"/>
      <c r="E1584" s="84"/>
      <c r="F1584" s="119"/>
      <c r="G1584" s="120"/>
      <c r="H1584" s="41"/>
      <c r="I1584" s="41"/>
      <c r="J1584" s="82"/>
      <c r="K1584" s="290">
        <f t="shared" si="135"/>
        <v>0</v>
      </c>
      <c r="L1584" s="291">
        <f t="shared" si="136"/>
        <v>0</v>
      </c>
      <c r="M1584" s="290">
        <f>IF(P1584="x",0,IF(I1584&lt;(INDEX(Lookup!$U$2:$U$10,MATCH($D$43,Lookup!$S$2:$S$10,0))),0,ROUND(((_xlfn.DAYS(I1584,H1584)+1)*J1584)/7,0)))</f>
        <v>0</v>
      </c>
      <c r="N1584" s="408">
        <f t="shared" si="137"/>
        <v>0</v>
      </c>
      <c r="O1584" s="332"/>
      <c r="P1584" s="409"/>
      <c r="R1584" s="457">
        <f t="shared" si="138"/>
        <v>0</v>
      </c>
      <c r="S1584" s="469">
        <f t="shared" si="139"/>
        <v>0</v>
      </c>
    </row>
    <row r="1585" spans="2:19" x14ac:dyDescent="0.35">
      <c r="B1585" s="80"/>
      <c r="C1585" s="119"/>
      <c r="D1585" s="119"/>
      <c r="E1585" s="84"/>
      <c r="F1585" s="119"/>
      <c r="G1585" s="120"/>
      <c r="H1585" s="41"/>
      <c r="I1585" s="41"/>
      <c r="J1585" s="82"/>
      <c r="K1585" s="290">
        <f t="shared" si="135"/>
        <v>0</v>
      </c>
      <c r="L1585" s="291">
        <f t="shared" si="136"/>
        <v>0</v>
      </c>
      <c r="M1585" s="290">
        <f>IF(P1585="x",0,IF(I1585&lt;(INDEX(Lookup!$U$2:$U$10,MATCH($D$43,Lookup!$S$2:$S$10,0))),0,ROUND(((_xlfn.DAYS(I1585,H1585)+1)*J1585)/7,0)))</f>
        <v>0</v>
      </c>
      <c r="N1585" s="408">
        <f t="shared" si="137"/>
        <v>0</v>
      </c>
      <c r="O1585" s="332"/>
      <c r="P1585" s="409"/>
      <c r="R1585" s="457">
        <f t="shared" si="138"/>
        <v>0</v>
      </c>
      <c r="S1585" s="469">
        <f t="shared" si="139"/>
        <v>0</v>
      </c>
    </row>
    <row r="1586" spans="2:19" x14ac:dyDescent="0.35">
      <c r="B1586" s="80"/>
      <c r="C1586" s="119"/>
      <c r="D1586" s="119"/>
      <c r="E1586" s="84"/>
      <c r="F1586" s="119"/>
      <c r="G1586" s="120"/>
      <c r="H1586" s="41"/>
      <c r="I1586" s="41"/>
      <c r="J1586" s="82"/>
      <c r="K1586" s="290">
        <f t="shared" si="135"/>
        <v>0</v>
      </c>
      <c r="L1586" s="291">
        <f t="shared" si="136"/>
        <v>0</v>
      </c>
      <c r="M1586" s="290">
        <f>IF(P1586="x",0,IF(I1586&lt;(INDEX(Lookup!$U$2:$U$10,MATCH($D$43,Lookup!$S$2:$S$10,0))),0,ROUND(((_xlfn.DAYS(I1586,H1586)+1)*J1586)/7,0)))</f>
        <v>0</v>
      </c>
      <c r="N1586" s="408">
        <f t="shared" si="137"/>
        <v>0</v>
      </c>
      <c r="O1586" s="332"/>
      <c r="P1586" s="409"/>
      <c r="R1586" s="457">
        <f t="shared" si="138"/>
        <v>0</v>
      </c>
      <c r="S1586" s="469">
        <f t="shared" si="139"/>
        <v>0</v>
      </c>
    </row>
    <row r="1587" spans="2:19" x14ac:dyDescent="0.35">
      <c r="B1587" s="80"/>
      <c r="C1587" s="119"/>
      <c r="D1587" s="119"/>
      <c r="E1587" s="84"/>
      <c r="F1587" s="119"/>
      <c r="G1587" s="120"/>
      <c r="H1587" s="41"/>
      <c r="I1587" s="41"/>
      <c r="J1587" s="82"/>
      <c r="K1587" s="290">
        <f t="shared" si="135"/>
        <v>0</v>
      </c>
      <c r="L1587" s="291">
        <f t="shared" si="136"/>
        <v>0</v>
      </c>
      <c r="M1587" s="290">
        <f>IF(P1587="x",0,IF(I1587&lt;(INDEX(Lookup!$U$2:$U$10,MATCH($D$43,Lookup!$S$2:$S$10,0))),0,ROUND(((_xlfn.DAYS(I1587,H1587)+1)*J1587)/7,0)))</f>
        <v>0</v>
      </c>
      <c r="N1587" s="408">
        <f t="shared" si="137"/>
        <v>0</v>
      </c>
      <c r="O1587" s="332"/>
      <c r="P1587" s="409"/>
      <c r="R1587" s="457">
        <f t="shared" si="138"/>
        <v>0</v>
      </c>
      <c r="S1587" s="469">
        <f t="shared" si="139"/>
        <v>0</v>
      </c>
    </row>
    <row r="1588" spans="2:19" x14ac:dyDescent="0.35">
      <c r="B1588" s="80"/>
      <c r="C1588" s="119"/>
      <c r="D1588" s="119"/>
      <c r="E1588" s="84"/>
      <c r="F1588" s="119"/>
      <c r="G1588" s="120"/>
      <c r="H1588" s="41"/>
      <c r="I1588" s="41"/>
      <c r="J1588" s="82"/>
      <c r="K1588" s="290">
        <f t="shared" si="135"/>
        <v>0</v>
      </c>
      <c r="L1588" s="291">
        <f t="shared" si="136"/>
        <v>0</v>
      </c>
      <c r="M1588" s="290">
        <f>IF(P1588="x",0,IF(I1588&lt;(INDEX(Lookup!$U$2:$U$10,MATCH($D$43,Lookup!$S$2:$S$10,0))),0,ROUND(((_xlfn.DAYS(I1588,H1588)+1)*J1588)/7,0)))</f>
        <v>0</v>
      </c>
      <c r="N1588" s="408">
        <f t="shared" si="137"/>
        <v>0</v>
      </c>
      <c r="O1588" s="332"/>
      <c r="P1588" s="409"/>
      <c r="R1588" s="457">
        <f t="shared" si="138"/>
        <v>0</v>
      </c>
      <c r="S1588" s="469">
        <f t="shared" si="139"/>
        <v>0</v>
      </c>
    </row>
    <row r="1589" spans="2:19" x14ac:dyDescent="0.35">
      <c r="B1589" s="80"/>
      <c r="C1589" s="119"/>
      <c r="D1589" s="119"/>
      <c r="E1589" s="84"/>
      <c r="F1589" s="119"/>
      <c r="G1589" s="120"/>
      <c r="H1589" s="41"/>
      <c r="I1589" s="41"/>
      <c r="J1589" s="82"/>
      <c r="K1589" s="290">
        <f t="shared" si="135"/>
        <v>0</v>
      </c>
      <c r="L1589" s="291">
        <f t="shared" si="136"/>
        <v>0</v>
      </c>
      <c r="M1589" s="290">
        <f>IF(P1589="x",0,IF(I1589&lt;(INDEX(Lookup!$U$2:$U$10,MATCH($D$43,Lookup!$S$2:$S$10,0))),0,ROUND(((_xlfn.DAYS(I1589,H1589)+1)*J1589)/7,0)))</f>
        <v>0</v>
      </c>
      <c r="N1589" s="408">
        <f t="shared" si="137"/>
        <v>0</v>
      </c>
      <c r="O1589" s="332"/>
      <c r="P1589" s="409"/>
      <c r="R1589" s="457">
        <f t="shared" si="138"/>
        <v>0</v>
      </c>
      <c r="S1589" s="469">
        <f t="shared" si="139"/>
        <v>0</v>
      </c>
    </row>
    <row r="1590" spans="2:19" x14ac:dyDescent="0.35">
      <c r="B1590" s="80"/>
      <c r="C1590" s="119"/>
      <c r="D1590" s="119"/>
      <c r="E1590" s="84"/>
      <c r="F1590" s="119"/>
      <c r="G1590" s="120"/>
      <c r="H1590" s="41"/>
      <c r="I1590" s="41"/>
      <c r="J1590" s="82"/>
      <c r="K1590" s="290">
        <f t="shared" si="135"/>
        <v>0</v>
      </c>
      <c r="L1590" s="291">
        <f t="shared" si="136"/>
        <v>0</v>
      </c>
      <c r="M1590" s="290">
        <f>IF(P1590="x",0,IF(I1590&lt;(INDEX(Lookup!$U$2:$U$10,MATCH($D$43,Lookup!$S$2:$S$10,0))),0,ROUND(((_xlfn.DAYS(I1590,H1590)+1)*J1590)/7,0)))</f>
        <v>0</v>
      </c>
      <c r="N1590" s="408">
        <f t="shared" si="137"/>
        <v>0</v>
      </c>
      <c r="O1590" s="332"/>
      <c r="P1590" s="409"/>
      <c r="R1590" s="457">
        <f t="shared" si="138"/>
        <v>0</v>
      </c>
      <c r="S1590" s="469">
        <f t="shared" si="139"/>
        <v>0</v>
      </c>
    </row>
    <row r="1591" spans="2:19" x14ac:dyDescent="0.35">
      <c r="B1591" s="80"/>
      <c r="C1591" s="119"/>
      <c r="D1591" s="119"/>
      <c r="E1591" s="84"/>
      <c r="F1591" s="119"/>
      <c r="G1591" s="120"/>
      <c r="H1591" s="41"/>
      <c r="I1591" s="41"/>
      <c r="J1591" s="82"/>
      <c r="K1591" s="290">
        <f t="shared" si="135"/>
        <v>0</v>
      </c>
      <c r="L1591" s="291">
        <f t="shared" si="136"/>
        <v>0</v>
      </c>
      <c r="M1591" s="290">
        <f>IF(P1591="x",0,IF(I1591&lt;(INDEX(Lookup!$U$2:$U$10,MATCH($D$43,Lookup!$S$2:$S$10,0))),0,ROUND(((_xlfn.DAYS(I1591,H1591)+1)*J1591)/7,0)))</f>
        <v>0</v>
      </c>
      <c r="N1591" s="408">
        <f t="shared" si="137"/>
        <v>0</v>
      </c>
      <c r="O1591" s="332"/>
      <c r="P1591" s="409"/>
      <c r="R1591" s="457">
        <f t="shared" si="138"/>
        <v>0</v>
      </c>
      <c r="S1591" s="469">
        <f t="shared" si="139"/>
        <v>0</v>
      </c>
    </row>
    <row r="1592" spans="2:19" x14ac:dyDescent="0.35">
      <c r="B1592" s="80"/>
      <c r="C1592" s="119"/>
      <c r="D1592" s="119"/>
      <c r="E1592" s="84"/>
      <c r="F1592" s="119"/>
      <c r="G1592" s="120"/>
      <c r="H1592" s="41"/>
      <c r="I1592" s="41"/>
      <c r="J1592" s="82"/>
      <c r="K1592" s="290">
        <f t="shared" si="135"/>
        <v>0</v>
      </c>
      <c r="L1592" s="291">
        <f t="shared" si="136"/>
        <v>0</v>
      </c>
      <c r="M1592" s="290">
        <f>IF(P1592="x",0,IF(I1592&lt;(INDEX(Lookup!$U$2:$U$10,MATCH($D$43,Lookup!$S$2:$S$10,0))),0,ROUND(((_xlfn.DAYS(I1592,H1592)+1)*J1592)/7,0)))</f>
        <v>0</v>
      </c>
      <c r="N1592" s="408">
        <f t="shared" si="137"/>
        <v>0</v>
      </c>
      <c r="O1592" s="332"/>
      <c r="P1592" s="409"/>
      <c r="R1592" s="457">
        <f t="shared" si="138"/>
        <v>0</v>
      </c>
      <c r="S1592" s="469">
        <f t="shared" si="139"/>
        <v>0</v>
      </c>
    </row>
    <row r="1593" spans="2:19" x14ac:dyDescent="0.35">
      <c r="B1593" s="80"/>
      <c r="C1593" s="119"/>
      <c r="D1593" s="119"/>
      <c r="E1593" s="84"/>
      <c r="F1593" s="119"/>
      <c r="G1593" s="120"/>
      <c r="H1593" s="41"/>
      <c r="I1593" s="41"/>
      <c r="J1593" s="82"/>
      <c r="K1593" s="290">
        <f t="shared" si="135"/>
        <v>0</v>
      </c>
      <c r="L1593" s="291">
        <f t="shared" si="136"/>
        <v>0</v>
      </c>
      <c r="M1593" s="290">
        <f>IF(P1593="x",0,IF(I1593&lt;(INDEX(Lookup!$U$2:$U$10,MATCH($D$43,Lookup!$S$2:$S$10,0))),0,ROUND(((_xlfn.DAYS(I1593,H1593)+1)*J1593)/7,0)))</f>
        <v>0</v>
      </c>
      <c r="N1593" s="408">
        <f t="shared" si="137"/>
        <v>0</v>
      </c>
      <c r="O1593" s="332"/>
      <c r="P1593" s="409"/>
      <c r="R1593" s="457">
        <f t="shared" si="138"/>
        <v>0</v>
      </c>
      <c r="S1593" s="469">
        <f t="shared" si="139"/>
        <v>0</v>
      </c>
    </row>
    <row r="1594" spans="2:19" x14ac:dyDescent="0.35">
      <c r="B1594" s="80"/>
      <c r="C1594" s="119"/>
      <c r="D1594" s="119"/>
      <c r="E1594" s="84"/>
      <c r="F1594" s="119"/>
      <c r="G1594" s="120"/>
      <c r="H1594" s="41"/>
      <c r="I1594" s="41"/>
      <c r="J1594" s="82"/>
      <c r="K1594" s="290">
        <f t="shared" si="135"/>
        <v>0</v>
      </c>
      <c r="L1594" s="291">
        <f t="shared" si="136"/>
        <v>0</v>
      </c>
      <c r="M1594" s="290">
        <f>IF(P1594="x",0,IF(I1594&lt;(INDEX(Lookup!$U$2:$U$10,MATCH($D$43,Lookup!$S$2:$S$10,0))),0,ROUND(((_xlfn.DAYS(I1594,H1594)+1)*J1594)/7,0)))</f>
        <v>0</v>
      </c>
      <c r="N1594" s="408">
        <f t="shared" si="137"/>
        <v>0</v>
      </c>
      <c r="O1594" s="332"/>
      <c r="P1594" s="409"/>
      <c r="R1594" s="457">
        <f t="shared" si="138"/>
        <v>0</v>
      </c>
      <c r="S1594" s="469">
        <f t="shared" si="139"/>
        <v>0</v>
      </c>
    </row>
    <row r="1595" spans="2:19" x14ac:dyDescent="0.35">
      <c r="B1595" s="80"/>
      <c r="C1595" s="119"/>
      <c r="D1595" s="119"/>
      <c r="E1595" s="84"/>
      <c r="F1595" s="119"/>
      <c r="G1595" s="120"/>
      <c r="H1595" s="41"/>
      <c r="I1595" s="41"/>
      <c r="J1595" s="82"/>
      <c r="K1595" s="290">
        <f t="shared" si="135"/>
        <v>0</v>
      </c>
      <c r="L1595" s="291">
        <f t="shared" si="136"/>
        <v>0</v>
      </c>
      <c r="M1595" s="290">
        <f>IF(P1595="x",0,IF(I1595&lt;(INDEX(Lookup!$U$2:$U$10,MATCH($D$43,Lookup!$S$2:$S$10,0))),0,ROUND(((_xlfn.DAYS(I1595,H1595)+1)*J1595)/7,0)))</f>
        <v>0</v>
      </c>
      <c r="N1595" s="408">
        <f t="shared" si="137"/>
        <v>0</v>
      </c>
      <c r="O1595" s="332"/>
      <c r="P1595" s="409"/>
      <c r="R1595" s="457">
        <f t="shared" si="138"/>
        <v>0</v>
      </c>
      <c r="S1595" s="469">
        <f t="shared" si="139"/>
        <v>0</v>
      </c>
    </row>
    <row r="1596" spans="2:19" x14ac:dyDescent="0.35">
      <c r="B1596" s="80"/>
      <c r="C1596" s="119"/>
      <c r="D1596" s="119"/>
      <c r="E1596" s="84"/>
      <c r="F1596" s="119"/>
      <c r="G1596" s="120"/>
      <c r="H1596" s="41"/>
      <c r="I1596" s="41"/>
      <c r="J1596" s="82"/>
      <c r="K1596" s="290">
        <f t="shared" si="135"/>
        <v>0</v>
      </c>
      <c r="L1596" s="291">
        <f t="shared" si="136"/>
        <v>0</v>
      </c>
      <c r="M1596" s="290">
        <f>IF(P1596="x",0,IF(I1596&lt;(INDEX(Lookup!$U$2:$U$10,MATCH($D$43,Lookup!$S$2:$S$10,0))),0,ROUND(((_xlfn.DAYS(I1596,H1596)+1)*J1596)/7,0)))</f>
        <v>0</v>
      </c>
      <c r="N1596" s="408">
        <f t="shared" si="137"/>
        <v>0</v>
      </c>
      <c r="O1596" s="332"/>
      <c r="P1596" s="409"/>
      <c r="R1596" s="457">
        <f t="shared" si="138"/>
        <v>0</v>
      </c>
      <c r="S1596" s="469">
        <f t="shared" si="139"/>
        <v>0</v>
      </c>
    </row>
    <row r="1597" spans="2:19" x14ac:dyDescent="0.35">
      <c r="B1597" s="80"/>
      <c r="C1597" s="119"/>
      <c r="D1597" s="119"/>
      <c r="E1597" s="84"/>
      <c r="F1597" s="119"/>
      <c r="G1597" s="120"/>
      <c r="H1597" s="41"/>
      <c r="I1597" s="41"/>
      <c r="J1597" s="82"/>
      <c r="K1597" s="290">
        <f t="shared" si="135"/>
        <v>0</v>
      </c>
      <c r="L1597" s="291">
        <f t="shared" si="136"/>
        <v>0</v>
      </c>
      <c r="M1597" s="290">
        <f>IF(P1597="x",0,IF(I1597&lt;(INDEX(Lookup!$U$2:$U$10,MATCH($D$43,Lookup!$S$2:$S$10,0))),0,ROUND(((_xlfn.DAYS(I1597,H1597)+1)*J1597)/7,0)))</f>
        <v>0</v>
      </c>
      <c r="N1597" s="408">
        <f t="shared" si="137"/>
        <v>0</v>
      </c>
      <c r="O1597" s="332"/>
      <c r="P1597" s="409"/>
      <c r="R1597" s="457">
        <f t="shared" si="138"/>
        <v>0</v>
      </c>
      <c r="S1597" s="469">
        <f t="shared" si="139"/>
        <v>0</v>
      </c>
    </row>
    <row r="1598" spans="2:19" x14ac:dyDescent="0.35">
      <c r="B1598" s="80"/>
      <c r="C1598" s="119"/>
      <c r="D1598" s="119"/>
      <c r="E1598" s="84"/>
      <c r="F1598" s="119"/>
      <c r="G1598" s="120"/>
      <c r="H1598" s="41"/>
      <c r="I1598" s="41"/>
      <c r="J1598" s="82"/>
      <c r="K1598" s="290">
        <f t="shared" si="135"/>
        <v>0</v>
      </c>
      <c r="L1598" s="291">
        <f t="shared" si="136"/>
        <v>0</v>
      </c>
      <c r="M1598" s="290">
        <f>IF(P1598="x",0,IF(I1598&lt;(INDEX(Lookup!$U$2:$U$10,MATCH($D$43,Lookup!$S$2:$S$10,0))),0,ROUND(((_xlfn.DAYS(I1598,H1598)+1)*J1598)/7,0)))</f>
        <v>0</v>
      </c>
      <c r="N1598" s="408">
        <f t="shared" si="137"/>
        <v>0</v>
      </c>
      <c r="O1598" s="332"/>
      <c r="P1598" s="409"/>
      <c r="R1598" s="457">
        <f t="shared" si="138"/>
        <v>0</v>
      </c>
      <c r="S1598" s="469">
        <f t="shared" si="139"/>
        <v>0</v>
      </c>
    </row>
    <row r="1599" spans="2:19" x14ac:dyDescent="0.35">
      <c r="B1599" s="80"/>
      <c r="C1599" s="119"/>
      <c r="D1599" s="119"/>
      <c r="E1599" s="84"/>
      <c r="F1599" s="119"/>
      <c r="G1599" s="120"/>
      <c r="H1599" s="41"/>
      <c r="I1599" s="41"/>
      <c r="J1599" s="82"/>
      <c r="K1599" s="290">
        <f t="shared" si="135"/>
        <v>0</v>
      </c>
      <c r="L1599" s="291">
        <f t="shared" si="136"/>
        <v>0</v>
      </c>
      <c r="M1599" s="290">
        <f>IF(P1599="x",0,IF(I1599&lt;(INDEX(Lookup!$U$2:$U$10,MATCH($D$43,Lookup!$S$2:$S$10,0))),0,ROUND(((_xlfn.DAYS(I1599,H1599)+1)*J1599)/7,0)))</f>
        <v>0</v>
      </c>
      <c r="N1599" s="408">
        <f t="shared" si="137"/>
        <v>0</v>
      </c>
      <c r="O1599" s="332"/>
      <c r="P1599" s="409"/>
      <c r="R1599" s="457">
        <f t="shared" si="138"/>
        <v>0</v>
      </c>
      <c r="S1599" s="469">
        <f t="shared" si="139"/>
        <v>0</v>
      </c>
    </row>
    <row r="1600" spans="2:19" x14ac:dyDescent="0.35">
      <c r="B1600" s="80"/>
      <c r="C1600" s="119"/>
      <c r="D1600" s="119"/>
      <c r="E1600" s="84"/>
      <c r="F1600" s="119"/>
      <c r="G1600" s="120"/>
      <c r="H1600" s="41"/>
      <c r="I1600" s="41"/>
      <c r="J1600" s="82"/>
      <c r="K1600" s="290">
        <f t="shared" si="135"/>
        <v>0</v>
      </c>
      <c r="L1600" s="291">
        <f t="shared" si="136"/>
        <v>0</v>
      </c>
      <c r="M1600" s="290">
        <f>IF(P1600="x",0,IF(I1600&lt;(INDEX(Lookup!$U$2:$U$10,MATCH($D$43,Lookup!$S$2:$S$10,0))),0,ROUND(((_xlfn.DAYS(I1600,H1600)+1)*J1600)/7,0)))</f>
        <v>0</v>
      </c>
      <c r="N1600" s="408">
        <f t="shared" si="137"/>
        <v>0</v>
      </c>
      <c r="O1600" s="332"/>
      <c r="P1600" s="409"/>
      <c r="R1600" s="457">
        <f t="shared" si="138"/>
        <v>0</v>
      </c>
      <c r="S1600" s="469">
        <f t="shared" si="139"/>
        <v>0</v>
      </c>
    </row>
    <row r="1601" spans="2:19" x14ac:dyDescent="0.35">
      <c r="B1601" s="80"/>
      <c r="C1601" s="119"/>
      <c r="D1601" s="119"/>
      <c r="E1601" s="84"/>
      <c r="F1601" s="119"/>
      <c r="G1601" s="120"/>
      <c r="H1601" s="41"/>
      <c r="I1601" s="41"/>
      <c r="J1601" s="82"/>
      <c r="K1601" s="290">
        <f t="shared" si="135"/>
        <v>0</v>
      </c>
      <c r="L1601" s="291">
        <f t="shared" si="136"/>
        <v>0</v>
      </c>
      <c r="M1601" s="290">
        <f>IF(P1601="x",0,IF(I1601&lt;(INDEX(Lookup!$U$2:$U$10,MATCH($D$43,Lookup!$S$2:$S$10,0))),0,ROUND(((_xlfn.DAYS(I1601,H1601)+1)*J1601)/7,0)))</f>
        <v>0</v>
      </c>
      <c r="N1601" s="408">
        <f t="shared" si="137"/>
        <v>0</v>
      </c>
      <c r="O1601" s="332"/>
      <c r="P1601" s="409"/>
      <c r="R1601" s="457">
        <f t="shared" si="138"/>
        <v>0</v>
      </c>
      <c r="S1601" s="469">
        <f t="shared" si="139"/>
        <v>0</v>
      </c>
    </row>
    <row r="1602" spans="2:19" x14ac:dyDescent="0.35">
      <c r="B1602" s="80"/>
      <c r="C1602" s="119"/>
      <c r="D1602" s="119"/>
      <c r="E1602" s="84"/>
      <c r="F1602" s="119"/>
      <c r="G1602" s="120"/>
      <c r="H1602" s="41"/>
      <c r="I1602" s="41"/>
      <c r="J1602" s="82"/>
      <c r="K1602" s="290">
        <f t="shared" si="135"/>
        <v>0</v>
      </c>
      <c r="L1602" s="291">
        <f t="shared" si="136"/>
        <v>0</v>
      </c>
      <c r="M1602" s="290">
        <f>IF(P1602="x",0,IF(I1602&lt;(INDEX(Lookup!$U$2:$U$10,MATCH($D$43,Lookup!$S$2:$S$10,0))),0,ROUND(((_xlfn.DAYS(I1602,H1602)+1)*J1602)/7,0)))</f>
        <v>0</v>
      </c>
      <c r="N1602" s="408">
        <f t="shared" si="137"/>
        <v>0</v>
      </c>
      <c r="O1602" s="332"/>
      <c r="P1602" s="409"/>
      <c r="R1602" s="457">
        <f t="shared" si="138"/>
        <v>0</v>
      </c>
      <c r="S1602" s="469">
        <f t="shared" si="139"/>
        <v>0</v>
      </c>
    </row>
    <row r="1603" spans="2:19" x14ac:dyDescent="0.35">
      <c r="B1603" s="80"/>
      <c r="C1603" s="119"/>
      <c r="D1603" s="119"/>
      <c r="E1603" s="84"/>
      <c r="F1603" s="119"/>
      <c r="G1603" s="120"/>
      <c r="H1603" s="41"/>
      <c r="I1603" s="41"/>
      <c r="J1603" s="82"/>
      <c r="K1603" s="290">
        <f t="shared" si="135"/>
        <v>0</v>
      </c>
      <c r="L1603" s="291">
        <f t="shared" si="136"/>
        <v>0</v>
      </c>
      <c r="M1603" s="290">
        <f>IF(P1603="x",0,IF(I1603&lt;(INDEX(Lookup!$U$2:$U$10,MATCH($D$43,Lookup!$S$2:$S$10,0))),0,ROUND(((_xlfn.DAYS(I1603,H1603)+1)*J1603)/7,0)))</f>
        <v>0</v>
      </c>
      <c r="N1603" s="408">
        <f t="shared" si="137"/>
        <v>0</v>
      </c>
      <c r="O1603" s="332"/>
      <c r="P1603" s="409"/>
      <c r="R1603" s="457">
        <f t="shared" si="138"/>
        <v>0</v>
      </c>
      <c r="S1603" s="469">
        <f t="shared" si="139"/>
        <v>0</v>
      </c>
    </row>
    <row r="1604" spans="2:19" x14ac:dyDescent="0.35">
      <c r="B1604" s="80"/>
      <c r="C1604" s="119"/>
      <c r="D1604" s="119"/>
      <c r="E1604" s="84"/>
      <c r="F1604" s="119"/>
      <c r="G1604" s="120"/>
      <c r="H1604" s="41"/>
      <c r="I1604" s="41"/>
      <c r="J1604" s="82"/>
      <c r="K1604" s="290">
        <f t="shared" si="135"/>
        <v>0</v>
      </c>
      <c r="L1604" s="291">
        <f t="shared" si="136"/>
        <v>0</v>
      </c>
      <c r="M1604" s="290">
        <f>IF(P1604="x",0,IF(I1604&lt;(INDEX(Lookup!$U$2:$U$10,MATCH($D$43,Lookup!$S$2:$S$10,0))),0,ROUND(((_xlfn.DAYS(I1604,H1604)+1)*J1604)/7,0)))</f>
        <v>0</v>
      </c>
      <c r="N1604" s="408">
        <f t="shared" si="137"/>
        <v>0</v>
      </c>
      <c r="O1604" s="332"/>
      <c r="P1604" s="409"/>
      <c r="R1604" s="457">
        <f t="shared" si="138"/>
        <v>0</v>
      </c>
      <c r="S1604" s="469">
        <f t="shared" si="139"/>
        <v>0</v>
      </c>
    </row>
    <row r="1605" spans="2:19" x14ac:dyDescent="0.35">
      <c r="B1605" s="80"/>
      <c r="C1605" s="119"/>
      <c r="D1605" s="119"/>
      <c r="E1605" s="84"/>
      <c r="F1605" s="119"/>
      <c r="G1605" s="120"/>
      <c r="H1605" s="41"/>
      <c r="I1605" s="41"/>
      <c r="J1605" s="82"/>
      <c r="K1605" s="290">
        <f t="shared" si="135"/>
        <v>0</v>
      </c>
      <c r="L1605" s="291">
        <f t="shared" si="136"/>
        <v>0</v>
      </c>
      <c r="M1605" s="290">
        <f>IF(P1605="x",0,IF(I1605&lt;(INDEX(Lookup!$U$2:$U$10,MATCH($D$43,Lookup!$S$2:$S$10,0))),0,ROUND(((_xlfn.DAYS(I1605,H1605)+1)*J1605)/7,0)))</f>
        <v>0</v>
      </c>
      <c r="N1605" s="408">
        <f t="shared" si="137"/>
        <v>0</v>
      </c>
      <c r="O1605" s="332"/>
      <c r="P1605" s="409"/>
      <c r="R1605" s="457">
        <f t="shared" si="138"/>
        <v>0</v>
      </c>
      <c r="S1605" s="469">
        <f t="shared" si="139"/>
        <v>0</v>
      </c>
    </row>
    <row r="1606" spans="2:19" x14ac:dyDescent="0.35">
      <c r="B1606" s="80"/>
      <c r="C1606" s="119"/>
      <c r="D1606" s="119"/>
      <c r="E1606" s="84"/>
      <c r="F1606" s="119"/>
      <c r="G1606" s="120"/>
      <c r="H1606" s="41"/>
      <c r="I1606" s="41"/>
      <c r="J1606" s="82"/>
      <c r="K1606" s="290">
        <f t="shared" si="135"/>
        <v>0</v>
      </c>
      <c r="L1606" s="291">
        <f t="shared" si="136"/>
        <v>0</v>
      </c>
      <c r="M1606" s="290">
        <f>IF(P1606="x",0,IF(I1606&lt;(INDEX(Lookup!$U$2:$U$10,MATCH($D$43,Lookup!$S$2:$S$10,0))),0,ROUND(((_xlfn.DAYS(I1606,H1606)+1)*J1606)/7,0)))</f>
        <v>0</v>
      </c>
      <c r="N1606" s="408">
        <f t="shared" si="137"/>
        <v>0</v>
      </c>
      <c r="O1606" s="332"/>
      <c r="P1606" s="409"/>
      <c r="R1606" s="457">
        <f t="shared" si="138"/>
        <v>0</v>
      </c>
      <c r="S1606" s="469">
        <f t="shared" si="139"/>
        <v>0</v>
      </c>
    </row>
    <row r="1607" spans="2:19" x14ac:dyDescent="0.35">
      <c r="B1607" s="80"/>
      <c r="C1607" s="119"/>
      <c r="D1607" s="119"/>
      <c r="E1607" s="84"/>
      <c r="F1607" s="119"/>
      <c r="G1607" s="120"/>
      <c r="H1607" s="41"/>
      <c r="I1607" s="41"/>
      <c r="J1607" s="82"/>
      <c r="K1607" s="290">
        <f t="shared" si="135"/>
        <v>0</v>
      </c>
      <c r="L1607" s="291">
        <f t="shared" si="136"/>
        <v>0</v>
      </c>
      <c r="M1607" s="290">
        <f>IF(P1607="x",0,IF(I1607&lt;(INDEX(Lookup!$U$2:$U$10,MATCH($D$43,Lookup!$S$2:$S$10,0))),0,ROUND(((_xlfn.DAYS(I1607,H1607)+1)*J1607)/7,0)))</f>
        <v>0</v>
      </c>
      <c r="N1607" s="408">
        <f t="shared" si="137"/>
        <v>0</v>
      </c>
      <c r="O1607" s="332"/>
      <c r="P1607" s="409"/>
      <c r="R1607" s="457">
        <f t="shared" si="138"/>
        <v>0</v>
      </c>
      <c r="S1607" s="469">
        <f t="shared" si="139"/>
        <v>0</v>
      </c>
    </row>
    <row r="1608" spans="2:19" x14ac:dyDescent="0.35">
      <c r="B1608" s="80"/>
      <c r="C1608" s="119"/>
      <c r="D1608" s="119"/>
      <c r="E1608" s="84"/>
      <c r="F1608" s="119"/>
      <c r="G1608" s="120"/>
      <c r="H1608" s="41"/>
      <c r="I1608" s="41"/>
      <c r="J1608" s="82"/>
      <c r="K1608" s="290">
        <f t="shared" si="135"/>
        <v>0</v>
      </c>
      <c r="L1608" s="291">
        <f t="shared" si="136"/>
        <v>0</v>
      </c>
      <c r="M1608" s="290">
        <f>IF(P1608="x",0,IF(I1608&lt;(INDEX(Lookup!$U$2:$U$10,MATCH($D$43,Lookup!$S$2:$S$10,0))),0,ROUND(((_xlfn.DAYS(I1608,H1608)+1)*J1608)/7,0)))</f>
        <v>0</v>
      </c>
      <c r="N1608" s="408">
        <f t="shared" si="137"/>
        <v>0</v>
      </c>
      <c r="O1608" s="332"/>
      <c r="P1608" s="409"/>
      <c r="R1608" s="457">
        <f t="shared" si="138"/>
        <v>0</v>
      </c>
      <c r="S1608" s="469">
        <f t="shared" si="139"/>
        <v>0</v>
      </c>
    </row>
    <row r="1609" spans="2:19" x14ac:dyDescent="0.35">
      <c r="B1609" s="80"/>
      <c r="C1609" s="119"/>
      <c r="D1609" s="119"/>
      <c r="E1609" s="84"/>
      <c r="F1609" s="119"/>
      <c r="G1609" s="120"/>
      <c r="H1609" s="41"/>
      <c r="I1609" s="41"/>
      <c r="J1609" s="82"/>
      <c r="K1609" s="290">
        <f t="shared" si="135"/>
        <v>0</v>
      </c>
      <c r="L1609" s="291">
        <f t="shared" si="136"/>
        <v>0</v>
      </c>
      <c r="M1609" s="290">
        <f>IF(P1609="x",0,IF(I1609&lt;(INDEX(Lookup!$U$2:$U$10,MATCH($D$43,Lookup!$S$2:$S$10,0))),0,ROUND(((_xlfn.DAYS(I1609,H1609)+1)*J1609)/7,0)))</f>
        <v>0</v>
      </c>
      <c r="N1609" s="408">
        <f t="shared" si="137"/>
        <v>0</v>
      </c>
      <c r="O1609" s="332"/>
      <c r="P1609" s="409"/>
      <c r="R1609" s="457">
        <f t="shared" si="138"/>
        <v>0</v>
      </c>
      <c r="S1609" s="469">
        <f t="shared" si="139"/>
        <v>0</v>
      </c>
    </row>
    <row r="1610" spans="2:19" x14ac:dyDescent="0.35">
      <c r="B1610" s="80"/>
      <c r="C1610" s="119"/>
      <c r="D1610" s="119"/>
      <c r="E1610" s="84"/>
      <c r="F1610" s="119"/>
      <c r="G1610" s="120"/>
      <c r="H1610" s="41"/>
      <c r="I1610" s="41"/>
      <c r="J1610" s="82"/>
      <c r="K1610" s="290">
        <f t="shared" si="135"/>
        <v>0</v>
      </c>
      <c r="L1610" s="291">
        <f t="shared" si="136"/>
        <v>0</v>
      </c>
      <c r="M1610" s="290">
        <f>IF(P1610="x",0,IF(I1610&lt;(INDEX(Lookup!$U$2:$U$10,MATCH($D$43,Lookup!$S$2:$S$10,0))),0,ROUND(((_xlfn.DAYS(I1610,H1610)+1)*J1610)/7,0)))</f>
        <v>0</v>
      </c>
      <c r="N1610" s="408">
        <f t="shared" si="137"/>
        <v>0</v>
      </c>
      <c r="O1610" s="332"/>
      <c r="P1610" s="409"/>
      <c r="R1610" s="457">
        <f t="shared" si="138"/>
        <v>0</v>
      </c>
      <c r="S1610" s="469">
        <f t="shared" si="139"/>
        <v>0</v>
      </c>
    </row>
    <row r="1611" spans="2:19" x14ac:dyDescent="0.35">
      <c r="B1611" s="80"/>
      <c r="C1611" s="119"/>
      <c r="D1611" s="119"/>
      <c r="E1611" s="84"/>
      <c r="F1611" s="119"/>
      <c r="G1611" s="120"/>
      <c r="H1611" s="41"/>
      <c r="I1611" s="41"/>
      <c r="J1611" s="82"/>
      <c r="K1611" s="290">
        <f t="shared" si="135"/>
        <v>0</v>
      </c>
      <c r="L1611" s="291">
        <f t="shared" si="136"/>
        <v>0</v>
      </c>
      <c r="M1611" s="290">
        <f>IF(P1611="x",0,IF(I1611&lt;(INDEX(Lookup!$U$2:$U$10,MATCH($D$43,Lookup!$S$2:$S$10,0))),0,ROUND(((_xlfn.DAYS(I1611,H1611)+1)*J1611)/7,0)))</f>
        <v>0</v>
      </c>
      <c r="N1611" s="408">
        <f t="shared" si="137"/>
        <v>0</v>
      </c>
      <c r="O1611" s="332"/>
      <c r="P1611" s="409"/>
      <c r="R1611" s="457">
        <f t="shared" si="138"/>
        <v>0</v>
      </c>
      <c r="S1611" s="469">
        <f t="shared" si="139"/>
        <v>0</v>
      </c>
    </row>
    <row r="1612" spans="2:19" x14ac:dyDescent="0.35">
      <c r="B1612" s="80"/>
      <c r="C1612" s="119"/>
      <c r="D1612" s="119"/>
      <c r="E1612" s="84"/>
      <c r="F1612" s="119"/>
      <c r="G1612" s="120"/>
      <c r="H1612" s="41"/>
      <c r="I1612" s="41"/>
      <c r="J1612" s="82"/>
      <c r="K1612" s="290">
        <f t="shared" si="135"/>
        <v>0</v>
      </c>
      <c r="L1612" s="291">
        <f t="shared" si="136"/>
        <v>0</v>
      </c>
      <c r="M1612" s="290">
        <f>IF(P1612="x",0,IF(I1612&lt;(INDEX(Lookup!$U$2:$U$10,MATCH($D$43,Lookup!$S$2:$S$10,0))),0,ROUND(((_xlfn.DAYS(I1612,H1612)+1)*J1612)/7,0)))</f>
        <v>0</v>
      </c>
      <c r="N1612" s="408">
        <f t="shared" si="137"/>
        <v>0</v>
      </c>
      <c r="O1612" s="332"/>
      <c r="P1612" s="409"/>
      <c r="R1612" s="457">
        <f t="shared" si="138"/>
        <v>0</v>
      </c>
      <c r="S1612" s="469">
        <f t="shared" si="139"/>
        <v>0</v>
      </c>
    </row>
    <row r="1613" spans="2:19" x14ac:dyDescent="0.35">
      <c r="B1613" s="80"/>
      <c r="C1613" s="119"/>
      <c r="D1613" s="119"/>
      <c r="E1613" s="84"/>
      <c r="F1613" s="119"/>
      <c r="G1613" s="120"/>
      <c r="H1613" s="41"/>
      <c r="I1613" s="41"/>
      <c r="J1613" s="82"/>
      <c r="K1613" s="290">
        <f t="shared" si="135"/>
        <v>0</v>
      </c>
      <c r="L1613" s="291">
        <f t="shared" si="136"/>
        <v>0</v>
      </c>
      <c r="M1613" s="290">
        <f>IF(P1613="x",0,IF(I1613&lt;(INDEX(Lookup!$U$2:$U$10,MATCH($D$43,Lookup!$S$2:$S$10,0))),0,ROUND(((_xlfn.DAYS(I1613,H1613)+1)*J1613)/7,0)))</f>
        <v>0</v>
      </c>
      <c r="N1613" s="408">
        <f t="shared" si="137"/>
        <v>0</v>
      </c>
      <c r="O1613" s="332"/>
      <c r="P1613" s="409"/>
      <c r="R1613" s="457">
        <f t="shared" si="138"/>
        <v>0</v>
      </c>
      <c r="S1613" s="469">
        <f t="shared" si="139"/>
        <v>0</v>
      </c>
    </row>
    <row r="1614" spans="2:19" x14ac:dyDescent="0.35">
      <c r="B1614" s="80"/>
      <c r="C1614" s="119"/>
      <c r="D1614" s="119"/>
      <c r="E1614" s="84"/>
      <c r="F1614" s="119"/>
      <c r="G1614" s="120"/>
      <c r="H1614" s="41"/>
      <c r="I1614" s="41"/>
      <c r="J1614" s="82"/>
      <c r="K1614" s="290">
        <f t="shared" si="135"/>
        <v>0</v>
      </c>
      <c r="L1614" s="291">
        <f t="shared" si="136"/>
        <v>0</v>
      </c>
      <c r="M1614" s="290">
        <f>IF(P1614="x",0,IF(I1614&lt;(INDEX(Lookup!$U$2:$U$10,MATCH($D$43,Lookup!$S$2:$S$10,0))),0,ROUND(((_xlfn.DAYS(I1614,H1614)+1)*J1614)/7,0)))</f>
        <v>0</v>
      </c>
      <c r="N1614" s="408">
        <f t="shared" si="137"/>
        <v>0</v>
      </c>
      <c r="O1614" s="332"/>
      <c r="P1614" s="409"/>
      <c r="R1614" s="457">
        <f t="shared" si="138"/>
        <v>0</v>
      </c>
      <c r="S1614" s="469">
        <f t="shared" si="139"/>
        <v>0</v>
      </c>
    </row>
    <row r="1615" spans="2:19" x14ac:dyDescent="0.35">
      <c r="B1615" s="80"/>
      <c r="C1615" s="119"/>
      <c r="D1615" s="119"/>
      <c r="E1615" s="84"/>
      <c r="F1615" s="119"/>
      <c r="G1615" s="120"/>
      <c r="H1615" s="41"/>
      <c r="I1615" s="41"/>
      <c r="J1615" s="82"/>
      <c r="K1615" s="290">
        <f t="shared" si="135"/>
        <v>0</v>
      </c>
      <c r="L1615" s="291">
        <f t="shared" si="136"/>
        <v>0</v>
      </c>
      <c r="M1615" s="290">
        <f>IF(P1615="x",0,IF(I1615&lt;(INDEX(Lookup!$U$2:$U$10,MATCH($D$43,Lookup!$S$2:$S$10,0))),0,ROUND(((_xlfn.DAYS(I1615,H1615)+1)*J1615)/7,0)))</f>
        <v>0</v>
      </c>
      <c r="N1615" s="408">
        <f t="shared" si="137"/>
        <v>0</v>
      </c>
      <c r="O1615" s="332"/>
      <c r="P1615" s="409"/>
      <c r="R1615" s="457">
        <f t="shared" si="138"/>
        <v>0</v>
      </c>
      <c r="S1615" s="469">
        <f t="shared" si="139"/>
        <v>0</v>
      </c>
    </row>
    <row r="1616" spans="2:19" x14ac:dyDescent="0.35">
      <c r="B1616" s="80"/>
      <c r="C1616" s="119"/>
      <c r="D1616" s="119"/>
      <c r="E1616" s="84"/>
      <c r="F1616" s="119"/>
      <c r="G1616" s="120"/>
      <c r="H1616" s="41"/>
      <c r="I1616" s="41"/>
      <c r="J1616" s="82"/>
      <c r="K1616" s="290">
        <f t="shared" si="135"/>
        <v>0</v>
      </c>
      <c r="L1616" s="291">
        <f t="shared" si="136"/>
        <v>0</v>
      </c>
      <c r="M1616" s="290">
        <f>IF(P1616="x",0,IF(I1616&lt;(INDEX(Lookup!$U$2:$U$10,MATCH($D$43,Lookup!$S$2:$S$10,0))),0,ROUND(((_xlfn.DAYS(I1616,H1616)+1)*J1616)/7,0)))</f>
        <v>0</v>
      </c>
      <c r="N1616" s="408">
        <f t="shared" si="137"/>
        <v>0</v>
      </c>
      <c r="O1616" s="332"/>
      <c r="P1616" s="409"/>
      <c r="R1616" s="457">
        <f t="shared" si="138"/>
        <v>0</v>
      </c>
      <c r="S1616" s="469">
        <f t="shared" si="139"/>
        <v>0</v>
      </c>
    </row>
    <row r="1617" spans="2:19" x14ac:dyDescent="0.35">
      <c r="B1617" s="80"/>
      <c r="C1617" s="119"/>
      <c r="D1617" s="119"/>
      <c r="E1617" s="84"/>
      <c r="F1617" s="119"/>
      <c r="G1617" s="120"/>
      <c r="H1617" s="41"/>
      <c r="I1617" s="41"/>
      <c r="J1617" s="82"/>
      <c r="K1617" s="290">
        <f t="shared" si="135"/>
        <v>0</v>
      </c>
      <c r="L1617" s="291">
        <f t="shared" si="136"/>
        <v>0</v>
      </c>
      <c r="M1617" s="290">
        <f>IF(P1617="x",0,IF(I1617&lt;(INDEX(Lookup!$U$2:$U$10,MATCH($D$43,Lookup!$S$2:$S$10,0))),0,ROUND(((_xlfn.DAYS(I1617,H1617)+1)*J1617)/7,0)))</f>
        <v>0</v>
      </c>
      <c r="N1617" s="408">
        <f t="shared" si="137"/>
        <v>0</v>
      </c>
      <c r="O1617" s="332"/>
      <c r="P1617" s="409"/>
      <c r="R1617" s="457">
        <f t="shared" si="138"/>
        <v>0</v>
      </c>
      <c r="S1617" s="469">
        <f t="shared" si="139"/>
        <v>0</v>
      </c>
    </row>
    <row r="1618" spans="2:19" x14ac:dyDescent="0.35">
      <c r="B1618" s="80"/>
      <c r="C1618" s="119"/>
      <c r="D1618" s="119"/>
      <c r="E1618" s="84"/>
      <c r="F1618" s="119"/>
      <c r="G1618" s="120"/>
      <c r="H1618" s="41"/>
      <c r="I1618" s="41"/>
      <c r="J1618" s="82"/>
      <c r="K1618" s="290">
        <f t="shared" si="135"/>
        <v>0</v>
      </c>
      <c r="L1618" s="291">
        <f t="shared" si="136"/>
        <v>0</v>
      </c>
      <c r="M1618" s="290">
        <f>IF(P1618="x",0,IF(I1618&lt;(INDEX(Lookup!$U$2:$U$10,MATCH($D$43,Lookup!$S$2:$S$10,0))),0,ROUND(((_xlfn.DAYS(I1618,H1618)+1)*J1618)/7,0)))</f>
        <v>0</v>
      </c>
      <c r="N1618" s="408">
        <f t="shared" si="137"/>
        <v>0</v>
      </c>
      <c r="O1618" s="332"/>
      <c r="P1618" s="409"/>
      <c r="R1618" s="457">
        <f t="shared" si="138"/>
        <v>0</v>
      </c>
      <c r="S1618" s="469">
        <f t="shared" si="139"/>
        <v>0</v>
      </c>
    </row>
    <row r="1619" spans="2:19" x14ac:dyDescent="0.35">
      <c r="B1619" s="80"/>
      <c r="C1619" s="119"/>
      <c r="D1619" s="119"/>
      <c r="E1619" s="84"/>
      <c r="F1619" s="119"/>
      <c r="G1619" s="120"/>
      <c r="H1619" s="41"/>
      <c r="I1619" s="41"/>
      <c r="J1619" s="82"/>
      <c r="K1619" s="290">
        <f t="shared" si="135"/>
        <v>0</v>
      </c>
      <c r="L1619" s="291">
        <f t="shared" si="136"/>
        <v>0</v>
      </c>
      <c r="M1619" s="290">
        <f>IF(P1619="x",0,IF(I1619&lt;(INDEX(Lookup!$U$2:$U$10,MATCH($D$43,Lookup!$S$2:$S$10,0))),0,ROUND(((_xlfn.DAYS(I1619,H1619)+1)*J1619)/7,0)))</f>
        <v>0</v>
      </c>
      <c r="N1619" s="408">
        <f t="shared" si="137"/>
        <v>0</v>
      </c>
      <c r="O1619" s="332"/>
      <c r="P1619" s="409"/>
      <c r="R1619" s="457">
        <f t="shared" si="138"/>
        <v>0</v>
      </c>
      <c r="S1619" s="469">
        <f t="shared" si="139"/>
        <v>0</v>
      </c>
    </row>
    <row r="1620" spans="2:19" x14ac:dyDescent="0.35">
      <c r="B1620" s="80"/>
      <c r="C1620" s="119"/>
      <c r="D1620" s="119"/>
      <c r="E1620" s="84"/>
      <c r="F1620" s="119"/>
      <c r="G1620" s="120"/>
      <c r="H1620" s="41"/>
      <c r="I1620" s="41"/>
      <c r="J1620" s="82"/>
      <c r="K1620" s="290">
        <f t="shared" si="135"/>
        <v>0</v>
      </c>
      <c r="L1620" s="291">
        <f t="shared" si="136"/>
        <v>0</v>
      </c>
      <c r="M1620" s="290">
        <f>IF(P1620="x",0,IF(I1620&lt;(INDEX(Lookup!$U$2:$U$10,MATCH($D$43,Lookup!$S$2:$S$10,0))),0,ROUND(((_xlfn.DAYS(I1620,H1620)+1)*J1620)/7,0)))</f>
        <v>0</v>
      </c>
      <c r="N1620" s="408">
        <f t="shared" si="137"/>
        <v>0</v>
      </c>
      <c r="O1620" s="332"/>
      <c r="P1620" s="409"/>
      <c r="R1620" s="457">
        <f t="shared" si="138"/>
        <v>0</v>
      </c>
      <c r="S1620" s="469">
        <f t="shared" si="139"/>
        <v>0</v>
      </c>
    </row>
    <row r="1621" spans="2:19" x14ac:dyDescent="0.35">
      <c r="B1621" s="80"/>
      <c r="C1621" s="119"/>
      <c r="D1621" s="119"/>
      <c r="E1621" s="84"/>
      <c r="F1621" s="119"/>
      <c r="G1621" s="120"/>
      <c r="H1621" s="41"/>
      <c r="I1621" s="41"/>
      <c r="J1621" s="82"/>
      <c r="K1621" s="290">
        <f t="shared" si="135"/>
        <v>0</v>
      </c>
      <c r="L1621" s="291">
        <f t="shared" si="136"/>
        <v>0</v>
      </c>
      <c r="M1621" s="290">
        <f>IF(P1621="x",0,IF(I1621&lt;(INDEX(Lookup!$U$2:$U$10,MATCH($D$43,Lookup!$S$2:$S$10,0))),0,ROUND(((_xlfn.DAYS(I1621,H1621)+1)*J1621)/7,0)))</f>
        <v>0</v>
      </c>
      <c r="N1621" s="408">
        <f t="shared" si="137"/>
        <v>0</v>
      </c>
      <c r="O1621" s="332"/>
      <c r="P1621" s="409"/>
      <c r="R1621" s="457">
        <f t="shared" si="138"/>
        <v>0</v>
      </c>
      <c r="S1621" s="469">
        <f t="shared" si="139"/>
        <v>0</v>
      </c>
    </row>
    <row r="1622" spans="2:19" x14ac:dyDescent="0.35">
      <c r="B1622" s="80"/>
      <c r="C1622" s="119"/>
      <c r="D1622" s="119"/>
      <c r="E1622" s="84"/>
      <c r="F1622" s="119"/>
      <c r="G1622" s="120"/>
      <c r="H1622" s="41"/>
      <c r="I1622" s="41"/>
      <c r="J1622" s="82"/>
      <c r="K1622" s="290">
        <f t="shared" si="135"/>
        <v>0</v>
      </c>
      <c r="L1622" s="291">
        <f t="shared" si="136"/>
        <v>0</v>
      </c>
      <c r="M1622" s="290">
        <f>IF(P1622="x",0,IF(I1622&lt;(INDEX(Lookup!$U$2:$U$10,MATCH($D$43,Lookup!$S$2:$S$10,0))),0,ROUND(((_xlfn.DAYS(I1622,H1622)+1)*J1622)/7,0)))</f>
        <v>0</v>
      </c>
      <c r="N1622" s="408">
        <f t="shared" si="137"/>
        <v>0</v>
      </c>
      <c r="O1622" s="332"/>
      <c r="P1622" s="409"/>
      <c r="R1622" s="457">
        <f t="shared" si="138"/>
        <v>0</v>
      </c>
      <c r="S1622" s="469">
        <f t="shared" si="139"/>
        <v>0</v>
      </c>
    </row>
    <row r="1623" spans="2:19" x14ac:dyDescent="0.35">
      <c r="B1623" s="80"/>
      <c r="C1623" s="119"/>
      <c r="D1623" s="119"/>
      <c r="E1623" s="84"/>
      <c r="F1623" s="119"/>
      <c r="G1623" s="120"/>
      <c r="H1623" s="41"/>
      <c r="I1623" s="41"/>
      <c r="J1623" s="82"/>
      <c r="K1623" s="290">
        <f t="shared" si="135"/>
        <v>0</v>
      </c>
      <c r="L1623" s="291">
        <f t="shared" si="136"/>
        <v>0</v>
      </c>
      <c r="M1623" s="290">
        <f>IF(P1623="x",0,IF(I1623&lt;(INDEX(Lookup!$U$2:$U$10,MATCH($D$43,Lookup!$S$2:$S$10,0))),0,ROUND(((_xlfn.DAYS(I1623,H1623)+1)*J1623)/7,0)))</f>
        <v>0</v>
      </c>
      <c r="N1623" s="408">
        <f t="shared" si="137"/>
        <v>0</v>
      </c>
      <c r="O1623" s="332"/>
      <c r="P1623" s="409"/>
      <c r="R1623" s="457">
        <f t="shared" si="138"/>
        <v>0</v>
      </c>
      <c r="S1623" s="469">
        <f t="shared" si="139"/>
        <v>0</v>
      </c>
    </row>
    <row r="1624" spans="2:19" x14ac:dyDescent="0.35">
      <c r="B1624" s="80"/>
      <c r="C1624" s="119"/>
      <c r="D1624" s="119"/>
      <c r="E1624" s="84"/>
      <c r="F1624" s="119"/>
      <c r="G1624" s="120"/>
      <c r="H1624" s="41"/>
      <c r="I1624" s="41"/>
      <c r="J1624" s="82"/>
      <c r="K1624" s="290">
        <f t="shared" si="135"/>
        <v>0</v>
      </c>
      <c r="L1624" s="291">
        <f t="shared" si="136"/>
        <v>0</v>
      </c>
      <c r="M1624" s="290">
        <f>IF(P1624="x",0,IF(I1624&lt;(INDEX(Lookup!$U$2:$U$10,MATCH($D$43,Lookup!$S$2:$S$10,0))),0,ROUND(((_xlfn.DAYS(I1624,H1624)+1)*J1624)/7,0)))</f>
        <v>0</v>
      </c>
      <c r="N1624" s="408">
        <f t="shared" si="137"/>
        <v>0</v>
      </c>
      <c r="O1624" s="332"/>
      <c r="P1624" s="409"/>
      <c r="R1624" s="457">
        <f t="shared" si="138"/>
        <v>0</v>
      </c>
      <c r="S1624" s="469">
        <f t="shared" si="139"/>
        <v>0</v>
      </c>
    </row>
    <row r="1625" spans="2:19" x14ac:dyDescent="0.35">
      <c r="B1625" s="80"/>
      <c r="C1625" s="119"/>
      <c r="D1625" s="119"/>
      <c r="E1625" s="84"/>
      <c r="F1625" s="119"/>
      <c r="G1625" s="120"/>
      <c r="H1625" s="41"/>
      <c r="I1625" s="41"/>
      <c r="J1625" s="82"/>
      <c r="K1625" s="290">
        <f t="shared" si="135"/>
        <v>0</v>
      </c>
      <c r="L1625" s="291">
        <f t="shared" si="136"/>
        <v>0</v>
      </c>
      <c r="M1625" s="290">
        <f>IF(P1625="x",0,IF(I1625&lt;(INDEX(Lookup!$U$2:$U$10,MATCH($D$43,Lookup!$S$2:$S$10,0))),0,ROUND(((_xlfn.DAYS(I1625,H1625)+1)*J1625)/7,0)))</f>
        <v>0</v>
      </c>
      <c r="N1625" s="408">
        <f t="shared" si="137"/>
        <v>0</v>
      </c>
      <c r="O1625" s="332"/>
      <c r="P1625" s="409"/>
      <c r="R1625" s="457">
        <f t="shared" si="138"/>
        <v>0</v>
      </c>
      <c r="S1625" s="469">
        <f t="shared" si="139"/>
        <v>0</v>
      </c>
    </row>
    <row r="1626" spans="2:19" x14ac:dyDescent="0.35">
      <c r="B1626" s="80"/>
      <c r="C1626" s="119"/>
      <c r="D1626" s="119"/>
      <c r="E1626" s="84"/>
      <c r="F1626" s="119"/>
      <c r="G1626" s="120"/>
      <c r="H1626" s="41"/>
      <c r="I1626" s="41"/>
      <c r="J1626" s="82"/>
      <c r="K1626" s="290">
        <f t="shared" si="135"/>
        <v>0</v>
      </c>
      <c r="L1626" s="291">
        <f t="shared" si="136"/>
        <v>0</v>
      </c>
      <c r="M1626" s="290">
        <f>IF(P1626="x",0,IF(I1626&lt;(INDEX(Lookup!$U$2:$U$10,MATCH($D$43,Lookup!$S$2:$S$10,0))),0,ROUND(((_xlfn.DAYS(I1626,H1626)+1)*J1626)/7,0)))</f>
        <v>0</v>
      </c>
      <c r="N1626" s="408">
        <f t="shared" si="137"/>
        <v>0</v>
      </c>
      <c r="O1626" s="332"/>
      <c r="P1626" s="409"/>
      <c r="R1626" s="457">
        <f t="shared" si="138"/>
        <v>0</v>
      </c>
      <c r="S1626" s="469">
        <f t="shared" si="139"/>
        <v>0</v>
      </c>
    </row>
    <row r="1627" spans="2:19" x14ac:dyDescent="0.35">
      <c r="B1627" s="80"/>
      <c r="C1627" s="119"/>
      <c r="D1627" s="119"/>
      <c r="E1627" s="84"/>
      <c r="F1627" s="119"/>
      <c r="G1627" s="120"/>
      <c r="H1627" s="41"/>
      <c r="I1627" s="41"/>
      <c r="J1627" s="82"/>
      <c r="K1627" s="290">
        <f t="shared" si="135"/>
        <v>0</v>
      </c>
      <c r="L1627" s="291">
        <f t="shared" si="136"/>
        <v>0</v>
      </c>
      <c r="M1627" s="290">
        <f>IF(P1627="x",0,IF(I1627&lt;(INDEX(Lookup!$U$2:$U$10,MATCH($D$43,Lookup!$S$2:$S$10,0))),0,ROUND(((_xlfn.DAYS(I1627,H1627)+1)*J1627)/7,0)))</f>
        <v>0</v>
      </c>
      <c r="N1627" s="408">
        <f t="shared" si="137"/>
        <v>0</v>
      </c>
      <c r="O1627" s="332"/>
      <c r="P1627" s="409"/>
      <c r="R1627" s="457">
        <f t="shared" si="138"/>
        <v>0</v>
      </c>
      <c r="S1627" s="469">
        <f t="shared" si="139"/>
        <v>0</v>
      </c>
    </row>
    <row r="1628" spans="2:19" x14ac:dyDescent="0.35">
      <c r="B1628" s="80"/>
      <c r="C1628" s="119"/>
      <c r="D1628" s="119"/>
      <c r="E1628" s="84"/>
      <c r="F1628" s="119"/>
      <c r="G1628" s="120"/>
      <c r="H1628" s="41"/>
      <c r="I1628" s="41"/>
      <c r="J1628" s="82"/>
      <c r="K1628" s="290">
        <f t="shared" si="135"/>
        <v>0</v>
      </c>
      <c r="L1628" s="291">
        <f t="shared" si="136"/>
        <v>0</v>
      </c>
      <c r="M1628" s="290">
        <f>IF(P1628="x",0,IF(I1628&lt;(INDEX(Lookup!$U$2:$U$10,MATCH($D$43,Lookup!$S$2:$S$10,0))),0,ROUND(((_xlfn.DAYS(I1628,H1628)+1)*J1628)/7,0)))</f>
        <v>0</v>
      </c>
      <c r="N1628" s="408">
        <f t="shared" si="137"/>
        <v>0</v>
      </c>
      <c r="O1628" s="332"/>
      <c r="P1628" s="409"/>
      <c r="R1628" s="457">
        <f t="shared" si="138"/>
        <v>0</v>
      </c>
      <c r="S1628" s="469">
        <f t="shared" si="139"/>
        <v>0</v>
      </c>
    </row>
    <row r="1629" spans="2:19" x14ac:dyDescent="0.35">
      <c r="B1629" s="80"/>
      <c r="C1629" s="119"/>
      <c r="D1629" s="119"/>
      <c r="E1629" s="84"/>
      <c r="F1629" s="119"/>
      <c r="G1629" s="120"/>
      <c r="H1629" s="41"/>
      <c r="I1629" s="41"/>
      <c r="J1629" s="82"/>
      <c r="K1629" s="290">
        <f t="shared" si="135"/>
        <v>0</v>
      </c>
      <c r="L1629" s="291">
        <f t="shared" si="136"/>
        <v>0</v>
      </c>
      <c r="M1629" s="290">
        <f>IF(P1629="x",0,IF(I1629&lt;(INDEX(Lookup!$U$2:$U$10,MATCH($D$43,Lookup!$S$2:$S$10,0))),0,ROUND(((_xlfn.DAYS(I1629,H1629)+1)*J1629)/7,0)))</f>
        <v>0</v>
      </c>
      <c r="N1629" s="408">
        <f t="shared" si="137"/>
        <v>0</v>
      </c>
      <c r="O1629" s="332"/>
      <c r="P1629" s="409"/>
      <c r="R1629" s="457">
        <f t="shared" si="138"/>
        <v>0</v>
      </c>
      <c r="S1629" s="469">
        <f t="shared" si="139"/>
        <v>0</v>
      </c>
    </row>
    <row r="1630" spans="2:19" x14ac:dyDescent="0.35">
      <c r="B1630" s="80"/>
      <c r="C1630" s="119"/>
      <c r="D1630" s="119"/>
      <c r="E1630" s="84"/>
      <c r="F1630" s="119"/>
      <c r="G1630" s="120"/>
      <c r="H1630" s="41"/>
      <c r="I1630" s="41"/>
      <c r="J1630" s="82"/>
      <c r="K1630" s="290">
        <f t="shared" si="135"/>
        <v>0</v>
      </c>
      <c r="L1630" s="291">
        <f t="shared" si="136"/>
        <v>0</v>
      </c>
      <c r="M1630" s="290">
        <f>IF(P1630="x",0,IF(I1630&lt;(INDEX(Lookup!$U$2:$U$10,MATCH($D$43,Lookup!$S$2:$S$10,0))),0,ROUND(((_xlfn.DAYS(I1630,H1630)+1)*J1630)/7,0)))</f>
        <v>0</v>
      </c>
      <c r="N1630" s="408">
        <f t="shared" si="137"/>
        <v>0</v>
      </c>
      <c r="O1630" s="332"/>
      <c r="P1630" s="409"/>
      <c r="R1630" s="457">
        <f t="shared" si="138"/>
        <v>0</v>
      </c>
      <c r="S1630" s="469">
        <f t="shared" si="139"/>
        <v>0</v>
      </c>
    </row>
    <row r="1631" spans="2:19" x14ac:dyDescent="0.35">
      <c r="B1631" s="80"/>
      <c r="C1631" s="119"/>
      <c r="D1631" s="119"/>
      <c r="E1631" s="84"/>
      <c r="F1631" s="119"/>
      <c r="G1631" s="120"/>
      <c r="H1631" s="41"/>
      <c r="I1631" s="41"/>
      <c r="J1631" s="82"/>
      <c r="K1631" s="290">
        <f t="shared" si="135"/>
        <v>0</v>
      </c>
      <c r="L1631" s="291">
        <f t="shared" si="136"/>
        <v>0</v>
      </c>
      <c r="M1631" s="290">
        <f>IF(P1631="x",0,IF(I1631&lt;(INDEX(Lookup!$U$2:$U$10,MATCH($D$43,Lookup!$S$2:$S$10,0))),0,ROUND(((_xlfn.DAYS(I1631,H1631)+1)*J1631)/7,0)))</f>
        <v>0</v>
      </c>
      <c r="N1631" s="408">
        <f t="shared" si="137"/>
        <v>0</v>
      </c>
      <c r="O1631" s="332"/>
      <c r="P1631" s="409"/>
      <c r="R1631" s="457">
        <f t="shared" si="138"/>
        <v>0</v>
      </c>
      <c r="S1631" s="469">
        <f t="shared" si="139"/>
        <v>0</v>
      </c>
    </row>
    <row r="1632" spans="2:19" x14ac:dyDescent="0.35">
      <c r="B1632" s="80"/>
      <c r="C1632" s="119"/>
      <c r="D1632" s="119"/>
      <c r="E1632" s="84"/>
      <c r="F1632" s="119"/>
      <c r="G1632" s="120"/>
      <c r="H1632" s="41"/>
      <c r="I1632" s="41"/>
      <c r="J1632" s="82"/>
      <c r="K1632" s="290">
        <f t="shared" si="135"/>
        <v>0</v>
      </c>
      <c r="L1632" s="291">
        <f t="shared" si="136"/>
        <v>0</v>
      </c>
      <c r="M1632" s="290">
        <f>IF(P1632="x",0,IF(I1632&lt;(INDEX(Lookup!$U$2:$U$10,MATCH($D$43,Lookup!$S$2:$S$10,0))),0,ROUND(((_xlfn.DAYS(I1632,H1632)+1)*J1632)/7,0)))</f>
        <v>0</v>
      </c>
      <c r="N1632" s="408">
        <f t="shared" si="137"/>
        <v>0</v>
      </c>
      <c r="O1632" s="332"/>
      <c r="P1632" s="409"/>
      <c r="R1632" s="457">
        <f t="shared" si="138"/>
        <v>0</v>
      </c>
      <c r="S1632" s="469">
        <f t="shared" si="139"/>
        <v>0</v>
      </c>
    </row>
    <row r="1633" spans="2:19" x14ac:dyDescent="0.35">
      <c r="B1633" s="80"/>
      <c r="C1633" s="119"/>
      <c r="D1633" s="119"/>
      <c r="E1633" s="84"/>
      <c r="F1633" s="119"/>
      <c r="G1633" s="120"/>
      <c r="H1633" s="41"/>
      <c r="I1633" s="41"/>
      <c r="J1633" s="82"/>
      <c r="K1633" s="290">
        <f t="shared" si="135"/>
        <v>0</v>
      </c>
      <c r="L1633" s="291">
        <f t="shared" si="136"/>
        <v>0</v>
      </c>
      <c r="M1633" s="290">
        <f>IF(P1633="x",0,IF(I1633&lt;(INDEX(Lookup!$U$2:$U$10,MATCH($D$43,Lookup!$S$2:$S$10,0))),0,ROUND(((_xlfn.DAYS(I1633,H1633)+1)*J1633)/7,0)))</f>
        <v>0</v>
      </c>
      <c r="N1633" s="408">
        <f t="shared" si="137"/>
        <v>0</v>
      </c>
      <c r="O1633" s="332"/>
      <c r="P1633" s="409"/>
      <c r="R1633" s="457">
        <f t="shared" si="138"/>
        <v>0</v>
      </c>
      <c r="S1633" s="469">
        <f t="shared" si="139"/>
        <v>0</v>
      </c>
    </row>
    <row r="1634" spans="2:19" x14ac:dyDescent="0.35">
      <c r="B1634" s="80"/>
      <c r="C1634" s="119"/>
      <c r="D1634" s="119"/>
      <c r="E1634" s="84"/>
      <c r="F1634" s="119"/>
      <c r="G1634" s="120"/>
      <c r="H1634" s="41"/>
      <c r="I1634" s="41"/>
      <c r="J1634" s="82"/>
      <c r="K1634" s="290">
        <f t="shared" si="135"/>
        <v>0</v>
      </c>
      <c r="L1634" s="291">
        <f t="shared" si="136"/>
        <v>0</v>
      </c>
      <c r="M1634" s="290">
        <f>IF(P1634="x",0,IF(I1634&lt;(INDEX(Lookup!$U$2:$U$10,MATCH($D$43,Lookup!$S$2:$S$10,0))),0,ROUND(((_xlfn.DAYS(I1634,H1634)+1)*J1634)/7,0)))</f>
        <v>0</v>
      </c>
      <c r="N1634" s="408">
        <f t="shared" si="137"/>
        <v>0</v>
      </c>
      <c r="O1634" s="332"/>
      <c r="P1634" s="409"/>
      <c r="R1634" s="457">
        <f t="shared" si="138"/>
        <v>0</v>
      </c>
      <c r="S1634" s="469">
        <f t="shared" si="139"/>
        <v>0</v>
      </c>
    </row>
    <row r="1635" spans="2:19" x14ac:dyDescent="0.35">
      <c r="B1635" s="80"/>
      <c r="C1635" s="119"/>
      <c r="D1635" s="119"/>
      <c r="E1635" s="84"/>
      <c r="F1635" s="119"/>
      <c r="G1635" s="120"/>
      <c r="H1635" s="41"/>
      <c r="I1635" s="41"/>
      <c r="J1635" s="82"/>
      <c r="K1635" s="290">
        <f t="shared" si="135"/>
        <v>0</v>
      </c>
      <c r="L1635" s="291">
        <f t="shared" si="136"/>
        <v>0</v>
      </c>
      <c r="M1635" s="290">
        <f>IF(P1635="x",0,IF(I1635&lt;(INDEX(Lookup!$U$2:$U$10,MATCH($D$43,Lookup!$S$2:$S$10,0))),0,ROUND(((_xlfn.DAYS(I1635,H1635)+1)*J1635)/7,0)))</f>
        <v>0</v>
      </c>
      <c r="N1635" s="408">
        <f t="shared" si="137"/>
        <v>0</v>
      </c>
      <c r="O1635" s="332"/>
      <c r="P1635" s="409"/>
      <c r="R1635" s="457">
        <f t="shared" si="138"/>
        <v>0</v>
      </c>
      <c r="S1635" s="469">
        <f t="shared" si="139"/>
        <v>0</v>
      </c>
    </row>
    <row r="1636" spans="2:19" x14ac:dyDescent="0.35">
      <c r="B1636" s="80"/>
      <c r="C1636" s="119"/>
      <c r="D1636" s="119"/>
      <c r="E1636" s="84"/>
      <c r="F1636" s="119"/>
      <c r="G1636" s="120"/>
      <c r="H1636" s="41"/>
      <c r="I1636" s="41"/>
      <c r="J1636" s="82"/>
      <c r="K1636" s="290">
        <f t="shared" si="135"/>
        <v>0</v>
      </c>
      <c r="L1636" s="291">
        <f t="shared" si="136"/>
        <v>0</v>
      </c>
      <c r="M1636" s="290">
        <f>IF(P1636="x",0,IF(I1636&lt;(INDEX(Lookup!$U$2:$U$10,MATCH($D$43,Lookup!$S$2:$S$10,0))),0,ROUND(((_xlfn.DAYS(I1636,H1636)+1)*J1636)/7,0)))</f>
        <v>0</v>
      </c>
      <c r="N1636" s="408">
        <f t="shared" si="137"/>
        <v>0</v>
      </c>
      <c r="O1636" s="332"/>
      <c r="P1636" s="409"/>
      <c r="R1636" s="457">
        <f t="shared" si="138"/>
        <v>0</v>
      </c>
      <c r="S1636" s="469">
        <f t="shared" si="139"/>
        <v>0</v>
      </c>
    </row>
    <row r="1637" spans="2:19" x14ac:dyDescent="0.35">
      <c r="B1637" s="80"/>
      <c r="C1637" s="119"/>
      <c r="D1637" s="119"/>
      <c r="E1637" s="84"/>
      <c r="F1637" s="119"/>
      <c r="G1637" s="120"/>
      <c r="H1637" s="41"/>
      <c r="I1637" s="41"/>
      <c r="J1637" s="82"/>
      <c r="K1637" s="290">
        <f t="shared" si="135"/>
        <v>0</v>
      </c>
      <c r="L1637" s="291">
        <f t="shared" si="136"/>
        <v>0</v>
      </c>
      <c r="M1637" s="290">
        <f>IF(P1637="x",0,IF(I1637&lt;(INDEX(Lookup!$U$2:$U$10,MATCH($D$43,Lookup!$S$2:$S$10,0))),0,ROUND(((_xlfn.DAYS(I1637,H1637)+1)*J1637)/7,0)))</f>
        <v>0</v>
      </c>
      <c r="N1637" s="408">
        <f t="shared" si="137"/>
        <v>0</v>
      </c>
      <c r="O1637" s="332"/>
      <c r="P1637" s="409"/>
      <c r="R1637" s="457">
        <f t="shared" si="138"/>
        <v>0</v>
      </c>
      <c r="S1637" s="469">
        <f t="shared" si="139"/>
        <v>0</v>
      </c>
    </row>
    <row r="1638" spans="2:19" x14ac:dyDescent="0.35">
      <c r="B1638" s="80"/>
      <c r="C1638" s="119"/>
      <c r="D1638" s="119"/>
      <c r="E1638" s="84"/>
      <c r="F1638" s="119"/>
      <c r="G1638" s="120"/>
      <c r="H1638" s="41"/>
      <c r="I1638" s="41"/>
      <c r="J1638" s="82"/>
      <c r="K1638" s="290">
        <f t="shared" si="135"/>
        <v>0</v>
      </c>
      <c r="L1638" s="291">
        <f t="shared" si="136"/>
        <v>0</v>
      </c>
      <c r="M1638" s="290">
        <f>IF(P1638="x",0,IF(I1638&lt;(INDEX(Lookup!$U$2:$U$10,MATCH($D$43,Lookup!$S$2:$S$10,0))),0,ROUND(((_xlfn.DAYS(I1638,H1638)+1)*J1638)/7,0)))</f>
        <v>0</v>
      </c>
      <c r="N1638" s="408">
        <f t="shared" si="137"/>
        <v>0</v>
      </c>
      <c r="O1638" s="332"/>
      <c r="P1638" s="409"/>
      <c r="R1638" s="457">
        <f t="shared" si="138"/>
        <v>0</v>
      </c>
      <c r="S1638" s="469">
        <f t="shared" si="139"/>
        <v>0</v>
      </c>
    </row>
    <row r="1639" spans="2:19" x14ac:dyDescent="0.35">
      <c r="B1639" s="80"/>
      <c r="C1639" s="119"/>
      <c r="D1639" s="119"/>
      <c r="E1639" s="84"/>
      <c r="F1639" s="119"/>
      <c r="G1639" s="120"/>
      <c r="H1639" s="41"/>
      <c r="I1639" s="41"/>
      <c r="J1639" s="82"/>
      <c r="K1639" s="290">
        <f t="shared" si="135"/>
        <v>0</v>
      </c>
      <c r="L1639" s="291">
        <f t="shared" si="136"/>
        <v>0</v>
      </c>
      <c r="M1639" s="290">
        <f>IF(P1639="x",0,IF(I1639&lt;(INDEX(Lookup!$U$2:$U$10,MATCH($D$43,Lookup!$S$2:$S$10,0))),0,ROUND(((_xlfn.DAYS(I1639,H1639)+1)*J1639)/7,0)))</f>
        <v>0</v>
      </c>
      <c r="N1639" s="408">
        <f t="shared" si="137"/>
        <v>0</v>
      </c>
      <c r="O1639" s="332"/>
      <c r="P1639" s="409"/>
      <c r="R1639" s="457">
        <f t="shared" si="138"/>
        <v>0</v>
      </c>
      <c r="S1639" s="469">
        <f t="shared" si="139"/>
        <v>0</v>
      </c>
    </row>
    <row r="1640" spans="2:19" x14ac:dyDescent="0.35">
      <c r="B1640" s="80"/>
      <c r="C1640" s="119"/>
      <c r="D1640" s="119"/>
      <c r="E1640" s="84"/>
      <c r="F1640" s="119"/>
      <c r="G1640" s="120"/>
      <c r="H1640" s="41"/>
      <c r="I1640" s="41"/>
      <c r="J1640" s="82"/>
      <c r="K1640" s="290">
        <f t="shared" si="135"/>
        <v>0</v>
      </c>
      <c r="L1640" s="291">
        <f t="shared" si="136"/>
        <v>0</v>
      </c>
      <c r="M1640" s="290">
        <f>IF(P1640="x",0,IF(I1640&lt;(INDEX(Lookup!$U$2:$U$10,MATCH($D$43,Lookup!$S$2:$S$10,0))),0,ROUND(((_xlfn.DAYS(I1640,H1640)+1)*J1640)/7,0)))</f>
        <v>0</v>
      </c>
      <c r="N1640" s="408">
        <f t="shared" si="137"/>
        <v>0</v>
      </c>
      <c r="O1640" s="332"/>
      <c r="P1640" s="409"/>
      <c r="R1640" s="457">
        <f t="shared" si="138"/>
        <v>0</v>
      </c>
      <c r="S1640" s="469">
        <f t="shared" si="139"/>
        <v>0</v>
      </c>
    </row>
    <row r="1641" spans="2:19" x14ac:dyDescent="0.35">
      <c r="B1641" s="80"/>
      <c r="C1641" s="119"/>
      <c r="D1641" s="119"/>
      <c r="E1641" s="84"/>
      <c r="F1641" s="119"/>
      <c r="G1641" s="120"/>
      <c r="H1641" s="41"/>
      <c r="I1641" s="41"/>
      <c r="J1641" s="82"/>
      <c r="K1641" s="290">
        <f t="shared" si="135"/>
        <v>0</v>
      </c>
      <c r="L1641" s="291">
        <f t="shared" si="136"/>
        <v>0</v>
      </c>
      <c r="M1641" s="290">
        <f>IF(P1641="x",0,IF(I1641&lt;(INDEX(Lookup!$U$2:$U$10,MATCH($D$43,Lookup!$S$2:$S$10,0))),0,ROUND(((_xlfn.DAYS(I1641,H1641)+1)*J1641)/7,0)))</f>
        <v>0</v>
      </c>
      <c r="N1641" s="408">
        <f t="shared" si="137"/>
        <v>0</v>
      </c>
      <c r="O1641" s="332"/>
      <c r="P1641" s="409"/>
      <c r="R1641" s="457">
        <f t="shared" si="138"/>
        <v>0</v>
      </c>
      <c r="S1641" s="469">
        <f t="shared" si="139"/>
        <v>0</v>
      </c>
    </row>
    <row r="1642" spans="2:19" x14ac:dyDescent="0.35">
      <c r="B1642" s="80"/>
      <c r="C1642" s="119"/>
      <c r="D1642" s="119"/>
      <c r="E1642" s="84"/>
      <c r="F1642" s="119"/>
      <c r="G1642" s="120"/>
      <c r="H1642" s="41"/>
      <c r="I1642" s="41"/>
      <c r="J1642" s="82"/>
      <c r="K1642" s="290">
        <f t="shared" si="135"/>
        <v>0</v>
      </c>
      <c r="L1642" s="291">
        <f t="shared" si="136"/>
        <v>0</v>
      </c>
      <c r="M1642" s="290">
        <f>IF(P1642="x",0,IF(I1642&lt;(INDEX(Lookup!$U$2:$U$10,MATCH($D$43,Lookup!$S$2:$S$10,0))),0,ROUND(((_xlfn.DAYS(I1642,H1642)+1)*J1642)/7,0)))</f>
        <v>0</v>
      </c>
      <c r="N1642" s="408">
        <f t="shared" si="137"/>
        <v>0</v>
      </c>
      <c r="O1642" s="332"/>
      <c r="P1642" s="409"/>
      <c r="R1642" s="457">
        <f t="shared" si="138"/>
        <v>0</v>
      </c>
      <c r="S1642" s="469">
        <f t="shared" si="139"/>
        <v>0</v>
      </c>
    </row>
    <row r="1643" spans="2:19" x14ac:dyDescent="0.35">
      <c r="B1643" s="80"/>
      <c r="C1643" s="119"/>
      <c r="D1643" s="119"/>
      <c r="E1643" s="84"/>
      <c r="F1643" s="119"/>
      <c r="G1643" s="120"/>
      <c r="H1643" s="41"/>
      <c r="I1643" s="41"/>
      <c r="J1643" s="82"/>
      <c r="K1643" s="290">
        <f t="shared" si="135"/>
        <v>0</v>
      </c>
      <c r="L1643" s="291">
        <f t="shared" si="136"/>
        <v>0</v>
      </c>
      <c r="M1643" s="290">
        <f>IF(P1643="x",0,IF(I1643&lt;(INDEX(Lookup!$U$2:$U$10,MATCH($D$43,Lookup!$S$2:$S$10,0))),0,ROUND(((_xlfn.DAYS(I1643,H1643)+1)*J1643)/7,0)))</f>
        <v>0</v>
      </c>
      <c r="N1643" s="408">
        <f t="shared" si="137"/>
        <v>0</v>
      </c>
      <c r="O1643" s="332"/>
      <c r="P1643" s="409"/>
      <c r="R1643" s="457">
        <f t="shared" si="138"/>
        <v>0</v>
      </c>
      <c r="S1643" s="469">
        <f t="shared" si="139"/>
        <v>0</v>
      </c>
    </row>
    <row r="1644" spans="2:19" x14ac:dyDescent="0.35">
      <c r="B1644" s="80"/>
      <c r="C1644" s="119"/>
      <c r="D1644" s="119"/>
      <c r="E1644" s="84"/>
      <c r="F1644" s="119"/>
      <c r="G1644" s="120"/>
      <c r="H1644" s="41"/>
      <c r="I1644" s="41"/>
      <c r="J1644" s="82"/>
      <c r="K1644" s="290">
        <f t="shared" si="135"/>
        <v>0</v>
      </c>
      <c r="L1644" s="291">
        <f t="shared" si="136"/>
        <v>0</v>
      </c>
      <c r="M1644" s="290">
        <f>IF(P1644="x",0,IF(I1644&lt;(INDEX(Lookup!$U$2:$U$10,MATCH($D$43,Lookup!$S$2:$S$10,0))),0,ROUND(((_xlfn.DAYS(I1644,H1644)+1)*J1644)/7,0)))</f>
        <v>0</v>
      </c>
      <c r="N1644" s="408">
        <f t="shared" si="137"/>
        <v>0</v>
      </c>
      <c r="O1644" s="332"/>
      <c r="P1644" s="409"/>
      <c r="R1644" s="457">
        <f t="shared" si="138"/>
        <v>0</v>
      </c>
      <c r="S1644" s="469">
        <f t="shared" si="139"/>
        <v>0</v>
      </c>
    </row>
    <row r="1645" spans="2:19" x14ac:dyDescent="0.35">
      <c r="B1645" s="80"/>
      <c r="C1645" s="119"/>
      <c r="D1645" s="119"/>
      <c r="E1645" s="84"/>
      <c r="F1645" s="119"/>
      <c r="G1645" s="120"/>
      <c r="H1645" s="41"/>
      <c r="I1645" s="41"/>
      <c r="J1645" s="82"/>
      <c r="K1645" s="290">
        <f t="shared" si="135"/>
        <v>0</v>
      </c>
      <c r="L1645" s="291">
        <f t="shared" si="136"/>
        <v>0</v>
      </c>
      <c r="M1645" s="290">
        <f>IF(P1645="x",0,IF(I1645&lt;(INDEX(Lookup!$U$2:$U$10,MATCH($D$43,Lookup!$S$2:$S$10,0))),0,ROUND(((_xlfn.DAYS(I1645,H1645)+1)*J1645)/7,0)))</f>
        <v>0</v>
      </c>
      <c r="N1645" s="408">
        <f t="shared" si="137"/>
        <v>0</v>
      </c>
      <c r="O1645" s="332"/>
      <c r="P1645" s="409"/>
      <c r="R1645" s="457">
        <f t="shared" si="138"/>
        <v>0</v>
      </c>
      <c r="S1645" s="469">
        <f t="shared" si="139"/>
        <v>0</v>
      </c>
    </row>
    <row r="1646" spans="2:19" x14ac:dyDescent="0.35">
      <c r="B1646" s="80"/>
      <c r="C1646" s="119"/>
      <c r="D1646" s="119"/>
      <c r="E1646" s="84"/>
      <c r="F1646" s="119"/>
      <c r="G1646" s="120"/>
      <c r="H1646" s="41"/>
      <c r="I1646" s="41"/>
      <c r="J1646" s="82"/>
      <c r="K1646" s="290">
        <f t="shared" si="135"/>
        <v>0</v>
      </c>
      <c r="L1646" s="291">
        <f t="shared" si="136"/>
        <v>0</v>
      </c>
      <c r="M1646" s="290">
        <f>IF(P1646="x",0,IF(I1646&lt;(INDEX(Lookup!$U$2:$U$10,MATCH($D$43,Lookup!$S$2:$S$10,0))),0,ROUND(((_xlfn.DAYS(I1646,H1646)+1)*J1646)/7,0)))</f>
        <v>0</v>
      </c>
      <c r="N1646" s="408">
        <f t="shared" si="137"/>
        <v>0</v>
      </c>
      <c r="O1646" s="332"/>
      <c r="P1646" s="409"/>
      <c r="R1646" s="457">
        <f t="shared" si="138"/>
        <v>0</v>
      </c>
      <c r="S1646" s="469">
        <f t="shared" si="139"/>
        <v>0</v>
      </c>
    </row>
    <row r="1647" spans="2:19" x14ac:dyDescent="0.35">
      <c r="B1647" s="80"/>
      <c r="C1647" s="119"/>
      <c r="D1647" s="119"/>
      <c r="E1647" s="84"/>
      <c r="F1647" s="119"/>
      <c r="G1647" s="120"/>
      <c r="H1647" s="41"/>
      <c r="I1647" s="41"/>
      <c r="J1647" s="82"/>
      <c r="K1647" s="290">
        <f t="shared" ref="K1647:K1700" si="140">ROUND(((_xlfn.DAYS(I1647,H1647)+1)*J1647)/7,0)</f>
        <v>0</v>
      </c>
      <c r="L1647" s="291">
        <f t="shared" ref="L1647:L1700" si="141">K1647*$K$6</f>
        <v>0</v>
      </c>
      <c r="M1647" s="290">
        <f>IF(P1647="x",0,IF(I1647&lt;(INDEX(Lookup!$U$2:$U$10,MATCH($D$43,Lookup!$S$2:$S$10,0))),0,ROUND(((_xlfn.DAYS(I1647,H1647)+1)*J1647)/7,0)))</f>
        <v>0</v>
      </c>
      <c r="N1647" s="408">
        <f t="shared" ref="N1647:N1700" si="142">M1647*$K$6</f>
        <v>0</v>
      </c>
      <c r="O1647" s="332"/>
      <c r="P1647" s="409"/>
      <c r="R1647" s="457">
        <f t="shared" ref="R1647:R1700" si="143">L1647*$I$30</f>
        <v>0</v>
      </c>
      <c r="S1647" s="469">
        <f t="shared" ref="S1647:S1700" si="144">N1647*$I$40</f>
        <v>0</v>
      </c>
    </row>
    <row r="1648" spans="2:19" x14ac:dyDescent="0.35">
      <c r="B1648" s="80"/>
      <c r="C1648" s="119"/>
      <c r="D1648" s="119"/>
      <c r="E1648" s="84"/>
      <c r="F1648" s="119"/>
      <c r="G1648" s="120"/>
      <c r="H1648" s="41"/>
      <c r="I1648" s="41"/>
      <c r="J1648" s="82"/>
      <c r="K1648" s="290">
        <f t="shared" si="140"/>
        <v>0</v>
      </c>
      <c r="L1648" s="291">
        <f t="shared" si="141"/>
        <v>0</v>
      </c>
      <c r="M1648" s="290">
        <f>IF(P1648="x",0,IF(I1648&lt;(INDEX(Lookup!$U$2:$U$10,MATCH($D$43,Lookup!$S$2:$S$10,0))),0,ROUND(((_xlfn.DAYS(I1648,H1648)+1)*J1648)/7,0)))</f>
        <v>0</v>
      </c>
      <c r="N1648" s="408">
        <f t="shared" si="142"/>
        <v>0</v>
      </c>
      <c r="O1648" s="332"/>
      <c r="P1648" s="409"/>
      <c r="R1648" s="457">
        <f t="shared" si="143"/>
        <v>0</v>
      </c>
      <c r="S1648" s="469">
        <f t="shared" si="144"/>
        <v>0</v>
      </c>
    </row>
    <row r="1649" spans="2:19" x14ac:dyDescent="0.35">
      <c r="B1649" s="80"/>
      <c r="C1649" s="119"/>
      <c r="D1649" s="119"/>
      <c r="E1649" s="84"/>
      <c r="F1649" s="119"/>
      <c r="G1649" s="120"/>
      <c r="H1649" s="41"/>
      <c r="I1649" s="41"/>
      <c r="J1649" s="82"/>
      <c r="K1649" s="290">
        <f t="shared" si="140"/>
        <v>0</v>
      </c>
      <c r="L1649" s="291">
        <f t="shared" si="141"/>
        <v>0</v>
      </c>
      <c r="M1649" s="290">
        <f>IF(P1649="x",0,IF(I1649&lt;(INDEX(Lookup!$U$2:$U$10,MATCH($D$43,Lookup!$S$2:$S$10,0))),0,ROUND(((_xlfn.DAYS(I1649,H1649)+1)*J1649)/7,0)))</f>
        <v>0</v>
      </c>
      <c r="N1649" s="408">
        <f t="shared" si="142"/>
        <v>0</v>
      </c>
      <c r="O1649" s="332"/>
      <c r="P1649" s="409"/>
      <c r="R1649" s="457">
        <f t="shared" si="143"/>
        <v>0</v>
      </c>
      <c r="S1649" s="469">
        <f t="shared" si="144"/>
        <v>0</v>
      </c>
    </row>
    <row r="1650" spans="2:19" x14ac:dyDescent="0.35">
      <c r="B1650" s="80"/>
      <c r="C1650" s="119"/>
      <c r="D1650" s="119"/>
      <c r="E1650" s="84"/>
      <c r="F1650" s="119"/>
      <c r="G1650" s="120"/>
      <c r="H1650" s="41"/>
      <c r="I1650" s="41"/>
      <c r="J1650" s="82"/>
      <c r="K1650" s="290">
        <f t="shared" si="140"/>
        <v>0</v>
      </c>
      <c r="L1650" s="291">
        <f t="shared" si="141"/>
        <v>0</v>
      </c>
      <c r="M1650" s="290">
        <f>IF(P1650="x",0,IF(I1650&lt;(INDEX(Lookup!$U$2:$U$10,MATCH($D$43,Lookup!$S$2:$S$10,0))),0,ROUND(((_xlfn.DAYS(I1650,H1650)+1)*J1650)/7,0)))</f>
        <v>0</v>
      </c>
      <c r="N1650" s="408">
        <f t="shared" si="142"/>
        <v>0</v>
      </c>
      <c r="O1650" s="332"/>
      <c r="P1650" s="409"/>
      <c r="R1650" s="457">
        <f t="shared" si="143"/>
        <v>0</v>
      </c>
      <c r="S1650" s="469">
        <f t="shared" si="144"/>
        <v>0</v>
      </c>
    </row>
    <row r="1651" spans="2:19" x14ac:dyDescent="0.35">
      <c r="B1651" s="80"/>
      <c r="C1651" s="119"/>
      <c r="D1651" s="119"/>
      <c r="E1651" s="84"/>
      <c r="F1651" s="119"/>
      <c r="G1651" s="120"/>
      <c r="H1651" s="41"/>
      <c r="I1651" s="41"/>
      <c r="J1651" s="82"/>
      <c r="K1651" s="290">
        <f t="shared" si="140"/>
        <v>0</v>
      </c>
      <c r="L1651" s="291">
        <f t="shared" si="141"/>
        <v>0</v>
      </c>
      <c r="M1651" s="290">
        <f>IF(P1651="x",0,IF(I1651&lt;(INDEX(Lookup!$U$2:$U$10,MATCH($D$43,Lookup!$S$2:$S$10,0))),0,ROUND(((_xlfn.DAYS(I1651,H1651)+1)*J1651)/7,0)))</f>
        <v>0</v>
      </c>
      <c r="N1651" s="408">
        <f t="shared" si="142"/>
        <v>0</v>
      </c>
      <c r="O1651" s="332"/>
      <c r="P1651" s="409"/>
      <c r="R1651" s="457">
        <f t="shared" si="143"/>
        <v>0</v>
      </c>
      <c r="S1651" s="469">
        <f t="shared" si="144"/>
        <v>0</v>
      </c>
    </row>
    <row r="1652" spans="2:19" x14ac:dyDescent="0.35">
      <c r="B1652" s="80"/>
      <c r="C1652" s="119"/>
      <c r="D1652" s="119"/>
      <c r="E1652" s="84"/>
      <c r="F1652" s="119"/>
      <c r="G1652" s="120"/>
      <c r="H1652" s="41"/>
      <c r="I1652" s="41"/>
      <c r="J1652" s="82"/>
      <c r="K1652" s="290">
        <f t="shared" si="140"/>
        <v>0</v>
      </c>
      <c r="L1652" s="291">
        <f t="shared" si="141"/>
        <v>0</v>
      </c>
      <c r="M1652" s="290">
        <f>IF(P1652="x",0,IF(I1652&lt;(INDEX(Lookup!$U$2:$U$10,MATCH($D$43,Lookup!$S$2:$S$10,0))),0,ROUND(((_xlfn.DAYS(I1652,H1652)+1)*J1652)/7,0)))</f>
        <v>0</v>
      </c>
      <c r="N1652" s="408">
        <f t="shared" si="142"/>
        <v>0</v>
      </c>
      <c r="O1652" s="332"/>
      <c r="P1652" s="409"/>
      <c r="R1652" s="457">
        <f t="shared" si="143"/>
        <v>0</v>
      </c>
      <c r="S1652" s="469">
        <f t="shared" si="144"/>
        <v>0</v>
      </c>
    </row>
    <row r="1653" spans="2:19" x14ac:dyDescent="0.35">
      <c r="B1653" s="80"/>
      <c r="C1653" s="119"/>
      <c r="D1653" s="119"/>
      <c r="E1653" s="84"/>
      <c r="F1653" s="119"/>
      <c r="G1653" s="120"/>
      <c r="H1653" s="41"/>
      <c r="I1653" s="41"/>
      <c r="J1653" s="82"/>
      <c r="K1653" s="290">
        <f t="shared" si="140"/>
        <v>0</v>
      </c>
      <c r="L1653" s="291">
        <f t="shared" si="141"/>
        <v>0</v>
      </c>
      <c r="M1653" s="290">
        <f>IF(P1653="x",0,IF(I1653&lt;(INDEX(Lookup!$U$2:$U$10,MATCH($D$43,Lookup!$S$2:$S$10,0))),0,ROUND(((_xlfn.DAYS(I1653,H1653)+1)*J1653)/7,0)))</f>
        <v>0</v>
      </c>
      <c r="N1653" s="408">
        <f t="shared" si="142"/>
        <v>0</v>
      </c>
      <c r="O1653" s="332"/>
      <c r="P1653" s="409"/>
      <c r="R1653" s="457">
        <f t="shared" si="143"/>
        <v>0</v>
      </c>
      <c r="S1653" s="469">
        <f t="shared" si="144"/>
        <v>0</v>
      </c>
    </row>
    <row r="1654" spans="2:19" x14ac:dyDescent="0.35">
      <c r="B1654" s="80"/>
      <c r="C1654" s="119"/>
      <c r="D1654" s="119"/>
      <c r="E1654" s="84"/>
      <c r="F1654" s="119"/>
      <c r="G1654" s="120"/>
      <c r="H1654" s="41"/>
      <c r="I1654" s="41"/>
      <c r="J1654" s="82"/>
      <c r="K1654" s="290">
        <f t="shared" si="140"/>
        <v>0</v>
      </c>
      <c r="L1654" s="291">
        <f t="shared" si="141"/>
        <v>0</v>
      </c>
      <c r="M1654" s="290">
        <f>IF(P1654="x",0,IF(I1654&lt;(INDEX(Lookup!$U$2:$U$10,MATCH($D$43,Lookup!$S$2:$S$10,0))),0,ROUND(((_xlfn.DAYS(I1654,H1654)+1)*J1654)/7,0)))</f>
        <v>0</v>
      </c>
      <c r="N1654" s="408">
        <f t="shared" si="142"/>
        <v>0</v>
      </c>
      <c r="O1654" s="332"/>
      <c r="P1654" s="409"/>
      <c r="R1654" s="457">
        <f t="shared" si="143"/>
        <v>0</v>
      </c>
      <c r="S1654" s="469">
        <f t="shared" si="144"/>
        <v>0</v>
      </c>
    </row>
    <row r="1655" spans="2:19" x14ac:dyDescent="0.35">
      <c r="B1655" s="80"/>
      <c r="C1655" s="119"/>
      <c r="D1655" s="119"/>
      <c r="E1655" s="84"/>
      <c r="F1655" s="119"/>
      <c r="G1655" s="120"/>
      <c r="H1655" s="41"/>
      <c r="I1655" s="41"/>
      <c r="J1655" s="82"/>
      <c r="K1655" s="290">
        <f t="shared" si="140"/>
        <v>0</v>
      </c>
      <c r="L1655" s="291">
        <f t="shared" si="141"/>
        <v>0</v>
      </c>
      <c r="M1655" s="290">
        <f>IF(P1655="x",0,IF(I1655&lt;(INDEX(Lookup!$U$2:$U$10,MATCH($D$43,Lookup!$S$2:$S$10,0))),0,ROUND(((_xlfn.DAYS(I1655,H1655)+1)*J1655)/7,0)))</f>
        <v>0</v>
      </c>
      <c r="N1655" s="408">
        <f t="shared" si="142"/>
        <v>0</v>
      </c>
      <c r="O1655" s="332"/>
      <c r="P1655" s="409"/>
      <c r="R1655" s="457">
        <f t="shared" si="143"/>
        <v>0</v>
      </c>
      <c r="S1655" s="469">
        <f t="shared" si="144"/>
        <v>0</v>
      </c>
    </row>
    <row r="1656" spans="2:19" x14ac:dyDescent="0.35">
      <c r="B1656" s="80"/>
      <c r="C1656" s="119"/>
      <c r="D1656" s="119"/>
      <c r="E1656" s="84"/>
      <c r="F1656" s="119"/>
      <c r="G1656" s="120"/>
      <c r="H1656" s="41"/>
      <c r="I1656" s="41"/>
      <c r="J1656" s="82"/>
      <c r="K1656" s="290">
        <f t="shared" si="140"/>
        <v>0</v>
      </c>
      <c r="L1656" s="291">
        <f t="shared" si="141"/>
        <v>0</v>
      </c>
      <c r="M1656" s="290">
        <f>IF(P1656="x",0,IF(I1656&lt;(INDEX(Lookup!$U$2:$U$10,MATCH($D$43,Lookup!$S$2:$S$10,0))),0,ROUND(((_xlfn.DAYS(I1656,H1656)+1)*J1656)/7,0)))</f>
        <v>0</v>
      </c>
      <c r="N1656" s="408">
        <f t="shared" si="142"/>
        <v>0</v>
      </c>
      <c r="O1656" s="332"/>
      <c r="P1656" s="409"/>
      <c r="R1656" s="457">
        <f t="shared" si="143"/>
        <v>0</v>
      </c>
      <c r="S1656" s="469">
        <f t="shared" si="144"/>
        <v>0</v>
      </c>
    </row>
    <row r="1657" spans="2:19" x14ac:dyDescent="0.35">
      <c r="B1657" s="80"/>
      <c r="C1657" s="119"/>
      <c r="D1657" s="119"/>
      <c r="E1657" s="84"/>
      <c r="F1657" s="119"/>
      <c r="G1657" s="120"/>
      <c r="H1657" s="41"/>
      <c r="I1657" s="41"/>
      <c r="J1657" s="82"/>
      <c r="K1657" s="290">
        <f t="shared" si="140"/>
        <v>0</v>
      </c>
      <c r="L1657" s="291">
        <f t="shared" si="141"/>
        <v>0</v>
      </c>
      <c r="M1657" s="290">
        <f>IF(P1657="x",0,IF(I1657&lt;(INDEX(Lookup!$U$2:$U$10,MATCH($D$43,Lookup!$S$2:$S$10,0))),0,ROUND(((_xlfn.DAYS(I1657,H1657)+1)*J1657)/7,0)))</f>
        <v>0</v>
      </c>
      <c r="N1657" s="408">
        <f t="shared" si="142"/>
        <v>0</v>
      </c>
      <c r="O1657" s="332"/>
      <c r="P1657" s="409"/>
      <c r="R1657" s="457">
        <f t="shared" si="143"/>
        <v>0</v>
      </c>
      <c r="S1657" s="469">
        <f t="shared" si="144"/>
        <v>0</v>
      </c>
    </row>
    <row r="1658" spans="2:19" x14ac:dyDescent="0.35">
      <c r="B1658" s="80"/>
      <c r="C1658" s="119"/>
      <c r="D1658" s="119"/>
      <c r="E1658" s="84"/>
      <c r="F1658" s="119"/>
      <c r="G1658" s="120"/>
      <c r="H1658" s="41"/>
      <c r="I1658" s="41"/>
      <c r="J1658" s="82"/>
      <c r="K1658" s="290">
        <f t="shared" si="140"/>
        <v>0</v>
      </c>
      <c r="L1658" s="291">
        <f t="shared" si="141"/>
        <v>0</v>
      </c>
      <c r="M1658" s="290">
        <f>IF(P1658="x",0,IF(I1658&lt;(INDEX(Lookup!$U$2:$U$10,MATCH($D$43,Lookup!$S$2:$S$10,0))),0,ROUND(((_xlfn.DAYS(I1658,H1658)+1)*J1658)/7,0)))</f>
        <v>0</v>
      </c>
      <c r="N1658" s="408">
        <f t="shared" si="142"/>
        <v>0</v>
      </c>
      <c r="O1658" s="332"/>
      <c r="P1658" s="409"/>
      <c r="R1658" s="457">
        <f t="shared" si="143"/>
        <v>0</v>
      </c>
      <c r="S1658" s="469">
        <f t="shared" si="144"/>
        <v>0</v>
      </c>
    </row>
    <row r="1659" spans="2:19" x14ac:dyDescent="0.35">
      <c r="B1659" s="80"/>
      <c r="C1659" s="119"/>
      <c r="D1659" s="119"/>
      <c r="E1659" s="84"/>
      <c r="F1659" s="119"/>
      <c r="G1659" s="120"/>
      <c r="H1659" s="41"/>
      <c r="I1659" s="41"/>
      <c r="J1659" s="82"/>
      <c r="K1659" s="290">
        <f t="shared" si="140"/>
        <v>0</v>
      </c>
      <c r="L1659" s="291">
        <f t="shared" si="141"/>
        <v>0</v>
      </c>
      <c r="M1659" s="290">
        <f>IF(P1659="x",0,IF(I1659&lt;(INDEX(Lookup!$U$2:$U$10,MATCH($D$43,Lookup!$S$2:$S$10,0))),0,ROUND(((_xlfn.DAYS(I1659,H1659)+1)*J1659)/7,0)))</f>
        <v>0</v>
      </c>
      <c r="N1659" s="408">
        <f t="shared" si="142"/>
        <v>0</v>
      </c>
      <c r="O1659" s="332"/>
      <c r="P1659" s="409"/>
      <c r="R1659" s="457">
        <f t="shared" si="143"/>
        <v>0</v>
      </c>
      <c r="S1659" s="469">
        <f t="shared" si="144"/>
        <v>0</v>
      </c>
    </row>
    <row r="1660" spans="2:19" x14ac:dyDescent="0.35">
      <c r="B1660" s="80"/>
      <c r="C1660" s="119"/>
      <c r="D1660" s="119"/>
      <c r="E1660" s="84"/>
      <c r="F1660" s="119"/>
      <c r="G1660" s="120"/>
      <c r="H1660" s="41"/>
      <c r="I1660" s="41"/>
      <c r="J1660" s="82"/>
      <c r="K1660" s="290">
        <f t="shared" si="140"/>
        <v>0</v>
      </c>
      <c r="L1660" s="291">
        <f t="shared" si="141"/>
        <v>0</v>
      </c>
      <c r="M1660" s="290">
        <f>IF(P1660="x",0,IF(I1660&lt;(INDEX(Lookup!$U$2:$U$10,MATCH($D$43,Lookup!$S$2:$S$10,0))),0,ROUND(((_xlfn.DAYS(I1660,H1660)+1)*J1660)/7,0)))</f>
        <v>0</v>
      </c>
      <c r="N1660" s="408">
        <f t="shared" si="142"/>
        <v>0</v>
      </c>
      <c r="O1660" s="332"/>
      <c r="P1660" s="409"/>
      <c r="R1660" s="457">
        <f t="shared" si="143"/>
        <v>0</v>
      </c>
      <c r="S1660" s="469">
        <f t="shared" si="144"/>
        <v>0</v>
      </c>
    </row>
    <row r="1661" spans="2:19" x14ac:dyDescent="0.35">
      <c r="B1661" s="80"/>
      <c r="C1661" s="119"/>
      <c r="D1661" s="119"/>
      <c r="E1661" s="84"/>
      <c r="F1661" s="119"/>
      <c r="G1661" s="120"/>
      <c r="H1661" s="41"/>
      <c r="I1661" s="41"/>
      <c r="J1661" s="82"/>
      <c r="K1661" s="290">
        <f t="shared" si="140"/>
        <v>0</v>
      </c>
      <c r="L1661" s="291">
        <f t="shared" si="141"/>
        <v>0</v>
      </c>
      <c r="M1661" s="290">
        <f>IF(P1661="x",0,IF(I1661&lt;(INDEX(Lookup!$U$2:$U$10,MATCH($D$43,Lookup!$S$2:$S$10,0))),0,ROUND(((_xlfn.DAYS(I1661,H1661)+1)*J1661)/7,0)))</f>
        <v>0</v>
      </c>
      <c r="N1661" s="408">
        <f t="shared" si="142"/>
        <v>0</v>
      </c>
      <c r="O1661" s="332"/>
      <c r="P1661" s="409"/>
      <c r="R1661" s="457">
        <f t="shared" si="143"/>
        <v>0</v>
      </c>
      <c r="S1661" s="469">
        <f t="shared" si="144"/>
        <v>0</v>
      </c>
    </row>
    <row r="1662" spans="2:19" x14ac:dyDescent="0.35">
      <c r="B1662" s="80"/>
      <c r="C1662" s="119"/>
      <c r="D1662" s="119"/>
      <c r="E1662" s="84"/>
      <c r="F1662" s="119"/>
      <c r="G1662" s="120"/>
      <c r="H1662" s="41"/>
      <c r="I1662" s="41"/>
      <c r="J1662" s="82"/>
      <c r="K1662" s="290">
        <f t="shared" si="140"/>
        <v>0</v>
      </c>
      <c r="L1662" s="291">
        <f t="shared" si="141"/>
        <v>0</v>
      </c>
      <c r="M1662" s="290">
        <f>IF(P1662="x",0,IF(I1662&lt;(INDEX(Lookup!$U$2:$U$10,MATCH($D$43,Lookup!$S$2:$S$10,0))),0,ROUND(((_xlfn.DAYS(I1662,H1662)+1)*J1662)/7,0)))</f>
        <v>0</v>
      </c>
      <c r="N1662" s="408">
        <f t="shared" si="142"/>
        <v>0</v>
      </c>
      <c r="O1662" s="332"/>
      <c r="P1662" s="409"/>
      <c r="R1662" s="457">
        <f t="shared" si="143"/>
        <v>0</v>
      </c>
      <c r="S1662" s="469">
        <f t="shared" si="144"/>
        <v>0</v>
      </c>
    </row>
    <row r="1663" spans="2:19" x14ac:dyDescent="0.35">
      <c r="B1663" s="80"/>
      <c r="C1663" s="119"/>
      <c r="D1663" s="119"/>
      <c r="E1663" s="84"/>
      <c r="F1663" s="119"/>
      <c r="G1663" s="120"/>
      <c r="H1663" s="41"/>
      <c r="I1663" s="41"/>
      <c r="J1663" s="82"/>
      <c r="K1663" s="290">
        <f t="shared" si="140"/>
        <v>0</v>
      </c>
      <c r="L1663" s="291">
        <f t="shared" si="141"/>
        <v>0</v>
      </c>
      <c r="M1663" s="290">
        <f>IF(P1663="x",0,IF(I1663&lt;(INDEX(Lookup!$U$2:$U$10,MATCH($D$43,Lookup!$S$2:$S$10,0))),0,ROUND(((_xlfn.DAYS(I1663,H1663)+1)*J1663)/7,0)))</f>
        <v>0</v>
      </c>
      <c r="N1663" s="408">
        <f t="shared" si="142"/>
        <v>0</v>
      </c>
      <c r="O1663" s="332"/>
      <c r="P1663" s="409"/>
      <c r="R1663" s="457">
        <f t="shared" si="143"/>
        <v>0</v>
      </c>
      <c r="S1663" s="469">
        <f t="shared" si="144"/>
        <v>0</v>
      </c>
    </row>
    <row r="1664" spans="2:19" x14ac:dyDescent="0.35">
      <c r="B1664" s="80"/>
      <c r="C1664" s="119"/>
      <c r="D1664" s="119"/>
      <c r="E1664" s="84"/>
      <c r="F1664" s="119"/>
      <c r="G1664" s="120"/>
      <c r="H1664" s="41"/>
      <c r="I1664" s="41"/>
      <c r="J1664" s="82"/>
      <c r="K1664" s="290">
        <f t="shared" si="140"/>
        <v>0</v>
      </c>
      <c r="L1664" s="291">
        <f t="shared" si="141"/>
        <v>0</v>
      </c>
      <c r="M1664" s="290">
        <f>IF(P1664="x",0,IF(I1664&lt;(INDEX(Lookup!$U$2:$U$10,MATCH($D$43,Lookup!$S$2:$S$10,0))),0,ROUND(((_xlfn.DAYS(I1664,H1664)+1)*J1664)/7,0)))</f>
        <v>0</v>
      </c>
      <c r="N1664" s="408">
        <f t="shared" si="142"/>
        <v>0</v>
      </c>
      <c r="O1664" s="332"/>
      <c r="P1664" s="409"/>
      <c r="R1664" s="457">
        <f t="shared" si="143"/>
        <v>0</v>
      </c>
      <c r="S1664" s="469">
        <f t="shared" si="144"/>
        <v>0</v>
      </c>
    </row>
    <row r="1665" spans="2:19" x14ac:dyDescent="0.35">
      <c r="B1665" s="80"/>
      <c r="C1665" s="119"/>
      <c r="D1665" s="119"/>
      <c r="E1665" s="84"/>
      <c r="F1665" s="119"/>
      <c r="G1665" s="120"/>
      <c r="H1665" s="41"/>
      <c r="I1665" s="41"/>
      <c r="J1665" s="82"/>
      <c r="K1665" s="290">
        <f t="shared" si="140"/>
        <v>0</v>
      </c>
      <c r="L1665" s="291">
        <f t="shared" si="141"/>
        <v>0</v>
      </c>
      <c r="M1665" s="290">
        <f>IF(P1665="x",0,IF(I1665&lt;(INDEX(Lookup!$U$2:$U$10,MATCH($D$43,Lookup!$S$2:$S$10,0))),0,ROUND(((_xlfn.DAYS(I1665,H1665)+1)*J1665)/7,0)))</f>
        <v>0</v>
      </c>
      <c r="N1665" s="408">
        <f t="shared" si="142"/>
        <v>0</v>
      </c>
      <c r="O1665" s="332"/>
      <c r="P1665" s="409"/>
      <c r="R1665" s="457">
        <f t="shared" si="143"/>
        <v>0</v>
      </c>
      <c r="S1665" s="469">
        <f t="shared" si="144"/>
        <v>0</v>
      </c>
    </row>
    <row r="1666" spans="2:19" x14ac:dyDescent="0.35">
      <c r="B1666" s="80"/>
      <c r="C1666" s="119"/>
      <c r="D1666" s="119"/>
      <c r="E1666" s="84"/>
      <c r="F1666" s="119"/>
      <c r="G1666" s="120"/>
      <c r="H1666" s="41"/>
      <c r="I1666" s="41"/>
      <c r="J1666" s="82"/>
      <c r="K1666" s="290">
        <f t="shared" si="140"/>
        <v>0</v>
      </c>
      <c r="L1666" s="291">
        <f t="shared" si="141"/>
        <v>0</v>
      </c>
      <c r="M1666" s="290">
        <f>IF(P1666="x",0,IF(I1666&lt;(INDEX(Lookup!$U$2:$U$10,MATCH($D$43,Lookup!$S$2:$S$10,0))),0,ROUND(((_xlfn.DAYS(I1666,H1666)+1)*J1666)/7,0)))</f>
        <v>0</v>
      </c>
      <c r="N1666" s="408">
        <f t="shared" si="142"/>
        <v>0</v>
      </c>
      <c r="O1666" s="332"/>
      <c r="P1666" s="409"/>
      <c r="R1666" s="457">
        <f t="shared" si="143"/>
        <v>0</v>
      </c>
      <c r="S1666" s="469">
        <f t="shared" si="144"/>
        <v>0</v>
      </c>
    </row>
    <row r="1667" spans="2:19" x14ac:dyDescent="0.35">
      <c r="B1667" s="80"/>
      <c r="C1667" s="119"/>
      <c r="D1667" s="119"/>
      <c r="E1667" s="84"/>
      <c r="F1667" s="119"/>
      <c r="G1667" s="120"/>
      <c r="H1667" s="41"/>
      <c r="I1667" s="41"/>
      <c r="J1667" s="82"/>
      <c r="K1667" s="290">
        <f t="shared" si="140"/>
        <v>0</v>
      </c>
      <c r="L1667" s="291">
        <f t="shared" si="141"/>
        <v>0</v>
      </c>
      <c r="M1667" s="290">
        <f>IF(P1667="x",0,IF(I1667&lt;(INDEX(Lookup!$U$2:$U$10,MATCH($D$43,Lookup!$S$2:$S$10,0))),0,ROUND(((_xlfn.DAYS(I1667,H1667)+1)*J1667)/7,0)))</f>
        <v>0</v>
      </c>
      <c r="N1667" s="408">
        <f t="shared" si="142"/>
        <v>0</v>
      </c>
      <c r="O1667" s="332"/>
      <c r="P1667" s="409"/>
      <c r="R1667" s="457">
        <f t="shared" si="143"/>
        <v>0</v>
      </c>
      <c r="S1667" s="469">
        <f t="shared" si="144"/>
        <v>0</v>
      </c>
    </row>
    <row r="1668" spans="2:19" x14ac:dyDescent="0.35">
      <c r="B1668" s="80"/>
      <c r="C1668" s="119"/>
      <c r="D1668" s="119"/>
      <c r="E1668" s="84"/>
      <c r="F1668" s="119"/>
      <c r="G1668" s="120"/>
      <c r="H1668" s="41"/>
      <c r="I1668" s="41"/>
      <c r="J1668" s="82"/>
      <c r="K1668" s="290">
        <f t="shared" si="140"/>
        <v>0</v>
      </c>
      <c r="L1668" s="291">
        <f t="shared" si="141"/>
        <v>0</v>
      </c>
      <c r="M1668" s="290">
        <f>IF(P1668="x",0,IF(I1668&lt;(INDEX(Lookup!$U$2:$U$10,MATCH($D$43,Lookup!$S$2:$S$10,0))),0,ROUND(((_xlfn.DAYS(I1668,H1668)+1)*J1668)/7,0)))</f>
        <v>0</v>
      </c>
      <c r="N1668" s="408">
        <f t="shared" si="142"/>
        <v>0</v>
      </c>
      <c r="O1668" s="332"/>
      <c r="P1668" s="409"/>
      <c r="R1668" s="457">
        <f t="shared" si="143"/>
        <v>0</v>
      </c>
      <c r="S1668" s="469">
        <f t="shared" si="144"/>
        <v>0</v>
      </c>
    </row>
    <row r="1669" spans="2:19" x14ac:dyDescent="0.35">
      <c r="B1669" s="80"/>
      <c r="C1669" s="119"/>
      <c r="D1669" s="119"/>
      <c r="E1669" s="84"/>
      <c r="F1669" s="119"/>
      <c r="G1669" s="120"/>
      <c r="H1669" s="41"/>
      <c r="I1669" s="41"/>
      <c r="J1669" s="82"/>
      <c r="K1669" s="290">
        <f t="shared" si="140"/>
        <v>0</v>
      </c>
      <c r="L1669" s="291">
        <f t="shared" si="141"/>
        <v>0</v>
      </c>
      <c r="M1669" s="290">
        <f>IF(P1669="x",0,IF(I1669&lt;(INDEX(Lookup!$U$2:$U$10,MATCH($D$43,Lookup!$S$2:$S$10,0))),0,ROUND(((_xlfn.DAYS(I1669,H1669)+1)*J1669)/7,0)))</f>
        <v>0</v>
      </c>
      <c r="N1669" s="408">
        <f t="shared" si="142"/>
        <v>0</v>
      </c>
      <c r="O1669" s="332"/>
      <c r="P1669" s="409"/>
      <c r="R1669" s="457">
        <f t="shared" si="143"/>
        <v>0</v>
      </c>
      <c r="S1669" s="469">
        <f t="shared" si="144"/>
        <v>0</v>
      </c>
    </row>
    <row r="1670" spans="2:19" x14ac:dyDescent="0.35">
      <c r="B1670" s="80"/>
      <c r="C1670" s="119"/>
      <c r="D1670" s="119"/>
      <c r="E1670" s="84"/>
      <c r="F1670" s="119"/>
      <c r="G1670" s="120"/>
      <c r="H1670" s="41"/>
      <c r="I1670" s="41"/>
      <c r="J1670" s="82"/>
      <c r="K1670" s="290">
        <f t="shared" si="140"/>
        <v>0</v>
      </c>
      <c r="L1670" s="291">
        <f t="shared" si="141"/>
        <v>0</v>
      </c>
      <c r="M1670" s="290">
        <f>IF(P1670="x",0,IF(I1670&lt;(INDEX(Lookup!$U$2:$U$10,MATCH($D$43,Lookup!$S$2:$S$10,0))),0,ROUND(((_xlfn.DAYS(I1670,H1670)+1)*J1670)/7,0)))</f>
        <v>0</v>
      </c>
      <c r="N1670" s="408">
        <f t="shared" si="142"/>
        <v>0</v>
      </c>
      <c r="O1670" s="332"/>
      <c r="P1670" s="409"/>
      <c r="R1670" s="457">
        <f t="shared" si="143"/>
        <v>0</v>
      </c>
      <c r="S1670" s="469">
        <f t="shared" si="144"/>
        <v>0</v>
      </c>
    </row>
    <row r="1671" spans="2:19" x14ac:dyDescent="0.35">
      <c r="B1671" s="80"/>
      <c r="C1671" s="119"/>
      <c r="D1671" s="119"/>
      <c r="E1671" s="84"/>
      <c r="F1671" s="119"/>
      <c r="G1671" s="120"/>
      <c r="H1671" s="41"/>
      <c r="I1671" s="41"/>
      <c r="J1671" s="82"/>
      <c r="K1671" s="290">
        <f t="shared" si="140"/>
        <v>0</v>
      </c>
      <c r="L1671" s="291">
        <f t="shared" si="141"/>
        <v>0</v>
      </c>
      <c r="M1671" s="290">
        <f>IF(P1671="x",0,IF(I1671&lt;(INDEX(Lookup!$U$2:$U$10,MATCH($D$43,Lookup!$S$2:$S$10,0))),0,ROUND(((_xlfn.DAYS(I1671,H1671)+1)*J1671)/7,0)))</f>
        <v>0</v>
      </c>
      <c r="N1671" s="408">
        <f t="shared" si="142"/>
        <v>0</v>
      </c>
      <c r="O1671" s="332"/>
      <c r="P1671" s="409"/>
      <c r="R1671" s="457">
        <f t="shared" si="143"/>
        <v>0</v>
      </c>
      <c r="S1671" s="469">
        <f t="shared" si="144"/>
        <v>0</v>
      </c>
    </row>
    <row r="1672" spans="2:19" x14ac:dyDescent="0.35">
      <c r="B1672" s="80"/>
      <c r="C1672" s="119"/>
      <c r="D1672" s="119"/>
      <c r="E1672" s="84"/>
      <c r="F1672" s="119"/>
      <c r="G1672" s="120"/>
      <c r="H1672" s="41"/>
      <c r="I1672" s="41"/>
      <c r="J1672" s="82"/>
      <c r="K1672" s="290">
        <f t="shared" si="140"/>
        <v>0</v>
      </c>
      <c r="L1672" s="291">
        <f t="shared" si="141"/>
        <v>0</v>
      </c>
      <c r="M1672" s="290">
        <f>IF(P1672="x",0,IF(I1672&lt;(INDEX(Lookup!$U$2:$U$10,MATCH($D$43,Lookup!$S$2:$S$10,0))),0,ROUND(((_xlfn.DAYS(I1672,H1672)+1)*J1672)/7,0)))</f>
        <v>0</v>
      </c>
      <c r="N1672" s="408">
        <f t="shared" si="142"/>
        <v>0</v>
      </c>
      <c r="O1672" s="332"/>
      <c r="P1672" s="409"/>
      <c r="R1672" s="457">
        <f t="shared" si="143"/>
        <v>0</v>
      </c>
      <c r="S1672" s="469">
        <f t="shared" si="144"/>
        <v>0</v>
      </c>
    </row>
    <row r="1673" spans="2:19" x14ac:dyDescent="0.35">
      <c r="B1673" s="80"/>
      <c r="C1673" s="119"/>
      <c r="D1673" s="119"/>
      <c r="E1673" s="84"/>
      <c r="F1673" s="119"/>
      <c r="G1673" s="120"/>
      <c r="H1673" s="41"/>
      <c r="I1673" s="41"/>
      <c r="J1673" s="82"/>
      <c r="K1673" s="290">
        <f t="shared" si="140"/>
        <v>0</v>
      </c>
      <c r="L1673" s="291">
        <f t="shared" si="141"/>
        <v>0</v>
      </c>
      <c r="M1673" s="290">
        <f>IF(P1673="x",0,IF(I1673&lt;(INDEX(Lookup!$U$2:$U$10,MATCH($D$43,Lookup!$S$2:$S$10,0))),0,ROUND(((_xlfn.DAYS(I1673,H1673)+1)*J1673)/7,0)))</f>
        <v>0</v>
      </c>
      <c r="N1673" s="408">
        <f t="shared" si="142"/>
        <v>0</v>
      </c>
      <c r="O1673" s="332"/>
      <c r="P1673" s="409"/>
      <c r="R1673" s="457">
        <f t="shared" si="143"/>
        <v>0</v>
      </c>
      <c r="S1673" s="469">
        <f t="shared" si="144"/>
        <v>0</v>
      </c>
    </row>
    <row r="1674" spans="2:19" x14ac:dyDescent="0.35">
      <c r="B1674" s="80"/>
      <c r="C1674" s="119"/>
      <c r="D1674" s="119"/>
      <c r="E1674" s="84"/>
      <c r="F1674" s="119"/>
      <c r="G1674" s="120"/>
      <c r="H1674" s="41"/>
      <c r="I1674" s="41"/>
      <c r="J1674" s="82"/>
      <c r="K1674" s="290">
        <f t="shared" si="140"/>
        <v>0</v>
      </c>
      <c r="L1674" s="291">
        <f t="shared" si="141"/>
        <v>0</v>
      </c>
      <c r="M1674" s="290">
        <f>IF(P1674="x",0,IF(I1674&lt;(INDEX(Lookup!$U$2:$U$10,MATCH($D$43,Lookup!$S$2:$S$10,0))),0,ROUND(((_xlfn.DAYS(I1674,H1674)+1)*J1674)/7,0)))</f>
        <v>0</v>
      </c>
      <c r="N1674" s="408">
        <f t="shared" si="142"/>
        <v>0</v>
      </c>
      <c r="O1674" s="332"/>
      <c r="P1674" s="409"/>
      <c r="R1674" s="457">
        <f t="shared" si="143"/>
        <v>0</v>
      </c>
      <c r="S1674" s="469">
        <f t="shared" si="144"/>
        <v>0</v>
      </c>
    </row>
    <row r="1675" spans="2:19" x14ac:dyDescent="0.35">
      <c r="B1675" s="80"/>
      <c r="C1675" s="119"/>
      <c r="D1675" s="119"/>
      <c r="E1675" s="84"/>
      <c r="F1675" s="119"/>
      <c r="G1675" s="120"/>
      <c r="H1675" s="41"/>
      <c r="I1675" s="41"/>
      <c r="J1675" s="82"/>
      <c r="K1675" s="290">
        <f t="shared" si="140"/>
        <v>0</v>
      </c>
      <c r="L1675" s="291">
        <f t="shared" si="141"/>
        <v>0</v>
      </c>
      <c r="M1675" s="290">
        <f>IF(P1675="x",0,IF(I1675&lt;(INDEX(Lookup!$U$2:$U$10,MATCH($D$43,Lookup!$S$2:$S$10,0))),0,ROUND(((_xlfn.DAYS(I1675,H1675)+1)*J1675)/7,0)))</f>
        <v>0</v>
      </c>
      <c r="N1675" s="408">
        <f t="shared" si="142"/>
        <v>0</v>
      </c>
      <c r="O1675" s="332"/>
      <c r="P1675" s="409"/>
      <c r="R1675" s="457">
        <f t="shared" si="143"/>
        <v>0</v>
      </c>
      <c r="S1675" s="469">
        <f t="shared" si="144"/>
        <v>0</v>
      </c>
    </row>
    <row r="1676" spans="2:19" x14ac:dyDescent="0.35">
      <c r="B1676" s="80"/>
      <c r="C1676" s="119"/>
      <c r="D1676" s="119"/>
      <c r="E1676" s="84"/>
      <c r="F1676" s="119"/>
      <c r="G1676" s="120"/>
      <c r="H1676" s="41"/>
      <c r="I1676" s="41"/>
      <c r="J1676" s="82"/>
      <c r="K1676" s="290">
        <f t="shared" si="140"/>
        <v>0</v>
      </c>
      <c r="L1676" s="291">
        <f t="shared" si="141"/>
        <v>0</v>
      </c>
      <c r="M1676" s="290">
        <f>IF(P1676="x",0,IF(I1676&lt;(INDEX(Lookup!$U$2:$U$10,MATCH($D$43,Lookup!$S$2:$S$10,0))),0,ROUND(((_xlfn.DAYS(I1676,H1676)+1)*J1676)/7,0)))</f>
        <v>0</v>
      </c>
      <c r="N1676" s="408">
        <f t="shared" si="142"/>
        <v>0</v>
      </c>
      <c r="O1676" s="332"/>
      <c r="P1676" s="409"/>
      <c r="R1676" s="457">
        <f t="shared" si="143"/>
        <v>0</v>
      </c>
      <c r="S1676" s="469">
        <f t="shared" si="144"/>
        <v>0</v>
      </c>
    </row>
    <row r="1677" spans="2:19" x14ac:dyDescent="0.35">
      <c r="B1677" s="80"/>
      <c r="C1677" s="119"/>
      <c r="D1677" s="119"/>
      <c r="E1677" s="84"/>
      <c r="F1677" s="119"/>
      <c r="G1677" s="120"/>
      <c r="H1677" s="41"/>
      <c r="I1677" s="41"/>
      <c r="J1677" s="82"/>
      <c r="K1677" s="290">
        <f t="shared" si="140"/>
        <v>0</v>
      </c>
      <c r="L1677" s="291">
        <f t="shared" si="141"/>
        <v>0</v>
      </c>
      <c r="M1677" s="290">
        <f>IF(P1677="x",0,IF(I1677&lt;(INDEX(Lookup!$U$2:$U$10,MATCH($D$43,Lookup!$S$2:$S$10,0))),0,ROUND(((_xlfn.DAYS(I1677,H1677)+1)*J1677)/7,0)))</f>
        <v>0</v>
      </c>
      <c r="N1677" s="408">
        <f t="shared" si="142"/>
        <v>0</v>
      </c>
      <c r="O1677" s="332"/>
      <c r="P1677" s="409"/>
      <c r="R1677" s="457">
        <f t="shared" si="143"/>
        <v>0</v>
      </c>
      <c r="S1677" s="469">
        <f t="shared" si="144"/>
        <v>0</v>
      </c>
    </row>
    <row r="1678" spans="2:19" x14ac:dyDescent="0.35">
      <c r="B1678" s="80"/>
      <c r="C1678" s="119"/>
      <c r="D1678" s="119"/>
      <c r="E1678" s="84"/>
      <c r="F1678" s="119"/>
      <c r="G1678" s="120"/>
      <c r="H1678" s="41"/>
      <c r="I1678" s="41"/>
      <c r="J1678" s="82"/>
      <c r="K1678" s="290">
        <f t="shared" si="140"/>
        <v>0</v>
      </c>
      <c r="L1678" s="291">
        <f t="shared" si="141"/>
        <v>0</v>
      </c>
      <c r="M1678" s="290">
        <f>IF(P1678="x",0,IF(I1678&lt;(INDEX(Lookup!$U$2:$U$10,MATCH($D$43,Lookup!$S$2:$S$10,0))),0,ROUND(((_xlfn.DAYS(I1678,H1678)+1)*J1678)/7,0)))</f>
        <v>0</v>
      </c>
      <c r="N1678" s="408">
        <f t="shared" si="142"/>
        <v>0</v>
      </c>
      <c r="O1678" s="332"/>
      <c r="P1678" s="409"/>
      <c r="R1678" s="457">
        <f t="shared" si="143"/>
        <v>0</v>
      </c>
      <c r="S1678" s="469">
        <f t="shared" si="144"/>
        <v>0</v>
      </c>
    </row>
    <row r="1679" spans="2:19" x14ac:dyDescent="0.35">
      <c r="B1679" s="80"/>
      <c r="C1679" s="119"/>
      <c r="D1679" s="119"/>
      <c r="E1679" s="84"/>
      <c r="F1679" s="119"/>
      <c r="G1679" s="120"/>
      <c r="H1679" s="41"/>
      <c r="I1679" s="41"/>
      <c r="J1679" s="82"/>
      <c r="K1679" s="290">
        <f t="shared" si="140"/>
        <v>0</v>
      </c>
      <c r="L1679" s="291">
        <f t="shared" si="141"/>
        <v>0</v>
      </c>
      <c r="M1679" s="290">
        <f>IF(P1679="x",0,IF(I1679&lt;(INDEX(Lookup!$U$2:$U$10,MATCH($D$43,Lookup!$S$2:$S$10,0))),0,ROUND(((_xlfn.DAYS(I1679,H1679)+1)*J1679)/7,0)))</f>
        <v>0</v>
      </c>
      <c r="N1679" s="408">
        <f t="shared" si="142"/>
        <v>0</v>
      </c>
      <c r="O1679" s="332"/>
      <c r="P1679" s="409"/>
      <c r="R1679" s="457">
        <f t="shared" si="143"/>
        <v>0</v>
      </c>
      <c r="S1679" s="469">
        <f t="shared" si="144"/>
        <v>0</v>
      </c>
    </row>
    <row r="1680" spans="2:19" x14ac:dyDescent="0.35">
      <c r="B1680" s="80"/>
      <c r="C1680" s="119"/>
      <c r="D1680" s="119"/>
      <c r="E1680" s="84"/>
      <c r="F1680" s="119"/>
      <c r="G1680" s="120"/>
      <c r="H1680" s="41"/>
      <c r="I1680" s="41"/>
      <c r="J1680" s="82"/>
      <c r="K1680" s="290">
        <f t="shared" si="140"/>
        <v>0</v>
      </c>
      <c r="L1680" s="291">
        <f t="shared" si="141"/>
        <v>0</v>
      </c>
      <c r="M1680" s="290">
        <f>IF(P1680="x",0,IF(I1680&lt;(INDEX(Lookup!$U$2:$U$10,MATCH($D$43,Lookup!$S$2:$S$10,0))),0,ROUND(((_xlfn.DAYS(I1680,H1680)+1)*J1680)/7,0)))</f>
        <v>0</v>
      </c>
      <c r="N1680" s="408">
        <f t="shared" si="142"/>
        <v>0</v>
      </c>
      <c r="O1680" s="332"/>
      <c r="P1680" s="409"/>
      <c r="R1680" s="457">
        <f t="shared" si="143"/>
        <v>0</v>
      </c>
      <c r="S1680" s="469">
        <f t="shared" si="144"/>
        <v>0</v>
      </c>
    </row>
    <row r="1681" spans="2:19" x14ac:dyDescent="0.35">
      <c r="B1681" s="80"/>
      <c r="C1681" s="119"/>
      <c r="D1681" s="119"/>
      <c r="E1681" s="84"/>
      <c r="F1681" s="119"/>
      <c r="G1681" s="120"/>
      <c r="H1681" s="41"/>
      <c r="I1681" s="41"/>
      <c r="J1681" s="82"/>
      <c r="K1681" s="290">
        <f t="shared" si="140"/>
        <v>0</v>
      </c>
      <c r="L1681" s="291">
        <f t="shared" si="141"/>
        <v>0</v>
      </c>
      <c r="M1681" s="290">
        <f>IF(P1681="x",0,IF(I1681&lt;(INDEX(Lookup!$U$2:$U$10,MATCH($D$43,Lookup!$S$2:$S$10,0))),0,ROUND(((_xlfn.DAYS(I1681,H1681)+1)*J1681)/7,0)))</f>
        <v>0</v>
      </c>
      <c r="N1681" s="408">
        <f t="shared" si="142"/>
        <v>0</v>
      </c>
      <c r="O1681" s="332"/>
      <c r="P1681" s="409"/>
      <c r="R1681" s="457">
        <f t="shared" si="143"/>
        <v>0</v>
      </c>
      <c r="S1681" s="469">
        <f t="shared" si="144"/>
        <v>0</v>
      </c>
    </row>
    <row r="1682" spans="2:19" x14ac:dyDescent="0.35">
      <c r="B1682" s="80"/>
      <c r="C1682" s="119"/>
      <c r="D1682" s="119"/>
      <c r="E1682" s="84"/>
      <c r="F1682" s="119"/>
      <c r="G1682" s="120"/>
      <c r="H1682" s="41"/>
      <c r="I1682" s="41"/>
      <c r="J1682" s="82"/>
      <c r="K1682" s="290">
        <f t="shared" si="140"/>
        <v>0</v>
      </c>
      <c r="L1682" s="291">
        <f t="shared" si="141"/>
        <v>0</v>
      </c>
      <c r="M1682" s="290">
        <f>IF(P1682="x",0,IF(I1682&lt;(INDEX(Lookup!$U$2:$U$10,MATCH($D$43,Lookup!$S$2:$S$10,0))),0,ROUND(((_xlfn.DAYS(I1682,H1682)+1)*J1682)/7,0)))</f>
        <v>0</v>
      </c>
      <c r="N1682" s="408">
        <f t="shared" si="142"/>
        <v>0</v>
      </c>
      <c r="O1682" s="332"/>
      <c r="P1682" s="409"/>
      <c r="R1682" s="457">
        <f t="shared" si="143"/>
        <v>0</v>
      </c>
      <c r="S1682" s="469">
        <f t="shared" si="144"/>
        <v>0</v>
      </c>
    </row>
    <row r="1683" spans="2:19" x14ac:dyDescent="0.35">
      <c r="B1683" s="80"/>
      <c r="C1683" s="119"/>
      <c r="D1683" s="119"/>
      <c r="E1683" s="84"/>
      <c r="F1683" s="119"/>
      <c r="G1683" s="120"/>
      <c r="H1683" s="41"/>
      <c r="I1683" s="41"/>
      <c r="J1683" s="82"/>
      <c r="K1683" s="290">
        <f t="shared" si="140"/>
        <v>0</v>
      </c>
      <c r="L1683" s="291">
        <f t="shared" si="141"/>
        <v>0</v>
      </c>
      <c r="M1683" s="290">
        <f>IF(P1683="x",0,IF(I1683&lt;(INDEX(Lookup!$U$2:$U$10,MATCH($D$43,Lookup!$S$2:$S$10,0))),0,ROUND(((_xlfn.DAYS(I1683,H1683)+1)*J1683)/7,0)))</f>
        <v>0</v>
      </c>
      <c r="N1683" s="408">
        <f t="shared" si="142"/>
        <v>0</v>
      </c>
      <c r="O1683" s="332"/>
      <c r="P1683" s="409"/>
      <c r="R1683" s="457">
        <f t="shared" si="143"/>
        <v>0</v>
      </c>
      <c r="S1683" s="469">
        <f t="shared" si="144"/>
        <v>0</v>
      </c>
    </row>
    <row r="1684" spans="2:19" x14ac:dyDescent="0.35">
      <c r="B1684" s="80"/>
      <c r="C1684" s="119"/>
      <c r="D1684" s="119"/>
      <c r="E1684" s="84"/>
      <c r="F1684" s="119"/>
      <c r="G1684" s="120"/>
      <c r="H1684" s="41"/>
      <c r="I1684" s="41"/>
      <c r="J1684" s="82"/>
      <c r="K1684" s="290">
        <f t="shared" si="140"/>
        <v>0</v>
      </c>
      <c r="L1684" s="291">
        <f t="shared" si="141"/>
        <v>0</v>
      </c>
      <c r="M1684" s="290">
        <f>IF(P1684="x",0,IF(I1684&lt;(INDEX(Lookup!$U$2:$U$10,MATCH($D$43,Lookup!$S$2:$S$10,0))),0,ROUND(((_xlfn.DAYS(I1684,H1684)+1)*J1684)/7,0)))</f>
        <v>0</v>
      </c>
      <c r="N1684" s="408">
        <f t="shared" si="142"/>
        <v>0</v>
      </c>
      <c r="O1684" s="332"/>
      <c r="P1684" s="409"/>
      <c r="R1684" s="457">
        <f t="shared" si="143"/>
        <v>0</v>
      </c>
      <c r="S1684" s="469">
        <f t="shared" si="144"/>
        <v>0</v>
      </c>
    </row>
    <row r="1685" spans="2:19" x14ac:dyDescent="0.35">
      <c r="B1685" s="80"/>
      <c r="C1685" s="119"/>
      <c r="D1685" s="119"/>
      <c r="E1685" s="84"/>
      <c r="F1685" s="119"/>
      <c r="G1685" s="120"/>
      <c r="H1685" s="41"/>
      <c r="I1685" s="41"/>
      <c r="J1685" s="82"/>
      <c r="K1685" s="290">
        <f t="shared" si="140"/>
        <v>0</v>
      </c>
      <c r="L1685" s="291">
        <f t="shared" si="141"/>
        <v>0</v>
      </c>
      <c r="M1685" s="290">
        <f>IF(P1685="x",0,IF(I1685&lt;(INDEX(Lookup!$U$2:$U$10,MATCH($D$43,Lookup!$S$2:$S$10,0))),0,ROUND(((_xlfn.DAYS(I1685,H1685)+1)*J1685)/7,0)))</f>
        <v>0</v>
      </c>
      <c r="N1685" s="408">
        <f t="shared" si="142"/>
        <v>0</v>
      </c>
      <c r="O1685" s="332"/>
      <c r="P1685" s="409"/>
      <c r="R1685" s="457">
        <f t="shared" si="143"/>
        <v>0</v>
      </c>
      <c r="S1685" s="469">
        <f t="shared" si="144"/>
        <v>0</v>
      </c>
    </row>
    <row r="1686" spans="2:19" x14ac:dyDescent="0.35">
      <c r="B1686" s="80"/>
      <c r="C1686" s="119"/>
      <c r="D1686" s="119"/>
      <c r="E1686" s="84"/>
      <c r="F1686" s="119"/>
      <c r="G1686" s="120"/>
      <c r="H1686" s="41"/>
      <c r="I1686" s="41"/>
      <c r="J1686" s="82"/>
      <c r="K1686" s="290">
        <f t="shared" si="140"/>
        <v>0</v>
      </c>
      <c r="L1686" s="291">
        <f t="shared" si="141"/>
        <v>0</v>
      </c>
      <c r="M1686" s="290">
        <f>IF(P1686="x",0,IF(I1686&lt;(INDEX(Lookup!$U$2:$U$10,MATCH($D$43,Lookup!$S$2:$S$10,0))),0,ROUND(((_xlfn.DAYS(I1686,H1686)+1)*J1686)/7,0)))</f>
        <v>0</v>
      </c>
      <c r="N1686" s="408">
        <f t="shared" si="142"/>
        <v>0</v>
      </c>
      <c r="O1686" s="332"/>
      <c r="P1686" s="409"/>
      <c r="R1686" s="457">
        <f t="shared" si="143"/>
        <v>0</v>
      </c>
      <c r="S1686" s="469">
        <f t="shared" si="144"/>
        <v>0</v>
      </c>
    </row>
    <row r="1687" spans="2:19" x14ac:dyDescent="0.35">
      <c r="B1687" s="80"/>
      <c r="C1687" s="119"/>
      <c r="D1687" s="119"/>
      <c r="E1687" s="84"/>
      <c r="F1687" s="119"/>
      <c r="G1687" s="120"/>
      <c r="H1687" s="41"/>
      <c r="I1687" s="41"/>
      <c r="J1687" s="82"/>
      <c r="K1687" s="290">
        <f t="shared" si="140"/>
        <v>0</v>
      </c>
      <c r="L1687" s="291">
        <f t="shared" si="141"/>
        <v>0</v>
      </c>
      <c r="M1687" s="290">
        <f>IF(P1687="x",0,IF(I1687&lt;(INDEX(Lookup!$U$2:$U$10,MATCH($D$43,Lookup!$S$2:$S$10,0))),0,ROUND(((_xlfn.DAYS(I1687,H1687)+1)*J1687)/7,0)))</f>
        <v>0</v>
      </c>
      <c r="N1687" s="408">
        <f t="shared" si="142"/>
        <v>0</v>
      </c>
      <c r="O1687" s="332"/>
      <c r="P1687" s="409"/>
      <c r="R1687" s="457">
        <f t="shared" si="143"/>
        <v>0</v>
      </c>
      <c r="S1687" s="469">
        <f t="shared" si="144"/>
        <v>0</v>
      </c>
    </row>
    <row r="1688" spans="2:19" x14ac:dyDescent="0.35">
      <c r="B1688" s="80"/>
      <c r="C1688" s="119"/>
      <c r="D1688" s="119"/>
      <c r="E1688" s="84"/>
      <c r="F1688" s="119"/>
      <c r="G1688" s="120"/>
      <c r="H1688" s="41"/>
      <c r="I1688" s="41"/>
      <c r="J1688" s="82"/>
      <c r="K1688" s="290">
        <f t="shared" si="140"/>
        <v>0</v>
      </c>
      <c r="L1688" s="291">
        <f t="shared" si="141"/>
        <v>0</v>
      </c>
      <c r="M1688" s="290">
        <f>IF(P1688="x",0,IF(I1688&lt;(INDEX(Lookup!$U$2:$U$10,MATCH($D$43,Lookup!$S$2:$S$10,0))),0,ROUND(((_xlfn.DAYS(I1688,H1688)+1)*J1688)/7,0)))</f>
        <v>0</v>
      </c>
      <c r="N1688" s="408">
        <f t="shared" si="142"/>
        <v>0</v>
      </c>
      <c r="O1688" s="332"/>
      <c r="P1688" s="409"/>
      <c r="R1688" s="457">
        <f t="shared" si="143"/>
        <v>0</v>
      </c>
      <c r="S1688" s="469">
        <f t="shared" si="144"/>
        <v>0</v>
      </c>
    </row>
    <row r="1689" spans="2:19" x14ac:dyDescent="0.35">
      <c r="B1689" s="80"/>
      <c r="C1689" s="119"/>
      <c r="D1689" s="119"/>
      <c r="E1689" s="84"/>
      <c r="F1689" s="119"/>
      <c r="G1689" s="120"/>
      <c r="H1689" s="41"/>
      <c r="I1689" s="41"/>
      <c r="J1689" s="82"/>
      <c r="K1689" s="290">
        <f t="shared" si="140"/>
        <v>0</v>
      </c>
      <c r="L1689" s="291">
        <f t="shared" si="141"/>
        <v>0</v>
      </c>
      <c r="M1689" s="290">
        <f>IF(P1689="x",0,IF(I1689&lt;(INDEX(Lookup!$U$2:$U$10,MATCH($D$43,Lookup!$S$2:$S$10,0))),0,ROUND(((_xlfn.DAYS(I1689,H1689)+1)*J1689)/7,0)))</f>
        <v>0</v>
      </c>
      <c r="N1689" s="408">
        <f t="shared" si="142"/>
        <v>0</v>
      </c>
      <c r="O1689" s="332"/>
      <c r="P1689" s="409"/>
      <c r="R1689" s="457">
        <f t="shared" si="143"/>
        <v>0</v>
      </c>
      <c r="S1689" s="469">
        <f t="shared" si="144"/>
        <v>0</v>
      </c>
    </row>
    <row r="1690" spans="2:19" x14ac:dyDescent="0.35">
      <c r="B1690" s="80"/>
      <c r="C1690" s="119"/>
      <c r="D1690" s="119"/>
      <c r="E1690" s="84"/>
      <c r="F1690" s="119"/>
      <c r="G1690" s="120"/>
      <c r="H1690" s="41"/>
      <c r="I1690" s="41"/>
      <c r="J1690" s="82"/>
      <c r="K1690" s="290">
        <f t="shared" si="140"/>
        <v>0</v>
      </c>
      <c r="L1690" s="291">
        <f t="shared" si="141"/>
        <v>0</v>
      </c>
      <c r="M1690" s="290">
        <f>IF(P1690="x",0,IF(I1690&lt;(INDEX(Lookup!$U$2:$U$10,MATCH($D$43,Lookup!$S$2:$S$10,0))),0,ROUND(((_xlfn.DAYS(I1690,H1690)+1)*J1690)/7,0)))</f>
        <v>0</v>
      </c>
      <c r="N1690" s="408">
        <f t="shared" si="142"/>
        <v>0</v>
      </c>
      <c r="O1690" s="332"/>
      <c r="P1690" s="409"/>
      <c r="R1690" s="457">
        <f t="shared" si="143"/>
        <v>0</v>
      </c>
      <c r="S1690" s="469">
        <f t="shared" si="144"/>
        <v>0</v>
      </c>
    </row>
    <row r="1691" spans="2:19" x14ac:dyDescent="0.35">
      <c r="B1691" s="80"/>
      <c r="C1691" s="119"/>
      <c r="D1691" s="119"/>
      <c r="E1691" s="84"/>
      <c r="F1691" s="119"/>
      <c r="G1691" s="120"/>
      <c r="H1691" s="41"/>
      <c r="I1691" s="41"/>
      <c r="J1691" s="82"/>
      <c r="K1691" s="290">
        <f t="shared" si="140"/>
        <v>0</v>
      </c>
      <c r="L1691" s="291">
        <f t="shared" si="141"/>
        <v>0</v>
      </c>
      <c r="M1691" s="290">
        <f>IF(P1691="x",0,IF(I1691&lt;(INDEX(Lookup!$U$2:$U$10,MATCH($D$43,Lookup!$S$2:$S$10,0))),0,ROUND(((_xlfn.DAYS(I1691,H1691)+1)*J1691)/7,0)))</f>
        <v>0</v>
      </c>
      <c r="N1691" s="408">
        <f t="shared" si="142"/>
        <v>0</v>
      </c>
      <c r="O1691" s="332"/>
      <c r="P1691" s="409"/>
      <c r="R1691" s="457">
        <f t="shared" si="143"/>
        <v>0</v>
      </c>
      <c r="S1691" s="469">
        <f t="shared" si="144"/>
        <v>0</v>
      </c>
    </row>
    <row r="1692" spans="2:19" x14ac:dyDescent="0.35">
      <c r="B1692" s="80"/>
      <c r="C1692" s="119"/>
      <c r="D1692" s="119"/>
      <c r="E1692" s="84"/>
      <c r="F1692" s="119"/>
      <c r="G1692" s="120"/>
      <c r="H1692" s="41"/>
      <c r="I1692" s="41"/>
      <c r="J1692" s="82"/>
      <c r="K1692" s="290">
        <f t="shared" si="140"/>
        <v>0</v>
      </c>
      <c r="L1692" s="291">
        <f t="shared" si="141"/>
        <v>0</v>
      </c>
      <c r="M1692" s="290">
        <f>IF(P1692="x",0,IF(I1692&lt;(INDEX(Lookup!$U$2:$U$10,MATCH($D$43,Lookup!$S$2:$S$10,0))),0,ROUND(((_xlfn.DAYS(I1692,H1692)+1)*J1692)/7,0)))</f>
        <v>0</v>
      </c>
      <c r="N1692" s="408">
        <f t="shared" si="142"/>
        <v>0</v>
      </c>
      <c r="O1692" s="332"/>
      <c r="P1692" s="409"/>
      <c r="R1692" s="457">
        <f t="shared" si="143"/>
        <v>0</v>
      </c>
      <c r="S1692" s="469">
        <f t="shared" si="144"/>
        <v>0</v>
      </c>
    </row>
    <row r="1693" spans="2:19" x14ac:dyDescent="0.35">
      <c r="B1693" s="80"/>
      <c r="C1693" s="119"/>
      <c r="D1693" s="119"/>
      <c r="E1693" s="84"/>
      <c r="F1693" s="119"/>
      <c r="G1693" s="120"/>
      <c r="H1693" s="41"/>
      <c r="I1693" s="41"/>
      <c r="J1693" s="82"/>
      <c r="K1693" s="290">
        <f t="shared" si="140"/>
        <v>0</v>
      </c>
      <c r="L1693" s="291">
        <f t="shared" si="141"/>
        <v>0</v>
      </c>
      <c r="M1693" s="290">
        <f>IF(P1693="x",0,IF(I1693&lt;(INDEX(Lookup!$U$2:$U$10,MATCH($D$43,Lookup!$S$2:$S$10,0))),0,ROUND(((_xlfn.DAYS(I1693,H1693)+1)*J1693)/7,0)))</f>
        <v>0</v>
      </c>
      <c r="N1693" s="408">
        <f t="shared" si="142"/>
        <v>0</v>
      </c>
      <c r="O1693" s="332"/>
      <c r="P1693" s="409"/>
      <c r="R1693" s="457">
        <f t="shared" si="143"/>
        <v>0</v>
      </c>
      <c r="S1693" s="469">
        <f t="shared" si="144"/>
        <v>0</v>
      </c>
    </row>
    <row r="1694" spans="2:19" x14ac:dyDescent="0.35">
      <c r="B1694" s="80"/>
      <c r="C1694" s="119"/>
      <c r="D1694" s="119"/>
      <c r="E1694" s="84"/>
      <c r="F1694" s="119"/>
      <c r="G1694" s="120"/>
      <c r="H1694" s="41"/>
      <c r="I1694" s="41"/>
      <c r="J1694" s="82"/>
      <c r="K1694" s="290">
        <f t="shared" si="140"/>
        <v>0</v>
      </c>
      <c r="L1694" s="291">
        <f t="shared" si="141"/>
        <v>0</v>
      </c>
      <c r="M1694" s="290">
        <f>IF(P1694="x",0,IF(I1694&lt;(INDEX(Lookup!$U$2:$U$10,MATCH($D$43,Lookup!$S$2:$S$10,0))),0,ROUND(((_xlfn.DAYS(I1694,H1694)+1)*J1694)/7,0)))</f>
        <v>0</v>
      </c>
      <c r="N1694" s="408">
        <f t="shared" si="142"/>
        <v>0</v>
      </c>
      <c r="O1694" s="332"/>
      <c r="P1694" s="409"/>
      <c r="R1694" s="457">
        <f t="shared" si="143"/>
        <v>0</v>
      </c>
      <c r="S1694" s="469">
        <f t="shared" si="144"/>
        <v>0</v>
      </c>
    </row>
    <row r="1695" spans="2:19" x14ac:dyDescent="0.35">
      <c r="B1695" s="80"/>
      <c r="C1695" s="119"/>
      <c r="D1695" s="119"/>
      <c r="E1695" s="84"/>
      <c r="F1695" s="119"/>
      <c r="G1695" s="120"/>
      <c r="H1695" s="41"/>
      <c r="I1695" s="41"/>
      <c r="J1695" s="82"/>
      <c r="K1695" s="290">
        <f t="shared" si="140"/>
        <v>0</v>
      </c>
      <c r="L1695" s="291">
        <f t="shared" si="141"/>
        <v>0</v>
      </c>
      <c r="M1695" s="290">
        <f>IF(P1695="x",0,IF(I1695&lt;(INDEX(Lookup!$U$2:$U$10,MATCH($D$43,Lookup!$S$2:$S$10,0))),0,ROUND(((_xlfn.DAYS(I1695,H1695)+1)*J1695)/7,0)))</f>
        <v>0</v>
      </c>
      <c r="N1695" s="408">
        <f t="shared" si="142"/>
        <v>0</v>
      </c>
      <c r="O1695" s="332"/>
      <c r="P1695" s="409"/>
      <c r="R1695" s="457">
        <f t="shared" si="143"/>
        <v>0</v>
      </c>
      <c r="S1695" s="469">
        <f t="shared" si="144"/>
        <v>0</v>
      </c>
    </row>
    <row r="1696" spans="2:19" x14ac:dyDescent="0.35">
      <c r="B1696" s="80"/>
      <c r="C1696" s="119"/>
      <c r="D1696" s="119"/>
      <c r="E1696" s="84"/>
      <c r="F1696" s="119"/>
      <c r="G1696" s="120"/>
      <c r="H1696" s="41"/>
      <c r="I1696" s="41"/>
      <c r="J1696" s="82"/>
      <c r="K1696" s="290">
        <f t="shared" si="140"/>
        <v>0</v>
      </c>
      <c r="L1696" s="291">
        <f t="shared" si="141"/>
        <v>0</v>
      </c>
      <c r="M1696" s="290">
        <f>IF(P1696="x",0,IF(I1696&lt;(INDEX(Lookup!$U$2:$U$10,MATCH($D$43,Lookup!$S$2:$S$10,0))),0,ROUND(((_xlfn.DAYS(I1696,H1696)+1)*J1696)/7,0)))</f>
        <v>0</v>
      </c>
      <c r="N1696" s="408">
        <f t="shared" si="142"/>
        <v>0</v>
      </c>
      <c r="O1696" s="332"/>
      <c r="P1696" s="409"/>
      <c r="R1696" s="457">
        <f t="shared" si="143"/>
        <v>0</v>
      </c>
      <c r="S1696" s="469">
        <f t="shared" si="144"/>
        <v>0</v>
      </c>
    </row>
    <row r="1697" spans="2:19" x14ac:dyDescent="0.35">
      <c r="B1697" s="80"/>
      <c r="C1697" s="119"/>
      <c r="D1697" s="119"/>
      <c r="E1697" s="84"/>
      <c r="F1697" s="119"/>
      <c r="G1697" s="120"/>
      <c r="H1697" s="41"/>
      <c r="I1697" s="41"/>
      <c r="J1697" s="82"/>
      <c r="K1697" s="290">
        <f t="shared" si="140"/>
        <v>0</v>
      </c>
      <c r="L1697" s="291">
        <f t="shared" si="141"/>
        <v>0</v>
      </c>
      <c r="M1697" s="290">
        <f>IF(P1697="x",0,IF(I1697&lt;(INDEX(Lookup!$U$2:$U$10,MATCH($D$43,Lookup!$S$2:$S$10,0))),0,ROUND(((_xlfn.DAYS(I1697,H1697)+1)*J1697)/7,0)))</f>
        <v>0</v>
      </c>
      <c r="N1697" s="408">
        <f t="shared" si="142"/>
        <v>0</v>
      </c>
      <c r="O1697" s="332"/>
      <c r="P1697" s="409"/>
      <c r="R1697" s="457">
        <f t="shared" si="143"/>
        <v>0</v>
      </c>
      <c r="S1697" s="469">
        <f t="shared" si="144"/>
        <v>0</v>
      </c>
    </row>
    <row r="1698" spans="2:19" x14ac:dyDescent="0.35">
      <c r="B1698" s="80"/>
      <c r="C1698" s="119"/>
      <c r="D1698" s="119"/>
      <c r="E1698" s="84"/>
      <c r="F1698" s="119"/>
      <c r="G1698" s="120"/>
      <c r="H1698" s="41"/>
      <c r="I1698" s="41"/>
      <c r="J1698" s="82"/>
      <c r="K1698" s="290">
        <f t="shared" si="140"/>
        <v>0</v>
      </c>
      <c r="L1698" s="291">
        <f t="shared" si="141"/>
        <v>0</v>
      </c>
      <c r="M1698" s="290">
        <f>IF(P1698="x",0,IF(I1698&lt;(INDEX(Lookup!$U$2:$U$10,MATCH($D$43,Lookup!$S$2:$S$10,0))),0,ROUND(((_xlfn.DAYS(I1698,H1698)+1)*J1698)/7,0)))</f>
        <v>0</v>
      </c>
      <c r="N1698" s="408">
        <f t="shared" si="142"/>
        <v>0</v>
      </c>
      <c r="O1698" s="332"/>
      <c r="P1698" s="409"/>
      <c r="R1698" s="457">
        <f t="shared" si="143"/>
        <v>0</v>
      </c>
      <c r="S1698" s="469">
        <f t="shared" si="144"/>
        <v>0</v>
      </c>
    </row>
    <row r="1699" spans="2:19" x14ac:dyDescent="0.35">
      <c r="B1699" s="80"/>
      <c r="C1699" s="119"/>
      <c r="D1699" s="119"/>
      <c r="E1699" s="84"/>
      <c r="F1699" s="119"/>
      <c r="G1699" s="120"/>
      <c r="H1699" s="41"/>
      <c r="I1699" s="41"/>
      <c r="J1699" s="82"/>
      <c r="K1699" s="290">
        <f t="shared" si="140"/>
        <v>0</v>
      </c>
      <c r="L1699" s="291">
        <f t="shared" si="141"/>
        <v>0</v>
      </c>
      <c r="M1699" s="290">
        <f>IF(P1699="x",0,IF(I1699&lt;(INDEX(Lookup!$U$2:$U$10,MATCH($D$43,Lookup!$S$2:$S$10,0))),0,ROUND(((_xlfn.DAYS(I1699,H1699)+1)*J1699)/7,0)))</f>
        <v>0</v>
      </c>
      <c r="N1699" s="408">
        <f t="shared" si="142"/>
        <v>0</v>
      </c>
      <c r="O1699" s="332"/>
      <c r="P1699" s="409"/>
      <c r="R1699" s="457">
        <f t="shared" si="143"/>
        <v>0</v>
      </c>
      <c r="S1699" s="469">
        <f t="shared" si="144"/>
        <v>0</v>
      </c>
    </row>
    <row r="1700" spans="2:19" ht="15" thickBot="1" x14ac:dyDescent="0.4">
      <c r="B1700" s="80"/>
      <c r="C1700" s="119"/>
      <c r="D1700" s="119"/>
      <c r="E1700" s="84"/>
      <c r="F1700" s="119"/>
      <c r="G1700" s="120"/>
      <c r="H1700" s="41"/>
      <c r="I1700" s="41"/>
      <c r="J1700" s="406"/>
      <c r="K1700" s="407">
        <f t="shared" si="140"/>
        <v>0</v>
      </c>
      <c r="L1700" s="408">
        <f t="shared" si="141"/>
        <v>0</v>
      </c>
      <c r="M1700" s="290">
        <f>IF(P1700="x",0,IF(I1700&lt;(INDEX(Lookup!$U$2:$U$10,MATCH($D$43,Lookup!$S$2:$S$10,0))),0,ROUND(((_xlfn.DAYS(I1700,H1700)+1)*J1700)/7,0)))</f>
        <v>0</v>
      </c>
      <c r="N1700" s="408">
        <f t="shared" si="142"/>
        <v>0</v>
      </c>
      <c r="O1700" s="332"/>
      <c r="P1700" s="409"/>
      <c r="R1700" s="457">
        <f t="shared" si="143"/>
        <v>0</v>
      </c>
      <c r="S1700" s="469">
        <f t="shared" si="144"/>
        <v>0</v>
      </c>
    </row>
    <row r="1701" spans="2:19" ht="15" hidden="1" thickBot="1" x14ac:dyDescent="0.4">
      <c r="B1701" s="252"/>
      <c r="C1701" s="276"/>
      <c r="D1701" s="276"/>
      <c r="E1701" s="277"/>
      <c r="F1701" s="276"/>
      <c r="G1701" s="270"/>
      <c r="H1701" s="271"/>
      <c r="I1701" s="271"/>
      <c r="J1701" s="272"/>
      <c r="K1701" s="404"/>
      <c r="L1701" s="405"/>
      <c r="M1701" s="404"/>
      <c r="N1701" s="405"/>
      <c r="O1701" s="334"/>
      <c r="P1701" s="275"/>
    </row>
    <row r="1702" spans="2:19" ht="35.5" thickBot="1" x14ac:dyDescent="0.4">
      <c r="B1702" s="278" t="s">
        <v>339</v>
      </c>
      <c r="C1702" s="278"/>
      <c r="D1702" s="278"/>
      <c r="E1702" s="278"/>
      <c r="F1702" s="278"/>
      <c r="G1702" s="278"/>
      <c r="H1702" s="278"/>
      <c r="I1702" s="278"/>
      <c r="J1702" s="281"/>
      <c r="K1702" s="281"/>
      <c r="L1702" s="281"/>
      <c r="M1702" s="281"/>
      <c r="N1702" s="281"/>
      <c r="O1702" s="281"/>
      <c r="P1702" s="281"/>
    </row>
    <row r="1703" spans="2:19" x14ac:dyDescent="0.35">
      <c r="B1703" s="252"/>
      <c r="C1703" s="276"/>
      <c r="D1703" s="276"/>
      <c r="E1703" s="277"/>
      <c r="F1703" s="276"/>
      <c r="G1703" s="270"/>
      <c r="H1703" s="271"/>
      <c r="I1703" s="271"/>
      <c r="J1703" s="272"/>
      <c r="K1703" s="273"/>
      <c r="L1703" s="274"/>
      <c r="M1703" s="273"/>
      <c r="N1703" s="274"/>
      <c r="O1703" s="334"/>
      <c r="P1703" s="275"/>
    </row>
  </sheetData>
  <sheetProtection sheet="1" formatColumns="0" formatRows="0" insertRows="0" sort="0" autoFilter="0" pivotTables="0"/>
  <autoFilter ref="B45:S1700" xr:uid="{00000000-0001-0000-0500-000000000000}"/>
  <dataConsolidate/>
  <mergeCells count="50">
    <mergeCell ref="U23:Y23"/>
    <mergeCell ref="U34:Y34"/>
    <mergeCell ref="U35:U36"/>
    <mergeCell ref="V35:V36"/>
    <mergeCell ref="W35:W36"/>
    <mergeCell ref="X35:X36"/>
    <mergeCell ref="Y35:Y36"/>
    <mergeCell ref="J44:L44"/>
    <mergeCell ref="B10:C10"/>
    <mergeCell ref="J12:P12"/>
    <mergeCell ref="J13:P19"/>
    <mergeCell ref="B21:P21"/>
    <mergeCell ref="B43:C43"/>
    <mergeCell ref="B13:C14"/>
    <mergeCell ref="G13:G15"/>
    <mergeCell ref="H13:H15"/>
    <mergeCell ref="B15:C15"/>
    <mergeCell ref="D13:F14"/>
    <mergeCell ref="D15:F15"/>
    <mergeCell ref="K33:K34"/>
    <mergeCell ref="M23:O23"/>
    <mergeCell ref="M24:M25"/>
    <mergeCell ref="N24:N25"/>
    <mergeCell ref="O24:O25"/>
    <mergeCell ref="B7:C7"/>
    <mergeCell ref="D7:G7"/>
    <mergeCell ref="D10:G10"/>
    <mergeCell ref="I32:K32"/>
    <mergeCell ref="I33:I34"/>
    <mergeCell ref="J33:J34"/>
    <mergeCell ref="M33:O33"/>
    <mergeCell ref="O34:O35"/>
    <mergeCell ref="N34:N35"/>
    <mergeCell ref="M34:M35"/>
    <mergeCell ref="M44:N44"/>
    <mergeCell ref="H43:I43"/>
    <mergeCell ref="D4:G4"/>
    <mergeCell ref="D6:G6"/>
    <mergeCell ref="B4:C4"/>
    <mergeCell ref="B6:C6"/>
    <mergeCell ref="B8:C8"/>
    <mergeCell ref="I4:J4"/>
    <mergeCell ref="I6:J6"/>
    <mergeCell ref="I8:J8"/>
    <mergeCell ref="I10:J10"/>
    <mergeCell ref="F23:G23"/>
    <mergeCell ref="D23:E23"/>
    <mergeCell ref="I23:K23"/>
    <mergeCell ref="N41:O41"/>
    <mergeCell ref="B42:P42"/>
  </mergeCells>
  <conditionalFormatting sqref="D7:G7">
    <cfRule type="expression" dxfId="50" priority="1">
      <formula>$D$4 = "Not On List"</formula>
    </cfRule>
  </conditionalFormatting>
  <dataValidations count="3">
    <dataValidation allowBlank="1" showInputMessage="1" showErrorMessage="1" error="Only enter the last 4 digits of SSN" sqref="F1702" xr:uid="{FB5EBDAE-9EEE-44CF-9E1A-C717ACDE798E}"/>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 xr:uid="{C905C954-5EF5-49F5-A3B4-CF1C53432EBC}">
      <formula1>20</formula1>
      <formula2>20</formula2>
    </dataValidation>
    <dataValidation type="textLength" allowBlank="1" showInputMessage="1" showErrorMessage="1" error="Only enter the last 4 digits of SSN" sqref="E46:E1702" xr:uid="{E496CB25-36C3-45FD-B72A-29554C177A59}">
      <formula1>1</formula1>
      <formula2>4</formula2>
    </dataValidation>
  </dataValidations>
  <hyperlinks>
    <hyperlink ref="N8" r:id="rId1" xr:uid="{838BAE7C-7E7B-429B-B839-08903C4ACE3D}"/>
  </hyperlinks>
  <printOptions horizontalCentered="1"/>
  <pageMargins left="0.25" right="0.25" top="0.75" bottom="0.75" header="0.3" footer="0.3"/>
  <pageSetup scale="58" fitToWidth="0" fitToHeight="0" orientation="landscape" r:id="rId2"/>
  <headerFooter alignWithMargins="0">
    <oddFooter>&amp;LRoster - Standard Day&amp;R&amp;D</oddFooter>
  </headerFooter>
  <rowBreaks count="1" manualBreakCount="1">
    <brk id="42" min="1" max="15" man="1"/>
  </rowBreaks>
  <extLst>
    <ext xmlns:x14="http://schemas.microsoft.com/office/spreadsheetml/2009/9/main" uri="{78C0D931-6437-407d-A8EE-F0AAD7539E65}">
      <x14:conditionalFormattings>
        <x14:conditionalFormatting xmlns:xm="http://schemas.microsoft.com/office/excel/2006/main">
          <x14:cfRule type="expression" priority="6" stopIfTrue="1" id="{5956C243-E39F-47C1-8741-EBAB3B4565F0}">
            <xm:f>IF(H46="","",H46&lt;INDEX(Lookup!$T$2:$T$10,MATCH($D$43,Lookup!$S$2:$S$10,0)))</xm:f>
            <x14:dxf>
              <fill>
                <patternFill>
                  <bgColor theme="9" tint="0.39994506668294322"/>
                </patternFill>
              </fill>
            </x14:dxf>
          </x14:cfRule>
          <xm:sqref>H46:H1701</xm:sqref>
        </x14:conditionalFormatting>
        <x14:conditionalFormatting xmlns:xm="http://schemas.microsoft.com/office/excel/2006/main">
          <x14:cfRule type="expression" priority="14" id="{29EA3859-F52C-4EE2-B2E5-FAAE3D58C641}">
            <xm:f>IF(H55="","",H55&lt;INDEX(Lookup!$T$2:$T$10,MATCH($D$43,Lookup!$S$2:$S$10,0)))</xm:f>
            <x14:dxf>
              <fill>
                <patternFill>
                  <bgColor theme="9" tint="0.59996337778862885"/>
                </patternFill>
              </fill>
            </x14:dxf>
          </x14:cfRule>
          <xm:sqref>H55:H1701 H1703</xm:sqref>
        </x14:conditionalFormatting>
        <x14:conditionalFormatting xmlns:xm="http://schemas.microsoft.com/office/excel/2006/main">
          <x14:cfRule type="expression" priority="4" id="{1AF45DFC-37F1-43DF-81A6-C3440FE90447}">
            <xm:f>I46&gt;INDEX(Lookup!$U$2:$U$10,MATCH($D$43,Lookup!$S$2:$S$10,0))</xm:f>
            <x14:dxf>
              <fill>
                <patternFill>
                  <bgColor theme="9" tint="0.39994506668294322"/>
                </patternFill>
              </fill>
            </x14:dxf>
          </x14:cfRule>
          <xm:sqref>I46:I1701 I1703</xm:sqref>
        </x14:conditionalFormatting>
        <x14:conditionalFormatting xmlns:xm="http://schemas.microsoft.com/office/excel/2006/main">
          <x14:cfRule type="expression" priority="5" id="{3F31B5A8-18BA-49AB-9FEB-E47602168161}">
            <xm:f>I50&gt;INDEX(Lookup!$U$2:$U$10,MATCH($D$42,Lookup!$S$2:$S$10,0))</xm:f>
            <x14:dxf>
              <fill>
                <patternFill>
                  <bgColor theme="9" tint="0.39994506668294322"/>
                </patternFill>
              </fill>
            </x14:dxf>
          </x14:cfRule>
          <xm:sqref>I50:I54</xm:sqref>
        </x14:conditionalFormatting>
        <x14:conditionalFormatting xmlns:xm="http://schemas.microsoft.com/office/excel/2006/main">
          <x14:cfRule type="expression" priority="15" id="{9955429A-C736-431B-ABFF-E501F42CD654}">
            <xm:f>I55&gt;INDEX(Lookup!$U$2:$U$10,MATCH($D$43,Lookup!$S$2:$S$10,0))</xm:f>
            <x14:dxf>
              <fill>
                <patternFill>
                  <bgColor theme="9" tint="0.59996337778862885"/>
                </patternFill>
              </fill>
            </x14:dxf>
          </x14:cfRule>
          <xm:sqref>I55:I1701 I1703</xm:sqref>
        </x14:conditionalFormatting>
        <x14:conditionalFormatting xmlns:xm="http://schemas.microsoft.com/office/excel/2006/main">
          <x14:cfRule type="expression" priority="3" id="{3ECA2E38-860D-4AF6-BE15-43D56C72CFCB}">
            <xm:f>IF(I1702="","",I1702&lt;INDEX(Lookup!$T$2:$T$10,MATCH($D$45,Lookup!$S$2:$S$10,0)))</xm:f>
            <x14:dxf>
              <fill>
                <patternFill>
                  <bgColor theme="9" tint="0.39994506668294322"/>
                </patternFill>
              </fill>
            </x14:dxf>
          </x14:cfRule>
          <xm:sqref>I1702</xm:sqref>
        </x14:conditionalFormatting>
        <x14:conditionalFormatting xmlns:xm="http://schemas.microsoft.com/office/excel/2006/main">
          <x14:cfRule type="expression" priority="2" id="{1146E497-1102-4216-B07C-6636E0E8244E}">
            <xm:f>J1702&gt;INDEX(Lookup!$U$2:$U$10,MATCH($D$45,Lookup!$S$2:$S$10,0))</xm:f>
            <x14:dxf>
              <fill>
                <patternFill>
                  <bgColor theme="9" tint="0.39994506668294322"/>
                </patternFill>
              </fill>
            </x14:dxf>
          </x14:cfRule>
          <xm:sqref>J1702:K1702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FB06D2A-3279-4B9A-86B8-F9CC7009316E}">
          <x14:formula1>
            <xm:f>Lookup!$S$2:$S$10</xm:f>
          </x14:formula1>
          <xm:sqref>D43 D46:D1701</xm:sqref>
        </x14:dataValidation>
        <x14:dataValidation type="list" allowBlank="1" showInputMessage="1" showErrorMessage="1" xr:uid="{796BB084-0E7C-4425-BC19-DD0D9FA59F0B}">
          <x14:formula1>
            <xm:f>Lookup!$J$12:$J$13</xm:f>
          </x14:formula1>
          <xm:sqref>P1703 P46:P1701</xm:sqref>
        </x14:dataValidation>
        <x14:dataValidation type="list" allowBlank="1" showInputMessage="1" showErrorMessage="1" xr:uid="{E3F1BCB2-6692-422C-A3A3-EE4AEB48C28C}">
          <x14:formula1>
            <xm:f>Lookup!$J$16:$J$30</xm:f>
          </x14:formula1>
          <xm:sqref>J1703 J46:J1701</xm:sqref>
        </x14:dataValidation>
        <x14:dataValidation type="list" allowBlank="1" showInputMessage="1" showErrorMessage="1" xr:uid="{911330ED-D615-4B03-A2A0-34BFA0CBDECA}">
          <x14:formula1>
            <xm:f>Lookup!$D$8:$D$9</xm:f>
          </x14:formula1>
          <xm:sqref>C46:C1701</xm:sqref>
        </x14:dataValidation>
        <x14:dataValidation type="list" allowBlank="1" showInputMessage="1" showErrorMessage="1" xr:uid="{E90E21EC-E5B5-4C60-B287-57F2C11D05E1}">
          <x14:formula1>
            <xm:f>Lookup!$C$2:$C$33</xm:f>
          </x14:formula1>
          <xm:sqref>B46:B1701</xm:sqref>
        </x14:dataValidation>
        <x14:dataValidation type="list" allowBlank="1" showInputMessage="1" showErrorMessage="1" xr:uid="{36DC9D9E-023F-42B6-A218-F079A8AD5C79}">
          <x14:formula1>
            <xm:f>Lookup!$Q$30:$Q$35</xm:f>
          </x14:formula1>
          <xm:sqref>K4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C9672-4625-4761-BB74-26EDB1F4B764}">
  <dimension ref="A1:BD1705"/>
  <sheetViews>
    <sheetView showGridLines="0" topLeftCell="B1" zoomScale="80" zoomScaleNormal="80" workbookViewId="0">
      <selection activeCell="E13" sqref="E13"/>
    </sheetView>
  </sheetViews>
  <sheetFormatPr defaultColWidth="8.81640625" defaultRowHeight="14.5" outlineLevelRow="1" x14ac:dyDescent="0.35"/>
  <cols>
    <col min="1" max="1" width="18.54296875" style="50" customWidth="1"/>
    <col min="2" max="2" width="15.54296875" style="50" customWidth="1"/>
    <col min="3" max="3" width="11" style="50" bestFit="1" customWidth="1"/>
    <col min="4" max="4" width="12.453125" style="50" bestFit="1" customWidth="1"/>
    <col min="5" max="5" width="19.1796875" style="50" customWidth="1"/>
    <col min="6" max="6" width="16.453125" style="50" bestFit="1" customWidth="1"/>
    <col min="7" max="7" width="11.1796875" style="50" bestFit="1" customWidth="1"/>
    <col min="8" max="8" width="11.54296875" style="50" customWidth="1"/>
    <col min="9" max="9" width="13.1796875" style="50" customWidth="1"/>
    <col min="10" max="10" width="13.54296875" style="50" customWidth="1"/>
    <col min="11" max="11" width="12.81640625" style="50" customWidth="1"/>
    <col min="12" max="12" width="10.81640625" style="50" customWidth="1"/>
    <col min="13" max="13" width="14.54296875" style="50" bestFit="1" customWidth="1"/>
    <col min="14" max="14" width="30.453125" style="50" customWidth="1"/>
    <col min="15" max="15" width="15.453125" style="50" bestFit="1" customWidth="1"/>
    <col min="16" max="16" width="12.54296875" style="197" hidden="1" customWidth="1"/>
    <col min="17" max="17" width="10.7265625" style="197" hidden="1" customWidth="1"/>
    <col min="18" max="21" width="15.54296875" style="197" hidden="1" customWidth="1"/>
    <col min="22" max="22" width="12.54296875" style="197" hidden="1" customWidth="1"/>
    <col min="23" max="25" width="20.54296875" style="197" hidden="1" customWidth="1"/>
    <col min="26" max="26" width="15.54296875" style="197" hidden="1" customWidth="1"/>
    <col min="27" max="27" width="2.54296875" style="197" hidden="1" customWidth="1"/>
    <col min="28" max="29" width="10.7265625" style="197" hidden="1" customWidth="1"/>
    <col min="30" max="31" width="15.54296875" style="197" hidden="1" customWidth="1"/>
    <col min="32" max="32" width="10.54296875" style="197" hidden="1" customWidth="1"/>
    <col min="33" max="34" width="15.54296875" style="197" hidden="1" customWidth="1"/>
    <col min="35" max="35" width="8.7265625" style="197" hidden="1" customWidth="1"/>
    <col min="36" max="52" width="8.81640625" style="197" hidden="1" customWidth="1"/>
    <col min="53" max="53" width="17" style="395" hidden="1" customWidth="1"/>
    <col min="54" max="54" width="8.81640625" style="197" hidden="1" customWidth="1"/>
    <col min="55" max="56" width="0" style="197" hidden="1" customWidth="1"/>
    <col min="57" max="16384" width="8.81640625" style="50"/>
  </cols>
  <sheetData>
    <row r="1" spans="2:53" x14ac:dyDescent="0.35">
      <c r="B1" s="49"/>
    </row>
    <row r="2" spans="2:53" ht="18" customHeight="1" x14ac:dyDescent="0.35">
      <c r="B2" s="727" t="s">
        <v>340</v>
      </c>
      <c r="C2" s="25"/>
      <c r="D2" s="728"/>
      <c r="E2" s="727"/>
      <c r="F2" s="798"/>
      <c r="G2" s="798"/>
      <c r="H2" s="798"/>
      <c r="I2" s="794"/>
      <c r="J2"/>
      <c r="K2" s="799"/>
      <c r="L2" s="25"/>
      <c r="M2" s="800"/>
      <c r="N2"/>
      <c r="O2" s="168" t="str">
        <f>Lookup!$Z$2</f>
        <v>Effective 5/2026</v>
      </c>
    </row>
    <row r="3" spans="2:53" ht="16.5" customHeight="1" thickBot="1" x14ac:dyDescent="0.45">
      <c r="B3" s="57"/>
      <c r="C3" s="52"/>
      <c r="D3" s="53"/>
      <c r="E3" s="52"/>
      <c r="F3" s="52"/>
      <c r="G3" s="52"/>
      <c r="H3" s="52"/>
      <c r="I3" s="55"/>
      <c r="J3" s="52"/>
      <c r="K3" s="56"/>
      <c r="L3" s="52"/>
      <c r="M3" s="52"/>
      <c r="N3" s="52"/>
      <c r="O3" s="52"/>
    </row>
    <row r="4" spans="2:53" ht="18.75" customHeight="1" x14ac:dyDescent="0.35">
      <c r="B4" s="1189" t="s">
        <v>239</v>
      </c>
      <c r="C4" s="1190"/>
      <c r="D4" s="1187"/>
      <c r="E4" s="1187"/>
      <c r="F4" s="1187"/>
      <c r="G4" s="1187"/>
      <c r="H4" s="60"/>
      <c r="I4" s="1190" t="s">
        <v>244</v>
      </c>
      <c r="J4" s="1190"/>
      <c r="K4" s="130"/>
      <c r="L4" s="59"/>
      <c r="M4" s="59"/>
      <c r="N4" s="59"/>
      <c r="O4" s="373"/>
      <c r="U4" s="395"/>
      <c r="V4" s="395"/>
      <c r="W4" s="395"/>
      <c r="X4" s="395"/>
      <c r="Y4" s="537" t="s">
        <v>341</v>
      </c>
      <c r="Z4" s="395"/>
      <c r="AA4" s="395"/>
      <c r="AB4" s="395"/>
      <c r="AC4" s="395"/>
      <c r="AD4" s="395"/>
    </row>
    <row r="5" spans="2:53" ht="18.75" customHeight="1" x14ac:dyDescent="0.35">
      <c r="B5" s="792"/>
      <c r="C5" s="793"/>
      <c r="D5" s="97"/>
      <c r="E5" s="97"/>
      <c r="F5" s="97"/>
      <c r="G5" s="97"/>
      <c r="H5" s="69"/>
      <c r="I5" s="793"/>
      <c r="J5" s="793"/>
      <c r="K5" s="97"/>
      <c r="L5" s="68"/>
      <c r="M5" s="68"/>
      <c r="N5" s="68"/>
      <c r="O5" s="378"/>
      <c r="U5" s="395"/>
      <c r="V5" s="395"/>
      <c r="W5" s="395"/>
      <c r="X5" s="395"/>
      <c r="Y5" s="395"/>
      <c r="Z5" s="395"/>
      <c r="AA5" s="395"/>
      <c r="AB5" s="395"/>
      <c r="AC5" s="395"/>
      <c r="AD5" s="395"/>
    </row>
    <row r="6" spans="2:53" x14ac:dyDescent="0.35">
      <c r="B6" s="792"/>
      <c r="C6" s="793"/>
      <c r="D6" s="97"/>
      <c r="E6" s="97"/>
      <c r="F6" s="97"/>
      <c r="G6" s="97"/>
      <c r="H6" s="69"/>
      <c r="I6" s="1192" t="s">
        <v>342</v>
      </c>
      <c r="J6" s="1192"/>
      <c r="K6" s="637"/>
      <c r="L6" s="68"/>
      <c r="M6" s="68"/>
      <c r="N6" s="68"/>
      <c r="O6" s="378"/>
      <c r="U6" s="537" t="s">
        <v>239</v>
      </c>
      <c r="V6" s="537"/>
      <c r="W6" s="1258">
        <v>0</v>
      </c>
      <c r="X6" s="1258"/>
      <c r="Y6" s="537" t="s">
        <v>343</v>
      </c>
      <c r="Z6" s="538">
        <f>IF(Z7="yes",AD6,0)</f>
        <v>0</v>
      </c>
      <c r="AA6" s="395"/>
      <c r="AB6" s="395"/>
      <c r="AC6" s="540"/>
      <c r="AD6" s="539">
        <f>ROUNDDOWN($O$26*0.6/24,2)</f>
        <v>0</v>
      </c>
    </row>
    <row r="7" spans="2:53" ht="15" thickBot="1" x14ac:dyDescent="0.4">
      <c r="B7" s="735"/>
      <c r="C7" s="757"/>
      <c r="D7" s="374"/>
      <c r="E7" s="374"/>
      <c r="F7" s="375"/>
      <c r="G7" s="376"/>
      <c r="H7" s="69"/>
      <c r="I7" s="754"/>
      <c r="J7" s="722"/>
      <c r="K7" s="97"/>
      <c r="L7" s="757"/>
      <c r="M7" s="648"/>
      <c r="N7" s="649" t="s">
        <v>240</v>
      </c>
      <c r="O7" s="170"/>
      <c r="U7" s="537" t="s">
        <v>241</v>
      </c>
      <c r="V7" s="537"/>
      <c r="W7" s="1259">
        <v>0</v>
      </c>
      <c r="X7" s="1259"/>
      <c r="Y7" s="537" t="s">
        <v>344</v>
      </c>
      <c r="Z7" s="541" t="s">
        <v>345</v>
      </c>
      <c r="AA7" s="395"/>
      <c r="AB7" s="395"/>
      <c r="AC7" s="395"/>
      <c r="AD7" s="395"/>
      <c r="BA7" s="395" t="s">
        <v>346</v>
      </c>
    </row>
    <row r="8" spans="2:53" ht="18.75" customHeight="1" thickBot="1" x14ac:dyDescent="0.4">
      <c r="B8" s="1191" t="s">
        <v>241</v>
      </c>
      <c r="C8" s="1192"/>
      <c r="D8" s="1188"/>
      <c r="E8" s="1188"/>
      <c r="F8" s="1188"/>
      <c r="G8" s="1188"/>
      <c r="H8" s="69"/>
      <c r="I8" s="1192" t="s">
        <v>347</v>
      </c>
      <c r="J8" s="1192"/>
      <c r="K8" s="797">
        <f>K6*4</f>
        <v>0</v>
      </c>
      <c r="L8" s="757"/>
      <c r="M8" s="650"/>
      <c r="N8" s="649" t="s">
        <v>242</v>
      </c>
      <c r="O8" s="170"/>
      <c r="U8" s="542"/>
      <c r="V8" s="537"/>
      <c r="W8" s="537"/>
      <c r="X8" s="395"/>
      <c r="Y8" s="395"/>
      <c r="Z8" s="553"/>
      <c r="AA8" s="395"/>
      <c r="AB8" s="395"/>
      <c r="AC8" s="395"/>
      <c r="AD8" s="395"/>
      <c r="BA8" s="395" t="s">
        <v>345</v>
      </c>
    </row>
    <row r="9" spans="2:53" ht="15" thickBot="1" x14ac:dyDescent="0.4">
      <c r="B9" s="1199"/>
      <c r="C9" s="1200"/>
      <c r="D9" s="1201"/>
      <c r="E9" s="1202"/>
      <c r="F9" s="1202"/>
      <c r="G9" s="1202"/>
      <c r="H9" s="65"/>
      <c r="I9" s="794"/>
      <c r="J9" s="722"/>
      <c r="K9" s="66"/>
      <c r="L9" s="730"/>
      <c r="M9" s="730"/>
      <c r="N9" s="730"/>
      <c r="O9" s="377"/>
      <c r="U9" s="537" t="s">
        <v>348</v>
      </c>
      <c r="V9" s="537"/>
      <c r="W9" s="1260"/>
      <c r="X9" s="1260"/>
      <c r="Y9" s="537" t="s">
        <v>349</v>
      </c>
      <c r="Z9" s="543">
        <v>45839</v>
      </c>
      <c r="AA9" s="395"/>
      <c r="AB9" s="395"/>
      <c r="AC9" s="395"/>
      <c r="AD9" s="395"/>
    </row>
    <row r="10" spans="2:53" ht="15" thickBot="1" x14ac:dyDescent="0.4">
      <c r="B10" s="1191" t="s">
        <v>243</v>
      </c>
      <c r="C10" s="1192"/>
      <c r="D10" s="72"/>
      <c r="H10" s="69"/>
      <c r="I10" s="1192" t="s">
        <v>312</v>
      </c>
      <c r="J10" s="1192"/>
      <c r="K10" s="756" t="s">
        <v>42</v>
      </c>
      <c r="L10" s="757"/>
      <c r="M10" s="681" t="s">
        <v>279</v>
      </c>
      <c r="N10" s="682" t="s">
        <v>280</v>
      </c>
      <c r="O10" s="378"/>
      <c r="U10" s="537" t="s">
        <v>350</v>
      </c>
      <c r="V10" s="537"/>
      <c r="W10" s="1261"/>
      <c r="X10" s="1261"/>
      <c r="Y10" s="537" t="s">
        <v>314</v>
      </c>
      <c r="Z10" s="541" t="s">
        <v>351</v>
      </c>
      <c r="AA10" s="395"/>
      <c r="AB10" s="395"/>
      <c r="AC10" s="395"/>
      <c r="AD10" s="395"/>
    </row>
    <row r="11" spans="2:53" ht="16.5" customHeight="1" x14ac:dyDescent="0.35">
      <c r="B11" s="729"/>
      <c r="C11" s="730"/>
      <c r="D11" s="64"/>
      <c r="E11" s="63"/>
      <c r="F11" s="66"/>
      <c r="G11" s="66"/>
      <c r="H11" s="66"/>
      <c r="I11" s="794"/>
      <c r="J11" s="722"/>
      <c r="K11" s="66"/>
      <c r="L11" s="63"/>
      <c r="M11" s="63"/>
      <c r="N11" s="63"/>
      <c r="O11" s="377"/>
      <c r="U11" s="395"/>
      <c r="V11" s="395"/>
      <c r="W11" s="395"/>
      <c r="X11" s="395"/>
      <c r="Y11" s="395"/>
      <c r="Z11" s="395"/>
      <c r="AA11" s="395"/>
      <c r="AB11" s="395"/>
      <c r="AC11" s="395"/>
      <c r="AD11" s="395"/>
    </row>
    <row r="12" spans="2:53" ht="18.75" customHeight="1" x14ac:dyDescent="0.35">
      <c r="B12" s="1191" t="s">
        <v>313</v>
      </c>
      <c r="C12" s="1192"/>
      <c r="D12" s="1203"/>
      <c r="E12" s="1203"/>
      <c r="F12" s="1203"/>
      <c r="G12" s="1203"/>
      <c r="H12" s="65"/>
      <c r="I12" s="1192" t="s">
        <v>352</v>
      </c>
      <c r="J12" s="1192"/>
      <c r="K12" s="624">
        <v>0</v>
      </c>
      <c r="L12" s="71"/>
      <c r="M12" s="379"/>
      <c r="N12" s="379"/>
      <c r="O12" s="380"/>
      <c r="U12" s="395"/>
      <c r="V12" s="395"/>
      <c r="W12" s="395"/>
      <c r="X12" s="395"/>
      <c r="Y12" s="395"/>
      <c r="Z12" s="395"/>
      <c r="AA12" s="395"/>
      <c r="AB12" s="395"/>
      <c r="AC12" s="395"/>
      <c r="AD12" s="395"/>
    </row>
    <row r="13" spans="2:53" ht="15" thickBot="1" x14ac:dyDescent="0.4">
      <c r="B13" s="731"/>
      <c r="C13" s="732"/>
      <c r="D13" s="189"/>
      <c r="E13" s="189"/>
      <c r="F13" s="78"/>
      <c r="G13" s="78"/>
      <c r="H13" s="78"/>
      <c r="I13" s="795"/>
      <c r="J13" s="796"/>
      <c r="K13" s="217"/>
      <c r="L13" s="218"/>
      <c r="M13" s="218"/>
      <c r="N13" s="218"/>
      <c r="O13" s="381"/>
      <c r="U13" s="395"/>
      <c r="V13" s="395"/>
      <c r="W13" s="395"/>
      <c r="X13" s="395"/>
      <c r="Y13" s="395"/>
      <c r="Z13" s="395"/>
      <c r="AA13" s="395"/>
      <c r="AB13" s="395"/>
      <c r="AC13" s="395"/>
      <c r="AD13" s="395"/>
    </row>
    <row r="14" spans="2:53" outlineLevel="1" x14ac:dyDescent="0.35">
      <c r="B14" s="225"/>
      <c r="C14" s="141"/>
      <c r="D14" s="141"/>
      <c r="E14" s="163"/>
      <c r="F14" s="163"/>
      <c r="G14" s="141"/>
      <c r="H14" s="141"/>
      <c r="I14" s="141"/>
      <c r="J14" s="226"/>
      <c r="K14" s="227"/>
      <c r="L14" s="228"/>
      <c r="M14" s="229"/>
      <c r="N14" s="229"/>
      <c r="O14" s="382"/>
      <c r="V14" s="395"/>
      <c r="W14" s="395"/>
      <c r="X14" s="395"/>
      <c r="Y14" s="395"/>
      <c r="Z14" s="395"/>
      <c r="AA14" s="395"/>
      <c r="AB14" s="395"/>
      <c r="AD14" s="395"/>
    </row>
    <row r="15" spans="2:53" outlineLevel="1" x14ac:dyDescent="0.35">
      <c r="B15" s="219"/>
      <c r="C15" s="52"/>
      <c r="D15" s="52"/>
      <c r="E15" s="383"/>
      <c r="F15" s="383"/>
      <c r="G15" s="52"/>
      <c r="H15" s="52"/>
      <c r="I15" s="52"/>
      <c r="J15" s="1248" t="s">
        <v>315</v>
      </c>
      <c r="K15" s="1248"/>
      <c r="L15" s="1248"/>
      <c r="M15" s="1248"/>
      <c r="N15" s="1248"/>
      <c r="O15" s="1249"/>
      <c r="BA15" s="537" t="s">
        <v>353</v>
      </c>
    </row>
    <row r="16" spans="2:53" outlineLevel="1" x14ac:dyDescent="0.35">
      <c r="B16" s="220"/>
      <c r="C16" s="101"/>
      <c r="D16" s="102"/>
      <c r="E16" s="102"/>
      <c r="F16" s="102"/>
      <c r="G16" s="102"/>
      <c r="H16" s="87"/>
      <c r="I16" s="103"/>
      <c r="J16" s="1245" t="s">
        <v>318</v>
      </c>
      <c r="K16" s="1245"/>
      <c r="L16" s="1245"/>
      <c r="M16" s="1245"/>
      <c r="N16" s="1245"/>
      <c r="O16" s="1246"/>
    </row>
    <row r="17" spans="2:53" outlineLevel="1" x14ac:dyDescent="0.35">
      <c r="B17" s="1218" t="s">
        <v>317</v>
      </c>
      <c r="C17" s="1219"/>
      <c r="D17" s="1247"/>
      <c r="E17" s="1247"/>
      <c r="F17" s="1247"/>
      <c r="G17" s="1222" t="s">
        <v>243</v>
      </c>
      <c r="H17" s="1225"/>
      <c r="I17" s="152"/>
      <c r="J17" s="1245"/>
      <c r="K17" s="1245"/>
      <c r="L17" s="1245"/>
      <c r="M17" s="1245"/>
      <c r="N17" s="1245"/>
      <c r="O17" s="1246"/>
      <c r="BA17" s="197" t="s">
        <v>351</v>
      </c>
    </row>
    <row r="18" spans="2:53" outlineLevel="1" x14ac:dyDescent="0.35">
      <c r="B18" s="1220"/>
      <c r="C18" s="1221"/>
      <c r="D18" s="1247"/>
      <c r="E18" s="1247"/>
      <c r="F18" s="1247"/>
      <c r="G18" s="1223"/>
      <c r="H18" s="1226"/>
      <c r="I18" s="152"/>
      <c r="J18" s="1245"/>
      <c r="K18" s="1245"/>
      <c r="L18" s="1245"/>
      <c r="M18" s="1245"/>
      <c r="N18" s="1245"/>
      <c r="O18" s="1246"/>
      <c r="BA18" s="197" t="s">
        <v>354</v>
      </c>
    </row>
    <row r="19" spans="2:53" ht="36" customHeight="1" outlineLevel="1" x14ac:dyDescent="0.35">
      <c r="B19" s="1228" t="s">
        <v>319</v>
      </c>
      <c r="C19" s="1229"/>
      <c r="D19" s="1247"/>
      <c r="E19" s="1247"/>
      <c r="F19" s="1247"/>
      <c r="G19" s="1224"/>
      <c r="H19" s="1227"/>
      <c r="I19" s="152"/>
      <c r="J19" s="1245"/>
      <c r="K19" s="1245"/>
      <c r="L19" s="1245"/>
      <c r="M19" s="1245"/>
      <c r="N19" s="1245"/>
      <c r="O19" s="1246"/>
      <c r="BA19" s="197" t="s">
        <v>355</v>
      </c>
    </row>
    <row r="20" spans="2:53" ht="24.65" customHeight="1" outlineLevel="1" x14ac:dyDescent="0.35">
      <c r="B20" s="172"/>
      <c r="C20" s="152"/>
      <c r="D20" s="152"/>
      <c r="E20" s="152"/>
      <c r="F20" s="152"/>
      <c r="G20" s="152"/>
      <c r="H20" s="152"/>
      <c r="I20" s="152"/>
      <c r="J20" s="1245"/>
      <c r="K20" s="1245"/>
      <c r="L20" s="1245"/>
      <c r="M20" s="1245"/>
      <c r="N20" s="1245"/>
      <c r="O20" s="1246"/>
      <c r="BA20" s="197" t="s">
        <v>356</v>
      </c>
    </row>
    <row r="21" spans="2:53" ht="41.5" customHeight="1" outlineLevel="1" x14ac:dyDescent="0.35">
      <c r="B21" s="172"/>
      <c r="C21" s="152"/>
      <c r="D21" s="152"/>
      <c r="E21" s="152"/>
      <c r="F21" s="152"/>
      <c r="G21" s="152"/>
      <c r="H21" s="152"/>
      <c r="I21" s="152"/>
      <c r="J21" s="1245"/>
      <c r="K21" s="1245"/>
      <c r="L21" s="1245"/>
      <c r="M21" s="1245"/>
      <c r="N21" s="1245"/>
      <c r="O21" s="1246"/>
      <c r="U21" s="601" t="s">
        <v>357</v>
      </c>
      <c r="V21" s="395"/>
      <c r="W21" s="395"/>
      <c r="X21" s="395"/>
      <c r="Y21" s="395"/>
      <c r="Z21" s="395"/>
      <c r="AA21" s="395"/>
      <c r="AB21" s="395" t="s">
        <v>358</v>
      </c>
      <c r="AC21" s="395"/>
      <c r="AD21" s="395"/>
      <c r="AE21" s="395"/>
      <c r="BA21" s="197" t="s">
        <v>359</v>
      </c>
    </row>
    <row r="22" spans="2:53" ht="18.75" customHeight="1" thickBot="1" x14ac:dyDescent="0.4">
      <c r="B22" s="221"/>
      <c r="C22" s="98"/>
      <c r="D22" s="98"/>
      <c r="E22" s="98"/>
      <c r="F22" s="98"/>
      <c r="G22" s="98"/>
      <c r="H22" s="98"/>
      <c r="I22" s="98"/>
      <c r="J22" s="222"/>
      <c r="K22" s="222"/>
      <c r="L22" s="222"/>
      <c r="M22" s="222"/>
      <c r="N22" s="222"/>
      <c r="O22" s="223"/>
      <c r="BA22" s="197" t="s">
        <v>360</v>
      </c>
    </row>
    <row r="23" spans="2:53" ht="15.75" customHeight="1" outlineLevel="1" thickBot="1" x14ac:dyDescent="0.4">
      <c r="B23" s="1171" t="s">
        <v>245</v>
      </c>
      <c r="C23" s="1172"/>
      <c r="D23" s="1172"/>
      <c r="E23" s="1172"/>
      <c r="F23" s="1172"/>
      <c r="G23" s="1172"/>
      <c r="H23" s="1172"/>
      <c r="I23" s="1172"/>
      <c r="J23" s="1172"/>
      <c r="K23" s="1172"/>
      <c r="L23" s="1172"/>
      <c r="M23" s="1172"/>
      <c r="N23" s="1172"/>
      <c r="O23" s="1173"/>
      <c r="Q23" s="50"/>
      <c r="S23" s="50"/>
      <c r="T23" s="50"/>
      <c r="U23" s="1239" t="s">
        <v>248</v>
      </c>
      <c r="V23" s="1239"/>
      <c r="W23" s="1239"/>
      <c r="X23" s="1239"/>
      <c r="Y23" s="1239"/>
      <c r="BA23" s="197" t="s">
        <v>361</v>
      </c>
    </row>
    <row r="24" spans="2:53" ht="28" outlineLevel="1" x14ac:dyDescent="0.35">
      <c r="B24" s="772"/>
      <c r="C24" s="773"/>
      <c r="D24" s="773"/>
      <c r="E24" s="774"/>
      <c r="F24" s="774"/>
      <c r="G24" s="774"/>
      <c r="H24" s="734"/>
      <c r="I24" s="774"/>
      <c r="J24" s="775"/>
      <c r="K24" s="776"/>
      <c r="L24" s="776"/>
      <c r="M24" s="776"/>
      <c r="N24" s="776"/>
      <c r="O24" s="777"/>
      <c r="U24" s="544"/>
      <c r="V24" s="615" t="s">
        <v>322</v>
      </c>
      <c r="W24" s="615" t="s">
        <v>252</v>
      </c>
      <c r="X24" s="615" t="s">
        <v>323</v>
      </c>
      <c r="Y24" s="249" t="s">
        <v>324</v>
      </c>
      <c r="AB24" s="459" t="s">
        <v>250</v>
      </c>
      <c r="AC24" s="570" t="s">
        <v>325</v>
      </c>
      <c r="AD24" s="570" t="s">
        <v>326</v>
      </c>
      <c r="AE24" s="571" t="s">
        <v>327</v>
      </c>
      <c r="AF24" s="460" t="s">
        <v>328</v>
      </c>
      <c r="AG24" s="460" t="s">
        <v>329</v>
      </c>
      <c r="AH24" s="461" t="s">
        <v>327</v>
      </c>
      <c r="BA24" s="197" t="s">
        <v>362</v>
      </c>
    </row>
    <row r="25" spans="2:53" ht="14.5" customHeight="1" outlineLevel="1" x14ac:dyDescent="0.35">
      <c r="B25" s="778"/>
      <c r="C25" s="1050" t="s">
        <v>246</v>
      </c>
      <c r="D25" s="1051"/>
      <c r="E25" s="1195" t="s">
        <v>247</v>
      </c>
      <c r="F25" s="1196"/>
      <c r="G25" s="649"/>
      <c r="H25" s="1032" t="s">
        <v>248</v>
      </c>
      <c r="I25" s="1032"/>
      <c r="J25" s="1032"/>
      <c r="K25" s="649"/>
      <c r="L25" s="1032" t="s">
        <v>249</v>
      </c>
      <c r="M25" s="1032"/>
      <c r="N25" s="1032"/>
      <c r="O25" s="779"/>
      <c r="P25" s="602"/>
      <c r="U25" s="544" t="s">
        <v>256</v>
      </c>
      <c r="V25" s="564">
        <f>I27*$H$32</f>
        <v>0</v>
      </c>
      <c r="W25" s="564">
        <f>J27*$H$32</f>
        <v>0</v>
      </c>
      <c r="X25" s="546">
        <f>W25-X26</f>
        <v>0</v>
      </c>
      <c r="Y25" s="467">
        <v>59203000</v>
      </c>
      <c r="AB25" s="83" t="str">
        <f>B27</f>
        <v/>
      </c>
      <c r="AC25" s="564">
        <f>$H$32*INDEX($C$27:$C$39,MATCH(AB25,$B$27:$B$39,0))</f>
        <v>0</v>
      </c>
      <c r="AD25" s="545">
        <f>$H$32*INDEX($D$25:$D$37,MATCH(AB25,$B$25:$B$37,0))</f>
        <v>0</v>
      </c>
      <c r="AE25" s="549">
        <f>AD25-(INDEX($D$25:$D$37,MATCH(AB25,$B$25:$B$37,0)))</f>
        <v>0</v>
      </c>
      <c r="AF25" s="564">
        <f>$H$42*INDEX($E$27:$E$39,MATCH(AB25,$B$27:$B$39,0))</f>
        <v>0</v>
      </c>
      <c r="AG25" s="545">
        <f>$H$42*INDEX($F$25:$F$37,MATCH(AB25,$B$25:$B$37,0))</f>
        <v>0</v>
      </c>
      <c r="AH25" s="549">
        <f>AG25-(INDEX($F$25:$F$37,MATCH(AB25,$B$25:$B$37,0)))</f>
        <v>0</v>
      </c>
      <c r="BA25" s="197" t="s">
        <v>363</v>
      </c>
    </row>
    <row r="26" spans="2:53" ht="26" outlineLevel="1" x14ac:dyDescent="0.35">
      <c r="B26" s="780" t="s">
        <v>250</v>
      </c>
      <c r="C26" s="742" t="s">
        <v>321</v>
      </c>
      <c r="D26" s="742" t="s">
        <v>251</v>
      </c>
      <c r="E26" s="743" t="s">
        <v>321</v>
      </c>
      <c r="F26" s="743" t="s">
        <v>251</v>
      </c>
      <c r="G26" s="649"/>
      <c r="H26" s="645"/>
      <c r="I26" s="646" t="s">
        <v>307</v>
      </c>
      <c r="J26" s="646" t="s">
        <v>252</v>
      </c>
      <c r="K26" s="649"/>
      <c r="L26" s="1032" t="s">
        <v>253</v>
      </c>
      <c r="M26" s="1033" t="s">
        <v>254</v>
      </c>
      <c r="N26" s="1033" t="s">
        <v>255</v>
      </c>
      <c r="O26" s="781"/>
      <c r="P26" s="536"/>
      <c r="U26" s="544" t="s">
        <v>364</v>
      </c>
      <c r="V26" s="544"/>
      <c r="W26" s="546"/>
      <c r="X26" s="548">
        <v>0</v>
      </c>
      <c r="Y26" s="467"/>
      <c r="AB26" s="83" t="str">
        <f t="shared" ref="AB26:AB37" si="0">B28</f>
        <v/>
      </c>
      <c r="AC26" s="564">
        <f t="shared" ref="AC26:AC37" si="1">$H$32*INDEX($C$27:$C$39,MATCH(AB26,$B$27:$B$39,0))</f>
        <v>0</v>
      </c>
      <c r="AD26" s="545">
        <f t="shared" ref="AD26:AD37" si="2">$H$32*INDEX($D$25:$D$37,MATCH(AB26,$B$25:$B$37,0))</f>
        <v>0</v>
      </c>
      <c r="AE26" s="549">
        <f t="shared" ref="AE26:AE37" si="3">AD26-(INDEX($D$25:$D$37,MATCH(AB26,$B$25:$B$37,0)))</f>
        <v>0</v>
      </c>
      <c r="AF26" s="564">
        <f t="shared" ref="AF26:AF37" si="4">$H$42*INDEX($E$27:$E$39,MATCH(AB26,$B$27:$B$39,0))</f>
        <v>0</v>
      </c>
      <c r="AG26" s="545">
        <f t="shared" ref="AG26:AG37" si="5">$H$42*INDEX($F$25:$F$37,MATCH(AB26,$B$25:$B$37,0))</f>
        <v>0</v>
      </c>
      <c r="AH26" s="549">
        <f t="shared" ref="AH26:AH37" si="6">AG26-(INDEX($F$25:$F$37,MATCH(AB26,$B$25:$B$37,0)))</f>
        <v>0</v>
      </c>
      <c r="BA26" s="197" t="s">
        <v>365</v>
      </c>
    </row>
    <row r="27" spans="2:53" outlineLevel="1" x14ac:dyDescent="0.35">
      <c r="B27" s="702" t="str" cm="1">
        <f t="array" ref="B27">IF(IFERROR(INDEX($B$49:$B$1702,MATCH(0,COUNTIF($B$26:B26,$B$49:$B$1702),0)),"")=0,"",IFERROR(INDEX($B$49:$B$1702,MATCH(0,COUNTIF($B$26:B26,$B$49:$B$1702),0)),""))</f>
        <v/>
      </c>
      <c r="C27" s="745">
        <f t="shared" ref="C27:C39" si="7">SUMIF($B$49:$B$1702,$B27,$J$49:$J$1702)</f>
        <v>0</v>
      </c>
      <c r="D27" s="746">
        <f t="shared" ref="D27:D39" si="8">SUMIF($B$49:$B$1702,$B27,$K$49:$K$1702)</f>
        <v>0</v>
      </c>
      <c r="E27" s="782">
        <f t="shared" ref="E27:E39" si="9">SUMIF($B$49:$B$1702,$B27,$L$49:$L$1702)</f>
        <v>0</v>
      </c>
      <c r="F27" s="638">
        <f t="shared" ref="F27:F39" si="10">SUMIF($B$49:$B$1702,$B27,$M$49:$M$1702)</f>
        <v>0</v>
      </c>
      <c r="G27" s="649"/>
      <c r="H27" s="423" t="s">
        <v>256</v>
      </c>
      <c r="I27" s="665">
        <f>SUM($J$49:$J$1702)-I28-I29</f>
        <v>0</v>
      </c>
      <c r="J27" s="640">
        <f>SUM($K$49:$K$1702)-J28-J29</f>
        <v>0</v>
      </c>
      <c r="K27" s="649"/>
      <c r="L27" s="1032"/>
      <c r="M27" s="1033"/>
      <c r="N27" s="1033"/>
      <c r="O27" s="783"/>
      <c r="U27" s="544" t="s">
        <v>257</v>
      </c>
      <c r="V27" s="564">
        <f>I27*$H$32</f>
        <v>0</v>
      </c>
      <c r="W27" s="564">
        <f>J27*$H$32</f>
        <v>0</v>
      </c>
      <c r="X27" s="549">
        <f>W27</f>
        <v>0</v>
      </c>
      <c r="Y27" s="467">
        <v>59205000</v>
      </c>
      <c r="AB27" s="83" t="str">
        <f t="shared" si="0"/>
        <v/>
      </c>
      <c r="AC27" s="564">
        <f t="shared" si="1"/>
        <v>0</v>
      </c>
      <c r="AD27" s="545">
        <f t="shared" si="2"/>
        <v>0</v>
      </c>
      <c r="AE27" s="549">
        <f t="shared" si="3"/>
        <v>0</v>
      </c>
      <c r="AF27" s="564">
        <f t="shared" si="4"/>
        <v>0</v>
      </c>
      <c r="AG27" s="545">
        <f t="shared" si="5"/>
        <v>0</v>
      </c>
      <c r="AH27" s="549">
        <f t="shared" si="6"/>
        <v>0</v>
      </c>
      <c r="BA27" s="197" t="s">
        <v>366</v>
      </c>
    </row>
    <row r="28" spans="2:53" outlineLevel="1" x14ac:dyDescent="0.35">
      <c r="B28" s="702" t="str" cm="1">
        <f t="array" ref="B28">IF(IFERROR(INDEX($B$49:$B$1702,MATCH(0,COUNTIF($B$26:B27,$B$49:$B$1702),0)),"")=0,"",IFERROR(INDEX($B$49:$B$1702,MATCH(0,COUNTIF($B$26:B27,$B$49:$B$1702),0)),""))</f>
        <v/>
      </c>
      <c r="C28" s="745">
        <f t="shared" si="7"/>
        <v>0</v>
      </c>
      <c r="D28" s="746">
        <f t="shared" si="8"/>
        <v>0</v>
      </c>
      <c r="E28" s="782">
        <f t="shared" si="9"/>
        <v>0</v>
      </c>
      <c r="F28" s="638">
        <f t="shared" si="10"/>
        <v>0</v>
      </c>
      <c r="G28" s="649"/>
      <c r="H28" s="423" t="s">
        <v>257</v>
      </c>
      <c r="I28" s="665">
        <f>SUMIFS($J$49:$J$1702,$D$49:$D$1702,$D$46)+SUMIFS($J$49:$J$1702,$D$49:$D$1702,$D$46-1)</f>
        <v>0</v>
      </c>
      <c r="J28" s="640">
        <f>SUMIFS($K$49:$K$1702,$D$49:$D$1702,$D$46)+SUMIFS($K$49:$K$1702,$D$49:$D$1702,$D$46-1)</f>
        <v>0</v>
      </c>
      <c r="K28" s="649"/>
      <c r="L28" s="107"/>
      <c r="M28" s="158"/>
      <c r="N28" s="747">
        <f>M28</f>
        <v>0</v>
      </c>
      <c r="O28" s="783"/>
      <c r="U28" s="544" t="s">
        <v>258</v>
      </c>
      <c r="V28" s="564">
        <f>I28*$H$32</f>
        <v>0</v>
      </c>
      <c r="W28" s="564">
        <f>J28*$H$32</f>
        <v>0</v>
      </c>
      <c r="X28" s="549">
        <f>W28</f>
        <v>0</v>
      </c>
      <c r="Y28" s="467">
        <v>59203020</v>
      </c>
      <c r="AB28" s="83" t="str">
        <f t="shared" si="0"/>
        <v/>
      </c>
      <c r="AC28" s="564">
        <f t="shared" si="1"/>
        <v>0</v>
      </c>
      <c r="AD28" s="545">
        <f t="shared" si="2"/>
        <v>0</v>
      </c>
      <c r="AE28" s="549">
        <f t="shared" si="3"/>
        <v>0</v>
      </c>
      <c r="AF28" s="564">
        <f t="shared" si="4"/>
        <v>0</v>
      </c>
      <c r="AG28" s="545">
        <f t="shared" si="5"/>
        <v>0</v>
      </c>
      <c r="AH28" s="549">
        <f t="shared" si="6"/>
        <v>0</v>
      </c>
      <c r="BA28" s="197" t="s">
        <v>367</v>
      </c>
    </row>
    <row r="29" spans="2:53" outlineLevel="1" x14ac:dyDescent="0.35">
      <c r="B29" s="702" t="str" cm="1">
        <f t="array" ref="B29">IF(IFERROR(INDEX($B$49:$B$1702,MATCH(0,COUNTIF($B$26:B28,$B$49:$B$1702),0)),"")=0,"",IFERROR(INDEX($B$49:$B$1702,MATCH(0,COUNTIF($B$26:B28,$B$49:$B$1702),0)),""))</f>
        <v/>
      </c>
      <c r="C29" s="745">
        <f t="shared" si="7"/>
        <v>0</v>
      </c>
      <c r="D29" s="746">
        <f t="shared" si="8"/>
        <v>0</v>
      </c>
      <c r="E29" s="782">
        <f t="shared" si="9"/>
        <v>0</v>
      </c>
      <c r="F29" s="638">
        <f t="shared" si="10"/>
        <v>0</v>
      </c>
      <c r="G29" s="649"/>
      <c r="H29" s="423" t="s">
        <v>258</v>
      </c>
      <c r="I29" s="665">
        <f>SUMIFS($J$49:$J$1702,$C$49:$C$1702,H29,$D$49:$D$1702,"")</f>
        <v>0</v>
      </c>
      <c r="J29" s="640">
        <f>SUMIFS($K$49:$K$1702,$C$49:$C$1702,H29,$D$49:$D$1702,"")</f>
        <v>0</v>
      </c>
      <c r="K29" s="649"/>
      <c r="L29" s="107"/>
      <c r="M29" s="156"/>
      <c r="N29" s="747" t="str">
        <f>IF(ISBLANK(M29),"",N28+M29)</f>
        <v/>
      </c>
      <c r="O29" s="783"/>
      <c r="U29" s="181" t="s">
        <v>259</v>
      </c>
      <c r="V29" s="582">
        <f>SUM(V25:V28)</f>
        <v>0</v>
      </c>
      <c r="W29" s="454">
        <f>SUM(W25:W28)</f>
        <v>0</v>
      </c>
      <c r="X29" s="454">
        <f>SUM(X25:X28)</f>
        <v>0</v>
      </c>
      <c r="Y29" s="467"/>
      <c r="AB29" s="83" t="str">
        <f t="shared" si="0"/>
        <v/>
      </c>
      <c r="AC29" s="564">
        <f t="shared" si="1"/>
        <v>0</v>
      </c>
      <c r="AD29" s="545">
        <f t="shared" si="2"/>
        <v>0</v>
      </c>
      <c r="AE29" s="549">
        <f t="shared" si="3"/>
        <v>0</v>
      </c>
      <c r="AF29" s="564">
        <f t="shared" si="4"/>
        <v>0</v>
      </c>
      <c r="AG29" s="545">
        <f t="shared" si="5"/>
        <v>0</v>
      </c>
      <c r="AH29" s="549">
        <f t="shared" si="6"/>
        <v>0</v>
      </c>
      <c r="BA29" s="197" t="s">
        <v>368</v>
      </c>
    </row>
    <row r="30" spans="2:53" ht="15" outlineLevel="1" thickBot="1" x14ac:dyDescent="0.4">
      <c r="B30" s="702" t="str" cm="1">
        <f t="array" ref="B30">IF(IFERROR(INDEX($B$49:$B$1702,MATCH(0,COUNTIF($B$26:B29,$B$49:$B$1702),0)),"")=0,"",IFERROR(INDEX($B$49:$B$1702,MATCH(0,COUNTIF($B$26:B29,$B$49:$B$1702),0)),""))</f>
        <v/>
      </c>
      <c r="C30" s="745">
        <f t="shared" si="7"/>
        <v>0</v>
      </c>
      <c r="D30" s="746">
        <f t="shared" si="8"/>
        <v>0</v>
      </c>
      <c r="E30" s="782">
        <f t="shared" si="9"/>
        <v>0</v>
      </c>
      <c r="F30" s="638">
        <f t="shared" si="10"/>
        <v>0</v>
      </c>
      <c r="G30" s="649"/>
      <c r="H30" s="644" t="s">
        <v>259</v>
      </c>
      <c r="I30" s="666">
        <f>SUM(I27:I29)</f>
        <v>0</v>
      </c>
      <c r="J30" s="667">
        <f>SUM(J27:J29)</f>
        <v>0</v>
      </c>
      <c r="K30" s="649"/>
      <c r="L30" s="107"/>
      <c r="M30" s="156"/>
      <c r="N30" s="747" t="str">
        <f>IF(ISBLANK(M30),"",N29+M30)</f>
        <v/>
      </c>
      <c r="O30" s="784"/>
      <c r="AB30" s="83" t="str">
        <f t="shared" si="0"/>
        <v/>
      </c>
      <c r="AC30" s="564">
        <f t="shared" si="1"/>
        <v>0</v>
      </c>
      <c r="AD30" s="545">
        <f t="shared" si="2"/>
        <v>0</v>
      </c>
      <c r="AE30" s="549">
        <f t="shared" si="3"/>
        <v>0</v>
      </c>
      <c r="AF30" s="564">
        <f t="shared" si="4"/>
        <v>0</v>
      </c>
      <c r="AG30" s="545">
        <f t="shared" si="5"/>
        <v>0</v>
      </c>
      <c r="AH30" s="549">
        <f t="shared" si="6"/>
        <v>0</v>
      </c>
      <c r="BA30" s="197" t="s">
        <v>366</v>
      </c>
    </row>
    <row r="31" spans="2:53" ht="15" outlineLevel="1" thickTop="1" x14ac:dyDescent="0.35">
      <c r="B31" s="702" t="str" cm="1">
        <f t="array" ref="B31">IF(IFERROR(INDEX($B$49:$B$1702,MATCH(0,COUNTIF($B$26:B30,$B$49:$B$1702),0)),"")=0,"",IFERROR(INDEX($B$49:$B$1702,MATCH(0,COUNTIF($B$26:B30,$B$49:$B$1702),0)),""))</f>
        <v/>
      </c>
      <c r="C31" s="745">
        <f t="shared" si="7"/>
        <v>0</v>
      </c>
      <c r="D31" s="746">
        <f t="shared" si="8"/>
        <v>0</v>
      </c>
      <c r="E31" s="782">
        <f t="shared" si="9"/>
        <v>0</v>
      </c>
      <c r="F31" s="638">
        <f t="shared" si="10"/>
        <v>0</v>
      </c>
      <c r="G31" s="649"/>
      <c r="H31" s="642"/>
      <c r="I31" s="642"/>
      <c r="J31" s="642"/>
      <c r="K31" s="649"/>
      <c r="L31" s="107"/>
      <c r="M31" s="156"/>
      <c r="N31" s="747" t="str">
        <f>IF(ISBLANK(M31),"",N30+M31)</f>
        <v/>
      </c>
      <c r="O31" s="18"/>
      <c r="U31" s="197" t="s">
        <v>369</v>
      </c>
      <c r="AB31" s="83" t="str">
        <f t="shared" si="0"/>
        <v/>
      </c>
      <c r="AC31" s="564">
        <f t="shared" si="1"/>
        <v>0</v>
      </c>
      <c r="AD31" s="545">
        <f t="shared" si="2"/>
        <v>0</v>
      </c>
      <c r="AE31" s="549">
        <f t="shared" si="3"/>
        <v>0</v>
      </c>
      <c r="AF31" s="564">
        <f t="shared" si="4"/>
        <v>0</v>
      </c>
      <c r="AG31" s="545">
        <f t="shared" si="5"/>
        <v>0</v>
      </c>
      <c r="AH31" s="549">
        <f t="shared" si="6"/>
        <v>0</v>
      </c>
      <c r="BA31" s="197" t="s">
        <v>367</v>
      </c>
    </row>
    <row r="32" spans="2:53" outlineLevel="1" x14ac:dyDescent="0.35">
      <c r="B32" s="702" t="str" cm="1">
        <f t="array" ref="B32">IF(IFERROR(INDEX($B$49:$B$1702,MATCH(0,COUNTIF($B$26:B31,$B$49:$B$1702),0)),"")=0,"",IFERROR(INDEX($B$49:$B$1702,MATCH(0,COUNTIF($B$26:B31,$B$49:$B$1702),0)),""))</f>
        <v/>
      </c>
      <c r="C32" s="745">
        <f t="shared" si="7"/>
        <v>0</v>
      </c>
      <c r="D32" s="746">
        <f t="shared" si="8"/>
        <v>0</v>
      </c>
      <c r="E32" s="782">
        <f t="shared" si="9"/>
        <v>0</v>
      </c>
      <c r="F32" s="638">
        <f t="shared" si="10"/>
        <v>0</v>
      </c>
      <c r="G32" s="649"/>
      <c r="H32" s="339"/>
      <c r="I32" s="669">
        <f>ROUND(I30*$H$32,0)</f>
        <v>0</v>
      </c>
      <c r="J32" s="643">
        <f>ROUND(J30*$H$32,2)</f>
        <v>0</v>
      </c>
      <c r="K32" s="649"/>
      <c r="L32" s="107"/>
      <c r="M32" s="156"/>
      <c r="N32" s="747" t="str">
        <f t="shared" ref="N32:N33" si="11">IF(ISBLANK(M32),"",N31+M32)</f>
        <v/>
      </c>
      <c r="O32" s="18"/>
      <c r="AB32" s="83" t="str">
        <f t="shared" si="0"/>
        <v/>
      </c>
      <c r="AC32" s="564">
        <f t="shared" si="1"/>
        <v>0</v>
      </c>
      <c r="AD32" s="545">
        <f t="shared" si="2"/>
        <v>0</v>
      </c>
      <c r="AE32" s="549">
        <f t="shared" si="3"/>
        <v>0</v>
      </c>
      <c r="AF32" s="564">
        <f t="shared" si="4"/>
        <v>0</v>
      </c>
      <c r="AG32" s="545">
        <f t="shared" si="5"/>
        <v>0</v>
      </c>
      <c r="AH32" s="549">
        <f t="shared" si="6"/>
        <v>0</v>
      </c>
      <c r="BA32" s="197" t="s">
        <v>368</v>
      </c>
    </row>
    <row r="33" spans="2:56" outlineLevel="1" x14ac:dyDescent="0.35">
      <c r="B33" s="702" t="str" cm="1">
        <f t="array" ref="B33">IF(IFERROR(INDEX($B$49:$B$1702,MATCH(0,COUNTIF($B$26:B32,$B$49:$B$1702),0)),"")=0,"",IFERROR(INDEX($B$49:$B$1702,MATCH(0,COUNTIF($B$26:B32,$B$49:$B$1702),0)),""))</f>
        <v/>
      </c>
      <c r="C33" s="745">
        <f t="shared" si="7"/>
        <v>0</v>
      </c>
      <c r="D33" s="746">
        <f t="shared" si="8"/>
        <v>0</v>
      </c>
      <c r="E33" s="782">
        <f t="shared" si="9"/>
        <v>0</v>
      </c>
      <c r="F33" s="638">
        <f t="shared" si="10"/>
        <v>0</v>
      </c>
      <c r="G33" s="649"/>
      <c r="H33" s="649"/>
      <c r="I33" s="649"/>
      <c r="J33" s="649"/>
      <c r="K33" s="649"/>
      <c r="L33" s="107"/>
      <c r="M33" s="156"/>
      <c r="N33" s="747" t="str">
        <f t="shared" si="11"/>
        <v/>
      </c>
      <c r="O33" s="18"/>
      <c r="AB33" s="83" t="str">
        <f t="shared" si="0"/>
        <v/>
      </c>
      <c r="AC33" s="564">
        <f t="shared" si="1"/>
        <v>0</v>
      </c>
      <c r="AD33" s="545">
        <f t="shared" si="2"/>
        <v>0</v>
      </c>
      <c r="AE33" s="549">
        <f t="shared" si="3"/>
        <v>0</v>
      </c>
      <c r="AF33" s="564">
        <f t="shared" si="4"/>
        <v>0</v>
      </c>
      <c r="AG33" s="545">
        <f t="shared" si="5"/>
        <v>0</v>
      </c>
      <c r="AH33" s="549">
        <f t="shared" si="6"/>
        <v>0</v>
      </c>
      <c r="BA33" s="197" t="s">
        <v>370</v>
      </c>
    </row>
    <row r="34" spans="2:56" ht="14.5" customHeight="1" outlineLevel="1" x14ac:dyDescent="0.35">
      <c r="B34" s="702" t="str" cm="1">
        <f t="array" ref="B34">IF(IFERROR(INDEX($B$49:$B$1702,MATCH(0,COUNTIF($B$26:B33,$B$49:$B$1702),0)),"")=0,"",IFERROR(INDEX($B$49:$B$1702,MATCH(0,COUNTIF($B$26:B33,$B$49:$B$1702),0)),""))</f>
        <v/>
      </c>
      <c r="C34" s="745">
        <f t="shared" si="7"/>
        <v>0</v>
      </c>
      <c r="D34" s="746">
        <f t="shared" si="8"/>
        <v>0</v>
      </c>
      <c r="E34" s="782">
        <f t="shared" si="9"/>
        <v>0</v>
      </c>
      <c r="F34" s="638">
        <f t="shared" si="10"/>
        <v>0</v>
      </c>
      <c r="G34" s="649"/>
      <c r="H34" s="1027" t="s">
        <v>260</v>
      </c>
      <c r="I34" s="1027"/>
      <c r="J34" s="1027"/>
      <c r="K34" s="649"/>
      <c r="L34"/>
      <c r="M34"/>
      <c r="N34"/>
      <c r="O34" s="18"/>
      <c r="U34" s="1240" t="s">
        <v>260</v>
      </c>
      <c r="V34" s="1241"/>
      <c r="W34" s="1241"/>
      <c r="X34" s="1241"/>
      <c r="Y34" s="1242"/>
      <c r="AB34" s="83" t="str">
        <f t="shared" si="0"/>
        <v/>
      </c>
      <c r="AC34" s="564">
        <f t="shared" si="1"/>
        <v>0</v>
      </c>
      <c r="AD34" s="545">
        <f t="shared" si="2"/>
        <v>0</v>
      </c>
      <c r="AE34" s="549">
        <f t="shared" si="3"/>
        <v>0</v>
      </c>
      <c r="AF34" s="564">
        <f t="shared" si="4"/>
        <v>0</v>
      </c>
      <c r="AG34" s="545">
        <f t="shared" si="5"/>
        <v>0</v>
      </c>
      <c r="AH34" s="549">
        <f t="shared" si="6"/>
        <v>0</v>
      </c>
      <c r="BA34" s="395" t="s">
        <v>371</v>
      </c>
    </row>
    <row r="35" spans="2:56" ht="14.5" customHeight="1" outlineLevel="1" x14ac:dyDescent="0.35">
      <c r="B35" s="702" t="str" cm="1">
        <f t="array" ref="B35">IF(IFERROR(INDEX($B$49:$B$1702,MATCH(0,COUNTIF($B$26:B34,$B$49:$B$1702),0)),"")=0,"",IFERROR(INDEX($B$49:$B$1702,MATCH(0,COUNTIF($B$26:B34,$B$49:$B$1702),0)),""))</f>
        <v/>
      </c>
      <c r="C35" s="745">
        <f t="shared" si="7"/>
        <v>0</v>
      </c>
      <c r="D35" s="746">
        <f t="shared" si="8"/>
        <v>0</v>
      </c>
      <c r="E35" s="782">
        <f t="shared" si="9"/>
        <v>0</v>
      </c>
      <c r="F35" s="638">
        <f>SUMIF($B$49:$B$1702,$B35,$M$49:$M$1702)</f>
        <v>0</v>
      </c>
      <c r="G35" s="649"/>
      <c r="H35" s="1198"/>
      <c r="I35" s="1027" t="s">
        <v>330</v>
      </c>
      <c r="J35" s="1027" t="s">
        <v>252</v>
      </c>
      <c r="K35" s="649"/>
      <c r="L35" s="1027" t="s">
        <v>261</v>
      </c>
      <c r="M35" s="1027"/>
      <c r="N35" s="1027"/>
      <c r="O35" s="18"/>
      <c r="U35" s="1243"/>
      <c r="V35" s="1244" t="s">
        <v>322</v>
      </c>
      <c r="W35" s="1244" t="s">
        <v>252</v>
      </c>
      <c r="X35" s="1244" t="s">
        <v>323</v>
      </c>
      <c r="Y35" s="1244" t="s">
        <v>324</v>
      </c>
      <c r="AB35" s="83" t="str">
        <f t="shared" si="0"/>
        <v/>
      </c>
      <c r="AC35" s="564">
        <f t="shared" si="1"/>
        <v>0</v>
      </c>
      <c r="AD35" s="545">
        <f t="shared" si="2"/>
        <v>0</v>
      </c>
      <c r="AE35" s="549">
        <f t="shared" si="3"/>
        <v>0</v>
      </c>
      <c r="AF35" s="564">
        <f t="shared" si="4"/>
        <v>0</v>
      </c>
      <c r="AG35" s="545">
        <f t="shared" si="5"/>
        <v>0</v>
      </c>
      <c r="AH35" s="549">
        <f t="shared" si="6"/>
        <v>0</v>
      </c>
    </row>
    <row r="36" spans="2:56" ht="14.5" customHeight="1" outlineLevel="1" x14ac:dyDescent="0.35">
      <c r="B36" s="702" t="str" cm="1">
        <f t="array" ref="B36">IF(IFERROR(INDEX($B$49:$B$1702,MATCH(0,COUNTIF($B$26:B35,$B$49:$B$1702),0)),"")=0,"",IFERROR(INDEX($B$49:$B$1702,MATCH(0,COUNTIF($B$26:B35,$B$49:$B$1702),0)),""))</f>
        <v/>
      </c>
      <c r="C36" s="745">
        <f t="shared" si="7"/>
        <v>0</v>
      </c>
      <c r="D36" s="746">
        <f t="shared" si="8"/>
        <v>0</v>
      </c>
      <c r="E36" s="782">
        <f t="shared" si="9"/>
        <v>0</v>
      </c>
      <c r="F36" s="638">
        <f t="shared" si="10"/>
        <v>0</v>
      </c>
      <c r="G36" s="649"/>
      <c r="H36" s="1198"/>
      <c r="I36" s="1027"/>
      <c r="J36" s="1027"/>
      <c r="K36" s="649"/>
      <c r="L36" s="1027" t="s">
        <v>253</v>
      </c>
      <c r="M36" s="1009" t="s">
        <v>254</v>
      </c>
      <c r="N36" s="1009" t="s">
        <v>255</v>
      </c>
      <c r="O36" s="18"/>
      <c r="U36" s="1243"/>
      <c r="V36" s="1244"/>
      <c r="W36" s="1244"/>
      <c r="X36" s="1244"/>
      <c r="Y36" s="1244"/>
      <c r="AB36" s="83" t="str">
        <f t="shared" si="0"/>
        <v/>
      </c>
      <c r="AC36" s="564">
        <f t="shared" si="1"/>
        <v>0</v>
      </c>
      <c r="AD36" s="545">
        <f t="shared" si="2"/>
        <v>0</v>
      </c>
      <c r="AE36" s="549">
        <f t="shared" si="3"/>
        <v>0</v>
      </c>
      <c r="AF36" s="564">
        <f t="shared" si="4"/>
        <v>0</v>
      </c>
      <c r="AG36" s="545">
        <f t="shared" si="5"/>
        <v>0</v>
      </c>
      <c r="AH36" s="549">
        <f t="shared" si="6"/>
        <v>0</v>
      </c>
      <c r="BA36" s="537" t="s">
        <v>372</v>
      </c>
    </row>
    <row r="37" spans="2:56" ht="15" customHeight="1" outlineLevel="1" x14ac:dyDescent="0.35">
      <c r="B37" s="702" t="str" cm="1">
        <f t="array" ref="B37">IF(IFERROR(INDEX($B$49:$B$1702,MATCH(0,COUNTIF($B$26:B36,$B$49:$B$1702),0)),"")=0,"",IFERROR(INDEX($B$49:$B$1702,MATCH(0,COUNTIF($B$26:B36,$B$49:$B$1702),0)),""))</f>
        <v/>
      </c>
      <c r="C37" s="745">
        <f t="shared" si="7"/>
        <v>0</v>
      </c>
      <c r="D37" s="746">
        <f t="shared" si="8"/>
        <v>0</v>
      </c>
      <c r="E37" s="782">
        <f t="shared" si="9"/>
        <v>0</v>
      </c>
      <c r="F37" s="638">
        <f t="shared" si="10"/>
        <v>0</v>
      </c>
      <c r="G37" s="649"/>
      <c r="H37" s="423" t="s">
        <v>256</v>
      </c>
      <c r="I37" s="665">
        <f>SUM($L$49:$L$1702)-I38-I39</f>
        <v>0</v>
      </c>
      <c r="J37" s="640">
        <f>SUM($M$49:$M$1702)-J38-J39</f>
        <v>0</v>
      </c>
      <c r="K37" s="649"/>
      <c r="L37" s="1027"/>
      <c r="M37" s="1009"/>
      <c r="N37" s="1009"/>
      <c r="O37" s="18"/>
      <c r="U37" s="544" t="s">
        <v>256</v>
      </c>
      <c r="V37" s="564">
        <f>I37*$H$42</f>
        <v>0</v>
      </c>
      <c r="W37" s="546">
        <f>J37*$H$42</f>
        <v>0</v>
      </c>
      <c r="X37" s="546">
        <f>W37-X38</f>
        <v>0</v>
      </c>
      <c r="Y37" s="467">
        <v>59203000</v>
      </c>
      <c r="AB37" s="83" t="str">
        <f t="shared" si="0"/>
        <v/>
      </c>
      <c r="AC37" s="564">
        <f t="shared" si="1"/>
        <v>0</v>
      </c>
      <c r="AD37" s="545">
        <f t="shared" si="2"/>
        <v>0</v>
      </c>
      <c r="AE37" s="549">
        <f t="shared" si="3"/>
        <v>0</v>
      </c>
      <c r="AF37" s="564">
        <f t="shared" si="4"/>
        <v>0</v>
      </c>
      <c r="AG37" s="545">
        <f t="shared" si="5"/>
        <v>0</v>
      </c>
      <c r="AH37" s="549">
        <f t="shared" si="6"/>
        <v>0</v>
      </c>
    </row>
    <row r="38" spans="2:56" outlineLevel="1" x14ac:dyDescent="0.35">
      <c r="B38" s="702" t="str" cm="1">
        <f t="array" ref="B38">IF(IFERROR(INDEX($B$49:$B$1702,MATCH(0,COUNTIF($B$26:B37,$B$49:$B$1702),0)),"")=0,"",IFERROR(INDEX($B$49:$B$1702,MATCH(0,COUNTIF($B$26:B37,$B$49:$B$1702),0)),""))</f>
        <v/>
      </c>
      <c r="C38" s="745">
        <f t="shared" si="7"/>
        <v>0</v>
      </c>
      <c r="D38" s="746">
        <f t="shared" si="8"/>
        <v>0</v>
      </c>
      <c r="E38" s="782">
        <f t="shared" si="9"/>
        <v>0</v>
      </c>
      <c r="F38" s="638">
        <f t="shared" si="10"/>
        <v>0</v>
      </c>
      <c r="G38" s="649"/>
      <c r="H38" s="423" t="s">
        <v>257</v>
      </c>
      <c r="I38" s="665">
        <f>SUMIFS($L$49:$L$1702,$D$49:$D$1702,$D$46)</f>
        <v>0</v>
      </c>
      <c r="J38" s="640">
        <f>SUMIFS($M$49:$M$1702,$D$49:$D$1702,$D$46)</f>
        <v>0</v>
      </c>
      <c r="K38" s="649"/>
      <c r="L38" s="107"/>
      <c r="M38" s="158"/>
      <c r="N38" s="747">
        <f>M38</f>
        <v>0</v>
      </c>
      <c r="O38" s="18"/>
      <c r="U38" s="544" t="s">
        <v>364</v>
      </c>
      <c r="V38" s="544"/>
      <c r="W38" s="546"/>
      <c r="X38" s="548">
        <v>0</v>
      </c>
      <c r="Y38" s="467"/>
      <c r="AC38" s="564">
        <f>SUM(AC25:AC37)</f>
        <v>0</v>
      </c>
      <c r="AD38" s="545">
        <f t="shared" ref="AD38:AH38" si="12">SUM(AD25:AD37)</f>
        <v>0</v>
      </c>
      <c r="AE38" s="564">
        <f t="shared" si="12"/>
        <v>0</v>
      </c>
      <c r="AF38" s="564">
        <f t="shared" si="12"/>
        <v>0</v>
      </c>
      <c r="AG38" s="545">
        <f t="shared" si="12"/>
        <v>0</v>
      </c>
      <c r="AH38" s="564">
        <f t="shared" si="12"/>
        <v>0</v>
      </c>
      <c r="BA38" s="395" t="s">
        <v>373</v>
      </c>
    </row>
    <row r="39" spans="2:56" outlineLevel="1" x14ac:dyDescent="0.35">
      <c r="B39" s="702" t="str" cm="1">
        <f t="array" ref="B39">IF(IFERROR(INDEX($B$49:$B$1702,MATCH(0,COUNTIF($B$26:B38,$B$49:$B$1702),0)),"")=0,"",IFERROR(INDEX($B$49:$B$1702,MATCH(0,COUNTIF($B$26:B38,$B$49:$B$1702),0)),""))</f>
        <v/>
      </c>
      <c r="C39" s="745">
        <f t="shared" si="7"/>
        <v>0</v>
      </c>
      <c r="D39" s="746">
        <f t="shared" si="8"/>
        <v>0</v>
      </c>
      <c r="E39" s="782">
        <f t="shared" si="9"/>
        <v>0</v>
      </c>
      <c r="F39" s="638">
        <f t="shared" si="10"/>
        <v>0</v>
      </c>
      <c r="G39" s="649"/>
      <c r="H39" s="423" t="s">
        <v>258</v>
      </c>
      <c r="I39" s="665">
        <f>SUMIFS($L$49:$L$1702,$C$49:$C$1702,H39,$D$49:$D$1702,"&lt;&gt;"&amp;D46)</f>
        <v>0</v>
      </c>
      <c r="J39" s="640">
        <f>SUMIFS($M$49:$M$1702,$C$49:$C$1702,H39,$D$49:$D$1702,"&lt;&gt;"&amp;D46)</f>
        <v>0</v>
      </c>
      <c r="K39" s="649"/>
      <c r="L39" s="107"/>
      <c r="M39" s="156"/>
      <c r="N39" s="747" t="str">
        <f>IF(ISBLANK(M39),"",N38+M39)</f>
        <v/>
      </c>
      <c r="O39" s="18"/>
      <c r="U39" s="544" t="s">
        <v>257</v>
      </c>
      <c r="V39" s="564">
        <f>I38*$H$42</f>
        <v>0</v>
      </c>
      <c r="W39" s="546">
        <f>J38*$H$42</f>
        <v>0</v>
      </c>
      <c r="X39" s="549">
        <f>W39</f>
        <v>0</v>
      </c>
      <c r="Y39" s="467">
        <v>59205000</v>
      </c>
      <c r="BA39" s="395" t="s">
        <v>374</v>
      </c>
    </row>
    <row r="40" spans="2:56" ht="15" outlineLevel="1" thickBot="1" x14ac:dyDescent="0.4">
      <c r="B40" s="714" t="s">
        <v>262</v>
      </c>
      <c r="C40" s="749">
        <f>SUM(C27:C39)</f>
        <v>0</v>
      </c>
      <c r="D40" s="750">
        <f>SUM(D27:D39)</f>
        <v>0</v>
      </c>
      <c r="E40" s="672">
        <f>SUM(E27:E39)</f>
        <v>0</v>
      </c>
      <c r="F40" s="639">
        <f>SUM(F27:F39)</f>
        <v>0</v>
      </c>
      <c r="G40" s="649"/>
      <c r="H40" s="644" t="s">
        <v>259</v>
      </c>
      <c r="I40" s="666">
        <f>SUM(I37:I39)</f>
        <v>0</v>
      </c>
      <c r="J40" s="667">
        <f>SUM(J37:J39)</f>
        <v>0</v>
      </c>
      <c r="K40" s="649"/>
      <c r="L40" s="107"/>
      <c r="M40" s="156"/>
      <c r="N40" s="747" t="str">
        <f>IF(ISBLANK(M40),"",N39+M40)</f>
        <v/>
      </c>
      <c r="O40" s="18"/>
      <c r="U40" s="544" t="s">
        <v>258</v>
      </c>
      <c r="V40" s="564">
        <f>I39*$H$42</f>
        <v>0</v>
      </c>
      <c r="W40" s="546">
        <f>J39*$H$42</f>
        <v>0</v>
      </c>
      <c r="X40" s="549">
        <f>W40</f>
        <v>0</v>
      </c>
      <c r="Y40" s="467">
        <v>59203020</v>
      </c>
      <c r="BA40" s="395" t="s">
        <v>375</v>
      </c>
    </row>
    <row r="41" spans="2:56" ht="15" outlineLevel="1" thickTop="1" x14ac:dyDescent="0.35">
      <c r="B41" s="719"/>
      <c r="C41" s="674"/>
      <c r="D41" s="675"/>
      <c r="E41" s="674"/>
      <c r="F41" s="675"/>
      <c r="G41" s="649"/>
      <c r="H41" s="642"/>
      <c r="I41" s="642"/>
      <c r="J41" s="642"/>
      <c r="K41" s="649"/>
      <c r="L41" s="107"/>
      <c r="M41" s="156"/>
      <c r="N41" s="747" t="str">
        <f>IF(ISBLANK(M41),"",N40+M41)</f>
        <v/>
      </c>
      <c r="O41" s="18"/>
      <c r="U41" s="181" t="s">
        <v>259</v>
      </c>
      <c r="V41" s="582">
        <f>SUM(V37:V40)</f>
        <v>0</v>
      </c>
      <c r="W41" s="454">
        <f>SUM(W37:W40)</f>
        <v>0</v>
      </c>
      <c r="X41" s="454">
        <f t="shared" ref="X41" si="13">SUM(X37:X40)</f>
        <v>0</v>
      </c>
      <c r="Y41" s="467"/>
      <c r="BA41" s="395" t="s">
        <v>376</v>
      </c>
    </row>
    <row r="42" spans="2:56" outlineLevel="1" x14ac:dyDescent="0.35">
      <c r="B42" s="719"/>
      <c r="C42" s="674"/>
      <c r="D42" s="675"/>
      <c r="E42" s="674"/>
      <c r="F42" s="675"/>
      <c r="G42" s="649"/>
      <c r="H42" s="339"/>
      <c r="I42" s="669">
        <f>ROUND(I40*$H$42,0)</f>
        <v>0</v>
      </c>
      <c r="J42" s="643">
        <f>ROUND(J40*$H$42,2)</f>
        <v>0</v>
      </c>
      <c r="K42" s="649"/>
      <c r="L42" s="107"/>
      <c r="M42" s="156"/>
      <c r="N42" s="747" t="str">
        <f>IF(ISBLANK(M42),"",N41+M42)</f>
        <v/>
      </c>
      <c r="O42" s="18"/>
      <c r="BA42" s="395" t="s">
        <v>377</v>
      </c>
    </row>
    <row r="43" spans="2:56" outlineLevel="1" x14ac:dyDescent="0.35">
      <c r="B43" s="719"/>
      <c r="C43" s="674"/>
      <c r="D43" s="675"/>
      <c r="E43" s="674"/>
      <c r="F43" s="675"/>
      <c r="G43" s="649"/>
      <c r="H43" s="785"/>
      <c r="I43" s="786"/>
      <c r="J43" s="787"/>
      <c r="K43" s="649"/>
      <c r="L43"/>
      <c r="M43"/>
      <c r="N43"/>
      <c r="O43" s="18"/>
      <c r="BA43" s="395" t="s">
        <v>378</v>
      </c>
    </row>
    <row r="44" spans="2:56" ht="18.75" customHeight="1" outlineLevel="1" thickBot="1" x14ac:dyDescent="0.4">
      <c r="B44" s="788"/>
      <c r="C44" s="224"/>
      <c r="D44" s="224"/>
      <c r="E44" s="224"/>
      <c r="F44" s="224"/>
      <c r="G44" s="224"/>
      <c r="H44" s="224"/>
      <c r="I44" s="224"/>
      <c r="J44" s="789"/>
      <c r="K44" s="224"/>
      <c r="L44" s="224"/>
      <c r="M44" s="224"/>
      <c r="N44" s="790"/>
      <c r="O44" s="791"/>
    </row>
    <row r="45" spans="2:56" ht="18.75" customHeight="1" thickBot="1" x14ac:dyDescent="0.4">
      <c r="B45" s="1171"/>
      <c r="C45" s="1172"/>
      <c r="D45" s="1172"/>
      <c r="E45" s="1172"/>
      <c r="F45" s="1172"/>
      <c r="G45" s="1172"/>
      <c r="H45" s="1172"/>
      <c r="I45" s="1172"/>
      <c r="J45" s="1172"/>
      <c r="K45" s="1172"/>
      <c r="L45" s="1172"/>
      <c r="M45" s="1172"/>
      <c r="N45" s="1172"/>
      <c r="O45" s="1173"/>
      <c r="P45" s="536"/>
    </row>
    <row r="46" spans="2:56" ht="39.75" customHeight="1" thickBot="1" x14ac:dyDescent="0.4">
      <c r="B46" s="1250" t="s">
        <v>237</v>
      </c>
      <c r="C46" s="1251"/>
      <c r="D46" s="313">
        <v>2027</v>
      </c>
      <c r="E46" s="758"/>
      <c r="F46" s="759"/>
      <c r="G46" s="759"/>
      <c r="H46" s="1256" t="s">
        <v>331</v>
      </c>
      <c r="I46" s="1257"/>
      <c r="J46" s="760"/>
      <c r="K46" s="761"/>
      <c r="L46" s="762"/>
      <c r="M46" s="762"/>
      <c r="N46" s="762"/>
      <c r="O46" s="763"/>
      <c r="P46" s="392"/>
      <c r="BA46" s="551" t="s">
        <v>324</v>
      </c>
    </row>
    <row r="47" spans="2:56" ht="28" customHeight="1" thickBot="1" x14ac:dyDescent="0.4">
      <c r="B47" s="764"/>
      <c r="C47" s="22"/>
      <c r="D47" s="22"/>
      <c r="E47" s="22"/>
      <c r="F47" s="22"/>
      <c r="G47" s="22"/>
      <c r="H47" s="22"/>
      <c r="I47" s="22"/>
      <c r="J47" s="1252" t="s">
        <v>248</v>
      </c>
      <c r="K47" s="1253"/>
      <c r="L47" s="1254" t="s">
        <v>264</v>
      </c>
      <c r="M47" s="1255"/>
      <c r="N47" s="765"/>
      <c r="O47" s="17"/>
      <c r="P47" s="580"/>
      <c r="Q47" s="601" t="s">
        <v>379</v>
      </c>
      <c r="AD47" s="397"/>
      <c r="AE47" s="397"/>
      <c r="AF47" s="397"/>
      <c r="AG47" s="397"/>
      <c r="AH47" s="397"/>
      <c r="AI47" s="397"/>
      <c r="AJ47" s="397"/>
      <c r="AK47" s="397"/>
      <c r="AL47" s="397"/>
      <c r="AM47" s="397"/>
      <c r="AN47" s="397"/>
      <c r="AO47" s="397"/>
      <c r="AP47" s="397"/>
      <c r="AQ47" s="397"/>
      <c r="AR47" s="397"/>
      <c r="AS47" s="397"/>
      <c r="AT47" s="397"/>
      <c r="AU47" s="397"/>
      <c r="AV47" s="397"/>
      <c r="AW47" s="397"/>
      <c r="AX47" s="397"/>
      <c r="AY47" s="397"/>
      <c r="AZ47" s="397"/>
      <c r="BA47" s="553">
        <v>15992056</v>
      </c>
      <c r="BB47" s="397"/>
      <c r="BC47" s="397"/>
      <c r="BD47" s="397"/>
    </row>
    <row r="48" spans="2:56" ht="39.5" thickBot="1" x14ac:dyDescent="0.4">
      <c r="B48" s="766" t="s">
        <v>265</v>
      </c>
      <c r="C48" s="767" t="s">
        <v>266</v>
      </c>
      <c r="D48" s="767" t="s">
        <v>267</v>
      </c>
      <c r="E48" s="768" t="s">
        <v>332</v>
      </c>
      <c r="F48" s="768" t="s">
        <v>268</v>
      </c>
      <c r="G48" s="768" t="s">
        <v>269</v>
      </c>
      <c r="H48" s="768" t="s">
        <v>333</v>
      </c>
      <c r="I48" s="768" t="s">
        <v>334</v>
      </c>
      <c r="J48" s="769" t="s">
        <v>380</v>
      </c>
      <c r="K48" s="769" t="s">
        <v>252</v>
      </c>
      <c r="L48" s="770" t="s">
        <v>330</v>
      </c>
      <c r="M48" s="770" t="s">
        <v>252</v>
      </c>
      <c r="N48" s="771" t="s">
        <v>271</v>
      </c>
      <c r="O48" s="768" t="s">
        <v>336</v>
      </c>
      <c r="P48" s="580"/>
      <c r="Q48" s="537" t="s">
        <v>259</v>
      </c>
      <c r="R48" s="552">
        <f>SUM(R50:R1700)</f>
        <v>0</v>
      </c>
      <c r="S48" s="552">
        <f>SUM(S50:S1700)</f>
        <v>0</v>
      </c>
      <c r="T48" s="552">
        <f>SUM(T50:T1700)</f>
        <v>0</v>
      </c>
      <c r="U48" s="552">
        <f>SUM(U50:U1700)</f>
        <v>0</v>
      </c>
      <c r="V48" s="395"/>
      <c r="W48" s="395"/>
      <c r="X48" s="395"/>
      <c r="Y48" s="395"/>
      <c r="AD48" s="397"/>
      <c r="AE48" s="397"/>
      <c r="AF48" s="397"/>
      <c r="AG48" s="397"/>
      <c r="AH48" s="397"/>
      <c r="AI48" s="397"/>
      <c r="AJ48" s="397"/>
      <c r="AK48" s="397"/>
      <c r="AL48" s="397"/>
      <c r="AM48" s="397"/>
      <c r="AN48" s="397"/>
      <c r="AO48" s="397"/>
      <c r="AP48" s="397"/>
      <c r="AQ48" s="397"/>
      <c r="AR48" s="397"/>
      <c r="AS48" s="397"/>
      <c r="AT48" s="397"/>
      <c r="AU48" s="397"/>
      <c r="AV48" s="397"/>
      <c r="AW48" s="397"/>
      <c r="AX48" s="397"/>
      <c r="AY48" s="397"/>
      <c r="AZ48" s="397"/>
      <c r="BA48" s="553">
        <v>40001426</v>
      </c>
      <c r="BB48" s="397"/>
      <c r="BC48" s="397"/>
      <c r="BD48" s="397"/>
    </row>
    <row r="49" spans="1:56" ht="14.5" customHeight="1" thickBot="1" x14ac:dyDescent="0.4">
      <c r="B49" s="174"/>
      <c r="C49" s="147"/>
      <c r="D49" s="147"/>
      <c r="E49" s="202"/>
      <c r="F49" s="201"/>
      <c r="G49" s="203"/>
      <c r="H49" s="176">
        <v>45840</v>
      </c>
      <c r="I49" s="176">
        <v>46143</v>
      </c>
      <c r="J49" s="82"/>
      <c r="K49" s="291">
        <f>J49*$K$8</f>
        <v>0</v>
      </c>
      <c r="L49" s="293">
        <f>IF(I49&lt;INDEX(Lookup!$U$2:$U$10,MATCH($D$46,Lookup!$S$2:$S$10,0)),0,IF(O49="X",0,J49/(DATEDIF(H49,I49,"m")+1)*12))</f>
        <v>0</v>
      </c>
      <c r="M49" s="291">
        <f t="shared" ref="M49" si="14">L49*$K$8</f>
        <v>0</v>
      </c>
      <c r="N49" s="336"/>
      <c r="O49" s="150"/>
      <c r="P49" s="580"/>
      <c r="Q49" s="554" t="s">
        <v>353</v>
      </c>
      <c r="R49" s="470" t="s">
        <v>337</v>
      </c>
      <c r="S49" s="470" t="s">
        <v>338</v>
      </c>
      <c r="T49" s="470" t="s">
        <v>381</v>
      </c>
      <c r="U49" s="470" t="s">
        <v>382</v>
      </c>
      <c r="V49" s="395"/>
      <c r="W49" s="470" t="s">
        <v>353</v>
      </c>
      <c r="X49" s="470" t="s">
        <v>383</v>
      </c>
      <c r="Y49" s="470" t="s">
        <v>384</v>
      </c>
      <c r="Z49" s="1262" t="s">
        <v>271</v>
      </c>
      <c r="AA49" s="1263"/>
      <c r="AB49" s="1264"/>
      <c r="AD49" s="397"/>
      <c r="AE49" s="397"/>
      <c r="AF49" s="397"/>
      <c r="AG49" s="397"/>
      <c r="AH49" s="397"/>
      <c r="AI49" s="397"/>
      <c r="AJ49" s="397"/>
      <c r="AK49" s="397"/>
      <c r="AL49" s="397"/>
      <c r="AM49" s="397"/>
      <c r="AN49" s="397"/>
      <c r="AO49" s="397"/>
      <c r="AP49" s="397"/>
      <c r="AQ49" s="397"/>
      <c r="AR49" s="397"/>
      <c r="AS49" s="397"/>
      <c r="AT49" s="397"/>
      <c r="AU49" s="397"/>
      <c r="AV49" s="397"/>
      <c r="AW49" s="397"/>
      <c r="AX49" s="397"/>
      <c r="AY49" s="397"/>
      <c r="AZ49" s="397"/>
      <c r="BA49" s="553">
        <v>41204000</v>
      </c>
      <c r="BB49" s="397"/>
      <c r="BC49" s="397"/>
      <c r="BD49" s="397"/>
    </row>
    <row r="50" spans="1:56" x14ac:dyDescent="0.35">
      <c r="B50" s="178"/>
      <c r="C50" s="147"/>
      <c r="D50" s="147"/>
      <c r="E50" s="81"/>
      <c r="F50" s="119"/>
      <c r="G50" s="120"/>
      <c r="H50" s="176"/>
      <c r="I50" s="176"/>
      <c r="J50" s="82"/>
      <c r="K50" s="291">
        <f t="shared" ref="K50:K113" si="15">J50*$K$8</f>
        <v>0</v>
      </c>
      <c r="L50" s="293">
        <f>IF(I50&lt;INDEX(Lookup!$U$2:$U$10,MATCH($D$46,Lookup!$S$2:$S$10,0)),0,IF(O50="X",0,J50/(DATEDIF(H50,I50,"m")+1)*12))</f>
        <v>0</v>
      </c>
      <c r="M50" s="291">
        <f t="shared" ref="M50:M113" si="16">L50*$K$8</f>
        <v>0</v>
      </c>
      <c r="N50" s="335"/>
      <c r="O50" s="143"/>
      <c r="P50" s="580"/>
      <c r="Q50" s="555" t="s">
        <v>351</v>
      </c>
      <c r="R50" s="576">
        <f>K49*$I$32</f>
        <v>0</v>
      </c>
      <c r="S50" s="576">
        <f>M49*$I$42</f>
        <v>0</v>
      </c>
      <c r="T50" s="576">
        <f>R50-K49</f>
        <v>0</v>
      </c>
      <c r="U50" s="576">
        <f>S50-M49</f>
        <v>0</v>
      </c>
      <c r="V50" s="275"/>
      <c r="W50" s="576" t="s">
        <v>351</v>
      </c>
      <c r="X50" s="576">
        <f>SUMIF($Q$50:$Q$1704,W50,$R$50:$R$1704)</f>
        <v>0</v>
      </c>
      <c r="Y50" s="576">
        <f>SUMIF($Q$50:$Q$1704,W50,$S$50:$S$1704)</f>
        <v>0</v>
      </c>
      <c r="Z50" s="1265"/>
      <c r="AA50" s="1266"/>
      <c r="AB50" s="1267"/>
      <c r="AD50" s="397"/>
      <c r="AE50" s="397"/>
      <c r="AF50" s="397"/>
      <c r="AG50" s="397"/>
      <c r="AH50" s="397"/>
      <c r="AI50" s="397"/>
      <c r="AJ50" s="397"/>
      <c r="AK50" s="397"/>
      <c r="AL50" s="397"/>
      <c r="AM50" s="397"/>
      <c r="AN50" s="397"/>
      <c r="AO50" s="397"/>
      <c r="AP50" s="397"/>
      <c r="AQ50" s="397"/>
      <c r="AR50" s="397"/>
      <c r="AS50" s="397"/>
      <c r="AT50" s="397"/>
      <c r="AU50" s="397"/>
      <c r="AV50" s="397"/>
      <c r="AW50" s="397"/>
      <c r="AX50" s="397"/>
      <c r="AY50" s="397"/>
      <c r="AZ50" s="397"/>
      <c r="BA50" s="553">
        <v>48000041</v>
      </c>
      <c r="BB50" s="397"/>
      <c r="BC50" s="397"/>
      <c r="BD50" s="397"/>
    </row>
    <row r="51" spans="1:56" x14ac:dyDescent="0.35">
      <c r="B51" s="178"/>
      <c r="C51" s="147"/>
      <c r="D51" s="147"/>
      <c r="E51" s="81"/>
      <c r="F51" s="119"/>
      <c r="G51" s="120"/>
      <c r="H51" s="176"/>
      <c r="I51" s="176"/>
      <c r="J51" s="82"/>
      <c r="K51" s="291">
        <f t="shared" si="15"/>
        <v>0</v>
      </c>
      <c r="L51" s="293">
        <f>IF(I51&lt;INDEX(Lookup!$U$2:$U$10,MATCH($D$46,Lookup!$S$2:$S$10,0)),0,IF(O51="X",0,J51/(DATEDIF(H51,I51,"m")+1)*12))</f>
        <v>0</v>
      </c>
      <c r="M51" s="291">
        <f t="shared" si="16"/>
        <v>0</v>
      </c>
      <c r="N51" s="335"/>
      <c r="O51" s="143"/>
      <c r="P51" s="580"/>
      <c r="Q51" s="555"/>
      <c r="R51" s="576">
        <f t="shared" ref="R51:R114" si="17">K50*$I$32</f>
        <v>0</v>
      </c>
      <c r="S51" s="576">
        <f t="shared" ref="S51:S114" si="18">M50*$I$42</f>
        <v>0</v>
      </c>
      <c r="T51" s="576">
        <f t="shared" ref="T51:T114" si="19">R51-K50</f>
        <v>0</v>
      </c>
      <c r="U51" s="576">
        <f t="shared" ref="U51:U114" si="20">S51-M50</f>
        <v>0</v>
      </c>
      <c r="V51" s="275"/>
      <c r="W51" s="576" t="s">
        <v>354</v>
      </c>
      <c r="X51" s="576">
        <f t="shared" ref="X51:X66" si="21">SUMIF($Q$50:$Q$1704,W51,$R$50:$R$1704)</f>
        <v>0</v>
      </c>
      <c r="Y51" s="576">
        <f t="shared" ref="Y51:Y66" si="22">SUMIF($Q$50:$Q$1704,W51,$S$50:$S$1704)</f>
        <v>0</v>
      </c>
      <c r="Z51" s="1265"/>
      <c r="AA51" s="1266"/>
      <c r="AB51" s="1267"/>
      <c r="AC51" s="397"/>
      <c r="AD51" s="397"/>
      <c r="AE51" s="397"/>
      <c r="AF51" s="397"/>
      <c r="AG51" s="397"/>
      <c r="AH51" s="397"/>
      <c r="AI51" s="397"/>
      <c r="AJ51" s="397"/>
      <c r="AK51" s="397"/>
      <c r="AL51" s="397"/>
      <c r="AM51" s="397"/>
      <c r="AN51" s="397"/>
      <c r="AO51" s="397"/>
      <c r="AP51" s="397"/>
      <c r="AQ51" s="397"/>
      <c r="AR51" s="397"/>
      <c r="AS51" s="397"/>
      <c r="AT51" s="397"/>
      <c r="AU51" s="397"/>
      <c r="AV51" s="397"/>
      <c r="AW51" s="397"/>
      <c r="AX51" s="397"/>
      <c r="AY51" s="397"/>
      <c r="AZ51" s="397"/>
      <c r="BA51" s="553">
        <v>50460000</v>
      </c>
      <c r="BB51" s="397"/>
      <c r="BC51" s="397"/>
      <c r="BD51" s="397"/>
    </row>
    <row r="52" spans="1:56" x14ac:dyDescent="0.35">
      <c r="B52" s="174"/>
      <c r="C52" s="147"/>
      <c r="D52" s="147"/>
      <c r="E52" s="84"/>
      <c r="F52" s="119"/>
      <c r="G52" s="120"/>
      <c r="H52" s="176"/>
      <c r="I52" s="176"/>
      <c r="J52" s="82"/>
      <c r="K52" s="291">
        <f t="shared" si="15"/>
        <v>0</v>
      </c>
      <c r="L52" s="293">
        <f>IF(I52&lt;INDEX(Lookup!$U$2:$U$10,MATCH($D$46,Lookup!$S$2:$S$10,0)),0,IF(O52="X",0,J52/(DATEDIF(H52,I52,"m")+1)*12))</f>
        <v>0</v>
      </c>
      <c r="M52" s="291">
        <f t="shared" si="16"/>
        <v>0</v>
      </c>
      <c r="N52" s="335"/>
      <c r="O52" s="143"/>
      <c r="P52" s="580"/>
      <c r="Q52" s="555"/>
      <c r="R52" s="576">
        <f t="shared" si="17"/>
        <v>0</v>
      </c>
      <c r="S52" s="576">
        <f t="shared" si="18"/>
        <v>0</v>
      </c>
      <c r="T52" s="576">
        <f t="shared" si="19"/>
        <v>0</v>
      </c>
      <c r="U52" s="576">
        <f t="shared" si="20"/>
        <v>0</v>
      </c>
      <c r="V52" s="275"/>
      <c r="W52" s="576" t="s">
        <v>355</v>
      </c>
      <c r="X52" s="576">
        <f t="shared" si="21"/>
        <v>0</v>
      </c>
      <c r="Y52" s="576">
        <f t="shared" si="22"/>
        <v>0</v>
      </c>
      <c r="Z52" s="1265"/>
      <c r="AA52" s="1266"/>
      <c r="AB52" s="1267"/>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397"/>
      <c r="BA52" s="553">
        <v>59112000</v>
      </c>
      <c r="BB52" s="397"/>
      <c r="BC52" s="397"/>
      <c r="BD52" s="397"/>
    </row>
    <row r="53" spans="1:56" x14ac:dyDescent="0.35">
      <c r="B53" s="178"/>
      <c r="C53" s="147"/>
      <c r="D53" s="147"/>
      <c r="E53" s="84"/>
      <c r="F53" s="119"/>
      <c r="G53" s="120"/>
      <c r="H53" s="176"/>
      <c r="I53" s="176"/>
      <c r="J53" s="82"/>
      <c r="K53" s="291">
        <f t="shared" si="15"/>
        <v>0</v>
      </c>
      <c r="L53" s="293">
        <f>IF(I53&lt;INDEX(Lookup!$U$2:$U$10,MATCH($D$46,Lookup!$S$2:$S$10,0)),0,IF(O53="X",0,J53/(DATEDIF(H53,I53,"m")+1)*12))</f>
        <v>0</v>
      </c>
      <c r="M53" s="291">
        <f t="shared" si="16"/>
        <v>0</v>
      </c>
      <c r="N53" s="335"/>
      <c r="O53" s="143"/>
      <c r="P53" s="580"/>
      <c r="Q53" s="555"/>
      <c r="R53" s="576">
        <f t="shared" si="17"/>
        <v>0</v>
      </c>
      <c r="S53" s="576">
        <f t="shared" si="18"/>
        <v>0</v>
      </c>
      <c r="T53" s="576">
        <f t="shared" si="19"/>
        <v>0</v>
      </c>
      <c r="U53" s="576">
        <f t="shared" si="20"/>
        <v>0</v>
      </c>
      <c r="V53" s="275"/>
      <c r="W53" s="576" t="s">
        <v>356</v>
      </c>
      <c r="X53" s="576">
        <f t="shared" si="21"/>
        <v>0</v>
      </c>
      <c r="Y53" s="576">
        <f t="shared" si="22"/>
        <v>0</v>
      </c>
      <c r="Z53" s="1265"/>
      <c r="AA53" s="1266"/>
      <c r="AB53" s="1267"/>
      <c r="AC53" s="397"/>
      <c r="AD53" s="397"/>
      <c r="AE53" s="397"/>
      <c r="AF53" s="397"/>
      <c r="AG53" s="397"/>
      <c r="AH53" s="397"/>
      <c r="AI53" s="397"/>
      <c r="AJ53" s="397"/>
      <c r="AK53" s="397"/>
      <c r="AL53" s="397"/>
      <c r="AM53" s="397"/>
      <c r="AN53" s="397"/>
      <c r="AO53" s="397"/>
      <c r="AP53" s="397"/>
      <c r="AQ53" s="397"/>
      <c r="AR53" s="397"/>
      <c r="AS53" s="397"/>
      <c r="AT53" s="397"/>
      <c r="AU53" s="397"/>
      <c r="AV53" s="397"/>
      <c r="AW53" s="397"/>
      <c r="AX53" s="397"/>
      <c r="AY53" s="397"/>
      <c r="AZ53" s="397"/>
      <c r="BA53" s="553">
        <v>59202000</v>
      </c>
      <c r="BB53" s="397"/>
      <c r="BC53" s="397"/>
      <c r="BD53" s="397"/>
    </row>
    <row r="54" spans="1:56" x14ac:dyDescent="0.35">
      <c r="B54" s="178"/>
      <c r="C54" s="147"/>
      <c r="D54" s="147"/>
      <c r="E54" s="84"/>
      <c r="F54" s="119"/>
      <c r="G54" s="120"/>
      <c r="H54" s="176"/>
      <c r="I54" s="176"/>
      <c r="J54" s="82"/>
      <c r="K54" s="291">
        <f t="shared" si="15"/>
        <v>0</v>
      </c>
      <c r="L54" s="293">
        <f>IF(I54&lt;INDEX(Lookup!$U$2:$U$10,MATCH($D$46,Lookup!$S$2:$S$10,0)),0,IF(O54="X",0,J54/(DATEDIF(H54,I54,"m")+1)*12))</f>
        <v>0</v>
      </c>
      <c r="M54" s="291">
        <f t="shared" si="16"/>
        <v>0</v>
      </c>
      <c r="N54" s="335"/>
      <c r="O54" s="143"/>
      <c r="P54" s="580"/>
      <c r="Q54" s="555"/>
      <c r="R54" s="576">
        <f t="shared" si="17"/>
        <v>0</v>
      </c>
      <c r="S54" s="576">
        <f t="shared" si="18"/>
        <v>0</v>
      </c>
      <c r="T54" s="576">
        <f t="shared" si="19"/>
        <v>0</v>
      </c>
      <c r="U54" s="576">
        <f t="shared" si="20"/>
        <v>0</v>
      </c>
      <c r="V54" s="275"/>
      <c r="W54" s="576" t="s">
        <v>359</v>
      </c>
      <c r="X54" s="576">
        <f t="shared" si="21"/>
        <v>0</v>
      </c>
      <c r="Y54" s="576">
        <f t="shared" si="22"/>
        <v>0</v>
      </c>
      <c r="Z54" s="1265"/>
      <c r="AA54" s="1266"/>
      <c r="AB54" s="1267"/>
      <c r="AC54" s="397"/>
      <c r="AD54" s="397"/>
      <c r="AE54" s="397"/>
      <c r="AF54" s="397"/>
      <c r="AG54" s="397"/>
      <c r="AH54" s="397"/>
      <c r="AI54" s="397"/>
      <c r="AJ54" s="397"/>
      <c r="AK54" s="397"/>
      <c r="AL54" s="397"/>
      <c r="AM54" s="397"/>
      <c r="AN54" s="397"/>
      <c r="AO54" s="397"/>
      <c r="AP54" s="397"/>
      <c r="AQ54" s="397"/>
      <c r="AR54" s="397"/>
      <c r="AS54" s="397"/>
      <c r="AT54" s="397"/>
      <c r="AU54" s="397"/>
      <c r="AV54" s="397"/>
      <c r="AW54" s="397"/>
      <c r="AX54" s="397"/>
      <c r="AY54" s="397"/>
      <c r="AZ54" s="397"/>
      <c r="BA54" s="553">
        <v>59202003</v>
      </c>
      <c r="BB54" s="397"/>
      <c r="BC54" s="397"/>
      <c r="BD54" s="397"/>
    </row>
    <row r="55" spans="1:56" x14ac:dyDescent="0.35">
      <c r="B55" s="174"/>
      <c r="C55" s="119"/>
      <c r="D55" s="119"/>
      <c r="E55" s="84"/>
      <c r="F55" s="119"/>
      <c r="G55" s="120"/>
      <c r="H55" s="176"/>
      <c r="I55" s="176"/>
      <c r="J55" s="82"/>
      <c r="K55" s="291">
        <f t="shared" si="15"/>
        <v>0</v>
      </c>
      <c r="L55" s="293">
        <f>IF(I55&lt;INDEX(Lookup!$U$2:$U$10,MATCH($D$46,Lookup!$S$2:$S$10,0)),0,IF(O55="X",0,J55/(DATEDIF(H55,I55,"m")+1)*12))</f>
        <v>0</v>
      </c>
      <c r="M55" s="291">
        <f t="shared" si="16"/>
        <v>0</v>
      </c>
      <c r="N55" s="335"/>
      <c r="O55" s="143"/>
      <c r="P55" s="580"/>
      <c r="Q55" s="555"/>
      <c r="R55" s="576">
        <f t="shared" si="17"/>
        <v>0</v>
      </c>
      <c r="S55" s="576">
        <f t="shared" si="18"/>
        <v>0</v>
      </c>
      <c r="T55" s="576">
        <f t="shared" si="19"/>
        <v>0</v>
      </c>
      <c r="U55" s="576">
        <f t="shared" si="20"/>
        <v>0</v>
      </c>
      <c r="V55" s="275"/>
      <c r="W55" s="576" t="s">
        <v>360</v>
      </c>
      <c r="X55" s="576">
        <f t="shared" si="21"/>
        <v>0</v>
      </c>
      <c r="Y55" s="576">
        <f t="shared" si="22"/>
        <v>0</v>
      </c>
      <c r="Z55" s="1265"/>
      <c r="AA55" s="1266"/>
      <c r="AB55" s="1267"/>
      <c r="AC55" s="397"/>
      <c r="AD55" s="397"/>
      <c r="AE55" s="397"/>
      <c r="AF55" s="397"/>
      <c r="AG55" s="397"/>
      <c r="AH55" s="397"/>
      <c r="AI55" s="397"/>
      <c r="AJ55" s="397"/>
      <c r="AK55" s="397"/>
      <c r="AL55" s="397"/>
      <c r="AM55" s="397"/>
      <c r="AN55" s="397"/>
      <c r="AO55" s="397"/>
      <c r="AP55" s="397"/>
      <c r="AQ55" s="397"/>
      <c r="AR55" s="397"/>
      <c r="AS55" s="397"/>
      <c r="AT55" s="397"/>
      <c r="AU55" s="397"/>
      <c r="AV55" s="397"/>
      <c r="AW55" s="397"/>
      <c r="AX55" s="397"/>
      <c r="AY55" s="397"/>
      <c r="AZ55" s="397"/>
      <c r="BA55" s="553">
        <v>59202025</v>
      </c>
      <c r="BB55" s="397"/>
      <c r="BC55" s="397"/>
      <c r="BD55" s="397"/>
    </row>
    <row r="56" spans="1:56" x14ac:dyDescent="0.35">
      <c r="B56" s="178"/>
      <c r="C56" s="119"/>
      <c r="D56" s="119"/>
      <c r="E56" s="84"/>
      <c r="F56" s="119"/>
      <c r="G56" s="120"/>
      <c r="H56" s="176"/>
      <c r="I56" s="176"/>
      <c r="J56" s="82"/>
      <c r="K56" s="291">
        <f t="shared" si="15"/>
        <v>0</v>
      </c>
      <c r="L56" s="293">
        <f>IF(I56&lt;INDEX(Lookup!$U$2:$U$10,MATCH($D$46,Lookup!$S$2:$S$10,0)),0,IF(O56="X",0,J56/(DATEDIF(H56,I56,"m")+1)*12))</f>
        <v>0</v>
      </c>
      <c r="M56" s="291">
        <f t="shared" si="16"/>
        <v>0</v>
      </c>
      <c r="N56" s="335"/>
      <c r="O56" s="143"/>
      <c r="P56" s="580"/>
      <c r="Q56" s="555"/>
      <c r="R56" s="576">
        <f t="shared" si="17"/>
        <v>0</v>
      </c>
      <c r="S56" s="576">
        <f t="shared" si="18"/>
        <v>0</v>
      </c>
      <c r="T56" s="576">
        <f t="shared" si="19"/>
        <v>0</v>
      </c>
      <c r="U56" s="576">
        <f t="shared" si="20"/>
        <v>0</v>
      </c>
      <c r="V56" s="553"/>
      <c r="W56" s="576" t="s">
        <v>361</v>
      </c>
      <c r="X56" s="576">
        <f t="shared" si="21"/>
        <v>0</v>
      </c>
      <c r="Y56" s="576">
        <f t="shared" si="22"/>
        <v>0</v>
      </c>
      <c r="Z56" s="1265"/>
      <c r="AA56" s="1266"/>
      <c r="AB56" s="1267"/>
      <c r="AC56" s="397"/>
      <c r="AD56" s="397"/>
      <c r="AE56" s="397"/>
      <c r="AF56" s="397"/>
      <c r="AG56" s="397"/>
      <c r="AH56" s="397"/>
      <c r="AI56" s="397"/>
      <c r="AJ56" s="397"/>
      <c r="AK56" s="397"/>
      <c r="AL56" s="397"/>
      <c r="AM56" s="397"/>
      <c r="AN56" s="397"/>
      <c r="AO56" s="397"/>
      <c r="AP56" s="397"/>
      <c r="AQ56" s="397"/>
      <c r="AR56" s="397"/>
      <c r="AS56" s="397"/>
      <c r="AT56" s="397"/>
      <c r="AU56" s="397"/>
      <c r="AV56" s="397"/>
      <c r="AW56" s="397"/>
      <c r="AX56" s="397"/>
      <c r="AY56" s="397"/>
      <c r="AZ56" s="397"/>
      <c r="BA56" s="553">
        <v>59203000</v>
      </c>
      <c r="BB56" s="397"/>
      <c r="BC56" s="397"/>
      <c r="BD56" s="397"/>
    </row>
    <row r="57" spans="1:56" x14ac:dyDescent="0.35">
      <c r="B57" s="178"/>
      <c r="C57" s="119"/>
      <c r="D57" s="119"/>
      <c r="E57" s="84"/>
      <c r="F57" s="119"/>
      <c r="G57" s="120"/>
      <c r="H57" s="176"/>
      <c r="I57" s="176"/>
      <c r="J57" s="82"/>
      <c r="K57" s="291">
        <f t="shared" si="15"/>
        <v>0</v>
      </c>
      <c r="L57" s="293">
        <f>IF(I57&lt;INDEX(Lookup!$U$2:$U$10,MATCH($D$46,Lookup!$S$2:$S$10,0)),0,IF(O57="X",0,J57/(DATEDIF(H57,I57,"m")+1)*12))</f>
        <v>0</v>
      </c>
      <c r="M57" s="291">
        <f t="shared" si="16"/>
        <v>0</v>
      </c>
      <c r="N57" s="335"/>
      <c r="O57" s="143"/>
      <c r="P57" s="580"/>
      <c r="Q57" s="555"/>
      <c r="R57" s="576">
        <f t="shared" si="17"/>
        <v>0</v>
      </c>
      <c r="S57" s="576">
        <f t="shared" si="18"/>
        <v>0</v>
      </c>
      <c r="T57" s="576">
        <f t="shared" si="19"/>
        <v>0</v>
      </c>
      <c r="U57" s="576">
        <f t="shared" si="20"/>
        <v>0</v>
      </c>
      <c r="V57" s="553"/>
      <c r="W57" s="576" t="s">
        <v>362</v>
      </c>
      <c r="X57" s="576">
        <f t="shared" si="21"/>
        <v>0</v>
      </c>
      <c r="Y57" s="576">
        <f t="shared" si="22"/>
        <v>0</v>
      </c>
      <c r="Z57" s="1265"/>
      <c r="AA57" s="1266"/>
      <c r="AB57" s="1267"/>
      <c r="AC57" s="397"/>
      <c r="AD57" s="397"/>
      <c r="AE57" s="397"/>
      <c r="AF57" s="397"/>
      <c r="AG57" s="397"/>
      <c r="AH57" s="397"/>
      <c r="AI57" s="397"/>
      <c r="AJ57" s="397"/>
      <c r="AK57" s="397"/>
      <c r="AL57" s="397"/>
      <c r="AM57" s="397"/>
      <c r="AN57" s="397"/>
      <c r="AO57" s="397"/>
      <c r="AP57" s="397"/>
      <c r="AQ57" s="397"/>
      <c r="AR57" s="397"/>
      <c r="AS57" s="397"/>
      <c r="AT57" s="397"/>
      <c r="AU57" s="397"/>
      <c r="AV57" s="397"/>
      <c r="AW57" s="397"/>
      <c r="AX57" s="397"/>
      <c r="AY57" s="397"/>
      <c r="AZ57" s="397"/>
      <c r="BA57" s="553">
        <v>59203010</v>
      </c>
      <c r="BB57" s="397"/>
      <c r="BC57" s="397"/>
      <c r="BD57" s="397"/>
    </row>
    <row r="58" spans="1:56" x14ac:dyDescent="0.35">
      <c r="B58" s="174"/>
      <c r="C58" s="119"/>
      <c r="D58" s="119"/>
      <c r="E58" s="84"/>
      <c r="F58" s="119"/>
      <c r="G58" s="120"/>
      <c r="H58" s="176"/>
      <c r="I58" s="176"/>
      <c r="J58" s="82"/>
      <c r="K58" s="291">
        <f t="shared" si="15"/>
        <v>0</v>
      </c>
      <c r="L58" s="293">
        <f>IF(I58&lt;INDEX(Lookup!$U$2:$U$10,MATCH($D$46,Lookup!$S$2:$S$10,0)),0,IF(O58="X",0,J58/(DATEDIF(H58,I58,"m")+1)*12))</f>
        <v>0</v>
      </c>
      <c r="M58" s="291">
        <f t="shared" si="16"/>
        <v>0</v>
      </c>
      <c r="N58" s="335"/>
      <c r="O58" s="143"/>
      <c r="P58" s="580"/>
      <c r="Q58" s="555"/>
      <c r="R58" s="576">
        <f t="shared" si="17"/>
        <v>0</v>
      </c>
      <c r="S58" s="576">
        <f t="shared" si="18"/>
        <v>0</v>
      </c>
      <c r="T58" s="576">
        <f t="shared" si="19"/>
        <v>0</v>
      </c>
      <c r="U58" s="576">
        <f t="shared" si="20"/>
        <v>0</v>
      </c>
      <c r="V58" s="553"/>
      <c r="W58" s="576" t="s">
        <v>363</v>
      </c>
      <c r="X58" s="576">
        <f t="shared" si="21"/>
        <v>0</v>
      </c>
      <c r="Y58" s="576">
        <f t="shared" si="22"/>
        <v>0</v>
      </c>
      <c r="Z58" s="1265"/>
      <c r="AA58" s="1266"/>
      <c r="AB58" s="1267"/>
      <c r="AC58" s="397"/>
      <c r="AD58" s="397"/>
      <c r="AE58" s="397"/>
      <c r="AF58" s="397"/>
      <c r="AG58" s="397"/>
      <c r="AH58" s="397"/>
      <c r="AI58" s="397"/>
      <c r="AJ58" s="397"/>
      <c r="AK58" s="397"/>
      <c r="AL58" s="397"/>
      <c r="AM58" s="397"/>
      <c r="AN58" s="397"/>
      <c r="AO58" s="397"/>
      <c r="AP58" s="397"/>
      <c r="AQ58" s="397"/>
      <c r="AR58" s="397"/>
      <c r="AS58" s="397"/>
      <c r="AT58" s="397"/>
      <c r="AU58" s="397"/>
      <c r="AV58" s="397"/>
      <c r="AW58" s="397"/>
      <c r="AX58" s="397"/>
      <c r="AY58" s="397"/>
      <c r="AZ58" s="397"/>
      <c r="BA58" s="553">
        <v>59203020</v>
      </c>
      <c r="BB58" s="397"/>
      <c r="BC58" s="397"/>
      <c r="BD58" s="397"/>
    </row>
    <row r="59" spans="1:56" x14ac:dyDescent="0.35">
      <c r="B59" s="178"/>
      <c r="C59" s="119"/>
      <c r="D59" s="119"/>
      <c r="E59" s="84"/>
      <c r="F59" s="119"/>
      <c r="G59" s="120"/>
      <c r="H59" s="176"/>
      <c r="I59" s="176"/>
      <c r="J59" s="82"/>
      <c r="K59" s="291">
        <f t="shared" si="15"/>
        <v>0</v>
      </c>
      <c r="L59" s="293">
        <f>IF(I59&lt;INDEX(Lookup!$U$2:$U$10,MATCH($D$46,Lookup!$S$2:$S$10,0)),0,IF(O59="X",0,J59/(DATEDIF(H59,I59,"m")+1)*12))</f>
        <v>0</v>
      </c>
      <c r="M59" s="291">
        <f t="shared" si="16"/>
        <v>0</v>
      </c>
      <c r="N59" s="335"/>
      <c r="O59" s="143"/>
      <c r="P59" s="580"/>
      <c r="Q59" s="555"/>
      <c r="R59" s="576">
        <f t="shared" si="17"/>
        <v>0</v>
      </c>
      <c r="S59" s="576">
        <f t="shared" si="18"/>
        <v>0</v>
      </c>
      <c r="T59" s="576">
        <f t="shared" si="19"/>
        <v>0</v>
      </c>
      <c r="U59" s="576">
        <f t="shared" si="20"/>
        <v>0</v>
      </c>
      <c r="V59" s="553"/>
      <c r="W59" s="576" t="s">
        <v>365</v>
      </c>
      <c r="X59" s="576">
        <f t="shared" si="21"/>
        <v>0</v>
      </c>
      <c r="Y59" s="576">
        <f t="shared" si="22"/>
        <v>0</v>
      </c>
      <c r="Z59" s="1265"/>
      <c r="AA59" s="1266"/>
      <c r="AB59" s="1267"/>
      <c r="AC59" s="397"/>
      <c r="AD59" s="397"/>
      <c r="AE59" s="397"/>
      <c r="AF59" s="397"/>
      <c r="AG59" s="397"/>
      <c r="AH59" s="397"/>
      <c r="AI59" s="397"/>
      <c r="AJ59" s="397"/>
      <c r="AK59" s="397"/>
      <c r="AL59" s="397"/>
      <c r="AM59" s="397"/>
      <c r="AN59" s="397"/>
      <c r="AO59" s="397"/>
      <c r="AP59" s="397"/>
      <c r="AQ59" s="397"/>
      <c r="AR59" s="397"/>
      <c r="AS59" s="397"/>
      <c r="AT59" s="397"/>
      <c r="AU59" s="397"/>
      <c r="AV59" s="397"/>
      <c r="AW59" s="397"/>
      <c r="AX59" s="397"/>
      <c r="AY59" s="397"/>
      <c r="AZ59" s="397"/>
      <c r="BA59" s="553">
        <v>59205000</v>
      </c>
      <c r="BB59" s="397"/>
      <c r="BC59" s="397"/>
      <c r="BD59" s="397"/>
    </row>
    <row r="60" spans="1:56" x14ac:dyDescent="0.35">
      <c r="B60" s="178"/>
      <c r="C60" s="119"/>
      <c r="D60" s="119"/>
      <c r="E60" s="84"/>
      <c r="F60" s="119"/>
      <c r="G60" s="120"/>
      <c r="H60" s="176"/>
      <c r="I60" s="176"/>
      <c r="J60" s="82"/>
      <c r="K60" s="291">
        <f t="shared" si="15"/>
        <v>0</v>
      </c>
      <c r="L60" s="293">
        <f>IF(I60&lt;INDEX(Lookup!$U$2:$U$10,MATCH($D$46,Lookup!$S$2:$S$10,0)),0,IF(O60="X",0,J60/(DATEDIF(H60,I60,"m")+1)*12))</f>
        <v>0</v>
      </c>
      <c r="M60" s="291">
        <f t="shared" si="16"/>
        <v>0</v>
      </c>
      <c r="N60" s="335"/>
      <c r="O60" s="143"/>
      <c r="P60" s="580"/>
      <c r="Q60" s="555"/>
      <c r="R60" s="576">
        <f t="shared" si="17"/>
        <v>0</v>
      </c>
      <c r="S60" s="576">
        <f t="shared" si="18"/>
        <v>0</v>
      </c>
      <c r="T60" s="576">
        <f t="shared" si="19"/>
        <v>0</v>
      </c>
      <c r="U60" s="576">
        <f t="shared" si="20"/>
        <v>0</v>
      </c>
      <c r="V60" s="553"/>
      <c r="W60" s="576" t="s">
        <v>366</v>
      </c>
      <c r="X60" s="576">
        <f t="shared" si="21"/>
        <v>0</v>
      </c>
      <c r="Y60" s="576">
        <f t="shared" si="22"/>
        <v>0</v>
      </c>
      <c r="Z60" s="1265"/>
      <c r="AA60" s="1266"/>
      <c r="AB60" s="1267"/>
      <c r="AC60" s="397"/>
      <c r="AD60" s="397"/>
      <c r="AE60" s="397"/>
      <c r="AF60" s="397"/>
      <c r="AG60" s="397"/>
      <c r="AH60" s="397"/>
      <c r="AI60" s="397"/>
      <c r="AJ60" s="397"/>
      <c r="AK60" s="397"/>
      <c r="AL60" s="397"/>
      <c r="AM60" s="397"/>
      <c r="AN60" s="397"/>
      <c r="AO60" s="397"/>
      <c r="AP60" s="397"/>
      <c r="AQ60" s="397"/>
      <c r="AR60" s="397"/>
      <c r="AS60" s="397"/>
      <c r="AT60" s="397"/>
      <c r="AU60" s="397"/>
      <c r="AV60" s="397"/>
      <c r="AW60" s="397"/>
      <c r="AX60" s="397"/>
      <c r="AY60" s="397"/>
      <c r="AZ60" s="397"/>
      <c r="BA60" s="553">
        <v>70610012</v>
      </c>
      <c r="BB60" s="397"/>
      <c r="BC60" s="397"/>
      <c r="BD60" s="397"/>
    </row>
    <row r="61" spans="1:56" x14ac:dyDescent="0.35">
      <c r="B61" s="80"/>
      <c r="C61" s="119"/>
      <c r="D61" s="119"/>
      <c r="E61" s="84"/>
      <c r="F61" s="119"/>
      <c r="G61" s="120"/>
      <c r="H61" s="41"/>
      <c r="I61" s="41"/>
      <c r="J61" s="82"/>
      <c r="K61" s="291">
        <f t="shared" si="15"/>
        <v>0</v>
      </c>
      <c r="L61" s="293">
        <f>IF(I61&lt;INDEX(Lookup!$U$2:$U$10,MATCH($D$46,Lookup!$S$2:$S$10,0)),0,IF(O61="X",0,J61/(DATEDIF(H61,I61,"m")+1)*12))</f>
        <v>0</v>
      </c>
      <c r="M61" s="291">
        <f t="shared" si="16"/>
        <v>0</v>
      </c>
      <c r="N61" s="335"/>
      <c r="O61" s="143"/>
      <c r="P61" s="580"/>
      <c r="Q61" s="555"/>
      <c r="R61" s="576">
        <f t="shared" si="17"/>
        <v>0</v>
      </c>
      <c r="S61" s="576">
        <f t="shared" si="18"/>
        <v>0</v>
      </c>
      <c r="T61" s="576">
        <f t="shared" si="19"/>
        <v>0</v>
      </c>
      <c r="U61" s="576">
        <f t="shared" si="20"/>
        <v>0</v>
      </c>
      <c r="V61" s="553"/>
      <c r="W61" s="576" t="s">
        <v>367</v>
      </c>
      <c r="X61" s="576">
        <f t="shared" si="21"/>
        <v>0</v>
      </c>
      <c r="Y61" s="576">
        <f t="shared" si="22"/>
        <v>0</v>
      </c>
      <c r="Z61" s="1265"/>
      <c r="AA61" s="1266"/>
      <c r="AB61" s="1267"/>
      <c r="AC61" s="397"/>
      <c r="AD61" s="397"/>
      <c r="AE61" s="397"/>
      <c r="AF61" s="397"/>
      <c r="AG61" s="397"/>
      <c r="AH61" s="397"/>
      <c r="AI61" s="397"/>
      <c r="AJ61" s="397"/>
      <c r="AK61" s="397"/>
      <c r="AL61" s="397"/>
      <c r="AM61" s="397"/>
      <c r="AN61" s="397"/>
      <c r="AO61" s="397"/>
      <c r="AP61" s="397"/>
      <c r="AQ61" s="397"/>
      <c r="AR61" s="397"/>
      <c r="AS61" s="397"/>
      <c r="AT61" s="397"/>
      <c r="AU61" s="397"/>
      <c r="AV61" s="397"/>
      <c r="AW61" s="397"/>
      <c r="AX61" s="397"/>
      <c r="AY61" s="397"/>
      <c r="AZ61" s="397"/>
      <c r="BA61" s="553">
        <v>70437001</v>
      </c>
      <c r="BB61" s="397"/>
      <c r="BC61" s="397"/>
      <c r="BD61" s="397"/>
    </row>
    <row r="62" spans="1:56" x14ac:dyDescent="0.35">
      <c r="A62" s="195"/>
      <c r="B62" s="80"/>
      <c r="C62" s="119"/>
      <c r="D62" s="119"/>
      <c r="E62" s="84"/>
      <c r="F62" s="119"/>
      <c r="G62" s="120"/>
      <c r="H62" s="41"/>
      <c r="I62" s="41"/>
      <c r="J62" s="82"/>
      <c r="K62" s="291">
        <f t="shared" si="15"/>
        <v>0</v>
      </c>
      <c r="L62" s="293">
        <f>IF(I62&lt;INDEX(Lookup!$U$2:$U$10,MATCH($D$46,Lookup!$S$2:$S$10,0)),0,IF(O62="X",0,J62/(DATEDIF(H62,I62,"m")+1)*12))</f>
        <v>0</v>
      </c>
      <c r="M62" s="291">
        <f t="shared" si="16"/>
        <v>0</v>
      </c>
      <c r="N62" s="335"/>
      <c r="O62" s="143"/>
      <c r="P62" s="580"/>
      <c r="Q62" s="555"/>
      <c r="R62" s="576">
        <f t="shared" si="17"/>
        <v>0</v>
      </c>
      <c r="S62" s="576">
        <f t="shared" si="18"/>
        <v>0</v>
      </c>
      <c r="T62" s="576">
        <f t="shared" si="19"/>
        <v>0</v>
      </c>
      <c r="U62" s="576">
        <f t="shared" si="20"/>
        <v>0</v>
      </c>
      <c r="V62" s="553"/>
      <c r="W62" s="576" t="s">
        <v>368</v>
      </c>
      <c r="X62" s="576">
        <f t="shared" si="21"/>
        <v>0</v>
      </c>
      <c r="Y62" s="576">
        <f t="shared" si="22"/>
        <v>0</v>
      </c>
      <c r="Z62" s="1265"/>
      <c r="AA62" s="1266"/>
      <c r="AB62" s="1267"/>
      <c r="AC62" s="397"/>
      <c r="AD62" s="397"/>
      <c r="AE62" s="397"/>
      <c r="AF62" s="397"/>
      <c r="AG62" s="397"/>
      <c r="AH62" s="397"/>
      <c r="AI62" s="397"/>
      <c r="AJ62" s="397"/>
      <c r="AK62" s="397"/>
      <c r="AL62" s="397"/>
      <c r="AM62" s="397"/>
      <c r="AN62" s="397"/>
      <c r="AO62" s="397"/>
      <c r="AP62" s="397"/>
      <c r="AQ62" s="397"/>
      <c r="AR62" s="397"/>
      <c r="AS62" s="397"/>
      <c r="AT62" s="397"/>
      <c r="AU62" s="397"/>
      <c r="AV62" s="397"/>
      <c r="AW62" s="397"/>
      <c r="AX62" s="397"/>
      <c r="AY62" s="397"/>
      <c r="AZ62" s="397"/>
      <c r="BA62" s="553"/>
      <c r="BB62" s="397"/>
      <c r="BC62" s="397"/>
      <c r="BD62" s="397"/>
    </row>
    <row r="63" spans="1:56" x14ac:dyDescent="0.35">
      <c r="A63" s="216"/>
      <c r="B63" s="80"/>
      <c r="C63" s="119"/>
      <c r="D63" s="119"/>
      <c r="E63" s="84"/>
      <c r="F63" s="119"/>
      <c r="G63" s="120"/>
      <c r="H63" s="41"/>
      <c r="I63" s="41"/>
      <c r="J63" s="82"/>
      <c r="K63" s="291">
        <f t="shared" si="15"/>
        <v>0</v>
      </c>
      <c r="L63" s="293">
        <f>IF(I63&lt;INDEX(Lookup!$U$2:$U$10,MATCH($D$46,Lookup!$S$2:$S$10,0)),0,IF(O63="X",0,J63/(DATEDIF(H63,I63,"m")+1)*12))</f>
        <v>0</v>
      </c>
      <c r="M63" s="291">
        <f t="shared" si="16"/>
        <v>0</v>
      </c>
      <c r="N63" s="335"/>
      <c r="O63" s="143"/>
      <c r="P63" s="397"/>
      <c r="Q63" s="555"/>
      <c r="R63" s="576">
        <f t="shared" si="17"/>
        <v>0</v>
      </c>
      <c r="S63" s="576">
        <f t="shared" si="18"/>
        <v>0</v>
      </c>
      <c r="T63" s="576">
        <f t="shared" si="19"/>
        <v>0</v>
      </c>
      <c r="U63" s="576">
        <f t="shared" si="20"/>
        <v>0</v>
      </c>
      <c r="V63" s="553"/>
      <c r="W63" s="576" t="s">
        <v>366</v>
      </c>
      <c r="X63" s="576">
        <f t="shared" si="21"/>
        <v>0</v>
      </c>
      <c r="Y63" s="576">
        <f t="shared" si="22"/>
        <v>0</v>
      </c>
      <c r="Z63" s="1265"/>
      <c r="AA63" s="1266"/>
      <c r="AB63" s="1267"/>
      <c r="AC63" s="397"/>
      <c r="AD63" s="397"/>
      <c r="AE63" s="397"/>
      <c r="AF63" s="397"/>
      <c r="AG63" s="397"/>
      <c r="AH63" s="397"/>
      <c r="AI63" s="397"/>
      <c r="AJ63" s="397"/>
      <c r="AK63" s="397"/>
      <c r="AL63" s="397"/>
      <c r="AM63" s="397"/>
      <c r="AN63" s="397"/>
      <c r="AO63" s="397"/>
      <c r="AP63" s="397"/>
      <c r="AQ63" s="397"/>
      <c r="AR63" s="397"/>
      <c r="AS63" s="397"/>
      <c r="AT63" s="397"/>
      <c r="AU63" s="397"/>
      <c r="AV63" s="397"/>
      <c r="AW63" s="397"/>
      <c r="AX63" s="397"/>
      <c r="AY63" s="397"/>
      <c r="AZ63" s="397"/>
      <c r="BA63" s="553"/>
      <c r="BB63" s="397"/>
      <c r="BC63" s="397"/>
      <c r="BD63" s="397"/>
    </row>
    <row r="64" spans="1:56" ht="18" customHeight="1" x14ac:dyDescent="0.35">
      <c r="B64" s="80"/>
      <c r="C64" s="119"/>
      <c r="D64" s="119"/>
      <c r="E64" s="84"/>
      <c r="F64" s="119"/>
      <c r="G64" s="120"/>
      <c r="H64" s="41"/>
      <c r="I64" s="41"/>
      <c r="J64" s="82"/>
      <c r="K64" s="291">
        <f t="shared" si="15"/>
        <v>0</v>
      </c>
      <c r="L64" s="293">
        <f>IF(I64&lt;INDEX(Lookup!$U$2:$U$10,MATCH($D$46,Lookup!$S$2:$S$10,0)),0,IF(O64="X",0,J64/(DATEDIF(H64,I64,"m")+1)*12))</f>
        <v>0</v>
      </c>
      <c r="M64" s="291">
        <f t="shared" si="16"/>
        <v>0</v>
      </c>
      <c r="N64" s="335"/>
      <c r="O64" s="143"/>
      <c r="P64" s="397"/>
      <c r="Q64" s="555"/>
      <c r="R64" s="576">
        <f t="shared" si="17"/>
        <v>0</v>
      </c>
      <c r="S64" s="576">
        <f t="shared" si="18"/>
        <v>0</v>
      </c>
      <c r="T64" s="576">
        <f t="shared" si="19"/>
        <v>0</v>
      </c>
      <c r="U64" s="576">
        <f t="shared" si="20"/>
        <v>0</v>
      </c>
      <c r="V64" s="553"/>
      <c r="W64" s="576" t="s">
        <v>367</v>
      </c>
      <c r="X64" s="576">
        <f t="shared" si="21"/>
        <v>0</v>
      </c>
      <c r="Y64" s="576">
        <f t="shared" si="22"/>
        <v>0</v>
      </c>
      <c r="Z64" s="1265"/>
      <c r="AA64" s="1266"/>
      <c r="AB64" s="1267"/>
      <c r="AC64" s="397"/>
      <c r="AD64" s="397"/>
      <c r="AE64" s="397"/>
      <c r="AF64" s="397"/>
      <c r="AG64" s="397"/>
      <c r="AH64" s="397"/>
      <c r="AI64" s="397"/>
      <c r="AJ64" s="397"/>
      <c r="AK64" s="397"/>
      <c r="AL64" s="397"/>
      <c r="AM64" s="397"/>
      <c r="AN64" s="397"/>
      <c r="AO64" s="397"/>
      <c r="AP64" s="397"/>
      <c r="AQ64" s="397"/>
      <c r="AR64" s="397"/>
      <c r="AS64" s="397"/>
      <c r="AT64" s="397"/>
      <c r="AU64" s="397"/>
      <c r="AV64" s="397"/>
      <c r="AW64" s="397"/>
      <c r="AX64" s="397"/>
      <c r="AY64" s="397"/>
      <c r="AZ64" s="397"/>
      <c r="BA64" s="553" t="s">
        <v>350</v>
      </c>
      <c r="BB64" s="397"/>
      <c r="BC64" s="397"/>
      <c r="BD64" s="397"/>
    </row>
    <row r="65" spans="2:56" ht="16.5" customHeight="1" x14ac:dyDescent="0.35">
      <c r="B65" s="80"/>
      <c r="C65" s="119"/>
      <c r="D65" s="119"/>
      <c r="E65" s="84"/>
      <c r="F65" s="119"/>
      <c r="G65" s="120"/>
      <c r="H65" s="41"/>
      <c r="I65" s="41"/>
      <c r="J65" s="82"/>
      <c r="K65" s="291">
        <f t="shared" si="15"/>
        <v>0</v>
      </c>
      <c r="L65" s="293">
        <f>IF(I65&lt;INDEX(Lookup!$U$2:$U$10,MATCH($D$46,Lookup!$S$2:$S$10,0)),0,IF(O65="X",0,J65/(DATEDIF(H65,I65,"m")+1)*12))</f>
        <v>0</v>
      </c>
      <c r="M65" s="291">
        <f t="shared" si="16"/>
        <v>0</v>
      </c>
      <c r="N65" s="335"/>
      <c r="O65" s="143"/>
      <c r="P65" s="397"/>
      <c r="Q65" s="555"/>
      <c r="R65" s="576">
        <f t="shared" si="17"/>
        <v>0</v>
      </c>
      <c r="S65" s="576">
        <f t="shared" si="18"/>
        <v>0</v>
      </c>
      <c r="T65" s="576">
        <f t="shared" si="19"/>
        <v>0</v>
      </c>
      <c r="U65" s="576">
        <f t="shared" si="20"/>
        <v>0</v>
      </c>
      <c r="V65" s="553"/>
      <c r="W65" s="576" t="s">
        <v>368</v>
      </c>
      <c r="X65" s="576">
        <f t="shared" si="21"/>
        <v>0</v>
      </c>
      <c r="Y65" s="576">
        <f t="shared" si="22"/>
        <v>0</v>
      </c>
      <c r="Z65" s="1265"/>
      <c r="AA65" s="1266"/>
      <c r="AB65" s="1267"/>
      <c r="AC65" s="397"/>
      <c r="AD65" s="397"/>
      <c r="AE65" s="397"/>
      <c r="AF65" s="397"/>
      <c r="AG65" s="397"/>
      <c r="AH65" s="397"/>
      <c r="AI65" s="397"/>
      <c r="AJ65" s="397"/>
      <c r="AK65" s="397"/>
      <c r="AL65" s="397"/>
      <c r="AM65" s="397"/>
      <c r="AN65" s="397"/>
      <c r="AO65" s="397"/>
      <c r="AP65" s="397"/>
      <c r="AQ65" s="397"/>
      <c r="AR65" s="397"/>
      <c r="AS65" s="397"/>
      <c r="AT65" s="397"/>
      <c r="AU65" s="397"/>
      <c r="AV65" s="397"/>
      <c r="AW65" s="397"/>
      <c r="AX65" s="397"/>
      <c r="AY65" s="397"/>
      <c r="AZ65" s="397"/>
      <c r="BA65" s="553"/>
      <c r="BB65" s="397"/>
      <c r="BC65" s="397"/>
      <c r="BD65" s="397"/>
    </row>
    <row r="66" spans="2:56" ht="16.5" customHeight="1" x14ac:dyDescent="0.35">
      <c r="B66" s="80"/>
      <c r="C66" s="119"/>
      <c r="D66" s="119"/>
      <c r="E66" s="84"/>
      <c r="F66" s="119"/>
      <c r="G66" s="120"/>
      <c r="H66" s="41"/>
      <c r="I66" s="41"/>
      <c r="J66" s="82"/>
      <c r="K66" s="291">
        <f t="shared" si="15"/>
        <v>0</v>
      </c>
      <c r="L66" s="293">
        <f>IF(I66&lt;INDEX(Lookup!$U$2:$U$10,MATCH($D$46,Lookup!$S$2:$S$10,0)),0,IF(O66="X",0,J66/(DATEDIF(H66,I66,"m")+1)*12))</f>
        <v>0</v>
      </c>
      <c r="M66" s="291">
        <f t="shared" si="16"/>
        <v>0</v>
      </c>
      <c r="N66" s="335"/>
      <c r="O66" s="143"/>
      <c r="P66" s="397"/>
      <c r="Q66" s="555"/>
      <c r="R66" s="576">
        <f t="shared" si="17"/>
        <v>0</v>
      </c>
      <c r="S66" s="576">
        <f t="shared" si="18"/>
        <v>0</v>
      </c>
      <c r="T66" s="576">
        <f t="shared" si="19"/>
        <v>0</v>
      </c>
      <c r="U66" s="576">
        <f t="shared" si="20"/>
        <v>0</v>
      </c>
      <c r="V66" s="553"/>
      <c r="W66" s="576" t="s">
        <v>370</v>
      </c>
      <c r="X66" s="576">
        <f t="shared" si="21"/>
        <v>0</v>
      </c>
      <c r="Y66" s="576">
        <f t="shared" si="22"/>
        <v>0</v>
      </c>
      <c r="Z66" s="1265"/>
      <c r="AA66" s="1266"/>
      <c r="AB66" s="1267"/>
      <c r="AC66" s="397"/>
      <c r="AD66" s="397"/>
      <c r="AE66" s="397"/>
      <c r="AF66" s="397"/>
      <c r="AG66" s="397"/>
      <c r="AH66" s="397"/>
      <c r="AI66" s="397"/>
      <c r="AJ66" s="397"/>
      <c r="AK66" s="397"/>
      <c r="AL66" s="397"/>
      <c r="AM66" s="397"/>
      <c r="AN66" s="397"/>
      <c r="AO66" s="397"/>
      <c r="AP66" s="397"/>
      <c r="AQ66" s="397"/>
      <c r="AR66" s="397"/>
      <c r="AS66" s="397"/>
      <c r="AT66" s="397"/>
      <c r="AU66" s="397"/>
      <c r="AV66" s="397"/>
      <c r="AW66" s="397"/>
      <c r="AX66" s="397"/>
      <c r="AY66" s="397"/>
      <c r="AZ66" s="397"/>
      <c r="BA66" s="397" t="s">
        <v>385</v>
      </c>
      <c r="BB66" s="397"/>
      <c r="BC66" s="397"/>
      <c r="BD66" s="397"/>
    </row>
    <row r="67" spans="2:56" ht="16.5" customHeight="1" x14ac:dyDescent="0.35">
      <c r="B67" s="80"/>
      <c r="C67" s="119"/>
      <c r="D67" s="119"/>
      <c r="E67" s="84"/>
      <c r="F67" s="119"/>
      <c r="G67" s="120"/>
      <c r="H67" s="41"/>
      <c r="I67" s="41"/>
      <c r="J67" s="82"/>
      <c r="K67" s="291">
        <f t="shared" si="15"/>
        <v>0</v>
      </c>
      <c r="L67" s="293">
        <f>IF(I67&lt;INDEX(Lookup!$U$2:$U$10,MATCH($D$46,Lookup!$S$2:$S$10,0)),0,IF(O67="X",0,J67/(DATEDIF(H67,I67,"m")+1)*12))</f>
        <v>0</v>
      </c>
      <c r="M67" s="291">
        <f t="shared" si="16"/>
        <v>0</v>
      </c>
      <c r="N67" s="335"/>
      <c r="O67" s="143"/>
      <c r="P67" s="397"/>
      <c r="Q67" s="555"/>
      <c r="R67" s="576">
        <f t="shared" si="17"/>
        <v>0</v>
      </c>
      <c r="S67" s="576">
        <f t="shared" si="18"/>
        <v>0</v>
      </c>
      <c r="T67" s="576">
        <f t="shared" si="19"/>
        <v>0</v>
      </c>
      <c r="U67" s="576">
        <f t="shared" si="20"/>
        <v>0</v>
      </c>
      <c r="V67" s="553"/>
      <c r="W67" s="553"/>
      <c r="X67" s="553"/>
      <c r="Y67" s="553"/>
      <c r="Z67" s="397"/>
      <c r="AA67" s="397"/>
      <c r="AB67" s="397"/>
      <c r="AC67" s="397"/>
      <c r="AD67" s="397"/>
      <c r="AE67" s="397"/>
      <c r="AF67" s="397"/>
      <c r="AG67" s="397"/>
      <c r="AH67" s="397"/>
      <c r="AI67" s="397"/>
      <c r="AJ67" s="397"/>
      <c r="AK67" s="397"/>
      <c r="AL67" s="397"/>
      <c r="AM67" s="397"/>
      <c r="AN67" s="397"/>
      <c r="AO67" s="397"/>
      <c r="AP67" s="397"/>
      <c r="AQ67" s="397"/>
      <c r="AR67" s="397"/>
      <c r="AS67" s="397"/>
      <c r="AT67" s="397"/>
      <c r="AU67" s="397"/>
      <c r="AV67" s="397"/>
      <c r="AW67" s="397"/>
      <c r="AX67" s="397"/>
      <c r="AY67" s="397"/>
      <c r="AZ67" s="397"/>
      <c r="BA67" s="397" t="s">
        <v>386</v>
      </c>
      <c r="BB67" s="397"/>
      <c r="BC67" s="397"/>
      <c r="BD67" s="397"/>
    </row>
    <row r="68" spans="2:56" x14ac:dyDescent="0.35">
      <c r="B68" s="80"/>
      <c r="C68" s="119"/>
      <c r="D68" s="119"/>
      <c r="E68" s="84"/>
      <c r="F68" s="119"/>
      <c r="G68" s="120"/>
      <c r="H68" s="41"/>
      <c r="I68" s="41"/>
      <c r="J68" s="82"/>
      <c r="K68" s="291">
        <f t="shared" si="15"/>
        <v>0</v>
      </c>
      <c r="L68" s="293">
        <f>IF(I68&lt;INDEX(Lookup!$U$2:$U$10,MATCH($D$46,Lookup!$S$2:$S$10,0)),0,IF(O68="X",0,J68/(DATEDIF(H68,I68,"m")+1)*12))</f>
        <v>0</v>
      </c>
      <c r="M68" s="291">
        <f t="shared" si="16"/>
        <v>0</v>
      </c>
      <c r="N68" s="335"/>
      <c r="O68" s="143"/>
      <c r="P68" s="397"/>
      <c r="Q68" s="555"/>
      <c r="R68" s="576">
        <f t="shared" si="17"/>
        <v>0</v>
      </c>
      <c r="S68" s="576">
        <f t="shared" si="18"/>
        <v>0</v>
      </c>
      <c r="T68" s="576">
        <f t="shared" si="19"/>
        <v>0</v>
      </c>
      <c r="U68" s="576">
        <f t="shared" si="20"/>
        <v>0</v>
      </c>
      <c r="V68" s="553"/>
      <c r="W68" s="553"/>
      <c r="X68" s="553"/>
      <c r="Y68" s="553"/>
      <c r="Z68" s="397"/>
      <c r="AA68" s="397"/>
      <c r="AB68" s="397"/>
      <c r="AC68" s="397"/>
      <c r="AD68" s="397"/>
      <c r="AE68" s="397"/>
      <c r="AF68" s="397"/>
      <c r="AG68" s="397"/>
      <c r="AH68" s="397"/>
      <c r="AI68" s="397"/>
      <c r="AJ68" s="397"/>
      <c r="AK68" s="397"/>
      <c r="AL68" s="397"/>
      <c r="AM68" s="397"/>
      <c r="AN68" s="397"/>
      <c r="AO68" s="397"/>
      <c r="AP68" s="397"/>
      <c r="AQ68" s="397"/>
      <c r="AR68" s="397"/>
      <c r="AS68" s="397"/>
      <c r="AT68" s="397"/>
      <c r="AU68" s="397"/>
      <c r="AV68" s="397"/>
      <c r="AW68" s="397"/>
      <c r="AX68" s="397"/>
      <c r="AY68" s="397"/>
      <c r="AZ68" s="397"/>
      <c r="BA68" s="397" t="s">
        <v>387</v>
      </c>
      <c r="BB68" s="397"/>
      <c r="BC68" s="397"/>
      <c r="BD68" s="397"/>
    </row>
    <row r="69" spans="2:56" x14ac:dyDescent="0.35">
      <c r="B69" s="80"/>
      <c r="C69" s="119"/>
      <c r="D69" s="119"/>
      <c r="E69" s="84"/>
      <c r="F69" s="119"/>
      <c r="G69" s="120"/>
      <c r="H69" s="41"/>
      <c r="I69" s="41"/>
      <c r="J69" s="82"/>
      <c r="K69" s="291">
        <f t="shared" si="15"/>
        <v>0</v>
      </c>
      <c r="L69" s="293">
        <f>IF(I69&lt;INDEX(Lookup!$U$2:$U$10,MATCH($D$46,Lookup!$S$2:$S$10,0)),0,IF(O69="X",0,J69/(DATEDIF(H69,I69,"m")+1)*12))</f>
        <v>0</v>
      </c>
      <c r="M69" s="291">
        <f t="shared" si="16"/>
        <v>0</v>
      </c>
      <c r="N69" s="335"/>
      <c r="O69" s="143"/>
      <c r="P69" s="397"/>
      <c r="Q69" s="555"/>
      <c r="R69" s="576">
        <f t="shared" si="17"/>
        <v>0</v>
      </c>
      <c r="S69" s="576">
        <f t="shared" si="18"/>
        <v>0</v>
      </c>
      <c r="T69" s="576">
        <f t="shared" si="19"/>
        <v>0</v>
      </c>
      <c r="U69" s="576">
        <f t="shared" si="20"/>
        <v>0</v>
      </c>
      <c r="V69" s="553"/>
      <c r="W69" s="553"/>
      <c r="X69" s="553"/>
      <c r="Y69" s="553"/>
      <c r="Z69" s="397"/>
      <c r="AA69" s="397"/>
      <c r="AB69" s="397"/>
      <c r="AC69" s="397"/>
      <c r="AD69" s="397"/>
      <c r="AE69" s="397"/>
      <c r="AF69" s="397"/>
      <c r="AG69" s="397"/>
      <c r="AH69" s="397"/>
      <c r="AI69" s="397"/>
      <c r="AJ69" s="397"/>
      <c r="AK69" s="397"/>
      <c r="AL69" s="397"/>
      <c r="AM69" s="397"/>
      <c r="AN69" s="397"/>
      <c r="AO69" s="397"/>
      <c r="AP69" s="397"/>
      <c r="AQ69" s="397"/>
      <c r="AR69" s="397"/>
      <c r="AS69" s="397"/>
      <c r="AT69" s="397"/>
      <c r="AU69" s="397"/>
      <c r="AV69" s="397"/>
      <c r="AW69" s="397"/>
      <c r="AX69" s="397"/>
      <c r="AY69" s="397"/>
      <c r="AZ69" s="397"/>
      <c r="BA69" s="397" t="s">
        <v>388</v>
      </c>
      <c r="BB69" s="397"/>
      <c r="BC69" s="397"/>
      <c r="BD69" s="397"/>
    </row>
    <row r="70" spans="2:56" x14ac:dyDescent="0.35">
      <c r="B70" s="80"/>
      <c r="C70" s="119"/>
      <c r="D70" s="119"/>
      <c r="E70" s="84"/>
      <c r="F70" s="119"/>
      <c r="G70" s="120"/>
      <c r="H70" s="41"/>
      <c r="I70" s="41"/>
      <c r="J70" s="82"/>
      <c r="K70" s="291">
        <f t="shared" si="15"/>
        <v>0</v>
      </c>
      <c r="L70" s="293">
        <f>IF(I70&lt;INDEX(Lookup!$U$2:$U$10,MATCH($D$46,Lookup!$S$2:$S$10,0)),0,IF(O70="X",0,J70/(DATEDIF(H70,I70,"m")+1)*12))</f>
        <v>0</v>
      </c>
      <c r="M70" s="291">
        <f t="shared" si="16"/>
        <v>0</v>
      </c>
      <c r="N70" s="335"/>
      <c r="O70" s="143"/>
      <c r="P70" s="397"/>
      <c r="Q70" s="555"/>
      <c r="R70" s="576">
        <f t="shared" si="17"/>
        <v>0</v>
      </c>
      <c r="S70" s="576">
        <f t="shared" si="18"/>
        <v>0</v>
      </c>
      <c r="T70" s="576">
        <f t="shared" si="19"/>
        <v>0</v>
      </c>
      <c r="U70" s="576">
        <f t="shared" si="20"/>
        <v>0</v>
      </c>
      <c r="V70" s="553"/>
      <c r="W70" s="542" t="s">
        <v>389</v>
      </c>
      <c r="X70" s="553"/>
      <c r="Y70" s="397"/>
      <c r="Z70" s="397"/>
      <c r="AA70" s="397"/>
      <c r="AB70" s="397"/>
      <c r="AC70" s="397"/>
      <c r="AD70" s="397"/>
      <c r="AE70" s="397"/>
      <c r="AF70" s="397"/>
      <c r="AG70" s="397"/>
      <c r="AH70" s="397"/>
      <c r="AI70" s="397"/>
      <c r="AJ70" s="397"/>
      <c r="AK70" s="397"/>
      <c r="AL70" s="397"/>
      <c r="AM70" s="397"/>
      <c r="AN70" s="397"/>
      <c r="AO70" s="397"/>
      <c r="AP70" s="397"/>
      <c r="AQ70" s="397"/>
      <c r="AR70" s="397"/>
      <c r="AS70" s="397"/>
      <c r="AT70" s="397"/>
      <c r="AU70" s="397"/>
      <c r="AV70" s="397"/>
      <c r="AW70" s="397"/>
      <c r="AX70" s="397"/>
      <c r="AY70" s="397"/>
      <c r="AZ70" s="397"/>
      <c r="BA70" s="397" t="s">
        <v>390</v>
      </c>
      <c r="BB70" s="397"/>
      <c r="BC70" s="397"/>
      <c r="BD70" s="397"/>
    </row>
    <row r="71" spans="2:56" ht="15" thickBot="1" x14ac:dyDescent="0.4">
      <c r="B71" s="80"/>
      <c r="C71" s="119"/>
      <c r="D71" s="119"/>
      <c r="E71" s="84"/>
      <c r="F71" s="119"/>
      <c r="G71" s="120"/>
      <c r="H71" s="41"/>
      <c r="I71" s="41"/>
      <c r="J71" s="82"/>
      <c r="K71" s="291">
        <f t="shared" si="15"/>
        <v>0</v>
      </c>
      <c r="L71" s="293">
        <f>IF(I71&lt;INDEX(Lookup!$U$2:$U$10,MATCH($D$46,Lookup!$S$2:$S$10,0)),0,IF(O71="X",0,J71/(DATEDIF(H71,I71,"m")+1)*12))</f>
        <v>0</v>
      </c>
      <c r="M71" s="291">
        <f t="shared" si="16"/>
        <v>0</v>
      </c>
      <c r="N71" s="335"/>
      <c r="O71" s="143"/>
      <c r="P71" s="397"/>
      <c r="Q71" s="555"/>
      <c r="R71" s="576">
        <f t="shared" si="17"/>
        <v>0</v>
      </c>
      <c r="S71" s="576">
        <f t="shared" si="18"/>
        <v>0</v>
      </c>
      <c r="T71" s="576">
        <f t="shared" si="19"/>
        <v>0</v>
      </c>
      <c r="U71" s="576">
        <f t="shared" si="20"/>
        <v>0</v>
      </c>
      <c r="V71" s="553"/>
      <c r="W71" s="253"/>
      <c r="X71" s="50"/>
      <c r="Y71" s="50"/>
      <c r="Z71" s="50"/>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c r="AZ71" s="397"/>
      <c r="BA71" s="397" t="s">
        <v>391</v>
      </c>
      <c r="BB71" s="397"/>
      <c r="BC71" s="397"/>
      <c r="BD71" s="397"/>
    </row>
    <row r="72" spans="2:56" ht="15" thickBot="1" x14ac:dyDescent="0.4">
      <c r="B72" s="80"/>
      <c r="C72" s="119"/>
      <c r="D72" s="119"/>
      <c r="E72" s="84"/>
      <c r="F72" s="119"/>
      <c r="G72" s="120"/>
      <c r="H72" s="41"/>
      <c r="I72" s="41"/>
      <c r="J72" s="82"/>
      <c r="K72" s="291">
        <f t="shared" si="15"/>
        <v>0</v>
      </c>
      <c r="L72" s="293">
        <f>IF(I72&lt;INDEX(Lookup!$U$2:$U$10,MATCH($D$46,Lookup!$S$2:$S$10,0)),0,IF(O72="X",0,J72/(DATEDIF(H72,I72,"m")+1)*12))</f>
        <v>0</v>
      </c>
      <c r="M72" s="291">
        <f t="shared" si="16"/>
        <v>0</v>
      </c>
      <c r="N72" s="335"/>
      <c r="O72" s="143"/>
      <c r="P72" s="397"/>
      <c r="Q72" s="555"/>
      <c r="R72" s="576">
        <f t="shared" si="17"/>
        <v>0</v>
      </c>
      <c r="S72" s="576">
        <f t="shared" si="18"/>
        <v>0</v>
      </c>
      <c r="T72" s="576">
        <f t="shared" si="19"/>
        <v>0</v>
      </c>
      <c r="U72" s="576">
        <f t="shared" si="20"/>
        <v>0</v>
      </c>
      <c r="V72" s="553"/>
      <c r="W72" s="583" t="s">
        <v>392</v>
      </c>
      <c r="X72" s="584"/>
      <c r="Y72" s="585"/>
      <c r="Z72" s="50"/>
      <c r="AA72" s="397"/>
      <c r="AB72" s="397"/>
      <c r="AC72" s="397"/>
      <c r="AD72" s="397"/>
      <c r="AE72" s="397"/>
      <c r="AF72" s="397"/>
      <c r="AG72" s="397"/>
      <c r="AH72" s="397"/>
      <c r="AI72" s="397"/>
      <c r="AJ72" s="397"/>
      <c r="AK72" s="397"/>
      <c r="AL72" s="397"/>
      <c r="AM72" s="397"/>
      <c r="AN72" s="397"/>
      <c r="AO72" s="397"/>
      <c r="AP72" s="397"/>
      <c r="AQ72" s="397"/>
      <c r="AR72" s="397"/>
      <c r="AS72" s="397"/>
      <c r="AT72" s="397"/>
      <c r="AU72" s="397"/>
      <c r="AV72" s="397"/>
      <c r="AW72" s="397"/>
      <c r="AX72" s="397"/>
      <c r="AY72" s="397"/>
      <c r="AZ72" s="397"/>
      <c r="BA72" s="397" t="s">
        <v>393</v>
      </c>
      <c r="BB72" s="397"/>
      <c r="BC72" s="397"/>
      <c r="BD72" s="397"/>
    </row>
    <row r="73" spans="2:56" x14ac:dyDescent="0.35">
      <c r="B73" s="80"/>
      <c r="C73" s="119"/>
      <c r="D73" s="119"/>
      <c r="E73" s="84"/>
      <c r="F73" s="119"/>
      <c r="G73" s="120"/>
      <c r="H73" s="41"/>
      <c r="I73" s="41"/>
      <c r="J73" s="82"/>
      <c r="K73" s="291">
        <f t="shared" si="15"/>
        <v>0</v>
      </c>
      <c r="L73" s="293">
        <f>IF(I73&lt;INDEX(Lookup!$U$2:$U$10,MATCH($D$46,Lookup!$S$2:$S$10,0)),0,IF(O73="X",0,J73/(DATEDIF(H73,I73,"m")+1)*12))</f>
        <v>0</v>
      </c>
      <c r="M73" s="291">
        <f t="shared" si="16"/>
        <v>0</v>
      </c>
      <c r="N73" s="335"/>
      <c r="O73" s="143"/>
      <c r="P73" s="397"/>
      <c r="Q73" s="555"/>
      <c r="R73" s="576">
        <f t="shared" si="17"/>
        <v>0</v>
      </c>
      <c r="S73" s="576">
        <f t="shared" si="18"/>
        <v>0</v>
      </c>
      <c r="T73" s="576">
        <f t="shared" si="19"/>
        <v>0</v>
      </c>
      <c r="U73" s="576">
        <f t="shared" si="20"/>
        <v>0</v>
      </c>
      <c r="V73" s="553"/>
      <c r="W73" s="586" t="s">
        <v>281</v>
      </c>
      <c r="X73" s="587"/>
      <c r="Y73" s="825">
        <f>J30</f>
        <v>0</v>
      </c>
      <c r="Z73" s="50"/>
      <c r="AA73" s="397"/>
      <c r="AB73" s="397"/>
      <c r="AC73" s="397"/>
      <c r="AD73" s="397"/>
      <c r="AE73" s="397"/>
      <c r="AF73" s="397"/>
      <c r="AG73" s="397"/>
      <c r="AH73" s="397"/>
      <c r="AI73" s="397"/>
      <c r="AJ73" s="397"/>
      <c r="AK73" s="397"/>
      <c r="AL73" s="397"/>
      <c r="AM73" s="397"/>
      <c r="AN73" s="397"/>
      <c r="AO73" s="397"/>
      <c r="AP73" s="397"/>
      <c r="AQ73" s="397"/>
      <c r="AR73" s="397"/>
      <c r="AS73" s="397"/>
      <c r="AT73" s="397"/>
      <c r="AU73" s="397"/>
      <c r="AV73" s="397"/>
      <c r="AW73" s="397"/>
      <c r="AX73" s="397"/>
      <c r="AY73" s="397"/>
      <c r="AZ73" s="397"/>
      <c r="BA73" s="397" t="s">
        <v>394</v>
      </c>
      <c r="BB73" s="397"/>
      <c r="BC73" s="397"/>
      <c r="BD73" s="397"/>
    </row>
    <row r="74" spans="2:56" x14ac:dyDescent="0.35">
      <c r="B74" s="80"/>
      <c r="C74" s="119"/>
      <c r="D74" s="119"/>
      <c r="E74" s="84"/>
      <c r="F74" s="119"/>
      <c r="G74" s="120"/>
      <c r="H74" s="41"/>
      <c r="I74" s="41"/>
      <c r="J74" s="82"/>
      <c r="K74" s="291">
        <f t="shared" si="15"/>
        <v>0</v>
      </c>
      <c r="L74" s="293">
        <f>IF(I74&lt;INDEX(Lookup!$U$2:$U$10,MATCH($D$46,Lookup!$S$2:$S$10,0)),0,IF(O74="X",0,J74/(DATEDIF(H74,I74,"m")+1)*12))</f>
        <v>0</v>
      </c>
      <c r="M74" s="291">
        <f t="shared" si="16"/>
        <v>0</v>
      </c>
      <c r="N74" s="335"/>
      <c r="O74" s="143"/>
      <c r="P74" s="397"/>
      <c r="Q74" s="555"/>
      <c r="R74" s="576">
        <f t="shared" si="17"/>
        <v>0</v>
      </c>
      <c r="S74" s="576">
        <f t="shared" si="18"/>
        <v>0</v>
      </c>
      <c r="T74" s="576">
        <f t="shared" si="19"/>
        <v>0</v>
      </c>
      <c r="U74" s="576">
        <f t="shared" si="20"/>
        <v>0</v>
      </c>
      <c r="V74" s="553"/>
      <c r="W74" s="588" t="s">
        <v>283</v>
      </c>
      <c r="X74" s="450"/>
      <c r="Y74" s="620">
        <v>0</v>
      </c>
      <c r="Z74" s="50"/>
      <c r="AA74" s="397"/>
      <c r="AB74" s="397"/>
      <c r="AC74" s="397"/>
      <c r="AD74" s="397"/>
      <c r="AE74" s="397"/>
      <c r="AF74" s="397"/>
      <c r="AG74" s="397"/>
      <c r="AH74" s="397"/>
      <c r="AI74" s="397"/>
      <c r="AJ74" s="397"/>
      <c r="AK74" s="397"/>
      <c r="AL74" s="397"/>
      <c r="AM74" s="397"/>
      <c r="AN74" s="397"/>
      <c r="AO74" s="397"/>
      <c r="AP74" s="397"/>
      <c r="AQ74" s="397"/>
      <c r="AR74" s="397"/>
      <c r="AS74" s="397"/>
      <c r="AT74" s="397"/>
      <c r="AU74" s="397"/>
      <c r="AV74" s="397"/>
      <c r="AW74" s="397"/>
      <c r="AX74" s="397"/>
      <c r="AY74" s="397"/>
      <c r="AZ74" s="397"/>
      <c r="BA74" s="553"/>
      <c r="BB74" s="397"/>
      <c r="BC74" s="397"/>
      <c r="BD74" s="397"/>
    </row>
    <row r="75" spans="2:56" x14ac:dyDescent="0.35">
      <c r="B75" s="80"/>
      <c r="C75" s="119"/>
      <c r="D75" s="119"/>
      <c r="E75" s="84"/>
      <c r="F75" s="119"/>
      <c r="G75" s="120"/>
      <c r="H75" s="41"/>
      <c r="I75" s="41"/>
      <c r="J75" s="82"/>
      <c r="K75" s="291">
        <f t="shared" si="15"/>
        <v>0</v>
      </c>
      <c r="L75" s="293">
        <f>IF(I75&lt;INDEX(Lookup!$U$2:$U$10,MATCH($D$46,Lookup!$S$2:$S$10,0)),0,IF(O75="X",0,J75/(DATEDIF(H75,I75,"m")+1)*12))</f>
        <v>0</v>
      </c>
      <c r="M75" s="291">
        <f t="shared" si="16"/>
        <v>0</v>
      </c>
      <c r="N75" s="335"/>
      <c r="O75" s="143"/>
      <c r="P75" s="397"/>
      <c r="Q75" s="555"/>
      <c r="R75" s="576">
        <f t="shared" si="17"/>
        <v>0</v>
      </c>
      <c r="S75" s="576">
        <f t="shared" si="18"/>
        <v>0</v>
      </c>
      <c r="T75" s="576">
        <f t="shared" si="19"/>
        <v>0</v>
      </c>
      <c r="U75" s="576">
        <f t="shared" si="20"/>
        <v>0</v>
      </c>
      <c r="V75" s="553"/>
      <c r="W75" s="588" t="s">
        <v>285</v>
      </c>
      <c r="X75" s="450"/>
      <c r="Y75" s="826">
        <f>Y73-Y74</f>
        <v>0</v>
      </c>
      <c r="Z75" s="50"/>
      <c r="AA75" s="397"/>
      <c r="AB75" s="397"/>
      <c r="AC75" s="397"/>
      <c r="AD75" s="397"/>
      <c r="AE75" s="397"/>
      <c r="AF75" s="397"/>
      <c r="AG75" s="397"/>
      <c r="AH75" s="397"/>
      <c r="AI75" s="397"/>
      <c r="AJ75" s="397"/>
      <c r="AK75" s="397"/>
      <c r="AL75" s="397"/>
      <c r="AM75" s="397"/>
      <c r="AN75" s="397"/>
      <c r="AO75" s="397"/>
      <c r="AP75" s="397"/>
      <c r="AQ75" s="397"/>
      <c r="AR75" s="397"/>
      <c r="AS75" s="397"/>
      <c r="AT75" s="397"/>
      <c r="AU75" s="397"/>
      <c r="AV75" s="397"/>
      <c r="AW75" s="397"/>
      <c r="AX75" s="397"/>
      <c r="AY75" s="397"/>
      <c r="AZ75" s="397"/>
      <c r="BA75" s="553"/>
      <c r="BB75" s="397"/>
      <c r="BC75" s="397"/>
      <c r="BD75" s="397"/>
    </row>
    <row r="76" spans="2:56" ht="15" thickBot="1" x14ac:dyDescent="0.4">
      <c r="B76" s="80"/>
      <c r="C76" s="119"/>
      <c r="D76" s="119"/>
      <c r="E76" s="84"/>
      <c r="F76" s="119"/>
      <c r="G76" s="120"/>
      <c r="H76" s="41"/>
      <c r="I76" s="41"/>
      <c r="J76" s="82"/>
      <c r="K76" s="291">
        <f t="shared" si="15"/>
        <v>0</v>
      </c>
      <c r="L76" s="293">
        <f>IF(I76&lt;INDEX(Lookup!$U$2:$U$10,MATCH($D$46,Lookup!$S$2:$S$10,0)),0,IF(O76="X",0,J76/(DATEDIF(H76,I76,"m")+1)*12))</f>
        <v>0</v>
      </c>
      <c r="M76" s="291">
        <f t="shared" si="16"/>
        <v>0</v>
      </c>
      <c r="N76" s="335"/>
      <c r="O76" s="143"/>
      <c r="P76" s="397"/>
      <c r="Q76" s="555"/>
      <c r="R76" s="576">
        <f t="shared" si="17"/>
        <v>0</v>
      </c>
      <c r="S76" s="576">
        <f t="shared" si="18"/>
        <v>0</v>
      </c>
      <c r="T76" s="576">
        <f t="shared" si="19"/>
        <v>0</v>
      </c>
      <c r="U76" s="576">
        <f t="shared" si="20"/>
        <v>0</v>
      </c>
      <c r="V76" s="553"/>
      <c r="W76" s="603" t="s">
        <v>286</v>
      </c>
      <c r="X76" s="591"/>
      <c r="Y76" s="617">
        <v>12</v>
      </c>
      <c r="Z76" s="50"/>
      <c r="AA76" s="397"/>
      <c r="AB76" s="397"/>
      <c r="AC76" s="397"/>
      <c r="AD76" s="397"/>
      <c r="AE76" s="397"/>
      <c r="AF76" s="397"/>
      <c r="AG76" s="397"/>
      <c r="AH76" s="397"/>
      <c r="AI76" s="397"/>
      <c r="AJ76" s="397"/>
      <c r="AK76" s="397"/>
      <c r="AL76" s="397"/>
      <c r="AM76" s="397"/>
      <c r="AN76" s="397"/>
      <c r="AO76" s="397"/>
      <c r="AP76" s="397"/>
      <c r="AQ76" s="397"/>
      <c r="AR76" s="397"/>
      <c r="AS76" s="397"/>
      <c r="AT76" s="397"/>
      <c r="AU76" s="397"/>
      <c r="AV76" s="397"/>
      <c r="AW76" s="397"/>
      <c r="AX76" s="397"/>
      <c r="AY76" s="397"/>
      <c r="AZ76" s="397"/>
      <c r="BA76" s="553"/>
      <c r="BB76" s="397"/>
      <c r="BC76" s="397"/>
      <c r="BD76" s="397"/>
    </row>
    <row r="77" spans="2:56" x14ac:dyDescent="0.35">
      <c r="B77" s="80"/>
      <c r="C77" s="119"/>
      <c r="D77" s="119"/>
      <c r="E77" s="84"/>
      <c r="F77" s="119"/>
      <c r="G77" s="120"/>
      <c r="H77" s="41"/>
      <c r="I77" s="41"/>
      <c r="J77" s="82"/>
      <c r="K77" s="291">
        <f t="shared" si="15"/>
        <v>0</v>
      </c>
      <c r="L77" s="293">
        <f>IF(I77&lt;INDEX(Lookup!$U$2:$U$10,MATCH($D$46,Lookup!$S$2:$S$10,0)),0,IF(O77="X",0,J77/(DATEDIF(H77,I77,"m")+1)*12))</f>
        <v>0</v>
      </c>
      <c r="M77" s="291">
        <f t="shared" si="16"/>
        <v>0</v>
      </c>
      <c r="N77" s="335"/>
      <c r="O77" s="143"/>
      <c r="P77" s="397"/>
      <c r="Q77" s="555"/>
      <c r="R77" s="576">
        <f t="shared" si="17"/>
        <v>0</v>
      </c>
      <c r="S77" s="576">
        <f t="shared" si="18"/>
        <v>0</v>
      </c>
      <c r="T77" s="576">
        <f t="shared" si="19"/>
        <v>0</v>
      </c>
      <c r="U77" s="576">
        <f t="shared" si="20"/>
        <v>0</v>
      </c>
      <c r="V77" s="553"/>
      <c r="W77" s="604" t="s">
        <v>288</v>
      </c>
      <c r="X77" s="593"/>
      <c r="Y77" s="827">
        <f>IFERROR(ROUND(Y75/Y76,2),"")</f>
        <v>0</v>
      </c>
      <c r="Z77" s="50"/>
      <c r="AA77" s="397"/>
      <c r="AB77" s="397"/>
      <c r="AC77" s="397"/>
      <c r="AD77" s="397"/>
      <c r="AE77" s="397"/>
      <c r="AF77" s="397"/>
      <c r="AG77" s="397"/>
      <c r="AH77" s="397"/>
      <c r="AI77" s="397"/>
      <c r="AJ77" s="397"/>
      <c r="AK77" s="397"/>
      <c r="AL77" s="397"/>
      <c r="AM77" s="397"/>
      <c r="AN77" s="397"/>
      <c r="AO77" s="397"/>
      <c r="AP77" s="397"/>
      <c r="AQ77" s="397"/>
      <c r="AR77" s="397"/>
      <c r="AS77" s="397"/>
      <c r="AT77" s="397"/>
      <c r="AU77" s="397"/>
      <c r="AV77" s="397"/>
      <c r="AW77" s="397"/>
      <c r="AX77" s="397"/>
      <c r="AY77" s="397"/>
      <c r="AZ77" s="397"/>
      <c r="BA77" s="553"/>
      <c r="BB77" s="397"/>
      <c r="BC77" s="397"/>
      <c r="BD77" s="397"/>
    </row>
    <row r="78" spans="2:56" ht="15" thickBot="1" x14ac:dyDescent="0.4">
      <c r="B78" s="80"/>
      <c r="C78" s="119"/>
      <c r="D78" s="119"/>
      <c r="E78" s="84"/>
      <c r="F78" s="119"/>
      <c r="G78" s="120"/>
      <c r="H78" s="41"/>
      <c r="I78" s="41"/>
      <c r="J78" s="82"/>
      <c r="K78" s="291">
        <f t="shared" si="15"/>
        <v>0</v>
      </c>
      <c r="L78" s="293">
        <f>IF(I78&lt;INDEX(Lookup!$U$2:$U$10,MATCH($D$46,Lookup!$S$2:$S$10,0)),0,IF(O78="X",0,J78/(DATEDIF(H78,I78,"m")+1)*12))</f>
        <v>0</v>
      </c>
      <c r="M78" s="291">
        <f t="shared" si="16"/>
        <v>0</v>
      </c>
      <c r="N78" s="335"/>
      <c r="O78" s="143"/>
      <c r="P78" s="397"/>
      <c r="Q78" s="555"/>
      <c r="R78" s="576">
        <f t="shared" si="17"/>
        <v>0</v>
      </c>
      <c r="S78" s="576">
        <f t="shared" si="18"/>
        <v>0</v>
      </c>
      <c r="T78" s="576">
        <f t="shared" si="19"/>
        <v>0</v>
      </c>
      <c r="U78" s="576">
        <f t="shared" si="20"/>
        <v>0</v>
      </c>
      <c r="V78" s="553"/>
      <c r="W78" s="595"/>
      <c r="X78" s="596"/>
      <c r="Y78" s="597"/>
      <c r="Z78" s="50"/>
      <c r="AA78" s="397"/>
      <c r="AB78" s="397"/>
      <c r="AC78" s="397"/>
      <c r="AD78" s="397"/>
      <c r="AE78" s="397"/>
      <c r="AF78" s="397"/>
      <c r="AG78" s="397"/>
      <c r="AH78" s="397"/>
      <c r="AI78" s="397"/>
      <c r="AJ78" s="397"/>
      <c r="AK78" s="397"/>
      <c r="AL78" s="397"/>
      <c r="AM78" s="397"/>
      <c r="AN78" s="397"/>
      <c r="AO78" s="397"/>
      <c r="AP78" s="397"/>
      <c r="AQ78" s="397"/>
      <c r="AR78" s="397"/>
      <c r="AS78" s="397"/>
      <c r="AT78" s="397"/>
      <c r="AU78" s="397"/>
      <c r="AV78" s="397"/>
      <c r="AW78" s="397"/>
      <c r="AX78" s="397"/>
      <c r="AY78" s="397"/>
      <c r="AZ78" s="397"/>
      <c r="BA78" s="553"/>
      <c r="BB78" s="397"/>
      <c r="BC78" s="397"/>
      <c r="BD78" s="397"/>
    </row>
    <row r="79" spans="2:56" x14ac:dyDescent="0.35">
      <c r="B79" s="80"/>
      <c r="C79" s="119"/>
      <c r="D79" s="119"/>
      <c r="E79" s="84"/>
      <c r="F79" s="119"/>
      <c r="G79" s="120"/>
      <c r="H79" s="41"/>
      <c r="I79" s="41"/>
      <c r="J79" s="82"/>
      <c r="K79" s="291">
        <f t="shared" si="15"/>
        <v>0</v>
      </c>
      <c r="L79" s="293">
        <f>IF(I79&lt;INDEX(Lookup!$U$2:$U$10,MATCH($D$46,Lookup!$S$2:$S$10,0)),0,IF(O79="X",0,J79/(DATEDIF(H79,I79,"m")+1)*12))</f>
        <v>0</v>
      </c>
      <c r="M79" s="291">
        <f t="shared" si="16"/>
        <v>0</v>
      </c>
      <c r="N79" s="335"/>
      <c r="O79" s="143"/>
      <c r="P79" s="397"/>
      <c r="Q79" s="555"/>
      <c r="R79" s="576">
        <f t="shared" si="17"/>
        <v>0</v>
      </c>
      <c r="S79" s="576">
        <f t="shared" si="18"/>
        <v>0</v>
      </c>
      <c r="T79" s="576">
        <f t="shared" si="19"/>
        <v>0</v>
      </c>
      <c r="U79" s="576">
        <f t="shared" si="20"/>
        <v>0</v>
      </c>
      <c r="V79" s="553"/>
      <c r="W79" s="553"/>
      <c r="X79" s="553"/>
      <c r="Y79" s="397"/>
      <c r="Z79" s="50"/>
      <c r="AA79" s="397"/>
      <c r="AB79" s="397"/>
      <c r="AC79" s="397"/>
      <c r="AD79" s="397"/>
      <c r="AE79" s="397"/>
      <c r="AF79" s="397"/>
      <c r="AG79" s="397"/>
      <c r="AH79" s="397"/>
      <c r="AI79" s="397"/>
      <c r="AJ79" s="397"/>
      <c r="AK79" s="397"/>
      <c r="AL79" s="397"/>
      <c r="AM79" s="397"/>
      <c r="AN79" s="397"/>
      <c r="AO79" s="397"/>
      <c r="AP79" s="397"/>
      <c r="AQ79" s="397"/>
      <c r="AR79" s="397"/>
      <c r="AS79" s="397"/>
      <c r="AT79" s="397"/>
      <c r="AU79" s="397"/>
      <c r="AV79" s="397"/>
      <c r="AW79" s="397"/>
      <c r="AX79" s="397"/>
      <c r="AY79" s="397"/>
      <c r="AZ79" s="397"/>
      <c r="BA79" s="553"/>
      <c r="BB79" s="397"/>
      <c r="BC79" s="397"/>
      <c r="BD79" s="397"/>
    </row>
    <row r="80" spans="2:56" x14ac:dyDescent="0.35">
      <c r="B80" s="80"/>
      <c r="C80" s="119"/>
      <c r="D80" s="119"/>
      <c r="E80" s="84"/>
      <c r="F80" s="119"/>
      <c r="G80" s="120"/>
      <c r="H80" s="41"/>
      <c r="I80" s="41"/>
      <c r="J80" s="82"/>
      <c r="K80" s="291">
        <f t="shared" si="15"/>
        <v>0</v>
      </c>
      <c r="L80" s="293">
        <f>IF(I80&lt;INDEX(Lookup!$U$2:$U$10,MATCH($D$46,Lookup!$S$2:$S$10,0)),0,IF(O80="X",0,J80/(DATEDIF(H80,I80,"m")+1)*12))</f>
        <v>0</v>
      </c>
      <c r="M80" s="291">
        <f t="shared" si="16"/>
        <v>0</v>
      </c>
      <c r="N80" s="335"/>
      <c r="O80" s="143"/>
      <c r="P80" s="397"/>
      <c r="Q80" s="555"/>
      <c r="R80" s="576">
        <f t="shared" si="17"/>
        <v>0</v>
      </c>
      <c r="S80" s="576">
        <f t="shared" si="18"/>
        <v>0</v>
      </c>
      <c r="T80" s="576">
        <f t="shared" si="19"/>
        <v>0</v>
      </c>
      <c r="U80" s="576">
        <f t="shared" si="20"/>
        <v>0</v>
      </c>
      <c r="V80" s="553"/>
      <c r="W80" s="553"/>
      <c r="X80" s="553"/>
      <c r="Y80" s="397"/>
      <c r="Z80" s="50"/>
      <c r="AA80" s="397"/>
      <c r="AB80" s="397"/>
      <c r="AC80" s="397"/>
      <c r="AD80" s="397"/>
      <c r="AE80" s="397"/>
      <c r="AF80" s="397"/>
      <c r="AG80" s="397"/>
      <c r="AH80" s="397"/>
      <c r="AI80" s="397"/>
      <c r="AJ80" s="397"/>
      <c r="AK80" s="397"/>
      <c r="AL80" s="397"/>
      <c r="AM80" s="397"/>
      <c r="AN80" s="397"/>
      <c r="AO80" s="397"/>
      <c r="AP80" s="397"/>
      <c r="AQ80" s="397"/>
      <c r="AR80" s="397"/>
      <c r="AS80" s="397"/>
      <c r="AT80" s="397"/>
      <c r="AU80" s="397"/>
      <c r="AV80" s="397"/>
      <c r="AW80" s="397"/>
      <c r="AX80" s="397"/>
      <c r="AY80" s="397"/>
      <c r="AZ80" s="397"/>
      <c r="BA80" s="553"/>
      <c r="BB80" s="397"/>
      <c r="BC80" s="397"/>
      <c r="BD80" s="397"/>
    </row>
    <row r="81" spans="2:56" x14ac:dyDescent="0.35">
      <c r="B81" s="80"/>
      <c r="C81" s="119"/>
      <c r="D81" s="119"/>
      <c r="E81" s="84"/>
      <c r="F81" s="119"/>
      <c r="G81" s="120"/>
      <c r="H81" s="41"/>
      <c r="I81" s="41"/>
      <c r="J81" s="82"/>
      <c r="K81" s="291">
        <f t="shared" si="15"/>
        <v>0</v>
      </c>
      <c r="L81" s="293">
        <f>IF(I81&lt;INDEX(Lookup!$U$2:$U$10,MATCH($D$46,Lookup!$S$2:$S$10,0)),0,IF(O81="X",0,J81/(DATEDIF(H81,I81,"m")+1)*12))</f>
        <v>0</v>
      </c>
      <c r="M81" s="291">
        <f t="shared" si="16"/>
        <v>0</v>
      </c>
      <c r="N81" s="335"/>
      <c r="O81" s="143"/>
      <c r="P81" s="397"/>
      <c r="Q81" s="555"/>
      <c r="R81" s="576">
        <f t="shared" si="17"/>
        <v>0</v>
      </c>
      <c r="S81" s="576">
        <f t="shared" si="18"/>
        <v>0</v>
      </c>
      <c r="T81" s="576">
        <f t="shared" si="19"/>
        <v>0</v>
      </c>
      <c r="U81" s="576">
        <f t="shared" si="20"/>
        <v>0</v>
      </c>
      <c r="V81" s="553"/>
      <c r="W81" s="542" t="s">
        <v>395</v>
      </c>
      <c r="Y81" s="397"/>
      <c r="Z81" s="50"/>
      <c r="AA81" s="397"/>
      <c r="AB81" s="397"/>
      <c r="AC81" s="397"/>
      <c r="AD81" s="397"/>
      <c r="AE81" s="397"/>
      <c r="AF81" s="397"/>
      <c r="AG81" s="397"/>
      <c r="AH81" s="397"/>
      <c r="AI81" s="397"/>
      <c r="AJ81" s="397"/>
      <c r="AK81" s="397"/>
      <c r="AL81" s="397"/>
      <c r="AM81" s="397"/>
      <c r="AN81" s="397"/>
      <c r="AO81" s="397"/>
      <c r="AP81" s="397"/>
      <c r="AQ81" s="397"/>
      <c r="AR81" s="397"/>
      <c r="AS81" s="397"/>
      <c r="AT81" s="397"/>
      <c r="AU81" s="397"/>
      <c r="AV81" s="397"/>
      <c r="AW81" s="397"/>
      <c r="AX81" s="397"/>
      <c r="AY81" s="397"/>
      <c r="AZ81" s="397"/>
      <c r="BA81" s="553"/>
      <c r="BB81" s="397"/>
      <c r="BC81" s="397"/>
      <c r="BD81" s="397"/>
    </row>
    <row r="82" spans="2:56" x14ac:dyDescent="0.35">
      <c r="B82" s="80"/>
      <c r="C82" s="119"/>
      <c r="D82" s="119"/>
      <c r="E82" s="84"/>
      <c r="F82" s="119"/>
      <c r="G82" s="120"/>
      <c r="H82" s="41"/>
      <c r="I82" s="41"/>
      <c r="J82" s="82"/>
      <c r="K82" s="291">
        <f t="shared" si="15"/>
        <v>0</v>
      </c>
      <c r="L82" s="293">
        <f>IF(I82&lt;INDEX(Lookup!$U$2:$U$10,MATCH($D$46,Lookup!$S$2:$S$10,0)),0,IF(O82="X",0,J82/(DATEDIF(H82,I82,"m")+1)*12))</f>
        <v>0</v>
      </c>
      <c r="M82" s="291">
        <f t="shared" si="16"/>
        <v>0</v>
      </c>
      <c r="N82" s="335"/>
      <c r="O82" s="143"/>
      <c r="P82" s="397"/>
      <c r="Q82" s="555"/>
      <c r="R82" s="576">
        <f t="shared" si="17"/>
        <v>0</v>
      </c>
      <c r="S82" s="576">
        <f t="shared" si="18"/>
        <v>0</v>
      </c>
      <c r="T82" s="576">
        <f t="shared" si="19"/>
        <v>0</v>
      </c>
      <c r="U82" s="576">
        <f t="shared" si="20"/>
        <v>0</v>
      </c>
      <c r="V82" s="553"/>
      <c r="W82" s="576" t="s">
        <v>396</v>
      </c>
      <c r="X82" s="576" t="s">
        <v>397</v>
      </c>
      <c r="Y82" s="397"/>
      <c r="Z82" s="50"/>
      <c r="AA82" s="397"/>
      <c r="AB82" s="397"/>
      <c r="AC82" s="397"/>
      <c r="AD82" s="397"/>
      <c r="AE82" s="397"/>
      <c r="AF82" s="397"/>
      <c r="AG82" s="397"/>
      <c r="AH82" s="397"/>
      <c r="AI82" s="397"/>
      <c r="AJ82" s="397"/>
      <c r="AK82" s="397"/>
      <c r="AL82" s="397"/>
      <c r="AM82" s="397"/>
      <c r="AN82" s="397"/>
      <c r="AO82" s="397"/>
      <c r="AP82" s="397"/>
      <c r="AQ82" s="397"/>
      <c r="AR82" s="397"/>
      <c r="AS82" s="397"/>
      <c r="AT82" s="397"/>
      <c r="AU82" s="397"/>
      <c r="AV82" s="397"/>
      <c r="AW82" s="397"/>
      <c r="AX82" s="397"/>
      <c r="AY82" s="397"/>
      <c r="AZ82" s="397"/>
      <c r="BA82" s="553"/>
      <c r="BB82" s="397"/>
      <c r="BC82" s="397"/>
      <c r="BD82" s="397"/>
    </row>
    <row r="83" spans="2:56" x14ac:dyDescent="0.35">
      <c r="B83" s="80"/>
      <c r="C83" s="119"/>
      <c r="D83" s="119"/>
      <c r="E83" s="84"/>
      <c r="F83" s="119"/>
      <c r="G83" s="120"/>
      <c r="H83" s="41"/>
      <c r="I83" s="41"/>
      <c r="J83" s="82"/>
      <c r="K83" s="291">
        <f t="shared" si="15"/>
        <v>0</v>
      </c>
      <c r="L83" s="293">
        <f>IF(I83&lt;INDEX(Lookup!$U$2:$U$10,MATCH($D$46,Lookup!$S$2:$S$10,0)),0,IF(O83="X",0,J83/(DATEDIF(H83,I83,"m")+1)*12))</f>
        <v>0</v>
      </c>
      <c r="M83" s="291">
        <f t="shared" si="16"/>
        <v>0</v>
      </c>
      <c r="N83" s="335"/>
      <c r="O83" s="143"/>
      <c r="P83" s="397"/>
      <c r="Q83" s="555"/>
      <c r="R83" s="576">
        <f t="shared" si="17"/>
        <v>0</v>
      </c>
      <c r="S83" s="576">
        <f t="shared" si="18"/>
        <v>0</v>
      </c>
      <c r="T83" s="576">
        <f t="shared" si="19"/>
        <v>0</v>
      </c>
      <c r="U83" s="576">
        <f t="shared" si="20"/>
        <v>0</v>
      </c>
      <c r="V83" s="553"/>
      <c r="W83" s="589">
        <f>+L28</f>
        <v>0</v>
      </c>
      <c r="X83" s="576">
        <f>N28/3</f>
        <v>0</v>
      </c>
      <c r="Y83" s="553"/>
      <c r="Z83" s="397"/>
      <c r="AA83" s="397"/>
      <c r="AB83" s="397"/>
      <c r="AC83" s="397"/>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553"/>
      <c r="BB83" s="397"/>
      <c r="BC83" s="397"/>
      <c r="BD83" s="397"/>
    </row>
    <row r="84" spans="2:56" x14ac:dyDescent="0.35">
      <c r="B84" s="80"/>
      <c r="C84" s="119"/>
      <c r="D84" s="119"/>
      <c r="E84" s="84"/>
      <c r="F84" s="119"/>
      <c r="G84" s="120"/>
      <c r="H84" s="41"/>
      <c r="I84" s="41"/>
      <c r="J84" s="82"/>
      <c r="K84" s="291">
        <f t="shared" si="15"/>
        <v>0</v>
      </c>
      <c r="L84" s="293">
        <f>IF(I84&lt;INDEX(Lookup!$U$2:$U$10,MATCH($D$46,Lookup!$S$2:$S$10,0)),0,IF(O84="X",0,J84/(DATEDIF(H84,I84,"m")+1)*12))</f>
        <v>0</v>
      </c>
      <c r="M84" s="291">
        <f t="shared" si="16"/>
        <v>0</v>
      </c>
      <c r="N84" s="335"/>
      <c r="O84" s="143"/>
      <c r="P84" s="397"/>
      <c r="Q84" s="555"/>
      <c r="R84" s="576">
        <f t="shared" si="17"/>
        <v>0</v>
      </c>
      <c r="S84" s="576">
        <f t="shared" si="18"/>
        <v>0</v>
      </c>
      <c r="T84" s="576">
        <f t="shared" si="19"/>
        <v>0</v>
      </c>
      <c r="U84" s="576">
        <f t="shared" si="20"/>
        <v>0</v>
      </c>
      <c r="V84" s="553"/>
      <c r="W84" s="589">
        <f t="shared" ref="W84:W88" si="23">+L29</f>
        <v>0</v>
      </c>
      <c r="X84" s="605" t="e">
        <f>N29/3</f>
        <v>#VALUE!</v>
      </c>
      <c r="Y84" s="553"/>
      <c r="Z84" s="397"/>
      <c r="AA84" s="397"/>
      <c r="AB84" s="397"/>
      <c r="AC84" s="397"/>
      <c r="AD84" s="397"/>
      <c r="AE84" s="397"/>
      <c r="AF84" s="397"/>
      <c r="AG84" s="397"/>
      <c r="AH84" s="397"/>
      <c r="AI84" s="397"/>
      <c r="AJ84" s="397"/>
      <c r="AK84" s="397"/>
      <c r="AL84" s="397"/>
      <c r="AM84" s="397"/>
      <c r="AN84" s="397"/>
      <c r="AO84" s="397"/>
      <c r="AP84" s="397"/>
      <c r="AQ84" s="397"/>
      <c r="AR84" s="397"/>
      <c r="AS84" s="397"/>
      <c r="AT84" s="397"/>
      <c r="AU84" s="397"/>
      <c r="AV84" s="397"/>
      <c r="AW84" s="397"/>
      <c r="AX84" s="397"/>
      <c r="AY84" s="397"/>
      <c r="AZ84" s="397"/>
      <c r="BA84" s="553"/>
      <c r="BB84" s="397"/>
      <c r="BC84" s="397"/>
      <c r="BD84" s="397"/>
    </row>
    <row r="85" spans="2:56" x14ac:dyDescent="0.35">
      <c r="B85" s="80"/>
      <c r="C85" s="119"/>
      <c r="D85" s="119"/>
      <c r="E85" s="84"/>
      <c r="F85" s="119"/>
      <c r="G85" s="120"/>
      <c r="H85" s="41"/>
      <c r="I85" s="41"/>
      <c r="J85" s="82"/>
      <c r="K85" s="291">
        <f t="shared" si="15"/>
        <v>0</v>
      </c>
      <c r="L85" s="293">
        <f>IF(I85&lt;INDEX(Lookup!$U$2:$U$10,MATCH($D$46,Lookup!$S$2:$S$10,0)),0,IF(O85="X",0,J85/(DATEDIF(H85,I85,"m")+1)*12))</f>
        <v>0</v>
      </c>
      <c r="M85" s="291">
        <f t="shared" si="16"/>
        <v>0</v>
      </c>
      <c r="N85" s="335"/>
      <c r="O85" s="143"/>
      <c r="P85" s="397"/>
      <c r="Q85" s="555"/>
      <c r="R85" s="576">
        <f t="shared" si="17"/>
        <v>0</v>
      </c>
      <c r="S85" s="576">
        <f t="shared" si="18"/>
        <v>0</v>
      </c>
      <c r="T85" s="576">
        <f t="shared" si="19"/>
        <v>0</v>
      </c>
      <c r="U85" s="576">
        <f t="shared" si="20"/>
        <v>0</v>
      </c>
      <c r="V85" s="553"/>
      <c r="W85" s="589">
        <f t="shared" si="23"/>
        <v>0</v>
      </c>
      <c r="X85" s="576" t="e">
        <f t="shared" ref="X85:X88" si="24">N30/3</f>
        <v>#VALUE!</v>
      </c>
      <c r="Y85" s="553"/>
      <c r="Z85" s="397"/>
      <c r="AA85" s="397"/>
      <c r="AB85" s="397"/>
      <c r="AC85" s="397"/>
      <c r="AD85" s="397"/>
      <c r="AE85" s="397"/>
      <c r="AF85" s="397"/>
      <c r="AG85" s="397"/>
      <c r="AH85" s="397"/>
      <c r="AI85" s="397"/>
      <c r="AJ85" s="397"/>
      <c r="AK85" s="397"/>
      <c r="AL85" s="397"/>
      <c r="AM85" s="397"/>
      <c r="AN85" s="397"/>
      <c r="AO85" s="397"/>
      <c r="AP85" s="397"/>
      <c r="AQ85" s="397"/>
      <c r="AR85" s="397"/>
      <c r="AS85" s="397"/>
      <c r="AT85" s="397"/>
      <c r="AU85" s="397"/>
      <c r="AV85" s="397"/>
      <c r="AW85" s="397"/>
      <c r="AX85" s="397"/>
      <c r="AY85" s="397"/>
      <c r="AZ85" s="397"/>
      <c r="BA85" s="553"/>
      <c r="BB85" s="397"/>
      <c r="BC85" s="397"/>
      <c r="BD85" s="397"/>
    </row>
    <row r="86" spans="2:56" x14ac:dyDescent="0.35">
      <c r="B86" s="80"/>
      <c r="C86" s="119"/>
      <c r="D86" s="119"/>
      <c r="E86" s="84"/>
      <c r="F86" s="119"/>
      <c r="G86" s="120"/>
      <c r="H86" s="41"/>
      <c r="I86" s="41"/>
      <c r="J86" s="82"/>
      <c r="K86" s="291">
        <f t="shared" si="15"/>
        <v>0</v>
      </c>
      <c r="L86" s="293">
        <f>IF(I86&lt;INDEX(Lookup!$U$2:$U$10,MATCH($D$46,Lookup!$S$2:$S$10,0)),0,IF(O86="X",0,J86/(DATEDIF(H86,I86,"m")+1)*12))</f>
        <v>0</v>
      </c>
      <c r="M86" s="291">
        <f t="shared" si="16"/>
        <v>0</v>
      </c>
      <c r="N86" s="335"/>
      <c r="O86" s="143"/>
      <c r="P86" s="397"/>
      <c r="Q86" s="555"/>
      <c r="R86" s="576">
        <f t="shared" si="17"/>
        <v>0</v>
      </c>
      <c r="S86" s="576">
        <f t="shared" si="18"/>
        <v>0</v>
      </c>
      <c r="T86" s="576">
        <f t="shared" si="19"/>
        <v>0</v>
      </c>
      <c r="U86" s="576">
        <f t="shared" si="20"/>
        <v>0</v>
      </c>
      <c r="V86" s="553"/>
      <c r="W86" s="589">
        <f t="shared" si="23"/>
        <v>0</v>
      </c>
      <c r="X86" s="576" t="e">
        <f t="shared" si="24"/>
        <v>#VALUE!</v>
      </c>
      <c r="Y86" s="553"/>
      <c r="Z86" s="397"/>
      <c r="AA86" s="397"/>
      <c r="AB86" s="397"/>
      <c r="AC86" s="397"/>
      <c r="AD86" s="397"/>
      <c r="AE86" s="397"/>
      <c r="AF86" s="397"/>
      <c r="AG86" s="397"/>
      <c r="AH86" s="397"/>
      <c r="AI86" s="397"/>
      <c r="AJ86" s="397"/>
      <c r="AK86" s="397"/>
      <c r="AL86" s="397"/>
      <c r="AM86" s="397"/>
      <c r="AN86" s="397"/>
      <c r="AO86" s="397"/>
      <c r="AP86" s="397"/>
      <c r="AQ86" s="397"/>
      <c r="AR86" s="397"/>
      <c r="AS86" s="397"/>
      <c r="AT86" s="397"/>
      <c r="AU86" s="397"/>
      <c r="AV86" s="397"/>
      <c r="AW86" s="397"/>
      <c r="AX86" s="397"/>
      <c r="AY86" s="397"/>
      <c r="AZ86" s="397"/>
      <c r="BA86" s="553"/>
      <c r="BB86" s="397"/>
      <c r="BC86" s="397"/>
      <c r="BD86" s="397"/>
    </row>
    <row r="87" spans="2:56" x14ac:dyDescent="0.35">
      <c r="B87" s="80"/>
      <c r="C87" s="119"/>
      <c r="D87" s="119"/>
      <c r="E87" s="84"/>
      <c r="F87" s="119"/>
      <c r="G87" s="120"/>
      <c r="H87" s="41"/>
      <c r="I87" s="41"/>
      <c r="J87" s="82"/>
      <c r="K87" s="291">
        <f t="shared" si="15"/>
        <v>0</v>
      </c>
      <c r="L87" s="293">
        <f>IF(I87&lt;INDEX(Lookup!$U$2:$U$10,MATCH($D$46,Lookup!$S$2:$S$10,0)),0,IF(O87="X",0,J87/(DATEDIF(H87,I87,"m")+1)*12))</f>
        <v>0</v>
      </c>
      <c r="M87" s="291">
        <f t="shared" si="16"/>
        <v>0</v>
      </c>
      <c r="N87" s="335"/>
      <c r="O87" s="143"/>
      <c r="P87" s="397"/>
      <c r="Q87" s="555"/>
      <c r="R87" s="576">
        <f t="shared" si="17"/>
        <v>0</v>
      </c>
      <c r="S87" s="576">
        <f t="shared" si="18"/>
        <v>0</v>
      </c>
      <c r="T87" s="576">
        <f t="shared" si="19"/>
        <v>0</v>
      </c>
      <c r="U87" s="576">
        <f t="shared" si="20"/>
        <v>0</v>
      </c>
      <c r="V87" s="553"/>
      <c r="W87" s="589">
        <f t="shared" si="23"/>
        <v>0</v>
      </c>
      <c r="X87" s="576" t="e">
        <f t="shared" si="24"/>
        <v>#VALUE!</v>
      </c>
      <c r="Y87" s="553"/>
      <c r="Z87" s="397"/>
      <c r="AA87" s="397"/>
      <c r="AB87" s="397"/>
      <c r="AC87" s="397"/>
      <c r="AD87" s="397"/>
      <c r="AE87" s="397"/>
      <c r="AF87" s="397"/>
      <c r="AG87" s="397"/>
      <c r="AH87" s="397"/>
      <c r="AI87" s="397"/>
      <c r="AJ87" s="397"/>
      <c r="AK87" s="397"/>
      <c r="AL87" s="397"/>
      <c r="AM87" s="397"/>
      <c r="AN87" s="397"/>
      <c r="AO87" s="397"/>
      <c r="AP87" s="397"/>
      <c r="AQ87" s="397"/>
      <c r="AR87" s="397"/>
      <c r="AS87" s="397"/>
      <c r="AT87" s="397"/>
      <c r="AU87" s="397"/>
      <c r="AV87" s="397"/>
      <c r="AW87" s="397"/>
      <c r="AX87" s="397"/>
      <c r="AY87" s="397"/>
      <c r="AZ87" s="397"/>
      <c r="BA87" s="553"/>
      <c r="BB87" s="397"/>
      <c r="BC87" s="397"/>
      <c r="BD87" s="397"/>
    </row>
    <row r="88" spans="2:56" x14ac:dyDescent="0.35">
      <c r="B88" s="80"/>
      <c r="C88" s="119"/>
      <c r="D88" s="119"/>
      <c r="E88" s="84"/>
      <c r="F88" s="119"/>
      <c r="G88" s="120"/>
      <c r="H88" s="41"/>
      <c r="I88" s="41"/>
      <c r="J88" s="82"/>
      <c r="K88" s="291">
        <f t="shared" si="15"/>
        <v>0</v>
      </c>
      <c r="L88" s="293">
        <f>IF(I88&lt;INDEX(Lookup!$U$2:$U$10,MATCH($D$46,Lookup!$S$2:$S$10,0)),0,IF(O88="X",0,J88/(DATEDIF(H88,I88,"m")+1)*12))</f>
        <v>0</v>
      </c>
      <c r="M88" s="291">
        <f t="shared" si="16"/>
        <v>0</v>
      </c>
      <c r="N88" s="335"/>
      <c r="O88" s="143"/>
      <c r="P88" s="397"/>
      <c r="Q88" s="555"/>
      <c r="R88" s="576">
        <f t="shared" si="17"/>
        <v>0</v>
      </c>
      <c r="S88" s="576">
        <f t="shared" si="18"/>
        <v>0</v>
      </c>
      <c r="T88" s="576">
        <f t="shared" si="19"/>
        <v>0</v>
      </c>
      <c r="U88" s="576">
        <f t="shared" si="20"/>
        <v>0</v>
      </c>
      <c r="V88" s="553"/>
      <c r="W88" s="589">
        <f t="shared" si="23"/>
        <v>0</v>
      </c>
      <c r="X88" s="576" t="e">
        <f t="shared" si="24"/>
        <v>#VALUE!</v>
      </c>
      <c r="Y88" s="553"/>
      <c r="Z88" s="397"/>
      <c r="AA88" s="397"/>
      <c r="AB88" s="397"/>
      <c r="AC88" s="397"/>
      <c r="AD88" s="397"/>
      <c r="AE88" s="397"/>
      <c r="AF88" s="397"/>
      <c r="AG88" s="397"/>
      <c r="AH88" s="397"/>
      <c r="AI88" s="397"/>
      <c r="AJ88" s="397"/>
      <c r="AK88" s="397"/>
      <c r="AL88" s="397"/>
      <c r="AM88" s="397"/>
      <c r="AN88" s="397"/>
      <c r="AO88" s="397"/>
      <c r="AP88" s="397"/>
      <c r="AQ88" s="397"/>
      <c r="AR88" s="397"/>
      <c r="AS88" s="397"/>
      <c r="AT88" s="397"/>
      <c r="AU88" s="397"/>
      <c r="AV88" s="397"/>
      <c r="AW88" s="397"/>
      <c r="AX88" s="397"/>
      <c r="AY88" s="397"/>
      <c r="AZ88" s="397"/>
      <c r="BA88" s="553"/>
      <c r="BB88" s="397"/>
      <c r="BC88" s="397"/>
      <c r="BD88" s="397"/>
    </row>
    <row r="89" spans="2:56" x14ac:dyDescent="0.35">
      <c r="B89" s="80"/>
      <c r="C89" s="119"/>
      <c r="D89" s="119"/>
      <c r="E89" s="84"/>
      <c r="F89" s="119"/>
      <c r="G89" s="120"/>
      <c r="H89" s="41"/>
      <c r="I89" s="41"/>
      <c r="J89" s="82"/>
      <c r="K89" s="291">
        <f t="shared" si="15"/>
        <v>0</v>
      </c>
      <c r="L89" s="293">
        <f>IF(I89&lt;INDEX(Lookup!$U$2:$U$10,MATCH($D$46,Lookup!$S$2:$S$10,0)),0,IF(O89="X",0,J89/(DATEDIF(H89,I89,"m")+1)*12))</f>
        <v>0</v>
      </c>
      <c r="M89" s="291">
        <f t="shared" si="16"/>
        <v>0</v>
      </c>
      <c r="N89" s="335"/>
      <c r="O89" s="143"/>
      <c r="P89" s="397"/>
      <c r="Q89" s="555"/>
      <c r="R89" s="576">
        <f t="shared" si="17"/>
        <v>0</v>
      </c>
      <c r="S89" s="576">
        <f t="shared" si="18"/>
        <v>0</v>
      </c>
      <c r="T89" s="576">
        <f t="shared" si="19"/>
        <v>0</v>
      </c>
      <c r="U89" s="576">
        <f t="shared" si="20"/>
        <v>0</v>
      </c>
      <c r="V89" s="553"/>
      <c r="W89" s="553"/>
      <c r="X89" s="553"/>
      <c r="Y89" s="553"/>
      <c r="Z89" s="397"/>
      <c r="AA89" s="397"/>
      <c r="AB89" s="397"/>
      <c r="AC89" s="397"/>
      <c r="AD89" s="397"/>
      <c r="AE89" s="397"/>
      <c r="AF89" s="397"/>
      <c r="AG89" s="397"/>
      <c r="AH89" s="397"/>
      <c r="AI89" s="397"/>
      <c r="AJ89" s="397"/>
      <c r="AK89" s="397"/>
      <c r="AL89" s="397"/>
      <c r="AM89" s="397"/>
      <c r="AN89" s="397"/>
      <c r="AO89" s="397"/>
      <c r="AP89" s="397"/>
      <c r="AQ89" s="397"/>
      <c r="AR89" s="397"/>
      <c r="AS89" s="397"/>
      <c r="AT89" s="397"/>
      <c r="AU89" s="397"/>
      <c r="AV89" s="397"/>
      <c r="AW89" s="397"/>
      <c r="AX89" s="397"/>
      <c r="AY89" s="397"/>
      <c r="AZ89" s="397"/>
      <c r="BA89" s="553"/>
      <c r="BB89" s="397"/>
      <c r="BC89" s="397"/>
      <c r="BD89" s="397"/>
    </row>
    <row r="90" spans="2:56" x14ac:dyDescent="0.35">
      <c r="B90" s="80"/>
      <c r="C90" s="119"/>
      <c r="D90" s="119"/>
      <c r="E90" s="84"/>
      <c r="F90" s="119"/>
      <c r="G90" s="120"/>
      <c r="H90" s="41"/>
      <c r="I90" s="41"/>
      <c r="J90" s="82"/>
      <c r="K90" s="291">
        <f t="shared" si="15"/>
        <v>0</v>
      </c>
      <c r="L90" s="293">
        <f>IF(I90&lt;INDEX(Lookup!$U$2:$U$10,MATCH($D$46,Lookup!$S$2:$S$10,0)),0,IF(O90="X",0,J90/(DATEDIF(H90,I90,"m")+1)*12))</f>
        <v>0</v>
      </c>
      <c r="M90" s="291">
        <f t="shared" si="16"/>
        <v>0</v>
      </c>
      <c r="N90" s="335"/>
      <c r="O90" s="143"/>
      <c r="P90" s="397"/>
      <c r="Q90" s="555"/>
      <c r="R90" s="576">
        <f t="shared" si="17"/>
        <v>0</v>
      </c>
      <c r="S90" s="576">
        <f t="shared" si="18"/>
        <v>0</v>
      </c>
      <c r="T90" s="576">
        <f t="shared" si="19"/>
        <v>0</v>
      </c>
      <c r="U90" s="576">
        <f t="shared" si="20"/>
        <v>0</v>
      </c>
      <c r="V90" s="553"/>
      <c r="W90" s="553"/>
      <c r="X90" s="553"/>
      <c r="Y90" s="553"/>
      <c r="Z90" s="397"/>
      <c r="AA90" s="397"/>
      <c r="AB90" s="397"/>
      <c r="AC90" s="397"/>
      <c r="AD90" s="397"/>
      <c r="AE90" s="397"/>
      <c r="AF90" s="397"/>
      <c r="AG90" s="397"/>
      <c r="AH90" s="397"/>
      <c r="AI90" s="397"/>
      <c r="AJ90" s="397"/>
      <c r="AK90" s="397"/>
      <c r="AL90" s="397"/>
      <c r="AM90" s="397"/>
      <c r="AN90" s="397"/>
      <c r="AO90" s="397"/>
      <c r="AP90" s="397"/>
      <c r="AQ90" s="397"/>
      <c r="AR90" s="397"/>
      <c r="AS90" s="397"/>
      <c r="AT90" s="397"/>
      <c r="AU90" s="397"/>
      <c r="AV90" s="397"/>
      <c r="AW90" s="397"/>
      <c r="AX90" s="397"/>
      <c r="AY90" s="397"/>
      <c r="AZ90" s="397"/>
      <c r="BA90" s="553"/>
      <c r="BB90" s="397"/>
      <c r="BC90" s="397"/>
      <c r="BD90" s="397"/>
    </row>
    <row r="91" spans="2:56" x14ac:dyDescent="0.35">
      <c r="B91" s="80"/>
      <c r="C91" s="119"/>
      <c r="D91" s="119"/>
      <c r="E91" s="84"/>
      <c r="F91" s="119"/>
      <c r="G91" s="120"/>
      <c r="H91" s="41"/>
      <c r="I91" s="41"/>
      <c r="J91" s="82"/>
      <c r="K91" s="291">
        <f t="shared" si="15"/>
        <v>0</v>
      </c>
      <c r="L91" s="293">
        <f>IF(I91&lt;INDEX(Lookup!$U$2:$U$10,MATCH($D$46,Lookup!$S$2:$S$10,0)),0,IF(O91="X",0,J91/(DATEDIF(H91,I91,"m")+1)*12))</f>
        <v>0</v>
      </c>
      <c r="M91" s="291">
        <f t="shared" si="16"/>
        <v>0</v>
      </c>
      <c r="N91" s="335"/>
      <c r="O91" s="143"/>
      <c r="P91" s="397"/>
      <c r="Q91" s="555"/>
      <c r="R91" s="576">
        <f t="shared" si="17"/>
        <v>0</v>
      </c>
      <c r="S91" s="576">
        <f t="shared" si="18"/>
        <v>0</v>
      </c>
      <c r="T91" s="576">
        <f t="shared" si="19"/>
        <v>0</v>
      </c>
      <c r="U91" s="576">
        <f t="shared" si="20"/>
        <v>0</v>
      </c>
      <c r="V91" s="553"/>
      <c r="W91" s="553"/>
      <c r="X91" s="553"/>
      <c r="Y91" s="553"/>
      <c r="Z91" s="397"/>
      <c r="AA91" s="397"/>
      <c r="AB91" s="397"/>
      <c r="AC91" s="397"/>
      <c r="AD91" s="397"/>
      <c r="AE91" s="397"/>
      <c r="AF91" s="397"/>
      <c r="AG91" s="397"/>
      <c r="AH91" s="397"/>
      <c r="AI91" s="397"/>
      <c r="AJ91" s="397"/>
      <c r="AK91" s="397"/>
      <c r="AL91" s="397"/>
      <c r="AM91" s="397"/>
      <c r="AN91" s="397"/>
      <c r="AO91" s="397"/>
      <c r="AP91" s="397"/>
      <c r="AQ91" s="397"/>
      <c r="AR91" s="397"/>
      <c r="AS91" s="397"/>
      <c r="AT91" s="397"/>
      <c r="AU91" s="397"/>
      <c r="AV91" s="397"/>
      <c r="AW91" s="397"/>
      <c r="AX91" s="397"/>
      <c r="AY91" s="397"/>
      <c r="AZ91" s="397"/>
      <c r="BA91" s="553"/>
      <c r="BB91" s="397"/>
      <c r="BC91" s="397"/>
      <c r="BD91" s="397"/>
    </row>
    <row r="92" spans="2:56" x14ac:dyDescent="0.35">
      <c r="B92" s="80"/>
      <c r="C92" s="119"/>
      <c r="D92" s="119"/>
      <c r="E92" s="84"/>
      <c r="F92" s="119"/>
      <c r="G92" s="120"/>
      <c r="H92" s="41"/>
      <c r="I92" s="41"/>
      <c r="J92" s="82"/>
      <c r="K92" s="291">
        <f t="shared" si="15"/>
        <v>0</v>
      </c>
      <c r="L92" s="293">
        <f>IF(I92&lt;INDEX(Lookup!$U$2:$U$10,MATCH($D$46,Lookup!$S$2:$S$10,0)),0,IF(O92="X",0,J92/(DATEDIF(H92,I92,"m")+1)*12))</f>
        <v>0</v>
      </c>
      <c r="M92" s="291">
        <f t="shared" si="16"/>
        <v>0</v>
      </c>
      <c r="N92" s="335"/>
      <c r="O92" s="143"/>
      <c r="P92" s="397"/>
      <c r="Q92" s="555"/>
      <c r="R92" s="576">
        <f t="shared" si="17"/>
        <v>0</v>
      </c>
      <c r="S92" s="576">
        <f t="shared" si="18"/>
        <v>0</v>
      </c>
      <c r="T92" s="576">
        <f t="shared" si="19"/>
        <v>0</v>
      </c>
      <c r="U92" s="576">
        <f t="shared" si="20"/>
        <v>0</v>
      </c>
      <c r="V92" s="553"/>
      <c r="W92" s="553"/>
      <c r="X92" s="553"/>
      <c r="Y92" s="553"/>
      <c r="Z92" s="397"/>
      <c r="AA92" s="397"/>
      <c r="AB92" s="397"/>
      <c r="AC92" s="397"/>
      <c r="AD92" s="397"/>
      <c r="AE92" s="397"/>
      <c r="AF92" s="397"/>
      <c r="AG92" s="397"/>
      <c r="AH92" s="397"/>
      <c r="AI92" s="397"/>
      <c r="AJ92" s="397"/>
      <c r="AK92" s="397"/>
      <c r="AL92" s="397"/>
      <c r="AM92" s="397"/>
      <c r="AN92" s="397"/>
      <c r="AO92" s="397"/>
      <c r="AP92" s="397"/>
      <c r="AQ92" s="397"/>
      <c r="AR92" s="397"/>
      <c r="AS92" s="397"/>
      <c r="AT92" s="397"/>
      <c r="AU92" s="397"/>
      <c r="AV92" s="397"/>
      <c r="AW92" s="397"/>
      <c r="AX92" s="397"/>
      <c r="AY92" s="397"/>
      <c r="AZ92" s="397"/>
      <c r="BA92" s="553"/>
      <c r="BB92" s="397"/>
      <c r="BC92" s="397"/>
      <c r="BD92" s="397"/>
    </row>
    <row r="93" spans="2:56" x14ac:dyDescent="0.35">
      <c r="B93" s="80"/>
      <c r="C93" s="119"/>
      <c r="D93" s="119"/>
      <c r="E93" s="84"/>
      <c r="F93" s="119"/>
      <c r="G93" s="120"/>
      <c r="H93" s="41"/>
      <c r="I93" s="41"/>
      <c r="J93" s="82"/>
      <c r="K93" s="291">
        <f t="shared" si="15"/>
        <v>0</v>
      </c>
      <c r="L93" s="293">
        <f>IF(I93&lt;INDEX(Lookup!$U$2:$U$10,MATCH($D$46,Lookup!$S$2:$S$10,0)),0,IF(O93="X",0,J93/(DATEDIF(H93,I93,"m")+1)*12))</f>
        <v>0</v>
      </c>
      <c r="M93" s="291">
        <f t="shared" si="16"/>
        <v>0</v>
      </c>
      <c r="N93" s="335"/>
      <c r="O93" s="143"/>
      <c r="P93" s="397"/>
      <c r="Q93" s="555"/>
      <c r="R93" s="576">
        <f t="shared" si="17"/>
        <v>0</v>
      </c>
      <c r="S93" s="576">
        <f t="shared" si="18"/>
        <v>0</v>
      </c>
      <c r="T93" s="576">
        <f t="shared" si="19"/>
        <v>0</v>
      </c>
      <c r="U93" s="576">
        <f t="shared" si="20"/>
        <v>0</v>
      </c>
      <c r="V93" s="553"/>
      <c r="W93" s="553"/>
      <c r="X93" s="553"/>
      <c r="Y93" s="553"/>
      <c r="Z93" s="397"/>
      <c r="AA93" s="397"/>
      <c r="AB93" s="397"/>
      <c r="AC93" s="397"/>
      <c r="AD93" s="397"/>
      <c r="AE93" s="397"/>
      <c r="AF93" s="397"/>
      <c r="AG93" s="397"/>
      <c r="AH93" s="397"/>
      <c r="AI93" s="397"/>
      <c r="AJ93" s="397"/>
      <c r="AK93" s="397"/>
      <c r="AL93" s="397"/>
      <c r="AM93" s="397"/>
      <c r="AN93" s="397"/>
      <c r="AO93" s="397"/>
      <c r="AP93" s="397"/>
      <c r="AQ93" s="397"/>
      <c r="AR93" s="397"/>
      <c r="AS93" s="397"/>
      <c r="AT93" s="397"/>
      <c r="AU93" s="397"/>
      <c r="AV93" s="397"/>
      <c r="AW93" s="397"/>
      <c r="AX93" s="397"/>
      <c r="AY93" s="397"/>
      <c r="AZ93" s="397"/>
      <c r="BA93" s="553"/>
      <c r="BB93" s="397"/>
      <c r="BC93" s="397"/>
      <c r="BD93" s="397"/>
    </row>
    <row r="94" spans="2:56" x14ac:dyDescent="0.35">
      <c r="B94" s="80"/>
      <c r="C94" s="119"/>
      <c r="D94" s="119"/>
      <c r="E94" s="84"/>
      <c r="F94" s="119"/>
      <c r="G94" s="120"/>
      <c r="H94" s="41"/>
      <c r="I94" s="41"/>
      <c r="J94" s="82"/>
      <c r="K94" s="291">
        <f t="shared" si="15"/>
        <v>0</v>
      </c>
      <c r="L94" s="293">
        <f>IF(I94&lt;INDEX(Lookup!$U$2:$U$10,MATCH($D$46,Lookup!$S$2:$S$10,0)),0,IF(O94="X",0,J94/(DATEDIF(H94,I94,"m")+1)*12))</f>
        <v>0</v>
      </c>
      <c r="M94" s="291">
        <f t="shared" si="16"/>
        <v>0</v>
      </c>
      <c r="N94" s="335"/>
      <c r="O94" s="143"/>
      <c r="P94" s="397"/>
      <c r="Q94" s="555"/>
      <c r="R94" s="576">
        <f t="shared" si="17"/>
        <v>0</v>
      </c>
      <c r="S94" s="576">
        <f t="shared" si="18"/>
        <v>0</v>
      </c>
      <c r="T94" s="576">
        <f t="shared" si="19"/>
        <v>0</v>
      </c>
      <c r="U94" s="576">
        <f t="shared" si="20"/>
        <v>0</v>
      </c>
      <c r="V94" s="553"/>
      <c r="W94" s="553"/>
      <c r="X94" s="553"/>
      <c r="Y94" s="553"/>
      <c r="Z94" s="397"/>
      <c r="AA94" s="397"/>
      <c r="AB94" s="397"/>
      <c r="AC94" s="397"/>
      <c r="AD94" s="397"/>
      <c r="AE94" s="397"/>
      <c r="AF94" s="397"/>
      <c r="AG94" s="397"/>
      <c r="AH94" s="397"/>
      <c r="AI94" s="397"/>
      <c r="AJ94" s="397"/>
      <c r="AK94" s="397"/>
      <c r="AL94" s="397"/>
      <c r="AM94" s="397"/>
      <c r="AN94" s="397"/>
      <c r="AO94" s="397"/>
      <c r="AP94" s="397"/>
      <c r="AQ94" s="397"/>
      <c r="AR94" s="397"/>
      <c r="AS94" s="397"/>
      <c r="AT94" s="397"/>
      <c r="AU94" s="397"/>
      <c r="AV94" s="397"/>
      <c r="AW94" s="397"/>
      <c r="AX94" s="397"/>
      <c r="AY94" s="397"/>
      <c r="AZ94" s="397"/>
      <c r="BA94" s="553"/>
      <c r="BB94" s="397"/>
      <c r="BC94" s="397"/>
      <c r="BD94" s="397"/>
    </row>
    <row r="95" spans="2:56" x14ac:dyDescent="0.35">
      <c r="B95" s="80"/>
      <c r="C95" s="119"/>
      <c r="D95" s="119"/>
      <c r="E95" s="84"/>
      <c r="F95" s="119"/>
      <c r="G95" s="120"/>
      <c r="H95" s="41"/>
      <c r="I95" s="41"/>
      <c r="J95" s="82"/>
      <c r="K95" s="291">
        <f t="shared" si="15"/>
        <v>0</v>
      </c>
      <c r="L95" s="293">
        <f>IF(I95&lt;INDEX(Lookup!$U$2:$U$10,MATCH($D$46,Lookup!$S$2:$S$10,0)),0,IF(O95="X",0,J95/(DATEDIF(H95,I95,"m")+1)*12))</f>
        <v>0</v>
      </c>
      <c r="M95" s="291">
        <f t="shared" si="16"/>
        <v>0</v>
      </c>
      <c r="N95" s="335"/>
      <c r="O95" s="143"/>
      <c r="P95" s="397"/>
      <c r="Q95" s="555"/>
      <c r="R95" s="576">
        <f t="shared" si="17"/>
        <v>0</v>
      </c>
      <c r="S95" s="576">
        <f t="shared" si="18"/>
        <v>0</v>
      </c>
      <c r="T95" s="576">
        <f t="shared" si="19"/>
        <v>0</v>
      </c>
      <c r="U95" s="576">
        <f t="shared" si="20"/>
        <v>0</v>
      </c>
      <c r="V95" s="553"/>
      <c r="W95" s="553"/>
      <c r="X95" s="553"/>
      <c r="Y95" s="553"/>
      <c r="Z95" s="397"/>
      <c r="AA95" s="397"/>
      <c r="AB95" s="397"/>
      <c r="AC95" s="397"/>
      <c r="AD95" s="397"/>
      <c r="AE95" s="397"/>
      <c r="AF95" s="397"/>
      <c r="AG95" s="397"/>
      <c r="AH95" s="397"/>
      <c r="AI95" s="397"/>
      <c r="AJ95" s="397"/>
      <c r="AK95" s="397"/>
      <c r="AL95" s="397"/>
      <c r="AM95" s="397"/>
      <c r="AN95" s="397"/>
      <c r="AO95" s="397"/>
      <c r="AP95" s="397"/>
      <c r="AQ95" s="397"/>
      <c r="AR95" s="397"/>
      <c r="AS95" s="397"/>
      <c r="AT95" s="397"/>
      <c r="AU95" s="397"/>
      <c r="AV95" s="397"/>
      <c r="AW95" s="397"/>
      <c r="AX95" s="397"/>
      <c r="AY95" s="397"/>
      <c r="AZ95" s="397"/>
      <c r="BA95" s="553"/>
      <c r="BB95" s="397"/>
      <c r="BC95" s="397"/>
      <c r="BD95" s="397"/>
    </row>
    <row r="96" spans="2:56" x14ac:dyDescent="0.35">
      <c r="B96" s="80"/>
      <c r="C96" s="119"/>
      <c r="D96" s="119"/>
      <c r="E96" s="84"/>
      <c r="F96" s="119"/>
      <c r="G96" s="120"/>
      <c r="H96" s="41"/>
      <c r="I96" s="41"/>
      <c r="J96" s="82"/>
      <c r="K96" s="291">
        <f t="shared" si="15"/>
        <v>0</v>
      </c>
      <c r="L96" s="293">
        <f>IF(I96&lt;INDEX(Lookup!$U$2:$U$10,MATCH($D$46,Lookup!$S$2:$S$10,0)),0,IF(O96="X",0,J96/(DATEDIF(H96,I96,"m")+1)*12))</f>
        <v>0</v>
      </c>
      <c r="M96" s="291">
        <f t="shared" si="16"/>
        <v>0</v>
      </c>
      <c r="N96" s="335"/>
      <c r="O96" s="143"/>
      <c r="P96" s="397"/>
      <c r="Q96" s="555"/>
      <c r="R96" s="576">
        <f t="shared" si="17"/>
        <v>0</v>
      </c>
      <c r="S96" s="576">
        <f t="shared" si="18"/>
        <v>0</v>
      </c>
      <c r="T96" s="576">
        <f t="shared" si="19"/>
        <v>0</v>
      </c>
      <c r="U96" s="576">
        <f t="shared" si="20"/>
        <v>0</v>
      </c>
      <c r="V96" s="553"/>
      <c r="W96" s="553"/>
      <c r="X96" s="553"/>
      <c r="Y96" s="553"/>
      <c r="Z96" s="397"/>
      <c r="AA96" s="397"/>
      <c r="AB96" s="397"/>
      <c r="AC96" s="397"/>
      <c r="AD96" s="397"/>
      <c r="AE96" s="397"/>
      <c r="AF96" s="397"/>
      <c r="AG96" s="397"/>
      <c r="AH96" s="397"/>
      <c r="AI96" s="397"/>
      <c r="AJ96" s="397"/>
      <c r="AK96" s="397"/>
      <c r="AL96" s="397"/>
      <c r="AM96" s="397"/>
      <c r="AN96" s="397"/>
      <c r="AO96" s="397"/>
      <c r="AP96" s="397"/>
      <c r="AQ96" s="397"/>
      <c r="AR96" s="397"/>
      <c r="AS96" s="397"/>
      <c r="AT96" s="397"/>
      <c r="AU96" s="397"/>
      <c r="AV96" s="397"/>
      <c r="AW96" s="397"/>
      <c r="AX96" s="397"/>
      <c r="AY96" s="397"/>
      <c r="AZ96" s="397"/>
      <c r="BA96" s="553"/>
      <c r="BB96" s="397"/>
      <c r="BC96" s="397"/>
      <c r="BD96" s="397"/>
    </row>
    <row r="97" spans="2:56" x14ac:dyDescent="0.35">
      <c r="B97" s="80"/>
      <c r="C97" s="119"/>
      <c r="D97" s="119"/>
      <c r="E97" s="84"/>
      <c r="F97" s="119"/>
      <c r="G97" s="120"/>
      <c r="H97" s="41"/>
      <c r="I97" s="41"/>
      <c r="J97" s="82"/>
      <c r="K97" s="291">
        <f t="shared" si="15"/>
        <v>0</v>
      </c>
      <c r="L97" s="293">
        <f>IF(I97&lt;INDEX(Lookup!$U$2:$U$10,MATCH($D$46,Lookup!$S$2:$S$10,0)),0,IF(O97="X",0,J97/(DATEDIF(H97,I97,"m")+1)*12))</f>
        <v>0</v>
      </c>
      <c r="M97" s="291">
        <f t="shared" si="16"/>
        <v>0</v>
      </c>
      <c r="N97" s="335"/>
      <c r="O97" s="143"/>
      <c r="P97" s="397"/>
      <c r="Q97" s="555"/>
      <c r="R97" s="576">
        <f t="shared" si="17"/>
        <v>0</v>
      </c>
      <c r="S97" s="576">
        <f t="shared" si="18"/>
        <v>0</v>
      </c>
      <c r="T97" s="576">
        <f t="shared" si="19"/>
        <v>0</v>
      </c>
      <c r="U97" s="576">
        <f t="shared" si="20"/>
        <v>0</v>
      </c>
      <c r="V97" s="553"/>
      <c r="W97" s="553"/>
      <c r="X97" s="553"/>
      <c r="Y97" s="553"/>
      <c r="Z97" s="397"/>
      <c r="AA97" s="397"/>
      <c r="AB97" s="397"/>
      <c r="AC97" s="397"/>
      <c r="AD97" s="397"/>
      <c r="AE97" s="397"/>
      <c r="AF97" s="397"/>
      <c r="AG97" s="397"/>
      <c r="AH97" s="397"/>
      <c r="AI97" s="397"/>
      <c r="AJ97" s="397"/>
      <c r="AK97" s="397"/>
      <c r="AL97" s="397"/>
      <c r="AM97" s="397"/>
      <c r="AN97" s="397"/>
      <c r="AO97" s="397"/>
      <c r="AP97" s="397"/>
      <c r="AQ97" s="397"/>
      <c r="AR97" s="397"/>
      <c r="AS97" s="397"/>
      <c r="AT97" s="397"/>
      <c r="AU97" s="397"/>
      <c r="AV97" s="397"/>
      <c r="AW97" s="397"/>
      <c r="AX97" s="397"/>
      <c r="AY97" s="397"/>
      <c r="AZ97" s="397"/>
      <c r="BA97" s="553"/>
      <c r="BB97" s="397"/>
      <c r="BC97" s="397"/>
      <c r="BD97" s="397"/>
    </row>
    <row r="98" spans="2:56" x14ac:dyDescent="0.35">
      <c r="B98" s="80"/>
      <c r="C98" s="119"/>
      <c r="D98" s="119"/>
      <c r="E98" s="84"/>
      <c r="F98" s="119"/>
      <c r="G98" s="120"/>
      <c r="H98" s="41"/>
      <c r="I98" s="41"/>
      <c r="J98" s="82"/>
      <c r="K98" s="291">
        <f t="shared" si="15"/>
        <v>0</v>
      </c>
      <c r="L98" s="293">
        <f>IF(I98&lt;INDEX(Lookup!$U$2:$U$10,MATCH($D$46,Lookup!$S$2:$S$10,0)),0,IF(O98="X",0,J98/(DATEDIF(H98,I98,"m")+1)*12))</f>
        <v>0</v>
      </c>
      <c r="M98" s="291">
        <f t="shared" si="16"/>
        <v>0</v>
      </c>
      <c r="N98" s="335"/>
      <c r="O98" s="143"/>
      <c r="P98" s="397"/>
      <c r="Q98" s="555"/>
      <c r="R98" s="576">
        <f t="shared" si="17"/>
        <v>0</v>
      </c>
      <c r="S98" s="576">
        <f t="shared" si="18"/>
        <v>0</v>
      </c>
      <c r="T98" s="576">
        <f t="shared" si="19"/>
        <v>0</v>
      </c>
      <c r="U98" s="576">
        <f t="shared" si="20"/>
        <v>0</v>
      </c>
      <c r="V98" s="553"/>
      <c r="W98" s="553"/>
      <c r="X98" s="553"/>
      <c r="Y98" s="553"/>
      <c r="Z98" s="397"/>
      <c r="AA98" s="397"/>
      <c r="AB98" s="397"/>
      <c r="AC98" s="397"/>
      <c r="AD98" s="397"/>
      <c r="AE98" s="397"/>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553"/>
      <c r="BB98" s="397"/>
      <c r="BC98" s="397"/>
      <c r="BD98" s="397"/>
    </row>
    <row r="99" spans="2:56" x14ac:dyDescent="0.35">
      <c r="B99" s="80"/>
      <c r="C99" s="119"/>
      <c r="D99" s="119"/>
      <c r="E99" s="84"/>
      <c r="F99" s="119"/>
      <c r="G99" s="120"/>
      <c r="H99" s="41"/>
      <c r="I99" s="41"/>
      <c r="J99" s="82"/>
      <c r="K99" s="291">
        <f t="shared" si="15"/>
        <v>0</v>
      </c>
      <c r="L99" s="293">
        <f>IF(I99&lt;INDEX(Lookup!$U$2:$U$10,MATCH($D$46,Lookup!$S$2:$S$10,0)),0,IF(O99="X",0,J99/(DATEDIF(H99,I99,"m")+1)*12))</f>
        <v>0</v>
      </c>
      <c r="M99" s="291">
        <f t="shared" si="16"/>
        <v>0</v>
      </c>
      <c r="N99" s="335"/>
      <c r="O99" s="143"/>
      <c r="P99" s="397"/>
      <c r="Q99" s="555"/>
      <c r="R99" s="576">
        <f t="shared" si="17"/>
        <v>0</v>
      </c>
      <c r="S99" s="576">
        <f t="shared" si="18"/>
        <v>0</v>
      </c>
      <c r="T99" s="576">
        <f t="shared" si="19"/>
        <v>0</v>
      </c>
      <c r="U99" s="576">
        <f t="shared" si="20"/>
        <v>0</v>
      </c>
      <c r="V99" s="553"/>
      <c r="W99" s="553"/>
      <c r="X99" s="553"/>
      <c r="Y99" s="553"/>
      <c r="Z99" s="397"/>
      <c r="AA99" s="397"/>
      <c r="AB99" s="397"/>
      <c r="AC99" s="397"/>
      <c r="AD99" s="397"/>
      <c r="AE99" s="397"/>
      <c r="AF99" s="397"/>
      <c r="AG99" s="397"/>
      <c r="AH99" s="397"/>
      <c r="AI99" s="397"/>
      <c r="AJ99" s="397"/>
      <c r="AK99" s="397"/>
      <c r="AL99" s="397"/>
      <c r="AM99" s="397"/>
      <c r="AN99" s="397"/>
      <c r="AO99" s="397"/>
      <c r="AP99" s="397"/>
      <c r="AQ99" s="397"/>
      <c r="AR99" s="397"/>
      <c r="AS99" s="397"/>
      <c r="AT99" s="397"/>
      <c r="AU99" s="397"/>
      <c r="AV99" s="397"/>
      <c r="AW99" s="397"/>
      <c r="AX99" s="397"/>
      <c r="AY99" s="397"/>
      <c r="AZ99" s="397"/>
      <c r="BA99" s="553"/>
      <c r="BB99" s="397"/>
      <c r="BC99" s="397"/>
      <c r="BD99" s="397"/>
    </row>
    <row r="100" spans="2:56" x14ac:dyDescent="0.35">
      <c r="B100" s="80"/>
      <c r="C100" s="119"/>
      <c r="D100" s="119"/>
      <c r="E100" s="84"/>
      <c r="F100" s="119"/>
      <c r="G100" s="120"/>
      <c r="H100" s="41"/>
      <c r="I100" s="41"/>
      <c r="J100" s="82"/>
      <c r="K100" s="291">
        <f t="shared" si="15"/>
        <v>0</v>
      </c>
      <c r="L100" s="293">
        <f>IF(I100&lt;INDEX(Lookup!$U$2:$U$10,MATCH($D$46,Lookup!$S$2:$S$10,0)),0,IF(O100="X",0,J100/(DATEDIF(H100,I100,"m")+1)*12))</f>
        <v>0</v>
      </c>
      <c r="M100" s="291">
        <f t="shared" si="16"/>
        <v>0</v>
      </c>
      <c r="N100" s="335"/>
      <c r="O100" s="143"/>
      <c r="P100" s="397"/>
      <c r="Q100" s="555"/>
      <c r="R100" s="576">
        <f t="shared" si="17"/>
        <v>0</v>
      </c>
      <c r="S100" s="576">
        <f t="shared" si="18"/>
        <v>0</v>
      </c>
      <c r="T100" s="576">
        <f t="shared" si="19"/>
        <v>0</v>
      </c>
      <c r="U100" s="576">
        <f t="shared" si="20"/>
        <v>0</v>
      </c>
      <c r="V100" s="553"/>
      <c r="W100" s="553"/>
      <c r="X100" s="553"/>
      <c r="Y100" s="553"/>
      <c r="Z100" s="397"/>
      <c r="AA100" s="397"/>
      <c r="AB100" s="397"/>
      <c r="AC100" s="397"/>
      <c r="AD100" s="397"/>
      <c r="AE100" s="397"/>
      <c r="AF100" s="397"/>
      <c r="AG100" s="397"/>
      <c r="AH100" s="397"/>
      <c r="AI100" s="397"/>
      <c r="AJ100" s="397"/>
      <c r="AK100" s="397"/>
      <c r="AL100" s="397"/>
      <c r="AM100" s="397"/>
      <c r="AN100" s="397"/>
      <c r="AO100" s="397"/>
      <c r="AP100" s="397"/>
      <c r="AQ100" s="397"/>
      <c r="AR100" s="397"/>
      <c r="AS100" s="397"/>
      <c r="AT100" s="397"/>
      <c r="AU100" s="397"/>
      <c r="AV100" s="397"/>
      <c r="AW100" s="397"/>
      <c r="AX100" s="397"/>
      <c r="AY100" s="397"/>
      <c r="AZ100" s="397"/>
      <c r="BA100" s="553"/>
      <c r="BB100" s="397"/>
      <c r="BC100" s="397"/>
      <c r="BD100" s="397"/>
    </row>
    <row r="101" spans="2:56" x14ac:dyDescent="0.35">
      <c r="B101" s="80"/>
      <c r="C101" s="119"/>
      <c r="D101" s="119"/>
      <c r="E101" s="84"/>
      <c r="F101" s="119"/>
      <c r="G101" s="120"/>
      <c r="H101" s="41"/>
      <c r="I101" s="41"/>
      <c r="J101" s="82"/>
      <c r="K101" s="291">
        <f t="shared" si="15"/>
        <v>0</v>
      </c>
      <c r="L101" s="293">
        <f>IF(I101&lt;INDEX(Lookup!$U$2:$U$10,MATCH($D$46,Lookup!$S$2:$S$10,0)),0,IF(O101="X",0,J101/(DATEDIF(H101,I101,"m")+1)*12))</f>
        <v>0</v>
      </c>
      <c r="M101" s="291">
        <f t="shared" si="16"/>
        <v>0</v>
      </c>
      <c r="N101" s="335"/>
      <c r="O101" s="143"/>
      <c r="P101" s="397"/>
      <c r="Q101" s="555"/>
      <c r="R101" s="576">
        <f t="shared" si="17"/>
        <v>0</v>
      </c>
      <c r="S101" s="576">
        <f t="shared" si="18"/>
        <v>0</v>
      </c>
      <c r="T101" s="576">
        <f t="shared" si="19"/>
        <v>0</v>
      </c>
      <c r="U101" s="576">
        <f t="shared" si="20"/>
        <v>0</v>
      </c>
      <c r="V101" s="553"/>
      <c r="W101" s="553"/>
      <c r="X101" s="553"/>
      <c r="Y101" s="553"/>
      <c r="Z101" s="397"/>
      <c r="AA101" s="397"/>
      <c r="AB101" s="397"/>
      <c r="AC101" s="397"/>
      <c r="AD101" s="397"/>
      <c r="AE101" s="397"/>
      <c r="AF101" s="397"/>
      <c r="AG101" s="397"/>
      <c r="AH101" s="397"/>
      <c r="AI101" s="397"/>
      <c r="AJ101" s="397"/>
      <c r="AK101" s="397"/>
      <c r="AL101" s="397"/>
      <c r="AM101" s="397"/>
      <c r="AN101" s="397"/>
      <c r="AO101" s="397"/>
      <c r="AP101" s="397"/>
      <c r="AQ101" s="397"/>
      <c r="AR101" s="397"/>
      <c r="AS101" s="397"/>
      <c r="AT101" s="397"/>
      <c r="AU101" s="397"/>
      <c r="AV101" s="397"/>
      <c r="AW101" s="397"/>
      <c r="AX101" s="397"/>
      <c r="AY101" s="397"/>
      <c r="AZ101" s="397"/>
      <c r="BA101" s="553"/>
      <c r="BB101" s="397"/>
      <c r="BC101" s="397"/>
      <c r="BD101" s="397"/>
    </row>
    <row r="102" spans="2:56" ht="15" hidden="1" customHeight="1" x14ac:dyDescent="0.35">
      <c r="B102" s="80"/>
      <c r="C102" s="119"/>
      <c r="D102" s="119"/>
      <c r="E102" s="84"/>
      <c r="F102" s="119"/>
      <c r="G102" s="120"/>
      <c r="H102" s="41"/>
      <c r="I102" s="41"/>
      <c r="J102" s="82"/>
      <c r="K102" s="291">
        <f t="shared" si="15"/>
        <v>0</v>
      </c>
      <c r="L102" s="293">
        <f>IF(I102&lt;INDEX(Lookup!$U$2:$U$10,MATCH($D$46,Lookup!$S$2:$S$10,0)),0,IF(O102="X",0,J102/(DATEDIF(H102,I102,"m")+1)*12))</f>
        <v>0</v>
      </c>
      <c r="M102" s="291">
        <f t="shared" si="16"/>
        <v>0</v>
      </c>
      <c r="N102" s="335"/>
      <c r="O102" s="143"/>
      <c r="P102" s="397"/>
      <c r="Q102" s="555"/>
      <c r="R102" s="576">
        <f t="shared" si="17"/>
        <v>0</v>
      </c>
      <c r="S102" s="576">
        <f t="shared" si="18"/>
        <v>0</v>
      </c>
      <c r="T102" s="576">
        <f t="shared" si="19"/>
        <v>0</v>
      </c>
      <c r="U102" s="576">
        <f t="shared" si="20"/>
        <v>0</v>
      </c>
      <c r="V102" s="553"/>
      <c r="W102" s="553"/>
      <c r="X102" s="553"/>
      <c r="Y102" s="553"/>
      <c r="Z102" s="397"/>
      <c r="AA102" s="397"/>
      <c r="AB102" s="397"/>
      <c r="AC102" s="397"/>
      <c r="AD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Y102" s="397"/>
      <c r="AZ102" s="397"/>
      <c r="BA102" s="553"/>
      <c r="BB102" s="397"/>
      <c r="BC102" s="397"/>
      <c r="BD102" s="397"/>
    </row>
    <row r="103" spans="2:56" ht="15" hidden="1" customHeight="1" x14ac:dyDescent="0.35">
      <c r="B103" s="80"/>
      <c r="C103" s="119"/>
      <c r="D103" s="119"/>
      <c r="E103" s="84"/>
      <c r="F103" s="119"/>
      <c r="G103" s="120"/>
      <c r="H103" s="41"/>
      <c r="I103" s="41"/>
      <c r="J103" s="82"/>
      <c r="K103" s="291">
        <f t="shared" si="15"/>
        <v>0</v>
      </c>
      <c r="L103" s="293">
        <f>IF(I103&lt;INDEX(Lookup!$U$2:$U$10,MATCH($D$46,Lookup!$S$2:$S$10,0)),0,IF(O103="X",0,J103/(DATEDIF(H103,I103,"m")+1)*12))</f>
        <v>0</v>
      </c>
      <c r="M103" s="291">
        <f t="shared" si="16"/>
        <v>0</v>
      </c>
      <c r="N103" s="335"/>
      <c r="O103" s="143"/>
      <c r="P103" s="397"/>
      <c r="Q103" s="555"/>
      <c r="R103" s="576">
        <f t="shared" si="17"/>
        <v>0</v>
      </c>
      <c r="S103" s="576">
        <f t="shared" si="18"/>
        <v>0</v>
      </c>
      <c r="T103" s="576">
        <f t="shared" si="19"/>
        <v>0</v>
      </c>
      <c r="U103" s="576">
        <f t="shared" si="20"/>
        <v>0</v>
      </c>
      <c r="V103" s="553"/>
      <c r="W103" s="553"/>
      <c r="X103" s="553"/>
      <c r="Y103" s="553"/>
      <c r="Z103" s="397"/>
      <c r="AA103" s="397"/>
      <c r="AB103" s="397"/>
      <c r="AC103" s="397"/>
      <c r="AD103" s="397"/>
      <c r="AE103" s="397"/>
      <c r="AF103" s="397"/>
      <c r="AG103" s="397"/>
      <c r="AH103" s="397"/>
      <c r="AI103" s="397"/>
      <c r="AJ103" s="397"/>
      <c r="AK103" s="397"/>
      <c r="AL103" s="397"/>
      <c r="AM103" s="397"/>
      <c r="AN103" s="397"/>
      <c r="AO103" s="397"/>
      <c r="AP103" s="397"/>
      <c r="AQ103" s="397"/>
      <c r="AR103" s="397"/>
      <c r="AS103" s="397"/>
      <c r="AT103" s="397"/>
      <c r="AU103" s="397"/>
      <c r="AV103" s="397"/>
      <c r="AW103" s="397"/>
      <c r="AX103" s="397"/>
      <c r="AY103" s="397"/>
      <c r="AZ103" s="397"/>
      <c r="BA103" s="553"/>
      <c r="BB103" s="397"/>
      <c r="BC103" s="397"/>
      <c r="BD103" s="397"/>
    </row>
    <row r="104" spans="2:56" ht="15" hidden="1" customHeight="1" x14ac:dyDescent="0.35">
      <c r="B104" s="80"/>
      <c r="C104" s="119"/>
      <c r="D104" s="119"/>
      <c r="E104" s="84"/>
      <c r="F104" s="119"/>
      <c r="G104" s="120"/>
      <c r="H104" s="41"/>
      <c r="I104" s="41"/>
      <c r="J104" s="82"/>
      <c r="K104" s="291">
        <f t="shared" si="15"/>
        <v>0</v>
      </c>
      <c r="L104" s="293">
        <f>IF(I104&lt;INDEX(Lookup!$U$2:$U$10,MATCH($D$46,Lookup!$S$2:$S$10,0)),0,IF(O104="X",0,J104/(DATEDIF(H104,I104,"m")+1)*12))</f>
        <v>0</v>
      </c>
      <c r="M104" s="291">
        <f t="shared" si="16"/>
        <v>0</v>
      </c>
      <c r="N104" s="335"/>
      <c r="O104" s="143"/>
      <c r="P104" s="397"/>
      <c r="Q104" s="555"/>
      <c r="R104" s="576">
        <f t="shared" si="17"/>
        <v>0</v>
      </c>
      <c r="S104" s="576">
        <f t="shared" si="18"/>
        <v>0</v>
      </c>
      <c r="T104" s="576">
        <f t="shared" si="19"/>
        <v>0</v>
      </c>
      <c r="U104" s="576">
        <f t="shared" si="20"/>
        <v>0</v>
      </c>
      <c r="V104" s="553"/>
      <c r="W104" s="553"/>
      <c r="X104" s="553"/>
      <c r="Y104" s="553"/>
      <c r="Z104" s="397"/>
      <c r="AA104" s="397"/>
      <c r="AB104" s="397"/>
      <c r="AC104" s="397"/>
      <c r="AD104" s="397"/>
      <c r="AE104" s="397"/>
      <c r="AF104" s="397"/>
      <c r="AG104" s="397"/>
      <c r="AH104" s="397"/>
      <c r="AI104" s="397"/>
      <c r="AJ104" s="397"/>
      <c r="AK104" s="397"/>
      <c r="AL104" s="397"/>
      <c r="AM104" s="397"/>
      <c r="AN104" s="397"/>
      <c r="AO104" s="397"/>
      <c r="AP104" s="397"/>
      <c r="AQ104" s="397"/>
      <c r="AR104" s="397"/>
      <c r="AS104" s="397"/>
      <c r="AT104" s="397"/>
      <c r="AU104" s="397"/>
      <c r="AV104" s="397"/>
      <c r="AW104" s="397"/>
      <c r="AX104" s="397"/>
      <c r="AY104" s="397"/>
      <c r="AZ104" s="397"/>
      <c r="BA104" s="553"/>
      <c r="BB104" s="397"/>
      <c r="BC104" s="397"/>
      <c r="BD104" s="397"/>
    </row>
    <row r="105" spans="2:56" ht="15" hidden="1" customHeight="1" x14ac:dyDescent="0.35">
      <c r="B105" s="80"/>
      <c r="C105" s="119"/>
      <c r="D105" s="119"/>
      <c r="E105" s="84"/>
      <c r="F105" s="119"/>
      <c r="G105" s="120"/>
      <c r="H105" s="41"/>
      <c r="I105" s="41"/>
      <c r="J105" s="82"/>
      <c r="K105" s="291">
        <f t="shared" si="15"/>
        <v>0</v>
      </c>
      <c r="L105" s="293">
        <f>IF(I105&lt;INDEX(Lookup!$U$2:$U$10,MATCH($D$46,Lookup!$S$2:$S$10,0)),0,IF(O105="X",0,J105/(DATEDIF(H105,I105,"m")+1)*12))</f>
        <v>0</v>
      </c>
      <c r="M105" s="291">
        <f t="shared" si="16"/>
        <v>0</v>
      </c>
      <c r="N105" s="335"/>
      <c r="O105" s="143"/>
      <c r="P105" s="397"/>
      <c r="Q105" s="555"/>
      <c r="R105" s="576">
        <f t="shared" si="17"/>
        <v>0</v>
      </c>
      <c r="S105" s="576">
        <f t="shared" si="18"/>
        <v>0</v>
      </c>
      <c r="T105" s="576">
        <f t="shared" si="19"/>
        <v>0</v>
      </c>
      <c r="U105" s="576">
        <f t="shared" si="20"/>
        <v>0</v>
      </c>
      <c r="V105" s="553"/>
      <c r="W105" s="553"/>
      <c r="X105" s="553"/>
      <c r="Y105" s="553"/>
      <c r="Z105" s="397"/>
      <c r="AA105" s="397"/>
      <c r="AB105" s="397"/>
      <c r="AC105" s="397"/>
      <c r="AD105" s="397"/>
      <c r="AE105" s="397"/>
      <c r="AF105" s="397"/>
      <c r="AG105" s="397"/>
      <c r="AH105" s="397"/>
      <c r="AI105" s="397"/>
      <c r="AJ105" s="397"/>
      <c r="AK105" s="397"/>
      <c r="AL105" s="397"/>
      <c r="AM105" s="397"/>
      <c r="AN105" s="397"/>
      <c r="AO105" s="397"/>
      <c r="AP105" s="397"/>
      <c r="AQ105" s="397"/>
      <c r="AR105" s="397"/>
      <c r="AS105" s="397"/>
      <c r="AT105" s="397"/>
      <c r="AU105" s="397"/>
      <c r="AV105" s="397"/>
      <c r="AW105" s="397"/>
      <c r="AX105" s="397"/>
      <c r="AY105" s="397"/>
      <c r="AZ105" s="397"/>
      <c r="BA105" s="553"/>
      <c r="BB105" s="397"/>
      <c r="BC105" s="397"/>
      <c r="BD105" s="397"/>
    </row>
    <row r="106" spans="2:56" ht="15" hidden="1" customHeight="1" x14ac:dyDescent="0.35">
      <c r="B106" s="80"/>
      <c r="C106" s="119"/>
      <c r="D106" s="119"/>
      <c r="E106" s="84"/>
      <c r="F106" s="119"/>
      <c r="G106" s="120"/>
      <c r="H106" s="41"/>
      <c r="I106" s="41"/>
      <c r="J106" s="82"/>
      <c r="K106" s="291">
        <f t="shared" si="15"/>
        <v>0</v>
      </c>
      <c r="L106" s="293">
        <f>IF(I106&lt;INDEX(Lookup!$U$2:$U$10,MATCH($D$46,Lookup!$S$2:$S$10,0)),0,IF(O106="X",0,J106/(DATEDIF(H106,I106,"m")+1)*12))</f>
        <v>0</v>
      </c>
      <c r="M106" s="291">
        <f t="shared" si="16"/>
        <v>0</v>
      </c>
      <c r="N106" s="335"/>
      <c r="O106" s="143"/>
      <c r="P106" s="397"/>
      <c r="Q106" s="555"/>
      <c r="R106" s="576">
        <f t="shared" si="17"/>
        <v>0</v>
      </c>
      <c r="S106" s="576">
        <f t="shared" si="18"/>
        <v>0</v>
      </c>
      <c r="T106" s="576">
        <f t="shared" si="19"/>
        <v>0</v>
      </c>
      <c r="U106" s="576">
        <f t="shared" si="20"/>
        <v>0</v>
      </c>
      <c r="V106" s="553"/>
      <c r="W106" s="553"/>
      <c r="X106" s="553"/>
      <c r="Y106" s="553"/>
      <c r="Z106" s="397"/>
      <c r="AA106" s="397"/>
      <c r="AB106" s="397"/>
      <c r="AC106" s="397"/>
      <c r="AD106" s="397"/>
      <c r="AE106" s="397"/>
      <c r="AF106" s="397"/>
      <c r="AG106" s="397"/>
      <c r="AH106" s="397"/>
      <c r="AI106" s="397"/>
      <c r="AJ106" s="397"/>
      <c r="AK106" s="397"/>
      <c r="AL106" s="397"/>
      <c r="AM106" s="397"/>
      <c r="AN106" s="397"/>
      <c r="AO106" s="397"/>
      <c r="AP106" s="397"/>
      <c r="AQ106" s="397"/>
      <c r="AR106" s="397"/>
      <c r="AS106" s="397"/>
      <c r="AT106" s="397"/>
      <c r="AU106" s="397"/>
      <c r="AV106" s="397"/>
      <c r="AW106" s="397"/>
      <c r="AX106" s="397"/>
      <c r="AY106" s="397"/>
      <c r="AZ106" s="397"/>
      <c r="BA106" s="553"/>
      <c r="BB106" s="397"/>
      <c r="BC106" s="397"/>
      <c r="BD106" s="397"/>
    </row>
    <row r="107" spans="2:56" ht="15" hidden="1" customHeight="1" x14ac:dyDescent="0.35">
      <c r="B107" s="80"/>
      <c r="C107" s="119"/>
      <c r="D107" s="119"/>
      <c r="E107" s="84"/>
      <c r="F107" s="119"/>
      <c r="G107" s="120"/>
      <c r="H107" s="41"/>
      <c r="I107" s="41"/>
      <c r="J107" s="82"/>
      <c r="K107" s="291">
        <f t="shared" si="15"/>
        <v>0</v>
      </c>
      <c r="L107" s="293">
        <f>IF(I107&lt;INDEX(Lookup!$U$2:$U$10,MATCH($D$46,Lookup!$S$2:$S$10,0)),0,IF(O107="X",0,J107/(DATEDIF(H107,I107,"m")+1)*12))</f>
        <v>0</v>
      </c>
      <c r="M107" s="291">
        <f t="shared" si="16"/>
        <v>0</v>
      </c>
      <c r="N107" s="335"/>
      <c r="O107" s="143"/>
      <c r="P107" s="397"/>
      <c r="Q107" s="555"/>
      <c r="R107" s="576">
        <f t="shared" si="17"/>
        <v>0</v>
      </c>
      <c r="S107" s="576">
        <f t="shared" si="18"/>
        <v>0</v>
      </c>
      <c r="T107" s="576">
        <f t="shared" si="19"/>
        <v>0</v>
      </c>
      <c r="U107" s="576">
        <f t="shared" si="20"/>
        <v>0</v>
      </c>
      <c r="V107" s="553"/>
      <c r="W107" s="553"/>
      <c r="X107" s="553"/>
      <c r="Y107" s="553"/>
      <c r="Z107" s="397"/>
      <c r="AA107" s="397"/>
      <c r="AB107" s="397"/>
      <c r="AC107" s="397"/>
      <c r="AD107" s="397"/>
      <c r="AE107" s="397"/>
      <c r="AF107" s="397"/>
      <c r="AG107" s="397"/>
      <c r="AH107" s="397"/>
      <c r="AI107" s="397"/>
      <c r="AJ107" s="397"/>
      <c r="AK107" s="397"/>
      <c r="AL107" s="397"/>
      <c r="AM107" s="397"/>
      <c r="AN107" s="397"/>
      <c r="AO107" s="397"/>
      <c r="AP107" s="397"/>
      <c r="AQ107" s="397"/>
      <c r="AR107" s="397"/>
      <c r="AS107" s="397"/>
      <c r="AT107" s="397"/>
      <c r="AU107" s="397"/>
      <c r="AV107" s="397"/>
      <c r="AW107" s="397"/>
      <c r="AX107" s="397"/>
      <c r="AY107" s="397"/>
      <c r="AZ107" s="397"/>
      <c r="BA107" s="553"/>
      <c r="BB107" s="397"/>
      <c r="BC107" s="397"/>
      <c r="BD107" s="397"/>
    </row>
    <row r="108" spans="2:56" ht="15" hidden="1" customHeight="1" x14ac:dyDescent="0.35">
      <c r="B108" s="80"/>
      <c r="C108" s="119"/>
      <c r="D108" s="119"/>
      <c r="E108" s="84"/>
      <c r="F108" s="119"/>
      <c r="G108" s="120"/>
      <c r="H108" s="41"/>
      <c r="I108" s="41"/>
      <c r="J108" s="82"/>
      <c r="K108" s="291">
        <f t="shared" si="15"/>
        <v>0</v>
      </c>
      <c r="L108" s="293">
        <f>IF(I108&lt;INDEX(Lookup!$U$2:$U$10,MATCH($D$46,Lookup!$S$2:$S$10,0)),0,IF(O108="X",0,J108/(DATEDIF(H108,I108,"m")+1)*12))</f>
        <v>0</v>
      </c>
      <c r="M108" s="291">
        <f t="shared" si="16"/>
        <v>0</v>
      </c>
      <c r="N108" s="335"/>
      <c r="O108" s="143"/>
      <c r="P108" s="397"/>
      <c r="Q108" s="555"/>
      <c r="R108" s="576">
        <f t="shared" si="17"/>
        <v>0</v>
      </c>
      <c r="S108" s="576">
        <f t="shared" si="18"/>
        <v>0</v>
      </c>
      <c r="T108" s="576">
        <f t="shared" si="19"/>
        <v>0</v>
      </c>
      <c r="U108" s="576">
        <f t="shared" si="20"/>
        <v>0</v>
      </c>
      <c r="V108" s="553"/>
      <c r="W108" s="553"/>
      <c r="X108" s="553"/>
      <c r="Y108" s="553"/>
      <c r="Z108" s="397"/>
      <c r="AA108" s="397"/>
      <c r="AB108" s="397"/>
      <c r="AC108" s="397"/>
      <c r="AD108" s="397"/>
      <c r="AE108" s="397"/>
      <c r="AF108" s="397"/>
      <c r="AG108" s="397"/>
      <c r="AH108" s="397"/>
      <c r="AI108" s="397"/>
      <c r="AJ108" s="397"/>
      <c r="AK108" s="397"/>
      <c r="AL108" s="397"/>
      <c r="AM108" s="397"/>
      <c r="AN108" s="397"/>
      <c r="AO108" s="397"/>
      <c r="AP108" s="397"/>
      <c r="AQ108" s="397"/>
      <c r="AR108" s="397"/>
      <c r="AS108" s="397"/>
      <c r="AT108" s="397"/>
      <c r="AU108" s="397"/>
      <c r="AV108" s="397"/>
      <c r="AW108" s="397"/>
      <c r="AX108" s="397"/>
      <c r="AY108" s="397"/>
      <c r="AZ108" s="397"/>
      <c r="BA108" s="553"/>
      <c r="BB108" s="397"/>
      <c r="BC108" s="397"/>
      <c r="BD108" s="397"/>
    </row>
    <row r="109" spans="2:56" ht="15" hidden="1" customHeight="1" x14ac:dyDescent="0.35">
      <c r="B109" s="80"/>
      <c r="C109" s="119"/>
      <c r="D109" s="119"/>
      <c r="E109" s="84"/>
      <c r="F109" s="119"/>
      <c r="G109" s="120"/>
      <c r="H109" s="41"/>
      <c r="I109" s="41"/>
      <c r="J109" s="82"/>
      <c r="K109" s="291">
        <f t="shared" si="15"/>
        <v>0</v>
      </c>
      <c r="L109" s="293">
        <f>IF(I109&lt;INDEX(Lookup!$U$2:$U$10,MATCH($D$46,Lookup!$S$2:$S$10,0)),0,IF(O109="X",0,J109/(DATEDIF(H109,I109,"m")+1)*12))</f>
        <v>0</v>
      </c>
      <c r="M109" s="291">
        <f t="shared" si="16"/>
        <v>0</v>
      </c>
      <c r="N109" s="335"/>
      <c r="O109" s="143"/>
      <c r="P109" s="397"/>
      <c r="Q109" s="555"/>
      <c r="R109" s="576">
        <f t="shared" si="17"/>
        <v>0</v>
      </c>
      <c r="S109" s="576">
        <f t="shared" si="18"/>
        <v>0</v>
      </c>
      <c r="T109" s="576">
        <f t="shared" si="19"/>
        <v>0</v>
      </c>
      <c r="U109" s="576">
        <f t="shared" si="20"/>
        <v>0</v>
      </c>
      <c r="V109" s="553"/>
      <c r="W109" s="553"/>
      <c r="X109" s="553"/>
      <c r="Y109" s="553"/>
      <c r="Z109" s="397"/>
      <c r="AA109" s="397"/>
      <c r="AB109" s="397"/>
      <c r="AC109" s="397"/>
      <c r="AD109" s="397"/>
      <c r="AE109" s="397"/>
      <c r="AF109" s="397"/>
      <c r="AG109" s="397"/>
      <c r="AH109" s="397"/>
      <c r="AI109" s="397"/>
      <c r="AJ109" s="397"/>
      <c r="AK109" s="397"/>
      <c r="AL109" s="397"/>
      <c r="AM109" s="397"/>
      <c r="AN109" s="397"/>
      <c r="AO109" s="397"/>
      <c r="AP109" s="397"/>
      <c r="AQ109" s="397"/>
      <c r="AR109" s="397"/>
      <c r="AS109" s="397"/>
      <c r="AT109" s="397"/>
      <c r="AU109" s="397"/>
      <c r="AV109" s="397"/>
      <c r="AW109" s="397"/>
      <c r="AX109" s="397"/>
      <c r="AY109" s="397"/>
      <c r="AZ109" s="397"/>
      <c r="BA109" s="553"/>
      <c r="BB109" s="397"/>
      <c r="BC109" s="397"/>
      <c r="BD109" s="397"/>
    </row>
    <row r="110" spans="2:56" ht="15" hidden="1" customHeight="1" x14ac:dyDescent="0.35">
      <c r="B110" s="80"/>
      <c r="C110" s="119"/>
      <c r="D110" s="119"/>
      <c r="E110" s="84"/>
      <c r="F110" s="119"/>
      <c r="G110" s="120"/>
      <c r="H110" s="41"/>
      <c r="I110" s="41"/>
      <c r="J110" s="82"/>
      <c r="K110" s="291">
        <f t="shared" si="15"/>
        <v>0</v>
      </c>
      <c r="L110" s="293">
        <f>IF(I110&lt;INDEX(Lookup!$U$2:$U$10,MATCH($D$46,Lookup!$S$2:$S$10,0)),0,IF(O110="X",0,J110/(DATEDIF(H110,I110,"m")+1)*12))</f>
        <v>0</v>
      </c>
      <c r="M110" s="291">
        <f t="shared" si="16"/>
        <v>0</v>
      </c>
      <c r="N110" s="335"/>
      <c r="O110" s="143"/>
      <c r="P110" s="397"/>
      <c r="Q110" s="555"/>
      <c r="R110" s="576">
        <f t="shared" si="17"/>
        <v>0</v>
      </c>
      <c r="S110" s="576">
        <f t="shared" si="18"/>
        <v>0</v>
      </c>
      <c r="T110" s="576">
        <f t="shared" si="19"/>
        <v>0</v>
      </c>
      <c r="U110" s="576">
        <f t="shared" si="20"/>
        <v>0</v>
      </c>
      <c r="V110" s="553"/>
      <c r="W110" s="553"/>
      <c r="X110" s="553"/>
      <c r="Y110" s="553"/>
      <c r="Z110" s="397"/>
      <c r="AA110" s="397"/>
      <c r="AB110" s="397"/>
      <c r="AC110" s="397"/>
      <c r="AD110" s="397"/>
      <c r="AE110" s="397"/>
      <c r="AF110" s="397"/>
      <c r="AG110" s="397"/>
      <c r="AH110" s="397"/>
      <c r="AI110" s="397"/>
      <c r="AJ110" s="397"/>
      <c r="AK110" s="397"/>
      <c r="AL110" s="397"/>
      <c r="AM110" s="397"/>
      <c r="AN110" s="397"/>
      <c r="AO110" s="397"/>
      <c r="AP110" s="397"/>
      <c r="AQ110" s="397"/>
      <c r="AR110" s="397"/>
      <c r="AS110" s="397"/>
      <c r="AT110" s="397"/>
      <c r="AU110" s="397"/>
      <c r="AV110" s="397"/>
      <c r="AW110" s="397"/>
      <c r="AX110" s="397"/>
      <c r="AY110" s="397"/>
      <c r="AZ110" s="397"/>
      <c r="BA110" s="553"/>
      <c r="BB110" s="397"/>
      <c r="BC110" s="397"/>
      <c r="BD110" s="397"/>
    </row>
    <row r="111" spans="2:56" ht="15" hidden="1" customHeight="1" x14ac:dyDescent="0.35">
      <c r="B111" s="80"/>
      <c r="C111" s="119"/>
      <c r="D111" s="119"/>
      <c r="E111" s="84"/>
      <c r="F111" s="119"/>
      <c r="G111" s="120"/>
      <c r="H111" s="41"/>
      <c r="I111" s="41"/>
      <c r="J111" s="82"/>
      <c r="K111" s="291">
        <f t="shared" si="15"/>
        <v>0</v>
      </c>
      <c r="L111" s="293">
        <f>IF(I111&lt;INDEX(Lookup!$U$2:$U$10,MATCH($D$46,Lookup!$S$2:$S$10,0)),0,IF(O111="X",0,J111/(DATEDIF(H111,I111,"m")+1)*12))</f>
        <v>0</v>
      </c>
      <c r="M111" s="291">
        <f t="shared" si="16"/>
        <v>0</v>
      </c>
      <c r="N111" s="335"/>
      <c r="O111" s="143"/>
      <c r="P111" s="397"/>
      <c r="Q111" s="555"/>
      <c r="R111" s="576">
        <f t="shared" si="17"/>
        <v>0</v>
      </c>
      <c r="S111" s="576">
        <f t="shared" si="18"/>
        <v>0</v>
      </c>
      <c r="T111" s="576">
        <f t="shared" si="19"/>
        <v>0</v>
      </c>
      <c r="U111" s="576">
        <f t="shared" si="20"/>
        <v>0</v>
      </c>
      <c r="V111" s="553"/>
      <c r="W111" s="553"/>
      <c r="X111" s="553"/>
      <c r="Y111" s="553"/>
      <c r="Z111" s="397"/>
      <c r="AA111" s="397"/>
      <c r="AB111" s="397"/>
      <c r="AC111" s="397"/>
      <c r="AD111" s="397"/>
      <c r="AE111" s="397"/>
      <c r="AF111" s="397"/>
      <c r="AG111" s="397"/>
      <c r="AH111" s="397"/>
      <c r="AI111" s="397"/>
      <c r="AJ111" s="397"/>
      <c r="AK111" s="397"/>
      <c r="AL111" s="397"/>
      <c r="AM111" s="397"/>
      <c r="AN111" s="397"/>
      <c r="AO111" s="397"/>
      <c r="AP111" s="397"/>
      <c r="AQ111" s="397"/>
      <c r="AR111" s="397"/>
      <c r="AS111" s="397"/>
      <c r="AT111" s="397"/>
      <c r="AU111" s="397"/>
      <c r="AV111" s="397"/>
      <c r="AW111" s="397"/>
      <c r="AX111" s="397"/>
      <c r="AY111" s="397"/>
      <c r="AZ111" s="397"/>
      <c r="BA111" s="553"/>
      <c r="BB111" s="397"/>
      <c r="BC111" s="397"/>
      <c r="BD111" s="397"/>
    </row>
    <row r="112" spans="2:56" ht="15" hidden="1" customHeight="1" x14ac:dyDescent="0.35">
      <c r="B112" s="80"/>
      <c r="C112" s="119"/>
      <c r="D112" s="119"/>
      <c r="E112" s="84"/>
      <c r="F112" s="119"/>
      <c r="G112" s="120"/>
      <c r="H112" s="41"/>
      <c r="I112" s="41"/>
      <c r="J112" s="82"/>
      <c r="K112" s="291">
        <f t="shared" si="15"/>
        <v>0</v>
      </c>
      <c r="L112" s="293">
        <f>IF(I112&lt;INDEX(Lookup!$U$2:$U$10,MATCH($D$46,Lookup!$S$2:$S$10,0)),0,IF(O112="X",0,J112/(DATEDIF(H112,I112,"m")+1)*12))</f>
        <v>0</v>
      </c>
      <c r="M112" s="291">
        <f t="shared" si="16"/>
        <v>0</v>
      </c>
      <c r="N112" s="335"/>
      <c r="O112" s="143"/>
      <c r="P112" s="397"/>
      <c r="Q112" s="555"/>
      <c r="R112" s="576">
        <f t="shared" si="17"/>
        <v>0</v>
      </c>
      <c r="S112" s="576">
        <f t="shared" si="18"/>
        <v>0</v>
      </c>
      <c r="T112" s="576">
        <f t="shared" si="19"/>
        <v>0</v>
      </c>
      <c r="U112" s="576">
        <f t="shared" si="20"/>
        <v>0</v>
      </c>
      <c r="V112" s="553"/>
      <c r="W112" s="553"/>
      <c r="X112" s="553"/>
      <c r="Y112" s="553"/>
      <c r="Z112" s="397"/>
      <c r="AA112" s="397"/>
      <c r="AB112" s="397"/>
      <c r="AC112" s="397"/>
      <c r="AD112" s="397"/>
      <c r="AE112" s="397"/>
      <c r="AF112" s="397"/>
      <c r="AG112" s="397"/>
      <c r="AH112" s="397"/>
      <c r="AI112" s="397"/>
      <c r="AJ112" s="397"/>
      <c r="AK112" s="397"/>
      <c r="AL112" s="397"/>
      <c r="AM112" s="397"/>
      <c r="AN112" s="397"/>
      <c r="AO112" s="397"/>
      <c r="AP112" s="397"/>
      <c r="AQ112" s="397"/>
      <c r="AR112" s="397"/>
      <c r="AS112" s="397"/>
      <c r="AT112" s="397"/>
      <c r="AU112" s="397"/>
      <c r="AV112" s="397"/>
      <c r="AW112" s="397"/>
      <c r="AX112" s="397"/>
      <c r="AY112" s="397"/>
      <c r="AZ112" s="397"/>
      <c r="BA112" s="553"/>
      <c r="BB112" s="397"/>
      <c r="BC112" s="397"/>
      <c r="BD112" s="397"/>
    </row>
    <row r="113" spans="2:56" ht="15" hidden="1" customHeight="1" x14ac:dyDescent="0.35">
      <c r="B113" s="80"/>
      <c r="C113" s="119"/>
      <c r="D113" s="119"/>
      <c r="E113" s="84"/>
      <c r="F113" s="119"/>
      <c r="G113" s="120"/>
      <c r="H113" s="41"/>
      <c r="I113" s="41"/>
      <c r="J113" s="82"/>
      <c r="K113" s="291">
        <f t="shared" si="15"/>
        <v>0</v>
      </c>
      <c r="L113" s="293">
        <f>IF(I113&lt;INDEX(Lookup!$U$2:$U$10,MATCH($D$46,Lookup!$S$2:$S$10,0)),0,IF(O113="X",0,J113/(DATEDIF(H113,I113,"m")+1)*12))</f>
        <v>0</v>
      </c>
      <c r="M113" s="291">
        <f t="shared" si="16"/>
        <v>0</v>
      </c>
      <c r="N113" s="335"/>
      <c r="O113" s="143"/>
      <c r="P113" s="397"/>
      <c r="Q113" s="555"/>
      <c r="R113" s="576">
        <f t="shared" si="17"/>
        <v>0</v>
      </c>
      <c r="S113" s="576">
        <f t="shared" si="18"/>
        <v>0</v>
      </c>
      <c r="T113" s="576">
        <f t="shared" si="19"/>
        <v>0</v>
      </c>
      <c r="U113" s="576">
        <f t="shared" si="20"/>
        <v>0</v>
      </c>
      <c r="V113" s="553"/>
      <c r="W113" s="553"/>
      <c r="X113" s="553"/>
      <c r="Y113" s="553"/>
      <c r="Z113" s="397"/>
      <c r="AA113" s="397"/>
      <c r="AB113" s="397"/>
      <c r="AC113" s="397"/>
      <c r="AD113" s="397"/>
      <c r="AE113" s="397"/>
      <c r="AF113" s="397"/>
      <c r="AG113" s="397"/>
      <c r="AH113" s="397"/>
      <c r="AI113" s="397"/>
      <c r="AJ113" s="397"/>
      <c r="AK113" s="397"/>
      <c r="AL113" s="397"/>
      <c r="AM113" s="397"/>
      <c r="AN113" s="397"/>
      <c r="AO113" s="397"/>
      <c r="AP113" s="397"/>
      <c r="AQ113" s="397"/>
      <c r="AR113" s="397"/>
      <c r="AS113" s="397"/>
      <c r="AT113" s="397"/>
      <c r="AU113" s="397"/>
      <c r="AV113" s="397"/>
      <c r="AW113" s="397"/>
      <c r="AX113" s="397"/>
      <c r="AY113" s="397"/>
      <c r="AZ113" s="397"/>
      <c r="BA113" s="553"/>
      <c r="BB113" s="397"/>
      <c r="BC113" s="397"/>
      <c r="BD113" s="397"/>
    </row>
    <row r="114" spans="2:56" ht="15" hidden="1" customHeight="1" x14ac:dyDescent="0.35">
      <c r="B114" s="80"/>
      <c r="C114" s="119"/>
      <c r="D114" s="119"/>
      <c r="E114" s="84"/>
      <c r="F114" s="119"/>
      <c r="G114" s="120"/>
      <c r="H114" s="41"/>
      <c r="I114" s="41"/>
      <c r="J114" s="82"/>
      <c r="K114" s="291">
        <f t="shared" ref="K114:K177" si="25">J114*$K$8</f>
        <v>0</v>
      </c>
      <c r="L114" s="293">
        <f>IF(I114&lt;INDEX(Lookup!$U$2:$U$10,MATCH($D$46,Lookup!$S$2:$S$10,0)),0,IF(O114="X",0,J114/(DATEDIF(H114,I114,"m")+1)*12))</f>
        <v>0</v>
      </c>
      <c r="M114" s="291">
        <f t="shared" ref="M114:M177" si="26">L114*$K$8</f>
        <v>0</v>
      </c>
      <c r="N114" s="335"/>
      <c r="O114" s="143"/>
      <c r="P114" s="397"/>
      <c r="Q114" s="555"/>
      <c r="R114" s="576">
        <f t="shared" si="17"/>
        <v>0</v>
      </c>
      <c r="S114" s="576">
        <f t="shared" si="18"/>
        <v>0</v>
      </c>
      <c r="T114" s="576">
        <f t="shared" si="19"/>
        <v>0</v>
      </c>
      <c r="U114" s="576">
        <f t="shared" si="20"/>
        <v>0</v>
      </c>
      <c r="V114" s="553"/>
      <c r="W114" s="553"/>
      <c r="X114" s="553"/>
      <c r="Y114" s="553"/>
      <c r="Z114" s="397"/>
      <c r="AA114" s="397"/>
      <c r="AB114" s="397"/>
      <c r="AC114" s="397"/>
      <c r="AD114" s="397"/>
      <c r="AE114" s="397"/>
      <c r="AF114" s="397"/>
      <c r="AG114" s="397"/>
      <c r="AH114" s="397"/>
      <c r="AI114" s="397"/>
      <c r="AJ114" s="397"/>
      <c r="AK114" s="397"/>
      <c r="AL114" s="397"/>
      <c r="AM114" s="397"/>
      <c r="AN114" s="397"/>
      <c r="AO114" s="397"/>
      <c r="AP114" s="397"/>
      <c r="AQ114" s="397"/>
      <c r="AR114" s="397"/>
      <c r="AS114" s="397"/>
      <c r="AT114" s="397"/>
      <c r="AU114" s="397"/>
      <c r="AV114" s="397"/>
      <c r="AW114" s="397"/>
      <c r="AX114" s="397"/>
      <c r="AY114" s="397"/>
      <c r="AZ114" s="397"/>
      <c r="BA114" s="553"/>
      <c r="BB114" s="397"/>
      <c r="BC114" s="397"/>
      <c r="BD114" s="397"/>
    </row>
    <row r="115" spans="2:56" ht="15" hidden="1" customHeight="1" x14ac:dyDescent="0.35">
      <c r="B115" s="80"/>
      <c r="C115" s="119"/>
      <c r="D115" s="119"/>
      <c r="E115" s="84"/>
      <c r="F115" s="119"/>
      <c r="G115" s="120"/>
      <c r="H115" s="41"/>
      <c r="I115" s="41"/>
      <c r="J115" s="82"/>
      <c r="K115" s="291">
        <f t="shared" si="25"/>
        <v>0</v>
      </c>
      <c r="L115" s="293">
        <f>IF(I115&lt;INDEX(Lookup!$U$2:$U$10,MATCH($D$46,Lookup!$S$2:$S$10,0)),0,IF(O115="X",0,J115/(DATEDIF(H115,I115,"m")+1)*12))</f>
        <v>0</v>
      </c>
      <c r="M115" s="291">
        <f t="shared" si="26"/>
        <v>0</v>
      </c>
      <c r="N115" s="335"/>
      <c r="O115" s="143"/>
      <c r="P115" s="397"/>
      <c r="Q115" s="555"/>
      <c r="R115" s="576">
        <f t="shared" ref="R115:R178" si="27">K114*$I$32</f>
        <v>0</v>
      </c>
      <c r="S115" s="576">
        <f t="shared" ref="S115:S178" si="28">M114*$I$42</f>
        <v>0</v>
      </c>
      <c r="T115" s="576">
        <f t="shared" ref="T115:T178" si="29">R115-K114</f>
        <v>0</v>
      </c>
      <c r="U115" s="576">
        <f t="shared" ref="U115:U178" si="30">S115-M114</f>
        <v>0</v>
      </c>
      <c r="V115" s="553"/>
      <c r="W115" s="553"/>
      <c r="X115" s="553"/>
      <c r="Y115" s="553"/>
      <c r="Z115" s="397"/>
      <c r="AA115" s="397"/>
      <c r="AB115" s="397"/>
      <c r="AC115" s="397"/>
      <c r="AD115" s="397"/>
      <c r="AE115" s="397"/>
      <c r="AF115" s="397"/>
      <c r="AG115" s="397"/>
      <c r="AH115" s="397"/>
      <c r="AI115" s="397"/>
      <c r="AJ115" s="397"/>
      <c r="AK115" s="397"/>
      <c r="AL115" s="397"/>
      <c r="AM115" s="397"/>
      <c r="AN115" s="397"/>
      <c r="AO115" s="397"/>
      <c r="AP115" s="397"/>
      <c r="AQ115" s="397"/>
      <c r="AR115" s="397"/>
      <c r="AS115" s="397"/>
      <c r="AT115" s="397"/>
      <c r="AU115" s="397"/>
      <c r="AV115" s="397"/>
      <c r="AW115" s="397"/>
      <c r="AX115" s="397"/>
      <c r="AY115" s="397"/>
      <c r="AZ115" s="397"/>
      <c r="BA115" s="553"/>
      <c r="BB115" s="397"/>
      <c r="BC115" s="397"/>
      <c r="BD115" s="397"/>
    </row>
    <row r="116" spans="2:56" ht="15" hidden="1" customHeight="1" x14ac:dyDescent="0.35">
      <c r="B116" s="80"/>
      <c r="C116" s="119"/>
      <c r="D116" s="119"/>
      <c r="E116" s="84"/>
      <c r="F116" s="119"/>
      <c r="G116" s="120"/>
      <c r="H116" s="41"/>
      <c r="I116" s="41"/>
      <c r="J116" s="82"/>
      <c r="K116" s="291">
        <f t="shared" si="25"/>
        <v>0</v>
      </c>
      <c r="L116" s="293">
        <f>IF(I116&lt;INDEX(Lookup!$U$2:$U$10,MATCH($D$46,Lookup!$S$2:$S$10,0)),0,IF(O116="X",0,J116/(DATEDIF(H116,I116,"m")+1)*12))</f>
        <v>0</v>
      </c>
      <c r="M116" s="291">
        <f t="shared" si="26"/>
        <v>0</v>
      </c>
      <c r="N116" s="335"/>
      <c r="O116" s="143"/>
      <c r="P116" s="397"/>
      <c r="Q116" s="555"/>
      <c r="R116" s="576">
        <f t="shared" si="27"/>
        <v>0</v>
      </c>
      <c r="S116" s="576">
        <f t="shared" si="28"/>
        <v>0</v>
      </c>
      <c r="T116" s="576">
        <f t="shared" si="29"/>
        <v>0</v>
      </c>
      <c r="U116" s="576">
        <f t="shared" si="30"/>
        <v>0</v>
      </c>
      <c r="V116" s="553"/>
      <c r="W116" s="553"/>
      <c r="X116" s="553"/>
      <c r="Y116" s="553"/>
      <c r="Z116" s="397"/>
      <c r="AA116" s="397"/>
      <c r="AB116" s="397"/>
      <c r="AC116" s="397"/>
      <c r="AD116" s="397"/>
      <c r="AE116" s="397"/>
      <c r="AF116" s="397"/>
      <c r="AG116" s="397"/>
      <c r="AH116" s="397"/>
      <c r="AI116" s="397"/>
      <c r="AJ116" s="397"/>
      <c r="AK116" s="397"/>
      <c r="AL116" s="397"/>
      <c r="AM116" s="397"/>
      <c r="AN116" s="397"/>
      <c r="AO116" s="397"/>
      <c r="AP116" s="397"/>
      <c r="AQ116" s="397"/>
      <c r="AR116" s="397"/>
      <c r="AS116" s="397"/>
      <c r="AT116" s="397"/>
      <c r="AU116" s="397"/>
      <c r="AV116" s="397"/>
      <c r="AW116" s="397"/>
      <c r="AX116" s="397"/>
      <c r="AY116" s="397"/>
      <c r="AZ116" s="397"/>
      <c r="BA116" s="553"/>
      <c r="BB116" s="397"/>
      <c r="BC116" s="397"/>
      <c r="BD116" s="397"/>
    </row>
    <row r="117" spans="2:56" ht="15" hidden="1" customHeight="1" x14ac:dyDescent="0.35">
      <c r="B117" s="80"/>
      <c r="C117" s="119"/>
      <c r="D117" s="119"/>
      <c r="E117" s="84"/>
      <c r="F117" s="119"/>
      <c r="G117" s="120"/>
      <c r="H117" s="41"/>
      <c r="I117" s="41"/>
      <c r="J117" s="82"/>
      <c r="K117" s="291">
        <f t="shared" si="25"/>
        <v>0</v>
      </c>
      <c r="L117" s="293">
        <f>IF(I117&lt;INDEX(Lookup!$U$2:$U$10,MATCH($D$46,Lookup!$S$2:$S$10,0)),0,IF(O117="X",0,J117/(DATEDIF(H117,I117,"m")+1)*12))</f>
        <v>0</v>
      </c>
      <c r="M117" s="291">
        <f t="shared" si="26"/>
        <v>0</v>
      </c>
      <c r="N117" s="335"/>
      <c r="O117" s="143"/>
      <c r="P117" s="397"/>
      <c r="Q117" s="555"/>
      <c r="R117" s="576">
        <f t="shared" si="27"/>
        <v>0</v>
      </c>
      <c r="S117" s="576">
        <f t="shared" si="28"/>
        <v>0</v>
      </c>
      <c r="T117" s="576">
        <f t="shared" si="29"/>
        <v>0</v>
      </c>
      <c r="U117" s="576">
        <f t="shared" si="30"/>
        <v>0</v>
      </c>
      <c r="V117" s="553"/>
      <c r="W117" s="553"/>
      <c r="X117" s="553"/>
      <c r="Y117" s="553"/>
      <c r="Z117" s="397"/>
      <c r="AA117" s="397"/>
      <c r="AB117" s="397"/>
      <c r="AC117" s="397"/>
      <c r="AD117" s="397"/>
      <c r="AE117" s="397"/>
      <c r="AF117" s="397"/>
      <c r="AG117" s="397"/>
      <c r="AH117" s="397"/>
      <c r="AI117" s="397"/>
      <c r="AJ117" s="397"/>
      <c r="AK117" s="397"/>
      <c r="AL117" s="397"/>
      <c r="AM117" s="397"/>
      <c r="AN117" s="397"/>
      <c r="AO117" s="397"/>
      <c r="AP117" s="397"/>
      <c r="AQ117" s="397"/>
      <c r="AR117" s="397"/>
      <c r="AS117" s="397"/>
      <c r="AT117" s="397"/>
      <c r="AU117" s="397"/>
      <c r="AV117" s="397"/>
      <c r="AW117" s="397"/>
      <c r="AX117" s="397"/>
      <c r="AY117" s="397"/>
      <c r="AZ117" s="397"/>
      <c r="BA117" s="553"/>
      <c r="BB117" s="397"/>
      <c r="BC117" s="397"/>
      <c r="BD117" s="397"/>
    </row>
    <row r="118" spans="2:56" ht="15" hidden="1" customHeight="1" x14ac:dyDescent="0.35">
      <c r="B118" s="80"/>
      <c r="C118" s="119"/>
      <c r="D118" s="119"/>
      <c r="E118" s="84"/>
      <c r="F118" s="119"/>
      <c r="G118" s="120"/>
      <c r="H118" s="41"/>
      <c r="I118" s="41"/>
      <c r="J118" s="82"/>
      <c r="K118" s="291">
        <f t="shared" si="25"/>
        <v>0</v>
      </c>
      <c r="L118" s="293">
        <f>IF(I118&lt;INDEX(Lookup!$U$2:$U$10,MATCH($D$46,Lookup!$S$2:$S$10,0)),0,IF(O118="X",0,J118/(DATEDIF(H118,I118,"m")+1)*12))</f>
        <v>0</v>
      </c>
      <c r="M118" s="291">
        <f t="shared" si="26"/>
        <v>0</v>
      </c>
      <c r="N118" s="335"/>
      <c r="O118" s="143"/>
      <c r="P118" s="397"/>
      <c r="Q118" s="555"/>
      <c r="R118" s="576">
        <f t="shared" si="27"/>
        <v>0</v>
      </c>
      <c r="S118" s="576">
        <f t="shared" si="28"/>
        <v>0</v>
      </c>
      <c r="T118" s="576">
        <f t="shared" si="29"/>
        <v>0</v>
      </c>
      <c r="U118" s="576">
        <f t="shared" si="30"/>
        <v>0</v>
      </c>
      <c r="V118" s="553"/>
      <c r="W118" s="553"/>
      <c r="X118" s="553"/>
      <c r="Y118" s="553"/>
      <c r="Z118" s="397"/>
      <c r="AA118" s="397"/>
      <c r="AB118" s="397"/>
      <c r="AC118" s="397"/>
      <c r="AD118" s="397"/>
      <c r="AE118" s="397"/>
      <c r="AF118" s="397"/>
      <c r="AG118" s="397"/>
      <c r="AH118" s="397"/>
      <c r="AI118" s="397"/>
      <c r="AJ118" s="397"/>
      <c r="AK118" s="397"/>
      <c r="AL118" s="397"/>
      <c r="AM118" s="397"/>
      <c r="AN118" s="397"/>
      <c r="AO118" s="397"/>
      <c r="AP118" s="397"/>
      <c r="AQ118" s="397"/>
      <c r="AR118" s="397"/>
      <c r="AS118" s="397"/>
      <c r="AT118" s="397"/>
      <c r="AU118" s="397"/>
      <c r="AV118" s="397"/>
      <c r="AW118" s="397"/>
      <c r="AX118" s="397"/>
      <c r="AY118" s="397"/>
      <c r="AZ118" s="397"/>
      <c r="BA118" s="553"/>
      <c r="BB118" s="397"/>
      <c r="BC118" s="397"/>
      <c r="BD118" s="397"/>
    </row>
    <row r="119" spans="2:56" ht="15" hidden="1" customHeight="1" x14ac:dyDescent="0.35">
      <c r="B119" s="80"/>
      <c r="C119" s="119"/>
      <c r="D119" s="119"/>
      <c r="E119" s="84"/>
      <c r="F119" s="119"/>
      <c r="G119" s="120"/>
      <c r="H119" s="41"/>
      <c r="I119" s="41"/>
      <c r="J119" s="82"/>
      <c r="K119" s="291">
        <f t="shared" si="25"/>
        <v>0</v>
      </c>
      <c r="L119" s="293">
        <f>IF(I119&lt;INDEX(Lookup!$U$2:$U$10,MATCH($D$46,Lookup!$S$2:$S$10,0)),0,IF(O119="X",0,J119/(DATEDIF(H119,I119,"m")+1)*12))</f>
        <v>0</v>
      </c>
      <c r="M119" s="291">
        <f t="shared" si="26"/>
        <v>0</v>
      </c>
      <c r="N119" s="335"/>
      <c r="O119" s="143"/>
      <c r="P119" s="397"/>
      <c r="Q119" s="555"/>
      <c r="R119" s="576">
        <f t="shared" si="27"/>
        <v>0</v>
      </c>
      <c r="S119" s="576">
        <f t="shared" si="28"/>
        <v>0</v>
      </c>
      <c r="T119" s="576">
        <f t="shared" si="29"/>
        <v>0</v>
      </c>
      <c r="U119" s="576">
        <f t="shared" si="30"/>
        <v>0</v>
      </c>
      <c r="V119" s="553"/>
      <c r="W119" s="553"/>
      <c r="X119" s="553"/>
      <c r="Y119" s="553"/>
      <c r="Z119" s="397"/>
      <c r="AA119" s="397"/>
      <c r="AB119" s="397"/>
      <c r="AC119" s="397"/>
      <c r="AD119" s="397"/>
      <c r="AE119" s="397"/>
      <c r="AF119" s="397"/>
      <c r="AG119" s="397"/>
      <c r="AH119" s="397"/>
      <c r="AI119" s="397"/>
      <c r="AJ119" s="397"/>
      <c r="AK119" s="397"/>
      <c r="AL119" s="397"/>
      <c r="AM119" s="397"/>
      <c r="AN119" s="397"/>
      <c r="AO119" s="397"/>
      <c r="AP119" s="397"/>
      <c r="AQ119" s="397"/>
      <c r="AR119" s="397"/>
      <c r="AS119" s="397"/>
      <c r="AT119" s="397"/>
      <c r="AU119" s="397"/>
      <c r="AV119" s="397"/>
      <c r="AW119" s="397"/>
      <c r="AX119" s="397"/>
      <c r="AY119" s="397"/>
      <c r="AZ119" s="397"/>
      <c r="BA119" s="553"/>
      <c r="BB119" s="397"/>
      <c r="BC119" s="397"/>
      <c r="BD119" s="397"/>
    </row>
    <row r="120" spans="2:56" ht="15" hidden="1" customHeight="1" x14ac:dyDescent="0.35">
      <c r="B120" s="80"/>
      <c r="C120" s="119"/>
      <c r="D120" s="119"/>
      <c r="E120" s="84"/>
      <c r="F120" s="119"/>
      <c r="G120" s="120"/>
      <c r="H120" s="41"/>
      <c r="I120" s="41"/>
      <c r="J120" s="82"/>
      <c r="K120" s="291">
        <f t="shared" si="25"/>
        <v>0</v>
      </c>
      <c r="L120" s="293">
        <f>IF(I120&lt;INDEX(Lookup!$U$2:$U$10,MATCH($D$46,Lookup!$S$2:$S$10,0)),0,IF(O120="X",0,J120/(DATEDIF(H120,I120,"m")+1)*12))</f>
        <v>0</v>
      </c>
      <c r="M120" s="291">
        <f t="shared" si="26"/>
        <v>0</v>
      </c>
      <c r="N120" s="335"/>
      <c r="O120" s="143"/>
      <c r="P120" s="397"/>
      <c r="Q120" s="555"/>
      <c r="R120" s="576">
        <f t="shared" si="27"/>
        <v>0</v>
      </c>
      <c r="S120" s="576">
        <f t="shared" si="28"/>
        <v>0</v>
      </c>
      <c r="T120" s="576">
        <f t="shared" si="29"/>
        <v>0</v>
      </c>
      <c r="U120" s="576">
        <f t="shared" si="30"/>
        <v>0</v>
      </c>
      <c r="V120" s="553"/>
      <c r="W120" s="553"/>
      <c r="X120" s="553"/>
      <c r="Y120" s="553"/>
      <c r="Z120" s="397"/>
      <c r="AA120" s="397"/>
      <c r="AB120" s="397"/>
      <c r="AC120" s="397"/>
      <c r="AD120" s="397"/>
      <c r="AE120" s="397"/>
      <c r="AF120" s="397"/>
      <c r="AG120" s="397"/>
      <c r="AH120" s="397"/>
      <c r="AI120" s="397"/>
      <c r="AJ120" s="397"/>
      <c r="AK120" s="397"/>
      <c r="AL120" s="397"/>
      <c r="AM120" s="397"/>
      <c r="AN120" s="397"/>
      <c r="AO120" s="397"/>
      <c r="AP120" s="397"/>
      <c r="AQ120" s="397"/>
      <c r="AR120" s="397"/>
      <c r="AS120" s="397"/>
      <c r="AT120" s="397"/>
      <c r="AU120" s="397"/>
      <c r="AV120" s="397"/>
      <c r="AW120" s="397"/>
      <c r="AX120" s="397"/>
      <c r="AY120" s="397"/>
      <c r="AZ120" s="397"/>
      <c r="BA120" s="553"/>
      <c r="BB120" s="397"/>
      <c r="BC120" s="397"/>
      <c r="BD120" s="397"/>
    </row>
    <row r="121" spans="2:56" ht="15" hidden="1" customHeight="1" x14ac:dyDescent="0.35">
      <c r="B121" s="80"/>
      <c r="C121" s="119"/>
      <c r="D121" s="119"/>
      <c r="E121" s="84"/>
      <c r="F121" s="119"/>
      <c r="G121" s="120"/>
      <c r="H121" s="41"/>
      <c r="I121" s="41"/>
      <c r="J121" s="82"/>
      <c r="K121" s="291">
        <f t="shared" si="25"/>
        <v>0</v>
      </c>
      <c r="L121" s="293">
        <f>IF(I121&lt;INDEX(Lookup!$U$2:$U$10,MATCH($D$46,Lookup!$S$2:$S$10,0)),0,IF(O121="X",0,J121/(DATEDIF(H121,I121,"m")+1)*12))</f>
        <v>0</v>
      </c>
      <c r="M121" s="291">
        <f t="shared" si="26"/>
        <v>0</v>
      </c>
      <c r="N121" s="335"/>
      <c r="O121" s="143"/>
      <c r="P121" s="397"/>
      <c r="Q121" s="555"/>
      <c r="R121" s="576">
        <f t="shared" si="27"/>
        <v>0</v>
      </c>
      <c r="S121" s="576">
        <f t="shared" si="28"/>
        <v>0</v>
      </c>
      <c r="T121" s="576">
        <f t="shared" si="29"/>
        <v>0</v>
      </c>
      <c r="U121" s="576">
        <f t="shared" si="30"/>
        <v>0</v>
      </c>
      <c r="V121" s="553"/>
      <c r="W121" s="553"/>
      <c r="X121" s="553"/>
      <c r="Y121" s="553"/>
      <c r="Z121" s="397"/>
      <c r="AA121" s="397"/>
      <c r="AB121" s="397"/>
      <c r="AC121" s="397"/>
      <c r="AD121" s="397"/>
      <c r="AE121" s="397"/>
      <c r="AF121" s="397"/>
      <c r="AG121" s="397"/>
      <c r="AH121" s="397"/>
      <c r="AI121" s="397"/>
      <c r="AJ121" s="397"/>
      <c r="AK121" s="397"/>
      <c r="AL121" s="397"/>
      <c r="AM121" s="397"/>
      <c r="AN121" s="397"/>
      <c r="AO121" s="397"/>
      <c r="AP121" s="397"/>
      <c r="AQ121" s="397"/>
      <c r="AR121" s="397"/>
      <c r="AS121" s="397"/>
      <c r="AT121" s="397"/>
      <c r="AU121" s="397"/>
      <c r="AV121" s="397"/>
      <c r="AW121" s="397"/>
      <c r="AX121" s="397"/>
      <c r="AY121" s="397"/>
      <c r="AZ121" s="397"/>
      <c r="BA121" s="553"/>
      <c r="BB121" s="397"/>
      <c r="BC121" s="397"/>
      <c r="BD121" s="397"/>
    </row>
    <row r="122" spans="2:56" ht="15" hidden="1" customHeight="1" x14ac:dyDescent="0.35">
      <c r="B122" s="80"/>
      <c r="C122" s="119"/>
      <c r="D122" s="119"/>
      <c r="E122" s="84"/>
      <c r="F122" s="119"/>
      <c r="G122" s="120"/>
      <c r="H122" s="41"/>
      <c r="I122" s="41"/>
      <c r="J122" s="82"/>
      <c r="K122" s="291">
        <f t="shared" si="25"/>
        <v>0</v>
      </c>
      <c r="L122" s="293">
        <f>IF(I122&lt;INDEX(Lookup!$U$2:$U$10,MATCH($D$46,Lookup!$S$2:$S$10,0)),0,IF(O122="X",0,J122/(DATEDIF(H122,I122,"m")+1)*12))</f>
        <v>0</v>
      </c>
      <c r="M122" s="291">
        <f t="shared" si="26"/>
        <v>0</v>
      </c>
      <c r="N122" s="335"/>
      <c r="O122" s="143"/>
      <c r="P122" s="397"/>
      <c r="Q122" s="555"/>
      <c r="R122" s="576">
        <f t="shared" si="27"/>
        <v>0</v>
      </c>
      <c r="S122" s="576">
        <f t="shared" si="28"/>
        <v>0</v>
      </c>
      <c r="T122" s="576">
        <f t="shared" si="29"/>
        <v>0</v>
      </c>
      <c r="U122" s="576">
        <f t="shared" si="30"/>
        <v>0</v>
      </c>
      <c r="V122" s="553"/>
      <c r="W122" s="553"/>
      <c r="X122" s="553"/>
      <c r="Y122" s="553"/>
      <c r="Z122" s="397"/>
      <c r="AA122" s="397"/>
      <c r="AB122" s="397"/>
      <c r="AC122" s="397"/>
      <c r="AD122" s="397"/>
      <c r="AE122" s="397"/>
      <c r="AF122" s="397"/>
      <c r="AG122" s="397"/>
      <c r="AH122" s="397"/>
      <c r="AI122" s="397"/>
      <c r="AJ122" s="397"/>
      <c r="AK122" s="397"/>
      <c r="AL122" s="397"/>
      <c r="AM122" s="397"/>
      <c r="AN122" s="397"/>
      <c r="AO122" s="397"/>
      <c r="AP122" s="397"/>
      <c r="AQ122" s="397"/>
      <c r="AR122" s="397"/>
      <c r="AS122" s="397"/>
      <c r="AT122" s="397"/>
      <c r="AU122" s="397"/>
      <c r="AV122" s="397"/>
      <c r="AW122" s="397"/>
      <c r="AX122" s="397"/>
      <c r="AY122" s="397"/>
      <c r="AZ122" s="397"/>
      <c r="BA122" s="553"/>
      <c r="BB122" s="397"/>
      <c r="BC122" s="397"/>
      <c r="BD122" s="397"/>
    </row>
    <row r="123" spans="2:56" ht="15" hidden="1" customHeight="1" x14ac:dyDescent="0.35">
      <c r="B123" s="80"/>
      <c r="C123" s="119"/>
      <c r="D123" s="119"/>
      <c r="E123" s="84"/>
      <c r="F123" s="119"/>
      <c r="G123" s="120"/>
      <c r="H123" s="41"/>
      <c r="I123" s="41"/>
      <c r="J123" s="82"/>
      <c r="K123" s="291">
        <f t="shared" si="25"/>
        <v>0</v>
      </c>
      <c r="L123" s="293">
        <f>IF(I123&lt;INDEX(Lookup!$U$2:$U$10,MATCH($D$46,Lookup!$S$2:$S$10,0)),0,IF(O123="X",0,J123/(DATEDIF(H123,I123,"m")+1)*12))</f>
        <v>0</v>
      </c>
      <c r="M123" s="291">
        <f t="shared" si="26"/>
        <v>0</v>
      </c>
      <c r="N123" s="335"/>
      <c r="O123" s="143"/>
      <c r="P123" s="397"/>
      <c r="Q123" s="555"/>
      <c r="R123" s="576">
        <f t="shared" si="27"/>
        <v>0</v>
      </c>
      <c r="S123" s="576">
        <f t="shared" si="28"/>
        <v>0</v>
      </c>
      <c r="T123" s="576">
        <f t="shared" si="29"/>
        <v>0</v>
      </c>
      <c r="U123" s="576">
        <f t="shared" si="30"/>
        <v>0</v>
      </c>
      <c r="V123" s="553"/>
      <c r="W123" s="553"/>
      <c r="X123" s="553"/>
      <c r="Y123" s="553"/>
      <c r="Z123" s="397"/>
      <c r="AA123" s="397"/>
      <c r="AB123" s="397"/>
      <c r="AC123" s="397"/>
      <c r="AD123" s="397"/>
      <c r="AE123" s="397"/>
      <c r="AF123" s="397"/>
      <c r="AG123" s="397"/>
      <c r="AH123" s="397"/>
      <c r="AI123" s="397"/>
      <c r="AJ123" s="397"/>
      <c r="AK123" s="397"/>
      <c r="AL123" s="397"/>
      <c r="AM123" s="397"/>
      <c r="AN123" s="397"/>
      <c r="AO123" s="397"/>
      <c r="AP123" s="397"/>
      <c r="AQ123" s="397"/>
      <c r="AR123" s="397"/>
      <c r="AS123" s="397"/>
      <c r="AT123" s="397"/>
      <c r="AU123" s="397"/>
      <c r="AV123" s="397"/>
      <c r="AW123" s="397"/>
      <c r="AX123" s="397"/>
      <c r="AY123" s="397"/>
      <c r="AZ123" s="397"/>
      <c r="BA123" s="553"/>
      <c r="BB123" s="397"/>
      <c r="BC123" s="397"/>
      <c r="BD123" s="397"/>
    </row>
    <row r="124" spans="2:56" ht="15" hidden="1" customHeight="1" x14ac:dyDescent="0.35">
      <c r="B124" s="80"/>
      <c r="C124" s="119"/>
      <c r="D124" s="119"/>
      <c r="E124" s="84"/>
      <c r="F124" s="119"/>
      <c r="G124" s="120"/>
      <c r="H124" s="41"/>
      <c r="I124" s="41"/>
      <c r="J124" s="82"/>
      <c r="K124" s="291">
        <f t="shared" si="25"/>
        <v>0</v>
      </c>
      <c r="L124" s="293">
        <f>IF(I124&lt;INDEX(Lookup!$U$2:$U$10,MATCH($D$46,Lookup!$S$2:$S$10,0)),0,IF(O124="X",0,J124/(DATEDIF(H124,I124,"m")+1)*12))</f>
        <v>0</v>
      </c>
      <c r="M124" s="291">
        <f t="shared" si="26"/>
        <v>0</v>
      </c>
      <c r="N124" s="335"/>
      <c r="O124" s="143"/>
      <c r="P124" s="397"/>
      <c r="Q124" s="555"/>
      <c r="R124" s="576">
        <f t="shared" si="27"/>
        <v>0</v>
      </c>
      <c r="S124" s="576">
        <f t="shared" si="28"/>
        <v>0</v>
      </c>
      <c r="T124" s="576">
        <f t="shared" si="29"/>
        <v>0</v>
      </c>
      <c r="U124" s="576">
        <f t="shared" si="30"/>
        <v>0</v>
      </c>
      <c r="V124" s="553"/>
      <c r="W124" s="553"/>
      <c r="X124" s="553"/>
      <c r="Y124" s="553"/>
      <c r="Z124" s="397"/>
      <c r="AA124" s="397"/>
      <c r="AB124" s="397"/>
      <c r="AC124" s="397"/>
      <c r="AD124" s="397"/>
      <c r="AE124" s="397"/>
      <c r="AF124" s="397"/>
      <c r="AG124" s="397"/>
      <c r="AH124" s="397"/>
      <c r="AI124" s="397"/>
      <c r="AJ124" s="397"/>
      <c r="AK124" s="397"/>
      <c r="AL124" s="397"/>
      <c r="AM124" s="397"/>
      <c r="AN124" s="397"/>
      <c r="AO124" s="397"/>
      <c r="AP124" s="397"/>
      <c r="AQ124" s="397"/>
      <c r="AR124" s="397"/>
      <c r="AS124" s="397"/>
      <c r="AT124" s="397"/>
      <c r="AU124" s="397"/>
      <c r="AV124" s="397"/>
      <c r="AW124" s="397"/>
      <c r="AX124" s="397"/>
      <c r="AY124" s="397"/>
      <c r="AZ124" s="397"/>
      <c r="BA124" s="553"/>
      <c r="BB124" s="397"/>
      <c r="BC124" s="397"/>
      <c r="BD124" s="397"/>
    </row>
    <row r="125" spans="2:56" ht="15" hidden="1" customHeight="1" x14ac:dyDescent="0.35">
      <c r="B125" s="80"/>
      <c r="C125" s="119"/>
      <c r="D125" s="119"/>
      <c r="E125" s="84"/>
      <c r="F125" s="119"/>
      <c r="G125" s="120"/>
      <c r="H125" s="41"/>
      <c r="I125" s="41"/>
      <c r="J125" s="82"/>
      <c r="K125" s="291">
        <f t="shared" si="25"/>
        <v>0</v>
      </c>
      <c r="L125" s="293">
        <f>IF(I125&lt;INDEX(Lookup!$U$2:$U$10,MATCH($D$46,Lookup!$S$2:$S$10,0)),0,IF(O125="X",0,J125/(DATEDIF(H125,I125,"m")+1)*12))</f>
        <v>0</v>
      </c>
      <c r="M125" s="291">
        <f t="shared" si="26"/>
        <v>0</v>
      </c>
      <c r="N125" s="335"/>
      <c r="O125" s="143"/>
      <c r="P125" s="397"/>
      <c r="Q125" s="555"/>
      <c r="R125" s="576">
        <f t="shared" si="27"/>
        <v>0</v>
      </c>
      <c r="S125" s="576">
        <f t="shared" si="28"/>
        <v>0</v>
      </c>
      <c r="T125" s="576">
        <f t="shared" si="29"/>
        <v>0</v>
      </c>
      <c r="U125" s="576">
        <f t="shared" si="30"/>
        <v>0</v>
      </c>
      <c r="V125" s="553"/>
      <c r="W125" s="553"/>
      <c r="X125" s="553"/>
      <c r="Y125" s="553"/>
      <c r="Z125" s="397"/>
      <c r="AA125" s="397"/>
      <c r="AB125" s="397"/>
      <c r="AC125" s="397"/>
      <c r="AD125" s="397"/>
      <c r="AE125" s="397"/>
      <c r="AF125" s="397"/>
      <c r="AG125" s="397"/>
      <c r="AH125" s="397"/>
      <c r="AI125" s="397"/>
      <c r="AJ125" s="397"/>
      <c r="AK125" s="397"/>
      <c r="AL125" s="397"/>
      <c r="AM125" s="397"/>
      <c r="AN125" s="397"/>
      <c r="AO125" s="397"/>
      <c r="AP125" s="397"/>
      <c r="AQ125" s="397"/>
      <c r="AR125" s="397"/>
      <c r="AS125" s="397"/>
      <c r="AT125" s="397"/>
      <c r="AU125" s="397"/>
      <c r="AV125" s="397"/>
      <c r="AW125" s="397"/>
      <c r="AX125" s="397"/>
      <c r="AY125" s="397"/>
      <c r="AZ125" s="397"/>
      <c r="BA125" s="553"/>
      <c r="BB125" s="397"/>
      <c r="BC125" s="397"/>
      <c r="BD125" s="397"/>
    </row>
    <row r="126" spans="2:56" ht="15" hidden="1" customHeight="1" x14ac:dyDescent="0.35">
      <c r="B126" s="80"/>
      <c r="C126" s="119"/>
      <c r="D126" s="119"/>
      <c r="E126" s="84"/>
      <c r="F126" s="119"/>
      <c r="G126" s="120"/>
      <c r="H126" s="41"/>
      <c r="I126" s="41"/>
      <c r="J126" s="82"/>
      <c r="K126" s="291">
        <f t="shared" si="25"/>
        <v>0</v>
      </c>
      <c r="L126" s="293">
        <f>IF(I126&lt;INDEX(Lookup!$U$2:$U$10,MATCH($D$46,Lookup!$S$2:$S$10,0)),0,IF(O126="X",0,J126/(DATEDIF(H126,I126,"m")+1)*12))</f>
        <v>0</v>
      </c>
      <c r="M126" s="291">
        <f t="shared" si="26"/>
        <v>0</v>
      </c>
      <c r="N126" s="335"/>
      <c r="O126" s="143"/>
      <c r="P126" s="397"/>
      <c r="Q126" s="555"/>
      <c r="R126" s="576">
        <f t="shared" si="27"/>
        <v>0</v>
      </c>
      <c r="S126" s="576">
        <f t="shared" si="28"/>
        <v>0</v>
      </c>
      <c r="T126" s="576">
        <f t="shared" si="29"/>
        <v>0</v>
      </c>
      <c r="U126" s="576">
        <f t="shared" si="30"/>
        <v>0</v>
      </c>
      <c r="V126" s="553"/>
      <c r="W126" s="553"/>
      <c r="X126" s="553"/>
      <c r="Y126" s="553"/>
      <c r="Z126" s="397"/>
      <c r="AA126" s="397"/>
      <c r="AB126" s="397"/>
      <c r="AC126" s="397"/>
      <c r="AD126" s="397"/>
      <c r="AE126" s="397"/>
      <c r="AF126" s="397"/>
      <c r="AG126" s="397"/>
      <c r="AH126" s="397"/>
      <c r="AI126" s="397"/>
      <c r="AJ126" s="397"/>
      <c r="AK126" s="397"/>
      <c r="AL126" s="397"/>
      <c r="AM126" s="397"/>
      <c r="AN126" s="397"/>
      <c r="AO126" s="397"/>
      <c r="AP126" s="397"/>
      <c r="AQ126" s="397"/>
      <c r="AR126" s="397"/>
      <c r="AS126" s="397"/>
      <c r="AT126" s="397"/>
      <c r="AU126" s="397"/>
      <c r="AV126" s="397"/>
      <c r="AW126" s="397"/>
      <c r="AX126" s="397"/>
      <c r="AY126" s="397"/>
      <c r="AZ126" s="397"/>
      <c r="BA126" s="553"/>
      <c r="BB126" s="397"/>
      <c r="BC126" s="397"/>
      <c r="BD126" s="397"/>
    </row>
    <row r="127" spans="2:56" ht="15" hidden="1" customHeight="1" x14ac:dyDescent="0.35">
      <c r="B127" s="80"/>
      <c r="C127" s="119"/>
      <c r="D127" s="119"/>
      <c r="E127" s="84"/>
      <c r="F127" s="119"/>
      <c r="G127" s="120"/>
      <c r="H127" s="41"/>
      <c r="I127" s="41"/>
      <c r="J127" s="82"/>
      <c r="K127" s="291">
        <f t="shared" si="25"/>
        <v>0</v>
      </c>
      <c r="L127" s="293">
        <f>IF(I127&lt;INDEX(Lookup!$U$2:$U$10,MATCH($D$46,Lookup!$S$2:$S$10,0)),0,IF(O127="X",0,J127/(DATEDIF(H127,I127,"m")+1)*12))</f>
        <v>0</v>
      </c>
      <c r="M127" s="291">
        <f t="shared" si="26"/>
        <v>0</v>
      </c>
      <c r="N127" s="335"/>
      <c r="O127" s="143"/>
      <c r="P127" s="397"/>
      <c r="Q127" s="555"/>
      <c r="R127" s="576">
        <f t="shared" si="27"/>
        <v>0</v>
      </c>
      <c r="S127" s="576">
        <f t="shared" si="28"/>
        <v>0</v>
      </c>
      <c r="T127" s="576">
        <f t="shared" si="29"/>
        <v>0</v>
      </c>
      <c r="U127" s="576">
        <f t="shared" si="30"/>
        <v>0</v>
      </c>
      <c r="V127" s="553"/>
      <c r="W127" s="553"/>
      <c r="X127" s="553"/>
      <c r="Y127" s="553"/>
      <c r="Z127" s="397"/>
      <c r="AA127" s="397"/>
      <c r="AB127" s="397"/>
      <c r="AC127" s="397"/>
      <c r="AD127" s="397"/>
      <c r="AE127" s="397"/>
      <c r="AF127" s="397"/>
      <c r="AG127" s="397"/>
      <c r="AH127" s="397"/>
      <c r="AI127" s="397"/>
      <c r="AJ127" s="397"/>
      <c r="AK127" s="397"/>
      <c r="AL127" s="397"/>
      <c r="AM127" s="397"/>
      <c r="AN127" s="397"/>
      <c r="AO127" s="397"/>
      <c r="AP127" s="397"/>
      <c r="AQ127" s="397"/>
      <c r="AR127" s="397"/>
      <c r="AS127" s="397"/>
      <c r="AT127" s="397"/>
      <c r="AU127" s="397"/>
      <c r="AV127" s="397"/>
      <c r="AW127" s="397"/>
      <c r="AX127" s="397"/>
      <c r="AY127" s="397"/>
      <c r="AZ127" s="397"/>
      <c r="BA127" s="553"/>
      <c r="BB127" s="397"/>
      <c r="BC127" s="397"/>
      <c r="BD127" s="397"/>
    </row>
    <row r="128" spans="2:56" ht="15" hidden="1" customHeight="1" x14ac:dyDescent="0.35">
      <c r="B128" s="80"/>
      <c r="C128" s="119"/>
      <c r="D128" s="119"/>
      <c r="E128" s="84"/>
      <c r="F128" s="119"/>
      <c r="G128" s="120"/>
      <c r="H128" s="41"/>
      <c r="I128" s="41"/>
      <c r="J128" s="82"/>
      <c r="K128" s="291">
        <f t="shared" si="25"/>
        <v>0</v>
      </c>
      <c r="L128" s="293">
        <f>IF(I128&lt;INDEX(Lookup!$U$2:$U$10,MATCH($D$46,Lookup!$S$2:$S$10,0)),0,IF(O128="X",0,J128/(DATEDIF(H128,I128,"m")+1)*12))</f>
        <v>0</v>
      </c>
      <c r="M128" s="291">
        <f t="shared" si="26"/>
        <v>0</v>
      </c>
      <c r="N128" s="335"/>
      <c r="O128" s="143"/>
      <c r="P128" s="397"/>
      <c r="Q128" s="555"/>
      <c r="R128" s="576">
        <f t="shared" si="27"/>
        <v>0</v>
      </c>
      <c r="S128" s="576">
        <f t="shared" si="28"/>
        <v>0</v>
      </c>
      <c r="T128" s="576">
        <f t="shared" si="29"/>
        <v>0</v>
      </c>
      <c r="U128" s="576">
        <f t="shared" si="30"/>
        <v>0</v>
      </c>
      <c r="V128" s="553"/>
      <c r="W128" s="553"/>
      <c r="X128" s="553"/>
      <c r="Y128" s="553"/>
      <c r="Z128" s="397"/>
      <c r="AA128" s="397"/>
      <c r="AB128" s="397"/>
      <c r="AC128" s="397"/>
      <c r="AD128" s="397"/>
      <c r="AE128" s="397"/>
      <c r="AF128" s="397"/>
      <c r="AG128" s="397"/>
      <c r="AH128" s="397"/>
      <c r="AI128" s="397"/>
      <c r="AJ128" s="397"/>
      <c r="AK128" s="397"/>
      <c r="AL128" s="397"/>
      <c r="AM128" s="397"/>
      <c r="AN128" s="397"/>
      <c r="AO128" s="397"/>
      <c r="AP128" s="397"/>
      <c r="AQ128" s="397"/>
      <c r="AR128" s="397"/>
      <c r="AS128" s="397"/>
      <c r="AT128" s="397"/>
      <c r="AU128" s="397"/>
      <c r="AV128" s="397"/>
      <c r="AW128" s="397"/>
      <c r="AX128" s="397"/>
      <c r="AY128" s="397"/>
      <c r="AZ128" s="397"/>
      <c r="BA128" s="553"/>
      <c r="BB128" s="397"/>
      <c r="BC128" s="397"/>
      <c r="BD128" s="397"/>
    </row>
    <row r="129" spans="2:56" ht="15" hidden="1" customHeight="1" x14ac:dyDescent="0.35">
      <c r="B129" s="80"/>
      <c r="C129" s="119"/>
      <c r="D129" s="119"/>
      <c r="E129" s="84"/>
      <c r="F129" s="119"/>
      <c r="G129" s="120"/>
      <c r="H129" s="41"/>
      <c r="I129" s="41"/>
      <c r="J129" s="82"/>
      <c r="K129" s="291">
        <f t="shared" si="25"/>
        <v>0</v>
      </c>
      <c r="L129" s="293">
        <f>IF(I129&lt;INDEX(Lookup!$U$2:$U$10,MATCH($D$46,Lookup!$S$2:$S$10,0)),0,IF(O129="X",0,J129/(DATEDIF(H129,I129,"m")+1)*12))</f>
        <v>0</v>
      </c>
      <c r="M129" s="291">
        <f t="shared" si="26"/>
        <v>0</v>
      </c>
      <c r="N129" s="335"/>
      <c r="O129" s="143"/>
      <c r="P129" s="397"/>
      <c r="Q129" s="555"/>
      <c r="R129" s="576">
        <f t="shared" si="27"/>
        <v>0</v>
      </c>
      <c r="S129" s="576">
        <f t="shared" si="28"/>
        <v>0</v>
      </c>
      <c r="T129" s="576">
        <f t="shared" si="29"/>
        <v>0</v>
      </c>
      <c r="U129" s="576">
        <f t="shared" si="30"/>
        <v>0</v>
      </c>
      <c r="V129" s="553"/>
      <c r="W129" s="553"/>
      <c r="X129" s="553"/>
      <c r="Y129" s="553"/>
      <c r="Z129" s="397"/>
      <c r="AA129" s="397"/>
      <c r="AB129" s="397"/>
      <c r="AC129" s="397"/>
      <c r="AD129" s="397"/>
      <c r="AE129" s="397"/>
      <c r="AF129" s="397"/>
      <c r="AG129" s="397"/>
      <c r="AH129" s="397"/>
      <c r="AI129" s="397"/>
      <c r="AJ129" s="397"/>
      <c r="AK129" s="397"/>
      <c r="AL129" s="397"/>
      <c r="AM129" s="397"/>
      <c r="AN129" s="397"/>
      <c r="AO129" s="397"/>
      <c r="AP129" s="397"/>
      <c r="AQ129" s="397"/>
      <c r="AR129" s="397"/>
      <c r="AS129" s="397"/>
      <c r="AT129" s="397"/>
      <c r="AU129" s="397"/>
      <c r="AV129" s="397"/>
      <c r="AW129" s="397"/>
      <c r="AX129" s="397"/>
      <c r="AY129" s="397"/>
      <c r="AZ129" s="397"/>
      <c r="BA129" s="553"/>
      <c r="BB129" s="397"/>
      <c r="BC129" s="397"/>
      <c r="BD129" s="397"/>
    </row>
    <row r="130" spans="2:56" ht="15" hidden="1" customHeight="1" x14ac:dyDescent="0.35">
      <c r="B130" s="80"/>
      <c r="C130" s="119"/>
      <c r="D130" s="119"/>
      <c r="E130" s="84"/>
      <c r="F130" s="119"/>
      <c r="G130" s="120"/>
      <c r="H130" s="41"/>
      <c r="I130" s="41"/>
      <c r="J130" s="82"/>
      <c r="K130" s="291">
        <f t="shared" si="25"/>
        <v>0</v>
      </c>
      <c r="L130" s="293">
        <f>IF(I130&lt;INDEX(Lookup!$U$2:$U$10,MATCH($D$46,Lookup!$S$2:$S$10,0)),0,IF(O130="X",0,J130/(DATEDIF(H130,I130,"m")+1)*12))</f>
        <v>0</v>
      </c>
      <c r="M130" s="291">
        <f t="shared" si="26"/>
        <v>0</v>
      </c>
      <c r="N130" s="335"/>
      <c r="O130" s="143"/>
      <c r="P130" s="397"/>
      <c r="Q130" s="555"/>
      <c r="R130" s="576">
        <f t="shared" si="27"/>
        <v>0</v>
      </c>
      <c r="S130" s="576">
        <f t="shared" si="28"/>
        <v>0</v>
      </c>
      <c r="T130" s="576">
        <f t="shared" si="29"/>
        <v>0</v>
      </c>
      <c r="U130" s="576">
        <f t="shared" si="30"/>
        <v>0</v>
      </c>
      <c r="V130" s="553"/>
      <c r="W130" s="553"/>
      <c r="X130" s="553"/>
      <c r="Y130" s="553"/>
      <c r="Z130" s="397"/>
      <c r="AA130" s="397"/>
      <c r="AB130" s="397"/>
      <c r="AC130" s="397"/>
      <c r="AD130" s="397"/>
      <c r="AE130" s="397"/>
      <c r="AF130" s="397"/>
      <c r="AG130" s="397"/>
      <c r="AH130" s="397"/>
      <c r="AI130" s="397"/>
      <c r="AJ130" s="397"/>
      <c r="AK130" s="397"/>
      <c r="AL130" s="397"/>
      <c r="AM130" s="397"/>
      <c r="AN130" s="397"/>
      <c r="AO130" s="397"/>
      <c r="AP130" s="397"/>
      <c r="AQ130" s="397"/>
      <c r="AR130" s="397"/>
      <c r="AS130" s="397"/>
      <c r="AT130" s="397"/>
      <c r="AU130" s="397"/>
      <c r="AV130" s="397"/>
      <c r="AW130" s="397"/>
      <c r="AX130" s="397"/>
      <c r="AY130" s="397"/>
      <c r="AZ130" s="397"/>
      <c r="BA130" s="553"/>
      <c r="BB130" s="397"/>
      <c r="BC130" s="397"/>
      <c r="BD130" s="397"/>
    </row>
    <row r="131" spans="2:56" ht="15" hidden="1" customHeight="1" x14ac:dyDescent="0.35">
      <c r="B131" s="80"/>
      <c r="C131" s="119"/>
      <c r="D131" s="119"/>
      <c r="E131" s="84"/>
      <c r="F131" s="119"/>
      <c r="G131" s="120"/>
      <c r="H131" s="41"/>
      <c r="I131" s="41"/>
      <c r="J131" s="82"/>
      <c r="K131" s="291">
        <f t="shared" si="25"/>
        <v>0</v>
      </c>
      <c r="L131" s="293">
        <f>IF(I131&lt;INDEX(Lookup!$U$2:$U$10,MATCH($D$46,Lookup!$S$2:$S$10,0)),0,IF(O131="X",0,J131/(DATEDIF(H131,I131,"m")+1)*12))</f>
        <v>0</v>
      </c>
      <c r="M131" s="291">
        <f t="shared" si="26"/>
        <v>0</v>
      </c>
      <c r="N131" s="335"/>
      <c r="O131" s="143"/>
      <c r="P131" s="397"/>
      <c r="Q131" s="555"/>
      <c r="R131" s="576">
        <f t="shared" si="27"/>
        <v>0</v>
      </c>
      <c r="S131" s="576">
        <f t="shared" si="28"/>
        <v>0</v>
      </c>
      <c r="T131" s="576">
        <f t="shared" si="29"/>
        <v>0</v>
      </c>
      <c r="U131" s="576">
        <f t="shared" si="30"/>
        <v>0</v>
      </c>
      <c r="V131" s="553"/>
      <c r="W131" s="553"/>
      <c r="X131" s="553"/>
      <c r="Y131" s="553"/>
      <c r="Z131" s="397"/>
      <c r="AA131" s="397"/>
      <c r="AB131" s="397"/>
      <c r="AC131" s="397"/>
      <c r="AD131" s="397"/>
      <c r="AE131" s="397"/>
      <c r="AF131" s="397"/>
      <c r="AG131" s="397"/>
      <c r="AH131" s="397"/>
      <c r="AI131" s="397"/>
      <c r="AJ131" s="397"/>
      <c r="AK131" s="397"/>
      <c r="AL131" s="397"/>
      <c r="AM131" s="397"/>
      <c r="AN131" s="397"/>
      <c r="AO131" s="397"/>
      <c r="AP131" s="397"/>
      <c r="AQ131" s="397"/>
      <c r="AR131" s="397"/>
      <c r="AS131" s="397"/>
      <c r="AT131" s="397"/>
      <c r="AU131" s="397"/>
      <c r="AV131" s="397"/>
      <c r="AW131" s="397"/>
      <c r="AX131" s="397"/>
      <c r="AY131" s="397"/>
      <c r="AZ131" s="397"/>
      <c r="BA131" s="553"/>
      <c r="BB131" s="397"/>
      <c r="BC131" s="397"/>
      <c r="BD131" s="397"/>
    </row>
    <row r="132" spans="2:56" ht="15" hidden="1" customHeight="1" x14ac:dyDescent="0.35">
      <c r="B132" s="80"/>
      <c r="C132" s="119"/>
      <c r="D132" s="119"/>
      <c r="E132" s="84"/>
      <c r="F132" s="119"/>
      <c r="G132" s="120"/>
      <c r="H132" s="41"/>
      <c r="I132" s="41"/>
      <c r="J132" s="82"/>
      <c r="K132" s="291">
        <f t="shared" si="25"/>
        <v>0</v>
      </c>
      <c r="L132" s="293">
        <f>IF(I132&lt;INDEX(Lookup!$U$2:$U$10,MATCH($D$46,Lookup!$S$2:$S$10,0)),0,IF(O132="X",0,J132/(DATEDIF(H132,I132,"m")+1)*12))</f>
        <v>0</v>
      </c>
      <c r="M132" s="291">
        <f t="shared" si="26"/>
        <v>0</v>
      </c>
      <c r="N132" s="335"/>
      <c r="O132" s="143"/>
      <c r="P132" s="397"/>
      <c r="Q132" s="555"/>
      <c r="R132" s="576">
        <f t="shared" si="27"/>
        <v>0</v>
      </c>
      <c r="S132" s="576">
        <f t="shared" si="28"/>
        <v>0</v>
      </c>
      <c r="T132" s="576">
        <f t="shared" si="29"/>
        <v>0</v>
      </c>
      <c r="U132" s="576">
        <f t="shared" si="30"/>
        <v>0</v>
      </c>
      <c r="V132" s="553"/>
      <c r="W132" s="553"/>
      <c r="X132" s="553"/>
      <c r="Y132" s="553"/>
      <c r="Z132" s="397"/>
      <c r="AA132" s="397"/>
      <c r="AB132" s="397"/>
      <c r="AC132" s="397"/>
      <c r="AD132" s="397"/>
      <c r="AE132" s="397"/>
      <c r="AF132" s="397"/>
      <c r="AG132" s="397"/>
      <c r="AH132" s="397"/>
      <c r="AI132" s="397"/>
      <c r="AJ132" s="397"/>
      <c r="AK132" s="397"/>
      <c r="AL132" s="397"/>
      <c r="AM132" s="397"/>
      <c r="AN132" s="397"/>
      <c r="AO132" s="397"/>
      <c r="AP132" s="397"/>
      <c r="AQ132" s="397"/>
      <c r="AR132" s="397"/>
      <c r="AS132" s="397"/>
      <c r="AT132" s="397"/>
      <c r="AU132" s="397"/>
      <c r="AV132" s="397"/>
      <c r="AW132" s="397"/>
      <c r="AX132" s="397"/>
      <c r="AY132" s="397"/>
      <c r="AZ132" s="397"/>
      <c r="BA132" s="553"/>
      <c r="BB132" s="397"/>
      <c r="BC132" s="397"/>
      <c r="BD132" s="397"/>
    </row>
    <row r="133" spans="2:56" x14ac:dyDescent="0.35">
      <c r="B133" s="80"/>
      <c r="C133" s="119"/>
      <c r="D133" s="119"/>
      <c r="E133" s="84"/>
      <c r="F133" s="119"/>
      <c r="G133" s="120"/>
      <c r="H133" s="41"/>
      <c r="I133" s="41"/>
      <c r="J133" s="82"/>
      <c r="K133" s="291">
        <f t="shared" si="25"/>
        <v>0</v>
      </c>
      <c r="L133" s="293">
        <f>IF(I133&lt;INDEX(Lookup!$U$2:$U$10,MATCH($D$46,Lookup!$S$2:$S$10,0)),0,IF(O133="X",0,J133/(DATEDIF(H133,I133,"m")+1)*12))</f>
        <v>0</v>
      </c>
      <c r="M133" s="291">
        <f t="shared" si="26"/>
        <v>0</v>
      </c>
      <c r="N133" s="335"/>
      <c r="O133" s="143"/>
      <c r="P133" s="397"/>
      <c r="Q133" s="555"/>
      <c r="R133" s="576">
        <f t="shared" si="27"/>
        <v>0</v>
      </c>
      <c r="S133" s="576">
        <f t="shared" si="28"/>
        <v>0</v>
      </c>
      <c r="T133" s="576">
        <f t="shared" si="29"/>
        <v>0</v>
      </c>
      <c r="U133" s="576">
        <f t="shared" si="30"/>
        <v>0</v>
      </c>
      <c r="V133" s="553"/>
      <c r="W133" s="553"/>
      <c r="X133" s="553"/>
      <c r="Y133" s="553"/>
      <c r="Z133" s="397"/>
      <c r="AA133" s="397"/>
      <c r="AB133" s="397"/>
      <c r="AC133" s="397"/>
      <c r="AD133" s="397"/>
      <c r="AE133" s="397"/>
      <c r="AF133" s="397"/>
      <c r="AG133" s="397"/>
      <c r="AH133" s="397"/>
      <c r="AI133" s="397"/>
      <c r="AJ133" s="397"/>
      <c r="AK133" s="397"/>
      <c r="AL133" s="397"/>
      <c r="AM133" s="397"/>
      <c r="AN133" s="397"/>
      <c r="AO133" s="397"/>
      <c r="AP133" s="397"/>
      <c r="AQ133" s="397"/>
      <c r="AR133" s="397"/>
      <c r="AS133" s="397"/>
      <c r="AT133" s="397"/>
      <c r="AU133" s="397"/>
      <c r="AV133" s="397"/>
      <c r="AW133" s="397"/>
      <c r="AX133" s="397"/>
      <c r="AY133" s="397"/>
      <c r="AZ133" s="397"/>
      <c r="BA133" s="553"/>
      <c r="BB133" s="397"/>
      <c r="BC133" s="397"/>
      <c r="BD133" s="397"/>
    </row>
    <row r="134" spans="2:56" x14ac:dyDescent="0.35">
      <c r="B134" s="80"/>
      <c r="C134" s="119"/>
      <c r="D134" s="119"/>
      <c r="E134" s="84"/>
      <c r="F134" s="119"/>
      <c r="G134" s="120"/>
      <c r="H134" s="41"/>
      <c r="I134" s="41"/>
      <c r="J134" s="82"/>
      <c r="K134" s="291">
        <f t="shared" si="25"/>
        <v>0</v>
      </c>
      <c r="L134" s="293">
        <f>IF(I134&lt;INDEX(Lookup!$U$2:$U$10,MATCH($D$46,Lookup!$S$2:$S$10,0)),0,IF(O134="X",0,J134/(DATEDIF(H134,I134,"m")+1)*12))</f>
        <v>0</v>
      </c>
      <c r="M134" s="291">
        <f t="shared" si="26"/>
        <v>0</v>
      </c>
      <c r="N134" s="335"/>
      <c r="O134" s="143"/>
      <c r="P134" s="397"/>
      <c r="Q134" s="555"/>
      <c r="R134" s="576">
        <f t="shared" si="27"/>
        <v>0</v>
      </c>
      <c r="S134" s="576">
        <f t="shared" si="28"/>
        <v>0</v>
      </c>
      <c r="T134" s="576">
        <f t="shared" si="29"/>
        <v>0</v>
      </c>
      <c r="U134" s="576">
        <f t="shared" si="30"/>
        <v>0</v>
      </c>
      <c r="V134" s="553"/>
      <c r="W134" s="553"/>
      <c r="X134" s="553"/>
      <c r="Y134" s="553"/>
      <c r="Z134" s="397"/>
      <c r="AA134" s="397"/>
      <c r="AB134" s="397"/>
      <c r="AC134" s="397"/>
      <c r="AD134" s="397"/>
      <c r="AE134" s="397"/>
      <c r="AF134" s="397"/>
      <c r="AG134" s="397"/>
      <c r="AH134" s="397"/>
      <c r="AI134" s="397"/>
      <c r="AJ134" s="397"/>
      <c r="AK134" s="397"/>
      <c r="AL134" s="397"/>
      <c r="AM134" s="397"/>
      <c r="AN134" s="397"/>
      <c r="AO134" s="397"/>
      <c r="AP134" s="397"/>
      <c r="AQ134" s="397"/>
      <c r="AR134" s="397"/>
      <c r="AS134" s="397"/>
      <c r="AT134" s="397"/>
      <c r="AU134" s="397"/>
      <c r="AV134" s="397"/>
      <c r="AW134" s="397"/>
      <c r="AX134" s="397"/>
      <c r="AY134" s="397"/>
      <c r="AZ134" s="397"/>
      <c r="BA134" s="553"/>
      <c r="BB134" s="397"/>
      <c r="BC134" s="397"/>
      <c r="BD134" s="397"/>
    </row>
    <row r="135" spans="2:56" x14ac:dyDescent="0.35">
      <c r="B135" s="80"/>
      <c r="C135" s="119"/>
      <c r="D135" s="119"/>
      <c r="E135" s="84"/>
      <c r="F135" s="119"/>
      <c r="G135" s="120"/>
      <c r="H135" s="41"/>
      <c r="I135" s="41"/>
      <c r="J135" s="82"/>
      <c r="K135" s="291">
        <f t="shared" si="25"/>
        <v>0</v>
      </c>
      <c r="L135" s="293">
        <f>IF(I135&lt;INDEX(Lookup!$U$2:$U$10,MATCH($D$46,Lookup!$S$2:$S$10,0)),0,IF(O135="X",0,J135/(DATEDIF(H135,I135,"m")+1)*12))</f>
        <v>0</v>
      </c>
      <c r="M135" s="291">
        <f t="shared" si="26"/>
        <v>0</v>
      </c>
      <c r="N135" s="335"/>
      <c r="O135" s="143"/>
      <c r="P135" s="397"/>
      <c r="Q135" s="555"/>
      <c r="R135" s="576">
        <f t="shared" si="27"/>
        <v>0</v>
      </c>
      <c r="S135" s="576">
        <f t="shared" si="28"/>
        <v>0</v>
      </c>
      <c r="T135" s="576">
        <f t="shared" si="29"/>
        <v>0</v>
      </c>
      <c r="U135" s="576">
        <f t="shared" si="30"/>
        <v>0</v>
      </c>
      <c r="V135" s="553"/>
      <c r="W135" s="553"/>
      <c r="X135" s="553"/>
      <c r="Y135" s="553"/>
      <c r="Z135" s="397"/>
      <c r="AA135" s="397"/>
      <c r="AB135" s="397"/>
      <c r="AC135" s="397"/>
      <c r="AD135" s="397"/>
      <c r="AE135" s="397"/>
      <c r="AF135" s="397"/>
      <c r="AG135" s="397"/>
      <c r="AH135" s="397"/>
      <c r="AI135" s="397"/>
      <c r="AJ135" s="397"/>
      <c r="AK135" s="397"/>
      <c r="AL135" s="397"/>
      <c r="AM135" s="397"/>
      <c r="AN135" s="397"/>
      <c r="AO135" s="397"/>
      <c r="AP135" s="397"/>
      <c r="AQ135" s="397"/>
      <c r="AR135" s="397"/>
      <c r="AS135" s="397"/>
      <c r="AT135" s="397"/>
      <c r="AU135" s="397"/>
      <c r="AV135" s="397"/>
      <c r="AW135" s="397"/>
      <c r="AX135" s="397"/>
      <c r="AY135" s="397"/>
      <c r="AZ135" s="397"/>
      <c r="BA135" s="553"/>
      <c r="BB135" s="397"/>
      <c r="BC135" s="397"/>
      <c r="BD135" s="397"/>
    </row>
    <row r="136" spans="2:56" x14ac:dyDescent="0.35">
      <c r="B136" s="80"/>
      <c r="C136" s="119"/>
      <c r="D136" s="119"/>
      <c r="E136" s="84"/>
      <c r="F136" s="119"/>
      <c r="G136" s="120"/>
      <c r="H136" s="41"/>
      <c r="I136" s="41"/>
      <c r="J136" s="82"/>
      <c r="K136" s="291">
        <f t="shared" si="25"/>
        <v>0</v>
      </c>
      <c r="L136" s="293">
        <f>IF(I136&lt;INDEX(Lookup!$U$2:$U$10,MATCH($D$46,Lookup!$S$2:$S$10,0)),0,IF(O136="X",0,J136/(DATEDIF(H136,I136,"m")+1)*12))</f>
        <v>0</v>
      </c>
      <c r="M136" s="291">
        <f t="shared" si="26"/>
        <v>0</v>
      </c>
      <c r="N136" s="335"/>
      <c r="O136" s="143"/>
      <c r="P136" s="397"/>
      <c r="Q136" s="555"/>
      <c r="R136" s="576">
        <f t="shared" si="27"/>
        <v>0</v>
      </c>
      <c r="S136" s="576">
        <f t="shared" si="28"/>
        <v>0</v>
      </c>
      <c r="T136" s="576">
        <f t="shared" si="29"/>
        <v>0</v>
      </c>
      <c r="U136" s="576">
        <f t="shared" si="30"/>
        <v>0</v>
      </c>
      <c r="V136" s="553"/>
      <c r="W136" s="553"/>
      <c r="X136" s="553"/>
      <c r="Y136" s="553"/>
      <c r="Z136" s="397"/>
      <c r="AA136" s="397"/>
      <c r="AB136" s="397"/>
      <c r="AC136" s="397"/>
      <c r="AD136" s="397"/>
      <c r="AE136" s="397"/>
      <c r="AF136" s="397"/>
      <c r="AG136" s="397"/>
      <c r="AH136" s="397"/>
      <c r="AI136" s="397"/>
      <c r="AJ136" s="397"/>
      <c r="AK136" s="397"/>
      <c r="AL136" s="397"/>
      <c r="AM136" s="397"/>
      <c r="AN136" s="397"/>
      <c r="AO136" s="397"/>
      <c r="AP136" s="397"/>
      <c r="AQ136" s="397"/>
      <c r="AR136" s="397"/>
      <c r="AS136" s="397"/>
      <c r="AT136" s="397"/>
      <c r="AU136" s="397"/>
      <c r="AV136" s="397"/>
      <c r="AW136" s="397"/>
      <c r="AX136" s="397"/>
      <c r="AY136" s="397"/>
      <c r="AZ136" s="397"/>
      <c r="BA136" s="553"/>
      <c r="BB136" s="397"/>
      <c r="BC136" s="397"/>
      <c r="BD136" s="397"/>
    </row>
    <row r="137" spans="2:56" x14ac:dyDescent="0.35">
      <c r="B137" s="80"/>
      <c r="C137" s="119"/>
      <c r="D137" s="119"/>
      <c r="E137" s="84"/>
      <c r="F137" s="119"/>
      <c r="G137" s="120"/>
      <c r="H137" s="41"/>
      <c r="I137" s="41"/>
      <c r="J137" s="82"/>
      <c r="K137" s="291">
        <f t="shared" si="25"/>
        <v>0</v>
      </c>
      <c r="L137" s="293">
        <f>IF(I137&lt;INDEX(Lookup!$U$2:$U$10,MATCH($D$46,Lookup!$S$2:$S$10,0)),0,IF(O137="X",0,J137/(DATEDIF(H137,I137,"m")+1)*12))</f>
        <v>0</v>
      </c>
      <c r="M137" s="291">
        <f t="shared" si="26"/>
        <v>0</v>
      </c>
      <c r="N137" s="335"/>
      <c r="O137" s="143"/>
      <c r="P137" s="397"/>
      <c r="Q137" s="555"/>
      <c r="R137" s="576">
        <f t="shared" si="27"/>
        <v>0</v>
      </c>
      <c r="S137" s="576">
        <f t="shared" si="28"/>
        <v>0</v>
      </c>
      <c r="T137" s="576">
        <f t="shared" si="29"/>
        <v>0</v>
      </c>
      <c r="U137" s="576">
        <f t="shared" si="30"/>
        <v>0</v>
      </c>
      <c r="V137" s="553"/>
      <c r="W137" s="553"/>
      <c r="X137" s="553"/>
      <c r="Y137" s="553"/>
      <c r="Z137" s="397"/>
      <c r="AA137" s="397"/>
      <c r="AB137" s="397"/>
      <c r="AC137" s="397"/>
      <c r="AD137" s="397"/>
      <c r="AE137" s="397"/>
      <c r="AF137" s="397"/>
      <c r="AG137" s="397"/>
      <c r="AH137" s="397"/>
      <c r="AI137" s="397"/>
      <c r="AJ137" s="397"/>
      <c r="AK137" s="397"/>
      <c r="AL137" s="397"/>
      <c r="AM137" s="397"/>
      <c r="AN137" s="397"/>
      <c r="AO137" s="397"/>
      <c r="AP137" s="397"/>
      <c r="AQ137" s="397"/>
      <c r="AR137" s="397"/>
      <c r="AS137" s="397"/>
      <c r="AT137" s="397"/>
      <c r="AU137" s="397"/>
      <c r="AV137" s="397"/>
      <c r="AW137" s="397"/>
      <c r="AX137" s="397"/>
      <c r="AY137" s="397"/>
      <c r="AZ137" s="397"/>
      <c r="BA137" s="553"/>
      <c r="BB137" s="397"/>
      <c r="BC137" s="397"/>
      <c r="BD137" s="397"/>
    </row>
    <row r="138" spans="2:56" x14ac:dyDescent="0.35">
      <c r="B138" s="80"/>
      <c r="C138" s="119"/>
      <c r="D138" s="119"/>
      <c r="E138" s="84"/>
      <c r="F138" s="119"/>
      <c r="G138" s="120"/>
      <c r="H138" s="41"/>
      <c r="I138" s="41"/>
      <c r="J138" s="82"/>
      <c r="K138" s="291">
        <f t="shared" si="25"/>
        <v>0</v>
      </c>
      <c r="L138" s="293">
        <f>IF(I138&lt;INDEX(Lookup!$U$2:$U$10,MATCH($D$46,Lookup!$S$2:$S$10,0)),0,IF(O138="X",0,J138/(DATEDIF(H138,I138,"m")+1)*12))</f>
        <v>0</v>
      </c>
      <c r="M138" s="291">
        <f t="shared" si="26"/>
        <v>0</v>
      </c>
      <c r="N138" s="335"/>
      <c r="O138" s="143"/>
      <c r="P138" s="397"/>
      <c r="Q138" s="555"/>
      <c r="R138" s="576">
        <f t="shared" si="27"/>
        <v>0</v>
      </c>
      <c r="S138" s="576">
        <f t="shared" si="28"/>
        <v>0</v>
      </c>
      <c r="T138" s="576">
        <f t="shared" si="29"/>
        <v>0</v>
      </c>
      <c r="U138" s="576">
        <f t="shared" si="30"/>
        <v>0</v>
      </c>
      <c r="V138" s="553"/>
      <c r="W138" s="553"/>
      <c r="X138" s="553"/>
      <c r="Y138" s="553"/>
      <c r="Z138" s="397"/>
      <c r="AA138" s="397"/>
      <c r="AB138" s="397"/>
      <c r="AC138" s="397"/>
      <c r="AD138" s="397"/>
      <c r="AE138" s="397"/>
      <c r="AF138" s="397"/>
      <c r="AG138" s="397"/>
      <c r="AH138" s="397"/>
      <c r="AI138" s="397"/>
      <c r="AJ138" s="397"/>
      <c r="AK138" s="397"/>
      <c r="AL138" s="397"/>
      <c r="AM138" s="397"/>
      <c r="AN138" s="397"/>
      <c r="AO138" s="397"/>
      <c r="AP138" s="397"/>
      <c r="AQ138" s="397"/>
      <c r="AR138" s="397"/>
      <c r="AS138" s="397"/>
      <c r="AT138" s="397"/>
      <c r="AU138" s="397"/>
      <c r="AV138" s="397"/>
      <c r="AW138" s="397"/>
      <c r="AX138" s="397"/>
      <c r="AY138" s="397"/>
      <c r="AZ138" s="397"/>
      <c r="BA138" s="553"/>
      <c r="BB138" s="397"/>
      <c r="BC138" s="397"/>
      <c r="BD138" s="397"/>
    </row>
    <row r="139" spans="2:56" x14ac:dyDescent="0.35">
      <c r="B139" s="80"/>
      <c r="C139" s="119"/>
      <c r="D139" s="119"/>
      <c r="E139" s="84"/>
      <c r="F139" s="119"/>
      <c r="G139" s="120"/>
      <c r="H139" s="41"/>
      <c r="I139" s="41"/>
      <c r="J139" s="82"/>
      <c r="K139" s="291">
        <f t="shared" si="25"/>
        <v>0</v>
      </c>
      <c r="L139" s="293">
        <f>IF(I139&lt;INDEX(Lookup!$U$2:$U$10,MATCH($D$46,Lookup!$S$2:$S$10,0)),0,IF(O139="X",0,J139/(DATEDIF(H139,I139,"m")+1)*12))</f>
        <v>0</v>
      </c>
      <c r="M139" s="291">
        <f t="shared" si="26"/>
        <v>0</v>
      </c>
      <c r="N139" s="335"/>
      <c r="O139" s="143"/>
      <c r="P139" s="397"/>
      <c r="Q139" s="555"/>
      <c r="R139" s="576">
        <f t="shared" si="27"/>
        <v>0</v>
      </c>
      <c r="S139" s="576">
        <f t="shared" si="28"/>
        <v>0</v>
      </c>
      <c r="T139" s="576">
        <f t="shared" si="29"/>
        <v>0</v>
      </c>
      <c r="U139" s="576">
        <f t="shared" si="30"/>
        <v>0</v>
      </c>
      <c r="V139" s="553"/>
      <c r="W139" s="553"/>
      <c r="X139" s="553"/>
      <c r="Y139" s="553"/>
      <c r="Z139" s="397"/>
      <c r="AA139" s="397"/>
      <c r="AB139" s="397"/>
      <c r="AC139" s="397"/>
      <c r="AD139" s="397"/>
      <c r="AE139" s="397"/>
      <c r="AF139" s="397"/>
      <c r="AG139" s="397"/>
      <c r="AH139" s="397"/>
      <c r="AI139" s="397"/>
      <c r="AJ139" s="397"/>
      <c r="AK139" s="397"/>
      <c r="AL139" s="397"/>
      <c r="AM139" s="397"/>
      <c r="AN139" s="397"/>
      <c r="AO139" s="397"/>
      <c r="AP139" s="397"/>
      <c r="AQ139" s="397"/>
      <c r="AR139" s="397"/>
      <c r="AS139" s="397"/>
      <c r="AT139" s="397"/>
      <c r="AU139" s="397"/>
      <c r="AV139" s="397"/>
      <c r="AW139" s="397"/>
      <c r="AX139" s="397"/>
      <c r="AY139" s="397"/>
      <c r="AZ139" s="397"/>
      <c r="BA139" s="553"/>
      <c r="BB139" s="397"/>
      <c r="BC139" s="397"/>
      <c r="BD139" s="397"/>
    </row>
    <row r="140" spans="2:56" x14ac:dyDescent="0.35">
      <c r="B140" s="80"/>
      <c r="C140" s="119"/>
      <c r="D140" s="119"/>
      <c r="E140" s="84"/>
      <c r="F140" s="119"/>
      <c r="G140" s="120"/>
      <c r="H140" s="41"/>
      <c r="I140" s="41"/>
      <c r="J140" s="82"/>
      <c r="K140" s="291">
        <f t="shared" si="25"/>
        <v>0</v>
      </c>
      <c r="L140" s="293">
        <f>IF(I140&lt;INDEX(Lookup!$U$2:$U$10,MATCH($D$46,Lookup!$S$2:$S$10,0)),0,IF(O140="X",0,J140/(DATEDIF(H140,I140,"m")+1)*12))</f>
        <v>0</v>
      </c>
      <c r="M140" s="291">
        <f t="shared" si="26"/>
        <v>0</v>
      </c>
      <c r="N140" s="335"/>
      <c r="O140" s="143"/>
      <c r="P140" s="397"/>
      <c r="Q140" s="555"/>
      <c r="R140" s="576">
        <f t="shared" si="27"/>
        <v>0</v>
      </c>
      <c r="S140" s="576">
        <f t="shared" si="28"/>
        <v>0</v>
      </c>
      <c r="T140" s="576">
        <f t="shared" si="29"/>
        <v>0</v>
      </c>
      <c r="U140" s="576">
        <f t="shared" si="30"/>
        <v>0</v>
      </c>
      <c r="V140" s="553"/>
      <c r="W140" s="553"/>
      <c r="X140" s="553"/>
      <c r="Y140" s="553"/>
      <c r="Z140" s="397"/>
      <c r="AA140" s="397"/>
      <c r="AB140" s="397"/>
      <c r="AC140" s="397"/>
      <c r="AD140" s="397"/>
      <c r="AE140" s="397"/>
      <c r="AF140" s="397"/>
      <c r="AG140" s="397"/>
      <c r="AH140" s="397"/>
      <c r="AI140" s="397"/>
      <c r="AJ140" s="397"/>
      <c r="AK140" s="397"/>
      <c r="AL140" s="397"/>
      <c r="AM140" s="397"/>
      <c r="AN140" s="397"/>
      <c r="AO140" s="397"/>
      <c r="AP140" s="397"/>
      <c r="AQ140" s="397"/>
      <c r="AR140" s="397"/>
      <c r="AS140" s="397"/>
      <c r="AT140" s="397"/>
      <c r="AU140" s="397"/>
      <c r="AV140" s="397"/>
      <c r="AW140" s="397"/>
      <c r="AX140" s="397"/>
      <c r="AY140" s="397"/>
      <c r="AZ140" s="397"/>
      <c r="BA140" s="553"/>
      <c r="BB140" s="397"/>
      <c r="BC140" s="397"/>
      <c r="BD140" s="397"/>
    </row>
    <row r="141" spans="2:56" x14ac:dyDescent="0.35">
      <c r="B141" s="80"/>
      <c r="C141" s="119"/>
      <c r="D141" s="119"/>
      <c r="E141" s="84"/>
      <c r="F141" s="119"/>
      <c r="G141" s="120"/>
      <c r="H141" s="41"/>
      <c r="I141" s="41"/>
      <c r="J141" s="82"/>
      <c r="K141" s="291">
        <f t="shared" si="25"/>
        <v>0</v>
      </c>
      <c r="L141" s="293">
        <f>IF(I141&lt;INDEX(Lookup!$U$2:$U$10,MATCH($D$46,Lookup!$S$2:$S$10,0)),0,IF(O141="X",0,J141/(DATEDIF(H141,I141,"m")+1)*12))</f>
        <v>0</v>
      </c>
      <c r="M141" s="291">
        <f t="shared" si="26"/>
        <v>0</v>
      </c>
      <c r="N141" s="335"/>
      <c r="O141" s="143"/>
      <c r="P141" s="397"/>
      <c r="Q141" s="555"/>
      <c r="R141" s="576">
        <f t="shared" si="27"/>
        <v>0</v>
      </c>
      <c r="S141" s="576">
        <f t="shared" si="28"/>
        <v>0</v>
      </c>
      <c r="T141" s="576">
        <f t="shared" si="29"/>
        <v>0</v>
      </c>
      <c r="U141" s="576">
        <f t="shared" si="30"/>
        <v>0</v>
      </c>
      <c r="V141" s="553"/>
      <c r="W141" s="553"/>
      <c r="X141" s="553"/>
      <c r="Y141" s="553"/>
      <c r="Z141" s="397"/>
      <c r="AA141" s="397"/>
      <c r="AB141" s="397"/>
      <c r="AC141" s="397"/>
      <c r="AD141" s="397"/>
      <c r="AE141" s="397"/>
      <c r="AF141" s="397"/>
      <c r="AG141" s="397"/>
      <c r="AH141" s="397"/>
      <c r="AI141" s="397"/>
      <c r="AJ141" s="397"/>
      <c r="AK141" s="397"/>
      <c r="AL141" s="397"/>
      <c r="AM141" s="397"/>
      <c r="AN141" s="397"/>
      <c r="AO141" s="397"/>
      <c r="AP141" s="397"/>
      <c r="AQ141" s="397"/>
      <c r="AR141" s="397"/>
      <c r="AS141" s="397"/>
      <c r="AT141" s="397"/>
      <c r="AU141" s="397"/>
      <c r="AV141" s="397"/>
      <c r="AW141" s="397"/>
      <c r="AX141" s="397"/>
      <c r="AY141" s="397"/>
      <c r="AZ141" s="397"/>
      <c r="BA141" s="553"/>
      <c r="BB141" s="397"/>
      <c r="BC141" s="397"/>
      <c r="BD141" s="397"/>
    </row>
    <row r="142" spans="2:56" x14ac:dyDescent="0.35">
      <c r="B142" s="80"/>
      <c r="C142" s="119"/>
      <c r="D142" s="119"/>
      <c r="E142" s="84"/>
      <c r="F142" s="119"/>
      <c r="G142" s="120"/>
      <c r="H142" s="41"/>
      <c r="I142" s="41"/>
      <c r="J142" s="82"/>
      <c r="K142" s="291">
        <f t="shared" si="25"/>
        <v>0</v>
      </c>
      <c r="L142" s="293">
        <f>IF(I142&lt;INDEX(Lookup!$U$2:$U$10,MATCH($D$46,Lookup!$S$2:$S$10,0)),0,IF(O142="X",0,J142/(DATEDIF(H142,I142,"m")+1)*12))</f>
        <v>0</v>
      </c>
      <c r="M142" s="291">
        <f t="shared" si="26"/>
        <v>0</v>
      </c>
      <c r="N142" s="335"/>
      <c r="O142" s="143"/>
      <c r="P142" s="397"/>
      <c r="Q142" s="555"/>
      <c r="R142" s="576">
        <f t="shared" si="27"/>
        <v>0</v>
      </c>
      <c r="S142" s="576">
        <f t="shared" si="28"/>
        <v>0</v>
      </c>
      <c r="T142" s="576">
        <f t="shared" si="29"/>
        <v>0</v>
      </c>
      <c r="U142" s="576">
        <f t="shared" si="30"/>
        <v>0</v>
      </c>
      <c r="V142" s="553"/>
      <c r="W142" s="553"/>
      <c r="X142" s="553"/>
      <c r="Y142" s="553"/>
      <c r="Z142" s="397"/>
      <c r="AA142" s="397"/>
      <c r="AB142" s="397"/>
      <c r="AC142" s="397"/>
      <c r="AD142" s="397"/>
      <c r="AE142" s="397"/>
      <c r="AF142" s="397"/>
      <c r="AG142" s="397"/>
      <c r="AH142" s="397"/>
      <c r="AI142" s="397"/>
      <c r="AJ142" s="397"/>
      <c r="AK142" s="397"/>
      <c r="AL142" s="397"/>
      <c r="AM142" s="397"/>
      <c r="AN142" s="397"/>
      <c r="AO142" s="397"/>
      <c r="AP142" s="397"/>
      <c r="AQ142" s="397"/>
      <c r="AR142" s="397"/>
      <c r="AS142" s="397"/>
      <c r="AT142" s="397"/>
      <c r="AU142" s="397"/>
      <c r="AV142" s="397"/>
      <c r="AW142" s="397"/>
      <c r="AX142" s="397"/>
      <c r="AY142" s="397"/>
      <c r="AZ142" s="397"/>
      <c r="BA142" s="553"/>
      <c r="BB142" s="397"/>
      <c r="BC142" s="397"/>
      <c r="BD142" s="397"/>
    </row>
    <row r="143" spans="2:56" x14ac:dyDescent="0.35">
      <c r="B143" s="80"/>
      <c r="C143" s="119"/>
      <c r="D143" s="119"/>
      <c r="E143" s="84"/>
      <c r="F143" s="119"/>
      <c r="G143" s="120"/>
      <c r="H143" s="41"/>
      <c r="I143" s="41"/>
      <c r="J143" s="82"/>
      <c r="K143" s="291">
        <f t="shared" si="25"/>
        <v>0</v>
      </c>
      <c r="L143" s="293">
        <f>IF(I143&lt;INDEX(Lookup!$U$2:$U$10,MATCH($D$46,Lookup!$S$2:$S$10,0)),0,IF(O143="X",0,J143/(DATEDIF(H143,I143,"m")+1)*12))</f>
        <v>0</v>
      </c>
      <c r="M143" s="291">
        <f t="shared" si="26"/>
        <v>0</v>
      </c>
      <c r="N143" s="335"/>
      <c r="O143" s="143"/>
      <c r="P143" s="397"/>
      <c r="Q143" s="555"/>
      <c r="R143" s="576">
        <f t="shared" si="27"/>
        <v>0</v>
      </c>
      <c r="S143" s="576">
        <f t="shared" si="28"/>
        <v>0</v>
      </c>
      <c r="T143" s="576">
        <f t="shared" si="29"/>
        <v>0</v>
      </c>
      <c r="U143" s="576">
        <f t="shared" si="30"/>
        <v>0</v>
      </c>
      <c r="V143" s="553"/>
      <c r="W143" s="553"/>
      <c r="X143" s="553"/>
      <c r="Y143" s="553"/>
      <c r="Z143" s="397"/>
      <c r="AA143" s="397"/>
      <c r="AB143" s="397"/>
      <c r="AC143" s="397"/>
      <c r="AD143" s="397"/>
      <c r="AE143" s="397"/>
      <c r="AF143" s="397"/>
      <c r="AG143" s="397"/>
      <c r="AH143" s="397"/>
      <c r="AI143" s="397"/>
      <c r="AJ143" s="397"/>
      <c r="AK143" s="397"/>
      <c r="AL143" s="397"/>
      <c r="AM143" s="397"/>
      <c r="AN143" s="397"/>
      <c r="AO143" s="397"/>
      <c r="AP143" s="397"/>
      <c r="AQ143" s="397"/>
      <c r="AR143" s="397"/>
      <c r="AS143" s="397"/>
      <c r="AT143" s="397"/>
      <c r="AU143" s="397"/>
      <c r="AV143" s="397"/>
      <c r="AW143" s="397"/>
      <c r="AX143" s="397"/>
      <c r="AY143" s="397"/>
      <c r="AZ143" s="397"/>
      <c r="BA143" s="553"/>
      <c r="BB143" s="397"/>
      <c r="BC143" s="397"/>
      <c r="BD143" s="397"/>
    </row>
    <row r="144" spans="2:56" x14ac:dyDescent="0.35">
      <c r="B144" s="80"/>
      <c r="C144" s="119"/>
      <c r="D144" s="119"/>
      <c r="E144" s="84"/>
      <c r="F144" s="119"/>
      <c r="G144" s="120"/>
      <c r="H144" s="41"/>
      <c r="I144" s="41"/>
      <c r="J144" s="82"/>
      <c r="K144" s="291">
        <f t="shared" si="25"/>
        <v>0</v>
      </c>
      <c r="L144" s="293">
        <f>IF(I144&lt;INDEX(Lookup!$U$2:$U$10,MATCH($D$46,Lookup!$S$2:$S$10,0)),0,IF(O144="X",0,J144/(DATEDIF(H144,I144,"m")+1)*12))</f>
        <v>0</v>
      </c>
      <c r="M144" s="291">
        <f t="shared" si="26"/>
        <v>0</v>
      </c>
      <c r="N144" s="335"/>
      <c r="O144" s="143"/>
      <c r="P144" s="397"/>
      <c r="Q144" s="555"/>
      <c r="R144" s="576">
        <f t="shared" si="27"/>
        <v>0</v>
      </c>
      <c r="S144" s="576">
        <f t="shared" si="28"/>
        <v>0</v>
      </c>
      <c r="T144" s="576">
        <f t="shared" si="29"/>
        <v>0</v>
      </c>
      <c r="U144" s="576">
        <f t="shared" si="30"/>
        <v>0</v>
      </c>
      <c r="V144" s="553"/>
      <c r="W144" s="553"/>
      <c r="X144" s="553"/>
      <c r="Y144" s="553"/>
      <c r="Z144" s="397"/>
      <c r="AA144" s="397"/>
      <c r="AB144" s="397"/>
      <c r="AC144" s="397"/>
      <c r="AD144" s="397"/>
      <c r="AE144" s="397"/>
      <c r="AF144" s="397"/>
      <c r="AG144" s="397"/>
      <c r="AH144" s="397"/>
      <c r="AI144" s="397"/>
      <c r="AJ144" s="397"/>
      <c r="AK144" s="397"/>
      <c r="AL144" s="397"/>
      <c r="AM144" s="397"/>
      <c r="AN144" s="397"/>
      <c r="AO144" s="397"/>
      <c r="AP144" s="397"/>
      <c r="AQ144" s="397"/>
      <c r="AR144" s="397"/>
      <c r="AS144" s="397"/>
      <c r="AT144" s="397"/>
      <c r="AU144" s="397"/>
      <c r="AV144" s="397"/>
      <c r="AW144" s="397"/>
      <c r="AX144" s="397"/>
      <c r="AY144" s="397"/>
      <c r="AZ144" s="397"/>
      <c r="BA144" s="553"/>
      <c r="BB144" s="397"/>
      <c r="BC144" s="397"/>
      <c r="BD144" s="397"/>
    </row>
    <row r="145" spans="2:56" x14ac:dyDescent="0.35">
      <c r="B145" s="80"/>
      <c r="C145" s="119"/>
      <c r="D145" s="119"/>
      <c r="E145" s="84"/>
      <c r="F145" s="119"/>
      <c r="G145" s="120"/>
      <c r="H145" s="41"/>
      <c r="I145" s="41"/>
      <c r="J145" s="82"/>
      <c r="K145" s="291">
        <f t="shared" si="25"/>
        <v>0</v>
      </c>
      <c r="L145" s="293">
        <f>IF(I145&lt;INDEX(Lookup!$U$2:$U$10,MATCH($D$46,Lookup!$S$2:$S$10,0)),0,IF(O145="X",0,J145/(DATEDIF(H145,I145,"m")+1)*12))</f>
        <v>0</v>
      </c>
      <c r="M145" s="291">
        <f t="shared" si="26"/>
        <v>0</v>
      </c>
      <c r="N145" s="335"/>
      <c r="O145" s="143"/>
      <c r="P145" s="397"/>
      <c r="Q145" s="555"/>
      <c r="R145" s="576">
        <f t="shared" si="27"/>
        <v>0</v>
      </c>
      <c r="S145" s="576">
        <f t="shared" si="28"/>
        <v>0</v>
      </c>
      <c r="T145" s="576">
        <f t="shared" si="29"/>
        <v>0</v>
      </c>
      <c r="U145" s="576">
        <f t="shared" si="30"/>
        <v>0</v>
      </c>
      <c r="V145" s="553"/>
      <c r="W145" s="553"/>
      <c r="X145" s="553"/>
      <c r="Y145" s="553"/>
      <c r="Z145" s="397"/>
      <c r="AA145" s="397"/>
      <c r="AB145" s="397"/>
      <c r="AC145" s="397"/>
      <c r="AD145" s="397"/>
      <c r="AE145" s="397"/>
      <c r="AF145" s="397"/>
      <c r="AG145" s="397"/>
      <c r="AH145" s="397"/>
      <c r="AI145" s="397"/>
      <c r="AJ145" s="397"/>
      <c r="AK145" s="397"/>
      <c r="AL145" s="397"/>
      <c r="AM145" s="397"/>
      <c r="AN145" s="397"/>
      <c r="AO145" s="397"/>
      <c r="AP145" s="397"/>
      <c r="AQ145" s="397"/>
      <c r="AR145" s="397"/>
      <c r="AS145" s="397"/>
      <c r="AT145" s="397"/>
      <c r="AU145" s="397"/>
      <c r="AV145" s="397"/>
      <c r="AW145" s="397"/>
      <c r="AX145" s="397"/>
      <c r="AY145" s="397"/>
      <c r="AZ145" s="397"/>
      <c r="BA145" s="553"/>
      <c r="BB145" s="397"/>
      <c r="BC145" s="397"/>
      <c r="BD145" s="397"/>
    </row>
    <row r="146" spans="2:56" x14ac:dyDescent="0.35">
      <c r="B146" s="80"/>
      <c r="C146" s="119"/>
      <c r="D146" s="119"/>
      <c r="E146" s="84"/>
      <c r="F146" s="119"/>
      <c r="G146" s="120"/>
      <c r="H146" s="41"/>
      <c r="I146" s="41"/>
      <c r="J146" s="82"/>
      <c r="K146" s="291">
        <f t="shared" si="25"/>
        <v>0</v>
      </c>
      <c r="L146" s="293">
        <f>IF(I146&lt;INDEX(Lookup!$U$2:$U$10,MATCH($D$46,Lookup!$S$2:$S$10,0)),0,IF(O146="X",0,J146/(DATEDIF(H146,I146,"m")+1)*12))</f>
        <v>0</v>
      </c>
      <c r="M146" s="291">
        <f t="shared" si="26"/>
        <v>0</v>
      </c>
      <c r="N146" s="335"/>
      <c r="O146" s="143"/>
      <c r="P146" s="397"/>
      <c r="Q146" s="555"/>
      <c r="R146" s="576">
        <f t="shared" si="27"/>
        <v>0</v>
      </c>
      <c r="S146" s="576">
        <f t="shared" si="28"/>
        <v>0</v>
      </c>
      <c r="T146" s="576">
        <f t="shared" si="29"/>
        <v>0</v>
      </c>
      <c r="U146" s="576">
        <f t="shared" si="30"/>
        <v>0</v>
      </c>
      <c r="V146" s="553"/>
      <c r="W146" s="553"/>
      <c r="X146" s="553"/>
      <c r="Y146" s="553"/>
      <c r="Z146" s="397"/>
      <c r="AA146" s="397"/>
      <c r="AB146" s="397"/>
      <c r="AC146" s="397"/>
      <c r="AD146" s="397"/>
      <c r="AE146" s="397"/>
      <c r="AF146" s="397"/>
      <c r="AG146" s="397"/>
      <c r="AH146" s="397"/>
      <c r="AI146" s="397"/>
      <c r="AJ146" s="397"/>
      <c r="AK146" s="397"/>
      <c r="AL146" s="397"/>
      <c r="AM146" s="397"/>
      <c r="AN146" s="397"/>
      <c r="AO146" s="397"/>
      <c r="AP146" s="397"/>
      <c r="AQ146" s="397"/>
      <c r="AR146" s="397"/>
      <c r="AS146" s="397"/>
      <c r="AT146" s="397"/>
      <c r="AU146" s="397"/>
      <c r="AV146" s="397"/>
      <c r="AW146" s="397"/>
      <c r="AX146" s="397"/>
      <c r="AY146" s="397"/>
      <c r="AZ146" s="397"/>
      <c r="BA146" s="553"/>
      <c r="BB146" s="397"/>
      <c r="BC146" s="397"/>
      <c r="BD146" s="397"/>
    </row>
    <row r="147" spans="2:56" x14ac:dyDescent="0.35">
      <c r="B147" s="80"/>
      <c r="C147" s="119"/>
      <c r="D147" s="119"/>
      <c r="E147" s="84"/>
      <c r="F147" s="119"/>
      <c r="G147" s="120"/>
      <c r="H147" s="41"/>
      <c r="I147" s="41"/>
      <c r="J147" s="82"/>
      <c r="K147" s="291">
        <f t="shared" si="25"/>
        <v>0</v>
      </c>
      <c r="L147" s="293">
        <f>IF(I147&lt;INDEX(Lookup!$U$2:$U$10,MATCH($D$46,Lookup!$S$2:$S$10,0)),0,IF(O147="X",0,J147/(DATEDIF(H147,I147,"m")+1)*12))</f>
        <v>0</v>
      </c>
      <c r="M147" s="291">
        <f t="shared" si="26"/>
        <v>0</v>
      </c>
      <c r="N147" s="335"/>
      <c r="O147" s="143"/>
      <c r="P147" s="397"/>
      <c r="Q147" s="555"/>
      <c r="R147" s="576">
        <f t="shared" si="27"/>
        <v>0</v>
      </c>
      <c r="S147" s="576">
        <f t="shared" si="28"/>
        <v>0</v>
      </c>
      <c r="T147" s="576">
        <f t="shared" si="29"/>
        <v>0</v>
      </c>
      <c r="U147" s="576">
        <f t="shared" si="30"/>
        <v>0</v>
      </c>
      <c r="V147" s="553"/>
      <c r="W147" s="553"/>
      <c r="X147" s="553"/>
      <c r="Y147" s="553"/>
      <c r="Z147" s="397"/>
      <c r="AA147" s="397"/>
      <c r="AB147" s="397"/>
      <c r="AC147" s="397"/>
      <c r="AD147" s="397"/>
      <c r="AE147" s="397"/>
      <c r="AF147" s="397"/>
      <c r="AG147" s="397"/>
      <c r="AH147" s="397"/>
      <c r="AI147" s="397"/>
      <c r="AJ147" s="397"/>
      <c r="AK147" s="397"/>
      <c r="AL147" s="397"/>
      <c r="AM147" s="397"/>
      <c r="AN147" s="397"/>
      <c r="AO147" s="397"/>
      <c r="AP147" s="397"/>
      <c r="AQ147" s="397"/>
      <c r="AR147" s="397"/>
      <c r="AS147" s="397"/>
      <c r="AT147" s="397"/>
      <c r="AU147" s="397"/>
      <c r="AV147" s="397"/>
      <c r="AW147" s="397"/>
      <c r="AX147" s="397"/>
      <c r="AY147" s="397"/>
      <c r="AZ147" s="397"/>
      <c r="BA147" s="553"/>
      <c r="BB147" s="397"/>
      <c r="BC147" s="397"/>
      <c r="BD147" s="397"/>
    </row>
    <row r="148" spans="2:56" x14ac:dyDescent="0.35">
      <c r="B148" s="80"/>
      <c r="C148" s="119"/>
      <c r="D148" s="119"/>
      <c r="E148" s="84"/>
      <c r="F148" s="119"/>
      <c r="G148" s="120"/>
      <c r="H148" s="41"/>
      <c r="I148" s="41"/>
      <c r="J148" s="82"/>
      <c r="K148" s="291">
        <f t="shared" si="25"/>
        <v>0</v>
      </c>
      <c r="L148" s="293">
        <f>IF(I148&lt;INDEX(Lookup!$U$2:$U$10,MATCH($D$46,Lookup!$S$2:$S$10,0)),0,IF(O148="X",0,J148/(DATEDIF(H148,I148,"m")+1)*12))</f>
        <v>0</v>
      </c>
      <c r="M148" s="291">
        <f t="shared" si="26"/>
        <v>0</v>
      </c>
      <c r="N148" s="335"/>
      <c r="O148" s="143"/>
      <c r="P148" s="397"/>
      <c r="Q148" s="555"/>
      <c r="R148" s="576">
        <f t="shared" si="27"/>
        <v>0</v>
      </c>
      <c r="S148" s="576">
        <f t="shared" si="28"/>
        <v>0</v>
      </c>
      <c r="T148" s="576">
        <f t="shared" si="29"/>
        <v>0</v>
      </c>
      <c r="U148" s="576">
        <f t="shared" si="30"/>
        <v>0</v>
      </c>
      <c r="V148" s="553"/>
      <c r="W148" s="553"/>
      <c r="X148" s="553"/>
      <c r="Y148" s="553"/>
      <c r="Z148" s="397"/>
      <c r="AA148" s="397"/>
      <c r="AB148" s="397"/>
      <c r="AC148" s="397"/>
      <c r="AD148" s="397"/>
      <c r="AE148" s="397"/>
      <c r="AF148" s="397"/>
      <c r="AG148" s="397"/>
      <c r="AH148" s="397"/>
      <c r="AI148" s="397"/>
      <c r="AJ148" s="397"/>
      <c r="AK148" s="397"/>
      <c r="AL148" s="397"/>
      <c r="AM148" s="397"/>
      <c r="AN148" s="397"/>
      <c r="AO148" s="397"/>
      <c r="AP148" s="397"/>
      <c r="AQ148" s="397"/>
      <c r="AR148" s="397"/>
      <c r="AS148" s="397"/>
      <c r="AT148" s="397"/>
      <c r="AU148" s="397"/>
      <c r="AV148" s="397"/>
      <c r="AW148" s="397"/>
      <c r="AX148" s="397"/>
      <c r="AY148" s="397"/>
      <c r="AZ148" s="397"/>
      <c r="BA148" s="553"/>
      <c r="BB148" s="397"/>
      <c r="BC148" s="397"/>
      <c r="BD148" s="397"/>
    </row>
    <row r="149" spans="2:56" x14ac:dyDescent="0.35">
      <c r="B149" s="80"/>
      <c r="C149" s="119"/>
      <c r="D149" s="119"/>
      <c r="E149" s="84"/>
      <c r="F149" s="119"/>
      <c r="G149" s="120"/>
      <c r="H149" s="41"/>
      <c r="I149" s="41"/>
      <c r="J149" s="82"/>
      <c r="K149" s="291">
        <f t="shared" si="25"/>
        <v>0</v>
      </c>
      <c r="L149" s="293">
        <f>IF(I149&lt;INDEX(Lookup!$U$2:$U$10,MATCH($D$46,Lookup!$S$2:$S$10,0)),0,IF(O149="X",0,J149/(DATEDIF(H149,I149,"m")+1)*12))</f>
        <v>0</v>
      </c>
      <c r="M149" s="291">
        <f t="shared" si="26"/>
        <v>0</v>
      </c>
      <c r="N149" s="335"/>
      <c r="O149" s="143"/>
      <c r="P149" s="397"/>
      <c r="Q149" s="555"/>
      <c r="R149" s="576">
        <f t="shared" si="27"/>
        <v>0</v>
      </c>
      <c r="S149" s="576">
        <f t="shared" si="28"/>
        <v>0</v>
      </c>
      <c r="T149" s="576">
        <f t="shared" si="29"/>
        <v>0</v>
      </c>
      <c r="U149" s="576">
        <f t="shared" si="30"/>
        <v>0</v>
      </c>
      <c r="V149" s="553"/>
      <c r="W149" s="553"/>
      <c r="X149" s="553"/>
      <c r="Y149" s="553"/>
      <c r="Z149" s="397"/>
      <c r="AA149" s="397"/>
      <c r="AB149" s="397"/>
      <c r="AC149" s="397"/>
      <c r="AD149" s="397"/>
      <c r="AE149" s="397"/>
      <c r="AF149" s="397"/>
      <c r="AG149" s="397"/>
      <c r="AH149" s="397"/>
      <c r="AI149" s="397"/>
      <c r="AJ149" s="397"/>
      <c r="AK149" s="397"/>
      <c r="AL149" s="397"/>
      <c r="AM149" s="397"/>
      <c r="AN149" s="397"/>
      <c r="AO149" s="397"/>
      <c r="AP149" s="397"/>
      <c r="AQ149" s="397"/>
      <c r="AR149" s="397"/>
      <c r="AS149" s="397"/>
      <c r="AT149" s="397"/>
      <c r="AU149" s="397"/>
      <c r="AV149" s="397"/>
      <c r="AW149" s="397"/>
      <c r="AX149" s="397"/>
      <c r="AY149" s="397"/>
      <c r="AZ149" s="397"/>
      <c r="BA149" s="553"/>
      <c r="BB149" s="397"/>
      <c r="BC149" s="397"/>
      <c r="BD149" s="397"/>
    </row>
    <row r="150" spans="2:56" x14ac:dyDescent="0.35">
      <c r="B150" s="80"/>
      <c r="C150" s="119"/>
      <c r="D150" s="119"/>
      <c r="E150" s="84"/>
      <c r="F150" s="119"/>
      <c r="G150" s="120"/>
      <c r="H150" s="41"/>
      <c r="I150" s="41"/>
      <c r="J150" s="82"/>
      <c r="K150" s="291">
        <f t="shared" si="25"/>
        <v>0</v>
      </c>
      <c r="L150" s="293">
        <f>IF(I150&lt;INDEX(Lookup!$U$2:$U$10,MATCH($D$46,Lookup!$S$2:$S$10,0)),0,IF(O150="X",0,J150/(DATEDIF(H150,I150,"m")+1)*12))</f>
        <v>0</v>
      </c>
      <c r="M150" s="291">
        <f t="shared" si="26"/>
        <v>0</v>
      </c>
      <c r="N150" s="335"/>
      <c r="O150" s="143"/>
      <c r="P150" s="397"/>
      <c r="Q150" s="555"/>
      <c r="R150" s="576">
        <f t="shared" si="27"/>
        <v>0</v>
      </c>
      <c r="S150" s="576">
        <f t="shared" si="28"/>
        <v>0</v>
      </c>
      <c r="T150" s="576">
        <f t="shared" si="29"/>
        <v>0</v>
      </c>
      <c r="U150" s="576">
        <f t="shared" si="30"/>
        <v>0</v>
      </c>
      <c r="V150" s="553"/>
      <c r="W150" s="553"/>
      <c r="X150" s="553"/>
      <c r="Y150" s="553"/>
      <c r="Z150" s="397"/>
      <c r="AA150" s="397"/>
      <c r="AB150" s="397"/>
      <c r="AC150" s="397"/>
      <c r="AD150" s="397"/>
      <c r="AE150" s="397"/>
      <c r="AF150" s="397"/>
      <c r="AG150" s="397"/>
      <c r="AH150" s="397"/>
      <c r="AI150" s="397"/>
      <c r="AJ150" s="397"/>
      <c r="AK150" s="397"/>
      <c r="AL150" s="397"/>
      <c r="AM150" s="397"/>
      <c r="AN150" s="397"/>
      <c r="AO150" s="397"/>
      <c r="AP150" s="397"/>
      <c r="AQ150" s="397"/>
      <c r="AR150" s="397"/>
      <c r="AS150" s="397"/>
      <c r="AT150" s="397"/>
      <c r="AU150" s="397"/>
      <c r="AV150" s="397"/>
      <c r="AW150" s="397"/>
      <c r="AX150" s="397"/>
      <c r="AY150" s="397"/>
      <c r="AZ150" s="397"/>
      <c r="BA150" s="553"/>
      <c r="BB150" s="397"/>
      <c r="BC150" s="397"/>
      <c r="BD150" s="397"/>
    </row>
    <row r="151" spans="2:56" x14ac:dyDescent="0.35">
      <c r="B151" s="80"/>
      <c r="C151" s="119"/>
      <c r="D151" s="119"/>
      <c r="E151" s="84"/>
      <c r="F151" s="119"/>
      <c r="G151" s="120"/>
      <c r="H151" s="41"/>
      <c r="I151" s="41"/>
      <c r="J151" s="82"/>
      <c r="K151" s="291">
        <f t="shared" si="25"/>
        <v>0</v>
      </c>
      <c r="L151" s="293">
        <f>IF(I151&lt;INDEX(Lookup!$U$2:$U$10,MATCH($D$46,Lookup!$S$2:$S$10,0)),0,IF(O151="X",0,J151/(DATEDIF(H151,I151,"m")+1)*12))</f>
        <v>0</v>
      </c>
      <c r="M151" s="291">
        <f t="shared" si="26"/>
        <v>0</v>
      </c>
      <c r="N151" s="335"/>
      <c r="O151" s="143"/>
      <c r="P151" s="397"/>
      <c r="Q151" s="555"/>
      <c r="R151" s="576">
        <f t="shared" si="27"/>
        <v>0</v>
      </c>
      <c r="S151" s="576">
        <f t="shared" si="28"/>
        <v>0</v>
      </c>
      <c r="T151" s="576">
        <f t="shared" si="29"/>
        <v>0</v>
      </c>
      <c r="U151" s="576">
        <f t="shared" si="30"/>
        <v>0</v>
      </c>
      <c r="V151" s="553"/>
      <c r="W151" s="553"/>
      <c r="X151" s="553"/>
      <c r="Y151" s="553"/>
      <c r="Z151" s="397"/>
      <c r="AA151" s="397"/>
      <c r="AB151" s="397"/>
      <c r="AC151" s="397"/>
      <c r="AD151" s="397"/>
      <c r="AE151" s="397"/>
      <c r="AF151" s="397"/>
      <c r="AG151" s="397"/>
      <c r="AH151" s="397"/>
      <c r="AI151" s="397"/>
      <c r="AJ151" s="397"/>
      <c r="AK151" s="397"/>
      <c r="AL151" s="397"/>
      <c r="AM151" s="397"/>
      <c r="AN151" s="397"/>
      <c r="AO151" s="397"/>
      <c r="AP151" s="397"/>
      <c r="AQ151" s="397"/>
      <c r="AR151" s="397"/>
      <c r="AS151" s="397"/>
      <c r="AT151" s="397"/>
      <c r="AU151" s="397"/>
      <c r="AV151" s="397"/>
      <c r="AW151" s="397"/>
      <c r="AX151" s="397"/>
      <c r="AY151" s="397"/>
      <c r="AZ151" s="397"/>
      <c r="BA151" s="553"/>
      <c r="BB151" s="397"/>
      <c r="BC151" s="397"/>
      <c r="BD151" s="397"/>
    </row>
    <row r="152" spans="2:56" x14ac:dyDescent="0.35">
      <c r="B152" s="80"/>
      <c r="C152" s="119"/>
      <c r="D152" s="119"/>
      <c r="E152" s="84"/>
      <c r="F152" s="119"/>
      <c r="G152" s="120"/>
      <c r="H152" s="41"/>
      <c r="I152" s="41"/>
      <c r="J152" s="82"/>
      <c r="K152" s="291">
        <f t="shared" si="25"/>
        <v>0</v>
      </c>
      <c r="L152" s="293">
        <f>IF(I152&lt;INDEX(Lookup!$U$2:$U$10,MATCH($D$46,Lookup!$S$2:$S$10,0)),0,IF(O152="X",0,J152/(DATEDIF(H152,I152,"m")+1)*12))</f>
        <v>0</v>
      </c>
      <c r="M152" s="291">
        <f t="shared" si="26"/>
        <v>0</v>
      </c>
      <c r="N152" s="335"/>
      <c r="O152" s="143"/>
      <c r="P152" s="397"/>
      <c r="Q152" s="555"/>
      <c r="R152" s="576">
        <f t="shared" si="27"/>
        <v>0</v>
      </c>
      <c r="S152" s="576">
        <f t="shared" si="28"/>
        <v>0</v>
      </c>
      <c r="T152" s="576">
        <f t="shared" si="29"/>
        <v>0</v>
      </c>
      <c r="U152" s="576">
        <f t="shared" si="30"/>
        <v>0</v>
      </c>
      <c r="V152" s="553"/>
      <c r="W152" s="553"/>
      <c r="X152" s="553"/>
      <c r="Y152" s="553"/>
      <c r="Z152" s="397"/>
      <c r="AA152" s="397"/>
      <c r="AB152" s="397"/>
      <c r="AC152" s="397"/>
      <c r="AD152" s="397"/>
      <c r="AE152" s="397"/>
      <c r="AF152" s="397"/>
      <c r="AG152" s="397"/>
      <c r="AH152" s="397"/>
      <c r="AI152" s="397"/>
      <c r="AJ152" s="397"/>
      <c r="AK152" s="397"/>
      <c r="AL152" s="397"/>
      <c r="AM152" s="397"/>
      <c r="AN152" s="397"/>
      <c r="AO152" s="397"/>
      <c r="AP152" s="397"/>
      <c r="AQ152" s="397"/>
      <c r="AR152" s="397"/>
      <c r="AS152" s="397"/>
      <c r="AT152" s="397"/>
      <c r="AU152" s="397"/>
      <c r="AV152" s="397"/>
      <c r="AW152" s="397"/>
      <c r="AX152" s="397"/>
      <c r="AY152" s="397"/>
      <c r="AZ152" s="397"/>
      <c r="BA152" s="553"/>
      <c r="BB152" s="397"/>
      <c r="BC152" s="397"/>
      <c r="BD152" s="397"/>
    </row>
    <row r="153" spans="2:56" x14ac:dyDescent="0.35">
      <c r="B153" s="80"/>
      <c r="C153" s="119"/>
      <c r="D153" s="119"/>
      <c r="E153" s="84"/>
      <c r="F153" s="119"/>
      <c r="G153" s="120"/>
      <c r="H153" s="41"/>
      <c r="I153" s="41"/>
      <c r="J153" s="82"/>
      <c r="K153" s="291">
        <f t="shared" si="25"/>
        <v>0</v>
      </c>
      <c r="L153" s="293">
        <f>IF(I153&lt;INDEX(Lookup!$U$2:$U$10,MATCH($D$46,Lookup!$S$2:$S$10,0)),0,IF(O153="X",0,J153/(DATEDIF(H153,I153,"m")+1)*12))</f>
        <v>0</v>
      </c>
      <c r="M153" s="291">
        <f t="shared" si="26"/>
        <v>0</v>
      </c>
      <c r="N153" s="335"/>
      <c r="O153" s="143"/>
      <c r="P153" s="397"/>
      <c r="Q153" s="555"/>
      <c r="R153" s="576">
        <f t="shared" si="27"/>
        <v>0</v>
      </c>
      <c r="S153" s="576">
        <f t="shared" si="28"/>
        <v>0</v>
      </c>
      <c r="T153" s="576">
        <f t="shared" si="29"/>
        <v>0</v>
      </c>
      <c r="U153" s="576">
        <f t="shared" si="30"/>
        <v>0</v>
      </c>
      <c r="V153" s="553"/>
      <c r="W153" s="553"/>
      <c r="X153" s="553"/>
      <c r="Y153" s="553"/>
      <c r="Z153" s="397"/>
      <c r="AA153" s="397"/>
      <c r="AB153" s="397"/>
      <c r="AC153" s="397"/>
      <c r="AD153" s="397"/>
      <c r="AE153" s="397"/>
      <c r="AF153" s="397"/>
      <c r="AG153" s="397"/>
      <c r="AH153" s="397"/>
      <c r="AI153" s="397"/>
      <c r="AJ153" s="397"/>
      <c r="AK153" s="397"/>
      <c r="AL153" s="397"/>
      <c r="AM153" s="397"/>
      <c r="AN153" s="397"/>
      <c r="AO153" s="397"/>
      <c r="AP153" s="397"/>
      <c r="AQ153" s="397"/>
      <c r="AR153" s="397"/>
      <c r="AS153" s="397"/>
      <c r="AT153" s="397"/>
      <c r="AU153" s="397"/>
      <c r="AV153" s="397"/>
      <c r="AW153" s="397"/>
      <c r="AX153" s="397"/>
      <c r="AY153" s="397"/>
      <c r="AZ153" s="397"/>
      <c r="BA153" s="553"/>
      <c r="BB153" s="397"/>
      <c r="BC153" s="397"/>
      <c r="BD153" s="397"/>
    </row>
    <row r="154" spans="2:56" x14ac:dyDescent="0.35">
      <c r="B154" s="80"/>
      <c r="C154" s="119"/>
      <c r="D154" s="119"/>
      <c r="E154" s="84"/>
      <c r="F154" s="119"/>
      <c r="G154" s="120"/>
      <c r="H154" s="41"/>
      <c r="I154" s="41"/>
      <c r="J154" s="82"/>
      <c r="K154" s="291">
        <f t="shared" si="25"/>
        <v>0</v>
      </c>
      <c r="L154" s="293">
        <f>IF(I154&lt;INDEX(Lookup!$U$2:$U$10,MATCH($D$46,Lookup!$S$2:$S$10,0)),0,IF(O154="X",0,J154/(DATEDIF(H154,I154,"m")+1)*12))</f>
        <v>0</v>
      </c>
      <c r="M154" s="291">
        <f t="shared" si="26"/>
        <v>0</v>
      </c>
      <c r="N154" s="335"/>
      <c r="O154" s="143"/>
      <c r="P154" s="397"/>
      <c r="Q154" s="555"/>
      <c r="R154" s="576">
        <f t="shared" si="27"/>
        <v>0</v>
      </c>
      <c r="S154" s="576">
        <f t="shared" si="28"/>
        <v>0</v>
      </c>
      <c r="T154" s="576">
        <f t="shared" si="29"/>
        <v>0</v>
      </c>
      <c r="U154" s="576">
        <f t="shared" si="30"/>
        <v>0</v>
      </c>
      <c r="V154" s="553"/>
      <c r="W154" s="553"/>
      <c r="X154" s="553"/>
      <c r="Y154" s="553"/>
      <c r="Z154" s="397"/>
      <c r="AA154" s="397"/>
      <c r="AB154" s="397"/>
      <c r="AC154" s="397"/>
      <c r="AD154" s="397"/>
      <c r="AE154" s="397"/>
      <c r="AF154" s="397"/>
      <c r="AG154" s="397"/>
      <c r="AH154" s="397"/>
      <c r="AI154" s="397"/>
      <c r="AJ154" s="397"/>
      <c r="AK154" s="397"/>
      <c r="AL154" s="397"/>
      <c r="AM154" s="397"/>
      <c r="AN154" s="397"/>
      <c r="AO154" s="397"/>
      <c r="AP154" s="397"/>
      <c r="AQ154" s="397"/>
      <c r="AR154" s="397"/>
      <c r="AS154" s="397"/>
      <c r="AT154" s="397"/>
      <c r="AU154" s="397"/>
      <c r="AV154" s="397"/>
      <c r="AW154" s="397"/>
      <c r="AX154" s="397"/>
      <c r="AY154" s="397"/>
      <c r="AZ154" s="397"/>
      <c r="BA154" s="553"/>
      <c r="BB154" s="397"/>
      <c r="BC154" s="397"/>
      <c r="BD154" s="397"/>
    </row>
    <row r="155" spans="2:56" x14ac:dyDescent="0.35">
      <c r="B155" s="80"/>
      <c r="C155" s="119"/>
      <c r="D155" s="119"/>
      <c r="E155" s="84"/>
      <c r="F155" s="119"/>
      <c r="G155" s="120"/>
      <c r="H155" s="41"/>
      <c r="I155" s="41"/>
      <c r="J155" s="82"/>
      <c r="K155" s="291">
        <f t="shared" si="25"/>
        <v>0</v>
      </c>
      <c r="L155" s="293">
        <f>IF(I155&lt;INDEX(Lookup!$U$2:$U$10,MATCH($D$46,Lookup!$S$2:$S$10,0)),0,IF(O155="X",0,J155/(DATEDIF(H155,I155,"m")+1)*12))</f>
        <v>0</v>
      </c>
      <c r="M155" s="291">
        <f t="shared" si="26"/>
        <v>0</v>
      </c>
      <c r="N155" s="335"/>
      <c r="O155" s="143"/>
      <c r="P155" s="397"/>
      <c r="Q155" s="555"/>
      <c r="R155" s="576">
        <f t="shared" si="27"/>
        <v>0</v>
      </c>
      <c r="S155" s="576">
        <f t="shared" si="28"/>
        <v>0</v>
      </c>
      <c r="T155" s="576">
        <f t="shared" si="29"/>
        <v>0</v>
      </c>
      <c r="U155" s="576">
        <f t="shared" si="30"/>
        <v>0</v>
      </c>
      <c r="V155" s="553"/>
      <c r="W155" s="553"/>
      <c r="X155" s="553"/>
      <c r="Y155" s="553"/>
      <c r="Z155" s="397"/>
      <c r="AA155" s="397"/>
      <c r="AB155" s="397"/>
      <c r="AC155" s="397"/>
      <c r="AD155" s="397"/>
      <c r="AE155" s="397"/>
      <c r="AF155" s="397"/>
      <c r="AG155" s="397"/>
      <c r="AH155" s="397"/>
      <c r="AI155" s="397"/>
      <c r="AJ155" s="397"/>
      <c r="AK155" s="397"/>
      <c r="AL155" s="397"/>
      <c r="AM155" s="397"/>
      <c r="AN155" s="397"/>
      <c r="AO155" s="397"/>
      <c r="AP155" s="397"/>
      <c r="AQ155" s="397"/>
      <c r="AR155" s="397"/>
      <c r="AS155" s="397"/>
      <c r="AT155" s="397"/>
      <c r="AU155" s="397"/>
      <c r="AV155" s="397"/>
      <c r="AW155" s="397"/>
      <c r="AX155" s="397"/>
      <c r="AY155" s="397"/>
      <c r="AZ155" s="397"/>
      <c r="BA155" s="553"/>
      <c r="BB155" s="397"/>
      <c r="BC155" s="397"/>
      <c r="BD155" s="397"/>
    </row>
    <row r="156" spans="2:56" x14ac:dyDescent="0.35">
      <c r="B156" s="80"/>
      <c r="C156" s="119"/>
      <c r="D156" s="119"/>
      <c r="E156" s="84"/>
      <c r="F156" s="119"/>
      <c r="G156" s="120"/>
      <c r="H156" s="41"/>
      <c r="I156" s="41"/>
      <c r="J156" s="82"/>
      <c r="K156" s="291">
        <f t="shared" si="25"/>
        <v>0</v>
      </c>
      <c r="L156" s="293">
        <f>IF(I156&lt;INDEX(Lookup!$U$2:$U$10,MATCH($D$46,Lookup!$S$2:$S$10,0)),0,IF(O156="X",0,J156/(DATEDIF(H156,I156,"m")+1)*12))</f>
        <v>0</v>
      </c>
      <c r="M156" s="291">
        <f t="shared" si="26"/>
        <v>0</v>
      </c>
      <c r="N156" s="335"/>
      <c r="O156" s="143"/>
      <c r="P156" s="397"/>
      <c r="Q156" s="555"/>
      <c r="R156" s="576">
        <f t="shared" si="27"/>
        <v>0</v>
      </c>
      <c r="S156" s="576">
        <f t="shared" si="28"/>
        <v>0</v>
      </c>
      <c r="T156" s="576">
        <f t="shared" si="29"/>
        <v>0</v>
      </c>
      <c r="U156" s="576">
        <f t="shared" si="30"/>
        <v>0</v>
      </c>
      <c r="V156" s="553"/>
      <c r="W156" s="553"/>
      <c r="X156" s="553"/>
      <c r="Y156" s="553"/>
      <c r="Z156" s="397"/>
      <c r="AA156" s="397"/>
      <c r="AB156" s="397"/>
      <c r="AC156" s="397"/>
      <c r="AD156" s="397"/>
      <c r="AE156" s="397"/>
      <c r="AF156" s="397"/>
      <c r="AG156" s="397"/>
      <c r="AH156" s="397"/>
      <c r="AI156" s="397"/>
      <c r="AJ156" s="397"/>
      <c r="AK156" s="397"/>
      <c r="AL156" s="397"/>
      <c r="AM156" s="397"/>
      <c r="AN156" s="397"/>
      <c r="AO156" s="397"/>
      <c r="AP156" s="397"/>
      <c r="AQ156" s="397"/>
      <c r="AR156" s="397"/>
      <c r="AS156" s="397"/>
      <c r="AT156" s="397"/>
      <c r="AU156" s="397"/>
      <c r="AV156" s="397"/>
      <c r="AW156" s="397"/>
      <c r="AX156" s="397"/>
      <c r="AY156" s="397"/>
      <c r="AZ156" s="397"/>
      <c r="BA156" s="553"/>
      <c r="BB156" s="397"/>
      <c r="BC156" s="397"/>
      <c r="BD156" s="397"/>
    </row>
    <row r="157" spans="2:56" x14ac:dyDescent="0.35">
      <c r="B157" s="80"/>
      <c r="C157" s="119"/>
      <c r="D157" s="119"/>
      <c r="E157" s="84"/>
      <c r="F157" s="119"/>
      <c r="G157" s="120"/>
      <c r="H157" s="41"/>
      <c r="I157" s="41"/>
      <c r="J157" s="82"/>
      <c r="K157" s="291">
        <f t="shared" si="25"/>
        <v>0</v>
      </c>
      <c r="L157" s="293">
        <f>IF(I157&lt;INDEX(Lookup!$U$2:$U$10,MATCH($D$46,Lookup!$S$2:$S$10,0)),0,IF(O157="X",0,J157/(DATEDIF(H157,I157,"m")+1)*12))</f>
        <v>0</v>
      </c>
      <c r="M157" s="291">
        <f t="shared" si="26"/>
        <v>0</v>
      </c>
      <c r="N157" s="335"/>
      <c r="O157" s="143"/>
      <c r="P157" s="397"/>
      <c r="Q157" s="555"/>
      <c r="R157" s="576">
        <f t="shared" si="27"/>
        <v>0</v>
      </c>
      <c r="S157" s="576">
        <f t="shared" si="28"/>
        <v>0</v>
      </c>
      <c r="T157" s="576">
        <f t="shared" si="29"/>
        <v>0</v>
      </c>
      <c r="U157" s="576">
        <f t="shared" si="30"/>
        <v>0</v>
      </c>
      <c r="V157" s="553"/>
      <c r="W157" s="553"/>
      <c r="X157" s="553"/>
      <c r="Y157" s="553"/>
      <c r="Z157" s="397"/>
      <c r="AA157" s="397"/>
      <c r="AB157" s="397"/>
      <c r="AC157" s="397"/>
      <c r="AD157" s="397"/>
      <c r="AE157" s="397"/>
      <c r="AF157" s="397"/>
      <c r="AG157" s="397"/>
      <c r="AH157" s="397"/>
      <c r="AI157" s="397"/>
      <c r="AJ157" s="397"/>
      <c r="AK157" s="397"/>
      <c r="AL157" s="397"/>
      <c r="AM157" s="397"/>
      <c r="AN157" s="397"/>
      <c r="AO157" s="397"/>
      <c r="AP157" s="397"/>
      <c r="AQ157" s="397"/>
      <c r="AR157" s="397"/>
      <c r="AS157" s="397"/>
      <c r="AT157" s="397"/>
      <c r="AU157" s="397"/>
      <c r="AV157" s="397"/>
      <c r="AW157" s="397"/>
      <c r="AX157" s="397"/>
      <c r="AY157" s="397"/>
      <c r="AZ157" s="397"/>
      <c r="BA157" s="553"/>
      <c r="BB157" s="397"/>
      <c r="BC157" s="397"/>
      <c r="BD157" s="397"/>
    </row>
    <row r="158" spans="2:56" x14ac:dyDescent="0.35">
      <c r="B158" s="80"/>
      <c r="C158" s="119"/>
      <c r="D158" s="119"/>
      <c r="E158" s="84"/>
      <c r="F158" s="119"/>
      <c r="G158" s="120"/>
      <c r="H158" s="41"/>
      <c r="I158" s="41"/>
      <c r="J158" s="82"/>
      <c r="K158" s="291">
        <f t="shared" si="25"/>
        <v>0</v>
      </c>
      <c r="L158" s="293">
        <f>IF(I158&lt;INDEX(Lookup!$U$2:$U$10,MATCH($D$46,Lookup!$S$2:$S$10,0)),0,IF(O158="X",0,J158/(DATEDIF(H158,I158,"m")+1)*12))</f>
        <v>0</v>
      </c>
      <c r="M158" s="291">
        <f t="shared" si="26"/>
        <v>0</v>
      </c>
      <c r="N158" s="335"/>
      <c r="O158" s="143"/>
      <c r="P158" s="397"/>
      <c r="Q158" s="555"/>
      <c r="R158" s="576">
        <f t="shared" si="27"/>
        <v>0</v>
      </c>
      <c r="S158" s="576">
        <f t="shared" si="28"/>
        <v>0</v>
      </c>
      <c r="T158" s="576">
        <f t="shared" si="29"/>
        <v>0</v>
      </c>
      <c r="U158" s="576">
        <f t="shared" si="30"/>
        <v>0</v>
      </c>
      <c r="V158" s="553"/>
      <c r="W158" s="553"/>
      <c r="X158" s="553"/>
      <c r="Y158" s="553"/>
      <c r="Z158" s="397"/>
      <c r="AA158" s="397"/>
      <c r="AB158" s="397"/>
      <c r="AC158" s="397"/>
      <c r="AD158" s="397"/>
      <c r="AE158" s="397"/>
      <c r="AF158" s="397"/>
      <c r="AG158" s="397"/>
      <c r="AH158" s="397"/>
      <c r="AI158" s="397"/>
      <c r="AJ158" s="397"/>
      <c r="AK158" s="397"/>
      <c r="AL158" s="397"/>
      <c r="AM158" s="397"/>
      <c r="AN158" s="397"/>
      <c r="AO158" s="397"/>
      <c r="AP158" s="397"/>
      <c r="AQ158" s="397"/>
      <c r="AR158" s="397"/>
      <c r="AS158" s="397"/>
      <c r="AT158" s="397"/>
      <c r="AU158" s="397"/>
      <c r="AV158" s="397"/>
      <c r="AW158" s="397"/>
      <c r="AX158" s="397"/>
      <c r="AY158" s="397"/>
      <c r="AZ158" s="397"/>
      <c r="BA158" s="553"/>
      <c r="BB158" s="397"/>
      <c r="BC158" s="397"/>
      <c r="BD158" s="397"/>
    </row>
    <row r="159" spans="2:56" x14ac:dyDescent="0.35">
      <c r="B159" s="80"/>
      <c r="C159" s="119"/>
      <c r="D159" s="119"/>
      <c r="E159" s="84"/>
      <c r="F159" s="119"/>
      <c r="G159" s="120"/>
      <c r="H159" s="41"/>
      <c r="I159" s="41"/>
      <c r="J159" s="82"/>
      <c r="K159" s="291">
        <f t="shared" si="25"/>
        <v>0</v>
      </c>
      <c r="L159" s="293">
        <f>IF(I159&lt;INDEX(Lookup!$U$2:$U$10,MATCH($D$46,Lookup!$S$2:$S$10,0)),0,IF(O159="X",0,J159/(DATEDIF(H159,I159,"m")+1)*12))</f>
        <v>0</v>
      </c>
      <c r="M159" s="291">
        <f t="shared" si="26"/>
        <v>0</v>
      </c>
      <c r="N159" s="335"/>
      <c r="O159" s="143"/>
      <c r="P159" s="397"/>
      <c r="Q159" s="555"/>
      <c r="R159" s="576">
        <f t="shared" si="27"/>
        <v>0</v>
      </c>
      <c r="S159" s="576">
        <f t="shared" si="28"/>
        <v>0</v>
      </c>
      <c r="T159" s="576">
        <f t="shared" si="29"/>
        <v>0</v>
      </c>
      <c r="U159" s="576">
        <f t="shared" si="30"/>
        <v>0</v>
      </c>
      <c r="V159" s="553"/>
      <c r="W159" s="553"/>
      <c r="X159" s="553"/>
      <c r="Y159" s="553"/>
      <c r="Z159" s="397"/>
      <c r="AA159" s="397"/>
      <c r="AB159" s="397"/>
      <c r="AC159" s="397"/>
      <c r="AD159" s="397"/>
      <c r="AE159" s="397"/>
      <c r="AF159" s="397"/>
      <c r="AG159" s="397"/>
      <c r="AH159" s="397"/>
      <c r="AI159" s="397"/>
      <c r="AJ159" s="397"/>
      <c r="AK159" s="397"/>
      <c r="AL159" s="397"/>
      <c r="AM159" s="397"/>
      <c r="AN159" s="397"/>
      <c r="AO159" s="397"/>
      <c r="AP159" s="397"/>
      <c r="AQ159" s="397"/>
      <c r="AR159" s="397"/>
      <c r="AS159" s="397"/>
      <c r="AT159" s="397"/>
      <c r="AU159" s="397"/>
      <c r="AV159" s="397"/>
      <c r="AW159" s="397"/>
      <c r="AX159" s="397"/>
      <c r="AY159" s="397"/>
      <c r="AZ159" s="397"/>
      <c r="BA159" s="553"/>
      <c r="BB159" s="397"/>
      <c r="BC159" s="397"/>
      <c r="BD159" s="397"/>
    </row>
    <row r="160" spans="2:56" x14ac:dyDescent="0.35">
      <c r="B160" s="80"/>
      <c r="C160" s="119"/>
      <c r="D160" s="119"/>
      <c r="E160" s="84"/>
      <c r="F160" s="119"/>
      <c r="G160" s="120"/>
      <c r="H160" s="41"/>
      <c r="I160" s="41"/>
      <c r="J160" s="82"/>
      <c r="K160" s="291">
        <f t="shared" si="25"/>
        <v>0</v>
      </c>
      <c r="L160" s="293">
        <f>IF(I160&lt;INDEX(Lookup!$U$2:$U$10,MATCH($D$46,Lookup!$S$2:$S$10,0)),0,IF(O160="X",0,J160/(DATEDIF(H160,I160,"m")+1)*12))</f>
        <v>0</v>
      </c>
      <c r="M160" s="291">
        <f t="shared" si="26"/>
        <v>0</v>
      </c>
      <c r="N160" s="335"/>
      <c r="O160" s="143"/>
      <c r="P160" s="397"/>
      <c r="Q160" s="555"/>
      <c r="R160" s="576">
        <f t="shared" si="27"/>
        <v>0</v>
      </c>
      <c r="S160" s="576">
        <f t="shared" si="28"/>
        <v>0</v>
      </c>
      <c r="T160" s="576">
        <f t="shared" si="29"/>
        <v>0</v>
      </c>
      <c r="U160" s="576">
        <f t="shared" si="30"/>
        <v>0</v>
      </c>
      <c r="V160" s="553"/>
      <c r="W160" s="553"/>
      <c r="X160" s="553"/>
      <c r="Y160" s="553"/>
      <c r="Z160" s="397"/>
      <c r="AA160" s="397"/>
      <c r="AB160" s="397"/>
      <c r="AC160" s="397"/>
      <c r="AD160" s="397"/>
      <c r="AE160" s="397"/>
      <c r="AF160" s="397"/>
      <c r="AG160" s="397"/>
      <c r="AH160" s="397"/>
      <c r="AI160" s="397"/>
      <c r="AJ160" s="397"/>
      <c r="AK160" s="397"/>
      <c r="AL160" s="397"/>
      <c r="AM160" s="397"/>
      <c r="AN160" s="397"/>
      <c r="AO160" s="397"/>
      <c r="AP160" s="397"/>
      <c r="AQ160" s="397"/>
      <c r="AR160" s="397"/>
      <c r="AS160" s="397"/>
      <c r="AT160" s="397"/>
      <c r="AU160" s="397"/>
      <c r="AV160" s="397"/>
      <c r="AW160" s="397"/>
      <c r="AX160" s="397"/>
      <c r="AY160" s="397"/>
      <c r="AZ160" s="397"/>
      <c r="BA160" s="553"/>
      <c r="BB160" s="397"/>
      <c r="BC160" s="397"/>
      <c r="BD160" s="397"/>
    </row>
    <row r="161" spans="2:56" x14ac:dyDescent="0.35">
      <c r="B161" s="80"/>
      <c r="C161" s="119"/>
      <c r="D161" s="119"/>
      <c r="E161" s="84"/>
      <c r="F161" s="119"/>
      <c r="G161" s="120"/>
      <c r="H161" s="41"/>
      <c r="I161" s="41"/>
      <c r="J161" s="82"/>
      <c r="K161" s="291">
        <f t="shared" si="25"/>
        <v>0</v>
      </c>
      <c r="L161" s="293">
        <f>IF(I161&lt;INDEX(Lookup!$U$2:$U$10,MATCH($D$46,Lookup!$S$2:$S$10,0)),0,IF(O161="X",0,J161/(DATEDIF(H161,I161,"m")+1)*12))</f>
        <v>0</v>
      </c>
      <c r="M161" s="291">
        <f t="shared" si="26"/>
        <v>0</v>
      </c>
      <c r="N161" s="335"/>
      <c r="O161" s="143"/>
      <c r="P161" s="397"/>
      <c r="Q161" s="555"/>
      <c r="R161" s="576">
        <f t="shared" si="27"/>
        <v>0</v>
      </c>
      <c r="S161" s="576">
        <f t="shared" si="28"/>
        <v>0</v>
      </c>
      <c r="T161" s="576">
        <f t="shared" si="29"/>
        <v>0</v>
      </c>
      <c r="U161" s="576">
        <f t="shared" si="30"/>
        <v>0</v>
      </c>
      <c r="V161" s="553"/>
      <c r="W161" s="553"/>
      <c r="X161" s="553"/>
      <c r="Y161" s="553"/>
      <c r="Z161" s="397"/>
      <c r="AA161" s="397"/>
      <c r="AB161" s="397"/>
      <c r="AC161" s="397"/>
      <c r="AD161" s="397"/>
      <c r="AE161" s="397"/>
      <c r="AF161" s="397"/>
      <c r="AG161" s="397"/>
      <c r="AH161" s="397"/>
      <c r="AI161" s="397"/>
      <c r="AJ161" s="397"/>
      <c r="AK161" s="397"/>
      <c r="AL161" s="397"/>
      <c r="AM161" s="397"/>
      <c r="AN161" s="397"/>
      <c r="AO161" s="397"/>
      <c r="AP161" s="397"/>
      <c r="AQ161" s="397"/>
      <c r="AR161" s="397"/>
      <c r="AS161" s="397"/>
      <c r="AT161" s="397"/>
      <c r="AU161" s="397"/>
      <c r="AV161" s="397"/>
      <c r="AW161" s="397"/>
      <c r="AX161" s="397"/>
      <c r="AY161" s="397"/>
      <c r="AZ161" s="397"/>
      <c r="BA161" s="553"/>
      <c r="BB161" s="397"/>
      <c r="BC161" s="397"/>
      <c r="BD161" s="397"/>
    </row>
    <row r="162" spans="2:56" x14ac:dyDescent="0.35">
      <c r="B162" s="80"/>
      <c r="C162" s="119"/>
      <c r="D162" s="119"/>
      <c r="E162" s="84"/>
      <c r="F162" s="119"/>
      <c r="G162" s="120"/>
      <c r="H162" s="41"/>
      <c r="I162" s="41"/>
      <c r="J162" s="82"/>
      <c r="K162" s="291">
        <f t="shared" si="25"/>
        <v>0</v>
      </c>
      <c r="L162" s="293">
        <f>IF(I162&lt;INDEX(Lookup!$U$2:$U$10,MATCH($D$46,Lookup!$S$2:$S$10,0)),0,IF(O162="X",0,J162/(DATEDIF(H162,I162,"m")+1)*12))</f>
        <v>0</v>
      </c>
      <c r="M162" s="291">
        <f t="shared" si="26"/>
        <v>0</v>
      </c>
      <c r="N162" s="335"/>
      <c r="O162" s="143"/>
      <c r="P162" s="397"/>
      <c r="Q162" s="555"/>
      <c r="R162" s="576">
        <f t="shared" si="27"/>
        <v>0</v>
      </c>
      <c r="S162" s="576">
        <f t="shared" si="28"/>
        <v>0</v>
      </c>
      <c r="T162" s="576">
        <f t="shared" si="29"/>
        <v>0</v>
      </c>
      <c r="U162" s="576">
        <f t="shared" si="30"/>
        <v>0</v>
      </c>
      <c r="V162" s="553"/>
      <c r="W162" s="553"/>
      <c r="X162" s="553"/>
      <c r="Y162" s="553"/>
      <c r="Z162" s="397"/>
      <c r="AA162" s="397"/>
      <c r="AB162" s="397"/>
      <c r="AC162" s="397"/>
      <c r="AD162" s="397"/>
      <c r="AE162" s="397"/>
      <c r="AF162" s="397"/>
      <c r="AG162" s="397"/>
      <c r="AH162" s="397"/>
      <c r="AI162" s="397"/>
      <c r="AJ162" s="397"/>
      <c r="AK162" s="397"/>
      <c r="AL162" s="397"/>
      <c r="AM162" s="397"/>
      <c r="AN162" s="397"/>
      <c r="AO162" s="397"/>
      <c r="AP162" s="397"/>
      <c r="AQ162" s="397"/>
      <c r="AR162" s="397"/>
      <c r="AS162" s="397"/>
      <c r="AT162" s="397"/>
      <c r="AU162" s="397"/>
      <c r="AV162" s="397"/>
      <c r="AW162" s="397"/>
      <c r="AX162" s="397"/>
      <c r="AY162" s="397"/>
      <c r="AZ162" s="397"/>
      <c r="BA162" s="553"/>
      <c r="BB162" s="397"/>
      <c r="BC162" s="397"/>
      <c r="BD162" s="397"/>
    </row>
    <row r="163" spans="2:56" x14ac:dyDescent="0.35">
      <c r="B163" s="80"/>
      <c r="C163" s="119"/>
      <c r="D163" s="119"/>
      <c r="E163" s="84"/>
      <c r="F163" s="119"/>
      <c r="G163" s="120"/>
      <c r="H163" s="41"/>
      <c r="I163" s="41"/>
      <c r="J163" s="82"/>
      <c r="K163" s="291">
        <f t="shared" si="25"/>
        <v>0</v>
      </c>
      <c r="L163" s="293">
        <f>IF(I163&lt;INDEX(Lookup!$U$2:$U$10,MATCH($D$46,Lookup!$S$2:$S$10,0)),0,IF(O163="X",0,J163/(DATEDIF(H163,I163,"m")+1)*12))</f>
        <v>0</v>
      </c>
      <c r="M163" s="291">
        <f t="shared" si="26"/>
        <v>0</v>
      </c>
      <c r="N163" s="335"/>
      <c r="O163" s="143"/>
      <c r="P163" s="397"/>
      <c r="Q163" s="555"/>
      <c r="R163" s="576">
        <f t="shared" si="27"/>
        <v>0</v>
      </c>
      <c r="S163" s="576">
        <f t="shared" si="28"/>
        <v>0</v>
      </c>
      <c r="T163" s="576">
        <f t="shared" si="29"/>
        <v>0</v>
      </c>
      <c r="U163" s="576">
        <f t="shared" si="30"/>
        <v>0</v>
      </c>
      <c r="V163" s="553"/>
      <c r="W163" s="553"/>
      <c r="X163" s="553"/>
      <c r="Y163" s="553"/>
      <c r="Z163" s="397"/>
      <c r="AA163" s="397"/>
      <c r="AB163" s="397"/>
      <c r="AC163" s="397"/>
      <c r="AD163" s="397"/>
      <c r="AE163" s="397"/>
      <c r="AF163" s="397"/>
      <c r="AG163" s="397"/>
      <c r="AH163" s="397"/>
      <c r="AI163" s="397"/>
      <c r="AJ163" s="397"/>
      <c r="AK163" s="397"/>
      <c r="AL163" s="397"/>
      <c r="AM163" s="397"/>
      <c r="AN163" s="397"/>
      <c r="AO163" s="397"/>
      <c r="AP163" s="397"/>
      <c r="AQ163" s="397"/>
      <c r="AR163" s="397"/>
      <c r="AS163" s="397"/>
      <c r="AT163" s="397"/>
      <c r="AU163" s="397"/>
      <c r="AV163" s="397"/>
      <c r="AW163" s="397"/>
      <c r="AX163" s="397"/>
      <c r="AY163" s="397"/>
      <c r="AZ163" s="397"/>
      <c r="BA163" s="553"/>
      <c r="BB163" s="397"/>
      <c r="BC163" s="397"/>
      <c r="BD163" s="397"/>
    </row>
    <row r="164" spans="2:56" x14ac:dyDescent="0.35">
      <c r="B164" s="80"/>
      <c r="C164" s="119"/>
      <c r="D164" s="119"/>
      <c r="E164" s="84"/>
      <c r="F164" s="119"/>
      <c r="G164" s="120"/>
      <c r="H164" s="41"/>
      <c r="I164" s="41"/>
      <c r="J164" s="82"/>
      <c r="K164" s="291">
        <f t="shared" si="25"/>
        <v>0</v>
      </c>
      <c r="L164" s="293">
        <f>IF(I164&lt;INDEX(Lookup!$U$2:$U$10,MATCH($D$46,Lookup!$S$2:$S$10,0)),0,IF(O164="X",0,J164/(DATEDIF(H164,I164,"m")+1)*12))</f>
        <v>0</v>
      </c>
      <c r="M164" s="291">
        <f t="shared" si="26"/>
        <v>0</v>
      </c>
      <c r="N164" s="335"/>
      <c r="O164" s="143"/>
      <c r="P164" s="397"/>
      <c r="Q164" s="555"/>
      <c r="R164" s="576">
        <f t="shared" si="27"/>
        <v>0</v>
      </c>
      <c r="S164" s="576">
        <f t="shared" si="28"/>
        <v>0</v>
      </c>
      <c r="T164" s="576">
        <f t="shared" si="29"/>
        <v>0</v>
      </c>
      <c r="U164" s="576">
        <f t="shared" si="30"/>
        <v>0</v>
      </c>
      <c r="V164" s="553"/>
      <c r="W164" s="553"/>
      <c r="X164" s="553"/>
      <c r="Y164" s="553"/>
      <c r="Z164" s="397"/>
      <c r="AA164" s="397"/>
      <c r="AB164" s="397"/>
      <c r="AC164" s="397"/>
      <c r="AD164" s="397"/>
      <c r="AE164" s="397"/>
      <c r="AF164" s="397"/>
      <c r="AG164" s="397"/>
      <c r="AH164" s="397"/>
      <c r="AI164" s="397"/>
      <c r="AJ164" s="397"/>
      <c r="AK164" s="397"/>
      <c r="AL164" s="397"/>
      <c r="AM164" s="397"/>
      <c r="AN164" s="397"/>
      <c r="AO164" s="397"/>
      <c r="AP164" s="397"/>
      <c r="AQ164" s="397"/>
      <c r="AR164" s="397"/>
      <c r="AS164" s="397"/>
      <c r="AT164" s="397"/>
      <c r="AU164" s="397"/>
      <c r="AV164" s="397"/>
      <c r="AW164" s="397"/>
      <c r="AX164" s="397"/>
      <c r="AY164" s="397"/>
      <c r="AZ164" s="397"/>
      <c r="BA164" s="553"/>
      <c r="BB164" s="397"/>
      <c r="BC164" s="397"/>
      <c r="BD164" s="397"/>
    </row>
    <row r="165" spans="2:56" x14ac:dyDescent="0.35">
      <c r="B165" s="80"/>
      <c r="C165" s="119"/>
      <c r="D165" s="119"/>
      <c r="E165" s="84"/>
      <c r="F165" s="119"/>
      <c r="G165" s="120"/>
      <c r="H165" s="41"/>
      <c r="I165" s="41"/>
      <c r="J165" s="82"/>
      <c r="K165" s="291">
        <f t="shared" si="25"/>
        <v>0</v>
      </c>
      <c r="L165" s="293">
        <f>IF(I165&lt;INDEX(Lookup!$U$2:$U$10,MATCH($D$46,Lookup!$S$2:$S$10,0)),0,IF(O165="X",0,J165/(DATEDIF(H165,I165,"m")+1)*12))</f>
        <v>0</v>
      </c>
      <c r="M165" s="291">
        <f t="shared" si="26"/>
        <v>0</v>
      </c>
      <c r="N165" s="335"/>
      <c r="O165" s="143"/>
      <c r="P165" s="397"/>
      <c r="Q165" s="555"/>
      <c r="R165" s="576">
        <f t="shared" si="27"/>
        <v>0</v>
      </c>
      <c r="S165" s="576">
        <f t="shared" si="28"/>
        <v>0</v>
      </c>
      <c r="T165" s="576">
        <f t="shared" si="29"/>
        <v>0</v>
      </c>
      <c r="U165" s="576">
        <f t="shared" si="30"/>
        <v>0</v>
      </c>
      <c r="V165" s="553"/>
      <c r="W165" s="553"/>
      <c r="X165" s="553"/>
      <c r="Y165" s="553"/>
      <c r="Z165" s="397"/>
      <c r="AA165" s="397"/>
      <c r="AB165" s="397"/>
      <c r="AC165" s="397"/>
      <c r="AD165" s="397"/>
      <c r="AE165" s="397"/>
      <c r="AF165" s="397"/>
      <c r="AG165" s="397"/>
      <c r="AH165" s="397"/>
      <c r="AI165" s="397"/>
      <c r="AJ165" s="397"/>
      <c r="AK165" s="397"/>
      <c r="AL165" s="397"/>
      <c r="AM165" s="397"/>
      <c r="AN165" s="397"/>
      <c r="AO165" s="397"/>
      <c r="AP165" s="397"/>
      <c r="AQ165" s="397"/>
      <c r="AR165" s="397"/>
      <c r="AS165" s="397"/>
      <c r="AT165" s="397"/>
      <c r="AU165" s="397"/>
      <c r="AV165" s="397"/>
      <c r="AW165" s="397"/>
      <c r="AX165" s="397"/>
      <c r="AY165" s="397"/>
      <c r="AZ165" s="397"/>
      <c r="BA165" s="553"/>
      <c r="BB165" s="397"/>
      <c r="BC165" s="397"/>
      <c r="BD165" s="397"/>
    </row>
    <row r="166" spans="2:56" x14ac:dyDescent="0.35">
      <c r="B166" s="80"/>
      <c r="C166" s="119"/>
      <c r="D166" s="119"/>
      <c r="E166" s="84"/>
      <c r="F166" s="119"/>
      <c r="G166" s="120"/>
      <c r="H166" s="41"/>
      <c r="I166" s="41"/>
      <c r="J166" s="82"/>
      <c r="K166" s="291">
        <f t="shared" si="25"/>
        <v>0</v>
      </c>
      <c r="L166" s="293">
        <f>IF(I166&lt;INDEX(Lookup!$U$2:$U$10,MATCH($D$46,Lookup!$S$2:$S$10,0)),0,IF(O166="X",0,J166/(DATEDIF(H166,I166,"m")+1)*12))</f>
        <v>0</v>
      </c>
      <c r="M166" s="291">
        <f t="shared" si="26"/>
        <v>0</v>
      </c>
      <c r="N166" s="335"/>
      <c r="O166" s="143"/>
      <c r="P166" s="397"/>
      <c r="Q166" s="555"/>
      <c r="R166" s="576">
        <f t="shared" si="27"/>
        <v>0</v>
      </c>
      <c r="S166" s="576">
        <f t="shared" si="28"/>
        <v>0</v>
      </c>
      <c r="T166" s="576">
        <f t="shared" si="29"/>
        <v>0</v>
      </c>
      <c r="U166" s="576">
        <f t="shared" si="30"/>
        <v>0</v>
      </c>
      <c r="V166" s="553"/>
      <c r="W166" s="553"/>
      <c r="X166" s="553"/>
      <c r="Y166" s="553"/>
      <c r="Z166" s="397"/>
      <c r="AA166" s="397"/>
      <c r="AB166" s="397"/>
      <c r="AC166" s="397"/>
      <c r="AD166" s="397"/>
      <c r="AE166" s="397"/>
      <c r="AF166" s="397"/>
      <c r="AG166" s="397"/>
      <c r="AH166" s="397"/>
      <c r="AI166" s="397"/>
      <c r="AJ166" s="397"/>
      <c r="AK166" s="397"/>
      <c r="AL166" s="397"/>
      <c r="AM166" s="397"/>
      <c r="AN166" s="397"/>
      <c r="AO166" s="397"/>
      <c r="AP166" s="397"/>
      <c r="AQ166" s="397"/>
      <c r="AR166" s="397"/>
      <c r="AS166" s="397"/>
      <c r="AT166" s="397"/>
      <c r="AU166" s="397"/>
      <c r="AV166" s="397"/>
      <c r="AW166" s="397"/>
      <c r="AX166" s="397"/>
      <c r="AY166" s="397"/>
      <c r="AZ166" s="397"/>
      <c r="BA166" s="553"/>
      <c r="BB166" s="397"/>
      <c r="BC166" s="397"/>
      <c r="BD166" s="397"/>
    </row>
    <row r="167" spans="2:56" x14ac:dyDescent="0.35">
      <c r="B167" s="80"/>
      <c r="C167" s="119"/>
      <c r="D167" s="119"/>
      <c r="E167" s="84"/>
      <c r="F167" s="119"/>
      <c r="G167" s="120"/>
      <c r="H167" s="41"/>
      <c r="I167" s="41"/>
      <c r="J167" s="82"/>
      <c r="K167" s="291">
        <f t="shared" si="25"/>
        <v>0</v>
      </c>
      <c r="L167" s="293">
        <f>IF(I167&lt;INDEX(Lookup!$U$2:$U$10,MATCH($D$46,Lookup!$S$2:$S$10,0)),0,IF(O167="X",0,J167/(DATEDIF(H167,I167,"m")+1)*12))</f>
        <v>0</v>
      </c>
      <c r="M167" s="291">
        <f t="shared" si="26"/>
        <v>0</v>
      </c>
      <c r="N167" s="335"/>
      <c r="O167" s="143"/>
      <c r="P167" s="397"/>
      <c r="Q167" s="555"/>
      <c r="R167" s="576">
        <f t="shared" si="27"/>
        <v>0</v>
      </c>
      <c r="S167" s="576">
        <f t="shared" si="28"/>
        <v>0</v>
      </c>
      <c r="T167" s="576">
        <f t="shared" si="29"/>
        <v>0</v>
      </c>
      <c r="U167" s="576">
        <f t="shared" si="30"/>
        <v>0</v>
      </c>
      <c r="V167" s="553"/>
      <c r="W167" s="553"/>
      <c r="X167" s="553"/>
      <c r="Y167" s="553"/>
      <c r="Z167" s="397"/>
      <c r="AA167" s="397"/>
      <c r="AB167" s="397"/>
      <c r="AC167" s="397"/>
      <c r="AD167" s="397"/>
      <c r="AE167" s="397"/>
      <c r="AF167" s="397"/>
      <c r="AG167" s="397"/>
      <c r="AH167" s="397"/>
      <c r="AI167" s="397"/>
      <c r="AJ167" s="397"/>
      <c r="AK167" s="397"/>
      <c r="AL167" s="397"/>
      <c r="AM167" s="397"/>
      <c r="AN167" s="397"/>
      <c r="AO167" s="397"/>
      <c r="AP167" s="397"/>
      <c r="AQ167" s="397"/>
      <c r="AR167" s="397"/>
      <c r="AS167" s="397"/>
      <c r="AT167" s="397"/>
      <c r="AU167" s="397"/>
      <c r="AV167" s="397"/>
      <c r="AW167" s="397"/>
      <c r="AX167" s="397"/>
      <c r="AY167" s="397"/>
      <c r="AZ167" s="397"/>
      <c r="BA167" s="553"/>
      <c r="BB167" s="397"/>
      <c r="BC167" s="397"/>
      <c r="BD167" s="397"/>
    </row>
    <row r="168" spans="2:56" x14ac:dyDescent="0.35">
      <c r="B168" s="80"/>
      <c r="C168" s="119"/>
      <c r="D168" s="119"/>
      <c r="E168" s="84"/>
      <c r="F168" s="119"/>
      <c r="G168" s="120"/>
      <c r="H168" s="41"/>
      <c r="I168" s="41"/>
      <c r="J168" s="82"/>
      <c r="K168" s="291">
        <f t="shared" si="25"/>
        <v>0</v>
      </c>
      <c r="L168" s="293">
        <f>IF(I168&lt;INDEX(Lookup!$U$2:$U$10,MATCH($D$46,Lookup!$S$2:$S$10,0)),0,IF(O168="X",0,J168/(DATEDIF(H168,I168,"m")+1)*12))</f>
        <v>0</v>
      </c>
      <c r="M168" s="291">
        <f t="shared" si="26"/>
        <v>0</v>
      </c>
      <c r="N168" s="335"/>
      <c r="O168" s="143"/>
      <c r="P168" s="397"/>
      <c r="Q168" s="555"/>
      <c r="R168" s="576">
        <f t="shared" si="27"/>
        <v>0</v>
      </c>
      <c r="S168" s="576">
        <f t="shared" si="28"/>
        <v>0</v>
      </c>
      <c r="T168" s="576">
        <f t="shared" si="29"/>
        <v>0</v>
      </c>
      <c r="U168" s="576">
        <f t="shared" si="30"/>
        <v>0</v>
      </c>
      <c r="V168" s="553"/>
      <c r="W168" s="553"/>
      <c r="X168" s="553"/>
      <c r="Y168" s="553"/>
      <c r="Z168" s="397"/>
      <c r="AA168" s="397"/>
      <c r="AB168" s="397"/>
      <c r="AC168" s="397"/>
      <c r="AD168" s="397"/>
      <c r="AE168" s="397"/>
      <c r="AF168" s="397"/>
      <c r="AG168" s="397"/>
      <c r="AH168" s="397"/>
      <c r="AI168" s="397"/>
      <c r="AJ168" s="397"/>
      <c r="AK168" s="397"/>
      <c r="AL168" s="397"/>
      <c r="AM168" s="397"/>
      <c r="AN168" s="397"/>
      <c r="AO168" s="397"/>
      <c r="AP168" s="397"/>
      <c r="AQ168" s="397"/>
      <c r="AR168" s="397"/>
      <c r="AS168" s="397"/>
      <c r="AT168" s="397"/>
      <c r="AU168" s="397"/>
      <c r="AV168" s="397"/>
      <c r="AW168" s="397"/>
      <c r="AX168" s="397"/>
      <c r="AY168" s="397"/>
      <c r="AZ168" s="397"/>
      <c r="BA168" s="553"/>
      <c r="BB168" s="397"/>
      <c r="BC168" s="397"/>
      <c r="BD168" s="397"/>
    </row>
    <row r="169" spans="2:56" x14ac:dyDescent="0.35">
      <c r="B169" s="80"/>
      <c r="C169" s="119"/>
      <c r="D169" s="119"/>
      <c r="E169" s="84"/>
      <c r="F169" s="119"/>
      <c r="G169" s="120"/>
      <c r="H169" s="41"/>
      <c r="I169" s="41"/>
      <c r="J169" s="82"/>
      <c r="K169" s="291">
        <f t="shared" si="25"/>
        <v>0</v>
      </c>
      <c r="L169" s="293">
        <f>IF(I169&lt;INDEX(Lookup!$U$2:$U$10,MATCH($D$46,Lookup!$S$2:$S$10,0)),0,IF(O169="X",0,J169/(DATEDIF(H169,I169,"m")+1)*12))</f>
        <v>0</v>
      </c>
      <c r="M169" s="291">
        <f t="shared" si="26"/>
        <v>0</v>
      </c>
      <c r="N169" s="335"/>
      <c r="O169" s="143"/>
      <c r="P169" s="397"/>
      <c r="Q169" s="555"/>
      <c r="R169" s="576">
        <f t="shared" si="27"/>
        <v>0</v>
      </c>
      <c r="S169" s="576">
        <f t="shared" si="28"/>
        <v>0</v>
      </c>
      <c r="T169" s="576">
        <f t="shared" si="29"/>
        <v>0</v>
      </c>
      <c r="U169" s="576">
        <f t="shared" si="30"/>
        <v>0</v>
      </c>
      <c r="V169" s="553"/>
      <c r="W169" s="553"/>
      <c r="X169" s="553"/>
      <c r="Y169" s="553"/>
      <c r="Z169" s="397"/>
      <c r="AA169" s="397"/>
      <c r="AB169" s="397"/>
      <c r="AC169" s="397"/>
      <c r="AD169" s="397"/>
      <c r="AE169" s="397"/>
      <c r="AF169" s="397"/>
      <c r="AG169" s="397"/>
      <c r="AH169" s="397"/>
      <c r="AI169" s="397"/>
      <c r="AJ169" s="397"/>
      <c r="AK169" s="397"/>
      <c r="AL169" s="397"/>
      <c r="AM169" s="397"/>
      <c r="AN169" s="397"/>
      <c r="AO169" s="397"/>
      <c r="AP169" s="397"/>
      <c r="AQ169" s="397"/>
      <c r="AR169" s="397"/>
      <c r="AS169" s="397"/>
      <c r="AT169" s="397"/>
      <c r="AU169" s="397"/>
      <c r="AV169" s="397"/>
      <c r="AW169" s="397"/>
      <c r="AX169" s="397"/>
      <c r="AY169" s="397"/>
      <c r="AZ169" s="397"/>
      <c r="BA169" s="553"/>
      <c r="BB169" s="397"/>
      <c r="BC169" s="397"/>
      <c r="BD169" s="397"/>
    </row>
    <row r="170" spans="2:56" x14ac:dyDescent="0.35">
      <c r="B170" s="80"/>
      <c r="C170" s="119"/>
      <c r="D170" s="119"/>
      <c r="E170" s="84"/>
      <c r="F170" s="119"/>
      <c r="G170" s="120"/>
      <c r="H170" s="41"/>
      <c r="I170" s="41"/>
      <c r="J170" s="82"/>
      <c r="K170" s="291">
        <f t="shared" si="25"/>
        <v>0</v>
      </c>
      <c r="L170" s="293">
        <f>IF(I170&lt;INDEX(Lookup!$U$2:$U$10,MATCH($D$46,Lookup!$S$2:$S$10,0)),0,IF(O170="X",0,J170/(DATEDIF(H170,I170,"m")+1)*12))</f>
        <v>0</v>
      </c>
      <c r="M170" s="291">
        <f t="shared" si="26"/>
        <v>0</v>
      </c>
      <c r="N170" s="335"/>
      <c r="O170" s="143"/>
      <c r="P170" s="397"/>
      <c r="Q170" s="555"/>
      <c r="R170" s="576">
        <f t="shared" si="27"/>
        <v>0</v>
      </c>
      <c r="S170" s="576">
        <f t="shared" si="28"/>
        <v>0</v>
      </c>
      <c r="T170" s="576">
        <f t="shared" si="29"/>
        <v>0</v>
      </c>
      <c r="U170" s="576">
        <f t="shared" si="30"/>
        <v>0</v>
      </c>
      <c r="V170" s="553"/>
      <c r="W170" s="553"/>
      <c r="X170" s="553"/>
      <c r="Y170" s="553"/>
      <c r="Z170" s="397"/>
      <c r="AA170" s="397"/>
      <c r="AB170" s="397"/>
      <c r="AC170" s="397"/>
      <c r="AD170" s="397"/>
      <c r="AE170" s="397"/>
      <c r="AF170" s="397"/>
      <c r="AG170" s="397"/>
      <c r="AH170" s="397"/>
      <c r="AI170" s="397"/>
      <c r="AJ170" s="397"/>
      <c r="AK170" s="397"/>
      <c r="AL170" s="397"/>
      <c r="AM170" s="397"/>
      <c r="AN170" s="397"/>
      <c r="AO170" s="397"/>
      <c r="AP170" s="397"/>
      <c r="AQ170" s="397"/>
      <c r="AR170" s="397"/>
      <c r="AS170" s="397"/>
      <c r="AT170" s="397"/>
      <c r="AU170" s="397"/>
      <c r="AV170" s="397"/>
      <c r="AW170" s="397"/>
      <c r="AX170" s="397"/>
      <c r="AY170" s="397"/>
      <c r="AZ170" s="397"/>
      <c r="BA170" s="553"/>
      <c r="BB170" s="397"/>
      <c r="BC170" s="397"/>
      <c r="BD170" s="397"/>
    </row>
    <row r="171" spans="2:56" x14ac:dyDescent="0.35">
      <c r="B171" s="80"/>
      <c r="C171" s="119"/>
      <c r="D171" s="119"/>
      <c r="E171" s="84"/>
      <c r="F171" s="119"/>
      <c r="G171" s="120"/>
      <c r="H171" s="41"/>
      <c r="I171" s="41"/>
      <c r="J171" s="82"/>
      <c r="K171" s="291">
        <f t="shared" si="25"/>
        <v>0</v>
      </c>
      <c r="L171" s="293">
        <f>IF(I171&lt;INDEX(Lookup!$U$2:$U$10,MATCH($D$46,Lookup!$S$2:$S$10,0)),0,IF(O171="X",0,J171/(DATEDIF(H171,I171,"m")+1)*12))</f>
        <v>0</v>
      </c>
      <c r="M171" s="291">
        <f t="shared" si="26"/>
        <v>0</v>
      </c>
      <c r="N171" s="335"/>
      <c r="O171" s="143"/>
      <c r="P171" s="397"/>
      <c r="Q171" s="555"/>
      <c r="R171" s="576">
        <f t="shared" si="27"/>
        <v>0</v>
      </c>
      <c r="S171" s="576">
        <f t="shared" si="28"/>
        <v>0</v>
      </c>
      <c r="T171" s="576">
        <f t="shared" si="29"/>
        <v>0</v>
      </c>
      <c r="U171" s="576">
        <f t="shared" si="30"/>
        <v>0</v>
      </c>
      <c r="V171" s="553"/>
      <c r="W171" s="553"/>
      <c r="X171" s="553"/>
      <c r="Y171" s="553"/>
      <c r="Z171" s="397"/>
      <c r="AA171" s="397"/>
      <c r="AB171" s="397"/>
      <c r="AC171" s="397"/>
      <c r="AD171" s="397"/>
      <c r="AE171" s="397"/>
      <c r="AF171" s="397"/>
      <c r="AG171" s="397"/>
      <c r="AH171" s="397"/>
      <c r="AI171" s="397"/>
      <c r="AJ171" s="397"/>
      <c r="AK171" s="397"/>
      <c r="AL171" s="397"/>
      <c r="AM171" s="397"/>
      <c r="AN171" s="397"/>
      <c r="AO171" s="397"/>
      <c r="AP171" s="397"/>
      <c r="AQ171" s="397"/>
      <c r="AR171" s="397"/>
      <c r="AS171" s="397"/>
      <c r="AT171" s="397"/>
      <c r="AU171" s="397"/>
      <c r="AV171" s="397"/>
      <c r="AW171" s="397"/>
      <c r="AX171" s="397"/>
      <c r="AY171" s="397"/>
      <c r="AZ171" s="397"/>
      <c r="BA171" s="553"/>
      <c r="BB171" s="397"/>
      <c r="BC171" s="397"/>
      <c r="BD171" s="397"/>
    </row>
    <row r="172" spans="2:56" x14ac:dyDescent="0.35">
      <c r="B172" s="80"/>
      <c r="C172" s="119"/>
      <c r="D172" s="119"/>
      <c r="E172" s="84"/>
      <c r="F172" s="119"/>
      <c r="G172" s="120"/>
      <c r="H172" s="41"/>
      <c r="I172" s="41"/>
      <c r="J172" s="82"/>
      <c r="K172" s="291">
        <f t="shared" si="25"/>
        <v>0</v>
      </c>
      <c r="L172" s="293">
        <f>IF(I172&lt;INDEX(Lookup!$U$2:$U$10,MATCH($D$46,Lookup!$S$2:$S$10,0)),0,IF(O172="X",0,J172/(DATEDIF(H172,I172,"m")+1)*12))</f>
        <v>0</v>
      </c>
      <c r="M172" s="291">
        <f t="shared" si="26"/>
        <v>0</v>
      </c>
      <c r="N172" s="335"/>
      <c r="O172" s="143"/>
      <c r="P172" s="397"/>
      <c r="Q172" s="555"/>
      <c r="R172" s="576">
        <f t="shared" si="27"/>
        <v>0</v>
      </c>
      <c r="S172" s="576">
        <f t="shared" si="28"/>
        <v>0</v>
      </c>
      <c r="T172" s="576">
        <f t="shared" si="29"/>
        <v>0</v>
      </c>
      <c r="U172" s="576">
        <f t="shared" si="30"/>
        <v>0</v>
      </c>
      <c r="V172" s="553"/>
      <c r="W172" s="553"/>
      <c r="X172" s="553"/>
      <c r="Y172" s="553"/>
      <c r="Z172" s="397"/>
      <c r="AA172" s="397"/>
      <c r="AB172" s="397"/>
      <c r="AC172" s="397"/>
      <c r="AD172" s="397"/>
      <c r="AE172" s="397"/>
      <c r="AF172" s="397"/>
      <c r="AG172" s="397"/>
      <c r="AH172" s="397"/>
      <c r="AI172" s="397"/>
      <c r="AJ172" s="397"/>
      <c r="AK172" s="397"/>
      <c r="AL172" s="397"/>
      <c r="AM172" s="397"/>
      <c r="AN172" s="397"/>
      <c r="AO172" s="397"/>
      <c r="AP172" s="397"/>
      <c r="AQ172" s="397"/>
      <c r="AR172" s="397"/>
      <c r="AS172" s="397"/>
      <c r="AT172" s="397"/>
      <c r="AU172" s="397"/>
      <c r="AV172" s="397"/>
      <c r="AW172" s="397"/>
      <c r="AX172" s="397"/>
      <c r="AY172" s="397"/>
      <c r="AZ172" s="397"/>
      <c r="BA172" s="553"/>
      <c r="BB172" s="397"/>
      <c r="BC172" s="397"/>
      <c r="BD172" s="397"/>
    </row>
    <row r="173" spans="2:56" x14ac:dyDescent="0.35">
      <c r="B173" s="80"/>
      <c r="C173" s="119"/>
      <c r="D173" s="119"/>
      <c r="E173" s="84"/>
      <c r="F173" s="119"/>
      <c r="G173" s="120"/>
      <c r="H173" s="41"/>
      <c r="I173" s="41"/>
      <c r="J173" s="82"/>
      <c r="K173" s="291">
        <f t="shared" si="25"/>
        <v>0</v>
      </c>
      <c r="L173" s="293">
        <f>IF(I173&lt;INDEX(Lookup!$U$2:$U$10,MATCH($D$46,Lookup!$S$2:$S$10,0)),0,IF(O173="X",0,J173/(DATEDIF(H173,I173,"m")+1)*12))</f>
        <v>0</v>
      </c>
      <c r="M173" s="291">
        <f t="shared" si="26"/>
        <v>0</v>
      </c>
      <c r="N173" s="335"/>
      <c r="O173" s="143"/>
      <c r="P173" s="397"/>
      <c r="Q173" s="555"/>
      <c r="R173" s="576">
        <f t="shared" si="27"/>
        <v>0</v>
      </c>
      <c r="S173" s="576">
        <f t="shared" si="28"/>
        <v>0</v>
      </c>
      <c r="T173" s="576">
        <f t="shared" si="29"/>
        <v>0</v>
      </c>
      <c r="U173" s="576">
        <f t="shared" si="30"/>
        <v>0</v>
      </c>
      <c r="V173" s="553"/>
      <c r="W173" s="553"/>
      <c r="X173" s="553"/>
      <c r="Y173" s="553"/>
      <c r="Z173" s="397"/>
      <c r="AA173" s="397"/>
      <c r="AB173" s="397"/>
      <c r="AC173" s="397"/>
      <c r="AD173" s="397"/>
      <c r="AE173" s="397"/>
      <c r="AF173" s="397"/>
      <c r="AG173" s="397"/>
      <c r="AH173" s="397"/>
      <c r="AI173" s="397"/>
      <c r="AJ173" s="397"/>
      <c r="AK173" s="397"/>
      <c r="AL173" s="397"/>
      <c r="AM173" s="397"/>
      <c r="AN173" s="397"/>
      <c r="AO173" s="397"/>
      <c r="AP173" s="397"/>
      <c r="AQ173" s="397"/>
      <c r="AR173" s="397"/>
      <c r="AS173" s="397"/>
      <c r="AT173" s="397"/>
      <c r="AU173" s="397"/>
      <c r="AV173" s="397"/>
      <c r="AW173" s="397"/>
      <c r="AX173" s="397"/>
      <c r="AY173" s="397"/>
      <c r="AZ173" s="397"/>
      <c r="BA173" s="553"/>
      <c r="BB173" s="397"/>
      <c r="BC173" s="397"/>
      <c r="BD173" s="397"/>
    </row>
    <row r="174" spans="2:56" x14ac:dyDescent="0.35">
      <c r="B174" s="80"/>
      <c r="C174" s="119"/>
      <c r="D174" s="119"/>
      <c r="E174" s="84"/>
      <c r="F174" s="119"/>
      <c r="G174" s="120"/>
      <c r="H174" s="41"/>
      <c r="I174" s="41"/>
      <c r="J174" s="82"/>
      <c r="K174" s="291">
        <f t="shared" si="25"/>
        <v>0</v>
      </c>
      <c r="L174" s="293">
        <f>IF(I174&lt;INDEX(Lookup!$U$2:$U$10,MATCH($D$46,Lookup!$S$2:$S$10,0)),0,IF(O174="X",0,J174/(DATEDIF(H174,I174,"m")+1)*12))</f>
        <v>0</v>
      </c>
      <c r="M174" s="291">
        <f t="shared" si="26"/>
        <v>0</v>
      </c>
      <c r="N174" s="335"/>
      <c r="O174" s="143"/>
      <c r="P174" s="397"/>
      <c r="Q174" s="555"/>
      <c r="R174" s="576">
        <f t="shared" si="27"/>
        <v>0</v>
      </c>
      <c r="S174" s="576">
        <f t="shared" si="28"/>
        <v>0</v>
      </c>
      <c r="T174" s="576">
        <f t="shared" si="29"/>
        <v>0</v>
      </c>
      <c r="U174" s="576">
        <f t="shared" si="30"/>
        <v>0</v>
      </c>
      <c r="V174" s="553"/>
      <c r="W174" s="553"/>
      <c r="X174" s="553"/>
      <c r="Y174" s="553"/>
      <c r="Z174" s="397"/>
      <c r="AA174" s="397"/>
      <c r="AB174" s="397"/>
      <c r="AC174" s="397"/>
      <c r="AD174" s="397"/>
      <c r="AE174" s="397"/>
      <c r="AF174" s="397"/>
      <c r="AG174" s="397"/>
      <c r="AH174" s="397"/>
      <c r="AI174" s="397"/>
      <c r="AJ174" s="397"/>
      <c r="AK174" s="397"/>
      <c r="AL174" s="397"/>
      <c r="AM174" s="397"/>
      <c r="AN174" s="397"/>
      <c r="AO174" s="397"/>
      <c r="AP174" s="397"/>
      <c r="AQ174" s="397"/>
      <c r="AR174" s="397"/>
      <c r="AS174" s="397"/>
      <c r="AT174" s="397"/>
      <c r="AU174" s="397"/>
      <c r="AV174" s="397"/>
      <c r="AW174" s="397"/>
      <c r="AX174" s="397"/>
      <c r="AY174" s="397"/>
      <c r="AZ174" s="397"/>
      <c r="BA174" s="553"/>
      <c r="BB174" s="397"/>
      <c r="BC174" s="397"/>
      <c r="BD174" s="397"/>
    </row>
    <row r="175" spans="2:56" x14ac:dyDescent="0.35">
      <c r="B175" s="80"/>
      <c r="C175" s="119"/>
      <c r="D175" s="119"/>
      <c r="E175" s="84"/>
      <c r="F175" s="119"/>
      <c r="G175" s="120"/>
      <c r="H175" s="41"/>
      <c r="I175" s="41"/>
      <c r="J175" s="82"/>
      <c r="K175" s="291">
        <f t="shared" si="25"/>
        <v>0</v>
      </c>
      <c r="L175" s="293">
        <f>IF(I175&lt;INDEX(Lookup!$U$2:$U$10,MATCH($D$46,Lookup!$S$2:$S$10,0)),0,IF(O175="X",0,J175/(DATEDIF(H175,I175,"m")+1)*12))</f>
        <v>0</v>
      </c>
      <c r="M175" s="291">
        <f t="shared" si="26"/>
        <v>0</v>
      </c>
      <c r="N175" s="335"/>
      <c r="O175" s="143"/>
      <c r="P175" s="397"/>
      <c r="Q175" s="555"/>
      <c r="R175" s="576">
        <f t="shared" si="27"/>
        <v>0</v>
      </c>
      <c r="S175" s="576">
        <f t="shared" si="28"/>
        <v>0</v>
      </c>
      <c r="T175" s="576">
        <f t="shared" si="29"/>
        <v>0</v>
      </c>
      <c r="U175" s="576">
        <f t="shared" si="30"/>
        <v>0</v>
      </c>
      <c r="V175" s="553"/>
      <c r="W175" s="553"/>
      <c r="X175" s="553"/>
      <c r="Y175" s="553"/>
      <c r="Z175" s="397"/>
      <c r="AA175" s="397"/>
      <c r="AB175" s="397"/>
      <c r="AC175" s="397"/>
      <c r="AD175" s="397"/>
      <c r="AE175" s="397"/>
      <c r="AF175" s="397"/>
      <c r="AG175" s="397"/>
      <c r="AH175" s="397"/>
      <c r="AI175" s="397"/>
      <c r="AJ175" s="397"/>
      <c r="AK175" s="397"/>
      <c r="AL175" s="397"/>
      <c r="AM175" s="397"/>
      <c r="AN175" s="397"/>
      <c r="AO175" s="397"/>
      <c r="AP175" s="397"/>
      <c r="AQ175" s="397"/>
      <c r="AR175" s="397"/>
      <c r="AS175" s="397"/>
      <c r="AT175" s="397"/>
      <c r="AU175" s="397"/>
      <c r="AV175" s="397"/>
      <c r="AW175" s="397"/>
      <c r="AX175" s="397"/>
      <c r="AY175" s="397"/>
      <c r="AZ175" s="397"/>
      <c r="BA175" s="553"/>
      <c r="BB175" s="397"/>
      <c r="BC175" s="397"/>
      <c r="BD175" s="397"/>
    </row>
    <row r="176" spans="2:56" x14ac:dyDescent="0.35">
      <c r="B176" s="80"/>
      <c r="C176" s="119"/>
      <c r="D176" s="119"/>
      <c r="E176" s="84"/>
      <c r="F176" s="119"/>
      <c r="G176" s="120"/>
      <c r="H176" s="41"/>
      <c r="I176" s="41"/>
      <c r="J176" s="82"/>
      <c r="K176" s="291">
        <f t="shared" si="25"/>
        <v>0</v>
      </c>
      <c r="L176" s="293">
        <f>IF(I176&lt;INDEX(Lookup!$U$2:$U$10,MATCH($D$46,Lookup!$S$2:$S$10,0)),0,IF(O176="X",0,J176/(DATEDIF(H176,I176,"m")+1)*12))</f>
        <v>0</v>
      </c>
      <c r="M176" s="291">
        <f t="shared" si="26"/>
        <v>0</v>
      </c>
      <c r="N176" s="335"/>
      <c r="O176" s="143"/>
      <c r="P176" s="397"/>
      <c r="Q176" s="555"/>
      <c r="R176" s="576">
        <f t="shared" si="27"/>
        <v>0</v>
      </c>
      <c r="S176" s="576">
        <f t="shared" si="28"/>
        <v>0</v>
      </c>
      <c r="T176" s="576">
        <f t="shared" si="29"/>
        <v>0</v>
      </c>
      <c r="U176" s="576">
        <f t="shared" si="30"/>
        <v>0</v>
      </c>
      <c r="V176" s="553"/>
      <c r="W176" s="553"/>
      <c r="X176" s="553"/>
      <c r="Y176" s="553"/>
      <c r="Z176" s="397"/>
      <c r="AA176" s="397"/>
      <c r="AB176" s="397"/>
      <c r="AC176" s="397"/>
      <c r="AD176" s="397"/>
      <c r="AE176" s="397"/>
      <c r="AF176" s="397"/>
      <c r="AG176" s="397"/>
      <c r="AH176" s="397"/>
      <c r="AI176" s="397"/>
      <c r="AJ176" s="397"/>
      <c r="AK176" s="397"/>
      <c r="AL176" s="397"/>
      <c r="AM176" s="397"/>
      <c r="AN176" s="397"/>
      <c r="AO176" s="397"/>
      <c r="AP176" s="397"/>
      <c r="AQ176" s="397"/>
      <c r="AR176" s="397"/>
      <c r="AS176" s="397"/>
      <c r="AT176" s="397"/>
      <c r="AU176" s="397"/>
      <c r="AV176" s="397"/>
      <c r="AW176" s="397"/>
      <c r="AX176" s="397"/>
      <c r="AY176" s="397"/>
      <c r="AZ176" s="397"/>
      <c r="BA176" s="553"/>
      <c r="BB176" s="397"/>
      <c r="BC176" s="397"/>
      <c r="BD176" s="397"/>
    </row>
    <row r="177" spans="2:56" x14ac:dyDescent="0.35">
      <c r="B177" s="80"/>
      <c r="C177" s="119"/>
      <c r="D177" s="119"/>
      <c r="E177" s="84"/>
      <c r="F177" s="119"/>
      <c r="G177" s="120"/>
      <c r="H177" s="41"/>
      <c r="I177" s="41"/>
      <c r="J177" s="82"/>
      <c r="K177" s="291">
        <f t="shared" si="25"/>
        <v>0</v>
      </c>
      <c r="L177" s="293">
        <f>IF(I177&lt;INDEX(Lookup!$U$2:$U$10,MATCH($D$46,Lookup!$S$2:$S$10,0)),0,IF(O177="X",0,J177/(DATEDIF(H177,I177,"m")+1)*12))</f>
        <v>0</v>
      </c>
      <c r="M177" s="291">
        <f t="shared" si="26"/>
        <v>0</v>
      </c>
      <c r="N177" s="335"/>
      <c r="O177" s="143"/>
      <c r="P177" s="397"/>
      <c r="Q177" s="555"/>
      <c r="R177" s="576">
        <f t="shared" si="27"/>
        <v>0</v>
      </c>
      <c r="S177" s="576">
        <f t="shared" si="28"/>
        <v>0</v>
      </c>
      <c r="T177" s="576">
        <f t="shared" si="29"/>
        <v>0</v>
      </c>
      <c r="U177" s="576">
        <f t="shared" si="30"/>
        <v>0</v>
      </c>
      <c r="V177" s="553"/>
      <c r="W177" s="553"/>
      <c r="X177" s="553"/>
      <c r="Y177" s="553"/>
      <c r="Z177" s="397"/>
      <c r="AA177" s="397"/>
      <c r="AB177" s="397"/>
      <c r="AC177" s="397"/>
      <c r="AD177" s="397"/>
      <c r="AE177" s="397"/>
      <c r="AF177" s="397"/>
      <c r="AG177" s="397"/>
      <c r="AH177" s="397"/>
      <c r="AI177" s="397"/>
      <c r="AJ177" s="397"/>
      <c r="AK177" s="397"/>
      <c r="AL177" s="397"/>
      <c r="AM177" s="397"/>
      <c r="AN177" s="397"/>
      <c r="AO177" s="397"/>
      <c r="AP177" s="397"/>
      <c r="AQ177" s="397"/>
      <c r="AR177" s="397"/>
      <c r="AS177" s="397"/>
      <c r="AT177" s="397"/>
      <c r="AU177" s="397"/>
      <c r="AV177" s="397"/>
      <c r="AW177" s="397"/>
      <c r="AX177" s="397"/>
      <c r="AY177" s="397"/>
      <c r="AZ177" s="397"/>
      <c r="BA177" s="553"/>
      <c r="BB177" s="397"/>
      <c r="BC177" s="397"/>
      <c r="BD177" s="397"/>
    </row>
    <row r="178" spans="2:56" x14ac:dyDescent="0.35">
      <c r="B178" s="80"/>
      <c r="C178" s="119"/>
      <c r="D178" s="119"/>
      <c r="E178" s="84"/>
      <c r="F178" s="119"/>
      <c r="G178" s="120"/>
      <c r="H178" s="41"/>
      <c r="I178" s="41"/>
      <c r="J178" s="82"/>
      <c r="K178" s="291">
        <f t="shared" ref="K178:K241" si="31">J178*$K$8</f>
        <v>0</v>
      </c>
      <c r="L178" s="293">
        <f>IF(I178&lt;INDEX(Lookup!$U$2:$U$10,MATCH($D$46,Lookup!$S$2:$S$10,0)),0,IF(O178="X",0,J178/(DATEDIF(H178,I178,"m")+1)*12))</f>
        <v>0</v>
      </c>
      <c r="M178" s="291">
        <f t="shared" ref="M178:M241" si="32">L178*$K$8</f>
        <v>0</v>
      </c>
      <c r="N178" s="335"/>
      <c r="O178" s="143"/>
      <c r="P178" s="397"/>
      <c r="Q178" s="555"/>
      <c r="R178" s="576">
        <f t="shared" si="27"/>
        <v>0</v>
      </c>
      <c r="S178" s="576">
        <f t="shared" si="28"/>
        <v>0</v>
      </c>
      <c r="T178" s="576">
        <f t="shared" si="29"/>
        <v>0</v>
      </c>
      <c r="U178" s="576">
        <f t="shared" si="30"/>
        <v>0</v>
      </c>
      <c r="V178" s="553"/>
      <c r="W178" s="553"/>
      <c r="X178" s="553"/>
      <c r="Y178" s="553"/>
      <c r="Z178" s="397"/>
      <c r="AA178" s="397"/>
      <c r="AB178" s="397"/>
      <c r="AC178" s="397"/>
      <c r="AD178" s="397"/>
      <c r="AE178" s="397"/>
      <c r="AF178" s="397"/>
      <c r="AG178" s="397"/>
      <c r="AH178" s="397"/>
      <c r="AI178" s="397"/>
      <c r="AJ178" s="397"/>
      <c r="AK178" s="397"/>
      <c r="AL178" s="397"/>
      <c r="AM178" s="397"/>
      <c r="AN178" s="397"/>
      <c r="AO178" s="397"/>
      <c r="AP178" s="397"/>
      <c r="AQ178" s="397"/>
      <c r="AR178" s="397"/>
      <c r="AS178" s="397"/>
      <c r="AT178" s="397"/>
      <c r="AU178" s="397"/>
      <c r="AV178" s="397"/>
      <c r="AW178" s="397"/>
      <c r="AX178" s="397"/>
      <c r="AY178" s="397"/>
      <c r="AZ178" s="397"/>
      <c r="BA178" s="553"/>
      <c r="BB178" s="397"/>
      <c r="BC178" s="397"/>
      <c r="BD178" s="397"/>
    </row>
    <row r="179" spans="2:56" x14ac:dyDescent="0.35">
      <c r="B179" s="80"/>
      <c r="C179" s="119"/>
      <c r="D179" s="119"/>
      <c r="E179" s="84"/>
      <c r="F179" s="119"/>
      <c r="G179" s="120"/>
      <c r="H179" s="41"/>
      <c r="I179" s="41"/>
      <c r="J179" s="82"/>
      <c r="K179" s="291">
        <f t="shared" si="31"/>
        <v>0</v>
      </c>
      <c r="L179" s="293">
        <f>IF(I179&lt;INDEX(Lookup!$U$2:$U$10,MATCH($D$46,Lookup!$S$2:$S$10,0)),0,IF(O179="X",0,J179/(DATEDIF(H179,I179,"m")+1)*12))</f>
        <v>0</v>
      </c>
      <c r="M179" s="291">
        <f t="shared" si="32"/>
        <v>0</v>
      </c>
      <c r="N179" s="335"/>
      <c r="O179" s="143"/>
      <c r="P179" s="397"/>
      <c r="Q179" s="555"/>
      <c r="R179" s="576">
        <f t="shared" ref="R179:R242" si="33">K178*$I$32</f>
        <v>0</v>
      </c>
      <c r="S179" s="576">
        <f t="shared" ref="S179:S242" si="34">M178*$I$42</f>
        <v>0</v>
      </c>
      <c r="T179" s="576">
        <f t="shared" ref="T179:T242" si="35">R179-K178</f>
        <v>0</v>
      </c>
      <c r="U179" s="576">
        <f t="shared" ref="U179:U242" si="36">S179-M178</f>
        <v>0</v>
      </c>
      <c r="V179" s="553"/>
      <c r="W179" s="553"/>
      <c r="X179" s="553"/>
      <c r="Y179" s="553"/>
      <c r="Z179" s="397"/>
      <c r="AA179" s="397"/>
      <c r="AB179" s="397"/>
      <c r="AC179" s="397"/>
      <c r="AD179" s="397"/>
      <c r="AE179" s="397"/>
      <c r="AF179" s="397"/>
      <c r="AG179" s="397"/>
      <c r="AH179" s="397"/>
      <c r="AI179" s="397"/>
      <c r="AJ179" s="397"/>
      <c r="AK179" s="397"/>
      <c r="AL179" s="397"/>
      <c r="AM179" s="397"/>
      <c r="AN179" s="397"/>
      <c r="AO179" s="397"/>
      <c r="AP179" s="397"/>
      <c r="AQ179" s="397"/>
      <c r="AR179" s="397"/>
      <c r="AS179" s="397"/>
      <c r="AT179" s="397"/>
      <c r="AU179" s="397"/>
      <c r="AV179" s="397"/>
      <c r="AW179" s="397"/>
      <c r="AX179" s="397"/>
      <c r="AY179" s="397"/>
      <c r="AZ179" s="397"/>
      <c r="BA179" s="553"/>
      <c r="BB179" s="397"/>
      <c r="BC179" s="397"/>
      <c r="BD179" s="397"/>
    </row>
    <row r="180" spans="2:56" x14ac:dyDescent="0.35">
      <c r="B180" s="80"/>
      <c r="C180" s="119"/>
      <c r="D180" s="119"/>
      <c r="E180" s="84"/>
      <c r="F180" s="119"/>
      <c r="G180" s="120"/>
      <c r="H180" s="41"/>
      <c r="I180" s="41"/>
      <c r="J180" s="82"/>
      <c r="K180" s="291">
        <f t="shared" si="31"/>
        <v>0</v>
      </c>
      <c r="L180" s="293">
        <f>IF(I180&lt;INDEX(Lookup!$U$2:$U$10,MATCH($D$46,Lookup!$S$2:$S$10,0)),0,IF(O180="X",0,J180/(DATEDIF(H180,I180,"m")+1)*12))</f>
        <v>0</v>
      </c>
      <c r="M180" s="291">
        <f t="shared" si="32"/>
        <v>0</v>
      </c>
      <c r="N180" s="335"/>
      <c r="O180" s="143"/>
      <c r="P180" s="397"/>
      <c r="Q180" s="555"/>
      <c r="R180" s="576">
        <f t="shared" si="33"/>
        <v>0</v>
      </c>
      <c r="S180" s="576">
        <f t="shared" si="34"/>
        <v>0</v>
      </c>
      <c r="T180" s="576">
        <f t="shared" si="35"/>
        <v>0</v>
      </c>
      <c r="U180" s="576">
        <f t="shared" si="36"/>
        <v>0</v>
      </c>
      <c r="V180" s="553"/>
      <c r="W180" s="553"/>
      <c r="X180" s="553"/>
      <c r="Y180" s="553"/>
      <c r="Z180" s="397"/>
      <c r="AA180" s="397"/>
      <c r="AB180" s="397"/>
      <c r="AC180" s="397"/>
      <c r="AD180" s="397"/>
      <c r="AE180" s="397"/>
      <c r="AF180" s="397"/>
      <c r="AG180" s="397"/>
      <c r="AH180" s="397"/>
      <c r="AI180" s="397"/>
      <c r="AJ180" s="397"/>
      <c r="AK180" s="397"/>
      <c r="AL180" s="397"/>
      <c r="AM180" s="397"/>
      <c r="AN180" s="397"/>
      <c r="AO180" s="397"/>
      <c r="AP180" s="397"/>
      <c r="AQ180" s="397"/>
      <c r="AR180" s="397"/>
      <c r="AS180" s="397"/>
      <c r="AT180" s="397"/>
      <c r="AU180" s="397"/>
      <c r="AV180" s="397"/>
      <c r="AW180" s="397"/>
      <c r="AX180" s="397"/>
      <c r="AY180" s="397"/>
      <c r="AZ180" s="397"/>
      <c r="BA180" s="553"/>
      <c r="BB180" s="397"/>
      <c r="BC180" s="397"/>
      <c r="BD180" s="397"/>
    </row>
    <row r="181" spans="2:56" x14ac:dyDescent="0.35">
      <c r="B181" s="80"/>
      <c r="C181" s="119"/>
      <c r="D181" s="119"/>
      <c r="E181" s="84"/>
      <c r="F181" s="119"/>
      <c r="G181" s="120"/>
      <c r="H181" s="41"/>
      <c r="I181" s="41"/>
      <c r="J181" s="82"/>
      <c r="K181" s="291">
        <f t="shared" si="31"/>
        <v>0</v>
      </c>
      <c r="L181" s="293">
        <f>IF(I181&lt;INDEX(Lookup!$U$2:$U$10,MATCH($D$46,Lookup!$S$2:$S$10,0)),0,IF(O181="X",0,J181/(DATEDIF(H181,I181,"m")+1)*12))</f>
        <v>0</v>
      </c>
      <c r="M181" s="291">
        <f t="shared" si="32"/>
        <v>0</v>
      </c>
      <c r="N181" s="335"/>
      <c r="O181" s="143"/>
      <c r="P181" s="397"/>
      <c r="Q181" s="555"/>
      <c r="R181" s="576">
        <f t="shared" si="33"/>
        <v>0</v>
      </c>
      <c r="S181" s="576">
        <f t="shared" si="34"/>
        <v>0</v>
      </c>
      <c r="T181" s="576">
        <f t="shared" si="35"/>
        <v>0</v>
      </c>
      <c r="U181" s="576">
        <f t="shared" si="36"/>
        <v>0</v>
      </c>
      <c r="V181" s="553"/>
      <c r="W181" s="553"/>
      <c r="X181" s="553"/>
      <c r="Y181" s="553"/>
      <c r="Z181" s="397"/>
      <c r="AA181" s="397"/>
      <c r="AB181" s="397"/>
      <c r="AC181" s="397"/>
      <c r="AD181" s="397"/>
      <c r="AE181" s="397"/>
      <c r="AF181" s="397"/>
      <c r="AG181" s="397"/>
      <c r="AH181" s="397"/>
      <c r="AI181" s="397"/>
      <c r="AJ181" s="397"/>
      <c r="AK181" s="397"/>
      <c r="AL181" s="397"/>
      <c r="AM181" s="397"/>
      <c r="AN181" s="397"/>
      <c r="AO181" s="397"/>
      <c r="AP181" s="397"/>
      <c r="AQ181" s="397"/>
      <c r="AR181" s="397"/>
      <c r="AS181" s="397"/>
      <c r="AT181" s="397"/>
      <c r="AU181" s="397"/>
      <c r="AV181" s="397"/>
      <c r="AW181" s="397"/>
      <c r="AX181" s="397"/>
      <c r="AY181" s="397"/>
      <c r="AZ181" s="397"/>
      <c r="BA181" s="553"/>
      <c r="BB181" s="397"/>
      <c r="BC181" s="397"/>
      <c r="BD181" s="397"/>
    </row>
    <row r="182" spans="2:56" x14ac:dyDescent="0.35">
      <c r="B182" s="80"/>
      <c r="C182" s="119"/>
      <c r="D182" s="119"/>
      <c r="E182" s="84"/>
      <c r="F182" s="119"/>
      <c r="G182" s="120"/>
      <c r="H182" s="41"/>
      <c r="I182" s="41"/>
      <c r="J182" s="82"/>
      <c r="K182" s="291">
        <f t="shared" si="31"/>
        <v>0</v>
      </c>
      <c r="L182" s="293">
        <f>IF(I182&lt;INDEX(Lookup!$U$2:$U$10,MATCH($D$46,Lookup!$S$2:$S$10,0)),0,IF(O182="X",0,J182/(DATEDIF(H182,I182,"m")+1)*12))</f>
        <v>0</v>
      </c>
      <c r="M182" s="291">
        <f t="shared" si="32"/>
        <v>0</v>
      </c>
      <c r="N182" s="335"/>
      <c r="O182" s="143"/>
      <c r="P182" s="397"/>
      <c r="Q182" s="555"/>
      <c r="R182" s="576">
        <f t="shared" si="33"/>
        <v>0</v>
      </c>
      <c r="S182" s="576">
        <f t="shared" si="34"/>
        <v>0</v>
      </c>
      <c r="T182" s="576">
        <f t="shared" si="35"/>
        <v>0</v>
      </c>
      <c r="U182" s="576">
        <f t="shared" si="36"/>
        <v>0</v>
      </c>
      <c r="V182" s="553"/>
      <c r="W182" s="553"/>
      <c r="X182" s="553"/>
      <c r="Y182" s="553"/>
      <c r="Z182" s="397"/>
      <c r="AA182" s="397"/>
      <c r="AB182" s="397"/>
      <c r="AC182" s="397"/>
      <c r="AD182" s="397"/>
      <c r="AE182" s="397"/>
      <c r="AF182" s="397"/>
      <c r="AG182" s="397"/>
      <c r="AH182" s="397"/>
      <c r="AI182" s="397"/>
      <c r="AJ182" s="397"/>
      <c r="AK182" s="397"/>
      <c r="AL182" s="397"/>
      <c r="AM182" s="397"/>
      <c r="AN182" s="397"/>
      <c r="AO182" s="397"/>
      <c r="AP182" s="397"/>
      <c r="AQ182" s="397"/>
      <c r="AR182" s="397"/>
      <c r="AS182" s="397"/>
      <c r="AT182" s="397"/>
      <c r="AU182" s="397"/>
      <c r="AV182" s="397"/>
      <c r="AW182" s="397"/>
      <c r="AX182" s="397"/>
      <c r="AY182" s="397"/>
      <c r="AZ182" s="397"/>
      <c r="BA182" s="553"/>
      <c r="BB182" s="397"/>
      <c r="BC182" s="397"/>
      <c r="BD182" s="397"/>
    </row>
    <row r="183" spans="2:56" x14ac:dyDescent="0.35">
      <c r="B183" s="80"/>
      <c r="C183" s="119"/>
      <c r="D183" s="119"/>
      <c r="E183" s="84"/>
      <c r="F183" s="119"/>
      <c r="G183" s="120"/>
      <c r="H183" s="41"/>
      <c r="I183" s="41"/>
      <c r="J183" s="82"/>
      <c r="K183" s="291">
        <f t="shared" si="31"/>
        <v>0</v>
      </c>
      <c r="L183" s="293">
        <f>IF(I183&lt;INDEX(Lookup!$U$2:$U$10,MATCH($D$46,Lookup!$S$2:$S$10,0)),0,IF(O183="X",0,J183/(DATEDIF(H183,I183,"m")+1)*12))</f>
        <v>0</v>
      </c>
      <c r="M183" s="291">
        <f t="shared" si="32"/>
        <v>0</v>
      </c>
      <c r="N183" s="335"/>
      <c r="O183" s="143"/>
      <c r="P183" s="397"/>
      <c r="Q183" s="555"/>
      <c r="R183" s="576">
        <f t="shared" si="33"/>
        <v>0</v>
      </c>
      <c r="S183" s="576">
        <f t="shared" si="34"/>
        <v>0</v>
      </c>
      <c r="T183" s="576">
        <f t="shared" si="35"/>
        <v>0</v>
      </c>
      <c r="U183" s="576">
        <f t="shared" si="36"/>
        <v>0</v>
      </c>
      <c r="V183" s="553"/>
      <c r="W183" s="553"/>
      <c r="X183" s="553"/>
      <c r="Y183" s="553"/>
      <c r="Z183" s="397"/>
      <c r="AA183" s="397"/>
      <c r="AB183" s="397"/>
      <c r="AC183" s="397"/>
      <c r="AD183" s="397"/>
      <c r="AE183" s="397"/>
      <c r="AF183" s="397"/>
      <c r="AG183" s="397"/>
      <c r="AH183" s="397"/>
      <c r="AI183" s="397"/>
      <c r="AJ183" s="397"/>
      <c r="AK183" s="397"/>
      <c r="AL183" s="397"/>
      <c r="AM183" s="397"/>
      <c r="AN183" s="397"/>
      <c r="AO183" s="397"/>
      <c r="AP183" s="397"/>
      <c r="AQ183" s="397"/>
      <c r="AR183" s="397"/>
      <c r="AS183" s="397"/>
      <c r="AT183" s="397"/>
      <c r="AU183" s="397"/>
      <c r="AV183" s="397"/>
      <c r="AW183" s="397"/>
      <c r="AX183" s="397"/>
      <c r="AY183" s="397"/>
      <c r="AZ183" s="397"/>
      <c r="BA183" s="553"/>
      <c r="BB183" s="397"/>
      <c r="BC183" s="397"/>
      <c r="BD183" s="397"/>
    </row>
    <row r="184" spans="2:56" x14ac:dyDescent="0.35">
      <c r="B184" s="80"/>
      <c r="C184" s="119"/>
      <c r="D184" s="119"/>
      <c r="E184" s="84"/>
      <c r="F184" s="119"/>
      <c r="G184" s="120"/>
      <c r="H184" s="41"/>
      <c r="I184" s="41"/>
      <c r="J184" s="82"/>
      <c r="K184" s="291">
        <f t="shared" si="31"/>
        <v>0</v>
      </c>
      <c r="L184" s="293">
        <f>IF(I184&lt;INDEX(Lookup!$U$2:$U$10,MATCH($D$46,Lookup!$S$2:$S$10,0)),0,IF(O184="X",0,J184/(DATEDIF(H184,I184,"m")+1)*12))</f>
        <v>0</v>
      </c>
      <c r="M184" s="291">
        <f t="shared" si="32"/>
        <v>0</v>
      </c>
      <c r="N184" s="335"/>
      <c r="O184" s="143"/>
      <c r="P184" s="397"/>
      <c r="Q184" s="555"/>
      <c r="R184" s="576">
        <f t="shared" si="33"/>
        <v>0</v>
      </c>
      <c r="S184" s="576">
        <f t="shared" si="34"/>
        <v>0</v>
      </c>
      <c r="T184" s="576">
        <f t="shared" si="35"/>
        <v>0</v>
      </c>
      <c r="U184" s="576">
        <f t="shared" si="36"/>
        <v>0</v>
      </c>
      <c r="V184" s="553"/>
      <c r="W184" s="553"/>
      <c r="X184" s="553"/>
      <c r="Y184" s="553"/>
      <c r="Z184" s="397"/>
      <c r="AA184" s="397"/>
      <c r="AB184" s="397"/>
      <c r="AC184" s="397"/>
      <c r="AD184" s="397"/>
      <c r="AE184" s="397"/>
      <c r="AF184" s="397"/>
      <c r="AG184" s="397"/>
      <c r="AH184" s="397"/>
      <c r="AI184" s="397"/>
      <c r="AJ184" s="397"/>
      <c r="AK184" s="397"/>
      <c r="AL184" s="397"/>
      <c r="AM184" s="397"/>
      <c r="AN184" s="397"/>
      <c r="AO184" s="397"/>
      <c r="AP184" s="397"/>
      <c r="AQ184" s="397"/>
      <c r="AR184" s="397"/>
      <c r="AS184" s="397"/>
      <c r="AT184" s="397"/>
      <c r="AU184" s="397"/>
      <c r="AV184" s="397"/>
      <c r="AW184" s="397"/>
      <c r="AX184" s="397"/>
      <c r="AY184" s="397"/>
      <c r="AZ184" s="397"/>
      <c r="BA184" s="553"/>
      <c r="BB184" s="397"/>
      <c r="BC184" s="397"/>
      <c r="BD184" s="397"/>
    </row>
    <row r="185" spans="2:56" x14ac:dyDescent="0.35">
      <c r="B185" s="80"/>
      <c r="C185" s="119"/>
      <c r="D185" s="119"/>
      <c r="E185" s="84"/>
      <c r="F185" s="119"/>
      <c r="G185" s="120"/>
      <c r="H185" s="41"/>
      <c r="I185" s="41"/>
      <c r="J185" s="82"/>
      <c r="K185" s="291">
        <f t="shared" si="31"/>
        <v>0</v>
      </c>
      <c r="L185" s="293">
        <f>IF(I185&lt;INDEX(Lookup!$U$2:$U$10,MATCH($D$46,Lookup!$S$2:$S$10,0)),0,IF(O185="X",0,J185/(DATEDIF(H185,I185,"m")+1)*12))</f>
        <v>0</v>
      </c>
      <c r="M185" s="291">
        <f t="shared" si="32"/>
        <v>0</v>
      </c>
      <c r="N185" s="335"/>
      <c r="O185" s="143"/>
      <c r="P185" s="397"/>
      <c r="Q185" s="555"/>
      <c r="R185" s="576">
        <f t="shared" si="33"/>
        <v>0</v>
      </c>
      <c r="S185" s="576">
        <f t="shared" si="34"/>
        <v>0</v>
      </c>
      <c r="T185" s="576">
        <f t="shared" si="35"/>
        <v>0</v>
      </c>
      <c r="U185" s="576">
        <f t="shared" si="36"/>
        <v>0</v>
      </c>
      <c r="V185" s="553"/>
      <c r="W185" s="553"/>
      <c r="X185" s="553"/>
      <c r="Y185" s="553"/>
      <c r="Z185" s="397"/>
      <c r="AA185" s="397"/>
      <c r="AB185" s="397"/>
      <c r="AC185" s="397"/>
      <c r="AD185" s="397"/>
      <c r="AE185" s="397"/>
      <c r="AF185" s="397"/>
      <c r="AG185" s="397"/>
      <c r="AH185" s="397"/>
      <c r="AI185" s="397"/>
      <c r="AJ185" s="397"/>
      <c r="AK185" s="397"/>
      <c r="AL185" s="397"/>
      <c r="AM185" s="397"/>
      <c r="AN185" s="397"/>
      <c r="AO185" s="397"/>
      <c r="AP185" s="397"/>
      <c r="AQ185" s="397"/>
      <c r="AR185" s="397"/>
      <c r="AS185" s="397"/>
      <c r="AT185" s="397"/>
      <c r="AU185" s="397"/>
      <c r="AV185" s="397"/>
      <c r="AW185" s="397"/>
      <c r="AX185" s="397"/>
      <c r="AY185" s="397"/>
      <c r="AZ185" s="397"/>
      <c r="BA185" s="553"/>
      <c r="BB185" s="397"/>
      <c r="BC185" s="397"/>
      <c r="BD185" s="397"/>
    </row>
    <row r="186" spans="2:56" x14ac:dyDescent="0.35">
      <c r="B186" s="80"/>
      <c r="C186" s="119"/>
      <c r="D186" s="119"/>
      <c r="E186" s="84"/>
      <c r="F186" s="119"/>
      <c r="G186" s="120"/>
      <c r="H186" s="41"/>
      <c r="I186" s="41"/>
      <c r="J186" s="82"/>
      <c r="K186" s="291">
        <f t="shared" si="31"/>
        <v>0</v>
      </c>
      <c r="L186" s="293">
        <f>IF(I186&lt;INDEX(Lookup!$U$2:$U$10,MATCH($D$46,Lookup!$S$2:$S$10,0)),0,IF(O186="X",0,J186/(DATEDIF(H186,I186,"m")+1)*12))</f>
        <v>0</v>
      </c>
      <c r="M186" s="291">
        <f t="shared" si="32"/>
        <v>0</v>
      </c>
      <c r="N186" s="335"/>
      <c r="O186" s="143"/>
      <c r="P186" s="397"/>
      <c r="Q186" s="555"/>
      <c r="R186" s="576">
        <f t="shared" si="33"/>
        <v>0</v>
      </c>
      <c r="S186" s="576">
        <f t="shared" si="34"/>
        <v>0</v>
      </c>
      <c r="T186" s="576">
        <f t="shared" si="35"/>
        <v>0</v>
      </c>
      <c r="U186" s="576">
        <f t="shared" si="36"/>
        <v>0</v>
      </c>
      <c r="V186" s="553"/>
      <c r="W186" s="553"/>
      <c r="X186" s="553"/>
      <c r="Y186" s="553"/>
      <c r="Z186" s="397"/>
      <c r="AA186" s="397"/>
      <c r="AB186" s="397"/>
      <c r="AC186" s="397"/>
      <c r="AD186" s="397"/>
      <c r="AE186" s="397"/>
      <c r="AF186" s="397"/>
      <c r="AG186" s="397"/>
      <c r="AH186" s="397"/>
      <c r="AI186" s="397"/>
      <c r="AJ186" s="397"/>
      <c r="AK186" s="397"/>
      <c r="AL186" s="397"/>
      <c r="AM186" s="397"/>
      <c r="AN186" s="397"/>
      <c r="AO186" s="397"/>
      <c r="AP186" s="397"/>
      <c r="AQ186" s="397"/>
      <c r="AR186" s="397"/>
      <c r="AS186" s="397"/>
      <c r="AT186" s="397"/>
      <c r="AU186" s="397"/>
      <c r="AV186" s="397"/>
      <c r="AW186" s="397"/>
      <c r="AX186" s="397"/>
      <c r="AY186" s="397"/>
      <c r="AZ186" s="397"/>
      <c r="BA186" s="553"/>
      <c r="BB186" s="397"/>
      <c r="BC186" s="397"/>
      <c r="BD186" s="397"/>
    </row>
    <row r="187" spans="2:56" x14ac:dyDescent="0.35">
      <c r="B187" s="80"/>
      <c r="C187" s="119"/>
      <c r="D187" s="119"/>
      <c r="E187" s="84"/>
      <c r="F187" s="119"/>
      <c r="G187" s="120"/>
      <c r="H187" s="41"/>
      <c r="I187" s="41"/>
      <c r="J187" s="82"/>
      <c r="K187" s="291">
        <f t="shared" si="31"/>
        <v>0</v>
      </c>
      <c r="L187" s="293">
        <f>IF(I187&lt;INDEX(Lookup!$U$2:$U$10,MATCH($D$46,Lookup!$S$2:$S$10,0)),0,IF(O187="X",0,J187/(DATEDIF(H187,I187,"m")+1)*12))</f>
        <v>0</v>
      </c>
      <c r="M187" s="291">
        <f t="shared" si="32"/>
        <v>0</v>
      </c>
      <c r="N187" s="335"/>
      <c r="O187" s="143"/>
      <c r="P187" s="397"/>
      <c r="Q187" s="555"/>
      <c r="R187" s="576">
        <f t="shared" si="33"/>
        <v>0</v>
      </c>
      <c r="S187" s="576">
        <f t="shared" si="34"/>
        <v>0</v>
      </c>
      <c r="T187" s="576">
        <f t="shared" si="35"/>
        <v>0</v>
      </c>
      <c r="U187" s="576">
        <f t="shared" si="36"/>
        <v>0</v>
      </c>
      <c r="V187" s="553"/>
      <c r="W187" s="553"/>
      <c r="X187" s="553"/>
      <c r="Y187" s="553"/>
      <c r="Z187" s="397"/>
      <c r="AA187" s="397"/>
      <c r="AB187" s="397"/>
      <c r="AC187" s="397"/>
      <c r="AD187" s="397"/>
      <c r="AE187" s="397"/>
      <c r="AF187" s="397"/>
      <c r="AG187" s="397"/>
      <c r="AH187" s="397"/>
      <c r="AI187" s="397"/>
      <c r="AJ187" s="397"/>
      <c r="AK187" s="397"/>
      <c r="AL187" s="397"/>
      <c r="AM187" s="397"/>
      <c r="AN187" s="397"/>
      <c r="AO187" s="397"/>
      <c r="AP187" s="397"/>
      <c r="AQ187" s="397"/>
      <c r="AR187" s="397"/>
      <c r="AS187" s="397"/>
      <c r="AT187" s="397"/>
      <c r="AU187" s="397"/>
      <c r="AV187" s="397"/>
      <c r="AW187" s="397"/>
      <c r="AX187" s="397"/>
      <c r="AY187" s="397"/>
      <c r="AZ187" s="397"/>
      <c r="BA187" s="553"/>
      <c r="BB187" s="397"/>
      <c r="BC187" s="397"/>
      <c r="BD187" s="397"/>
    </row>
    <row r="188" spans="2:56" x14ac:dyDescent="0.35">
      <c r="B188" s="80"/>
      <c r="C188" s="119"/>
      <c r="D188" s="119"/>
      <c r="E188" s="84"/>
      <c r="F188" s="119"/>
      <c r="G188" s="120"/>
      <c r="H188" s="41"/>
      <c r="I188" s="41"/>
      <c r="J188" s="82"/>
      <c r="K188" s="291">
        <f t="shared" si="31"/>
        <v>0</v>
      </c>
      <c r="L188" s="293">
        <f>IF(I188&lt;INDEX(Lookup!$U$2:$U$10,MATCH($D$46,Lookup!$S$2:$S$10,0)),0,IF(O188="X",0,J188/(DATEDIF(H188,I188,"m")+1)*12))</f>
        <v>0</v>
      </c>
      <c r="M188" s="291">
        <f t="shared" si="32"/>
        <v>0</v>
      </c>
      <c r="N188" s="335"/>
      <c r="O188" s="143"/>
      <c r="P188" s="397"/>
      <c r="Q188" s="555"/>
      <c r="R188" s="576">
        <f t="shared" si="33"/>
        <v>0</v>
      </c>
      <c r="S188" s="576">
        <f t="shared" si="34"/>
        <v>0</v>
      </c>
      <c r="T188" s="576">
        <f t="shared" si="35"/>
        <v>0</v>
      </c>
      <c r="U188" s="576">
        <f t="shared" si="36"/>
        <v>0</v>
      </c>
      <c r="V188" s="553"/>
      <c r="W188" s="553"/>
      <c r="X188" s="553"/>
      <c r="Y188" s="553"/>
      <c r="Z188" s="397"/>
      <c r="AA188" s="397"/>
      <c r="AB188" s="397"/>
      <c r="AC188" s="397"/>
      <c r="AD188" s="397"/>
      <c r="AE188" s="397"/>
      <c r="AF188" s="397"/>
      <c r="AG188" s="397"/>
      <c r="AH188" s="397"/>
      <c r="AI188" s="397"/>
      <c r="AJ188" s="397"/>
      <c r="AK188" s="397"/>
      <c r="AL188" s="397"/>
      <c r="AM188" s="397"/>
      <c r="AN188" s="397"/>
      <c r="AO188" s="397"/>
      <c r="AP188" s="397"/>
      <c r="AQ188" s="397"/>
      <c r="AR188" s="397"/>
      <c r="AS188" s="397"/>
      <c r="AT188" s="397"/>
      <c r="AU188" s="397"/>
      <c r="AV188" s="397"/>
      <c r="AW188" s="397"/>
      <c r="AX188" s="397"/>
      <c r="AY188" s="397"/>
      <c r="AZ188" s="397"/>
      <c r="BA188" s="553"/>
      <c r="BB188" s="397"/>
      <c r="BC188" s="397"/>
      <c r="BD188" s="397"/>
    </row>
    <row r="189" spans="2:56" x14ac:dyDescent="0.35">
      <c r="B189" s="80"/>
      <c r="C189" s="119"/>
      <c r="D189" s="119"/>
      <c r="E189" s="84"/>
      <c r="F189" s="119"/>
      <c r="G189" s="120"/>
      <c r="H189" s="41"/>
      <c r="I189" s="41"/>
      <c r="J189" s="82"/>
      <c r="K189" s="291">
        <f t="shared" si="31"/>
        <v>0</v>
      </c>
      <c r="L189" s="293">
        <f>IF(I189&lt;INDEX(Lookup!$U$2:$U$10,MATCH($D$46,Lookup!$S$2:$S$10,0)),0,IF(O189="X",0,J189/(DATEDIF(H189,I189,"m")+1)*12))</f>
        <v>0</v>
      </c>
      <c r="M189" s="291">
        <f t="shared" si="32"/>
        <v>0</v>
      </c>
      <c r="N189" s="335"/>
      <c r="O189" s="143"/>
      <c r="P189" s="397"/>
      <c r="Q189" s="555"/>
      <c r="R189" s="576">
        <f t="shared" si="33"/>
        <v>0</v>
      </c>
      <c r="S189" s="576">
        <f t="shared" si="34"/>
        <v>0</v>
      </c>
      <c r="T189" s="576">
        <f t="shared" si="35"/>
        <v>0</v>
      </c>
      <c r="U189" s="576">
        <f t="shared" si="36"/>
        <v>0</v>
      </c>
      <c r="V189" s="553"/>
      <c r="W189" s="553"/>
      <c r="X189" s="553"/>
      <c r="Y189" s="553"/>
      <c r="Z189" s="397"/>
      <c r="AA189" s="397"/>
      <c r="AB189" s="397"/>
      <c r="AC189" s="397"/>
      <c r="AD189" s="397"/>
      <c r="AE189" s="397"/>
      <c r="AF189" s="397"/>
      <c r="AG189" s="397"/>
      <c r="AH189" s="397"/>
      <c r="AI189" s="397"/>
      <c r="AJ189" s="397"/>
      <c r="AK189" s="397"/>
      <c r="AL189" s="397"/>
      <c r="AM189" s="397"/>
      <c r="AN189" s="397"/>
      <c r="AO189" s="397"/>
      <c r="AP189" s="397"/>
      <c r="AQ189" s="397"/>
      <c r="AR189" s="397"/>
      <c r="AS189" s="397"/>
      <c r="AT189" s="397"/>
      <c r="AU189" s="397"/>
      <c r="AV189" s="397"/>
      <c r="AW189" s="397"/>
      <c r="AX189" s="397"/>
      <c r="AY189" s="397"/>
      <c r="AZ189" s="397"/>
      <c r="BA189" s="553"/>
      <c r="BB189" s="397"/>
      <c r="BC189" s="397"/>
      <c r="BD189" s="397"/>
    </row>
    <row r="190" spans="2:56" x14ac:dyDescent="0.35">
      <c r="B190" s="80"/>
      <c r="C190" s="119"/>
      <c r="D190" s="119"/>
      <c r="E190" s="84"/>
      <c r="F190" s="119"/>
      <c r="G190" s="120"/>
      <c r="H190" s="41"/>
      <c r="I190" s="41"/>
      <c r="J190" s="82"/>
      <c r="K190" s="291">
        <f t="shared" si="31"/>
        <v>0</v>
      </c>
      <c r="L190" s="293">
        <f>IF(I190&lt;INDEX(Lookup!$U$2:$U$10,MATCH($D$46,Lookup!$S$2:$S$10,0)),0,IF(O190="X",0,J190/(DATEDIF(H190,I190,"m")+1)*12))</f>
        <v>0</v>
      </c>
      <c r="M190" s="291">
        <f t="shared" si="32"/>
        <v>0</v>
      </c>
      <c r="N190" s="335"/>
      <c r="O190" s="143"/>
      <c r="P190" s="397"/>
      <c r="Q190" s="555"/>
      <c r="R190" s="576">
        <f t="shared" si="33"/>
        <v>0</v>
      </c>
      <c r="S190" s="576">
        <f t="shared" si="34"/>
        <v>0</v>
      </c>
      <c r="T190" s="576">
        <f t="shared" si="35"/>
        <v>0</v>
      </c>
      <c r="U190" s="576">
        <f t="shared" si="36"/>
        <v>0</v>
      </c>
      <c r="V190" s="553"/>
      <c r="W190" s="553"/>
      <c r="X190" s="553"/>
      <c r="Y190" s="553"/>
      <c r="Z190" s="397"/>
      <c r="AA190" s="397"/>
      <c r="AB190" s="397"/>
      <c r="AC190" s="397"/>
      <c r="AD190" s="397"/>
      <c r="AE190" s="397"/>
      <c r="AF190" s="397"/>
      <c r="AG190" s="397"/>
      <c r="AH190" s="397"/>
      <c r="AI190" s="397"/>
      <c r="AJ190" s="397"/>
      <c r="AK190" s="397"/>
      <c r="AL190" s="397"/>
      <c r="AM190" s="397"/>
      <c r="AN190" s="397"/>
      <c r="AO190" s="397"/>
      <c r="AP190" s="397"/>
      <c r="AQ190" s="397"/>
      <c r="AR190" s="397"/>
      <c r="AS190" s="397"/>
      <c r="AT190" s="397"/>
      <c r="AU190" s="397"/>
      <c r="AV190" s="397"/>
      <c r="AW190" s="397"/>
      <c r="AX190" s="397"/>
      <c r="AY190" s="397"/>
      <c r="AZ190" s="397"/>
      <c r="BA190" s="553"/>
      <c r="BB190" s="397"/>
      <c r="BC190" s="397"/>
      <c r="BD190" s="397"/>
    </row>
    <row r="191" spans="2:56" x14ac:dyDescent="0.35">
      <c r="B191" s="80"/>
      <c r="C191" s="119"/>
      <c r="D191" s="119"/>
      <c r="E191" s="84"/>
      <c r="F191" s="119"/>
      <c r="G191" s="120"/>
      <c r="H191" s="41"/>
      <c r="I191" s="41"/>
      <c r="J191" s="82"/>
      <c r="K191" s="291">
        <f t="shared" si="31"/>
        <v>0</v>
      </c>
      <c r="L191" s="293">
        <f>IF(I191&lt;INDEX(Lookup!$U$2:$U$10,MATCH($D$46,Lookup!$S$2:$S$10,0)),0,IF(O191="X",0,J191/(DATEDIF(H191,I191,"m")+1)*12))</f>
        <v>0</v>
      </c>
      <c r="M191" s="291">
        <f t="shared" si="32"/>
        <v>0</v>
      </c>
      <c r="N191" s="335"/>
      <c r="O191" s="143"/>
      <c r="P191" s="397"/>
      <c r="Q191" s="555"/>
      <c r="R191" s="576">
        <f t="shared" si="33"/>
        <v>0</v>
      </c>
      <c r="S191" s="576">
        <f t="shared" si="34"/>
        <v>0</v>
      </c>
      <c r="T191" s="576">
        <f t="shared" si="35"/>
        <v>0</v>
      </c>
      <c r="U191" s="576">
        <f t="shared" si="36"/>
        <v>0</v>
      </c>
      <c r="V191" s="553"/>
      <c r="W191" s="553"/>
      <c r="X191" s="553"/>
      <c r="Y191" s="553"/>
      <c r="Z191" s="397"/>
      <c r="AA191" s="397"/>
      <c r="AB191" s="397"/>
      <c r="AC191" s="397"/>
      <c r="AD191" s="397"/>
      <c r="AE191" s="397"/>
      <c r="AF191" s="397"/>
      <c r="AG191" s="397"/>
      <c r="AH191" s="397"/>
      <c r="AI191" s="397"/>
      <c r="AJ191" s="397"/>
      <c r="AK191" s="397"/>
      <c r="AL191" s="397"/>
      <c r="AM191" s="397"/>
      <c r="AN191" s="397"/>
      <c r="AO191" s="397"/>
      <c r="AP191" s="397"/>
      <c r="AQ191" s="397"/>
      <c r="AR191" s="397"/>
      <c r="AS191" s="397"/>
      <c r="AT191" s="397"/>
      <c r="AU191" s="397"/>
      <c r="AV191" s="397"/>
      <c r="AW191" s="397"/>
      <c r="AX191" s="397"/>
      <c r="AY191" s="397"/>
      <c r="AZ191" s="397"/>
      <c r="BA191" s="553"/>
      <c r="BB191" s="397"/>
      <c r="BC191" s="397"/>
      <c r="BD191" s="397"/>
    </row>
    <row r="192" spans="2:56" x14ac:dyDescent="0.35">
      <c r="B192" s="80"/>
      <c r="C192" s="119"/>
      <c r="D192" s="119"/>
      <c r="E192" s="84"/>
      <c r="F192" s="119"/>
      <c r="G192" s="120"/>
      <c r="H192" s="41"/>
      <c r="I192" s="41"/>
      <c r="J192" s="82"/>
      <c r="K192" s="291">
        <f t="shared" si="31"/>
        <v>0</v>
      </c>
      <c r="L192" s="293">
        <f>IF(I192&lt;INDEX(Lookup!$U$2:$U$10,MATCH($D$46,Lookup!$S$2:$S$10,0)),0,IF(O192="X",0,J192/(DATEDIF(H192,I192,"m")+1)*12))</f>
        <v>0</v>
      </c>
      <c r="M192" s="291">
        <f t="shared" si="32"/>
        <v>0</v>
      </c>
      <c r="N192" s="335"/>
      <c r="O192" s="143"/>
      <c r="P192" s="397"/>
      <c r="Q192" s="555"/>
      <c r="R192" s="576">
        <f t="shared" si="33"/>
        <v>0</v>
      </c>
      <c r="S192" s="576">
        <f t="shared" si="34"/>
        <v>0</v>
      </c>
      <c r="T192" s="576">
        <f t="shared" si="35"/>
        <v>0</v>
      </c>
      <c r="U192" s="576">
        <f t="shared" si="36"/>
        <v>0</v>
      </c>
      <c r="V192" s="553"/>
      <c r="W192" s="553"/>
      <c r="X192" s="553"/>
      <c r="Y192" s="553"/>
      <c r="Z192" s="397"/>
      <c r="AA192" s="397"/>
      <c r="AB192" s="397"/>
      <c r="AC192" s="397"/>
      <c r="AD192" s="397"/>
      <c r="AE192" s="397"/>
      <c r="AF192" s="397"/>
      <c r="AG192" s="397"/>
      <c r="AH192" s="397"/>
      <c r="AI192" s="397"/>
      <c r="AJ192" s="397"/>
      <c r="AK192" s="397"/>
      <c r="AL192" s="397"/>
      <c r="AM192" s="397"/>
      <c r="AN192" s="397"/>
      <c r="AO192" s="397"/>
      <c r="AP192" s="397"/>
      <c r="AQ192" s="397"/>
      <c r="AR192" s="397"/>
      <c r="AS192" s="397"/>
      <c r="AT192" s="397"/>
      <c r="AU192" s="397"/>
      <c r="AV192" s="397"/>
      <c r="AW192" s="397"/>
      <c r="AX192" s="397"/>
      <c r="AY192" s="397"/>
      <c r="AZ192" s="397"/>
      <c r="BA192" s="553"/>
      <c r="BB192" s="397"/>
      <c r="BC192" s="397"/>
      <c r="BD192" s="397"/>
    </row>
    <row r="193" spans="2:56" x14ac:dyDescent="0.35">
      <c r="B193" s="80"/>
      <c r="C193" s="119"/>
      <c r="D193" s="119"/>
      <c r="E193" s="84"/>
      <c r="F193" s="119"/>
      <c r="G193" s="120"/>
      <c r="H193" s="41"/>
      <c r="I193" s="41"/>
      <c r="J193" s="82"/>
      <c r="K193" s="291">
        <f t="shared" si="31"/>
        <v>0</v>
      </c>
      <c r="L193" s="293">
        <f>IF(I193&lt;INDEX(Lookup!$U$2:$U$10,MATCH($D$46,Lookup!$S$2:$S$10,0)),0,IF(O193="X",0,J193/(DATEDIF(H193,I193,"m")+1)*12))</f>
        <v>0</v>
      </c>
      <c r="M193" s="291">
        <f t="shared" si="32"/>
        <v>0</v>
      </c>
      <c r="N193" s="335"/>
      <c r="O193" s="143"/>
      <c r="P193" s="397"/>
      <c r="Q193" s="555"/>
      <c r="R193" s="576">
        <f t="shared" si="33"/>
        <v>0</v>
      </c>
      <c r="S193" s="576">
        <f t="shared" si="34"/>
        <v>0</v>
      </c>
      <c r="T193" s="576">
        <f t="shared" si="35"/>
        <v>0</v>
      </c>
      <c r="U193" s="576">
        <f t="shared" si="36"/>
        <v>0</v>
      </c>
      <c r="V193" s="553"/>
      <c r="W193" s="553"/>
      <c r="X193" s="553"/>
      <c r="Y193" s="553"/>
      <c r="Z193" s="397"/>
      <c r="AA193" s="397"/>
      <c r="AB193" s="397"/>
      <c r="AC193" s="397"/>
      <c r="AD193" s="397"/>
      <c r="AE193" s="397"/>
      <c r="AF193" s="397"/>
      <c r="AG193" s="397"/>
      <c r="AH193" s="397"/>
      <c r="AI193" s="397"/>
      <c r="AJ193" s="397"/>
      <c r="AK193" s="397"/>
      <c r="AL193" s="397"/>
      <c r="AM193" s="397"/>
      <c r="AN193" s="397"/>
      <c r="AO193" s="397"/>
      <c r="AP193" s="397"/>
      <c r="AQ193" s="397"/>
      <c r="AR193" s="397"/>
      <c r="AS193" s="397"/>
      <c r="AT193" s="397"/>
      <c r="AU193" s="397"/>
      <c r="AV193" s="397"/>
      <c r="AW193" s="397"/>
      <c r="AX193" s="397"/>
      <c r="AY193" s="397"/>
      <c r="AZ193" s="397"/>
      <c r="BA193" s="553"/>
      <c r="BB193" s="397"/>
      <c r="BC193" s="397"/>
      <c r="BD193" s="397"/>
    </row>
    <row r="194" spans="2:56" x14ac:dyDescent="0.35">
      <c r="B194" s="80"/>
      <c r="C194" s="119"/>
      <c r="D194" s="119"/>
      <c r="E194" s="84"/>
      <c r="F194" s="119"/>
      <c r="G194" s="120"/>
      <c r="H194" s="41"/>
      <c r="I194" s="41"/>
      <c r="J194" s="82"/>
      <c r="K194" s="291">
        <f t="shared" si="31"/>
        <v>0</v>
      </c>
      <c r="L194" s="293">
        <f>IF(I194&lt;INDEX(Lookup!$U$2:$U$10,MATCH($D$46,Lookup!$S$2:$S$10,0)),0,IF(O194="X",0,J194/(DATEDIF(H194,I194,"m")+1)*12))</f>
        <v>0</v>
      </c>
      <c r="M194" s="291">
        <f t="shared" si="32"/>
        <v>0</v>
      </c>
      <c r="N194" s="335"/>
      <c r="O194" s="143"/>
      <c r="P194" s="397"/>
      <c r="Q194" s="555"/>
      <c r="R194" s="576">
        <f t="shared" si="33"/>
        <v>0</v>
      </c>
      <c r="S194" s="576">
        <f t="shared" si="34"/>
        <v>0</v>
      </c>
      <c r="T194" s="576">
        <f t="shared" si="35"/>
        <v>0</v>
      </c>
      <c r="U194" s="576">
        <f t="shared" si="36"/>
        <v>0</v>
      </c>
      <c r="V194" s="553"/>
      <c r="W194" s="553"/>
      <c r="X194" s="553"/>
      <c r="Y194" s="553"/>
      <c r="Z194" s="397"/>
      <c r="AA194" s="397"/>
      <c r="AB194" s="397"/>
      <c r="AC194" s="397"/>
      <c r="AD194" s="397"/>
      <c r="AE194" s="397"/>
      <c r="AF194" s="397"/>
      <c r="AG194" s="397"/>
      <c r="AH194" s="397"/>
      <c r="AI194" s="397"/>
      <c r="AJ194" s="397"/>
      <c r="AK194" s="397"/>
      <c r="AL194" s="397"/>
      <c r="AM194" s="397"/>
      <c r="AN194" s="397"/>
      <c r="AO194" s="397"/>
      <c r="AP194" s="397"/>
      <c r="AQ194" s="397"/>
      <c r="AR194" s="397"/>
      <c r="AS194" s="397"/>
      <c r="AT194" s="397"/>
      <c r="AU194" s="397"/>
      <c r="AV194" s="397"/>
      <c r="AW194" s="397"/>
      <c r="AX194" s="397"/>
      <c r="AY194" s="397"/>
      <c r="AZ194" s="397"/>
      <c r="BA194" s="553"/>
      <c r="BB194" s="397"/>
      <c r="BC194" s="397"/>
      <c r="BD194" s="397"/>
    </row>
    <row r="195" spans="2:56" x14ac:dyDescent="0.35">
      <c r="B195" s="80"/>
      <c r="C195" s="119"/>
      <c r="D195" s="119"/>
      <c r="E195" s="84"/>
      <c r="F195" s="119"/>
      <c r="G195" s="120"/>
      <c r="H195" s="41"/>
      <c r="I195" s="41"/>
      <c r="J195" s="82"/>
      <c r="K195" s="291">
        <f t="shared" si="31"/>
        <v>0</v>
      </c>
      <c r="L195" s="293">
        <f>IF(I195&lt;INDEX(Lookup!$U$2:$U$10,MATCH($D$46,Lookup!$S$2:$S$10,0)),0,IF(O195="X",0,J195/(DATEDIF(H195,I195,"m")+1)*12))</f>
        <v>0</v>
      </c>
      <c r="M195" s="291">
        <f t="shared" si="32"/>
        <v>0</v>
      </c>
      <c r="N195" s="335"/>
      <c r="O195" s="143"/>
      <c r="P195" s="397"/>
      <c r="Q195" s="555"/>
      <c r="R195" s="576">
        <f t="shared" si="33"/>
        <v>0</v>
      </c>
      <c r="S195" s="576">
        <f t="shared" si="34"/>
        <v>0</v>
      </c>
      <c r="T195" s="576">
        <f t="shared" si="35"/>
        <v>0</v>
      </c>
      <c r="U195" s="576">
        <f t="shared" si="36"/>
        <v>0</v>
      </c>
      <c r="V195" s="553"/>
      <c r="W195" s="553"/>
      <c r="X195" s="553"/>
      <c r="Y195" s="553"/>
      <c r="Z195" s="397"/>
      <c r="AA195" s="397"/>
      <c r="AB195" s="397"/>
      <c r="AC195" s="397"/>
      <c r="AD195" s="397"/>
      <c r="AE195" s="397"/>
      <c r="AF195" s="397"/>
      <c r="AG195" s="397"/>
      <c r="AH195" s="397"/>
      <c r="AI195" s="397"/>
      <c r="AJ195" s="397"/>
      <c r="AK195" s="397"/>
      <c r="AL195" s="397"/>
      <c r="AM195" s="397"/>
      <c r="AN195" s="397"/>
      <c r="AO195" s="397"/>
      <c r="AP195" s="397"/>
      <c r="AQ195" s="397"/>
      <c r="AR195" s="397"/>
      <c r="AS195" s="397"/>
      <c r="AT195" s="397"/>
      <c r="AU195" s="397"/>
      <c r="AV195" s="397"/>
      <c r="AW195" s="397"/>
      <c r="AX195" s="397"/>
      <c r="AY195" s="397"/>
      <c r="AZ195" s="397"/>
      <c r="BA195" s="553"/>
      <c r="BB195" s="397"/>
      <c r="BC195" s="397"/>
      <c r="BD195" s="397"/>
    </row>
    <row r="196" spans="2:56" x14ac:dyDescent="0.35">
      <c r="B196" s="80"/>
      <c r="C196" s="119"/>
      <c r="D196" s="119"/>
      <c r="E196" s="84"/>
      <c r="F196" s="119"/>
      <c r="G196" s="120"/>
      <c r="H196" s="41"/>
      <c r="I196" s="41"/>
      <c r="J196" s="82"/>
      <c r="K196" s="291">
        <f t="shared" si="31"/>
        <v>0</v>
      </c>
      <c r="L196" s="293">
        <f>IF(I196&lt;INDEX(Lookup!$U$2:$U$10,MATCH($D$46,Lookup!$S$2:$S$10,0)),0,IF(O196="X",0,J196/(DATEDIF(H196,I196,"m")+1)*12))</f>
        <v>0</v>
      </c>
      <c r="M196" s="291">
        <f t="shared" si="32"/>
        <v>0</v>
      </c>
      <c r="N196" s="335"/>
      <c r="O196" s="143"/>
      <c r="P196" s="397"/>
      <c r="Q196" s="555"/>
      <c r="R196" s="576">
        <f t="shared" si="33"/>
        <v>0</v>
      </c>
      <c r="S196" s="576">
        <f t="shared" si="34"/>
        <v>0</v>
      </c>
      <c r="T196" s="576">
        <f t="shared" si="35"/>
        <v>0</v>
      </c>
      <c r="U196" s="576">
        <f t="shared" si="36"/>
        <v>0</v>
      </c>
      <c r="V196" s="553"/>
      <c r="W196" s="553"/>
      <c r="X196" s="553"/>
      <c r="Y196" s="553"/>
      <c r="Z196" s="397"/>
      <c r="AA196" s="397"/>
      <c r="AB196" s="397"/>
      <c r="AC196" s="397"/>
      <c r="AD196" s="397"/>
      <c r="AE196" s="397"/>
      <c r="AF196" s="397"/>
      <c r="AG196" s="397"/>
      <c r="AH196" s="397"/>
      <c r="AI196" s="397"/>
      <c r="AJ196" s="397"/>
      <c r="AK196" s="397"/>
      <c r="AL196" s="397"/>
      <c r="AM196" s="397"/>
      <c r="AN196" s="397"/>
      <c r="AO196" s="397"/>
      <c r="AP196" s="397"/>
      <c r="AQ196" s="397"/>
      <c r="AR196" s="397"/>
      <c r="AS196" s="397"/>
      <c r="AT196" s="397"/>
      <c r="AU196" s="397"/>
      <c r="AV196" s="397"/>
      <c r="AW196" s="397"/>
      <c r="AX196" s="397"/>
      <c r="AY196" s="397"/>
      <c r="AZ196" s="397"/>
      <c r="BA196" s="553"/>
      <c r="BB196" s="397"/>
      <c r="BC196" s="397"/>
      <c r="BD196" s="397"/>
    </row>
    <row r="197" spans="2:56" x14ac:dyDescent="0.35">
      <c r="B197" s="80"/>
      <c r="C197" s="119"/>
      <c r="D197" s="119"/>
      <c r="E197" s="84"/>
      <c r="F197" s="119"/>
      <c r="G197" s="120"/>
      <c r="H197" s="41"/>
      <c r="I197" s="41"/>
      <c r="J197" s="82"/>
      <c r="K197" s="291">
        <f t="shared" si="31"/>
        <v>0</v>
      </c>
      <c r="L197" s="293">
        <f>IF(I197&lt;INDEX(Lookup!$U$2:$U$10,MATCH($D$46,Lookup!$S$2:$S$10,0)),0,IF(O197="X",0,J197/(DATEDIF(H197,I197,"m")+1)*12))</f>
        <v>0</v>
      </c>
      <c r="M197" s="291">
        <f t="shared" si="32"/>
        <v>0</v>
      </c>
      <c r="N197" s="335"/>
      <c r="O197" s="143"/>
      <c r="P197" s="397"/>
      <c r="Q197" s="555"/>
      <c r="R197" s="576">
        <f t="shared" si="33"/>
        <v>0</v>
      </c>
      <c r="S197" s="576">
        <f t="shared" si="34"/>
        <v>0</v>
      </c>
      <c r="T197" s="576">
        <f t="shared" si="35"/>
        <v>0</v>
      </c>
      <c r="U197" s="576">
        <f t="shared" si="36"/>
        <v>0</v>
      </c>
      <c r="V197" s="553"/>
      <c r="W197" s="553"/>
      <c r="X197" s="553"/>
      <c r="Y197" s="553"/>
      <c r="Z197" s="397"/>
      <c r="AA197" s="397"/>
      <c r="AB197" s="397"/>
      <c r="AC197" s="397"/>
      <c r="AD197" s="397"/>
      <c r="AE197" s="397"/>
      <c r="AF197" s="397"/>
      <c r="AG197" s="397"/>
      <c r="AH197" s="397"/>
      <c r="AI197" s="397"/>
      <c r="AJ197" s="397"/>
      <c r="AK197" s="397"/>
      <c r="AL197" s="397"/>
      <c r="AM197" s="397"/>
      <c r="AN197" s="397"/>
      <c r="AO197" s="397"/>
      <c r="AP197" s="397"/>
      <c r="AQ197" s="397"/>
      <c r="AR197" s="397"/>
      <c r="AS197" s="397"/>
      <c r="AT197" s="397"/>
      <c r="AU197" s="397"/>
      <c r="AV197" s="397"/>
      <c r="AW197" s="397"/>
      <c r="AX197" s="397"/>
      <c r="AY197" s="397"/>
      <c r="AZ197" s="397"/>
      <c r="BA197" s="553"/>
      <c r="BB197" s="397"/>
      <c r="BC197" s="397"/>
      <c r="BD197" s="397"/>
    </row>
    <row r="198" spans="2:56" x14ac:dyDescent="0.35">
      <c r="B198" s="80"/>
      <c r="C198" s="119"/>
      <c r="D198" s="119"/>
      <c r="E198" s="84"/>
      <c r="F198" s="119"/>
      <c r="G198" s="120"/>
      <c r="H198" s="41"/>
      <c r="I198" s="41"/>
      <c r="J198" s="82"/>
      <c r="K198" s="291">
        <f t="shared" si="31"/>
        <v>0</v>
      </c>
      <c r="L198" s="293">
        <f>IF(I198&lt;INDEX(Lookup!$U$2:$U$10,MATCH($D$46,Lookup!$S$2:$S$10,0)),0,IF(O198="X",0,J198/(DATEDIF(H198,I198,"m")+1)*12))</f>
        <v>0</v>
      </c>
      <c r="M198" s="291">
        <f t="shared" si="32"/>
        <v>0</v>
      </c>
      <c r="N198" s="335"/>
      <c r="O198" s="143"/>
      <c r="P198" s="397"/>
      <c r="Q198" s="555"/>
      <c r="R198" s="576">
        <f t="shared" si="33"/>
        <v>0</v>
      </c>
      <c r="S198" s="576">
        <f t="shared" si="34"/>
        <v>0</v>
      </c>
      <c r="T198" s="576">
        <f t="shared" si="35"/>
        <v>0</v>
      </c>
      <c r="U198" s="576">
        <f t="shared" si="36"/>
        <v>0</v>
      </c>
      <c r="V198" s="553"/>
      <c r="W198" s="553"/>
      <c r="X198" s="553"/>
      <c r="Y198" s="553"/>
      <c r="Z198" s="397"/>
      <c r="AA198" s="397"/>
      <c r="AB198" s="397"/>
      <c r="AC198" s="397"/>
      <c r="AD198" s="397"/>
      <c r="AE198" s="397"/>
      <c r="AF198" s="397"/>
      <c r="AG198" s="397"/>
      <c r="AH198" s="397"/>
      <c r="AI198" s="397"/>
      <c r="AJ198" s="397"/>
      <c r="AK198" s="397"/>
      <c r="AL198" s="397"/>
      <c r="AM198" s="397"/>
      <c r="AN198" s="397"/>
      <c r="AO198" s="397"/>
      <c r="AP198" s="397"/>
      <c r="AQ198" s="397"/>
      <c r="AR198" s="397"/>
      <c r="AS198" s="397"/>
      <c r="AT198" s="397"/>
      <c r="AU198" s="397"/>
      <c r="AV198" s="397"/>
      <c r="AW198" s="397"/>
      <c r="AX198" s="397"/>
      <c r="AY198" s="397"/>
      <c r="AZ198" s="397"/>
      <c r="BA198" s="553"/>
      <c r="BB198" s="397"/>
      <c r="BC198" s="397"/>
      <c r="BD198" s="397"/>
    </row>
    <row r="199" spans="2:56" x14ac:dyDescent="0.35">
      <c r="B199" s="80"/>
      <c r="C199" s="119"/>
      <c r="D199" s="119"/>
      <c r="E199" s="84"/>
      <c r="F199" s="119"/>
      <c r="G199" s="120"/>
      <c r="H199" s="41"/>
      <c r="I199" s="41"/>
      <c r="J199" s="82"/>
      <c r="K199" s="291">
        <f t="shared" si="31"/>
        <v>0</v>
      </c>
      <c r="L199" s="293">
        <f>IF(I199&lt;INDEX(Lookup!$U$2:$U$10,MATCH($D$46,Lookup!$S$2:$S$10,0)),0,IF(O199="X",0,J199/(DATEDIF(H199,I199,"m")+1)*12))</f>
        <v>0</v>
      </c>
      <c r="M199" s="291">
        <f t="shared" si="32"/>
        <v>0</v>
      </c>
      <c r="N199" s="335"/>
      <c r="O199" s="143"/>
      <c r="P199" s="397"/>
      <c r="Q199" s="555"/>
      <c r="R199" s="576">
        <f t="shared" si="33"/>
        <v>0</v>
      </c>
      <c r="S199" s="576">
        <f t="shared" si="34"/>
        <v>0</v>
      </c>
      <c r="T199" s="576">
        <f t="shared" si="35"/>
        <v>0</v>
      </c>
      <c r="U199" s="576">
        <f t="shared" si="36"/>
        <v>0</v>
      </c>
      <c r="V199" s="553"/>
      <c r="W199" s="553"/>
      <c r="X199" s="553"/>
      <c r="Y199" s="553"/>
      <c r="Z199" s="397"/>
      <c r="AA199" s="397"/>
      <c r="AB199" s="397"/>
      <c r="AC199" s="397"/>
      <c r="AD199" s="397"/>
      <c r="AE199" s="397"/>
      <c r="AF199" s="397"/>
      <c r="AG199" s="397"/>
      <c r="AH199" s="397"/>
      <c r="AI199" s="397"/>
      <c r="AJ199" s="397"/>
      <c r="AK199" s="397"/>
      <c r="AL199" s="397"/>
      <c r="AM199" s="397"/>
      <c r="AN199" s="397"/>
      <c r="AO199" s="397"/>
      <c r="AP199" s="397"/>
      <c r="AQ199" s="397"/>
      <c r="AR199" s="397"/>
      <c r="AS199" s="397"/>
      <c r="AT199" s="397"/>
      <c r="AU199" s="397"/>
      <c r="AV199" s="397"/>
      <c r="AW199" s="397"/>
      <c r="AX199" s="397"/>
      <c r="AY199" s="397"/>
      <c r="AZ199" s="397"/>
      <c r="BA199" s="553"/>
      <c r="BB199" s="397"/>
      <c r="BC199" s="397"/>
      <c r="BD199" s="397"/>
    </row>
    <row r="200" spans="2:56" x14ac:dyDescent="0.35">
      <c r="B200" s="80"/>
      <c r="C200" s="119"/>
      <c r="D200" s="119"/>
      <c r="E200" s="84"/>
      <c r="F200" s="119"/>
      <c r="G200" s="120"/>
      <c r="H200" s="41"/>
      <c r="I200" s="41"/>
      <c r="J200" s="82"/>
      <c r="K200" s="291">
        <f t="shared" si="31"/>
        <v>0</v>
      </c>
      <c r="L200" s="293">
        <f>IF(I200&lt;INDEX(Lookup!$U$2:$U$10,MATCH($D$46,Lookup!$S$2:$S$10,0)),0,IF(O200="X",0,J200/(DATEDIF(H200,I200,"m")+1)*12))</f>
        <v>0</v>
      </c>
      <c r="M200" s="291">
        <f t="shared" si="32"/>
        <v>0</v>
      </c>
      <c r="N200" s="335"/>
      <c r="O200" s="143"/>
      <c r="P200" s="397"/>
      <c r="Q200" s="555"/>
      <c r="R200" s="576">
        <f t="shared" si="33"/>
        <v>0</v>
      </c>
      <c r="S200" s="576">
        <f t="shared" si="34"/>
        <v>0</v>
      </c>
      <c r="T200" s="576">
        <f t="shared" si="35"/>
        <v>0</v>
      </c>
      <c r="U200" s="576">
        <f t="shared" si="36"/>
        <v>0</v>
      </c>
      <c r="V200" s="553"/>
      <c r="W200" s="553"/>
      <c r="X200" s="553"/>
      <c r="Y200" s="553"/>
      <c r="Z200" s="397"/>
      <c r="AA200" s="397"/>
      <c r="AB200" s="397"/>
      <c r="AC200" s="397"/>
      <c r="AD200" s="397"/>
      <c r="AE200" s="397"/>
      <c r="AF200" s="397"/>
      <c r="AG200" s="397"/>
      <c r="AH200" s="397"/>
      <c r="AI200" s="397"/>
      <c r="AJ200" s="397"/>
      <c r="AK200" s="397"/>
      <c r="AL200" s="397"/>
      <c r="AM200" s="397"/>
      <c r="AN200" s="397"/>
      <c r="AO200" s="397"/>
      <c r="AP200" s="397"/>
      <c r="AQ200" s="397"/>
      <c r="AR200" s="397"/>
      <c r="AS200" s="397"/>
      <c r="AT200" s="397"/>
      <c r="AU200" s="397"/>
      <c r="AV200" s="397"/>
      <c r="AW200" s="397"/>
      <c r="AX200" s="397"/>
      <c r="AY200" s="397"/>
      <c r="AZ200" s="397"/>
      <c r="BA200" s="553"/>
      <c r="BB200" s="397"/>
      <c r="BC200" s="397"/>
      <c r="BD200" s="397"/>
    </row>
    <row r="201" spans="2:56" x14ac:dyDescent="0.35">
      <c r="B201" s="80"/>
      <c r="C201" s="119"/>
      <c r="D201" s="119"/>
      <c r="E201" s="84"/>
      <c r="F201" s="119"/>
      <c r="G201" s="120"/>
      <c r="H201" s="41"/>
      <c r="I201" s="41"/>
      <c r="J201" s="82"/>
      <c r="K201" s="291">
        <f t="shared" si="31"/>
        <v>0</v>
      </c>
      <c r="L201" s="293">
        <f>IF(I201&lt;INDEX(Lookup!$U$2:$U$10,MATCH($D$46,Lookup!$S$2:$S$10,0)),0,IF(O201="X",0,J201/(DATEDIF(H201,I201,"m")+1)*12))</f>
        <v>0</v>
      </c>
      <c r="M201" s="291">
        <f t="shared" si="32"/>
        <v>0</v>
      </c>
      <c r="N201" s="335"/>
      <c r="O201" s="143"/>
      <c r="P201" s="397"/>
      <c r="Q201" s="555"/>
      <c r="R201" s="576">
        <f t="shared" si="33"/>
        <v>0</v>
      </c>
      <c r="S201" s="576">
        <f t="shared" si="34"/>
        <v>0</v>
      </c>
      <c r="T201" s="576">
        <f t="shared" si="35"/>
        <v>0</v>
      </c>
      <c r="U201" s="576">
        <f t="shared" si="36"/>
        <v>0</v>
      </c>
      <c r="V201" s="553"/>
      <c r="W201" s="553"/>
      <c r="X201" s="553"/>
      <c r="Y201" s="553"/>
      <c r="Z201" s="397"/>
      <c r="AA201" s="397"/>
      <c r="AB201" s="397"/>
      <c r="AC201" s="397"/>
      <c r="AD201" s="397"/>
      <c r="AE201" s="397"/>
      <c r="AF201" s="397"/>
      <c r="AG201" s="397"/>
      <c r="AH201" s="397"/>
      <c r="AI201" s="397"/>
      <c r="AJ201" s="397"/>
      <c r="AK201" s="397"/>
      <c r="AL201" s="397"/>
      <c r="AM201" s="397"/>
      <c r="AN201" s="397"/>
      <c r="AO201" s="397"/>
      <c r="AP201" s="397"/>
      <c r="AQ201" s="397"/>
      <c r="AR201" s="397"/>
      <c r="AS201" s="397"/>
      <c r="AT201" s="397"/>
      <c r="AU201" s="397"/>
      <c r="AV201" s="397"/>
      <c r="AW201" s="397"/>
      <c r="AX201" s="397"/>
      <c r="AY201" s="397"/>
      <c r="AZ201" s="397"/>
      <c r="BA201" s="553"/>
      <c r="BB201" s="397"/>
      <c r="BC201" s="397"/>
      <c r="BD201" s="397"/>
    </row>
    <row r="202" spans="2:56" x14ac:dyDescent="0.35">
      <c r="B202" s="80"/>
      <c r="C202" s="119"/>
      <c r="D202" s="119"/>
      <c r="E202" s="84"/>
      <c r="F202" s="119"/>
      <c r="G202" s="120"/>
      <c r="H202" s="41"/>
      <c r="I202" s="41"/>
      <c r="J202" s="82"/>
      <c r="K202" s="291">
        <f t="shared" si="31"/>
        <v>0</v>
      </c>
      <c r="L202" s="293">
        <f>IF(I202&lt;INDEX(Lookup!$U$2:$U$10,MATCH($D$46,Lookup!$S$2:$S$10,0)),0,IF(O202="X",0,J202/(DATEDIF(H202,I202,"m")+1)*12))</f>
        <v>0</v>
      </c>
      <c r="M202" s="291">
        <f t="shared" si="32"/>
        <v>0</v>
      </c>
      <c r="N202" s="335"/>
      <c r="O202" s="143"/>
      <c r="P202" s="397"/>
      <c r="Q202" s="555"/>
      <c r="R202" s="576">
        <f t="shared" si="33"/>
        <v>0</v>
      </c>
      <c r="S202" s="576">
        <f t="shared" si="34"/>
        <v>0</v>
      </c>
      <c r="T202" s="576">
        <f t="shared" si="35"/>
        <v>0</v>
      </c>
      <c r="U202" s="576">
        <f t="shared" si="36"/>
        <v>0</v>
      </c>
      <c r="V202" s="553"/>
      <c r="W202" s="553"/>
      <c r="X202" s="553"/>
      <c r="Y202" s="553"/>
      <c r="Z202" s="397"/>
      <c r="AA202" s="397"/>
      <c r="AB202" s="397"/>
      <c r="AC202" s="397"/>
      <c r="AD202" s="397"/>
      <c r="AE202" s="397"/>
      <c r="AF202" s="397"/>
      <c r="AG202" s="397"/>
      <c r="AH202" s="397"/>
      <c r="AI202" s="397"/>
      <c r="AJ202" s="397"/>
      <c r="AK202" s="397"/>
      <c r="AL202" s="397"/>
      <c r="AM202" s="397"/>
      <c r="AN202" s="397"/>
      <c r="AO202" s="397"/>
      <c r="AP202" s="397"/>
      <c r="AQ202" s="397"/>
      <c r="AR202" s="397"/>
      <c r="AS202" s="397"/>
      <c r="AT202" s="397"/>
      <c r="AU202" s="397"/>
      <c r="AV202" s="397"/>
      <c r="AW202" s="397"/>
      <c r="AX202" s="397"/>
      <c r="AY202" s="397"/>
      <c r="AZ202" s="397"/>
      <c r="BA202" s="553"/>
      <c r="BB202" s="397"/>
      <c r="BC202" s="397"/>
      <c r="BD202" s="397"/>
    </row>
    <row r="203" spans="2:56" x14ac:dyDescent="0.35">
      <c r="B203" s="80"/>
      <c r="C203" s="119"/>
      <c r="D203" s="119"/>
      <c r="E203" s="84"/>
      <c r="F203" s="119"/>
      <c r="G203" s="120"/>
      <c r="H203" s="41"/>
      <c r="I203" s="41"/>
      <c r="J203" s="82"/>
      <c r="K203" s="291">
        <f t="shared" si="31"/>
        <v>0</v>
      </c>
      <c r="L203" s="293">
        <f>IF(I203&lt;INDEX(Lookup!$U$2:$U$10,MATCH($D$46,Lookup!$S$2:$S$10,0)),0,IF(O203="X",0,J203/(DATEDIF(H203,I203,"m")+1)*12))</f>
        <v>0</v>
      </c>
      <c r="M203" s="291">
        <f t="shared" si="32"/>
        <v>0</v>
      </c>
      <c r="N203" s="335"/>
      <c r="O203" s="143"/>
      <c r="P203" s="397"/>
      <c r="Q203" s="555"/>
      <c r="R203" s="576">
        <f t="shared" si="33"/>
        <v>0</v>
      </c>
      <c r="S203" s="576">
        <f t="shared" si="34"/>
        <v>0</v>
      </c>
      <c r="T203" s="576">
        <f t="shared" si="35"/>
        <v>0</v>
      </c>
      <c r="U203" s="576">
        <f t="shared" si="36"/>
        <v>0</v>
      </c>
      <c r="V203" s="553"/>
      <c r="W203" s="553"/>
      <c r="X203" s="553"/>
      <c r="Y203" s="553"/>
      <c r="Z203" s="397"/>
      <c r="AA203" s="397"/>
      <c r="AB203" s="397"/>
      <c r="AC203" s="397"/>
      <c r="AD203" s="397"/>
      <c r="AE203" s="397"/>
      <c r="AF203" s="397"/>
      <c r="AG203" s="397"/>
      <c r="AH203" s="397"/>
      <c r="AI203" s="397"/>
      <c r="AJ203" s="397"/>
      <c r="AK203" s="397"/>
      <c r="AL203" s="397"/>
      <c r="AM203" s="397"/>
      <c r="AN203" s="397"/>
      <c r="AO203" s="397"/>
      <c r="AP203" s="397"/>
      <c r="AQ203" s="397"/>
      <c r="AR203" s="397"/>
      <c r="AS203" s="397"/>
      <c r="AT203" s="397"/>
      <c r="AU203" s="397"/>
      <c r="AV203" s="397"/>
      <c r="AW203" s="397"/>
      <c r="AX203" s="397"/>
      <c r="AY203" s="397"/>
      <c r="AZ203" s="397"/>
      <c r="BA203" s="553"/>
      <c r="BB203" s="397"/>
      <c r="BC203" s="397"/>
      <c r="BD203" s="397"/>
    </row>
    <row r="204" spans="2:56" x14ac:dyDescent="0.35">
      <c r="B204" s="80"/>
      <c r="C204" s="119"/>
      <c r="D204" s="119"/>
      <c r="E204" s="84"/>
      <c r="F204" s="119"/>
      <c r="G204" s="120"/>
      <c r="H204" s="41"/>
      <c r="I204" s="41"/>
      <c r="J204" s="82"/>
      <c r="K204" s="291">
        <f t="shared" si="31"/>
        <v>0</v>
      </c>
      <c r="L204" s="293">
        <f>IF(I204&lt;INDEX(Lookup!$U$2:$U$10,MATCH($D$46,Lookup!$S$2:$S$10,0)),0,IF(O204="X",0,J204/(DATEDIF(H204,I204,"m")+1)*12))</f>
        <v>0</v>
      </c>
      <c r="M204" s="291">
        <f t="shared" si="32"/>
        <v>0</v>
      </c>
      <c r="N204" s="335"/>
      <c r="O204" s="143"/>
      <c r="P204" s="397"/>
      <c r="Q204" s="555"/>
      <c r="R204" s="576">
        <f t="shared" si="33"/>
        <v>0</v>
      </c>
      <c r="S204" s="576">
        <f t="shared" si="34"/>
        <v>0</v>
      </c>
      <c r="T204" s="576">
        <f t="shared" si="35"/>
        <v>0</v>
      </c>
      <c r="U204" s="576">
        <f t="shared" si="36"/>
        <v>0</v>
      </c>
      <c r="V204" s="553"/>
      <c r="W204" s="553"/>
      <c r="X204" s="553"/>
      <c r="Y204" s="553"/>
      <c r="Z204" s="397"/>
      <c r="AA204" s="397"/>
      <c r="AB204" s="397"/>
      <c r="AC204" s="397"/>
      <c r="AD204" s="397"/>
      <c r="AE204" s="397"/>
      <c r="AF204" s="397"/>
      <c r="AG204" s="397"/>
      <c r="AH204" s="397"/>
      <c r="AI204" s="397"/>
      <c r="AJ204" s="397"/>
      <c r="AK204" s="397"/>
      <c r="AL204" s="397"/>
      <c r="AM204" s="397"/>
      <c r="AN204" s="397"/>
      <c r="AO204" s="397"/>
      <c r="AP204" s="397"/>
      <c r="AQ204" s="397"/>
      <c r="AR204" s="397"/>
      <c r="AS204" s="397"/>
      <c r="AT204" s="397"/>
      <c r="AU204" s="397"/>
      <c r="AV204" s="397"/>
      <c r="AW204" s="397"/>
      <c r="AX204" s="397"/>
      <c r="AY204" s="397"/>
      <c r="AZ204" s="397"/>
      <c r="BA204" s="553"/>
      <c r="BB204" s="397"/>
      <c r="BC204" s="397"/>
      <c r="BD204" s="397"/>
    </row>
    <row r="205" spans="2:56" x14ac:dyDescent="0.35">
      <c r="B205" s="80"/>
      <c r="C205" s="119"/>
      <c r="D205" s="119"/>
      <c r="E205" s="84"/>
      <c r="F205" s="119"/>
      <c r="G205" s="120"/>
      <c r="H205" s="41"/>
      <c r="I205" s="41"/>
      <c r="J205" s="82"/>
      <c r="K205" s="291">
        <f t="shared" si="31"/>
        <v>0</v>
      </c>
      <c r="L205" s="293">
        <f>IF(I205&lt;INDEX(Lookup!$U$2:$U$10,MATCH($D$46,Lookup!$S$2:$S$10,0)),0,IF(O205="X",0,J205/(DATEDIF(H205,I205,"m")+1)*12))</f>
        <v>0</v>
      </c>
      <c r="M205" s="291">
        <f t="shared" si="32"/>
        <v>0</v>
      </c>
      <c r="N205" s="335"/>
      <c r="O205" s="143"/>
      <c r="P205" s="397"/>
      <c r="Q205" s="555"/>
      <c r="R205" s="576">
        <f t="shared" si="33"/>
        <v>0</v>
      </c>
      <c r="S205" s="576">
        <f t="shared" si="34"/>
        <v>0</v>
      </c>
      <c r="T205" s="576">
        <f t="shared" si="35"/>
        <v>0</v>
      </c>
      <c r="U205" s="576">
        <f t="shared" si="36"/>
        <v>0</v>
      </c>
      <c r="V205" s="553"/>
      <c r="W205" s="553"/>
      <c r="X205" s="553"/>
      <c r="Y205" s="553"/>
      <c r="Z205" s="397"/>
      <c r="AA205" s="397"/>
      <c r="AB205" s="397"/>
      <c r="AC205" s="397"/>
      <c r="AD205" s="397"/>
      <c r="AE205" s="397"/>
      <c r="AF205" s="397"/>
      <c r="AG205" s="397"/>
      <c r="AH205" s="397"/>
      <c r="AI205" s="397"/>
      <c r="AJ205" s="397"/>
      <c r="AK205" s="397"/>
      <c r="AL205" s="397"/>
      <c r="AM205" s="397"/>
      <c r="AN205" s="397"/>
      <c r="AO205" s="397"/>
      <c r="AP205" s="397"/>
      <c r="AQ205" s="397"/>
      <c r="AR205" s="397"/>
      <c r="AS205" s="397"/>
      <c r="AT205" s="397"/>
      <c r="AU205" s="397"/>
      <c r="AV205" s="397"/>
      <c r="AW205" s="397"/>
      <c r="AX205" s="397"/>
      <c r="AY205" s="397"/>
      <c r="AZ205" s="397"/>
      <c r="BA205" s="553"/>
      <c r="BB205" s="397"/>
      <c r="BC205" s="397"/>
      <c r="BD205" s="397"/>
    </row>
    <row r="206" spans="2:56" x14ac:dyDescent="0.35">
      <c r="B206" s="80"/>
      <c r="C206" s="119"/>
      <c r="D206" s="119"/>
      <c r="E206" s="84"/>
      <c r="F206" s="119"/>
      <c r="G206" s="120"/>
      <c r="H206" s="41"/>
      <c r="I206" s="41"/>
      <c r="J206" s="82"/>
      <c r="K206" s="291">
        <f t="shared" si="31"/>
        <v>0</v>
      </c>
      <c r="L206" s="293">
        <f>IF(I206&lt;INDEX(Lookup!$U$2:$U$10,MATCH($D$46,Lookup!$S$2:$S$10,0)),0,IF(O206="X",0,J206/(DATEDIF(H206,I206,"m")+1)*12))</f>
        <v>0</v>
      </c>
      <c r="M206" s="291">
        <f t="shared" si="32"/>
        <v>0</v>
      </c>
      <c r="N206" s="335"/>
      <c r="O206" s="143"/>
      <c r="P206" s="397"/>
      <c r="Q206" s="555"/>
      <c r="R206" s="576">
        <f t="shared" si="33"/>
        <v>0</v>
      </c>
      <c r="S206" s="576">
        <f t="shared" si="34"/>
        <v>0</v>
      </c>
      <c r="T206" s="576">
        <f t="shared" si="35"/>
        <v>0</v>
      </c>
      <c r="U206" s="576">
        <f t="shared" si="36"/>
        <v>0</v>
      </c>
      <c r="V206" s="553"/>
      <c r="W206" s="553"/>
      <c r="X206" s="553"/>
      <c r="Y206" s="553"/>
      <c r="Z206" s="397"/>
      <c r="AA206" s="397"/>
      <c r="AB206" s="397"/>
      <c r="AC206" s="397"/>
      <c r="AD206" s="397"/>
      <c r="AE206" s="397"/>
      <c r="AF206" s="397"/>
      <c r="AG206" s="397"/>
      <c r="AH206" s="397"/>
      <c r="AI206" s="397"/>
      <c r="AJ206" s="397"/>
      <c r="AK206" s="397"/>
      <c r="AL206" s="397"/>
      <c r="AM206" s="397"/>
      <c r="AN206" s="397"/>
      <c r="AO206" s="397"/>
      <c r="AP206" s="397"/>
      <c r="AQ206" s="397"/>
      <c r="AR206" s="397"/>
      <c r="AS206" s="397"/>
      <c r="AT206" s="397"/>
      <c r="AU206" s="397"/>
      <c r="AV206" s="397"/>
      <c r="AW206" s="397"/>
      <c r="AX206" s="397"/>
      <c r="AY206" s="397"/>
      <c r="AZ206" s="397"/>
      <c r="BA206" s="553"/>
      <c r="BB206" s="397"/>
      <c r="BC206" s="397"/>
      <c r="BD206" s="397"/>
    </row>
    <row r="207" spans="2:56" x14ac:dyDescent="0.35">
      <c r="B207" s="80"/>
      <c r="C207" s="119"/>
      <c r="D207" s="119"/>
      <c r="E207" s="84"/>
      <c r="F207" s="119"/>
      <c r="G207" s="120"/>
      <c r="H207" s="41"/>
      <c r="I207" s="41"/>
      <c r="J207" s="82"/>
      <c r="K207" s="291">
        <f t="shared" si="31"/>
        <v>0</v>
      </c>
      <c r="L207" s="293">
        <f>IF(I207&lt;INDEX(Lookup!$U$2:$U$10,MATCH($D$46,Lookup!$S$2:$S$10,0)),0,IF(O207="X",0,J207/(DATEDIF(H207,I207,"m")+1)*12))</f>
        <v>0</v>
      </c>
      <c r="M207" s="291">
        <f t="shared" si="32"/>
        <v>0</v>
      </c>
      <c r="N207" s="335"/>
      <c r="O207" s="143"/>
      <c r="P207" s="397"/>
      <c r="Q207" s="555"/>
      <c r="R207" s="576">
        <f t="shared" si="33"/>
        <v>0</v>
      </c>
      <c r="S207" s="576">
        <f t="shared" si="34"/>
        <v>0</v>
      </c>
      <c r="T207" s="576">
        <f t="shared" si="35"/>
        <v>0</v>
      </c>
      <c r="U207" s="576">
        <f t="shared" si="36"/>
        <v>0</v>
      </c>
      <c r="V207" s="553"/>
      <c r="W207" s="553"/>
      <c r="X207" s="553"/>
      <c r="Y207" s="553"/>
      <c r="Z207" s="397"/>
      <c r="AA207" s="397"/>
      <c r="AB207" s="397"/>
      <c r="AC207" s="397"/>
      <c r="AD207" s="397"/>
      <c r="AE207" s="397"/>
      <c r="AF207" s="397"/>
      <c r="AG207" s="397"/>
      <c r="AH207" s="397"/>
      <c r="AI207" s="397"/>
      <c r="AJ207" s="397"/>
      <c r="AK207" s="397"/>
      <c r="AL207" s="397"/>
      <c r="AM207" s="397"/>
      <c r="AN207" s="397"/>
      <c r="AO207" s="397"/>
      <c r="AP207" s="397"/>
      <c r="AQ207" s="397"/>
      <c r="AR207" s="397"/>
      <c r="AS207" s="397"/>
      <c r="AT207" s="397"/>
      <c r="AU207" s="397"/>
      <c r="AV207" s="397"/>
      <c r="AW207" s="397"/>
      <c r="AX207" s="397"/>
      <c r="AY207" s="397"/>
      <c r="AZ207" s="397"/>
      <c r="BA207" s="553"/>
      <c r="BB207" s="397"/>
      <c r="BC207" s="397"/>
      <c r="BD207" s="397"/>
    </row>
    <row r="208" spans="2:56" x14ac:dyDescent="0.35">
      <c r="B208" s="80"/>
      <c r="C208" s="119"/>
      <c r="D208" s="119"/>
      <c r="E208" s="84"/>
      <c r="F208" s="119"/>
      <c r="G208" s="120"/>
      <c r="H208" s="41"/>
      <c r="I208" s="41"/>
      <c r="J208" s="82"/>
      <c r="K208" s="291">
        <f t="shared" si="31"/>
        <v>0</v>
      </c>
      <c r="L208" s="293">
        <f>IF(I208&lt;INDEX(Lookup!$U$2:$U$10,MATCH($D$46,Lookup!$S$2:$S$10,0)),0,IF(O208="X",0,J208/(DATEDIF(H208,I208,"m")+1)*12))</f>
        <v>0</v>
      </c>
      <c r="M208" s="291">
        <f t="shared" si="32"/>
        <v>0</v>
      </c>
      <c r="N208" s="335"/>
      <c r="O208" s="143"/>
      <c r="P208" s="397"/>
      <c r="Q208" s="555"/>
      <c r="R208" s="576">
        <f t="shared" si="33"/>
        <v>0</v>
      </c>
      <c r="S208" s="576">
        <f t="shared" si="34"/>
        <v>0</v>
      </c>
      <c r="T208" s="576">
        <f t="shared" si="35"/>
        <v>0</v>
      </c>
      <c r="U208" s="576">
        <f t="shared" si="36"/>
        <v>0</v>
      </c>
      <c r="V208" s="553"/>
      <c r="W208" s="553"/>
      <c r="X208" s="553"/>
      <c r="Y208" s="553"/>
      <c r="Z208" s="397"/>
      <c r="AA208" s="397"/>
      <c r="AB208" s="397"/>
      <c r="AC208" s="397"/>
      <c r="AD208" s="397"/>
      <c r="AE208" s="397"/>
      <c r="AF208" s="397"/>
      <c r="AG208" s="397"/>
      <c r="AH208" s="397"/>
      <c r="AI208" s="397"/>
      <c r="AJ208" s="397"/>
      <c r="AK208" s="397"/>
      <c r="AL208" s="397"/>
      <c r="AM208" s="397"/>
      <c r="AN208" s="397"/>
      <c r="AO208" s="397"/>
      <c r="AP208" s="397"/>
      <c r="AQ208" s="397"/>
      <c r="AR208" s="397"/>
      <c r="AS208" s="397"/>
      <c r="AT208" s="397"/>
      <c r="AU208" s="397"/>
      <c r="AV208" s="397"/>
      <c r="AW208" s="397"/>
      <c r="AX208" s="397"/>
      <c r="AY208" s="397"/>
      <c r="AZ208" s="397"/>
      <c r="BA208" s="553"/>
      <c r="BB208" s="397"/>
      <c r="BC208" s="397"/>
      <c r="BD208" s="397"/>
    </row>
    <row r="209" spans="2:56" x14ac:dyDescent="0.35">
      <c r="B209" s="80"/>
      <c r="C209" s="119"/>
      <c r="D209" s="119"/>
      <c r="E209" s="84"/>
      <c r="F209" s="119"/>
      <c r="G209" s="120"/>
      <c r="H209" s="41"/>
      <c r="I209" s="41"/>
      <c r="J209" s="82"/>
      <c r="K209" s="291">
        <f t="shared" si="31"/>
        <v>0</v>
      </c>
      <c r="L209" s="293">
        <f>IF(I209&lt;INDEX(Lookup!$U$2:$U$10,MATCH($D$46,Lookup!$S$2:$S$10,0)),0,IF(O209="X",0,J209/(DATEDIF(H209,I209,"m")+1)*12))</f>
        <v>0</v>
      </c>
      <c r="M209" s="291">
        <f t="shared" si="32"/>
        <v>0</v>
      </c>
      <c r="N209" s="335"/>
      <c r="O209" s="143"/>
      <c r="P209" s="397"/>
      <c r="Q209" s="555"/>
      <c r="R209" s="576">
        <f t="shared" si="33"/>
        <v>0</v>
      </c>
      <c r="S209" s="576">
        <f t="shared" si="34"/>
        <v>0</v>
      </c>
      <c r="T209" s="576">
        <f t="shared" si="35"/>
        <v>0</v>
      </c>
      <c r="U209" s="576">
        <f t="shared" si="36"/>
        <v>0</v>
      </c>
      <c r="V209" s="553"/>
      <c r="W209" s="553"/>
      <c r="X209" s="553"/>
      <c r="Y209" s="553"/>
      <c r="Z209" s="397"/>
      <c r="AA209" s="397"/>
      <c r="AB209" s="397"/>
      <c r="AC209" s="397"/>
      <c r="AD209" s="397"/>
      <c r="AE209" s="397"/>
      <c r="AF209" s="397"/>
      <c r="AG209" s="397"/>
      <c r="AH209" s="397"/>
      <c r="AI209" s="397"/>
      <c r="AJ209" s="397"/>
      <c r="AK209" s="397"/>
      <c r="AL209" s="397"/>
      <c r="AM209" s="397"/>
      <c r="AN209" s="397"/>
      <c r="AO209" s="397"/>
      <c r="AP209" s="397"/>
      <c r="AQ209" s="397"/>
      <c r="AR209" s="397"/>
      <c r="AS209" s="397"/>
      <c r="AT209" s="397"/>
      <c r="AU209" s="397"/>
      <c r="AV209" s="397"/>
      <c r="AW209" s="397"/>
      <c r="AX209" s="397"/>
      <c r="AY209" s="397"/>
      <c r="AZ209" s="397"/>
      <c r="BA209" s="553"/>
      <c r="BB209" s="397"/>
      <c r="BC209" s="397"/>
      <c r="BD209" s="397"/>
    </row>
    <row r="210" spans="2:56" x14ac:dyDescent="0.35">
      <c r="B210" s="80"/>
      <c r="C210" s="119"/>
      <c r="D210" s="119"/>
      <c r="E210" s="84"/>
      <c r="F210" s="119"/>
      <c r="G210" s="120"/>
      <c r="H210" s="41"/>
      <c r="I210" s="41"/>
      <c r="J210" s="82"/>
      <c r="K210" s="291">
        <f t="shared" si="31"/>
        <v>0</v>
      </c>
      <c r="L210" s="293">
        <f>IF(I210&lt;INDEX(Lookup!$U$2:$U$10,MATCH($D$46,Lookup!$S$2:$S$10,0)),0,IF(O210="X",0,J210/(DATEDIF(H210,I210,"m")+1)*12))</f>
        <v>0</v>
      </c>
      <c r="M210" s="291">
        <f t="shared" si="32"/>
        <v>0</v>
      </c>
      <c r="N210" s="335"/>
      <c r="O210" s="143"/>
      <c r="P210" s="397"/>
      <c r="Q210" s="555"/>
      <c r="R210" s="576">
        <f t="shared" si="33"/>
        <v>0</v>
      </c>
      <c r="S210" s="576">
        <f t="shared" si="34"/>
        <v>0</v>
      </c>
      <c r="T210" s="576">
        <f t="shared" si="35"/>
        <v>0</v>
      </c>
      <c r="U210" s="576">
        <f t="shared" si="36"/>
        <v>0</v>
      </c>
      <c r="V210" s="553"/>
      <c r="W210" s="553"/>
      <c r="X210" s="553"/>
      <c r="Y210" s="553"/>
      <c r="Z210" s="397"/>
      <c r="AA210" s="397"/>
      <c r="AB210" s="397"/>
      <c r="AC210" s="397"/>
      <c r="AD210" s="397"/>
      <c r="AE210" s="397"/>
      <c r="AF210" s="397"/>
      <c r="AG210" s="397"/>
      <c r="AH210" s="397"/>
      <c r="AI210" s="397"/>
      <c r="AJ210" s="397"/>
      <c r="AK210" s="397"/>
      <c r="AL210" s="397"/>
      <c r="AM210" s="397"/>
      <c r="AN210" s="397"/>
      <c r="AO210" s="397"/>
      <c r="AP210" s="397"/>
      <c r="AQ210" s="397"/>
      <c r="AR210" s="397"/>
      <c r="AS210" s="397"/>
      <c r="AT210" s="397"/>
      <c r="AU210" s="397"/>
      <c r="AV210" s="397"/>
      <c r="AW210" s="397"/>
      <c r="AX210" s="397"/>
      <c r="AY210" s="397"/>
      <c r="AZ210" s="397"/>
      <c r="BA210" s="553"/>
      <c r="BB210" s="397"/>
      <c r="BC210" s="397"/>
      <c r="BD210" s="397"/>
    </row>
    <row r="211" spans="2:56" x14ac:dyDescent="0.35">
      <c r="B211" s="80"/>
      <c r="C211" s="119"/>
      <c r="D211" s="119"/>
      <c r="E211" s="84"/>
      <c r="F211" s="119"/>
      <c r="G211" s="120"/>
      <c r="H211" s="41"/>
      <c r="I211" s="41"/>
      <c r="J211" s="82"/>
      <c r="K211" s="291">
        <f t="shared" si="31"/>
        <v>0</v>
      </c>
      <c r="L211" s="293">
        <f>IF(I211&lt;INDEX(Lookup!$U$2:$U$10,MATCH($D$46,Lookup!$S$2:$S$10,0)),0,IF(O211="X",0,J211/(DATEDIF(H211,I211,"m")+1)*12))</f>
        <v>0</v>
      </c>
      <c r="M211" s="291">
        <f t="shared" si="32"/>
        <v>0</v>
      </c>
      <c r="N211" s="335"/>
      <c r="O211" s="143"/>
      <c r="P211" s="397"/>
      <c r="Q211" s="555"/>
      <c r="R211" s="576">
        <f t="shared" si="33"/>
        <v>0</v>
      </c>
      <c r="S211" s="576">
        <f t="shared" si="34"/>
        <v>0</v>
      </c>
      <c r="T211" s="576">
        <f t="shared" si="35"/>
        <v>0</v>
      </c>
      <c r="U211" s="576">
        <f t="shared" si="36"/>
        <v>0</v>
      </c>
      <c r="V211" s="553"/>
      <c r="W211" s="553"/>
      <c r="X211" s="553"/>
      <c r="Y211" s="553"/>
      <c r="Z211" s="397"/>
      <c r="AA211" s="397"/>
      <c r="AB211" s="397"/>
      <c r="AC211" s="397"/>
      <c r="AD211" s="397"/>
      <c r="AE211" s="397"/>
      <c r="AF211" s="397"/>
      <c r="AG211" s="397"/>
      <c r="AH211" s="397"/>
      <c r="AI211" s="397"/>
      <c r="AJ211" s="397"/>
      <c r="AK211" s="397"/>
      <c r="AL211" s="397"/>
      <c r="AM211" s="397"/>
      <c r="AN211" s="397"/>
      <c r="AO211" s="397"/>
      <c r="AP211" s="397"/>
      <c r="AQ211" s="397"/>
      <c r="AR211" s="397"/>
      <c r="AS211" s="397"/>
      <c r="AT211" s="397"/>
      <c r="AU211" s="397"/>
      <c r="AV211" s="397"/>
      <c r="AW211" s="397"/>
      <c r="AX211" s="397"/>
      <c r="AY211" s="397"/>
      <c r="AZ211" s="397"/>
      <c r="BA211" s="553"/>
      <c r="BB211" s="397"/>
      <c r="BC211" s="397"/>
      <c r="BD211" s="397"/>
    </row>
    <row r="212" spans="2:56" x14ac:dyDescent="0.35">
      <c r="B212" s="80"/>
      <c r="C212" s="119"/>
      <c r="D212" s="119"/>
      <c r="E212" s="84"/>
      <c r="F212" s="119"/>
      <c r="G212" s="120"/>
      <c r="H212" s="41"/>
      <c r="I212" s="41"/>
      <c r="J212" s="82"/>
      <c r="K212" s="291">
        <f t="shared" si="31"/>
        <v>0</v>
      </c>
      <c r="L212" s="293">
        <f>IF(I212&lt;INDEX(Lookup!$U$2:$U$10,MATCH($D$46,Lookup!$S$2:$S$10,0)),0,IF(O212="X",0,J212/(DATEDIF(H212,I212,"m")+1)*12))</f>
        <v>0</v>
      </c>
      <c r="M212" s="291">
        <f t="shared" si="32"/>
        <v>0</v>
      </c>
      <c r="N212" s="335"/>
      <c r="O212" s="143"/>
      <c r="P212" s="397"/>
      <c r="Q212" s="555"/>
      <c r="R212" s="576">
        <f t="shared" si="33"/>
        <v>0</v>
      </c>
      <c r="S212" s="576">
        <f t="shared" si="34"/>
        <v>0</v>
      </c>
      <c r="T212" s="576">
        <f t="shared" si="35"/>
        <v>0</v>
      </c>
      <c r="U212" s="576">
        <f t="shared" si="36"/>
        <v>0</v>
      </c>
      <c r="V212" s="553"/>
      <c r="W212" s="553"/>
      <c r="X212" s="553"/>
      <c r="Y212" s="553"/>
      <c r="Z212" s="397"/>
      <c r="AA212" s="397"/>
      <c r="AB212" s="397"/>
      <c r="AC212" s="397"/>
      <c r="AD212" s="397"/>
      <c r="AE212" s="397"/>
      <c r="AF212" s="397"/>
      <c r="AG212" s="397"/>
      <c r="AH212" s="397"/>
      <c r="AI212" s="397"/>
      <c r="AJ212" s="397"/>
      <c r="AK212" s="397"/>
      <c r="AL212" s="397"/>
      <c r="AM212" s="397"/>
      <c r="AN212" s="397"/>
      <c r="AO212" s="397"/>
      <c r="AP212" s="397"/>
      <c r="AQ212" s="397"/>
      <c r="AR212" s="397"/>
      <c r="AS212" s="397"/>
      <c r="AT212" s="397"/>
      <c r="AU212" s="397"/>
      <c r="AV212" s="397"/>
      <c r="AW212" s="397"/>
      <c r="AX212" s="397"/>
      <c r="AY212" s="397"/>
      <c r="AZ212" s="397"/>
      <c r="BA212" s="553"/>
      <c r="BB212" s="397"/>
      <c r="BC212" s="397"/>
      <c r="BD212" s="397"/>
    </row>
    <row r="213" spans="2:56" x14ac:dyDescent="0.35">
      <c r="B213" s="80"/>
      <c r="C213" s="119"/>
      <c r="D213" s="119"/>
      <c r="E213" s="84"/>
      <c r="F213" s="119"/>
      <c r="G213" s="120"/>
      <c r="H213" s="41"/>
      <c r="I213" s="41"/>
      <c r="J213" s="82"/>
      <c r="K213" s="291">
        <f t="shared" si="31"/>
        <v>0</v>
      </c>
      <c r="L213" s="293">
        <f>IF(I213&lt;INDEX(Lookup!$U$2:$U$10,MATCH($D$46,Lookup!$S$2:$S$10,0)),0,IF(O213="X",0,J213/(DATEDIF(H213,I213,"m")+1)*12))</f>
        <v>0</v>
      </c>
      <c r="M213" s="291">
        <f t="shared" si="32"/>
        <v>0</v>
      </c>
      <c r="N213" s="335"/>
      <c r="O213" s="143"/>
      <c r="P213" s="397"/>
      <c r="Q213" s="555"/>
      <c r="R213" s="576">
        <f t="shared" si="33"/>
        <v>0</v>
      </c>
      <c r="S213" s="576">
        <f t="shared" si="34"/>
        <v>0</v>
      </c>
      <c r="T213" s="576">
        <f t="shared" si="35"/>
        <v>0</v>
      </c>
      <c r="U213" s="576">
        <f t="shared" si="36"/>
        <v>0</v>
      </c>
      <c r="V213" s="553"/>
      <c r="W213" s="553"/>
      <c r="X213" s="553"/>
      <c r="Y213" s="553"/>
      <c r="Z213" s="397"/>
      <c r="AA213" s="397"/>
      <c r="AB213" s="397"/>
      <c r="AC213" s="397"/>
      <c r="AD213" s="397"/>
      <c r="AE213" s="397"/>
      <c r="AF213" s="397"/>
      <c r="AG213" s="397"/>
      <c r="AH213" s="397"/>
      <c r="AI213" s="397"/>
      <c r="AJ213" s="397"/>
      <c r="AK213" s="397"/>
      <c r="AL213" s="397"/>
      <c r="AM213" s="397"/>
      <c r="AN213" s="397"/>
      <c r="AO213" s="397"/>
      <c r="AP213" s="397"/>
      <c r="AQ213" s="397"/>
      <c r="AR213" s="397"/>
      <c r="AS213" s="397"/>
      <c r="AT213" s="397"/>
      <c r="AU213" s="397"/>
      <c r="AV213" s="397"/>
      <c r="AW213" s="397"/>
      <c r="AX213" s="397"/>
      <c r="AY213" s="397"/>
      <c r="AZ213" s="397"/>
      <c r="BA213" s="553"/>
      <c r="BB213" s="397"/>
      <c r="BC213" s="397"/>
      <c r="BD213" s="397"/>
    </row>
    <row r="214" spans="2:56" x14ac:dyDescent="0.35">
      <c r="B214" s="80"/>
      <c r="C214" s="119"/>
      <c r="D214" s="119"/>
      <c r="E214" s="84"/>
      <c r="F214" s="119"/>
      <c r="G214" s="120"/>
      <c r="H214" s="41"/>
      <c r="I214" s="41"/>
      <c r="J214" s="82"/>
      <c r="K214" s="291">
        <f t="shared" si="31"/>
        <v>0</v>
      </c>
      <c r="L214" s="293">
        <f>IF(I214&lt;INDEX(Lookup!$U$2:$U$10,MATCH($D$46,Lookup!$S$2:$S$10,0)),0,IF(O214="X",0,J214/(DATEDIF(H214,I214,"m")+1)*12))</f>
        <v>0</v>
      </c>
      <c r="M214" s="291">
        <f t="shared" si="32"/>
        <v>0</v>
      </c>
      <c r="N214" s="335"/>
      <c r="O214" s="143"/>
      <c r="P214" s="397"/>
      <c r="Q214" s="555"/>
      <c r="R214" s="576">
        <f t="shared" si="33"/>
        <v>0</v>
      </c>
      <c r="S214" s="576">
        <f t="shared" si="34"/>
        <v>0</v>
      </c>
      <c r="T214" s="576">
        <f t="shared" si="35"/>
        <v>0</v>
      </c>
      <c r="U214" s="576">
        <f t="shared" si="36"/>
        <v>0</v>
      </c>
      <c r="V214" s="553"/>
      <c r="W214" s="553"/>
      <c r="X214" s="553"/>
      <c r="Y214" s="553"/>
      <c r="Z214" s="397"/>
      <c r="AA214" s="397"/>
      <c r="AB214" s="397"/>
      <c r="AC214" s="397"/>
      <c r="AD214" s="397"/>
      <c r="AE214" s="397"/>
      <c r="AF214" s="397"/>
      <c r="AG214" s="397"/>
      <c r="AH214" s="397"/>
      <c r="AI214" s="397"/>
      <c r="AJ214" s="397"/>
      <c r="AK214" s="397"/>
      <c r="AL214" s="397"/>
      <c r="AM214" s="397"/>
      <c r="AN214" s="397"/>
      <c r="AO214" s="397"/>
      <c r="AP214" s="397"/>
      <c r="AQ214" s="397"/>
      <c r="AR214" s="397"/>
      <c r="AS214" s="397"/>
      <c r="AT214" s="397"/>
      <c r="AU214" s="397"/>
      <c r="AV214" s="397"/>
      <c r="AW214" s="397"/>
      <c r="AX214" s="397"/>
      <c r="AY214" s="397"/>
      <c r="AZ214" s="397"/>
      <c r="BA214" s="553"/>
      <c r="BB214" s="397"/>
      <c r="BC214" s="397"/>
      <c r="BD214" s="397"/>
    </row>
    <row r="215" spans="2:56" x14ac:dyDescent="0.35">
      <c r="B215" s="80"/>
      <c r="C215" s="119"/>
      <c r="D215" s="119"/>
      <c r="E215" s="84"/>
      <c r="F215" s="119"/>
      <c r="G215" s="120"/>
      <c r="H215" s="41"/>
      <c r="I215" s="41"/>
      <c r="J215" s="82"/>
      <c r="K215" s="291">
        <f t="shared" si="31"/>
        <v>0</v>
      </c>
      <c r="L215" s="293">
        <f>IF(I215&lt;INDEX(Lookup!$U$2:$U$10,MATCH($D$46,Lookup!$S$2:$S$10,0)),0,IF(O215="X",0,J215/(DATEDIF(H215,I215,"m")+1)*12))</f>
        <v>0</v>
      </c>
      <c r="M215" s="291">
        <f t="shared" si="32"/>
        <v>0</v>
      </c>
      <c r="N215" s="335"/>
      <c r="O215" s="143"/>
      <c r="P215" s="397"/>
      <c r="Q215" s="555"/>
      <c r="R215" s="576">
        <f t="shared" si="33"/>
        <v>0</v>
      </c>
      <c r="S215" s="576">
        <f t="shared" si="34"/>
        <v>0</v>
      </c>
      <c r="T215" s="576">
        <f t="shared" si="35"/>
        <v>0</v>
      </c>
      <c r="U215" s="576">
        <f t="shared" si="36"/>
        <v>0</v>
      </c>
      <c r="V215" s="553"/>
      <c r="W215" s="553"/>
      <c r="X215" s="553"/>
      <c r="Y215" s="553"/>
      <c r="Z215" s="397"/>
      <c r="AA215" s="397"/>
      <c r="AB215" s="397"/>
      <c r="AC215" s="397"/>
      <c r="AD215" s="397"/>
      <c r="AE215" s="397"/>
      <c r="AF215" s="397"/>
      <c r="AG215" s="397"/>
      <c r="AH215" s="397"/>
      <c r="AI215" s="397"/>
      <c r="AJ215" s="397"/>
      <c r="AK215" s="397"/>
      <c r="AL215" s="397"/>
      <c r="AM215" s="397"/>
      <c r="AN215" s="397"/>
      <c r="AO215" s="397"/>
      <c r="AP215" s="397"/>
      <c r="AQ215" s="397"/>
      <c r="AR215" s="397"/>
      <c r="AS215" s="397"/>
      <c r="AT215" s="397"/>
      <c r="AU215" s="397"/>
      <c r="AV215" s="397"/>
      <c r="AW215" s="397"/>
      <c r="AX215" s="397"/>
      <c r="AY215" s="397"/>
      <c r="AZ215" s="397"/>
      <c r="BA215" s="553"/>
      <c r="BB215" s="397"/>
      <c r="BC215" s="397"/>
      <c r="BD215" s="397"/>
    </row>
    <row r="216" spans="2:56" x14ac:dyDescent="0.35">
      <c r="B216" s="80"/>
      <c r="C216" s="119"/>
      <c r="D216" s="119"/>
      <c r="E216" s="84"/>
      <c r="F216" s="119"/>
      <c r="G216" s="120"/>
      <c r="H216" s="41"/>
      <c r="I216" s="41"/>
      <c r="J216" s="82"/>
      <c r="K216" s="291">
        <f t="shared" si="31"/>
        <v>0</v>
      </c>
      <c r="L216" s="293">
        <f>IF(I216&lt;INDEX(Lookup!$U$2:$U$10,MATCH($D$46,Lookup!$S$2:$S$10,0)),0,IF(O216="X",0,J216/(DATEDIF(H216,I216,"m")+1)*12))</f>
        <v>0</v>
      </c>
      <c r="M216" s="291">
        <f t="shared" si="32"/>
        <v>0</v>
      </c>
      <c r="N216" s="335"/>
      <c r="O216" s="143"/>
      <c r="P216" s="397"/>
      <c r="Q216" s="555"/>
      <c r="R216" s="576">
        <f t="shared" si="33"/>
        <v>0</v>
      </c>
      <c r="S216" s="576">
        <f t="shared" si="34"/>
        <v>0</v>
      </c>
      <c r="T216" s="576">
        <f t="shared" si="35"/>
        <v>0</v>
      </c>
      <c r="U216" s="576">
        <f t="shared" si="36"/>
        <v>0</v>
      </c>
      <c r="V216" s="553"/>
      <c r="W216" s="553"/>
      <c r="X216" s="553"/>
      <c r="Y216" s="553"/>
      <c r="Z216" s="397"/>
      <c r="AA216" s="397"/>
      <c r="AB216" s="397"/>
      <c r="AC216" s="397"/>
      <c r="AD216" s="397"/>
      <c r="AE216" s="397"/>
      <c r="AF216" s="397"/>
      <c r="AG216" s="397"/>
      <c r="AH216" s="397"/>
      <c r="AI216" s="397"/>
      <c r="AJ216" s="397"/>
      <c r="AK216" s="397"/>
      <c r="AL216" s="397"/>
      <c r="AM216" s="397"/>
      <c r="AN216" s="397"/>
      <c r="AO216" s="397"/>
      <c r="AP216" s="397"/>
      <c r="AQ216" s="397"/>
      <c r="AR216" s="397"/>
      <c r="AS216" s="397"/>
      <c r="AT216" s="397"/>
      <c r="AU216" s="397"/>
      <c r="AV216" s="397"/>
      <c r="AW216" s="397"/>
      <c r="AX216" s="397"/>
      <c r="AY216" s="397"/>
      <c r="AZ216" s="397"/>
      <c r="BA216" s="553"/>
      <c r="BB216" s="397"/>
      <c r="BC216" s="397"/>
      <c r="BD216" s="397"/>
    </row>
    <row r="217" spans="2:56" x14ac:dyDescent="0.35">
      <c r="B217" s="80"/>
      <c r="C217" s="119"/>
      <c r="D217" s="119"/>
      <c r="E217" s="84"/>
      <c r="F217" s="119"/>
      <c r="G217" s="120"/>
      <c r="H217" s="41"/>
      <c r="I217" s="41"/>
      <c r="J217" s="82"/>
      <c r="K217" s="291">
        <f t="shared" si="31"/>
        <v>0</v>
      </c>
      <c r="L217" s="293">
        <f>IF(I217&lt;INDEX(Lookup!$U$2:$U$10,MATCH($D$46,Lookup!$S$2:$S$10,0)),0,IF(O217="X",0,J217/(DATEDIF(H217,I217,"m")+1)*12))</f>
        <v>0</v>
      </c>
      <c r="M217" s="291">
        <f t="shared" si="32"/>
        <v>0</v>
      </c>
      <c r="N217" s="335"/>
      <c r="O217" s="143"/>
      <c r="P217" s="397"/>
      <c r="Q217" s="555"/>
      <c r="R217" s="576">
        <f t="shared" si="33"/>
        <v>0</v>
      </c>
      <c r="S217" s="576">
        <f t="shared" si="34"/>
        <v>0</v>
      </c>
      <c r="T217" s="576">
        <f t="shared" si="35"/>
        <v>0</v>
      </c>
      <c r="U217" s="576">
        <f t="shared" si="36"/>
        <v>0</v>
      </c>
      <c r="V217" s="553"/>
      <c r="W217" s="553"/>
      <c r="X217" s="553"/>
      <c r="Y217" s="553"/>
      <c r="Z217" s="397"/>
      <c r="AA217" s="397"/>
      <c r="AB217" s="397"/>
      <c r="AC217" s="397"/>
      <c r="AD217" s="397"/>
      <c r="AE217" s="397"/>
      <c r="AF217" s="397"/>
      <c r="AG217" s="397"/>
      <c r="AH217" s="397"/>
      <c r="AI217" s="397"/>
      <c r="AJ217" s="397"/>
      <c r="AK217" s="397"/>
      <c r="AL217" s="397"/>
      <c r="AM217" s="397"/>
      <c r="AN217" s="397"/>
      <c r="AO217" s="397"/>
      <c r="AP217" s="397"/>
      <c r="AQ217" s="397"/>
      <c r="AR217" s="397"/>
      <c r="AS217" s="397"/>
      <c r="AT217" s="397"/>
      <c r="AU217" s="397"/>
      <c r="AV217" s="397"/>
      <c r="AW217" s="397"/>
      <c r="AX217" s="397"/>
      <c r="AY217" s="397"/>
      <c r="AZ217" s="397"/>
      <c r="BA217" s="553"/>
      <c r="BB217" s="397"/>
      <c r="BC217" s="397"/>
      <c r="BD217" s="397"/>
    </row>
    <row r="218" spans="2:56" x14ac:dyDescent="0.35">
      <c r="B218" s="80"/>
      <c r="C218" s="119"/>
      <c r="D218" s="119"/>
      <c r="E218" s="84"/>
      <c r="F218" s="119"/>
      <c r="G218" s="120"/>
      <c r="H218" s="41"/>
      <c r="I218" s="41"/>
      <c r="J218" s="82"/>
      <c r="K218" s="291">
        <f t="shared" si="31"/>
        <v>0</v>
      </c>
      <c r="L218" s="293">
        <f>IF(I218&lt;INDEX(Lookup!$U$2:$U$10,MATCH($D$46,Lookup!$S$2:$S$10,0)),0,IF(O218="X",0,J218/(DATEDIF(H218,I218,"m")+1)*12))</f>
        <v>0</v>
      </c>
      <c r="M218" s="291">
        <f t="shared" si="32"/>
        <v>0</v>
      </c>
      <c r="N218" s="335"/>
      <c r="O218" s="143"/>
      <c r="P218" s="397"/>
      <c r="Q218" s="555"/>
      <c r="R218" s="576">
        <f t="shared" si="33"/>
        <v>0</v>
      </c>
      <c r="S218" s="576">
        <f t="shared" si="34"/>
        <v>0</v>
      </c>
      <c r="T218" s="576">
        <f t="shared" si="35"/>
        <v>0</v>
      </c>
      <c r="U218" s="576">
        <f t="shared" si="36"/>
        <v>0</v>
      </c>
      <c r="V218" s="553"/>
      <c r="W218" s="553"/>
      <c r="X218" s="553"/>
      <c r="Y218" s="553"/>
      <c r="Z218" s="397"/>
      <c r="AA218" s="397"/>
      <c r="AB218" s="397"/>
      <c r="AC218" s="397"/>
      <c r="AD218" s="397"/>
      <c r="AE218" s="397"/>
      <c r="AF218" s="397"/>
      <c r="AG218" s="397"/>
      <c r="AH218" s="397"/>
      <c r="AI218" s="397"/>
      <c r="AJ218" s="397"/>
      <c r="AK218" s="397"/>
      <c r="AL218" s="397"/>
      <c r="AM218" s="397"/>
      <c r="AN218" s="397"/>
      <c r="AO218" s="397"/>
      <c r="AP218" s="397"/>
      <c r="AQ218" s="397"/>
      <c r="AR218" s="397"/>
      <c r="AS218" s="397"/>
      <c r="AT218" s="397"/>
      <c r="AU218" s="397"/>
      <c r="AV218" s="397"/>
      <c r="AW218" s="397"/>
      <c r="AX218" s="397"/>
      <c r="AY218" s="397"/>
      <c r="AZ218" s="397"/>
      <c r="BA218" s="553"/>
      <c r="BB218" s="397"/>
      <c r="BC218" s="397"/>
      <c r="BD218" s="397"/>
    </row>
    <row r="219" spans="2:56" x14ac:dyDescent="0.35">
      <c r="B219" s="80"/>
      <c r="C219" s="119"/>
      <c r="D219" s="119"/>
      <c r="E219" s="84"/>
      <c r="F219" s="119"/>
      <c r="G219" s="120"/>
      <c r="H219" s="41"/>
      <c r="I219" s="41"/>
      <c r="J219" s="82"/>
      <c r="K219" s="291">
        <f t="shared" si="31"/>
        <v>0</v>
      </c>
      <c r="L219" s="293">
        <f>IF(I219&lt;INDEX(Lookup!$U$2:$U$10,MATCH($D$46,Lookup!$S$2:$S$10,0)),0,IF(O219="X",0,J219/(DATEDIF(H219,I219,"m")+1)*12))</f>
        <v>0</v>
      </c>
      <c r="M219" s="291">
        <f t="shared" si="32"/>
        <v>0</v>
      </c>
      <c r="N219" s="335"/>
      <c r="O219" s="143"/>
      <c r="P219" s="397"/>
      <c r="Q219" s="555"/>
      <c r="R219" s="576">
        <f t="shared" si="33"/>
        <v>0</v>
      </c>
      <c r="S219" s="576">
        <f t="shared" si="34"/>
        <v>0</v>
      </c>
      <c r="T219" s="576">
        <f t="shared" si="35"/>
        <v>0</v>
      </c>
      <c r="U219" s="576">
        <f t="shared" si="36"/>
        <v>0</v>
      </c>
      <c r="V219" s="553"/>
      <c r="W219" s="553"/>
      <c r="X219" s="553"/>
      <c r="Y219" s="553"/>
      <c r="Z219" s="397"/>
      <c r="AA219" s="397"/>
      <c r="AB219" s="397"/>
      <c r="AC219" s="397"/>
      <c r="AD219" s="397"/>
      <c r="AE219" s="397"/>
      <c r="AF219" s="397"/>
      <c r="AG219" s="397"/>
      <c r="AH219" s="397"/>
      <c r="AI219" s="397"/>
      <c r="AJ219" s="397"/>
      <c r="AK219" s="397"/>
      <c r="AL219" s="397"/>
      <c r="AM219" s="397"/>
      <c r="AN219" s="397"/>
      <c r="AO219" s="397"/>
      <c r="AP219" s="397"/>
      <c r="AQ219" s="397"/>
      <c r="AR219" s="397"/>
      <c r="AS219" s="397"/>
      <c r="AT219" s="397"/>
      <c r="AU219" s="397"/>
      <c r="AV219" s="397"/>
      <c r="AW219" s="397"/>
      <c r="AX219" s="397"/>
      <c r="AY219" s="397"/>
      <c r="AZ219" s="397"/>
      <c r="BA219" s="553"/>
      <c r="BB219" s="397"/>
      <c r="BC219" s="397"/>
      <c r="BD219" s="397"/>
    </row>
    <row r="220" spans="2:56" x14ac:dyDescent="0.35">
      <c r="B220" s="80"/>
      <c r="C220" s="119"/>
      <c r="D220" s="119"/>
      <c r="E220" s="84"/>
      <c r="F220" s="119"/>
      <c r="G220" s="120"/>
      <c r="H220" s="41"/>
      <c r="I220" s="41"/>
      <c r="J220" s="82"/>
      <c r="K220" s="291">
        <f t="shared" si="31"/>
        <v>0</v>
      </c>
      <c r="L220" s="293">
        <f>IF(I220&lt;INDEX(Lookup!$U$2:$U$10,MATCH($D$46,Lookup!$S$2:$S$10,0)),0,IF(O220="X",0,J220/(DATEDIF(H220,I220,"m")+1)*12))</f>
        <v>0</v>
      </c>
      <c r="M220" s="291">
        <f t="shared" si="32"/>
        <v>0</v>
      </c>
      <c r="N220" s="335"/>
      <c r="O220" s="143"/>
      <c r="P220" s="397"/>
      <c r="Q220" s="555"/>
      <c r="R220" s="576">
        <f t="shared" si="33"/>
        <v>0</v>
      </c>
      <c r="S220" s="576">
        <f t="shared" si="34"/>
        <v>0</v>
      </c>
      <c r="T220" s="576">
        <f t="shared" si="35"/>
        <v>0</v>
      </c>
      <c r="U220" s="576">
        <f t="shared" si="36"/>
        <v>0</v>
      </c>
      <c r="V220" s="553"/>
      <c r="W220" s="553"/>
      <c r="X220" s="553"/>
      <c r="Y220" s="553"/>
      <c r="Z220" s="397"/>
      <c r="AA220" s="397"/>
      <c r="AB220" s="397"/>
      <c r="AC220" s="397"/>
      <c r="AD220" s="397"/>
      <c r="AE220" s="397"/>
      <c r="AF220" s="397"/>
      <c r="AG220" s="397"/>
      <c r="AH220" s="397"/>
      <c r="AI220" s="397"/>
      <c r="AJ220" s="397"/>
      <c r="AK220" s="397"/>
      <c r="AL220" s="397"/>
      <c r="AM220" s="397"/>
      <c r="AN220" s="397"/>
      <c r="AO220" s="397"/>
      <c r="AP220" s="397"/>
      <c r="AQ220" s="397"/>
      <c r="AR220" s="397"/>
      <c r="AS220" s="397"/>
      <c r="AT220" s="397"/>
      <c r="AU220" s="397"/>
      <c r="AV220" s="397"/>
      <c r="AW220" s="397"/>
      <c r="AX220" s="397"/>
      <c r="AY220" s="397"/>
      <c r="AZ220" s="397"/>
      <c r="BA220" s="553"/>
      <c r="BB220" s="397"/>
      <c r="BC220" s="397"/>
      <c r="BD220" s="397"/>
    </row>
    <row r="221" spans="2:56" x14ac:dyDescent="0.35">
      <c r="B221" s="80"/>
      <c r="C221" s="119"/>
      <c r="D221" s="119"/>
      <c r="E221" s="84"/>
      <c r="F221" s="119"/>
      <c r="G221" s="120"/>
      <c r="H221" s="41"/>
      <c r="I221" s="41"/>
      <c r="J221" s="82"/>
      <c r="K221" s="291">
        <f t="shared" si="31"/>
        <v>0</v>
      </c>
      <c r="L221" s="293">
        <f>IF(I221&lt;INDEX(Lookup!$U$2:$U$10,MATCH($D$46,Lookup!$S$2:$S$10,0)),0,IF(O221="X",0,J221/(DATEDIF(H221,I221,"m")+1)*12))</f>
        <v>0</v>
      </c>
      <c r="M221" s="291">
        <f t="shared" si="32"/>
        <v>0</v>
      </c>
      <c r="N221" s="335"/>
      <c r="O221" s="143"/>
      <c r="P221" s="397"/>
      <c r="Q221" s="555"/>
      <c r="R221" s="576">
        <f t="shared" si="33"/>
        <v>0</v>
      </c>
      <c r="S221" s="576">
        <f t="shared" si="34"/>
        <v>0</v>
      </c>
      <c r="T221" s="576">
        <f t="shared" si="35"/>
        <v>0</v>
      </c>
      <c r="U221" s="576">
        <f t="shared" si="36"/>
        <v>0</v>
      </c>
      <c r="V221" s="553"/>
      <c r="W221" s="553"/>
      <c r="X221" s="553"/>
      <c r="Y221" s="553"/>
      <c r="Z221" s="397"/>
      <c r="AA221" s="397"/>
      <c r="AB221" s="397"/>
      <c r="AC221" s="397"/>
      <c r="AD221" s="397"/>
      <c r="AE221" s="397"/>
      <c r="AF221" s="397"/>
      <c r="AG221" s="397"/>
      <c r="AH221" s="397"/>
      <c r="AI221" s="397"/>
      <c r="AJ221" s="397"/>
      <c r="AK221" s="397"/>
      <c r="AL221" s="397"/>
      <c r="AM221" s="397"/>
      <c r="AN221" s="397"/>
      <c r="AO221" s="397"/>
      <c r="AP221" s="397"/>
      <c r="AQ221" s="397"/>
      <c r="AR221" s="397"/>
      <c r="AS221" s="397"/>
      <c r="AT221" s="397"/>
      <c r="AU221" s="397"/>
      <c r="AV221" s="397"/>
      <c r="AW221" s="397"/>
      <c r="AX221" s="397"/>
      <c r="AY221" s="397"/>
      <c r="AZ221" s="397"/>
      <c r="BA221" s="553"/>
      <c r="BB221" s="397"/>
      <c r="BC221" s="397"/>
      <c r="BD221" s="397"/>
    </row>
    <row r="222" spans="2:56" x14ac:dyDescent="0.35">
      <c r="B222" s="80"/>
      <c r="C222" s="119"/>
      <c r="D222" s="119"/>
      <c r="E222" s="84"/>
      <c r="F222" s="119"/>
      <c r="G222" s="120"/>
      <c r="H222" s="41"/>
      <c r="I222" s="41"/>
      <c r="J222" s="82"/>
      <c r="K222" s="291">
        <f t="shared" si="31"/>
        <v>0</v>
      </c>
      <c r="L222" s="293">
        <f>IF(I222&lt;INDEX(Lookup!$U$2:$U$10,MATCH($D$46,Lookup!$S$2:$S$10,0)),0,IF(O222="X",0,J222/(DATEDIF(H222,I222,"m")+1)*12))</f>
        <v>0</v>
      </c>
      <c r="M222" s="291">
        <f t="shared" si="32"/>
        <v>0</v>
      </c>
      <c r="N222" s="335"/>
      <c r="O222" s="143"/>
      <c r="P222" s="397"/>
      <c r="Q222" s="555"/>
      <c r="R222" s="576">
        <f t="shared" si="33"/>
        <v>0</v>
      </c>
      <c r="S222" s="576">
        <f t="shared" si="34"/>
        <v>0</v>
      </c>
      <c r="T222" s="576">
        <f t="shared" si="35"/>
        <v>0</v>
      </c>
      <c r="U222" s="576">
        <f t="shared" si="36"/>
        <v>0</v>
      </c>
      <c r="V222" s="553"/>
      <c r="W222" s="553"/>
      <c r="X222" s="553"/>
      <c r="Y222" s="553"/>
      <c r="Z222" s="397"/>
      <c r="AA222" s="397"/>
      <c r="AB222" s="397"/>
      <c r="AC222" s="397"/>
      <c r="AD222" s="397"/>
      <c r="AE222" s="397"/>
      <c r="AF222" s="397"/>
      <c r="AG222" s="397"/>
      <c r="AH222" s="397"/>
      <c r="AI222" s="397"/>
      <c r="AJ222" s="397"/>
      <c r="AK222" s="397"/>
      <c r="AL222" s="397"/>
      <c r="AM222" s="397"/>
      <c r="AN222" s="397"/>
      <c r="AO222" s="397"/>
      <c r="AP222" s="397"/>
      <c r="AQ222" s="397"/>
      <c r="AR222" s="397"/>
      <c r="AS222" s="397"/>
      <c r="AT222" s="397"/>
      <c r="AU222" s="397"/>
      <c r="AV222" s="397"/>
      <c r="AW222" s="397"/>
      <c r="AX222" s="397"/>
      <c r="AY222" s="397"/>
      <c r="AZ222" s="397"/>
      <c r="BA222" s="553"/>
      <c r="BB222" s="397"/>
      <c r="BC222" s="397"/>
      <c r="BD222" s="397"/>
    </row>
    <row r="223" spans="2:56" x14ac:dyDescent="0.35">
      <c r="B223" s="80"/>
      <c r="C223" s="119"/>
      <c r="D223" s="119"/>
      <c r="E223" s="84"/>
      <c r="F223" s="119"/>
      <c r="G223" s="120"/>
      <c r="H223" s="41"/>
      <c r="I223" s="41"/>
      <c r="J223" s="82"/>
      <c r="K223" s="291">
        <f t="shared" si="31"/>
        <v>0</v>
      </c>
      <c r="L223" s="293">
        <f>IF(I223&lt;INDEX(Lookup!$U$2:$U$10,MATCH($D$46,Lookup!$S$2:$S$10,0)),0,IF(O223="X",0,J223/(DATEDIF(H223,I223,"m")+1)*12))</f>
        <v>0</v>
      </c>
      <c r="M223" s="291">
        <f t="shared" si="32"/>
        <v>0</v>
      </c>
      <c r="N223" s="335"/>
      <c r="O223" s="143"/>
      <c r="P223" s="397"/>
      <c r="Q223" s="555"/>
      <c r="R223" s="576">
        <f t="shared" si="33"/>
        <v>0</v>
      </c>
      <c r="S223" s="576">
        <f t="shared" si="34"/>
        <v>0</v>
      </c>
      <c r="T223" s="576">
        <f t="shared" si="35"/>
        <v>0</v>
      </c>
      <c r="U223" s="576">
        <f t="shared" si="36"/>
        <v>0</v>
      </c>
      <c r="V223" s="553"/>
      <c r="W223" s="553"/>
      <c r="X223" s="553"/>
      <c r="Y223" s="553"/>
      <c r="Z223" s="397"/>
      <c r="AA223" s="397"/>
      <c r="AB223" s="397"/>
      <c r="AC223" s="397"/>
      <c r="AD223" s="397"/>
      <c r="AE223" s="397"/>
      <c r="AF223" s="397"/>
      <c r="AG223" s="397"/>
      <c r="AH223" s="397"/>
      <c r="AI223" s="397"/>
      <c r="AJ223" s="397"/>
      <c r="AK223" s="397"/>
      <c r="AL223" s="397"/>
      <c r="AM223" s="397"/>
      <c r="AN223" s="397"/>
      <c r="AO223" s="397"/>
      <c r="AP223" s="397"/>
      <c r="AQ223" s="397"/>
      <c r="AR223" s="397"/>
      <c r="AS223" s="397"/>
      <c r="AT223" s="397"/>
      <c r="AU223" s="397"/>
      <c r="AV223" s="397"/>
      <c r="AW223" s="397"/>
      <c r="AX223" s="397"/>
      <c r="AY223" s="397"/>
      <c r="AZ223" s="397"/>
      <c r="BA223" s="553"/>
      <c r="BB223" s="397"/>
      <c r="BC223" s="397"/>
      <c r="BD223" s="397"/>
    </row>
    <row r="224" spans="2:56" x14ac:dyDescent="0.35">
      <c r="B224" s="80"/>
      <c r="C224" s="119"/>
      <c r="D224" s="119"/>
      <c r="E224" s="84"/>
      <c r="F224" s="119"/>
      <c r="G224" s="120"/>
      <c r="H224" s="41"/>
      <c r="I224" s="41"/>
      <c r="J224" s="82"/>
      <c r="K224" s="291">
        <f t="shared" si="31"/>
        <v>0</v>
      </c>
      <c r="L224" s="293">
        <f>IF(I224&lt;INDEX(Lookup!$U$2:$U$10,MATCH($D$46,Lookup!$S$2:$S$10,0)),0,IF(O224="X",0,J224/(DATEDIF(H224,I224,"m")+1)*12))</f>
        <v>0</v>
      </c>
      <c r="M224" s="291">
        <f t="shared" si="32"/>
        <v>0</v>
      </c>
      <c r="N224" s="335"/>
      <c r="O224" s="143"/>
      <c r="P224" s="397"/>
      <c r="Q224" s="555"/>
      <c r="R224" s="576">
        <f t="shared" si="33"/>
        <v>0</v>
      </c>
      <c r="S224" s="576">
        <f t="shared" si="34"/>
        <v>0</v>
      </c>
      <c r="T224" s="576">
        <f t="shared" si="35"/>
        <v>0</v>
      </c>
      <c r="U224" s="576">
        <f t="shared" si="36"/>
        <v>0</v>
      </c>
      <c r="V224" s="553"/>
      <c r="W224" s="553"/>
      <c r="X224" s="553"/>
      <c r="Y224" s="553"/>
      <c r="Z224" s="397"/>
      <c r="AA224" s="397"/>
      <c r="AB224" s="397"/>
      <c r="AC224" s="397"/>
      <c r="AD224" s="397"/>
      <c r="AE224" s="397"/>
      <c r="AF224" s="397"/>
      <c r="AG224" s="397"/>
      <c r="AH224" s="397"/>
      <c r="AI224" s="397"/>
      <c r="AJ224" s="397"/>
      <c r="AK224" s="397"/>
      <c r="AL224" s="397"/>
      <c r="AM224" s="397"/>
      <c r="AN224" s="397"/>
      <c r="AO224" s="397"/>
      <c r="AP224" s="397"/>
      <c r="AQ224" s="397"/>
      <c r="AR224" s="397"/>
      <c r="AS224" s="397"/>
      <c r="AT224" s="397"/>
      <c r="AU224" s="397"/>
      <c r="AV224" s="397"/>
      <c r="AW224" s="397"/>
      <c r="AX224" s="397"/>
      <c r="AY224" s="397"/>
      <c r="AZ224" s="397"/>
      <c r="BA224" s="553"/>
      <c r="BB224" s="397"/>
      <c r="BC224" s="397"/>
      <c r="BD224" s="397"/>
    </row>
    <row r="225" spans="2:56" x14ac:dyDescent="0.35">
      <c r="B225" s="80"/>
      <c r="C225" s="119"/>
      <c r="D225" s="119"/>
      <c r="E225" s="84"/>
      <c r="F225" s="119"/>
      <c r="G225" s="120"/>
      <c r="H225" s="41"/>
      <c r="I225" s="41"/>
      <c r="J225" s="82"/>
      <c r="K225" s="291">
        <f t="shared" si="31"/>
        <v>0</v>
      </c>
      <c r="L225" s="293">
        <f>IF(I225&lt;INDEX(Lookup!$U$2:$U$10,MATCH($D$46,Lookup!$S$2:$S$10,0)),0,IF(O225="X",0,J225/(DATEDIF(H225,I225,"m")+1)*12))</f>
        <v>0</v>
      </c>
      <c r="M225" s="291">
        <f t="shared" si="32"/>
        <v>0</v>
      </c>
      <c r="N225" s="335"/>
      <c r="O225" s="143"/>
      <c r="P225" s="397"/>
      <c r="Q225" s="555"/>
      <c r="R225" s="576">
        <f t="shared" si="33"/>
        <v>0</v>
      </c>
      <c r="S225" s="576">
        <f t="shared" si="34"/>
        <v>0</v>
      </c>
      <c r="T225" s="576">
        <f t="shared" si="35"/>
        <v>0</v>
      </c>
      <c r="U225" s="576">
        <f t="shared" si="36"/>
        <v>0</v>
      </c>
      <c r="V225" s="553"/>
      <c r="W225" s="553"/>
      <c r="X225" s="553"/>
      <c r="Y225" s="553"/>
      <c r="Z225" s="397"/>
      <c r="AA225" s="397"/>
      <c r="AB225" s="397"/>
      <c r="AC225" s="397"/>
      <c r="AD225" s="397"/>
      <c r="AE225" s="397"/>
      <c r="AF225" s="397"/>
      <c r="AG225" s="397"/>
      <c r="AH225" s="397"/>
      <c r="AI225" s="397"/>
      <c r="AJ225" s="397"/>
      <c r="AK225" s="397"/>
      <c r="AL225" s="397"/>
      <c r="AM225" s="397"/>
      <c r="AN225" s="397"/>
      <c r="AO225" s="397"/>
      <c r="AP225" s="397"/>
      <c r="AQ225" s="397"/>
      <c r="AR225" s="397"/>
      <c r="AS225" s="397"/>
      <c r="AT225" s="397"/>
      <c r="AU225" s="397"/>
      <c r="AV225" s="397"/>
      <c r="AW225" s="397"/>
      <c r="AX225" s="397"/>
      <c r="AY225" s="397"/>
      <c r="AZ225" s="397"/>
      <c r="BA225" s="553"/>
      <c r="BB225" s="397"/>
      <c r="BC225" s="397"/>
      <c r="BD225" s="397"/>
    </row>
    <row r="226" spans="2:56" x14ac:dyDescent="0.35">
      <c r="B226" s="80"/>
      <c r="C226" s="119"/>
      <c r="D226" s="119"/>
      <c r="E226" s="84"/>
      <c r="F226" s="119"/>
      <c r="G226" s="120"/>
      <c r="H226" s="41"/>
      <c r="I226" s="41"/>
      <c r="J226" s="82"/>
      <c r="K226" s="291">
        <f t="shared" si="31"/>
        <v>0</v>
      </c>
      <c r="L226" s="293">
        <f>IF(I226&lt;INDEX(Lookup!$U$2:$U$10,MATCH($D$46,Lookup!$S$2:$S$10,0)),0,IF(O226="X",0,J226/(DATEDIF(H226,I226,"m")+1)*12))</f>
        <v>0</v>
      </c>
      <c r="M226" s="291">
        <f t="shared" si="32"/>
        <v>0</v>
      </c>
      <c r="N226" s="335"/>
      <c r="O226" s="143"/>
      <c r="P226" s="397"/>
      <c r="Q226" s="555"/>
      <c r="R226" s="576">
        <f t="shared" si="33"/>
        <v>0</v>
      </c>
      <c r="S226" s="576">
        <f t="shared" si="34"/>
        <v>0</v>
      </c>
      <c r="T226" s="576">
        <f t="shared" si="35"/>
        <v>0</v>
      </c>
      <c r="U226" s="576">
        <f t="shared" si="36"/>
        <v>0</v>
      </c>
      <c r="V226" s="553"/>
      <c r="W226" s="553"/>
      <c r="X226" s="553"/>
      <c r="Y226" s="553"/>
      <c r="Z226" s="397"/>
      <c r="AA226" s="397"/>
      <c r="AB226" s="397"/>
      <c r="AC226" s="397"/>
      <c r="AD226" s="397"/>
      <c r="AE226" s="397"/>
      <c r="AF226" s="397"/>
      <c r="AG226" s="397"/>
      <c r="AH226" s="397"/>
      <c r="AI226" s="397"/>
      <c r="AJ226" s="397"/>
      <c r="AK226" s="397"/>
      <c r="AL226" s="397"/>
      <c r="AM226" s="397"/>
      <c r="AN226" s="397"/>
      <c r="AO226" s="397"/>
      <c r="AP226" s="397"/>
      <c r="AQ226" s="397"/>
      <c r="AR226" s="397"/>
      <c r="AS226" s="397"/>
      <c r="AT226" s="397"/>
      <c r="AU226" s="397"/>
      <c r="AV226" s="397"/>
      <c r="AW226" s="397"/>
      <c r="AX226" s="397"/>
      <c r="AY226" s="397"/>
      <c r="AZ226" s="397"/>
      <c r="BA226" s="553"/>
      <c r="BB226" s="397"/>
      <c r="BC226" s="397"/>
      <c r="BD226" s="397"/>
    </row>
    <row r="227" spans="2:56" x14ac:dyDescent="0.35">
      <c r="B227" s="80"/>
      <c r="C227" s="119"/>
      <c r="D227" s="119"/>
      <c r="E227" s="84"/>
      <c r="F227" s="119"/>
      <c r="G227" s="120"/>
      <c r="H227" s="41"/>
      <c r="I227" s="41"/>
      <c r="J227" s="82"/>
      <c r="K227" s="291">
        <f t="shared" si="31"/>
        <v>0</v>
      </c>
      <c r="L227" s="293">
        <f>IF(I227&lt;INDEX(Lookup!$U$2:$U$10,MATCH($D$46,Lookup!$S$2:$S$10,0)),0,IF(O227="X",0,J227/(DATEDIF(H227,I227,"m")+1)*12))</f>
        <v>0</v>
      </c>
      <c r="M227" s="291">
        <f t="shared" si="32"/>
        <v>0</v>
      </c>
      <c r="N227" s="335"/>
      <c r="O227" s="143"/>
      <c r="P227" s="397"/>
      <c r="Q227" s="555"/>
      <c r="R227" s="576">
        <f t="shared" si="33"/>
        <v>0</v>
      </c>
      <c r="S227" s="576">
        <f t="shared" si="34"/>
        <v>0</v>
      </c>
      <c r="T227" s="576">
        <f t="shared" si="35"/>
        <v>0</v>
      </c>
      <c r="U227" s="576">
        <f t="shared" si="36"/>
        <v>0</v>
      </c>
      <c r="V227" s="553"/>
      <c r="W227" s="553"/>
      <c r="X227" s="553"/>
      <c r="Y227" s="553"/>
      <c r="Z227" s="397"/>
      <c r="AA227" s="397"/>
      <c r="AB227" s="397"/>
      <c r="AC227" s="397"/>
      <c r="AD227" s="397"/>
      <c r="AE227" s="397"/>
      <c r="AF227" s="397"/>
      <c r="AG227" s="397"/>
      <c r="AH227" s="397"/>
      <c r="AI227" s="397"/>
      <c r="AJ227" s="397"/>
      <c r="AK227" s="397"/>
      <c r="AL227" s="397"/>
      <c r="AM227" s="397"/>
      <c r="AN227" s="397"/>
      <c r="AO227" s="397"/>
      <c r="AP227" s="397"/>
      <c r="AQ227" s="397"/>
      <c r="AR227" s="397"/>
      <c r="AS227" s="397"/>
      <c r="AT227" s="397"/>
      <c r="AU227" s="397"/>
      <c r="AV227" s="397"/>
      <c r="AW227" s="397"/>
      <c r="AX227" s="397"/>
      <c r="AY227" s="397"/>
      <c r="AZ227" s="397"/>
      <c r="BA227" s="553"/>
      <c r="BB227" s="397"/>
      <c r="BC227" s="397"/>
      <c r="BD227" s="397"/>
    </row>
    <row r="228" spans="2:56" x14ac:dyDescent="0.35">
      <c r="B228" s="80"/>
      <c r="C228" s="119"/>
      <c r="D228" s="119"/>
      <c r="E228" s="84"/>
      <c r="F228" s="119"/>
      <c r="G228" s="120"/>
      <c r="H228" s="41"/>
      <c r="I228" s="41"/>
      <c r="J228" s="82"/>
      <c r="K228" s="291">
        <f t="shared" si="31"/>
        <v>0</v>
      </c>
      <c r="L228" s="293">
        <f>IF(I228&lt;INDEX(Lookup!$U$2:$U$10,MATCH($D$46,Lookup!$S$2:$S$10,0)),0,IF(O228="X",0,J228/(DATEDIF(H228,I228,"m")+1)*12))</f>
        <v>0</v>
      </c>
      <c r="M228" s="291">
        <f t="shared" si="32"/>
        <v>0</v>
      </c>
      <c r="N228" s="335"/>
      <c r="O228" s="143"/>
      <c r="P228" s="397"/>
      <c r="Q228" s="555"/>
      <c r="R228" s="576">
        <f t="shared" si="33"/>
        <v>0</v>
      </c>
      <c r="S228" s="576">
        <f t="shared" si="34"/>
        <v>0</v>
      </c>
      <c r="T228" s="576">
        <f t="shared" si="35"/>
        <v>0</v>
      </c>
      <c r="U228" s="576">
        <f t="shared" si="36"/>
        <v>0</v>
      </c>
      <c r="V228" s="553"/>
      <c r="W228" s="553"/>
      <c r="X228" s="553"/>
      <c r="Y228" s="553"/>
      <c r="Z228" s="397"/>
      <c r="AA228" s="397"/>
      <c r="AB228" s="397"/>
      <c r="AC228" s="397"/>
      <c r="AD228" s="397"/>
      <c r="AE228" s="397"/>
      <c r="AF228" s="397"/>
      <c r="AG228" s="397"/>
      <c r="AH228" s="397"/>
      <c r="AI228" s="397"/>
      <c r="AJ228" s="397"/>
      <c r="AK228" s="397"/>
      <c r="AL228" s="397"/>
      <c r="AM228" s="397"/>
      <c r="AN228" s="397"/>
      <c r="AO228" s="397"/>
      <c r="AP228" s="397"/>
      <c r="AQ228" s="397"/>
      <c r="AR228" s="397"/>
      <c r="AS228" s="397"/>
      <c r="AT228" s="397"/>
      <c r="AU228" s="397"/>
      <c r="AV228" s="397"/>
      <c r="AW228" s="397"/>
      <c r="AX228" s="397"/>
      <c r="AY228" s="397"/>
      <c r="AZ228" s="397"/>
      <c r="BA228" s="553"/>
      <c r="BB228" s="397"/>
      <c r="BC228" s="397"/>
      <c r="BD228" s="397"/>
    </row>
    <row r="229" spans="2:56" x14ac:dyDescent="0.35">
      <c r="B229" s="80"/>
      <c r="C229" s="119"/>
      <c r="D229" s="119"/>
      <c r="E229" s="84"/>
      <c r="F229" s="119"/>
      <c r="G229" s="120"/>
      <c r="H229" s="41"/>
      <c r="I229" s="41"/>
      <c r="J229" s="82"/>
      <c r="K229" s="291">
        <f t="shared" si="31"/>
        <v>0</v>
      </c>
      <c r="L229" s="293">
        <f>IF(I229&lt;INDEX(Lookup!$U$2:$U$10,MATCH($D$46,Lookup!$S$2:$S$10,0)),0,IF(O229="X",0,J229/(DATEDIF(H229,I229,"m")+1)*12))</f>
        <v>0</v>
      </c>
      <c r="M229" s="291">
        <f t="shared" si="32"/>
        <v>0</v>
      </c>
      <c r="N229" s="335"/>
      <c r="O229" s="143"/>
      <c r="P229" s="397"/>
      <c r="Q229" s="555"/>
      <c r="R229" s="576">
        <f t="shared" si="33"/>
        <v>0</v>
      </c>
      <c r="S229" s="576">
        <f t="shared" si="34"/>
        <v>0</v>
      </c>
      <c r="T229" s="576">
        <f t="shared" si="35"/>
        <v>0</v>
      </c>
      <c r="U229" s="576">
        <f t="shared" si="36"/>
        <v>0</v>
      </c>
      <c r="V229" s="553"/>
      <c r="W229" s="553"/>
      <c r="X229" s="553"/>
      <c r="Y229" s="553"/>
      <c r="Z229" s="397"/>
      <c r="AA229" s="397"/>
      <c r="AB229" s="397"/>
      <c r="AC229" s="397"/>
      <c r="AD229" s="397"/>
      <c r="AE229" s="397"/>
      <c r="AF229" s="397"/>
      <c r="AG229" s="397"/>
      <c r="AH229" s="397"/>
      <c r="AI229" s="397"/>
      <c r="AJ229" s="397"/>
      <c r="AK229" s="397"/>
      <c r="AL229" s="397"/>
      <c r="AM229" s="397"/>
      <c r="AN229" s="397"/>
      <c r="AO229" s="397"/>
      <c r="AP229" s="397"/>
      <c r="AQ229" s="397"/>
      <c r="AR229" s="397"/>
      <c r="AS229" s="397"/>
      <c r="AT229" s="397"/>
      <c r="AU229" s="397"/>
      <c r="AV229" s="397"/>
      <c r="AW229" s="397"/>
      <c r="AX229" s="397"/>
      <c r="AY229" s="397"/>
      <c r="AZ229" s="397"/>
      <c r="BA229" s="553"/>
      <c r="BB229" s="397"/>
      <c r="BC229" s="397"/>
      <c r="BD229" s="397"/>
    </row>
    <row r="230" spans="2:56" x14ac:dyDescent="0.35">
      <c r="B230" s="80"/>
      <c r="C230" s="119"/>
      <c r="D230" s="119"/>
      <c r="E230" s="84"/>
      <c r="F230" s="119"/>
      <c r="G230" s="120"/>
      <c r="H230" s="41"/>
      <c r="I230" s="41"/>
      <c r="J230" s="82"/>
      <c r="K230" s="291">
        <f t="shared" si="31"/>
        <v>0</v>
      </c>
      <c r="L230" s="293">
        <f>IF(I230&lt;INDEX(Lookup!$U$2:$U$10,MATCH($D$46,Lookup!$S$2:$S$10,0)),0,IF(O230="X",0,J230/(DATEDIF(H230,I230,"m")+1)*12))</f>
        <v>0</v>
      </c>
      <c r="M230" s="291">
        <f t="shared" si="32"/>
        <v>0</v>
      </c>
      <c r="N230" s="335"/>
      <c r="O230" s="143"/>
      <c r="P230" s="397"/>
      <c r="Q230" s="555"/>
      <c r="R230" s="576">
        <f t="shared" si="33"/>
        <v>0</v>
      </c>
      <c r="S230" s="576">
        <f t="shared" si="34"/>
        <v>0</v>
      </c>
      <c r="T230" s="576">
        <f t="shared" si="35"/>
        <v>0</v>
      </c>
      <c r="U230" s="576">
        <f t="shared" si="36"/>
        <v>0</v>
      </c>
      <c r="V230" s="553"/>
      <c r="W230" s="553"/>
      <c r="X230" s="553"/>
      <c r="Y230" s="553"/>
      <c r="Z230" s="397"/>
      <c r="AA230" s="397"/>
      <c r="AB230" s="397"/>
      <c r="AC230" s="397"/>
      <c r="AD230" s="397"/>
      <c r="AE230" s="397"/>
      <c r="AF230" s="397"/>
      <c r="AG230" s="397"/>
      <c r="AH230" s="397"/>
      <c r="AI230" s="397"/>
      <c r="AJ230" s="397"/>
      <c r="AK230" s="397"/>
      <c r="AL230" s="397"/>
      <c r="AM230" s="397"/>
      <c r="AN230" s="397"/>
      <c r="AO230" s="397"/>
      <c r="AP230" s="397"/>
      <c r="AQ230" s="397"/>
      <c r="AR230" s="397"/>
      <c r="AS230" s="397"/>
      <c r="AT230" s="397"/>
      <c r="AU230" s="397"/>
      <c r="AV230" s="397"/>
      <c r="AW230" s="397"/>
      <c r="AX230" s="397"/>
      <c r="AY230" s="397"/>
      <c r="AZ230" s="397"/>
      <c r="BA230" s="553"/>
      <c r="BB230" s="397"/>
      <c r="BC230" s="397"/>
      <c r="BD230" s="397"/>
    </row>
    <row r="231" spans="2:56" x14ac:dyDescent="0.35">
      <c r="B231" s="80"/>
      <c r="C231" s="119"/>
      <c r="D231" s="119"/>
      <c r="E231" s="84"/>
      <c r="F231" s="119"/>
      <c r="G231" s="120"/>
      <c r="H231" s="41"/>
      <c r="I231" s="41"/>
      <c r="J231" s="82"/>
      <c r="K231" s="291">
        <f t="shared" si="31"/>
        <v>0</v>
      </c>
      <c r="L231" s="293">
        <f>IF(I231&lt;INDEX(Lookup!$U$2:$U$10,MATCH($D$46,Lookup!$S$2:$S$10,0)),0,IF(O231="X",0,J231/(DATEDIF(H231,I231,"m")+1)*12))</f>
        <v>0</v>
      </c>
      <c r="M231" s="291">
        <f t="shared" si="32"/>
        <v>0</v>
      </c>
      <c r="N231" s="335"/>
      <c r="O231" s="143"/>
      <c r="P231" s="397"/>
      <c r="Q231" s="555"/>
      <c r="R231" s="576">
        <f t="shared" si="33"/>
        <v>0</v>
      </c>
      <c r="S231" s="576">
        <f t="shared" si="34"/>
        <v>0</v>
      </c>
      <c r="T231" s="576">
        <f t="shared" si="35"/>
        <v>0</v>
      </c>
      <c r="U231" s="576">
        <f t="shared" si="36"/>
        <v>0</v>
      </c>
      <c r="V231" s="553"/>
      <c r="W231" s="553"/>
      <c r="X231" s="553"/>
      <c r="Y231" s="553"/>
      <c r="Z231" s="397"/>
      <c r="AA231" s="397"/>
      <c r="AB231" s="397"/>
      <c r="AC231" s="397"/>
      <c r="AD231" s="397"/>
      <c r="AE231" s="397"/>
      <c r="AF231" s="397"/>
      <c r="AG231" s="397"/>
      <c r="AH231" s="397"/>
      <c r="AI231" s="397"/>
      <c r="AJ231" s="397"/>
      <c r="AK231" s="397"/>
      <c r="AL231" s="397"/>
      <c r="AM231" s="397"/>
      <c r="AN231" s="397"/>
      <c r="AO231" s="397"/>
      <c r="AP231" s="397"/>
      <c r="AQ231" s="397"/>
      <c r="AR231" s="397"/>
      <c r="AS231" s="397"/>
      <c r="AT231" s="397"/>
      <c r="AU231" s="397"/>
      <c r="AV231" s="397"/>
      <c r="AW231" s="397"/>
      <c r="AX231" s="397"/>
      <c r="AY231" s="397"/>
      <c r="AZ231" s="397"/>
      <c r="BA231" s="553"/>
      <c r="BB231" s="397"/>
      <c r="BC231" s="397"/>
      <c r="BD231" s="397"/>
    </row>
    <row r="232" spans="2:56" x14ac:dyDescent="0.35">
      <c r="B232" s="80"/>
      <c r="C232" s="119"/>
      <c r="D232" s="119"/>
      <c r="E232" s="84"/>
      <c r="F232" s="119"/>
      <c r="G232" s="120"/>
      <c r="H232" s="41"/>
      <c r="I232" s="41"/>
      <c r="J232" s="82"/>
      <c r="K232" s="291">
        <f t="shared" si="31"/>
        <v>0</v>
      </c>
      <c r="L232" s="293">
        <f>IF(I232&lt;INDEX(Lookup!$U$2:$U$10,MATCH($D$46,Lookup!$S$2:$S$10,0)),0,IF(O232="X",0,J232/(DATEDIF(H232,I232,"m")+1)*12))</f>
        <v>0</v>
      </c>
      <c r="M232" s="291">
        <f t="shared" si="32"/>
        <v>0</v>
      </c>
      <c r="N232" s="335"/>
      <c r="O232" s="143"/>
      <c r="P232" s="397"/>
      <c r="Q232" s="555"/>
      <c r="R232" s="576">
        <f t="shared" si="33"/>
        <v>0</v>
      </c>
      <c r="S232" s="576">
        <f t="shared" si="34"/>
        <v>0</v>
      </c>
      <c r="T232" s="576">
        <f t="shared" si="35"/>
        <v>0</v>
      </c>
      <c r="U232" s="576">
        <f t="shared" si="36"/>
        <v>0</v>
      </c>
      <c r="V232" s="553"/>
      <c r="W232" s="553"/>
      <c r="X232" s="553"/>
      <c r="Y232" s="553"/>
      <c r="Z232" s="397"/>
      <c r="AA232" s="397"/>
      <c r="AB232" s="397"/>
      <c r="AC232" s="397"/>
      <c r="AD232" s="397"/>
      <c r="AE232" s="397"/>
      <c r="AF232" s="397"/>
      <c r="AG232" s="397"/>
      <c r="AH232" s="397"/>
      <c r="AI232" s="397"/>
      <c r="AJ232" s="397"/>
      <c r="AK232" s="397"/>
      <c r="AL232" s="397"/>
      <c r="AM232" s="397"/>
      <c r="AN232" s="397"/>
      <c r="AO232" s="397"/>
      <c r="AP232" s="397"/>
      <c r="AQ232" s="397"/>
      <c r="AR232" s="397"/>
      <c r="AS232" s="397"/>
      <c r="AT232" s="397"/>
      <c r="AU232" s="397"/>
      <c r="AV232" s="397"/>
      <c r="AW232" s="397"/>
      <c r="AX232" s="397"/>
      <c r="AY232" s="397"/>
      <c r="AZ232" s="397"/>
      <c r="BA232" s="553"/>
      <c r="BB232" s="397"/>
      <c r="BC232" s="397"/>
      <c r="BD232" s="397"/>
    </row>
    <row r="233" spans="2:56" x14ac:dyDescent="0.35">
      <c r="B233" s="80"/>
      <c r="C233" s="119"/>
      <c r="D233" s="119"/>
      <c r="E233" s="84"/>
      <c r="F233" s="119"/>
      <c r="G233" s="120"/>
      <c r="H233" s="41"/>
      <c r="I233" s="41"/>
      <c r="J233" s="82"/>
      <c r="K233" s="291">
        <f t="shared" si="31"/>
        <v>0</v>
      </c>
      <c r="L233" s="293">
        <f>IF(I233&lt;INDEX(Lookup!$U$2:$U$10,MATCH($D$46,Lookup!$S$2:$S$10,0)),0,IF(O233="X",0,J233/(DATEDIF(H233,I233,"m")+1)*12))</f>
        <v>0</v>
      </c>
      <c r="M233" s="291">
        <f t="shared" si="32"/>
        <v>0</v>
      </c>
      <c r="N233" s="335"/>
      <c r="O233" s="143"/>
      <c r="P233" s="397"/>
      <c r="Q233" s="555"/>
      <c r="R233" s="576">
        <f t="shared" si="33"/>
        <v>0</v>
      </c>
      <c r="S233" s="576">
        <f t="shared" si="34"/>
        <v>0</v>
      </c>
      <c r="T233" s="576">
        <f t="shared" si="35"/>
        <v>0</v>
      </c>
      <c r="U233" s="576">
        <f t="shared" si="36"/>
        <v>0</v>
      </c>
      <c r="V233" s="553"/>
      <c r="W233" s="553"/>
      <c r="X233" s="553"/>
      <c r="Y233" s="553"/>
      <c r="Z233" s="397"/>
      <c r="AA233" s="397"/>
      <c r="AB233" s="397"/>
      <c r="AC233" s="397"/>
      <c r="AD233" s="397"/>
      <c r="AE233" s="397"/>
      <c r="AF233" s="397"/>
      <c r="AG233" s="397"/>
      <c r="AH233" s="397"/>
      <c r="AI233" s="397"/>
      <c r="AJ233" s="397"/>
      <c r="AK233" s="397"/>
      <c r="AL233" s="397"/>
      <c r="AM233" s="397"/>
      <c r="AN233" s="397"/>
      <c r="AO233" s="397"/>
      <c r="AP233" s="397"/>
      <c r="AQ233" s="397"/>
      <c r="AR233" s="397"/>
      <c r="AS233" s="397"/>
      <c r="AT233" s="397"/>
      <c r="AU233" s="397"/>
      <c r="AV233" s="397"/>
      <c r="AW233" s="397"/>
      <c r="AX233" s="397"/>
      <c r="AY233" s="397"/>
      <c r="AZ233" s="397"/>
      <c r="BA233" s="553"/>
      <c r="BB233" s="397"/>
      <c r="BC233" s="397"/>
      <c r="BD233" s="397"/>
    </row>
    <row r="234" spans="2:56" x14ac:dyDescent="0.35">
      <c r="B234" s="80"/>
      <c r="C234" s="119"/>
      <c r="D234" s="119"/>
      <c r="E234" s="84"/>
      <c r="F234" s="119"/>
      <c r="G234" s="120"/>
      <c r="H234" s="41"/>
      <c r="I234" s="41"/>
      <c r="J234" s="82"/>
      <c r="K234" s="291">
        <f t="shared" si="31"/>
        <v>0</v>
      </c>
      <c r="L234" s="293">
        <f>IF(I234&lt;INDEX(Lookup!$U$2:$U$10,MATCH($D$46,Lookup!$S$2:$S$10,0)),0,IF(O234="X",0,J234/(DATEDIF(H234,I234,"m")+1)*12))</f>
        <v>0</v>
      </c>
      <c r="M234" s="291">
        <f t="shared" si="32"/>
        <v>0</v>
      </c>
      <c r="N234" s="335"/>
      <c r="O234" s="143"/>
      <c r="P234" s="397"/>
      <c r="Q234" s="555"/>
      <c r="R234" s="576">
        <f t="shared" si="33"/>
        <v>0</v>
      </c>
      <c r="S234" s="576">
        <f t="shared" si="34"/>
        <v>0</v>
      </c>
      <c r="T234" s="576">
        <f t="shared" si="35"/>
        <v>0</v>
      </c>
      <c r="U234" s="576">
        <f t="shared" si="36"/>
        <v>0</v>
      </c>
      <c r="V234" s="553"/>
      <c r="W234" s="553"/>
      <c r="X234" s="553"/>
      <c r="Y234" s="553"/>
      <c r="Z234" s="397"/>
      <c r="AA234" s="397"/>
      <c r="AB234" s="397"/>
      <c r="AC234" s="397"/>
      <c r="AD234" s="397"/>
      <c r="AE234" s="397"/>
      <c r="AF234" s="397"/>
      <c r="AG234" s="397"/>
      <c r="AH234" s="397"/>
      <c r="AI234" s="397"/>
      <c r="AJ234" s="397"/>
      <c r="AK234" s="397"/>
      <c r="AL234" s="397"/>
      <c r="AM234" s="397"/>
      <c r="AN234" s="397"/>
      <c r="AO234" s="397"/>
      <c r="AP234" s="397"/>
      <c r="AQ234" s="397"/>
      <c r="AR234" s="397"/>
      <c r="AS234" s="397"/>
      <c r="AT234" s="397"/>
      <c r="AU234" s="397"/>
      <c r="AV234" s="397"/>
      <c r="AW234" s="397"/>
      <c r="AX234" s="397"/>
      <c r="AY234" s="397"/>
      <c r="AZ234" s="397"/>
      <c r="BA234" s="553"/>
      <c r="BB234" s="397"/>
      <c r="BC234" s="397"/>
      <c r="BD234" s="397"/>
    </row>
    <row r="235" spans="2:56" x14ac:dyDescent="0.35">
      <c r="B235" s="80"/>
      <c r="C235" s="119"/>
      <c r="D235" s="119"/>
      <c r="E235" s="84"/>
      <c r="F235" s="119"/>
      <c r="G235" s="120"/>
      <c r="H235" s="41"/>
      <c r="I235" s="41"/>
      <c r="J235" s="82"/>
      <c r="K235" s="291">
        <f t="shared" si="31"/>
        <v>0</v>
      </c>
      <c r="L235" s="293">
        <f>IF(I235&lt;INDEX(Lookup!$U$2:$U$10,MATCH($D$46,Lookup!$S$2:$S$10,0)),0,IF(O235="X",0,J235/(DATEDIF(H235,I235,"m")+1)*12))</f>
        <v>0</v>
      </c>
      <c r="M235" s="291">
        <f t="shared" si="32"/>
        <v>0</v>
      </c>
      <c r="N235" s="335"/>
      <c r="O235" s="143"/>
      <c r="P235" s="397"/>
      <c r="Q235" s="555"/>
      <c r="R235" s="576">
        <f t="shared" si="33"/>
        <v>0</v>
      </c>
      <c r="S235" s="576">
        <f t="shared" si="34"/>
        <v>0</v>
      </c>
      <c r="T235" s="576">
        <f t="shared" si="35"/>
        <v>0</v>
      </c>
      <c r="U235" s="576">
        <f t="shared" si="36"/>
        <v>0</v>
      </c>
      <c r="V235" s="553"/>
      <c r="W235" s="553"/>
      <c r="X235" s="553"/>
      <c r="Y235" s="553"/>
      <c r="Z235" s="397"/>
      <c r="AA235" s="397"/>
      <c r="AB235" s="397"/>
      <c r="AC235" s="397"/>
      <c r="AD235" s="397"/>
      <c r="AE235" s="397"/>
      <c r="AF235" s="397"/>
      <c r="AG235" s="397"/>
      <c r="AH235" s="397"/>
      <c r="AI235" s="397"/>
      <c r="AJ235" s="397"/>
      <c r="AK235" s="397"/>
      <c r="AL235" s="397"/>
      <c r="AM235" s="397"/>
      <c r="AN235" s="397"/>
      <c r="AO235" s="397"/>
      <c r="AP235" s="397"/>
      <c r="AQ235" s="397"/>
      <c r="AR235" s="397"/>
      <c r="AS235" s="397"/>
      <c r="AT235" s="397"/>
      <c r="AU235" s="397"/>
      <c r="AV235" s="397"/>
      <c r="AW235" s="397"/>
      <c r="AX235" s="397"/>
      <c r="AY235" s="397"/>
      <c r="AZ235" s="397"/>
      <c r="BA235" s="553"/>
      <c r="BB235" s="397"/>
      <c r="BC235" s="397"/>
      <c r="BD235" s="397"/>
    </row>
    <row r="236" spans="2:56" x14ac:dyDescent="0.35">
      <c r="B236" s="80"/>
      <c r="C236" s="119"/>
      <c r="D236" s="119"/>
      <c r="E236" s="84"/>
      <c r="F236" s="119"/>
      <c r="G236" s="120"/>
      <c r="H236" s="41"/>
      <c r="I236" s="41"/>
      <c r="J236" s="82"/>
      <c r="K236" s="291">
        <f t="shared" si="31"/>
        <v>0</v>
      </c>
      <c r="L236" s="293">
        <f>IF(I236&lt;INDEX(Lookup!$U$2:$U$10,MATCH($D$46,Lookup!$S$2:$S$10,0)),0,IF(O236="X",0,J236/(DATEDIF(H236,I236,"m")+1)*12))</f>
        <v>0</v>
      </c>
      <c r="M236" s="291">
        <f t="shared" si="32"/>
        <v>0</v>
      </c>
      <c r="N236" s="335"/>
      <c r="O236" s="143"/>
      <c r="P236" s="397"/>
      <c r="Q236" s="555"/>
      <c r="R236" s="576">
        <f t="shared" si="33"/>
        <v>0</v>
      </c>
      <c r="S236" s="576">
        <f t="shared" si="34"/>
        <v>0</v>
      </c>
      <c r="T236" s="576">
        <f t="shared" si="35"/>
        <v>0</v>
      </c>
      <c r="U236" s="576">
        <f t="shared" si="36"/>
        <v>0</v>
      </c>
      <c r="V236" s="553"/>
      <c r="W236" s="553"/>
      <c r="X236" s="553"/>
      <c r="Y236" s="553"/>
      <c r="Z236" s="397"/>
      <c r="AA236" s="397"/>
      <c r="AB236" s="397"/>
      <c r="AC236" s="397"/>
      <c r="AD236" s="397"/>
      <c r="AE236" s="397"/>
      <c r="AF236" s="397"/>
      <c r="AG236" s="397"/>
      <c r="AH236" s="397"/>
      <c r="AI236" s="397"/>
      <c r="AJ236" s="397"/>
      <c r="AK236" s="397"/>
      <c r="AL236" s="397"/>
      <c r="AM236" s="397"/>
      <c r="AN236" s="397"/>
      <c r="AO236" s="397"/>
      <c r="AP236" s="397"/>
      <c r="AQ236" s="397"/>
      <c r="AR236" s="397"/>
      <c r="AS236" s="397"/>
      <c r="AT236" s="397"/>
      <c r="AU236" s="397"/>
      <c r="AV236" s="397"/>
      <c r="AW236" s="397"/>
      <c r="AX236" s="397"/>
      <c r="AY236" s="397"/>
      <c r="AZ236" s="397"/>
      <c r="BA236" s="553"/>
      <c r="BB236" s="397"/>
      <c r="BC236" s="397"/>
      <c r="BD236" s="397"/>
    </row>
    <row r="237" spans="2:56" x14ac:dyDescent="0.35">
      <c r="B237" s="80"/>
      <c r="C237" s="119"/>
      <c r="D237" s="119"/>
      <c r="E237" s="84"/>
      <c r="F237" s="119"/>
      <c r="G237" s="120"/>
      <c r="H237" s="41"/>
      <c r="I237" s="41"/>
      <c r="J237" s="82"/>
      <c r="K237" s="291">
        <f t="shared" si="31"/>
        <v>0</v>
      </c>
      <c r="L237" s="293">
        <f>IF(I237&lt;INDEX(Lookup!$U$2:$U$10,MATCH($D$46,Lookup!$S$2:$S$10,0)),0,IF(O237="X",0,J237/(DATEDIF(H237,I237,"m")+1)*12))</f>
        <v>0</v>
      </c>
      <c r="M237" s="291">
        <f t="shared" si="32"/>
        <v>0</v>
      </c>
      <c r="N237" s="335"/>
      <c r="O237" s="143"/>
      <c r="P237" s="397"/>
      <c r="Q237" s="555"/>
      <c r="R237" s="576">
        <f t="shared" si="33"/>
        <v>0</v>
      </c>
      <c r="S237" s="576">
        <f t="shared" si="34"/>
        <v>0</v>
      </c>
      <c r="T237" s="576">
        <f t="shared" si="35"/>
        <v>0</v>
      </c>
      <c r="U237" s="576">
        <f t="shared" si="36"/>
        <v>0</v>
      </c>
      <c r="V237" s="553"/>
      <c r="W237" s="553"/>
      <c r="X237" s="553"/>
      <c r="Y237" s="553"/>
      <c r="Z237" s="397"/>
      <c r="AA237" s="397"/>
      <c r="AB237" s="397"/>
      <c r="AC237" s="397"/>
      <c r="AD237" s="397"/>
      <c r="AE237" s="397"/>
      <c r="AF237" s="397"/>
      <c r="AG237" s="397"/>
      <c r="AH237" s="397"/>
      <c r="AI237" s="397"/>
      <c r="AJ237" s="397"/>
      <c r="AK237" s="397"/>
      <c r="AL237" s="397"/>
      <c r="AM237" s="397"/>
      <c r="AN237" s="397"/>
      <c r="AO237" s="397"/>
      <c r="AP237" s="397"/>
      <c r="AQ237" s="397"/>
      <c r="AR237" s="397"/>
      <c r="AS237" s="397"/>
      <c r="AT237" s="397"/>
      <c r="AU237" s="397"/>
      <c r="AV237" s="397"/>
      <c r="AW237" s="397"/>
      <c r="AX237" s="397"/>
      <c r="AY237" s="397"/>
      <c r="AZ237" s="397"/>
      <c r="BA237" s="553"/>
      <c r="BB237" s="397"/>
      <c r="BC237" s="397"/>
      <c r="BD237" s="397"/>
    </row>
    <row r="238" spans="2:56" x14ac:dyDescent="0.35">
      <c r="B238" s="80"/>
      <c r="C238" s="119"/>
      <c r="D238" s="119"/>
      <c r="E238" s="84"/>
      <c r="F238" s="119"/>
      <c r="G238" s="120"/>
      <c r="H238" s="41"/>
      <c r="I238" s="41"/>
      <c r="J238" s="82"/>
      <c r="K238" s="291">
        <f t="shared" si="31"/>
        <v>0</v>
      </c>
      <c r="L238" s="293">
        <f>IF(I238&lt;INDEX(Lookup!$U$2:$U$10,MATCH($D$46,Lookup!$S$2:$S$10,0)),0,IF(O238="X",0,J238/(DATEDIF(H238,I238,"m")+1)*12))</f>
        <v>0</v>
      </c>
      <c r="M238" s="291">
        <f t="shared" si="32"/>
        <v>0</v>
      </c>
      <c r="N238" s="335"/>
      <c r="O238" s="143"/>
      <c r="P238" s="397"/>
      <c r="Q238" s="555"/>
      <c r="R238" s="576">
        <f t="shared" si="33"/>
        <v>0</v>
      </c>
      <c r="S238" s="576">
        <f t="shared" si="34"/>
        <v>0</v>
      </c>
      <c r="T238" s="576">
        <f t="shared" si="35"/>
        <v>0</v>
      </c>
      <c r="U238" s="576">
        <f t="shared" si="36"/>
        <v>0</v>
      </c>
      <c r="V238" s="553"/>
      <c r="W238" s="553"/>
      <c r="X238" s="553"/>
      <c r="Y238" s="553"/>
      <c r="Z238" s="397"/>
      <c r="AA238" s="397"/>
      <c r="AB238" s="397"/>
      <c r="AC238" s="397"/>
      <c r="AD238" s="397"/>
      <c r="AE238" s="397"/>
      <c r="AF238" s="397"/>
      <c r="AG238" s="397"/>
      <c r="AH238" s="397"/>
      <c r="AI238" s="397"/>
      <c r="AJ238" s="397"/>
      <c r="AK238" s="397"/>
      <c r="AL238" s="397"/>
      <c r="AM238" s="397"/>
      <c r="AN238" s="397"/>
      <c r="AO238" s="397"/>
      <c r="AP238" s="397"/>
      <c r="AQ238" s="397"/>
      <c r="AR238" s="397"/>
      <c r="AS238" s="397"/>
      <c r="AT238" s="397"/>
      <c r="AU238" s="397"/>
      <c r="AV238" s="397"/>
      <c r="AW238" s="397"/>
      <c r="AX238" s="397"/>
      <c r="AY238" s="397"/>
      <c r="AZ238" s="397"/>
      <c r="BA238" s="553"/>
      <c r="BB238" s="397"/>
      <c r="BC238" s="397"/>
      <c r="BD238" s="397"/>
    </row>
    <row r="239" spans="2:56" x14ac:dyDescent="0.35">
      <c r="B239" s="80"/>
      <c r="C239" s="119"/>
      <c r="D239" s="119"/>
      <c r="E239" s="84"/>
      <c r="F239" s="119"/>
      <c r="G239" s="120"/>
      <c r="H239" s="41"/>
      <c r="I239" s="41"/>
      <c r="J239" s="82"/>
      <c r="K239" s="291">
        <f t="shared" si="31"/>
        <v>0</v>
      </c>
      <c r="L239" s="293">
        <f>IF(I239&lt;INDEX(Lookup!$U$2:$U$10,MATCH($D$46,Lookup!$S$2:$S$10,0)),0,IF(O239="X",0,J239/(DATEDIF(H239,I239,"m")+1)*12))</f>
        <v>0</v>
      </c>
      <c r="M239" s="291">
        <f t="shared" si="32"/>
        <v>0</v>
      </c>
      <c r="N239" s="335"/>
      <c r="O239" s="143"/>
      <c r="P239" s="397"/>
      <c r="Q239" s="555"/>
      <c r="R239" s="576">
        <f t="shared" si="33"/>
        <v>0</v>
      </c>
      <c r="S239" s="576">
        <f t="shared" si="34"/>
        <v>0</v>
      </c>
      <c r="T239" s="576">
        <f t="shared" si="35"/>
        <v>0</v>
      </c>
      <c r="U239" s="576">
        <f t="shared" si="36"/>
        <v>0</v>
      </c>
      <c r="V239" s="553"/>
      <c r="W239" s="553"/>
      <c r="X239" s="553"/>
      <c r="Y239" s="553"/>
      <c r="Z239" s="397"/>
      <c r="AA239" s="397"/>
      <c r="AB239" s="397"/>
      <c r="AC239" s="397"/>
      <c r="AD239" s="397"/>
      <c r="AE239" s="397"/>
      <c r="AF239" s="397"/>
      <c r="AG239" s="397"/>
      <c r="AH239" s="397"/>
      <c r="AI239" s="397"/>
      <c r="AJ239" s="397"/>
      <c r="AK239" s="397"/>
      <c r="AL239" s="397"/>
      <c r="AM239" s="397"/>
      <c r="AN239" s="397"/>
      <c r="AO239" s="397"/>
      <c r="AP239" s="397"/>
      <c r="AQ239" s="397"/>
      <c r="AR239" s="397"/>
      <c r="AS239" s="397"/>
      <c r="AT239" s="397"/>
      <c r="AU239" s="397"/>
      <c r="AV239" s="397"/>
      <c r="AW239" s="397"/>
      <c r="AX239" s="397"/>
      <c r="AY239" s="397"/>
      <c r="AZ239" s="397"/>
      <c r="BA239" s="553"/>
      <c r="BB239" s="397"/>
      <c r="BC239" s="397"/>
      <c r="BD239" s="397"/>
    </row>
    <row r="240" spans="2:56" x14ac:dyDescent="0.35">
      <c r="B240" s="80"/>
      <c r="C240" s="119"/>
      <c r="D240" s="119"/>
      <c r="E240" s="84"/>
      <c r="F240" s="119"/>
      <c r="G240" s="120"/>
      <c r="H240" s="41"/>
      <c r="I240" s="41"/>
      <c r="J240" s="82"/>
      <c r="K240" s="291">
        <f t="shared" si="31"/>
        <v>0</v>
      </c>
      <c r="L240" s="293">
        <f>IF(I240&lt;INDEX(Lookup!$U$2:$U$10,MATCH($D$46,Lookup!$S$2:$S$10,0)),0,IF(O240="X",0,J240/(DATEDIF(H240,I240,"m")+1)*12))</f>
        <v>0</v>
      </c>
      <c r="M240" s="291">
        <f t="shared" si="32"/>
        <v>0</v>
      </c>
      <c r="N240" s="335"/>
      <c r="O240" s="143"/>
      <c r="P240" s="397"/>
      <c r="Q240" s="555"/>
      <c r="R240" s="576">
        <f t="shared" si="33"/>
        <v>0</v>
      </c>
      <c r="S240" s="576">
        <f t="shared" si="34"/>
        <v>0</v>
      </c>
      <c r="T240" s="576">
        <f t="shared" si="35"/>
        <v>0</v>
      </c>
      <c r="U240" s="576">
        <f t="shared" si="36"/>
        <v>0</v>
      </c>
      <c r="V240" s="553"/>
      <c r="W240" s="553"/>
      <c r="X240" s="553"/>
      <c r="Y240" s="553"/>
      <c r="Z240" s="397"/>
      <c r="AA240" s="397"/>
      <c r="AB240" s="397"/>
      <c r="AC240" s="397"/>
      <c r="AD240" s="397"/>
      <c r="AE240" s="397"/>
      <c r="AF240" s="397"/>
      <c r="AG240" s="397"/>
      <c r="AH240" s="397"/>
      <c r="AI240" s="397"/>
      <c r="AJ240" s="397"/>
      <c r="AK240" s="397"/>
      <c r="AL240" s="397"/>
      <c r="AM240" s="397"/>
      <c r="AN240" s="397"/>
      <c r="AO240" s="397"/>
      <c r="AP240" s="397"/>
      <c r="AQ240" s="397"/>
      <c r="AR240" s="397"/>
      <c r="AS240" s="397"/>
      <c r="AT240" s="397"/>
      <c r="AU240" s="397"/>
      <c r="AV240" s="397"/>
      <c r="AW240" s="397"/>
      <c r="AX240" s="397"/>
      <c r="AY240" s="397"/>
      <c r="AZ240" s="397"/>
      <c r="BA240" s="553"/>
      <c r="BB240" s="397"/>
      <c r="BC240" s="397"/>
      <c r="BD240" s="397"/>
    </row>
    <row r="241" spans="2:56" x14ac:dyDescent="0.35">
      <c r="B241" s="80"/>
      <c r="C241" s="119"/>
      <c r="D241" s="119"/>
      <c r="E241" s="84"/>
      <c r="F241" s="119"/>
      <c r="G241" s="120"/>
      <c r="H241" s="41"/>
      <c r="I241" s="41"/>
      <c r="J241" s="82"/>
      <c r="K241" s="291">
        <f t="shared" si="31"/>
        <v>0</v>
      </c>
      <c r="L241" s="293">
        <f>IF(I241&lt;INDEX(Lookup!$U$2:$U$10,MATCH($D$46,Lookup!$S$2:$S$10,0)),0,IF(O241="X",0,J241/(DATEDIF(H241,I241,"m")+1)*12))</f>
        <v>0</v>
      </c>
      <c r="M241" s="291">
        <f t="shared" si="32"/>
        <v>0</v>
      </c>
      <c r="N241" s="335"/>
      <c r="O241" s="143"/>
      <c r="P241" s="397"/>
      <c r="Q241" s="555"/>
      <c r="R241" s="576">
        <f t="shared" si="33"/>
        <v>0</v>
      </c>
      <c r="S241" s="576">
        <f t="shared" si="34"/>
        <v>0</v>
      </c>
      <c r="T241" s="576">
        <f t="shared" si="35"/>
        <v>0</v>
      </c>
      <c r="U241" s="576">
        <f t="shared" si="36"/>
        <v>0</v>
      </c>
      <c r="V241" s="553"/>
      <c r="W241" s="553"/>
      <c r="X241" s="553"/>
      <c r="Y241" s="553"/>
      <c r="Z241" s="397"/>
      <c r="AA241" s="397"/>
      <c r="AB241" s="397"/>
      <c r="AC241" s="397"/>
      <c r="AD241" s="397"/>
      <c r="AE241" s="397"/>
      <c r="AF241" s="397"/>
      <c r="AG241" s="397"/>
      <c r="AH241" s="397"/>
      <c r="AI241" s="397"/>
      <c r="AJ241" s="397"/>
      <c r="AK241" s="397"/>
      <c r="AL241" s="397"/>
      <c r="AM241" s="397"/>
      <c r="AN241" s="397"/>
      <c r="AO241" s="397"/>
      <c r="AP241" s="397"/>
      <c r="AQ241" s="397"/>
      <c r="AR241" s="397"/>
      <c r="AS241" s="397"/>
      <c r="AT241" s="397"/>
      <c r="AU241" s="397"/>
      <c r="AV241" s="397"/>
      <c r="AW241" s="397"/>
      <c r="AX241" s="397"/>
      <c r="AY241" s="397"/>
      <c r="AZ241" s="397"/>
      <c r="BA241" s="553"/>
      <c r="BB241" s="397"/>
      <c r="BC241" s="397"/>
      <c r="BD241" s="397"/>
    </row>
    <row r="242" spans="2:56" x14ac:dyDescent="0.35">
      <c r="B242" s="80"/>
      <c r="C242" s="119"/>
      <c r="D242" s="119"/>
      <c r="E242" s="84"/>
      <c r="F242" s="119"/>
      <c r="G242" s="120"/>
      <c r="H242" s="41"/>
      <c r="I242" s="41"/>
      <c r="J242" s="82"/>
      <c r="K242" s="291">
        <f t="shared" ref="K242:K305" si="37">J242*$K$8</f>
        <v>0</v>
      </c>
      <c r="L242" s="293">
        <f>IF(I242&lt;INDEX(Lookup!$U$2:$U$10,MATCH($D$46,Lookup!$S$2:$S$10,0)),0,IF(O242="X",0,J242/(DATEDIF(H242,I242,"m")+1)*12))</f>
        <v>0</v>
      </c>
      <c r="M242" s="291">
        <f t="shared" ref="M242:M305" si="38">L242*$K$8</f>
        <v>0</v>
      </c>
      <c r="N242" s="335"/>
      <c r="O242" s="143"/>
      <c r="P242" s="397"/>
      <c r="Q242" s="555"/>
      <c r="R242" s="576">
        <f t="shared" si="33"/>
        <v>0</v>
      </c>
      <c r="S242" s="576">
        <f t="shared" si="34"/>
        <v>0</v>
      </c>
      <c r="T242" s="576">
        <f t="shared" si="35"/>
        <v>0</v>
      </c>
      <c r="U242" s="576">
        <f t="shared" si="36"/>
        <v>0</v>
      </c>
      <c r="V242" s="553"/>
      <c r="W242" s="553"/>
      <c r="X242" s="553"/>
      <c r="Y242" s="553"/>
      <c r="Z242" s="397"/>
      <c r="AA242" s="397"/>
      <c r="AB242" s="397"/>
      <c r="AC242" s="397"/>
      <c r="AD242" s="397"/>
      <c r="AE242" s="397"/>
      <c r="AF242" s="397"/>
      <c r="AG242" s="397"/>
      <c r="AH242" s="397"/>
      <c r="AI242" s="397"/>
      <c r="AJ242" s="397"/>
      <c r="AK242" s="397"/>
      <c r="AL242" s="397"/>
      <c r="AM242" s="397"/>
      <c r="AN242" s="397"/>
      <c r="AO242" s="397"/>
      <c r="AP242" s="397"/>
      <c r="AQ242" s="397"/>
      <c r="AR242" s="397"/>
      <c r="AS242" s="397"/>
      <c r="AT242" s="397"/>
      <c r="AU242" s="397"/>
      <c r="AV242" s="397"/>
      <c r="AW242" s="397"/>
      <c r="AX242" s="397"/>
      <c r="AY242" s="397"/>
      <c r="AZ242" s="397"/>
      <c r="BA242" s="553"/>
      <c r="BB242" s="397"/>
      <c r="BC242" s="397"/>
      <c r="BD242" s="397"/>
    </row>
    <row r="243" spans="2:56" x14ac:dyDescent="0.35">
      <c r="B243" s="80"/>
      <c r="C243" s="119"/>
      <c r="D243" s="119"/>
      <c r="E243" s="84"/>
      <c r="F243" s="119"/>
      <c r="G243" s="120"/>
      <c r="H243" s="41"/>
      <c r="I243" s="41"/>
      <c r="J243" s="82"/>
      <c r="K243" s="291">
        <f t="shared" si="37"/>
        <v>0</v>
      </c>
      <c r="L243" s="293">
        <f>IF(I243&lt;INDEX(Lookup!$U$2:$U$10,MATCH($D$46,Lookup!$S$2:$S$10,0)),0,IF(O243="X",0,J243/(DATEDIF(H243,I243,"m")+1)*12))</f>
        <v>0</v>
      </c>
      <c r="M243" s="291">
        <f t="shared" si="38"/>
        <v>0</v>
      </c>
      <c r="N243" s="335"/>
      <c r="O243" s="143"/>
      <c r="P243" s="397"/>
      <c r="Q243" s="555"/>
      <c r="R243" s="576">
        <f t="shared" ref="R243:R306" si="39">K242*$I$32</f>
        <v>0</v>
      </c>
      <c r="S243" s="576">
        <f t="shared" ref="S243:S306" si="40">M242*$I$42</f>
        <v>0</v>
      </c>
      <c r="T243" s="576">
        <f t="shared" ref="T243:T306" si="41">R243-K242</f>
        <v>0</v>
      </c>
      <c r="U243" s="576">
        <f t="shared" ref="U243:U306" si="42">S243-M242</f>
        <v>0</v>
      </c>
      <c r="V243" s="553"/>
      <c r="W243" s="553"/>
      <c r="X243" s="553"/>
      <c r="Y243" s="553"/>
      <c r="Z243" s="397"/>
      <c r="AA243" s="397"/>
      <c r="AB243" s="397"/>
      <c r="AC243" s="397"/>
      <c r="AD243" s="397"/>
      <c r="AE243" s="397"/>
      <c r="AF243" s="397"/>
      <c r="AG243" s="397"/>
      <c r="AH243" s="397"/>
      <c r="AI243" s="397"/>
      <c r="AJ243" s="397"/>
      <c r="AK243" s="397"/>
      <c r="AL243" s="397"/>
      <c r="AM243" s="397"/>
      <c r="AN243" s="397"/>
      <c r="AO243" s="397"/>
      <c r="AP243" s="397"/>
      <c r="AQ243" s="397"/>
      <c r="AR243" s="397"/>
      <c r="AS243" s="397"/>
      <c r="AT243" s="397"/>
      <c r="AU243" s="397"/>
      <c r="AV243" s="397"/>
      <c r="AW243" s="397"/>
      <c r="AX243" s="397"/>
      <c r="AY243" s="397"/>
      <c r="AZ243" s="397"/>
      <c r="BA243" s="553"/>
      <c r="BB243" s="397"/>
      <c r="BC243" s="397"/>
      <c r="BD243" s="397"/>
    </row>
    <row r="244" spans="2:56" x14ac:dyDescent="0.35">
      <c r="B244" s="80"/>
      <c r="C244" s="119"/>
      <c r="D244" s="119"/>
      <c r="E244" s="84"/>
      <c r="F244" s="119"/>
      <c r="G244" s="120"/>
      <c r="H244" s="41"/>
      <c r="I244" s="41"/>
      <c r="J244" s="82"/>
      <c r="K244" s="291">
        <f t="shared" si="37"/>
        <v>0</v>
      </c>
      <c r="L244" s="293">
        <f>IF(I244&lt;INDEX(Lookup!$U$2:$U$10,MATCH($D$46,Lookup!$S$2:$S$10,0)),0,IF(O244="X",0,J244/(DATEDIF(H244,I244,"m")+1)*12))</f>
        <v>0</v>
      </c>
      <c r="M244" s="291">
        <f t="shared" si="38"/>
        <v>0</v>
      </c>
      <c r="N244" s="335"/>
      <c r="O244" s="143"/>
      <c r="P244" s="397"/>
      <c r="Q244" s="555"/>
      <c r="R244" s="576">
        <f t="shared" si="39"/>
        <v>0</v>
      </c>
      <c r="S244" s="576">
        <f t="shared" si="40"/>
        <v>0</v>
      </c>
      <c r="T244" s="576">
        <f t="shared" si="41"/>
        <v>0</v>
      </c>
      <c r="U244" s="576">
        <f t="shared" si="42"/>
        <v>0</v>
      </c>
      <c r="V244" s="553"/>
      <c r="W244" s="553"/>
      <c r="X244" s="553"/>
      <c r="Y244" s="553"/>
      <c r="Z244" s="397"/>
      <c r="AA244" s="397"/>
      <c r="AB244" s="397"/>
      <c r="AC244" s="397"/>
      <c r="AD244" s="397"/>
      <c r="AE244" s="397"/>
      <c r="AF244" s="397"/>
      <c r="AG244" s="397"/>
      <c r="AH244" s="397"/>
      <c r="AI244" s="397"/>
      <c r="AJ244" s="397"/>
      <c r="AK244" s="397"/>
      <c r="AL244" s="397"/>
      <c r="AM244" s="397"/>
      <c r="AN244" s="397"/>
      <c r="AO244" s="397"/>
      <c r="AP244" s="397"/>
      <c r="AQ244" s="397"/>
      <c r="AR244" s="397"/>
      <c r="AS244" s="397"/>
      <c r="AT244" s="397"/>
      <c r="AU244" s="397"/>
      <c r="AV244" s="397"/>
      <c r="AW244" s="397"/>
      <c r="AX244" s="397"/>
      <c r="AY244" s="397"/>
      <c r="AZ244" s="397"/>
      <c r="BA244" s="553"/>
      <c r="BB244" s="397"/>
      <c r="BC244" s="397"/>
      <c r="BD244" s="397"/>
    </row>
    <row r="245" spans="2:56" x14ac:dyDescent="0.35">
      <c r="B245" s="80"/>
      <c r="C245" s="119"/>
      <c r="D245" s="119"/>
      <c r="E245" s="84"/>
      <c r="F245" s="119"/>
      <c r="G245" s="120"/>
      <c r="H245" s="41"/>
      <c r="I245" s="41"/>
      <c r="J245" s="82"/>
      <c r="K245" s="291">
        <f t="shared" si="37"/>
        <v>0</v>
      </c>
      <c r="L245" s="293">
        <f>IF(I245&lt;INDEX(Lookup!$U$2:$U$10,MATCH($D$46,Lookup!$S$2:$S$10,0)),0,IF(O245="X",0,J245/(DATEDIF(H245,I245,"m")+1)*12))</f>
        <v>0</v>
      </c>
      <c r="M245" s="291">
        <f t="shared" si="38"/>
        <v>0</v>
      </c>
      <c r="N245" s="335"/>
      <c r="O245" s="143"/>
      <c r="P245" s="397"/>
      <c r="Q245" s="555"/>
      <c r="R245" s="576">
        <f t="shared" si="39"/>
        <v>0</v>
      </c>
      <c r="S245" s="576">
        <f t="shared" si="40"/>
        <v>0</v>
      </c>
      <c r="T245" s="576">
        <f t="shared" si="41"/>
        <v>0</v>
      </c>
      <c r="U245" s="576">
        <f t="shared" si="42"/>
        <v>0</v>
      </c>
      <c r="V245" s="553"/>
      <c r="W245" s="553"/>
      <c r="X245" s="553"/>
      <c r="Y245" s="553"/>
      <c r="Z245" s="397"/>
      <c r="AA245" s="397"/>
      <c r="AB245" s="397"/>
      <c r="AC245" s="397"/>
      <c r="AD245" s="397"/>
      <c r="AE245" s="397"/>
      <c r="AF245" s="397"/>
      <c r="AG245" s="397"/>
      <c r="AH245" s="397"/>
      <c r="AI245" s="397"/>
      <c r="AJ245" s="397"/>
      <c r="AK245" s="397"/>
      <c r="AL245" s="397"/>
      <c r="AM245" s="397"/>
      <c r="AN245" s="397"/>
      <c r="AO245" s="397"/>
      <c r="AP245" s="397"/>
      <c r="AQ245" s="397"/>
      <c r="AR245" s="397"/>
      <c r="AS245" s="397"/>
      <c r="AT245" s="397"/>
      <c r="AU245" s="397"/>
      <c r="AV245" s="397"/>
      <c r="AW245" s="397"/>
      <c r="AX245" s="397"/>
      <c r="AY245" s="397"/>
      <c r="AZ245" s="397"/>
      <c r="BA245" s="553"/>
      <c r="BB245" s="397"/>
      <c r="BC245" s="397"/>
      <c r="BD245" s="397"/>
    </row>
    <row r="246" spans="2:56" x14ac:dyDescent="0.35">
      <c r="B246" s="80"/>
      <c r="C246" s="119"/>
      <c r="D246" s="119"/>
      <c r="E246" s="84"/>
      <c r="F246" s="119"/>
      <c r="G246" s="120"/>
      <c r="H246" s="41"/>
      <c r="I246" s="41"/>
      <c r="J246" s="82"/>
      <c r="K246" s="291">
        <f t="shared" si="37"/>
        <v>0</v>
      </c>
      <c r="L246" s="293">
        <f>IF(I246&lt;INDEX(Lookup!$U$2:$U$10,MATCH($D$46,Lookup!$S$2:$S$10,0)),0,IF(O246="X",0,J246/(DATEDIF(H246,I246,"m")+1)*12))</f>
        <v>0</v>
      </c>
      <c r="M246" s="291">
        <f t="shared" si="38"/>
        <v>0</v>
      </c>
      <c r="N246" s="335"/>
      <c r="O246" s="143"/>
      <c r="P246" s="397"/>
      <c r="Q246" s="555"/>
      <c r="R246" s="576">
        <f t="shared" si="39"/>
        <v>0</v>
      </c>
      <c r="S246" s="576">
        <f t="shared" si="40"/>
        <v>0</v>
      </c>
      <c r="T246" s="576">
        <f t="shared" si="41"/>
        <v>0</v>
      </c>
      <c r="U246" s="576">
        <f t="shared" si="42"/>
        <v>0</v>
      </c>
      <c r="V246" s="553"/>
      <c r="W246" s="553"/>
      <c r="X246" s="553"/>
      <c r="Y246" s="553"/>
      <c r="Z246" s="397"/>
      <c r="AA246" s="397"/>
      <c r="AB246" s="397"/>
      <c r="AC246" s="397"/>
      <c r="AD246" s="397"/>
      <c r="AE246" s="397"/>
      <c r="AF246" s="397"/>
      <c r="AG246" s="397"/>
      <c r="AH246" s="397"/>
      <c r="AI246" s="397"/>
      <c r="AJ246" s="397"/>
      <c r="AK246" s="397"/>
      <c r="AL246" s="397"/>
      <c r="AM246" s="397"/>
      <c r="AN246" s="397"/>
      <c r="AO246" s="397"/>
      <c r="AP246" s="397"/>
      <c r="AQ246" s="397"/>
      <c r="AR246" s="397"/>
      <c r="AS246" s="397"/>
      <c r="AT246" s="397"/>
      <c r="AU246" s="397"/>
      <c r="AV246" s="397"/>
      <c r="AW246" s="397"/>
      <c r="AX246" s="397"/>
      <c r="AY246" s="397"/>
      <c r="AZ246" s="397"/>
      <c r="BA246" s="553"/>
      <c r="BB246" s="397"/>
      <c r="BC246" s="397"/>
      <c r="BD246" s="397"/>
    </row>
    <row r="247" spans="2:56" x14ac:dyDescent="0.35">
      <c r="B247" s="80"/>
      <c r="C247" s="119"/>
      <c r="D247" s="119"/>
      <c r="E247" s="84"/>
      <c r="F247" s="119"/>
      <c r="G247" s="120"/>
      <c r="H247" s="41"/>
      <c r="I247" s="41"/>
      <c r="J247" s="82"/>
      <c r="K247" s="291">
        <f t="shared" si="37"/>
        <v>0</v>
      </c>
      <c r="L247" s="293">
        <f>IF(I247&lt;INDEX(Lookup!$U$2:$U$10,MATCH($D$46,Lookup!$S$2:$S$10,0)),0,IF(O247="X",0,J247/(DATEDIF(H247,I247,"m")+1)*12))</f>
        <v>0</v>
      </c>
      <c r="M247" s="291">
        <f t="shared" si="38"/>
        <v>0</v>
      </c>
      <c r="N247" s="335"/>
      <c r="O247" s="143"/>
      <c r="P247" s="397"/>
      <c r="Q247" s="555"/>
      <c r="R247" s="576">
        <f t="shared" si="39"/>
        <v>0</v>
      </c>
      <c r="S247" s="576">
        <f t="shared" si="40"/>
        <v>0</v>
      </c>
      <c r="T247" s="576">
        <f t="shared" si="41"/>
        <v>0</v>
      </c>
      <c r="U247" s="576">
        <f t="shared" si="42"/>
        <v>0</v>
      </c>
      <c r="V247" s="553"/>
      <c r="W247" s="553"/>
      <c r="X247" s="553"/>
      <c r="Y247" s="553"/>
      <c r="Z247" s="397"/>
      <c r="AA247" s="397"/>
      <c r="AB247" s="397"/>
      <c r="AC247" s="397"/>
      <c r="AD247" s="397"/>
      <c r="AE247" s="397"/>
      <c r="AF247" s="397"/>
      <c r="AG247" s="397"/>
      <c r="AH247" s="397"/>
      <c r="AI247" s="397"/>
      <c r="AJ247" s="397"/>
      <c r="AK247" s="397"/>
      <c r="AL247" s="397"/>
      <c r="AM247" s="397"/>
      <c r="AN247" s="397"/>
      <c r="AO247" s="397"/>
      <c r="AP247" s="397"/>
      <c r="AQ247" s="397"/>
      <c r="AR247" s="397"/>
      <c r="AS247" s="397"/>
      <c r="AT247" s="397"/>
      <c r="AU247" s="397"/>
      <c r="AV247" s="397"/>
      <c r="AW247" s="397"/>
      <c r="AX247" s="397"/>
      <c r="AY247" s="397"/>
      <c r="AZ247" s="397"/>
      <c r="BA247" s="553"/>
      <c r="BB247" s="397"/>
      <c r="BC247" s="397"/>
      <c r="BD247" s="397"/>
    </row>
    <row r="248" spans="2:56" x14ac:dyDescent="0.35">
      <c r="B248" s="80"/>
      <c r="C248" s="119"/>
      <c r="D248" s="119"/>
      <c r="E248" s="84"/>
      <c r="F248" s="119"/>
      <c r="G248" s="120"/>
      <c r="H248" s="41"/>
      <c r="I248" s="41"/>
      <c r="J248" s="82"/>
      <c r="K248" s="291">
        <f t="shared" si="37"/>
        <v>0</v>
      </c>
      <c r="L248" s="293">
        <f>IF(I248&lt;INDEX(Lookup!$U$2:$U$10,MATCH($D$46,Lookup!$S$2:$S$10,0)),0,IF(O248="X",0,J248/(DATEDIF(H248,I248,"m")+1)*12))</f>
        <v>0</v>
      </c>
      <c r="M248" s="291">
        <f t="shared" si="38"/>
        <v>0</v>
      </c>
      <c r="N248" s="335"/>
      <c r="O248" s="143"/>
      <c r="P248" s="397"/>
      <c r="Q248" s="555"/>
      <c r="R248" s="576">
        <f t="shared" si="39"/>
        <v>0</v>
      </c>
      <c r="S248" s="576">
        <f t="shared" si="40"/>
        <v>0</v>
      </c>
      <c r="T248" s="576">
        <f t="shared" si="41"/>
        <v>0</v>
      </c>
      <c r="U248" s="576">
        <f t="shared" si="42"/>
        <v>0</v>
      </c>
      <c r="V248" s="553"/>
      <c r="W248" s="553"/>
      <c r="X248" s="553"/>
      <c r="Y248" s="553"/>
      <c r="Z248" s="397"/>
      <c r="AA248" s="397"/>
      <c r="AB248" s="397"/>
      <c r="AC248" s="397"/>
      <c r="AD248" s="397"/>
      <c r="AE248" s="397"/>
      <c r="AF248" s="397"/>
      <c r="AG248" s="397"/>
      <c r="AH248" s="397"/>
      <c r="AI248" s="397"/>
      <c r="AJ248" s="397"/>
      <c r="AK248" s="397"/>
      <c r="AL248" s="397"/>
      <c r="AM248" s="397"/>
      <c r="AN248" s="397"/>
      <c r="AO248" s="397"/>
      <c r="AP248" s="397"/>
      <c r="AQ248" s="397"/>
      <c r="AR248" s="397"/>
      <c r="AS248" s="397"/>
      <c r="AT248" s="397"/>
      <c r="AU248" s="397"/>
      <c r="AV248" s="397"/>
      <c r="AW248" s="397"/>
      <c r="AX248" s="397"/>
      <c r="AY248" s="397"/>
      <c r="AZ248" s="397"/>
      <c r="BA248" s="553"/>
      <c r="BB248" s="397"/>
      <c r="BC248" s="397"/>
      <c r="BD248" s="397"/>
    </row>
    <row r="249" spans="2:56" x14ac:dyDescent="0.35">
      <c r="B249" s="80"/>
      <c r="C249" s="119"/>
      <c r="D249" s="119"/>
      <c r="E249" s="84"/>
      <c r="F249" s="119"/>
      <c r="G249" s="120"/>
      <c r="H249" s="41"/>
      <c r="I249" s="41"/>
      <c r="J249" s="82"/>
      <c r="K249" s="291">
        <f t="shared" si="37"/>
        <v>0</v>
      </c>
      <c r="L249" s="293">
        <f>IF(I249&lt;INDEX(Lookup!$U$2:$U$10,MATCH($D$46,Lookup!$S$2:$S$10,0)),0,IF(O249="X",0,J249/(DATEDIF(H249,I249,"m")+1)*12))</f>
        <v>0</v>
      </c>
      <c r="M249" s="291">
        <f t="shared" si="38"/>
        <v>0</v>
      </c>
      <c r="N249" s="335"/>
      <c r="O249" s="143"/>
      <c r="P249" s="397"/>
      <c r="Q249" s="555"/>
      <c r="R249" s="576">
        <f t="shared" si="39"/>
        <v>0</v>
      </c>
      <c r="S249" s="576">
        <f t="shared" si="40"/>
        <v>0</v>
      </c>
      <c r="T249" s="576">
        <f t="shared" si="41"/>
        <v>0</v>
      </c>
      <c r="U249" s="576">
        <f t="shared" si="42"/>
        <v>0</v>
      </c>
      <c r="V249" s="553"/>
      <c r="W249" s="553"/>
      <c r="X249" s="553"/>
      <c r="Y249" s="553"/>
      <c r="Z249" s="397"/>
      <c r="AA249" s="397"/>
      <c r="AB249" s="397"/>
      <c r="AC249" s="397"/>
      <c r="AD249" s="397"/>
      <c r="AE249" s="397"/>
      <c r="AF249" s="397"/>
      <c r="AG249" s="397"/>
      <c r="AH249" s="397"/>
      <c r="AI249" s="397"/>
      <c r="AJ249" s="397"/>
      <c r="AK249" s="397"/>
      <c r="AL249" s="397"/>
      <c r="AM249" s="397"/>
      <c r="AN249" s="397"/>
      <c r="AO249" s="397"/>
      <c r="AP249" s="397"/>
      <c r="AQ249" s="397"/>
      <c r="AR249" s="397"/>
      <c r="AS249" s="397"/>
      <c r="AT249" s="397"/>
      <c r="AU249" s="397"/>
      <c r="AV249" s="397"/>
      <c r="AW249" s="397"/>
      <c r="AX249" s="397"/>
      <c r="AY249" s="397"/>
      <c r="AZ249" s="397"/>
      <c r="BA249" s="553"/>
      <c r="BB249" s="397"/>
      <c r="BC249" s="397"/>
      <c r="BD249" s="397"/>
    </row>
    <row r="250" spans="2:56" x14ac:dyDescent="0.35">
      <c r="B250" s="80"/>
      <c r="C250" s="119"/>
      <c r="D250" s="119"/>
      <c r="E250" s="84"/>
      <c r="F250" s="119"/>
      <c r="G250" s="120"/>
      <c r="H250" s="41"/>
      <c r="I250" s="41"/>
      <c r="J250" s="82"/>
      <c r="K250" s="291">
        <f t="shared" si="37"/>
        <v>0</v>
      </c>
      <c r="L250" s="293">
        <f>IF(I250&lt;INDEX(Lookup!$U$2:$U$10,MATCH($D$46,Lookup!$S$2:$S$10,0)),0,IF(O250="X",0,J250/(DATEDIF(H250,I250,"m")+1)*12))</f>
        <v>0</v>
      </c>
      <c r="M250" s="291">
        <f t="shared" si="38"/>
        <v>0</v>
      </c>
      <c r="N250" s="335"/>
      <c r="O250" s="143"/>
      <c r="P250" s="397"/>
      <c r="Q250" s="555"/>
      <c r="R250" s="576">
        <f t="shared" si="39"/>
        <v>0</v>
      </c>
      <c r="S250" s="576">
        <f t="shared" si="40"/>
        <v>0</v>
      </c>
      <c r="T250" s="576">
        <f t="shared" si="41"/>
        <v>0</v>
      </c>
      <c r="U250" s="576">
        <f t="shared" si="42"/>
        <v>0</v>
      </c>
      <c r="V250" s="553"/>
      <c r="W250" s="553"/>
      <c r="X250" s="553"/>
      <c r="Y250" s="553"/>
      <c r="Z250" s="397"/>
      <c r="AA250" s="397"/>
      <c r="AB250" s="397"/>
      <c r="AC250" s="397"/>
      <c r="AD250" s="397"/>
      <c r="AE250" s="397"/>
      <c r="AF250" s="397"/>
      <c r="AG250" s="397"/>
      <c r="AH250" s="397"/>
      <c r="AI250" s="397"/>
      <c r="AJ250" s="397"/>
      <c r="AK250" s="397"/>
      <c r="AL250" s="397"/>
      <c r="AM250" s="397"/>
      <c r="AN250" s="397"/>
      <c r="AO250" s="397"/>
      <c r="AP250" s="397"/>
      <c r="AQ250" s="397"/>
      <c r="AR250" s="397"/>
      <c r="AS250" s="397"/>
      <c r="AT250" s="397"/>
      <c r="AU250" s="397"/>
      <c r="AV250" s="397"/>
      <c r="AW250" s="397"/>
      <c r="AX250" s="397"/>
      <c r="AY250" s="397"/>
      <c r="AZ250" s="397"/>
      <c r="BA250" s="553"/>
      <c r="BB250" s="397"/>
      <c r="BC250" s="397"/>
      <c r="BD250" s="397"/>
    </row>
    <row r="251" spans="2:56" x14ac:dyDescent="0.35">
      <c r="B251" s="80"/>
      <c r="C251" s="119"/>
      <c r="D251" s="119"/>
      <c r="E251" s="84"/>
      <c r="F251" s="119"/>
      <c r="G251" s="120"/>
      <c r="H251" s="41"/>
      <c r="I251" s="41"/>
      <c r="J251" s="82"/>
      <c r="K251" s="291">
        <f t="shared" si="37"/>
        <v>0</v>
      </c>
      <c r="L251" s="293">
        <f>IF(I251&lt;INDEX(Lookup!$U$2:$U$10,MATCH($D$46,Lookup!$S$2:$S$10,0)),0,IF(O251="X",0,J251/(DATEDIF(H251,I251,"m")+1)*12))</f>
        <v>0</v>
      </c>
      <c r="M251" s="291">
        <f t="shared" si="38"/>
        <v>0</v>
      </c>
      <c r="N251" s="335"/>
      <c r="O251" s="143"/>
      <c r="P251" s="397"/>
      <c r="Q251" s="555"/>
      <c r="R251" s="576">
        <f t="shared" si="39"/>
        <v>0</v>
      </c>
      <c r="S251" s="576">
        <f t="shared" si="40"/>
        <v>0</v>
      </c>
      <c r="T251" s="576">
        <f t="shared" si="41"/>
        <v>0</v>
      </c>
      <c r="U251" s="576">
        <f t="shared" si="42"/>
        <v>0</v>
      </c>
      <c r="V251" s="553"/>
      <c r="W251" s="553"/>
      <c r="X251" s="553"/>
      <c r="Y251" s="553"/>
      <c r="Z251" s="397"/>
      <c r="AA251" s="397"/>
      <c r="AB251" s="397"/>
      <c r="AC251" s="397"/>
      <c r="AD251" s="397"/>
      <c r="AE251" s="397"/>
      <c r="AF251" s="397"/>
      <c r="AG251" s="397"/>
      <c r="AH251" s="397"/>
      <c r="AI251" s="397"/>
      <c r="AJ251" s="397"/>
      <c r="AK251" s="397"/>
      <c r="AL251" s="397"/>
      <c r="AM251" s="397"/>
      <c r="AN251" s="397"/>
      <c r="AO251" s="397"/>
      <c r="AP251" s="397"/>
      <c r="AQ251" s="397"/>
      <c r="AR251" s="397"/>
      <c r="AS251" s="397"/>
      <c r="AT251" s="397"/>
      <c r="AU251" s="397"/>
      <c r="AV251" s="397"/>
      <c r="AW251" s="397"/>
      <c r="AX251" s="397"/>
      <c r="AY251" s="397"/>
      <c r="AZ251" s="397"/>
      <c r="BA251" s="553"/>
      <c r="BB251" s="397"/>
      <c r="BC251" s="397"/>
      <c r="BD251" s="397"/>
    </row>
    <row r="252" spans="2:56" x14ac:dyDescent="0.35">
      <c r="B252" s="80"/>
      <c r="C252" s="119"/>
      <c r="D252" s="119"/>
      <c r="E252" s="84"/>
      <c r="F252" s="119"/>
      <c r="G252" s="120"/>
      <c r="H252" s="41"/>
      <c r="I252" s="41"/>
      <c r="J252" s="82"/>
      <c r="K252" s="291">
        <f t="shared" si="37"/>
        <v>0</v>
      </c>
      <c r="L252" s="293">
        <f>IF(I252&lt;INDEX(Lookup!$U$2:$U$10,MATCH($D$46,Lookup!$S$2:$S$10,0)),0,IF(O252="X",0,J252/(DATEDIF(H252,I252,"m")+1)*12))</f>
        <v>0</v>
      </c>
      <c r="M252" s="291">
        <f t="shared" si="38"/>
        <v>0</v>
      </c>
      <c r="N252" s="335"/>
      <c r="O252" s="143"/>
      <c r="P252" s="397"/>
      <c r="Q252" s="555"/>
      <c r="R252" s="576">
        <f t="shared" si="39"/>
        <v>0</v>
      </c>
      <c r="S252" s="576">
        <f t="shared" si="40"/>
        <v>0</v>
      </c>
      <c r="T252" s="576">
        <f t="shared" si="41"/>
        <v>0</v>
      </c>
      <c r="U252" s="576">
        <f t="shared" si="42"/>
        <v>0</v>
      </c>
      <c r="V252" s="553"/>
      <c r="W252" s="553"/>
      <c r="X252" s="553"/>
      <c r="Y252" s="553"/>
      <c r="Z252" s="397"/>
      <c r="AA252" s="397"/>
      <c r="AB252" s="397"/>
      <c r="AC252" s="397"/>
      <c r="AD252" s="397"/>
      <c r="AE252" s="397"/>
      <c r="AF252" s="397"/>
      <c r="AG252" s="397"/>
      <c r="AH252" s="397"/>
      <c r="AI252" s="397"/>
      <c r="AJ252" s="397"/>
      <c r="AK252" s="397"/>
      <c r="AL252" s="397"/>
      <c r="AM252" s="397"/>
      <c r="AN252" s="397"/>
      <c r="AO252" s="397"/>
      <c r="AP252" s="397"/>
      <c r="AQ252" s="397"/>
      <c r="AR252" s="397"/>
      <c r="AS252" s="397"/>
      <c r="AT252" s="397"/>
      <c r="AU252" s="397"/>
      <c r="AV252" s="397"/>
      <c r="AW252" s="397"/>
      <c r="AX252" s="397"/>
      <c r="AY252" s="397"/>
      <c r="AZ252" s="397"/>
      <c r="BA252" s="553"/>
      <c r="BB252" s="397"/>
      <c r="BC252" s="397"/>
      <c r="BD252" s="397"/>
    </row>
    <row r="253" spans="2:56" x14ac:dyDescent="0.35">
      <c r="B253" s="80"/>
      <c r="C253" s="119"/>
      <c r="D253" s="119"/>
      <c r="E253" s="84"/>
      <c r="F253" s="119"/>
      <c r="G253" s="120"/>
      <c r="H253" s="41"/>
      <c r="I253" s="41"/>
      <c r="J253" s="82"/>
      <c r="K253" s="291">
        <f t="shared" si="37"/>
        <v>0</v>
      </c>
      <c r="L253" s="293">
        <f>IF(I253&lt;INDEX(Lookup!$U$2:$U$10,MATCH($D$46,Lookup!$S$2:$S$10,0)),0,IF(O253="X",0,J253/(DATEDIF(H253,I253,"m")+1)*12))</f>
        <v>0</v>
      </c>
      <c r="M253" s="291">
        <f t="shared" si="38"/>
        <v>0</v>
      </c>
      <c r="N253" s="335"/>
      <c r="O253" s="143"/>
      <c r="P253" s="397"/>
      <c r="Q253" s="555"/>
      <c r="R253" s="576">
        <f t="shared" si="39"/>
        <v>0</v>
      </c>
      <c r="S253" s="576">
        <f t="shared" si="40"/>
        <v>0</v>
      </c>
      <c r="T253" s="576">
        <f t="shared" si="41"/>
        <v>0</v>
      </c>
      <c r="U253" s="576">
        <f t="shared" si="42"/>
        <v>0</v>
      </c>
      <c r="V253" s="553"/>
      <c r="W253" s="553"/>
      <c r="X253" s="553"/>
      <c r="Y253" s="553"/>
      <c r="Z253" s="397"/>
      <c r="AA253" s="397"/>
      <c r="AB253" s="397"/>
      <c r="AC253" s="397"/>
      <c r="AD253" s="397"/>
      <c r="AE253" s="397"/>
      <c r="AF253" s="397"/>
      <c r="AG253" s="397"/>
      <c r="AH253" s="397"/>
      <c r="AI253" s="397"/>
      <c r="AJ253" s="397"/>
      <c r="AK253" s="397"/>
      <c r="AL253" s="397"/>
      <c r="AM253" s="397"/>
      <c r="AN253" s="397"/>
      <c r="AO253" s="397"/>
      <c r="AP253" s="397"/>
      <c r="AQ253" s="397"/>
      <c r="AR253" s="397"/>
      <c r="AS253" s="397"/>
      <c r="AT253" s="397"/>
      <c r="AU253" s="397"/>
      <c r="AV253" s="397"/>
      <c r="AW253" s="397"/>
      <c r="AX253" s="397"/>
      <c r="AY253" s="397"/>
      <c r="AZ253" s="397"/>
      <c r="BA253" s="553"/>
      <c r="BB253" s="397"/>
      <c r="BC253" s="397"/>
      <c r="BD253" s="397"/>
    </row>
    <row r="254" spans="2:56" x14ac:dyDescent="0.35">
      <c r="B254" s="80"/>
      <c r="C254" s="119"/>
      <c r="D254" s="119"/>
      <c r="E254" s="84"/>
      <c r="F254" s="119"/>
      <c r="G254" s="120"/>
      <c r="H254" s="41"/>
      <c r="I254" s="41"/>
      <c r="J254" s="82"/>
      <c r="K254" s="291">
        <f t="shared" si="37"/>
        <v>0</v>
      </c>
      <c r="L254" s="293">
        <f>IF(I254&lt;INDEX(Lookup!$U$2:$U$10,MATCH($D$46,Lookup!$S$2:$S$10,0)),0,IF(O254="X",0,J254/(DATEDIF(H254,I254,"m")+1)*12))</f>
        <v>0</v>
      </c>
      <c r="M254" s="291">
        <f t="shared" si="38"/>
        <v>0</v>
      </c>
      <c r="N254" s="335"/>
      <c r="O254" s="143"/>
      <c r="P254" s="397"/>
      <c r="Q254" s="555"/>
      <c r="R254" s="576">
        <f t="shared" si="39"/>
        <v>0</v>
      </c>
      <c r="S254" s="576">
        <f t="shared" si="40"/>
        <v>0</v>
      </c>
      <c r="T254" s="576">
        <f t="shared" si="41"/>
        <v>0</v>
      </c>
      <c r="U254" s="576">
        <f t="shared" si="42"/>
        <v>0</v>
      </c>
      <c r="V254" s="553"/>
      <c r="W254" s="553"/>
      <c r="X254" s="553"/>
      <c r="Y254" s="553"/>
      <c r="Z254" s="397"/>
      <c r="AA254" s="397"/>
      <c r="AB254" s="397"/>
      <c r="AC254" s="397"/>
      <c r="AD254" s="397"/>
      <c r="AE254" s="397"/>
      <c r="AF254" s="397"/>
      <c r="AG254" s="397"/>
      <c r="AH254" s="397"/>
      <c r="AI254" s="397"/>
      <c r="AJ254" s="397"/>
      <c r="AK254" s="397"/>
      <c r="AL254" s="397"/>
      <c r="AM254" s="397"/>
      <c r="AN254" s="397"/>
      <c r="AO254" s="397"/>
      <c r="AP254" s="397"/>
      <c r="AQ254" s="397"/>
      <c r="AR254" s="397"/>
      <c r="AS254" s="397"/>
      <c r="AT254" s="397"/>
      <c r="AU254" s="397"/>
      <c r="AV254" s="397"/>
      <c r="AW254" s="397"/>
      <c r="AX254" s="397"/>
      <c r="AY254" s="397"/>
      <c r="AZ254" s="397"/>
      <c r="BA254" s="553"/>
      <c r="BB254" s="397"/>
      <c r="BC254" s="397"/>
      <c r="BD254" s="397"/>
    </row>
    <row r="255" spans="2:56" x14ac:dyDescent="0.35">
      <c r="B255" s="80"/>
      <c r="C255" s="119"/>
      <c r="D255" s="119"/>
      <c r="E255" s="84"/>
      <c r="F255" s="119"/>
      <c r="G255" s="120"/>
      <c r="H255" s="41"/>
      <c r="I255" s="41"/>
      <c r="J255" s="82"/>
      <c r="K255" s="291">
        <f t="shared" si="37"/>
        <v>0</v>
      </c>
      <c r="L255" s="293">
        <f>IF(I255&lt;INDEX(Lookup!$U$2:$U$10,MATCH($D$46,Lookup!$S$2:$S$10,0)),0,IF(O255="X",0,J255/(DATEDIF(H255,I255,"m")+1)*12))</f>
        <v>0</v>
      </c>
      <c r="M255" s="291">
        <f t="shared" si="38"/>
        <v>0</v>
      </c>
      <c r="N255" s="335"/>
      <c r="O255" s="143"/>
      <c r="P255" s="397"/>
      <c r="Q255" s="555"/>
      <c r="R255" s="576">
        <f t="shared" si="39"/>
        <v>0</v>
      </c>
      <c r="S255" s="576">
        <f t="shared" si="40"/>
        <v>0</v>
      </c>
      <c r="T255" s="576">
        <f t="shared" si="41"/>
        <v>0</v>
      </c>
      <c r="U255" s="576">
        <f t="shared" si="42"/>
        <v>0</v>
      </c>
      <c r="V255" s="553"/>
      <c r="W255" s="553"/>
      <c r="X255" s="553"/>
      <c r="Y255" s="553"/>
      <c r="Z255" s="397"/>
      <c r="AA255" s="397"/>
      <c r="AB255" s="397"/>
      <c r="AC255" s="397"/>
      <c r="AD255" s="397"/>
      <c r="AE255" s="397"/>
      <c r="AF255" s="397"/>
      <c r="AG255" s="397"/>
      <c r="AH255" s="397"/>
      <c r="AI255" s="397"/>
      <c r="AJ255" s="397"/>
      <c r="AK255" s="397"/>
      <c r="AL255" s="397"/>
      <c r="AM255" s="397"/>
      <c r="AN255" s="397"/>
      <c r="AO255" s="397"/>
      <c r="AP255" s="397"/>
      <c r="AQ255" s="397"/>
      <c r="AR255" s="397"/>
      <c r="AS255" s="397"/>
      <c r="AT255" s="397"/>
      <c r="AU255" s="397"/>
      <c r="AV255" s="397"/>
      <c r="AW255" s="397"/>
      <c r="AX255" s="397"/>
      <c r="AY255" s="397"/>
      <c r="AZ255" s="397"/>
      <c r="BA255" s="553"/>
      <c r="BB255" s="397"/>
      <c r="BC255" s="397"/>
      <c r="BD255" s="397"/>
    </row>
    <row r="256" spans="2:56" x14ac:dyDescent="0.35">
      <c r="B256" s="80"/>
      <c r="C256" s="119"/>
      <c r="D256" s="119"/>
      <c r="E256" s="84"/>
      <c r="F256" s="119"/>
      <c r="G256" s="120"/>
      <c r="H256" s="41"/>
      <c r="I256" s="41"/>
      <c r="J256" s="82"/>
      <c r="K256" s="291">
        <f t="shared" si="37"/>
        <v>0</v>
      </c>
      <c r="L256" s="293">
        <f>IF(I256&lt;INDEX(Lookup!$U$2:$U$10,MATCH($D$46,Lookup!$S$2:$S$10,0)),0,IF(O256="X",0,J256/(DATEDIF(H256,I256,"m")+1)*12))</f>
        <v>0</v>
      </c>
      <c r="M256" s="291">
        <f t="shared" si="38"/>
        <v>0</v>
      </c>
      <c r="N256" s="335"/>
      <c r="O256" s="143"/>
      <c r="P256" s="397"/>
      <c r="Q256" s="555"/>
      <c r="R256" s="576">
        <f t="shared" si="39"/>
        <v>0</v>
      </c>
      <c r="S256" s="576">
        <f t="shared" si="40"/>
        <v>0</v>
      </c>
      <c r="T256" s="576">
        <f t="shared" si="41"/>
        <v>0</v>
      </c>
      <c r="U256" s="576">
        <f t="shared" si="42"/>
        <v>0</v>
      </c>
      <c r="V256" s="553"/>
      <c r="W256" s="553"/>
      <c r="X256" s="553"/>
      <c r="Y256" s="553"/>
      <c r="Z256" s="397"/>
      <c r="AA256" s="397"/>
      <c r="AB256" s="397"/>
      <c r="AC256" s="397"/>
      <c r="AD256" s="397"/>
      <c r="AE256" s="397"/>
      <c r="AF256" s="397"/>
      <c r="AG256" s="397"/>
      <c r="AH256" s="397"/>
      <c r="AI256" s="397"/>
      <c r="AJ256" s="397"/>
      <c r="AK256" s="397"/>
      <c r="AL256" s="397"/>
      <c r="AM256" s="397"/>
      <c r="AN256" s="397"/>
      <c r="AO256" s="397"/>
      <c r="AP256" s="397"/>
      <c r="AQ256" s="397"/>
      <c r="AR256" s="397"/>
      <c r="AS256" s="397"/>
      <c r="AT256" s="397"/>
      <c r="AU256" s="397"/>
      <c r="AV256" s="397"/>
      <c r="AW256" s="397"/>
      <c r="AX256" s="397"/>
      <c r="AY256" s="397"/>
      <c r="AZ256" s="397"/>
      <c r="BA256" s="553"/>
      <c r="BB256" s="397"/>
      <c r="BC256" s="397"/>
      <c r="BD256" s="397"/>
    </row>
    <row r="257" spans="2:56" x14ac:dyDescent="0.35">
      <c r="B257" s="80"/>
      <c r="C257" s="119"/>
      <c r="D257" s="119"/>
      <c r="E257" s="84"/>
      <c r="F257" s="119"/>
      <c r="G257" s="120"/>
      <c r="H257" s="41"/>
      <c r="I257" s="41"/>
      <c r="J257" s="82"/>
      <c r="K257" s="291">
        <f t="shared" si="37"/>
        <v>0</v>
      </c>
      <c r="L257" s="293">
        <f>IF(I257&lt;INDEX(Lookup!$U$2:$U$10,MATCH($D$46,Lookup!$S$2:$S$10,0)),0,IF(O257="X",0,J257/(DATEDIF(H257,I257,"m")+1)*12))</f>
        <v>0</v>
      </c>
      <c r="M257" s="291">
        <f t="shared" si="38"/>
        <v>0</v>
      </c>
      <c r="N257" s="335"/>
      <c r="O257" s="143"/>
      <c r="P257" s="397"/>
      <c r="Q257" s="555"/>
      <c r="R257" s="576">
        <f t="shared" si="39"/>
        <v>0</v>
      </c>
      <c r="S257" s="576">
        <f t="shared" si="40"/>
        <v>0</v>
      </c>
      <c r="T257" s="576">
        <f t="shared" si="41"/>
        <v>0</v>
      </c>
      <c r="U257" s="576">
        <f t="shared" si="42"/>
        <v>0</v>
      </c>
      <c r="V257" s="553"/>
      <c r="W257" s="553"/>
      <c r="X257" s="553"/>
      <c r="Y257" s="553"/>
      <c r="Z257" s="397"/>
      <c r="AA257" s="397"/>
      <c r="AB257" s="397"/>
      <c r="AC257" s="397"/>
      <c r="AD257" s="397"/>
      <c r="AE257" s="397"/>
      <c r="AF257" s="397"/>
      <c r="AG257" s="397"/>
      <c r="AH257" s="397"/>
      <c r="AI257" s="397"/>
      <c r="AJ257" s="397"/>
      <c r="AK257" s="397"/>
      <c r="AL257" s="397"/>
      <c r="AM257" s="397"/>
      <c r="AN257" s="397"/>
      <c r="AO257" s="397"/>
      <c r="AP257" s="397"/>
      <c r="AQ257" s="397"/>
      <c r="AR257" s="397"/>
      <c r="AS257" s="397"/>
      <c r="AT257" s="397"/>
      <c r="AU257" s="397"/>
      <c r="AV257" s="397"/>
      <c r="AW257" s="397"/>
      <c r="AX257" s="397"/>
      <c r="AY257" s="397"/>
      <c r="AZ257" s="397"/>
      <c r="BA257" s="553"/>
      <c r="BB257" s="397"/>
      <c r="BC257" s="397"/>
      <c r="BD257" s="397"/>
    </row>
    <row r="258" spans="2:56" x14ac:dyDescent="0.35">
      <c r="B258" s="80"/>
      <c r="C258" s="119"/>
      <c r="D258" s="119"/>
      <c r="E258" s="84"/>
      <c r="F258" s="119"/>
      <c r="G258" s="120"/>
      <c r="H258" s="41"/>
      <c r="I258" s="41"/>
      <c r="J258" s="82"/>
      <c r="K258" s="291">
        <f t="shared" si="37"/>
        <v>0</v>
      </c>
      <c r="L258" s="293">
        <f>IF(I258&lt;INDEX(Lookup!$U$2:$U$10,MATCH($D$46,Lookup!$S$2:$S$10,0)),0,IF(O258="X",0,J258/(DATEDIF(H258,I258,"m")+1)*12))</f>
        <v>0</v>
      </c>
      <c r="M258" s="291">
        <f t="shared" si="38"/>
        <v>0</v>
      </c>
      <c r="N258" s="335"/>
      <c r="O258" s="143"/>
      <c r="P258" s="397"/>
      <c r="Q258" s="555"/>
      <c r="R258" s="576">
        <f t="shared" si="39"/>
        <v>0</v>
      </c>
      <c r="S258" s="576">
        <f t="shared" si="40"/>
        <v>0</v>
      </c>
      <c r="T258" s="576">
        <f t="shared" si="41"/>
        <v>0</v>
      </c>
      <c r="U258" s="576">
        <f t="shared" si="42"/>
        <v>0</v>
      </c>
      <c r="V258" s="553"/>
      <c r="W258" s="553"/>
      <c r="X258" s="553"/>
      <c r="Y258" s="553"/>
      <c r="Z258" s="397"/>
      <c r="AA258" s="397"/>
      <c r="AB258" s="397"/>
      <c r="AC258" s="397"/>
      <c r="AD258" s="397"/>
      <c r="AE258" s="397"/>
      <c r="AF258" s="397"/>
      <c r="AG258" s="397"/>
      <c r="AH258" s="397"/>
      <c r="AI258" s="397"/>
      <c r="AJ258" s="397"/>
      <c r="AK258" s="397"/>
      <c r="AL258" s="397"/>
      <c r="AM258" s="397"/>
      <c r="AN258" s="397"/>
      <c r="AO258" s="397"/>
      <c r="AP258" s="397"/>
      <c r="AQ258" s="397"/>
      <c r="AR258" s="397"/>
      <c r="AS258" s="397"/>
      <c r="AT258" s="397"/>
      <c r="AU258" s="397"/>
      <c r="AV258" s="397"/>
      <c r="AW258" s="397"/>
      <c r="AX258" s="397"/>
      <c r="AY258" s="397"/>
      <c r="AZ258" s="397"/>
      <c r="BA258" s="553"/>
      <c r="BB258" s="397"/>
      <c r="BC258" s="397"/>
      <c r="BD258" s="397"/>
    </row>
    <row r="259" spans="2:56" x14ac:dyDescent="0.35">
      <c r="B259" s="80"/>
      <c r="C259" s="119"/>
      <c r="D259" s="119"/>
      <c r="E259" s="84"/>
      <c r="F259" s="119"/>
      <c r="G259" s="120"/>
      <c r="H259" s="41"/>
      <c r="I259" s="41"/>
      <c r="J259" s="82"/>
      <c r="K259" s="291">
        <f t="shared" si="37"/>
        <v>0</v>
      </c>
      <c r="L259" s="293">
        <f>IF(I259&lt;INDEX(Lookup!$U$2:$U$10,MATCH($D$46,Lookup!$S$2:$S$10,0)),0,IF(O259="X",0,J259/(DATEDIF(H259,I259,"m")+1)*12))</f>
        <v>0</v>
      </c>
      <c r="M259" s="291">
        <f t="shared" si="38"/>
        <v>0</v>
      </c>
      <c r="N259" s="335"/>
      <c r="O259" s="143"/>
      <c r="P259" s="397"/>
      <c r="Q259" s="555"/>
      <c r="R259" s="576">
        <f t="shared" si="39"/>
        <v>0</v>
      </c>
      <c r="S259" s="576">
        <f t="shared" si="40"/>
        <v>0</v>
      </c>
      <c r="T259" s="576">
        <f t="shared" si="41"/>
        <v>0</v>
      </c>
      <c r="U259" s="576">
        <f t="shared" si="42"/>
        <v>0</v>
      </c>
      <c r="V259" s="553"/>
      <c r="W259" s="553"/>
      <c r="X259" s="553"/>
      <c r="Y259" s="553"/>
      <c r="Z259" s="397"/>
      <c r="AA259" s="397"/>
      <c r="AB259" s="397"/>
      <c r="AC259" s="397"/>
      <c r="AD259" s="397"/>
      <c r="AE259" s="397"/>
      <c r="AF259" s="397"/>
      <c r="AG259" s="397"/>
      <c r="AH259" s="397"/>
      <c r="AI259" s="397"/>
      <c r="AJ259" s="397"/>
      <c r="AK259" s="397"/>
      <c r="AL259" s="397"/>
      <c r="AM259" s="397"/>
      <c r="AN259" s="397"/>
      <c r="AO259" s="397"/>
      <c r="AP259" s="397"/>
      <c r="AQ259" s="397"/>
      <c r="AR259" s="397"/>
      <c r="AS259" s="397"/>
      <c r="AT259" s="397"/>
      <c r="AU259" s="397"/>
      <c r="AV259" s="397"/>
      <c r="AW259" s="397"/>
      <c r="AX259" s="397"/>
      <c r="AY259" s="397"/>
      <c r="AZ259" s="397"/>
      <c r="BA259" s="553"/>
      <c r="BB259" s="397"/>
      <c r="BC259" s="397"/>
      <c r="BD259" s="397"/>
    </row>
    <row r="260" spans="2:56" x14ac:dyDescent="0.35">
      <c r="B260" s="80"/>
      <c r="C260" s="119"/>
      <c r="D260" s="119"/>
      <c r="E260" s="84"/>
      <c r="F260" s="119"/>
      <c r="G260" s="120"/>
      <c r="H260" s="41"/>
      <c r="I260" s="41"/>
      <c r="J260" s="82"/>
      <c r="K260" s="291">
        <f t="shared" si="37"/>
        <v>0</v>
      </c>
      <c r="L260" s="293">
        <f>IF(I260&lt;INDEX(Lookup!$U$2:$U$10,MATCH($D$46,Lookup!$S$2:$S$10,0)),0,IF(O260="X",0,J260/(DATEDIF(H260,I260,"m")+1)*12))</f>
        <v>0</v>
      </c>
      <c r="M260" s="291">
        <f t="shared" si="38"/>
        <v>0</v>
      </c>
      <c r="N260" s="335"/>
      <c r="O260" s="143"/>
      <c r="P260" s="397"/>
      <c r="Q260" s="555"/>
      <c r="R260" s="576">
        <f t="shared" si="39"/>
        <v>0</v>
      </c>
      <c r="S260" s="576">
        <f t="shared" si="40"/>
        <v>0</v>
      </c>
      <c r="T260" s="576">
        <f t="shared" si="41"/>
        <v>0</v>
      </c>
      <c r="U260" s="576">
        <f t="shared" si="42"/>
        <v>0</v>
      </c>
      <c r="V260" s="553"/>
      <c r="W260" s="553"/>
      <c r="X260" s="553"/>
      <c r="Y260" s="553"/>
      <c r="Z260" s="397"/>
      <c r="AA260" s="397"/>
      <c r="AB260" s="397"/>
      <c r="AC260" s="397"/>
      <c r="AD260" s="397"/>
      <c r="AE260" s="397"/>
      <c r="AF260" s="397"/>
      <c r="AG260" s="397"/>
      <c r="AH260" s="397"/>
      <c r="AI260" s="397"/>
      <c r="AJ260" s="397"/>
      <c r="AK260" s="397"/>
      <c r="AL260" s="397"/>
      <c r="AM260" s="397"/>
      <c r="AN260" s="397"/>
      <c r="AO260" s="397"/>
      <c r="AP260" s="397"/>
      <c r="AQ260" s="397"/>
      <c r="AR260" s="397"/>
      <c r="AS260" s="397"/>
      <c r="AT260" s="397"/>
      <c r="AU260" s="397"/>
      <c r="AV260" s="397"/>
      <c r="AW260" s="397"/>
      <c r="AX260" s="397"/>
      <c r="AY260" s="397"/>
      <c r="AZ260" s="397"/>
      <c r="BA260" s="553"/>
      <c r="BB260" s="397"/>
      <c r="BC260" s="397"/>
      <c r="BD260" s="397"/>
    </row>
    <row r="261" spans="2:56" x14ac:dyDescent="0.35">
      <c r="B261" s="80"/>
      <c r="C261" s="119"/>
      <c r="D261" s="119"/>
      <c r="E261" s="84"/>
      <c r="F261" s="119"/>
      <c r="G261" s="120"/>
      <c r="H261" s="41"/>
      <c r="I261" s="41"/>
      <c r="J261" s="82"/>
      <c r="K261" s="291">
        <f t="shared" si="37"/>
        <v>0</v>
      </c>
      <c r="L261" s="293">
        <f>IF(I261&lt;INDEX(Lookup!$U$2:$U$10,MATCH($D$46,Lookup!$S$2:$S$10,0)),0,IF(O261="X",0,J261/(DATEDIF(H261,I261,"m")+1)*12))</f>
        <v>0</v>
      </c>
      <c r="M261" s="291">
        <f t="shared" si="38"/>
        <v>0</v>
      </c>
      <c r="N261" s="335"/>
      <c r="O261" s="143"/>
      <c r="P261" s="397"/>
      <c r="Q261" s="555"/>
      <c r="R261" s="576">
        <f t="shared" si="39"/>
        <v>0</v>
      </c>
      <c r="S261" s="576">
        <f t="shared" si="40"/>
        <v>0</v>
      </c>
      <c r="T261" s="576">
        <f t="shared" si="41"/>
        <v>0</v>
      </c>
      <c r="U261" s="576">
        <f t="shared" si="42"/>
        <v>0</v>
      </c>
      <c r="V261" s="553"/>
      <c r="W261" s="553"/>
      <c r="X261" s="553"/>
      <c r="Y261" s="553"/>
      <c r="Z261" s="397"/>
      <c r="AA261" s="397"/>
      <c r="AB261" s="397"/>
      <c r="AC261" s="397"/>
      <c r="AD261" s="397"/>
      <c r="AE261" s="397"/>
      <c r="AF261" s="397"/>
      <c r="AG261" s="397"/>
      <c r="AH261" s="397"/>
      <c r="AI261" s="397"/>
      <c r="AJ261" s="397"/>
      <c r="AK261" s="397"/>
      <c r="AL261" s="397"/>
      <c r="AM261" s="397"/>
      <c r="AN261" s="397"/>
      <c r="AO261" s="397"/>
      <c r="AP261" s="397"/>
      <c r="AQ261" s="397"/>
      <c r="AR261" s="397"/>
      <c r="AS261" s="397"/>
      <c r="AT261" s="397"/>
      <c r="AU261" s="397"/>
      <c r="AV261" s="397"/>
      <c r="AW261" s="397"/>
      <c r="AX261" s="397"/>
      <c r="AY261" s="397"/>
      <c r="AZ261" s="397"/>
      <c r="BA261" s="553"/>
      <c r="BB261" s="397"/>
      <c r="BC261" s="397"/>
      <c r="BD261" s="397"/>
    </row>
    <row r="262" spans="2:56" x14ac:dyDescent="0.35">
      <c r="B262" s="80"/>
      <c r="C262" s="119"/>
      <c r="D262" s="119"/>
      <c r="E262" s="84"/>
      <c r="F262" s="119"/>
      <c r="G262" s="120"/>
      <c r="H262" s="41"/>
      <c r="I262" s="41"/>
      <c r="J262" s="82"/>
      <c r="K262" s="291">
        <f t="shared" si="37"/>
        <v>0</v>
      </c>
      <c r="L262" s="293">
        <f>IF(I262&lt;INDEX(Lookup!$U$2:$U$10,MATCH($D$46,Lookup!$S$2:$S$10,0)),0,IF(O262="X",0,J262/(DATEDIF(H262,I262,"m")+1)*12))</f>
        <v>0</v>
      </c>
      <c r="M262" s="291">
        <f t="shared" si="38"/>
        <v>0</v>
      </c>
      <c r="N262" s="335"/>
      <c r="O262" s="143"/>
      <c r="P262" s="397"/>
      <c r="Q262" s="555"/>
      <c r="R262" s="576">
        <f t="shared" si="39"/>
        <v>0</v>
      </c>
      <c r="S262" s="576">
        <f t="shared" si="40"/>
        <v>0</v>
      </c>
      <c r="T262" s="576">
        <f t="shared" si="41"/>
        <v>0</v>
      </c>
      <c r="U262" s="576">
        <f t="shared" si="42"/>
        <v>0</v>
      </c>
      <c r="V262" s="553"/>
      <c r="W262" s="553"/>
      <c r="X262" s="553"/>
      <c r="Y262" s="553"/>
      <c r="Z262" s="397"/>
      <c r="AA262" s="397"/>
      <c r="AB262" s="397"/>
      <c r="AC262" s="397"/>
      <c r="AD262" s="397"/>
      <c r="AE262" s="397"/>
      <c r="AF262" s="397"/>
      <c r="AG262" s="397"/>
      <c r="AH262" s="397"/>
      <c r="AI262" s="397"/>
      <c r="AJ262" s="397"/>
      <c r="AK262" s="397"/>
      <c r="AL262" s="397"/>
      <c r="AM262" s="397"/>
      <c r="AN262" s="397"/>
      <c r="AO262" s="397"/>
      <c r="AP262" s="397"/>
      <c r="AQ262" s="397"/>
      <c r="AR262" s="397"/>
      <c r="AS262" s="397"/>
      <c r="AT262" s="397"/>
      <c r="AU262" s="397"/>
      <c r="AV262" s="397"/>
      <c r="AW262" s="397"/>
      <c r="AX262" s="397"/>
      <c r="AY262" s="397"/>
      <c r="AZ262" s="397"/>
      <c r="BA262" s="553"/>
      <c r="BB262" s="397"/>
      <c r="BC262" s="397"/>
      <c r="BD262" s="397"/>
    </row>
    <row r="263" spans="2:56" x14ac:dyDescent="0.35">
      <c r="B263" s="80"/>
      <c r="C263" s="119"/>
      <c r="D263" s="119"/>
      <c r="E263" s="84"/>
      <c r="F263" s="119"/>
      <c r="G263" s="120"/>
      <c r="H263" s="41"/>
      <c r="I263" s="41"/>
      <c r="J263" s="82"/>
      <c r="K263" s="291">
        <f t="shared" si="37"/>
        <v>0</v>
      </c>
      <c r="L263" s="293">
        <f>IF(I263&lt;INDEX(Lookup!$U$2:$U$10,MATCH($D$46,Lookup!$S$2:$S$10,0)),0,IF(O263="X",0,J263/(DATEDIF(H263,I263,"m")+1)*12))</f>
        <v>0</v>
      </c>
      <c r="M263" s="291">
        <f t="shared" si="38"/>
        <v>0</v>
      </c>
      <c r="N263" s="335"/>
      <c r="O263" s="143"/>
      <c r="P263" s="397"/>
      <c r="Q263" s="555"/>
      <c r="R263" s="576">
        <f t="shared" si="39"/>
        <v>0</v>
      </c>
      <c r="S263" s="576">
        <f t="shared" si="40"/>
        <v>0</v>
      </c>
      <c r="T263" s="576">
        <f t="shared" si="41"/>
        <v>0</v>
      </c>
      <c r="U263" s="576">
        <f t="shared" si="42"/>
        <v>0</v>
      </c>
      <c r="V263" s="553"/>
      <c r="W263" s="553"/>
      <c r="X263" s="553"/>
      <c r="Y263" s="553"/>
      <c r="Z263" s="397"/>
      <c r="AA263" s="397"/>
      <c r="AB263" s="397"/>
      <c r="AC263" s="397"/>
      <c r="AD263" s="397"/>
      <c r="AE263" s="397"/>
      <c r="AF263" s="397"/>
      <c r="AG263" s="397"/>
      <c r="AH263" s="397"/>
      <c r="AI263" s="397"/>
      <c r="AJ263" s="397"/>
      <c r="AK263" s="397"/>
      <c r="AL263" s="397"/>
      <c r="AM263" s="397"/>
      <c r="AN263" s="397"/>
      <c r="AO263" s="397"/>
      <c r="AP263" s="397"/>
      <c r="AQ263" s="397"/>
      <c r="AR263" s="397"/>
      <c r="AS263" s="397"/>
      <c r="AT263" s="397"/>
      <c r="AU263" s="397"/>
      <c r="AV263" s="397"/>
      <c r="AW263" s="397"/>
      <c r="AX263" s="397"/>
      <c r="AY263" s="397"/>
      <c r="AZ263" s="397"/>
      <c r="BA263" s="553"/>
      <c r="BB263" s="397"/>
      <c r="BC263" s="397"/>
      <c r="BD263" s="397"/>
    </row>
    <row r="264" spans="2:56" x14ac:dyDescent="0.35">
      <c r="B264" s="80"/>
      <c r="C264" s="119"/>
      <c r="D264" s="119"/>
      <c r="E264" s="84"/>
      <c r="F264" s="119"/>
      <c r="G264" s="120"/>
      <c r="H264" s="41"/>
      <c r="I264" s="41"/>
      <c r="J264" s="82"/>
      <c r="K264" s="291">
        <f t="shared" si="37"/>
        <v>0</v>
      </c>
      <c r="L264" s="293">
        <f>IF(I264&lt;INDEX(Lookup!$U$2:$U$10,MATCH($D$46,Lookup!$S$2:$S$10,0)),0,IF(O264="X",0,J264/(DATEDIF(H264,I264,"m")+1)*12))</f>
        <v>0</v>
      </c>
      <c r="M264" s="291">
        <f t="shared" si="38"/>
        <v>0</v>
      </c>
      <c r="N264" s="335"/>
      <c r="O264" s="143"/>
      <c r="P264" s="397"/>
      <c r="Q264" s="555"/>
      <c r="R264" s="576">
        <f t="shared" si="39"/>
        <v>0</v>
      </c>
      <c r="S264" s="576">
        <f t="shared" si="40"/>
        <v>0</v>
      </c>
      <c r="T264" s="576">
        <f t="shared" si="41"/>
        <v>0</v>
      </c>
      <c r="U264" s="576">
        <f t="shared" si="42"/>
        <v>0</v>
      </c>
      <c r="V264" s="553"/>
      <c r="W264" s="553"/>
      <c r="X264" s="553"/>
      <c r="Y264" s="553"/>
      <c r="Z264" s="397"/>
      <c r="AA264" s="397"/>
      <c r="AB264" s="397"/>
      <c r="AC264" s="397"/>
      <c r="AD264" s="397"/>
      <c r="AE264" s="397"/>
      <c r="AF264" s="397"/>
      <c r="AG264" s="397"/>
      <c r="AH264" s="397"/>
      <c r="AI264" s="397"/>
      <c r="AJ264" s="397"/>
      <c r="AK264" s="397"/>
      <c r="AL264" s="397"/>
      <c r="AM264" s="397"/>
      <c r="AN264" s="397"/>
      <c r="AO264" s="397"/>
      <c r="AP264" s="397"/>
      <c r="AQ264" s="397"/>
      <c r="AR264" s="397"/>
      <c r="AS264" s="397"/>
      <c r="AT264" s="397"/>
      <c r="AU264" s="397"/>
      <c r="AV264" s="397"/>
      <c r="AW264" s="397"/>
      <c r="AX264" s="397"/>
      <c r="AY264" s="397"/>
      <c r="AZ264" s="397"/>
      <c r="BA264" s="553"/>
      <c r="BB264" s="397"/>
      <c r="BC264" s="397"/>
      <c r="BD264" s="397"/>
    </row>
    <row r="265" spans="2:56" x14ac:dyDescent="0.35">
      <c r="B265" s="80"/>
      <c r="C265" s="119"/>
      <c r="D265" s="119"/>
      <c r="E265" s="84"/>
      <c r="F265" s="119"/>
      <c r="G265" s="120"/>
      <c r="H265" s="41"/>
      <c r="I265" s="41"/>
      <c r="J265" s="82"/>
      <c r="K265" s="291">
        <f t="shared" si="37"/>
        <v>0</v>
      </c>
      <c r="L265" s="293">
        <f>IF(I265&lt;INDEX(Lookup!$U$2:$U$10,MATCH($D$46,Lookup!$S$2:$S$10,0)),0,IF(O265="X",0,J265/(DATEDIF(H265,I265,"m")+1)*12))</f>
        <v>0</v>
      </c>
      <c r="M265" s="291">
        <f t="shared" si="38"/>
        <v>0</v>
      </c>
      <c r="N265" s="335"/>
      <c r="O265" s="143"/>
      <c r="P265" s="397"/>
      <c r="Q265" s="555"/>
      <c r="R265" s="576">
        <f t="shared" si="39"/>
        <v>0</v>
      </c>
      <c r="S265" s="576">
        <f t="shared" si="40"/>
        <v>0</v>
      </c>
      <c r="T265" s="576">
        <f t="shared" si="41"/>
        <v>0</v>
      </c>
      <c r="U265" s="576">
        <f t="shared" si="42"/>
        <v>0</v>
      </c>
      <c r="V265" s="553"/>
      <c r="W265" s="553"/>
      <c r="X265" s="553"/>
      <c r="Y265" s="553"/>
      <c r="Z265" s="397"/>
      <c r="AA265" s="397"/>
      <c r="AB265" s="397"/>
      <c r="AC265" s="397"/>
      <c r="AD265" s="397"/>
      <c r="AE265" s="397"/>
      <c r="AF265" s="397"/>
      <c r="AG265" s="397"/>
      <c r="AH265" s="397"/>
      <c r="AI265" s="397"/>
      <c r="AJ265" s="397"/>
      <c r="AK265" s="397"/>
      <c r="AL265" s="397"/>
      <c r="AM265" s="397"/>
      <c r="AN265" s="397"/>
      <c r="AO265" s="397"/>
      <c r="AP265" s="397"/>
      <c r="AQ265" s="397"/>
      <c r="AR265" s="397"/>
      <c r="AS265" s="397"/>
      <c r="AT265" s="397"/>
      <c r="AU265" s="397"/>
      <c r="AV265" s="397"/>
      <c r="AW265" s="397"/>
      <c r="AX265" s="397"/>
      <c r="AY265" s="397"/>
      <c r="AZ265" s="397"/>
      <c r="BA265" s="553"/>
      <c r="BB265" s="397"/>
      <c r="BC265" s="397"/>
      <c r="BD265" s="397"/>
    </row>
    <row r="266" spans="2:56" x14ac:dyDescent="0.35">
      <c r="B266" s="80"/>
      <c r="C266" s="119"/>
      <c r="D266" s="119"/>
      <c r="E266" s="84"/>
      <c r="F266" s="119"/>
      <c r="G266" s="120"/>
      <c r="H266" s="41"/>
      <c r="I266" s="41"/>
      <c r="J266" s="82"/>
      <c r="K266" s="291">
        <f t="shared" si="37"/>
        <v>0</v>
      </c>
      <c r="L266" s="293">
        <f>IF(I266&lt;INDEX(Lookup!$U$2:$U$10,MATCH($D$46,Lookup!$S$2:$S$10,0)),0,IF(O266="X",0,J266/(DATEDIF(H266,I266,"m")+1)*12))</f>
        <v>0</v>
      </c>
      <c r="M266" s="291">
        <f t="shared" si="38"/>
        <v>0</v>
      </c>
      <c r="N266" s="335"/>
      <c r="O266" s="143"/>
      <c r="P266" s="397"/>
      <c r="Q266" s="555"/>
      <c r="R266" s="576">
        <f t="shared" si="39"/>
        <v>0</v>
      </c>
      <c r="S266" s="576">
        <f t="shared" si="40"/>
        <v>0</v>
      </c>
      <c r="T266" s="576">
        <f t="shared" si="41"/>
        <v>0</v>
      </c>
      <c r="U266" s="576">
        <f t="shared" si="42"/>
        <v>0</v>
      </c>
      <c r="V266" s="553"/>
      <c r="W266" s="553"/>
      <c r="X266" s="553"/>
      <c r="Y266" s="553"/>
      <c r="Z266" s="397"/>
      <c r="AA266" s="397"/>
      <c r="AB266" s="397"/>
      <c r="AC266" s="397"/>
      <c r="AD266" s="397"/>
      <c r="AE266" s="397"/>
      <c r="AF266" s="397"/>
      <c r="AG266" s="397"/>
      <c r="AH266" s="397"/>
      <c r="AI266" s="397"/>
      <c r="AJ266" s="397"/>
      <c r="AK266" s="397"/>
      <c r="AL266" s="397"/>
      <c r="AM266" s="397"/>
      <c r="AN266" s="397"/>
      <c r="AO266" s="397"/>
      <c r="AP266" s="397"/>
      <c r="AQ266" s="397"/>
      <c r="AR266" s="397"/>
      <c r="AS266" s="397"/>
      <c r="AT266" s="397"/>
      <c r="AU266" s="397"/>
      <c r="AV266" s="397"/>
      <c r="AW266" s="397"/>
      <c r="AX266" s="397"/>
      <c r="AY266" s="397"/>
      <c r="AZ266" s="397"/>
      <c r="BA266" s="553"/>
      <c r="BB266" s="397"/>
      <c r="BC266" s="397"/>
      <c r="BD266" s="397"/>
    </row>
    <row r="267" spans="2:56" x14ac:dyDescent="0.35">
      <c r="B267" s="80"/>
      <c r="C267" s="119"/>
      <c r="D267" s="119"/>
      <c r="E267" s="84"/>
      <c r="F267" s="119"/>
      <c r="G267" s="120"/>
      <c r="H267" s="41"/>
      <c r="I267" s="41"/>
      <c r="J267" s="82"/>
      <c r="K267" s="291">
        <f t="shared" si="37"/>
        <v>0</v>
      </c>
      <c r="L267" s="293">
        <f>IF(I267&lt;INDEX(Lookup!$U$2:$U$10,MATCH($D$46,Lookup!$S$2:$S$10,0)),0,IF(O267="X",0,J267/(DATEDIF(H267,I267,"m")+1)*12))</f>
        <v>0</v>
      </c>
      <c r="M267" s="291">
        <f t="shared" si="38"/>
        <v>0</v>
      </c>
      <c r="N267" s="335"/>
      <c r="O267" s="143"/>
      <c r="P267" s="397"/>
      <c r="Q267" s="555"/>
      <c r="R267" s="576">
        <f t="shared" si="39"/>
        <v>0</v>
      </c>
      <c r="S267" s="576">
        <f t="shared" si="40"/>
        <v>0</v>
      </c>
      <c r="T267" s="576">
        <f t="shared" si="41"/>
        <v>0</v>
      </c>
      <c r="U267" s="576">
        <f t="shared" si="42"/>
        <v>0</v>
      </c>
      <c r="V267" s="553"/>
      <c r="W267" s="553"/>
      <c r="X267" s="553"/>
      <c r="Y267" s="553"/>
      <c r="Z267" s="397"/>
      <c r="AA267" s="397"/>
      <c r="AB267" s="397"/>
      <c r="AC267" s="397"/>
      <c r="AD267" s="397"/>
      <c r="AE267" s="397"/>
      <c r="AF267" s="397"/>
      <c r="AG267" s="397"/>
      <c r="AH267" s="397"/>
      <c r="AI267" s="397"/>
      <c r="AJ267" s="397"/>
      <c r="AK267" s="397"/>
      <c r="AL267" s="397"/>
      <c r="AM267" s="397"/>
      <c r="AN267" s="397"/>
      <c r="AO267" s="397"/>
      <c r="AP267" s="397"/>
      <c r="AQ267" s="397"/>
      <c r="AR267" s="397"/>
      <c r="AS267" s="397"/>
      <c r="AT267" s="397"/>
      <c r="AU267" s="397"/>
      <c r="AV267" s="397"/>
      <c r="AW267" s="397"/>
      <c r="AX267" s="397"/>
      <c r="AY267" s="397"/>
      <c r="AZ267" s="397"/>
      <c r="BA267" s="553"/>
      <c r="BB267" s="397"/>
      <c r="BC267" s="397"/>
      <c r="BD267" s="397"/>
    </row>
    <row r="268" spans="2:56" x14ac:dyDescent="0.35">
      <c r="B268" s="80"/>
      <c r="C268" s="119"/>
      <c r="D268" s="119"/>
      <c r="E268" s="84"/>
      <c r="F268" s="119"/>
      <c r="G268" s="120"/>
      <c r="H268" s="41"/>
      <c r="I268" s="41"/>
      <c r="J268" s="82"/>
      <c r="K268" s="291">
        <f t="shared" si="37"/>
        <v>0</v>
      </c>
      <c r="L268" s="293">
        <f>IF(I268&lt;INDEX(Lookup!$U$2:$U$10,MATCH($D$46,Lookup!$S$2:$S$10,0)),0,IF(O268="X",0,J268/(DATEDIF(H268,I268,"m")+1)*12))</f>
        <v>0</v>
      </c>
      <c r="M268" s="291">
        <f t="shared" si="38"/>
        <v>0</v>
      </c>
      <c r="N268" s="335"/>
      <c r="O268" s="143"/>
      <c r="P268" s="397"/>
      <c r="Q268" s="555"/>
      <c r="R268" s="576">
        <f t="shared" si="39"/>
        <v>0</v>
      </c>
      <c r="S268" s="576">
        <f t="shared" si="40"/>
        <v>0</v>
      </c>
      <c r="T268" s="576">
        <f t="shared" si="41"/>
        <v>0</v>
      </c>
      <c r="U268" s="576">
        <f t="shared" si="42"/>
        <v>0</v>
      </c>
      <c r="V268" s="553"/>
      <c r="W268" s="553"/>
      <c r="X268" s="553"/>
      <c r="Y268" s="553"/>
      <c r="Z268" s="397"/>
      <c r="AA268" s="397"/>
      <c r="AB268" s="397"/>
      <c r="AC268" s="397"/>
      <c r="AD268" s="397"/>
      <c r="AE268" s="397"/>
      <c r="AF268" s="397"/>
      <c r="AG268" s="397"/>
      <c r="AH268" s="397"/>
      <c r="AI268" s="397"/>
      <c r="AJ268" s="397"/>
      <c r="AK268" s="397"/>
      <c r="AL268" s="397"/>
      <c r="AM268" s="397"/>
      <c r="AN268" s="397"/>
      <c r="AO268" s="397"/>
      <c r="AP268" s="397"/>
      <c r="AQ268" s="397"/>
      <c r="AR268" s="397"/>
      <c r="AS268" s="397"/>
      <c r="AT268" s="397"/>
      <c r="AU268" s="397"/>
      <c r="AV268" s="397"/>
      <c r="AW268" s="397"/>
      <c r="AX268" s="397"/>
      <c r="AY268" s="397"/>
      <c r="AZ268" s="397"/>
      <c r="BA268" s="553"/>
      <c r="BB268" s="397"/>
      <c r="BC268" s="397"/>
      <c r="BD268" s="397"/>
    </row>
    <row r="269" spans="2:56" x14ac:dyDescent="0.35">
      <c r="B269" s="80"/>
      <c r="C269" s="119"/>
      <c r="D269" s="119"/>
      <c r="E269" s="84"/>
      <c r="F269" s="119"/>
      <c r="G269" s="120"/>
      <c r="H269" s="41"/>
      <c r="I269" s="41"/>
      <c r="J269" s="82"/>
      <c r="K269" s="291">
        <f t="shared" si="37"/>
        <v>0</v>
      </c>
      <c r="L269" s="293">
        <f>IF(I269&lt;INDEX(Lookup!$U$2:$U$10,MATCH($D$46,Lookup!$S$2:$S$10,0)),0,IF(O269="X",0,J269/(DATEDIF(H269,I269,"m")+1)*12))</f>
        <v>0</v>
      </c>
      <c r="M269" s="291">
        <f t="shared" si="38"/>
        <v>0</v>
      </c>
      <c r="N269" s="335"/>
      <c r="O269" s="143"/>
      <c r="P269" s="397"/>
      <c r="Q269" s="555"/>
      <c r="R269" s="576">
        <f t="shared" si="39"/>
        <v>0</v>
      </c>
      <c r="S269" s="576">
        <f t="shared" si="40"/>
        <v>0</v>
      </c>
      <c r="T269" s="576">
        <f t="shared" si="41"/>
        <v>0</v>
      </c>
      <c r="U269" s="576">
        <f t="shared" si="42"/>
        <v>0</v>
      </c>
      <c r="V269" s="553"/>
      <c r="W269" s="553"/>
      <c r="X269" s="553"/>
      <c r="Y269" s="553"/>
      <c r="Z269" s="397"/>
      <c r="AA269" s="397"/>
      <c r="AB269" s="397"/>
      <c r="AC269" s="397"/>
      <c r="AD269" s="397"/>
      <c r="AE269" s="397"/>
      <c r="AF269" s="397"/>
      <c r="AG269" s="397"/>
      <c r="AH269" s="397"/>
      <c r="AI269" s="397"/>
      <c r="AJ269" s="397"/>
      <c r="AK269" s="397"/>
      <c r="AL269" s="397"/>
      <c r="AM269" s="397"/>
      <c r="AN269" s="397"/>
      <c r="AO269" s="397"/>
      <c r="AP269" s="397"/>
      <c r="AQ269" s="397"/>
      <c r="AR269" s="397"/>
      <c r="AS269" s="397"/>
      <c r="AT269" s="397"/>
      <c r="AU269" s="397"/>
      <c r="AV269" s="397"/>
      <c r="AW269" s="397"/>
      <c r="AX269" s="397"/>
      <c r="AY269" s="397"/>
      <c r="AZ269" s="397"/>
      <c r="BA269" s="553"/>
      <c r="BB269" s="397"/>
      <c r="BC269" s="397"/>
      <c r="BD269" s="397"/>
    </row>
    <row r="270" spans="2:56" x14ac:dyDescent="0.35">
      <c r="B270" s="80"/>
      <c r="C270" s="119"/>
      <c r="D270" s="119"/>
      <c r="E270" s="84"/>
      <c r="F270" s="119"/>
      <c r="G270" s="120"/>
      <c r="H270" s="41"/>
      <c r="I270" s="41"/>
      <c r="J270" s="82"/>
      <c r="K270" s="291">
        <f t="shared" si="37"/>
        <v>0</v>
      </c>
      <c r="L270" s="293">
        <f>IF(I270&lt;INDEX(Lookup!$U$2:$U$10,MATCH($D$46,Lookup!$S$2:$S$10,0)),0,IF(O270="X",0,J270/(DATEDIF(H270,I270,"m")+1)*12))</f>
        <v>0</v>
      </c>
      <c r="M270" s="291">
        <f t="shared" si="38"/>
        <v>0</v>
      </c>
      <c r="N270" s="335"/>
      <c r="O270" s="143"/>
      <c r="P270" s="397"/>
      <c r="Q270" s="555"/>
      <c r="R270" s="576">
        <f t="shared" si="39"/>
        <v>0</v>
      </c>
      <c r="S270" s="576">
        <f t="shared" si="40"/>
        <v>0</v>
      </c>
      <c r="T270" s="576">
        <f t="shared" si="41"/>
        <v>0</v>
      </c>
      <c r="U270" s="576">
        <f t="shared" si="42"/>
        <v>0</v>
      </c>
      <c r="V270" s="553"/>
      <c r="W270" s="553"/>
      <c r="X270" s="553"/>
      <c r="Y270" s="553"/>
      <c r="Z270" s="397"/>
      <c r="AA270" s="397"/>
      <c r="AB270" s="397"/>
      <c r="AC270" s="397"/>
      <c r="AD270" s="397"/>
      <c r="AE270" s="397"/>
      <c r="AF270" s="397"/>
      <c r="AG270" s="397"/>
      <c r="AH270" s="397"/>
      <c r="AI270" s="397"/>
      <c r="AJ270" s="397"/>
      <c r="AK270" s="397"/>
      <c r="AL270" s="397"/>
      <c r="AM270" s="397"/>
      <c r="AN270" s="397"/>
      <c r="AO270" s="397"/>
      <c r="AP270" s="397"/>
      <c r="AQ270" s="397"/>
      <c r="AR270" s="397"/>
      <c r="AS270" s="397"/>
      <c r="AT270" s="397"/>
      <c r="AU270" s="397"/>
      <c r="AV270" s="397"/>
      <c r="AW270" s="397"/>
      <c r="AX270" s="397"/>
      <c r="AY270" s="397"/>
      <c r="AZ270" s="397"/>
      <c r="BA270" s="553"/>
      <c r="BB270" s="397"/>
      <c r="BC270" s="397"/>
      <c r="BD270" s="397"/>
    </row>
    <row r="271" spans="2:56" x14ac:dyDescent="0.35">
      <c r="B271" s="80"/>
      <c r="C271" s="119"/>
      <c r="D271" s="119"/>
      <c r="E271" s="84"/>
      <c r="F271" s="119"/>
      <c r="G271" s="120"/>
      <c r="H271" s="41"/>
      <c r="I271" s="41"/>
      <c r="J271" s="82"/>
      <c r="K271" s="291">
        <f t="shared" si="37"/>
        <v>0</v>
      </c>
      <c r="L271" s="293">
        <f>IF(I271&lt;INDEX(Lookup!$U$2:$U$10,MATCH($D$46,Lookup!$S$2:$S$10,0)),0,IF(O271="X",0,J271/(DATEDIF(H271,I271,"m")+1)*12))</f>
        <v>0</v>
      </c>
      <c r="M271" s="291">
        <f t="shared" si="38"/>
        <v>0</v>
      </c>
      <c r="N271" s="335"/>
      <c r="O271" s="143"/>
      <c r="P271" s="397"/>
      <c r="Q271" s="555"/>
      <c r="R271" s="576">
        <f t="shared" si="39"/>
        <v>0</v>
      </c>
      <c r="S271" s="576">
        <f t="shared" si="40"/>
        <v>0</v>
      </c>
      <c r="T271" s="576">
        <f t="shared" si="41"/>
        <v>0</v>
      </c>
      <c r="U271" s="576">
        <f t="shared" si="42"/>
        <v>0</v>
      </c>
      <c r="V271" s="553"/>
      <c r="W271" s="553"/>
      <c r="X271" s="553"/>
      <c r="Y271" s="553"/>
      <c r="Z271" s="397"/>
      <c r="AA271" s="397"/>
      <c r="AB271" s="397"/>
      <c r="AC271" s="397"/>
      <c r="AD271" s="397"/>
      <c r="AE271" s="397"/>
      <c r="AF271" s="397"/>
      <c r="AG271" s="397"/>
      <c r="AH271" s="397"/>
      <c r="AI271" s="397"/>
      <c r="AJ271" s="397"/>
      <c r="AK271" s="397"/>
      <c r="AL271" s="397"/>
      <c r="AM271" s="397"/>
      <c r="AN271" s="397"/>
      <c r="AO271" s="397"/>
      <c r="AP271" s="397"/>
      <c r="AQ271" s="397"/>
      <c r="AR271" s="397"/>
      <c r="AS271" s="397"/>
      <c r="AT271" s="397"/>
      <c r="AU271" s="397"/>
      <c r="AV271" s="397"/>
      <c r="AW271" s="397"/>
      <c r="AX271" s="397"/>
      <c r="AY271" s="397"/>
      <c r="AZ271" s="397"/>
      <c r="BA271" s="553"/>
      <c r="BB271" s="397"/>
      <c r="BC271" s="397"/>
      <c r="BD271" s="397"/>
    </row>
    <row r="272" spans="2:56" x14ac:dyDescent="0.35">
      <c r="B272" s="80"/>
      <c r="C272" s="119"/>
      <c r="D272" s="119"/>
      <c r="E272" s="84"/>
      <c r="F272" s="119"/>
      <c r="G272" s="120"/>
      <c r="H272" s="41"/>
      <c r="I272" s="41"/>
      <c r="J272" s="82"/>
      <c r="K272" s="291">
        <f t="shared" si="37"/>
        <v>0</v>
      </c>
      <c r="L272" s="293">
        <f>IF(I272&lt;INDEX(Lookup!$U$2:$U$10,MATCH($D$46,Lookup!$S$2:$S$10,0)),0,IF(O272="X",0,J272/(DATEDIF(H272,I272,"m")+1)*12))</f>
        <v>0</v>
      </c>
      <c r="M272" s="291">
        <f t="shared" si="38"/>
        <v>0</v>
      </c>
      <c r="N272" s="335"/>
      <c r="O272" s="143"/>
      <c r="P272" s="397"/>
      <c r="Q272" s="555"/>
      <c r="R272" s="576">
        <f t="shared" si="39"/>
        <v>0</v>
      </c>
      <c r="S272" s="576">
        <f t="shared" si="40"/>
        <v>0</v>
      </c>
      <c r="T272" s="576">
        <f t="shared" si="41"/>
        <v>0</v>
      </c>
      <c r="U272" s="576">
        <f t="shared" si="42"/>
        <v>0</v>
      </c>
      <c r="V272" s="553"/>
      <c r="W272" s="553"/>
      <c r="X272" s="553"/>
      <c r="Y272" s="553"/>
      <c r="Z272" s="397"/>
      <c r="AA272" s="397"/>
      <c r="AB272" s="397"/>
      <c r="AC272" s="397"/>
      <c r="AD272" s="397"/>
      <c r="AE272" s="397"/>
      <c r="AF272" s="397"/>
      <c r="AG272" s="397"/>
      <c r="AH272" s="397"/>
      <c r="AI272" s="397"/>
      <c r="AJ272" s="397"/>
      <c r="AK272" s="397"/>
      <c r="AL272" s="397"/>
      <c r="AM272" s="397"/>
      <c r="AN272" s="397"/>
      <c r="AO272" s="397"/>
      <c r="AP272" s="397"/>
      <c r="AQ272" s="397"/>
      <c r="AR272" s="397"/>
      <c r="AS272" s="397"/>
      <c r="AT272" s="397"/>
      <c r="AU272" s="397"/>
      <c r="AV272" s="397"/>
      <c r="AW272" s="397"/>
      <c r="AX272" s="397"/>
      <c r="AY272" s="397"/>
      <c r="AZ272" s="397"/>
      <c r="BA272" s="553"/>
      <c r="BB272" s="397"/>
      <c r="BC272" s="397"/>
      <c r="BD272" s="397"/>
    </row>
    <row r="273" spans="2:56" x14ac:dyDescent="0.35">
      <c r="B273" s="80"/>
      <c r="C273" s="119"/>
      <c r="D273" s="119"/>
      <c r="E273" s="84"/>
      <c r="F273" s="119"/>
      <c r="G273" s="120"/>
      <c r="H273" s="41"/>
      <c r="I273" s="41"/>
      <c r="J273" s="82"/>
      <c r="K273" s="291">
        <f t="shared" si="37"/>
        <v>0</v>
      </c>
      <c r="L273" s="293">
        <f>IF(I273&lt;INDEX(Lookup!$U$2:$U$10,MATCH($D$46,Lookup!$S$2:$S$10,0)),0,IF(O273="X",0,J273/(DATEDIF(H273,I273,"m")+1)*12))</f>
        <v>0</v>
      </c>
      <c r="M273" s="291">
        <f t="shared" si="38"/>
        <v>0</v>
      </c>
      <c r="N273" s="335"/>
      <c r="O273" s="143"/>
      <c r="P273" s="397"/>
      <c r="Q273" s="555"/>
      <c r="R273" s="576">
        <f t="shared" si="39"/>
        <v>0</v>
      </c>
      <c r="S273" s="576">
        <f t="shared" si="40"/>
        <v>0</v>
      </c>
      <c r="T273" s="576">
        <f t="shared" si="41"/>
        <v>0</v>
      </c>
      <c r="U273" s="576">
        <f t="shared" si="42"/>
        <v>0</v>
      </c>
      <c r="V273" s="553"/>
      <c r="W273" s="553"/>
      <c r="X273" s="553"/>
      <c r="Y273" s="553"/>
      <c r="Z273" s="397"/>
      <c r="AA273" s="397"/>
      <c r="AB273" s="397"/>
      <c r="AC273" s="397"/>
      <c r="AD273" s="397"/>
      <c r="AE273" s="397"/>
      <c r="AF273" s="397"/>
      <c r="AG273" s="397"/>
      <c r="AH273" s="397"/>
      <c r="AI273" s="397"/>
      <c r="AJ273" s="397"/>
      <c r="AK273" s="397"/>
      <c r="AL273" s="397"/>
      <c r="AM273" s="397"/>
      <c r="AN273" s="397"/>
      <c r="AO273" s="397"/>
      <c r="AP273" s="397"/>
      <c r="AQ273" s="397"/>
      <c r="AR273" s="397"/>
      <c r="AS273" s="397"/>
      <c r="AT273" s="397"/>
      <c r="AU273" s="397"/>
      <c r="AV273" s="397"/>
      <c r="AW273" s="397"/>
      <c r="AX273" s="397"/>
      <c r="AY273" s="397"/>
      <c r="AZ273" s="397"/>
      <c r="BA273" s="553"/>
      <c r="BB273" s="397"/>
      <c r="BC273" s="397"/>
      <c r="BD273" s="397"/>
    </row>
    <row r="274" spans="2:56" x14ac:dyDescent="0.35">
      <c r="B274" s="80"/>
      <c r="C274" s="119"/>
      <c r="D274" s="119"/>
      <c r="E274" s="84"/>
      <c r="F274" s="119"/>
      <c r="G274" s="120"/>
      <c r="H274" s="41"/>
      <c r="I274" s="41"/>
      <c r="J274" s="82"/>
      <c r="K274" s="291">
        <f t="shared" si="37"/>
        <v>0</v>
      </c>
      <c r="L274" s="293">
        <f>IF(I274&lt;INDEX(Lookup!$U$2:$U$10,MATCH($D$46,Lookup!$S$2:$S$10,0)),0,IF(O274="X",0,J274/(DATEDIF(H274,I274,"m")+1)*12))</f>
        <v>0</v>
      </c>
      <c r="M274" s="291">
        <f t="shared" si="38"/>
        <v>0</v>
      </c>
      <c r="N274" s="335"/>
      <c r="O274" s="143"/>
      <c r="P274" s="397"/>
      <c r="Q274" s="555"/>
      <c r="R274" s="576">
        <f t="shared" si="39"/>
        <v>0</v>
      </c>
      <c r="S274" s="576">
        <f t="shared" si="40"/>
        <v>0</v>
      </c>
      <c r="T274" s="576">
        <f t="shared" si="41"/>
        <v>0</v>
      </c>
      <c r="U274" s="576">
        <f t="shared" si="42"/>
        <v>0</v>
      </c>
      <c r="V274" s="553"/>
      <c r="W274" s="553"/>
      <c r="X274" s="553"/>
      <c r="Y274" s="553"/>
      <c r="Z274" s="397"/>
      <c r="AA274" s="397"/>
      <c r="AB274" s="397"/>
      <c r="AC274" s="397"/>
      <c r="AD274" s="397"/>
      <c r="AE274" s="397"/>
      <c r="AF274" s="397"/>
      <c r="AG274" s="397"/>
      <c r="AH274" s="397"/>
      <c r="AI274" s="397"/>
      <c r="AJ274" s="397"/>
      <c r="AK274" s="397"/>
      <c r="AL274" s="397"/>
      <c r="AM274" s="397"/>
      <c r="AN274" s="397"/>
      <c r="AO274" s="397"/>
      <c r="AP274" s="397"/>
      <c r="AQ274" s="397"/>
      <c r="AR274" s="397"/>
      <c r="AS274" s="397"/>
      <c r="AT274" s="397"/>
      <c r="AU274" s="397"/>
      <c r="AV274" s="397"/>
      <c r="AW274" s="397"/>
      <c r="AX274" s="397"/>
      <c r="AY274" s="397"/>
      <c r="AZ274" s="397"/>
      <c r="BA274" s="553"/>
      <c r="BB274" s="397"/>
      <c r="BC274" s="397"/>
      <c r="BD274" s="397"/>
    </row>
    <row r="275" spans="2:56" x14ac:dyDescent="0.35">
      <c r="B275" s="80"/>
      <c r="C275" s="119"/>
      <c r="D275" s="119"/>
      <c r="E275" s="84"/>
      <c r="F275" s="119"/>
      <c r="G275" s="120"/>
      <c r="H275" s="41"/>
      <c r="I275" s="41"/>
      <c r="J275" s="82"/>
      <c r="K275" s="291">
        <f t="shared" si="37"/>
        <v>0</v>
      </c>
      <c r="L275" s="293">
        <f>IF(I275&lt;INDEX(Lookup!$U$2:$U$10,MATCH($D$46,Lookup!$S$2:$S$10,0)),0,IF(O275="X",0,J275/(DATEDIF(H275,I275,"m")+1)*12))</f>
        <v>0</v>
      </c>
      <c r="M275" s="291">
        <f t="shared" si="38"/>
        <v>0</v>
      </c>
      <c r="N275" s="335"/>
      <c r="O275" s="143"/>
      <c r="P275" s="397"/>
      <c r="Q275" s="555"/>
      <c r="R275" s="576">
        <f t="shared" si="39"/>
        <v>0</v>
      </c>
      <c r="S275" s="576">
        <f t="shared" si="40"/>
        <v>0</v>
      </c>
      <c r="T275" s="576">
        <f t="shared" si="41"/>
        <v>0</v>
      </c>
      <c r="U275" s="576">
        <f t="shared" si="42"/>
        <v>0</v>
      </c>
      <c r="V275" s="553"/>
      <c r="W275" s="553"/>
      <c r="X275" s="553"/>
      <c r="Y275" s="553"/>
      <c r="Z275" s="397"/>
      <c r="AA275" s="397"/>
      <c r="AB275" s="397"/>
      <c r="AC275" s="397"/>
      <c r="AD275" s="397"/>
      <c r="AE275" s="397"/>
      <c r="AF275" s="397"/>
      <c r="AG275" s="397"/>
      <c r="AH275" s="397"/>
      <c r="AI275" s="397"/>
      <c r="AJ275" s="397"/>
      <c r="AK275" s="397"/>
      <c r="AL275" s="397"/>
      <c r="AM275" s="397"/>
      <c r="AN275" s="397"/>
      <c r="AO275" s="397"/>
      <c r="AP275" s="397"/>
      <c r="AQ275" s="397"/>
      <c r="AR275" s="397"/>
      <c r="AS275" s="397"/>
      <c r="AT275" s="397"/>
      <c r="AU275" s="397"/>
      <c r="AV275" s="397"/>
      <c r="AW275" s="397"/>
      <c r="AX275" s="397"/>
      <c r="AY275" s="397"/>
      <c r="AZ275" s="397"/>
      <c r="BA275" s="553"/>
      <c r="BB275" s="397"/>
      <c r="BC275" s="397"/>
      <c r="BD275" s="397"/>
    </row>
    <row r="276" spans="2:56" x14ac:dyDescent="0.35">
      <c r="B276" s="80"/>
      <c r="C276" s="119"/>
      <c r="D276" s="119"/>
      <c r="E276" s="84"/>
      <c r="F276" s="119"/>
      <c r="G276" s="120"/>
      <c r="H276" s="41"/>
      <c r="I276" s="41"/>
      <c r="J276" s="82"/>
      <c r="K276" s="291">
        <f t="shared" si="37"/>
        <v>0</v>
      </c>
      <c r="L276" s="293">
        <f>IF(I276&lt;INDEX(Lookup!$U$2:$U$10,MATCH($D$46,Lookup!$S$2:$S$10,0)),0,IF(O276="X",0,J276/(DATEDIF(H276,I276,"m")+1)*12))</f>
        <v>0</v>
      </c>
      <c r="M276" s="291">
        <f t="shared" si="38"/>
        <v>0</v>
      </c>
      <c r="N276" s="335"/>
      <c r="O276" s="143"/>
      <c r="P276" s="397"/>
      <c r="Q276" s="555"/>
      <c r="R276" s="576">
        <f t="shared" si="39"/>
        <v>0</v>
      </c>
      <c r="S276" s="576">
        <f t="shared" si="40"/>
        <v>0</v>
      </c>
      <c r="T276" s="576">
        <f t="shared" si="41"/>
        <v>0</v>
      </c>
      <c r="U276" s="576">
        <f t="shared" si="42"/>
        <v>0</v>
      </c>
      <c r="V276" s="553"/>
      <c r="W276" s="553"/>
      <c r="X276" s="553"/>
      <c r="Y276" s="553"/>
      <c r="Z276" s="397"/>
      <c r="AA276" s="397"/>
      <c r="AB276" s="397"/>
      <c r="AC276" s="397"/>
      <c r="AD276" s="397"/>
      <c r="AE276" s="397"/>
      <c r="AF276" s="397"/>
      <c r="AG276" s="397"/>
      <c r="AH276" s="397"/>
      <c r="AI276" s="397"/>
      <c r="AJ276" s="397"/>
      <c r="AK276" s="397"/>
      <c r="AL276" s="397"/>
      <c r="AM276" s="397"/>
      <c r="AN276" s="397"/>
      <c r="AO276" s="397"/>
      <c r="AP276" s="397"/>
      <c r="AQ276" s="397"/>
      <c r="AR276" s="397"/>
      <c r="AS276" s="397"/>
      <c r="AT276" s="397"/>
      <c r="AU276" s="397"/>
      <c r="AV276" s="397"/>
      <c r="AW276" s="397"/>
      <c r="AX276" s="397"/>
      <c r="AY276" s="397"/>
      <c r="AZ276" s="397"/>
      <c r="BA276" s="553"/>
      <c r="BB276" s="397"/>
      <c r="BC276" s="397"/>
      <c r="BD276" s="397"/>
    </row>
    <row r="277" spans="2:56" x14ac:dyDescent="0.35">
      <c r="B277" s="80"/>
      <c r="C277" s="119"/>
      <c r="D277" s="119"/>
      <c r="E277" s="84"/>
      <c r="F277" s="119"/>
      <c r="G277" s="120"/>
      <c r="H277" s="41"/>
      <c r="I277" s="41"/>
      <c r="J277" s="82"/>
      <c r="K277" s="291">
        <f t="shared" si="37"/>
        <v>0</v>
      </c>
      <c r="L277" s="293">
        <f>IF(I277&lt;INDEX(Lookup!$U$2:$U$10,MATCH($D$46,Lookup!$S$2:$S$10,0)),0,IF(O277="X",0,J277/(DATEDIF(H277,I277,"m")+1)*12))</f>
        <v>0</v>
      </c>
      <c r="M277" s="291">
        <f t="shared" si="38"/>
        <v>0</v>
      </c>
      <c r="N277" s="335"/>
      <c r="O277" s="143"/>
      <c r="P277" s="397"/>
      <c r="Q277" s="555"/>
      <c r="R277" s="576">
        <f t="shared" si="39"/>
        <v>0</v>
      </c>
      <c r="S277" s="576">
        <f t="shared" si="40"/>
        <v>0</v>
      </c>
      <c r="T277" s="576">
        <f t="shared" si="41"/>
        <v>0</v>
      </c>
      <c r="U277" s="576">
        <f t="shared" si="42"/>
        <v>0</v>
      </c>
      <c r="V277" s="553"/>
      <c r="W277" s="553"/>
      <c r="X277" s="553"/>
      <c r="Y277" s="553"/>
      <c r="Z277" s="397"/>
      <c r="AA277" s="397"/>
      <c r="AB277" s="397"/>
      <c r="AC277" s="397"/>
      <c r="AD277" s="397"/>
      <c r="AE277" s="397"/>
      <c r="AF277" s="397"/>
      <c r="AG277" s="397"/>
      <c r="AH277" s="397"/>
      <c r="AI277" s="397"/>
      <c r="AJ277" s="397"/>
      <c r="AK277" s="397"/>
      <c r="AL277" s="397"/>
      <c r="AM277" s="397"/>
      <c r="AN277" s="397"/>
      <c r="AO277" s="397"/>
      <c r="AP277" s="397"/>
      <c r="AQ277" s="397"/>
      <c r="AR277" s="397"/>
      <c r="AS277" s="397"/>
      <c r="AT277" s="397"/>
      <c r="AU277" s="397"/>
      <c r="AV277" s="397"/>
      <c r="AW277" s="397"/>
      <c r="AX277" s="397"/>
      <c r="AY277" s="397"/>
      <c r="AZ277" s="397"/>
      <c r="BA277" s="553"/>
      <c r="BB277" s="397"/>
      <c r="BC277" s="397"/>
      <c r="BD277" s="397"/>
    </row>
    <row r="278" spans="2:56" x14ac:dyDescent="0.35">
      <c r="B278" s="80"/>
      <c r="C278" s="119"/>
      <c r="D278" s="119"/>
      <c r="E278" s="84"/>
      <c r="F278" s="119"/>
      <c r="G278" s="120"/>
      <c r="H278" s="41"/>
      <c r="I278" s="41"/>
      <c r="J278" s="82"/>
      <c r="K278" s="291">
        <f t="shared" si="37"/>
        <v>0</v>
      </c>
      <c r="L278" s="293">
        <f>IF(I278&lt;INDEX(Lookup!$U$2:$U$10,MATCH($D$46,Lookup!$S$2:$S$10,0)),0,IF(O278="X",0,J278/(DATEDIF(H278,I278,"m")+1)*12))</f>
        <v>0</v>
      </c>
      <c r="M278" s="291">
        <f t="shared" si="38"/>
        <v>0</v>
      </c>
      <c r="N278" s="335"/>
      <c r="O278" s="143"/>
      <c r="P278" s="397"/>
      <c r="Q278" s="555"/>
      <c r="R278" s="576">
        <f t="shared" si="39"/>
        <v>0</v>
      </c>
      <c r="S278" s="576">
        <f t="shared" si="40"/>
        <v>0</v>
      </c>
      <c r="T278" s="576">
        <f t="shared" si="41"/>
        <v>0</v>
      </c>
      <c r="U278" s="576">
        <f t="shared" si="42"/>
        <v>0</v>
      </c>
      <c r="V278" s="553"/>
      <c r="W278" s="553"/>
      <c r="X278" s="553"/>
      <c r="Y278" s="553"/>
      <c r="Z278" s="397"/>
      <c r="AA278" s="397"/>
      <c r="AB278" s="397"/>
      <c r="AC278" s="397"/>
      <c r="AD278" s="397"/>
      <c r="AE278" s="397"/>
      <c r="AF278" s="397"/>
      <c r="AG278" s="397"/>
      <c r="AH278" s="397"/>
      <c r="AI278" s="397"/>
      <c r="AJ278" s="397"/>
      <c r="AK278" s="397"/>
      <c r="AL278" s="397"/>
      <c r="AM278" s="397"/>
      <c r="AN278" s="397"/>
      <c r="AO278" s="397"/>
      <c r="AP278" s="397"/>
      <c r="AQ278" s="397"/>
      <c r="AR278" s="397"/>
      <c r="AS278" s="397"/>
      <c r="AT278" s="397"/>
      <c r="AU278" s="397"/>
      <c r="AV278" s="397"/>
      <c r="AW278" s="397"/>
      <c r="AX278" s="397"/>
      <c r="AY278" s="397"/>
      <c r="AZ278" s="397"/>
      <c r="BA278" s="553"/>
      <c r="BB278" s="397"/>
      <c r="BC278" s="397"/>
      <c r="BD278" s="397"/>
    </row>
    <row r="279" spans="2:56" x14ac:dyDescent="0.35">
      <c r="B279" s="80"/>
      <c r="C279" s="119"/>
      <c r="D279" s="119"/>
      <c r="E279" s="84"/>
      <c r="F279" s="119"/>
      <c r="G279" s="120"/>
      <c r="H279" s="41"/>
      <c r="I279" s="41"/>
      <c r="J279" s="82"/>
      <c r="K279" s="291">
        <f t="shared" si="37"/>
        <v>0</v>
      </c>
      <c r="L279" s="293">
        <f>IF(I279&lt;INDEX(Lookup!$U$2:$U$10,MATCH($D$46,Lookup!$S$2:$S$10,0)),0,IF(O279="X",0,J279/(DATEDIF(H279,I279,"m")+1)*12))</f>
        <v>0</v>
      </c>
      <c r="M279" s="291">
        <f t="shared" si="38"/>
        <v>0</v>
      </c>
      <c r="N279" s="335"/>
      <c r="O279" s="143"/>
      <c r="P279" s="397"/>
      <c r="Q279" s="555"/>
      <c r="R279" s="576">
        <f t="shared" si="39"/>
        <v>0</v>
      </c>
      <c r="S279" s="576">
        <f t="shared" si="40"/>
        <v>0</v>
      </c>
      <c r="T279" s="576">
        <f t="shared" si="41"/>
        <v>0</v>
      </c>
      <c r="U279" s="576">
        <f t="shared" si="42"/>
        <v>0</v>
      </c>
      <c r="V279" s="553"/>
      <c r="W279" s="553"/>
      <c r="X279" s="553"/>
      <c r="Y279" s="553"/>
      <c r="Z279" s="397"/>
      <c r="AA279" s="397"/>
      <c r="AB279" s="397"/>
      <c r="AC279" s="397"/>
      <c r="AD279" s="397"/>
      <c r="AE279" s="397"/>
      <c r="AF279" s="397"/>
      <c r="AG279" s="397"/>
      <c r="AH279" s="397"/>
      <c r="AI279" s="397"/>
      <c r="AJ279" s="397"/>
      <c r="AK279" s="397"/>
      <c r="AL279" s="397"/>
      <c r="AM279" s="397"/>
      <c r="AN279" s="397"/>
      <c r="AO279" s="397"/>
      <c r="AP279" s="397"/>
      <c r="AQ279" s="397"/>
      <c r="AR279" s="397"/>
      <c r="AS279" s="397"/>
      <c r="AT279" s="397"/>
      <c r="AU279" s="397"/>
      <c r="AV279" s="397"/>
      <c r="AW279" s="397"/>
      <c r="AX279" s="397"/>
      <c r="AY279" s="397"/>
      <c r="AZ279" s="397"/>
      <c r="BA279" s="553"/>
      <c r="BB279" s="397"/>
      <c r="BC279" s="397"/>
      <c r="BD279" s="397"/>
    </row>
    <row r="280" spans="2:56" x14ac:dyDescent="0.35">
      <c r="B280" s="80"/>
      <c r="C280" s="119"/>
      <c r="D280" s="119"/>
      <c r="E280" s="84"/>
      <c r="F280" s="119"/>
      <c r="G280" s="120"/>
      <c r="H280" s="41"/>
      <c r="I280" s="41"/>
      <c r="J280" s="82"/>
      <c r="K280" s="291">
        <f t="shared" si="37"/>
        <v>0</v>
      </c>
      <c r="L280" s="293">
        <f>IF(I280&lt;INDEX(Lookup!$U$2:$U$10,MATCH($D$46,Lookup!$S$2:$S$10,0)),0,IF(O280="X",0,J280/(DATEDIF(H280,I280,"m")+1)*12))</f>
        <v>0</v>
      </c>
      <c r="M280" s="291">
        <f t="shared" si="38"/>
        <v>0</v>
      </c>
      <c r="N280" s="335"/>
      <c r="O280" s="143"/>
      <c r="P280" s="397"/>
      <c r="Q280" s="555"/>
      <c r="R280" s="576">
        <f t="shared" si="39"/>
        <v>0</v>
      </c>
      <c r="S280" s="576">
        <f t="shared" si="40"/>
        <v>0</v>
      </c>
      <c r="T280" s="576">
        <f t="shared" si="41"/>
        <v>0</v>
      </c>
      <c r="U280" s="576">
        <f t="shared" si="42"/>
        <v>0</v>
      </c>
      <c r="V280" s="553"/>
      <c r="W280" s="553"/>
      <c r="X280" s="553"/>
      <c r="Y280" s="553"/>
      <c r="Z280" s="397"/>
      <c r="AA280" s="397"/>
      <c r="AB280" s="397"/>
      <c r="AC280" s="397"/>
      <c r="AD280" s="397"/>
      <c r="AE280" s="397"/>
      <c r="AF280" s="397"/>
      <c r="AG280" s="397"/>
      <c r="AH280" s="397"/>
      <c r="AI280" s="397"/>
      <c r="AJ280" s="397"/>
      <c r="AK280" s="397"/>
      <c r="AL280" s="397"/>
      <c r="AM280" s="397"/>
      <c r="AN280" s="397"/>
      <c r="AO280" s="397"/>
      <c r="AP280" s="397"/>
      <c r="AQ280" s="397"/>
      <c r="AR280" s="397"/>
      <c r="AS280" s="397"/>
      <c r="AT280" s="397"/>
      <c r="AU280" s="397"/>
      <c r="AV280" s="397"/>
      <c r="AW280" s="397"/>
      <c r="AX280" s="397"/>
      <c r="AY280" s="397"/>
      <c r="AZ280" s="397"/>
      <c r="BA280" s="553"/>
      <c r="BB280" s="397"/>
      <c r="BC280" s="397"/>
      <c r="BD280" s="397"/>
    </row>
    <row r="281" spans="2:56" x14ac:dyDescent="0.35">
      <c r="B281" s="80"/>
      <c r="C281" s="119"/>
      <c r="D281" s="119"/>
      <c r="E281" s="84"/>
      <c r="F281" s="119"/>
      <c r="G281" s="120"/>
      <c r="H281" s="41"/>
      <c r="I281" s="41"/>
      <c r="J281" s="82"/>
      <c r="K281" s="291">
        <f t="shared" si="37"/>
        <v>0</v>
      </c>
      <c r="L281" s="293">
        <f>IF(I281&lt;INDEX(Lookup!$U$2:$U$10,MATCH($D$46,Lookup!$S$2:$S$10,0)),0,IF(O281="X",0,J281/(DATEDIF(H281,I281,"m")+1)*12))</f>
        <v>0</v>
      </c>
      <c r="M281" s="291">
        <f t="shared" si="38"/>
        <v>0</v>
      </c>
      <c r="N281" s="335"/>
      <c r="O281" s="143"/>
      <c r="P281" s="397"/>
      <c r="Q281" s="555"/>
      <c r="R281" s="576">
        <f t="shared" si="39"/>
        <v>0</v>
      </c>
      <c r="S281" s="576">
        <f t="shared" si="40"/>
        <v>0</v>
      </c>
      <c r="T281" s="576">
        <f t="shared" si="41"/>
        <v>0</v>
      </c>
      <c r="U281" s="576">
        <f t="shared" si="42"/>
        <v>0</v>
      </c>
      <c r="V281" s="553"/>
      <c r="W281" s="553"/>
      <c r="X281" s="553"/>
      <c r="Y281" s="553"/>
      <c r="Z281" s="397"/>
      <c r="AA281" s="397"/>
      <c r="AB281" s="397"/>
      <c r="AC281" s="397"/>
      <c r="AD281" s="397"/>
      <c r="AE281" s="397"/>
      <c r="AF281" s="397"/>
      <c r="AG281" s="397"/>
      <c r="AH281" s="397"/>
      <c r="AI281" s="397"/>
      <c r="AJ281" s="397"/>
      <c r="AK281" s="397"/>
      <c r="AL281" s="397"/>
      <c r="AM281" s="397"/>
      <c r="AN281" s="397"/>
      <c r="AO281" s="397"/>
      <c r="AP281" s="397"/>
      <c r="AQ281" s="397"/>
      <c r="AR281" s="397"/>
      <c r="AS281" s="397"/>
      <c r="AT281" s="397"/>
      <c r="AU281" s="397"/>
      <c r="AV281" s="397"/>
      <c r="AW281" s="397"/>
      <c r="AX281" s="397"/>
      <c r="AY281" s="397"/>
      <c r="AZ281" s="397"/>
      <c r="BA281" s="553"/>
      <c r="BB281" s="397"/>
      <c r="BC281" s="397"/>
      <c r="BD281" s="397"/>
    </row>
    <row r="282" spans="2:56" x14ac:dyDescent="0.35">
      <c r="B282" s="80"/>
      <c r="C282" s="119"/>
      <c r="D282" s="119"/>
      <c r="E282" s="84"/>
      <c r="F282" s="119"/>
      <c r="G282" s="120"/>
      <c r="H282" s="41"/>
      <c r="I282" s="41"/>
      <c r="J282" s="82"/>
      <c r="K282" s="291">
        <f t="shared" si="37"/>
        <v>0</v>
      </c>
      <c r="L282" s="293">
        <f>IF(I282&lt;INDEX(Lookup!$U$2:$U$10,MATCH($D$46,Lookup!$S$2:$S$10,0)),0,IF(O282="X",0,J282/(DATEDIF(H282,I282,"m")+1)*12))</f>
        <v>0</v>
      </c>
      <c r="M282" s="291">
        <f t="shared" si="38"/>
        <v>0</v>
      </c>
      <c r="N282" s="335"/>
      <c r="O282" s="143"/>
      <c r="P282" s="397"/>
      <c r="Q282" s="555"/>
      <c r="R282" s="576">
        <f t="shared" si="39"/>
        <v>0</v>
      </c>
      <c r="S282" s="576">
        <f t="shared" si="40"/>
        <v>0</v>
      </c>
      <c r="T282" s="576">
        <f t="shared" si="41"/>
        <v>0</v>
      </c>
      <c r="U282" s="576">
        <f t="shared" si="42"/>
        <v>0</v>
      </c>
      <c r="V282" s="553"/>
      <c r="W282" s="553"/>
      <c r="X282" s="553"/>
      <c r="Y282" s="553"/>
      <c r="Z282" s="397"/>
      <c r="AA282" s="397"/>
      <c r="AB282" s="397"/>
      <c r="AC282" s="397"/>
      <c r="AD282" s="397"/>
      <c r="AE282" s="397"/>
      <c r="AF282" s="397"/>
      <c r="AG282" s="397"/>
      <c r="AH282" s="397"/>
      <c r="AI282" s="397"/>
      <c r="AJ282" s="397"/>
      <c r="AK282" s="397"/>
      <c r="AL282" s="397"/>
      <c r="AM282" s="397"/>
      <c r="AN282" s="397"/>
      <c r="AO282" s="397"/>
      <c r="AP282" s="397"/>
      <c r="AQ282" s="397"/>
      <c r="AR282" s="397"/>
      <c r="AS282" s="397"/>
      <c r="AT282" s="397"/>
      <c r="AU282" s="397"/>
      <c r="AV282" s="397"/>
      <c r="AW282" s="397"/>
      <c r="AX282" s="397"/>
      <c r="AY282" s="397"/>
      <c r="AZ282" s="397"/>
      <c r="BA282" s="553"/>
      <c r="BB282" s="397"/>
      <c r="BC282" s="397"/>
      <c r="BD282" s="397"/>
    </row>
    <row r="283" spans="2:56" x14ac:dyDescent="0.35">
      <c r="B283" s="80"/>
      <c r="C283" s="119"/>
      <c r="D283" s="119"/>
      <c r="E283" s="84"/>
      <c r="F283" s="119"/>
      <c r="G283" s="120"/>
      <c r="H283" s="41"/>
      <c r="I283" s="41"/>
      <c r="J283" s="82"/>
      <c r="K283" s="291">
        <f t="shared" si="37"/>
        <v>0</v>
      </c>
      <c r="L283" s="293">
        <f>IF(I283&lt;INDEX(Lookup!$U$2:$U$10,MATCH($D$46,Lookup!$S$2:$S$10,0)),0,IF(O283="X",0,J283/(DATEDIF(H283,I283,"m")+1)*12))</f>
        <v>0</v>
      </c>
      <c r="M283" s="291">
        <f t="shared" si="38"/>
        <v>0</v>
      </c>
      <c r="N283" s="335"/>
      <c r="O283" s="143"/>
      <c r="P283" s="397"/>
      <c r="Q283" s="555"/>
      <c r="R283" s="576">
        <f t="shared" si="39"/>
        <v>0</v>
      </c>
      <c r="S283" s="576">
        <f t="shared" si="40"/>
        <v>0</v>
      </c>
      <c r="T283" s="576">
        <f t="shared" si="41"/>
        <v>0</v>
      </c>
      <c r="U283" s="576">
        <f t="shared" si="42"/>
        <v>0</v>
      </c>
      <c r="V283" s="553"/>
      <c r="W283" s="553"/>
      <c r="X283" s="553"/>
      <c r="Y283" s="553"/>
      <c r="Z283" s="397"/>
      <c r="AA283" s="397"/>
      <c r="AB283" s="397"/>
      <c r="AC283" s="397"/>
      <c r="AD283" s="397"/>
      <c r="AE283" s="397"/>
      <c r="AF283" s="397"/>
      <c r="AG283" s="397"/>
      <c r="AH283" s="397"/>
      <c r="AI283" s="397"/>
      <c r="AJ283" s="397"/>
      <c r="AK283" s="397"/>
      <c r="AL283" s="397"/>
      <c r="AM283" s="397"/>
      <c r="AN283" s="397"/>
      <c r="AO283" s="397"/>
      <c r="AP283" s="397"/>
      <c r="AQ283" s="397"/>
      <c r="AR283" s="397"/>
      <c r="AS283" s="397"/>
      <c r="AT283" s="397"/>
      <c r="AU283" s="397"/>
      <c r="AV283" s="397"/>
      <c r="AW283" s="397"/>
      <c r="AX283" s="397"/>
      <c r="AY283" s="397"/>
      <c r="AZ283" s="397"/>
      <c r="BA283" s="553"/>
      <c r="BB283" s="397"/>
      <c r="BC283" s="397"/>
      <c r="BD283" s="397"/>
    </row>
    <row r="284" spans="2:56" x14ac:dyDescent="0.35">
      <c r="B284" s="80"/>
      <c r="C284" s="119"/>
      <c r="D284" s="119"/>
      <c r="E284" s="84"/>
      <c r="F284" s="119"/>
      <c r="G284" s="120"/>
      <c r="H284" s="41"/>
      <c r="I284" s="41"/>
      <c r="J284" s="82"/>
      <c r="K284" s="291">
        <f t="shared" si="37"/>
        <v>0</v>
      </c>
      <c r="L284" s="293">
        <f>IF(I284&lt;INDEX(Lookup!$U$2:$U$10,MATCH($D$46,Lookup!$S$2:$S$10,0)),0,IF(O284="X",0,J284/(DATEDIF(H284,I284,"m")+1)*12))</f>
        <v>0</v>
      </c>
      <c r="M284" s="291">
        <f t="shared" si="38"/>
        <v>0</v>
      </c>
      <c r="N284" s="335"/>
      <c r="O284" s="143"/>
      <c r="P284" s="397"/>
      <c r="Q284" s="555"/>
      <c r="R284" s="576">
        <f t="shared" si="39"/>
        <v>0</v>
      </c>
      <c r="S284" s="576">
        <f t="shared" si="40"/>
        <v>0</v>
      </c>
      <c r="T284" s="576">
        <f t="shared" si="41"/>
        <v>0</v>
      </c>
      <c r="U284" s="576">
        <f t="shared" si="42"/>
        <v>0</v>
      </c>
      <c r="V284" s="553"/>
      <c r="W284" s="553"/>
      <c r="X284" s="553"/>
      <c r="Y284" s="553"/>
      <c r="Z284" s="397"/>
      <c r="AA284" s="397"/>
      <c r="AB284" s="397"/>
      <c r="AC284" s="397"/>
      <c r="AD284" s="397"/>
      <c r="AE284" s="397"/>
      <c r="AF284" s="397"/>
      <c r="AG284" s="397"/>
      <c r="AH284" s="397"/>
      <c r="AI284" s="397"/>
      <c r="AJ284" s="397"/>
      <c r="AK284" s="397"/>
      <c r="AL284" s="397"/>
      <c r="AM284" s="397"/>
      <c r="AN284" s="397"/>
      <c r="AO284" s="397"/>
      <c r="AP284" s="397"/>
      <c r="AQ284" s="397"/>
      <c r="AR284" s="397"/>
      <c r="AS284" s="397"/>
      <c r="AT284" s="397"/>
      <c r="AU284" s="397"/>
      <c r="AV284" s="397"/>
      <c r="AW284" s="397"/>
      <c r="AX284" s="397"/>
      <c r="AY284" s="397"/>
      <c r="AZ284" s="397"/>
      <c r="BA284" s="553"/>
      <c r="BB284" s="397"/>
      <c r="BC284" s="397"/>
      <c r="BD284" s="397"/>
    </row>
    <row r="285" spans="2:56" x14ac:dyDescent="0.35">
      <c r="B285" s="80"/>
      <c r="C285" s="119"/>
      <c r="D285" s="119"/>
      <c r="E285" s="84"/>
      <c r="F285" s="119"/>
      <c r="G285" s="120"/>
      <c r="H285" s="41"/>
      <c r="I285" s="41"/>
      <c r="J285" s="82"/>
      <c r="K285" s="291">
        <f t="shared" si="37"/>
        <v>0</v>
      </c>
      <c r="L285" s="293">
        <f>IF(I285&lt;INDEX(Lookup!$U$2:$U$10,MATCH($D$46,Lookup!$S$2:$S$10,0)),0,IF(O285="X",0,J285/(DATEDIF(H285,I285,"m")+1)*12))</f>
        <v>0</v>
      </c>
      <c r="M285" s="291">
        <f t="shared" si="38"/>
        <v>0</v>
      </c>
      <c r="N285" s="335"/>
      <c r="O285" s="143"/>
      <c r="P285" s="397"/>
      <c r="Q285" s="555"/>
      <c r="R285" s="576">
        <f t="shared" si="39"/>
        <v>0</v>
      </c>
      <c r="S285" s="576">
        <f t="shared" si="40"/>
        <v>0</v>
      </c>
      <c r="T285" s="576">
        <f t="shared" si="41"/>
        <v>0</v>
      </c>
      <c r="U285" s="576">
        <f t="shared" si="42"/>
        <v>0</v>
      </c>
      <c r="V285" s="553"/>
      <c r="W285" s="553"/>
      <c r="X285" s="553"/>
      <c r="Y285" s="553"/>
      <c r="Z285" s="397"/>
      <c r="AA285" s="397"/>
      <c r="AB285" s="397"/>
      <c r="AC285" s="397"/>
      <c r="AD285" s="397"/>
      <c r="AE285" s="397"/>
      <c r="AF285" s="397"/>
      <c r="AG285" s="397"/>
      <c r="AH285" s="397"/>
      <c r="AI285" s="397"/>
      <c r="AJ285" s="397"/>
      <c r="AK285" s="397"/>
      <c r="AL285" s="397"/>
      <c r="AM285" s="397"/>
      <c r="AN285" s="397"/>
      <c r="AO285" s="397"/>
      <c r="AP285" s="397"/>
      <c r="AQ285" s="397"/>
      <c r="AR285" s="397"/>
      <c r="AS285" s="397"/>
      <c r="AT285" s="397"/>
      <c r="AU285" s="397"/>
      <c r="AV285" s="397"/>
      <c r="AW285" s="397"/>
      <c r="AX285" s="397"/>
      <c r="AY285" s="397"/>
      <c r="AZ285" s="397"/>
      <c r="BA285" s="553"/>
      <c r="BB285" s="397"/>
      <c r="BC285" s="397"/>
      <c r="BD285" s="397"/>
    </row>
    <row r="286" spans="2:56" x14ac:dyDescent="0.35">
      <c r="B286" s="80"/>
      <c r="C286" s="119"/>
      <c r="D286" s="119"/>
      <c r="E286" s="84"/>
      <c r="F286" s="119"/>
      <c r="G286" s="120"/>
      <c r="H286" s="41"/>
      <c r="I286" s="41"/>
      <c r="J286" s="82"/>
      <c r="K286" s="291">
        <f t="shared" si="37"/>
        <v>0</v>
      </c>
      <c r="L286" s="293">
        <f>IF(I286&lt;INDEX(Lookup!$U$2:$U$10,MATCH($D$46,Lookup!$S$2:$S$10,0)),0,IF(O286="X",0,J286/(DATEDIF(H286,I286,"m")+1)*12))</f>
        <v>0</v>
      </c>
      <c r="M286" s="291">
        <f t="shared" si="38"/>
        <v>0</v>
      </c>
      <c r="N286" s="335"/>
      <c r="O286" s="143"/>
      <c r="P286" s="397"/>
      <c r="Q286" s="555"/>
      <c r="R286" s="576">
        <f t="shared" si="39"/>
        <v>0</v>
      </c>
      <c r="S286" s="576">
        <f t="shared" si="40"/>
        <v>0</v>
      </c>
      <c r="T286" s="576">
        <f t="shared" si="41"/>
        <v>0</v>
      </c>
      <c r="U286" s="576">
        <f t="shared" si="42"/>
        <v>0</v>
      </c>
      <c r="V286" s="553"/>
      <c r="W286" s="553"/>
      <c r="X286" s="553"/>
      <c r="Y286" s="553"/>
      <c r="Z286" s="397"/>
      <c r="AA286" s="397"/>
      <c r="AB286" s="397"/>
      <c r="AC286" s="397"/>
      <c r="AD286" s="397"/>
      <c r="AE286" s="397"/>
      <c r="AF286" s="397"/>
      <c r="AG286" s="397"/>
      <c r="AH286" s="397"/>
      <c r="AI286" s="397"/>
      <c r="AJ286" s="397"/>
      <c r="AK286" s="397"/>
      <c r="AL286" s="397"/>
      <c r="AM286" s="397"/>
      <c r="AN286" s="397"/>
      <c r="AO286" s="397"/>
      <c r="AP286" s="397"/>
      <c r="AQ286" s="397"/>
      <c r="AR286" s="397"/>
      <c r="AS286" s="397"/>
      <c r="AT286" s="397"/>
      <c r="AU286" s="397"/>
      <c r="AV286" s="397"/>
      <c r="AW286" s="397"/>
      <c r="AX286" s="397"/>
      <c r="AY286" s="397"/>
      <c r="AZ286" s="397"/>
      <c r="BA286" s="553"/>
      <c r="BB286" s="397"/>
      <c r="BC286" s="397"/>
      <c r="BD286" s="397"/>
    </row>
    <row r="287" spans="2:56" x14ac:dyDescent="0.35">
      <c r="B287" s="80"/>
      <c r="C287" s="119"/>
      <c r="D287" s="119"/>
      <c r="E287" s="84"/>
      <c r="F287" s="119"/>
      <c r="G287" s="120"/>
      <c r="H287" s="41"/>
      <c r="I287" s="41"/>
      <c r="J287" s="82"/>
      <c r="K287" s="291">
        <f t="shared" si="37"/>
        <v>0</v>
      </c>
      <c r="L287" s="293">
        <f>IF(I287&lt;INDEX(Lookup!$U$2:$U$10,MATCH($D$46,Lookup!$S$2:$S$10,0)),0,IF(O287="X",0,J287/(DATEDIF(H287,I287,"m")+1)*12))</f>
        <v>0</v>
      </c>
      <c r="M287" s="291">
        <f t="shared" si="38"/>
        <v>0</v>
      </c>
      <c r="N287" s="335"/>
      <c r="O287" s="143"/>
      <c r="P287" s="397"/>
      <c r="Q287" s="555"/>
      <c r="R287" s="576">
        <f t="shared" si="39"/>
        <v>0</v>
      </c>
      <c r="S287" s="576">
        <f t="shared" si="40"/>
        <v>0</v>
      </c>
      <c r="T287" s="576">
        <f t="shared" si="41"/>
        <v>0</v>
      </c>
      <c r="U287" s="576">
        <f t="shared" si="42"/>
        <v>0</v>
      </c>
      <c r="V287" s="553"/>
      <c r="W287" s="553"/>
      <c r="X287" s="553"/>
      <c r="Y287" s="553"/>
      <c r="Z287" s="397"/>
      <c r="AA287" s="397"/>
      <c r="AB287" s="397"/>
      <c r="AC287" s="397"/>
      <c r="AD287" s="397"/>
      <c r="AE287" s="397"/>
      <c r="AF287" s="397"/>
      <c r="AG287" s="397"/>
      <c r="AH287" s="397"/>
      <c r="AI287" s="397"/>
      <c r="AJ287" s="397"/>
      <c r="AK287" s="397"/>
      <c r="AL287" s="397"/>
      <c r="AM287" s="397"/>
      <c r="AN287" s="397"/>
      <c r="AO287" s="397"/>
      <c r="AP287" s="397"/>
      <c r="AQ287" s="397"/>
      <c r="AR287" s="397"/>
      <c r="AS287" s="397"/>
      <c r="AT287" s="397"/>
      <c r="AU287" s="397"/>
      <c r="AV287" s="397"/>
      <c r="AW287" s="397"/>
      <c r="AX287" s="397"/>
      <c r="AY287" s="397"/>
      <c r="AZ287" s="397"/>
      <c r="BA287" s="553"/>
      <c r="BB287" s="397"/>
      <c r="BC287" s="397"/>
      <c r="BD287" s="397"/>
    </row>
    <row r="288" spans="2:56" x14ac:dyDescent="0.35">
      <c r="B288" s="80"/>
      <c r="C288" s="119"/>
      <c r="D288" s="119"/>
      <c r="E288" s="84"/>
      <c r="F288" s="119"/>
      <c r="G288" s="120"/>
      <c r="H288" s="41"/>
      <c r="I288" s="41"/>
      <c r="J288" s="82"/>
      <c r="K288" s="291">
        <f t="shared" si="37"/>
        <v>0</v>
      </c>
      <c r="L288" s="293">
        <f>IF(I288&lt;INDEX(Lookup!$U$2:$U$10,MATCH($D$46,Lookup!$S$2:$S$10,0)),0,IF(O288="X",0,J288/(DATEDIF(H288,I288,"m")+1)*12))</f>
        <v>0</v>
      </c>
      <c r="M288" s="291">
        <f t="shared" si="38"/>
        <v>0</v>
      </c>
      <c r="N288" s="335"/>
      <c r="O288" s="143"/>
      <c r="P288" s="397"/>
      <c r="Q288" s="555"/>
      <c r="R288" s="576">
        <f t="shared" si="39"/>
        <v>0</v>
      </c>
      <c r="S288" s="576">
        <f t="shared" si="40"/>
        <v>0</v>
      </c>
      <c r="T288" s="576">
        <f t="shared" si="41"/>
        <v>0</v>
      </c>
      <c r="U288" s="576">
        <f t="shared" si="42"/>
        <v>0</v>
      </c>
      <c r="V288" s="553"/>
      <c r="W288" s="553"/>
      <c r="X288" s="553"/>
      <c r="Y288" s="553"/>
      <c r="Z288" s="397"/>
      <c r="AA288" s="397"/>
      <c r="AB288" s="397"/>
      <c r="AC288" s="397"/>
      <c r="AD288" s="397"/>
      <c r="AE288" s="397"/>
      <c r="AF288" s="397"/>
      <c r="AG288" s="397"/>
      <c r="AH288" s="397"/>
      <c r="AI288" s="397"/>
      <c r="AJ288" s="397"/>
      <c r="AK288" s="397"/>
      <c r="AL288" s="397"/>
      <c r="AM288" s="397"/>
      <c r="AN288" s="397"/>
      <c r="AO288" s="397"/>
      <c r="AP288" s="397"/>
      <c r="AQ288" s="397"/>
      <c r="AR288" s="397"/>
      <c r="AS288" s="397"/>
      <c r="AT288" s="397"/>
      <c r="AU288" s="397"/>
      <c r="AV288" s="397"/>
      <c r="AW288" s="397"/>
      <c r="AX288" s="397"/>
      <c r="AY288" s="397"/>
      <c r="AZ288" s="397"/>
      <c r="BA288" s="553"/>
      <c r="BB288" s="397"/>
      <c r="BC288" s="397"/>
      <c r="BD288" s="397"/>
    </row>
    <row r="289" spans="2:56" x14ac:dyDescent="0.35">
      <c r="B289" s="80"/>
      <c r="C289" s="119"/>
      <c r="D289" s="119"/>
      <c r="E289" s="84"/>
      <c r="F289" s="119"/>
      <c r="G289" s="120"/>
      <c r="H289" s="41"/>
      <c r="I289" s="41"/>
      <c r="J289" s="82"/>
      <c r="K289" s="291">
        <f t="shared" si="37"/>
        <v>0</v>
      </c>
      <c r="L289" s="293">
        <f>IF(I289&lt;INDEX(Lookup!$U$2:$U$10,MATCH($D$46,Lookup!$S$2:$S$10,0)),0,IF(O289="X",0,J289/(DATEDIF(H289,I289,"m")+1)*12))</f>
        <v>0</v>
      </c>
      <c r="M289" s="291">
        <f t="shared" si="38"/>
        <v>0</v>
      </c>
      <c r="N289" s="335"/>
      <c r="O289" s="143"/>
      <c r="P289" s="397"/>
      <c r="Q289" s="555"/>
      <c r="R289" s="576">
        <f t="shared" si="39"/>
        <v>0</v>
      </c>
      <c r="S289" s="576">
        <f t="shared" si="40"/>
        <v>0</v>
      </c>
      <c r="T289" s="576">
        <f t="shared" si="41"/>
        <v>0</v>
      </c>
      <c r="U289" s="576">
        <f t="shared" si="42"/>
        <v>0</v>
      </c>
      <c r="V289" s="553"/>
      <c r="W289" s="553"/>
      <c r="X289" s="553"/>
      <c r="Y289" s="553"/>
      <c r="Z289" s="397"/>
      <c r="AA289" s="397"/>
      <c r="AB289" s="397"/>
      <c r="AC289" s="397"/>
      <c r="AD289" s="397"/>
      <c r="AE289" s="397"/>
      <c r="AF289" s="397"/>
      <c r="AG289" s="397"/>
      <c r="AH289" s="397"/>
      <c r="AI289" s="397"/>
      <c r="AJ289" s="397"/>
      <c r="AK289" s="397"/>
      <c r="AL289" s="397"/>
      <c r="AM289" s="397"/>
      <c r="AN289" s="397"/>
      <c r="AO289" s="397"/>
      <c r="AP289" s="397"/>
      <c r="AQ289" s="397"/>
      <c r="AR289" s="397"/>
      <c r="AS289" s="397"/>
      <c r="AT289" s="397"/>
      <c r="AU289" s="397"/>
      <c r="AV289" s="397"/>
      <c r="AW289" s="397"/>
      <c r="AX289" s="397"/>
      <c r="AY289" s="397"/>
      <c r="AZ289" s="397"/>
      <c r="BA289" s="553"/>
      <c r="BB289" s="397"/>
      <c r="BC289" s="397"/>
      <c r="BD289" s="397"/>
    </row>
    <row r="290" spans="2:56" x14ac:dyDescent="0.35">
      <c r="B290" s="80"/>
      <c r="C290" s="119"/>
      <c r="D290" s="119"/>
      <c r="E290" s="84"/>
      <c r="F290" s="119"/>
      <c r="G290" s="120"/>
      <c r="H290" s="41"/>
      <c r="I290" s="41"/>
      <c r="J290" s="82"/>
      <c r="K290" s="291">
        <f t="shared" si="37"/>
        <v>0</v>
      </c>
      <c r="L290" s="293">
        <f>IF(I290&lt;INDEX(Lookup!$U$2:$U$10,MATCH($D$46,Lookup!$S$2:$S$10,0)),0,IF(O290="X",0,J290/(DATEDIF(H290,I290,"m")+1)*12))</f>
        <v>0</v>
      </c>
      <c r="M290" s="291">
        <f t="shared" si="38"/>
        <v>0</v>
      </c>
      <c r="N290" s="335"/>
      <c r="O290" s="143"/>
      <c r="P290" s="397"/>
      <c r="Q290" s="555"/>
      <c r="R290" s="576">
        <f t="shared" si="39"/>
        <v>0</v>
      </c>
      <c r="S290" s="576">
        <f t="shared" si="40"/>
        <v>0</v>
      </c>
      <c r="T290" s="576">
        <f t="shared" si="41"/>
        <v>0</v>
      </c>
      <c r="U290" s="576">
        <f t="shared" si="42"/>
        <v>0</v>
      </c>
      <c r="V290" s="553"/>
      <c r="W290" s="553"/>
      <c r="X290" s="553"/>
      <c r="Y290" s="553"/>
      <c r="Z290" s="397"/>
      <c r="AA290" s="397"/>
      <c r="AB290" s="397"/>
      <c r="AC290" s="397"/>
      <c r="AD290" s="397"/>
      <c r="AE290" s="397"/>
      <c r="AF290" s="397"/>
      <c r="AG290" s="397"/>
      <c r="AH290" s="397"/>
      <c r="AI290" s="397"/>
      <c r="AJ290" s="397"/>
      <c r="AK290" s="397"/>
      <c r="AL290" s="397"/>
      <c r="AM290" s="397"/>
      <c r="AN290" s="397"/>
      <c r="AO290" s="397"/>
      <c r="AP290" s="397"/>
      <c r="AQ290" s="397"/>
      <c r="AR290" s="397"/>
      <c r="AS290" s="397"/>
      <c r="AT290" s="397"/>
      <c r="AU290" s="397"/>
      <c r="AV290" s="397"/>
      <c r="AW290" s="397"/>
      <c r="AX290" s="397"/>
      <c r="AY290" s="397"/>
      <c r="AZ290" s="397"/>
      <c r="BA290" s="553"/>
      <c r="BB290" s="397"/>
      <c r="BC290" s="397"/>
      <c r="BD290" s="397"/>
    </row>
    <row r="291" spans="2:56" x14ac:dyDescent="0.35">
      <c r="B291" s="80"/>
      <c r="C291" s="119"/>
      <c r="D291" s="119"/>
      <c r="E291" s="84"/>
      <c r="F291" s="119"/>
      <c r="G291" s="120"/>
      <c r="H291" s="41"/>
      <c r="I291" s="41"/>
      <c r="J291" s="82"/>
      <c r="K291" s="291">
        <f t="shared" si="37"/>
        <v>0</v>
      </c>
      <c r="L291" s="293">
        <f>IF(I291&lt;INDEX(Lookup!$U$2:$U$10,MATCH($D$46,Lookup!$S$2:$S$10,0)),0,IF(O291="X",0,J291/(DATEDIF(H291,I291,"m")+1)*12))</f>
        <v>0</v>
      </c>
      <c r="M291" s="291">
        <f t="shared" si="38"/>
        <v>0</v>
      </c>
      <c r="N291" s="335"/>
      <c r="O291" s="143"/>
      <c r="P291" s="397"/>
      <c r="Q291" s="555"/>
      <c r="R291" s="576">
        <f t="shared" si="39"/>
        <v>0</v>
      </c>
      <c r="S291" s="576">
        <f t="shared" si="40"/>
        <v>0</v>
      </c>
      <c r="T291" s="576">
        <f t="shared" si="41"/>
        <v>0</v>
      </c>
      <c r="U291" s="576">
        <f t="shared" si="42"/>
        <v>0</v>
      </c>
      <c r="V291" s="553"/>
      <c r="W291" s="553"/>
      <c r="X291" s="553"/>
      <c r="Y291" s="553"/>
      <c r="Z291" s="397"/>
      <c r="AA291" s="397"/>
      <c r="AB291" s="397"/>
      <c r="AC291" s="397"/>
      <c r="AD291" s="397"/>
      <c r="AE291" s="397"/>
      <c r="AF291" s="397"/>
      <c r="AG291" s="397"/>
      <c r="AH291" s="397"/>
      <c r="AI291" s="397"/>
      <c r="AJ291" s="397"/>
      <c r="AK291" s="397"/>
      <c r="AL291" s="397"/>
      <c r="AM291" s="397"/>
      <c r="AN291" s="397"/>
      <c r="AO291" s="397"/>
      <c r="AP291" s="397"/>
      <c r="AQ291" s="397"/>
      <c r="AR291" s="397"/>
      <c r="AS291" s="397"/>
      <c r="AT291" s="397"/>
      <c r="AU291" s="397"/>
      <c r="AV291" s="397"/>
      <c r="AW291" s="397"/>
      <c r="AX291" s="397"/>
      <c r="AY291" s="397"/>
      <c r="AZ291" s="397"/>
      <c r="BA291" s="553"/>
      <c r="BB291" s="397"/>
      <c r="BC291" s="397"/>
      <c r="BD291" s="397"/>
    </row>
    <row r="292" spans="2:56" x14ac:dyDescent="0.35">
      <c r="B292" s="80"/>
      <c r="C292" s="119"/>
      <c r="D292" s="119"/>
      <c r="E292" s="84"/>
      <c r="F292" s="119"/>
      <c r="G292" s="120"/>
      <c r="H292" s="41"/>
      <c r="I292" s="41"/>
      <c r="J292" s="82"/>
      <c r="K292" s="291">
        <f t="shared" si="37"/>
        <v>0</v>
      </c>
      <c r="L292" s="293">
        <f>IF(I292&lt;INDEX(Lookup!$U$2:$U$10,MATCH($D$46,Lookup!$S$2:$S$10,0)),0,IF(O292="X",0,J292/(DATEDIF(H292,I292,"m")+1)*12))</f>
        <v>0</v>
      </c>
      <c r="M292" s="291">
        <f t="shared" si="38"/>
        <v>0</v>
      </c>
      <c r="N292" s="335"/>
      <c r="O292" s="143"/>
      <c r="P292" s="397"/>
      <c r="Q292" s="555"/>
      <c r="R292" s="576">
        <f t="shared" si="39"/>
        <v>0</v>
      </c>
      <c r="S292" s="576">
        <f t="shared" si="40"/>
        <v>0</v>
      </c>
      <c r="T292" s="576">
        <f t="shared" si="41"/>
        <v>0</v>
      </c>
      <c r="U292" s="576">
        <f t="shared" si="42"/>
        <v>0</v>
      </c>
      <c r="V292" s="553"/>
      <c r="W292" s="553"/>
      <c r="X292" s="553"/>
      <c r="Y292" s="553"/>
      <c r="Z292" s="397"/>
      <c r="AA292" s="397"/>
      <c r="AB292" s="397"/>
      <c r="AC292" s="397"/>
      <c r="AD292" s="397"/>
      <c r="AE292" s="397"/>
      <c r="AF292" s="397"/>
      <c r="AG292" s="397"/>
      <c r="AH292" s="397"/>
      <c r="AI292" s="397"/>
      <c r="AJ292" s="397"/>
      <c r="AK292" s="397"/>
      <c r="AL292" s="397"/>
      <c r="AM292" s="397"/>
      <c r="AN292" s="397"/>
      <c r="AO292" s="397"/>
      <c r="AP292" s="397"/>
      <c r="AQ292" s="397"/>
      <c r="AR292" s="397"/>
      <c r="AS292" s="397"/>
      <c r="AT292" s="397"/>
      <c r="AU292" s="397"/>
      <c r="AV292" s="397"/>
      <c r="AW292" s="397"/>
      <c r="AX292" s="397"/>
      <c r="AY292" s="397"/>
      <c r="AZ292" s="397"/>
      <c r="BA292" s="553"/>
      <c r="BB292" s="397"/>
      <c r="BC292" s="397"/>
      <c r="BD292" s="397"/>
    </row>
    <row r="293" spans="2:56" x14ac:dyDescent="0.35">
      <c r="B293" s="80"/>
      <c r="C293" s="119"/>
      <c r="D293" s="119"/>
      <c r="E293" s="84"/>
      <c r="F293" s="119"/>
      <c r="G293" s="120"/>
      <c r="H293" s="41"/>
      <c r="I293" s="41"/>
      <c r="J293" s="82"/>
      <c r="K293" s="291">
        <f t="shared" si="37"/>
        <v>0</v>
      </c>
      <c r="L293" s="293">
        <f>IF(I293&lt;INDEX(Lookup!$U$2:$U$10,MATCH($D$46,Lookup!$S$2:$S$10,0)),0,IF(O293="X",0,J293/(DATEDIF(H293,I293,"m")+1)*12))</f>
        <v>0</v>
      </c>
      <c r="M293" s="291">
        <f t="shared" si="38"/>
        <v>0</v>
      </c>
      <c r="N293" s="335"/>
      <c r="O293" s="143"/>
      <c r="P293" s="397"/>
      <c r="Q293" s="555"/>
      <c r="R293" s="576">
        <f t="shared" si="39"/>
        <v>0</v>
      </c>
      <c r="S293" s="576">
        <f t="shared" si="40"/>
        <v>0</v>
      </c>
      <c r="T293" s="576">
        <f t="shared" si="41"/>
        <v>0</v>
      </c>
      <c r="U293" s="576">
        <f t="shared" si="42"/>
        <v>0</v>
      </c>
      <c r="V293" s="553"/>
      <c r="W293" s="553"/>
      <c r="X293" s="553"/>
      <c r="Y293" s="553"/>
      <c r="Z293" s="397"/>
      <c r="AA293" s="397"/>
      <c r="AB293" s="397"/>
      <c r="AC293" s="397"/>
      <c r="AD293" s="397"/>
      <c r="AE293" s="397"/>
      <c r="AF293" s="397"/>
      <c r="AG293" s="397"/>
      <c r="AH293" s="397"/>
      <c r="AI293" s="397"/>
      <c r="AJ293" s="397"/>
      <c r="AK293" s="397"/>
      <c r="AL293" s="397"/>
      <c r="AM293" s="397"/>
      <c r="AN293" s="397"/>
      <c r="AO293" s="397"/>
      <c r="AP293" s="397"/>
      <c r="AQ293" s="397"/>
      <c r="AR293" s="397"/>
      <c r="AS293" s="397"/>
      <c r="AT293" s="397"/>
      <c r="AU293" s="397"/>
      <c r="AV293" s="397"/>
      <c r="AW293" s="397"/>
      <c r="AX293" s="397"/>
      <c r="AY293" s="397"/>
      <c r="AZ293" s="397"/>
      <c r="BA293" s="553"/>
      <c r="BB293" s="397"/>
      <c r="BC293" s="397"/>
      <c r="BD293" s="397"/>
    </row>
    <row r="294" spans="2:56" x14ac:dyDescent="0.35">
      <c r="B294" s="80"/>
      <c r="C294" s="119"/>
      <c r="D294" s="119"/>
      <c r="E294" s="84"/>
      <c r="F294" s="119"/>
      <c r="G294" s="120"/>
      <c r="H294" s="41"/>
      <c r="I294" s="41"/>
      <c r="J294" s="82"/>
      <c r="K294" s="291">
        <f t="shared" si="37"/>
        <v>0</v>
      </c>
      <c r="L294" s="293">
        <f>IF(I294&lt;INDEX(Lookup!$U$2:$U$10,MATCH($D$46,Lookup!$S$2:$S$10,0)),0,IF(O294="X",0,J294/(DATEDIF(H294,I294,"m")+1)*12))</f>
        <v>0</v>
      </c>
      <c r="M294" s="291">
        <f t="shared" si="38"/>
        <v>0</v>
      </c>
      <c r="N294" s="335"/>
      <c r="O294" s="143"/>
      <c r="P294" s="397"/>
      <c r="Q294" s="555"/>
      <c r="R294" s="576">
        <f t="shared" si="39"/>
        <v>0</v>
      </c>
      <c r="S294" s="576">
        <f t="shared" si="40"/>
        <v>0</v>
      </c>
      <c r="T294" s="576">
        <f t="shared" si="41"/>
        <v>0</v>
      </c>
      <c r="U294" s="576">
        <f t="shared" si="42"/>
        <v>0</v>
      </c>
      <c r="V294" s="553"/>
      <c r="W294" s="553"/>
      <c r="X294" s="553"/>
      <c r="Y294" s="553"/>
      <c r="Z294" s="397"/>
      <c r="AA294" s="397"/>
      <c r="AB294" s="397"/>
      <c r="AC294" s="397"/>
      <c r="AD294" s="397"/>
      <c r="AE294" s="397"/>
      <c r="AF294" s="397"/>
      <c r="AG294" s="397"/>
      <c r="AH294" s="397"/>
      <c r="AI294" s="397"/>
      <c r="AJ294" s="397"/>
      <c r="AK294" s="397"/>
      <c r="AL294" s="397"/>
      <c r="AM294" s="397"/>
      <c r="AN294" s="397"/>
      <c r="AO294" s="397"/>
      <c r="AP294" s="397"/>
      <c r="AQ294" s="397"/>
      <c r="AR294" s="397"/>
      <c r="AS294" s="397"/>
      <c r="AT294" s="397"/>
      <c r="AU294" s="397"/>
      <c r="AV294" s="397"/>
      <c r="AW294" s="397"/>
      <c r="AX294" s="397"/>
      <c r="AY294" s="397"/>
      <c r="AZ294" s="397"/>
      <c r="BA294" s="553"/>
      <c r="BB294" s="397"/>
      <c r="BC294" s="397"/>
      <c r="BD294" s="397"/>
    </row>
    <row r="295" spans="2:56" x14ac:dyDescent="0.35">
      <c r="B295" s="80"/>
      <c r="C295" s="119"/>
      <c r="D295" s="119"/>
      <c r="E295" s="84"/>
      <c r="F295" s="119"/>
      <c r="G295" s="120"/>
      <c r="H295" s="41"/>
      <c r="I295" s="41"/>
      <c r="J295" s="82"/>
      <c r="K295" s="291">
        <f t="shared" si="37"/>
        <v>0</v>
      </c>
      <c r="L295" s="293">
        <f>IF(I295&lt;INDEX(Lookup!$U$2:$U$10,MATCH($D$46,Lookup!$S$2:$S$10,0)),0,IF(O295="X",0,J295/(DATEDIF(H295,I295,"m")+1)*12))</f>
        <v>0</v>
      </c>
      <c r="M295" s="291">
        <f t="shared" si="38"/>
        <v>0</v>
      </c>
      <c r="N295" s="335"/>
      <c r="O295" s="143"/>
      <c r="P295" s="397"/>
      <c r="Q295" s="555"/>
      <c r="R295" s="576">
        <f t="shared" si="39"/>
        <v>0</v>
      </c>
      <c r="S295" s="576">
        <f t="shared" si="40"/>
        <v>0</v>
      </c>
      <c r="T295" s="576">
        <f t="shared" si="41"/>
        <v>0</v>
      </c>
      <c r="U295" s="576">
        <f t="shared" si="42"/>
        <v>0</v>
      </c>
      <c r="V295" s="553"/>
      <c r="W295" s="553"/>
      <c r="X295" s="553"/>
      <c r="Y295" s="553"/>
      <c r="Z295" s="397"/>
      <c r="AA295" s="397"/>
      <c r="AB295" s="397"/>
      <c r="AC295" s="397"/>
      <c r="AD295" s="397"/>
      <c r="AE295" s="397"/>
      <c r="AF295" s="397"/>
      <c r="AG295" s="397"/>
      <c r="AH295" s="397"/>
      <c r="AI295" s="397"/>
      <c r="AJ295" s="397"/>
      <c r="AK295" s="397"/>
      <c r="AL295" s="397"/>
      <c r="AM295" s="397"/>
      <c r="AN295" s="397"/>
      <c r="AO295" s="397"/>
      <c r="AP295" s="397"/>
      <c r="AQ295" s="397"/>
      <c r="AR295" s="397"/>
      <c r="AS295" s="397"/>
      <c r="AT295" s="397"/>
      <c r="AU295" s="397"/>
      <c r="AV295" s="397"/>
      <c r="AW295" s="397"/>
      <c r="AX295" s="397"/>
      <c r="AY295" s="397"/>
      <c r="AZ295" s="397"/>
      <c r="BA295" s="553"/>
      <c r="BB295" s="397"/>
      <c r="BC295" s="397"/>
      <c r="BD295" s="397"/>
    </row>
    <row r="296" spans="2:56" x14ac:dyDescent="0.35">
      <c r="B296" s="80"/>
      <c r="C296" s="119"/>
      <c r="D296" s="119"/>
      <c r="E296" s="84"/>
      <c r="F296" s="119"/>
      <c r="G296" s="120"/>
      <c r="H296" s="41"/>
      <c r="I296" s="41"/>
      <c r="J296" s="82"/>
      <c r="K296" s="291">
        <f t="shared" si="37"/>
        <v>0</v>
      </c>
      <c r="L296" s="293">
        <f>IF(I296&lt;INDEX(Lookup!$U$2:$U$10,MATCH($D$46,Lookup!$S$2:$S$10,0)),0,IF(O296="X",0,J296/(DATEDIF(H296,I296,"m")+1)*12))</f>
        <v>0</v>
      </c>
      <c r="M296" s="291">
        <f t="shared" si="38"/>
        <v>0</v>
      </c>
      <c r="N296" s="335"/>
      <c r="O296" s="143"/>
      <c r="P296" s="397"/>
      <c r="Q296" s="555"/>
      <c r="R296" s="576">
        <f t="shared" si="39"/>
        <v>0</v>
      </c>
      <c r="S296" s="576">
        <f t="shared" si="40"/>
        <v>0</v>
      </c>
      <c r="T296" s="576">
        <f t="shared" si="41"/>
        <v>0</v>
      </c>
      <c r="U296" s="576">
        <f t="shared" si="42"/>
        <v>0</v>
      </c>
      <c r="V296" s="553"/>
      <c r="W296" s="553"/>
      <c r="X296" s="553"/>
      <c r="Y296" s="553"/>
      <c r="Z296" s="397"/>
      <c r="AA296" s="397"/>
      <c r="AB296" s="397"/>
      <c r="AC296" s="397"/>
      <c r="AD296" s="397"/>
      <c r="AE296" s="397"/>
      <c r="AF296" s="397"/>
      <c r="AG296" s="397"/>
      <c r="AH296" s="397"/>
      <c r="AI296" s="397"/>
      <c r="AJ296" s="397"/>
      <c r="AK296" s="397"/>
      <c r="AL296" s="397"/>
      <c r="AM296" s="397"/>
      <c r="AN296" s="397"/>
      <c r="AO296" s="397"/>
      <c r="AP296" s="397"/>
      <c r="AQ296" s="397"/>
      <c r="AR296" s="397"/>
      <c r="AS296" s="397"/>
      <c r="AT296" s="397"/>
      <c r="AU296" s="397"/>
      <c r="AV296" s="397"/>
      <c r="AW296" s="397"/>
      <c r="AX296" s="397"/>
      <c r="AY296" s="397"/>
      <c r="AZ296" s="397"/>
      <c r="BA296" s="553"/>
      <c r="BB296" s="397"/>
      <c r="BC296" s="397"/>
      <c r="BD296" s="397"/>
    </row>
    <row r="297" spans="2:56" x14ac:dyDescent="0.35">
      <c r="B297" s="80"/>
      <c r="C297" s="119"/>
      <c r="D297" s="119"/>
      <c r="E297" s="84"/>
      <c r="F297" s="119"/>
      <c r="G297" s="120"/>
      <c r="H297" s="41"/>
      <c r="I297" s="41"/>
      <c r="J297" s="82"/>
      <c r="K297" s="291">
        <f t="shared" si="37"/>
        <v>0</v>
      </c>
      <c r="L297" s="293">
        <f>IF(I297&lt;INDEX(Lookup!$U$2:$U$10,MATCH($D$46,Lookup!$S$2:$S$10,0)),0,IF(O297="X",0,J297/(DATEDIF(H297,I297,"m")+1)*12))</f>
        <v>0</v>
      </c>
      <c r="M297" s="291">
        <f t="shared" si="38"/>
        <v>0</v>
      </c>
      <c r="N297" s="335"/>
      <c r="O297" s="143"/>
      <c r="P297" s="397"/>
      <c r="Q297" s="555"/>
      <c r="R297" s="576">
        <f t="shared" si="39"/>
        <v>0</v>
      </c>
      <c r="S297" s="576">
        <f t="shared" si="40"/>
        <v>0</v>
      </c>
      <c r="T297" s="576">
        <f t="shared" si="41"/>
        <v>0</v>
      </c>
      <c r="U297" s="576">
        <f t="shared" si="42"/>
        <v>0</v>
      </c>
      <c r="V297" s="553"/>
      <c r="W297" s="553"/>
      <c r="X297" s="553"/>
      <c r="Y297" s="553"/>
      <c r="Z297" s="397"/>
      <c r="AA297" s="397"/>
      <c r="AB297" s="397"/>
      <c r="AC297" s="397"/>
      <c r="AD297" s="397"/>
      <c r="AE297" s="397"/>
      <c r="AF297" s="397"/>
      <c r="AG297" s="397"/>
      <c r="AH297" s="397"/>
      <c r="AI297" s="397"/>
      <c r="AJ297" s="397"/>
      <c r="AK297" s="397"/>
      <c r="AL297" s="397"/>
      <c r="AM297" s="397"/>
      <c r="AN297" s="397"/>
      <c r="AO297" s="397"/>
      <c r="AP297" s="397"/>
      <c r="AQ297" s="397"/>
      <c r="AR297" s="397"/>
      <c r="AS297" s="397"/>
      <c r="AT297" s="397"/>
      <c r="AU297" s="397"/>
      <c r="AV297" s="397"/>
      <c r="AW297" s="397"/>
      <c r="AX297" s="397"/>
      <c r="AY297" s="397"/>
      <c r="AZ297" s="397"/>
      <c r="BA297" s="553"/>
      <c r="BB297" s="397"/>
      <c r="BC297" s="397"/>
      <c r="BD297" s="397"/>
    </row>
    <row r="298" spans="2:56" x14ac:dyDescent="0.35">
      <c r="B298" s="80"/>
      <c r="C298" s="119"/>
      <c r="D298" s="119"/>
      <c r="E298" s="84"/>
      <c r="F298" s="119"/>
      <c r="G298" s="120"/>
      <c r="H298" s="41"/>
      <c r="I298" s="41"/>
      <c r="J298" s="82"/>
      <c r="K298" s="291">
        <f t="shared" si="37"/>
        <v>0</v>
      </c>
      <c r="L298" s="293">
        <f>IF(I298&lt;INDEX(Lookup!$U$2:$U$10,MATCH($D$46,Lookup!$S$2:$S$10,0)),0,IF(O298="X",0,J298/(DATEDIF(H298,I298,"m")+1)*12))</f>
        <v>0</v>
      </c>
      <c r="M298" s="291">
        <f t="shared" si="38"/>
        <v>0</v>
      </c>
      <c r="N298" s="335"/>
      <c r="O298" s="143"/>
      <c r="P298" s="397"/>
      <c r="Q298" s="555"/>
      <c r="R298" s="576">
        <f t="shared" si="39"/>
        <v>0</v>
      </c>
      <c r="S298" s="576">
        <f t="shared" si="40"/>
        <v>0</v>
      </c>
      <c r="T298" s="576">
        <f t="shared" si="41"/>
        <v>0</v>
      </c>
      <c r="U298" s="576">
        <f t="shared" si="42"/>
        <v>0</v>
      </c>
      <c r="V298" s="553"/>
      <c r="W298" s="553"/>
      <c r="X298" s="553"/>
      <c r="Y298" s="553"/>
      <c r="Z298" s="397"/>
      <c r="AA298" s="397"/>
      <c r="AB298" s="397"/>
      <c r="AC298" s="397"/>
      <c r="AD298" s="397"/>
      <c r="AE298" s="397"/>
      <c r="AF298" s="397"/>
      <c r="AG298" s="397"/>
      <c r="AH298" s="397"/>
      <c r="AI298" s="397"/>
      <c r="AJ298" s="397"/>
      <c r="AK298" s="397"/>
      <c r="AL298" s="397"/>
      <c r="AM298" s="397"/>
      <c r="AN298" s="397"/>
      <c r="AO298" s="397"/>
      <c r="AP298" s="397"/>
      <c r="AQ298" s="397"/>
      <c r="AR298" s="397"/>
      <c r="AS298" s="397"/>
      <c r="AT298" s="397"/>
      <c r="AU298" s="397"/>
      <c r="AV298" s="397"/>
      <c r="AW298" s="397"/>
      <c r="AX298" s="397"/>
      <c r="AY298" s="397"/>
      <c r="AZ298" s="397"/>
      <c r="BA298" s="553"/>
      <c r="BB298" s="397"/>
      <c r="BC298" s="397"/>
      <c r="BD298" s="397"/>
    </row>
    <row r="299" spans="2:56" x14ac:dyDescent="0.35">
      <c r="B299" s="80"/>
      <c r="C299" s="119"/>
      <c r="D299" s="119"/>
      <c r="E299" s="84"/>
      <c r="F299" s="119"/>
      <c r="G299" s="120"/>
      <c r="H299" s="41"/>
      <c r="I299" s="41"/>
      <c r="J299" s="82"/>
      <c r="K299" s="291">
        <f t="shared" si="37"/>
        <v>0</v>
      </c>
      <c r="L299" s="293">
        <f>IF(I299&lt;INDEX(Lookup!$U$2:$U$10,MATCH($D$46,Lookup!$S$2:$S$10,0)),0,IF(O299="X",0,J299/(DATEDIF(H299,I299,"m")+1)*12))</f>
        <v>0</v>
      </c>
      <c r="M299" s="291">
        <f t="shared" si="38"/>
        <v>0</v>
      </c>
      <c r="N299" s="335"/>
      <c r="O299" s="143"/>
      <c r="P299" s="397"/>
      <c r="Q299" s="555"/>
      <c r="R299" s="576">
        <f t="shared" si="39"/>
        <v>0</v>
      </c>
      <c r="S299" s="576">
        <f t="shared" si="40"/>
        <v>0</v>
      </c>
      <c r="T299" s="576">
        <f t="shared" si="41"/>
        <v>0</v>
      </c>
      <c r="U299" s="576">
        <f t="shared" si="42"/>
        <v>0</v>
      </c>
      <c r="V299" s="553"/>
      <c r="W299" s="553"/>
      <c r="X299" s="553"/>
      <c r="Y299" s="553"/>
      <c r="Z299" s="397"/>
      <c r="AA299" s="397"/>
      <c r="AB299" s="397"/>
      <c r="AC299" s="397"/>
      <c r="AD299" s="397"/>
      <c r="AE299" s="397"/>
      <c r="AF299" s="397"/>
      <c r="AG299" s="397"/>
      <c r="AH299" s="397"/>
      <c r="AI299" s="397"/>
      <c r="AJ299" s="397"/>
      <c r="AK299" s="397"/>
      <c r="AL299" s="397"/>
      <c r="AM299" s="397"/>
      <c r="AN299" s="397"/>
      <c r="AO299" s="397"/>
      <c r="AP299" s="397"/>
      <c r="AQ299" s="397"/>
      <c r="AR299" s="397"/>
      <c r="AS299" s="397"/>
      <c r="AT299" s="397"/>
      <c r="AU299" s="397"/>
      <c r="AV299" s="397"/>
      <c r="AW299" s="397"/>
      <c r="AX299" s="397"/>
      <c r="AY299" s="397"/>
      <c r="AZ299" s="397"/>
      <c r="BA299" s="553"/>
      <c r="BB299" s="397"/>
      <c r="BC299" s="397"/>
      <c r="BD299" s="397"/>
    </row>
    <row r="300" spans="2:56" x14ac:dyDescent="0.35">
      <c r="B300" s="80"/>
      <c r="C300" s="119"/>
      <c r="D300" s="119"/>
      <c r="E300" s="84"/>
      <c r="F300" s="119"/>
      <c r="G300" s="120"/>
      <c r="H300" s="41"/>
      <c r="I300" s="41"/>
      <c r="J300" s="82"/>
      <c r="K300" s="291">
        <f t="shared" si="37"/>
        <v>0</v>
      </c>
      <c r="L300" s="293">
        <f>IF(I300&lt;INDEX(Lookup!$U$2:$U$10,MATCH($D$46,Lookup!$S$2:$S$10,0)),0,IF(O300="X",0,J300/(DATEDIF(H300,I300,"m")+1)*12))</f>
        <v>0</v>
      </c>
      <c r="M300" s="291">
        <f t="shared" si="38"/>
        <v>0</v>
      </c>
      <c r="N300" s="335"/>
      <c r="O300" s="143"/>
      <c r="P300" s="397"/>
      <c r="Q300" s="555"/>
      <c r="R300" s="576">
        <f t="shared" si="39"/>
        <v>0</v>
      </c>
      <c r="S300" s="576">
        <f t="shared" si="40"/>
        <v>0</v>
      </c>
      <c r="T300" s="576">
        <f t="shared" si="41"/>
        <v>0</v>
      </c>
      <c r="U300" s="576">
        <f t="shared" si="42"/>
        <v>0</v>
      </c>
      <c r="V300" s="553"/>
      <c r="W300" s="553"/>
      <c r="X300" s="553"/>
      <c r="Y300" s="553"/>
      <c r="Z300" s="397"/>
      <c r="AA300" s="397"/>
      <c r="AB300" s="397"/>
      <c r="AC300" s="397"/>
      <c r="AD300" s="397"/>
      <c r="AE300" s="397"/>
      <c r="AF300" s="397"/>
      <c r="AG300" s="397"/>
      <c r="AH300" s="397"/>
      <c r="AI300" s="397"/>
      <c r="AJ300" s="397"/>
      <c r="AK300" s="397"/>
      <c r="AL300" s="397"/>
      <c r="AM300" s="397"/>
      <c r="AN300" s="397"/>
      <c r="AO300" s="397"/>
      <c r="AP300" s="397"/>
      <c r="AQ300" s="397"/>
      <c r="AR300" s="397"/>
      <c r="AS300" s="397"/>
      <c r="AT300" s="397"/>
      <c r="AU300" s="397"/>
      <c r="AV300" s="397"/>
      <c r="AW300" s="397"/>
      <c r="AX300" s="397"/>
      <c r="AY300" s="397"/>
      <c r="AZ300" s="397"/>
      <c r="BA300" s="553"/>
      <c r="BB300" s="397"/>
      <c r="BC300" s="397"/>
      <c r="BD300" s="397"/>
    </row>
    <row r="301" spans="2:56" x14ac:dyDescent="0.35">
      <c r="B301" s="80"/>
      <c r="C301" s="119"/>
      <c r="D301" s="119"/>
      <c r="E301" s="84"/>
      <c r="F301" s="119"/>
      <c r="G301" s="120"/>
      <c r="H301" s="41"/>
      <c r="I301" s="41"/>
      <c r="J301" s="82"/>
      <c r="K301" s="291">
        <f t="shared" si="37"/>
        <v>0</v>
      </c>
      <c r="L301" s="293">
        <f>IF(I301&lt;INDEX(Lookup!$U$2:$U$10,MATCH($D$46,Lookup!$S$2:$S$10,0)),0,IF(O301="X",0,J301/(DATEDIF(H301,I301,"m")+1)*12))</f>
        <v>0</v>
      </c>
      <c r="M301" s="291">
        <f t="shared" si="38"/>
        <v>0</v>
      </c>
      <c r="N301" s="335"/>
      <c r="O301" s="143"/>
      <c r="P301" s="397"/>
      <c r="Q301" s="555"/>
      <c r="R301" s="576">
        <f t="shared" si="39"/>
        <v>0</v>
      </c>
      <c r="S301" s="576">
        <f t="shared" si="40"/>
        <v>0</v>
      </c>
      <c r="T301" s="576">
        <f t="shared" si="41"/>
        <v>0</v>
      </c>
      <c r="U301" s="576">
        <f t="shared" si="42"/>
        <v>0</v>
      </c>
      <c r="V301" s="553"/>
      <c r="W301" s="553"/>
      <c r="X301" s="553"/>
      <c r="Y301" s="553"/>
      <c r="Z301" s="397"/>
      <c r="AA301" s="397"/>
      <c r="AB301" s="397"/>
      <c r="AC301" s="397"/>
      <c r="AD301" s="397"/>
      <c r="AE301" s="397"/>
      <c r="AF301" s="397"/>
      <c r="AG301" s="397"/>
      <c r="AH301" s="397"/>
      <c r="AI301" s="397"/>
      <c r="AJ301" s="397"/>
      <c r="AK301" s="397"/>
      <c r="AL301" s="397"/>
      <c r="AM301" s="397"/>
      <c r="AN301" s="397"/>
      <c r="AO301" s="397"/>
      <c r="AP301" s="397"/>
      <c r="AQ301" s="397"/>
      <c r="AR301" s="397"/>
      <c r="AS301" s="397"/>
      <c r="AT301" s="397"/>
      <c r="AU301" s="397"/>
      <c r="AV301" s="397"/>
      <c r="AW301" s="397"/>
      <c r="AX301" s="397"/>
      <c r="AY301" s="397"/>
      <c r="AZ301" s="397"/>
      <c r="BA301" s="553"/>
      <c r="BB301" s="397"/>
      <c r="BC301" s="397"/>
      <c r="BD301" s="397"/>
    </row>
    <row r="302" spans="2:56" x14ac:dyDescent="0.35">
      <c r="B302" s="80"/>
      <c r="C302" s="119"/>
      <c r="D302" s="119"/>
      <c r="E302" s="84"/>
      <c r="F302" s="119"/>
      <c r="G302" s="120"/>
      <c r="H302" s="41"/>
      <c r="I302" s="41"/>
      <c r="J302" s="82"/>
      <c r="K302" s="291">
        <f t="shared" si="37"/>
        <v>0</v>
      </c>
      <c r="L302" s="293">
        <f>IF(I302&lt;INDEX(Lookup!$U$2:$U$10,MATCH($D$46,Lookup!$S$2:$S$10,0)),0,IF(O302="X",0,J302/(DATEDIF(H302,I302,"m")+1)*12))</f>
        <v>0</v>
      </c>
      <c r="M302" s="291">
        <f t="shared" si="38"/>
        <v>0</v>
      </c>
      <c r="N302" s="335"/>
      <c r="O302" s="143"/>
      <c r="P302" s="397"/>
      <c r="Q302" s="555"/>
      <c r="R302" s="576">
        <f t="shared" si="39"/>
        <v>0</v>
      </c>
      <c r="S302" s="576">
        <f t="shared" si="40"/>
        <v>0</v>
      </c>
      <c r="T302" s="576">
        <f t="shared" si="41"/>
        <v>0</v>
      </c>
      <c r="U302" s="576">
        <f t="shared" si="42"/>
        <v>0</v>
      </c>
      <c r="V302" s="553"/>
      <c r="W302" s="553"/>
      <c r="X302" s="553"/>
      <c r="Y302" s="553"/>
      <c r="Z302" s="397"/>
      <c r="AA302" s="397"/>
      <c r="AB302" s="397"/>
      <c r="AC302" s="397"/>
      <c r="AD302" s="397"/>
      <c r="AE302" s="397"/>
      <c r="AF302" s="397"/>
      <c r="AG302" s="397"/>
      <c r="AH302" s="397"/>
      <c r="AI302" s="397"/>
      <c r="AJ302" s="397"/>
      <c r="AK302" s="397"/>
      <c r="AL302" s="397"/>
      <c r="AM302" s="397"/>
      <c r="AN302" s="397"/>
      <c r="AO302" s="397"/>
      <c r="AP302" s="397"/>
      <c r="AQ302" s="397"/>
      <c r="AR302" s="397"/>
      <c r="AS302" s="397"/>
      <c r="AT302" s="397"/>
      <c r="AU302" s="397"/>
      <c r="AV302" s="397"/>
      <c r="AW302" s="397"/>
      <c r="AX302" s="397"/>
      <c r="AY302" s="397"/>
      <c r="AZ302" s="397"/>
      <c r="BA302" s="553"/>
      <c r="BB302" s="397"/>
      <c r="BC302" s="397"/>
      <c r="BD302" s="397"/>
    </row>
    <row r="303" spans="2:56" x14ac:dyDescent="0.35">
      <c r="B303" s="80"/>
      <c r="C303" s="119"/>
      <c r="D303" s="119"/>
      <c r="E303" s="84"/>
      <c r="F303" s="119"/>
      <c r="G303" s="120"/>
      <c r="H303" s="41"/>
      <c r="I303" s="41"/>
      <c r="J303" s="82"/>
      <c r="K303" s="291">
        <f t="shared" si="37"/>
        <v>0</v>
      </c>
      <c r="L303" s="293">
        <f>IF(I303&lt;INDEX(Lookup!$U$2:$U$10,MATCH($D$46,Lookup!$S$2:$S$10,0)),0,IF(O303="X",0,J303/(DATEDIF(H303,I303,"m")+1)*12))</f>
        <v>0</v>
      </c>
      <c r="M303" s="291">
        <f t="shared" si="38"/>
        <v>0</v>
      </c>
      <c r="N303" s="335"/>
      <c r="O303" s="143"/>
      <c r="P303" s="397"/>
      <c r="Q303" s="555"/>
      <c r="R303" s="576">
        <f t="shared" si="39"/>
        <v>0</v>
      </c>
      <c r="S303" s="576">
        <f t="shared" si="40"/>
        <v>0</v>
      </c>
      <c r="T303" s="576">
        <f t="shared" si="41"/>
        <v>0</v>
      </c>
      <c r="U303" s="576">
        <f t="shared" si="42"/>
        <v>0</v>
      </c>
      <c r="V303" s="553"/>
      <c r="W303" s="553"/>
      <c r="X303" s="553"/>
      <c r="Y303" s="553"/>
      <c r="Z303" s="397"/>
      <c r="AA303" s="397"/>
      <c r="AB303" s="397"/>
      <c r="AC303" s="397"/>
      <c r="AD303" s="397"/>
      <c r="AE303" s="397"/>
      <c r="AF303" s="397"/>
      <c r="AG303" s="397"/>
      <c r="AH303" s="397"/>
      <c r="AI303" s="397"/>
      <c r="AJ303" s="397"/>
      <c r="AK303" s="397"/>
      <c r="AL303" s="397"/>
      <c r="AM303" s="397"/>
      <c r="AN303" s="397"/>
      <c r="AO303" s="397"/>
      <c r="AP303" s="397"/>
      <c r="AQ303" s="397"/>
      <c r="AR303" s="397"/>
      <c r="AS303" s="397"/>
      <c r="AT303" s="397"/>
      <c r="AU303" s="397"/>
      <c r="AV303" s="397"/>
      <c r="AW303" s="397"/>
      <c r="AX303" s="397"/>
      <c r="AY303" s="397"/>
      <c r="AZ303" s="397"/>
      <c r="BA303" s="553"/>
      <c r="BB303" s="397"/>
      <c r="BC303" s="397"/>
      <c r="BD303" s="397"/>
    </row>
    <row r="304" spans="2:56" x14ac:dyDescent="0.35">
      <c r="B304" s="80"/>
      <c r="C304" s="119"/>
      <c r="D304" s="119"/>
      <c r="E304" s="84"/>
      <c r="F304" s="119"/>
      <c r="G304" s="120"/>
      <c r="H304" s="41"/>
      <c r="I304" s="41"/>
      <c r="J304" s="82"/>
      <c r="K304" s="291">
        <f t="shared" si="37"/>
        <v>0</v>
      </c>
      <c r="L304" s="293">
        <f>IF(I304&lt;INDEX(Lookup!$U$2:$U$10,MATCH($D$46,Lookup!$S$2:$S$10,0)),0,IF(O304="X",0,J304/(DATEDIF(H304,I304,"m")+1)*12))</f>
        <v>0</v>
      </c>
      <c r="M304" s="291">
        <f t="shared" si="38"/>
        <v>0</v>
      </c>
      <c r="N304" s="335"/>
      <c r="O304" s="143"/>
      <c r="P304" s="397"/>
      <c r="Q304" s="555"/>
      <c r="R304" s="576">
        <f t="shared" si="39"/>
        <v>0</v>
      </c>
      <c r="S304" s="576">
        <f t="shared" si="40"/>
        <v>0</v>
      </c>
      <c r="T304" s="576">
        <f t="shared" si="41"/>
        <v>0</v>
      </c>
      <c r="U304" s="576">
        <f t="shared" si="42"/>
        <v>0</v>
      </c>
      <c r="V304" s="553"/>
      <c r="W304" s="553"/>
      <c r="X304" s="553"/>
      <c r="Y304" s="553"/>
      <c r="Z304" s="397"/>
      <c r="AA304" s="397"/>
      <c r="AB304" s="397"/>
      <c r="AC304" s="397"/>
      <c r="AD304" s="397"/>
      <c r="AE304" s="397"/>
      <c r="AF304" s="397"/>
      <c r="AG304" s="397"/>
      <c r="AH304" s="397"/>
      <c r="AI304" s="397"/>
      <c r="AJ304" s="397"/>
      <c r="AK304" s="397"/>
      <c r="AL304" s="397"/>
      <c r="AM304" s="397"/>
      <c r="AN304" s="397"/>
      <c r="AO304" s="397"/>
      <c r="AP304" s="397"/>
      <c r="AQ304" s="397"/>
      <c r="AR304" s="397"/>
      <c r="AS304" s="397"/>
      <c r="AT304" s="397"/>
      <c r="AU304" s="397"/>
      <c r="AV304" s="397"/>
      <c r="AW304" s="397"/>
      <c r="AX304" s="397"/>
      <c r="AY304" s="397"/>
      <c r="AZ304" s="397"/>
      <c r="BA304" s="553"/>
      <c r="BB304" s="397"/>
      <c r="BC304" s="397"/>
      <c r="BD304" s="397"/>
    </row>
    <row r="305" spans="2:56" x14ac:dyDescent="0.35">
      <c r="B305" s="80"/>
      <c r="C305" s="119"/>
      <c r="D305" s="119"/>
      <c r="E305" s="84"/>
      <c r="F305" s="119"/>
      <c r="G305" s="120"/>
      <c r="H305" s="41"/>
      <c r="I305" s="41"/>
      <c r="J305" s="82"/>
      <c r="K305" s="291">
        <f t="shared" si="37"/>
        <v>0</v>
      </c>
      <c r="L305" s="293">
        <f>IF(I305&lt;INDEX(Lookup!$U$2:$U$10,MATCH($D$46,Lookup!$S$2:$S$10,0)),0,IF(O305="X",0,J305/(DATEDIF(H305,I305,"m")+1)*12))</f>
        <v>0</v>
      </c>
      <c r="M305" s="291">
        <f t="shared" si="38"/>
        <v>0</v>
      </c>
      <c r="N305" s="335"/>
      <c r="O305" s="143"/>
      <c r="P305" s="397"/>
      <c r="Q305" s="555"/>
      <c r="R305" s="576">
        <f t="shared" si="39"/>
        <v>0</v>
      </c>
      <c r="S305" s="576">
        <f t="shared" si="40"/>
        <v>0</v>
      </c>
      <c r="T305" s="576">
        <f t="shared" si="41"/>
        <v>0</v>
      </c>
      <c r="U305" s="576">
        <f t="shared" si="42"/>
        <v>0</v>
      </c>
      <c r="V305" s="553"/>
      <c r="W305" s="553"/>
      <c r="X305" s="553"/>
      <c r="Y305" s="553"/>
      <c r="Z305" s="397"/>
      <c r="AA305" s="397"/>
      <c r="AB305" s="397"/>
      <c r="AC305" s="397"/>
      <c r="AD305" s="397"/>
      <c r="AE305" s="397"/>
      <c r="AF305" s="397"/>
      <c r="AG305" s="397"/>
      <c r="AH305" s="397"/>
      <c r="AI305" s="397"/>
      <c r="AJ305" s="397"/>
      <c r="AK305" s="397"/>
      <c r="AL305" s="397"/>
      <c r="AM305" s="397"/>
      <c r="AN305" s="397"/>
      <c r="AO305" s="397"/>
      <c r="AP305" s="397"/>
      <c r="AQ305" s="397"/>
      <c r="AR305" s="397"/>
      <c r="AS305" s="397"/>
      <c r="AT305" s="397"/>
      <c r="AU305" s="397"/>
      <c r="AV305" s="397"/>
      <c r="AW305" s="397"/>
      <c r="AX305" s="397"/>
      <c r="AY305" s="397"/>
      <c r="AZ305" s="397"/>
      <c r="BA305" s="553"/>
      <c r="BB305" s="397"/>
      <c r="BC305" s="397"/>
      <c r="BD305" s="397"/>
    </row>
    <row r="306" spans="2:56" x14ac:dyDescent="0.35">
      <c r="B306" s="80"/>
      <c r="C306" s="119"/>
      <c r="D306" s="119"/>
      <c r="E306" s="84"/>
      <c r="F306" s="119"/>
      <c r="G306" s="120"/>
      <c r="H306" s="41"/>
      <c r="I306" s="41"/>
      <c r="J306" s="82"/>
      <c r="K306" s="291">
        <f t="shared" ref="K306:K369" si="43">J306*$K$8</f>
        <v>0</v>
      </c>
      <c r="L306" s="293">
        <f>IF(I306&lt;INDEX(Lookup!$U$2:$U$10,MATCH($D$46,Lookup!$S$2:$S$10,0)),0,IF(O306="X",0,J306/(DATEDIF(H306,I306,"m")+1)*12))</f>
        <v>0</v>
      </c>
      <c r="M306" s="291">
        <f t="shared" ref="M306:M369" si="44">L306*$K$8</f>
        <v>0</v>
      </c>
      <c r="N306" s="335"/>
      <c r="O306" s="143"/>
      <c r="P306" s="397"/>
      <c r="Q306" s="555"/>
      <c r="R306" s="576">
        <f t="shared" si="39"/>
        <v>0</v>
      </c>
      <c r="S306" s="576">
        <f t="shared" si="40"/>
        <v>0</v>
      </c>
      <c r="T306" s="576">
        <f t="shared" si="41"/>
        <v>0</v>
      </c>
      <c r="U306" s="576">
        <f t="shared" si="42"/>
        <v>0</v>
      </c>
      <c r="V306" s="553"/>
      <c r="W306" s="553"/>
      <c r="X306" s="553"/>
      <c r="Y306" s="553"/>
      <c r="Z306" s="397"/>
      <c r="AA306" s="397"/>
      <c r="AB306" s="397"/>
      <c r="AC306" s="397"/>
      <c r="AD306" s="397"/>
      <c r="AE306" s="397"/>
      <c r="AF306" s="397"/>
      <c r="AG306" s="397"/>
      <c r="AH306" s="397"/>
      <c r="AI306" s="397"/>
      <c r="AJ306" s="397"/>
      <c r="AK306" s="397"/>
      <c r="AL306" s="397"/>
      <c r="AM306" s="397"/>
      <c r="AN306" s="397"/>
      <c r="AO306" s="397"/>
      <c r="AP306" s="397"/>
      <c r="AQ306" s="397"/>
      <c r="AR306" s="397"/>
      <c r="AS306" s="397"/>
      <c r="AT306" s="397"/>
      <c r="AU306" s="397"/>
      <c r="AV306" s="397"/>
      <c r="AW306" s="397"/>
      <c r="AX306" s="397"/>
      <c r="AY306" s="397"/>
      <c r="AZ306" s="397"/>
      <c r="BA306" s="553"/>
      <c r="BB306" s="397"/>
      <c r="BC306" s="397"/>
      <c r="BD306" s="397"/>
    </row>
    <row r="307" spans="2:56" x14ac:dyDescent="0.35">
      <c r="B307" s="80"/>
      <c r="C307" s="119"/>
      <c r="D307" s="119"/>
      <c r="E307" s="84"/>
      <c r="F307" s="119"/>
      <c r="G307" s="120"/>
      <c r="H307" s="41"/>
      <c r="I307" s="41"/>
      <c r="J307" s="82"/>
      <c r="K307" s="291">
        <f t="shared" si="43"/>
        <v>0</v>
      </c>
      <c r="L307" s="293">
        <f>IF(I307&lt;INDEX(Lookup!$U$2:$U$10,MATCH($D$46,Lookup!$S$2:$S$10,0)),0,IF(O307="X",0,J307/(DATEDIF(H307,I307,"m")+1)*12))</f>
        <v>0</v>
      </c>
      <c r="M307" s="291">
        <f t="shared" si="44"/>
        <v>0</v>
      </c>
      <c r="N307" s="335"/>
      <c r="O307" s="143"/>
      <c r="P307" s="397"/>
      <c r="Q307" s="555"/>
      <c r="R307" s="576">
        <f t="shared" ref="R307:R370" si="45">K306*$I$32</f>
        <v>0</v>
      </c>
      <c r="S307" s="576">
        <f t="shared" ref="S307:S370" si="46">M306*$I$42</f>
        <v>0</v>
      </c>
      <c r="T307" s="576">
        <f t="shared" ref="T307:T370" si="47">R307-K306</f>
        <v>0</v>
      </c>
      <c r="U307" s="576">
        <f t="shared" ref="U307:U370" si="48">S307-M306</f>
        <v>0</v>
      </c>
      <c r="V307" s="553"/>
      <c r="W307" s="553"/>
      <c r="X307" s="553"/>
      <c r="Y307" s="553"/>
      <c r="Z307" s="397"/>
      <c r="AA307" s="397"/>
      <c r="AB307" s="397"/>
      <c r="AC307" s="397"/>
      <c r="AD307" s="397"/>
      <c r="AE307" s="397"/>
      <c r="AF307" s="397"/>
      <c r="AG307" s="397"/>
      <c r="AH307" s="397"/>
      <c r="AI307" s="397"/>
      <c r="AJ307" s="397"/>
      <c r="AK307" s="397"/>
      <c r="AL307" s="397"/>
      <c r="AM307" s="397"/>
      <c r="AN307" s="397"/>
      <c r="AO307" s="397"/>
      <c r="AP307" s="397"/>
      <c r="AQ307" s="397"/>
      <c r="AR307" s="397"/>
      <c r="AS307" s="397"/>
      <c r="AT307" s="397"/>
      <c r="AU307" s="397"/>
      <c r="AV307" s="397"/>
      <c r="AW307" s="397"/>
      <c r="AX307" s="397"/>
      <c r="AY307" s="397"/>
      <c r="AZ307" s="397"/>
      <c r="BA307" s="553"/>
      <c r="BB307" s="397"/>
      <c r="BC307" s="397"/>
      <c r="BD307" s="397"/>
    </row>
    <row r="308" spans="2:56" x14ac:dyDescent="0.35">
      <c r="B308" s="80"/>
      <c r="C308" s="119"/>
      <c r="D308" s="119"/>
      <c r="E308" s="84"/>
      <c r="F308" s="119"/>
      <c r="G308" s="120"/>
      <c r="H308" s="41"/>
      <c r="I308" s="41"/>
      <c r="J308" s="82"/>
      <c r="K308" s="291">
        <f t="shared" si="43"/>
        <v>0</v>
      </c>
      <c r="L308" s="293">
        <f>IF(I308&lt;INDEX(Lookup!$U$2:$U$10,MATCH($D$46,Lookup!$S$2:$S$10,0)),0,IF(O308="X",0,J308/(DATEDIF(H308,I308,"m")+1)*12))</f>
        <v>0</v>
      </c>
      <c r="M308" s="291">
        <f t="shared" si="44"/>
        <v>0</v>
      </c>
      <c r="N308" s="335"/>
      <c r="O308" s="143"/>
      <c r="P308" s="397"/>
      <c r="Q308" s="555"/>
      <c r="R308" s="576">
        <f t="shared" si="45"/>
        <v>0</v>
      </c>
      <c r="S308" s="576">
        <f t="shared" si="46"/>
        <v>0</v>
      </c>
      <c r="T308" s="576">
        <f t="shared" si="47"/>
        <v>0</v>
      </c>
      <c r="U308" s="576">
        <f t="shared" si="48"/>
        <v>0</v>
      </c>
      <c r="V308" s="553"/>
      <c r="W308" s="553"/>
      <c r="X308" s="553"/>
      <c r="Y308" s="553"/>
      <c r="Z308" s="397"/>
      <c r="AA308" s="397"/>
      <c r="AB308" s="397"/>
      <c r="AC308" s="397"/>
      <c r="AD308" s="397"/>
      <c r="AE308" s="397"/>
      <c r="AF308" s="397"/>
      <c r="AG308" s="397"/>
      <c r="AH308" s="397"/>
      <c r="AI308" s="397"/>
      <c r="AJ308" s="397"/>
      <c r="AK308" s="397"/>
      <c r="AL308" s="397"/>
      <c r="AM308" s="397"/>
      <c r="AN308" s="397"/>
      <c r="AO308" s="397"/>
      <c r="AP308" s="397"/>
      <c r="AQ308" s="397"/>
      <c r="AR308" s="397"/>
      <c r="AS308" s="397"/>
      <c r="AT308" s="397"/>
      <c r="AU308" s="397"/>
      <c r="AV308" s="397"/>
      <c r="AW308" s="397"/>
      <c r="AX308" s="397"/>
      <c r="AY308" s="397"/>
      <c r="AZ308" s="397"/>
      <c r="BA308" s="553"/>
      <c r="BB308" s="397"/>
      <c r="BC308" s="397"/>
      <c r="BD308" s="397"/>
    </row>
    <row r="309" spans="2:56" x14ac:dyDescent="0.35">
      <c r="B309" s="80"/>
      <c r="C309" s="119"/>
      <c r="D309" s="119"/>
      <c r="E309" s="84"/>
      <c r="F309" s="119"/>
      <c r="G309" s="120"/>
      <c r="H309" s="41"/>
      <c r="I309" s="41"/>
      <c r="J309" s="82"/>
      <c r="K309" s="291">
        <f t="shared" si="43"/>
        <v>0</v>
      </c>
      <c r="L309" s="293">
        <f>IF(I309&lt;INDEX(Lookup!$U$2:$U$10,MATCH($D$46,Lookup!$S$2:$S$10,0)),0,IF(O309="X",0,J309/(DATEDIF(H309,I309,"m")+1)*12))</f>
        <v>0</v>
      </c>
      <c r="M309" s="291">
        <f t="shared" si="44"/>
        <v>0</v>
      </c>
      <c r="N309" s="335"/>
      <c r="O309" s="143"/>
      <c r="P309" s="397"/>
      <c r="Q309" s="555"/>
      <c r="R309" s="576">
        <f t="shared" si="45"/>
        <v>0</v>
      </c>
      <c r="S309" s="576">
        <f t="shared" si="46"/>
        <v>0</v>
      </c>
      <c r="T309" s="576">
        <f t="shared" si="47"/>
        <v>0</v>
      </c>
      <c r="U309" s="576">
        <f t="shared" si="48"/>
        <v>0</v>
      </c>
      <c r="V309" s="553"/>
      <c r="W309" s="553"/>
      <c r="X309" s="553"/>
      <c r="Y309" s="553"/>
      <c r="Z309" s="397"/>
      <c r="AA309" s="397"/>
      <c r="AB309" s="397"/>
      <c r="AC309" s="397"/>
      <c r="AD309" s="397"/>
      <c r="AE309" s="397"/>
      <c r="AF309" s="397"/>
      <c r="AG309" s="397"/>
      <c r="AH309" s="397"/>
      <c r="AI309" s="397"/>
      <c r="AJ309" s="397"/>
      <c r="AK309" s="397"/>
      <c r="AL309" s="397"/>
      <c r="AM309" s="397"/>
      <c r="AN309" s="397"/>
      <c r="AO309" s="397"/>
      <c r="AP309" s="397"/>
      <c r="AQ309" s="397"/>
      <c r="AR309" s="397"/>
      <c r="AS309" s="397"/>
      <c r="AT309" s="397"/>
      <c r="AU309" s="397"/>
      <c r="AV309" s="397"/>
      <c r="AW309" s="397"/>
      <c r="AX309" s="397"/>
      <c r="AY309" s="397"/>
      <c r="AZ309" s="397"/>
      <c r="BA309" s="553"/>
      <c r="BB309" s="397"/>
      <c r="BC309" s="397"/>
      <c r="BD309" s="397"/>
    </row>
    <row r="310" spans="2:56" x14ac:dyDescent="0.35">
      <c r="B310" s="80"/>
      <c r="C310" s="119"/>
      <c r="D310" s="119"/>
      <c r="E310" s="84"/>
      <c r="F310" s="119"/>
      <c r="G310" s="120"/>
      <c r="H310" s="41"/>
      <c r="I310" s="41"/>
      <c r="J310" s="82"/>
      <c r="K310" s="291">
        <f t="shared" si="43"/>
        <v>0</v>
      </c>
      <c r="L310" s="293">
        <f>IF(I310&lt;INDEX(Lookup!$U$2:$U$10,MATCH($D$46,Lookup!$S$2:$S$10,0)),0,IF(O310="X",0,J310/(DATEDIF(H310,I310,"m")+1)*12))</f>
        <v>0</v>
      </c>
      <c r="M310" s="291">
        <f t="shared" si="44"/>
        <v>0</v>
      </c>
      <c r="N310" s="335"/>
      <c r="O310" s="143"/>
      <c r="P310" s="397"/>
      <c r="Q310" s="555"/>
      <c r="R310" s="576">
        <f t="shared" si="45"/>
        <v>0</v>
      </c>
      <c r="S310" s="576">
        <f t="shared" si="46"/>
        <v>0</v>
      </c>
      <c r="T310" s="576">
        <f t="shared" si="47"/>
        <v>0</v>
      </c>
      <c r="U310" s="576">
        <f t="shared" si="48"/>
        <v>0</v>
      </c>
      <c r="V310" s="553"/>
      <c r="W310" s="553"/>
      <c r="X310" s="553"/>
      <c r="Y310" s="553"/>
      <c r="Z310" s="397"/>
      <c r="AA310" s="397"/>
      <c r="AB310" s="397"/>
      <c r="AC310" s="397"/>
      <c r="AD310" s="397"/>
      <c r="AE310" s="397"/>
      <c r="AF310" s="397"/>
      <c r="AG310" s="397"/>
      <c r="AH310" s="397"/>
      <c r="AI310" s="397"/>
      <c r="AJ310" s="397"/>
      <c r="AK310" s="397"/>
      <c r="AL310" s="397"/>
      <c r="AM310" s="397"/>
      <c r="AN310" s="397"/>
      <c r="AO310" s="397"/>
      <c r="AP310" s="397"/>
      <c r="AQ310" s="397"/>
      <c r="AR310" s="397"/>
      <c r="AS310" s="397"/>
      <c r="AT310" s="397"/>
      <c r="AU310" s="397"/>
      <c r="AV310" s="397"/>
      <c r="AW310" s="397"/>
      <c r="AX310" s="397"/>
      <c r="AY310" s="397"/>
      <c r="AZ310" s="397"/>
      <c r="BA310" s="553"/>
      <c r="BB310" s="397"/>
      <c r="BC310" s="397"/>
      <c r="BD310" s="397"/>
    </row>
    <row r="311" spans="2:56" x14ac:dyDescent="0.35">
      <c r="B311" s="80"/>
      <c r="C311" s="119"/>
      <c r="D311" s="119"/>
      <c r="E311" s="84"/>
      <c r="F311" s="119"/>
      <c r="G311" s="120"/>
      <c r="H311" s="41"/>
      <c r="I311" s="41"/>
      <c r="J311" s="82"/>
      <c r="K311" s="291">
        <f t="shared" si="43"/>
        <v>0</v>
      </c>
      <c r="L311" s="293">
        <f>IF(I311&lt;INDEX(Lookup!$U$2:$U$10,MATCH($D$46,Lookup!$S$2:$S$10,0)),0,IF(O311="X",0,J311/(DATEDIF(H311,I311,"m")+1)*12))</f>
        <v>0</v>
      </c>
      <c r="M311" s="291">
        <f t="shared" si="44"/>
        <v>0</v>
      </c>
      <c r="N311" s="335"/>
      <c r="O311" s="143"/>
      <c r="P311" s="397"/>
      <c r="Q311" s="555"/>
      <c r="R311" s="576">
        <f t="shared" si="45"/>
        <v>0</v>
      </c>
      <c r="S311" s="576">
        <f t="shared" si="46"/>
        <v>0</v>
      </c>
      <c r="T311" s="576">
        <f t="shared" si="47"/>
        <v>0</v>
      </c>
      <c r="U311" s="576">
        <f t="shared" si="48"/>
        <v>0</v>
      </c>
      <c r="V311" s="553"/>
      <c r="W311" s="553"/>
      <c r="X311" s="553"/>
      <c r="Y311" s="553"/>
      <c r="Z311" s="397"/>
      <c r="AA311" s="397"/>
      <c r="AB311" s="397"/>
      <c r="AC311" s="397"/>
      <c r="AD311" s="397"/>
      <c r="AE311" s="397"/>
      <c r="AF311" s="397"/>
      <c r="AG311" s="397"/>
      <c r="AH311" s="397"/>
      <c r="AI311" s="397"/>
      <c r="AJ311" s="397"/>
      <c r="AK311" s="397"/>
      <c r="AL311" s="397"/>
      <c r="AM311" s="397"/>
      <c r="AN311" s="397"/>
      <c r="AO311" s="397"/>
      <c r="AP311" s="397"/>
      <c r="AQ311" s="397"/>
      <c r="AR311" s="397"/>
      <c r="AS311" s="397"/>
      <c r="AT311" s="397"/>
      <c r="AU311" s="397"/>
      <c r="AV311" s="397"/>
      <c r="AW311" s="397"/>
      <c r="AX311" s="397"/>
      <c r="AY311" s="397"/>
      <c r="AZ311" s="397"/>
      <c r="BA311" s="553"/>
      <c r="BB311" s="397"/>
      <c r="BC311" s="397"/>
      <c r="BD311" s="397"/>
    </row>
    <row r="312" spans="2:56" x14ac:dyDescent="0.35">
      <c r="B312" s="80"/>
      <c r="C312" s="119"/>
      <c r="D312" s="119"/>
      <c r="E312" s="84"/>
      <c r="F312" s="119"/>
      <c r="G312" s="120"/>
      <c r="H312" s="41"/>
      <c r="I312" s="41"/>
      <c r="J312" s="82"/>
      <c r="K312" s="291">
        <f t="shared" si="43"/>
        <v>0</v>
      </c>
      <c r="L312" s="293">
        <f>IF(I312&lt;INDEX(Lookup!$U$2:$U$10,MATCH($D$46,Lookup!$S$2:$S$10,0)),0,IF(O312="X",0,J312/(DATEDIF(H312,I312,"m")+1)*12))</f>
        <v>0</v>
      </c>
      <c r="M312" s="291">
        <f t="shared" si="44"/>
        <v>0</v>
      </c>
      <c r="N312" s="335"/>
      <c r="O312" s="143"/>
      <c r="P312" s="397"/>
      <c r="Q312" s="555"/>
      <c r="R312" s="576">
        <f t="shared" si="45"/>
        <v>0</v>
      </c>
      <c r="S312" s="576">
        <f t="shared" si="46"/>
        <v>0</v>
      </c>
      <c r="T312" s="576">
        <f t="shared" si="47"/>
        <v>0</v>
      </c>
      <c r="U312" s="576">
        <f t="shared" si="48"/>
        <v>0</v>
      </c>
      <c r="V312" s="553"/>
      <c r="W312" s="553"/>
      <c r="X312" s="553"/>
      <c r="Y312" s="553"/>
      <c r="Z312" s="397"/>
      <c r="AA312" s="397"/>
      <c r="AB312" s="397"/>
      <c r="AC312" s="397"/>
      <c r="AD312" s="397"/>
      <c r="AE312" s="397"/>
      <c r="AF312" s="397"/>
      <c r="AG312" s="397"/>
      <c r="AH312" s="397"/>
      <c r="AI312" s="397"/>
      <c r="AJ312" s="397"/>
      <c r="AK312" s="397"/>
      <c r="AL312" s="397"/>
      <c r="AM312" s="397"/>
      <c r="AN312" s="397"/>
      <c r="AO312" s="397"/>
      <c r="AP312" s="397"/>
      <c r="AQ312" s="397"/>
      <c r="AR312" s="397"/>
      <c r="AS312" s="397"/>
      <c r="AT312" s="397"/>
      <c r="AU312" s="397"/>
      <c r="AV312" s="397"/>
      <c r="AW312" s="397"/>
      <c r="AX312" s="397"/>
      <c r="AY312" s="397"/>
      <c r="AZ312" s="397"/>
      <c r="BA312" s="553"/>
      <c r="BB312" s="397"/>
      <c r="BC312" s="397"/>
      <c r="BD312" s="397"/>
    </row>
    <row r="313" spans="2:56" x14ac:dyDescent="0.35">
      <c r="B313" s="80"/>
      <c r="C313" s="119"/>
      <c r="D313" s="119"/>
      <c r="E313" s="84"/>
      <c r="F313" s="119"/>
      <c r="G313" s="120"/>
      <c r="H313" s="41"/>
      <c r="I313" s="41"/>
      <c r="J313" s="82"/>
      <c r="K313" s="291">
        <f t="shared" si="43"/>
        <v>0</v>
      </c>
      <c r="L313" s="293">
        <f>IF(I313&lt;INDEX(Lookup!$U$2:$U$10,MATCH($D$46,Lookup!$S$2:$S$10,0)),0,IF(O313="X",0,J313/(DATEDIF(H313,I313,"m")+1)*12))</f>
        <v>0</v>
      </c>
      <c r="M313" s="291">
        <f t="shared" si="44"/>
        <v>0</v>
      </c>
      <c r="N313" s="335"/>
      <c r="O313" s="143"/>
      <c r="P313" s="397"/>
      <c r="Q313" s="555"/>
      <c r="R313" s="576">
        <f t="shared" si="45"/>
        <v>0</v>
      </c>
      <c r="S313" s="576">
        <f t="shared" si="46"/>
        <v>0</v>
      </c>
      <c r="T313" s="576">
        <f t="shared" si="47"/>
        <v>0</v>
      </c>
      <c r="U313" s="576">
        <f t="shared" si="48"/>
        <v>0</v>
      </c>
      <c r="V313" s="553"/>
      <c r="W313" s="553"/>
      <c r="X313" s="553"/>
      <c r="Y313" s="553"/>
      <c r="Z313" s="397"/>
      <c r="AA313" s="397"/>
      <c r="AB313" s="397"/>
      <c r="AC313" s="397"/>
      <c r="AD313" s="397"/>
      <c r="AE313" s="397"/>
      <c r="AF313" s="397"/>
      <c r="AG313" s="397"/>
      <c r="AH313" s="397"/>
      <c r="AI313" s="397"/>
      <c r="AJ313" s="397"/>
      <c r="AK313" s="397"/>
      <c r="AL313" s="397"/>
      <c r="AM313" s="397"/>
      <c r="AN313" s="397"/>
      <c r="AO313" s="397"/>
      <c r="AP313" s="397"/>
      <c r="AQ313" s="397"/>
      <c r="AR313" s="397"/>
      <c r="AS313" s="397"/>
      <c r="AT313" s="397"/>
      <c r="AU313" s="397"/>
      <c r="AV313" s="397"/>
      <c r="AW313" s="397"/>
      <c r="AX313" s="397"/>
      <c r="AY313" s="397"/>
      <c r="AZ313" s="397"/>
      <c r="BA313" s="553"/>
      <c r="BB313" s="397"/>
      <c r="BC313" s="397"/>
      <c r="BD313" s="397"/>
    </row>
    <row r="314" spans="2:56" x14ac:dyDescent="0.35">
      <c r="B314" s="80"/>
      <c r="C314" s="119"/>
      <c r="D314" s="119"/>
      <c r="E314" s="84"/>
      <c r="F314" s="119"/>
      <c r="G314" s="120"/>
      <c r="H314" s="41"/>
      <c r="I314" s="41"/>
      <c r="J314" s="82"/>
      <c r="K314" s="291">
        <f t="shared" si="43"/>
        <v>0</v>
      </c>
      <c r="L314" s="293">
        <f>IF(I314&lt;INDEX(Lookup!$U$2:$U$10,MATCH($D$46,Lookup!$S$2:$S$10,0)),0,IF(O314="X",0,J314/(DATEDIF(H314,I314,"m")+1)*12))</f>
        <v>0</v>
      </c>
      <c r="M314" s="291">
        <f t="shared" si="44"/>
        <v>0</v>
      </c>
      <c r="N314" s="335"/>
      <c r="O314" s="143"/>
      <c r="P314" s="397"/>
      <c r="Q314" s="555"/>
      <c r="R314" s="576">
        <f t="shared" si="45"/>
        <v>0</v>
      </c>
      <c r="S314" s="576">
        <f t="shared" si="46"/>
        <v>0</v>
      </c>
      <c r="T314" s="576">
        <f t="shared" si="47"/>
        <v>0</v>
      </c>
      <c r="U314" s="576">
        <f t="shared" si="48"/>
        <v>0</v>
      </c>
      <c r="V314" s="553"/>
      <c r="W314" s="553"/>
      <c r="X314" s="553"/>
      <c r="Y314" s="553"/>
      <c r="Z314" s="397"/>
      <c r="AA314" s="397"/>
      <c r="AB314" s="397"/>
      <c r="AC314" s="397"/>
      <c r="AD314" s="397"/>
      <c r="AE314" s="397"/>
      <c r="AF314" s="397"/>
      <c r="AG314" s="397"/>
      <c r="AH314" s="397"/>
      <c r="AI314" s="397"/>
      <c r="AJ314" s="397"/>
      <c r="AK314" s="397"/>
      <c r="AL314" s="397"/>
      <c r="AM314" s="397"/>
      <c r="AN314" s="397"/>
      <c r="AO314" s="397"/>
      <c r="AP314" s="397"/>
      <c r="AQ314" s="397"/>
      <c r="AR314" s="397"/>
      <c r="AS314" s="397"/>
      <c r="AT314" s="397"/>
      <c r="AU314" s="397"/>
      <c r="AV314" s="397"/>
      <c r="AW314" s="397"/>
      <c r="AX314" s="397"/>
      <c r="AY314" s="397"/>
      <c r="AZ314" s="397"/>
      <c r="BA314" s="553"/>
      <c r="BB314" s="397"/>
      <c r="BC314" s="397"/>
      <c r="BD314" s="397"/>
    </row>
    <row r="315" spans="2:56" x14ac:dyDescent="0.35">
      <c r="B315" s="80"/>
      <c r="C315" s="119"/>
      <c r="D315" s="119"/>
      <c r="E315" s="84"/>
      <c r="F315" s="119"/>
      <c r="G315" s="120"/>
      <c r="H315" s="41"/>
      <c r="I315" s="41"/>
      <c r="J315" s="82"/>
      <c r="K315" s="291">
        <f t="shared" si="43"/>
        <v>0</v>
      </c>
      <c r="L315" s="293">
        <f>IF(I315&lt;INDEX(Lookup!$U$2:$U$10,MATCH($D$46,Lookup!$S$2:$S$10,0)),0,IF(O315="X",0,J315/(DATEDIF(H315,I315,"m")+1)*12))</f>
        <v>0</v>
      </c>
      <c r="M315" s="291">
        <f t="shared" si="44"/>
        <v>0</v>
      </c>
      <c r="N315" s="335"/>
      <c r="O315" s="143"/>
      <c r="P315" s="397"/>
      <c r="Q315" s="555"/>
      <c r="R315" s="576">
        <f t="shared" si="45"/>
        <v>0</v>
      </c>
      <c r="S315" s="576">
        <f t="shared" si="46"/>
        <v>0</v>
      </c>
      <c r="T315" s="576">
        <f t="shared" si="47"/>
        <v>0</v>
      </c>
      <c r="U315" s="576">
        <f t="shared" si="48"/>
        <v>0</v>
      </c>
      <c r="V315" s="553"/>
      <c r="W315" s="553"/>
      <c r="X315" s="553"/>
      <c r="Y315" s="553"/>
      <c r="Z315" s="397"/>
      <c r="AA315" s="397"/>
      <c r="AB315" s="397"/>
      <c r="AC315" s="397"/>
      <c r="AD315" s="397"/>
      <c r="AE315" s="397"/>
      <c r="AF315" s="397"/>
      <c r="AG315" s="397"/>
      <c r="AH315" s="397"/>
      <c r="AI315" s="397"/>
      <c r="AJ315" s="397"/>
      <c r="AK315" s="397"/>
      <c r="AL315" s="397"/>
      <c r="AM315" s="397"/>
      <c r="AN315" s="397"/>
      <c r="AO315" s="397"/>
      <c r="AP315" s="397"/>
      <c r="AQ315" s="397"/>
      <c r="AR315" s="397"/>
      <c r="AS315" s="397"/>
      <c r="AT315" s="397"/>
      <c r="AU315" s="397"/>
      <c r="AV315" s="397"/>
      <c r="AW315" s="397"/>
      <c r="AX315" s="397"/>
      <c r="AY315" s="397"/>
      <c r="AZ315" s="397"/>
      <c r="BA315" s="553"/>
      <c r="BB315" s="397"/>
      <c r="BC315" s="397"/>
      <c r="BD315" s="397"/>
    </row>
    <row r="316" spans="2:56" x14ac:dyDescent="0.35">
      <c r="B316" s="80"/>
      <c r="C316" s="119"/>
      <c r="D316" s="119"/>
      <c r="E316" s="84"/>
      <c r="F316" s="119"/>
      <c r="G316" s="120"/>
      <c r="H316" s="41"/>
      <c r="I316" s="41"/>
      <c r="J316" s="82"/>
      <c r="K316" s="291">
        <f t="shared" si="43"/>
        <v>0</v>
      </c>
      <c r="L316" s="293">
        <f>IF(I316&lt;INDEX(Lookup!$U$2:$U$10,MATCH($D$46,Lookup!$S$2:$S$10,0)),0,IF(O316="X",0,J316/(DATEDIF(H316,I316,"m")+1)*12))</f>
        <v>0</v>
      </c>
      <c r="M316" s="291">
        <f t="shared" si="44"/>
        <v>0</v>
      </c>
      <c r="N316" s="335"/>
      <c r="O316" s="143"/>
      <c r="P316" s="397"/>
      <c r="Q316" s="555"/>
      <c r="R316" s="576">
        <f t="shared" si="45"/>
        <v>0</v>
      </c>
      <c r="S316" s="576">
        <f t="shared" si="46"/>
        <v>0</v>
      </c>
      <c r="T316" s="576">
        <f t="shared" si="47"/>
        <v>0</v>
      </c>
      <c r="U316" s="576">
        <f t="shared" si="48"/>
        <v>0</v>
      </c>
      <c r="V316" s="553"/>
      <c r="W316" s="553"/>
      <c r="X316" s="553"/>
      <c r="Y316" s="553"/>
      <c r="Z316" s="397"/>
      <c r="AA316" s="397"/>
      <c r="AB316" s="397"/>
      <c r="AC316" s="397"/>
      <c r="AD316" s="397"/>
      <c r="AE316" s="397"/>
      <c r="AF316" s="397"/>
      <c r="AG316" s="397"/>
      <c r="AH316" s="397"/>
      <c r="AI316" s="397"/>
      <c r="AJ316" s="397"/>
      <c r="AK316" s="397"/>
      <c r="AL316" s="397"/>
      <c r="AM316" s="397"/>
      <c r="AN316" s="397"/>
      <c r="AO316" s="397"/>
      <c r="AP316" s="397"/>
      <c r="AQ316" s="397"/>
      <c r="AR316" s="397"/>
      <c r="AS316" s="397"/>
      <c r="AT316" s="397"/>
      <c r="AU316" s="397"/>
      <c r="AV316" s="397"/>
      <c r="AW316" s="397"/>
      <c r="AX316" s="397"/>
      <c r="AY316" s="397"/>
      <c r="AZ316" s="397"/>
      <c r="BA316" s="553"/>
      <c r="BB316" s="397"/>
      <c r="BC316" s="397"/>
      <c r="BD316" s="397"/>
    </row>
    <row r="317" spans="2:56" x14ac:dyDescent="0.35">
      <c r="B317" s="80"/>
      <c r="C317" s="119"/>
      <c r="D317" s="119"/>
      <c r="E317" s="84"/>
      <c r="F317" s="119"/>
      <c r="G317" s="120"/>
      <c r="H317" s="41"/>
      <c r="I317" s="41"/>
      <c r="J317" s="82"/>
      <c r="K317" s="291">
        <f t="shared" si="43"/>
        <v>0</v>
      </c>
      <c r="L317" s="293">
        <f>IF(I317&lt;INDEX(Lookup!$U$2:$U$10,MATCH($D$46,Lookup!$S$2:$S$10,0)),0,IF(O317="X",0,J317/(DATEDIF(H317,I317,"m")+1)*12))</f>
        <v>0</v>
      </c>
      <c r="M317" s="291">
        <f t="shared" si="44"/>
        <v>0</v>
      </c>
      <c r="N317" s="335"/>
      <c r="O317" s="143"/>
      <c r="P317" s="397"/>
      <c r="Q317" s="555"/>
      <c r="R317" s="576">
        <f t="shared" si="45"/>
        <v>0</v>
      </c>
      <c r="S317" s="576">
        <f t="shared" si="46"/>
        <v>0</v>
      </c>
      <c r="T317" s="576">
        <f t="shared" si="47"/>
        <v>0</v>
      </c>
      <c r="U317" s="576">
        <f t="shared" si="48"/>
        <v>0</v>
      </c>
      <c r="V317" s="553"/>
      <c r="W317" s="553"/>
      <c r="X317" s="553"/>
      <c r="Y317" s="553"/>
      <c r="Z317" s="397"/>
      <c r="AA317" s="397"/>
      <c r="AB317" s="397"/>
      <c r="AC317" s="397"/>
      <c r="AD317" s="397"/>
      <c r="AE317" s="397"/>
      <c r="AF317" s="397"/>
      <c r="AG317" s="397"/>
      <c r="AH317" s="397"/>
      <c r="AI317" s="397"/>
      <c r="AJ317" s="397"/>
      <c r="AK317" s="397"/>
      <c r="AL317" s="397"/>
      <c r="AM317" s="397"/>
      <c r="AN317" s="397"/>
      <c r="AO317" s="397"/>
      <c r="AP317" s="397"/>
      <c r="AQ317" s="397"/>
      <c r="AR317" s="397"/>
      <c r="AS317" s="397"/>
      <c r="AT317" s="397"/>
      <c r="AU317" s="397"/>
      <c r="AV317" s="397"/>
      <c r="AW317" s="397"/>
      <c r="AX317" s="397"/>
      <c r="AY317" s="397"/>
      <c r="AZ317" s="397"/>
      <c r="BA317" s="553"/>
      <c r="BB317" s="397"/>
      <c r="BC317" s="397"/>
      <c r="BD317" s="397"/>
    </row>
    <row r="318" spans="2:56" x14ac:dyDescent="0.35">
      <c r="B318" s="80"/>
      <c r="C318" s="119"/>
      <c r="D318" s="119"/>
      <c r="E318" s="84"/>
      <c r="F318" s="119"/>
      <c r="G318" s="120"/>
      <c r="H318" s="41"/>
      <c r="I318" s="41"/>
      <c r="J318" s="82"/>
      <c r="K318" s="291">
        <f t="shared" si="43"/>
        <v>0</v>
      </c>
      <c r="L318" s="293">
        <f>IF(I318&lt;INDEX(Lookup!$U$2:$U$10,MATCH($D$46,Lookup!$S$2:$S$10,0)),0,IF(O318="X",0,J318/(DATEDIF(H318,I318,"m")+1)*12))</f>
        <v>0</v>
      </c>
      <c r="M318" s="291">
        <f t="shared" si="44"/>
        <v>0</v>
      </c>
      <c r="N318" s="335"/>
      <c r="O318" s="143"/>
      <c r="P318" s="397"/>
      <c r="Q318" s="555"/>
      <c r="R318" s="576">
        <f t="shared" si="45"/>
        <v>0</v>
      </c>
      <c r="S318" s="576">
        <f t="shared" si="46"/>
        <v>0</v>
      </c>
      <c r="T318" s="576">
        <f t="shared" si="47"/>
        <v>0</v>
      </c>
      <c r="U318" s="576">
        <f t="shared" si="48"/>
        <v>0</v>
      </c>
      <c r="V318" s="553"/>
      <c r="W318" s="553"/>
      <c r="X318" s="553"/>
      <c r="Y318" s="553"/>
      <c r="Z318" s="397"/>
      <c r="AA318" s="397"/>
      <c r="AB318" s="397"/>
      <c r="AC318" s="397"/>
      <c r="AD318" s="397"/>
      <c r="AE318" s="397"/>
      <c r="AF318" s="397"/>
      <c r="AG318" s="397"/>
      <c r="AH318" s="397"/>
      <c r="AI318" s="397"/>
      <c r="AJ318" s="397"/>
      <c r="AK318" s="397"/>
      <c r="AL318" s="397"/>
      <c r="AM318" s="397"/>
      <c r="AN318" s="397"/>
      <c r="AO318" s="397"/>
      <c r="AP318" s="397"/>
      <c r="AQ318" s="397"/>
      <c r="AR318" s="397"/>
      <c r="AS318" s="397"/>
      <c r="AT318" s="397"/>
      <c r="AU318" s="397"/>
      <c r="AV318" s="397"/>
      <c r="AW318" s="397"/>
      <c r="AX318" s="397"/>
      <c r="AY318" s="397"/>
      <c r="AZ318" s="397"/>
      <c r="BA318" s="553"/>
      <c r="BB318" s="397"/>
      <c r="BC318" s="397"/>
      <c r="BD318" s="397"/>
    </row>
    <row r="319" spans="2:56" x14ac:dyDescent="0.35">
      <c r="B319" s="80"/>
      <c r="C319" s="119"/>
      <c r="D319" s="119"/>
      <c r="E319" s="84"/>
      <c r="F319" s="119"/>
      <c r="G319" s="120"/>
      <c r="H319" s="41"/>
      <c r="I319" s="41"/>
      <c r="J319" s="82"/>
      <c r="K319" s="291">
        <f t="shared" si="43"/>
        <v>0</v>
      </c>
      <c r="L319" s="293">
        <f>IF(I319&lt;INDEX(Lookup!$U$2:$U$10,MATCH($D$46,Lookup!$S$2:$S$10,0)),0,IF(O319="X",0,J319/(DATEDIF(H319,I319,"m")+1)*12))</f>
        <v>0</v>
      </c>
      <c r="M319" s="291">
        <f t="shared" si="44"/>
        <v>0</v>
      </c>
      <c r="N319" s="335"/>
      <c r="O319" s="143"/>
      <c r="P319" s="397"/>
      <c r="Q319" s="555"/>
      <c r="R319" s="576">
        <f t="shared" si="45"/>
        <v>0</v>
      </c>
      <c r="S319" s="576">
        <f t="shared" si="46"/>
        <v>0</v>
      </c>
      <c r="T319" s="576">
        <f t="shared" si="47"/>
        <v>0</v>
      </c>
      <c r="U319" s="576">
        <f t="shared" si="48"/>
        <v>0</v>
      </c>
      <c r="V319" s="553"/>
      <c r="W319" s="553"/>
      <c r="X319" s="553"/>
      <c r="Y319" s="553"/>
      <c r="Z319" s="397"/>
      <c r="AA319" s="397"/>
      <c r="AB319" s="397"/>
      <c r="AC319" s="397"/>
      <c r="AD319" s="397"/>
      <c r="AE319" s="397"/>
      <c r="AF319" s="397"/>
      <c r="AG319" s="397"/>
      <c r="AH319" s="397"/>
      <c r="AI319" s="397"/>
      <c r="AJ319" s="397"/>
      <c r="AK319" s="397"/>
      <c r="AL319" s="397"/>
      <c r="AM319" s="397"/>
      <c r="AN319" s="397"/>
      <c r="AO319" s="397"/>
      <c r="AP319" s="397"/>
      <c r="AQ319" s="397"/>
      <c r="AR319" s="397"/>
      <c r="AS319" s="397"/>
      <c r="AT319" s="397"/>
      <c r="AU319" s="397"/>
      <c r="AV319" s="397"/>
      <c r="AW319" s="397"/>
      <c r="AX319" s="397"/>
      <c r="AY319" s="397"/>
      <c r="AZ319" s="397"/>
      <c r="BA319" s="553"/>
      <c r="BB319" s="397"/>
      <c r="BC319" s="397"/>
      <c r="BD319" s="397"/>
    </row>
    <row r="320" spans="2:56" x14ac:dyDescent="0.35">
      <c r="B320" s="80"/>
      <c r="C320" s="119"/>
      <c r="D320" s="119"/>
      <c r="E320" s="84"/>
      <c r="F320" s="119"/>
      <c r="G320" s="120"/>
      <c r="H320" s="41"/>
      <c r="I320" s="41"/>
      <c r="J320" s="82"/>
      <c r="K320" s="291">
        <f t="shared" si="43"/>
        <v>0</v>
      </c>
      <c r="L320" s="293">
        <f>IF(I320&lt;INDEX(Lookup!$U$2:$U$10,MATCH($D$46,Lookup!$S$2:$S$10,0)),0,IF(O320="X",0,J320/(DATEDIF(H320,I320,"m")+1)*12))</f>
        <v>0</v>
      </c>
      <c r="M320" s="291">
        <f t="shared" si="44"/>
        <v>0</v>
      </c>
      <c r="N320" s="335"/>
      <c r="O320" s="143"/>
      <c r="P320" s="397"/>
      <c r="Q320" s="555"/>
      <c r="R320" s="576">
        <f t="shared" si="45"/>
        <v>0</v>
      </c>
      <c r="S320" s="576">
        <f t="shared" si="46"/>
        <v>0</v>
      </c>
      <c r="T320" s="576">
        <f t="shared" si="47"/>
        <v>0</v>
      </c>
      <c r="U320" s="576">
        <f t="shared" si="48"/>
        <v>0</v>
      </c>
      <c r="V320" s="553"/>
      <c r="W320" s="553"/>
      <c r="X320" s="553"/>
      <c r="Y320" s="553"/>
      <c r="Z320" s="397"/>
      <c r="AA320" s="397"/>
      <c r="AB320" s="397"/>
      <c r="AC320" s="397"/>
      <c r="AD320" s="397"/>
      <c r="AE320" s="397"/>
      <c r="AF320" s="397"/>
      <c r="AG320" s="397"/>
      <c r="AH320" s="397"/>
      <c r="AI320" s="397"/>
      <c r="AJ320" s="397"/>
      <c r="AK320" s="397"/>
      <c r="AL320" s="397"/>
      <c r="AM320" s="397"/>
      <c r="AN320" s="397"/>
      <c r="AO320" s="397"/>
      <c r="AP320" s="397"/>
      <c r="AQ320" s="397"/>
      <c r="AR320" s="397"/>
      <c r="AS320" s="397"/>
      <c r="AT320" s="397"/>
      <c r="AU320" s="397"/>
      <c r="AV320" s="397"/>
      <c r="AW320" s="397"/>
      <c r="AX320" s="397"/>
      <c r="AY320" s="397"/>
      <c r="AZ320" s="397"/>
      <c r="BA320" s="553"/>
      <c r="BB320" s="397"/>
      <c r="BC320" s="397"/>
      <c r="BD320" s="397"/>
    </row>
    <row r="321" spans="2:56" x14ac:dyDescent="0.35">
      <c r="B321" s="80"/>
      <c r="C321" s="119"/>
      <c r="D321" s="119"/>
      <c r="E321" s="84"/>
      <c r="F321" s="119"/>
      <c r="G321" s="120"/>
      <c r="H321" s="41"/>
      <c r="I321" s="41"/>
      <c r="J321" s="82"/>
      <c r="K321" s="291">
        <f t="shared" si="43"/>
        <v>0</v>
      </c>
      <c r="L321" s="293">
        <f>IF(I321&lt;INDEX(Lookup!$U$2:$U$10,MATCH($D$46,Lookup!$S$2:$S$10,0)),0,IF(O321="X",0,J321/(DATEDIF(H321,I321,"m")+1)*12))</f>
        <v>0</v>
      </c>
      <c r="M321" s="291">
        <f t="shared" si="44"/>
        <v>0</v>
      </c>
      <c r="N321" s="335"/>
      <c r="O321" s="143"/>
      <c r="P321" s="397"/>
      <c r="Q321" s="555"/>
      <c r="R321" s="576">
        <f t="shared" si="45"/>
        <v>0</v>
      </c>
      <c r="S321" s="576">
        <f t="shared" si="46"/>
        <v>0</v>
      </c>
      <c r="T321" s="576">
        <f t="shared" si="47"/>
        <v>0</v>
      </c>
      <c r="U321" s="576">
        <f t="shared" si="48"/>
        <v>0</v>
      </c>
      <c r="V321" s="553"/>
      <c r="W321" s="553"/>
      <c r="X321" s="553"/>
      <c r="Y321" s="553"/>
      <c r="Z321" s="397"/>
      <c r="AA321" s="397"/>
      <c r="AB321" s="397"/>
      <c r="AC321" s="397"/>
      <c r="AD321" s="397"/>
      <c r="AE321" s="397"/>
      <c r="AF321" s="397"/>
      <c r="AG321" s="397"/>
      <c r="AH321" s="397"/>
      <c r="AI321" s="397"/>
      <c r="AJ321" s="397"/>
      <c r="AK321" s="397"/>
      <c r="AL321" s="397"/>
      <c r="AM321" s="397"/>
      <c r="AN321" s="397"/>
      <c r="AO321" s="397"/>
      <c r="AP321" s="397"/>
      <c r="AQ321" s="397"/>
      <c r="AR321" s="397"/>
      <c r="AS321" s="397"/>
      <c r="AT321" s="397"/>
      <c r="AU321" s="397"/>
      <c r="AV321" s="397"/>
      <c r="AW321" s="397"/>
      <c r="AX321" s="397"/>
      <c r="AY321" s="397"/>
      <c r="AZ321" s="397"/>
      <c r="BA321" s="553"/>
      <c r="BB321" s="397"/>
      <c r="BC321" s="397"/>
      <c r="BD321" s="397"/>
    </row>
    <row r="322" spans="2:56" x14ac:dyDescent="0.35">
      <c r="B322" s="80"/>
      <c r="C322" s="119"/>
      <c r="D322" s="119"/>
      <c r="E322" s="84"/>
      <c r="F322" s="119"/>
      <c r="G322" s="120"/>
      <c r="H322" s="41"/>
      <c r="I322" s="41"/>
      <c r="J322" s="82"/>
      <c r="K322" s="291">
        <f t="shared" si="43"/>
        <v>0</v>
      </c>
      <c r="L322" s="293">
        <f>IF(I322&lt;INDEX(Lookup!$U$2:$U$10,MATCH($D$46,Lookup!$S$2:$S$10,0)),0,IF(O322="X",0,J322/(DATEDIF(H322,I322,"m")+1)*12))</f>
        <v>0</v>
      </c>
      <c r="M322" s="291">
        <f t="shared" si="44"/>
        <v>0</v>
      </c>
      <c r="N322" s="335"/>
      <c r="O322" s="143"/>
      <c r="P322" s="397"/>
      <c r="Q322" s="555"/>
      <c r="R322" s="576">
        <f t="shared" si="45"/>
        <v>0</v>
      </c>
      <c r="S322" s="576">
        <f t="shared" si="46"/>
        <v>0</v>
      </c>
      <c r="T322" s="576">
        <f t="shared" si="47"/>
        <v>0</v>
      </c>
      <c r="U322" s="576">
        <f t="shared" si="48"/>
        <v>0</v>
      </c>
      <c r="V322" s="553"/>
      <c r="W322" s="553"/>
      <c r="X322" s="553"/>
      <c r="Y322" s="553"/>
      <c r="Z322" s="397"/>
      <c r="AA322" s="397"/>
      <c r="AB322" s="397"/>
      <c r="AC322" s="397"/>
      <c r="AD322" s="397"/>
      <c r="AE322" s="397"/>
      <c r="AF322" s="397"/>
      <c r="AG322" s="397"/>
      <c r="AH322" s="397"/>
      <c r="AI322" s="397"/>
      <c r="AJ322" s="397"/>
      <c r="AK322" s="397"/>
      <c r="AL322" s="397"/>
      <c r="AM322" s="397"/>
      <c r="AN322" s="397"/>
      <c r="AO322" s="397"/>
      <c r="AP322" s="397"/>
      <c r="AQ322" s="397"/>
      <c r="AR322" s="397"/>
      <c r="AS322" s="397"/>
      <c r="AT322" s="397"/>
      <c r="AU322" s="397"/>
      <c r="AV322" s="397"/>
      <c r="AW322" s="397"/>
      <c r="AX322" s="397"/>
      <c r="AY322" s="397"/>
      <c r="AZ322" s="397"/>
      <c r="BA322" s="553"/>
      <c r="BB322" s="397"/>
      <c r="BC322" s="397"/>
      <c r="BD322" s="397"/>
    </row>
    <row r="323" spans="2:56" x14ac:dyDescent="0.35">
      <c r="B323" s="80"/>
      <c r="C323" s="119"/>
      <c r="D323" s="119"/>
      <c r="E323" s="84"/>
      <c r="F323" s="119"/>
      <c r="G323" s="120"/>
      <c r="H323" s="41"/>
      <c r="I323" s="41"/>
      <c r="J323" s="82"/>
      <c r="K323" s="291">
        <f t="shared" si="43"/>
        <v>0</v>
      </c>
      <c r="L323" s="293">
        <f>IF(I323&lt;INDEX(Lookup!$U$2:$U$10,MATCH($D$46,Lookup!$S$2:$S$10,0)),0,IF(O323="X",0,J323/(DATEDIF(H323,I323,"m")+1)*12))</f>
        <v>0</v>
      </c>
      <c r="M323" s="291">
        <f t="shared" si="44"/>
        <v>0</v>
      </c>
      <c r="N323" s="335"/>
      <c r="O323" s="143"/>
      <c r="P323" s="397"/>
      <c r="Q323" s="555"/>
      <c r="R323" s="576">
        <f t="shared" si="45"/>
        <v>0</v>
      </c>
      <c r="S323" s="576">
        <f t="shared" si="46"/>
        <v>0</v>
      </c>
      <c r="T323" s="576">
        <f t="shared" si="47"/>
        <v>0</v>
      </c>
      <c r="U323" s="576">
        <f t="shared" si="48"/>
        <v>0</v>
      </c>
      <c r="V323" s="553"/>
      <c r="W323" s="553"/>
      <c r="X323" s="553"/>
      <c r="Y323" s="553"/>
      <c r="Z323" s="397"/>
      <c r="AA323" s="397"/>
      <c r="AB323" s="397"/>
      <c r="AC323" s="397"/>
      <c r="AD323" s="397"/>
      <c r="AE323" s="397"/>
      <c r="AF323" s="397"/>
      <c r="AG323" s="397"/>
      <c r="AH323" s="397"/>
      <c r="AI323" s="397"/>
      <c r="AJ323" s="397"/>
      <c r="AK323" s="397"/>
      <c r="AL323" s="397"/>
      <c r="AM323" s="397"/>
      <c r="AN323" s="397"/>
      <c r="AO323" s="397"/>
      <c r="AP323" s="397"/>
      <c r="AQ323" s="397"/>
      <c r="AR323" s="397"/>
      <c r="AS323" s="397"/>
      <c r="AT323" s="397"/>
      <c r="AU323" s="397"/>
      <c r="AV323" s="397"/>
      <c r="AW323" s="397"/>
      <c r="AX323" s="397"/>
      <c r="AY323" s="397"/>
      <c r="AZ323" s="397"/>
      <c r="BA323" s="553"/>
      <c r="BB323" s="397"/>
      <c r="BC323" s="397"/>
      <c r="BD323" s="397"/>
    </row>
    <row r="324" spans="2:56" x14ac:dyDescent="0.35">
      <c r="B324" s="80"/>
      <c r="C324" s="119"/>
      <c r="D324" s="119"/>
      <c r="E324" s="84"/>
      <c r="F324" s="119"/>
      <c r="G324" s="120"/>
      <c r="H324" s="41"/>
      <c r="I324" s="41"/>
      <c r="J324" s="82"/>
      <c r="K324" s="291">
        <f t="shared" si="43"/>
        <v>0</v>
      </c>
      <c r="L324" s="293">
        <f>IF(I324&lt;INDEX(Lookup!$U$2:$U$10,MATCH($D$46,Lookup!$S$2:$S$10,0)),0,IF(O324="X",0,J324/(DATEDIF(H324,I324,"m")+1)*12))</f>
        <v>0</v>
      </c>
      <c r="M324" s="291">
        <f t="shared" si="44"/>
        <v>0</v>
      </c>
      <c r="N324" s="335"/>
      <c r="O324" s="143"/>
      <c r="P324" s="397"/>
      <c r="Q324" s="555"/>
      <c r="R324" s="576">
        <f t="shared" si="45"/>
        <v>0</v>
      </c>
      <c r="S324" s="576">
        <f t="shared" si="46"/>
        <v>0</v>
      </c>
      <c r="T324" s="576">
        <f t="shared" si="47"/>
        <v>0</v>
      </c>
      <c r="U324" s="576">
        <f t="shared" si="48"/>
        <v>0</v>
      </c>
      <c r="V324" s="553"/>
      <c r="W324" s="553"/>
      <c r="X324" s="553"/>
      <c r="Y324" s="553"/>
      <c r="Z324" s="397"/>
      <c r="AA324" s="397"/>
      <c r="AB324" s="397"/>
      <c r="AC324" s="397"/>
      <c r="AD324" s="397"/>
      <c r="AE324" s="397"/>
      <c r="AF324" s="397"/>
      <c r="AG324" s="397"/>
      <c r="AH324" s="397"/>
      <c r="AI324" s="397"/>
      <c r="AJ324" s="397"/>
      <c r="AK324" s="397"/>
      <c r="AL324" s="397"/>
      <c r="AM324" s="397"/>
      <c r="AN324" s="397"/>
      <c r="AO324" s="397"/>
      <c r="AP324" s="397"/>
      <c r="AQ324" s="397"/>
      <c r="AR324" s="397"/>
      <c r="AS324" s="397"/>
      <c r="AT324" s="397"/>
      <c r="AU324" s="397"/>
      <c r="AV324" s="397"/>
      <c r="AW324" s="397"/>
      <c r="AX324" s="397"/>
      <c r="AY324" s="397"/>
      <c r="AZ324" s="397"/>
      <c r="BA324" s="553"/>
      <c r="BB324" s="397"/>
      <c r="BC324" s="397"/>
      <c r="BD324" s="397"/>
    </row>
    <row r="325" spans="2:56" x14ac:dyDescent="0.35">
      <c r="B325" s="80"/>
      <c r="C325" s="119"/>
      <c r="D325" s="119"/>
      <c r="E325" s="84"/>
      <c r="F325" s="119"/>
      <c r="G325" s="120"/>
      <c r="H325" s="41"/>
      <c r="I325" s="41"/>
      <c r="J325" s="82"/>
      <c r="K325" s="291">
        <f t="shared" si="43"/>
        <v>0</v>
      </c>
      <c r="L325" s="293">
        <f>IF(I325&lt;INDEX(Lookup!$U$2:$U$10,MATCH($D$46,Lookup!$S$2:$S$10,0)),0,IF(O325="X",0,J325/(DATEDIF(H325,I325,"m")+1)*12))</f>
        <v>0</v>
      </c>
      <c r="M325" s="291">
        <f t="shared" si="44"/>
        <v>0</v>
      </c>
      <c r="N325" s="335"/>
      <c r="O325" s="143"/>
      <c r="P325" s="397"/>
      <c r="Q325" s="555"/>
      <c r="R325" s="576">
        <f t="shared" si="45"/>
        <v>0</v>
      </c>
      <c r="S325" s="576">
        <f t="shared" si="46"/>
        <v>0</v>
      </c>
      <c r="T325" s="576">
        <f t="shared" si="47"/>
        <v>0</v>
      </c>
      <c r="U325" s="576">
        <f t="shared" si="48"/>
        <v>0</v>
      </c>
      <c r="V325" s="553"/>
      <c r="W325" s="553"/>
      <c r="X325" s="553"/>
      <c r="Y325" s="553"/>
      <c r="Z325" s="397"/>
      <c r="AA325" s="397"/>
      <c r="AB325" s="397"/>
      <c r="AC325" s="397"/>
      <c r="AD325" s="397"/>
      <c r="AE325" s="397"/>
      <c r="AF325" s="397"/>
      <c r="AG325" s="397"/>
      <c r="AH325" s="397"/>
      <c r="AI325" s="397"/>
      <c r="AJ325" s="397"/>
      <c r="AK325" s="397"/>
      <c r="AL325" s="397"/>
      <c r="AM325" s="397"/>
      <c r="AN325" s="397"/>
      <c r="AO325" s="397"/>
      <c r="AP325" s="397"/>
      <c r="AQ325" s="397"/>
      <c r="AR325" s="397"/>
      <c r="AS325" s="397"/>
      <c r="AT325" s="397"/>
      <c r="AU325" s="397"/>
      <c r="AV325" s="397"/>
      <c r="AW325" s="397"/>
      <c r="AX325" s="397"/>
      <c r="AY325" s="397"/>
      <c r="AZ325" s="397"/>
      <c r="BA325" s="553"/>
      <c r="BB325" s="397"/>
      <c r="BC325" s="397"/>
      <c r="BD325" s="397"/>
    </row>
    <row r="326" spans="2:56" x14ac:dyDescent="0.35">
      <c r="B326" s="80"/>
      <c r="C326" s="119"/>
      <c r="D326" s="119"/>
      <c r="E326" s="84"/>
      <c r="F326" s="119"/>
      <c r="G326" s="120"/>
      <c r="H326" s="41"/>
      <c r="I326" s="41"/>
      <c r="J326" s="82"/>
      <c r="K326" s="291">
        <f t="shared" si="43"/>
        <v>0</v>
      </c>
      <c r="L326" s="293">
        <f>IF(I326&lt;INDEX(Lookup!$U$2:$U$10,MATCH($D$46,Lookup!$S$2:$S$10,0)),0,IF(O326="X",0,J326/(DATEDIF(H326,I326,"m")+1)*12))</f>
        <v>0</v>
      </c>
      <c r="M326" s="291">
        <f t="shared" si="44"/>
        <v>0</v>
      </c>
      <c r="N326" s="335"/>
      <c r="O326" s="143"/>
      <c r="P326" s="397"/>
      <c r="Q326" s="555"/>
      <c r="R326" s="576">
        <f t="shared" si="45"/>
        <v>0</v>
      </c>
      <c r="S326" s="576">
        <f t="shared" si="46"/>
        <v>0</v>
      </c>
      <c r="T326" s="576">
        <f t="shared" si="47"/>
        <v>0</v>
      </c>
      <c r="U326" s="576">
        <f t="shared" si="48"/>
        <v>0</v>
      </c>
      <c r="V326" s="553"/>
      <c r="W326" s="553"/>
      <c r="X326" s="553"/>
      <c r="Y326" s="553"/>
      <c r="Z326" s="397"/>
      <c r="AA326" s="397"/>
      <c r="AB326" s="397"/>
      <c r="AC326" s="397"/>
      <c r="AD326" s="397"/>
      <c r="AE326" s="397"/>
      <c r="AF326" s="397"/>
      <c r="AG326" s="397"/>
      <c r="AH326" s="397"/>
      <c r="AI326" s="397"/>
      <c r="AJ326" s="397"/>
      <c r="AK326" s="397"/>
      <c r="AL326" s="397"/>
      <c r="AM326" s="397"/>
      <c r="AN326" s="397"/>
      <c r="AO326" s="397"/>
      <c r="AP326" s="397"/>
      <c r="AQ326" s="397"/>
      <c r="AR326" s="397"/>
      <c r="AS326" s="397"/>
      <c r="AT326" s="397"/>
      <c r="AU326" s="397"/>
      <c r="AV326" s="397"/>
      <c r="AW326" s="397"/>
      <c r="AX326" s="397"/>
      <c r="AY326" s="397"/>
      <c r="AZ326" s="397"/>
      <c r="BA326" s="553"/>
      <c r="BB326" s="397"/>
      <c r="BC326" s="397"/>
      <c r="BD326" s="397"/>
    </row>
    <row r="327" spans="2:56" x14ac:dyDescent="0.35">
      <c r="B327" s="80"/>
      <c r="C327" s="119"/>
      <c r="D327" s="119"/>
      <c r="E327" s="84"/>
      <c r="F327" s="119"/>
      <c r="G327" s="120"/>
      <c r="H327" s="41"/>
      <c r="I327" s="41"/>
      <c r="J327" s="82"/>
      <c r="K327" s="291">
        <f t="shared" si="43"/>
        <v>0</v>
      </c>
      <c r="L327" s="293">
        <f>IF(I327&lt;INDEX(Lookup!$U$2:$U$10,MATCH($D$46,Lookup!$S$2:$S$10,0)),0,IF(O327="X",0,J327/(DATEDIF(H327,I327,"m")+1)*12))</f>
        <v>0</v>
      </c>
      <c r="M327" s="291">
        <f t="shared" si="44"/>
        <v>0</v>
      </c>
      <c r="N327" s="335"/>
      <c r="O327" s="143"/>
      <c r="P327" s="397"/>
      <c r="Q327" s="555"/>
      <c r="R327" s="576">
        <f t="shared" si="45"/>
        <v>0</v>
      </c>
      <c r="S327" s="576">
        <f t="shared" si="46"/>
        <v>0</v>
      </c>
      <c r="T327" s="576">
        <f t="shared" si="47"/>
        <v>0</v>
      </c>
      <c r="U327" s="576">
        <f t="shared" si="48"/>
        <v>0</v>
      </c>
      <c r="V327" s="553"/>
      <c r="W327" s="553"/>
      <c r="X327" s="553"/>
      <c r="Y327" s="553"/>
      <c r="Z327" s="397"/>
      <c r="AA327" s="397"/>
      <c r="AB327" s="397"/>
      <c r="AC327" s="397"/>
      <c r="AD327" s="397"/>
      <c r="AE327" s="397"/>
      <c r="AF327" s="397"/>
      <c r="AG327" s="397"/>
      <c r="AH327" s="397"/>
      <c r="AI327" s="397"/>
      <c r="AJ327" s="397"/>
      <c r="AK327" s="397"/>
      <c r="AL327" s="397"/>
      <c r="AM327" s="397"/>
      <c r="AN327" s="397"/>
      <c r="AO327" s="397"/>
      <c r="AP327" s="397"/>
      <c r="AQ327" s="397"/>
      <c r="AR327" s="397"/>
      <c r="AS327" s="397"/>
      <c r="AT327" s="397"/>
      <c r="AU327" s="397"/>
      <c r="AV327" s="397"/>
      <c r="AW327" s="397"/>
      <c r="AX327" s="397"/>
      <c r="AY327" s="397"/>
      <c r="AZ327" s="397"/>
      <c r="BA327" s="553"/>
      <c r="BB327" s="397"/>
      <c r="BC327" s="397"/>
      <c r="BD327" s="397"/>
    </row>
    <row r="328" spans="2:56" x14ac:dyDescent="0.35">
      <c r="B328" s="80"/>
      <c r="C328" s="119"/>
      <c r="D328" s="119"/>
      <c r="E328" s="84"/>
      <c r="F328" s="119"/>
      <c r="G328" s="120"/>
      <c r="H328" s="41"/>
      <c r="I328" s="41"/>
      <c r="J328" s="82"/>
      <c r="K328" s="291">
        <f t="shared" si="43"/>
        <v>0</v>
      </c>
      <c r="L328" s="293">
        <f>IF(I328&lt;INDEX(Lookup!$U$2:$U$10,MATCH($D$46,Lookup!$S$2:$S$10,0)),0,IF(O328="X",0,J328/(DATEDIF(H328,I328,"m")+1)*12))</f>
        <v>0</v>
      </c>
      <c r="M328" s="291">
        <f t="shared" si="44"/>
        <v>0</v>
      </c>
      <c r="N328" s="335"/>
      <c r="O328" s="143"/>
      <c r="P328" s="397"/>
      <c r="Q328" s="555"/>
      <c r="R328" s="576">
        <f t="shared" si="45"/>
        <v>0</v>
      </c>
      <c r="S328" s="576">
        <f t="shared" si="46"/>
        <v>0</v>
      </c>
      <c r="T328" s="576">
        <f t="shared" si="47"/>
        <v>0</v>
      </c>
      <c r="U328" s="576">
        <f t="shared" si="48"/>
        <v>0</v>
      </c>
      <c r="V328" s="553"/>
      <c r="W328" s="553"/>
      <c r="X328" s="553"/>
      <c r="Y328" s="553"/>
      <c r="Z328" s="397"/>
      <c r="AA328" s="397"/>
      <c r="AB328" s="397"/>
      <c r="AC328" s="397"/>
      <c r="AD328" s="397"/>
      <c r="AE328" s="397"/>
      <c r="AF328" s="397"/>
      <c r="AG328" s="397"/>
      <c r="AH328" s="397"/>
      <c r="AI328" s="397"/>
      <c r="AJ328" s="397"/>
      <c r="AK328" s="397"/>
      <c r="AL328" s="397"/>
      <c r="AM328" s="397"/>
      <c r="AN328" s="397"/>
      <c r="AO328" s="397"/>
      <c r="AP328" s="397"/>
      <c r="AQ328" s="397"/>
      <c r="AR328" s="397"/>
      <c r="AS328" s="397"/>
      <c r="AT328" s="397"/>
      <c r="AU328" s="397"/>
      <c r="AV328" s="397"/>
      <c r="AW328" s="397"/>
      <c r="AX328" s="397"/>
      <c r="AY328" s="397"/>
      <c r="AZ328" s="397"/>
      <c r="BA328" s="553"/>
      <c r="BB328" s="397"/>
      <c r="BC328" s="397"/>
      <c r="BD328" s="397"/>
    </row>
    <row r="329" spans="2:56" x14ac:dyDescent="0.35">
      <c r="B329" s="80"/>
      <c r="C329" s="119"/>
      <c r="D329" s="119"/>
      <c r="E329" s="84"/>
      <c r="F329" s="119"/>
      <c r="G329" s="120"/>
      <c r="H329" s="41"/>
      <c r="I329" s="41"/>
      <c r="J329" s="82"/>
      <c r="K329" s="291">
        <f t="shared" si="43"/>
        <v>0</v>
      </c>
      <c r="L329" s="293">
        <f>IF(I329&lt;INDEX(Lookup!$U$2:$U$10,MATCH($D$46,Lookup!$S$2:$S$10,0)),0,IF(O329="X",0,J329/(DATEDIF(H329,I329,"m")+1)*12))</f>
        <v>0</v>
      </c>
      <c r="M329" s="291">
        <f t="shared" si="44"/>
        <v>0</v>
      </c>
      <c r="N329" s="335"/>
      <c r="O329" s="143"/>
      <c r="P329" s="397"/>
      <c r="Q329" s="555"/>
      <c r="R329" s="576">
        <f t="shared" si="45"/>
        <v>0</v>
      </c>
      <c r="S329" s="576">
        <f t="shared" si="46"/>
        <v>0</v>
      </c>
      <c r="T329" s="576">
        <f t="shared" si="47"/>
        <v>0</v>
      </c>
      <c r="U329" s="576">
        <f t="shared" si="48"/>
        <v>0</v>
      </c>
      <c r="V329" s="553"/>
      <c r="W329" s="553"/>
      <c r="X329" s="553"/>
      <c r="Y329" s="553"/>
      <c r="Z329" s="397"/>
      <c r="AA329" s="397"/>
      <c r="AB329" s="397"/>
      <c r="AC329" s="397"/>
      <c r="AD329" s="397"/>
      <c r="AE329" s="397"/>
      <c r="AF329" s="397"/>
      <c r="AG329" s="397"/>
      <c r="AH329" s="397"/>
      <c r="AI329" s="397"/>
      <c r="AJ329" s="397"/>
      <c r="AK329" s="397"/>
      <c r="AL329" s="397"/>
      <c r="AM329" s="397"/>
      <c r="AN329" s="397"/>
      <c r="AO329" s="397"/>
      <c r="AP329" s="397"/>
      <c r="AQ329" s="397"/>
      <c r="AR329" s="397"/>
      <c r="AS329" s="397"/>
      <c r="AT329" s="397"/>
      <c r="AU329" s="397"/>
      <c r="AV329" s="397"/>
      <c r="AW329" s="397"/>
      <c r="AX329" s="397"/>
      <c r="AY329" s="397"/>
      <c r="AZ329" s="397"/>
      <c r="BA329" s="553"/>
      <c r="BB329" s="397"/>
      <c r="BC329" s="397"/>
      <c r="BD329" s="397"/>
    </row>
    <row r="330" spans="2:56" x14ac:dyDescent="0.35">
      <c r="B330" s="80"/>
      <c r="C330" s="119"/>
      <c r="D330" s="119"/>
      <c r="E330" s="84"/>
      <c r="F330" s="119"/>
      <c r="G330" s="120"/>
      <c r="H330" s="41"/>
      <c r="I330" s="41"/>
      <c r="J330" s="82"/>
      <c r="K330" s="291">
        <f t="shared" si="43"/>
        <v>0</v>
      </c>
      <c r="L330" s="293">
        <f>IF(I330&lt;INDEX(Lookup!$U$2:$U$10,MATCH($D$46,Lookup!$S$2:$S$10,0)),0,IF(O330="X",0,J330/(DATEDIF(H330,I330,"m")+1)*12))</f>
        <v>0</v>
      </c>
      <c r="M330" s="291">
        <f t="shared" si="44"/>
        <v>0</v>
      </c>
      <c r="N330" s="335"/>
      <c r="O330" s="143"/>
      <c r="P330" s="397"/>
      <c r="Q330" s="555"/>
      <c r="R330" s="576">
        <f t="shared" si="45"/>
        <v>0</v>
      </c>
      <c r="S330" s="576">
        <f t="shared" si="46"/>
        <v>0</v>
      </c>
      <c r="T330" s="576">
        <f t="shared" si="47"/>
        <v>0</v>
      </c>
      <c r="U330" s="576">
        <f t="shared" si="48"/>
        <v>0</v>
      </c>
      <c r="V330" s="553"/>
      <c r="W330" s="553"/>
      <c r="X330" s="553"/>
      <c r="Y330" s="553"/>
      <c r="Z330" s="397"/>
      <c r="AA330" s="397"/>
      <c r="AB330" s="397"/>
      <c r="AC330" s="397"/>
      <c r="AD330" s="397"/>
      <c r="AE330" s="397"/>
      <c r="AF330" s="397"/>
      <c r="AG330" s="397"/>
      <c r="AH330" s="397"/>
      <c r="AI330" s="397"/>
      <c r="AJ330" s="397"/>
      <c r="AK330" s="397"/>
      <c r="AL330" s="397"/>
      <c r="AM330" s="397"/>
      <c r="AN330" s="397"/>
      <c r="AO330" s="397"/>
      <c r="AP330" s="397"/>
      <c r="AQ330" s="397"/>
      <c r="AR330" s="397"/>
      <c r="AS330" s="397"/>
      <c r="AT330" s="397"/>
      <c r="AU330" s="397"/>
      <c r="AV330" s="397"/>
      <c r="AW330" s="397"/>
      <c r="AX330" s="397"/>
      <c r="AY330" s="397"/>
      <c r="AZ330" s="397"/>
      <c r="BA330" s="553"/>
      <c r="BB330" s="397"/>
      <c r="BC330" s="397"/>
      <c r="BD330" s="397"/>
    </row>
    <row r="331" spans="2:56" x14ac:dyDescent="0.35">
      <c r="B331" s="80"/>
      <c r="C331" s="119"/>
      <c r="D331" s="119"/>
      <c r="E331" s="84"/>
      <c r="F331" s="119"/>
      <c r="G331" s="120"/>
      <c r="H331" s="41"/>
      <c r="I331" s="41"/>
      <c r="J331" s="82"/>
      <c r="K331" s="291">
        <f t="shared" si="43"/>
        <v>0</v>
      </c>
      <c r="L331" s="293">
        <f>IF(I331&lt;INDEX(Lookup!$U$2:$U$10,MATCH($D$46,Lookup!$S$2:$S$10,0)),0,IF(O331="X",0,J331/(DATEDIF(H331,I331,"m")+1)*12))</f>
        <v>0</v>
      </c>
      <c r="M331" s="291">
        <f t="shared" si="44"/>
        <v>0</v>
      </c>
      <c r="N331" s="335"/>
      <c r="O331" s="143"/>
      <c r="P331" s="397"/>
      <c r="Q331" s="555"/>
      <c r="R331" s="576">
        <f t="shared" si="45"/>
        <v>0</v>
      </c>
      <c r="S331" s="576">
        <f t="shared" si="46"/>
        <v>0</v>
      </c>
      <c r="T331" s="576">
        <f t="shared" si="47"/>
        <v>0</v>
      </c>
      <c r="U331" s="576">
        <f t="shared" si="48"/>
        <v>0</v>
      </c>
      <c r="V331" s="553"/>
      <c r="W331" s="553"/>
      <c r="X331" s="553"/>
      <c r="Y331" s="553"/>
      <c r="Z331" s="397"/>
      <c r="AA331" s="397"/>
      <c r="AB331" s="397"/>
      <c r="AC331" s="397"/>
      <c r="AD331" s="397"/>
      <c r="AE331" s="397"/>
      <c r="AF331" s="397"/>
      <c r="AG331" s="397"/>
      <c r="AH331" s="397"/>
      <c r="AI331" s="397"/>
      <c r="AJ331" s="397"/>
      <c r="AK331" s="397"/>
      <c r="AL331" s="397"/>
      <c r="AM331" s="397"/>
      <c r="AN331" s="397"/>
      <c r="AO331" s="397"/>
      <c r="AP331" s="397"/>
      <c r="AQ331" s="397"/>
      <c r="AR331" s="397"/>
      <c r="AS331" s="397"/>
      <c r="AT331" s="397"/>
      <c r="AU331" s="397"/>
      <c r="AV331" s="397"/>
      <c r="AW331" s="397"/>
      <c r="AX331" s="397"/>
      <c r="AY331" s="397"/>
      <c r="AZ331" s="397"/>
      <c r="BA331" s="553"/>
      <c r="BB331" s="397"/>
      <c r="BC331" s="397"/>
      <c r="BD331" s="397"/>
    </row>
    <row r="332" spans="2:56" x14ac:dyDescent="0.35">
      <c r="B332" s="80"/>
      <c r="C332" s="119"/>
      <c r="D332" s="119"/>
      <c r="E332" s="84"/>
      <c r="F332" s="119"/>
      <c r="G332" s="120"/>
      <c r="H332" s="41"/>
      <c r="I332" s="41"/>
      <c r="J332" s="82"/>
      <c r="K332" s="291">
        <f t="shared" si="43"/>
        <v>0</v>
      </c>
      <c r="L332" s="293">
        <f>IF(I332&lt;INDEX(Lookup!$U$2:$U$10,MATCH($D$46,Lookup!$S$2:$S$10,0)),0,IF(O332="X",0,J332/(DATEDIF(H332,I332,"m")+1)*12))</f>
        <v>0</v>
      </c>
      <c r="M332" s="291">
        <f t="shared" si="44"/>
        <v>0</v>
      </c>
      <c r="N332" s="335"/>
      <c r="O332" s="143"/>
      <c r="P332" s="397"/>
      <c r="Q332" s="555"/>
      <c r="R332" s="576">
        <f t="shared" si="45"/>
        <v>0</v>
      </c>
      <c r="S332" s="576">
        <f t="shared" si="46"/>
        <v>0</v>
      </c>
      <c r="T332" s="576">
        <f t="shared" si="47"/>
        <v>0</v>
      </c>
      <c r="U332" s="576">
        <f t="shared" si="48"/>
        <v>0</v>
      </c>
      <c r="V332" s="553"/>
      <c r="W332" s="553"/>
      <c r="X332" s="553"/>
      <c r="Y332" s="553"/>
      <c r="Z332" s="397"/>
      <c r="AA332" s="397"/>
      <c r="AB332" s="397"/>
      <c r="AC332" s="397"/>
      <c r="AD332" s="397"/>
      <c r="AE332" s="397"/>
      <c r="AF332" s="397"/>
      <c r="AG332" s="397"/>
      <c r="AH332" s="397"/>
      <c r="AI332" s="397"/>
      <c r="AJ332" s="397"/>
      <c r="AK332" s="397"/>
      <c r="AL332" s="397"/>
      <c r="AM332" s="397"/>
      <c r="AN332" s="397"/>
      <c r="AO332" s="397"/>
      <c r="AP332" s="397"/>
      <c r="AQ332" s="397"/>
      <c r="AR332" s="397"/>
      <c r="AS332" s="397"/>
      <c r="AT332" s="397"/>
      <c r="AU332" s="397"/>
      <c r="AV332" s="397"/>
      <c r="AW332" s="397"/>
      <c r="AX332" s="397"/>
      <c r="AY332" s="397"/>
      <c r="AZ332" s="397"/>
      <c r="BA332" s="553"/>
      <c r="BB332" s="397"/>
      <c r="BC332" s="397"/>
      <c r="BD332" s="397"/>
    </row>
    <row r="333" spans="2:56" x14ac:dyDescent="0.35">
      <c r="B333" s="80"/>
      <c r="C333" s="119"/>
      <c r="D333" s="119"/>
      <c r="E333" s="84"/>
      <c r="F333" s="119"/>
      <c r="G333" s="120"/>
      <c r="H333" s="41"/>
      <c r="I333" s="41"/>
      <c r="J333" s="82"/>
      <c r="K333" s="291">
        <f t="shared" si="43"/>
        <v>0</v>
      </c>
      <c r="L333" s="293">
        <f>IF(I333&lt;INDEX(Lookup!$U$2:$U$10,MATCH($D$46,Lookup!$S$2:$S$10,0)),0,IF(O333="X",0,J333/(DATEDIF(H333,I333,"m")+1)*12))</f>
        <v>0</v>
      </c>
      <c r="M333" s="291">
        <f t="shared" si="44"/>
        <v>0</v>
      </c>
      <c r="N333" s="335"/>
      <c r="O333" s="143"/>
      <c r="P333" s="397"/>
      <c r="Q333" s="555"/>
      <c r="R333" s="576">
        <f t="shared" si="45"/>
        <v>0</v>
      </c>
      <c r="S333" s="576">
        <f t="shared" si="46"/>
        <v>0</v>
      </c>
      <c r="T333" s="576">
        <f t="shared" si="47"/>
        <v>0</v>
      </c>
      <c r="U333" s="576">
        <f t="shared" si="48"/>
        <v>0</v>
      </c>
      <c r="V333" s="553"/>
      <c r="W333" s="553"/>
      <c r="X333" s="553"/>
      <c r="Y333" s="553"/>
      <c r="Z333" s="397"/>
      <c r="AA333" s="397"/>
      <c r="AB333" s="397"/>
      <c r="AC333" s="397"/>
      <c r="AD333" s="397"/>
      <c r="AE333" s="397"/>
      <c r="AF333" s="397"/>
      <c r="AG333" s="397"/>
      <c r="AH333" s="397"/>
      <c r="AI333" s="397"/>
      <c r="AJ333" s="397"/>
      <c r="AK333" s="397"/>
      <c r="AL333" s="397"/>
      <c r="AM333" s="397"/>
      <c r="AN333" s="397"/>
      <c r="AO333" s="397"/>
      <c r="AP333" s="397"/>
      <c r="AQ333" s="397"/>
      <c r="AR333" s="397"/>
      <c r="AS333" s="397"/>
      <c r="AT333" s="397"/>
      <c r="AU333" s="397"/>
      <c r="AV333" s="397"/>
      <c r="AW333" s="397"/>
      <c r="AX333" s="397"/>
      <c r="AY333" s="397"/>
      <c r="AZ333" s="397"/>
      <c r="BA333" s="553"/>
      <c r="BB333" s="397"/>
      <c r="BC333" s="397"/>
      <c r="BD333" s="397"/>
    </row>
    <row r="334" spans="2:56" x14ac:dyDescent="0.35">
      <c r="B334" s="80"/>
      <c r="C334" s="119"/>
      <c r="D334" s="119"/>
      <c r="E334" s="84"/>
      <c r="F334" s="119"/>
      <c r="G334" s="120"/>
      <c r="H334" s="41"/>
      <c r="I334" s="41"/>
      <c r="J334" s="82"/>
      <c r="K334" s="291">
        <f t="shared" si="43"/>
        <v>0</v>
      </c>
      <c r="L334" s="293">
        <f>IF(I334&lt;INDEX(Lookup!$U$2:$U$10,MATCH($D$46,Lookup!$S$2:$S$10,0)),0,IF(O334="X",0,J334/(DATEDIF(H334,I334,"m")+1)*12))</f>
        <v>0</v>
      </c>
      <c r="M334" s="291">
        <f t="shared" si="44"/>
        <v>0</v>
      </c>
      <c r="N334" s="335"/>
      <c r="O334" s="143"/>
      <c r="P334" s="397"/>
      <c r="Q334" s="555"/>
      <c r="R334" s="576">
        <f t="shared" si="45"/>
        <v>0</v>
      </c>
      <c r="S334" s="576">
        <f t="shared" si="46"/>
        <v>0</v>
      </c>
      <c r="T334" s="576">
        <f t="shared" si="47"/>
        <v>0</v>
      </c>
      <c r="U334" s="576">
        <f t="shared" si="48"/>
        <v>0</v>
      </c>
      <c r="V334" s="553"/>
      <c r="W334" s="553"/>
      <c r="X334" s="553"/>
      <c r="Y334" s="553"/>
      <c r="Z334" s="397"/>
      <c r="AA334" s="397"/>
      <c r="AB334" s="397"/>
      <c r="AC334" s="397"/>
      <c r="AD334" s="397"/>
      <c r="AE334" s="397"/>
      <c r="AF334" s="397"/>
      <c r="AG334" s="397"/>
      <c r="AH334" s="397"/>
      <c r="AI334" s="397"/>
      <c r="AJ334" s="397"/>
      <c r="AK334" s="397"/>
      <c r="AL334" s="397"/>
      <c r="AM334" s="397"/>
      <c r="AN334" s="397"/>
      <c r="AO334" s="397"/>
      <c r="AP334" s="397"/>
      <c r="AQ334" s="397"/>
      <c r="AR334" s="397"/>
      <c r="AS334" s="397"/>
      <c r="AT334" s="397"/>
      <c r="AU334" s="397"/>
      <c r="AV334" s="397"/>
      <c r="AW334" s="397"/>
      <c r="AX334" s="397"/>
      <c r="AY334" s="397"/>
      <c r="AZ334" s="397"/>
      <c r="BA334" s="553"/>
      <c r="BB334" s="397"/>
      <c r="BC334" s="397"/>
      <c r="BD334" s="397"/>
    </row>
    <row r="335" spans="2:56" x14ac:dyDescent="0.35">
      <c r="B335" s="80"/>
      <c r="C335" s="119"/>
      <c r="D335" s="119"/>
      <c r="E335" s="84"/>
      <c r="F335" s="119"/>
      <c r="G335" s="120"/>
      <c r="H335" s="41"/>
      <c r="I335" s="41"/>
      <c r="J335" s="82"/>
      <c r="K335" s="291">
        <f t="shared" si="43"/>
        <v>0</v>
      </c>
      <c r="L335" s="293">
        <f>IF(I335&lt;INDEX(Lookup!$U$2:$U$10,MATCH($D$46,Lookup!$S$2:$S$10,0)),0,IF(O335="X",0,J335/(DATEDIF(H335,I335,"m")+1)*12))</f>
        <v>0</v>
      </c>
      <c r="M335" s="291">
        <f t="shared" si="44"/>
        <v>0</v>
      </c>
      <c r="N335" s="335"/>
      <c r="O335" s="143"/>
      <c r="P335" s="397"/>
      <c r="Q335" s="555"/>
      <c r="R335" s="576">
        <f t="shared" si="45"/>
        <v>0</v>
      </c>
      <c r="S335" s="576">
        <f t="shared" si="46"/>
        <v>0</v>
      </c>
      <c r="T335" s="576">
        <f t="shared" si="47"/>
        <v>0</v>
      </c>
      <c r="U335" s="576">
        <f t="shared" si="48"/>
        <v>0</v>
      </c>
      <c r="V335" s="553"/>
      <c r="W335" s="553"/>
      <c r="X335" s="553"/>
      <c r="Y335" s="553"/>
      <c r="Z335" s="397"/>
      <c r="AA335" s="397"/>
      <c r="AB335" s="397"/>
      <c r="AC335" s="397"/>
      <c r="AD335" s="397"/>
      <c r="AE335" s="397"/>
      <c r="AF335" s="397"/>
      <c r="AG335" s="397"/>
      <c r="AH335" s="397"/>
      <c r="AI335" s="397"/>
      <c r="AJ335" s="397"/>
      <c r="AK335" s="397"/>
      <c r="AL335" s="397"/>
      <c r="AM335" s="397"/>
      <c r="AN335" s="397"/>
      <c r="AO335" s="397"/>
      <c r="AP335" s="397"/>
      <c r="AQ335" s="397"/>
      <c r="AR335" s="397"/>
      <c r="AS335" s="397"/>
      <c r="AT335" s="397"/>
      <c r="AU335" s="397"/>
      <c r="AV335" s="397"/>
      <c r="AW335" s="397"/>
      <c r="AX335" s="397"/>
      <c r="AY335" s="397"/>
      <c r="AZ335" s="397"/>
      <c r="BA335" s="553"/>
      <c r="BB335" s="397"/>
      <c r="BC335" s="397"/>
      <c r="BD335" s="397"/>
    </row>
    <row r="336" spans="2:56" x14ac:dyDescent="0.35">
      <c r="B336" s="80"/>
      <c r="C336" s="119"/>
      <c r="D336" s="119"/>
      <c r="E336" s="84"/>
      <c r="F336" s="119"/>
      <c r="G336" s="120"/>
      <c r="H336" s="41"/>
      <c r="I336" s="41"/>
      <c r="J336" s="82"/>
      <c r="K336" s="291">
        <f t="shared" si="43"/>
        <v>0</v>
      </c>
      <c r="L336" s="293">
        <f>IF(I336&lt;INDEX(Lookup!$U$2:$U$10,MATCH($D$46,Lookup!$S$2:$S$10,0)),0,IF(O336="X",0,J336/(DATEDIF(H336,I336,"m")+1)*12))</f>
        <v>0</v>
      </c>
      <c r="M336" s="291">
        <f t="shared" si="44"/>
        <v>0</v>
      </c>
      <c r="N336" s="335"/>
      <c r="O336" s="143"/>
      <c r="P336" s="397"/>
      <c r="Q336" s="555"/>
      <c r="R336" s="576">
        <f t="shared" si="45"/>
        <v>0</v>
      </c>
      <c r="S336" s="576">
        <f t="shared" si="46"/>
        <v>0</v>
      </c>
      <c r="T336" s="576">
        <f t="shared" si="47"/>
        <v>0</v>
      </c>
      <c r="U336" s="576">
        <f t="shared" si="48"/>
        <v>0</v>
      </c>
      <c r="V336" s="553"/>
      <c r="W336" s="553"/>
      <c r="X336" s="553"/>
      <c r="Y336" s="553"/>
      <c r="Z336" s="397"/>
      <c r="AA336" s="397"/>
      <c r="AB336" s="397"/>
      <c r="AC336" s="397"/>
      <c r="AD336" s="397"/>
      <c r="AE336" s="397"/>
      <c r="AF336" s="397"/>
      <c r="AG336" s="397"/>
      <c r="AH336" s="397"/>
      <c r="AI336" s="397"/>
      <c r="AJ336" s="397"/>
      <c r="AK336" s="397"/>
      <c r="AL336" s="397"/>
      <c r="AM336" s="397"/>
      <c r="AN336" s="397"/>
      <c r="AO336" s="397"/>
      <c r="AP336" s="397"/>
      <c r="AQ336" s="397"/>
      <c r="AR336" s="397"/>
      <c r="AS336" s="397"/>
      <c r="AT336" s="397"/>
      <c r="AU336" s="397"/>
      <c r="AV336" s="397"/>
      <c r="AW336" s="397"/>
      <c r="AX336" s="397"/>
      <c r="AY336" s="397"/>
      <c r="AZ336" s="397"/>
      <c r="BA336" s="553"/>
      <c r="BB336" s="397"/>
      <c r="BC336" s="397"/>
      <c r="BD336" s="397"/>
    </row>
    <row r="337" spans="2:56" x14ac:dyDescent="0.35">
      <c r="B337" s="80"/>
      <c r="C337" s="119"/>
      <c r="D337" s="119"/>
      <c r="E337" s="84"/>
      <c r="F337" s="119"/>
      <c r="G337" s="120"/>
      <c r="H337" s="41"/>
      <c r="I337" s="41"/>
      <c r="J337" s="82"/>
      <c r="K337" s="291">
        <f t="shared" si="43"/>
        <v>0</v>
      </c>
      <c r="L337" s="293">
        <f>IF(I337&lt;INDEX(Lookup!$U$2:$U$10,MATCH($D$46,Lookup!$S$2:$S$10,0)),0,IF(O337="X",0,J337/(DATEDIF(H337,I337,"m")+1)*12))</f>
        <v>0</v>
      </c>
      <c r="M337" s="291">
        <f t="shared" si="44"/>
        <v>0</v>
      </c>
      <c r="N337" s="335"/>
      <c r="O337" s="143"/>
      <c r="P337" s="397"/>
      <c r="Q337" s="555"/>
      <c r="R337" s="576">
        <f t="shared" si="45"/>
        <v>0</v>
      </c>
      <c r="S337" s="576">
        <f t="shared" si="46"/>
        <v>0</v>
      </c>
      <c r="T337" s="576">
        <f t="shared" si="47"/>
        <v>0</v>
      </c>
      <c r="U337" s="576">
        <f t="shared" si="48"/>
        <v>0</v>
      </c>
      <c r="V337" s="553"/>
      <c r="W337" s="553"/>
      <c r="X337" s="553"/>
      <c r="Y337" s="553"/>
      <c r="Z337" s="397"/>
      <c r="AA337" s="397"/>
      <c r="AB337" s="397"/>
      <c r="AC337" s="397"/>
      <c r="AD337" s="397"/>
      <c r="AE337" s="397"/>
      <c r="AF337" s="397"/>
      <c r="AG337" s="397"/>
      <c r="AH337" s="397"/>
      <c r="AI337" s="397"/>
      <c r="AJ337" s="397"/>
      <c r="AK337" s="397"/>
      <c r="AL337" s="397"/>
      <c r="AM337" s="397"/>
      <c r="AN337" s="397"/>
      <c r="AO337" s="397"/>
      <c r="AP337" s="397"/>
      <c r="AQ337" s="397"/>
      <c r="AR337" s="397"/>
      <c r="AS337" s="397"/>
      <c r="AT337" s="397"/>
      <c r="AU337" s="397"/>
      <c r="AV337" s="397"/>
      <c r="AW337" s="397"/>
      <c r="AX337" s="397"/>
      <c r="AY337" s="397"/>
      <c r="AZ337" s="397"/>
      <c r="BA337" s="553"/>
      <c r="BB337" s="397"/>
      <c r="BC337" s="397"/>
      <c r="BD337" s="397"/>
    </row>
    <row r="338" spans="2:56" x14ac:dyDescent="0.35">
      <c r="B338" s="80"/>
      <c r="C338" s="119"/>
      <c r="D338" s="119"/>
      <c r="E338" s="84"/>
      <c r="F338" s="119"/>
      <c r="G338" s="120"/>
      <c r="H338" s="41"/>
      <c r="I338" s="41"/>
      <c r="J338" s="82"/>
      <c r="K338" s="291">
        <f t="shared" si="43"/>
        <v>0</v>
      </c>
      <c r="L338" s="293">
        <f>IF(I338&lt;INDEX(Lookup!$U$2:$U$10,MATCH($D$46,Lookup!$S$2:$S$10,0)),0,IF(O338="X",0,J338/(DATEDIF(H338,I338,"m")+1)*12))</f>
        <v>0</v>
      </c>
      <c r="M338" s="291">
        <f t="shared" si="44"/>
        <v>0</v>
      </c>
      <c r="N338" s="335"/>
      <c r="O338" s="143"/>
      <c r="P338" s="397"/>
      <c r="Q338" s="555"/>
      <c r="R338" s="576">
        <f t="shared" si="45"/>
        <v>0</v>
      </c>
      <c r="S338" s="576">
        <f t="shared" si="46"/>
        <v>0</v>
      </c>
      <c r="T338" s="576">
        <f t="shared" si="47"/>
        <v>0</v>
      </c>
      <c r="U338" s="576">
        <f t="shared" si="48"/>
        <v>0</v>
      </c>
      <c r="V338" s="553"/>
      <c r="W338" s="553"/>
      <c r="X338" s="553"/>
      <c r="Y338" s="553"/>
      <c r="Z338" s="397"/>
      <c r="AA338" s="397"/>
      <c r="AB338" s="397"/>
      <c r="AC338" s="397"/>
      <c r="AD338" s="397"/>
      <c r="AE338" s="397"/>
      <c r="AF338" s="397"/>
      <c r="AG338" s="397"/>
      <c r="AH338" s="397"/>
      <c r="AI338" s="397"/>
      <c r="AJ338" s="397"/>
      <c r="AK338" s="397"/>
      <c r="AL338" s="397"/>
      <c r="AM338" s="397"/>
      <c r="AN338" s="397"/>
      <c r="AO338" s="397"/>
      <c r="AP338" s="397"/>
      <c r="AQ338" s="397"/>
      <c r="AR338" s="397"/>
      <c r="AS338" s="397"/>
      <c r="AT338" s="397"/>
      <c r="AU338" s="397"/>
      <c r="AV338" s="397"/>
      <c r="AW338" s="397"/>
      <c r="AX338" s="397"/>
      <c r="AY338" s="397"/>
      <c r="AZ338" s="397"/>
      <c r="BA338" s="553"/>
      <c r="BB338" s="397"/>
      <c r="BC338" s="397"/>
      <c r="BD338" s="397"/>
    </row>
    <row r="339" spans="2:56" x14ac:dyDescent="0.35">
      <c r="B339" s="80"/>
      <c r="C339" s="119"/>
      <c r="D339" s="119"/>
      <c r="E339" s="84"/>
      <c r="F339" s="119"/>
      <c r="G339" s="120"/>
      <c r="H339" s="41"/>
      <c r="I339" s="41"/>
      <c r="J339" s="82"/>
      <c r="K339" s="291">
        <f t="shared" si="43"/>
        <v>0</v>
      </c>
      <c r="L339" s="293">
        <f>IF(I339&lt;INDEX(Lookup!$U$2:$U$10,MATCH($D$46,Lookup!$S$2:$S$10,0)),0,IF(O339="X",0,J339/(DATEDIF(H339,I339,"m")+1)*12))</f>
        <v>0</v>
      </c>
      <c r="M339" s="291">
        <f t="shared" si="44"/>
        <v>0</v>
      </c>
      <c r="N339" s="335"/>
      <c r="O339" s="143"/>
      <c r="P339" s="397"/>
      <c r="Q339" s="555"/>
      <c r="R339" s="576">
        <f t="shared" si="45"/>
        <v>0</v>
      </c>
      <c r="S339" s="576">
        <f t="shared" si="46"/>
        <v>0</v>
      </c>
      <c r="T339" s="576">
        <f t="shared" si="47"/>
        <v>0</v>
      </c>
      <c r="U339" s="576">
        <f t="shared" si="48"/>
        <v>0</v>
      </c>
      <c r="V339" s="553"/>
      <c r="W339" s="553"/>
      <c r="X339" s="553"/>
      <c r="Y339" s="553"/>
      <c r="Z339" s="397"/>
      <c r="AA339" s="397"/>
      <c r="AB339" s="397"/>
      <c r="AC339" s="397"/>
      <c r="AD339" s="397"/>
      <c r="AE339" s="397"/>
      <c r="AF339" s="397"/>
      <c r="AG339" s="397"/>
      <c r="AH339" s="397"/>
      <c r="AI339" s="397"/>
      <c r="AJ339" s="397"/>
      <c r="AK339" s="397"/>
      <c r="AL339" s="397"/>
      <c r="AM339" s="397"/>
      <c r="AN339" s="397"/>
      <c r="AO339" s="397"/>
      <c r="AP339" s="397"/>
      <c r="AQ339" s="397"/>
      <c r="AR339" s="397"/>
      <c r="AS339" s="397"/>
      <c r="AT339" s="397"/>
      <c r="AU339" s="397"/>
      <c r="AV339" s="397"/>
      <c r="AW339" s="397"/>
      <c r="AX339" s="397"/>
      <c r="AY339" s="397"/>
      <c r="AZ339" s="397"/>
      <c r="BA339" s="553"/>
      <c r="BB339" s="397"/>
      <c r="BC339" s="397"/>
      <c r="BD339" s="397"/>
    </row>
    <row r="340" spans="2:56" x14ac:dyDescent="0.35">
      <c r="B340" s="80"/>
      <c r="C340" s="119"/>
      <c r="D340" s="119"/>
      <c r="E340" s="84"/>
      <c r="F340" s="119"/>
      <c r="G340" s="120"/>
      <c r="H340" s="41"/>
      <c r="I340" s="41"/>
      <c r="J340" s="82"/>
      <c r="K340" s="291">
        <f t="shared" si="43"/>
        <v>0</v>
      </c>
      <c r="L340" s="293">
        <f>IF(I340&lt;INDEX(Lookup!$U$2:$U$10,MATCH($D$46,Lookup!$S$2:$S$10,0)),0,IF(O340="X",0,J340/(DATEDIF(H340,I340,"m")+1)*12))</f>
        <v>0</v>
      </c>
      <c r="M340" s="291">
        <f t="shared" si="44"/>
        <v>0</v>
      </c>
      <c r="N340" s="335"/>
      <c r="O340" s="143"/>
      <c r="P340" s="397"/>
      <c r="Q340" s="555"/>
      <c r="R340" s="576">
        <f t="shared" si="45"/>
        <v>0</v>
      </c>
      <c r="S340" s="576">
        <f t="shared" si="46"/>
        <v>0</v>
      </c>
      <c r="T340" s="576">
        <f t="shared" si="47"/>
        <v>0</v>
      </c>
      <c r="U340" s="576">
        <f t="shared" si="48"/>
        <v>0</v>
      </c>
      <c r="V340" s="553"/>
      <c r="W340" s="553"/>
      <c r="X340" s="553"/>
      <c r="Y340" s="553"/>
      <c r="Z340" s="397"/>
      <c r="AA340" s="397"/>
      <c r="AB340" s="397"/>
      <c r="AC340" s="397"/>
      <c r="AD340" s="397"/>
      <c r="AE340" s="397"/>
      <c r="AF340" s="397"/>
      <c r="AG340" s="397"/>
      <c r="AH340" s="397"/>
      <c r="AI340" s="397"/>
      <c r="AJ340" s="397"/>
      <c r="AK340" s="397"/>
      <c r="AL340" s="397"/>
      <c r="AM340" s="397"/>
      <c r="AN340" s="397"/>
      <c r="AO340" s="397"/>
      <c r="AP340" s="397"/>
      <c r="AQ340" s="397"/>
      <c r="AR340" s="397"/>
      <c r="AS340" s="397"/>
      <c r="AT340" s="397"/>
      <c r="AU340" s="397"/>
      <c r="AV340" s="397"/>
      <c r="AW340" s="397"/>
      <c r="AX340" s="397"/>
      <c r="AY340" s="397"/>
      <c r="AZ340" s="397"/>
      <c r="BA340" s="553"/>
      <c r="BB340" s="397"/>
      <c r="BC340" s="397"/>
      <c r="BD340" s="397"/>
    </row>
    <row r="341" spans="2:56" x14ac:dyDescent="0.35">
      <c r="B341" s="80"/>
      <c r="C341" s="119"/>
      <c r="D341" s="119"/>
      <c r="E341" s="84"/>
      <c r="F341" s="119"/>
      <c r="G341" s="120"/>
      <c r="H341" s="41"/>
      <c r="I341" s="41"/>
      <c r="J341" s="82"/>
      <c r="K341" s="291">
        <f t="shared" si="43"/>
        <v>0</v>
      </c>
      <c r="L341" s="293">
        <f>IF(I341&lt;INDEX(Lookup!$U$2:$U$10,MATCH($D$46,Lookup!$S$2:$S$10,0)),0,IF(O341="X",0,J341/(DATEDIF(H341,I341,"m")+1)*12))</f>
        <v>0</v>
      </c>
      <c r="M341" s="291">
        <f t="shared" si="44"/>
        <v>0</v>
      </c>
      <c r="N341" s="335"/>
      <c r="O341" s="143"/>
      <c r="P341" s="397"/>
      <c r="Q341" s="555"/>
      <c r="R341" s="576">
        <f t="shared" si="45"/>
        <v>0</v>
      </c>
      <c r="S341" s="576">
        <f t="shared" si="46"/>
        <v>0</v>
      </c>
      <c r="T341" s="576">
        <f t="shared" si="47"/>
        <v>0</v>
      </c>
      <c r="U341" s="576">
        <f t="shared" si="48"/>
        <v>0</v>
      </c>
      <c r="V341" s="553"/>
      <c r="W341" s="553"/>
      <c r="X341" s="553"/>
      <c r="Y341" s="553"/>
      <c r="Z341" s="397"/>
      <c r="AA341" s="397"/>
      <c r="AB341" s="397"/>
      <c r="AC341" s="397"/>
      <c r="AD341" s="397"/>
      <c r="AE341" s="397"/>
      <c r="AF341" s="397"/>
      <c r="AG341" s="397"/>
      <c r="AH341" s="397"/>
      <c r="AI341" s="397"/>
      <c r="AJ341" s="397"/>
      <c r="AK341" s="397"/>
      <c r="AL341" s="397"/>
      <c r="AM341" s="397"/>
      <c r="AN341" s="397"/>
      <c r="AO341" s="397"/>
      <c r="AP341" s="397"/>
      <c r="AQ341" s="397"/>
      <c r="AR341" s="397"/>
      <c r="AS341" s="397"/>
      <c r="AT341" s="397"/>
      <c r="AU341" s="397"/>
      <c r="AV341" s="397"/>
      <c r="AW341" s="397"/>
      <c r="AX341" s="397"/>
      <c r="AY341" s="397"/>
      <c r="AZ341" s="397"/>
      <c r="BA341" s="553"/>
      <c r="BB341" s="397"/>
      <c r="BC341" s="397"/>
      <c r="BD341" s="397"/>
    </row>
    <row r="342" spans="2:56" x14ac:dyDescent="0.35">
      <c r="B342" s="80"/>
      <c r="C342" s="119"/>
      <c r="D342" s="119"/>
      <c r="E342" s="84"/>
      <c r="F342" s="119"/>
      <c r="G342" s="120"/>
      <c r="H342" s="41"/>
      <c r="I342" s="41"/>
      <c r="J342" s="82"/>
      <c r="K342" s="291">
        <f t="shared" si="43"/>
        <v>0</v>
      </c>
      <c r="L342" s="293">
        <f>IF(I342&lt;INDEX(Lookup!$U$2:$U$10,MATCH($D$46,Lookup!$S$2:$S$10,0)),0,IF(O342="X",0,J342/(DATEDIF(H342,I342,"m")+1)*12))</f>
        <v>0</v>
      </c>
      <c r="M342" s="291">
        <f t="shared" si="44"/>
        <v>0</v>
      </c>
      <c r="N342" s="335"/>
      <c r="O342" s="143"/>
      <c r="P342" s="397"/>
      <c r="Q342" s="555"/>
      <c r="R342" s="576">
        <f t="shared" si="45"/>
        <v>0</v>
      </c>
      <c r="S342" s="576">
        <f t="shared" si="46"/>
        <v>0</v>
      </c>
      <c r="T342" s="576">
        <f t="shared" si="47"/>
        <v>0</v>
      </c>
      <c r="U342" s="576">
        <f t="shared" si="48"/>
        <v>0</v>
      </c>
      <c r="V342" s="553"/>
      <c r="W342" s="553"/>
      <c r="X342" s="553"/>
      <c r="Y342" s="553"/>
      <c r="Z342" s="397"/>
      <c r="AA342" s="397"/>
      <c r="AB342" s="397"/>
      <c r="AC342" s="397"/>
      <c r="AD342" s="397"/>
      <c r="AE342" s="397"/>
      <c r="AF342" s="397"/>
      <c r="AG342" s="397"/>
      <c r="AH342" s="397"/>
      <c r="AI342" s="397"/>
      <c r="AJ342" s="397"/>
      <c r="AK342" s="397"/>
      <c r="AL342" s="397"/>
      <c r="AM342" s="397"/>
      <c r="AN342" s="397"/>
      <c r="AO342" s="397"/>
      <c r="AP342" s="397"/>
      <c r="AQ342" s="397"/>
      <c r="AR342" s="397"/>
      <c r="AS342" s="397"/>
      <c r="AT342" s="397"/>
      <c r="AU342" s="397"/>
      <c r="AV342" s="397"/>
      <c r="AW342" s="397"/>
      <c r="AX342" s="397"/>
      <c r="AY342" s="397"/>
      <c r="AZ342" s="397"/>
      <c r="BA342" s="553"/>
      <c r="BB342" s="397"/>
      <c r="BC342" s="397"/>
      <c r="BD342" s="397"/>
    </row>
    <row r="343" spans="2:56" x14ac:dyDescent="0.35">
      <c r="B343" s="80"/>
      <c r="C343" s="119"/>
      <c r="D343" s="119"/>
      <c r="E343" s="84"/>
      <c r="F343" s="119"/>
      <c r="G343" s="120"/>
      <c r="H343" s="41"/>
      <c r="I343" s="41"/>
      <c r="J343" s="82"/>
      <c r="K343" s="291">
        <f t="shared" si="43"/>
        <v>0</v>
      </c>
      <c r="L343" s="293">
        <f>IF(I343&lt;INDEX(Lookup!$U$2:$U$10,MATCH($D$46,Lookup!$S$2:$S$10,0)),0,IF(O343="X",0,J343/(DATEDIF(H343,I343,"m")+1)*12))</f>
        <v>0</v>
      </c>
      <c r="M343" s="291">
        <f t="shared" si="44"/>
        <v>0</v>
      </c>
      <c r="N343" s="335"/>
      <c r="O343" s="143"/>
      <c r="P343" s="397"/>
      <c r="Q343" s="555"/>
      <c r="R343" s="576">
        <f t="shared" si="45"/>
        <v>0</v>
      </c>
      <c r="S343" s="576">
        <f t="shared" si="46"/>
        <v>0</v>
      </c>
      <c r="T343" s="576">
        <f t="shared" si="47"/>
        <v>0</v>
      </c>
      <c r="U343" s="576">
        <f t="shared" si="48"/>
        <v>0</v>
      </c>
      <c r="V343" s="553"/>
      <c r="W343" s="553"/>
      <c r="X343" s="553"/>
      <c r="Y343" s="553"/>
      <c r="Z343" s="397"/>
      <c r="AA343" s="397"/>
      <c r="AB343" s="397"/>
      <c r="AC343" s="397"/>
      <c r="AD343" s="397"/>
      <c r="AE343" s="397"/>
      <c r="AF343" s="397"/>
      <c r="AG343" s="397"/>
      <c r="AH343" s="397"/>
      <c r="AI343" s="397"/>
      <c r="AJ343" s="397"/>
      <c r="AK343" s="397"/>
      <c r="AL343" s="397"/>
      <c r="AM343" s="397"/>
      <c r="AN343" s="397"/>
      <c r="AO343" s="397"/>
      <c r="AP343" s="397"/>
      <c r="AQ343" s="397"/>
      <c r="AR343" s="397"/>
      <c r="AS343" s="397"/>
      <c r="AT343" s="397"/>
      <c r="AU343" s="397"/>
      <c r="AV343" s="397"/>
      <c r="AW343" s="397"/>
      <c r="AX343" s="397"/>
      <c r="AY343" s="397"/>
      <c r="AZ343" s="397"/>
      <c r="BA343" s="553"/>
      <c r="BB343" s="397"/>
      <c r="BC343" s="397"/>
      <c r="BD343" s="397"/>
    </row>
    <row r="344" spans="2:56" x14ac:dyDescent="0.35">
      <c r="B344" s="80"/>
      <c r="C344" s="119"/>
      <c r="D344" s="119"/>
      <c r="E344" s="84"/>
      <c r="F344" s="119"/>
      <c r="G344" s="120"/>
      <c r="H344" s="41"/>
      <c r="I344" s="41"/>
      <c r="J344" s="82"/>
      <c r="K344" s="291">
        <f t="shared" si="43"/>
        <v>0</v>
      </c>
      <c r="L344" s="293">
        <f>IF(I344&lt;INDEX(Lookup!$U$2:$U$10,MATCH($D$46,Lookup!$S$2:$S$10,0)),0,IF(O344="X",0,J344/(DATEDIF(H344,I344,"m")+1)*12))</f>
        <v>0</v>
      </c>
      <c r="M344" s="291">
        <f t="shared" si="44"/>
        <v>0</v>
      </c>
      <c r="N344" s="335"/>
      <c r="O344" s="143"/>
      <c r="P344" s="397"/>
      <c r="Q344" s="555"/>
      <c r="R344" s="576">
        <f t="shared" si="45"/>
        <v>0</v>
      </c>
      <c r="S344" s="576">
        <f t="shared" si="46"/>
        <v>0</v>
      </c>
      <c r="T344" s="576">
        <f t="shared" si="47"/>
        <v>0</v>
      </c>
      <c r="U344" s="576">
        <f t="shared" si="48"/>
        <v>0</v>
      </c>
      <c r="V344" s="553"/>
      <c r="W344" s="553"/>
      <c r="X344" s="553"/>
      <c r="Y344" s="553"/>
      <c r="Z344" s="397"/>
      <c r="AA344" s="397"/>
      <c r="AB344" s="397"/>
      <c r="AC344" s="397"/>
      <c r="AD344" s="397"/>
      <c r="AE344" s="397"/>
      <c r="AF344" s="397"/>
      <c r="AG344" s="397"/>
      <c r="AH344" s="397"/>
      <c r="AI344" s="397"/>
      <c r="AJ344" s="397"/>
      <c r="AK344" s="397"/>
      <c r="AL344" s="397"/>
      <c r="AM344" s="397"/>
      <c r="AN344" s="397"/>
      <c r="AO344" s="397"/>
      <c r="AP344" s="397"/>
      <c r="AQ344" s="397"/>
      <c r="AR344" s="397"/>
      <c r="AS344" s="397"/>
      <c r="AT344" s="397"/>
      <c r="AU344" s="397"/>
      <c r="AV344" s="397"/>
      <c r="AW344" s="397"/>
      <c r="AX344" s="397"/>
      <c r="AY344" s="397"/>
      <c r="AZ344" s="397"/>
      <c r="BA344" s="553"/>
      <c r="BB344" s="397"/>
      <c r="BC344" s="397"/>
      <c r="BD344" s="397"/>
    </row>
    <row r="345" spans="2:56" x14ac:dyDescent="0.35">
      <c r="B345" s="80"/>
      <c r="C345" s="119"/>
      <c r="D345" s="119"/>
      <c r="E345" s="84"/>
      <c r="F345" s="119"/>
      <c r="G345" s="120"/>
      <c r="H345" s="41"/>
      <c r="I345" s="41"/>
      <c r="J345" s="82"/>
      <c r="K345" s="291">
        <f t="shared" si="43"/>
        <v>0</v>
      </c>
      <c r="L345" s="293">
        <f>IF(I345&lt;INDEX(Lookup!$U$2:$U$10,MATCH($D$46,Lookup!$S$2:$S$10,0)),0,IF(O345="X",0,J345/(DATEDIF(H345,I345,"m")+1)*12))</f>
        <v>0</v>
      </c>
      <c r="M345" s="291">
        <f t="shared" si="44"/>
        <v>0</v>
      </c>
      <c r="N345" s="335"/>
      <c r="O345" s="143"/>
      <c r="P345" s="397"/>
      <c r="Q345" s="555"/>
      <c r="R345" s="576">
        <f t="shared" si="45"/>
        <v>0</v>
      </c>
      <c r="S345" s="576">
        <f t="shared" si="46"/>
        <v>0</v>
      </c>
      <c r="T345" s="576">
        <f t="shared" si="47"/>
        <v>0</v>
      </c>
      <c r="U345" s="576">
        <f t="shared" si="48"/>
        <v>0</v>
      </c>
      <c r="V345" s="553"/>
      <c r="W345" s="553"/>
      <c r="X345" s="553"/>
      <c r="Y345" s="553"/>
      <c r="Z345" s="397"/>
      <c r="AA345" s="397"/>
      <c r="AB345" s="397"/>
      <c r="AC345" s="397"/>
      <c r="AD345" s="397"/>
      <c r="AE345" s="397"/>
      <c r="AF345" s="397"/>
      <c r="AG345" s="397"/>
      <c r="AH345" s="397"/>
      <c r="AI345" s="397"/>
      <c r="AJ345" s="397"/>
      <c r="AK345" s="397"/>
      <c r="AL345" s="397"/>
      <c r="AM345" s="397"/>
      <c r="AN345" s="397"/>
      <c r="AO345" s="397"/>
      <c r="AP345" s="397"/>
      <c r="AQ345" s="397"/>
      <c r="AR345" s="397"/>
      <c r="AS345" s="397"/>
      <c r="AT345" s="397"/>
      <c r="AU345" s="397"/>
      <c r="AV345" s="397"/>
      <c r="AW345" s="397"/>
      <c r="AX345" s="397"/>
      <c r="AY345" s="397"/>
      <c r="AZ345" s="397"/>
      <c r="BA345" s="553"/>
      <c r="BB345" s="397"/>
      <c r="BC345" s="397"/>
      <c r="BD345" s="397"/>
    </row>
    <row r="346" spans="2:56" x14ac:dyDescent="0.35">
      <c r="B346" s="80"/>
      <c r="C346" s="119"/>
      <c r="D346" s="119"/>
      <c r="E346" s="84"/>
      <c r="F346" s="119"/>
      <c r="G346" s="120"/>
      <c r="H346" s="41"/>
      <c r="I346" s="41"/>
      <c r="J346" s="82"/>
      <c r="K346" s="291">
        <f t="shared" si="43"/>
        <v>0</v>
      </c>
      <c r="L346" s="293">
        <f>IF(I346&lt;INDEX(Lookup!$U$2:$U$10,MATCH($D$46,Lookup!$S$2:$S$10,0)),0,IF(O346="X",0,J346/(DATEDIF(H346,I346,"m")+1)*12))</f>
        <v>0</v>
      </c>
      <c r="M346" s="291">
        <f t="shared" si="44"/>
        <v>0</v>
      </c>
      <c r="N346" s="335"/>
      <c r="O346" s="143"/>
      <c r="P346" s="397"/>
      <c r="Q346" s="555"/>
      <c r="R346" s="576">
        <f t="shared" si="45"/>
        <v>0</v>
      </c>
      <c r="S346" s="576">
        <f t="shared" si="46"/>
        <v>0</v>
      </c>
      <c r="T346" s="576">
        <f t="shared" si="47"/>
        <v>0</v>
      </c>
      <c r="U346" s="576">
        <f t="shared" si="48"/>
        <v>0</v>
      </c>
      <c r="V346" s="553"/>
      <c r="W346" s="553"/>
      <c r="X346" s="553"/>
      <c r="Y346" s="553"/>
      <c r="Z346" s="397"/>
      <c r="AA346" s="397"/>
      <c r="AB346" s="397"/>
      <c r="AC346" s="397"/>
      <c r="AD346" s="397"/>
      <c r="AE346" s="397"/>
      <c r="AF346" s="397"/>
      <c r="AG346" s="397"/>
      <c r="AH346" s="397"/>
      <c r="AI346" s="397"/>
      <c r="AJ346" s="397"/>
      <c r="AK346" s="397"/>
      <c r="AL346" s="397"/>
      <c r="AM346" s="397"/>
      <c r="AN346" s="397"/>
      <c r="AO346" s="397"/>
      <c r="AP346" s="397"/>
      <c r="AQ346" s="397"/>
      <c r="AR346" s="397"/>
      <c r="AS346" s="397"/>
      <c r="AT346" s="397"/>
      <c r="AU346" s="397"/>
      <c r="AV346" s="397"/>
      <c r="AW346" s="397"/>
      <c r="AX346" s="397"/>
      <c r="AY346" s="397"/>
      <c r="AZ346" s="397"/>
      <c r="BA346" s="553"/>
      <c r="BB346" s="397"/>
      <c r="BC346" s="397"/>
      <c r="BD346" s="397"/>
    </row>
    <row r="347" spans="2:56" x14ac:dyDescent="0.35">
      <c r="B347" s="80"/>
      <c r="C347" s="119"/>
      <c r="D347" s="119"/>
      <c r="E347" s="84"/>
      <c r="F347" s="119"/>
      <c r="G347" s="120"/>
      <c r="H347" s="41"/>
      <c r="I347" s="41"/>
      <c r="J347" s="82"/>
      <c r="K347" s="291">
        <f t="shared" si="43"/>
        <v>0</v>
      </c>
      <c r="L347" s="293">
        <f>IF(I347&lt;INDEX(Lookup!$U$2:$U$10,MATCH($D$46,Lookup!$S$2:$S$10,0)),0,IF(O347="X",0,J347/(DATEDIF(H347,I347,"m")+1)*12))</f>
        <v>0</v>
      </c>
      <c r="M347" s="291">
        <f t="shared" si="44"/>
        <v>0</v>
      </c>
      <c r="N347" s="335"/>
      <c r="O347" s="143"/>
      <c r="P347" s="397"/>
      <c r="Q347" s="555"/>
      <c r="R347" s="576">
        <f t="shared" si="45"/>
        <v>0</v>
      </c>
      <c r="S347" s="576">
        <f t="shared" si="46"/>
        <v>0</v>
      </c>
      <c r="T347" s="576">
        <f t="shared" si="47"/>
        <v>0</v>
      </c>
      <c r="U347" s="576">
        <f t="shared" si="48"/>
        <v>0</v>
      </c>
      <c r="V347" s="553"/>
      <c r="W347" s="553"/>
      <c r="X347" s="553"/>
      <c r="Y347" s="553"/>
      <c r="Z347" s="397"/>
      <c r="AA347" s="397"/>
      <c r="AB347" s="397"/>
      <c r="AC347" s="397"/>
      <c r="AD347" s="397"/>
      <c r="AE347" s="397"/>
      <c r="AF347" s="397"/>
      <c r="AG347" s="397"/>
      <c r="AH347" s="397"/>
      <c r="AI347" s="397"/>
      <c r="AJ347" s="397"/>
      <c r="AK347" s="397"/>
      <c r="AL347" s="397"/>
      <c r="AM347" s="397"/>
      <c r="AN347" s="397"/>
      <c r="AO347" s="397"/>
      <c r="AP347" s="397"/>
      <c r="AQ347" s="397"/>
      <c r="AR347" s="397"/>
      <c r="AS347" s="397"/>
      <c r="AT347" s="397"/>
      <c r="AU347" s="397"/>
      <c r="AV347" s="397"/>
      <c r="AW347" s="397"/>
      <c r="AX347" s="397"/>
      <c r="AY347" s="397"/>
      <c r="AZ347" s="397"/>
      <c r="BA347" s="553"/>
      <c r="BB347" s="397"/>
      <c r="BC347" s="397"/>
      <c r="BD347" s="397"/>
    </row>
    <row r="348" spans="2:56" x14ac:dyDescent="0.35">
      <c r="B348" s="80"/>
      <c r="C348" s="119"/>
      <c r="D348" s="119"/>
      <c r="E348" s="84"/>
      <c r="F348" s="119"/>
      <c r="G348" s="120"/>
      <c r="H348" s="41"/>
      <c r="I348" s="41"/>
      <c r="J348" s="82"/>
      <c r="K348" s="291">
        <f t="shared" si="43"/>
        <v>0</v>
      </c>
      <c r="L348" s="293">
        <f>IF(I348&lt;INDEX(Lookup!$U$2:$U$10,MATCH($D$46,Lookup!$S$2:$S$10,0)),0,IF(O348="X",0,J348/(DATEDIF(H348,I348,"m")+1)*12))</f>
        <v>0</v>
      </c>
      <c r="M348" s="291">
        <f t="shared" si="44"/>
        <v>0</v>
      </c>
      <c r="N348" s="335"/>
      <c r="O348" s="143"/>
      <c r="P348" s="397"/>
      <c r="Q348" s="555"/>
      <c r="R348" s="576">
        <f t="shared" si="45"/>
        <v>0</v>
      </c>
      <c r="S348" s="576">
        <f t="shared" si="46"/>
        <v>0</v>
      </c>
      <c r="T348" s="576">
        <f t="shared" si="47"/>
        <v>0</v>
      </c>
      <c r="U348" s="576">
        <f t="shared" si="48"/>
        <v>0</v>
      </c>
      <c r="V348" s="553"/>
      <c r="W348" s="553"/>
      <c r="X348" s="553"/>
      <c r="Y348" s="553"/>
      <c r="Z348" s="397"/>
      <c r="AA348" s="397"/>
      <c r="AB348" s="397"/>
      <c r="AC348" s="397"/>
      <c r="AD348" s="397"/>
      <c r="AE348" s="397"/>
      <c r="AF348" s="397"/>
      <c r="AG348" s="397"/>
      <c r="AH348" s="397"/>
      <c r="AI348" s="397"/>
      <c r="AJ348" s="397"/>
      <c r="AK348" s="397"/>
      <c r="AL348" s="397"/>
      <c r="AM348" s="397"/>
      <c r="AN348" s="397"/>
      <c r="AO348" s="397"/>
      <c r="AP348" s="397"/>
      <c r="AQ348" s="397"/>
      <c r="AR348" s="397"/>
      <c r="AS348" s="397"/>
      <c r="AT348" s="397"/>
      <c r="AU348" s="397"/>
      <c r="AV348" s="397"/>
      <c r="AW348" s="397"/>
      <c r="AX348" s="397"/>
      <c r="AY348" s="397"/>
      <c r="AZ348" s="397"/>
      <c r="BA348" s="553"/>
      <c r="BB348" s="397"/>
      <c r="BC348" s="397"/>
      <c r="BD348" s="397"/>
    </row>
    <row r="349" spans="2:56" x14ac:dyDescent="0.35">
      <c r="B349" s="80"/>
      <c r="C349" s="119"/>
      <c r="D349" s="119"/>
      <c r="E349" s="84"/>
      <c r="F349" s="119"/>
      <c r="G349" s="120"/>
      <c r="H349" s="41"/>
      <c r="I349" s="41"/>
      <c r="J349" s="82"/>
      <c r="K349" s="291">
        <f t="shared" si="43"/>
        <v>0</v>
      </c>
      <c r="L349" s="293">
        <f>IF(I349&lt;INDEX(Lookup!$U$2:$U$10,MATCH($D$46,Lookup!$S$2:$S$10,0)),0,IF(O349="X",0,J349/(DATEDIF(H349,I349,"m")+1)*12))</f>
        <v>0</v>
      </c>
      <c r="M349" s="291">
        <f t="shared" si="44"/>
        <v>0</v>
      </c>
      <c r="N349" s="335"/>
      <c r="O349" s="143"/>
      <c r="P349" s="397"/>
      <c r="Q349" s="555"/>
      <c r="R349" s="576">
        <f t="shared" si="45"/>
        <v>0</v>
      </c>
      <c r="S349" s="576">
        <f t="shared" si="46"/>
        <v>0</v>
      </c>
      <c r="T349" s="576">
        <f t="shared" si="47"/>
        <v>0</v>
      </c>
      <c r="U349" s="576">
        <f t="shared" si="48"/>
        <v>0</v>
      </c>
      <c r="V349" s="553"/>
      <c r="W349" s="553"/>
      <c r="X349" s="553"/>
      <c r="Y349" s="553"/>
      <c r="Z349" s="397"/>
      <c r="AA349" s="397"/>
      <c r="AB349" s="397"/>
      <c r="AC349" s="397"/>
      <c r="AD349" s="397"/>
      <c r="AE349" s="397"/>
      <c r="AF349" s="397"/>
      <c r="AG349" s="397"/>
      <c r="AH349" s="397"/>
      <c r="AI349" s="397"/>
      <c r="AJ349" s="397"/>
      <c r="AK349" s="397"/>
      <c r="AL349" s="397"/>
      <c r="AM349" s="397"/>
      <c r="AN349" s="397"/>
      <c r="AO349" s="397"/>
      <c r="AP349" s="397"/>
      <c r="AQ349" s="397"/>
      <c r="AR349" s="397"/>
      <c r="AS349" s="397"/>
      <c r="AT349" s="397"/>
      <c r="AU349" s="397"/>
      <c r="AV349" s="397"/>
      <c r="AW349" s="397"/>
      <c r="AX349" s="397"/>
      <c r="AY349" s="397"/>
      <c r="AZ349" s="397"/>
      <c r="BA349" s="553"/>
      <c r="BB349" s="397"/>
      <c r="BC349" s="397"/>
      <c r="BD349" s="397"/>
    </row>
    <row r="350" spans="2:56" x14ac:dyDescent="0.35">
      <c r="B350" s="80"/>
      <c r="C350" s="119"/>
      <c r="D350" s="119"/>
      <c r="E350" s="84"/>
      <c r="F350" s="119"/>
      <c r="G350" s="120"/>
      <c r="H350" s="41"/>
      <c r="I350" s="41"/>
      <c r="J350" s="82"/>
      <c r="K350" s="291">
        <f t="shared" si="43"/>
        <v>0</v>
      </c>
      <c r="L350" s="293">
        <f>IF(I350&lt;INDEX(Lookup!$U$2:$U$10,MATCH($D$46,Lookup!$S$2:$S$10,0)),0,IF(O350="X",0,J350/(DATEDIF(H350,I350,"m")+1)*12))</f>
        <v>0</v>
      </c>
      <c r="M350" s="291">
        <f t="shared" si="44"/>
        <v>0</v>
      </c>
      <c r="N350" s="335"/>
      <c r="O350" s="143"/>
      <c r="P350" s="397"/>
      <c r="Q350" s="555"/>
      <c r="R350" s="576">
        <f t="shared" si="45"/>
        <v>0</v>
      </c>
      <c r="S350" s="576">
        <f t="shared" si="46"/>
        <v>0</v>
      </c>
      <c r="T350" s="576">
        <f t="shared" si="47"/>
        <v>0</v>
      </c>
      <c r="U350" s="576">
        <f t="shared" si="48"/>
        <v>0</v>
      </c>
      <c r="V350" s="553"/>
      <c r="W350" s="553"/>
      <c r="X350" s="553"/>
      <c r="Y350" s="553"/>
      <c r="Z350" s="397"/>
      <c r="AA350" s="397"/>
      <c r="AB350" s="397"/>
      <c r="AC350" s="397"/>
      <c r="AD350" s="397"/>
      <c r="AE350" s="397"/>
      <c r="AF350" s="397"/>
      <c r="AG350" s="397"/>
      <c r="AH350" s="397"/>
      <c r="AI350" s="397"/>
      <c r="AJ350" s="397"/>
      <c r="AK350" s="397"/>
      <c r="AL350" s="397"/>
      <c r="AM350" s="397"/>
      <c r="AN350" s="397"/>
      <c r="AO350" s="397"/>
      <c r="AP350" s="397"/>
      <c r="AQ350" s="397"/>
      <c r="AR350" s="397"/>
      <c r="AS350" s="397"/>
      <c r="AT350" s="397"/>
      <c r="AU350" s="397"/>
      <c r="AV350" s="397"/>
      <c r="AW350" s="397"/>
      <c r="AX350" s="397"/>
      <c r="AY350" s="397"/>
      <c r="AZ350" s="397"/>
      <c r="BA350" s="553"/>
      <c r="BB350" s="397"/>
      <c r="BC350" s="397"/>
      <c r="BD350" s="397"/>
    </row>
    <row r="351" spans="2:56" x14ac:dyDescent="0.35">
      <c r="B351" s="80"/>
      <c r="C351" s="119"/>
      <c r="D351" s="119"/>
      <c r="E351" s="84"/>
      <c r="F351" s="119"/>
      <c r="G351" s="120"/>
      <c r="H351" s="41"/>
      <c r="I351" s="41"/>
      <c r="J351" s="82"/>
      <c r="K351" s="291">
        <f t="shared" si="43"/>
        <v>0</v>
      </c>
      <c r="L351" s="293">
        <f>IF(I351&lt;INDEX(Lookup!$U$2:$U$10,MATCH($D$46,Lookup!$S$2:$S$10,0)),0,IF(O351="X",0,J351/(DATEDIF(H351,I351,"m")+1)*12))</f>
        <v>0</v>
      </c>
      <c r="M351" s="291">
        <f t="shared" si="44"/>
        <v>0</v>
      </c>
      <c r="N351" s="335"/>
      <c r="O351" s="143"/>
      <c r="P351" s="397"/>
      <c r="Q351" s="555"/>
      <c r="R351" s="576">
        <f t="shared" si="45"/>
        <v>0</v>
      </c>
      <c r="S351" s="576">
        <f t="shared" si="46"/>
        <v>0</v>
      </c>
      <c r="T351" s="576">
        <f t="shared" si="47"/>
        <v>0</v>
      </c>
      <c r="U351" s="576">
        <f t="shared" si="48"/>
        <v>0</v>
      </c>
      <c r="V351" s="553"/>
      <c r="W351" s="553"/>
      <c r="X351" s="553"/>
      <c r="Y351" s="553"/>
      <c r="Z351" s="397"/>
      <c r="AA351" s="397"/>
      <c r="AB351" s="397"/>
      <c r="AC351" s="397"/>
      <c r="AD351" s="397"/>
      <c r="AE351" s="397"/>
      <c r="AF351" s="397"/>
      <c r="AG351" s="397"/>
      <c r="AH351" s="397"/>
      <c r="AI351" s="397"/>
      <c r="AJ351" s="397"/>
      <c r="AK351" s="397"/>
      <c r="AL351" s="397"/>
      <c r="AM351" s="397"/>
      <c r="AN351" s="397"/>
      <c r="AO351" s="397"/>
      <c r="AP351" s="397"/>
      <c r="AQ351" s="397"/>
      <c r="AR351" s="397"/>
      <c r="AS351" s="397"/>
      <c r="AT351" s="397"/>
      <c r="AU351" s="397"/>
      <c r="AV351" s="397"/>
      <c r="AW351" s="397"/>
      <c r="AX351" s="397"/>
      <c r="AY351" s="397"/>
      <c r="AZ351" s="397"/>
      <c r="BA351" s="553"/>
      <c r="BB351" s="397"/>
      <c r="BC351" s="397"/>
      <c r="BD351" s="397"/>
    </row>
    <row r="352" spans="2:56" x14ac:dyDescent="0.35">
      <c r="B352" s="80"/>
      <c r="C352" s="119"/>
      <c r="D352" s="119"/>
      <c r="E352" s="84"/>
      <c r="F352" s="119"/>
      <c r="G352" s="120"/>
      <c r="H352" s="41"/>
      <c r="I352" s="41"/>
      <c r="J352" s="82"/>
      <c r="K352" s="291">
        <f t="shared" si="43"/>
        <v>0</v>
      </c>
      <c r="L352" s="293">
        <f>IF(I352&lt;INDEX(Lookup!$U$2:$U$10,MATCH($D$46,Lookup!$S$2:$S$10,0)),0,IF(O352="X",0,J352/(DATEDIF(H352,I352,"m")+1)*12))</f>
        <v>0</v>
      </c>
      <c r="M352" s="291">
        <f t="shared" si="44"/>
        <v>0</v>
      </c>
      <c r="N352" s="335"/>
      <c r="O352" s="143"/>
      <c r="P352" s="397"/>
      <c r="Q352" s="555"/>
      <c r="R352" s="576">
        <f t="shared" si="45"/>
        <v>0</v>
      </c>
      <c r="S352" s="576">
        <f t="shared" si="46"/>
        <v>0</v>
      </c>
      <c r="T352" s="576">
        <f t="shared" si="47"/>
        <v>0</v>
      </c>
      <c r="U352" s="576">
        <f t="shared" si="48"/>
        <v>0</v>
      </c>
      <c r="V352" s="553"/>
      <c r="W352" s="553"/>
      <c r="X352" s="553"/>
      <c r="Y352" s="553"/>
      <c r="Z352" s="397"/>
      <c r="AA352" s="397"/>
      <c r="AB352" s="397"/>
      <c r="AC352" s="397"/>
      <c r="AD352" s="397"/>
      <c r="AE352" s="397"/>
      <c r="AF352" s="397"/>
      <c r="AG352" s="397"/>
      <c r="AH352" s="397"/>
      <c r="AI352" s="397"/>
      <c r="AJ352" s="397"/>
      <c r="AK352" s="397"/>
      <c r="AL352" s="397"/>
      <c r="AM352" s="397"/>
      <c r="AN352" s="397"/>
      <c r="AO352" s="397"/>
      <c r="AP352" s="397"/>
      <c r="AQ352" s="397"/>
      <c r="AR352" s="397"/>
      <c r="AS352" s="397"/>
      <c r="AT352" s="397"/>
      <c r="AU352" s="397"/>
      <c r="AV352" s="397"/>
      <c r="AW352" s="397"/>
      <c r="AX352" s="397"/>
      <c r="AY352" s="397"/>
      <c r="AZ352" s="397"/>
      <c r="BA352" s="553"/>
      <c r="BB352" s="397"/>
      <c r="BC352" s="397"/>
      <c r="BD352" s="397"/>
    </row>
    <row r="353" spans="2:56" x14ac:dyDescent="0.35">
      <c r="B353" s="80"/>
      <c r="C353" s="119"/>
      <c r="D353" s="119"/>
      <c r="E353" s="84"/>
      <c r="F353" s="119"/>
      <c r="G353" s="120"/>
      <c r="H353" s="41"/>
      <c r="I353" s="41"/>
      <c r="J353" s="82"/>
      <c r="K353" s="291">
        <f t="shared" si="43"/>
        <v>0</v>
      </c>
      <c r="L353" s="293">
        <f>IF(I353&lt;INDEX(Lookup!$U$2:$U$10,MATCH($D$46,Lookup!$S$2:$S$10,0)),0,IF(O353="X",0,J353/(DATEDIF(H353,I353,"m")+1)*12))</f>
        <v>0</v>
      </c>
      <c r="M353" s="291">
        <f t="shared" si="44"/>
        <v>0</v>
      </c>
      <c r="N353" s="335"/>
      <c r="O353" s="143"/>
      <c r="P353" s="397"/>
      <c r="Q353" s="555"/>
      <c r="R353" s="576">
        <f t="shared" si="45"/>
        <v>0</v>
      </c>
      <c r="S353" s="576">
        <f t="shared" si="46"/>
        <v>0</v>
      </c>
      <c r="T353" s="576">
        <f t="shared" si="47"/>
        <v>0</v>
      </c>
      <c r="U353" s="576">
        <f t="shared" si="48"/>
        <v>0</v>
      </c>
      <c r="V353" s="553"/>
      <c r="W353" s="553"/>
      <c r="X353" s="553"/>
      <c r="Y353" s="553"/>
      <c r="Z353" s="397"/>
      <c r="AA353" s="397"/>
      <c r="AB353" s="397"/>
      <c r="AC353" s="397"/>
      <c r="AD353" s="397"/>
      <c r="AE353" s="397"/>
      <c r="AF353" s="397"/>
      <c r="AG353" s="397"/>
      <c r="AH353" s="397"/>
      <c r="AI353" s="397"/>
      <c r="AJ353" s="397"/>
      <c r="AK353" s="397"/>
      <c r="AL353" s="397"/>
      <c r="AM353" s="397"/>
      <c r="AN353" s="397"/>
      <c r="AO353" s="397"/>
      <c r="AP353" s="397"/>
      <c r="AQ353" s="397"/>
      <c r="AR353" s="397"/>
      <c r="AS353" s="397"/>
      <c r="AT353" s="397"/>
      <c r="AU353" s="397"/>
      <c r="AV353" s="397"/>
      <c r="AW353" s="397"/>
      <c r="AX353" s="397"/>
      <c r="AY353" s="397"/>
      <c r="AZ353" s="397"/>
      <c r="BA353" s="553"/>
      <c r="BB353" s="397"/>
      <c r="BC353" s="397"/>
      <c r="BD353" s="397"/>
    </row>
    <row r="354" spans="2:56" x14ac:dyDescent="0.35">
      <c r="B354" s="80"/>
      <c r="C354" s="119"/>
      <c r="D354" s="119"/>
      <c r="E354" s="84"/>
      <c r="F354" s="119"/>
      <c r="G354" s="120"/>
      <c r="H354" s="41"/>
      <c r="I354" s="41"/>
      <c r="J354" s="82"/>
      <c r="K354" s="291">
        <f t="shared" si="43"/>
        <v>0</v>
      </c>
      <c r="L354" s="293">
        <f>IF(I354&lt;INDEX(Lookup!$U$2:$U$10,MATCH($D$46,Lookup!$S$2:$S$10,0)),0,IF(O354="X",0,J354/(DATEDIF(H354,I354,"m")+1)*12))</f>
        <v>0</v>
      </c>
      <c r="M354" s="291">
        <f t="shared" si="44"/>
        <v>0</v>
      </c>
      <c r="N354" s="335"/>
      <c r="O354" s="143"/>
      <c r="P354" s="397"/>
      <c r="Q354" s="555"/>
      <c r="R354" s="576">
        <f t="shared" si="45"/>
        <v>0</v>
      </c>
      <c r="S354" s="576">
        <f t="shared" si="46"/>
        <v>0</v>
      </c>
      <c r="T354" s="576">
        <f t="shared" si="47"/>
        <v>0</v>
      </c>
      <c r="U354" s="576">
        <f t="shared" si="48"/>
        <v>0</v>
      </c>
      <c r="V354" s="553"/>
      <c r="W354" s="553"/>
      <c r="X354" s="553"/>
      <c r="Y354" s="553"/>
      <c r="Z354" s="397"/>
      <c r="AA354" s="397"/>
      <c r="AB354" s="397"/>
      <c r="AC354" s="397"/>
      <c r="AD354" s="397"/>
      <c r="AE354" s="397"/>
      <c r="AF354" s="397"/>
      <c r="AG354" s="397"/>
      <c r="AH354" s="397"/>
      <c r="AI354" s="397"/>
      <c r="AJ354" s="397"/>
      <c r="AK354" s="397"/>
      <c r="AL354" s="397"/>
      <c r="AM354" s="397"/>
      <c r="AN354" s="397"/>
      <c r="AO354" s="397"/>
      <c r="AP354" s="397"/>
      <c r="AQ354" s="397"/>
      <c r="AR354" s="397"/>
      <c r="AS354" s="397"/>
      <c r="AT354" s="397"/>
      <c r="AU354" s="397"/>
      <c r="AV354" s="397"/>
      <c r="AW354" s="397"/>
      <c r="AX354" s="397"/>
      <c r="AY354" s="397"/>
      <c r="AZ354" s="397"/>
      <c r="BA354" s="553"/>
      <c r="BB354" s="397"/>
      <c r="BC354" s="397"/>
      <c r="BD354" s="397"/>
    </row>
    <row r="355" spans="2:56" x14ac:dyDescent="0.35">
      <c r="B355" s="80"/>
      <c r="C355" s="119"/>
      <c r="D355" s="119"/>
      <c r="E355" s="84"/>
      <c r="F355" s="119"/>
      <c r="G355" s="120"/>
      <c r="H355" s="41"/>
      <c r="I355" s="41"/>
      <c r="J355" s="82"/>
      <c r="K355" s="291">
        <f t="shared" si="43"/>
        <v>0</v>
      </c>
      <c r="L355" s="293">
        <f>IF(I355&lt;INDEX(Lookup!$U$2:$U$10,MATCH($D$46,Lookup!$S$2:$S$10,0)),0,IF(O355="X",0,J355/(DATEDIF(H355,I355,"m")+1)*12))</f>
        <v>0</v>
      </c>
      <c r="M355" s="291">
        <f t="shared" si="44"/>
        <v>0</v>
      </c>
      <c r="N355" s="335"/>
      <c r="O355" s="143"/>
      <c r="P355" s="397"/>
      <c r="Q355" s="555"/>
      <c r="R355" s="576">
        <f t="shared" si="45"/>
        <v>0</v>
      </c>
      <c r="S355" s="576">
        <f t="shared" si="46"/>
        <v>0</v>
      </c>
      <c r="T355" s="576">
        <f t="shared" si="47"/>
        <v>0</v>
      </c>
      <c r="U355" s="576">
        <f t="shared" si="48"/>
        <v>0</v>
      </c>
      <c r="V355" s="553"/>
      <c r="W355" s="553"/>
      <c r="X355" s="553"/>
      <c r="Y355" s="553"/>
      <c r="Z355" s="397"/>
      <c r="AA355" s="397"/>
      <c r="AB355" s="397"/>
      <c r="AC355" s="397"/>
      <c r="AD355" s="397"/>
      <c r="AE355" s="397"/>
      <c r="AF355" s="397"/>
      <c r="AG355" s="397"/>
      <c r="AH355" s="397"/>
      <c r="AI355" s="397"/>
      <c r="AJ355" s="397"/>
      <c r="AK355" s="397"/>
      <c r="AL355" s="397"/>
      <c r="AM355" s="397"/>
      <c r="AN355" s="397"/>
      <c r="AO355" s="397"/>
      <c r="AP355" s="397"/>
      <c r="AQ355" s="397"/>
      <c r="AR355" s="397"/>
      <c r="AS355" s="397"/>
      <c r="AT355" s="397"/>
      <c r="AU355" s="397"/>
      <c r="AV355" s="397"/>
      <c r="AW355" s="397"/>
      <c r="AX355" s="397"/>
      <c r="AY355" s="397"/>
      <c r="AZ355" s="397"/>
      <c r="BA355" s="553"/>
      <c r="BB355" s="397"/>
      <c r="BC355" s="397"/>
      <c r="BD355" s="397"/>
    </row>
    <row r="356" spans="2:56" x14ac:dyDescent="0.35">
      <c r="B356" s="80"/>
      <c r="C356" s="119"/>
      <c r="D356" s="119"/>
      <c r="E356" s="84"/>
      <c r="F356" s="119"/>
      <c r="G356" s="120"/>
      <c r="H356" s="41"/>
      <c r="I356" s="41"/>
      <c r="J356" s="82"/>
      <c r="K356" s="291">
        <f t="shared" si="43"/>
        <v>0</v>
      </c>
      <c r="L356" s="293">
        <f>IF(I356&lt;INDEX(Lookup!$U$2:$U$10,MATCH($D$46,Lookup!$S$2:$S$10,0)),0,IF(O356="X",0,J356/(DATEDIF(H356,I356,"m")+1)*12))</f>
        <v>0</v>
      </c>
      <c r="M356" s="291">
        <f t="shared" si="44"/>
        <v>0</v>
      </c>
      <c r="N356" s="335"/>
      <c r="O356" s="143"/>
      <c r="P356" s="397"/>
      <c r="Q356" s="555"/>
      <c r="R356" s="576">
        <f t="shared" si="45"/>
        <v>0</v>
      </c>
      <c r="S356" s="576">
        <f t="shared" si="46"/>
        <v>0</v>
      </c>
      <c r="T356" s="576">
        <f t="shared" si="47"/>
        <v>0</v>
      </c>
      <c r="U356" s="576">
        <f t="shared" si="48"/>
        <v>0</v>
      </c>
      <c r="V356" s="553"/>
      <c r="W356" s="553"/>
      <c r="X356" s="553"/>
      <c r="Y356" s="553"/>
      <c r="Z356" s="397"/>
      <c r="AA356" s="397"/>
      <c r="AB356" s="397"/>
      <c r="AC356" s="397"/>
      <c r="AD356" s="397"/>
      <c r="AE356" s="397"/>
      <c r="AF356" s="397"/>
      <c r="AG356" s="397"/>
      <c r="AH356" s="397"/>
      <c r="AI356" s="397"/>
      <c r="AJ356" s="397"/>
      <c r="AK356" s="397"/>
      <c r="AL356" s="397"/>
      <c r="AM356" s="397"/>
      <c r="AN356" s="397"/>
      <c r="AO356" s="397"/>
      <c r="AP356" s="397"/>
      <c r="AQ356" s="397"/>
      <c r="AR356" s="397"/>
      <c r="AS356" s="397"/>
      <c r="AT356" s="397"/>
      <c r="AU356" s="397"/>
      <c r="AV356" s="397"/>
      <c r="AW356" s="397"/>
      <c r="AX356" s="397"/>
      <c r="AY356" s="397"/>
      <c r="AZ356" s="397"/>
      <c r="BA356" s="553"/>
      <c r="BB356" s="397"/>
      <c r="BC356" s="397"/>
      <c r="BD356" s="397"/>
    </row>
    <row r="357" spans="2:56" x14ac:dyDescent="0.35">
      <c r="B357" s="80"/>
      <c r="C357" s="119"/>
      <c r="D357" s="119"/>
      <c r="E357" s="84"/>
      <c r="F357" s="119"/>
      <c r="G357" s="120"/>
      <c r="H357" s="41"/>
      <c r="I357" s="41"/>
      <c r="J357" s="82"/>
      <c r="K357" s="291">
        <f t="shared" si="43"/>
        <v>0</v>
      </c>
      <c r="L357" s="293">
        <f>IF(I357&lt;INDEX(Lookup!$U$2:$U$10,MATCH($D$46,Lookup!$S$2:$S$10,0)),0,IF(O357="X",0,J357/(DATEDIF(H357,I357,"m")+1)*12))</f>
        <v>0</v>
      </c>
      <c r="M357" s="291">
        <f t="shared" si="44"/>
        <v>0</v>
      </c>
      <c r="N357" s="335"/>
      <c r="O357" s="143"/>
      <c r="P357" s="397"/>
      <c r="Q357" s="555"/>
      <c r="R357" s="576">
        <f t="shared" si="45"/>
        <v>0</v>
      </c>
      <c r="S357" s="576">
        <f t="shared" si="46"/>
        <v>0</v>
      </c>
      <c r="T357" s="576">
        <f t="shared" si="47"/>
        <v>0</v>
      </c>
      <c r="U357" s="576">
        <f t="shared" si="48"/>
        <v>0</v>
      </c>
      <c r="V357" s="553"/>
      <c r="W357" s="553"/>
      <c r="X357" s="553"/>
      <c r="Y357" s="553"/>
      <c r="Z357" s="397"/>
      <c r="AA357" s="397"/>
      <c r="AB357" s="397"/>
      <c r="AC357" s="397"/>
      <c r="AD357" s="397"/>
      <c r="AE357" s="397"/>
      <c r="AF357" s="397"/>
      <c r="AG357" s="397"/>
      <c r="AH357" s="397"/>
      <c r="AI357" s="397"/>
      <c r="AJ357" s="397"/>
      <c r="AK357" s="397"/>
      <c r="AL357" s="397"/>
      <c r="AM357" s="397"/>
      <c r="AN357" s="397"/>
      <c r="AO357" s="397"/>
      <c r="AP357" s="397"/>
      <c r="AQ357" s="397"/>
      <c r="AR357" s="397"/>
      <c r="AS357" s="397"/>
      <c r="AT357" s="397"/>
      <c r="AU357" s="397"/>
      <c r="AV357" s="397"/>
      <c r="AW357" s="397"/>
      <c r="AX357" s="397"/>
      <c r="AY357" s="397"/>
      <c r="AZ357" s="397"/>
      <c r="BA357" s="553"/>
      <c r="BB357" s="397"/>
      <c r="BC357" s="397"/>
      <c r="BD357" s="397"/>
    </row>
    <row r="358" spans="2:56" x14ac:dyDescent="0.35">
      <c r="B358" s="80"/>
      <c r="C358" s="119"/>
      <c r="D358" s="119"/>
      <c r="E358" s="84"/>
      <c r="F358" s="119"/>
      <c r="G358" s="120"/>
      <c r="H358" s="41"/>
      <c r="I358" s="41"/>
      <c r="J358" s="82"/>
      <c r="K358" s="291">
        <f t="shared" si="43"/>
        <v>0</v>
      </c>
      <c r="L358" s="293">
        <f>IF(I358&lt;INDEX(Lookup!$U$2:$U$10,MATCH($D$46,Lookup!$S$2:$S$10,0)),0,IF(O358="X",0,J358/(DATEDIF(H358,I358,"m")+1)*12))</f>
        <v>0</v>
      </c>
      <c r="M358" s="291">
        <f t="shared" si="44"/>
        <v>0</v>
      </c>
      <c r="N358" s="335"/>
      <c r="O358" s="143"/>
      <c r="P358" s="397"/>
      <c r="Q358" s="555"/>
      <c r="R358" s="576">
        <f t="shared" si="45"/>
        <v>0</v>
      </c>
      <c r="S358" s="576">
        <f t="shared" si="46"/>
        <v>0</v>
      </c>
      <c r="T358" s="576">
        <f t="shared" si="47"/>
        <v>0</v>
      </c>
      <c r="U358" s="576">
        <f t="shared" si="48"/>
        <v>0</v>
      </c>
      <c r="V358" s="553"/>
      <c r="W358" s="553"/>
      <c r="X358" s="553"/>
      <c r="Y358" s="553"/>
      <c r="Z358" s="397"/>
      <c r="AA358" s="397"/>
      <c r="AB358" s="397"/>
      <c r="AC358" s="397"/>
      <c r="AD358" s="397"/>
      <c r="AE358" s="397"/>
      <c r="AF358" s="397"/>
      <c r="AG358" s="397"/>
      <c r="AH358" s="397"/>
      <c r="AI358" s="397"/>
      <c r="AJ358" s="397"/>
      <c r="AK358" s="397"/>
      <c r="AL358" s="397"/>
      <c r="AM358" s="397"/>
      <c r="AN358" s="397"/>
      <c r="AO358" s="397"/>
      <c r="AP358" s="397"/>
      <c r="AQ358" s="397"/>
      <c r="AR358" s="397"/>
      <c r="AS358" s="397"/>
      <c r="AT358" s="397"/>
      <c r="AU358" s="397"/>
      <c r="AV358" s="397"/>
      <c r="AW358" s="397"/>
      <c r="AX358" s="397"/>
      <c r="AY358" s="397"/>
      <c r="AZ358" s="397"/>
      <c r="BA358" s="553"/>
      <c r="BB358" s="397"/>
      <c r="BC358" s="397"/>
      <c r="BD358" s="397"/>
    </row>
    <row r="359" spans="2:56" x14ac:dyDescent="0.35">
      <c r="B359" s="80"/>
      <c r="C359" s="119"/>
      <c r="D359" s="119"/>
      <c r="E359" s="84"/>
      <c r="F359" s="119"/>
      <c r="G359" s="120"/>
      <c r="H359" s="41"/>
      <c r="I359" s="41"/>
      <c r="J359" s="82"/>
      <c r="K359" s="291">
        <f t="shared" si="43"/>
        <v>0</v>
      </c>
      <c r="L359" s="293">
        <f>IF(I359&lt;INDEX(Lookup!$U$2:$U$10,MATCH($D$46,Lookup!$S$2:$S$10,0)),0,IF(O359="X",0,J359/(DATEDIF(H359,I359,"m")+1)*12))</f>
        <v>0</v>
      </c>
      <c r="M359" s="291">
        <f t="shared" si="44"/>
        <v>0</v>
      </c>
      <c r="N359" s="335"/>
      <c r="O359" s="143"/>
      <c r="P359" s="397"/>
      <c r="Q359" s="555"/>
      <c r="R359" s="576">
        <f t="shared" si="45"/>
        <v>0</v>
      </c>
      <c r="S359" s="576">
        <f t="shared" si="46"/>
        <v>0</v>
      </c>
      <c r="T359" s="576">
        <f t="shared" si="47"/>
        <v>0</v>
      </c>
      <c r="U359" s="576">
        <f t="shared" si="48"/>
        <v>0</v>
      </c>
      <c r="V359" s="553"/>
      <c r="W359" s="553"/>
      <c r="X359" s="553"/>
      <c r="Y359" s="553"/>
      <c r="Z359" s="397"/>
      <c r="AA359" s="397"/>
      <c r="AB359" s="397"/>
      <c r="AC359" s="397"/>
      <c r="AD359" s="397"/>
      <c r="AE359" s="397"/>
      <c r="AF359" s="397"/>
      <c r="AG359" s="397"/>
      <c r="AH359" s="397"/>
      <c r="AI359" s="397"/>
      <c r="AJ359" s="397"/>
      <c r="AK359" s="397"/>
      <c r="AL359" s="397"/>
      <c r="AM359" s="397"/>
      <c r="AN359" s="397"/>
      <c r="AO359" s="397"/>
      <c r="AP359" s="397"/>
      <c r="AQ359" s="397"/>
      <c r="AR359" s="397"/>
      <c r="AS359" s="397"/>
      <c r="AT359" s="397"/>
      <c r="AU359" s="397"/>
      <c r="AV359" s="397"/>
      <c r="AW359" s="397"/>
      <c r="AX359" s="397"/>
      <c r="AY359" s="397"/>
      <c r="AZ359" s="397"/>
      <c r="BA359" s="553"/>
      <c r="BB359" s="397"/>
      <c r="BC359" s="397"/>
      <c r="BD359" s="397"/>
    </row>
    <row r="360" spans="2:56" x14ac:dyDescent="0.35">
      <c r="B360" s="80"/>
      <c r="C360" s="119"/>
      <c r="D360" s="119"/>
      <c r="E360" s="84"/>
      <c r="F360" s="119"/>
      <c r="G360" s="120"/>
      <c r="H360" s="41"/>
      <c r="I360" s="41"/>
      <c r="J360" s="82"/>
      <c r="K360" s="291">
        <f t="shared" si="43"/>
        <v>0</v>
      </c>
      <c r="L360" s="293">
        <f>IF(I360&lt;INDEX(Lookup!$U$2:$U$10,MATCH($D$46,Lookup!$S$2:$S$10,0)),0,IF(O360="X",0,J360/(DATEDIF(H360,I360,"m")+1)*12))</f>
        <v>0</v>
      </c>
      <c r="M360" s="291">
        <f t="shared" si="44"/>
        <v>0</v>
      </c>
      <c r="N360" s="335"/>
      <c r="O360" s="143"/>
      <c r="P360" s="397"/>
      <c r="Q360" s="555"/>
      <c r="R360" s="576">
        <f t="shared" si="45"/>
        <v>0</v>
      </c>
      <c r="S360" s="576">
        <f t="shared" si="46"/>
        <v>0</v>
      </c>
      <c r="T360" s="576">
        <f t="shared" si="47"/>
        <v>0</v>
      </c>
      <c r="U360" s="576">
        <f t="shared" si="48"/>
        <v>0</v>
      </c>
      <c r="V360" s="553"/>
      <c r="W360" s="553"/>
      <c r="X360" s="553"/>
      <c r="Y360" s="553"/>
      <c r="Z360" s="397"/>
      <c r="AA360" s="397"/>
      <c r="AB360" s="397"/>
      <c r="AC360" s="397"/>
      <c r="AD360" s="397"/>
      <c r="AE360" s="397"/>
      <c r="AF360" s="397"/>
      <c r="AG360" s="397"/>
      <c r="AH360" s="397"/>
      <c r="AI360" s="397"/>
      <c r="AJ360" s="397"/>
      <c r="AK360" s="397"/>
      <c r="AL360" s="397"/>
      <c r="AM360" s="397"/>
      <c r="AN360" s="397"/>
      <c r="AO360" s="397"/>
      <c r="AP360" s="397"/>
      <c r="AQ360" s="397"/>
      <c r="AR360" s="397"/>
      <c r="AS360" s="397"/>
      <c r="AT360" s="397"/>
      <c r="AU360" s="397"/>
      <c r="AV360" s="397"/>
      <c r="AW360" s="397"/>
      <c r="AX360" s="397"/>
      <c r="AY360" s="397"/>
      <c r="AZ360" s="397"/>
      <c r="BA360" s="553"/>
      <c r="BB360" s="397"/>
      <c r="BC360" s="397"/>
      <c r="BD360" s="397"/>
    </row>
    <row r="361" spans="2:56" x14ac:dyDescent="0.35">
      <c r="B361" s="80"/>
      <c r="C361" s="119"/>
      <c r="D361" s="119"/>
      <c r="E361" s="84"/>
      <c r="F361" s="119"/>
      <c r="G361" s="120"/>
      <c r="H361" s="41"/>
      <c r="I361" s="41"/>
      <c r="J361" s="82"/>
      <c r="K361" s="291">
        <f t="shared" si="43"/>
        <v>0</v>
      </c>
      <c r="L361" s="293">
        <f>IF(I361&lt;INDEX(Lookup!$U$2:$U$10,MATCH($D$46,Lookup!$S$2:$S$10,0)),0,IF(O361="X",0,J361/(DATEDIF(H361,I361,"m")+1)*12))</f>
        <v>0</v>
      </c>
      <c r="M361" s="291">
        <f t="shared" si="44"/>
        <v>0</v>
      </c>
      <c r="N361" s="335"/>
      <c r="O361" s="143"/>
      <c r="P361" s="397"/>
      <c r="Q361" s="555"/>
      <c r="R361" s="576">
        <f t="shared" si="45"/>
        <v>0</v>
      </c>
      <c r="S361" s="576">
        <f t="shared" si="46"/>
        <v>0</v>
      </c>
      <c r="T361" s="576">
        <f t="shared" si="47"/>
        <v>0</v>
      </c>
      <c r="U361" s="576">
        <f t="shared" si="48"/>
        <v>0</v>
      </c>
      <c r="V361" s="553"/>
      <c r="W361" s="553"/>
      <c r="X361" s="553"/>
      <c r="Y361" s="553"/>
      <c r="Z361" s="397"/>
      <c r="AA361" s="397"/>
      <c r="AB361" s="397"/>
      <c r="AC361" s="397"/>
      <c r="AD361" s="397"/>
      <c r="AE361" s="397"/>
      <c r="AF361" s="397"/>
      <c r="AG361" s="397"/>
      <c r="AH361" s="397"/>
      <c r="AI361" s="397"/>
      <c r="AJ361" s="397"/>
      <c r="AK361" s="397"/>
      <c r="AL361" s="397"/>
      <c r="AM361" s="397"/>
      <c r="AN361" s="397"/>
      <c r="AO361" s="397"/>
      <c r="AP361" s="397"/>
      <c r="AQ361" s="397"/>
      <c r="AR361" s="397"/>
      <c r="AS361" s="397"/>
      <c r="AT361" s="397"/>
      <c r="AU361" s="397"/>
      <c r="AV361" s="397"/>
      <c r="AW361" s="397"/>
      <c r="AX361" s="397"/>
      <c r="AY361" s="397"/>
      <c r="AZ361" s="397"/>
      <c r="BA361" s="553"/>
      <c r="BB361" s="397"/>
      <c r="BC361" s="397"/>
      <c r="BD361" s="397"/>
    </row>
    <row r="362" spans="2:56" x14ac:dyDescent="0.35">
      <c r="B362" s="80"/>
      <c r="C362" s="119"/>
      <c r="D362" s="119"/>
      <c r="E362" s="84"/>
      <c r="F362" s="119"/>
      <c r="G362" s="120"/>
      <c r="H362" s="41"/>
      <c r="I362" s="41"/>
      <c r="J362" s="82"/>
      <c r="K362" s="291">
        <f t="shared" si="43"/>
        <v>0</v>
      </c>
      <c r="L362" s="293">
        <f>IF(I362&lt;INDEX(Lookup!$U$2:$U$10,MATCH($D$46,Lookup!$S$2:$S$10,0)),0,IF(O362="X",0,J362/(DATEDIF(H362,I362,"m")+1)*12))</f>
        <v>0</v>
      </c>
      <c r="M362" s="291">
        <f t="shared" si="44"/>
        <v>0</v>
      </c>
      <c r="N362" s="335"/>
      <c r="O362" s="143"/>
      <c r="P362" s="397"/>
      <c r="Q362" s="555"/>
      <c r="R362" s="576">
        <f t="shared" si="45"/>
        <v>0</v>
      </c>
      <c r="S362" s="576">
        <f t="shared" si="46"/>
        <v>0</v>
      </c>
      <c r="T362" s="576">
        <f t="shared" si="47"/>
        <v>0</v>
      </c>
      <c r="U362" s="576">
        <f t="shared" si="48"/>
        <v>0</v>
      </c>
      <c r="V362" s="553"/>
      <c r="W362" s="553"/>
      <c r="X362" s="553"/>
      <c r="Y362" s="553"/>
      <c r="Z362" s="397"/>
      <c r="AA362" s="397"/>
      <c r="AB362" s="397"/>
      <c r="AC362" s="397"/>
      <c r="AD362" s="397"/>
      <c r="AE362" s="397"/>
      <c r="AF362" s="397"/>
      <c r="AG362" s="397"/>
      <c r="AH362" s="397"/>
      <c r="AI362" s="397"/>
      <c r="AJ362" s="397"/>
      <c r="AK362" s="397"/>
      <c r="AL362" s="397"/>
      <c r="AM362" s="397"/>
      <c r="AN362" s="397"/>
      <c r="AO362" s="397"/>
      <c r="AP362" s="397"/>
      <c r="AQ362" s="397"/>
      <c r="AR362" s="397"/>
      <c r="AS362" s="397"/>
      <c r="AT362" s="397"/>
      <c r="AU362" s="397"/>
      <c r="AV362" s="397"/>
      <c r="AW362" s="397"/>
      <c r="AX362" s="397"/>
      <c r="AY362" s="397"/>
      <c r="AZ362" s="397"/>
      <c r="BA362" s="553"/>
      <c r="BB362" s="397"/>
      <c r="BC362" s="397"/>
      <c r="BD362" s="397"/>
    </row>
    <row r="363" spans="2:56" x14ac:dyDescent="0.35">
      <c r="B363" s="80"/>
      <c r="C363" s="119"/>
      <c r="D363" s="119"/>
      <c r="E363" s="84"/>
      <c r="F363" s="119"/>
      <c r="G363" s="120"/>
      <c r="H363" s="41"/>
      <c r="I363" s="41"/>
      <c r="J363" s="82"/>
      <c r="K363" s="291">
        <f t="shared" si="43"/>
        <v>0</v>
      </c>
      <c r="L363" s="293">
        <f>IF(I363&lt;INDEX(Lookup!$U$2:$U$10,MATCH($D$46,Lookup!$S$2:$S$10,0)),0,IF(O363="X",0,J363/(DATEDIF(H363,I363,"m")+1)*12))</f>
        <v>0</v>
      </c>
      <c r="M363" s="291">
        <f t="shared" si="44"/>
        <v>0</v>
      </c>
      <c r="N363" s="335"/>
      <c r="O363" s="143"/>
      <c r="P363" s="397"/>
      <c r="Q363" s="555"/>
      <c r="R363" s="576">
        <f t="shared" si="45"/>
        <v>0</v>
      </c>
      <c r="S363" s="576">
        <f t="shared" si="46"/>
        <v>0</v>
      </c>
      <c r="T363" s="576">
        <f t="shared" si="47"/>
        <v>0</v>
      </c>
      <c r="U363" s="576">
        <f t="shared" si="48"/>
        <v>0</v>
      </c>
      <c r="V363" s="553"/>
      <c r="W363" s="553"/>
      <c r="X363" s="553"/>
      <c r="Y363" s="553"/>
      <c r="Z363" s="397"/>
      <c r="AA363" s="397"/>
      <c r="AB363" s="397"/>
      <c r="AC363" s="397"/>
      <c r="AD363" s="397"/>
      <c r="AE363" s="397"/>
      <c r="AF363" s="397"/>
      <c r="AG363" s="397"/>
      <c r="AH363" s="397"/>
      <c r="AI363" s="397"/>
      <c r="AJ363" s="397"/>
      <c r="AK363" s="397"/>
      <c r="AL363" s="397"/>
      <c r="AM363" s="397"/>
      <c r="AN363" s="397"/>
      <c r="AO363" s="397"/>
      <c r="AP363" s="397"/>
      <c r="AQ363" s="397"/>
      <c r="AR363" s="397"/>
      <c r="AS363" s="397"/>
      <c r="AT363" s="397"/>
      <c r="AU363" s="397"/>
      <c r="AV363" s="397"/>
      <c r="AW363" s="397"/>
      <c r="AX363" s="397"/>
      <c r="AY363" s="397"/>
      <c r="AZ363" s="397"/>
      <c r="BA363" s="553"/>
      <c r="BB363" s="397"/>
      <c r="BC363" s="397"/>
      <c r="BD363" s="397"/>
    </row>
    <row r="364" spans="2:56" x14ac:dyDescent="0.35">
      <c r="B364" s="80"/>
      <c r="C364" s="119"/>
      <c r="D364" s="119"/>
      <c r="E364" s="84"/>
      <c r="F364" s="119"/>
      <c r="G364" s="120"/>
      <c r="H364" s="41"/>
      <c r="I364" s="41"/>
      <c r="J364" s="82"/>
      <c r="K364" s="291">
        <f t="shared" si="43"/>
        <v>0</v>
      </c>
      <c r="L364" s="293">
        <f>IF(I364&lt;INDEX(Lookup!$U$2:$U$10,MATCH($D$46,Lookup!$S$2:$S$10,0)),0,IF(O364="X",0,J364/(DATEDIF(H364,I364,"m")+1)*12))</f>
        <v>0</v>
      </c>
      <c r="M364" s="291">
        <f t="shared" si="44"/>
        <v>0</v>
      </c>
      <c r="N364" s="335"/>
      <c r="O364" s="143"/>
      <c r="P364" s="397"/>
      <c r="Q364" s="555"/>
      <c r="R364" s="576">
        <f t="shared" si="45"/>
        <v>0</v>
      </c>
      <c r="S364" s="576">
        <f t="shared" si="46"/>
        <v>0</v>
      </c>
      <c r="T364" s="576">
        <f t="shared" si="47"/>
        <v>0</v>
      </c>
      <c r="U364" s="576">
        <f t="shared" si="48"/>
        <v>0</v>
      </c>
      <c r="V364" s="553"/>
      <c r="W364" s="553"/>
      <c r="X364" s="553"/>
      <c r="Y364" s="553"/>
      <c r="Z364" s="397"/>
      <c r="AA364" s="397"/>
      <c r="AB364" s="397"/>
      <c r="AC364" s="397"/>
      <c r="AD364" s="397"/>
      <c r="AE364" s="397"/>
      <c r="AF364" s="397"/>
      <c r="AG364" s="397"/>
      <c r="AH364" s="397"/>
      <c r="AI364" s="397"/>
      <c r="AJ364" s="397"/>
      <c r="AK364" s="397"/>
      <c r="AL364" s="397"/>
      <c r="AM364" s="397"/>
      <c r="AN364" s="397"/>
      <c r="AO364" s="397"/>
      <c r="AP364" s="397"/>
      <c r="AQ364" s="397"/>
      <c r="AR364" s="397"/>
      <c r="AS364" s="397"/>
      <c r="AT364" s="397"/>
      <c r="AU364" s="397"/>
      <c r="AV364" s="397"/>
      <c r="AW364" s="397"/>
      <c r="AX364" s="397"/>
      <c r="AY364" s="397"/>
      <c r="AZ364" s="397"/>
      <c r="BA364" s="553"/>
      <c r="BB364" s="397"/>
      <c r="BC364" s="397"/>
      <c r="BD364" s="397"/>
    </row>
    <row r="365" spans="2:56" x14ac:dyDescent="0.35">
      <c r="B365" s="80"/>
      <c r="C365" s="119"/>
      <c r="D365" s="119"/>
      <c r="E365" s="84"/>
      <c r="F365" s="119"/>
      <c r="G365" s="120"/>
      <c r="H365" s="41"/>
      <c r="I365" s="41"/>
      <c r="J365" s="82"/>
      <c r="K365" s="291">
        <f t="shared" si="43"/>
        <v>0</v>
      </c>
      <c r="L365" s="293">
        <f>IF(I365&lt;INDEX(Lookup!$U$2:$U$10,MATCH($D$46,Lookup!$S$2:$S$10,0)),0,IF(O365="X",0,J365/(DATEDIF(H365,I365,"m")+1)*12))</f>
        <v>0</v>
      </c>
      <c r="M365" s="291">
        <f t="shared" si="44"/>
        <v>0</v>
      </c>
      <c r="N365" s="335"/>
      <c r="O365" s="143"/>
      <c r="P365" s="397"/>
      <c r="Q365" s="555"/>
      <c r="R365" s="576">
        <f t="shared" si="45"/>
        <v>0</v>
      </c>
      <c r="S365" s="576">
        <f t="shared" si="46"/>
        <v>0</v>
      </c>
      <c r="T365" s="576">
        <f t="shared" si="47"/>
        <v>0</v>
      </c>
      <c r="U365" s="576">
        <f t="shared" si="48"/>
        <v>0</v>
      </c>
      <c r="V365" s="553"/>
      <c r="W365" s="553"/>
      <c r="X365" s="553"/>
      <c r="Y365" s="553"/>
      <c r="Z365" s="397"/>
      <c r="AA365" s="397"/>
      <c r="AB365" s="397"/>
      <c r="AC365" s="397"/>
      <c r="AD365" s="397"/>
      <c r="AE365" s="397"/>
      <c r="AF365" s="397"/>
      <c r="AG365" s="397"/>
      <c r="AH365" s="397"/>
      <c r="AI365" s="397"/>
      <c r="AJ365" s="397"/>
      <c r="AK365" s="397"/>
      <c r="AL365" s="397"/>
      <c r="AM365" s="397"/>
      <c r="AN365" s="397"/>
      <c r="AO365" s="397"/>
      <c r="AP365" s="397"/>
      <c r="AQ365" s="397"/>
      <c r="AR365" s="397"/>
      <c r="AS365" s="397"/>
      <c r="AT365" s="397"/>
      <c r="AU365" s="397"/>
      <c r="AV365" s="397"/>
      <c r="AW365" s="397"/>
      <c r="AX365" s="397"/>
      <c r="AY365" s="397"/>
      <c r="AZ365" s="397"/>
      <c r="BA365" s="553"/>
      <c r="BB365" s="397"/>
      <c r="BC365" s="397"/>
      <c r="BD365" s="397"/>
    </row>
    <row r="366" spans="2:56" x14ac:dyDescent="0.35">
      <c r="B366" s="80"/>
      <c r="C366" s="119"/>
      <c r="D366" s="119"/>
      <c r="E366" s="84"/>
      <c r="F366" s="119"/>
      <c r="G366" s="120"/>
      <c r="H366" s="41"/>
      <c r="I366" s="41"/>
      <c r="J366" s="82"/>
      <c r="K366" s="291">
        <f t="shared" si="43"/>
        <v>0</v>
      </c>
      <c r="L366" s="293">
        <f>IF(I366&lt;INDEX(Lookup!$U$2:$U$10,MATCH($D$46,Lookup!$S$2:$S$10,0)),0,IF(O366="X",0,J366/(DATEDIF(H366,I366,"m")+1)*12))</f>
        <v>0</v>
      </c>
      <c r="M366" s="291">
        <f t="shared" si="44"/>
        <v>0</v>
      </c>
      <c r="N366" s="335"/>
      <c r="O366" s="143"/>
      <c r="P366" s="397"/>
      <c r="Q366" s="555"/>
      <c r="R366" s="576">
        <f t="shared" si="45"/>
        <v>0</v>
      </c>
      <c r="S366" s="576">
        <f t="shared" si="46"/>
        <v>0</v>
      </c>
      <c r="T366" s="576">
        <f t="shared" si="47"/>
        <v>0</v>
      </c>
      <c r="U366" s="576">
        <f t="shared" si="48"/>
        <v>0</v>
      </c>
      <c r="V366" s="553"/>
      <c r="W366" s="553"/>
      <c r="X366" s="553"/>
      <c r="Y366" s="553"/>
      <c r="Z366" s="397"/>
      <c r="AA366" s="397"/>
      <c r="AB366" s="397"/>
      <c r="AC366" s="397"/>
      <c r="AD366" s="397"/>
      <c r="AE366" s="397"/>
      <c r="AF366" s="397"/>
      <c r="AG366" s="397"/>
      <c r="AH366" s="397"/>
      <c r="AI366" s="397"/>
      <c r="AJ366" s="397"/>
      <c r="AK366" s="397"/>
      <c r="AL366" s="397"/>
      <c r="AM366" s="397"/>
      <c r="AN366" s="397"/>
      <c r="AO366" s="397"/>
      <c r="AP366" s="397"/>
      <c r="AQ366" s="397"/>
      <c r="AR366" s="397"/>
      <c r="AS366" s="397"/>
      <c r="AT366" s="397"/>
      <c r="AU366" s="397"/>
      <c r="AV366" s="397"/>
      <c r="AW366" s="397"/>
      <c r="AX366" s="397"/>
      <c r="AY366" s="397"/>
      <c r="AZ366" s="397"/>
      <c r="BA366" s="553"/>
      <c r="BB366" s="397"/>
      <c r="BC366" s="397"/>
      <c r="BD366" s="397"/>
    </row>
    <row r="367" spans="2:56" x14ac:dyDescent="0.35">
      <c r="B367" s="80"/>
      <c r="C367" s="119"/>
      <c r="D367" s="119"/>
      <c r="E367" s="84"/>
      <c r="F367" s="119"/>
      <c r="G367" s="120"/>
      <c r="H367" s="41"/>
      <c r="I367" s="41"/>
      <c r="J367" s="82"/>
      <c r="K367" s="291">
        <f t="shared" si="43"/>
        <v>0</v>
      </c>
      <c r="L367" s="293">
        <f>IF(I367&lt;INDEX(Lookup!$U$2:$U$10,MATCH($D$46,Lookup!$S$2:$S$10,0)),0,IF(O367="X",0,J367/(DATEDIF(H367,I367,"m")+1)*12))</f>
        <v>0</v>
      </c>
      <c r="M367" s="291">
        <f t="shared" si="44"/>
        <v>0</v>
      </c>
      <c r="N367" s="335"/>
      <c r="O367" s="143"/>
      <c r="P367" s="397"/>
      <c r="Q367" s="555"/>
      <c r="R367" s="576">
        <f t="shared" si="45"/>
        <v>0</v>
      </c>
      <c r="S367" s="576">
        <f t="shared" si="46"/>
        <v>0</v>
      </c>
      <c r="T367" s="576">
        <f t="shared" si="47"/>
        <v>0</v>
      </c>
      <c r="U367" s="576">
        <f t="shared" si="48"/>
        <v>0</v>
      </c>
      <c r="V367" s="553"/>
      <c r="W367" s="553"/>
      <c r="X367" s="553"/>
      <c r="Y367" s="553"/>
      <c r="Z367" s="397"/>
      <c r="AA367" s="397"/>
      <c r="AB367" s="397"/>
      <c r="AC367" s="397"/>
      <c r="AD367" s="397"/>
      <c r="AE367" s="397"/>
      <c r="AF367" s="397"/>
      <c r="AG367" s="397"/>
      <c r="AH367" s="397"/>
      <c r="AI367" s="397"/>
      <c r="AJ367" s="397"/>
      <c r="AK367" s="397"/>
      <c r="AL367" s="397"/>
      <c r="AM367" s="397"/>
      <c r="AN367" s="397"/>
      <c r="AO367" s="397"/>
      <c r="AP367" s="397"/>
      <c r="AQ367" s="397"/>
      <c r="AR367" s="397"/>
      <c r="AS367" s="397"/>
      <c r="AT367" s="397"/>
      <c r="AU367" s="397"/>
      <c r="AV367" s="397"/>
      <c r="AW367" s="397"/>
      <c r="AX367" s="397"/>
      <c r="AY367" s="397"/>
      <c r="AZ367" s="397"/>
      <c r="BA367" s="553"/>
      <c r="BB367" s="397"/>
      <c r="BC367" s="397"/>
      <c r="BD367" s="397"/>
    </row>
    <row r="368" spans="2:56" x14ac:dyDescent="0.35">
      <c r="B368" s="80"/>
      <c r="C368" s="119"/>
      <c r="D368" s="119"/>
      <c r="E368" s="84"/>
      <c r="F368" s="119"/>
      <c r="G368" s="120"/>
      <c r="H368" s="41"/>
      <c r="I368" s="41"/>
      <c r="J368" s="82"/>
      <c r="K368" s="291">
        <f t="shared" si="43"/>
        <v>0</v>
      </c>
      <c r="L368" s="293">
        <f>IF(I368&lt;INDEX(Lookup!$U$2:$U$10,MATCH($D$46,Lookup!$S$2:$S$10,0)),0,IF(O368="X",0,J368/(DATEDIF(H368,I368,"m")+1)*12))</f>
        <v>0</v>
      </c>
      <c r="M368" s="291">
        <f t="shared" si="44"/>
        <v>0</v>
      </c>
      <c r="N368" s="335"/>
      <c r="O368" s="143"/>
      <c r="P368" s="397"/>
      <c r="Q368" s="555"/>
      <c r="R368" s="576">
        <f t="shared" si="45"/>
        <v>0</v>
      </c>
      <c r="S368" s="576">
        <f t="shared" si="46"/>
        <v>0</v>
      </c>
      <c r="T368" s="576">
        <f t="shared" si="47"/>
        <v>0</v>
      </c>
      <c r="U368" s="576">
        <f t="shared" si="48"/>
        <v>0</v>
      </c>
      <c r="V368" s="553"/>
      <c r="W368" s="553"/>
      <c r="X368" s="553"/>
      <c r="Y368" s="553"/>
      <c r="Z368" s="397"/>
      <c r="AA368" s="397"/>
      <c r="AB368" s="397"/>
      <c r="AC368" s="397"/>
      <c r="AD368" s="397"/>
      <c r="AE368" s="397"/>
      <c r="AF368" s="397"/>
      <c r="AG368" s="397"/>
      <c r="AH368" s="397"/>
      <c r="AI368" s="397"/>
      <c r="AJ368" s="397"/>
      <c r="AK368" s="397"/>
      <c r="AL368" s="397"/>
      <c r="AM368" s="397"/>
      <c r="AN368" s="397"/>
      <c r="AO368" s="397"/>
      <c r="AP368" s="397"/>
      <c r="AQ368" s="397"/>
      <c r="AR368" s="397"/>
      <c r="AS368" s="397"/>
      <c r="AT368" s="397"/>
      <c r="AU368" s="397"/>
      <c r="AV368" s="397"/>
      <c r="AW368" s="397"/>
      <c r="AX368" s="397"/>
      <c r="AY368" s="397"/>
      <c r="AZ368" s="397"/>
      <c r="BA368" s="553"/>
      <c r="BB368" s="397"/>
      <c r="BC368" s="397"/>
      <c r="BD368" s="397"/>
    </row>
    <row r="369" spans="2:56" x14ac:dyDescent="0.35">
      <c r="B369" s="80"/>
      <c r="C369" s="119"/>
      <c r="D369" s="119"/>
      <c r="E369" s="84"/>
      <c r="F369" s="119"/>
      <c r="G369" s="120"/>
      <c r="H369" s="41"/>
      <c r="I369" s="41"/>
      <c r="J369" s="82"/>
      <c r="K369" s="291">
        <f t="shared" si="43"/>
        <v>0</v>
      </c>
      <c r="L369" s="293">
        <f>IF(I369&lt;INDEX(Lookup!$U$2:$U$10,MATCH($D$46,Lookup!$S$2:$S$10,0)),0,IF(O369="X",0,J369/(DATEDIF(H369,I369,"m")+1)*12))</f>
        <v>0</v>
      </c>
      <c r="M369" s="291">
        <f t="shared" si="44"/>
        <v>0</v>
      </c>
      <c r="N369" s="335"/>
      <c r="O369" s="143"/>
      <c r="P369" s="397"/>
      <c r="Q369" s="555"/>
      <c r="R369" s="576">
        <f t="shared" si="45"/>
        <v>0</v>
      </c>
      <c r="S369" s="576">
        <f t="shared" si="46"/>
        <v>0</v>
      </c>
      <c r="T369" s="576">
        <f t="shared" si="47"/>
        <v>0</v>
      </c>
      <c r="U369" s="576">
        <f t="shared" si="48"/>
        <v>0</v>
      </c>
      <c r="V369" s="553"/>
      <c r="W369" s="553"/>
      <c r="X369" s="553"/>
      <c r="Y369" s="553"/>
      <c r="Z369" s="397"/>
      <c r="AA369" s="397"/>
      <c r="AB369" s="397"/>
      <c r="AC369" s="397"/>
      <c r="AD369" s="397"/>
      <c r="AE369" s="397"/>
      <c r="AF369" s="397"/>
      <c r="AG369" s="397"/>
      <c r="AH369" s="397"/>
      <c r="AI369" s="397"/>
      <c r="AJ369" s="397"/>
      <c r="AK369" s="397"/>
      <c r="AL369" s="397"/>
      <c r="AM369" s="397"/>
      <c r="AN369" s="397"/>
      <c r="AO369" s="397"/>
      <c r="AP369" s="397"/>
      <c r="AQ369" s="397"/>
      <c r="AR369" s="397"/>
      <c r="AS369" s="397"/>
      <c r="AT369" s="397"/>
      <c r="AU369" s="397"/>
      <c r="AV369" s="397"/>
      <c r="AW369" s="397"/>
      <c r="AX369" s="397"/>
      <c r="AY369" s="397"/>
      <c r="AZ369" s="397"/>
      <c r="BA369" s="553"/>
      <c r="BB369" s="397"/>
      <c r="BC369" s="397"/>
      <c r="BD369" s="397"/>
    </row>
    <row r="370" spans="2:56" x14ac:dyDescent="0.35">
      <c r="B370" s="80"/>
      <c r="C370" s="119"/>
      <c r="D370" s="119"/>
      <c r="E370" s="84"/>
      <c r="F370" s="119"/>
      <c r="G370" s="120"/>
      <c r="H370" s="41"/>
      <c r="I370" s="41"/>
      <c r="J370" s="82"/>
      <c r="K370" s="291">
        <f t="shared" ref="K370:K433" si="49">J370*$K$8</f>
        <v>0</v>
      </c>
      <c r="L370" s="293">
        <f>IF(I370&lt;INDEX(Lookup!$U$2:$U$10,MATCH($D$46,Lookup!$S$2:$S$10,0)),0,IF(O370="X",0,J370/(DATEDIF(H370,I370,"m")+1)*12))</f>
        <v>0</v>
      </c>
      <c r="M370" s="291">
        <f t="shared" ref="M370:M433" si="50">L370*$K$8</f>
        <v>0</v>
      </c>
      <c r="N370" s="335"/>
      <c r="O370" s="143"/>
      <c r="P370" s="397"/>
      <c r="Q370" s="555"/>
      <c r="R370" s="576">
        <f t="shared" si="45"/>
        <v>0</v>
      </c>
      <c r="S370" s="576">
        <f t="shared" si="46"/>
        <v>0</v>
      </c>
      <c r="T370" s="576">
        <f t="shared" si="47"/>
        <v>0</v>
      </c>
      <c r="U370" s="576">
        <f t="shared" si="48"/>
        <v>0</v>
      </c>
      <c r="V370" s="553"/>
      <c r="W370" s="553"/>
      <c r="X370" s="553"/>
      <c r="Y370" s="553"/>
      <c r="Z370" s="397"/>
      <c r="AA370" s="397"/>
      <c r="AB370" s="397"/>
      <c r="AC370" s="397"/>
      <c r="AD370" s="397"/>
      <c r="AE370" s="397"/>
      <c r="AF370" s="397"/>
      <c r="AG370" s="397"/>
      <c r="AH370" s="397"/>
      <c r="AI370" s="397"/>
      <c r="AJ370" s="397"/>
      <c r="AK370" s="397"/>
      <c r="AL370" s="397"/>
      <c r="AM370" s="397"/>
      <c r="AN370" s="397"/>
      <c r="AO370" s="397"/>
      <c r="AP370" s="397"/>
      <c r="AQ370" s="397"/>
      <c r="AR370" s="397"/>
      <c r="AS370" s="397"/>
      <c r="AT370" s="397"/>
      <c r="AU370" s="397"/>
      <c r="AV370" s="397"/>
      <c r="AW370" s="397"/>
      <c r="AX370" s="397"/>
      <c r="AY370" s="397"/>
      <c r="AZ370" s="397"/>
      <c r="BA370" s="553"/>
      <c r="BB370" s="397"/>
      <c r="BC370" s="397"/>
      <c r="BD370" s="397"/>
    </row>
    <row r="371" spans="2:56" x14ac:dyDescent="0.35">
      <c r="B371" s="80"/>
      <c r="C371" s="119"/>
      <c r="D371" s="119"/>
      <c r="E371" s="84"/>
      <c r="F371" s="119"/>
      <c r="G371" s="120"/>
      <c r="H371" s="41"/>
      <c r="I371" s="41"/>
      <c r="J371" s="82"/>
      <c r="K371" s="291">
        <f t="shared" si="49"/>
        <v>0</v>
      </c>
      <c r="L371" s="293">
        <f>IF(I371&lt;INDEX(Lookup!$U$2:$U$10,MATCH($D$46,Lookup!$S$2:$S$10,0)),0,IF(O371="X",0,J371/(DATEDIF(H371,I371,"m")+1)*12))</f>
        <v>0</v>
      </c>
      <c r="M371" s="291">
        <f t="shared" si="50"/>
        <v>0</v>
      </c>
      <c r="N371" s="335"/>
      <c r="O371" s="143"/>
      <c r="P371" s="397"/>
      <c r="Q371" s="555"/>
      <c r="R371" s="576">
        <f t="shared" ref="R371:R434" si="51">K370*$I$32</f>
        <v>0</v>
      </c>
      <c r="S371" s="576">
        <f t="shared" ref="S371:S434" si="52">M370*$I$42</f>
        <v>0</v>
      </c>
      <c r="T371" s="576">
        <f t="shared" ref="T371:T434" si="53">R371-K370</f>
        <v>0</v>
      </c>
      <c r="U371" s="576">
        <f t="shared" ref="U371:U434" si="54">S371-M370</f>
        <v>0</v>
      </c>
      <c r="V371" s="553"/>
      <c r="W371" s="553"/>
      <c r="X371" s="553"/>
      <c r="Y371" s="553"/>
      <c r="Z371" s="397"/>
      <c r="AA371" s="397"/>
      <c r="AB371" s="397"/>
      <c r="AC371" s="397"/>
      <c r="AD371" s="397"/>
      <c r="AE371" s="397"/>
      <c r="AF371" s="397"/>
      <c r="AG371" s="397"/>
      <c r="AH371" s="397"/>
      <c r="AI371" s="397"/>
      <c r="AJ371" s="397"/>
      <c r="AK371" s="397"/>
      <c r="AL371" s="397"/>
      <c r="AM371" s="397"/>
      <c r="AN371" s="397"/>
      <c r="AO371" s="397"/>
      <c r="AP371" s="397"/>
      <c r="AQ371" s="397"/>
      <c r="AR371" s="397"/>
      <c r="AS371" s="397"/>
      <c r="AT371" s="397"/>
      <c r="AU371" s="397"/>
      <c r="AV371" s="397"/>
      <c r="AW371" s="397"/>
      <c r="AX371" s="397"/>
      <c r="AY371" s="397"/>
      <c r="AZ371" s="397"/>
      <c r="BA371" s="553"/>
      <c r="BB371" s="397"/>
      <c r="BC371" s="397"/>
      <c r="BD371" s="397"/>
    </row>
    <row r="372" spans="2:56" x14ac:dyDescent="0.35">
      <c r="B372" s="80"/>
      <c r="C372" s="119"/>
      <c r="D372" s="119"/>
      <c r="E372" s="84"/>
      <c r="F372" s="119"/>
      <c r="G372" s="120"/>
      <c r="H372" s="41"/>
      <c r="I372" s="41"/>
      <c r="J372" s="82"/>
      <c r="K372" s="291">
        <f t="shared" si="49"/>
        <v>0</v>
      </c>
      <c r="L372" s="293">
        <f>IF(I372&lt;INDEX(Lookup!$U$2:$U$10,MATCH($D$46,Lookup!$S$2:$S$10,0)),0,IF(O372="X",0,J372/(DATEDIF(H372,I372,"m")+1)*12))</f>
        <v>0</v>
      </c>
      <c r="M372" s="291">
        <f t="shared" si="50"/>
        <v>0</v>
      </c>
      <c r="N372" s="335"/>
      <c r="O372" s="143"/>
      <c r="P372" s="397"/>
      <c r="Q372" s="555"/>
      <c r="R372" s="576">
        <f t="shared" si="51"/>
        <v>0</v>
      </c>
      <c r="S372" s="576">
        <f t="shared" si="52"/>
        <v>0</v>
      </c>
      <c r="T372" s="576">
        <f t="shared" si="53"/>
        <v>0</v>
      </c>
      <c r="U372" s="576">
        <f t="shared" si="54"/>
        <v>0</v>
      </c>
      <c r="V372" s="553"/>
      <c r="W372" s="553"/>
      <c r="X372" s="553"/>
      <c r="Y372" s="553"/>
      <c r="Z372" s="397"/>
      <c r="AA372" s="397"/>
      <c r="AB372" s="397"/>
      <c r="AC372" s="397"/>
      <c r="AD372" s="397"/>
      <c r="AE372" s="397"/>
      <c r="AF372" s="397"/>
      <c r="AG372" s="397"/>
      <c r="AH372" s="397"/>
      <c r="AI372" s="397"/>
      <c r="AJ372" s="397"/>
      <c r="AK372" s="397"/>
      <c r="AL372" s="397"/>
      <c r="AM372" s="397"/>
      <c r="AN372" s="397"/>
      <c r="AO372" s="397"/>
      <c r="AP372" s="397"/>
      <c r="AQ372" s="397"/>
      <c r="AR372" s="397"/>
      <c r="AS372" s="397"/>
      <c r="AT372" s="397"/>
      <c r="AU372" s="397"/>
      <c r="AV372" s="397"/>
      <c r="AW372" s="397"/>
      <c r="AX372" s="397"/>
      <c r="AY372" s="397"/>
      <c r="AZ372" s="397"/>
      <c r="BA372" s="553"/>
      <c r="BB372" s="397"/>
      <c r="BC372" s="397"/>
      <c r="BD372" s="397"/>
    </row>
    <row r="373" spans="2:56" x14ac:dyDescent="0.35">
      <c r="B373" s="80"/>
      <c r="C373" s="119"/>
      <c r="D373" s="119"/>
      <c r="E373" s="84"/>
      <c r="F373" s="119"/>
      <c r="G373" s="120"/>
      <c r="H373" s="41"/>
      <c r="I373" s="41"/>
      <c r="J373" s="82"/>
      <c r="K373" s="291">
        <f t="shared" si="49"/>
        <v>0</v>
      </c>
      <c r="L373" s="293">
        <f>IF(I373&lt;INDEX(Lookup!$U$2:$U$10,MATCH($D$46,Lookup!$S$2:$S$10,0)),0,IF(O373="X",0,J373/(DATEDIF(H373,I373,"m")+1)*12))</f>
        <v>0</v>
      </c>
      <c r="M373" s="291">
        <f t="shared" si="50"/>
        <v>0</v>
      </c>
      <c r="N373" s="335"/>
      <c r="O373" s="143"/>
      <c r="P373" s="397"/>
      <c r="Q373" s="555"/>
      <c r="R373" s="576">
        <f t="shared" si="51"/>
        <v>0</v>
      </c>
      <c r="S373" s="576">
        <f t="shared" si="52"/>
        <v>0</v>
      </c>
      <c r="T373" s="576">
        <f t="shared" si="53"/>
        <v>0</v>
      </c>
      <c r="U373" s="576">
        <f t="shared" si="54"/>
        <v>0</v>
      </c>
      <c r="V373" s="553"/>
      <c r="W373" s="553"/>
      <c r="X373" s="553"/>
      <c r="Y373" s="553"/>
      <c r="Z373" s="397"/>
      <c r="AA373" s="397"/>
      <c r="AB373" s="397"/>
      <c r="AC373" s="397"/>
      <c r="AD373" s="397"/>
      <c r="AE373" s="397"/>
      <c r="AF373" s="397"/>
      <c r="AG373" s="397"/>
      <c r="AH373" s="397"/>
      <c r="AI373" s="397"/>
      <c r="AJ373" s="397"/>
      <c r="AK373" s="397"/>
      <c r="AL373" s="397"/>
      <c r="AM373" s="397"/>
      <c r="AN373" s="397"/>
      <c r="AO373" s="397"/>
      <c r="AP373" s="397"/>
      <c r="AQ373" s="397"/>
      <c r="AR373" s="397"/>
      <c r="AS373" s="397"/>
      <c r="AT373" s="397"/>
      <c r="AU373" s="397"/>
      <c r="AV373" s="397"/>
      <c r="AW373" s="397"/>
      <c r="AX373" s="397"/>
      <c r="AY373" s="397"/>
      <c r="AZ373" s="397"/>
      <c r="BA373" s="553"/>
      <c r="BB373" s="397"/>
      <c r="BC373" s="397"/>
      <c r="BD373" s="397"/>
    </row>
    <row r="374" spans="2:56" x14ac:dyDescent="0.35">
      <c r="B374" s="80"/>
      <c r="C374" s="119"/>
      <c r="D374" s="119"/>
      <c r="E374" s="84"/>
      <c r="F374" s="119"/>
      <c r="G374" s="120"/>
      <c r="H374" s="41"/>
      <c r="I374" s="41"/>
      <c r="J374" s="82"/>
      <c r="K374" s="291">
        <f t="shared" si="49"/>
        <v>0</v>
      </c>
      <c r="L374" s="293">
        <f>IF(I374&lt;INDEX(Lookup!$U$2:$U$10,MATCH($D$46,Lookup!$S$2:$S$10,0)),0,IF(O374="X",0,J374/(DATEDIF(H374,I374,"m")+1)*12))</f>
        <v>0</v>
      </c>
      <c r="M374" s="291">
        <f t="shared" si="50"/>
        <v>0</v>
      </c>
      <c r="N374" s="335"/>
      <c r="O374" s="143"/>
      <c r="P374" s="397"/>
      <c r="Q374" s="555"/>
      <c r="R374" s="576">
        <f t="shared" si="51"/>
        <v>0</v>
      </c>
      <c r="S374" s="576">
        <f t="shared" si="52"/>
        <v>0</v>
      </c>
      <c r="T374" s="576">
        <f t="shared" si="53"/>
        <v>0</v>
      </c>
      <c r="U374" s="576">
        <f t="shared" si="54"/>
        <v>0</v>
      </c>
      <c r="V374" s="553"/>
      <c r="W374" s="553"/>
      <c r="X374" s="553"/>
      <c r="Y374" s="553"/>
      <c r="Z374" s="397"/>
      <c r="AA374" s="397"/>
      <c r="AB374" s="397"/>
      <c r="AC374" s="397"/>
      <c r="AD374" s="397"/>
      <c r="AE374" s="397"/>
      <c r="AF374" s="397"/>
      <c r="AG374" s="397"/>
      <c r="AH374" s="397"/>
      <c r="AI374" s="397"/>
      <c r="AJ374" s="397"/>
      <c r="AK374" s="397"/>
      <c r="AL374" s="397"/>
      <c r="AM374" s="397"/>
      <c r="AN374" s="397"/>
      <c r="AO374" s="397"/>
      <c r="AP374" s="397"/>
      <c r="AQ374" s="397"/>
      <c r="AR374" s="397"/>
      <c r="AS374" s="397"/>
      <c r="AT374" s="397"/>
      <c r="AU374" s="397"/>
      <c r="AV374" s="397"/>
      <c r="AW374" s="397"/>
      <c r="AX374" s="397"/>
      <c r="AY374" s="397"/>
      <c r="AZ374" s="397"/>
      <c r="BA374" s="553"/>
      <c r="BB374" s="397"/>
      <c r="BC374" s="397"/>
      <c r="BD374" s="397"/>
    </row>
    <row r="375" spans="2:56" x14ac:dyDescent="0.35">
      <c r="B375" s="80"/>
      <c r="C375" s="119"/>
      <c r="D375" s="119"/>
      <c r="E375" s="84"/>
      <c r="F375" s="119"/>
      <c r="G375" s="120"/>
      <c r="H375" s="41"/>
      <c r="I375" s="41"/>
      <c r="J375" s="82"/>
      <c r="K375" s="291">
        <f t="shared" si="49"/>
        <v>0</v>
      </c>
      <c r="L375" s="293">
        <f>IF(I375&lt;INDEX(Lookup!$U$2:$U$10,MATCH($D$46,Lookup!$S$2:$S$10,0)),0,IF(O375="X",0,J375/(DATEDIF(H375,I375,"m")+1)*12))</f>
        <v>0</v>
      </c>
      <c r="M375" s="291">
        <f t="shared" si="50"/>
        <v>0</v>
      </c>
      <c r="N375" s="335"/>
      <c r="O375" s="143"/>
      <c r="P375" s="397"/>
      <c r="Q375" s="555"/>
      <c r="R375" s="576">
        <f t="shared" si="51"/>
        <v>0</v>
      </c>
      <c r="S375" s="576">
        <f t="shared" si="52"/>
        <v>0</v>
      </c>
      <c r="T375" s="576">
        <f t="shared" si="53"/>
        <v>0</v>
      </c>
      <c r="U375" s="576">
        <f t="shared" si="54"/>
        <v>0</v>
      </c>
      <c r="V375" s="553"/>
      <c r="W375" s="553"/>
      <c r="X375" s="553"/>
      <c r="Y375" s="553"/>
      <c r="Z375" s="397"/>
      <c r="AA375" s="397"/>
      <c r="AB375" s="397"/>
      <c r="AC375" s="397"/>
      <c r="AD375" s="397"/>
      <c r="AE375" s="397"/>
      <c r="AF375" s="397"/>
      <c r="AG375" s="397"/>
      <c r="AH375" s="397"/>
      <c r="AI375" s="397"/>
      <c r="AJ375" s="397"/>
      <c r="AK375" s="397"/>
      <c r="AL375" s="397"/>
      <c r="AM375" s="397"/>
      <c r="AN375" s="397"/>
      <c r="AO375" s="397"/>
      <c r="AP375" s="397"/>
      <c r="AQ375" s="397"/>
      <c r="AR375" s="397"/>
      <c r="AS375" s="397"/>
      <c r="AT375" s="397"/>
      <c r="AU375" s="397"/>
      <c r="AV375" s="397"/>
      <c r="AW375" s="397"/>
      <c r="AX375" s="397"/>
      <c r="AY375" s="397"/>
      <c r="AZ375" s="397"/>
      <c r="BA375" s="553"/>
      <c r="BB375" s="397"/>
      <c r="BC375" s="397"/>
      <c r="BD375" s="397"/>
    </row>
    <row r="376" spans="2:56" x14ac:dyDescent="0.35">
      <c r="B376" s="80"/>
      <c r="C376" s="119"/>
      <c r="D376" s="119"/>
      <c r="E376" s="84"/>
      <c r="F376" s="119"/>
      <c r="G376" s="120"/>
      <c r="H376" s="41"/>
      <c r="I376" s="41"/>
      <c r="J376" s="82"/>
      <c r="K376" s="291">
        <f t="shared" si="49"/>
        <v>0</v>
      </c>
      <c r="L376" s="293">
        <f>IF(I376&lt;INDEX(Lookup!$U$2:$U$10,MATCH($D$46,Lookup!$S$2:$S$10,0)),0,IF(O376="X",0,J376/(DATEDIF(H376,I376,"m")+1)*12))</f>
        <v>0</v>
      </c>
      <c r="M376" s="291">
        <f t="shared" si="50"/>
        <v>0</v>
      </c>
      <c r="N376" s="335"/>
      <c r="O376" s="143"/>
      <c r="P376" s="397"/>
      <c r="Q376" s="555"/>
      <c r="R376" s="576">
        <f t="shared" si="51"/>
        <v>0</v>
      </c>
      <c r="S376" s="576">
        <f t="shared" si="52"/>
        <v>0</v>
      </c>
      <c r="T376" s="576">
        <f t="shared" si="53"/>
        <v>0</v>
      </c>
      <c r="U376" s="576">
        <f t="shared" si="54"/>
        <v>0</v>
      </c>
      <c r="V376" s="553"/>
      <c r="W376" s="553"/>
      <c r="X376" s="553"/>
      <c r="Y376" s="553"/>
      <c r="Z376" s="397"/>
      <c r="AA376" s="397"/>
      <c r="AB376" s="397"/>
      <c r="AC376" s="397"/>
      <c r="AD376" s="397"/>
      <c r="AE376" s="397"/>
      <c r="AF376" s="397"/>
      <c r="AG376" s="397"/>
      <c r="AH376" s="397"/>
      <c r="AI376" s="397"/>
      <c r="AJ376" s="397"/>
      <c r="AK376" s="397"/>
      <c r="AL376" s="397"/>
      <c r="AM376" s="397"/>
      <c r="AN376" s="397"/>
      <c r="AO376" s="397"/>
      <c r="AP376" s="397"/>
      <c r="AQ376" s="397"/>
      <c r="AR376" s="397"/>
      <c r="AS376" s="397"/>
      <c r="AT376" s="397"/>
      <c r="AU376" s="397"/>
      <c r="AV376" s="397"/>
      <c r="AW376" s="397"/>
      <c r="AX376" s="397"/>
      <c r="AY376" s="397"/>
      <c r="AZ376" s="397"/>
      <c r="BA376" s="553"/>
      <c r="BB376" s="397"/>
      <c r="BC376" s="397"/>
      <c r="BD376" s="397"/>
    </row>
    <row r="377" spans="2:56" x14ac:dyDescent="0.35">
      <c r="B377" s="80"/>
      <c r="C377" s="119"/>
      <c r="D377" s="119"/>
      <c r="E377" s="84"/>
      <c r="F377" s="119"/>
      <c r="G377" s="120"/>
      <c r="H377" s="41"/>
      <c r="I377" s="41"/>
      <c r="J377" s="82"/>
      <c r="K377" s="291">
        <f t="shared" si="49"/>
        <v>0</v>
      </c>
      <c r="L377" s="293">
        <f>IF(I377&lt;INDEX(Lookup!$U$2:$U$10,MATCH($D$46,Lookup!$S$2:$S$10,0)),0,IF(O377="X",0,J377/(DATEDIF(H377,I377,"m")+1)*12))</f>
        <v>0</v>
      </c>
      <c r="M377" s="291">
        <f t="shared" si="50"/>
        <v>0</v>
      </c>
      <c r="N377" s="335"/>
      <c r="O377" s="143"/>
      <c r="P377" s="397"/>
      <c r="Q377" s="555"/>
      <c r="R377" s="576">
        <f t="shared" si="51"/>
        <v>0</v>
      </c>
      <c r="S377" s="576">
        <f t="shared" si="52"/>
        <v>0</v>
      </c>
      <c r="T377" s="576">
        <f t="shared" si="53"/>
        <v>0</v>
      </c>
      <c r="U377" s="576">
        <f t="shared" si="54"/>
        <v>0</v>
      </c>
      <c r="V377" s="553"/>
      <c r="W377" s="553"/>
      <c r="X377" s="553"/>
      <c r="Y377" s="553"/>
      <c r="Z377" s="397"/>
      <c r="AA377" s="397"/>
      <c r="AB377" s="397"/>
      <c r="AC377" s="397"/>
      <c r="AD377" s="397"/>
      <c r="AE377" s="397"/>
      <c r="AF377" s="397"/>
      <c r="AG377" s="397"/>
      <c r="AH377" s="397"/>
      <c r="AI377" s="397"/>
      <c r="AJ377" s="397"/>
      <c r="AK377" s="397"/>
      <c r="AL377" s="397"/>
      <c r="AM377" s="397"/>
      <c r="AN377" s="397"/>
      <c r="AO377" s="397"/>
      <c r="AP377" s="397"/>
      <c r="AQ377" s="397"/>
      <c r="AR377" s="397"/>
      <c r="AS377" s="397"/>
      <c r="AT377" s="397"/>
      <c r="AU377" s="397"/>
      <c r="AV377" s="397"/>
      <c r="AW377" s="397"/>
      <c r="AX377" s="397"/>
      <c r="AY377" s="397"/>
      <c r="AZ377" s="397"/>
      <c r="BA377" s="553"/>
      <c r="BB377" s="397"/>
      <c r="BC377" s="397"/>
      <c r="BD377" s="397"/>
    </row>
    <row r="378" spans="2:56" x14ac:dyDescent="0.35">
      <c r="B378" s="80"/>
      <c r="C378" s="119"/>
      <c r="D378" s="119"/>
      <c r="E378" s="84"/>
      <c r="F378" s="119"/>
      <c r="G378" s="120"/>
      <c r="H378" s="41"/>
      <c r="I378" s="41"/>
      <c r="J378" s="82"/>
      <c r="K378" s="291">
        <f t="shared" si="49"/>
        <v>0</v>
      </c>
      <c r="L378" s="293">
        <f>IF(I378&lt;INDEX(Lookup!$U$2:$U$10,MATCH($D$46,Lookup!$S$2:$S$10,0)),0,IF(O378="X",0,J378/(DATEDIF(H378,I378,"m")+1)*12))</f>
        <v>0</v>
      </c>
      <c r="M378" s="291">
        <f t="shared" si="50"/>
        <v>0</v>
      </c>
      <c r="N378" s="335"/>
      <c r="O378" s="143"/>
      <c r="P378" s="397"/>
      <c r="Q378" s="555"/>
      <c r="R378" s="576">
        <f t="shared" si="51"/>
        <v>0</v>
      </c>
      <c r="S378" s="576">
        <f t="shared" si="52"/>
        <v>0</v>
      </c>
      <c r="T378" s="576">
        <f t="shared" si="53"/>
        <v>0</v>
      </c>
      <c r="U378" s="576">
        <f t="shared" si="54"/>
        <v>0</v>
      </c>
      <c r="V378" s="553"/>
      <c r="W378" s="553"/>
      <c r="X378" s="553"/>
      <c r="Y378" s="553"/>
      <c r="Z378" s="397"/>
      <c r="AA378" s="397"/>
      <c r="AB378" s="397"/>
      <c r="AC378" s="397"/>
      <c r="AD378" s="397"/>
      <c r="AE378" s="397"/>
      <c r="AF378" s="397"/>
      <c r="AG378" s="397"/>
      <c r="AH378" s="397"/>
      <c r="AI378" s="397"/>
      <c r="AJ378" s="397"/>
      <c r="AK378" s="397"/>
      <c r="AL378" s="397"/>
      <c r="AM378" s="397"/>
      <c r="AN378" s="397"/>
      <c r="AO378" s="397"/>
      <c r="AP378" s="397"/>
      <c r="AQ378" s="397"/>
      <c r="AR378" s="397"/>
      <c r="AS378" s="397"/>
      <c r="AT378" s="397"/>
      <c r="AU378" s="397"/>
      <c r="AV378" s="397"/>
      <c r="AW378" s="397"/>
      <c r="AX378" s="397"/>
      <c r="AY378" s="397"/>
      <c r="AZ378" s="397"/>
      <c r="BA378" s="553"/>
      <c r="BB378" s="397"/>
      <c r="BC378" s="397"/>
      <c r="BD378" s="397"/>
    </row>
    <row r="379" spans="2:56" x14ac:dyDescent="0.35">
      <c r="B379" s="80"/>
      <c r="C379" s="119"/>
      <c r="D379" s="119"/>
      <c r="E379" s="84"/>
      <c r="F379" s="119"/>
      <c r="G379" s="120"/>
      <c r="H379" s="41"/>
      <c r="I379" s="41"/>
      <c r="J379" s="82"/>
      <c r="K379" s="291">
        <f t="shared" si="49"/>
        <v>0</v>
      </c>
      <c r="L379" s="293">
        <f>IF(I379&lt;INDEX(Lookup!$U$2:$U$10,MATCH($D$46,Lookup!$S$2:$S$10,0)),0,IF(O379="X",0,J379/(DATEDIF(H379,I379,"m")+1)*12))</f>
        <v>0</v>
      </c>
      <c r="M379" s="291">
        <f t="shared" si="50"/>
        <v>0</v>
      </c>
      <c r="N379" s="335"/>
      <c r="O379" s="143"/>
      <c r="P379" s="397"/>
      <c r="Q379" s="555"/>
      <c r="R379" s="576">
        <f t="shared" si="51"/>
        <v>0</v>
      </c>
      <c r="S379" s="576">
        <f t="shared" si="52"/>
        <v>0</v>
      </c>
      <c r="T379" s="576">
        <f t="shared" si="53"/>
        <v>0</v>
      </c>
      <c r="U379" s="576">
        <f t="shared" si="54"/>
        <v>0</v>
      </c>
      <c r="V379" s="553"/>
      <c r="W379" s="553"/>
      <c r="X379" s="553"/>
      <c r="Y379" s="553"/>
      <c r="Z379" s="397"/>
      <c r="AA379" s="397"/>
      <c r="AB379" s="397"/>
      <c r="AC379" s="397"/>
      <c r="AD379" s="397"/>
      <c r="AE379" s="397"/>
      <c r="AF379" s="397"/>
      <c r="AG379" s="397"/>
      <c r="AH379" s="397"/>
      <c r="AI379" s="397"/>
      <c r="AJ379" s="397"/>
      <c r="AK379" s="397"/>
      <c r="AL379" s="397"/>
      <c r="AM379" s="397"/>
      <c r="AN379" s="397"/>
      <c r="AO379" s="397"/>
      <c r="AP379" s="397"/>
      <c r="AQ379" s="397"/>
      <c r="AR379" s="397"/>
      <c r="AS379" s="397"/>
      <c r="AT379" s="397"/>
      <c r="AU379" s="397"/>
      <c r="AV379" s="397"/>
      <c r="AW379" s="397"/>
      <c r="AX379" s="397"/>
      <c r="AY379" s="397"/>
      <c r="AZ379" s="397"/>
      <c r="BA379" s="553"/>
      <c r="BB379" s="397"/>
      <c r="BC379" s="397"/>
      <c r="BD379" s="397"/>
    </row>
    <row r="380" spans="2:56" x14ac:dyDescent="0.35">
      <c r="B380" s="80"/>
      <c r="C380" s="119"/>
      <c r="D380" s="119"/>
      <c r="E380" s="84"/>
      <c r="F380" s="119"/>
      <c r="G380" s="120"/>
      <c r="H380" s="41"/>
      <c r="I380" s="41"/>
      <c r="J380" s="82"/>
      <c r="K380" s="291">
        <f t="shared" si="49"/>
        <v>0</v>
      </c>
      <c r="L380" s="293">
        <f>IF(I380&lt;INDEX(Lookup!$U$2:$U$10,MATCH($D$46,Lookup!$S$2:$S$10,0)),0,IF(O380="X",0,J380/(DATEDIF(H380,I380,"m")+1)*12))</f>
        <v>0</v>
      </c>
      <c r="M380" s="291">
        <f t="shared" si="50"/>
        <v>0</v>
      </c>
      <c r="N380" s="335"/>
      <c r="O380" s="143"/>
      <c r="P380" s="397"/>
      <c r="Q380" s="555"/>
      <c r="R380" s="576">
        <f t="shared" si="51"/>
        <v>0</v>
      </c>
      <c r="S380" s="576">
        <f t="shared" si="52"/>
        <v>0</v>
      </c>
      <c r="T380" s="576">
        <f t="shared" si="53"/>
        <v>0</v>
      </c>
      <c r="U380" s="576">
        <f t="shared" si="54"/>
        <v>0</v>
      </c>
      <c r="V380" s="553"/>
      <c r="W380" s="553"/>
      <c r="X380" s="553"/>
      <c r="Y380" s="553"/>
      <c r="Z380" s="397"/>
      <c r="AA380" s="397"/>
      <c r="AB380" s="397"/>
      <c r="AC380" s="397"/>
      <c r="AD380" s="397"/>
      <c r="AE380" s="397"/>
      <c r="AF380" s="397"/>
      <c r="AG380" s="397"/>
      <c r="AH380" s="397"/>
      <c r="AI380" s="397"/>
      <c r="AJ380" s="397"/>
      <c r="AK380" s="397"/>
      <c r="AL380" s="397"/>
      <c r="AM380" s="397"/>
      <c r="AN380" s="397"/>
      <c r="AO380" s="397"/>
      <c r="AP380" s="397"/>
      <c r="AQ380" s="397"/>
      <c r="AR380" s="397"/>
      <c r="AS380" s="397"/>
      <c r="AT380" s="397"/>
      <c r="AU380" s="397"/>
      <c r="AV380" s="397"/>
      <c r="AW380" s="397"/>
      <c r="AX380" s="397"/>
      <c r="AY380" s="397"/>
      <c r="AZ380" s="397"/>
      <c r="BA380" s="553"/>
      <c r="BB380" s="397"/>
      <c r="BC380" s="397"/>
      <c r="BD380" s="397"/>
    </row>
    <row r="381" spans="2:56" x14ac:dyDescent="0.35">
      <c r="B381" s="80"/>
      <c r="C381" s="119"/>
      <c r="D381" s="119"/>
      <c r="E381" s="84"/>
      <c r="F381" s="119"/>
      <c r="G381" s="120"/>
      <c r="H381" s="41"/>
      <c r="I381" s="41"/>
      <c r="J381" s="82"/>
      <c r="K381" s="291">
        <f t="shared" si="49"/>
        <v>0</v>
      </c>
      <c r="L381" s="293">
        <f>IF(I381&lt;INDEX(Lookup!$U$2:$U$10,MATCH($D$46,Lookup!$S$2:$S$10,0)),0,IF(O381="X",0,J381/(DATEDIF(H381,I381,"m")+1)*12))</f>
        <v>0</v>
      </c>
      <c r="M381" s="291">
        <f t="shared" si="50"/>
        <v>0</v>
      </c>
      <c r="N381" s="335"/>
      <c r="O381" s="143"/>
      <c r="P381" s="397"/>
      <c r="Q381" s="555"/>
      <c r="R381" s="576">
        <f t="shared" si="51"/>
        <v>0</v>
      </c>
      <c r="S381" s="576">
        <f t="shared" si="52"/>
        <v>0</v>
      </c>
      <c r="T381" s="576">
        <f t="shared" si="53"/>
        <v>0</v>
      </c>
      <c r="U381" s="576">
        <f t="shared" si="54"/>
        <v>0</v>
      </c>
      <c r="V381" s="553"/>
      <c r="W381" s="553"/>
      <c r="X381" s="553"/>
      <c r="Y381" s="553"/>
      <c r="Z381" s="397"/>
      <c r="AA381" s="397"/>
      <c r="AB381" s="397"/>
      <c r="AC381" s="397"/>
      <c r="AD381" s="397"/>
      <c r="AE381" s="397"/>
      <c r="AF381" s="397"/>
      <c r="AG381" s="397"/>
      <c r="AH381" s="397"/>
      <c r="AI381" s="397"/>
      <c r="AJ381" s="397"/>
      <c r="AK381" s="397"/>
      <c r="AL381" s="397"/>
      <c r="AM381" s="397"/>
      <c r="AN381" s="397"/>
      <c r="AO381" s="397"/>
      <c r="AP381" s="397"/>
      <c r="AQ381" s="397"/>
      <c r="AR381" s="397"/>
      <c r="AS381" s="397"/>
      <c r="AT381" s="397"/>
      <c r="AU381" s="397"/>
      <c r="AV381" s="397"/>
      <c r="AW381" s="397"/>
      <c r="AX381" s="397"/>
      <c r="AY381" s="397"/>
      <c r="AZ381" s="397"/>
      <c r="BA381" s="553"/>
      <c r="BB381" s="397"/>
      <c r="BC381" s="397"/>
      <c r="BD381" s="397"/>
    </row>
    <row r="382" spans="2:56" x14ac:dyDescent="0.35">
      <c r="B382" s="80"/>
      <c r="C382" s="119"/>
      <c r="D382" s="119"/>
      <c r="E382" s="84"/>
      <c r="F382" s="119"/>
      <c r="G382" s="120"/>
      <c r="H382" s="41"/>
      <c r="I382" s="41"/>
      <c r="J382" s="82"/>
      <c r="K382" s="291">
        <f t="shared" si="49"/>
        <v>0</v>
      </c>
      <c r="L382" s="293">
        <f>IF(I382&lt;INDEX(Lookup!$U$2:$U$10,MATCH($D$46,Lookup!$S$2:$S$10,0)),0,IF(O382="X",0,J382/(DATEDIF(H382,I382,"m")+1)*12))</f>
        <v>0</v>
      </c>
      <c r="M382" s="291">
        <f t="shared" si="50"/>
        <v>0</v>
      </c>
      <c r="N382" s="335"/>
      <c r="O382" s="143"/>
      <c r="P382" s="397"/>
      <c r="Q382" s="555"/>
      <c r="R382" s="576">
        <f t="shared" si="51"/>
        <v>0</v>
      </c>
      <c r="S382" s="576">
        <f t="shared" si="52"/>
        <v>0</v>
      </c>
      <c r="T382" s="576">
        <f t="shared" si="53"/>
        <v>0</v>
      </c>
      <c r="U382" s="576">
        <f t="shared" si="54"/>
        <v>0</v>
      </c>
      <c r="V382" s="553"/>
      <c r="W382" s="553"/>
      <c r="X382" s="553"/>
      <c r="Y382" s="553"/>
      <c r="Z382" s="397"/>
      <c r="AA382" s="397"/>
      <c r="AB382" s="397"/>
      <c r="AC382" s="397"/>
      <c r="AD382" s="397"/>
      <c r="AE382" s="397"/>
      <c r="AF382" s="397"/>
      <c r="AG382" s="397"/>
      <c r="AH382" s="397"/>
      <c r="AI382" s="397"/>
      <c r="AJ382" s="397"/>
      <c r="AK382" s="397"/>
      <c r="AL382" s="397"/>
      <c r="AM382" s="397"/>
      <c r="AN382" s="397"/>
      <c r="AO382" s="397"/>
      <c r="AP382" s="397"/>
      <c r="AQ382" s="397"/>
      <c r="AR382" s="397"/>
      <c r="AS382" s="397"/>
      <c r="AT382" s="397"/>
      <c r="AU382" s="397"/>
      <c r="AV382" s="397"/>
      <c r="AW382" s="397"/>
      <c r="AX382" s="397"/>
      <c r="AY382" s="397"/>
      <c r="AZ382" s="397"/>
      <c r="BA382" s="553"/>
      <c r="BB382" s="397"/>
      <c r="BC382" s="397"/>
      <c r="BD382" s="397"/>
    </row>
    <row r="383" spans="2:56" x14ac:dyDescent="0.35">
      <c r="B383" s="80"/>
      <c r="C383" s="119"/>
      <c r="D383" s="119"/>
      <c r="E383" s="84"/>
      <c r="F383" s="119"/>
      <c r="G383" s="120"/>
      <c r="H383" s="41"/>
      <c r="I383" s="41"/>
      <c r="J383" s="82"/>
      <c r="K383" s="291">
        <f t="shared" si="49"/>
        <v>0</v>
      </c>
      <c r="L383" s="293">
        <f>IF(I383&lt;INDEX(Lookup!$U$2:$U$10,MATCH($D$46,Lookup!$S$2:$S$10,0)),0,IF(O383="X",0,J383/(DATEDIF(H383,I383,"m")+1)*12))</f>
        <v>0</v>
      </c>
      <c r="M383" s="291">
        <f t="shared" si="50"/>
        <v>0</v>
      </c>
      <c r="N383" s="335"/>
      <c r="O383" s="143"/>
      <c r="P383" s="397"/>
      <c r="Q383" s="555"/>
      <c r="R383" s="576">
        <f t="shared" si="51"/>
        <v>0</v>
      </c>
      <c r="S383" s="576">
        <f t="shared" si="52"/>
        <v>0</v>
      </c>
      <c r="T383" s="576">
        <f t="shared" si="53"/>
        <v>0</v>
      </c>
      <c r="U383" s="576">
        <f t="shared" si="54"/>
        <v>0</v>
      </c>
      <c r="V383" s="553"/>
      <c r="W383" s="553"/>
      <c r="X383" s="553"/>
      <c r="Y383" s="553"/>
      <c r="Z383" s="397"/>
      <c r="AA383" s="397"/>
      <c r="AB383" s="397"/>
      <c r="AC383" s="397"/>
      <c r="AD383" s="397"/>
      <c r="AE383" s="397"/>
      <c r="AF383" s="397"/>
      <c r="AG383" s="397"/>
      <c r="AH383" s="397"/>
      <c r="AI383" s="397"/>
      <c r="AJ383" s="397"/>
      <c r="AK383" s="397"/>
      <c r="AL383" s="397"/>
      <c r="AM383" s="397"/>
      <c r="AN383" s="397"/>
      <c r="AO383" s="397"/>
      <c r="AP383" s="397"/>
      <c r="AQ383" s="397"/>
      <c r="AR383" s="397"/>
      <c r="AS383" s="397"/>
      <c r="AT383" s="397"/>
      <c r="AU383" s="397"/>
      <c r="AV383" s="397"/>
      <c r="AW383" s="397"/>
      <c r="AX383" s="397"/>
      <c r="AY383" s="397"/>
      <c r="AZ383" s="397"/>
      <c r="BA383" s="553"/>
      <c r="BB383" s="397"/>
      <c r="BC383" s="397"/>
      <c r="BD383" s="397"/>
    </row>
    <row r="384" spans="2:56" x14ac:dyDescent="0.35">
      <c r="B384" s="80"/>
      <c r="C384" s="119"/>
      <c r="D384" s="119"/>
      <c r="E384" s="84"/>
      <c r="F384" s="119"/>
      <c r="G384" s="120"/>
      <c r="H384" s="41"/>
      <c r="I384" s="41"/>
      <c r="J384" s="82"/>
      <c r="K384" s="291">
        <f t="shared" si="49"/>
        <v>0</v>
      </c>
      <c r="L384" s="293">
        <f>IF(I384&lt;INDEX(Lookup!$U$2:$U$10,MATCH($D$46,Lookup!$S$2:$S$10,0)),0,IF(O384="X",0,J384/(DATEDIF(H384,I384,"m")+1)*12))</f>
        <v>0</v>
      </c>
      <c r="M384" s="291">
        <f t="shared" si="50"/>
        <v>0</v>
      </c>
      <c r="N384" s="335"/>
      <c r="O384" s="143"/>
      <c r="P384" s="397"/>
      <c r="Q384" s="555"/>
      <c r="R384" s="576">
        <f t="shared" si="51"/>
        <v>0</v>
      </c>
      <c r="S384" s="576">
        <f t="shared" si="52"/>
        <v>0</v>
      </c>
      <c r="T384" s="576">
        <f t="shared" si="53"/>
        <v>0</v>
      </c>
      <c r="U384" s="576">
        <f t="shared" si="54"/>
        <v>0</v>
      </c>
      <c r="V384" s="553"/>
      <c r="W384" s="553"/>
      <c r="X384" s="553"/>
      <c r="Y384" s="553"/>
      <c r="Z384" s="397"/>
      <c r="AA384" s="397"/>
      <c r="AB384" s="397"/>
      <c r="AC384" s="397"/>
      <c r="AD384" s="397"/>
      <c r="AE384" s="397"/>
      <c r="AF384" s="397"/>
      <c r="AG384" s="397"/>
      <c r="AH384" s="397"/>
      <c r="AI384" s="397"/>
      <c r="AJ384" s="397"/>
      <c r="AK384" s="397"/>
      <c r="AL384" s="397"/>
      <c r="AM384" s="397"/>
      <c r="AN384" s="397"/>
      <c r="AO384" s="397"/>
      <c r="AP384" s="397"/>
      <c r="AQ384" s="397"/>
      <c r="AR384" s="397"/>
      <c r="AS384" s="397"/>
      <c r="AT384" s="397"/>
      <c r="AU384" s="397"/>
      <c r="AV384" s="397"/>
      <c r="AW384" s="397"/>
      <c r="AX384" s="397"/>
      <c r="AY384" s="397"/>
      <c r="AZ384" s="397"/>
      <c r="BA384" s="553"/>
      <c r="BB384" s="397"/>
      <c r="BC384" s="397"/>
      <c r="BD384" s="397"/>
    </row>
    <row r="385" spans="2:56" x14ac:dyDescent="0.35">
      <c r="B385" s="80"/>
      <c r="C385" s="119"/>
      <c r="D385" s="119"/>
      <c r="E385" s="84"/>
      <c r="F385" s="119"/>
      <c r="G385" s="120"/>
      <c r="H385" s="41"/>
      <c r="I385" s="41"/>
      <c r="J385" s="82"/>
      <c r="K385" s="291">
        <f t="shared" si="49"/>
        <v>0</v>
      </c>
      <c r="L385" s="293">
        <f>IF(I385&lt;INDEX(Lookup!$U$2:$U$10,MATCH($D$46,Lookup!$S$2:$S$10,0)),0,IF(O385="X",0,J385/(DATEDIF(H385,I385,"m")+1)*12))</f>
        <v>0</v>
      </c>
      <c r="M385" s="291">
        <f t="shared" si="50"/>
        <v>0</v>
      </c>
      <c r="N385" s="335"/>
      <c r="O385" s="143"/>
      <c r="P385" s="397"/>
      <c r="Q385" s="555"/>
      <c r="R385" s="576">
        <f t="shared" si="51"/>
        <v>0</v>
      </c>
      <c r="S385" s="576">
        <f t="shared" si="52"/>
        <v>0</v>
      </c>
      <c r="T385" s="576">
        <f t="shared" si="53"/>
        <v>0</v>
      </c>
      <c r="U385" s="576">
        <f t="shared" si="54"/>
        <v>0</v>
      </c>
      <c r="V385" s="553"/>
      <c r="W385" s="553"/>
      <c r="X385" s="553"/>
      <c r="Y385" s="553"/>
      <c r="Z385" s="397"/>
      <c r="AA385" s="397"/>
      <c r="AB385" s="397"/>
      <c r="AC385" s="397"/>
      <c r="AD385" s="397"/>
      <c r="AE385" s="397"/>
      <c r="AF385" s="397"/>
      <c r="AG385" s="397"/>
      <c r="AH385" s="397"/>
      <c r="AI385" s="397"/>
      <c r="AJ385" s="397"/>
      <c r="AK385" s="397"/>
      <c r="AL385" s="397"/>
      <c r="AM385" s="397"/>
      <c r="AN385" s="397"/>
      <c r="AO385" s="397"/>
      <c r="AP385" s="397"/>
      <c r="AQ385" s="397"/>
      <c r="AR385" s="397"/>
      <c r="AS385" s="397"/>
      <c r="AT385" s="397"/>
      <c r="AU385" s="397"/>
      <c r="AV385" s="397"/>
      <c r="AW385" s="397"/>
      <c r="AX385" s="397"/>
      <c r="AY385" s="397"/>
      <c r="AZ385" s="397"/>
      <c r="BA385" s="553"/>
      <c r="BB385" s="397"/>
      <c r="BC385" s="397"/>
      <c r="BD385" s="397"/>
    </row>
    <row r="386" spans="2:56" x14ac:dyDescent="0.35">
      <c r="B386" s="80"/>
      <c r="C386" s="119"/>
      <c r="D386" s="119"/>
      <c r="E386" s="84"/>
      <c r="F386" s="119"/>
      <c r="G386" s="120"/>
      <c r="H386" s="41"/>
      <c r="I386" s="41"/>
      <c r="J386" s="82"/>
      <c r="K386" s="291">
        <f t="shared" si="49"/>
        <v>0</v>
      </c>
      <c r="L386" s="293">
        <f>IF(I386&lt;INDEX(Lookup!$U$2:$U$10,MATCH($D$46,Lookup!$S$2:$S$10,0)),0,IF(O386="X",0,J386/(DATEDIF(H386,I386,"m")+1)*12))</f>
        <v>0</v>
      </c>
      <c r="M386" s="291">
        <f t="shared" si="50"/>
        <v>0</v>
      </c>
      <c r="N386" s="335"/>
      <c r="O386" s="143"/>
      <c r="P386" s="397"/>
      <c r="Q386" s="555"/>
      <c r="R386" s="576">
        <f t="shared" si="51"/>
        <v>0</v>
      </c>
      <c r="S386" s="576">
        <f t="shared" si="52"/>
        <v>0</v>
      </c>
      <c r="T386" s="576">
        <f t="shared" si="53"/>
        <v>0</v>
      </c>
      <c r="U386" s="576">
        <f t="shared" si="54"/>
        <v>0</v>
      </c>
      <c r="V386" s="553"/>
      <c r="W386" s="553"/>
      <c r="X386" s="553"/>
      <c r="Y386" s="553"/>
      <c r="Z386" s="397"/>
      <c r="AA386" s="397"/>
      <c r="AB386" s="397"/>
      <c r="AC386" s="397"/>
      <c r="AD386" s="397"/>
      <c r="AE386" s="397"/>
      <c r="AF386" s="397"/>
      <c r="AG386" s="397"/>
      <c r="AH386" s="397"/>
      <c r="AI386" s="397"/>
      <c r="AJ386" s="397"/>
      <c r="AK386" s="397"/>
      <c r="AL386" s="397"/>
      <c r="AM386" s="397"/>
      <c r="AN386" s="397"/>
      <c r="AO386" s="397"/>
      <c r="AP386" s="397"/>
      <c r="AQ386" s="397"/>
      <c r="AR386" s="397"/>
      <c r="AS386" s="397"/>
      <c r="AT386" s="397"/>
      <c r="AU386" s="397"/>
      <c r="AV386" s="397"/>
      <c r="AW386" s="397"/>
      <c r="AX386" s="397"/>
      <c r="AY386" s="397"/>
      <c r="AZ386" s="397"/>
      <c r="BA386" s="553"/>
      <c r="BB386" s="397"/>
      <c r="BC386" s="397"/>
      <c r="BD386" s="397"/>
    </row>
    <row r="387" spans="2:56" x14ac:dyDescent="0.35">
      <c r="B387" s="80"/>
      <c r="C387" s="119"/>
      <c r="D387" s="119"/>
      <c r="E387" s="84"/>
      <c r="F387" s="119"/>
      <c r="G387" s="120"/>
      <c r="H387" s="41"/>
      <c r="I387" s="41"/>
      <c r="J387" s="82"/>
      <c r="K387" s="291">
        <f t="shared" si="49"/>
        <v>0</v>
      </c>
      <c r="L387" s="293">
        <f>IF(I387&lt;INDEX(Lookup!$U$2:$U$10,MATCH($D$46,Lookup!$S$2:$S$10,0)),0,IF(O387="X",0,J387/(DATEDIF(H387,I387,"m")+1)*12))</f>
        <v>0</v>
      </c>
      <c r="M387" s="291">
        <f t="shared" si="50"/>
        <v>0</v>
      </c>
      <c r="N387" s="335"/>
      <c r="O387" s="143"/>
      <c r="P387" s="397"/>
      <c r="Q387" s="555"/>
      <c r="R387" s="576">
        <f t="shared" si="51"/>
        <v>0</v>
      </c>
      <c r="S387" s="576">
        <f t="shared" si="52"/>
        <v>0</v>
      </c>
      <c r="T387" s="576">
        <f t="shared" si="53"/>
        <v>0</v>
      </c>
      <c r="U387" s="576">
        <f t="shared" si="54"/>
        <v>0</v>
      </c>
      <c r="V387" s="553"/>
      <c r="W387" s="553"/>
      <c r="X387" s="553"/>
      <c r="Y387" s="553"/>
      <c r="Z387" s="397"/>
      <c r="AA387" s="397"/>
      <c r="AB387" s="397"/>
      <c r="AC387" s="397"/>
      <c r="AD387" s="397"/>
      <c r="AE387" s="397"/>
      <c r="AF387" s="397"/>
      <c r="AG387" s="397"/>
      <c r="AH387" s="397"/>
      <c r="AI387" s="397"/>
      <c r="AJ387" s="397"/>
      <c r="AK387" s="397"/>
      <c r="AL387" s="397"/>
      <c r="AM387" s="397"/>
      <c r="AN387" s="397"/>
      <c r="AO387" s="397"/>
      <c r="AP387" s="397"/>
      <c r="AQ387" s="397"/>
      <c r="AR387" s="397"/>
      <c r="AS387" s="397"/>
      <c r="AT387" s="397"/>
      <c r="AU387" s="397"/>
      <c r="AV387" s="397"/>
      <c r="AW387" s="397"/>
      <c r="AX387" s="397"/>
      <c r="AY387" s="397"/>
      <c r="AZ387" s="397"/>
      <c r="BA387" s="553"/>
      <c r="BB387" s="397"/>
      <c r="BC387" s="397"/>
      <c r="BD387" s="397"/>
    </row>
    <row r="388" spans="2:56" x14ac:dyDescent="0.35">
      <c r="B388" s="80"/>
      <c r="C388" s="119"/>
      <c r="D388" s="119"/>
      <c r="E388" s="84"/>
      <c r="F388" s="119"/>
      <c r="G388" s="120"/>
      <c r="H388" s="41"/>
      <c r="I388" s="41"/>
      <c r="J388" s="82"/>
      <c r="K388" s="291">
        <f t="shared" si="49"/>
        <v>0</v>
      </c>
      <c r="L388" s="293">
        <f>IF(I388&lt;INDEX(Lookup!$U$2:$U$10,MATCH($D$46,Lookup!$S$2:$S$10,0)),0,IF(O388="X",0,J388/(DATEDIF(H388,I388,"m")+1)*12))</f>
        <v>0</v>
      </c>
      <c r="M388" s="291">
        <f t="shared" si="50"/>
        <v>0</v>
      </c>
      <c r="N388" s="335"/>
      <c r="O388" s="143"/>
      <c r="P388" s="397"/>
      <c r="Q388" s="555"/>
      <c r="R388" s="576">
        <f t="shared" si="51"/>
        <v>0</v>
      </c>
      <c r="S388" s="576">
        <f t="shared" si="52"/>
        <v>0</v>
      </c>
      <c r="T388" s="576">
        <f t="shared" si="53"/>
        <v>0</v>
      </c>
      <c r="U388" s="576">
        <f t="shared" si="54"/>
        <v>0</v>
      </c>
      <c r="V388" s="553"/>
      <c r="W388" s="553"/>
      <c r="X388" s="553"/>
      <c r="Y388" s="553"/>
      <c r="Z388" s="397"/>
      <c r="AA388" s="397"/>
      <c r="AB388" s="397"/>
      <c r="AC388" s="397"/>
      <c r="AD388" s="397"/>
      <c r="AE388" s="397"/>
      <c r="AF388" s="397"/>
      <c r="AG388" s="397"/>
      <c r="AH388" s="397"/>
      <c r="AI388" s="397"/>
      <c r="AJ388" s="397"/>
      <c r="AK388" s="397"/>
      <c r="AL388" s="397"/>
      <c r="AM388" s="397"/>
      <c r="AN388" s="397"/>
      <c r="AO388" s="397"/>
      <c r="AP388" s="397"/>
      <c r="AQ388" s="397"/>
      <c r="AR388" s="397"/>
      <c r="AS388" s="397"/>
      <c r="AT388" s="397"/>
      <c r="AU388" s="397"/>
      <c r="AV388" s="397"/>
      <c r="AW388" s="397"/>
      <c r="AX388" s="397"/>
      <c r="AY388" s="397"/>
      <c r="AZ388" s="397"/>
      <c r="BA388" s="553"/>
      <c r="BB388" s="397"/>
      <c r="BC388" s="397"/>
      <c r="BD388" s="397"/>
    </row>
    <row r="389" spans="2:56" x14ac:dyDescent="0.35">
      <c r="B389" s="80"/>
      <c r="C389" s="119"/>
      <c r="D389" s="119"/>
      <c r="E389" s="84"/>
      <c r="F389" s="119"/>
      <c r="G389" s="120"/>
      <c r="H389" s="41"/>
      <c r="I389" s="41"/>
      <c r="J389" s="82"/>
      <c r="K389" s="291">
        <f t="shared" si="49"/>
        <v>0</v>
      </c>
      <c r="L389" s="293">
        <f>IF(I389&lt;INDEX(Lookup!$U$2:$U$10,MATCH($D$46,Lookup!$S$2:$S$10,0)),0,IF(O389="X",0,J389/(DATEDIF(H389,I389,"m")+1)*12))</f>
        <v>0</v>
      </c>
      <c r="M389" s="291">
        <f t="shared" si="50"/>
        <v>0</v>
      </c>
      <c r="N389" s="335"/>
      <c r="O389" s="143"/>
      <c r="P389" s="397"/>
      <c r="Q389" s="555"/>
      <c r="R389" s="576">
        <f t="shared" si="51"/>
        <v>0</v>
      </c>
      <c r="S389" s="576">
        <f t="shared" si="52"/>
        <v>0</v>
      </c>
      <c r="T389" s="576">
        <f t="shared" si="53"/>
        <v>0</v>
      </c>
      <c r="U389" s="576">
        <f t="shared" si="54"/>
        <v>0</v>
      </c>
      <c r="V389" s="553"/>
      <c r="W389" s="553"/>
      <c r="X389" s="553"/>
      <c r="Y389" s="553"/>
      <c r="Z389" s="397"/>
      <c r="AA389" s="397"/>
      <c r="AB389" s="397"/>
      <c r="AC389" s="397"/>
      <c r="AD389" s="397"/>
      <c r="AE389" s="397"/>
      <c r="AF389" s="397"/>
      <c r="AG389" s="397"/>
      <c r="AH389" s="397"/>
      <c r="AI389" s="397"/>
      <c r="AJ389" s="397"/>
      <c r="AK389" s="397"/>
      <c r="AL389" s="397"/>
      <c r="AM389" s="397"/>
      <c r="AN389" s="397"/>
      <c r="AO389" s="397"/>
      <c r="AP389" s="397"/>
      <c r="AQ389" s="397"/>
      <c r="AR389" s="397"/>
      <c r="AS389" s="397"/>
      <c r="AT389" s="397"/>
      <c r="AU389" s="397"/>
      <c r="AV389" s="397"/>
      <c r="AW389" s="397"/>
      <c r="AX389" s="397"/>
      <c r="AY389" s="397"/>
      <c r="AZ389" s="397"/>
      <c r="BA389" s="553"/>
      <c r="BB389" s="397"/>
      <c r="BC389" s="397"/>
      <c r="BD389" s="397"/>
    </row>
    <row r="390" spans="2:56" x14ac:dyDescent="0.35">
      <c r="B390" s="80"/>
      <c r="C390" s="119"/>
      <c r="D390" s="119"/>
      <c r="E390" s="84"/>
      <c r="F390" s="119"/>
      <c r="G390" s="120"/>
      <c r="H390" s="41"/>
      <c r="I390" s="41"/>
      <c r="J390" s="82"/>
      <c r="K390" s="291">
        <f t="shared" si="49"/>
        <v>0</v>
      </c>
      <c r="L390" s="293">
        <f>IF(I390&lt;INDEX(Lookup!$U$2:$U$10,MATCH($D$46,Lookup!$S$2:$S$10,0)),0,IF(O390="X",0,J390/(DATEDIF(H390,I390,"m")+1)*12))</f>
        <v>0</v>
      </c>
      <c r="M390" s="291">
        <f t="shared" si="50"/>
        <v>0</v>
      </c>
      <c r="N390" s="335"/>
      <c r="O390" s="143"/>
      <c r="P390" s="397"/>
      <c r="Q390" s="555"/>
      <c r="R390" s="576">
        <f t="shared" si="51"/>
        <v>0</v>
      </c>
      <c r="S390" s="576">
        <f t="shared" si="52"/>
        <v>0</v>
      </c>
      <c r="T390" s="576">
        <f t="shared" si="53"/>
        <v>0</v>
      </c>
      <c r="U390" s="576">
        <f t="shared" si="54"/>
        <v>0</v>
      </c>
      <c r="V390" s="553"/>
      <c r="W390" s="553"/>
      <c r="X390" s="553"/>
      <c r="Y390" s="553"/>
      <c r="Z390" s="397"/>
      <c r="AA390" s="397"/>
      <c r="AB390" s="397"/>
      <c r="AC390" s="397"/>
      <c r="AD390" s="397"/>
      <c r="AE390" s="397"/>
      <c r="AF390" s="397"/>
      <c r="AG390" s="397"/>
      <c r="AH390" s="397"/>
      <c r="AI390" s="397"/>
      <c r="AJ390" s="397"/>
      <c r="AK390" s="397"/>
      <c r="AL390" s="397"/>
      <c r="AM390" s="397"/>
      <c r="AN390" s="397"/>
      <c r="AO390" s="397"/>
      <c r="AP390" s="397"/>
      <c r="AQ390" s="397"/>
      <c r="AR390" s="397"/>
      <c r="AS390" s="397"/>
      <c r="AT390" s="397"/>
      <c r="AU390" s="397"/>
      <c r="AV390" s="397"/>
      <c r="AW390" s="397"/>
      <c r="AX390" s="397"/>
      <c r="AY390" s="397"/>
      <c r="AZ390" s="397"/>
      <c r="BA390" s="553"/>
      <c r="BB390" s="397"/>
      <c r="BC390" s="397"/>
      <c r="BD390" s="397"/>
    </row>
    <row r="391" spans="2:56" x14ac:dyDescent="0.35">
      <c r="B391" s="80"/>
      <c r="C391" s="119"/>
      <c r="D391" s="119"/>
      <c r="E391" s="84"/>
      <c r="F391" s="119"/>
      <c r="G391" s="120"/>
      <c r="H391" s="41"/>
      <c r="I391" s="41"/>
      <c r="J391" s="82"/>
      <c r="K391" s="291">
        <f t="shared" si="49"/>
        <v>0</v>
      </c>
      <c r="L391" s="293">
        <f>IF(I391&lt;INDEX(Lookup!$U$2:$U$10,MATCH($D$46,Lookup!$S$2:$S$10,0)),0,IF(O391="X",0,J391/(DATEDIF(H391,I391,"m")+1)*12))</f>
        <v>0</v>
      </c>
      <c r="M391" s="291">
        <f t="shared" si="50"/>
        <v>0</v>
      </c>
      <c r="N391" s="335"/>
      <c r="O391" s="143"/>
      <c r="P391" s="397"/>
      <c r="Q391" s="555"/>
      <c r="R391" s="576">
        <f t="shared" si="51"/>
        <v>0</v>
      </c>
      <c r="S391" s="576">
        <f t="shared" si="52"/>
        <v>0</v>
      </c>
      <c r="T391" s="576">
        <f t="shared" si="53"/>
        <v>0</v>
      </c>
      <c r="U391" s="576">
        <f t="shared" si="54"/>
        <v>0</v>
      </c>
      <c r="V391" s="553"/>
      <c r="W391" s="553"/>
      <c r="X391" s="553"/>
      <c r="Y391" s="553"/>
      <c r="Z391" s="397"/>
      <c r="AA391" s="397"/>
      <c r="AB391" s="397"/>
      <c r="AC391" s="397"/>
      <c r="AD391" s="397"/>
      <c r="AE391" s="397"/>
      <c r="AF391" s="397"/>
      <c r="AG391" s="397"/>
      <c r="AH391" s="397"/>
      <c r="AI391" s="397"/>
      <c r="AJ391" s="397"/>
      <c r="AK391" s="397"/>
      <c r="AL391" s="397"/>
      <c r="AM391" s="397"/>
      <c r="AN391" s="397"/>
      <c r="AO391" s="397"/>
      <c r="AP391" s="397"/>
      <c r="AQ391" s="397"/>
      <c r="AR391" s="397"/>
      <c r="AS391" s="397"/>
      <c r="AT391" s="397"/>
      <c r="AU391" s="397"/>
      <c r="AV391" s="397"/>
      <c r="AW391" s="397"/>
      <c r="AX391" s="397"/>
      <c r="AY391" s="397"/>
      <c r="AZ391" s="397"/>
      <c r="BA391" s="553"/>
      <c r="BB391" s="397"/>
      <c r="BC391" s="397"/>
      <c r="BD391" s="397"/>
    </row>
    <row r="392" spans="2:56" x14ac:dyDescent="0.35">
      <c r="B392" s="80"/>
      <c r="C392" s="119"/>
      <c r="D392" s="119"/>
      <c r="E392" s="84"/>
      <c r="F392" s="119"/>
      <c r="G392" s="120"/>
      <c r="H392" s="41"/>
      <c r="I392" s="41"/>
      <c r="J392" s="82"/>
      <c r="K392" s="291">
        <f t="shared" si="49"/>
        <v>0</v>
      </c>
      <c r="L392" s="293">
        <f>IF(I392&lt;INDEX(Lookup!$U$2:$U$10,MATCH($D$46,Lookup!$S$2:$S$10,0)),0,IF(O392="X",0,J392/(DATEDIF(H392,I392,"m")+1)*12))</f>
        <v>0</v>
      </c>
      <c r="M392" s="291">
        <f t="shared" si="50"/>
        <v>0</v>
      </c>
      <c r="N392" s="335"/>
      <c r="O392" s="143"/>
      <c r="P392" s="397"/>
      <c r="Q392" s="555"/>
      <c r="R392" s="576">
        <f t="shared" si="51"/>
        <v>0</v>
      </c>
      <c r="S392" s="576">
        <f t="shared" si="52"/>
        <v>0</v>
      </c>
      <c r="T392" s="576">
        <f t="shared" si="53"/>
        <v>0</v>
      </c>
      <c r="U392" s="576">
        <f t="shared" si="54"/>
        <v>0</v>
      </c>
      <c r="V392" s="553"/>
      <c r="W392" s="553"/>
      <c r="X392" s="553"/>
      <c r="Y392" s="553"/>
      <c r="Z392" s="397"/>
      <c r="AA392" s="397"/>
      <c r="AB392" s="397"/>
      <c r="AC392" s="397"/>
      <c r="AD392" s="397"/>
      <c r="AE392" s="397"/>
      <c r="AF392" s="397"/>
      <c r="AG392" s="397"/>
      <c r="AH392" s="397"/>
      <c r="AI392" s="397"/>
      <c r="AJ392" s="397"/>
      <c r="AK392" s="397"/>
      <c r="AL392" s="397"/>
      <c r="AM392" s="397"/>
      <c r="AN392" s="397"/>
      <c r="AO392" s="397"/>
      <c r="AP392" s="397"/>
      <c r="AQ392" s="397"/>
      <c r="AR392" s="397"/>
      <c r="AS392" s="397"/>
      <c r="AT392" s="397"/>
      <c r="AU392" s="397"/>
      <c r="AV392" s="397"/>
      <c r="AW392" s="397"/>
      <c r="AX392" s="397"/>
      <c r="AY392" s="397"/>
      <c r="AZ392" s="397"/>
      <c r="BA392" s="553"/>
      <c r="BB392" s="397"/>
      <c r="BC392" s="397"/>
      <c r="BD392" s="397"/>
    </row>
    <row r="393" spans="2:56" x14ac:dyDescent="0.35">
      <c r="B393" s="80"/>
      <c r="C393" s="119"/>
      <c r="D393" s="119"/>
      <c r="E393" s="84"/>
      <c r="F393" s="119"/>
      <c r="G393" s="120"/>
      <c r="H393" s="41"/>
      <c r="I393" s="41"/>
      <c r="J393" s="82"/>
      <c r="K393" s="291">
        <f t="shared" si="49"/>
        <v>0</v>
      </c>
      <c r="L393" s="293">
        <f>IF(I393&lt;INDEX(Lookup!$U$2:$U$10,MATCH($D$46,Lookup!$S$2:$S$10,0)),0,IF(O393="X",0,J393/(DATEDIF(H393,I393,"m")+1)*12))</f>
        <v>0</v>
      </c>
      <c r="M393" s="291">
        <f t="shared" si="50"/>
        <v>0</v>
      </c>
      <c r="N393" s="335"/>
      <c r="O393" s="143"/>
      <c r="P393" s="397"/>
      <c r="Q393" s="555"/>
      <c r="R393" s="576">
        <f t="shared" si="51"/>
        <v>0</v>
      </c>
      <c r="S393" s="576">
        <f t="shared" si="52"/>
        <v>0</v>
      </c>
      <c r="T393" s="576">
        <f t="shared" si="53"/>
        <v>0</v>
      </c>
      <c r="U393" s="576">
        <f t="shared" si="54"/>
        <v>0</v>
      </c>
      <c r="V393" s="553"/>
      <c r="W393" s="553"/>
      <c r="X393" s="553"/>
      <c r="Y393" s="553"/>
      <c r="Z393" s="397"/>
      <c r="AA393" s="397"/>
      <c r="AB393" s="397"/>
      <c r="AC393" s="397"/>
      <c r="AD393" s="397"/>
      <c r="AE393" s="397"/>
      <c r="AF393" s="397"/>
      <c r="AG393" s="397"/>
      <c r="AH393" s="397"/>
      <c r="AI393" s="397"/>
      <c r="AJ393" s="397"/>
      <c r="AK393" s="397"/>
      <c r="AL393" s="397"/>
      <c r="AM393" s="397"/>
      <c r="AN393" s="397"/>
      <c r="AO393" s="397"/>
      <c r="AP393" s="397"/>
      <c r="AQ393" s="397"/>
      <c r="AR393" s="397"/>
      <c r="AS393" s="397"/>
      <c r="AT393" s="397"/>
      <c r="AU393" s="397"/>
      <c r="AV393" s="397"/>
      <c r="AW393" s="397"/>
      <c r="AX393" s="397"/>
      <c r="AY393" s="397"/>
      <c r="AZ393" s="397"/>
      <c r="BA393" s="553"/>
      <c r="BB393" s="397"/>
      <c r="BC393" s="397"/>
      <c r="BD393" s="397"/>
    </row>
    <row r="394" spans="2:56" x14ac:dyDescent="0.35">
      <c r="B394" s="80"/>
      <c r="C394" s="119"/>
      <c r="D394" s="119"/>
      <c r="E394" s="84"/>
      <c r="F394" s="119"/>
      <c r="G394" s="120"/>
      <c r="H394" s="41"/>
      <c r="I394" s="41"/>
      <c r="J394" s="82"/>
      <c r="K394" s="291">
        <f t="shared" si="49"/>
        <v>0</v>
      </c>
      <c r="L394" s="293">
        <f>IF(I394&lt;INDEX(Lookup!$U$2:$U$10,MATCH($D$46,Lookup!$S$2:$S$10,0)),0,IF(O394="X",0,J394/(DATEDIF(H394,I394,"m")+1)*12))</f>
        <v>0</v>
      </c>
      <c r="M394" s="291">
        <f t="shared" si="50"/>
        <v>0</v>
      </c>
      <c r="N394" s="335"/>
      <c r="O394" s="143"/>
      <c r="P394" s="397"/>
      <c r="Q394" s="555"/>
      <c r="R394" s="576">
        <f t="shared" si="51"/>
        <v>0</v>
      </c>
      <c r="S394" s="576">
        <f t="shared" si="52"/>
        <v>0</v>
      </c>
      <c r="T394" s="576">
        <f t="shared" si="53"/>
        <v>0</v>
      </c>
      <c r="U394" s="576">
        <f t="shared" si="54"/>
        <v>0</v>
      </c>
      <c r="V394" s="553"/>
      <c r="W394" s="553"/>
      <c r="X394" s="553"/>
      <c r="Y394" s="553"/>
      <c r="Z394" s="397"/>
      <c r="AA394" s="397"/>
      <c r="AB394" s="397"/>
      <c r="AC394" s="397"/>
      <c r="AD394" s="397"/>
      <c r="AE394" s="397"/>
      <c r="AF394" s="397"/>
      <c r="AG394" s="397"/>
      <c r="AH394" s="397"/>
      <c r="AI394" s="397"/>
      <c r="AJ394" s="397"/>
      <c r="AK394" s="397"/>
      <c r="AL394" s="397"/>
      <c r="AM394" s="397"/>
      <c r="AN394" s="397"/>
      <c r="AO394" s="397"/>
      <c r="AP394" s="397"/>
      <c r="AQ394" s="397"/>
      <c r="AR394" s="397"/>
      <c r="AS394" s="397"/>
      <c r="AT394" s="397"/>
      <c r="AU394" s="397"/>
      <c r="AV394" s="397"/>
      <c r="AW394" s="397"/>
      <c r="AX394" s="397"/>
      <c r="AY394" s="397"/>
      <c r="AZ394" s="397"/>
      <c r="BA394" s="553"/>
      <c r="BB394" s="397"/>
      <c r="BC394" s="397"/>
      <c r="BD394" s="397"/>
    </row>
    <row r="395" spans="2:56" x14ac:dyDescent="0.35">
      <c r="B395" s="80"/>
      <c r="C395" s="119"/>
      <c r="D395" s="119"/>
      <c r="E395" s="84"/>
      <c r="F395" s="119"/>
      <c r="G395" s="120"/>
      <c r="H395" s="41"/>
      <c r="I395" s="41"/>
      <c r="J395" s="82"/>
      <c r="K395" s="291">
        <f t="shared" si="49"/>
        <v>0</v>
      </c>
      <c r="L395" s="293">
        <f>IF(I395&lt;INDEX(Lookup!$U$2:$U$10,MATCH($D$46,Lookup!$S$2:$S$10,0)),0,IF(O395="X",0,J395/(DATEDIF(H395,I395,"m")+1)*12))</f>
        <v>0</v>
      </c>
      <c r="M395" s="291">
        <f t="shared" si="50"/>
        <v>0</v>
      </c>
      <c r="N395" s="335"/>
      <c r="O395" s="143"/>
      <c r="P395" s="397"/>
      <c r="Q395" s="555"/>
      <c r="R395" s="576">
        <f t="shared" si="51"/>
        <v>0</v>
      </c>
      <c r="S395" s="576">
        <f t="shared" si="52"/>
        <v>0</v>
      </c>
      <c r="T395" s="576">
        <f t="shared" si="53"/>
        <v>0</v>
      </c>
      <c r="U395" s="576">
        <f t="shared" si="54"/>
        <v>0</v>
      </c>
      <c r="V395" s="553"/>
      <c r="W395" s="553"/>
      <c r="X395" s="553"/>
      <c r="Y395" s="553"/>
      <c r="Z395" s="397"/>
      <c r="AA395" s="397"/>
      <c r="AB395" s="397"/>
      <c r="AC395" s="397"/>
      <c r="AD395" s="397"/>
      <c r="AE395" s="397"/>
      <c r="AF395" s="397"/>
      <c r="AG395" s="397"/>
      <c r="AH395" s="397"/>
      <c r="AI395" s="397"/>
      <c r="AJ395" s="397"/>
      <c r="AK395" s="397"/>
      <c r="AL395" s="397"/>
      <c r="AM395" s="397"/>
      <c r="AN395" s="397"/>
      <c r="AO395" s="397"/>
      <c r="AP395" s="397"/>
      <c r="AQ395" s="397"/>
      <c r="AR395" s="397"/>
      <c r="AS395" s="397"/>
      <c r="AT395" s="397"/>
      <c r="AU395" s="397"/>
      <c r="AV395" s="397"/>
      <c r="AW395" s="397"/>
      <c r="AX395" s="397"/>
      <c r="AY395" s="397"/>
      <c r="AZ395" s="397"/>
      <c r="BA395" s="553"/>
      <c r="BB395" s="397"/>
      <c r="BC395" s="397"/>
      <c r="BD395" s="397"/>
    </row>
    <row r="396" spans="2:56" x14ac:dyDescent="0.35">
      <c r="B396" s="80"/>
      <c r="C396" s="119"/>
      <c r="D396" s="119"/>
      <c r="E396" s="84"/>
      <c r="F396" s="119"/>
      <c r="G396" s="120"/>
      <c r="H396" s="41"/>
      <c r="I396" s="41"/>
      <c r="J396" s="82"/>
      <c r="K396" s="291">
        <f t="shared" si="49"/>
        <v>0</v>
      </c>
      <c r="L396" s="293">
        <f>IF(I396&lt;INDEX(Lookup!$U$2:$U$10,MATCH($D$46,Lookup!$S$2:$S$10,0)),0,IF(O396="X",0,J396/(DATEDIF(H396,I396,"m")+1)*12))</f>
        <v>0</v>
      </c>
      <c r="M396" s="291">
        <f t="shared" si="50"/>
        <v>0</v>
      </c>
      <c r="N396" s="335"/>
      <c r="O396" s="143"/>
      <c r="P396" s="397"/>
      <c r="Q396" s="555"/>
      <c r="R396" s="576">
        <f t="shared" si="51"/>
        <v>0</v>
      </c>
      <c r="S396" s="576">
        <f t="shared" si="52"/>
        <v>0</v>
      </c>
      <c r="T396" s="576">
        <f t="shared" si="53"/>
        <v>0</v>
      </c>
      <c r="U396" s="576">
        <f t="shared" si="54"/>
        <v>0</v>
      </c>
      <c r="V396" s="553"/>
      <c r="W396" s="553"/>
      <c r="X396" s="553"/>
      <c r="Y396" s="553"/>
      <c r="Z396" s="397"/>
      <c r="AA396" s="397"/>
      <c r="AB396" s="397"/>
      <c r="AC396" s="397"/>
      <c r="AD396" s="397"/>
      <c r="AE396" s="397"/>
      <c r="AF396" s="397"/>
      <c r="AG396" s="397"/>
      <c r="AH396" s="397"/>
      <c r="AI396" s="397"/>
      <c r="AJ396" s="397"/>
      <c r="AK396" s="397"/>
      <c r="AL396" s="397"/>
      <c r="AM396" s="397"/>
      <c r="AN396" s="397"/>
      <c r="AO396" s="397"/>
      <c r="AP396" s="397"/>
      <c r="AQ396" s="397"/>
      <c r="AR396" s="397"/>
      <c r="AS396" s="397"/>
      <c r="AT396" s="397"/>
      <c r="AU396" s="397"/>
      <c r="AV396" s="397"/>
      <c r="AW396" s="397"/>
      <c r="AX396" s="397"/>
      <c r="AY396" s="397"/>
      <c r="AZ396" s="397"/>
      <c r="BA396" s="553"/>
      <c r="BB396" s="397"/>
      <c r="BC396" s="397"/>
      <c r="BD396" s="397"/>
    </row>
    <row r="397" spans="2:56" x14ac:dyDescent="0.35">
      <c r="B397" s="80"/>
      <c r="C397" s="119"/>
      <c r="D397" s="119"/>
      <c r="E397" s="84"/>
      <c r="F397" s="119"/>
      <c r="G397" s="120"/>
      <c r="H397" s="41"/>
      <c r="I397" s="41"/>
      <c r="J397" s="82"/>
      <c r="K397" s="291">
        <f t="shared" si="49"/>
        <v>0</v>
      </c>
      <c r="L397" s="293">
        <f>IF(I397&lt;INDEX(Lookup!$U$2:$U$10,MATCH($D$46,Lookup!$S$2:$S$10,0)),0,IF(O397="X",0,J397/(DATEDIF(H397,I397,"m")+1)*12))</f>
        <v>0</v>
      </c>
      <c r="M397" s="291">
        <f t="shared" si="50"/>
        <v>0</v>
      </c>
      <c r="N397" s="335"/>
      <c r="O397" s="143"/>
      <c r="P397" s="397"/>
      <c r="Q397" s="555"/>
      <c r="R397" s="576">
        <f t="shared" si="51"/>
        <v>0</v>
      </c>
      <c r="S397" s="576">
        <f t="shared" si="52"/>
        <v>0</v>
      </c>
      <c r="T397" s="576">
        <f t="shared" si="53"/>
        <v>0</v>
      </c>
      <c r="U397" s="576">
        <f t="shared" si="54"/>
        <v>0</v>
      </c>
      <c r="V397" s="553"/>
      <c r="W397" s="553"/>
      <c r="X397" s="553"/>
      <c r="Y397" s="553"/>
      <c r="Z397" s="397"/>
      <c r="AA397" s="397"/>
      <c r="AB397" s="397"/>
      <c r="AC397" s="397"/>
      <c r="AD397" s="397"/>
      <c r="AE397" s="397"/>
      <c r="AF397" s="397"/>
      <c r="AG397" s="397"/>
      <c r="AH397" s="397"/>
      <c r="AI397" s="397"/>
      <c r="AJ397" s="397"/>
      <c r="AK397" s="397"/>
      <c r="AL397" s="397"/>
      <c r="AM397" s="397"/>
      <c r="AN397" s="397"/>
      <c r="AO397" s="397"/>
      <c r="AP397" s="397"/>
      <c r="AQ397" s="397"/>
      <c r="AR397" s="397"/>
      <c r="AS397" s="397"/>
      <c r="AT397" s="397"/>
      <c r="AU397" s="397"/>
      <c r="AV397" s="397"/>
      <c r="AW397" s="397"/>
      <c r="AX397" s="397"/>
      <c r="AY397" s="397"/>
      <c r="AZ397" s="397"/>
      <c r="BA397" s="553"/>
      <c r="BB397" s="397"/>
      <c r="BC397" s="397"/>
      <c r="BD397" s="397"/>
    </row>
    <row r="398" spans="2:56" x14ac:dyDescent="0.35">
      <c r="B398" s="80"/>
      <c r="C398" s="119"/>
      <c r="D398" s="119"/>
      <c r="E398" s="84"/>
      <c r="F398" s="119"/>
      <c r="G398" s="120"/>
      <c r="H398" s="41"/>
      <c r="I398" s="41"/>
      <c r="J398" s="82"/>
      <c r="K398" s="291">
        <f t="shared" si="49"/>
        <v>0</v>
      </c>
      <c r="L398" s="293">
        <f>IF(I398&lt;INDEX(Lookup!$U$2:$U$10,MATCH($D$46,Lookup!$S$2:$S$10,0)),0,IF(O398="X",0,J398/(DATEDIF(H398,I398,"m")+1)*12))</f>
        <v>0</v>
      </c>
      <c r="M398" s="291">
        <f t="shared" si="50"/>
        <v>0</v>
      </c>
      <c r="N398" s="335"/>
      <c r="O398" s="143"/>
      <c r="P398" s="397"/>
      <c r="Q398" s="555"/>
      <c r="R398" s="576">
        <f t="shared" si="51"/>
        <v>0</v>
      </c>
      <c r="S398" s="576">
        <f t="shared" si="52"/>
        <v>0</v>
      </c>
      <c r="T398" s="576">
        <f t="shared" si="53"/>
        <v>0</v>
      </c>
      <c r="U398" s="576">
        <f t="shared" si="54"/>
        <v>0</v>
      </c>
      <c r="V398" s="553"/>
      <c r="W398" s="553"/>
      <c r="X398" s="553"/>
      <c r="Y398" s="553"/>
      <c r="Z398" s="397"/>
      <c r="AA398" s="397"/>
      <c r="AB398" s="397"/>
      <c r="AC398" s="397"/>
      <c r="AD398" s="397"/>
      <c r="AE398" s="397"/>
      <c r="AF398" s="397"/>
      <c r="AG398" s="397"/>
      <c r="AH398" s="397"/>
      <c r="AI398" s="397"/>
      <c r="AJ398" s="397"/>
      <c r="AK398" s="397"/>
      <c r="AL398" s="397"/>
      <c r="AM398" s="397"/>
      <c r="AN398" s="397"/>
      <c r="AO398" s="397"/>
      <c r="AP398" s="397"/>
      <c r="AQ398" s="397"/>
      <c r="AR398" s="397"/>
      <c r="AS398" s="397"/>
      <c r="AT398" s="397"/>
      <c r="AU398" s="397"/>
      <c r="AV398" s="397"/>
      <c r="AW398" s="397"/>
      <c r="AX398" s="397"/>
      <c r="AY398" s="397"/>
      <c r="AZ398" s="397"/>
      <c r="BA398" s="553"/>
      <c r="BB398" s="397"/>
      <c r="BC398" s="397"/>
      <c r="BD398" s="397"/>
    </row>
    <row r="399" spans="2:56" x14ac:dyDescent="0.35">
      <c r="B399" s="80"/>
      <c r="C399" s="119"/>
      <c r="D399" s="119"/>
      <c r="E399" s="84"/>
      <c r="F399" s="119"/>
      <c r="G399" s="120"/>
      <c r="H399" s="41"/>
      <c r="I399" s="41"/>
      <c r="J399" s="82"/>
      <c r="K399" s="291">
        <f t="shared" si="49"/>
        <v>0</v>
      </c>
      <c r="L399" s="293">
        <f>IF(I399&lt;INDEX(Lookup!$U$2:$U$10,MATCH($D$46,Lookup!$S$2:$S$10,0)),0,IF(O399="X",0,J399/(DATEDIF(H399,I399,"m")+1)*12))</f>
        <v>0</v>
      </c>
      <c r="M399" s="291">
        <f t="shared" si="50"/>
        <v>0</v>
      </c>
      <c r="N399" s="335"/>
      <c r="O399" s="143"/>
      <c r="P399" s="397"/>
      <c r="Q399" s="555"/>
      <c r="R399" s="576">
        <f t="shared" si="51"/>
        <v>0</v>
      </c>
      <c r="S399" s="576">
        <f t="shared" si="52"/>
        <v>0</v>
      </c>
      <c r="T399" s="576">
        <f t="shared" si="53"/>
        <v>0</v>
      </c>
      <c r="U399" s="576">
        <f t="shared" si="54"/>
        <v>0</v>
      </c>
      <c r="V399" s="553"/>
      <c r="W399" s="553"/>
      <c r="X399" s="553"/>
      <c r="Y399" s="553"/>
      <c r="Z399" s="397"/>
      <c r="AA399" s="397"/>
      <c r="AB399" s="397"/>
      <c r="AC399" s="397"/>
      <c r="AD399" s="397"/>
      <c r="AE399" s="397"/>
      <c r="AF399" s="397"/>
      <c r="AG399" s="397"/>
      <c r="AH399" s="397"/>
      <c r="AI399" s="397"/>
      <c r="AJ399" s="397"/>
      <c r="AK399" s="397"/>
      <c r="AL399" s="397"/>
      <c r="AM399" s="397"/>
      <c r="AN399" s="397"/>
      <c r="AO399" s="397"/>
      <c r="AP399" s="397"/>
      <c r="AQ399" s="397"/>
      <c r="AR399" s="397"/>
      <c r="AS399" s="397"/>
      <c r="AT399" s="397"/>
      <c r="AU399" s="397"/>
      <c r="AV399" s="397"/>
      <c r="AW399" s="397"/>
      <c r="AX399" s="397"/>
      <c r="AY399" s="397"/>
      <c r="AZ399" s="397"/>
      <c r="BA399" s="553"/>
      <c r="BB399" s="397"/>
      <c r="BC399" s="397"/>
      <c r="BD399" s="397"/>
    </row>
    <row r="400" spans="2:56" x14ac:dyDescent="0.35">
      <c r="B400" s="80"/>
      <c r="C400" s="119"/>
      <c r="D400" s="119"/>
      <c r="E400" s="84"/>
      <c r="F400" s="119"/>
      <c r="G400" s="120"/>
      <c r="H400" s="41"/>
      <c r="I400" s="41"/>
      <c r="J400" s="82"/>
      <c r="K400" s="291">
        <f t="shared" si="49"/>
        <v>0</v>
      </c>
      <c r="L400" s="293">
        <f>IF(I400&lt;INDEX(Lookup!$U$2:$U$10,MATCH($D$46,Lookup!$S$2:$S$10,0)),0,IF(O400="X",0,J400/(DATEDIF(H400,I400,"m")+1)*12))</f>
        <v>0</v>
      </c>
      <c r="M400" s="291">
        <f t="shared" si="50"/>
        <v>0</v>
      </c>
      <c r="N400" s="335"/>
      <c r="O400" s="143"/>
      <c r="P400" s="397"/>
      <c r="Q400" s="555"/>
      <c r="R400" s="576">
        <f t="shared" si="51"/>
        <v>0</v>
      </c>
      <c r="S400" s="576">
        <f t="shared" si="52"/>
        <v>0</v>
      </c>
      <c r="T400" s="576">
        <f t="shared" si="53"/>
        <v>0</v>
      </c>
      <c r="U400" s="576">
        <f t="shared" si="54"/>
        <v>0</v>
      </c>
      <c r="V400" s="553"/>
      <c r="W400" s="553"/>
      <c r="X400" s="553"/>
      <c r="Y400" s="553"/>
      <c r="Z400" s="397"/>
      <c r="AA400" s="397"/>
      <c r="AB400" s="397"/>
      <c r="AC400" s="397"/>
      <c r="AD400" s="397"/>
      <c r="AE400" s="397"/>
      <c r="AF400" s="397"/>
      <c r="AG400" s="397"/>
      <c r="AH400" s="397"/>
      <c r="AI400" s="397"/>
      <c r="AJ400" s="397"/>
      <c r="AK400" s="397"/>
      <c r="AL400" s="397"/>
      <c r="AM400" s="397"/>
      <c r="AN400" s="397"/>
      <c r="AO400" s="397"/>
      <c r="AP400" s="397"/>
      <c r="AQ400" s="397"/>
      <c r="AR400" s="397"/>
      <c r="AS400" s="397"/>
      <c r="AT400" s="397"/>
      <c r="AU400" s="397"/>
      <c r="AV400" s="397"/>
      <c r="AW400" s="397"/>
      <c r="AX400" s="397"/>
      <c r="AY400" s="397"/>
      <c r="AZ400" s="397"/>
      <c r="BA400" s="553"/>
      <c r="BB400" s="397"/>
      <c r="BC400" s="397"/>
      <c r="BD400" s="397"/>
    </row>
    <row r="401" spans="2:56" x14ac:dyDescent="0.35">
      <c r="B401" s="80"/>
      <c r="C401" s="119"/>
      <c r="D401" s="119"/>
      <c r="E401" s="84"/>
      <c r="F401" s="119"/>
      <c r="G401" s="120"/>
      <c r="H401" s="41"/>
      <c r="I401" s="41"/>
      <c r="J401" s="82"/>
      <c r="K401" s="291">
        <f t="shared" si="49"/>
        <v>0</v>
      </c>
      <c r="L401" s="293">
        <f>IF(I401&lt;INDEX(Lookup!$U$2:$U$10,MATCH($D$46,Lookup!$S$2:$S$10,0)),0,IF(O401="X",0,J401/(DATEDIF(H401,I401,"m")+1)*12))</f>
        <v>0</v>
      </c>
      <c r="M401" s="291">
        <f t="shared" si="50"/>
        <v>0</v>
      </c>
      <c r="N401" s="335"/>
      <c r="O401" s="143"/>
      <c r="P401" s="397"/>
      <c r="Q401" s="555"/>
      <c r="R401" s="576">
        <f t="shared" si="51"/>
        <v>0</v>
      </c>
      <c r="S401" s="576">
        <f t="shared" si="52"/>
        <v>0</v>
      </c>
      <c r="T401" s="576">
        <f t="shared" si="53"/>
        <v>0</v>
      </c>
      <c r="U401" s="576">
        <f t="shared" si="54"/>
        <v>0</v>
      </c>
      <c r="V401" s="553"/>
      <c r="W401" s="553"/>
      <c r="X401" s="553"/>
      <c r="Y401" s="553"/>
      <c r="Z401" s="397"/>
      <c r="AA401" s="397"/>
      <c r="AB401" s="397"/>
      <c r="AC401" s="397"/>
      <c r="AD401" s="397"/>
      <c r="AE401" s="397"/>
      <c r="AF401" s="397"/>
      <c r="AG401" s="397"/>
      <c r="AH401" s="397"/>
      <c r="AI401" s="397"/>
      <c r="AJ401" s="397"/>
      <c r="AK401" s="397"/>
      <c r="AL401" s="397"/>
      <c r="AM401" s="397"/>
      <c r="AN401" s="397"/>
      <c r="AO401" s="397"/>
      <c r="AP401" s="397"/>
      <c r="AQ401" s="397"/>
      <c r="AR401" s="397"/>
      <c r="AS401" s="397"/>
      <c r="AT401" s="397"/>
      <c r="AU401" s="397"/>
      <c r="AV401" s="397"/>
      <c r="AW401" s="397"/>
      <c r="AX401" s="397"/>
      <c r="AY401" s="397"/>
      <c r="AZ401" s="397"/>
      <c r="BA401" s="553"/>
      <c r="BB401" s="397"/>
      <c r="BC401" s="397"/>
      <c r="BD401" s="397"/>
    </row>
    <row r="402" spans="2:56" x14ac:dyDescent="0.35">
      <c r="B402" s="80"/>
      <c r="C402" s="119"/>
      <c r="D402" s="119"/>
      <c r="E402" s="84"/>
      <c r="F402" s="119"/>
      <c r="G402" s="120"/>
      <c r="H402" s="41"/>
      <c r="I402" s="41"/>
      <c r="J402" s="82"/>
      <c r="K402" s="291">
        <f t="shared" si="49"/>
        <v>0</v>
      </c>
      <c r="L402" s="293">
        <f>IF(I402&lt;INDEX(Lookup!$U$2:$U$10,MATCH($D$46,Lookup!$S$2:$S$10,0)),0,IF(O402="X",0,J402/(DATEDIF(H402,I402,"m")+1)*12))</f>
        <v>0</v>
      </c>
      <c r="M402" s="291">
        <f t="shared" si="50"/>
        <v>0</v>
      </c>
      <c r="N402" s="335"/>
      <c r="O402" s="143"/>
      <c r="P402" s="397"/>
      <c r="Q402" s="555"/>
      <c r="R402" s="576">
        <f t="shared" si="51"/>
        <v>0</v>
      </c>
      <c r="S402" s="576">
        <f t="shared" si="52"/>
        <v>0</v>
      </c>
      <c r="T402" s="576">
        <f t="shared" si="53"/>
        <v>0</v>
      </c>
      <c r="U402" s="576">
        <f t="shared" si="54"/>
        <v>0</v>
      </c>
      <c r="V402" s="553"/>
      <c r="W402" s="553"/>
      <c r="X402" s="553"/>
      <c r="Y402" s="553"/>
      <c r="Z402" s="397"/>
      <c r="AA402" s="397"/>
      <c r="AB402" s="397"/>
      <c r="AC402" s="397"/>
      <c r="AD402" s="397"/>
      <c r="AE402" s="397"/>
      <c r="AF402" s="397"/>
      <c r="AG402" s="397"/>
      <c r="AH402" s="397"/>
      <c r="AI402" s="397"/>
      <c r="AJ402" s="397"/>
      <c r="AK402" s="397"/>
      <c r="AL402" s="397"/>
      <c r="AM402" s="397"/>
      <c r="AN402" s="397"/>
      <c r="AO402" s="397"/>
      <c r="AP402" s="397"/>
      <c r="AQ402" s="397"/>
      <c r="AR402" s="397"/>
      <c r="AS402" s="397"/>
      <c r="AT402" s="397"/>
      <c r="AU402" s="397"/>
      <c r="AV402" s="397"/>
      <c r="AW402" s="397"/>
      <c r="AX402" s="397"/>
      <c r="AY402" s="397"/>
      <c r="AZ402" s="397"/>
      <c r="BA402" s="553"/>
      <c r="BB402" s="397"/>
      <c r="BC402" s="397"/>
      <c r="BD402" s="397"/>
    </row>
    <row r="403" spans="2:56" x14ac:dyDescent="0.35">
      <c r="B403" s="80"/>
      <c r="C403" s="119"/>
      <c r="D403" s="119"/>
      <c r="E403" s="84"/>
      <c r="F403" s="119"/>
      <c r="G403" s="120"/>
      <c r="H403" s="41"/>
      <c r="I403" s="41"/>
      <c r="J403" s="82"/>
      <c r="K403" s="291">
        <f t="shared" si="49"/>
        <v>0</v>
      </c>
      <c r="L403" s="293">
        <f>IF(I403&lt;INDEX(Lookup!$U$2:$U$10,MATCH($D$46,Lookup!$S$2:$S$10,0)),0,IF(O403="X",0,J403/(DATEDIF(H403,I403,"m")+1)*12))</f>
        <v>0</v>
      </c>
      <c r="M403" s="291">
        <f t="shared" si="50"/>
        <v>0</v>
      </c>
      <c r="N403" s="335"/>
      <c r="O403" s="143"/>
      <c r="P403" s="397"/>
      <c r="Q403" s="555"/>
      <c r="R403" s="576">
        <f t="shared" si="51"/>
        <v>0</v>
      </c>
      <c r="S403" s="576">
        <f t="shared" si="52"/>
        <v>0</v>
      </c>
      <c r="T403" s="576">
        <f t="shared" si="53"/>
        <v>0</v>
      </c>
      <c r="U403" s="576">
        <f t="shared" si="54"/>
        <v>0</v>
      </c>
      <c r="V403" s="553"/>
      <c r="W403" s="553"/>
      <c r="X403" s="553"/>
      <c r="Y403" s="553"/>
      <c r="Z403" s="397"/>
      <c r="AA403" s="397"/>
      <c r="AB403" s="397"/>
      <c r="AC403" s="397"/>
      <c r="AD403" s="397"/>
      <c r="AE403" s="397"/>
      <c r="AF403" s="397"/>
      <c r="AG403" s="397"/>
      <c r="AH403" s="397"/>
      <c r="AI403" s="397"/>
      <c r="AJ403" s="397"/>
      <c r="AK403" s="397"/>
      <c r="AL403" s="397"/>
      <c r="AM403" s="397"/>
      <c r="AN403" s="397"/>
      <c r="AO403" s="397"/>
      <c r="AP403" s="397"/>
      <c r="AQ403" s="397"/>
      <c r="AR403" s="397"/>
      <c r="AS403" s="397"/>
      <c r="AT403" s="397"/>
      <c r="AU403" s="397"/>
      <c r="AV403" s="397"/>
      <c r="AW403" s="397"/>
      <c r="AX403" s="397"/>
      <c r="AY403" s="397"/>
      <c r="AZ403" s="397"/>
      <c r="BA403" s="553"/>
      <c r="BB403" s="397"/>
      <c r="BC403" s="397"/>
      <c r="BD403" s="397"/>
    </row>
    <row r="404" spans="2:56" x14ac:dyDescent="0.35">
      <c r="B404" s="80"/>
      <c r="C404" s="119"/>
      <c r="D404" s="119"/>
      <c r="E404" s="84"/>
      <c r="F404" s="119"/>
      <c r="G404" s="120"/>
      <c r="H404" s="41"/>
      <c r="I404" s="41"/>
      <c r="J404" s="82"/>
      <c r="K404" s="291">
        <f t="shared" si="49"/>
        <v>0</v>
      </c>
      <c r="L404" s="293">
        <f>IF(I404&lt;INDEX(Lookup!$U$2:$U$10,MATCH($D$46,Lookup!$S$2:$S$10,0)),0,IF(O404="X",0,J404/(DATEDIF(H404,I404,"m")+1)*12))</f>
        <v>0</v>
      </c>
      <c r="M404" s="291">
        <f t="shared" si="50"/>
        <v>0</v>
      </c>
      <c r="N404" s="335"/>
      <c r="O404" s="143"/>
      <c r="P404" s="397"/>
      <c r="Q404" s="555"/>
      <c r="R404" s="576">
        <f t="shared" si="51"/>
        <v>0</v>
      </c>
      <c r="S404" s="576">
        <f t="shared" si="52"/>
        <v>0</v>
      </c>
      <c r="T404" s="576">
        <f t="shared" si="53"/>
        <v>0</v>
      </c>
      <c r="U404" s="576">
        <f t="shared" si="54"/>
        <v>0</v>
      </c>
      <c r="V404" s="553"/>
      <c r="W404" s="553"/>
      <c r="X404" s="553"/>
      <c r="Y404" s="553"/>
      <c r="Z404" s="397"/>
      <c r="AA404" s="397"/>
      <c r="AB404" s="397"/>
      <c r="AC404" s="397"/>
      <c r="AD404" s="397"/>
      <c r="AE404" s="397"/>
      <c r="AF404" s="397"/>
      <c r="AG404" s="397"/>
      <c r="AH404" s="397"/>
      <c r="AI404" s="397"/>
      <c r="AJ404" s="397"/>
      <c r="AK404" s="397"/>
      <c r="AL404" s="397"/>
      <c r="AM404" s="397"/>
      <c r="AN404" s="397"/>
      <c r="AO404" s="397"/>
      <c r="AP404" s="397"/>
      <c r="AQ404" s="397"/>
      <c r="AR404" s="397"/>
      <c r="AS404" s="397"/>
      <c r="AT404" s="397"/>
      <c r="AU404" s="397"/>
      <c r="AV404" s="397"/>
      <c r="AW404" s="397"/>
      <c r="AX404" s="397"/>
      <c r="AY404" s="397"/>
      <c r="AZ404" s="397"/>
      <c r="BA404" s="553"/>
      <c r="BB404" s="397"/>
      <c r="BC404" s="397"/>
      <c r="BD404" s="397"/>
    </row>
    <row r="405" spans="2:56" x14ac:dyDescent="0.35">
      <c r="B405" s="80"/>
      <c r="C405" s="119"/>
      <c r="D405" s="119"/>
      <c r="E405" s="84"/>
      <c r="F405" s="119"/>
      <c r="G405" s="120"/>
      <c r="H405" s="41"/>
      <c r="I405" s="41"/>
      <c r="J405" s="82"/>
      <c r="K405" s="291">
        <f t="shared" si="49"/>
        <v>0</v>
      </c>
      <c r="L405" s="293">
        <f>IF(I405&lt;INDEX(Lookup!$U$2:$U$10,MATCH($D$46,Lookup!$S$2:$S$10,0)),0,IF(O405="X",0,J405/(DATEDIF(H405,I405,"m")+1)*12))</f>
        <v>0</v>
      </c>
      <c r="M405" s="291">
        <f t="shared" si="50"/>
        <v>0</v>
      </c>
      <c r="N405" s="335"/>
      <c r="O405" s="143"/>
      <c r="P405" s="397"/>
      <c r="Q405" s="555"/>
      <c r="R405" s="576">
        <f t="shared" si="51"/>
        <v>0</v>
      </c>
      <c r="S405" s="576">
        <f t="shared" si="52"/>
        <v>0</v>
      </c>
      <c r="T405" s="576">
        <f t="shared" si="53"/>
        <v>0</v>
      </c>
      <c r="U405" s="576">
        <f t="shared" si="54"/>
        <v>0</v>
      </c>
      <c r="V405" s="553"/>
      <c r="W405" s="553"/>
      <c r="X405" s="553"/>
      <c r="Y405" s="553"/>
      <c r="Z405" s="397"/>
      <c r="AA405" s="397"/>
      <c r="AB405" s="397"/>
      <c r="AC405" s="397"/>
      <c r="AD405" s="397"/>
      <c r="AE405" s="397"/>
      <c r="AF405" s="397"/>
      <c r="AG405" s="397"/>
      <c r="AH405" s="397"/>
      <c r="AI405" s="397"/>
      <c r="AJ405" s="397"/>
      <c r="AK405" s="397"/>
      <c r="AL405" s="397"/>
      <c r="AM405" s="397"/>
      <c r="AN405" s="397"/>
      <c r="AO405" s="397"/>
      <c r="AP405" s="397"/>
      <c r="AQ405" s="397"/>
      <c r="AR405" s="397"/>
      <c r="AS405" s="397"/>
      <c r="AT405" s="397"/>
      <c r="AU405" s="397"/>
      <c r="AV405" s="397"/>
      <c r="AW405" s="397"/>
      <c r="AX405" s="397"/>
      <c r="AY405" s="397"/>
      <c r="AZ405" s="397"/>
      <c r="BA405" s="553"/>
      <c r="BB405" s="397"/>
      <c r="BC405" s="397"/>
      <c r="BD405" s="397"/>
    </row>
    <row r="406" spans="2:56" x14ac:dyDescent="0.35">
      <c r="B406" s="80"/>
      <c r="C406" s="119"/>
      <c r="D406" s="119"/>
      <c r="E406" s="84"/>
      <c r="F406" s="119"/>
      <c r="G406" s="120"/>
      <c r="H406" s="41"/>
      <c r="I406" s="41"/>
      <c r="J406" s="82"/>
      <c r="K406" s="291">
        <f t="shared" si="49"/>
        <v>0</v>
      </c>
      <c r="L406" s="293">
        <f>IF(I406&lt;INDEX(Lookup!$U$2:$U$10,MATCH($D$46,Lookup!$S$2:$S$10,0)),0,IF(O406="X",0,J406/(DATEDIF(H406,I406,"m")+1)*12))</f>
        <v>0</v>
      </c>
      <c r="M406" s="291">
        <f t="shared" si="50"/>
        <v>0</v>
      </c>
      <c r="N406" s="335"/>
      <c r="O406" s="143"/>
      <c r="P406" s="397"/>
      <c r="Q406" s="555"/>
      <c r="R406" s="576">
        <f t="shared" si="51"/>
        <v>0</v>
      </c>
      <c r="S406" s="576">
        <f t="shared" si="52"/>
        <v>0</v>
      </c>
      <c r="T406" s="576">
        <f t="shared" si="53"/>
        <v>0</v>
      </c>
      <c r="U406" s="576">
        <f t="shared" si="54"/>
        <v>0</v>
      </c>
      <c r="V406" s="553"/>
      <c r="W406" s="553"/>
      <c r="X406" s="553"/>
      <c r="Y406" s="553"/>
      <c r="Z406" s="397"/>
      <c r="AA406" s="397"/>
      <c r="AB406" s="397"/>
      <c r="AC406" s="397"/>
      <c r="AD406" s="397"/>
      <c r="AE406" s="397"/>
      <c r="AF406" s="397"/>
      <c r="AG406" s="397"/>
      <c r="AH406" s="397"/>
      <c r="AI406" s="397"/>
      <c r="AJ406" s="397"/>
      <c r="AK406" s="397"/>
      <c r="AL406" s="397"/>
      <c r="AM406" s="397"/>
      <c r="AN406" s="397"/>
      <c r="AO406" s="397"/>
      <c r="AP406" s="397"/>
      <c r="AQ406" s="397"/>
      <c r="AR406" s="397"/>
      <c r="AS406" s="397"/>
      <c r="AT406" s="397"/>
      <c r="AU406" s="397"/>
      <c r="AV406" s="397"/>
      <c r="AW406" s="397"/>
      <c r="AX406" s="397"/>
      <c r="AY406" s="397"/>
      <c r="AZ406" s="397"/>
      <c r="BA406" s="553"/>
      <c r="BB406" s="397"/>
      <c r="BC406" s="397"/>
      <c r="BD406" s="397"/>
    </row>
    <row r="407" spans="2:56" x14ac:dyDescent="0.35">
      <c r="B407" s="80"/>
      <c r="C407" s="119"/>
      <c r="D407" s="119"/>
      <c r="E407" s="84"/>
      <c r="F407" s="119"/>
      <c r="G407" s="120"/>
      <c r="H407" s="41"/>
      <c r="I407" s="41"/>
      <c r="J407" s="82"/>
      <c r="K407" s="291">
        <f t="shared" si="49"/>
        <v>0</v>
      </c>
      <c r="L407" s="293">
        <f>IF(I407&lt;INDEX(Lookup!$U$2:$U$10,MATCH($D$46,Lookup!$S$2:$S$10,0)),0,IF(O407="X",0,J407/(DATEDIF(H407,I407,"m")+1)*12))</f>
        <v>0</v>
      </c>
      <c r="M407" s="291">
        <f t="shared" si="50"/>
        <v>0</v>
      </c>
      <c r="N407" s="335"/>
      <c r="O407" s="143"/>
      <c r="P407" s="397"/>
      <c r="Q407" s="555"/>
      <c r="R407" s="576">
        <f t="shared" si="51"/>
        <v>0</v>
      </c>
      <c r="S407" s="576">
        <f t="shared" si="52"/>
        <v>0</v>
      </c>
      <c r="T407" s="576">
        <f t="shared" si="53"/>
        <v>0</v>
      </c>
      <c r="U407" s="576">
        <f t="shared" si="54"/>
        <v>0</v>
      </c>
      <c r="V407" s="553"/>
      <c r="W407" s="553"/>
      <c r="X407" s="553"/>
      <c r="Y407" s="553"/>
      <c r="Z407" s="397"/>
      <c r="AA407" s="397"/>
      <c r="AB407" s="397"/>
      <c r="AC407" s="397"/>
      <c r="AD407" s="397"/>
      <c r="AE407" s="397"/>
      <c r="AF407" s="397"/>
      <c r="AG407" s="397"/>
      <c r="AH407" s="397"/>
      <c r="AI407" s="397"/>
      <c r="AJ407" s="397"/>
      <c r="AK407" s="397"/>
      <c r="AL407" s="397"/>
      <c r="AM407" s="397"/>
      <c r="AN407" s="397"/>
      <c r="AO407" s="397"/>
      <c r="AP407" s="397"/>
      <c r="AQ407" s="397"/>
      <c r="AR407" s="397"/>
      <c r="AS407" s="397"/>
      <c r="AT407" s="397"/>
      <c r="AU407" s="397"/>
      <c r="AV407" s="397"/>
      <c r="AW407" s="397"/>
      <c r="AX407" s="397"/>
      <c r="AY407" s="397"/>
      <c r="AZ407" s="397"/>
      <c r="BA407" s="553"/>
      <c r="BB407" s="397"/>
      <c r="BC407" s="397"/>
      <c r="BD407" s="397"/>
    </row>
    <row r="408" spans="2:56" x14ac:dyDescent="0.35">
      <c r="B408" s="80"/>
      <c r="C408" s="119"/>
      <c r="D408" s="119"/>
      <c r="E408" s="84"/>
      <c r="F408" s="119"/>
      <c r="G408" s="120"/>
      <c r="H408" s="41"/>
      <c r="I408" s="41"/>
      <c r="J408" s="82"/>
      <c r="K408" s="291">
        <f t="shared" si="49"/>
        <v>0</v>
      </c>
      <c r="L408" s="293">
        <f>IF(I408&lt;INDEX(Lookup!$U$2:$U$10,MATCH($D$46,Lookup!$S$2:$S$10,0)),0,IF(O408="X",0,J408/(DATEDIF(H408,I408,"m")+1)*12))</f>
        <v>0</v>
      </c>
      <c r="M408" s="291">
        <f t="shared" si="50"/>
        <v>0</v>
      </c>
      <c r="N408" s="335"/>
      <c r="O408" s="143"/>
      <c r="P408" s="397"/>
      <c r="Q408" s="555"/>
      <c r="R408" s="576">
        <f t="shared" si="51"/>
        <v>0</v>
      </c>
      <c r="S408" s="576">
        <f t="shared" si="52"/>
        <v>0</v>
      </c>
      <c r="T408" s="576">
        <f t="shared" si="53"/>
        <v>0</v>
      </c>
      <c r="U408" s="576">
        <f t="shared" si="54"/>
        <v>0</v>
      </c>
      <c r="V408" s="553"/>
      <c r="W408" s="553"/>
      <c r="X408" s="553"/>
      <c r="Y408" s="553"/>
      <c r="Z408" s="397"/>
      <c r="AA408" s="397"/>
      <c r="AB408" s="397"/>
      <c r="AC408" s="397"/>
      <c r="AD408" s="397"/>
      <c r="AE408" s="397"/>
      <c r="AF408" s="397"/>
      <c r="AG408" s="397"/>
      <c r="AH408" s="397"/>
      <c r="AI408" s="397"/>
      <c r="AJ408" s="397"/>
      <c r="AK408" s="397"/>
      <c r="AL408" s="397"/>
      <c r="AM408" s="397"/>
      <c r="AN408" s="397"/>
      <c r="AO408" s="397"/>
      <c r="AP408" s="397"/>
      <c r="AQ408" s="397"/>
      <c r="AR408" s="397"/>
      <c r="AS408" s="397"/>
      <c r="AT408" s="397"/>
      <c r="AU408" s="397"/>
      <c r="AV408" s="397"/>
      <c r="AW408" s="397"/>
      <c r="AX408" s="397"/>
      <c r="AY408" s="397"/>
      <c r="AZ408" s="397"/>
      <c r="BA408" s="553"/>
      <c r="BB408" s="397"/>
      <c r="BC408" s="397"/>
      <c r="BD408" s="397"/>
    </row>
    <row r="409" spans="2:56" x14ac:dyDescent="0.35">
      <c r="B409" s="80"/>
      <c r="C409" s="119"/>
      <c r="D409" s="119"/>
      <c r="E409" s="84"/>
      <c r="F409" s="119"/>
      <c r="G409" s="120"/>
      <c r="H409" s="41"/>
      <c r="I409" s="41"/>
      <c r="J409" s="82"/>
      <c r="K409" s="291">
        <f t="shared" si="49"/>
        <v>0</v>
      </c>
      <c r="L409" s="293">
        <f>IF(I409&lt;INDEX(Lookup!$U$2:$U$10,MATCH($D$46,Lookup!$S$2:$S$10,0)),0,IF(O409="X",0,J409/(DATEDIF(H409,I409,"m")+1)*12))</f>
        <v>0</v>
      </c>
      <c r="M409" s="291">
        <f t="shared" si="50"/>
        <v>0</v>
      </c>
      <c r="N409" s="335"/>
      <c r="O409" s="143"/>
      <c r="P409" s="397"/>
      <c r="Q409" s="555"/>
      <c r="R409" s="576">
        <f t="shared" si="51"/>
        <v>0</v>
      </c>
      <c r="S409" s="576">
        <f t="shared" si="52"/>
        <v>0</v>
      </c>
      <c r="T409" s="576">
        <f t="shared" si="53"/>
        <v>0</v>
      </c>
      <c r="U409" s="576">
        <f t="shared" si="54"/>
        <v>0</v>
      </c>
      <c r="V409" s="553"/>
      <c r="W409" s="553"/>
      <c r="X409" s="553"/>
      <c r="Y409" s="553"/>
      <c r="Z409" s="397"/>
      <c r="AA409" s="397"/>
      <c r="AB409" s="397"/>
      <c r="AC409" s="397"/>
      <c r="AD409" s="397"/>
      <c r="AE409" s="397"/>
      <c r="AF409" s="397"/>
      <c r="AG409" s="397"/>
      <c r="AH409" s="397"/>
      <c r="AI409" s="397"/>
      <c r="AJ409" s="397"/>
      <c r="AK409" s="397"/>
      <c r="AL409" s="397"/>
      <c r="AM409" s="397"/>
      <c r="AN409" s="397"/>
      <c r="AO409" s="397"/>
      <c r="AP409" s="397"/>
      <c r="AQ409" s="397"/>
      <c r="AR409" s="397"/>
      <c r="AS409" s="397"/>
      <c r="AT409" s="397"/>
      <c r="AU409" s="397"/>
      <c r="AV409" s="397"/>
      <c r="AW409" s="397"/>
      <c r="AX409" s="397"/>
      <c r="AY409" s="397"/>
      <c r="AZ409" s="397"/>
      <c r="BA409" s="553"/>
      <c r="BB409" s="397"/>
      <c r="BC409" s="397"/>
      <c r="BD409" s="397"/>
    </row>
    <row r="410" spans="2:56" x14ac:dyDescent="0.35">
      <c r="B410" s="80"/>
      <c r="C410" s="119"/>
      <c r="D410" s="119"/>
      <c r="E410" s="84"/>
      <c r="F410" s="119"/>
      <c r="G410" s="120"/>
      <c r="H410" s="41"/>
      <c r="I410" s="41"/>
      <c r="J410" s="82"/>
      <c r="K410" s="291">
        <f t="shared" si="49"/>
        <v>0</v>
      </c>
      <c r="L410" s="293">
        <f>IF(I410&lt;INDEX(Lookup!$U$2:$U$10,MATCH($D$46,Lookup!$S$2:$S$10,0)),0,IF(O410="X",0,J410/(DATEDIF(H410,I410,"m")+1)*12))</f>
        <v>0</v>
      </c>
      <c r="M410" s="291">
        <f t="shared" si="50"/>
        <v>0</v>
      </c>
      <c r="N410" s="335"/>
      <c r="O410" s="143"/>
      <c r="P410" s="397"/>
      <c r="Q410" s="555"/>
      <c r="R410" s="576">
        <f t="shared" si="51"/>
        <v>0</v>
      </c>
      <c r="S410" s="576">
        <f t="shared" si="52"/>
        <v>0</v>
      </c>
      <c r="T410" s="576">
        <f t="shared" si="53"/>
        <v>0</v>
      </c>
      <c r="U410" s="576">
        <f t="shared" si="54"/>
        <v>0</v>
      </c>
      <c r="V410" s="553"/>
      <c r="W410" s="553"/>
      <c r="X410" s="553"/>
      <c r="Y410" s="553"/>
      <c r="Z410" s="397"/>
      <c r="AA410" s="397"/>
      <c r="AB410" s="397"/>
      <c r="AC410" s="397"/>
      <c r="AD410" s="397"/>
      <c r="AE410" s="397"/>
      <c r="AF410" s="397"/>
      <c r="AG410" s="397"/>
      <c r="AH410" s="397"/>
      <c r="AI410" s="397"/>
      <c r="AJ410" s="397"/>
      <c r="AK410" s="397"/>
      <c r="AL410" s="397"/>
      <c r="AM410" s="397"/>
      <c r="AN410" s="397"/>
      <c r="AO410" s="397"/>
      <c r="AP410" s="397"/>
      <c r="AQ410" s="397"/>
      <c r="AR410" s="397"/>
      <c r="AS410" s="397"/>
      <c r="AT410" s="397"/>
      <c r="AU410" s="397"/>
      <c r="AV410" s="397"/>
      <c r="AW410" s="397"/>
      <c r="AX410" s="397"/>
      <c r="AY410" s="397"/>
      <c r="AZ410" s="397"/>
      <c r="BA410" s="553"/>
      <c r="BB410" s="397"/>
      <c r="BC410" s="397"/>
      <c r="BD410" s="397"/>
    </row>
    <row r="411" spans="2:56" x14ac:dyDescent="0.35">
      <c r="B411" s="80"/>
      <c r="C411" s="119"/>
      <c r="D411" s="119"/>
      <c r="E411" s="84"/>
      <c r="F411" s="119"/>
      <c r="G411" s="120"/>
      <c r="H411" s="41"/>
      <c r="I411" s="41"/>
      <c r="J411" s="82"/>
      <c r="K411" s="291">
        <f t="shared" si="49"/>
        <v>0</v>
      </c>
      <c r="L411" s="293">
        <f>IF(I411&lt;INDEX(Lookup!$U$2:$U$10,MATCH($D$46,Lookup!$S$2:$S$10,0)),0,IF(O411="X",0,J411/(DATEDIF(H411,I411,"m")+1)*12))</f>
        <v>0</v>
      </c>
      <c r="M411" s="291">
        <f t="shared" si="50"/>
        <v>0</v>
      </c>
      <c r="N411" s="335"/>
      <c r="O411" s="143"/>
      <c r="P411" s="397"/>
      <c r="Q411" s="555"/>
      <c r="R411" s="576">
        <f t="shared" si="51"/>
        <v>0</v>
      </c>
      <c r="S411" s="576">
        <f t="shared" si="52"/>
        <v>0</v>
      </c>
      <c r="T411" s="576">
        <f t="shared" si="53"/>
        <v>0</v>
      </c>
      <c r="U411" s="576">
        <f t="shared" si="54"/>
        <v>0</v>
      </c>
      <c r="V411" s="553"/>
      <c r="W411" s="553"/>
      <c r="X411" s="553"/>
      <c r="Y411" s="553"/>
      <c r="Z411" s="397"/>
      <c r="AA411" s="397"/>
      <c r="AB411" s="397"/>
      <c r="AC411" s="397"/>
      <c r="AD411" s="397"/>
      <c r="AE411" s="397"/>
      <c r="AF411" s="397"/>
      <c r="AG411" s="397"/>
      <c r="AH411" s="397"/>
      <c r="AI411" s="397"/>
      <c r="AJ411" s="397"/>
      <c r="AK411" s="397"/>
      <c r="AL411" s="397"/>
      <c r="AM411" s="397"/>
      <c r="AN411" s="397"/>
      <c r="AO411" s="397"/>
      <c r="AP411" s="397"/>
      <c r="AQ411" s="397"/>
      <c r="AR411" s="397"/>
      <c r="AS411" s="397"/>
      <c r="AT411" s="397"/>
      <c r="AU411" s="397"/>
      <c r="AV411" s="397"/>
      <c r="AW411" s="397"/>
      <c r="AX411" s="397"/>
      <c r="AY411" s="397"/>
      <c r="AZ411" s="397"/>
      <c r="BA411" s="553"/>
      <c r="BB411" s="397"/>
      <c r="BC411" s="397"/>
      <c r="BD411" s="397"/>
    </row>
    <row r="412" spans="2:56" x14ac:dyDescent="0.35">
      <c r="B412" s="80"/>
      <c r="C412" s="119"/>
      <c r="D412" s="119"/>
      <c r="E412" s="84"/>
      <c r="F412" s="119"/>
      <c r="G412" s="120"/>
      <c r="H412" s="41"/>
      <c r="I412" s="41"/>
      <c r="J412" s="82"/>
      <c r="K412" s="291">
        <f t="shared" si="49"/>
        <v>0</v>
      </c>
      <c r="L412" s="293">
        <f>IF(I412&lt;INDEX(Lookup!$U$2:$U$10,MATCH($D$46,Lookup!$S$2:$S$10,0)),0,IF(O412="X",0,J412/(DATEDIF(H412,I412,"m")+1)*12))</f>
        <v>0</v>
      </c>
      <c r="M412" s="291">
        <f t="shared" si="50"/>
        <v>0</v>
      </c>
      <c r="N412" s="335"/>
      <c r="O412" s="143"/>
      <c r="P412" s="397"/>
      <c r="Q412" s="555"/>
      <c r="R412" s="576">
        <f t="shared" si="51"/>
        <v>0</v>
      </c>
      <c r="S412" s="576">
        <f t="shared" si="52"/>
        <v>0</v>
      </c>
      <c r="T412" s="576">
        <f t="shared" si="53"/>
        <v>0</v>
      </c>
      <c r="U412" s="576">
        <f t="shared" si="54"/>
        <v>0</v>
      </c>
      <c r="V412" s="553"/>
      <c r="W412" s="553"/>
      <c r="X412" s="553"/>
      <c r="Y412" s="553"/>
      <c r="Z412" s="397"/>
      <c r="AA412" s="397"/>
      <c r="AB412" s="397"/>
      <c r="AC412" s="397"/>
      <c r="AD412" s="397"/>
      <c r="AE412" s="397"/>
      <c r="AF412" s="397"/>
      <c r="AG412" s="397"/>
      <c r="AH412" s="397"/>
      <c r="AI412" s="397"/>
      <c r="AJ412" s="397"/>
      <c r="AK412" s="397"/>
      <c r="AL412" s="397"/>
      <c r="AM412" s="397"/>
      <c r="AN412" s="397"/>
      <c r="AO412" s="397"/>
      <c r="AP412" s="397"/>
      <c r="AQ412" s="397"/>
      <c r="AR412" s="397"/>
      <c r="AS412" s="397"/>
      <c r="AT412" s="397"/>
      <c r="AU412" s="397"/>
      <c r="AV412" s="397"/>
      <c r="AW412" s="397"/>
      <c r="AX412" s="397"/>
      <c r="AY412" s="397"/>
      <c r="AZ412" s="397"/>
      <c r="BA412" s="553"/>
      <c r="BB412" s="397"/>
      <c r="BC412" s="397"/>
      <c r="BD412" s="397"/>
    </row>
    <row r="413" spans="2:56" x14ac:dyDescent="0.35">
      <c r="B413" s="80"/>
      <c r="C413" s="119"/>
      <c r="D413" s="119"/>
      <c r="E413" s="84"/>
      <c r="F413" s="119"/>
      <c r="G413" s="120"/>
      <c r="H413" s="41"/>
      <c r="I413" s="41"/>
      <c r="J413" s="82"/>
      <c r="K413" s="291">
        <f t="shared" si="49"/>
        <v>0</v>
      </c>
      <c r="L413" s="293">
        <f>IF(I413&lt;INDEX(Lookup!$U$2:$U$10,MATCH($D$46,Lookup!$S$2:$S$10,0)),0,IF(O413="X",0,J413/(DATEDIF(H413,I413,"m")+1)*12))</f>
        <v>0</v>
      </c>
      <c r="M413" s="291">
        <f t="shared" si="50"/>
        <v>0</v>
      </c>
      <c r="N413" s="335"/>
      <c r="O413" s="143"/>
      <c r="P413" s="397"/>
      <c r="Q413" s="555"/>
      <c r="R413" s="576">
        <f t="shared" si="51"/>
        <v>0</v>
      </c>
      <c r="S413" s="576">
        <f t="shared" si="52"/>
        <v>0</v>
      </c>
      <c r="T413" s="576">
        <f t="shared" si="53"/>
        <v>0</v>
      </c>
      <c r="U413" s="576">
        <f t="shared" si="54"/>
        <v>0</v>
      </c>
      <c r="V413" s="553"/>
      <c r="W413" s="553"/>
      <c r="X413" s="553"/>
      <c r="Y413" s="553"/>
      <c r="Z413" s="397"/>
      <c r="AA413" s="397"/>
      <c r="AB413" s="397"/>
      <c r="AC413" s="397"/>
      <c r="AD413" s="397"/>
      <c r="AE413" s="397"/>
      <c r="AF413" s="397"/>
      <c r="AG413" s="397"/>
      <c r="AH413" s="397"/>
      <c r="AI413" s="397"/>
      <c r="AJ413" s="397"/>
      <c r="AK413" s="397"/>
      <c r="AL413" s="397"/>
      <c r="AM413" s="397"/>
      <c r="AN413" s="397"/>
      <c r="AO413" s="397"/>
      <c r="AP413" s="397"/>
      <c r="AQ413" s="397"/>
      <c r="AR413" s="397"/>
      <c r="AS413" s="397"/>
      <c r="AT413" s="397"/>
      <c r="AU413" s="397"/>
      <c r="AV413" s="397"/>
      <c r="AW413" s="397"/>
      <c r="AX413" s="397"/>
      <c r="AY413" s="397"/>
      <c r="AZ413" s="397"/>
      <c r="BA413" s="553"/>
      <c r="BB413" s="397"/>
      <c r="BC413" s="397"/>
      <c r="BD413" s="397"/>
    </row>
    <row r="414" spans="2:56" x14ac:dyDescent="0.35">
      <c r="B414" s="80"/>
      <c r="C414" s="119"/>
      <c r="D414" s="119"/>
      <c r="E414" s="84"/>
      <c r="F414" s="119"/>
      <c r="G414" s="120"/>
      <c r="H414" s="41"/>
      <c r="I414" s="41"/>
      <c r="J414" s="82"/>
      <c r="K414" s="291">
        <f t="shared" si="49"/>
        <v>0</v>
      </c>
      <c r="L414" s="293">
        <f>IF(I414&lt;INDEX(Lookup!$U$2:$U$10,MATCH($D$46,Lookup!$S$2:$S$10,0)),0,IF(O414="X",0,J414/(DATEDIF(H414,I414,"m")+1)*12))</f>
        <v>0</v>
      </c>
      <c r="M414" s="291">
        <f t="shared" si="50"/>
        <v>0</v>
      </c>
      <c r="N414" s="335"/>
      <c r="O414" s="143"/>
      <c r="P414" s="397"/>
      <c r="Q414" s="555"/>
      <c r="R414" s="576">
        <f t="shared" si="51"/>
        <v>0</v>
      </c>
      <c r="S414" s="576">
        <f t="shared" si="52"/>
        <v>0</v>
      </c>
      <c r="T414" s="576">
        <f t="shared" si="53"/>
        <v>0</v>
      </c>
      <c r="U414" s="576">
        <f t="shared" si="54"/>
        <v>0</v>
      </c>
      <c r="V414" s="553"/>
      <c r="W414" s="553"/>
      <c r="X414" s="553"/>
      <c r="Y414" s="553"/>
      <c r="Z414" s="397"/>
      <c r="AA414" s="397"/>
      <c r="AB414" s="397"/>
      <c r="AC414" s="397"/>
      <c r="AD414" s="397"/>
      <c r="AE414" s="397"/>
      <c r="AF414" s="397"/>
      <c r="AG414" s="397"/>
      <c r="AH414" s="397"/>
      <c r="AI414" s="397"/>
      <c r="AJ414" s="397"/>
      <c r="AK414" s="397"/>
      <c r="AL414" s="397"/>
      <c r="AM414" s="397"/>
      <c r="AN414" s="397"/>
      <c r="AO414" s="397"/>
      <c r="AP414" s="397"/>
      <c r="AQ414" s="397"/>
      <c r="AR414" s="397"/>
      <c r="AS414" s="397"/>
      <c r="AT414" s="397"/>
      <c r="AU414" s="397"/>
      <c r="AV414" s="397"/>
      <c r="AW414" s="397"/>
      <c r="AX414" s="397"/>
      <c r="AY414" s="397"/>
      <c r="AZ414" s="397"/>
      <c r="BA414" s="553"/>
      <c r="BB414" s="397"/>
      <c r="BC414" s="397"/>
      <c r="BD414" s="397"/>
    </row>
    <row r="415" spans="2:56" x14ac:dyDescent="0.35">
      <c r="B415" s="80"/>
      <c r="C415" s="119"/>
      <c r="D415" s="119"/>
      <c r="E415" s="84"/>
      <c r="F415" s="119"/>
      <c r="G415" s="120"/>
      <c r="H415" s="41"/>
      <c r="I415" s="41"/>
      <c r="J415" s="82"/>
      <c r="K415" s="291">
        <f t="shared" si="49"/>
        <v>0</v>
      </c>
      <c r="L415" s="293">
        <f>IF(I415&lt;INDEX(Lookup!$U$2:$U$10,MATCH($D$46,Lookup!$S$2:$S$10,0)),0,IF(O415="X",0,J415/(DATEDIF(H415,I415,"m")+1)*12))</f>
        <v>0</v>
      </c>
      <c r="M415" s="291">
        <f t="shared" si="50"/>
        <v>0</v>
      </c>
      <c r="N415" s="335"/>
      <c r="O415" s="143"/>
      <c r="P415" s="397"/>
      <c r="Q415" s="555"/>
      <c r="R415" s="576">
        <f t="shared" si="51"/>
        <v>0</v>
      </c>
      <c r="S415" s="576">
        <f t="shared" si="52"/>
        <v>0</v>
      </c>
      <c r="T415" s="576">
        <f t="shared" si="53"/>
        <v>0</v>
      </c>
      <c r="U415" s="576">
        <f t="shared" si="54"/>
        <v>0</v>
      </c>
      <c r="V415" s="553"/>
      <c r="W415" s="553"/>
      <c r="X415" s="553"/>
      <c r="Y415" s="553"/>
      <c r="Z415" s="397"/>
      <c r="AA415" s="397"/>
      <c r="AB415" s="397"/>
      <c r="AC415" s="397"/>
      <c r="AD415" s="397"/>
      <c r="AE415" s="397"/>
      <c r="AF415" s="397"/>
      <c r="AG415" s="397"/>
      <c r="AH415" s="397"/>
      <c r="AI415" s="397"/>
      <c r="AJ415" s="397"/>
      <c r="AK415" s="397"/>
      <c r="AL415" s="397"/>
      <c r="AM415" s="397"/>
      <c r="AN415" s="397"/>
      <c r="AO415" s="397"/>
      <c r="AP415" s="397"/>
      <c r="AQ415" s="397"/>
      <c r="AR415" s="397"/>
      <c r="AS415" s="397"/>
      <c r="AT415" s="397"/>
      <c r="AU415" s="397"/>
      <c r="AV415" s="397"/>
      <c r="AW415" s="397"/>
      <c r="AX415" s="397"/>
      <c r="AY415" s="397"/>
      <c r="AZ415" s="397"/>
      <c r="BA415" s="553"/>
      <c r="BB415" s="397"/>
      <c r="BC415" s="397"/>
      <c r="BD415" s="397"/>
    </row>
    <row r="416" spans="2:56" x14ac:dyDescent="0.35">
      <c r="B416" s="80"/>
      <c r="C416" s="119"/>
      <c r="D416" s="119"/>
      <c r="E416" s="84"/>
      <c r="F416" s="119"/>
      <c r="G416" s="120"/>
      <c r="H416" s="41"/>
      <c r="I416" s="41"/>
      <c r="J416" s="82"/>
      <c r="K416" s="291">
        <f t="shared" si="49"/>
        <v>0</v>
      </c>
      <c r="L416" s="293">
        <f>IF(I416&lt;INDEX(Lookup!$U$2:$U$10,MATCH($D$46,Lookup!$S$2:$S$10,0)),0,IF(O416="X",0,J416/(DATEDIF(H416,I416,"m")+1)*12))</f>
        <v>0</v>
      </c>
      <c r="M416" s="291">
        <f t="shared" si="50"/>
        <v>0</v>
      </c>
      <c r="N416" s="335"/>
      <c r="O416" s="143"/>
      <c r="P416" s="397"/>
      <c r="Q416" s="555"/>
      <c r="R416" s="576">
        <f t="shared" si="51"/>
        <v>0</v>
      </c>
      <c r="S416" s="576">
        <f t="shared" si="52"/>
        <v>0</v>
      </c>
      <c r="T416" s="576">
        <f t="shared" si="53"/>
        <v>0</v>
      </c>
      <c r="U416" s="576">
        <f t="shared" si="54"/>
        <v>0</v>
      </c>
      <c r="V416" s="553"/>
      <c r="W416" s="553"/>
      <c r="X416" s="553"/>
      <c r="Y416" s="553"/>
      <c r="Z416" s="397"/>
      <c r="AA416" s="397"/>
      <c r="AB416" s="397"/>
      <c r="AC416" s="397"/>
      <c r="AD416" s="397"/>
      <c r="AE416" s="397"/>
      <c r="AF416" s="397"/>
      <c r="AG416" s="397"/>
      <c r="AH416" s="397"/>
      <c r="AI416" s="397"/>
      <c r="AJ416" s="397"/>
      <c r="AK416" s="397"/>
      <c r="AL416" s="397"/>
      <c r="AM416" s="397"/>
      <c r="AN416" s="397"/>
      <c r="AO416" s="397"/>
      <c r="AP416" s="397"/>
      <c r="AQ416" s="397"/>
      <c r="AR416" s="397"/>
      <c r="AS416" s="397"/>
      <c r="AT416" s="397"/>
      <c r="AU416" s="397"/>
      <c r="AV416" s="397"/>
      <c r="AW416" s="397"/>
      <c r="AX416" s="397"/>
      <c r="AY416" s="397"/>
      <c r="AZ416" s="397"/>
      <c r="BA416" s="553"/>
      <c r="BB416" s="397"/>
      <c r="BC416" s="397"/>
      <c r="BD416" s="397"/>
    </row>
    <row r="417" spans="2:56" x14ac:dyDescent="0.35">
      <c r="B417" s="80"/>
      <c r="C417" s="119"/>
      <c r="D417" s="119"/>
      <c r="E417" s="84"/>
      <c r="F417" s="119"/>
      <c r="G417" s="120"/>
      <c r="H417" s="41"/>
      <c r="I417" s="41"/>
      <c r="J417" s="82"/>
      <c r="K417" s="291">
        <f t="shared" si="49"/>
        <v>0</v>
      </c>
      <c r="L417" s="293">
        <f>IF(I417&lt;INDEX(Lookup!$U$2:$U$10,MATCH($D$46,Lookup!$S$2:$S$10,0)),0,IF(O417="X",0,J417/(DATEDIF(H417,I417,"m")+1)*12))</f>
        <v>0</v>
      </c>
      <c r="M417" s="291">
        <f t="shared" si="50"/>
        <v>0</v>
      </c>
      <c r="N417" s="335"/>
      <c r="O417" s="143"/>
      <c r="P417" s="397"/>
      <c r="Q417" s="555"/>
      <c r="R417" s="576">
        <f t="shared" si="51"/>
        <v>0</v>
      </c>
      <c r="S417" s="576">
        <f t="shared" si="52"/>
        <v>0</v>
      </c>
      <c r="T417" s="576">
        <f t="shared" si="53"/>
        <v>0</v>
      </c>
      <c r="U417" s="576">
        <f t="shared" si="54"/>
        <v>0</v>
      </c>
      <c r="V417" s="553"/>
      <c r="W417" s="553"/>
      <c r="X417" s="553"/>
      <c r="Y417" s="553"/>
      <c r="Z417" s="397"/>
      <c r="AA417" s="397"/>
      <c r="AB417" s="397"/>
      <c r="AC417" s="397"/>
      <c r="AD417" s="397"/>
      <c r="AE417" s="397"/>
      <c r="AF417" s="397"/>
      <c r="AG417" s="397"/>
      <c r="AH417" s="397"/>
      <c r="AI417" s="397"/>
      <c r="AJ417" s="397"/>
      <c r="AK417" s="397"/>
      <c r="AL417" s="397"/>
      <c r="AM417" s="397"/>
      <c r="AN417" s="397"/>
      <c r="AO417" s="397"/>
      <c r="AP417" s="397"/>
      <c r="AQ417" s="397"/>
      <c r="AR417" s="397"/>
      <c r="AS417" s="397"/>
      <c r="AT417" s="397"/>
      <c r="AU417" s="397"/>
      <c r="AV417" s="397"/>
      <c r="AW417" s="397"/>
      <c r="AX417" s="397"/>
      <c r="AY417" s="397"/>
      <c r="AZ417" s="397"/>
      <c r="BA417" s="553"/>
      <c r="BB417" s="397"/>
      <c r="BC417" s="397"/>
      <c r="BD417" s="397"/>
    </row>
    <row r="418" spans="2:56" x14ac:dyDescent="0.35">
      <c r="B418" s="80"/>
      <c r="C418" s="119"/>
      <c r="D418" s="119"/>
      <c r="E418" s="84"/>
      <c r="F418" s="119"/>
      <c r="G418" s="120"/>
      <c r="H418" s="41"/>
      <c r="I418" s="41"/>
      <c r="J418" s="82"/>
      <c r="K418" s="291">
        <f t="shared" si="49"/>
        <v>0</v>
      </c>
      <c r="L418" s="293">
        <f>IF(I418&lt;INDEX(Lookup!$U$2:$U$10,MATCH($D$46,Lookup!$S$2:$S$10,0)),0,IF(O418="X",0,J418/(DATEDIF(H418,I418,"m")+1)*12))</f>
        <v>0</v>
      </c>
      <c r="M418" s="291">
        <f t="shared" si="50"/>
        <v>0</v>
      </c>
      <c r="N418" s="335"/>
      <c r="O418" s="143"/>
      <c r="P418" s="397"/>
      <c r="Q418" s="555"/>
      <c r="R418" s="576">
        <f t="shared" si="51"/>
        <v>0</v>
      </c>
      <c r="S418" s="576">
        <f t="shared" si="52"/>
        <v>0</v>
      </c>
      <c r="T418" s="576">
        <f t="shared" si="53"/>
        <v>0</v>
      </c>
      <c r="U418" s="576">
        <f t="shared" si="54"/>
        <v>0</v>
      </c>
      <c r="V418" s="553"/>
      <c r="W418" s="553"/>
      <c r="X418" s="553"/>
      <c r="Y418" s="553"/>
      <c r="Z418" s="397"/>
      <c r="AA418" s="397"/>
      <c r="AB418" s="397"/>
      <c r="AC418" s="397"/>
      <c r="AD418" s="397"/>
      <c r="AE418" s="397"/>
      <c r="AF418" s="397"/>
      <c r="AG418" s="397"/>
      <c r="AH418" s="397"/>
      <c r="AI418" s="397"/>
      <c r="AJ418" s="397"/>
      <c r="AK418" s="397"/>
      <c r="AL418" s="397"/>
      <c r="AM418" s="397"/>
      <c r="AN418" s="397"/>
      <c r="AO418" s="397"/>
      <c r="AP418" s="397"/>
      <c r="AQ418" s="397"/>
      <c r="AR418" s="397"/>
      <c r="AS418" s="397"/>
      <c r="AT418" s="397"/>
      <c r="AU418" s="397"/>
      <c r="AV418" s="397"/>
      <c r="AW418" s="397"/>
      <c r="AX418" s="397"/>
      <c r="AY418" s="397"/>
      <c r="AZ418" s="397"/>
      <c r="BA418" s="553"/>
      <c r="BB418" s="397"/>
      <c r="BC418" s="397"/>
      <c r="BD418" s="397"/>
    </row>
    <row r="419" spans="2:56" x14ac:dyDescent="0.35">
      <c r="B419" s="80"/>
      <c r="C419" s="119"/>
      <c r="D419" s="119"/>
      <c r="E419" s="84"/>
      <c r="F419" s="119"/>
      <c r="G419" s="120"/>
      <c r="H419" s="41"/>
      <c r="I419" s="41"/>
      <c r="J419" s="82"/>
      <c r="K419" s="291">
        <f t="shared" si="49"/>
        <v>0</v>
      </c>
      <c r="L419" s="293">
        <f>IF(I419&lt;INDEX(Lookup!$U$2:$U$10,MATCH($D$46,Lookup!$S$2:$S$10,0)),0,IF(O419="X",0,J419/(DATEDIF(H419,I419,"m")+1)*12))</f>
        <v>0</v>
      </c>
      <c r="M419" s="291">
        <f t="shared" si="50"/>
        <v>0</v>
      </c>
      <c r="N419" s="335"/>
      <c r="O419" s="143"/>
      <c r="P419" s="397"/>
      <c r="Q419" s="555"/>
      <c r="R419" s="576">
        <f t="shared" si="51"/>
        <v>0</v>
      </c>
      <c r="S419" s="576">
        <f t="shared" si="52"/>
        <v>0</v>
      </c>
      <c r="T419" s="576">
        <f t="shared" si="53"/>
        <v>0</v>
      </c>
      <c r="U419" s="576">
        <f t="shared" si="54"/>
        <v>0</v>
      </c>
      <c r="V419" s="553"/>
      <c r="W419" s="553"/>
      <c r="X419" s="553"/>
      <c r="Y419" s="553"/>
      <c r="Z419" s="397"/>
      <c r="AA419" s="397"/>
      <c r="AB419" s="397"/>
      <c r="AC419" s="397"/>
      <c r="AD419" s="397"/>
      <c r="AE419" s="397"/>
      <c r="AF419" s="397"/>
      <c r="AG419" s="397"/>
      <c r="AH419" s="397"/>
      <c r="AI419" s="397"/>
      <c r="AJ419" s="397"/>
      <c r="AK419" s="397"/>
      <c r="AL419" s="397"/>
      <c r="AM419" s="397"/>
      <c r="AN419" s="397"/>
      <c r="AO419" s="397"/>
      <c r="AP419" s="397"/>
      <c r="AQ419" s="397"/>
      <c r="AR419" s="397"/>
      <c r="AS419" s="397"/>
      <c r="AT419" s="397"/>
      <c r="AU419" s="397"/>
      <c r="AV419" s="397"/>
      <c r="AW419" s="397"/>
      <c r="AX419" s="397"/>
      <c r="AY419" s="397"/>
      <c r="AZ419" s="397"/>
      <c r="BA419" s="553"/>
      <c r="BB419" s="397"/>
      <c r="BC419" s="397"/>
      <c r="BD419" s="397"/>
    </row>
    <row r="420" spans="2:56" x14ac:dyDescent="0.35">
      <c r="B420" s="80"/>
      <c r="C420" s="119"/>
      <c r="D420" s="119"/>
      <c r="E420" s="84"/>
      <c r="F420" s="119"/>
      <c r="G420" s="120"/>
      <c r="H420" s="41"/>
      <c r="I420" s="41"/>
      <c r="J420" s="82"/>
      <c r="K420" s="291">
        <f t="shared" si="49"/>
        <v>0</v>
      </c>
      <c r="L420" s="293">
        <f>IF(I420&lt;INDEX(Lookup!$U$2:$U$10,MATCH($D$46,Lookup!$S$2:$S$10,0)),0,IF(O420="X",0,J420/(DATEDIF(H420,I420,"m")+1)*12))</f>
        <v>0</v>
      </c>
      <c r="M420" s="291">
        <f t="shared" si="50"/>
        <v>0</v>
      </c>
      <c r="N420" s="335"/>
      <c r="O420" s="143"/>
      <c r="P420" s="397"/>
      <c r="Q420" s="555"/>
      <c r="R420" s="576">
        <f t="shared" si="51"/>
        <v>0</v>
      </c>
      <c r="S420" s="576">
        <f t="shared" si="52"/>
        <v>0</v>
      </c>
      <c r="T420" s="576">
        <f t="shared" si="53"/>
        <v>0</v>
      </c>
      <c r="U420" s="576">
        <f t="shared" si="54"/>
        <v>0</v>
      </c>
      <c r="V420" s="553"/>
      <c r="W420" s="553"/>
      <c r="X420" s="553"/>
      <c r="Y420" s="553"/>
      <c r="Z420" s="397"/>
      <c r="AA420" s="397"/>
      <c r="AB420" s="397"/>
      <c r="AC420" s="397"/>
      <c r="AD420" s="397"/>
      <c r="AE420" s="397"/>
      <c r="AF420" s="397"/>
      <c r="AG420" s="397"/>
      <c r="AH420" s="397"/>
      <c r="AI420" s="397"/>
      <c r="AJ420" s="397"/>
      <c r="AK420" s="397"/>
      <c r="AL420" s="397"/>
      <c r="AM420" s="397"/>
      <c r="AN420" s="397"/>
      <c r="AO420" s="397"/>
      <c r="AP420" s="397"/>
      <c r="AQ420" s="397"/>
      <c r="AR420" s="397"/>
      <c r="AS420" s="397"/>
      <c r="AT420" s="397"/>
      <c r="AU420" s="397"/>
      <c r="AV420" s="397"/>
      <c r="AW420" s="397"/>
      <c r="AX420" s="397"/>
      <c r="AY420" s="397"/>
      <c r="AZ420" s="397"/>
      <c r="BA420" s="553"/>
      <c r="BB420" s="397"/>
      <c r="BC420" s="397"/>
      <c r="BD420" s="397"/>
    </row>
    <row r="421" spans="2:56" x14ac:dyDescent="0.35">
      <c r="B421" s="80"/>
      <c r="C421" s="119"/>
      <c r="D421" s="119"/>
      <c r="E421" s="84"/>
      <c r="F421" s="119"/>
      <c r="G421" s="120"/>
      <c r="H421" s="41"/>
      <c r="I421" s="41"/>
      <c r="J421" s="82"/>
      <c r="K421" s="291">
        <f t="shared" si="49"/>
        <v>0</v>
      </c>
      <c r="L421" s="293">
        <f>IF(I421&lt;INDEX(Lookup!$U$2:$U$10,MATCH($D$46,Lookup!$S$2:$S$10,0)),0,IF(O421="X",0,J421/(DATEDIF(H421,I421,"m")+1)*12))</f>
        <v>0</v>
      </c>
      <c r="M421" s="291">
        <f t="shared" si="50"/>
        <v>0</v>
      </c>
      <c r="N421" s="335"/>
      <c r="O421" s="143"/>
      <c r="P421" s="397"/>
      <c r="Q421" s="555"/>
      <c r="R421" s="576">
        <f t="shared" si="51"/>
        <v>0</v>
      </c>
      <c r="S421" s="576">
        <f t="shared" si="52"/>
        <v>0</v>
      </c>
      <c r="T421" s="576">
        <f t="shared" si="53"/>
        <v>0</v>
      </c>
      <c r="U421" s="576">
        <f t="shared" si="54"/>
        <v>0</v>
      </c>
      <c r="V421" s="553"/>
      <c r="W421" s="553"/>
      <c r="X421" s="553"/>
      <c r="Y421" s="553"/>
      <c r="Z421" s="397"/>
      <c r="AA421" s="397"/>
      <c r="AB421" s="397"/>
      <c r="AC421" s="397"/>
      <c r="AD421" s="397"/>
      <c r="AE421" s="397"/>
      <c r="AF421" s="397"/>
      <c r="AG421" s="397"/>
      <c r="AH421" s="397"/>
      <c r="AI421" s="397"/>
      <c r="AJ421" s="397"/>
      <c r="AK421" s="397"/>
      <c r="AL421" s="397"/>
      <c r="AM421" s="397"/>
      <c r="AN421" s="397"/>
      <c r="AO421" s="397"/>
      <c r="AP421" s="397"/>
      <c r="AQ421" s="397"/>
      <c r="AR421" s="397"/>
      <c r="AS421" s="397"/>
      <c r="AT421" s="397"/>
      <c r="AU421" s="397"/>
      <c r="AV421" s="397"/>
      <c r="AW421" s="397"/>
      <c r="AX421" s="397"/>
      <c r="AY421" s="397"/>
      <c r="AZ421" s="397"/>
      <c r="BA421" s="553"/>
      <c r="BB421" s="397"/>
      <c r="BC421" s="397"/>
      <c r="BD421" s="397"/>
    </row>
    <row r="422" spans="2:56" x14ac:dyDescent="0.35">
      <c r="B422" s="80"/>
      <c r="C422" s="119"/>
      <c r="D422" s="119"/>
      <c r="E422" s="84"/>
      <c r="F422" s="119"/>
      <c r="G422" s="120"/>
      <c r="H422" s="41"/>
      <c r="I422" s="41"/>
      <c r="J422" s="82"/>
      <c r="K422" s="291">
        <f t="shared" si="49"/>
        <v>0</v>
      </c>
      <c r="L422" s="293">
        <f>IF(I422&lt;INDEX(Lookup!$U$2:$U$10,MATCH($D$46,Lookup!$S$2:$S$10,0)),0,IF(O422="X",0,J422/(DATEDIF(H422,I422,"m")+1)*12))</f>
        <v>0</v>
      </c>
      <c r="M422" s="291">
        <f t="shared" si="50"/>
        <v>0</v>
      </c>
      <c r="N422" s="335"/>
      <c r="O422" s="143"/>
      <c r="P422" s="397"/>
      <c r="Q422" s="555"/>
      <c r="R422" s="576">
        <f t="shared" si="51"/>
        <v>0</v>
      </c>
      <c r="S422" s="576">
        <f t="shared" si="52"/>
        <v>0</v>
      </c>
      <c r="T422" s="576">
        <f t="shared" si="53"/>
        <v>0</v>
      </c>
      <c r="U422" s="576">
        <f t="shared" si="54"/>
        <v>0</v>
      </c>
      <c r="V422" s="553"/>
      <c r="W422" s="553"/>
      <c r="X422" s="553"/>
      <c r="Y422" s="553"/>
      <c r="Z422" s="397"/>
      <c r="AA422" s="397"/>
      <c r="AB422" s="397"/>
      <c r="AC422" s="397"/>
      <c r="AD422" s="397"/>
      <c r="AE422" s="397"/>
      <c r="AF422" s="397"/>
      <c r="AG422" s="397"/>
      <c r="AH422" s="397"/>
      <c r="AI422" s="397"/>
      <c r="AJ422" s="397"/>
      <c r="AK422" s="397"/>
      <c r="AL422" s="397"/>
      <c r="AM422" s="397"/>
      <c r="AN422" s="397"/>
      <c r="AO422" s="397"/>
      <c r="AP422" s="397"/>
      <c r="AQ422" s="397"/>
      <c r="AR422" s="397"/>
      <c r="AS422" s="397"/>
      <c r="AT422" s="397"/>
      <c r="AU422" s="397"/>
      <c r="AV422" s="397"/>
      <c r="AW422" s="397"/>
      <c r="AX422" s="397"/>
      <c r="AY422" s="397"/>
      <c r="AZ422" s="397"/>
      <c r="BA422" s="553"/>
      <c r="BB422" s="397"/>
      <c r="BC422" s="397"/>
      <c r="BD422" s="397"/>
    </row>
    <row r="423" spans="2:56" x14ac:dyDescent="0.35">
      <c r="B423" s="80"/>
      <c r="C423" s="119"/>
      <c r="D423" s="119"/>
      <c r="E423" s="84"/>
      <c r="F423" s="119"/>
      <c r="G423" s="120"/>
      <c r="H423" s="41"/>
      <c r="I423" s="41"/>
      <c r="J423" s="82"/>
      <c r="K423" s="291">
        <f t="shared" si="49"/>
        <v>0</v>
      </c>
      <c r="L423" s="293">
        <f>IF(I423&lt;INDEX(Lookup!$U$2:$U$10,MATCH($D$46,Lookup!$S$2:$S$10,0)),0,IF(O423="X",0,J423/(DATEDIF(H423,I423,"m")+1)*12))</f>
        <v>0</v>
      </c>
      <c r="M423" s="291">
        <f t="shared" si="50"/>
        <v>0</v>
      </c>
      <c r="N423" s="335"/>
      <c r="O423" s="143"/>
      <c r="P423" s="397"/>
      <c r="Q423" s="555"/>
      <c r="R423" s="576">
        <f t="shared" si="51"/>
        <v>0</v>
      </c>
      <c r="S423" s="576">
        <f t="shared" si="52"/>
        <v>0</v>
      </c>
      <c r="T423" s="576">
        <f t="shared" si="53"/>
        <v>0</v>
      </c>
      <c r="U423" s="576">
        <f t="shared" si="54"/>
        <v>0</v>
      </c>
      <c r="V423" s="553"/>
      <c r="W423" s="553"/>
      <c r="X423" s="553"/>
      <c r="Y423" s="553"/>
      <c r="Z423" s="397"/>
      <c r="AA423" s="397"/>
      <c r="AB423" s="397"/>
      <c r="AC423" s="397"/>
      <c r="AD423" s="397"/>
      <c r="AE423" s="397"/>
      <c r="AF423" s="397"/>
      <c r="AG423" s="397"/>
      <c r="AH423" s="397"/>
      <c r="AI423" s="397"/>
      <c r="AJ423" s="397"/>
      <c r="AK423" s="397"/>
      <c r="AL423" s="397"/>
      <c r="AM423" s="397"/>
      <c r="AN423" s="397"/>
      <c r="AO423" s="397"/>
      <c r="AP423" s="397"/>
      <c r="AQ423" s="397"/>
      <c r="AR423" s="397"/>
      <c r="AS423" s="397"/>
      <c r="AT423" s="397"/>
      <c r="AU423" s="397"/>
      <c r="AV423" s="397"/>
      <c r="AW423" s="397"/>
      <c r="AX423" s="397"/>
      <c r="AY423" s="397"/>
      <c r="AZ423" s="397"/>
      <c r="BA423" s="553"/>
      <c r="BB423" s="397"/>
      <c r="BC423" s="397"/>
      <c r="BD423" s="397"/>
    </row>
    <row r="424" spans="2:56" x14ac:dyDescent="0.35">
      <c r="B424" s="80"/>
      <c r="C424" s="119"/>
      <c r="D424" s="119"/>
      <c r="E424" s="84"/>
      <c r="F424" s="119"/>
      <c r="G424" s="120"/>
      <c r="H424" s="41"/>
      <c r="I424" s="41"/>
      <c r="J424" s="82"/>
      <c r="K424" s="291">
        <f t="shared" si="49"/>
        <v>0</v>
      </c>
      <c r="L424" s="293">
        <f>IF(I424&lt;INDEX(Lookup!$U$2:$U$10,MATCH($D$46,Lookup!$S$2:$S$10,0)),0,IF(O424="X",0,J424/(DATEDIF(H424,I424,"m")+1)*12))</f>
        <v>0</v>
      </c>
      <c r="M424" s="291">
        <f t="shared" si="50"/>
        <v>0</v>
      </c>
      <c r="N424" s="335"/>
      <c r="O424" s="143"/>
      <c r="P424" s="397"/>
      <c r="Q424" s="555"/>
      <c r="R424" s="576">
        <f t="shared" si="51"/>
        <v>0</v>
      </c>
      <c r="S424" s="576">
        <f t="shared" si="52"/>
        <v>0</v>
      </c>
      <c r="T424" s="576">
        <f t="shared" si="53"/>
        <v>0</v>
      </c>
      <c r="U424" s="576">
        <f t="shared" si="54"/>
        <v>0</v>
      </c>
      <c r="V424" s="553"/>
      <c r="W424" s="553"/>
      <c r="X424" s="553"/>
      <c r="Y424" s="553"/>
      <c r="Z424" s="397"/>
      <c r="AA424" s="397"/>
      <c r="AB424" s="397"/>
      <c r="AC424" s="397"/>
      <c r="AD424" s="397"/>
      <c r="AE424" s="397"/>
      <c r="AF424" s="397"/>
      <c r="AG424" s="397"/>
      <c r="AH424" s="397"/>
      <c r="AI424" s="397"/>
      <c r="AJ424" s="397"/>
      <c r="AK424" s="397"/>
      <c r="AL424" s="397"/>
      <c r="AM424" s="397"/>
      <c r="AN424" s="397"/>
      <c r="AO424" s="397"/>
      <c r="AP424" s="397"/>
      <c r="AQ424" s="397"/>
      <c r="AR424" s="397"/>
      <c r="AS424" s="397"/>
      <c r="AT424" s="397"/>
      <c r="AU424" s="397"/>
      <c r="AV424" s="397"/>
      <c r="AW424" s="397"/>
      <c r="AX424" s="397"/>
      <c r="AY424" s="397"/>
      <c r="AZ424" s="397"/>
      <c r="BA424" s="553"/>
      <c r="BB424" s="397"/>
      <c r="BC424" s="397"/>
      <c r="BD424" s="397"/>
    </row>
    <row r="425" spans="2:56" x14ac:dyDescent="0.35">
      <c r="B425" s="80"/>
      <c r="C425" s="119"/>
      <c r="D425" s="119"/>
      <c r="E425" s="84"/>
      <c r="F425" s="119"/>
      <c r="G425" s="120"/>
      <c r="H425" s="41"/>
      <c r="I425" s="41"/>
      <c r="J425" s="82"/>
      <c r="K425" s="291">
        <f t="shared" si="49"/>
        <v>0</v>
      </c>
      <c r="L425" s="293">
        <f>IF(I425&lt;INDEX(Lookup!$U$2:$U$10,MATCH($D$46,Lookup!$S$2:$S$10,0)),0,IF(O425="X",0,J425/(DATEDIF(H425,I425,"m")+1)*12))</f>
        <v>0</v>
      </c>
      <c r="M425" s="291">
        <f t="shared" si="50"/>
        <v>0</v>
      </c>
      <c r="N425" s="335"/>
      <c r="O425" s="143"/>
      <c r="P425" s="397"/>
      <c r="Q425" s="555"/>
      <c r="R425" s="576">
        <f t="shared" si="51"/>
        <v>0</v>
      </c>
      <c r="S425" s="576">
        <f t="shared" si="52"/>
        <v>0</v>
      </c>
      <c r="T425" s="576">
        <f t="shared" si="53"/>
        <v>0</v>
      </c>
      <c r="U425" s="576">
        <f t="shared" si="54"/>
        <v>0</v>
      </c>
      <c r="V425" s="553"/>
      <c r="W425" s="553"/>
      <c r="X425" s="553"/>
      <c r="Y425" s="553"/>
      <c r="Z425" s="397"/>
      <c r="AA425" s="397"/>
      <c r="AB425" s="397"/>
      <c r="AC425" s="397"/>
      <c r="AD425" s="397"/>
      <c r="AE425" s="397"/>
      <c r="AF425" s="397"/>
      <c r="AG425" s="397"/>
      <c r="AH425" s="397"/>
      <c r="AI425" s="397"/>
      <c r="AJ425" s="397"/>
      <c r="AK425" s="397"/>
      <c r="AL425" s="397"/>
      <c r="AM425" s="397"/>
      <c r="AN425" s="397"/>
      <c r="AO425" s="397"/>
      <c r="AP425" s="397"/>
      <c r="AQ425" s="397"/>
      <c r="AR425" s="397"/>
      <c r="AS425" s="397"/>
      <c r="AT425" s="397"/>
      <c r="AU425" s="397"/>
      <c r="AV425" s="397"/>
      <c r="AW425" s="397"/>
      <c r="AX425" s="397"/>
      <c r="AY425" s="397"/>
      <c r="AZ425" s="397"/>
      <c r="BA425" s="553"/>
      <c r="BB425" s="397"/>
      <c r="BC425" s="397"/>
      <c r="BD425" s="397"/>
    </row>
    <row r="426" spans="2:56" x14ac:dyDescent="0.35">
      <c r="B426" s="80"/>
      <c r="C426" s="119"/>
      <c r="D426" s="119"/>
      <c r="E426" s="84"/>
      <c r="F426" s="119"/>
      <c r="G426" s="120"/>
      <c r="H426" s="41"/>
      <c r="I426" s="41"/>
      <c r="J426" s="82"/>
      <c r="K426" s="291">
        <f t="shared" si="49"/>
        <v>0</v>
      </c>
      <c r="L426" s="293">
        <f>IF(I426&lt;INDEX(Lookup!$U$2:$U$10,MATCH($D$46,Lookup!$S$2:$S$10,0)),0,IF(O426="X",0,J426/(DATEDIF(H426,I426,"m")+1)*12))</f>
        <v>0</v>
      </c>
      <c r="M426" s="291">
        <f t="shared" si="50"/>
        <v>0</v>
      </c>
      <c r="N426" s="335"/>
      <c r="O426" s="143"/>
      <c r="P426" s="397"/>
      <c r="Q426" s="555"/>
      <c r="R426" s="576">
        <f t="shared" si="51"/>
        <v>0</v>
      </c>
      <c r="S426" s="576">
        <f t="shared" si="52"/>
        <v>0</v>
      </c>
      <c r="T426" s="576">
        <f t="shared" si="53"/>
        <v>0</v>
      </c>
      <c r="U426" s="576">
        <f t="shared" si="54"/>
        <v>0</v>
      </c>
      <c r="V426" s="553"/>
      <c r="W426" s="553"/>
      <c r="X426" s="553"/>
      <c r="Y426" s="553"/>
      <c r="Z426" s="397"/>
      <c r="AA426" s="397"/>
      <c r="AB426" s="397"/>
      <c r="AC426" s="397"/>
      <c r="AD426" s="397"/>
      <c r="AE426" s="397"/>
      <c r="AF426" s="397"/>
      <c r="AG426" s="397"/>
      <c r="AH426" s="397"/>
      <c r="AI426" s="397"/>
      <c r="AJ426" s="397"/>
      <c r="AK426" s="397"/>
      <c r="AL426" s="397"/>
      <c r="AM426" s="397"/>
      <c r="AN426" s="397"/>
      <c r="AO426" s="397"/>
      <c r="AP426" s="397"/>
      <c r="AQ426" s="397"/>
      <c r="AR426" s="397"/>
      <c r="AS426" s="397"/>
      <c r="AT426" s="397"/>
      <c r="AU426" s="397"/>
      <c r="AV426" s="397"/>
      <c r="AW426" s="397"/>
      <c r="AX426" s="397"/>
      <c r="AY426" s="397"/>
      <c r="AZ426" s="397"/>
      <c r="BA426" s="553"/>
      <c r="BB426" s="397"/>
      <c r="BC426" s="397"/>
      <c r="BD426" s="397"/>
    </row>
    <row r="427" spans="2:56" x14ac:dyDescent="0.35">
      <c r="B427" s="80"/>
      <c r="C427" s="119"/>
      <c r="D427" s="119"/>
      <c r="E427" s="84"/>
      <c r="F427" s="119"/>
      <c r="G427" s="120"/>
      <c r="H427" s="41"/>
      <c r="I427" s="41"/>
      <c r="J427" s="82"/>
      <c r="K427" s="291">
        <f t="shared" si="49"/>
        <v>0</v>
      </c>
      <c r="L427" s="293">
        <f>IF(I427&lt;INDEX(Lookup!$U$2:$U$10,MATCH($D$46,Lookup!$S$2:$S$10,0)),0,IF(O427="X",0,J427/(DATEDIF(H427,I427,"m")+1)*12))</f>
        <v>0</v>
      </c>
      <c r="M427" s="291">
        <f t="shared" si="50"/>
        <v>0</v>
      </c>
      <c r="N427" s="335"/>
      <c r="O427" s="143"/>
      <c r="P427" s="397"/>
      <c r="Q427" s="555"/>
      <c r="R427" s="576">
        <f t="shared" si="51"/>
        <v>0</v>
      </c>
      <c r="S427" s="576">
        <f t="shared" si="52"/>
        <v>0</v>
      </c>
      <c r="T427" s="576">
        <f t="shared" si="53"/>
        <v>0</v>
      </c>
      <c r="U427" s="576">
        <f t="shared" si="54"/>
        <v>0</v>
      </c>
      <c r="V427" s="553"/>
      <c r="W427" s="553"/>
      <c r="X427" s="553"/>
      <c r="Y427" s="553"/>
      <c r="Z427" s="397"/>
      <c r="AA427" s="397"/>
      <c r="AB427" s="397"/>
      <c r="AC427" s="397"/>
      <c r="AD427" s="397"/>
      <c r="AE427" s="397"/>
      <c r="AF427" s="397"/>
      <c r="AG427" s="397"/>
      <c r="AH427" s="397"/>
      <c r="AI427" s="397"/>
      <c r="AJ427" s="397"/>
      <c r="AK427" s="397"/>
      <c r="AL427" s="397"/>
      <c r="AM427" s="397"/>
      <c r="AN427" s="397"/>
      <c r="AO427" s="397"/>
      <c r="AP427" s="397"/>
      <c r="AQ427" s="397"/>
      <c r="AR427" s="397"/>
      <c r="AS427" s="397"/>
      <c r="AT427" s="397"/>
      <c r="AU427" s="397"/>
      <c r="AV427" s="397"/>
      <c r="AW427" s="397"/>
      <c r="AX427" s="397"/>
      <c r="AY427" s="397"/>
      <c r="AZ427" s="397"/>
      <c r="BA427" s="553"/>
      <c r="BB427" s="397"/>
      <c r="BC427" s="397"/>
      <c r="BD427" s="397"/>
    </row>
    <row r="428" spans="2:56" x14ac:dyDescent="0.35">
      <c r="B428" s="80"/>
      <c r="C428" s="119"/>
      <c r="D428" s="119"/>
      <c r="E428" s="84"/>
      <c r="F428" s="119"/>
      <c r="G428" s="120"/>
      <c r="H428" s="41"/>
      <c r="I428" s="41"/>
      <c r="J428" s="82"/>
      <c r="K428" s="291">
        <f t="shared" si="49"/>
        <v>0</v>
      </c>
      <c r="L428" s="293">
        <f>IF(I428&lt;INDEX(Lookup!$U$2:$U$10,MATCH($D$46,Lookup!$S$2:$S$10,0)),0,IF(O428="X",0,J428/(DATEDIF(H428,I428,"m")+1)*12))</f>
        <v>0</v>
      </c>
      <c r="M428" s="291">
        <f t="shared" si="50"/>
        <v>0</v>
      </c>
      <c r="N428" s="335"/>
      <c r="O428" s="143"/>
      <c r="P428" s="397"/>
      <c r="Q428" s="555"/>
      <c r="R428" s="576">
        <f t="shared" si="51"/>
        <v>0</v>
      </c>
      <c r="S428" s="576">
        <f t="shared" si="52"/>
        <v>0</v>
      </c>
      <c r="T428" s="576">
        <f t="shared" si="53"/>
        <v>0</v>
      </c>
      <c r="U428" s="576">
        <f t="shared" si="54"/>
        <v>0</v>
      </c>
      <c r="V428" s="553"/>
      <c r="W428" s="553"/>
      <c r="X428" s="553"/>
      <c r="Y428" s="553"/>
      <c r="Z428" s="397"/>
      <c r="AA428" s="397"/>
      <c r="AB428" s="397"/>
      <c r="AC428" s="397"/>
      <c r="AD428" s="397"/>
      <c r="AE428" s="397"/>
      <c r="AF428" s="397"/>
      <c r="AG428" s="397"/>
      <c r="AH428" s="397"/>
      <c r="AI428" s="397"/>
      <c r="AJ428" s="397"/>
      <c r="AK428" s="397"/>
      <c r="AL428" s="397"/>
      <c r="AM428" s="397"/>
      <c r="AN428" s="397"/>
      <c r="AO428" s="397"/>
      <c r="AP428" s="397"/>
      <c r="AQ428" s="397"/>
      <c r="AR428" s="397"/>
      <c r="AS428" s="397"/>
      <c r="AT428" s="397"/>
      <c r="AU428" s="397"/>
      <c r="AV428" s="397"/>
      <c r="AW428" s="397"/>
      <c r="AX428" s="397"/>
      <c r="AY428" s="397"/>
      <c r="AZ428" s="397"/>
      <c r="BA428" s="553"/>
      <c r="BB428" s="397"/>
      <c r="BC428" s="397"/>
      <c r="BD428" s="397"/>
    </row>
    <row r="429" spans="2:56" x14ac:dyDescent="0.35">
      <c r="B429" s="80"/>
      <c r="C429" s="119"/>
      <c r="D429" s="119"/>
      <c r="E429" s="84"/>
      <c r="F429" s="119"/>
      <c r="G429" s="120"/>
      <c r="H429" s="41"/>
      <c r="I429" s="41"/>
      <c r="J429" s="82"/>
      <c r="K429" s="291">
        <f t="shared" si="49"/>
        <v>0</v>
      </c>
      <c r="L429" s="293">
        <f>IF(I429&lt;INDEX(Lookup!$U$2:$U$10,MATCH($D$46,Lookup!$S$2:$S$10,0)),0,IF(O429="X",0,J429/(DATEDIF(H429,I429,"m")+1)*12))</f>
        <v>0</v>
      </c>
      <c r="M429" s="291">
        <f t="shared" si="50"/>
        <v>0</v>
      </c>
      <c r="N429" s="335"/>
      <c r="O429" s="143"/>
      <c r="P429" s="397"/>
      <c r="Q429" s="555"/>
      <c r="R429" s="576">
        <f t="shared" si="51"/>
        <v>0</v>
      </c>
      <c r="S429" s="576">
        <f t="shared" si="52"/>
        <v>0</v>
      </c>
      <c r="T429" s="576">
        <f t="shared" si="53"/>
        <v>0</v>
      </c>
      <c r="U429" s="576">
        <f t="shared" si="54"/>
        <v>0</v>
      </c>
      <c r="V429" s="553"/>
      <c r="W429" s="553"/>
      <c r="X429" s="553"/>
      <c r="Y429" s="553"/>
      <c r="Z429" s="397"/>
      <c r="AA429" s="397"/>
      <c r="AB429" s="397"/>
      <c r="AC429" s="397"/>
      <c r="AD429" s="397"/>
      <c r="AE429" s="397"/>
      <c r="AF429" s="397"/>
      <c r="AG429" s="397"/>
      <c r="AH429" s="397"/>
      <c r="AI429" s="397"/>
      <c r="AJ429" s="397"/>
      <c r="AK429" s="397"/>
      <c r="AL429" s="397"/>
      <c r="AM429" s="397"/>
      <c r="AN429" s="397"/>
      <c r="AO429" s="397"/>
      <c r="AP429" s="397"/>
      <c r="AQ429" s="397"/>
      <c r="AR429" s="397"/>
      <c r="AS429" s="397"/>
      <c r="AT429" s="397"/>
      <c r="AU429" s="397"/>
      <c r="AV429" s="397"/>
      <c r="AW429" s="397"/>
      <c r="AX429" s="397"/>
      <c r="AY429" s="397"/>
      <c r="AZ429" s="397"/>
      <c r="BA429" s="553"/>
      <c r="BB429" s="397"/>
      <c r="BC429" s="397"/>
      <c r="BD429" s="397"/>
    </row>
    <row r="430" spans="2:56" x14ac:dyDescent="0.35">
      <c r="B430" s="80"/>
      <c r="C430" s="119"/>
      <c r="D430" s="119"/>
      <c r="E430" s="84"/>
      <c r="F430" s="119"/>
      <c r="G430" s="120"/>
      <c r="H430" s="41"/>
      <c r="I430" s="41"/>
      <c r="J430" s="82"/>
      <c r="K430" s="291">
        <f t="shared" si="49"/>
        <v>0</v>
      </c>
      <c r="L430" s="293">
        <f>IF(I430&lt;INDEX(Lookup!$U$2:$U$10,MATCH($D$46,Lookup!$S$2:$S$10,0)),0,IF(O430="X",0,J430/(DATEDIF(H430,I430,"m")+1)*12))</f>
        <v>0</v>
      </c>
      <c r="M430" s="291">
        <f t="shared" si="50"/>
        <v>0</v>
      </c>
      <c r="N430" s="335"/>
      <c r="O430" s="143"/>
      <c r="P430" s="397"/>
      <c r="Q430" s="555"/>
      <c r="R430" s="576">
        <f t="shared" si="51"/>
        <v>0</v>
      </c>
      <c r="S430" s="576">
        <f t="shared" si="52"/>
        <v>0</v>
      </c>
      <c r="T430" s="576">
        <f t="shared" si="53"/>
        <v>0</v>
      </c>
      <c r="U430" s="576">
        <f t="shared" si="54"/>
        <v>0</v>
      </c>
      <c r="V430" s="553"/>
      <c r="W430" s="553"/>
      <c r="X430" s="553"/>
      <c r="Y430" s="553"/>
      <c r="Z430" s="397"/>
      <c r="AA430" s="397"/>
      <c r="AB430" s="397"/>
      <c r="AC430" s="397"/>
      <c r="AD430" s="397"/>
      <c r="AE430" s="397"/>
      <c r="AF430" s="397"/>
      <c r="AG430" s="397"/>
      <c r="AH430" s="397"/>
      <c r="AI430" s="397"/>
      <c r="AJ430" s="397"/>
      <c r="AK430" s="397"/>
      <c r="AL430" s="397"/>
      <c r="AM430" s="397"/>
      <c r="AN430" s="397"/>
      <c r="AO430" s="397"/>
      <c r="AP430" s="397"/>
      <c r="AQ430" s="397"/>
      <c r="AR430" s="397"/>
      <c r="AS430" s="397"/>
      <c r="AT430" s="397"/>
      <c r="AU430" s="397"/>
      <c r="AV430" s="397"/>
      <c r="AW430" s="397"/>
      <c r="AX430" s="397"/>
      <c r="AY430" s="397"/>
      <c r="AZ430" s="397"/>
      <c r="BA430" s="553"/>
      <c r="BB430" s="397"/>
      <c r="BC430" s="397"/>
      <c r="BD430" s="397"/>
    </row>
    <row r="431" spans="2:56" x14ac:dyDescent="0.35">
      <c r="B431" s="80"/>
      <c r="C431" s="119"/>
      <c r="D431" s="119"/>
      <c r="E431" s="84"/>
      <c r="F431" s="119"/>
      <c r="G431" s="120"/>
      <c r="H431" s="41"/>
      <c r="I431" s="41"/>
      <c r="J431" s="82"/>
      <c r="K431" s="291">
        <f t="shared" si="49"/>
        <v>0</v>
      </c>
      <c r="L431" s="293">
        <f>IF(I431&lt;INDEX(Lookup!$U$2:$U$10,MATCH($D$46,Lookup!$S$2:$S$10,0)),0,IF(O431="X",0,J431/(DATEDIF(H431,I431,"m")+1)*12))</f>
        <v>0</v>
      </c>
      <c r="M431" s="291">
        <f t="shared" si="50"/>
        <v>0</v>
      </c>
      <c r="N431" s="335"/>
      <c r="O431" s="143"/>
      <c r="P431" s="397"/>
      <c r="Q431" s="555"/>
      <c r="R431" s="576">
        <f t="shared" si="51"/>
        <v>0</v>
      </c>
      <c r="S431" s="576">
        <f t="shared" si="52"/>
        <v>0</v>
      </c>
      <c r="T431" s="576">
        <f t="shared" si="53"/>
        <v>0</v>
      </c>
      <c r="U431" s="576">
        <f t="shared" si="54"/>
        <v>0</v>
      </c>
      <c r="V431" s="553"/>
      <c r="W431" s="553"/>
      <c r="X431" s="553"/>
      <c r="Y431" s="553"/>
      <c r="Z431" s="397"/>
      <c r="AA431" s="397"/>
      <c r="AB431" s="397"/>
      <c r="AC431" s="397"/>
      <c r="AD431" s="397"/>
      <c r="AE431" s="397"/>
      <c r="AF431" s="397"/>
      <c r="AG431" s="397"/>
      <c r="AH431" s="397"/>
      <c r="AI431" s="397"/>
      <c r="AJ431" s="397"/>
      <c r="AK431" s="397"/>
      <c r="AL431" s="397"/>
      <c r="AM431" s="397"/>
      <c r="AN431" s="397"/>
      <c r="AO431" s="397"/>
      <c r="AP431" s="397"/>
      <c r="AQ431" s="397"/>
      <c r="AR431" s="397"/>
      <c r="AS431" s="397"/>
      <c r="AT431" s="397"/>
      <c r="AU431" s="397"/>
      <c r="AV431" s="397"/>
      <c r="AW431" s="397"/>
      <c r="AX431" s="397"/>
      <c r="AY431" s="397"/>
      <c r="AZ431" s="397"/>
      <c r="BA431" s="553"/>
      <c r="BB431" s="397"/>
      <c r="BC431" s="397"/>
      <c r="BD431" s="397"/>
    </row>
    <row r="432" spans="2:56" x14ac:dyDescent="0.35">
      <c r="B432" s="80"/>
      <c r="C432" s="119"/>
      <c r="D432" s="119"/>
      <c r="E432" s="84"/>
      <c r="F432" s="119"/>
      <c r="G432" s="120"/>
      <c r="H432" s="41"/>
      <c r="I432" s="41"/>
      <c r="J432" s="82"/>
      <c r="K432" s="291">
        <f t="shared" si="49"/>
        <v>0</v>
      </c>
      <c r="L432" s="293">
        <f>IF(I432&lt;INDEX(Lookup!$U$2:$U$10,MATCH($D$46,Lookup!$S$2:$S$10,0)),0,IF(O432="X",0,J432/(DATEDIF(H432,I432,"m")+1)*12))</f>
        <v>0</v>
      </c>
      <c r="M432" s="291">
        <f t="shared" si="50"/>
        <v>0</v>
      </c>
      <c r="N432" s="335"/>
      <c r="O432" s="143"/>
      <c r="P432" s="397"/>
      <c r="Q432" s="555"/>
      <c r="R432" s="576">
        <f t="shared" si="51"/>
        <v>0</v>
      </c>
      <c r="S432" s="576">
        <f t="shared" si="52"/>
        <v>0</v>
      </c>
      <c r="T432" s="576">
        <f t="shared" si="53"/>
        <v>0</v>
      </c>
      <c r="U432" s="576">
        <f t="shared" si="54"/>
        <v>0</v>
      </c>
      <c r="V432" s="553"/>
      <c r="W432" s="553"/>
      <c r="X432" s="553"/>
      <c r="Y432" s="553"/>
      <c r="Z432" s="397"/>
      <c r="AA432" s="397"/>
      <c r="AB432" s="397"/>
      <c r="AC432" s="397"/>
      <c r="AD432" s="397"/>
      <c r="AE432" s="397"/>
      <c r="AF432" s="397"/>
      <c r="AG432" s="397"/>
      <c r="AH432" s="397"/>
      <c r="AI432" s="397"/>
      <c r="AJ432" s="397"/>
      <c r="AK432" s="397"/>
      <c r="AL432" s="397"/>
      <c r="AM432" s="397"/>
      <c r="AN432" s="397"/>
      <c r="AO432" s="397"/>
      <c r="AP432" s="397"/>
      <c r="AQ432" s="397"/>
      <c r="AR432" s="397"/>
      <c r="AS432" s="397"/>
      <c r="AT432" s="397"/>
      <c r="AU432" s="397"/>
      <c r="AV432" s="397"/>
      <c r="AW432" s="397"/>
      <c r="AX432" s="397"/>
      <c r="AY432" s="397"/>
      <c r="AZ432" s="397"/>
      <c r="BA432" s="553"/>
      <c r="BB432" s="397"/>
      <c r="BC432" s="397"/>
      <c r="BD432" s="397"/>
    </row>
    <row r="433" spans="2:56" x14ac:dyDescent="0.35">
      <c r="B433" s="80"/>
      <c r="C433" s="119"/>
      <c r="D433" s="119"/>
      <c r="E433" s="84"/>
      <c r="F433" s="119"/>
      <c r="G433" s="120"/>
      <c r="H433" s="41"/>
      <c r="I433" s="41"/>
      <c r="J433" s="82"/>
      <c r="K433" s="291">
        <f t="shared" si="49"/>
        <v>0</v>
      </c>
      <c r="L433" s="293">
        <f>IF(I433&lt;INDEX(Lookup!$U$2:$U$10,MATCH($D$46,Lookup!$S$2:$S$10,0)),0,IF(O433="X",0,J433/(DATEDIF(H433,I433,"m")+1)*12))</f>
        <v>0</v>
      </c>
      <c r="M433" s="291">
        <f t="shared" si="50"/>
        <v>0</v>
      </c>
      <c r="N433" s="335"/>
      <c r="O433" s="143"/>
      <c r="P433" s="397"/>
      <c r="Q433" s="555"/>
      <c r="R433" s="576">
        <f t="shared" si="51"/>
        <v>0</v>
      </c>
      <c r="S433" s="576">
        <f t="shared" si="52"/>
        <v>0</v>
      </c>
      <c r="T433" s="576">
        <f t="shared" si="53"/>
        <v>0</v>
      </c>
      <c r="U433" s="576">
        <f t="shared" si="54"/>
        <v>0</v>
      </c>
      <c r="V433" s="553"/>
      <c r="W433" s="553"/>
      <c r="X433" s="553"/>
      <c r="Y433" s="553"/>
      <c r="Z433" s="397"/>
      <c r="AA433" s="397"/>
      <c r="AB433" s="397"/>
      <c r="AC433" s="397"/>
      <c r="AD433" s="397"/>
      <c r="AE433" s="397"/>
      <c r="AF433" s="397"/>
      <c r="AG433" s="397"/>
      <c r="AH433" s="397"/>
      <c r="AI433" s="397"/>
      <c r="AJ433" s="397"/>
      <c r="AK433" s="397"/>
      <c r="AL433" s="397"/>
      <c r="AM433" s="397"/>
      <c r="AN433" s="397"/>
      <c r="AO433" s="397"/>
      <c r="AP433" s="397"/>
      <c r="AQ433" s="397"/>
      <c r="AR433" s="397"/>
      <c r="AS433" s="397"/>
      <c r="AT433" s="397"/>
      <c r="AU433" s="397"/>
      <c r="AV433" s="397"/>
      <c r="AW433" s="397"/>
      <c r="AX433" s="397"/>
      <c r="AY433" s="397"/>
      <c r="AZ433" s="397"/>
      <c r="BA433" s="553"/>
      <c r="BB433" s="397"/>
      <c r="BC433" s="397"/>
      <c r="BD433" s="397"/>
    </row>
    <row r="434" spans="2:56" x14ac:dyDescent="0.35">
      <c r="B434" s="80"/>
      <c r="C434" s="119"/>
      <c r="D434" s="119"/>
      <c r="E434" s="84"/>
      <c r="F434" s="119"/>
      <c r="G434" s="120"/>
      <c r="H434" s="41"/>
      <c r="I434" s="41"/>
      <c r="J434" s="82"/>
      <c r="K434" s="291">
        <f t="shared" ref="K434:K497" si="55">J434*$K$8</f>
        <v>0</v>
      </c>
      <c r="L434" s="293">
        <f>IF(I434&lt;INDEX(Lookup!$U$2:$U$10,MATCH($D$46,Lookup!$S$2:$S$10,0)),0,IF(O434="X",0,J434/(DATEDIF(H434,I434,"m")+1)*12))</f>
        <v>0</v>
      </c>
      <c r="M434" s="291">
        <f t="shared" ref="M434:M497" si="56">L434*$K$8</f>
        <v>0</v>
      </c>
      <c r="N434" s="335"/>
      <c r="O434" s="143"/>
      <c r="P434" s="397"/>
      <c r="Q434" s="555"/>
      <c r="R434" s="576">
        <f t="shared" si="51"/>
        <v>0</v>
      </c>
      <c r="S434" s="576">
        <f t="shared" si="52"/>
        <v>0</v>
      </c>
      <c r="T434" s="576">
        <f t="shared" si="53"/>
        <v>0</v>
      </c>
      <c r="U434" s="576">
        <f t="shared" si="54"/>
        <v>0</v>
      </c>
      <c r="V434" s="553"/>
      <c r="W434" s="553"/>
      <c r="X434" s="553"/>
      <c r="Y434" s="553"/>
      <c r="Z434" s="397"/>
      <c r="AA434" s="397"/>
      <c r="AB434" s="397"/>
      <c r="AC434" s="397"/>
      <c r="AD434" s="397"/>
      <c r="AE434" s="397"/>
      <c r="AF434" s="397"/>
      <c r="AG434" s="397"/>
      <c r="AH434" s="397"/>
      <c r="AI434" s="397"/>
      <c r="AJ434" s="397"/>
      <c r="AK434" s="397"/>
      <c r="AL434" s="397"/>
      <c r="AM434" s="397"/>
      <c r="AN434" s="397"/>
      <c r="AO434" s="397"/>
      <c r="AP434" s="397"/>
      <c r="AQ434" s="397"/>
      <c r="AR434" s="397"/>
      <c r="AS434" s="397"/>
      <c r="AT434" s="397"/>
      <c r="AU434" s="397"/>
      <c r="AV434" s="397"/>
      <c r="AW434" s="397"/>
      <c r="AX434" s="397"/>
      <c r="AY434" s="397"/>
      <c r="AZ434" s="397"/>
      <c r="BA434" s="553"/>
      <c r="BB434" s="397"/>
      <c r="BC434" s="397"/>
      <c r="BD434" s="397"/>
    </row>
    <row r="435" spans="2:56" x14ac:dyDescent="0.35">
      <c r="B435" s="80"/>
      <c r="C435" s="119"/>
      <c r="D435" s="119"/>
      <c r="E435" s="84"/>
      <c r="F435" s="119"/>
      <c r="G435" s="120"/>
      <c r="H435" s="41"/>
      <c r="I435" s="41"/>
      <c r="J435" s="82"/>
      <c r="K435" s="291">
        <f t="shared" si="55"/>
        <v>0</v>
      </c>
      <c r="L435" s="293">
        <f>IF(I435&lt;INDEX(Lookup!$U$2:$U$10,MATCH($D$46,Lookup!$S$2:$S$10,0)),0,IF(O435="X",0,J435/(DATEDIF(H435,I435,"m")+1)*12))</f>
        <v>0</v>
      </c>
      <c r="M435" s="291">
        <f t="shared" si="56"/>
        <v>0</v>
      </c>
      <c r="N435" s="335"/>
      <c r="O435" s="143"/>
      <c r="P435" s="397"/>
      <c r="Q435" s="555"/>
      <c r="R435" s="576">
        <f t="shared" ref="R435:R498" si="57">K434*$I$32</f>
        <v>0</v>
      </c>
      <c r="S435" s="576">
        <f t="shared" ref="S435:S498" si="58">M434*$I$42</f>
        <v>0</v>
      </c>
      <c r="T435" s="576">
        <f t="shared" ref="T435:T498" si="59">R435-K434</f>
        <v>0</v>
      </c>
      <c r="U435" s="576">
        <f t="shared" ref="U435:U498" si="60">S435-M434</f>
        <v>0</v>
      </c>
      <c r="V435" s="553"/>
      <c r="W435" s="553"/>
      <c r="X435" s="553"/>
      <c r="Y435" s="553"/>
      <c r="Z435" s="397"/>
      <c r="AA435" s="397"/>
      <c r="AB435" s="397"/>
      <c r="AC435" s="397"/>
      <c r="AD435" s="397"/>
      <c r="AE435" s="397"/>
      <c r="AF435" s="397"/>
      <c r="AG435" s="397"/>
      <c r="AH435" s="397"/>
      <c r="AI435" s="397"/>
      <c r="AJ435" s="397"/>
      <c r="AK435" s="397"/>
      <c r="AL435" s="397"/>
      <c r="AM435" s="397"/>
      <c r="AN435" s="397"/>
      <c r="AO435" s="397"/>
      <c r="AP435" s="397"/>
      <c r="AQ435" s="397"/>
      <c r="AR435" s="397"/>
      <c r="AS435" s="397"/>
      <c r="AT435" s="397"/>
      <c r="AU435" s="397"/>
      <c r="AV435" s="397"/>
      <c r="AW435" s="397"/>
      <c r="AX435" s="397"/>
      <c r="AY435" s="397"/>
      <c r="AZ435" s="397"/>
      <c r="BA435" s="553"/>
      <c r="BB435" s="397"/>
      <c r="BC435" s="397"/>
      <c r="BD435" s="397"/>
    </row>
    <row r="436" spans="2:56" x14ac:dyDescent="0.35">
      <c r="B436" s="80"/>
      <c r="C436" s="119"/>
      <c r="D436" s="119"/>
      <c r="E436" s="84"/>
      <c r="F436" s="119"/>
      <c r="G436" s="120"/>
      <c r="H436" s="41"/>
      <c r="I436" s="41"/>
      <c r="J436" s="82"/>
      <c r="K436" s="291">
        <f t="shared" si="55"/>
        <v>0</v>
      </c>
      <c r="L436" s="293">
        <f>IF(I436&lt;INDEX(Lookup!$U$2:$U$10,MATCH($D$46,Lookup!$S$2:$S$10,0)),0,IF(O436="X",0,J436/(DATEDIF(H436,I436,"m")+1)*12))</f>
        <v>0</v>
      </c>
      <c r="M436" s="291">
        <f t="shared" si="56"/>
        <v>0</v>
      </c>
      <c r="N436" s="335"/>
      <c r="O436" s="143"/>
      <c r="P436" s="397"/>
      <c r="Q436" s="555"/>
      <c r="R436" s="576">
        <f t="shared" si="57"/>
        <v>0</v>
      </c>
      <c r="S436" s="576">
        <f t="shared" si="58"/>
        <v>0</v>
      </c>
      <c r="T436" s="576">
        <f t="shared" si="59"/>
        <v>0</v>
      </c>
      <c r="U436" s="576">
        <f t="shared" si="60"/>
        <v>0</v>
      </c>
      <c r="V436" s="553"/>
      <c r="W436" s="553"/>
      <c r="X436" s="553"/>
      <c r="Y436" s="553"/>
      <c r="Z436" s="397"/>
      <c r="AA436" s="397"/>
      <c r="AB436" s="397"/>
      <c r="AC436" s="397"/>
      <c r="AD436" s="397"/>
      <c r="AE436" s="397"/>
      <c r="AF436" s="397"/>
      <c r="AG436" s="397"/>
      <c r="AH436" s="397"/>
      <c r="AI436" s="397"/>
      <c r="AJ436" s="397"/>
      <c r="AK436" s="397"/>
      <c r="AL436" s="397"/>
      <c r="AM436" s="397"/>
      <c r="AN436" s="397"/>
      <c r="AO436" s="397"/>
      <c r="AP436" s="397"/>
      <c r="AQ436" s="397"/>
      <c r="AR436" s="397"/>
      <c r="AS436" s="397"/>
      <c r="AT436" s="397"/>
      <c r="AU436" s="397"/>
      <c r="AV436" s="397"/>
      <c r="AW436" s="397"/>
      <c r="AX436" s="397"/>
      <c r="AY436" s="397"/>
      <c r="AZ436" s="397"/>
      <c r="BA436" s="553"/>
      <c r="BB436" s="397"/>
      <c r="BC436" s="397"/>
      <c r="BD436" s="397"/>
    </row>
    <row r="437" spans="2:56" x14ac:dyDescent="0.35">
      <c r="B437" s="80"/>
      <c r="C437" s="119"/>
      <c r="D437" s="119"/>
      <c r="E437" s="84"/>
      <c r="F437" s="119"/>
      <c r="G437" s="120"/>
      <c r="H437" s="41"/>
      <c r="I437" s="41"/>
      <c r="J437" s="82"/>
      <c r="K437" s="291">
        <f t="shared" si="55"/>
        <v>0</v>
      </c>
      <c r="L437" s="293">
        <f>IF(I437&lt;INDEX(Lookup!$U$2:$U$10,MATCH($D$46,Lookup!$S$2:$S$10,0)),0,IF(O437="X",0,J437/(DATEDIF(H437,I437,"m")+1)*12))</f>
        <v>0</v>
      </c>
      <c r="M437" s="291">
        <f t="shared" si="56"/>
        <v>0</v>
      </c>
      <c r="N437" s="335"/>
      <c r="O437" s="143"/>
      <c r="P437" s="397"/>
      <c r="Q437" s="555"/>
      <c r="R437" s="576">
        <f t="shared" si="57"/>
        <v>0</v>
      </c>
      <c r="S437" s="576">
        <f t="shared" si="58"/>
        <v>0</v>
      </c>
      <c r="T437" s="576">
        <f t="shared" si="59"/>
        <v>0</v>
      </c>
      <c r="U437" s="576">
        <f t="shared" si="60"/>
        <v>0</v>
      </c>
      <c r="V437" s="553"/>
      <c r="W437" s="553"/>
      <c r="X437" s="553"/>
      <c r="Y437" s="553"/>
      <c r="Z437" s="397"/>
      <c r="AA437" s="397"/>
      <c r="AB437" s="397"/>
      <c r="AC437" s="397"/>
      <c r="AD437" s="397"/>
      <c r="AE437" s="397"/>
      <c r="AF437" s="397"/>
      <c r="AG437" s="397"/>
      <c r="AH437" s="397"/>
      <c r="AI437" s="397"/>
      <c r="AJ437" s="397"/>
      <c r="AK437" s="397"/>
      <c r="AL437" s="397"/>
      <c r="AM437" s="397"/>
      <c r="AN437" s="397"/>
      <c r="AO437" s="397"/>
      <c r="AP437" s="397"/>
      <c r="AQ437" s="397"/>
      <c r="AR437" s="397"/>
      <c r="AS437" s="397"/>
      <c r="AT437" s="397"/>
      <c r="AU437" s="397"/>
      <c r="AV437" s="397"/>
      <c r="AW437" s="397"/>
      <c r="AX437" s="397"/>
      <c r="AY437" s="397"/>
      <c r="AZ437" s="397"/>
      <c r="BA437" s="553"/>
      <c r="BB437" s="397"/>
      <c r="BC437" s="397"/>
      <c r="BD437" s="397"/>
    </row>
    <row r="438" spans="2:56" x14ac:dyDescent="0.35">
      <c r="B438" s="80"/>
      <c r="C438" s="119"/>
      <c r="D438" s="119"/>
      <c r="E438" s="84"/>
      <c r="F438" s="119"/>
      <c r="G438" s="120"/>
      <c r="H438" s="41"/>
      <c r="I438" s="41"/>
      <c r="J438" s="82"/>
      <c r="K438" s="291">
        <f t="shared" si="55"/>
        <v>0</v>
      </c>
      <c r="L438" s="293">
        <f>IF(I438&lt;INDEX(Lookup!$U$2:$U$10,MATCH($D$46,Lookup!$S$2:$S$10,0)),0,IF(O438="X",0,J438/(DATEDIF(H438,I438,"m")+1)*12))</f>
        <v>0</v>
      </c>
      <c r="M438" s="291">
        <f t="shared" si="56"/>
        <v>0</v>
      </c>
      <c r="N438" s="335"/>
      <c r="O438" s="143"/>
      <c r="P438" s="397"/>
      <c r="Q438" s="555"/>
      <c r="R438" s="576">
        <f t="shared" si="57"/>
        <v>0</v>
      </c>
      <c r="S438" s="576">
        <f t="shared" si="58"/>
        <v>0</v>
      </c>
      <c r="T438" s="576">
        <f t="shared" si="59"/>
        <v>0</v>
      </c>
      <c r="U438" s="576">
        <f t="shared" si="60"/>
        <v>0</v>
      </c>
      <c r="V438" s="553"/>
      <c r="W438" s="553"/>
      <c r="X438" s="553"/>
      <c r="Y438" s="553"/>
      <c r="Z438" s="397"/>
      <c r="AA438" s="397"/>
      <c r="AB438" s="397"/>
      <c r="AC438" s="397"/>
      <c r="AD438" s="397"/>
      <c r="AE438" s="397"/>
      <c r="AF438" s="397"/>
      <c r="AG438" s="397"/>
      <c r="AH438" s="397"/>
      <c r="AI438" s="397"/>
      <c r="AJ438" s="397"/>
      <c r="AK438" s="397"/>
      <c r="AL438" s="397"/>
      <c r="AM438" s="397"/>
      <c r="AN438" s="397"/>
      <c r="AO438" s="397"/>
      <c r="AP438" s="397"/>
      <c r="AQ438" s="397"/>
      <c r="AR438" s="397"/>
      <c r="AS438" s="397"/>
      <c r="AT438" s="397"/>
      <c r="AU438" s="397"/>
      <c r="AV438" s="397"/>
      <c r="AW438" s="397"/>
      <c r="AX438" s="397"/>
      <c r="AY438" s="397"/>
      <c r="AZ438" s="397"/>
      <c r="BA438" s="553"/>
      <c r="BB438" s="397"/>
      <c r="BC438" s="397"/>
      <c r="BD438" s="397"/>
    </row>
    <row r="439" spans="2:56" x14ac:dyDescent="0.35">
      <c r="B439" s="80"/>
      <c r="C439" s="119"/>
      <c r="D439" s="119"/>
      <c r="E439" s="84"/>
      <c r="F439" s="119"/>
      <c r="G439" s="120"/>
      <c r="H439" s="41"/>
      <c r="I439" s="41"/>
      <c r="J439" s="82"/>
      <c r="K439" s="291">
        <f t="shared" si="55"/>
        <v>0</v>
      </c>
      <c r="L439" s="293">
        <f>IF(I439&lt;INDEX(Lookup!$U$2:$U$10,MATCH($D$46,Lookup!$S$2:$S$10,0)),0,IF(O439="X",0,J439/(DATEDIF(H439,I439,"m")+1)*12))</f>
        <v>0</v>
      </c>
      <c r="M439" s="291">
        <f t="shared" si="56"/>
        <v>0</v>
      </c>
      <c r="N439" s="335"/>
      <c r="O439" s="143"/>
      <c r="P439" s="397"/>
      <c r="Q439" s="555"/>
      <c r="R439" s="576">
        <f t="shared" si="57"/>
        <v>0</v>
      </c>
      <c r="S439" s="576">
        <f t="shared" si="58"/>
        <v>0</v>
      </c>
      <c r="T439" s="576">
        <f t="shared" si="59"/>
        <v>0</v>
      </c>
      <c r="U439" s="576">
        <f t="shared" si="60"/>
        <v>0</v>
      </c>
      <c r="V439" s="553"/>
      <c r="W439" s="553"/>
      <c r="X439" s="553"/>
      <c r="Y439" s="553"/>
      <c r="Z439" s="397"/>
      <c r="AA439" s="397"/>
      <c r="AB439" s="397"/>
      <c r="AC439" s="397"/>
      <c r="AD439" s="397"/>
      <c r="AE439" s="397"/>
      <c r="AF439" s="397"/>
      <c r="AG439" s="397"/>
      <c r="AH439" s="397"/>
      <c r="AI439" s="397"/>
      <c r="AJ439" s="397"/>
      <c r="AK439" s="397"/>
      <c r="AL439" s="397"/>
      <c r="AM439" s="397"/>
      <c r="AN439" s="397"/>
      <c r="AO439" s="397"/>
      <c r="AP439" s="397"/>
      <c r="AQ439" s="397"/>
      <c r="AR439" s="397"/>
      <c r="AS439" s="397"/>
      <c r="AT439" s="397"/>
      <c r="AU439" s="397"/>
      <c r="AV439" s="397"/>
      <c r="AW439" s="397"/>
      <c r="AX439" s="397"/>
      <c r="AY439" s="397"/>
      <c r="AZ439" s="397"/>
      <c r="BA439" s="553"/>
      <c r="BB439" s="397"/>
      <c r="BC439" s="397"/>
      <c r="BD439" s="397"/>
    </row>
    <row r="440" spans="2:56" x14ac:dyDescent="0.35">
      <c r="B440" s="80"/>
      <c r="C440" s="119"/>
      <c r="D440" s="119"/>
      <c r="E440" s="84"/>
      <c r="F440" s="119"/>
      <c r="G440" s="120"/>
      <c r="H440" s="41"/>
      <c r="I440" s="41"/>
      <c r="J440" s="82"/>
      <c r="K440" s="291">
        <f t="shared" si="55"/>
        <v>0</v>
      </c>
      <c r="L440" s="293">
        <f>IF(I440&lt;INDEX(Lookup!$U$2:$U$10,MATCH($D$46,Lookup!$S$2:$S$10,0)),0,IF(O440="X",0,J440/(DATEDIF(H440,I440,"m")+1)*12))</f>
        <v>0</v>
      </c>
      <c r="M440" s="291">
        <f t="shared" si="56"/>
        <v>0</v>
      </c>
      <c r="N440" s="335"/>
      <c r="O440" s="143"/>
      <c r="P440" s="397"/>
      <c r="Q440" s="555"/>
      <c r="R440" s="576">
        <f t="shared" si="57"/>
        <v>0</v>
      </c>
      <c r="S440" s="576">
        <f t="shared" si="58"/>
        <v>0</v>
      </c>
      <c r="T440" s="576">
        <f t="shared" si="59"/>
        <v>0</v>
      </c>
      <c r="U440" s="576">
        <f t="shared" si="60"/>
        <v>0</v>
      </c>
      <c r="V440" s="553"/>
      <c r="W440" s="553"/>
      <c r="X440" s="553"/>
      <c r="Y440" s="553"/>
      <c r="Z440" s="397"/>
      <c r="AA440" s="397"/>
      <c r="AB440" s="397"/>
      <c r="AC440" s="397"/>
      <c r="AD440" s="397"/>
      <c r="AE440" s="397"/>
      <c r="AF440" s="397"/>
      <c r="AG440" s="397"/>
      <c r="AH440" s="397"/>
      <c r="AI440" s="397"/>
      <c r="AJ440" s="397"/>
      <c r="AK440" s="397"/>
      <c r="AL440" s="397"/>
      <c r="AM440" s="397"/>
      <c r="AN440" s="397"/>
      <c r="AO440" s="397"/>
      <c r="AP440" s="397"/>
      <c r="AQ440" s="397"/>
      <c r="AR440" s="397"/>
      <c r="AS440" s="397"/>
      <c r="AT440" s="397"/>
      <c r="AU440" s="397"/>
      <c r="AV440" s="397"/>
      <c r="AW440" s="397"/>
      <c r="AX440" s="397"/>
      <c r="AY440" s="397"/>
      <c r="AZ440" s="397"/>
      <c r="BA440" s="553"/>
      <c r="BB440" s="397"/>
      <c r="BC440" s="397"/>
      <c r="BD440" s="397"/>
    </row>
    <row r="441" spans="2:56" x14ac:dyDescent="0.35">
      <c r="B441" s="80"/>
      <c r="C441" s="119"/>
      <c r="D441" s="119"/>
      <c r="E441" s="84"/>
      <c r="F441" s="119"/>
      <c r="G441" s="120"/>
      <c r="H441" s="41"/>
      <c r="I441" s="41"/>
      <c r="J441" s="82"/>
      <c r="K441" s="291">
        <f t="shared" si="55"/>
        <v>0</v>
      </c>
      <c r="L441" s="293">
        <f>IF(I441&lt;INDEX(Lookup!$U$2:$U$10,MATCH($D$46,Lookup!$S$2:$S$10,0)),0,IF(O441="X",0,J441/(DATEDIF(H441,I441,"m")+1)*12))</f>
        <v>0</v>
      </c>
      <c r="M441" s="291">
        <f t="shared" si="56"/>
        <v>0</v>
      </c>
      <c r="N441" s="335"/>
      <c r="O441" s="143"/>
      <c r="P441" s="397"/>
      <c r="Q441" s="555"/>
      <c r="R441" s="576">
        <f t="shared" si="57"/>
        <v>0</v>
      </c>
      <c r="S441" s="576">
        <f t="shared" si="58"/>
        <v>0</v>
      </c>
      <c r="T441" s="576">
        <f t="shared" si="59"/>
        <v>0</v>
      </c>
      <c r="U441" s="576">
        <f t="shared" si="60"/>
        <v>0</v>
      </c>
      <c r="V441" s="553"/>
      <c r="W441" s="553"/>
      <c r="X441" s="553"/>
      <c r="Y441" s="553"/>
      <c r="Z441" s="397"/>
      <c r="AA441" s="397"/>
      <c r="AB441" s="397"/>
      <c r="AC441" s="397"/>
      <c r="AD441" s="397"/>
      <c r="AE441" s="397"/>
      <c r="AF441" s="397"/>
      <c r="AG441" s="397"/>
      <c r="AH441" s="397"/>
      <c r="AI441" s="397"/>
      <c r="AJ441" s="397"/>
      <c r="AK441" s="397"/>
      <c r="AL441" s="397"/>
      <c r="AM441" s="397"/>
      <c r="AN441" s="397"/>
      <c r="AO441" s="397"/>
      <c r="AP441" s="397"/>
      <c r="AQ441" s="397"/>
      <c r="AR441" s="397"/>
      <c r="AS441" s="397"/>
      <c r="AT441" s="397"/>
      <c r="AU441" s="397"/>
      <c r="AV441" s="397"/>
      <c r="AW441" s="397"/>
      <c r="AX441" s="397"/>
      <c r="AY441" s="397"/>
      <c r="AZ441" s="397"/>
      <c r="BA441" s="553"/>
      <c r="BB441" s="397"/>
      <c r="BC441" s="397"/>
      <c r="BD441" s="397"/>
    </row>
    <row r="442" spans="2:56" x14ac:dyDescent="0.35">
      <c r="B442" s="80"/>
      <c r="C442" s="119"/>
      <c r="D442" s="119"/>
      <c r="E442" s="84"/>
      <c r="F442" s="119"/>
      <c r="G442" s="120"/>
      <c r="H442" s="41"/>
      <c r="I442" s="41"/>
      <c r="J442" s="82"/>
      <c r="K442" s="291">
        <f t="shared" si="55"/>
        <v>0</v>
      </c>
      <c r="L442" s="293">
        <f>IF(I442&lt;INDEX(Lookup!$U$2:$U$10,MATCH($D$46,Lookup!$S$2:$S$10,0)),0,IF(O442="X",0,J442/(DATEDIF(H442,I442,"m")+1)*12))</f>
        <v>0</v>
      </c>
      <c r="M442" s="291">
        <f t="shared" si="56"/>
        <v>0</v>
      </c>
      <c r="N442" s="335"/>
      <c r="O442" s="143"/>
      <c r="P442" s="397"/>
      <c r="Q442" s="555"/>
      <c r="R442" s="576">
        <f t="shared" si="57"/>
        <v>0</v>
      </c>
      <c r="S442" s="576">
        <f t="shared" si="58"/>
        <v>0</v>
      </c>
      <c r="T442" s="576">
        <f t="shared" si="59"/>
        <v>0</v>
      </c>
      <c r="U442" s="576">
        <f t="shared" si="60"/>
        <v>0</v>
      </c>
      <c r="V442" s="553"/>
      <c r="W442" s="553"/>
      <c r="X442" s="553"/>
      <c r="Y442" s="553"/>
      <c r="Z442" s="397"/>
      <c r="AA442" s="397"/>
      <c r="AB442" s="397"/>
      <c r="AC442" s="397"/>
      <c r="AD442" s="397"/>
      <c r="AE442" s="397"/>
      <c r="AF442" s="397"/>
      <c r="AG442" s="397"/>
      <c r="AH442" s="397"/>
      <c r="AI442" s="397"/>
      <c r="AJ442" s="397"/>
      <c r="AK442" s="397"/>
      <c r="AL442" s="397"/>
      <c r="AM442" s="397"/>
      <c r="AN442" s="397"/>
      <c r="AO442" s="397"/>
      <c r="AP442" s="397"/>
      <c r="AQ442" s="397"/>
      <c r="AR442" s="397"/>
      <c r="AS442" s="397"/>
      <c r="AT442" s="397"/>
      <c r="AU442" s="397"/>
      <c r="AV442" s="397"/>
      <c r="AW442" s="397"/>
      <c r="AX442" s="397"/>
      <c r="AY442" s="397"/>
      <c r="AZ442" s="397"/>
      <c r="BA442" s="553"/>
      <c r="BB442" s="397"/>
      <c r="BC442" s="397"/>
      <c r="BD442" s="397"/>
    </row>
    <row r="443" spans="2:56" x14ac:dyDescent="0.35">
      <c r="B443" s="80"/>
      <c r="C443" s="119"/>
      <c r="D443" s="119"/>
      <c r="E443" s="84"/>
      <c r="F443" s="119"/>
      <c r="G443" s="120"/>
      <c r="H443" s="41"/>
      <c r="I443" s="41"/>
      <c r="J443" s="82"/>
      <c r="K443" s="291">
        <f t="shared" si="55"/>
        <v>0</v>
      </c>
      <c r="L443" s="293">
        <f>IF(I443&lt;INDEX(Lookup!$U$2:$U$10,MATCH($D$46,Lookup!$S$2:$S$10,0)),0,IF(O443="X",0,J443/(DATEDIF(H443,I443,"m")+1)*12))</f>
        <v>0</v>
      </c>
      <c r="M443" s="291">
        <f t="shared" si="56"/>
        <v>0</v>
      </c>
      <c r="N443" s="335"/>
      <c r="O443" s="143"/>
      <c r="P443" s="397"/>
      <c r="Q443" s="555"/>
      <c r="R443" s="576">
        <f t="shared" si="57"/>
        <v>0</v>
      </c>
      <c r="S443" s="576">
        <f t="shared" si="58"/>
        <v>0</v>
      </c>
      <c r="T443" s="576">
        <f t="shared" si="59"/>
        <v>0</v>
      </c>
      <c r="U443" s="576">
        <f t="shared" si="60"/>
        <v>0</v>
      </c>
      <c r="V443" s="553"/>
      <c r="W443" s="553"/>
      <c r="X443" s="553"/>
      <c r="Y443" s="553"/>
      <c r="Z443" s="397"/>
      <c r="AA443" s="397"/>
      <c r="AB443" s="397"/>
      <c r="AC443" s="397"/>
      <c r="AD443" s="397"/>
      <c r="AE443" s="397"/>
      <c r="AF443" s="397"/>
      <c r="AG443" s="397"/>
      <c r="AH443" s="397"/>
      <c r="AI443" s="397"/>
      <c r="AJ443" s="397"/>
      <c r="AK443" s="397"/>
      <c r="AL443" s="397"/>
      <c r="AM443" s="397"/>
      <c r="AN443" s="397"/>
      <c r="AO443" s="397"/>
      <c r="AP443" s="397"/>
      <c r="AQ443" s="397"/>
      <c r="AR443" s="397"/>
      <c r="AS443" s="397"/>
      <c r="AT443" s="397"/>
      <c r="AU443" s="397"/>
      <c r="AV443" s="397"/>
      <c r="AW443" s="397"/>
      <c r="AX443" s="397"/>
      <c r="AY443" s="397"/>
      <c r="AZ443" s="397"/>
      <c r="BA443" s="553"/>
      <c r="BB443" s="397"/>
      <c r="BC443" s="397"/>
      <c r="BD443" s="397"/>
    </row>
    <row r="444" spans="2:56" x14ac:dyDescent="0.35">
      <c r="B444" s="80"/>
      <c r="C444" s="119"/>
      <c r="D444" s="119"/>
      <c r="E444" s="84"/>
      <c r="F444" s="119"/>
      <c r="G444" s="120"/>
      <c r="H444" s="41"/>
      <c r="I444" s="41"/>
      <c r="J444" s="82"/>
      <c r="K444" s="291">
        <f t="shared" si="55"/>
        <v>0</v>
      </c>
      <c r="L444" s="293">
        <f>IF(I444&lt;INDEX(Lookup!$U$2:$U$10,MATCH($D$46,Lookup!$S$2:$S$10,0)),0,IF(O444="X",0,J444/(DATEDIF(H444,I444,"m")+1)*12))</f>
        <v>0</v>
      </c>
      <c r="M444" s="291">
        <f t="shared" si="56"/>
        <v>0</v>
      </c>
      <c r="N444" s="335"/>
      <c r="O444" s="143"/>
      <c r="P444" s="397"/>
      <c r="Q444" s="555"/>
      <c r="R444" s="576">
        <f t="shared" si="57"/>
        <v>0</v>
      </c>
      <c r="S444" s="576">
        <f t="shared" si="58"/>
        <v>0</v>
      </c>
      <c r="T444" s="576">
        <f t="shared" si="59"/>
        <v>0</v>
      </c>
      <c r="U444" s="576">
        <f t="shared" si="60"/>
        <v>0</v>
      </c>
      <c r="V444" s="553"/>
      <c r="W444" s="553"/>
      <c r="X444" s="553"/>
      <c r="Y444" s="553"/>
      <c r="Z444" s="397"/>
      <c r="AA444" s="397"/>
      <c r="AB444" s="397"/>
      <c r="AC444" s="397"/>
      <c r="AD444" s="397"/>
      <c r="AE444" s="397"/>
      <c r="AF444" s="397"/>
      <c r="AG444" s="397"/>
      <c r="AH444" s="397"/>
      <c r="AI444" s="397"/>
      <c r="AJ444" s="397"/>
      <c r="AK444" s="397"/>
      <c r="AL444" s="397"/>
      <c r="AM444" s="397"/>
      <c r="AN444" s="397"/>
      <c r="AO444" s="397"/>
      <c r="AP444" s="397"/>
      <c r="AQ444" s="397"/>
      <c r="AR444" s="397"/>
      <c r="AS444" s="397"/>
      <c r="AT444" s="397"/>
      <c r="AU444" s="397"/>
      <c r="AV444" s="397"/>
      <c r="AW444" s="397"/>
      <c r="AX444" s="397"/>
      <c r="AY444" s="397"/>
      <c r="AZ444" s="397"/>
      <c r="BA444" s="553"/>
      <c r="BB444" s="397"/>
      <c r="BC444" s="397"/>
      <c r="BD444" s="397"/>
    </row>
    <row r="445" spans="2:56" x14ac:dyDescent="0.35">
      <c r="B445" s="80"/>
      <c r="C445" s="119"/>
      <c r="D445" s="119"/>
      <c r="E445" s="84"/>
      <c r="F445" s="119"/>
      <c r="G445" s="120"/>
      <c r="H445" s="41"/>
      <c r="I445" s="41"/>
      <c r="J445" s="82"/>
      <c r="K445" s="291">
        <f t="shared" si="55"/>
        <v>0</v>
      </c>
      <c r="L445" s="293">
        <f>IF(I445&lt;INDEX(Lookup!$U$2:$U$10,MATCH($D$46,Lookup!$S$2:$S$10,0)),0,IF(O445="X",0,J445/(DATEDIF(H445,I445,"m")+1)*12))</f>
        <v>0</v>
      </c>
      <c r="M445" s="291">
        <f t="shared" si="56"/>
        <v>0</v>
      </c>
      <c r="N445" s="335"/>
      <c r="O445" s="143"/>
      <c r="P445" s="397"/>
      <c r="Q445" s="555"/>
      <c r="R445" s="576">
        <f t="shared" si="57"/>
        <v>0</v>
      </c>
      <c r="S445" s="576">
        <f t="shared" si="58"/>
        <v>0</v>
      </c>
      <c r="T445" s="576">
        <f t="shared" si="59"/>
        <v>0</v>
      </c>
      <c r="U445" s="576">
        <f t="shared" si="60"/>
        <v>0</v>
      </c>
      <c r="V445" s="553"/>
      <c r="W445" s="553"/>
      <c r="X445" s="553"/>
      <c r="Y445" s="553"/>
      <c r="Z445" s="397"/>
      <c r="AA445" s="397"/>
      <c r="AB445" s="397"/>
      <c r="AC445" s="397"/>
      <c r="AD445" s="397"/>
      <c r="AE445" s="397"/>
      <c r="AF445" s="397"/>
      <c r="AG445" s="397"/>
      <c r="AH445" s="397"/>
      <c r="AI445" s="397"/>
      <c r="AJ445" s="397"/>
      <c r="AK445" s="397"/>
      <c r="AL445" s="397"/>
      <c r="AM445" s="397"/>
      <c r="AN445" s="397"/>
      <c r="AO445" s="397"/>
      <c r="AP445" s="397"/>
      <c r="AQ445" s="397"/>
      <c r="AR445" s="397"/>
      <c r="AS445" s="397"/>
      <c r="AT445" s="397"/>
      <c r="AU445" s="397"/>
      <c r="AV445" s="397"/>
      <c r="AW445" s="397"/>
      <c r="AX445" s="397"/>
      <c r="AY445" s="397"/>
      <c r="AZ445" s="397"/>
      <c r="BA445" s="553"/>
      <c r="BB445" s="397"/>
      <c r="BC445" s="397"/>
      <c r="BD445" s="397"/>
    </row>
    <row r="446" spans="2:56" x14ac:dyDescent="0.35">
      <c r="B446" s="80"/>
      <c r="C446" s="119"/>
      <c r="D446" s="119"/>
      <c r="E446" s="84"/>
      <c r="F446" s="119"/>
      <c r="G446" s="120"/>
      <c r="H446" s="41"/>
      <c r="I446" s="41"/>
      <c r="J446" s="82"/>
      <c r="K446" s="291">
        <f t="shared" si="55"/>
        <v>0</v>
      </c>
      <c r="L446" s="293">
        <f>IF(I446&lt;INDEX(Lookup!$U$2:$U$10,MATCH($D$46,Lookup!$S$2:$S$10,0)),0,IF(O446="X",0,J446/(DATEDIF(H446,I446,"m")+1)*12))</f>
        <v>0</v>
      </c>
      <c r="M446" s="291">
        <f t="shared" si="56"/>
        <v>0</v>
      </c>
      <c r="N446" s="335"/>
      <c r="O446" s="143"/>
      <c r="P446" s="397"/>
      <c r="Q446" s="555"/>
      <c r="R446" s="576">
        <f t="shared" si="57"/>
        <v>0</v>
      </c>
      <c r="S446" s="576">
        <f t="shared" si="58"/>
        <v>0</v>
      </c>
      <c r="T446" s="576">
        <f t="shared" si="59"/>
        <v>0</v>
      </c>
      <c r="U446" s="576">
        <f t="shared" si="60"/>
        <v>0</v>
      </c>
      <c r="V446" s="553"/>
      <c r="W446" s="553"/>
      <c r="X446" s="553"/>
      <c r="Y446" s="553"/>
      <c r="Z446" s="397"/>
      <c r="AA446" s="397"/>
      <c r="AB446" s="397"/>
      <c r="AC446" s="397"/>
      <c r="AD446" s="397"/>
      <c r="AE446" s="397"/>
      <c r="AF446" s="397"/>
      <c r="AG446" s="397"/>
      <c r="AH446" s="397"/>
      <c r="AI446" s="397"/>
      <c r="AJ446" s="397"/>
      <c r="AK446" s="397"/>
      <c r="AL446" s="397"/>
      <c r="AM446" s="397"/>
      <c r="AN446" s="397"/>
      <c r="AO446" s="397"/>
      <c r="AP446" s="397"/>
      <c r="AQ446" s="397"/>
      <c r="AR446" s="397"/>
      <c r="AS446" s="397"/>
      <c r="AT446" s="397"/>
      <c r="AU446" s="397"/>
      <c r="AV446" s="397"/>
      <c r="AW446" s="397"/>
      <c r="AX446" s="397"/>
      <c r="AY446" s="397"/>
      <c r="AZ446" s="397"/>
      <c r="BA446" s="553"/>
      <c r="BB446" s="397"/>
      <c r="BC446" s="397"/>
      <c r="BD446" s="397"/>
    </row>
    <row r="447" spans="2:56" x14ac:dyDescent="0.35">
      <c r="B447" s="80"/>
      <c r="C447" s="119"/>
      <c r="D447" s="119"/>
      <c r="E447" s="84"/>
      <c r="F447" s="119"/>
      <c r="G447" s="120"/>
      <c r="H447" s="41"/>
      <c r="I447" s="41"/>
      <c r="J447" s="82"/>
      <c r="K447" s="291">
        <f t="shared" si="55"/>
        <v>0</v>
      </c>
      <c r="L447" s="293">
        <f>IF(I447&lt;INDEX(Lookup!$U$2:$U$10,MATCH($D$46,Lookup!$S$2:$S$10,0)),0,IF(O447="X",0,J447/(DATEDIF(H447,I447,"m")+1)*12))</f>
        <v>0</v>
      </c>
      <c r="M447" s="291">
        <f t="shared" si="56"/>
        <v>0</v>
      </c>
      <c r="N447" s="335"/>
      <c r="O447" s="143"/>
      <c r="P447" s="397"/>
      <c r="Q447" s="555"/>
      <c r="R447" s="576">
        <f t="shared" si="57"/>
        <v>0</v>
      </c>
      <c r="S447" s="576">
        <f t="shared" si="58"/>
        <v>0</v>
      </c>
      <c r="T447" s="576">
        <f t="shared" si="59"/>
        <v>0</v>
      </c>
      <c r="U447" s="576">
        <f t="shared" si="60"/>
        <v>0</v>
      </c>
      <c r="V447" s="553"/>
      <c r="W447" s="553"/>
      <c r="X447" s="553"/>
      <c r="Y447" s="553"/>
      <c r="Z447" s="397"/>
      <c r="AA447" s="397"/>
      <c r="AB447" s="397"/>
      <c r="AC447" s="397"/>
      <c r="AD447" s="397"/>
      <c r="AE447" s="397"/>
      <c r="AF447" s="397"/>
      <c r="AG447" s="397"/>
      <c r="AH447" s="397"/>
      <c r="AI447" s="397"/>
      <c r="AJ447" s="397"/>
      <c r="AK447" s="397"/>
      <c r="AL447" s="397"/>
      <c r="AM447" s="397"/>
      <c r="AN447" s="397"/>
      <c r="AO447" s="397"/>
      <c r="AP447" s="397"/>
      <c r="AQ447" s="397"/>
      <c r="AR447" s="397"/>
      <c r="AS447" s="397"/>
      <c r="AT447" s="397"/>
      <c r="AU447" s="397"/>
      <c r="AV447" s="397"/>
      <c r="AW447" s="397"/>
      <c r="AX447" s="397"/>
      <c r="AY447" s="397"/>
      <c r="AZ447" s="397"/>
      <c r="BA447" s="553"/>
      <c r="BB447" s="397"/>
      <c r="BC447" s="397"/>
      <c r="BD447" s="397"/>
    </row>
    <row r="448" spans="2:56" x14ac:dyDescent="0.35">
      <c r="B448" s="80"/>
      <c r="C448" s="119"/>
      <c r="D448" s="119"/>
      <c r="E448" s="84"/>
      <c r="F448" s="119"/>
      <c r="G448" s="120"/>
      <c r="H448" s="41"/>
      <c r="I448" s="41"/>
      <c r="J448" s="82"/>
      <c r="K448" s="291">
        <f t="shared" si="55"/>
        <v>0</v>
      </c>
      <c r="L448" s="293">
        <f>IF(I448&lt;INDEX(Lookup!$U$2:$U$10,MATCH($D$46,Lookup!$S$2:$S$10,0)),0,IF(O448="X",0,J448/(DATEDIF(H448,I448,"m")+1)*12))</f>
        <v>0</v>
      </c>
      <c r="M448" s="291">
        <f t="shared" si="56"/>
        <v>0</v>
      </c>
      <c r="N448" s="335"/>
      <c r="O448" s="143"/>
      <c r="P448" s="397"/>
      <c r="Q448" s="555"/>
      <c r="R448" s="576">
        <f t="shared" si="57"/>
        <v>0</v>
      </c>
      <c r="S448" s="576">
        <f t="shared" si="58"/>
        <v>0</v>
      </c>
      <c r="T448" s="576">
        <f t="shared" si="59"/>
        <v>0</v>
      </c>
      <c r="U448" s="576">
        <f t="shared" si="60"/>
        <v>0</v>
      </c>
      <c r="V448" s="553"/>
      <c r="W448" s="553"/>
      <c r="X448" s="553"/>
      <c r="Y448" s="553"/>
      <c r="Z448" s="397"/>
      <c r="AA448" s="397"/>
      <c r="AB448" s="397"/>
      <c r="AC448" s="397"/>
      <c r="AD448" s="397"/>
      <c r="AE448" s="397"/>
      <c r="AF448" s="397"/>
      <c r="AG448" s="397"/>
      <c r="AH448" s="397"/>
      <c r="AI448" s="397"/>
      <c r="AJ448" s="397"/>
      <c r="AK448" s="397"/>
      <c r="AL448" s="397"/>
      <c r="AM448" s="397"/>
      <c r="AN448" s="397"/>
      <c r="AO448" s="397"/>
      <c r="AP448" s="397"/>
      <c r="AQ448" s="397"/>
      <c r="AR448" s="397"/>
      <c r="AS448" s="397"/>
      <c r="AT448" s="397"/>
      <c r="AU448" s="397"/>
      <c r="AV448" s="397"/>
      <c r="AW448" s="397"/>
      <c r="AX448" s="397"/>
      <c r="AY448" s="397"/>
      <c r="AZ448" s="397"/>
      <c r="BA448" s="553"/>
      <c r="BB448" s="397"/>
      <c r="BC448" s="397"/>
      <c r="BD448" s="397"/>
    </row>
    <row r="449" spans="2:56" x14ac:dyDescent="0.35">
      <c r="B449" s="80"/>
      <c r="C449" s="119"/>
      <c r="D449" s="119"/>
      <c r="E449" s="84"/>
      <c r="F449" s="119"/>
      <c r="G449" s="120"/>
      <c r="H449" s="41"/>
      <c r="I449" s="41"/>
      <c r="J449" s="82"/>
      <c r="K449" s="291">
        <f t="shared" si="55"/>
        <v>0</v>
      </c>
      <c r="L449" s="293">
        <f>IF(I449&lt;INDEX(Lookup!$U$2:$U$10,MATCH($D$46,Lookup!$S$2:$S$10,0)),0,IF(O449="X",0,J449/(DATEDIF(H449,I449,"m")+1)*12))</f>
        <v>0</v>
      </c>
      <c r="M449" s="291">
        <f t="shared" si="56"/>
        <v>0</v>
      </c>
      <c r="N449" s="335"/>
      <c r="O449" s="143"/>
      <c r="P449" s="397"/>
      <c r="Q449" s="555"/>
      <c r="R449" s="576">
        <f t="shared" si="57"/>
        <v>0</v>
      </c>
      <c r="S449" s="576">
        <f t="shared" si="58"/>
        <v>0</v>
      </c>
      <c r="T449" s="576">
        <f t="shared" si="59"/>
        <v>0</v>
      </c>
      <c r="U449" s="576">
        <f t="shared" si="60"/>
        <v>0</v>
      </c>
      <c r="V449" s="553"/>
      <c r="W449" s="553"/>
      <c r="X449" s="553"/>
      <c r="Y449" s="553"/>
      <c r="Z449" s="397"/>
      <c r="AA449" s="397"/>
      <c r="AB449" s="397"/>
      <c r="AC449" s="397"/>
      <c r="AD449" s="397"/>
      <c r="AE449" s="397"/>
      <c r="AF449" s="397"/>
      <c r="AG449" s="397"/>
      <c r="AH449" s="397"/>
      <c r="AI449" s="397"/>
      <c r="AJ449" s="397"/>
      <c r="AK449" s="397"/>
      <c r="AL449" s="397"/>
      <c r="AM449" s="397"/>
      <c r="AN449" s="397"/>
      <c r="AO449" s="397"/>
      <c r="AP449" s="397"/>
      <c r="AQ449" s="397"/>
      <c r="AR449" s="397"/>
      <c r="AS449" s="397"/>
      <c r="AT449" s="397"/>
      <c r="AU449" s="397"/>
      <c r="AV449" s="397"/>
      <c r="AW449" s="397"/>
      <c r="AX449" s="397"/>
      <c r="AY449" s="397"/>
      <c r="AZ449" s="397"/>
      <c r="BA449" s="553"/>
      <c r="BB449" s="397"/>
      <c r="BC449" s="397"/>
      <c r="BD449" s="397"/>
    </row>
    <row r="450" spans="2:56" x14ac:dyDescent="0.35">
      <c r="B450" s="80"/>
      <c r="C450" s="119"/>
      <c r="D450" s="119"/>
      <c r="E450" s="84"/>
      <c r="F450" s="119"/>
      <c r="G450" s="120"/>
      <c r="H450" s="41"/>
      <c r="I450" s="41"/>
      <c r="J450" s="82"/>
      <c r="K450" s="291">
        <f t="shared" si="55"/>
        <v>0</v>
      </c>
      <c r="L450" s="293">
        <f>IF(I450&lt;INDEX(Lookup!$U$2:$U$10,MATCH($D$46,Lookup!$S$2:$S$10,0)),0,IF(O450="X",0,J450/(DATEDIF(H450,I450,"m")+1)*12))</f>
        <v>0</v>
      </c>
      <c r="M450" s="291">
        <f t="shared" si="56"/>
        <v>0</v>
      </c>
      <c r="N450" s="335"/>
      <c r="O450" s="143"/>
      <c r="P450" s="397"/>
      <c r="Q450" s="555"/>
      <c r="R450" s="576">
        <f t="shared" si="57"/>
        <v>0</v>
      </c>
      <c r="S450" s="576">
        <f t="shared" si="58"/>
        <v>0</v>
      </c>
      <c r="T450" s="576">
        <f t="shared" si="59"/>
        <v>0</v>
      </c>
      <c r="U450" s="576">
        <f t="shared" si="60"/>
        <v>0</v>
      </c>
      <c r="V450" s="553"/>
      <c r="W450" s="553"/>
      <c r="X450" s="553"/>
      <c r="Y450" s="553"/>
      <c r="Z450" s="397"/>
      <c r="AA450" s="397"/>
      <c r="AB450" s="397"/>
      <c r="AC450" s="397"/>
      <c r="AD450" s="397"/>
      <c r="AE450" s="397"/>
      <c r="AF450" s="397"/>
      <c r="AG450" s="397"/>
      <c r="AH450" s="397"/>
      <c r="AI450" s="397"/>
      <c r="AJ450" s="397"/>
      <c r="AK450" s="397"/>
      <c r="AL450" s="397"/>
      <c r="AM450" s="397"/>
      <c r="AN450" s="397"/>
      <c r="AO450" s="397"/>
      <c r="AP450" s="397"/>
      <c r="AQ450" s="397"/>
      <c r="AR450" s="397"/>
      <c r="AS450" s="397"/>
      <c r="AT450" s="397"/>
      <c r="AU450" s="397"/>
      <c r="AV450" s="397"/>
      <c r="AW450" s="397"/>
      <c r="AX450" s="397"/>
      <c r="AY450" s="397"/>
      <c r="AZ450" s="397"/>
      <c r="BA450" s="553"/>
      <c r="BB450" s="397"/>
      <c r="BC450" s="397"/>
      <c r="BD450" s="397"/>
    </row>
    <row r="451" spans="2:56" x14ac:dyDescent="0.35">
      <c r="B451" s="80"/>
      <c r="C451" s="119"/>
      <c r="D451" s="119"/>
      <c r="E451" s="84"/>
      <c r="F451" s="119"/>
      <c r="G451" s="120"/>
      <c r="H451" s="41"/>
      <c r="I451" s="41"/>
      <c r="J451" s="82"/>
      <c r="K451" s="291">
        <f t="shared" si="55"/>
        <v>0</v>
      </c>
      <c r="L451" s="293">
        <f>IF(I451&lt;INDEX(Lookup!$U$2:$U$10,MATCH($D$46,Lookup!$S$2:$S$10,0)),0,IF(O451="X",0,J451/(DATEDIF(H451,I451,"m")+1)*12))</f>
        <v>0</v>
      </c>
      <c r="M451" s="291">
        <f t="shared" si="56"/>
        <v>0</v>
      </c>
      <c r="N451" s="335"/>
      <c r="O451" s="143"/>
      <c r="P451" s="397"/>
      <c r="Q451" s="555"/>
      <c r="R451" s="576">
        <f t="shared" si="57"/>
        <v>0</v>
      </c>
      <c r="S451" s="576">
        <f t="shared" si="58"/>
        <v>0</v>
      </c>
      <c r="T451" s="576">
        <f t="shared" si="59"/>
        <v>0</v>
      </c>
      <c r="U451" s="576">
        <f t="shared" si="60"/>
        <v>0</v>
      </c>
      <c r="V451" s="553"/>
      <c r="W451" s="553"/>
      <c r="X451" s="553"/>
      <c r="Y451" s="553"/>
      <c r="Z451" s="397"/>
      <c r="AA451" s="397"/>
      <c r="AB451" s="397"/>
      <c r="AC451" s="397"/>
      <c r="AD451" s="397"/>
      <c r="AE451" s="397"/>
      <c r="AF451" s="397"/>
      <c r="AG451" s="397"/>
      <c r="AH451" s="397"/>
      <c r="AI451" s="397"/>
      <c r="AJ451" s="397"/>
      <c r="AK451" s="397"/>
      <c r="AL451" s="397"/>
      <c r="AM451" s="397"/>
      <c r="AN451" s="397"/>
      <c r="AO451" s="397"/>
      <c r="AP451" s="397"/>
      <c r="AQ451" s="397"/>
      <c r="AR451" s="397"/>
      <c r="AS451" s="397"/>
      <c r="AT451" s="397"/>
      <c r="AU451" s="397"/>
      <c r="AV451" s="397"/>
      <c r="AW451" s="397"/>
      <c r="AX451" s="397"/>
      <c r="AY451" s="397"/>
      <c r="AZ451" s="397"/>
      <c r="BA451" s="553"/>
      <c r="BB451" s="397"/>
      <c r="BC451" s="397"/>
      <c r="BD451" s="397"/>
    </row>
    <row r="452" spans="2:56" x14ac:dyDescent="0.35">
      <c r="B452" s="80"/>
      <c r="C452" s="119"/>
      <c r="D452" s="119"/>
      <c r="E452" s="84"/>
      <c r="F452" s="119"/>
      <c r="G452" s="120"/>
      <c r="H452" s="41"/>
      <c r="I452" s="41"/>
      <c r="J452" s="82"/>
      <c r="K452" s="291">
        <f t="shared" si="55"/>
        <v>0</v>
      </c>
      <c r="L452" s="293">
        <f>IF(I452&lt;INDEX(Lookup!$U$2:$U$10,MATCH($D$46,Lookup!$S$2:$S$10,0)),0,IF(O452="X",0,J452/(DATEDIF(H452,I452,"m")+1)*12))</f>
        <v>0</v>
      </c>
      <c r="M452" s="291">
        <f t="shared" si="56"/>
        <v>0</v>
      </c>
      <c r="N452" s="335"/>
      <c r="O452" s="143"/>
      <c r="P452" s="397"/>
      <c r="Q452" s="555"/>
      <c r="R452" s="576">
        <f t="shared" si="57"/>
        <v>0</v>
      </c>
      <c r="S452" s="576">
        <f t="shared" si="58"/>
        <v>0</v>
      </c>
      <c r="T452" s="576">
        <f t="shared" si="59"/>
        <v>0</v>
      </c>
      <c r="U452" s="576">
        <f t="shared" si="60"/>
        <v>0</v>
      </c>
      <c r="V452" s="553"/>
      <c r="W452" s="553"/>
      <c r="X452" s="553"/>
      <c r="Y452" s="553"/>
      <c r="Z452" s="397"/>
      <c r="AA452" s="397"/>
      <c r="AB452" s="397"/>
      <c r="AC452" s="397"/>
      <c r="AD452" s="397"/>
      <c r="AE452" s="397"/>
      <c r="AF452" s="397"/>
      <c r="AG452" s="397"/>
      <c r="AH452" s="397"/>
      <c r="AI452" s="397"/>
      <c r="AJ452" s="397"/>
      <c r="AK452" s="397"/>
      <c r="AL452" s="397"/>
      <c r="AM452" s="397"/>
      <c r="AN452" s="397"/>
      <c r="AO452" s="397"/>
      <c r="AP452" s="397"/>
      <c r="AQ452" s="397"/>
      <c r="AR452" s="397"/>
      <c r="AS452" s="397"/>
      <c r="AT452" s="397"/>
      <c r="AU452" s="397"/>
      <c r="AV452" s="397"/>
      <c r="AW452" s="397"/>
      <c r="AX452" s="397"/>
      <c r="AY452" s="397"/>
      <c r="AZ452" s="397"/>
      <c r="BA452" s="553"/>
      <c r="BB452" s="397"/>
      <c r="BC452" s="397"/>
      <c r="BD452" s="397"/>
    </row>
    <row r="453" spans="2:56" x14ac:dyDescent="0.35">
      <c r="B453" s="80"/>
      <c r="C453" s="119"/>
      <c r="D453" s="119"/>
      <c r="E453" s="84"/>
      <c r="F453" s="119"/>
      <c r="G453" s="120"/>
      <c r="H453" s="41"/>
      <c r="I453" s="41"/>
      <c r="J453" s="82"/>
      <c r="K453" s="291">
        <f t="shared" si="55"/>
        <v>0</v>
      </c>
      <c r="L453" s="293">
        <f>IF(I453&lt;INDEX(Lookup!$U$2:$U$10,MATCH($D$46,Lookup!$S$2:$S$10,0)),0,IF(O453="X",0,J453/(DATEDIF(H453,I453,"m")+1)*12))</f>
        <v>0</v>
      </c>
      <c r="M453" s="291">
        <f t="shared" si="56"/>
        <v>0</v>
      </c>
      <c r="N453" s="335"/>
      <c r="O453" s="143"/>
      <c r="P453" s="397"/>
      <c r="Q453" s="555"/>
      <c r="R453" s="576">
        <f t="shared" si="57"/>
        <v>0</v>
      </c>
      <c r="S453" s="576">
        <f t="shared" si="58"/>
        <v>0</v>
      </c>
      <c r="T453" s="576">
        <f t="shared" si="59"/>
        <v>0</v>
      </c>
      <c r="U453" s="576">
        <f t="shared" si="60"/>
        <v>0</v>
      </c>
      <c r="V453" s="553"/>
      <c r="W453" s="553"/>
      <c r="X453" s="553"/>
      <c r="Y453" s="553"/>
      <c r="Z453" s="397"/>
      <c r="AA453" s="397"/>
      <c r="AB453" s="397"/>
      <c r="AC453" s="397"/>
      <c r="AD453" s="397"/>
      <c r="AE453" s="397"/>
      <c r="AF453" s="397"/>
      <c r="AG453" s="397"/>
      <c r="AH453" s="397"/>
      <c r="AI453" s="397"/>
      <c r="AJ453" s="397"/>
      <c r="AK453" s="397"/>
      <c r="AL453" s="397"/>
      <c r="AM453" s="397"/>
      <c r="AN453" s="397"/>
      <c r="AO453" s="397"/>
      <c r="AP453" s="397"/>
      <c r="AQ453" s="397"/>
      <c r="AR453" s="397"/>
      <c r="AS453" s="397"/>
      <c r="AT453" s="397"/>
      <c r="AU453" s="397"/>
      <c r="AV453" s="397"/>
      <c r="AW453" s="397"/>
      <c r="AX453" s="397"/>
      <c r="AY453" s="397"/>
      <c r="AZ453" s="397"/>
      <c r="BA453" s="553"/>
      <c r="BB453" s="397"/>
      <c r="BC453" s="397"/>
      <c r="BD453" s="397"/>
    </row>
    <row r="454" spans="2:56" x14ac:dyDescent="0.35">
      <c r="B454" s="80"/>
      <c r="C454" s="119"/>
      <c r="D454" s="119"/>
      <c r="E454" s="84"/>
      <c r="F454" s="119"/>
      <c r="G454" s="120"/>
      <c r="H454" s="41"/>
      <c r="I454" s="41"/>
      <c r="J454" s="82"/>
      <c r="K454" s="291">
        <f t="shared" si="55"/>
        <v>0</v>
      </c>
      <c r="L454" s="293">
        <f>IF(I454&lt;INDEX(Lookup!$U$2:$U$10,MATCH($D$46,Lookup!$S$2:$S$10,0)),0,IF(O454="X",0,J454/(DATEDIF(H454,I454,"m")+1)*12))</f>
        <v>0</v>
      </c>
      <c r="M454" s="291">
        <f t="shared" si="56"/>
        <v>0</v>
      </c>
      <c r="N454" s="335"/>
      <c r="O454" s="143"/>
      <c r="P454" s="397"/>
      <c r="Q454" s="555"/>
      <c r="R454" s="576">
        <f t="shared" si="57"/>
        <v>0</v>
      </c>
      <c r="S454" s="576">
        <f t="shared" si="58"/>
        <v>0</v>
      </c>
      <c r="T454" s="576">
        <f t="shared" si="59"/>
        <v>0</v>
      </c>
      <c r="U454" s="576">
        <f t="shared" si="60"/>
        <v>0</v>
      </c>
      <c r="V454" s="553"/>
      <c r="W454" s="553"/>
      <c r="X454" s="553"/>
      <c r="Y454" s="553"/>
      <c r="Z454" s="397"/>
      <c r="AA454" s="397"/>
      <c r="AB454" s="397"/>
      <c r="AC454" s="397"/>
      <c r="AD454" s="397"/>
      <c r="AE454" s="397"/>
      <c r="AF454" s="397"/>
      <c r="AG454" s="397"/>
      <c r="AH454" s="397"/>
      <c r="AI454" s="397"/>
      <c r="AJ454" s="397"/>
      <c r="AK454" s="397"/>
      <c r="AL454" s="397"/>
      <c r="AM454" s="397"/>
      <c r="AN454" s="397"/>
      <c r="AO454" s="397"/>
      <c r="AP454" s="397"/>
      <c r="AQ454" s="397"/>
      <c r="AR454" s="397"/>
      <c r="AS454" s="397"/>
      <c r="AT454" s="397"/>
      <c r="AU454" s="397"/>
      <c r="AV454" s="397"/>
      <c r="AW454" s="397"/>
      <c r="AX454" s="397"/>
      <c r="AY454" s="397"/>
      <c r="AZ454" s="397"/>
      <c r="BA454" s="553"/>
      <c r="BB454" s="397"/>
      <c r="BC454" s="397"/>
      <c r="BD454" s="397"/>
    </row>
    <row r="455" spans="2:56" x14ac:dyDescent="0.35">
      <c r="B455" s="80"/>
      <c r="C455" s="119"/>
      <c r="D455" s="119"/>
      <c r="E455" s="84"/>
      <c r="F455" s="119"/>
      <c r="G455" s="120"/>
      <c r="H455" s="41"/>
      <c r="I455" s="41"/>
      <c r="J455" s="82"/>
      <c r="K455" s="291">
        <f t="shared" si="55"/>
        <v>0</v>
      </c>
      <c r="L455" s="293">
        <f>IF(I455&lt;INDEX(Lookup!$U$2:$U$10,MATCH($D$46,Lookup!$S$2:$S$10,0)),0,IF(O455="X",0,J455/(DATEDIF(H455,I455,"m")+1)*12))</f>
        <v>0</v>
      </c>
      <c r="M455" s="291">
        <f t="shared" si="56"/>
        <v>0</v>
      </c>
      <c r="N455" s="335"/>
      <c r="O455" s="143"/>
      <c r="P455" s="397"/>
      <c r="Q455" s="555"/>
      <c r="R455" s="576">
        <f t="shared" si="57"/>
        <v>0</v>
      </c>
      <c r="S455" s="576">
        <f t="shared" si="58"/>
        <v>0</v>
      </c>
      <c r="T455" s="576">
        <f t="shared" si="59"/>
        <v>0</v>
      </c>
      <c r="U455" s="576">
        <f t="shared" si="60"/>
        <v>0</v>
      </c>
      <c r="V455" s="553"/>
      <c r="W455" s="553"/>
      <c r="X455" s="553"/>
      <c r="Y455" s="553"/>
      <c r="Z455" s="397"/>
      <c r="AA455" s="397"/>
      <c r="AB455" s="397"/>
      <c r="AC455" s="397"/>
      <c r="AD455" s="397"/>
      <c r="AE455" s="397"/>
      <c r="AF455" s="397"/>
      <c r="AG455" s="397"/>
      <c r="AH455" s="397"/>
      <c r="AI455" s="397"/>
      <c r="AJ455" s="397"/>
      <c r="AK455" s="397"/>
      <c r="AL455" s="397"/>
      <c r="AM455" s="397"/>
      <c r="AN455" s="397"/>
      <c r="AO455" s="397"/>
      <c r="AP455" s="397"/>
      <c r="AQ455" s="397"/>
      <c r="AR455" s="397"/>
      <c r="AS455" s="397"/>
      <c r="AT455" s="397"/>
      <c r="AU455" s="397"/>
      <c r="AV455" s="397"/>
      <c r="AW455" s="397"/>
      <c r="AX455" s="397"/>
      <c r="AY455" s="397"/>
      <c r="AZ455" s="397"/>
      <c r="BA455" s="553"/>
      <c r="BB455" s="397"/>
      <c r="BC455" s="397"/>
      <c r="BD455" s="397"/>
    </row>
    <row r="456" spans="2:56" x14ac:dyDescent="0.35">
      <c r="B456" s="80"/>
      <c r="C456" s="119"/>
      <c r="D456" s="119"/>
      <c r="E456" s="84"/>
      <c r="F456" s="119"/>
      <c r="G456" s="120"/>
      <c r="H456" s="41"/>
      <c r="I456" s="41"/>
      <c r="J456" s="82"/>
      <c r="K456" s="291">
        <f t="shared" si="55"/>
        <v>0</v>
      </c>
      <c r="L456" s="293">
        <f>IF(I456&lt;INDEX(Lookup!$U$2:$U$10,MATCH($D$46,Lookup!$S$2:$S$10,0)),0,IF(O456="X",0,J456/(DATEDIF(H456,I456,"m")+1)*12))</f>
        <v>0</v>
      </c>
      <c r="M456" s="291">
        <f t="shared" si="56"/>
        <v>0</v>
      </c>
      <c r="N456" s="335"/>
      <c r="O456" s="143"/>
      <c r="P456" s="397"/>
      <c r="Q456" s="555"/>
      <c r="R456" s="576">
        <f t="shared" si="57"/>
        <v>0</v>
      </c>
      <c r="S456" s="576">
        <f t="shared" si="58"/>
        <v>0</v>
      </c>
      <c r="T456" s="576">
        <f t="shared" si="59"/>
        <v>0</v>
      </c>
      <c r="U456" s="576">
        <f t="shared" si="60"/>
        <v>0</v>
      </c>
      <c r="V456" s="553"/>
      <c r="W456" s="553"/>
      <c r="X456" s="553"/>
      <c r="Y456" s="553"/>
      <c r="Z456" s="397"/>
      <c r="AA456" s="397"/>
      <c r="AB456" s="397"/>
      <c r="AC456" s="397"/>
      <c r="AD456" s="397"/>
      <c r="AE456" s="397"/>
      <c r="AF456" s="397"/>
      <c r="AG456" s="397"/>
      <c r="AH456" s="397"/>
      <c r="AI456" s="397"/>
      <c r="AJ456" s="397"/>
      <c r="AK456" s="397"/>
      <c r="AL456" s="397"/>
      <c r="AM456" s="397"/>
      <c r="AN456" s="397"/>
      <c r="AO456" s="397"/>
      <c r="AP456" s="397"/>
      <c r="AQ456" s="397"/>
      <c r="AR456" s="397"/>
      <c r="AS456" s="397"/>
      <c r="AT456" s="397"/>
      <c r="AU456" s="397"/>
      <c r="AV456" s="397"/>
      <c r="AW456" s="397"/>
      <c r="AX456" s="397"/>
      <c r="AY456" s="397"/>
      <c r="AZ456" s="397"/>
      <c r="BA456" s="553"/>
      <c r="BB456" s="397"/>
      <c r="BC456" s="397"/>
      <c r="BD456" s="397"/>
    </row>
    <row r="457" spans="2:56" x14ac:dyDescent="0.35">
      <c r="B457" s="80"/>
      <c r="C457" s="119"/>
      <c r="D457" s="119"/>
      <c r="E457" s="84"/>
      <c r="F457" s="119"/>
      <c r="G457" s="120"/>
      <c r="H457" s="41"/>
      <c r="I457" s="41"/>
      <c r="J457" s="82"/>
      <c r="K457" s="291">
        <f t="shared" si="55"/>
        <v>0</v>
      </c>
      <c r="L457" s="293">
        <f>IF(I457&lt;INDEX(Lookup!$U$2:$U$10,MATCH($D$46,Lookup!$S$2:$S$10,0)),0,IF(O457="X",0,J457/(DATEDIF(H457,I457,"m")+1)*12))</f>
        <v>0</v>
      </c>
      <c r="M457" s="291">
        <f t="shared" si="56"/>
        <v>0</v>
      </c>
      <c r="N457" s="335"/>
      <c r="O457" s="143"/>
      <c r="P457" s="397"/>
      <c r="Q457" s="555"/>
      <c r="R457" s="576">
        <f t="shared" si="57"/>
        <v>0</v>
      </c>
      <c r="S457" s="576">
        <f t="shared" si="58"/>
        <v>0</v>
      </c>
      <c r="T457" s="576">
        <f t="shared" si="59"/>
        <v>0</v>
      </c>
      <c r="U457" s="576">
        <f t="shared" si="60"/>
        <v>0</v>
      </c>
      <c r="V457" s="553"/>
      <c r="W457" s="553"/>
      <c r="X457" s="553"/>
      <c r="Y457" s="553"/>
      <c r="Z457" s="397"/>
      <c r="AA457" s="397"/>
      <c r="AB457" s="397"/>
      <c r="AC457" s="397"/>
      <c r="AD457" s="397"/>
      <c r="AE457" s="397"/>
      <c r="AF457" s="397"/>
      <c r="AG457" s="397"/>
      <c r="AH457" s="397"/>
      <c r="AI457" s="397"/>
      <c r="AJ457" s="397"/>
      <c r="AK457" s="397"/>
      <c r="AL457" s="397"/>
      <c r="AM457" s="397"/>
      <c r="AN457" s="397"/>
      <c r="AO457" s="397"/>
      <c r="AP457" s="397"/>
      <c r="AQ457" s="397"/>
      <c r="AR457" s="397"/>
      <c r="AS457" s="397"/>
      <c r="AT457" s="397"/>
      <c r="AU457" s="397"/>
      <c r="AV457" s="397"/>
      <c r="AW457" s="397"/>
      <c r="AX457" s="397"/>
      <c r="AY457" s="397"/>
      <c r="AZ457" s="397"/>
      <c r="BA457" s="553"/>
      <c r="BB457" s="397"/>
      <c r="BC457" s="397"/>
      <c r="BD457" s="397"/>
    </row>
    <row r="458" spans="2:56" x14ac:dyDescent="0.35">
      <c r="B458" s="80"/>
      <c r="C458" s="119"/>
      <c r="D458" s="119"/>
      <c r="E458" s="84"/>
      <c r="F458" s="119"/>
      <c r="G458" s="120"/>
      <c r="H458" s="41"/>
      <c r="I458" s="41"/>
      <c r="J458" s="82"/>
      <c r="K458" s="291">
        <f t="shared" si="55"/>
        <v>0</v>
      </c>
      <c r="L458" s="293">
        <f>IF(I458&lt;INDEX(Lookup!$U$2:$U$10,MATCH($D$46,Lookup!$S$2:$S$10,0)),0,IF(O458="X",0,J458/(DATEDIF(H458,I458,"m")+1)*12))</f>
        <v>0</v>
      </c>
      <c r="M458" s="291">
        <f t="shared" si="56"/>
        <v>0</v>
      </c>
      <c r="N458" s="335"/>
      <c r="O458" s="143"/>
      <c r="P458" s="397"/>
      <c r="Q458" s="555"/>
      <c r="R458" s="576">
        <f t="shared" si="57"/>
        <v>0</v>
      </c>
      <c r="S458" s="576">
        <f t="shared" si="58"/>
        <v>0</v>
      </c>
      <c r="T458" s="576">
        <f t="shared" si="59"/>
        <v>0</v>
      </c>
      <c r="U458" s="576">
        <f t="shared" si="60"/>
        <v>0</v>
      </c>
      <c r="V458" s="553"/>
      <c r="W458" s="553"/>
      <c r="X458" s="553"/>
      <c r="Y458" s="553"/>
      <c r="Z458" s="397"/>
      <c r="AA458" s="397"/>
      <c r="AB458" s="397"/>
      <c r="AC458" s="397"/>
      <c r="AD458" s="397"/>
      <c r="AE458" s="397"/>
      <c r="AF458" s="397"/>
      <c r="AG458" s="397"/>
      <c r="AH458" s="397"/>
      <c r="AI458" s="397"/>
      <c r="AJ458" s="397"/>
      <c r="AK458" s="397"/>
      <c r="AL458" s="397"/>
      <c r="AM458" s="397"/>
      <c r="AN458" s="397"/>
      <c r="AO458" s="397"/>
      <c r="AP458" s="397"/>
      <c r="AQ458" s="397"/>
      <c r="AR458" s="397"/>
      <c r="AS458" s="397"/>
      <c r="AT458" s="397"/>
      <c r="AU458" s="397"/>
      <c r="AV458" s="397"/>
      <c r="AW458" s="397"/>
      <c r="AX458" s="397"/>
      <c r="AY458" s="397"/>
      <c r="AZ458" s="397"/>
      <c r="BA458" s="553"/>
      <c r="BB458" s="397"/>
      <c r="BC458" s="397"/>
      <c r="BD458" s="397"/>
    </row>
    <row r="459" spans="2:56" x14ac:dyDescent="0.35">
      <c r="B459" s="80"/>
      <c r="C459" s="119"/>
      <c r="D459" s="119"/>
      <c r="E459" s="84"/>
      <c r="F459" s="119"/>
      <c r="G459" s="120"/>
      <c r="H459" s="41"/>
      <c r="I459" s="41"/>
      <c r="J459" s="82"/>
      <c r="K459" s="291">
        <f t="shared" si="55"/>
        <v>0</v>
      </c>
      <c r="L459" s="293">
        <f>IF(I459&lt;INDEX(Lookup!$U$2:$U$10,MATCH($D$46,Lookup!$S$2:$S$10,0)),0,IF(O459="X",0,J459/(DATEDIF(H459,I459,"m")+1)*12))</f>
        <v>0</v>
      </c>
      <c r="M459" s="291">
        <f t="shared" si="56"/>
        <v>0</v>
      </c>
      <c r="N459" s="335"/>
      <c r="O459" s="143"/>
      <c r="P459" s="397"/>
      <c r="Q459" s="555"/>
      <c r="R459" s="576">
        <f t="shared" si="57"/>
        <v>0</v>
      </c>
      <c r="S459" s="576">
        <f t="shared" si="58"/>
        <v>0</v>
      </c>
      <c r="T459" s="576">
        <f t="shared" si="59"/>
        <v>0</v>
      </c>
      <c r="U459" s="576">
        <f t="shared" si="60"/>
        <v>0</v>
      </c>
      <c r="V459" s="553"/>
      <c r="W459" s="553"/>
      <c r="X459" s="553"/>
      <c r="Y459" s="553"/>
      <c r="Z459" s="397"/>
      <c r="AA459" s="397"/>
      <c r="AB459" s="397"/>
      <c r="AC459" s="397"/>
      <c r="AD459" s="397"/>
      <c r="AE459" s="397"/>
      <c r="AF459" s="397"/>
      <c r="AG459" s="397"/>
      <c r="AH459" s="397"/>
      <c r="AI459" s="397"/>
      <c r="AJ459" s="397"/>
      <c r="AK459" s="397"/>
      <c r="AL459" s="397"/>
      <c r="AM459" s="397"/>
      <c r="AN459" s="397"/>
      <c r="AO459" s="397"/>
      <c r="AP459" s="397"/>
      <c r="AQ459" s="397"/>
      <c r="AR459" s="397"/>
      <c r="AS459" s="397"/>
      <c r="AT459" s="397"/>
      <c r="AU459" s="397"/>
      <c r="AV459" s="397"/>
      <c r="AW459" s="397"/>
      <c r="AX459" s="397"/>
      <c r="AY459" s="397"/>
      <c r="AZ459" s="397"/>
      <c r="BA459" s="553"/>
      <c r="BB459" s="397"/>
      <c r="BC459" s="397"/>
      <c r="BD459" s="397"/>
    </row>
    <row r="460" spans="2:56" x14ac:dyDescent="0.35">
      <c r="B460" s="80"/>
      <c r="C460" s="119"/>
      <c r="D460" s="119"/>
      <c r="E460" s="84"/>
      <c r="F460" s="119"/>
      <c r="G460" s="120"/>
      <c r="H460" s="41"/>
      <c r="I460" s="41"/>
      <c r="J460" s="82"/>
      <c r="K460" s="291">
        <f t="shared" si="55"/>
        <v>0</v>
      </c>
      <c r="L460" s="293">
        <f>IF(I460&lt;INDEX(Lookup!$U$2:$U$10,MATCH($D$46,Lookup!$S$2:$S$10,0)),0,IF(O460="X",0,J460/(DATEDIF(H460,I460,"m")+1)*12))</f>
        <v>0</v>
      </c>
      <c r="M460" s="291">
        <f t="shared" si="56"/>
        <v>0</v>
      </c>
      <c r="N460" s="335"/>
      <c r="O460" s="143"/>
      <c r="P460" s="397"/>
      <c r="Q460" s="555"/>
      <c r="R460" s="576">
        <f t="shared" si="57"/>
        <v>0</v>
      </c>
      <c r="S460" s="576">
        <f t="shared" si="58"/>
        <v>0</v>
      </c>
      <c r="T460" s="576">
        <f t="shared" si="59"/>
        <v>0</v>
      </c>
      <c r="U460" s="576">
        <f t="shared" si="60"/>
        <v>0</v>
      </c>
      <c r="V460" s="553"/>
      <c r="W460" s="553"/>
      <c r="X460" s="553"/>
      <c r="Y460" s="553"/>
      <c r="Z460" s="397"/>
      <c r="AA460" s="397"/>
      <c r="AB460" s="397"/>
      <c r="AC460" s="397"/>
      <c r="AD460" s="397"/>
      <c r="AE460" s="397"/>
      <c r="AF460" s="397"/>
      <c r="AG460" s="397"/>
      <c r="AH460" s="397"/>
      <c r="AI460" s="397"/>
      <c r="AJ460" s="397"/>
      <c r="AK460" s="397"/>
      <c r="AL460" s="397"/>
      <c r="AM460" s="397"/>
      <c r="AN460" s="397"/>
      <c r="AO460" s="397"/>
      <c r="AP460" s="397"/>
      <c r="AQ460" s="397"/>
      <c r="AR460" s="397"/>
      <c r="AS460" s="397"/>
      <c r="AT460" s="397"/>
      <c r="AU460" s="397"/>
      <c r="AV460" s="397"/>
      <c r="AW460" s="397"/>
      <c r="AX460" s="397"/>
      <c r="AY460" s="397"/>
      <c r="AZ460" s="397"/>
      <c r="BA460" s="553"/>
      <c r="BB460" s="397"/>
      <c r="BC460" s="397"/>
      <c r="BD460" s="397"/>
    </row>
    <row r="461" spans="2:56" x14ac:dyDescent="0.35">
      <c r="B461" s="80"/>
      <c r="C461" s="119"/>
      <c r="D461" s="119"/>
      <c r="E461" s="84"/>
      <c r="F461" s="119"/>
      <c r="G461" s="120"/>
      <c r="H461" s="41"/>
      <c r="I461" s="41"/>
      <c r="J461" s="82"/>
      <c r="K461" s="291">
        <f t="shared" si="55"/>
        <v>0</v>
      </c>
      <c r="L461" s="293">
        <f>IF(I461&lt;INDEX(Lookup!$U$2:$U$10,MATCH($D$46,Lookup!$S$2:$S$10,0)),0,IF(O461="X",0,J461/(DATEDIF(H461,I461,"m")+1)*12))</f>
        <v>0</v>
      </c>
      <c r="M461" s="291">
        <f t="shared" si="56"/>
        <v>0</v>
      </c>
      <c r="N461" s="335"/>
      <c r="O461" s="143"/>
      <c r="P461" s="397"/>
      <c r="Q461" s="555"/>
      <c r="R461" s="576">
        <f t="shared" si="57"/>
        <v>0</v>
      </c>
      <c r="S461" s="576">
        <f t="shared" si="58"/>
        <v>0</v>
      </c>
      <c r="T461" s="576">
        <f t="shared" si="59"/>
        <v>0</v>
      </c>
      <c r="U461" s="576">
        <f t="shared" si="60"/>
        <v>0</v>
      </c>
      <c r="V461" s="553"/>
      <c r="W461" s="553"/>
      <c r="X461" s="553"/>
      <c r="Y461" s="553"/>
      <c r="Z461" s="397"/>
      <c r="AA461" s="397"/>
      <c r="AB461" s="397"/>
      <c r="AC461" s="397"/>
      <c r="AD461" s="397"/>
      <c r="AE461" s="397"/>
      <c r="AF461" s="397"/>
      <c r="AG461" s="397"/>
      <c r="AH461" s="397"/>
      <c r="AI461" s="397"/>
      <c r="AJ461" s="397"/>
      <c r="AK461" s="397"/>
      <c r="AL461" s="397"/>
      <c r="AM461" s="397"/>
      <c r="AN461" s="397"/>
      <c r="AO461" s="397"/>
      <c r="AP461" s="397"/>
      <c r="AQ461" s="397"/>
      <c r="AR461" s="397"/>
      <c r="AS461" s="397"/>
      <c r="AT461" s="397"/>
      <c r="AU461" s="397"/>
      <c r="AV461" s="397"/>
      <c r="AW461" s="397"/>
      <c r="AX461" s="397"/>
      <c r="AY461" s="397"/>
      <c r="AZ461" s="397"/>
      <c r="BA461" s="553"/>
      <c r="BB461" s="397"/>
      <c r="BC461" s="397"/>
      <c r="BD461" s="397"/>
    </row>
    <row r="462" spans="2:56" x14ac:dyDescent="0.35">
      <c r="B462" s="80"/>
      <c r="C462" s="119"/>
      <c r="D462" s="119"/>
      <c r="E462" s="84"/>
      <c r="F462" s="119"/>
      <c r="G462" s="120"/>
      <c r="H462" s="41"/>
      <c r="I462" s="41"/>
      <c r="J462" s="82"/>
      <c r="K462" s="291">
        <f t="shared" si="55"/>
        <v>0</v>
      </c>
      <c r="L462" s="293">
        <f>IF(I462&lt;INDEX(Lookup!$U$2:$U$10,MATCH($D$46,Lookup!$S$2:$S$10,0)),0,IF(O462="X",0,J462/(DATEDIF(H462,I462,"m")+1)*12))</f>
        <v>0</v>
      </c>
      <c r="M462" s="291">
        <f t="shared" si="56"/>
        <v>0</v>
      </c>
      <c r="N462" s="335"/>
      <c r="O462" s="143"/>
      <c r="P462" s="397"/>
      <c r="Q462" s="555"/>
      <c r="R462" s="576">
        <f t="shared" si="57"/>
        <v>0</v>
      </c>
      <c r="S462" s="576">
        <f t="shared" si="58"/>
        <v>0</v>
      </c>
      <c r="T462" s="576">
        <f t="shared" si="59"/>
        <v>0</v>
      </c>
      <c r="U462" s="576">
        <f t="shared" si="60"/>
        <v>0</v>
      </c>
      <c r="V462" s="553"/>
      <c r="W462" s="553"/>
      <c r="X462" s="553"/>
      <c r="Y462" s="553"/>
      <c r="Z462" s="397"/>
      <c r="AA462" s="397"/>
      <c r="AB462" s="397"/>
      <c r="AC462" s="397"/>
      <c r="AD462" s="397"/>
      <c r="AE462" s="397"/>
      <c r="AF462" s="397"/>
      <c r="AG462" s="397"/>
      <c r="AH462" s="397"/>
      <c r="AI462" s="397"/>
      <c r="AJ462" s="397"/>
      <c r="AK462" s="397"/>
      <c r="AL462" s="397"/>
      <c r="AM462" s="397"/>
      <c r="AN462" s="397"/>
      <c r="AO462" s="397"/>
      <c r="AP462" s="397"/>
      <c r="AQ462" s="397"/>
      <c r="AR462" s="397"/>
      <c r="AS462" s="397"/>
      <c r="AT462" s="397"/>
      <c r="AU462" s="397"/>
      <c r="AV462" s="397"/>
      <c r="AW462" s="397"/>
      <c r="AX462" s="397"/>
      <c r="AY462" s="397"/>
      <c r="AZ462" s="397"/>
      <c r="BA462" s="553"/>
      <c r="BB462" s="397"/>
      <c r="BC462" s="397"/>
      <c r="BD462" s="397"/>
    </row>
    <row r="463" spans="2:56" x14ac:dyDescent="0.35">
      <c r="B463" s="80"/>
      <c r="C463" s="119"/>
      <c r="D463" s="119"/>
      <c r="E463" s="84"/>
      <c r="F463" s="119"/>
      <c r="G463" s="120"/>
      <c r="H463" s="41"/>
      <c r="I463" s="41"/>
      <c r="J463" s="82"/>
      <c r="K463" s="291">
        <f t="shared" si="55"/>
        <v>0</v>
      </c>
      <c r="L463" s="293">
        <f>IF(I463&lt;INDEX(Lookup!$U$2:$U$10,MATCH($D$46,Lookup!$S$2:$S$10,0)),0,IF(O463="X",0,J463/(DATEDIF(H463,I463,"m")+1)*12))</f>
        <v>0</v>
      </c>
      <c r="M463" s="291">
        <f t="shared" si="56"/>
        <v>0</v>
      </c>
      <c r="N463" s="335"/>
      <c r="O463" s="143"/>
      <c r="P463" s="397"/>
      <c r="Q463" s="555"/>
      <c r="R463" s="576">
        <f t="shared" si="57"/>
        <v>0</v>
      </c>
      <c r="S463" s="576">
        <f t="shared" si="58"/>
        <v>0</v>
      </c>
      <c r="T463" s="576">
        <f t="shared" si="59"/>
        <v>0</v>
      </c>
      <c r="U463" s="576">
        <f t="shared" si="60"/>
        <v>0</v>
      </c>
      <c r="V463" s="553"/>
      <c r="W463" s="553"/>
      <c r="X463" s="553"/>
      <c r="Y463" s="553"/>
      <c r="Z463" s="397"/>
      <c r="AA463" s="397"/>
      <c r="AB463" s="397"/>
      <c r="AC463" s="397"/>
      <c r="AD463" s="397"/>
      <c r="AE463" s="397"/>
      <c r="AF463" s="397"/>
      <c r="AG463" s="397"/>
      <c r="AH463" s="397"/>
      <c r="AI463" s="397"/>
      <c r="AJ463" s="397"/>
      <c r="AK463" s="397"/>
      <c r="AL463" s="397"/>
      <c r="AM463" s="397"/>
      <c r="AN463" s="397"/>
      <c r="AO463" s="397"/>
      <c r="AP463" s="397"/>
      <c r="AQ463" s="397"/>
      <c r="AR463" s="397"/>
      <c r="AS463" s="397"/>
      <c r="AT463" s="397"/>
      <c r="AU463" s="397"/>
      <c r="AV463" s="397"/>
      <c r="AW463" s="397"/>
      <c r="AX463" s="397"/>
      <c r="AY463" s="397"/>
      <c r="AZ463" s="397"/>
      <c r="BA463" s="553"/>
      <c r="BB463" s="397"/>
      <c r="BC463" s="397"/>
      <c r="BD463" s="397"/>
    </row>
    <row r="464" spans="2:56" x14ac:dyDescent="0.35">
      <c r="B464" s="80"/>
      <c r="C464" s="119"/>
      <c r="D464" s="119"/>
      <c r="E464" s="84"/>
      <c r="F464" s="119"/>
      <c r="G464" s="120"/>
      <c r="H464" s="41"/>
      <c r="I464" s="41"/>
      <c r="J464" s="82"/>
      <c r="K464" s="291">
        <f t="shared" si="55"/>
        <v>0</v>
      </c>
      <c r="L464" s="293">
        <f>IF(I464&lt;INDEX(Lookup!$U$2:$U$10,MATCH($D$46,Lookup!$S$2:$S$10,0)),0,IF(O464="X",0,J464/(DATEDIF(H464,I464,"m")+1)*12))</f>
        <v>0</v>
      </c>
      <c r="M464" s="291">
        <f t="shared" si="56"/>
        <v>0</v>
      </c>
      <c r="N464" s="335"/>
      <c r="O464" s="143"/>
      <c r="P464" s="397"/>
      <c r="Q464" s="555"/>
      <c r="R464" s="576">
        <f t="shared" si="57"/>
        <v>0</v>
      </c>
      <c r="S464" s="576">
        <f t="shared" si="58"/>
        <v>0</v>
      </c>
      <c r="T464" s="576">
        <f t="shared" si="59"/>
        <v>0</v>
      </c>
      <c r="U464" s="576">
        <f t="shared" si="60"/>
        <v>0</v>
      </c>
      <c r="V464" s="553"/>
      <c r="W464" s="553"/>
      <c r="X464" s="553"/>
      <c r="Y464" s="553"/>
      <c r="Z464" s="397"/>
      <c r="AA464" s="397"/>
      <c r="AB464" s="397"/>
      <c r="AC464" s="397"/>
      <c r="AD464" s="397"/>
      <c r="AE464" s="397"/>
      <c r="AF464" s="397"/>
      <c r="AG464" s="397"/>
      <c r="AH464" s="397"/>
      <c r="AI464" s="397"/>
      <c r="AJ464" s="397"/>
      <c r="AK464" s="397"/>
      <c r="AL464" s="397"/>
      <c r="AM464" s="397"/>
      <c r="AN464" s="397"/>
      <c r="AO464" s="397"/>
      <c r="AP464" s="397"/>
      <c r="AQ464" s="397"/>
      <c r="AR464" s="397"/>
      <c r="AS464" s="397"/>
      <c r="AT464" s="397"/>
      <c r="AU464" s="397"/>
      <c r="AV464" s="397"/>
      <c r="AW464" s="397"/>
      <c r="AX464" s="397"/>
      <c r="AY464" s="397"/>
      <c r="AZ464" s="397"/>
      <c r="BA464" s="553"/>
      <c r="BB464" s="397"/>
      <c r="BC464" s="397"/>
      <c r="BD464" s="397"/>
    </row>
    <row r="465" spans="2:56" x14ac:dyDescent="0.35">
      <c r="B465" s="80"/>
      <c r="C465" s="119"/>
      <c r="D465" s="119"/>
      <c r="E465" s="84"/>
      <c r="F465" s="119"/>
      <c r="G465" s="120"/>
      <c r="H465" s="41"/>
      <c r="I465" s="41"/>
      <c r="J465" s="82"/>
      <c r="K465" s="291">
        <f t="shared" si="55"/>
        <v>0</v>
      </c>
      <c r="L465" s="293">
        <f>IF(I465&lt;INDEX(Lookup!$U$2:$U$10,MATCH($D$46,Lookup!$S$2:$S$10,0)),0,IF(O465="X",0,J465/(DATEDIF(H465,I465,"m")+1)*12))</f>
        <v>0</v>
      </c>
      <c r="M465" s="291">
        <f t="shared" si="56"/>
        <v>0</v>
      </c>
      <c r="N465" s="335"/>
      <c r="O465" s="143"/>
      <c r="P465" s="397"/>
      <c r="Q465" s="555"/>
      <c r="R465" s="576">
        <f t="shared" si="57"/>
        <v>0</v>
      </c>
      <c r="S465" s="576">
        <f t="shared" si="58"/>
        <v>0</v>
      </c>
      <c r="T465" s="576">
        <f t="shared" si="59"/>
        <v>0</v>
      </c>
      <c r="U465" s="576">
        <f t="shared" si="60"/>
        <v>0</v>
      </c>
      <c r="V465" s="553"/>
      <c r="W465" s="553"/>
      <c r="X465" s="553"/>
      <c r="Y465" s="553"/>
      <c r="Z465" s="397"/>
      <c r="AA465" s="397"/>
      <c r="AB465" s="397"/>
      <c r="AC465" s="397"/>
      <c r="AD465" s="397"/>
      <c r="AE465" s="397"/>
      <c r="AF465" s="397"/>
      <c r="AG465" s="397"/>
      <c r="AH465" s="397"/>
      <c r="AI465" s="397"/>
      <c r="AJ465" s="397"/>
      <c r="AK465" s="397"/>
      <c r="AL465" s="397"/>
      <c r="AM465" s="397"/>
      <c r="AN465" s="397"/>
      <c r="AO465" s="397"/>
      <c r="AP465" s="397"/>
      <c r="AQ465" s="397"/>
      <c r="AR465" s="397"/>
      <c r="AS465" s="397"/>
      <c r="AT465" s="397"/>
      <c r="AU465" s="397"/>
      <c r="AV465" s="397"/>
      <c r="AW465" s="397"/>
      <c r="AX465" s="397"/>
      <c r="AY465" s="397"/>
      <c r="AZ465" s="397"/>
      <c r="BA465" s="553"/>
      <c r="BB465" s="397"/>
      <c r="BC465" s="397"/>
      <c r="BD465" s="397"/>
    </row>
    <row r="466" spans="2:56" x14ac:dyDescent="0.35">
      <c r="B466" s="80"/>
      <c r="C466" s="119"/>
      <c r="D466" s="119"/>
      <c r="E466" s="84"/>
      <c r="F466" s="119"/>
      <c r="G466" s="120"/>
      <c r="H466" s="41"/>
      <c r="I466" s="41"/>
      <c r="J466" s="82"/>
      <c r="K466" s="291">
        <f t="shared" si="55"/>
        <v>0</v>
      </c>
      <c r="L466" s="293">
        <f>IF(I466&lt;INDEX(Lookup!$U$2:$U$10,MATCH($D$46,Lookup!$S$2:$S$10,0)),0,IF(O466="X",0,J466/(DATEDIF(H466,I466,"m")+1)*12))</f>
        <v>0</v>
      </c>
      <c r="M466" s="291">
        <f t="shared" si="56"/>
        <v>0</v>
      </c>
      <c r="N466" s="335"/>
      <c r="O466" s="143"/>
      <c r="P466" s="397"/>
      <c r="Q466" s="555"/>
      <c r="R466" s="576">
        <f t="shared" si="57"/>
        <v>0</v>
      </c>
      <c r="S466" s="576">
        <f t="shared" si="58"/>
        <v>0</v>
      </c>
      <c r="T466" s="576">
        <f t="shared" si="59"/>
        <v>0</v>
      </c>
      <c r="U466" s="576">
        <f t="shared" si="60"/>
        <v>0</v>
      </c>
      <c r="V466" s="553"/>
      <c r="W466" s="553"/>
      <c r="X466" s="553"/>
      <c r="Y466" s="553"/>
      <c r="Z466" s="397"/>
      <c r="AA466" s="397"/>
      <c r="AB466" s="397"/>
      <c r="AC466" s="397"/>
      <c r="AD466" s="397"/>
      <c r="AE466" s="397"/>
      <c r="AF466" s="397"/>
      <c r="AG466" s="397"/>
      <c r="AH466" s="397"/>
      <c r="AI466" s="397"/>
      <c r="AJ466" s="397"/>
      <c r="AK466" s="397"/>
      <c r="AL466" s="397"/>
      <c r="AM466" s="397"/>
      <c r="AN466" s="397"/>
      <c r="AO466" s="397"/>
      <c r="AP466" s="397"/>
      <c r="AQ466" s="397"/>
      <c r="AR466" s="397"/>
      <c r="AS466" s="397"/>
      <c r="AT466" s="397"/>
      <c r="AU466" s="397"/>
      <c r="AV466" s="397"/>
      <c r="AW466" s="397"/>
      <c r="AX466" s="397"/>
      <c r="AY466" s="397"/>
      <c r="AZ466" s="397"/>
      <c r="BA466" s="553"/>
      <c r="BB466" s="397"/>
      <c r="BC466" s="397"/>
      <c r="BD466" s="397"/>
    </row>
    <row r="467" spans="2:56" x14ac:dyDescent="0.35">
      <c r="B467" s="80"/>
      <c r="C467" s="119"/>
      <c r="D467" s="119"/>
      <c r="E467" s="84"/>
      <c r="F467" s="119"/>
      <c r="G467" s="120"/>
      <c r="H467" s="41"/>
      <c r="I467" s="41"/>
      <c r="J467" s="82"/>
      <c r="K467" s="291">
        <f t="shared" si="55"/>
        <v>0</v>
      </c>
      <c r="L467" s="293">
        <f>IF(I467&lt;INDEX(Lookup!$U$2:$U$10,MATCH($D$46,Lookup!$S$2:$S$10,0)),0,IF(O467="X",0,J467/(DATEDIF(H467,I467,"m")+1)*12))</f>
        <v>0</v>
      </c>
      <c r="M467" s="291">
        <f t="shared" si="56"/>
        <v>0</v>
      </c>
      <c r="N467" s="335"/>
      <c r="O467" s="143"/>
      <c r="P467" s="397"/>
      <c r="Q467" s="555"/>
      <c r="R467" s="576">
        <f t="shared" si="57"/>
        <v>0</v>
      </c>
      <c r="S467" s="576">
        <f t="shared" si="58"/>
        <v>0</v>
      </c>
      <c r="T467" s="576">
        <f t="shared" si="59"/>
        <v>0</v>
      </c>
      <c r="U467" s="576">
        <f t="shared" si="60"/>
        <v>0</v>
      </c>
      <c r="V467" s="553"/>
      <c r="W467" s="553"/>
      <c r="X467" s="553"/>
      <c r="Y467" s="553"/>
      <c r="Z467" s="397"/>
      <c r="AA467" s="397"/>
      <c r="AB467" s="397"/>
      <c r="AC467" s="397"/>
      <c r="AD467" s="397"/>
      <c r="AE467" s="397"/>
      <c r="AF467" s="397"/>
      <c r="AG467" s="397"/>
      <c r="AH467" s="397"/>
      <c r="AI467" s="397"/>
      <c r="AJ467" s="397"/>
      <c r="AK467" s="397"/>
      <c r="AL467" s="397"/>
      <c r="AM467" s="397"/>
      <c r="AN467" s="397"/>
      <c r="AO467" s="397"/>
      <c r="AP467" s="397"/>
      <c r="AQ467" s="397"/>
      <c r="AR467" s="397"/>
      <c r="AS467" s="397"/>
      <c r="AT467" s="397"/>
      <c r="AU467" s="397"/>
      <c r="AV467" s="397"/>
      <c r="AW467" s="397"/>
      <c r="AX467" s="397"/>
      <c r="AY467" s="397"/>
      <c r="AZ467" s="397"/>
      <c r="BA467" s="553"/>
      <c r="BB467" s="397"/>
      <c r="BC467" s="397"/>
      <c r="BD467" s="397"/>
    </row>
    <row r="468" spans="2:56" x14ac:dyDescent="0.35">
      <c r="B468" s="80"/>
      <c r="C468" s="119"/>
      <c r="D468" s="119"/>
      <c r="E468" s="84"/>
      <c r="F468" s="119"/>
      <c r="G468" s="120"/>
      <c r="H468" s="41"/>
      <c r="I468" s="41"/>
      <c r="J468" s="82"/>
      <c r="K468" s="291">
        <f t="shared" si="55"/>
        <v>0</v>
      </c>
      <c r="L468" s="293">
        <f>IF(I468&lt;INDEX(Lookup!$U$2:$U$10,MATCH($D$46,Lookup!$S$2:$S$10,0)),0,IF(O468="X",0,J468/(DATEDIF(H468,I468,"m")+1)*12))</f>
        <v>0</v>
      </c>
      <c r="M468" s="291">
        <f t="shared" si="56"/>
        <v>0</v>
      </c>
      <c r="N468" s="335"/>
      <c r="O468" s="143"/>
      <c r="P468" s="397"/>
      <c r="Q468" s="555"/>
      <c r="R468" s="576">
        <f t="shared" si="57"/>
        <v>0</v>
      </c>
      <c r="S468" s="576">
        <f t="shared" si="58"/>
        <v>0</v>
      </c>
      <c r="T468" s="576">
        <f t="shared" si="59"/>
        <v>0</v>
      </c>
      <c r="U468" s="576">
        <f t="shared" si="60"/>
        <v>0</v>
      </c>
      <c r="V468" s="553"/>
      <c r="W468" s="553"/>
      <c r="X468" s="553"/>
      <c r="Y468" s="553"/>
      <c r="Z468" s="397"/>
      <c r="AA468" s="397"/>
      <c r="AB468" s="397"/>
      <c r="AC468" s="397"/>
      <c r="AD468" s="397"/>
      <c r="AE468" s="397"/>
      <c r="AF468" s="397"/>
      <c r="AG468" s="397"/>
      <c r="AH468" s="397"/>
      <c r="AI468" s="397"/>
      <c r="AJ468" s="397"/>
      <c r="AK468" s="397"/>
      <c r="AL468" s="397"/>
      <c r="AM468" s="397"/>
      <c r="AN468" s="397"/>
      <c r="AO468" s="397"/>
      <c r="AP468" s="397"/>
      <c r="AQ468" s="397"/>
      <c r="AR468" s="397"/>
      <c r="AS468" s="397"/>
      <c r="AT468" s="397"/>
      <c r="AU468" s="397"/>
      <c r="AV468" s="397"/>
      <c r="AW468" s="397"/>
      <c r="AX468" s="397"/>
      <c r="AY468" s="397"/>
      <c r="AZ468" s="397"/>
      <c r="BA468" s="553"/>
      <c r="BB468" s="397"/>
      <c r="BC468" s="397"/>
      <c r="BD468" s="397"/>
    </row>
    <row r="469" spans="2:56" x14ac:dyDescent="0.35">
      <c r="B469" s="80"/>
      <c r="C469" s="119"/>
      <c r="D469" s="119"/>
      <c r="E469" s="84"/>
      <c r="F469" s="119"/>
      <c r="G469" s="120"/>
      <c r="H469" s="41"/>
      <c r="I469" s="41"/>
      <c r="J469" s="82"/>
      <c r="K469" s="291">
        <f t="shared" si="55"/>
        <v>0</v>
      </c>
      <c r="L469" s="293">
        <f>IF(I469&lt;INDEX(Lookup!$U$2:$U$10,MATCH($D$46,Lookup!$S$2:$S$10,0)),0,IF(O469="X",0,J469/(DATEDIF(H469,I469,"m")+1)*12))</f>
        <v>0</v>
      </c>
      <c r="M469" s="291">
        <f t="shared" si="56"/>
        <v>0</v>
      </c>
      <c r="N469" s="335"/>
      <c r="O469" s="143"/>
      <c r="P469" s="397"/>
      <c r="Q469" s="555"/>
      <c r="R469" s="576">
        <f t="shared" si="57"/>
        <v>0</v>
      </c>
      <c r="S469" s="576">
        <f t="shared" si="58"/>
        <v>0</v>
      </c>
      <c r="T469" s="576">
        <f t="shared" si="59"/>
        <v>0</v>
      </c>
      <c r="U469" s="576">
        <f t="shared" si="60"/>
        <v>0</v>
      </c>
      <c r="V469" s="553"/>
      <c r="W469" s="553"/>
      <c r="X469" s="553"/>
      <c r="Y469" s="553"/>
      <c r="Z469" s="397"/>
      <c r="AA469" s="397"/>
      <c r="AB469" s="397"/>
      <c r="AC469" s="397"/>
      <c r="AD469" s="397"/>
      <c r="AE469" s="397"/>
      <c r="AF469" s="397"/>
      <c r="AG469" s="397"/>
      <c r="AH469" s="397"/>
      <c r="AI469" s="397"/>
      <c r="AJ469" s="397"/>
      <c r="AK469" s="397"/>
      <c r="AL469" s="397"/>
      <c r="AM469" s="397"/>
      <c r="AN469" s="397"/>
      <c r="AO469" s="397"/>
      <c r="AP469" s="397"/>
      <c r="AQ469" s="397"/>
      <c r="AR469" s="397"/>
      <c r="AS469" s="397"/>
      <c r="AT469" s="397"/>
      <c r="AU469" s="397"/>
      <c r="AV469" s="397"/>
      <c r="AW469" s="397"/>
      <c r="AX469" s="397"/>
      <c r="AY469" s="397"/>
      <c r="AZ469" s="397"/>
      <c r="BA469" s="553"/>
      <c r="BB469" s="397"/>
      <c r="BC469" s="397"/>
      <c r="BD469" s="397"/>
    </row>
    <row r="470" spans="2:56" x14ac:dyDescent="0.35">
      <c r="B470" s="80"/>
      <c r="C470" s="119"/>
      <c r="D470" s="119"/>
      <c r="E470" s="84"/>
      <c r="F470" s="119"/>
      <c r="G470" s="120"/>
      <c r="H470" s="41"/>
      <c r="I470" s="41"/>
      <c r="J470" s="82"/>
      <c r="K470" s="291">
        <f t="shared" si="55"/>
        <v>0</v>
      </c>
      <c r="L470" s="293">
        <f>IF(I470&lt;INDEX(Lookup!$U$2:$U$10,MATCH($D$46,Lookup!$S$2:$S$10,0)),0,IF(O470="X",0,J470/(DATEDIF(H470,I470,"m")+1)*12))</f>
        <v>0</v>
      </c>
      <c r="M470" s="291">
        <f t="shared" si="56"/>
        <v>0</v>
      </c>
      <c r="N470" s="335"/>
      <c r="O470" s="143"/>
      <c r="P470" s="397"/>
      <c r="Q470" s="555"/>
      <c r="R470" s="576">
        <f t="shared" si="57"/>
        <v>0</v>
      </c>
      <c r="S470" s="576">
        <f t="shared" si="58"/>
        <v>0</v>
      </c>
      <c r="T470" s="576">
        <f t="shared" si="59"/>
        <v>0</v>
      </c>
      <c r="U470" s="576">
        <f t="shared" si="60"/>
        <v>0</v>
      </c>
      <c r="V470" s="553"/>
      <c r="W470" s="553"/>
      <c r="X470" s="553"/>
      <c r="Y470" s="553"/>
      <c r="Z470" s="397"/>
      <c r="AA470" s="397"/>
      <c r="AB470" s="397"/>
      <c r="AC470" s="397"/>
      <c r="AD470" s="397"/>
      <c r="AE470" s="397"/>
      <c r="AF470" s="397"/>
      <c r="AG470" s="397"/>
      <c r="AH470" s="397"/>
      <c r="AI470" s="397"/>
      <c r="AJ470" s="397"/>
      <c r="AK470" s="397"/>
      <c r="AL470" s="397"/>
      <c r="AM470" s="397"/>
      <c r="AN470" s="397"/>
      <c r="AO470" s="397"/>
      <c r="AP470" s="397"/>
      <c r="AQ470" s="397"/>
      <c r="AR470" s="397"/>
      <c r="AS470" s="397"/>
      <c r="AT470" s="397"/>
      <c r="AU470" s="397"/>
      <c r="AV470" s="397"/>
      <c r="AW470" s="397"/>
      <c r="AX470" s="397"/>
      <c r="AY470" s="397"/>
      <c r="AZ470" s="397"/>
      <c r="BA470" s="553"/>
      <c r="BB470" s="397"/>
      <c r="BC470" s="397"/>
      <c r="BD470" s="397"/>
    </row>
    <row r="471" spans="2:56" x14ac:dyDescent="0.35">
      <c r="B471" s="80"/>
      <c r="C471" s="119"/>
      <c r="D471" s="119"/>
      <c r="E471" s="84"/>
      <c r="F471" s="119"/>
      <c r="G471" s="120"/>
      <c r="H471" s="41"/>
      <c r="I471" s="41"/>
      <c r="J471" s="82"/>
      <c r="K471" s="291">
        <f t="shared" si="55"/>
        <v>0</v>
      </c>
      <c r="L471" s="293">
        <f>IF(I471&lt;INDEX(Lookup!$U$2:$U$10,MATCH($D$46,Lookup!$S$2:$S$10,0)),0,IF(O471="X",0,J471/(DATEDIF(H471,I471,"m")+1)*12))</f>
        <v>0</v>
      </c>
      <c r="M471" s="291">
        <f t="shared" si="56"/>
        <v>0</v>
      </c>
      <c r="N471" s="335"/>
      <c r="O471" s="143"/>
      <c r="P471" s="397"/>
      <c r="Q471" s="555"/>
      <c r="R471" s="576">
        <f t="shared" si="57"/>
        <v>0</v>
      </c>
      <c r="S471" s="576">
        <f t="shared" si="58"/>
        <v>0</v>
      </c>
      <c r="T471" s="576">
        <f t="shared" si="59"/>
        <v>0</v>
      </c>
      <c r="U471" s="576">
        <f t="shared" si="60"/>
        <v>0</v>
      </c>
      <c r="V471" s="553"/>
      <c r="W471" s="553"/>
      <c r="X471" s="553"/>
      <c r="Y471" s="553"/>
      <c r="Z471" s="397"/>
      <c r="AA471" s="397"/>
      <c r="AB471" s="397"/>
      <c r="AC471" s="397"/>
      <c r="AD471" s="397"/>
      <c r="AE471" s="397"/>
      <c r="AF471" s="397"/>
      <c r="AG471" s="397"/>
      <c r="AH471" s="397"/>
      <c r="AI471" s="397"/>
      <c r="AJ471" s="397"/>
      <c r="AK471" s="397"/>
      <c r="AL471" s="397"/>
      <c r="AM471" s="397"/>
      <c r="AN471" s="397"/>
      <c r="AO471" s="397"/>
      <c r="AP471" s="397"/>
      <c r="AQ471" s="397"/>
      <c r="AR471" s="397"/>
      <c r="AS471" s="397"/>
      <c r="AT471" s="397"/>
      <c r="AU471" s="397"/>
      <c r="AV471" s="397"/>
      <c r="AW471" s="397"/>
      <c r="AX471" s="397"/>
      <c r="AY471" s="397"/>
      <c r="AZ471" s="397"/>
      <c r="BA471" s="553"/>
      <c r="BB471" s="397"/>
      <c r="BC471" s="397"/>
      <c r="BD471" s="397"/>
    </row>
    <row r="472" spans="2:56" x14ac:dyDescent="0.35">
      <c r="B472" s="80"/>
      <c r="C472" s="119"/>
      <c r="D472" s="119"/>
      <c r="E472" s="84"/>
      <c r="F472" s="119"/>
      <c r="G472" s="120"/>
      <c r="H472" s="41"/>
      <c r="I472" s="41"/>
      <c r="J472" s="82"/>
      <c r="K472" s="291">
        <f t="shared" si="55"/>
        <v>0</v>
      </c>
      <c r="L472" s="293">
        <f>IF(I472&lt;INDEX(Lookup!$U$2:$U$10,MATCH($D$46,Lookup!$S$2:$S$10,0)),0,IF(O472="X",0,J472/(DATEDIF(H472,I472,"m")+1)*12))</f>
        <v>0</v>
      </c>
      <c r="M472" s="291">
        <f t="shared" si="56"/>
        <v>0</v>
      </c>
      <c r="N472" s="335"/>
      <c r="O472" s="143"/>
      <c r="P472" s="397"/>
      <c r="Q472" s="555"/>
      <c r="R472" s="576">
        <f t="shared" si="57"/>
        <v>0</v>
      </c>
      <c r="S472" s="576">
        <f t="shared" si="58"/>
        <v>0</v>
      </c>
      <c r="T472" s="576">
        <f t="shared" si="59"/>
        <v>0</v>
      </c>
      <c r="U472" s="576">
        <f t="shared" si="60"/>
        <v>0</v>
      </c>
      <c r="V472" s="553"/>
      <c r="W472" s="553"/>
      <c r="X472" s="553"/>
      <c r="Y472" s="553"/>
      <c r="Z472" s="397"/>
      <c r="AA472" s="397"/>
      <c r="AB472" s="397"/>
      <c r="AC472" s="397"/>
      <c r="AD472" s="397"/>
      <c r="AE472" s="397"/>
      <c r="AF472" s="397"/>
      <c r="AG472" s="397"/>
      <c r="AH472" s="397"/>
      <c r="AI472" s="397"/>
      <c r="AJ472" s="397"/>
      <c r="AK472" s="397"/>
      <c r="AL472" s="397"/>
      <c r="AM472" s="397"/>
      <c r="AN472" s="397"/>
      <c r="AO472" s="397"/>
      <c r="AP472" s="397"/>
      <c r="AQ472" s="397"/>
      <c r="AR472" s="397"/>
      <c r="AS472" s="397"/>
      <c r="AT472" s="397"/>
      <c r="AU472" s="397"/>
      <c r="AV472" s="397"/>
      <c r="AW472" s="397"/>
      <c r="AX472" s="397"/>
      <c r="AY472" s="397"/>
      <c r="AZ472" s="397"/>
      <c r="BA472" s="553"/>
      <c r="BB472" s="397"/>
      <c r="BC472" s="397"/>
      <c r="BD472" s="397"/>
    </row>
    <row r="473" spans="2:56" x14ac:dyDescent="0.35">
      <c r="B473" s="80"/>
      <c r="C473" s="119"/>
      <c r="D473" s="119"/>
      <c r="E473" s="84"/>
      <c r="F473" s="119"/>
      <c r="G473" s="120"/>
      <c r="H473" s="41"/>
      <c r="I473" s="41"/>
      <c r="J473" s="82"/>
      <c r="K473" s="291">
        <f t="shared" si="55"/>
        <v>0</v>
      </c>
      <c r="L473" s="293">
        <f>IF(I473&lt;INDEX(Lookup!$U$2:$U$10,MATCH($D$46,Lookup!$S$2:$S$10,0)),0,IF(O473="X",0,J473/(DATEDIF(H473,I473,"m")+1)*12))</f>
        <v>0</v>
      </c>
      <c r="M473" s="291">
        <f t="shared" si="56"/>
        <v>0</v>
      </c>
      <c r="N473" s="335"/>
      <c r="O473" s="143"/>
      <c r="P473" s="397"/>
      <c r="Q473" s="555"/>
      <c r="R473" s="576">
        <f t="shared" si="57"/>
        <v>0</v>
      </c>
      <c r="S473" s="576">
        <f t="shared" si="58"/>
        <v>0</v>
      </c>
      <c r="T473" s="576">
        <f t="shared" si="59"/>
        <v>0</v>
      </c>
      <c r="U473" s="576">
        <f t="shared" si="60"/>
        <v>0</v>
      </c>
      <c r="V473" s="553"/>
      <c r="W473" s="553"/>
      <c r="X473" s="553"/>
      <c r="Y473" s="553"/>
      <c r="Z473" s="397"/>
      <c r="AA473" s="397"/>
      <c r="AB473" s="397"/>
      <c r="AC473" s="397"/>
      <c r="AD473" s="397"/>
      <c r="AE473" s="397"/>
      <c r="AF473" s="397"/>
      <c r="AG473" s="397"/>
      <c r="AH473" s="397"/>
      <c r="AI473" s="397"/>
      <c r="AJ473" s="397"/>
      <c r="AK473" s="397"/>
      <c r="AL473" s="397"/>
      <c r="AM473" s="397"/>
      <c r="AN473" s="397"/>
      <c r="AO473" s="397"/>
      <c r="AP473" s="397"/>
      <c r="AQ473" s="397"/>
      <c r="AR473" s="397"/>
      <c r="AS473" s="397"/>
      <c r="AT473" s="397"/>
      <c r="AU473" s="397"/>
      <c r="AV473" s="397"/>
      <c r="AW473" s="397"/>
      <c r="AX473" s="397"/>
      <c r="AY473" s="397"/>
      <c r="AZ473" s="397"/>
      <c r="BA473" s="553"/>
      <c r="BB473" s="397"/>
      <c r="BC473" s="397"/>
      <c r="BD473" s="397"/>
    </row>
    <row r="474" spans="2:56" x14ac:dyDescent="0.35">
      <c r="B474" s="80"/>
      <c r="C474" s="119"/>
      <c r="D474" s="119"/>
      <c r="E474" s="84"/>
      <c r="F474" s="119"/>
      <c r="G474" s="120"/>
      <c r="H474" s="41"/>
      <c r="I474" s="41"/>
      <c r="J474" s="82"/>
      <c r="K474" s="291">
        <f t="shared" si="55"/>
        <v>0</v>
      </c>
      <c r="L474" s="293">
        <f>IF(I474&lt;INDEX(Lookup!$U$2:$U$10,MATCH($D$46,Lookup!$S$2:$S$10,0)),0,IF(O474="X",0,J474/(DATEDIF(H474,I474,"m")+1)*12))</f>
        <v>0</v>
      </c>
      <c r="M474" s="291">
        <f t="shared" si="56"/>
        <v>0</v>
      </c>
      <c r="N474" s="335"/>
      <c r="O474" s="143"/>
      <c r="P474" s="397"/>
      <c r="Q474" s="555"/>
      <c r="R474" s="576">
        <f t="shared" si="57"/>
        <v>0</v>
      </c>
      <c r="S474" s="576">
        <f t="shared" si="58"/>
        <v>0</v>
      </c>
      <c r="T474" s="576">
        <f t="shared" si="59"/>
        <v>0</v>
      </c>
      <c r="U474" s="576">
        <f t="shared" si="60"/>
        <v>0</v>
      </c>
      <c r="V474" s="553"/>
      <c r="W474" s="553"/>
      <c r="X474" s="553"/>
      <c r="Y474" s="553"/>
      <c r="Z474" s="397"/>
      <c r="AA474" s="397"/>
      <c r="AB474" s="397"/>
      <c r="AC474" s="397"/>
      <c r="AD474" s="397"/>
      <c r="AE474" s="397"/>
      <c r="AF474" s="397"/>
      <c r="AG474" s="397"/>
      <c r="AH474" s="397"/>
      <c r="AI474" s="397"/>
      <c r="AJ474" s="397"/>
      <c r="AK474" s="397"/>
      <c r="AL474" s="397"/>
      <c r="AM474" s="397"/>
      <c r="AN474" s="397"/>
      <c r="AO474" s="397"/>
      <c r="AP474" s="397"/>
      <c r="AQ474" s="397"/>
      <c r="AR474" s="397"/>
      <c r="AS474" s="397"/>
      <c r="AT474" s="397"/>
      <c r="AU474" s="397"/>
      <c r="AV474" s="397"/>
      <c r="AW474" s="397"/>
      <c r="AX474" s="397"/>
      <c r="AY474" s="397"/>
      <c r="AZ474" s="397"/>
      <c r="BA474" s="553"/>
      <c r="BB474" s="397"/>
      <c r="BC474" s="397"/>
      <c r="BD474" s="397"/>
    </row>
    <row r="475" spans="2:56" x14ac:dyDescent="0.35">
      <c r="B475" s="80"/>
      <c r="C475" s="119"/>
      <c r="D475" s="119"/>
      <c r="E475" s="84"/>
      <c r="F475" s="119"/>
      <c r="G475" s="120"/>
      <c r="H475" s="41"/>
      <c r="I475" s="41"/>
      <c r="J475" s="82"/>
      <c r="K475" s="291">
        <f t="shared" si="55"/>
        <v>0</v>
      </c>
      <c r="L475" s="293">
        <f>IF(I475&lt;INDEX(Lookup!$U$2:$U$10,MATCH($D$46,Lookup!$S$2:$S$10,0)),0,IF(O475="X",0,J475/(DATEDIF(H475,I475,"m")+1)*12))</f>
        <v>0</v>
      </c>
      <c r="M475" s="291">
        <f t="shared" si="56"/>
        <v>0</v>
      </c>
      <c r="N475" s="335"/>
      <c r="O475" s="143"/>
      <c r="P475" s="397"/>
      <c r="Q475" s="555"/>
      <c r="R475" s="576">
        <f t="shared" si="57"/>
        <v>0</v>
      </c>
      <c r="S475" s="576">
        <f t="shared" si="58"/>
        <v>0</v>
      </c>
      <c r="T475" s="576">
        <f t="shared" si="59"/>
        <v>0</v>
      </c>
      <c r="U475" s="576">
        <f t="shared" si="60"/>
        <v>0</v>
      </c>
      <c r="V475" s="553"/>
      <c r="W475" s="553"/>
      <c r="X475" s="553"/>
      <c r="Y475" s="553"/>
      <c r="Z475" s="397"/>
      <c r="AA475" s="397"/>
      <c r="AB475" s="397"/>
      <c r="AC475" s="397"/>
      <c r="AD475" s="397"/>
      <c r="AE475" s="397"/>
      <c r="AF475" s="397"/>
      <c r="AG475" s="397"/>
      <c r="AH475" s="397"/>
      <c r="AI475" s="397"/>
      <c r="AJ475" s="397"/>
      <c r="AK475" s="397"/>
      <c r="AL475" s="397"/>
      <c r="AM475" s="397"/>
      <c r="AN475" s="397"/>
      <c r="AO475" s="397"/>
      <c r="AP475" s="397"/>
      <c r="AQ475" s="397"/>
      <c r="AR475" s="397"/>
      <c r="AS475" s="397"/>
      <c r="AT475" s="397"/>
      <c r="AU475" s="397"/>
      <c r="AV475" s="397"/>
      <c r="AW475" s="397"/>
      <c r="AX475" s="397"/>
      <c r="AY475" s="397"/>
      <c r="AZ475" s="397"/>
      <c r="BA475" s="553"/>
      <c r="BB475" s="397"/>
      <c r="BC475" s="397"/>
      <c r="BD475" s="397"/>
    </row>
    <row r="476" spans="2:56" x14ac:dyDescent="0.35">
      <c r="B476" s="80"/>
      <c r="C476" s="119"/>
      <c r="D476" s="119"/>
      <c r="E476" s="84"/>
      <c r="F476" s="119"/>
      <c r="G476" s="120"/>
      <c r="H476" s="41"/>
      <c r="I476" s="41"/>
      <c r="J476" s="82"/>
      <c r="K476" s="291">
        <f t="shared" si="55"/>
        <v>0</v>
      </c>
      <c r="L476" s="293">
        <f>IF(I476&lt;INDEX(Lookup!$U$2:$U$10,MATCH($D$46,Lookup!$S$2:$S$10,0)),0,IF(O476="X",0,J476/(DATEDIF(H476,I476,"m")+1)*12))</f>
        <v>0</v>
      </c>
      <c r="M476" s="291">
        <f t="shared" si="56"/>
        <v>0</v>
      </c>
      <c r="N476" s="335"/>
      <c r="O476" s="143"/>
      <c r="P476" s="397"/>
      <c r="Q476" s="555"/>
      <c r="R476" s="576">
        <f t="shared" si="57"/>
        <v>0</v>
      </c>
      <c r="S476" s="576">
        <f t="shared" si="58"/>
        <v>0</v>
      </c>
      <c r="T476" s="576">
        <f t="shared" si="59"/>
        <v>0</v>
      </c>
      <c r="U476" s="576">
        <f t="shared" si="60"/>
        <v>0</v>
      </c>
      <c r="V476" s="553"/>
      <c r="W476" s="553"/>
      <c r="X476" s="553"/>
      <c r="Y476" s="553"/>
      <c r="Z476" s="397"/>
      <c r="AA476" s="397"/>
      <c r="AB476" s="397"/>
      <c r="AC476" s="397"/>
      <c r="AD476" s="397"/>
      <c r="AE476" s="397"/>
      <c r="AF476" s="397"/>
      <c r="AG476" s="397"/>
      <c r="AH476" s="397"/>
      <c r="AI476" s="397"/>
      <c r="AJ476" s="397"/>
      <c r="AK476" s="397"/>
      <c r="AL476" s="397"/>
      <c r="AM476" s="397"/>
      <c r="AN476" s="397"/>
      <c r="AO476" s="397"/>
      <c r="AP476" s="397"/>
      <c r="AQ476" s="397"/>
      <c r="AR476" s="397"/>
      <c r="AS476" s="397"/>
      <c r="AT476" s="397"/>
      <c r="AU476" s="397"/>
      <c r="AV476" s="397"/>
      <c r="AW476" s="397"/>
      <c r="AX476" s="397"/>
      <c r="AY476" s="397"/>
      <c r="AZ476" s="397"/>
      <c r="BA476" s="553"/>
      <c r="BB476" s="397"/>
      <c r="BC476" s="397"/>
      <c r="BD476" s="397"/>
    </row>
    <row r="477" spans="2:56" x14ac:dyDescent="0.35">
      <c r="B477" s="80"/>
      <c r="C477" s="119"/>
      <c r="D477" s="119"/>
      <c r="E477" s="84"/>
      <c r="F477" s="119"/>
      <c r="G477" s="120"/>
      <c r="H477" s="41"/>
      <c r="I477" s="41"/>
      <c r="J477" s="82"/>
      <c r="K477" s="291">
        <f t="shared" si="55"/>
        <v>0</v>
      </c>
      <c r="L477" s="293">
        <f>IF(I477&lt;INDEX(Lookup!$U$2:$U$10,MATCH($D$46,Lookup!$S$2:$S$10,0)),0,IF(O477="X",0,J477/(DATEDIF(H477,I477,"m")+1)*12))</f>
        <v>0</v>
      </c>
      <c r="M477" s="291">
        <f t="shared" si="56"/>
        <v>0</v>
      </c>
      <c r="N477" s="335"/>
      <c r="O477" s="143"/>
      <c r="P477" s="397"/>
      <c r="Q477" s="555"/>
      <c r="R477" s="576">
        <f t="shared" si="57"/>
        <v>0</v>
      </c>
      <c r="S477" s="576">
        <f t="shared" si="58"/>
        <v>0</v>
      </c>
      <c r="T477" s="576">
        <f t="shared" si="59"/>
        <v>0</v>
      </c>
      <c r="U477" s="576">
        <f t="shared" si="60"/>
        <v>0</v>
      </c>
      <c r="V477" s="553"/>
      <c r="W477" s="553"/>
      <c r="X477" s="553"/>
      <c r="Y477" s="553"/>
      <c r="Z477" s="397"/>
      <c r="AA477" s="397"/>
      <c r="AB477" s="397"/>
      <c r="AC477" s="397"/>
      <c r="AD477" s="397"/>
      <c r="AE477" s="397"/>
      <c r="AF477" s="397"/>
      <c r="AG477" s="397"/>
      <c r="AH477" s="397"/>
      <c r="AI477" s="397"/>
      <c r="AJ477" s="397"/>
      <c r="AK477" s="397"/>
      <c r="AL477" s="397"/>
      <c r="AM477" s="397"/>
      <c r="AN477" s="397"/>
      <c r="AO477" s="397"/>
      <c r="AP477" s="397"/>
      <c r="AQ477" s="397"/>
      <c r="AR477" s="397"/>
      <c r="AS477" s="397"/>
      <c r="AT477" s="397"/>
      <c r="AU477" s="397"/>
      <c r="AV477" s="397"/>
      <c r="AW477" s="397"/>
      <c r="AX477" s="397"/>
      <c r="AY477" s="397"/>
      <c r="AZ477" s="397"/>
      <c r="BA477" s="553"/>
      <c r="BB477" s="397"/>
      <c r="BC477" s="397"/>
      <c r="BD477" s="397"/>
    </row>
    <row r="478" spans="2:56" x14ac:dyDescent="0.35">
      <c r="B478" s="80"/>
      <c r="C478" s="119"/>
      <c r="D478" s="119"/>
      <c r="E478" s="84"/>
      <c r="F478" s="119"/>
      <c r="G478" s="120"/>
      <c r="H478" s="41"/>
      <c r="I478" s="41"/>
      <c r="J478" s="82"/>
      <c r="K478" s="291">
        <f t="shared" si="55"/>
        <v>0</v>
      </c>
      <c r="L478" s="293">
        <f>IF(I478&lt;INDEX(Lookup!$U$2:$U$10,MATCH($D$46,Lookup!$S$2:$S$10,0)),0,IF(O478="X",0,J478/(DATEDIF(H478,I478,"m")+1)*12))</f>
        <v>0</v>
      </c>
      <c r="M478" s="291">
        <f t="shared" si="56"/>
        <v>0</v>
      </c>
      <c r="N478" s="335"/>
      <c r="O478" s="143"/>
      <c r="P478" s="397"/>
      <c r="Q478" s="555"/>
      <c r="R478" s="576">
        <f t="shared" si="57"/>
        <v>0</v>
      </c>
      <c r="S478" s="576">
        <f t="shared" si="58"/>
        <v>0</v>
      </c>
      <c r="T478" s="576">
        <f t="shared" si="59"/>
        <v>0</v>
      </c>
      <c r="U478" s="576">
        <f t="shared" si="60"/>
        <v>0</v>
      </c>
      <c r="V478" s="553"/>
      <c r="W478" s="553"/>
      <c r="X478" s="553"/>
      <c r="Y478" s="553"/>
      <c r="Z478" s="397"/>
      <c r="AA478" s="397"/>
      <c r="AB478" s="397"/>
      <c r="AC478" s="397"/>
      <c r="AD478" s="397"/>
      <c r="AE478" s="397"/>
      <c r="AF478" s="397"/>
      <c r="AG478" s="397"/>
      <c r="AH478" s="397"/>
      <c r="AI478" s="397"/>
      <c r="AJ478" s="397"/>
      <c r="AK478" s="397"/>
      <c r="AL478" s="397"/>
      <c r="AM478" s="397"/>
      <c r="AN478" s="397"/>
      <c r="AO478" s="397"/>
      <c r="AP478" s="397"/>
      <c r="AQ478" s="397"/>
      <c r="AR478" s="397"/>
      <c r="AS478" s="397"/>
      <c r="AT478" s="397"/>
      <c r="AU478" s="397"/>
      <c r="AV478" s="397"/>
      <c r="AW478" s="397"/>
      <c r="AX478" s="397"/>
      <c r="AY478" s="397"/>
      <c r="AZ478" s="397"/>
      <c r="BA478" s="553"/>
      <c r="BB478" s="397"/>
      <c r="BC478" s="397"/>
      <c r="BD478" s="397"/>
    </row>
    <row r="479" spans="2:56" x14ac:dyDescent="0.35">
      <c r="B479" s="80"/>
      <c r="C479" s="119"/>
      <c r="D479" s="119"/>
      <c r="E479" s="84"/>
      <c r="F479" s="119"/>
      <c r="G479" s="120"/>
      <c r="H479" s="41"/>
      <c r="I479" s="41"/>
      <c r="J479" s="82"/>
      <c r="K479" s="291">
        <f t="shared" si="55"/>
        <v>0</v>
      </c>
      <c r="L479" s="293">
        <f>IF(I479&lt;INDEX(Lookup!$U$2:$U$10,MATCH($D$46,Lookup!$S$2:$S$10,0)),0,IF(O479="X",0,J479/(DATEDIF(H479,I479,"m")+1)*12))</f>
        <v>0</v>
      </c>
      <c r="M479" s="291">
        <f t="shared" si="56"/>
        <v>0</v>
      </c>
      <c r="N479" s="335"/>
      <c r="O479" s="143"/>
      <c r="P479" s="397"/>
      <c r="Q479" s="555"/>
      <c r="R479" s="576">
        <f t="shared" si="57"/>
        <v>0</v>
      </c>
      <c r="S479" s="576">
        <f t="shared" si="58"/>
        <v>0</v>
      </c>
      <c r="T479" s="576">
        <f t="shared" si="59"/>
        <v>0</v>
      </c>
      <c r="U479" s="576">
        <f t="shared" si="60"/>
        <v>0</v>
      </c>
      <c r="V479" s="553"/>
      <c r="W479" s="553"/>
      <c r="X479" s="553"/>
      <c r="Y479" s="553"/>
      <c r="Z479" s="397"/>
      <c r="AA479" s="397"/>
      <c r="AB479" s="397"/>
      <c r="AC479" s="397"/>
      <c r="AD479" s="397"/>
      <c r="AE479" s="397"/>
      <c r="AF479" s="397"/>
      <c r="AG479" s="397"/>
      <c r="AH479" s="397"/>
      <c r="AI479" s="397"/>
      <c r="AJ479" s="397"/>
      <c r="AK479" s="397"/>
      <c r="AL479" s="397"/>
      <c r="AM479" s="397"/>
      <c r="AN479" s="397"/>
      <c r="AO479" s="397"/>
      <c r="AP479" s="397"/>
      <c r="AQ479" s="397"/>
      <c r="AR479" s="397"/>
      <c r="AS479" s="397"/>
      <c r="AT479" s="397"/>
      <c r="AU479" s="397"/>
      <c r="AV479" s="397"/>
      <c r="AW479" s="397"/>
      <c r="AX479" s="397"/>
      <c r="AY479" s="397"/>
      <c r="AZ479" s="397"/>
      <c r="BA479" s="553"/>
      <c r="BB479" s="397"/>
      <c r="BC479" s="397"/>
      <c r="BD479" s="397"/>
    </row>
    <row r="480" spans="2:56" x14ac:dyDescent="0.35">
      <c r="B480" s="80"/>
      <c r="C480" s="119"/>
      <c r="D480" s="119"/>
      <c r="E480" s="84"/>
      <c r="F480" s="119"/>
      <c r="G480" s="120"/>
      <c r="H480" s="41"/>
      <c r="I480" s="41"/>
      <c r="J480" s="82"/>
      <c r="K480" s="291">
        <f t="shared" si="55"/>
        <v>0</v>
      </c>
      <c r="L480" s="293">
        <f>IF(I480&lt;INDEX(Lookup!$U$2:$U$10,MATCH($D$46,Lookup!$S$2:$S$10,0)),0,IF(O480="X",0,J480/(DATEDIF(H480,I480,"m")+1)*12))</f>
        <v>0</v>
      </c>
      <c r="M480" s="291">
        <f t="shared" si="56"/>
        <v>0</v>
      </c>
      <c r="N480" s="335"/>
      <c r="O480" s="143"/>
      <c r="P480" s="397"/>
      <c r="Q480" s="555"/>
      <c r="R480" s="576">
        <f t="shared" si="57"/>
        <v>0</v>
      </c>
      <c r="S480" s="576">
        <f t="shared" si="58"/>
        <v>0</v>
      </c>
      <c r="T480" s="576">
        <f t="shared" si="59"/>
        <v>0</v>
      </c>
      <c r="U480" s="576">
        <f t="shared" si="60"/>
        <v>0</v>
      </c>
      <c r="V480" s="553"/>
      <c r="W480" s="553"/>
      <c r="X480" s="553"/>
      <c r="Y480" s="553"/>
      <c r="Z480" s="397"/>
      <c r="AA480" s="397"/>
      <c r="AB480" s="397"/>
      <c r="AC480" s="397"/>
      <c r="AD480" s="397"/>
      <c r="AE480" s="397"/>
      <c r="AF480" s="397"/>
      <c r="AG480" s="397"/>
      <c r="AH480" s="397"/>
      <c r="AI480" s="397"/>
      <c r="AJ480" s="397"/>
      <c r="AK480" s="397"/>
      <c r="AL480" s="397"/>
      <c r="AM480" s="397"/>
      <c r="AN480" s="397"/>
      <c r="AO480" s="397"/>
      <c r="AP480" s="397"/>
      <c r="AQ480" s="397"/>
      <c r="AR480" s="397"/>
      <c r="AS480" s="397"/>
      <c r="AT480" s="397"/>
      <c r="AU480" s="397"/>
      <c r="AV480" s="397"/>
      <c r="AW480" s="397"/>
      <c r="AX480" s="397"/>
      <c r="AY480" s="397"/>
      <c r="AZ480" s="397"/>
      <c r="BA480" s="553"/>
      <c r="BB480" s="397"/>
      <c r="BC480" s="397"/>
      <c r="BD480" s="397"/>
    </row>
    <row r="481" spans="2:56" x14ac:dyDescent="0.35">
      <c r="B481" s="80"/>
      <c r="C481" s="119"/>
      <c r="D481" s="119"/>
      <c r="E481" s="84"/>
      <c r="F481" s="119"/>
      <c r="G481" s="120"/>
      <c r="H481" s="41"/>
      <c r="I481" s="41"/>
      <c r="J481" s="82"/>
      <c r="K481" s="291">
        <f t="shared" si="55"/>
        <v>0</v>
      </c>
      <c r="L481" s="293">
        <f>IF(I481&lt;INDEX(Lookup!$U$2:$U$10,MATCH($D$46,Lookup!$S$2:$S$10,0)),0,IF(O481="X",0,J481/(DATEDIF(H481,I481,"m")+1)*12))</f>
        <v>0</v>
      </c>
      <c r="M481" s="291">
        <f t="shared" si="56"/>
        <v>0</v>
      </c>
      <c r="N481" s="335"/>
      <c r="O481" s="143"/>
      <c r="P481" s="397"/>
      <c r="Q481" s="555"/>
      <c r="R481" s="576">
        <f t="shared" si="57"/>
        <v>0</v>
      </c>
      <c r="S481" s="576">
        <f t="shared" si="58"/>
        <v>0</v>
      </c>
      <c r="T481" s="576">
        <f t="shared" si="59"/>
        <v>0</v>
      </c>
      <c r="U481" s="576">
        <f t="shared" si="60"/>
        <v>0</v>
      </c>
      <c r="V481" s="553"/>
      <c r="W481" s="553"/>
      <c r="X481" s="553"/>
      <c r="Y481" s="553"/>
      <c r="Z481" s="397"/>
      <c r="AA481" s="397"/>
      <c r="AB481" s="397"/>
      <c r="AC481" s="397"/>
      <c r="AD481" s="397"/>
      <c r="AE481" s="397"/>
      <c r="AF481" s="397"/>
      <c r="AG481" s="397"/>
      <c r="AH481" s="397"/>
      <c r="AI481" s="397"/>
      <c r="AJ481" s="397"/>
      <c r="AK481" s="397"/>
      <c r="AL481" s="397"/>
      <c r="AM481" s="397"/>
      <c r="AN481" s="397"/>
      <c r="AO481" s="397"/>
      <c r="AP481" s="397"/>
      <c r="AQ481" s="397"/>
      <c r="AR481" s="397"/>
      <c r="AS481" s="397"/>
      <c r="AT481" s="397"/>
      <c r="AU481" s="397"/>
      <c r="AV481" s="397"/>
      <c r="AW481" s="397"/>
      <c r="AX481" s="397"/>
      <c r="AY481" s="397"/>
      <c r="AZ481" s="397"/>
      <c r="BA481" s="553"/>
      <c r="BB481" s="397"/>
      <c r="BC481" s="397"/>
      <c r="BD481" s="397"/>
    </row>
    <row r="482" spans="2:56" x14ac:dyDescent="0.35">
      <c r="B482" s="80"/>
      <c r="C482" s="119"/>
      <c r="D482" s="119"/>
      <c r="E482" s="84"/>
      <c r="F482" s="119"/>
      <c r="G482" s="120"/>
      <c r="H482" s="41"/>
      <c r="I482" s="41"/>
      <c r="J482" s="82"/>
      <c r="K482" s="291">
        <f t="shared" si="55"/>
        <v>0</v>
      </c>
      <c r="L482" s="293">
        <f>IF(I482&lt;INDEX(Lookup!$U$2:$U$10,MATCH($D$46,Lookup!$S$2:$S$10,0)),0,IF(O482="X",0,J482/(DATEDIF(H482,I482,"m")+1)*12))</f>
        <v>0</v>
      </c>
      <c r="M482" s="291">
        <f t="shared" si="56"/>
        <v>0</v>
      </c>
      <c r="N482" s="335"/>
      <c r="O482" s="143"/>
      <c r="P482" s="397"/>
      <c r="Q482" s="555"/>
      <c r="R482" s="576">
        <f t="shared" si="57"/>
        <v>0</v>
      </c>
      <c r="S482" s="576">
        <f t="shared" si="58"/>
        <v>0</v>
      </c>
      <c r="T482" s="576">
        <f t="shared" si="59"/>
        <v>0</v>
      </c>
      <c r="U482" s="576">
        <f t="shared" si="60"/>
        <v>0</v>
      </c>
      <c r="V482" s="553"/>
      <c r="W482" s="553"/>
      <c r="X482" s="553"/>
      <c r="Y482" s="553"/>
      <c r="Z482" s="397"/>
      <c r="AA482" s="397"/>
      <c r="AB482" s="397"/>
      <c r="AC482" s="397"/>
      <c r="AD482" s="397"/>
      <c r="AE482" s="397"/>
      <c r="AF482" s="397"/>
      <c r="AG482" s="397"/>
      <c r="AH482" s="397"/>
      <c r="AI482" s="397"/>
      <c r="AJ482" s="397"/>
      <c r="AK482" s="397"/>
      <c r="AL482" s="397"/>
      <c r="AM482" s="397"/>
      <c r="AN482" s="397"/>
      <c r="AO482" s="397"/>
      <c r="AP482" s="397"/>
      <c r="AQ482" s="397"/>
      <c r="AR482" s="397"/>
      <c r="AS482" s="397"/>
      <c r="AT482" s="397"/>
      <c r="AU482" s="397"/>
      <c r="AV482" s="397"/>
      <c r="AW482" s="397"/>
      <c r="AX482" s="397"/>
      <c r="AY482" s="397"/>
      <c r="AZ482" s="397"/>
      <c r="BA482" s="553"/>
      <c r="BB482" s="397"/>
      <c r="BC482" s="397"/>
      <c r="BD482" s="397"/>
    </row>
    <row r="483" spans="2:56" x14ac:dyDescent="0.35">
      <c r="B483" s="80"/>
      <c r="C483" s="119"/>
      <c r="D483" s="119"/>
      <c r="E483" s="84"/>
      <c r="F483" s="119"/>
      <c r="G483" s="120"/>
      <c r="H483" s="41"/>
      <c r="I483" s="41"/>
      <c r="J483" s="82"/>
      <c r="K483" s="291">
        <f t="shared" si="55"/>
        <v>0</v>
      </c>
      <c r="L483" s="293">
        <f>IF(I483&lt;INDEX(Lookup!$U$2:$U$10,MATCH($D$46,Lookup!$S$2:$S$10,0)),0,IF(O483="X",0,J483/(DATEDIF(H483,I483,"m")+1)*12))</f>
        <v>0</v>
      </c>
      <c r="M483" s="291">
        <f t="shared" si="56"/>
        <v>0</v>
      </c>
      <c r="N483" s="335"/>
      <c r="O483" s="143"/>
      <c r="P483" s="397"/>
      <c r="Q483" s="555"/>
      <c r="R483" s="576">
        <f t="shared" si="57"/>
        <v>0</v>
      </c>
      <c r="S483" s="576">
        <f t="shared" si="58"/>
        <v>0</v>
      </c>
      <c r="T483" s="576">
        <f t="shared" si="59"/>
        <v>0</v>
      </c>
      <c r="U483" s="576">
        <f t="shared" si="60"/>
        <v>0</v>
      </c>
      <c r="V483" s="553"/>
      <c r="W483" s="553"/>
      <c r="X483" s="553"/>
      <c r="Y483" s="553"/>
      <c r="Z483" s="397"/>
      <c r="AA483" s="397"/>
      <c r="AB483" s="397"/>
      <c r="AC483" s="397"/>
      <c r="AD483" s="397"/>
      <c r="AE483" s="397"/>
      <c r="AF483" s="397"/>
      <c r="AG483" s="397"/>
      <c r="AH483" s="397"/>
      <c r="AI483" s="397"/>
      <c r="AJ483" s="397"/>
      <c r="AK483" s="397"/>
      <c r="AL483" s="397"/>
      <c r="AM483" s="397"/>
      <c r="AN483" s="397"/>
      <c r="AO483" s="397"/>
      <c r="AP483" s="397"/>
      <c r="AQ483" s="397"/>
      <c r="AR483" s="397"/>
      <c r="AS483" s="397"/>
      <c r="AT483" s="397"/>
      <c r="AU483" s="397"/>
      <c r="AV483" s="397"/>
      <c r="AW483" s="397"/>
      <c r="AX483" s="397"/>
      <c r="AY483" s="397"/>
      <c r="AZ483" s="397"/>
      <c r="BA483" s="553"/>
      <c r="BB483" s="397"/>
      <c r="BC483" s="397"/>
      <c r="BD483" s="397"/>
    </row>
    <row r="484" spans="2:56" x14ac:dyDescent="0.35">
      <c r="B484" s="80"/>
      <c r="C484" s="119"/>
      <c r="D484" s="119"/>
      <c r="E484" s="84"/>
      <c r="F484" s="119"/>
      <c r="G484" s="120"/>
      <c r="H484" s="41"/>
      <c r="I484" s="41"/>
      <c r="J484" s="82"/>
      <c r="K484" s="291">
        <f t="shared" si="55"/>
        <v>0</v>
      </c>
      <c r="L484" s="293">
        <f>IF(I484&lt;INDEX(Lookup!$U$2:$U$10,MATCH($D$46,Lookup!$S$2:$S$10,0)),0,IF(O484="X",0,J484/(DATEDIF(H484,I484,"m")+1)*12))</f>
        <v>0</v>
      </c>
      <c r="M484" s="291">
        <f t="shared" si="56"/>
        <v>0</v>
      </c>
      <c r="N484" s="335"/>
      <c r="O484" s="143"/>
      <c r="P484" s="397"/>
      <c r="Q484" s="555"/>
      <c r="R484" s="576">
        <f t="shared" si="57"/>
        <v>0</v>
      </c>
      <c r="S484" s="576">
        <f t="shared" si="58"/>
        <v>0</v>
      </c>
      <c r="T484" s="576">
        <f t="shared" si="59"/>
        <v>0</v>
      </c>
      <c r="U484" s="576">
        <f t="shared" si="60"/>
        <v>0</v>
      </c>
      <c r="V484" s="553"/>
      <c r="W484" s="553"/>
      <c r="X484" s="553"/>
      <c r="Y484" s="553"/>
      <c r="Z484" s="397"/>
      <c r="AA484" s="397"/>
      <c r="AB484" s="397"/>
      <c r="AC484" s="397"/>
      <c r="AD484" s="397"/>
      <c r="AE484" s="397"/>
      <c r="AF484" s="397"/>
      <c r="AG484" s="397"/>
      <c r="AH484" s="397"/>
      <c r="AI484" s="397"/>
      <c r="AJ484" s="397"/>
      <c r="AK484" s="397"/>
      <c r="AL484" s="397"/>
      <c r="AM484" s="397"/>
      <c r="AN484" s="397"/>
      <c r="AO484" s="397"/>
      <c r="AP484" s="397"/>
      <c r="AQ484" s="397"/>
      <c r="AR484" s="397"/>
      <c r="AS484" s="397"/>
      <c r="AT484" s="397"/>
      <c r="AU484" s="397"/>
      <c r="AV484" s="397"/>
      <c r="AW484" s="397"/>
      <c r="AX484" s="397"/>
      <c r="AY484" s="397"/>
      <c r="AZ484" s="397"/>
      <c r="BA484" s="553"/>
      <c r="BB484" s="397"/>
      <c r="BC484" s="397"/>
      <c r="BD484" s="397"/>
    </row>
    <row r="485" spans="2:56" x14ac:dyDescent="0.35">
      <c r="B485" s="80"/>
      <c r="C485" s="119"/>
      <c r="D485" s="119"/>
      <c r="E485" s="84"/>
      <c r="F485" s="119"/>
      <c r="G485" s="120"/>
      <c r="H485" s="41"/>
      <c r="I485" s="41"/>
      <c r="J485" s="82"/>
      <c r="K485" s="291">
        <f t="shared" si="55"/>
        <v>0</v>
      </c>
      <c r="L485" s="293">
        <f>IF(I485&lt;INDEX(Lookup!$U$2:$U$10,MATCH($D$46,Lookup!$S$2:$S$10,0)),0,IF(O485="X",0,J485/(DATEDIF(H485,I485,"m")+1)*12))</f>
        <v>0</v>
      </c>
      <c r="M485" s="291">
        <f t="shared" si="56"/>
        <v>0</v>
      </c>
      <c r="N485" s="335"/>
      <c r="O485" s="143"/>
      <c r="P485" s="397"/>
      <c r="Q485" s="555"/>
      <c r="R485" s="576">
        <f t="shared" si="57"/>
        <v>0</v>
      </c>
      <c r="S485" s="576">
        <f t="shared" si="58"/>
        <v>0</v>
      </c>
      <c r="T485" s="576">
        <f t="shared" si="59"/>
        <v>0</v>
      </c>
      <c r="U485" s="576">
        <f t="shared" si="60"/>
        <v>0</v>
      </c>
      <c r="V485" s="553"/>
      <c r="W485" s="553"/>
      <c r="X485" s="553"/>
      <c r="Y485" s="553"/>
      <c r="Z485" s="397"/>
      <c r="AA485" s="397"/>
      <c r="AB485" s="397"/>
      <c r="AC485" s="397"/>
      <c r="AD485" s="397"/>
      <c r="AE485" s="397"/>
      <c r="AF485" s="397"/>
      <c r="AG485" s="397"/>
      <c r="AH485" s="397"/>
      <c r="AI485" s="397"/>
      <c r="AJ485" s="397"/>
      <c r="AK485" s="397"/>
      <c r="AL485" s="397"/>
      <c r="AM485" s="397"/>
      <c r="AN485" s="397"/>
      <c r="AO485" s="397"/>
      <c r="AP485" s="397"/>
      <c r="AQ485" s="397"/>
      <c r="AR485" s="397"/>
      <c r="AS485" s="397"/>
      <c r="AT485" s="397"/>
      <c r="AU485" s="397"/>
      <c r="AV485" s="397"/>
      <c r="AW485" s="397"/>
      <c r="AX485" s="397"/>
      <c r="AY485" s="397"/>
      <c r="AZ485" s="397"/>
      <c r="BA485" s="553"/>
      <c r="BB485" s="397"/>
      <c r="BC485" s="397"/>
      <c r="BD485" s="397"/>
    </row>
    <row r="486" spans="2:56" x14ac:dyDescent="0.35">
      <c r="B486" s="80"/>
      <c r="C486" s="119"/>
      <c r="D486" s="119"/>
      <c r="E486" s="84"/>
      <c r="F486" s="119"/>
      <c r="G486" s="120"/>
      <c r="H486" s="41"/>
      <c r="I486" s="41"/>
      <c r="J486" s="82"/>
      <c r="K486" s="291">
        <f t="shared" si="55"/>
        <v>0</v>
      </c>
      <c r="L486" s="293">
        <f>IF(I486&lt;INDEX(Lookup!$U$2:$U$10,MATCH($D$46,Lookup!$S$2:$S$10,0)),0,IF(O486="X",0,J486/(DATEDIF(H486,I486,"m")+1)*12))</f>
        <v>0</v>
      </c>
      <c r="M486" s="291">
        <f t="shared" si="56"/>
        <v>0</v>
      </c>
      <c r="N486" s="335"/>
      <c r="O486" s="143"/>
      <c r="P486" s="397"/>
      <c r="Q486" s="555"/>
      <c r="R486" s="576">
        <f t="shared" si="57"/>
        <v>0</v>
      </c>
      <c r="S486" s="576">
        <f t="shared" si="58"/>
        <v>0</v>
      </c>
      <c r="T486" s="576">
        <f t="shared" si="59"/>
        <v>0</v>
      </c>
      <c r="U486" s="576">
        <f t="shared" si="60"/>
        <v>0</v>
      </c>
      <c r="V486" s="553"/>
      <c r="W486" s="553"/>
      <c r="X486" s="553"/>
      <c r="Y486" s="553"/>
      <c r="Z486" s="397"/>
      <c r="AA486" s="397"/>
      <c r="AB486" s="397"/>
      <c r="AC486" s="397"/>
      <c r="AD486" s="397"/>
      <c r="AE486" s="397"/>
      <c r="AF486" s="397"/>
      <c r="AG486" s="397"/>
      <c r="AH486" s="397"/>
      <c r="AI486" s="397"/>
      <c r="AJ486" s="397"/>
      <c r="AK486" s="397"/>
      <c r="AL486" s="397"/>
      <c r="AM486" s="397"/>
      <c r="AN486" s="397"/>
      <c r="AO486" s="397"/>
      <c r="AP486" s="397"/>
      <c r="AQ486" s="397"/>
      <c r="AR486" s="397"/>
      <c r="AS486" s="397"/>
      <c r="AT486" s="397"/>
      <c r="AU486" s="397"/>
      <c r="AV486" s="397"/>
      <c r="AW486" s="397"/>
      <c r="AX486" s="397"/>
      <c r="AY486" s="397"/>
      <c r="AZ486" s="397"/>
      <c r="BA486" s="553"/>
      <c r="BB486" s="397"/>
      <c r="BC486" s="397"/>
      <c r="BD486" s="397"/>
    </row>
    <row r="487" spans="2:56" x14ac:dyDescent="0.35">
      <c r="B487" s="80"/>
      <c r="C487" s="119"/>
      <c r="D487" s="119"/>
      <c r="E487" s="84"/>
      <c r="F487" s="119"/>
      <c r="G487" s="120"/>
      <c r="H487" s="41"/>
      <c r="I487" s="41"/>
      <c r="J487" s="82"/>
      <c r="K487" s="291">
        <f t="shared" si="55"/>
        <v>0</v>
      </c>
      <c r="L487" s="293">
        <f>IF(I487&lt;INDEX(Lookup!$U$2:$U$10,MATCH($D$46,Lookup!$S$2:$S$10,0)),0,IF(O487="X",0,J487/(DATEDIF(H487,I487,"m")+1)*12))</f>
        <v>0</v>
      </c>
      <c r="M487" s="291">
        <f t="shared" si="56"/>
        <v>0</v>
      </c>
      <c r="N487" s="335"/>
      <c r="O487" s="143"/>
      <c r="P487" s="397"/>
      <c r="Q487" s="555"/>
      <c r="R487" s="576">
        <f t="shared" si="57"/>
        <v>0</v>
      </c>
      <c r="S487" s="576">
        <f t="shared" si="58"/>
        <v>0</v>
      </c>
      <c r="T487" s="576">
        <f t="shared" si="59"/>
        <v>0</v>
      </c>
      <c r="U487" s="576">
        <f t="shared" si="60"/>
        <v>0</v>
      </c>
      <c r="V487" s="553"/>
      <c r="W487" s="553"/>
      <c r="X487" s="553"/>
      <c r="Y487" s="553"/>
      <c r="Z487" s="397"/>
      <c r="AA487" s="397"/>
      <c r="AB487" s="397"/>
      <c r="AC487" s="397"/>
      <c r="AD487" s="397"/>
      <c r="AE487" s="397"/>
      <c r="AF487" s="397"/>
      <c r="AG487" s="397"/>
      <c r="AH487" s="397"/>
      <c r="AI487" s="397"/>
      <c r="AJ487" s="397"/>
      <c r="AK487" s="397"/>
      <c r="AL487" s="397"/>
      <c r="AM487" s="397"/>
      <c r="AN487" s="397"/>
      <c r="AO487" s="397"/>
      <c r="AP487" s="397"/>
      <c r="AQ487" s="397"/>
      <c r="AR487" s="397"/>
      <c r="AS487" s="397"/>
      <c r="AT487" s="397"/>
      <c r="AU487" s="397"/>
      <c r="AV487" s="397"/>
      <c r="AW487" s="397"/>
      <c r="AX487" s="397"/>
      <c r="AY487" s="397"/>
      <c r="AZ487" s="397"/>
      <c r="BA487" s="553"/>
      <c r="BB487" s="397"/>
      <c r="BC487" s="397"/>
      <c r="BD487" s="397"/>
    </row>
    <row r="488" spans="2:56" x14ac:dyDescent="0.35">
      <c r="B488" s="80"/>
      <c r="C488" s="119"/>
      <c r="D488" s="119"/>
      <c r="E488" s="84"/>
      <c r="F488" s="119"/>
      <c r="G488" s="120"/>
      <c r="H488" s="41"/>
      <c r="I488" s="41"/>
      <c r="J488" s="82"/>
      <c r="K488" s="291">
        <f t="shared" si="55"/>
        <v>0</v>
      </c>
      <c r="L488" s="293">
        <f>IF(I488&lt;INDEX(Lookup!$U$2:$U$10,MATCH($D$46,Lookup!$S$2:$S$10,0)),0,IF(O488="X",0,J488/(DATEDIF(H488,I488,"m")+1)*12))</f>
        <v>0</v>
      </c>
      <c r="M488" s="291">
        <f t="shared" si="56"/>
        <v>0</v>
      </c>
      <c r="N488" s="335"/>
      <c r="O488" s="143"/>
      <c r="P488" s="397"/>
      <c r="Q488" s="555"/>
      <c r="R488" s="576">
        <f t="shared" si="57"/>
        <v>0</v>
      </c>
      <c r="S488" s="576">
        <f t="shared" si="58"/>
        <v>0</v>
      </c>
      <c r="T488" s="576">
        <f t="shared" si="59"/>
        <v>0</v>
      </c>
      <c r="U488" s="576">
        <f t="shared" si="60"/>
        <v>0</v>
      </c>
      <c r="V488" s="553"/>
      <c r="W488" s="553"/>
      <c r="X488" s="553"/>
      <c r="Y488" s="553"/>
      <c r="Z488" s="397"/>
      <c r="AA488" s="397"/>
      <c r="AB488" s="397"/>
      <c r="AC488" s="397"/>
      <c r="AD488" s="397"/>
      <c r="AE488" s="397"/>
      <c r="AF488" s="397"/>
      <c r="AG488" s="397"/>
      <c r="AH488" s="397"/>
      <c r="AI488" s="397"/>
      <c r="AJ488" s="397"/>
      <c r="AK488" s="397"/>
      <c r="AL488" s="397"/>
      <c r="AM488" s="397"/>
      <c r="AN488" s="397"/>
      <c r="AO488" s="397"/>
      <c r="AP488" s="397"/>
      <c r="AQ488" s="397"/>
      <c r="AR488" s="397"/>
      <c r="AS488" s="397"/>
      <c r="AT488" s="397"/>
      <c r="AU488" s="397"/>
      <c r="AV488" s="397"/>
      <c r="AW488" s="397"/>
      <c r="AX488" s="397"/>
      <c r="AY488" s="397"/>
      <c r="AZ488" s="397"/>
      <c r="BA488" s="553"/>
      <c r="BB488" s="397"/>
      <c r="BC488" s="397"/>
      <c r="BD488" s="397"/>
    </row>
    <row r="489" spans="2:56" x14ac:dyDescent="0.35">
      <c r="B489" s="80"/>
      <c r="C489" s="119"/>
      <c r="D489" s="119"/>
      <c r="E489" s="84"/>
      <c r="F489" s="119"/>
      <c r="G489" s="120"/>
      <c r="H489" s="41"/>
      <c r="I489" s="41"/>
      <c r="J489" s="82"/>
      <c r="K489" s="291">
        <f t="shared" si="55"/>
        <v>0</v>
      </c>
      <c r="L489" s="293">
        <f>IF(I489&lt;INDEX(Lookup!$U$2:$U$10,MATCH($D$46,Lookup!$S$2:$S$10,0)),0,IF(O489="X",0,J489/(DATEDIF(H489,I489,"m")+1)*12))</f>
        <v>0</v>
      </c>
      <c r="M489" s="291">
        <f t="shared" si="56"/>
        <v>0</v>
      </c>
      <c r="N489" s="335"/>
      <c r="O489" s="143"/>
      <c r="P489" s="397"/>
      <c r="Q489" s="555"/>
      <c r="R489" s="576">
        <f t="shared" si="57"/>
        <v>0</v>
      </c>
      <c r="S489" s="576">
        <f t="shared" si="58"/>
        <v>0</v>
      </c>
      <c r="T489" s="576">
        <f t="shared" si="59"/>
        <v>0</v>
      </c>
      <c r="U489" s="576">
        <f t="shared" si="60"/>
        <v>0</v>
      </c>
      <c r="V489" s="553"/>
      <c r="W489" s="553"/>
      <c r="X489" s="553"/>
      <c r="Y489" s="553"/>
      <c r="Z489" s="397"/>
      <c r="AA489" s="397"/>
      <c r="AB489" s="397"/>
      <c r="AC489" s="397"/>
      <c r="AD489" s="397"/>
      <c r="AE489" s="397"/>
      <c r="AF489" s="397"/>
      <c r="AG489" s="397"/>
      <c r="AH489" s="397"/>
      <c r="AI489" s="397"/>
      <c r="AJ489" s="397"/>
      <c r="AK489" s="397"/>
      <c r="AL489" s="397"/>
      <c r="AM489" s="397"/>
      <c r="AN489" s="397"/>
      <c r="AO489" s="397"/>
      <c r="AP489" s="397"/>
      <c r="AQ489" s="397"/>
      <c r="AR489" s="397"/>
      <c r="AS489" s="397"/>
      <c r="AT489" s="397"/>
      <c r="AU489" s="397"/>
      <c r="AV489" s="397"/>
      <c r="AW489" s="397"/>
      <c r="AX489" s="397"/>
      <c r="AY489" s="397"/>
      <c r="AZ489" s="397"/>
      <c r="BA489" s="553"/>
      <c r="BB489" s="397"/>
      <c r="BC489" s="397"/>
      <c r="BD489" s="397"/>
    </row>
    <row r="490" spans="2:56" x14ac:dyDescent="0.35">
      <c r="B490" s="80"/>
      <c r="C490" s="119"/>
      <c r="D490" s="119"/>
      <c r="E490" s="84"/>
      <c r="F490" s="119"/>
      <c r="G490" s="120"/>
      <c r="H490" s="41"/>
      <c r="I490" s="41"/>
      <c r="J490" s="82"/>
      <c r="K490" s="291">
        <f t="shared" si="55"/>
        <v>0</v>
      </c>
      <c r="L490" s="293">
        <f>IF(I490&lt;INDEX(Lookup!$U$2:$U$10,MATCH($D$46,Lookup!$S$2:$S$10,0)),0,IF(O490="X",0,J490/(DATEDIF(H490,I490,"m")+1)*12))</f>
        <v>0</v>
      </c>
      <c r="M490" s="291">
        <f t="shared" si="56"/>
        <v>0</v>
      </c>
      <c r="N490" s="335"/>
      <c r="O490" s="143"/>
      <c r="P490" s="397"/>
      <c r="Q490" s="555"/>
      <c r="R490" s="576">
        <f t="shared" si="57"/>
        <v>0</v>
      </c>
      <c r="S490" s="576">
        <f t="shared" si="58"/>
        <v>0</v>
      </c>
      <c r="T490" s="576">
        <f t="shared" si="59"/>
        <v>0</v>
      </c>
      <c r="U490" s="576">
        <f t="shared" si="60"/>
        <v>0</v>
      </c>
      <c r="V490" s="553"/>
      <c r="W490" s="553"/>
      <c r="X490" s="553"/>
      <c r="Y490" s="553"/>
      <c r="Z490" s="397"/>
      <c r="AA490" s="397"/>
      <c r="AB490" s="397"/>
      <c r="AC490" s="397"/>
      <c r="AD490" s="397"/>
      <c r="AE490" s="397"/>
      <c r="AF490" s="397"/>
      <c r="AG490" s="397"/>
      <c r="AH490" s="397"/>
      <c r="AI490" s="397"/>
      <c r="AJ490" s="397"/>
      <c r="AK490" s="397"/>
      <c r="AL490" s="397"/>
      <c r="AM490" s="397"/>
      <c r="AN490" s="397"/>
      <c r="AO490" s="397"/>
      <c r="AP490" s="397"/>
      <c r="AQ490" s="397"/>
      <c r="AR490" s="397"/>
      <c r="AS490" s="397"/>
      <c r="AT490" s="397"/>
      <c r="AU490" s="397"/>
      <c r="AV490" s="397"/>
      <c r="AW490" s="397"/>
      <c r="AX490" s="397"/>
      <c r="AY490" s="397"/>
      <c r="AZ490" s="397"/>
      <c r="BA490" s="553"/>
      <c r="BB490" s="397"/>
      <c r="BC490" s="397"/>
      <c r="BD490" s="397"/>
    </row>
    <row r="491" spans="2:56" x14ac:dyDescent="0.35">
      <c r="B491" s="80"/>
      <c r="C491" s="119"/>
      <c r="D491" s="119"/>
      <c r="E491" s="84"/>
      <c r="F491" s="119"/>
      <c r="G491" s="120"/>
      <c r="H491" s="41"/>
      <c r="I491" s="41"/>
      <c r="J491" s="82"/>
      <c r="K491" s="291">
        <f t="shared" si="55"/>
        <v>0</v>
      </c>
      <c r="L491" s="293">
        <f>IF(I491&lt;INDEX(Lookup!$U$2:$U$10,MATCH($D$46,Lookup!$S$2:$S$10,0)),0,IF(O491="X",0,J491/(DATEDIF(H491,I491,"m")+1)*12))</f>
        <v>0</v>
      </c>
      <c r="M491" s="291">
        <f t="shared" si="56"/>
        <v>0</v>
      </c>
      <c r="N491" s="335"/>
      <c r="O491" s="143"/>
      <c r="P491" s="397"/>
      <c r="Q491" s="555"/>
      <c r="R491" s="576">
        <f t="shared" si="57"/>
        <v>0</v>
      </c>
      <c r="S491" s="576">
        <f t="shared" si="58"/>
        <v>0</v>
      </c>
      <c r="T491" s="576">
        <f t="shared" si="59"/>
        <v>0</v>
      </c>
      <c r="U491" s="576">
        <f t="shared" si="60"/>
        <v>0</v>
      </c>
      <c r="V491" s="553"/>
      <c r="W491" s="553"/>
      <c r="X491" s="553"/>
      <c r="Y491" s="553"/>
      <c r="Z491" s="397"/>
      <c r="AA491" s="397"/>
      <c r="AB491" s="397"/>
      <c r="AC491" s="397"/>
      <c r="AD491" s="397"/>
      <c r="AE491" s="397"/>
      <c r="AF491" s="397"/>
      <c r="AG491" s="397"/>
      <c r="AH491" s="397"/>
      <c r="AI491" s="397"/>
      <c r="AJ491" s="397"/>
      <c r="AK491" s="397"/>
      <c r="AL491" s="397"/>
      <c r="AM491" s="397"/>
      <c r="AN491" s="397"/>
      <c r="AO491" s="397"/>
      <c r="AP491" s="397"/>
      <c r="AQ491" s="397"/>
      <c r="AR491" s="397"/>
      <c r="AS491" s="397"/>
      <c r="AT491" s="397"/>
      <c r="AU491" s="397"/>
      <c r="AV491" s="397"/>
      <c r="AW491" s="397"/>
      <c r="AX491" s="397"/>
      <c r="AY491" s="397"/>
      <c r="AZ491" s="397"/>
      <c r="BA491" s="553"/>
      <c r="BB491" s="397"/>
      <c r="BC491" s="397"/>
      <c r="BD491" s="397"/>
    </row>
    <row r="492" spans="2:56" x14ac:dyDescent="0.35">
      <c r="B492" s="80"/>
      <c r="C492" s="119"/>
      <c r="D492" s="119"/>
      <c r="E492" s="84"/>
      <c r="F492" s="119"/>
      <c r="G492" s="120"/>
      <c r="H492" s="41"/>
      <c r="I492" s="41"/>
      <c r="J492" s="82"/>
      <c r="K492" s="291">
        <f t="shared" si="55"/>
        <v>0</v>
      </c>
      <c r="L492" s="293">
        <f>IF(I492&lt;INDEX(Lookup!$U$2:$U$10,MATCH($D$46,Lookup!$S$2:$S$10,0)),0,IF(O492="X",0,J492/(DATEDIF(H492,I492,"m")+1)*12))</f>
        <v>0</v>
      </c>
      <c r="M492" s="291">
        <f t="shared" si="56"/>
        <v>0</v>
      </c>
      <c r="N492" s="335"/>
      <c r="O492" s="143"/>
      <c r="P492" s="397"/>
      <c r="Q492" s="555"/>
      <c r="R492" s="576">
        <f t="shared" si="57"/>
        <v>0</v>
      </c>
      <c r="S492" s="576">
        <f t="shared" si="58"/>
        <v>0</v>
      </c>
      <c r="T492" s="576">
        <f t="shared" si="59"/>
        <v>0</v>
      </c>
      <c r="U492" s="576">
        <f t="shared" si="60"/>
        <v>0</v>
      </c>
      <c r="V492" s="553"/>
      <c r="W492" s="553"/>
      <c r="X492" s="553"/>
      <c r="Y492" s="553"/>
      <c r="Z492" s="397"/>
      <c r="AA492" s="397"/>
      <c r="AB492" s="397"/>
      <c r="AC492" s="397"/>
      <c r="AD492" s="397"/>
      <c r="AE492" s="397"/>
      <c r="AF492" s="397"/>
      <c r="AG492" s="397"/>
      <c r="AH492" s="397"/>
      <c r="AI492" s="397"/>
      <c r="AJ492" s="397"/>
      <c r="AK492" s="397"/>
      <c r="AL492" s="397"/>
      <c r="AM492" s="397"/>
      <c r="AN492" s="397"/>
      <c r="AO492" s="397"/>
      <c r="AP492" s="397"/>
      <c r="AQ492" s="397"/>
      <c r="AR492" s="397"/>
      <c r="AS492" s="397"/>
      <c r="AT492" s="397"/>
      <c r="AU492" s="397"/>
      <c r="AV492" s="397"/>
      <c r="AW492" s="397"/>
      <c r="AX492" s="397"/>
      <c r="AY492" s="397"/>
      <c r="AZ492" s="397"/>
      <c r="BA492" s="553"/>
      <c r="BB492" s="397"/>
      <c r="BC492" s="397"/>
      <c r="BD492" s="397"/>
    </row>
    <row r="493" spans="2:56" x14ac:dyDescent="0.35">
      <c r="B493" s="80"/>
      <c r="C493" s="119"/>
      <c r="D493" s="119"/>
      <c r="E493" s="84"/>
      <c r="F493" s="119"/>
      <c r="G493" s="120"/>
      <c r="H493" s="41"/>
      <c r="I493" s="41"/>
      <c r="J493" s="82"/>
      <c r="K493" s="291">
        <f t="shared" si="55"/>
        <v>0</v>
      </c>
      <c r="L493" s="293">
        <f>IF(I493&lt;INDEX(Lookup!$U$2:$U$10,MATCH($D$46,Lookup!$S$2:$S$10,0)),0,IF(O493="X",0,J493/(DATEDIF(H493,I493,"m")+1)*12))</f>
        <v>0</v>
      </c>
      <c r="M493" s="291">
        <f t="shared" si="56"/>
        <v>0</v>
      </c>
      <c r="N493" s="335"/>
      <c r="O493" s="143"/>
      <c r="P493" s="397"/>
      <c r="Q493" s="555"/>
      <c r="R493" s="576">
        <f t="shared" si="57"/>
        <v>0</v>
      </c>
      <c r="S493" s="576">
        <f t="shared" si="58"/>
        <v>0</v>
      </c>
      <c r="T493" s="576">
        <f t="shared" si="59"/>
        <v>0</v>
      </c>
      <c r="U493" s="576">
        <f t="shared" si="60"/>
        <v>0</v>
      </c>
      <c r="V493" s="553"/>
      <c r="W493" s="553"/>
      <c r="X493" s="553"/>
      <c r="Y493" s="553"/>
      <c r="Z493" s="397"/>
      <c r="AA493" s="397"/>
      <c r="AB493" s="397"/>
      <c r="AC493" s="397"/>
      <c r="AD493" s="397"/>
      <c r="AE493" s="397"/>
      <c r="AF493" s="397"/>
      <c r="AG493" s="397"/>
      <c r="AH493" s="397"/>
      <c r="AI493" s="397"/>
      <c r="AJ493" s="397"/>
      <c r="AK493" s="397"/>
      <c r="AL493" s="397"/>
      <c r="AM493" s="397"/>
      <c r="AN493" s="397"/>
      <c r="AO493" s="397"/>
      <c r="AP493" s="397"/>
      <c r="AQ493" s="397"/>
      <c r="AR493" s="397"/>
      <c r="AS493" s="397"/>
      <c r="AT493" s="397"/>
      <c r="AU493" s="397"/>
      <c r="AV493" s="397"/>
      <c r="AW493" s="397"/>
      <c r="AX493" s="397"/>
      <c r="AY493" s="397"/>
      <c r="AZ493" s="397"/>
      <c r="BA493" s="553"/>
      <c r="BB493" s="397"/>
      <c r="BC493" s="397"/>
      <c r="BD493" s="397"/>
    </row>
    <row r="494" spans="2:56" x14ac:dyDescent="0.35">
      <c r="B494" s="80"/>
      <c r="C494" s="119"/>
      <c r="D494" s="119"/>
      <c r="E494" s="84"/>
      <c r="F494" s="119"/>
      <c r="G494" s="120"/>
      <c r="H494" s="41"/>
      <c r="I494" s="41"/>
      <c r="J494" s="82"/>
      <c r="K494" s="291">
        <f t="shared" si="55"/>
        <v>0</v>
      </c>
      <c r="L494" s="293">
        <f>IF(I494&lt;INDEX(Lookup!$U$2:$U$10,MATCH($D$46,Lookup!$S$2:$S$10,0)),0,IF(O494="X",0,J494/(DATEDIF(H494,I494,"m")+1)*12))</f>
        <v>0</v>
      </c>
      <c r="M494" s="291">
        <f t="shared" si="56"/>
        <v>0</v>
      </c>
      <c r="N494" s="335"/>
      <c r="O494" s="143"/>
      <c r="P494" s="397"/>
      <c r="Q494" s="555"/>
      <c r="R494" s="576">
        <f t="shared" si="57"/>
        <v>0</v>
      </c>
      <c r="S494" s="576">
        <f t="shared" si="58"/>
        <v>0</v>
      </c>
      <c r="T494" s="576">
        <f t="shared" si="59"/>
        <v>0</v>
      </c>
      <c r="U494" s="576">
        <f t="shared" si="60"/>
        <v>0</v>
      </c>
      <c r="V494" s="553"/>
      <c r="W494" s="553"/>
      <c r="X494" s="553"/>
      <c r="Y494" s="553"/>
      <c r="Z494" s="397"/>
      <c r="AA494" s="397"/>
      <c r="AB494" s="397"/>
      <c r="AC494" s="397"/>
      <c r="AD494" s="397"/>
      <c r="AE494" s="397"/>
      <c r="AF494" s="397"/>
      <c r="AG494" s="397"/>
      <c r="AH494" s="397"/>
      <c r="AI494" s="397"/>
      <c r="AJ494" s="397"/>
      <c r="AK494" s="397"/>
      <c r="AL494" s="397"/>
      <c r="AM494" s="397"/>
      <c r="AN494" s="397"/>
      <c r="AO494" s="397"/>
      <c r="AP494" s="397"/>
      <c r="AQ494" s="397"/>
      <c r="AR494" s="397"/>
      <c r="AS494" s="397"/>
      <c r="AT494" s="397"/>
      <c r="AU494" s="397"/>
      <c r="AV494" s="397"/>
      <c r="AW494" s="397"/>
      <c r="AX494" s="397"/>
      <c r="AY494" s="397"/>
      <c r="AZ494" s="397"/>
      <c r="BA494" s="553"/>
      <c r="BB494" s="397"/>
      <c r="BC494" s="397"/>
      <c r="BD494" s="397"/>
    </row>
    <row r="495" spans="2:56" x14ac:dyDescent="0.35">
      <c r="B495" s="80"/>
      <c r="C495" s="119"/>
      <c r="D495" s="119"/>
      <c r="E495" s="84"/>
      <c r="F495" s="119"/>
      <c r="G495" s="120"/>
      <c r="H495" s="41"/>
      <c r="I495" s="41"/>
      <c r="J495" s="82"/>
      <c r="K495" s="291">
        <f t="shared" si="55"/>
        <v>0</v>
      </c>
      <c r="L495" s="293">
        <f>IF(I495&lt;INDEX(Lookup!$U$2:$U$10,MATCH($D$46,Lookup!$S$2:$S$10,0)),0,IF(O495="X",0,J495/(DATEDIF(H495,I495,"m")+1)*12))</f>
        <v>0</v>
      </c>
      <c r="M495" s="291">
        <f t="shared" si="56"/>
        <v>0</v>
      </c>
      <c r="N495" s="335"/>
      <c r="O495" s="143"/>
      <c r="P495" s="397"/>
      <c r="Q495" s="555"/>
      <c r="R495" s="576">
        <f t="shared" si="57"/>
        <v>0</v>
      </c>
      <c r="S495" s="576">
        <f t="shared" si="58"/>
        <v>0</v>
      </c>
      <c r="T495" s="576">
        <f t="shared" si="59"/>
        <v>0</v>
      </c>
      <c r="U495" s="576">
        <f t="shared" si="60"/>
        <v>0</v>
      </c>
      <c r="V495" s="553"/>
      <c r="W495" s="553"/>
      <c r="X495" s="553"/>
      <c r="Y495" s="553"/>
      <c r="Z495" s="397"/>
      <c r="AA495" s="397"/>
      <c r="AB495" s="397"/>
      <c r="AC495" s="397"/>
      <c r="AD495" s="397"/>
      <c r="AE495" s="397"/>
      <c r="AF495" s="397"/>
      <c r="AG495" s="397"/>
      <c r="AH495" s="397"/>
      <c r="AI495" s="397"/>
      <c r="AJ495" s="397"/>
      <c r="AK495" s="397"/>
      <c r="AL495" s="397"/>
      <c r="AM495" s="397"/>
      <c r="AN495" s="397"/>
      <c r="AO495" s="397"/>
      <c r="AP495" s="397"/>
      <c r="AQ495" s="397"/>
      <c r="AR495" s="397"/>
      <c r="AS495" s="397"/>
      <c r="AT495" s="397"/>
      <c r="AU495" s="397"/>
      <c r="AV495" s="397"/>
      <c r="AW495" s="397"/>
      <c r="AX495" s="397"/>
      <c r="AY495" s="397"/>
      <c r="AZ495" s="397"/>
      <c r="BA495" s="553"/>
      <c r="BB495" s="397"/>
      <c r="BC495" s="397"/>
      <c r="BD495" s="397"/>
    </row>
    <row r="496" spans="2:56" x14ac:dyDescent="0.35">
      <c r="B496" s="80"/>
      <c r="C496" s="119"/>
      <c r="D496" s="119"/>
      <c r="E496" s="84"/>
      <c r="F496" s="119"/>
      <c r="G496" s="120"/>
      <c r="H496" s="41"/>
      <c r="I496" s="41"/>
      <c r="J496" s="82"/>
      <c r="K496" s="291">
        <f t="shared" si="55"/>
        <v>0</v>
      </c>
      <c r="L496" s="293">
        <f>IF(I496&lt;INDEX(Lookup!$U$2:$U$10,MATCH($D$46,Lookup!$S$2:$S$10,0)),0,IF(O496="X",0,J496/(DATEDIF(H496,I496,"m")+1)*12))</f>
        <v>0</v>
      </c>
      <c r="M496" s="291">
        <f t="shared" si="56"/>
        <v>0</v>
      </c>
      <c r="N496" s="335"/>
      <c r="O496" s="143"/>
      <c r="P496" s="397"/>
      <c r="Q496" s="555"/>
      <c r="R496" s="576">
        <f t="shared" si="57"/>
        <v>0</v>
      </c>
      <c r="S496" s="576">
        <f t="shared" si="58"/>
        <v>0</v>
      </c>
      <c r="T496" s="576">
        <f t="shared" si="59"/>
        <v>0</v>
      </c>
      <c r="U496" s="576">
        <f t="shared" si="60"/>
        <v>0</v>
      </c>
      <c r="V496" s="553"/>
      <c r="W496" s="553"/>
      <c r="X496" s="553"/>
      <c r="Y496" s="553"/>
      <c r="Z496" s="397"/>
      <c r="AA496" s="397"/>
      <c r="AB496" s="397"/>
      <c r="AC496" s="397"/>
      <c r="AD496" s="397"/>
      <c r="AE496" s="397"/>
      <c r="AF496" s="397"/>
      <c r="AG496" s="397"/>
      <c r="AH496" s="397"/>
      <c r="AI496" s="397"/>
      <c r="AJ496" s="397"/>
      <c r="AK496" s="397"/>
      <c r="AL496" s="397"/>
      <c r="AM496" s="397"/>
      <c r="AN496" s="397"/>
      <c r="AO496" s="397"/>
      <c r="AP496" s="397"/>
      <c r="AQ496" s="397"/>
      <c r="AR496" s="397"/>
      <c r="AS496" s="397"/>
      <c r="AT496" s="397"/>
      <c r="AU496" s="397"/>
      <c r="AV496" s="397"/>
      <c r="AW496" s="397"/>
      <c r="AX496" s="397"/>
      <c r="AY496" s="397"/>
      <c r="AZ496" s="397"/>
      <c r="BA496" s="553"/>
      <c r="BB496" s="397"/>
      <c r="BC496" s="397"/>
      <c r="BD496" s="397"/>
    </row>
    <row r="497" spans="2:56" x14ac:dyDescent="0.35">
      <c r="B497" s="80"/>
      <c r="C497" s="119"/>
      <c r="D497" s="119"/>
      <c r="E497" s="84"/>
      <c r="F497" s="119"/>
      <c r="G497" s="120"/>
      <c r="H497" s="41"/>
      <c r="I497" s="41"/>
      <c r="J497" s="82"/>
      <c r="K497" s="291">
        <f t="shared" si="55"/>
        <v>0</v>
      </c>
      <c r="L497" s="293">
        <f>IF(I497&lt;INDEX(Lookup!$U$2:$U$10,MATCH($D$46,Lookup!$S$2:$S$10,0)),0,IF(O497="X",0,J497/(DATEDIF(H497,I497,"m")+1)*12))</f>
        <v>0</v>
      </c>
      <c r="M497" s="291">
        <f t="shared" si="56"/>
        <v>0</v>
      </c>
      <c r="N497" s="335"/>
      <c r="O497" s="143"/>
      <c r="P497" s="397"/>
      <c r="Q497" s="555"/>
      <c r="R497" s="576">
        <f t="shared" si="57"/>
        <v>0</v>
      </c>
      <c r="S497" s="576">
        <f t="shared" si="58"/>
        <v>0</v>
      </c>
      <c r="T497" s="576">
        <f t="shared" si="59"/>
        <v>0</v>
      </c>
      <c r="U497" s="576">
        <f t="shared" si="60"/>
        <v>0</v>
      </c>
      <c r="V497" s="553"/>
      <c r="W497" s="553"/>
      <c r="X497" s="553"/>
      <c r="Y497" s="553"/>
      <c r="Z497" s="397"/>
      <c r="AA497" s="397"/>
      <c r="AB497" s="397"/>
      <c r="AC497" s="397"/>
      <c r="AD497" s="397"/>
      <c r="AE497" s="397"/>
      <c r="AF497" s="397"/>
      <c r="AG497" s="397"/>
      <c r="AH497" s="397"/>
      <c r="AI497" s="397"/>
      <c r="AJ497" s="397"/>
      <c r="AK497" s="397"/>
      <c r="AL497" s="397"/>
      <c r="AM497" s="397"/>
      <c r="AN497" s="397"/>
      <c r="AO497" s="397"/>
      <c r="AP497" s="397"/>
      <c r="AQ497" s="397"/>
      <c r="AR497" s="397"/>
      <c r="AS497" s="397"/>
      <c r="AT497" s="397"/>
      <c r="AU497" s="397"/>
      <c r="AV497" s="397"/>
      <c r="AW497" s="397"/>
      <c r="AX497" s="397"/>
      <c r="AY497" s="397"/>
      <c r="AZ497" s="397"/>
      <c r="BA497" s="553"/>
      <c r="BB497" s="397"/>
      <c r="BC497" s="397"/>
      <c r="BD497" s="397"/>
    </row>
    <row r="498" spans="2:56" x14ac:dyDescent="0.35">
      <c r="B498" s="80"/>
      <c r="C498" s="119"/>
      <c r="D498" s="119"/>
      <c r="E498" s="84"/>
      <c r="F498" s="119"/>
      <c r="G498" s="120"/>
      <c r="H498" s="41"/>
      <c r="I498" s="41"/>
      <c r="J498" s="82"/>
      <c r="K498" s="291">
        <f t="shared" ref="K498:K561" si="61">J498*$K$8</f>
        <v>0</v>
      </c>
      <c r="L498" s="293">
        <f>IF(I498&lt;INDEX(Lookup!$U$2:$U$10,MATCH($D$46,Lookup!$S$2:$S$10,0)),0,IF(O498="X",0,J498/(DATEDIF(H498,I498,"m")+1)*12))</f>
        <v>0</v>
      </c>
      <c r="M498" s="291">
        <f t="shared" ref="M498:M561" si="62">L498*$K$8</f>
        <v>0</v>
      </c>
      <c r="N498" s="335"/>
      <c r="O498" s="143"/>
      <c r="P498" s="397"/>
      <c r="Q498" s="555"/>
      <c r="R498" s="576">
        <f t="shared" si="57"/>
        <v>0</v>
      </c>
      <c r="S498" s="576">
        <f t="shared" si="58"/>
        <v>0</v>
      </c>
      <c r="T498" s="576">
        <f t="shared" si="59"/>
        <v>0</v>
      </c>
      <c r="U498" s="576">
        <f t="shared" si="60"/>
        <v>0</v>
      </c>
      <c r="V498" s="553"/>
      <c r="W498" s="553"/>
      <c r="X498" s="553"/>
      <c r="Y498" s="553"/>
      <c r="Z498" s="397"/>
      <c r="AA498" s="397"/>
      <c r="AB498" s="397"/>
      <c r="AC498" s="397"/>
      <c r="AD498" s="397"/>
      <c r="AE498" s="397"/>
      <c r="AF498" s="397"/>
      <c r="AG498" s="397"/>
      <c r="AH498" s="397"/>
      <c r="AI498" s="397"/>
      <c r="AJ498" s="397"/>
      <c r="AK498" s="397"/>
      <c r="AL498" s="397"/>
      <c r="AM498" s="397"/>
      <c r="AN498" s="397"/>
      <c r="AO498" s="397"/>
      <c r="AP498" s="397"/>
      <c r="AQ498" s="397"/>
      <c r="AR498" s="397"/>
      <c r="AS498" s="397"/>
      <c r="AT498" s="397"/>
      <c r="AU498" s="397"/>
      <c r="AV498" s="397"/>
      <c r="AW498" s="397"/>
      <c r="AX498" s="397"/>
      <c r="AY498" s="397"/>
      <c r="AZ498" s="397"/>
      <c r="BA498" s="553"/>
      <c r="BB498" s="397"/>
      <c r="BC498" s="397"/>
      <c r="BD498" s="397"/>
    </row>
    <row r="499" spans="2:56" x14ac:dyDescent="0.35">
      <c r="B499" s="80"/>
      <c r="C499" s="119"/>
      <c r="D499" s="119"/>
      <c r="E499" s="84"/>
      <c r="F499" s="119"/>
      <c r="G499" s="120"/>
      <c r="H499" s="41"/>
      <c r="I499" s="41"/>
      <c r="J499" s="82"/>
      <c r="K499" s="291">
        <f t="shared" si="61"/>
        <v>0</v>
      </c>
      <c r="L499" s="293">
        <f>IF(I499&lt;INDEX(Lookup!$U$2:$U$10,MATCH($D$46,Lookup!$S$2:$S$10,0)),0,IF(O499="X",0,J499/(DATEDIF(H499,I499,"m")+1)*12))</f>
        <v>0</v>
      </c>
      <c r="M499" s="291">
        <f t="shared" si="62"/>
        <v>0</v>
      </c>
      <c r="N499" s="335"/>
      <c r="O499" s="143"/>
      <c r="P499" s="397"/>
      <c r="Q499" s="555"/>
      <c r="R499" s="576">
        <f t="shared" ref="R499:R562" si="63">K498*$I$32</f>
        <v>0</v>
      </c>
      <c r="S499" s="576">
        <f t="shared" ref="S499:S562" si="64">M498*$I$42</f>
        <v>0</v>
      </c>
      <c r="T499" s="576">
        <f t="shared" ref="T499:T562" si="65">R499-K498</f>
        <v>0</v>
      </c>
      <c r="U499" s="576">
        <f t="shared" ref="U499:U562" si="66">S499-M498</f>
        <v>0</v>
      </c>
      <c r="V499" s="553"/>
      <c r="W499" s="553"/>
      <c r="X499" s="553"/>
      <c r="Y499" s="553"/>
      <c r="Z499" s="397"/>
      <c r="AA499" s="397"/>
      <c r="AB499" s="397"/>
      <c r="AC499" s="397"/>
      <c r="AD499" s="397"/>
      <c r="AE499" s="397"/>
      <c r="AF499" s="397"/>
      <c r="AG499" s="397"/>
      <c r="AH499" s="397"/>
      <c r="AI499" s="397"/>
      <c r="AJ499" s="397"/>
      <c r="AK499" s="397"/>
      <c r="AL499" s="397"/>
      <c r="AM499" s="397"/>
      <c r="AN499" s="397"/>
      <c r="AO499" s="397"/>
      <c r="AP499" s="397"/>
      <c r="AQ499" s="397"/>
      <c r="AR499" s="397"/>
      <c r="AS499" s="397"/>
      <c r="AT499" s="397"/>
      <c r="AU499" s="397"/>
      <c r="AV499" s="397"/>
      <c r="AW499" s="397"/>
      <c r="AX499" s="397"/>
      <c r="AY499" s="397"/>
      <c r="AZ499" s="397"/>
      <c r="BA499" s="553"/>
      <c r="BB499" s="397"/>
      <c r="BC499" s="397"/>
      <c r="BD499" s="397"/>
    </row>
    <row r="500" spans="2:56" x14ac:dyDescent="0.35">
      <c r="B500" s="80"/>
      <c r="C500" s="119"/>
      <c r="D500" s="119"/>
      <c r="E500" s="84"/>
      <c r="F500" s="119"/>
      <c r="G500" s="120"/>
      <c r="H500" s="41"/>
      <c r="I500" s="41"/>
      <c r="J500" s="82"/>
      <c r="K500" s="291">
        <f t="shared" si="61"/>
        <v>0</v>
      </c>
      <c r="L500" s="293">
        <f>IF(I500&lt;INDEX(Lookup!$U$2:$U$10,MATCH($D$46,Lookup!$S$2:$S$10,0)),0,IF(O500="X",0,J500/(DATEDIF(H500,I500,"m")+1)*12))</f>
        <v>0</v>
      </c>
      <c r="M500" s="291">
        <f t="shared" si="62"/>
        <v>0</v>
      </c>
      <c r="N500" s="335"/>
      <c r="O500" s="143"/>
      <c r="P500" s="397"/>
      <c r="Q500" s="555"/>
      <c r="R500" s="576">
        <f t="shared" si="63"/>
        <v>0</v>
      </c>
      <c r="S500" s="576">
        <f t="shared" si="64"/>
        <v>0</v>
      </c>
      <c r="T500" s="576">
        <f t="shared" si="65"/>
        <v>0</v>
      </c>
      <c r="U500" s="576">
        <f t="shared" si="66"/>
        <v>0</v>
      </c>
      <c r="V500" s="553"/>
      <c r="W500" s="553"/>
      <c r="X500" s="553"/>
      <c r="Y500" s="553"/>
      <c r="Z500" s="397"/>
      <c r="AA500" s="397"/>
      <c r="AB500" s="397"/>
      <c r="AC500" s="397"/>
      <c r="AD500" s="397"/>
      <c r="AE500" s="397"/>
      <c r="AF500" s="397"/>
      <c r="AG500" s="397"/>
      <c r="AH500" s="397"/>
      <c r="AI500" s="397"/>
      <c r="AJ500" s="397"/>
      <c r="AK500" s="397"/>
      <c r="AL500" s="397"/>
      <c r="AM500" s="397"/>
      <c r="AN500" s="397"/>
      <c r="AO500" s="397"/>
      <c r="AP500" s="397"/>
      <c r="AQ500" s="397"/>
      <c r="AR500" s="397"/>
      <c r="AS500" s="397"/>
      <c r="AT500" s="397"/>
      <c r="AU500" s="397"/>
      <c r="AV500" s="397"/>
      <c r="AW500" s="397"/>
      <c r="AX500" s="397"/>
      <c r="AY500" s="397"/>
      <c r="AZ500" s="397"/>
      <c r="BA500" s="553"/>
      <c r="BB500" s="397"/>
      <c r="BC500" s="397"/>
      <c r="BD500" s="397"/>
    </row>
    <row r="501" spans="2:56" x14ac:dyDescent="0.35">
      <c r="B501" s="80"/>
      <c r="C501" s="119"/>
      <c r="D501" s="119"/>
      <c r="E501" s="84"/>
      <c r="F501" s="119"/>
      <c r="G501" s="120"/>
      <c r="H501" s="41"/>
      <c r="I501" s="41"/>
      <c r="J501" s="82"/>
      <c r="K501" s="291">
        <f t="shared" si="61"/>
        <v>0</v>
      </c>
      <c r="L501" s="293">
        <f>IF(I501&lt;INDEX(Lookup!$U$2:$U$10,MATCH($D$46,Lookup!$S$2:$S$10,0)),0,IF(O501="X",0,J501/(DATEDIF(H501,I501,"m")+1)*12))</f>
        <v>0</v>
      </c>
      <c r="M501" s="291">
        <f t="shared" si="62"/>
        <v>0</v>
      </c>
      <c r="N501" s="335"/>
      <c r="O501" s="143"/>
      <c r="P501" s="397"/>
      <c r="Q501" s="555"/>
      <c r="R501" s="576">
        <f t="shared" si="63"/>
        <v>0</v>
      </c>
      <c r="S501" s="576">
        <f t="shared" si="64"/>
        <v>0</v>
      </c>
      <c r="T501" s="576">
        <f t="shared" si="65"/>
        <v>0</v>
      </c>
      <c r="U501" s="576">
        <f t="shared" si="66"/>
        <v>0</v>
      </c>
      <c r="V501" s="553"/>
      <c r="W501" s="553"/>
      <c r="X501" s="553"/>
      <c r="Y501" s="553"/>
      <c r="Z501" s="397"/>
      <c r="AA501" s="397"/>
      <c r="AB501" s="397"/>
      <c r="AC501" s="397"/>
      <c r="AD501" s="397"/>
      <c r="AE501" s="397"/>
      <c r="AF501" s="397"/>
      <c r="AG501" s="397"/>
      <c r="AH501" s="397"/>
      <c r="AI501" s="397"/>
      <c r="AJ501" s="397"/>
      <c r="AK501" s="397"/>
      <c r="AL501" s="397"/>
      <c r="AM501" s="397"/>
      <c r="AN501" s="397"/>
      <c r="AO501" s="397"/>
      <c r="AP501" s="397"/>
      <c r="AQ501" s="397"/>
      <c r="AR501" s="397"/>
      <c r="AS501" s="397"/>
      <c r="AT501" s="397"/>
      <c r="AU501" s="397"/>
      <c r="AV501" s="397"/>
      <c r="AW501" s="397"/>
      <c r="AX501" s="397"/>
      <c r="AY501" s="397"/>
      <c r="AZ501" s="397"/>
      <c r="BA501" s="553"/>
      <c r="BB501" s="397"/>
      <c r="BC501" s="397"/>
      <c r="BD501" s="397"/>
    </row>
    <row r="502" spans="2:56" x14ac:dyDescent="0.35">
      <c r="B502" s="80"/>
      <c r="C502" s="119"/>
      <c r="D502" s="119"/>
      <c r="E502" s="84"/>
      <c r="F502" s="119"/>
      <c r="G502" s="120"/>
      <c r="H502" s="41"/>
      <c r="I502" s="41"/>
      <c r="J502" s="82"/>
      <c r="K502" s="291">
        <f t="shared" si="61"/>
        <v>0</v>
      </c>
      <c r="L502" s="293">
        <f>IF(I502&lt;INDEX(Lookup!$U$2:$U$10,MATCH($D$46,Lookup!$S$2:$S$10,0)),0,IF(O502="X",0,J502/(DATEDIF(H502,I502,"m")+1)*12))</f>
        <v>0</v>
      </c>
      <c r="M502" s="291">
        <f t="shared" si="62"/>
        <v>0</v>
      </c>
      <c r="N502" s="335"/>
      <c r="O502" s="143"/>
      <c r="P502" s="397"/>
      <c r="Q502" s="555"/>
      <c r="R502" s="576">
        <f t="shared" si="63"/>
        <v>0</v>
      </c>
      <c r="S502" s="576">
        <f t="shared" si="64"/>
        <v>0</v>
      </c>
      <c r="T502" s="576">
        <f t="shared" si="65"/>
        <v>0</v>
      </c>
      <c r="U502" s="576">
        <f t="shared" si="66"/>
        <v>0</v>
      </c>
      <c r="V502" s="553"/>
      <c r="W502" s="553"/>
      <c r="X502" s="553"/>
      <c r="Y502" s="553"/>
      <c r="Z502" s="397"/>
      <c r="AA502" s="397"/>
      <c r="AB502" s="397"/>
      <c r="AC502" s="397"/>
      <c r="AD502" s="397"/>
      <c r="AE502" s="397"/>
      <c r="AF502" s="397"/>
      <c r="AG502" s="397"/>
      <c r="AH502" s="397"/>
      <c r="AI502" s="397"/>
      <c r="AJ502" s="397"/>
      <c r="AK502" s="397"/>
      <c r="AL502" s="397"/>
      <c r="AM502" s="397"/>
      <c r="AN502" s="397"/>
      <c r="AO502" s="397"/>
      <c r="AP502" s="397"/>
      <c r="AQ502" s="397"/>
      <c r="AR502" s="397"/>
      <c r="AS502" s="397"/>
      <c r="AT502" s="397"/>
      <c r="AU502" s="397"/>
      <c r="AV502" s="397"/>
      <c r="AW502" s="397"/>
      <c r="AX502" s="397"/>
      <c r="AY502" s="397"/>
      <c r="AZ502" s="397"/>
      <c r="BA502" s="553"/>
      <c r="BB502" s="397"/>
      <c r="BC502" s="397"/>
      <c r="BD502" s="397"/>
    </row>
    <row r="503" spans="2:56" x14ac:dyDescent="0.35">
      <c r="B503" s="80"/>
      <c r="C503" s="119"/>
      <c r="D503" s="119"/>
      <c r="E503" s="84"/>
      <c r="F503" s="119"/>
      <c r="G503" s="120"/>
      <c r="H503" s="41"/>
      <c r="I503" s="41"/>
      <c r="J503" s="82"/>
      <c r="K503" s="291">
        <f t="shared" si="61"/>
        <v>0</v>
      </c>
      <c r="L503" s="293">
        <f>IF(I503&lt;INDEX(Lookup!$U$2:$U$10,MATCH($D$46,Lookup!$S$2:$S$10,0)),0,IF(O503="X",0,J503/(DATEDIF(H503,I503,"m")+1)*12))</f>
        <v>0</v>
      </c>
      <c r="M503" s="291">
        <f t="shared" si="62"/>
        <v>0</v>
      </c>
      <c r="N503" s="335"/>
      <c r="O503" s="143"/>
      <c r="P503" s="397"/>
      <c r="Q503" s="555"/>
      <c r="R503" s="576">
        <f t="shared" si="63"/>
        <v>0</v>
      </c>
      <c r="S503" s="576">
        <f t="shared" si="64"/>
        <v>0</v>
      </c>
      <c r="T503" s="576">
        <f t="shared" si="65"/>
        <v>0</v>
      </c>
      <c r="U503" s="576">
        <f t="shared" si="66"/>
        <v>0</v>
      </c>
      <c r="V503" s="553"/>
      <c r="W503" s="553"/>
      <c r="X503" s="553"/>
      <c r="Y503" s="553"/>
      <c r="Z503" s="397"/>
      <c r="AA503" s="397"/>
      <c r="AB503" s="397"/>
      <c r="AC503" s="397"/>
      <c r="AD503" s="397"/>
      <c r="AE503" s="397"/>
      <c r="AF503" s="397"/>
      <c r="AG503" s="397"/>
      <c r="AH503" s="397"/>
      <c r="AI503" s="397"/>
      <c r="AJ503" s="397"/>
      <c r="AK503" s="397"/>
      <c r="AL503" s="397"/>
      <c r="AM503" s="397"/>
      <c r="AN503" s="397"/>
      <c r="AO503" s="397"/>
      <c r="AP503" s="397"/>
      <c r="AQ503" s="397"/>
      <c r="AR503" s="397"/>
      <c r="AS503" s="397"/>
      <c r="AT503" s="397"/>
      <c r="AU503" s="397"/>
      <c r="AV503" s="397"/>
      <c r="AW503" s="397"/>
      <c r="AX503" s="397"/>
      <c r="AY503" s="397"/>
      <c r="AZ503" s="397"/>
      <c r="BA503" s="553"/>
      <c r="BB503" s="397"/>
      <c r="BC503" s="397"/>
      <c r="BD503" s="397"/>
    </row>
    <row r="504" spans="2:56" x14ac:dyDescent="0.35">
      <c r="B504" s="80"/>
      <c r="C504" s="119"/>
      <c r="D504" s="119"/>
      <c r="E504" s="84"/>
      <c r="F504" s="119"/>
      <c r="G504" s="120"/>
      <c r="H504" s="41"/>
      <c r="I504" s="41"/>
      <c r="J504" s="82"/>
      <c r="K504" s="291">
        <f t="shared" si="61"/>
        <v>0</v>
      </c>
      <c r="L504" s="293">
        <f>IF(I504&lt;INDEX(Lookup!$U$2:$U$10,MATCH($D$46,Lookup!$S$2:$S$10,0)),0,IF(O504="X",0,J504/(DATEDIF(H504,I504,"m")+1)*12))</f>
        <v>0</v>
      </c>
      <c r="M504" s="291">
        <f t="shared" si="62"/>
        <v>0</v>
      </c>
      <c r="N504" s="335"/>
      <c r="O504" s="143"/>
      <c r="P504" s="397"/>
      <c r="Q504" s="555"/>
      <c r="R504" s="576">
        <f t="shared" si="63"/>
        <v>0</v>
      </c>
      <c r="S504" s="576">
        <f t="shared" si="64"/>
        <v>0</v>
      </c>
      <c r="T504" s="576">
        <f t="shared" si="65"/>
        <v>0</v>
      </c>
      <c r="U504" s="576">
        <f t="shared" si="66"/>
        <v>0</v>
      </c>
      <c r="V504" s="553"/>
      <c r="W504" s="553"/>
      <c r="X504" s="553"/>
      <c r="Y504" s="553"/>
      <c r="Z504" s="397"/>
      <c r="AA504" s="397"/>
      <c r="AB504" s="397"/>
      <c r="AC504" s="397"/>
      <c r="AD504" s="397"/>
      <c r="AE504" s="397"/>
      <c r="AF504" s="397"/>
      <c r="AG504" s="397"/>
      <c r="AH504" s="397"/>
      <c r="AI504" s="397"/>
      <c r="AJ504" s="397"/>
      <c r="AK504" s="397"/>
      <c r="AL504" s="397"/>
      <c r="AM504" s="397"/>
      <c r="AN504" s="397"/>
      <c r="AO504" s="397"/>
      <c r="AP504" s="397"/>
      <c r="AQ504" s="397"/>
      <c r="AR504" s="397"/>
      <c r="AS504" s="397"/>
      <c r="AT504" s="397"/>
      <c r="AU504" s="397"/>
      <c r="AV504" s="397"/>
      <c r="AW504" s="397"/>
      <c r="AX504" s="397"/>
      <c r="AY504" s="397"/>
      <c r="AZ504" s="397"/>
      <c r="BA504" s="553"/>
      <c r="BB504" s="397"/>
      <c r="BC504" s="397"/>
      <c r="BD504" s="397"/>
    </row>
    <row r="505" spans="2:56" x14ac:dyDescent="0.35">
      <c r="B505" s="80"/>
      <c r="C505" s="119"/>
      <c r="D505" s="119"/>
      <c r="E505" s="84"/>
      <c r="F505" s="119"/>
      <c r="G505" s="120"/>
      <c r="H505" s="41"/>
      <c r="I505" s="41"/>
      <c r="J505" s="82"/>
      <c r="K505" s="291">
        <f t="shared" si="61"/>
        <v>0</v>
      </c>
      <c r="L505" s="293">
        <f>IF(I505&lt;INDEX(Lookup!$U$2:$U$10,MATCH($D$46,Lookup!$S$2:$S$10,0)),0,IF(O505="X",0,J505/(DATEDIF(H505,I505,"m")+1)*12))</f>
        <v>0</v>
      </c>
      <c r="M505" s="291">
        <f t="shared" si="62"/>
        <v>0</v>
      </c>
      <c r="N505" s="335"/>
      <c r="O505" s="143"/>
      <c r="P505" s="397"/>
      <c r="Q505" s="555"/>
      <c r="R505" s="576">
        <f t="shared" si="63"/>
        <v>0</v>
      </c>
      <c r="S505" s="576">
        <f t="shared" si="64"/>
        <v>0</v>
      </c>
      <c r="T505" s="576">
        <f t="shared" si="65"/>
        <v>0</v>
      </c>
      <c r="U505" s="576">
        <f t="shared" si="66"/>
        <v>0</v>
      </c>
      <c r="V505" s="553"/>
      <c r="W505" s="553"/>
      <c r="X505" s="553"/>
      <c r="Y505" s="553"/>
      <c r="Z505" s="397"/>
      <c r="AA505" s="397"/>
      <c r="AB505" s="397"/>
      <c r="AC505" s="397"/>
      <c r="AD505" s="397"/>
      <c r="AE505" s="397"/>
      <c r="AF505" s="397"/>
      <c r="AG505" s="397"/>
      <c r="AH505" s="397"/>
      <c r="AI505" s="397"/>
      <c r="AJ505" s="397"/>
      <c r="AK505" s="397"/>
      <c r="AL505" s="397"/>
      <c r="AM505" s="397"/>
      <c r="AN505" s="397"/>
      <c r="AO505" s="397"/>
      <c r="AP505" s="397"/>
      <c r="AQ505" s="397"/>
      <c r="AR505" s="397"/>
      <c r="AS505" s="397"/>
      <c r="AT505" s="397"/>
      <c r="AU505" s="397"/>
      <c r="AV505" s="397"/>
      <c r="AW505" s="397"/>
      <c r="AX505" s="397"/>
      <c r="AY505" s="397"/>
      <c r="AZ505" s="397"/>
      <c r="BA505" s="553"/>
      <c r="BB505" s="397"/>
      <c r="BC505" s="397"/>
      <c r="BD505" s="397"/>
    </row>
    <row r="506" spans="2:56" x14ac:dyDescent="0.35">
      <c r="B506" s="80"/>
      <c r="C506" s="119"/>
      <c r="D506" s="119"/>
      <c r="E506" s="84"/>
      <c r="F506" s="119"/>
      <c r="G506" s="120"/>
      <c r="H506" s="41"/>
      <c r="I506" s="41"/>
      <c r="J506" s="82"/>
      <c r="K506" s="291">
        <f t="shared" si="61"/>
        <v>0</v>
      </c>
      <c r="L506" s="293">
        <f>IF(I506&lt;INDEX(Lookup!$U$2:$U$10,MATCH($D$46,Lookup!$S$2:$S$10,0)),0,IF(O506="X",0,J506/(DATEDIF(H506,I506,"m")+1)*12))</f>
        <v>0</v>
      </c>
      <c r="M506" s="291">
        <f t="shared" si="62"/>
        <v>0</v>
      </c>
      <c r="N506" s="335"/>
      <c r="O506" s="143"/>
      <c r="P506" s="397"/>
      <c r="Q506" s="555"/>
      <c r="R506" s="576">
        <f t="shared" si="63"/>
        <v>0</v>
      </c>
      <c r="S506" s="576">
        <f t="shared" si="64"/>
        <v>0</v>
      </c>
      <c r="T506" s="576">
        <f t="shared" si="65"/>
        <v>0</v>
      </c>
      <c r="U506" s="576">
        <f t="shared" si="66"/>
        <v>0</v>
      </c>
      <c r="V506" s="553"/>
      <c r="W506" s="553"/>
      <c r="X506" s="553"/>
      <c r="Y506" s="553"/>
      <c r="Z506" s="397"/>
      <c r="AA506" s="397"/>
      <c r="AB506" s="397"/>
      <c r="AC506" s="397"/>
      <c r="AD506" s="397"/>
      <c r="AE506" s="397"/>
      <c r="AF506" s="397"/>
      <c r="AG506" s="397"/>
      <c r="AH506" s="397"/>
      <c r="AI506" s="397"/>
      <c r="AJ506" s="397"/>
      <c r="AK506" s="397"/>
      <c r="AL506" s="397"/>
      <c r="AM506" s="397"/>
      <c r="AN506" s="397"/>
      <c r="AO506" s="397"/>
      <c r="AP506" s="397"/>
      <c r="AQ506" s="397"/>
      <c r="AR506" s="397"/>
      <c r="AS506" s="397"/>
      <c r="AT506" s="397"/>
      <c r="AU506" s="397"/>
      <c r="AV506" s="397"/>
      <c r="AW506" s="397"/>
      <c r="AX506" s="397"/>
      <c r="AY506" s="397"/>
      <c r="AZ506" s="397"/>
      <c r="BA506" s="553"/>
      <c r="BB506" s="397"/>
      <c r="BC506" s="397"/>
      <c r="BD506" s="397"/>
    </row>
    <row r="507" spans="2:56" x14ac:dyDescent="0.35">
      <c r="B507" s="80"/>
      <c r="C507" s="119"/>
      <c r="D507" s="119"/>
      <c r="E507" s="84"/>
      <c r="F507" s="119"/>
      <c r="G507" s="120"/>
      <c r="H507" s="41"/>
      <c r="I507" s="41"/>
      <c r="J507" s="82"/>
      <c r="K507" s="291">
        <f t="shared" si="61"/>
        <v>0</v>
      </c>
      <c r="L507" s="293">
        <f>IF(I507&lt;INDEX(Lookup!$U$2:$U$10,MATCH($D$46,Lookup!$S$2:$S$10,0)),0,IF(O507="X",0,J507/(DATEDIF(H507,I507,"m")+1)*12))</f>
        <v>0</v>
      </c>
      <c r="M507" s="291">
        <f t="shared" si="62"/>
        <v>0</v>
      </c>
      <c r="N507" s="335"/>
      <c r="O507" s="143"/>
      <c r="P507" s="397"/>
      <c r="Q507" s="555"/>
      <c r="R507" s="576">
        <f t="shared" si="63"/>
        <v>0</v>
      </c>
      <c r="S507" s="576">
        <f t="shared" si="64"/>
        <v>0</v>
      </c>
      <c r="T507" s="576">
        <f t="shared" si="65"/>
        <v>0</v>
      </c>
      <c r="U507" s="576">
        <f t="shared" si="66"/>
        <v>0</v>
      </c>
      <c r="V507" s="553"/>
      <c r="W507" s="553"/>
      <c r="X507" s="553"/>
      <c r="Y507" s="553"/>
      <c r="Z507" s="397"/>
      <c r="AA507" s="397"/>
      <c r="AB507" s="397"/>
      <c r="AC507" s="397"/>
      <c r="AD507" s="397"/>
      <c r="AE507" s="397"/>
      <c r="AF507" s="397"/>
      <c r="AG507" s="397"/>
      <c r="AH507" s="397"/>
      <c r="AI507" s="397"/>
      <c r="AJ507" s="397"/>
      <c r="AK507" s="397"/>
      <c r="AL507" s="397"/>
      <c r="AM507" s="397"/>
      <c r="AN507" s="397"/>
      <c r="AO507" s="397"/>
      <c r="AP507" s="397"/>
      <c r="AQ507" s="397"/>
      <c r="AR507" s="397"/>
      <c r="AS507" s="397"/>
      <c r="AT507" s="397"/>
      <c r="AU507" s="397"/>
      <c r="AV507" s="397"/>
      <c r="AW507" s="397"/>
      <c r="AX507" s="397"/>
      <c r="AY507" s="397"/>
      <c r="AZ507" s="397"/>
      <c r="BA507" s="553"/>
      <c r="BB507" s="397"/>
      <c r="BC507" s="397"/>
      <c r="BD507" s="397"/>
    </row>
    <row r="508" spans="2:56" x14ac:dyDescent="0.35">
      <c r="B508" s="80"/>
      <c r="C508" s="119"/>
      <c r="D508" s="119"/>
      <c r="E508" s="84"/>
      <c r="F508" s="119"/>
      <c r="G508" s="120"/>
      <c r="H508" s="41"/>
      <c r="I508" s="41"/>
      <c r="J508" s="82"/>
      <c r="K508" s="291">
        <f t="shared" si="61"/>
        <v>0</v>
      </c>
      <c r="L508" s="293">
        <f>IF(I508&lt;INDEX(Lookup!$U$2:$U$10,MATCH($D$46,Lookup!$S$2:$S$10,0)),0,IF(O508="X",0,J508/(DATEDIF(H508,I508,"m")+1)*12))</f>
        <v>0</v>
      </c>
      <c r="M508" s="291">
        <f t="shared" si="62"/>
        <v>0</v>
      </c>
      <c r="N508" s="335"/>
      <c r="O508" s="143"/>
      <c r="P508" s="397"/>
      <c r="Q508" s="555"/>
      <c r="R508" s="576">
        <f t="shared" si="63"/>
        <v>0</v>
      </c>
      <c r="S508" s="576">
        <f t="shared" si="64"/>
        <v>0</v>
      </c>
      <c r="T508" s="576">
        <f t="shared" si="65"/>
        <v>0</v>
      </c>
      <c r="U508" s="576">
        <f t="shared" si="66"/>
        <v>0</v>
      </c>
      <c r="V508" s="553"/>
      <c r="W508" s="553"/>
      <c r="X508" s="553"/>
      <c r="Y508" s="553"/>
      <c r="Z508" s="397"/>
      <c r="AA508" s="397"/>
      <c r="AB508" s="397"/>
      <c r="AC508" s="397"/>
      <c r="AD508" s="397"/>
      <c r="AE508" s="397"/>
      <c r="AF508" s="397"/>
      <c r="AG508" s="397"/>
      <c r="AH508" s="397"/>
      <c r="AI508" s="397"/>
      <c r="AJ508" s="397"/>
      <c r="AK508" s="397"/>
      <c r="AL508" s="397"/>
      <c r="AM508" s="397"/>
      <c r="AN508" s="397"/>
      <c r="AO508" s="397"/>
      <c r="AP508" s="397"/>
      <c r="AQ508" s="397"/>
      <c r="AR508" s="397"/>
      <c r="AS508" s="397"/>
      <c r="AT508" s="397"/>
      <c r="AU508" s="397"/>
      <c r="AV508" s="397"/>
      <c r="AW508" s="397"/>
      <c r="AX508" s="397"/>
      <c r="AY508" s="397"/>
      <c r="AZ508" s="397"/>
      <c r="BA508" s="553"/>
      <c r="BB508" s="397"/>
      <c r="BC508" s="397"/>
      <c r="BD508" s="397"/>
    </row>
    <row r="509" spans="2:56" x14ac:dyDescent="0.35">
      <c r="B509" s="80"/>
      <c r="C509" s="119"/>
      <c r="D509" s="119"/>
      <c r="E509" s="84"/>
      <c r="F509" s="119"/>
      <c r="G509" s="120"/>
      <c r="H509" s="41"/>
      <c r="I509" s="41"/>
      <c r="J509" s="82"/>
      <c r="K509" s="291">
        <f t="shared" si="61"/>
        <v>0</v>
      </c>
      <c r="L509" s="293">
        <f>IF(I509&lt;INDEX(Lookup!$U$2:$U$10,MATCH($D$46,Lookup!$S$2:$S$10,0)),0,IF(O509="X",0,J509/(DATEDIF(H509,I509,"m")+1)*12))</f>
        <v>0</v>
      </c>
      <c r="M509" s="291">
        <f t="shared" si="62"/>
        <v>0</v>
      </c>
      <c r="N509" s="335"/>
      <c r="O509" s="143"/>
      <c r="P509" s="397"/>
      <c r="Q509" s="555"/>
      <c r="R509" s="576">
        <f t="shared" si="63"/>
        <v>0</v>
      </c>
      <c r="S509" s="576">
        <f t="shared" si="64"/>
        <v>0</v>
      </c>
      <c r="T509" s="576">
        <f t="shared" si="65"/>
        <v>0</v>
      </c>
      <c r="U509" s="576">
        <f t="shared" si="66"/>
        <v>0</v>
      </c>
      <c r="V509" s="553"/>
      <c r="W509" s="553"/>
      <c r="X509" s="553"/>
      <c r="Y509" s="553"/>
      <c r="Z509" s="397"/>
      <c r="AA509" s="397"/>
      <c r="AB509" s="397"/>
      <c r="AC509" s="397"/>
      <c r="AD509" s="397"/>
      <c r="AE509" s="397"/>
      <c r="AF509" s="397"/>
      <c r="AG509" s="397"/>
      <c r="AH509" s="397"/>
      <c r="AI509" s="397"/>
      <c r="AJ509" s="397"/>
      <c r="AK509" s="397"/>
      <c r="AL509" s="397"/>
      <c r="AM509" s="397"/>
      <c r="AN509" s="397"/>
      <c r="AO509" s="397"/>
      <c r="AP509" s="397"/>
      <c r="AQ509" s="397"/>
      <c r="AR509" s="397"/>
      <c r="AS509" s="397"/>
      <c r="AT509" s="397"/>
      <c r="AU509" s="397"/>
      <c r="AV509" s="397"/>
      <c r="AW509" s="397"/>
      <c r="AX509" s="397"/>
      <c r="AY509" s="397"/>
      <c r="AZ509" s="397"/>
      <c r="BA509" s="553"/>
      <c r="BB509" s="397"/>
      <c r="BC509" s="397"/>
      <c r="BD509" s="397"/>
    </row>
    <row r="510" spans="2:56" x14ac:dyDescent="0.35">
      <c r="B510" s="80"/>
      <c r="C510" s="119"/>
      <c r="D510" s="119"/>
      <c r="E510" s="84"/>
      <c r="F510" s="119"/>
      <c r="G510" s="120"/>
      <c r="H510" s="41"/>
      <c r="I510" s="41"/>
      <c r="J510" s="82"/>
      <c r="K510" s="291">
        <f t="shared" si="61"/>
        <v>0</v>
      </c>
      <c r="L510" s="293">
        <f>IF(I510&lt;INDEX(Lookup!$U$2:$U$10,MATCH($D$46,Lookup!$S$2:$S$10,0)),0,IF(O510="X",0,J510/(DATEDIF(H510,I510,"m")+1)*12))</f>
        <v>0</v>
      </c>
      <c r="M510" s="291">
        <f t="shared" si="62"/>
        <v>0</v>
      </c>
      <c r="N510" s="335"/>
      <c r="O510" s="143"/>
      <c r="P510" s="397"/>
      <c r="Q510" s="555"/>
      <c r="R510" s="576">
        <f t="shared" si="63"/>
        <v>0</v>
      </c>
      <c r="S510" s="576">
        <f t="shared" si="64"/>
        <v>0</v>
      </c>
      <c r="T510" s="576">
        <f t="shared" si="65"/>
        <v>0</v>
      </c>
      <c r="U510" s="576">
        <f t="shared" si="66"/>
        <v>0</v>
      </c>
      <c r="V510" s="553"/>
      <c r="W510" s="553"/>
      <c r="X510" s="553"/>
      <c r="Y510" s="553"/>
      <c r="Z510" s="397"/>
      <c r="AA510" s="397"/>
      <c r="AB510" s="397"/>
      <c r="AC510" s="397"/>
      <c r="AD510" s="397"/>
      <c r="AE510" s="397"/>
      <c r="AF510" s="397"/>
      <c r="AG510" s="397"/>
      <c r="AH510" s="397"/>
      <c r="AI510" s="397"/>
      <c r="AJ510" s="397"/>
      <c r="AK510" s="397"/>
      <c r="AL510" s="397"/>
      <c r="AM510" s="397"/>
      <c r="AN510" s="397"/>
      <c r="AO510" s="397"/>
      <c r="AP510" s="397"/>
      <c r="AQ510" s="397"/>
      <c r="AR510" s="397"/>
      <c r="AS510" s="397"/>
      <c r="AT510" s="397"/>
      <c r="AU510" s="397"/>
      <c r="AV510" s="397"/>
      <c r="AW510" s="397"/>
      <c r="AX510" s="397"/>
      <c r="AY510" s="397"/>
      <c r="AZ510" s="397"/>
      <c r="BA510" s="553"/>
      <c r="BB510" s="397"/>
      <c r="BC510" s="397"/>
      <c r="BD510" s="397"/>
    </row>
    <row r="511" spans="2:56" x14ac:dyDescent="0.35">
      <c r="B511" s="80"/>
      <c r="C511" s="119"/>
      <c r="D511" s="119"/>
      <c r="E511" s="84"/>
      <c r="F511" s="119"/>
      <c r="G511" s="120"/>
      <c r="H511" s="41"/>
      <c r="I511" s="41"/>
      <c r="J511" s="82"/>
      <c r="K511" s="291">
        <f t="shared" si="61"/>
        <v>0</v>
      </c>
      <c r="L511" s="293">
        <f>IF(I511&lt;INDEX(Lookup!$U$2:$U$10,MATCH($D$46,Lookup!$S$2:$S$10,0)),0,IF(O511="X",0,J511/(DATEDIF(H511,I511,"m")+1)*12))</f>
        <v>0</v>
      </c>
      <c r="M511" s="291">
        <f t="shared" si="62"/>
        <v>0</v>
      </c>
      <c r="N511" s="335"/>
      <c r="O511" s="143"/>
      <c r="P511" s="397"/>
      <c r="Q511" s="555"/>
      <c r="R511" s="576">
        <f t="shared" si="63"/>
        <v>0</v>
      </c>
      <c r="S511" s="576">
        <f t="shared" si="64"/>
        <v>0</v>
      </c>
      <c r="T511" s="576">
        <f t="shared" si="65"/>
        <v>0</v>
      </c>
      <c r="U511" s="576">
        <f t="shared" si="66"/>
        <v>0</v>
      </c>
      <c r="V511" s="553"/>
      <c r="W511" s="553"/>
      <c r="X511" s="553"/>
      <c r="Y511" s="553"/>
      <c r="Z511" s="397"/>
      <c r="AA511" s="397"/>
      <c r="AB511" s="397"/>
      <c r="AC511" s="397"/>
      <c r="AD511" s="397"/>
      <c r="AE511" s="397"/>
      <c r="AF511" s="397"/>
      <c r="AG511" s="397"/>
      <c r="AH511" s="397"/>
      <c r="AI511" s="397"/>
      <c r="AJ511" s="397"/>
      <c r="AK511" s="397"/>
      <c r="AL511" s="397"/>
      <c r="AM511" s="397"/>
      <c r="AN511" s="397"/>
      <c r="AO511" s="397"/>
      <c r="AP511" s="397"/>
      <c r="AQ511" s="397"/>
      <c r="AR511" s="397"/>
      <c r="AS511" s="397"/>
      <c r="AT511" s="397"/>
      <c r="AU511" s="397"/>
      <c r="AV511" s="397"/>
      <c r="AW511" s="397"/>
      <c r="AX511" s="397"/>
      <c r="AY511" s="397"/>
      <c r="AZ511" s="397"/>
      <c r="BA511" s="553"/>
      <c r="BB511" s="397"/>
      <c r="BC511" s="397"/>
      <c r="BD511" s="397"/>
    </row>
    <row r="512" spans="2:56" x14ac:dyDescent="0.35">
      <c r="B512" s="80"/>
      <c r="C512" s="119"/>
      <c r="D512" s="119"/>
      <c r="E512" s="84"/>
      <c r="F512" s="119"/>
      <c r="G512" s="120"/>
      <c r="H512" s="41"/>
      <c r="I512" s="41"/>
      <c r="J512" s="82"/>
      <c r="K512" s="291">
        <f t="shared" si="61"/>
        <v>0</v>
      </c>
      <c r="L512" s="293">
        <f>IF(I512&lt;INDEX(Lookup!$U$2:$U$10,MATCH($D$46,Lookup!$S$2:$S$10,0)),0,IF(O512="X",0,J512/(DATEDIF(H512,I512,"m")+1)*12))</f>
        <v>0</v>
      </c>
      <c r="M512" s="291">
        <f t="shared" si="62"/>
        <v>0</v>
      </c>
      <c r="N512" s="335"/>
      <c r="O512" s="143"/>
      <c r="P512" s="397"/>
      <c r="Q512" s="555"/>
      <c r="R512" s="576">
        <f t="shared" si="63"/>
        <v>0</v>
      </c>
      <c r="S512" s="576">
        <f t="shared" si="64"/>
        <v>0</v>
      </c>
      <c r="T512" s="576">
        <f t="shared" si="65"/>
        <v>0</v>
      </c>
      <c r="U512" s="576">
        <f t="shared" si="66"/>
        <v>0</v>
      </c>
      <c r="V512" s="553"/>
      <c r="W512" s="553"/>
      <c r="X512" s="553"/>
      <c r="Y512" s="553"/>
      <c r="Z512" s="397"/>
      <c r="AA512" s="397"/>
      <c r="AB512" s="397"/>
      <c r="AC512" s="397"/>
      <c r="AD512" s="397"/>
      <c r="AE512" s="397"/>
      <c r="AF512" s="397"/>
      <c r="AG512" s="397"/>
      <c r="AH512" s="397"/>
      <c r="AI512" s="397"/>
      <c r="AJ512" s="397"/>
      <c r="AK512" s="397"/>
      <c r="AL512" s="397"/>
      <c r="AM512" s="397"/>
      <c r="AN512" s="397"/>
      <c r="AO512" s="397"/>
      <c r="AP512" s="397"/>
      <c r="AQ512" s="397"/>
      <c r="AR512" s="397"/>
      <c r="AS512" s="397"/>
      <c r="AT512" s="397"/>
      <c r="AU512" s="397"/>
      <c r="AV512" s="397"/>
      <c r="AW512" s="397"/>
      <c r="AX512" s="397"/>
      <c r="AY512" s="397"/>
      <c r="AZ512" s="397"/>
      <c r="BA512" s="553"/>
      <c r="BB512" s="397"/>
      <c r="BC512" s="397"/>
      <c r="BD512" s="397"/>
    </row>
    <row r="513" spans="2:56" x14ac:dyDescent="0.35">
      <c r="B513" s="80"/>
      <c r="C513" s="119"/>
      <c r="D513" s="119"/>
      <c r="E513" s="84"/>
      <c r="F513" s="119"/>
      <c r="G513" s="120"/>
      <c r="H513" s="41"/>
      <c r="I513" s="41"/>
      <c r="J513" s="82"/>
      <c r="K513" s="291">
        <f t="shared" si="61"/>
        <v>0</v>
      </c>
      <c r="L513" s="293">
        <f>IF(I513&lt;INDEX(Lookup!$U$2:$U$10,MATCH($D$46,Lookup!$S$2:$S$10,0)),0,IF(O513="X",0,J513/(DATEDIF(H513,I513,"m")+1)*12))</f>
        <v>0</v>
      </c>
      <c r="M513" s="291">
        <f t="shared" si="62"/>
        <v>0</v>
      </c>
      <c r="N513" s="335"/>
      <c r="O513" s="143"/>
      <c r="P513" s="397"/>
      <c r="Q513" s="555"/>
      <c r="R513" s="576">
        <f t="shared" si="63"/>
        <v>0</v>
      </c>
      <c r="S513" s="576">
        <f t="shared" si="64"/>
        <v>0</v>
      </c>
      <c r="T513" s="576">
        <f t="shared" si="65"/>
        <v>0</v>
      </c>
      <c r="U513" s="576">
        <f t="shared" si="66"/>
        <v>0</v>
      </c>
      <c r="V513" s="553"/>
      <c r="W513" s="553"/>
      <c r="X513" s="553"/>
      <c r="Y513" s="553"/>
      <c r="Z513" s="397"/>
      <c r="AA513" s="397"/>
      <c r="AB513" s="397"/>
      <c r="AC513" s="397"/>
      <c r="AD513" s="397"/>
      <c r="AE513" s="397"/>
      <c r="AF513" s="397"/>
      <c r="AG513" s="397"/>
      <c r="AH513" s="397"/>
      <c r="AI513" s="397"/>
      <c r="AJ513" s="397"/>
      <c r="AK513" s="397"/>
      <c r="AL513" s="397"/>
      <c r="AM513" s="397"/>
      <c r="AN513" s="397"/>
      <c r="AO513" s="397"/>
      <c r="AP513" s="397"/>
      <c r="AQ513" s="397"/>
      <c r="AR513" s="397"/>
      <c r="AS513" s="397"/>
      <c r="AT513" s="397"/>
      <c r="AU513" s="397"/>
      <c r="AV513" s="397"/>
      <c r="AW513" s="397"/>
      <c r="AX513" s="397"/>
      <c r="AY513" s="397"/>
      <c r="AZ513" s="397"/>
      <c r="BA513" s="553"/>
      <c r="BB513" s="397"/>
      <c r="BC513" s="397"/>
      <c r="BD513" s="397"/>
    </row>
    <row r="514" spans="2:56" x14ac:dyDescent="0.35">
      <c r="B514" s="80"/>
      <c r="C514" s="119"/>
      <c r="D514" s="119"/>
      <c r="E514" s="84"/>
      <c r="F514" s="119"/>
      <c r="G514" s="120"/>
      <c r="H514" s="41"/>
      <c r="I514" s="41"/>
      <c r="J514" s="82"/>
      <c r="K514" s="291">
        <f t="shared" si="61"/>
        <v>0</v>
      </c>
      <c r="L514" s="293">
        <f>IF(I514&lt;INDEX(Lookup!$U$2:$U$10,MATCH($D$46,Lookup!$S$2:$S$10,0)),0,IF(O514="X",0,J514/(DATEDIF(H514,I514,"m")+1)*12))</f>
        <v>0</v>
      </c>
      <c r="M514" s="291">
        <f t="shared" si="62"/>
        <v>0</v>
      </c>
      <c r="N514" s="335"/>
      <c r="O514" s="143"/>
      <c r="P514" s="397"/>
      <c r="Q514" s="555"/>
      <c r="R514" s="576">
        <f t="shared" si="63"/>
        <v>0</v>
      </c>
      <c r="S514" s="576">
        <f t="shared" si="64"/>
        <v>0</v>
      </c>
      <c r="T514" s="576">
        <f t="shared" si="65"/>
        <v>0</v>
      </c>
      <c r="U514" s="576">
        <f t="shared" si="66"/>
        <v>0</v>
      </c>
      <c r="V514" s="553"/>
      <c r="W514" s="553"/>
      <c r="X514" s="553"/>
      <c r="Y514" s="553"/>
      <c r="Z514" s="397"/>
      <c r="AA514" s="397"/>
      <c r="AB514" s="397"/>
      <c r="AC514" s="397"/>
      <c r="AD514" s="397"/>
      <c r="AE514" s="397"/>
      <c r="AF514" s="397"/>
      <c r="AG514" s="397"/>
      <c r="AH514" s="397"/>
      <c r="AI514" s="397"/>
      <c r="AJ514" s="397"/>
      <c r="AK514" s="397"/>
      <c r="AL514" s="397"/>
      <c r="AM514" s="397"/>
      <c r="AN514" s="397"/>
      <c r="AO514" s="397"/>
      <c r="AP514" s="397"/>
      <c r="AQ514" s="397"/>
      <c r="AR514" s="397"/>
      <c r="AS514" s="397"/>
      <c r="AT514" s="397"/>
      <c r="AU514" s="397"/>
      <c r="AV514" s="397"/>
      <c r="AW514" s="397"/>
      <c r="AX514" s="397"/>
      <c r="AY514" s="397"/>
      <c r="AZ514" s="397"/>
      <c r="BA514" s="553"/>
      <c r="BB514" s="397"/>
      <c r="BC514" s="397"/>
      <c r="BD514" s="397"/>
    </row>
    <row r="515" spans="2:56" x14ac:dyDescent="0.35">
      <c r="B515" s="80"/>
      <c r="C515" s="119"/>
      <c r="D515" s="119"/>
      <c r="E515" s="84"/>
      <c r="F515" s="119"/>
      <c r="G515" s="120"/>
      <c r="H515" s="41"/>
      <c r="I515" s="41"/>
      <c r="J515" s="82"/>
      <c r="K515" s="291">
        <f t="shared" si="61"/>
        <v>0</v>
      </c>
      <c r="L515" s="293">
        <f>IF(I515&lt;INDEX(Lookup!$U$2:$U$10,MATCH($D$46,Lookup!$S$2:$S$10,0)),0,IF(O515="X",0,J515/(DATEDIF(H515,I515,"m")+1)*12))</f>
        <v>0</v>
      </c>
      <c r="M515" s="291">
        <f t="shared" si="62"/>
        <v>0</v>
      </c>
      <c r="N515" s="335"/>
      <c r="O515" s="143"/>
      <c r="P515" s="397"/>
      <c r="Q515" s="555"/>
      <c r="R515" s="576">
        <f t="shared" si="63"/>
        <v>0</v>
      </c>
      <c r="S515" s="576">
        <f t="shared" si="64"/>
        <v>0</v>
      </c>
      <c r="T515" s="576">
        <f t="shared" si="65"/>
        <v>0</v>
      </c>
      <c r="U515" s="576">
        <f t="shared" si="66"/>
        <v>0</v>
      </c>
      <c r="V515" s="553"/>
      <c r="W515" s="553"/>
      <c r="X515" s="553"/>
      <c r="Y515" s="553"/>
      <c r="Z515" s="397"/>
      <c r="AA515" s="397"/>
      <c r="AB515" s="397"/>
      <c r="AC515" s="397"/>
      <c r="AD515" s="397"/>
      <c r="AE515" s="397"/>
      <c r="AF515" s="397"/>
      <c r="AG515" s="397"/>
      <c r="AH515" s="397"/>
      <c r="AI515" s="397"/>
      <c r="AJ515" s="397"/>
      <c r="AK515" s="397"/>
      <c r="AL515" s="397"/>
      <c r="AM515" s="397"/>
      <c r="AN515" s="397"/>
      <c r="AO515" s="397"/>
      <c r="AP515" s="397"/>
      <c r="AQ515" s="397"/>
      <c r="AR515" s="397"/>
      <c r="AS515" s="397"/>
      <c r="AT515" s="397"/>
      <c r="AU515" s="397"/>
      <c r="AV515" s="397"/>
      <c r="AW515" s="397"/>
      <c r="AX515" s="397"/>
      <c r="AY515" s="397"/>
      <c r="AZ515" s="397"/>
      <c r="BA515" s="553"/>
      <c r="BB515" s="397"/>
      <c r="BC515" s="397"/>
      <c r="BD515" s="397"/>
    </row>
    <row r="516" spans="2:56" x14ac:dyDescent="0.35">
      <c r="B516" s="80"/>
      <c r="C516" s="119"/>
      <c r="D516" s="119"/>
      <c r="E516" s="84"/>
      <c r="F516" s="119"/>
      <c r="G516" s="120"/>
      <c r="H516" s="41"/>
      <c r="I516" s="41"/>
      <c r="J516" s="82"/>
      <c r="K516" s="291">
        <f t="shared" si="61"/>
        <v>0</v>
      </c>
      <c r="L516" s="293">
        <f>IF(I516&lt;INDEX(Lookup!$U$2:$U$10,MATCH($D$46,Lookup!$S$2:$S$10,0)),0,IF(O516="X",0,J516/(DATEDIF(H516,I516,"m")+1)*12))</f>
        <v>0</v>
      </c>
      <c r="M516" s="291">
        <f t="shared" si="62"/>
        <v>0</v>
      </c>
      <c r="N516" s="335"/>
      <c r="O516" s="143"/>
      <c r="P516" s="397"/>
      <c r="Q516" s="555"/>
      <c r="R516" s="576">
        <f t="shared" si="63"/>
        <v>0</v>
      </c>
      <c r="S516" s="576">
        <f t="shared" si="64"/>
        <v>0</v>
      </c>
      <c r="T516" s="576">
        <f t="shared" si="65"/>
        <v>0</v>
      </c>
      <c r="U516" s="576">
        <f t="shared" si="66"/>
        <v>0</v>
      </c>
      <c r="V516" s="553"/>
      <c r="W516" s="553"/>
      <c r="X516" s="553"/>
      <c r="Y516" s="553"/>
      <c r="Z516" s="397"/>
      <c r="AA516" s="397"/>
      <c r="AB516" s="397"/>
      <c r="AC516" s="397"/>
      <c r="AD516" s="397"/>
      <c r="AE516" s="397"/>
      <c r="AF516" s="397"/>
      <c r="AG516" s="397"/>
      <c r="AH516" s="397"/>
      <c r="AI516" s="397"/>
      <c r="AJ516" s="397"/>
      <c r="AK516" s="397"/>
      <c r="AL516" s="397"/>
      <c r="AM516" s="397"/>
      <c r="AN516" s="397"/>
      <c r="AO516" s="397"/>
      <c r="AP516" s="397"/>
      <c r="AQ516" s="397"/>
      <c r="AR516" s="397"/>
      <c r="AS516" s="397"/>
      <c r="AT516" s="397"/>
      <c r="AU516" s="397"/>
      <c r="AV516" s="397"/>
      <c r="AW516" s="397"/>
      <c r="AX516" s="397"/>
      <c r="AY516" s="397"/>
      <c r="AZ516" s="397"/>
      <c r="BA516" s="553"/>
      <c r="BB516" s="397"/>
      <c r="BC516" s="397"/>
      <c r="BD516" s="397"/>
    </row>
    <row r="517" spans="2:56" x14ac:dyDescent="0.35">
      <c r="B517" s="80"/>
      <c r="C517" s="119"/>
      <c r="D517" s="119"/>
      <c r="E517" s="84"/>
      <c r="F517" s="119"/>
      <c r="G517" s="120"/>
      <c r="H517" s="41"/>
      <c r="I517" s="41"/>
      <c r="J517" s="82"/>
      <c r="K517" s="291">
        <f t="shared" si="61"/>
        <v>0</v>
      </c>
      <c r="L517" s="293">
        <f>IF(I517&lt;INDEX(Lookup!$U$2:$U$10,MATCH($D$46,Lookup!$S$2:$S$10,0)),0,IF(O517="X",0,J517/(DATEDIF(H517,I517,"m")+1)*12))</f>
        <v>0</v>
      </c>
      <c r="M517" s="291">
        <f t="shared" si="62"/>
        <v>0</v>
      </c>
      <c r="N517" s="335"/>
      <c r="O517" s="143"/>
      <c r="P517" s="397"/>
      <c r="Q517" s="555"/>
      <c r="R517" s="576">
        <f t="shared" si="63"/>
        <v>0</v>
      </c>
      <c r="S517" s="576">
        <f t="shared" si="64"/>
        <v>0</v>
      </c>
      <c r="T517" s="576">
        <f t="shared" si="65"/>
        <v>0</v>
      </c>
      <c r="U517" s="576">
        <f t="shared" si="66"/>
        <v>0</v>
      </c>
      <c r="V517" s="553"/>
      <c r="W517" s="553"/>
      <c r="X517" s="553"/>
      <c r="Y517" s="553"/>
      <c r="Z517" s="397"/>
      <c r="AA517" s="397"/>
      <c r="AB517" s="397"/>
      <c r="AC517" s="397"/>
      <c r="AD517" s="397"/>
      <c r="AE517" s="397"/>
      <c r="AF517" s="397"/>
      <c r="AG517" s="397"/>
      <c r="AH517" s="397"/>
      <c r="AI517" s="397"/>
      <c r="AJ517" s="397"/>
      <c r="AK517" s="397"/>
      <c r="AL517" s="397"/>
      <c r="AM517" s="397"/>
      <c r="AN517" s="397"/>
      <c r="AO517" s="397"/>
      <c r="AP517" s="397"/>
      <c r="AQ517" s="397"/>
      <c r="AR517" s="397"/>
      <c r="AS517" s="397"/>
      <c r="AT517" s="397"/>
      <c r="AU517" s="397"/>
      <c r="AV517" s="397"/>
      <c r="AW517" s="397"/>
      <c r="AX517" s="397"/>
      <c r="AY517" s="397"/>
      <c r="AZ517" s="397"/>
      <c r="BA517" s="553"/>
      <c r="BB517" s="397"/>
      <c r="BC517" s="397"/>
      <c r="BD517" s="397"/>
    </row>
    <row r="518" spans="2:56" x14ac:dyDescent="0.35">
      <c r="B518" s="80"/>
      <c r="C518" s="119"/>
      <c r="D518" s="119"/>
      <c r="E518" s="84"/>
      <c r="F518" s="119"/>
      <c r="G518" s="120"/>
      <c r="H518" s="41"/>
      <c r="I518" s="41"/>
      <c r="J518" s="82"/>
      <c r="K518" s="291">
        <f t="shared" si="61"/>
        <v>0</v>
      </c>
      <c r="L518" s="293">
        <f>IF(I518&lt;INDEX(Lookup!$U$2:$U$10,MATCH($D$46,Lookup!$S$2:$S$10,0)),0,IF(O518="X",0,J518/(DATEDIF(H518,I518,"m")+1)*12))</f>
        <v>0</v>
      </c>
      <c r="M518" s="291">
        <f t="shared" si="62"/>
        <v>0</v>
      </c>
      <c r="N518" s="335"/>
      <c r="O518" s="143"/>
      <c r="P518" s="397"/>
      <c r="Q518" s="555"/>
      <c r="R518" s="576">
        <f t="shared" si="63"/>
        <v>0</v>
      </c>
      <c r="S518" s="576">
        <f t="shared" si="64"/>
        <v>0</v>
      </c>
      <c r="T518" s="576">
        <f t="shared" si="65"/>
        <v>0</v>
      </c>
      <c r="U518" s="576">
        <f t="shared" si="66"/>
        <v>0</v>
      </c>
      <c r="V518" s="553"/>
      <c r="W518" s="553"/>
      <c r="X518" s="553"/>
      <c r="Y518" s="553"/>
      <c r="Z518" s="397"/>
      <c r="AA518" s="397"/>
      <c r="AB518" s="397"/>
      <c r="AC518" s="397"/>
      <c r="AD518" s="397"/>
      <c r="AE518" s="397"/>
      <c r="AF518" s="397"/>
      <c r="AG518" s="397"/>
      <c r="AH518" s="397"/>
      <c r="AI518" s="397"/>
      <c r="AJ518" s="397"/>
      <c r="AK518" s="397"/>
      <c r="AL518" s="397"/>
      <c r="AM518" s="397"/>
      <c r="AN518" s="397"/>
      <c r="AO518" s="397"/>
      <c r="AP518" s="397"/>
      <c r="AQ518" s="397"/>
      <c r="AR518" s="397"/>
      <c r="AS518" s="397"/>
      <c r="AT518" s="397"/>
      <c r="AU518" s="397"/>
      <c r="AV518" s="397"/>
      <c r="AW518" s="397"/>
      <c r="AX518" s="397"/>
      <c r="AY518" s="397"/>
      <c r="AZ518" s="397"/>
      <c r="BA518" s="553"/>
      <c r="BB518" s="397"/>
      <c r="BC518" s="397"/>
      <c r="BD518" s="397"/>
    </row>
    <row r="519" spans="2:56" x14ac:dyDescent="0.35">
      <c r="B519" s="80"/>
      <c r="C519" s="119"/>
      <c r="D519" s="119"/>
      <c r="E519" s="84"/>
      <c r="F519" s="119"/>
      <c r="G519" s="120"/>
      <c r="H519" s="41"/>
      <c r="I519" s="41"/>
      <c r="J519" s="82"/>
      <c r="K519" s="291">
        <f t="shared" si="61"/>
        <v>0</v>
      </c>
      <c r="L519" s="293">
        <f>IF(I519&lt;INDEX(Lookup!$U$2:$U$10,MATCH($D$46,Lookup!$S$2:$S$10,0)),0,IF(O519="X",0,J519/(DATEDIF(H519,I519,"m")+1)*12))</f>
        <v>0</v>
      </c>
      <c r="M519" s="291">
        <f t="shared" si="62"/>
        <v>0</v>
      </c>
      <c r="N519" s="335"/>
      <c r="O519" s="143"/>
      <c r="P519" s="397"/>
      <c r="Q519" s="555"/>
      <c r="R519" s="576">
        <f t="shared" si="63"/>
        <v>0</v>
      </c>
      <c r="S519" s="576">
        <f t="shared" si="64"/>
        <v>0</v>
      </c>
      <c r="T519" s="576">
        <f t="shared" si="65"/>
        <v>0</v>
      </c>
      <c r="U519" s="576">
        <f t="shared" si="66"/>
        <v>0</v>
      </c>
      <c r="V519" s="553"/>
      <c r="W519" s="553"/>
      <c r="X519" s="553"/>
      <c r="Y519" s="553"/>
      <c r="Z519" s="397"/>
      <c r="AA519" s="397"/>
      <c r="AB519" s="397"/>
      <c r="AC519" s="397"/>
      <c r="AD519" s="397"/>
      <c r="AE519" s="397"/>
      <c r="AF519" s="397"/>
      <c r="AG519" s="397"/>
      <c r="AH519" s="397"/>
      <c r="AI519" s="397"/>
      <c r="AJ519" s="397"/>
      <c r="AK519" s="397"/>
      <c r="AL519" s="397"/>
      <c r="AM519" s="397"/>
      <c r="AN519" s="397"/>
      <c r="AO519" s="397"/>
      <c r="AP519" s="397"/>
      <c r="AQ519" s="397"/>
      <c r="AR519" s="397"/>
      <c r="AS519" s="397"/>
      <c r="AT519" s="397"/>
      <c r="AU519" s="397"/>
      <c r="AV519" s="397"/>
      <c r="AW519" s="397"/>
      <c r="AX519" s="397"/>
      <c r="AY519" s="397"/>
      <c r="AZ519" s="397"/>
      <c r="BA519" s="553"/>
      <c r="BB519" s="397"/>
      <c r="BC519" s="397"/>
      <c r="BD519" s="397"/>
    </row>
    <row r="520" spans="2:56" x14ac:dyDescent="0.35">
      <c r="B520" s="80"/>
      <c r="C520" s="119"/>
      <c r="D520" s="119"/>
      <c r="E520" s="84"/>
      <c r="F520" s="119"/>
      <c r="G520" s="120"/>
      <c r="H520" s="41"/>
      <c r="I520" s="41"/>
      <c r="J520" s="82"/>
      <c r="K520" s="291">
        <f t="shared" si="61"/>
        <v>0</v>
      </c>
      <c r="L520" s="293">
        <f>IF(I520&lt;INDEX(Lookup!$U$2:$U$10,MATCH($D$46,Lookup!$S$2:$S$10,0)),0,IF(O520="X",0,J520/(DATEDIF(H520,I520,"m")+1)*12))</f>
        <v>0</v>
      </c>
      <c r="M520" s="291">
        <f t="shared" si="62"/>
        <v>0</v>
      </c>
      <c r="N520" s="335"/>
      <c r="O520" s="143"/>
      <c r="P520" s="397"/>
      <c r="Q520" s="555"/>
      <c r="R520" s="576">
        <f t="shared" si="63"/>
        <v>0</v>
      </c>
      <c r="S520" s="576">
        <f t="shared" si="64"/>
        <v>0</v>
      </c>
      <c r="T520" s="576">
        <f t="shared" si="65"/>
        <v>0</v>
      </c>
      <c r="U520" s="576">
        <f t="shared" si="66"/>
        <v>0</v>
      </c>
      <c r="V520" s="553"/>
      <c r="W520" s="553"/>
      <c r="X520" s="553"/>
      <c r="Y520" s="553"/>
      <c r="Z520" s="397"/>
      <c r="AA520" s="397"/>
      <c r="AB520" s="397"/>
      <c r="AC520" s="397"/>
      <c r="AD520" s="397"/>
      <c r="AE520" s="397"/>
      <c r="AF520" s="397"/>
      <c r="AG520" s="397"/>
      <c r="AH520" s="397"/>
      <c r="AI520" s="397"/>
      <c r="AJ520" s="397"/>
      <c r="AK520" s="397"/>
      <c r="AL520" s="397"/>
      <c r="AM520" s="397"/>
      <c r="AN520" s="397"/>
      <c r="AO520" s="397"/>
      <c r="AP520" s="397"/>
      <c r="AQ520" s="397"/>
      <c r="AR520" s="397"/>
      <c r="AS520" s="397"/>
      <c r="AT520" s="397"/>
      <c r="AU520" s="397"/>
      <c r="AV520" s="397"/>
      <c r="AW520" s="397"/>
      <c r="AX520" s="397"/>
      <c r="AY520" s="397"/>
      <c r="AZ520" s="397"/>
      <c r="BA520" s="553"/>
      <c r="BB520" s="397"/>
      <c r="BC520" s="397"/>
      <c r="BD520" s="397"/>
    </row>
    <row r="521" spans="2:56" x14ac:dyDescent="0.35">
      <c r="B521" s="80"/>
      <c r="C521" s="119"/>
      <c r="D521" s="119"/>
      <c r="E521" s="84"/>
      <c r="F521" s="119"/>
      <c r="G521" s="120"/>
      <c r="H521" s="41"/>
      <c r="I521" s="41"/>
      <c r="J521" s="82"/>
      <c r="K521" s="291">
        <f t="shared" si="61"/>
        <v>0</v>
      </c>
      <c r="L521" s="293">
        <f>IF(I521&lt;INDEX(Lookup!$U$2:$U$10,MATCH($D$46,Lookup!$S$2:$S$10,0)),0,IF(O521="X",0,J521/(DATEDIF(H521,I521,"m")+1)*12))</f>
        <v>0</v>
      </c>
      <c r="M521" s="291">
        <f t="shared" si="62"/>
        <v>0</v>
      </c>
      <c r="N521" s="335"/>
      <c r="O521" s="143"/>
      <c r="P521" s="397"/>
      <c r="Q521" s="555"/>
      <c r="R521" s="576">
        <f t="shared" si="63"/>
        <v>0</v>
      </c>
      <c r="S521" s="576">
        <f t="shared" si="64"/>
        <v>0</v>
      </c>
      <c r="T521" s="576">
        <f t="shared" si="65"/>
        <v>0</v>
      </c>
      <c r="U521" s="576">
        <f t="shared" si="66"/>
        <v>0</v>
      </c>
      <c r="V521" s="553"/>
      <c r="W521" s="553"/>
      <c r="X521" s="553"/>
      <c r="Y521" s="553"/>
      <c r="Z521" s="397"/>
      <c r="AA521" s="397"/>
      <c r="AB521" s="397"/>
      <c r="AC521" s="397"/>
      <c r="AD521" s="397"/>
      <c r="AE521" s="397"/>
      <c r="AF521" s="397"/>
      <c r="AG521" s="397"/>
      <c r="AH521" s="397"/>
      <c r="AI521" s="397"/>
      <c r="AJ521" s="397"/>
      <c r="AK521" s="397"/>
      <c r="AL521" s="397"/>
      <c r="AM521" s="397"/>
      <c r="AN521" s="397"/>
      <c r="AO521" s="397"/>
      <c r="AP521" s="397"/>
      <c r="AQ521" s="397"/>
      <c r="AR521" s="397"/>
      <c r="AS521" s="397"/>
      <c r="AT521" s="397"/>
      <c r="AU521" s="397"/>
      <c r="AV521" s="397"/>
      <c r="AW521" s="397"/>
      <c r="AX521" s="397"/>
      <c r="AY521" s="397"/>
      <c r="AZ521" s="397"/>
      <c r="BA521" s="553"/>
      <c r="BB521" s="397"/>
      <c r="BC521" s="397"/>
      <c r="BD521" s="397"/>
    </row>
    <row r="522" spans="2:56" x14ac:dyDescent="0.35">
      <c r="B522" s="80"/>
      <c r="C522" s="119"/>
      <c r="D522" s="119"/>
      <c r="E522" s="84"/>
      <c r="F522" s="119"/>
      <c r="G522" s="120"/>
      <c r="H522" s="41"/>
      <c r="I522" s="41"/>
      <c r="J522" s="82"/>
      <c r="K522" s="291">
        <f t="shared" si="61"/>
        <v>0</v>
      </c>
      <c r="L522" s="293">
        <f>IF(I522&lt;INDEX(Lookup!$U$2:$U$10,MATCH($D$46,Lookup!$S$2:$S$10,0)),0,IF(O522="X",0,J522/(DATEDIF(H522,I522,"m")+1)*12))</f>
        <v>0</v>
      </c>
      <c r="M522" s="291">
        <f t="shared" si="62"/>
        <v>0</v>
      </c>
      <c r="N522" s="335"/>
      <c r="O522" s="143"/>
      <c r="P522" s="397"/>
      <c r="Q522" s="555"/>
      <c r="R522" s="576">
        <f t="shared" si="63"/>
        <v>0</v>
      </c>
      <c r="S522" s="576">
        <f t="shared" si="64"/>
        <v>0</v>
      </c>
      <c r="T522" s="576">
        <f t="shared" si="65"/>
        <v>0</v>
      </c>
      <c r="U522" s="576">
        <f t="shared" si="66"/>
        <v>0</v>
      </c>
      <c r="V522" s="553"/>
      <c r="W522" s="553"/>
      <c r="X522" s="553"/>
      <c r="Y522" s="553"/>
      <c r="Z522" s="397"/>
      <c r="AA522" s="397"/>
      <c r="AB522" s="397"/>
      <c r="AC522" s="397"/>
      <c r="AD522" s="397"/>
      <c r="AE522" s="397"/>
      <c r="AF522" s="397"/>
      <c r="AG522" s="397"/>
      <c r="AH522" s="397"/>
      <c r="AI522" s="397"/>
      <c r="AJ522" s="397"/>
      <c r="AK522" s="397"/>
      <c r="AL522" s="397"/>
      <c r="AM522" s="397"/>
      <c r="AN522" s="397"/>
      <c r="AO522" s="397"/>
      <c r="AP522" s="397"/>
      <c r="AQ522" s="397"/>
      <c r="AR522" s="397"/>
      <c r="AS522" s="397"/>
      <c r="AT522" s="397"/>
      <c r="AU522" s="397"/>
      <c r="AV522" s="397"/>
      <c r="AW522" s="397"/>
      <c r="AX522" s="397"/>
      <c r="AY522" s="397"/>
      <c r="AZ522" s="397"/>
      <c r="BA522" s="553"/>
      <c r="BB522" s="397"/>
      <c r="BC522" s="397"/>
      <c r="BD522" s="397"/>
    </row>
    <row r="523" spans="2:56" x14ac:dyDescent="0.35">
      <c r="B523" s="80"/>
      <c r="C523" s="119"/>
      <c r="D523" s="119"/>
      <c r="E523" s="84"/>
      <c r="F523" s="119"/>
      <c r="G523" s="120"/>
      <c r="H523" s="41"/>
      <c r="I523" s="41"/>
      <c r="J523" s="82"/>
      <c r="K523" s="291">
        <f t="shared" si="61"/>
        <v>0</v>
      </c>
      <c r="L523" s="293">
        <f>IF(I523&lt;INDEX(Lookup!$U$2:$U$10,MATCH($D$46,Lookup!$S$2:$S$10,0)),0,IF(O523="X",0,J523/(DATEDIF(H523,I523,"m")+1)*12))</f>
        <v>0</v>
      </c>
      <c r="M523" s="291">
        <f t="shared" si="62"/>
        <v>0</v>
      </c>
      <c r="N523" s="335"/>
      <c r="O523" s="143"/>
      <c r="P523" s="397"/>
      <c r="Q523" s="555"/>
      <c r="R523" s="576">
        <f t="shared" si="63"/>
        <v>0</v>
      </c>
      <c r="S523" s="576">
        <f t="shared" si="64"/>
        <v>0</v>
      </c>
      <c r="T523" s="576">
        <f t="shared" si="65"/>
        <v>0</v>
      </c>
      <c r="U523" s="576">
        <f t="shared" si="66"/>
        <v>0</v>
      </c>
      <c r="V523" s="553"/>
      <c r="W523" s="553"/>
      <c r="X523" s="553"/>
      <c r="Y523" s="553"/>
      <c r="Z523" s="397"/>
      <c r="AA523" s="397"/>
      <c r="AB523" s="397"/>
      <c r="AC523" s="397"/>
      <c r="AD523" s="397"/>
      <c r="AE523" s="397"/>
      <c r="AF523" s="397"/>
      <c r="AG523" s="397"/>
      <c r="AH523" s="397"/>
      <c r="AI523" s="397"/>
      <c r="AJ523" s="397"/>
      <c r="AK523" s="397"/>
      <c r="AL523" s="397"/>
      <c r="AM523" s="397"/>
      <c r="AN523" s="397"/>
      <c r="AO523" s="397"/>
      <c r="AP523" s="397"/>
      <c r="AQ523" s="397"/>
      <c r="AR523" s="397"/>
      <c r="AS523" s="397"/>
      <c r="AT523" s="397"/>
      <c r="AU523" s="397"/>
      <c r="AV523" s="397"/>
      <c r="AW523" s="397"/>
      <c r="AX523" s="397"/>
      <c r="AY523" s="397"/>
      <c r="AZ523" s="397"/>
      <c r="BA523" s="553"/>
      <c r="BB523" s="397"/>
      <c r="BC523" s="397"/>
      <c r="BD523" s="397"/>
    </row>
    <row r="524" spans="2:56" x14ac:dyDescent="0.35">
      <c r="B524" s="80"/>
      <c r="C524" s="119"/>
      <c r="D524" s="119"/>
      <c r="E524" s="84"/>
      <c r="F524" s="119"/>
      <c r="G524" s="120"/>
      <c r="H524" s="41"/>
      <c r="I524" s="41"/>
      <c r="J524" s="82"/>
      <c r="K524" s="291">
        <f t="shared" si="61"/>
        <v>0</v>
      </c>
      <c r="L524" s="293">
        <f>IF(I524&lt;INDEX(Lookup!$U$2:$U$10,MATCH($D$46,Lookup!$S$2:$S$10,0)),0,IF(O524="X",0,J524/(DATEDIF(H524,I524,"m")+1)*12))</f>
        <v>0</v>
      </c>
      <c r="M524" s="291">
        <f t="shared" si="62"/>
        <v>0</v>
      </c>
      <c r="N524" s="335"/>
      <c r="O524" s="143"/>
      <c r="P524" s="397"/>
      <c r="Q524" s="555"/>
      <c r="R524" s="576">
        <f t="shared" si="63"/>
        <v>0</v>
      </c>
      <c r="S524" s="576">
        <f t="shared" si="64"/>
        <v>0</v>
      </c>
      <c r="T524" s="576">
        <f t="shared" si="65"/>
        <v>0</v>
      </c>
      <c r="U524" s="576">
        <f t="shared" si="66"/>
        <v>0</v>
      </c>
      <c r="V524" s="553"/>
      <c r="W524" s="553"/>
      <c r="X524" s="553"/>
      <c r="Y524" s="553"/>
      <c r="Z524" s="397"/>
      <c r="AA524" s="397"/>
      <c r="AB524" s="397"/>
      <c r="AC524" s="397"/>
      <c r="AD524" s="397"/>
      <c r="AE524" s="397"/>
      <c r="AF524" s="397"/>
      <c r="AG524" s="397"/>
      <c r="AH524" s="397"/>
      <c r="AI524" s="397"/>
      <c r="AJ524" s="397"/>
      <c r="AK524" s="397"/>
      <c r="AL524" s="397"/>
      <c r="AM524" s="397"/>
      <c r="AN524" s="397"/>
      <c r="AO524" s="397"/>
      <c r="AP524" s="397"/>
      <c r="AQ524" s="397"/>
      <c r="AR524" s="397"/>
      <c r="AS524" s="397"/>
      <c r="AT524" s="397"/>
      <c r="AU524" s="397"/>
      <c r="AV524" s="397"/>
      <c r="AW524" s="397"/>
      <c r="AX524" s="397"/>
      <c r="AY524" s="397"/>
      <c r="AZ524" s="397"/>
      <c r="BA524" s="553"/>
      <c r="BB524" s="397"/>
      <c r="BC524" s="397"/>
      <c r="BD524" s="397"/>
    </row>
    <row r="525" spans="2:56" x14ac:dyDescent="0.35">
      <c r="B525" s="80"/>
      <c r="C525" s="119"/>
      <c r="D525" s="119"/>
      <c r="E525" s="84"/>
      <c r="F525" s="119"/>
      <c r="G525" s="120"/>
      <c r="H525" s="41"/>
      <c r="I525" s="41"/>
      <c r="J525" s="82"/>
      <c r="K525" s="291">
        <f t="shared" si="61"/>
        <v>0</v>
      </c>
      <c r="L525" s="293">
        <f>IF(I525&lt;INDEX(Lookup!$U$2:$U$10,MATCH($D$46,Lookup!$S$2:$S$10,0)),0,IF(O525="X",0,J525/(DATEDIF(H525,I525,"m")+1)*12))</f>
        <v>0</v>
      </c>
      <c r="M525" s="291">
        <f t="shared" si="62"/>
        <v>0</v>
      </c>
      <c r="N525" s="335"/>
      <c r="O525" s="143"/>
      <c r="P525" s="397"/>
      <c r="Q525" s="555"/>
      <c r="R525" s="576">
        <f t="shared" si="63"/>
        <v>0</v>
      </c>
      <c r="S525" s="576">
        <f t="shared" si="64"/>
        <v>0</v>
      </c>
      <c r="T525" s="576">
        <f t="shared" si="65"/>
        <v>0</v>
      </c>
      <c r="U525" s="576">
        <f t="shared" si="66"/>
        <v>0</v>
      </c>
      <c r="V525" s="553"/>
      <c r="W525" s="553"/>
      <c r="X525" s="553"/>
      <c r="Y525" s="553"/>
      <c r="Z525" s="397"/>
      <c r="AA525" s="397"/>
      <c r="AB525" s="397"/>
      <c r="AC525" s="397"/>
      <c r="AD525" s="397"/>
      <c r="AE525" s="397"/>
      <c r="AF525" s="397"/>
      <c r="AG525" s="397"/>
      <c r="AH525" s="397"/>
      <c r="AI525" s="397"/>
      <c r="AJ525" s="397"/>
      <c r="AK525" s="397"/>
      <c r="AL525" s="397"/>
      <c r="AM525" s="397"/>
      <c r="AN525" s="397"/>
      <c r="AO525" s="397"/>
      <c r="AP525" s="397"/>
      <c r="AQ525" s="397"/>
      <c r="AR525" s="397"/>
      <c r="AS525" s="397"/>
      <c r="AT525" s="397"/>
      <c r="AU525" s="397"/>
      <c r="AV525" s="397"/>
      <c r="AW525" s="397"/>
      <c r="AX525" s="397"/>
      <c r="AY525" s="397"/>
      <c r="AZ525" s="397"/>
      <c r="BA525" s="553"/>
      <c r="BB525" s="397"/>
      <c r="BC525" s="397"/>
      <c r="BD525" s="397"/>
    </row>
    <row r="526" spans="2:56" x14ac:dyDescent="0.35">
      <c r="B526" s="80"/>
      <c r="C526" s="119"/>
      <c r="D526" s="119"/>
      <c r="E526" s="84"/>
      <c r="F526" s="119"/>
      <c r="G526" s="120"/>
      <c r="H526" s="41"/>
      <c r="I526" s="41"/>
      <c r="J526" s="82"/>
      <c r="K526" s="291">
        <f t="shared" si="61"/>
        <v>0</v>
      </c>
      <c r="L526" s="293">
        <f>IF(I526&lt;INDEX(Lookup!$U$2:$U$10,MATCH($D$46,Lookup!$S$2:$S$10,0)),0,IF(O526="X",0,J526/(DATEDIF(H526,I526,"m")+1)*12))</f>
        <v>0</v>
      </c>
      <c r="M526" s="291">
        <f t="shared" si="62"/>
        <v>0</v>
      </c>
      <c r="N526" s="335"/>
      <c r="O526" s="143"/>
      <c r="P526" s="397"/>
      <c r="Q526" s="555"/>
      <c r="R526" s="576">
        <f t="shared" si="63"/>
        <v>0</v>
      </c>
      <c r="S526" s="576">
        <f t="shared" si="64"/>
        <v>0</v>
      </c>
      <c r="T526" s="576">
        <f t="shared" si="65"/>
        <v>0</v>
      </c>
      <c r="U526" s="576">
        <f t="shared" si="66"/>
        <v>0</v>
      </c>
      <c r="V526" s="553"/>
      <c r="W526" s="553"/>
      <c r="X526" s="553"/>
      <c r="Y526" s="553"/>
      <c r="Z526" s="397"/>
      <c r="AA526" s="397"/>
      <c r="AB526" s="397"/>
      <c r="AC526" s="397"/>
      <c r="AD526" s="397"/>
      <c r="AE526" s="397"/>
      <c r="AF526" s="397"/>
      <c r="AG526" s="397"/>
      <c r="AH526" s="397"/>
      <c r="AI526" s="397"/>
      <c r="AJ526" s="397"/>
      <c r="AK526" s="397"/>
      <c r="AL526" s="397"/>
      <c r="AM526" s="397"/>
      <c r="AN526" s="397"/>
      <c r="AO526" s="397"/>
      <c r="AP526" s="397"/>
      <c r="AQ526" s="397"/>
      <c r="AR526" s="397"/>
      <c r="AS526" s="397"/>
      <c r="AT526" s="397"/>
      <c r="AU526" s="397"/>
      <c r="AV526" s="397"/>
      <c r="AW526" s="397"/>
      <c r="AX526" s="397"/>
      <c r="AY526" s="397"/>
      <c r="AZ526" s="397"/>
      <c r="BA526" s="553"/>
      <c r="BB526" s="397"/>
      <c r="BC526" s="397"/>
      <c r="BD526" s="397"/>
    </row>
    <row r="527" spans="2:56" x14ac:dyDescent="0.35">
      <c r="B527" s="80"/>
      <c r="C527" s="119"/>
      <c r="D527" s="119"/>
      <c r="E527" s="84"/>
      <c r="F527" s="119"/>
      <c r="G527" s="120"/>
      <c r="H527" s="41"/>
      <c r="I527" s="41"/>
      <c r="J527" s="82"/>
      <c r="K527" s="291">
        <f t="shared" si="61"/>
        <v>0</v>
      </c>
      <c r="L527" s="293">
        <f>IF(I527&lt;INDEX(Lookup!$U$2:$U$10,MATCH($D$46,Lookup!$S$2:$S$10,0)),0,IF(O527="X",0,J527/(DATEDIF(H527,I527,"m")+1)*12))</f>
        <v>0</v>
      </c>
      <c r="M527" s="291">
        <f t="shared" si="62"/>
        <v>0</v>
      </c>
      <c r="N527" s="335"/>
      <c r="O527" s="143"/>
      <c r="P527" s="397"/>
      <c r="Q527" s="555"/>
      <c r="R527" s="576">
        <f t="shared" si="63"/>
        <v>0</v>
      </c>
      <c r="S527" s="576">
        <f t="shared" si="64"/>
        <v>0</v>
      </c>
      <c r="T527" s="576">
        <f t="shared" si="65"/>
        <v>0</v>
      </c>
      <c r="U527" s="576">
        <f t="shared" si="66"/>
        <v>0</v>
      </c>
      <c r="V527" s="553"/>
      <c r="W527" s="553"/>
      <c r="X527" s="553"/>
      <c r="Y527" s="553"/>
      <c r="Z527" s="397"/>
      <c r="AA527" s="397"/>
      <c r="AB527" s="397"/>
      <c r="AC527" s="397"/>
      <c r="AD527" s="397"/>
      <c r="AE527" s="397"/>
      <c r="AF527" s="397"/>
      <c r="AG527" s="397"/>
      <c r="AH527" s="397"/>
      <c r="AI527" s="397"/>
      <c r="AJ527" s="397"/>
      <c r="AK527" s="397"/>
      <c r="AL527" s="397"/>
      <c r="AM527" s="397"/>
      <c r="AN527" s="397"/>
      <c r="AO527" s="397"/>
      <c r="AP527" s="397"/>
      <c r="AQ527" s="397"/>
      <c r="AR527" s="397"/>
      <c r="AS527" s="397"/>
      <c r="AT527" s="397"/>
      <c r="AU527" s="397"/>
      <c r="AV527" s="397"/>
      <c r="AW527" s="397"/>
      <c r="AX527" s="397"/>
      <c r="AY527" s="397"/>
      <c r="AZ527" s="397"/>
      <c r="BA527" s="553"/>
      <c r="BB527" s="397"/>
      <c r="BC527" s="397"/>
      <c r="BD527" s="397"/>
    </row>
    <row r="528" spans="2:56" x14ac:dyDescent="0.35">
      <c r="B528" s="80"/>
      <c r="C528" s="119"/>
      <c r="D528" s="119"/>
      <c r="E528" s="84"/>
      <c r="F528" s="119"/>
      <c r="G528" s="120"/>
      <c r="H528" s="41"/>
      <c r="I528" s="41"/>
      <c r="J528" s="82"/>
      <c r="K528" s="291">
        <f t="shared" si="61"/>
        <v>0</v>
      </c>
      <c r="L528" s="293">
        <f>IF(I528&lt;INDEX(Lookup!$U$2:$U$10,MATCH($D$46,Lookup!$S$2:$S$10,0)),0,IF(O528="X",0,J528/(DATEDIF(H528,I528,"m")+1)*12))</f>
        <v>0</v>
      </c>
      <c r="M528" s="291">
        <f t="shared" si="62"/>
        <v>0</v>
      </c>
      <c r="N528" s="335"/>
      <c r="O528" s="143"/>
      <c r="P528" s="397"/>
      <c r="Q528" s="555"/>
      <c r="R528" s="576">
        <f t="shared" si="63"/>
        <v>0</v>
      </c>
      <c r="S528" s="576">
        <f t="shared" si="64"/>
        <v>0</v>
      </c>
      <c r="T528" s="576">
        <f t="shared" si="65"/>
        <v>0</v>
      </c>
      <c r="U528" s="576">
        <f t="shared" si="66"/>
        <v>0</v>
      </c>
      <c r="V528" s="553"/>
      <c r="W528" s="553"/>
      <c r="X528" s="553"/>
      <c r="Y528" s="553"/>
      <c r="Z528" s="397"/>
      <c r="AA528" s="397"/>
      <c r="AB528" s="397"/>
      <c r="AC528" s="397"/>
      <c r="AD528" s="397"/>
      <c r="AE528" s="397"/>
      <c r="AF528" s="397"/>
      <c r="AG528" s="397"/>
      <c r="AH528" s="397"/>
      <c r="AI528" s="397"/>
      <c r="AJ528" s="397"/>
      <c r="AK528" s="397"/>
      <c r="AL528" s="397"/>
      <c r="AM528" s="397"/>
      <c r="AN528" s="397"/>
      <c r="AO528" s="397"/>
      <c r="AP528" s="397"/>
      <c r="AQ528" s="397"/>
      <c r="AR528" s="397"/>
      <c r="AS528" s="397"/>
      <c r="AT528" s="397"/>
      <c r="AU528" s="397"/>
      <c r="AV528" s="397"/>
      <c r="AW528" s="397"/>
      <c r="AX528" s="397"/>
      <c r="AY528" s="397"/>
      <c r="AZ528" s="397"/>
      <c r="BA528" s="553"/>
      <c r="BB528" s="397"/>
      <c r="BC528" s="397"/>
      <c r="BD528" s="397"/>
    </row>
    <row r="529" spans="2:56" x14ac:dyDescent="0.35">
      <c r="B529" s="80"/>
      <c r="C529" s="119"/>
      <c r="D529" s="119"/>
      <c r="E529" s="84"/>
      <c r="F529" s="119"/>
      <c r="G529" s="120"/>
      <c r="H529" s="41"/>
      <c r="I529" s="41"/>
      <c r="J529" s="82"/>
      <c r="K529" s="291">
        <f t="shared" si="61"/>
        <v>0</v>
      </c>
      <c r="L529" s="293">
        <f>IF(I529&lt;INDEX(Lookup!$U$2:$U$10,MATCH($D$46,Lookup!$S$2:$S$10,0)),0,IF(O529="X",0,J529/(DATEDIF(H529,I529,"m")+1)*12))</f>
        <v>0</v>
      </c>
      <c r="M529" s="291">
        <f t="shared" si="62"/>
        <v>0</v>
      </c>
      <c r="N529" s="335"/>
      <c r="O529" s="143"/>
      <c r="P529" s="397"/>
      <c r="Q529" s="555"/>
      <c r="R529" s="576">
        <f t="shared" si="63"/>
        <v>0</v>
      </c>
      <c r="S529" s="576">
        <f t="shared" si="64"/>
        <v>0</v>
      </c>
      <c r="T529" s="576">
        <f t="shared" si="65"/>
        <v>0</v>
      </c>
      <c r="U529" s="576">
        <f t="shared" si="66"/>
        <v>0</v>
      </c>
      <c r="V529" s="553"/>
      <c r="W529" s="553"/>
      <c r="X529" s="553"/>
      <c r="Y529" s="553"/>
      <c r="Z529" s="397"/>
      <c r="AA529" s="397"/>
      <c r="AB529" s="397"/>
      <c r="AC529" s="397"/>
      <c r="AD529" s="397"/>
      <c r="AE529" s="397"/>
      <c r="AF529" s="397"/>
      <c r="AG529" s="397"/>
      <c r="AH529" s="397"/>
      <c r="AI529" s="397"/>
      <c r="AJ529" s="397"/>
      <c r="AK529" s="397"/>
      <c r="AL529" s="397"/>
      <c r="AM529" s="397"/>
      <c r="AN529" s="397"/>
      <c r="AO529" s="397"/>
      <c r="AP529" s="397"/>
      <c r="AQ529" s="397"/>
      <c r="AR529" s="397"/>
      <c r="AS529" s="397"/>
      <c r="AT529" s="397"/>
      <c r="AU529" s="397"/>
      <c r="AV529" s="397"/>
      <c r="AW529" s="397"/>
      <c r="AX529" s="397"/>
      <c r="AY529" s="397"/>
      <c r="AZ529" s="397"/>
      <c r="BA529" s="553"/>
      <c r="BB529" s="397"/>
      <c r="BC529" s="397"/>
      <c r="BD529" s="397"/>
    </row>
    <row r="530" spans="2:56" x14ac:dyDescent="0.35">
      <c r="B530" s="80"/>
      <c r="C530" s="119"/>
      <c r="D530" s="119"/>
      <c r="E530" s="84"/>
      <c r="F530" s="119"/>
      <c r="G530" s="120"/>
      <c r="H530" s="41"/>
      <c r="I530" s="41"/>
      <c r="J530" s="82"/>
      <c r="K530" s="291">
        <f t="shared" si="61"/>
        <v>0</v>
      </c>
      <c r="L530" s="293">
        <f>IF(I530&lt;INDEX(Lookup!$U$2:$U$10,MATCH($D$46,Lookup!$S$2:$S$10,0)),0,IF(O530="X",0,J530/(DATEDIF(H530,I530,"m")+1)*12))</f>
        <v>0</v>
      </c>
      <c r="M530" s="291">
        <f t="shared" si="62"/>
        <v>0</v>
      </c>
      <c r="N530" s="335"/>
      <c r="O530" s="143"/>
      <c r="P530" s="397"/>
      <c r="Q530" s="555"/>
      <c r="R530" s="576">
        <f t="shared" si="63"/>
        <v>0</v>
      </c>
      <c r="S530" s="576">
        <f t="shared" si="64"/>
        <v>0</v>
      </c>
      <c r="T530" s="576">
        <f t="shared" si="65"/>
        <v>0</v>
      </c>
      <c r="U530" s="576">
        <f t="shared" si="66"/>
        <v>0</v>
      </c>
      <c r="V530" s="553"/>
      <c r="W530" s="553"/>
      <c r="X530" s="553"/>
      <c r="Y530" s="553"/>
      <c r="Z530" s="397"/>
      <c r="AA530" s="397"/>
      <c r="AB530" s="397"/>
      <c r="AC530" s="397"/>
      <c r="AD530" s="397"/>
      <c r="AE530" s="397"/>
      <c r="AF530" s="397"/>
      <c r="AG530" s="397"/>
      <c r="AH530" s="397"/>
      <c r="AI530" s="397"/>
      <c r="AJ530" s="397"/>
      <c r="AK530" s="397"/>
      <c r="AL530" s="397"/>
      <c r="AM530" s="397"/>
      <c r="AN530" s="397"/>
      <c r="AO530" s="397"/>
      <c r="AP530" s="397"/>
      <c r="AQ530" s="397"/>
      <c r="AR530" s="397"/>
      <c r="AS530" s="397"/>
      <c r="AT530" s="397"/>
      <c r="AU530" s="397"/>
      <c r="AV530" s="397"/>
      <c r="AW530" s="397"/>
      <c r="AX530" s="397"/>
      <c r="AY530" s="397"/>
      <c r="AZ530" s="397"/>
      <c r="BA530" s="553"/>
      <c r="BB530" s="397"/>
      <c r="BC530" s="397"/>
      <c r="BD530" s="397"/>
    </row>
    <row r="531" spans="2:56" x14ac:dyDescent="0.35">
      <c r="B531" s="80"/>
      <c r="C531" s="119"/>
      <c r="D531" s="119"/>
      <c r="E531" s="84"/>
      <c r="F531" s="119"/>
      <c r="G531" s="120"/>
      <c r="H531" s="41"/>
      <c r="I531" s="41"/>
      <c r="J531" s="82"/>
      <c r="K531" s="291">
        <f t="shared" si="61"/>
        <v>0</v>
      </c>
      <c r="L531" s="293">
        <f>IF(I531&lt;INDEX(Lookup!$U$2:$U$10,MATCH($D$46,Lookup!$S$2:$S$10,0)),0,IF(O531="X",0,J531/(DATEDIF(H531,I531,"m")+1)*12))</f>
        <v>0</v>
      </c>
      <c r="M531" s="291">
        <f t="shared" si="62"/>
        <v>0</v>
      </c>
      <c r="N531" s="335"/>
      <c r="O531" s="143"/>
      <c r="P531" s="397"/>
      <c r="Q531" s="555"/>
      <c r="R531" s="576">
        <f t="shared" si="63"/>
        <v>0</v>
      </c>
      <c r="S531" s="576">
        <f t="shared" si="64"/>
        <v>0</v>
      </c>
      <c r="T531" s="576">
        <f t="shared" si="65"/>
        <v>0</v>
      </c>
      <c r="U531" s="576">
        <f t="shared" si="66"/>
        <v>0</v>
      </c>
      <c r="V531" s="553"/>
      <c r="W531" s="553"/>
      <c r="X531" s="553"/>
      <c r="Y531" s="553"/>
      <c r="Z531" s="397"/>
      <c r="AA531" s="397"/>
      <c r="AB531" s="397"/>
      <c r="AC531" s="397"/>
      <c r="AD531" s="397"/>
      <c r="AE531" s="397"/>
      <c r="AF531" s="397"/>
      <c r="AG531" s="397"/>
      <c r="AH531" s="397"/>
      <c r="AI531" s="397"/>
      <c r="AJ531" s="397"/>
      <c r="AK531" s="397"/>
      <c r="AL531" s="397"/>
      <c r="AM531" s="397"/>
      <c r="AN531" s="397"/>
      <c r="AO531" s="397"/>
      <c r="AP531" s="397"/>
      <c r="AQ531" s="397"/>
      <c r="AR531" s="397"/>
      <c r="AS531" s="397"/>
      <c r="AT531" s="397"/>
      <c r="AU531" s="397"/>
      <c r="AV531" s="397"/>
      <c r="AW531" s="397"/>
      <c r="AX531" s="397"/>
      <c r="AY531" s="397"/>
      <c r="AZ531" s="397"/>
      <c r="BA531" s="553"/>
      <c r="BB531" s="397"/>
      <c r="BC531" s="397"/>
      <c r="BD531" s="397"/>
    </row>
    <row r="532" spans="2:56" x14ac:dyDescent="0.35">
      <c r="B532" s="80"/>
      <c r="C532" s="119"/>
      <c r="D532" s="119"/>
      <c r="E532" s="84"/>
      <c r="F532" s="119"/>
      <c r="G532" s="120"/>
      <c r="H532" s="41"/>
      <c r="I532" s="41"/>
      <c r="J532" s="82"/>
      <c r="K532" s="291">
        <f t="shared" si="61"/>
        <v>0</v>
      </c>
      <c r="L532" s="293">
        <f>IF(I532&lt;INDEX(Lookup!$U$2:$U$10,MATCH($D$46,Lookup!$S$2:$S$10,0)),0,IF(O532="X",0,J532/(DATEDIF(H532,I532,"m")+1)*12))</f>
        <v>0</v>
      </c>
      <c r="M532" s="291">
        <f t="shared" si="62"/>
        <v>0</v>
      </c>
      <c r="N532" s="335"/>
      <c r="O532" s="143"/>
      <c r="P532" s="397"/>
      <c r="Q532" s="555"/>
      <c r="R532" s="576">
        <f t="shared" si="63"/>
        <v>0</v>
      </c>
      <c r="S532" s="576">
        <f t="shared" si="64"/>
        <v>0</v>
      </c>
      <c r="T532" s="576">
        <f t="shared" si="65"/>
        <v>0</v>
      </c>
      <c r="U532" s="576">
        <f t="shared" si="66"/>
        <v>0</v>
      </c>
      <c r="V532" s="553"/>
      <c r="W532" s="553"/>
      <c r="X532" s="553"/>
      <c r="Y532" s="553"/>
      <c r="Z532" s="397"/>
      <c r="AA532" s="397"/>
      <c r="AB532" s="397"/>
      <c r="AC532" s="397"/>
      <c r="AD532" s="397"/>
      <c r="AE532" s="397"/>
      <c r="AF532" s="397"/>
      <c r="AG532" s="397"/>
      <c r="AH532" s="397"/>
      <c r="AI532" s="397"/>
      <c r="AJ532" s="397"/>
      <c r="AK532" s="397"/>
      <c r="AL532" s="397"/>
      <c r="AM532" s="397"/>
      <c r="AN532" s="397"/>
      <c r="AO532" s="397"/>
      <c r="AP532" s="397"/>
      <c r="AQ532" s="397"/>
      <c r="AR532" s="397"/>
      <c r="AS532" s="397"/>
      <c r="AT532" s="397"/>
      <c r="AU532" s="397"/>
      <c r="AV532" s="397"/>
      <c r="AW532" s="397"/>
      <c r="AX532" s="397"/>
      <c r="AY532" s="397"/>
      <c r="AZ532" s="397"/>
      <c r="BA532" s="553"/>
      <c r="BB532" s="397"/>
      <c r="BC532" s="397"/>
      <c r="BD532" s="397"/>
    </row>
    <row r="533" spans="2:56" x14ac:dyDescent="0.35">
      <c r="B533" s="80"/>
      <c r="C533" s="119"/>
      <c r="D533" s="119"/>
      <c r="E533" s="84"/>
      <c r="F533" s="119"/>
      <c r="G533" s="120"/>
      <c r="H533" s="41"/>
      <c r="I533" s="41"/>
      <c r="J533" s="82"/>
      <c r="K533" s="291">
        <f t="shared" si="61"/>
        <v>0</v>
      </c>
      <c r="L533" s="293">
        <f>IF(I533&lt;INDEX(Lookup!$U$2:$U$10,MATCH($D$46,Lookup!$S$2:$S$10,0)),0,IF(O533="X",0,J533/(DATEDIF(H533,I533,"m")+1)*12))</f>
        <v>0</v>
      </c>
      <c r="M533" s="291">
        <f t="shared" si="62"/>
        <v>0</v>
      </c>
      <c r="N533" s="335"/>
      <c r="O533" s="143"/>
      <c r="P533" s="397"/>
      <c r="Q533" s="555"/>
      <c r="R533" s="576">
        <f t="shared" si="63"/>
        <v>0</v>
      </c>
      <c r="S533" s="576">
        <f t="shared" si="64"/>
        <v>0</v>
      </c>
      <c r="T533" s="576">
        <f t="shared" si="65"/>
        <v>0</v>
      </c>
      <c r="U533" s="576">
        <f t="shared" si="66"/>
        <v>0</v>
      </c>
      <c r="V533" s="553"/>
      <c r="W533" s="553"/>
      <c r="X533" s="553"/>
      <c r="Y533" s="553"/>
      <c r="Z533" s="397"/>
      <c r="AA533" s="397"/>
      <c r="AB533" s="397"/>
      <c r="AC533" s="397"/>
      <c r="AD533" s="397"/>
      <c r="AE533" s="397"/>
      <c r="AF533" s="397"/>
      <c r="AG533" s="397"/>
      <c r="AH533" s="397"/>
      <c r="AI533" s="397"/>
      <c r="AJ533" s="397"/>
      <c r="AK533" s="397"/>
      <c r="AL533" s="397"/>
      <c r="AM533" s="397"/>
      <c r="AN533" s="397"/>
      <c r="AO533" s="397"/>
      <c r="AP533" s="397"/>
      <c r="AQ533" s="397"/>
      <c r="AR533" s="397"/>
      <c r="AS533" s="397"/>
      <c r="AT533" s="397"/>
      <c r="AU533" s="397"/>
      <c r="AV533" s="397"/>
      <c r="AW533" s="397"/>
      <c r="AX533" s="397"/>
      <c r="AY533" s="397"/>
      <c r="AZ533" s="397"/>
      <c r="BA533" s="553"/>
      <c r="BB533" s="397"/>
      <c r="BC533" s="397"/>
      <c r="BD533" s="397"/>
    </row>
    <row r="534" spans="2:56" x14ac:dyDescent="0.35">
      <c r="B534" s="80"/>
      <c r="C534" s="119"/>
      <c r="D534" s="119"/>
      <c r="E534" s="84"/>
      <c r="F534" s="119"/>
      <c r="G534" s="120"/>
      <c r="H534" s="41"/>
      <c r="I534" s="41"/>
      <c r="J534" s="82"/>
      <c r="K534" s="291">
        <f t="shared" si="61"/>
        <v>0</v>
      </c>
      <c r="L534" s="293">
        <f>IF(I534&lt;INDEX(Lookup!$U$2:$U$10,MATCH($D$46,Lookup!$S$2:$S$10,0)),0,IF(O534="X",0,J534/(DATEDIF(H534,I534,"m")+1)*12))</f>
        <v>0</v>
      </c>
      <c r="M534" s="291">
        <f t="shared" si="62"/>
        <v>0</v>
      </c>
      <c r="N534" s="335"/>
      <c r="O534" s="143"/>
      <c r="P534" s="397"/>
      <c r="Q534" s="555"/>
      <c r="R534" s="576">
        <f t="shared" si="63"/>
        <v>0</v>
      </c>
      <c r="S534" s="576">
        <f t="shared" si="64"/>
        <v>0</v>
      </c>
      <c r="T534" s="576">
        <f t="shared" si="65"/>
        <v>0</v>
      </c>
      <c r="U534" s="576">
        <f t="shared" si="66"/>
        <v>0</v>
      </c>
      <c r="V534" s="553"/>
      <c r="W534" s="553"/>
      <c r="X534" s="553"/>
      <c r="Y534" s="553"/>
      <c r="Z534" s="397"/>
      <c r="AA534" s="397"/>
      <c r="AB534" s="397"/>
      <c r="AC534" s="397"/>
      <c r="AD534" s="397"/>
      <c r="AE534" s="397"/>
      <c r="AF534" s="397"/>
      <c r="AG534" s="397"/>
      <c r="AH534" s="397"/>
      <c r="AI534" s="397"/>
      <c r="AJ534" s="397"/>
      <c r="AK534" s="397"/>
      <c r="AL534" s="397"/>
      <c r="AM534" s="397"/>
      <c r="AN534" s="397"/>
      <c r="AO534" s="397"/>
      <c r="AP534" s="397"/>
      <c r="AQ534" s="397"/>
      <c r="AR534" s="397"/>
      <c r="AS534" s="397"/>
      <c r="AT534" s="397"/>
      <c r="AU534" s="397"/>
      <c r="AV534" s="397"/>
      <c r="AW534" s="397"/>
      <c r="AX534" s="397"/>
      <c r="AY534" s="397"/>
      <c r="AZ534" s="397"/>
      <c r="BA534" s="553"/>
      <c r="BB534" s="397"/>
      <c r="BC534" s="397"/>
      <c r="BD534" s="397"/>
    </row>
    <row r="535" spans="2:56" x14ac:dyDescent="0.35">
      <c r="B535" s="80"/>
      <c r="C535" s="119"/>
      <c r="D535" s="119"/>
      <c r="E535" s="84"/>
      <c r="F535" s="119"/>
      <c r="G535" s="120"/>
      <c r="H535" s="41"/>
      <c r="I535" s="41"/>
      <c r="J535" s="82"/>
      <c r="K535" s="291">
        <f t="shared" si="61"/>
        <v>0</v>
      </c>
      <c r="L535" s="293">
        <f>IF(I535&lt;INDEX(Lookup!$U$2:$U$10,MATCH($D$46,Lookup!$S$2:$S$10,0)),0,IF(O535="X",0,J535/(DATEDIF(H535,I535,"m")+1)*12))</f>
        <v>0</v>
      </c>
      <c r="M535" s="291">
        <f t="shared" si="62"/>
        <v>0</v>
      </c>
      <c r="N535" s="335"/>
      <c r="O535" s="143"/>
      <c r="P535" s="397"/>
      <c r="Q535" s="555"/>
      <c r="R535" s="576">
        <f t="shared" si="63"/>
        <v>0</v>
      </c>
      <c r="S535" s="576">
        <f t="shared" si="64"/>
        <v>0</v>
      </c>
      <c r="T535" s="576">
        <f t="shared" si="65"/>
        <v>0</v>
      </c>
      <c r="U535" s="576">
        <f t="shared" si="66"/>
        <v>0</v>
      </c>
      <c r="V535" s="553"/>
      <c r="W535" s="553"/>
      <c r="X535" s="553"/>
      <c r="Y535" s="553"/>
      <c r="Z535" s="397"/>
      <c r="AA535" s="397"/>
      <c r="AB535" s="397"/>
      <c r="AC535" s="397"/>
      <c r="AD535" s="397"/>
      <c r="AE535" s="397"/>
      <c r="AF535" s="397"/>
      <c r="AG535" s="397"/>
      <c r="AH535" s="397"/>
      <c r="AI535" s="397"/>
      <c r="AJ535" s="397"/>
      <c r="AK535" s="397"/>
      <c r="AL535" s="397"/>
      <c r="AM535" s="397"/>
      <c r="AN535" s="397"/>
      <c r="AO535" s="397"/>
      <c r="AP535" s="397"/>
      <c r="AQ535" s="397"/>
      <c r="AR535" s="397"/>
      <c r="AS535" s="397"/>
      <c r="AT535" s="397"/>
      <c r="AU535" s="397"/>
      <c r="AV535" s="397"/>
      <c r="AW535" s="397"/>
      <c r="AX535" s="397"/>
      <c r="AY535" s="397"/>
      <c r="AZ535" s="397"/>
      <c r="BA535" s="553"/>
      <c r="BB535" s="397"/>
      <c r="BC535" s="397"/>
      <c r="BD535" s="397"/>
    </row>
    <row r="536" spans="2:56" x14ac:dyDescent="0.35">
      <c r="B536" s="80"/>
      <c r="C536" s="119"/>
      <c r="D536" s="119"/>
      <c r="E536" s="84"/>
      <c r="F536" s="119"/>
      <c r="G536" s="120"/>
      <c r="H536" s="41"/>
      <c r="I536" s="41"/>
      <c r="J536" s="82"/>
      <c r="K536" s="291">
        <f t="shared" si="61"/>
        <v>0</v>
      </c>
      <c r="L536" s="293">
        <f>IF(I536&lt;INDEX(Lookup!$U$2:$U$10,MATCH($D$46,Lookup!$S$2:$S$10,0)),0,IF(O536="X",0,J536/(DATEDIF(H536,I536,"m")+1)*12))</f>
        <v>0</v>
      </c>
      <c r="M536" s="291">
        <f t="shared" si="62"/>
        <v>0</v>
      </c>
      <c r="N536" s="335"/>
      <c r="O536" s="143"/>
      <c r="P536" s="397"/>
      <c r="Q536" s="555"/>
      <c r="R536" s="576">
        <f t="shared" si="63"/>
        <v>0</v>
      </c>
      <c r="S536" s="576">
        <f t="shared" si="64"/>
        <v>0</v>
      </c>
      <c r="T536" s="576">
        <f t="shared" si="65"/>
        <v>0</v>
      </c>
      <c r="U536" s="576">
        <f t="shared" si="66"/>
        <v>0</v>
      </c>
      <c r="V536" s="553"/>
      <c r="W536" s="553"/>
      <c r="X536" s="553"/>
      <c r="Y536" s="553"/>
      <c r="Z536" s="397"/>
      <c r="AA536" s="397"/>
      <c r="AB536" s="397"/>
      <c r="AC536" s="397"/>
      <c r="AD536" s="397"/>
      <c r="AE536" s="397"/>
      <c r="AF536" s="397"/>
      <c r="AG536" s="397"/>
      <c r="AH536" s="397"/>
      <c r="AI536" s="397"/>
      <c r="AJ536" s="397"/>
      <c r="AK536" s="397"/>
      <c r="AL536" s="397"/>
      <c r="AM536" s="397"/>
      <c r="AN536" s="397"/>
      <c r="AO536" s="397"/>
      <c r="AP536" s="397"/>
      <c r="AQ536" s="397"/>
      <c r="AR536" s="397"/>
      <c r="AS536" s="397"/>
      <c r="AT536" s="397"/>
      <c r="AU536" s="397"/>
      <c r="AV536" s="397"/>
      <c r="AW536" s="397"/>
      <c r="AX536" s="397"/>
      <c r="AY536" s="397"/>
      <c r="AZ536" s="397"/>
      <c r="BA536" s="553"/>
      <c r="BB536" s="397"/>
      <c r="BC536" s="397"/>
      <c r="BD536" s="397"/>
    </row>
    <row r="537" spans="2:56" x14ac:dyDescent="0.35">
      <c r="B537" s="80"/>
      <c r="C537" s="119"/>
      <c r="D537" s="119"/>
      <c r="E537" s="84"/>
      <c r="F537" s="119"/>
      <c r="G537" s="120"/>
      <c r="H537" s="41"/>
      <c r="I537" s="41"/>
      <c r="J537" s="82"/>
      <c r="K537" s="291">
        <f t="shared" si="61"/>
        <v>0</v>
      </c>
      <c r="L537" s="293">
        <f>IF(I537&lt;INDEX(Lookup!$U$2:$U$10,MATCH($D$46,Lookup!$S$2:$S$10,0)),0,IF(O537="X",0,J537/(DATEDIF(H537,I537,"m")+1)*12))</f>
        <v>0</v>
      </c>
      <c r="M537" s="291">
        <f t="shared" si="62"/>
        <v>0</v>
      </c>
      <c r="N537" s="335"/>
      <c r="O537" s="143"/>
      <c r="P537" s="397"/>
      <c r="Q537" s="555"/>
      <c r="R537" s="576">
        <f t="shared" si="63"/>
        <v>0</v>
      </c>
      <c r="S537" s="576">
        <f t="shared" si="64"/>
        <v>0</v>
      </c>
      <c r="T537" s="576">
        <f t="shared" si="65"/>
        <v>0</v>
      </c>
      <c r="U537" s="576">
        <f t="shared" si="66"/>
        <v>0</v>
      </c>
      <c r="V537" s="553"/>
      <c r="W537" s="553"/>
      <c r="X537" s="553"/>
      <c r="Y537" s="553"/>
      <c r="Z537" s="397"/>
      <c r="AA537" s="397"/>
      <c r="AB537" s="397"/>
      <c r="AC537" s="397"/>
      <c r="AD537" s="397"/>
      <c r="AE537" s="397"/>
      <c r="AF537" s="397"/>
      <c r="AG537" s="397"/>
      <c r="AH537" s="397"/>
      <c r="AI537" s="397"/>
      <c r="AJ537" s="397"/>
      <c r="AK537" s="397"/>
      <c r="AL537" s="397"/>
      <c r="AM537" s="397"/>
      <c r="AN537" s="397"/>
      <c r="AO537" s="397"/>
      <c r="AP537" s="397"/>
      <c r="AQ537" s="397"/>
      <c r="AR537" s="397"/>
      <c r="AS537" s="397"/>
      <c r="AT537" s="397"/>
      <c r="AU537" s="397"/>
      <c r="AV537" s="397"/>
      <c r="AW537" s="397"/>
      <c r="AX537" s="397"/>
      <c r="AY537" s="397"/>
      <c r="AZ537" s="397"/>
      <c r="BA537" s="553"/>
      <c r="BB537" s="397"/>
      <c r="BC537" s="397"/>
      <c r="BD537" s="397"/>
    </row>
    <row r="538" spans="2:56" x14ac:dyDescent="0.35">
      <c r="B538" s="80"/>
      <c r="C538" s="119"/>
      <c r="D538" s="119"/>
      <c r="E538" s="84"/>
      <c r="F538" s="119"/>
      <c r="G538" s="120"/>
      <c r="H538" s="41"/>
      <c r="I538" s="41"/>
      <c r="J538" s="82"/>
      <c r="K538" s="291">
        <f t="shared" si="61"/>
        <v>0</v>
      </c>
      <c r="L538" s="293">
        <f>IF(I538&lt;INDEX(Lookup!$U$2:$U$10,MATCH($D$46,Lookup!$S$2:$S$10,0)),0,IF(O538="X",0,J538/(DATEDIF(H538,I538,"m")+1)*12))</f>
        <v>0</v>
      </c>
      <c r="M538" s="291">
        <f t="shared" si="62"/>
        <v>0</v>
      </c>
      <c r="N538" s="335"/>
      <c r="O538" s="143"/>
      <c r="P538" s="397"/>
      <c r="Q538" s="555"/>
      <c r="R538" s="576">
        <f t="shared" si="63"/>
        <v>0</v>
      </c>
      <c r="S538" s="576">
        <f t="shared" si="64"/>
        <v>0</v>
      </c>
      <c r="T538" s="576">
        <f t="shared" si="65"/>
        <v>0</v>
      </c>
      <c r="U538" s="576">
        <f t="shared" si="66"/>
        <v>0</v>
      </c>
      <c r="V538" s="553"/>
      <c r="W538" s="553"/>
      <c r="X538" s="553"/>
      <c r="Y538" s="553"/>
      <c r="Z538" s="397"/>
      <c r="AA538" s="397"/>
      <c r="AB538" s="397"/>
      <c r="AC538" s="397"/>
      <c r="AD538" s="397"/>
      <c r="AE538" s="397"/>
      <c r="AF538" s="397"/>
      <c r="AG538" s="397"/>
      <c r="AH538" s="397"/>
      <c r="AI538" s="397"/>
      <c r="AJ538" s="397"/>
      <c r="AK538" s="397"/>
      <c r="AL538" s="397"/>
      <c r="AM538" s="397"/>
      <c r="AN538" s="397"/>
      <c r="AO538" s="397"/>
      <c r="AP538" s="397"/>
      <c r="AQ538" s="397"/>
      <c r="AR538" s="397"/>
      <c r="AS538" s="397"/>
      <c r="AT538" s="397"/>
      <c r="AU538" s="397"/>
      <c r="AV538" s="397"/>
      <c r="AW538" s="397"/>
      <c r="AX538" s="397"/>
      <c r="AY538" s="397"/>
      <c r="AZ538" s="397"/>
      <c r="BA538" s="553"/>
      <c r="BB538" s="397"/>
      <c r="BC538" s="397"/>
      <c r="BD538" s="397"/>
    </row>
    <row r="539" spans="2:56" x14ac:dyDescent="0.35">
      <c r="B539" s="80"/>
      <c r="C539" s="119"/>
      <c r="D539" s="119"/>
      <c r="E539" s="84"/>
      <c r="F539" s="119"/>
      <c r="G539" s="120"/>
      <c r="H539" s="41"/>
      <c r="I539" s="41"/>
      <c r="J539" s="82"/>
      <c r="K539" s="291">
        <f t="shared" si="61"/>
        <v>0</v>
      </c>
      <c r="L539" s="293">
        <f>IF(I539&lt;INDEX(Lookup!$U$2:$U$10,MATCH($D$46,Lookup!$S$2:$S$10,0)),0,IF(O539="X",0,J539/(DATEDIF(H539,I539,"m")+1)*12))</f>
        <v>0</v>
      </c>
      <c r="M539" s="291">
        <f t="shared" si="62"/>
        <v>0</v>
      </c>
      <c r="N539" s="335"/>
      <c r="O539" s="143"/>
      <c r="P539" s="397"/>
      <c r="Q539" s="555"/>
      <c r="R539" s="576">
        <f t="shared" si="63"/>
        <v>0</v>
      </c>
      <c r="S539" s="576">
        <f t="shared" si="64"/>
        <v>0</v>
      </c>
      <c r="T539" s="576">
        <f t="shared" si="65"/>
        <v>0</v>
      </c>
      <c r="U539" s="576">
        <f t="shared" si="66"/>
        <v>0</v>
      </c>
      <c r="V539" s="553"/>
      <c r="W539" s="553"/>
      <c r="X539" s="553"/>
      <c r="Y539" s="553"/>
      <c r="Z539" s="397"/>
      <c r="AA539" s="397"/>
      <c r="AB539" s="397"/>
      <c r="AC539" s="397"/>
      <c r="AD539" s="397"/>
      <c r="AE539" s="397"/>
      <c r="AF539" s="397"/>
      <c r="AG539" s="397"/>
      <c r="AH539" s="397"/>
      <c r="AI539" s="397"/>
      <c r="AJ539" s="397"/>
      <c r="AK539" s="397"/>
      <c r="AL539" s="397"/>
      <c r="AM539" s="397"/>
      <c r="AN539" s="397"/>
      <c r="AO539" s="397"/>
      <c r="AP539" s="397"/>
      <c r="AQ539" s="397"/>
      <c r="AR539" s="397"/>
      <c r="AS539" s="397"/>
      <c r="AT539" s="397"/>
      <c r="AU539" s="397"/>
      <c r="AV539" s="397"/>
      <c r="AW539" s="397"/>
      <c r="AX539" s="397"/>
      <c r="AY539" s="397"/>
      <c r="AZ539" s="397"/>
      <c r="BA539" s="553"/>
      <c r="BB539" s="397"/>
      <c r="BC539" s="397"/>
      <c r="BD539" s="397"/>
    </row>
    <row r="540" spans="2:56" x14ac:dyDescent="0.35">
      <c r="B540" s="80"/>
      <c r="C540" s="119"/>
      <c r="D540" s="119"/>
      <c r="E540" s="84"/>
      <c r="F540" s="119"/>
      <c r="G540" s="120"/>
      <c r="H540" s="41"/>
      <c r="I540" s="41"/>
      <c r="J540" s="82"/>
      <c r="K540" s="291">
        <f t="shared" si="61"/>
        <v>0</v>
      </c>
      <c r="L540" s="293">
        <f>IF(I540&lt;INDEX(Lookup!$U$2:$U$10,MATCH($D$46,Lookup!$S$2:$S$10,0)),0,IF(O540="X",0,J540/(DATEDIF(H540,I540,"m")+1)*12))</f>
        <v>0</v>
      </c>
      <c r="M540" s="291">
        <f t="shared" si="62"/>
        <v>0</v>
      </c>
      <c r="N540" s="335"/>
      <c r="O540" s="143"/>
      <c r="P540" s="397"/>
      <c r="Q540" s="555"/>
      <c r="R540" s="576">
        <f t="shared" si="63"/>
        <v>0</v>
      </c>
      <c r="S540" s="576">
        <f t="shared" si="64"/>
        <v>0</v>
      </c>
      <c r="T540" s="576">
        <f t="shared" si="65"/>
        <v>0</v>
      </c>
      <c r="U540" s="576">
        <f t="shared" si="66"/>
        <v>0</v>
      </c>
      <c r="V540" s="553"/>
      <c r="W540" s="553"/>
      <c r="X540" s="553"/>
      <c r="Y540" s="553"/>
      <c r="Z540" s="397"/>
      <c r="AA540" s="397"/>
      <c r="AB540" s="397"/>
      <c r="AC540" s="397"/>
      <c r="AD540" s="397"/>
      <c r="AE540" s="397"/>
      <c r="AF540" s="397"/>
      <c r="AG540" s="397"/>
      <c r="AH540" s="397"/>
      <c r="AI540" s="397"/>
      <c r="AJ540" s="397"/>
      <c r="AK540" s="397"/>
      <c r="AL540" s="397"/>
      <c r="AM540" s="397"/>
      <c r="AN540" s="397"/>
      <c r="AO540" s="397"/>
      <c r="AP540" s="397"/>
      <c r="AQ540" s="397"/>
      <c r="AR540" s="397"/>
      <c r="AS540" s="397"/>
      <c r="AT540" s="397"/>
      <c r="AU540" s="397"/>
      <c r="AV540" s="397"/>
      <c r="AW540" s="397"/>
      <c r="AX540" s="397"/>
      <c r="AY540" s="397"/>
      <c r="AZ540" s="397"/>
      <c r="BA540" s="553"/>
      <c r="BB540" s="397"/>
      <c r="BC540" s="397"/>
      <c r="BD540" s="397"/>
    </row>
    <row r="541" spans="2:56" x14ac:dyDescent="0.35">
      <c r="B541" s="80"/>
      <c r="C541" s="119"/>
      <c r="D541" s="119"/>
      <c r="E541" s="84"/>
      <c r="F541" s="119"/>
      <c r="G541" s="120"/>
      <c r="H541" s="41"/>
      <c r="I541" s="41"/>
      <c r="J541" s="82"/>
      <c r="K541" s="291">
        <f t="shared" si="61"/>
        <v>0</v>
      </c>
      <c r="L541" s="293">
        <f>IF(I541&lt;INDEX(Lookup!$U$2:$U$10,MATCH($D$46,Lookup!$S$2:$S$10,0)),0,IF(O541="X",0,J541/(DATEDIF(H541,I541,"m")+1)*12))</f>
        <v>0</v>
      </c>
      <c r="M541" s="291">
        <f t="shared" si="62"/>
        <v>0</v>
      </c>
      <c r="N541" s="335"/>
      <c r="O541" s="143"/>
      <c r="P541" s="397"/>
      <c r="Q541" s="555"/>
      <c r="R541" s="576">
        <f t="shared" si="63"/>
        <v>0</v>
      </c>
      <c r="S541" s="576">
        <f t="shared" si="64"/>
        <v>0</v>
      </c>
      <c r="T541" s="576">
        <f t="shared" si="65"/>
        <v>0</v>
      </c>
      <c r="U541" s="576">
        <f t="shared" si="66"/>
        <v>0</v>
      </c>
      <c r="V541" s="553"/>
      <c r="W541" s="553"/>
      <c r="X541" s="553"/>
      <c r="Y541" s="553"/>
      <c r="Z541" s="397"/>
      <c r="AA541" s="397"/>
      <c r="AB541" s="397"/>
      <c r="AC541" s="397"/>
      <c r="AD541" s="397"/>
      <c r="AE541" s="397"/>
      <c r="AF541" s="397"/>
      <c r="AG541" s="397"/>
      <c r="AH541" s="397"/>
      <c r="AI541" s="397"/>
      <c r="AJ541" s="397"/>
      <c r="AK541" s="397"/>
      <c r="AL541" s="397"/>
      <c r="AM541" s="397"/>
      <c r="AN541" s="397"/>
      <c r="AO541" s="397"/>
      <c r="AP541" s="397"/>
      <c r="AQ541" s="397"/>
      <c r="AR541" s="397"/>
      <c r="AS541" s="397"/>
      <c r="AT541" s="397"/>
      <c r="AU541" s="397"/>
      <c r="AV541" s="397"/>
      <c r="AW541" s="397"/>
      <c r="AX541" s="397"/>
      <c r="AY541" s="397"/>
      <c r="AZ541" s="397"/>
      <c r="BA541" s="553"/>
      <c r="BB541" s="397"/>
      <c r="BC541" s="397"/>
      <c r="BD541" s="397"/>
    </row>
    <row r="542" spans="2:56" x14ac:dyDescent="0.35">
      <c r="B542" s="80"/>
      <c r="C542" s="119"/>
      <c r="D542" s="119"/>
      <c r="E542" s="84"/>
      <c r="F542" s="119"/>
      <c r="G542" s="120"/>
      <c r="H542" s="41"/>
      <c r="I542" s="41"/>
      <c r="J542" s="82"/>
      <c r="K542" s="291">
        <f t="shared" si="61"/>
        <v>0</v>
      </c>
      <c r="L542" s="293">
        <f>IF(I542&lt;INDEX(Lookup!$U$2:$U$10,MATCH($D$46,Lookup!$S$2:$S$10,0)),0,IF(O542="X",0,J542/(DATEDIF(H542,I542,"m")+1)*12))</f>
        <v>0</v>
      </c>
      <c r="M542" s="291">
        <f t="shared" si="62"/>
        <v>0</v>
      </c>
      <c r="N542" s="335"/>
      <c r="O542" s="143"/>
      <c r="P542" s="397"/>
      <c r="Q542" s="555"/>
      <c r="R542" s="576">
        <f t="shared" si="63"/>
        <v>0</v>
      </c>
      <c r="S542" s="576">
        <f t="shared" si="64"/>
        <v>0</v>
      </c>
      <c r="T542" s="576">
        <f t="shared" si="65"/>
        <v>0</v>
      </c>
      <c r="U542" s="576">
        <f t="shared" si="66"/>
        <v>0</v>
      </c>
      <c r="V542" s="553"/>
      <c r="W542" s="553"/>
      <c r="X542" s="553"/>
      <c r="Y542" s="553"/>
      <c r="Z542" s="397"/>
      <c r="AA542" s="397"/>
      <c r="AB542" s="397"/>
      <c r="AC542" s="397"/>
      <c r="AD542" s="397"/>
      <c r="AE542" s="397"/>
      <c r="AF542" s="397"/>
      <c r="AG542" s="397"/>
      <c r="AH542" s="397"/>
      <c r="AI542" s="397"/>
      <c r="AJ542" s="397"/>
      <c r="AK542" s="397"/>
      <c r="AL542" s="397"/>
      <c r="AM542" s="397"/>
      <c r="AN542" s="397"/>
      <c r="AO542" s="397"/>
      <c r="AP542" s="397"/>
      <c r="AQ542" s="397"/>
      <c r="AR542" s="397"/>
      <c r="AS542" s="397"/>
      <c r="AT542" s="397"/>
      <c r="AU542" s="397"/>
      <c r="AV542" s="397"/>
      <c r="AW542" s="397"/>
      <c r="AX542" s="397"/>
      <c r="AY542" s="397"/>
      <c r="AZ542" s="397"/>
      <c r="BA542" s="553"/>
      <c r="BB542" s="397"/>
      <c r="BC542" s="397"/>
      <c r="BD542" s="397"/>
    </row>
    <row r="543" spans="2:56" x14ac:dyDescent="0.35">
      <c r="B543" s="80"/>
      <c r="C543" s="119"/>
      <c r="D543" s="119"/>
      <c r="E543" s="84"/>
      <c r="F543" s="119"/>
      <c r="G543" s="120"/>
      <c r="H543" s="41"/>
      <c r="I543" s="41"/>
      <c r="J543" s="82"/>
      <c r="K543" s="291">
        <f t="shared" si="61"/>
        <v>0</v>
      </c>
      <c r="L543" s="293">
        <f>IF(I543&lt;INDEX(Lookup!$U$2:$U$10,MATCH($D$46,Lookup!$S$2:$S$10,0)),0,IF(O543="X",0,J543/(DATEDIF(H543,I543,"m")+1)*12))</f>
        <v>0</v>
      </c>
      <c r="M543" s="291">
        <f t="shared" si="62"/>
        <v>0</v>
      </c>
      <c r="N543" s="335"/>
      <c r="O543" s="143"/>
      <c r="P543" s="397"/>
      <c r="Q543" s="555"/>
      <c r="R543" s="576">
        <f t="shared" si="63"/>
        <v>0</v>
      </c>
      <c r="S543" s="576">
        <f t="shared" si="64"/>
        <v>0</v>
      </c>
      <c r="T543" s="576">
        <f t="shared" si="65"/>
        <v>0</v>
      </c>
      <c r="U543" s="576">
        <f t="shared" si="66"/>
        <v>0</v>
      </c>
      <c r="V543" s="553"/>
      <c r="W543" s="553"/>
      <c r="X543" s="553"/>
      <c r="Y543" s="553"/>
      <c r="Z543" s="397"/>
      <c r="AA543" s="397"/>
      <c r="AB543" s="397"/>
      <c r="AC543" s="397"/>
      <c r="AD543" s="397"/>
      <c r="AE543" s="397"/>
      <c r="AF543" s="397"/>
      <c r="AG543" s="397"/>
      <c r="AH543" s="397"/>
      <c r="AI543" s="397"/>
      <c r="AJ543" s="397"/>
      <c r="AK543" s="397"/>
      <c r="AL543" s="397"/>
      <c r="AM543" s="397"/>
      <c r="AN543" s="397"/>
      <c r="AO543" s="397"/>
      <c r="AP543" s="397"/>
      <c r="AQ543" s="397"/>
      <c r="AR543" s="397"/>
      <c r="AS543" s="397"/>
      <c r="AT543" s="397"/>
      <c r="AU543" s="397"/>
      <c r="AV543" s="397"/>
      <c r="AW543" s="397"/>
      <c r="AX543" s="397"/>
      <c r="AY543" s="397"/>
      <c r="AZ543" s="397"/>
      <c r="BA543" s="553"/>
      <c r="BB543" s="397"/>
      <c r="BC543" s="397"/>
      <c r="BD543" s="397"/>
    </row>
    <row r="544" spans="2:56" x14ac:dyDescent="0.35">
      <c r="B544" s="80"/>
      <c r="C544" s="119"/>
      <c r="D544" s="119"/>
      <c r="E544" s="84"/>
      <c r="F544" s="119"/>
      <c r="G544" s="120"/>
      <c r="H544" s="41"/>
      <c r="I544" s="41"/>
      <c r="J544" s="82"/>
      <c r="K544" s="291">
        <f t="shared" si="61"/>
        <v>0</v>
      </c>
      <c r="L544" s="293">
        <f>IF(I544&lt;INDEX(Lookup!$U$2:$U$10,MATCH($D$46,Lookup!$S$2:$S$10,0)),0,IF(O544="X",0,J544/(DATEDIF(H544,I544,"m")+1)*12))</f>
        <v>0</v>
      </c>
      <c r="M544" s="291">
        <f t="shared" si="62"/>
        <v>0</v>
      </c>
      <c r="N544" s="335"/>
      <c r="O544" s="143"/>
      <c r="P544" s="397"/>
      <c r="Q544" s="555"/>
      <c r="R544" s="576">
        <f t="shared" si="63"/>
        <v>0</v>
      </c>
      <c r="S544" s="576">
        <f t="shared" si="64"/>
        <v>0</v>
      </c>
      <c r="T544" s="576">
        <f t="shared" si="65"/>
        <v>0</v>
      </c>
      <c r="U544" s="576">
        <f t="shared" si="66"/>
        <v>0</v>
      </c>
      <c r="V544" s="553"/>
      <c r="W544" s="553"/>
      <c r="X544" s="553"/>
      <c r="Y544" s="553"/>
      <c r="Z544" s="397"/>
      <c r="AA544" s="397"/>
      <c r="AB544" s="397"/>
      <c r="AC544" s="397"/>
      <c r="AD544" s="397"/>
      <c r="AE544" s="397"/>
      <c r="AF544" s="397"/>
      <c r="AG544" s="397"/>
      <c r="AH544" s="397"/>
      <c r="AI544" s="397"/>
      <c r="AJ544" s="397"/>
      <c r="AK544" s="397"/>
      <c r="AL544" s="397"/>
      <c r="AM544" s="397"/>
      <c r="AN544" s="397"/>
      <c r="AO544" s="397"/>
      <c r="AP544" s="397"/>
      <c r="AQ544" s="397"/>
      <c r="AR544" s="397"/>
      <c r="AS544" s="397"/>
      <c r="AT544" s="397"/>
      <c r="AU544" s="397"/>
      <c r="AV544" s="397"/>
      <c r="AW544" s="397"/>
      <c r="AX544" s="397"/>
      <c r="AY544" s="397"/>
      <c r="AZ544" s="397"/>
      <c r="BA544" s="553"/>
      <c r="BB544" s="397"/>
      <c r="BC544" s="397"/>
      <c r="BD544" s="397"/>
    </row>
    <row r="545" spans="2:56" x14ac:dyDescent="0.35">
      <c r="B545" s="80"/>
      <c r="C545" s="119"/>
      <c r="D545" s="119"/>
      <c r="E545" s="84"/>
      <c r="F545" s="119"/>
      <c r="G545" s="120"/>
      <c r="H545" s="41"/>
      <c r="I545" s="41"/>
      <c r="J545" s="82"/>
      <c r="K545" s="291">
        <f t="shared" si="61"/>
        <v>0</v>
      </c>
      <c r="L545" s="293">
        <f>IF(I545&lt;INDEX(Lookup!$U$2:$U$10,MATCH($D$46,Lookup!$S$2:$S$10,0)),0,IF(O545="X",0,J545/(DATEDIF(H545,I545,"m")+1)*12))</f>
        <v>0</v>
      </c>
      <c r="M545" s="291">
        <f t="shared" si="62"/>
        <v>0</v>
      </c>
      <c r="N545" s="335"/>
      <c r="O545" s="143"/>
      <c r="P545" s="397"/>
      <c r="Q545" s="555"/>
      <c r="R545" s="576">
        <f t="shared" si="63"/>
        <v>0</v>
      </c>
      <c r="S545" s="576">
        <f t="shared" si="64"/>
        <v>0</v>
      </c>
      <c r="T545" s="576">
        <f t="shared" si="65"/>
        <v>0</v>
      </c>
      <c r="U545" s="576">
        <f t="shared" si="66"/>
        <v>0</v>
      </c>
      <c r="V545" s="553"/>
      <c r="W545" s="553"/>
      <c r="X545" s="553"/>
      <c r="Y545" s="553"/>
      <c r="Z545" s="397"/>
      <c r="AA545" s="397"/>
      <c r="AB545" s="397"/>
      <c r="AC545" s="397"/>
      <c r="AD545" s="397"/>
      <c r="AE545" s="397"/>
      <c r="AF545" s="397"/>
      <c r="AG545" s="397"/>
      <c r="AH545" s="397"/>
      <c r="AI545" s="397"/>
      <c r="AJ545" s="397"/>
      <c r="AK545" s="397"/>
      <c r="AL545" s="397"/>
      <c r="AM545" s="397"/>
      <c r="AN545" s="397"/>
      <c r="AO545" s="397"/>
      <c r="AP545" s="397"/>
      <c r="AQ545" s="397"/>
      <c r="AR545" s="397"/>
      <c r="AS545" s="397"/>
      <c r="AT545" s="397"/>
      <c r="AU545" s="397"/>
      <c r="AV545" s="397"/>
      <c r="AW545" s="397"/>
      <c r="AX545" s="397"/>
      <c r="AY545" s="397"/>
      <c r="AZ545" s="397"/>
      <c r="BA545" s="553"/>
      <c r="BB545" s="397"/>
      <c r="BC545" s="397"/>
      <c r="BD545" s="397"/>
    </row>
    <row r="546" spans="2:56" x14ac:dyDescent="0.35">
      <c r="B546" s="80"/>
      <c r="C546" s="119"/>
      <c r="D546" s="119"/>
      <c r="E546" s="84"/>
      <c r="F546" s="119"/>
      <c r="G546" s="120"/>
      <c r="H546" s="41"/>
      <c r="I546" s="41"/>
      <c r="J546" s="82"/>
      <c r="K546" s="291">
        <f t="shared" si="61"/>
        <v>0</v>
      </c>
      <c r="L546" s="293">
        <f>IF(I546&lt;INDEX(Lookup!$U$2:$U$10,MATCH($D$46,Lookup!$S$2:$S$10,0)),0,IF(O546="X",0,J546/(DATEDIF(H546,I546,"m")+1)*12))</f>
        <v>0</v>
      </c>
      <c r="M546" s="291">
        <f t="shared" si="62"/>
        <v>0</v>
      </c>
      <c r="N546" s="335"/>
      <c r="O546" s="143"/>
      <c r="P546" s="397"/>
      <c r="Q546" s="555"/>
      <c r="R546" s="576">
        <f t="shared" si="63"/>
        <v>0</v>
      </c>
      <c r="S546" s="576">
        <f t="shared" si="64"/>
        <v>0</v>
      </c>
      <c r="T546" s="576">
        <f t="shared" si="65"/>
        <v>0</v>
      </c>
      <c r="U546" s="576">
        <f t="shared" si="66"/>
        <v>0</v>
      </c>
      <c r="V546" s="553"/>
      <c r="W546" s="553"/>
      <c r="X546" s="553"/>
      <c r="Y546" s="553"/>
      <c r="Z546" s="397"/>
      <c r="AA546" s="397"/>
      <c r="AB546" s="397"/>
      <c r="AC546" s="397"/>
      <c r="AD546" s="397"/>
      <c r="AE546" s="397"/>
      <c r="AF546" s="397"/>
      <c r="AG546" s="397"/>
      <c r="AH546" s="397"/>
      <c r="AI546" s="397"/>
      <c r="AJ546" s="397"/>
      <c r="AK546" s="397"/>
      <c r="AL546" s="397"/>
      <c r="AM546" s="397"/>
      <c r="AN546" s="397"/>
      <c r="AO546" s="397"/>
      <c r="AP546" s="397"/>
      <c r="AQ546" s="397"/>
      <c r="AR546" s="397"/>
      <c r="AS546" s="397"/>
      <c r="AT546" s="397"/>
      <c r="AU546" s="397"/>
      <c r="AV546" s="397"/>
      <c r="AW546" s="397"/>
      <c r="AX546" s="397"/>
      <c r="AY546" s="397"/>
      <c r="AZ546" s="397"/>
      <c r="BA546" s="553"/>
      <c r="BB546" s="397"/>
      <c r="BC546" s="397"/>
      <c r="BD546" s="397"/>
    </row>
    <row r="547" spans="2:56" x14ac:dyDescent="0.35">
      <c r="B547" s="80"/>
      <c r="C547" s="119"/>
      <c r="D547" s="119"/>
      <c r="E547" s="84"/>
      <c r="F547" s="119"/>
      <c r="G547" s="120"/>
      <c r="H547" s="41"/>
      <c r="I547" s="41"/>
      <c r="J547" s="82"/>
      <c r="K547" s="291">
        <f t="shared" si="61"/>
        <v>0</v>
      </c>
      <c r="L547" s="293">
        <f>IF(I547&lt;INDEX(Lookup!$U$2:$U$10,MATCH($D$46,Lookup!$S$2:$S$10,0)),0,IF(O547="X",0,J547/(DATEDIF(H547,I547,"m")+1)*12))</f>
        <v>0</v>
      </c>
      <c r="M547" s="291">
        <f t="shared" si="62"/>
        <v>0</v>
      </c>
      <c r="N547" s="335"/>
      <c r="O547" s="143"/>
      <c r="P547" s="397"/>
      <c r="Q547" s="555"/>
      <c r="R547" s="576">
        <f t="shared" si="63"/>
        <v>0</v>
      </c>
      <c r="S547" s="576">
        <f t="shared" si="64"/>
        <v>0</v>
      </c>
      <c r="T547" s="576">
        <f t="shared" si="65"/>
        <v>0</v>
      </c>
      <c r="U547" s="576">
        <f t="shared" si="66"/>
        <v>0</v>
      </c>
      <c r="V547" s="553"/>
      <c r="W547" s="553"/>
      <c r="X547" s="553"/>
      <c r="Y547" s="553"/>
      <c r="Z547" s="397"/>
      <c r="AA547" s="397"/>
      <c r="AB547" s="397"/>
      <c r="AC547" s="397"/>
      <c r="AD547" s="397"/>
      <c r="AE547" s="397"/>
      <c r="AF547" s="397"/>
      <c r="AG547" s="397"/>
      <c r="AH547" s="397"/>
      <c r="AI547" s="397"/>
      <c r="AJ547" s="397"/>
      <c r="AK547" s="397"/>
      <c r="AL547" s="397"/>
      <c r="AM547" s="397"/>
      <c r="AN547" s="397"/>
      <c r="AO547" s="397"/>
      <c r="AP547" s="397"/>
      <c r="AQ547" s="397"/>
      <c r="AR547" s="397"/>
      <c r="AS547" s="397"/>
      <c r="AT547" s="397"/>
      <c r="AU547" s="397"/>
      <c r="AV547" s="397"/>
      <c r="AW547" s="397"/>
      <c r="AX547" s="397"/>
      <c r="AY547" s="397"/>
      <c r="AZ547" s="397"/>
      <c r="BA547" s="553"/>
      <c r="BB547" s="397"/>
      <c r="BC547" s="397"/>
      <c r="BD547" s="397"/>
    </row>
    <row r="548" spans="2:56" x14ac:dyDescent="0.35">
      <c r="B548" s="80"/>
      <c r="C548" s="119"/>
      <c r="D548" s="119"/>
      <c r="E548" s="84"/>
      <c r="F548" s="119"/>
      <c r="G548" s="120"/>
      <c r="H548" s="41"/>
      <c r="I548" s="41"/>
      <c r="J548" s="82"/>
      <c r="K548" s="291">
        <f t="shared" si="61"/>
        <v>0</v>
      </c>
      <c r="L548" s="293">
        <f>IF(I548&lt;INDEX(Lookup!$U$2:$U$10,MATCH($D$46,Lookup!$S$2:$S$10,0)),0,IF(O548="X",0,J548/(DATEDIF(H548,I548,"m")+1)*12))</f>
        <v>0</v>
      </c>
      <c r="M548" s="291">
        <f t="shared" si="62"/>
        <v>0</v>
      </c>
      <c r="N548" s="335"/>
      <c r="O548" s="143"/>
      <c r="P548" s="397"/>
      <c r="Q548" s="555"/>
      <c r="R548" s="576">
        <f t="shared" si="63"/>
        <v>0</v>
      </c>
      <c r="S548" s="576">
        <f t="shared" si="64"/>
        <v>0</v>
      </c>
      <c r="T548" s="576">
        <f t="shared" si="65"/>
        <v>0</v>
      </c>
      <c r="U548" s="576">
        <f t="shared" si="66"/>
        <v>0</v>
      </c>
      <c r="V548" s="553"/>
      <c r="W548" s="553"/>
      <c r="X548" s="553"/>
      <c r="Y548" s="553"/>
      <c r="Z548" s="397"/>
      <c r="AA548" s="397"/>
      <c r="AB548" s="397"/>
      <c r="AC548" s="397"/>
      <c r="AD548" s="397"/>
      <c r="AE548" s="397"/>
      <c r="AF548" s="397"/>
      <c r="AG548" s="397"/>
      <c r="AH548" s="397"/>
      <c r="AI548" s="397"/>
      <c r="AJ548" s="397"/>
      <c r="AK548" s="397"/>
      <c r="AL548" s="397"/>
      <c r="AM548" s="397"/>
      <c r="AN548" s="397"/>
      <c r="AO548" s="397"/>
      <c r="AP548" s="397"/>
      <c r="AQ548" s="397"/>
      <c r="AR548" s="397"/>
      <c r="AS548" s="397"/>
      <c r="AT548" s="397"/>
      <c r="AU548" s="397"/>
      <c r="AV548" s="397"/>
      <c r="AW548" s="397"/>
      <c r="AX548" s="397"/>
      <c r="AY548" s="397"/>
      <c r="AZ548" s="397"/>
      <c r="BA548" s="553"/>
      <c r="BB548" s="397"/>
      <c r="BC548" s="397"/>
      <c r="BD548" s="397"/>
    </row>
    <row r="549" spans="2:56" x14ac:dyDescent="0.35">
      <c r="B549" s="80"/>
      <c r="C549" s="119"/>
      <c r="D549" s="119"/>
      <c r="E549" s="84"/>
      <c r="F549" s="119"/>
      <c r="G549" s="120"/>
      <c r="H549" s="41"/>
      <c r="I549" s="41"/>
      <c r="J549" s="82"/>
      <c r="K549" s="291">
        <f t="shared" si="61"/>
        <v>0</v>
      </c>
      <c r="L549" s="293">
        <f>IF(I549&lt;INDEX(Lookup!$U$2:$U$10,MATCH($D$46,Lookup!$S$2:$S$10,0)),0,IF(O549="X",0,J549/(DATEDIF(H549,I549,"m")+1)*12))</f>
        <v>0</v>
      </c>
      <c r="M549" s="291">
        <f t="shared" si="62"/>
        <v>0</v>
      </c>
      <c r="N549" s="335"/>
      <c r="O549" s="143"/>
      <c r="P549" s="397"/>
      <c r="Q549" s="555"/>
      <c r="R549" s="576">
        <f t="shared" si="63"/>
        <v>0</v>
      </c>
      <c r="S549" s="576">
        <f t="shared" si="64"/>
        <v>0</v>
      </c>
      <c r="T549" s="576">
        <f t="shared" si="65"/>
        <v>0</v>
      </c>
      <c r="U549" s="576">
        <f t="shared" si="66"/>
        <v>0</v>
      </c>
      <c r="V549" s="553"/>
      <c r="W549" s="553"/>
      <c r="X549" s="553"/>
      <c r="Y549" s="553"/>
      <c r="Z549" s="397"/>
      <c r="AA549" s="397"/>
      <c r="AB549" s="397"/>
      <c r="AC549" s="397"/>
      <c r="AD549" s="397"/>
      <c r="AE549" s="397"/>
      <c r="AF549" s="397"/>
      <c r="AG549" s="397"/>
      <c r="AH549" s="397"/>
      <c r="AI549" s="397"/>
      <c r="AJ549" s="397"/>
      <c r="AK549" s="397"/>
      <c r="AL549" s="397"/>
      <c r="AM549" s="397"/>
      <c r="AN549" s="397"/>
      <c r="AO549" s="397"/>
      <c r="AP549" s="397"/>
      <c r="AQ549" s="397"/>
      <c r="AR549" s="397"/>
      <c r="AS549" s="397"/>
      <c r="AT549" s="397"/>
      <c r="AU549" s="397"/>
      <c r="AV549" s="397"/>
      <c r="AW549" s="397"/>
      <c r="AX549" s="397"/>
      <c r="AY549" s="397"/>
      <c r="AZ549" s="397"/>
      <c r="BA549" s="553"/>
      <c r="BB549" s="397"/>
      <c r="BC549" s="397"/>
      <c r="BD549" s="397"/>
    </row>
    <row r="550" spans="2:56" x14ac:dyDescent="0.35">
      <c r="B550" s="80"/>
      <c r="C550" s="119"/>
      <c r="D550" s="119"/>
      <c r="E550" s="84"/>
      <c r="F550" s="119"/>
      <c r="G550" s="120"/>
      <c r="H550" s="41"/>
      <c r="I550" s="41"/>
      <c r="J550" s="82"/>
      <c r="K550" s="291">
        <f t="shared" si="61"/>
        <v>0</v>
      </c>
      <c r="L550" s="293">
        <f>IF(I550&lt;INDEX(Lookup!$U$2:$U$10,MATCH($D$46,Lookup!$S$2:$S$10,0)),0,IF(O550="X",0,J550/(DATEDIF(H550,I550,"m")+1)*12))</f>
        <v>0</v>
      </c>
      <c r="M550" s="291">
        <f t="shared" si="62"/>
        <v>0</v>
      </c>
      <c r="N550" s="335"/>
      <c r="O550" s="143"/>
      <c r="P550" s="397"/>
      <c r="Q550" s="555"/>
      <c r="R550" s="576">
        <f t="shared" si="63"/>
        <v>0</v>
      </c>
      <c r="S550" s="576">
        <f t="shared" si="64"/>
        <v>0</v>
      </c>
      <c r="T550" s="576">
        <f t="shared" si="65"/>
        <v>0</v>
      </c>
      <c r="U550" s="576">
        <f t="shared" si="66"/>
        <v>0</v>
      </c>
      <c r="V550" s="553"/>
      <c r="W550" s="553"/>
      <c r="X550" s="553"/>
      <c r="Y550" s="553"/>
      <c r="Z550" s="397"/>
      <c r="AA550" s="397"/>
      <c r="AB550" s="397"/>
      <c r="AC550" s="397"/>
      <c r="AD550" s="397"/>
      <c r="AE550" s="397"/>
      <c r="AF550" s="397"/>
      <c r="AG550" s="397"/>
      <c r="AH550" s="397"/>
      <c r="AI550" s="397"/>
      <c r="AJ550" s="397"/>
      <c r="AK550" s="397"/>
      <c r="AL550" s="397"/>
      <c r="AM550" s="397"/>
      <c r="AN550" s="397"/>
      <c r="AO550" s="397"/>
      <c r="AP550" s="397"/>
      <c r="AQ550" s="397"/>
      <c r="AR550" s="397"/>
      <c r="AS550" s="397"/>
      <c r="AT550" s="397"/>
      <c r="AU550" s="397"/>
      <c r="AV550" s="397"/>
      <c r="AW550" s="397"/>
      <c r="AX550" s="397"/>
      <c r="AY550" s="397"/>
      <c r="AZ550" s="397"/>
      <c r="BA550" s="553"/>
      <c r="BB550" s="397"/>
      <c r="BC550" s="397"/>
      <c r="BD550" s="397"/>
    </row>
    <row r="551" spans="2:56" x14ac:dyDescent="0.35">
      <c r="B551" s="80"/>
      <c r="C551" s="119"/>
      <c r="D551" s="119"/>
      <c r="E551" s="84"/>
      <c r="F551" s="119"/>
      <c r="G551" s="120"/>
      <c r="H551" s="41"/>
      <c r="I551" s="41"/>
      <c r="J551" s="82"/>
      <c r="K551" s="291">
        <f t="shared" si="61"/>
        <v>0</v>
      </c>
      <c r="L551" s="293">
        <f>IF(I551&lt;INDEX(Lookup!$U$2:$U$10,MATCH($D$46,Lookup!$S$2:$S$10,0)),0,IF(O551="X",0,J551/(DATEDIF(H551,I551,"m")+1)*12))</f>
        <v>0</v>
      </c>
      <c r="M551" s="291">
        <f t="shared" si="62"/>
        <v>0</v>
      </c>
      <c r="N551" s="335"/>
      <c r="O551" s="143"/>
      <c r="P551" s="397"/>
      <c r="Q551" s="555"/>
      <c r="R551" s="576">
        <f t="shared" si="63"/>
        <v>0</v>
      </c>
      <c r="S551" s="576">
        <f t="shared" si="64"/>
        <v>0</v>
      </c>
      <c r="T551" s="576">
        <f t="shared" si="65"/>
        <v>0</v>
      </c>
      <c r="U551" s="576">
        <f t="shared" si="66"/>
        <v>0</v>
      </c>
      <c r="V551" s="553"/>
      <c r="W551" s="553"/>
      <c r="X551" s="553"/>
      <c r="Y551" s="553"/>
      <c r="Z551" s="397"/>
      <c r="AA551" s="397"/>
      <c r="AB551" s="397"/>
      <c r="AC551" s="397"/>
      <c r="AD551" s="397"/>
      <c r="AE551" s="397"/>
      <c r="AF551" s="397"/>
      <c r="AG551" s="397"/>
      <c r="AH551" s="397"/>
      <c r="AI551" s="397"/>
      <c r="AJ551" s="397"/>
      <c r="AK551" s="397"/>
      <c r="AL551" s="397"/>
      <c r="AM551" s="397"/>
      <c r="AN551" s="397"/>
      <c r="AO551" s="397"/>
      <c r="AP551" s="397"/>
      <c r="AQ551" s="397"/>
      <c r="AR551" s="397"/>
      <c r="AS551" s="397"/>
      <c r="AT551" s="397"/>
      <c r="AU551" s="397"/>
      <c r="AV551" s="397"/>
      <c r="AW551" s="397"/>
      <c r="AX551" s="397"/>
      <c r="AY551" s="397"/>
      <c r="AZ551" s="397"/>
      <c r="BA551" s="553"/>
      <c r="BB551" s="397"/>
      <c r="BC551" s="397"/>
      <c r="BD551" s="397"/>
    </row>
    <row r="552" spans="2:56" x14ac:dyDescent="0.35">
      <c r="B552" s="80"/>
      <c r="C552" s="119"/>
      <c r="D552" s="119"/>
      <c r="E552" s="84"/>
      <c r="F552" s="119"/>
      <c r="G552" s="120"/>
      <c r="H552" s="41"/>
      <c r="I552" s="41"/>
      <c r="J552" s="82"/>
      <c r="K552" s="291">
        <f t="shared" si="61"/>
        <v>0</v>
      </c>
      <c r="L552" s="293">
        <f>IF(I552&lt;INDEX(Lookup!$U$2:$U$10,MATCH($D$46,Lookup!$S$2:$S$10,0)),0,IF(O552="X",0,J552/(DATEDIF(H552,I552,"m")+1)*12))</f>
        <v>0</v>
      </c>
      <c r="M552" s="291">
        <f t="shared" si="62"/>
        <v>0</v>
      </c>
      <c r="N552" s="335"/>
      <c r="O552" s="143"/>
      <c r="P552" s="397"/>
      <c r="Q552" s="555"/>
      <c r="R552" s="576">
        <f t="shared" si="63"/>
        <v>0</v>
      </c>
      <c r="S552" s="576">
        <f t="shared" si="64"/>
        <v>0</v>
      </c>
      <c r="T552" s="576">
        <f t="shared" si="65"/>
        <v>0</v>
      </c>
      <c r="U552" s="576">
        <f t="shared" si="66"/>
        <v>0</v>
      </c>
      <c r="V552" s="553"/>
      <c r="W552" s="553"/>
      <c r="X552" s="553"/>
      <c r="Y552" s="553"/>
      <c r="Z552" s="397"/>
      <c r="AA552" s="397"/>
      <c r="AB552" s="397"/>
      <c r="AC552" s="397"/>
      <c r="AD552" s="397"/>
      <c r="AE552" s="397"/>
      <c r="AF552" s="397"/>
      <c r="AG552" s="397"/>
      <c r="AH552" s="397"/>
      <c r="AI552" s="397"/>
      <c r="AJ552" s="397"/>
      <c r="AK552" s="397"/>
      <c r="AL552" s="397"/>
      <c r="AM552" s="397"/>
      <c r="AN552" s="397"/>
      <c r="AO552" s="397"/>
      <c r="AP552" s="397"/>
      <c r="AQ552" s="397"/>
      <c r="AR552" s="397"/>
      <c r="AS552" s="397"/>
      <c r="AT552" s="397"/>
      <c r="AU552" s="397"/>
      <c r="AV552" s="397"/>
      <c r="AW552" s="397"/>
      <c r="AX552" s="397"/>
      <c r="AY552" s="397"/>
      <c r="AZ552" s="397"/>
      <c r="BA552" s="553"/>
      <c r="BB552" s="397"/>
      <c r="BC552" s="397"/>
      <c r="BD552" s="397"/>
    </row>
    <row r="553" spans="2:56" x14ac:dyDescent="0.35">
      <c r="B553" s="80"/>
      <c r="C553" s="119"/>
      <c r="D553" s="119"/>
      <c r="E553" s="84"/>
      <c r="F553" s="119"/>
      <c r="G553" s="120"/>
      <c r="H553" s="41"/>
      <c r="I553" s="41"/>
      <c r="J553" s="82"/>
      <c r="K553" s="291">
        <f t="shared" si="61"/>
        <v>0</v>
      </c>
      <c r="L553" s="293">
        <f>IF(I553&lt;INDEX(Lookup!$U$2:$U$10,MATCH($D$46,Lookup!$S$2:$S$10,0)),0,IF(O553="X",0,J553/(DATEDIF(H553,I553,"m")+1)*12))</f>
        <v>0</v>
      </c>
      <c r="M553" s="291">
        <f t="shared" si="62"/>
        <v>0</v>
      </c>
      <c r="N553" s="335"/>
      <c r="O553" s="143"/>
      <c r="P553" s="397"/>
      <c r="Q553" s="555"/>
      <c r="R553" s="576">
        <f t="shared" si="63"/>
        <v>0</v>
      </c>
      <c r="S553" s="576">
        <f t="shared" si="64"/>
        <v>0</v>
      </c>
      <c r="T553" s="576">
        <f t="shared" si="65"/>
        <v>0</v>
      </c>
      <c r="U553" s="576">
        <f t="shared" si="66"/>
        <v>0</v>
      </c>
      <c r="V553" s="553"/>
      <c r="W553" s="553"/>
      <c r="X553" s="553"/>
      <c r="Y553" s="553"/>
      <c r="Z553" s="397"/>
      <c r="AA553" s="397"/>
      <c r="AB553" s="397"/>
      <c r="AC553" s="397"/>
      <c r="AD553" s="397"/>
      <c r="AE553" s="397"/>
      <c r="AF553" s="397"/>
      <c r="AG553" s="397"/>
      <c r="AH553" s="397"/>
      <c r="AI553" s="397"/>
      <c r="AJ553" s="397"/>
      <c r="AK553" s="397"/>
      <c r="AL553" s="397"/>
      <c r="AM553" s="397"/>
      <c r="AN553" s="397"/>
      <c r="AO553" s="397"/>
      <c r="AP553" s="397"/>
      <c r="AQ553" s="397"/>
      <c r="AR553" s="397"/>
      <c r="AS553" s="397"/>
      <c r="AT553" s="397"/>
      <c r="AU553" s="397"/>
      <c r="AV553" s="397"/>
      <c r="AW553" s="397"/>
      <c r="AX553" s="397"/>
      <c r="AY553" s="397"/>
      <c r="AZ553" s="397"/>
      <c r="BA553" s="553"/>
      <c r="BB553" s="397"/>
      <c r="BC553" s="397"/>
      <c r="BD553" s="397"/>
    </row>
    <row r="554" spans="2:56" x14ac:dyDescent="0.35">
      <c r="B554" s="80"/>
      <c r="C554" s="119"/>
      <c r="D554" s="119"/>
      <c r="E554" s="84"/>
      <c r="F554" s="119"/>
      <c r="G554" s="120"/>
      <c r="H554" s="41"/>
      <c r="I554" s="41"/>
      <c r="J554" s="82"/>
      <c r="K554" s="291">
        <f t="shared" si="61"/>
        <v>0</v>
      </c>
      <c r="L554" s="293">
        <f>IF(I554&lt;INDEX(Lookup!$U$2:$U$10,MATCH($D$46,Lookup!$S$2:$S$10,0)),0,IF(O554="X",0,J554/(DATEDIF(H554,I554,"m")+1)*12))</f>
        <v>0</v>
      </c>
      <c r="M554" s="291">
        <f t="shared" si="62"/>
        <v>0</v>
      </c>
      <c r="N554" s="335"/>
      <c r="O554" s="143"/>
      <c r="P554" s="397"/>
      <c r="Q554" s="555"/>
      <c r="R554" s="576">
        <f t="shared" si="63"/>
        <v>0</v>
      </c>
      <c r="S554" s="576">
        <f t="shared" si="64"/>
        <v>0</v>
      </c>
      <c r="T554" s="576">
        <f t="shared" si="65"/>
        <v>0</v>
      </c>
      <c r="U554" s="576">
        <f t="shared" si="66"/>
        <v>0</v>
      </c>
      <c r="V554" s="553"/>
      <c r="W554" s="553"/>
      <c r="X554" s="553"/>
      <c r="Y554" s="553"/>
      <c r="Z554" s="397"/>
      <c r="AA554" s="397"/>
      <c r="AB554" s="397"/>
      <c r="AC554" s="397"/>
      <c r="AD554" s="397"/>
      <c r="AE554" s="397"/>
      <c r="AF554" s="397"/>
      <c r="AG554" s="397"/>
      <c r="AH554" s="397"/>
      <c r="AI554" s="397"/>
      <c r="AJ554" s="397"/>
      <c r="AK554" s="397"/>
      <c r="AL554" s="397"/>
      <c r="AM554" s="397"/>
      <c r="AN554" s="397"/>
      <c r="AO554" s="397"/>
      <c r="AP554" s="397"/>
      <c r="AQ554" s="397"/>
      <c r="AR554" s="397"/>
      <c r="AS554" s="397"/>
      <c r="AT554" s="397"/>
      <c r="AU554" s="397"/>
      <c r="AV554" s="397"/>
      <c r="AW554" s="397"/>
      <c r="AX554" s="397"/>
      <c r="AY554" s="397"/>
      <c r="AZ554" s="397"/>
      <c r="BA554" s="553"/>
      <c r="BB554" s="397"/>
      <c r="BC554" s="397"/>
      <c r="BD554" s="397"/>
    </row>
    <row r="555" spans="2:56" x14ac:dyDescent="0.35">
      <c r="B555" s="80"/>
      <c r="C555" s="119"/>
      <c r="D555" s="119"/>
      <c r="E555" s="84"/>
      <c r="F555" s="119"/>
      <c r="G555" s="120"/>
      <c r="H555" s="41"/>
      <c r="I555" s="41"/>
      <c r="J555" s="82"/>
      <c r="K555" s="291">
        <f t="shared" si="61"/>
        <v>0</v>
      </c>
      <c r="L555" s="293">
        <f>IF(I555&lt;INDEX(Lookup!$U$2:$U$10,MATCH($D$46,Lookup!$S$2:$S$10,0)),0,IF(O555="X",0,J555/(DATEDIF(H555,I555,"m")+1)*12))</f>
        <v>0</v>
      </c>
      <c r="M555" s="291">
        <f t="shared" si="62"/>
        <v>0</v>
      </c>
      <c r="N555" s="335"/>
      <c r="O555" s="143"/>
      <c r="P555" s="397"/>
      <c r="Q555" s="555"/>
      <c r="R555" s="576">
        <f t="shared" si="63"/>
        <v>0</v>
      </c>
      <c r="S555" s="576">
        <f t="shared" si="64"/>
        <v>0</v>
      </c>
      <c r="T555" s="576">
        <f t="shared" si="65"/>
        <v>0</v>
      </c>
      <c r="U555" s="576">
        <f t="shared" si="66"/>
        <v>0</v>
      </c>
      <c r="V555" s="553"/>
      <c r="W555" s="553"/>
      <c r="X555" s="553"/>
      <c r="Y555" s="553"/>
      <c r="Z555" s="397"/>
      <c r="AA555" s="397"/>
      <c r="AB555" s="397"/>
      <c r="AC555" s="397"/>
      <c r="AD555" s="397"/>
      <c r="AE555" s="397"/>
      <c r="AF555" s="397"/>
      <c r="AG555" s="397"/>
      <c r="AH555" s="397"/>
      <c r="AI555" s="397"/>
      <c r="AJ555" s="397"/>
      <c r="AK555" s="397"/>
      <c r="AL555" s="397"/>
      <c r="AM555" s="397"/>
      <c r="AN555" s="397"/>
      <c r="AO555" s="397"/>
      <c r="AP555" s="397"/>
      <c r="AQ555" s="397"/>
      <c r="AR555" s="397"/>
      <c r="AS555" s="397"/>
      <c r="AT555" s="397"/>
      <c r="AU555" s="397"/>
      <c r="AV555" s="397"/>
      <c r="AW555" s="397"/>
      <c r="AX555" s="397"/>
      <c r="AY555" s="397"/>
      <c r="AZ555" s="397"/>
      <c r="BA555" s="553"/>
      <c r="BB555" s="397"/>
      <c r="BC555" s="397"/>
      <c r="BD555" s="397"/>
    </row>
    <row r="556" spans="2:56" x14ac:dyDescent="0.35">
      <c r="B556" s="80"/>
      <c r="C556" s="119"/>
      <c r="D556" s="119"/>
      <c r="E556" s="84"/>
      <c r="F556" s="119"/>
      <c r="G556" s="120"/>
      <c r="H556" s="41"/>
      <c r="I556" s="41"/>
      <c r="J556" s="82"/>
      <c r="K556" s="291">
        <f t="shared" si="61"/>
        <v>0</v>
      </c>
      <c r="L556" s="293">
        <f>IF(I556&lt;INDEX(Lookup!$U$2:$U$10,MATCH($D$46,Lookup!$S$2:$S$10,0)),0,IF(O556="X",0,J556/(DATEDIF(H556,I556,"m")+1)*12))</f>
        <v>0</v>
      </c>
      <c r="M556" s="291">
        <f t="shared" si="62"/>
        <v>0</v>
      </c>
      <c r="N556" s="335"/>
      <c r="O556" s="143"/>
      <c r="P556" s="397"/>
      <c r="Q556" s="555"/>
      <c r="R556" s="576">
        <f t="shared" si="63"/>
        <v>0</v>
      </c>
      <c r="S556" s="576">
        <f t="shared" si="64"/>
        <v>0</v>
      </c>
      <c r="T556" s="576">
        <f t="shared" si="65"/>
        <v>0</v>
      </c>
      <c r="U556" s="576">
        <f t="shared" si="66"/>
        <v>0</v>
      </c>
      <c r="V556" s="553"/>
      <c r="W556" s="553"/>
      <c r="X556" s="553"/>
      <c r="Y556" s="553"/>
      <c r="Z556" s="397"/>
      <c r="AA556" s="397"/>
      <c r="AB556" s="397"/>
      <c r="AC556" s="397"/>
      <c r="AD556" s="397"/>
      <c r="AE556" s="397"/>
      <c r="AF556" s="397"/>
      <c r="AG556" s="397"/>
      <c r="AH556" s="397"/>
      <c r="AI556" s="397"/>
      <c r="AJ556" s="397"/>
      <c r="AK556" s="397"/>
      <c r="AL556" s="397"/>
      <c r="AM556" s="397"/>
      <c r="AN556" s="397"/>
      <c r="AO556" s="397"/>
      <c r="AP556" s="397"/>
      <c r="AQ556" s="397"/>
      <c r="AR556" s="397"/>
      <c r="AS556" s="397"/>
      <c r="AT556" s="397"/>
      <c r="AU556" s="397"/>
      <c r="AV556" s="397"/>
      <c r="AW556" s="397"/>
      <c r="AX556" s="397"/>
      <c r="AY556" s="397"/>
      <c r="AZ556" s="397"/>
      <c r="BA556" s="553"/>
      <c r="BB556" s="397"/>
      <c r="BC556" s="397"/>
      <c r="BD556" s="397"/>
    </row>
    <row r="557" spans="2:56" x14ac:dyDescent="0.35">
      <c r="B557" s="80"/>
      <c r="C557" s="119"/>
      <c r="D557" s="119"/>
      <c r="E557" s="84"/>
      <c r="F557" s="119"/>
      <c r="G557" s="120"/>
      <c r="H557" s="41"/>
      <c r="I557" s="41"/>
      <c r="J557" s="82"/>
      <c r="K557" s="291">
        <f t="shared" si="61"/>
        <v>0</v>
      </c>
      <c r="L557" s="293">
        <f>IF(I557&lt;INDEX(Lookup!$U$2:$U$10,MATCH($D$46,Lookup!$S$2:$S$10,0)),0,IF(O557="X",0,J557/(DATEDIF(H557,I557,"m")+1)*12))</f>
        <v>0</v>
      </c>
      <c r="M557" s="291">
        <f t="shared" si="62"/>
        <v>0</v>
      </c>
      <c r="N557" s="335"/>
      <c r="O557" s="143"/>
      <c r="P557" s="397"/>
      <c r="Q557" s="555"/>
      <c r="R557" s="576">
        <f t="shared" si="63"/>
        <v>0</v>
      </c>
      <c r="S557" s="576">
        <f t="shared" si="64"/>
        <v>0</v>
      </c>
      <c r="T557" s="576">
        <f t="shared" si="65"/>
        <v>0</v>
      </c>
      <c r="U557" s="576">
        <f t="shared" si="66"/>
        <v>0</v>
      </c>
      <c r="V557" s="553"/>
      <c r="W557" s="553"/>
      <c r="X557" s="553"/>
      <c r="Y557" s="553"/>
      <c r="Z557" s="397"/>
      <c r="AA557" s="397"/>
      <c r="AB557" s="397"/>
      <c r="AC557" s="397"/>
      <c r="AD557" s="397"/>
      <c r="AE557" s="397"/>
      <c r="AF557" s="397"/>
      <c r="AG557" s="397"/>
      <c r="AH557" s="397"/>
      <c r="AI557" s="397"/>
      <c r="AJ557" s="397"/>
      <c r="AK557" s="397"/>
      <c r="AL557" s="397"/>
      <c r="AM557" s="397"/>
      <c r="AN557" s="397"/>
      <c r="AO557" s="397"/>
      <c r="AP557" s="397"/>
      <c r="AQ557" s="397"/>
      <c r="AR557" s="397"/>
      <c r="AS557" s="397"/>
      <c r="AT557" s="397"/>
      <c r="AU557" s="397"/>
      <c r="AV557" s="397"/>
      <c r="AW557" s="397"/>
      <c r="AX557" s="397"/>
      <c r="AY557" s="397"/>
      <c r="AZ557" s="397"/>
      <c r="BA557" s="553"/>
      <c r="BB557" s="397"/>
      <c r="BC557" s="397"/>
      <c r="BD557" s="397"/>
    </row>
    <row r="558" spans="2:56" x14ac:dyDescent="0.35">
      <c r="B558" s="80"/>
      <c r="C558" s="119"/>
      <c r="D558" s="119"/>
      <c r="E558" s="84"/>
      <c r="F558" s="119"/>
      <c r="G558" s="120"/>
      <c r="H558" s="41"/>
      <c r="I558" s="41"/>
      <c r="J558" s="82"/>
      <c r="K558" s="291">
        <f t="shared" si="61"/>
        <v>0</v>
      </c>
      <c r="L558" s="293">
        <f>IF(I558&lt;INDEX(Lookup!$U$2:$U$10,MATCH($D$46,Lookup!$S$2:$S$10,0)),0,IF(O558="X",0,J558/(DATEDIF(H558,I558,"m")+1)*12))</f>
        <v>0</v>
      </c>
      <c r="M558" s="291">
        <f t="shared" si="62"/>
        <v>0</v>
      </c>
      <c r="N558" s="335"/>
      <c r="O558" s="143"/>
      <c r="P558" s="397"/>
      <c r="Q558" s="555"/>
      <c r="R558" s="576">
        <f t="shared" si="63"/>
        <v>0</v>
      </c>
      <c r="S558" s="576">
        <f t="shared" si="64"/>
        <v>0</v>
      </c>
      <c r="T558" s="576">
        <f t="shared" si="65"/>
        <v>0</v>
      </c>
      <c r="U558" s="576">
        <f t="shared" si="66"/>
        <v>0</v>
      </c>
      <c r="V558" s="553"/>
      <c r="W558" s="553"/>
      <c r="X558" s="553"/>
      <c r="Y558" s="553"/>
      <c r="Z558" s="397"/>
      <c r="AA558" s="397"/>
      <c r="AB558" s="397"/>
      <c r="AC558" s="397"/>
      <c r="AD558" s="397"/>
      <c r="AE558" s="397"/>
      <c r="AF558" s="397"/>
      <c r="AG558" s="397"/>
      <c r="AH558" s="397"/>
      <c r="AI558" s="397"/>
      <c r="AJ558" s="397"/>
      <c r="AK558" s="397"/>
      <c r="AL558" s="397"/>
      <c r="AM558" s="397"/>
      <c r="AN558" s="397"/>
      <c r="AO558" s="397"/>
      <c r="AP558" s="397"/>
      <c r="AQ558" s="397"/>
      <c r="AR558" s="397"/>
      <c r="AS558" s="397"/>
      <c r="AT558" s="397"/>
      <c r="AU558" s="397"/>
      <c r="AV558" s="397"/>
      <c r="AW558" s="397"/>
      <c r="AX558" s="397"/>
      <c r="AY558" s="397"/>
      <c r="AZ558" s="397"/>
      <c r="BA558" s="553"/>
      <c r="BB558" s="397"/>
      <c r="BC558" s="397"/>
      <c r="BD558" s="397"/>
    </row>
    <row r="559" spans="2:56" x14ac:dyDescent="0.35">
      <c r="B559" s="80"/>
      <c r="C559" s="119"/>
      <c r="D559" s="119"/>
      <c r="E559" s="84"/>
      <c r="F559" s="119"/>
      <c r="G559" s="120"/>
      <c r="H559" s="41"/>
      <c r="I559" s="41"/>
      <c r="J559" s="82"/>
      <c r="K559" s="291">
        <f t="shared" si="61"/>
        <v>0</v>
      </c>
      <c r="L559" s="293">
        <f>IF(I559&lt;INDEX(Lookup!$U$2:$U$10,MATCH($D$46,Lookup!$S$2:$S$10,0)),0,IF(O559="X",0,J559/(DATEDIF(H559,I559,"m")+1)*12))</f>
        <v>0</v>
      </c>
      <c r="M559" s="291">
        <f t="shared" si="62"/>
        <v>0</v>
      </c>
      <c r="N559" s="335"/>
      <c r="O559" s="143"/>
      <c r="P559" s="397"/>
      <c r="Q559" s="555"/>
      <c r="R559" s="576">
        <f t="shared" si="63"/>
        <v>0</v>
      </c>
      <c r="S559" s="576">
        <f t="shared" si="64"/>
        <v>0</v>
      </c>
      <c r="T559" s="576">
        <f t="shared" si="65"/>
        <v>0</v>
      </c>
      <c r="U559" s="576">
        <f t="shared" si="66"/>
        <v>0</v>
      </c>
      <c r="V559" s="553"/>
      <c r="W559" s="553"/>
      <c r="X559" s="553"/>
      <c r="Y559" s="553"/>
      <c r="Z559" s="397"/>
      <c r="AA559" s="397"/>
      <c r="AB559" s="397"/>
      <c r="AC559" s="397"/>
      <c r="AD559" s="397"/>
      <c r="AE559" s="397"/>
      <c r="AF559" s="397"/>
      <c r="AG559" s="397"/>
      <c r="AH559" s="397"/>
      <c r="AI559" s="397"/>
      <c r="AJ559" s="397"/>
      <c r="AK559" s="397"/>
      <c r="AL559" s="397"/>
      <c r="AM559" s="397"/>
      <c r="AN559" s="397"/>
      <c r="AO559" s="397"/>
      <c r="AP559" s="397"/>
      <c r="AQ559" s="397"/>
      <c r="AR559" s="397"/>
      <c r="AS559" s="397"/>
      <c r="AT559" s="397"/>
      <c r="AU559" s="397"/>
      <c r="AV559" s="397"/>
      <c r="AW559" s="397"/>
      <c r="AX559" s="397"/>
      <c r="AY559" s="397"/>
      <c r="AZ559" s="397"/>
      <c r="BA559" s="553"/>
      <c r="BB559" s="397"/>
      <c r="BC559" s="397"/>
      <c r="BD559" s="397"/>
    </row>
    <row r="560" spans="2:56" x14ac:dyDescent="0.35">
      <c r="B560" s="80"/>
      <c r="C560" s="119"/>
      <c r="D560" s="119"/>
      <c r="E560" s="84"/>
      <c r="F560" s="119"/>
      <c r="G560" s="120"/>
      <c r="H560" s="41"/>
      <c r="I560" s="41"/>
      <c r="J560" s="82"/>
      <c r="K560" s="291">
        <f t="shared" si="61"/>
        <v>0</v>
      </c>
      <c r="L560" s="293">
        <f>IF(I560&lt;INDEX(Lookup!$U$2:$U$10,MATCH($D$46,Lookup!$S$2:$S$10,0)),0,IF(O560="X",0,J560/(DATEDIF(H560,I560,"m")+1)*12))</f>
        <v>0</v>
      </c>
      <c r="M560" s="291">
        <f t="shared" si="62"/>
        <v>0</v>
      </c>
      <c r="N560" s="335"/>
      <c r="O560" s="143"/>
      <c r="P560" s="397"/>
      <c r="Q560" s="555"/>
      <c r="R560" s="576">
        <f t="shared" si="63"/>
        <v>0</v>
      </c>
      <c r="S560" s="576">
        <f t="shared" si="64"/>
        <v>0</v>
      </c>
      <c r="T560" s="576">
        <f t="shared" si="65"/>
        <v>0</v>
      </c>
      <c r="U560" s="576">
        <f t="shared" si="66"/>
        <v>0</v>
      </c>
      <c r="V560" s="553"/>
      <c r="W560" s="553"/>
      <c r="X560" s="553"/>
      <c r="Y560" s="553"/>
      <c r="Z560" s="397"/>
      <c r="AA560" s="397"/>
      <c r="AB560" s="397"/>
      <c r="AC560" s="397"/>
      <c r="AD560" s="397"/>
      <c r="AE560" s="397"/>
      <c r="AF560" s="397"/>
      <c r="AG560" s="397"/>
      <c r="AH560" s="397"/>
      <c r="AI560" s="397"/>
      <c r="AJ560" s="397"/>
      <c r="AK560" s="397"/>
      <c r="AL560" s="397"/>
      <c r="AM560" s="397"/>
      <c r="AN560" s="397"/>
      <c r="AO560" s="397"/>
      <c r="AP560" s="397"/>
      <c r="AQ560" s="397"/>
      <c r="AR560" s="397"/>
      <c r="AS560" s="397"/>
      <c r="AT560" s="397"/>
      <c r="AU560" s="397"/>
      <c r="AV560" s="397"/>
      <c r="AW560" s="397"/>
      <c r="AX560" s="397"/>
      <c r="AY560" s="397"/>
      <c r="AZ560" s="397"/>
      <c r="BA560" s="553"/>
      <c r="BB560" s="397"/>
      <c r="BC560" s="397"/>
      <c r="BD560" s="397"/>
    </row>
    <row r="561" spans="2:56" x14ac:dyDescent="0.35">
      <c r="B561" s="80"/>
      <c r="C561" s="119"/>
      <c r="D561" s="119"/>
      <c r="E561" s="84"/>
      <c r="F561" s="119"/>
      <c r="G561" s="120"/>
      <c r="H561" s="41"/>
      <c r="I561" s="41"/>
      <c r="J561" s="82"/>
      <c r="K561" s="291">
        <f t="shared" si="61"/>
        <v>0</v>
      </c>
      <c r="L561" s="293">
        <f>IF(I561&lt;INDEX(Lookup!$U$2:$U$10,MATCH($D$46,Lookup!$S$2:$S$10,0)),0,IF(O561="X",0,J561/(DATEDIF(H561,I561,"m")+1)*12))</f>
        <v>0</v>
      </c>
      <c r="M561" s="291">
        <f t="shared" si="62"/>
        <v>0</v>
      </c>
      <c r="N561" s="335"/>
      <c r="O561" s="143"/>
      <c r="P561" s="397"/>
      <c r="Q561" s="555"/>
      <c r="R561" s="576">
        <f t="shared" si="63"/>
        <v>0</v>
      </c>
      <c r="S561" s="576">
        <f t="shared" si="64"/>
        <v>0</v>
      </c>
      <c r="T561" s="576">
        <f t="shared" si="65"/>
        <v>0</v>
      </c>
      <c r="U561" s="576">
        <f t="shared" si="66"/>
        <v>0</v>
      </c>
      <c r="V561" s="553"/>
      <c r="W561" s="553"/>
      <c r="X561" s="553"/>
      <c r="Y561" s="553"/>
      <c r="Z561" s="397"/>
      <c r="AA561" s="397"/>
      <c r="AB561" s="397"/>
      <c r="AC561" s="397"/>
      <c r="AD561" s="397"/>
      <c r="AE561" s="397"/>
      <c r="AF561" s="397"/>
      <c r="AG561" s="397"/>
      <c r="AH561" s="397"/>
      <c r="AI561" s="397"/>
      <c r="AJ561" s="397"/>
      <c r="AK561" s="397"/>
      <c r="AL561" s="397"/>
      <c r="AM561" s="397"/>
      <c r="AN561" s="397"/>
      <c r="AO561" s="397"/>
      <c r="AP561" s="397"/>
      <c r="AQ561" s="397"/>
      <c r="AR561" s="397"/>
      <c r="AS561" s="397"/>
      <c r="AT561" s="397"/>
      <c r="AU561" s="397"/>
      <c r="AV561" s="397"/>
      <c r="AW561" s="397"/>
      <c r="AX561" s="397"/>
      <c r="AY561" s="397"/>
      <c r="AZ561" s="397"/>
      <c r="BA561" s="553"/>
      <c r="BB561" s="397"/>
      <c r="BC561" s="397"/>
      <c r="BD561" s="397"/>
    </row>
    <row r="562" spans="2:56" x14ac:dyDescent="0.35">
      <c r="B562" s="80"/>
      <c r="C562" s="119"/>
      <c r="D562" s="119"/>
      <c r="E562" s="84"/>
      <c r="F562" s="119"/>
      <c r="G562" s="120"/>
      <c r="H562" s="41"/>
      <c r="I562" s="41"/>
      <c r="J562" s="82"/>
      <c r="K562" s="291">
        <f t="shared" ref="K562:K625" si="67">J562*$K$8</f>
        <v>0</v>
      </c>
      <c r="L562" s="293">
        <f>IF(I562&lt;INDEX(Lookup!$U$2:$U$10,MATCH($D$46,Lookup!$S$2:$S$10,0)),0,IF(O562="X",0,J562/(DATEDIF(H562,I562,"m")+1)*12))</f>
        <v>0</v>
      </c>
      <c r="M562" s="291">
        <f t="shared" ref="M562:M625" si="68">L562*$K$8</f>
        <v>0</v>
      </c>
      <c r="N562" s="335"/>
      <c r="O562" s="143"/>
      <c r="P562" s="397"/>
      <c r="Q562" s="555"/>
      <c r="R562" s="576">
        <f t="shared" si="63"/>
        <v>0</v>
      </c>
      <c r="S562" s="576">
        <f t="shared" si="64"/>
        <v>0</v>
      </c>
      <c r="T562" s="576">
        <f t="shared" si="65"/>
        <v>0</v>
      </c>
      <c r="U562" s="576">
        <f t="shared" si="66"/>
        <v>0</v>
      </c>
      <c r="V562" s="553"/>
      <c r="W562" s="553"/>
      <c r="X562" s="553"/>
      <c r="Y562" s="553"/>
      <c r="Z562" s="397"/>
      <c r="AA562" s="397"/>
      <c r="AB562" s="397"/>
      <c r="AC562" s="397"/>
      <c r="AD562" s="397"/>
      <c r="AE562" s="397"/>
      <c r="AF562" s="397"/>
      <c r="AG562" s="397"/>
      <c r="AH562" s="397"/>
      <c r="AI562" s="397"/>
      <c r="AJ562" s="397"/>
      <c r="AK562" s="397"/>
      <c r="AL562" s="397"/>
      <c r="AM562" s="397"/>
      <c r="AN562" s="397"/>
      <c r="AO562" s="397"/>
      <c r="AP562" s="397"/>
      <c r="AQ562" s="397"/>
      <c r="AR562" s="397"/>
      <c r="AS562" s="397"/>
      <c r="AT562" s="397"/>
      <c r="AU562" s="397"/>
      <c r="AV562" s="397"/>
      <c r="AW562" s="397"/>
      <c r="AX562" s="397"/>
      <c r="AY562" s="397"/>
      <c r="AZ562" s="397"/>
      <c r="BA562" s="553"/>
      <c r="BB562" s="397"/>
      <c r="BC562" s="397"/>
      <c r="BD562" s="397"/>
    </row>
    <row r="563" spans="2:56" x14ac:dyDescent="0.35">
      <c r="B563" s="80"/>
      <c r="C563" s="119"/>
      <c r="D563" s="119"/>
      <c r="E563" s="84"/>
      <c r="F563" s="119"/>
      <c r="G563" s="120"/>
      <c r="H563" s="41"/>
      <c r="I563" s="41"/>
      <c r="J563" s="82"/>
      <c r="K563" s="291">
        <f t="shared" si="67"/>
        <v>0</v>
      </c>
      <c r="L563" s="293">
        <f>IF(I563&lt;INDEX(Lookup!$U$2:$U$10,MATCH($D$46,Lookup!$S$2:$S$10,0)),0,IF(O563="X",0,J563/(DATEDIF(H563,I563,"m")+1)*12))</f>
        <v>0</v>
      </c>
      <c r="M563" s="291">
        <f t="shared" si="68"/>
        <v>0</v>
      </c>
      <c r="N563" s="335"/>
      <c r="O563" s="143"/>
      <c r="P563" s="397"/>
      <c r="Q563" s="555"/>
      <c r="R563" s="576">
        <f t="shared" ref="R563:R626" si="69">K562*$I$32</f>
        <v>0</v>
      </c>
      <c r="S563" s="576">
        <f t="shared" ref="S563:S626" si="70">M562*$I$42</f>
        <v>0</v>
      </c>
      <c r="T563" s="576">
        <f t="shared" ref="T563:T626" si="71">R563-K562</f>
        <v>0</v>
      </c>
      <c r="U563" s="576">
        <f t="shared" ref="U563:U626" si="72">S563-M562</f>
        <v>0</v>
      </c>
      <c r="V563" s="553"/>
      <c r="W563" s="553"/>
      <c r="X563" s="553"/>
      <c r="Y563" s="553"/>
      <c r="Z563" s="397"/>
      <c r="AA563" s="397"/>
      <c r="AB563" s="397"/>
      <c r="AC563" s="397"/>
      <c r="AD563" s="397"/>
      <c r="AE563" s="397"/>
      <c r="AF563" s="397"/>
      <c r="AG563" s="397"/>
      <c r="AH563" s="397"/>
      <c r="AI563" s="397"/>
      <c r="AJ563" s="397"/>
      <c r="AK563" s="397"/>
      <c r="AL563" s="397"/>
      <c r="AM563" s="397"/>
      <c r="AN563" s="397"/>
      <c r="AO563" s="397"/>
      <c r="AP563" s="397"/>
      <c r="AQ563" s="397"/>
      <c r="AR563" s="397"/>
      <c r="AS563" s="397"/>
      <c r="AT563" s="397"/>
      <c r="AU563" s="397"/>
      <c r="AV563" s="397"/>
      <c r="AW563" s="397"/>
      <c r="AX563" s="397"/>
      <c r="AY563" s="397"/>
      <c r="AZ563" s="397"/>
      <c r="BA563" s="553"/>
      <c r="BB563" s="397"/>
      <c r="BC563" s="397"/>
      <c r="BD563" s="397"/>
    </row>
    <row r="564" spans="2:56" x14ac:dyDescent="0.35">
      <c r="B564" s="80"/>
      <c r="C564" s="119"/>
      <c r="D564" s="119"/>
      <c r="E564" s="84"/>
      <c r="F564" s="119"/>
      <c r="G564" s="120"/>
      <c r="H564" s="41"/>
      <c r="I564" s="41"/>
      <c r="J564" s="82"/>
      <c r="K564" s="291">
        <f t="shared" si="67"/>
        <v>0</v>
      </c>
      <c r="L564" s="293">
        <f>IF(I564&lt;INDEX(Lookup!$U$2:$U$10,MATCH($D$46,Lookup!$S$2:$S$10,0)),0,IF(O564="X",0,J564/(DATEDIF(H564,I564,"m")+1)*12))</f>
        <v>0</v>
      </c>
      <c r="M564" s="291">
        <f t="shared" si="68"/>
        <v>0</v>
      </c>
      <c r="N564" s="335"/>
      <c r="O564" s="143"/>
      <c r="P564" s="397"/>
      <c r="Q564" s="555"/>
      <c r="R564" s="576">
        <f t="shared" si="69"/>
        <v>0</v>
      </c>
      <c r="S564" s="576">
        <f t="shared" si="70"/>
        <v>0</v>
      </c>
      <c r="T564" s="576">
        <f t="shared" si="71"/>
        <v>0</v>
      </c>
      <c r="U564" s="576">
        <f t="shared" si="72"/>
        <v>0</v>
      </c>
      <c r="V564" s="553"/>
      <c r="W564" s="553"/>
      <c r="X564" s="553"/>
      <c r="Y564" s="553"/>
      <c r="Z564" s="397"/>
      <c r="AA564" s="397"/>
      <c r="AB564" s="397"/>
      <c r="AC564" s="397"/>
      <c r="AD564" s="397"/>
      <c r="AE564" s="397"/>
      <c r="AF564" s="397"/>
      <c r="AG564" s="397"/>
      <c r="AH564" s="397"/>
      <c r="AI564" s="397"/>
      <c r="AJ564" s="397"/>
      <c r="AK564" s="397"/>
      <c r="AL564" s="397"/>
      <c r="AM564" s="397"/>
      <c r="AN564" s="397"/>
      <c r="AO564" s="397"/>
      <c r="AP564" s="397"/>
      <c r="AQ564" s="397"/>
      <c r="AR564" s="397"/>
      <c r="AS564" s="397"/>
      <c r="AT564" s="397"/>
      <c r="AU564" s="397"/>
      <c r="AV564" s="397"/>
      <c r="AW564" s="397"/>
      <c r="AX564" s="397"/>
      <c r="AY564" s="397"/>
      <c r="AZ564" s="397"/>
      <c r="BA564" s="553"/>
      <c r="BB564" s="397"/>
      <c r="BC564" s="397"/>
      <c r="BD564" s="397"/>
    </row>
    <row r="565" spans="2:56" x14ac:dyDescent="0.35">
      <c r="B565" s="80"/>
      <c r="C565" s="119"/>
      <c r="D565" s="119"/>
      <c r="E565" s="84"/>
      <c r="F565" s="119"/>
      <c r="G565" s="120"/>
      <c r="H565" s="41"/>
      <c r="I565" s="41"/>
      <c r="J565" s="82"/>
      <c r="K565" s="291">
        <f t="shared" si="67"/>
        <v>0</v>
      </c>
      <c r="L565" s="293">
        <f>IF(I565&lt;INDEX(Lookup!$U$2:$U$10,MATCH($D$46,Lookup!$S$2:$S$10,0)),0,IF(O565="X",0,J565/(DATEDIF(H565,I565,"m")+1)*12))</f>
        <v>0</v>
      </c>
      <c r="M565" s="291">
        <f t="shared" si="68"/>
        <v>0</v>
      </c>
      <c r="N565" s="335"/>
      <c r="O565" s="143"/>
      <c r="P565" s="397"/>
      <c r="Q565" s="555"/>
      <c r="R565" s="576">
        <f t="shared" si="69"/>
        <v>0</v>
      </c>
      <c r="S565" s="576">
        <f t="shared" si="70"/>
        <v>0</v>
      </c>
      <c r="T565" s="576">
        <f t="shared" si="71"/>
        <v>0</v>
      </c>
      <c r="U565" s="576">
        <f t="shared" si="72"/>
        <v>0</v>
      </c>
      <c r="V565" s="553"/>
      <c r="W565" s="553"/>
      <c r="X565" s="553"/>
      <c r="Y565" s="553"/>
      <c r="Z565" s="397"/>
      <c r="AA565" s="397"/>
      <c r="AB565" s="397"/>
      <c r="AC565" s="397"/>
      <c r="AD565" s="397"/>
      <c r="AE565" s="397"/>
      <c r="AF565" s="397"/>
      <c r="AG565" s="397"/>
      <c r="AH565" s="397"/>
      <c r="AI565" s="397"/>
      <c r="AJ565" s="397"/>
      <c r="AK565" s="397"/>
      <c r="AL565" s="397"/>
      <c r="AM565" s="397"/>
      <c r="AN565" s="397"/>
      <c r="AO565" s="397"/>
      <c r="AP565" s="397"/>
      <c r="AQ565" s="397"/>
      <c r="AR565" s="397"/>
      <c r="AS565" s="397"/>
      <c r="AT565" s="397"/>
      <c r="AU565" s="397"/>
      <c r="AV565" s="397"/>
      <c r="AW565" s="397"/>
      <c r="AX565" s="397"/>
      <c r="AY565" s="397"/>
      <c r="AZ565" s="397"/>
      <c r="BA565" s="553"/>
      <c r="BB565" s="397"/>
      <c r="BC565" s="397"/>
      <c r="BD565" s="397"/>
    </row>
    <row r="566" spans="2:56" x14ac:dyDescent="0.35">
      <c r="B566" s="80"/>
      <c r="C566" s="119"/>
      <c r="D566" s="119"/>
      <c r="E566" s="84"/>
      <c r="F566" s="119"/>
      <c r="G566" s="120"/>
      <c r="H566" s="41"/>
      <c r="I566" s="41"/>
      <c r="J566" s="82"/>
      <c r="K566" s="291">
        <f t="shared" si="67"/>
        <v>0</v>
      </c>
      <c r="L566" s="293">
        <f>IF(I566&lt;INDEX(Lookup!$U$2:$U$10,MATCH($D$46,Lookup!$S$2:$S$10,0)),0,IF(O566="X",0,J566/(DATEDIF(H566,I566,"m")+1)*12))</f>
        <v>0</v>
      </c>
      <c r="M566" s="291">
        <f t="shared" si="68"/>
        <v>0</v>
      </c>
      <c r="N566" s="335"/>
      <c r="O566" s="143"/>
      <c r="P566" s="397"/>
      <c r="Q566" s="555"/>
      <c r="R566" s="576">
        <f t="shared" si="69"/>
        <v>0</v>
      </c>
      <c r="S566" s="576">
        <f t="shared" si="70"/>
        <v>0</v>
      </c>
      <c r="T566" s="576">
        <f t="shared" si="71"/>
        <v>0</v>
      </c>
      <c r="U566" s="576">
        <f t="shared" si="72"/>
        <v>0</v>
      </c>
      <c r="V566" s="553"/>
      <c r="W566" s="553"/>
      <c r="X566" s="553"/>
      <c r="Y566" s="553"/>
      <c r="Z566" s="397"/>
      <c r="AA566" s="397"/>
      <c r="AB566" s="397"/>
      <c r="AC566" s="397"/>
      <c r="AD566" s="397"/>
      <c r="AE566" s="397"/>
      <c r="AF566" s="397"/>
      <c r="AG566" s="397"/>
      <c r="AH566" s="397"/>
      <c r="AI566" s="397"/>
      <c r="AJ566" s="397"/>
      <c r="AK566" s="397"/>
      <c r="AL566" s="397"/>
      <c r="AM566" s="397"/>
      <c r="AN566" s="397"/>
      <c r="AO566" s="397"/>
      <c r="AP566" s="397"/>
      <c r="AQ566" s="397"/>
      <c r="AR566" s="397"/>
      <c r="AS566" s="397"/>
      <c r="AT566" s="397"/>
      <c r="AU566" s="397"/>
      <c r="AV566" s="397"/>
      <c r="AW566" s="397"/>
      <c r="AX566" s="397"/>
      <c r="AY566" s="397"/>
      <c r="AZ566" s="397"/>
      <c r="BA566" s="553"/>
      <c r="BB566" s="397"/>
      <c r="BC566" s="397"/>
      <c r="BD566" s="397"/>
    </row>
    <row r="567" spans="2:56" x14ac:dyDescent="0.35">
      <c r="B567" s="80"/>
      <c r="C567" s="119"/>
      <c r="D567" s="119"/>
      <c r="E567" s="84"/>
      <c r="F567" s="119"/>
      <c r="G567" s="120"/>
      <c r="H567" s="41"/>
      <c r="I567" s="41"/>
      <c r="J567" s="82"/>
      <c r="K567" s="291">
        <f t="shared" si="67"/>
        <v>0</v>
      </c>
      <c r="L567" s="293">
        <f>IF(I567&lt;INDEX(Lookup!$U$2:$U$10,MATCH($D$46,Lookup!$S$2:$S$10,0)),0,IF(O567="X",0,J567/(DATEDIF(H567,I567,"m")+1)*12))</f>
        <v>0</v>
      </c>
      <c r="M567" s="291">
        <f t="shared" si="68"/>
        <v>0</v>
      </c>
      <c r="N567" s="335"/>
      <c r="O567" s="143"/>
      <c r="P567" s="397"/>
      <c r="Q567" s="555"/>
      <c r="R567" s="576">
        <f t="shared" si="69"/>
        <v>0</v>
      </c>
      <c r="S567" s="576">
        <f t="shared" si="70"/>
        <v>0</v>
      </c>
      <c r="T567" s="576">
        <f t="shared" si="71"/>
        <v>0</v>
      </c>
      <c r="U567" s="576">
        <f t="shared" si="72"/>
        <v>0</v>
      </c>
      <c r="V567" s="553"/>
      <c r="W567" s="553"/>
      <c r="X567" s="553"/>
      <c r="Y567" s="553"/>
      <c r="Z567" s="397"/>
      <c r="AA567" s="397"/>
      <c r="AB567" s="397"/>
      <c r="AC567" s="397"/>
      <c r="AD567" s="397"/>
      <c r="AE567" s="397"/>
      <c r="AF567" s="397"/>
      <c r="AG567" s="397"/>
      <c r="AH567" s="397"/>
      <c r="AI567" s="397"/>
      <c r="AJ567" s="397"/>
      <c r="AK567" s="397"/>
      <c r="AL567" s="397"/>
      <c r="AM567" s="397"/>
      <c r="AN567" s="397"/>
      <c r="AO567" s="397"/>
      <c r="AP567" s="397"/>
      <c r="AQ567" s="397"/>
      <c r="AR567" s="397"/>
      <c r="AS567" s="397"/>
      <c r="AT567" s="397"/>
      <c r="AU567" s="397"/>
      <c r="AV567" s="397"/>
      <c r="AW567" s="397"/>
      <c r="AX567" s="397"/>
      <c r="AY567" s="397"/>
      <c r="AZ567" s="397"/>
      <c r="BA567" s="553"/>
      <c r="BB567" s="397"/>
      <c r="BC567" s="397"/>
      <c r="BD567" s="397"/>
    </row>
    <row r="568" spans="2:56" x14ac:dyDescent="0.35">
      <c r="B568" s="80"/>
      <c r="C568" s="119"/>
      <c r="D568" s="119"/>
      <c r="E568" s="84"/>
      <c r="F568" s="119"/>
      <c r="G568" s="120"/>
      <c r="H568" s="41"/>
      <c r="I568" s="41"/>
      <c r="J568" s="82"/>
      <c r="K568" s="291">
        <f t="shared" si="67"/>
        <v>0</v>
      </c>
      <c r="L568" s="293">
        <f>IF(I568&lt;INDEX(Lookup!$U$2:$U$10,MATCH($D$46,Lookup!$S$2:$S$10,0)),0,IF(O568="X",0,J568/(DATEDIF(H568,I568,"m")+1)*12))</f>
        <v>0</v>
      </c>
      <c r="M568" s="291">
        <f t="shared" si="68"/>
        <v>0</v>
      </c>
      <c r="N568" s="335"/>
      <c r="O568" s="143"/>
      <c r="P568" s="397"/>
      <c r="Q568" s="555"/>
      <c r="R568" s="576">
        <f t="shared" si="69"/>
        <v>0</v>
      </c>
      <c r="S568" s="576">
        <f t="shared" si="70"/>
        <v>0</v>
      </c>
      <c r="T568" s="576">
        <f t="shared" si="71"/>
        <v>0</v>
      </c>
      <c r="U568" s="576">
        <f t="shared" si="72"/>
        <v>0</v>
      </c>
      <c r="V568" s="553"/>
      <c r="W568" s="553"/>
      <c r="X568" s="553"/>
      <c r="Y568" s="553"/>
      <c r="Z568" s="397"/>
      <c r="AA568" s="397"/>
      <c r="AB568" s="397"/>
      <c r="AC568" s="397"/>
      <c r="AD568" s="397"/>
      <c r="AE568" s="397"/>
      <c r="AF568" s="397"/>
      <c r="AG568" s="397"/>
      <c r="AH568" s="397"/>
      <c r="AI568" s="397"/>
      <c r="AJ568" s="397"/>
      <c r="AK568" s="397"/>
      <c r="AL568" s="397"/>
      <c r="AM568" s="397"/>
      <c r="AN568" s="397"/>
      <c r="AO568" s="397"/>
      <c r="AP568" s="397"/>
      <c r="AQ568" s="397"/>
      <c r="AR568" s="397"/>
      <c r="AS568" s="397"/>
      <c r="AT568" s="397"/>
      <c r="AU568" s="397"/>
      <c r="AV568" s="397"/>
      <c r="AW568" s="397"/>
      <c r="AX568" s="397"/>
      <c r="AY568" s="397"/>
      <c r="AZ568" s="397"/>
      <c r="BA568" s="553"/>
      <c r="BB568" s="397"/>
      <c r="BC568" s="397"/>
      <c r="BD568" s="397"/>
    </row>
    <row r="569" spans="2:56" x14ac:dyDescent="0.35">
      <c r="B569" s="80"/>
      <c r="C569" s="119"/>
      <c r="D569" s="119"/>
      <c r="E569" s="84"/>
      <c r="F569" s="119"/>
      <c r="G569" s="120"/>
      <c r="H569" s="41"/>
      <c r="I569" s="41"/>
      <c r="J569" s="82"/>
      <c r="K569" s="291">
        <f t="shared" si="67"/>
        <v>0</v>
      </c>
      <c r="L569" s="293">
        <f>IF(I569&lt;INDEX(Lookup!$U$2:$U$10,MATCH($D$46,Lookup!$S$2:$S$10,0)),0,IF(O569="X",0,J569/(DATEDIF(H569,I569,"m")+1)*12))</f>
        <v>0</v>
      </c>
      <c r="M569" s="291">
        <f t="shared" si="68"/>
        <v>0</v>
      </c>
      <c r="N569" s="335"/>
      <c r="O569" s="143"/>
      <c r="P569" s="397"/>
      <c r="Q569" s="555"/>
      <c r="R569" s="576">
        <f t="shared" si="69"/>
        <v>0</v>
      </c>
      <c r="S569" s="576">
        <f t="shared" si="70"/>
        <v>0</v>
      </c>
      <c r="T569" s="576">
        <f t="shared" si="71"/>
        <v>0</v>
      </c>
      <c r="U569" s="576">
        <f t="shared" si="72"/>
        <v>0</v>
      </c>
      <c r="V569" s="553"/>
      <c r="W569" s="553"/>
      <c r="X569" s="553"/>
      <c r="Y569" s="553"/>
      <c r="Z569" s="397"/>
      <c r="AA569" s="397"/>
      <c r="AB569" s="397"/>
      <c r="AC569" s="397"/>
      <c r="AD569" s="397"/>
      <c r="AE569" s="397"/>
      <c r="AF569" s="397"/>
      <c r="AG569" s="397"/>
      <c r="AH569" s="397"/>
      <c r="AI569" s="397"/>
      <c r="AJ569" s="397"/>
      <c r="AK569" s="397"/>
      <c r="AL569" s="397"/>
      <c r="AM569" s="397"/>
      <c r="AN569" s="397"/>
      <c r="AO569" s="397"/>
      <c r="AP569" s="397"/>
      <c r="AQ569" s="397"/>
      <c r="AR569" s="397"/>
      <c r="AS569" s="397"/>
      <c r="AT569" s="397"/>
      <c r="AU569" s="397"/>
      <c r="AV569" s="397"/>
      <c r="AW569" s="397"/>
      <c r="AX569" s="397"/>
      <c r="AY569" s="397"/>
      <c r="AZ569" s="397"/>
      <c r="BA569" s="553"/>
      <c r="BB569" s="397"/>
      <c r="BC569" s="397"/>
      <c r="BD569" s="397"/>
    </row>
    <row r="570" spans="2:56" x14ac:dyDescent="0.35">
      <c r="B570" s="80"/>
      <c r="C570" s="119"/>
      <c r="D570" s="119"/>
      <c r="E570" s="84"/>
      <c r="F570" s="119"/>
      <c r="G570" s="120"/>
      <c r="H570" s="41"/>
      <c r="I570" s="41"/>
      <c r="J570" s="82"/>
      <c r="K570" s="291">
        <f t="shared" si="67"/>
        <v>0</v>
      </c>
      <c r="L570" s="293">
        <f>IF(I570&lt;INDEX(Lookup!$U$2:$U$10,MATCH($D$46,Lookup!$S$2:$S$10,0)),0,IF(O570="X",0,J570/(DATEDIF(H570,I570,"m")+1)*12))</f>
        <v>0</v>
      </c>
      <c r="M570" s="291">
        <f t="shared" si="68"/>
        <v>0</v>
      </c>
      <c r="N570" s="335"/>
      <c r="O570" s="143"/>
      <c r="P570" s="397"/>
      <c r="Q570" s="555"/>
      <c r="R570" s="576">
        <f t="shared" si="69"/>
        <v>0</v>
      </c>
      <c r="S570" s="576">
        <f t="shared" si="70"/>
        <v>0</v>
      </c>
      <c r="T570" s="576">
        <f t="shared" si="71"/>
        <v>0</v>
      </c>
      <c r="U570" s="576">
        <f t="shared" si="72"/>
        <v>0</v>
      </c>
      <c r="V570" s="553"/>
      <c r="W570" s="553"/>
      <c r="X570" s="553"/>
      <c r="Y570" s="553"/>
      <c r="Z570" s="397"/>
      <c r="AA570" s="397"/>
      <c r="AB570" s="397"/>
      <c r="AC570" s="397"/>
      <c r="AD570" s="397"/>
      <c r="AE570" s="397"/>
      <c r="AF570" s="397"/>
      <c r="AG570" s="397"/>
      <c r="AH570" s="397"/>
      <c r="AI570" s="397"/>
      <c r="AJ570" s="397"/>
      <c r="AK570" s="397"/>
      <c r="AL570" s="397"/>
      <c r="AM570" s="397"/>
      <c r="AN570" s="397"/>
      <c r="AO570" s="397"/>
      <c r="AP570" s="397"/>
      <c r="AQ570" s="397"/>
      <c r="AR570" s="397"/>
      <c r="AS570" s="397"/>
      <c r="AT570" s="397"/>
      <c r="AU570" s="397"/>
      <c r="AV570" s="397"/>
      <c r="AW570" s="397"/>
      <c r="AX570" s="397"/>
      <c r="AY570" s="397"/>
      <c r="AZ570" s="397"/>
      <c r="BA570" s="553"/>
      <c r="BB570" s="397"/>
      <c r="BC570" s="397"/>
      <c r="BD570" s="397"/>
    </row>
    <row r="571" spans="2:56" x14ac:dyDescent="0.35">
      <c r="B571" s="80"/>
      <c r="C571" s="119"/>
      <c r="D571" s="119"/>
      <c r="E571" s="84"/>
      <c r="F571" s="119"/>
      <c r="G571" s="120"/>
      <c r="H571" s="41"/>
      <c r="I571" s="41"/>
      <c r="J571" s="82"/>
      <c r="K571" s="291">
        <f t="shared" si="67"/>
        <v>0</v>
      </c>
      <c r="L571" s="293">
        <f>IF(I571&lt;INDEX(Lookup!$U$2:$U$10,MATCH($D$46,Lookup!$S$2:$S$10,0)),0,IF(O571="X",0,J571/(DATEDIF(H571,I571,"m")+1)*12))</f>
        <v>0</v>
      </c>
      <c r="M571" s="291">
        <f t="shared" si="68"/>
        <v>0</v>
      </c>
      <c r="N571" s="335"/>
      <c r="O571" s="143"/>
      <c r="P571" s="397"/>
      <c r="Q571" s="555"/>
      <c r="R571" s="576">
        <f t="shared" si="69"/>
        <v>0</v>
      </c>
      <c r="S571" s="576">
        <f t="shared" si="70"/>
        <v>0</v>
      </c>
      <c r="T571" s="576">
        <f t="shared" si="71"/>
        <v>0</v>
      </c>
      <c r="U571" s="576">
        <f t="shared" si="72"/>
        <v>0</v>
      </c>
      <c r="V571" s="553"/>
      <c r="W571" s="553"/>
      <c r="X571" s="553"/>
      <c r="Y571" s="553"/>
      <c r="Z571" s="397"/>
      <c r="AA571" s="397"/>
      <c r="AB571" s="397"/>
      <c r="AC571" s="397"/>
      <c r="AD571" s="397"/>
      <c r="AE571" s="397"/>
      <c r="AF571" s="397"/>
      <c r="AG571" s="397"/>
      <c r="AH571" s="397"/>
      <c r="AI571" s="397"/>
      <c r="AJ571" s="397"/>
      <c r="AK571" s="397"/>
      <c r="AL571" s="397"/>
      <c r="AM571" s="397"/>
      <c r="AN571" s="397"/>
      <c r="AO571" s="397"/>
      <c r="AP571" s="397"/>
      <c r="AQ571" s="397"/>
      <c r="AR571" s="397"/>
      <c r="AS571" s="397"/>
      <c r="AT571" s="397"/>
      <c r="AU571" s="397"/>
      <c r="AV571" s="397"/>
      <c r="AW571" s="397"/>
      <c r="AX571" s="397"/>
      <c r="AY571" s="397"/>
      <c r="AZ571" s="397"/>
      <c r="BA571" s="553"/>
      <c r="BB571" s="397"/>
      <c r="BC571" s="397"/>
      <c r="BD571" s="397"/>
    </row>
    <row r="572" spans="2:56" x14ac:dyDescent="0.35">
      <c r="B572" s="80"/>
      <c r="C572" s="119"/>
      <c r="D572" s="119"/>
      <c r="E572" s="84"/>
      <c r="F572" s="119"/>
      <c r="G572" s="120"/>
      <c r="H572" s="41"/>
      <c r="I572" s="41"/>
      <c r="J572" s="82"/>
      <c r="K572" s="291">
        <f t="shared" si="67"/>
        <v>0</v>
      </c>
      <c r="L572" s="293">
        <f>IF(I572&lt;INDEX(Lookup!$U$2:$U$10,MATCH($D$46,Lookup!$S$2:$S$10,0)),0,IF(O572="X",0,J572/(DATEDIF(H572,I572,"m")+1)*12))</f>
        <v>0</v>
      </c>
      <c r="M572" s="291">
        <f t="shared" si="68"/>
        <v>0</v>
      </c>
      <c r="N572" s="335"/>
      <c r="O572" s="143"/>
      <c r="P572" s="397"/>
      <c r="Q572" s="555"/>
      <c r="R572" s="576">
        <f t="shared" si="69"/>
        <v>0</v>
      </c>
      <c r="S572" s="576">
        <f t="shared" si="70"/>
        <v>0</v>
      </c>
      <c r="T572" s="576">
        <f t="shared" si="71"/>
        <v>0</v>
      </c>
      <c r="U572" s="576">
        <f t="shared" si="72"/>
        <v>0</v>
      </c>
      <c r="V572" s="553"/>
      <c r="W572" s="553"/>
      <c r="X572" s="553"/>
      <c r="Y572" s="553"/>
      <c r="Z572" s="397"/>
      <c r="AA572" s="397"/>
      <c r="AB572" s="397"/>
      <c r="AC572" s="397"/>
      <c r="AD572" s="397"/>
      <c r="AE572" s="397"/>
      <c r="AF572" s="397"/>
      <c r="AG572" s="397"/>
      <c r="AH572" s="397"/>
      <c r="AI572" s="397"/>
      <c r="AJ572" s="397"/>
      <c r="AK572" s="397"/>
      <c r="AL572" s="397"/>
      <c r="AM572" s="397"/>
      <c r="AN572" s="397"/>
      <c r="AO572" s="397"/>
      <c r="AP572" s="397"/>
      <c r="AQ572" s="397"/>
      <c r="AR572" s="397"/>
      <c r="AS572" s="397"/>
      <c r="AT572" s="397"/>
      <c r="AU572" s="397"/>
      <c r="AV572" s="397"/>
      <c r="AW572" s="397"/>
      <c r="AX572" s="397"/>
      <c r="AY572" s="397"/>
      <c r="AZ572" s="397"/>
      <c r="BA572" s="553"/>
      <c r="BB572" s="397"/>
      <c r="BC572" s="397"/>
      <c r="BD572" s="397"/>
    </row>
    <row r="573" spans="2:56" x14ac:dyDescent="0.35">
      <c r="B573" s="80"/>
      <c r="C573" s="119"/>
      <c r="D573" s="119"/>
      <c r="E573" s="84"/>
      <c r="F573" s="119"/>
      <c r="G573" s="120"/>
      <c r="H573" s="41"/>
      <c r="I573" s="41"/>
      <c r="J573" s="82"/>
      <c r="K573" s="291">
        <f t="shared" si="67"/>
        <v>0</v>
      </c>
      <c r="L573" s="293">
        <f>IF(I573&lt;INDEX(Lookup!$U$2:$U$10,MATCH($D$46,Lookup!$S$2:$S$10,0)),0,IF(O573="X",0,J573/(DATEDIF(H573,I573,"m")+1)*12))</f>
        <v>0</v>
      </c>
      <c r="M573" s="291">
        <f t="shared" si="68"/>
        <v>0</v>
      </c>
      <c r="N573" s="335"/>
      <c r="O573" s="143"/>
      <c r="P573" s="397"/>
      <c r="Q573" s="555"/>
      <c r="R573" s="576">
        <f t="shared" si="69"/>
        <v>0</v>
      </c>
      <c r="S573" s="576">
        <f t="shared" si="70"/>
        <v>0</v>
      </c>
      <c r="T573" s="576">
        <f t="shared" si="71"/>
        <v>0</v>
      </c>
      <c r="U573" s="576">
        <f t="shared" si="72"/>
        <v>0</v>
      </c>
      <c r="V573" s="553"/>
      <c r="W573" s="553"/>
      <c r="X573" s="553"/>
      <c r="Y573" s="553"/>
      <c r="Z573" s="397"/>
      <c r="AA573" s="397"/>
      <c r="AB573" s="397"/>
      <c r="AC573" s="397"/>
      <c r="AD573" s="397"/>
      <c r="AE573" s="397"/>
      <c r="AF573" s="397"/>
      <c r="AG573" s="397"/>
      <c r="AH573" s="397"/>
      <c r="AI573" s="397"/>
      <c r="AJ573" s="397"/>
      <c r="AK573" s="397"/>
      <c r="AL573" s="397"/>
      <c r="AM573" s="397"/>
      <c r="AN573" s="397"/>
      <c r="AO573" s="397"/>
      <c r="AP573" s="397"/>
      <c r="AQ573" s="397"/>
      <c r="AR573" s="397"/>
      <c r="AS573" s="397"/>
      <c r="AT573" s="397"/>
      <c r="AU573" s="397"/>
      <c r="AV573" s="397"/>
      <c r="AW573" s="397"/>
      <c r="AX573" s="397"/>
      <c r="AY573" s="397"/>
      <c r="AZ573" s="397"/>
      <c r="BA573" s="553"/>
      <c r="BB573" s="397"/>
      <c r="BC573" s="397"/>
      <c r="BD573" s="397"/>
    </row>
    <row r="574" spans="2:56" x14ac:dyDescent="0.35">
      <c r="B574" s="80"/>
      <c r="C574" s="119"/>
      <c r="D574" s="119"/>
      <c r="E574" s="84"/>
      <c r="F574" s="119"/>
      <c r="G574" s="120"/>
      <c r="H574" s="41"/>
      <c r="I574" s="41"/>
      <c r="J574" s="82"/>
      <c r="K574" s="291">
        <f t="shared" si="67"/>
        <v>0</v>
      </c>
      <c r="L574" s="293">
        <f>IF(I574&lt;INDEX(Lookup!$U$2:$U$10,MATCH($D$46,Lookup!$S$2:$S$10,0)),0,IF(O574="X",0,J574/(DATEDIF(H574,I574,"m")+1)*12))</f>
        <v>0</v>
      </c>
      <c r="M574" s="291">
        <f t="shared" si="68"/>
        <v>0</v>
      </c>
      <c r="N574" s="335"/>
      <c r="O574" s="143"/>
      <c r="P574" s="397"/>
      <c r="Q574" s="555"/>
      <c r="R574" s="576">
        <f t="shared" si="69"/>
        <v>0</v>
      </c>
      <c r="S574" s="576">
        <f t="shared" si="70"/>
        <v>0</v>
      </c>
      <c r="T574" s="576">
        <f t="shared" si="71"/>
        <v>0</v>
      </c>
      <c r="U574" s="576">
        <f t="shared" si="72"/>
        <v>0</v>
      </c>
      <c r="V574" s="553"/>
      <c r="W574" s="553"/>
      <c r="X574" s="553"/>
      <c r="Y574" s="553"/>
      <c r="Z574" s="397"/>
      <c r="AA574" s="397"/>
      <c r="AB574" s="397"/>
      <c r="AC574" s="397"/>
      <c r="AD574" s="397"/>
      <c r="AE574" s="397"/>
      <c r="AF574" s="397"/>
      <c r="AG574" s="397"/>
      <c r="AH574" s="397"/>
      <c r="AI574" s="397"/>
      <c r="AJ574" s="397"/>
      <c r="AK574" s="397"/>
      <c r="AL574" s="397"/>
      <c r="AM574" s="397"/>
      <c r="AN574" s="397"/>
      <c r="AO574" s="397"/>
      <c r="AP574" s="397"/>
      <c r="AQ574" s="397"/>
      <c r="AR574" s="397"/>
      <c r="AS574" s="397"/>
      <c r="AT574" s="397"/>
      <c r="AU574" s="397"/>
      <c r="AV574" s="397"/>
      <c r="AW574" s="397"/>
      <c r="AX574" s="397"/>
      <c r="AY574" s="397"/>
      <c r="AZ574" s="397"/>
      <c r="BA574" s="553"/>
      <c r="BB574" s="397"/>
      <c r="BC574" s="397"/>
      <c r="BD574" s="397"/>
    </row>
    <row r="575" spans="2:56" x14ac:dyDescent="0.35">
      <c r="B575" s="80"/>
      <c r="C575" s="119"/>
      <c r="D575" s="119"/>
      <c r="E575" s="84"/>
      <c r="F575" s="119"/>
      <c r="G575" s="120"/>
      <c r="H575" s="41"/>
      <c r="I575" s="41"/>
      <c r="J575" s="82"/>
      <c r="K575" s="291">
        <f t="shared" si="67"/>
        <v>0</v>
      </c>
      <c r="L575" s="293">
        <f>IF(I575&lt;INDEX(Lookup!$U$2:$U$10,MATCH($D$46,Lookup!$S$2:$S$10,0)),0,IF(O575="X",0,J575/(DATEDIF(H575,I575,"m")+1)*12))</f>
        <v>0</v>
      </c>
      <c r="M575" s="291">
        <f t="shared" si="68"/>
        <v>0</v>
      </c>
      <c r="N575" s="335"/>
      <c r="O575" s="143"/>
      <c r="P575" s="397"/>
      <c r="Q575" s="555"/>
      <c r="R575" s="576">
        <f t="shared" si="69"/>
        <v>0</v>
      </c>
      <c r="S575" s="576">
        <f t="shared" si="70"/>
        <v>0</v>
      </c>
      <c r="T575" s="576">
        <f t="shared" si="71"/>
        <v>0</v>
      </c>
      <c r="U575" s="576">
        <f t="shared" si="72"/>
        <v>0</v>
      </c>
      <c r="V575" s="553"/>
      <c r="W575" s="553"/>
      <c r="X575" s="553"/>
      <c r="Y575" s="553"/>
      <c r="Z575" s="397"/>
      <c r="AA575" s="397"/>
      <c r="AB575" s="397"/>
      <c r="AC575" s="397"/>
      <c r="AD575" s="397"/>
      <c r="AE575" s="397"/>
      <c r="AF575" s="397"/>
      <c r="AG575" s="397"/>
      <c r="AH575" s="397"/>
      <c r="AI575" s="397"/>
      <c r="AJ575" s="397"/>
      <c r="AK575" s="397"/>
      <c r="AL575" s="397"/>
      <c r="AM575" s="397"/>
      <c r="AN575" s="397"/>
      <c r="AO575" s="397"/>
      <c r="AP575" s="397"/>
      <c r="AQ575" s="397"/>
      <c r="AR575" s="397"/>
      <c r="AS575" s="397"/>
      <c r="AT575" s="397"/>
      <c r="AU575" s="397"/>
      <c r="AV575" s="397"/>
      <c r="AW575" s="397"/>
      <c r="AX575" s="397"/>
      <c r="AY575" s="397"/>
      <c r="AZ575" s="397"/>
      <c r="BA575" s="553"/>
      <c r="BB575" s="397"/>
      <c r="BC575" s="397"/>
      <c r="BD575" s="397"/>
    </row>
    <row r="576" spans="2:56" x14ac:dyDescent="0.35">
      <c r="B576" s="80"/>
      <c r="C576" s="119"/>
      <c r="D576" s="119"/>
      <c r="E576" s="84"/>
      <c r="F576" s="119"/>
      <c r="G576" s="120"/>
      <c r="H576" s="41"/>
      <c r="I576" s="41"/>
      <c r="J576" s="82"/>
      <c r="K576" s="291">
        <f t="shared" si="67"/>
        <v>0</v>
      </c>
      <c r="L576" s="293">
        <f>IF(I576&lt;INDEX(Lookup!$U$2:$U$10,MATCH($D$46,Lookup!$S$2:$S$10,0)),0,IF(O576="X",0,J576/(DATEDIF(H576,I576,"m")+1)*12))</f>
        <v>0</v>
      </c>
      <c r="M576" s="291">
        <f t="shared" si="68"/>
        <v>0</v>
      </c>
      <c r="N576" s="335"/>
      <c r="O576" s="143"/>
      <c r="P576" s="397"/>
      <c r="Q576" s="555"/>
      <c r="R576" s="576">
        <f t="shared" si="69"/>
        <v>0</v>
      </c>
      <c r="S576" s="576">
        <f t="shared" si="70"/>
        <v>0</v>
      </c>
      <c r="T576" s="576">
        <f t="shared" si="71"/>
        <v>0</v>
      </c>
      <c r="U576" s="576">
        <f t="shared" si="72"/>
        <v>0</v>
      </c>
      <c r="V576" s="553"/>
      <c r="W576" s="553"/>
      <c r="X576" s="553"/>
      <c r="Y576" s="553"/>
      <c r="Z576" s="397"/>
      <c r="AA576" s="397"/>
      <c r="AB576" s="397"/>
      <c r="AC576" s="397"/>
      <c r="AD576" s="397"/>
      <c r="AE576" s="397"/>
      <c r="AF576" s="397"/>
      <c r="AG576" s="397"/>
      <c r="AH576" s="397"/>
      <c r="AI576" s="397"/>
      <c r="AJ576" s="397"/>
      <c r="AK576" s="397"/>
      <c r="AL576" s="397"/>
      <c r="AM576" s="397"/>
      <c r="AN576" s="397"/>
      <c r="AO576" s="397"/>
      <c r="AP576" s="397"/>
      <c r="AQ576" s="397"/>
      <c r="AR576" s="397"/>
      <c r="AS576" s="397"/>
      <c r="AT576" s="397"/>
      <c r="AU576" s="397"/>
      <c r="AV576" s="397"/>
      <c r="AW576" s="397"/>
      <c r="AX576" s="397"/>
      <c r="AY576" s="397"/>
      <c r="AZ576" s="397"/>
      <c r="BA576" s="553"/>
      <c r="BB576" s="397"/>
      <c r="BC576" s="397"/>
      <c r="BD576" s="397"/>
    </row>
    <row r="577" spans="2:56" x14ac:dyDescent="0.35">
      <c r="B577" s="80"/>
      <c r="C577" s="119"/>
      <c r="D577" s="119"/>
      <c r="E577" s="84"/>
      <c r="F577" s="119"/>
      <c r="G577" s="120"/>
      <c r="H577" s="41"/>
      <c r="I577" s="41"/>
      <c r="J577" s="82"/>
      <c r="K577" s="291">
        <f t="shared" si="67"/>
        <v>0</v>
      </c>
      <c r="L577" s="293">
        <f>IF(I577&lt;INDEX(Lookup!$U$2:$U$10,MATCH($D$46,Lookup!$S$2:$S$10,0)),0,IF(O577="X",0,J577/(DATEDIF(H577,I577,"m")+1)*12))</f>
        <v>0</v>
      </c>
      <c r="M577" s="291">
        <f t="shared" si="68"/>
        <v>0</v>
      </c>
      <c r="N577" s="335"/>
      <c r="O577" s="143"/>
      <c r="P577" s="397"/>
      <c r="Q577" s="555"/>
      <c r="R577" s="576">
        <f t="shared" si="69"/>
        <v>0</v>
      </c>
      <c r="S577" s="576">
        <f t="shared" si="70"/>
        <v>0</v>
      </c>
      <c r="T577" s="576">
        <f t="shared" si="71"/>
        <v>0</v>
      </c>
      <c r="U577" s="576">
        <f t="shared" si="72"/>
        <v>0</v>
      </c>
      <c r="V577" s="553"/>
      <c r="W577" s="553"/>
      <c r="X577" s="553"/>
      <c r="Y577" s="553"/>
      <c r="Z577" s="397"/>
      <c r="AA577" s="397"/>
      <c r="AB577" s="397"/>
      <c r="AC577" s="397"/>
      <c r="AD577" s="397"/>
      <c r="AE577" s="397"/>
      <c r="AF577" s="397"/>
      <c r="AG577" s="397"/>
      <c r="AH577" s="397"/>
      <c r="AI577" s="397"/>
      <c r="AJ577" s="397"/>
      <c r="AK577" s="397"/>
      <c r="AL577" s="397"/>
      <c r="AM577" s="397"/>
      <c r="AN577" s="397"/>
      <c r="AO577" s="397"/>
      <c r="AP577" s="397"/>
      <c r="AQ577" s="397"/>
      <c r="AR577" s="397"/>
      <c r="AS577" s="397"/>
      <c r="AT577" s="397"/>
      <c r="AU577" s="397"/>
      <c r="AV577" s="397"/>
      <c r="AW577" s="397"/>
      <c r="AX577" s="397"/>
      <c r="AY577" s="397"/>
      <c r="AZ577" s="397"/>
      <c r="BA577" s="553"/>
      <c r="BB577" s="397"/>
      <c r="BC577" s="397"/>
      <c r="BD577" s="397"/>
    </row>
    <row r="578" spans="2:56" x14ac:dyDescent="0.35">
      <c r="B578" s="80"/>
      <c r="C578" s="119"/>
      <c r="D578" s="119"/>
      <c r="E578" s="84"/>
      <c r="F578" s="119"/>
      <c r="G578" s="120"/>
      <c r="H578" s="41"/>
      <c r="I578" s="41"/>
      <c r="J578" s="82"/>
      <c r="K578" s="291">
        <f t="shared" si="67"/>
        <v>0</v>
      </c>
      <c r="L578" s="293">
        <f>IF(I578&lt;INDEX(Lookup!$U$2:$U$10,MATCH($D$46,Lookup!$S$2:$S$10,0)),0,IF(O578="X",0,J578/(DATEDIF(H578,I578,"m")+1)*12))</f>
        <v>0</v>
      </c>
      <c r="M578" s="291">
        <f t="shared" si="68"/>
        <v>0</v>
      </c>
      <c r="N578" s="335"/>
      <c r="O578" s="143"/>
      <c r="P578" s="397"/>
      <c r="Q578" s="555"/>
      <c r="R578" s="576">
        <f t="shared" si="69"/>
        <v>0</v>
      </c>
      <c r="S578" s="576">
        <f t="shared" si="70"/>
        <v>0</v>
      </c>
      <c r="T578" s="576">
        <f t="shared" si="71"/>
        <v>0</v>
      </c>
      <c r="U578" s="576">
        <f t="shared" si="72"/>
        <v>0</v>
      </c>
      <c r="V578" s="553"/>
      <c r="W578" s="553"/>
      <c r="X578" s="553"/>
      <c r="Y578" s="553"/>
      <c r="Z578" s="397"/>
      <c r="AA578" s="397"/>
      <c r="AB578" s="397"/>
      <c r="AC578" s="397"/>
      <c r="AD578" s="397"/>
      <c r="AE578" s="397"/>
      <c r="AF578" s="397"/>
      <c r="AG578" s="397"/>
      <c r="AH578" s="397"/>
      <c r="AI578" s="397"/>
      <c r="AJ578" s="397"/>
      <c r="AK578" s="397"/>
      <c r="AL578" s="397"/>
      <c r="AM578" s="397"/>
      <c r="AN578" s="397"/>
      <c r="AO578" s="397"/>
      <c r="AP578" s="397"/>
      <c r="AQ578" s="397"/>
      <c r="AR578" s="397"/>
      <c r="AS578" s="397"/>
      <c r="AT578" s="397"/>
      <c r="AU578" s="397"/>
      <c r="AV578" s="397"/>
      <c r="AW578" s="397"/>
      <c r="AX578" s="397"/>
      <c r="AY578" s="397"/>
      <c r="AZ578" s="397"/>
      <c r="BA578" s="553"/>
      <c r="BB578" s="397"/>
      <c r="BC578" s="397"/>
      <c r="BD578" s="397"/>
    </row>
    <row r="579" spans="2:56" x14ac:dyDescent="0.35">
      <c r="B579" s="80"/>
      <c r="C579" s="119"/>
      <c r="D579" s="119"/>
      <c r="E579" s="84"/>
      <c r="F579" s="119"/>
      <c r="G579" s="120"/>
      <c r="H579" s="41"/>
      <c r="I579" s="41"/>
      <c r="J579" s="82"/>
      <c r="K579" s="291">
        <f t="shared" si="67"/>
        <v>0</v>
      </c>
      <c r="L579" s="293">
        <f>IF(I579&lt;INDEX(Lookup!$U$2:$U$10,MATCH($D$46,Lookup!$S$2:$S$10,0)),0,IF(O579="X",0,J579/(DATEDIF(H579,I579,"m")+1)*12))</f>
        <v>0</v>
      </c>
      <c r="M579" s="291">
        <f t="shared" si="68"/>
        <v>0</v>
      </c>
      <c r="N579" s="335"/>
      <c r="O579" s="143"/>
      <c r="P579" s="397"/>
      <c r="Q579" s="555"/>
      <c r="R579" s="576">
        <f t="shared" si="69"/>
        <v>0</v>
      </c>
      <c r="S579" s="576">
        <f t="shared" si="70"/>
        <v>0</v>
      </c>
      <c r="T579" s="576">
        <f t="shared" si="71"/>
        <v>0</v>
      </c>
      <c r="U579" s="576">
        <f t="shared" si="72"/>
        <v>0</v>
      </c>
      <c r="V579" s="553"/>
      <c r="W579" s="553"/>
      <c r="X579" s="553"/>
      <c r="Y579" s="553"/>
      <c r="Z579" s="397"/>
      <c r="AA579" s="397"/>
      <c r="AB579" s="397"/>
      <c r="AC579" s="397"/>
      <c r="AD579" s="397"/>
      <c r="AE579" s="397"/>
      <c r="AF579" s="397"/>
      <c r="AG579" s="397"/>
      <c r="AH579" s="397"/>
      <c r="AI579" s="397"/>
      <c r="AJ579" s="397"/>
      <c r="AK579" s="397"/>
      <c r="AL579" s="397"/>
      <c r="AM579" s="397"/>
      <c r="AN579" s="397"/>
      <c r="AO579" s="397"/>
      <c r="AP579" s="397"/>
      <c r="AQ579" s="397"/>
      <c r="AR579" s="397"/>
      <c r="AS579" s="397"/>
      <c r="AT579" s="397"/>
      <c r="AU579" s="397"/>
      <c r="AV579" s="397"/>
      <c r="AW579" s="397"/>
      <c r="AX579" s="397"/>
      <c r="AY579" s="397"/>
      <c r="AZ579" s="397"/>
      <c r="BA579" s="553"/>
      <c r="BB579" s="397"/>
      <c r="BC579" s="397"/>
      <c r="BD579" s="397"/>
    </row>
    <row r="580" spans="2:56" x14ac:dyDescent="0.35">
      <c r="B580" s="80"/>
      <c r="C580" s="119"/>
      <c r="D580" s="119"/>
      <c r="E580" s="84"/>
      <c r="F580" s="119"/>
      <c r="G580" s="120"/>
      <c r="H580" s="41"/>
      <c r="I580" s="41"/>
      <c r="J580" s="82"/>
      <c r="K580" s="291">
        <f t="shared" si="67"/>
        <v>0</v>
      </c>
      <c r="L580" s="293">
        <f>IF(I580&lt;INDEX(Lookup!$U$2:$U$10,MATCH($D$46,Lookup!$S$2:$S$10,0)),0,IF(O580="X",0,J580/(DATEDIF(H580,I580,"m")+1)*12))</f>
        <v>0</v>
      </c>
      <c r="M580" s="291">
        <f t="shared" si="68"/>
        <v>0</v>
      </c>
      <c r="N580" s="335"/>
      <c r="O580" s="143"/>
      <c r="P580" s="397"/>
      <c r="Q580" s="555"/>
      <c r="R580" s="576">
        <f t="shared" si="69"/>
        <v>0</v>
      </c>
      <c r="S580" s="576">
        <f t="shared" si="70"/>
        <v>0</v>
      </c>
      <c r="T580" s="576">
        <f t="shared" si="71"/>
        <v>0</v>
      </c>
      <c r="U580" s="576">
        <f t="shared" si="72"/>
        <v>0</v>
      </c>
      <c r="V580" s="553"/>
      <c r="W580" s="553"/>
      <c r="X580" s="553"/>
      <c r="Y580" s="553"/>
      <c r="Z580" s="397"/>
      <c r="AA580" s="397"/>
      <c r="AB580" s="397"/>
      <c r="AC580" s="397"/>
      <c r="AD580" s="397"/>
      <c r="AE580" s="397"/>
      <c r="AF580" s="397"/>
      <c r="AG580" s="397"/>
      <c r="AH580" s="397"/>
      <c r="AI580" s="397"/>
      <c r="AJ580" s="397"/>
      <c r="AK580" s="397"/>
      <c r="AL580" s="397"/>
      <c r="AM580" s="397"/>
      <c r="AN580" s="397"/>
      <c r="AO580" s="397"/>
      <c r="AP580" s="397"/>
      <c r="AQ580" s="397"/>
      <c r="AR580" s="397"/>
      <c r="AS580" s="397"/>
      <c r="AT580" s="397"/>
      <c r="AU580" s="397"/>
      <c r="AV580" s="397"/>
      <c r="AW580" s="397"/>
      <c r="AX580" s="397"/>
      <c r="AY580" s="397"/>
      <c r="AZ580" s="397"/>
      <c r="BA580" s="553"/>
      <c r="BB580" s="397"/>
      <c r="BC580" s="397"/>
      <c r="BD580" s="397"/>
    </row>
    <row r="581" spans="2:56" x14ac:dyDescent="0.35">
      <c r="B581" s="80"/>
      <c r="C581" s="119"/>
      <c r="D581" s="119"/>
      <c r="E581" s="84"/>
      <c r="F581" s="119"/>
      <c r="G581" s="120"/>
      <c r="H581" s="41"/>
      <c r="I581" s="41"/>
      <c r="J581" s="82"/>
      <c r="K581" s="291">
        <f t="shared" si="67"/>
        <v>0</v>
      </c>
      <c r="L581" s="293">
        <f>IF(I581&lt;INDEX(Lookup!$U$2:$U$10,MATCH($D$46,Lookup!$S$2:$S$10,0)),0,IF(O581="X",0,J581/(DATEDIF(H581,I581,"m")+1)*12))</f>
        <v>0</v>
      </c>
      <c r="M581" s="291">
        <f t="shared" si="68"/>
        <v>0</v>
      </c>
      <c r="N581" s="335"/>
      <c r="O581" s="143"/>
      <c r="P581" s="397"/>
      <c r="Q581" s="555"/>
      <c r="R581" s="576">
        <f t="shared" si="69"/>
        <v>0</v>
      </c>
      <c r="S581" s="576">
        <f t="shared" si="70"/>
        <v>0</v>
      </c>
      <c r="T581" s="576">
        <f t="shared" si="71"/>
        <v>0</v>
      </c>
      <c r="U581" s="576">
        <f t="shared" si="72"/>
        <v>0</v>
      </c>
      <c r="V581" s="553"/>
      <c r="W581" s="553"/>
      <c r="X581" s="553"/>
      <c r="Y581" s="553"/>
      <c r="Z581" s="397"/>
      <c r="AA581" s="397"/>
      <c r="AB581" s="397"/>
      <c r="AC581" s="397"/>
      <c r="AD581" s="397"/>
      <c r="AE581" s="397"/>
      <c r="AF581" s="397"/>
      <c r="AG581" s="397"/>
      <c r="AH581" s="397"/>
      <c r="AI581" s="397"/>
      <c r="AJ581" s="397"/>
      <c r="AK581" s="397"/>
      <c r="AL581" s="397"/>
      <c r="AM581" s="397"/>
      <c r="AN581" s="397"/>
      <c r="AO581" s="397"/>
      <c r="AP581" s="397"/>
      <c r="AQ581" s="397"/>
      <c r="AR581" s="397"/>
      <c r="AS581" s="397"/>
      <c r="AT581" s="397"/>
      <c r="AU581" s="397"/>
      <c r="AV581" s="397"/>
      <c r="AW581" s="397"/>
      <c r="AX581" s="397"/>
      <c r="AY581" s="397"/>
      <c r="AZ581" s="397"/>
      <c r="BA581" s="553"/>
      <c r="BB581" s="397"/>
      <c r="BC581" s="397"/>
      <c r="BD581" s="397"/>
    </row>
    <row r="582" spans="2:56" x14ac:dyDescent="0.35">
      <c r="B582" s="80"/>
      <c r="C582" s="119"/>
      <c r="D582" s="119"/>
      <c r="E582" s="84"/>
      <c r="F582" s="119"/>
      <c r="G582" s="120"/>
      <c r="H582" s="41"/>
      <c r="I582" s="41"/>
      <c r="J582" s="82"/>
      <c r="K582" s="291">
        <f t="shared" si="67"/>
        <v>0</v>
      </c>
      <c r="L582" s="293">
        <f>IF(I582&lt;INDEX(Lookup!$U$2:$U$10,MATCH($D$46,Lookup!$S$2:$S$10,0)),0,IF(O582="X",0,J582/(DATEDIF(H582,I582,"m")+1)*12))</f>
        <v>0</v>
      </c>
      <c r="M582" s="291">
        <f t="shared" si="68"/>
        <v>0</v>
      </c>
      <c r="N582" s="335"/>
      <c r="O582" s="143"/>
      <c r="P582" s="397"/>
      <c r="Q582" s="555"/>
      <c r="R582" s="576">
        <f t="shared" si="69"/>
        <v>0</v>
      </c>
      <c r="S582" s="576">
        <f t="shared" si="70"/>
        <v>0</v>
      </c>
      <c r="T582" s="576">
        <f t="shared" si="71"/>
        <v>0</v>
      </c>
      <c r="U582" s="576">
        <f t="shared" si="72"/>
        <v>0</v>
      </c>
      <c r="V582" s="553"/>
      <c r="W582" s="553"/>
      <c r="X582" s="553"/>
      <c r="Y582" s="553"/>
      <c r="Z582" s="397"/>
      <c r="AA582" s="397"/>
      <c r="AB582" s="397"/>
      <c r="AC582" s="397"/>
      <c r="AD582" s="397"/>
      <c r="AE582" s="397"/>
      <c r="AF582" s="397"/>
      <c r="AG582" s="397"/>
      <c r="AH582" s="397"/>
      <c r="AI582" s="397"/>
      <c r="AJ582" s="397"/>
      <c r="AK582" s="397"/>
      <c r="AL582" s="397"/>
      <c r="AM582" s="397"/>
      <c r="AN582" s="397"/>
      <c r="AO582" s="397"/>
      <c r="AP582" s="397"/>
      <c r="AQ582" s="397"/>
      <c r="AR582" s="397"/>
      <c r="AS582" s="397"/>
      <c r="AT582" s="397"/>
      <c r="AU582" s="397"/>
      <c r="AV582" s="397"/>
      <c r="AW582" s="397"/>
      <c r="AX582" s="397"/>
      <c r="AY582" s="397"/>
      <c r="AZ582" s="397"/>
      <c r="BA582" s="553"/>
      <c r="BB582" s="397"/>
      <c r="BC582" s="397"/>
      <c r="BD582" s="397"/>
    </row>
    <row r="583" spans="2:56" x14ac:dyDescent="0.35">
      <c r="B583" s="80"/>
      <c r="C583" s="119"/>
      <c r="D583" s="119"/>
      <c r="E583" s="84"/>
      <c r="F583" s="119"/>
      <c r="G583" s="120"/>
      <c r="H583" s="41"/>
      <c r="I583" s="41"/>
      <c r="J583" s="82"/>
      <c r="K583" s="291">
        <f t="shared" si="67"/>
        <v>0</v>
      </c>
      <c r="L583" s="293">
        <f>IF(I583&lt;INDEX(Lookup!$U$2:$U$10,MATCH($D$46,Lookup!$S$2:$S$10,0)),0,IF(O583="X",0,J583/(DATEDIF(H583,I583,"m")+1)*12))</f>
        <v>0</v>
      </c>
      <c r="M583" s="291">
        <f t="shared" si="68"/>
        <v>0</v>
      </c>
      <c r="N583" s="335"/>
      <c r="O583" s="143"/>
      <c r="P583" s="397"/>
      <c r="Q583" s="555"/>
      <c r="R583" s="576">
        <f t="shared" si="69"/>
        <v>0</v>
      </c>
      <c r="S583" s="576">
        <f t="shared" si="70"/>
        <v>0</v>
      </c>
      <c r="T583" s="576">
        <f t="shared" si="71"/>
        <v>0</v>
      </c>
      <c r="U583" s="576">
        <f t="shared" si="72"/>
        <v>0</v>
      </c>
      <c r="V583" s="553"/>
      <c r="W583" s="553"/>
      <c r="X583" s="553"/>
      <c r="Y583" s="553"/>
      <c r="Z583" s="397"/>
      <c r="AA583" s="397"/>
      <c r="AB583" s="397"/>
      <c r="AC583" s="397"/>
      <c r="AD583" s="397"/>
      <c r="AE583" s="397"/>
      <c r="AF583" s="397"/>
      <c r="AG583" s="397"/>
      <c r="AH583" s="397"/>
      <c r="AI583" s="397"/>
      <c r="AJ583" s="397"/>
      <c r="AK583" s="397"/>
      <c r="AL583" s="397"/>
      <c r="AM583" s="397"/>
      <c r="AN583" s="397"/>
      <c r="AO583" s="397"/>
      <c r="AP583" s="397"/>
      <c r="AQ583" s="397"/>
      <c r="AR583" s="397"/>
      <c r="AS583" s="397"/>
      <c r="AT583" s="397"/>
      <c r="AU583" s="397"/>
      <c r="AV583" s="397"/>
      <c r="AW583" s="397"/>
      <c r="AX583" s="397"/>
      <c r="AY583" s="397"/>
      <c r="AZ583" s="397"/>
      <c r="BA583" s="553"/>
      <c r="BB583" s="397"/>
      <c r="BC583" s="397"/>
      <c r="BD583" s="397"/>
    </row>
    <row r="584" spans="2:56" x14ac:dyDescent="0.35">
      <c r="B584" s="80"/>
      <c r="C584" s="119"/>
      <c r="D584" s="119"/>
      <c r="E584" s="84"/>
      <c r="F584" s="119"/>
      <c r="G584" s="120"/>
      <c r="H584" s="41"/>
      <c r="I584" s="41"/>
      <c r="J584" s="82"/>
      <c r="K584" s="291">
        <f t="shared" si="67"/>
        <v>0</v>
      </c>
      <c r="L584" s="293">
        <f>IF(I584&lt;INDEX(Lookup!$U$2:$U$10,MATCH($D$46,Lookup!$S$2:$S$10,0)),0,IF(O584="X",0,J584/(DATEDIF(H584,I584,"m")+1)*12))</f>
        <v>0</v>
      </c>
      <c r="M584" s="291">
        <f t="shared" si="68"/>
        <v>0</v>
      </c>
      <c r="N584" s="335"/>
      <c r="O584" s="143"/>
      <c r="P584" s="397"/>
      <c r="Q584" s="555"/>
      <c r="R584" s="576">
        <f t="shared" si="69"/>
        <v>0</v>
      </c>
      <c r="S584" s="576">
        <f t="shared" si="70"/>
        <v>0</v>
      </c>
      <c r="T584" s="576">
        <f t="shared" si="71"/>
        <v>0</v>
      </c>
      <c r="U584" s="576">
        <f t="shared" si="72"/>
        <v>0</v>
      </c>
      <c r="V584" s="553"/>
      <c r="W584" s="553"/>
      <c r="X584" s="553"/>
      <c r="Y584" s="553"/>
      <c r="Z584" s="397"/>
      <c r="AA584" s="397"/>
      <c r="AB584" s="397"/>
      <c r="AC584" s="397"/>
      <c r="AD584" s="397"/>
      <c r="AE584" s="397"/>
      <c r="AF584" s="397"/>
      <c r="AG584" s="397"/>
      <c r="AH584" s="397"/>
      <c r="AI584" s="397"/>
      <c r="AJ584" s="397"/>
      <c r="AK584" s="397"/>
      <c r="AL584" s="397"/>
      <c r="AM584" s="397"/>
      <c r="AN584" s="397"/>
      <c r="AO584" s="397"/>
      <c r="AP584" s="397"/>
      <c r="AQ584" s="397"/>
      <c r="AR584" s="397"/>
      <c r="AS584" s="397"/>
      <c r="AT584" s="397"/>
      <c r="AU584" s="397"/>
      <c r="AV584" s="397"/>
      <c r="AW584" s="397"/>
      <c r="AX584" s="397"/>
      <c r="AY584" s="397"/>
      <c r="AZ584" s="397"/>
      <c r="BA584" s="553"/>
      <c r="BB584" s="397"/>
      <c r="BC584" s="397"/>
      <c r="BD584" s="397"/>
    </row>
    <row r="585" spans="2:56" x14ac:dyDescent="0.35">
      <c r="B585" s="80"/>
      <c r="C585" s="119"/>
      <c r="D585" s="119"/>
      <c r="E585" s="84"/>
      <c r="F585" s="119"/>
      <c r="G585" s="120"/>
      <c r="H585" s="41"/>
      <c r="I585" s="41"/>
      <c r="J585" s="82"/>
      <c r="K585" s="291">
        <f t="shared" si="67"/>
        <v>0</v>
      </c>
      <c r="L585" s="293">
        <f>IF(I585&lt;INDEX(Lookup!$U$2:$U$10,MATCH($D$46,Lookup!$S$2:$S$10,0)),0,IF(O585="X",0,J585/(DATEDIF(H585,I585,"m")+1)*12))</f>
        <v>0</v>
      </c>
      <c r="M585" s="291">
        <f t="shared" si="68"/>
        <v>0</v>
      </c>
      <c r="N585" s="335"/>
      <c r="O585" s="143"/>
      <c r="P585" s="397"/>
      <c r="Q585" s="555"/>
      <c r="R585" s="576">
        <f t="shared" si="69"/>
        <v>0</v>
      </c>
      <c r="S585" s="576">
        <f t="shared" si="70"/>
        <v>0</v>
      </c>
      <c r="T585" s="576">
        <f t="shared" si="71"/>
        <v>0</v>
      </c>
      <c r="U585" s="576">
        <f t="shared" si="72"/>
        <v>0</v>
      </c>
      <c r="V585" s="553"/>
      <c r="W585" s="553"/>
      <c r="X585" s="553"/>
      <c r="Y585" s="553"/>
      <c r="Z585" s="397"/>
      <c r="AA585" s="397"/>
      <c r="AB585" s="397"/>
      <c r="AC585" s="397"/>
      <c r="AD585" s="397"/>
      <c r="AE585" s="397"/>
      <c r="AF585" s="397"/>
      <c r="AG585" s="397"/>
      <c r="AH585" s="397"/>
      <c r="AI585" s="397"/>
      <c r="AJ585" s="397"/>
      <c r="AK585" s="397"/>
      <c r="AL585" s="397"/>
      <c r="AM585" s="397"/>
      <c r="AN585" s="397"/>
      <c r="AO585" s="397"/>
      <c r="AP585" s="397"/>
      <c r="AQ585" s="397"/>
      <c r="AR585" s="397"/>
      <c r="AS585" s="397"/>
      <c r="AT585" s="397"/>
      <c r="AU585" s="397"/>
      <c r="AV585" s="397"/>
      <c r="AW585" s="397"/>
      <c r="AX585" s="397"/>
      <c r="AY585" s="397"/>
      <c r="AZ585" s="397"/>
      <c r="BA585" s="553"/>
      <c r="BB585" s="397"/>
      <c r="BC585" s="397"/>
      <c r="BD585" s="397"/>
    </row>
    <row r="586" spans="2:56" x14ac:dyDescent="0.35">
      <c r="B586" s="80"/>
      <c r="C586" s="119"/>
      <c r="D586" s="119"/>
      <c r="E586" s="84"/>
      <c r="F586" s="119"/>
      <c r="G586" s="120"/>
      <c r="H586" s="41"/>
      <c r="I586" s="41"/>
      <c r="J586" s="82"/>
      <c r="K586" s="291">
        <f t="shared" si="67"/>
        <v>0</v>
      </c>
      <c r="L586" s="293">
        <f>IF(I586&lt;INDEX(Lookup!$U$2:$U$10,MATCH($D$46,Lookup!$S$2:$S$10,0)),0,IF(O586="X",0,J586/(DATEDIF(H586,I586,"m")+1)*12))</f>
        <v>0</v>
      </c>
      <c r="M586" s="291">
        <f t="shared" si="68"/>
        <v>0</v>
      </c>
      <c r="N586" s="335"/>
      <c r="O586" s="143"/>
      <c r="P586" s="397"/>
      <c r="Q586" s="555"/>
      <c r="R586" s="576">
        <f t="shared" si="69"/>
        <v>0</v>
      </c>
      <c r="S586" s="576">
        <f t="shared" si="70"/>
        <v>0</v>
      </c>
      <c r="T586" s="576">
        <f t="shared" si="71"/>
        <v>0</v>
      </c>
      <c r="U586" s="576">
        <f t="shared" si="72"/>
        <v>0</v>
      </c>
      <c r="V586" s="553"/>
      <c r="W586" s="553"/>
      <c r="X586" s="553"/>
      <c r="Y586" s="553"/>
      <c r="Z586" s="397"/>
      <c r="AA586" s="397"/>
      <c r="AB586" s="397"/>
      <c r="AC586" s="397"/>
      <c r="AD586" s="397"/>
      <c r="AE586" s="397"/>
      <c r="AF586" s="397"/>
      <c r="AG586" s="397"/>
      <c r="AH586" s="397"/>
      <c r="AI586" s="397"/>
      <c r="AJ586" s="397"/>
      <c r="AK586" s="397"/>
      <c r="AL586" s="397"/>
      <c r="AM586" s="397"/>
      <c r="AN586" s="397"/>
      <c r="AO586" s="397"/>
      <c r="AP586" s="397"/>
      <c r="AQ586" s="397"/>
      <c r="AR586" s="397"/>
      <c r="AS586" s="397"/>
      <c r="AT586" s="397"/>
      <c r="AU586" s="397"/>
      <c r="AV586" s="397"/>
      <c r="AW586" s="397"/>
      <c r="AX586" s="397"/>
      <c r="AY586" s="397"/>
      <c r="AZ586" s="397"/>
      <c r="BA586" s="553"/>
      <c r="BB586" s="397"/>
      <c r="BC586" s="397"/>
      <c r="BD586" s="397"/>
    </row>
    <row r="587" spans="2:56" x14ac:dyDescent="0.35">
      <c r="B587" s="80"/>
      <c r="C587" s="119"/>
      <c r="D587" s="119"/>
      <c r="E587" s="84"/>
      <c r="F587" s="119"/>
      <c r="G587" s="120"/>
      <c r="H587" s="41"/>
      <c r="I587" s="41"/>
      <c r="J587" s="82"/>
      <c r="K587" s="291">
        <f t="shared" si="67"/>
        <v>0</v>
      </c>
      <c r="L587" s="293">
        <f>IF(I587&lt;INDEX(Lookup!$U$2:$U$10,MATCH($D$46,Lookup!$S$2:$S$10,0)),0,IF(O587="X",0,J587/(DATEDIF(H587,I587,"m")+1)*12))</f>
        <v>0</v>
      </c>
      <c r="M587" s="291">
        <f t="shared" si="68"/>
        <v>0</v>
      </c>
      <c r="N587" s="335"/>
      <c r="O587" s="143"/>
      <c r="P587" s="397"/>
      <c r="Q587" s="555"/>
      <c r="R587" s="576">
        <f t="shared" si="69"/>
        <v>0</v>
      </c>
      <c r="S587" s="576">
        <f t="shared" si="70"/>
        <v>0</v>
      </c>
      <c r="T587" s="576">
        <f t="shared" si="71"/>
        <v>0</v>
      </c>
      <c r="U587" s="576">
        <f t="shared" si="72"/>
        <v>0</v>
      </c>
      <c r="V587" s="553"/>
      <c r="W587" s="553"/>
      <c r="X587" s="553"/>
      <c r="Y587" s="553"/>
      <c r="Z587" s="397"/>
      <c r="AA587" s="397"/>
      <c r="AB587" s="397"/>
      <c r="AC587" s="397"/>
      <c r="AD587" s="397"/>
      <c r="AE587" s="397"/>
      <c r="AF587" s="397"/>
      <c r="AG587" s="397"/>
      <c r="AH587" s="397"/>
      <c r="AI587" s="397"/>
      <c r="AJ587" s="397"/>
      <c r="AK587" s="397"/>
      <c r="AL587" s="397"/>
      <c r="AM587" s="397"/>
      <c r="AN587" s="397"/>
      <c r="AO587" s="397"/>
      <c r="AP587" s="397"/>
      <c r="AQ587" s="397"/>
      <c r="AR587" s="397"/>
      <c r="AS587" s="397"/>
      <c r="AT587" s="397"/>
      <c r="AU587" s="397"/>
      <c r="AV587" s="397"/>
      <c r="AW587" s="397"/>
      <c r="AX587" s="397"/>
      <c r="AY587" s="397"/>
      <c r="AZ587" s="397"/>
      <c r="BA587" s="553"/>
      <c r="BB587" s="397"/>
      <c r="BC587" s="397"/>
      <c r="BD587" s="397"/>
    </row>
    <row r="588" spans="2:56" x14ac:dyDescent="0.35">
      <c r="B588" s="80"/>
      <c r="C588" s="119"/>
      <c r="D588" s="119"/>
      <c r="E588" s="84"/>
      <c r="F588" s="119"/>
      <c r="G588" s="120"/>
      <c r="H588" s="41"/>
      <c r="I588" s="41"/>
      <c r="J588" s="82"/>
      <c r="K588" s="291">
        <f t="shared" si="67"/>
        <v>0</v>
      </c>
      <c r="L588" s="293">
        <f>IF(I588&lt;INDEX(Lookup!$U$2:$U$10,MATCH($D$46,Lookup!$S$2:$S$10,0)),0,IF(O588="X",0,J588/(DATEDIF(H588,I588,"m")+1)*12))</f>
        <v>0</v>
      </c>
      <c r="M588" s="291">
        <f t="shared" si="68"/>
        <v>0</v>
      </c>
      <c r="N588" s="335"/>
      <c r="O588" s="143"/>
      <c r="P588" s="397"/>
      <c r="Q588" s="555"/>
      <c r="R588" s="576">
        <f t="shared" si="69"/>
        <v>0</v>
      </c>
      <c r="S588" s="576">
        <f t="shared" si="70"/>
        <v>0</v>
      </c>
      <c r="T588" s="576">
        <f t="shared" si="71"/>
        <v>0</v>
      </c>
      <c r="U588" s="576">
        <f t="shared" si="72"/>
        <v>0</v>
      </c>
      <c r="V588" s="553"/>
      <c r="W588" s="553"/>
      <c r="X588" s="553"/>
      <c r="Y588" s="553"/>
      <c r="Z588" s="397"/>
      <c r="AA588" s="397"/>
      <c r="AB588" s="397"/>
      <c r="AC588" s="397"/>
      <c r="AD588" s="397"/>
      <c r="AE588" s="397"/>
      <c r="AF588" s="397"/>
      <c r="AG588" s="397"/>
      <c r="AH588" s="397"/>
      <c r="AI588" s="397"/>
      <c r="AJ588" s="397"/>
      <c r="AK588" s="397"/>
      <c r="AL588" s="397"/>
      <c r="AM588" s="397"/>
      <c r="AN588" s="397"/>
      <c r="AO588" s="397"/>
      <c r="AP588" s="397"/>
      <c r="AQ588" s="397"/>
      <c r="AR588" s="397"/>
      <c r="AS588" s="397"/>
      <c r="AT588" s="397"/>
      <c r="AU588" s="397"/>
      <c r="AV588" s="397"/>
      <c r="AW588" s="397"/>
      <c r="AX588" s="397"/>
      <c r="AY588" s="397"/>
      <c r="AZ588" s="397"/>
      <c r="BA588" s="553"/>
      <c r="BB588" s="397"/>
      <c r="BC588" s="397"/>
      <c r="BD588" s="397"/>
    </row>
    <row r="589" spans="2:56" x14ac:dyDescent="0.35">
      <c r="B589" s="80"/>
      <c r="C589" s="119"/>
      <c r="D589" s="119"/>
      <c r="E589" s="84"/>
      <c r="F589" s="119"/>
      <c r="G589" s="120"/>
      <c r="H589" s="41"/>
      <c r="I589" s="41"/>
      <c r="J589" s="82"/>
      <c r="K589" s="291">
        <f t="shared" si="67"/>
        <v>0</v>
      </c>
      <c r="L589" s="293">
        <f>IF(I589&lt;INDEX(Lookup!$U$2:$U$10,MATCH($D$46,Lookup!$S$2:$S$10,0)),0,IF(O589="X",0,J589/(DATEDIF(H589,I589,"m")+1)*12))</f>
        <v>0</v>
      </c>
      <c r="M589" s="291">
        <f t="shared" si="68"/>
        <v>0</v>
      </c>
      <c r="N589" s="335"/>
      <c r="O589" s="143"/>
      <c r="P589" s="397"/>
      <c r="Q589" s="555"/>
      <c r="R589" s="576">
        <f t="shared" si="69"/>
        <v>0</v>
      </c>
      <c r="S589" s="576">
        <f t="shared" si="70"/>
        <v>0</v>
      </c>
      <c r="T589" s="576">
        <f t="shared" si="71"/>
        <v>0</v>
      </c>
      <c r="U589" s="576">
        <f t="shared" si="72"/>
        <v>0</v>
      </c>
      <c r="V589" s="553"/>
      <c r="W589" s="553"/>
      <c r="X589" s="553"/>
      <c r="Y589" s="553"/>
      <c r="Z589" s="397"/>
      <c r="AA589" s="397"/>
      <c r="AB589" s="397"/>
      <c r="AC589" s="397"/>
      <c r="AD589" s="397"/>
      <c r="AE589" s="397"/>
      <c r="AF589" s="397"/>
      <c r="AG589" s="397"/>
      <c r="AH589" s="397"/>
      <c r="AI589" s="397"/>
      <c r="AJ589" s="397"/>
      <c r="AK589" s="397"/>
      <c r="AL589" s="397"/>
      <c r="AM589" s="397"/>
      <c r="AN589" s="397"/>
      <c r="AO589" s="397"/>
      <c r="AP589" s="397"/>
      <c r="AQ589" s="397"/>
      <c r="AR589" s="397"/>
      <c r="AS589" s="397"/>
      <c r="AT589" s="397"/>
      <c r="AU589" s="397"/>
      <c r="AV589" s="397"/>
      <c r="AW589" s="397"/>
      <c r="AX589" s="397"/>
      <c r="AY589" s="397"/>
      <c r="AZ589" s="397"/>
      <c r="BA589" s="553"/>
      <c r="BB589" s="397"/>
      <c r="BC589" s="397"/>
      <c r="BD589" s="397"/>
    </row>
    <row r="590" spans="2:56" x14ac:dyDescent="0.35">
      <c r="B590" s="80"/>
      <c r="C590" s="119"/>
      <c r="D590" s="119"/>
      <c r="E590" s="84"/>
      <c r="F590" s="119"/>
      <c r="G590" s="120"/>
      <c r="H590" s="41"/>
      <c r="I590" s="41"/>
      <c r="J590" s="82"/>
      <c r="K590" s="291">
        <f t="shared" si="67"/>
        <v>0</v>
      </c>
      <c r="L590" s="293">
        <f>IF(I590&lt;INDEX(Lookup!$U$2:$U$10,MATCH($D$46,Lookup!$S$2:$S$10,0)),0,IF(O590="X",0,J590/(DATEDIF(H590,I590,"m")+1)*12))</f>
        <v>0</v>
      </c>
      <c r="M590" s="291">
        <f t="shared" si="68"/>
        <v>0</v>
      </c>
      <c r="N590" s="335"/>
      <c r="O590" s="143"/>
      <c r="P590" s="397"/>
      <c r="Q590" s="555"/>
      <c r="R590" s="576">
        <f t="shared" si="69"/>
        <v>0</v>
      </c>
      <c r="S590" s="576">
        <f t="shared" si="70"/>
        <v>0</v>
      </c>
      <c r="T590" s="576">
        <f t="shared" si="71"/>
        <v>0</v>
      </c>
      <c r="U590" s="576">
        <f t="shared" si="72"/>
        <v>0</v>
      </c>
      <c r="V590" s="553"/>
      <c r="W590" s="553"/>
      <c r="X590" s="553"/>
      <c r="Y590" s="553"/>
      <c r="Z590" s="397"/>
      <c r="AA590" s="397"/>
      <c r="AB590" s="397"/>
      <c r="AC590" s="397"/>
      <c r="AD590" s="397"/>
      <c r="AE590" s="397"/>
      <c r="AF590" s="397"/>
      <c r="AG590" s="397"/>
      <c r="AH590" s="397"/>
      <c r="AI590" s="397"/>
      <c r="AJ590" s="397"/>
      <c r="AK590" s="397"/>
      <c r="AL590" s="397"/>
      <c r="AM590" s="397"/>
      <c r="AN590" s="397"/>
      <c r="AO590" s="397"/>
      <c r="AP590" s="397"/>
      <c r="AQ590" s="397"/>
      <c r="AR590" s="397"/>
      <c r="AS590" s="397"/>
      <c r="AT590" s="397"/>
      <c r="AU590" s="397"/>
      <c r="AV590" s="397"/>
      <c r="AW590" s="397"/>
      <c r="AX590" s="397"/>
      <c r="AY590" s="397"/>
      <c r="AZ590" s="397"/>
      <c r="BA590" s="553"/>
      <c r="BB590" s="397"/>
      <c r="BC590" s="397"/>
      <c r="BD590" s="397"/>
    </row>
    <row r="591" spans="2:56" x14ac:dyDescent="0.35">
      <c r="B591" s="80"/>
      <c r="C591" s="119"/>
      <c r="D591" s="119"/>
      <c r="E591" s="84"/>
      <c r="F591" s="119"/>
      <c r="G591" s="120"/>
      <c r="H591" s="41"/>
      <c r="I591" s="41"/>
      <c r="J591" s="82"/>
      <c r="K591" s="291">
        <f t="shared" si="67"/>
        <v>0</v>
      </c>
      <c r="L591" s="293">
        <f>IF(I591&lt;INDEX(Lookup!$U$2:$U$10,MATCH($D$46,Lookup!$S$2:$S$10,0)),0,IF(O591="X",0,J591/(DATEDIF(H591,I591,"m")+1)*12))</f>
        <v>0</v>
      </c>
      <c r="M591" s="291">
        <f t="shared" si="68"/>
        <v>0</v>
      </c>
      <c r="N591" s="335"/>
      <c r="O591" s="143"/>
      <c r="P591" s="397"/>
      <c r="Q591" s="555"/>
      <c r="R591" s="576">
        <f t="shared" si="69"/>
        <v>0</v>
      </c>
      <c r="S591" s="576">
        <f t="shared" si="70"/>
        <v>0</v>
      </c>
      <c r="T591" s="576">
        <f t="shared" si="71"/>
        <v>0</v>
      </c>
      <c r="U591" s="576">
        <f t="shared" si="72"/>
        <v>0</v>
      </c>
      <c r="V591" s="553"/>
      <c r="W591" s="553"/>
      <c r="X591" s="553"/>
      <c r="Y591" s="553"/>
      <c r="Z591" s="397"/>
      <c r="AA591" s="397"/>
      <c r="AB591" s="397"/>
      <c r="AC591" s="397"/>
      <c r="AD591" s="397"/>
      <c r="AE591" s="397"/>
      <c r="AF591" s="397"/>
      <c r="AG591" s="397"/>
      <c r="AH591" s="397"/>
      <c r="AI591" s="397"/>
      <c r="AJ591" s="397"/>
      <c r="AK591" s="397"/>
      <c r="AL591" s="397"/>
      <c r="AM591" s="397"/>
      <c r="AN591" s="397"/>
      <c r="AO591" s="397"/>
      <c r="AP591" s="397"/>
      <c r="AQ591" s="397"/>
      <c r="AR591" s="397"/>
      <c r="AS591" s="397"/>
      <c r="AT591" s="397"/>
      <c r="AU591" s="397"/>
      <c r="AV591" s="397"/>
      <c r="AW591" s="397"/>
      <c r="AX591" s="397"/>
      <c r="AY591" s="397"/>
      <c r="AZ591" s="397"/>
      <c r="BA591" s="553"/>
      <c r="BB591" s="397"/>
      <c r="BC591" s="397"/>
      <c r="BD591" s="397"/>
    </row>
    <row r="592" spans="2:56" x14ac:dyDescent="0.35">
      <c r="B592" s="80"/>
      <c r="C592" s="119"/>
      <c r="D592" s="119"/>
      <c r="E592" s="84"/>
      <c r="F592" s="119"/>
      <c r="G592" s="120"/>
      <c r="H592" s="41"/>
      <c r="I592" s="41"/>
      <c r="J592" s="82"/>
      <c r="K592" s="291">
        <f t="shared" si="67"/>
        <v>0</v>
      </c>
      <c r="L592" s="293">
        <f>IF(I592&lt;INDEX(Lookup!$U$2:$U$10,MATCH($D$46,Lookup!$S$2:$S$10,0)),0,IF(O592="X",0,J592/(DATEDIF(H592,I592,"m")+1)*12))</f>
        <v>0</v>
      </c>
      <c r="M592" s="291">
        <f t="shared" si="68"/>
        <v>0</v>
      </c>
      <c r="N592" s="335"/>
      <c r="O592" s="143"/>
      <c r="P592" s="397"/>
      <c r="Q592" s="555"/>
      <c r="R592" s="576">
        <f t="shared" si="69"/>
        <v>0</v>
      </c>
      <c r="S592" s="576">
        <f t="shared" si="70"/>
        <v>0</v>
      </c>
      <c r="T592" s="576">
        <f t="shared" si="71"/>
        <v>0</v>
      </c>
      <c r="U592" s="576">
        <f t="shared" si="72"/>
        <v>0</v>
      </c>
      <c r="V592" s="553"/>
      <c r="W592" s="553"/>
      <c r="X592" s="553"/>
      <c r="Y592" s="553"/>
      <c r="Z592" s="397"/>
      <c r="AA592" s="397"/>
      <c r="AB592" s="397"/>
      <c r="AC592" s="397"/>
      <c r="AD592" s="397"/>
      <c r="AE592" s="397"/>
      <c r="AF592" s="397"/>
      <c r="AG592" s="397"/>
      <c r="AH592" s="397"/>
      <c r="AI592" s="397"/>
      <c r="AJ592" s="397"/>
      <c r="AK592" s="397"/>
      <c r="AL592" s="397"/>
      <c r="AM592" s="397"/>
      <c r="AN592" s="397"/>
      <c r="AO592" s="397"/>
      <c r="AP592" s="397"/>
      <c r="AQ592" s="397"/>
      <c r="AR592" s="397"/>
      <c r="AS592" s="397"/>
      <c r="AT592" s="397"/>
      <c r="AU592" s="397"/>
      <c r="AV592" s="397"/>
      <c r="AW592" s="397"/>
      <c r="AX592" s="397"/>
      <c r="AY592" s="397"/>
      <c r="AZ592" s="397"/>
      <c r="BA592" s="553"/>
      <c r="BB592" s="397"/>
      <c r="BC592" s="397"/>
      <c r="BD592" s="397"/>
    </row>
    <row r="593" spans="2:56" x14ac:dyDescent="0.35">
      <c r="B593" s="80"/>
      <c r="C593" s="119"/>
      <c r="D593" s="119"/>
      <c r="E593" s="84"/>
      <c r="F593" s="119"/>
      <c r="G593" s="120"/>
      <c r="H593" s="41"/>
      <c r="I593" s="41"/>
      <c r="J593" s="82"/>
      <c r="K593" s="291">
        <f t="shared" si="67"/>
        <v>0</v>
      </c>
      <c r="L593" s="293">
        <f>IF(I593&lt;INDEX(Lookup!$U$2:$U$10,MATCH($D$46,Lookup!$S$2:$S$10,0)),0,IF(O593="X",0,J593/(DATEDIF(H593,I593,"m")+1)*12))</f>
        <v>0</v>
      </c>
      <c r="M593" s="291">
        <f t="shared" si="68"/>
        <v>0</v>
      </c>
      <c r="N593" s="335"/>
      <c r="O593" s="143"/>
      <c r="P593" s="397"/>
      <c r="Q593" s="555"/>
      <c r="R593" s="576">
        <f t="shared" si="69"/>
        <v>0</v>
      </c>
      <c r="S593" s="576">
        <f t="shared" si="70"/>
        <v>0</v>
      </c>
      <c r="T593" s="576">
        <f t="shared" si="71"/>
        <v>0</v>
      </c>
      <c r="U593" s="576">
        <f t="shared" si="72"/>
        <v>0</v>
      </c>
      <c r="V593" s="553"/>
      <c r="W593" s="553"/>
      <c r="X593" s="553"/>
      <c r="Y593" s="553"/>
      <c r="Z593" s="397"/>
      <c r="AA593" s="397"/>
      <c r="AB593" s="397"/>
      <c r="AC593" s="397"/>
      <c r="AD593" s="397"/>
      <c r="AE593" s="397"/>
      <c r="AF593" s="397"/>
      <c r="AG593" s="397"/>
      <c r="AH593" s="397"/>
      <c r="AI593" s="397"/>
      <c r="AJ593" s="397"/>
      <c r="AK593" s="397"/>
      <c r="AL593" s="397"/>
      <c r="AM593" s="397"/>
      <c r="AN593" s="397"/>
      <c r="AO593" s="397"/>
      <c r="AP593" s="397"/>
      <c r="AQ593" s="397"/>
      <c r="AR593" s="397"/>
      <c r="AS593" s="397"/>
      <c r="AT593" s="397"/>
      <c r="AU593" s="397"/>
      <c r="AV593" s="397"/>
      <c r="AW593" s="397"/>
      <c r="AX593" s="397"/>
      <c r="AY593" s="397"/>
      <c r="AZ593" s="397"/>
      <c r="BA593" s="553"/>
      <c r="BB593" s="397"/>
      <c r="BC593" s="397"/>
      <c r="BD593" s="397"/>
    </row>
    <row r="594" spans="2:56" x14ac:dyDescent="0.35">
      <c r="B594" s="80"/>
      <c r="C594" s="119"/>
      <c r="D594" s="119"/>
      <c r="E594" s="84"/>
      <c r="F594" s="119"/>
      <c r="G594" s="120"/>
      <c r="H594" s="41"/>
      <c r="I594" s="41"/>
      <c r="J594" s="82"/>
      <c r="K594" s="291">
        <f t="shared" si="67"/>
        <v>0</v>
      </c>
      <c r="L594" s="293">
        <f>IF(I594&lt;INDEX(Lookup!$U$2:$U$10,MATCH($D$46,Lookup!$S$2:$S$10,0)),0,IF(O594="X",0,J594/(DATEDIF(H594,I594,"m")+1)*12))</f>
        <v>0</v>
      </c>
      <c r="M594" s="291">
        <f t="shared" si="68"/>
        <v>0</v>
      </c>
      <c r="N594" s="335"/>
      <c r="O594" s="143"/>
      <c r="P594" s="397"/>
      <c r="Q594" s="555"/>
      <c r="R594" s="576">
        <f t="shared" si="69"/>
        <v>0</v>
      </c>
      <c r="S594" s="576">
        <f t="shared" si="70"/>
        <v>0</v>
      </c>
      <c r="T594" s="576">
        <f t="shared" si="71"/>
        <v>0</v>
      </c>
      <c r="U594" s="576">
        <f t="shared" si="72"/>
        <v>0</v>
      </c>
      <c r="V594" s="553"/>
      <c r="W594" s="553"/>
      <c r="X594" s="553"/>
      <c r="Y594" s="553"/>
      <c r="Z594" s="397"/>
      <c r="AA594" s="397"/>
      <c r="AB594" s="397"/>
      <c r="AC594" s="397"/>
      <c r="AD594" s="397"/>
      <c r="AE594" s="397"/>
      <c r="AF594" s="397"/>
      <c r="AG594" s="397"/>
      <c r="AH594" s="397"/>
      <c r="AI594" s="397"/>
      <c r="AJ594" s="397"/>
      <c r="AK594" s="397"/>
      <c r="AL594" s="397"/>
      <c r="AM594" s="397"/>
      <c r="AN594" s="397"/>
      <c r="AO594" s="397"/>
      <c r="AP594" s="397"/>
      <c r="AQ594" s="397"/>
      <c r="AR594" s="397"/>
      <c r="AS594" s="397"/>
      <c r="AT594" s="397"/>
      <c r="AU594" s="397"/>
      <c r="AV594" s="397"/>
      <c r="AW594" s="397"/>
      <c r="AX594" s="397"/>
      <c r="AY594" s="397"/>
      <c r="AZ594" s="397"/>
      <c r="BA594" s="553"/>
      <c r="BB594" s="397"/>
      <c r="BC594" s="397"/>
      <c r="BD594" s="397"/>
    </row>
    <row r="595" spans="2:56" x14ac:dyDescent="0.35">
      <c r="B595" s="80"/>
      <c r="C595" s="119"/>
      <c r="D595" s="119"/>
      <c r="E595" s="84"/>
      <c r="F595" s="119"/>
      <c r="G595" s="120"/>
      <c r="H595" s="41"/>
      <c r="I595" s="41"/>
      <c r="J595" s="82"/>
      <c r="K595" s="291">
        <f t="shared" si="67"/>
        <v>0</v>
      </c>
      <c r="L595" s="293">
        <f>IF(I595&lt;INDEX(Lookup!$U$2:$U$10,MATCH($D$46,Lookup!$S$2:$S$10,0)),0,IF(O595="X",0,J595/(DATEDIF(H595,I595,"m")+1)*12))</f>
        <v>0</v>
      </c>
      <c r="M595" s="291">
        <f t="shared" si="68"/>
        <v>0</v>
      </c>
      <c r="N595" s="335"/>
      <c r="O595" s="143"/>
      <c r="P595" s="397"/>
      <c r="Q595" s="555"/>
      <c r="R595" s="576">
        <f t="shared" si="69"/>
        <v>0</v>
      </c>
      <c r="S595" s="576">
        <f t="shared" si="70"/>
        <v>0</v>
      </c>
      <c r="T595" s="576">
        <f t="shared" si="71"/>
        <v>0</v>
      </c>
      <c r="U595" s="576">
        <f t="shared" si="72"/>
        <v>0</v>
      </c>
      <c r="V595" s="553"/>
      <c r="W595" s="553"/>
      <c r="X595" s="553"/>
      <c r="Y595" s="553"/>
      <c r="Z595" s="397"/>
      <c r="AA595" s="397"/>
      <c r="AB595" s="397"/>
      <c r="AC595" s="397"/>
      <c r="AD595" s="397"/>
      <c r="AE595" s="397"/>
      <c r="AF595" s="397"/>
      <c r="AG595" s="397"/>
      <c r="AH595" s="397"/>
      <c r="AI595" s="397"/>
      <c r="AJ595" s="397"/>
      <c r="AK595" s="397"/>
      <c r="AL595" s="397"/>
      <c r="AM595" s="397"/>
      <c r="AN595" s="397"/>
      <c r="AO595" s="397"/>
      <c r="AP595" s="397"/>
      <c r="AQ595" s="397"/>
      <c r="AR595" s="397"/>
      <c r="AS595" s="397"/>
      <c r="AT595" s="397"/>
      <c r="AU595" s="397"/>
      <c r="AV595" s="397"/>
      <c r="AW595" s="397"/>
      <c r="AX595" s="397"/>
      <c r="AY595" s="397"/>
      <c r="AZ595" s="397"/>
      <c r="BA595" s="553"/>
      <c r="BB595" s="397"/>
      <c r="BC595" s="397"/>
      <c r="BD595" s="397"/>
    </row>
    <row r="596" spans="2:56" x14ac:dyDescent="0.35">
      <c r="B596" s="80"/>
      <c r="C596" s="119"/>
      <c r="D596" s="119"/>
      <c r="E596" s="84"/>
      <c r="F596" s="119"/>
      <c r="G596" s="120"/>
      <c r="H596" s="41"/>
      <c r="I596" s="41"/>
      <c r="J596" s="82"/>
      <c r="K596" s="291">
        <f t="shared" si="67"/>
        <v>0</v>
      </c>
      <c r="L596" s="293">
        <f>IF(I596&lt;INDEX(Lookup!$U$2:$U$10,MATCH($D$46,Lookup!$S$2:$S$10,0)),0,IF(O596="X",0,J596/(DATEDIF(H596,I596,"m")+1)*12))</f>
        <v>0</v>
      </c>
      <c r="M596" s="291">
        <f t="shared" si="68"/>
        <v>0</v>
      </c>
      <c r="N596" s="335"/>
      <c r="O596" s="143"/>
      <c r="P596" s="397"/>
      <c r="Q596" s="555"/>
      <c r="R596" s="576">
        <f t="shared" si="69"/>
        <v>0</v>
      </c>
      <c r="S596" s="576">
        <f t="shared" si="70"/>
        <v>0</v>
      </c>
      <c r="T596" s="576">
        <f t="shared" si="71"/>
        <v>0</v>
      </c>
      <c r="U596" s="576">
        <f t="shared" si="72"/>
        <v>0</v>
      </c>
      <c r="V596" s="553"/>
      <c r="W596" s="553"/>
      <c r="X596" s="553"/>
      <c r="Y596" s="553"/>
      <c r="Z596" s="397"/>
      <c r="AA596" s="397"/>
      <c r="AB596" s="397"/>
      <c r="AC596" s="397"/>
      <c r="AD596" s="397"/>
      <c r="AE596" s="397"/>
      <c r="AF596" s="397"/>
      <c r="AG596" s="397"/>
      <c r="AH596" s="397"/>
      <c r="AI596" s="397"/>
      <c r="AJ596" s="397"/>
      <c r="AK596" s="397"/>
      <c r="AL596" s="397"/>
      <c r="AM596" s="397"/>
      <c r="AN596" s="397"/>
      <c r="AO596" s="397"/>
      <c r="AP596" s="397"/>
      <c r="AQ596" s="397"/>
      <c r="AR596" s="397"/>
      <c r="AS596" s="397"/>
      <c r="AT596" s="397"/>
      <c r="AU596" s="397"/>
      <c r="AV596" s="397"/>
      <c r="AW596" s="397"/>
      <c r="AX596" s="397"/>
      <c r="AY596" s="397"/>
      <c r="AZ596" s="397"/>
      <c r="BA596" s="553"/>
      <c r="BB596" s="397"/>
      <c r="BC596" s="397"/>
      <c r="BD596" s="397"/>
    </row>
    <row r="597" spans="2:56" x14ac:dyDescent="0.35">
      <c r="B597" s="80"/>
      <c r="C597" s="119"/>
      <c r="D597" s="119"/>
      <c r="E597" s="84"/>
      <c r="F597" s="119"/>
      <c r="G597" s="120"/>
      <c r="H597" s="41"/>
      <c r="I597" s="41"/>
      <c r="J597" s="82"/>
      <c r="K597" s="291">
        <f t="shared" si="67"/>
        <v>0</v>
      </c>
      <c r="L597" s="293">
        <f>IF(I597&lt;INDEX(Lookup!$U$2:$U$10,MATCH($D$46,Lookup!$S$2:$S$10,0)),0,IF(O597="X",0,J597/(DATEDIF(H597,I597,"m")+1)*12))</f>
        <v>0</v>
      </c>
      <c r="M597" s="291">
        <f t="shared" si="68"/>
        <v>0</v>
      </c>
      <c r="N597" s="335"/>
      <c r="O597" s="143"/>
      <c r="P597" s="397"/>
      <c r="Q597" s="555"/>
      <c r="R597" s="576">
        <f t="shared" si="69"/>
        <v>0</v>
      </c>
      <c r="S597" s="576">
        <f t="shared" si="70"/>
        <v>0</v>
      </c>
      <c r="T597" s="576">
        <f t="shared" si="71"/>
        <v>0</v>
      </c>
      <c r="U597" s="576">
        <f t="shared" si="72"/>
        <v>0</v>
      </c>
      <c r="V597" s="553"/>
      <c r="W597" s="553"/>
      <c r="X597" s="553"/>
      <c r="Y597" s="553"/>
      <c r="Z597" s="397"/>
      <c r="AA597" s="397"/>
      <c r="AB597" s="397"/>
      <c r="AC597" s="397"/>
      <c r="AD597" s="397"/>
      <c r="AE597" s="397"/>
      <c r="AF597" s="397"/>
      <c r="AG597" s="397"/>
      <c r="AH597" s="397"/>
      <c r="AI597" s="397"/>
      <c r="AJ597" s="397"/>
      <c r="AK597" s="397"/>
      <c r="AL597" s="397"/>
      <c r="AM597" s="397"/>
      <c r="AN597" s="397"/>
      <c r="AO597" s="397"/>
      <c r="AP597" s="397"/>
      <c r="AQ597" s="397"/>
      <c r="AR597" s="397"/>
      <c r="AS597" s="397"/>
      <c r="AT597" s="397"/>
      <c r="AU597" s="397"/>
      <c r="AV597" s="397"/>
      <c r="AW597" s="397"/>
      <c r="AX597" s="397"/>
      <c r="AY597" s="397"/>
      <c r="AZ597" s="397"/>
      <c r="BA597" s="553"/>
      <c r="BB597" s="397"/>
      <c r="BC597" s="397"/>
      <c r="BD597" s="397"/>
    </row>
    <row r="598" spans="2:56" x14ac:dyDescent="0.35">
      <c r="B598" s="80"/>
      <c r="C598" s="119"/>
      <c r="D598" s="119"/>
      <c r="E598" s="84"/>
      <c r="F598" s="119"/>
      <c r="G598" s="120"/>
      <c r="H598" s="41"/>
      <c r="I598" s="41"/>
      <c r="J598" s="82"/>
      <c r="K598" s="291">
        <f t="shared" si="67"/>
        <v>0</v>
      </c>
      <c r="L598" s="293">
        <f>IF(I598&lt;INDEX(Lookup!$U$2:$U$10,MATCH($D$46,Lookup!$S$2:$S$10,0)),0,IF(O598="X",0,J598/(DATEDIF(H598,I598,"m")+1)*12))</f>
        <v>0</v>
      </c>
      <c r="M598" s="291">
        <f t="shared" si="68"/>
        <v>0</v>
      </c>
      <c r="N598" s="335"/>
      <c r="O598" s="143"/>
      <c r="P598" s="397"/>
      <c r="Q598" s="555"/>
      <c r="R598" s="576">
        <f t="shared" si="69"/>
        <v>0</v>
      </c>
      <c r="S598" s="576">
        <f t="shared" si="70"/>
        <v>0</v>
      </c>
      <c r="T598" s="576">
        <f t="shared" si="71"/>
        <v>0</v>
      </c>
      <c r="U598" s="576">
        <f t="shared" si="72"/>
        <v>0</v>
      </c>
      <c r="V598" s="553"/>
      <c r="W598" s="553"/>
      <c r="X598" s="553"/>
      <c r="Y598" s="553"/>
      <c r="Z598" s="397"/>
      <c r="AA598" s="397"/>
      <c r="AB598" s="397"/>
      <c r="AC598" s="397"/>
      <c r="AD598" s="397"/>
      <c r="AE598" s="397"/>
      <c r="AF598" s="397"/>
      <c r="AG598" s="397"/>
      <c r="AH598" s="397"/>
      <c r="AI598" s="397"/>
      <c r="AJ598" s="397"/>
      <c r="AK598" s="397"/>
      <c r="AL598" s="397"/>
      <c r="AM598" s="397"/>
      <c r="AN598" s="397"/>
      <c r="AO598" s="397"/>
      <c r="AP598" s="397"/>
      <c r="AQ598" s="397"/>
      <c r="AR598" s="397"/>
      <c r="AS598" s="397"/>
      <c r="AT598" s="397"/>
      <c r="AU598" s="397"/>
      <c r="AV598" s="397"/>
      <c r="AW598" s="397"/>
      <c r="AX598" s="397"/>
      <c r="AY598" s="397"/>
      <c r="AZ598" s="397"/>
      <c r="BA598" s="553"/>
      <c r="BB598" s="397"/>
      <c r="BC598" s="397"/>
      <c r="BD598" s="397"/>
    </row>
    <row r="599" spans="2:56" x14ac:dyDescent="0.35">
      <c r="B599" s="80"/>
      <c r="C599" s="119"/>
      <c r="D599" s="119"/>
      <c r="E599" s="84"/>
      <c r="F599" s="119"/>
      <c r="G599" s="120"/>
      <c r="H599" s="41"/>
      <c r="I599" s="41"/>
      <c r="J599" s="82"/>
      <c r="K599" s="291">
        <f t="shared" si="67"/>
        <v>0</v>
      </c>
      <c r="L599" s="293">
        <f>IF(I599&lt;INDEX(Lookup!$U$2:$U$10,MATCH($D$46,Lookup!$S$2:$S$10,0)),0,IF(O599="X",0,J599/(DATEDIF(H599,I599,"m")+1)*12))</f>
        <v>0</v>
      </c>
      <c r="M599" s="291">
        <f t="shared" si="68"/>
        <v>0</v>
      </c>
      <c r="N599" s="335"/>
      <c r="O599" s="143"/>
      <c r="P599" s="397"/>
      <c r="Q599" s="555"/>
      <c r="R599" s="576">
        <f t="shared" si="69"/>
        <v>0</v>
      </c>
      <c r="S599" s="576">
        <f t="shared" si="70"/>
        <v>0</v>
      </c>
      <c r="T599" s="576">
        <f t="shared" si="71"/>
        <v>0</v>
      </c>
      <c r="U599" s="576">
        <f t="shared" si="72"/>
        <v>0</v>
      </c>
      <c r="V599" s="553"/>
      <c r="W599" s="553"/>
      <c r="X599" s="553"/>
      <c r="Y599" s="553"/>
      <c r="Z599" s="397"/>
      <c r="AA599" s="397"/>
      <c r="AB599" s="397"/>
      <c r="AC599" s="397"/>
      <c r="AD599" s="397"/>
      <c r="AE599" s="397"/>
      <c r="AF599" s="397"/>
      <c r="AG599" s="397"/>
      <c r="AH599" s="397"/>
      <c r="AI599" s="397"/>
      <c r="AJ599" s="397"/>
      <c r="AK599" s="397"/>
      <c r="AL599" s="397"/>
      <c r="AM599" s="397"/>
      <c r="AN599" s="397"/>
      <c r="AO599" s="397"/>
      <c r="AP599" s="397"/>
      <c r="AQ599" s="397"/>
      <c r="AR599" s="397"/>
      <c r="AS599" s="397"/>
      <c r="AT599" s="397"/>
      <c r="AU599" s="397"/>
      <c r="AV599" s="397"/>
      <c r="AW599" s="397"/>
      <c r="AX599" s="397"/>
      <c r="AY599" s="397"/>
      <c r="AZ599" s="397"/>
      <c r="BA599" s="553"/>
      <c r="BB599" s="397"/>
      <c r="BC599" s="397"/>
      <c r="BD599" s="397"/>
    </row>
    <row r="600" spans="2:56" x14ac:dyDescent="0.35">
      <c r="B600" s="80"/>
      <c r="C600" s="119"/>
      <c r="D600" s="119"/>
      <c r="E600" s="84"/>
      <c r="F600" s="119"/>
      <c r="G600" s="120"/>
      <c r="H600" s="41"/>
      <c r="I600" s="41"/>
      <c r="J600" s="82"/>
      <c r="K600" s="291">
        <f t="shared" si="67"/>
        <v>0</v>
      </c>
      <c r="L600" s="293">
        <f>IF(I600&lt;INDEX(Lookup!$U$2:$U$10,MATCH($D$46,Lookup!$S$2:$S$10,0)),0,IF(O600="X",0,J600/(DATEDIF(H600,I600,"m")+1)*12))</f>
        <v>0</v>
      </c>
      <c r="M600" s="291">
        <f t="shared" si="68"/>
        <v>0</v>
      </c>
      <c r="N600" s="335"/>
      <c r="O600" s="143"/>
      <c r="P600" s="397"/>
      <c r="Q600" s="555"/>
      <c r="R600" s="576">
        <f t="shared" si="69"/>
        <v>0</v>
      </c>
      <c r="S600" s="576">
        <f t="shared" si="70"/>
        <v>0</v>
      </c>
      <c r="T600" s="576">
        <f t="shared" si="71"/>
        <v>0</v>
      </c>
      <c r="U600" s="576">
        <f t="shared" si="72"/>
        <v>0</v>
      </c>
      <c r="V600" s="553"/>
      <c r="W600" s="553"/>
      <c r="X600" s="553"/>
      <c r="Y600" s="553"/>
      <c r="Z600" s="397"/>
      <c r="AA600" s="397"/>
      <c r="AB600" s="397"/>
      <c r="AC600" s="397"/>
      <c r="AD600" s="397"/>
      <c r="AE600" s="397"/>
      <c r="AF600" s="397"/>
      <c r="AG600" s="397"/>
      <c r="AH600" s="397"/>
      <c r="AI600" s="397"/>
      <c r="AJ600" s="397"/>
      <c r="AK600" s="397"/>
      <c r="AL600" s="397"/>
      <c r="AM600" s="397"/>
      <c r="AN600" s="397"/>
      <c r="AO600" s="397"/>
      <c r="AP600" s="397"/>
      <c r="AQ600" s="397"/>
      <c r="AR600" s="397"/>
      <c r="AS600" s="397"/>
      <c r="AT600" s="397"/>
      <c r="AU600" s="397"/>
      <c r="AV600" s="397"/>
      <c r="AW600" s="397"/>
      <c r="AX600" s="397"/>
      <c r="AY600" s="397"/>
      <c r="AZ600" s="397"/>
      <c r="BA600" s="553"/>
      <c r="BB600" s="397"/>
      <c r="BC600" s="397"/>
      <c r="BD600" s="397"/>
    </row>
    <row r="601" spans="2:56" x14ac:dyDescent="0.35">
      <c r="B601" s="80"/>
      <c r="C601" s="119"/>
      <c r="D601" s="119"/>
      <c r="E601" s="84"/>
      <c r="F601" s="119"/>
      <c r="G601" s="120"/>
      <c r="H601" s="41"/>
      <c r="I601" s="41"/>
      <c r="J601" s="82"/>
      <c r="K601" s="291">
        <f t="shared" si="67"/>
        <v>0</v>
      </c>
      <c r="L601" s="293">
        <f>IF(I601&lt;INDEX(Lookup!$U$2:$U$10,MATCH($D$46,Lookup!$S$2:$S$10,0)),0,IF(O601="X",0,J601/(DATEDIF(H601,I601,"m")+1)*12))</f>
        <v>0</v>
      </c>
      <c r="M601" s="291">
        <f t="shared" si="68"/>
        <v>0</v>
      </c>
      <c r="N601" s="335"/>
      <c r="O601" s="143"/>
      <c r="P601" s="397"/>
      <c r="Q601" s="555"/>
      <c r="R601" s="576">
        <f t="shared" si="69"/>
        <v>0</v>
      </c>
      <c r="S601" s="576">
        <f t="shared" si="70"/>
        <v>0</v>
      </c>
      <c r="T601" s="576">
        <f t="shared" si="71"/>
        <v>0</v>
      </c>
      <c r="U601" s="576">
        <f t="shared" si="72"/>
        <v>0</v>
      </c>
      <c r="V601" s="553"/>
      <c r="W601" s="553"/>
      <c r="X601" s="553"/>
      <c r="Y601" s="553"/>
      <c r="Z601" s="397"/>
      <c r="AA601" s="397"/>
      <c r="AB601" s="397"/>
      <c r="AC601" s="397"/>
      <c r="AD601" s="397"/>
      <c r="AE601" s="397"/>
      <c r="AF601" s="397"/>
      <c r="AG601" s="397"/>
      <c r="AH601" s="397"/>
      <c r="AI601" s="397"/>
      <c r="AJ601" s="397"/>
      <c r="AK601" s="397"/>
      <c r="AL601" s="397"/>
      <c r="AM601" s="397"/>
      <c r="AN601" s="397"/>
      <c r="AO601" s="397"/>
      <c r="AP601" s="397"/>
      <c r="AQ601" s="397"/>
      <c r="AR601" s="397"/>
      <c r="AS601" s="397"/>
      <c r="AT601" s="397"/>
      <c r="AU601" s="397"/>
      <c r="AV601" s="397"/>
      <c r="AW601" s="397"/>
      <c r="AX601" s="397"/>
      <c r="AY601" s="397"/>
      <c r="AZ601" s="397"/>
      <c r="BA601" s="553"/>
      <c r="BB601" s="397"/>
      <c r="BC601" s="397"/>
      <c r="BD601" s="397"/>
    </row>
    <row r="602" spans="2:56" x14ac:dyDescent="0.35">
      <c r="B602" s="80"/>
      <c r="C602" s="119"/>
      <c r="D602" s="119"/>
      <c r="E602" s="84"/>
      <c r="F602" s="119"/>
      <c r="G602" s="120"/>
      <c r="H602" s="41"/>
      <c r="I602" s="41"/>
      <c r="J602" s="82"/>
      <c r="K602" s="291">
        <f t="shared" si="67"/>
        <v>0</v>
      </c>
      <c r="L602" s="293">
        <f>IF(I602&lt;INDEX(Lookup!$U$2:$U$10,MATCH($D$46,Lookup!$S$2:$S$10,0)),0,IF(O602="X",0,J602/(DATEDIF(H602,I602,"m")+1)*12))</f>
        <v>0</v>
      </c>
      <c r="M602" s="291">
        <f t="shared" si="68"/>
        <v>0</v>
      </c>
      <c r="N602" s="335"/>
      <c r="O602" s="143"/>
      <c r="P602" s="397"/>
      <c r="Q602" s="555"/>
      <c r="R602" s="576">
        <f t="shared" si="69"/>
        <v>0</v>
      </c>
      <c r="S602" s="576">
        <f t="shared" si="70"/>
        <v>0</v>
      </c>
      <c r="T602" s="576">
        <f t="shared" si="71"/>
        <v>0</v>
      </c>
      <c r="U602" s="576">
        <f t="shared" si="72"/>
        <v>0</v>
      </c>
      <c r="V602" s="553"/>
      <c r="W602" s="553"/>
      <c r="X602" s="553"/>
      <c r="Y602" s="553"/>
      <c r="Z602" s="397"/>
      <c r="AA602" s="397"/>
      <c r="AB602" s="397"/>
      <c r="AC602" s="397"/>
      <c r="AD602" s="397"/>
      <c r="AE602" s="397"/>
      <c r="AF602" s="397"/>
      <c r="AG602" s="397"/>
      <c r="AH602" s="397"/>
      <c r="AI602" s="397"/>
      <c r="AJ602" s="397"/>
      <c r="AK602" s="397"/>
      <c r="AL602" s="397"/>
      <c r="AM602" s="397"/>
      <c r="AN602" s="397"/>
      <c r="AO602" s="397"/>
      <c r="AP602" s="397"/>
      <c r="AQ602" s="397"/>
      <c r="AR602" s="397"/>
      <c r="AS602" s="397"/>
      <c r="AT602" s="397"/>
      <c r="AU602" s="397"/>
      <c r="AV602" s="397"/>
      <c r="AW602" s="397"/>
      <c r="AX602" s="397"/>
      <c r="AY602" s="397"/>
      <c r="AZ602" s="397"/>
      <c r="BA602" s="553"/>
      <c r="BB602" s="397"/>
      <c r="BC602" s="397"/>
      <c r="BD602" s="397"/>
    </row>
    <row r="603" spans="2:56" x14ac:dyDescent="0.35">
      <c r="B603" s="80"/>
      <c r="C603" s="119"/>
      <c r="D603" s="119"/>
      <c r="E603" s="84"/>
      <c r="F603" s="119"/>
      <c r="G603" s="120"/>
      <c r="H603" s="41"/>
      <c r="I603" s="41"/>
      <c r="J603" s="82"/>
      <c r="K603" s="291">
        <f t="shared" si="67"/>
        <v>0</v>
      </c>
      <c r="L603" s="293">
        <f>IF(I603&lt;INDEX(Lookup!$U$2:$U$10,MATCH($D$46,Lookup!$S$2:$S$10,0)),0,IF(O603="X",0,J603/(DATEDIF(H603,I603,"m")+1)*12))</f>
        <v>0</v>
      </c>
      <c r="M603" s="291">
        <f t="shared" si="68"/>
        <v>0</v>
      </c>
      <c r="N603" s="335"/>
      <c r="O603" s="143"/>
      <c r="P603" s="397"/>
      <c r="Q603" s="555"/>
      <c r="R603" s="576">
        <f t="shared" si="69"/>
        <v>0</v>
      </c>
      <c r="S603" s="576">
        <f t="shared" si="70"/>
        <v>0</v>
      </c>
      <c r="T603" s="576">
        <f t="shared" si="71"/>
        <v>0</v>
      </c>
      <c r="U603" s="576">
        <f t="shared" si="72"/>
        <v>0</v>
      </c>
      <c r="V603" s="553"/>
      <c r="W603" s="553"/>
      <c r="X603" s="553"/>
      <c r="Y603" s="553"/>
      <c r="Z603" s="397"/>
      <c r="AA603" s="397"/>
      <c r="AB603" s="397"/>
      <c r="AC603" s="397"/>
      <c r="AD603" s="397"/>
      <c r="AE603" s="397"/>
      <c r="AF603" s="397"/>
      <c r="AG603" s="397"/>
      <c r="AH603" s="397"/>
      <c r="AI603" s="397"/>
      <c r="AJ603" s="397"/>
      <c r="AK603" s="397"/>
      <c r="AL603" s="397"/>
      <c r="AM603" s="397"/>
      <c r="AN603" s="397"/>
      <c r="AO603" s="397"/>
      <c r="AP603" s="397"/>
      <c r="AQ603" s="397"/>
      <c r="AR603" s="397"/>
      <c r="AS603" s="397"/>
      <c r="AT603" s="397"/>
      <c r="AU603" s="397"/>
      <c r="AV603" s="397"/>
      <c r="AW603" s="397"/>
      <c r="AX603" s="397"/>
      <c r="AY603" s="397"/>
      <c r="AZ603" s="397"/>
      <c r="BA603" s="553"/>
      <c r="BB603" s="397"/>
      <c r="BC603" s="397"/>
      <c r="BD603" s="397"/>
    </row>
    <row r="604" spans="2:56" x14ac:dyDescent="0.35">
      <c r="B604" s="80"/>
      <c r="C604" s="119"/>
      <c r="D604" s="119"/>
      <c r="E604" s="84"/>
      <c r="F604" s="119"/>
      <c r="G604" s="120"/>
      <c r="H604" s="41"/>
      <c r="I604" s="41"/>
      <c r="J604" s="82"/>
      <c r="K604" s="291">
        <f t="shared" si="67"/>
        <v>0</v>
      </c>
      <c r="L604" s="293">
        <f>IF(I604&lt;INDEX(Lookup!$U$2:$U$10,MATCH($D$46,Lookup!$S$2:$S$10,0)),0,IF(O604="X",0,J604/(DATEDIF(H604,I604,"m")+1)*12))</f>
        <v>0</v>
      </c>
      <c r="M604" s="291">
        <f t="shared" si="68"/>
        <v>0</v>
      </c>
      <c r="N604" s="335"/>
      <c r="O604" s="143"/>
      <c r="P604" s="397"/>
      <c r="Q604" s="555"/>
      <c r="R604" s="576">
        <f t="shared" si="69"/>
        <v>0</v>
      </c>
      <c r="S604" s="576">
        <f t="shared" si="70"/>
        <v>0</v>
      </c>
      <c r="T604" s="576">
        <f t="shared" si="71"/>
        <v>0</v>
      </c>
      <c r="U604" s="576">
        <f t="shared" si="72"/>
        <v>0</v>
      </c>
      <c r="V604" s="553"/>
      <c r="W604" s="553"/>
      <c r="X604" s="553"/>
      <c r="Y604" s="553"/>
      <c r="Z604" s="397"/>
      <c r="AA604" s="397"/>
      <c r="AB604" s="397"/>
      <c r="AC604" s="397"/>
      <c r="AD604" s="397"/>
      <c r="AE604" s="397"/>
      <c r="AF604" s="397"/>
      <c r="AG604" s="397"/>
      <c r="AH604" s="397"/>
      <c r="AI604" s="397"/>
      <c r="AJ604" s="397"/>
      <c r="AK604" s="397"/>
      <c r="AL604" s="397"/>
      <c r="AM604" s="397"/>
      <c r="AN604" s="397"/>
      <c r="AO604" s="397"/>
      <c r="AP604" s="397"/>
      <c r="AQ604" s="397"/>
      <c r="AR604" s="397"/>
      <c r="AS604" s="397"/>
      <c r="AT604" s="397"/>
      <c r="AU604" s="397"/>
      <c r="AV604" s="397"/>
      <c r="AW604" s="397"/>
      <c r="AX604" s="397"/>
      <c r="AY604" s="397"/>
      <c r="AZ604" s="397"/>
      <c r="BA604" s="553"/>
      <c r="BB604" s="397"/>
      <c r="BC604" s="397"/>
      <c r="BD604" s="397"/>
    </row>
    <row r="605" spans="2:56" x14ac:dyDescent="0.35">
      <c r="B605" s="80"/>
      <c r="C605" s="119"/>
      <c r="D605" s="119"/>
      <c r="E605" s="84"/>
      <c r="F605" s="119"/>
      <c r="G605" s="120"/>
      <c r="H605" s="41"/>
      <c r="I605" s="41"/>
      <c r="J605" s="82"/>
      <c r="K605" s="291">
        <f t="shared" si="67"/>
        <v>0</v>
      </c>
      <c r="L605" s="293">
        <f>IF(I605&lt;INDEX(Lookup!$U$2:$U$10,MATCH($D$46,Lookup!$S$2:$S$10,0)),0,IF(O605="X",0,J605/(DATEDIF(H605,I605,"m")+1)*12))</f>
        <v>0</v>
      </c>
      <c r="M605" s="291">
        <f t="shared" si="68"/>
        <v>0</v>
      </c>
      <c r="N605" s="335"/>
      <c r="O605" s="143"/>
      <c r="P605" s="397"/>
      <c r="Q605" s="555"/>
      <c r="R605" s="576">
        <f t="shared" si="69"/>
        <v>0</v>
      </c>
      <c r="S605" s="576">
        <f t="shared" si="70"/>
        <v>0</v>
      </c>
      <c r="T605" s="576">
        <f t="shared" si="71"/>
        <v>0</v>
      </c>
      <c r="U605" s="576">
        <f t="shared" si="72"/>
        <v>0</v>
      </c>
      <c r="V605" s="553"/>
      <c r="W605" s="553"/>
      <c r="X605" s="553"/>
      <c r="Y605" s="553"/>
      <c r="Z605" s="397"/>
      <c r="AA605" s="397"/>
      <c r="AB605" s="397"/>
      <c r="AC605" s="397"/>
      <c r="AD605" s="397"/>
      <c r="AE605" s="397"/>
      <c r="AF605" s="397"/>
      <c r="AG605" s="397"/>
      <c r="AH605" s="397"/>
      <c r="AI605" s="397"/>
      <c r="AJ605" s="397"/>
      <c r="AK605" s="397"/>
      <c r="AL605" s="397"/>
      <c r="AM605" s="397"/>
      <c r="AN605" s="397"/>
      <c r="AO605" s="397"/>
      <c r="AP605" s="397"/>
      <c r="AQ605" s="397"/>
      <c r="AR605" s="397"/>
      <c r="AS605" s="397"/>
      <c r="AT605" s="397"/>
      <c r="AU605" s="397"/>
      <c r="AV605" s="397"/>
      <c r="AW605" s="397"/>
      <c r="AX605" s="397"/>
      <c r="AY605" s="397"/>
      <c r="AZ605" s="397"/>
      <c r="BA605" s="553"/>
      <c r="BB605" s="397"/>
      <c r="BC605" s="397"/>
      <c r="BD605" s="397"/>
    </row>
    <row r="606" spans="2:56" x14ac:dyDescent="0.35">
      <c r="B606" s="80"/>
      <c r="C606" s="119"/>
      <c r="D606" s="119"/>
      <c r="E606" s="84"/>
      <c r="F606" s="119"/>
      <c r="G606" s="120"/>
      <c r="H606" s="41"/>
      <c r="I606" s="41"/>
      <c r="J606" s="82"/>
      <c r="K606" s="291">
        <f t="shared" si="67"/>
        <v>0</v>
      </c>
      <c r="L606" s="293">
        <f>IF(I606&lt;INDEX(Lookup!$U$2:$U$10,MATCH($D$46,Lookup!$S$2:$S$10,0)),0,IF(O606="X",0,J606/(DATEDIF(H606,I606,"m")+1)*12))</f>
        <v>0</v>
      </c>
      <c r="M606" s="291">
        <f t="shared" si="68"/>
        <v>0</v>
      </c>
      <c r="N606" s="335"/>
      <c r="O606" s="143"/>
      <c r="P606" s="397"/>
      <c r="Q606" s="555"/>
      <c r="R606" s="576">
        <f t="shared" si="69"/>
        <v>0</v>
      </c>
      <c r="S606" s="576">
        <f t="shared" si="70"/>
        <v>0</v>
      </c>
      <c r="T606" s="576">
        <f t="shared" si="71"/>
        <v>0</v>
      </c>
      <c r="U606" s="576">
        <f t="shared" si="72"/>
        <v>0</v>
      </c>
      <c r="V606" s="553"/>
      <c r="W606" s="553"/>
      <c r="X606" s="553"/>
      <c r="Y606" s="553"/>
      <c r="Z606" s="397"/>
      <c r="AA606" s="397"/>
      <c r="AB606" s="397"/>
      <c r="AC606" s="397"/>
      <c r="AD606" s="397"/>
      <c r="AE606" s="397"/>
      <c r="AF606" s="397"/>
      <c r="AG606" s="397"/>
      <c r="AH606" s="397"/>
      <c r="AI606" s="397"/>
      <c r="AJ606" s="397"/>
      <c r="AK606" s="397"/>
      <c r="AL606" s="397"/>
      <c r="AM606" s="397"/>
      <c r="AN606" s="397"/>
      <c r="AO606" s="397"/>
      <c r="AP606" s="397"/>
      <c r="AQ606" s="397"/>
      <c r="AR606" s="397"/>
      <c r="AS606" s="397"/>
      <c r="AT606" s="397"/>
      <c r="AU606" s="397"/>
      <c r="AV606" s="397"/>
      <c r="AW606" s="397"/>
      <c r="AX606" s="397"/>
      <c r="AY606" s="397"/>
      <c r="AZ606" s="397"/>
      <c r="BA606" s="553"/>
      <c r="BB606" s="397"/>
      <c r="BC606" s="397"/>
      <c r="BD606" s="397"/>
    </row>
    <row r="607" spans="2:56" x14ac:dyDescent="0.35">
      <c r="B607" s="80"/>
      <c r="C607" s="119"/>
      <c r="D607" s="119"/>
      <c r="E607" s="84"/>
      <c r="F607" s="119"/>
      <c r="G607" s="120"/>
      <c r="H607" s="41"/>
      <c r="I607" s="41"/>
      <c r="J607" s="82"/>
      <c r="K607" s="291">
        <f t="shared" si="67"/>
        <v>0</v>
      </c>
      <c r="L607" s="293">
        <f>IF(I607&lt;INDEX(Lookup!$U$2:$U$10,MATCH($D$46,Lookup!$S$2:$S$10,0)),0,IF(O607="X",0,J607/(DATEDIF(H607,I607,"m")+1)*12))</f>
        <v>0</v>
      </c>
      <c r="M607" s="291">
        <f t="shared" si="68"/>
        <v>0</v>
      </c>
      <c r="N607" s="335"/>
      <c r="O607" s="143"/>
      <c r="P607" s="397"/>
      <c r="Q607" s="555"/>
      <c r="R607" s="576">
        <f t="shared" si="69"/>
        <v>0</v>
      </c>
      <c r="S607" s="576">
        <f t="shared" si="70"/>
        <v>0</v>
      </c>
      <c r="T607" s="576">
        <f t="shared" si="71"/>
        <v>0</v>
      </c>
      <c r="U607" s="576">
        <f t="shared" si="72"/>
        <v>0</v>
      </c>
      <c r="V607" s="553"/>
      <c r="W607" s="553"/>
      <c r="X607" s="553"/>
      <c r="Y607" s="553"/>
      <c r="Z607" s="397"/>
      <c r="AA607" s="397"/>
      <c r="AB607" s="397"/>
      <c r="AC607" s="397"/>
      <c r="AD607" s="397"/>
      <c r="AE607" s="397"/>
      <c r="AF607" s="397"/>
      <c r="AG607" s="397"/>
      <c r="AH607" s="397"/>
      <c r="AI607" s="397"/>
      <c r="AJ607" s="397"/>
      <c r="AK607" s="397"/>
      <c r="AL607" s="397"/>
      <c r="AM607" s="397"/>
      <c r="AN607" s="397"/>
      <c r="AO607" s="397"/>
      <c r="AP607" s="397"/>
      <c r="AQ607" s="397"/>
      <c r="AR607" s="397"/>
      <c r="AS607" s="397"/>
      <c r="AT607" s="397"/>
      <c r="AU607" s="397"/>
      <c r="AV607" s="397"/>
      <c r="AW607" s="397"/>
      <c r="AX607" s="397"/>
      <c r="AY607" s="397"/>
      <c r="AZ607" s="397"/>
      <c r="BA607" s="553"/>
      <c r="BB607" s="397"/>
      <c r="BC607" s="397"/>
      <c r="BD607" s="397"/>
    </row>
    <row r="608" spans="2:56" x14ac:dyDescent="0.35">
      <c r="B608" s="80"/>
      <c r="C608" s="119"/>
      <c r="D608" s="119"/>
      <c r="E608" s="84"/>
      <c r="F608" s="119"/>
      <c r="G608" s="120"/>
      <c r="H608" s="41"/>
      <c r="I608" s="41"/>
      <c r="J608" s="82"/>
      <c r="K608" s="291">
        <f t="shared" si="67"/>
        <v>0</v>
      </c>
      <c r="L608" s="293">
        <f>IF(I608&lt;INDEX(Lookup!$U$2:$U$10,MATCH($D$46,Lookup!$S$2:$S$10,0)),0,IF(O608="X",0,J608/(DATEDIF(H608,I608,"m")+1)*12))</f>
        <v>0</v>
      </c>
      <c r="M608" s="291">
        <f t="shared" si="68"/>
        <v>0</v>
      </c>
      <c r="N608" s="335"/>
      <c r="O608" s="143"/>
      <c r="P608" s="397"/>
      <c r="Q608" s="555"/>
      <c r="R608" s="576">
        <f t="shared" si="69"/>
        <v>0</v>
      </c>
      <c r="S608" s="576">
        <f t="shared" si="70"/>
        <v>0</v>
      </c>
      <c r="T608" s="576">
        <f t="shared" si="71"/>
        <v>0</v>
      </c>
      <c r="U608" s="576">
        <f t="shared" si="72"/>
        <v>0</v>
      </c>
      <c r="V608" s="553"/>
      <c r="W608" s="553"/>
      <c r="X608" s="553"/>
      <c r="Y608" s="553"/>
      <c r="Z608" s="397"/>
      <c r="AA608" s="397"/>
      <c r="AB608" s="397"/>
      <c r="AC608" s="397"/>
      <c r="AD608" s="397"/>
      <c r="AE608" s="397"/>
      <c r="AF608" s="397"/>
      <c r="AG608" s="397"/>
      <c r="AH608" s="397"/>
      <c r="AI608" s="397"/>
      <c r="AJ608" s="397"/>
      <c r="AK608" s="397"/>
      <c r="AL608" s="397"/>
      <c r="AM608" s="397"/>
      <c r="AN608" s="397"/>
      <c r="AO608" s="397"/>
      <c r="AP608" s="397"/>
      <c r="AQ608" s="397"/>
      <c r="AR608" s="397"/>
      <c r="AS608" s="397"/>
      <c r="AT608" s="397"/>
      <c r="AU608" s="397"/>
      <c r="AV608" s="397"/>
      <c r="AW608" s="397"/>
      <c r="AX608" s="397"/>
      <c r="AY608" s="397"/>
      <c r="AZ608" s="397"/>
      <c r="BA608" s="553"/>
      <c r="BB608" s="397"/>
      <c r="BC608" s="397"/>
      <c r="BD608" s="397"/>
    </row>
    <row r="609" spans="2:56" x14ac:dyDescent="0.35">
      <c r="B609" s="80"/>
      <c r="C609" s="119"/>
      <c r="D609" s="119"/>
      <c r="E609" s="84"/>
      <c r="F609" s="119"/>
      <c r="G609" s="120"/>
      <c r="H609" s="41"/>
      <c r="I609" s="41"/>
      <c r="J609" s="82"/>
      <c r="K609" s="291">
        <f t="shared" si="67"/>
        <v>0</v>
      </c>
      <c r="L609" s="293">
        <f>IF(I609&lt;INDEX(Lookup!$U$2:$U$10,MATCH($D$46,Lookup!$S$2:$S$10,0)),0,IF(O609="X",0,J609/(DATEDIF(H609,I609,"m")+1)*12))</f>
        <v>0</v>
      </c>
      <c r="M609" s="291">
        <f t="shared" si="68"/>
        <v>0</v>
      </c>
      <c r="N609" s="335"/>
      <c r="O609" s="143"/>
      <c r="P609" s="397"/>
      <c r="Q609" s="555"/>
      <c r="R609" s="576">
        <f t="shared" si="69"/>
        <v>0</v>
      </c>
      <c r="S609" s="576">
        <f t="shared" si="70"/>
        <v>0</v>
      </c>
      <c r="T609" s="576">
        <f t="shared" si="71"/>
        <v>0</v>
      </c>
      <c r="U609" s="576">
        <f t="shared" si="72"/>
        <v>0</v>
      </c>
      <c r="V609" s="553"/>
      <c r="W609" s="553"/>
      <c r="X609" s="553"/>
      <c r="Y609" s="553"/>
      <c r="Z609" s="397"/>
      <c r="AA609" s="397"/>
      <c r="AB609" s="397"/>
      <c r="AC609" s="397"/>
      <c r="AD609" s="397"/>
      <c r="AE609" s="397"/>
      <c r="AF609" s="397"/>
      <c r="AG609" s="397"/>
      <c r="AH609" s="397"/>
      <c r="AI609" s="397"/>
      <c r="AJ609" s="397"/>
      <c r="AK609" s="397"/>
      <c r="AL609" s="397"/>
      <c r="AM609" s="397"/>
      <c r="AN609" s="397"/>
      <c r="AO609" s="397"/>
      <c r="AP609" s="397"/>
      <c r="AQ609" s="397"/>
      <c r="AR609" s="397"/>
      <c r="AS609" s="397"/>
      <c r="AT609" s="397"/>
      <c r="AU609" s="397"/>
      <c r="AV609" s="397"/>
      <c r="AW609" s="397"/>
      <c r="AX609" s="397"/>
      <c r="AY609" s="397"/>
      <c r="AZ609" s="397"/>
      <c r="BA609" s="553"/>
      <c r="BB609" s="397"/>
      <c r="BC609" s="397"/>
      <c r="BD609" s="397"/>
    </row>
    <row r="610" spans="2:56" x14ac:dyDescent="0.35">
      <c r="B610" s="80"/>
      <c r="C610" s="119"/>
      <c r="D610" s="119"/>
      <c r="E610" s="84"/>
      <c r="F610" s="119"/>
      <c r="G610" s="120"/>
      <c r="H610" s="41"/>
      <c r="I610" s="41"/>
      <c r="J610" s="82"/>
      <c r="K610" s="291">
        <f t="shared" si="67"/>
        <v>0</v>
      </c>
      <c r="L610" s="293">
        <f>IF(I610&lt;INDEX(Lookup!$U$2:$U$10,MATCH($D$46,Lookup!$S$2:$S$10,0)),0,IF(O610="X",0,J610/(DATEDIF(H610,I610,"m")+1)*12))</f>
        <v>0</v>
      </c>
      <c r="M610" s="291">
        <f t="shared" si="68"/>
        <v>0</v>
      </c>
      <c r="N610" s="335"/>
      <c r="O610" s="143"/>
      <c r="P610" s="397"/>
      <c r="Q610" s="555"/>
      <c r="R610" s="576">
        <f t="shared" si="69"/>
        <v>0</v>
      </c>
      <c r="S610" s="576">
        <f t="shared" si="70"/>
        <v>0</v>
      </c>
      <c r="T610" s="576">
        <f t="shared" si="71"/>
        <v>0</v>
      </c>
      <c r="U610" s="576">
        <f t="shared" si="72"/>
        <v>0</v>
      </c>
      <c r="V610" s="553"/>
      <c r="W610" s="553"/>
      <c r="X610" s="553"/>
      <c r="Y610" s="553"/>
      <c r="Z610" s="397"/>
      <c r="AA610" s="397"/>
      <c r="AB610" s="397"/>
      <c r="AC610" s="397"/>
      <c r="AD610" s="397"/>
      <c r="AE610" s="397"/>
      <c r="AF610" s="397"/>
      <c r="AG610" s="397"/>
      <c r="AH610" s="397"/>
      <c r="AI610" s="397"/>
      <c r="AJ610" s="397"/>
      <c r="AK610" s="397"/>
      <c r="AL610" s="397"/>
      <c r="AM610" s="397"/>
      <c r="AN610" s="397"/>
      <c r="AO610" s="397"/>
      <c r="AP610" s="397"/>
      <c r="AQ610" s="397"/>
      <c r="AR610" s="397"/>
      <c r="AS610" s="397"/>
      <c r="AT610" s="397"/>
      <c r="AU610" s="397"/>
      <c r="AV610" s="397"/>
      <c r="AW610" s="397"/>
      <c r="AX610" s="397"/>
      <c r="AY610" s="397"/>
      <c r="AZ610" s="397"/>
      <c r="BA610" s="553"/>
      <c r="BB610" s="397"/>
      <c r="BC610" s="397"/>
      <c r="BD610" s="397"/>
    </row>
    <row r="611" spans="2:56" x14ac:dyDescent="0.35">
      <c r="B611" s="80"/>
      <c r="C611" s="119"/>
      <c r="D611" s="119"/>
      <c r="E611" s="84"/>
      <c r="F611" s="119"/>
      <c r="G611" s="120"/>
      <c r="H611" s="41"/>
      <c r="I611" s="41"/>
      <c r="J611" s="82"/>
      <c r="K611" s="291">
        <f t="shared" si="67"/>
        <v>0</v>
      </c>
      <c r="L611" s="293">
        <f>IF(I611&lt;INDEX(Lookup!$U$2:$U$10,MATCH($D$46,Lookup!$S$2:$S$10,0)),0,IF(O611="X",0,J611/(DATEDIF(H611,I611,"m")+1)*12))</f>
        <v>0</v>
      </c>
      <c r="M611" s="291">
        <f t="shared" si="68"/>
        <v>0</v>
      </c>
      <c r="N611" s="335"/>
      <c r="O611" s="143"/>
      <c r="P611" s="397"/>
      <c r="Q611" s="555"/>
      <c r="R611" s="576">
        <f t="shared" si="69"/>
        <v>0</v>
      </c>
      <c r="S611" s="576">
        <f t="shared" si="70"/>
        <v>0</v>
      </c>
      <c r="T611" s="576">
        <f t="shared" si="71"/>
        <v>0</v>
      </c>
      <c r="U611" s="576">
        <f t="shared" si="72"/>
        <v>0</v>
      </c>
      <c r="V611" s="553"/>
      <c r="W611" s="553"/>
      <c r="X611" s="553"/>
      <c r="Y611" s="553"/>
      <c r="Z611" s="397"/>
      <c r="AA611" s="397"/>
      <c r="AB611" s="397"/>
      <c r="AC611" s="397"/>
      <c r="AD611" s="397"/>
      <c r="AE611" s="397"/>
      <c r="AF611" s="397"/>
      <c r="AG611" s="397"/>
      <c r="AH611" s="397"/>
      <c r="AI611" s="397"/>
      <c r="AJ611" s="397"/>
      <c r="AK611" s="397"/>
      <c r="AL611" s="397"/>
      <c r="AM611" s="397"/>
      <c r="AN611" s="397"/>
      <c r="AO611" s="397"/>
      <c r="AP611" s="397"/>
      <c r="AQ611" s="397"/>
      <c r="AR611" s="397"/>
      <c r="AS611" s="397"/>
      <c r="AT611" s="397"/>
      <c r="AU611" s="397"/>
      <c r="AV611" s="397"/>
      <c r="AW611" s="397"/>
      <c r="AX611" s="397"/>
      <c r="AY611" s="397"/>
      <c r="AZ611" s="397"/>
      <c r="BA611" s="553"/>
      <c r="BB611" s="397"/>
      <c r="BC611" s="397"/>
      <c r="BD611" s="397"/>
    </row>
    <row r="612" spans="2:56" x14ac:dyDescent="0.35">
      <c r="B612" s="80"/>
      <c r="C612" s="119"/>
      <c r="D612" s="119"/>
      <c r="E612" s="84"/>
      <c r="F612" s="119"/>
      <c r="G612" s="120"/>
      <c r="H612" s="41"/>
      <c r="I612" s="41"/>
      <c r="J612" s="82"/>
      <c r="K612" s="291">
        <f t="shared" si="67"/>
        <v>0</v>
      </c>
      <c r="L612" s="293">
        <f>IF(I612&lt;INDEX(Lookup!$U$2:$U$10,MATCH($D$46,Lookup!$S$2:$S$10,0)),0,IF(O612="X",0,J612/(DATEDIF(H612,I612,"m")+1)*12))</f>
        <v>0</v>
      </c>
      <c r="M612" s="291">
        <f t="shared" si="68"/>
        <v>0</v>
      </c>
      <c r="N612" s="335"/>
      <c r="O612" s="143"/>
      <c r="P612" s="397"/>
      <c r="Q612" s="555"/>
      <c r="R612" s="576">
        <f t="shared" si="69"/>
        <v>0</v>
      </c>
      <c r="S612" s="576">
        <f t="shared" si="70"/>
        <v>0</v>
      </c>
      <c r="T612" s="576">
        <f t="shared" si="71"/>
        <v>0</v>
      </c>
      <c r="U612" s="576">
        <f t="shared" si="72"/>
        <v>0</v>
      </c>
      <c r="V612" s="553"/>
      <c r="W612" s="553"/>
      <c r="X612" s="553"/>
      <c r="Y612" s="553"/>
      <c r="Z612" s="397"/>
      <c r="AA612" s="397"/>
      <c r="AB612" s="397"/>
      <c r="AC612" s="397"/>
      <c r="AD612" s="397"/>
      <c r="AE612" s="397"/>
      <c r="AF612" s="397"/>
      <c r="AG612" s="397"/>
      <c r="AH612" s="397"/>
      <c r="AI612" s="397"/>
      <c r="AJ612" s="397"/>
      <c r="AK612" s="397"/>
      <c r="AL612" s="397"/>
      <c r="AM612" s="397"/>
      <c r="AN612" s="397"/>
      <c r="AO612" s="397"/>
      <c r="AP612" s="397"/>
      <c r="AQ612" s="397"/>
      <c r="AR612" s="397"/>
      <c r="AS612" s="397"/>
      <c r="AT612" s="397"/>
      <c r="AU612" s="397"/>
      <c r="AV612" s="397"/>
      <c r="AW612" s="397"/>
      <c r="AX612" s="397"/>
      <c r="AY612" s="397"/>
      <c r="AZ612" s="397"/>
      <c r="BA612" s="553"/>
      <c r="BB612" s="397"/>
      <c r="BC612" s="397"/>
      <c r="BD612" s="397"/>
    </row>
    <row r="613" spans="2:56" x14ac:dyDescent="0.35">
      <c r="B613" s="80"/>
      <c r="C613" s="119"/>
      <c r="D613" s="119"/>
      <c r="E613" s="84"/>
      <c r="F613" s="119"/>
      <c r="G613" s="120"/>
      <c r="H613" s="41"/>
      <c r="I613" s="41"/>
      <c r="J613" s="82"/>
      <c r="K613" s="291">
        <f t="shared" si="67"/>
        <v>0</v>
      </c>
      <c r="L613" s="293">
        <f>IF(I613&lt;INDEX(Lookup!$U$2:$U$10,MATCH($D$46,Lookup!$S$2:$S$10,0)),0,IF(O613="X",0,J613/(DATEDIF(H613,I613,"m")+1)*12))</f>
        <v>0</v>
      </c>
      <c r="M613" s="291">
        <f t="shared" si="68"/>
        <v>0</v>
      </c>
      <c r="N613" s="335"/>
      <c r="O613" s="143"/>
      <c r="P613" s="397"/>
      <c r="Q613" s="555"/>
      <c r="R613" s="576">
        <f t="shared" si="69"/>
        <v>0</v>
      </c>
      <c r="S613" s="576">
        <f t="shared" si="70"/>
        <v>0</v>
      </c>
      <c r="T613" s="576">
        <f t="shared" si="71"/>
        <v>0</v>
      </c>
      <c r="U613" s="576">
        <f t="shared" si="72"/>
        <v>0</v>
      </c>
      <c r="V613" s="553"/>
      <c r="W613" s="553"/>
      <c r="X613" s="553"/>
      <c r="Y613" s="553"/>
      <c r="Z613" s="397"/>
      <c r="AA613" s="397"/>
      <c r="AB613" s="397"/>
      <c r="AC613" s="397"/>
      <c r="AD613" s="397"/>
      <c r="AE613" s="397"/>
      <c r="AF613" s="397"/>
      <c r="AG613" s="397"/>
      <c r="AH613" s="397"/>
      <c r="AI613" s="397"/>
      <c r="AJ613" s="397"/>
      <c r="AK613" s="397"/>
      <c r="AL613" s="397"/>
      <c r="AM613" s="397"/>
      <c r="AN613" s="397"/>
      <c r="AO613" s="397"/>
      <c r="AP613" s="397"/>
      <c r="AQ613" s="397"/>
      <c r="AR613" s="397"/>
      <c r="AS613" s="397"/>
      <c r="AT613" s="397"/>
      <c r="AU613" s="397"/>
      <c r="AV613" s="397"/>
      <c r="AW613" s="397"/>
      <c r="AX613" s="397"/>
      <c r="AY613" s="397"/>
      <c r="AZ613" s="397"/>
      <c r="BA613" s="553"/>
      <c r="BB613" s="397"/>
      <c r="BC613" s="397"/>
      <c r="BD613" s="397"/>
    </row>
    <row r="614" spans="2:56" x14ac:dyDescent="0.35">
      <c r="B614" s="80"/>
      <c r="C614" s="119"/>
      <c r="D614" s="119"/>
      <c r="E614" s="84"/>
      <c r="F614" s="119"/>
      <c r="G614" s="120"/>
      <c r="H614" s="41"/>
      <c r="I614" s="41"/>
      <c r="J614" s="82"/>
      <c r="K614" s="291">
        <f t="shared" si="67"/>
        <v>0</v>
      </c>
      <c r="L614" s="293">
        <f>IF(I614&lt;INDEX(Lookup!$U$2:$U$10,MATCH($D$46,Lookup!$S$2:$S$10,0)),0,IF(O614="X",0,J614/(DATEDIF(H614,I614,"m")+1)*12))</f>
        <v>0</v>
      </c>
      <c r="M614" s="291">
        <f t="shared" si="68"/>
        <v>0</v>
      </c>
      <c r="N614" s="335"/>
      <c r="O614" s="143"/>
      <c r="P614" s="397"/>
      <c r="Q614" s="555"/>
      <c r="R614" s="576">
        <f t="shared" si="69"/>
        <v>0</v>
      </c>
      <c r="S614" s="576">
        <f t="shared" si="70"/>
        <v>0</v>
      </c>
      <c r="T614" s="576">
        <f t="shared" si="71"/>
        <v>0</v>
      </c>
      <c r="U614" s="576">
        <f t="shared" si="72"/>
        <v>0</v>
      </c>
      <c r="V614" s="553"/>
      <c r="W614" s="553"/>
      <c r="X614" s="553"/>
      <c r="Y614" s="553"/>
      <c r="Z614" s="397"/>
      <c r="AA614" s="397"/>
      <c r="AB614" s="397"/>
      <c r="AC614" s="397"/>
      <c r="AD614" s="397"/>
      <c r="AE614" s="397"/>
      <c r="AF614" s="397"/>
      <c r="AG614" s="397"/>
      <c r="AH614" s="397"/>
      <c r="AI614" s="397"/>
      <c r="AJ614" s="397"/>
      <c r="AK614" s="397"/>
      <c r="AL614" s="397"/>
      <c r="AM614" s="397"/>
      <c r="AN614" s="397"/>
      <c r="AO614" s="397"/>
      <c r="AP614" s="397"/>
      <c r="AQ614" s="397"/>
      <c r="AR614" s="397"/>
      <c r="AS614" s="397"/>
      <c r="AT614" s="397"/>
      <c r="AU614" s="397"/>
      <c r="AV614" s="397"/>
      <c r="AW614" s="397"/>
      <c r="AX614" s="397"/>
      <c r="AY614" s="397"/>
      <c r="AZ614" s="397"/>
      <c r="BA614" s="553"/>
      <c r="BB614" s="397"/>
      <c r="BC614" s="397"/>
      <c r="BD614" s="397"/>
    </row>
    <row r="615" spans="2:56" x14ac:dyDescent="0.35">
      <c r="B615" s="80"/>
      <c r="C615" s="119"/>
      <c r="D615" s="119"/>
      <c r="E615" s="84"/>
      <c r="F615" s="119"/>
      <c r="G615" s="120"/>
      <c r="H615" s="41"/>
      <c r="I615" s="41"/>
      <c r="J615" s="82"/>
      <c r="K615" s="291">
        <f t="shared" si="67"/>
        <v>0</v>
      </c>
      <c r="L615" s="293">
        <f>IF(I615&lt;INDEX(Lookup!$U$2:$U$10,MATCH($D$46,Lookup!$S$2:$S$10,0)),0,IF(O615="X",0,J615/(DATEDIF(H615,I615,"m")+1)*12))</f>
        <v>0</v>
      </c>
      <c r="M615" s="291">
        <f t="shared" si="68"/>
        <v>0</v>
      </c>
      <c r="N615" s="335"/>
      <c r="O615" s="143"/>
      <c r="P615" s="397"/>
      <c r="Q615" s="555"/>
      <c r="R615" s="576">
        <f t="shared" si="69"/>
        <v>0</v>
      </c>
      <c r="S615" s="576">
        <f t="shared" si="70"/>
        <v>0</v>
      </c>
      <c r="T615" s="576">
        <f t="shared" si="71"/>
        <v>0</v>
      </c>
      <c r="U615" s="576">
        <f t="shared" si="72"/>
        <v>0</v>
      </c>
      <c r="V615" s="553"/>
      <c r="W615" s="553"/>
      <c r="X615" s="553"/>
      <c r="Y615" s="553"/>
      <c r="Z615" s="397"/>
      <c r="AA615" s="397"/>
      <c r="AB615" s="397"/>
      <c r="AC615" s="397"/>
      <c r="AD615" s="397"/>
      <c r="AE615" s="397"/>
      <c r="AF615" s="397"/>
      <c r="AG615" s="397"/>
      <c r="AH615" s="397"/>
      <c r="AI615" s="397"/>
      <c r="AJ615" s="397"/>
      <c r="AK615" s="397"/>
      <c r="AL615" s="397"/>
      <c r="AM615" s="397"/>
      <c r="AN615" s="397"/>
      <c r="AO615" s="397"/>
      <c r="AP615" s="397"/>
      <c r="AQ615" s="397"/>
      <c r="AR615" s="397"/>
      <c r="AS615" s="397"/>
      <c r="AT615" s="397"/>
      <c r="AU615" s="397"/>
      <c r="AV615" s="397"/>
      <c r="AW615" s="397"/>
      <c r="AX615" s="397"/>
      <c r="AY615" s="397"/>
      <c r="AZ615" s="397"/>
      <c r="BA615" s="553"/>
      <c r="BB615" s="397"/>
      <c r="BC615" s="397"/>
      <c r="BD615" s="397"/>
    </row>
    <row r="616" spans="2:56" x14ac:dyDescent="0.35">
      <c r="B616" s="80"/>
      <c r="C616" s="119"/>
      <c r="D616" s="119"/>
      <c r="E616" s="84"/>
      <c r="F616" s="119"/>
      <c r="G616" s="120"/>
      <c r="H616" s="41"/>
      <c r="I616" s="41"/>
      <c r="J616" s="82"/>
      <c r="K616" s="291">
        <f t="shared" si="67"/>
        <v>0</v>
      </c>
      <c r="L616" s="293">
        <f>IF(I616&lt;INDEX(Lookup!$U$2:$U$10,MATCH($D$46,Lookup!$S$2:$S$10,0)),0,IF(O616="X",0,J616/(DATEDIF(H616,I616,"m")+1)*12))</f>
        <v>0</v>
      </c>
      <c r="M616" s="291">
        <f t="shared" si="68"/>
        <v>0</v>
      </c>
      <c r="N616" s="335"/>
      <c r="O616" s="143"/>
      <c r="P616" s="397"/>
      <c r="Q616" s="555"/>
      <c r="R616" s="576">
        <f t="shared" si="69"/>
        <v>0</v>
      </c>
      <c r="S616" s="576">
        <f t="shared" si="70"/>
        <v>0</v>
      </c>
      <c r="T616" s="576">
        <f t="shared" si="71"/>
        <v>0</v>
      </c>
      <c r="U616" s="576">
        <f t="shared" si="72"/>
        <v>0</v>
      </c>
      <c r="V616" s="553"/>
      <c r="W616" s="553"/>
      <c r="X616" s="553"/>
      <c r="Y616" s="553"/>
      <c r="Z616" s="397"/>
      <c r="AA616" s="397"/>
      <c r="AB616" s="397"/>
      <c r="AC616" s="397"/>
      <c r="AD616" s="397"/>
      <c r="AE616" s="397"/>
      <c r="AF616" s="397"/>
      <c r="AG616" s="397"/>
      <c r="AH616" s="397"/>
      <c r="AI616" s="397"/>
      <c r="AJ616" s="397"/>
      <c r="AK616" s="397"/>
      <c r="AL616" s="397"/>
      <c r="AM616" s="397"/>
      <c r="AN616" s="397"/>
      <c r="AO616" s="397"/>
      <c r="AP616" s="397"/>
      <c r="AQ616" s="397"/>
      <c r="AR616" s="397"/>
      <c r="AS616" s="397"/>
      <c r="AT616" s="397"/>
      <c r="AU616" s="397"/>
      <c r="AV616" s="397"/>
      <c r="AW616" s="397"/>
      <c r="AX616" s="397"/>
      <c r="AY616" s="397"/>
      <c r="AZ616" s="397"/>
      <c r="BA616" s="553"/>
      <c r="BB616" s="397"/>
      <c r="BC616" s="397"/>
      <c r="BD616" s="397"/>
    </row>
    <row r="617" spans="2:56" x14ac:dyDescent="0.35">
      <c r="B617" s="80"/>
      <c r="C617" s="119"/>
      <c r="D617" s="119"/>
      <c r="E617" s="84"/>
      <c r="F617" s="119"/>
      <c r="G617" s="120"/>
      <c r="H617" s="41"/>
      <c r="I617" s="41"/>
      <c r="J617" s="82"/>
      <c r="K617" s="291">
        <f t="shared" si="67"/>
        <v>0</v>
      </c>
      <c r="L617" s="293">
        <f>IF(I617&lt;INDEX(Lookup!$U$2:$U$10,MATCH($D$46,Lookup!$S$2:$S$10,0)),0,IF(O617="X",0,J617/(DATEDIF(H617,I617,"m")+1)*12))</f>
        <v>0</v>
      </c>
      <c r="M617" s="291">
        <f t="shared" si="68"/>
        <v>0</v>
      </c>
      <c r="N617" s="335"/>
      <c r="O617" s="143"/>
      <c r="P617" s="397"/>
      <c r="Q617" s="555"/>
      <c r="R617" s="576">
        <f t="shared" si="69"/>
        <v>0</v>
      </c>
      <c r="S617" s="576">
        <f t="shared" si="70"/>
        <v>0</v>
      </c>
      <c r="T617" s="576">
        <f t="shared" si="71"/>
        <v>0</v>
      </c>
      <c r="U617" s="576">
        <f t="shared" si="72"/>
        <v>0</v>
      </c>
      <c r="V617" s="553"/>
      <c r="W617" s="553"/>
      <c r="X617" s="553"/>
      <c r="Y617" s="553"/>
      <c r="Z617" s="397"/>
      <c r="AA617" s="397"/>
      <c r="AB617" s="397"/>
      <c r="AC617" s="397"/>
      <c r="AD617" s="397"/>
      <c r="AE617" s="397"/>
      <c r="AF617" s="397"/>
      <c r="AG617" s="397"/>
      <c r="AH617" s="397"/>
      <c r="AI617" s="397"/>
      <c r="AJ617" s="397"/>
      <c r="AK617" s="397"/>
      <c r="AL617" s="397"/>
      <c r="AM617" s="397"/>
      <c r="AN617" s="397"/>
      <c r="AO617" s="397"/>
      <c r="AP617" s="397"/>
      <c r="AQ617" s="397"/>
      <c r="AR617" s="397"/>
      <c r="AS617" s="397"/>
      <c r="AT617" s="397"/>
      <c r="AU617" s="397"/>
      <c r="AV617" s="397"/>
      <c r="AW617" s="397"/>
      <c r="AX617" s="397"/>
      <c r="AY617" s="397"/>
      <c r="AZ617" s="397"/>
      <c r="BA617" s="553"/>
      <c r="BB617" s="397"/>
      <c r="BC617" s="397"/>
      <c r="BD617" s="397"/>
    </row>
    <row r="618" spans="2:56" x14ac:dyDescent="0.35">
      <c r="B618" s="80"/>
      <c r="C618" s="119"/>
      <c r="D618" s="119"/>
      <c r="E618" s="84"/>
      <c r="F618" s="119"/>
      <c r="G618" s="120"/>
      <c r="H618" s="41"/>
      <c r="I618" s="41"/>
      <c r="J618" s="82"/>
      <c r="K618" s="291">
        <f t="shared" si="67"/>
        <v>0</v>
      </c>
      <c r="L618" s="293">
        <f>IF(I618&lt;INDEX(Lookup!$U$2:$U$10,MATCH($D$46,Lookup!$S$2:$S$10,0)),0,IF(O618="X",0,J618/(DATEDIF(H618,I618,"m")+1)*12))</f>
        <v>0</v>
      </c>
      <c r="M618" s="291">
        <f t="shared" si="68"/>
        <v>0</v>
      </c>
      <c r="N618" s="335"/>
      <c r="O618" s="143"/>
      <c r="P618" s="397"/>
      <c r="Q618" s="555"/>
      <c r="R618" s="576">
        <f t="shared" si="69"/>
        <v>0</v>
      </c>
      <c r="S618" s="576">
        <f t="shared" si="70"/>
        <v>0</v>
      </c>
      <c r="T618" s="576">
        <f t="shared" si="71"/>
        <v>0</v>
      </c>
      <c r="U618" s="576">
        <f t="shared" si="72"/>
        <v>0</v>
      </c>
      <c r="V618" s="553"/>
      <c r="W618" s="553"/>
      <c r="X618" s="553"/>
      <c r="Y618" s="553"/>
      <c r="Z618" s="397"/>
      <c r="AA618" s="397"/>
      <c r="AB618" s="397"/>
      <c r="AC618" s="397"/>
      <c r="AD618" s="397"/>
      <c r="AE618" s="397"/>
      <c r="AF618" s="397"/>
      <c r="AG618" s="397"/>
      <c r="AH618" s="397"/>
      <c r="AI618" s="397"/>
      <c r="AJ618" s="397"/>
      <c r="AK618" s="397"/>
      <c r="AL618" s="397"/>
      <c r="AM618" s="397"/>
      <c r="AN618" s="397"/>
      <c r="AO618" s="397"/>
      <c r="AP618" s="397"/>
      <c r="AQ618" s="397"/>
      <c r="AR618" s="397"/>
      <c r="AS618" s="397"/>
      <c r="AT618" s="397"/>
      <c r="AU618" s="397"/>
      <c r="AV618" s="397"/>
      <c r="AW618" s="397"/>
      <c r="AX618" s="397"/>
      <c r="AY618" s="397"/>
      <c r="AZ618" s="397"/>
      <c r="BA618" s="553"/>
      <c r="BB618" s="397"/>
      <c r="BC618" s="397"/>
      <c r="BD618" s="397"/>
    </row>
    <row r="619" spans="2:56" x14ac:dyDescent="0.35">
      <c r="B619" s="80"/>
      <c r="C619" s="119"/>
      <c r="D619" s="119"/>
      <c r="E619" s="84"/>
      <c r="F619" s="119"/>
      <c r="G619" s="120"/>
      <c r="H619" s="41"/>
      <c r="I619" s="41"/>
      <c r="J619" s="82"/>
      <c r="K619" s="291">
        <f t="shared" si="67"/>
        <v>0</v>
      </c>
      <c r="L619" s="293">
        <f>IF(I619&lt;INDEX(Lookup!$U$2:$U$10,MATCH($D$46,Lookup!$S$2:$S$10,0)),0,IF(O619="X",0,J619/(DATEDIF(H619,I619,"m")+1)*12))</f>
        <v>0</v>
      </c>
      <c r="M619" s="291">
        <f t="shared" si="68"/>
        <v>0</v>
      </c>
      <c r="N619" s="335"/>
      <c r="O619" s="143"/>
      <c r="P619" s="397"/>
      <c r="Q619" s="555"/>
      <c r="R619" s="576">
        <f t="shared" si="69"/>
        <v>0</v>
      </c>
      <c r="S619" s="576">
        <f t="shared" si="70"/>
        <v>0</v>
      </c>
      <c r="T619" s="576">
        <f t="shared" si="71"/>
        <v>0</v>
      </c>
      <c r="U619" s="576">
        <f t="shared" si="72"/>
        <v>0</v>
      </c>
      <c r="V619" s="553"/>
      <c r="W619" s="553"/>
      <c r="X619" s="553"/>
      <c r="Y619" s="553"/>
      <c r="Z619" s="397"/>
      <c r="AA619" s="397"/>
      <c r="AB619" s="397"/>
      <c r="AC619" s="397"/>
      <c r="AD619" s="397"/>
      <c r="AE619" s="397"/>
      <c r="AF619" s="397"/>
      <c r="AG619" s="397"/>
      <c r="AH619" s="397"/>
      <c r="AI619" s="397"/>
      <c r="AJ619" s="397"/>
      <c r="AK619" s="397"/>
      <c r="AL619" s="397"/>
      <c r="AM619" s="397"/>
      <c r="AN619" s="397"/>
      <c r="AO619" s="397"/>
      <c r="AP619" s="397"/>
      <c r="AQ619" s="397"/>
      <c r="AR619" s="397"/>
      <c r="AS619" s="397"/>
      <c r="AT619" s="397"/>
      <c r="AU619" s="397"/>
      <c r="AV619" s="397"/>
      <c r="AW619" s="397"/>
      <c r="AX619" s="397"/>
      <c r="AY619" s="397"/>
      <c r="AZ619" s="397"/>
      <c r="BA619" s="553"/>
      <c r="BB619" s="397"/>
      <c r="BC619" s="397"/>
      <c r="BD619" s="397"/>
    </row>
    <row r="620" spans="2:56" x14ac:dyDescent="0.35">
      <c r="B620" s="80"/>
      <c r="C620" s="119"/>
      <c r="D620" s="119"/>
      <c r="E620" s="84"/>
      <c r="F620" s="119"/>
      <c r="G620" s="120"/>
      <c r="H620" s="41"/>
      <c r="I620" s="41"/>
      <c r="J620" s="82"/>
      <c r="K620" s="291">
        <f t="shared" si="67"/>
        <v>0</v>
      </c>
      <c r="L620" s="293">
        <f>IF(I620&lt;INDEX(Lookup!$U$2:$U$10,MATCH($D$46,Lookup!$S$2:$S$10,0)),0,IF(O620="X",0,J620/(DATEDIF(H620,I620,"m")+1)*12))</f>
        <v>0</v>
      </c>
      <c r="M620" s="291">
        <f t="shared" si="68"/>
        <v>0</v>
      </c>
      <c r="N620" s="335"/>
      <c r="O620" s="143"/>
      <c r="P620" s="397"/>
      <c r="Q620" s="555"/>
      <c r="R620" s="576">
        <f t="shared" si="69"/>
        <v>0</v>
      </c>
      <c r="S620" s="576">
        <f t="shared" si="70"/>
        <v>0</v>
      </c>
      <c r="T620" s="576">
        <f t="shared" si="71"/>
        <v>0</v>
      </c>
      <c r="U620" s="576">
        <f t="shared" si="72"/>
        <v>0</v>
      </c>
      <c r="V620" s="553"/>
      <c r="W620" s="553"/>
      <c r="X620" s="553"/>
      <c r="Y620" s="553"/>
      <c r="Z620" s="397"/>
      <c r="AA620" s="397"/>
      <c r="AB620" s="397"/>
      <c r="AC620" s="397"/>
      <c r="AD620" s="397"/>
      <c r="AE620" s="397"/>
      <c r="AF620" s="397"/>
      <c r="AG620" s="397"/>
      <c r="AH620" s="397"/>
      <c r="AI620" s="397"/>
      <c r="AJ620" s="397"/>
      <c r="AK620" s="397"/>
      <c r="AL620" s="397"/>
      <c r="AM620" s="397"/>
      <c r="AN620" s="397"/>
      <c r="AO620" s="397"/>
      <c r="AP620" s="397"/>
      <c r="AQ620" s="397"/>
      <c r="AR620" s="397"/>
      <c r="AS620" s="397"/>
      <c r="AT620" s="397"/>
      <c r="AU620" s="397"/>
      <c r="AV620" s="397"/>
      <c r="AW620" s="397"/>
      <c r="AX620" s="397"/>
      <c r="AY620" s="397"/>
      <c r="AZ620" s="397"/>
      <c r="BA620" s="553"/>
      <c r="BB620" s="397"/>
      <c r="BC620" s="397"/>
      <c r="BD620" s="397"/>
    </row>
    <row r="621" spans="2:56" x14ac:dyDescent="0.35">
      <c r="B621" s="80"/>
      <c r="C621" s="119"/>
      <c r="D621" s="119"/>
      <c r="E621" s="84"/>
      <c r="F621" s="119"/>
      <c r="G621" s="120"/>
      <c r="H621" s="41"/>
      <c r="I621" s="41"/>
      <c r="J621" s="82"/>
      <c r="K621" s="291">
        <f t="shared" si="67"/>
        <v>0</v>
      </c>
      <c r="L621" s="293">
        <f>IF(I621&lt;INDEX(Lookup!$U$2:$U$10,MATCH($D$46,Lookup!$S$2:$S$10,0)),0,IF(O621="X",0,J621/(DATEDIF(H621,I621,"m")+1)*12))</f>
        <v>0</v>
      </c>
      <c r="M621" s="291">
        <f t="shared" si="68"/>
        <v>0</v>
      </c>
      <c r="N621" s="335"/>
      <c r="O621" s="143"/>
      <c r="P621" s="397"/>
      <c r="Q621" s="555"/>
      <c r="R621" s="576">
        <f t="shared" si="69"/>
        <v>0</v>
      </c>
      <c r="S621" s="576">
        <f t="shared" si="70"/>
        <v>0</v>
      </c>
      <c r="T621" s="576">
        <f t="shared" si="71"/>
        <v>0</v>
      </c>
      <c r="U621" s="576">
        <f t="shared" si="72"/>
        <v>0</v>
      </c>
      <c r="V621" s="553"/>
      <c r="W621" s="553"/>
      <c r="X621" s="553"/>
      <c r="Y621" s="553"/>
      <c r="Z621" s="397"/>
      <c r="AA621" s="397"/>
      <c r="AB621" s="397"/>
      <c r="AC621" s="397"/>
      <c r="AD621" s="397"/>
      <c r="AE621" s="397"/>
      <c r="AF621" s="397"/>
      <c r="AG621" s="397"/>
      <c r="AH621" s="397"/>
      <c r="AI621" s="397"/>
      <c r="AJ621" s="397"/>
      <c r="AK621" s="397"/>
      <c r="AL621" s="397"/>
      <c r="AM621" s="397"/>
      <c r="AN621" s="397"/>
      <c r="AO621" s="397"/>
      <c r="AP621" s="397"/>
      <c r="AQ621" s="397"/>
      <c r="AR621" s="397"/>
      <c r="AS621" s="397"/>
      <c r="AT621" s="397"/>
      <c r="AU621" s="397"/>
      <c r="AV621" s="397"/>
      <c r="AW621" s="397"/>
      <c r="AX621" s="397"/>
      <c r="AY621" s="397"/>
      <c r="AZ621" s="397"/>
      <c r="BA621" s="553"/>
      <c r="BB621" s="397"/>
      <c r="BC621" s="397"/>
      <c r="BD621" s="397"/>
    </row>
    <row r="622" spans="2:56" x14ac:dyDescent="0.35">
      <c r="B622" s="80"/>
      <c r="C622" s="119"/>
      <c r="D622" s="119"/>
      <c r="E622" s="84"/>
      <c r="F622" s="119"/>
      <c r="G622" s="120"/>
      <c r="H622" s="41"/>
      <c r="I622" s="41"/>
      <c r="J622" s="82"/>
      <c r="K622" s="291">
        <f t="shared" si="67"/>
        <v>0</v>
      </c>
      <c r="L622" s="293">
        <f>IF(I622&lt;INDEX(Lookup!$U$2:$U$10,MATCH($D$46,Lookup!$S$2:$S$10,0)),0,IF(O622="X",0,J622/(DATEDIF(H622,I622,"m")+1)*12))</f>
        <v>0</v>
      </c>
      <c r="M622" s="291">
        <f t="shared" si="68"/>
        <v>0</v>
      </c>
      <c r="N622" s="335"/>
      <c r="O622" s="143"/>
      <c r="P622" s="397"/>
      <c r="Q622" s="555"/>
      <c r="R622" s="576">
        <f t="shared" si="69"/>
        <v>0</v>
      </c>
      <c r="S622" s="576">
        <f t="shared" si="70"/>
        <v>0</v>
      </c>
      <c r="T622" s="576">
        <f t="shared" si="71"/>
        <v>0</v>
      </c>
      <c r="U622" s="576">
        <f t="shared" si="72"/>
        <v>0</v>
      </c>
      <c r="V622" s="553"/>
      <c r="W622" s="553"/>
      <c r="X622" s="553"/>
      <c r="Y622" s="553"/>
      <c r="Z622" s="397"/>
      <c r="AA622" s="397"/>
      <c r="AB622" s="397"/>
      <c r="AC622" s="397"/>
      <c r="AD622" s="397"/>
      <c r="AE622" s="397"/>
      <c r="AF622" s="397"/>
      <c r="AG622" s="397"/>
      <c r="AH622" s="397"/>
      <c r="AI622" s="397"/>
      <c r="AJ622" s="397"/>
      <c r="AK622" s="397"/>
      <c r="AL622" s="397"/>
      <c r="AM622" s="397"/>
      <c r="AN622" s="397"/>
      <c r="AO622" s="397"/>
      <c r="AP622" s="397"/>
      <c r="AQ622" s="397"/>
      <c r="AR622" s="397"/>
      <c r="AS622" s="397"/>
      <c r="AT622" s="397"/>
      <c r="AU622" s="397"/>
      <c r="AV622" s="397"/>
      <c r="AW622" s="397"/>
      <c r="AX622" s="397"/>
      <c r="AY622" s="397"/>
      <c r="AZ622" s="397"/>
      <c r="BA622" s="553"/>
      <c r="BB622" s="397"/>
      <c r="BC622" s="397"/>
      <c r="BD622" s="397"/>
    </row>
    <row r="623" spans="2:56" x14ac:dyDescent="0.35">
      <c r="B623" s="80"/>
      <c r="C623" s="119"/>
      <c r="D623" s="119"/>
      <c r="E623" s="84"/>
      <c r="F623" s="119"/>
      <c r="G623" s="120"/>
      <c r="H623" s="41"/>
      <c r="I623" s="41"/>
      <c r="J623" s="82"/>
      <c r="K623" s="291">
        <f t="shared" si="67"/>
        <v>0</v>
      </c>
      <c r="L623" s="293">
        <f>IF(I623&lt;INDEX(Lookup!$U$2:$U$10,MATCH($D$46,Lookup!$S$2:$S$10,0)),0,IF(O623="X",0,J623/(DATEDIF(H623,I623,"m")+1)*12))</f>
        <v>0</v>
      </c>
      <c r="M623" s="291">
        <f t="shared" si="68"/>
        <v>0</v>
      </c>
      <c r="N623" s="335"/>
      <c r="O623" s="143"/>
      <c r="P623" s="397"/>
      <c r="Q623" s="555"/>
      <c r="R623" s="576">
        <f t="shared" si="69"/>
        <v>0</v>
      </c>
      <c r="S623" s="576">
        <f t="shared" si="70"/>
        <v>0</v>
      </c>
      <c r="T623" s="576">
        <f t="shared" si="71"/>
        <v>0</v>
      </c>
      <c r="U623" s="576">
        <f t="shared" si="72"/>
        <v>0</v>
      </c>
      <c r="V623" s="553"/>
      <c r="W623" s="553"/>
      <c r="X623" s="553"/>
      <c r="Y623" s="553"/>
      <c r="Z623" s="397"/>
      <c r="AA623" s="397"/>
      <c r="AB623" s="397"/>
      <c r="AC623" s="397"/>
      <c r="AD623" s="397"/>
      <c r="AE623" s="397"/>
      <c r="AF623" s="397"/>
      <c r="AG623" s="397"/>
      <c r="AH623" s="397"/>
      <c r="AI623" s="397"/>
      <c r="AJ623" s="397"/>
      <c r="AK623" s="397"/>
      <c r="AL623" s="397"/>
      <c r="AM623" s="397"/>
      <c r="AN623" s="397"/>
      <c r="AO623" s="397"/>
      <c r="AP623" s="397"/>
      <c r="AQ623" s="397"/>
      <c r="AR623" s="397"/>
      <c r="AS623" s="397"/>
      <c r="AT623" s="397"/>
      <c r="AU623" s="397"/>
      <c r="AV623" s="397"/>
      <c r="AW623" s="397"/>
      <c r="AX623" s="397"/>
      <c r="AY623" s="397"/>
      <c r="AZ623" s="397"/>
      <c r="BA623" s="553"/>
      <c r="BB623" s="397"/>
      <c r="BC623" s="397"/>
      <c r="BD623" s="397"/>
    </row>
    <row r="624" spans="2:56" x14ac:dyDescent="0.35">
      <c r="B624" s="80"/>
      <c r="C624" s="119"/>
      <c r="D624" s="119"/>
      <c r="E624" s="84"/>
      <c r="F624" s="119"/>
      <c r="G624" s="120"/>
      <c r="H624" s="41"/>
      <c r="I624" s="41"/>
      <c r="J624" s="82"/>
      <c r="K624" s="291">
        <f t="shared" si="67"/>
        <v>0</v>
      </c>
      <c r="L624" s="293">
        <f>IF(I624&lt;INDEX(Lookup!$U$2:$U$10,MATCH($D$46,Lookup!$S$2:$S$10,0)),0,IF(O624="X",0,J624/(DATEDIF(H624,I624,"m")+1)*12))</f>
        <v>0</v>
      </c>
      <c r="M624" s="291">
        <f t="shared" si="68"/>
        <v>0</v>
      </c>
      <c r="N624" s="335"/>
      <c r="O624" s="143"/>
      <c r="P624" s="397"/>
      <c r="Q624" s="555"/>
      <c r="R624" s="576">
        <f t="shared" si="69"/>
        <v>0</v>
      </c>
      <c r="S624" s="576">
        <f t="shared" si="70"/>
        <v>0</v>
      </c>
      <c r="T624" s="576">
        <f t="shared" si="71"/>
        <v>0</v>
      </c>
      <c r="U624" s="576">
        <f t="shared" si="72"/>
        <v>0</v>
      </c>
      <c r="V624" s="553"/>
      <c r="W624" s="553"/>
      <c r="X624" s="553"/>
      <c r="Y624" s="553"/>
      <c r="Z624" s="397"/>
      <c r="AA624" s="397"/>
      <c r="AB624" s="397"/>
      <c r="AC624" s="397"/>
      <c r="AD624" s="397"/>
      <c r="AE624" s="397"/>
      <c r="AF624" s="397"/>
      <c r="AG624" s="397"/>
      <c r="AH624" s="397"/>
      <c r="AI624" s="397"/>
      <c r="AJ624" s="397"/>
      <c r="AK624" s="397"/>
      <c r="AL624" s="397"/>
      <c r="AM624" s="397"/>
      <c r="AN624" s="397"/>
      <c r="AO624" s="397"/>
      <c r="AP624" s="397"/>
      <c r="AQ624" s="397"/>
      <c r="AR624" s="397"/>
      <c r="AS624" s="397"/>
      <c r="AT624" s="397"/>
      <c r="AU624" s="397"/>
      <c r="AV624" s="397"/>
      <c r="AW624" s="397"/>
      <c r="AX624" s="397"/>
      <c r="AY624" s="397"/>
      <c r="AZ624" s="397"/>
      <c r="BA624" s="553"/>
      <c r="BB624" s="397"/>
      <c r="BC624" s="397"/>
      <c r="BD624" s="397"/>
    </row>
    <row r="625" spans="2:56" x14ac:dyDescent="0.35">
      <c r="B625" s="80"/>
      <c r="C625" s="119"/>
      <c r="D625" s="119"/>
      <c r="E625" s="84"/>
      <c r="F625" s="119"/>
      <c r="G625" s="120"/>
      <c r="H625" s="41"/>
      <c r="I625" s="41"/>
      <c r="J625" s="82"/>
      <c r="K625" s="291">
        <f t="shared" si="67"/>
        <v>0</v>
      </c>
      <c r="L625" s="293">
        <f>IF(I625&lt;INDEX(Lookup!$U$2:$U$10,MATCH($D$46,Lookup!$S$2:$S$10,0)),0,IF(O625="X",0,J625/(DATEDIF(H625,I625,"m")+1)*12))</f>
        <v>0</v>
      </c>
      <c r="M625" s="291">
        <f t="shared" si="68"/>
        <v>0</v>
      </c>
      <c r="N625" s="335"/>
      <c r="O625" s="143"/>
      <c r="P625" s="397"/>
      <c r="Q625" s="555"/>
      <c r="R625" s="576">
        <f t="shared" si="69"/>
        <v>0</v>
      </c>
      <c r="S625" s="576">
        <f t="shared" si="70"/>
        <v>0</v>
      </c>
      <c r="T625" s="576">
        <f t="shared" si="71"/>
        <v>0</v>
      </c>
      <c r="U625" s="576">
        <f t="shared" si="72"/>
        <v>0</v>
      </c>
      <c r="V625" s="553"/>
      <c r="W625" s="553"/>
      <c r="X625" s="553"/>
      <c r="Y625" s="553"/>
      <c r="Z625" s="397"/>
      <c r="AA625" s="397"/>
      <c r="AB625" s="397"/>
      <c r="AC625" s="397"/>
      <c r="AD625" s="397"/>
      <c r="AE625" s="397"/>
      <c r="AF625" s="397"/>
      <c r="AG625" s="397"/>
      <c r="AH625" s="397"/>
      <c r="AI625" s="397"/>
      <c r="AJ625" s="397"/>
      <c r="AK625" s="397"/>
      <c r="AL625" s="397"/>
      <c r="AM625" s="397"/>
      <c r="AN625" s="397"/>
      <c r="AO625" s="397"/>
      <c r="AP625" s="397"/>
      <c r="AQ625" s="397"/>
      <c r="AR625" s="397"/>
      <c r="AS625" s="397"/>
      <c r="AT625" s="397"/>
      <c r="AU625" s="397"/>
      <c r="AV625" s="397"/>
      <c r="AW625" s="397"/>
      <c r="AX625" s="397"/>
      <c r="AY625" s="397"/>
      <c r="AZ625" s="397"/>
      <c r="BA625" s="553"/>
      <c r="BB625" s="397"/>
      <c r="BC625" s="397"/>
      <c r="BD625" s="397"/>
    </row>
    <row r="626" spans="2:56" x14ac:dyDescent="0.35">
      <c r="B626" s="80"/>
      <c r="C626" s="119"/>
      <c r="D626" s="119"/>
      <c r="E626" s="84"/>
      <c r="F626" s="119"/>
      <c r="G626" s="120"/>
      <c r="H626" s="41"/>
      <c r="I626" s="41"/>
      <c r="J626" s="82"/>
      <c r="K626" s="291">
        <f t="shared" ref="K626:K689" si="73">J626*$K$8</f>
        <v>0</v>
      </c>
      <c r="L626" s="293">
        <f>IF(I626&lt;INDEX(Lookup!$U$2:$U$10,MATCH($D$46,Lookup!$S$2:$S$10,0)),0,IF(O626="X",0,J626/(DATEDIF(H626,I626,"m")+1)*12))</f>
        <v>0</v>
      </c>
      <c r="M626" s="291">
        <f t="shared" ref="M626:M689" si="74">L626*$K$8</f>
        <v>0</v>
      </c>
      <c r="N626" s="335"/>
      <c r="O626" s="143"/>
      <c r="P626" s="397"/>
      <c r="Q626" s="555"/>
      <c r="R626" s="576">
        <f t="shared" si="69"/>
        <v>0</v>
      </c>
      <c r="S626" s="576">
        <f t="shared" si="70"/>
        <v>0</v>
      </c>
      <c r="T626" s="576">
        <f t="shared" si="71"/>
        <v>0</v>
      </c>
      <c r="U626" s="576">
        <f t="shared" si="72"/>
        <v>0</v>
      </c>
      <c r="V626" s="553"/>
      <c r="W626" s="553"/>
      <c r="X626" s="553"/>
      <c r="Y626" s="553"/>
      <c r="Z626" s="397"/>
      <c r="AA626" s="397"/>
      <c r="AB626" s="397"/>
      <c r="AC626" s="397"/>
      <c r="AD626" s="397"/>
      <c r="AE626" s="397"/>
      <c r="AF626" s="397"/>
      <c r="AG626" s="397"/>
      <c r="AH626" s="397"/>
      <c r="AI626" s="397"/>
      <c r="AJ626" s="397"/>
      <c r="AK626" s="397"/>
      <c r="AL626" s="397"/>
      <c r="AM626" s="397"/>
      <c r="AN626" s="397"/>
      <c r="AO626" s="397"/>
      <c r="AP626" s="397"/>
      <c r="AQ626" s="397"/>
      <c r="AR626" s="397"/>
      <c r="AS626" s="397"/>
      <c r="AT626" s="397"/>
      <c r="AU626" s="397"/>
      <c r="AV626" s="397"/>
      <c r="AW626" s="397"/>
      <c r="AX626" s="397"/>
      <c r="AY626" s="397"/>
      <c r="AZ626" s="397"/>
      <c r="BA626" s="553"/>
      <c r="BB626" s="397"/>
      <c r="BC626" s="397"/>
      <c r="BD626" s="397"/>
    </row>
    <row r="627" spans="2:56" x14ac:dyDescent="0.35">
      <c r="B627" s="80"/>
      <c r="C627" s="119"/>
      <c r="D627" s="119"/>
      <c r="E627" s="84"/>
      <c r="F627" s="119"/>
      <c r="G627" s="120"/>
      <c r="H627" s="41"/>
      <c r="I627" s="41"/>
      <c r="J627" s="82"/>
      <c r="K627" s="291">
        <f t="shared" si="73"/>
        <v>0</v>
      </c>
      <c r="L627" s="293">
        <f>IF(I627&lt;INDEX(Lookup!$U$2:$U$10,MATCH($D$46,Lookup!$S$2:$S$10,0)),0,IF(O627="X",0,J627/(DATEDIF(H627,I627,"m")+1)*12))</f>
        <v>0</v>
      </c>
      <c r="M627" s="291">
        <f t="shared" si="74"/>
        <v>0</v>
      </c>
      <c r="N627" s="335"/>
      <c r="O627" s="143"/>
      <c r="P627" s="397"/>
      <c r="Q627" s="555"/>
      <c r="R627" s="576">
        <f t="shared" ref="R627:R690" si="75">K626*$I$32</f>
        <v>0</v>
      </c>
      <c r="S627" s="576">
        <f t="shared" ref="S627:S690" si="76">M626*$I$42</f>
        <v>0</v>
      </c>
      <c r="T627" s="576">
        <f t="shared" ref="T627:T690" si="77">R627-K626</f>
        <v>0</v>
      </c>
      <c r="U627" s="576">
        <f t="shared" ref="U627:U690" si="78">S627-M626</f>
        <v>0</v>
      </c>
      <c r="V627" s="553"/>
      <c r="W627" s="553"/>
      <c r="X627" s="553"/>
      <c r="Y627" s="553"/>
      <c r="Z627" s="397"/>
      <c r="AA627" s="397"/>
      <c r="AB627" s="397"/>
      <c r="AC627" s="397"/>
      <c r="AD627" s="397"/>
      <c r="AE627" s="397"/>
      <c r="AF627" s="397"/>
      <c r="AG627" s="397"/>
      <c r="AH627" s="397"/>
      <c r="AI627" s="397"/>
      <c r="AJ627" s="397"/>
      <c r="AK627" s="397"/>
      <c r="AL627" s="397"/>
      <c r="AM627" s="397"/>
      <c r="AN627" s="397"/>
      <c r="AO627" s="397"/>
      <c r="AP627" s="397"/>
      <c r="AQ627" s="397"/>
      <c r="AR627" s="397"/>
      <c r="AS627" s="397"/>
      <c r="AT627" s="397"/>
      <c r="AU627" s="397"/>
      <c r="AV627" s="397"/>
      <c r="AW627" s="397"/>
      <c r="AX627" s="397"/>
      <c r="AY627" s="397"/>
      <c r="AZ627" s="397"/>
      <c r="BA627" s="553"/>
      <c r="BB627" s="397"/>
      <c r="BC627" s="397"/>
      <c r="BD627" s="397"/>
    </row>
    <row r="628" spans="2:56" x14ac:dyDescent="0.35">
      <c r="B628" s="80"/>
      <c r="C628" s="119"/>
      <c r="D628" s="119"/>
      <c r="E628" s="84"/>
      <c r="F628" s="119"/>
      <c r="G628" s="120"/>
      <c r="H628" s="41"/>
      <c r="I628" s="41"/>
      <c r="J628" s="82"/>
      <c r="K628" s="291">
        <f t="shared" si="73"/>
        <v>0</v>
      </c>
      <c r="L628" s="293">
        <f>IF(I628&lt;INDEX(Lookup!$U$2:$U$10,MATCH($D$46,Lookup!$S$2:$S$10,0)),0,IF(O628="X",0,J628/(DATEDIF(H628,I628,"m")+1)*12))</f>
        <v>0</v>
      </c>
      <c r="M628" s="291">
        <f t="shared" si="74"/>
        <v>0</v>
      </c>
      <c r="N628" s="335"/>
      <c r="O628" s="143"/>
      <c r="P628" s="397"/>
      <c r="Q628" s="555"/>
      <c r="R628" s="576">
        <f t="shared" si="75"/>
        <v>0</v>
      </c>
      <c r="S628" s="576">
        <f t="shared" si="76"/>
        <v>0</v>
      </c>
      <c r="T628" s="576">
        <f t="shared" si="77"/>
        <v>0</v>
      </c>
      <c r="U628" s="576">
        <f t="shared" si="78"/>
        <v>0</v>
      </c>
      <c r="V628" s="553"/>
      <c r="W628" s="553"/>
      <c r="X628" s="553"/>
      <c r="Y628" s="553"/>
      <c r="Z628" s="397"/>
      <c r="AA628" s="397"/>
      <c r="AB628" s="397"/>
      <c r="AC628" s="397"/>
      <c r="AD628" s="397"/>
      <c r="AE628" s="397"/>
      <c r="AF628" s="397"/>
      <c r="AG628" s="397"/>
      <c r="AH628" s="397"/>
      <c r="AI628" s="397"/>
      <c r="AJ628" s="397"/>
      <c r="AK628" s="397"/>
      <c r="AL628" s="397"/>
      <c r="AM628" s="397"/>
      <c r="AN628" s="397"/>
      <c r="AO628" s="397"/>
      <c r="AP628" s="397"/>
      <c r="AQ628" s="397"/>
      <c r="AR628" s="397"/>
      <c r="AS628" s="397"/>
      <c r="AT628" s="397"/>
      <c r="AU628" s="397"/>
      <c r="AV628" s="397"/>
      <c r="AW628" s="397"/>
      <c r="AX628" s="397"/>
      <c r="AY628" s="397"/>
      <c r="AZ628" s="397"/>
      <c r="BA628" s="553"/>
      <c r="BB628" s="397"/>
      <c r="BC628" s="397"/>
      <c r="BD628" s="397"/>
    </row>
    <row r="629" spans="2:56" x14ac:dyDescent="0.35">
      <c r="B629" s="80"/>
      <c r="C629" s="119"/>
      <c r="D629" s="119"/>
      <c r="E629" s="84"/>
      <c r="F629" s="119"/>
      <c r="G629" s="120"/>
      <c r="H629" s="41"/>
      <c r="I629" s="41"/>
      <c r="J629" s="82"/>
      <c r="K629" s="291">
        <f t="shared" si="73"/>
        <v>0</v>
      </c>
      <c r="L629" s="293">
        <f>IF(I629&lt;INDEX(Lookup!$U$2:$U$10,MATCH($D$46,Lookup!$S$2:$S$10,0)),0,IF(O629="X",0,J629/(DATEDIF(H629,I629,"m")+1)*12))</f>
        <v>0</v>
      </c>
      <c r="M629" s="291">
        <f t="shared" si="74"/>
        <v>0</v>
      </c>
      <c r="N629" s="335"/>
      <c r="O629" s="143"/>
      <c r="P629" s="397"/>
      <c r="Q629" s="555"/>
      <c r="R629" s="576">
        <f t="shared" si="75"/>
        <v>0</v>
      </c>
      <c r="S629" s="576">
        <f t="shared" si="76"/>
        <v>0</v>
      </c>
      <c r="T629" s="576">
        <f t="shared" si="77"/>
        <v>0</v>
      </c>
      <c r="U629" s="576">
        <f t="shared" si="78"/>
        <v>0</v>
      </c>
      <c r="V629" s="553"/>
      <c r="W629" s="553"/>
      <c r="X629" s="553"/>
      <c r="Y629" s="553"/>
      <c r="Z629" s="397"/>
      <c r="AA629" s="397"/>
      <c r="AB629" s="397"/>
      <c r="AC629" s="397"/>
      <c r="AD629" s="397"/>
      <c r="AE629" s="397"/>
      <c r="AF629" s="397"/>
      <c r="AG629" s="397"/>
      <c r="AH629" s="397"/>
      <c r="AI629" s="397"/>
      <c r="AJ629" s="397"/>
      <c r="AK629" s="397"/>
      <c r="AL629" s="397"/>
      <c r="AM629" s="397"/>
      <c r="AN629" s="397"/>
      <c r="AO629" s="397"/>
      <c r="AP629" s="397"/>
      <c r="AQ629" s="397"/>
      <c r="AR629" s="397"/>
      <c r="AS629" s="397"/>
      <c r="AT629" s="397"/>
      <c r="AU629" s="397"/>
      <c r="AV629" s="397"/>
      <c r="AW629" s="397"/>
      <c r="AX629" s="397"/>
      <c r="AY629" s="397"/>
      <c r="AZ629" s="397"/>
      <c r="BA629" s="553"/>
      <c r="BB629" s="397"/>
      <c r="BC629" s="397"/>
      <c r="BD629" s="397"/>
    </row>
    <row r="630" spans="2:56" x14ac:dyDescent="0.35">
      <c r="B630" s="80"/>
      <c r="C630" s="119"/>
      <c r="D630" s="119"/>
      <c r="E630" s="84"/>
      <c r="F630" s="119"/>
      <c r="G630" s="120"/>
      <c r="H630" s="41"/>
      <c r="I630" s="41"/>
      <c r="J630" s="82"/>
      <c r="K630" s="291">
        <f t="shared" si="73"/>
        <v>0</v>
      </c>
      <c r="L630" s="293">
        <f>IF(I630&lt;INDEX(Lookup!$U$2:$U$10,MATCH($D$46,Lookup!$S$2:$S$10,0)),0,IF(O630="X",0,J630/(DATEDIF(H630,I630,"m")+1)*12))</f>
        <v>0</v>
      </c>
      <c r="M630" s="291">
        <f t="shared" si="74"/>
        <v>0</v>
      </c>
      <c r="N630" s="335"/>
      <c r="O630" s="143"/>
      <c r="P630" s="397"/>
      <c r="Q630" s="555"/>
      <c r="R630" s="576">
        <f t="shared" si="75"/>
        <v>0</v>
      </c>
      <c r="S630" s="576">
        <f t="shared" si="76"/>
        <v>0</v>
      </c>
      <c r="T630" s="576">
        <f t="shared" si="77"/>
        <v>0</v>
      </c>
      <c r="U630" s="576">
        <f t="shared" si="78"/>
        <v>0</v>
      </c>
      <c r="V630" s="553"/>
      <c r="W630" s="553"/>
      <c r="X630" s="553"/>
      <c r="Y630" s="553"/>
      <c r="Z630" s="397"/>
      <c r="AA630" s="397"/>
      <c r="AB630" s="397"/>
      <c r="AC630" s="397"/>
      <c r="AD630" s="397"/>
      <c r="AE630" s="397"/>
      <c r="AF630" s="397"/>
      <c r="AG630" s="397"/>
      <c r="AH630" s="397"/>
      <c r="AI630" s="397"/>
      <c r="AJ630" s="397"/>
      <c r="AK630" s="397"/>
      <c r="AL630" s="397"/>
      <c r="AM630" s="397"/>
      <c r="AN630" s="397"/>
      <c r="AO630" s="397"/>
      <c r="AP630" s="397"/>
      <c r="AQ630" s="397"/>
      <c r="AR630" s="397"/>
      <c r="AS630" s="397"/>
      <c r="AT630" s="397"/>
      <c r="AU630" s="397"/>
      <c r="AV630" s="397"/>
      <c r="AW630" s="397"/>
      <c r="AX630" s="397"/>
      <c r="AY630" s="397"/>
      <c r="AZ630" s="397"/>
      <c r="BA630" s="553"/>
      <c r="BB630" s="397"/>
      <c r="BC630" s="397"/>
      <c r="BD630" s="397"/>
    </row>
    <row r="631" spans="2:56" x14ac:dyDescent="0.35">
      <c r="B631" s="80"/>
      <c r="C631" s="119"/>
      <c r="D631" s="119"/>
      <c r="E631" s="84"/>
      <c r="F631" s="119"/>
      <c r="G631" s="120"/>
      <c r="H631" s="41"/>
      <c r="I631" s="41"/>
      <c r="J631" s="82"/>
      <c r="K631" s="291">
        <f t="shared" si="73"/>
        <v>0</v>
      </c>
      <c r="L631" s="293">
        <f>IF(I631&lt;INDEX(Lookup!$U$2:$U$10,MATCH($D$46,Lookup!$S$2:$S$10,0)),0,IF(O631="X",0,J631/(DATEDIF(H631,I631,"m")+1)*12))</f>
        <v>0</v>
      </c>
      <c r="M631" s="291">
        <f t="shared" si="74"/>
        <v>0</v>
      </c>
      <c r="N631" s="335"/>
      <c r="O631" s="143"/>
      <c r="P631" s="397"/>
      <c r="Q631" s="555"/>
      <c r="R631" s="576">
        <f t="shared" si="75"/>
        <v>0</v>
      </c>
      <c r="S631" s="576">
        <f t="shared" si="76"/>
        <v>0</v>
      </c>
      <c r="T631" s="576">
        <f t="shared" si="77"/>
        <v>0</v>
      </c>
      <c r="U631" s="576">
        <f t="shared" si="78"/>
        <v>0</v>
      </c>
      <c r="V631" s="553"/>
      <c r="W631" s="553"/>
      <c r="X631" s="553"/>
      <c r="Y631" s="553"/>
      <c r="Z631" s="397"/>
      <c r="AA631" s="397"/>
      <c r="AB631" s="397"/>
      <c r="AC631" s="397"/>
      <c r="AD631" s="397"/>
      <c r="AE631" s="397"/>
      <c r="AF631" s="397"/>
      <c r="AG631" s="397"/>
      <c r="AH631" s="397"/>
      <c r="AI631" s="397"/>
      <c r="AJ631" s="397"/>
      <c r="AK631" s="397"/>
      <c r="AL631" s="397"/>
      <c r="AM631" s="397"/>
      <c r="AN631" s="397"/>
      <c r="AO631" s="397"/>
      <c r="AP631" s="397"/>
      <c r="AQ631" s="397"/>
      <c r="AR631" s="397"/>
      <c r="AS631" s="397"/>
      <c r="AT631" s="397"/>
      <c r="AU631" s="397"/>
      <c r="AV631" s="397"/>
      <c r="AW631" s="397"/>
      <c r="AX631" s="397"/>
      <c r="AY631" s="397"/>
      <c r="AZ631" s="397"/>
      <c r="BA631" s="553"/>
      <c r="BB631" s="397"/>
      <c r="BC631" s="397"/>
      <c r="BD631" s="397"/>
    </row>
    <row r="632" spans="2:56" x14ac:dyDescent="0.35">
      <c r="B632" s="80"/>
      <c r="C632" s="119"/>
      <c r="D632" s="119"/>
      <c r="E632" s="84"/>
      <c r="F632" s="119"/>
      <c r="G632" s="120"/>
      <c r="H632" s="41"/>
      <c r="I632" s="41"/>
      <c r="J632" s="82"/>
      <c r="K632" s="291">
        <f t="shared" si="73"/>
        <v>0</v>
      </c>
      <c r="L632" s="293">
        <f>IF(I632&lt;INDEX(Lookup!$U$2:$U$10,MATCH($D$46,Lookup!$S$2:$S$10,0)),0,IF(O632="X",0,J632/(DATEDIF(H632,I632,"m")+1)*12))</f>
        <v>0</v>
      </c>
      <c r="M632" s="291">
        <f t="shared" si="74"/>
        <v>0</v>
      </c>
      <c r="N632" s="335"/>
      <c r="O632" s="143"/>
      <c r="P632" s="397"/>
      <c r="Q632" s="555"/>
      <c r="R632" s="576">
        <f t="shared" si="75"/>
        <v>0</v>
      </c>
      <c r="S632" s="576">
        <f t="shared" si="76"/>
        <v>0</v>
      </c>
      <c r="T632" s="576">
        <f t="shared" si="77"/>
        <v>0</v>
      </c>
      <c r="U632" s="576">
        <f t="shared" si="78"/>
        <v>0</v>
      </c>
      <c r="V632" s="553"/>
      <c r="W632" s="553"/>
      <c r="X632" s="553"/>
      <c r="Y632" s="553"/>
      <c r="Z632" s="397"/>
      <c r="AA632" s="397"/>
      <c r="AB632" s="397"/>
      <c r="AC632" s="397"/>
      <c r="AD632" s="397"/>
      <c r="AE632" s="397"/>
      <c r="AF632" s="397"/>
      <c r="AG632" s="397"/>
      <c r="AH632" s="397"/>
      <c r="AI632" s="397"/>
      <c r="AJ632" s="397"/>
      <c r="AK632" s="397"/>
      <c r="AL632" s="397"/>
      <c r="AM632" s="397"/>
      <c r="AN632" s="397"/>
      <c r="AO632" s="397"/>
      <c r="AP632" s="397"/>
      <c r="AQ632" s="397"/>
      <c r="AR632" s="397"/>
      <c r="AS632" s="397"/>
      <c r="AT632" s="397"/>
      <c r="AU632" s="397"/>
      <c r="AV632" s="397"/>
      <c r="AW632" s="397"/>
      <c r="AX632" s="397"/>
      <c r="AY632" s="397"/>
      <c r="AZ632" s="397"/>
      <c r="BA632" s="553"/>
      <c r="BB632" s="397"/>
      <c r="BC632" s="397"/>
      <c r="BD632" s="397"/>
    </row>
    <row r="633" spans="2:56" x14ac:dyDescent="0.35">
      <c r="B633" s="80"/>
      <c r="C633" s="119"/>
      <c r="D633" s="119"/>
      <c r="E633" s="84"/>
      <c r="F633" s="119"/>
      <c r="G633" s="120"/>
      <c r="H633" s="41"/>
      <c r="I633" s="41"/>
      <c r="J633" s="82"/>
      <c r="K633" s="291">
        <f t="shared" si="73"/>
        <v>0</v>
      </c>
      <c r="L633" s="293">
        <f>IF(I633&lt;INDEX(Lookup!$U$2:$U$10,MATCH($D$46,Lookup!$S$2:$S$10,0)),0,IF(O633="X",0,J633/(DATEDIF(H633,I633,"m")+1)*12))</f>
        <v>0</v>
      </c>
      <c r="M633" s="291">
        <f t="shared" si="74"/>
        <v>0</v>
      </c>
      <c r="N633" s="335"/>
      <c r="O633" s="143"/>
      <c r="P633" s="397"/>
      <c r="Q633" s="555"/>
      <c r="R633" s="576">
        <f t="shared" si="75"/>
        <v>0</v>
      </c>
      <c r="S633" s="576">
        <f t="shared" si="76"/>
        <v>0</v>
      </c>
      <c r="T633" s="576">
        <f t="shared" si="77"/>
        <v>0</v>
      </c>
      <c r="U633" s="576">
        <f t="shared" si="78"/>
        <v>0</v>
      </c>
      <c r="V633" s="553"/>
      <c r="W633" s="553"/>
      <c r="X633" s="553"/>
      <c r="Y633" s="553"/>
      <c r="Z633" s="397"/>
      <c r="AA633" s="397"/>
      <c r="AB633" s="397"/>
      <c r="AC633" s="397"/>
      <c r="AD633" s="397"/>
      <c r="AE633" s="397"/>
      <c r="AF633" s="397"/>
      <c r="AG633" s="397"/>
      <c r="AH633" s="397"/>
      <c r="AI633" s="397"/>
      <c r="AJ633" s="397"/>
      <c r="AK633" s="397"/>
      <c r="AL633" s="397"/>
      <c r="AM633" s="397"/>
      <c r="AN633" s="397"/>
      <c r="AO633" s="397"/>
      <c r="AP633" s="397"/>
      <c r="AQ633" s="397"/>
      <c r="AR633" s="397"/>
      <c r="AS633" s="397"/>
      <c r="AT633" s="397"/>
      <c r="AU633" s="397"/>
      <c r="AV633" s="397"/>
      <c r="AW633" s="397"/>
      <c r="AX633" s="397"/>
      <c r="AY633" s="397"/>
      <c r="AZ633" s="397"/>
      <c r="BA633" s="553"/>
      <c r="BB633" s="397"/>
      <c r="BC633" s="397"/>
      <c r="BD633" s="397"/>
    </row>
    <row r="634" spans="2:56" x14ac:dyDescent="0.35">
      <c r="B634" s="80"/>
      <c r="C634" s="119"/>
      <c r="D634" s="119"/>
      <c r="E634" s="84"/>
      <c r="F634" s="119"/>
      <c r="G634" s="120"/>
      <c r="H634" s="41"/>
      <c r="I634" s="41"/>
      <c r="J634" s="82"/>
      <c r="K634" s="291">
        <f t="shared" si="73"/>
        <v>0</v>
      </c>
      <c r="L634" s="293">
        <f>IF(I634&lt;INDEX(Lookup!$U$2:$U$10,MATCH($D$46,Lookup!$S$2:$S$10,0)),0,IF(O634="X",0,J634/(DATEDIF(H634,I634,"m")+1)*12))</f>
        <v>0</v>
      </c>
      <c r="M634" s="291">
        <f t="shared" si="74"/>
        <v>0</v>
      </c>
      <c r="N634" s="335"/>
      <c r="O634" s="143"/>
      <c r="P634" s="397"/>
      <c r="Q634" s="555"/>
      <c r="R634" s="576">
        <f t="shared" si="75"/>
        <v>0</v>
      </c>
      <c r="S634" s="576">
        <f t="shared" si="76"/>
        <v>0</v>
      </c>
      <c r="T634" s="576">
        <f t="shared" si="77"/>
        <v>0</v>
      </c>
      <c r="U634" s="576">
        <f t="shared" si="78"/>
        <v>0</v>
      </c>
      <c r="V634" s="553"/>
      <c r="W634" s="553"/>
      <c r="X634" s="553"/>
      <c r="Y634" s="553"/>
      <c r="Z634" s="397"/>
      <c r="AA634" s="397"/>
      <c r="AB634" s="397"/>
      <c r="AC634" s="397"/>
      <c r="AD634" s="397"/>
      <c r="AE634" s="397"/>
      <c r="AF634" s="397"/>
      <c r="AG634" s="397"/>
      <c r="AH634" s="397"/>
      <c r="AI634" s="397"/>
      <c r="AJ634" s="397"/>
      <c r="AK634" s="397"/>
      <c r="AL634" s="397"/>
      <c r="AM634" s="397"/>
      <c r="AN634" s="397"/>
      <c r="AO634" s="397"/>
      <c r="AP634" s="397"/>
      <c r="AQ634" s="397"/>
      <c r="AR634" s="397"/>
      <c r="AS634" s="397"/>
      <c r="AT634" s="397"/>
      <c r="AU634" s="397"/>
      <c r="AV634" s="397"/>
      <c r="AW634" s="397"/>
      <c r="AX634" s="397"/>
      <c r="AY634" s="397"/>
      <c r="AZ634" s="397"/>
      <c r="BA634" s="553"/>
      <c r="BB634" s="397"/>
      <c r="BC634" s="397"/>
      <c r="BD634" s="397"/>
    </row>
    <row r="635" spans="2:56" x14ac:dyDescent="0.35">
      <c r="B635" s="80"/>
      <c r="C635" s="119"/>
      <c r="D635" s="119"/>
      <c r="E635" s="84"/>
      <c r="F635" s="119"/>
      <c r="G635" s="120"/>
      <c r="H635" s="41"/>
      <c r="I635" s="41"/>
      <c r="J635" s="82"/>
      <c r="K635" s="291">
        <f t="shared" si="73"/>
        <v>0</v>
      </c>
      <c r="L635" s="293">
        <f>IF(I635&lt;INDEX(Lookup!$U$2:$U$10,MATCH($D$46,Lookup!$S$2:$S$10,0)),0,IF(O635="X",0,J635/(DATEDIF(H635,I635,"m")+1)*12))</f>
        <v>0</v>
      </c>
      <c r="M635" s="291">
        <f t="shared" si="74"/>
        <v>0</v>
      </c>
      <c r="N635" s="335"/>
      <c r="O635" s="143"/>
      <c r="P635" s="397"/>
      <c r="Q635" s="555"/>
      <c r="R635" s="576">
        <f t="shared" si="75"/>
        <v>0</v>
      </c>
      <c r="S635" s="576">
        <f t="shared" si="76"/>
        <v>0</v>
      </c>
      <c r="T635" s="576">
        <f t="shared" si="77"/>
        <v>0</v>
      </c>
      <c r="U635" s="576">
        <f t="shared" si="78"/>
        <v>0</v>
      </c>
      <c r="V635" s="553"/>
      <c r="W635" s="553"/>
      <c r="X635" s="553"/>
      <c r="Y635" s="553"/>
      <c r="Z635" s="397"/>
      <c r="AA635" s="397"/>
      <c r="AB635" s="397"/>
      <c r="AC635" s="397"/>
      <c r="AD635" s="397"/>
      <c r="AE635" s="397"/>
      <c r="AF635" s="397"/>
      <c r="AG635" s="397"/>
      <c r="AH635" s="397"/>
      <c r="AI635" s="397"/>
      <c r="AJ635" s="397"/>
      <c r="AK635" s="397"/>
      <c r="AL635" s="397"/>
      <c r="AM635" s="397"/>
      <c r="AN635" s="397"/>
      <c r="AO635" s="397"/>
      <c r="AP635" s="397"/>
      <c r="AQ635" s="397"/>
      <c r="AR635" s="397"/>
      <c r="AS635" s="397"/>
      <c r="AT635" s="397"/>
      <c r="AU635" s="397"/>
      <c r="AV635" s="397"/>
      <c r="AW635" s="397"/>
      <c r="AX635" s="397"/>
      <c r="AY635" s="397"/>
      <c r="AZ635" s="397"/>
      <c r="BA635" s="553"/>
      <c r="BB635" s="397"/>
      <c r="BC635" s="397"/>
      <c r="BD635" s="397"/>
    </row>
    <row r="636" spans="2:56" x14ac:dyDescent="0.35">
      <c r="B636" s="80"/>
      <c r="C636" s="119"/>
      <c r="D636" s="119"/>
      <c r="E636" s="84"/>
      <c r="F636" s="119"/>
      <c r="G636" s="120"/>
      <c r="H636" s="41"/>
      <c r="I636" s="41"/>
      <c r="J636" s="82"/>
      <c r="K636" s="291">
        <f t="shared" si="73"/>
        <v>0</v>
      </c>
      <c r="L636" s="293">
        <f>IF(I636&lt;INDEX(Lookup!$U$2:$U$10,MATCH($D$46,Lookup!$S$2:$S$10,0)),0,IF(O636="X",0,J636/(DATEDIF(H636,I636,"m")+1)*12))</f>
        <v>0</v>
      </c>
      <c r="M636" s="291">
        <f t="shared" si="74"/>
        <v>0</v>
      </c>
      <c r="N636" s="335"/>
      <c r="O636" s="143"/>
      <c r="P636" s="397"/>
      <c r="Q636" s="555"/>
      <c r="R636" s="576">
        <f t="shared" si="75"/>
        <v>0</v>
      </c>
      <c r="S636" s="576">
        <f t="shared" si="76"/>
        <v>0</v>
      </c>
      <c r="T636" s="576">
        <f t="shared" si="77"/>
        <v>0</v>
      </c>
      <c r="U636" s="576">
        <f t="shared" si="78"/>
        <v>0</v>
      </c>
      <c r="V636" s="553"/>
      <c r="W636" s="553"/>
      <c r="X636" s="553"/>
      <c r="Y636" s="553"/>
      <c r="Z636" s="397"/>
      <c r="AA636" s="397"/>
      <c r="AB636" s="397"/>
      <c r="AC636" s="397"/>
      <c r="AD636" s="397"/>
      <c r="AE636" s="397"/>
      <c r="AF636" s="397"/>
      <c r="AG636" s="397"/>
      <c r="AH636" s="397"/>
      <c r="AI636" s="397"/>
      <c r="AJ636" s="397"/>
      <c r="AK636" s="397"/>
      <c r="AL636" s="397"/>
      <c r="AM636" s="397"/>
      <c r="AN636" s="397"/>
      <c r="AO636" s="397"/>
      <c r="AP636" s="397"/>
      <c r="AQ636" s="397"/>
      <c r="AR636" s="397"/>
      <c r="AS636" s="397"/>
      <c r="AT636" s="397"/>
      <c r="AU636" s="397"/>
      <c r="AV636" s="397"/>
      <c r="AW636" s="397"/>
      <c r="AX636" s="397"/>
      <c r="AY636" s="397"/>
      <c r="AZ636" s="397"/>
      <c r="BA636" s="553"/>
      <c r="BB636" s="397"/>
      <c r="BC636" s="397"/>
      <c r="BD636" s="397"/>
    </row>
    <row r="637" spans="2:56" x14ac:dyDescent="0.35">
      <c r="B637" s="80"/>
      <c r="C637" s="119"/>
      <c r="D637" s="119"/>
      <c r="E637" s="84"/>
      <c r="F637" s="119"/>
      <c r="G637" s="120"/>
      <c r="H637" s="41"/>
      <c r="I637" s="41"/>
      <c r="J637" s="82"/>
      <c r="K637" s="291">
        <f t="shared" si="73"/>
        <v>0</v>
      </c>
      <c r="L637" s="293">
        <f>IF(I637&lt;INDEX(Lookup!$U$2:$U$10,MATCH($D$46,Lookup!$S$2:$S$10,0)),0,IF(O637="X",0,J637/(DATEDIF(H637,I637,"m")+1)*12))</f>
        <v>0</v>
      </c>
      <c r="M637" s="291">
        <f t="shared" si="74"/>
        <v>0</v>
      </c>
      <c r="N637" s="335"/>
      <c r="O637" s="143"/>
      <c r="P637" s="397"/>
      <c r="Q637" s="555"/>
      <c r="R637" s="576">
        <f t="shared" si="75"/>
        <v>0</v>
      </c>
      <c r="S637" s="576">
        <f t="shared" si="76"/>
        <v>0</v>
      </c>
      <c r="T637" s="576">
        <f t="shared" si="77"/>
        <v>0</v>
      </c>
      <c r="U637" s="576">
        <f t="shared" si="78"/>
        <v>0</v>
      </c>
      <c r="V637" s="553"/>
      <c r="W637" s="553"/>
      <c r="X637" s="553"/>
      <c r="Y637" s="553"/>
      <c r="Z637" s="397"/>
      <c r="AA637" s="397"/>
      <c r="AB637" s="397"/>
      <c r="AC637" s="397"/>
      <c r="AD637" s="397"/>
      <c r="AE637" s="397"/>
      <c r="AF637" s="397"/>
      <c r="AG637" s="397"/>
      <c r="AH637" s="397"/>
      <c r="AI637" s="397"/>
      <c r="AJ637" s="397"/>
      <c r="AK637" s="397"/>
      <c r="AL637" s="397"/>
      <c r="AM637" s="397"/>
      <c r="AN637" s="397"/>
      <c r="AO637" s="397"/>
      <c r="AP637" s="397"/>
      <c r="AQ637" s="397"/>
      <c r="AR637" s="397"/>
      <c r="AS637" s="397"/>
      <c r="AT637" s="397"/>
      <c r="AU637" s="397"/>
      <c r="AV637" s="397"/>
      <c r="AW637" s="397"/>
      <c r="AX637" s="397"/>
      <c r="AY637" s="397"/>
      <c r="AZ637" s="397"/>
      <c r="BA637" s="553"/>
      <c r="BB637" s="397"/>
      <c r="BC637" s="397"/>
      <c r="BD637" s="397"/>
    </row>
    <row r="638" spans="2:56" x14ac:dyDescent="0.35">
      <c r="B638" s="80"/>
      <c r="C638" s="119"/>
      <c r="D638" s="119"/>
      <c r="E638" s="84"/>
      <c r="F638" s="119"/>
      <c r="G638" s="120"/>
      <c r="H638" s="41"/>
      <c r="I638" s="41"/>
      <c r="J638" s="82"/>
      <c r="K638" s="291">
        <f t="shared" si="73"/>
        <v>0</v>
      </c>
      <c r="L638" s="293">
        <f>IF(I638&lt;INDEX(Lookup!$U$2:$U$10,MATCH($D$46,Lookup!$S$2:$S$10,0)),0,IF(O638="X",0,J638/(DATEDIF(H638,I638,"m")+1)*12))</f>
        <v>0</v>
      </c>
      <c r="M638" s="291">
        <f t="shared" si="74"/>
        <v>0</v>
      </c>
      <c r="N638" s="335"/>
      <c r="O638" s="143"/>
      <c r="P638" s="397"/>
      <c r="Q638" s="555"/>
      <c r="R638" s="576">
        <f t="shared" si="75"/>
        <v>0</v>
      </c>
      <c r="S638" s="576">
        <f t="shared" si="76"/>
        <v>0</v>
      </c>
      <c r="T638" s="576">
        <f t="shared" si="77"/>
        <v>0</v>
      </c>
      <c r="U638" s="576">
        <f t="shared" si="78"/>
        <v>0</v>
      </c>
      <c r="V638" s="553"/>
      <c r="W638" s="553"/>
      <c r="X638" s="553"/>
      <c r="Y638" s="553"/>
      <c r="Z638" s="397"/>
      <c r="AA638" s="397"/>
      <c r="AB638" s="397"/>
      <c r="AC638" s="397"/>
      <c r="AD638" s="397"/>
      <c r="AE638" s="397"/>
      <c r="AF638" s="397"/>
      <c r="AG638" s="397"/>
      <c r="AH638" s="397"/>
      <c r="AI638" s="397"/>
      <c r="AJ638" s="397"/>
      <c r="AK638" s="397"/>
      <c r="AL638" s="397"/>
      <c r="AM638" s="397"/>
      <c r="AN638" s="397"/>
      <c r="AO638" s="397"/>
      <c r="AP638" s="397"/>
      <c r="AQ638" s="397"/>
      <c r="AR638" s="397"/>
      <c r="AS638" s="397"/>
      <c r="AT638" s="397"/>
      <c r="AU638" s="397"/>
      <c r="AV638" s="397"/>
      <c r="AW638" s="397"/>
      <c r="AX638" s="397"/>
      <c r="AY638" s="397"/>
      <c r="AZ638" s="397"/>
      <c r="BA638" s="553"/>
      <c r="BB638" s="397"/>
      <c r="BC638" s="397"/>
      <c r="BD638" s="397"/>
    </row>
    <row r="639" spans="2:56" x14ac:dyDescent="0.35">
      <c r="B639" s="80"/>
      <c r="C639" s="119"/>
      <c r="D639" s="119"/>
      <c r="E639" s="84"/>
      <c r="F639" s="119"/>
      <c r="G639" s="120"/>
      <c r="H639" s="41"/>
      <c r="I639" s="41"/>
      <c r="J639" s="82"/>
      <c r="K639" s="291">
        <f t="shared" si="73"/>
        <v>0</v>
      </c>
      <c r="L639" s="293">
        <f>IF(I639&lt;INDEX(Lookup!$U$2:$U$10,MATCH($D$46,Lookup!$S$2:$S$10,0)),0,IF(O639="X",0,J639/(DATEDIF(H639,I639,"m")+1)*12))</f>
        <v>0</v>
      </c>
      <c r="M639" s="291">
        <f t="shared" si="74"/>
        <v>0</v>
      </c>
      <c r="N639" s="335"/>
      <c r="O639" s="143"/>
      <c r="P639" s="397"/>
      <c r="Q639" s="555"/>
      <c r="R639" s="576">
        <f t="shared" si="75"/>
        <v>0</v>
      </c>
      <c r="S639" s="576">
        <f t="shared" si="76"/>
        <v>0</v>
      </c>
      <c r="T639" s="576">
        <f t="shared" si="77"/>
        <v>0</v>
      </c>
      <c r="U639" s="576">
        <f t="shared" si="78"/>
        <v>0</v>
      </c>
      <c r="V639" s="553"/>
      <c r="W639" s="553"/>
      <c r="X639" s="553"/>
      <c r="Y639" s="553"/>
      <c r="Z639" s="397"/>
      <c r="AA639" s="397"/>
      <c r="AB639" s="397"/>
      <c r="AC639" s="397"/>
      <c r="AD639" s="397"/>
      <c r="AE639" s="397"/>
      <c r="AF639" s="397"/>
      <c r="AG639" s="397"/>
      <c r="AH639" s="397"/>
      <c r="AI639" s="397"/>
      <c r="AJ639" s="397"/>
      <c r="AK639" s="397"/>
      <c r="AL639" s="397"/>
      <c r="AM639" s="397"/>
      <c r="AN639" s="397"/>
      <c r="AO639" s="397"/>
      <c r="AP639" s="397"/>
      <c r="AQ639" s="397"/>
      <c r="AR639" s="397"/>
      <c r="AS639" s="397"/>
      <c r="AT639" s="397"/>
      <c r="AU639" s="397"/>
      <c r="AV639" s="397"/>
      <c r="AW639" s="397"/>
      <c r="AX639" s="397"/>
      <c r="AY639" s="397"/>
      <c r="AZ639" s="397"/>
      <c r="BA639" s="553"/>
      <c r="BB639" s="397"/>
      <c r="BC639" s="397"/>
      <c r="BD639" s="397"/>
    </row>
    <row r="640" spans="2:56" x14ac:dyDescent="0.35">
      <c r="B640" s="80"/>
      <c r="C640" s="119"/>
      <c r="D640" s="119"/>
      <c r="E640" s="84"/>
      <c r="F640" s="119"/>
      <c r="G640" s="120"/>
      <c r="H640" s="41"/>
      <c r="I640" s="41"/>
      <c r="J640" s="82"/>
      <c r="K640" s="291">
        <f t="shared" si="73"/>
        <v>0</v>
      </c>
      <c r="L640" s="293">
        <f>IF(I640&lt;INDEX(Lookup!$U$2:$U$10,MATCH($D$46,Lookup!$S$2:$S$10,0)),0,IF(O640="X",0,J640/(DATEDIF(H640,I640,"m")+1)*12))</f>
        <v>0</v>
      </c>
      <c r="M640" s="291">
        <f t="shared" si="74"/>
        <v>0</v>
      </c>
      <c r="N640" s="335"/>
      <c r="O640" s="143"/>
      <c r="P640" s="397"/>
      <c r="Q640" s="555"/>
      <c r="R640" s="576">
        <f t="shared" si="75"/>
        <v>0</v>
      </c>
      <c r="S640" s="576">
        <f t="shared" si="76"/>
        <v>0</v>
      </c>
      <c r="T640" s="576">
        <f t="shared" si="77"/>
        <v>0</v>
      </c>
      <c r="U640" s="576">
        <f t="shared" si="78"/>
        <v>0</v>
      </c>
      <c r="V640" s="553"/>
      <c r="W640" s="553"/>
      <c r="X640" s="553"/>
      <c r="Y640" s="553"/>
      <c r="Z640" s="397"/>
      <c r="AA640" s="397"/>
      <c r="AB640" s="397"/>
      <c r="AC640" s="397"/>
      <c r="AD640" s="397"/>
      <c r="AE640" s="397"/>
      <c r="AF640" s="397"/>
      <c r="AG640" s="397"/>
      <c r="AH640" s="397"/>
      <c r="AI640" s="397"/>
      <c r="AJ640" s="397"/>
      <c r="AK640" s="397"/>
      <c r="AL640" s="397"/>
      <c r="AM640" s="397"/>
      <c r="AN640" s="397"/>
      <c r="AO640" s="397"/>
      <c r="AP640" s="397"/>
      <c r="AQ640" s="397"/>
      <c r="AR640" s="397"/>
      <c r="AS640" s="397"/>
      <c r="AT640" s="397"/>
      <c r="AU640" s="397"/>
      <c r="AV640" s="397"/>
      <c r="AW640" s="397"/>
      <c r="AX640" s="397"/>
      <c r="AY640" s="397"/>
      <c r="AZ640" s="397"/>
      <c r="BA640" s="553"/>
      <c r="BB640" s="397"/>
      <c r="BC640" s="397"/>
      <c r="BD640" s="397"/>
    </row>
    <row r="641" spans="2:56" x14ac:dyDescent="0.35">
      <c r="B641" s="80"/>
      <c r="C641" s="119"/>
      <c r="D641" s="119"/>
      <c r="E641" s="84"/>
      <c r="F641" s="119"/>
      <c r="G641" s="120"/>
      <c r="H641" s="41"/>
      <c r="I641" s="41"/>
      <c r="J641" s="82"/>
      <c r="K641" s="291">
        <f t="shared" si="73"/>
        <v>0</v>
      </c>
      <c r="L641" s="293">
        <f>IF(I641&lt;INDEX(Lookup!$U$2:$U$10,MATCH($D$46,Lookup!$S$2:$S$10,0)),0,IF(O641="X",0,J641/(DATEDIF(H641,I641,"m")+1)*12))</f>
        <v>0</v>
      </c>
      <c r="M641" s="291">
        <f t="shared" si="74"/>
        <v>0</v>
      </c>
      <c r="N641" s="335"/>
      <c r="O641" s="143"/>
      <c r="P641" s="397"/>
      <c r="Q641" s="555"/>
      <c r="R641" s="576">
        <f t="shared" si="75"/>
        <v>0</v>
      </c>
      <c r="S641" s="576">
        <f t="shared" si="76"/>
        <v>0</v>
      </c>
      <c r="T641" s="576">
        <f t="shared" si="77"/>
        <v>0</v>
      </c>
      <c r="U641" s="576">
        <f t="shared" si="78"/>
        <v>0</v>
      </c>
      <c r="V641" s="553"/>
      <c r="W641" s="553"/>
      <c r="X641" s="553"/>
      <c r="Y641" s="553"/>
      <c r="Z641" s="397"/>
      <c r="AA641" s="397"/>
      <c r="AB641" s="397"/>
      <c r="AC641" s="397"/>
      <c r="AD641" s="397"/>
      <c r="AE641" s="397"/>
      <c r="AF641" s="397"/>
      <c r="AG641" s="397"/>
      <c r="AH641" s="397"/>
      <c r="AI641" s="397"/>
      <c r="AJ641" s="397"/>
      <c r="AK641" s="397"/>
      <c r="AL641" s="397"/>
      <c r="AM641" s="397"/>
      <c r="AN641" s="397"/>
      <c r="AO641" s="397"/>
      <c r="AP641" s="397"/>
      <c r="AQ641" s="397"/>
      <c r="AR641" s="397"/>
      <c r="AS641" s="397"/>
      <c r="AT641" s="397"/>
      <c r="AU641" s="397"/>
      <c r="AV641" s="397"/>
      <c r="AW641" s="397"/>
      <c r="AX641" s="397"/>
      <c r="AY641" s="397"/>
      <c r="AZ641" s="397"/>
      <c r="BA641" s="553"/>
      <c r="BB641" s="397"/>
      <c r="BC641" s="397"/>
      <c r="BD641" s="397"/>
    </row>
    <row r="642" spans="2:56" x14ac:dyDescent="0.35">
      <c r="B642" s="80"/>
      <c r="C642" s="119"/>
      <c r="D642" s="119"/>
      <c r="E642" s="84"/>
      <c r="F642" s="119"/>
      <c r="G642" s="120"/>
      <c r="H642" s="41"/>
      <c r="I642" s="41"/>
      <c r="J642" s="82"/>
      <c r="K642" s="291">
        <f t="shared" si="73"/>
        <v>0</v>
      </c>
      <c r="L642" s="293">
        <f>IF(I642&lt;INDEX(Lookup!$U$2:$U$10,MATCH($D$46,Lookup!$S$2:$S$10,0)),0,IF(O642="X",0,J642/(DATEDIF(H642,I642,"m")+1)*12))</f>
        <v>0</v>
      </c>
      <c r="M642" s="291">
        <f t="shared" si="74"/>
        <v>0</v>
      </c>
      <c r="N642" s="335"/>
      <c r="O642" s="143"/>
      <c r="P642" s="397"/>
      <c r="Q642" s="555"/>
      <c r="R642" s="576">
        <f t="shared" si="75"/>
        <v>0</v>
      </c>
      <c r="S642" s="576">
        <f t="shared" si="76"/>
        <v>0</v>
      </c>
      <c r="T642" s="576">
        <f t="shared" si="77"/>
        <v>0</v>
      </c>
      <c r="U642" s="576">
        <f t="shared" si="78"/>
        <v>0</v>
      </c>
      <c r="V642" s="553"/>
      <c r="W642" s="553"/>
      <c r="X642" s="553"/>
      <c r="Y642" s="553"/>
      <c r="Z642" s="397"/>
      <c r="AA642" s="397"/>
      <c r="AB642" s="397"/>
      <c r="AC642" s="397"/>
      <c r="AD642" s="397"/>
      <c r="AE642" s="397"/>
      <c r="AF642" s="397"/>
      <c r="AG642" s="397"/>
      <c r="AH642" s="397"/>
      <c r="AI642" s="397"/>
      <c r="AJ642" s="397"/>
      <c r="AK642" s="397"/>
      <c r="AL642" s="397"/>
      <c r="AM642" s="397"/>
      <c r="AN642" s="397"/>
      <c r="AO642" s="397"/>
      <c r="AP642" s="397"/>
      <c r="AQ642" s="397"/>
      <c r="AR642" s="397"/>
      <c r="AS642" s="397"/>
      <c r="AT642" s="397"/>
      <c r="AU642" s="397"/>
      <c r="AV642" s="397"/>
      <c r="AW642" s="397"/>
      <c r="AX642" s="397"/>
      <c r="AY642" s="397"/>
      <c r="AZ642" s="397"/>
      <c r="BA642" s="553"/>
      <c r="BB642" s="397"/>
      <c r="BC642" s="397"/>
      <c r="BD642" s="397"/>
    </row>
    <row r="643" spans="2:56" x14ac:dyDescent="0.35">
      <c r="B643" s="80"/>
      <c r="C643" s="119"/>
      <c r="D643" s="119"/>
      <c r="E643" s="84"/>
      <c r="F643" s="119"/>
      <c r="G643" s="120"/>
      <c r="H643" s="41"/>
      <c r="I643" s="41"/>
      <c r="J643" s="82"/>
      <c r="K643" s="291">
        <f t="shared" si="73"/>
        <v>0</v>
      </c>
      <c r="L643" s="293">
        <f>IF(I643&lt;INDEX(Lookup!$U$2:$U$10,MATCH($D$46,Lookup!$S$2:$S$10,0)),0,IF(O643="X",0,J643/(DATEDIF(H643,I643,"m")+1)*12))</f>
        <v>0</v>
      </c>
      <c r="M643" s="291">
        <f t="shared" si="74"/>
        <v>0</v>
      </c>
      <c r="N643" s="335"/>
      <c r="O643" s="143"/>
      <c r="P643" s="397"/>
      <c r="Q643" s="555"/>
      <c r="R643" s="576">
        <f t="shared" si="75"/>
        <v>0</v>
      </c>
      <c r="S643" s="576">
        <f t="shared" si="76"/>
        <v>0</v>
      </c>
      <c r="T643" s="576">
        <f t="shared" si="77"/>
        <v>0</v>
      </c>
      <c r="U643" s="576">
        <f t="shared" si="78"/>
        <v>0</v>
      </c>
      <c r="V643" s="553"/>
      <c r="W643" s="553"/>
      <c r="X643" s="553"/>
      <c r="Y643" s="553"/>
      <c r="Z643" s="397"/>
      <c r="AA643" s="397"/>
      <c r="AB643" s="397"/>
      <c r="AC643" s="397"/>
      <c r="AD643" s="397"/>
      <c r="AE643" s="397"/>
      <c r="AF643" s="397"/>
      <c r="AG643" s="397"/>
      <c r="AH643" s="397"/>
      <c r="AI643" s="397"/>
      <c r="AJ643" s="397"/>
      <c r="AK643" s="397"/>
      <c r="AL643" s="397"/>
      <c r="AM643" s="397"/>
      <c r="AN643" s="397"/>
      <c r="AO643" s="397"/>
      <c r="AP643" s="397"/>
      <c r="AQ643" s="397"/>
      <c r="AR643" s="397"/>
      <c r="AS643" s="397"/>
      <c r="AT643" s="397"/>
      <c r="AU643" s="397"/>
      <c r="AV643" s="397"/>
      <c r="AW643" s="397"/>
      <c r="AX643" s="397"/>
      <c r="AY643" s="397"/>
      <c r="AZ643" s="397"/>
      <c r="BA643" s="553"/>
      <c r="BB643" s="397"/>
      <c r="BC643" s="397"/>
      <c r="BD643" s="397"/>
    </row>
    <row r="644" spans="2:56" x14ac:dyDescent="0.35">
      <c r="B644" s="80"/>
      <c r="C644" s="119"/>
      <c r="D644" s="119"/>
      <c r="E644" s="84"/>
      <c r="F644" s="119"/>
      <c r="G644" s="120"/>
      <c r="H644" s="41"/>
      <c r="I644" s="41"/>
      <c r="J644" s="82"/>
      <c r="K644" s="291">
        <f t="shared" si="73"/>
        <v>0</v>
      </c>
      <c r="L644" s="293">
        <f>IF(I644&lt;INDEX(Lookup!$U$2:$U$10,MATCH($D$46,Lookup!$S$2:$S$10,0)),0,IF(O644="X",0,J644/(DATEDIF(H644,I644,"m")+1)*12))</f>
        <v>0</v>
      </c>
      <c r="M644" s="291">
        <f t="shared" si="74"/>
        <v>0</v>
      </c>
      <c r="N644" s="335"/>
      <c r="O644" s="143"/>
      <c r="P644" s="397"/>
      <c r="Q644" s="555"/>
      <c r="R644" s="576">
        <f t="shared" si="75"/>
        <v>0</v>
      </c>
      <c r="S644" s="576">
        <f t="shared" si="76"/>
        <v>0</v>
      </c>
      <c r="T644" s="576">
        <f t="shared" si="77"/>
        <v>0</v>
      </c>
      <c r="U644" s="576">
        <f t="shared" si="78"/>
        <v>0</v>
      </c>
      <c r="V644" s="553"/>
      <c r="W644" s="553"/>
      <c r="X644" s="553"/>
      <c r="Y644" s="553"/>
      <c r="Z644" s="397"/>
      <c r="AA644" s="397"/>
      <c r="AB644" s="397"/>
      <c r="AC644" s="397"/>
      <c r="AD644" s="397"/>
      <c r="AE644" s="397"/>
      <c r="AF644" s="397"/>
      <c r="AG644" s="397"/>
      <c r="AH644" s="397"/>
      <c r="AI644" s="397"/>
      <c r="AJ644" s="397"/>
      <c r="AK644" s="397"/>
      <c r="AL644" s="397"/>
      <c r="AM644" s="397"/>
      <c r="AN644" s="397"/>
      <c r="AO644" s="397"/>
      <c r="AP644" s="397"/>
      <c r="AQ644" s="397"/>
      <c r="AR644" s="397"/>
      <c r="AS644" s="397"/>
      <c r="AT644" s="397"/>
      <c r="AU644" s="397"/>
      <c r="AV644" s="397"/>
      <c r="AW644" s="397"/>
      <c r="AX644" s="397"/>
      <c r="AY644" s="397"/>
      <c r="AZ644" s="397"/>
      <c r="BA644" s="553"/>
      <c r="BB644" s="397"/>
      <c r="BC644" s="397"/>
      <c r="BD644" s="397"/>
    </row>
    <row r="645" spans="2:56" x14ac:dyDescent="0.35">
      <c r="B645" s="80"/>
      <c r="C645" s="119"/>
      <c r="D645" s="119"/>
      <c r="E645" s="84"/>
      <c r="F645" s="119"/>
      <c r="G645" s="120"/>
      <c r="H645" s="41"/>
      <c r="I645" s="41"/>
      <c r="J645" s="82"/>
      <c r="K645" s="291">
        <f t="shared" si="73"/>
        <v>0</v>
      </c>
      <c r="L645" s="293">
        <f>IF(I645&lt;INDEX(Lookup!$U$2:$U$10,MATCH($D$46,Lookup!$S$2:$S$10,0)),0,IF(O645="X",0,J645/(DATEDIF(H645,I645,"m")+1)*12))</f>
        <v>0</v>
      </c>
      <c r="M645" s="291">
        <f t="shared" si="74"/>
        <v>0</v>
      </c>
      <c r="N645" s="335"/>
      <c r="O645" s="143"/>
      <c r="P645" s="397"/>
      <c r="Q645" s="555"/>
      <c r="R645" s="576">
        <f t="shared" si="75"/>
        <v>0</v>
      </c>
      <c r="S645" s="576">
        <f t="shared" si="76"/>
        <v>0</v>
      </c>
      <c r="T645" s="576">
        <f t="shared" si="77"/>
        <v>0</v>
      </c>
      <c r="U645" s="576">
        <f t="shared" si="78"/>
        <v>0</v>
      </c>
      <c r="V645" s="553"/>
      <c r="W645" s="553"/>
      <c r="X645" s="553"/>
      <c r="Y645" s="553"/>
      <c r="Z645" s="397"/>
      <c r="AA645" s="397"/>
      <c r="AB645" s="397"/>
      <c r="AC645" s="397"/>
      <c r="AD645" s="397"/>
      <c r="AE645" s="397"/>
      <c r="AF645" s="397"/>
      <c r="AG645" s="397"/>
      <c r="AH645" s="397"/>
      <c r="AI645" s="397"/>
      <c r="AJ645" s="397"/>
      <c r="AK645" s="397"/>
      <c r="AL645" s="397"/>
      <c r="AM645" s="397"/>
      <c r="AN645" s="397"/>
      <c r="AO645" s="397"/>
      <c r="AP645" s="397"/>
      <c r="AQ645" s="397"/>
      <c r="AR645" s="397"/>
      <c r="AS645" s="397"/>
      <c r="AT645" s="397"/>
      <c r="AU645" s="397"/>
      <c r="AV645" s="397"/>
      <c r="AW645" s="397"/>
      <c r="AX645" s="397"/>
      <c r="AY645" s="397"/>
      <c r="AZ645" s="397"/>
      <c r="BA645" s="553"/>
      <c r="BB645" s="397"/>
      <c r="BC645" s="397"/>
      <c r="BD645" s="397"/>
    </row>
    <row r="646" spans="2:56" x14ac:dyDescent="0.35">
      <c r="B646" s="80"/>
      <c r="C646" s="119"/>
      <c r="D646" s="119"/>
      <c r="E646" s="84"/>
      <c r="F646" s="119"/>
      <c r="G646" s="120"/>
      <c r="H646" s="41"/>
      <c r="I646" s="41"/>
      <c r="J646" s="82"/>
      <c r="K646" s="291">
        <f t="shared" si="73"/>
        <v>0</v>
      </c>
      <c r="L646" s="293">
        <f>IF(I646&lt;INDEX(Lookup!$U$2:$U$10,MATCH($D$46,Lookup!$S$2:$S$10,0)),0,IF(O646="X",0,J646/(DATEDIF(H646,I646,"m")+1)*12))</f>
        <v>0</v>
      </c>
      <c r="M646" s="291">
        <f t="shared" si="74"/>
        <v>0</v>
      </c>
      <c r="N646" s="335"/>
      <c r="O646" s="143"/>
      <c r="P646" s="397"/>
      <c r="Q646" s="555"/>
      <c r="R646" s="576">
        <f t="shared" si="75"/>
        <v>0</v>
      </c>
      <c r="S646" s="576">
        <f t="shared" si="76"/>
        <v>0</v>
      </c>
      <c r="T646" s="576">
        <f t="shared" si="77"/>
        <v>0</v>
      </c>
      <c r="U646" s="576">
        <f t="shared" si="78"/>
        <v>0</v>
      </c>
      <c r="V646" s="553"/>
      <c r="W646" s="553"/>
      <c r="X646" s="553"/>
      <c r="Y646" s="553"/>
      <c r="Z646" s="397"/>
      <c r="AA646" s="397"/>
      <c r="AB646" s="397"/>
      <c r="AC646" s="397"/>
      <c r="AD646" s="397"/>
      <c r="AE646" s="397"/>
      <c r="AF646" s="397"/>
      <c r="AG646" s="397"/>
      <c r="AH646" s="397"/>
      <c r="AI646" s="397"/>
      <c r="AJ646" s="397"/>
      <c r="AK646" s="397"/>
      <c r="AL646" s="397"/>
      <c r="AM646" s="397"/>
      <c r="AN646" s="397"/>
      <c r="AO646" s="397"/>
      <c r="AP646" s="397"/>
      <c r="AQ646" s="397"/>
      <c r="AR646" s="397"/>
      <c r="AS646" s="397"/>
      <c r="AT646" s="397"/>
      <c r="AU646" s="397"/>
      <c r="AV646" s="397"/>
      <c r="AW646" s="397"/>
      <c r="AX646" s="397"/>
      <c r="AY646" s="397"/>
      <c r="AZ646" s="397"/>
      <c r="BA646" s="553"/>
      <c r="BB646" s="397"/>
      <c r="BC646" s="397"/>
      <c r="BD646" s="397"/>
    </row>
    <row r="647" spans="2:56" x14ac:dyDescent="0.35">
      <c r="B647" s="80"/>
      <c r="C647" s="119"/>
      <c r="D647" s="119"/>
      <c r="E647" s="84"/>
      <c r="F647" s="119"/>
      <c r="G647" s="120"/>
      <c r="H647" s="41"/>
      <c r="I647" s="41"/>
      <c r="J647" s="82"/>
      <c r="K647" s="291">
        <f t="shared" si="73"/>
        <v>0</v>
      </c>
      <c r="L647" s="293">
        <f>IF(I647&lt;INDEX(Lookup!$U$2:$U$10,MATCH($D$46,Lookup!$S$2:$S$10,0)),0,IF(O647="X",0,J647/(DATEDIF(H647,I647,"m")+1)*12))</f>
        <v>0</v>
      </c>
      <c r="M647" s="291">
        <f t="shared" si="74"/>
        <v>0</v>
      </c>
      <c r="N647" s="335"/>
      <c r="O647" s="143"/>
      <c r="P647" s="397"/>
      <c r="Q647" s="555"/>
      <c r="R647" s="576">
        <f t="shared" si="75"/>
        <v>0</v>
      </c>
      <c r="S647" s="576">
        <f t="shared" si="76"/>
        <v>0</v>
      </c>
      <c r="T647" s="576">
        <f t="shared" si="77"/>
        <v>0</v>
      </c>
      <c r="U647" s="576">
        <f t="shared" si="78"/>
        <v>0</v>
      </c>
      <c r="V647" s="553"/>
      <c r="W647" s="553"/>
      <c r="X647" s="553"/>
      <c r="Y647" s="553"/>
      <c r="Z647" s="397"/>
      <c r="AA647" s="397"/>
      <c r="AB647" s="397"/>
      <c r="AC647" s="397"/>
      <c r="AD647" s="397"/>
      <c r="AE647" s="397"/>
      <c r="AF647" s="397"/>
      <c r="AG647" s="397"/>
      <c r="AH647" s="397"/>
      <c r="AI647" s="397"/>
      <c r="AJ647" s="397"/>
      <c r="AK647" s="397"/>
      <c r="AL647" s="397"/>
      <c r="AM647" s="397"/>
      <c r="AN647" s="397"/>
      <c r="AO647" s="397"/>
      <c r="AP647" s="397"/>
      <c r="AQ647" s="397"/>
      <c r="AR647" s="397"/>
      <c r="AS647" s="397"/>
      <c r="AT647" s="397"/>
      <c r="AU647" s="397"/>
      <c r="AV647" s="397"/>
      <c r="AW647" s="397"/>
      <c r="AX647" s="397"/>
      <c r="AY647" s="397"/>
      <c r="AZ647" s="397"/>
      <c r="BA647" s="553"/>
      <c r="BB647" s="397"/>
      <c r="BC647" s="397"/>
      <c r="BD647" s="397"/>
    </row>
    <row r="648" spans="2:56" x14ac:dyDescent="0.35">
      <c r="B648" s="80"/>
      <c r="C648" s="119"/>
      <c r="D648" s="119"/>
      <c r="E648" s="84"/>
      <c r="F648" s="119"/>
      <c r="G648" s="120"/>
      <c r="H648" s="41"/>
      <c r="I648" s="41"/>
      <c r="J648" s="82"/>
      <c r="K648" s="291">
        <f t="shared" si="73"/>
        <v>0</v>
      </c>
      <c r="L648" s="293">
        <f>IF(I648&lt;INDEX(Lookup!$U$2:$U$10,MATCH($D$46,Lookup!$S$2:$S$10,0)),0,IF(O648="X",0,J648/(DATEDIF(H648,I648,"m")+1)*12))</f>
        <v>0</v>
      </c>
      <c r="M648" s="291">
        <f t="shared" si="74"/>
        <v>0</v>
      </c>
      <c r="N648" s="335"/>
      <c r="O648" s="143"/>
      <c r="P648" s="397"/>
      <c r="Q648" s="555"/>
      <c r="R648" s="576">
        <f t="shared" si="75"/>
        <v>0</v>
      </c>
      <c r="S648" s="576">
        <f t="shared" si="76"/>
        <v>0</v>
      </c>
      <c r="T648" s="576">
        <f t="shared" si="77"/>
        <v>0</v>
      </c>
      <c r="U648" s="576">
        <f t="shared" si="78"/>
        <v>0</v>
      </c>
      <c r="V648" s="553"/>
      <c r="W648" s="553"/>
      <c r="X648" s="553"/>
      <c r="Y648" s="553"/>
      <c r="Z648" s="397"/>
      <c r="AA648" s="397"/>
      <c r="AB648" s="397"/>
      <c r="AC648" s="397"/>
      <c r="AD648" s="397"/>
      <c r="AE648" s="397"/>
      <c r="AF648" s="397"/>
      <c r="AG648" s="397"/>
      <c r="AH648" s="397"/>
      <c r="AI648" s="397"/>
      <c r="AJ648" s="397"/>
      <c r="AK648" s="397"/>
      <c r="AL648" s="397"/>
      <c r="AM648" s="397"/>
      <c r="AN648" s="397"/>
      <c r="AO648" s="397"/>
      <c r="AP648" s="397"/>
      <c r="AQ648" s="397"/>
      <c r="AR648" s="397"/>
      <c r="AS648" s="397"/>
      <c r="AT648" s="397"/>
      <c r="AU648" s="397"/>
      <c r="AV648" s="397"/>
      <c r="AW648" s="397"/>
      <c r="AX648" s="397"/>
      <c r="AY648" s="397"/>
      <c r="AZ648" s="397"/>
      <c r="BA648" s="553"/>
      <c r="BB648" s="397"/>
      <c r="BC648" s="397"/>
      <c r="BD648" s="397"/>
    </row>
    <row r="649" spans="2:56" x14ac:dyDescent="0.35">
      <c r="B649" s="80"/>
      <c r="C649" s="119"/>
      <c r="D649" s="119"/>
      <c r="E649" s="84"/>
      <c r="F649" s="119"/>
      <c r="G649" s="120"/>
      <c r="H649" s="41"/>
      <c r="I649" s="41"/>
      <c r="J649" s="82"/>
      <c r="K649" s="291">
        <f t="shared" si="73"/>
        <v>0</v>
      </c>
      <c r="L649" s="293">
        <f>IF(I649&lt;INDEX(Lookup!$U$2:$U$10,MATCH($D$46,Lookup!$S$2:$S$10,0)),0,IF(O649="X",0,J649/(DATEDIF(H649,I649,"m")+1)*12))</f>
        <v>0</v>
      </c>
      <c r="M649" s="291">
        <f t="shared" si="74"/>
        <v>0</v>
      </c>
      <c r="N649" s="335"/>
      <c r="O649" s="143"/>
      <c r="P649" s="397"/>
      <c r="Q649" s="555"/>
      <c r="R649" s="576">
        <f t="shared" si="75"/>
        <v>0</v>
      </c>
      <c r="S649" s="576">
        <f t="shared" si="76"/>
        <v>0</v>
      </c>
      <c r="T649" s="576">
        <f t="shared" si="77"/>
        <v>0</v>
      </c>
      <c r="U649" s="576">
        <f t="shared" si="78"/>
        <v>0</v>
      </c>
      <c r="V649" s="553"/>
      <c r="W649" s="553"/>
      <c r="X649" s="553"/>
      <c r="Y649" s="553"/>
      <c r="Z649" s="397"/>
      <c r="AA649" s="397"/>
      <c r="AB649" s="397"/>
      <c r="AC649" s="397"/>
      <c r="AD649" s="397"/>
      <c r="AE649" s="397"/>
      <c r="AF649" s="397"/>
      <c r="AG649" s="397"/>
      <c r="AH649" s="397"/>
      <c r="AI649" s="397"/>
      <c r="AJ649" s="397"/>
      <c r="AK649" s="397"/>
      <c r="AL649" s="397"/>
      <c r="AM649" s="397"/>
      <c r="AN649" s="397"/>
      <c r="AO649" s="397"/>
      <c r="AP649" s="397"/>
      <c r="AQ649" s="397"/>
      <c r="AR649" s="397"/>
      <c r="AS649" s="397"/>
      <c r="AT649" s="397"/>
      <c r="AU649" s="397"/>
      <c r="AV649" s="397"/>
      <c r="AW649" s="397"/>
      <c r="AX649" s="397"/>
      <c r="AY649" s="397"/>
      <c r="AZ649" s="397"/>
      <c r="BA649" s="553"/>
      <c r="BB649" s="397"/>
      <c r="BC649" s="397"/>
      <c r="BD649" s="397"/>
    </row>
    <row r="650" spans="2:56" x14ac:dyDescent="0.35">
      <c r="B650" s="80"/>
      <c r="C650" s="119"/>
      <c r="D650" s="119"/>
      <c r="E650" s="84"/>
      <c r="F650" s="119"/>
      <c r="G650" s="120"/>
      <c r="H650" s="41"/>
      <c r="I650" s="41"/>
      <c r="J650" s="82"/>
      <c r="K650" s="291">
        <f t="shared" si="73"/>
        <v>0</v>
      </c>
      <c r="L650" s="293">
        <f>IF(I650&lt;INDEX(Lookup!$U$2:$U$10,MATCH($D$46,Lookup!$S$2:$S$10,0)),0,IF(O650="X",0,J650/(DATEDIF(H650,I650,"m")+1)*12))</f>
        <v>0</v>
      </c>
      <c r="M650" s="291">
        <f t="shared" si="74"/>
        <v>0</v>
      </c>
      <c r="N650" s="335"/>
      <c r="O650" s="143"/>
      <c r="P650" s="397"/>
      <c r="Q650" s="555"/>
      <c r="R650" s="576">
        <f t="shared" si="75"/>
        <v>0</v>
      </c>
      <c r="S650" s="576">
        <f t="shared" si="76"/>
        <v>0</v>
      </c>
      <c r="T650" s="576">
        <f t="shared" si="77"/>
        <v>0</v>
      </c>
      <c r="U650" s="576">
        <f t="shared" si="78"/>
        <v>0</v>
      </c>
      <c r="V650" s="553"/>
      <c r="W650" s="553"/>
      <c r="X650" s="553"/>
      <c r="Y650" s="553"/>
      <c r="Z650" s="397"/>
      <c r="AA650" s="397"/>
      <c r="AB650" s="397"/>
      <c r="AC650" s="397"/>
      <c r="AD650" s="397"/>
      <c r="AE650" s="397"/>
      <c r="AF650" s="397"/>
      <c r="AG650" s="397"/>
      <c r="AH650" s="397"/>
      <c r="AI650" s="397"/>
      <c r="AJ650" s="397"/>
      <c r="AK650" s="397"/>
      <c r="AL650" s="397"/>
      <c r="AM650" s="397"/>
      <c r="AN650" s="397"/>
      <c r="AO650" s="397"/>
      <c r="AP650" s="397"/>
      <c r="AQ650" s="397"/>
      <c r="AR650" s="397"/>
      <c r="AS650" s="397"/>
      <c r="AT650" s="397"/>
      <c r="AU650" s="397"/>
      <c r="AV650" s="397"/>
      <c r="AW650" s="397"/>
      <c r="AX650" s="397"/>
      <c r="AY650" s="397"/>
      <c r="AZ650" s="397"/>
      <c r="BA650" s="553"/>
      <c r="BB650" s="397"/>
      <c r="BC650" s="397"/>
      <c r="BD650" s="397"/>
    </row>
    <row r="651" spans="2:56" x14ac:dyDescent="0.35">
      <c r="B651" s="80"/>
      <c r="C651" s="119"/>
      <c r="D651" s="119"/>
      <c r="E651" s="84"/>
      <c r="F651" s="119"/>
      <c r="G651" s="120"/>
      <c r="H651" s="41"/>
      <c r="I651" s="41"/>
      <c r="J651" s="82"/>
      <c r="K651" s="291">
        <f t="shared" si="73"/>
        <v>0</v>
      </c>
      <c r="L651" s="293">
        <f>IF(I651&lt;INDEX(Lookup!$U$2:$U$10,MATCH($D$46,Lookup!$S$2:$S$10,0)),0,IF(O651="X",0,J651/(DATEDIF(H651,I651,"m")+1)*12))</f>
        <v>0</v>
      </c>
      <c r="M651" s="291">
        <f t="shared" si="74"/>
        <v>0</v>
      </c>
      <c r="N651" s="335"/>
      <c r="O651" s="143"/>
      <c r="P651" s="397"/>
      <c r="Q651" s="555"/>
      <c r="R651" s="576">
        <f t="shared" si="75"/>
        <v>0</v>
      </c>
      <c r="S651" s="576">
        <f t="shared" si="76"/>
        <v>0</v>
      </c>
      <c r="T651" s="576">
        <f t="shared" si="77"/>
        <v>0</v>
      </c>
      <c r="U651" s="576">
        <f t="shared" si="78"/>
        <v>0</v>
      </c>
      <c r="V651" s="553"/>
      <c r="W651" s="553"/>
      <c r="X651" s="553"/>
      <c r="Y651" s="553"/>
      <c r="Z651" s="397"/>
      <c r="AA651" s="397"/>
      <c r="AB651" s="397"/>
      <c r="AC651" s="397"/>
      <c r="AD651" s="397"/>
      <c r="AE651" s="397"/>
      <c r="AF651" s="397"/>
      <c r="AG651" s="397"/>
      <c r="AH651" s="397"/>
      <c r="AI651" s="397"/>
      <c r="AJ651" s="397"/>
      <c r="AK651" s="397"/>
      <c r="AL651" s="397"/>
      <c r="AM651" s="397"/>
      <c r="AN651" s="397"/>
      <c r="AO651" s="397"/>
      <c r="AP651" s="397"/>
      <c r="AQ651" s="397"/>
      <c r="AR651" s="397"/>
      <c r="AS651" s="397"/>
      <c r="AT651" s="397"/>
      <c r="AU651" s="397"/>
      <c r="AV651" s="397"/>
      <c r="AW651" s="397"/>
      <c r="AX651" s="397"/>
      <c r="AY651" s="397"/>
      <c r="AZ651" s="397"/>
      <c r="BA651" s="553"/>
      <c r="BB651" s="397"/>
      <c r="BC651" s="397"/>
      <c r="BD651" s="397"/>
    </row>
    <row r="652" spans="2:56" x14ac:dyDescent="0.35">
      <c r="B652" s="80"/>
      <c r="C652" s="119"/>
      <c r="D652" s="119"/>
      <c r="E652" s="84"/>
      <c r="F652" s="119"/>
      <c r="G652" s="120"/>
      <c r="H652" s="41"/>
      <c r="I652" s="41"/>
      <c r="J652" s="82"/>
      <c r="K652" s="291">
        <f t="shared" si="73"/>
        <v>0</v>
      </c>
      <c r="L652" s="293">
        <f>IF(I652&lt;INDEX(Lookup!$U$2:$U$10,MATCH($D$46,Lookup!$S$2:$S$10,0)),0,IF(O652="X",0,J652/(DATEDIF(H652,I652,"m")+1)*12))</f>
        <v>0</v>
      </c>
      <c r="M652" s="291">
        <f t="shared" si="74"/>
        <v>0</v>
      </c>
      <c r="N652" s="335"/>
      <c r="O652" s="143"/>
      <c r="P652" s="397"/>
      <c r="Q652" s="555"/>
      <c r="R652" s="576">
        <f t="shared" si="75"/>
        <v>0</v>
      </c>
      <c r="S652" s="576">
        <f t="shared" si="76"/>
        <v>0</v>
      </c>
      <c r="T652" s="576">
        <f t="shared" si="77"/>
        <v>0</v>
      </c>
      <c r="U652" s="576">
        <f t="shared" si="78"/>
        <v>0</v>
      </c>
      <c r="V652" s="553"/>
      <c r="W652" s="553"/>
      <c r="X652" s="553"/>
      <c r="Y652" s="553"/>
      <c r="Z652" s="397"/>
      <c r="AA652" s="397"/>
      <c r="AB652" s="397"/>
      <c r="AC652" s="397"/>
      <c r="AD652" s="397"/>
      <c r="AE652" s="397"/>
      <c r="AF652" s="397"/>
      <c r="AG652" s="397"/>
      <c r="AH652" s="397"/>
      <c r="AI652" s="397"/>
      <c r="AJ652" s="397"/>
      <c r="AK652" s="397"/>
      <c r="AL652" s="397"/>
      <c r="AM652" s="397"/>
      <c r="AN652" s="397"/>
      <c r="AO652" s="397"/>
      <c r="AP652" s="397"/>
      <c r="AQ652" s="397"/>
      <c r="AR652" s="397"/>
      <c r="AS652" s="397"/>
      <c r="AT652" s="397"/>
      <c r="AU652" s="397"/>
      <c r="AV652" s="397"/>
      <c r="AW652" s="397"/>
      <c r="AX652" s="397"/>
      <c r="AY652" s="397"/>
      <c r="AZ652" s="397"/>
      <c r="BA652" s="553"/>
      <c r="BB652" s="397"/>
      <c r="BC652" s="397"/>
      <c r="BD652" s="397"/>
    </row>
    <row r="653" spans="2:56" x14ac:dyDescent="0.35">
      <c r="B653" s="80"/>
      <c r="C653" s="119"/>
      <c r="D653" s="119"/>
      <c r="E653" s="84"/>
      <c r="F653" s="119"/>
      <c r="G653" s="120"/>
      <c r="H653" s="41"/>
      <c r="I653" s="41"/>
      <c r="J653" s="82"/>
      <c r="K653" s="291">
        <f t="shared" si="73"/>
        <v>0</v>
      </c>
      <c r="L653" s="293">
        <f>IF(I653&lt;INDEX(Lookup!$U$2:$U$10,MATCH($D$46,Lookup!$S$2:$S$10,0)),0,IF(O653="X",0,J653/(DATEDIF(H653,I653,"m")+1)*12))</f>
        <v>0</v>
      </c>
      <c r="M653" s="291">
        <f t="shared" si="74"/>
        <v>0</v>
      </c>
      <c r="N653" s="335"/>
      <c r="O653" s="143"/>
      <c r="P653" s="397"/>
      <c r="Q653" s="555"/>
      <c r="R653" s="576">
        <f t="shared" si="75"/>
        <v>0</v>
      </c>
      <c r="S653" s="576">
        <f t="shared" si="76"/>
        <v>0</v>
      </c>
      <c r="T653" s="576">
        <f t="shared" si="77"/>
        <v>0</v>
      </c>
      <c r="U653" s="576">
        <f t="shared" si="78"/>
        <v>0</v>
      </c>
      <c r="V653" s="553"/>
      <c r="W653" s="553"/>
      <c r="X653" s="553"/>
      <c r="Y653" s="553"/>
      <c r="Z653" s="397"/>
      <c r="AA653" s="397"/>
      <c r="AB653" s="397"/>
      <c r="AC653" s="397"/>
      <c r="AD653" s="397"/>
      <c r="AE653" s="397"/>
      <c r="AF653" s="397"/>
      <c r="AG653" s="397"/>
      <c r="AH653" s="397"/>
      <c r="AI653" s="397"/>
      <c r="AJ653" s="397"/>
      <c r="AK653" s="397"/>
      <c r="AL653" s="397"/>
      <c r="AM653" s="397"/>
      <c r="AN653" s="397"/>
      <c r="AO653" s="397"/>
      <c r="AP653" s="397"/>
      <c r="AQ653" s="397"/>
      <c r="AR653" s="397"/>
      <c r="AS653" s="397"/>
      <c r="AT653" s="397"/>
      <c r="AU653" s="397"/>
      <c r="AV653" s="397"/>
      <c r="AW653" s="397"/>
      <c r="AX653" s="397"/>
      <c r="AY653" s="397"/>
      <c r="AZ653" s="397"/>
      <c r="BA653" s="553"/>
      <c r="BB653" s="397"/>
      <c r="BC653" s="397"/>
      <c r="BD653" s="397"/>
    </row>
    <row r="654" spans="2:56" x14ac:dyDescent="0.35">
      <c r="B654" s="80"/>
      <c r="C654" s="119"/>
      <c r="D654" s="119"/>
      <c r="E654" s="84"/>
      <c r="F654" s="119"/>
      <c r="G654" s="120"/>
      <c r="H654" s="41"/>
      <c r="I654" s="41"/>
      <c r="J654" s="82"/>
      <c r="K654" s="291">
        <f t="shared" si="73"/>
        <v>0</v>
      </c>
      <c r="L654" s="293">
        <f>IF(I654&lt;INDEX(Lookup!$U$2:$U$10,MATCH($D$46,Lookup!$S$2:$S$10,0)),0,IF(O654="X",0,J654/(DATEDIF(H654,I654,"m")+1)*12))</f>
        <v>0</v>
      </c>
      <c r="M654" s="291">
        <f t="shared" si="74"/>
        <v>0</v>
      </c>
      <c r="N654" s="335"/>
      <c r="O654" s="143"/>
      <c r="P654" s="397"/>
      <c r="Q654" s="555"/>
      <c r="R654" s="576">
        <f t="shared" si="75"/>
        <v>0</v>
      </c>
      <c r="S654" s="576">
        <f t="shared" si="76"/>
        <v>0</v>
      </c>
      <c r="T654" s="576">
        <f t="shared" si="77"/>
        <v>0</v>
      </c>
      <c r="U654" s="576">
        <f t="shared" si="78"/>
        <v>0</v>
      </c>
      <c r="V654" s="553"/>
      <c r="W654" s="553"/>
      <c r="X654" s="553"/>
      <c r="Y654" s="553"/>
      <c r="Z654" s="397"/>
      <c r="AA654" s="397"/>
      <c r="AB654" s="397"/>
      <c r="AC654" s="397"/>
      <c r="AD654" s="397"/>
      <c r="AE654" s="397"/>
      <c r="AF654" s="397"/>
      <c r="AG654" s="397"/>
      <c r="AH654" s="397"/>
      <c r="AI654" s="397"/>
      <c r="AJ654" s="397"/>
      <c r="AK654" s="397"/>
      <c r="AL654" s="397"/>
      <c r="AM654" s="397"/>
      <c r="AN654" s="397"/>
      <c r="AO654" s="397"/>
      <c r="AP654" s="397"/>
      <c r="AQ654" s="397"/>
      <c r="AR654" s="397"/>
      <c r="AS654" s="397"/>
      <c r="AT654" s="397"/>
      <c r="AU654" s="397"/>
      <c r="AV654" s="397"/>
      <c r="AW654" s="397"/>
      <c r="AX654" s="397"/>
      <c r="AY654" s="397"/>
      <c r="AZ654" s="397"/>
      <c r="BA654" s="553"/>
      <c r="BB654" s="397"/>
      <c r="BC654" s="397"/>
      <c r="BD654" s="397"/>
    </row>
    <row r="655" spans="2:56" x14ac:dyDescent="0.35">
      <c r="B655" s="80"/>
      <c r="C655" s="119"/>
      <c r="D655" s="119"/>
      <c r="E655" s="84"/>
      <c r="F655" s="119"/>
      <c r="G655" s="120"/>
      <c r="H655" s="41"/>
      <c r="I655" s="41"/>
      <c r="J655" s="82"/>
      <c r="K655" s="291">
        <f t="shared" si="73"/>
        <v>0</v>
      </c>
      <c r="L655" s="293">
        <f>IF(I655&lt;INDEX(Lookup!$U$2:$U$10,MATCH($D$46,Lookup!$S$2:$S$10,0)),0,IF(O655="X",0,J655/(DATEDIF(H655,I655,"m")+1)*12))</f>
        <v>0</v>
      </c>
      <c r="M655" s="291">
        <f t="shared" si="74"/>
        <v>0</v>
      </c>
      <c r="N655" s="335"/>
      <c r="O655" s="143"/>
      <c r="P655" s="397"/>
      <c r="Q655" s="555"/>
      <c r="R655" s="576">
        <f t="shared" si="75"/>
        <v>0</v>
      </c>
      <c r="S655" s="576">
        <f t="shared" si="76"/>
        <v>0</v>
      </c>
      <c r="T655" s="576">
        <f t="shared" si="77"/>
        <v>0</v>
      </c>
      <c r="U655" s="576">
        <f t="shared" si="78"/>
        <v>0</v>
      </c>
      <c r="V655" s="553"/>
      <c r="W655" s="553"/>
      <c r="X655" s="553"/>
      <c r="Y655" s="553"/>
      <c r="Z655" s="397"/>
      <c r="AA655" s="397"/>
      <c r="AB655" s="397"/>
      <c r="AC655" s="397"/>
      <c r="AD655" s="397"/>
      <c r="AE655" s="397"/>
      <c r="AF655" s="397"/>
      <c r="AG655" s="397"/>
      <c r="AH655" s="397"/>
      <c r="AI655" s="397"/>
      <c r="AJ655" s="397"/>
      <c r="AK655" s="397"/>
      <c r="AL655" s="397"/>
      <c r="AM655" s="397"/>
      <c r="AN655" s="397"/>
      <c r="AO655" s="397"/>
      <c r="AP655" s="397"/>
      <c r="AQ655" s="397"/>
      <c r="AR655" s="397"/>
      <c r="AS655" s="397"/>
      <c r="AT655" s="397"/>
      <c r="AU655" s="397"/>
      <c r="AV655" s="397"/>
      <c r="AW655" s="397"/>
      <c r="AX655" s="397"/>
      <c r="AY655" s="397"/>
      <c r="AZ655" s="397"/>
      <c r="BA655" s="553"/>
      <c r="BB655" s="397"/>
      <c r="BC655" s="397"/>
      <c r="BD655" s="397"/>
    </row>
    <row r="656" spans="2:56" x14ac:dyDescent="0.35">
      <c r="B656" s="80"/>
      <c r="C656" s="119"/>
      <c r="D656" s="119"/>
      <c r="E656" s="84"/>
      <c r="F656" s="119"/>
      <c r="G656" s="120"/>
      <c r="H656" s="41"/>
      <c r="I656" s="41"/>
      <c r="J656" s="82"/>
      <c r="K656" s="291">
        <f t="shared" si="73"/>
        <v>0</v>
      </c>
      <c r="L656" s="293">
        <f>IF(I656&lt;INDEX(Lookup!$U$2:$U$10,MATCH($D$46,Lookup!$S$2:$S$10,0)),0,IF(O656="X",0,J656/(DATEDIF(H656,I656,"m")+1)*12))</f>
        <v>0</v>
      </c>
      <c r="M656" s="291">
        <f t="shared" si="74"/>
        <v>0</v>
      </c>
      <c r="N656" s="335"/>
      <c r="O656" s="143"/>
      <c r="P656" s="397"/>
      <c r="Q656" s="555"/>
      <c r="R656" s="576">
        <f t="shared" si="75"/>
        <v>0</v>
      </c>
      <c r="S656" s="576">
        <f t="shared" si="76"/>
        <v>0</v>
      </c>
      <c r="T656" s="576">
        <f t="shared" si="77"/>
        <v>0</v>
      </c>
      <c r="U656" s="576">
        <f t="shared" si="78"/>
        <v>0</v>
      </c>
      <c r="V656" s="553"/>
      <c r="W656" s="553"/>
      <c r="X656" s="553"/>
      <c r="Y656" s="553"/>
      <c r="Z656" s="397"/>
      <c r="AA656" s="397"/>
      <c r="AB656" s="397"/>
      <c r="AC656" s="397"/>
      <c r="AD656" s="397"/>
      <c r="AE656" s="397"/>
      <c r="AF656" s="397"/>
      <c r="AG656" s="397"/>
      <c r="AH656" s="397"/>
      <c r="AI656" s="397"/>
      <c r="AJ656" s="397"/>
      <c r="AK656" s="397"/>
      <c r="AL656" s="397"/>
      <c r="AM656" s="397"/>
      <c r="AN656" s="397"/>
      <c r="AO656" s="397"/>
      <c r="AP656" s="397"/>
      <c r="AQ656" s="397"/>
      <c r="AR656" s="397"/>
      <c r="AS656" s="397"/>
      <c r="AT656" s="397"/>
      <c r="AU656" s="397"/>
      <c r="AV656" s="397"/>
      <c r="AW656" s="397"/>
      <c r="AX656" s="397"/>
      <c r="AY656" s="397"/>
      <c r="AZ656" s="397"/>
      <c r="BA656" s="553"/>
      <c r="BB656" s="397"/>
      <c r="BC656" s="397"/>
      <c r="BD656" s="397"/>
    </row>
    <row r="657" spans="2:56" x14ac:dyDescent="0.35">
      <c r="B657" s="80"/>
      <c r="C657" s="119"/>
      <c r="D657" s="119"/>
      <c r="E657" s="84"/>
      <c r="F657" s="119"/>
      <c r="G657" s="120"/>
      <c r="H657" s="41"/>
      <c r="I657" s="41"/>
      <c r="J657" s="82"/>
      <c r="K657" s="291">
        <f t="shared" si="73"/>
        <v>0</v>
      </c>
      <c r="L657" s="293">
        <f>IF(I657&lt;INDEX(Lookup!$U$2:$U$10,MATCH($D$46,Lookup!$S$2:$S$10,0)),0,IF(O657="X",0,J657/(DATEDIF(H657,I657,"m")+1)*12))</f>
        <v>0</v>
      </c>
      <c r="M657" s="291">
        <f t="shared" si="74"/>
        <v>0</v>
      </c>
      <c r="N657" s="335"/>
      <c r="O657" s="143"/>
      <c r="P657" s="397"/>
      <c r="Q657" s="555"/>
      <c r="R657" s="576">
        <f t="shared" si="75"/>
        <v>0</v>
      </c>
      <c r="S657" s="576">
        <f t="shared" si="76"/>
        <v>0</v>
      </c>
      <c r="T657" s="576">
        <f t="shared" si="77"/>
        <v>0</v>
      </c>
      <c r="U657" s="576">
        <f t="shared" si="78"/>
        <v>0</v>
      </c>
      <c r="V657" s="553"/>
      <c r="W657" s="553"/>
      <c r="X657" s="553"/>
      <c r="Y657" s="553"/>
      <c r="Z657" s="397"/>
      <c r="AA657" s="397"/>
      <c r="AB657" s="397"/>
      <c r="AC657" s="397"/>
      <c r="AD657" s="397"/>
      <c r="AE657" s="397"/>
      <c r="AF657" s="397"/>
      <c r="AG657" s="397"/>
      <c r="AH657" s="397"/>
      <c r="AI657" s="397"/>
      <c r="AJ657" s="397"/>
      <c r="AK657" s="397"/>
      <c r="AL657" s="397"/>
      <c r="AM657" s="397"/>
      <c r="AN657" s="397"/>
      <c r="AO657" s="397"/>
      <c r="AP657" s="397"/>
      <c r="AQ657" s="397"/>
      <c r="AR657" s="397"/>
      <c r="AS657" s="397"/>
      <c r="AT657" s="397"/>
      <c r="AU657" s="397"/>
      <c r="AV657" s="397"/>
      <c r="AW657" s="397"/>
      <c r="AX657" s="397"/>
      <c r="AY657" s="397"/>
      <c r="AZ657" s="397"/>
      <c r="BA657" s="553"/>
      <c r="BB657" s="397"/>
      <c r="BC657" s="397"/>
      <c r="BD657" s="397"/>
    </row>
    <row r="658" spans="2:56" x14ac:dyDescent="0.35">
      <c r="B658" s="80"/>
      <c r="C658" s="119"/>
      <c r="D658" s="119"/>
      <c r="E658" s="84"/>
      <c r="F658" s="119"/>
      <c r="G658" s="120"/>
      <c r="H658" s="41"/>
      <c r="I658" s="41"/>
      <c r="J658" s="82"/>
      <c r="K658" s="291">
        <f t="shared" si="73"/>
        <v>0</v>
      </c>
      <c r="L658" s="293">
        <f>IF(I658&lt;INDEX(Lookup!$U$2:$U$10,MATCH($D$46,Lookup!$S$2:$S$10,0)),0,IF(O658="X",0,J658/(DATEDIF(H658,I658,"m")+1)*12))</f>
        <v>0</v>
      </c>
      <c r="M658" s="291">
        <f t="shared" si="74"/>
        <v>0</v>
      </c>
      <c r="N658" s="335"/>
      <c r="O658" s="143"/>
      <c r="P658" s="397"/>
      <c r="Q658" s="555"/>
      <c r="R658" s="576">
        <f t="shared" si="75"/>
        <v>0</v>
      </c>
      <c r="S658" s="576">
        <f t="shared" si="76"/>
        <v>0</v>
      </c>
      <c r="T658" s="576">
        <f t="shared" si="77"/>
        <v>0</v>
      </c>
      <c r="U658" s="576">
        <f t="shared" si="78"/>
        <v>0</v>
      </c>
      <c r="V658" s="553"/>
      <c r="W658" s="553"/>
      <c r="X658" s="553"/>
      <c r="Y658" s="553"/>
      <c r="Z658" s="397"/>
      <c r="AA658" s="397"/>
      <c r="AB658" s="397"/>
      <c r="AC658" s="397"/>
      <c r="AD658" s="397"/>
      <c r="AE658" s="397"/>
      <c r="AF658" s="397"/>
      <c r="AG658" s="397"/>
      <c r="AH658" s="397"/>
      <c r="AI658" s="397"/>
      <c r="AJ658" s="397"/>
      <c r="AK658" s="397"/>
      <c r="AL658" s="397"/>
      <c r="AM658" s="397"/>
      <c r="AN658" s="397"/>
      <c r="AO658" s="397"/>
      <c r="AP658" s="397"/>
      <c r="AQ658" s="397"/>
      <c r="AR658" s="397"/>
      <c r="AS658" s="397"/>
      <c r="AT658" s="397"/>
      <c r="AU658" s="397"/>
      <c r="AV658" s="397"/>
      <c r="AW658" s="397"/>
      <c r="AX658" s="397"/>
      <c r="AY658" s="397"/>
      <c r="AZ658" s="397"/>
      <c r="BA658" s="553"/>
      <c r="BB658" s="397"/>
      <c r="BC658" s="397"/>
      <c r="BD658" s="397"/>
    </row>
    <row r="659" spans="2:56" x14ac:dyDescent="0.35">
      <c r="B659" s="80"/>
      <c r="C659" s="119"/>
      <c r="D659" s="119"/>
      <c r="E659" s="84"/>
      <c r="F659" s="119"/>
      <c r="G659" s="120"/>
      <c r="H659" s="41"/>
      <c r="I659" s="41"/>
      <c r="J659" s="82"/>
      <c r="K659" s="291">
        <f t="shared" si="73"/>
        <v>0</v>
      </c>
      <c r="L659" s="293">
        <f>IF(I659&lt;INDEX(Lookup!$U$2:$U$10,MATCH($D$46,Lookup!$S$2:$S$10,0)),0,IF(O659="X",0,J659/(DATEDIF(H659,I659,"m")+1)*12))</f>
        <v>0</v>
      </c>
      <c r="M659" s="291">
        <f t="shared" si="74"/>
        <v>0</v>
      </c>
      <c r="N659" s="335"/>
      <c r="O659" s="143"/>
      <c r="P659" s="397"/>
      <c r="Q659" s="555"/>
      <c r="R659" s="576">
        <f t="shared" si="75"/>
        <v>0</v>
      </c>
      <c r="S659" s="576">
        <f t="shared" si="76"/>
        <v>0</v>
      </c>
      <c r="T659" s="576">
        <f t="shared" si="77"/>
        <v>0</v>
      </c>
      <c r="U659" s="576">
        <f t="shared" si="78"/>
        <v>0</v>
      </c>
      <c r="V659" s="553"/>
      <c r="W659" s="553"/>
      <c r="X659" s="553"/>
      <c r="Y659" s="553"/>
      <c r="Z659" s="397"/>
      <c r="AA659" s="397"/>
      <c r="AB659" s="397"/>
      <c r="AC659" s="397"/>
      <c r="AD659" s="397"/>
      <c r="AE659" s="397"/>
      <c r="AF659" s="397"/>
      <c r="AG659" s="397"/>
      <c r="AH659" s="397"/>
      <c r="AI659" s="397"/>
      <c r="AJ659" s="397"/>
      <c r="AK659" s="397"/>
      <c r="AL659" s="397"/>
      <c r="AM659" s="397"/>
      <c r="AN659" s="397"/>
      <c r="AO659" s="397"/>
      <c r="AP659" s="397"/>
      <c r="AQ659" s="397"/>
      <c r="AR659" s="397"/>
      <c r="AS659" s="397"/>
      <c r="AT659" s="397"/>
      <c r="AU659" s="397"/>
      <c r="AV659" s="397"/>
      <c r="AW659" s="397"/>
      <c r="AX659" s="397"/>
      <c r="AY659" s="397"/>
      <c r="AZ659" s="397"/>
      <c r="BA659" s="553"/>
      <c r="BB659" s="397"/>
      <c r="BC659" s="397"/>
      <c r="BD659" s="397"/>
    </row>
    <row r="660" spans="2:56" x14ac:dyDescent="0.35">
      <c r="B660" s="80"/>
      <c r="C660" s="119"/>
      <c r="D660" s="119"/>
      <c r="E660" s="84"/>
      <c r="F660" s="119"/>
      <c r="G660" s="120"/>
      <c r="H660" s="41"/>
      <c r="I660" s="41"/>
      <c r="J660" s="82"/>
      <c r="K660" s="291">
        <f t="shared" si="73"/>
        <v>0</v>
      </c>
      <c r="L660" s="293">
        <f>IF(I660&lt;INDEX(Lookup!$U$2:$U$10,MATCH($D$46,Lookup!$S$2:$S$10,0)),0,IF(O660="X",0,J660/(DATEDIF(H660,I660,"m")+1)*12))</f>
        <v>0</v>
      </c>
      <c r="M660" s="291">
        <f t="shared" si="74"/>
        <v>0</v>
      </c>
      <c r="N660" s="335"/>
      <c r="O660" s="143"/>
      <c r="P660" s="397"/>
      <c r="Q660" s="555"/>
      <c r="R660" s="576">
        <f t="shared" si="75"/>
        <v>0</v>
      </c>
      <c r="S660" s="576">
        <f t="shared" si="76"/>
        <v>0</v>
      </c>
      <c r="T660" s="576">
        <f t="shared" si="77"/>
        <v>0</v>
      </c>
      <c r="U660" s="576">
        <f t="shared" si="78"/>
        <v>0</v>
      </c>
      <c r="V660" s="553"/>
      <c r="W660" s="553"/>
      <c r="X660" s="553"/>
      <c r="Y660" s="553"/>
      <c r="Z660" s="397"/>
      <c r="AA660" s="397"/>
      <c r="AB660" s="397"/>
      <c r="AC660" s="397"/>
      <c r="AD660" s="397"/>
      <c r="AE660" s="397"/>
      <c r="AF660" s="397"/>
      <c r="AG660" s="397"/>
      <c r="AH660" s="397"/>
      <c r="AI660" s="397"/>
      <c r="AJ660" s="397"/>
      <c r="AK660" s="397"/>
      <c r="AL660" s="397"/>
      <c r="AM660" s="397"/>
      <c r="AN660" s="397"/>
      <c r="AO660" s="397"/>
      <c r="AP660" s="397"/>
      <c r="AQ660" s="397"/>
      <c r="AR660" s="397"/>
      <c r="AS660" s="397"/>
      <c r="AT660" s="397"/>
      <c r="AU660" s="397"/>
      <c r="AV660" s="397"/>
      <c r="AW660" s="397"/>
      <c r="AX660" s="397"/>
      <c r="AY660" s="397"/>
      <c r="AZ660" s="397"/>
      <c r="BA660" s="553"/>
      <c r="BB660" s="397"/>
      <c r="BC660" s="397"/>
      <c r="BD660" s="397"/>
    </row>
    <row r="661" spans="2:56" x14ac:dyDescent="0.35">
      <c r="B661" s="80"/>
      <c r="C661" s="119"/>
      <c r="D661" s="119"/>
      <c r="E661" s="84"/>
      <c r="F661" s="119"/>
      <c r="G661" s="120"/>
      <c r="H661" s="41"/>
      <c r="I661" s="41"/>
      <c r="J661" s="82"/>
      <c r="K661" s="291">
        <f t="shared" si="73"/>
        <v>0</v>
      </c>
      <c r="L661" s="293">
        <f>IF(I661&lt;INDEX(Lookup!$U$2:$U$10,MATCH($D$46,Lookup!$S$2:$S$10,0)),0,IF(O661="X",0,J661/(DATEDIF(H661,I661,"m")+1)*12))</f>
        <v>0</v>
      </c>
      <c r="M661" s="291">
        <f t="shared" si="74"/>
        <v>0</v>
      </c>
      <c r="N661" s="335"/>
      <c r="O661" s="143"/>
      <c r="P661" s="397"/>
      <c r="Q661" s="555"/>
      <c r="R661" s="576">
        <f t="shared" si="75"/>
        <v>0</v>
      </c>
      <c r="S661" s="576">
        <f t="shared" si="76"/>
        <v>0</v>
      </c>
      <c r="T661" s="576">
        <f t="shared" si="77"/>
        <v>0</v>
      </c>
      <c r="U661" s="576">
        <f t="shared" si="78"/>
        <v>0</v>
      </c>
      <c r="V661" s="553"/>
      <c r="W661" s="553"/>
      <c r="X661" s="553"/>
      <c r="Y661" s="553"/>
      <c r="Z661" s="397"/>
      <c r="AA661" s="397"/>
      <c r="AB661" s="397"/>
      <c r="AC661" s="397"/>
      <c r="AD661" s="397"/>
      <c r="AE661" s="397"/>
      <c r="AF661" s="397"/>
      <c r="AG661" s="397"/>
      <c r="AH661" s="397"/>
      <c r="AI661" s="397"/>
      <c r="AJ661" s="397"/>
      <c r="AK661" s="397"/>
      <c r="AL661" s="397"/>
      <c r="AM661" s="397"/>
      <c r="AN661" s="397"/>
      <c r="AO661" s="397"/>
      <c r="AP661" s="397"/>
      <c r="AQ661" s="397"/>
      <c r="AR661" s="397"/>
      <c r="AS661" s="397"/>
      <c r="AT661" s="397"/>
      <c r="AU661" s="397"/>
      <c r="AV661" s="397"/>
      <c r="AW661" s="397"/>
      <c r="AX661" s="397"/>
      <c r="AY661" s="397"/>
      <c r="AZ661" s="397"/>
      <c r="BA661" s="553"/>
      <c r="BB661" s="397"/>
      <c r="BC661" s="397"/>
      <c r="BD661" s="397"/>
    </row>
    <row r="662" spans="2:56" x14ac:dyDescent="0.35">
      <c r="B662" s="80"/>
      <c r="C662" s="119"/>
      <c r="D662" s="119"/>
      <c r="E662" s="84"/>
      <c r="F662" s="119"/>
      <c r="G662" s="120"/>
      <c r="H662" s="41"/>
      <c r="I662" s="41"/>
      <c r="J662" s="82"/>
      <c r="K662" s="291">
        <f t="shared" si="73"/>
        <v>0</v>
      </c>
      <c r="L662" s="293">
        <f>IF(I662&lt;INDEX(Lookup!$U$2:$U$10,MATCH($D$46,Lookup!$S$2:$S$10,0)),0,IF(O662="X",0,J662/(DATEDIF(H662,I662,"m")+1)*12))</f>
        <v>0</v>
      </c>
      <c r="M662" s="291">
        <f t="shared" si="74"/>
        <v>0</v>
      </c>
      <c r="N662" s="335"/>
      <c r="O662" s="143"/>
      <c r="P662" s="397"/>
      <c r="Q662" s="555"/>
      <c r="R662" s="576">
        <f t="shared" si="75"/>
        <v>0</v>
      </c>
      <c r="S662" s="576">
        <f t="shared" si="76"/>
        <v>0</v>
      </c>
      <c r="T662" s="576">
        <f t="shared" si="77"/>
        <v>0</v>
      </c>
      <c r="U662" s="576">
        <f t="shared" si="78"/>
        <v>0</v>
      </c>
      <c r="V662" s="553"/>
      <c r="W662" s="553"/>
      <c r="X662" s="553"/>
      <c r="Y662" s="553"/>
      <c r="Z662" s="397"/>
      <c r="AA662" s="397"/>
      <c r="AB662" s="397"/>
      <c r="AC662" s="397"/>
      <c r="AD662" s="397"/>
      <c r="AE662" s="397"/>
      <c r="AF662" s="397"/>
      <c r="AG662" s="397"/>
      <c r="AH662" s="397"/>
      <c r="AI662" s="397"/>
      <c r="AJ662" s="397"/>
      <c r="AK662" s="397"/>
      <c r="AL662" s="397"/>
      <c r="AM662" s="397"/>
      <c r="AN662" s="397"/>
      <c r="AO662" s="397"/>
      <c r="AP662" s="397"/>
      <c r="AQ662" s="397"/>
      <c r="AR662" s="397"/>
      <c r="AS662" s="397"/>
      <c r="AT662" s="397"/>
      <c r="AU662" s="397"/>
      <c r="AV662" s="397"/>
      <c r="AW662" s="397"/>
      <c r="AX662" s="397"/>
      <c r="AY662" s="397"/>
      <c r="AZ662" s="397"/>
      <c r="BA662" s="553"/>
      <c r="BB662" s="397"/>
      <c r="BC662" s="397"/>
      <c r="BD662" s="397"/>
    </row>
    <row r="663" spans="2:56" x14ac:dyDescent="0.35">
      <c r="B663" s="80"/>
      <c r="C663" s="119"/>
      <c r="D663" s="119"/>
      <c r="E663" s="84"/>
      <c r="F663" s="119"/>
      <c r="G663" s="120"/>
      <c r="H663" s="41"/>
      <c r="I663" s="41"/>
      <c r="J663" s="82"/>
      <c r="K663" s="291">
        <f t="shared" si="73"/>
        <v>0</v>
      </c>
      <c r="L663" s="293">
        <f>IF(I663&lt;INDEX(Lookup!$U$2:$U$10,MATCH($D$46,Lookup!$S$2:$S$10,0)),0,IF(O663="X",0,J663/(DATEDIF(H663,I663,"m")+1)*12))</f>
        <v>0</v>
      </c>
      <c r="M663" s="291">
        <f t="shared" si="74"/>
        <v>0</v>
      </c>
      <c r="N663" s="335"/>
      <c r="O663" s="143"/>
      <c r="P663" s="397"/>
      <c r="Q663" s="555"/>
      <c r="R663" s="576">
        <f t="shared" si="75"/>
        <v>0</v>
      </c>
      <c r="S663" s="576">
        <f t="shared" si="76"/>
        <v>0</v>
      </c>
      <c r="T663" s="576">
        <f t="shared" si="77"/>
        <v>0</v>
      </c>
      <c r="U663" s="576">
        <f t="shared" si="78"/>
        <v>0</v>
      </c>
      <c r="V663" s="553"/>
      <c r="W663" s="553"/>
      <c r="X663" s="553"/>
      <c r="Y663" s="553"/>
      <c r="Z663" s="397"/>
      <c r="AA663" s="397"/>
      <c r="AB663" s="397"/>
      <c r="AC663" s="397"/>
      <c r="AD663" s="397"/>
      <c r="AE663" s="397"/>
      <c r="AF663" s="397"/>
      <c r="AG663" s="397"/>
      <c r="AH663" s="397"/>
      <c r="AI663" s="397"/>
      <c r="AJ663" s="397"/>
      <c r="AK663" s="397"/>
      <c r="AL663" s="397"/>
      <c r="AM663" s="397"/>
      <c r="AN663" s="397"/>
      <c r="AO663" s="397"/>
      <c r="AP663" s="397"/>
      <c r="AQ663" s="397"/>
      <c r="AR663" s="397"/>
      <c r="AS663" s="397"/>
      <c r="AT663" s="397"/>
      <c r="AU663" s="397"/>
      <c r="AV663" s="397"/>
      <c r="AW663" s="397"/>
      <c r="AX663" s="397"/>
      <c r="AY663" s="397"/>
      <c r="AZ663" s="397"/>
      <c r="BA663" s="553"/>
      <c r="BB663" s="397"/>
      <c r="BC663" s="397"/>
      <c r="BD663" s="397"/>
    </row>
    <row r="664" spans="2:56" x14ac:dyDescent="0.35">
      <c r="B664" s="80"/>
      <c r="C664" s="119"/>
      <c r="D664" s="119"/>
      <c r="E664" s="84"/>
      <c r="F664" s="119"/>
      <c r="G664" s="120"/>
      <c r="H664" s="41"/>
      <c r="I664" s="41"/>
      <c r="J664" s="82"/>
      <c r="K664" s="291">
        <f t="shared" si="73"/>
        <v>0</v>
      </c>
      <c r="L664" s="293">
        <f>IF(I664&lt;INDEX(Lookup!$U$2:$U$10,MATCH($D$46,Lookup!$S$2:$S$10,0)),0,IF(O664="X",0,J664/(DATEDIF(H664,I664,"m")+1)*12))</f>
        <v>0</v>
      </c>
      <c r="M664" s="291">
        <f t="shared" si="74"/>
        <v>0</v>
      </c>
      <c r="N664" s="335"/>
      <c r="O664" s="143"/>
      <c r="P664" s="397"/>
      <c r="Q664" s="555"/>
      <c r="R664" s="576">
        <f t="shared" si="75"/>
        <v>0</v>
      </c>
      <c r="S664" s="576">
        <f t="shared" si="76"/>
        <v>0</v>
      </c>
      <c r="T664" s="576">
        <f t="shared" si="77"/>
        <v>0</v>
      </c>
      <c r="U664" s="576">
        <f t="shared" si="78"/>
        <v>0</v>
      </c>
      <c r="V664" s="553"/>
      <c r="W664" s="553"/>
      <c r="X664" s="553"/>
      <c r="Y664" s="553"/>
      <c r="Z664" s="397"/>
      <c r="AA664" s="397"/>
      <c r="AB664" s="397"/>
      <c r="AC664" s="397"/>
      <c r="AD664" s="397"/>
      <c r="AE664" s="397"/>
      <c r="AF664" s="397"/>
      <c r="AG664" s="397"/>
      <c r="AH664" s="397"/>
      <c r="AI664" s="397"/>
      <c r="AJ664" s="397"/>
      <c r="AK664" s="397"/>
      <c r="AL664" s="397"/>
      <c r="AM664" s="397"/>
      <c r="AN664" s="397"/>
      <c r="AO664" s="397"/>
      <c r="AP664" s="397"/>
      <c r="AQ664" s="397"/>
      <c r="AR664" s="397"/>
      <c r="AS664" s="397"/>
      <c r="AT664" s="397"/>
      <c r="AU664" s="397"/>
      <c r="AV664" s="397"/>
      <c r="AW664" s="397"/>
      <c r="AX664" s="397"/>
      <c r="AY664" s="397"/>
      <c r="AZ664" s="397"/>
      <c r="BA664" s="553"/>
      <c r="BB664" s="397"/>
      <c r="BC664" s="397"/>
      <c r="BD664" s="397"/>
    </row>
    <row r="665" spans="2:56" x14ac:dyDescent="0.35">
      <c r="B665" s="80"/>
      <c r="C665" s="119"/>
      <c r="D665" s="119"/>
      <c r="E665" s="84"/>
      <c r="F665" s="119"/>
      <c r="G665" s="120"/>
      <c r="H665" s="41"/>
      <c r="I665" s="41"/>
      <c r="J665" s="82"/>
      <c r="K665" s="291">
        <f t="shared" si="73"/>
        <v>0</v>
      </c>
      <c r="L665" s="293">
        <f>IF(I665&lt;INDEX(Lookup!$U$2:$U$10,MATCH($D$46,Lookup!$S$2:$S$10,0)),0,IF(O665="X",0,J665/(DATEDIF(H665,I665,"m")+1)*12))</f>
        <v>0</v>
      </c>
      <c r="M665" s="291">
        <f t="shared" si="74"/>
        <v>0</v>
      </c>
      <c r="N665" s="335"/>
      <c r="O665" s="143"/>
      <c r="P665" s="397"/>
      <c r="Q665" s="555"/>
      <c r="R665" s="576">
        <f t="shared" si="75"/>
        <v>0</v>
      </c>
      <c r="S665" s="576">
        <f t="shared" si="76"/>
        <v>0</v>
      </c>
      <c r="T665" s="576">
        <f t="shared" si="77"/>
        <v>0</v>
      </c>
      <c r="U665" s="576">
        <f t="shared" si="78"/>
        <v>0</v>
      </c>
      <c r="V665" s="553"/>
      <c r="W665" s="553"/>
      <c r="X665" s="553"/>
      <c r="Y665" s="553"/>
      <c r="Z665" s="397"/>
      <c r="AA665" s="397"/>
      <c r="AB665" s="397"/>
      <c r="AC665" s="397"/>
      <c r="AD665" s="397"/>
      <c r="AE665" s="397"/>
      <c r="AF665" s="397"/>
      <c r="AG665" s="397"/>
      <c r="AH665" s="397"/>
      <c r="AI665" s="397"/>
      <c r="AJ665" s="397"/>
      <c r="AK665" s="397"/>
      <c r="AL665" s="397"/>
      <c r="AM665" s="397"/>
      <c r="AN665" s="397"/>
      <c r="AO665" s="397"/>
      <c r="AP665" s="397"/>
      <c r="AQ665" s="397"/>
      <c r="AR665" s="397"/>
      <c r="AS665" s="397"/>
      <c r="AT665" s="397"/>
      <c r="AU665" s="397"/>
      <c r="AV665" s="397"/>
      <c r="AW665" s="397"/>
      <c r="AX665" s="397"/>
      <c r="AY665" s="397"/>
      <c r="AZ665" s="397"/>
      <c r="BA665" s="553"/>
      <c r="BB665" s="397"/>
      <c r="BC665" s="397"/>
      <c r="BD665" s="397"/>
    </row>
    <row r="666" spans="2:56" x14ac:dyDescent="0.35">
      <c r="B666" s="80"/>
      <c r="C666" s="119"/>
      <c r="D666" s="119"/>
      <c r="E666" s="84"/>
      <c r="F666" s="119"/>
      <c r="G666" s="120"/>
      <c r="H666" s="41"/>
      <c r="I666" s="41"/>
      <c r="J666" s="82"/>
      <c r="K666" s="291">
        <f t="shared" si="73"/>
        <v>0</v>
      </c>
      <c r="L666" s="293">
        <f>IF(I666&lt;INDEX(Lookup!$U$2:$U$10,MATCH($D$46,Lookup!$S$2:$S$10,0)),0,IF(O666="X",0,J666/(DATEDIF(H666,I666,"m")+1)*12))</f>
        <v>0</v>
      </c>
      <c r="M666" s="291">
        <f t="shared" si="74"/>
        <v>0</v>
      </c>
      <c r="N666" s="335"/>
      <c r="O666" s="143"/>
      <c r="P666" s="397"/>
      <c r="Q666" s="555"/>
      <c r="R666" s="576">
        <f t="shared" si="75"/>
        <v>0</v>
      </c>
      <c r="S666" s="576">
        <f t="shared" si="76"/>
        <v>0</v>
      </c>
      <c r="T666" s="576">
        <f t="shared" si="77"/>
        <v>0</v>
      </c>
      <c r="U666" s="576">
        <f t="shared" si="78"/>
        <v>0</v>
      </c>
      <c r="V666" s="553"/>
      <c r="W666" s="553"/>
      <c r="X666" s="553"/>
      <c r="Y666" s="553"/>
      <c r="Z666" s="397"/>
      <c r="AA666" s="397"/>
      <c r="AB666" s="397"/>
      <c r="AC666" s="397"/>
      <c r="AD666" s="397"/>
      <c r="AE666" s="397"/>
      <c r="AF666" s="397"/>
      <c r="AG666" s="397"/>
      <c r="AH666" s="397"/>
      <c r="AI666" s="397"/>
      <c r="AJ666" s="397"/>
      <c r="AK666" s="397"/>
      <c r="AL666" s="397"/>
      <c r="AM666" s="397"/>
      <c r="AN666" s="397"/>
      <c r="AO666" s="397"/>
      <c r="AP666" s="397"/>
      <c r="AQ666" s="397"/>
      <c r="AR666" s="397"/>
      <c r="AS666" s="397"/>
      <c r="AT666" s="397"/>
      <c r="AU666" s="397"/>
      <c r="AV666" s="397"/>
      <c r="AW666" s="397"/>
      <c r="AX666" s="397"/>
      <c r="AY666" s="397"/>
      <c r="AZ666" s="397"/>
      <c r="BA666" s="553"/>
      <c r="BB666" s="397"/>
      <c r="BC666" s="397"/>
      <c r="BD666" s="397"/>
    </row>
    <row r="667" spans="2:56" x14ac:dyDescent="0.35">
      <c r="B667" s="80"/>
      <c r="C667" s="119"/>
      <c r="D667" s="119"/>
      <c r="E667" s="84"/>
      <c r="F667" s="119"/>
      <c r="G667" s="120"/>
      <c r="H667" s="41"/>
      <c r="I667" s="41"/>
      <c r="J667" s="82"/>
      <c r="K667" s="291">
        <f t="shared" si="73"/>
        <v>0</v>
      </c>
      <c r="L667" s="293">
        <f>IF(I667&lt;INDEX(Lookup!$U$2:$U$10,MATCH($D$46,Lookup!$S$2:$S$10,0)),0,IF(O667="X",0,J667/(DATEDIF(H667,I667,"m")+1)*12))</f>
        <v>0</v>
      </c>
      <c r="M667" s="291">
        <f t="shared" si="74"/>
        <v>0</v>
      </c>
      <c r="N667" s="335"/>
      <c r="O667" s="143"/>
      <c r="P667" s="397"/>
      <c r="Q667" s="555"/>
      <c r="R667" s="576">
        <f t="shared" si="75"/>
        <v>0</v>
      </c>
      <c r="S667" s="576">
        <f t="shared" si="76"/>
        <v>0</v>
      </c>
      <c r="T667" s="576">
        <f t="shared" si="77"/>
        <v>0</v>
      </c>
      <c r="U667" s="576">
        <f t="shared" si="78"/>
        <v>0</v>
      </c>
      <c r="V667" s="553"/>
      <c r="W667" s="553"/>
      <c r="X667" s="553"/>
      <c r="Y667" s="553"/>
      <c r="Z667" s="397"/>
      <c r="AA667" s="397"/>
      <c r="AB667" s="397"/>
      <c r="AC667" s="397"/>
      <c r="AD667" s="397"/>
      <c r="AE667" s="397"/>
      <c r="AF667" s="397"/>
      <c r="AG667" s="397"/>
      <c r="AH667" s="397"/>
      <c r="AI667" s="397"/>
      <c r="AJ667" s="397"/>
      <c r="AK667" s="397"/>
      <c r="AL667" s="397"/>
      <c r="AM667" s="397"/>
      <c r="AN667" s="397"/>
      <c r="AO667" s="397"/>
      <c r="AP667" s="397"/>
      <c r="AQ667" s="397"/>
      <c r="AR667" s="397"/>
      <c r="AS667" s="397"/>
      <c r="AT667" s="397"/>
      <c r="AU667" s="397"/>
      <c r="AV667" s="397"/>
      <c r="AW667" s="397"/>
      <c r="AX667" s="397"/>
      <c r="AY667" s="397"/>
      <c r="AZ667" s="397"/>
      <c r="BA667" s="553"/>
      <c r="BB667" s="397"/>
      <c r="BC667" s="397"/>
      <c r="BD667" s="397"/>
    </row>
    <row r="668" spans="2:56" x14ac:dyDescent="0.35">
      <c r="B668" s="80"/>
      <c r="C668" s="119"/>
      <c r="D668" s="119"/>
      <c r="E668" s="84"/>
      <c r="F668" s="119"/>
      <c r="G668" s="120"/>
      <c r="H668" s="41"/>
      <c r="I668" s="41"/>
      <c r="J668" s="82"/>
      <c r="K668" s="291">
        <f t="shared" si="73"/>
        <v>0</v>
      </c>
      <c r="L668" s="293">
        <f>IF(I668&lt;INDEX(Lookup!$U$2:$U$10,MATCH($D$46,Lookup!$S$2:$S$10,0)),0,IF(O668="X",0,J668/(DATEDIF(H668,I668,"m")+1)*12))</f>
        <v>0</v>
      </c>
      <c r="M668" s="291">
        <f t="shared" si="74"/>
        <v>0</v>
      </c>
      <c r="N668" s="335"/>
      <c r="O668" s="143"/>
      <c r="P668" s="397"/>
      <c r="Q668" s="555"/>
      <c r="R668" s="576">
        <f t="shared" si="75"/>
        <v>0</v>
      </c>
      <c r="S668" s="576">
        <f t="shared" si="76"/>
        <v>0</v>
      </c>
      <c r="T668" s="576">
        <f t="shared" si="77"/>
        <v>0</v>
      </c>
      <c r="U668" s="576">
        <f t="shared" si="78"/>
        <v>0</v>
      </c>
      <c r="V668" s="553"/>
      <c r="W668" s="553"/>
      <c r="X668" s="553"/>
      <c r="Y668" s="553"/>
      <c r="Z668" s="397"/>
      <c r="AA668" s="397"/>
      <c r="AB668" s="397"/>
      <c r="AC668" s="397"/>
      <c r="AD668" s="397"/>
      <c r="AE668" s="397"/>
      <c r="AF668" s="397"/>
      <c r="AG668" s="397"/>
      <c r="AH668" s="397"/>
      <c r="AI668" s="397"/>
      <c r="AJ668" s="397"/>
      <c r="AK668" s="397"/>
      <c r="AL668" s="397"/>
      <c r="AM668" s="397"/>
      <c r="AN668" s="397"/>
      <c r="AO668" s="397"/>
      <c r="AP668" s="397"/>
      <c r="AQ668" s="397"/>
      <c r="AR668" s="397"/>
      <c r="AS668" s="397"/>
      <c r="AT668" s="397"/>
      <c r="AU668" s="397"/>
      <c r="AV668" s="397"/>
      <c r="AW668" s="397"/>
      <c r="AX668" s="397"/>
      <c r="AY668" s="397"/>
      <c r="AZ668" s="397"/>
      <c r="BA668" s="553"/>
      <c r="BB668" s="397"/>
      <c r="BC668" s="397"/>
      <c r="BD668" s="397"/>
    </row>
    <row r="669" spans="2:56" x14ac:dyDescent="0.35">
      <c r="B669" s="80"/>
      <c r="C669" s="119"/>
      <c r="D669" s="119"/>
      <c r="E669" s="84"/>
      <c r="F669" s="119"/>
      <c r="G669" s="120"/>
      <c r="H669" s="41"/>
      <c r="I669" s="41"/>
      <c r="J669" s="82"/>
      <c r="K669" s="291">
        <f t="shared" si="73"/>
        <v>0</v>
      </c>
      <c r="L669" s="293">
        <f>IF(I669&lt;INDEX(Lookup!$U$2:$U$10,MATCH($D$46,Lookup!$S$2:$S$10,0)),0,IF(O669="X",0,J669/(DATEDIF(H669,I669,"m")+1)*12))</f>
        <v>0</v>
      </c>
      <c r="M669" s="291">
        <f t="shared" si="74"/>
        <v>0</v>
      </c>
      <c r="N669" s="335"/>
      <c r="O669" s="143"/>
      <c r="P669" s="397"/>
      <c r="Q669" s="555"/>
      <c r="R669" s="576">
        <f t="shared" si="75"/>
        <v>0</v>
      </c>
      <c r="S669" s="576">
        <f t="shared" si="76"/>
        <v>0</v>
      </c>
      <c r="T669" s="576">
        <f t="shared" si="77"/>
        <v>0</v>
      </c>
      <c r="U669" s="576">
        <f t="shared" si="78"/>
        <v>0</v>
      </c>
      <c r="V669" s="553"/>
      <c r="W669" s="553"/>
      <c r="X669" s="553"/>
      <c r="Y669" s="553"/>
      <c r="Z669" s="397"/>
      <c r="AA669" s="397"/>
      <c r="AB669" s="397"/>
      <c r="AC669" s="397"/>
      <c r="AD669" s="397"/>
      <c r="AE669" s="397"/>
      <c r="AF669" s="397"/>
      <c r="AG669" s="397"/>
      <c r="AH669" s="397"/>
      <c r="AI669" s="397"/>
      <c r="AJ669" s="397"/>
      <c r="AK669" s="397"/>
      <c r="AL669" s="397"/>
      <c r="AM669" s="397"/>
      <c r="AN669" s="397"/>
      <c r="AO669" s="397"/>
      <c r="AP669" s="397"/>
      <c r="AQ669" s="397"/>
      <c r="AR669" s="397"/>
      <c r="AS669" s="397"/>
      <c r="AT669" s="397"/>
      <c r="AU669" s="397"/>
      <c r="AV669" s="397"/>
      <c r="AW669" s="397"/>
      <c r="AX669" s="397"/>
      <c r="AY669" s="397"/>
      <c r="AZ669" s="397"/>
      <c r="BA669" s="553"/>
      <c r="BB669" s="397"/>
      <c r="BC669" s="397"/>
      <c r="BD669" s="397"/>
    </row>
    <row r="670" spans="2:56" x14ac:dyDescent="0.35">
      <c r="B670" s="80"/>
      <c r="C670" s="119"/>
      <c r="D670" s="119"/>
      <c r="E670" s="84"/>
      <c r="F670" s="119"/>
      <c r="G670" s="120"/>
      <c r="H670" s="41"/>
      <c r="I670" s="41"/>
      <c r="J670" s="82"/>
      <c r="K670" s="291">
        <f t="shared" si="73"/>
        <v>0</v>
      </c>
      <c r="L670" s="293">
        <f>IF(I670&lt;INDEX(Lookup!$U$2:$U$10,MATCH($D$46,Lookup!$S$2:$S$10,0)),0,IF(O670="X",0,J670/(DATEDIF(H670,I670,"m")+1)*12))</f>
        <v>0</v>
      </c>
      <c r="M670" s="291">
        <f t="shared" si="74"/>
        <v>0</v>
      </c>
      <c r="N670" s="335"/>
      <c r="O670" s="143"/>
      <c r="P670" s="397"/>
      <c r="Q670" s="555"/>
      <c r="R670" s="576">
        <f t="shared" si="75"/>
        <v>0</v>
      </c>
      <c r="S670" s="576">
        <f t="shared" si="76"/>
        <v>0</v>
      </c>
      <c r="T670" s="576">
        <f t="shared" si="77"/>
        <v>0</v>
      </c>
      <c r="U670" s="576">
        <f t="shared" si="78"/>
        <v>0</v>
      </c>
      <c r="V670" s="553"/>
      <c r="W670" s="553"/>
      <c r="X670" s="553"/>
      <c r="Y670" s="553"/>
      <c r="Z670" s="397"/>
      <c r="AA670" s="397"/>
      <c r="AB670" s="397"/>
      <c r="AC670" s="397"/>
      <c r="AD670" s="397"/>
      <c r="AE670" s="397"/>
      <c r="AF670" s="397"/>
      <c r="AG670" s="397"/>
      <c r="AH670" s="397"/>
      <c r="AI670" s="397"/>
      <c r="AJ670" s="397"/>
      <c r="AK670" s="397"/>
      <c r="AL670" s="397"/>
      <c r="AM670" s="397"/>
      <c r="AN670" s="397"/>
      <c r="AO670" s="397"/>
      <c r="AP670" s="397"/>
      <c r="AQ670" s="397"/>
      <c r="AR670" s="397"/>
      <c r="AS670" s="397"/>
      <c r="AT670" s="397"/>
      <c r="AU670" s="397"/>
      <c r="AV670" s="397"/>
      <c r="AW670" s="397"/>
      <c r="AX670" s="397"/>
      <c r="AY670" s="397"/>
      <c r="AZ670" s="397"/>
      <c r="BA670" s="553"/>
      <c r="BB670" s="397"/>
      <c r="BC670" s="397"/>
      <c r="BD670" s="397"/>
    </row>
    <row r="671" spans="2:56" x14ac:dyDescent="0.35">
      <c r="B671" s="80"/>
      <c r="C671" s="119"/>
      <c r="D671" s="119"/>
      <c r="E671" s="84"/>
      <c r="F671" s="119"/>
      <c r="G671" s="120"/>
      <c r="H671" s="41"/>
      <c r="I671" s="41"/>
      <c r="J671" s="82"/>
      <c r="K671" s="291">
        <f t="shared" si="73"/>
        <v>0</v>
      </c>
      <c r="L671" s="293">
        <f>IF(I671&lt;INDEX(Lookup!$U$2:$U$10,MATCH($D$46,Lookup!$S$2:$S$10,0)),0,IF(O671="X",0,J671/(DATEDIF(H671,I671,"m")+1)*12))</f>
        <v>0</v>
      </c>
      <c r="M671" s="291">
        <f t="shared" si="74"/>
        <v>0</v>
      </c>
      <c r="N671" s="335"/>
      <c r="O671" s="143"/>
      <c r="P671" s="397"/>
      <c r="Q671" s="555"/>
      <c r="R671" s="576">
        <f t="shared" si="75"/>
        <v>0</v>
      </c>
      <c r="S671" s="576">
        <f t="shared" si="76"/>
        <v>0</v>
      </c>
      <c r="T671" s="576">
        <f t="shared" si="77"/>
        <v>0</v>
      </c>
      <c r="U671" s="576">
        <f t="shared" si="78"/>
        <v>0</v>
      </c>
      <c r="V671" s="553"/>
      <c r="W671" s="553"/>
      <c r="X671" s="553"/>
      <c r="Y671" s="553"/>
      <c r="Z671" s="397"/>
      <c r="AA671" s="397"/>
      <c r="AB671" s="397"/>
      <c r="AC671" s="397"/>
      <c r="AD671" s="397"/>
      <c r="AE671" s="397"/>
      <c r="AF671" s="397"/>
      <c r="AG671" s="397"/>
      <c r="AH671" s="397"/>
      <c r="AI671" s="397"/>
      <c r="AJ671" s="397"/>
      <c r="AK671" s="397"/>
      <c r="AL671" s="397"/>
      <c r="AM671" s="397"/>
      <c r="AN671" s="397"/>
      <c r="AO671" s="397"/>
      <c r="AP671" s="397"/>
      <c r="AQ671" s="397"/>
      <c r="AR671" s="397"/>
      <c r="AS671" s="397"/>
      <c r="AT671" s="397"/>
      <c r="AU671" s="397"/>
      <c r="AV671" s="397"/>
      <c r="AW671" s="397"/>
      <c r="AX671" s="397"/>
      <c r="AY671" s="397"/>
      <c r="AZ671" s="397"/>
      <c r="BA671" s="553"/>
      <c r="BB671" s="397"/>
      <c r="BC671" s="397"/>
      <c r="BD671" s="397"/>
    </row>
    <row r="672" spans="2:56" x14ac:dyDescent="0.35">
      <c r="B672" s="80"/>
      <c r="C672" s="119"/>
      <c r="D672" s="119"/>
      <c r="E672" s="84"/>
      <c r="F672" s="119"/>
      <c r="G672" s="120"/>
      <c r="H672" s="41"/>
      <c r="I672" s="41"/>
      <c r="J672" s="82"/>
      <c r="K672" s="291">
        <f t="shared" si="73"/>
        <v>0</v>
      </c>
      <c r="L672" s="293">
        <f>IF(I672&lt;INDEX(Lookup!$U$2:$U$10,MATCH($D$46,Lookup!$S$2:$S$10,0)),0,IF(O672="X",0,J672/(DATEDIF(H672,I672,"m")+1)*12))</f>
        <v>0</v>
      </c>
      <c r="M672" s="291">
        <f t="shared" si="74"/>
        <v>0</v>
      </c>
      <c r="N672" s="335"/>
      <c r="O672" s="143"/>
      <c r="P672" s="397"/>
      <c r="Q672" s="555"/>
      <c r="R672" s="576">
        <f t="shared" si="75"/>
        <v>0</v>
      </c>
      <c r="S672" s="576">
        <f t="shared" si="76"/>
        <v>0</v>
      </c>
      <c r="T672" s="576">
        <f t="shared" si="77"/>
        <v>0</v>
      </c>
      <c r="U672" s="576">
        <f t="shared" si="78"/>
        <v>0</v>
      </c>
      <c r="V672" s="553"/>
      <c r="W672" s="553"/>
      <c r="X672" s="553"/>
      <c r="Y672" s="553"/>
      <c r="Z672" s="397"/>
      <c r="AA672" s="397"/>
      <c r="AB672" s="397"/>
      <c r="AC672" s="397"/>
      <c r="AD672" s="397"/>
      <c r="AE672" s="397"/>
      <c r="AF672" s="397"/>
      <c r="AG672" s="397"/>
      <c r="AH672" s="397"/>
      <c r="AI672" s="397"/>
      <c r="AJ672" s="397"/>
      <c r="AK672" s="397"/>
      <c r="AL672" s="397"/>
      <c r="AM672" s="397"/>
      <c r="AN672" s="397"/>
      <c r="AO672" s="397"/>
      <c r="AP672" s="397"/>
      <c r="AQ672" s="397"/>
      <c r="AR672" s="397"/>
      <c r="AS672" s="397"/>
      <c r="AT672" s="397"/>
      <c r="AU672" s="397"/>
      <c r="AV672" s="397"/>
      <c r="AW672" s="397"/>
      <c r="AX672" s="397"/>
      <c r="AY672" s="397"/>
      <c r="AZ672" s="397"/>
      <c r="BA672" s="553"/>
      <c r="BB672" s="397"/>
      <c r="BC672" s="397"/>
      <c r="BD672" s="397"/>
    </row>
    <row r="673" spans="2:56" x14ac:dyDescent="0.35">
      <c r="B673" s="80"/>
      <c r="C673" s="119"/>
      <c r="D673" s="119"/>
      <c r="E673" s="84"/>
      <c r="F673" s="119"/>
      <c r="G673" s="120"/>
      <c r="H673" s="41"/>
      <c r="I673" s="41"/>
      <c r="J673" s="82"/>
      <c r="K673" s="291">
        <f t="shared" si="73"/>
        <v>0</v>
      </c>
      <c r="L673" s="293">
        <f>IF(I673&lt;INDEX(Lookup!$U$2:$U$10,MATCH($D$46,Lookup!$S$2:$S$10,0)),0,IF(O673="X",0,J673/(DATEDIF(H673,I673,"m")+1)*12))</f>
        <v>0</v>
      </c>
      <c r="M673" s="291">
        <f t="shared" si="74"/>
        <v>0</v>
      </c>
      <c r="N673" s="335"/>
      <c r="O673" s="143"/>
      <c r="P673" s="397"/>
      <c r="Q673" s="555"/>
      <c r="R673" s="576">
        <f t="shared" si="75"/>
        <v>0</v>
      </c>
      <c r="S673" s="576">
        <f t="shared" si="76"/>
        <v>0</v>
      </c>
      <c r="T673" s="576">
        <f t="shared" si="77"/>
        <v>0</v>
      </c>
      <c r="U673" s="576">
        <f t="shared" si="78"/>
        <v>0</v>
      </c>
      <c r="V673" s="553"/>
      <c r="W673" s="553"/>
      <c r="X673" s="553"/>
      <c r="Y673" s="553"/>
      <c r="Z673" s="397"/>
      <c r="AA673" s="397"/>
      <c r="AB673" s="397"/>
      <c r="AC673" s="397"/>
      <c r="AD673" s="397"/>
      <c r="AE673" s="397"/>
      <c r="AF673" s="397"/>
      <c r="AG673" s="397"/>
      <c r="AH673" s="397"/>
      <c r="AI673" s="397"/>
      <c r="AJ673" s="397"/>
      <c r="AK673" s="397"/>
      <c r="AL673" s="397"/>
      <c r="AM673" s="397"/>
      <c r="AN673" s="397"/>
      <c r="AO673" s="397"/>
      <c r="AP673" s="397"/>
      <c r="AQ673" s="397"/>
      <c r="AR673" s="397"/>
      <c r="AS673" s="397"/>
      <c r="AT673" s="397"/>
      <c r="AU673" s="397"/>
      <c r="AV673" s="397"/>
      <c r="AW673" s="397"/>
      <c r="AX673" s="397"/>
      <c r="AY673" s="397"/>
      <c r="AZ673" s="397"/>
      <c r="BA673" s="553"/>
      <c r="BB673" s="397"/>
      <c r="BC673" s="397"/>
      <c r="BD673" s="397"/>
    </row>
    <row r="674" spans="2:56" x14ac:dyDescent="0.35">
      <c r="B674" s="80"/>
      <c r="C674" s="119"/>
      <c r="D674" s="119"/>
      <c r="E674" s="84"/>
      <c r="F674" s="119"/>
      <c r="G674" s="120"/>
      <c r="H674" s="41"/>
      <c r="I674" s="41"/>
      <c r="J674" s="82"/>
      <c r="K674" s="291">
        <f t="shared" si="73"/>
        <v>0</v>
      </c>
      <c r="L674" s="293">
        <f>IF(I674&lt;INDEX(Lookup!$U$2:$U$10,MATCH($D$46,Lookup!$S$2:$S$10,0)),0,IF(O674="X",0,J674/(DATEDIF(H674,I674,"m")+1)*12))</f>
        <v>0</v>
      </c>
      <c r="M674" s="291">
        <f t="shared" si="74"/>
        <v>0</v>
      </c>
      <c r="N674" s="335"/>
      <c r="O674" s="143"/>
      <c r="P674" s="397"/>
      <c r="Q674" s="555"/>
      <c r="R674" s="576">
        <f t="shared" si="75"/>
        <v>0</v>
      </c>
      <c r="S674" s="576">
        <f t="shared" si="76"/>
        <v>0</v>
      </c>
      <c r="T674" s="576">
        <f t="shared" si="77"/>
        <v>0</v>
      </c>
      <c r="U674" s="576">
        <f t="shared" si="78"/>
        <v>0</v>
      </c>
      <c r="V674" s="553"/>
      <c r="W674" s="553"/>
      <c r="X674" s="553"/>
      <c r="Y674" s="553"/>
      <c r="Z674" s="397"/>
      <c r="AA674" s="397"/>
      <c r="AB674" s="397"/>
      <c r="AC674" s="397"/>
      <c r="AD674" s="397"/>
      <c r="AE674" s="397"/>
      <c r="AF674" s="397"/>
      <c r="AG674" s="397"/>
      <c r="AH674" s="397"/>
      <c r="AI674" s="397"/>
      <c r="AJ674" s="397"/>
      <c r="AK674" s="397"/>
      <c r="AL674" s="397"/>
      <c r="AM674" s="397"/>
      <c r="AN674" s="397"/>
      <c r="AO674" s="397"/>
      <c r="AP674" s="397"/>
      <c r="AQ674" s="397"/>
      <c r="AR674" s="397"/>
      <c r="AS674" s="397"/>
      <c r="AT674" s="397"/>
      <c r="AU674" s="397"/>
      <c r="AV674" s="397"/>
      <c r="AW674" s="397"/>
      <c r="AX674" s="397"/>
      <c r="AY674" s="397"/>
      <c r="AZ674" s="397"/>
      <c r="BA674" s="553"/>
      <c r="BB674" s="397"/>
      <c r="BC674" s="397"/>
      <c r="BD674" s="397"/>
    </row>
    <row r="675" spans="2:56" x14ac:dyDescent="0.35">
      <c r="B675" s="80"/>
      <c r="C675" s="119"/>
      <c r="D675" s="119"/>
      <c r="E675" s="84"/>
      <c r="F675" s="119"/>
      <c r="G675" s="120"/>
      <c r="H675" s="41"/>
      <c r="I675" s="41"/>
      <c r="J675" s="82"/>
      <c r="K675" s="291">
        <f t="shared" si="73"/>
        <v>0</v>
      </c>
      <c r="L675" s="293">
        <f>IF(I675&lt;INDEX(Lookup!$U$2:$U$10,MATCH($D$46,Lookup!$S$2:$S$10,0)),0,IF(O675="X",0,J675/(DATEDIF(H675,I675,"m")+1)*12))</f>
        <v>0</v>
      </c>
      <c r="M675" s="291">
        <f t="shared" si="74"/>
        <v>0</v>
      </c>
      <c r="N675" s="335"/>
      <c r="O675" s="143"/>
      <c r="P675" s="397"/>
      <c r="Q675" s="555"/>
      <c r="R675" s="576">
        <f t="shared" si="75"/>
        <v>0</v>
      </c>
      <c r="S675" s="576">
        <f t="shared" si="76"/>
        <v>0</v>
      </c>
      <c r="T675" s="576">
        <f t="shared" si="77"/>
        <v>0</v>
      </c>
      <c r="U675" s="576">
        <f t="shared" si="78"/>
        <v>0</v>
      </c>
      <c r="V675" s="553"/>
      <c r="W675" s="553"/>
      <c r="X675" s="553"/>
      <c r="Y675" s="553"/>
      <c r="Z675" s="397"/>
      <c r="AA675" s="397"/>
      <c r="AB675" s="397"/>
      <c r="AC675" s="397"/>
      <c r="AD675" s="397"/>
      <c r="AE675" s="397"/>
      <c r="AF675" s="397"/>
      <c r="AG675" s="397"/>
      <c r="AH675" s="397"/>
      <c r="AI675" s="397"/>
      <c r="AJ675" s="397"/>
      <c r="AK675" s="397"/>
      <c r="AL675" s="397"/>
      <c r="AM675" s="397"/>
      <c r="AN675" s="397"/>
      <c r="AO675" s="397"/>
      <c r="AP675" s="397"/>
      <c r="AQ675" s="397"/>
      <c r="AR675" s="397"/>
      <c r="AS675" s="397"/>
      <c r="AT675" s="397"/>
      <c r="AU675" s="397"/>
      <c r="AV675" s="397"/>
      <c r="AW675" s="397"/>
      <c r="AX675" s="397"/>
      <c r="AY675" s="397"/>
      <c r="AZ675" s="397"/>
      <c r="BA675" s="553"/>
      <c r="BB675" s="397"/>
      <c r="BC675" s="397"/>
      <c r="BD675" s="397"/>
    </row>
    <row r="676" spans="2:56" x14ac:dyDescent="0.35">
      <c r="B676" s="80"/>
      <c r="C676" s="119"/>
      <c r="D676" s="119"/>
      <c r="E676" s="84"/>
      <c r="F676" s="119"/>
      <c r="G676" s="120"/>
      <c r="H676" s="41"/>
      <c r="I676" s="41"/>
      <c r="J676" s="82"/>
      <c r="K676" s="291">
        <f t="shared" si="73"/>
        <v>0</v>
      </c>
      <c r="L676" s="293">
        <f>IF(I676&lt;INDEX(Lookup!$U$2:$U$10,MATCH($D$46,Lookup!$S$2:$S$10,0)),0,IF(O676="X",0,J676/(DATEDIF(H676,I676,"m")+1)*12))</f>
        <v>0</v>
      </c>
      <c r="M676" s="291">
        <f t="shared" si="74"/>
        <v>0</v>
      </c>
      <c r="N676" s="335"/>
      <c r="O676" s="143"/>
      <c r="P676" s="397"/>
      <c r="Q676" s="555"/>
      <c r="R676" s="576">
        <f t="shared" si="75"/>
        <v>0</v>
      </c>
      <c r="S676" s="576">
        <f t="shared" si="76"/>
        <v>0</v>
      </c>
      <c r="T676" s="576">
        <f t="shared" si="77"/>
        <v>0</v>
      </c>
      <c r="U676" s="576">
        <f t="shared" si="78"/>
        <v>0</v>
      </c>
      <c r="V676" s="553"/>
      <c r="W676" s="553"/>
      <c r="X676" s="553"/>
      <c r="Y676" s="553"/>
      <c r="Z676" s="397"/>
      <c r="AA676" s="397"/>
      <c r="AB676" s="397"/>
      <c r="AC676" s="397"/>
      <c r="AD676" s="397"/>
      <c r="AE676" s="397"/>
      <c r="AF676" s="397"/>
      <c r="AG676" s="397"/>
      <c r="AH676" s="397"/>
      <c r="AI676" s="397"/>
      <c r="AJ676" s="397"/>
      <c r="AK676" s="397"/>
      <c r="AL676" s="397"/>
      <c r="AM676" s="397"/>
      <c r="AN676" s="397"/>
      <c r="AO676" s="397"/>
      <c r="AP676" s="397"/>
      <c r="AQ676" s="397"/>
      <c r="AR676" s="397"/>
      <c r="AS676" s="397"/>
      <c r="AT676" s="397"/>
      <c r="AU676" s="397"/>
      <c r="AV676" s="397"/>
      <c r="AW676" s="397"/>
      <c r="AX676" s="397"/>
      <c r="AY676" s="397"/>
      <c r="AZ676" s="397"/>
      <c r="BA676" s="553"/>
      <c r="BB676" s="397"/>
      <c r="BC676" s="397"/>
      <c r="BD676" s="397"/>
    </row>
    <row r="677" spans="2:56" x14ac:dyDescent="0.35">
      <c r="B677" s="80"/>
      <c r="C677" s="119"/>
      <c r="D677" s="119"/>
      <c r="E677" s="84"/>
      <c r="F677" s="119"/>
      <c r="G677" s="120"/>
      <c r="H677" s="41"/>
      <c r="I677" s="41"/>
      <c r="J677" s="82"/>
      <c r="K677" s="291">
        <f t="shared" si="73"/>
        <v>0</v>
      </c>
      <c r="L677" s="293">
        <f>IF(I677&lt;INDEX(Lookup!$U$2:$U$10,MATCH($D$46,Lookup!$S$2:$S$10,0)),0,IF(O677="X",0,J677/(DATEDIF(H677,I677,"m")+1)*12))</f>
        <v>0</v>
      </c>
      <c r="M677" s="291">
        <f t="shared" si="74"/>
        <v>0</v>
      </c>
      <c r="N677" s="335"/>
      <c r="O677" s="143"/>
      <c r="P677" s="397"/>
      <c r="Q677" s="555"/>
      <c r="R677" s="576">
        <f t="shared" si="75"/>
        <v>0</v>
      </c>
      <c r="S677" s="576">
        <f t="shared" si="76"/>
        <v>0</v>
      </c>
      <c r="T677" s="576">
        <f t="shared" si="77"/>
        <v>0</v>
      </c>
      <c r="U677" s="576">
        <f t="shared" si="78"/>
        <v>0</v>
      </c>
      <c r="V677" s="553"/>
      <c r="W677" s="553"/>
      <c r="X677" s="553"/>
      <c r="Y677" s="553"/>
      <c r="Z677" s="397"/>
      <c r="AA677" s="397"/>
      <c r="AB677" s="397"/>
      <c r="AC677" s="397"/>
      <c r="AD677" s="397"/>
      <c r="AE677" s="397"/>
      <c r="AF677" s="397"/>
      <c r="AG677" s="397"/>
      <c r="AH677" s="397"/>
      <c r="AI677" s="397"/>
      <c r="AJ677" s="397"/>
      <c r="AK677" s="397"/>
      <c r="AL677" s="397"/>
      <c r="AM677" s="397"/>
      <c r="AN677" s="397"/>
      <c r="AO677" s="397"/>
      <c r="AP677" s="397"/>
      <c r="AQ677" s="397"/>
      <c r="AR677" s="397"/>
      <c r="AS677" s="397"/>
      <c r="AT677" s="397"/>
      <c r="AU677" s="397"/>
      <c r="AV677" s="397"/>
      <c r="AW677" s="397"/>
      <c r="AX677" s="397"/>
      <c r="AY677" s="397"/>
      <c r="AZ677" s="397"/>
      <c r="BA677" s="553"/>
      <c r="BB677" s="397"/>
      <c r="BC677" s="397"/>
      <c r="BD677" s="397"/>
    </row>
    <row r="678" spans="2:56" x14ac:dyDescent="0.35">
      <c r="B678" s="80"/>
      <c r="C678" s="119"/>
      <c r="D678" s="119"/>
      <c r="E678" s="84"/>
      <c r="F678" s="119"/>
      <c r="G678" s="120"/>
      <c r="H678" s="41"/>
      <c r="I678" s="41"/>
      <c r="J678" s="82"/>
      <c r="K678" s="291">
        <f t="shared" si="73"/>
        <v>0</v>
      </c>
      <c r="L678" s="293">
        <f>IF(I678&lt;INDEX(Lookup!$U$2:$U$10,MATCH($D$46,Lookup!$S$2:$S$10,0)),0,IF(O678="X",0,J678/(DATEDIF(H678,I678,"m")+1)*12))</f>
        <v>0</v>
      </c>
      <c r="M678" s="291">
        <f t="shared" si="74"/>
        <v>0</v>
      </c>
      <c r="N678" s="335"/>
      <c r="O678" s="143"/>
      <c r="P678" s="397"/>
      <c r="Q678" s="555"/>
      <c r="R678" s="576">
        <f t="shared" si="75"/>
        <v>0</v>
      </c>
      <c r="S678" s="576">
        <f t="shared" si="76"/>
        <v>0</v>
      </c>
      <c r="T678" s="576">
        <f t="shared" si="77"/>
        <v>0</v>
      </c>
      <c r="U678" s="576">
        <f t="shared" si="78"/>
        <v>0</v>
      </c>
      <c r="V678" s="553"/>
      <c r="W678" s="553"/>
      <c r="X678" s="553"/>
      <c r="Y678" s="553"/>
      <c r="Z678" s="397"/>
      <c r="AA678" s="397"/>
      <c r="AB678" s="397"/>
      <c r="AC678" s="397"/>
      <c r="AD678" s="397"/>
      <c r="AE678" s="397"/>
      <c r="AF678" s="397"/>
      <c r="AG678" s="397"/>
      <c r="AH678" s="397"/>
      <c r="AI678" s="397"/>
      <c r="AJ678" s="397"/>
      <c r="AK678" s="397"/>
      <c r="AL678" s="397"/>
      <c r="AM678" s="397"/>
      <c r="AN678" s="397"/>
      <c r="AO678" s="397"/>
      <c r="AP678" s="397"/>
      <c r="AQ678" s="397"/>
      <c r="AR678" s="397"/>
      <c r="AS678" s="397"/>
      <c r="AT678" s="397"/>
      <c r="AU678" s="397"/>
      <c r="AV678" s="397"/>
      <c r="AW678" s="397"/>
      <c r="AX678" s="397"/>
      <c r="AY678" s="397"/>
      <c r="AZ678" s="397"/>
      <c r="BA678" s="553"/>
      <c r="BB678" s="397"/>
      <c r="BC678" s="397"/>
      <c r="BD678" s="397"/>
    </row>
    <row r="679" spans="2:56" x14ac:dyDescent="0.35">
      <c r="B679" s="80"/>
      <c r="C679" s="119"/>
      <c r="D679" s="119"/>
      <c r="E679" s="84"/>
      <c r="F679" s="119"/>
      <c r="G679" s="120"/>
      <c r="H679" s="41"/>
      <c r="I679" s="41"/>
      <c r="J679" s="82"/>
      <c r="K679" s="291">
        <f t="shared" si="73"/>
        <v>0</v>
      </c>
      <c r="L679" s="293">
        <f>IF(I679&lt;INDEX(Lookup!$U$2:$U$10,MATCH($D$46,Lookup!$S$2:$S$10,0)),0,IF(O679="X",0,J679/(DATEDIF(H679,I679,"m")+1)*12))</f>
        <v>0</v>
      </c>
      <c r="M679" s="291">
        <f t="shared" si="74"/>
        <v>0</v>
      </c>
      <c r="N679" s="335"/>
      <c r="O679" s="143"/>
      <c r="P679" s="397"/>
      <c r="Q679" s="555"/>
      <c r="R679" s="576">
        <f t="shared" si="75"/>
        <v>0</v>
      </c>
      <c r="S679" s="576">
        <f t="shared" si="76"/>
        <v>0</v>
      </c>
      <c r="T679" s="576">
        <f t="shared" si="77"/>
        <v>0</v>
      </c>
      <c r="U679" s="576">
        <f t="shared" si="78"/>
        <v>0</v>
      </c>
      <c r="V679" s="553"/>
      <c r="W679" s="553"/>
      <c r="X679" s="553"/>
      <c r="Y679" s="553"/>
      <c r="Z679" s="397"/>
      <c r="AA679" s="397"/>
      <c r="AB679" s="397"/>
      <c r="AC679" s="397"/>
      <c r="AD679" s="397"/>
      <c r="AE679" s="397"/>
      <c r="AF679" s="397"/>
      <c r="AG679" s="397"/>
      <c r="AH679" s="397"/>
      <c r="AI679" s="397"/>
      <c r="AJ679" s="397"/>
      <c r="AK679" s="397"/>
      <c r="AL679" s="397"/>
      <c r="AM679" s="397"/>
      <c r="AN679" s="397"/>
      <c r="AO679" s="397"/>
      <c r="AP679" s="397"/>
      <c r="AQ679" s="397"/>
      <c r="AR679" s="397"/>
      <c r="AS679" s="397"/>
      <c r="AT679" s="397"/>
      <c r="AU679" s="397"/>
      <c r="AV679" s="397"/>
      <c r="AW679" s="397"/>
      <c r="AX679" s="397"/>
      <c r="AY679" s="397"/>
      <c r="AZ679" s="397"/>
      <c r="BA679" s="553"/>
      <c r="BB679" s="397"/>
      <c r="BC679" s="397"/>
      <c r="BD679" s="397"/>
    </row>
    <row r="680" spans="2:56" x14ac:dyDescent="0.35">
      <c r="B680" s="80"/>
      <c r="C680" s="119"/>
      <c r="D680" s="119"/>
      <c r="E680" s="84"/>
      <c r="F680" s="119"/>
      <c r="G680" s="120"/>
      <c r="H680" s="41"/>
      <c r="I680" s="41"/>
      <c r="J680" s="82"/>
      <c r="K680" s="291">
        <f t="shared" si="73"/>
        <v>0</v>
      </c>
      <c r="L680" s="293">
        <f>IF(I680&lt;INDEX(Lookup!$U$2:$U$10,MATCH($D$46,Lookup!$S$2:$S$10,0)),0,IF(O680="X",0,J680/(DATEDIF(H680,I680,"m")+1)*12))</f>
        <v>0</v>
      </c>
      <c r="M680" s="291">
        <f t="shared" si="74"/>
        <v>0</v>
      </c>
      <c r="N680" s="335"/>
      <c r="O680" s="143"/>
      <c r="P680" s="397"/>
      <c r="Q680" s="555"/>
      <c r="R680" s="576">
        <f t="shared" si="75"/>
        <v>0</v>
      </c>
      <c r="S680" s="576">
        <f t="shared" si="76"/>
        <v>0</v>
      </c>
      <c r="T680" s="576">
        <f t="shared" si="77"/>
        <v>0</v>
      </c>
      <c r="U680" s="576">
        <f t="shared" si="78"/>
        <v>0</v>
      </c>
      <c r="V680" s="553"/>
      <c r="W680" s="553"/>
      <c r="X680" s="553"/>
      <c r="Y680" s="553"/>
      <c r="Z680" s="397"/>
      <c r="AA680" s="397"/>
      <c r="AB680" s="397"/>
      <c r="AC680" s="397"/>
      <c r="AD680" s="397"/>
      <c r="AE680" s="397"/>
      <c r="AF680" s="397"/>
      <c r="AG680" s="397"/>
      <c r="AH680" s="397"/>
      <c r="AI680" s="397"/>
      <c r="AJ680" s="397"/>
      <c r="AK680" s="397"/>
      <c r="AL680" s="397"/>
      <c r="AM680" s="397"/>
      <c r="AN680" s="397"/>
      <c r="AO680" s="397"/>
      <c r="AP680" s="397"/>
      <c r="AQ680" s="397"/>
      <c r="AR680" s="397"/>
      <c r="AS680" s="397"/>
      <c r="AT680" s="397"/>
      <c r="AU680" s="397"/>
      <c r="AV680" s="397"/>
      <c r="AW680" s="397"/>
      <c r="AX680" s="397"/>
      <c r="AY680" s="397"/>
      <c r="AZ680" s="397"/>
      <c r="BA680" s="553"/>
      <c r="BB680" s="397"/>
      <c r="BC680" s="397"/>
      <c r="BD680" s="397"/>
    </row>
    <row r="681" spans="2:56" x14ac:dyDescent="0.35">
      <c r="B681" s="80"/>
      <c r="C681" s="119"/>
      <c r="D681" s="119"/>
      <c r="E681" s="84"/>
      <c r="F681" s="119"/>
      <c r="G681" s="120"/>
      <c r="H681" s="41"/>
      <c r="I681" s="41"/>
      <c r="J681" s="82"/>
      <c r="K681" s="291">
        <f t="shared" si="73"/>
        <v>0</v>
      </c>
      <c r="L681" s="293">
        <f>IF(I681&lt;INDEX(Lookup!$U$2:$U$10,MATCH($D$46,Lookup!$S$2:$S$10,0)),0,IF(O681="X",0,J681/(DATEDIF(H681,I681,"m")+1)*12))</f>
        <v>0</v>
      </c>
      <c r="M681" s="291">
        <f t="shared" si="74"/>
        <v>0</v>
      </c>
      <c r="N681" s="335"/>
      <c r="O681" s="143"/>
      <c r="P681" s="397"/>
      <c r="Q681" s="555"/>
      <c r="R681" s="576">
        <f t="shared" si="75"/>
        <v>0</v>
      </c>
      <c r="S681" s="576">
        <f t="shared" si="76"/>
        <v>0</v>
      </c>
      <c r="T681" s="576">
        <f t="shared" si="77"/>
        <v>0</v>
      </c>
      <c r="U681" s="576">
        <f t="shared" si="78"/>
        <v>0</v>
      </c>
      <c r="V681" s="553"/>
      <c r="W681" s="553"/>
      <c r="X681" s="553"/>
      <c r="Y681" s="553"/>
      <c r="Z681" s="397"/>
      <c r="AA681" s="397"/>
      <c r="AB681" s="397"/>
      <c r="AC681" s="397"/>
      <c r="AD681" s="397"/>
      <c r="AE681" s="397"/>
      <c r="AF681" s="397"/>
      <c r="AG681" s="397"/>
      <c r="AH681" s="397"/>
      <c r="AI681" s="397"/>
      <c r="AJ681" s="397"/>
      <c r="AK681" s="397"/>
      <c r="AL681" s="397"/>
      <c r="AM681" s="397"/>
      <c r="AN681" s="397"/>
      <c r="AO681" s="397"/>
      <c r="AP681" s="397"/>
      <c r="AQ681" s="397"/>
      <c r="AR681" s="397"/>
      <c r="AS681" s="397"/>
      <c r="AT681" s="397"/>
      <c r="AU681" s="397"/>
      <c r="AV681" s="397"/>
      <c r="AW681" s="397"/>
      <c r="AX681" s="397"/>
      <c r="AY681" s="397"/>
      <c r="AZ681" s="397"/>
      <c r="BA681" s="553"/>
      <c r="BB681" s="397"/>
      <c r="BC681" s="397"/>
      <c r="BD681" s="397"/>
    </row>
    <row r="682" spans="2:56" x14ac:dyDescent="0.35">
      <c r="B682" s="80"/>
      <c r="C682" s="119"/>
      <c r="D682" s="119"/>
      <c r="E682" s="84"/>
      <c r="F682" s="119"/>
      <c r="G682" s="120"/>
      <c r="H682" s="41"/>
      <c r="I682" s="41"/>
      <c r="J682" s="82"/>
      <c r="K682" s="291">
        <f t="shared" si="73"/>
        <v>0</v>
      </c>
      <c r="L682" s="293">
        <f>IF(I682&lt;INDEX(Lookup!$U$2:$U$10,MATCH($D$46,Lookup!$S$2:$S$10,0)),0,IF(O682="X",0,J682/(DATEDIF(H682,I682,"m")+1)*12))</f>
        <v>0</v>
      </c>
      <c r="M682" s="291">
        <f t="shared" si="74"/>
        <v>0</v>
      </c>
      <c r="N682" s="335"/>
      <c r="O682" s="143"/>
      <c r="P682" s="397"/>
      <c r="Q682" s="555"/>
      <c r="R682" s="576">
        <f t="shared" si="75"/>
        <v>0</v>
      </c>
      <c r="S682" s="576">
        <f t="shared" si="76"/>
        <v>0</v>
      </c>
      <c r="T682" s="576">
        <f t="shared" si="77"/>
        <v>0</v>
      </c>
      <c r="U682" s="576">
        <f t="shared" si="78"/>
        <v>0</v>
      </c>
      <c r="V682" s="553"/>
      <c r="W682" s="553"/>
      <c r="X682" s="553"/>
      <c r="Y682" s="553"/>
      <c r="Z682" s="397"/>
      <c r="AA682" s="397"/>
      <c r="AB682" s="397"/>
      <c r="AC682" s="397"/>
      <c r="AD682" s="397"/>
      <c r="AE682" s="397"/>
      <c r="AF682" s="397"/>
      <c r="AG682" s="397"/>
      <c r="AH682" s="397"/>
      <c r="AI682" s="397"/>
      <c r="AJ682" s="397"/>
      <c r="AK682" s="397"/>
      <c r="AL682" s="397"/>
      <c r="AM682" s="397"/>
      <c r="AN682" s="397"/>
      <c r="AO682" s="397"/>
      <c r="AP682" s="397"/>
      <c r="AQ682" s="397"/>
      <c r="AR682" s="397"/>
      <c r="AS682" s="397"/>
      <c r="AT682" s="397"/>
      <c r="AU682" s="397"/>
      <c r="AV682" s="397"/>
      <c r="AW682" s="397"/>
      <c r="AX682" s="397"/>
      <c r="AY682" s="397"/>
      <c r="AZ682" s="397"/>
      <c r="BA682" s="553"/>
      <c r="BB682" s="397"/>
      <c r="BC682" s="397"/>
      <c r="BD682" s="397"/>
    </row>
    <row r="683" spans="2:56" x14ac:dyDescent="0.35">
      <c r="B683" s="80"/>
      <c r="C683" s="119"/>
      <c r="D683" s="119"/>
      <c r="E683" s="84"/>
      <c r="F683" s="119"/>
      <c r="G683" s="120"/>
      <c r="H683" s="41"/>
      <c r="I683" s="41"/>
      <c r="J683" s="82"/>
      <c r="K683" s="291">
        <f t="shared" si="73"/>
        <v>0</v>
      </c>
      <c r="L683" s="293">
        <f>IF(I683&lt;INDEX(Lookup!$U$2:$U$10,MATCH($D$46,Lookup!$S$2:$S$10,0)),0,IF(O683="X",0,J683/(DATEDIF(H683,I683,"m")+1)*12))</f>
        <v>0</v>
      </c>
      <c r="M683" s="291">
        <f t="shared" si="74"/>
        <v>0</v>
      </c>
      <c r="N683" s="335"/>
      <c r="O683" s="143"/>
      <c r="P683" s="397"/>
      <c r="Q683" s="555"/>
      <c r="R683" s="576">
        <f t="shared" si="75"/>
        <v>0</v>
      </c>
      <c r="S683" s="576">
        <f t="shared" si="76"/>
        <v>0</v>
      </c>
      <c r="T683" s="576">
        <f t="shared" si="77"/>
        <v>0</v>
      </c>
      <c r="U683" s="576">
        <f t="shared" si="78"/>
        <v>0</v>
      </c>
      <c r="V683" s="553"/>
      <c r="W683" s="553"/>
      <c r="X683" s="553"/>
      <c r="Y683" s="553"/>
      <c r="Z683" s="397"/>
      <c r="AA683" s="397"/>
      <c r="AB683" s="397"/>
      <c r="AC683" s="397"/>
      <c r="AD683" s="397"/>
      <c r="AE683" s="397"/>
      <c r="AF683" s="397"/>
      <c r="AG683" s="397"/>
      <c r="AH683" s="397"/>
      <c r="AI683" s="397"/>
      <c r="AJ683" s="397"/>
      <c r="AK683" s="397"/>
      <c r="AL683" s="397"/>
      <c r="AM683" s="397"/>
      <c r="AN683" s="397"/>
      <c r="AO683" s="397"/>
      <c r="AP683" s="397"/>
      <c r="AQ683" s="397"/>
      <c r="AR683" s="397"/>
      <c r="AS683" s="397"/>
      <c r="AT683" s="397"/>
      <c r="AU683" s="397"/>
      <c r="AV683" s="397"/>
      <c r="AW683" s="397"/>
      <c r="AX683" s="397"/>
      <c r="AY683" s="397"/>
      <c r="AZ683" s="397"/>
      <c r="BA683" s="553"/>
      <c r="BB683" s="397"/>
      <c r="BC683" s="397"/>
      <c r="BD683" s="397"/>
    </row>
    <row r="684" spans="2:56" x14ac:dyDescent="0.35">
      <c r="B684" s="80"/>
      <c r="C684" s="119"/>
      <c r="D684" s="119"/>
      <c r="E684" s="84"/>
      <c r="F684" s="119"/>
      <c r="G684" s="120"/>
      <c r="H684" s="41"/>
      <c r="I684" s="41"/>
      <c r="J684" s="82"/>
      <c r="K684" s="291">
        <f t="shared" si="73"/>
        <v>0</v>
      </c>
      <c r="L684" s="293">
        <f>IF(I684&lt;INDEX(Lookup!$U$2:$U$10,MATCH($D$46,Lookup!$S$2:$S$10,0)),0,IF(O684="X",0,J684/(DATEDIF(H684,I684,"m")+1)*12))</f>
        <v>0</v>
      </c>
      <c r="M684" s="291">
        <f t="shared" si="74"/>
        <v>0</v>
      </c>
      <c r="N684" s="335"/>
      <c r="O684" s="143"/>
      <c r="P684" s="397"/>
      <c r="Q684" s="555"/>
      <c r="R684" s="576">
        <f t="shared" si="75"/>
        <v>0</v>
      </c>
      <c r="S684" s="576">
        <f t="shared" si="76"/>
        <v>0</v>
      </c>
      <c r="T684" s="576">
        <f t="shared" si="77"/>
        <v>0</v>
      </c>
      <c r="U684" s="576">
        <f t="shared" si="78"/>
        <v>0</v>
      </c>
      <c r="V684" s="553"/>
      <c r="W684" s="553"/>
      <c r="X684" s="553"/>
      <c r="Y684" s="553"/>
      <c r="Z684" s="397"/>
      <c r="AA684" s="397"/>
      <c r="AB684" s="397"/>
      <c r="AC684" s="397"/>
      <c r="AD684" s="397"/>
      <c r="AE684" s="397"/>
      <c r="AF684" s="397"/>
      <c r="AG684" s="397"/>
      <c r="AH684" s="397"/>
      <c r="AI684" s="397"/>
      <c r="AJ684" s="397"/>
      <c r="AK684" s="397"/>
      <c r="AL684" s="397"/>
      <c r="AM684" s="397"/>
      <c r="AN684" s="397"/>
      <c r="AO684" s="397"/>
      <c r="AP684" s="397"/>
      <c r="AQ684" s="397"/>
      <c r="AR684" s="397"/>
      <c r="AS684" s="397"/>
      <c r="AT684" s="397"/>
      <c r="AU684" s="397"/>
      <c r="AV684" s="397"/>
      <c r="AW684" s="397"/>
      <c r="AX684" s="397"/>
      <c r="AY684" s="397"/>
      <c r="AZ684" s="397"/>
      <c r="BA684" s="553"/>
      <c r="BB684" s="397"/>
      <c r="BC684" s="397"/>
      <c r="BD684" s="397"/>
    </row>
    <row r="685" spans="2:56" x14ac:dyDescent="0.35">
      <c r="B685" s="80"/>
      <c r="C685" s="119"/>
      <c r="D685" s="119"/>
      <c r="E685" s="84"/>
      <c r="F685" s="119"/>
      <c r="G685" s="120"/>
      <c r="H685" s="41"/>
      <c r="I685" s="41"/>
      <c r="J685" s="82"/>
      <c r="K685" s="291">
        <f t="shared" si="73"/>
        <v>0</v>
      </c>
      <c r="L685" s="293">
        <f>IF(I685&lt;INDEX(Lookup!$U$2:$U$10,MATCH($D$46,Lookup!$S$2:$S$10,0)),0,IF(O685="X",0,J685/(DATEDIF(H685,I685,"m")+1)*12))</f>
        <v>0</v>
      </c>
      <c r="M685" s="291">
        <f t="shared" si="74"/>
        <v>0</v>
      </c>
      <c r="N685" s="335"/>
      <c r="O685" s="143"/>
      <c r="P685" s="397"/>
      <c r="Q685" s="555"/>
      <c r="R685" s="576">
        <f t="shared" si="75"/>
        <v>0</v>
      </c>
      <c r="S685" s="576">
        <f t="shared" si="76"/>
        <v>0</v>
      </c>
      <c r="T685" s="576">
        <f t="shared" si="77"/>
        <v>0</v>
      </c>
      <c r="U685" s="576">
        <f t="shared" si="78"/>
        <v>0</v>
      </c>
      <c r="V685" s="553"/>
      <c r="W685" s="553"/>
      <c r="X685" s="553"/>
      <c r="Y685" s="553"/>
      <c r="Z685" s="397"/>
      <c r="AA685" s="397"/>
      <c r="AB685" s="397"/>
      <c r="AC685" s="397"/>
      <c r="AD685" s="397"/>
      <c r="AE685" s="397"/>
      <c r="AF685" s="397"/>
      <c r="AG685" s="397"/>
      <c r="AH685" s="397"/>
      <c r="AI685" s="397"/>
      <c r="AJ685" s="397"/>
      <c r="AK685" s="397"/>
      <c r="AL685" s="397"/>
      <c r="AM685" s="397"/>
      <c r="AN685" s="397"/>
      <c r="AO685" s="397"/>
      <c r="AP685" s="397"/>
      <c r="AQ685" s="397"/>
      <c r="AR685" s="397"/>
      <c r="AS685" s="397"/>
      <c r="AT685" s="397"/>
      <c r="AU685" s="397"/>
      <c r="AV685" s="397"/>
      <c r="AW685" s="397"/>
      <c r="AX685" s="397"/>
      <c r="AY685" s="397"/>
      <c r="AZ685" s="397"/>
      <c r="BA685" s="553"/>
      <c r="BB685" s="397"/>
      <c r="BC685" s="397"/>
      <c r="BD685" s="397"/>
    </row>
    <row r="686" spans="2:56" x14ac:dyDescent="0.35">
      <c r="B686" s="80"/>
      <c r="C686" s="119"/>
      <c r="D686" s="119"/>
      <c r="E686" s="84"/>
      <c r="F686" s="119"/>
      <c r="G686" s="120"/>
      <c r="H686" s="41"/>
      <c r="I686" s="41"/>
      <c r="J686" s="82"/>
      <c r="K686" s="291">
        <f t="shared" si="73"/>
        <v>0</v>
      </c>
      <c r="L686" s="293">
        <f>IF(I686&lt;INDEX(Lookup!$U$2:$U$10,MATCH($D$46,Lookup!$S$2:$S$10,0)),0,IF(O686="X",0,J686/(DATEDIF(H686,I686,"m")+1)*12))</f>
        <v>0</v>
      </c>
      <c r="M686" s="291">
        <f t="shared" si="74"/>
        <v>0</v>
      </c>
      <c r="N686" s="335"/>
      <c r="O686" s="143"/>
      <c r="P686" s="397"/>
      <c r="Q686" s="555"/>
      <c r="R686" s="576">
        <f t="shared" si="75"/>
        <v>0</v>
      </c>
      <c r="S686" s="576">
        <f t="shared" si="76"/>
        <v>0</v>
      </c>
      <c r="T686" s="576">
        <f t="shared" si="77"/>
        <v>0</v>
      </c>
      <c r="U686" s="576">
        <f t="shared" si="78"/>
        <v>0</v>
      </c>
      <c r="V686" s="553"/>
      <c r="W686" s="553"/>
      <c r="X686" s="553"/>
      <c r="Y686" s="553"/>
      <c r="Z686" s="397"/>
      <c r="AA686" s="397"/>
      <c r="AB686" s="397"/>
      <c r="AC686" s="397"/>
      <c r="AD686" s="397"/>
      <c r="AE686" s="397"/>
      <c r="AF686" s="397"/>
      <c r="AG686" s="397"/>
      <c r="AH686" s="397"/>
      <c r="AI686" s="397"/>
      <c r="AJ686" s="397"/>
      <c r="AK686" s="397"/>
      <c r="AL686" s="397"/>
      <c r="AM686" s="397"/>
      <c r="AN686" s="397"/>
      <c r="AO686" s="397"/>
      <c r="AP686" s="397"/>
      <c r="AQ686" s="397"/>
      <c r="AR686" s="397"/>
      <c r="AS686" s="397"/>
      <c r="AT686" s="397"/>
      <c r="AU686" s="397"/>
      <c r="AV686" s="397"/>
      <c r="AW686" s="397"/>
      <c r="AX686" s="397"/>
      <c r="AY686" s="397"/>
      <c r="AZ686" s="397"/>
      <c r="BA686" s="553"/>
      <c r="BB686" s="397"/>
      <c r="BC686" s="397"/>
      <c r="BD686" s="397"/>
    </row>
    <row r="687" spans="2:56" x14ac:dyDescent="0.35">
      <c r="B687" s="80"/>
      <c r="C687" s="119"/>
      <c r="D687" s="119"/>
      <c r="E687" s="84"/>
      <c r="F687" s="119"/>
      <c r="G687" s="120"/>
      <c r="H687" s="41"/>
      <c r="I687" s="41"/>
      <c r="J687" s="82"/>
      <c r="K687" s="291">
        <f t="shared" si="73"/>
        <v>0</v>
      </c>
      <c r="L687" s="293">
        <f>IF(I687&lt;INDEX(Lookup!$U$2:$U$10,MATCH($D$46,Lookup!$S$2:$S$10,0)),0,IF(O687="X",0,J687/(DATEDIF(H687,I687,"m")+1)*12))</f>
        <v>0</v>
      </c>
      <c r="M687" s="291">
        <f t="shared" si="74"/>
        <v>0</v>
      </c>
      <c r="N687" s="335"/>
      <c r="O687" s="143"/>
      <c r="P687" s="397"/>
      <c r="Q687" s="555"/>
      <c r="R687" s="576">
        <f t="shared" si="75"/>
        <v>0</v>
      </c>
      <c r="S687" s="576">
        <f t="shared" si="76"/>
        <v>0</v>
      </c>
      <c r="T687" s="576">
        <f t="shared" si="77"/>
        <v>0</v>
      </c>
      <c r="U687" s="576">
        <f t="shared" si="78"/>
        <v>0</v>
      </c>
      <c r="V687" s="553"/>
      <c r="W687" s="553"/>
      <c r="X687" s="553"/>
      <c r="Y687" s="553"/>
      <c r="Z687" s="397"/>
      <c r="AA687" s="397"/>
      <c r="AB687" s="397"/>
      <c r="AC687" s="397"/>
      <c r="AD687" s="397"/>
      <c r="AE687" s="397"/>
      <c r="AF687" s="397"/>
      <c r="AG687" s="397"/>
      <c r="AH687" s="397"/>
      <c r="AI687" s="397"/>
      <c r="AJ687" s="397"/>
      <c r="AK687" s="397"/>
      <c r="AL687" s="397"/>
      <c r="AM687" s="397"/>
      <c r="AN687" s="397"/>
      <c r="AO687" s="397"/>
      <c r="AP687" s="397"/>
      <c r="AQ687" s="397"/>
      <c r="AR687" s="397"/>
      <c r="AS687" s="397"/>
      <c r="AT687" s="397"/>
      <c r="AU687" s="397"/>
      <c r="AV687" s="397"/>
      <c r="AW687" s="397"/>
      <c r="AX687" s="397"/>
      <c r="AY687" s="397"/>
      <c r="AZ687" s="397"/>
      <c r="BA687" s="553"/>
      <c r="BB687" s="397"/>
      <c r="BC687" s="397"/>
      <c r="BD687" s="397"/>
    </row>
    <row r="688" spans="2:56" x14ac:dyDescent="0.35">
      <c r="B688" s="80"/>
      <c r="C688" s="119"/>
      <c r="D688" s="119"/>
      <c r="E688" s="84"/>
      <c r="F688" s="119"/>
      <c r="G688" s="120"/>
      <c r="H688" s="41"/>
      <c r="I688" s="41"/>
      <c r="J688" s="82"/>
      <c r="K688" s="291">
        <f t="shared" si="73"/>
        <v>0</v>
      </c>
      <c r="L688" s="293">
        <f>IF(I688&lt;INDEX(Lookup!$U$2:$U$10,MATCH($D$46,Lookup!$S$2:$S$10,0)),0,IF(O688="X",0,J688/(DATEDIF(H688,I688,"m")+1)*12))</f>
        <v>0</v>
      </c>
      <c r="M688" s="291">
        <f t="shared" si="74"/>
        <v>0</v>
      </c>
      <c r="N688" s="335"/>
      <c r="O688" s="143"/>
      <c r="P688" s="397"/>
      <c r="Q688" s="555"/>
      <c r="R688" s="576">
        <f t="shared" si="75"/>
        <v>0</v>
      </c>
      <c r="S688" s="576">
        <f t="shared" si="76"/>
        <v>0</v>
      </c>
      <c r="T688" s="576">
        <f t="shared" si="77"/>
        <v>0</v>
      </c>
      <c r="U688" s="576">
        <f t="shared" si="78"/>
        <v>0</v>
      </c>
      <c r="V688" s="553"/>
      <c r="W688" s="553"/>
      <c r="X688" s="553"/>
      <c r="Y688" s="553"/>
      <c r="Z688" s="397"/>
      <c r="AA688" s="397"/>
      <c r="AB688" s="397"/>
      <c r="AC688" s="397"/>
      <c r="AD688" s="397"/>
      <c r="AE688" s="397"/>
      <c r="AF688" s="397"/>
      <c r="AG688" s="397"/>
      <c r="AH688" s="397"/>
      <c r="AI688" s="397"/>
      <c r="AJ688" s="397"/>
      <c r="AK688" s="397"/>
      <c r="AL688" s="397"/>
      <c r="AM688" s="397"/>
      <c r="AN688" s="397"/>
      <c r="AO688" s="397"/>
      <c r="AP688" s="397"/>
      <c r="AQ688" s="397"/>
      <c r="AR688" s="397"/>
      <c r="AS688" s="397"/>
      <c r="AT688" s="397"/>
      <c r="AU688" s="397"/>
      <c r="AV688" s="397"/>
      <c r="AW688" s="397"/>
      <c r="AX688" s="397"/>
      <c r="AY688" s="397"/>
      <c r="AZ688" s="397"/>
      <c r="BA688" s="553"/>
      <c r="BB688" s="397"/>
      <c r="BC688" s="397"/>
      <c r="BD688" s="397"/>
    </row>
    <row r="689" spans="2:56" x14ac:dyDescent="0.35">
      <c r="B689" s="80"/>
      <c r="C689" s="119"/>
      <c r="D689" s="119"/>
      <c r="E689" s="84"/>
      <c r="F689" s="119"/>
      <c r="G689" s="120"/>
      <c r="H689" s="41"/>
      <c r="I689" s="41"/>
      <c r="J689" s="82"/>
      <c r="K689" s="291">
        <f t="shared" si="73"/>
        <v>0</v>
      </c>
      <c r="L689" s="293">
        <f>IF(I689&lt;INDEX(Lookup!$U$2:$U$10,MATCH($D$46,Lookup!$S$2:$S$10,0)),0,IF(O689="X",0,J689/(DATEDIF(H689,I689,"m")+1)*12))</f>
        <v>0</v>
      </c>
      <c r="M689" s="291">
        <f t="shared" si="74"/>
        <v>0</v>
      </c>
      <c r="N689" s="335"/>
      <c r="O689" s="143"/>
      <c r="P689" s="397"/>
      <c r="Q689" s="555"/>
      <c r="R689" s="576">
        <f t="shared" si="75"/>
        <v>0</v>
      </c>
      <c r="S689" s="576">
        <f t="shared" si="76"/>
        <v>0</v>
      </c>
      <c r="T689" s="576">
        <f t="shared" si="77"/>
        <v>0</v>
      </c>
      <c r="U689" s="576">
        <f t="shared" si="78"/>
        <v>0</v>
      </c>
      <c r="V689" s="553"/>
      <c r="W689" s="553"/>
      <c r="X689" s="553"/>
      <c r="Y689" s="553"/>
      <c r="Z689" s="397"/>
      <c r="AA689" s="397"/>
      <c r="AB689" s="397"/>
      <c r="AC689" s="397"/>
      <c r="AD689" s="397"/>
      <c r="AE689" s="397"/>
      <c r="AF689" s="397"/>
      <c r="AG689" s="397"/>
      <c r="AH689" s="397"/>
      <c r="AI689" s="397"/>
      <c r="AJ689" s="397"/>
      <c r="AK689" s="397"/>
      <c r="AL689" s="397"/>
      <c r="AM689" s="397"/>
      <c r="AN689" s="397"/>
      <c r="AO689" s="397"/>
      <c r="AP689" s="397"/>
      <c r="AQ689" s="397"/>
      <c r="AR689" s="397"/>
      <c r="AS689" s="397"/>
      <c r="AT689" s="397"/>
      <c r="AU689" s="397"/>
      <c r="AV689" s="397"/>
      <c r="AW689" s="397"/>
      <c r="AX689" s="397"/>
      <c r="AY689" s="397"/>
      <c r="AZ689" s="397"/>
      <c r="BA689" s="553"/>
      <c r="BB689" s="397"/>
      <c r="BC689" s="397"/>
      <c r="BD689" s="397"/>
    </row>
    <row r="690" spans="2:56" x14ac:dyDescent="0.35">
      <c r="B690" s="80"/>
      <c r="C690" s="119"/>
      <c r="D690" s="119"/>
      <c r="E690" s="84"/>
      <c r="F690" s="119"/>
      <c r="G690" s="120"/>
      <c r="H690" s="41"/>
      <c r="I690" s="41"/>
      <c r="J690" s="82"/>
      <c r="K690" s="291">
        <f t="shared" ref="K690:K753" si="79">J690*$K$8</f>
        <v>0</v>
      </c>
      <c r="L690" s="293">
        <f>IF(I690&lt;INDEX(Lookup!$U$2:$U$10,MATCH($D$46,Lookup!$S$2:$S$10,0)),0,IF(O690="X",0,J690/(DATEDIF(H690,I690,"m")+1)*12))</f>
        <v>0</v>
      </c>
      <c r="M690" s="291">
        <f t="shared" ref="M690:M753" si="80">L690*$K$8</f>
        <v>0</v>
      </c>
      <c r="N690" s="335"/>
      <c r="O690" s="143"/>
      <c r="P690" s="397"/>
      <c r="Q690" s="555"/>
      <c r="R690" s="576">
        <f t="shared" si="75"/>
        <v>0</v>
      </c>
      <c r="S690" s="576">
        <f t="shared" si="76"/>
        <v>0</v>
      </c>
      <c r="T690" s="576">
        <f t="shared" si="77"/>
        <v>0</v>
      </c>
      <c r="U690" s="576">
        <f t="shared" si="78"/>
        <v>0</v>
      </c>
      <c r="V690" s="553"/>
      <c r="W690" s="553"/>
      <c r="X690" s="553"/>
      <c r="Y690" s="553"/>
      <c r="Z690" s="397"/>
      <c r="AA690" s="397"/>
      <c r="AB690" s="397"/>
      <c r="AC690" s="397"/>
      <c r="AD690" s="397"/>
      <c r="AE690" s="397"/>
      <c r="AF690" s="397"/>
      <c r="AG690" s="397"/>
      <c r="AH690" s="397"/>
      <c r="AI690" s="397"/>
      <c r="AJ690" s="397"/>
      <c r="AK690" s="397"/>
      <c r="AL690" s="397"/>
      <c r="AM690" s="397"/>
      <c r="AN690" s="397"/>
      <c r="AO690" s="397"/>
      <c r="AP690" s="397"/>
      <c r="AQ690" s="397"/>
      <c r="AR690" s="397"/>
      <c r="AS690" s="397"/>
      <c r="AT690" s="397"/>
      <c r="AU690" s="397"/>
      <c r="AV690" s="397"/>
      <c r="AW690" s="397"/>
      <c r="AX690" s="397"/>
      <c r="AY690" s="397"/>
      <c r="AZ690" s="397"/>
      <c r="BA690" s="553"/>
      <c r="BB690" s="397"/>
      <c r="BC690" s="397"/>
      <c r="BD690" s="397"/>
    </row>
    <row r="691" spans="2:56" x14ac:dyDescent="0.35">
      <c r="B691" s="80"/>
      <c r="C691" s="119"/>
      <c r="D691" s="119"/>
      <c r="E691" s="84"/>
      <c r="F691" s="119"/>
      <c r="G691" s="120"/>
      <c r="H691" s="41"/>
      <c r="I691" s="41"/>
      <c r="J691" s="82"/>
      <c r="K691" s="291">
        <f t="shared" si="79"/>
        <v>0</v>
      </c>
      <c r="L691" s="293">
        <f>IF(I691&lt;INDEX(Lookup!$U$2:$U$10,MATCH($D$46,Lookup!$S$2:$S$10,0)),0,IF(O691="X",0,J691/(DATEDIF(H691,I691,"m")+1)*12))</f>
        <v>0</v>
      </c>
      <c r="M691" s="291">
        <f t="shared" si="80"/>
        <v>0</v>
      </c>
      <c r="N691" s="335"/>
      <c r="O691" s="143"/>
      <c r="P691" s="397"/>
      <c r="Q691" s="555"/>
      <c r="R691" s="576">
        <f t="shared" ref="R691:R754" si="81">K690*$I$32</f>
        <v>0</v>
      </c>
      <c r="S691" s="576">
        <f t="shared" ref="S691:S754" si="82">M690*$I$42</f>
        <v>0</v>
      </c>
      <c r="T691" s="576">
        <f t="shared" ref="T691:T754" si="83">R691-K690</f>
        <v>0</v>
      </c>
      <c r="U691" s="576">
        <f t="shared" ref="U691:U754" si="84">S691-M690</f>
        <v>0</v>
      </c>
      <c r="V691" s="553"/>
      <c r="W691" s="553"/>
      <c r="X691" s="553"/>
      <c r="Y691" s="553"/>
      <c r="Z691" s="397"/>
      <c r="AA691" s="397"/>
      <c r="AB691" s="397"/>
      <c r="AC691" s="397"/>
      <c r="AD691" s="397"/>
      <c r="AE691" s="397"/>
      <c r="AF691" s="397"/>
      <c r="AG691" s="397"/>
      <c r="AH691" s="397"/>
      <c r="AI691" s="397"/>
      <c r="AJ691" s="397"/>
      <c r="AK691" s="397"/>
      <c r="AL691" s="397"/>
      <c r="AM691" s="397"/>
      <c r="AN691" s="397"/>
      <c r="AO691" s="397"/>
      <c r="AP691" s="397"/>
      <c r="AQ691" s="397"/>
      <c r="AR691" s="397"/>
      <c r="AS691" s="397"/>
      <c r="AT691" s="397"/>
      <c r="AU691" s="397"/>
      <c r="AV691" s="397"/>
      <c r="AW691" s="397"/>
      <c r="AX691" s="397"/>
      <c r="AY691" s="397"/>
      <c r="AZ691" s="397"/>
      <c r="BA691" s="553"/>
      <c r="BB691" s="397"/>
      <c r="BC691" s="397"/>
      <c r="BD691" s="397"/>
    </row>
    <row r="692" spans="2:56" x14ac:dyDescent="0.35">
      <c r="B692" s="80"/>
      <c r="C692" s="119"/>
      <c r="D692" s="119"/>
      <c r="E692" s="84"/>
      <c r="F692" s="119"/>
      <c r="G692" s="120"/>
      <c r="H692" s="41"/>
      <c r="I692" s="41"/>
      <c r="J692" s="82"/>
      <c r="K692" s="291">
        <f t="shared" si="79"/>
        <v>0</v>
      </c>
      <c r="L692" s="293">
        <f>IF(I692&lt;INDEX(Lookup!$U$2:$U$10,MATCH($D$46,Lookup!$S$2:$S$10,0)),0,IF(O692="X",0,J692/(DATEDIF(H692,I692,"m")+1)*12))</f>
        <v>0</v>
      </c>
      <c r="M692" s="291">
        <f t="shared" si="80"/>
        <v>0</v>
      </c>
      <c r="N692" s="335"/>
      <c r="O692" s="143"/>
      <c r="P692" s="397"/>
      <c r="Q692" s="555"/>
      <c r="R692" s="576">
        <f t="shared" si="81"/>
        <v>0</v>
      </c>
      <c r="S692" s="576">
        <f t="shared" si="82"/>
        <v>0</v>
      </c>
      <c r="T692" s="576">
        <f t="shared" si="83"/>
        <v>0</v>
      </c>
      <c r="U692" s="576">
        <f t="shared" si="84"/>
        <v>0</v>
      </c>
      <c r="V692" s="553"/>
      <c r="W692" s="553"/>
      <c r="X692" s="553"/>
      <c r="Y692" s="553"/>
      <c r="Z692" s="397"/>
      <c r="AA692" s="397"/>
      <c r="AB692" s="397"/>
      <c r="AC692" s="397"/>
      <c r="AD692" s="397"/>
      <c r="AE692" s="397"/>
      <c r="AF692" s="397"/>
      <c r="AG692" s="397"/>
      <c r="AH692" s="397"/>
      <c r="AI692" s="397"/>
      <c r="AJ692" s="397"/>
      <c r="AK692" s="397"/>
      <c r="AL692" s="397"/>
      <c r="AM692" s="397"/>
      <c r="AN692" s="397"/>
      <c r="AO692" s="397"/>
      <c r="AP692" s="397"/>
      <c r="AQ692" s="397"/>
      <c r="AR692" s="397"/>
      <c r="AS692" s="397"/>
      <c r="AT692" s="397"/>
      <c r="AU692" s="397"/>
      <c r="AV692" s="397"/>
      <c r="AW692" s="397"/>
      <c r="AX692" s="397"/>
      <c r="AY692" s="397"/>
      <c r="AZ692" s="397"/>
      <c r="BA692" s="553"/>
      <c r="BB692" s="397"/>
      <c r="BC692" s="397"/>
      <c r="BD692" s="397"/>
    </row>
    <row r="693" spans="2:56" x14ac:dyDescent="0.35">
      <c r="B693" s="80"/>
      <c r="C693" s="119"/>
      <c r="D693" s="119"/>
      <c r="E693" s="84"/>
      <c r="F693" s="119"/>
      <c r="G693" s="120"/>
      <c r="H693" s="41"/>
      <c r="I693" s="41"/>
      <c r="J693" s="82"/>
      <c r="K693" s="291">
        <f t="shared" si="79"/>
        <v>0</v>
      </c>
      <c r="L693" s="293">
        <f>IF(I693&lt;INDEX(Lookup!$U$2:$U$10,MATCH($D$46,Lookup!$S$2:$S$10,0)),0,IF(O693="X",0,J693/(DATEDIF(H693,I693,"m")+1)*12))</f>
        <v>0</v>
      </c>
      <c r="M693" s="291">
        <f t="shared" si="80"/>
        <v>0</v>
      </c>
      <c r="N693" s="335"/>
      <c r="O693" s="143"/>
      <c r="P693" s="397"/>
      <c r="Q693" s="555"/>
      <c r="R693" s="576">
        <f t="shared" si="81"/>
        <v>0</v>
      </c>
      <c r="S693" s="576">
        <f t="shared" si="82"/>
        <v>0</v>
      </c>
      <c r="T693" s="576">
        <f t="shared" si="83"/>
        <v>0</v>
      </c>
      <c r="U693" s="576">
        <f t="shared" si="84"/>
        <v>0</v>
      </c>
      <c r="V693" s="553"/>
      <c r="W693" s="553"/>
      <c r="X693" s="553"/>
      <c r="Y693" s="553"/>
      <c r="Z693" s="397"/>
      <c r="AA693" s="397"/>
      <c r="AB693" s="397"/>
      <c r="AC693" s="397"/>
      <c r="AD693" s="397"/>
      <c r="AE693" s="397"/>
      <c r="AF693" s="397"/>
      <c r="AG693" s="397"/>
      <c r="AH693" s="397"/>
      <c r="AI693" s="397"/>
      <c r="AJ693" s="397"/>
      <c r="AK693" s="397"/>
      <c r="AL693" s="397"/>
      <c r="AM693" s="397"/>
      <c r="AN693" s="397"/>
      <c r="AO693" s="397"/>
      <c r="AP693" s="397"/>
      <c r="AQ693" s="397"/>
      <c r="AR693" s="397"/>
      <c r="AS693" s="397"/>
      <c r="AT693" s="397"/>
      <c r="AU693" s="397"/>
      <c r="AV693" s="397"/>
      <c r="AW693" s="397"/>
      <c r="AX693" s="397"/>
      <c r="AY693" s="397"/>
      <c r="AZ693" s="397"/>
      <c r="BA693" s="553"/>
      <c r="BB693" s="397"/>
      <c r="BC693" s="397"/>
      <c r="BD693" s="397"/>
    </row>
    <row r="694" spans="2:56" x14ac:dyDescent="0.35">
      <c r="B694" s="80"/>
      <c r="C694" s="119"/>
      <c r="D694" s="119"/>
      <c r="E694" s="84"/>
      <c r="F694" s="119"/>
      <c r="G694" s="120"/>
      <c r="H694" s="41"/>
      <c r="I694" s="41"/>
      <c r="J694" s="82"/>
      <c r="K694" s="291">
        <f t="shared" si="79"/>
        <v>0</v>
      </c>
      <c r="L694" s="293">
        <f>IF(I694&lt;INDEX(Lookup!$U$2:$U$10,MATCH($D$46,Lookup!$S$2:$S$10,0)),0,IF(O694="X",0,J694/(DATEDIF(H694,I694,"m")+1)*12))</f>
        <v>0</v>
      </c>
      <c r="M694" s="291">
        <f t="shared" si="80"/>
        <v>0</v>
      </c>
      <c r="N694" s="335"/>
      <c r="O694" s="143"/>
      <c r="P694" s="397"/>
      <c r="Q694" s="555"/>
      <c r="R694" s="576">
        <f t="shared" si="81"/>
        <v>0</v>
      </c>
      <c r="S694" s="576">
        <f t="shared" si="82"/>
        <v>0</v>
      </c>
      <c r="T694" s="576">
        <f t="shared" si="83"/>
        <v>0</v>
      </c>
      <c r="U694" s="576">
        <f t="shared" si="84"/>
        <v>0</v>
      </c>
      <c r="V694" s="553"/>
      <c r="W694" s="553"/>
      <c r="X694" s="553"/>
      <c r="Y694" s="553"/>
      <c r="Z694" s="397"/>
      <c r="AA694" s="397"/>
      <c r="AB694" s="397"/>
      <c r="AC694" s="397"/>
      <c r="AD694" s="397"/>
      <c r="AE694" s="397"/>
      <c r="AF694" s="397"/>
      <c r="AG694" s="397"/>
      <c r="AH694" s="397"/>
      <c r="AI694" s="397"/>
      <c r="AJ694" s="397"/>
      <c r="AK694" s="397"/>
      <c r="AL694" s="397"/>
      <c r="AM694" s="397"/>
      <c r="AN694" s="397"/>
      <c r="AO694" s="397"/>
      <c r="AP694" s="397"/>
      <c r="AQ694" s="397"/>
      <c r="AR694" s="397"/>
      <c r="AS694" s="397"/>
      <c r="AT694" s="397"/>
      <c r="AU694" s="397"/>
      <c r="AV694" s="397"/>
      <c r="AW694" s="397"/>
      <c r="AX694" s="397"/>
      <c r="AY694" s="397"/>
      <c r="AZ694" s="397"/>
      <c r="BA694" s="553"/>
      <c r="BB694" s="397"/>
      <c r="BC694" s="397"/>
      <c r="BD694" s="397"/>
    </row>
    <row r="695" spans="2:56" x14ac:dyDescent="0.35">
      <c r="B695" s="80"/>
      <c r="C695" s="119"/>
      <c r="D695" s="119"/>
      <c r="E695" s="84"/>
      <c r="F695" s="119"/>
      <c r="G695" s="120"/>
      <c r="H695" s="41"/>
      <c r="I695" s="41"/>
      <c r="J695" s="82"/>
      <c r="K695" s="291">
        <f t="shared" si="79"/>
        <v>0</v>
      </c>
      <c r="L695" s="293">
        <f>IF(I695&lt;INDEX(Lookup!$U$2:$U$10,MATCH($D$46,Lookup!$S$2:$S$10,0)),0,IF(O695="X",0,J695/(DATEDIF(H695,I695,"m")+1)*12))</f>
        <v>0</v>
      </c>
      <c r="M695" s="291">
        <f t="shared" si="80"/>
        <v>0</v>
      </c>
      <c r="N695" s="335"/>
      <c r="O695" s="143"/>
      <c r="P695" s="397"/>
      <c r="Q695" s="555"/>
      <c r="R695" s="576">
        <f t="shared" si="81"/>
        <v>0</v>
      </c>
      <c r="S695" s="576">
        <f t="shared" si="82"/>
        <v>0</v>
      </c>
      <c r="T695" s="576">
        <f t="shared" si="83"/>
        <v>0</v>
      </c>
      <c r="U695" s="576">
        <f t="shared" si="84"/>
        <v>0</v>
      </c>
      <c r="V695" s="553"/>
      <c r="W695" s="553"/>
      <c r="X695" s="553"/>
      <c r="Y695" s="553"/>
      <c r="Z695" s="397"/>
      <c r="AA695" s="397"/>
      <c r="AB695" s="397"/>
      <c r="AC695" s="397"/>
      <c r="AD695" s="397"/>
      <c r="AE695" s="397"/>
      <c r="AF695" s="397"/>
      <c r="AG695" s="397"/>
      <c r="AH695" s="397"/>
      <c r="AI695" s="397"/>
      <c r="AJ695" s="397"/>
      <c r="AK695" s="397"/>
      <c r="AL695" s="397"/>
      <c r="AM695" s="397"/>
      <c r="AN695" s="397"/>
      <c r="AO695" s="397"/>
      <c r="AP695" s="397"/>
      <c r="AQ695" s="397"/>
      <c r="AR695" s="397"/>
      <c r="AS695" s="397"/>
      <c r="AT695" s="397"/>
      <c r="AU695" s="397"/>
      <c r="AV695" s="397"/>
      <c r="AW695" s="397"/>
      <c r="AX695" s="397"/>
      <c r="AY695" s="397"/>
      <c r="AZ695" s="397"/>
      <c r="BA695" s="553"/>
      <c r="BB695" s="397"/>
      <c r="BC695" s="397"/>
      <c r="BD695" s="397"/>
    </row>
    <row r="696" spans="2:56" x14ac:dyDescent="0.35">
      <c r="B696" s="80"/>
      <c r="C696" s="119"/>
      <c r="D696" s="119"/>
      <c r="E696" s="84"/>
      <c r="F696" s="119"/>
      <c r="G696" s="120"/>
      <c r="H696" s="41"/>
      <c r="I696" s="41"/>
      <c r="J696" s="82"/>
      <c r="K696" s="291">
        <f t="shared" si="79"/>
        <v>0</v>
      </c>
      <c r="L696" s="293">
        <f>IF(I696&lt;INDEX(Lookup!$U$2:$U$10,MATCH($D$46,Lookup!$S$2:$S$10,0)),0,IF(O696="X",0,J696/(DATEDIF(H696,I696,"m")+1)*12))</f>
        <v>0</v>
      </c>
      <c r="M696" s="291">
        <f t="shared" si="80"/>
        <v>0</v>
      </c>
      <c r="N696" s="335"/>
      <c r="O696" s="143"/>
      <c r="P696" s="397"/>
      <c r="Q696" s="555"/>
      <c r="R696" s="576">
        <f t="shared" si="81"/>
        <v>0</v>
      </c>
      <c r="S696" s="576">
        <f t="shared" si="82"/>
        <v>0</v>
      </c>
      <c r="T696" s="576">
        <f t="shared" si="83"/>
        <v>0</v>
      </c>
      <c r="U696" s="576">
        <f t="shared" si="84"/>
        <v>0</v>
      </c>
      <c r="V696" s="553"/>
      <c r="W696" s="553"/>
      <c r="X696" s="553"/>
      <c r="Y696" s="553"/>
      <c r="Z696" s="397"/>
      <c r="AA696" s="397"/>
      <c r="AB696" s="397"/>
      <c r="AC696" s="397"/>
      <c r="AD696" s="397"/>
      <c r="AE696" s="397"/>
      <c r="AF696" s="397"/>
      <c r="AG696" s="397"/>
      <c r="AH696" s="397"/>
      <c r="AI696" s="397"/>
      <c r="AJ696" s="397"/>
      <c r="AK696" s="397"/>
      <c r="AL696" s="397"/>
      <c r="AM696" s="397"/>
      <c r="AN696" s="397"/>
      <c r="AO696" s="397"/>
      <c r="AP696" s="397"/>
      <c r="AQ696" s="397"/>
      <c r="AR696" s="397"/>
      <c r="AS696" s="397"/>
      <c r="AT696" s="397"/>
      <c r="AU696" s="397"/>
      <c r="AV696" s="397"/>
      <c r="AW696" s="397"/>
      <c r="AX696" s="397"/>
      <c r="AY696" s="397"/>
      <c r="AZ696" s="397"/>
      <c r="BA696" s="553"/>
      <c r="BB696" s="397"/>
      <c r="BC696" s="397"/>
      <c r="BD696" s="397"/>
    </row>
    <row r="697" spans="2:56" x14ac:dyDescent="0.35">
      <c r="B697" s="80"/>
      <c r="C697" s="119"/>
      <c r="D697" s="119"/>
      <c r="E697" s="84"/>
      <c r="F697" s="119"/>
      <c r="G697" s="120"/>
      <c r="H697" s="41"/>
      <c r="I697" s="41"/>
      <c r="J697" s="82"/>
      <c r="K697" s="291">
        <f t="shared" si="79"/>
        <v>0</v>
      </c>
      <c r="L697" s="293">
        <f>IF(I697&lt;INDEX(Lookup!$U$2:$U$10,MATCH($D$46,Lookup!$S$2:$S$10,0)),0,IF(O697="X",0,J697/(DATEDIF(H697,I697,"m")+1)*12))</f>
        <v>0</v>
      </c>
      <c r="M697" s="291">
        <f t="shared" si="80"/>
        <v>0</v>
      </c>
      <c r="N697" s="335"/>
      <c r="O697" s="143"/>
      <c r="P697" s="397"/>
      <c r="Q697" s="555"/>
      <c r="R697" s="576">
        <f t="shared" si="81"/>
        <v>0</v>
      </c>
      <c r="S697" s="576">
        <f t="shared" si="82"/>
        <v>0</v>
      </c>
      <c r="T697" s="576">
        <f t="shared" si="83"/>
        <v>0</v>
      </c>
      <c r="U697" s="576">
        <f t="shared" si="84"/>
        <v>0</v>
      </c>
      <c r="V697" s="553"/>
      <c r="W697" s="553"/>
      <c r="X697" s="553"/>
      <c r="Y697" s="553"/>
      <c r="Z697" s="397"/>
      <c r="AA697" s="397"/>
      <c r="AB697" s="397"/>
      <c r="AC697" s="397"/>
      <c r="AD697" s="397"/>
      <c r="AE697" s="397"/>
      <c r="AF697" s="397"/>
      <c r="AG697" s="397"/>
      <c r="AH697" s="397"/>
      <c r="AI697" s="397"/>
      <c r="AJ697" s="397"/>
      <c r="AK697" s="397"/>
      <c r="AL697" s="397"/>
      <c r="AM697" s="397"/>
      <c r="AN697" s="397"/>
      <c r="AO697" s="397"/>
      <c r="AP697" s="397"/>
      <c r="AQ697" s="397"/>
      <c r="AR697" s="397"/>
      <c r="AS697" s="397"/>
      <c r="AT697" s="397"/>
      <c r="AU697" s="397"/>
      <c r="AV697" s="397"/>
      <c r="AW697" s="397"/>
      <c r="AX697" s="397"/>
      <c r="AY697" s="397"/>
      <c r="AZ697" s="397"/>
      <c r="BA697" s="553"/>
      <c r="BB697" s="397"/>
      <c r="BC697" s="397"/>
      <c r="BD697" s="397"/>
    </row>
    <row r="698" spans="2:56" x14ac:dyDescent="0.35">
      <c r="B698" s="80"/>
      <c r="C698" s="119"/>
      <c r="D698" s="119"/>
      <c r="E698" s="84"/>
      <c r="F698" s="119"/>
      <c r="G698" s="120"/>
      <c r="H698" s="41"/>
      <c r="I698" s="41"/>
      <c r="J698" s="82"/>
      <c r="K698" s="291">
        <f t="shared" si="79"/>
        <v>0</v>
      </c>
      <c r="L698" s="293">
        <f>IF(I698&lt;INDEX(Lookup!$U$2:$U$10,MATCH($D$46,Lookup!$S$2:$S$10,0)),0,IF(O698="X",0,J698/(DATEDIF(H698,I698,"m")+1)*12))</f>
        <v>0</v>
      </c>
      <c r="M698" s="291">
        <f t="shared" si="80"/>
        <v>0</v>
      </c>
      <c r="N698" s="335"/>
      <c r="O698" s="143"/>
      <c r="P698" s="397"/>
      <c r="Q698" s="555"/>
      <c r="R698" s="576">
        <f t="shared" si="81"/>
        <v>0</v>
      </c>
      <c r="S698" s="576">
        <f t="shared" si="82"/>
        <v>0</v>
      </c>
      <c r="T698" s="576">
        <f t="shared" si="83"/>
        <v>0</v>
      </c>
      <c r="U698" s="576">
        <f t="shared" si="84"/>
        <v>0</v>
      </c>
      <c r="V698" s="553"/>
      <c r="W698" s="553"/>
      <c r="X698" s="553"/>
      <c r="Y698" s="553"/>
      <c r="Z698" s="397"/>
      <c r="AA698" s="397"/>
      <c r="AB698" s="397"/>
      <c r="AC698" s="397"/>
      <c r="AD698" s="397"/>
      <c r="AE698" s="397"/>
      <c r="AF698" s="397"/>
      <c r="AG698" s="397"/>
      <c r="AH698" s="397"/>
      <c r="AI698" s="397"/>
      <c r="AJ698" s="397"/>
      <c r="AK698" s="397"/>
      <c r="AL698" s="397"/>
      <c r="AM698" s="397"/>
      <c r="AN698" s="397"/>
      <c r="AO698" s="397"/>
      <c r="AP698" s="397"/>
      <c r="AQ698" s="397"/>
      <c r="AR698" s="397"/>
      <c r="AS698" s="397"/>
      <c r="AT698" s="397"/>
      <c r="AU698" s="397"/>
      <c r="AV698" s="397"/>
      <c r="AW698" s="397"/>
      <c r="AX698" s="397"/>
      <c r="AY698" s="397"/>
      <c r="AZ698" s="397"/>
      <c r="BA698" s="553"/>
      <c r="BB698" s="397"/>
      <c r="BC698" s="397"/>
      <c r="BD698" s="397"/>
    </row>
    <row r="699" spans="2:56" x14ac:dyDescent="0.35">
      <c r="B699" s="80"/>
      <c r="C699" s="119"/>
      <c r="D699" s="119"/>
      <c r="E699" s="84"/>
      <c r="F699" s="119"/>
      <c r="G699" s="120"/>
      <c r="H699" s="41"/>
      <c r="I699" s="41"/>
      <c r="J699" s="82"/>
      <c r="K699" s="291">
        <f t="shared" si="79"/>
        <v>0</v>
      </c>
      <c r="L699" s="293">
        <f>IF(I699&lt;INDEX(Lookup!$U$2:$U$10,MATCH($D$46,Lookup!$S$2:$S$10,0)),0,IF(O699="X",0,J699/(DATEDIF(H699,I699,"m")+1)*12))</f>
        <v>0</v>
      </c>
      <c r="M699" s="291">
        <f t="shared" si="80"/>
        <v>0</v>
      </c>
      <c r="N699" s="335"/>
      <c r="O699" s="143"/>
      <c r="P699" s="397"/>
      <c r="Q699" s="555"/>
      <c r="R699" s="576">
        <f t="shared" si="81"/>
        <v>0</v>
      </c>
      <c r="S699" s="576">
        <f t="shared" si="82"/>
        <v>0</v>
      </c>
      <c r="T699" s="576">
        <f t="shared" si="83"/>
        <v>0</v>
      </c>
      <c r="U699" s="576">
        <f t="shared" si="84"/>
        <v>0</v>
      </c>
      <c r="V699" s="553"/>
      <c r="W699" s="553"/>
      <c r="X699" s="553"/>
      <c r="Y699" s="553"/>
      <c r="Z699" s="397"/>
      <c r="AA699" s="397"/>
      <c r="AB699" s="397"/>
      <c r="AC699" s="397"/>
      <c r="AD699" s="397"/>
      <c r="AE699" s="397"/>
      <c r="AF699" s="397"/>
      <c r="AG699" s="397"/>
      <c r="AH699" s="397"/>
      <c r="AI699" s="397"/>
      <c r="AJ699" s="397"/>
      <c r="AK699" s="397"/>
      <c r="AL699" s="397"/>
      <c r="AM699" s="397"/>
      <c r="AN699" s="397"/>
      <c r="AO699" s="397"/>
      <c r="AP699" s="397"/>
      <c r="AQ699" s="397"/>
      <c r="AR699" s="397"/>
      <c r="AS699" s="397"/>
      <c r="AT699" s="397"/>
      <c r="AU699" s="397"/>
      <c r="AV699" s="397"/>
      <c r="AW699" s="397"/>
      <c r="AX699" s="397"/>
      <c r="AY699" s="397"/>
      <c r="AZ699" s="397"/>
      <c r="BA699" s="553"/>
      <c r="BB699" s="397"/>
      <c r="BC699" s="397"/>
      <c r="BD699" s="397"/>
    </row>
    <row r="700" spans="2:56" x14ac:dyDescent="0.35">
      <c r="B700" s="80"/>
      <c r="C700" s="119"/>
      <c r="D700" s="119"/>
      <c r="E700" s="84"/>
      <c r="F700" s="119"/>
      <c r="G700" s="120"/>
      <c r="H700" s="41"/>
      <c r="I700" s="41"/>
      <c r="J700" s="82"/>
      <c r="K700" s="291">
        <f t="shared" si="79"/>
        <v>0</v>
      </c>
      <c r="L700" s="293">
        <f>IF(I700&lt;INDEX(Lookup!$U$2:$U$10,MATCH($D$46,Lookup!$S$2:$S$10,0)),0,IF(O700="X",0,J700/(DATEDIF(H700,I700,"m")+1)*12))</f>
        <v>0</v>
      </c>
      <c r="M700" s="291">
        <f t="shared" si="80"/>
        <v>0</v>
      </c>
      <c r="N700" s="335"/>
      <c r="O700" s="143"/>
      <c r="P700" s="397"/>
      <c r="Q700" s="555"/>
      <c r="R700" s="576">
        <f t="shared" si="81"/>
        <v>0</v>
      </c>
      <c r="S700" s="576">
        <f t="shared" si="82"/>
        <v>0</v>
      </c>
      <c r="T700" s="576">
        <f t="shared" si="83"/>
        <v>0</v>
      </c>
      <c r="U700" s="576">
        <f t="shared" si="84"/>
        <v>0</v>
      </c>
      <c r="V700" s="553"/>
      <c r="W700" s="553"/>
      <c r="X700" s="553"/>
      <c r="Y700" s="553"/>
      <c r="Z700" s="397"/>
      <c r="AA700" s="397"/>
      <c r="AB700" s="397"/>
      <c r="AC700" s="397"/>
      <c r="AD700" s="397"/>
      <c r="AE700" s="397"/>
      <c r="AF700" s="397"/>
      <c r="AG700" s="397"/>
      <c r="AH700" s="397"/>
      <c r="AI700" s="397"/>
      <c r="AJ700" s="397"/>
      <c r="AK700" s="397"/>
      <c r="AL700" s="397"/>
      <c r="AM700" s="397"/>
      <c r="AN700" s="397"/>
      <c r="AO700" s="397"/>
      <c r="AP700" s="397"/>
      <c r="AQ700" s="397"/>
      <c r="AR700" s="397"/>
      <c r="AS700" s="397"/>
      <c r="AT700" s="397"/>
      <c r="AU700" s="397"/>
      <c r="AV700" s="397"/>
      <c r="AW700" s="397"/>
      <c r="AX700" s="397"/>
      <c r="AY700" s="397"/>
      <c r="AZ700" s="397"/>
      <c r="BA700" s="553"/>
      <c r="BB700" s="397"/>
      <c r="BC700" s="397"/>
      <c r="BD700" s="397"/>
    </row>
    <row r="701" spans="2:56" x14ac:dyDescent="0.35">
      <c r="B701" s="80"/>
      <c r="C701" s="119"/>
      <c r="D701" s="119"/>
      <c r="E701" s="84"/>
      <c r="F701" s="119"/>
      <c r="G701" s="120"/>
      <c r="H701" s="41"/>
      <c r="I701" s="41"/>
      <c r="J701" s="82"/>
      <c r="K701" s="291">
        <f t="shared" si="79"/>
        <v>0</v>
      </c>
      <c r="L701" s="293">
        <f>IF(I701&lt;INDEX(Lookup!$U$2:$U$10,MATCH($D$46,Lookup!$S$2:$S$10,0)),0,IF(O701="X",0,J701/(DATEDIF(H701,I701,"m")+1)*12))</f>
        <v>0</v>
      </c>
      <c r="M701" s="291">
        <f t="shared" si="80"/>
        <v>0</v>
      </c>
      <c r="N701" s="335"/>
      <c r="O701" s="143"/>
      <c r="P701" s="397"/>
      <c r="Q701" s="555"/>
      <c r="R701" s="576">
        <f t="shared" si="81"/>
        <v>0</v>
      </c>
      <c r="S701" s="576">
        <f t="shared" si="82"/>
        <v>0</v>
      </c>
      <c r="T701" s="576">
        <f t="shared" si="83"/>
        <v>0</v>
      </c>
      <c r="U701" s="576">
        <f t="shared" si="84"/>
        <v>0</v>
      </c>
      <c r="V701" s="553"/>
      <c r="W701" s="553"/>
      <c r="X701" s="553"/>
      <c r="Y701" s="553"/>
      <c r="Z701" s="397"/>
      <c r="AA701" s="397"/>
      <c r="AB701" s="397"/>
      <c r="AC701" s="397"/>
      <c r="AD701" s="397"/>
      <c r="AE701" s="397"/>
      <c r="AF701" s="397"/>
      <c r="AG701" s="397"/>
      <c r="AH701" s="397"/>
      <c r="AI701" s="397"/>
      <c r="AJ701" s="397"/>
      <c r="AK701" s="397"/>
      <c r="AL701" s="397"/>
      <c r="AM701" s="397"/>
      <c r="AN701" s="397"/>
      <c r="AO701" s="397"/>
      <c r="AP701" s="397"/>
      <c r="AQ701" s="397"/>
      <c r="AR701" s="397"/>
      <c r="AS701" s="397"/>
      <c r="AT701" s="397"/>
      <c r="AU701" s="397"/>
      <c r="AV701" s="397"/>
      <c r="AW701" s="397"/>
      <c r="AX701" s="397"/>
      <c r="AY701" s="397"/>
      <c r="AZ701" s="397"/>
      <c r="BA701" s="553"/>
      <c r="BB701" s="397"/>
      <c r="BC701" s="397"/>
      <c r="BD701" s="397"/>
    </row>
    <row r="702" spans="2:56" x14ac:dyDescent="0.35">
      <c r="B702" s="80"/>
      <c r="C702" s="119"/>
      <c r="D702" s="119"/>
      <c r="E702" s="84"/>
      <c r="F702" s="119"/>
      <c r="G702" s="120"/>
      <c r="H702" s="41"/>
      <c r="I702" s="41"/>
      <c r="J702" s="82"/>
      <c r="K702" s="291">
        <f t="shared" si="79"/>
        <v>0</v>
      </c>
      <c r="L702" s="293">
        <f>IF(I702&lt;INDEX(Lookup!$U$2:$U$10,MATCH($D$46,Lookup!$S$2:$S$10,0)),0,IF(O702="X",0,J702/(DATEDIF(H702,I702,"m")+1)*12))</f>
        <v>0</v>
      </c>
      <c r="M702" s="291">
        <f t="shared" si="80"/>
        <v>0</v>
      </c>
      <c r="N702" s="335"/>
      <c r="O702" s="143"/>
      <c r="P702" s="397"/>
      <c r="Q702" s="555"/>
      <c r="R702" s="576">
        <f t="shared" si="81"/>
        <v>0</v>
      </c>
      <c r="S702" s="576">
        <f t="shared" si="82"/>
        <v>0</v>
      </c>
      <c r="T702" s="576">
        <f t="shared" si="83"/>
        <v>0</v>
      </c>
      <c r="U702" s="576">
        <f t="shared" si="84"/>
        <v>0</v>
      </c>
      <c r="V702" s="553"/>
      <c r="W702" s="553"/>
      <c r="X702" s="553"/>
      <c r="Y702" s="553"/>
      <c r="Z702" s="397"/>
      <c r="AA702" s="397"/>
      <c r="AB702" s="397"/>
      <c r="AC702" s="397"/>
      <c r="AD702" s="397"/>
      <c r="AE702" s="397"/>
      <c r="AF702" s="397"/>
      <c r="AG702" s="397"/>
      <c r="AH702" s="397"/>
      <c r="AI702" s="397"/>
      <c r="AJ702" s="397"/>
      <c r="AK702" s="397"/>
      <c r="AL702" s="397"/>
      <c r="AM702" s="397"/>
      <c r="AN702" s="397"/>
      <c r="AO702" s="397"/>
      <c r="AP702" s="397"/>
      <c r="AQ702" s="397"/>
      <c r="AR702" s="397"/>
      <c r="AS702" s="397"/>
      <c r="AT702" s="397"/>
      <c r="AU702" s="397"/>
      <c r="AV702" s="397"/>
      <c r="AW702" s="397"/>
      <c r="AX702" s="397"/>
      <c r="AY702" s="397"/>
      <c r="AZ702" s="397"/>
      <c r="BA702" s="553"/>
      <c r="BB702" s="397"/>
      <c r="BC702" s="397"/>
      <c r="BD702" s="397"/>
    </row>
    <row r="703" spans="2:56" x14ac:dyDescent="0.35">
      <c r="B703" s="80"/>
      <c r="C703" s="119"/>
      <c r="D703" s="119"/>
      <c r="E703" s="84"/>
      <c r="F703" s="119"/>
      <c r="G703" s="120"/>
      <c r="H703" s="41"/>
      <c r="I703" s="41"/>
      <c r="J703" s="82"/>
      <c r="K703" s="291">
        <f t="shared" si="79"/>
        <v>0</v>
      </c>
      <c r="L703" s="293">
        <f>IF(I703&lt;INDEX(Lookup!$U$2:$U$10,MATCH($D$46,Lookup!$S$2:$S$10,0)),0,IF(O703="X",0,J703/(DATEDIF(H703,I703,"m")+1)*12))</f>
        <v>0</v>
      </c>
      <c r="M703" s="291">
        <f t="shared" si="80"/>
        <v>0</v>
      </c>
      <c r="N703" s="335"/>
      <c r="O703" s="143"/>
      <c r="P703" s="397"/>
      <c r="Q703" s="555"/>
      <c r="R703" s="576">
        <f t="shared" si="81"/>
        <v>0</v>
      </c>
      <c r="S703" s="576">
        <f t="shared" si="82"/>
        <v>0</v>
      </c>
      <c r="T703" s="576">
        <f t="shared" si="83"/>
        <v>0</v>
      </c>
      <c r="U703" s="576">
        <f t="shared" si="84"/>
        <v>0</v>
      </c>
      <c r="V703" s="553"/>
      <c r="W703" s="553"/>
      <c r="X703" s="553"/>
      <c r="Y703" s="553"/>
      <c r="Z703" s="397"/>
      <c r="AA703" s="397"/>
      <c r="AB703" s="397"/>
      <c r="AC703" s="397"/>
      <c r="AD703" s="397"/>
      <c r="AE703" s="397"/>
      <c r="AF703" s="397"/>
      <c r="AG703" s="397"/>
      <c r="AH703" s="397"/>
      <c r="AI703" s="397"/>
      <c r="AJ703" s="397"/>
      <c r="AK703" s="397"/>
      <c r="AL703" s="397"/>
      <c r="AM703" s="397"/>
      <c r="AN703" s="397"/>
      <c r="AO703" s="397"/>
      <c r="AP703" s="397"/>
      <c r="AQ703" s="397"/>
      <c r="AR703" s="397"/>
      <c r="AS703" s="397"/>
      <c r="AT703" s="397"/>
      <c r="AU703" s="397"/>
      <c r="AV703" s="397"/>
      <c r="AW703" s="397"/>
      <c r="AX703" s="397"/>
      <c r="AY703" s="397"/>
      <c r="AZ703" s="397"/>
      <c r="BA703" s="553"/>
      <c r="BB703" s="397"/>
      <c r="BC703" s="397"/>
      <c r="BD703" s="397"/>
    </row>
    <row r="704" spans="2:56" x14ac:dyDescent="0.35">
      <c r="B704" s="80"/>
      <c r="C704" s="119"/>
      <c r="D704" s="119"/>
      <c r="E704" s="84"/>
      <c r="F704" s="119"/>
      <c r="G704" s="120"/>
      <c r="H704" s="41"/>
      <c r="I704" s="41"/>
      <c r="J704" s="82"/>
      <c r="K704" s="291">
        <f t="shared" si="79"/>
        <v>0</v>
      </c>
      <c r="L704" s="293">
        <f>IF(I704&lt;INDEX(Lookup!$U$2:$U$10,MATCH($D$46,Lookup!$S$2:$S$10,0)),0,IF(O704="X",0,J704/(DATEDIF(H704,I704,"m")+1)*12))</f>
        <v>0</v>
      </c>
      <c r="M704" s="291">
        <f t="shared" si="80"/>
        <v>0</v>
      </c>
      <c r="N704" s="335"/>
      <c r="O704" s="143"/>
      <c r="P704" s="397"/>
      <c r="Q704" s="555"/>
      <c r="R704" s="576">
        <f t="shared" si="81"/>
        <v>0</v>
      </c>
      <c r="S704" s="576">
        <f t="shared" si="82"/>
        <v>0</v>
      </c>
      <c r="T704" s="576">
        <f t="shared" si="83"/>
        <v>0</v>
      </c>
      <c r="U704" s="576">
        <f t="shared" si="84"/>
        <v>0</v>
      </c>
      <c r="V704" s="553"/>
      <c r="W704" s="553"/>
      <c r="X704" s="553"/>
      <c r="Y704" s="553"/>
      <c r="Z704" s="397"/>
      <c r="AA704" s="397"/>
      <c r="AB704" s="397"/>
      <c r="AC704" s="397"/>
      <c r="AD704" s="397"/>
      <c r="AE704" s="397"/>
      <c r="AF704" s="397"/>
      <c r="AG704" s="397"/>
      <c r="AH704" s="397"/>
      <c r="AI704" s="397"/>
      <c r="AJ704" s="397"/>
      <c r="AK704" s="397"/>
      <c r="AL704" s="397"/>
      <c r="AM704" s="397"/>
      <c r="AN704" s="397"/>
      <c r="AO704" s="397"/>
      <c r="AP704" s="397"/>
      <c r="AQ704" s="397"/>
      <c r="AR704" s="397"/>
      <c r="AS704" s="397"/>
      <c r="AT704" s="397"/>
      <c r="AU704" s="397"/>
      <c r="AV704" s="397"/>
      <c r="AW704" s="397"/>
      <c r="AX704" s="397"/>
      <c r="AY704" s="397"/>
      <c r="AZ704" s="397"/>
      <c r="BA704" s="553"/>
      <c r="BB704" s="397"/>
      <c r="BC704" s="397"/>
      <c r="BD704" s="397"/>
    </row>
    <row r="705" spans="2:56" x14ac:dyDescent="0.35">
      <c r="B705" s="80"/>
      <c r="C705" s="119"/>
      <c r="D705" s="119"/>
      <c r="E705" s="84"/>
      <c r="F705" s="119"/>
      <c r="G705" s="120"/>
      <c r="H705" s="41"/>
      <c r="I705" s="41"/>
      <c r="J705" s="82"/>
      <c r="K705" s="291">
        <f t="shared" si="79"/>
        <v>0</v>
      </c>
      <c r="L705" s="293">
        <f>IF(I705&lt;INDEX(Lookup!$U$2:$U$10,MATCH($D$46,Lookup!$S$2:$S$10,0)),0,IF(O705="X",0,J705/(DATEDIF(H705,I705,"m")+1)*12))</f>
        <v>0</v>
      </c>
      <c r="M705" s="291">
        <f t="shared" si="80"/>
        <v>0</v>
      </c>
      <c r="N705" s="335"/>
      <c r="O705" s="143"/>
      <c r="P705" s="397"/>
      <c r="Q705" s="555"/>
      <c r="R705" s="576">
        <f t="shared" si="81"/>
        <v>0</v>
      </c>
      <c r="S705" s="576">
        <f t="shared" si="82"/>
        <v>0</v>
      </c>
      <c r="T705" s="576">
        <f t="shared" si="83"/>
        <v>0</v>
      </c>
      <c r="U705" s="576">
        <f t="shared" si="84"/>
        <v>0</v>
      </c>
      <c r="V705" s="553"/>
      <c r="W705" s="553"/>
      <c r="X705" s="553"/>
      <c r="Y705" s="553"/>
      <c r="Z705" s="397"/>
      <c r="AA705" s="397"/>
      <c r="AB705" s="397"/>
      <c r="AC705" s="397"/>
      <c r="AD705" s="397"/>
      <c r="AE705" s="397"/>
      <c r="AF705" s="397"/>
      <c r="AG705" s="397"/>
      <c r="AH705" s="397"/>
      <c r="AI705" s="397"/>
      <c r="AJ705" s="397"/>
      <c r="AK705" s="397"/>
      <c r="AL705" s="397"/>
      <c r="AM705" s="397"/>
      <c r="AN705" s="397"/>
      <c r="AO705" s="397"/>
      <c r="AP705" s="397"/>
      <c r="AQ705" s="397"/>
      <c r="AR705" s="397"/>
      <c r="AS705" s="397"/>
      <c r="AT705" s="397"/>
      <c r="AU705" s="397"/>
      <c r="AV705" s="397"/>
      <c r="AW705" s="397"/>
      <c r="AX705" s="397"/>
      <c r="AY705" s="397"/>
      <c r="AZ705" s="397"/>
      <c r="BA705" s="553"/>
      <c r="BB705" s="397"/>
      <c r="BC705" s="397"/>
      <c r="BD705" s="397"/>
    </row>
    <row r="706" spans="2:56" x14ac:dyDescent="0.35">
      <c r="B706" s="80"/>
      <c r="C706" s="119"/>
      <c r="D706" s="119"/>
      <c r="E706" s="84"/>
      <c r="F706" s="119"/>
      <c r="G706" s="120"/>
      <c r="H706" s="41"/>
      <c r="I706" s="41"/>
      <c r="J706" s="82"/>
      <c r="K706" s="291">
        <f t="shared" si="79"/>
        <v>0</v>
      </c>
      <c r="L706" s="293">
        <f>IF(I706&lt;INDEX(Lookup!$U$2:$U$10,MATCH($D$46,Lookup!$S$2:$S$10,0)),0,IF(O706="X",0,J706/(DATEDIF(H706,I706,"m")+1)*12))</f>
        <v>0</v>
      </c>
      <c r="M706" s="291">
        <f t="shared" si="80"/>
        <v>0</v>
      </c>
      <c r="N706" s="335"/>
      <c r="O706" s="143"/>
      <c r="P706" s="397"/>
      <c r="Q706" s="555"/>
      <c r="R706" s="576">
        <f t="shared" si="81"/>
        <v>0</v>
      </c>
      <c r="S706" s="576">
        <f t="shared" si="82"/>
        <v>0</v>
      </c>
      <c r="T706" s="576">
        <f t="shared" si="83"/>
        <v>0</v>
      </c>
      <c r="U706" s="576">
        <f t="shared" si="84"/>
        <v>0</v>
      </c>
      <c r="V706" s="553"/>
      <c r="W706" s="553"/>
      <c r="X706" s="553"/>
      <c r="Y706" s="553"/>
      <c r="Z706" s="397"/>
      <c r="AA706" s="397"/>
      <c r="AB706" s="397"/>
      <c r="AC706" s="397"/>
      <c r="AD706" s="397"/>
      <c r="AE706" s="397"/>
      <c r="AF706" s="397"/>
      <c r="AG706" s="397"/>
      <c r="AH706" s="397"/>
      <c r="AI706" s="397"/>
      <c r="AJ706" s="397"/>
      <c r="AK706" s="397"/>
      <c r="AL706" s="397"/>
      <c r="AM706" s="397"/>
      <c r="AN706" s="397"/>
      <c r="AO706" s="397"/>
      <c r="AP706" s="397"/>
      <c r="AQ706" s="397"/>
      <c r="AR706" s="397"/>
      <c r="AS706" s="397"/>
      <c r="AT706" s="397"/>
      <c r="AU706" s="397"/>
      <c r="AV706" s="397"/>
      <c r="AW706" s="397"/>
      <c r="AX706" s="397"/>
      <c r="AY706" s="397"/>
      <c r="AZ706" s="397"/>
      <c r="BA706" s="553"/>
      <c r="BB706" s="397"/>
      <c r="BC706" s="397"/>
      <c r="BD706" s="397"/>
    </row>
    <row r="707" spans="2:56" x14ac:dyDescent="0.35">
      <c r="B707" s="80"/>
      <c r="C707" s="119"/>
      <c r="D707" s="119"/>
      <c r="E707" s="84"/>
      <c r="F707" s="119"/>
      <c r="G707" s="120"/>
      <c r="H707" s="41"/>
      <c r="I707" s="41"/>
      <c r="J707" s="82"/>
      <c r="K707" s="291">
        <f t="shared" si="79"/>
        <v>0</v>
      </c>
      <c r="L707" s="293">
        <f>IF(I707&lt;INDEX(Lookup!$U$2:$U$10,MATCH($D$46,Lookup!$S$2:$S$10,0)),0,IF(O707="X",0,J707/(DATEDIF(H707,I707,"m")+1)*12))</f>
        <v>0</v>
      </c>
      <c r="M707" s="291">
        <f t="shared" si="80"/>
        <v>0</v>
      </c>
      <c r="N707" s="335"/>
      <c r="O707" s="143"/>
      <c r="P707" s="397"/>
      <c r="Q707" s="555"/>
      <c r="R707" s="576">
        <f t="shared" si="81"/>
        <v>0</v>
      </c>
      <c r="S707" s="576">
        <f t="shared" si="82"/>
        <v>0</v>
      </c>
      <c r="T707" s="576">
        <f t="shared" si="83"/>
        <v>0</v>
      </c>
      <c r="U707" s="576">
        <f t="shared" si="84"/>
        <v>0</v>
      </c>
      <c r="V707" s="553"/>
      <c r="W707" s="553"/>
      <c r="X707" s="553"/>
      <c r="Y707" s="553"/>
      <c r="Z707" s="397"/>
      <c r="AA707" s="397"/>
      <c r="AB707" s="397"/>
      <c r="AC707" s="397"/>
      <c r="AD707" s="397"/>
      <c r="AE707" s="397"/>
      <c r="AF707" s="397"/>
      <c r="AG707" s="397"/>
      <c r="AH707" s="397"/>
      <c r="AI707" s="397"/>
      <c r="AJ707" s="397"/>
      <c r="AK707" s="397"/>
      <c r="AL707" s="397"/>
      <c r="AM707" s="397"/>
      <c r="AN707" s="397"/>
      <c r="AO707" s="397"/>
      <c r="AP707" s="397"/>
      <c r="AQ707" s="397"/>
      <c r="AR707" s="397"/>
      <c r="AS707" s="397"/>
      <c r="AT707" s="397"/>
      <c r="AU707" s="397"/>
      <c r="AV707" s="397"/>
      <c r="AW707" s="397"/>
      <c r="AX707" s="397"/>
      <c r="AY707" s="397"/>
      <c r="AZ707" s="397"/>
      <c r="BA707" s="553"/>
      <c r="BB707" s="397"/>
      <c r="BC707" s="397"/>
      <c r="BD707" s="397"/>
    </row>
    <row r="708" spans="2:56" x14ac:dyDescent="0.35">
      <c r="B708" s="80"/>
      <c r="C708" s="119"/>
      <c r="D708" s="119"/>
      <c r="E708" s="84"/>
      <c r="F708" s="119"/>
      <c r="G708" s="120"/>
      <c r="H708" s="41"/>
      <c r="I708" s="41"/>
      <c r="J708" s="82"/>
      <c r="K708" s="291">
        <f t="shared" si="79"/>
        <v>0</v>
      </c>
      <c r="L708" s="293">
        <f>IF(I708&lt;INDEX(Lookup!$U$2:$U$10,MATCH($D$46,Lookup!$S$2:$S$10,0)),0,IF(O708="X",0,J708/(DATEDIF(H708,I708,"m")+1)*12))</f>
        <v>0</v>
      </c>
      <c r="M708" s="291">
        <f t="shared" si="80"/>
        <v>0</v>
      </c>
      <c r="N708" s="335"/>
      <c r="O708" s="143"/>
      <c r="P708" s="397"/>
      <c r="Q708" s="555"/>
      <c r="R708" s="576">
        <f t="shared" si="81"/>
        <v>0</v>
      </c>
      <c r="S708" s="576">
        <f t="shared" si="82"/>
        <v>0</v>
      </c>
      <c r="T708" s="576">
        <f t="shared" si="83"/>
        <v>0</v>
      </c>
      <c r="U708" s="576">
        <f t="shared" si="84"/>
        <v>0</v>
      </c>
      <c r="V708" s="553"/>
      <c r="W708" s="553"/>
      <c r="X708" s="553"/>
      <c r="Y708" s="553"/>
      <c r="Z708" s="397"/>
      <c r="AA708" s="397"/>
      <c r="AB708" s="397"/>
      <c r="AC708" s="397"/>
      <c r="AD708" s="397"/>
      <c r="AE708" s="397"/>
      <c r="AF708" s="397"/>
      <c r="AG708" s="397"/>
      <c r="AH708" s="397"/>
      <c r="AI708" s="397"/>
      <c r="AJ708" s="397"/>
      <c r="AK708" s="397"/>
      <c r="AL708" s="397"/>
      <c r="AM708" s="397"/>
      <c r="AN708" s="397"/>
      <c r="AO708" s="397"/>
      <c r="AP708" s="397"/>
      <c r="AQ708" s="397"/>
      <c r="AR708" s="397"/>
      <c r="AS708" s="397"/>
      <c r="AT708" s="397"/>
      <c r="AU708" s="397"/>
      <c r="AV708" s="397"/>
      <c r="AW708" s="397"/>
      <c r="AX708" s="397"/>
      <c r="AY708" s="397"/>
      <c r="AZ708" s="397"/>
      <c r="BA708" s="553"/>
      <c r="BB708" s="397"/>
      <c r="BC708" s="397"/>
      <c r="BD708" s="397"/>
    </row>
    <row r="709" spans="2:56" x14ac:dyDescent="0.35">
      <c r="B709" s="80"/>
      <c r="C709" s="119"/>
      <c r="D709" s="119"/>
      <c r="E709" s="84"/>
      <c r="F709" s="119"/>
      <c r="G709" s="120"/>
      <c r="H709" s="41"/>
      <c r="I709" s="41"/>
      <c r="J709" s="82"/>
      <c r="K709" s="291">
        <f t="shared" si="79"/>
        <v>0</v>
      </c>
      <c r="L709" s="293">
        <f>IF(I709&lt;INDEX(Lookup!$U$2:$U$10,MATCH($D$46,Lookup!$S$2:$S$10,0)),0,IF(O709="X",0,J709/(DATEDIF(H709,I709,"m")+1)*12))</f>
        <v>0</v>
      </c>
      <c r="M709" s="291">
        <f t="shared" si="80"/>
        <v>0</v>
      </c>
      <c r="N709" s="335"/>
      <c r="O709" s="143"/>
      <c r="P709" s="397"/>
      <c r="Q709" s="555"/>
      <c r="R709" s="576">
        <f t="shared" si="81"/>
        <v>0</v>
      </c>
      <c r="S709" s="576">
        <f t="shared" si="82"/>
        <v>0</v>
      </c>
      <c r="T709" s="576">
        <f t="shared" si="83"/>
        <v>0</v>
      </c>
      <c r="U709" s="576">
        <f t="shared" si="84"/>
        <v>0</v>
      </c>
      <c r="V709" s="553"/>
      <c r="W709" s="553"/>
      <c r="X709" s="553"/>
      <c r="Y709" s="553"/>
      <c r="Z709" s="397"/>
      <c r="AA709" s="397"/>
      <c r="AB709" s="397"/>
      <c r="AC709" s="397"/>
      <c r="AD709" s="397"/>
      <c r="AE709" s="397"/>
      <c r="AF709" s="397"/>
      <c r="AG709" s="397"/>
      <c r="AH709" s="397"/>
      <c r="AI709" s="397"/>
      <c r="AJ709" s="397"/>
      <c r="AK709" s="397"/>
      <c r="AL709" s="397"/>
      <c r="AM709" s="397"/>
      <c r="AN709" s="397"/>
      <c r="AO709" s="397"/>
      <c r="AP709" s="397"/>
      <c r="AQ709" s="397"/>
      <c r="AR709" s="397"/>
      <c r="AS709" s="397"/>
      <c r="AT709" s="397"/>
      <c r="AU709" s="397"/>
      <c r="AV709" s="397"/>
      <c r="AW709" s="397"/>
      <c r="AX709" s="397"/>
      <c r="AY709" s="397"/>
      <c r="AZ709" s="397"/>
      <c r="BA709" s="553"/>
      <c r="BB709" s="397"/>
      <c r="BC709" s="397"/>
      <c r="BD709" s="397"/>
    </row>
    <row r="710" spans="2:56" x14ac:dyDescent="0.35">
      <c r="B710" s="80"/>
      <c r="C710" s="119"/>
      <c r="D710" s="119"/>
      <c r="E710" s="84"/>
      <c r="F710" s="119"/>
      <c r="G710" s="120"/>
      <c r="H710" s="41"/>
      <c r="I710" s="41"/>
      <c r="J710" s="82"/>
      <c r="K710" s="291">
        <f t="shared" si="79"/>
        <v>0</v>
      </c>
      <c r="L710" s="293">
        <f>IF(I710&lt;INDEX(Lookup!$U$2:$U$10,MATCH($D$46,Lookup!$S$2:$S$10,0)),0,IF(O710="X",0,J710/(DATEDIF(H710,I710,"m")+1)*12))</f>
        <v>0</v>
      </c>
      <c r="M710" s="291">
        <f t="shared" si="80"/>
        <v>0</v>
      </c>
      <c r="N710" s="335"/>
      <c r="O710" s="143"/>
      <c r="P710" s="397"/>
      <c r="Q710" s="555"/>
      <c r="R710" s="576">
        <f t="shared" si="81"/>
        <v>0</v>
      </c>
      <c r="S710" s="576">
        <f t="shared" si="82"/>
        <v>0</v>
      </c>
      <c r="T710" s="576">
        <f t="shared" si="83"/>
        <v>0</v>
      </c>
      <c r="U710" s="576">
        <f t="shared" si="84"/>
        <v>0</v>
      </c>
      <c r="V710" s="553"/>
      <c r="W710" s="553"/>
      <c r="X710" s="553"/>
      <c r="Y710" s="553"/>
      <c r="Z710" s="397"/>
      <c r="AA710" s="397"/>
      <c r="AB710" s="397"/>
      <c r="AC710" s="397"/>
      <c r="AD710" s="397"/>
      <c r="AE710" s="397"/>
      <c r="AF710" s="397"/>
      <c r="AG710" s="397"/>
      <c r="AH710" s="397"/>
      <c r="AI710" s="397"/>
      <c r="AJ710" s="397"/>
      <c r="AK710" s="397"/>
      <c r="AL710" s="397"/>
      <c r="AM710" s="397"/>
      <c r="AN710" s="397"/>
      <c r="AO710" s="397"/>
      <c r="AP710" s="397"/>
      <c r="AQ710" s="397"/>
      <c r="AR710" s="397"/>
      <c r="AS710" s="397"/>
      <c r="AT710" s="397"/>
      <c r="AU710" s="397"/>
      <c r="AV710" s="397"/>
      <c r="AW710" s="397"/>
      <c r="AX710" s="397"/>
      <c r="AY710" s="397"/>
      <c r="AZ710" s="397"/>
      <c r="BA710" s="553"/>
      <c r="BB710" s="397"/>
      <c r="BC710" s="397"/>
      <c r="BD710" s="397"/>
    </row>
    <row r="711" spans="2:56" x14ac:dyDescent="0.35">
      <c r="B711" s="80"/>
      <c r="C711" s="119"/>
      <c r="D711" s="119"/>
      <c r="E711" s="84"/>
      <c r="F711" s="119"/>
      <c r="G711" s="120"/>
      <c r="H711" s="41"/>
      <c r="I711" s="41"/>
      <c r="J711" s="82"/>
      <c r="K711" s="291">
        <f t="shared" si="79"/>
        <v>0</v>
      </c>
      <c r="L711" s="293">
        <f>IF(I711&lt;INDEX(Lookup!$U$2:$U$10,MATCH($D$46,Lookup!$S$2:$S$10,0)),0,IF(O711="X",0,J711/(DATEDIF(H711,I711,"m")+1)*12))</f>
        <v>0</v>
      </c>
      <c r="M711" s="291">
        <f t="shared" si="80"/>
        <v>0</v>
      </c>
      <c r="N711" s="335"/>
      <c r="O711" s="143"/>
      <c r="P711" s="397"/>
      <c r="Q711" s="555"/>
      <c r="R711" s="576">
        <f t="shared" si="81"/>
        <v>0</v>
      </c>
      <c r="S711" s="576">
        <f t="shared" si="82"/>
        <v>0</v>
      </c>
      <c r="T711" s="576">
        <f t="shared" si="83"/>
        <v>0</v>
      </c>
      <c r="U711" s="576">
        <f t="shared" si="84"/>
        <v>0</v>
      </c>
      <c r="V711" s="553"/>
      <c r="W711" s="553"/>
      <c r="X711" s="553"/>
      <c r="Y711" s="553"/>
      <c r="Z711" s="397"/>
      <c r="AA711" s="397"/>
      <c r="AB711" s="397"/>
      <c r="AC711" s="397"/>
      <c r="AD711" s="397"/>
      <c r="AE711" s="397"/>
      <c r="AF711" s="397"/>
      <c r="AG711" s="397"/>
      <c r="AH711" s="397"/>
      <c r="AI711" s="397"/>
      <c r="AJ711" s="397"/>
      <c r="AK711" s="397"/>
      <c r="AL711" s="397"/>
      <c r="AM711" s="397"/>
      <c r="AN711" s="397"/>
      <c r="AO711" s="397"/>
      <c r="AP711" s="397"/>
      <c r="AQ711" s="397"/>
      <c r="AR711" s="397"/>
      <c r="AS711" s="397"/>
      <c r="AT711" s="397"/>
      <c r="AU711" s="397"/>
      <c r="AV711" s="397"/>
      <c r="AW711" s="397"/>
      <c r="AX711" s="397"/>
      <c r="AY711" s="397"/>
      <c r="AZ711" s="397"/>
      <c r="BA711" s="553"/>
      <c r="BB711" s="397"/>
      <c r="BC711" s="397"/>
      <c r="BD711" s="397"/>
    </row>
    <row r="712" spans="2:56" x14ac:dyDescent="0.35">
      <c r="B712" s="80"/>
      <c r="C712" s="119"/>
      <c r="D712" s="119"/>
      <c r="E712" s="84"/>
      <c r="F712" s="119"/>
      <c r="G712" s="120"/>
      <c r="H712" s="41"/>
      <c r="I712" s="41"/>
      <c r="J712" s="82"/>
      <c r="K712" s="291">
        <f t="shared" si="79"/>
        <v>0</v>
      </c>
      <c r="L712" s="293">
        <f>IF(I712&lt;INDEX(Lookup!$U$2:$U$10,MATCH($D$46,Lookup!$S$2:$S$10,0)),0,IF(O712="X",0,J712/(DATEDIF(H712,I712,"m")+1)*12))</f>
        <v>0</v>
      </c>
      <c r="M712" s="291">
        <f t="shared" si="80"/>
        <v>0</v>
      </c>
      <c r="N712" s="335"/>
      <c r="O712" s="143"/>
      <c r="P712" s="397"/>
      <c r="Q712" s="555"/>
      <c r="R712" s="576">
        <f t="shared" si="81"/>
        <v>0</v>
      </c>
      <c r="S712" s="576">
        <f t="shared" si="82"/>
        <v>0</v>
      </c>
      <c r="T712" s="576">
        <f t="shared" si="83"/>
        <v>0</v>
      </c>
      <c r="U712" s="576">
        <f t="shared" si="84"/>
        <v>0</v>
      </c>
      <c r="V712" s="553"/>
      <c r="W712" s="553"/>
      <c r="X712" s="553"/>
      <c r="Y712" s="553"/>
      <c r="Z712" s="397"/>
      <c r="AA712" s="397"/>
      <c r="AB712" s="397"/>
      <c r="AC712" s="397"/>
      <c r="AD712" s="397"/>
      <c r="AE712" s="397"/>
      <c r="AF712" s="397"/>
      <c r="AG712" s="397"/>
      <c r="AH712" s="397"/>
      <c r="AI712" s="397"/>
      <c r="AJ712" s="397"/>
      <c r="AK712" s="397"/>
      <c r="AL712" s="397"/>
      <c r="AM712" s="397"/>
      <c r="AN712" s="397"/>
      <c r="AO712" s="397"/>
      <c r="AP712" s="397"/>
      <c r="AQ712" s="397"/>
      <c r="AR712" s="397"/>
      <c r="AS712" s="397"/>
      <c r="AT712" s="397"/>
      <c r="AU712" s="397"/>
      <c r="AV712" s="397"/>
      <c r="AW712" s="397"/>
      <c r="AX712" s="397"/>
      <c r="AY712" s="397"/>
      <c r="AZ712" s="397"/>
      <c r="BA712" s="553"/>
      <c r="BB712" s="397"/>
      <c r="BC712" s="397"/>
      <c r="BD712" s="397"/>
    </row>
    <row r="713" spans="2:56" x14ac:dyDescent="0.35">
      <c r="B713" s="80"/>
      <c r="C713" s="119"/>
      <c r="D713" s="119"/>
      <c r="E713" s="84"/>
      <c r="F713" s="119"/>
      <c r="G713" s="120"/>
      <c r="H713" s="41"/>
      <c r="I713" s="41"/>
      <c r="J713" s="82"/>
      <c r="K713" s="291">
        <f t="shared" si="79"/>
        <v>0</v>
      </c>
      <c r="L713" s="293">
        <f>IF(I713&lt;INDEX(Lookup!$U$2:$U$10,MATCH($D$46,Lookup!$S$2:$S$10,0)),0,IF(O713="X",0,J713/(DATEDIF(H713,I713,"m")+1)*12))</f>
        <v>0</v>
      </c>
      <c r="M713" s="291">
        <f t="shared" si="80"/>
        <v>0</v>
      </c>
      <c r="N713" s="335"/>
      <c r="O713" s="143"/>
      <c r="P713" s="397"/>
      <c r="Q713" s="555"/>
      <c r="R713" s="576">
        <f t="shared" si="81"/>
        <v>0</v>
      </c>
      <c r="S713" s="576">
        <f t="shared" si="82"/>
        <v>0</v>
      </c>
      <c r="T713" s="576">
        <f t="shared" si="83"/>
        <v>0</v>
      </c>
      <c r="U713" s="576">
        <f t="shared" si="84"/>
        <v>0</v>
      </c>
      <c r="V713" s="553"/>
      <c r="W713" s="553"/>
      <c r="X713" s="553"/>
      <c r="Y713" s="553"/>
      <c r="Z713" s="397"/>
      <c r="AA713" s="397"/>
      <c r="AB713" s="397"/>
      <c r="AC713" s="397"/>
      <c r="AD713" s="397"/>
      <c r="AE713" s="397"/>
      <c r="AF713" s="397"/>
      <c r="AG713" s="397"/>
      <c r="AH713" s="397"/>
      <c r="AI713" s="397"/>
      <c r="AJ713" s="397"/>
      <c r="AK713" s="397"/>
      <c r="AL713" s="397"/>
      <c r="AM713" s="397"/>
      <c r="AN713" s="397"/>
      <c r="AO713" s="397"/>
      <c r="AP713" s="397"/>
      <c r="AQ713" s="397"/>
      <c r="AR713" s="397"/>
      <c r="AS713" s="397"/>
      <c r="AT713" s="397"/>
      <c r="AU713" s="397"/>
      <c r="AV713" s="397"/>
      <c r="AW713" s="397"/>
      <c r="AX713" s="397"/>
      <c r="AY713" s="397"/>
      <c r="AZ713" s="397"/>
      <c r="BA713" s="553"/>
      <c r="BB713" s="397"/>
      <c r="BC713" s="397"/>
      <c r="BD713" s="397"/>
    </row>
    <row r="714" spans="2:56" x14ac:dyDescent="0.35">
      <c r="B714" s="80"/>
      <c r="C714" s="119"/>
      <c r="D714" s="119"/>
      <c r="E714" s="84"/>
      <c r="F714" s="119"/>
      <c r="G714" s="120"/>
      <c r="H714" s="41"/>
      <c r="I714" s="41"/>
      <c r="J714" s="82"/>
      <c r="K714" s="291">
        <f t="shared" si="79"/>
        <v>0</v>
      </c>
      <c r="L714" s="293">
        <f>IF(I714&lt;INDEX(Lookup!$U$2:$U$10,MATCH($D$46,Lookup!$S$2:$S$10,0)),0,IF(O714="X",0,J714/(DATEDIF(H714,I714,"m")+1)*12))</f>
        <v>0</v>
      </c>
      <c r="M714" s="291">
        <f t="shared" si="80"/>
        <v>0</v>
      </c>
      <c r="N714" s="335"/>
      <c r="O714" s="143"/>
      <c r="P714" s="397"/>
      <c r="Q714" s="555"/>
      <c r="R714" s="576">
        <f t="shared" si="81"/>
        <v>0</v>
      </c>
      <c r="S714" s="576">
        <f t="shared" si="82"/>
        <v>0</v>
      </c>
      <c r="T714" s="576">
        <f t="shared" si="83"/>
        <v>0</v>
      </c>
      <c r="U714" s="576">
        <f t="shared" si="84"/>
        <v>0</v>
      </c>
      <c r="V714" s="553"/>
      <c r="W714" s="553"/>
      <c r="X714" s="553"/>
      <c r="Y714" s="553"/>
      <c r="Z714" s="397"/>
      <c r="AA714" s="397"/>
      <c r="AB714" s="397"/>
      <c r="AC714" s="397"/>
      <c r="AD714" s="397"/>
      <c r="AE714" s="397"/>
      <c r="AF714" s="397"/>
      <c r="AG714" s="397"/>
      <c r="AH714" s="397"/>
      <c r="AI714" s="397"/>
      <c r="AJ714" s="397"/>
      <c r="AK714" s="397"/>
      <c r="AL714" s="397"/>
      <c r="AM714" s="397"/>
      <c r="AN714" s="397"/>
      <c r="AO714" s="397"/>
      <c r="AP714" s="397"/>
      <c r="AQ714" s="397"/>
      <c r="AR714" s="397"/>
      <c r="AS714" s="397"/>
      <c r="AT714" s="397"/>
      <c r="AU714" s="397"/>
      <c r="AV714" s="397"/>
      <c r="AW714" s="397"/>
      <c r="AX714" s="397"/>
      <c r="AY714" s="397"/>
      <c r="AZ714" s="397"/>
      <c r="BA714" s="553"/>
      <c r="BB714" s="397"/>
      <c r="BC714" s="397"/>
      <c r="BD714" s="397"/>
    </row>
    <row r="715" spans="2:56" x14ac:dyDescent="0.35">
      <c r="B715" s="80"/>
      <c r="C715" s="119"/>
      <c r="D715" s="119"/>
      <c r="E715" s="84"/>
      <c r="F715" s="119"/>
      <c r="G715" s="120"/>
      <c r="H715" s="41"/>
      <c r="I715" s="41"/>
      <c r="J715" s="82"/>
      <c r="K715" s="291">
        <f t="shared" si="79"/>
        <v>0</v>
      </c>
      <c r="L715" s="293">
        <f>IF(I715&lt;INDEX(Lookup!$U$2:$U$10,MATCH($D$46,Lookup!$S$2:$S$10,0)),0,IF(O715="X",0,J715/(DATEDIF(H715,I715,"m")+1)*12))</f>
        <v>0</v>
      </c>
      <c r="M715" s="291">
        <f t="shared" si="80"/>
        <v>0</v>
      </c>
      <c r="N715" s="335"/>
      <c r="O715" s="143"/>
      <c r="P715" s="397"/>
      <c r="Q715" s="555"/>
      <c r="R715" s="576">
        <f t="shared" si="81"/>
        <v>0</v>
      </c>
      <c r="S715" s="576">
        <f t="shared" si="82"/>
        <v>0</v>
      </c>
      <c r="T715" s="576">
        <f t="shared" si="83"/>
        <v>0</v>
      </c>
      <c r="U715" s="576">
        <f t="shared" si="84"/>
        <v>0</v>
      </c>
      <c r="V715" s="553"/>
      <c r="W715" s="553"/>
      <c r="X715" s="553"/>
      <c r="Y715" s="553"/>
      <c r="Z715" s="397"/>
      <c r="AA715" s="397"/>
      <c r="AB715" s="397"/>
      <c r="AC715" s="397"/>
      <c r="AD715" s="397"/>
      <c r="AE715" s="397"/>
      <c r="AF715" s="397"/>
      <c r="AG715" s="397"/>
      <c r="AH715" s="397"/>
      <c r="AI715" s="397"/>
      <c r="AJ715" s="397"/>
      <c r="AK715" s="397"/>
      <c r="AL715" s="397"/>
      <c r="AM715" s="397"/>
      <c r="AN715" s="397"/>
      <c r="AO715" s="397"/>
      <c r="AP715" s="397"/>
      <c r="AQ715" s="397"/>
      <c r="AR715" s="397"/>
      <c r="AS715" s="397"/>
      <c r="AT715" s="397"/>
      <c r="AU715" s="397"/>
      <c r="AV715" s="397"/>
      <c r="AW715" s="397"/>
      <c r="AX715" s="397"/>
      <c r="AY715" s="397"/>
      <c r="AZ715" s="397"/>
      <c r="BA715" s="553"/>
      <c r="BB715" s="397"/>
      <c r="BC715" s="397"/>
      <c r="BD715" s="397"/>
    </row>
    <row r="716" spans="2:56" x14ac:dyDescent="0.35">
      <c r="B716" s="80"/>
      <c r="C716" s="119"/>
      <c r="D716" s="119"/>
      <c r="E716" s="84"/>
      <c r="F716" s="119"/>
      <c r="G716" s="120"/>
      <c r="H716" s="41"/>
      <c r="I716" s="41"/>
      <c r="J716" s="82"/>
      <c r="K716" s="291">
        <f t="shared" si="79"/>
        <v>0</v>
      </c>
      <c r="L716" s="293">
        <f>IF(I716&lt;INDEX(Lookup!$U$2:$U$10,MATCH($D$46,Lookup!$S$2:$S$10,0)),0,IF(O716="X",0,J716/(DATEDIF(H716,I716,"m")+1)*12))</f>
        <v>0</v>
      </c>
      <c r="M716" s="291">
        <f t="shared" si="80"/>
        <v>0</v>
      </c>
      <c r="N716" s="335"/>
      <c r="O716" s="143"/>
      <c r="P716" s="397"/>
      <c r="Q716" s="555"/>
      <c r="R716" s="576">
        <f t="shared" si="81"/>
        <v>0</v>
      </c>
      <c r="S716" s="576">
        <f t="shared" si="82"/>
        <v>0</v>
      </c>
      <c r="T716" s="576">
        <f t="shared" si="83"/>
        <v>0</v>
      </c>
      <c r="U716" s="576">
        <f t="shared" si="84"/>
        <v>0</v>
      </c>
      <c r="V716" s="553"/>
      <c r="W716" s="553"/>
      <c r="X716" s="553"/>
      <c r="Y716" s="553"/>
      <c r="Z716" s="397"/>
      <c r="AA716" s="397"/>
      <c r="AB716" s="397"/>
      <c r="AC716" s="397"/>
      <c r="AD716" s="397"/>
      <c r="AE716" s="397"/>
      <c r="AF716" s="397"/>
      <c r="AG716" s="397"/>
      <c r="AH716" s="397"/>
      <c r="AI716" s="397"/>
      <c r="AJ716" s="397"/>
      <c r="AK716" s="397"/>
      <c r="AL716" s="397"/>
      <c r="AM716" s="397"/>
      <c r="AN716" s="397"/>
      <c r="AO716" s="397"/>
      <c r="AP716" s="397"/>
      <c r="AQ716" s="397"/>
      <c r="AR716" s="397"/>
      <c r="AS716" s="397"/>
      <c r="AT716" s="397"/>
      <c r="AU716" s="397"/>
      <c r="AV716" s="397"/>
      <c r="AW716" s="397"/>
      <c r="AX716" s="397"/>
      <c r="AY716" s="397"/>
      <c r="AZ716" s="397"/>
      <c r="BA716" s="553"/>
      <c r="BB716" s="397"/>
      <c r="BC716" s="397"/>
      <c r="BD716" s="397"/>
    </row>
    <row r="717" spans="2:56" x14ac:dyDescent="0.35">
      <c r="B717" s="80"/>
      <c r="C717" s="119"/>
      <c r="D717" s="119"/>
      <c r="E717" s="84"/>
      <c r="F717" s="119"/>
      <c r="G717" s="120"/>
      <c r="H717" s="41"/>
      <c r="I717" s="41"/>
      <c r="J717" s="82"/>
      <c r="K717" s="291">
        <f t="shared" si="79"/>
        <v>0</v>
      </c>
      <c r="L717" s="293">
        <f>IF(I717&lt;INDEX(Lookup!$U$2:$U$10,MATCH($D$46,Lookup!$S$2:$S$10,0)),0,IF(O717="X",0,J717/(DATEDIF(H717,I717,"m")+1)*12))</f>
        <v>0</v>
      </c>
      <c r="M717" s="291">
        <f t="shared" si="80"/>
        <v>0</v>
      </c>
      <c r="N717" s="335"/>
      <c r="O717" s="143"/>
      <c r="P717" s="397"/>
      <c r="Q717" s="555"/>
      <c r="R717" s="576">
        <f t="shared" si="81"/>
        <v>0</v>
      </c>
      <c r="S717" s="576">
        <f t="shared" si="82"/>
        <v>0</v>
      </c>
      <c r="T717" s="576">
        <f t="shared" si="83"/>
        <v>0</v>
      </c>
      <c r="U717" s="576">
        <f t="shared" si="84"/>
        <v>0</v>
      </c>
      <c r="V717" s="553"/>
      <c r="W717" s="553"/>
      <c r="X717" s="553"/>
      <c r="Y717" s="553"/>
      <c r="Z717" s="397"/>
      <c r="AA717" s="397"/>
      <c r="AB717" s="397"/>
      <c r="AC717" s="397"/>
      <c r="AD717" s="397"/>
      <c r="AE717" s="397"/>
      <c r="AF717" s="397"/>
      <c r="AG717" s="397"/>
      <c r="AH717" s="397"/>
      <c r="AI717" s="397"/>
      <c r="AJ717" s="397"/>
      <c r="AK717" s="397"/>
      <c r="AL717" s="397"/>
      <c r="AM717" s="397"/>
      <c r="AN717" s="397"/>
      <c r="AO717" s="397"/>
      <c r="AP717" s="397"/>
      <c r="AQ717" s="397"/>
      <c r="AR717" s="397"/>
      <c r="AS717" s="397"/>
      <c r="AT717" s="397"/>
      <c r="AU717" s="397"/>
      <c r="AV717" s="397"/>
      <c r="AW717" s="397"/>
      <c r="AX717" s="397"/>
      <c r="AY717" s="397"/>
      <c r="AZ717" s="397"/>
      <c r="BA717" s="553"/>
      <c r="BB717" s="397"/>
      <c r="BC717" s="397"/>
      <c r="BD717" s="397"/>
    </row>
    <row r="718" spans="2:56" x14ac:dyDescent="0.35">
      <c r="B718" s="80"/>
      <c r="C718" s="119"/>
      <c r="D718" s="119"/>
      <c r="E718" s="84"/>
      <c r="F718" s="119"/>
      <c r="G718" s="120"/>
      <c r="H718" s="41"/>
      <c r="I718" s="41"/>
      <c r="J718" s="82"/>
      <c r="K718" s="291">
        <f t="shared" si="79"/>
        <v>0</v>
      </c>
      <c r="L718" s="293">
        <f>IF(I718&lt;INDEX(Lookup!$U$2:$U$10,MATCH($D$46,Lookup!$S$2:$S$10,0)),0,IF(O718="X",0,J718/(DATEDIF(H718,I718,"m")+1)*12))</f>
        <v>0</v>
      </c>
      <c r="M718" s="291">
        <f t="shared" si="80"/>
        <v>0</v>
      </c>
      <c r="N718" s="335"/>
      <c r="O718" s="143"/>
      <c r="P718" s="397"/>
      <c r="Q718" s="555"/>
      <c r="R718" s="576">
        <f t="shared" si="81"/>
        <v>0</v>
      </c>
      <c r="S718" s="576">
        <f t="shared" si="82"/>
        <v>0</v>
      </c>
      <c r="T718" s="576">
        <f t="shared" si="83"/>
        <v>0</v>
      </c>
      <c r="U718" s="576">
        <f t="shared" si="84"/>
        <v>0</v>
      </c>
      <c r="V718" s="553"/>
      <c r="W718" s="553"/>
      <c r="X718" s="553"/>
      <c r="Y718" s="553"/>
      <c r="Z718" s="397"/>
      <c r="AA718" s="397"/>
      <c r="AB718" s="397"/>
      <c r="AC718" s="397"/>
      <c r="AD718" s="397"/>
      <c r="AE718" s="397"/>
      <c r="AF718" s="397"/>
      <c r="AG718" s="397"/>
      <c r="AH718" s="397"/>
      <c r="AI718" s="397"/>
      <c r="AJ718" s="397"/>
      <c r="AK718" s="397"/>
      <c r="AL718" s="397"/>
      <c r="AM718" s="397"/>
      <c r="AN718" s="397"/>
      <c r="AO718" s="397"/>
      <c r="AP718" s="397"/>
      <c r="AQ718" s="397"/>
      <c r="AR718" s="397"/>
      <c r="AS718" s="397"/>
      <c r="AT718" s="397"/>
      <c r="AU718" s="397"/>
      <c r="AV718" s="397"/>
      <c r="AW718" s="397"/>
      <c r="AX718" s="397"/>
      <c r="AY718" s="397"/>
      <c r="AZ718" s="397"/>
      <c r="BA718" s="553"/>
      <c r="BB718" s="397"/>
      <c r="BC718" s="397"/>
      <c r="BD718" s="397"/>
    </row>
    <row r="719" spans="2:56" x14ac:dyDescent="0.35">
      <c r="B719" s="80"/>
      <c r="C719" s="119"/>
      <c r="D719" s="119"/>
      <c r="E719" s="84"/>
      <c r="F719" s="119"/>
      <c r="G719" s="120"/>
      <c r="H719" s="41"/>
      <c r="I719" s="41"/>
      <c r="J719" s="82"/>
      <c r="K719" s="291">
        <f t="shared" si="79"/>
        <v>0</v>
      </c>
      <c r="L719" s="293">
        <f>IF(I719&lt;INDEX(Lookup!$U$2:$U$10,MATCH($D$46,Lookup!$S$2:$S$10,0)),0,IF(O719="X",0,J719/(DATEDIF(H719,I719,"m")+1)*12))</f>
        <v>0</v>
      </c>
      <c r="M719" s="291">
        <f t="shared" si="80"/>
        <v>0</v>
      </c>
      <c r="N719" s="335"/>
      <c r="O719" s="143"/>
      <c r="P719" s="397"/>
      <c r="Q719" s="555"/>
      <c r="R719" s="576">
        <f t="shared" si="81"/>
        <v>0</v>
      </c>
      <c r="S719" s="576">
        <f t="shared" si="82"/>
        <v>0</v>
      </c>
      <c r="T719" s="576">
        <f t="shared" si="83"/>
        <v>0</v>
      </c>
      <c r="U719" s="576">
        <f t="shared" si="84"/>
        <v>0</v>
      </c>
      <c r="V719" s="553"/>
      <c r="W719" s="553"/>
      <c r="X719" s="553"/>
      <c r="Y719" s="553"/>
      <c r="Z719" s="397"/>
      <c r="AA719" s="397"/>
      <c r="AB719" s="397"/>
      <c r="AC719" s="397"/>
      <c r="AD719" s="397"/>
      <c r="AE719" s="397"/>
      <c r="AF719" s="397"/>
      <c r="AG719" s="397"/>
      <c r="AH719" s="397"/>
      <c r="AI719" s="397"/>
      <c r="AJ719" s="397"/>
      <c r="AK719" s="397"/>
      <c r="AL719" s="397"/>
      <c r="AM719" s="397"/>
      <c r="AN719" s="397"/>
      <c r="AO719" s="397"/>
      <c r="AP719" s="397"/>
      <c r="AQ719" s="397"/>
      <c r="AR719" s="397"/>
      <c r="AS719" s="397"/>
      <c r="AT719" s="397"/>
      <c r="AU719" s="397"/>
      <c r="AV719" s="397"/>
      <c r="AW719" s="397"/>
      <c r="AX719" s="397"/>
      <c r="AY719" s="397"/>
      <c r="AZ719" s="397"/>
      <c r="BA719" s="553"/>
      <c r="BB719" s="397"/>
      <c r="BC719" s="397"/>
      <c r="BD719" s="397"/>
    </row>
    <row r="720" spans="2:56" x14ac:dyDescent="0.35">
      <c r="B720" s="80"/>
      <c r="C720" s="119"/>
      <c r="D720" s="119"/>
      <c r="E720" s="84"/>
      <c r="F720" s="119"/>
      <c r="G720" s="120"/>
      <c r="H720" s="41"/>
      <c r="I720" s="41"/>
      <c r="J720" s="82"/>
      <c r="K720" s="291">
        <f t="shared" si="79"/>
        <v>0</v>
      </c>
      <c r="L720" s="293">
        <f>IF(I720&lt;INDEX(Lookup!$U$2:$U$10,MATCH($D$46,Lookup!$S$2:$S$10,0)),0,IF(O720="X",0,J720/(DATEDIF(H720,I720,"m")+1)*12))</f>
        <v>0</v>
      </c>
      <c r="M720" s="291">
        <f t="shared" si="80"/>
        <v>0</v>
      </c>
      <c r="N720" s="335"/>
      <c r="O720" s="143"/>
      <c r="P720" s="397"/>
      <c r="Q720" s="555"/>
      <c r="R720" s="576">
        <f t="shared" si="81"/>
        <v>0</v>
      </c>
      <c r="S720" s="576">
        <f t="shared" si="82"/>
        <v>0</v>
      </c>
      <c r="T720" s="576">
        <f t="shared" si="83"/>
        <v>0</v>
      </c>
      <c r="U720" s="576">
        <f t="shared" si="84"/>
        <v>0</v>
      </c>
      <c r="V720" s="553"/>
      <c r="W720" s="553"/>
      <c r="X720" s="553"/>
      <c r="Y720" s="553"/>
      <c r="Z720" s="397"/>
      <c r="AA720" s="397"/>
      <c r="AB720" s="397"/>
      <c r="AC720" s="397"/>
      <c r="AD720" s="397"/>
      <c r="AE720" s="397"/>
      <c r="AF720" s="397"/>
      <c r="AG720" s="397"/>
      <c r="AH720" s="397"/>
      <c r="AI720" s="397"/>
      <c r="AJ720" s="397"/>
      <c r="AK720" s="397"/>
      <c r="AL720" s="397"/>
      <c r="AM720" s="397"/>
      <c r="AN720" s="397"/>
      <c r="AO720" s="397"/>
      <c r="AP720" s="397"/>
      <c r="AQ720" s="397"/>
      <c r="AR720" s="397"/>
      <c r="AS720" s="397"/>
      <c r="AT720" s="397"/>
      <c r="AU720" s="397"/>
      <c r="AV720" s="397"/>
      <c r="AW720" s="397"/>
      <c r="AX720" s="397"/>
      <c r="AY720" s="397"/>
      <c r="AZ720" s="397"/>
      <c r="BA720" s="553"/>
      <c r="BB720" s="397"/>
      <c r="BC720" s="397"/>
      <c r="BD720" s="397"/>
    </row>
    <row r="721" spans="2:56" x14ac:dyDescent="0.35">
      <c r="B721" s="80"/>
      <c r="C721" s="119"/>
      <c r="D721" s="119"/>
      <c r="E721" s="84"/>
      <c r="F721" s="119"/>
      <c r="G721" s="120"/>
      <c r="H721" s="41"/>
      <c r="I721" s="41"/>
      <c r="J721" s="82"/>
      <c r="K721" s="291">
        <f t="shared" si="79"/>
        <v>0</v>
      </c>
      <c r="L721" s="293">
        <f>IF(I721&lt;INDEX(Lookup!$U$2:$U$10,MATCH($D$46,Lookup!$S$2:$S$10,0)),0,IF(O721="X",0,J721/(DATEDIF(H721,I721,"m")+1)*12))</f>
        <v>0</v>
      </c>
      <c r="M721" s="291">
        <f t="shared" si="80"/>
        <v>0</v>
      </c>
      <c r="N721" s="335"/>
      <c r="O721" s="143"/>
      <c r="P721" s="397"/>
      <c r="Q721" s="555"/>
      <c r="R721" s="576">
        <f t="shared" si="81"/>
        <v>0</v>
      </c>
      <c r="S721" s="576">
        <f t="shared" si="82"/>
        <v>0</v>
      </c>
      <c r="T721" s="576">
        <f t="shared" si="83"/>
        <v>0</v>
      </c>
      <c r="U721" s="576">
        <f t="shared" si="84"/>
        <v>0</v>
      </c>
      <c r="V721" s="553"/>
      <c r="W721" s="553"/>
      <c r="X721" s="553"/>
      <c r="Y721" s="553"/>
      <c r="Z721" s="397"/>
      <c r="AA721" s="397"/>
      <c r="AB721" s="397"/>
      <c r="AC721" s="397"/>
      <c r="AD721" s="397"/>
      <c r="AE721" s="397"/>
      <c r="AF721" s="397"/>
      <c r="AG721" s="397"/>
      <c r="AH721" s="397"/>
      <c r="AI721" s="397"/>
      <c r="AJ721" s="397"/>
      <c r="AK721" s="397"/>
      <c r="AL721" s="397"/>
      <c r="AM721" s="397"/>
      <c r="AN721" s="397"/>
      <c r="AO721" s="397"/>
      <c r="AP721" s="397"/>
      <c r="AQ721" s="397"/>
      <c r="AR721" s="397"/>
      <c r="AS721" s="397"/>
      <c r="AT721" s="397"/>
      <c r="AU721" s="397"/>
      <c r="AV721" s="397"/>
      <c r="AW721" s="397"/>
      <c r="AX721" s="397"/>
      <c r="AY721" s="397"/>
      <c r="AZ721" s="397"/>
      <c r="BA721" s="553"/>
      <c r="BB721" s="397"/>
      <c r="BC721" s="397"/>
      <c r="BD721" s="397"/>
    </row>
    <row r="722" spans="2:56" x14ac:dyDescent="0.35">
      <c r="B722" s="80"/>
      <c r="C722" s="119"/>
      <c r="D722" s="119"/>
      <c r="E722" s="84"/>
      <c r="F722" s="119"/>
      <c r="G722" s="120"/>
      <c r="H722" s="41"/>
      <c r="I722" s="41"/>
      <c r="J722" s="82"/>
      <c r="K722" s="291">
        <f t="shared" si="79"/>
        <v>0</v>
      </c>
      <c r="L722" s="293">
        <f>IF(I722&lt;INDEX(Lookup!$U$2:$U$10,MATCH($D$46,Lookup!$S$2:$S$10,0)),0,IF(O722="X",0,J722/(DATEDIF(H722,I722,"m")+1)*12))</f>
        <v>0</v>
      </c>
      <c r="M722" s="291">
        <f t="shared" si="80"/>
        <v>0</v>
      </c>
      <c r="N722" s="335"/>
      <c r="O722" s="143"/>
      <c r="P722" s="397"/>
      <c r="Q722" s="555"/>
      <c r="R722" s="576">
        <f t="shared" si="81"/>
        <v>0</v>
      </c>
      <c r="S722" s="576">
        <f t="shared" si="82"/>
        <v>0</v>
      </c>
      <c r="T722" s="576">
        <f t="shared" si="83"/>
        <v>0</v>
      </c>
      <c r="U722" s="576">
        <f t="shared" si="84"/>
        <v>0</v>
      </c>
      <c r="V722" s="553"/>
      <c r="W722" s="553"/>
      <c r="X722" s="553"/>
      <c r="Y722" s="553"/>
      <c r="Z722" s="397"/>
      <c r="AA722" s="397"/>
      <c r="AB722" s="397"/>
      <c r="AC722" s="397"/>
      <c r="AD722" s="397"/>
      <c r="AE722" s="397"/>
      <c r="AF722" s="397"/>
      <c r="AG722" s="397"/>
      <c r="AH722" s="397"/>
      <c r="AI722" s="397"/>
      <c r="AJ722" s="397"/>
      <c r="AK722" s="397"/>
      <c r="AL722" s="397"/>
      <c r="AM722" s="397"/>
      <c r="AN722" s="397"/>
      <c r="AO722" s="397"/>
      <c r="AP722" s="397"/>
      <c r="AQ722" s="397"/>
      <c r="AR722" s="397"/>
      <c r="AS722" s="397"/>
      <c r="AT722" s="397"/>
      <c r="AU722" s="397"/>
      <c r="AV722" s="397"/>
      <c r="AW722" s="397"/>
      <c r="AX722" s="397"/>
      <c r="AY722" s="397"/>
      <c r="AZ722" s="397"/>
      <c r="BA722" s="553"/>
      <c r="BB722" s="397"/>
      <c r="BC722" s="397"/>
      <c r="BD722" s="397"/>
    </row>
    <row r="723" spans="2:56" x14ac:dyDescent="0.35">
      <c r="B723" s="80"/>
      <c r="C723" s="119"/>
      <c r="D723" s="119"/>
      <c r="E723" s="84"/>
      <c r="F723" s="119"/>
      <c r="G723" s="120"/>
      <c r="H723" s="41"/>
      <c r="I723" s="41"/>
      <c r="J723" s="82"/>
      <c r="K723" s="291">
        <f t="shared" si="79"/>
        <v>0</v>
      </c>
      <c r="L723" s="293">
        <f>IF(I723&lt;INDEX(Lookup!$U$2:$U$10,MATCH($D$46,Lookup!$S$2:$S$10,0)),0,IF(O723="X",0,J723/(DATEDIF(H723,I723,"m")+1)*12))</f>
        <v>0</v>
      </c>
      <c r="M723" s="291">
        <f t="shared" si="80"/>
        <v>0</v>
      </c>
      <c r="N723" s="335"/>
      <c r="O723" s="143"/>
      <c r="P723" s="397"/>
      <c r="Q723" s="555"/>
      <c r="R723" s="576">
        <f t="shared" si="81"/>
        <v>0</v>
      </c>
      <c r="S723" s="576">
        <f t="shared" si="82"/>
        <v>0</v>
      </c>
      <c r="T723" s="576">
        <f t="shared" si="83"/>
        <v>0</v>
      </c>
      <c r="U723" s="576">
        <f t="shared" si="84"/>
        <v>0</v>
      </c>
      <c r="V723" s="553"/>
      <c r="W723" s="553"/>
      <c r="X723" s="553"/>
      <c r="Y723" s="553"/>
      <c r="Z723" s="397"/>
      <c r="AA723" s="397"/>
      <c r="AB723" s="397"/>
      <c r="AC723" s="397"/>
      <c r="AD723" s="397"/>
      <c r="AE723" s="397"/>
      <c r="AF723" s="397"/>
      <c r="AG723" s="397"/>
      <c r="AH723" s="397"/>
      <c r="AI723" s="397"/>
      <c r="AJ723" s="397"/>
      <c r="AK723" s="397"/>
      <c r="AL723" s="397"/>
      <c r="AM723" s="397"/>
      <c r="AN723" s="397"/>
      <c r="AO723" s="397"/>
      <c r="AP723" s="397"/>
      <c r="AQ723" s="397"/>
      <c r="AR723" s="397"/>
      <c r="AS723" s="397"/>
      <c r="AT723" s="397"/>
      <c r="AU723" s="397"/>
      <c r="AV723" s="397"/>
      <c r="AW723" s="397"/>
      <c r="AX723" s="397"/>
      <c r="AY723" s="397"/>
      <c r="AZ723" s="397"/>
      <c r="BA723" s="553"/>
      <c r="BB723" s="397"/>
      <c r="BC723" s="397"/>
      <c r="BD723" s="397"/>
    </row>
    <row r="724" spans="2:56" x14ac:dyDescent="0.35">
      <c r="B724" s="80"/>
      <c r="C724" s="119"/>
      <c r="D724" s="119"/>
      <c r="E724" s="84"/>
      <c r="F724" s="119"/>
      <c r="G724" s="120"/>
      <c r="H724" s="41"/>
      <c r="I724" s="41"/>
      <c r="J724" s="82"/>
      <c r="K724" s="291">
        <f t="shared" si="79"/>
        <v>0</v>
      </c>
      <c r="L724" s="293">
        <f>IF(I724&lt;INDEX(Lookup!$U$2:$U$10,MATCH($D$46,Lookup!$S$2:$S$10,0)),0,IF(O724="X",0,J724/(DATEDIF(H724,I724,"m")+1)*12))</f>
        <v>0</v>
      </c>
      <c r="M724" s="291">
        <f t="shared" si="80"/>
        <v>0</v>
      </c>
      <c r="N724" s="335"/>
      <c r="O724" s="143"/>
      <c r="P724" s="397"/>
      <c r="Q724" s="555"/>
      <c r="R724" s="576">
        <f t="shared" si="81"/>
        <v>0</v>
      </c>
      <c r="S724" s="576">
        <f t="shared" si="82"/>
        <v>0</v>
      </c>
      <c r="T724" s="576">
        <f t="shared" si="83"/>
        <v>0</v>
      </c>
      <c r="U724" s="576">
        <f t="shared" si="84"/>
        <v>0</v>
      </c>
      <c r="V724" s="553"/>
      <c r="W724" s="553"/>
      <c r="X724" s="553"/>
      <c r="Y724" s="553"/>
      <c r="Z724" s="397"/>
      <c r="AA724" s="397"/>
      <c r="AB724" s="397"/>
      <c r="AC724" s="397"/>
      <c r="AD724" s="397"/>
      <c r="AE724" s="397"/>
      <c r="AF724" s="397"/>
      <c r="AG724" s="397"/>
      <c r="AH724" s="397"/>
      <c r="AI724" s="397"/>
      <c r="AJ724" s="397"/>
      <c r="AK724" s="397"/>
      <c r="AL724" s="397"/>
      <c r="AM724" s="397"/>
      <c r="AN724" s="397"/>
      <c r="AO724" s="397"/>
      <c r="AP724" s="397"/>
      <c r="AQ724" s="397"/>
      <c r="AR724" s="397"/>
      <c r="AS724" s="397"/>
      <c r="AT724" s="397"/>
      <c r="AU724" s="397"/>
      <c r="AV724" s="397"/>
      <c r="AW724" s="397"/>
      <c r="AX724" s="397"/>
      <c r="AY724" s="397"/>
      <c r="AZ724" s="397"/>
      <c r="BA724" s="553"/>
      <c r="BB724" s="397"/>
      <c r="BC724" s="397"/>
      <c r="BD724" s="397"/>
    </row>
    <row r="725" spans="2:56" x14ac:dyDescent="0.35">
      <c r="B725" s="80"/>
      <c r="C725" s="119"/>
      <c r="D725" s="119"/>
      <c r="E725" s="84"/>
      <c r="F725" s="119"/>
      <c r="G725" s="120"/>
      <c r="H725" s="41"/>
      <c r="I725" s="41"/>
      <c r="J725" s="82"/>
      <c r="K725" s="291">
        <f t="shared" si="79"/>
        <v>0</v>
      </c>
      <c r="L725" s="293">
        <f>IF(I725&lt;INDEX(Lookup!$U$2:$U$10,MATCH($D$46,Lookup!$S$2:$S$10,0)),0,IF(O725="X",0,J725/(DATEDIF(H725,I725,"m")+1)*12))</f>
        <v>0</v>
      </c>
      <c r="M725" s="291">
        <f t="shared" si="80"/>
        <v>0</v>
      </c>
      <c r="N725" s="335"/>
      <c r="O725" s="143"/>
      <c r="P725" s="397"/>
      <c r="Q725" s="555"/>
      <c r="R725" s="576">
        <f t="shared" si="81"/>
        <v>0</v>
      </c>
      <c r="S725" s="576">
        <f t="shared" si="82"/>
        <v>0</v>
      </c>
      <c r="T725" s="576">
        <f t="shared" si="83"/>
        <v>0</v>
      </c>
      <c r="U725" s="576">
        <f t="shared" si="84"/>
        <v>0</v>
      </c>
      <c r="V725" s="553"/>
      <c r="W725" s="553"/>
      <c r="X725" s="553"/>
      <c r="Y725" s="553"/>
      <c r="Z725" s="397"/>
      <c r="AA725" s="397"/>
      <c r="AB725" s="397"/>
      <c r="AC725" s="397"/>
      <c r="AD725" s="397"/>
      <c r="AE725" s="397"/>
      <c r="AF725" s="397"/>
      <c r="AG725" s="397"/>
      <c r="AH725" s="397"/>
      <c r="AI725" s="397"/>
      <c r="AJ725" s="397"/>
      <c r="AK725" s="397"/>
      <c r="AL725" s="397"/>
      <c r="AM725" s="397"/>
      <c r="AN725" s="397"/>
      <c r="AO725" s="397"/>
      <c r="AP725" s="397"/>
      <c r="AQ725" s="397"/>
      <c r="AR725" s="397"/>
      <c r="AS725" s="397"/>
      <c r="AT725" s="397"/>
      <c r="AU725" s="397"/>
      <c r="AV725" s="397"/>
      <c r="AW725" s="397"/>
      <c r="AX725" s="397"/>
      <c r="AY725" s="397"/>
      <c r="AZ725" s="397"/>
      <c r="BA725" s="553"/>
      <c r="BB725" s="397"/>
      <c r="BC725" s="397"/>
      <c r="BD725" s="397"/>
    </row>
    <row r="726" spans="2:56" x14ac:dyDescent="0.35">
      <c r="B726" s="80"/>
      <c r="C726" s="119"/>
      <c r="D726" s="119"/>
      <c r="E726" s="84"/>
      <c r="F726" s="119"/>
      <c r="G726" s="120"/>
      <c r="H726" s="41"/>
      <c r="I726" s="41"/>
      <c r="J726" s="82"/>
      <c r="K726" s="291">
        <f t="shared" si="79"/>
        <v>0</v>
      </c>
      <c r="L726" s="293">
        <f>IF(I726&lt;INDEX(Lookup!$U$2:$U$10,MATCH($D$46,Lookup!$S$2:$S$10,0)),0,IF(O726="X",0,J726/(DATEDIF(H726,I726,"m")+1)*12))</f>
        <v>0</v>
      </c>
      <c r="M726" s="291">
        <f t="shared" si="80"/>
        <v>0</v>
      </c>
      <c r="N726" s="335"/>
      <c r="O726" s="143"/>
      <c r="P726" s="397"/>
      <c r="Q726" s="555"/>
      <c r="R726" s="576">
        <f t="shared" si="81"/>
        <v>0</v>
      </c>
      <c r="S726" s="576">
        <f t="shared" si="82"/>
        <v>0</v>
      </c>
      <c r="T726" s="576">
        <f t="shared" si="83"/>
        <v>0</v>
      </c>
      <c r="U726" s="576">
        <f t="shared" si="84"/>
        <v>0</v>
      </c>
      <c r="V726" s="553"/>
      <c r="W726" s="553"/>
      <c r="X726" s="553"/>
      <c r="Y726" s="553"/>
      <c r="Z726" s="397"/>
      <c r="AA726" s="397"/>
      <c r="AB726" s="397"/>
      <c r="AC726" s="397"/>
      <c r="AD726" s="397"/>
      <c r="AE726" s="397"/>
      <c r="AF726" s="397"/>
      <c r="AG726" s="397"/>
      <c r="AH726" s="397"/>
      <c r="AI726" s="397"/>
      <c r="AJ726" s="397"/>
      <c r="AK726" s="397"/>
      <c r="AL726" s="397"/>
      <c r="AM726" s="397"/>
      <c r="AN726" s="397"/>
      <c r="AO726" s="397"/>
      <c r="AP726" s="397"/>
      <c r="AQ726" s="397"/>
      <c r="AR726" s="397"/>
      <c r="AS726" s="397"/>
      <c r="AT726" s="397"/>
      <c r="AU726" s="397"/>
      <c r="AV726" s="397"/>
      <c r="AW726" s="397"/>
      <c r="AX726" s="397"/>
      <c r="AY726" s="397"/>
      <c r="AZ726" s="397"/>
      <c r="BA726" s="553"/>
      <c r="BB726" s="397"/>
      <c r="BC726" s="397"/>
      <c r="BD726" s="397"/>
    </row>
    <row r="727" spans="2:56" x14ac:dyDescent="0.35">
      <c r="B727" s="80"/>
      <c r="C727" s="119"/>
      <c r="D727" s="119"/>
      <c r="E727" s="84"/>
      <c r="F727" s="119"/>
      <c r="G727" s="120"/>
      <c r="H727" s="41"/>
      <c r="I727" s="41"/>
      <c r="J727" s="82"/>
      <c r="K727" s="291">
        <f t="shared" si="79"/>
        <v>0</v>
      </c>
      <c r="L727" s="293">
        <f>IF(I727&lt;INDEX(Lookup!$U$2:$U$10,MATCH($D$46,Lookup!$S$2:$S$10,0)),0,IF(O727="X",0,J727/(DATEDIF(H727,I727,"m")+1)*12))</f>
        <v>0</v>
      </c>
      <c r="M727" s="291">
        <f t="shared" si="80"/>
        <v>0</v>
      </c>
      <c r="N727" s="335"/>
      <c r="O727" s="143"/>
      <c r="P727" s="397"/>
      <c r="Q727" s="555"/>
      <c r="R727" s="576">
        <f t="shared" si="81"/>
        <v>0</v>
      </c>
      <c r="S727" s="576">
        <f t="shared" si="82"/>
        <v>0</v>
      </c>
      <c r="T727" s="576">
        <f t="shared" si="83"/>
        <v>0</v>
      </c>
      <c r="U727" s="576">
        <f t="shared" si="84"/>
        <v>0</v>
      </c>
      <c r="V727" s="553"/>
      <c r="W727" s="553"/>
      <c r="X727" s="553"/>
      <c r="Y727" s="553"/>
      <c r="Z727" s="397"/>
      <c r="AA727" s="397"/>
      <c r="AB727" s="397"/>
      <c r="AC727" s="397"/>
      <c r="AD727" s="397"/>
      <c r="AE727" s="397"/>
      <c r="AF727" s="397"/>
      <c r="AG727" s="397"/>
      <c r="AH727" s="397"/>
      <c r="AI727" s="397"/>
      <c r="AJ727" s="397"/>
      <c r="AK727" s="397"/>
      <c r="AL727" s="397"/>
      <c r="AM727" s="397"/>
      <c r="AN727" s="397"/>
      <c r="AO727" s="397"/>
      <c r="AP727" s="397"/>
      <c r="AQ727" s="397"/>
      <c r="AR727" s="397"/>
      <c r="AS727" s="397"/>
      <c r="AT727" s="397"/>
      <c r="AU727" s="397"/>
      <c r="AV727" s="397"/>
      <c r="AW727" s="397"/>
      <c r="AX727" s="397"/>
      <c r="AY727" s="397"/>
      <c r="AZ727" s="397"/>
      <c r="BA727" s="553"/>
      <c r="BB727" s="397"/>
      <c r="BC727" s="397"/>
      <c r="BD727" s="397"/>
    </row>
    <row r="728" spans="2:56" x14ac:dyDescent="0.35">
      <c r="B728" s="80"/>
      <c r="C728" s="119"/>
      <c r="D728" s="119"/>
      <c r="E728" s="84"/>
      <c r="F728" s="119"/>
      <c r="G728" s="120"/>
      <c r="H728" s="41"/>
      <c r="I728" s="41"/>
      <c r="J728" s="82"/>
      <c r="K728" s="291">
        <f t="shared" si="79"/>
        <v>0</v>
      </c>
      <c r="L728" s="293">
        <f>IF(I728&lt;INDEX(Lookup!$U$2:$U$10,MATCH($D$46,Lookup!$S$2:$S$10,0)),0,IF(O728="X",0,J728/(DATEDIF(H728,I728,"m")+1)*12))</f>
        <v>0</v>
      </c>
      <c r="M728" s="291">
        <f t="shared" si="80"/>
        <v>0</v>
      </c>
      <c r="N728" s="335"/>
      <c r="O728" s="143"/>
      <c r="P728" s="397"/>
      <c r="Q728" s="555"/>
      <c r="R728" s="576">
        <f t="shared" si="81"/>
        <v>0</v>
      </c>
      <c r="S728" s="576">
        <f t="shared" si="82"/>
        <v>0</v>
      </c>
      <c r="T728" s="576">
        <f t="shared" si="83"/>
        <v>0</v>
      </c>
      <c r="U728" s="576">
        <f t="shared" si="84"/>
        <v>0</v>
      </c>
      <c r="V728" s="553"/>
      <c r="W728" s="553"/>
      <c r="X728" s="553"/>
      <c r="Y728" s="553"/>
      <c r="Z728" s="397"/>
      <c r="AA728" s="397"/>
      <c r="AB728" s="397"/>
      <c r="AC728" s="397"/>
      <c r="AD728" s="397"/>
      <c r="AE728" s="397"/>
      <c r="AF728" s="397"/>
      <c r="AG728" s="397"/>
      <c r="AH728" s="397"/>
      <c r="AI728" s="397"/>
      <c r="AJ728" s="397"/>
      <c r="AK728" s="397"/>
      <c r="AL728" s="397"/>
      <c r="AM728" s="397"/>
      <c r="AN728" s="397"/>
      <c r="AO728" s="397"/>
      <c r="AP728" s="397"/>
      <c r="AQ728" s="397"/>
      <c r="AR728" s="397"/>
      <c r="AS728" s="397"/>
      <c r="AT728" s="397"/>
      <c r="AU728" s="397"/>
      <c r="AV728" s="397"/>
      <c r="AW728" s="397"/>
      <c r="AX728" s="397"/>
      <c r="AY728" s="397"/>
      <c r="AZ728" s="397"/>
      <c r="BA728" s="553"/>
      <c r="BB728" s="397"/>
      <c r="BC728" s="397"/>
      <c r="BD728" s="397"/>
    </row>
    <row r="729" spans="2:56" x14ac:dyDescent="0.35">
      <c r="B729" s="80"/>
      <c r="C729" s="119"/>
      <c r="D729" s="119"/>
      <c r="E729" s="84"/>
      <c r="F729" s="119"/>
      <c r="G729" s="120"/>
      <c r="H729" s="41"/>
      <c r="I729" s="41"/>
      <c r="J729" s="82"/>
      <c r="K729" s="291">
        <f t="shared" si="79"/>
        <v>0</v>
      </c>
      <c r="L729" s="293">
        <f>IF(I729&lt;INDEX(Lookup!$U$2:$U$10,MATCH($D$46,Lookup!$S$2:$S$10,0)),0,IF(O729="X",0,J729/(DATEDIF(H729,I729,"m")+1)*12))</f>
        <v>0</v>
      </c>
      <c r="M729" s="291">
        <f t="shared" si="80"/>
        <v>0</v>
      </c>
      <c r="N729" s="335"/>
      <c r="O729" s="143"/>
      <c r="P729" s="397"/>
      <c r="Q729" s="555"/>
      <c r="R729" s="576">
        <f t="shared" si="81"/>
        <v>0</v>
      </c>
      <c r="S729" s="576">
        <f t="shared" si="82"/>
        <v>0</v>
      </c>
      <c r="T729" s="576">
        <f t="shared" si="83"/>
        <v>0</v>
      </c>
      <c r="U729" s="576">
        <f t="shared" si="84"/>
        <v>0</v>
      </c>
      <c r="V729" s="553"/>
      <c r="W729" s="553"/>
      <c r="X729" s="553"/>
      <c r="Y729" s="553"/>
      <c r="Z729" s="397"/>
      <c r="AA729" s="397"/>
      <c r="AB729" s="397"/>
      <c r="AC729" s="397"/>
      <c r="AD729" s="397"/>
      <c r="AE729" s="397"/>
      <c r="AF729" s="397"/>
      <c r="AG729" s="397"/>
      <c r="AH729" s="397"/>
      <c r="AI729" s="397"/>
      <c r="AJ729" s="397"/>
      <c r="AK729" s="397"/>
      <c r="AL729" s="397"/>
      <c r="AM729" s="397"/>
      <c r="AN729" s="397"/>
      <c r="AO729" s="397"/>
      <c r="AP729" s="397"/>
      <c r="AQ729" s="397"/>
      <c r="AR729" s="397"/>
      <c r="AS729" s="397"/>
      <c r="AT729" s="397"/>
      <c r="AU729" s="397"/>
      <c r="AV729" s="397"/>
      <c r="AW729" s="397"/>
      <c r="AX729" s="397"/>
      <c r="AY729" s="397"/>
      <c r="AZ729" s="397"/>
      <c r="BA729" s="553"/>
      <c r="BB729" s="397"/>
      <c r="BC729" s="397"/>
      <c r="BD729" s="397"/>
    </row>
    <row r="730" spans="2:56" x14ac:dyDescent="0.35">
      <c r="B730" s="80"/>
      <c r="C730" s="119"/>
      <c r="D730" s="119"/>
      <c r="E730" s="84"/>
      <c r="F730" s="119"/>
      <c r="G730" s="120"/>
      <c r="H730" s="41"/>
      <c r="I730" s="41"/>
      <c r="J730" s="82"/>
      <c r="K730" s="291">
        <f t="shared" si="79"/>
        <v>0</v>
      </c>
      <c r="L730" s="293">
        <f>IF(I730&lt;INDEX(Lookup!$U$2:$U$10,MATCH($D$46,Lookup!$S$2:$S$10,0)),0,IF(O730="X",0,J730/(DATEDIF(H730,I730,"m")+1)*12))</f>
        <v>0</v>
      </c>
      <c r="M730" s="291">
        <f t="shared" si="80"/>
        <v>0</v>
      </c>
      <c r="N730" s="335"/>
      <c r="O730" s="143"/>
      <c r="P730" s="397"/>
      <c r="Q730" s="555"/>
      <c r="R730" s="576">
        <f t="shared" si="81"/>
        <v>0</v>
      </c>
      <c r="S730" s="576">
        <f t="shared" si="82"/>
        <v>0</v>
      </c>
      <c r="T730" s="576">
        <f t="shared" si="83"/>
        <v>0</v>
      </c>
      <c r="U730" s="576">
        <f t="shared" si="84"/>
        <v>0</v>
      </c>
      <c r="V730" s="553"/>
      <c r="W730" s="553"/>
      <c r="X730" s="553"/>
      <c r="Y730" s="553"/>
      <c r="Z730" s="397"/>
      <c r="AA730" s="397"/>
      <c r="AB730" s="397"/>
      <c r="AC730" s="397"/>
      <c r="AD730" s="397"/>
      <c r="AE730" s="397"/>
      <c r="AF730" s="397"/>
      <c r="AG730" s="397"/>
      <c r="AH730" s="397"/>
      <c r="AI730" s="397"/>
      <c r="AJ730" s="397"/>
      <c r="AK730" s="397"/>
      <c r="AL730" s="397"/>
      <c r="AM730" s="397"/>
      <c r="AN730" s="397"/>
      <c r="AO730" s="397"/>
      <c r="AP730" s="397"/>
      <c r="AQ730" s="397"/>
      <c r="AR730" s="397"/>
      <c r="AS730" s="397"/>
      <c r="AT730" s="397"/>
      <c r="AU730" s="397"/>
      <c r="AV730" s="397"/>
      <c r="AW730" s="397"/>
      <c r="AX730" s="397"/>
      <c r="AY730" s="397"/>
      <c r="AZ730" s="397"/>
      <c r="BA730" s="553"/>
      <c r="BB730" s="397"/>
      <c r="BC730" s="397"/>
      <c r="BD730" s="397"/>
    </row>
    <row r="731" spans="2:56" x14ac:dyDescent="0.35">
      <c r="B731" s="80"/>
      <c r="C731" s="119"/>
      <c r="D731" s="119"/>
      <c r="E731" s="84"/>
      <c r="F731" s="119"/>
      <c r="G731" s="120"/>
      <c r="H731" s="41"/>
      <c r="I731" s="41"/>
      <c r="J731" s="82"/>
      <c r="K731" s="291">
        <f t="shared" si="79"/>
        <v>0</v>
      </c>
      <c r="L731" s="293">
        <f>IF(I731&lt;INDEX(Lookup!$U$2:$U$10,MATCH($D$46,Lookup!$S$2:$S$10,0)),0,IF(O731="X",0,J731/(DATEDIF(H731,I731,"m")+1)*12))</f>
        <v>0</v>
      </c>
      <c r="M731" s="291">
        <f t="shared" si="80"/>
        <v>0</v>
      </c>
      <c r="N731" s="335"/>
      <c r="O731" s="143"/>
      <c r="P731" s="397"/>
      <c r="Q731" s="555"/>
      <c r="R731" s="576">
        <f t="shared" si="81"/>
        <v>0</v>
      </c>
      <c r="S731" s="576">
        <f t="shared" si="82"/>
        <v>0</v>
      </c>
      <c r="T731" s="576">
        <f t="shared" si="83"/>
        <v>0</v>
      </c>
      <c r="U731" s="576">
        <f t="shared" si="84"/>
        <v>0</v>
      </c>
      <c r="V731" s="553"/>
      <c r="W731" s="553"/>
      <c r="X731" s="553"/>
      <c r="Y731" s="553"/>
      <c r="Z731" s="397"/>
      <c r="AA731" s="397"/>
      <c r="AB731" s="397"/>
      <c r="AC731" s="397"/>
      <c r="AD731" s="397"/>
      <c r="AE731" s="397"/>
      <c r="AF731" s="397"/>
      <c r="AG731" s="397"/>
      <c r="AH731" s="397"/>
      <c r="AI731" s="397"/>
      <c r="AJ731" s="397"/>
      <c r="AK731" s="397"/>
      <c r="AL731" s="397"/>
      <c r="AM731" s="397"/>
      <c r="AN731" s="397"/>
      <c r="AO731" s="397"/>
      <c r="AP731" s="397"/>
      <c r="AQ731" s="397"/>
      <c r="AR731" s="397"/>
      <c r="AS731" s="397"/>
      <c r="AT731" s="397"/>
      <c r="AU731" s="397"/>
      <c r="AV731" s="397"/>
      <c r="AW731" s="397"/>
      <c r="AX731" s="397"/>
      <c r="AY731" s="397"/>
      <c r="AZ731" s="397"/>
      <c r="BA731" s="553"/>
      <c r="BB731" s="397"/>
      <c r="BC731" s="397"/>
      <c r="BD731" s="397"/>
    </row>
    <row r="732" spans="2:56" x14ac:dyDescent="0.35">
      <c r="B732" s="80"/>
      <c r="C732" s="119"/>
      <c r="D732" s="119"/>
      <c r="E732" s="84"/>
      <c r="F732" s="119"/>
      <c r="G732" s="120"/>
      <c r="H732" s="41"/>
      <c r="I732" s="41"/>
      <c r="J732" s="82"/>
      <c r="K732" s="291">
        <f t="shared" si="79"/>
        <v>0</v>
      </c>
      <c r="L732" s="293">
        <f>IF(I732&lt;INDEX(Lookup!$U$2:$U$10,MATCH($D$46,Lookup!$S$2:$S$10,0)),0,IF(O732="X",0,J732/(DATEDIF(H732,I732,"m")+1)*12))</f>
        <v>0</v>
      </c>
      <c r="M732" s="291">
        <f t="shared" si="80"/>
        <v>0</v>
      </c>
      <c r="N732" s="335"/>
      <c r="O732" s="143"/>
      <c r="P732" s="397"/>
      <c r="Q732" s="555"/>
      <c r="R732" s="576">
        <f t="shared" si="81"/>
        <v>0</v>
      </c>
      <c r="S732" s="576">
        <f t="shared" si="82"/>
        <v>0</v>
      </c>
      <c r="T732" s="576">
        <f t="shared" si="83"/>
        <v>0</v>
      </c>
      <c r="U732" s="576">
        <f t="shared" si="84"/>
        <v>0</v>
      </c>
      <c r="V732" s="553"/>
      <c r="W732" s="553"/>
      <c r="X732" s="553"/>
      <c r="Y732" s="553"/>
      <c r="Z732" s="397"/>
      <c r="AA732" s="397"/>
      <c r="AB732" s="397"/>
      <c r="AC732" s="397"/>
      <c r="AD732" s="397"/>
      <c r="AE732" s="397"/>
      <c r="AF732" s="397"/>
      <c r="AG732" s="397"/>
      <c r="AH732" s="397"/>
      <c r="AI732" s="397"/>
      <c r="AJ732" s="397"/>
      <c r="AK732" s="397"/>
      <c r="AL732" s="397"/>
      <c r="AM732" s="397"/>
      <c r="AN732" s="397"/>
      <c r="AO732" s="397"/>
      <c r="AP732" s="397"/>
      <c r="AQ732" s="397"/>
      <c r="AR732" s="397"/>
      <c r="AS732" s="397"/>
      <c r="AT732" s="397"/>
      <c r="AU732" s="397"/>
      <c r="AV732" s="397"/>
      <c r="AW732" s="397"/>
      <c r="AX732" s="397"/>
      <c r="AY732" s="397"/>
      <c r="AZ732" s="397"/>
      <c r="BA732" s="553"/>
      <c r="BB732" s="397"/>
      <c r="BC732" s="397"/>
      <c r="BD732" s="397"/>
    </row>
    <row r="733" spans="2:56" x14ac:dyDescent="0.35">
      <c r="B733" s="80"/>
      <c r="C733" s="119"/>
      <c r="D733" s="119"/>
      <c r="E733" s="84"/>
      <c r="F733" s="119"/>
      <c r="G733" s="120"/>
      <c r="H733" s="41"/>
      <c r="I733" s="41"/>
      <c r="J733" s="82"/>
      <c r="K733" s="291">
        <f t="shared" si="79"/>
        <v>0</v>
      </c>
      <c r="L733" s="293">
        <f>IF(I733&lt;INDEX(Lookup!$U$2:$U$10,MATCH($D$46,Lookup!$S$2:$S$10,0)),0,IF(O733="X",0,J733/(DATEDIF(H733,I733,"m")+1)*12))</f>
        <v>0</v>
      </c>
      <c r="M733" s="291">
        <f t="shared" si="80"/>
        <v>0</v>
      </c>
      <c r="N733" s="335"/>
      <c r="O733" s="143"/>
      <c r="P733" s="397"/>
      <c r="Q733" s="555"/>
      <c r="R733" s="576">
        <f t="shared" si="81"/>
        <v>0</v>
      </c>
      <c r="S733" s="576">
        <f t="shared" si="82"/>
        <v>0</v>
      </c>
      <c r="T733" s="576">
        <f t="shared" si="83"/>
        <v>0</v>
      </c>
      <c r="U733" s="576">
        <f t="shared" si="84"/>
        <v>0</v>
      </c>
      <c r="V733" s="553"/>
      <c r="W733" s="553"/>
      <c r="X733" s="553"/>
      <c r="Y733" s="553"/>
      <c r="Z733" s="397"/>
      <c r="AA733" s="397"/>
      <c r="AB733" s="397"/>
      <c r="AC733" s="397"/>
      <c r="AD733" s="397"/>
      <c r="AE733" s="397"/>
      <c r="AF733" s="397"/>
      <c r="AG733" s="397"/>
      <c r="AH733" s="397"/>
      <c r="AI733" s="397"/>
      <c r="AJ733" s="397"/>
      <c r="AK733" s="397"/>
      <c r="AL733" s="397"/>
      <c r="AM733" s="397"/>
      <c r="AN733" s="397"/>
      <c r="AO733" s="397"/>
      <c r="AP733" s="397"/>
      <c r="AQ733" s="397"/>
      <c r="AR733" s="397"/>
      <c r="AS733" s="397"/>
      <c r="AT733" s="397"/>
      <c r="AU733" s="397"/>
      <c r="AV733" s="397"/>
      <c r="AW733" s="397"/>
      <c r="AX733" s="397"/>
      <c r="AY733" s="397"/>
      <c r="AZ733" s="397"/>
      <c r="BA733" s="553"/>
      <c r="BB733" s="397"/>
      <c r="BC733" s="397"/>
      <c r="BD733" s="397"/>
    </row>
    <row r="734" spans="2:56" x14ac:dyDescent="0.35">
      <c r="B734" s="80"/>
      <c r="C734" s="119"/>
      <c r="D734" s="119"/>
      <c r="E734" s="84"/>
      <c r="F734" s="119"/>
      <c r="G734" s="120"/>
      <c r="H734" s="41"/>
      <c r="I734" s="41"/>
      <c r="J734" s="82"/>
      <c r="K734" s="291">
        <f t="shared" si="79"/>
        <v>0</v>
      </c>
      <c r="L734" s="293">
        <f>IF(I734&lt;INDEX(Lookup!$U$2:$U$10,MATCH($D$46,Lookup!$S$2:$S$10,0)),0,IF(O734="X",0,J734/(DATEDIF(H734,I734,"m")+1)*12))</f>
        <v>0</v>
      </c>
      <c r="M734" s="291">
        <f t="shared" si="80"/>
        <v>0</v>
      </c>
      <c r="N734" s="335"/>
      <c r="O734" s="143"/>
      <c r="P734" s="397"/>
      <c r="Q734" s="555"/>
      <c r="R734" s="576">
        <f t="shared" si="81"/>
        <v>0</v>
      </c>
      <c r="S734" s="576">
        <f t="shared" si="82"/>
        <v>0</v>
      </c>
      <c r="T734" s="576">
        <f t="shared" si="83"/>
        <v>0</v>
      </c>
      <c r="U734" s="576">
        <f t="shared" si="84"/>
        <v>0</v>
      </c>
      <c r="V734" s="553"/>
      <c r="W734" s="553"/>
      <c r="X734" s="553"/>
      <c r="Y734" s="553"/>
      <c r="Z734" s="397"/>
      <c r="AA734" s="397"/>
      <c r="AB734" s="397"/>
      <c r="AC734" s="397"/>
      <c r="AD734" s="397"/>
      <c r="AE734" s="397"/>
      <c r="AF734" s="397"/>
      <c r="AG734" s="397"/>
      <c r="AH734" s="397"/>
      <c r="AI734" s="397"/>
      <c r="AJ734" s="397"/>
      <c r="AK734" s="397"/>
      <c r="AL734" s="397"/>
      <c r="AM734" s="397"/>
      <c r="AN734" s="397"/>
      <c r="AO734" s="397"/>
      <c r="AP734" s="397"/>
      <c r="AQ734" s="397"/>
      <c r="AR734" s="397"/>
      <c r="AS734" s="397"/>
      <c r="AT734" s="397"/>
      <c r="AU734" s="397"/>
      <c r="AV734" s="397"/>
      <c r="AW734" s="397"/>
      <c r="AX734" s="397"/>
      <c r="AY734" s="397"/>
      <c r="AZ734" s="397"/>
      <c r="BA734" s="553"/>
      <c r="BB734" s="397"/>
      <c r="BC734" s="397"/>
      <c r="BD734" s="397"/>
    </row>
    <row r="735" spans="2:56" x14ac:dyDescent="0.35">
      <c r="B735" s="80"/>
      <c r="C735" s="119"/>
      <c r="D735" s="119"/>
      <c r="E735" s="84"/>
      <c r="F735" s="119"/>
      <c r="G735" s="120"/>
      <c r="H735" s="41"/>
      <c r="I735" s="41"/>
      <c r="J735" s="82"/>
      <c r="K735" s="291">
        <f t="shared" si="79"/>
        <v>0</v>
      </c>
      <c r="L735" s="293">
        <f>IF(I735&lt;INDEX(Lookup!$U$2:$U$10,MATCH($D$46,Lookup!$S$2:$S$10,0)),0,IF(O735="X",0,J735/(DATEDIF(H735,I735,"m")+1)*12))</f>
        <v>0</v>
      </c>
      <c r="M735" s="291">
        <f t="shared" si="80"/>
        <v>0</v>
      </c>
      <c r="N735" s="335"/>
      <c r="O735" s="143"/>
      <c r="P735" s="397"/>
      <c r="Q735" s="555"/>
      <c r="R735" s="576">
        <f t="shared" si="81"/>
        <v>0</v>
      </c>
      <c r="S735" s="576">
        <f t="shared" si="82"/>
        <v>0</v>
      </c>
      <c r="T735" s="576">
        <f t="shared" si="83"/>
        <v>0</v>
      </c>
      <c r="U735" s="576">
        <f t="shared" si="84"/>
        <v>0</v>
      </c>
      <c r="V735" s="553"/>
      <c r="W735" s="553"/>
      <c r="X735" s="553"/>
      <c r="Y735" s="553"/>
      <c r="Z735" s="397"/>
      <c r="AA735" s="397"/>
      <c r="AB735" s="397"/>
      <c r="AC735" s="397"/>
      <c r="AD735" s="397"/>
      <c r="AE735" s="397"/>
      <c r="AF735" s="397"/>
      <c r="AG735" s="397"/>
      <c r="AH735" s="397"/>
      <c r="AI735" s="397"/>
      <c r="AJ735" s="397"/>
      <c r="AK735" s="397"/>
      <c r="AL735" s="397"/>
      <c r="AM735" s="397"/>
      <c r="AN735" s="397"/>
      <c r="AO735" s="397"/>
      <c r="AP735" s="397"/>
      <c r="AQ735" s="397"/>
      <c r="AR735" s="397"/>
      <c r="AS735" s="397"/>
      <c r="AT735" s="397"/>
      <c r="AU735" s="397"/>
      <c r="AV735" s="397"/>
      <c r="AW735" s="397"/>
      <c r="AX735" s="397"/>
      <c r="AY735" s="397"/>
      <c r="AZ735" s="397"/>
      <c r="BA735" s="553"/>
      <c r="BB735" s="397"/>
      <c r="BC735" s="397"/>
      <c r="BD735" s="397"/>
    </row>
    <row r="736" spans="2:56" x14ac:dyDescent="0.35">
      <c r="B736" s="80"/>
      <c r="C736" s="119"/>
      <c r="D736" s="119"/>
      <c r="E736" s="84"/>
      <c r="F736" s="119"/>
      <c r="G736" s="120"/>
      <c r="H736" s="41"/>
      <c r="I736" s="41"/>
      <c r="J736" s="82"/>
      <c r="K736" s="291">
        <f t="shared" si="79"/>
        <v>0</v>
      </c>
      <c r="L736" s="293">
        <f>IF(I736&lt;INDEX(Lookup!$U$2:$U$10,MATCH($D$46,Lookup!$S$2:$S$10,0)),0,IF(O736="X",0,J736/(DATEDIF(H736,I736,"m")+1)*12))</f>
        <v>0</v>
      </c>
      <c r="M736" s="291">
        <f t="shared" si="80"/>
        <v>0</v>
      </c>
      <c r="N736" s="335"/>
      <c r="O736" s="143"/>
      <c r="P736" s="397"/>
      <c r="Q736" s="555"/>
      <c r="R736" s="576">
        <f t="shared" si="81"/>
        <v>0</v>
      </c>
      <c r="S736" s="576">
        <f t="shared" si="82"/>
        <v>0</v>
      </c>
      <c r="T736" s="576">
        <f t="shared" si="83"/>
        <v>0</v>
      </c>
      <c r="U736" s="576">
        <f t="shared" si="84"/>
        <v>0</v>
      </c>
      <c r="V736" s="553"/>
      <c r="W736" s="553"/>
      <c r="X736" s="553"/>
      <c r="Y736" s="553"/>
      <c r="Z736" s="397"/>
      <c r="AA736" s="397"/>
      <c r="AB736" s="397"/>
      <c r="AC736" s="397"/>
      <c r="AD736" s="397"/>
      <c r="AE736" s="397"/>
      <c r="AF736" s="397"/>
      <c r="AG736" s="397"/>
      <c r="AH736" s="397"/>
      <c r="AI736" s="397"/>
      <c r="AJ736" s="397"/>
      <c r="AK736" s="397"/>
      <c r="AL736" s="397"/>
      <c r="AM736" s="397"/>
      <c r="AN736" s="397"/>
      <c r="AO736" s="397"/>
      <c r="AP736" s="397"/>
      <c r="AQ736" s="397"/>
      <c r="AR736" s="397"/>
      <c r="AS736" s="397"/>
      <c r="AT736" s="397"/>
      <c r="AU736" s="397"/>
      <c r="AV736" s="397"/>
      <c r="AW736" s="397"/>
      <c r="AX736" s="397"/>
      <c r="AY736" s="397"/>
      <c r="AZ736" s="397"/>
      <c r="BA736" s="553"/>
      <c r="BB736" s="397"/>
      <c r="BC736" s="397"/>
      <c r="BD736" s="397"/>
    </row>
    <row r="737" spans="2:56" x14ac:dyDescent="0.35">
      <c r="B737" s="80"/>
      <c r="C737" s="119"/>
      <c r="D737" s="119"/>
      <c r="E737" s="84"/>
      <c r="F737" s="119"/>
      <c r="G737" s="120"/>
      <c r="H737" s="41"/>
      <c r="I737" s="41"/>
      <c r="J737" s="82"/>
      <c r="K737" s="291">
        <f t="shared" si="79"/>
        <v>0</v>
      </c>
      <c r="L737" s="293">
        <f>IF(I737&lt;INDEX(Lookup!$U$2:$U$10,MATCH($D$46,Lookup!$S$2:$S$10,0)),0,IF(O737="X",0,J737/(DATEDIF(H737,I737,"m")+1)*12))</f>
        <v>0</v>
      </c>
      <c r="M737" s="291">
        <f t="shared" si="80"/>
        <v>0</v>
      </c>
      <c r="N737" s="335"/>
      <c r="O737" s="143"/>
      <c r="P737" s="397"/>
      <c r="Q737" s="555"/>
      <c r="R737" s="576">
        <f t="shared" si="81"/>
        <v>0</v>
      </c>
      <c r="S737" s="576">
        <f t="shared" si="82"/>
        <v>0</v>
      </c>
      <c r="T737" s="576">
        <f t="shared" si="83"/>
        <v>0</v>
      </c>
      <c r="U737" s="576">
        <f t="shared" si="84"/>
        <v>0</v>
      </c>
      <c r="V737" s="553"/>
      <c r="W737" s="553"/>
      <c r="X737" s="553"/>
      <c r="Y737" s="553"/>
      <c r="Z737" s="397"/>
      <c r="AA737" s="397"/>
      <c r="AB737" s="397"/>
      <c r="AC737" s="397"/>
      <c r="AD737" s="397"/>
      <c r="AE737" s="397"/>
      <c r="AF737" s="397"/>
      <c r="AG737" s="397"/>
      <c r="AH737" s="397"/>
      <c r="AI737" s="397"/>
      <c r="AJ737" s="397"/>
      <c r="AK737" s="397"/>
      <c r="AL737" s="397"/>
      <c r="AM737" s="397"/>
      <c r="AN737" s="397"/>
      <c r="AO737" s="397"/>
      <c r="AP737" s="397"/>
      <c r="AQ737" s="397"/>
      <c r="AR737" s="397"/>
      <c r="AS737" s="397"/>
      <c r="AT737" s="397"/>
      <c r="AU737" s="397"/>
      <c r="AV737" s="397"/>
      <c r="AW737" s="397"/>
      <c r="AX737" s="397"/>
      <c r="AY737" s="397"/>
      <c r="AZ737" s="397"/>
      <c r="BA737" s="553"/>
      <c r="BB737" s="397"/>
      <c r="BC737" s="397"/>
      <c r="BD737" s="397"/>
    </row>
    <row r="738" spans="2:56" x14ac:dyDescent="0.35">
      <c r="B738" s="80"/>
      <c r="C738" s="119"/>
      <c r="D738" s="119"/>
      <c r="E738" s="84"/>
      <c r="F738" s="119"/>
      <c r="G738" s="120"/>
      <c r="H738" s="41"/>
      <c r="I738" s="41"/>
      <c r="J738" s="82"/>
      <c r="K738" s="291">
        <f t="shared" si="79"/>
        <v>0</v>
      </c>
      <c r="L738" s="293">
        <f>IF(I738&lt;INDEX(Lookup!$U$2:$U$10,MATCH($D$46,Lookup!$S$2:$S$10,0)),0,IF(O738="X",0,J738/(DATEDIF(H738,I738,"m")+1)*12))</f>
        <v>0</v>
      </c>
      <c r="M738" s="291">
        <f t="shared" si="80"/>
        <v>0</v>
      </c>
      <c r="N738" s="335"/>
      <c r="O738" s="143"/>
      <c r="P738" s="397"/>
      <c r="Q738" s="555"/>
      <c r="R738" s="576">
        <f t="shared" si="81"/>
        <v>0</v>
      </c>
      <c r="S738" s="576">
        <f t="shared" si="82"/>
        <v>0</v>
      </c>
      <c r="T738" s="576">
        <f t="shared" si="83"/>
        <v>0</v>
      </c>
      <c r="U738" s="576">
        <f t="shared" si="84"/>
        <v>0</v>
      </c>
      <c r="V738" s="553"/>
      <c r="W738" s="553"/>
      <c r="X738" s="553"/>
      <c r="Y738" s="553"/>
      <c r="Z738" s="397"/>
      <c r="AA738" s="397"/>
      <c r="AB738" s="397"/>
      <c r="AC738" s="397"/>
      <c r="AD738" s="397"/>
      <c r="AE738" s="397"/>
      <c r="AF738" s="397"/>
      <c r="AG738" s="397"/>
      <c r="AH738" s="397"/>
      <c r="AI738" s="397"/>
      <c r="AJ738" s="397"/>
      <c r="AK738" s="397"/>
      <c r="AL738" s="397"/>
      <c r="AM738" s="397"/>
      <c r="AN738" s="397"/>
      <c r="AO738" s="397"/>
      <c r="AP738" s="397"/>
      <c r="AQ738" s="397"/>
      <c r="AR738" s="397"/>
      <c r="AS738" s="397"/>
      <c r="AT738" s="397"/>
      <c r="AU738" s="397"/>
      <c r="AV738" s="397"/>
      <c r="AW738" s="397"/>
      <c r="AX738" s="397"/>
      <c r="AY738" s="397"/>
      <c r="AZ738" s="397"/>
      <c r="BA738" s="553"/>
      <c r="BB738" s="397"/>
      <c r="BC738" s="397"/>
      <c r="BD738" s="397"/>
    </row>
    <row r="739" spans="2:56" x14ac:dyDescent="0.35">
      <c r="B739" s="80"/>
      <c r="C739" s="119"/>
      <c r="D739" s="119"/>
      <c r="E739" s="84"/>
      <c r="F739" s="119"/>
      <c r="G739" s="120"/>
      <c r="H739" s="41"/>
      <c r="I739" s="41"/>
      <c r="J739" s="82"/>
      <c r="K739" s="291">
        <f t="shared" si="79"/>
        <v>0</v>
      </c>
      <c r="L739" s="293">
        <f>IF(I739&lt;INDEX(Lookup!$U$2:$U$10,MATCH($D$46,Lookup!$S$2:$S$10,0)),0,IF(O739="X",0,J739/(DATEDIF(H739,I739,"m")+1)*12))</f>
        <v>0</v>
      </c>
      <c r="M739" s="291">
        <f t="shared" si="80"/>
        <v>0</v>
      </c>
      <c r="N739" s="335"/>
      <c r="O739" s="143"/>
      <c r="P739" s="397"/>
      <c r="Q739" s="555"/>
      <c r="R739" s="576">
        <f t="shared" si="81"/>
        <v>0</v>
      </c>
      <c r="S739" s="576">
        <f t="shared" si="82"/>
        <v>0</v>
      </c>
      <c r="T739" s="576">
        <f t="shared" si="83"/>
        <v>0</v>
      </c>
      <c r="U739" s="576">
        <f t="shared" si="84"/>
        <v>0</v>
      </c>
      <c r="V739" s="553"/>
      <c r="W739" s="553"/>
      <c r="X739" s="553"/>
      <c r="Y739" s="553"/>
      <c r="Z739" s="397"/>
      <c r="AA739" s="397"/>
      <c r="AB739" s="397"/>
      <c r="AC739" s="397"/>
      <c r="AD739" s="397"/>
      <c r="AE739" s="397"/>
      <c r="AF739" s="397"/>
      <c r="AG739" s="397"/>
      <c r="AH739" s="397"/>
      <c r="AI739" s="397"/>
      <c r="AJ739" s="397"/>
      <c r="AK739" s="397"/>
      <c r="AL739" s="397"/>
      <c r="AM739" s="397"/>
      <c r="AN739" s="397"/>
      <c r="AO739" s="397"/>
      <c r="AP739" s="397"/>
      <c r="AQ739" s="397"/>
      <c r="AR739" s="397"/>
      <c r="AS739" s="397"/>
      <c r="AT739" s="397"/>
      <c r="AU739" s="397"/>
      <c r="AV739" s="397"/>
      <c r="AW739" s="397"/>
      <c r="AX739" s="397"/>
      <c r="AY739" s="397"/>
      <c r="AZ739" s="397"/>
      <c r="BA739" s="553"/>
      <c r="BB739" s="397"/>
      <c r="BC739" s="397"/>
      <c r="BD739" s="397"/>
    </row>
    <row r="740" spans="2:56" x14ac:dyDescent="0.35">
      <c r="B740" s="80"/>
      <c r="C740" s="119"/>
      <c r="D740" s="119"/>
      <c r="E740" s="84"/>
      <c r="F740" s="119"/>
      <c r="G740" s="120"/>
      <c r="H740" s="41"/>
      <c r="I740" s="41"/>
      <c r="J740" s="82"/>
      <c r="K740" s="291">
        <f t="shared" si="79"/>
        <v>0</v>
      </c>
      <c r="L740" s="293">
        <f>IF(I740&lt;INDEX(Lookup!$U$2:$U$10,MATCH($D$46,Lookup!$S$2:$S$10,0)),0,IF(O740="X",0,J740/(DATEDIF(H740,I740,"m")+1)*12))</f>
        <v>0</v>
      </c>
      <c r="M740" s="291">
        <f t="shared" si="80"/>
        <v>0</v>
      </c>
      <c r="N740" s="335"/>
      <c r="O740" s="143"/>
      <c r="P740" s="397"/>
      <c r="Q740" s="555"/>
      <c r="R740" s="576">
        <f t="shared" si="81"/>
        <v>0</v>
      </c>
      <c r="S740" s="576">
        <f t="shared" si="82"/>
        <v>0</v>
      </c>
      <c r="T740" s="576">
        <f t="shared" si="83"/>
        <v>0</v>
      </c>
      <c r="U740" s="576">
        <f t="shared" si="84"/>
        <v>0</v>
      </c>
      <c r="V740" s="553"/>
      <c r="W740" s="553"/>
      <c r="X740" s="553"/>
      <c r="Y740" s="553"/>
      <c r="Z740" s="397"/>
      <c r="AA740" s="397"/>
      <c r="AB740" s="397"/>
      <c r="AC740" s="397"/>
      <c r="AD740" s="397"/>
      <c r="AE740" s="397"/>
      <c r="AF740" s="397"/>
      <c r="AG740" s="397"/>
      <c r="AH740" s="397"/>
      <c r="AI740" s="397"/>
      <c r="AJ740" s="397"/>
      <c r="AK740" s="397"/>
      <c r="AL740" s="397"/>
      <c r="AM740" s="397"/>
      <c r="AN740" s="397"/>
      <c r="AO740" s="397"/>
      <c r="AP740" s="397"/>
      <c r="AQ740" s="397"/>
      <c r="AR740" s="397"/>
      <c r="AS740" s="397"/>
      <c r="AT740" s="397"/>
      <c r="AU740" s="397"/>
      <c r="AV740" s="397"/>
      <c r="AW740" s="397"/>
      <c r="AX740" s="397"/>
      <c r="AY740" s="397"/>
      <c r="AZ740" s="397"/>
      <c r="BA740" s="553"/>
      <c r="BB740" s="397"/>
      <c r="BC740" s="397"/>
      <c r="BD740" s="397"/>
    </row>
    <row r="741" spans="2:56" x14ac:dyDescent="0.35">
      <c r="B741" s="80"/>
      <c r="C741" s="119"/>
      <c r="D741" s="119"/>
      <c r="E741" s="84"/>
      <c r="F741" s="119"/>
      <c r="G741" s="120"/>
      <c r="H741" s="41"/>
      <c r="I741" s="41"/>
      <c r="J741" s="82"/>
      <c r="K741" s="291">
        <f t="shared" si="79"/>
        <v>0</v>
      </c>
      <c r="L741" s="293">
        <f>IF(I741&lt;INDEX(Lookup!$U$2:$U$10,MATCH($D$46,Lookup!$S$2:$S$10,0)),0,IF(O741="X",0,J741/(DATEDIF(H741,I741,"m")+1)*12))</f>
        <v>0</v>
      </c>
      <c r="M741" s="291">
        <f t="shared" si="80"/>
        <v>0</v>
      </c>
      <c r="N741" s="335"/>
      <c r="O741" s="143"/>
      <c r="P741" s="397"/>
      <c r="Q741" s="555"/>
      <c r="R741" s="576">
        <f t="shared" si="81"/>
        <v>0</v>
      </c>
      <c r="S741" s="576">
        <f t="shared" si="82"/>
        <v>0</v>
      </c>
      <c r="T741" s="576">
        <f t="shared" si="83"/>
        <v>0</v>
      </c>
      <c r="U741" s="576">
        <f t="shared" si="84"/>
        <v>0</v>
      </c>
      <c r="V741" s="553"/>
      <c r="W741" s="553"/>
      <c r="X741" s="553"/>
      <c r="Y741" s="553"/>
      <c r="Z741" s="397"/>
      <c r="AA741" s="397"/>
      <c r="AB741" s="397"/>
      <c r="AC741" s="397"/>
      <c r="AD741" s="397"/>
      <c r="AE741" s="397"/>
      <c r="AF741" s="397"/>
      <c r="AG741" s="397"/>
      <c r="AH741" s="397"/>
      <c r="AI741" s="397"/>
      <c r="AJ741" s="397"/>
      <c r="AK741" s="397"/>
      <c r="AL741" s="397"/>
      <c r="AM741" s="397"/>
      <c r="AN741" s="397"/>
      <c r="AO741" s="397"/>
      <c r="AP741" s="397"/>
      <c r="AQ741" s="397"/>
      <c r="AR741" s="397"/>
      <c r="AS741" s="397"/>
      <c r="AT741" s="397"/>
      <c r="AU741" s="397"/>
      <c r="AV741" s="397"/>
      <c r="AW741" s="397"/>
      <c r="AX741" s="397"/>
      <c r="AY741" s="397"/>
      <c r="AZ741" s="397"/>
      <c r="BA741" s="553"/>
      <c r="BB741" s="397"/>
      <c r="BC741" s="397"/>
      <c r="BD741" s="397"/>
    </row>
    <row r="742" spans="2:56" x14ac:dyDescent="0.35">
      <c r="B742" s="80"/>
      <c r="C742" s="119"/>
      <c r="D742" s="119"/>
      <c r="E742" s="84"/>
      <c r="F742" s="119"/>
      <c r="G742" s="120"/>
      <c r="H742" s="41"/>
      <c r="I742" s="41"/>
      <c r="J742" s="82"/>
      <c r="K742" s="291">
        <f t="shared" si="79"/>
        <v>0</v>
      </c>
      <c r="L742" s="293">
        <f>IF(I742&lt;INDEX(Lookup!$U$2:$U$10,MATCH($D$46,Lookup!$S$2:$S$10,0)),0,IF(O742="X",0,J742/(DATEDIF(H742,I742,"m")+1)*12))</f>
        <v>0</v>
      </c>
      <c r="M742" s="291">
        <f t="shared" si="80"/>
        <v>0</v>
      </c>
      <c r="N742" s="335"/>
      <c r="O742" s="143"/>
      <c r="P742" s="397"/>
      <c r="Q742" s="555"/>
      <c r="R742" s="576">
        <f t="shared" si="81"/>
        <v>0</v>
      </c>
      <c r="S742" s="576">
        <f t="shared" si="82"/>
        <v>0</v>
      </c>
      <c r="T742" s="576">
        <f t="shared" si="83"/>
        <v>0</v>
      </c>
      <c r="U742" s="576">
        <f t="shared" si="84"/>
        <v>0</v>
      </c>
      <c r="V742" s="553"/>
      <c r="W742" s="553"/>
      <c r="X742" s="553"/>
      <c r="Y742" s="553"/>
      <c r="Z742" s="397"/>
      <c r="AA742" s="397"/>
      <c r="AB742" s="397"/>
      <c r="AC742" s="397"/>
      <c r="AD742" s="397"/>
      <c r="AE742" s="397"/>
      <c r="AF742" s="397"/>
      <c r="AG742" s="397"/>
      <c r="AH742" s="397"/>
      <c r="AI742" s="397"/>
      <c r="AJ742" s="397"/>
      <c r="AK742" s="397"/>
      <c r="AL742" s="397"/>
      <c r="AM742" s="397"/>
      <c r="AN742" s="397"/>
      <c r="AO742" s="397"/>
      <c r="AP742" s="397"/>
      <c r="AQ742" s="397"/>
      <c r="AR742" s="397"/>
      <c r="AS742" s="397"/>
      <c r="AT742" s="397"/>
      <c r="AU742" s="397"/>
      <c r="AV742" s="397"/>
      <c r="AW742" s="397"/>
      <c r="AX742" s="397"/>
      <c r="AY742" s="397"/>
      <c r="AZ742" s="397"/>
      <c r="BA742" s="553"/>
      <c r="BB742" s="397"/>
      <c r="BC742" s="397"/>
      <c r="BD742" s="397"/>
    </row>
    <row r="743" spans="2:56" x14ac:dyDescent="0.35">
      <c r="B743" s="80"/>
      <c r="C743" s="119"/>
      <c r="D743" s="119"/>
      <c r="E743" s="84"/>
      <c r="F743" s="119"/>
      <c r="G743" s="120"/>
      <c r="H743" s="41"/>
      <c r="I743" s="41"/>
      <c r="J743" s="82"/>
      <c r="K743" s="291">
        <f t="shared" si="79"/>
        <v>0</v>
      </c>
      <c r="L743" s="293">
        <f>IF(I743&lt;INDEX(Lookup!$U$2:$U$10,MATCH($D$46,Lookup!$S$2:$S$10,0)),0,IF(O743="X",0,J743/(DATEDIF(H743,I743,"m")+1)*12))</f>
        <v>0</v>
      </c>
      <c r="M743" s="291">
        <f t="shared" si="80"/>
        <v>0</v>
      </c>
      <c r="N743" s="335"/>
      <c r="O743" s="143"/>
      <c r="P743" s="397"/>
      <c r="Q743" s="555"/>
      <c r="R743" s="576">
        <f t="shared" si="81"/>
        <v>0</v>
      </c>
      <c r="S743" s="576">
        <f t="shared" si="82"/>
        <v>0</v>
      </c>
      <c r="T743" s="576">
        <f t="shared" si="83"/>
        <v>0</v>
      </c>
      <c r="U743" s="576">
        <f t="shared" si="84"/>
        <v>0</v>
      </c>
      <c r="V743" s="553"/>
      <c r="W743" s="553"/>
      <c r="X743" s="553"/>
      <c r="Y743" s="553"/>
      <c r="Z743" s="397"/>
      <c r="AA743" s="397"/>
      <c r="AB743" s="397"/>
      <c r="AC743" s="397"/>
      <c r="AD743" s="397"/>
      <c r="AE743" s="397"/>
      <c r="AF743" s="397"/>
      <c r="AG743" s="397"/>
      <c r="AH743" s="397"/>
      <c r="AI743" s="397"/>
      <c r="AJ743" s="397"/>
      <c r="AK743" s="397"/>
      <c r="AL743" s="397"/>
      <c r="AM743" s="397"/>
      <c r="AN743" s="397"/>
      <c r="AO743" s="397"/>
      <c r="AP743" s="397"/>
      <c r="AQ743" s="397"/>
      <c r="AR743" s="397"/>
      <c r="AS743" s="397"/>
      <c r="AT743" s="397"/>
      <c r="AU743" s="397"/>
      <c r="AV743" s="397"/>
      <c r="AW743" s="397"/>
      <c r="AX743" s="397"/>
      <c r="AY743" s="397"/>
      <c r="AZ743" s="397"/>
      <c r="BA743" s="553"/>
      <c r="BB743" s="397"/>
      <c r="BC743" s="397"/>
      <c r="BD743" s="397"/>
    </row>
    <row r="744" spans="2:56" x14ac:dyDescent="0.35">
      <c r="B744" s="80"/>
      <c r="C744" s="119"/>
      <c r="D744" s="119"/>
      <c r="E744" s="84"/>
      <c r="F744" s="119"/>
      <c r="G744" s="120"/>
      <c r="H744" s="41"/>
      <c r="I744" s="41"/>
      <c r="J744" s="82"/>
      <c r="K744" s="291">
        <f t="shared" si="79"/>
        <v>0</v>
      </c>
      <c r="L744" s="293">
        <f>IF(I744&lt;INDEX(Lookup!$U$2:$U$10,MATCH($D$46,Lookup!$S$2:$S$10,0)),0,IF(O744="X",0,J744/(DATEDIF(H744,I744,"m")+1)*12))</f>
        <v>0</v>
      </c>
      <c r="M744" s="291">
        <f t="shared" si="80"/>
        <v>0</v>
      </c>
      <c r="N744" s="335"/>
      <c r="O744" s="143"/>
      <c r="P744" s="397"/>
      <c r="Q744" s="555"/>
      <c r="R744" s="576">
        <f t="shared" si="81"/>
        <v>0</v>
      </c>
      <c r="S744" s="576">
        <f t="shared" si="82"/>
        <v>0</v>
      </c>
      <c r="T744" s="576">
        <f t="shared" si="83"/>
        <v>0</v>
      </c>
      <c r="U744" s="576">
        <f t="shared" si="84"/>
        <v>0</v>
      </c>
      <c r="V744" s="553"/>
      <c r="W744" s="553"/>
      <c r="X744" s="553"/>
      <c r="Y744" s="553"/>
      <c r="Z744" s="397"/>
      <c r="AA744" s="397"/>
      <c r="AB744" s="397"/>
      <c r="AC744" s="397"/>
      <c r="AD744" s="397"/>
      <c r="AE744" s="397"/>
      <c r="AF744" s="397"/>
      <c r="AG744" s="397"/>
      <c r="AH744" s="397"/>
      <c r="AI744" s="397"/>
      <c r="AJ744" s="397"/>
      <c r="AK744" s="397"/>
      <c r="AL744" s="397"/>
      <c r="AM744" s="397"/>
      <c r="AN744" s="397"/>
      <c r="AO744" s="397"/>
      <c r="AP744" s="397"/>
      <c r="AQ744" s="397"/>
      <c r="AR744" s="397"/>
      <c r="AS744" s="397"/>
      <c r="AT744" s="397"/>
      <c r="AU744" s="397"/>
      <c r="AV744" s="397"/>
      <c r="AW744" s="397"/>
      <c r="AX744" s="397"/>
      <c r="AY744" s="397"/>
      <c r="AZ744" s="397"/>
      <c r="BA744" s="553"/>
      <c r="BB744" s="397"/>
      <c r="BC744" s="397"/>
      <c r="BD744" s="397"/>
    </row>
    <row r="745" spans="2:56" x14ac:dyDescent="0.35">
      <c r="B745" s="80"/>
      <c r="C745" s="119"/>
      <c r="D745" s="119"/>
      <c r="E745" s="84"/>
      <c r="F745" s="119"/>
      <c r="G745" s="120"/>
      <c r="H745" s="41"/>
      <c r="I745" s="41"/>
      <c r="J745" s="82"/>
      <c r="K745" s="291">
        <f t="shared" si="79"/>
        <v>0</v>
      </c>
      <c r="L745" s="293">
        <f>IF(I745&lt;INDEX(Lookup!$U$2:$U$10,MATCH($D$46,Lookup!$S$2:$S$10,0)),0,IF(O745="X",0,J745/(DATEDIF(H745,I745,"m")+1)*12))</f>
        <v>0</v>
      </c>
      <c r="M745" s="291">
        <f t="shared" si="80"/>
        <v>0</v>
      </c>
      <c r="N745" s="335"/>
      <c r="O745" s="143"/>
      <c r="P745" s="397"/>
      <c r="Q745" s="555"/>
      <c r="R745" s="576">
        <f t="shared" si="81"/>
        <v>0</v>
      </c>
      <c r="S745" s="576">
        <f t="shared" si="82"/>
        <v>0</v>
      </c>
      <c r="T745" s="576">
        <f t="shared" si="83"/>
        <v>0</v>
      </c>
      <c r="U745" s="576">
        <f t="shared" si="84"/>
        <v>0</v>
      </c>
      <c r="V745" s="553"/>
      <c r="W745" s="553"/>
      <c r="X745" s="553"/>
      <c r="Y745" s="553"/>
      <c r="Z745" s="397"/>
      <c r="AA745" s="397"/>
      <c r="AB745" s="397"/>
      <c r="AC745" s="397"/>
      <c r="AD745" s="397"/>
      <c r="AE745" s="397"/>
      <c r="AF745" s="397"/>
      <c r="AG745" s="397"/>
      <c r="AH745" s="397"/>
      <c r="AI745" s="397"/>
      <c r="AJ745" s="397"/>
      <c r="AK745" s="397"/>
      <c r="AL745" s="397"/>
      <c r="AM745" s="397"/>
      <c r="AN745" s="397"/>
      <c r="AO745" s="397"/>
      <c r="AP745" s="397"/>
      <c r="AQ745" s="397"/>
      <c r="AR745" s="397"/>
      <c r="AS745" s="397"/>
      <c r="AT745" s="397"/>
      <c r="AU745" s="397"/>
      <c r="AV745" s="397"/>
      <c r="AW745" s="397"/>
      <c r="AX745" s="397"/>
      <c r="AY745" s="397"/>
      <c r="AZ745" s="397"/>
      <c r="BA745" s="553"/>
      <c r="BB745" s="397"/>
      <c r="BC745" s="397"/>
      <c r="BD745" s="397"/>
    </row>
    <row r="746" spans="2:56" x14ac:dyDescent="0.35">
      <c r="B746" s="80"/>
      <c r="C746" s="119"/>
      <c r="D746" s="119"/>
      <c r="E746" s="84"/>
      <c r="F746" s="119"/>
      <c r="G746" s="120"/>
      <c r="H746" s="41"/>
      <c r="I746" s="41"/>
      <c r="J746" s="82"/>
      <c r="K746" s="291">
        <f t="shared" si="79"/>
        <v>0</v>
      </c>
      <c r="L746" s="293">
        <f>IF(I746&lt;INDEX(Lookup!$U$2:$U$10,MATCH($D$46,Lookup!$S$2:$S$10,0)),0,IF(O746="X",0,J746/(DATEDIF(H746,I746,"m")+1)*12))</f>
        <v>0</v>
      </c>
      <c r="M746" s="291">
        <f t="shared" si="80"/>
        <v>0</v>
      </c>
      <c r="N746" s="335"/>
      <c r="O746" s="143"/>
      <c r="P746" s="397"/>
      <c r="Q746" s="555"/>
      <c r="R746" s="576">
        <f t="shared" si="81"/>
        <v>0</v>
      </c>
      <c r="S746" s="576">
        <f t="shared" si="82"/>
        <v>0</v>
      </c>
      <c r="T746" s="576">
        <f t="shared" si="83"/>
        <v>0</v>
      </c>
      <c r="U746" s="576">
        <f t="shared" si="84"/>
        <v>0</v>
      </c>
      <c r="V746" s="553"/>
      <c r="W746" s="553"/>
      <c r="X746" s="553"/>
      <c r="Y746" s="553"/>
      <c r="Z746" s="397"/>
      <c r="AA746" s="397"/>
      <c r="AB746" s="397"/>
      <c r="AC746" s="397"/>
      <c r="AD746" s="397"/>
      <c r="AE746" s="397"/>
      <c r="AF746" s="397"/>
      <c r="AG746" s="397"/>
      <c r="AH746" s="397"/>
      <c r="AI746" s="397"/>
      <c r="AJ746" s="397"/>
      <c r="AK746" s="397"/>
      <c r="AL746" s="397"/>
      <c r="AM746" s="397"/>
      <c r="AN746" s="397"/>
      <c r="AO746" s="397"/>
      <c r="AP746" s="397"/>
      <c r="AQ746" s="397"/>
      <c r="AR746" s="397"/>
      <c r="AS746" s="397"/>
      <c r="AT746" s="397"/>
      <c r="AU746" s="397"/>
      <c r="AV746" s="397"/>
      <c r="AW746" s="397"/>
      <c r="AX746" s="397"/>
      <c r="AY746" s="397"/>
      <c r="AZ746" s="397"/>
      <c r="BA746" s="553"/>
      <c r="BB746" s="397"/>
      <c r="BC746" s="397"/>
      <c r="BD746" s="397"/>
    </row>
    <row r="747" spans="2:56" x14ac:dyDescent="0.35">
      <c r="B747" s="80"/>
      <c r="C747" s="119"/>
      <c r="D747" s="119"/>
      <c r="E747" s="84"/>
      <c r="F747" s="119"/>
      <c r="G747" s="120"/>
      <c r="H747" s="41"/>
      <c r="I747" s="41"/>
      <c r="J747" s="82"/>
      <c r="K747" s="291">
        <f t="shared" si="79"/>
        <v>0</v>
      </c>
      <c r="L747" s="293">
        <f>IF(I747&lt;INDEX(Lookup!$U$2:$U$10,MATCH($D$46,Lookup!$S$2:$S$10,0)),0,IF(O747="X",0,J747/(DATEDIF(H747,I747,"m")+1)*12))</f>
        <v>0</v>
      </c>
      <c r="M747" s="291">
        <f t="shared" si="80"/>
        <v>0</v>
      </c>
      <c r="N747" s="335"/>
      <c r="O747" s="143"/>
      <c r="P747" s="397"/>
      <c r="Q747" s="555"/>
      <c r="R747" s="576">
        <f t="shared" si="81"/>
        <v>0</v>
      </c>
      <c r="S747" s="576">
        <f t="shared" si="82"/>
        <v>0</v>
      </c>
      <c r="T747" s="576">
        <f t="shared" si="83"/>
        <v>0</v>
      </c>
      <c r="U747" s="576">
        <f t="shared" si="84"/>
        <v>0</v>
      </c>
      <c r="V747" s="553"/>
      <c r="W747" s="553"/>
      <c r="X747" s="553"/>
      <c r="Y747" s="553"/>
      <c r="Z747" s="397"/>
      <c r="AA747" s="397"/>
      <c r="AB747" s="397"/>
      <c r="AC747" s="397"/>
      <c r="AD747" s="397"/>
      <c r="AE747" s="397"/>
      <c r="AF747" s="397"/>
      <c r="AG747" s="397"/>
      <c r="AH747" s="397"/>
      <c r="AI747" s="397"/>
      <c r="AJ747" s="397"/>
      <c r="AK747" s="397"/>
      <c r="AL747" s="397"/>
      <c r="AM747" s="397"/>
      <c r="AN747" s="397"/>
      <c r="AO747" s="397"/>
      <c r="AP747" s="397"/>
      <c r="AQ747" s="397"/>
      <c r="AR747" s="397"/>
      <c r="AS747" s="397"/>
      <c r="AT747" s="397"/>
      <c r="AU747" s="397"/>
      <c r="AV747" s="397"/>
      <c r="AW747" s="397"/>
      <c r="AX747" s="397"/>
      <c r="AY747" s="397"/>
      <c r="AZ747" s="397"/>
      <c r="BA747" s="553"/>
      <c r="BB747" s="397"/>
      <c r="BC747" s="397"/>
      <c r="BD747" s="397"/>
    </row>
    <row r="748" spans="2:56" x14ac:dyDescent="0.35">
      <c r="B748" s="80"/>
      <c r="C748" s="119"/>
      <c r="D748" s="119"/>
      <c r="E748" s="84"/>
      <c r="F748" s="119"/>
      <c r="G748" s="120"/>
      <c r="H748" s="41"/>
      <c r="I748" s="41"/>
      <c r="J748" s="82"/>
      <c r="K748" s="291">
        <f t="shared" si="79"/>
        <v>0</v>
      </c>
      <c r="L748" s="293">
        <f>IF(I748&lt;INDEX(Lookup!$U$2:$U$10,MATCH($D$46,Lookup!$S$2:$S$10,0)),0,IF(O748="X",0,J748/(DATEDIF(H748,I748,"m")+1)*12))</f>
        <v>0</v>
      </c>
      <c r="M748" s="291">
        <f t="shared" si="80"/>
        <v>0</v>
      </c>
      <c r="N748" s="335"/>
      <c r="O748" s="143"/>
      <c r="P748" s="397"/>
      <c r="Q748" s="555"/>
      <c r="R748" s="576">
        <f t="shared" si="81"/>
        <v>0</v>
      </c>
      <c r="S748" s="576">
        <f t="shared" si="82"/>
        <v>0</v>
      </c>
      <c r="T748" s="576">
        <f t="shared" si="83"/>
        <v>0</v>
      </c>
      <c r="U748" s="576">
        <f t="shared" si="84"/>
        <v>0</v>
      </c>
      <c r="V748" s="553"/>
      <c r="W748" s="553"/>
      <c r="X748" s="553"/>
      <c r="Y748" s="553"/>
      <c r="Z748" s="397"/>
      <c r="AA748" s="397"/>
      <c r="AB748" s="397"/>
      <c r="AC748" s="397"/>
      <c r="AD748" s="397"/>
      <c r="AE748" s="397"/>
      <c r="AF748" s="397"/>
      <c r="AG748" s="397"/>
      <c r="AH748" s="397"/>
      <c r="AI748" s="397"/>
      <c r="AJ748" s="397"/>
      <c r="AK748" s="397"/>
      <c r="AL748" s="397"/>
      <c r="AM748" s="397"/>
      <c r="AN748" s="397"/>
      <c r="AO748" s="397"/>
      <c r="AP748" s="397"/>
      <c r="AQ748" s="397"/>
      <c r="AR748" s="397"/>
      <c r="AS748" s="397"/>
      <c r="AT748" s="397"/>
      <c r="AU748" s="397"/>
      <c r="AV748" s="397"/>
      <c r="AW748" s="397"/>
      <c r="AX748" s="397"/>
      <c r="AY748" s="397"/>
      <c r="AZ748" s="397"/>
      <c r="BA748" s="553"/>
      <c r="BB748" s="397"/>
      <c r="BC748" s="397"/>
      <c r="BD748" s="397"/>
    </row>
    <row r="749" spans="2:56" x14ac:dyDescent="0.35">
      <c r="B749" s="80"/>
      <c r="C749" s="119"/>
      <c r="D749" s="119"/>
      <c r="E749" s="84"/>
      <c r="F749" s="119"/>
      <c r="G749" s="120"/>
      <c r="H749" s="41"/>
      <c r="I749" s="41"/>
      <c r="J749" s="82"/>
      <c r="K749" s="291">
        <f t="shared" si="79"/>
        <v>0</v>
      </c>
      <c r="L749" s="293">
        <f>IF(I749&lt;INDEX(Lookup!$U$2:$U$10,MATCH($D$46,Lookup!$S$2:$S$10,0)),0,IF(O749="X",0,J749/(DATEDIF(H749,I749,"m")+1)*12))</f>
        <v>0</v>
      </c>
      <c r="M749" s="291">
        <f t="shared" si="80"/>
        <v>0</v>
      </c>
      <c r="N749" s="335"/>
      <c r="O749" s="143"/>
      <c r="P749" s="397"/>
      <c r="Q749" s="555"/>
      <c r="R749" s="576">
        <f t="shared" si="81"/>
        <v>0</v>
      </c>
      <c r="S749" s="576">
        <f t="shared" si="82"/>
        <v>0</v>
      </c>
      <c r="T749" s="576">
        <f t="shared" si="83"/>
        <v>0</v>
      </c>
      <c r="U749" s="576">
        <f t="shared" si="84"/>
        <v>0</v>
      </c>
      <c r="V749" s="553"/>
      <c r="W749" s="553"/>
      <c r="X749" s="553"/>
      <c r="Y749" s="553"/>
      <c r="Z749" s="397"/>
      <c r="AA749" s="397"/>
      <c r="AB749" s="397"/>
      <c r="AC749" s="397"/>
      <c r="AD749" s="397"/>
      <c r="AE749" s="397"/>
      <c r="AF749" s="397"/>
      <c r="AG749" s="397"/>
      <c r="AH749" s="397"/>
      <c r="AI749" s="397"/>
      <c r="AJ749" s="397"/>
      <c r="AK749" s="397"/>
      <c r="AL749" s="397"/>
      <c r="AM749" s="397"/>
      <c r="AN749" s="397"/>
      <c r="AO749" s="397"/>
      <c r="AP749" s="397"/>
      <c r="AQ749" s="397"/>
      <c r="AR749" s="397"/>
      <c r="AS749" s="397"/>
      <c r="AT749" s="397"/>
      <c r="AU749" s="397"/>
      <c r="AV749" s="397"/>
      <c r="AW749" s="397"/>
      <c r="AX749" s="397"/>
      <c r="AY749" s="397"/>
      <c r="AZ749" s="397"/>
      <c r="BA749" s="553"/>
      <c r="BB749" s="397"/>
      <c r="BC749" s="397"/>
      <c r="BD749" s="397"/>
    </row>
    <row r="750" spans="2:56" x14ac:dyDescent="0.35">
      <c r="B750" s="80"/>
      <c r="C750" s="119"/>
      <c r="D750" s="119"/>
      <c r="E750" s="84"/>
      <c r="F750" s="119"/>
      <c r="G750" s="120"/>
      <c r="H750" s="41"/>
      <c r="I750" s="41"/>
      <c r="J750" s="82"/>
      <c r="K750" s="291">
        <f t="shared" si="79"/>
        <v>0</v>
      </c>
      <c r="L750" s="293">
        <f>IF(I750&lt;INDEX(Lookup!$U$2:$U$10,MATCH($D$46,Lookup!$S$2:$S$10,0)),0,IF(O750="X",0,J750/(DATEDIF(H750,I750,"m")+1)*12))</f>
        <v>0</v>
      </c>
      <c r="M750" s="291">
        <f t="shared" si="80"/>
        <v>0</v>
      </c>
      <c r="N750" s="335"/>
      <c r="O750" s="143"/>
      <c r="P750" s="397"/>
      <c r="Q750" s="555"/>
      <c r="R750" s="576">
        <f t="shared" si="81"/>
        <v>0</v>
      </c>
      <c r="S750" s="576">
        <f t="shared" si="82"/>
        <v>0</v>
      </c>
      <c r="T750" s="576">
        <f t="shared" si="83"/>
        <v>0</v>
      </c>
      <c r="U750" s="576">
        <f t="shared" si="84"/>
        <v>0</v>
      </c>
      <c r="V750" s="553"/>
      <c r="W750" s="553"/>
      <c r="X750" s="553"/>
      <c r="Y750" s="553"/>
      <c r="Z750" s="397"/>
      <c r="AA750" s="397"/>
      <c r="AB750" s="397"/>
      <c r="AC750" s="397"/>
      <c r="AD750" s="397"/>
      <c r="AE750" s="397"/>
      <c r="AF750" s="397"/>
      <c r="AG750" s="397"/>
      <c r="AH750" s="397"/>
      <c r="AI750" s="397"/>
      <c r="AJ750" s="397"/>
      <c r="AK750" s="397"/>
      <c r="AL750" s="397"/>
      <c r="AM750" s="397"/>
      <c r="AN750" s="397"/>
      <c r="AO750" s="397"/>
      <c r="AP750" s="397"/>
      <c r="AQ750" s="397"/>
      <c r="AR750" s="397"/>
      <c r="AS750" s="397"/>
      <c r="AT750" s="397"/>
      <c r="AU750" s="397"/>
      <c r="AV750" s="397"/>
      <c r="AW750" s="397"/>
      <c r="AX750" s="397"/>
      <c r="AY750" s="397"/>
      <c r="AZ750" s="397"/>
      <c r="BA750" s="553"/>
      <c r="BB750" s="397"/>
      <c r="BC750" s="397"/>
      <c r="BD750" s="397"/>
    </row>
    <row r="751" spans="2:56" x14ac:dyDescent="0.35">
      <c r="B751" s="80"/>
      <c r="C751" s="119"/>
      <c r="D751" s="119"/>
      <c r="E751" s="84"/>
      <c r="F751" s="119"/>
      <c r="G751" s="120"/>
      <c r="H751" s="41"/>
      <c r="I751" s="41"/>
      <c r="J751" s="82"/>
      <c r="K751" s="291">
        <f t="shared" si="79"/>
        <v>0</v>
      </c>
      <c r="L751" s="293">
        <f>IF(I751&lt;INDEX(Lookup!$U$2:$U$10,MATCH($D$46,Lookup!$S$2:$S$10,0)),0,IF(O751="X",0,J751/(DATEDIF(H751,I751,"m")+1)*12))</f>
        <v>0</v>
      </c>
      <c r="M751" s="291">
        <f t="shared" si="80"/>
        <v>0</v>
      </c>
      <c r="N751" s="335"/>
      <c r="O751" s="143"/>
      <c r="P751" s="397"/>
      <c r="Q751" s="555"/>
      <c r="R751" s="576">
        <f t="shared" si="81"/>
        <v>0</v>
      </c>
      <c r="S751" s="576">
        <f t="shared" si="82"/>
        <v>0</v>
      </c>
      <c r="T751" s="576">
        <f t="shared" si="83"/>
        <v>0</v>
      </c>
      <c r="U751" s="576">
        <f t="shared" si="84"/>
        <v>0</v>
      </c>
      <c r="V751" s="553"/>
      <c r="W751" s="553"/>
      <c r="X751" s="553"/>
      <c r="Y751" s="553"/>
      <c r="Z751" s="397"/>
      <c r="AA751" s="397"/>
      <c r="AB751" s="397"/>
      <c r="AC751" s="397"/>
      <c r="AD751" s="397"/>
      <c r="AE751" s="397"/>
      <c r="AF751" s="397"/>
      <c r="AG751" s="397"/>
      <c r="AH751" s="397"/>
      <c r="AI751" s="397"/>
      <c r="AJ751" s="397"/>
      <c r="AK751" s="397"/>
      <c r="AL751" s="397"/>
      <c r="AM751" s="397"/>
      <c r="AN751" s="397"/>
      <c r="AO751" s="397"/>
      <c r="AP751" s="397"/>
      <c r="AQ751" s="397"/>
      <c r="AR751" s="397"/>
      <c r="AS751" s="397"/>
      <c r="AT751" s="397"/>
      <c r="AU751" s="397"/>
      <c r="AV751" s="397"/>
      <c r="AW751" s="397"/>
      <c r="AX751" s="397"/>
      <c r="AY751" s="397"/>
      <c r="AZ751" s="397"/>
      <c r="BA751" s="553"/>
      <c r="BB751" s="397"/>
      <c r="BC751" s="397"/>
      <c r="BD751" s="397"/>
    </row>
    <row r="752" spans="2:56" x14ac:dyDescent="0.35">
      <c r="B752" s="80"/>
      <c r="C752" s="119"/>
      <c r="D752" s="119"/>
      <c r="E752" s="84"/>
      <c r="F752" s="119"/>
      <c r="G752" s="120"/>
      <c r="H752" s="41"/>
      <c r="I752" s="41"/>
      <c r="J752" s="82"/>
      <c r="K752" s="291">
        <f t="shared" si="79"/>
        <v>0</v>
      </c>
      <c r="L752" s="293">
        <f>IF(I752&lt;INDEX(Lookup!$U$2:$U$10,MATCH($D$46,Lookup!$S$2:$S$10,0)),0,IF(O752="X",0,J752/(DATEDIF(H752,I752,"m")+1)*12))</f>
        <v>0</v>
      </c>
      <c r="M752" s="291">
        <f t="shared" si="80"/>
        <v>0</v>
      </c>
      <c r="N752" s="335"/>
      <c r="O752" s="143"/>
      <c r="P752" s="397"/>
      <c r="Q752" s="555"/>
      <c r="R752" s="576">
        <f t="shared" si="81"/>
        <v>0</v>
      </c>
      <c r="S752" s="576">
        <f t="shared" si="82"/>
        <v>0</v>
      </c>
      <c r="T752" s="576">
        <f t="shared" si="83"/>
        <v>0</v>
      </c>
      <c r="U752" s="576">
        <f t="shared" si="84"/>
        <v>0</v>
      </c>
      <c r="V752" s="553"/>
      <c r="W752" s="553"/>
      <c r="X752" s="553"/>
      <c r="Y752" s="553"/>
      <c r="Z752" s="397"/>
      <c r="AA752" s="397"/>
      <c r="AB752" s="397"/>
      <c r="AC752" s="397"/>
      <c r="AD752" s="397"/>
      <c r="AE752" s="397"/>
      <c r="AF752" s="397"/>
      <c r="AG752" s="397"/>
      <c r="AH752" s="397"/>
      <c r="AI752" s="397"/>
      <c r="AJ752" s="397"/>
      <c r="AK752" s="397"/>
      <c r="AL752" s="397"/>
      <c r="AM752" s="397"/>
      <c r="AN752" s="397"/>
      <c r="AO752" s="397"/>
      <c r="AP752" s="397"/>
      <c r="AQ752" s="397"/>
      <c r="AR752" s="397"/>
      <c r="AS752" s="397"/>
      <c r="AT752" s="397"/>
      <c r="AU752" s="397"/>
      <c r="AV752" s="397"/>
      <c r="AW752" s="397"/>
      <c r="AX752" s="397"/>
      <c r="AY752" s="397"/>
      <c r="AZ752" s="397"/>
      <c r="BA752" s="553"/>
      <c r="BB752" s="397"/>
      <c r="BC752" s="397"/>
      <c r="BD752" s="397"/>
    </row>
    <row r="753" spans="2:56" x14ac:dyDescent="0.35">
      <c r="B753" s="80"/>
      <c r="C753" s="119"/>
      <c r="D753" s="119"/>
      <c r="E753" s="84"/>
      <c r="F753" s="119"/>
      <c r="G753" s="120"/>
      <c r="H753" s="41"/>
      <c r="I753" s="41"/>
      <c r="J753" s="82"/>
      <c r="K753" s="291">
        <f t="shared" si="79"/>
        <v>0</v>
      </c>
      <c r="L753" s="293">
        <f>IF(I753&lt;INDEX(Lookup!$U$2:$U$10,MATCH($D$46,Lookup!$S$2:$S$10,0)),0,IF(O753="X",0,J753/(DATEDIF(H753,I753,"m")+1)*12))</f>
        <v>0</v>
      </c>
      <c r="M753" s="291">
        <f t="shared" si="80"/>
        <v>0</v>
      </c>
      <c r="N753" s="335"/>
      <c r="O753" s="143"/>
      <c r="P753" s="397"/>
      <c r="Q753" s="555"/>
      <c r="R753" s="576">
        <f t="shared" si="81"/>
        <v>0</v>
      </c>
      <c r="S753" s="576">
        <f t="shared" si="82"/>
        <v>0</v>
      </c>
      <c r="T753" s="576">
        <f t="shared" si="83"/>
        <v>0</v>
      </c>
      <c r="U753" s="576">
        <f t="shared" si="84"/>
        <v>0</v>
      </c>
      <c r="V753" s="553"/>
      <c r="W753" s="553"/>
      <c r="X753" s="553"/>
      <c r="Y753" s="553"/>
      <c r="Z753" s="397"/>
      <c r="AA753" s="397"/>
      <c r="AB753" s="397"/>
      <c r="AC753" s="397"/>
      <c r="AD753" s="397"/>
      <c r="AE753" s="397"/>
      <c r="AF753" s="397"/>
      <c r="AG753" s="397"/>
      <c r="AH753" s="397"/>
      <c r="AI753" s="397"/>
      <c r="AJ753" s="397"/>
      <c r="AK753" s="397"/>
      <c r="AL753" s="397"/>
      <c r="AM753" s="397"/>
      <c r="AN753" s="397"/>
      <c r="AO753" s="397"/>
      <c r="AP753" s="397"/>
      <c r="AQ753" s="397"/>
      <c r="AR753" s="397"/>
      <c r="AS753" s="397"/>
      <c r="AT753" s="397"/>
      <c r="AU753" s="397"/>
      <c r="AV753" s="397"/>
      <c r="AW753" s="397"/>
      <c r="AX753" s="397"/>
      <c r="AY753" s="397"/>
      <c r="AZ753" s="397"/>
      <c r="BA753" s="553"/>
      <c r="BB753" s="397"/>
      <c r="BC753" s="397"/>
      <c r="BD753" s="397"/>
    </row>
    <row r="754" spans="2:56" x14ac:dyDescent="0.35">
      <c r="B754" s="80"/>
      <c r="C754" s="119"/>
      <c r="D754" s="119"/>
      <c r="E754" s="84"/>
      <c r="F754" s="119"/>
      <c r="G754" s="120"/>
      <c r="H754" s="41"/>
      <c r="I754" s="41"/>
      <c r="J754" s="82"/>
      <c r="K754" s="291">
        <f t="shared" ref="K754:K817" si="85">J754*$K$8</f>
        <v>0</v>
      </c>
      <c r="L754" s="293">
        <f>IF(I754&lt;INDEX(Lookup!$U$2:$U$10,MATCH($D$46,Lookup!$S$2:$S$10,0)),0,IF(O754="X",0,J754/(DATEDIF(H754,I754,"m")+1)*12))</f>
        <v>0</v>
      </c>
      <c r="M754" s="291">
        <f t="shared" ref="M754:M817" si="86">L754*$K$8</f>
        <v>0</v>
      </c>
      <c r="N754" s="335"/>
      <c r="O754" s="143"/>
      <c r="P754" s="397"/>
      <c r="Q754" s="555"/>
      <c r="R754" s="576">
        <f t="shared" si="81"/>
        <v>0</v>
      </c>
      <c r="S754" s="576">
        <f t="shared" si="82"/>
        <v>0</v>
      </c>
      <c r="T754" s="576">
        <f t="shared" si="83"/>
        <v>0</v>
      </c>
      <c r="U754" s="576">
        <f t="shared" si="84"/>
        <v>0</v>
      </c>
      <c r="V754" s="553"/>
      <c r="W754" s="553"/>
      <c r="X754" s="553"/>
      <c r="Y754" s="553"/>
      <c r="Z754" s="397"/>
      <c r="AA754" s="397"/>
      <c r="AB754" s="397"/>
      <c r="AC754" s="397"/>
      <c r="AD754" s="397"/>
      <c r="AE754" s="397"/>
      <c r="AF754" s="397"/>
      <c r="AG754" s="397"/>
      <c r="AH754" s="397"/>
      <c r="AI754" s="397"/>
      <c r="AJ754" s="397"/>
      <c r="AK754" s="397"/>
      <c r="AL754" s="397"/>
      <c r="AM754" s="397"/>
      <c r="AN754" s="397"/>
      <c r="AO754" s="397"/>
      <c r="AP754" s="397"/>
      <c r="AQ754" s="397"/>
      <c r="AR754" s="397"/>
      <c r="AS754" s="397"/>
      <c r="AT754" s="397"/>
      <c r="AU754" s="397"/>
      <c r="AV754" s="397"/>
      <c r="AW754" s="397"/>
      <c r="AX754" s="397"/>
      <c r="AY754" s="397"/>
      <c r="AZ754" s="397"/>
      <c r="BA754" s="553"/>
      <c r="BB754" s="397"/>
      <c r="BC754" s="397"/>
      <c r="BD754" s="397"/>
    </row>
    <row r="755" spans="2:56" x14ac:dyDescent="0.35">
      <c r="B755" s="80"/>
      <c r="C755" s="119"/>
      <c r="D755" s="119"/>
      <c r="E755" s="84"/>
      <c r="F755" s="119"/>
      <c r="G755" s="120"/>
      <c r="H755" s="41"/>
      <c r="I755" s="41"/>
      <c r="J755" s="82"/>
      <c r="K755" s="291">
        <f t="shared" si="85"/>
        <v>0</v>
      </c>
      <c r="L755" s="293">
        <f>IF(I755&lt;INDEX(Lookup!$U$2:$U$10,MATCH($D$46,Lookup!$S$2:$S$10,0)),0,IF(O755="X",0,J755/(DATEDIF(H755,I755,"m")+1)*12))</f>
        <v>0</v>
      </c>
      <c r="M755" s="291">
        <f t="shared" si="86"/>
        <v>0</v>
      </c>
      <c r="N755" s="335"/>
      <c r="O755" s="143"/>
      <c r="P755" s="397"/>
      <c r="Q755" s="555"/>
      <c r="R755" s="576">
        <f t="shared" ref="R755:R818" si="87">K754*$I$32</f>
        <v>0</v>
      </c>
      <c r="S755" s="576">
        <f t="shared" ref="S755:S818" si="88">M754*$I$42</f>
        <v>0</v>
      </c>
      <c r="T755" s="576">
        <f t="shared" ref="T755:T818" si="89">R755-K754</f>
        <v>0</v>
      </c>
      <c r="U755" s="576">
        <f t="shared" ref="U755:U818" si="90">S755-M754</f>
        <v>0</v>
      </c>
      <c r="V755" s="553"/>
      <c r="W755" s="553"/>
      <c r="X755" s="553"/>
      <c r="Y755" s="553"/>
      <c r="Z755" s="397"/>
      <c r="AA755" s="397"/>
      <c r="AB755" s="397"/>
      <c r="AC755" s="397"/>
      <c r="AD755" s="397"/>
      <c r="AE755" s="397"/>
      <c r="AF755" s="397"/>
      <c r="AG755" s="397"/>
      <c r="AH755" s="397"/>
      <c r="AI755" s="397"/>
      <c r="AJ755" s="397"/>
      <c r="AK755" s="397"/>
      <c r="AL755" s="397"/>
      <c r="AM755" s="397"/>
      <c r="AN755" s="397"/>
      <c r="AO755" s="397"/>
      <c r="AP755" s="397"/>
      <c r="AQ755" s="397"/>
      <c r="AR755" s="397"/>
      <c r="AS755" s="397"/>
      <c r="AT755" s="397"/>
      <c r="AU755" s="397"/>
      <c r="AV755" s="397"/>
      <c r="AW755" s="397"/>
      <c r="AX755" s="397"/>
      <c r="AY755" s="397"/>
      <c r="AZ755" s="397"/>
      <c r="BA755" s="553"/>
      <c r="BB755" s="397"/>
      <c r="BC755" s="397"/>
      <c r="BD755" s="397"/>
    </row>
    <row r="756" spans="2:56" x14ac:dyDescent="0.35">
      <c r="B756" s="80"/>
      <c r="C756" s="119"/>
      <c r="D756" s="119"/>
      <c r="E756" s="84"/>
      <c r="F756" s="119"/>
      <c r="G756" s="120"/>
      <c r="H756" s="41"/>
      <c r="I756" s="41"/>
      <c r="J756" s="82"/>
      <c r="K756" s="291">
        <f t="shared" si="85"/>
        <v>0</v>
      </c>
      <c r="L756" s="293">
        <f>IF(I756&lt;INDEX(Lookup!$U$2:$U$10,MATCH($D$46,Lookup!$S$2:$S$10,0)),0,IF(O756="X",0,J756/(DATEDIF(H756,I756,"m")+1)*12))</f>
        <v>0</v>
      </c>
      <c r="M756" s="291">
        <f t="shared" si="86"/>
        <v>0</v>
      </c>
      <c r="N756" s="335"/>
      <c r="O756" s="143"/>
      <c r="P756" s="397"/>
      <c r="Q756" s="555"/>
      <c r="R756" s="576">
        <f t="shared" si="87"/>
        <v>0</v>
      </c>
      <c r="S756" s="576">
        <f t="shared" si="88"/>
        <v>0</v>
      </c>
      <c r="T756" s="576">
        <f t="shared" si="89"/>
        <v>0</v>
      </c>
      <c r="U756" s="576">
        <f t="shared" si="90"/>
        <v>0</v>
      </c>
      <c r="V756" s="553"/>
      <c r="W756" s="553"/>
      <c r="X756" s="553"/>
      <c r="Y756" s="553"/>
      <c r="Z756" s="397"/>
      <c r="AA756" s="397"/>
      <c r="AB756" s="397"/>
      <c r="AC756" s="397"/>
      <c r="AD756" s="397"/>
      <c r="AE756" s="397"/>
      <c r="AF756" s="397"/>
      <c r="AG756" s="397"/>
      <c r="AH756" s="397"/>
      <c r="AI756" s="397"/>
      <c r="AJ756" s="397"/>
      <c r="AK756" s="397"/>
      <c r="AL756" s="397"/>
      <c r="AM756" s="397"/>
      <c r="AN756" s="397"/>
      <c r="AO756" s="397"/>
      <c r="AP756" s="397"/>
      <c r="AQ756" s="397"/>
      <c r="AR756" s="397"/>
      <c r="AS756" s="397"/>
      <c r="AT756" s="397"/>
      <c r="AU756" s="397"/>
      <c r="AV756" s="397"/>
      <c r="AW756" s="397"/>
      <c r="AX756" s="397"/>
      <c r="AY756" s="397"/>
      <c r="AZ756" s="397"/>
      <c r="BA756" s="553"/>
      <c r="BB756" s="397"/>
      <c r="BC756" s="397"/>
      <c r="BD756" s="397"/>
    </row>
    <row r="757" spans="2:56" x14ac:dyDescent="0.35">
      <c r="B757" s="80"/>
      <c r="C757" s="119"/>
      <c r="D757" s="119"/>
      <c r="E757" s="84"/>
      <c r="F757" s="119"/>
      <c r="G757" s="120"/>
      <c r="H757" s="41"/>
      <c r="I757" s="41"/>
      <c r="J757" s="82"/>
      <c r="K757" s="291">
        <f t="shared" si="85"/>
        <v>0</v>
      </c>
      <c r="L757" s="293">
        <f>IF(I757&lt;INDEX(Lookup!$U$2:$U$10,MATCH($D$46,Lookup!$S$2:$S$10,0)),0,IF(O757="X",0,J757/(DATEDIF(H757,I757,"m")+1)*12))</f>
        <v>0</v>
      </c>
      <c r="M757" s="291">
        <f t="shared" si="86"/>
        <v>0</v>
      </c>
      <c r="N757" s="335"/>
      <c r="O757" s="143"/>
      <c r="P757" s="397"/>
      <c r="Q757" s="555"/>
      <c r="R757" s="576">
        <f t="shared" si="87"/>
        <v>0</v>
      </c>
      <c r="S757" s="576">
        <f t="shared" si="88"/>
        <v>0</v>
      </c>
      <c r="T757" s="576">
        <f t="shared" si="89"/>
        <v>0</v>
      </c>
      <c r="U757" s="576">
        <f t="shared" si="90"/>
        <v>0</v>
      </c>
      <c r="V757" s="553"/>
      <c r="W757" s="553"/>
      <c r="X757" s="553"/>
      <c r="Y757" s="553"/>
      <c r="Z757" s="397"/>
      <c r="AA757" s="397"/>
      <c r="AB757" s="397"/>
      <c r="AC757" s="397"/>
      <c r="AD757" s="397"/>
      <c r="AE757" s="397"/>
      <c r="AF757" s="397"/>
      <c r="AG757" s="397"/>
      <c r="AH757" s="397"/>
      <c r="AI757" s="397"/>
      <c r="AJ757" s="397"/>
      <c r="AK757" s="397"/>
      <c r="AL757" s="397"/>
      <c r="AM757" s="397"/>
      <c r="AN757" s="397"/>
      <c r="AO757" s="397"/>
      <c r="AP757" s="397"/>
      <c r="AQ757" s="397"/>
      <c r="AR757" s="397"/>
      <c r="AS757" s="397"/>
      <c r="AT757" s="397"/>
      <c r="AU757" s="397"/>
      <c r="AV757" s="397"/>
      <c r="AW757" s="397"/>
      <c r="AX757" s="397"/>
      <c r="AY757" s="397"/>
      <c r="AZ757" s="397"/>
      <c r="BA757" s="553"/>
      <c r="BB757" s="397"/>
      <c r="BC757" s="397"/>
      <c r="BD757" s="397"/>
    </row>
    <row r="758" spans="2:56" x14ac:dyDescent="0.35">
      <c r="B758" s="80"/>
      <c r="C758" s="119"/>
      <c r="D758" s="119"/>
      <c r="E758" s="84"/>
      <c r="F758" s="119"/>
      <c r="G758" s="120"/>
      <c r="H758" s="41"/>
      <c r="I758" s="41"/>
      <c r="J758" s="82"/>
      <c r="K758" s="291">
        <f t="shared" si="85"/>
        <v>0</v>
      </c>
      <c r="L758" s="293">
        <f>IF(I758&lt;INDEX(Lookup!$U$2:$U$10,MATCH($D$46,Lookup!$S$2:$S$10,0)),0,IF(O758="X",0,J758/(DATEDIF(H758,I758,"m")+1)*12))</f>
        <v>0</v>
      </c>
      <c r="M758" s="291">
        <f t="shared" si="86"/>
        <v>0</v>
      </c>
      <c r="N758" s="335"/>
      <c r="O758" s="143"/>
      <c r="P758" s="397"/>
      <c r="Q758" s="555"/>
      <c r="R758" s="576">
        <f t="shared" si="87"/>
        <v>0</v>
      </c>
      <c r="S758" s="576">
        <f t="shared" si="88"/>
        <v>0</v>
      </c>
      <c r="T758" s="576">
        <f t="shared" si="89"/>
        <v>0</v>
      </c>
      <c r="U758" s="576">
        <f t="shared" si="90"/>
        <v>0</v>
      </c>
      <c r="V758" s="553"/>
      <c r="W758" s="553"/>
      <c r="X758" s="553"/>
      <c r="Y758" s="553"/>
      <c r="Z758" s="397"/>
      <c r="AA758" s="397"/>
      <c r="AB758" s="397"/>
      <c r="AC758" s="397"/>
      <c r="AD758" s="397"/>
      <c r="AE758" s="397"/>
      <c r="AF758" s="397"/>
      <c r="AG758" s="397"/>
      <c r="AH758" s="397"/>
      <c r="AI758" s="397"/>
      <c r="AJ758" s="397"/>
      <c r="AK758" s="397"/>
      <c r="AL758" s="397"/>
      <c r="AM758" s="397"/>
      <c r="AN758" s="397"/>
      <c r="AO758" s="397"/>
      <c r="AP758" s="397"/>
      <c r="AQ758" s="397"/>
      <c r="AR758" s="397"/>
      <c r="AS758" s="397"/>
      <c r="AT758" s="397"/>
      <c r="AU758" s="397"/>
      <c r="AV758" s="397"/>
      <c r="AW758" s="397"/>
      <c r="AX758" s="397"/>
      <c r="AY758" s="397"/>
      <c r="AZ758" s="397"/>
      <c r="BA758" s="553"/>
      <c r="BB758" s="397"/>
      <c r="BC758" s="397"/>
      <c r="BD758" s="397"/>
    </row>
    <row r="759" spans="2:56" x14ac:dyDescent="0.35">
      <c r="B759" s="80"/>
      <c r="C759" s="119"/>
      <c r="D759" s="119"/>
      <c r="E759" s="84"/>
      <c r="F759" s="119"/>
      <c r="G759" s="120"/>
      <c r="H759" s="41"/>
      <c r="I759" s="41"/>
      <c r="J759" s="82"/>
      <c r="K759" s="291">
        <f t="shared" si="85"/>
        <v>0</v>
      </c>
      <c r="L759" s="293">
        <f>IF(I759&lt;INDEX(Lookup!$U$2:$U$10,MATCH($D$46,Lookup!$S$2:$S$10,0)),0,IF(O759="X",0,J759/(DATEDIF(H759,I759,"m")+1)*12))</f>
        <v>0</v>
      </c>
      <c r="M759" s="291">
        <f t="shared" si="86"/>
        <v>0</v>
      </c>
      <c r="N759" s="335"/>
      <c r="O759" s="143"/>
      <c r="P759" s="397"/>
      <c r="Q759" s="555"/>
      <c r="R759" s="576">
        <f t="shared" si="87"/>
        <v>0</v>
      </c>
      <c r="S759" s="576">
        <f t="shared" si="88"/>
        <v>0</v>
      </c>
      <c r="T759" s="576">
        <f t="shared" si="89"/>
        <v>0</v>
      </c>
      <c r="U759" s="576">
        <f t="shared" si="90"/>
        <v>0</v>
      </c>
      <c r="V759" s="553"/>
      <c r="W759" s="553"/>
      <c r="X759" s="553"/>
      <c r="Y759" s="553"/>
      <c r="Z759" s="397"/>
      <c r="AA759" s="397"/>
      <c r="AB759" s="397"/>
      <c r="AC759" s="397"/>
      <c r="AD759" s="397"/>
      <c r="AE759" s="397"/>
      <c r="AF759" s="397"/>
      <c r="AG759" s="397"/>
      <c r="AH759" s="397"/>
      <c r="AI759" s="397"/>
      <c r="AJ759" s="397"/>
      <c r="AK759" s="397"/>
      <c r="AL759" s="397"/>
      <c r="AM759" s="397"/>
      <c r="AN759" s="397"/>
      <c r="AO759" s="397"/>
      <c r="AP759" s="397"/>
      <c r="AQ759" s="397"/>
      <c r="AR759" s="397"/>
      <c r="AS759" s="397"/>
      <c r="AT759" s="397"/>
      <c r="AU759" s="397"/>
      <c r="AV759" s="397"/>
      <c r="AW759" s="397"/>
      <c r="AX759" s="397"/>
      <c r="AY759" s="397"/>
      <c r="AZ759" s="397"/>
      <c r="BA759" s="553"/>
      <c r="BB759" s="397"/>
      <c r="BC759" s="397"/>
      <c r="BD759" s="397"/>
    </row>
    <row r="760" spans="2:56" x14ac:dyDescent="0.35">
      <c r="B760" s="80"/>
      <c r="C760" s="119"/>
      <c r="D760" s="119"/>
      <c r="E760" s="84"/>
      <c r="F760" s="119"/>
      <c r="G760" s="120"/>
      <c r="H760" s="41"/>
      <c r="I760" s="41"/>
      <c r="J760" s="82"/>
      <c r="K760" s="291">
        <f t="shared" si="85"/>
        <v>0</v>
      </c>
      <c r="L760" s="293">
        <f>IF(I760&lt;INDEX(Lookup!$U$2:$U$10,MATCH($D$46,Lookup!$S$2:$S$10,0)),0,IF(O760="X",0,J760/(DATEDIF(H760,I760,"m")+1)*12))</f>
        <v>0</v>
      </c>
      <c r="M760" s="291">
        <f t="shared" si="86"/>
        <v>0</v>
      </c>
      <c r="N760" s="335"/>
      <c r="O760" s="143"/>
      <c r="P760" s="397"/>
      <c r="Q760" s="555"/>
      <c r="R760" s="576">
        <f t="shared" si="87"/>
        <v>0</v>
      </c>
      <c r="S760" s="576">
        <f t="shared" si="88"/>
        <v>0</v>
      </c>
      <c r="T760" s="576">
        <f t="shared" si="89"/>
        <v>0</v>
      </c>
      <c r="U760" s="576">
        <f t="shared" si="90"/>
        <v>0</v>
      </c>
      <c r="V760" s="553"/>
      <c r="W760" s="553"/>
      <c r="X760" s="553"/>
      <c r="Y760" s="553"/>
      <c r="Z760" s="397"/>
      <c r="AA760" s="397"/>
      <c r="AB760" s="397"/>
      <c r="AC760" s="397"/>
      <c r="AD760" s="397"/>
      <c r="AE760" s="397"/>
      <c r="AF760" s="397"/>
      <c r="AG760" s="397"/>
      <c r="AH760" s="397"/>
      <c r="AI760" s="397"/>
      <c r="AJ760" s="397"/>
      <c r="AK760" s="397"/>
      <c r="AL760" s="397"/>
      <c r="AM760" s="397"/>
      <c r="AN760" s="397"/>
      <c r="AO760" s="397"/>
      <c r="AP760" s="397"/>
      <c r="AQ760" s="397"/>
      <c r="AR760" s="397"/>
      <c r="AS760" s="397"/>
      <c r="AT760" s="397"/>
      <c r="AU760" s="397"/>
      <c r="AV760" s="397"/>
      <c r="AW760" s="397"/>
      <c r="AX760" s="397"/>
      <c r="AY760" s="397"/>
      <c r="AZ760" s="397"/>
      <c r="BA760" s="553"/>
      <c r="BB760" s="397"/>
      <c r="BC760" s="397"/>
      <c r="BD760" s="397"/>
    </row>
    <row r="761" spans="2:56" x14ac:dyDescent="0.35">
      <c r="B761" s="80"/>
      <c r="C761" s="119"/>
      <c r="D761" s="119"/>
      <c r="E761" s="84"/>
      <c r="F761" s="119"/>
      <c r="G761" s="120"/>
      <c r="H761" s="41"/>
      <c r="I761" s="41"/>
      <c r="J761" s="82"/>
      <c r="K761" s="291">
        <f t="shared" si="85"/>
        <v>0</v>
      </c>
      <c r="L761" s="293">
        <f>IF(I761&lt;INDEX(Lookup!$U$2:$U$10,MATCH($D$46,Lookup!$S$2:$S$10,0)),0,IF(O761="X",0,J761/(DATEDIF(H761,I761,"m")+1)*12))</f>
        <v>0</v>
      </c>
      <c r="M761" s="291">
        <f t="shared" si="86"/>
        <v>0</v>
      </c>
      <c r="N761" s="335"/>
      <c r="O761" s="143"/>
      <c r="P761" s="397"/>
      <c r="Q761" s="555"/>
      <c r="R761" s="576">
        <f t="shared" si="87"/>
        <v>0</v>
      </c>
      <c r="S761" s="576">
        <f t="shared" si="88"/>
        <v>0</v>
      </c>
      <c r="T761" s="576">
        <f t="shared" si="89"/>
        <v>0</v>
      </c>
      <c r="U761" s="576">
        <f t="shared" si="90"/>
        <v>0</v>
      </c>
      <c r="V761" s="553"/>
      <c r="W761" s="553"/>
      <c r="X761" s="553"/>
      <c r="Y761" s="553"/>
      <c r="Z761" s="397"/>
      <c r="AA761" s="397"/>
      <c r="AB761" s="397"/>
      <c r="AC761" s="397"/>
      <c r="AD761" s="397"/>
      <c r="AE761" s="397"/>
      <c r="AF761" s="397"/>
      <c r="AG761" s="397"/>
      <c r="AH761" s="397"/>
      <c r="AI761" s="397"/>
      <c r="AJ761" s="397"/>
      <c r="AK761" s="397"/>
      <c r="AL761" s="397"/>
      <c r="AM761" s="397"/>
      <c r="AN761" s="397"/>
      <c r="AO761" s="397"/>
      <c r="AP761" s="397"/>
      <c r="AQ761" s="397"/>
      <c r="AR761" s="397"/>
      <c r="AS761" s="397"/>
      <c r="AT761" s="397"/>
      <c r="AU761" s="397"/>
      <c r="AV761" s="397"/>
      <c r="AW761" s="397"/>
      <c r="AX761" s="397"/>
      <c r="AY761" s="397"/>
      <c r="AZ761" s="397"/>
      <c r="BA761" s="553"/>
      <c r="BB761" s="397"/>
      <c r="BC761" s="397"/>
      <c r="BD761" s="397"/>
    </row>
    <row r="762" spans="2:56" x14ac:dyDescent="0.35">
      <c r="B762" s="80"/>
      <c r="C762" s="119"/>
      <c r="D762" s="119"/>
      <c r="E762" s="84"/>
      <c r="F762" s="119"/>
      <c r="G762" s="120"/>
      <c r="H762" s="41"/>
      <c r="I762" s="41"/>
      <c r="J762" s="82"/>
      <c r="K762" s="291">
        <f t="shared" si="85"/>
        <v>0</v>
      </c>
      <c r="L762" s="293">
        <f>IF(I762&lt;INDEX(Lookup!$U$2:$U$10,MATCH($D$46,Lookup!$S$2:$S$10,0)),0,IF(O762="X",0,J762/(DATEDIF(H762,I762,"m")+1)*12))</f>
        <v>0</v>
      </c>
      <c r="M762" s="291">
        <f t="shared" si="86"/>
        <v>0</v>
      </c>
      <c r="N762" s="335"/>
      <c r="O762" s="143"/>
      <c r="P762" s="397"/>
      <c r="Q762" s="555"/>
      <c r="R762" s="576">
        <f t="shared" si="87"/>
        <v>0</v>
      </c>
      <c r="S762" s="576">
        <f t="shared" si="88"/>
        <v>0</v>
      </c>
      <c r="T762" s="576">
        <f t="shared" si="89"/>
        <v>0</v>
      </c>
      <c r="U762" s="576">
        <f t="shared" si="90"/>
        <v>0</v>
      </c>
      <c r="V762" s="553"/>
      <c r="W762" s="553"/>
      <c r="X762" s="553"/>
      <c r="Y762" s="553"/>
      <c r="Z762" s="397"/>
      <c r="AA762" s="397"/>
      <c r="AB762" s="397"/>
      <c r="AC762" s="397"/>
      <c r="AD762" s="397"/>
      <c r="AE762" s="397"/>
      <c r="AF762" s="397"/>
      <c r="AG762" s="397"/>
      <c r="AH762" s="397"/>
      <c r="AI762" s="397"/>
      <c r="AJ762" s="397"/>
      <c r="AK762" s="397"/>
      <c r="AL762" s="397"/>
      <c r="AM762" s="397"/>
      <c r="AN762" s="397"/>
      <c r="AO762" s="397"/>
      <c r="AP762" s="397"/>
      <c r="AQ762" s="397"/>
      <c r="AR762" s="397"/>
      <c r="AS762" s="397"/>
      <c r="AT762" s="397"/>
      <c r="AU762" s="397"/>
      <c r="AV762" s="397"/>
      <c r="AW762" s="397"/>
      <c r="AX762" s="397"/>
      <c r="AY762" s="397"/>
      <c r="AZ762" s="397"/>
      <c r="BA762" s="553"/>
      <c r="BB762" s="397"/>
      <c r="BC762" s="397"/>
      <c r="BD762" s="397"/>
    </row>
    <row r="763" spans="2:56" x14ac:dyDescent="0.35">
      <c r="B763" s="80"/>
      <c r="C763" s="119"/>
      <c r="D763" s="119"/>
      <c r="E763" s="84"/>
      <c r="F763" s="119"/>
      <c r="G763" s="120"/>
      <c r="H763" s="41"/>
      <c r="I763" s="41"/>
      <c r="J763" s="82"/>
      <c r="K763" s="291">
        <f t="shared" si="85"/>
        <v>0</v>
      </c>
      <c r="L763" s="293">
        <f>IF(I763&lt;INDEX(Lookup!$U$2:$U$10,MATCH($D$46,Lookup!$S$2:$S$10,0)),0,IF(O763="X",0,J763/(DATEDIF(H763,I763,"m")+1)*12))</f>
        <v>0</v>
      </c>
      <c r="M763" s="291">
        <f t="shared" si="86"/>
        <v>0</v>
      </c>
      <c r="N763" s="335"/>
      <c r="O763" s="143"/>
      <c r="P763" s="397"/>
      <c r="Q763" s="555"/>
      <c r="R763" s="576">
        <f t="shared" si="87"/>
        <v>0</v>
      </c>
      <c r="S763" s="576">
        <f t="shared" si="88"/>
        <v>0</v>
      </c>
      <c r="T763" s="576">
        <f t="shared" si="89"/>
        <v>0</v>
      </c>
      <c r="U763" s="576">
        <f t="shared" si="90"/>
        <v>0</v>
      </c>
      <c r="V763" s="553"/>
      <c r="W763" s="553"/>
      <c r="X763" s="553"/>
      <c r="Y763" s="553"/>
      <c r="Z763" s="397"/>
      <c r="AA763" s="397"/>
      <c r="AB763" s="397"/>
      <c r="AC763" s="397"/>
      <c r="AD763" s="397"/>
      <c r="AE763" s="397"/>
      <c r="AF763" s="397"/>
      <c r="AG763" s="397"/>
      <c r="AH763" s="397"/>
      <c r="AI763" s="397"/>
      <c r="AJ763" s="397"/>
      <c r="AK763" s="397"/>
      <c r="AL763" s="397"/>
      <c r="AM763" s="397"/>
      <c r="AN763" s="397"/>
      <c r="AO763" s="397"/>
      <c r="AP763" s="397"/>
      <c r="AQ763" s="397"/>
      <c r="AR763" s="397"/>
      <c r="AS763" s="397"/>
      <c r="AT763" s="397"/>
      <c r="AU763" s="397"/>
      <c r="AV763" s="397"/>
      <c r="AW763" s="397"/>
      <c r="AX763" s="397"/>
      <c r="AY763" s="397"/>
      <c r="AZ763" s="397"/>
      <c r="BA763" s="553"/>
      <c r="BB763" s="397"/>
      <c r="BC763" s="397"/>
      <c r="BD763" s="397"/>
    </row>
    <row r="764" spans="2:56" x14ac:dyDescent="0.35">
      <c r="B764" s="80"/>
      <c r="C764" s="119"/>
      <c r="D764" s="119"/>
      <c r="E764" s="84"/>
      <c r="F764" s="119"/>
      <c r="G764" s="120"/>
      <c r="H764" s="41"/>
      <c r="I764" s="41"/>
      <c r="J764" s="82"/>
      <c r="K764" s="291">
        <f t="shared" si="85"/>
        <v>0</v>
      </c>
      <c r="L764" s="293">
        <f>IF(I764&lt;INDEX(Lookup!$U$2:$U$10,MATCH($D$46,Lookup!$S$2:$S$10,0)),0,IF(O764="X",0,J764/(DATEDIF(H764,I764,"m")+1)*12))</f>
        <v>0</v>
      </c>
      <c r="M764" s="291">
        <f t="shared" si="86"/>
        <v>0</v>
      </c>
      <c r="N764" s="335"/>
      <c r="O764" s="143"/>
      <c r="P764" s="397"/>
      <c r="Q764" s="555"/>
      <c r="R764" s="576">
        <f t="shared" si="87"/>
        <v>0</v>
      </c>
      <c r="S764" s="576">
        <f t="shared" si="88"/>
        <v>0</v>
      </c>
      <c r="T764" s="576">
        <f t="shared" si="89"/>
        <v>0</v>
      </c>
      <c r="U764" s="576">
        <f t="shared" si="90"/>
        <v>0</v>
      </c>
      <c r="V764" s="553"/>
      <c r="W764" s="553"/>
      <c r="X764" s="553"/>
      <c r="Y764" s="553"/>
      <c r="Z764" s="397"/>
      <c r="AA764" s="397"/>
      <c r="AB764" s="397"/>
      <c r="AC764" s="397"/>
      <c r="AD764" s="397"/>
      <c r="AE764" s="397"/>
      <c r="AF764" s="397"/>
      <c r="AG764" s="397"/>
      <c r="AH764" s="397"/>
      <c r="AI764" s="397"/>
      <c r="AJ764" s="397"/>
      <c r="AK764" s="397"/>
      <c r="AL764" s="397"/>
      <c r="AM764" s="397"/>
      <c r="AN764" s="397"/>
      <c r="AO764" s="397"/>
      <c r="AP764" s="397"/>
      <c r="AQ764" s="397"/>
      <c r="AR764" s="397"/>
      <c r="AS764" s="397"/>
      <c r="AT764" s="397"/>
      <c r="AU764" s="397"/>
      <c r="AV764" s="397"/>
      <c r="AW764" s="397"/>
      <c r="AX764" s="397"/>
      <c r="AY764" s="397"/>
      <c r="AZ764" s="397"/>
      <c r="BA764" s="553"/>
      <c r="BB764" s="397"/>
      <c r="BC764" s="397"/>
      <c r="BD764" s="397"/>
    </row>
    <row r="765" spans="2:56" x14ac:dyDescent="0.35">
      <c r="B765" s="80"/>
      <c r="C765" s="119"/>
      <c r="D765" s="119"/>
      <c r="E765" s="84"/>
      <c r="F765" s="119"/>
      <c r="G765" s="120"/>
      <c r="H765" s="41"/>
      <c r="I765" s="41"/>
      <c r="J765" s="82"/>
      <c r="K765" s="291">
        <f t="shared" si="85"/>
        <v>0</v>
      </c>
      <c r="L765" s="293">
        <f>IF(I765&lt;INDEX(Lookup!$U$2:$U$10,MATCH($D$46,Lookup!$S$2:$S$10,0)),0,IF(O765="X",0,J765/(DATEDIF(H765,I765,"m")+1)*12))</f>
        <v>0</v>
      </c>
      <c r="M765" s="291">
        <f t="shared" si="86"/>
        <v>0</v>
      </c>
      <c r="N765" s="335"/>
      <c r="O765" s="143"/>
      <c r="P765" s="397"/>
      <c r="Q765" s="555"/>
      <c r="R765" s="576">
        <f t="shared" si="87"/>
        <v>0</v>
      </c>
      <c r="S765" s="576">
        <f t="shared" si="88"/>
        <v>0</v>
      </c>
      <c r="T765" s="576">
        <f t="shared" si="89"/>
        <v>0</v>
      </c>
      <c r="U765" s="576">
        <f t="shared" si="90"/>
        <v>0</v>
      </c>
      <c r="V765" s="553"/>
      <c r="W765" s="553"/>
      <c r="X765" s="553"/>
      <c r="Y765" s="553"/>
      <c r="Z765" s="397"/>
      <c r="AA765" s="397"/>
      <c r="AB765" s="397"/>
      <c r="AC765" s="397"/>
      <c r="AD765" s="397"/>
      <c r="AE765" s="397"/>
      <c r="AF765" s="397"/>
      <c r="AG765" s="397"/>
      <c r="AH765" s="397"/>
      <c r="AI765" s="397"/>
      <c r="AJ765" s="397"/>
      <c r="AK765" s="397"/>
      <c r="AL765" s="397"/>
      <c r="AM765" s="397"/>
      <c r="AN765" s="397"/>
      <c r="AO765" s="397"/>
      <c r="AP765" s="397"/>
      <c r="AQ765" s="397"/>
      <c r="AR765" s="397"/>
      <c r="AS765" s="397"/>
      <c r="AT765" s="397"/>
      <c r="AU765" s="397"/>
      <c r="AV765" s="397"/>
      <c r="AW765" s="397"/>
      <c r="AX765" s="397"/>
      <c r="AY765" s="397"/>
      <c r="AZ765" s="397"/>
      <c r="BA765" s="553"/>
      <c r="BB765" s="397"/>
      <c r="BC765" s="397"/>
      <c r="BD765" s="397"/>
    </row>
    <row r="766" spans="2:56" x14ac:dyDescent="0.35">
      <c r="B766" s="80"/>
      <c r="C766" s="119"/>
      <c r="D766" s="119"/>
      <c r="E766" s="84"/>
      <c r="F766" s="119"/>
      <c r="G766" s="120"/>
      <c r="H766" s="41"/>
      <c r="I766" s="41"/>
      <c r="J766" s="82"/>
      <c r="K766" s="291">
        <f t="shared" si="85"/>
        <v>0</v>
      </c>
      <c r="L766" s="293">
        <f>IF(I766&lt;INDEX(Lookup!$U$2:$U$10,MATCH($D$46,Lookup!$S$2:$S$10,0)),0,IF(O766="X",0,J766/(DATEDIF(H766,I766,"m")+1)*12))</f>
        <v>0</v>
      </c>
      <c r="M766" s="291">
        <f t="shared" si="86"/>
        <v>0</v>
      </c>
      <c r="N766" s="335"/>
      <c r="O766" s="143"/>
      <c r="P766" s="397"/>
      <c r="Q766" s="555"/>
      <c r="R766" s="576">
        <f t="shared" si="87"/>
        <v>0</v>
      </c>
      <c r="S766" s="576">
        <f t="shared" si="88"/>
        <v>0</v>
      </c>
      <c r="T766" s="576">
        <f t="shared" si="89"/>
        <v>0</v>
      </c>
      <c r="U766" s="576">
        <f t="shared" si="90"/>
        <v>0</v>
      </c>
      <c r="V766" s="553"/>
      <c r="W766" s="553"/>
      <c r="X766" s="553"/>
      <c r="Y766" s="553"/>
      <c r="Z766" s="397"/>
      <c r="AA766" s="397"/>
      <c r="AB766" s="397"/>
      <c r="AC766" s="397"/>
      <c r="AD766" s="397"/>
      <c r="AE766" s="397"/>
      <c r="AF766" s="397"/>
      <c r="AG766" s="397"/>
      <c r="AH766" s="397"/>
      <c r="AI766" s="397"/>
      <c r="AJ766" s="397"/>
      <c r="AK766" s="397"/>
      <c r="AL766" s="397"/>
      <c r="AM766" s="397"/>
      <c r="AN766" s="397"/>
      <c r="AO766" s="397"/>
      <c r="AP766" s="397"/>
      <c r="AQ766" s="397"/>
      <c r="AR766" s="397"/>
      <c r="AS766" s="397"/>
      <c r="AT766" s="397"/>
      <c r="AU766" s="397"/>
      <c r="AV766" s="397"/>
      <c r="AW766" s="397"/>
      <c r="AX766" s="397"/>
      <c r="AY766" s="397"/>
      <c r="AZ766" s="397"/>
      <c r="BA766" s="553"/>
      <c r="BB766" s="397"/>
      <c r="BC766" s="397"/>
      <c r="BD766" s="397"/>
    </row>
    <row r="767" spans="2:56" x14ac:dyDescent="0.35">
      <c r="B767" s="80"/>
      <c r="C767" s="119"/>
      <c r="D767" s="119"/>
      <c r="E767" s="84"/>
      <c r="F767" s="119"/>
      <c r="G767" s="120"/>
      <c r="H767" s="41"/>
      <c r="I767" s="41"/>
      <c r="J767" s="82"/>
      <c r="K767" s="291">
        <f t="shared" si="85"/>
        <v>0</v>
      </c>
      <c r="L767" s="293">
        <f>IF(I767&lt;INDEX(Lookup!$U$2:$U$10,MATCH($D$46,Lookup!$S$2:$S$10,0)),0,IF(O767="X",0,J767/(DATEDIF(H767,I767,"m")+1)*12))</f>
        <v>0</v>
      </c>
      <c r="M767" s="291">
        <f t="shared" si="86"/>
        <v>0</v>
      </c>
      <c r="N767" s="335"/>
      <c r="O767" s="143"/>
      <c r="P767" s="397"/>
      <c r="Q767" s="555"/>
      <c r="R767" s="576">
        <f t="shared" si="87"/>
        <v>0</v>
      </c>
      <c r="S767" s="576">
        <f t="shared" si="88"/>
        <v>0</v>
      </c>
      <c r="T767" s="576">
        <f t="shared" si="89"/>
        <v>0</v>
      </c>
      <c r="U767" s="576">
        <f t="shared" si="90"/>
        <v>0</v>
      </c>
      <c r="V767" s="553"/>
      <c r="W767" s="553"/>
      <c r="X767" s="553"/>
      <c r="Y767" s="553"/>
      <c r="Z767" s="397"/>
      <c r="AA767" s="397"/>
      <c r="AB767" s="397"/>
      <c r="AC767" s="397"/>
      <c r="AD767" s="397"/>
      <c r="AE767" s="397"/>
      <c r="AF767" s="397"/>
      <c r="AG767" s="397"/>
      <c r="AH767" s="397"/>
      <c r="AI767" s="397"/>
      <c r="AJ767" s="397"/>
      <c r="AK767" s="397"/>
      <c r="AL767" s="397"/>
      <c r="AM767" s="397"/>
      <c r="AN767" s="397"/>
      <c r="AO767" s="397"/>
      <c r="AP767" s="397"/>
      <c r="AQ767" s="397"/>
      <c r="AR767" s="397"/>
      <c r="AS767" s="397"/>
      <c r="AT767" s="397"/>
      <c r="AU767" s="397"/>
      <c r="AV767" s="397"/>
      <c r="AW767" s="397"/>
      <c r="AX767" s="397"/>
      <c r="AY767" s="397"/>
      <c r="AZ767" s="397"/>
      <c r="BA767" s="553"/>
      <c r="BB767" s="397"/>
      <c r="BC767" s="397"/>
      <c r="BD767" s="397"/>
    </row>
    <row r="768" spans="2:56" x14ac:dyDescent="0.35">
      <c r="B768" s="80"/>
      <c r="C768" s="119"/>
      <c r="D768" s="119"/>
      <c r="E768" s="84"/>
      <c r="F768" s="119"/>
      <c r="G768" s="120"/>
      <c r="H768" s="41"/>
      <c r="I768" s="41"/>
      <c r="J768" s="82"/>
      <c r="K768" s="291">
        <f t="shared" si="85"/>
        <v>0</v>
      </c>
      <c r="L768" s="293">
        <f>IF(I768&lt;INDEX(Lookup!$U$2:$U$10,MATCH($D$46,Lookup!$S$2:$S$10,0)),0,IF(O768="X",0,J768/(DATEDIF(H768,I768,"m")+1)*12))</f>
        <v>0</v>
      </c>
      <c r="M768" s="291">
        <f t="shared" si="86"/>
        <v>0</v>
      </c>
      <c r="N768" s="335"/>
      <c r="O768" s="143"/>
      <c r="P768" s="397"/>
      <c r="Q768" s="555"/>
      <c r="R768" s="576">
        <f t="shared" si="87"/>
        <v>0</v>
      </c>
      <c r="S768" s="576">
        <f t="shared" si="88"/>
        <v>0</v>
      </c>
      <c r="T768" s="576">
        <f t="shared" si="89"/>
        <v>0</v>
      </c>
      <c r="U768" s="576">
        <f t="shared" si="90"/>
        <v>0</v>
      </c>
      <c r="V768" s="553"/>
      <c r="W768" s="553"/>
      <c r="X768" s="553"/>
      <c r="Y768" s="553"/>
      <c r="Z768" s="397"/>
      <c r="AA768" s="397"/>
      <c r="AB768" s="397"/>
      <c r="AC768" s="397"/>
      <c r="AD768" s="397"/>
      <c r="AE768" s="397"/>
      <c r="AF768" s="397"/>
      <c r="AG768" s="397"/>
      <c r="AH768" s="397"/>
      <c r="AI768" s="397"/>
      <c r="AJ768" s="397"/>
      <c r="AK768" s="397"/>
      <c r="AL768" s="397"/>
      <c r="AM768" s="397"/>
      <c r="AN768" s="397"/>
      <c r="AO768" s="397"/>
      <c r="AP768" s="397"/>
      <c r="AQ768" s="397"/>
      <c r="AR768" s="397"/>
      <c r="AS768" s="397"/>
      <c r="AT768" s="397"/>
      <c r="AU768" s="397"/>
      <c r="AV768" s="397"/>
      <c r="AW768" s="397"/>
      <c r="AX768" s="397"/>
      <c r="AY768" s="397"/>
      <c r="AZ768" s="397"/>
      <c r="BA768" s="553"/>
      <c r="BB768" s="397"/>
      <c r="BC768" s="397"/>
      <c r="BD768" s="397"/>
    </row>
    <row r="769" spans="2:56" x14ac:dyDescent="0.35">
      <c r="B769" s="80"/>
      <c r="C769" s="119"/>
      <c r="D769" s="119"/>
      <c r="E769" s="84"/>
      <c r="F769" s="119"/>
      <c r="G769" s="120"/>
      <c r="H769" s="41"/>
      <c r="I769" s="41"/>
      <c r="J769" s="82"/>
      <c r="K769" s="291">
        <f t="shared" si="85"/>
        <v>0</v>
      </c>
      <c r="L769" s="293">
        <f>IF(I769&lt;INDEX(Lookup!$U$2:$U$10,MATCH($D$46,Lookup!$S$2:$S$10,0)),0,IF(O769="X",0,J769/(DATEDIF(H769,I769,"m")+1)*12))</f>
        <v>0</v>
      </c>
      <c r="M769" s="291">
        <f t="shared" si="86"/>
        <v>0</v>
      </c>
      <c r="N769" s="335"/>
      <c r="O769" s="143"/>
      <c r="P769" s="397"/>
      <c r="Q769" s="555"/>
      <c r="R769" s="576">
        <f t="shared" si="87"/>
        <v>0</v>
      </c>
      <c r="S769" s="576">
        <f t="shared" si="88"/>
        <v>0</v>
      </c>
      <c r="T769" s="576">
        <f t="shared" si="89"/>
        <v>0</v>
      </c>
      <c r="U769" s="576">
        <f t="shared" si="90"/>
        <v>0</v>
      </c>
      <c r="V769" s="553"/>
      <c r="W769" s="553"/>
      <c r="X769" s="553"/>
      <c r="Y769" s="553"/>
      <c r="Z769" s="397"/>
      <c r="AA769" s="397"/>
      <c r="AB769" s="397"/>
      <c r="AC769" s="397"/>
      <c r="AD769" s="397"/>
      <c r="AE769" s="397"/>
      <c r="AF769" s="397"/>
      <c r="AG769" s="397"/>
      <c r="AH769" s="397"/>
      <c r="AI769" s="397"/>
      <c r="AJ769" s="397"/>
      <c r="AK769" s="397"/>
      <c r="AL769" s="397"/>
      <c r="AM769" s="397"/>
      <c r="AN769" s="397"/>
      <c r="AO769" s="397"/>
      <c r="AP769" s="397"/>
      <c r="AQ769" s="397"/>
      <c r="AR769" s="397"/>
      <c r="AS769" s="397"/>
      <c r="AT769" s="397"/>
      <c r="AU769" s="397"/>
      <c r="AV769" s="397"/>
      <c r="AW769" s="397"/>
      <c r="AX769" s="397"/>
      <c r="AY769" s="397"/>
      <c r="AZ769" s="397"/>
      <c r="BA769" s="553"/>
      <c r="BB769" s="397"/>
      <c r="BC769" s="397"/>
      <c r="BD769" s="397"/>
    </row>
    <row r="770" spans="2:56" x14ac:dyDescent="0.35">
      <c r="B770" s="80"/>
      <c r="C770" s="119"/>
      <c r="D770" s="119"/>
      <c r="E770" s="84"/>
      <c r="F770" s="119"/>
      <c r="G770" s="120"/>
      <c r="H770" s="41"/>
      <c r="I770" s="41"/>
      <c r="J770" s="82"/>
      <c r="K770" s="291">
        <f t="shared" si="85"/>
        <v>0</v>
      </c>
      <c r="L770" s="293">
        <f>IF(I770&lt;INDEX(Lookup!$U$2:$U$10,MATCH($D$46,Lookup!$S$2:$S$10,0)),0,IF(O770="X",0,J770/(DATEDIF(H770,I770,"m")+1)*12))</f>
        <v>0</v>
      </c>
      <c r="M770" s="291">
        <f t="shared" si="86"/>
        <v>0</v>
      </c>
      <c r="N770" s="335"/>
      <c r="O770" s="143"/>
      <c r="P770" s="397"/>
      <c r="Q770" s="555"/>
      <c r="R770" s="576">
        <f t="shared" si="87"/>
        <v>0</v>
      </c>
      <c r="S770" s="576">
        <f t="shared" si="88"/>
        <v>0</v>
      </c>
      <c r="T770" s="576">
        <f t="shared" si="89"/>
        <v>0</v>
      </c>
      <c r="U770" s="576">
        <f t="shared" si="90"/>
        <v>0</v>
      </c>
      <c r="V770" s="553"/>
      <c r="W770" s="553"/>
      <c r="X770" s="553"/>
      <c r="Y770" s="553"/>
      <c r="Z770" s="397"/>
      <c r="AA770" s="397"/>
      <c r="AB770" s="397"/>
      <c r="AC770" s="397"/>
      <c r="AD770" s="397"/>
      <c r="AE770" s="397"/>
      <c r="AF770" s="397"/>
      <c r="AG770" s="397"/>
      <c r="AH770" s="397"/>
      <c r="AI770" s="397"/>
      <c r="AJ770" s="397"/>
      <c r="AK770" s="397"/>
      <c r="AL770" s="397"/>
      <c r="AM770" s="397"/>
      <c r="AN770" s="397"/>
      <c r="AO770" s="397"/>
      <c r="AP770" s="397"/>
      <c r="AQ770" s="397"/>
      <c r="AR770" s="397"/>
      <c r="AS770" s="397"/>
      <c r="AT770" s="397"/>
      <c r="AU770" s="397"/>
      <c r="AV770" s="397"/>
      <c r="AW770" s="397"/>
      <c r="AX770" s="397"/>
      <c r="AY770" s="397"/>
      <c r="AZ770" s="397"/>
      <c r="BA770" s="553"/>
      <c r="BB770" s="397"/>
      <c r="BC770" s="397"/>
      <c r="BD770" s="397"/>
    </row>
    <row r="771" spans="2:56" x14ac:dyDescent="0.35">
      <c r="B771" s="80"/>
      <c r="C771" s="119"/>
      <c r="D771" s="119"/>
      <c r="E771" s="84"/>
      <c r="F771" s="119"/>
      <c r="G771" s="120"/>
      <c r="H771" s="41"/>
      <c r="I771" s="41"/>
      <c r="J771" s="82"/>
      <c r="K771" s="291">
        <f t="shared" si="85"/>
        <v>0</v>
      </c>
      <c r="L771" s="293">
        <f>IF(I771&lt;INDEX(Lookup!$U$2:$U$10,MATCH($D$46,Lookup!$S$2:$S$10,0)),0,IF(O771="X",0,J771/(DATEDIF(H771,I771,"m")+1)*12))</f>
        <v>0</v>
      </c>
      <c r="M771" s="291">
        <f t="shared" si="86"/>
        <v>0</v>
      </c>
      <c r="N771" s="335"/>
      <c r="O771" s="143"/>
      <c r="P771" s="397"/>
      <c r="Q771" s="555"/>
      <c r="R771" s="576">
        <f t="shared" si="87"/>
        <v>0</v>
      </c>
      <c r="S771" s="576">
        <f t="shared" si="88"/>
        <v>0</v>
      </c>
      <c r="T771" s="576">
        <f t="shared" si="89"/>
        <v>0</v>
      </c>
      <c r="U771" s="576">
        <f t="shared" si="90"/>
        <v>0</v>
      </c>
      <c r="V771" s="553"/>
      <c r="W771" s="553"/>
      <c r="X771" s="553"/>
      <c r="Y771" s="553"/>
      <c r="Z771" s="397"/>
      <c r="AA771" s="397"/>
      <c r="AB771" s="397"/>
      <c r="AC771" s="397"/>
      <c r="AD771" s="397"/>
      <c r="AE771" s="397"/>
      <c r="AF771" s="397"/>
      <c r="AG771" s="397"/>
      <c r="AH771" s="397"/>
      <c r="AI771" s="397"/>
      <c r="AJ771" s="397"/>
      <c r="AK771" s="397"/>
      <c r="AL771" s="397"/>
      <c r="AM771" s="397"/>
      <c r="AN771" s="397"/>
      <c r="AO771" s="397"/>
      <c r="AP771" s="397"/>
      <c r="AQ771" s="397"/>
      <c r="AR771" s="397"/>
      <c r="AS771" s="397"/>
      <c r="AT771" s="397"/>
      <c r="AU771" s="397"/>
      <c r="AV771" s="397"/>
      <c r="AW771" s="397"/>
      <c r="AX771" s="397"/>
      <c r="AY771" s="397"/>
      <c r="AZ771" s="397"/>
      <c r="BA771" s="553"/>
      <c r="BB771" s="397"/>
      <c r="BC771" s="397"/>
      <c r="BD771" s="397"/>
    </row>
    <row r="772" spans="2:56" x14ac:dyDescent="0.35">
      <c r="B772" s="80"/>
      <c r="C772" s="119"/>
      <c r="D772" s="119"/>
      <c r="E772" s="84"/>
      <c r="F772" s="119"/>
      <c r="G772" s="120"/>
      <c r="H772" s="41"/>
      <c r="I772" s="41"/>
      <c r="J772" s="82"/>
      <c r="K772" s="291">
        <f t="shared" si="85"/>
        <v>0</v>
      </c>
      <c r="L772" s="293">
        <f>IF(I772&lt;INDEX(Lookup!$U$2:$U$10,MATCH($D$46,Lookup!$S$2:$S$10,0)),0,IF(O772="X",0,J772/(DATEDIF(H772,I772,"m")+1)*12))</f>
        <v>0</v>
      </c>
      <c r="M772" s="291">
        <f t="shared" si="86"/>
        <v>0</v>
      </c>
      <c r="N772" s="335"/>
      <c r="O772" s="143"/>
      <c r="P772" s="397"/>
      <c r="Q772" s="555"/>
      <c r="R772" s="576">
        <f t="shared" si="87"/>
        <v>0</v>
      </c>
      <c r="S772" s="576">
        <f t="shared" si="88"/>
        <v>0</v>
      </c>
      <c r="T772" s="576">
        <f t="shared" si="89"/>
        <v>0</v>
      </c>
      <c r="U772" s="576">
        <f t="shared" si="90"/>
        <v>0</v>
      </c>
      <c r="V772" s="553"/>
      <c r="W772" s="553"/>
      <c r="X772" s="553"/>
      <c r="Y772" s="553"/>
      <c r="Z772" s="397"/>
      <c r="AA772" s="397"/>
      <c r="AB772" s="397"/>
      <c r="AC772" s="397"/>
      <c r="AD772" s="397"/>
      <c r="AE772" s="397"/>
      <c r="AF772" s="397"/>
      <c r="AG772" s="397"/>
      <c r="AH772" s="397"/>
      <c r="AI772" s="397"/>
      <c r="AJ772" s="397"/>
      <c r="AK772" s="397"/>
      <c r="AL772" s="397"/>
      <c r="AM772" s="397"/>
      <c r="AN772" s="397"/>
      <c r="AO772" s="397"/>
      <c r="AP772" s="397"/>
      <c r="AQ772" s="397"/>
      <c r="AR772" s="397"/>
      <c r="AS772" s="397"/>
      <c r="AT772" s="397"/>
      <c r="AU772" s="397"/>
      <c r="AV772" s="397"/>
      <c r="AW772" s="397"/>
      <c r="AX772" s="397"/>
      <c r="AY772" s="397"/>
      <c r="AZ772" s="397"/>
      <c r="BA772" s="553"/>
      <c r="BB772" s="397"/>
      <c r="BC772" s="397"/>
      <c r="BD772" s="397"/>
    </row>
    <row r="773" spans="2:56" x14ac:dyDescent="0.35">
      <c r="B773" s="80"/>
      <c r="C773" s="119"/>
      <c r="D773" s="119"/>
      <c r="E773" s="84"/>
      <c r="F773" s="119"/>
      <c r="G773" s="120"/>
      <c r="H773" s="41"/>
      <c r="I773" s="41"/>
      <c r="J773" s="82"/>
      <c r="K773" s="291">
        <f t="shared" si="85"/>
        <v>0</v>
      </c>
      <c r="L773" s="293">
        <f>IF(I773&lt;INDEX(Lookup!$U$2:$U$10,MATCH($D$46,Lookup!$S$2:$S$10,0)),0,IF(O773="X",0,J773/(DATEDIF(H773,I773,"m")+1)*12))</f>
        <v>0</v>
      </c>
      <c r="M773" s="291">
        <f t="shared" si="86"/>
        <v>0</v>
      </c>
      <c r="N773" s="335"/>
      <c r="O773" s="143"/>
      <c r="P773" s="397"/>
      <c r="Q773" s="555"/>
      <c r="R773" s="576">
        <f t="shared" si="87"/>
        <v>0</v>
      </c>
      <c r="S773" s="576">
        <f t="shared" si="88"/>
        <v>0</v>
      </c>
      <c r="T773" s="576">
        <f t="shared" si="89"/>
        <v>0</v>
      </c>
      <c r="U773" s="576">
        <f t="shared" si="90"/>
        <v>0</v>
      </c>
      <c r="V773" s="553"/>
      <c r="W773" s="553"/>
      <c r="X773" s="553"/>
      <c r="Y773" s="553"/>
      <c r="Z773" s="397"/>
      <c r="AA773" s="397"/>
      <c r="AB773" s="397"/>
      <c r="AC773" s="397"/>
      <c r="AD773" s="397"/>
      <c r="AE773" s="397"/>
      <c r="AF773" s="397"/>
      <c r="AG773" s="397"/>
      <c r="AH773" s="397"/>
      <c r="AI773" s="397"/>
      <c r="AJ773" s="397"/>
      <c r="AK773" s="397"/>
      <c r="AL773" s="397"/>
      <c r="AM773" s="397"/>
      <c r="AN773" s="397"/>
      <c r="AO773" s="397"/>
      <c r="AP773" s="397"/>
      <c r="AQ773" s="397"/>
      <c r="AR773" s="397"/>
      <c r="AS773" s="397"/>
      <c r="AT773" s="397"/>
      <c r="AU773" s="397"/>
      <c r="AV773" s="397"/>
      <c r="AW773" s="397"/>
      <c r="AX773" s="397"/>
      <c r="AY773" s="397"/>
      <c r="AZ773" s="397"/>
      <c r="BA773" s="553"/>
      <c r="BB773" s="397"/>
      <c r="BC773" s="397"/>
      <c r="BD773" s="397"/>
    </row>
    <row r="774" spans="2:56" x14ac:dyDescent="0.35">
      <c r="B774" s="80"/>
      <c r="C774" s="119"/>
      <c r="D774" s="119"/>
      <c r="E774" s="84"/>
      <c r="F774" s="119"/>
      <c r="G774" s="120"/>
      <c r="H774" s="41"/>
      <c r="I774" s="41"/>
      <c r="J774" s="82"/>
      <c r="K774" s="291">
        <f t="shared" si="85"/>
        <v>0</v>
      </c>
      <c r="L774" s="293">
        <f>IF(I774&lt;INDEX(Lookup!$U$2:$U$10,MATCH($D$46,Lookup!$S$2:$S$10,0)),0,IF(O774="X",0,J774/(DATEDIF(H774,I774,"m")+1)*12))</f>
        <v>0</v>
      </c>
      <c r="M774" s="291">
        <f t="shared" si="86"/>
        <v>0</v>
      </c>
      <c r="N774" s="335"/>
      <c r="O774" s="143"/>
      <c r="P774" s="397"/>
      <c r="Q774" s="555"/>
      <c r="R774" s="576">
        <f t="shared" si="87"/>
        <v>0</v>
      </c>
      <c r="S774" s="576">
        <f t="shared" si="88"/>
        <v>0</v>
      </c>
      <c r="T774" s="576">
        <f t="shared" si="89"/>
        <v>0</v>
      </c>
      <c r="U774" s="576">
        <f t="shared" si="90"/>
        <v>0</v>
      </c>
      <c r="V774" s="553"/>
      <c r="W774" s="553"/>
      <c r="X774" s="553"/>
      <c r="Y774" s="553"/>
      <c r="Z774" s="397"/>
      <c r="AA774" s="397"/>
      <c r="AB774" s="397"/>
      <c r="AC774" s="397"/>
      <c r="AD774" s="397"/>
      <c r="AE774" s="397"/>
      <c r="AF774" s="397"/>
      <c r="AG774" s="397"/>
      <c r="AH774" s="397"/>
      <c r="AI774" s="397"/>
      <c r="AJ774" s="397"/>
      <c r="AK774" s="397"/>
      <c r="AL774" s="397"/>
      <c r="AM774" s="397"/>
      <c r="AN774" s="397"/>
      <c r="AO774" s="397"/>
      <c r="AP774" s="397"/>
      <c r="AQ774" s="397"/>
      <c r="AR774" s="397"/>
      <c r="AS774" s="397"/>
      <c r="AT774" s="397"/>
      <c r="AU774" s="397"/>
      <c r="AV774" s="397"/>
      <c r="AW774" s="397"/>
      <c r="AX774" s="397"/>
      <c r="AY774" s="397"/>
      <c r="AZ774" s="397"/>
      <c r="BA774" s="553"/>
      <c r="BB774" s="397"/>
      <c r="BC774" s="397"/>
      <c r="BD774" s="397"/>
    </row>
    <row r="775" spans="2:56" x14ac:dyDescent="0.35">
      <c r="B775" s="80"/>
      <c r="C775" s="119"/>
      <c r="D775" s="119"/>
      <c r="E775" s="84"/>
      <c r="F775" s="119"/>
      <c r="G775" s="120"/>
      <c r="H775" s="41"/>
      <c r="I775" s="41"/>
      <c r="J775" s="82"/>
      <c r="K775" s="291">
        <f t="shared" si="85"/>
        <v>0</v>
      </c>
      <c r="L775" s="293">
        <f>IF(I775&lt;INDEX(Lookup!$U$2:$U$10,MATCH($D$46,Lookup!$S$2:$S$10,0)),0,IF(O775="X",0,J775/(DATEDIF(H775,I775,"m")+1)*12))</f>
        <v>0</v>
      </c>
      <c r="M775" s="291">
        <f t="shared" si="86"/>
        <v>0</v>
      </c>
      <c r="N775" s="335"/>
      <c r="O775" s="143"/>
      <c r="P775" s="397"/>
      <c r="Q775" s="555"/>
      <c r="R775" s="576">
        <f t="shared" si="87"/>
        <v>0</v>
      </c>
      <c r="S775" s="576">
        <f t="shared" si="88"/>
        <v>0</v>
      </c>
      <c r="T775" s="576">
        <f t="shared" si="89"/>
        <v>0</v>
      </c>
      <c r="U775" s="576">
        <f t="shared" si="90"/>
        <v>0</v>
      </c>
      <c r="V775" s="553"/>
      <c r="W775" s="553"/>
      <c r="X775" s="553"/>
      <c r="Y775" s="553"/>
      <c r="Z775" s="397"/>
      <c r="AA775" s="397"/>
      <c r="AB775" s="397"/>
      <c r="AC775" s="397"/>
      <c r="AD775" s="397"/>
      <c r="AE775" s="397"/>
      <c r="AF775" s="397"/>
      <c r="AG775" s="397"/>
      <c r="AH775" s="397"/>
      <c r="AI775" s="397"/>
      <c r="AJ775" s="397"/>
      <c r="AK775" s="397"/>
      <c r="AL775" s="397"/>
      <c r="AM775" s="397"/>
      <c r="AN775" s="397"/>
      <c r="AO775" s="397"/>
      <c r="AP775" s="397"/>
      <c r="AQ775" s="397"/>
      <c r="AR775" s="397"/>
      <c r="AS775" s="397"/>
      <c r="AT775" s="397"/>
      <c r="AU775" s="397"/>
      <c r="AV775" s="397"/>
      <c r="AW775" s="397"/>
      <c r="AX775" s="397"/>
      <c r="AY775" s="397"/>
      <c r="AZ775" s="397"/>
      <c r="BA775" s="553"/>
      <c r="BB775" s="397"/>
      <c r="BC775" s="397"/>
      <c r="BD775" s="397"/>
    </row>
    <row r="776" spans="2:56" x14ac:dyDescent="0.35">
      <c r="B776" s="80"/>
      <c r="C776" s="119"/>
      <c r="D776" s="119"/>
      <c r="E776" s="84"/>
      <c r="F776" s="119"/>
      <c r="G776" s="120"/>
      <c r="H776" s="41"/>
      <c r="I776" s="41"/>
      <c r="J776" s="82"/>
      <c r="K776" s="291">
        <f t="shared" si="85"/>
        <v>0</v>
      </c>
      <c r="L776" s="293">
        <f>IF(I776&lt;INDEX(Lookup!$U$2:$U$10,MATCH($D$46,Lookup!$S$2:$S$10,0)),0,IF(O776="X",0,J776/(DATEDIF(H776,I776,"m")+1)*12))</f>
        <v>0</v>
      </c>
      <c r="M776" s="291">
        <f t="shared" si="86"/>
        <v>0</v>
      </c>
      <c r="N776" s="335"/>
      <c r="O776" s="143"/>
      <c r="P776" s="397"/>
      <c r="Q776" s="555"/>
      <c r="R776" s="576">
        <f t="shared" si="87"/>
        <v>0</v>
      </c>
      <c r="S776" s="576">
        <f t="shared" si="88"/>
        <v>0</v>
      </c>
      <c r="T776" s="576">
        <f t="shared" si="89"/>
        <v>0</v>
      </c>
      <c r="U776" s="576">
        <f t="shared" si="90"/>
        <v>0</v>
      </c>
      <c r="V776" s="553"/>
      <c r="W776" s="553"/>
      <c r="X776" s="553"/>
      <c r="Y776" s="553"/>
      <c r="Z776" s="397"/>
      <c r="AA776" s="397"/>
      <c r="AB776" s="397"/>
      <c r="AC776" s="397"/>
      <c r="AD776" s="397"/>
      <c r="AE776" s="397"/>
      <c r="AF776" s="397"/>
      <c r="AG776" s="397"/>
      <c r="AH776" s="397"/>
      <c r="AI776" s="397"/>
      <c r="AJ776" s="397"/>
      <c r="AK776" s="397"/>
      <c r="AL776" s="397"/>
      <c r="AM776" s="397"/>
      <c r="AN776" s="397"/>
      <c r="AO776" s="397"/>
      <c r="AP776" s="397"/>
      <c r="AQ776" s="397"/>
      <c r="AR776" s="397"/>
      <c r="AS776" s="397"/>
      <c r="AT776" s="397"/>
      <c r="AU776" s="397"/>
      <c r="AV776" s="397"/>
      <c r="AW776" s="397"/>
      <c r="AX776" s="397"/>
      <c r="AY776" s="397"/>
      <c r="AZ776" s="397"/>
      <c r="BA776" s="553"/>
      <c r="BB776" s="397"/>
      <c r="BC776" s="397"/>
      <c r="BD776" s="397"/>
    </row>
    <row r="777" spans="2:56" x14ac:dyDescent="0.35">
      <c r="B777" s="80"/>
      <c r="C777" s="119"/>
      <c r="D777" s="119"/>
      <c r="E777" s="84"/>
      <c r="F777" s="119"/>
      <c r="G777" s="120"/>
      <c r="H777" s="41"/>
      <c r="I777" s="41"/>
      <c r="J777" s="82"/>
      <c r="K777" s="291">
        <f t="shared" si="85"/>
        <v>0</v>
      </c>
      <c r="L777" s="293">
        <f>IF(I777&lt;INDEX(Lookup!$U$2:$U$10,MATCH($D$46,Lookup!$S$2:$S$10,0)),0,IF(O777="X",0,J777/(DATEDIF(H777,I777,"m")+1)*12))</f>
        <v>0</v>
      </c>
      <c r="M777" s="291">
        <f t="shared" si="86"/>
        <v>0</v>
      </c>
      <c r="N777" s="335"/>
      <c r="O777" s="143"/>
      <c r="P777" s="397"/>
      <c r="Q777" s="555"/>
      <c r="R777" s="576">
        <f t="shared" si="87"/>
        <v>0</v>
      </c>
      <c r="S777" s="576">
        <f t="shared" si="88"/>
        <v>0</v>
      </c>
      <c r="T777" s="576">
        <f t="shared" si="89"/>
        <v>0</v>
      </c>
      <c r="U777" s="576">
        <f t="shared" si="90"/>
        <v>0</v>
      </c>
      <c r="V777" s="553"/>
      <c r="W777" s="553"/>
      <c r="X777" s="553"/>
      <c r="Y777" s="553"/>
      <c r="Z777" s="397"/>
      <c r="AA777" s="397"/>
      <c r="AB777" s="397"/>
      <c r="AC777" s="397"/>
      <c r="AD777" s="397"/>
      <c r="AE777" s="397"/>
      <c r="AF777" s="397"/>
      <c r="AG777" s="397"/>
      <c r="AH777" s="397"/>
      <c r="AI777" s="397"/>
      <c r="AJ777" s="397"/>
      <c r="AK777" s="397"/>
      <c r="AL777" s="397"/>
      <c r="AM777" s="397"/>
      <c r="AN777" s="397"/>
      <c r="AO777" s="397"/>
      <c r="AP777" s="397"/>
      <c r="AQ777" s="397"/>
      <c r="AR777" s="397"/>
      <c r="AS777" s="397"/>
      <c r="AT777" s="397"/>
      <c r="AU777" s="397"/>
      <c r="AV777" s="397"/>
      <c r="AW777" s="397"/>
      <c r="AX777" s="397"/>
      <c r="AY777" s="397"/>
      <c r="AZ777" s="397"/>
      <c r="BA777" s="553"/>
      <c r="BB777" s="397"/>
      <c r="BC777" s="397"/>
      <c r="BD777" s="397"/>
    </row>
    <row r="778" spans="2:56" x14ac:dyDescent="0.35">
      <c r="B778" s="80"/>
      <c r="C778" s="119"/>
      <c r="D778" s="119"/>
      <c r="E778" s="84"/>
      <c r="F778" s="119"/>
      <c r="G778" s="120"/>
      <c r="H778" s="41"/>
      <c r="I778" s="41"/>
      <c r="J778" s="82"/>
      <c r="K778" s="291">
        <f t="shared" si="85"/>
        <v>0</v>
      </c>
      <c r="L778" s="293">
        <f>IF(I778&lt;INDEX(Lookup!$U$2:$U$10,MATCH($D$46,Lookup!$S$2:$S$10,0)),0,IF(O778="X",0,J778/(DATEDIF(H778,I778,"m")+1)*12))</f>
        <v>0</v>
      </c>
      <c r="M778" s="291">
        <f t="shared" si="86"/>
        <v>0</v>
      </c>
      <c r="N778" s="335"/>
      <c r="O778" s="143"/>
      <c r="P778" s="397"/>
      <c r="Q778" s="555"/>
      <c r="R778" s="576">
        <f t="shared" si="87"/>
        <v>0</v>
      </c>
      <c r="S778" s="576">
        <f t="shared" si="88"/>
        <v>0</v>
      </c>
      <c r="T778" s="576">
        <f t="shared" si="89"/>
        <v>0</v>
      </c>
      <c r="U778" s="576">
        <f t="shared" si="90"/>
        <v>0</v>
      </c>
      <c r="V778" s="553"/>
      <c r="W778" s="553"/>
      <c r="X778" s="553"/>
      <c r="Y778" s="553"/>
      <c r="Z778" s="397"/>
      <c r="AA778" s="397"/>
      <c r="AB778" s="397"/>
      <c r="AC778" s="397"/>
      <c r="AD778" s="397"/>
      <c r="AE778" s="397"/>
      <c r="AF778" s="397"/>
      <c r="AG778" s="397"/>
      <c r="AH778" s="397"/>
      <c r="AI778" s="397"/>
      <c r="AJ778" s="397"/>
      <c r="AK778" s="397"/>
      <c r="AL778" s="397"/>
      <c r="AM778" s="397"/>
      <c r="AN778" s="397"/>
      <c r="AO778" s="397"/>
      <c r="AP778" s="397"/>
      <c r="AQ778" s="397"/>
      <c r="AR778" s="397"/>
      <c r="AS778" s="397"/>
      <c r="AT778" s="397"/>
      <c r="AU778" s="397"/>
      <c r="AV778" s="397"/>
      <c r="AW778" s="397"/>
      <c r="AX778" s="397"/>
      <c r="AY778" s="397"/>
      <c r="AZ778" s="397"/>
      <c r="BA778" s="553"/>
      <c r="BB778" s="397"/>
      <c r="BC778" s="397"/>
      <c r="BD778" s="397"/>
    </row>
    <row r="779" spans="2:56" x14ac:dyDescent="0.35">
      <c r="B779" s="80"/>
      <c r="C779" s="119"/>
      <c r="D779" s="119"/>
      <c r="E779" s="84"/>
      <c r="F779" s="119"/>
      <c r="G779" s="120"/>
      <c r="H779" s="41"/>
      <c r="I779" s="41"/>
      <c r="J779" s="82"/>
      <c r="K779" s="291">
        <f t="shared" si="85"/>
        <v>0</v>
      </c>
      <c r="L779" s="293">
        <f>IF(I779&lt;INDEX(Lookup!$U$2:$U$10,MATCH($D$46,Lookup!$S$2:$S$10,0)),0,IF(O779="X",0,J779/(DATEDIF(H779,I779,"m")+1)*12))</f>
        <v>0</v>
      </c>
      <c r="M779" s="291">
        <f t="shared" si="86"/>
        <v>0</v>
      </c>
      <c r="N779" s="335"/>
      <c r="O779" s="143"/>
      <c r="P779" s="397"/>
      <c r="Q779" s="555"/>
      <c r="R779" s="576">
        <f t="shared" si="87"/>
        <v>0</v>
      </c>
      <c r="S779" s="576">
        <f t="shared" si="88"/>
        <v>0</v>
      </c>
      <c r="T779" s="576">
        <f t="shared" si="89"/>
        <v>0</v>
      </c>
      <c r="U779" s="576">
        <f t="shared" si="90"/>
        <v>0</v>
      </c>
      <c r="V779" s="553"/>
      <c r="W779" s="553"/>
      <c r="X779" s="553"/>
      <c r="Y779" s="553"/>
      <c r="Z779" s="397"/>
      <c r="AA779" s="397"/>
      <c r="AB779" s="397"/>
      <c r="AC779" s="397"/>
      <c r="AD779" s="397"/>
      <c r="AE779" s="397"/>
      <c r="AF779" s="397"/>
      <c r="AG779" s="397"/>
      <c r="AH779" s="397"/>
      <c r="AI779" s="397"/>
      <c r="AJ779" s="397"/>
      <c r="AK779" s="397"/>
      <c r="AL779" s="397"/>
      <c r="AM779" s="397"/>
      <c r="AN779" s="397"/>
      <c r="AO779" s="397"/>
      <c r="AP779" s="397"/>
      <c r="AQ779" s="397"/>
      <c r="AR779" s="397"/>
      <c r="AS779" s="397"/>
      <c r="AT779" s="397"/>
      <c r="AU779" s="397"/>
      <c r="AV779" s="397"/>
      <c r="AW779" s="397"/>
      <c r="AX779" s="397"/>
      <c r="AY779" s="397"/>
      <c r="AZ779" s="397"/>
      <c r="BA779" s="553"/>
      <c r="BB779" s="397"/>
      <c r="BC779" s="397"/>
      <c r="BD779" s="397"/>
    </row>
    <row r="780" spans="2:56" x14ac:dyDescent="0.35">
      <c r="B780" s="80"/>
      <c r="C780" s="119"/>
      <c r="D780" s="119"/>
      <c r="E780" s="84"/>
      <c r="F780" s="119"/>
      <c r="G780" s="120"/>
      <c r="H780" s="41"/>
      <c r="I780" s="41"/>
      <c r="J780" s="82"/>
      <c r="K780" s="291">
        <f t="shared" si="85"/>
        <v>0</v>
      </c>
      <c r="L780" s="293">
        <f>IF(I780&lt;INDEX(Lookup!$U$2:$U$10,MATCH($D$46,Lookup!$S$2:$S$10,0)),0,IF(O780="X",0,J780/(DATEDIF(H780,I780,"m")+1)*12))</f>
        <v>0</v>
      </c>
      <c r="M780" s="291">
        <f t="shared" si="86"/>
        <v>0</v>
      </c>
      <c r="N780" s="335"/>
      <c r="O780" s="143"/>
      <c r="P780" s="397"/>
      <c r="Q780" s="555"/>
      <c r="R780" s="576">
        <f t="shared" si="87"/>
        <v>0</v>
      </c>
      <c r="S780" s="576">
        <f t="shared" si="88"/>
        <v>0</v>
      </c>
      <c r="T780" s="576">
        <f t="shared" si="89"/>
        <v>0</v>
      </c>
      <c r="U780" s="576">
        <f t="shared" si="90"/>
        <v>0</v>
      </c>
      <c r="V780" s="553"/>
      <c r="W780" s="553"/>
      <c r="X780" s="553"/>
      <c r="Y780" s="553"/>
      <c r="Z780" s="397"/>
      <c r="AA780" s="397"/>
      <c r="AB780" s="397"/>
      <c r="AC780" s="397"/>
      <c r="AD780" s="397"/>
      <c r="AE780" s="397"/>
      <c r="AF780" s="397"/>
      <c r="AG780" s="397"/>
      <c r="AH780" s="397"/>
      <c r="AI780" s="397"/>
      <c r="AJ780" s="397"/>
      <c r="AK780" s="397"/>
      <c r="AL780" s="397"/>
      <c r="AM780" s="397"/>
      <c r="AN780" s="397"/>
      <c r="AO780" s="397"/>
      <c r="AP780" s="397"/>
      <c r="AQ780" s="397"/>
      <c r="AR780" s="397"/>
      <c r="AS780" s="397"/>
      <c r="AT780" s="397"/>
      <c r="AU780" s="397"/>
      <c r="AV780" s="397"/>
      <c r="AW780" s="397"/>
      <c r="AX780" s="397"/>
      <c r="AY780" s="397"/>
      <c r="AZ780" s="397"/>
      <c r="BA780" s="553"/>
      <c r="BB780" s="397"/>
      <c r="BC780" s="397"/>
      <c r="BD780" s="397"/>
    </row>
    <row r="781" spans="2:56" x14ac:dyDescent="0.35">
      <c r="B781" s="80"/>
      <c r="C781" s="119"/>
      <c r="D781" s="119"/>
      <c r="E781" s="84"/>
      <c r="F781" s="119"/>
      <c r="G781" s="120"/>
      <c r="H781" s="41"/>
      <c r="I781" s="41"/>
      <c r="J781" s="82"/>
      <c r="K781" s="291">
        <f t="shared" si="85"/>
        <v>0</v>
      </c>
      <c r="L781" s="293">
        <f>IF(I781&lt;INDEX(Lookup!$U$2:$U$10,MATCH($D$46,Lookup!$S$2:$S$10,0)),0,IF(O781="X",0,J781/(DATEDIF(H781,I781,"m")+1)*12))</f>
        <v>0</v>
      </c>
      <c r="M781" s="291">
        <f t="shared" si="86"/>
        <v>0</v>
      </c>
      <c r="N781" s="335"/>
      <c r="O781" s="143"/>
      <c r="P781" s="397"/>
      <c r="Q781" s="555"/>
      <c r="R781" s="576">
        <f t="shared" si="87"/>
        <v>0</v>
      </c>
      <c r="S781" s="576">
        <f t="shared" si="88"/>
        <v>0</v>
      </c>
      <c r="T781" s="576">
        <f t="shared" si="89"/>
        <v>0</v>
      </c>
      <c r="U781" s="576">
        <f t="shared" si="90"/>
        <v>0</v>
      </c>
      <c r="V781" s="553"/>
      <c r="W781" s="553"/>
      <c r="X781" s="553"/>
      <c r="Y781" s="553"/>
      <c r="Z781" s="397"/>
      <c r="AA781" s="397"/>
      <c r="AB781" s="397"/>
      <c r="AC781" s="397"/>
      <c r="AD781" s="397"/>
      <c r="AE781" s="397"/>
      <c r="AF781" s="397"/>
      <c r="AG781" s="397"/>
      <c r="AH781" s="397"/>
      <c r="AI781" s="397"/>
      <c r="AJ781" s="397"/>
      <c r="AK781" s="397"/>
      <c r="AL781" s="397"/>
      <c r="AM781" s="397"/>
      <c r="AN781" s="397"/>
      <c r="AO781" s="397"/>
      <c r="AP781" s="397"/>
      <c r="AQ781" s="397"/>
      <c r="AR781" s="397"/>
      <c r="AS781" s="397"/>
      <c r="AT781" s="397"/>
      <c r="AU781" s="397"/>
      <c r="AV781" s="397"/>
      <c r="AW781" s="397"/>
      <c r="AX781" s="397"/>
      <c r="AY781" s="397"/>
      <c r="AZ781" s="397"/>
      <c r="BA781" s="553"/>
      <c r="BB781" s="397"/>
      <c r="BC781" s="397"/>
      <c r="BD781" s="397"/>
    </row>
    <row r="782" spans="2:56" x14ac:dyDescent="0.35">
      <c r="B782" s="80"/>
      <c r="C782" s="119"/>
      <c r="D782" s="119"/>
      <c r="E782" s="84"/>
      <c r="F782" s="119"/>
      <c r="G782" s="120"/>
      <c r="H782" s="41"/>
      <c r="I782" s="41"/>
      <c r="J782" s="82"/>
      <c r="K782" s="291">
        <f t="shared" si="85"/>
        <v>0</v>
      </c>
      <c r="L782" s="293">
        <f>IF(I782&lt;INDEX(Lookup!$U$2:$U$10,MATCH($D$46,Lookup!$S$2:$S$10,0)),0,IF(O782="X",0,J782/(DATEDIF(H782,I782,"m")+1)*12))</f>
        <v>0</v>
      </c>
      <c r="M782" s="291">
        <f t="shared" si="86"/>
        <v>0</v>
      </c>
      <c r="N782" s="335"/>
      <c r="O782" s="143"/>
      <c r="P782" s="397"/>
      <c r="Q782" s="555"/>
      <c r="R782" s="576">
        <f t="shared" si="87"/>
        <v>0</v>
      </c>
      <c r="S782" s="576">
        <f t="shared" si="88"/>
        <v>0</v>
      </c>
      <c r="T782" s="576">
        <f t="shared" si="89"/>
        <v>0</v>
      </c>
      <c r="U782" s="576">
        <f t="shared" si="90"/>
        <v>0</v>
      </c>
      <c r="V782" s="553"/>
      <c r="W782" s="553"/>
      <c r="X782" s="553"/>
      <c r="Y782" s="553"/>
      <c r="Z782" s="397"/>
      <c r="AA782" s="397"/>
      <c r="AB782" s="397"/>
      <c r="AC782" s="397"/>
      <c r="AD782" s="397"/>
      <c r="AE782" s="397"/>
      <c r="AF782" s="397"/>
      <c r="AG782" s="397"/>
      <c r="AH782" s="397"/>
      <c r="AI782" s="397"/>
      <c r="AJ782" s="397"/>
      <c r="AK782" s="397"/>
      <c r="AL782" s="397"/>
      <c r="AM782" s="397"/>
      <c r="AN782" s="397"/>
      <c r="AO782" s="397"/>
      <c r="AP782" s="397"/>
      <c r="AQ782" s="397"/>
      <c r="AR782" s="397"/>
      <c r="AS782" s="397"/>
      <c r="AT782" s="397"/>
      <c r="AU782" s="397"/>
      <c r="AV782" s="397"/>
      <c r="AW782" s="397"/>
      <c r="AX782" s="397"/>
      <c r="AY782" s="397"/>
      <c r="AZ782" s="397"/>
      <c r="BA782" s="553"/>
      <c r="BB782" s="397"/>
      <c r="BC782" s="397"/>
      <c r="BD782" s="397"/>
    </row>
    <row r="783" spans="2:56" x14ac:dyDescent="0.35">
      <c r="B783" s="80"/>
      <c r="C783" s="119"/>
      <c r="D783" s="119"/>
      <c r="E783" s="84"/>
      <c r="F783" s="119"/>
      <c r="G783" s="120"/>
      <c r="H783" s="41"/>
      <c r="I783" s="41"/>
      <c r="J783" s="82"/>
      <c r="K783" s="291">
        <f t="shared" si="85"/>
        <v>0</v>
      </c>
      <c r="L783" s="293">
        <f>IF(I783&lt;INDEX(Lookup!$U$2:$U$10,MATCH($D$46,Lookup!$S$2:$S$10,0)),0,IF(O783="X",0,J783/(DATEDIF(H783,I783,"m")+1)*12))</f>
        <v>0</v>
      </c>
      <c r="M783" s="291">
        <f t="shared" si="86"/>
        <v>0</v>
      </c>
      <c r="N783" s="335"/>
      <c r="O783" s="143"/>
      <c r="P783" s="397"/>
      <c r="Q783" s="555"/>
      <c r="R783" s="576">
        <f t="shared" si="87"/>
        <v>0</v>
      </c>
      <c r="S783" s="576">
        <f t="shared" si="88"/>
        <v>0</v>
      </c>
      <c r="T783" s="576">
        <f t="shared" si="89"/>
        <v>0</v>
      </c>
      <c r="U783" s="576">
        <f t="shared" si="90"/>
        <v>0</v>
      </c>
      <c r="V783" s="553"/>
      <c r="W783" s="553"/>
      <c r="X783" s="553"/>
      <c r="Y783" s="553"/>
      <c r="Z783" s="397"/>
      <c r="AA783" s="397"/>
      <c r="AB783" s="397"/>
      <c r="AC783" s="397"/>
      <c r="AD783" s="397"/>
      <c r="AE783" s="397"/>
      <c r="AF783" s="397"/>
      <c r="AG783" s="397"/>
      <c r="AH783" s="397"/>
      <c r="AI783" s="397"/>
      <c r="AJ783" s="397"/>
      <c r="AK783" s="397"/>
      <c r="AL783" s="397"/>
      <c r="AM783" s="397"/>
      <c r="AN783" s="397"/>
      <c r="AO783" s="397"/>
      <c r="AP783" s="397"/>
      <c r="AQ783" s="397"/>
      <c r="AR783" s="397"/>
      <c r="AS783" s="397"/>
      <c r="AT783" s="397"/>
      <c r="AU783" s="397"/>
      <c r="AV783" s="397"/>
      <c r="AW783" s="397"/>
      <c r="AX783" s="397"/>
      <c r="AY783" s="397"/>
      <c r="AZ783" s="397"/>
      <c r="BA783" s="553"/>
      <c r="BB783" s="397"/>
      <c r="BC783" s="397"/>
      <c r="BD783" s="397"/>
    </row>
    <row r="784" spans="2:56" x14ac:dyDescent="0.35">
      <c r="B784" s="80"/>
      <c r="C784" s="119"/>
      <c r="D784" s="119"/>
      <c r="E784" s="84"/>
      <c r="F784" s="119"/>
      <c r="G784" s="120"/>
      <c r="H784" s="41"/>
      <c r="I784" s="41"/>
      <c r="J784" s="82"/>
      <c r="K784" s="291">
        <f t="shared" si="85"/>
        <v>0</v>
      </c>
      <c r="L784" s="293">
        <f>IF(I784&lt;INDEX(Lookup!$U$2:$U$10,MATCH($D$46,Lookup!$S$2:$S$10,0)),0,IF(O784="X",0,J784/(DATEDIF(H784,I784,"m")+1)*12))</f>
        <v>0</v>
      </c>
      <c r="M784" s="291">
        <f t="shared" si="86"/>
        <v>0</v>
      </c>
      <c r="N784" s="335"/>
      <c r="O784" s="143"/>
      <c r="P784" s="397"/>
      <c r="Q784" s="555"/>
      <c r="R784" s="576">
        <f t="shared" si="87"/>
        <v>0</v>
      </c>
      <c r="S784" s="576">
        <f t="shared" si="88"/>
        <v>0</v>
      </c>
      <c r="T784" s="576">
        <f t="shared" si="89"/>
        <v>0</v>
      </c>
      <c r="U784" s="576">
        <f t="shared" si="90"/>
        <v>0</v>
      </c>
      <c r="V784" s="553"/>
      <c r="W784" s="553"/>
      <c r="X784" s="553"/>
      <c r="Y784" s="553"/>
      <c r="Z784" s="397"/>
      <c r="AA784" s="397"/>
      <c r="AB784" s="397"/>
      <c r="AC784" s="397"/>
      <c r="AD784" s="397"/>
      <c r="AE784" s="397"/>
      <c r="AF784" s="397"/>
      <c r="AG784" s="397"/>
      <c r="AH784" s="397"/>
      <c r="AI784" s="397"/>
      <c r="AJ784" s="397"/>
      <c r="AK784" s="397"/>
      <c r="AL784" s="397"/>
      <c r="AM784" s="397"/>
      <c r="AN784" s="397"/>
      <c r="AO784" s="397"/>
      <c r="AP784" s="397"/>
      <c r="AQ784" s="397"/>
      <c r="AR784" s="397"/>
      <c r="AS784" s="397"/>
      <c r="AT784" s="397"/>
      <c r="AU784" s="397"/>
      <c r="AV784" s="397"/>
      <c r="AW784" s="397"/>
      <c r="AX784" s="397"/>
      <c r="AY784" s="397"/>
      <c r="AZ784" s="397"/>
      <c r="BA784" s="553"/>
      <c r="BB784" s="397"/>
      <c r="BC784" s="397"/>
      <c r="BD784" s="397"/>
    </row>
    <row r="785" spans="2:56" x14ac:dyDescent="0.35">
      <c r="B785" s="80"/>
      <c r="C785" s="119"/>
      <c r="D785" s="119"/>
      <c r="E785" s="84"/>
      <c r="F785" s="119"/>
      <c r="G785" s="120"/>
      <c r="H785" s="41"/>
      <c r="I785" s="41"/>
      <c r="J785" s="82"/>
      <c r="K785" s="291">
        <f t="shared" si="85"/>
        <v>0</v>
      </c>
      <c r="L785" s="293">
        <f>IF(I785&lt;INDEX(Lookup!$U$2:$U$10,MATCH($D$46,Lookup!$S$2:$S$10,0)),0,IF(O785="X",0,J785/(DATEDIF(H785,I785,"m")+1)*12))</f>
        <v>0</v>
      </c>
      <c r="M785" s="291">
        <f t="shared" si="86"/>
        <v>0</v>
      </c>
      <c r="N785" s="335"/>
      <c r="O785" s="143"/>
      <c r="P785" s="397"/>
      <c r="Q785" s="555"/>
      <c r="R785" s="576">
        <f t="shared" si="87"/>
        <v>0</v>
      </c>
      <c r="S785" s="576">
        <f t="shared" si="88"/>
        <v>0</v>
      </c>
      <c r="T785" s="576">
        <f t="shared" si="89"/>
        <v>0</v>
      </c>
      <c r="U785" s="576">
        <f t="shared" si="90"/>
        <v>0</v>
      </c>
      <c r="V785" s="553"/>
      <c r="W785" s="553"/>
      <c r="X785" s="553"/>
      <c r="Y785" s="553"/>
      <c r="Z785" s="397"/>
      <c r="AA785" s="397"/>
      <c r="AB785" s="397"/>
      <c r="AC785" s="397"/>
      <c r="AD785" s="397"/>
      <c r="AE785" s="397"/>
      <c r="AF785" s="397"/>
      <c r="AG785" s="397"/>
      <c r="AH785" s="397"/>
      <c r="AI785" s="397"/>
      <c r="AJ785" s="397"/>
      <c r="AK785" s="397"/>
      <c r="AL785" s="397"/>
      <c r="AM785" s="397"/>
      <c r="AN785" s="397"/>
      <c r="AO785" s="397"/>
      <c r="AP785" s="397"/>
      <c r="AQ785" s="397"/>
      <c r="AR785" s="397"/>
      <c r="AS785" s="397"/>
      <c r="AT785" s="397"/>
      <c r="AU785" s="397"/>
      <c r="AV785" s="397"/>
      <c r="AW785" s="397"/>
      <c r="AX785" s="397"/>
      <c r="AY785" s="397"/>
      <c r="AZ785" s="397"/>
      <c r="BA785" s="553"/>
      <c r="BB785" s="397"/>
      <c r="BC785" s="397"/>
      <c r="BD785" s="397"/>
    </row>
    <row r="786" spans="2:56" x14ac:dyDescent="0.35">
      <c r="B786" s="80"/>
      <c r="C786" s="119"/>
      <c r="D786" s="119"/>
      <c r="E786" s="84"/>
      <c r="F786" s="119"/>
      <c r="G786" s="120"/>
      <c r="H786" s="41"/>
      <c r="I786" s="41"/>
      <c r="J786" s="82"/>
      <c r="K786" s="291">
        <f t="shared" si="85"/>
        <v>0</v>
      </c>
      <c r="L786" s="293">
        <f>IF(I786&lt;INDEX(Lookup!$U$2:$U$10,MATCH($D$46,Lookup!$S$2:$S$10,0)),0,IF(O786="X",0,J786/(DATEDIF(H786,I786,"m")+1)*12))</f>
        <v>0</v>
      </c>
      <c r="M786" s="291">
        <f t="shared" si="86"/>
        <v>0</v>
      </c>
      <c r="N786" s="335"/>
      <c r="O786" s="143"/>
      <c r="P786" s="397"/>
      <c r="Q786" s="555"/>
      <c r="R786" s="576">
        <f t="shared" si="87"/>
        <v>0</v>
      </c>
      <c r="S786" s="576">
        <f t="shared" si="88"/>
        <v>0</v>
      </c>
      <c r="T786" s="576">
        <f t="shared" si="89"/>
        <v>0</v>
      </c>
      <c r="U786" s="576">
        <f t="shared" si="90"/>
        <v>0</v>
      </c>
      <c r="V786" s="553"/>
      <c r="W786" s="553"/>
      <c r="X786" s="553"/>
      <c r="Y786" s="553"/>
      <c r="Z786" s="397"/>
      <c r="AA786" s="397"/>
      <c r="AB786" s="397"/>
      <c r="AC786" s="397"/>
      <c r="AD786" s="397"/>
      <c r="AE786" s="397"/>
      <c r="AF786" s="397"/>
      <c r="AG786" s="397"/>
      <c r="AH786" s="397"/>
      <c r="AI786" s="397"/>
      <c r="AJ786" s="397"/>
      <c r="AK786" s="397"/>
      <c r="AL786" s="397"/>
      <c r="AM786" s="397"/>
      <c r="AN786" s="397"/>
      <c r="AO786" s="397"/>
      <c r="AP786" s="397"/>
      <c r="AQ786" s="397"/>
      <c r="AR786" s="397"/>
      <c r="AS786" s="397"/>
      <c r="AT786" s="397"/>
      <c r="AU786" s="397"/>
      <c r="AV786" s="397"/>
      <c r="AW786" s="397"/>
      <c r="AX786" s="397"/>
      <c r="AY786" s="397"/>
      <c r="AZ786" s="397"/>
      <c r="BA786" s="553"/>
      <c r="BB786" s="397"/>
      <c r="BC786" s="397"/>
      <c r="BD786" s="397"/>
    </row>
    <row r="787" spans="2:56" x14ac:dyDescent="0.35">
      <c r="B787" s="80"/>
      <c r="C787" s="119"/>
      <c r="D787" s="119"/>
      <c r="E787" s="84"/>
      <c r="F787" s="119"/>
      <c r="G787" s="120"/>
      <c r="H787" s="41"/>
      <c r="I787" s="41"/>
      <c r="J787" s="82"/>
      <c r="K787" s="291">
        <f t="shared" si="85"/>
        <v>0</v>
      </c>
      <c r="L787" s="293">
        <f>IF(I787&lt;INDEX(Lookup!$U$2:$U$10,MATCH($D$46,Lookup!$S$2:$S$10,0)),0,IF(O787="X",0,J787/(DATEDIF(H787,I787,"m")+1)*12))</f>
        <v>0</v>
      </c>
      <c r="M787" s="291">
        <f t="shared" si="86"/>
        <v>0</v>
      </c>
      <c r="N787" s="335"/>
      <c r="O787" s="143"/>
      <c r="P787" s="397"/>
      <c r="Q787" s="555"/>
      <c r="R787" s="576">
        <f t="shared" si="87"/>
        <v>0</v>
      </c>
      <c r="S787" s="576">
        <f t="shared" si="88"/>
        <v>0</v>
      </c>
      <c r="T787" s="576">
        <f t="shared" si="89"/>
        <v>0</v>
      </c>
      <c r="U787" s="576">
        <f t="shared" si="90"/>
        <v>0</v>
      </c>
      <c r="V787" s="553"/>
      <c r="W787" s="553"/>
      <c r="X787" s="553"/>
      <c r="Y787" s="553"/>
      <c r="Z787" s="397"/>
      <c r="AA787" s="397"/>
      <c r="AB787" s="397"/>
      <c r="AC787" s="397"/>
      <c r="AD787" s="397"/>
      <c r="AE787" s="397"/>
      <c r="AF787" s="397"/>
      <c r="AG787" s="397"/>
      <c r="AH787" s="397"/>
      <c r="AI787" s="397"/>
      <c r="AJ787" s="397"/>
      <c r="AK787" s="397"/>
      <c r="AL787" s="397"/>
      <c r="AM787" s="397"/>
      <c r="AN787" s="397"/>
      <c r="AO787" s="397"/>
      <c r="AP787" s="397"/>
      <c r="AQ787" s="397"/>
      <c r="AR787" s="397"/>
      <c r="AS787" s="397"/>
      <c r="AT787" s="397"/>
      <c r="AU787" s="397"/>
      <c r="AV787" s="397"/>
      <c r="AW787" s="397"/>
      <c r="AX787" s="397"/>
      <c r="AY787" s="397"/>
      <c r="AZ787" s="397"/>
      <c r="BA787" s="553"/>
      <c r="BB787" s="397"/>
      <c r="BC787" s="397"/>
      <c r="BD787" s="397"/>
    </row>
    <row r="788" spans="2:56" x14ac:dyDescent="0.35">
      <c r="B788" s="80"/>
      <c r="C788" s="119"/>
      <c r="D788" s="119"/>
      <c r="E788" s="84"/>
      <c r="F788" s="119"/>
      <c r="G788" s="120"/>
      <c r="H788" s="41"/>
      <c r="I788" s="41"/>
      <c r="J788" s="82"/>
      <c r="K788" s="291">
        <f t="shared" si="85"/>
        <v>0</v>
      </c>
      <c r="L788" s="293">
        <f>IF(I788&lt;INDEX(Lookup!$U$2:$U$10,MATCH($D$46,Lookup!$S$2:$S$10,0)),0,IF(O788="X",0,J788/(DATEDIF(H788,I788,"m")+1)*12))</f>
        <v>0</v>
      </c>
      <c r="M788" s="291">
        <f t="shared" si="86"/>
        <v>0</v>
      </c>
      <c r="N788" s="335"/>
      <c r="O788" s="143"/>
      <c r="P788" s="397"/>
      <c r="Q788" s="555"/>
      <c r="R788" s="576">
        <f t="shared" si="87"/>
        <v>0</v>
      </c>
      <c r="S788" s="576">
        <f t="shared" si="88"/>
        <v>0</v>
      </c>
      <c r="T788" s="576">
        <f t="shared" si="89"/>
        <v>0</v>
      </c>
      <c r="U788" s="576">
        <f t="shared" si="90"/>
        <v>0</v>
      </c>
      <c r="V788" s="553"/>
      <c r="W788" s="553"/>
      <c r="X788" s="553"/>
      <c r="Y788" s="553"/>
      <c r="Z788" s="397"/>
      <c r="AA788" s="397"/>
      <c r="AB788" s="397"/>
      <c r="AC788" s="397"/>
      <c r="AD788" s="397"/>
      <c r="AE788" s="397"/>
      <c r="AF788" s="397"/>
      <c r="AG788" s="397"/>
      <c r="AH788" s="397"/>
      <c r="AI788" s="397"/>
      <c r="AJ788" s="397"/>
      <c r="AK788" s="397"/>
      <c r="AL788" s="397"/>
      <c r="AM788" s="397"/>
      <c r="AN788" s="397"/>
      <c r="AO788" s="397"/>
      <c r="AP788" s="397"/>
      <c r="AQ788" s="397"/>
      <c r="AR788" s="397"/>
      <c r="AS788" s="397"/>
      <c r="AT788" s="397"/>
      <c r="AU788" s="397"/>
      <c r="AV788" s="397"/>
      <c r="AW788" s="397"/>
      <c r="AX788" s="397"/>
      <c r="AY788" s="397"/>
      <c r="AZ788" s="397"/>
      <c r="BA788" s="553"/>
      <c r="BB788" s="397"/>
      <c r="BC788" s="397"/>
      <c r="BD788" s="397"/>
    </row>
    <row r="789" spans="2:56" x14ac:dyDescent="0.35">
      <c r="B789" s="80"/>
      <c r="C789" s="119"/>
      <c r="D789" s="119"/>
      <c r="E789" s="84"/>
      <c r="F789" s="119"/>
      <c r="G789" s="120"/>
      <c r="H789" s="41"/>
      <c r="I789" s="41"/>
      <c r="J789" s="82"/>
      <c r="K789" s="291">
        <f t="shared" si="85"/>
        <v>0</v>
      </c>
      <c r="L789" s="293">
        <f>IF(I789&lt;INDEX(Lookup!$U$2:$U$10,MATCH($D$46,Lookup!$S$2:$S$10,0)),0,IF(O789="X",0,J789/(DATEDIF(H789,I789,"m")+1)*12))</f>
        <v>0</v>
      </c>
      <c r="M789" s="291">
        <f t="shared" si="86"/>
        <v>0</v>
      </c>
      <c r="N789" s="335"/>
      <c r="O789" s="143"/>
      <c r="P789" s="397"/>
      <c r="Q789" s="555"/>
      <c r="R789" s="576">
        <f t="shared" si="87"/>
        <v>0</v>
      </c>
      <c r="S789" s="576">
        <f t="shared" si="88"/>
        <v>0</v>
      </c>
      <c r="T789" s="576">
        <f t="shared" si="89"/>
        <v>0</v>
      </c>
      <c r="U789" s="576">
        <f t="shared" si="90"/>
        <v>0</v>
      </c>
      <c r="V789" s="553"/>
      <c r="W789" s="553"/>
      <c r="X789" s="553"/>
      <c r="Y789" s="553"/>
      <c r="Z789" s="397"/>
      <c r="AA789" s="397"/>
      <c r="AB789" s="397"/>
      <c r="AC789" s="397"/>
      <c r="AD789" s="397"/>
      <c r="AE789" s="397"/>
      <c r="AF789" s="397"/>
      <c r="AG789" s="397"/>
      <c r="AH789" s="397"/>
      <c r="AI789" s="397"/>
      <c r="AJ789" s="397"/>
      <c r="AK789" s="397"/>
      <c r="AL789" s="397"/>
      <c r="AM789" s="397"/>
      <c r="AN789" s="397"/>
      <c r="AO789" s="397"/>
      <c r="AP789" s="397"/>
      <c r="AQ789" s="397"/>
      <c r="AR789" s="397"/>
      <c r="AS789" s="397"/>
      <c r="AT789" s="397"/>
      <c r="AU789" s="397"/>
      <c r="AV789" s="397"/>
      <c r="AW789" s="397"/>
      <c r="AX789" s="397"/>
      <c r="AY789" s="397"/>
      <c r="AZ789" s="397"/>
      <c r="BA789" s="553"/>
      <c r="BB789" s="397"/>
      <c r="BC789" s="397"/>
      <c r="BD789" s="397"/>
    </row>
    <row r="790" spans="2:56" x14ac:dyDescent="0.35">
      <c r="B790" s="80"/>
      <c r="C790" s="119"/>
      <c r="D790" s="119"/>
      <c r="E790" s="84"/>
      <c r="F790" s="119"/>
      <c r="G790" s="120"/>
      <c r="H790" s="41"/>
      <c r="I790" s="41"/>
      <c r="J790" s="82"/>
      <c r="K790" s="291">
        <f t="shared" si="85"/>
        <v>0</v>
      </c>
      <c r="L790" s="293">
        <f>IF(I790&lt;INDEX(Lookup!$U$2:$U$10,MATCH($D$46,Lookup!$S$2:$S$10,0)),0,IF(O790="X",0,J790/(DATEDIF(H790,I790,"m")+1)*12))</f>
        <v>0</v>
      </c>
      <c r="M790" s="291">
        <f t="shared" si="86"/>
        <v>0</v>
      </c>
      <c r="N790" s="335"/>
      <c r="O790" s="143"/>
      <c r="P790" s="397"/>
      <c r="Q790" s="555"/>
      <c r="R790" s="576">
        <f t="shared" si="87"/>
        <v>0</v>
      </c>
      <c r="S790" s="576">
        <f t="shared" si="88"/>
        <v>0</v>
      </c>
      <c r="T790" s="576">
        <f t="shared" si="89"/>
        <v>0</v>
      </c>
      <c r="U790" s="576">
        <f t="shared" si="90"/>
        <v>0</v>
      </c>
      <c r="V790" s="553"/>
      <c r="W790" s="553"/>
      <c r="X790" s="553"/>
      <c r="Y790" s="553"/>
      <c r="Z790" s="397"/>
      <c r="AA790" s="397"/>
      <c r="AB790" s="397"/>
      <c r="AC790" s="397"/>
      <c r="AD790" s="397"/>
      <c r="AE790" s="397"/>
      <c r="AF790" s="397"/>
      <c r="AG790" s="397"/>
      <c r="AH790" s="397"/>
      <c r="AI790" s="397"/>
      <c r="AJ790" s="397"/>
      <c r="AK790" s="397"/>
      <c r="AL790" s="397"/>
      <c r="AM790" s="397"/>
      <c r="AN790" s="397"/>
      <c r="AO790" s="397"/>
      <c r="AP790" s="397"/>
      <c r="AQ790" s="397"/>
      <c r="AR790" s="397"/>
      <c r="AS790" s="397"/>
      <c r="AT790" s="397"/>
      <c r="AU790" s="397"/>
      <c r="AV790" s="397"/>
      <c r="AW790" s="397"/>
      <c r="AX790" s="397"/>
      <c r="AY790" s="397"/>
      <c r="AZ790" s="397"/>
      <c r="BA790" s="553"/>
      <c r="BB790" s="397"/>
      <c r="BC790" s="397"/>
      <c r="BD790" s="397"/>
    </row>
    <row r="791" spans="2:56" x14ac:dyDescent="0.35">
      <c r="B791" s="80"/>
      <c r="C791" s="119"/>
      <c r="D791" s="119"/>
      <c r="E791" s="84"/>
      <c r="F791" s="119"/>
      <c r="G791" s="120"/>
      <c r="H791" s="41"/>
      <c r="I791" s="41"/>
      <c r="J791" s="82"/>
      <c r="K791" s="291">
        <f t="shared" si="85"/>
        <v>0</v>
      </c>
      <c r="L791" s="293">
        <f>IF(I791&lt;INDEX(Lookup!$U$2:$U$10,MATCH($D$46,Lookup!$S$2:$S$10,0)),0,IF(O791="X",0,J791/(DATEDIF(H791,I791,"m")+1)*12))</f>
        <v>0</v>
      </c>
      <c r="M791" s="291">
        <f t="shared" si="86"/>
        <v>0</v>
      </c>
      <c r="N791" s="335"/>
      <c r="O791" s="143"/>
      <c r="P791" s="397"/>
      <c r="Q791" s="555"/>
      <c r="R791" s="576">
        <f t="shared" si="87"/>
        <v>0</v>
      </c>
      <c r="S791" s="576">
        <f t="shared" si="88"/>
        <v>0</v>
      </c>
      <c r="T791" s="576">
        <f t="shared" si="89"/>
        <v>0</v>
      </c>
      <c r="U791" s="576">
        <f t="shared" si="90"/>
        <v>0</v>
      </c>
      <c r="V791" s="553"/>
      <c r="W791" s="553"/>
      <c r="X791" s="553"/>
      <c r="Y791" s="553"/>
      <c r="Z791" s="397"/>
      <c r="AA791" s="397"/>
      <c r="AB791" s="397"/>
      <c r="AC791" s="397"/>
      <c r="AD791" s="397"/>
      <c r="AE791" s="397"/>
      <c r="AF791" s="397"/>
      <c r="AG791" s="397"/>
      <c r="AH791" s="397"/>
      <c r="AI791" s="397"/>
      <c r="AJ791" s="397"/>
      <c r="AK791" s="397"/>
      <c r="AL791" s="397"/>
      <c r="AM791" s="397"/>
      <c r="AN791" s="397"/>
      <c r="AO791" s="397"/>
      <c r="AP791" s="397"/>
      <c r="AQ791" s="397"/>
      <c r="AR791" s="397"/>
      <c r="AS791" s="397"/>
      <c r="AT791" s="397"/>
      <c r="AU791" s="397"/>
      <c r="AV791" s="397"/>
      <c r="AW791" s="397"/>
      <c r="AX791" s="397"/>
      <c r="AY791" s="397"/>
      <c r="AZ791" s="397"/>
      <c r="BA791" s="553"/>
      <c r="BB791" s="397"/>
      <c r="BC791" s="397"/>
      <c r="BD791" s="397"/>
    </row>
    <row r="792" spans="2:56" x14ac:dyDescent="0.35">
      <c r="B792" s="80"/>
      <c r="C792" s="119"/>
      <c r="D792" s="119"/>
      <c r="E792" s="84"/>
      <c r="F792" s="119"/>
      <c r="G792" s="120"/>
      <c r="H792" s="41"/>
      <c r="I792" s="41"/>
      <c r="J792" s="82"/>
      <c r="K792" s="291">
        <f t="shared" si="85"/>
        <v>0</v>
      </c>
      <c r="L792" s="293">
        <f>IF(I792&lt;INDEX(Lookup!$U$2:$U$10,MATCH($D$46,Lookup!$S$2:$S$10,0)),0,IF(O792="X",0,J792/(DATEDIF(H792,I792,"m")+1)*12))</f>
        <v>0</v>
      </c>
      <c r="M792" s="291">
        <f t="shared" si="86"/>
        <v>0</v>
      </c>
      <c r="N792" s="335"/>
      <c r="O792" s="143"/>
      <c r="P792" s="397"/>
      <c r="Q792" s="555"/>
      <c r="R792" s="576">
        <f t="shared" si="87"/>
        <v>0</v>
      </c>
      <c r="S792" s="576">
        <f t="shared" si="88"/>
        <v>0</v>
      </c>
      <c r="T792" s="576">
        <f t="shared" si="89"/>
        <v>0</v>
      </c>
      <c r="U792" s="576">
        <f t="shared" si="90"/>
        <v>0</v>
      </c>
      <c r="V792" s="553"/>
      <c r="W792" s="553"/>
      <c r="X792" s="553"/>
      <c r="Y792" s="553"/>
      <c r="Z792" s="397"/>
      <c r="AA792" s="397"/>
      <c r="AB792" s="397"/>
      <c r="AC792" s="397"/>
      <c r="AD792" s="397"/>
      <c r="AE792" s="397"/>
      <c r="AF792" s="397"/>
      <c r="AG792" s="397"/>
      <c r="AH792" s="397"/>
      <c r="AI792" s="397"/>
      <c r="AJ792" s="397"/>
      <c r="AK792" s="397"/>
      <c r="AL792" s="397"/>
      <c r="AM792" s="397"/>
      <c r="AN792" s="397"/>
      <c r="AO792" s="397"/>
      <c r="AP792" s="397"/>
      <c r="AQ792" s="397"/>
      <c r="AR792" s="397"/>
      <c r="AS792" s="397"/>
      <c r="AT792" s="397"/>
      <c r="AU792" s="397"/>
      <c r="AV792" s="397"/>
      <c r="AW792" s="397"/>
      <c r="AX792" s="397"/>
      <c r="AY792" s="397"/>
      <c r="AZ792" s="397"/>
      <c r="BA792" s="553"/>
      <c r="BB792" s="397"/>
      <c r="BC792" s="397"/>
      <c r="BD792" s="397"/>
    </row>
    <row r="793" spans="2:56" x14ac:dyDescent="0.35">
      <c r="B793" s="80"/>
      <c r="C793" s="119"/>
      <c r="D793" s="119"/>
      <c r="E793" s="84"/>
      <c r="F793" s="119"/>
      <c r="G793" s="120"/>
      <c r="H793" s="41"/>
      <c r="I793" s="41"/>
      <c r="J793" s="82"/>
      <c r="K793" s="291">
        <f t="shared" si="85"/>
        <v>0</v>
      </c>
      <c r="L793" s="293">
        <f>IF(I793&lt;INDEX(Lookup!$U$2:$U$10,MATCH($D$46,Lookup!$S$2:$S$10,0)),0,IF(O793="X",0,J793/(DATEDIF(H793,I793,"m")+1)*12))</f>
        <v>0</v>
      </c>
      <c r="M793" s="291">
        <f t="shared" si="86"/>
        <v>0</v>
      </c>
      <c r="N793" s="335"/>
      <c r="O793" s="143"/>
      <c r="P793" s="397"/>
      <c r="Q793" s="555"/>
      <c r="R793" s="576">
        <f t="shared" si="87"/>
        <v>0</v>
      </c>
      <c r="S793" s="576">
        <f t="shared" si="88"/>
        <v>0</v>
      </c>
      <c r="T793" s="576">
        <f t="shared" si="89"/>
        <v>0</v>
      </c>
      <c r="U793" s="576">
        <f t="shared" si="90"/>
        <v>0</v>
      </c>
      <c r="V793" s="553"/>
      <c r="W793" s="553"/>
      <c r="X793" s="553"/>
      <c r="Y793" s="553"/>
      <c r="Z793" s="397"/>
      <c r="AA793" s="397"/>
      <c r="AB793" s="397"/>
      <c r="AC793" s="397"/>
      <c r="AD793" s="397"/>
      <c r="AE793" s="397"/>
      <c r="AF793" s="397"/>
      <c r="AG793" s="397"/>
      <c r="AH793" s="397"/>
      <c r="AI793" s="397"/>
      <c r="AJ793" s="397"/>
      <c r="AK793" s="397"/>
      <c r="AL793" s="397"/>
      <c r="AM793" s="397"/>
      <c r="AN793" s="397"/>
      <c r="AO793" s="397"/>
      <c r="AP793" s="397"/>
      <c r="AQ793" s="397"/>
      <c r="AR793" s="397"/>
      <c r="AS793" s="397"/>
      <c r="AT793" s="397"/>
      <c r="AU793" s="397"/>
      <c r="AV793" s="397"/>
      <c r="AW793" s="397"/>
      <c r="AX793" s="397"/>
      <c r="AY793" s="397"/>
      <c r="AZ793" s="397"/>
      <c r="BA793" s="553"/>
      <c r="BB793" s="397"/>
      <c r="BC793" s="397"/>
      <c r="BD793" s="397"/>
    </row>
    <row r="794" spans="2:56" x14ac:dyDescent="0.35">
      <c r="B794" s="80"/>
      <c r="C794" s="119"/>
      <c r="D794" s="119"/>
      <c r="E794" s="84"/>
      <c r="F794" s="119"/>
      <c r="G794" s="120"/>
      <c r="H794" s="41"/>
      <c r="I794" s="41"/>
      <c r="J794" s="82"/>
      <c r="K794" s="291">
        <f t="shared" si="85"/>
        <v>0</v>
      </c>
      <c r="L794" s="293">
        <f>IF(I794&lt;INDEX(Lookup!$U$2:$U$10,MATCH($D$46,Lookup!$S$2:$S$10,0)),0,IF(O794="X",0,J794/(DATEDIF(H794,I794,"m")+1)*12))</f>
        <v>0</v>
      </c>
      <c r="M794" s="291">
        <f t="shared" si="86"/>
        <v>0</v>
      </c>
      <c r="N794" s="335"/>
      <c r="O794" s="143"/>
      <c r="P794" s="397"/>
      <c r="Q794" s="555"/>
      <c r="R794" s="576">
        <f t="shared" si="87"/>
        <v>0</v>
      </c>
      <c r="S794" s="576">
        <f t="shared" si="88"/>
        <v>0</v>
      </c>
      <c r="T794" s="576">
        <f t="shared" si="89"/>
        <v>0</v>
      </c>
      <c r="U794" s="576">
        <f t="shared" si="90"/>
        <v>0</v>
      </c>
      <c r="V794" s="553"/>
      <c r="W794" s="553"/>
      <c r="X794" s="553"/>
      <c r="Y794" s="553"/>
      <c r="Z794" s="397"/>
      <c r="AA794" s="397"/>
      <c r="AB794" s="397"/>
      <c r="AC794" s="397"/>
      <c r="AD794" s="397"/>
      <c r="AE794" s="397"/>
      <c r="AF794" s="397"/>
      <c r="AG794" s="397"/>
      <c r="AH794" s="397"/>
      <c r="AI794" s="397"/>
      <c r="AJ794" s="397"/>
      <c r="AK794" s="397"/>
      <c r="AL794" s="397"/>
      <c r="AM794" s="397"/>
      <c r="AN794" s="397"/>
      <c r="AO794" s="397"/>
      <c r="AP794" s="397"/>
      <c r="AQ794" s="397"/>
      <c r="AR794" s="397"/>
      <c r="AS794" s="397"/>
      <c r="AT794" s="397"/>
      <c r="AU794" s="397"/>
      <c r="AV794" s="397"/>
      <c r="AW794" s="397"/>
      <c r="AX794" s="397"/>
      <c r="AY794" s="397"/>
      <c r="AZ794" s="397"/>
      <c r="BA794" s="553"/>
      <c r="BB794" s="397"/>
      <c r="BC794" s="397"/>
      <c r="BD794" s="397"/>
    </row>
    <row r="795" spans="2:56" x14ac:dyDescent="0.35">
      <c r="B795" s="80"/>
      <c r="C795" s="119"/>
      <c r="D795" s="119"/>
      <c r="E795" s="84"/>
      <c r="F795" s="119"/>
      <c r="G795" s="120"/>
      <c r="H795" s="41"/>
      <c r="I795" s="41"/>
      <c r="J795" s="82"/>
      <c r="K795" s="291">
        <f t="shared" si="85"/>
        <v>0</v>
      </c>
      <c r="L795" s="293">
        <f>IF(I795&lt;INDEX(Lookup!$U$2:$U$10,MATCH($D$46,Lookup!$S$2:$S$10,0)),0,IF(O795="X",0,J795/(DATEDIF(H795,I795,"m")+1)*12))</f>
        <v>0</v>
      </c>
      <c r="M795" s="291">
        <f t="shared" si="86"/>
        <v>0</v>
      </c>
      <c r="N795" s="335"/>
      <c r="O795" s="143"/>
      <c r="P795" s="397"/>
      <c r="Q795" s="555"/>
      <c r="R795" s="576">
        <f t="shared" si="87"/>
        <v>0</v>
      </c>
      <c r="S795" s="576">
        <f t="shared" si="88"/>
        <v>0</v>
      </c>
      <c r="T795" s="576">
        <f t="shared" si="89"/>
        <v>0</v>
      </c>
      <c r="U795" s="576">
        <f t="shared" si="90"/>
        <v>0</v>
      </c>
      <c r="V795" s="553"/>
      <c r="W795" s="553"/>
      <c r="X795" s="553"/>
      <c r="Y795" s="553"/>
      <c r="Z795" s="397"/>
      <c r="AA795" s="397"/>
      <c r="AB795" s="397"/>
      <c r="AC795" s="397"/>
      <c r="AD795" s="397"/>
      <c r="AE795" s="397"/>
      <c r="AF795" s="397"/>
      <c r="AG795" s="397"/>
      <c r="AH795" s="397"/>
      <c r="AI795" s="397"/>
      <c r="AJ795" s="397"/>
      <c r="AK795" s="397"/>
      <c r="AL795" s="397"/>
      <c r="AM795" s="397"/>
      <c r="AN795" s="397"/>
      <c r="AO795" s="397"/>
      <c r="AP795" s="397"/>
      <c r="AQ795" s="397"/>
      <c r="AR795" s="397"/>
      <c r="AS795" s="397"/>
      <c r="AT795" s="397"/>
      <c r="AU795" s="397"/>
      <c r="AV795" s="397"/>
      <c r="AW795" s="397"/>
      <c r="AX795" s="397"/>
      <c r="AY795" s="397"/>
      <c r="AZ795" s="397"/>
      <c r="BA795" s="553"/>
      <c r="BB795" s="397"/>
      <c r="BC795" s="397"/>
      <c r="BD795" s="397"/>
    </row>
    <row r="796" spans="2:56" x14ac:dyDescent="0.35">
      <c r="B796" s="80"/>
      <c r="C796" s="119"/>
      <c r="D796" s="119"/>
      <c r="E796" s="84"/>
      <c r="F796" s="119"/>
      <c r="G796" s="120"/>
      <c r="H796" s="41"/>
      <c r="I796" s="41"/>
      <c r="J796" s="82"/>
      <c r="K796" s="291">
        <f t="shared" si="85"/>
        <v>0</v>
      </c>
      <c r="L796" s="293">
        <f>IF(I796&lt;INDEX(Lookup!$U$2:$U$10,MATCH($D$46,Lookup!$S$2:$S$10,0)),0,IF(O796="X",0,J796/(DATEDIF(H796,I796,"m")+1)*12))</f>
        <v>0</v>
      </c>
      <c r="M796" s="291">
        <f t="shared" si="86"/>
        <v>0</v>
      </c>
      <c r="N796" s="335"/>
      <c r="O796" s="143"/>
      <c r="P796" s="397"/>
      <c r="Q796" s="555"/>
      <c r="R796" s="576">
        <f t="shared" si="87"/>
        <v>0</v>
      </c>
      <c r="S796" s="576">
        <f t="shared" si="88"/>
        <v>0</v>
      </c>
      <c r="T796" s="576">
        <f t="shared" si="89"/>
        <v>0</v>
      </c>
      <c r="U796" s="576">
        <f t="shared" si="90"/>
        <v>0</v>
      </c>
      <c r="V796" s="553"/>
      <c r="W796" s="553"/>
      <c r="X796" s="553"/>
      <c r="Y796" s="553"/>
      <c r="Z796" s="397"/>
      <c r="AA796" s="397"/>
      <c r="AB796" s="397"/>
      <c r="AC796" s="397"/>
      <c r="AD796" s="397"/>
      <c r="AE796" s="397"/>
      <c r="AF796" s="397"/>
      <c r="AG796" s="397"/>
      <c r="AH796" s="397"/>
      <c r="AI796" s="397"/>
      <c r="AJ796" s="397"/>
      <c r="AK796" s="397"/>
      <c r="AL796" s="397"/>
      <c r="AM796" s="397"/>
      <c r="AN796" s="397"/>
      <c r="AO796" s="397"/>
      <c r="AP796" s="397"/>
      <c r="AQ796" s="397"/>
      <c r="AR796" s="397"/>
      <c r="AS796" s="397"/>
      <c r="AT796" s="397"/>
      <c r="AU796" s="397"/>
      <c r="AV796" s="397"/>
      <c r="AW796" s="397"/>
      <c r="AX796" s="397"/>
      <c r="AY796" s="397"/>
      <c r="AZ796" s="397"/>
      <c r="BA796" s="553"/>
      <c r="BB796" s="397"/>
      <c r="BC796" s="397"/>
      <c r="BD796" s="397"/>
    </row>
    <row r="797" spans="2:56" x14ac:dyDescent="0.35">
      <c r="B797" s="80"/>
      <c r="C797" s="119"/>
      <c r="D797" s="119"/>
      <c r="E797" s="84"/>
      <c r="F797" s="119"/>
      <c r="G797" s="120"/>
      <c r="H797" s="41"/>
      <c r="I797" s="41"/>
      <c r="J797" s="82"/>
      <c r="K797" s="291">
        <f t="shared" si="85"/>
        <v>0</v>
      </c>
      <c r="L797" s="293">
        <f>IF(I797&lt;INDEX(Lookup!$U$2:$U$10,MATCH($D$46,Lookup!$S$2:$S$10,0)),0,IF(O797="X",0,J797/(DATEDIF(H797,I797,"m")+1)*12))</f>
        <v>0</v>
      </c>
      <c r="M797" s="291">
        <f t="shared" si="86"/>
        <v>0</v>
      </c>
      <c r="N797" s="335"/>
      <c r="O797" s="143"/>
      <c r="P797" s="397"/>
      <c r="Q797" s="555"/>
      <c r="R797" s="576">
        <f t="shared" si="87"/>
        <v>0</v>
      </c>
      <c r="S797" s="576">
        <f t="shared" si="88"/>
        <v>0</v>
      </c>
      <c r="T797" s="576">
        <f t="shared" si="89"/>
        <v>0</v>
      </c>
      <c r="U797" s="576">
        <f t="shared" si="90"/>
        <v>0</v>
      </c>
      <c r="V797" s="553"/>
      <c r="W797" s="553"/>
      <c r="X797" s="553"/>
      <c r="Y797" s="553"/>
      <c r="Z797" s="397"/>
      <c r="AA797" s="397"/>
      <c r="AB797" s="397"/>
      <c r="AC797" s="397"/>
      <c r="AD797" s="397"/>
      <c r="AE797" s="397"/>
      <c r="AF797" s="397"/>
      <c r="AG797" s="397"/>
      <c r="AH797" s="397"/>
      <c r="AI797" s="397"/>
      <c r="AJ797" s="397"/>
      <c r="AK797" s="397"/>
      <c r="AL797" s="397"/>
      <c r="AM797" s="397"/>
      <c r="AN797" s="397"/>
      <c r="AO797" s="397"/>
      <c r="AP797" s="397"/>
      <c r="AQ797" s="397"/>
      <c r="AR797" s="397"/>
      <c r="AS797" s="397"/>
      <c r="AT797" s="397"/>
      <c r="AU797" s="397"/>
      <c r="AV797" s="397"/>
      <c r="AW797" s="397"/>
      <c r="AX797" s="397"/>
      <c r="AY797" s="397"/>
      <c r="AZ797" s="397"/>
      <c r="BA797" s="553"/>
      <c r="BB797" s="397"/>
      <c r="BC797" s="397"/>
      <c r="BD797" s="397"/>
    </row>
    <row r="798" spans="2:56" x14ac:dyDescent="0.35">
      <c r="B798" s="80"/>
      <c r="C798" s="119"/>
      <c r="D798" s="119"/>
      <c r="E798" s="84"/>
      <c r="F798" s="119"/>
      <c r="G798" s="120"/>
      <c r="H798" s="41"/>
      <c r="I798" s="41"/>
      <c r="J798" s="82"/>
      <c r="K798" s="291">
        <f t="shared" si="85"/>
        <v>0</v>
      </c>
      <c r="L798" s="293">
        <f>IF(I798&lt;INDEX(Lookup!$U$2:$U$10,MATCH($D$46,Lookup!$S$2:$S$10,0)),0,IF(O798="X",0,J798/(DATEDIF(H798,I798,"m")+1)*12))</f>
        <v>0</v>
      </c>
      <c r="M798" s="291">
        <f t="shared" si="86"/>
        <v>0</v>
      </c>
      <c r="N798" s="335"/>
      <c r="O798" s="143"/>
      <c r="P798" s="397"/>
      <c r="Q798" s="555"/>
      <c r="R798" s="576">
        <f t="shared" si="87"/>
        <v>0</v>
      </c>
      <c r="S798" s="576">
        <f t="shared" si="88"/>
        <v>0</v>
      </c>
      <c r="T798" s="576">
        <f t="shared" si="89"/>
        <v>0</v>
      </c>
      <c r="U798" s="576">
        <f t="shared" si="90"/>
        <v>0</v>
      </c>
      <c r="V798" s="553"/>
      <c r="W798" s="553"/>
      <c r="X798" s="553"/>
      <c r="Y798" s="553"/>
      <c r="Z798" s="397"/>
      <c r="AA798" s="397"/>
      <c r="AB798" s="397"/>
      <c r="AC798" s="397"/>
      <c r="AD798" s="397"/>
      <c r="AE798" s="397"/>
      <c r="AF798" s="397"/>
      <c r="AG798" s="397"/>
      <c r="AH798" s="397"/>
      <c r="AI798" s="397"/>
      <c r="AJ798" s="397"/>
      <c r="AK798" s="397"/>
      <c r="AL798" s="397"/>
      <c r="AM798" s="397"/>
      <c r="AN798" s="397"/>
      <c r="AO798" s="397"/>
      <c r="AP798" s="397"/>
      <c r="AQ798" s="397"/>
      <c r="AR798" s="397"/>
      <c r="AS798" s="397"/>
      <c r="AT798" s="397"/>
      <c r="AU798" s="397"/>
      <c r="AV798" s="397"/>
      <c r="AW798" s="397"/>
      <c r="AX798" s="397"/>
      <c r="AY798" s="397"/>
      <c r="AZ798" s="397"/>
      <c r="BA798" s="553"/>
      <c r="BB798" s="397"/>
      <c r="BC798" s="397"/>
      <c r="BD798" s="397"/>
    </row>
    <row r="799" spans="2:56" x14ac:dyDescent="0.35">
      <c r="B799" s="80"/>
      <c r="C799" s="119"/>
      <c r="D799" s="119"/>
      <c r="E799" s="84"/>
      <c r="F799" s="119"/>
      <c r="G799" s="120"/>
      <c r="H799" s="41"/>
      <c r="I799" s="41"/>
      <c r="J799" s="82"/>
      <c r="K799" s="291">
        <f t="shared" si="85"/>
        <v>0</v>
      </c>
      <c r="L799" s="293">
        <f>IF(I799&lt;INDEX(Lookup!$U$2:$U$10,MATCH($D$46,Lookup!$S$2:$S$10,0)),0,IF(O799="X",0,J799/(DATEDIF(H799,I799,"m")+1)*12))</f>
        <v>0</v>
      </c>
      <c r="M799" s="291">
        <f t="shared" si="86"/>
        <v>0</v>
      </c>
      <c r="N799" s="335"/>
      <c r="O799" s="143"/>
      <c r="P799" s="397"/>
      <c r="Q799" s="555"/>
      <c r="R799" s="576">
        <f t="shared" si="87"/>
        <v>0</v>
      </c>
      <c r="S799" s="576">
        <f t="shared" si="88"/>
        <v>0</v>
      </c>
      <c r="T799" s="576">
        <f t="shared" si="89"/>
        <v>0</v>
      </c>
      <c r="U799" s="576">
        <f t="shared" si="90"/>
        <v>0</v>
      </c>
      <c r="V799" s="553"/>
      <c r="W799" s="553"/>
      <c r="X799" s="553"/>
      <c r="Y799" s="553"/>
      <c r="Z799" s="397"/>
      <c r="AA799" s="397"/>
      <c r="AB799" s="397"/>
      <c r="AC799" s="397"/>
      <c r="AD799" s="397"/>
      <c r="AE799" s="397"/>
      <c r="AF799" s="397"/>
      <c r="AG799" s="397"/>
      <c r="AH799" s="397"/>
      <c r="AI799" s="397"/>
      <c r="AJ799" s="397"/>
      <c r="AK799" s="397"/>
      <c r="AL799" s="397"/>
      <c r="AM799" s="397"/>
      <c r="AN799" s="397"/>
      <c r="AO799" s="397"/>
      <c r="AP799" s="397"/>
      <c r="AQ799" s="397"/>
      <c r="AR799" s="397"/>
      <c r="AS799" s="397"/>
      <c r="AT799" s="397"/>
      <c r="AU799" s="397"/>
      <c r="AV799" s="397"/>
      <c r="AW799" s="397"/>
      <c r="AX799" s="397"/>
      <c r="AY799" s="397"/>
      <c r="AZ799" s="397"/>
      <c r="BA799" s="553"/>
      <c r="BB799" s="397"/>
      <c r="BC799" s="397"/>
      <c r="BD799" s="397"/>
    </row>
    <row r="800" spans="2:56" x14ac:dyDescent="0.35">
      <c r="B800" s="80"/>
      <c r="C800" s="119"/>
      <c r="D800" s="119"/>
      <c r="E800" s="84"/>
      <c r="F800" s="119"/>
      <c r="G800" s="120"/>
      <c r="H800" s="41"/>
      <c r="I800" s="41"/>
      <c r="J800" s="82"/>
      <c r="K800" s="291">
        <f t="shared" si="85"/>
        <v>0</v>
      </c>
      <c r="L800" s="293">
        <f>IF(I800&lt;INDEX(Lookup!$U$2:$U$10,MATCH($D$46,Lookup!$S$2:$S$10,0)),0,IF(O800="X",0,J800/(DATEDIF(H800,I800,"m")+1)*12))</f>
        <v>0</v>
      </c>
      <c r="M800" s="291">
        <f t="shared" si="86"/>
        <v>0</v>
      </c>
      <c r="N800" s="335"/>
      <c r="O800" s="143"/>
      <c r="P800" s="397"/>
      <c r="Q800" s="555"/>
      <c r="R800" s="576">
        <f t="shared" si="87"/>
        <v>0</v>
      </c>
      <c r="S800" s="576">
        <f t="shared" si="88"/>
        <v>0</v>
      </c>
      <c r="T800" s="576">
        <f t="shared" si="89"/>
        <v>0</v>
      </c>
      <c r="U800" s="576">
        <f t="shared" si="90"/>
        <v>0</v>
      </c>
      <c r="V800" s="553"/>
      <c r="W800" s="553"/>
      <c r="X800" s="553"/>
      <c r="Y800" s="553"/>
      <c r="Z800" s="397"/>
      <c r="AA800" s="397"/>
      <c r="AB800" s="397"/>
      <c r="AC800" s="397"/>
      <c r="AD800" s="397"/>
      <c r="AE800" s="397"/>
      <c r="AF800" s="397"/>
      <c r="AG800" s="397"/>
      <c r="AH800" s="397"/>
      <c r="AI800" s="397"/>
      <c r="AJ800" s="397"/>
      <c r="AK800" s="397"/>
      <c r="AL800" s="397"/>
      <c r="AM800" s="397"/>
      <c r="AN800" s="397"/>
      <c r="AO800" s="397"/>
      <c r="AP800" s="397"/>
      <c r="AQ800" s="397"/>
      <c r="AR800" s="397"/>
      <c r="AS800" s="397"/>
      <c r="AT800" s="397"/>
      <c r="AU800" s="397"/>
      <c r="AV800" s="397"/>
      <c r="AW800" s="397"/>
      <c r="AX800" s="397"/>
      <c r="AY800" s="397"/>
      <c r="AZ800" s="397"/>
      <c r="BA800" s="553"/>
      <c r="BB800" s="397"/>
      <c r="BC800" s="397"/>
      <c r="BD800" s="397"/>
    </row>
    <row r="801" spans="2:56" x14ac:dyDescent="0.35">
      <c r="B801" s="80"/>
      <c r="C801" s="119"/>
      <c r="D801" s="119"/>
      <c r="E801" s="84"/>
      <c r="F801" s="119"/>
      <c r="G801" s="120"/>
      <c r="H801" s="41"/>
      <c r="I801" s="41"/>
      <c r="J801" s="82"/>
      <c r="K801" s="291">
        <f t="shared" si="85"/>
        <v>0</v>
      </c>
      <c r="L801" s="293">
        <f>IF(I801&lt;INDEX(Lookup!$U$2:$U$10,MATCH($D$46,Lookup!$S$2:$S$10,0)),0,IF(O801="X",0,J801/(DATEDIF(H801,I801,"m")+1)*12))</f>
        <v>0</v>
      </c>
      <c r="M801" s="291">
        <f t="shared" si="86"/>
        <v>0</v>
      </c>
      <c r="N801" s="335"/>
      <c r="O801" s="143"/>
      <c r="P801" s="397"/>
      <c r="Q801" s="555"/>
      <c r="R801" s="576">
        <f t="shared" si="87"/>
        <v>0</v>
      </c>
      <c r="S801" s="576">
        <f t="shared" si="88"/>
        <v>0</v>
      </c>
      <c r="T801" s="576">
        <f t="shared" si="89"/>
        <v>0</v>
      </c>
      <c r="U801" s="576">
        <f t="shared" si="90"/>
        <v>0</v>
      </c>
      <c r="V801" s="553"/>
      <c r="W801" s="553"/>
      <c r="X801" s="553"/>
      <c r="Y801" s="553"/>
      <c r="Z801" s="397"/>
      <c r="AA801" s="397"/>
      <c r="AB801" s="397"/>
      <c r="AC801" s="397"/>
      <c r="AD801" s="397"/>
      <c r="AE801" s="397"/>
      <c r="AF801" s="397"/>
      <c r="AG801" s="397"/>
      <c r="AH801" s="397"/>
      <c r="AI801" s="397"/>
      <c r="AJ801" s="397"/>
      <c r="AK801" s="397"/>
      <c r="AL801" s="397"/>
      <c r="AM801" s="397"/>
      <c r="AN801" s="397"/>
      <c r="AO801" s="397"/>
      <c r="AP801" s="397"/>
      <c r="AQ801" s="397"/>
      <c r="AR801" s="397"/>
      <c r="AS801" s="397"/>
      <c r="AT801" s="397"/>
      <c r="AU801" s="397"/>
      <c r="AV801" s="397"/>
      <c r="AW801" s="397"/>
      <c r="AX801" s="397"/>
      <c r="AY801" s="397"/>
      <c r="AZ801" s="397"/>
      <c r="BA801" s="553"/>
      <c r="BB801" s="397"/>
      <c r="BC801" s="397"/>
      <c r="BD801" s="397"/>
    </row>
    <row r="802" spans="2:56" x14ac:dyDescent="0.35">
      <c r="B802" s="80"/>
      <c r="C802" s="119"/>
      <c r="D802" s="119"/>
      <c r="E802" s="84"/>
      <c r="F802" s="119"/>
      <c r="G802" s="120"/>
      <c r="H802" s="41"/>
      <c r="I802" s="41"/>
      <c r="J802" s="82"/>
      <c r="K802" s="291">
        <f t="shared" si="85"/>
        <v>0</v>
      </c>
      <c r="L802" s="293">
        <f>IF(I802&lt;INDEX(Lookup!$U$2:$U$10,MATCH($D$46,Lookup!$S$2:$S$10,0)),0,IF(O802="X",0,J802/(DATEDIF(H802,I802,"m")+1)*12))</f>
        <v>0</v>
      </c>
      <c r="M802" s="291">
        <f t="shared" si="86"/>
        <v>0</v>
      </c>
      <c r="N802" s="335"/>
      <c r="O802" s="143"/>
      <c r="P802" s="397"/>
      <c r="Q802" s="555"/>
      <c r="R802" s="576">
        <f t="shared" si="87"/>
        <v>0</v>
      </c>
      <c r="S802" s="576">
        <f t="shared" si="88"/>
        <v>0</v>
      </c>
      <c r="T802" s="576">
        <f t="shared" si="89"/>
        <v>0</v>
      </c>
      <c r="U802" s="576">
        <f t="shared" si="90"/>
        <v>0</v>
      </c>
      <c r="V802" s="553"/>
      <c r="W802" s="553"/>
      <c r="X802" s="553"/>
      <c r="Y802" s="553"/>
      <c r="Z802" s="397"/>
      <c r="AA802" s="397"/>
      <c r="AB802" s="397"/>
      <c r="AC802" s="397"/>
      <c r="AD802" s="397"/>
      <c r="AE802" s="397"/>
      <c r="AF802" s="397"/>
      <c r="AG802" s="397"/>
      <c r="AH802" s="397"/>
      <c r="AI802" s="397"/>
      <c r="AJ802" s="397"/>
      <c r="AK802" s="397"/>
      <c r="AL802" s="397"/>
      <c r="AM802" s="397"/>
      <c r="AN802" s="397"/>
      <c r="AO802" s="397"/>
      <c r="AP802" s="397"/>
      <c r="AQ802" s="397"/>
      <c r="AR802" s="397"/>
      <c r="AS802" s="397"/>
      <c r="AT802" s="397"/>
      <c r="AU802" s="397"/>
      <c r="AV802" s="397"/>
      <c r="AW802" s="397"/>
      <c r="AX802" s="397"/>
      <c r="AY802" s="397"/>
      <c r="AZ802" s="397"/>
      <c r="BA802" s="553"/>
      <c r="BB802" s="397"/>
      <c r="BC802" s="397"/>
      <c r="BD802" s="397"/>
    </row>
    <row r="803" spans="2:56" x14ac:dyDescent="0.35">
      <c r="B803" s="80"/>
      <c r="C803" s="119"/>
      <c r="D803" s="119"/>
      <c r="E803" s="84"/>
      <c r="F803" s="119"/>
      <c r="G803" s="120"/>
      <c r="H803" s="41"/>
      <c r="I803" s="41"/>
      <c r="J803" s="82"/>
      <c r="K803" s="291">
        <f t="shared" si="85"/>
        <v>0</v>
      </c>
      <c r="L803" s="293">
        <f>IF(I803&lt;INDEX(Lookup!$U$2:$U$10,MATCH($D$46,Lookup!$S$2:$S$10,0)),0,IF(O803="X",0,J803/(DATEDIF(H803,I803,"m")+1)*12))</f>
        <v>0</v>
      </c>
      <c r="M803" s="291">
        <f t="shared" si="86"/>
        <v>0</v>
      </c>
      <c r="N803" s="335"/>
      <c r="O803" s="143"/>
      <c r="P803" s="397"/>
      <c r="Q803" s="555"/>
      <c r="R803" s="576">
        <f t="shared" si="87"/>
        <v>0</v>
      </c>
      <c r="S803" s="576">
        <f t="shared" si="88"/>
        <v>0</v>
      </c>
      <c r="T803" s="576">
        <f t="shared" si="89"/>
        <v>0</v>
      </c>
      <c r="U803" s="576">
        <f t="shared" si="90"/>
        <v>0</v>
      </c>
      <c r="V803" s="553"/>
      <c r="W803" s="553"/>
      <c r="X803" s="553"/>
      <c r="Y803" s="553"/>
      <c r="Z803" s="397"/>
      <c r="AA803" s="397"/>
      <c r="AB803" s="397"/>
      <c r="AC803" s="397"/>
      <c r="AD803" s="397"/>
      <c r="AE803" s="397"/>
      <c r="AF803" s="397"/>
      <c r="AG803" s="397"/>
      <c r="AH803" s="397"/>
      <c r="AI803" s="397"/>
      <c r="AJ803" s="397"/>
      <c r="AK803" s="397"/>
      <c r="AL803" s="397"/>
      <c r="AM803" s="397"/>
      <c r="AN803" s="397"/>
      <c r="AO803" s="397"/>
      <c r="AP803" s="397"/>
      <c r="AQ803" s="397"/>
      <c r="AR803" s="397"/>
      <c r="AS803" s="397"/>
      <c r="AT803" s="397"/>
      <c r="AU803" s="397"/>
      <c r="AV803" s="397"/>
      <c r="AW803" s="397"/>
      <c r="AX803" s="397"/>
      <c r="AY803" s="397"/>
      <c r="AZ803" s="397"/>
      <c r="BA803" s="553"/>
      <c r="BB803" s="397"/>
      <c r="BC803" s="397"/>
      <c r="BD803" s="397"/>
    </row>
    <row r="804" spans="2:56" x14ac:dyDescent="0.35">
      <c r="B804" s="80"/>
      <c r="C804" s="119"/>
      <c r="D804" s="119"/>
      <c r="E804" s="84"/>
      <c r="F804" s="119"/>
      <c r="G804" s="120"/>
      <c r="H804" s="41"/>
      <c r="I804" s="41"/>
      <c r="J804" s="82"/>
      <c r="K804" s="291">
        <f t="shared" si="85"/>
        <v>0</v>
      </c>
      <c r="L804" s="293">
        <f>IF(I804&lt;INDEX(Lookup!$U$2:$U$10,MATCH($D$46,Lookup!$S$2:$S$10,0)),0,IF(O804="X",0,J804/(DATEDIF(H804,I804,"m")+1)*12))</f>
        <v>0</v>
      </c>
      <c r="M804" s="291">
        <f t="shared" si="86"/>
        <v>0</v>
      </c>
      <c r="N804" s="335"/>
      <c r="O804" s="143"/>
      <c r="P804" s="397"/>
      <c r="Q804" s="555"/>
      <c r="R804" s="576">
        <f t="shared" si="87"/>
        <v>0</v>
      </c>
      <c r="S804" s="576">
        <f t="shared" si="88"/>
        <v>0</v>
      </c>
      <c r="T804" s="576">
        <f t="shared" si="89"/>
        <v>0</v>
      </c>
      <c r="U804" s="576">
        <f t="shared" si="90"/>
        <v>0</v>
      </c>
      <c r="V804" s="553"/>
      <c r="W804" s="553"/>
      <c r="X804" s="553"/>
      <c r="Y804" s="553"/>
      <c r="Z804" s="397"/>
      <c r="AA804" s="397"/>
      <c r="AB804" s="397"/>
      <c r="AC804" s="397"/>
      <c r="AD804" s="397"/>
      <c r="AE804" s="397"/>
      <c r="AF804" s="397"/>
      <c r="AG804" s="397"/>
      <c r="AH804" s="397"/>
      <c r="AI804" s="397"/>
      <c r="AJ804" s="397"/>
      <c r="AK804" s="397"/>
      <c r="AL804" s="397"/>
      <c r="AM804" s="397"/>
      <c r="AN804" s="397"/>
      <c r="AO804" s="397"/>
      <c r="AP804" s="397"/>
      <c r="AQ804" s="397"/>
      <c r="AR804" s="397"/>
      <c r="AS804" s="397"/>
      <c r="AT804" s="397"/>
      <c r="AU804" s="397"/>
      <c r="AV804" s="397"/>
      <c r="AW804" s="397"/>
      <c r="AX804" s="397"/>
      <c r="AY804" s="397"/>
      <c r="AZ804" s="397"/>
      <c r="BA804" s="553"/>
      <c r="BB804" s="397"/>
      <c r="BC804" s="397"/>
      <c r="BD804" s="397"/>
    </row>
    <row r="805" spans="2:56" x14ac:dyDescent="0.35">
      <c r="B805" s="80"/>
      <c r="C805" s="119"/>
      <c r="D805" s="119"/>
      <c r="E805" s="84"/>
      <c r="F805" s="119"/>
      <c r="G805" s="120"/>
      <c r="H805" s="41"/>
      <c r="I805" s="41"/>
      <c r="J805" s="82"/>
      <c r="K805" s="291">
        <f t="shared" si="85"/>
        <v>0</v>
      </c>
      <c r="L805" s="293">
        <f>IF(I805&lt;INDEX(Lookup!$U$2:$U$10,MATCH($D$46,Lookup!$S$2:$S$10,0)),0,IF(O805="X",0,J805/(DATEDIF(H805,I805,"m")+1)*12))</f>
        <v>0</v>
      </c>
      <c r="M805" s="291">
        <f t="shared" si="86"/>
        <v>0</v>
      </c>
      <c r="N805" s="335"/>
      <c r="O805" s="143"/>
      <c r="P805" s="397"/>
      <c r="Q805" s="555"/>
      <c r="R805" s="576">
        <f t="shared" si="87"/>
        <v>0</v>
      </c>
      <c r="S805" s="576">
        <f t="shared" si="88"/>
        <v>0</v>
      </c>
      <c r="T805" s="576">
        <f t="shared" si="89"/>
        <v>0</v>
      </c>
      <c r="U805" s="576">
        <f t="shared" si="90"/>
        <v>0</v>
      </c>
      <c r="V805" s="553"/>
      <c r="W805" s="553"/>
      <c r="X805" s="553"/>
      <c r="Y805" s="553"/>
      <c r="Z805" s="397"/>
      <c r="AA805" s="397"/>
      <c r="AB805" s="397"/>
      <c r="AC805" s="397"/>
      <c r="AD805" s="397"/>
      <c r="AE805" s="397"/>
      <c r="AF805" s="397"/>
      <c r="AG805" s="397"/>
      <c r="AH805" s="397"/>
      <c r="AI805" s="397"/>
      <c r="AJ805" s="397"/>
      <c r="AK805" s="397"/>
      <c r="AL805" s="397"/>
      <c r="AM805" s="397"/>
      <c r="AN805" s="397"/>
      <c r="AO805" s="397"/>
      <c r="AP805" s="397"/>
      <c r="AQ805" s="397"/>
      <c r="AR805" s="397"/>
      <c r="AS805" s="397"/>
      <c r="AT805" s="397"/>
      <c r="AU805" s="397"/>
      <c r="AV805" s="397"/>
      <c r="AW805" s="397"/>
      <c r="AX805" s="397"/>
      <c r="AY805" s="397"/>
      <c r="AZ805" s="397"/>
      <c r="BA805" s="553"/>
      <c r="BB805" s="397"/>
      <c r="BC805" s="397"/>
      <c r="BD805" s="397"/>
    </row>
    <row r="806" spans="2:56" x14ac:dyDescent="0.35">
      <c r="B806" s="80"/>
      <c r="C806" s="119"/>
      <c r="D806" s="119"/>
      <c r="E806" s="84"/>
      <c r="F806" s="119"/>
      <c r="G806" s="120"/>
      <c r="H806" s="41"/>
      <c r="I806" s="41"/>
      <c r="J806" s="82"/>
      <c r="K806" s="291">
        <f t="shared" si="85"/>
        <v>0</v>
      </c>
      <c r="L806" s="293">
        <f>IF(I806&lt;INDEX(Lookup!$U$2:$U$10,MATCH($D$46,Lookup!$S$2:$S$10,0)),0,IF(O806="X",0,J806/(DATEDIF(H806,I806,"m")+1)*12))</f>
        <v>0</v>
      </c>
      <c r="M806" s="291">
        <f t="shared" si="86"/>
        <v>0</v>
      </c>
      <c r="N806" s="335"/>
      <c r="O806" s="143"/>
      <c r="P806" s="397"/>
      <c r="Q806" s="555"/>
      <c r="R806" s="576">
        <f t="shared" si="87"/>
        <v>0</v>
      </c>
      <c r="S806" s="576">
        <f t="shared" si="88"/>
        <v>0</v>
      </c>
      <c r="T806" s="576">
        <f t="shared" si="89"/>
        <v>0</v>
      </c>
      <c r="U806" s="576">
        <f t="shared" si="90"/>
        <v>0</v>
      </c>
      <c r="V806" s="553"/>
      <c r="W806" s="553"/>
      <c r="X806" s="553"/>
      <c r="Y806" s="553"/>
      <c r="Z806" s="397"/>
      <c r="AA806" s="397"/>
      <c r="AB806" s="397"/>
      <c r="AC806" s="397"/>
      <c r="AD806" s="397"/>
      <c r="AE806" s="397"/>
      <c r="AF806" s="397"/>
      <c r="AG806" s="397"/>
      <c r="AH806" s="397"/>
      <c r="AI806" s="397"/>
      <c r="AJ806" s="397"/>
      <c r="AK806" s="397"/>
      <c r="AL806" s="397"/>
      <c r="AM806" s="397"/>
      <c r="AN806" s="397"/>
      <c r="AO806" s="397"/>
      <c r="AP806" s="397"/>
      <c r="AQ806" s="397"/>
      <c r="AR806" s="397"/>
      <c r="AS806" s="397"/>
      <c r="AT806" s="397"/>
      <c r="AU806" s="397"/>
      <c r="AV806" s="397"/>
      <c r="AW806" s="397"/>
      <c r="AX806" s="397"/>
      <c r="AY806" s="397"/>
      <c r="AZ806" s="397"/>
      <c r="BA806" s="553"/>
      <c r="BB806" s="397"/>
      <c r="BC806" s="397"/>
      <c r="BD806" s="397"/>
    </row>
    <row r="807" spans="2:56" x14ac:dyDescent="0.35">
      <c r="B807" s="80"/>
      <c r="C807" s="119"/>
      <c r="D807" s="119"/>
      <c r="E807" s="84"/>
      <c r="F807" s="119"/>
      <c r="G807" s="120"/>
      <c r="H807" s="41"/>
      <c r="I807" s="41"/>
      <c r="J807" s="82"/>
      <c r="K807" s="291">
        <f t="shared" si="85"/>
        <v>0</v>
      </c>
      <c r="L807" s="293">
        <f>IF(I807&lt;INDEX(Lookup!$U$2:$U$10,MATCH($D$46,Lookup!$S$2:$S$10,0)),0,IF(O807="X",0,J807/(DATEDIF(H807,I807,"m")+1)*12))</f>
        <v>0</v>
      </c>
      <c r="M807" s="291">
        <f t="shared" si="86"/>
        <v>0</v>
      </c>
      <c r="N807" s="335"/>
      <c r="O807" s="143"/>
      <c r="P807" s="397"/>
      <c r="Q807" s="555"/>
      <c r="R807" s="576">
        <f t="shared" si="87"/>
        <v>0</v>
      </c>
      <c r="S807" s="576">
        <f t="shared" si="88"/>
        <v>0</v>
      </c>
      <c r="T807" s="576">
        <f t="shared" si="89"/>
        <v>0</v>
      </c>
      <c r="U807" s="576">
        <f t="shared" si="90"/>
        <v>0</v>
      </c>
      <c r="V807" s="553"/>
      <c r="W807" s="553"/>
      <c r="X807" s="553"/>
      <c r="Y807" s="553"/>
      <c r="Z807" s="397"/>
      <c r="AA807" s="397"/>
      <c r="AB807" s="397"/>
      <c r="AC807" s="397"/>
      <c r="AD807" s="397"/>
      <c r="AE807" s="397"/>
      <c r="AF807" s="397"/>
      <c r="AG807" s="397"/>
      <c r="AH807" s="397"/>
      <c r="AI807" s="397"/>
      <c r="AJ807" s="397"/>
      <c r="AK807" s="397"/>
      <c r="AL807" s="397"/>
      <c r="AM807" s="397"/>
      <c r="AN807" s="397"/>
      <c r="AO807" s="397"/>
      <c r="AP807" s="397"/>
      <c r="AQ807" s="397"/>
      <c r="AR807" s="397"/>
      <c r="AS807" s="397"/>
      <c r="AT807" s="397"/>
      <c r="AU807" s="397"/>
      <c r="AV807" s="397"/>
      <c r="AW807" s="397"/>
      <c r="AX807" s="397"/>
      <c r="AY807" s="397"/>
      <c r="AZ807" s="397"/>
      <c r="BA807" s="553"/>
      <c r="BB807" s="397"/>
      <c r="BC807" s="397"/>
      <c r="BD807" s="397"/>
    </row>
    <row r="808" spans="2:56" x14ac:dyDescent="0.35">
      <c r="B808" s="80"/>
      <c r="C808" s="119"/>
      <c r="D808" s="119"/>
      <c r="E808" s="84"/>
      <c r="F808" s="119"/>
      <c r="G808" s="120"/>
      <c r="H808" s="41"/>
      <c r="I808" s="41"/>
      <c r="J808" s="82"/>
      <c r="K808" s="291">
        <f t="shared" si="85"/>
        <v>0</v>
      </c>
      <c r="L808" s="293">
        <f>IF(I808&lt;INDEX(Lookup!$U$2:$U$10,MATCH($D$46,Lookup!$S$2:$S$10,0)),0,IF(O808="X",0,J808/(DATEDIF(H808,I808,"m")+1)*12))</f>
        <v>0</v>
      </c>
      <c r="M808" s="291">
        <f t="shared" si="86"/>
        <v>0</v>
      </c>
      <c r="N808" s="335"/>
      <c r="O808" s="143"/>
      <c r="P808" s="397"/>
      <c r="Q808" s="555"/>
      <c r="R808" s="576">
        <f t="shared" si="87"/>
        <v>0</v>
      </c>
      <c r="S808" s="576">
        <f t="shared" si="88"/>
        <v>0</v>
      </c>
      <c r="T808" s="576">
        <f t="shared" si="89"/>
        <v>0</v>
      </c>
      <c r="U808" s="576">
        <f t="shared" si="90"/>
        <v>0</v>
      </c>
      <c r="V808" s="553"/>
      <c r="W808" s="553"/>
      <c r="X808" s="553"/>
      <c r="Y808" s="553"/>
      <c r="Z808" s="397"/>
      <c r="AA808" s="397"/>
      <c r="AB808" s="397"/>
      <c r="AC808" s="397"/>
      <c r="AD808" s="397"/>
      <c r="AE808" s="397"/>
      <c r="AF808" s="397"/>
      <c r="AG808" s="397"/>
      <c r="AH808" s="397"/>
      <c r="AI808" s="397"/>
      <c r="AJ808" s="397"/>
      <c r="AK808" s="397"/>
      <c r="AL808" s="397"/>
      <c r="AM808" s="397"/>
      <c r="AN808" s="397"/>
      <c r="AO808" s="397"/>
      <c r="AP808" s="397"/>
      <c r="AQ808" s="397"/>
      <c r="AR808" s="397"/>
      <c r="AS808" s="397"/>
      <c r="AT808" s="397"/>
      <c r="AU808" s="397"/>
      <c r="AV808" s="397"/>
      <c r="AW808" s="397"/>
      <c r="AX808" s="397"/>
      <c r="AY808" s="397"/>
      <c r="AZ808" s="397"/>
      <c r="BA808" s="553"/>
      <c r="BB808" s="397"/>
      <c r="BC808" s="397"/>
      <c r="BD808" s="397"/>
    </row>
    <row r="809" spans="2:56" x14ac:dyDescent="0.35">
      <c r="B809" s="80"/>
      <c r="C809" s="119"/>
      <c r="D809" s="119"/>
      <c r="E809" s="84"/>
      <c r="F809" s="119"/>
      <c r="G809" s="120"/>
      <c r="H809" s="41"/>
      <c r="I809" s="41"/>
      <c r="J809" s="82"/>
      <c r="K809" s="291">
        <f t="shared" si="85"/>
        <v>0</v>
      </c>
      <c r="L809" s="293">
        <f>IF(I809&lt;INDEX(Lookup!$U$2:$U$10,MATCH($D$46,Lookup!$S$2:$S$10,0)),0,IF(O809="X",0,J809/(DATEDIF(H809,I809,"m")+1)*12))</f>
        <v>0</v>
      </c>
      <c r="M809" s="291">
        <f t="shared" si="86"/>
        <v>0</v>
      </c>
      <c r="N809" s="335"/>
      <c r="O809" s="143"/>
      <c r="P809" s="397"/>
      <c r="Q809" s="555"/>
      <c r="R809" s="576">
        <f t="shared" si="87"/>
        <v>0</v>
      </c>
      <c r="S809" s="576">
        <f t="shared" si="88"/>
        <v>0</v>
      </c>
      <c r="T809" s="576">
        <f t="shared" si="89"/>
        <v>0</v>
      </c>
      <c r="U809" s="576">
        <f t="shared" si="90"/>
        <v>0</v>
      </c>
      <c r="V809" s="553"/>
      <c r="W809" s="553"/>
      <c r="X809" s="553"/>
      <c r="Y809" s="553"/>
      <c r="Z809" s="397"/>
      <c r="AA809" s="397"/>
      <c r="AB809" s="397"/>
      <c r="AC809" s="397"/>
      <c r="AD809" s="397"/>
      <c r="AE809" s="397"/>
      <c r="AF809" s="397"/>
      <c r="AG809" s="397"/>
      <c r="AH809" s="397"/>
      <c r="AI809" s="397"/>
      <c r="AJ809" s="397"/>
      <c r="AK809" s="397"/>
      <c r="AL809" s="397"/>
      <c r="AM809" s="397"/>
      <c r="AN809" s="397"/>
      <c r="AO809" s="397"/>
      <c r="AP809" s="397"/>
      <c r="AQ809" s="397"/>
      <c r="AR809" s="397"/>
      <c r="AS809" s="397"/>
      <c r="AT809" s="397"/>
      <c r="AU809" s="397"/>
      <c r="AV809" s="397"/>
      <c r="AW809" s="397"/>
      <c r="AX809" s="397"/>
      <c r="AY809" s="397"/>
      <c r="AZ809" s="397"/>
      <c r="BA809" s="553"/>
      <c r="BB809" s="397"/>
      <c r="BC809" s="397"/>
      <c r="BD809" s="397"/>
    </row>
    <row r="810" spans="2:56" x14ac:dyDescent="0.35">
      <c r="B810" s="80"/>
      <c r="C810" s="119"/>
      <c r="D810" s="119"/>
      <c r="E810" s="84"/>
      <c r="F810" s="119"/>
      <c r="G810" s="120"/>
      <c r="H810" s="41"/>
      <c r="I810" s="41"/>
      <c r="J810" s="82"/>
      <c r="K810" s="291">
        <f t="shared" si="85"/>
        <v>0</v>
      </c>
      <c r="L810" s="293">
        <f>IF(I810&lt;INDEX(Lookup!$U$2:$U$10,MATCH($D$46,Lookup!$S$2:$S$10,0)),0,IF(O810="X",0,J810/(DATEDIF(H810,I810,"m")+1)*12))</f>
        <v>0</v>
      </c>
      <c r="M810" s="291">
        <f t="shared" si="86"/>
        <v>0</v>
      </c>
      <c r="N810" s="335"/>
      <c r="O810" s="143"/>
      <c r="P810" s="397"/>
      <c r="Q810" s="555"/>
      <c r="R810" s="576">
        <f t="shared" si="87"/>
        <v>0</v>
      </c>
      <c r="S810" s="576">
        <f t="shared" si="88"/>
        <v>0</v>
      </c>
      <c r="T810" s="576">
        <f t="shared" si="89"/>
        <v>0</v>
      </c>
      <c r="U810" s="576">
        <f t="shared" si="90"/>
        <v>0</v>
      </c>
      <c r="V810" s="553"/>
      <c r="W810" s="553"/>
      <c r="X810" s="553"/>
      <c r="Y810" s="553"/>
      <c r="Z810" s="397"/>
      <c r="AA810" s="397"/>
      <c r="AB810" s="397"/>
      <c r="AC810" s="397"/>
      <c r="AD810" s="397"/>
      <c r="AE810" s="397"/>
      <c r="AF810" s="397"/>
      <c r="AG810" s="397"/>
      <c r="AH810" s="397"/>
      <c r="AI810" s="397"/>
      <c r="AJ810" s="397"/>
      <c r="AK810" s="397"/>
      <c r="AL810" s="397"/>
      <c r="AM810" s="397"/>
      <c r="AN810" s="397"/>
      <c r="AO810" s="397"/>
      <c r="AP810" s="397"/>
      <c r="AQ810" s="397"/>
      <c r="AR810" s="397"/>
      <c r="AS810" s="397"/>
      <c r="AT810" s="397"/>
      <c r="AU810" s="397"/>
      <c r="AV810" s="397"/>
      <c r="AW810" s="397"/>
      <c r="AX810" s="397"/>
      <c r="AY810" s="397"/>
      <c r="AZ810" s="397"/>
      <c r="BA810" s="553"/>
      <c r="BB810" s="397"/>
      <c r="BC810" s="397"/>
      <c r="BD810" s="397"/>
    </row>
    <row r="811" spans="2:56" x14ac:dyDescent="0.35">
      <c r="B811" s="80"/>
      <c r="C811" s="119"/>
      <c r="D811" s="119"/>
      <c r="E811" s="84"/>
      <c r="F811" s="119"/>
      <c r="G811" s="120"/>
      <c r="H811" s="41"/>
      <c r="I811" s="41"/>
      <c r="J811" s="82"/>
      <c r="K811" s="291">
        <f t="shared" si="85"/>
        <v>0</v>
      </c>
      <c r="L811" s="293">
        <f>IF(I811&lt;INDEX(Lookup!$U$2:$U$10,MATCH($D$46,Lookup!$S$2:$S$10,0)),0,IF(O811="X",0,J811/(DATEDIF(H811,I811,"m")+1)*12))</f>
        <v>0</v>
      </c>
      <c r="M811" s="291">
        <f t="shared" si="86"/>
        <v>0</v>
      </c>
      <c r="N811" s="335"/>
      <c r="O811" s="143"/>
      <c r="P811" s="397"/>
      <c r="Q811" s="555"/>
      <c r="R811" s="576">
        <f t="shared" si="87"/>
        <v>0</v>
      </c>
      <c r="S811" s="576">
        <f t="shared" si="88"/>
        <v>0</v>
      </c>
      <c r="T811" s="576">
        <f t="shared" si="89"/>
        <v>0</v>
      </c>
      <c r="U811" s="576">
        <f t="shared" si="90"/>
        <v>0</v>
      </c>
      <c r="V811" s="553"/>
      <c r="W811" s="553"/>
      <c r="X811" s="553"/>
      <c r="Y811" s="553"/>
      <c r="Z811" s="397"/>
      <c r="AA811" s="397"/>
      <c r="AB811" s="397"/>
      <c r="AC811" s="397"/>
      <c r="AD811" s="397"/>
      <c r="AE811" s="397"/>
      <c r="AF811" s="397"/>
      <c r="AG811" s="397"/>
      <c r="AH811" s="397"/>
      <c r="AI811" s="397"/>
      <c r="AJ811" s="397"/>
      <c r="AK811" s="397"/>
      <c r="AL811" s="397"/>
      <c r="AM811" s="397"/>
      <c r="AN811" s="397"/>
      <c r="AO811" s="397"/>
      <c r="AP811" s="397"/>
      <c r="AQ811" s="397"/>
      <c r="AR811" s="397"/>
      <c r="AS811" s="397"/>
      <c r="AT811" s="397"/>
      <c r="AU811" s="397"/>
      <c r="AV811" s="397"/>
      <c r="AW811" s="397"/>
      <c r="AX811" s="397"/>
      <c r="AY811" s="397"/>
      <c r="AZ811" s="397"/>
      <c r="BA811" s="553"/>
      <c r="BB811" s="397"/>
      <c r="BC811" s="397"/>
      <c r="BD811" s="397"/>
    </row>
    <row r="812" spans="2:56" x14ac:dyDescent="0.35">
      <c r="B812" s="80"/>
      <c r="C812" s="119"/>
      <c r="D812" s="119"/>
      <c r="E812" s="84"/>
      <c r="F812" s="119"/>
      <c r="G812" s="120"/>
      <c r="H812" s="41"/>
      <c r="I812" s="41"/>
      <c r="J812" s="82"/>
      <c r="K812" s="291">
        <f t="shared" si="85"/>
        <v>0</v>
      </c>
      <c r="L812" s="293">
        <f>IF(I812&lt;INDEX(Lookup!$U$2:$U$10,MATCH($D$46,Lookup!$S$2:$S$10,0)),0,IF(O812="X",0,J812/(DATEDIF(H812,I812,"m")+1)*12))</f>
        <v>0</v>
      </c>
      <c r="M812" s="291">
        <f t="shared" si="86"/>
        <v>0</v>
      </c>
      <c r="N812" s="335"/>
      <c r="O812" s="143"/>
      <c r="P812" s="397"/>
      <c r="Q812" s="555"/>
      <c r="R812" s="576">
        <f t="shared" si="87"/>
        <v>0</v>
      </c>
      <c r="S812" s="576">
        <f t="shared" si="88"/>
        <v>0</v>
      </c>
      <c r="T812" s="576">
        <f t="shared" si="89"/>
        <v>0</v>
      </c>
      <c r="U812" s="576">
        <f t="shared" si="90"/>
        <v>0</v>
      </c>
      <c r="V812" s="553"/>
      <c r="W812" s="553"/>
      <c r="X812" s="553"/>
      <c r="Y812" s="553"/>
      <c r="Z812" s="397"/>
      <c r="AA812" s="397"/>
      <c r="AB812" s="397"/>
      <c r="AC812" s="397"/>
      <c r="AD812" s="397"/>
      <c r="AE812" s="397"/>
      <c r="AF812" s="397"/>
      <c r="AG812" s="397"/>
      <c r="AH812" s="397"/>
      <c r="AI812" s="397"/>
      <c r="AJ812" s="397"/>
      <c r="AK812" s="397"/>
      <c r="AL812" s="397"/>
      <c r="AM812" s="397"/>
      <c r="AN812" s="397"/>
      <c r="AO812" s="397"/>
      <c r="AP812" s="397"/>
      <c r="AQ812" s="397"/>
      <c r="AR812" s="397"/>
      <c r="AS812" s="397"/>
      <c r="AT812" s="397"/>
      <c r="AU812" s="397"/>
      <c r="AV812" s="397"/>
      <c r="AW812" s="397"/>
      <c r="AX812" s="397"/>
      <c r="AY812" s="397"/>
      <c r="AZ812" s="397"/>
      <c r="BA812" s="553"/>
      <c r="BB812" s="397"/>
      <c r="BC812" s="397"/>
      <c r="BD812" s="397"/>
    </row>
    <row r="813" spans="2:56" x14ac:dyDescent="0.35">
      <c r="B813" s="80"/>
      <c r="C813" s="119"/>
      <c r="D813" s="119"/>
      <c r="E813" s="84"/>
      <c r="F813" s="119"/>
      <c r="G813" s="120"/>
      <c r="H813" s="41"/>
      <c r="I813" s="41"/>
      <c r="J813" s="82"/>
      <c r="K813" s="291">
        <f t="shared" si="85"/>
        <v>0</v>
      </c>
      <c r="L813" s="293">
        <f>IF(I813&lt;INDEX(Lookup!$U$2:$U$10,MATCH($D$46,Lookup!$S$2:$S$10,0)),0,IF(O813="X",0,J813/(DATEDIF(H813,I813,"m")+1)*12))</f>
        <v>0</v>
      </c>
      <c r="M813" s="291">
        <f t="shared" si="86"/>
        <v>0</v>
      </c>
      <c r="N813" s="335"/>
      <c r="O813" s="143"/>
      <c r="P813" s="397"/>
      <c r="Q813" s="555"/>
      <c r="R813" s="576">
        <f t="shared" si="87"/>
        <v>0</v>
      </c>
      <c r="S813" s="576">
        <f t="shared" si="88"/>
        <v>0</v>
      </c>
      <c r="T813" s="576">
        <f t="shared" si="89"/>
        <v>0</v>
      </c>
      <c r="U813" s="576">
        <f t="shared" si="90"/>
        <v>0</v>
      </c>
      <c r="V813" s="553"/>
      <c r="W813" s="553"/>
      <c r="X813" s="553"/>
      <c r="Y813" s="553"/>
      <c r="Z813" s="397"/>
      <c r="AA813" s="397"/>
      <c r="AB813" s="397"/>
      <c r="AC813" s="397"/>
      <c r="AD813" s="397"/>
      <c r="AE813" s="397"/>
      <c r="AF813" s="397"/>
      <c r="AG813" s="397"/>
      <c r="AH813" s="397"/>
      <c r="AI813" s="397"/>
      <c r="AJ813" s="397"/>
      <c r="AK813" s="397"/>
      <c r="AL813" s="397"/>
      <c r="AM813" s="397"/>
      <c r="AN813" s="397"/>
      <c r="AO813" s="397"/>
      <c r="AP813" s="397"/>
      <c r="AQ813" s="397"/>
      <c r="AR813" s="397"/>
      <c r="AS813" s="397"/>
      <c r="AT813" s="397"/>
      <c r="AU813" s="397"/>
      <c r="AV813" s="397"/>
      <c r="AW813" s="397"/>
      <c r="AX813" s="397"/>
      <c r="AY813" s="397"/>
      <c r="AZ813" s="397"/>
      <c r="BA813" s="553"/>
      <c r="BB813" s="397"/>
      <c r="BC813" s="397"/>
      <c r="BD813" s="397"/>
    </row>
    <row r="814" spans="2:56" x14ac:dyDescent="0.35">
      <c r="B814" s="80"/>
      <c r="C814" s="119"/>
      <c r="D814" s="119"/>
      <c r="E814" s="84"/>
      <c r="F814" s="119"/>
      <c r="G814" s="120"/>
      <c r="H814" s="41"/>
      <c r="I814" s="41"/>
      <c r="J814" s="82"/>
      <c r="K814" s="291">
        <f t="shared" si="85"/>
        <v>0</v>
      </c>
      <c r="L814" s="293">
        <f>IF(I814&lt;INDEX(Lookup!$U$2:$U$10,MATCH($D$46,Lookup!$S$2:$S$10,0)),0,IF(O814="X",0,J814/(DATEDIF(H814,I814,"m")+1)*12))</f>
        <v>0</v>
      </c>
      <c r="M814" s="291">
        <f t="shared" si="86"/>
        <v>0</v>
      </c>
      <c r="N814" s="335"/>
      <c r="O814" s="143"/>
      <c r="P814" s="397"/>
      <c r="Q814" s="555"/>
      <c r="R814" s="576">
        <f t="shared" si="87"/>
        <v>0</v>
      </c>
      <c r="S814" s="576">
        <f t="shared" si="88"/>
        <v>0</v>
      </c>
      <c r="T814" s="576">
        <f t="shared" si="89"/>
        <v>0</v>
      </c>
      <c r="U814" s="576">
        <f t="shared" si="90"/>
        <v>0</v>
      </c>
      <c r="V814" s="553"/>
      <c r="W814" s="553"/>
      <c r="X814" s="553"/>
      <c r="Y814" s="553"/>
      <c r="Z814" s="397"/>
      <c r="AA814" s="397"/>
      <c r="AB814" s="397"/>
      <c r="AC814" s="397"/>
      <c r="AD814" s="397"/>
      <c r="AE814" s="397"/>
      <c r="AF814" s="397"/>
      <c r="AG814" s="397"/>
      <c r="AH814" s="397"/>
      <c r="AI814" s="397"/>
      <c r="AJ814" s="397"/>
      <c r="AK814" s="397"/>
      <c r="AL814" s="397"/>
      <c r="AM814" s="397"/>
      <c r="AN814" s="397"/>
      <c r="AO814" s="397"/>
      <c r="AP814" s="397"/>
      <c r="AQ814" s="397"/>
      <c r="AR814" s="397"/>
      <c r="AS814" s="397"/>
      <c r="AT814" s="397"/>
      <c r="AU814" s="397"/>
      <c r="AV814" s="397"/>
      <c r="AW814" s="397"/>
      <c r="AX814" s="397"/>
      <c r="AY814" s="397"/>
      <c r="AZ814" s="397"/>
      <c r="BA814" s="553"/>
      <c r="BB814" s="397"/>
      <c r="BC814" s="397"/>
      <c r="BD814" s="397"/>
    </row>
    <row r="815" spans="2:56" x14ac:dyDescent="0.35">
      <c r="B815" s="80"/>
      <c r="C815" s="119"/>
      <c r="D815" s="119"/>
      <c r="E815" s="84"/>
      <c r="F815" s="119"/>
      <c r="G815" s="120"/>
      <c r="H815" s="41"/>
      <c r="I815" s="41"/>
      <c r="J815" s="82"/>
      <c r="K815" s="291">
        <f t="shared" si="85"/>
        <v>0</v>
      </c>
      <c r="L815" s="293">
        <f>IF(I815&lt;INDEX(Lookup!$U$2:$U$10,MATCH($D$46,Lookup!$S$2:$S$10,0)),0,IF(O815="X",0,J815/(DATEDIF(H815,I815,"m")+1)*12))</f>
        <v>0</v>
      </c>
      <c r="M815" s="291">
        <f t="shared" si="86"/>
        <v>0</v>
      </c>
      <c r="N815" s="335"/>
      <c r="O815" s="143"/>
      <c r="P815" s="397"/>
      <c r="Q815" s="555"/>
      <c r="R815" s="576">
        <f t="shared" si="87"/>
        <v>0</v>
      </c>
      <c r="S815" s="576">
        <f t="shared" si="88"/>
        <v>0</v>
      </c>
      <c r="T815" s="576">
        <f t="shared" si="89"/>
        <v>0</v>
      </c>
      <c r="U815" s="576">
        <f t="shared" si="90"/>
        <v>0</v>
      </c>
      <c r="V815" s="553"/>
      <c r="W815" s="553"/>
      <c r="X815" s="553"/>
      <c r="Y815" s="553"/>
      <c r="Z815" s="397"/>
      <c r="AA815" s="397"/>
      <c r="AB815" s="397"/>
      <c r="AC815" s="397"/>
      <c r="AD815" s="397"/>
      <c r="AE815" s="397"/>
      <c r="AF815" s="397"/>
      <c r="AG815" s="397"/>
      <c r="AH815" s="397"/>
      <c r="AI815" s="397"/>
      <c r="AJ815" s="397"/>
      <c r="AK815" s="397"/>
      <c r="AL815" s="397"/>
      <c r="AM815" s="397"/>
      <c r="AN815" s="397"/>
      <c r="AO815" s="397"/>
      <c r="AP815" s="397"/>
      <c r="AQ815" s="397"/>
      <c r="AR815" s="397"/>
      <c r="AS815" s="397"/>
      <c r="AT815" s="397"/>
      <c r="AU815" s="397"/>
      <c r="AV815" s="397"/>
      <c r="AW815" s="397"/>
      <c r="AX815" s="397"/>
      <c r="AY815" s="397"/>
      <c r="AZ815" s="397"/>
      <c r="BA815" s="553"/>
      <c r="BB815" s="397"/>
      <c r="BC815" s="397"/>
      <c r="BD815" s="397"/>
    </row>
    <row r="816" spans="2:56" x14ac:dyDescent="0.35">
      <c r="B816" s="80"/>
      <c r="C816" s="119"/>
      <c r="D816" s="119"/>
      <c r="E816" s="84"/>
      <c r="F816" s="119"/>
      <c r="G816" s="120"/>
      <c r="H816" s="41"/>
      <c r="I816" s="41"/>
      <c r="J816" s="82"/>
      <c r="K816" s="291">
        <f t="shared" si="85"/>
        <v>0</v>
      </c>
      <c r="L816" s="293">
        <f>IF(I816&lt;INDEX(Lookup!$U$2:$U$10,MATCH($D$46,Lookup!$S$2:$S$10,0)),0,IF(O816="X",0,J816/(DATEDIF(H816,I816,"m")+1)*12))</f>
        <v>0</v>
      </c>
      <c r="M816" s="291">
        <f t="shared" si="86"/>
        <v>0</v>
      </c>
      <c r="N816" s="335"/>
      <c r="O816" s="143"/>
      <c r="P816" s="397"/>
      <c r="Q816" s="555"/>
      <c r="R816" s="576">
        <f t="shared" si="87"/>
        <v>0</v>
      </c>
      <c r="S816" s="576">
        <f t="shared" si="88"/>
        <v>0</v>
      </c>
      <c r="T816" s="576">
        <f t="shared" si="89"/>
        <v>0</v>
      </c>
      <c r="U816" s="576">
        <f t="shared" si="90"/>
        <v>0</v>
      </c>
      <c r="V816" s="553"/>
      <c r="W816" s="553"/>
      <c r="X816" s="553"/>
      <c r="Y816" s="553"/>
      <c r="Z816" s="397"/>
      <c r="AA816" s="397"/>
      <c r="AB816" s="397"/>
      <c r="AC816" s="397"/>
      <c r="AD816" s="397"/>
      <c r="AE816" s="397"/>
      <c r="AF816" s="397"/>
      <c r="AG816" s="397"/>
      <c r="AH816" s="397"/>
      <c r="AI816" s="397"/>
      <c r="AJ816" s="397"/>
      <c r="AK816" s="397"/>
      <c r="AL816" s="397"/>
      <c r="AM816" s="397"/>
      <c r="AN816" s="397"/>
      <c r="AO816" s="397"/>
      <c r="AP816" s="397"/>
      <c r="AQ816" s="397"/>
      <c r="AR816" s="397"/>
      <c r="AS816" s="397"/>
      <c r="AT816" s="397"/>
      <c r="AU816" s="397"/>
      <c r="AV816" s="397"/>
      <c r="AW816" s="397"/>
      <c r="AX816" s="397"/>
      <c r="AY816" s="397"/>
      <c r="AZ816" s="397"/>
      <c r="BA816" s="553"/>
      <c r="BB816" s="397"/>
      <c r="BC816" s="397"/>
      <c r="BD816" s="397"/>
    </row>
    <row r="817" spans="2:56" x14ac:dyDescent="0.35">
      <c r="B817" s="80"/>
      <c r="C817" s="119"/>
      <c r="D817" s="119"/>
      <c r="E817" s="84"/>
      <c r="F817" s="119"/>
      <c r="G817" s="120"/>
      <c r="H817" s="41"/>
      <c r="I817" s="41"/>
      <c r="J817" s="82"/>
      <c r="K817" s="291">
        <f t="shared" si="85"/>
        <v>0</v>
      </c>
      <c r="L817" s="293">
        <f>IF(I817&lt;INDEX(Lookup!$U$2:$U$10,MATCH($D$46,Lookup!$S$2:$S$10,0)),0,IF(O817="X",0,J817/(DATEDIF(H817,I817,"m")+1)*12))</f>
        <v>0</v>
      </c>
      <c r="M817" s="291">
        <f t="shared" si="86"/>
        <v>0</v>
      </c>
      <c r="N817" s="335"/>
      <c r="O817" s="143"/>
      <c r="P817" s="397"/>
      <c r="Q817" s="555"/>
      <c r="R817" s="576">
        <f t="shared" si="87"/>
        <v>0</v>
      </c>
      <c r="S817" s="576">
        <f t="shared" si="88"/>
        <v>0</v>
      </c>
      <c r="T817" s="576">
        <f t="shared" si="89"/>
        <v>0</v>
      </c>
      <c r="U817" s="576">
        <f t="shared" si="90"/>
        <v>0</v>
      </c>
      <c r="V817" s="553"/>
      <c r="W817" s="553"/>
      <c r="X817" s="553"/>
      <c r="Y817" s="553"/>
      <c r="Z817" s="397"/>
      <c r="AA817" s="397"/>
      <c r="AB817" s="397"/>
      <c r="AC817" s="397"/>
      <c r="AD817" s="397"/>
      <c r="AE817" s="397"/>
      <c r="AF817" s="397"/>
      <c r="AG817" s="397"/>
      <c r="AH817" s="397"/>
      <c r="AI817" s="397"/>
      <c r="AJ817" s="397"/>
      <c r="AK817" s="397"/>
      <c r="AL817" s="397"/>
      <c r="AM817" s="397"/>
      <c r="AN817" s="397"/>
      <c r="AO817" s="397"/>
      <c r="AP817" s="397"/>
      <c r="AQ817" s="397"/>
      <c r="AR817" s="397"/>
      <c r="AS817" s="397"/>
      <c r="AT817" s="397"/>
      <c r="AU817" s="397"/>
      <c r="AV817" s="397"/>
      <c r="AW817" s="397"/>
      <c r="AX817" s="397"/>
      <c r="AY817" s="397"/>
      <c r="AZ817" s="397"/>
      <c r="BA817" s="553"/>
      <c r="BB817" s="397"/>
      <c r="BC817" s="397"/>
      <c r="BD817" s="397"/>
    </row>
    <row r="818" spans="2:56" x14ac:dyDescent="0.35">
      <c r="B818" s="80"/>
      <c r="C818" s="119"/>
      <c r="D818" s="119"/>
      <c r="E818" s="84"/>
      <c r="F818" s="119"/>
      <c r="G818" s="120"/>
      <c r="H818" s="41"/>
      <c r="I818" s="41"/>
      <c r="J818" s="82"/>
      <c r="K818" s="291">
        <f t="shared" ref="K818:K881" si="91">J818*$K$8</f>
        <v>0</v>
      </c>
      <c r="L818" s="293">
        <f>IF(I818&lt;INDEX(Lookup!$U$2:$U$10,MATCH($D$46,Lookup!$S$2:$S$10,0)),0,IF(O818="X",0,J818/(DATEDIF(H818,I818,"m")+1)*12))</f>
        <v>0</v>
      </c>
      <c r="M818" s="291">
        <f t="shared" ref="M818:M881" si="92">L818*$K$8</f>
        <v>0</v>
      </c>
      <c r="N818" s="335"/>
      <c r="O818" s="143"/>
      <c r="P818" s="397"/>
      <c r="Q818" s="555"/>
      <c r="R818" s="576">
        <f t="shared" si="87"/>
        <v>0</v>
      </c>
      <c r="S818" s="576">
        <f t="shared" si="88"/>
        <v>0</v>
      </c>
      <c r="T818" s="576">
        <f t="shared" si="89"/>
        <v>0</v>
      </c>
      <c r="U818" s="576">
        <f t="shared" si="90"/>
        <v>0</v>
      </c>
      <c r="V818" s="553"/>
      <c r="W818" s="553"/>
      <c r="X818" s="553"/>
      <c r="Y818" s="553"/>
      <c r="Z818" s="397"/>
      <c r="AA818" s="397"/>
      <c r="AB818" s="397"/>
      <c r="AC818" s="397"/>
      <c r="AD818" s="397"/>
      <c r="AE818" s="397"/>
      <c r="AF818" s="397"/>
      <c r="AG818" s="397"/>
      <c r="AH818" s="397"/>
      <c r="AI818" s="397"/>
      <c r="AJ818" s="397"/>
      <c r="AK818" s="397"/>
      <c r="AL818" s="397"/>
      <c r="AM818" s="397"/>
      <c r="AN818" s="397"/>
      <c r="AO818" s="397"/>
      <c r="AP818" s="397"/>
      <c r="AQ818" s="397"/>
      <c r="AR818" s="397"/>
      <c r="AS818" s="397"/>
      <c r="AT818" s="397"/>
      <c r="AU818" s="397"/>
      <c r="AV818" s="397"/>
      <c r="AW818" s="397"/>
      <c r="AX818" s="397"/>
      <c r="AY818" s="397"/>
      <c r="AZ818" s="397"/>
      <c r="BA818" s="553"/>
      <c r="BB818" s="397"/>
      <c r="BC818" s="397"/>
      <c r="BD818" s="397"/>
    </row>
    <row r="819" spans="2:56" x14ac:dyDescent="0.35">
      <c r="B819" s="80"/>
      <c r="C819" s="119"/>
      <c r="D819" s="119"/>
      <c r="E819" s="84"/>
      <c r="F819" s="119"/>
      <c r="G819" s="120"/>
      <c r="H819" s="41"/>
      <c r="I819" s="41"/>
      <c r="J819" s="82"/>
      <c r="K819" s="291">
        <f t="shared" si="91"/>
        <v>0</v>
      </c>
      <c r="L819" s="293">
        <f>IF(I819&lt;INDEX(Lookup!$U$2:$U$10,MATCH($D$46,Lookup!$S$2:$S$10,0)),0,IF(O819="X",0,J819/(DATEDIF(H819,I819,"m")+1)*12))</f>
        <v>0</v>
      </c>
      <c r="M819" s="291">
        <f t="shared" si="92"/>
        <v>0</v>
      </c>
      <c r="N819" s="335"/>
      <c r="O819" s="143"/>
      <c r="P819" s="397"/>
      <c r="Q819" s="555"/>
      <c r="R819" s="576">
        <f t="shared" ref="R819:R882" si="93">K818*$I$32</f>
        <v>0</v>
      </c>
      <c r="S819" s="576">
        <f t="shared" ref="S819:S882" si="94">M818*$I$42</f>
        <v>0</v>
      </c>
      <c r="T819" s="576">
        <f t="shared" ref="T819:T882" si="95">R819-K818</f>
        <v>0</v>
      </c>
      <c r="U819" s="576">
        <f t="shared" ref="U819:U882" si="96">S819-M818</f>
        <v>0</v>
      </c>
      <c r="V819" s="553"/>
      <c r="W819" s="553"/>
      <c r="X819" s="553"/>
      <c r="Y819" s="553"/>
      <c r="Z819" s="397"/>
      <c r="AA819" s="397"/>
      <c r="AB819" s="397"/>
      <c r="AC819" s="397"/>
      <c r="AD819" s="397"/>
      <c r="AE819" s="397"/>
      <c r="AF819" s="397"/>
      <c r="AG819" s="397"/>
      <c r="AH819" s="397"/>
      <c r="AI819" s="397"/>
      <c r="AJ819" s="397"/>
      <c r="AK819" s="397"/>
      <c r="AL819" s="397"/>
      <c r="AM819" s="397"/>
      <c r="AN819" s="397"/>
      <c r="AO819" s="397"/>
      <c r="AP819" s="397"/>
      <c r="AQ819" s="397"/>
      <c r="AR819" s="397"/>
      <c r="AS819" s="397"/>
      <c r="AT819" s="397"/>
      <c r="AU819" s="397"/>
      <c r="AV819" s="397"/>
      <c r="AW819" s="397"/>
      <c r="AX819" s="397"/>
      <c r="AY819" s="397"/>
      <c r="AZ819" s="397"/>
      <c r="BA819" s="553"/>
      <c r="BB819" s="397"/>
      <c r="BC819" s="397"/>
      <c r="BD819" s="397"/>
    </row>
    <row r="820" spans="2:56" x14ac:dyDescent="0.35">
      <c r="B820" s="80"/>
      <c r="C820" s="119"/>
      <c r="D820" s="119"/>
      <c r="E820" s="84"/>
      <c r="F820" s="119"/>
      <c r="G820" s="120"/>
      <c r="H820" s="41"/>
      <c r="I820" s="41"/>
      <c r="J820" s="82"/>
      <c r="K820" s="291">
        <f t="shared" si="91"/>
        <v>0</v>
      </c>
      <c r="L820" s="293">
        <f>IF(I820&lt;INDEX(Lookup!$U$2:$U$10,MATCH($D$46,Lookup!$S$2:$S$10,0)),0,IF(O820="X",0,J820/(DATEDIF(H820,I820,"m")+1)*12))</f>
        <v>0</v>
      </c>
      <c r="M820" s="291">
        <f t="shared" si="92"/>
        <v>0</v>
      </c>
      <c r="N820" s="335"/>
      <c r="O820" s="143"/>
      <c r="P820" s="397"/>
      <c r="Q820" s="555"/>
      <c r="R820" s="576">
        <f t="shared" si="93"/>
        <v>0</v>
      </c>
      <c r="S820" s="576">
        <f t="shared" si="94"/>
        <v>0</v>
      </c>
      <c r="T820" s="576">
        <f t="shared" si="95"/>
        <v>0</v>
      </c>
      <c r="U820" s="576">
        <f t="shared" si="96"/>
        <v>0</v>
      </c>
      <c r="V820" s="553"/>
      <c r="W820" s="553"/>
      <c r="X820" s="553"/>
      <c r="Y820" s="553"/>
      <c r="Z820" s="397"/>
      <c r="AA820" s="397"/>
      <c r="AB820" s="397"/>
      <c r="AC820" s="397"/>
      <c r="AD820" s="397"/>
      <c r="AE820" s="397"/>
      <c r="AF820" s="397"/>
      <c r="AG820" s="397"/>
      <c r="AH820" s="397"/>
      <c r="AI820" s="397"/>
      <c r="AJ820" s="397"/>
      <c r="AK820" s="397"/>
      <c r="AL820" s="397"/>
      <c r="AM820" s="397"/>
      <c r="AN820" s="397"/>
      <c r="AO820" s="397"/>
      <c r="AP820" s="397"/>
      <c r="AQ820" s="397"/>
      <c r="AR820" s="397"/>
      <c r="AS820" s="397"/>
      <c r="AT820" s="397"/>
      <c r="AU820" s="397"/>
      <c r="AV820" s="397"/>
      <c r="AW820" s="397"/>
      <c r="AX820" s="397"/>
      <c r="AY820" s="397"/>
      <c r="AZ820" s="397"/>
      <c r="BA820" s="553"/>
      <c r="BB820" s="397"/>
      <c r="BC820" s="397"/>
      <c r="BD820" s="397"/>
    </row>
    <row r="821" spans="2:56" x14ac:dyDescent="0.35">
      <c r="B821" s="80"/>
      <c r="C821" s="119"/>
      <c r="D821" s="119"/>
      <c r="E821" s="84"/>
      <c r="F821" s="119"/>
      <c r="G821" s="120"/>
      <c r="H821" s="41"/>
      <c r="I821" s="41"/>
      <c r="J821" s="82"/>
      <c r="K821" s="291">
        <f t="shared" si="91"/>
        <v>0</v>
      </c>
      <c r="L821" s="293">
        <f>IF(I821&lt;INDEX(Lookup!$U$2:$U$10,MATCH($D$46,Lookup!$S$2:$S$10,0)),0,IF(O821="X",0,J821/(DATEDIF(H821,I821,"m")+1)*12))</f>
        <v>0</v>
      </c>
      <c r="M821" s="291">
        <f t="shared" si="92"/>
        <v>0</v>
      </c>
      <c r="N821" s="335"/>
      <c r="O821" s="143"/>
      <c r="P821" s="397"/>
      <c r="Q821" s="555"/>
      <c r="R821" s="576">
        <f t="shared" si="93"/>
        <v>0</v>
      </c>
      <c r="S821" s="576">
        <f t="shared" si="94"/>
        <v>0</v>
      </c>
      <c r="T821" s="576">
        <f t="shared" si="95"/>
        <v>0</v>
      </c>
      <c r="U821" s="576">
        <f t="shared" si="96"/>
        <v>0</v>
      </c>
      <c r="V821" s="553"/>
      <c r="W821" s="553"/>
      <c r="X821" s="553"/>
      <c r="Y821" s="553"/>
      <c r="Z821" s="397"/>
      <c r="AA821" s="397"/>
      <c r="AB821" s="397"/>
      <c r="AC821" s="397"/>
      <c r="AD821" s="397"/>
      <c r="AE821" s="397"/>
      <c r="AF821" s="397"/>
      <c r="AG821" s="397"/>
      <c r="AH821" s="397"/>
      <c r="AI821" s="397"/>
      <c r="AJ821" s="397"/>
      <c r="AK821" s="397"/>
      <c r="AL821" s="397"/>
      <c r="AM821" s="397"/>
      <c r="AN821" s="397"/>
      <c r="AO821" s="397"/>
      <c r="AP821" s="397"/>
      <c r="AQ821" s="397"/>
      <c r="AR821" s="397"/>
      <c r="AS821" s="397"/>
      <c r="AT821" s="397"/>
      <c r="AU821" s="397"/>
      <c r="AV821" s="397"/>
      <c r="AW821" s="397"/>
      <c r="AX821" s="397"/>
      <c r="AY821" s="397"/>
      <c r="AZ821" s="397"/>
      <c r="BA821" s="553"/>
      <c r="BB821" s="397"/>
      <c r="BC821" s="397"/>
      <c r="BD821" s="397"/>
    </row>
    <row r="822" spans="2:56" x14ac:dyDescent="0.35">
      <c r="B822" s="80"/>
      <c r="C822" s="119"/>
      <c r="D822" s="119"/>
      <c r="E822" s="84"/>
      <c r="F822" s="119"/>
      <c r="G822" s="120"/>
      <c r="H822" s="41"/>
      <c r="I822" s="41"/>
      <c r="J822" s="82"/>
      <c r="K822" s="291">
        <f t="shared" si="91"/>
        <v>0</v>
      </c>
      <c r="L822" s="293">
        <f>IF(I822&lt;INDEX(Lookup!$U$2:$U$10,MATCH($D$46,Lookup!$S$2:$S$10,0)),0,IF(O822="X",0,J822/(DATEDIF(H822,I822,"m")+1)*12))</f>
        <v>0</v>
      </c>
      <c r="M822" s="291">
        <f t="shared" si="92"/>
        <v>0</v>
      </c>
      <c r="N822" s="335"/>
      <c r="O822" s="143"/>
      <c r="P822" s="397"/>
      <c r="Q822" s="555"/>
      <c r="R822" s="576">
        <f t="shared" si="93"/>
        <v>0</v>
      </c>
      <c r="S822" s="576">
        <f t="shared" si="94"/>
        <v>0</v>
      </c>
      <c r="T822" s="576">
        <f t="shared" si="95"/>
        <v>0</v>
      </c>
      <c r="U822" s="576">
        <f t="shared" si="96"/>
        <v>0</v>
      </c>
      <c r="V822" s="553"/>
      <c r="W822" s="553"/>
      <c r="X822" s="553"/>
      <c r="Y822" s="553"/>
      <c r="Z822" s="397"/>
      <c r="AA822" s="397"/>
      <c r="AB822" s="397"/>
      <c r="AC822" s="397"/>
      <c r="AD822" s="397"/>
      <c r="AE822" s="397"/>
      <c r="AF822" s="397"/>
      <c r="AG822" s="397"/>
      <c r="AH822" s="397"/>
      <c r="AI822" s="397"/>
      <c r="AJ822" s="397"/>
      <c r="AK822" s="397"/>
      <c r="AL822" s="397"/>
      <c r="AM822" s="397"/>
      <c r="AN822" s="397"/>
      <c r="AO822" s="397"/>
      <c r="AP822" s="397"/>
      <c r="AQ822" s="397"/>
      <c r="AR822" s="397"/>
      <c r="AS822" s="397"/>
      <c r="AT822" s="397"/>
      <c r="AU822" s="397"/>
      <c r="AV822" s="397"/>
      <c r="AW822" s="397"/>
      <c r="AX822" s="397"/>
      <c r="AY822" s="397"/>
      <c r="AZ822" s="397"/>
      <c r="BA822" s="553"/>
      <c r="BB822" s="397"/>
      <c r="BC822" s="397"/>
      <c r="BD822" s="397"/>
    </row>
    <row r="823" spans="2:56" x14ac:dyDescent="0.35">
      <c r="B823" s="80"/>
      <c r="C823" s="119"/>
      <c r="D823" s="119"/>
      <c r="E823" s="84"/>
      <c r="F823" s="119"/>
      <c r="G823" s="120"/>
      <c r="H823" s="41"/>
      <c r="I823" s="41"/>
      <c r="J823" s="82"/>
      <c r="K823" s="291">
        <f t="shared" si="91"/>
        <v>0</v>
      </c>
      <c r="L823" s="293">
        <f>IF(I823&lt;INDEX(Lookup!$U$2:$U$10,MATCH($D$46,Lookup!$S$2:$S$10,0)),0,IF(O823="X",0,J823/(DATEDIF(H823,I823,"m")+1)*12))</f>
        <v>0</v>
      </c>
      <c r="M823" s="291">
        <f t="shared" si="92"/>
        <v>0</v>
      </c>
      <c r="N823" s="335"/>
      <c r="O823" s="143"/>
      <c r="P823" s="397"/>
      <c r="Q823" s="555"/>
      <c r="R823" s="576">
        <f t="shared" si="93"/>
        <v>0</v>
      </c>
      <c r="S823" s="576">
        <f t="shared" si="94"/>
        <v>0</v>
      </c>
      <c r="T823" s="576">
        <f t="shared" si="95"/>
        <v>0</v>
      </c>
      <c r="U823" s="576">
        <f t="shared" si="96"/>
        <v>0</v>
      </c>
      <c r="V823" s="553"/>
      <c r="W823" s="553"/>
      <c r="X823" s="553"/>
      <c r="Y823" s="553"/>
      <c r="Z823" s="397"/>
      <c r="AA823" s="397"/>
      <c r="AB823" s="397"/>
      <c r="AC823" s="397"/>
      <c r="AD823" s="397"/>
      <c r="AE823" s="397"/>
      <c r="AF823" s="397"/>
      <c r="AG823" s="397"/>
      <c r="AH823" s="397"/>
      <c r="AI823" s="397"/>
      <c r="AJ823" s="397"/>
      <c r="AK823" s="397"/>
      <c r="AL823" s="397"/>
      <c r="AM823" s="397"/>
      <c r="AN823" s="397"/>
      <c r="AO823" s="397"/>
      <c r="AP823" s="397"/>
      <c r="AQ823" s="397"/>
      <c r="AR823" s="397"/>
      <c r="AS823" s="397"/>
      <c r="AT823" s="397"/>
      <c r="AU823" s="397"/>
      <c r="AV823" s="397"/>
      <c r="AW823" s="397"/>
      <c r="AX823" s="397"/>
      <c r="AY823" s="397"/>
      <c r="AZ823" s="397"/>
      <c r="BA823" s="553"/>
      <c r="BB823" s="397"/>
      <c r="BC823" s="397"/>
      <c r="BD823" s="397"/>
    </row>
    <row r="824" spans="2:56" x14ac:dyDescent="0.35">
      <c r="B824" s="80"/>
      <c r="C824" s="119"/>
      <c r="D824" s="119"/>
      <c r="E824" s="84"/>
      <c r="F824" s="119"/>
      <c r="G824" s="120"/>
      <c r="H824" s="41"/>
      <c r="I824" s="41"/>
      <c r="J824" s="82"/>
      <c r="K824" s="291">
        <f t="shared" si="91"/>
        <v>0</v>
      </c>
      <c r="L824" s="293">
        <f>IF(I824&lt;INDEX(Lookup!$U$2:$U$10,MATCH($D$46,Lookup!$S$2:$S$10,0)),0,IF(O824="X",0,J824/(DATEDIF(H824,I824,"m")+1)*12))</f>
        <v>0</v>
      </c>
      <c r="M824" s="291">
        <f t="shared" si="92"/>
        <v>0</v>
      </c>
      <c r="N824" s="335"/>
      <c r="O824" s="143"/>
      <c r="P824" s="397"/>
      <c r="Q824" s="555"/>
      <c r="R824" s="576">
        <f t="shared" si="93"/>
        <v>0</v>
      </c>
      <c r="S824" s="576">
        <f t="shared" si="94"/>
        <v>0</v>
      </c>
      <c r="T824" s="576">
        <f t="shared" si="95"/>
        <v>0</v>
      </c>
      <c r="U824" s="576">
        <f t="shared" si="96"/>
        <v>0</v>
      </c>
      <c r="V824" s="553"/>
      <c r="W824" s="553"/>
      <c r="X824" s="553"/>
      <c r="Y824" s="553"/>
      <c r="Z824" s="397"/>
      <c r="AA824" s="397"/>
      <c r="AB824" s="397"/>
      <c r="AC824" s="397"/>
      <c r="AD824" s="397"/>
      <c r="AE824" s="397"/>
      <c r="AF824" s="397"/>
      <c r="AG824" s="397"/>
      <c r="AH824" s="397"/>
      <c r="AI824" s="397"/>
      <c r="AJ824" s="397"/>
      <c r="AK824" s="397"/>
      <c r="AL824" s="397"/>
      <c r="AM824" s="397"/>
      <c r="AN824" s="397"/>
      <c r="AO824" s="397"/>
      <c r="AP824" s="397"/>
      <c r="AQ824" s="397"/>
      <c r="AR824" s="397"/>
      <c r="AS824" s="397"/>
      <c r="AT824" s="397"/>
      <c r="AU824" s="397"/>
      <c r="AV824" s="397"/>
      <c r="AW824" s="397"/>
      <c r="AX824" s="397"/>
      <c r="AY824" s="397"/>
      <c r="AZ824" s="397"/>
      <c r="BA824" s="553"/>
      <c r="BB824" s="397"/>
      <c r="BC824" s="397"/>
      <c r="BD824" s="397"/>
    </row>
    <row r="825" spans="2:56" x14ac:dyDescent="0.35">
      <c r="B825" s="80"/>
      <c r="C825" s="119"/>
      <c r="D825" s="119"/>
      <c r="E825" s="84"/>
      <c r="F825" s="119"/>
      <c r="G825" s="120"/>
      <c r="H825" s="41"/>
      <c r="I825" s="41"/>
      <c r="J825" s="82"/>
      <c r="K825" s="291">
        <f t="shared" si="91"/>
        <v>0</v>
      </c>
      <c r="L825" s="293">
        <f>IF(I825&lt;INDEX(Lookup!$U$2:$U$10,MATCH($D$46,Lookup!$S$2:$S$10,0)),0,IF(O825="X",0,J825/(DATEDIF(H825,I825,"m")+1)*12))</f>
        <v>0</v>
      </c>
      <c r="M825" s="291">
        <f t="shared" si="92"/>
        <v>0</v>
      </c>
      <c r="N825" s="335"/>
      <c r="O825" s="143"/>
      <c r="P825" s="397"/>
      <c r="Q825" s="555"/>
      <c r="R825" s="576">
        <f t="shared" si="93"/>
        <v>0</v>
      </c>
      <c r="S825" s="576">
        <f t="shared" si="94"/>
        <v>0</v>
      </c>
      <c r="T825" s="576">
        <f t="shared" si="95"/>
        <v>0</v>
      </c>
      <c r="U825" s="576">
        <f t="shared" si="96"/>
        <v>0</v>
      </c>
      <c r="V825" s="553"/>
      <c r="W825" s="553"/>
      <c r="X825" s="553"/>
      <c r="Y825" s="553"/>
      <c r="Z825" s="397"/>
      <c r="AA825" s="397"/>
      <c r="AB825" s="397"/>
      <c r="AC825" s="397"/>
      <c r="AD825" s="397"/>
      <c r="AE825" s="397"/>
      <c r="AF825" s="397"/>
      <c r="AG825" s="397"/>
      <c r="AH825" s="397"/>
      <c r="AI825" s="397"/>
      <c r="AJ825" s="397"/>
      <c r="AK825" s="397"/>
      <c r="AL825" s="397"/>
      <c r="AM825" s="397"/>
      <c r="AN825" s="397"/>
      <c r="AO825" s="397"/>
      <c r="AP825" s="397"/>
      <c r="AQ825" s="397"/>
      <c r="AR825" s="397"/>
      <c r="AS825" s="397"/>
      <c r="AT825" s="397"/>
      <c r="AU825" s="397"/>
      <c r="AV825" s="397"/>
      <c r="AW825" s="397"/>
      <c r="AX825" s="397"/>
      <c r="AY825" s="397"/>
      <c r="AZ825" s="397"/>
      <c r="BA825" s="553"/>
      <c r="BB825" s="397"/>
      <c r="BC825" s="397"/>
      <c r="BD825" s="397"/>
    </row>
    <row r="826" spans="2:56" x14ac:dyDescent="0.35">
      <c r="B826" s="80"/>
      <c r="C826" s="119"/>
      <c r="D826" s="119"/>
      <c r="E826" s="84"/>
      <c r="F826" s="119"/>
      <c r="G826" s="120"/>
      <c r="H826" s="41"/>
      <c r="I826" s="41"/>
      <c r="J826" s="82"/>
      <c r="K826" s="291">
        <f t="shared" si="91"/>
        <v>0</v>
      </c>
      <c r="L826" s="293">
        <f>IF(I826&lt;INDEX(Lookup!$U$2:$U$10,MATCH($D$46,Lookup!$S$2:$S$10,0)),0,IF(O826="X",0,J826/(DATEDIF(H826,I826,"m")+1)*12))</f>
        <v>0</v>
      </c>
      <c r="M826" s="291">
        <f t="shared" si="92"/>
        <v>0</v>
      </c>
      <c r="N826" s="335"/>
      <c r="O826" s="143"/>
      <c r="P826" s="397"/>
      <c r="Q826" s="555"/>
      <c r="R826" s="576">
        <f t="shared" si="93"/>
        <v>0</v>
      </c>
      <c r="S826" s="576">
        <f t="shared" si="94"/>
        <v>0</v>
      </c>
      <c r="T826" s="576">
        <f t="shared" si="95"/>
        <v>0</v>
      </c>
      <c r="U826" s="576">
        <f t="shared" si="96"/>
        <v>0</v>
      </c>
      <c r="V826" s="553"/>
      <c r="W826" s="553"/>
      <c r="X826" s="553"/>
      <c r="Y826" s="553"/>
      <c r="Z826" s="397"/>
      <c r="AA826" s="397"/>
      <c r="AB826" s="397"/>
      <c r="AC826" s="397"/>
      <c r="AD826" s="397"/>
      <c r="AE826" s="397"/>
      <c r="AF826" s="397"/>
      <c r="AG826" s="397"/>
      <c r="AH826" s="397"/>
      <c r="AI826" s="397"/>
      <c r="AJ826" s="397"/>
      <c r="AK826" s="397"/>
      <c r="AL826" s="397"/>
      <c r="AM826" s="397"/>
      <c r="AN826" s="397"/>
      <c r="AO826" s="397"/>
      <c r="AP826" s="397"/>
      <c r="AQ826" s="397"/>
      <c r="AR826" s="397"/>
      <c r="AS826" s="397"/>
      <c r="AT826" s="397"/>
      <c r="AU826" s="397"/>
      <c r="AV826" s="397"/>
      <c r="AW826" s="397"/>
      <c r="AX826" s="397"/>
      <c r="AY826" s="397"/>
      <c r="AZ826" s="397"/>
      <c r="BA826" s="553"/>
      <c r="BB826" s="397"/>
      <c r="BC826" s="397"/>
      <c r="BD826" s="397"/>
    </row>
    <row r="827" spans="2:56" x14ac:dyDescent="0.35">
      <c r="B827" s="80"/>
      <c r="C827" s="119"/>
      <c r="D827" s="119"/>
      <c r="E827" s="84"/>
      <c r="F827" s="119"/>
      <c r="G827" s="120"/>
      <c r="H827" s="41"/>
      <c r="I827" s="41"/>
      <c r="J827" s="82"/>
      <c r="K827" s="291">
        <f t="shared" si="91"/>
        <v>0</v>
      </c>
      <c r="L827" s="293">
        <f>IF(I827&lt;INDEX(Lookup!$U$2:$U$10,MATCH($D$46,Lookup!$S$2:$S$10,0)),0,IF(O827="X",0,J827/(DATEDIF(H827,I827,"m")+1)*12))</f>
        <v>0</v>
      </c>
      <c r="M827" s="291">
        <f t="shared" si="92"/>
        <v>0</v>
      </c>
      <c r="N827" s="335"/>
      <c r="O827" s="143"/>
      <c r="P827" s="397"/>
      <c r="Q827" s="555"/>
      <c r="R827" s="576">
        <f t="shared" si="93"/>
        <v>0</v>
      </c>
      <c r="S827" s="576">
        <f t="shared" si="94"/>
        <v>0</v>
      </c>
      <c r="T827" s="576">
        <f t="shared" si="95"/>
        <v>0</v>
      </c>
      <c r="U827" s="576">
        <f t="shared" si="96"/>
        <v>0</v>
      </c>
      <c r="V827" s="553"/>
      <c r="W827" s="553"/>
      <c r="X827" s="553"/>
      <c r="Y827" s="553"/>
      <c r="Z827" s="397"/>
      <c r="AA827" s="397"/>
      <c r="AB827" s="397"/>
      <c r="AC827" s="397"/>
      <c r="AD827" s="397"/>
      <c r="AE827" s="397"/>
      <c r="AF827" s="397"/>
      <c r="AG827" s="397"/>
      <c r="AH827" s="397"/>
      <c r="AI827" s="397"/>
      <c r="AJ827" s="397"/>
      <c r="AK827" s="397"/>
      <c r="AL827" s="397"/>
      <c r="AM827" s="397"/>
      <c r="AN827" s="397"/>
      <c r="AO827" s="397"/>
      <c r="AP827" s="397"/>
      <c r="AQ827" s="397"/>
      <c r="AR827" s="397"/>
      <c r="AS827" s="397"/>
      <c r="AT827" s="397"/>
      <c r="AU827" s="397"/>
      <c r="AV827" s="397"/>
      <c r="AW827" s="397"/>
      <c r="AX827" s="397"/>
      <c r="AY827" s="397"/>
      <c r="AZ827" s="397"/>
      <c r="BA827" s="553"/>
      <c r="BB827" s="397"/>
      <c r="BC827" s="397"/>
      <c r="BD827" s="397"/>
    </row>
    <row r="828" spans="2:56" x14ac:dyDescent="0.35">
      <c r="B828" s="80"/>
      <c r="C828" s="119"/>
      <c r="D828" s="119"/>
      <c r="E828" s="84"/>
      <c r="F828" s="119"/>
      <c r="G828" s="120"/>
      <c r="H828" s="41"/>
      <c r="I828" s="41"/>
      <c r="J828" s="82"/>
      <c r="K828" s="291">
        <f t="shared" si="91"/>
        <v>0</v>
      </c>
      <c r="L828" s="293">
        <f>IF(I828&lt;INDEX(Lookup!$U$2:$U$10,MATCH($D$46,Lookup!$S$2:$S$10,0)),0,IF(O828="X",0,J828/(DATEDIF(H828,I828,"m")+1)*12))</f>
        <v>0</v>
      </c>
      <c r="M828" s="291">
        <f t="shared" si="92"/>
        <v>0</v>
      </c>
      <c r="N828" s="335"/>
      <c r="O828" s="143"/>
      <c r="P828" s="397"/>
      <c r="Q828" s="555"/>
      <c r="R828" s="576">
        <f t="shared" si="93"/>
        <v>0</v>
      </c>
      <c r="S828" s="576">
        <f t="shared" si="94"/>
        <v>0</v>
      </c>
      <c r="T828" s="576">
        <f t="shared" si="95"/>
        <v>0</v>
      </c>
      <c r="U828" s="576">
        <f t="shared" si="96"/>
        <v>0</v>
      </c>
      <c r="V828" s="553"/>
      <c r="W828" s="553"/>
      <c r="X828" s="553"/>
      <c r="Y828" s="553"/>
      <c r="Z828" s="397"/>
      <c r="AA828" s="397"/>
      <c r="AB828" s="397"/>
      <c r="AC828" s="397"/>
      <c r="AD828" s="397"/>
      <c r="AE828" s="397"/>
      <c r="AF828" s="397"/>
      <c r="AG828" s="397"/>
      <c r="AH828" s="397"/>
      <c r="AI828" s="397"/>
      <c r="AJ828" s="397"/>
      <c r="AK828" s="397"/>
      <c r="AL828" s="397"/>
      <c r="AM828" s="397"/>
      <c r="AN828" s="397"/>
      <c r="AO828" s="397"/>
      <c r="AP828" s="397"/>
      <c r="AQ828" s="397"/>
      <c r="AR828" s="397"/>
      <c r="AS828" s="397"/>
      <c r="AT828" s="397"/>
      <c r="AU828" s="397"/>
      <c r="AV828" s="397"/>
      <c r="AW828" s="397"/>
      <c r="AX828" s="397"/>
      <c r="AY828" s="397"/>
      <c r="AZ828" s="397"/>
      <c r="BA828" s="553"/>
      <c r="BB828" s="397"/>
      <c r="BC828" s="397"/>
      <c r="BD828" s="397"/>
    </row>
    <row r="829" spans="2:56" x14ac:dyDescent="0.35">
      <c r="B829" s="80"/>
      <c r="C829" s="119"/>
      <c r="D829" s="119"/>
      <c r="E829" s="84"/>
      <c r="F829" s="119"/>
      <c r="G829" s="120"/>
      <c r="H829" s="41"/>
      <c r="I829" s="41"/>
      <c r="J829" s="82"/>
      <c r="K829" s="291">
        <f t="shared" si="91"/>
        <v>0</v>
      </c>
      <c r="L829" s="293">
        <f>IF(I829&lt;INDEX(Lookup!$U$2:$U$10,MATCH($D$46,Lookup!$S$2:$S$10,0)),0,IF(O829="X",0,J829/(DATEDIF(H829,I829,"m")+1)*12))</f>
        <v>0</v>
      </c>
      <c r="M829" s="291">
        <f t="shared" si="92"/>
        <v>0</v>
      </c>
      <c r="N829" s="335"/>
      <c r="O829" s="143"/>
      <c r="P829" s="397"/>
      <c r="Q829" s="555"/>
      <c r="R829" s="576">
        <f t="shared" si="93"/>
        <v>0</v>
      </c>
      <c r="S829" s="576">
        <f t="shared" si="94"/>
        <v>0</v>
      </c>
      <c r="T829" s="576">
        <f t="shared" si="95"/>
        <v>0</v>
      </c>
      <c r="U829" s="576">
        <f t="shared" si="96"/>
        <v>0</v>
      </c>
      <c r="V829" s="553"/>
      <c r="W829" s="553"/>
      <c r="X829" s="553"/>
      <c r="Y829" s="553"/>
      <c r="Z829" s="397"/>
      <c r="AA829" s="397"/>
      <c r="AB829" s="397"/>
      <c r="AC829" s="397"/>
      <c r="AD829" s="397"/>
      <c r="AE829" s="397"/>
      <c r="AF829" s="397"/>
      <c r="AG829" s="397"/>
      <c r="AH829" s="397"/>
      <c r="AI829" s="397"/>
      <c r="AJ829" s="397"/>
      <c r="AK829" s="397"/>
      <c r="AL829" s="397"/>
      <c r="AM829" s="397"/>
      <c r="AN829" s="397"/>
      <c r="AO829" s="397"/>
      <c r="AP829" s="397"/>
      <c r="AQ829" s="397"/>
      <c r="AR829" s="397"/>
      <c r="AS829" s="397"/>
      <c r="AT829" s="397"/>
      <c r="AU829" s="397"/>
      <c r="AV829" s="397"/>
      <c r="AW829" s="397"/>
      <c r="AX829" s="397"/>
      <c r="AY829" s="397"/>
      <c r="AZ829" s="397"/>
      <c r="BA829" s="553"/>
      <c r="BB829" s="397"/>
      <c r="BC829" s="397"/>
      <c r="BD829" s="397"/>
    </row>
    <row r="830" spans="2:56" x14ac:dyDescent="0.35">
      <c r="B830" s="80"/>
      <c r="C830" s="119"/>
      <c r="D830" s="119"/>
      <c r="E830" s="84"/>
      <c r="F830" s="119"/>
      <c r="G830" s="120"/>
      <c r="H830" s="41"/>
      <c r="I830" s="41"/>
      <c r="J830" s="82"/>
      <c r="K830" s="291">
        <f t="shared" si="91"/>
        <v>0</v>
      </c>
      <c r="L830" s="293">
        <f>IF(I830&lt;INDEX(Lookup!$U$2:$U$10,MATCH($D$46,Lookup!$S$2:$S$10,0)),0,IF(O830="X",0,J830/(DATEDIF(H830,I830,"m")+1)*12))</f>
        <v>0</v>
      </c>
      <c r="M830" s="291">
        <f t="shared" si="92"/>
        <v>0</v>
      </c>
      <c r="N830" s="335"/>
      <c r="O830" s="143"/>
      <c r="P830" s="397"/>
      <c r="Q830" s="555"/>
      <c r="R830" s="576">
        <f t="shared" si="93"/>
        <v>0</v>
      </c>
      <c r="S830" s="576">
        <f t="shared" si="94"/>
        <v>0</v>
      </c>
      <c r="T830" s="576">
        <f t="shared" si="95"/>
        <v>0</v>
      </c>
      <c r="U830" s="576">
        <f t="shared" si="96"/>
        <v>0</v>
      </c>
      <c r="V830" s="553"/>
      <c r="W830" s="553"/>
      <c r="X830" s="553"/>
      <c r="Y830" s="553"/>
      <c r="Z830" s="397"/>
      <c r="AA830" s="397"/>
      <c r="AB830" s="397"/>
      <c r="AC830" s="397"/>
      <c r="AD830" s="397"/>
      <c r="AE830" s="397"/>
      <c r="AF830" s="397"/>
      <c r="AG830" s="397"/>
      <c r="AH830" s="397"/>
      <c r="AI830" s="397"/>
      <c r="AJ830" s="397"/>
      <c r="AK830" s="397"/>
      <c r="AL830" s="397"/>
      <c r="AM830" s="397"/>
      <c r="AN830" s="397"/>
      <c r="AO830" s="397"/>
      <c r="AP830" s="397"/>
      <c r="AQ830" s="397"/>
      <c r="AR830" s="397"/>
      <c r="AS830" s="397"/>
      <c r="AT830" s="397"/>
      <c r="AU830" s="397"/>
      <c r="AV830" s="397"/>
      <c r="AW830" s="397"/>
      <c r="AX830" s="397"/>
      <c r="AY830" s="397"/>
      <c r="AZ830" s="397"/>
      <c r="BA830" s="553"/>
      <c r="BB830" s="397"/>
      <c r="BC830" s="397"/>
      <c r="BD830" s="397"/>
    </row>
    <row r="831" spans="2:56" x14ac:dyDescent="0.35">
      <c r="B831" s="80"/>
      <c r="C831" s="119"/>
      <c r="D831" s="119"/>
      <c r="E831" s="84"/>
      <c r="F831" s="119"/>
      <c r="G831" s="120"/>
      <c r="H831" s="41"/>
      <c r="I831" s="41"/>
      <c r="J831" s="82"/>
      <c r="K831" s="291">
        <f t="shared" si="91"/>
        <v>0</v>
      </c>
      <c r="L831" s="293">
        <f>IF(I831&lt;INDEX(Lookup!$U$2:$U$10,MATCH($D$46,Lookup!$S$2:$S$10,0)),0,IF(O831="X",0,J831/(DATEDIF(H831,I831,"m")+1)*12))</f>
        <v>0</v>
      </c>
      <c r="M831" s="291">
        <f t="shared" si="92"/>
        <v>0</v>
      </c>
      <c r="N831" s="335"/>
      <c r="O831" s="143"/>
      <c r="P831" s="397"/>
      <c r="Q831" s="555"/>
      <c r="R831" s="576">
        <f t="shared" si="93"/>
        <v>0</v>
      </c>
      <c r="S831" s="576">
        <f t="shared" si="94"/>
        <v>0</v>
      </c>
      <c r="T831" s="576">
        <f t="shared" si="95"/>
        <v>0</v>
      </c>
      <c r="U831" s="576">
        <f t="shared" si="96"/>
        <v>0</v>
      </c>
      <c r="V831" s="553"/>
      <c r="W831" s="553"/>
      <c r="X831" s="553"/>
      <c r="Y831" s="553"/>
      <c r="Z831" s="397"/>
      <c r="AA831" s="397"/>
      <c r="AB831" s="397"/>
      <c r="AC831" s="397"/>
      <c r="AD831" s="397"/>
      <c r="AE831" s="397"/>
      <c r="AF831" s="397"/>
      <c r="AG831" s="397"/>
      <c r="AH831" s="397"/>
      <c r="AI831" s="397"/>
      <c r="AJ831" s="397"/>
      <c r="AK831" s="397"/>
      <c r="AL831" s="397"/>
      <c r="AM831" s="397"/>
      <c r="AN831" s="397"/>
      <c r="AO831" s="397"/>
      <c r="AP831" s="397"/>
      <c r="AQ831" s="397"/>
      <c r="AR831" s="397"/>
      <c r="AS831" s="397"/>
      <c r="AT831" s="397"/>
      <c r="AU831" s="397"/>
      <c r="AV831" s="397"/>
      <c r="AW831" s="397"/>
      <c r="AX831" s="397"/>
      <c r="AY831" s="397"/>
      <c r="AZ831" s="397"/>
      <c r="BA831" s="553"/>
      <c r="BB831" s="397"/>
      <c r="BC831" s="397"/>
      <c r="BD831" s="397"/>
    </row>
    <row r="832" spans="2:56" x14ac:dyDescent="0.35">
      <c r="B832" s="80"/>
      <c r="C832" s="119"/>
      <c r="D832" s="119"/>
      <c r="E832" s="84"/>
      <c r="F832" s="119"/>
      <c r="G832" s="120"/>
      <c r="H832" s="41"/>
      <c r="I832" s="41"/>
      <c r="J832" s="82"/>
      <c r="K832" s="291">
        <f t="shared" si="91"/>
        <v>0</v>
      </c>
      <c r="L832" s="293">
        <f>IF(I832&lt;INDEX(Lookup!$U$2:$U$10,MATCH($D$46,Lookup!$S$2:$S$10,0)),0,IF(O832="X",0,J832/(DATEDIF(H832,I832,"m")+1)*12))</f>
        <v>0</v>
      </c>
      <c r="M832" s="291">
        <f t="shared" si="92"/>
        <v>0</v>
      </c>
      <c r="N832" s="335"/>
      <c r="O832" s="143"/>
      <c r="P832" s="397"/>
      <c r="Q832" s="555"/>
      <c r="R832" s="576">
        <f t="shared" si="93"/>
        <v>0</v>
      </c>
      <c r="S832" s="576">
        <f t="shared" si="94"/>
        <v>0</v>
      </c>
      <c r="T832" s="576">
        <f t="shared" si="95"/>
        <v>0</v>
      </c>
      <c r="U832" s="576">
        <f t="shared" si="96"/>
        <v>0</v>
      </c>
      <c r="V832" s="553"/>
      <c r="W832" s="553"/>
      <c r="X832" s="553"/>
      <c r="Y832" s="553"/>
      <c r="Z832" s="397"/>
      <c r="AA832" s="397"/>
      <c r="AB832" s="397"/>
      <c r="AC832" s="397"/>
      <c r="AD832" s="397"/>
      <c r="AE832" s="397"/>
      <c r="AF832" s="397"/>
      <c r="AG832" s="397"/>
      <c r="AH832" s="397"/>
      <c r="AI832" s="397"/>
      <c r="AJ832" s="397"/>
      <c r="AK832" s="397"/>
      <c r="AL832" s="397"/>
      <c r="AM832" s="397"/>
      <c r="AN832" s="397"/>
      <c r="AO832" s="397"/>
      <c r="AP832" s="397"/>
      <c r="AQ832" s="397"/>
      <c r="AR832" s="397"/>
      <c r="AS832" s="397"/>
      <c r="AT832" s="397"/>
      <c r="AU832" s="397"/>
      <c r="AV832" s="397"/>
      <c r="AW832" s="397"/>
      <c r="AX832" s="397"/>
      <c r="AY832" s="397"/>
      <c r="AZ832" s="397"/>
      <c r="BA832" s="553"/>
      <c r="BB832" s="397"/>
      <c r="BC832" s="397"/>
      <c r="BD832" s="397"/>
    </row>
    <row r="833" spans="2:56" x14ac:dyDescent="0.35">
      <c r="B833" s="80"/>
      <c r="C833" s="119"/>
      <c r="D833" s="119"/>
      <c r="E833" s="84"/>
      <c r="F833" s="119"/>
      <c r="G833" s="120"/>
      <c r="H833" s="41"/>
      <c r="I833" s="41"/>
      <c r="J833" s="82"/>
      <c r="K833" s="291">
        <f t="shared" si="91"/>
        <v>0</v>
      </c>
      <c r="L833" s="293">
        <f>IF(I833&lt;INDEX(Lookup!$U$2:$U$10,MATCH($D$46,Lookup!$S$2:$S$10,0)),0,IF(O833="X",0,J833/(DATEDIF(H833,I833,"m")+1)*12))</f>
        <v>0</v>
      </c>
      <c r="M833" s="291">
        <f t="shared" si="92"/>
        <v>0</v>
      </c>
      <c r="N833" s="335"/>
      <c r="O833" s="143"/>
      <c r="P833" s="397"/>
      <c r="Q833" s="555"/>
      <c r="R833" s="576">
        <f t="shared" si="93"/>
        <v>0</v>
      </c>
      <c r="S833" s="576">
        <f t="shared" si="94"/>
        <v>0</v>
      </c>
      <c r="T833" s="576">
        <f t="shared" si="95"/>
        <v>0</v>
      </c>
      <c r="U833" s="576">
        <f t="shared" si="96"/>
        <v>0</v>
      </c>
      <c r="V833" s="553"/>
      <c r="W833" s="553"/>
      <c r="X833" s="553"/>
      <c r="Y833" s="553"/>
      <c r="Z833" s="397"/>
      <c r="AA833" s="397"/>
      <c r="AB833" s="397"/>
      <c r="AC833" s="397"/>
      <c r="AD833" s="397"/>
      <c r="AE833" s="397"/>
      <c r="AF833" s="397"/>
      <c r="AG833" s="397"/>
      <c r="AH833" s="397"/>
      <c r="AI833" s="397"/>
      <c r="AJ833" s="397"/>
      <c r="AK833" s="397"/>
      <c r="AL833" s="397"/>
      <c r="AM833" s="397"/>
      <c r="AN833" s="397"/>
      <c r="AO833" s="397"/>
      <c r="AP833" s="397"/>
      <c r="AQ833" s="397"/>
      <c r="AR833" s="397"/>
      <c r="AS833" s="397"/>
      <c r="AT833" s="397"/>
      <c r="AU833" s="397"/>
      <c r="AV833" s="397"/>
      <c r="AW833" s="397"/>
      <c r="AX833" s="397"/>
      <c r="AY833" s="397"/>
      <c r="AZ833" s="397"/>
      <c r="BA833" s="553"/>
      <c r="BB833" s="397"/>
      <c r="BC833" s="397"/>
      <c r="BD833" s="397"/>
    </row>
    <row r="834" spans="2:56" x14ac:dyDescent="0.35">
      <c r="B834" s="80"/>
      <c r="C834" s="119"/>
      <c r="D834" s="119"/>
      <c r="E834" s="84"/>
      <c r="F834" s="119"/>
      <c r="G834" s="120"/>
      <c r="H834" s="41"/>
      <c r="I834" s="41"/>
      <c r="J834" s="82"/>
      <c r="K834" s="291">
        <f t="shared" si="91"/>
        <v>0</v>
      </c>
      <c r="L834" s="293">
        <f>IF(I834&lt;INDEX(Lookup!$U$2:$U$10,MATCH($D$46,Lookup!$S$2:$S$10,0)),0,IF(O834="X",0,J834/(DATEDIF(H834,I834,"m")+1)*12))</f>
        <v>0</v>
      </c>
      <c r="M834" s="291">
        <f t="shared" si="92"/>
        <v>0</v>
      </c>
      <c r="N834" s="335"/>
      <c r="O834" s="143"/>
      <c r="P834" s="397"/>
      <c r="Q834" s="555"/>
      <c r="R834" s="576">
        <f t="shared" si="93"/>
        <v>0</v>
      </c>
      <c r="S834" s="576">
        <f t="shared" si="94"/>
        <v>0</v>
      </c>
      <c r="T834" s="576">
        <f t="shared" si="95"/>
        <v>0</v>
      </c>
      <c r="U834" s="576">
        <f t="shared" si="96"/>
        <v>0</v>
      </c>
      <c r="V834" s="553"/>
      <c r="W834" s="553"/>
      <c r="X834" s="553"/>
      <c r="Y834" s="553"/>
      <c r="Z834" s="397"/>
      <c r="AA834" s="397"/>
      <c r="AB834" s="397"/>
      <c r="AC834" s="397"/>
      <c r="AD834" s="397"/>
      <c r="AE834" s="397"/>
      <c r="AF834" s="397"/>
      <c r="AG834" s="397"/>
      <c r="AH834" s="397"/>
      <c r="AI834" s="397"/>
      <c r="AJ834" s="397"/>
      <c r="AK834" s="397"/>
      <c r="AL834" s="397"/>
      <c r="AM834" s="397"/>
      <c r="AN834" s="397"/>
      <c r="AO834" s="397"/>
      <c r="AP834" s="397"/>
      <c r="AQ834" s="397"/>
      <c r="AR834" s="397"/>
      <c r="AS834" s="397"/>
      <c r="AT834" s="397"/>
      <c r="AU834" s="397"/>
      <c r="AV834" s="397"/>
      <c r="AW834" s="397"/>
      <c r="AX834" s="397"/>
      <c r="AY834" s="397"/>
      <c r="AZ834" s="397"/>
      <c r="BA834" s="553"/>
      <c r="BB834" s="397"/>
      <c r="BC834" s="397"/>
      <c r="BD834" s="397"/>
    </row>
    <row r="835" spans="2:56" x14ac:dyDescent="0.35">
      <c r="B835" s="80"/>
      <c r="C835" s="119"/>
      <c r="D835" s="119"/>
      <c r="E835" s="84"/>
      <c r="F835" s="119"/>
      <c r="G835" s="120"/>
      <c r="H835" s="41"/>
      <c r="I835" s="41"/>
      <c r="J835" s="82"/>
      <c r="K835" s="291">
        <f t="shared" si="91"/>
        <v>0</v>
      </c>
      <c r="L835" s="293">
        <f>IF(I835&lt;INDEX(Lookup!$U$2:$U$10,MATCH($D$46,Lookup!$S$2:$S$10,0)),0,IF(O835="X",0,J835/(DATEDIF(H835,I835,"m")+1)*12))</f>
        <v>0</v>
      </c>
      <c r="M835" s="291">
        <f t="shared" si="92"/>
        <v>0</v>
      </c>
      <c r="N835" s="335"/>
      <c r="O835" s="143"/>
      <c r="P835" s="397"/>
      <c r="Q835" s="555"/>
      <c r="R835" s="576">
        <f t="shared" si="93"/>
        <v>0</v>
      </c>
      <c r="S835" s="576">
        <f t="shared" si="94"/>
        <v>0</v>
      </c>
      <c r="T835" s="576">
        <f t="shared" si="95"/>
        <v>0</v>
      </c>
      <c r="U835" s="576">
        <f t="shared" si="96"/>
        <v>0</v>
      </c>
      <c r="V835" s="553"/>
      <c r="W835" s="553"/>
      <c r="X835" s="553"/>
      <c r="Y835" s="553"/>
      <c r="Z835" s="397"/>
      <c r="AA835" s="397"/>
      <c r="AB835" s="397"/>
      <c r="AC835" s="397"/>
      <c r="AD835" s="397"/>
      <c r="AE835" s="397"/>
      <c r="AF835" s="397"/>
      <c r="AG835" s="397"/>
      <c r="AH835" s="397"/>
      <c r="AI835" s="397"/>
      <c r="AJ835" s="397"/>
      <c r="AK835" s="397"/>
      <c r="AL835" s="397"/>
      <c r="AM835" s="397"/>
      <c r="AN835" s="397"/>
      <c r="AO835" s="397"/>
      <c r="AP835" s="397"/>
      <c r="AQ835" s="397"/>
      <c r="AR835" s="397"/>
      <c r="AS835" s="397"/>
      <c r="AT835" s="397"/>
      <c r="AU835" s="397"/>
      <c r="AV835" s="397"/>
      <c r="AW835" s="397"/>
      <c r="AX835" s="397"/>
      <c r="AY835" s="397"/>
      <c r="AZ835" s="397"/>
      <c r="BA835" s="553"/>
      <c r="BB835" s="397"/>
      <c r="BC835" s="397"/>
      <c r="BD835" s="397"/>
    </row>
    <row r="836" spans="2:56" x14ac:dyDescent="0.35">
      <c r="B836" s="80"/>
      <c r="C836" s="119"/>
      <c r="D836" s="119"/>
      <c r="E836" s="84"/>
      <c r="F836" s="119"/>
      <c r="G836" s="120"/>
      <c r="H836" s="41"/>
      <c r="I836" s="41"/>
      <c r="J836" s="82"/>
      <c r="K836" s="291">
        <f t="shared" si="91"/>
        <v>0</v>
      </c>
      <c r="L836" s="293">
        <f>IF(I836&lt;INDEX(Lookup!$U$2:$U$10,MATCH($D$46,Lookup!$S$2:$S$10,0)),0,IF(O836="X",0,J836/(DATEDIF(H836,I836,"m")+1)*12))</f>
        <v>0</v>
      </c>
      <c r="M836" s="291">
        <f t="shared" si="92"/>
        <v>0</v>
      </c>
      <c r="N836" s="335"/>
      <c r="O836" s="143"/>
      <c r="P836" s="397"/>
      <c r="Q836" s="555"/>
      <c r="R836" s="576">
        <f t="shared" si="93"/>
        <v>0</v>
      </c>
      <c r="S836" s="576">
        <f t="shared" si="94"/>
        <v>0</v>
      </c>
      <c r="T836" s="576">
        <f t="shared" si="95"/>
        <v>0</v>
      </c>
      <c r="U836" s="576">
        <f t="shared" si="96"/>
        <v>0</v>
      </c>
      <c r="V836" s="553"/>
      <c r="W836" s="553"/>
      <c r="X836" s="553"/>
      <c r="Y836" s="553"/>
      <c r="Z836" s="397"/>
      <c r="AA836" s="397"/>
      <c r="AB836" s="397"/>
      <c r="AC836" s="397"/>
      <c r="AD836" s="397"/>
      <c r="AE836" s="397"/>
      <c r="AF836" s="397"/>
      <c r="AG836" s="397"/>
      <c r="AH836" s="397"/>
      <c r="AI836" s="397"/>
      <c r="AJ836" s="397"/>
      <c r="AK836" s="397"/>
      <c r="AL836" s="397"/>
      <c r="AM836" s="397"/>
      <c r="AN836" s="397"/>
      <c r="AO836" s="397"/>
      <c r="AP836" s="397"/>
      <c r="AQ836" s="397"/>
      <c r="AR836" s="397"/>
      <c r="AS836" s="397"/>
      <c r="AT836" s="397"/>
      <c r="AU836" s="397"/>
      <c r="AV836" s="397"/>
      <c r="AW836" s="397"/>
      <c r="AX836" s="397"/>
      <c r="AY836" s="397"/>
      <c r="AZ836" s="397"/>
      <c r="BA836" s="553"/>
      <c r="BB836" s="397"/>
      <c r="BC836" s="397"/>
      <c r="BD836" s="397"/>
    </row>
    <row r="837" spans="2:56" x14ac:dyDescent="0.35">
      <c r="B837" s="80"/>
      <c r="C837" s="119"/>
      <c r="D837" s="119"/>
      <c r="E837" s="84"/>
      <c r="F837" s="119"/>
      <c r="G837" s="120"/>
      <c r="H837" s="41"/>
      <c r="I837" s="41"/>
      <c r="J837" s="82"/>
      <c r="K837" s="291">
        <f t="shared" si="91"/>
        <v>0</v>
      </c>
      <c r="L837" s="293">
        <f>IF(I837&lt;INDEX(Lookup!$U$2:$U$10,MATCH($D$46,Lookup!$S$2:$S$10,0)),0,IF(O837="X",0,J837/(DATEDIF(H837,I837,"m")+1)*12))</f>
        <v>0</v>
      </c>
      <c r="M837" s="291">
        <f t="shared" si="92"/>
        <v>0</v>
      </c>
      <c r="N837" s="335"/>
      <c r="O837" s="143"/>
      <c r="P837" s="397"/>
      <c r="Q837" s="555"/>
      <c r="R837" s="576">
        <f t="shared" si="93"/>
        <v>0</v>
      </c>
      <c r="S837" s="576">
        <f t="shared" si="94"/>
        <v>0</v>
      </c>
      <c r="T837" s="576">
        <f t="shared" si="95"/>
        <v>0</v>
      </c>
      <c r="U837" s="576">
        <f t="shared" si="96"/>
        <v>0</v>
      </c>
      <c r="V837" s="553"/>
      <c r="W837" s="553"/>
      <c r="X837" s="553"/>
      <c r="Y837" s="553"/>
      <c r="Z837" s="397"/>
      <c r="AA837" s="397"/>
      <c r="AB837" s="397"/>
      <c r="AC837" s="397"/>
      <c r="AD837" s="397"/>
      <c r="AE837" s="397"/>
      <c r="AF837" s="397"/>
      <c r="AG837" s="397"/>
      <c r="AH837" s="397"/>
      <c r="AI837" s="397"/>
      <c r="AJ837" s="397"/>
      <c r="AK837" s="397"/>
      <c r="AL837" s="397"/>
      <c r="AM837" s="397"/>
      <c r="AN837" s="397"/>
      <c r="AO837" s="397"/>
      <c r="AP837" s="397"/>
      <c r="AQ837" s="397"/>
      <c r="AR837" s="397"/>
      <c r="AS837" s="397"/>
      <c r="AT837" s="397"/>
      <c r="AU837" s="397"/>
      <c r="AV837" s="397"/>
      <c r="AW837" s="397"/>
      <c r="AX837" s="397"/>
      <c r="AY837" s="397"/>
      <c r="AZ837" s="397"/>
      <c r="BA837" s="553"/>
      <c r="BB837" s="397"/>
      <c r="BC837" s="397"/>
      <c r="BD837" s="397"/>
    </row>
    <row r="838" spans="2:56" x14ac:dyDescent="0.35">
      <c r="B838" s="80"/>
      <c r="C838" s="119"/>
      <c r="D838" s="119"/>
      <c r="E838" s="84"/>
      <c r="F838" s="119"/>
      <c r="G838" s="120"/>
      <c r="H838" s="41"/>
      <c r="I838" s="41"/>
      <c r="J838" s="82"/>
      <c r="K838" s="291">
        <f t="shared" si="91"/>
        <v>0</v>
      </c>
      <c r="L838" s="293">
        <f>IF(I838&lt;INDEX(Lookup!$U$2:$U$10,MATCH($D$46,Lookup!$S$2:$S$10,0)),0,IF(O838="X",0,J838/(DATEDIF(H838,I838,"m")+1)*12))</f>
        <v>0</v>
      </c>
      <c r="M838" s="291">
        <f t="shared" si="92"/>
        <v>0</v>
      </c>
      <c r="N838" s="335"/>
      <c r="O838" s="143"/>
      <c r="P838" s="397"/>
      <c r="Q838" s="555"/>
      <c r="R838" s="576">
        <f t="shared" si="93"/>
        <v>0</v>
      </c>
      <c r="S838" s="576">
        <f t="shared" si="94"/>
        <v>0</v>
      </c>
      <c r="T838" s="576">
        <f t="shared" si="95"/>
        <v>0</v>
      </c>
      <c r="U838" s="576">
        <f t="shared" si="96"/>
        <v>0</v>
      </c>
      <c r="V838" s="553"/>
      <c r="W838" s="553"/>
      <c r="X838" s="553"/>
      <c r="Y838" s="553"/>
      <c r="Z838" s="397"/>
      <c r="AA838" s="397"/>
      <c r="AB838" s="397"/>
      <c r="AC838" s="397"/>
      <c r="AD838" s="397"/>
      <c r="AE838" s="397"/>
      <c r="AF838" s="397"/>
      <c r="AG838" s="397"/>
      <c r="AH838" s="397"/>
      <c r="AI838" s="397"/>
      <c r="AJ838" s="397"/>
      <c r="AK838" s="397"/>
      <c r="AL838" s="397"/>
      <c r="AM838" s="397"/>
      <c r="AN838" s="397"/>
      <c r="AO838" s="397"/>
      <c r="AP838" s="397"/>
      <c r="AQ838" s="397"/>
      <c r="AR838" s="397"/>
      <c r="AS838" s="397"/>
      <c r="AT838" s="397"/>
      <c r="AU838" s="397"/>
      <c r="AV838" s="397"/>
      <c r="AW838" s="397"/>
      <c r="AX838" s="397"/>
      <c r="AY838" s="397"/>
      <c r="AZ838" s="397"/>
      <c r="BA838" s="553"/>
      <c r="BB838" s="397"/>
      <c r="BC838" s="397"/>
      <c r="BD838" s="397"/>
    </row>
    <row r="839" spans="2:56" x14ac:dyDescent="0.35">
      <c r="B839" s="80"/>
      <c r="C839" s="119"/>
      <c r="D839" s="119"/>
      <c r="E839" s="84"/>
      <c r="F839" s="119"/>
      <c r="G839" s="120"/>
      <c r="H839" s="41"/>
      <c r="I839" s="41"/>
      <c r="J839" s="82"/>
      <c r="K839" s="291">
        <f t="shared" si="91"/>
        <v>0</v>
      </c>
      <c r="L839" s="293">
        <f>IF(I839&lt;INDEX(Lookup!$U$2:$U$10,MATCH($D$46,Lookup!$S$2:$S$10,0)),0,IF(O839="X",0,J839/(DATEDIF(H839,I839,"m")+1)*12))</f>
        <v>0</v>
      </c>
      <c r="M839" s="291">
        <f t="shared" si="92"/>
        <v>0</v>
      </c>
      <c r="N839" s="335"/>
      <c r="O839" s="143"/>
      <c r="P839" s="397"/>
      <c r="Q839" s="555"/>
      <c r="R839" s="576">
        <f t="shared" si="93"/>
        <v>0</v>
      </c>
      <c r="S839" s="576">
        <f t="shared" si="94"/>
        <v>0</v>
      </c>
      <c r="T839" s="576">
        <f t="shared" si="95"/>
        <v>0</v>
      </c>
      <c r="U839" s="576">
        <f t="shared" si="96"/>
        <v>0</v>
      </c>
      <c r="V839" s="553"/>
      <c r="W839" s="553"/>
      <c r="X839" s="553"/>
      <c r="Y839" s="553"/>
      <c r="Z839" s="397"/>
      <c r="AA839" s="397"/>
      <c r="AB839" s="397"/>
      <c r="AC839" s="397"/>
      <c r="AD839" s="397"/>
      <c r="AE839" s="397"/>
      <c r="AF839" s="397"/>
      <c r="AG839" s="397"/>
      <c r="AH839" s="397"/>
      <c r="AI839" s="397"/>
      <c r="AJ839" s="397"/>
      <c r="AK839" s="397"/>
      <c r="AL839" s="397"/>
      <c r="AM839" s="397"/>
      <c r="AN839" s="397"/>
      <c r="AO839" s="397"/>
      <c r="AP839" s="397"/>
      <c r="AQ839" s="397"/>
      <c r="AR839" s="397"/>
      <c r="AS839" s="397"/>
      <c r="AT839" s="397"/>
      <c r="AU839" s="397"/>
      <c r="AV839" s="397"/>
      <c r="AW839" s="397"/>
      <c r="AX839" s="397"/>
      <c r="AY839" s="397"/>
      <c r="AZ839" s="397"/>
      <c r="BA839" s="553"/>
      <c r="BB839" s="397"/>
      <c r="BC839" s="397"/>
      <c r="BD839" s="397"/>
    </row>
    <row r="840" spans="2:56" x14ac:dyDescent="0.35">
      <c r="B840" s="80"/>
      <c r="C840" s="119"/>
      <c r="D840" s="119"/>
      <c r="E840" s="84"/>
      <c r="F840" s="119"/>
      <c r="G840" s="120"/>
      <c r="H840" s="41"/>
      <c r="I840" s="41"/>
      <c r="J840" s="82"/>
      <c r="K840" s="291">
        <f t="shared" si="91"/>
        <v>0</v>
      </c>
      <c r="L840" s="293">
        <f>IF(I840&lt;INDEX(Lookup!$U$2:$U$10,MATCH($D$46,Lookup!$S$2:$S$10,0)),0,IF(O840="X",0,J840/(DATEDIF(H840,I840,"m")+1)*12))</f>
        <v>0</v>
      </c>
      <c r="M840" s="291">
        <f t="shared" si="92"/>
        <v>0</v>
      </c>
      <c r="N840" s="335"/>
      <c r="O840" s="143"/>
      <c r="P840" s="397"/>
      <c r="Q840" s="555"/>
      <c r="R840" s="576">
        <f t="shared" si="93"/>
        <v>0</v>
      </c>
      <c r="S840" s="576">
        <f t="shared" si="94"/>
        <v>0</v>
      </c>
      <c r="T840" s="576">
        <f t="shared" si="95"/>
        <v>0</v>
      </c>
      <c r="U840" s="576">
        <f t="shared" si="96"/>
        <v>0</v>
      </c>
      <c r="V840" s="553"/>
      <c r="W840" s="553"/>
      <c r="X840" s="553"/>
      <c r="Y840" s="553"/>
      <c r="Z840" s="397"/>
      <c r="AA840" s="397"/>
      <c r="AB840" s="397"/>
      <c r="AC840" s="397"/>
      <c r="AD840" s="397"/>
      <c r="AE840" s="397"/>
      <c r="AF840" s="397"/>
      <c r="AG840" s="397"/>
      <c r="AH840" s="397"/>
      <c r="AI840" s="397"/>
      <c r="AJ840" s="397"/>
      <c r="AK840" s="397"/>
      <c r="AL840" s="397"/>
      <c r="AM840" s="397"/>
      <c r="AN840" s="397"/>
      <c r="AO840" s="397"/>
      <c r="AP840" s="397"/>
      <c r="AQ840" s="397"/>
      <c r="AR840" s="397"/>
      <c r="AS840" s="397"/>
      <c r="AT840" s="397"/>
      <c r="AU840" s="397"/>
      <c r="AV840" s="397"/>
      <c r="AW840" s="397"/>
      <c r="AX840" s="397"/>
      <c r="AY840" s="397"/>
      <c r="AZ840" s="397"/>
      <c r="BA840" s="553"/>
      <c r="BB840" s="397"/>
      <c r="BC840" s="397"/>
      <c r="BD840" s="397"/>
    </row>
    <row r="841" spans="2:56" x14ac:dyDescent="0.35">
      <c r="B841" s="80"/>
      <c r="C841" s="119"/>
      <c r="D841" s="119"/>
      <c r="E841" s="84"/>
      <c r="F841" s="119"/>
      <c r="G841" s="120"/>
      <c r="H841" s="41"/>
      <c r="I841" s="41"/>
      <c r="J841" s="82"/>
      <c r="K841" s="291">
        <f t="shared" si="91"/>
        <v>0</v>
      </c>
      <c r="L841" s="293">
        <f>IF(I841&lt;INDEX(Lookup!$U$2:$U$10,MATCH($D$46,Lookup!$S$2:$S$10,0)),0,IF(O841="X",0,J841/(DATEDIF(H841,I841,"m")+1)*12))</f>
        <v>0</v>
      </c>
      <c r="M841" s="291">
        <f t="shared" si="92"/>
        <v>0</v>
      </c>
      <c r="N841" s="335"/>
      <c r="O841" s="143"/>
      <c r="P841" s="397"/>
      <c r="Q841" s="555"/>
      <c r="R841" s="576">
        <f t="shared" si="93"/>
        <v>0</v>
      </c>
      <c r="S841" s="576">
        <f t="shared" si="94"/>
        <v>0</v>
      </c>
      <c r="T841" s="576">
        <f t="shared" si="95"/>
        <v>0</v>
      </c>
      <c r="U841" s="576">
        <f t="shared" si="96"/>
        <v>0</v>
      </c>
      <c r="V841" s="553"/>
      <c r="W841" s="553"/>
      <c r="X841" s="553"/>
      <c r="Y841" s="553"/>
      <c r="Z841" s="397"/>
      <c r="AA841" s="397"/>
      <c r="AB841" s="397"/>
      <c r="AC841" s="397"/>
      <c r="AD841" s="397"/>
      <c r="AE841" s="397"/>
      <c r="AF841" s="397"/>
      <c r="AG841" s="397"/>
      <c r="AH841" s="397"/>
      <c r="AI841" s="397"/>
      <c r="AJ841" s="397"/>
      <c r="AK841" s="397"/>
      <c r="AL841" s="397"/>
      <c r="AM841" s="397"/>
      <c r="AN841" s="397"/>
      <c r="AO841" s="397"/>
      <c r="AP841" s="397"/>
      <c r="AQ841" s="397"/>
      <c r="AR841" s="397"/>
      <c r="AS841" s="397"/>
      <c r="AT841" s="397"/>
      <c r="AU841" s="397"/>
      <c r="AV841" s="397"/>
      <c r="AW841" s="397"/>
      <c r="AX841" s="397"/>
      <c r="AY841" s="397"/>
      <c r="AZ841" s="397"/>
      <c r="BA841" s="553"/>
      <c r="BB841" s="397"/>
      <c r="BC841" s="397"/>
      <c r="BD841" s="397"/>
    </row>
    <row r="842" spans="2:56" x14ac:dyDescent="0.35">
      <c r="B842" s="80"/>
      <c r="C842" s="119"/>
      <c r="D842" s="119"/>
      <c r="E842" s="84"/>
      <c r="F842" s="119"/>
      <c r="G842" s="120"/>
      <c r="H842" s="41"/>
      <c r="I842" s="41"/>
      <c r="J842" s="82"/>
      <c r="K842" s="291">
        <f t="shared" si="91"/>
        <v>0</v>
      </c>
      <c r="L842" s="293">
        <f>IF(I842&lt;INDEX(Lookup!$U$2:$U$10,MATCH($D$46,Lookup!$S$2:$S$10,0)),0,IF(O842="X",0,J842/(DATEDIF(H842,I842,"m")+1)*12))</f>
        <v>0</v>
      </c>
      <c r="M842" s="291">
        <f t="shared" si="92"/>
        <v>0</v>
      </c>
      <c r="N842" s="335"/>
      <c r="O842" s="143"/>
      <c r="P842" s="397"/>
      <c r="Q842" s="555"/>
      <c r="R842" s="576">
        <f t="shared" si="93"/>
        <v>0</v>
      </c>
      <c r="S842" s="576">
        <f t="shared" si="94"/>
        <v>0</v>
      </c>
      <c r="T842" s="576">
        <f t="shared" si="95"/>
        <v>0</v>
      </c>
      <c r="U842" s="576">
        <f t="shared" si="96"/>
        <v>0</v>
      </c>
      <c r="V842" s="553"/>
      <c r="W842" s="553"/>
      <c r="X842" s="553"/>
      <c r="Y842" s="553"/>
      <c r="Z842" s="397"/>
      <c r="AA842" s="397"/>
      <c r="AB842" s="397"/>
      <c r="AC842" s="397"/>
      <c r="AD842" s="397"/>
      <c r="AE842" s="397"/>
      <c r="AF842" s="397"/>
      <c r="AG842" s="397"/>
      <c r="AH842" s="397"/>
      <c r="AI842" s="397"/>
      <c r="AJ842" s="397"/>
      <c r="AK842" s="397"/>
      <c r="AL842" s="397"/>
      <c r="AM842" s="397"/>
      <c r="AN842" s="397"/>
      <c r="AO842" s="397"/>
      <c r="AP842" s="397"/>
      <c r="AQ842" s="397"/>
      <c r="AR842" s="397"/>
      <c r="AS842" s="397"/>
      <c r="AT842" s="397"/>
      <c r="AU842" s="397"/>
      <c r="AV842" s="397"/>
      <c r="AW842" s="397"/>
      <c r="AX842" s="397"/>
      <c r="AY842" s="397"/>
      <c r="AZ842" s="397"/>
      <c r="BA842" s="553"/>
      <c r="BB842" s="397"/>
      <c r="BC842" s="397"/>
      <c r="BD842" s="397"/>
    </row>
    <row r="843" spans="2:56" x14ac:dyDescent="0.35">
      <c r="B843" s="80"/>
      <c r="C843" s="119"/>
      <c r="D843" s="119"/>
      <c r="E843" s="84"/>
      <c r="F843" s="119"/>
      <c r="G843" s="120"/>
      <c r="H843" s="41"/>
      <c r="I843" s="41"/>
      <c r="J843" s="82"/>
      <c r="K843" s="291">
        <f t="shared" si="91"/>
        <v>0</v>
      </c>
      <c r="L843" s="293">
        <f>IF(I843&lt;INDEX(Lookup!$U$2:$U$10,MATCH($D$46,Lookup!$S$2:$S$10,0)),0,IF(O843="X",0,J843/(DATEDIF(H843,I843,"m")+1)*12))</f>
        <v>0</v>
      </c>
      <c r="M843" s="291">
        <f t="shared" si="92"/>
        <v>0</v>
      </c>
      <c r="N843" s="335"/>
      <c r="O843" s="143"/>
      <c r="P843" s="397"/>
      <c r="Q843" s="555"/>
      <c r="R843" s="576">
        <f t="shared" si="93"/>
        <v>0</v>
      </c>
      <c r="S843" s="576">
        <f t="shared" si="94"/>
        <v>0</v>
      </c>
      <c r="T843" s="576">
        <f t="shared" si="95"/>
        <v>0</v>
      </c>
      <c r="U843" s="576">
        <f t="shared" si="96"/>
        <v>0</v>
      </c>
      <c r="V843" s="553"/>
      <c r="W843" s="553"/>
      <c r="X843" s="553"/>
      <c r="Y843" s="553"/>
      <c r="Z843" s="397"/>
      <c r="AA843" s="397"/>
      <c r="AB843" s="397"/>
      <c r="AC843" s="397"/>
      <c r="AD843" s="397"/>
      <c r="AE843" s="397"/>
      <c r="AF843" s="397"/>
      <c r="AG843" s="397"/>
      <c r="AH843" s="397"/>
      <c r="AI843" s="397"/>
      <c r="AJ843" s="397"/>
      <c r="AK843" s="397"/>
      <c r="AL843" s="397"/>
      <c r="AM843" s="397"/>
      <c r="AN843" s="397"/>
      <c r="AO843" s="397"/>
      <c r="AP843" s="397"/>
      <c r="AQ843" s="397"/>
      <c r="AR843" s="397"/>
      <c r="AS843" s="397"/>
      <c r="AT843" s="397"/>
      <c r="AU843" s="397"/>
      <c r="AV843" s="397"/>
      <c r="AW843" s="397"/>
      <c r="AX843" s="397"/>
      <c r="AY843" s="397"/>
      <c r="AZ843" s="397"/>
      <c r="BA843" s="553"/>
      <c r="BB843" s="397"/>
      <c r="BC843" s="397"/>
      <c r="BD843" s="397"/>
    </row>
    <row r="844" spans="2:56" x14ac:dyDescent="0.35">
      <c r="B844" s="80"/>
      <c r="C844" s="119"/>
      <c r="D844" s="119"/>
      <c r="E844" s="84"/>
      <c r="F844" s="119"/>
      <c r="G844" s="120"/>
      <c r="H844" s="41"/>
      <c r="I844" s="41"/>
      <c r="J844" s="82"/>
      <c r="K844" s="291">
        <f t="shared" si="91"/>
        <v>0</v>
      </c>
      <c r="L844" s="293">
        <f>IF(I844&lt;INDEX(Lookup!$U$2:$U$10,MATCH($D$46,Lookup!$S$2:$S$10,0)),0,IF(O844="X",0,J844/(DATEDIF(H844,I844,"m")+1)*12))</f>
        <v>0</v>
      </c>
      <c r="M844" s="291">
        <f t="shared" si="92"/>
        <v>0</v>
      </c>
      <c r="N844" s="335"/>
      <c r="O844" s="143"/>
      <c r="P844" s="397"/>
      <c r="Q844" s="555"/>
      <c r="R844" s="576">
        <f t="shared" si="93"/>
        <v>0</v>
      </c>
      <c r="S844" s="576">
        <f t="shared" si="94"/>
        <v>0</v>
      </c>
      <c r="T844" s="576">
        <f t="shared" si="95"/>
        <v>0</v>
      </c>
      <c r="U844" s="576">
        <f t="shared" si="96"/>
        <v>0</v>
      </c>
      <c r="V844" s="553"/>
      <c r="W844" s="553"/>
      <c r="X844" s="553"/>
      <c r="Y844" s="553"/>
      <c r="Z844" s="397"/>
      <c r="AA844" s="397"/>
      <c r="AB844" s="397"/>
      <c r="AC844" s="397"/>
      <c r="AD844" s="397"/>
      <c r="AE844" s="397"/>
      <c r="AF844" s="397"/>
      <c r="AG844" s="397"/>
      <c r="AH844" s="397"/>
      <c r="AI844" s="397"/>
      <c r="AJ844" s="397"/>
      <c r="AK844" s="397"/>
      <c r="AL844" s="397"/>
      <c r="AM844" s="397"/>
      <c r="AN844" s="397"/>
      <c r="AO844" s="397"/>
      <c r="AP844" s="397"/>
      <c r="AQ844" s="397"/>
      <c r="AR844" s="397"/>
      <c r="AS844" s="397"/>
      <c r="AT844" s="397"/>
      <c r="AU844" s="397"/>
      <c r="AV844" s="397"/>
      <c r="AW844" s="397"/>
      <c r="AX844" s="397"/>
      <c r="AY844" s="397"/>
      <c r="AZ844" s="397"/>
      <c r="BA844" s="553"/>
      <c r="BB844" s="397"/>
      <c r="BC844" s="397"/>
      <c r="BD844" s="397"/>
    </row>
    <row r="845" spans="2:56" x14ac:dyDescent="0.35">
      <c r="B845" s="80"/>
      <c r="C845" s="119"/>
      <c r="D845" s="119"/>
      <c r="E845" s="84"/>
      <c r="F845" s="119"/>
      <c r="G845" s="120"/>
      <c r="H845" s="41"/>
      <c r="I845" s="41"/>
      <c r="J845" s="82"/>
      <c r="K845" s="291">
        <f t="shared" si="91"/>
        <v>0</v>
      </c>
      <c r="L845" s="293">
        <f>IF(I845&lt;INDEX(Lookup!$U$2:$U$10,MATCH($D$46,Lookup!$S$2:$S$10,0)),0,IF(O845="X",0,J845/(DATEDIF(H845,I845,"m")+1)*12))</f>
        <v>0</v>
      </c>
      <c r="M845" s="291">
        <f t="shared" si="92"/>
        <v>0</v>
      </c>
      <c r="N845" s="335"/>
      <c r="O845" s="143"/>
      <c r="P845" s="397"/>
      <c r="Q845" s="555"/>
      <c r="R845" s="576">
        <f t="shared" si="93"/>
        <v>0</v>
      </c>
      <c r="S845" s="576">
        <f t="shared" si="94"/>
        <v>0</v>
      </c>
      <c r="T845" s="576">
        <f t="shared" si="95"/>
        <v>0</v>
      </c>
      <c r="U845" s="576">
        <f t="shared" si="96"/>
        <v>0</v>
      </c>
      <c r="V845" s="553"/>
      <c r="W845" s="553"/>
      <c r="X845" s="553"/>
      <c r="Y845" s="553"/>
      <c r="Z845" s="397"/>
      <c r="AA845" s="397"/>
      <c r="AB845" s="397"/>
      <c r="AC845" s="397"/>
      <c r="AD845" s="397"/>
      <c r="AE845" s="397"/>
      <c r="AF845" s="397"/>
      <c r="AG845" s="397"/>
      <c r="AH845" s="397"/>
      <c r="AI845" s="397"/>
      <c r="AJ845" s="397"/>
      <c r="AK845" s="397"/>
      <c r="AL845" s="397"/>
      <c r="AM845" s="397"/>
      <c r="AN845" s="397"/>
      <c r="AO845" s="397"/>
      <c r="AP845" s="397"/>
      <c r="AQ845" s="397"/>
      <c r="AR845" s="397"/>
      <c r="AS845" s="397"/>
      <c r="AT845" s="397"/>
      <c r="AU845" s="397"/>
      <c r="AV845" s="397"/>
      <c r="AW845" s="397"/>
      <c r="AX845" s="397"/>
      <c r="AY845" s="397"/>
      <c r="AZ845" s="397"/>
      <c r="BA845" s="553"/>
      <c r="BB845" s="397"/>
      <c r="BC845" s="397"/>
      <c r="BD845" s="397"/>
    </row>
    <row r="846" spans="2:56" x14ac:dyDescent="0.35">
      <c r="B846" s="80"/>
      <c r="C846" s="119"/>
      <c r="D846" s="119"/>
      <c r="E846" s="84"/>
      <c r="F846" s="119"/>
      <c r="G846" s="120"/>
      <c r="H846" s="41"/>
      <c r="I846" s="41"/>
      <c r="J846" s="82"/>
      <c r="K846" s="291">
        <f t="shared" si="91"/>
        <v>0</v>
      </c>
      <c r="L846" s="293">
        <f>IF(I846&lt;INDEX(Lookup!$U$2:$U$10,MATCH($D$46,Lookup!$S$2:$S$10,0)),0,IF(O846="X",0,J846/(DATEDIF(H846,I846,"m")+1)*12))</f>
        <v>0</v>
      </c>
      <c r="M846" s="291">
        <f t="shared" si="92"/>
        <v>0</v>
      </c>
      <c r="N846" s="335"/>
      <c r="O846" s="143"/>
      <c r="P846" s="397"/>
      <c r="Q846" s="555"/>
      <c r="R846" s="576">
        <f t="shared" si="93"/>
        <v>0</v>
      </c>
      <c r="S846" s="576">
        <f t="shared" si="94"/>
        <v>0</v>
      </c>
      <c r="T846" s="576">
        <f t="shared" si="95"/>
        <v>0</v>
      </c>
      <c r="U846" s="576">
        <f t="shared" si="96"/>
        <v>0</v>
      </c>
      <c r="V846" s="553"/>
      <c r="W846" s="553"/>
      <c r="X846" s="553"/>
      <c r="Y846" s="553"/>
      <c r="Z846" s="397"/>
      <c r="AA846" s="397"/>
      <c r="AB846" s="397"/>
      <c r="AC846" s="397"/>
      <c r="AD846" s="397"/>
      <c r="AE846" s="397"/>
      <c r="AF846" s="397"/>
      <c r="AG846" s="397"/>
      <c r="AH846" s="397"/>
      <c r="AI846" s="397"/>
      <c r="AJ846" s="397"/>
      <c r="AK846" s="397"/>
      <c r="AL846" s="397"/>
      <c r="AM846" s="397"/>
      <c r="AN846" s="397"/>
      <c r="AO846" s="397"/>
      <c r="AP846" s="397"/>
      <c r="AQ846" s="397"/>
      <c r="AR846" s="397"/>
      <c r="AS846" s="397"/>
      <c r="AT846" s="397"/>
      <c r="AU846" s="397"/>
      <c r="AV846" s="397"/>
      <c r="AW846" s="397"/>
      <c r="AX846" s="397"/>
      <c r="AY846" s="397"/>
      <c r="AZ846" s="397"/>
      <c r="BA846" s="553"/>
      <c r="BB846" s="397"/>
      <c r="BC846" s="397"/>
      <c r="BD846" s="397"/>
    </row>
    <row r="847" spans="2:56" x14ac:dyDescent="0.35">
      <c r="B847" s="80"/>
      <c r="C847" s="119"/>
      <c r="D847" s="119"/>
      <c r="E847" s="84"/>
      <c r="F847" s="119"/>
      <c r="G847" s="120"/>
      <c r="H847" s="41"/>
      <c r="I847" s="41"/>
      <c r="J847" s="82"/>
      <c r="K847" s="291">
        <f t="shared" si="91"/>
        <v>0</v>
      </c>
      <c r="L847" s="293">
        <f>IF(I847&lt;INDEX(Lookup!$U$2:$U$10,MATCH($D$46,Lookup!$S$2:$S$10,0)),0,IF(O847="X",0,J847/(DATEDIF(H847,I847,"m")+1)*12))</f>
        <v>0</v>
      </c>
      <c r="M847" s="291">
        <f t="shared" si="92"/>
        <v>0</v>
      </c>
      <c r="N847" s="335"/>
      <c r="O847" s="143"/>
      <c r="P847" s="397"/>
      <c r="Q847" s="555"/>
      <c r="R847" s="576">
        <f t="shared" si="93"/>
        <v>0</v>
      </c>
      <c r="S847" s="576">
        <f t="shared" si="94"/>
        <v>0</v>
      </c>
      <c r="T847" s="576">
        <f t="shared" si="95"/>
        <v>0</v>
      </c>
      <c r="U847" s="576">
        <f t="shared" si="96"/>
        <v>0</v>
      </c>
      <c r="V847" s="553"/>
      <c r="W847" s="553"/>
      <c r="X847" s="553"/>
      <c r="Y847" s="553"/>
      <c r="Z847" s="397"/>
      <c r="AA847" s="397"/>
      <c r="AB847" s="397"/>
      <c r="AC847" s="397"/>
      <c r="AD847" s="397"/>
      <c r="AE847" s="397"/>
      <c r="AF847" s="397"/>
      <c r="AG847" s="397"/>
      <c r="AH847" s="397"/>
      <c r="AI847" s="397"/>
      <c r="AJ847" s="397"/>
      <c r="AK847" s="397"/>
      <c r="AL847" s="397"/>
      <c r="AM847" s="397"/>
      <c r="AN847" s="397"/>
      <c r="AO847" s="397"/>
      <c r="AP847" s="397"/>
      <c r="AQ847" s="397"/>
      <c r="AR847" s="397"/>
      <c r="AS847" s="397"/>
      <c r="AT847" s="397"/>
      <c r="AU847" s="397"/>
      <c r="AV847" s="397"/>
      <c r="AW847" s="397"/>
      <c r="AX847" s="397"/>
      <c r="AY847" s="397"/>
      <c r="AZ847" s="397"/>
      <c r="BA847" s="553"/>
      <c r="BB847" s="397"/>
      <c r="BC847" s="397"/>
      <c r="BD847" s="397"/>
    </row>
    <row r="848" spans="2:56" x14ac:dyDescent="0.35">
      <c r="B848" s="80"/>
      <c r="C848" s="119"/>
      <c r="D848" s="119"/>
      <c r="E848" s="84"/>
      <c r="F848" s="119"/>
      <c r="G848" s="120"/>
      <c r="H848" s="41"/>
      <c r="I848" s="41"/>
      <c r="J848" s="82"/>
      <c r="K848" s="291">
        <f t="shared" si="91"/>
        <v>0</v>
      </c>
      <c r="L848" s="293">
        <f>IF(I848&lt;INDEX(Lookup!$U$2:$U$10,MATCH($D$46,Lookup!$S$2:$S$10,0)),0,IF(O848="X",0,J848/(DATEDIF(H848,I848,"m")+1)*12))</f>
        <v>0</v>
      </c>
      <c r="M848" s="291">
        <f t="shared" si="92"/>
        <v>0</v>
      </c>
      <c r="N848" s="335"/>
      <c r="O848" s="143"/>
      <c r="P848" s="397"/>
      <c r="Q848" s="555"/>
      <c r="R848" s="576">
        <f t="shared" si="93"/>
        <v>0</v>
      </c>
      <c r="S848" s="576">
        <f t="shared" si="94"/>
        <v>0</v>
      </c>
      <c r="T848" s="576">
        <f t="shared" si="95"/>
        <v>0</v>
      </c>
      <c r="U848" s="576">
        <f t="shared" si="96"/>
        <v>0</v>
      </c>
      <c r="V848" s="553"/>
      <c r="W848" s="553"/>
      <c r="X848" s="553"/>
      <c r="Y848" s="553"/>
      <c r="Z848" s="397"/>
      <c r="AA848" s="397"/>
      <c r="AB848" s="397"/>
      <c r="AC848" s="397"/>
      <c r="AD848" s="397"/>
      <c r="AE848" s="397"/>
      <c r="AF848" s="397"/>
      <c r="AG848" s="397"/>
      <c r="AH848" s="397"/>
      <c r="AI848" s="397"/>
      <c r="AJ848" s="397"/>
      <c r="AK848" s="397"/>
      <c r="AL848" s="397"/>
      <c r="AM848" s="397"/>
      <c r="AN848" s="397"/>
      <c r="AO848" s="397"/>
      <c r="AP848" s="397"/>
      <c r="AQ848" s="397"/>
      <c r="AR848" s="397"/>
      <c r="AS848" s="397"/>
      <c r="AT848" s="397"/>
      <c r="AU848" s="397"/>
      <c r="AV848" s="397"/>
      <c r="AW848" s="397"/>
      <c r="AX848" s="397"/>
      <c r="AY848" s="397"/>
      <c r="AZ848" s="397"/>
      <c r="BA848" s="553"/>
      <c r="BB848" s="397"/>
      <c r="BC848" s="397"/>
      <c r="BD848" s="397"/>
    </row>
    <row r="849" spans="2:56" x14ac:dyDescent="0.35">
      <c r="B849" s="80"/>
      <c r="C849" s="119"/>
      <c r="D849" s="119"/>
      <c r="E849" s="84"/>
      <c r="F849" s="119"/>
      <c r="G849" s="120"/>
      <c r="H849" s="41"/>
      <c r="I849" s="41"/>
      <c r="J849" s="82"/>
      <c r="K849" s="291">
        <f t="shared" si="91"/>
        <v>0</v>
      </c>
      <c r="L849" s="293">
        <f>IF(I849&lt;INDEX(Lookup!$U$2:$U$10,MATCH($D$46,Lookup!$S$2:$S$10,0)),0,IF(O849="X",0,J849/(DATEDIF(H849,I849,"m")+1)*12))</f>
        <v>0</v>
      </c>
      <c r="M849" s="291">
        <f t="shared" si="92"/>
        <v>0</v>
      </c>
      <c r="N849" s="335"/>
      <c r="O849" s="143"/>
      <c r="P849" s="397"/>
      <c r="Q849" s="555"/>
      <c r="R849" s="576">
        <f t="shared" si="93"/>
        <v>0</v>
      </c>
      <c r="S849" s="576">
        <f t="shared" si="94"/>
        <v>0</v>
      </c>
      <c r="T849" s="576">
        <f t="shared" si="95"/>
        <v>0</v>
      </c>
      <c r="U849" s="576">
        <f t="shared" si="96"/>
        <v>0</v>
      </c>
      <c r="V849" s="553"/>
      <c r="W849" s="553"/>
      <c r="X849" s="553"/>
      <c r="Y849" s="553"/>
      <c r="Z849" s="397"/>
      <c r="AA849" s="397"/>
      <c r="AB849" s="397"/>
      <c r="AC849" s="397"/>
      <c r="AD849" s="397"/>
      <c r="AE849" s="397"/>
      <c r="AF849" s="397"/>
      <c r="AG849" s="397"/>
      <c r="AH849" s="397"/>
      <c r="AI849" s="397"/>
      <c r="AJ849" s="397"/>
      <c r="AK849" s="397"/>
      <c r="AL849" s="397"/>
      <c r="AM849" s="397"/>
      <c r="AN849" s="397"/>
      <c r="AO849" s="397"/>
      <c r="AP849" s="397"/>
      <c r="AQ849" s="397"/>
      <c r="AR849" s="397"/>
      <c r="AS849" s="397"/>
      <c r="AT849" s="397"/>
      <c r="AU849" s="397"/>
      <c r="AV849" s="397"/>
      <c r="AW849" s="397"/>
      <c r="AX849" s="397"/>
      <c r="AY849" s="397"/>
      <c r="AZ849" s="397"/>
      <c r="BA849" s="553"/>
      <c r="BB849" s="397"/>
      <c r="BC849" s="397"/>
      <c r="BD849" s="397"/>
    </row>
    <row r="850" spans="2:56" x14ac:dyDescent="0.35">
      <c r="B850" s="80"/>
      <c r="C850" s="119"/>
      <c r="D850" s="119"/>
      <c r="E850" s="84"/>
      <c r="F850" s="119"/>
      <c r="G850" s="120"/>
      <c r="H850" s="41"/>
      <c r="I850" s="41"/>
      <c r="J850" s="82"/>
      <c r="K850" s="291">
        <f t="shared" si="91"/>
        <v>0</v>
      </c>
      <c r="L850" s="293">
        <f>IF(I850&lt;INDEX(Lookup!$U$2:$U$10,MATCH($D$46,Lookup!$S$2:$S$10,0)),0,IF(O850="X",0,J850/(DATEDIF(H850,I850,"m")+1)*12))</f>
        <v>0</v>
      </c>
      <c r="M850" s="291">
        <f t="shared" si="92"/>
        <v>0</v>
      </c>
      <c r="N850" s="335"/>
      <c r="O850" s="143"/>
      <c r="P850" s="397"/>
      <c r="Q850" s="555"/>
      <c r="R850" s="576">
        <f t="shared" si="93"/>
        <v>0</v>
      </c>
      <c r="S850" s="576">
        <f t="shared" si="94"/>
        <v>0</v>
      </c>
      <c r="T850" s="576">
        <f t="shared" si="95"/>
        <v>0</v>
      </c>
      <c r="U850" s="576">
        <f t="shared" si="96"/>
        <v>0</v>
      </c>
      <c r="V850" s="553"/>
      <c r="W850" s="553"/>
      <c r="X850" s="553"/>
      <c r="Y850" s="553"/>
      <c r="Z850" s="397"/>
      <c r="AA850" s="397"/>
      <c r="AB850" s="397"/>
      <c r="AC850" s="397"/>
      <c r="AD850" s="397"/>
      <c r="AE850" s="397"/>
      <c r="AF850" s="397"/>
      <c r="AG850" s="397"/>
      <c r="AH850" s="397"/>
      <c r="AI850" s="397"/>
      <c r="AJ850" s="397"/>
      <c r="AK850" s="397"/>
      <c r="AL850" s="397"/>
      <c r="AM850" s="397"/>
      <c r="AN850" s="397"/>
      <c r="AO850" s="397"/>
      <c r="AP850" s="397"/>
      <c r="AQ850" s="397"/>
      <c r="AR850" s="397"/>
      <c r="AS850" s="397"/>
      <c r="AT850" s="397"/>
      <c r="AU850" s="397"/>
      <c r="AV850" s="397"/>
      <c r="AW850" s="397"/>
      <c r="AX850" s="397"/>
      <c r="AY850" s="397"/>
      <c r="AZ850" s="397"/>
      <c r="BA850" s="553"/>
      <c r="BB850" s="397"/>
      <c r="BC850" s="397"/>
      <c r="BD850" s="397"/>
    </row>
    <row r="851" spans="2:56" x14ac:dyDescent="0.35">
      <c r="B851" s="80"/>
      <c r="C851" s="119"/>
      <c r="D851" s="119"/>
      <c r="E851" s="84"/>
      <c r="F851" s="119"/>
      <c r="G851" s="120"/>
      <c r="H851" s="41"/>
      <c r="I851" s="41"/>
      <c r="J851" s="82"/>
      <c r="K851" s="291">
        <f t="shared" si="91"/>
        <v>0</v>
      </c>
      <c r="L851" s="293">
        <f>IF(I851&lt;INDEX(Lookup!$U$2:$U$10,MATCH($D$46,Lookup!$S$2:$S$10,0)),0,IF(O851="X",0,J851/(DATEDIF(H851,I851,"m")+1)*12))</f>
        <v>0</v>
      </c>
      <c r="M851" s="291">
        <f t="shared" si="92"/>
        <v>0</v>
      </c>
      <c r="N851" s="335"/>
      <c r="O851" s="143"/>
      <c r="P851" s="397"/>
      <c r="Q851" s="555"/>
      <c r="R851" s="576">
        <f t="shared" si="93"/>
        <v>0</v>
      </c>
      <c r="S851" s="576">
        <f t="shared" si="94"/>
        <v>0</v>
      </c>
      <c r="T851" s="576">
        <f t="shared" si="95"/>
        <v>0</v>
      </c>
      <c r="U851" s="576">
        <f t="shared" si="96"/>
        <v>0</v>
      </c>
      <c r="V851" s="553"/>
      <c r="W851" s="553"/>
      <c r="X851" s="553"/>
      <c r="Y851" s="553"/>
      <c r="Z851" s="397"/>
      <c r="AA851" s="397"/>
      <c r="AB851" s="397"/>
      <c r="AC851" s="397"/>
      <c r="AD851" s="397"/>
      <c r="AE851" s="397"/>
      <c r="AF851" s="397"/>
      <c r="AG851" s="397"/>
      <c r="AH851" s="397"/>
      <c r="AI851" s="397"/>
      <c r="AJ851" s="397"/>
      <c r="AK851" s="397"/>
      <c r="AL851" s="397"/>
      <c r="AM851" s="397"/>
      <c r="AN851" s="397"/>
      <c r="AO851" s="397"/>
      <c r="AP851" s="397"/>
      <c r="AQ851" s="397"/>
      <c r="AR851" s="397"/>
      <c r="AS851" s="397"/>
      <c r="AT851" s="397"/>
      <c r="AU851" s="397"/>
      <c r="AV851" s="397"/>
      <c r="AW851" s="397"/>
      <c r="AX851" s="397"/>
      <c r="AY851" s="397"/>
      <c r="AZ851" s="397"/>
      <c r="BA851" s="553"/>
      <c r="BB851" s="397"/>
      <c r="BC851" s="397"/>
      <c r="BD851" s="397"/>
    </row>
    <row r="852" spans="2:56" x14ac:dyDescent="0.35">
      <c r="B852" s="80"/>
      <c r="C852" s="119"/>
      <c r="D852" s="119"/>
      <c r="E852" s="84"/>
      <c r="F852" s="119"/>
      <c r="G852" s="120"/>
      <c r="H852" s="41"/>
      <c r="I852" s="41"/>
      <c r="J852" s="82"/>
      <c r="K852" s="291">
        <f t="shared" si="91"/>
        <v>0</v>
      </c>
      <c r="L852" s="293">
        <f>IF(I852&lt;INDEX(Lookup!$U$2:$U$10,MATCH($D$46,Lookup!$S$2:$S$10,0)),0,IF(O852="X",0,J852/(DATEDIF(H852,I852,"m")+1)*12))</f>
        <v>0</v>
      </c>
      <c r="M852" s="291">
        <f t="shared" si="92"/>
        <v>0</v>
      </c>
      <c r="N852" s="335"/>
      <c r="O852" s="143"/>
      <c r="P852" s="397"/>
      <c r="Q852" s="555"/>
      <c r="R852" s="576">
        <f t="shared" si="93"/>
        <v>0</v>
      </c>
      <c r="S852" s="576">
        <f t="shared" si="94"/>
        <v>0</v>
      </c>
      <c r="T852" s="576">
        <f t="shared" si="95"/>
        <v>0</v>
      </c>
      <c r="U852" s="576">
        <f t="shared" si="96"/>
        <v>0</v>
      </c>
      <c r="V852" s="553"/>
      <c r="W852" s="553"/>
      <c r="X852" s="553"/>
      <c r="Y852" s="553"/>
      <c r="Z852" s="397"/>
      <c r="AA852" s="397"/>
      <c r="AB852" s="397"/>
      <c r="AC852" s="397"/>
      <c r="AD852" s="397"/>
      <c r="AE852" s="397"/>
      <c r="AF852" s="397"/>
      <c r="AG852" s="397"/>
      <c r="AH852" s="397"/>
      <c r="AI852" s="397"/>
      <c r="AJ852" s="397"/>
      <c r="AK852" s="397"/>
      <c r="AL852" s="397"/>
      <c r="AM852" s="397"/>
      <c r="AN852" s="397"/>
      <c r="AO852" s="397"/>
      <c r="AP852" s="397"/>
      <c r="AQ852" s="397"/>
      <c r="AR852" s="397"/>
      <c r="AS852" s="397"/>
      <c r="AT852" s="397"/>
      <c r="AU852" s="397"/>
      <c r="AV852" s="397"/>
      <c r="AW852" s="397"/>
      <c r="AX852" s="397"/>
      <c r="AY852" s="397"/>
      <c r="AZ852" s="397"/>
      <c r="BA852" s="553"/>
      <c r="BB852" s="397"/>
      <c r="BC852" s="397"/>
      <c r="BD852" s="397"/>
    </row>
    <row r="853" spans="2:56" x14ac:dyDescent="0.35">
      <c r="B853" s="80"/>
      <c r="C853" s="119"/>
      <c r="D853" s="119"/>
      <c r="E853" s="84"/>
      <c r="F853" s="119"/>
      <c r="G853" s="120"/>
      <c r="H853" s="41"/>
      <c r="I853" s="41"/>
      <c r="J853" s="82"/>
      <c r="K853" s="291">
        <f t="shared" si="91"/>
        <v>0</v>
      </c>
      <c r="L853" s="293">
        <f>IF(I853&lt;INDEX(Lookup!$U$2:$U$10,MATCH($D$46,Lookup!$S$2:$S$10,0)),0,IF(O853="X",0,J853/(DATEDIF(H853,I853,"m")+1)*12))</f>
        <v>0</v>
      </c>
      <c r="M853" s="291">
        <f t="shared" si="92"/>
        <v>0</v>
      </c>
      <c r="N853" s="335"/>
      <c r="O853" s="143"/>
      <c r="P853" s="397"/>
      <c r="Q853" s="555"/>
      <c r="R853" s="576">
        <f t="shared" si="93"/>
        <v>0</v>
      </c>
      <c r="S853" s="576">
        <f t="shared" si="94"/>
        <v>0</v>
      </c>
      <c r="T853" s="576">
        <f t="shared" si="95"/>
        <v>0</v>
      </c>
      <c r="U853" s="576">
        <f t="shared" si="96"/>
        <v>0</v>
      </c>
      <c r="V853" s="553"/>
      <c r="W853" s="553"/>
      <c r="X853" s="553"/>
      <c r="Y853" s="553"/>
      <c r="Z853" s="397"/>
      <c r="AA853" s="397"/>
      <c r="AB853" s="397"/>
      <c r="AC853" s="397"/>
      <c r="AD853" s="397"/>
      <c r="AE853" s="397"/>
      <c r="AF853" s="397"/>
      <c r="AG853" s="397"/>
      <c r="AH853" s="397"/>
      <c r="AI853" s="397"/>
      <c r="AJ853" s="397"/>
      <c r="AK853" s="397"/>
      <c r="AL853" s="397"/>
      <c r="AM853" s="397"/>
      <c r="AN853" s="397"/>
      <c r="AO853" s="397"/>
      <c r="AP853" s="397"/>
      <c r="AQ853" s="397"/>
      <c r="AR853" s="397"/>
      <c r="AS853" s="397"/>
      <c r="AT853" s="397"/>
      <c r="AU853" s="397"/>
      <c r="AV853" s="397"/>
      <c r="AW853" s="397"/>
      <c r="AX853" s="397"/>
      <c r="AY853" s="397"/>
      <c r="AZ853" s="397"/>
      <c r="BA853" s="553"/>
      <c r="BB853" s="397"/>
      <c r="BC853" s="397"/>
      <c r="BD853" s="397"/>
    </row>
    <row r="854" spans="2:56" x14ac:dyDescent="0.35">
      <c r="B854" s="80"/>
      <c r="C854" s="119"/>
      <c r="D854" s="119"/>
      <c r="E854" s="84"/>
      <c r="F854" s="119"/>
      <c r="G854" s="120"/>
      <c r="H854" s="41"/>
      <c r="I854" s="41"/>
      <c r="J854" s="82"/>
      <c r="K854" s="291">
        <f t="shared" si="91"/>
        <v>0</v>
      </c>
      <c r="L854" s="293">
        <f>IF(I854&lt;INDEX(Lookup!$U$2:$U$10,MATCH($D$46,Lookup!$S$2:$S$10,0)),0,IF(O854="X",0,J854/(DATEDIF(H854,I854,"m")+1)*12))</f>
        <v>0</v>
      </c>
      <c r="M854" s="291">
        <f t="shared" si="92"/>
        <v>0</v>
      </c>
      <c r="N854" s="335"/>
      <c r="O854" s="143"/>
      <c r="P854" s="397"/>
      <c r="Q854" s="555"/>
      <c r="R854" s="576">
        <f t="shared" si="93"/>
        <v>0</v>
      </c>
      <c r="S854" s="576">
        <f t="shared" si="94"/>
        <v>0</v>
      </c>
      <c r="T854" s="576">
        <f t="shared" si="95"/>
        <v>0</v>
      </c>
      <c r="U854" s="576">
        <f t="shared" si="96"/>
        <v>0</v>
      </c>
      <c r="V854" s="553"/>
      <c r="W854" s="553"/>
      <c r="X854" s="553"/>
      <c r="Y854" s="553"/>
      <c r="Z854" s="397"/>
      <c r="AA854" s="397"/>
      <c r="AB854" s="397"/>
      <c r="AC854" s="397"/>
      <c r="AD854" s="397"/>
      <c r="AE854" s="397"/>
      <c r="AF854" s="397"/>
      <c r="AG854" s="397"/>
      <c r="AH854" s="397"/>
      <c r="AI854" s="397"/>
      <c r="AJ854" s="397"/>
      <c r="AK854" s="397"/>
      <c r="AL854" s="397"/>
      <c r="AM854" s="397"/>
      <c r="AN854" s="397"/>
      <c r="AO854" s="397"/>
      <c r="AP854" s="397"/>
      <c r="AQ854" s="397"/>
      <c r="AR854" s="397"/>
      <c r="AS854" s="397"/>
      <c r="AT854" s="397"/>
      <c r="AU854" s="397"/>
      <c r="AV854" s="397"/>
      <c r="AW854" s="397"/>
      <c r="AX854" s="397"/>
      <c r="AY854" s="397"/>
      <c r="AZ854" s="397"/>
      <c r="BA854" s="553"/>
      <c r="BB854" s="397"/>
      <c r="BC854" s="397"/>
      <c r="BD854" s="397"/>
    </row>
    <row r="855" spans="2:56" x14ac:dyDescent="0.35">
      <c r="B855" s="80"/>
      <c r="C855" s="119"/>
      <c r="D855" s="119"/>
      <c r="E855" s="84"/>
      <c r="F855" s="119"/>
      <c r="G855" s="120"/>
      <c r="H855" s="41"/>
      <c r="I855" s="41"/>
      <c r="J855" s="82"/>
      <c r="K855" s="291">
        <f t="shared" si="91"/>
        <v>0</v>
      </c>
      <c r="L855" s="293">
        <f>IF(I855&lt;INDEX(Lookup!$U$2:$U$10,MATCH($D$46,Lookup!$S$2:$S$10,0)),0,IF(O855="X",0,J855/(DATEDIF(H855,I855,"m")+1)*12))</f>
        <v>0</v>
      </c>
      <c r="M855" s="291">
        <f t="shared" si="92"/>
        <v>0</v>
      </c>
      <c r="N855" s="335"/>
      <c r="O855" s="143"/>
      <c r="P855" s="397"/>
      <c r="Q855" s="555"/>
      <c r="R855" s="576">
        <f t="shared" si="93"/>
        <v>0</v>
      </c>
      <c r="S855" s="576">
        <f t="shared" si="94"/>
        <v>0</v>
      </c>
      <c r="T855" s="576">
        <f t="shared" si="95"/>
        <v>0</v>
      </c>
      <c r="U855" s="576">
        <f t="shared" si="96"/>
        <v>0</v>
      </c>
      <c r="V855" s="553"/>
      <c r="W855" s="553"/>
      <c r="X855" s="553"/>
      <c r="Y855" s="553"/>
      <c r="Z855" s="397"/>
      <c r="AA855" s="397"/>
      <c r="AB855" s="397"/>
      <c r="AC855" s="397"/>
      <c r="AD855" s="397"/>
      <c r="AE855" s="397"/>
      <c r="AF855" s="397"/>
      <c r="AG855" s="397"/>
      <c r="AH855" s="397"/>
      <c r="AI855" s="397"/>
      <c r="AJ855" s="397"/>
      <c r="AK855" s="397"/>
      <c r="AL855" s="397"/>
      <c r="AM855" s="397"/>
      <c r="AN855" s="397"/>
      <c r="AO855" s="397"/>
      <c r="AP855" s="397"/>
      <c r="AQ855" s="397"/>
      <c r="AR855" s="397"/>
      <c r="AS855" s="397"/>
      <c r="AT855" s="397"/>
      <c r="AU855" s="397"/>
      <c r="AV855" s="397"/>
      <c r="AW855" s="397"/>
      <c r="AX855" s="397"/>
      <c r="AY855" s="397"/>
      <c r="AZ855" s="397"/>
      <c r="BA855" s="553"/>
      <c r="BB855" s="397"/>
      <c r="BC855" s="397"/>
      <c r="BD855" s="397"/>
    </row>
    <row r="856" spans="2:56" x14ac:dyDescent="0.35">
      <c r="B856" s="80"/>
      <c r="C856" s="119"/>
      <c r="D856" s="119"/>
      <c r="E856" s="84"/>
      <c r="F856" s="119"/>
      <c r="G856" s="120"/>
      <c r="H856" s="41"/>
      <c r="I856" s="41"/>
      <c r="J856" s="82"/>
      <c r="K856" s="291">
        <f t="shared" si="91"/>
        <v>0</v>
      </c>
      <c r="L856" s="293">
        <f>IF(I856&lt;INDEX(Lookup!$U$2:$U$10,MATCH($D$46,Lookup!$S$2:$S$10,0)),0,IF(O856="X",0,J856/(DATEDIF(H856,I856,"m")+1)*12))</f>
        <v>0</v>
      </c>
      <c r="M856" s="291">
        <f t="shared" si="92"/>
        <v>0</v>
      </c>
      <c r="N856" s="335"/>
      <c r="O856" s="143"/>
      <c r="P856" s="397"/>
      <c r="Q856" s="555"/>
      <c r="R856" s="576">
        <f t="shared" si="93"/>
        <v>0</v>
      </c>
      <c r="S856" s="576">
        <f t="shared" si="94"/>
        <v>0</v>
      </c>
      <c r="T856" s="576">
        <f t="shared" si="95"/>
        <v>0</v>
      </c>
      <c r="U856" s="576">
        <f t="shared" si="96"/>
        <v>0</v>
      </c>
      <c r="V856" s="553"/>
      <c r="W856" s="553"/>
      <c r="X856" s="553"/>
      <c r="Y856" s="553"/>
      <c r="Z856" s="397"/>
      <c r="AA856" s="397"/>
      <c r="AB856" s="397"/>
      <c r="AC856" s="397"/>
      <c r="AD856" s="397"/>
      <c r="AE856" s="397"/>
      <c r="AF856" s="397"/>
      <c r="AG856" s="397"/>
      <c r="AH856" s="397"/>
      <c r="AI856" s="397"/>
      <c r="AJ856" s="397"/>
      <c r="AK856" s="397"/>
      <c r="AL856" s="397"/>
      <c r="AM856" s="397"/>
      <c r="AN856" s="397"/>
      <c r="AO856" s="397"/>
      <c r="AP856" s="397"/>
      <c r="AQ856" s="397"/>
      <c r="AR856" s="397"/>
      <c r="AS856" s="397"/>
      <c r="AT856" s="397"/>
      <c r="AU856" s="397"/>
      <c r="AV856" s="397"/>
      <c r="AW856" s="397"/>
      <c r="AX856" s="397"/>
      <c r="AY856" s="397"/>
      <c r="AZ856" s="397"/>
      <c r="BA856" s="553"/>
      <c r="BB856" s="397"/>
      <c r="BC856" s="397"/>
      <c r="BD856" s="397"/>
    </row>
    <row r="857" spans="2:56" x14ac:dyDescent="0.35">
      <c r="B857" s="80"/>
      <c r="C857" s="119"/>
      <c r="D857" s="119"/>
      <c r="E857" s="84"/>
      <c r="F857" s="119"/>
      <c r="G857" s="120"/>
      <c r="H857" s="41"/>
      <c r="I857" s="41"/>
      <c r="J857" s="82"/>
      <c r="K857" s="291">
        <f t="shared" si="91"/>
        <v>0</v>
      </c>
      <c r="L857" s="293">
        <f>IF(I857&lt;INDEX(Lookup!$U$2:$U$10,MATCH($D$46,Lookup!$S$2:$S$10,0)),0,IF(O857="X",0,J857/(DATEDIF(H857,I857,"m")+1)*12))</f>
        <v>0</v>
      </c>
      <c r="M857" s="291">
        <f t="shared" si="92"/>
        <v>0</v>
      </c>
      <c r="N857" s="335"/>
      <c r="O857" s="143"/>
      <c r="P857" s="397"/>
      <c r="Q857" s="555"/>
      <c r="R857" s="576">
        <f t="shared" si="93"/>
        <v>0</v>
      </c>
      <c r="S857" s="576">
        <f t="shared" si="94"/>
        <v>0</v>
      </c>
      <c r="T857" s="576">
        <f t="shared" si="95"/>
        <v>0</v>
      </c>
      <c r="U857" s="576">
        <f t="shared" si="96"/>
        <v>0</v>
      </c>
      <c r="V857" s="553"/>
      <c r="W857" s="553"/>
      <c r="X857" s="553"/>
      <c r="Y857" s="553"/>
      <c r="Z857" s="397"/>
      <c r="AA857" s="397"/>
      <c r="AB857" s="397"/>
      <c r="AC857" s="397"/>
      <c r="AD857" s="397"/>
      <c r="AE857" s="397"/>
      <c r="AF857" s="397"/>
      <c r="AG857" s="397"/>
      <c r="AH857" s="397"/>
      <c r="AI857" s="397"/>
      <c r="AJ857" s="397"/>
      <c r="AK857" s="397"/>
      <c r="AL857" s="397"/>
      <c r="AM857" s="397"/>
      <c r="AN857" s="397"/>
      <c r="AO857" s="397"/>
      <c r="AP857" s="397"/>
      <c r="AQ857" s="397"/>
      <c r="AR857" s="397"/>
      <c r="AS857" s="397"/>
      <c r="AT857" s="397"/>
      <c r="AU857" s="397"/>
      <c r="AV857" s="397"/>
      <c r="AW857" s="397"/>
      <c r="AX857" s="397"/>
      <c r="AY857" s="397"/>
      <c r="AZ857" s="397"/>
      <c r="BA857" s="553"/>
      <c r="BB857" s="397"/>
      <c r="BC857" s="397"/>
      <c r="BD857" s="397"/>
    </row>
    <row r="858" spans="2:56" x14ac:dyDescent="0.35">
      <c r="B858" s="80"/>
      <c r="C858" s="119"/>
      <c r="D858" s="119"/>
      <c r="E858" s="84"/>
      <c r="F858" s="119"/>
      <c r="G858" s="120"/>
      <c r="H858" s="41"/>
      <c r="I858" s="41"/>
      <c r="J858" s="82"/>
      <c r="K858" s="291">
        <f t="shared" si="91"/>
        <v>0</v>
      </c>
      <c r="L858" s="293">
        <f>IF(I858&lt;INDEX(Lookup!$U$2:$U$10,MATCH($D$46,Lookup!$S$2:$S$10,0)),0,IF(O858="X",0,J858/(DATEDIF(H858,I858,"m")+1)*12))</f>
        <v>0</v>
      </c>
      <c r="M858" s="291">
        <f t="shared" si="92"/>
        <v>0</v>
      </c>
      <c r="N858" s="335"/>
      <c r="O858" s="143"/>
      <c r="P858" s="397"/>
      <c r="Q858" s="555"/>
      <c r="R858" s="576">
        <f t="shared" si="93"/>
        <v>0</v>
      </c>
      <c r="S858" s="576">
        <f t="shared" si="94"/>
        <v>0</v>
      </c>
      <c r="T858" s="576">
        <f t="shared" si="95"/>
        <v>0</v>
      </c>
      <c r="U858" s="576">
        <f t="shared" si="96"/>
        <v>0</v>
      </c>
      <c r="V858" s="553"/>
      <c r="W858" s="553"/>
      <c r="X858" s="553"/>
      <c r="Y858" s="553"/>
      <c r="Z858" s="397"/>
      <c r="AA858" s="397"/>
      <c r="AB858" s="397"/>
      <c r="AC858" s="397"/>
      <c r="AD858" s="397"/>
      <c r="AE858" s="397"/>
      <c r="AF858" s="397"/>
      <c r="AG858" s="397"/>
      <c r="AH858" s="397"/>
      <c r="AI858" s="397"/>
      <c r="AJ858" s="397"/>
      <c r="AK858" s="397"/>
      <c r="AL858" s="397"/>
      <c r="AM858" s="397"/>
      <c r="AN858" s="397"/>
      <c r="AO858" s="397"/>
      <c r="AP858" s="397"/>
      <c r="AQ858" s="397"/>
      <c r="AR858" s="397"/>
      <c r="AS858" s="397"/>
      <c r="AT858" s="397"/>
      <c r="AU858" s="397"/>
      <c r="AV858" s="397"/>
      <c r="AW858" s="397"/>
      <c r="AX858" s="397"/>
      <c r="AY858" s="397"/>
      <c r="AZ858" s="397"/>
      <c r="BA858" s="553"/>
      <c r="BB858" s="397"/>
      <c r="BC858" s="397"/>
      <c r="BD858" s="397"/>
    </row>
    <row r="859" spans="2:56" x14ac:dyDescent="0.35">
      <c r="B859" s="80"/>
      <c r="C859" s="119"/>
      <c r="D859" s="119"/>
      <c r="E859" s="84"/>
      <c r="F859" s="119"/>
      <c r="G859" s="120"/>
      <c r="H859" s="41"/>
      <c r="I859" s="41"/>
      <c r="J859" s="82"/>
      <c r="K859" s="291">
        <f t="shared" si="91"/>
        <v>0</v>
      </c>
      <c r="L859" s="293">
        <f>IF(I859&lt;INDEX(Lookup!$U$2:$U$10,MATCH($D$46,Lookup!$S$2:$S$10,0)),0,IF(O859="X",0,J859/(DATEDIF(H859,I859,"m")+1)*12))</f>
        <v>0</v>
      </c>
      <c r="M859" s="291">
        <f t="shared" si="92"/>
        <v>0</v>
      </c>
      <c r="N859" s="335"/>
      <c r="O859" s="143"/>
      <c r="P859" s="397"/>
      <c r="Q859" s="555"/>
      <c r="R859" s="576">
        <f t="shared" si="93"/>
        <v>0</v>
      </c>
      <c r="S859" s="576">
        <f t="shared" si="94"/>
        <v>0</v>
      </c>
      <c r="T859" s="576">
        <f t="shared" si="95"/>
        <v>0</v>
      </c>
      <c r="U859" s="576">
        <f t="shared" si="96"/>
        <v>0</v>
      </c>
      <c r="V859" s="553"/>
      <c r="W859" s="553"/>
      <c r="X859" s="553"/>
      <c r="Y859" s="553"/>
      <c r="Z859" s="397"/>
      <c r="AA859" s="397"/>
      <c r="AB859" s="397"/>
      <c r="AC859" s="397"/>
      <c r="AD859" s="397"/>
      <c r="AE859" s="397"/>
      <c r="AF859" s="397"/>
      <c r="AG859" s="397"/>
      <c r="AH859" s="397"/>
      <c r="AI859" s="397"/>
      <c r="AJ859" s="397"/>
      <c r="AK859" s="397"/>
      <c r="AL859" s="397"/>
      <c r="AM859" s="397"/>
      <c r="AN859" s="397"/>
      <c r="AO859" s="397"/>
      <c r="AP859" s="397"/>
      <c r="AQ859" s="397"/>
      <c r="AR859" s="397"/>
      <c r="AS859" s="397"/>
      <c r="AT859" s="397"/>
      <c r="AU859" s="397"/>
      <c r="AV859" s="397"/>
      <c r="AW859" s="397"/>
      <c r="AX859" s="397"/>
      <c r="AY859" s="397"/>
      <c r="AZ859" s="397"/>
      <c r="BA859" s="553"/>
      <c r="BB859" s="397"/>
      <c r="BC859" s="397"/>
      <c r="BD859" s="397"/>
    </row>
    <row r="860" spans="2:56" x14ac:dyDescent="0.35">
      <c r="B860" s="80"/>
      <c r="C860" s="119"/>
      <c r="D860" s="119"/>
      <c r="E860" s="84"/>
      <c r="F860" s="119"/>
      <c r="G860" s="120"/>
      <c r="H860" s="41"/>
      <c r="I860" s="41"/>
      <c r="J860" s="82"/>
      <c r="K860" s="291">
        <f t="shared" si="91"/>
        <v>0</v>
      </c>
      <c r="L860" s="293">
        <f>IF(I860&lt;INDEX(Lookup!$U$2:$U$10,MATCH($D$46,Lookup!$S$2:$S$10,0)),0,IF(O860="X",0,J860/(DATEDIF(H860,I860,"m")+1)*12))</f>
        <v>0</v>
      </c>
      <c r="M860" s="291">
        <f t="shared" si="92"/>
        <v>0</v>
      </c>
      <c r="N860" s="335"/>
      <c r="O860" s="143"/>
      <c r="P860" s="397"/>
      <c r="Q860" s="555"/>
      <c r="R860" s="576">
        <f t="shared" si="93"/>
        <v>0</v>
      </c>
      <c r="S860" s="576">
        <f t="shared" si="94"/>
        <v>0</v>
      </c>
      <c r="T860" s="576">
        <f t="shared" si="95"/>
        <v>0</v>
      </c>
      <c r="U860" s="576">
        <f t="shared" si="96"/>
        <v>0</v>
      </c>
      <c r="V860" s="553"/>
      <c r="W860" s="553"/>
      <c r="X860" s="553"/>
      <c r="Y860" s="553"/>
      <c r="Z860" s="397"/>
      <c r="AA860" s="397"/>
      <c r="AB860" s="397"/>
      <c r="AC860" s="397"/>
      <c r="AD860" s="397"/>
      <c r="AE860" s="397"/>
      <c r="AF860" s="397"/>
      <c r="AG860" s="397"/>
      <c r="AH860" s="397"/>
      <c r="AI860" s="397"/>
      <c r="AJ860" s="397"/>
      <c r="AK860" s="397"/>
      <c r="AL860" s="397"/>
      <c r="AM860" s="397"/>
      <c r="AN860" s="397"/>
      <c r="AO860" s="397"/>
      <c r="AP860" s="397"/>
      <c r="AQ860" s="397"/>
      <c r="AR860" s="397"/>
      <c r="AS860" s="397"/>
      <c r="AT860" s="397"/>
      <c r="AU860" s="397"/>
      <c r="AV860" s="397"/>
      <c r="AW860" s="397"/>
      <c r="AX860" s="397"/>
      <c r="AY860" s="397"/>
      <c r="AZ860" s="397"/>
      <c r="BA860" s="553"/>
      <c r="BB860" s="397"/>
      <c r="BC860" s="397"/>
      <c r="BD860" s="397"/>
    </row>
    <row r="861" spans="2:56" x14ac:dyDescent="0.35">
      <c r="B861" s="80"/>
      <c r="C861" s="119"/>
      <c r="D861" s="119"/>
      <c r="E861" s="84"/>
      <c r="F861" s="119"/>
      <c r="G861" s="120"/>
      <c r="H861" s="41"/>
      <c r="I861" s="41"/>
      <c r="J861" s="82"/>
      <c r="K861" s="291">
        <f t="shared" si="91"/>
        <v>0</v>
      </c>
      <c r="L861" s="293">
        <f>IF(I861&lt;INDEX(Lookup!$U$2:$U$10,MATCH($D$46,Lookup!$S$2:$S$10,0)),0,IF(O861="X",0,J861/(DATEDIF(H861,I861,"m")+1)*12))</f>
        <v>0</v>
      </c>
      <c r="M861" s="291">
        <f t="shared" si="92"/>
        <v>0</v>
      </c>
      <c r="N861" s="335"/>
      <c r="O861" s="143"/>
      <c r="P861" s="397"/>
      <c r="Q861" s="555"/>
      <c r="R861" s="576">
        <f t="shared" si="93"/>
        <v>0</v>
      </c>
      <c r="S861" s="576">
        <f t="shared" si="94"/>
        <v>0</v>
      </c>
      <c r="T861" s="576">
        <f t="shared" si="95"/>
        <v>0</v>
      </c>
      <c r="U861" s="576">
        <f t="shared" si="96"/>
        <v>0</v>
      </c>
      <c r="V861" s="553"/>
      <c r="W861" s="553"/>
      <c r="X861" s="553"/>
      <c r="Y861" s="553"/>
      <c r="Z861" s="397"/>
      <c r="AA861" s="397"/>
      <c r="AB861" s="397"/>
      <c r="AC861" s="397"/>
      <c r="AD861" s="397"/>
      <c r="AE861" s="397"/>
      <c r="AF861" s="397"/>
      <c r="AG861" s="397"/>
      <c r="AH861" s="397"/>
      <c r="AI861" s="397"/>
      <c r="AJ861" s="397"/>
      <c r="AK861" s="397"/>
      <c r="AL861" s="397"/>
      <c r="AM861" s="397"/>
      <c r="AN861" s="397"/>
      <c r="AO861" s="397"/>
      <c r="AP861" s="397"/>
      <c r="AQ861" s="397"/>
      <c r="AR861" s="397"/>
      <c r="AS861" s="397"/>
      <c r="AT861" s="397"/>
      <c r="AU861" s="397"/>
      <c r="AV861" s="397"/>
      <c r="AW861" s="397"/>
      <c r="AX861" s="397"/>
      <c r="AY861" s="397"/>
      <c r="AZ861" s="397"/>
      <c r="BA861" s="553"/>
      <c r="BB861" s="397"/>
      <c r="BC861" s="397"/>
      <c r="BD861" s="397"/>
    </row>
    <row r="862" spans="2:56" x14ac:dyDescent="0.35">
      <c r="B862" s="80"/>
      <c r="C862" s="119"/>
      <c r="D862" s="119"/>
      <c r="E862" s="84"/>
      <c r="F862" s="119"/>
      <c r="G862" s="120"/>
      <c r="H862" s="41"/>
      <c r="I862" s="41"/>
      <c r="J862" s="82"/>
      <c r="K862" s="291">
        <f t="shared" si="91"/>
        <v>0</v>
      </c>
      <c r="L862" s="293">
        <f>IF(I862&lt;INDEX(Lookup!$U$2:$U$10,MATCH($D$46,Lookup!$S$2:$S$10,0)),0,IF(O862="X",0,J862/(DATEDIF(H862,I862,"m")+1)*12))</f>
        <v>0</v>
      </c>
      <c r="M862" s="291">
        <f t="shared" si="92"/>
        <v>0</v>
      </c>
      <c r="N862" s="335"/>
      <c r="O862" s="143"/>
      <c r="P862" s="397"/>
      <c r="Q862" s="555"/>
      <c r="R862" s="576">
        <f t="shared" si="93"/>
        <v>0</v>
      </c>
      <c r="S862" s="576">
        <f t="shared" si="94"/>
        <v>0</v>
      </c>
      <c r="T862" s="576">
        <f t="shared" si="95"/>
        <v>0</v>
      </c>
      <c r="U862" s="576">
        <f t="shared" si="96"/>
        <v>0</v>
      </c>
      <c r="V862" s="553"/>
      <c r="W862" s="553"/>
      <c r="X862" s="553"/>
      <c r="Y862" s="553"/>
      <c r="Z862" s="397"/>
      <c r="AA862" s="397"/>
      <c r="AB862" s="397"/>
      <c r="AC862" s="397"/>
      <c r="AD862" s="397"/>
      <c r="AE862" s="397"/>
      <c r="AF862" s="397"/>
      <c r="AG862" s="397"/>
      <c r="AH862" s="397"/>
      <c r="AI862" s="397"/>
      <c r="AJ862" s="397"/>
      <c r="AK862" s="397"/>
      <c r="AL862" s="397"/>
      <c r="AM862" s="397"/>
      <c r="AN862" s="397"/>
      <c r="AO862" s="397"/>
      <c r="AP862" s="397"/>
      <c r="AQ862" s="397"/>
      <c r="AR862" s="397"/>
      <c r="AS862" s="397"/>
      <c r="AT862" s="397"/>
      <c r="AU862" s="397"/>
      <c r="AV862" s="397"/>
      <c r="AW862" s="397"/>
      <c r="AX862" s="397"/>
      <c r="AY862" s="397"/>
      <c r="AZ862" s="397"/>
      <c r="BA862" s="553"/>
      <c r="BB862" s="397"/>
      <c r="BC862" s="397"/>
      <c r="BD862" s="397"/>
    </row>
    <row r="863" spans="2:56" x14ac:dyDescent="0.35">
      <c r="B863" s="80"/>
      <c r="C863" s="119"/>
      <c r="D863" s="119"/>
      <c r="E863" s="84"/>
      <c r="F863" s="119"/>
      <c r="G863" s="120"/>
      <c r="H863" s="41"/>
      <c r="I863" s="41"/>
      <c r="J863" s="82"/>
      <c r="K863" s="291">
        <f t="shared" si="91"/>
        <v>0</v>
      </c>
      <c r="L863" s="293">
        <f>IF(I863&lt;INDEX(Lookup!$U$2:$U$10,MATCH($D$46,Lookup!$S$2:$S$10,0)),0,IF(O863="X",0,J863/(DATEDIF(H863,I863,"m")+1)*12))</f>
        <v>0</v>
      </c>
      <c r="M863" s="291">
        <f t="shared" si="92"/>
        <v>0</v>
      </c>
      <c r="N863" s="335"/>
      <c r="O863" s="143"/>
      <c r="P863" s="397"/>
      <c r="Q863" s="555"/>
      <c r="R863" s="576">
        <f t="shared" si="93"/>
        <v>0</v>
      </c>
      <c r="S863" s="576">
        <f t="shared" si="94"/>
        <v>0</v>
      </c>
      <c r="T863" s="576">
        <f t="shared" si="95"/>
        <v>0</v>
      </c>
      <c r="U863" s="576">
        <f t="shared" si="96"/>
        <v>0</v>
      </c>
      <c r="V863" s="553"/>
      <c r="W863" s="553"/>
      <c r="X863" s="553"/>
      <c r="Y863" s="553"/>
      <c r="Z863" s="397"/>
      <c r="AA863" s="397"/>
      <c r="AB863" s="397"/>
      <c r="AC863" s="397"/>
      <c r="AD863" s="397"/>
      <c r="AE863" s="397"/>
      <c r="AF863" s="397"/>
      <c r="AG863" s="397"/>
      <c r="AH863" s="397"/>
      <c r="AI863" s="397"/>
      <c r="AJ863" s="397"/>
      <c r="AK863" s="397"/>
      <c r="AL863" s="397"/>
      <c r="AM863" s="397"/>
      <c r="AN863" s="397"/>
      <c r="AO863" s="397"/>
      <c r="AP863" s="397"/>
      <c r="AQ863" s="397"/>
      <c r="AR863" s="397"/>
      <c r="AS863" s="397"/>
      <c r="AT863" s="397"/>
      <c r="AU863" s="397"/>
      <c r="AV863" s="397"/>
      <c r="AW863" s="397"/>
      <c r="AX863" s="397"/>
      <c r="AY863" s="397"/>
      <c r="AZ863" s="397"/>
      <c r="BA863" s="553"/>
      <c r="BB863" s="397"/>
      <c r="BC863" s="397"/>
      <c r="BD863" s="397"/>
    </row>
    <row r="864" spans="2:56" x14ac:dyDescent="0.35">
      <c r="B864" s="80"/>
      <c r="C864" s="119"/>
      <c r="D864" s="119"/>
      <c r="E864" s="84"/>
      <c r="F864" s="119"/>
      <c r="G864" s="120"/>
      <c r="H864" s="41"/>
      <c r="I864" s="41"/>
      <c r="J864" s="82"/>
      <c r="K864" s="291">
        <f t="shared" si="91"/>
        <v>0</v>
      </c>
      <c r="L864" s="293">
        <f>IF(I864&lt;INDEX(Lookup!$U$2:$U$10,MATCH($D$46,Lookup!$S$2:$S$10,0)),0,IF(O864="X",0,J864/(DATEDIF(H864,I864,"m")+1)*12))</f>
        <v>0</v>
      </c>
      <c r="M864" s="291">
        <f t="shared" si="92"/>
        <v>0</v>
      </c>
      <c r="N864" s="335"/>
      <c r="O864" s="143"/>
      <c r="P864" s="397"/>
      <c r="Q864" s="555"/>
      <c r="R864" s="576">
        <f t="shared" si="93"/>
        <v>0</v>
      </c>
      <c r="S864" s="576">
        <f t="shared" si="94"/>
        <v>0</v>
      </c>
      <c r="T864" s="576">
        <f t="shared" si="95"/>
        <v>0</v>
      </c>
      <c r="U864" s="576">
        <f t="shared" si="96"/>
        <v>0</v>
      </c>
      <c r="V864" s="553"/>
      <c r="W864" s="553"/>
      <c r="X864" s="553"/>
      <c r="Y864" s="553"/>
      <c r="Z864" s="397"/>
      <c r="AA864" s="397"/>
      <c r="AB864" s="397"/>
      <c r="AC864" s="397"/>
      <c r="AD864" s="397"/>
      <c r="AE864" s="397"/>
      <c r="AF864" s="397"/>
      <c r="AG864" s="397"/>
      <c r="AH864" s="397"/>
      <c r="AI864" s="397"/>
      <c r="AJ864" s="397"/>
      <c r="AK864" s="397"/>
      <c r="AL864" s="397"/>
      <c r="AM864" s="397"/>
      <c r="AN864" s="397"/>
      <c r="AO864" s="397"/>
      <c r="AP864" s="397"/>
      <c r="AQ864" s="397"/>
      <c r="AR864" s="397"/>
      <c r="AS864" s="397"/>
      <c r="AT864" s="397"/>
      <c r="AU864" s="397"/>
      <c r="AV864" s="397"/>
      <c r="AW864" s="397"/>
      <c r="AX864" s="397"/>
      <c r="AY864" s="397"/>
      <c r="AZ864" s="397"/>
      <c r="BA864" s="553"/>
      <c r="BB864" s="397"/>
      <c r="BC864" s="397"/>
      <c r="BD864" s="397"/>
    </row>
    <row r="865" spans="2:56" x14ac:dyDescent="0.35">
      <c r="B865" s="80"/>
      <c r="C865" s="119"/>
      <c r="D865" s="119"/>
      <c r="E865" s="84"/>
      <c r="F865" s="119"/>
      <c r="G865" s="120"/>
      <c r="H865" s="41"/>
      <c r="I865" s="41"/>
      <c r="J865" s="82"/>
      <c r="K865" s="291">
        <f t="shared" si="91"/>
        <v>0</v>
      </c>
      <c r="L865" s="293">
        <f>IF(I865&lt;INDEX(Lookup!$U$2:$U$10,MATCH($D$46,Lookup!$S$2:$S$10,0)),0,IF(O865="X",0,J865/(DATEDIF(H865,I865,"m")+1)*12))</f>
        <v>0</v>
      </c>
      <c r="M865" s="291">
        <f t="shared" si="92"/>
        <v>0</v>
      </c>
      <c r="N865" s="335"/>
      <c r="O865" s="143"/>
      <c r="P865" s="397"/>
      <c r="Q865" s="555"/>
      <c r="R865" s="576">
        <f t="shared" si="93"/>
        <v>0</v>
      </c>
      <c r="S865" s="576">
        <f t="shared" si="94"/>
        <v>0</v>
      </c>
      <c r="T865" s="576">
        <f t="shared" si="95"/>
        <v>0</v>
      </c>
      <c r="U865" s="576">
        <f t="shared" si="96"/>
        <v>0</v>
      </c>
      <c r="V865" s="553"/>
      <c r="W865" s="553"/>
      <c r="X865" s="553"/>
      <c r="Y865" s="553"/>
      <c r="Z865" s="397"/>
      <c r="AA865" s="397"/>
      <c r="AB865" s="397"/>
      <c r="AC865" s="397"/>
      <c r="AD865" s="397"/>
      <c r="AE865" s="397"/>
      <c r="AF865" s="397"/>
      <c r="AG865" s="397"/>
      <c r="AH865" s="397"/>
      <c r="AI865" s="397"/>
      <c r="AJ865" s="397"/>
      <c r="AK865" s="397"/>
      <c r="AL865" s="397"/>
      <c r="AM865" s="397"/>
      <c r="AN865" s="397"/>
      <c r="AO865" s="397"/>
      <c r="AP865" s="397"/>
      <c r="AQ865" s="397"/>
      <c r="AR865" s="397"/>
      <c r="AS865" s="397"/>
      <c r="AT865" s="397"/>
      <c r="AU865" s="397"/>
      <c r="AV865" s="397"/>
      <c r="AW865" s="397"/>
      <c r="AX865" s="397"/>
      <c r="AY865" s="397"/>
      <c r="AZ865" s="397"/>
      <c r="BA865" s="553"/>
      <c r="BB865" s="397"/>
      <c r="BC865" s="397"/>
      <c r="BD865" s="397"/>
    </row>
    <row r="866" spans="2:56" x14ac:dyDescent="0.35">
      <c r="B866" s="80"/>
      <c r="C866" s="119"/>
      <c r="D866" s="119"/>
      <c r="E866" s="84"/>
      <c r="F866" s="119"/>
      <c r="G866" s="120"/>
      <c r="H866" s="41"/>
      <c r="I866" s="41"/>
      <c r="J866" s="82"/>
      <c r="K866" s="291">
        <f t="shared" si="91"/>
        <v>0</v>
      </c>
      <c r="L866" s="293">
        <f>IF(I866&lt;INDEX(Lookup!$U$2:$U$10,MATCH($D$46,Lookup!$S$2:$S$10,0)),0,IF(O866="X",0,J866/(DATEDIF(H866,I866,"m")+1)*12))</f>
        <v>0</v>
      </c>
      <c r="M866" s="291">
        <f t="shared" si="92"/>
        <v>0</v>
      </c>
      <c r="N866" s="335"/>
      <c r="O866" s="143"/>
      <c r="P866" s="397"/>
      <c r="Q866" s="555"/>
      <c r="R866" s="576">
        <f t="shared" si="93"/>
        <v>0</v>
      </c>
      <c r="S866" s="576">
        <f t="shared" si="94"/>
        <v>0</v>
      </c>
      <c r="T866" s="576">
        <f t="shared" si="95"/>
        <v>0</v>
      </c>
      <c r="U866" s="576">
        <f t="shared" si="96"/>
        <v>0</v>
      </c>
      <c r="V866" s="553"/>
      <c r="W866" s="553"/>
      <c r="X866" s="553"/>
      <c r="Y866" s="553"/>
      <c r="Z866" s="397"/>
      <c r="AA866" s="397"/>
      <c r="AB866" s="397"/>
      <c r="AC866" s="397"/>
      <c r="AD866" s="397"/>
      <c r="AE866" s="397"/>
      <c r="AF866" s="397"/>
      <c r="AG866" s="397"/>
      <c r="AH866" s="397"/>
      <c r="AI866" s="397"/>
      <c r="AJ866" s="397"/>
      <c r="AK866" s="397"/>
      <c r="AL866" s="397"/>
      <c r="AM866" s="397"/>
      <c r="AN866" s="397"/>
      <c r="AO866" s="397"/>
      <c r="AP866" s="397"/>
      <c r="AQ866" s="397"/>
      <c r="AR866" s="397"/>
      <c r="AS866" s="397"/>
      <c r="AT866" s="397"/>
      <c r="AU866" s="397"/>
      <c r="AV866" s="397"/>
      <c r="AW866" s="397"/>
      <c r="AX866" s="397"/>
      <c r="AY866" s="397"/>
      <c r="AZ866" s="397"/>
      <c r="BA866" s="553"/>
      <c r="BB866" s="397"/>
      <c r="BC866" s="397"/>
      <c r="BD866" s="397"/>
    </row>
    <row r="867" spans="2:56" x14ac:dyDescent="0.35">
      <c r="B867" s="80"/>
      <c r="C867" s="119"/>
      <c r="D867" s="119"/>
      <c r="E867" s="84"/>
      <c r="F867" s="119"/>
      <c r="G867" s="120"/>
      <c r="H867" s="41"/>
      <c r="I867" s="41"/>
      <c r="J867" s="82"/>
      <c r="K867" s="291">
        <f t="shared" si="91"/>
        <v>0</v>
      </c>
      <c r="L867" s="293">
        <f>IF(I867&lt;INDEX(Lookup!$U$2:$U$10,MATCH($D$46,Lookup!$S$2:$S$10,0)),0,IF(O867="X",0,J867/(DATEDIF(H867,I867,"m")+1)*12))</f>
        <v>0</v>
      </c>
      <c r="M867" s="291">
        <f t="shared" si="92"/>
        <v>0</v>
      </c>
      <c r="N867" s="335"/>
      <c r="O867" s="143"/>
      <c r="P867" s="397"/>
      <c r="Q867" s="555"/>
      <c r="R867" s="576">
        <f t="shared" si="93"/>
        <v>0</v>
      </c>
      <c r="S867" s="576">
        <f t="shared" si="94"/>
        <v>0</v>
      </c>
      <c r="T867" s="576">
        <f t="shared" si="95"/>
        <v>0</v>
      </c>
      <c r="U867" s="576">
        <f t="shared" si="96"/>
        <v>0</v>
      </c>
      <c r="V867" s="553"/>
      <c r="W867" s="553"/>
      <c r="X867" s="553"/>
      <c r="Y867" s="553"/>
      <c r="Z867" s="397"/>
      <c r="AA867" s="397"/>
      <c r="AB867" s="397"/>
      <c r="AC867" s="397"/>
      <c r="AD867" s="397"/>
      <c r="AE867" s="397"/>
      <c r="AF867" s="397"/>
      <c r="AG867" s="397"/>
      <c r="AH867" s="397"/>
      <c r="AI867" s="397"/>
      <c r="AJ867" s="397"/>
      <c r="AK867" s="397"/>
      <c r="AL867" s="397"/>
      <c r="AM867" s="397"/>
      <c r="AN867" s="397"/>
      <c r="AO867" s="397"/>
      <c r="AP867" s="397"/>
      <c r="AQ867" s="397"/>
      <c r="AR867" s="397"/>
      <c r="AS867" s="397"/>
      <c r="AT867" s="397"/>
      <c r="AU867" s="397"/>
      <c r="AV867" s="397"/>
      <c r="AW867" s="397"/>
      <c r="AX867" s="397"/>
      <c r="AY867" s="397"/>
      <c r="AZ867" s="397"/>
      <c r="BA867" s="553"/>
      <c r="BB867" s="397"/>
      <c r="BC867" s="397"/>
      <c r="BD867" s="397"/>
    </row>
    <row r="868" spans="2:56" x14ac:dyDescent="0.35">
      <c r="B868" s="80"/>
      <c r="C868" s="119"/>
      <c r="D868" s="119"/>
      <c r="E868" s="84"/>
      <c r="F868" s="119"/>
      <c r="G868" s="120"/>
      <c r="H868" s="41"/>
      <c r="I868" s="41"/>
      <c r="J868" s="82"/>
      <c r="K868" s="291">
        <f t="shared" si="91"/>
        <v>0</v>
      </c>
      <c r="L868" s="293">
        <f>IF(I868&lt;INDEX(Lookup!$U$2:$U$10,MATCH($D$46,Lookup!$S$2:$S$10,0)),0,IF(O868="X",0,J868/(DATEDIF(H868,I868,"m")+1)*12))</f>
        <v>0</v>
      </c>
      <c r="M868" s="291">
        <f t="shared" si="92"/>
        <v>0</v>
      </c>
      <c r="N868" s="335"/>
      <c r="O868" s="143"/>
      <c r="P868" s="397"/>
      <c r="Q868" s="555"/>
      <c r="R868" s="576">
        <f t="shared" si="93"/>
        <v>0</v>
      </c>
      <c r="S868" s="576">
        <f t="shared" si="94"/>
        <v>0</v>
      </c>
      <c r="T868" s="576">
        <f t="shared" si="95"/>
        <v>0</v>
      </c>
      <c r="U868" s="576">
        <f t="shared" si="96"/>
        <v>0</v>
      </c>
      <c r="V868" s="553"/>
      <c r="W868" s="553"/>
      <c r="X868" s="553"/>
      <c r="Y868" s="553"/>
      <c r="Z868" s="397"/>
      <c r="AA868" s="397"/>
      <c r="AB868" s="397"/>
      <c r="AC868" s="397"/>
      <c r="AD868" s="397"/>
      <c r="AE868" s="397"/>
      <c r="AF868" s="397"/>
      <c r="AG868" s="397"/>
      <c r="AH868" s="397"/>
      <c r="AI868" s="397"/>
      <c r="AJ868" s="397"/>
      <c r="AK868" s="397"/>
      <c r="AL868" s="397"/>
      <c r="AM868" s="397"/>
      <c r="AN868" s="397"/>
      <c r="AO868" s="397"/>
      <c r="AP868" s="397"/>
      <c r="AQ868" s="397"/>
      <c r="AR868" s="397"/>
      <c r="AS868" s="397"/>
      <c r="AT868" s="397"/>
      <c r="AU868" s="397"/>
      <c r="AV868" s="397"/>
      <c r="AW868" s="397"/>
      <c r="AX868" s="397"/>
      <c r="AY868" s="397"/>
      <c r="AZ868" s="397"/>
      <c r="BA868" s="553"/>
      <c r="BB868" s="397"/>
      <c r="BC868" s="397"/>
      <c r="BD868" s="397"/>
    </row>
    <row r="869" spans="2:56" x14ac:dyDescent="0.35">
      <c r="B869" s="80"/>
      <c r="C869" s="119"/>
      <c r="D869" s="119"/>
      <c r="E869" s="84"/>
      <c r="F869" s="119"/>
      <c r="G869" s="120"/>
      <c r="H869" s="41"/>
      <c r="I869" s="41"/>
      <c r="J869" s="82"/>
      <c r="K869" s="291">
        <f t="shared" si="91"/>
        <v>0</v>
      </c>
      <c r="L869" s="293">
        <f>IF(I869&lt;INDEX(Lookup!$U$2:$U$10,MATCH($D$46,Lookup!$S$2:$S$10,0)),0,IF(O869="X",0,J869/(DATEDIF(H869,I869,"m")+1)*12))</f>
        <v>0</v>
      </c>
      <c r="M869" s="291">
        <f t="shared" si="92"/>
        <v>0</v>
      </c>
      <c r="N869" s="335"/>
      <c r="O869" s="143"/>
      <c r="P869" s="397"/>
      <c r="Q869" s="555"/>
      <c r="R869" s="576">
        <f t="shared" si="93"/>
        <v>0</v>
      </c>
      <c r="S869" s="576">
        <f t="shared" si="94"/>
        <v>0</v>
      </c>
      <c r="T869" s="576">
        <f t="shared" si="95"/>
        <v>0</v>
      </c>
      <c r="U869" s="576">
        <f t="shared" si="96"/>
        <v>0</v>
      </c>
      <c r="V869" s="553"/>
      <c r="W869" s="553"/>
      <c r="X869" s="553"/>
      <c r="Y869" s="553"/>
      <c r="Z869" s="397"/>
      <c r="AA869" s="397"/>
      <c r="AB869" s="397"/>
      <c r="AC869" s="397"/>
      <c r="AD869" s="397"/>
      <c r="AE869" s="397"/>
      <c r="AF869" s="397"/>
      <c r="AG869" s="397"/>
      <c r="AH869" s="397"/>
      <c r="AI869" s="397"/>
      <c r="AJ869" s="397"/>
      <c r="AK869" s="397"/>
      <c r="AL869" s="397"/>
      <c r="AM869" s="397"/>
      <c r="AN869" s="397"/>
      <c r="AO869" s="397"/>
      <c r="AP869" s="397"/>
      <c r="AQ869" s="397"/>
      <c r="AR869" s="397"/>
      <c r="AS869" s="397"/>
      <c r="AT869" s="397"/>
      <c r="AU869" s="397"/>
      <c r="AV869" s="397"/>
      <c r="AW869" s="397"/>
      <c r="AX869" s="397"/>
      <c r="AY869" s="397"/>
      <c r="AZ869" s="397"/>
      <c r="BA869" s="553"/>
      <c r="BB869" s="397"/>
      <c r="BC869" s="397"/>
      <c r="BD869" s="397"/>
    </row>
    <row r="870" spans="2:56" x14ac:dyDescent="0.35">
      <c r="B870" s="80"/>
      <c r="C870" s="119"/>
      <c r="D870" s="119"/>
      <c r="E870" s="84"/>
      <c r="F870" s="119"/>
      <c r="G870" s="120"/>
      <c r="H870" s="41"/>
      <c r="I870" s="41"/>
      <c r="J870" s="82"/>
      <c r="K870" s="291">
        <f t="shared" si="91"/>
        <v>0</v>
      </c>
      <c r="L870" s="293">
        <f>IF(I870&lt;INDEX(Lookup!$U$2:$U$10,MATCH($D$46,Lookup!$S$2:$S$10,0)),0,IF(O870="X",0,J870/(DATEDIF(H870,I870,"m")+1)*12))</f>
        <v>0</v>
      </c>
      <c r="M870" s="291">
        <f t="shared" si="92"/>
        <v>0</v>
      </c>
      <c r="N870" s="335"/>
      <c r="O870" s="143"/>
      <c r="P870" s="397"/>
      <c r="Q870" s="555"/>
      <c r="R870" s="576">
        <f t="shared" si="93"/>
        <v>0</v>
      </c>
      <c r="S870" s="576">
        <f t="shared" si="94"/>
        <v>0</v>
      </c>
      <c r="T870" s="576">
        <f t="shared" si="95"/>
        <v>0</v>
      </c>
      <c r="U870" s="576">
        <f t="shared" si="96"/>
        <v>0</v>
      </c>
      <c r="V870" s="553"/>
      <c r="W870" s="553"/>
      <c r="X870" s="553"/>
      <c r="Y870" s="553"/>
      <c r="Z870" s="397"/>
      <c r="AA870" s="397"/>
      <c r="AB870" s="397"/>
      <c r="AC870" s="397"/>
      <c r="AD870" s="397"/>
      <c r="AE870" s="397"/>
      <c r="AF870" s="397"/>
      <c r="AG870" s="397"/>
      <c r="AH870" s="397"/>
      <c r="AI870" s="397"/>
      <c r="AJ870" s="397"/>
      <c r="AK870" s="397"/>
      <c r="AL870" s="397"/>
      <c r="AM870" s="397"/>
      <c r="AN870" s="397"/>
      <c r="AO870" s="397"/>
      <c r="AP870" s="397"/>
      <c r="AQ870" s="397"/>
      <c r="AR870" s="397"/>
      <c r="AS870" s="397"/>
      <c r="AT870" s="397"/>
      <c r="AU870" s="397"/>
      <c r="AV870" s="397"/>
      <c r="AW870" s="397"/>
      <c r="AX870" s="397"/>
      <c r="AY870" s="397"/>
      <c r="AZ870" s="397"/>
      <c r="BA870" s="553"/>
      <c r="BB870" s="397"/>
      <c r="BC870" s="397"/>
      <c r="BD870" s="397"/>
    </row>
    <row r="871" spans="2:56" x14ac:dyDescent="0.35">
      <c r="B871" s="80"/>
      <c r="C871" s="119"/>
      <c r="D871" s="119"/>
      <c r="E871" s="84"/>
      <c r="F871" s="119"/>
      <c r="G871" s="120"/>
      <c r="H871" s="41"/>
      <c r="I871" s="41"/>
      <c r="J871" s="82"/>
      <c r="K871" s="291">
        <f t="shared" si="91"/>
        <v>0</v>
      </c>
      <c r="L871" s="293">
        <f>IF(I871&lt;INDEX(Lookup!$U$2:$U$10,MATCH($D$46,Lookup!$S$2:$S$10,0)),0,IF(O871="X",0,J871/(DATEDIF(H871,I871,"m")+1)*12))</f>
        <v>0</v>
      </c>
      <c r="M871" s="291">
        <f t="shared" si="92"/>
        <v>0</v>
      </c>
      <c r="N871" s="335"/>
      <c r="O871" s="143"/>
      <c r="P871" s="397"/>
      <c r="Q871" s="555"/>
      <c r="R871" s="576">
        <f t="shared" si="93"/>
        <v>0</v>
      </c>
      <c r="S871" s="576">
        <f t="shared" si="94"/>
        <v>0</v>
      </c>
      <c r="T871" s="576">
        <f t="shared" si="95"/>
        <v>0</v>
      </c>
      <c r="U871" s="576">
        <f t="shared" si="96"/>
        <v>0</v>
      </c>
      <c r="V871" s="553"/>
      <c r="W871" s="553"/>
      <c r="X871" s="553"/>
      <c r="Y871" s="553"/>
      <c r="Z871" s="397"/>
      <c r="AA871" s="397"/>
      <c r="AB871" s="397"/>
      <c r="AC871" s="397"/>
      <c r="AD871" s="397"/>
      <c r="AE871" s="397"/>
      <c r="AF871" s="397"/>
      <c r="AG871" s="397"/>
      <c r="AH871" s="397"/>
      <c r="AI871" s="397"/>
      <c r="AJ871" s="397"/>
      <c r="AK871" s="397"/>
      <c r="AL871" s="397"/>
      <c r="AM871" s="397"/>
      <c r="AN871" s="397"/>
      <c r="AO871" s="397"/>
      <c r="AP871" s="397"/>
      <c r="AQ871" s="397"/>
      <c r="AR871" s="397"/>
      <c r="AS871" s="397"/>
      <c r="AT871" s="397"/>
      <c r="AU871" s="397"/>
      <c r="AV871" s="397"/>
      <c r="AW871" s="397"/>
      <c r="AX871" s="397"/>
      <c r="AY871" s="397"/>
      <c r="AZ871" s="397"/>
      <c r="BA871" s="553"/>
      <c r="BB871" s="397"/>
      <c r="BC871" s="397"/>
      <c r="BD871" s="397"/>
    </row>
    <row r="872" spans="2:56" x14ac:dyDescent="0.35">
      <c r="B872" s="80"/>
      <c r="C872" s="119"/>
      <c r="D872" s="119"/>
      <c r="E872" s="84"/>
      <c r="F872" s="119"/>
      <c r="G872" s="120"/>
      <c r="H872" s="41"/>
      <c r="I872" s="41"/>
      <c r="J872" s="82"/>
      <c r="K872" s="291">
        <f t="shared" si="91"/>
        <v>0</v>
      </c>
      <c r="L872" s="293">
        <f>IF(I872&lt;INDEX(Lookup!$U$2:$U$10,MATCH($D$46,Lookup!$S$2:$S$10,0)),0,IF(O872="X",0,J872/(DATEDIF(H872,I872,"m")+1)*12))</f>
        <v>0</v>
      </c>
      <c r="M872" s="291">
        <f t="shared" si="92"/>
        <v>0</v>
      </c>
      <c r="N872" s="335"/>
      <c r="O872" s="143"/>
      <c r="P872" s="397"/>
      <c r="Q872" s="555"/>
      <c r="R872" s="576">
        <f t="shared" si="93"/>
        <v>0</v>
      </c>
      <c r="S872" s="576">
        <f t="shared" si="94"/>
        <v>0</v>
      </c>
      <c r="T872" s="576">
        <f t="shared" si="95"/>
        <v>0</v>
      </c>
      <c r="U872" s="576">
        <f t="shared" si="96"/>
        <v>0</v>
      </c>
      <c r="V872" s="553"/>
      <c r="W872" s="553"/>
      <c r="X872" s="553"/>
      <c r="Y872" s="553"/>
      <c r="Z872" s="397"/>
      <c r="AA872" s="397"/>
      <c r="AB872" s="397"/>
      <c r="AC872" s="397"/>
      <c r="AD872" s="397"/>
      <c r="AE872" s="397"/>
      <c r="AF872" s="397"/>
      <c r="AG872" s="397"/>
      <c r="AH872" s="397"/>
      <c r="AI872" s="397"/>
      <c r="AJ872" s="397"/>
      <c r="AK872" s="397"/>
      <c r="AL872" s="397"/>
      <c r="AM872" s="397"/>
      <c r="AN872" s="397"/>
      <c r="AO872" s="397"/>
      <c r="AP872" s="397"/>
      <c r="AQ872" s="397"/>
      <c r="AR872" s="397"/>
      <c r="AS872" s="397"/>
      <c r="AT872" s="397"/>
      <c r="AU872" s="397"/>
      <c r="AV872" s="397"/>
      <c r="AW872" s="397"/>
      <c r="AX872" s="397"/>
      <c r="AY872" s="397"/>
      <c r="AZ872" s="397"/>
      <c r="BA872" s="553"/>
      <c r="BB872" s="397"/>
      <c r="BC872" s="397"/>
      <c r="BD872" s="397"/>
    </row>
    <row r="873" spans="2:56" x14ac:dyDescent="0.35">
      <c r="B873" s="80"/>
      <c r="C873" s="119"/>
      <c r="D873" s="119"/>
      <c r="E873" s="84"/>
      <c r="F873" s="119"/>
      <c r="G873" s="120"/>
      <c r="H873" s="41"/>
      <c r="I873" s="41"/>
      <c r="J873" s="82"/>
      <c r="K873" s="291">
        <f t="shared" si="91"/>
        <v>0</v>
      </c>
      <c r="L873" s="293">
        <f>IF(I873&lt;INDEX(Lookup!$U$2:$U$10,MATCH($D$46,Lookup!$S$2:$S$10,0)),0,IF(O873="X",0,J873/(DATEDIF(H873,I873,"m")+1)*12))</f>
        <v>0</v>
      </c>
      <c r="M873" s="291">
        <f t="shared" si="92"/>
        <v>0</v>
      </c>
      <c r="N873" s="335"/>
      <c r="O873" s="143"/>
      <c r="P873" s="397"/>
      <c r="Q873" s="555"/>
      <c r="R873" s="576">
        <f t="shared" si="93"/>
        <v>0</v>
      </c>
      <c r="S873" s="576">
        <f t="shared" si="94"/>
        <v>0</v>
      </c>
      <c r="T873" s="576">
        <f t="shared" si="95"/>
        <v>0</v>
      </c>
      <c r="U873" s="576">
        <f t="shared" si="96"/>
        <v>0</v>
      </c>
      <c r="V873" s="553"/>
      <c r="W873" s="553"/>
      <c r="X873" s="553"/>
      <c r="Y873" s="553"/>
      <c r="Z873" s="397"/>
      <c r="AA873" s="397"/>
      <c r="AB873" s="397"/>
      <c r="AC873" s="397"/>
      <c r="AD873" s="397"/>
      <c r="AE873" s="397"/>
      <c r="AF873" s="397"/>
      <c r="AG873" s="397"/>
      <c r="AH873" s="397"/>
      <c r="AI873" s="397"/>
      <c r="AJ873" s="397"/>
      <c r="AK873" s="397"/>
      <c r="AL873" s="397"/>
      <c r="AM873" s="397"/>
      <c r="AN873" s="397"/>
      <c r="AO873" s="397"/>
      <c r="AP873" s="397"/>
      <c r="AQ873" s="397"/>
      <c r="AR873" s="397"/>
      <c r="AS873" s="397"/>
      <c r="AT873" s="397"/>
      <c r="AU873" s="397"/>
      <c r="AV873" s="397"/>
      <c r="AW873" s="397"/>
      <c r="AX873" s="397"/>
      <c r="AY873" s="397"/>
      <c r="AZ873" s="397"/>
      <c r="BA873" s="553"/>
      <c r="BB873" s="397"/>
      <c r="BC873" s="397"/>
      <c r="BD873" s="397"/>
    </row>
    <row r="874" spans="2:56" x14ac:dyDescent="0.35">
      <c r="B874" s="80"/>
      <c r="C874" s="119"/>
      <c r="D874" s="119"/>
      <c r="E874" s="84"/>
      <c r="F874" s="119"/>
      <c r="G874" s="120"/>
      <c r="H874" s="41"/>
      <c r="I874" s="41"/>
      <c r="J874" s="82"/>
      <c r="K874" s="291">
        <f t="shared" si="91"/>
        <v>0</v>
      </c>
      <c r="L874" s="293">
        <f>IF(I874&lt;INDEX(Lookup!$U$2:$U$10,MATCH($D$46,Lookup!$S$2:$S$10,0)),0,IF(O874="X",0,J874/(DATEDIF(H874,I874,"m")+1)*12))</f>
        <v>0</v>
      </c>
      <c r="M874" s="291">
        <f t="shared" si="92"/>
        <v>0</v>
      </c>
      <c r="N874" s="335"/>
      <c r="O874" s="143"/>
      <c r="P874" s="397"/>
      <c r="Q874" s="555"/>
      <c r="R874" s="576">
        <f t="shared" si="93"/>
        <v>0</v>
      </c>
      <c r="S874" s="576">
        <f t="shared" si="94"/>
        <v>0</v>
      </c>
      <c r="T874" s="576">
        <f t="shared" si="95"/>
        <v>0</v>
      </c>
      <c r="U874" s="576">
        <f t="shared" si="96"/>
        <v>0</v>
      </c>
      <c r="V874" s="553"/>
      <c r="W874" s="553"/>
      <c r="X874" s="553"/>
      <c r="Y874" s="553"/>
      <c r="Z874" s="397"/>
      <c r="AA874" s="397"/>
      <c r="AB874" s="397"/>
      <c r="AC874" s="397"/>
      <c r="AD874" s="397"/>
      <c r="AE874" s="397"/>
      <c r="AF874" s="397"/>
      <c r="AG874" s="397"/>
      <c r="AH874" s="397"/>
      <c r="AI874" s="397"/>
      <c r="AJ874" s="397"/>
      <c r="AK874" s="397"/>
      <c r="AL874" s="397"/>
      <c r="AM874" s="397"/>
      <c r="AN874" s="397"/>
      <c r="AO874" s="397"/>
      <c r="AP874" s="397"/>
      <c r="AQ874" s="397"/>
      <c r="AR874" s="397"/>
      <c r="AS874" s="397"/>
      <c r="AT874" s="397"/>
      <c r="AU874" s="397"/>
      <c r="AV874" s="397"/>
      <c r="AW874" s="397"/>
      <c r="AX874" s="397"/>
      <c r="AY874" s="397"/>
      <c r="AZ874" s="397"/>
      <c r="BA874" s="553"/>
      <c r="BB874" s="397"/>
      <c r="BC874" s="397"/>
      <c r="BD874" s="397"/>
    </row>
    <row r="875" spans="2:56" x14ac:dyDescent="0.35">
      <c r="B875" s="80"/>
      <c r="C875" s="119"/>
      <c r="D875" s="119"/>
      <c r="E875" s="84"/>
      <c r="F875" s="119"/>
      <c r="G875" s="120"/>
      <c r="H875" s="41"/>
      <c r="I875" s="41"/>
      <c r="J875" s="82"/>
      <c r="K875" s="291">
        <f t="shared" si="91"/>
        <v>0</v>
      </c>
      <c r="L875" s="293">
        <f>IF(I875&lt;INDEX(Lookup!$U$2:$U$10,MATCH($D$46,Lookup!$S$2:$S$10,0)),0,IF(O875="X",0,J875/(DATEDIF(H875,I875,"m")+1)*12))</f>
        <v>0</v>
      </c>
      <c r="M875" s="291">
        <f t="shared" si="92"/>
        <v>0</v>
      </c>
      <c r="N875" s="335"/>
      <c r="O875" s="143"/>
      <c r="P875" s="397"/>
      <c r="Q875" s="555"/>
      <c r="R875" s="576">
        <f t="shared" si="93"/>
        <v>0</v>
      </c>
      <c r="S875" s="576">
        <f t="shared" si="94"/>
        <v>0</v>
      </c>
      <c r="T875" s="576">
        <f t="shared" si="95"/>
        <v>0</v>
      </c>
      <c r="U875" s="576">
        <f t="shared" si="96"/>
        <v>0</v>
      </c>
      <c r="V875" s="553"/>
      <c r="W875" s="553"/>
      <c r="X875" s="553"/>
      <c r="Y875" s="553"/>
      <c r="Z875" s="397"/>
      <c r="AA875" s="397"/>
      <c r="AB875" s="397"/>
      <c r="AC875" s="397"/>
      <c r="AD875" s="397"/>
      <c r="AE875" s="397"/>
      <c r="AF875" s="397"/>
      <c r="AG875" s="397"/>
      <c r="AH875" s="397"/>
      <c r="AI875" s="397"/>
      <c r="AJ875" s="397"/>
      <c r="AK875" s="397"/>
      <c r="AL875" s="397"/>
      <c r="AM875" s="397"/>
      <c r="AN875" s="397"/>
      <c r="AO875" s="397"/>
      <c r="AP875" s="397"/>
      <c r="AQ875" s="397"/>
      <c r="AR875" s="397"/>
      <c r="AS875" s="397"/>
      <c r="AT875" s="397"/>
      <c r="AU875" s="397"/>
      <c r="AV875" s="397"/>
      <c r="AW875" s="397"/>
      <c r="AX875" s="397"/>
      <c r="AY875" s="397"/>
      <c r="AZ875" s="397"/>
      <c r="BA875" s="553"/>
      <c r="BB875" s="397"/>
      <c r="BC875" s="397"/>
      <c r="BD875" s="397"/>
    </row>
    <row r="876" spans="2:56" x14ac:dyDescent="0.35">
      <c r="B876" s="80"/>
      <c r="C876" s="119"/>
      <c r="D876" s="119"/>
      <c r="E876" s="84"/>
      <c r="F876" s="119"/>
      <c r="G876" s="120"/>
      <c r="H876" s="41"/>
      <c r="I876" s="41"/>
      <c r="J876" s="82"/>
      <c r="K876" s="291">
        <f t="shared" si="91"/>
        <v>0</v>
      </c>
      <c r="L876" s="293">
        <f>IF(I876&lt;INDEX(Lookup!$U$2:$U$10,MATCH($D$46,Lookup!$S$2:$S$10,0)),0,IF(O876="X",0,J876/(DATEDIF(H876,I876,"m")+1)*12))</f>
        <v>0</v>
      </c>
      <c r="M876" s="291">
        <f t="shared" si="92"/>
        <v>0</v>
      </c>
      <c r="N876" s="335"/>
      <c r="O876" s="143"/>
      <c r="P876" s="397"/>
      <c r="Q876" s="555"/>
      <c r="R876" s="576">
        <f t="shared" si="93"/>
        <v>0</v>
      </c>
      <c r="S876" s="576">
        <f t="shared" si="94"/>
        <v>0</v>
      </c>
      <c r="T876" s="576">
        <f t="shared" si="95"/>
        <v>0</v>
      </c>
      <c r="U876" s="576">
        <f t="shared" si="96"/>
        <v>0</v>
      </c>
      <c r="V876" s="553"/>
      <c r="W876" s="553"/>
      <c r="X876" s="553"/>
      <c r="Y876" s="553"/>
      <c r="Z876" s="397"/>
      <c r="AA876" s="397"/>
      <c r="AB876" s="397"/>
      <c r="AC876" s="397"/>
      <c r="AD876" s="397"/>
      <c r="AE876" s="397"/>
      <c r="AF876" s="397"/>
      <c r="AG876" s="397"/>
      <c r="AH876" s="397"/>
      <c r="AI876" s="397"/>
      <c r="AJ876" s="397"/>
      <c r="AK876" s="397"/>
      <c r="AL876" s="397"/>
      <c r="AM876" s="397"/>
      <c r="AN876" s="397"/>
      <c r="AO876" s="397"/>
      <c r="AP876" s="397"/>
      <c r="AQ876" s="397"/>
      <c r="AR876" s="397"/>
      <c r="AS876" s="397"/>
      <c r="AT876" s="397"/>
      <c r="AU876" s="397"/>
      <c r="AV876" s="397"/>
      <c r="AW876" s="397"/>
      <c r="AX876" s="397"/>
      <c r="AY876" s="397"/>
      <c r="AZ876" s="397"/>
      <c r="BA876" s="553"/>
      <c r="BB876" s="397"/>
      <c r="BC876" s="397"/>
      <c r="BD876" s="397"/>
    </row>
    <row r="877" spans="2:56" x14ac:dyDescent="0.35">
      <c r="B877" s="80"/>
      <c r="C877" s="119"/>
      <c r="D877" s="119"/>
      <c r="E877" s="84"/>
      <c r="F877" s="119"/>
      <c r="G877" s="120"/>
      <c r="H877" s="41"/>
      <c r="I877" s="41"/>
      <c r="J877" s="82"/>
      <c r="K877" s="291">
        <f t="shared" si="91"/>
        <v>0</v>
      </c>
      <c r="L877" s="293">
        <f>IF(I877&lt;INDEX(Lookup!$U$2:$U$10,MATCH($D$46,Lookup!$S$2:$S$10,0)),0,IF(O877="X",0,J877/(DATEDIF(H877,I877,"m")+1)*12))</f>
        <v>0</v>
      </c>
      <c r="M877" s="291">
        <f t="shared" si="92"/>
        <v>0</v>
      </c>
      <c r="N877" s="335"/>
      <c r="O877" s="143"/>
      <c r="P877" s="397"/>
      <c r="Q877" s="555"/>
      <c r="R877" s="576">
        <f t="shared" si="93"/>
        <v>0</v>
      </c>
      <c r="S877" s="576">
        <f t="shared" si="94"/>
        <v>0</v>
      </c>
      <c r="T877" s="576">
        <f t="shared" si="95"/>
        <v>0</v>
      </c>
      <c r="U877" s="576">
        <f t="shared" si="96"/>
        <v>0</v>
      </c>
      <c r="V877" s="553"/>
      <c r="W877" s="553"/>
      <c r="X877" s="553"/>
      <c r="Y877" s="553"/>
      <c r="Z877" s="397"/>
      <c r="AA877" s="397"/>
      <c r="AB877" s="397"/>
      <c r="AC877" s="397"/>
      <c r="AD877" s="397"/>
      <c r="AE877" s="397"/>
      <c r="AF877" s="397"/>
      <c r="AG877" s="397"/>
      <c r="AH877" s="397"/>
      <c r="AI877" s="397"/>
      <c r="AJ877" s="397"/>
      <c r="AK877" s="397"/>
      <c r="AL877" s="397"/>
      <c r="AM877" s="397"/>
      <c r="AN877" s="397"/>
      <c r="AO877" s="397"/>
      <c r="AP877" s="397"/>
      <c r="AQ877" s="397"/>
      <c r="AR877" s="397"/>
      <c r="AS877" s="397"/>
      <c r="AT877" s="397"/>
      <c r="AU877" s="397"/>
      <c r="AV877" s="397"/>
      <c r="AW877" s="397"/>
      <c r="AX877" s="397"/>
      <c r="AY877" s="397"/>
      <c r="AZ877" s="397"/>
      <c r="BA877" s="553"/>
      <c r="BB877" s="397"/>
      <c r="BC877" s="397"/>
      <c r="BD877" s="397"/>
    </row>
    <row r="878" spans="2:56" x14ac:dyDescent="0.35">
      <c r="B878" s="80"/>
      <c r="C878" s="119"/>
      <c r="D878" s="119"/>
      <c r="E878" s="84"/>
      <c r="F878" s="119"/>
      <c r="G878" s="120"/>
      <c r="H878" s="41"/>
      <c r="I878" s="41"/>
      <c r="J878" s="82"/>
      <c r="K878" s="291">
        <f t="shared" si="91"/>
        <v>0</v>
      </c>
      <c r="L878" s="293">
        <f>IF(I878&lt;INDEX(Lookup!$U$2:$U$10,MATCH($D$46,Lookup!$S$2:$S$10,0)),0,IF(O878="X",0,J878/(DATEDIF(H878,I878,"m")+1)*12))</f>
        <v>0</v>
      </c>
      <c r="M878" s="291">
        <f t="shared" si="92"/>
        <v>0</v>
      </c>
      <c r="N878" s="335"/>
      <c r="O878" s="143"/>
      <c r="P878" s="397"/>
      <c r="Q878" s="555"/>
      <c r="R878" s="576">
        <f t="shared" si="93"/>
        <v>0</v>
      </c>
      <c r="S878" s="576">
        <f t="shared" si="94"/>
        <v>0</v>
      </c>
      <c r="T878" s="576">
        <f t="shared" si="95"/>
        <v>0</v>
      </c>
      <c r="U878" s="576">
        <f t="shared" si="96"/>
        <v>0</v>
      </c>
      <c r="V878" s="553"/>
      <c r="W878" s="553"/>
      <c r="X878" s="553"/>
      <c r="Y878" s="553"/>
      <c r="Z878" s="397"/>
      <c r="AA878" s="397"/>
      <c r="AB878" s="397"/>
      <c r="AC878" s="397"/>
      <c r="AD878" s="397"/>
      <c r="AE878" s="397"/>
      <c r="AF878" s="397"/>
      <c r="AG878" s="397"/>
      <c r="AH878" s="397"/>
      <c r="AI878" s="397"/>
      <c r="AJ878" s="397"/>
      <c r="AK878" s="397"/>
      <c r="AL878" s="397"/>
      <c r="AM878" s="397"/>
      <c r="AN878" s="397"/>
      <c r="AO878" s="397"/>
      <c r="AP878" s="397"/>
      <c r="AQ878" s="397"/>
      <c r="AR878" s="397"/>
      <c r="AS878" s="397"/>
      <c r="AT878" s="397"/>
      <c r="AU878" s="397"/>
      <c r="AV878" s="397"/>
      <c r="AW878" s="397"/>
      <c r="AX878" s="397"/>
      <c r="AY878" s="397"/>
      <c r="AZ878" s="397"/>
      <c r="BA878" s="553"/>
      <c r="BB878" s="397"/>
      <c r="BC878" s="397"/>
      <c r="BD878" s="397"/>
    </row>
    <row r="879" spans="2:56" x14ac:dyDescent="0.35">
      <c r="B879" s="80"/>
      <c r="C879" s="119"/>
      <c r="D879" s="119"/>
      <c r="E879" s="84"/>
      <c r="F879" s="119"/>
      <c r="G879" s="120"/>
      <c r="H879" s="41"/>
      <c r="I879" s="41"/>
      <c r="J879" s="82"/>
      <c r="K879" s="291">
        <f t="shared" si="91"/>
        <v>0</v>
      </c>
      <c r="L879" s="293">
        <f>IF(I879&lt;INDEX(Lookup!$U$2:$U$10,MATCH($D$46,Lookup!$S$2:$S$10,0)),0,IF(O879="X",0,J879/(DATEDIF(H879,I879,"m")+1)*12))</f>
        <v>0</v>
      </c>
      <c r="M879" s="291">
        <f t="shared" si="92"/>
        <v>0</v>
      </c>
      <c r="N879" s="335"/>
      <c r="O879" s="143"/>
      <c r="P879" s="397"/>
      <c r="Q879" s="555"/>
      <c r="R879" s="576">
        <f t="shared" si="93"/>
        <v>0</v>
      </c>
      <c r="S879" s="576">
        <f t="shared" si="94"/>
        <v>0</v>
      </c>
      <c r="T879" s="576">
        <f t="shared" si="95"/>
        <v>0</v>
      </c>
      <c r="U879" s="576">
        <f t="shared" si="96"/>
        <v>0</v>
      </c>
      <c r="V879" s="553"/>
      <c r="W879" s="553"/>
      <c r="X879" s="553"/>
      <c r="Y879" s="553"/>
      <c r="Z879" s="397"/>
      <c r="AA879" s="397"/>
      <c r="AB879" s="397"/>
      <c r="AC879" s="397"/>
      <c r="AD879" s="397"/>
      <c r="AE879" s="397"/>
      <c r="AF879" s="397"/>
      <c r="AG879" s="397"/>
      <c r="AH879" s="397"/>
      <c r="AI879" s="397"/>
      <c r="AJ879" s="397"/>
      <c r="AK879" s="397"/>
      <c r="AL879" s="397"/>
      <c r="AM879" s="397"/>
      <c r="AN879" s="397"/>
      <c r="AO879" s="397"/>
      <c r="AP879" s="397"/>
      <c r="AQ879" s="397"/>
      <c r="AR879" s="397"/>
      <c r="AS879" s="397"/>
      <c r="AT879" s="397"/>
      <c r="AU879" s="397"/>
      <c r="AV879" s="397"/>
      <c r="AW879" s="397"/>
      <c r="AX879" s="397"/>
      <c r="AY879" s="397"/>
      <c r="AZ879" s="397"/>
      <c r="BA879" s="553"/>
      <c r="BB879" s="397"/>
      <c r="BC879" s="397"/>
      <c r="BD879" s="397"/>
    </row>
    <row r="880" spans="2:56" x14ac:dyDescent="0.35">
      <c r="B880" s="80"/>
      <c r="C880" s="119"/>
      <c r="D880" s="119"/>
      <c r="E880" s="84"/>
      <c r="F880" s="119"/>
      <c r="G880" s="120"/>
      <c r="H880" s="41"/>
      <c r="I880" s="41"/>
      <c r="J880" s="82"/>
      <c r="K880" s="291">
        <f t="shared" si="91"/>
        <v>0</v>
      </c>
      <c r="L880" s="293">
        <f>IF(I880&lt;INDEX(Lookup!$U$2:$U$10,MATCH($D$46,Lookup!$S$2:$S$10,0)),0,IF(O880="X",0,J880/(DATEDIF(H880,I880,"m")+1)*12))</f>
        <v>0</v>
      </c>
      <c r="M880" s="291">
        <f t="shared" si="92"/>
        <v>0</v>
      </c>
      <c r="N880" s="335"/>
      <c r="O880" s="143"/>
      <c r="P880" s="397"/>
      <c r="Q880" s="555"/>
      <c r="R880" s="576">
        <f t="shared" si="93"/>
        <v>0</v>
      </c>
      <c r="S880" s="576">
        <f t="shared" si="94"/>
        <v>0</v>
      </c>
      <c r="T880" s="576">
        <f t="shared" si="95"/>
        <v>0</v>
      </c>
      <c r="U880" s="576">
        <f t="shared" si="96"/>
        <v>0</v>
      </c>
      <c r="V880" s="553"/>
      <c r="W880" s="553"/>
      <c r="X880" s="553"/>
      <c r="Y880" s="553"/>
      <c r="Z880" s="397"/>
      <c r="AA880" s="397"/>
      <c r="AB880" s="397"/>
      <c r="AC880" s="397"/>
      <c r="AD880" s="397"/>
      <c r="AE880" s="397"/>
      <c r="AF880" s="397"/>
      <c r="AG880" s="397"/>
      <c r="AH880" s="397"/>
      <c r="AI880" s="397"/>
      <c r="AJ880" s="397"/>
      <c r="AK880" s="397"/>
      <c r="AL880" s="397"/>
      <c r="AM880" s="397"/>
      <c r="AN880" s="397"/>
      <c r="AO880" s="397"/>
      <c r="AP880" s="397"/>
      <c r="AQ880" s="397"/>
      <c r="AR880" s="397"/>
      <c r="AS880" s="397"/>
      <c r="AT880" s="397"/>
      <c r="AU880" s="397"/>
      <c r="AV880" s="397"/>
      <c r="AW880" s="397"/>
      <c r="AX880" s="397"/>
      <c r="AY880" s="397"/>
      <c r="AZ880" s="397"/>
      <c r="BA880" s="553"/>
      <c r="BB880" s="397"/>
      <c r="BC880" s="397"/>
      <c r="BD880" s="397"/>
    </row>
    <row r="881" spans="2:56" x14ac:dyDescent="0.35">
      <c r="B881" s="80"/>
      <c r="C881" s="119"/>
      <c r="D881" s="119"/>
      <c r="E881" s="84"/>
      <c r="F881" s="119"/>
      <c r="G881" s="120"/>
      <c r="H881" s="41"/>
      <c r="I881" s="41"/>
      <c r="J881" s="82"/>
      <c r="K881" s="291">
        <f t="shared" si="91"/>
        <v>0</v>
      </c>
      <c r="L881" s="293">
        <f>IF(I881&lt;INDEX(Lookup!$U$2:$U$10,MATCH($D$46,Lookup!$S$2:$S$10,0)),0,IF(O881="X",0,J881/(DATEDIF(H881,I881,"m")+1)*12))</f>
        <v>0</v>
      </c>
      <c r="M881" s="291">
        <f t="shared" si="92"/>
        <v>0</v>
      </c>
      <c r="N881" s="335"/>
      <c r="O881" s="143"/>
      <c r="P881" s="397"/>
      <c r="Q881" s="555"/>
      <c r="R881" s="576">
        <f t="shared" si="93"/>
        <v>0</v>
      </c>
      <c r="S881" s="576">
        <f t="shared" si="94"/>
        <v>0</v>
      </c>
      <c r="T881" s="576">
        <f t="shared" si="95"/>
        <v>0</v>
      </c>
      <c r="U881" s="576">
        <f t="shared" si="96"/>
        <v>0</v>
      </c>
      <c r="V881" s="553"/>
      <c r="W881" s="553"/>
      <c r="X881" s="553"/>
      <c r="Y881" s="553"/>
      <c r="Z881" s="397"/>
      <c r="AA881" s="397"/>
      <c r="AB881" s="397"/>
      <c r="AC881" s="397"/>
      <c r="AD881" s="397"/>
      <c r="AE881" s="397"/>
      <c r="AF881" s="397"/>
      <c r="AG881" s="397"/>
      <c r="AH881" s="397"/>
      <c r="AI881" s="397"/>
      <c r="AJ881" s="397"/>
      <c r="AK881" s="397"/>
      <c r="AL881" s="397"/>
      <c r="AM881" s="397"/>
      <c r="AN881" s="397"/>
      <c r="AO881" s="397"/>
      <c r="AP881" s="397"/>
      <c r="AQ881" s="397"/>
      <c r="AR881" s="397"/>
      <c r="AS881" s="397"/>
      <c r="AT881" s="397"/>
      <c r="AU881" s="397"/>
      <c r="AV881" s="397"/>
      <c r="AW881" s="397"/>
      <c r="AX881" s="397"/>
      <c r="AY881" s="397"/>
      <c r="AZ881" s="397"/>
      <c r="BA881" s="553"/>
      <c r="BB881" s="397"/>
      <c r="BC881" s="397"/>
      <c r="BD881" s="397"/>
    </row>
    <row r="882" spans="2:56" x14ac:dyDescent="0.35">
      <c r="B882" s="80"/>
      <c r="C882" s="119"/>
      <c r="D882" s="119"/>
      <c r="E882" s="84"/>
      <c r="F882" s="119"/>
      <c r="G882" s="120"/>
      <c r="H882" s="41"/>
      <c r="I882" s="41"/>
      <c r="J882" s="82"/>
      <c r="K882" s="291">
        <f t="shared" ref="K882:K945" si="97">J882*$K$8</f>
        <v>0</v>
      </c>
      <c r="L882" s="293">
        <f>IF(I882&lt;INDEX(Lookup!$U$2:$U$10,MATCH($D$46,Lookup!$S$2:$S$10,0)),0,IF(O882="X",0,J882/(DATEDIF(H882,I882,"m")+1)*12))</f>
        <v>0</v>
      </c>
      <c r="M882" s="291">
        <f t="shared" ref="M882:M945" si="98">L882*$K$8</f>
        <v>0</v>
      </c>
      <c r="N882" s="335"/>
      <c r="O882" s="143"/>
      <c r="P882" s="397"/>
      <c r="Q882" s="555"/>
      <c r="R882" s="576">
        <f t="shared" si="93"/>
        <v>0</v>
      </c>
      <c r="S882" s="576">
        <f t="shared" si="94"/>
        <v>0</v>
      </c>
      <c r="T882" s="576">
        <f t="shared" si="95"/>
        <v>0</v>
      </c>
      <c r="U882" s="576">
        <f t="shared" si="96"/>
        <v>0</v>
      </c>
      <c r="V882" s="553"/>
      <c r="W882" s="553"/>
      <c r="X882" s="553"/>
      <c r="Y882" s="553"/>
      <c r="Z882" s="397"/>
      <c r="AA882" s="397"/>
      <c r="AB882" s="397"/>
      <c r="AC882" s="397"/>
      <c r="AD882" s="397"/>
      <c r="AE882" s="397"/>
      <c r="AF882" s="397"/>
      <c r="AG882" s="397"/>
      <c r="AH882" s="397"/>
      <c r="AI882" s="397"/>
      <c r="AJ882" s="397"/>
      <c r="AK882" s="397"/>
      <c r="AL882" s="397"/>
      <c r="AM882" s="397"/>
      <c r="AN882" s="397"/>
      <c r="AO882" s="397"/>
      <c r="AP882" s="397"/>
      <c r="AQ882" s="397"/>
      <c r="AR882" s="397"/>
      <c r="AS882" s="397"/>
      <c r="AT882" s="397"/>
      <c r="AU882" s="397"/>
      <c r="AV882" s="397"/>
      <c r="AW882" s="397"/>
      <c r="AX882" s="397"/>
      <c r="AY882" s="397"/>
      <c r="AZ882" s="397"/>
      <c r="BA882" s="553"/>
      <c r="BB882" s="397"/>
      <c r="BC882" s="397"/>
      <c r="BD882" s="397"/>
    </row>
    <row r="883" spans="2:56" x14ac:dyDescent="0.35">
      <c r="B883" s="80"/>
      <c r="C883" s="119"/>
      <c r="D883" s="119"/>
      <c r="E883" s="84"/>
      <c r="F883" s="119"/>
      <c r="G883" s="120"/>
      <c r="H883" s="41"/>
      <c r="I883" s="41"/>
      <c r="J883" s="82"/>
      <c r="K883" s="291">
        <f t="shared" si="97"/>
        <v>0</v>
      </c>
      <c r="L883" s="293">
        <f>IF(I883&lt;INDEX(Lookup!$U$2:$U$10,MATCH($D$46,Lookup!$S$2:$S$10,0)),0,IF(O883="X",0,J883/(DATEDIF(H883,I883,"m")+1)*12))</f>
        <v>0</v>
      </c>
      <c r="M883" s="291">
        <f t="shared" si="98"/>
        <v>0</v>
      </c>
      <c r="N883" s="335"/>
      <c r="O883" s="143"/>
      <c r="P883" s="397"/>
      <c r="Q883" s="555"/>
      <c r="R883" s="576">
        <f t="shared" ref="R883:R946" si="99">K882*$I$32</f>
        <v>0</v>
      </c>
      <c r="S883" s="576">
        <f t="shared" ref="S883:S946" si="100">M882*$I$42</f>
        <v>0</v>
      </c>
      <c r="T883" s="576">
        <f t="shared" ref="T883:T946" si="101">R883-K882</f>
        <v>0</v>
      </c>
      <c r="U883" s="576">
        <f t="shared" ref="U883:U946" si="102">S883-M882</f>
        <v>0</v>
      </c>
      <c r="V883" s="553"/>
      <c r="W883" s="553"/>
      <c r="X883" s="553"/>
      <c r="Y883" s="553"/>
      <c r="Z883" s="397"/>
      <c r="AA883" s="397"/>
      <c r="AB883" s="397"/>
      <c r="AC883" s="397"/>
      <c r="AD883" s="397"/>
      <c r="AE883" s="397"/>
      <c r="AF883" s="397"/>
      <c r="AG883" s="397"/>
      <c r="AH883" s="397"/>
      <c r="AI883" s="397"/>
      <c r="AJ883" s="397"/>
      <c r="AK883" s="397"/>
      <c r="AL883" s="397"/>
      <c r="AM883" s="397"/>
      <c r="AN883" s="397"/>
      <c r="AO883" s="397"/>
      <c r="AP883" s="397"/>
      <c r="AQ883" s="397"/>
      <c r="AR883" s="397"/>
      <c r="AS883" s="397"/>
      <c r="AT883" s="397"/>
      <c r="AU883" s="397"/>
      <c r="AV883" s="397"/>
      <c r="AW883" s="397"/>
      <c r="AX883" s="397"/>
      <c r="AY883" s="397"/>
      <c r="AZ883" s="397"/>
      <c r="BA883" s="553"/>
      <c r="BB883" s="397"/>
      <c r="BC883" s="397"/>
      <c r="BD883" s="397"/>
    </row>
    <row r="884" spans="2:56" x14ac:dyDescent="0.35">
      <c r="B884" s="80"/>
      <c r="C884" s="119"/>
      <c r="D884" s="119"/>
      <c r="E884" s="84"/>
      <c r="F884" s="119"/>
      <c r="G884" s="120"/>
      <c r="H884" s="41"/>
      <c r="I884" s="41"/>
      <c r="J884" s="82"/>
      <c r="K884" s="291">
        <f t="shared" si="97"/>
        <v>0</v>
      </c>
      <c r="L884" s="293">
        <f>IF(I884&lt;INDEX(Lookup!$U$2:$U$10,MATCH($D$46,Lookup!$S$2:$S$10,0)),0,IF(O884="X",0,J884/(DATEDIF(H884,I884,"m")+1)*12))</f>
        <v>0</v>
      </c>
      <c r="M884" s="291">
        <f t="shared" si="98"/>
        <v>0</v>
      </c>
      <c r="N884" s="335"/>
      <c r="O884" s="143"/>
      <c r="P884" s="397"/>
      <c r="Q884" s="555"/>
      <c r="R884" s="576">
        <f t="shared" si="99"/>
        <v>0</v>
      </c>
      <c r="S884" s="576">
        <f t="shared" si="100"/>
        <v>0</v>
      </c>
      <c r="T884" s="576">
        <f t="shared" si="101"/>
        <v>0</v>
      </c>
      <c r="U884" s="576">
        <f t="shared" si="102"/>
        <v>0</v>
      </c>
      <c r="V884" s="553"/>
      <c r="W884" s="553"/>
      <c r="X884" s="553"/>
      <c r="Y884" s="553"/>
      <c r="Z884" s="397"/>
      <c r="AA884" s="397"/>
      <c r="AB884" s="397"/>
      <c r="AC884" s="397"/>
      <c r="AD884" s="397"/>
      <c r="AE884" s="397"/>
      <c r="AF884" s="397"/>
      <c r="AG884" s="397"/>
      <c r="AH884" s="397"/>
      <c r="AI884" s="397"/>
      <c r="AJ884" s="397"/>
      <c r="AK884" s="397"/>
      <c r="AL884" s="397"/>
      <c r="AM884" s="397"/>
      <c r="AN884" s="397"/>
      <c r="AO884" s="397"/>
      <c r="AP884" s="397"/>
      <c r="AQ884" s="397"/>
      <c r="AR884" s="397"/>
      <c r="AS884" s="397"/>
      <c r="AT884" s="397"/>
      <c r="AU884" s="397"/>
      <c r="AV884" s="397"/>
      <c r="AW884" s="397"/>
      <c r="AX884" s="397"/>
      <c r="AY884" s="397"/>
      <c r="AZ884" s="397"/>
      <c r="BA884" s="553"/>
      <c r="BB884" s="397"/>
      <c r="BC884" s="397"/>
      <c r="BD884" s="397"/>
    </row>
    <row r="885" spans="2:56" x14ac:dyDescent="0.35">
      <c r="B885" s="80"/>
      <c r="C885" s="119"/>
      <c r="D885" s="119"/>
      <c r="E885" s="84"/>
      <c r="F885" s="119"/>
      <c r="G885" s="120"/>
      <c r="H885" s="41"/>
      <c r="I885" s="41"/>
      <c r="J885" s="82"/>
      <c r="K885" s="291">
        <f t="shared" si="97"/>
        <v>0</v>
      </c>
      <c r="L885" s="293">
        <f>IF(I885&lt;INDEX(Lookup!$U$2:$U$10,MATCH($D$46,Lookup!$S$2:$S$10,0)),0,IF(O885="X",0,J885/(DATEDIF(H885,I885,"m")+1)*12))</f>
        <v>0</v>
      </c>
      <c r="M885" s="291">
        <f t="shared" si="98"/>
        <v>0</v>
      </c>
      <c r="N885" s="335"/>
      <c r="O885" s="143"/>
      <c r="P885" s="397"/>
      <c r="Q885" s="555"/>
      <c r="R885" s="576">
        <f t="shared" si="99"/>
        <v>0</v>
      </c>
      <c r="S885" s="576">
        <f t="shared" si="100"/>
        <v>0</v>
      </c>
      <c r="T885" s="576">
        <f t="shared" si="101"/>
        <v>0</v>
      </c>
      <c r="U885" s="576">
        <f t="shared" si="102"/>
        <v>0</v>
      </c>
      <c r="V885" s="553"/>
      <c r="W885" s="553"/>
      <c r="X885" s="553"/>
      <c r="Y885" s="553"/>
      <c r="Z885" s="397"/>
      <c r="AA885" s="397"/>
      <c r="AB885" s="397"/>
      <c r="AC885" s="397"/>
      <c r="AD885" s="397"/>
      <c r="AE885" s="397"/>
      <c r="AF885" s="397"/>
      <c r="AG885" s="397"/>
      <c r="AH885" s="397"/>
      <c r="AI885" s="397"/>
      <c r="AJ885" s="397"/>
      <c r="AK885" s="397"/>
      <c r="AL885" s="397"/>
      <c r="AM885" s="397"/>
      <c r="AN885" s="397"/>
      <c r="AO885" s="397"/>
      <c r="AP885" s="397"/>
      <c r="AQ885" s="397"/>
      <c r="AR885" s="397"/>
      <c r="AS885" s="397"/>
      <c r="AT885" s="397"/>
      <c r="AU885" s="397"/>
      <c r="AV885" s="397"/>
      <c r="AW885" s="397"/>
      <c r="AX885" s="397"/>
      <c r="AY885" s="397"/>
      <c r="AZ885" s="397"/>
      <c r="BA885" s="553"/>
      <c r="BB885" s="397"/>
      <c r="BC885" s="397"/>
      <c r="BD885" s="397"/>
    </row>
    <row r="886" spans="2:56" x14ac:dyDescent="0.35">
      <c r="B886" s="80"/>
      <c r="C886" s="119"/>
      <c r="D886" s="119"/>
      <c r="E886" s="84"/>
      <c r="F886" s="119"/>
      <c r="G886" s="120"/>
      <c r="H886" s="41"/>
      <c r="I886" s="41"/>
      <c r="J886" s="82"/>
      <c r="K886" s="291">
        <f t="shared" si="97"/>
        <v>0</v>
      </c>
      <c r="L886" s="293">
        <f>IF(I886&lt;INDEX(Lookup!$U$2:$U$10,MATCH($D$46,Lookup!$S$2:$S$10,0)),0,IF(O886="X",0,J886/(DATEDIF(H886,I886,"m")+1)*12))</f>
        <v>0</v>
      </c>
      <c r="M886" s="291">
        <f t="shared" si="98"/>
        <v>0</v>
      </c>
      <c r="N886" s="335"/>
      <c r="O886" s="143"/>
      <c r="P886" s="397"/>
      <c r="Q886" s="555"/>
      <c r="R886" s="576">
        <f t="shared" si="99"/>
        <v>0</v>
      </c>
      <c r="S886" s="576">
        <f t="shared" si="100"/>
        <v>0</v>
      </c>
      <c r="T886" s="576">
        <f t="shared" si="101"/>
        <v>0</v>
      </c>
      <c r="U886" s="576">
        <f t="shared" si="102"/>
        <v>0</v>
      </c>
      <c r="V886" s="553"/>
      <c r="W886" s="553"/>
      <c r="X886" s="553"/>
      <c r="Y886" s="553"/>
      <c r="Z886" s="397"/>
      <c r="AA886" s="397"/>
      <c r="AB886" s="397"/>
      <c r="AC886" s="397"/>
      <c r="AD886" s="397"/>
      <c r="AE886" s="397"/>
      <c r="AF886" s="397"/>
      <c r="AG886" s="397"/>
      <c r="AH886" s="397"/>
      <c r="AI886" s="397"/>
      <c r="AJ886" s="397"/>
      <c r="AK886" s="397"/>
      <c r="AL886" s="397"/>
      <c r="AM886" s="397"/>
      <c r="AN886" s="397"/>
      <c r="AO886" s="397"/>
      <c r="AP886" s="397"/>
      <c r="AQ886" s="397"/>
      <c r="AR886" s="397"/>
      <c r="AS886" s="397"/>
      <c r="AT886" s="397"/>
      <c r="AU886" s="397"/>
      <c r="AV886" s="397"/>
      <c r="AW886" s="397"/>
      <c r="AX886" s="397"/>
      <c r="AY886" s="397"/>
      <c r="AZ886" s="397"/>
      <c r="BA886" s="553"/>
      <c r="BB886" s="397"/>
      <c r="BC886" s="397"/>
      <c r="BD886" s="397"/>
    </row>
    <row r="887" spans="2:56" x14ac:dyDescent="0.35">
      <c r="B887" s="80"/>
      <c r="C887" s="119"/>
      <c r="D887" s="119"/>
      <c r="E887" s="84"/>
      <c r="F887" s="119"/>
      <c r="G887" s="120"/>
      <c r="H887" s="41"/>
      <c r="I887" s="41"/>
      <c r="J887" s="82"/>
      <c r="K887" s="291">
        <f t="shared" si="97"/>
        <v>0</v>
      </c>
      <c r="L887" s="293">
        <f>IF(I887&lt;INDEX(Lookup!$U$2:$U$10,MATCH($D$46,Lookup!$S$2:$S$10,0)),0,IF(O887="X",0,J887/(DATEDIF(H887,I887,"m")+1)*12))</f>
        <v>0</v>
      </c>
      <c r="M887" s="291">
        <f t="shared" si="98"/>
        <v>0</v>
      </c>
      <c r="N887" s="335"/>
      <c r="O887" s="143"/>
      <c r="P887" s="397"/>
      <c r="Q887" s="555"/>
      <c r="R887" s="576">
        <f t="shared" si="99"/>
        <v>0</v>
      </c>
      <c r="S887" s="576">
        <f t="shared" si="100"/>
        <v>0</v>
      </c>
      <c r="T887" s="576">
        <f t="shared" si="101"/>
        <v>0</v>
      </c>
      <c r="U887" s="576">
        <f t="shared" si="102"/>
        <v>0</v>
      </c>
      <c r="V887" s="553"/>
      <c r="W887" s="553"/>
      <c r="X887" s="553"/>
      <c r="Y887" s="553"/>
      <c r="Z887" s="397"/>
      <c r="AA887" s="397"/>
      <c r="AB887" s="397"/>
      <c r="AC887" s="397"/>
      <c r="AD887" s="397"/>
      <c r="AE887" s="397"/>
      <c r="AF887" s="397"/>
      <c r="AG887" s="397"/>
      <c r="AH887" s="397"/>
      <c r="AI887" s="397"/>
      <c r="AJ887" s="397"/>
      <c r="AK887" s="397"/>
      <c r="AL887" s="397"/>
      <c r="AM887" s="397"/>
      <c r="AN887" s="397"/>
      <c r="AO887" s="397"/>
      <c r="AP887" s="397"/>
      <c r="AQ887" s="397"/>
      <c r="AR887" s="397"/>
      <c r="AS887" s="397"/>
      <c r="AT887" s="397"/>
      <c r="AU887" s="397"/>
      <c r="AV887" s="397"/>
      <c r="AW887" s="397"/>
      <c r="AX887" s="397"/>
      <c r="AY887" s="397"/>
      <c r="AZ887" s="397"/>
      <c r="BA887" s="553"/>
      <c r="BB887" s="397"/>
      <c r="BC887" s="397"/>
      <c r="BD887" s="397"/>
    </row>
    <row r="888" spans="2:56" x14ac:dyDescent="0.35">
      <c r="B888" s="80"/>
      <c r="C888" s="119"/>
      <c r="D888" s="119"/>
      <c r="E888" s="84"/>
      <c r="F888" s="119"/>
      <c r="G888" s="120"/>
      <c r="H888" s="41"/>
      <c r="I888" s="41"/>
      <c r="J888" s="82"/>
      <c r="K888" s="291">
        <f t="shared" si="97"/>
        <v>0</v>
      </c>
      <c r="L888" s="293">
        <f>IF(I888&lt;INDEX(Lookup!$U$2:$U$10,MATCH($D$46,Lookup!$S$2:$S$10,0)),0,IF(O888="X",0,J888/(DATEDIF(H888,I888,"m")+1)*12))</f>
        <v>0</v>
      </c>
      <c r="M888" s="291">
        <f t="shared" si="98"/>
        <v>0</v>
      </c>
      <c r="N888" s="335"/>
      <c r="O888" s="143"/>
      <c r="P888" s="397"/>
      <c r="Q888" s="555"/>
      <c r="R888" s="576">
        <f t="shared" si="99"/>
        <v>0</v>
      </c>
      <c r="S888" s="576">
        <f t="shared" si="100"/>
        <v>0</v>
      </c>
      <c r="T888" s="576">
        <f t="shared" si="101"/>
        <v>0</v>
      </c>
      <c r="U888" s="576">
        <f t="shared" si="102"/>
        <v>0</v>
      </c>
      <c r="V888" s="553"/>
      <c r="W888" s="553"/>
      <c r="X888" s="553"/>
      <c r="Y888" s="553"/>
      <c r="Z888" s="397"/>
      <c r="AA888" s="397"/>
      <c r="AB888" s="397"/>
      <c r="AC888" s="397"/>
      <c r="AD888" s="397"/>
      <c r="AE888" s="397"/>
      <c r="AF888" s="397"/>
      <c r="AG888" s="397"/>
      <c r="AH888" s="397"/>
      <c r="AI888" s="397"/>
      <c r="AJ888" s="397"/>
      <c r="AK888" s="397"/>
      <c r="AL888" s="397"/>
      <c r="AM888" s="397"/>
      <c r="AN888" s="397"/>
      <c r="AO888" s="397"/>
      <c r="AP888" s="397"/>
      <c r="AQ888" s="397"/>
      <c r="AR888" s="397"/>
      <c r="AS888" s="397"/>
      <c r="AT888" s="397"/>
      <c r="AU888" s="397"/>
      <c r="AV888" s="397"/>
      <c r="AW888" s="397"/>
      <c r="AX888" s="397"/>
      <c r="AY888" s="397"/>
      <c r="AZ888" s="397"/>
      <c r="BA888" s="553"/>
      <c r="BB888" s="397"/>
      <c r="BC888" s="397"/>
      <c r="BD888" s="397"/>
    </row>
    <row r="889" spans="2:56" x14ac:dyDescent="0.35">
      <c r="B889" s="80"/>
      <c r="C889" s="119"/>
      <c r="D889" s="119"/>
      <c r="E889" s="84"/>
      <c r="F889" s="119"/>
      <c r="G889" s="120"/>
      <c r="H889" s="41"/>
      <c r="I889" s="41"/>
      <c r="J889" s="82"/>
      <c r="K889" s="291">
        <f t="shared" si="97"/>
        <v>0</v>
      </c>
      <c r="L889" s="293">
        <f>IF(I889&lt;INDEX(Lookup!$U$2:$U$10,MATCH($D$46,Lookup!$S$2:$S$10,0)),0,IF(O889="X",0,J889/(DATEDIF(H889,I889,"m")+1)*12))</f>
        <v>0</v>
      </c>
      <c r="M889" s="291">
        <f t="shared" si="98"/>
        <v>0</v>
      </c>
      <c r="N889" s="335"/>
      <c r="O889" s="143"/>
      <c r="P889" s="397"/>
      <c r="Q889" s="555"/>
      <c r="R889" s="576">
        <f t="shared" si="99"/>
        <v>0</v>
      </c>
      <c r="S889" s="576">
        <f t="shared" si="100"/>
        <v>0</v>
      </c>
      <c r="T889" s="576">
        <f t="shared" si="101"/>
        <v>0</v>
      </c>
      <c r="U889" s="576">
        <f t="shared" si="102"/>
        <v>0</v>
      </c>
      <c r="V889" s="553"/>
      <c r="W889" s="553"/>
      <c r="X889" s="553"/>
      <c r="Y889" s="553"/>
      <c r="Z889" s="397"/>
      <c r="AA889" s="397"/>
      <c r="AB889" s="397"/>
      <c r="AC889" s="397"/>
      <c r="AD889" s="397"/>
      <c r="AE889" s="397"/>
      <c r="AF889" s="397"/>
      <c r="AG889" s="397"/>
      <c r="AH889" s="397"/>
      <c r="AI889" s="397"/>
      <c r="AJ889" s="397"/>
      <c r="AK889" s="397"/>
      <c r="AL889" s="397"/>
      <c r="AM889" s="397"/>
      <c r="AN889" s="397"/>
      <c r="AO889" s="397"/>
      <c r="AP889" s="397"/>
      <c r="AQ889" s="397"/>
      <c r="AR889" s="397"/>
      <c r="AS889" s="397"/>
      <c r="AT889" s="397"/>
      <c r="AU889" s="397"/>
      <c r="AV889" s="397"/>
      <c r="AW889" s="397"/>
      <c r="AX889" s="397"/>
      <c r="AY889" s="397"/>
      <c r="AZ889" s="397"/>
      <c r="BA889" s="553"/>
      <c r="BB889" s="397"/>
      <c r="BC889" s="397"/>
      <c r="BD889" s="397"/>
    </row>
    <row r="890" spans="2:56" x14ac:dyDescent="0.35">
      <c r="B890" s="80"/>
      <c r="C890" s="119"/>
      <c r="D890" s="119"/>
      <c r="E890" s="84"/>
      <c r="F890" s="119"/>
      <c r="G890" s="120"/>
      <c r="H890" s="41"/>
      <c r="I890" s="41"/>
      <c r="J890" s="82"/>
      <c r="K890" s="291">
        <f t="shared" si="97"/>
        <v>0</v>
      </c>
      <c r="L890" s="293">
        <f>IF(I890&lt;INDEX(Lookup!$U$2:$U$10,MATCH($D$46,Lookup!$S$2:$S$10,0)),0,IF(O890="X",0,J890/(DATEDIF(H890,I890,"m")+1)*12))</f>
        <v>0</v>
      </c>
      <c r="M890" s="291">
        <f t="shared" si="98"/>
        <v>0</v>
      </c>
      <c r="N890" s="335"/>
      <c r="O890" s="143"/>
      <c r="P890" s="397"/>
      <c r="Q890" s="555"/>
      <c r="R890" s="576">
        <f t="shared" si="99"/>
        <v>0</v>
      </c>
      <c r="S890" s="576">
        <f t="shared" si="100"/>
        <v>0</v>
      </c>
      <c r="T890" s="576">
        <f t="shared" si="101"/>
        <v>0</v>
      </c>
      <c r="U890" s="576">
        <f t="shared" si="102"/>
        <v>0</v>
      </c>
      <c r="V890" s="553"/>
      <c r="W890" s="553"/>
      <c r="X890" s="553"/>
      <c r="Y890" s="553"/>
      <c r="Z890" s="397"/>
      <c r="AA890" s="397"/>
      <c r="AB890" s="397"/>
      <c r="AC890" s="397"/>
      <c r="AD890" s="397"/>
      <c r="AE890" s="397"/>
      <c r="AF890" s="397"/>
      <c r="AG890" s="397"/>
      <c r="AH890" s="397"/>
      <c r="AI890" s="397"/>
      <c r="AJ890" s="397"/>
      <c r="AK890" s="397"/>
      <c r="AL890" s="397"/>
      <c r="AM890" s="397"/>
      <c r="AN890" s="397"/>
      <c r="AO890" s="397"/>
      <c r="AP890" s="397"/>
      <c r="AQ890" s="397"/>
      <c r="AR890" s="397"/>
      <c r="AS890" s="397"/>
      <c r="AT890" s="397"/>
      <c r="AU890" s="397"/>
      <c r="AV890" s="397"/>
      <c r="AW890" s="397"/>
      <c r="AX890" s="397"/>
      <c r="AY890" s="397"/>
      <c r="AZ890" s="397"/>
      <c r="BA890" s="553"/>
      <c r="BB890" s="397"/>
      <c r="BC890" s="397"/>
      <c r="BD890" s="397"/>
    </row>
    <row r="891" spans="2:56" x14ac:dyDescent="0.35">
      <c r="B891" s="80"/>
      <c r="C891" s="119"/>
      <c r="D891" s="119"/>
      <c r="E891" s="84"/>
      <c r="F891" s="119"/>
      <c r="G891" s="120"/>
      <c r="H891" s="41"/>
      <c r="I891" s="41"/>
      <c r="J891" s="82"/>
      <c r="K891" s="291">
        <f t="shared" si="97"/>
        <v>0</v>
      </c>
      <c r="L891" s="293">
        <f>IF(I891&lt;INDEX(Lookup!$U$2:$U$10,MATCH($D$46,Lookup!$S$2:$S$10,0)),0,IF(O891="X",0,J891/(DATEDIF(H891,I891,"m")+1)*12))</f>
        <v>0</v>
      </c>
      <c r="M891" s="291">
        <f t="shared" si="98"/>
        <v>0</v>
      </c>
      <c r="N891" s="335"/>
      <c r="O891" s="143"/>
      <c r="P891" s="397"/>
      <c r="Q891" s="555"/>
      <c r="R891" s="576">
        <f t="shared" si="99"/>
        <v>0</v>
      </c>
      <c r="S891" s="576">
        <f t="shared" si="100"/>
        <v>0</v>
      </c>
      <c r="T891" s="576">
        <f t="shared" si="101"/>
        <v>0</v>
      </c>
      <c r="U891" s="576">
        <f t="shared" si="102"/>
        <v>0</v>
      </c>
      <c r="V891" s="553"/>
      <c r="W891" s="553"/>
      <c r="X891" s="553"/>
      <c r="Y891" s="553"/>
      <c r="Z891" s="397"/>
      <c r="AA891" s="397"/>
      <c r="AB891" s="397"/>
      <c r="AC891" s="397"/>
      <c r="AD891" s="397"/>
      <c r="AE891" s="397"/>
      <c r="AF891" s="397"/>
      <c r="AG891" s="397"/>
      <c r="AH891" s="397"/>
      <c r="AI891" s="397"/>
      <c r="AJ891" s="397"/>
      <c r="AK891" s="397"/>
      <c r="AL891" s="397"/>
      <c r="AM891" s="397"/>
      <c r="AN891" s="397"/>
      <c r="AO891" s="397"/>
      <c r="AP891" s="397"/>
      <c r="AQ891" s="397"/>
      <c r="AR891" s="397"/>
      <c r="AS891" s="397"/>
      <c r="AT891" s="397"/>
      <c r="AU891" s="397"/>
      <c r="AV891" s="397"/>
      <c r="AW891" s="397"/>
      <c r="AX891" s="397"/>
      <c r="AY891" s="397"/>
      <c r="AZ891" s="397"/>
      <c r="BA891" s="553"/>
      <c r="BB891" s="397"/>
      <c r="BC891" s="397"/>
      <c r="BD891" s="397"/>
    </row>
    <row r="892" spans="2:56" x14ac:dyDescent="0.35">
      <c r="B892" s="80"/>
      <c r="C892" s="119"/>
      <c r="D892" s="119"/>
      <c r="E892" s="84"/>
      <c r="F892" s="119"/>
      <c r="G892" s="120"/>
      <c r="H892" s="41"/>
      <c r="I892" s="41"/>
      <c r="J892" s="82"/>
      <c r="K892" s="291">
        <f t="shared" si="97"/>
        <v>0</v>
      </c>
      <c r="L892" s="293">
        <f>IF(I892&lt;INDEX(Lookup!$U$2:$U$10,MATCH($D$46,Lookup!$S$2:$S$10,0)),0,IF(O892="X",0,J892/(DATEDIF(H892,I892,"m")+1)*12))</f>
        <v>0</v>
      </c>
      <c r="M892" s="291">
        <f t="shared" si="98"/>
        <v>0</v>
      </c>
      <c r="N892" s="335"/>
      <c r="O892" s="143"/>
      <c r="P892" s="397"/>
      <c r="Q892" s="555"/>
      <c r="R892" s="576">
        <f t="shared" si="99"/>
        <v>0</v>
      </c>
      <c r="S892" s="576">
        <f t="shared" si="100"/>
        <v>0</v>
      </c>
      <c r="T892" s="576">
        <f t="shared" si="101"/>
        <v>0</v>
      </c>
      <c r="U892" s="576">
        <f t="shared" si="102"/>
        <v>0</v>
      </c>
      <c r="V892" s="553"/>
      <c r="W892" s="553"/>
      <c r="X892" s="553"/>
      <c r="Y892" s="553"/>
      <c r="Z892" s="397"/>
      <c r="AA892" s="397"/>
      <c r="AB892" s="397"/>
      <c r="AC892" s="397"/>
      <c r="AD892" s="397"/>
      <c r="AE892" s="397"/>
      <c r="AF892" s="397"/>
      <c r="AG892" s="397"/>
      <c r="AH892" s="397"/>
      <c r="AI892" s="397"/>
      <c r="AJ892" s="397"/>
      <c r="AK892" s="397"/>
      <c r="AL892" s="397"/>
      <c r="AM892" s="397"/>
      <c r="AN892" s="397"/>
      <c r="AO892" s="397"/>
      <c r="AP892" s="397"/>
      <c r="AQ892" s="397"/>
      <c r="AR892" s="397"/>
      <c r="AS892" s="397"/>
      <c r="AT892" s="397"/>
      <c r="AU892" s="397"/>
      <c r="AV892" s="397"/>
      <c r="AW892" s="397"/>
      <c r="AX892" s="397"/>
      <c r="AY892" s="397"/>
      <c r="AZ892" s="397"/>
      <c r="BA892" s="553"/>
      <c r="BB892" s="397"/>
      <c r="BC892" s="397"/>
      <c r="BD892" s="397"/>
    </row>
    <row r="893" spans="2:56" x14ac:dyDescent="0.35">
      <c r="B893" s="80"/>
      <c r="C893" s="119"/>
      <c r="D893" s="119"/>
      <c r="E893" s="84"/>
      <c r="F893" s="119"/>
      <c r="G893" s="120"/>
      <c r="H893" s="41"/>
      <c r="I893" s="41"/>
      <c r="J893" s="82"/>
      <c r="K893" s="291">
        <f t="shared" si="97"/>
        <v>0</v>
      </c>
      <c r="L893" s="293">
        <f>IF(I893&lt;INDEX(Lookup!$U$2:$U$10,MATCH($D$46,Lookup!$S$2:$S$10,0)),0,IF(O893="X",0,J893/(DATEDIF(H893,I893,"m")+1)*12))</f>
        <v>0</v>
      </c>
      <c r="M893" s="291">
        <f t="shared" si="98"/>
        <v>0</v>
      </c>
      <c r="N893" s="335"/>
      <c r="O893" s="143"/>
      <c r="P893" s="397"/>
      <c r="Q893" s="555"/>
      <c r="R893" s="576">
        <f t="shared" si="99"/>
        <v>0</v>
      </c>
      <c r="S893" s="576">
        <f t="shared" si="100"/>
        <v>0</v>
      </c>
      <c r="T893" s="576">
        <f t="shared" si="101"/>
        <v>0</v>
      </c>
      <c r="U893" s="576">
        <f t="shared" si="102"/>
        <v>0</v>
      </c>
      <c r="V893" s="553"/>
      <c r="W893" s="553"/>
      <c r="X893" s="553"/>
      <c r="Y893" s="553"/>
      <c r="Z893" s="397"/>
      <c r="AA893" s="397"/>
      <c r="AB893" s="397"/>
      <c r="AC893" s="397"/>
      <c r="AD893" s="397"/>
      <c r="AE893" s="397"/>
      <c r="AF893" s="397"/>
      <c r="AG893" s="397"/>
      <c r="AH893" s="397"/>
      <c r="AI893" s="397"/>
      <c r="AJ893" s="397"/>
      <c r="AK893" s="397"/>
      <c r="AL893" s="397"/>
      <c r="AM893" s="397"/>
      <c r="AN893" s="397"/>
      <c r="AO893" s="397"/>
      <c r="AP893" s="397"/>
      <c r="AQ893" s="397"/>
      <c r="AR893" s="397"/>
      <c r="AS893" s="397"/>
      <c r="AT893" s="397"/>
      <c r="AU893" s="397"/>
      <c r="AV893" s="397"/>
      <c r="AW893" s="397"/>
      <c r="AX893" s="397"/>
      <c r="AY893" s="397"/>
      <c r="AZ893" s="397"/>
      <c r="BA893" s="553"/>
      <c r="BB893" s="397"/>
      <c r="BC893" s="397"/>
      <c r="BD893" s="397"/>
    </row>
    <row r="894" spans="2:56" x14ac:dyDescent="0.35">
      <c r="B894" s="80"/>
      <c r="C894" s="119"/>
      <c r="D894" s="119"/>
      <c r="E894" s="84"/>
      <c r="F894" s="119"/>
      <c r="G894" s="120"/>
      <c r="H894" s="41"/>
      <c r="I894" s="41"/>
      <c r="J894" s="82"/>
      <c r="K894" s="291">
        <f t="shared" si="97"/>
        <v>0</v>
      </c>
      <c r="L894" s="293">
        <f>IF(I894&lt;INDEX(Lookup!$U$2:$U$10,MATCH($D$46,Lookup!$S$2:$S$10,0)),0,IF(O894="X",0,J894/(DATEDIF(H894,I894,"m")+1)*12))</f>
        <v>0</v>
      </c>
      <c r="M894" s="291">
        <f t="shared" si="98"/>
        <v>0</v>
      </c>
      <c r="N894" s="335"/>
      <c r="O894" s="143"/>
      <c r="P894" s="397"/>
      <c r="Q894" s="555"/>
      <c r="R894" s="576">
        <f t="shared" si="99"/>
        <v>0</v>
      </c>
      <c r="S894" s="576">
        <f t="shared" si="100"/>
        <v>0</v>
      </c>
      <c r="T894" s="576">
        <f t="shared" si="101"/>
        <v>0</v>
      </c>
      <c r="U894" s="576">
        <f t="shared" si="102"/>
        <v>0</v>
      </c>
      <c r="V894" s="553"/>
      <c r="W894" s="553"/>
      <c r="X894" s="553"/>
      <c r="Y894" s="553"/>
      <c r="Z894" s="397"/>
      <c r="AA894" s="397"/>
      <c r="AB894" s="397"/>
      <c r="AC894" s="397"/>
      <c r="AD894" s="397"/>
      <c r="AE894" s="397"/>
      <c r="AF894" s="397"/>
      <c r="AG894" s="397"/>
      <c r="AH894" s="397"/>
      <c r="AI894" s="397"/>
      <c r="AJ894" s="397"/>
      <c r="AK894" s="397"/>
      <c r="AL894" s="397"/>
      <c r="AM894" s="397"/>
      <c r="AN894" s="397"/>
      <c r="AO894" s="397"/>
      <c r="AP894" s="397"/>
      <c r="AQ894" s="397"/>
      <c r="AR894" s="397"/>
      <c r="AS894" s="397"/>
      <c r="AT894" s="397"/>
      <c r="AU894" s="397"/>
      <c r="AV894" s="397"/>
      <c r="AW894" s="397"/>
      <c r="AX894" s="397"/>
      <c r="AY894" s="397"/>
      <c r="AZ894" s="397"/>
      <c r="BA894" s="553"/>
      <c r="BB894" s="397"/>
      <c r="BC894" s="397"/>
      <c r="BD894" s="397"/>
    </row>
    <row r="895" spans="2:56" x14ac:dyDescent="0.35">
      <c r="B895" s="80"/>
      <c r="C895" s="119"/>
      <c r="D895" s="119"/>
      <c r="E895" s="84"/>
      <c r="F895" s="119"/>
      <c r="G895" s="120"/>
      <c r="H895" s="41"/>
      <c r="I895" s="41"/>
      <c r="J895" s="82"/>
      <c r="K895" s="291">
        <f t="shared" si="97"/>
        <v>0</v>
      </c>
      <c r="L895" s="293">
        <f>IF(I895&lt;INDEX(Lookup!$U$2:$U$10,MATCH($D$46,Lookup!$S$2:$S$10,0)),0,IF(O895="X",0,J895/(DATEDIF(H895,I895,"m")+1)*12))</f>
        <v>0</v>
      </c>
      <c r="M895" s="291">
        <f t="shared" si="98"/>
        <v>0</v>
      </c>
      <c r="N895" s="335"/>
      <c r="O895" s="143"/>
      <c r="P895" s="397"/>
      <c r="Q895" s="555"/>
      <c r="R895" s="576">
        <f t="shared" si="99"/>
        <v>0</v>
      </c>
      <c r="S895" s="576">
        <f t="shared" si="100"/>
        <v>0</v>
      </c>
      <c r="T895" s="576">
        <f t="shared" si="101"/>
        <v>0</v>
      </c>
      <c r="U895" s="576">
        <f t="shared" si="102"/>
        <v>0</v>
      </c>
      <c r="V895" s="553"/>
      <c r="W895" s="553"/>
      <c r="X895" s="553"/>
      <c r="Y895" s="553"/>
      <c r="Z895" s="397"/>
      <c r="AA895" s="397"/>
      <c r="AB895" s="397"/>
      <c r="AC895" s="397"/>
      <c r="AD895" s="397"/>
      <c r="AE895" s="397"/>
      <c r="AF895" s="397"/>
      <c r="AG895" s="397"/>
      <c r="AH895" s="397"/>
      <c r="AI895" s="397"/>
      <c r="AJ895" s="397"/>
      <c r="AK895" s="397"/>
      <c r="AL895" s="397"/>
      <c r="AM895" s="397"/>
      <c r="AN895" s="397"/>
      <c r="AO895" s="397"/>
      <c r="AP895" s="397"/>
      <c r="AQ895" s="397"/>
      <c r="AR895" s="397"/>
      <c r="AS895" s="397"/>
      <c r="AT895" s="397"/>
      <c r="AU895" s="397"/>
      <c r="AV895" s="397"/>
      <c r="AW895" s="397"/>
      <c r="AX895" s="397"/>
      <c r="AY895" s="397"/>
      <c r="AZ895" s="397"/>
      <c r="BA895" s="553"/>
      <c r="BB895" s="397"/>
      <c r="BC895" s="397"/>
      <c r="BD895" s="397"/>
    </row>
    <row r="896" spans="2:56" x14ac:dyDescent="0.35">
      <c r="B896" s="80"/>
      <c r="C896" s="119"/>
      <c r="D896" s="119"/>
      <c r="E896" s="84"/>
      <c r="F896" s="119"/>
      <c r="G896" s="120"/>
      <c r="H896" s="41"/>
      <c r="I896" s="41"/>
      <c r="J896" s="82"/>
      <c r="K896" s="291">
        <f t="shared" si="97"/>
        <v>0</v>
      </c>
      <c r="L896" s="293">
        <f>IF(I896&lt;INDEX(Lookup!$U$2:$U$10,MATCH($D$46,Lookup!$S$2:$S$10,0)),0,IF(O896="X",0,J896/(DATEDIF(H896,I896,"m")+1)*12))</f>
        <v>0</v>
      </c>
      <c r="M896" s="291">
        <f t="shared" si="98"/>
        <v>0</v>
      </c>
      <c r="N896" s="335"/>
      <c r="O896" s="143"/>
      <c r="P896" s="397"/>
      <c r="Q896" s="555"/>
      <c r="R896" s="576">
        <f t="shared" si="99"/>
        <v>0</v>
      </c>
      <c r="S896" s="576">
        <f t="shared" si="100"/>
        <v>0</v>
      </c>
      <c r="T896" s="576">
        <f t="shared" si="101"/>
        <v>0</v>
      </c>
      <c r="U896" s="576">
        <f t="shared" si="102"/>
        <v>0</v>
      </c>
      <c r="V896" s="553"/>
      <c r="W896" s="553"/>
      <c r="X896" s="553"/>
      <c r="Y896" s="553"/>
      <c r="Z896" s="397"/>
      <c r="AA896" s="397"/>
      <c r="AB896" s="397"/>
      <c r="AC896" s="397"/>
      <c r="AD896" s="397"/>
      <c r="AE896" s="397"/>
      <c r="AF896" s="397"/>
      <c r="AG896" s="397"/>
      <c r="AH896" s="397"/>
      <c r="AI896" s="397"/>
      <c r="AJ896" s="397"/>
      <c r="AK896" s="397"/>
      <c r="AL896" s="397"/>
      <c r="AM896" s="397"/>
      <c r="AN896" s="397"/>
      <c r="AO896" s="397"/>
      <c r="AP896" s="397"/>
      <c r="AQ896" s="397"/>
      <c r="AR896" s="397"/>
      <c r="AS896" s="397"/>
      <c r="AT896" s="397"/>
      <c r="AU896" s="397"/>
      <c r="AV896" s="397"/>
      <c r="AW896" s="397"/>
      <c r="AX896" s="397"/>
      <c r="AY896" s="397"/>
      <c r="AZ896" s="397"/>
      <c r="BA896" s="553"/>
      <c r="BB896" s="397"/>
      <c r="BC896" s="397"/>
      <c r="BD896" s="397"/>
    </row>
    <row r="897" spans="2:56" x14ac:dyDescent="0.35">
      <c r="B897" s="80"/>
      <c r="C897" s="119"/>
      <c r="D897" s="119"/>
      <c r="E897" s="84"/>
      <c r="F897" s="119"/>
      <c r="G897" s="120"/>
      <c r="H897" s="41"/>
      <c r="I897" s="41"/>
      <c r="J897" s="82"/>
      <c r="K897" s="291">
        <f t="shared" si="97"/>
        <v>0</v>
      </c>
      <c r="L897" s="293">
        <f>IF(I897&lt;INDEX(Lookup!$U$2:$U$10,MATCH($D$46,Lookup!$S$2:$S$10,0)),0,IF(O897="X",0,J897/(DATEDIF(H897,I897,"m")+1)*12))</f>
        <v>0</v>
      </c>
      <c r="M897" s="291">
        <f t="shared" si="98"/>
        <v>0</v>
      </c>
      <c r="N897" s="335"/>
      <c r="O897" s="143"/>
      <c r="P897" s="397"/>
      <c r="Q897" s="555"/>
      <c r="R897" s="576">
        <f t="shared" si="99"/>
        <v>0</v>
      </c>
      <c r="S897" s="576">
        <f t="shared" si="100"/>
        <v>0</v>
      </c>
      <c r="T897" s="576">
        <f t="shared" si="101"/>
        <v>0</v>
      </c>
      <c r="U897" s="576">
        <f t="shared" si="102"/>
        <v>0</v>
      </c>
      <c r="V897" s="553"/>
      <c r="W897" s="553"/>
      <c r="X897" s="553"/>
      <c r="Y897" s="553"/>
      <c r="Z897" s="397"/>
      <c r="AA897" s="397"/>
      <c r="AB897" s="397"/>
      <c r="AC897" s="397"/>
      <c r="AD897" s="397"/>
      <c r="AE897" s="397"/>
      <c r="AF897" s="397"/>
      <c r="AG897" s="397"/>
      <c r="AH897" s="397"/>
      <c r="AI897" s="397"/>
      <c r="AJ897" s="397"/>
      <c r="AK897" s="397"/>
      <c r="AL897" s="397"/>
      <c r="AM897" s="397"/>
      <c r="AN897" s="397"/>
      <c r="AO897" s="397"/>
      <c r="AP897" s="397"/>
      <c r="AQ897" s="397"/>
      <c r="AR897" s="397"/>
      <c r="AS897" s="397"/>
      <c r="AT897" s="397"/>
      <c r="AU897" s="397"/>
      <c r="AV897" s="397"/>
      <c r="AW897" s="397"/>
      <c r="AX897" s="397"/>
      <c r="AY897" s="397"/>
      <c r="AZ897" s="397"/>
      <c r="BA897" s="553"/>
      <c r="BB897" s="397"/>
      <c r="BC897" s="397"/>
      <c r="BD897" s="397"/>
    </row>
    <row r="898" spans="2:56" x14ac:dyDescent="0.35">
      <c r="B898" s="80"/>
      <c r="C898" s="119"/>
      <c r="D898" s="119"/>
      <c r="E898" s="84"/>
      <c r="F898" s="119"/>
      <c r="G898" s="120"/>
      <c r="H898" s="41"/>
      <c r="I898" s="41"/>
      <c r="J898" s="82"/>
      <c r="K898" s="291">
        <f t="shared" si="97"/>
        <v>0</v>
      </c>
      <c r="L898" s="293">
        <f>IF(I898&lt;INDEX(Lookup!$U$2:$U$10,MATCH($D$46,Lookup!$S$2:$S$10,0)),0,IF(O898="X",0,J898/(DATEDIF(H898,I898,"m")+1)*12))</f>
        <v>0</v>
      </c>
      <c r="M898" s="291">
        <f t="shared" si="98"/>
        <v>0</v>
      </c>
      <c r="N898" s="335"/>
      <c r="O898" s="143"/>
      <c r="P898" s="397"/>
      <c r="Q898" s="555"/>
      <c r="R898" s="576">
        <f t="shared" si="99"/>
        <v>0</v>
      </c>
      <c r="S898" s="576">
        <f t="shared" si="100"/>
        <v>0</v>
      </c>
      <c r="T898" s="576">
        <f t="shared" si="101"/>
        <v>0</v>
      </c>
      <c r="U898" s="576">
        <f t="shared" si="102"/>
        <v>0</v>
      </c>
      <c r="V898" s="553"/>
      <c r="W898" s="553"/>
      <c r="X898" s="553"/>
      <c r="Y898" s="553"/>
      <c r="Z898" s="397"/>
      <c r="AA898" s="397"/>
      <c r="AB898" s="397"/>
      <c r="AC898" s="397"/>
      <c r="AD898" s="397"/>
      <c r="AE898" s="397"/>
      <c r="AF898" s="397"/>
      <c r="AG898" s="397"/>
      <c r="AH898" s="397"/>
      <c r="AI898" s="397"/>
      <c r="AJ898" s="397"/>
      <c r="AK898" s="397"/>
      <c r="AL898" s="397"/>
      <c r="AM898" s="397"/>
      <c r="AN898" s="397"/>
      <c r="AO898" s="397"/>
      <c r="AP898" s="397"/>
      <c r="AQ898" s="397"/>
      <c r="AR898" s="397"/>
      <c r="AS898" s="397"/>
      <c r="AT898" s="397"/>
      <c r="AU898" s="397"/>
      <c r="AV898" s="397"/>
      <c r="AW898" s="397"/>
      <c r="AX898" s="397"/>
      <c r="AY898" s="397"/>
      <c r="AZ898" s="397"/>
      <c r="BA898" s="553"/>
      <c r="BB898" s="397"/>
      <c r="BC898" s="397"/>
      <c r="BD898" s="397"/>
    </row>
    <row r="899" spans="2:56" x14ac:dyDescent="0.35">
      <c r="B899" s="80"/>
      <c r="C899" s="119"/>
      <c r="D899" s="119"/>
      <c r="E899" s="84"/>
      <c r="F899" s="119"/>
      <c r="G899" s="120"/>
      <c r="H899" s="41"/>
      <c r="I899" s="41"/>
      <c r="J899" s="82"/>
      <c r="K899" s="291">
        <f t="shared" si="97"/>
        <v>0</v>
      </c>
      <c r="L899" s="293">
        <f>IF(I899&lt;INDEX(Lookup!$U$2:$U$10,MATCH($D$46,Lookup!$S$2:$S$10,0)),0,IF(O899="X",0,J899/(DATEDIF(H899,I899,"m")+1)*12))</f>
        <v>0</v>
      </c>
      <c r="M899" s="291">
        <f t="shared" si="98"/>
        <v>0</v>
      </c>
      <c r="N899" s="335"/>
      <c r="O899" s="143"/>
      <c r="P899" s="397"/>
      <c r="Q899" s="555"/>
      <c r="R899" s="576">
        <f t="shared" si="99"/>
        <v>0</v>
      </c>
      <c r="S899" s="576">
        <f t="shared" si="100"/>
        <v>0</v>
      </c>
      <c r="T899" s="576">
        <f t="shared" si="101"/>
        <v>0</v>
      </c>
      <c r="U899" s="576">
        <f t="shared" si="102"/>
        <v>0</v>
      </c>
      <c r="V899" s="553"/>
      <c r="W899" s="553"/>
      <c r="X899" s="553"/>
      <c r="Y899" s="553"/>
      <c r="Z899" s="397"/>
      <c r="AA899" s="397"/>
      <c r="AB899" s="397"/>
      <c r="AC899" s="397"/>
      <c r="AD899" s="397"/>
      <c r="AE899" s="397"/>
      <c r="AF899" s="397"/>
      <c r="AG899" s="397"/>
      <c r="AH899" s="397"/>
      <c r="AI899" s="397"/>
      <c r="AJ899" s="397"/>
      <c r="AK899" s="397"/>
      <c r="AL899" s="397"/>
      <c r="AM899" s="397"/>
      <c r="AN899" s="397"/>
      <c r="AO899" s="397"/>
      <c r="AP899" s="397"/>
      <c r="AQ899" s="397"/>
      <c r="AR899" s="397"/>
      <c r="AS899" s="397"/>
      <c r="AT899" s="397"/>
      <c r="AU899" s="397"/>
      <c r="AV899" s="397"/>
      <c r="AW899" s="397"/>
      <c r="AX899" s="397"/>
      <c r="AY899" s="397"/>
      <c r="AZ899" s="397"/>
      <c r="BA899" s="553"/>
      <c r="BB899" s="397"/>
      <c r="BC899" s="397"/>
      <c r="BD899" s="397"/>
    </row>
    <row r="900" spans="2:56" x14ac:dyDescent="0.35">
      <c r="B900" s="80"/>
      <c r="C900" s="119"/>
      <c r="D900" s="119"/>
      <c r="E900" s="84"/>
      <c r="F900" s="119"/>
      <c r="G900" s="120"/>
      <c r="H900" s="41"/>
      <c r="I900" s="41"/>
      <c r="J900" s="82"/>
      <c r="K900" s="291">
        <f t="shared" si="97"/>
        <v>0</v>
      </c>
      <c r="L900" s="293">
        <f>IF(I900&lt;INDEX(Lookup!$U$2:$U$10,MATCH($D$46,Lookup!$S$2:$S$10,0)),0,IF(O900="X",0,J900/(DATEDIF(H900,I900,"m")+1)*12))</f>
        <v>0</v>
      </c>
      <c r="M900" s="291">
        <f t="shared" si="98"/>
        <v>0</v>
      </c>
      <c r="N900" s="335"/>
      <c r="O900" s="143"/>
      <c r="P900" s="397"/>
      <c r="Q900" s="555"/>
      <c r="R900" s="576">
        <f t="shared" si="99"/>
        <v>0</v>
      </c>
      <c r="S900" s="576">
        <f t="shared" si="100"/>
        <v>0</v>
      </c>
      <c r="T900" s="576">
        <f t="shared" si="101"/>
        <v>0</v>
      </c>
      <c r="U900" s="576">
        <f t="shared" si="102"/>
        <v>0</v>
      </c>
      <c r="V900" s="553"/>
      <c r="W900" s="553"/>
      <c r="X900" s="553"/>
      <c r="Y900" s="553"/>
      <c r="Z900" s="397"/>
      <c r="AA900" s="397"/>
      <c r="AB900" s="397"/>
      <c r="AC900" s="397"/>
      <c r="AD900" s="397"/>
      <c r="AE900" s="397"/>
      <c r="AF900" s="397"/>
      <c r="AG900" s="397"/>
      <c r="AH900" s="397"/>
      <c r="AI900" s="397"/>
      <c r="AJ900" s="397"/>
      <c r="AK900" s="397"/>
      <c r="AL900" s="397"/>
      <c r="AM900" s="397"/>
      <c r="AN900" s="397"/>
      <c r="AO900" s="397"/>
      <c r="AP900" s="397"/>
      <c r="AQ900" s="397"/>
      <c r="AR900" s="397"/>
      <c r="AS900" s="397"/>
      <c r="AT900" s="397"/>
      <c r="AU900" s="397"/>
      <c r="AV900" s="397"/>
      <c r="AW900" s="397"/>
      <c r="AX900" s="397"/>
      <c r="AY900" s="397"/>
      <c r="AZ900" s="397"/>
      <c r="BA900" s="553"/>
      <c r="BB900" s="397"/>
      <c r="BC900" s="397"/>
      <c r="BD900" s="397"/>
    </row>
    <row r="901" spans="2:56" x14ac:dyDescent="0.35">
      <c r="B901" s="80"/>
      <c r="C901" s="119"/>
      <c r="D901" s="119"/>
      <c r="E901" s="84"/>
      <c r="F901" s="119"/>
      <c r="G901" s="120"/>
      <c r="H901" s="41"/>
      <c r="I901" s="41"/>
      <c r="J901" s="82"/>
      <c r="K901" s="291">
        <f t="shared" si="97"/>
        <v>0</v>
      </c>
      <c r="L901" s="293">
        <f>IF(I901&lt;INDEX(Lookup!$U$2:$U$10,MATCH($D$46,Lookup!$S$2:$S$10,0)),0,IF(O901="X",0,J901/(DATEDIF(H901,I901,"m")+1)*12))</f>
        <v>0</v>
      </c>
      <c r="M901" s="291">
        <f t="shared" si="98"/>
        <v>0</v>
      </c>
      <c r="N901" s="335"/>
      <c r="O901" s="143"/>
      <c r="P901" s="397"/>
      <c r="Q901" s="555"/>
      <c r="R901" s="576">
        <f t="shared" si="99"/>
        <v>0</v>
      </c>
      <c r="S901" s="576">
        <f t="shared" si="100"/>
        <v>0</v>
      </c>
      <c r="T901" s="576">
        <f t="shared" si="101"/>
        <v>0</v>
      </c>
      <c r="U901" s="576">
        <f t="shared" si="102"/>
        <v>0</v>
      </c>
      <c r="V901" s="553"/>
      <c r="W901" s="553"/>
      <c r="X901" s="553"/>
      <c r="Y901" s="553"/>
      <c r="Z901" s="397"/>
      <c r="AA901" s="397"/>
      <c r="AB901" s="397"/>
      <c r="AC901" s="397"/>
      <c r="AD901" s="397"/>
      <c r="AE901" s="397"/>
      <c r="AF901" s="397"/>
      <c r="AG901" s="397"/>
      <c r="AH901" s="397"/>
      <c r="AI901" s="397"/>
      <c r="AJ901" s="397"/>
      <c r="AK901" s="397"/>
      <c r="AL901" s="397"/>
      <c r="AM901" s="397"/>
      <c r="AN901" s="397"/>
      <c r="AO901" s="397"/>
      <c r="AP901" s="397"/>
      <c r="AQ901" s="397"/>
      <c r="AR901" s="397"/>
      <c r="AS901" s="397"/>
      <c r="AT901" s="397"/>
      <c r="AU901" s="397"/>
      <c r="AV901" s="397"/>
      <c r="AW901" s="397"/>
      <c r="AX901" s="397"/>
      <c r="AY901" s="397"/>
      <c r="AZ901" s="397"/>
      <c r="BA901" s="553"/>
      <c r="BB901" s="397"/>
      <c r="BC901" s="397"/>
      <c r="BD901" s="397"/>
    </row>
    <row r="902" spans="2:56" x14ac:dyDescent="0.35">
      <c r="B902" s="80"/>
      <c r="C902" s="119"/>
      <c r="D902" s="119"/>
      <c r="E902" s="84"/>
      <c r="F902" s="119"/>
      <c r="G902" s="120"/>
      <c r="H902" s="41"/>
      <c r="I902" s="41"/>
      <c r="J902" s="82"/>
      <c r="K902" s="291">
        <f t="shared" si="97"/>
        <v>0</v>
      </c>
      <c r="L902" s="293">
        <f>IF(I902&lt;INDEX(Lookup!$U$2:$U$10,MATCH($D$46,Lookup!$S$2:$S$10,0)),0,IF(O902="X",0,J902/(DATEDIF(H902,I902,"m")+1)*12))</f>
        <v>0</v>
      </c>
      <c r="M902" s="291">
        <f t="shared" si="98"/>
        <v>0</v>
      </c>
      <c r="N902" s="335"/>
      <c r="O902" s="143"/>
      <c r="P902" s="397"/>
      <c r="Q902" s="555"/>
      <c r="R902" s="576">
        <f t="shared" si="99"/>
        <v>0</v>
      </c>
      <c r="S902" s="576">
        <f t="shared" si="100"/>
        <v>0</v>
      </c>
      <c r="T902" s="576">
        <f t="shared" si="101"/>
        <v>0</v>
      </c>
      <c r="U902" s="576">
        <f t="shared" si="102"/>
        <v>0</v>
      </c>
      <c r="V902" s="553"/>
      <c r="W902" s="553"/>
      <c r="X902" s="553"/>
      <c r="Y902" s="553"/>
      <c r="Z902" s="397"/>
      <c r="AA902" s="397"/>
      <c r="AB902" s="397"/>
      <c r="AC902" s="397"/>
      <c r="AD902" s="397"/>
      <c r="AE902" s="397"/>
      <c r="AF902" s="397"/>
      <c r="AG902" s="397"/>
      <c r="AH902" s="397"/>
      <c r="AI902" s="397"/>
      <c r="AJ902" s="397"/>
      <c r="AK902" s="397"/>
      <c r="AL902" s="397"/>
      <c r="AM902" s="397"/>
      <c r="AN902" s="397"/>
      <c r="AO902" s="397"/>
      <c r="AP902" s="397"/>
      <c r="AQ902" s="397"/>
      <c r="AR902" s="397"/>
      <c r="AS902" s="397"/>
      <c r="AT902" s="397"/>
      <c r="AU902" s="397"/>
      <c r="AV902" s="397"/>
      <c r="AW902" s="397"/>
      <c r="AX902" s="397"/>
      <c r="AY902" s="397"/>
      <c r="AZ902" s="397"/>
      <c r="BA902" s="553"/>
      <c r="BB902" s="397"/>
      <c r="BC902" s="397"/>
      <c r="BD902" s="397"/>
    </row>
    <row r="903" spans="2:56" x14ac:dyDescent="0.35">
      <c r="B903" s="80"/>
      <c r="C903" s="119"/>
      <c r="D903" s="119"/>
      <c r="E903" s="84"/>
      <c r="F903" s="119"/>
      <c r="G903" s="120"/>
      <c r="H903" s="41"/>
      <c r="I903" s="41"/>
      <c r="J903" s="82"/>
      <c r="K903" s="291">
        <f t="shared" si="97"/>
        <v>0</v>
      </c>
      <c r="L903" s="293">
        <f>IF(I903&lt;INDEX(Lookup!$U$2:$U$10,MATCH($D$46,Lookup!$S$2:$S$10,0)),0,IF(O903="X",0,J903/(DATEDIF(H903,I903,"m")+1)*12))</f>
        <v>0</v>
      </c>
      <c r="M903" s="291">
        <f t="shared" si="98"/>
        <v>0</v>
      </c>
      <c r="N903" s="335"/>
      <c r="O903" s="143"/>
      <c r="P903" s="397"/>
      <c r="Q903" s="555"/>
      <c r="R903" s="576">
        <f t="shared" si="99"/>
        <v>0</v>
      </c>
      <c r="S903" s="576">
        <f t="shared" si="100"/>
        <v>0</v>
      </c>
      <c r="T903" s="576">
        <f t="shared" si="101"/>
        <v>0</v>
      </c>
      <c r="U903" s="576">
        <f t="shared" si="102"/>
        <v>0</v>
      </c>
      <c r="V903" s="553"/>
      <c r="W903" s="553"/>
      <c r="X903" s="553"/>
      <c r="Y903" s="553"/>
      <c r="Z903" s="397"/>
      <c r="AA903" s="397"/>
      <c r="AB903" s="397"/>
      <c r="AC903" s="397"/>
      <c r="AD903" s="397"/>
      <c r="AE903" s="397"/>
      <c r="AF903" s="397"/>
      <c r="AG903" s="397"/>
      <c r="AH903" s="397"/>
      <c r="AI903" s="397"/>
      <c r="AJ903" s="397"/>
      <c r="AK903" s="397"/>
      <c r="AL903" s="397"/>
      <c r="AM903" s="397"/>
      <c r="AN903" s="397"/>
      <c r="AO903" s="397"/>
      <c r="AP903" s="397"/>
      <c r="AQ903" s="397"/>
      <c r="AR903" s="397"/>
      <c r="AS903" s="397"/>
      <c r="AT903" s="397"/>
      <c r="AU903" s="397"/>
      <c r="AV903" s="397"/>
      <c r="AW903" s="397"/>
      <c r="AX903" s="397"/>
      <c r="AY903" s="397"/>
      <c r="AZ903" s="397"/>
      <c r="BA903" s="553"/>
      <c r="BB903" s="397"/>
      <c r="BC903" s="397"/>
      <c r="BD903" s="397"/>
    </row>
    <row r="904" spans="2:56" x14ac:dyDescent="0.35">
      <c r="B904" s="80"/>
      <c r="C904" s="119"/>
      <c r="D904" s="119"/>
      <c r="E904" s="84"/>
      <c r="F904" s="119"/>
      <c r="G904" s="120"/>
      <c r="H904" s="41"/>
      <c r="I904" s="41"/>
      <c r="J904" s="82"/>
      <c r="K904" s="291">
        <f t="shared" si="97"/>
        <v>0</v>
      </c>
      <c r="L904" s="293">
        <f>IF(I904&lt;INDEX(Lookup!$U$2:$U$10,MATCH($D$46,Lookup!$S$2:$S$10,0)),0,IF(O904="X",0,J904/(DATEDIF(H904,I904,"m")+1)*12))</f>
        <v>0</v>
      </c>
      <c r="M904" s="291">
        <f t="shared" si="98"/>
        <v>0</v>
      </c>
      <c r="N904" s="335"/>
      <c r="O904" s="143"/>
      <c r="P904" s="397"/>
      <c r="Q904" s="555"/>
      <c r="R904" s="576">
        <f t="shared" si="99"/>
        <v>0</v>
      </c>
      <c r="S904" s="576">
        <f t="shared" si="100"/>
        <v>0</v>
      </c>
      <c r="T904" s="576">
        <f t="shared" si="101"/>
        <v>0</v>
      </c>
      <c r="U904" s="576">
        <f t="shared" si="102"/>
        <v>0</v>
      </c>
      <c r="V904" s="553"/>
      <c r="W904" s="553"/>
      <c r="X904" s="553"/>
      <c r="Y904" s="553"/>
      <c r="Z904" s="397"/>
      <c r="AA904" s="397"/>
      <c r="AB904" s="397"/>
      <c r="AC904" s="397"/>
      <c r="AD904" s="397"/>
      <c r="AE904" s="397"/>
      <c r="AF904" s="397"/>
      <c r="AG904" s="397"/>
      <c r="AH904" s="397"/>
      <c r="AI904" s="397"/>
      <c r="AJ904" s="397"/>
      <c r="AK904" s="397"/>
      <c r="AL904" s="397"/>
      <c r="AM904" s="397"/>
      <c r="AN904" s="397"/>
      <c r="AO904" s="397"/>
      <c r="AP904" s="397"/>
      <c r="AQ904" s="397"/>
      <c r="AR904" s="397"/>
      <c r="AS904" s="397"/>
      <c r="AT904" s="397"/>
      <c r="AU904" s="397"/>
      <c r="AV904" s="397"/>
      <c r="AW904" s="397"/>
      <c r="AX904" s="397"/>
      <c r="AY904" s="397"/>
      <c r="AZ904" s="397"/>
      <c r="BA904" s="553"/>
      <c r="BB904" s="397"/>
      <c r="BC904" s="397"/>
      <c r="BD904" s="397"/>
    </row>
    <row r="905" spans="2:56" x14ac:dyDescent="0.35">
      <c r="B905" s="80"/>
      <c r="C905" s="119"/>
      <c r="D905" s="119"/>
      <c r="E905" s="84"/>
      <c r="F905" s="119"/>
      <c r="G905" s="120"/>
      <c r="H905" s="41"/>
      <c r="I905" s="41"/>
      <c r="J905" s="82"/>
      <c r="K905" s="291">
        <f t="shared" si="97"/>
        <v>0</v>
      </c>
      <c r="L905" s="293">
        <f>IF(I905&lt;INDEX(Lookup!$U$2:$U$10,MATCH($D$46,Lookup!$S$2:$S$10,0)),0,IF(O905="X",0,J905/(DATEDIF(H905,I905,"m")+1)*12))</f>
        <v>0</v>
      </c>
      <c r="M905" s="291">
        <f t="shared" si="98"/>
        <v>0</v>
      </c>
      <c r="N905" s="335"/>
      <c r="O905" s="143"/>
      <c r="P905" s="397"/>
      <c r="Q905" s="555"/>
      <c r="R905" s="576">
        <f t="shared" si="99"/>
        <v>0</v>
      </c>
      <c r="S905" s="576">
        <f t="shared" si="100"/>
        <v>0</v>
      </c>
      <c r="T905" s="576">
        <f t="shared" si="101"/>
        <v>0</v>
      </c>
      <c r="U905" s="576">
        <f t="shared" si="102"/>
        <v>0</v>
      </c>
      <c r="V905" s="553"/>
      <c r="W905" s="553"/>
      <c r="X905" s="553"/>
      <c r="Y905" s="553"/>
      <c r="Z905" s="397"/>
      <c r="AA905" s="397"/>
      <c r="AB905" s="397"/>
      <c r="AC905" s="397"/>
      <c r="AD905" s="397"/>
      <c r="AE905" s="397"/>
      <c r="AF905" s="397"/>
      <c r="AG905" s="397"/>
      <c r="AH905" s="397"/>
      <c r="AI905" s="397"/>
      <c r="AJ905" s="397"/>
      <c r="AK905" s="397"/>
      <c r="AL905" s="397"/>
      <c r="AM905" s="397"/>
      <c r="AN905" s="397"/>
      <c r="AO905" s="397"/>
      <c r="AP905" s="397"/>
      <c r="AQ905" s="397"/>
      <c r="AR905" s="397"/>
      <c r="AS905" s="397"/>
      <c r="AT905" s="397"/>
      <c r="AU905" s="397"/>
      <c r="AV905" s="397"/>
      <c r="AW905" s="397"/>
      <c r="AX905" s="397"/>
      <c r="AY905" s="397"/>
      <c r="AZ905" s="397"/>
      <c r="BA905" s="553"/>
      <c r="BB905" s="397"/>
      <c r="BC905" s="397"/>
      <c r="BD905" s="397"/>
    </row>
    <row r="906" spans="2:56" x14ac:dyDescent="0.35">
      <c r="B906" s="80"/>
      <c r="C906" s="119"/>
      <c r="D906" s="119"/>
      <c r="E906" s="84"/>
      <c r="F906" s="119"/>
      <c r="G906" s="120"/>
      <c r="H906" s="41"/>
      <c r="I906" s="41"/>
      <c r="J906" s="82"/>
      <c r="K906" s="291">
        <f t="shared" si="97"/>
        <v>0</v>
      </c>
      <c r="L906" s="293">
        <f>IF(I906&lt;INDEX(Lookup!$U$2:$U$10,MATCH($D$46,Lookup!$S$2:$S$10,0)),0,IF(O906="X",0,J906/(DATEDIF(H906,I906,"m")+1)*12))</f>
        <v>0</v>
      </c>
      <c r="M906" s="291">
        <f t="shared" si="98"/>
        <v>0</v>
      </c>
      <c r="N906" s="335"/>
      <c r="O906" s="143"/>
      <c r="P906" s="397"/>
      <c r="Q906" s="555"/>
      <c r="R906" s="576">
        <f t="shared" si="99"/>
        <v>0</v>
      </c>
      <c r="S906" s="576">
        <f t="shared" si="100"/>
        <v>0</v>
      </c>
      <c r="T906" s="576">
        <f t="shared" si="101"/>
        <v>0</v>
      </c>
      <c r="U906" s="576">
        <f t="shared" si="102"/>
        <v>0</v>
      </c>
      <c r="V906" s="553"/>
      <c r="W906" s="553"/>
      <c r="X906" s="553"/>
      <c r="Y906" s="553"/>
      <c r="Z906" s="397"/>
      <c r="AA906" s="397"/>
      <c r="AB906" s="397"/>
      <c r="AC906" s="397"/>
      <c r="AD906" s="397"/>
      <c r="AE906" s="397"/>
      <c r="AF906" s="397"/>
      <c r="AG906" s="397"/>
      <c r="AH906" s="397"/>
      <c r="AI906" s="397"/>
      <c r="AJ906" s="397"/>
      <c r="AK906" s="397"/>
      <c r="AL906" s="397"/>
      <c r="AM906" s="397"/>
      <c r="AN906" s="397"/>
      <c r="AO906" s="397"/>
      <c r="AP906" s="397"/>
      <c r="AQ906" s="397"/>
      <c r="AR906" s="397"/>
      <c r="AS906" s="397"/>
      <c r="AT906" s="397"/>
      <c r="AU906" s="397"/>
      <c r="AV906" s="397"/>
      <c r="AW906" s="397"/>
      <c r="AX906" s="397"/>
      <c r="AY906" s="397"/>
      <c r="AZ906" s="397"/>
      <c r="BA906" s="553"/>
      <c r="BB906" s="397"/>
      <c r="BC906" s="397"/>
      <c r="BD906" s="397"/>
    </row>
    <row r="907" spans="2:56" x14ac:dyDescent="0.35">
      <c r="B907" s="80"/>
      <c r="C907" s="119"/>
      <c r="D907" s="119"/>
      <c r="E907" s="84"/>
      <c r="F907" s="119"/>
      <c r="G907" s="120"/>
      <c r="H907" s="41"/>
      <c r="I907" s="41"/>
      <c r="J907" s="82"/>
      <c r="K907" s="291">
        <f t="shared" si="97"/>
        <v>0</v>
      </c>
      <c r="L907" s="293">
        <f>IF(I907&lt;INDEX(Lookup!$U$2:$U$10,MATCH($D$46,Lookup!$S$2:$S$10,0)),0,IF(O907="X",0,J907/(DATEDIF(H907,I907,"m")+1)*12))</f>
        <v>0</v>
      </c>
      <c r="M907" s="291">
        <f t="shared" si="98"/>
        <v>0</v>
      </c>
      <c r="N907" s="335"/>
      <c r="O907" s="143"/>
      <c r="P907" s="397"/>
      <c r="Q907" s="555"/>
      <c r="R907" s="576">
        <f t="shared" si="99"/>
        <v>0</v>
      </c>
      <c r="S907" s="576">
        <f t="shared" si="100"/>
        <v>0</v>
      </c>
      <c r="T907" s="576">
        <f t="shared" si="101"/>
        <v>0</v>
      </c>
      <c r="U907" s="576">
        <f t="shared" si="102"/>
        <v>0</v>
      </c>
      <c r="V907" s="553"/>
      <c r="W907" s="553"/>
      <c r="X907" s="553"/>
      <c r="Y907" s="553"/>
      <c r="Z907" s="397"/>
      <c r="AA907" s="397"/>
      <c r="AB907" s="397"/>
      <c r="AC907" s="397"/>
      <c r="AD907" s="397"/>
      <c r="AE907" s="397"/>
      <c r="AF907" s="397"/>
      <c r="AG907" s="397"/>
      <c r="AH907" s="397"/>
      <c r="AI907" s="397"/>
      <c r="AJ907" s="397"/>
      <c r="AK907" s="397"/>
      <c r="AL907" s="397"/>
      <c r="AM907" s="397"/>
      <c r="AN907" s="397"/>
      <c r="AO907" s="397"/>
      <c r="AP907" s="397"/>
      <c r="AQ907" s="397"/>
      <c r="AR907" s="397"/>
      <c r="AS907" s="397"/>
      <c r="AT907" s="397"/>
      <c r="AU907" s="397"/>
      <c r="AV907" s="397"/>
      <c r="AW907" s="397"/>
      <c r="AX907" s="397"/>
      <c r="AY907" s="397"/>
      <c r="AZ907" s="397"/>
      <c r="BA907" s="553"/>
      <c r="BB907" s="397"/>
      <c r="BC907" s="397"/>
      <c r="BD907" s="397"/>
    </row>
    <row r="908" spans="2:56" x14ac:dyDescent="0.35">
      <c r="B908" s="80"/>
      <c r="C908" s="119"/>
      <c r="D908" s="119"/>
      <c r="E908" s="84"/>
      <c r="F908" s="119"/>
      <c r="G908" s="120"/>
      <c r="H908" s="41"/>
      <c r="I908" s="41"/>
      <c r="J908" s="82"/>
      <c r="K908" s="291">
        <f t="shared" si="97"/>
        <v>0</v>
      </c>
      <c r="L908" s="293">
        <f>IF(I908&lt;INDEX(Lookup!$U$2:$U$10,MATCH($D$46,Lookup!$S$2:$S$10,0)),0,IF(O908="X",0,J908/(DATEDIF(H908,I908,"m")+1)*12))</f>
        <v>0</v>
      </c>
      <c r="M908" s="291">
        <f t="shared" si="98"/>
        <v>0</v>
      </c>
      <c r="N908" s="335"/>
      <c r="O908" s="143"/>
      <c r="P908" s="397"/>
      <c r="Q908" s="555"/>
      <c r="R908" s="576">
        <f t="shared" si="99"/>
        <v>0</v>
      </c>
      <c r="S908" s="576">
        <f t="shared" si="100"/>
        <v>0</v>
      </c>
      <c r="T908" s="576">
        <f t="shared" si="101"/>
        <v>0</v>
      </c>
      <c r="U908" s="576">
        <f t="shared" si="102"/>
        <v>0</v>
      </c>
      <c r="V908" s="553"/>
      <c r="W908" s="553"/>
      <c r="X908" s="553"/>
      <c r="Y908" s="553"/>
      <c r="Z908" s="397"/>
      <c r="AA908" s="397"/>
      <c r="AB908" s="397"/>
      <c r="AC908" s="397"/>
      <c r="AD908" s="397"/>
      <c r="AE908" s="397"/>
      <c r="AF908" s="397"/>
      <c r="AG908" s="397"/>
      <c r="AH908" s="397"/>
      <c r="AI908" s="397"/>
      <c r="AJ908" s="397"/>
      <c r="AK908" s="397"/>
      <c r="AL908" s="397"/>
      <c r="AM908" s="397"/>
      <c r="AN908" s="397"/>
      <c r="AO908" s="397"/>
      <c r="AP908" s="397"/>
      <c r="AQ908" s="397"/>
      <c r="AR908" s="397"/>
      <c r="AS908" s="397"/>
      <c r="AT908" s="397"/>
      <c r="AU908" s="397"/>
      <c r="AV908" s="397"/>
      <c r="AW908" s="397"/>
      <c r="AX908" s="397"/>
      <c r="AY908" s="397"/>
      <c r="AZ908" s="397"/>
      <c r="BA908" s="553"/>
      <c r="BB908" s="397"/>
      <c r="BC908" s="397"/>
      <c r="BD908" s="397"/>
    </row>
    <row r="909" spans="2:56" x14ac:dyDescent="0.35">
      <c r="B909" s="80"/>
      <c r="C909" s="119"/>
      <c r="D909" s="119"/>
      <c r="E909" s="84"/>
      <c r="F909" s="119"/>
      <c r="G909" s="120"/>
      <c r="H909" s="41"/>
      <c r="I909" s="41"/>
      <c r="J909" s="82"/>
      <c r="K909" s="291">
        <f t="shared" si="97"/>
        <v>0</v>
      </c>
      <c r="L909" s="293">
        <f>IF(I909&lt;INDEX(Lookup!$U$2:$U$10,MATCH($D$46,Lookup!$S$2:$S$10,0)),0,IF(O909="X",0,J909/(DATEDIF(H909,I909,"m")+1)*12))</f>
        <v>0</v>
      </c>
      <c r="M909" s="291">
        <f t="shared" si="98"/>
        <v>0</v>
      </c>
      <c r="N909" s="335"/>
      <c r="O909" s="143"/>
      <c r="P909" s="397"/>
      <c r="Q909" s="555"/>
      <c r="R909" s="576">
        <f t="shared" si="99"/>
        <v>0</v>
      </c>
      <c r="S909" s="576">
        <f t="shared" si="100"/>
        <v>0</v>
      </c>
      <c r="T909" s="576">
        <f t="shared" si="101"/>
        <v>0</v>
      </c>
      <c r="U909" s="576">
        <f t="shared" si="102"/>
        <v>0</v>
      </c>
      <c r="V909" s="553"/>
      <c r="W909" s="553"/>
      <c r="X909" s="553"/>
      <c r="Y909" s="553"/>
      <c r="Z909" s="397"/>
      <c r="AA909" s="397"/>
      <c r="AB909" s="397"/>
      <c r="AC909" s="397"/>
      <c r="AD909" s="397"/>
      <c r="AE909" s="397"/>
      <c r="AF909" s="397"/>
      <c r="AG909" s="397"/>
      <c r="AH909" s="397"/>
      <c r="AI909" s="397"/>
      <c r="AJ909" s="397"/>
      <c r="AK909" s="397"/>
      <c r="AL909" s="397"/>
      <c r="AM909" s="397"/>
      <c r="AN909" s="397"/>
      <c r="AO909" s="397"/>
      <c r="AP909" s="397"/>
      <c r="AQ909" s="397"/>
      <c r="AR909" s="397"/>
      <c r="AS909" s="397"/>
      <c r="AT909" s="397"/>
      <c r="AU909" s="397"/>
      <c r="AV909" s="397"/>
      <c r="AW909" s="397"/>
      <c r="AX909" s="397"/>
      <c r="AY909" s="397"/>
      <c r="AZ909" s="397"/>
      <c r="BA909" s="553"/>
      <c r="BB909" s="397"/>
      <c r="BC909" s="397"/>
      <c r="BD909" s="397"/>
    </row>
    <row r="910" spans="2:56" x14ac:dyDescent="0.35">
      <c r="B910" s="80"/>
      <c r="C910" s="119"/>
      <c r="D910" s="119"/>
      <c r="E910" s="84"/>
      <c r="F910" s="119"/>
      <c r="G910" s="120"/>
      <c r="H910" s="41"/>
      <c r="I910" s="41"/>
      <c r="J910" s="82"/>
      <c r="K910" s="291">
        <f t="shared" si="97"/>
        <v>0</v>
      </c>
      <c r="L910" s="293">
        <f>IF(I910&lt;INDEX(Lookup!$U$2:$U$10,MATCH($D$46,Lookup!$S$2:$S$10,0)),0,IF(O910="X",0,J910/(DATEDIF(H910,I910,"m")+1)*12))</f>
        <v>0</v>
      </c>
      <c r="M910" s="291">
        <f t="shared" si="98"/>
        <v>0</v>
      </c>
      <c r="N910" s="335"/>
      <c r="O910" s="143"/>
      <c r="P910" s="397"/>
      <c r="Q910" s="555"/>
      <c r="R910" s="576">
        <f t="shared" si="99"/>
        <v>0</v>
      </c>
      <c r="S910" s="576">
        <f t="shared" si="100"/>
        <v>0</v>
      </c>
      <c r="T910" s="576">
        <f t="shared" si="101"/>
        <v>0</v>
      </c>
      <c r="U910" s="576">
        <f t="shared" si="102"/>
        <v>0</v>
      </c>
      <c r="V910" s="553"/>
      <c r="W910" s="553"/>
      <c r="X910" s="553"/>
      <c r="Y910" s="553"/>
      <c r="Z910" s="397"/>
      <c r="AA910" s="397"/>
      <c r="AB910" s="397"/>
      <c r="AC910" s="397"/>
      <c r="AD910" s="397"/>
      <c r="AE910" s="397"/>
      <c r="AF910" s="397"/>
      <c r="AG910" s="397"/>
      <c r="AH910" s="397"/>
      <c r="AI910" s="397"/>
      <c r="AJ910" s="397"/>
      <c r="AK910" s="397"/>
      <c r="AL910" s="397"/>
      <c r="AM910" s="397"/>
      <c r="AN910" s="397"/>
      <c r="AO910" s="397"/>
      <c r="AP910" s="397"/>
      <c r="AQ910" s="397"/>
      <c r="AR910" s="397"/>
      <c r="AS910" s="397"/>
      <c r="AT910" s="397"/>
      <c r="AU910" s="397"/>
      <c r="AV910" s="397"/>
      <c r="AW910" s="397"/>
      <c r="AX910" s="397"/>
      <c r="AY910" s="397"/>
      <c r="AZ910" s="397"/>
      <c r="BA910" s="553"/>
      <c r="BB910" s="397"/>
      <c r="BC910" s="397"/>
      <c r="BD910" s="397"/>
    </row>
    <row r="911" spans="2:56" x14ac:dyDescent="0.35">
      <c r="B911" s="80"/>
      <c r="C911" s="119"/>
      <c r="D911" s="119"/>
      <c r="E911" s="84"/>
      <c r="F911" s="119"/>
      <c r="G911" s="120"/>
      <c r="H911" s="41"/>
      <c r="I911" s="41"/>
      <c r="J911" s="82"/>
      <c r="K911" s="291">
        <f t="shared" si="97"/>
        <v>0</v>
      </c>
      <c r="L911" s="293">
        <f>IF(I911&lt;INDEX(Lookup!$U$2:$U$10,MATCH($D$46,Lookup!$S$2:$S$10,0)),0,IF(O911="X",0,J911/(DATEDIF(H911,I911,"m")+1)*12))</f>
        <v>0</v>
      </c>
      <c r="M911" s="291">
        <f t="shared" si="98"/>
        <v>0</v>
      </c>
      <c r="N911" s="335"/>
      <c r="O911" s="143"/>
      <c r="P911" s="397"/>
      <c r="Q911" s="555"/>
      <c r="R911" s="576">
        <f t="shared" si="99"/>
        <v>0</v>
      </c>
      <c r="S911" s="576">
        <f t="shared" si="100"/>
        <v>0</v>
      </c>
      <c r="T911" s="576">
        <f t="shared" si="101"/>
        <v>0</v>
      </c>
      <c r="U911" s="576">
        <f t="shared" si="102"/>
        <v>0</v>
      </c>
      <c r="V911" s="553"/>
      <c r="W911" s="553"/>
      <c r="X911" s="553"/>
      <c r="Y911" s="553"/>
      <c r="Z911" s="397"/>
      <c r="AA911" s="397"/>
      <c r="AB911" s="397"/>
      <c r="AC911" s="397"/>
      <c r="AD911" s="397"/>
      <c r="AE911" s="397"/>
      <c r="AF911" s="397"/>
      <c r="AG911" s="397"/>
      <c r="AH911" s="397"/>
      <c r="AI911" s="397"/>
      <c r="AJ911" s="397"/>
      <c r="AK911" s="397"/>
      <c r="AL911" s="397"/>
      <c r="AM911" s="397"/>
      <c r="AN911" s="397"/>
      <c r="AO911" s="397"/>
      <c r="AP911" s="397"/>
      <c r="AQ911" s="397"/>
      <c r="AR911" s="397"/>
      <c r="AS911" s="397"/>
      <c r="AT911" s="397"/>
      <c r="AU911" s="397"/>
      <c r="AV911" s="397"/>
      <c r="AW911" s="397"/>
      <c r="AX911" s="397"/>
      <c r="AY911" s="397"/>
      <c r="AZ911" s="397"/>
      <c r="BA911" s="553"/>
      <c r="BB911" s="397"/>
      <c r="BC911" s="397"/>
      <c r="BD911" s="397"/>
    </row>
    <row r="912" spans="2:56" x14ac:dyDescent="0.35">
      <c r="B912" s="80"/>
      <c r="C912" s="119"/>
      <c r="D912" s="119"/>
      <c r="E912" s="84"/>
      <c r="F912" s="119"/>
      <c r="G912" s="120"/>
      <c r="H912" s="41"/>
      <c r="I912" s="41"/>
      <c r="J912" s="82"/>
      <c r="K912" s="291">
        <f t="shared" si="97"/>
        <v>0</v>
      </c>
      <c r="L912" s="293">
        <f>IF(I912&lt;INDEX(Lookup!$U$2:$U$10,MATCH($D$46,Lookup!$S$2:$S$10,0)),0,IF(O912="X",0,J912/(DATEDIF(H912,I912,"m")+1)*12))</f>
        <v>0</v>
      </c>
      <c r="M912" s="291">
        <f t="shared" si="98"/>
        <v>0</v>
      </c>
      <c r="N912" s="335"/>
      <c r="O912" s="143"/>
      <c r="P912" s="397"/>
      <c r="Q912" s="555"/>
      <c r="R912" s="576">
        <f t="shared" si="99"/>
        <v>0</v>
      </c>
      <c r="S912" s="576">
        <f t="shared" si="100"/>
        <v>0</v>
      </c>
      <c r="T912" s="576">
        <f t="shared" si="101"/>
        <v>0</v>
      </c>
      <c r="U912" s="576">
        <f t="shared" si="102"/>
        <v>0</v>
      </c>
      <c r="V912" s="553"/>
      <c r="W912" s="553"/>
      <c r="X912" s="553"/>
      <c r="Y912" s="553"/>
      <c r="Z912" s="397"/>
      <c r="AA912" s="397"/>
      <c r="AB912" s="397"/>
      <c r="AC912" s="397"/>
      <c r="AD912" s="397"/>
      <c r="AE912" s="397"/>
      <c r="AF912" s="397"/>
      <c r="AG912" s="397"/>
      <c r="AH912" s="397"/>
      <c r="AI912" s="397"/>
      <c r="AJ912" s="397"/>
      <c r="AK912" s="397"/>
      <c r="AL912" s="397"/>
      <c r="AM912" s="397"/>
      <c r="AN912" s="397"/>
      <c r="AO912" s="397"/>
      <c r="AP912" s="397"/>
      <c r="AQ912" s="397"/>
      <c r="AR912" s="397"/>
      <c r="AS912" s="397"/>
      <c r="AT912" s="397"/>
      <c r="AU912" s="397"/>
      <c r="AV912" s="397"/>
      <c r="AW912" s="397"/>
      <c r="AX912" s="397"/>
      <c r="AY912" s="397"/>
      <c r="AZ912" s="397"/>
      <c r="BA912" s="553"/>
      <c r="BB912" s="397"/>
      <c r="BC912" s="397"/>
      <c r="BD912" s="397"/>
    </row>
    <row r="913" spans="2:56" x14ac:dyDescent="0.35">
      <c r="B913" s="80"/>
      <c r="C913" s="119"/>
      <c r="D913" s="119"/>
      <c r="E913" s="84"/>
      <c r="F913" s="119"/>
      <c r="G913" s="120"/>
      <c r="H913" s="41"/>
      <c r="I913" s="41"/>
      <c r="J913" s="82"/>
      <c r="K913" s="291">
        <f t="shared" si="97"/>
        <v>0</v>
      </c>
      <c r="L913" s="293">
        <f>IF(I913&lt;INDEX(Lookup!$U$2:$U$10,MATCH($D$46,Lookup!$S$2:$S$10,0)),0,IF(O913="X",0,J913/(DATEDIF(H913,I913,"m")+1)*12))</f>
        <v>0</v>
      </c>
      <c r="M913" s="291">
        <f t="shared" si="98"/>
        <v>0</v>
      </c>
      <c r="N913" s="335"/>
      <c r="O913" s="143"/>
      <c r="P913" s="397"/>
      <c r="Q913" s="555"/>
      <c r="R913" s="576">
        <f t="shared" si="99"/>
        <v>0</v>
      </c>
      <c r="S913" s="576">
        <f t="shared" si="100"/>
        <v>0</v>
      </c>
      <c r="T913" s="576">
        <f t="shared" si="101"/>
        <v>0</v>
      </c>
      <c r="U913" s="576">
        <f t="shared" si="102"/>
        <v>0</v>
      </c>
      <c r="V913" s="553"/>
      <c r="W913" s="553"/>
      <c r="X913" s="553"/>
      <c r="Y913" s="553"/>
      <c r="Z913" s="397"/>
      <c r="AA913" s="397"/>
      <c r="AB913" s="397"/>
      <c r="AC913" s="397"/>
      <c r="AD913" s="397"/>
      <c r="AE913" s="397"/>
      <c r="AF913" s="397"/>
      <c r="AG913" s="397"/>
      <c r="AH913" s="397"/>
      <c r="AI913" s="397"/>
      <c r="AJ913" s="397"/>
      <c r="AK913" s="397"/>
      <c r="AL913" s="397"/>
      <c r="AM913" s="397"/>
      <c r="AN913" s="397"/>
      <c r="AO913" s="397"/>
      <c r="AP913" s="397"/>
      <c r="AQ913" s="397"/>
      <c r="AR913" s="397"/>
      <c r="AS913" s="397"/>
      <c r="AT913" s="397"/>
      <c r="AU913" s="397"/>
      <c r="AV913" s="397"/>
      <c r="AW913" s="397"/>
      <c r="AX913" s="397"/>
      <c r="AY913" s="397"/>
      <c r="AZ913" s="397"/>
      <c r="BA913" s="553"/>
      <c r="BB913" s="397"/>
      <c r="BC913" s="397"/>
      <c r="BD913" s="397"/>
    </row>
    <row r="914" spans="2:56" x14ac:dyDescent="0.35">
      <c r="B914" s="80"/>
      <c r="C914" s="119"/>
      <c r="D914" s="119"/>
      <c r="E914" s="84"/>
      <c r="F914" s="119"/>
      <c r="G914" s="120"/>
      <c r="H914" s="41"/>
      <c r="I914" s="41"/>
      <c r="J914" s="82"/>
      <c r="K914" s="291">
        <f t="shared" si="97"/>
        <v>0</v>
      </c>
      <c r="L914" s="293">
        <f>IF(I914&lt;INDEX(Lookup!$U$2:$U$10,MATCH($D$46,Lookup!$S$2:$S$10,0)),0,IF(O914="X",0,J914/(DATEDIF(H914,I914,"m")+1)*12))</f>
        <v>0</v>
      </c>
      <c r="M914" s="291">
        <f t="shared" si="98"/>
        <v>0</v>
      </c>
      <c r="N914" s="335"/>
      <c r="O914" s="143"/>
      <c r="P914" s="397"/>
      <c r="Q914" s="555"/>
      <c r="R914" s="576">
        <f t="shared" si="99"/>
        <v>0</v>
      </c>
      <c r="S914" s="576">
        <f t="shared" si="100"/>
        <v>0</v>
      </c>
      <c r="T914" s="576">
        <f t="shared" si="101"/>
        <v>0</v>
      </c>
      <c r="U914" s="576">
        <f t="shared" si="102"/>
        <v>0</v>
      </c>
      <c r="V914" s="553"/>
      <c r="W914" s="553"/>
      <c r="X914" s="553"/>
      <c r="Y914" s="553"/>
      <c r="Z914" s="397"/>
      <c r="AA914" s="397"/>
      <c r="AB914" s="397"/>
      <c r="AC914" s="397"/>
      <c r="AD914" s="397"/>
      <c r="AE914" s="397"/>
      <c r="AF914" s="397"/>
      <c r="AG914" s="397"/>
      <c r="AH914" s="397"/>
      <c r="AI914" s="397"/>
      <c r="AJ914" s="397"/>
      <c r="AK914" s="397"/>
      <c r="AL914" s="397"/>
      <c r="AM914" s="397"/>
      <c r="AN914" s="397"/>
      <c r="AO914" s="397"/>
      <c r="AP914" s="397"/>
      <c r="AQ914" s="397"/>
      <c r="AR914" s="397"/>
      <c r="AS914" s="397"/>
      <c r="AT914" s="397"/>
      <c r="AU914" s="397"/>
      <c r="AV914" s="397"/>
      <c r="AW914" s="397"/>
      <c r="AX914" s="397"/>
      <c r="AY914" s="397"/>
      <c r="AZ914" s="397"/>
      <c r="BA914" s="553"/>
      <c r="BB914" s="397"/>
      <c r="BC914" s="397"/>
      <c r="BD914" s="397"/>
    </row>
    <row r="915" spans="2:56" x14ac:dyDescent="0.35">
      <c r="B915" s="80"/>
      <c r="C915" s="119"/>
      <c r="D915" s="119"/>
      <c r="E915" s="84"/>
      <c r="F915" s="119"/>
      <c r="G915" s="120"/>
      <c r="H915" s="41"/>
      <c r="I915" s="41"/>
      <c r="J915" s="82"/>
      <c r="K915" s="291">
        <f t="shared" si="97"/>
        <v>0</v>
      </c>
      <c r="L915" s="293">
        <f>IF(I915&lt;INDEX(Lookup!$U$2:$U$10,MATCH($D$46,Lookup!$S$2:$S$10,0)),0,IF(O915="X",0,J915/(DATEDIF(H915,I915,"m")+1)*12))</f>
        <v>0</v>
      </c>
      <c r="M915" s="291">
        <f t="shared" si="98"/>
        <v>0</v>
      </c>
      <c r="N915" s="335"/>
      <c r="O915" s="143"/>
      <c r="P915" s="397"/>
      <c r="Q915" s="555"/>
      <c r="R915" s="576">
        <f t="shared" si="99"/>
        <v>0</v>
      </c>
      <c r="S915" s="576">
        <f t="shared" si="100"/>
        <v>0</v>
      </c>
      <c r="T915" s="576">
        <f t="shared" si="101"/>
        <v>0</v>
      </c>
      <c r="U915" s="576">
        <f t="shared" si="102"/>
        <v>0</v>
      </c>
      <c r="V915" s="553"/>
      <c r="W915" s="553"/>
      <c r="X915" s="553"/>
      <c r="Y915" s="553"/>
      <c r="Z915" s="397"/>
      <c r="AA915" s="397"/>
      <c r="AB915" s="397"/>
      <c r="AC915" s="397"/>
      <c r="AD915" s="397"/>
      <c r="AE915" s="397"/>
      <c r="AF915" s="397"/>
      <c r="AG915" s="397"/>
      <c r="AH915" s="397"/>
      <c r="AI915" s="397"/>
      <c r="AJ915" s="397"/>
      <c r="AK915" s="397"/>
      <c r="AL915" s="397"/>
      <c r="AM915" s="397"/>
      <c r="AN915" s="397"/>
      <c r="AO915" s="397"/>
      <c r="AP915" s="397"/>
      <c r="AQ915" s="397"/>
      <c r="AR915" s="397"/>
      <c r="AS915" s="397"/>
      <c r="AT915" s="397"/>
      <c r="AU915" s="397"/>
      <c r="AV915" s="397"/>
      <c r="AW915" s="397"/>
      <c r="AX915" s="397"/>
      <c r="AY915" s="397"/>
      <c r="AZ915" s="397"/>
      <c r="BA915" s="553"/>
      <c r="BB915" s="397"/>
      <c r="BC915" s="397"/>
      <c r="BD915" s="397"/>
    </row>
    <row r="916" spans="2:56" x14ac:dyDescent="0.35">
      <c r="B916" s="80"/>
      <c r="C916" s="119"/>
      <c r="D916" s="119"/>
      <c r="E916" s="84"/>
      <c r="F916" s="119"/>
      <c r="G916" s="120"/>
      <c r="H916" s="41"/>
      <c r="I916" s="41"/>
      <c r="J916" s="82"/>
      <c r="K916" s="291">
        <f t="shared" si="97"/>
        <v>0</v>
      </c>
      <c r="L916" s="293">
        <f>IF(I916&lt;INDEX(Lookup!$U$2:$U$10,MATCH($D$46,Lookup!$S$2:$S$10,0)),0,IF(O916="X",0,J916/(DATEDIF(H916,I916,"m")+1)*12))</f>
        <v>0</v>
      </c>
      <c r="M916" s="291">
        <f t="shared" si="98"/>
        <v>0</v>
      </c>
      <c r="N916" s="335"/>
      <c r="O916" s="143"/>
      <c r="P916" s="397"/>
      <c r="Q916" s="555"/>
      <c r="R916" s="576">
        <f t="shared" si="99"/>
        <v>0</v>
      </c>
      <c r="S916" s="576">
        <f t="shared" si="100"/>
        <v>0</v>
      </c>
      <c r="T916" s="576">
        <f t="shared" si="101"/>
        <v>0</v>
      </c>
      <c r="U916" s="576">
        <f t="shared" si="102"/>
        <v>0</v>
      </c>
      <c r="V916" s="553"/>
      <c r="W916" s="553"/>
      <c r="X916" s="553"/>
      <c r="Y916" s="553"/>
      <c r="Z916" s="397"/>
      <c r="AA916" s="397"/>
      <c r="AB916" s="397"/>
      <c r="AC916" s="397"/>
      <c r="AD916" s="397"/>
      <c r="AE916" s="397"/>
      <c r="AF916" s="397"/>
      <c r="AG916" s="397"/>
      <c r="AH916" s="397"/>
      <c r="AI916" s="397"/>
      <c r="AJ916" s="397"/>
      <c r="AK916" s="397"/>
      <c r="AL916" s="397"/>
      <c r="AM916" s="397"/>
      <c r="AN916" s="397"/>
      <c r="AO916" s="397"/>
      <c r="AP916" s="397"/>
      <c r="AQ916" s="397"/>
      <c r="AR916" s="397"/>
      <c r="AS916" s="397"/>
      <c r="AT916" s="397"/>
      <c r="AU916" s="397"/>
      <c r="AV916" s="397"/>
      <c r="AW916" s="397"/>
      <c r="AX916" s="397"/>
      <c r="AY916" s="397"/>
      <c r="AZ916" s="397"/>
      <c r="BA916" s="553"/>
      <c r="BB916" s="397"/>
      <c r="BC916" s="397"/>
      <c r="BD916" s="397"/>
    </row>
    <row r="917" spans="2:56" x14ac:dyDescent="0.35">
      <c r="B917" s="80"/>
      <c r="C917" s="119"/>
      <c r="D917" s="119"/>
      <c r="E917" s="84"/>
      <c r="F917" s="119"/>
      <c r="G917" s="120"/>
      <c r="H917" s="41"/>
      <c r="I917" s="41"/>
      <c r="J917" s="82"/>
      <c r="K917" s="291">
        <f t="shared" si="97"/>
        <v>0</v>
      </c>
      <c r="L917" s="293">
        <f>IF(I917&lt;INDEX(Lookup!$U$2:$U$10,MATCH($D$46,Lookup!$S$2:$S$10,0)),0,IF(O917="X",0,J917/(DATEDIF(H917,I917,"m")+1)*12))</f>
        <v>0</v>
      </c>
      <c r="M917" s="291">
        <f t="shared" si="98"/>
        <v>0</v>
      </c>
      <c r="N917" s="335"/>
      <c r="O917" s="143"/>
      <c r="P917" s="397"/>
      <c r="Q917" s="555"/>
      <c r="R917" s="576">
        <f t="shared" si="99"/>
        <v>0</v>
      </c>
      <c r="S917" s="576">
        <f t="shared" si="100"/>
        <v>0</v>
      </c>
      <c r="T917" s="576">
        <f t="shared" si="101"/>
        <v>0</v>
      </c>
      <c r="U917" s="576">
        <f t="shared" si="102"/>
        <v>0</v>
      </c>
      <c r="V917" s="553"/>
      <c r="W917" s="553"/>
      <c r="X917" s="553"/>
      <c r="Y917" s="553"/>
      <c r="Z917" s="397"/>
      <c r="AA917" s="397"/>
      <c r="AB917" s="397"/>
      <c r="AC917" s="397"/>
      <c r="AD917" s="397"/>
      <c r="AE917" s="397"/>
      <c r="AF917" s="397"/>
      <c r="AG917" s="397"/>
      <c r="AH917" s="397"/>
      <c r="AI917" s="397"/>
      <c r="AJ917" s="397"/>
      <c r="AK917" s="397"/>
      <c r="AL917" s="397"/>
      <c r="AM917" s="397"/>
      <c r="AN917" s="397"/>
      <c r="AO917" s="397"/>
      <c r="AP917" s="397"/>
      <c r="AQ917" s="397"/>
      <c r="AR917" s="397"/>
      <c r="AS917" s="397"/>
      <c r="AT917" s="397"/>
      <c r="AU917" s="397"/>
      <c r="AV917" s="397"/>
      <c r="AW917" s="397"/>
      <c r="AX917" s="397"/>
      <c r="AY917" s="397"/>
      <c r="AZ917" s="397"/>
      <c r="BA917" s="553"/>
      <c r="BB917" s="397"/>
      <c r="BC917" s="397"/>
      <c r="BD917" s="397"/>
    </row>
    <row r="918" spans="2:56" x14ac:dyDescent="0.35">
      <c r="B918" s="80"/>
      <c r="C918" s="119"/>
      <c r="D918" s="119"/>
      <c r="E918" s="84"/>
      <c r="F918" s="119"/>
      <c r="G918" s="120"/>
      <c r="H918" s="41"/>
      <c r="I918" s="41"/>
      <c r="J918" s="82"/>
      <c r="K918" s="291">
        <f t="shared" si="97"/>
        <v>0</v>
      </c>
      <c r="L918" s="293">
        <f>IF(I918&lt;INDEX(Lookup!$U$2:$U$10,MATCH($D$46,Lookup!$S$2:$S$10,0)),0,IF(O918="X",0,J918/(DATEDIF(H918,I918,"m")+1)*12))</f>
        <v>0</v>
      </c>
      <c r="M918" s="291">
        <f t="shared" si="98"/>
        <v>0</v>
      </c>
      <c r="N918" s="335"/>
      <c r="O918" s="143"/>
      <c r="P918" s="397"/>
      <c r="Q918" s="555"/>
      <c r="R918" s="576">
        <f t="shared" si="99"/>
        <v>0</v>
      </c>
      <c r="S918" s="576">
        <f t="shared" si="100"/>
        <v>0</v>
      </c>
      <c r="T918" s="576">
        <f t="shared" si="101"/>
        <v>0</v>
      </c>
      <c r="U918" s="576">
        <f t="shared" si="102"/>
        <v>0</v>
      </c>
      <c r="V918" s="553"/>
      <c r="W918" s="553"/>
      <c r="X918" s="553"/>
      <c r="Y918" s="553"/>
      <c r="Z918" s="397"/>
      <c r="AA918" s="397"/>
      <c r="AB918" s="397"/>
      <c r="AC918" s="397"/>
      <c r="AD918" s="397"/>
      <c r="AE918" s="397"/>
      <c r="AF918" s="397"/>
      <c r="AG918" s="397"/>
      <c r="AH918" s="397"/>
      <c r="AI918" s="397"/>
      <c r="AJ918" s="397"/>
      <c r="AK918" s="397"/>
      <c r="AL918" s="397"/>
      <c r="AM918" s="397"/>
      <c r="AN918" s="397"/>
      <c r="AO918" s="397"/>
      <c r="AP918" s="397"/>
      <c r="AQ918" s="397"/>
      <c r="AR918" s="397"/>
      <c r="AS918" s="397"/>
      <c r="AT918" s="397"/>
      <c r="AU918" s="397"/>
      <c r="AV918" s="397"/>
      <c r="AW918" s="397"/>
      <c r="AX918" s="397"/>
      <c r="AY918" s="397"/>
      <c r="AZ918" s="397"/>
      <c r="BA918" s="553"/>
      <c r="BB918" s="397"/>
      <c r="BC918" s="397"/>
      <c r="BD918" s="397"/>
    </row>
    <row r="919" spans="2:56" x14ac:dyDescent="0.35">
      <c r="B919" s="80"/>
      <c r="C919" s="119"/>
      <c r="D919" s="119"/>
      <c r="E919" s="84"/>
      <c r="F919" s="119"/>
      <c r="G919" s="120"/>
      <c r="H919" s="41"/>
      <c r="I919" s="41"/>
      <c r="J919" s="82"/>
      <c r="K919" s="291">
        <f t="shared" si="97"/>
        <v>0</v>
      </c>
      <c r="L919" s="293">
        <f>IF(I919&lt;INDEX(Lookup!$U$2:$U$10,MATCH($D$46,Lookup!$S$2:$S$10,0)),0,IF(O919="X",0,J919/(DATEDIF(H919,I919,"m")+1)*12))</f>
        <v>0</v>
      </c>
      <c r="M919" s="291">
        <f t="shared" si="98"/>
        <v>0</v>
      </c>
      <c r="N919" s="335"/>
      <c r="O919" s="143"/>
      <c r="P919" s="397"/>
      <c r="Q919" s="555"/>
      <c r="R919" s="576">
        <f t="shared" si="99"/>
        <v>0</v>
      </c>
      <c r="S919" s="576">
        <f t="shared" si="100"/>
        <v>0</v>
      </c>
      <c r="T919" s="576">
        <f t="shared" si="101"/>
        <v>0</v>
      </c>
      <c r="U919" s="576">
        <f t="shared" si="102"/>
        <v>0</v>
      </c>
      <c r="V919" s="553"/>
      <c r="W919" s="553"/>
      <c r="X919" s="553"/>
      <c r="Y919" s="553"/>
      <c r="Z919" s="397"/>
      <c r="AA919" s="397"/>
      <c r="AB919" s="397"/>
      <c r="AC919" s="397"/>
      <c r="AD919" s="397"/>
      <c r="AE919" s="397"/>
      <c r="AF919" s="397"/>
      <c r="AG919" s="397"/>
      <c r="AH919" s="397"/>
      <c r="AI919" s="397"/>
      <c r="AJ919" s="397"/>
      <c r="AK919" s="397"/>
      <c r="AL919" s="397"/>
      <c r="AM919" s="397"/>
      <c r="AN919" s="397"/>
      <c r="AO919" s="397"/>
      <c r="AP919" s="397"/>
      <c r="AQ919" s="397"/>
      <c r="AR919" s="397"/>
      <c r="AS919" s="397"/>
      <c r="AT919" s="397"/>
      <c r="AU919" s="397"/>
      <c r="AV919" s="397"/>
      <c r="AW919" s="397"/>
      <c r="AX919" s="397"/>
      <c r="AY919" s="397"/>
      <c r="AZ919" s="397"/>
      <c r="BA919" s="553"/>
      <c r="BB919" s="397"/>
      <c r="BC919" s="397"/>
      <c r="BD919" s="397"/>
    </row>
    <row r="920" spans="2:56" x14ac:dyDescent="0.35">
      <c r="B920" s="80"/>
      <c r="C920" s="119"/>
      <c r="D920" s="119"/>
      <c r="E920" s="84"/>
      <c r="F920" s="119"/>
      <c r="G920" s="120"/>
      <c r="H920" s="41"/>
      <c r="I920" s="41"/>
      <c r="J920" s="82"/>
      <c r="K920" s="291">
        <f t="shared" si="97"/>
        <v>0</v>
      </c>
      <c r="L920" s="293">
        <f>IF(I920&lt;INDEX(Lookup!$U$2:$U$10,MATCH($D$46,Lookup!$S$2:$S$10,0)),0,IF(O920="X",0,J920/(DATEDIF(H920,I920,"m")+1)*12))</f>
        <v>0</v>
      </c>
      <c r="M920" s="291">
        <f t="shared" si="98"/>
        <v>0</v>
      </c>
      <c r="N920" s="335"/>
      <c r="O920" s="143"/>
      <c r="P920" s="397"/>
      <c r="Q920" s="555"/>
      <c r="R920" s="576">
        <f t="shared" si="99"/>
        <v>0</v>
      </c>
      <c r="S920" s="576">
        <f t="shared" si="100"/>
        <v>0</v>
      </c>
      <c r="T920" s="576">
        <f t="shared" si="101"/>
        <v>0</v>
      </c>
      <c r="U920" s="576">
        <f t="shared" si="102"/>
        <v>0</v>
      </c>
      <c r="V920" s="553"/>
      <c r="W920" s="553"/>
      <c r="X920" s="553"/>
      <c r="Y920" s="553"/>
      <c r="Z920" s="397"/>
      <c r="AA920" s="397"/>
      <c r="AB920" s="397"/>
      <c r="AC920" s="397"/>
      <c r="AD920" s="397"/>
      <c r="AE920" s="397"/>
      <c r="AF920" s="397"/>
      <c r="AG920" s="397"/>
      <c r="AH920" s="397"/>
      <c r="AI920" s="397"/>
      <c r="AJ920" s="397"/>
      <c r="AK920" s="397"/>
      <c r="AL920" s="397"/>
      <c r="AM920" s="397"/>
      <c r="AN920" s="397"/>
      <c r="AO920" s="397"/>
      <c r="AP920" s="397"/>
      <c r="AQ920" s="397"/>
      <c r="AR920" s="397"/>
      <c r="AS920" s="397"/>
      <c r="AT920" s="397"/>
      <c r="AU920" s="397"/>
      <c r="AV920" s="397"/>
      <c r="AW920" s="397"/>
      <c r="AX920" s="397"/>
      <c r="AY920" s="397"/>
      <c r="AZ920" s="397"/>
      <c r="BA920" s="553"/>
      <c r="BB920" s="397"/>
      <c r="BC920" s="397"/>
      <c r="BD920" s="397"/>
    </row>
    <row r="921" spans="2:56" x14ac:dyDescent="0.35">
      <c r="B921" s="80"/>
      <c r="C921" s="119"/>
      <c r="D921" s="119"/>
      <c r="E921" s="84"/>
      <c r="F921" s="119"/>
      <c r="G921" s="120"/>
      <c r="H921" s="41"/>
      <c r="I921" s="41"/>
      <c r="J921" s="82"/>
      <c r="K921" s="291">
        <f t="shared" si="97"/>
        <v>0</v>
      </c>
      <c r="L921" s="293">
        <f>IF(I921&lt;INDEX(Lookup!$U$2:$U$10,MATCH($D$46,Lookup!$S$2:$S$10,0)),0,IF(O921="X",0,J921/(DATEDIF(H921,I921,"m")+1)*12))</f>
        <v>0</v>
      </c>
      <c r="M921" s="291">
        <f t="shared" si="98"/>
        <v>0</v>
      </c>
      <c r="N921" s="335"/>
      <c r="O921" s="143"/>
      <c r="P921" s="397"/>
      <c r="Q921" s="555"/>
      <c r="R921" s="576">
        <f t="shared" si="99"/>
        <v>0</v>
      </c>
      <c r="S921" s="576">
        <f t="shared" si="100"/>
        <v>0</v>
      </c>
      <c r="T921" s="576">
        <f t="shared" si="101"/>
        <v>0</v>
      </c>
      <c r="U921" s="576">
        <f t="shared" si="102"/>
        <v>0</v>
      </c>
      <c r="V921" s="553"/>
      <c r="W921" s="553"/>
      <c r="X921" s="553"/>
      <c r="Y921" s="553"/>
      <c r="Z921" s="397"/>
      <c r="AA921" s="397"/>
      <c r="AB921" s="397"/>
      <c r="AC921" s="397"/>
      <c r="AD921" s="397"/>
      <c r="AE921" s="397"/>
      <c r="AF921" s="397"/>
      <c r="AG921" s="397"/>
      <c r="AH921" s="397"/>
      <c r="AI921" s="397"/>
      <c r="AJ921" s="397"/>
      <c r="AK921" s="397"/>
      <c r="AL921" s="397"/>
      <c r="AM921" s="397"/>
      <c r="AN921" s="397"/>
      <c r="AO921" s="397"/>
      <c r="AP921" s="397"/>
      <c r="AQ921" s="397"/>
      <c r="AR921" s="397"/>
      <c r="AS921" s="397"/>
      <c r="AT921" s="397"/>
      <c r="AU921" s="397"/>
      <c r="AV921" s="397"/>
      <c r="AW921" s="397"/>
      <c r="AX921" s="397"/>
      <c r="AY921" s="397"/>
      <c r="AZ921" s="397"/>
      <c r="BA921" s="553"/>
      <c r="BB921" s="397"/>
      <c r="BC921" s="397"/>
      <c r="BD921" s="397"/>
    </row>
    <row r="922" spans="2:56" x14ac:dyDescent="0.35">
      <c r="B922" s="80"/>
      <c r="C922" s="119"/>
      <c r="D922" s="119"/>
      <c r="E922" s="84"/>
      <c r="F922" s="119"/>
      <c r="G922" s="120"/>
      <c r="H922" s="41"/>
      <c r="I922" s="41"/>
      <c r="J922" s="82"/>
      <c r="K922" s="291">
        <f t="shared" si="97"/>
        <v>0</v>
      </c>
      <c r="L922" s="293">
        <f>IF(I922&lt;INDEX(Lookup!$U$2:$U$10,MATCH($D$46,Lookup!$S$2:$S$10,0)),0,IF(O922="X",0,J922/(DATEDIF(H922,I922,"m")+1)*12))</f>
        <v>0</v>
      </c>
      <c r="M922" s="291">
        <f t="shared" si="98"/>
        <v>0</v>
      </c>
      <c r="N922" s="335"/>
      <c r="O922" s="143"/>
      <c r="P922" s="397"/>
      <c r="Q922" s="555"/>
      <c r="R922" s="576">
        <f t="shared" si="99"/>
        <v>0</v>
      </c>
      <c r="S922" s="576">
        <f t="shared" si="100"/>
        <v>0</v>
      </c>
      <c r="T922" s="576">
        <f t="shared" si="101"/>
        <v>0</v>
      </c>
      <c r="U922" s="576">
        <f t="shared" si="102"/>
        <v>0</v>
      </c>
      <c r="V922" s="553"/>
      <c r="W922" s="553"/>
      <c r="X922" s="553"/>
      <c r="Y922" s="553"/>
      <c r="Z922" s="397"/>
      <c r="AA922" s="397"/>
      <c r="AB922" s="397"/>
      <c r="AC922" s="397"/>
      <c r="AD922" s="397"/>
      <c r="AE922" s="397"/>
      <c r="AF922" s="397"/>
      <c r="AG922" s="397"/>
      <c r="AH922" s="397"/>
      <c r="AI922" s="397"/>
      <c r="AJ922" s="397"/>
      <c r="AK922" s="397"/>
      <c r="AL922" s="397"/>
      <c r="AM922" s="397"/>
      <c r="AN922" s="397"/>
      <c r="AO922" s="397"/>
      <c r="AP922" s="397"/>
      <c r="AQ922" s="397"/>
      <c r="AR922" s="397"/>
      <c r="AS922" s="397"/>
      <c r="AT922" s="397"/>
      <c r="AU922" s="397"/>
      <c r="AV922" s="397"/>
      <c r="AW922" s="397"/>
      <c r="AX922" s="397"/>
      <c r="AY922" s="397"/>
      <c r="AZ922" s="397"/>
      <c r="BA922" s="553"/>
      <c r="BB922" s="397"/>
      <c r="BC922" s="397"/>
      <c r="BD922" s="397"/>
    </row>
    <row r="923" spans="2:56" x14ac:dyDescent="0.35">
      <c r="B923" s="80"/>
      <c r="C923" s="119"/>
      <c r="D923" s="119"/>
      <c r="E923" s="84"/>
      <c r="F923" s="119"/>
      <c r="G923" s="120"/>
      <c r="H923" s="41"/>
      <c r="I923" s="41"/>
      <c r="J923" s="82"/>
      <c r="K923" s="291">
        <f t="shared" si="97"/>
        <v>0</v>
      </c>
      <c r="L923" s="293">
        <f>IF(I923&lt;INDEX(Lookup!$U$2:$U$10,MATCH($D$46,Lookup!$S$2:$S$10,0)),0,IF(O923="X",0,J923/(DATEDIF(H923,I923,"m")+1)*12))</f>
        <v>0</v>
      </c>
      <c r="M923" s="291">
        <f t="shared" si="98"/>
        <v>0</v>
      </c>
      <c r="N923" s="335"/>
      <c r="O923" s="143"/>
      <c r="P923" s="397"/>
      <c r="Q923" s="555"/>
      <c r="R923" s="576">
        <f t="shared" si="99"/>
        <v>0</v>
      </c>
      <c r="S923" s="576">
        <f t="shared" si="100"/>
        <v>0</v>
      </c>
      <c r="T923" s="576">
        <f t="shared" si="101"/>
        <v>0</v>
      </c>
      <c r="U923" s="576">
        <f t="shared" si="102"/>
        <v>0</v>
      </c>
      <c r="V923" s="553"/>
      <c r="W923" s="553"/>
      <c r="X923" s="553"/>
      <c r="Y923" s="553"/>
      <c r="Z923" s="397"/>
      <c r="AA923" s="397"/>
      <c r="AB923" s="397"/>
      <c r="AC923" s="397"/>
      <c r="AD923" s="397"/>
      <c r="AE923" s="397"/>
      <c r="AF923" s="397"/>
      <c r="AG923" s="397"/>
      <c r="AH923" s="397"/>
      <c r="AI923" s="397"/>
      <c r="AJ923" s="397"/>
      <c r="AK923" s="397"/>
      <c r="AL923" s="397"/>
      <c r="AM923" s="397"/>
      <c r="AN923" s="397"/>
      <c r="AO923" s="397"/>
      <c r="AP923" s="397"/>
      <c r="AQ923" s="397"/>
      <c r="AR923" s="397"/>
      <c r="AS923" s="397"/>
      <c r="AT923" s="397"/>
      <c r="AU923" s="397"/>
      <c r="AV923" s="397"/>
      <c r="AW923" s="397"/>
      <c r="AX923" s="397"/>
      <c r="AY923" s="397"/>
      <c r="AZ923" s="397"/>
      <c r="BA923" s="553"/>
      <c r="BB923" s="397"/>
      <c r="BC923" s="397"/>
      <c r="BD923" s="397"/>
    </row>
    <row r="924" spans="2:56" x14ac:dyDescent="0.35">
      <c r="B924" s="80"/>
      <c r="C924" s="119"/>
      <c r="D924" s="119"/>
      <c r="E924" s="84"/>
      <c r="F924" s="119"/>
      <c r="G924" s="120"/>
      <c r="H924" s="41"/>
      <c r="I924" s="41"/>
      <c r="J924" s="82"/>
      <c r="K924" s="291">
        <f t="shared" si="97"/>
        <v>0</v>
      </c>
      <c r="L924" s="293">
        <f>IF(I924&lt;INDEX(Lookup!$U$2:$U$10,MATCH($D$46,Lookup!$S$2:$S$10,0)),0,IF(O924="X",0,J924/(DATEDIF(H924,I924,"m")+1)*12))</f>
        <v>0</v>
      </c>
      <c r="M924" s="291">
        <f t="shared" si="98"/>
        <v>0</v>
      </c>
      <c r="N924" s="335"/>
      <c r="O924" s="143"/>
      <c r="P924" s="397"/>
      <c r="Q924" s="555"/>
      <c r="R924" s="576">
        <f t="shared" si="99"/>
        <v>0</v>
      </c>
      <c r="S924" s="576">
        <f t="shared" si="100"/>
        <v>0</v>
      </c>
      <c r="T924" s="576">
        <f t="shared" si="101"/>
        <v>0</v>
      </c>
      <c r="U924" s="576">
        <f t="shared" si="102"/>
        <v>0</v>
      </c>
      <c r="V924" s="553"/>
      <c r="W924" s="553"/>
      <c r="X924" s="553"/>
      <c r="Y924" s="553"/>
      <c r="Z924" s="397"/>
      <c r="AA924" s="397"/>
      <c r="AB924" s="397"/>
      <c r="AC924" s="397"/>
      <c r="AD924" s="397"/>
      <c r="AE924" s="397"/>
      <c r="AF924" s="397"/>
      <c r="AG924" s="397"/>
      <c r="AH924" s="397"/>
      <c r="AI924" s="397"/>
      <c r="AJ924" s="397"/>
      <c r="AK924" s="397"/>
      <c r="AL924" s="397"/>
      <c r="AM924" s="397"/>
      <c r="AN924" s="397"/>
      <c r="AO924" s="397"/>
      <c r="AP924" s="397"/>
      <c r="AQ924" s="397"/>
      <c r="AR924" s="397"/>
      <c r="AS924" s="397"/>
      <c r="AT924" s="397"/>
      <c r="AU924" s="397"/>
      <c r="AV924" s="397"/>
      <c r="AW924" s="397"/>
      <c r="AX924" s="397"/>
      <c r="AY924" s="397"/>
      <c r="AZ924" s="397"/>
      <c r="BA924" s="553"/>
      <c r="BB924" s="397"/>
      <c r="BC924" s="397"/>
      <c r="BD924" s="397"/>
    </row>
    <row r="925" spans="2:56" x14ac:dyDescent="0.35">
      <c r="B925" s="80"/>
      <c r="C925" s="119"/>
      <c r="D925" s="119"/>
      <c r="E925" s="84"/>
      <c r="F925" s="119"/>
      <c r="G925" s="120"/>
      <c r="H925" s="41"/>
      <c r="I925" s="41"/>
      <c r="J925" s="82"/>
      <c r="K925" s="291">
        <f t="shared" si="97"/>
        <v>0</v>
      </c>
      <c r="L925" s="293">
        <f>IF(I925&lt;INDEX(Lookup!$U$2:$U$10,MATCH($D$46,Lookup!$S$2:$S$10,0)),0,IF(O925="X",0,J925/(DATEDIF(H925,I925,"m")+1)*12))</f>
        <v>0</v>
      </c>
      <c r="M925" s="291">
        <f t="shared" si="98"/>
        <v>0</v>
      </c>
      <c r="N925" s="335"/>
      <c r="O925" s="143"/>
      <c r="P925" s="397"/>
      <c r="Q925" s="555"/>
      <c r="R925" s="576">
        <f t="shared" si="99"/>
        <v>0</v>
      </c>
      <c r="S925" s="576">
        <f t="shared" si="100"/>
        <v>0</v>
      </c>
      <c r="T925" s="576">
        <f t="shared" si="101"/>
        <v>0</v>
      </c>
      <c r="U925" s="576">
        <f t="shared" si="102"/>
        <v>0</v>
      </c>
      <c r="V925" s="553"/>
      <c r="W925" s="553"/>
      <c r="X925" s="553"/>
      <c r="Y925" s="553"/>
      <c r="Z925" s="397"/>
      <c r="AA925" s="397"/>
      <c r="AB925" s="397"/>
      <c r="AC925" s="397"/>
      <c r="AD925" s="397"/>
      <c r="AE925" s="397"/>
      <c r="AF925" s="397"/>
      <c r="AG925" s="397"/>
      <c r="AH925" s="397"/>
      <c r="AI925" s="397"/>
      <c r="AJ925" s="397"/>
      <c r="AK925" s="397"/>
      <c r="AL925" s="397"/>
      <c r="AM925" s="397"/>
      <c r="AN925" s="397"/>
      <c r="AO925" s="397"/>
      <c r="AP925" s="397"/>
      <c r="AQ925" s="397"/>
      <c r="AR925" s="397"/>
      <c r="AS925" s="397"/>
      <c r="AT925" s="397"/>
      <c r="AU925" s="397"/>
      <c r="AV925" s="397"/>
      <c r="AW925" s="397"/>
      <c r="AX925" s="397"/>
      <c r="AY925" s="397"/>
      <c r="AZ925" s="397"/>
      <c r="BA925" s="553"/>
      <c r="BB925" s="397"/>
      <c r="BC925" s="397"/>
      <c r="BD925" s="397"/>
    </row>
    <row r="926" spans="2:56" x14ac:dyDescent="0.35">
      <c r="B926" s="80"/>
      <c r="C926" s="119"/>
      <c r="D926" s="119"/>
      <c r="E926" s="84"/>
      <c r="F926" s="119"/>
      <c r="G926" s="120"/>
      <c r="H926" s="41"/>
      <c r="I926" s="41"/>
      <c r="J926" s="82"/>
      <c r="K926" s="291">
        <f t="shared" si="97"/>
        <v>0</v>
      </c>
      <c r="L926" s="293">
        <f>IF(I926&lt;INDEX(Lookup!$U$2:$U$10,MATCH($D$46,Lookup!$S$2:$S$10,0)),0,IF(O926="X",0,J926/(DATEDIF(H926,I926,"m")+1)*12))</f>
        <v>0</v>
      </c>
      <c r="M926" s="291">
        <f t="shared" si="98"/>
        <v>0</v>
      </c>
      <c r="N926" s="335"/>
      <c r="O926" s="143"/>
      <c r="P926" s="397"/>
      <c r="Q926" s="555"/>
      <c r="R926" s="576">
        <f t="shared" si="99"/>
        <v>0</v>
      </c>
      <c r="S926" s="576">
        <f t="shared" si="100"/>
        <v>0</v>
      </c>
      <c r="T926" s="576">
        <f t="shared" si="101"/>
        <v>0</v>
      </c>
      <c r="U926" s="576">
        <f t="shared" si="102"/>
        <v>0</v>
      </c>
      <c r="V926" s="553"/>
      <c r="W926" s="553"/>
      <c r="X926" s="553"/>
      <c r="Y926" s="553"/>
      <c r="Z926" s="397"/>
      <c r="AA926" s="397"/>
      <c r="AB926" s="397"/>
      <c r="AC926" s="397"/>
      <c r="AD926" s="397"/>
      <c r="AE926" s="397"/>
      <c r="AF926" s="397"/>
      <c r="AG926" s="397"/>
      <c r="AH926" s="397"/>
      <c r="AI926" s="397"/>
      <c r="AJ926" s="397"/>
      <c r="AK926" s="397"/>
      <c r="AL926" s="397"/>
      <c r="AM926" s="397"/>
      <c r="AN926" s="397"/>
      <c r="AO926" s="397"/>
      <c r="AP926" s="397"/>
      <c r="AQ926" s="397"/>
      <c r="AR926" s="397"/>
      <c r="AS926" s="397"/>
      <c r="AT926" s="397"/>
      <c r="AU926" s="397"/>
      <c r="AV926" s="397"/>
      <c r="AW926" s="397"/>
      <c r="AX926" s="397"/>
      <c r="AY926" s="397"/>
      <c r="AZ926" s="397"/>
      <c r="BA926" s="553"/>
      <c r="BB926" s="397"/>
      <c r="BC926" s="397"/>
      <c r="BD926" s="397"/>
    </row>
    <row r="927" spans="2:56" x14ac:dyDescent="0.35">
      <c r="B927" s="80"/>
      <c r="C927" s="119"/>
      <c r="D927" s="119"/>
      <c r="E927" s="84"/>
      <c r="F927" s="119"/>
      <c r="G927" s="120"/>
      <c r="H927" s="41"/>
      <c r="I927" s="41"/>
      <c r="J927" s="82"/>
      <c r="K927" s="291">
        <f t="shared" si="97"/>
        <v>0</v>
      </c>
      <c r="L927" s="293">
        <f>IF(I927&lt;INDEX(Lookup!$U$2:$U$10,MATCH($D$46,Lookup!$S$2:$S$10,0)),0,IF(O927="X",0,J927/(DATEDIF(H927,I927,"m")+1)*12))</f>
        <v>0</v>
      </c>
      <c r="M927" s="291">
        <f t="shared" si="98"/>
        <v>0</v>
      </c>
      <c r="N927" s="335"/>
      <c r="O927" s="143"/>
      <c r="P927" s="397"/>
      <c r="Q927" s="555"/>
      <c r="R927" s="576">
        <f t="shared" si="99"/>
        <v>0</v>
      </c>
      <c r="S927" s="576">
        <f t="shared" si="100"/>
        <v>0</v>
      </c>
      <c r="T927" s="576">
        <f t="shared" si="101"/>
        <v>0</v>
      </c>
      <c r="U927" s="576">
        <f t="shared" si="102"/>
        <v>0</v>
      </c>
      <c r="V927" s="553"/>
      <c r="W927" s="553"/>
      <c r="X927" s="553"/>
      <c r="Y927" s="553"/>
      <c r="Z927" s="397"/>
      <c r="AA927" s="397"/>
      <c r="AB927" s="397"/>
      <c r="AC927" s="397"/>
      <c r="AD927" s="397"/>
      <c r="AE927" s="397"/>
      <c r="AF927" s="397"/>
      <c r="AG927" s="397"/>
      <c r="AH927" s="397"/>
      <c r="AI927" s="397"/>
      <c r="AJ927" s="397"/>
      <c r="AK927" s="397"/>
      <c r="AL927" s="397"/>
      <c r="AM927" s="397"/>
      <c r="AN927" s="397"/>
      <c r="AO927" s="397"/>
      <c r="AP927" s="397"/>
      <c r="AQ927" s="397"/>
      <c r="AR927" s="397"/>
      <c r="AS927" s="397"/>
      <c r="AT927" s="397"/>
      <c r="AU927" s="397"/>
      <c r="AV927" s="397"/>
      <c r="AW927" s="397"/>
      <c r="AX927" s="397"/>
      <c r="AY927" s="397"/>
      <c r="AZ927" s="397"/>
      <c r="BA927" s="553"/>
      <c r="BB927" s="397"/>
      <c r="BC927" s="397"/>
      <c r="BD927" s="397"/>
    </row>
    <row r="928" spans="2:56" x14ac:dyDescent="0.35">
      <c r="B928" s="80"/>
      <c r="C928" s="119"/>
      <c r="D928" s="119"/>
      <c r="E928" s="84"/>
      <c r="F928" s="119"/>
      <c r="G928" s="120"/>
      <c r="H928" s="41"/>
      <c r="I928" s="41"/>
      <c r="J928" s="82"/>
      <c r="K928" s="291">
        <f t="shared" si="97"/>
        <v>0</v>
      </c>
      <c r="L928" s="293">
        <f>IF(I928&lt;INDEX(Lookup!$U$2:$U$10,MATCH($D$46,Lookup!$S$2:$S$10,0)),0,IF(O928="X",0,J928/(DATEDIF(H928,I928,"m")+1)*12))</f>
        <v>0</v>
      </c>
      <c r="M928" s="291">
        <f t="shared" si="98"/>
        <v>0</v>
      </c>
      <c r="N928" s="335"/>
      <c r="O928" s="143"/>
      <c r="P928" s="397"/>
      <c r="Q928" s="555"/>
      <c r="R928" s="576">
        <f t="shared" si="99"/>
        <v>0</v>
      </c>
      <c r="S928" s="576">
        <f t="shared" si="100"/>
        <v>0</v>
      </c>
      <c r="T928" s="576">
        <f t="shared" si="101"/>
        <v>0</v>
      </c>
      <c r="U928" s="576">
        <f t="shared" si="102"/>
        <v>0</v>
      </c>
      <c r="V928" s="553"/>
      <c r="W928" s="553"/>
      <c r="X928" s="553"/>
      <c r="Y928" s="553"/>
      <c r="Z928" s="397"/>
      <c r="AA928" s="397"/>
      <c r="AB928" s="397"/>
      <c r="AC928" s="397"/>
      <c r="AD928" s="397"/>
      <c r="AE928" s="397"/>
      <c r="AF928" s="397"/>
      <c r="AG928" s="397"/>
      <c r="AH928" s="397"/>
      <c r="AI928" s="397"/>
      <c r="AJ928" s="397"/>
      <c r="AK928" s="397"/>
      <c r="AL928" s="397"/>
      <c r="AM928" s="397"/>
      <c r="AN928" s="397"/>
      <c r="AO928" s="397"/>
      <c r="AP928" s="397"/>
      <c r="AQ928" s="397"/>
      <c r="AR928" s="397"/>
      <c r="AS928" s="397"/>
      <c r="AT928" s="397"/>
      <c r="AU928" s="397"/>
      <c r="AV928" s="397"/>
      <c r="AW928" s="397"/>
      <c r="AX928" s="397"/>
      <c r="AY928" s="397"/>
      <c r="AZ928" s="397"/>
      <c r="BA928" s="553"/>
      <c r="BB928" s="397"/>
      <c r="BC928" s="397"/>
      <c r="BD928" s="397"/>
    </row>
    <row r="929" spans="2:56" x14ac:dyDescent="0.35">
      <c r="B929" s="80"/>
      <c r="C929" s="119"/>
      <c r="D929" s="119"/>
      <c r="E929" s="84"/>
      <c r="F929" s="119"/>
      <c r="G929" s="120"/>
      <c r="H929" s="41"/>
      <c r="I929" s="41"/>
      <c r="J929" s="82"/>
      <c r="K929" s="291">
        <f t="shared" si="97"/>
        <v>0</v>
      </c>
      <c r="L929" s="293">
        <f>IF(I929&lt;INDEX(Lookup!$U$2:$U$10,MATCH($D$46,Lookup!$S$2:$S$10,0)),0,IF(O929="X",0,J929/(DATEDIF(H929,I929,"m")+1)*12))</f>
        <v>0</v>
      </c>
      <c r="M929" s="291">
        <f t="shared" si="98"/>
        <v>0</v>
      </c>
      <c r="N929" s="335"/>
      <c r="O929" s="143"/>
      <c r="P929" s="397"/>
      <c r="Q929" s="555"/>
      <c r="R929" s="576">
        <f t="shared" si="99"/>
        <v>0</v>
      </c>
      <c r="S929" s="576">
        <f t="shared" si="100"/>
        <v>0</v>
      </c>
      <c r="T929" s="576">
        <f t="shared" si="101"/>
        <v>0</v>
      </c>
      <c r="U929" s="576">
        <f t="shared" si="102"/>
        <v>0</v>
      </c>
      <c r="V929" s="553"/>
      <c r="W929" s="553"/>
      <c r="X929" s="553"/>
      <c r="Y929" s="553"/>
      <c r="Z929" s="397"/>
      <c r="AA929" s="397"/>
      <c r="AB929" s="397"/>
      <c r="AC929" s="397"/>
      <c r="AD929" s="397"/>
      <c r="AE929" s="397"/>
      <c r="AF929" s="397"/>
      <c r="AG929" s="397"/>
      <c r="AH929" s="397"/>
      <c r="AI929" s="397"/>
      <c r="AJ929" s="397"/>
      <c r="AK929" s="397"/>
      <c r="AL929" s="397"/>
      <c r="AM929" s="397"/>
      <c r="AN929" s="397"/>
      <c r="AO929" s="397"/>
      <c r="AP929" s="397"/>
      <c r="AQ929" s="397"/>
      <c r="AR929" s="397"/>
      <c r="AS929" s="397"/>
      <c r="AT929" s="397"/>
      <c r="AU929" s="397"/>
      <c r="AV929" s="397"/>
      <c r="AW929" s="397"/>
      <c r="AX929" s="397"/>
      <c r="AY929" s="397"/>
      <c r="AZ929" s="397"/>
      <c r="BA929" s="553"/>
      <c r="BB929" s="397"/>
      <c r="BC929" s="397"/>
      <c r="BD929" s="397"/>
    </row>
    <row r="930" spans="2:56" x14ac:dyDescent="0.35">
      <c r="B930" s="80"/>
      <c r="C930" s="119"/>
      <c r="D930" s="119"/>
      <c r="E930" s="84"/>
      <c r="F930" s="119"/>
      <c r="G930" s="120"/>
      <c r="H930" s="41"/>
      <c r="I930" s="41"/>
      <c r="J930" s="82"/>
      <c r="K930" s="291">
        <f t="shared" si="97"/>
        <v>0</v>
      </c>
      <c r="L930" s="293">
        <f>IF(I930&lt;INDEX(Lookup!$U$2:$U$10,MATCH($D$46,Lookup!$S$2:$S$10,0)),0,IF(O930="X",0,J930/(DATEDIF(H930,I930,"m")+1)*12))</f>
        <v>0</v>
      </c>
      <c r="M930" s="291">
        <f t="shared" si="98"/>
        <v>0</v>
      </c>
      <c r="N930" s="335"/>
      <c r="O930" s="143"/>
      <c r="P930" s="397"/>
      <c r="Q930" s="555"/>
      <c r="R930" s="576">
        <f t="shared" si="99"/>
        <v>0</v>
      </c>
      <c r="S930" s="576">
        <f t="shared" si="100"/>
        <v>0</v>
      </c>
      <c r="T930" s="576">
        <f t="shared" si="101"/>
        <v>0</v>
      </c>
      <c r="U930" s="576">
        <f t="shared" si="102"/>
        <v>0</v>
      </c>
      <c r="V930" s="553"/>
      <c r="W930" s="553"/>
      <c r="X930" s="553"/>
      <c r="Y930" s="553"/>
      <c r="Z930" s="397"/>
      <c r="AA930" s="397"/>
      <c r="AB930" s="397"/>
      <c r="AC930" s="397"/>
      <c r="AD930" s="397"/>
      <c r="AE930" s="397"/>
      <c r="AF930" s="397"/>
      <c r="AG930" s="397"/>
      <c r="AH930" s="397"/>
      <c r="AI930" s="397"/>
      <c r="AJ930" s="397"/>
      <c r="AK930" s="397"/>
      <c r="AL930" s="397"/>
      <c r="AM930" s="397"/>
      <c r="AN930" s="397"/>
      <c r="AO930" s="397"/>
      <c r="AP930" s="397"/>
      <c r="AQ930" s="397"/>
      <c r="AR930" s="397"/>
      <c r="AS930" s="397"/>
      <c r="AT930" s="397"/>
      <c r="AU930" s="397"/>
      <c r="AV930" s="397"/>
      <c r="AW930" s="397"/>
      <c r="AX930" s="397"/>
      <c r="AY930" s="397"/>
      <c r="AZ930" s="397"/>
      <c r="BA930" s="553"/>
      <c r="BB930" s="397"/>
      <c r="BC930" s="397"/>
      <c r="BD930" s="397"/>
    </row>
    <row r="931" spans="2:56" x14ac:dyDescent="0.35">
      <c r="B931" s="80"/>
      <c r="C931" s="119"/>
      <c r="D931" s="119"/>
      <c r="E931" s="84"/>
      <c r="F931" s="119"/>
      <c r="G931" s="120"/>
      <c r="H931" s="41"/>
      <c r="I931" s="41"/>
      <c r="J931" s="82"/>
      <c r="K931" s="291">
        <f t="shared" si="97"/>
        <v>0</v>
      </c>
      <c r="L931" s="293">
        <f>IF(I931&lt;INDEX(Lookup!$U$2:$U$10,MATCH($D$46,Lookup!$S$2:$S$10,0)),0,IF(O931="X",0,J931/(DATEDIF(H931,I931,"m")+1)*12))</f>
        <v>0</v>
      </c>
      <c r="M931" s="291">
        <f t="shared" si="98"/>
        <v>0</v>
      </c>
      <c r="N931" s="335"/>
      <c r="O931" s="143"/>
      <c r="P931" s="397"/>
      <c r="Q931" s="555"/>
      <c r="R931" s="576">
        <f t="shared" si="99"/>
        <v>0</v>
      </c>
      <c r="S931" s="576">
        <f t="shared" si="100"/>
        <v>0</v>
      </c>
      <c r="T931" s="576">
        <f t="shared" si="101"/>
        <v>0</v>
      </c>
      <c r="U931" s="576">
        <f t="shared" si="102"/>
        <v>0</v>
      </c>
      <c r="V931" s="553"/>
      <c r="W931" s="553"/>
      <c r="X931" s="553"/>
      <c r="Y931" s="553"/>
      <c r="Z931" s="397"/>
      <c r="AA931" s="397"/>
      <c r="AB931" s="397"/>
      <c r="AC931" s="397"/>
      <c r="AD931" s="397"/>
      <c r="AE931" s="397"/>
      <c r="AF931" s="397"/>
      <c r="AG931" s="397"/>
      <c r="AH931" s="397"/>
      <c r="AI931" s="397"/>
      <c r="AJ931" s="397"/>
      <c r="AK931" s="397"/>
      <c r="AL931" s="397"/>
      <c r="AM931" s="397"/>
      <c r="AN931" s="397"/>
      <c r="AO931" s="397"/>
      <c r="AP931" s="397"/>
      <c r="AQ931" s="397"/>
      <c r="AR931" s="397"/>
      <c r="AS931" s="397"/>
      <c r="AT931" s="397"/>
      <c r="AU931" s="397"/>
      <c r="AV931" s="397"/>
      <c r="AW931" s="397"/>
      <c r="AX931" s="397"/>
      <c r="AY931" s="397"/>
      <c r="AZ931" s="397"/>
      <c r="BA931" s="553"/>
      <c r="BB931" s="397"/>
      <c r="BC931" s="397"/>
      <c r="BD931" s="397"/>
    </row>
    <row r="932" spans="2:56" x14ac:dyDescent="0.35">
      <c r="B932" s="80"/>
      <c r="C932" s="119"/>
      <c r="D932" s="119"/>
      <c r="E932" s="84"/>
      <c r="F932" s="119"/>
      <c r="G932" s="120"/>
      <c r="H932" s="41"/>
      <c r="I932" s="41"/>
      <c r="J932" s="82"/>
      <c r="K932" s="291">
        <f t="shared" si="97"/>
        <v>0</v>
      </c>
      <c r="L932" s="293">
        <f>IF(I932&lt;INDEX(Lookup!$U$2:$U$10,MATCH($D$46,Lookup!$S$2:$S$10,0)),0,IF(O932="X",0,J932/(DATEDIF(H932,I932,"m")+1)*12))</f>
        <v>0</v>
      </c>
      <c r="M932" s="291">
        <f t="shared" si="98"/>
        <v>0</v>
      </c>
      <c r="N932" s="335"/>
      <c r="O932" s="143"/>
      <c r="P932" s="397"/>
      <c r="Q932" s="555"/>
      <c r="R932" s="576">
        <f t="shared" si="99"/>
        <v>0</v>
      </c>
      <c r="S932" s="576">
        <f t="shared" si="100"/>
        <v>0</v>
      </c>
      <c r="T932" s="576">
        <f t="shared" si="101"/>
        <v>0</v>
      </c>
      <c r="U932" s="576">
        <f t="shared" si="102"/>
        <v>0</v>
      </c>
      <c r="V932" s="553"/>
      <c r="W932" s="553"/>
      <c r="X932" s="553"/>
      <c r="Y932" s="553"/>
      <c r="Z932" s="397"/>
      <c r="AA932" s="397"/>
      <c r="AB932" s="397"/>
      <c r="AC932" s="397"/>
      <c r="AD932" s="397"/>
      <c r="AE932" s="397"/>
      <c r="AF932" s="397"/>
      <c r="AG932" s="397"/>
      <c r="AH932" s="397"/>
      <c r="AI932" s="397"/>
      <c r="AJ932" s="397"/>
      <c r="AK932" s="397"/>
      <c r="AL932" s="397"/>
      <c r="AM932" s="397"/>
      <c r="AN932" s="397"/>
      <c r="AO932" s="397"/>
      <c r="AP932" s="397"/>
      <c r="AQ932" s="397"/>
      <c r="AR932" s="397"/>
      <c r="AS932" s="397"/>
      <c r="AT932" s="397"/>
      <c r="AU932" s="397"/>
      <c r="AV932" s="397"/>
      <c r="AW932" s="397"/>
      <c r="AX932" s="397"/>
      <c r="AY932" s="397"/>
      <c r="AZ932" s="397"/>
      <c r="BA932" s="553"/>
      <c r="BB932" s="397"/>
      <c r="BC932" s="397"/>
      <c r="BD932" s="397"/>
    </row>
    <row r="933" spans="2:56" x14ac:dyDescent="0.35">
      <c r="B933" s="80"/>
      <c r="C933" s="119"/>
      <c r="D933" s="119"/>
      <c r="E933" s="84"/>
      <c r="F933" s="119"/>
      <c r="G933" s="120"/>
      <c r="H933" s="41"/>
      <c r="I933" s="41"/>
      <c r="J933" s="82"/>
      <c r="K933" s="291">
        <f t="shared" si="97"/>
        <v>0</v>
      </c>
      <c r="L933" s="293">
        <f>IF(I933&lt;INDEX(Lookup!$U$2:$U$10,MATCH($D$46,Lookup!$S$2:$S$10,0)),0,IF(O933="X",0,J933/(DATEDIF(H933,I933,"m")+1)*12))</f>
        <v>0</v>
      </c>
      <c r="M933" s="291">
        <f t="shared" si="98"/>
        <v>0</v>
      </c>
      <c r="N933" s="335"/>
      <c r="O933" s="143"/>
      <c r="P933" s="397"/>
      <c r="Q933" s="555"/>
      <c r="R933" s="576">
        <f t="shared" si="99"/>
        <v>0</v>
      </c>
      <c r="S933" s="576">
        <f t="shared" si="100"/>
        <v>0</v>
      </c>
      <c r="T933" s="576">
        <f t="shared" si="101"/>
        <v>0</v>
      </c>
      <c r="U933" s="576">
        <f t="shared" si="102"/>
        <v>0</v>
      </c>
      <c r="V933" s="553"/>
      <c r="W933" s="553"/>
      <c r="X933" s="553"/>
      <c r="Y933" s="553"/>
      <c r="Z933" s="397"/>
      <c r="AA933" s="397"/>
      <c r="AB933" s="397"/>
      <c r="AC933" s="397"/>
      <c r="AD933" s="397"/>
      <c r="AE933" s="397"/>
      <c r="AF933" s="397"/>
      <c r="AG933" s="397"/>
      <c r="AH933" s="397"/>
      <c r="AI933" s="397"/>
      <c r="AJ933" s="397"/>
      <c r="AK933" s="397"/>
      <c r="AL933" s="397"/>
      <c r="AM933" s="397"/>
      <c r="AN933" s="397"/>
      <c r="AO933" s="397"/>
      <c r="AP933" s="397"/>
      <c r="AQ933" s="397"/>
      <c r="AR933" s="397"/>
      <c r="AS933" s="397"/>
      <c r="AT933" s="397"/>
      <c r="AU933" s="397"/>
      <c r="AV933" s="397"/>
      <c r="AW933" s="397"/>
      <c r="AX933" s="397"/>
      <c r="AY933" s="397"/>
      <c r="AZ933" s="397"/>
      <c r="BA933" s="553"/>
      <c r="BB933" s="397"/>
      <c r="BC933" s="397"/>
      <c r="BD933" s="397"/>
    </row>
    <row r="934" spans="2:56" x14ac:dyDescent="0.35">
      <c r="B934" s="80"/>
      <c r="C934" s="119"/>
      <c r="D934" s="119"/>
      <c r="E934" s="84"/>
      <c r="F934" s="119"/>
      <c r="G934" s="120"/>
      <c r="H934" s="41"/>
      <c r="I934" s="41"/>
      <c r="J934" s="82"/>
      <c r="K934" s="291">
        <f t="shared" si="97"/>
        <v>0</v>
      </c>
      <c r="L934" s="293">
        <f>IF(I934&lt;INDEX(Lookup!$U$2:$U$10,MATCH($D$46,Lookup!$S$2:$S$10,0)),0,IF(O934="X",0,J934/(DATEDIF(H934,I934,"m")+1)*12))</f>
        <v>0</v>
      </c>
      <c r="M934" s="291">
        <f t="shared" si="98"/>
        <v>0</v>
      </c>
      <c r="N934" s="335"/>
      <c r="O934" s="143"/>
      <c r="P934" s="397"/>
      <c r="Q934" s="555"/>
      <c r="R934" s="576">
        <f t="shared" si="99"/>
        <v>0</v>
      </c>
      <c r="S934" s="576">
        <f t="shared" si="100"/>
        <v>0</v>
      </c>
      <c r="T934" s="576">
        <f t="shared" si="101"/>
        <v>0</v>
      </c>
      <c r="U934" s="576">
        <f t="shared" si="102"/>
        <v>0</v>
      </c>
      <c r="V934" s="553"/>
      <c r="W934" s="553"/>
      <c r="X934" s="553"/>
      <c r="Y934" s="553"/>
      <c r="Z934" s="397"/>
      <c r="AA934" s="397"/>
      <c r="AB934" s="397"/>
      <c r="AC934" s="397"/>
      <c r="AD934" s="397"/>
      <c r="AE934" s="397"/>
      <c r="AF934" s="397"/>
      <c r="AG934" s="397"/>
      <c r="AH934" s="397"/>
      <c r="AI934" s="397"/>
      <c r="AJ934" s="397"/>
      <c r="AK934" s="397"/>
      <c r="AL934" s="397"/>
      <c r="AM934" s="397"/>
      <c r="AN934" s="397"/>
      <c r="AO934" s="397"/>
      <c r="AP934" s="397"/>
      <c r="AQ934" s="397"/>
      <c r="AR934" s="397"/>
      <c r="AS934" s="397"/>
      <c r="AT934" s="397"/>
      <c r="AU934" s="397"/>
      <c r="AV934" s="397"/>
      <c r="AW934" s="397"/>
      <c r="AX934" s="397"/>
      <c r="AY934" s="397"/>
      <c r="AZ934" s="397"/>
      <c r="BA934" s="553"/>
      <c r="BB934" s="397"/>
      <c r="BC934" s="397"/>
      <c r="BD934" s="397"/>
    </row>
    <row r="935" spans="2:56" x14ac:dyDescent="0.35">
      <c r="B935" s="80"/>
      <c r="C935" s="119"/>
      <c r="D935" s="119"/>
      <c r="E935" s="84"/>
      <c r="F935" s="119"/>
      <c r="G935" s="120"/>
      <c r="H935" s="41"/>
      <c r="I935" s="41"/>
      <c r="J935" s="82"/>
      <c r="K935" s="291">
        <f t="shared" si="97"/>
        <v>0</v>
      </c>
      <c r="L935" s="293">
        <f>IF(I935&lt;INDEX(Lookup!$U$2:$U$10,MATCH($D$46,Lookup!$S$2:$S$10,0)),0,IF(O935="X",0,J935/(DATEDIF(H935,I935,"m")+1)*12))</f>
        <v>0</v>
      </c>
      <c r="M935" s="291">
        <f t="shared" si="98"/>
        <v>0</v>
      </c>
      <c r="N935" s="335"/>
      <c r="O935" s="143"/>
      <c r="P935" s="397"/>
      <c r="Q935" s="555"/>
      <c r="R935" s="576">
        <f t="shared" si="99"/>
        <v>0</v>
      </c>
      <c r="S935" s="576">
        <f t="shared" si="100"/>
        <v>0</v>
      </c>
      <c r="T935" s="576">
        <f t="shared" si="101"/>
        <v>0</v>
      </c>
      <c r="U935" s="576">
        <f t="shared" si="102"/>
        <v>0</v>
      </c>
      <c r="V935" s="553"/>
      <c r="W935" s="553"/>
      <c r="X935" s="553"/>
      <c r="Y935" s="553"/>
      <c r="Z935" s="397"/>
      <c r="AA935" s="397"/>
      <c r="AB935" s="397"/>
      <c r="AC935" s="397"/>
      <c r="AD935" s="397"/>
      <c r="AE935" s="397"/>
      <c r="AF935" s="397"/>
      <c r="AG935" s="397"/>
      <c r="AH935" s="397"/>
      <c r="AI935" s="397"/>
      <c r="AJ935" s="397"/>
      <c r="AK935" s="397"/>
      <c r="AL935" s="397"/>
      <c r="AM935" s="397"/>
      <c r="AN935" s="397"/>
      <c r="AO935" s="397"/>
      <c r="AP935" s="397"/>
      <c r="AQ935" s="397"/>
      <c r="AR935" s="397"/>
      <c r="AS935" s="397"/>
      <c r="AT935" s="397"/>
      <c r="AU935" s="397"/>
      <c r="AV935" s="397"/>
      <c r="AW935" s="397"/>
      <c r="AX935" s="397"/>
      <c r="AY935" s="397"/>
      <c r="AZ935" s="397"/>
      <c r="BA935" s="553"/>
      <c r="BB935" s="397"/>
      <c r="BC935" s="397"/>
      <c r="BD935" s="397"/>
    </row>
    <row r="936" spans="2:56" x14ac:dyDescent="0.35">
      <c r="B936" s="80"/>
      <c r="C936" s="119"/>
      <c r="D936" s="119"/>
      <c r="E936" s="84"/>
      <c r="F936" s="119"/>
      <c r="G936" s="120"/>
      <c r="H936" s="41"/>
      <c r="I936" s="41"/>
      <c r="J936" s="82"/>
      <c r="K936" s="291">
        <f t="shared" si="97"/>
        <v>0</v>
      </c>
      <c r="L936" s="293">
        <f>IF(I936&lt;INDEX(Lookup!$U$2:$U$10,MATCH($D$46,Lookup!$S$2:$S$10,0)),0,IF(O936="X",0,J936/(DATEDIF(H936,I936,"m")+1)*12))</f>
        <v>0</v>
      </c>
      <c r="M936" s="291">
        <f t="shared" si="98"/>
        <v>0</v>
      </c>
      <c r="N936" s="335"/>
      <c r="O936" s="143"/>
      <c r="P936" s="397"/>
      <c r="Q936" s="555"/>
      <c r="R936" s="576">
        <f t="shared" si="99"/>
        <v>0</v>
      </c>
      <c r="S936" s="576">
        <f t="shared" si="100"/>
        <v>0</v>
      </c>
      <c r="T936" s="576">
        <f t="shared" si="101"/>
        <v>0</v>
      </c>
      <c r="U936" s="576">
        <f t="shared" si="102"/>
        <v>0</v>
      </c>
      <c r="V936" s="553"/>
      <c r="W936" s="553"/>
      <c r="X936" s="553"/>
      <c r="Y936" s="553"/>
      <c r="Z936" s="397"/>
      <c r="AA936" s="397"/>
      <c r="AB936" s="397"/>
      <c r="AC936" s="397"/>
      <c r="AD936" s="397"/>
      <c r="AE936" s="397"/>
      <c r="AF936" s="397"/>
      <c r="AG936" s="397"/>
      <c r="AH936" s="397"/>
      <c r="AI936" s="397"/>
      <c r="AJ936" s="397"/>
      <c r="AK936" s="397"/>
      <c r="AL936" s="397"/>
      <c r="AM936" s="397"/>
      <c r="AN936" s="397"/>
      <c r="AO936" s="397"/>
      <c r="AP936" s="397"/>
      <c r="AQ936" s="397"/>
      <c r="AR936" s="397"/>
      <c r="AS936" s="397"/>
      <c r="AT936" s="397"/>
      <c r="AU936" s="397"/>
      <c r="AV936" s="397"/>
      <c r="AW936" s="397"/>
      <c r="AX936" s="397"/>
      <c r="AY936" s="397"/>
      <c r="AZ936" s="397"/>
      <c r="BA936" s="553"/>
      <c r="BB936" s="397"/>
      <c r="BC936" s="397"/>
      <c r="BD936" s="397"/>
    </row>
    <row r="937" spans="2:56" x14ac:dyDescent="0.35">
      <c r="B937" s="80"/>
      <c r="C937" s="119"/>
      <c r="D937" s="119"/>
      <c r="E937" s="84"/>
      <c r="F937" s="119"/>
      <c r="G937" s="120"/>
      <c r="H937" s="41"/>
      <c r="I937" s="41"/>
      <c r="J937" s="82"/>
      <c r="K937" s="291">
        <f t="shared" si="97"/>
        <v>0</v>
      </c>
      <c r="L937" s="293">
        <f>IF(I937&lt;INDEX(Lookup!$U$2:$U$10,MATCH($D$46,Lookup!$S$2:$S$10,0)),0,IF(O937="X",0,J937/(DATEDIF(H937,I937,"m")+1)*12))</f>
        <v>0</v>
      </c>
      <c r="M937" s="291">
        <f t="shared" si="98"/>
        <v>0</v>
      </c>
      <c r="N937" s="335"/>
      <c r="O937" s="143"/>
      <c r="P937" s="397"/>
      <c r="Q937" s="555"/>
      <c r="R937" s="576">
        <f t="shared" si="99"/>
        <v>0</v>
      </c>
      <c r="S937" s="576">
        <f t="shared" si="100"/>
        <v>0</v>
      </c>
      <c r="T937" s="576">
        <f t="shared" si="101"/>
        <v>0</v>
      </c>
      <c r="U937" s="576">
        <f t="shared" si="102"/>
        <v>0</v>
      </c>
      <c r="V937" s="553"/>
      <c r="W937" s="553"/>
      <c r="X937" s="553"/>
      <c r="Y937" s="553"/>
      <c r="Z937" s="397"/>
      <c r="AA937" s="397"/>
      <c r="AB937" s="397"/>
      <c r="AC937" s="397"/>
      <c r="AD937" s="397"/>
      <c r="AE937" s="397"/>
      <c r="AF937" s="397"/>
      <c r="AG937" s="397"/>
      <c r="AH937" s="397"/>
      <c r="AI937" s="397"/>
      <c r="AJ937" s="397"/>
      <c r="AK937" s="397"/>
      <c r="AL937" s="397"/>
      <c r="AM937" s="397"/>
      <c r="AN937" s="397"/>
      <c r="AO937" s="397"/>
      <c r="AP937" s="397"/>
      <c r="AQ937" s="397"/>
      <c r="AR937" s="397"/>
      <c r="AS937" s="397"/>
      <c r="AT937" s="397"/>
      <c r="AU937" s="397"/>
      <c r="AV937" s="397"/>
      <c r="AW937" s="397"/>
      <c r="AX937" s="397"/>
      <c r="AY937" s="397"/>
      <c r="AZ937" s="397"/>
      <c r="BA937" s="553"/>
      <c r="BB937" s="397"/>
      <c r="BC937" s="397"/>
      <c r="BD937" s="397"/>
    </row>
    <row r="938" spans="2:56" x14ac:dyDescent="0.35">
      <c r="B938" s="80"/>
      <c r="C938" s="119"/>
      <c r="D938" s="119"/>
      <c r="E938" s="84"/>
      <c r="F938" s="119"/>
      <c r="G938" s="120"/>
      <c r="H938" s="41"/>
      <c r="I938" s="41"/>
      <c r="J938" s="82"/>
      <c r="K938" s="291">
        <f t="shared" si="97"/>
        <v>0</v>
      </c>
      <c r="L938" s="293">
        <f>IF(I938&lt;INDEX(Lookup!$U$2:$U$10,MATCH($D$46,Lookup!$S$2:$S$10,0)),0,IF(O938="X",0,J938/(DATEDIF(H938,I938,"m")+1)*12))</f>
        <v>0</v>
      </c>
      <c r="M938" s="291">
        <f t="shared" si="98"/>
        <v>0</v>
      </c>
      <c r="N938" s="335"/>
      <c r="O938" s="143"/>
      <c r="P938" s="397"/>
      <c r="Q938" s="555"/>
      <c r="R938" s="576">
        <f t="shared" si="99"/>
        <v>0</v>
      </c>
      <c r="S938" s="576">
        <f t="shared" si="100"/>
        <v>0</v>
      </c>
      <c r="T938" s="576">
        <f t="shared" si="101"/>
        <v>0</v>
      </c>
      <c r="U938" s="576">
        <f t="shared" si="102"/>
        <v>0</v>
      </c>
      <c r="V938" s="553"/>
      <c r="W938" s="553"/>
      <c r="X938" s="553"/>
      <c r="Y938" s="553"/>
      <c r="Z938" s="397"/>
      <c r="AA938" s="397"/>
      <c r="AB938" s="397"/>
      <c r="AC938" s="397"/>
      <c r="AD938" s="397"/>
      <c r="AE938" s="397"/>
      <c r="AF938" s="397"/>
      <c r="AG938" s="397"/>
      <c r="AH938" s="397"/>
      <c r="AI938" s="397"/>
      <c r="AJ938" s="397"/>
      <c r="AK938" s="397"/>
      <c r="AL938" s="397"/>
      <c r="AM938" s="397"/>
      <c r="AN938" s="397"/>
      <c r="AO938" s="397"/>
      <c r="AP938" s="397"/>
      <c r="AQ938" s="397"/>
      <c r="AR938" s="397"/>
      <c r="AS938" s="397"/>
      <c r="AT938" s="397"/>
      <c r="AU938" s="397"/>
      <c r="AV938" s="397"/>
      <c r="AW938" s="397"/>
      <c r="AX938" s="397"/>
      <c r="AY938" s="397"/>
      <c r="AZ938" s="397"/>
      <c r="BA938" s="553"/>
      <c r="BB938" s="397"/>
      <c r="BC938" s="397"/>
      <c r="BD938" s="397"/>
    </row>
    <row r="939" spans="2:56" x14ac:dyDescent="0.35">
      <c r="B939" s="80"/>
      <c r="C939" s="119"/>
      <c r="D939" s="119"/>
      <c r="E939" s="84"/>
      <c r="F939" s="119"/>
      <c r="G939" s="120"/>
      <c r="H939" s="41"/>
      <c r="I939" s="41"/>
      <c r="J939" s="82"/>
      <c r="K939" s="291">
        <f t="shared" si="97"/>
        <v>0</v>
      </c>
      <c r="L939" s="293">
        <f>IF(I939&lt;INDEX(Lookup!$U$2:$U$10,MATCH($D$46,Lookup!$S$2:$S$10,0)),0,IF(O939="X",0,J939/(DATEDIF(H939,I939,"m")+1)*12))</f>
        <v>0</v>
      </c>
      <c r="M939" s="291">
        <f t="shared" si="98"/>
        <v>0</v>
      </c>
      <c r="N939" s="335"/>
      <c r="O939" s="143"/>
      <c r="P939" s="397"/>
      <c r="Q939" s="555"/>
      <c r="R939" s="576">
        <f t="shared" si="99"/>
        <v>0</v>
      </c>
      <c r="S939" s="576">
        <f t="shared" si="100"/>
        <v>0</v>
      </c>
      <c r="T939" s="576">
        <f t="shared" si="101"/>
        <v>0</v>
      </c>
      <c r="U939" s="576">
        <f t="shared" si="102"/>
        <v>0</v>
      </c>
      <c r="V939" s="553"/>
      <c r="W939" s="553"/>
      <c r="X939" s="553"/>
      <c r="Y939" s="553"/>
      <c r="Z939" s="397"/>
      <c r="AA939" s="397"/>
      <c r="AB939" s="397"/>
      <c r="AC939" s="397"/>
      <c r="AD939" s="397"/>
      <c r="AE939" s="397"/>
      <c r="AF939" s="397"/>
      <c r="AG939" s="397"/>
      <c r="AH939" s="397"/>
      <c r="AI939" s="397"/>
      <c r="AJ939" s="397"/>
      <c r="AK939" s="397"/>
      <c r="AL939" s="397"/>
      <c r="AM939" s="397"/>
      <c r="AN939" s="397"/>
      <c r="AO939" s="397"/>
      <c r="AP939" s="397"/>
      <c r="AQ939" s="397"/>
      <c r="AR939" s="397"/>
      <c r="AS939" s="397"/>
      <c r="AT939" s="397"/>
      <c r="AU939" s="397"/>
      <c r="AV939" s="397"/>
      <c r="AW939" s="397"/>
      <c r="AX939" s="397"/>
      <c r="AY939" s="397"/>
      <c r="AZ939" s="397"/>
      <c r="BA939" s="553"/>
      <c r="BB939" s="397"/>
      <c r="BC939" s="397"/>
      <c r="BD939" s="397"/>
    </row>
    <row r="940" spans="2:56" x14ac:dyDescent="0.35">
      <c r="B940" s="80"/>
      <c r="C940" s="119"/>
      <c r="D940" s="119"/>
      <c r="E940" s="84"/>
      <c r="F940" s="119"/>
      <c r="G940" s="120"/>
      <c r="H940" s="41"/>
      <c r="I940" s="41"/>
      <c r="J940" s="82"/>
      <c r="K940" s="291">
        <f t="shared" si="97"/>
        <v>0</v>
      </c>
      <c r="L940" s="293">
        <f>IF(I940&lt;INDEX(Lookup!$U$2:$U$10,MATCH($D$46,Lookup!$S$2:$S$10,0)),0,IF(O940="X",0,J940/(DATEDIF(H940,I940,"m")+1)*12))</f>
        <v>0</v>
      </c>
      <c r="M940" s="291">
        <f t="shared" si="98"/>
        <v>0</v>
      </c>
      <c r="N940" s="335"/>
      <c r="O940" s="143"/>
      <c r="P940" s="397"/>
      <c r="Q940" s="555"/>
      <c r="R940" s="576">
        <f t="shared" si="99"/>
        <v>0</v>
      </c>
      <c r="S940" s="576">
        <f t="shared" si="100"/>
        <v>0</v>
      </c>
      <c r="T940" s="576">
        <f t="shared" si="101"/>
        <v>0</v>
      </c>
      <c r="U940" s="576">
        <f t="shared" si="102"/>
        <v>0</v>
      </c>
      <c r="V940" s="553"/>
      <c r="W940" s="553"/>
      <c r="X940" s="553"/>
      <c r="Y940" s="553"/>
      <c r="Z940" s="397"/>
      <c r="AA940" s="397"/>
      <c r="AB940" s="397"/>
      <c r="AC940" s="397"/>
      <c r="AD940" s="397"/>
      <c r="AE940" s="397"/>
      <c r="AF940" s="397"/>
      <c r="AG940" s="397"/>
      <c r="AH940" s="397"/>
      <c r="AI940" s="397"/>
      <c r="AJ940" s="397"/>
      <c r="AK940" s="397"/>
      <c r="AL940" s="397"/>
      <c r="AM940" s="397"/>
      <c r="AN940" s="397"/>
      <c r="AO940" s="397"/>
      <c r="AP940" s="397"/>
      <c r="AQ940" s="397"/>
      <c r="AR940" s="397"/>
      <c r="AS940" s="397"/>
      <c r="AT940" s="397"/>
      <c r="AU940" s="397"/>
      <c r="AV940" s="397"/>
      <c r="AW940" s="397"/>
      <c r="AX940" s="397"/>
      <c r="AY940" s="397"/>
      <c r="AZ940" s="397"/>
      <c r="BA940" s="553"/>
      <c r="BB940" s="397"/>
      <c r="BC940" s="397"/>
      <c r="BD940" s="397"/>
    </row>
    <row r="941" spans="2:56" x14ac:dyDescent="0.35">
      <c r="B941" s="80"/>
      <c r="C941" s="119"/>
      <c r="D941" s="119"/>
      <c r="E941" s="84"/>
      <c r="F941" s="119"/>
      <c r="G941" s="120"/>
      <c r="H941" s="41"/>
      <c r="I941" s="41"/>
      <c r="J941" s="82"/>
      <c r="K941" s="291">
        <f t="shared" si="97"/>
        <v>0</v>
      </c>
      <c r="L941" s="293">
        <f>IF(I941&lt;INDEX(Lookup!$U$2:$U$10,MATCH($D$46,Lookup!$S$2:$S$10,0)),0,IF(O941="X",0,J941/(DATEDIF(H941,I941,"m")+1)*12))</f>
        <v>0</v>
      </c>
      <c r="M941" s="291">
        <f t="shared" si="98"/>
        <v>0</v>
      </c>
      <c r="N941" s="335"/>
      <c r="O941" s="143"/>
      <c r="P941" s="397"/>
      <c r="Q941" s="555"/>
      <c r="R941" s="576">
        <f t="shared" si="99"/>
        <v>0</v>
      </c>
      <c r="S941" s="576">
        <f t="shared" si="100"/>
        <v>0</v>
      </c>
      <c r="T941" s="576">
        <f t="shared" si="101"/>
        <v>0</v>
      </c>
      <c r="U941" s="576">
        <f t="shared" si="102"/>
        <v>0</v>
      </c>
      <c r="V941" s="553"/>
      <c r="W941" s="553"/>
      <c r="X941" s="553"/>
      <c r="Y941" s="553"/>
      <c r="Z941" s="397"/>
      <c r="AA941" s="397"/>
      <c r="AB941" s="397"/>
      <c r="AC941" s="397"/>
      <c r="AD941" s="397"/>
      <c r="AE941" s="397"/>
      <c r="AF941" s="397"/>
      <c r="AG941" s="397"/>
      <c r="AH941" s="397"/>
      <c r="AI941" s="397"/>
      <c r="AJ941" s="397"/>
      <c r="AK941" s="397"/>
      <c r="AL941" s="397"/>
      <c r="AM941" s="397"/>
      <c r="AN941" s="397"/>
      <c r="AO941" s="397"/>
      <c r="AP941" s="397"/>
      <c r="AQ941" s="397"/>
      <c r="AR941" s="397"/>
      <c r="AS941" s="397"/>
      <c r="AT941" s="397"/>
      <c r="AU941" s="397"/>
      <c r="AV941" s="397"/>
      <c r="AW941" s="397"/>
      <c r="AX941" s="397"/>
      <c r="AY941" s="397"/>
      <c r="AZ941" s="397"/>
      <c r="BA941" s="553"/>
      <c r="BB941" s="397"/>
      <c r="BC941" s="397"/>
      <c r="BD941" s="397"/>
    </row>
    <row r="942" spans="2:56" x14ac:dyDescent="0.35">
      <c r="B942" s="80"/>
      <c r="C942" s="119"/>
      <c r="D942" s="119"/>
      <c r="E942" s="84"/>
      <c r="F942" s="119"/>
      <c r="G942" s="120"/>
      <c r="H942" s="41"/>
      <c r="I942" s="41"/>
      <c r="J942" s="82"/>
      <c r="K942" s="291">
        <f t="shared" si="97"/>
        <v>0</v>
      </c>
      <c r="L942" s="293">
        <f>IF(I942&lt;INDEX(Lookup!$U$2:$U$10,MATCH($D$46,Lookup!$S$2:$S$10,0)),0,IF(O942="X",0,J942/(DATEDIF(H942,I942,"m")+1)*12))</f>
        <v>0</v>
      </c>
      <c r="M942" s="291">
        <f t="shared" si="98"/>
        <v>0</v>
      </c>
      <c r="N942" s="335"/>
      <c r="O942" s="143"/>
      <c r="P942" s="397"/>
      <c r="Q942" s="555"/>
      <c r="R942" s="576">
        <f t="shared" si="99"/>
        <v>0</v>
      </c>
      <c r="S942" s="576">
        <f t="shared" si="100"/>
        <v>0</v>
      </c>
      <c r="T942" s="576">
        <f t="shared" si="101"/>
        <v>0</v>
      </c>
      <c r="U942" s="576">
        <f t="shared" si="102"/>
        <v>0</v>
      </c>
      <c r="V942" s="553"/>
      <c r="W942" s="553"/>
      <c r="X942" s="553"/>
      <c r="Y942" s="553"/>
      <c r="Z942" s="397"/>
      <c r="AA942" s="397"/>
      <c r="AB942" s="397"/>
      <c r="AC942" s="397"/>
      <c r="AD942" s="397"/>
      <c r="AE942" s="397"/>
      <c r="AF942" s="397"/>
      <c r="AG942" s="397"/>
      <c r="AH942" s="397"/>
      <c r="AI942" s="397"/>
      <c r="AJ942" s="397"/>
      <c r="AK942" s="397"/>
      <c r="AL942" s="397"/>
      <c r="AM942" s="397"/>
      <c r="AN942" s="397"/>
      <c r="AO942" s="397"/>
      <c r="AP942" s="397"/>
      <c r="AQ942" s="397"/>
      <c r="AR942" s="397"/>
      <c r="AS942" s="397"/>
      <c r="AT942" s="397"/>
      <c r="AU942" s="397"/>
      <c r="AV942" s="397"/>
      <c r="AW942" s="397"/>
      <c r="AX942" s="397"/>
      <c r="AY942" s="397"/>
      <c r="AZ942" s="397"/>
      <c r="BA942" s="553"/>
      <c r="BB942" s="397"/>
      <c r="BC942" s="397"/>
      <c r="BD942" s="397"/>
    </row>
    <row r="943" spans="2:56" x14ac:dyDescent="0.35">
      <c r="B943" s="80"/>
      <c r="C943" s="119"/>
      <c r="D943" s="119"/>
      <c r="E943" s="84"/>
      <c r="F943" s="119"/>
      <c r="G943" s="120"/>
      <c r="H943" s="41"/>
      <c r="I943" s="41"/>
      <c r="J943" s="82"/>
      <c r="K943" s="291">
        <f t="shared" si="97"/>
        <v>0</v>
      </c>
      <c r="L943" s="293">
        <f>IF(I943&lt;INDEX(Lookup!$U$2:$U$10,MATCH($D$46,Lookup!$S$2:$S$10,0)),0,IF(O943="X",0,J943/(DATEDIF(H943,I943,"m")+1)*12))</f>
        <v>0</v>
      </c>
      <c r="M943" s="291">
        <f t="shared" si="98"/>
        <v>0</v>
      </c>
      <c r="N943" s="335"/>
      <c r="O943" s="143"/>
      <c r="P943" s="397"/>
      <c r="Q943" s="555"/>
      <c r="R943" s="576">
        <f t="shared" si="99"/>
        <v>0</v>
      </c>
      <c r="S943" s="576">
        <f t="shared" si="100"/>
        <v>0</v>
      </c>
      <c r="T943" s="576">
        <f t="shared" si="101"/>
        <v>0</v>
      </c>
      <c r="U943" s="576">
        <f t="shared" si="102"/>
        <v>0</v>
      </c>
      <c r="V943" s="553"/>
      <c r="W943" s="553"/>
      <c r="X943" s="553"/>
      <c r="Y943" s="553"/>
      <c r="Z943" s="397"/>
      <c r="AA943" s="397"/>
      <c r="AB943" s="397"/>
      <c r="AC943" s="397"/>
      <c r="AD943" s="397"/>
      <c r="AE943" s="397"/>
      <c r="AF943" s="397"/>
      <c r="AG943" s="397"/>
      <c r="AH943" s="397"/>
      <c r="AI943" s="397"/>
      <c r="AJ943" s="397"/>
      <c r="AK943" s="397"/>
      <c r="AL943" s="397"/>
      <c r="AM943" s="397"/>
      <c r="AN943" s="397"/>
      <c r="AO943" s="397"/>
      <c r="AP943" s="397"/>
      <c r="AQ943" s="397"/>
      <c r="AR943" s="397"/>
      <c r="AS943" s="397"/>
      <c r="AT943" s="397"/>
      <c r="AU943" s="397"/>
      <c r="AV943" s="397"/>
      <c r="AW943" s="397"/>
      <c r="AX943" s="397"/>
      <c r="AY943" s="397"/>
      <c r="AZ943" s="397"/>
      <c r="BA943" s="553"/>
      <c r="BB943" s="397"/>
      <c r="BC943" s="397"/>
      <c r="BD943" s="397"/>
    </row>
    <row r="944" spans="2:56" x14ac:dyDescent="0.35">
      <c r="B944" s="80"/>
      <c r="C944" s="119"/>
      <c r="D944" s="119"/>
      <c r="E944" s="84"/>
      <c r="F944" s="119"/>
      <c r="G944" s="120"/>
      <c r="H944" s="41"/>
      <c r="I944" s="41"/>
      <c r="J944" s="82"/>
      <c r="K944" s="291">
        <f t="shared" si="97"/>
        <v>0</v>
      </c>
      <c r="L944" s="293">
        <f>IF(I944&lt;INDEX(Lookup!$U$2:$U$10,MATCH($D$46,Lookup!$S$2:$S$10,0)),0,IF(O944="X",0,J944/(DATEDIF(H944,I944,"m")+1)*12))</f>
        <v>0</v>
      </c>
      <c r="M944" s="291">
        <f t="shared" si="98"/>
        <v>0</v>
      </c>
      <c r="N944" s="335"/>
      <c r="O944" s="143"/>
      <c r="P944" s="397"/>
      <c r="Q944" s="555"/>
      <c r="R944" s="576">
        <f t="shared" si="99"/>
        <v>0</v>
      </c>
      <c r="S944" s="576">
        <f t="shared" si="100"/>
        <v>0</v>
      </c>
      <c r="T944" s="576">
        <f t="shared" si="101"/>
        <v>0</v>
      </c>
      <c r="U944" s="576">
        <f t="shared" si="102"/>
        <v>0</v>
      </c>
      <c r="V944" s="553"/>
      <c r="W944" s="553"/>
      <c r="X944" s="553"/>
      <c r="Y944" s="553"/>
      <c r="Z944" s="397"/>
      <c r="AA944" s="397"/>
      <c r="AB944" s="397"/>
      <c r="AC944" s="397"/>
      <c r="AD944" s="397"/>
      <c r="AE944" s="397"/>
      <c r="AF944" s="397"/>
      <c r="AG944" s="397"/>
      <c r="AH944" s="397"/>
      <c r="AI944" s="397"/>
      <c r="AJ944" s="397"/>
      <c r="AK944" s="397"/>
      <c r="AL944" s="397"/>
      <c r="AM944" s="397"/>
      <c r="AN944" s="397"/>
      <c r="AO944" s="397"/>
      <c r="AP944" s="397"/>
      <c r="AQ944" s="397"/>
      <c r="AR944" s="397"/>
      <c r="AS944" s="397"/>
      <c r="AT944" s="397"/>
      <c r="AU944" s="397"/>
      <c r="AV944" s="397"/>
      <c r="AW944" s="397"/>
      <c r="AX944" s="397"/>
      <c r="AY944" s="397"/>
      <c r="AZ944" s="397"/>
      <c r="BA944" s="553"/>
      <c r="BB944" s="397"/>
      <c r="BC944" s="397"/>
      <c r="BD944" s="397"/>
    </row>
    <row r="945" spans="2:56" x14ac:dyDescent="0.35">
      <c r="B945" s="80"/>
      <c r="C945" s="119"/>
      <c r="D945" s="119"/>
      <c r="E945" s="84"/>
      <c r="F945" s="119"/>
      <c r="G945" s="120"/>
      <c r="H945" s="41"/>
      <c r="I945" s="41"/>
      <c r="J945" s="82"/>
      <c r="K945" s="291">
        <f t="shared" si="97"/>
        <v>0</v>
      </c>
      <c r="L945" s="293">
        <f>IF(I945&lt;INDEX(Lookup!$U$2:$U$10,MATCH($D$46,Lookup!$S$2:$S$10,0)),0,IF(O945="X",0,J945/(DATEDIF(H945,I945,"m")+1)*12))</f>
        <v>0</v>
      </c>
      <c r="M945" s="291">
        <f t="shared" si="98"/>
        <v>0</v>
      </c>
      <c r="N945" s="335"/>
      <c r="O945" s="143"/>
      <c r="P945" s="397"/>
      <c r="Q945" s="555"/>
      <c r="R945" s="576">
        <f t="shared" si="99"/>
        <v>0</v>
      </c>
      <c r="S945" s="576">
        <f t="shared" si="100"/>
        <v>0</v>
      </c>
      <c r="T945" s="576">
        <f t="shared" si="101"/>
        <v>0</v>
      </c>
      <c r="U945" s="576">
        <f t="shared" si="102"/>
        <v>0</v>
      </c>
      <c r="V945" s="553"/>
      <c r="W945" s="553"/>
      <c r="X945" s="553"/>
      <c r="Y945" s="553"/>
      <c r="Z945" s="397"/>
      <c r="AA945" s="397"/>
      <c r="AB945" s="397"/>
      <c r="AC945" s="397"/>
      <c r="AD945" s="397"/>
      <c r="AE945" s="397"/>
      <c r="AF945" s="397"/>
      <c r="AG945" s="397"/>
      <c r="AH945" s="397"/>
      <c r="AI945" s="397"/>
      <c r="AJ945" s="397"/>
      <c r="AK945" s="397"/>
      <c r="AL945" s="397"/>
      <c r="AM945" s="397"/>
      <c r="AN945" s="397"/>
      <c r="AO945" s="397"/>
      <c r="AP945" s="397"/>
      <c r="AQ945" s="397"/>
      <c r="AR945" s="397"/>
      <c r="AS945" s="397"/>
      <c r="AT945" s="397"/>
      <c r="AU945" s="397"/>
      <c r="AV945" s="397"/>
      <c r="AW945" s="397"/>
      <c r="AX945" s="397"/>
      <c r="AY945" s="397"/>
      <c r="AZ945" s="397"/>
      <c r="BA945" s="553"/>
      <c r="BB945" s="397"/>
      <c r="BC945" s="397"/>
      <c r="BD945" s="397"/>
    </row>
    <row r="946" spans="2:56" x14ac:dyDescent="0.35">
      <c r="B946" s="80"/>
      <c r="C946" s="119"/>
      <c r="D946" s="119"/>
      <c r="E946" s="84"/>
      <c r="F946" s="119"/>
      <c r="G946" s="120"/>
      <c r="H946" s="41"/>
      <c r="I946" s="41"/>
      <c r="J946" s="82"/>
      <c r="K946" s="291">
        <f t="shared" ref="K946:K1009" si="103">J946*$K$8</f>
        <v>0</v>
      </c>
      <c r="L946" s="293">
        <f>IF(I946&lt;INDEX(Lookup!$U$2:$U$10,MATCH($D$46,Lookup!$S$2:$S$10,0)),0,IF(O946="X",0,J946/(DATEDIF(H946,I946,"m")+1)*12))</f>
        <v>0</v>
      </c>
      <c r="M946" s="291">
        <f t="shared" ref="M946:M1009" si="104">L946*$K$8</f>
        <v>0</v>
      </c>
      <c r="N946" s="335"/>
      <c r="O946" s="143"/>
      <c r="P946" s="397"/>
      <c r="Q946" s="555"/>
      <c r="R946" s="576">
        <f t="shared" si="99"/>
        <v>0</v>
      </c>
      <c r="S946" s="576">
        <f t="shared" si="100"/>
        <v>0</v>
      </c>
      <c r="T946" s="576">
        <f t="shared" si="101"/>
        <v>0</v>
      </c>
      <c r="U946" s="576">
        <f t="shared" si="102"/>
        <v>0</v>
      </c>
      <c r="V946" s="553"/>
      <c r="W946" s="553"/>
      <c r="X946" s="553"/>
      <c r="Y946" s="553"/>
      <c r="Z946" s="397"/>
      <c r="AA946" s="397"/>
      <c r="AB946" s="397"/>
      <c r="AC946" s="397"/>
      <c r="AD946" s="397"/>
      <c r="AE946" s="397"/>
      <c r="AF946" s="397"/>
      <c r="AG946" s="397"/>
      <c r="AH946" s="397"/>
      <c r="AI946" s="397"/>
      <c r="AJ946" s="397"/>
      <c r="AK946" s="397"/>
      <c r="AL946" s="397"/>
      <c r="AM946" s="397"/>
      <c r="AN946" s="397"/>
      <c r="AO946" s="397"/>
      <c r="AP946" s="397"/>
      <c r="AQ946" s="397"/>
      <c r="AR946" s="397"/>
      <c r="AS946" s="397"/>
      <c r="AT946" s="397"/>
      <c r="AU946" s="397"/>
      <c r="AV946" s="397"/>
      <c r="AW946" s="397"/>
      <c r="AX946" s="397"/>
      <c r="AY946" s="397"/>
      <c r="AZ946" s="397"/>
      <c r="BA946" s="553"/>
      <c r="BB946" s="397"/>
      <c r="BC946" s="397"/>
      <c r="BD946" s="397"/>
    </row>
    <row r="947" spans="2:56" x14ac:dyDescent="0.35">
      <c r="B947" s="80"/>
      <c r="C947" s="119"/>
      <c r="D947" s="119"/>
      <c r="E947" s="84"/>
      <c r="F947" s="119"/>
      <c r="G947" s="120"/>
      <c r="H947" s="41"/>
      <c r="I947" s="41"/>
      <c r="J947" s="82"/>
      <c r="K947" s="291">
        <f t="shared" si="103"/>
        <v>0</v>
      </c>
      <c r="L947" s="293">
        <f>IF(I947&lt;INDEX(Lookup!$U$2:$U$10,MATCH($D$46,Lookup!$S$2:$S$10,0)),0,IF(O947="X",0,J947/(DATEDIF(H947,I947,"m")+1)*12))</f>
        <v>0</v>
      </c>
      <c r="M947" s="291">
        <f t="shared" si="104"/>
        <v>0</v>
      </c>
      <c r="N947" s="335"/>
      <c r="O947" s="143"/>
      <c r="P947" s="397"/>
      <c r="Q947" s="555"/>
      <c r="R947" s="576">
        <f t="shared" ref="R947:R1010" si="105">K946*$I$32</f>
        <v>0</v>
      </c>
      <c r="S947" s="576">
        <f t="shared" ref="S947:S1010" si="106">M946*$I$42</f>
        <v>0</v>
      </c>
      <c r="T947" s="576">
        <f t="shared" ref="T947:T1010" si="107">R947-K946</f>
        <v>0</v>
      </c>
      <c r="U947" s="576">
        <f t="shared" ref="U947:U1010" si="108">S947-M946</f>
        <v>0</v>
      </c>
      <c r="V947" s="553"/>
      <c r="W947" s="553"/>
      <c r="X947" s="553"/>
      <c r="Y947" s="553"/>
      <c r="Z947" s="397"/>
      <c r="AA947" s="397"/>
      <c r="AB947" s="397"/>
      <c r="AC947" s="397"/>
      <c r="AD947" s="397"/>
      <c r="AE947" s="397"/>
      <c r="AF947" s="397"/>
      <c r="AG947" s="397"/>
      <c r="AH947" s="397"/>
      <c r="AI947" s="397"/>
      <c r="AJ947" s="397"/>
      <c r="AK947" s="397"/>
      <c r="AL947" s="397"/>
      <c r="AM947" s="397"/>
      <c r="AN947" s="397"/>
      <c r="AO947" s="397"/>
      <c r="AP947" s="397"/>
      <c r="AQ947" s="397"/>
      <c r="AR947" s="397"/>
      <c r="AS947" s="397"/>
      <c r="AT947" s="397"/>
      <c r="AU947" s="397"/>
      <c r="AV947" s="397"/>
      <c r="AW947" s="397"/>
      <c r="AX947" s="397"/>
      <c r="AY947" s="397"/>
      <c r="AZ947" s="397"/>
      <c r="BA947" s="553"/>
      <c r="BB947" s="397"/>
      <c r="BC947" s="397"/>
      <c r="BD947" s="397"/>
    </row>
    <row r="948" spans="2:56" x14ac:dyDescent="0.35">
      <c r="B948" s="80"/>
      <c r="C948" s="119"/>
      <c r="D948" s="119"/>
      <c r="E948" s="84"/>
      <c r="F948" s="119"/>
      <c r="G948" s="120"/>
      <c r="H948" s="41"/>
      <c r="I948" s="41"/>
      <c r="J948" s="82"/>
      <c r="K948" s="291">
        <f t="shared" si="103"/>
        <v>0</v>
      </c>
      <c r="L948" s="293">
        <f>IF(I948&lt;INDEX(Lookup!$U$2:$U$10,MATCH($D$46,Lookup!$S$2:$S$10,0)),0,IF(O948="X",0,J948/(DATEDIF(H948,I948,"m")+1)*12))</f>
        <v>0</v>
      </c>
      <c r="M948" s="291">
        <f t="shared" si="104"/>
        <v>0</v>
      </c>
      <c r="N948" s="335"/>
      <c r="O948" s="143"/>
      <c r="P948" s="397"/>
      <c r="Q948" s="555"/>
      <c r="R948" s="576">
        <f t="shared" si="105"/>
        <v>0</v>
      </c>
      <c r="S948" s="576">
        <f t="shared" si="106"/>
        <v>0</v>
      </c>
      <c r="T948" s="576">
        <f t="shared" si="107"/>
        <v>0</v>
      </c>
      <c r="U948" s="576">
        <f t="shared" si="108"/>
        <v>0</v>
      </c>
      <c r="V948" s="553"/>
      <c r="W948" s="553"/>
      <c r="X948" s="553"/>
      <c r="Y948" s="553"/>
      <c r="Z948" s="397"/>
      <c r="AA948" s="397"/>
      <c r="AB948" s="397"/>
      <c r="AC948" s="397"/>
      <c r="AD948" s="397"/>
      <c r="AE948" s="397"/>
      <c r="AF948" s="397"/>
      <c r="AG948" s="397"/>
      <c r="AH948" s="397"/>
      <c r="AI948" s="397"/>
      <c r="AJ948" s="397"/>
      <c r="AK948" s="397"/>
      <c r="AL948" s="397"/>
      <c r="AM948" s="397"/>
      <c r="AN948" s="397"/>
      <c r="AO948" s="397"/>
      <c r="AP948" s="397"/>
      <c r="AQ948" s="397"/>
      <c r="AR948" s="397"/>
      <c r="AS948" s="397"/>
      <c r="AT948" s="397"/>
      <c r="AU948" s="397"/>
      <c r="AV948" s="397"/>
      <c r="AW948" s="397"/>
      <c r="AX948" s="397"/>
      <c r="AY948" s="397"/>
      <c r="AZ948" s="397"/>
      <c r="BA948" s="553"/>
      <c r="BB948" s="397"/>
      <c r="BC948" s="397"/>
      <c r="BD948" s="397"/>
    </row>
    <row r="949" spans="2:56" x14ac:dyDescent="0.35">
      <c r="B949" s="80"/>
      <c r="C949" s="119"/>
      <c r="D949" s="119"/>
      <c r="E949" s="84"/>
      <c r="F949" s="119"/>
      <c r="G949" s="120"/>
      <c r="H949" s="41"/>
      <c r="I949" s="41"/>
      <c r="J949" s="82"/>
      <c r="K949" s="291">
        <f t="shared" si="103"/>
        <v>0</v>
      </c>
      <c r="L949" s="293">
        <f>IF(I949&lt;INDEX(Lookup!$U$2:$U$10,MATCH($D$46,Lookup!$S$2:$S$10,0)),0,IF(O949="X",0,J949/(DATEDIF(H949,I949,"m")+1)*12))</f>
        <v>0</v>
      </c>
      <c r="M949" s="291">
        <f t="shared" si="104"/>
        <v>0</v>
      </c>
      <c r="N949" s="335"/>
      <c r="O949" s="143"/>
      <c r="P949" s="397"/>
      <c r="Q949" s="555"/>
      <c r="R949" s="576">
        <f t="shared" si="105"/>
        <v>0</v>
      </c>
      <c r="S949" s="576">
        <f t="shared" si="106"/>
        <v>0</v>
      </c>
      <c r="T949" s="576">
        <f t="shared" si="107"/>
        <v>0</v>
      </c>
      <c r="U949" s="576">
        <f t="shared" si="108"/>
        <v>0</v>
      </c>
      <c r="V949" s="553"/>
      <c r="W949" s="553"/>
      <c r="X949" s="553"/>
      <c r="Y949" s="553"/>
      <c r="Z949" s="397"/>
      <c r="AA949" s="397"/>
      <c r="AB949" s="397"/>
      <c r="AC949" s="397"/>
      <c r="AD949" s="397"/>
      <c r="AE949" s="397"/>
      <c r="AF949" s="397"/>
      <c r="AG949" s="397"/>
      <c r="AH949" s="397"/>
      <c r="AI949" s="397"/>
      <c r="AJ949" s="397"/>
      <c r="AK949" s="397"/>
      <c r="AL949" s="397"/>
      <c r="AM949" s="397"/>
      <c r="AN949" s="397"/>
      <c r="AO949" s="397"/>
      <c r="AP949" s="397"/>
      <c r="AQ949" s="397"/>
      <c r="AR949" s="397"/>
      <c r="AS949" s="397"/>
      <c r="AT949" s="397"/>
      <c r="AU949" s="397"/>
      <c r="AV949" s="397"/>
      <c r="AW949" s="397"/>
      <c r="AX949" s="397"/>
      <c r="AY949" s="397"/>
      <c r="AZ949" s="397"/>
      <c r="BA949" s="553"/>
      <c r="BB949" s="397"/>
      <c r="BC949" s="397"/>
      <c r="BD949" s="397"/>
    </row>
    <row r="950" spans="2:56" x14ac:dyDescent="0.35">
      <c r="B950" s="80"/>
      <c r="C950" s="119"/>
      <c r="D950" s="119"/>
      <c r="E950" s="84"/>
      <c r="F950" s="119"/>
      <c r="G950" s="120"/>
      <c r="H950" s="41"/>
      <c r="I950" s="41"/>
      <c r="J950" s="82"/>
      <c r="K950" s="291">
        <f t="shared" si="103"/>
        <v>0</v>
      </c>
      <c r="L950" s="293">
        <f>IF(I950&lt;INDEX(Lookup!$U$2:$U$10,MATCH($D$46,Lookup!$S$2:$S$10,0)),0,IF(O950="X",0,J950/(DATEDIF(H950,I950,"m")+1)*12))</f>
        <v>0</v>
      </c>
      <c r="M950" s="291">
        <f t="shared" si="104"/>
        <v>0</v>
      </c>
      <c r="N950" s="335"/>
      <c r="O950" s="143"/>
      <c r="P950" s="397"/>
      <c r="Q950" s="555"/>
      <c r="R950" s="576">
        <f t="shared" si="105"/>
        <v>0</v>
      </c>
      <c r="S950" s="576">
        <f t="shared" si="106"/>
        <v>0</v>
      </c>
      <c r="T950" s="576">
        <f t="shared" si="107"/>
        <v>0</v>
      </c>
      <c r="U950" s="576">
        <f t="shared" si="108"/>
        <v>0</v>
      </c>
      <c r="V950" s="553"/>
      <c r="W950" s="553"/>
      <c r="X950" s="553"/>
      <c r="Y950" s="553"/>
      <c r="Z950" s="397"/>
      <c r="AA950" s="397"/>
      <c r="AB950" s="397"/>
      <c r="AC950" s="397"/>
      <c r="AD950" s="397"/>
      <c r="AE950" s="397"/>
      <c r="AF950" s="397"/>
      <c r="AG950" s="397"/>
      <c r="AH950" s="397"/>
      <c r="AI950" s="397"/>
      <c r="AJ950" s="397"/>
      <c r="AK950" s="397"/>
      <c r="AL950" s="397"/>
      <c r="AM950" s="397"/>
      <c r="AN950" s="397"/>
      <c r="AO950" s="397"/>
      <c r="AP950" s="397"/>
      <c r="AQ950" s="397"/>
      <c r="AR950" s="397"/>
      <c r="AS950" s="397"/>
      <c r="AT950" s="397"/>
      <c r="AU950" s="397"/>
      <c r="AV950" s="397"/>
      <c r="AW950" s="397"/>
      <c r="AX950" s="397"/>
      <c r="AY950" s="397"/>
      <c r="AZ950" s="397"/>
      <c r="BA950" s="553"/>
      <c r="BB950" s="397"/>
      <c r="BC950" s="397"/>
      <c r="BD950" s="397"/>
    </row>
    <row r="951" spans="2:56" x14ac:dyDescent="0.35">
      <c r="B951" s="80"/>
      <c r="C951" s="119"/>
      <c r="D951" s="119"/>
      <c r="E951" s="84"/>
      <c r="F951" s="119"/>
      <c r="G951" s="120"/>
      <c r="H951" s="41"/>
      <c r="I951" s="41"/>
      <c r="J951" s="82"/>
      <c r="K951" s="291">
        <f t="shared" si="103"/>
        <v>0</v>
      </c>
      <c r="L951" s="293">
        <f>IF(I951&lt;INDEX(Lookup!$U$2:$U$10,MATCH($D$46,Lookup!$S$2:$S$10,0)),0,IF(O951="X",0,J951/(DATEDIF(H951,I951,"m")+1)*12))</f>
        <v>0</v>
      </c>
      <c r="M951" s="291">
        <f t="shared" si="104"/>
        <v>0</v>
      </c>
      <c r="N951" s="335"/>
      <c r="O951" s="143"/>
      <c r="P951" s="397"/>
      <c r="Q951" s="555"/>
      <c r="R951" s="576">
        <f t="shared" si="105"/>
        <v>0</v>
      </c>
      <c r="S951" s="576">
        <f t="shared" si="106"/>
        <v>0</v>
      </c>
      <c r="T951" s="576">
        <f t="shared" si="107"/>
        <v>0</v>
      </c>
      <c r="U951" s="576">
        <f t="shared" si="108"/>
        <v>0</v>
      </c>
      <c r="V951" s="553"/>
      <c r="W951" s="553"/>
      <c r="X951" s="553"/>
      <c r="Y951" s="553"/>
      <c r="Z951" s="397"/>
      <c r="AA951" s="397"/>
      <c r="AB951" s="397"/>
      <c r="AC951" s="397"/>
      <c r="AD951" s="397"/>
      <c r="AE951" s="397"/>
      <c r="AF951" s="397"/>
      <c r="AG951" s="397"/>
      <c r="AH951" s="397"/>
      <c r="AI951" s="397"/>
      <c r="AJ951" s="397"/>
      <c r="AK951" s="397"/>
      <c r="AL951" s="397"/>
      <c r="AM951" s="397"/>
      <c r="AN951" s="397"/>
      <c r="AO951" s="397"/>
      <c r="AP951" s="397"/>
      <c r="AQ951" s="397"/>
      <c r="AR951" s="397"/>
      <c r="AS951" s="397"/>
      <c r="AT951" s="397"/>
      <c r="AU951" s="397"/>
      <c r="AV951" s="397"/>
      <c r="AW951" s="397"/>
      <c r="AX951" s="397"/>
      <c r="AY951" s="397"/>
      <c r="AZ951" s="397"/>
      <c r="BA951" s="553"/>
      <c r="BB951" s="397"/>
      <c r="BC951" s="397"/>
      <c r="BD951" s="397"/>
    </row>
    <row r="952" spans="2:56" x14ac:dyDescent="0.35">
      <c r="B952" s="80"/>
      <c r="C952" s="119"/>
      <c r="D952" s="119"/>
      <c r="E952" s="84"/>
      <c r="F952" s="119"/>
      <c r="G952" s="120"/>
      <c r="H952" s="41"/>
      <c r="I952" s="41"/>
      <c r="J952" s="82"/>
      <c r="K952" s="291">
        <f t="shared" si="103"/>
        <v>0</v>
      </c>
      <c r="L952" s="293">
        <f>IF(I952&lt;INDEX(Lookup!$U$2:$U$10,MATCH($D$46,Lookup!$S$2:$S$10,0)),0,IF(O952="X",0,J952/(DATEDIF(H952,I952,"m")+1)*12))</f>
        <v>0</v>
      </c>
      <c r="M952" s="291">
        <f t="shared" si="104"/>
        <v>0</v>
      </c>
      <c r="N952" s="335"/>
      <c r="O952" s="143"/>
      <c r="P952" s="397"/>
      <c r="Q952" s="555"/>
      <c r="R952" s="576">
        <f t="shared" si="105"/>
        <v>0</v>
      </c>
      <c r="S952" s="576">
        <f t="shared" si="106"/>
        <v>0</v>
      </c>
      <c r="T952" s="576">
        <f t="shared" si="107"/>
        <v>0</v>
      </c>
      <c r="U952" s="576">
        <f t="shared" si="108"/>
        <v>0</v>
      </c>
      <c r="V952" s="553"/>
      <c r="W952" s="553"/>
      <c r="X952" s="553"/>
      <c r="Y952" s="553"/>
      <c r="Z952" s="397"/>
      <c r="AA952" s="397"/>
      <c r="AB952" s="397"/>
      <c r="AC952" s="397"/>
      <c r="AD952" s="397"/>
      <c r="AE952" s="397"/>
      <c r="AF952" s="397"/>
      <c r="AG952" s="397"/>
      <c r="AH952" s="397"/>
      <c r="AI952" s="397"/>
      <c r="AJ952" s="397"/>
      <c r="AK952" s="397"/>
      <c r="AL952" s="397"/>
      <c r="AM952" s="397"/>
      <c r="AN952" s="397"/>
      <c r="AO952" s="397"/>
      <c r="AP952" s="397"/>
      <c r="AQ952" s="397"/>
      <c r="AR952" s="397"/>
      <c r="AS952" s="397"/>
      <c r="AT952" s="397"/>
      <c r="AU952" s="397"/>
      <c r="AV952" s="397"/>
      <c r="AW952" s="397"/>
      <c r="AX952" s="397"/>
      <c r="AY952" s="397"/>
      <c r="AZ952" s="397"/>
      <c r="BA952" s="553"/>
      <c r="BB952" s="397"/>
      <c r="BC952" s="397"/>
      <c r="BD952" s="397"/>
    </row>
    <row r="953" spans="2:56" x14ac:dyDescent="0.35">
      <c r="B953" s="80"/>
      <c r="C953" s="119"/>
      <c r="D953" s="119"/>
      <c r="E953" s="84"/>
      <c r="F953" s="119"/>
      <c r="G953" s="120"/>
      <c r="H953" s="41"/>
      <c r="I953" s="41"/>
      <c r="J953" s="82"/>
      <c r="K953" s="291">
        <f t="shared" si="103"/>
        <v>0</v>
      </c>
      <c r="L953" s="293">
        <f>IF(I953&lt;INDEX(Lookup!$U$2:$U$10,MATCH($D$46,Lookup!$S$2:$S$10,0)),0,IF(O953="X",0,J953/(DATEDIF(H953,I953,"m")+1)*12))</f>
        <v>0</v>
      </c>
      <c r="M953" s="291">
        <f t="shared" si="104"/>
        <v>0</v>
      </c>
      <c r="N953" s="335"/>
      <c r="O953" s="143"/>
      <c r="P953" s="397"/>
      <c r="Q953" s="555"/>
      <c r="R953" s="576">
        <f t="shared" si="105"/>
        <v>0</v>
      </c>
      <c r="S953" s="576">
        <f t="shared" si="106"/>
        <v>0</v>
      </c>
      <c r="T953" s="576">
        <f t="shared" si="107"/>
        <v>0</v>
      </c>
      <c r="U953" s="576">
        <f t="shared" si="108"/>
        <v>0</v>
      </c>
      <c r="V953" s="553"/>
      <c r="W953" s="553"/>
      <c r="X953" s="553"/>
      <c r="Y953" s="553"/>
      <c r="Z953" s="397"/>
      <c r="AA953" s="397"/>
      <c r="AB953" s="397"/>
      <c r="AC953" s="397"/>
      <c r="AD953" s="397"/>
      <c r="AE953" s="397"/>
      <c r="AF953" s="397"/>
      <c r="AG953" s="397"/>
      <c r="AH953" s="397"/>
      <c r="AI953" s="397"/>
      <c r="AJ953" s="397"/>
      <c r="AK953" s="397"/>
      <c r="AL953" s="397"/>
      <c r="AM953" s="397"/>
      <c r="AN953" s="397"/>
      <c r="AO953" s="397"/>
      <c r="AP953" s="397"/>
      <c r="AQ953" s="397"/>
      <c r="AR953" s="397"/>
      <c r="AS953" s="397"/>
      <c r="AT953" s="397"/>
      <c r="AU953" s="397"/>
      <c r="AV953" s="397"/>
      <c r="AW953" s="397"/>
      <c r="AX953" s="397"/>
      <c r="AY953" s="397"/>
      <c r="AZ953" s="397"/>
      <c r="BA953" s="553"/>
      <c r="BB953" s="397"/>
      <c r="BC953" s="397"/>
      <c r="BD953" s="397"/>
    </row>
    <row r="954" spans="2:56" x14ac:dyDescent="0.35">
      <c r="B954" s="80"/>
      <c r="C954" s="119"/>
      <c r="D954" s="119"/>
      <c r="E954" s="84"/>
      <c r="F954" s="119"/>
      <c r="G954" s="120"/>
      <c r="H954" s="41"/>
      <c r="I954" s="41"/>
      <c r="J954" s="82"/>
      <c r="K954" s="291">
        <f t="shared" si="103"/>
        <v>0</v>
      </c>
      <c r="L954" s="293">
        <f>IF(I954&lt;INDEX(Lookup!$U$2:$U$10,MATCH($D$46,Lookup!$S$2:$S$10,0)),0,IF(O954="X",0,J954/(DATEDIF(H954,I954,"m")+1)*12))</f>
        <v>0</v>
      </c>
      <c r="M954" s="291">
        <f t="shared" si="104"/>
        <v>0</v>
      </c>
      <c r="N954" s="335"/>
      <c r="O954" s="143"/>
      <c r="P954" s="397"/>
      <c r="Q954" s="555"/>
      <c r="R954" s="576">
        <f t="shared" si="105"/>
        <v>0</v>
      </c>
      <c r="S954" s="576">
        <f t="shared" si="106"/>
        <v>0</v>
      </c>
      <c r="T954" s="576">
        <f t="shared" si="107"/>
        <v>0</v>
      </c>
      <c r="U954" s="576">
        <f t="shared" si="108"/>
        <v>0</v>
      </c>
      <c r="V954" s="553"/>
      <c r="W954" s="553"/>
      <c r="X954" s="553"/>
      <c r="Y954" s="553"/>
      <c r="Z954" s="397"/>
      <c r="AA954" s="397"/>
      <c r="AB954" s="397"/>
      <c r="AC954" s="397"/>
      <c r="AD954" s="397"/>
      <c r="AE954" s="397"/>
      <c r="AF954" s="397"/>
      <c r="AG954" s="397"/>
      <c r="AH954" s="397"/>
      <c r="AI954" s="397"/>
      <c r="AJ954" s="397"/>
      <c r="AK954" s="397"/>
      <c r="AL954" s="397"/>
      <c r="AM954" s="397"/>
      <c r="AN954" s="397"/>
      <c r="AO954" s="397"/>
      <c r="AP954" s="397"/>
      <c r="AQ954" s="397"/>
      <c r="AR954" s="397"/>
      <c r="AS954" s="397"/>
      <c r="AT954" s="397"/>
      <c r="AU954" s="397"/>
      <c r="AV954" s="397"/>
      <c r="AW954" s="397"/>
      <c r="AX954" s="397"/>
      <c r="AY954" s="397"/>
      <c r="AZ954" s="397"/>
      <c r="BA954" s="553"/>
      <c r="BB954" s="397"/>
      <c r="BC954" s="397"/>
      <c r="BD954" s="397"/>
    </row>
    <row r="955" spans="2:56" x14ac:dyDescent="0.35">
      <c r="B955" s="80"/>
      <c r="C955" s="119"/>
      <c r="D955" s="119"/>
      <c r="E955" s="84"/>
      <c r="F955" s="119"/>
      <c r="G955" s="120"/>
      <c r="H955" s="41"/>
      <c r="I955" s="41"/>
      <c r="J955" s="82"/>
      <c r="K955" s="291">
        <f t="shared" si="103"/>
        <v>0</v>
      </c>
      <c r="L955" s="293">
        <f>IF(I955&lt;INDEX(Lookup!$U$2:$U$10,MATCH($D$46,Lookup!$S$2:$S$10,0)),0,IF(O955="X",0,J955/(DATEDIF(H955,I955,"m")+1)*12))</f>
        <v>0</v>
      </c>
      <c r="M955" s="291">
        <f t="shared" si="104"/>
        <v>0</v>
      </c>
      <c r="N955" s="335"/>
      <c r="O955" s="143"/>
      <c r="P955" s="397"/>
      <c r="Q955" s="555"/>
      <c r="R955" s="576">
        <f t="shared" si="105"/>
        <v>0</v>
      </c>
      <c r="S955" s="576">
        <f t="shared" si="106"/>
        <v>0</v>
      </c>
      <c r="T955" s="576">
        <f t="shared" si="107"/>
        <v>0</v>
      </c>
      <c r="U955" s="576">
        <f t="shared" si="108"/>
        <v>0</v>
      </c>
      <c r="V955" s="553"/>
      <c r="W955" s="553"/>
      <c r="X955" s="553"/>
      <c r="Y955" s="553"/>
      <c r="Z955" s="397"/>
      <c r="AA955" s="397"/>
      <c r="AB955" s="397"/>
      <c r="AC955" s="397"/>
      <c r="AD955" s="397"/>
      <c r="AE955" s="397"/>
      <c r="AF955" s="397"/>
      <c r="AG955" s="397"/>
      <c r="AH955" s="397"/>
      <c r="AI955" s="397"/>
      <c r="AJ955" s="397"/>
      <c r="AK955" s="397"/>
      <c r="AL955" s="397"/>
      <c r="AM955" s="397"/>
      <c r="AN955" s="397"/>
      <c r="AO955" s="397"/>
      <c r="AP955" s="397"/>
      <c r="AQ955" s="397"/>
      <c r="AR955" s="397"/>
      <c r="AS955" s="397"/>
      <c r="AT955" s="397"/>
      <c r="AU955" s="397"/>
      <c r="AV955" s="397"/>
      <c r="AW955" s="397"/>
      <c r="AX955" s="397"/>
      <c r="AY955" s="397"/>
      <c r="AZ955" s="397"/>
      <c r="BA955" s="553"/>
      <c r="BB955" s="397"/>
      <c r="BC955" s="397"/>
      <c r="BD955" s="397"/>
    </row>
    <row r="956" spans="2:56" x14ac:dyDescent="0.35">
      <c r="B956" s="80"/>
      <c r="C956" s="119"/>
      <c r="D956" s="119"/>
      <c r="E956" s="84"/>
      <c r="F956" s="119"/>
      <c r="G956" s="120"/>
      <c r="H956" s="41"/>
      <c r="I956" s="41"/>
      <c r="J956" s="82"/>
      <c r="K956" s="291">
        <f t="shared" si="103"/>
        <v>0</v>
      </c>
      <c r="L956" s="293">
        <f>IF(I956&lt;INDEX(Lookup!$U$2:$U$10,MATCH($D$46,Lookup!$S$2:$S$10,0)),0,IF(O956="X",0,J956/(DATEDIF(H956,I956,"m")+1)*12))</f>
        <v>0</v>
      </c>
      <c r="M956" s="291">
        <f t="shared" si="104"/>
        <v>0</v>
      </c>
      <c r="N956" s="335"/>
      <c r="O956" s="143"/>
      <c r="P956" s="397"/>
      <c r="Q956" s="555"/>
      <c r="R956" s="576">
        <f t="shared" si="105"/>
        <v>0</v>
      </c>
      <c r="S956" s="576">
        <f t="shared" si="106"/>
        <v>0</v>
      </c>
      <c r="T956" s="576">
        <f t="shared" si="107"/>
        <v>0</v>
      </c>
      <c r="U956" s="576">
        <f t="shared" si="108"/>
        <v>0</v>
      </c>
      <c r="V956" s="553"/>
      <c r="W956" s="553"/>
      <c r="X956" s="553"/>
      <c r="Y956" s="553"/>
      <c r="Z956" s="397"/>
      <c r="AA956" s="397"/>
      <c r="AB956" s="397"/>
      <c r="AC956" s="397"/>
      <c r="AD956" s="397"/>
      <c r="AE956" s="397"/>
      <c r="AF956" s="397"/>
      <c r="AG956" s="397"/>
      <c r="AH956" s="397"/>
      <c r="AI956" s="397"/>
      <c r="AJ956" s="397"/>
      <c r="AK956" s="397"/>
      <c r="AL956" s="397"/>
      <c r="AM956" s="397"/>
      <c r="AN956" s="397"/>
      <c r="AO956" s="397"/>
      <c r="AP956" s="397"/>
      <c r="AQ956" s="397"/>
      <c r="AR956" s="397"/>
      <c r="AS956" s="397"/>
      <c r="AT956" s="397"/>
      <c r="AU956" s="397"/>
      <c r="AV956" s="397"/>
      <c r="AW956" s="397"/>
      <c r="AX956" s="397"/>
      <c r="AY956" s="397"/>
      <c r="AZ956" s="397"/>
      <c r="BA956" s="553"/>
      <c r="BB956" s="397"/>
      <c r="BC956" s="397"/>
      <c r="BD956" s="397"/>
    </row>
    <row r="957" spans="2:56" x14ac:dyDescent="0.35">
      <c r="B957" s="80"/>
      <c r="C957" s="119"/>
      <c r="D957" s="119"/>
      <c r="E957" s="84"/>
      <c r="F957" s="119"/>
      <c r="G957" s="120"/>
      <c r="H957" s="41"/>
      <c r="I957" s="41"/>
      <c r="J957" s="82"/>
      <c r="K957" s="291">
        <f t="shared" si="103"/>
        <v>0</v>
      </c>
      <c r="L957" s="293">
        <f>IF(I957&lt;INDEX(Lookup!$U$2:$U$10,MATCH($D$46,Lookup!$S$2:$S$10,0)),0,IF(O957="X",0,J957/(DATEDIF(H957,I957,"m")+1)*12))</f>
        <v>0</v>
      </c>
      <c r="M957" s="291">
        <f t="shared" si="104"/>
        <v>0</v>
      </c>
      <c r="N957" s="335"/>
      <c r="O957" s="143"/>
      <c r="P957" s="397"/>
      <c r="Q957" s="555"/>
      <c r="R957" s="576">
        <f t="shared" si="105"/>
        <v>0</v>
      </c>
      <c r="S957" s="576">
        <f t="shared" si="106"/>
        <v>0</v>
      </c>
      <c r="T957" s="576">
        <f t="shared" si="107"/>
        <v>0</v>
      </c>
      <c r="U957" s="576">
        <f t="shared" si="108"/>
        <v>0</v>
      </c>
      <c r="V957" s="553"/>
      <c r="W957" s="553"/>
      <c r="X957" s="553"/>
      <c r="Y957" s="553"/>
      <c r="Z957" s="397"/>
      <c r="AA957" s="397"/>
      <c r="AB957" s="397"/>
      <c r="AC957" s="397"/>
      <c r="AD957" s="397"/>
      <c r="AE957" s="397"/>
      <c r="AF957" s="397"/>
      <c r="AG957" s="397"/>
      <c r="AH957" s="397"/>
      <c r="AI957" s="397"/>
      <c r="AJ957" s="397"/>
      <c r="AK957" s="397"/>
      <c r="AL957" s="397"/>
      <c r="AM957" s="397"/>
      <c r="AN957" s="397"/>
      <c r="AO957" s="397"/>
      <c r="AP957" s="397"/>
      <c r="AQ957" s="397"/>
      <c r="AR957" s="397"/>
      <c r="AS957" s="397"/>
      <c r="AT957" s="397"/>
      <c r="AU957" s="397"/>
      <c r="AV957" s="397"/>
      <c r="AW957" s="397"/>
      <c r="AX957" s="397"/>
      <c r="AY957" s="397"/>
      <c r="AZ957" s="397"/>
      <c r="BA957" s="553"/>
      <c r="BB957" s="397"/>
      <c r="BC957" s="397"/>
      <c r="BD957" s="397"/>
    </row>
    <row r="958" spans="2:56" x14ac:dyDescent="0.35">
      <c r="B958" s="80"/>
      <c r="C958" s="119"/>
      <c r="D958" s="119"/>
      <c r="E958" s="84"/>
      <c r="F958" s="119"/>
      <c r="G958" s="120"/>
      <c r="H958" s="41"/>
      <c r="I958" s="41"/>
      <c r="J958" s="82"/>
      <c r="K958" s="291">
        <f t="shared" si="103"/>
        <v>0</v>
      </c>
      <c r="L958" s="293">
        <f>IF(I958&lt;INDEX(Lookup!$U$2:$U$10,MATCH($D$46,Lookup!$S$2:$S$10,0)),0,IF(O958="X",0,J958/(DATEDIF(H958,I958,"m")+1)*12))</f>
        <v>0</v>
      </c>
      <c r="M958" s="291">
        <f t="shared" si="104"/>
        <v>0</v>
      </c>
      <c r="N958" s="335"/>
      <c r="O958" s="143"/>
      <c r="P958" s="397"/>
      <c r="Q958" s="555"/>
      <c r="R958" s="576">
        <f t="shared" si="105"/>
        <v>0</v>
      </c>
      <c r="S958" s="576">
        <f t="shared" si="106"/>
        <v>0</v>
      </c>
      <c r="T958" s="576">
        <f t="shared" si="107"/>
        <v>0</v>
      </c>
      <c r="U958" s="576">
        <f t="shared" si="108"/>
        <v>0</v>
      </c>
      <c r="V958" s="553"/>
      <c r="W958" s="553"/>
      <c r="X958" s="553"/>
      <c r="Y958" s="553"/>
      <c r="Z958" s="397"/>
      <c r="AA958" s="397"/>
      <c r="AB958" s="397"/>
      <c r="AC958" s="397"/>
      <c r="AD958" s="397"/>
      <c r="AE958" s="397"/>
      <c r="AF958" s="397"/>
      <c r="AG958" s="397"/>
      <c r="AH958" s="397"/>
      <c r="AI958" s="397"/>
      <c r="AJ958" s="397"/>
      <c r="AK958" s="397"/>
      <c r="AL958" s="397"/>
      <c r="AM958" s="397"/>
      <c r="AN958" s="397"/>
      <c r="AO958" s="397"/>
      <c r="AP958" s="397"/>
      <c r="AQ958" s="397"/>
      <c r="AR958" s="397"/>
      <c r="AS958" s="397"/>
      <c r="AT958" s="397"/>
      <c r="AU958" s="397"/>
      <c r="AV958" s="397"/>
      <c r="AW958" s="397"/>
      <c r="AX958" s="397"/>
      <c r="AY958" s="397"/>
      <c r="AZ958" s="397"/>
      <c r="BA958" s="553"/>
      <c r="BB958" s="397"/>
      <c r="BC958" s="397"/>
      <c r="BD958" s="397"/>
    </row>
    <row r="959" spans="2:56" x14ac:dyDescent="0.35">
      <c r="B959" s="80"/>
      <c r="C959" s="119"/>
      <c r="D959" s="119"/>
      <c r="E959" s="84"/>
      <c r="F959" s="119"/>
      <c r="G959" s="120"/>
      <c r="H959" s="41"/>
      <c r="I959" s="41"/>
      <c r="J959" s="82"/>
      <c r="K959" s="291">
        <f t="shared" si="103"/>
        <v>0</v>
      </c>
      <c r="L959" s="293">
        <f>IF(I959&lt;INDEX(Lookup!$U$2:$U$10,MATCH($D$46,Lookup!$S$2:$S$10,0)),0,IF(O959="X",0,J959/(DATEDIF(H959,I959,"m")+1)*12))</f>
        <v>0</v>
      </c>
      <c r="M959" s="291">
        <f t="shared" si="104"/>
        <v>0</v>
      </c>
      <c r="N959" s="335"/>
      <c r="O959" s="143"/>
      <c r="P959" s="397"/>
      <c r="Q959" s="555"/>
      <c r="R959" s="576">
        <f t="shared" si="105"/>
        <v>0</v>
      </c>
      <c r="S959" s="576">
        <f t="shared" si="106"/>
        <v>0</v>
      </c>
      <c r="T959" s="576">
        <f t="shared" si="107"/>
        <v>0</v>
      </c>
      <c r="U959" s="576">
        <f t="shared" si="108"/>
        <v>0</v>
      </c>
      <c r="V959" s="553"/>
      <c r="W959" s="553"/>
      <c r="X959" s="553"/>
      <c r="Y959" s="553"/>
      <c r="Z959" s="397"/>
      <c r="AA959" s="397"/>
      <c r="AB959" s="397"/>
      <c r="AC959" s="397"/>
      <c r="AD959" s="397"/>
      <c r="AE959" s="397"/>
      <c r="AF959" s="397"/>
      <c r="AG959" s="397"/>
      <c r="AH959" s="397"/>
      <c r="AI959" s="397"/>
      <c r="AJ959" s="397"/>
      <c r="AK959" s="397"/>
      <c r="AL959" s="397"/>
      <c r="AM959" s="397"/>
      <c r="AN959" s="397"/>
      <c r="AO959" s="397"/>
      <c r="AP959" s="397"/>
      <c r="AQ959" s="397"/>
      <c r="AR959" s="397"/>
      <c r="AS959" s="397"/>
      <c r="AT959" s="397"/>
      <c r="AU959" s="397"/>
      <c r="AV959" s="397"/>
      <c r="AW959" s="397"/>
      <c r="AX959" s="397"/>
      <c r="AY959" s="397"/>
      <c r="AZ959" s="397"/>
      <c r="BA959" s="553"/>
      <c r="BB959" s="397"/>
      <c r="BC959" s="397"/>
      <c r="BD959" s="397"/>
    </row>
    <row r="960" spans="2:56" x14ac:dyDescent="0.35">
      <c r="B960" s="80"/>
      <c r="C960" s="119"/>
      <c r="D960" s="119"/>
      <c r="E960" s="84"/>
      <c r="F960" s="119"/>
      <c r="G960" s="120"/>
      <c r="H960" s="41"/>
      <c r="I960" s="41"/>
      <c r="J960" s="82"/>
      <c r="K960" s="291">
        <f t="shared" si="103"/>
        <v>0</v>
      </c>
      <c r="L960" s="293">
        <f>IF(I960&lt;INDEX(Lookup!$U$2:$U$10,MATCH($D$46,Lookup!$S$2:$S$10,0)),0,IF(O960="X",0,J960/(DATEDIF(H960,I960,"m")+1)*12))</f>
        <v>0</v>
      </c>
      <c r="M960" s="291">
        <f t="shared" si="104"/>
        <v>0</v>
      </c>
      <c r="N960" s="335"/>
      <c r="O960" s="143"/>
      <c r="P960" s="397"/>
      <c r="Q960" s="555"/>
      <c r="R960" s="576">
        <f t="shared" si="105"/>
        <v>0</v>
      </c>
      <c r="S960" s="576">
        <f t="shared" si="106"/>
        <v>0</v>
      </c>
      <c r="T960" s="576">
        <f t="shared" si="107"/>
        <v>0</v>
      </c>
      <c r="U960" s="576">
        <f t="shared" si="108"/>
        <v>0</v>
      </c>
      <c r="V960" s="553"/>
      <c r="W960" s="553"/>
      <c r="X960" s="553"/>
      <c r="Y960" s="553"/>
      <c r="Z960" s="397"/>
      <c r="AA960" s="397"/>
      <c r="AB960" s="397"/>
      <c r="AC960" s="397"/>
      <c r="AD960" s="397"/>
      <c r="AE960" s="397"/>
      <c r="AF960" s="397"/>
      <c r="AG960" s="397"/>
      <c r="AH960" s="397"/>
      <c r="AI960" s="397"/>
      <c r="AJ960" s="397"/>
      <c r="AK960" s="397"/>
      <c r="AL960" s="397"/>
      <c r="AM960" s="397"/>
      <c r="AN960" s="397"/>
      <c r="AO960" s="397"/>
      <c r="AP960" s="397"/>
      <c r="AQ960" s="397"/>
      <c r="AR960" s="397"/>
      <c r="AS960" s="397"/>
      <c r="AT960" s="397"/>
      <c r="AU960" s="397"/>
      <c r="AV960" s="397"/>
      <c r="AW960" s="397"/>
      <c r="AX960" s="397"/>
      <c r="AY960" s="397"/>
      <c r="AZ960" s="397"/>
      <c r="BA960" s="553"/>
      <c r="BB960" s="397"/>
      <c r="BC960" s="397"/>
      <c r="BD960" s="397"/>
    </row>
    <row r="961" spans="2:56" x14ac:dyDescent="0.35">
      <c r="B961" s="80"/>
      <c r="C961" s="119"/>
      <c r="D961" s="119"/>
      <c r="E961" s="84"/>
      <c r="F961" s="119"/>
      <c r="G961" s="120"/>
      <c r="H961" s="41"/>
      <c r="I961" s="41"/>
      <c r="J961" s="82"/>
      <c r="K961" s="291">
        <f t="shared" si="103"/>
        <v>0</v>
      </c>
      <c r="L961" s="293">
        <f>IF(I961&lt;INDEX(Lookup!$U$2:$U$10,MATCH($D$46,Lookup!$S$2:$S$10,0)),0,IF(O961="X",0,J961/(DATEDIF(H961,I961,"m")+1)*12))</f>
        <v>0</v>
      </c>
      <c r="M961" s="291">
        <f t="shared" si="104"/>
        <v>0</v>
      </c>
      <c r="N961" s="335"/>
      <c r="O961" s="143"/>
      <c r="P961" s="397"/>
      <c r="Q961" s="555"/>
      <c r="R961" s="576">
        <f t="shared" si="105"/>
        <v>0</v>
      </c>
      <c r="S961" s="576">
        <f t="shared" si="106"/>
        <v>0</v>
      </c>
      <c r="T961" s="576">
        <f t="shared" si="107"/>
        <v>0</v>
      </c>
      <c r="U961" s="576">
        <f t="shared" si="108"/>
        <v>0</v>
      </c>
      <c r="V961" s="553"/>
      <c r="W961" s="553"/>
      <c r="X961" s="553"/>
      <c r="Y961" s="553"/>
      <c r="Z961" s="397"/>
      <c r="AA961" s="397"/>
      <c r="AB961" s="397"/>
      <c r="AC961" s="397"/>
      <c r="AD961" s="397"/>
      <c r="AE961" s="397"/>
      <c r="AF961" s="397"/>
      <c r="AG961" s="397"/>
      <c r="AH961" s="397"/>
      <c r="AI961" s="397"/>
      <c r="AJ961" s="397"/>
      <c r="AK961" s="397"/>
      <c r="AL961" s="397"/>
      <c r="AM961" s="397"/>
      <c r="AN961" s="397"/>
      <c r="AO961" s="397"/>
      <c r="AP961" s="397"/>
      <c r="AQ961" s="397"/>
      <c r="AR961" s="397"/>
      <c r="AS961" s="397"/>
      <c r="AT961" s="397"/>
      <c r="AU961" s="397"/>
      <c r="AV961" s="397"/>
      <c r="AW961" s="397"/>
      <c r="AX961" s="397"/>
      <c r="AY961" s="397"/>
      <c r="AZ961" s="397"/>
      <c r="BA961" s="553"/>
      <c r="BB961" s="397"/>
      <c r="BC961" s="397"/>
      <c r="BD961" s="397"/>
    </row>
    <row r="962" spans="2:56" x14ac:dyDescent="0.35">
      <c r="B962" s="80"/>
      <c r="C962" s="119"/>
      <c r="D962" s="119"/>
      <c r="E962" s="84"/>
      <c r="F962" s="119"/>
      <c r="G962" s="120"/>
      <c r="H962" s="41"/>
      <c r="I962" s="41"/>
      <c r="J962" s="82"/>
      <c r="K962" s="291">
        <f t="shared" si="103"/>
        <v>0</v>
      </c>
      <c r="L962" s="293">
        <f>IF(I962&lt;INDEX(Lookup!$U$2:$U$10,MATCH($D$46,Lookup!$S$2:$S$10,0)),0,IF(O962="X",0,J962/(DATEDIF(H962,I962,"m")+1)*12))</f>
        <v>0</v>
      </c>
      <c r="M962" s="291">
        <f t="shared" si="104"/>
        <v>0</v>
      </c>
      <c r="N962" s="335"/>
      <c r="O962" s="143"/>
      <c r="P962" s="397"/>
      <c r="Q962" s="555"/>
      <c r="R962" s="576">
        <f t="shared" si="105"/>
        <v>0</v>
      </c>
      <c r="S962" s="576">
        <f t="shared" si="106"/>
        <v>0</v>
      </c>
      <c r="T962" s="576">
        <f t="shared" si="107"/>
        <v>0</v>
      </c>
      <c r="U962" s="576">
        <f t="shared" si="108"/>
        <v>0</v>
      </c>
      <c r="V962" s="553"/>
      <c r="W962" s="553"/>
      <c r="X962" s="553"/>
      <c r="Y962" s="553"/>
      <c r="Z962" s="397"/>
      <c r="AA962" s="397"/>
      <c r="AB962" s="397"/>
      <c r="AC962" s="397"/>
      <c r="AD962" s="397"/>
      <c r="AE962" s="397"/>
      <c r="AF962" s="397"/>
      <c r="AG962" s="397"/>
      <c r="AH962" s="397"/>
      <c r="AI962" s="397"/>
      <c r="AJ962" s="397"/>
      <c r="AK962" s="397"/>
      <c r="AL962" s="397"/>
      <c r="AM962" s="397"/>
      <c r="AN962" s="397"/>
      <c r="AO962" s="397"/>
      <c r="AP962" s="397"/>
      <c r="AQ962" s="397"/>
      <c r="AR962" s="397"/>
      <c r="AS962" s="397"/>
      <c r="AT962" s="397"/>
      <c r="AU962" s="397"/>
      <c r="AV962" s="397"/>
      <c r="AW962" s="397"/>
      <c r="AX962" s="397"/>
      <c r="AY962" s="397"/>
      <c r="AZ962" s="397"/>
      <c r="BA962" s="553"/>
      <c r="BB962" s="397"/>
      <c r="BC962" s="397"/>
      <c r="BD962" s="397"/>
    </row>
    <row r="963" spans="2:56" x14ac:dyDescent="0.35">
      <c r="B963" s="80"/>
      <c r="C963" s="119"/>
      <c r="D963" s="119"/>
      <c r="E963" s="84"/>
      <c r="F963" s="119"/>
      <c r="G963" s="120"/>
      <c r="H963" s="41"/>
      <c r="I963" s="41"/>
      <c r="J963" s="82"/>
      <c r="K963" s="291">
        <f t="shared" si="103"/>
        <v>0</v>
      </c>
      <c r="L963" s="293">
        <f>IF(I963&lt;INDEX(Lookup!$U$2:$U$10,MATCH($D$46,Lookup!$S$2:$S$10,0)),0,IF(O963="X",0,J963/(DATEDIF(H963,I963,"m")+1)*12))</f>
        <v>0</v>
      </c>
      <c r="M963" s="291">
        <f t="shared" si="104"/>
        <v>0</v>
      </c>
      <c r="N963" s="335"/>
      <c r="O963" s="143"/>
      <c r="P963" s="397"/>
      <c r="Q963" s="555"/>
      <c r="R963" s="576">
        <f t="shared" si="105"/>
        <v>0</v>
      </c>
      <c r="S963" s="576">
        <f t="shared" si="106"/>
        <v>0</v>
      </c>
      <c r="T963" s="576">
        <f t="shared" si="107"/>
        <v>0</v>
      </c>
      <c r="U963" s="576">
        <f t="shared" si="108"/>
        <v>0</v>
      </c>
      <c r="V963" s="553"/>
      <c r="W963" s="553"/>
      <c r="X963" s="553"/>
      <c r="Y963" s="553"/>
      <c r="Z963" s="397"/>
      <c r="AA963" s="397"/>
      <c r="AB963" s="397"/>
      <c r="AC963" s="397"/>
      <c r="AD963" s="397"/>
      <c r="AE963" s="397"/>
      <c r="AF963" s="397"/>
      <c r="AG963" s="397"/>
      <c r="AH963" s="397"/>
      <c r="AI963" s="397"/>
      <c r="AJ963" s="397"/>
      <c r="AK963" s="397"/>
      <c r="AL963" s="397"/>
      <c r="AM963" s="397"/>
      <c r="AN963" s="397"/>
      <c r="AO963" s="397"/>
      <c r="AP963" s="397"/>
      <c r="AQ963" s="397"/>
      <c r="AR963" s="397"/>
      <c r="AS963" s="397"/>
      <c r="AT963" s="397"/>
      <c r="AU963" s="397"/>
      <c r="AV963" s="397"/>
      <c r="AW963" s="397"/>
      <c r="AX963" s="397"/>
      <c r="AY963" s="397"/>
      <c r="AZ963" s="397"/>
      <c r="BA963" s="553"/>
      <c r="BB963" s="397"/>
      <c r="BC963" s="397"/>
      <c r="BD963" s="397"/>
    </row>
    <row r="964" spans="2:56" x14ac:dyDescent="0.35">
      <c r="B964" s="80"/>
      <c r="C964" s="119"/>
      <c r="D964" s="119"/>
      <c r="E964" s="84"/>
      <c r="F964" s="119"/>
      <c r="G964" s="120"/>
      <c r="H964" s="41"/>
      <c r="I964" s="41"/>
      <c r="J964" s="82"/>
      <c r="K964" s="291">
        <f t="shared" si="103"/>
        <v>0</v>
      </c>
      <c r="L964" s="293">
        <f>IF(I964&lt;INDEX(Lookup!$U$2:$U$10,MATCH($D$46,Lookup!$S$2:$S$10,0)),0,IF(O964="X",0,J964/(DATEDIF(H964,I964,"m")+1)*12))</f>
        <v>0</v>
      </c>
      <c r="M964" s="291">
        <f t="shared" si="104"/>
        <v>0</v>
      </c>
      <c r="N964" s="335"/>
      <c r="O964" s="143"/>
      <c r="P964" s="397"/>
      <c r="Q964" s="555"/>
      <c r="R964" s="576">
        <f t="shared" si="105"/>
        <v>0</v>
      </c>
      <c r="S964" s="576">
        <f t="shared" si="106"/>
        <v>0</v>
      </c>
      <c r="T964" s="576">
        <f t="shared" si="107"/>
        <v>0</v>
      </c>
      <c r="U964" s="576">
        <f t="shared" si="108"/>
        <v>0</v>
      </c>
      <c r="V964" s="553"/>
      <c r="W964" s="553"/>
      <c r="X964" s="553"/>
      <c r="Y964" s="553"/>
      <c r="Z964" s="397"/>
      <c r="AA964" s="397"/>
      <c r="AB964" s="397"/>
      <c r="AC964" s="397"/>
      <c r="AD964" s="397"/>
      <c r="AE964" s="397"/>
      <c r="AF964" s="397"/>
      <c r="AG964" s="397"/>
      <c r="AH964" s="397"/>
      <c r="AI964" s="397"/>
      <c r="AJ964" s="397"/>
      <c r="AK964" s="397"/>
      <c r="AL964" s="397"/>
      <c r="AM964" s="397"/>
      <c r="AN964" s="397"/>
      <c r="AO964" s="397"/>
      <c r="AP964" s="397"/>
      <c r="AQ964" s="397"/>
      <c r="AR964" s="397"/>
      <c r="AS964" s="397"/>
      <c r="AT964" s="397"/>
      <c r="AU964" s="397"/>
      <c r="AV964" s="397"/>
      <c r="AW964" s="397"/>
      <c r="AX964" s="397"/>
      <c r="AY964" s="397"/>
      <c r="AZ964" s="397"/>
      <c r="BA964" s="553"/>
      <c r="BB964" s="397"/>
      <c r="BC964" s="397"/>
      <c r="BD964" s="397"/>
    </row>
    <row r="965" spans="2:56" x14ac:dyDescent="0.35">
      <c r="B965" s="80"/>
      <c r="C965" s="119"/>
      <c r="D965" s="119"/>
      <c r="E965" s="84"/>
      <c r="F965" s="119"/>
      <c r="G965" s="120"/>
      <c r="H965" s="41"/>
      <c r="I965" s="41"/>
      <c r="J965" s="82"/>
      <c r="K965" s="291">
        <f t="shared" si="103"/>
        <v>0</v>
      </c>
      <c r="L965" s="293">
        <f>IF(I965&lt;INDEX(Lookup!$U$2:$U$10,MATCH($D$46,Lookup!$S$2:$S$10,0)),0,IF(O965="X",0,J965/(DATEDIF(H965,I965,"m")+1)*12))</f>
        <v>0</v>
      </c>
      <c r="M965" s="291">
        <f t="shared" si="104"/>
        <v>0</v>
      </c>
      <c r="N965" s="335"/>
      <c r="O965" s="143"/>
      <c r="P965" s="397"/>
      <c r="Q965" s="555"/>
      <c r="R965" s="576">
        <f t="shared" si="105"/>
        <v>0</v>
      </c>
      <c r="S965" s="576">
        <f t="shared" si="106"/>
        <v>0</v>
      </c>
      <c r="T965" s="576">
        <f t="shared" si="107"/>
        <v>0</v>
      </c>
      <c r="U965" s="576">
        <f t="shared" si="108"/>
        <v>0</v>
      </c>
      <c r="V965" s="553"/>
      <c r="W965" s="553"/>
      <c r="X965" s="553"/>
      <c r="Y965" s="553"/>
      <c r="Z965" s="397"/>
      <c r="AA965" s="397"/>
      <c r="AB965" s="397"/>
      <c r="AC965" s="397"/>
      <c r="AD965" s="397"/>
      <c r="AE965" s="397"/>
      <c r="AF965" s="397"/>
      <c r="AG965" s="397"/>
      <c r="AH965" s="397"/>
      <c r="AI965" s="397"/>
      <c r="AJ965" s="397"/>
      <c r="AK965" s="397"/>
      <c r="AL965" s="397"/>
      <c r="AM965" s="397"/>
      <c r="AN965" s="397"/>
      <c r="AO965" s="397"/>
      <c r="AP965" s="397"/>
      <c r="AQ965" s="397"/>
      <c r="AR965" s="397"/>
      <c r="AS965" s="397"/>
      <c r="AT965" s="397"/>
      <c r="AU965" s="397"/>
      <c r="AV965" s="397"/>
      <c r="AW965" s="397"/>
      <c r="AX965" s="397"/>
      <c r="AY965" s="397"/>
      <c r="AZ965" s="397"/>
      <c r="BA965" s="553"/>
      <c r="BB965" s="397"/>
      <c r="BC965" s="397"/>
      <c r="BD965" s="397"/>
    </row>
    <row r="966" spans="2:56" x14ac:dyDescent="0.35">
      <c r="B966" s="80"/>
      <c r="C966" s="119"/>
      <c r="D966" s="119"/>
      <c r="E966" s="84"/>
      <c r="F966" s="119"/>
      <c r="G966" s="120"/>
      <c r="H966" s="41"/>
      <c r="I966" s="41"/>
      <c r="J966" s="82"/>
      <c r="K966" s="291">
        <f t="shared" si="103"/>
        <v>0</v>
      </c>
      <c r="L966" s="293">
        <f>IF(I966&lt;INDEX(Lookup!$U$2:$U$10,MATCH($D$46,Lookup!$S$2:$S$10,0)),0,IF(O966="X",0,J966/(DATEDIF(H966,I966,"m")+1)*12))</f>
        <v>0</v>
      </c>
      <c r="M966" s="291">
        <f t="shared" si="104"/>
        <v>0</v>
      </c>
      <c r="N966" s="335"/>
      <c r="O966" s="143"/>
      <c r="P966" s="397"/>
      <c r="Q966" s="555"/>
      <c r="R966" s="576">
        <f t="shared" si="105"/>
        <v>0</v>
      </c>
      <c r="S966" s="576">
        <f t="shared" si="106"/>
        <v>0</v>
      </c>
      <c r="T966" s="576">
        <f t="shared" si="107"/>
        <v>0</v>
      </c>
      <c r="U966" s="576">
        <f t="shared" si="108"/>
        <v>0</v>
      </c>
      <c r="V966" s="553"/>
      <c r="W966" s="553"/>
      <c r="X966" s="553"/>
      <c r="Y966" s="553"/>
      <c r="Z966" s="397"/>
      <c r="AA966" s="397"/>
      <c r="AB966" s="397"/>
      <c r="AC966" s="397"/>
      <c r="AD966" s="397"/>
      <c r="AE966" s="397"/>
      <c r="AF966" s="397"/>
      <c r="AG966" s="397"/>
      <c r="AH966" s="397"/>
      <c r="AI966" s="397"/>
      <c r="AJ966" s="397"/>
      <c r="AK966" s="397"/>
      <c r="AL966" s="397"/>
      <c r="AM966" s="397"/>
      <c r="AN966" s="397"/>
      <c r="AO966" s="397"/>
      <c r="AP966" s="397"/>
      <c r="AQ966" s="397"/>
      <c r="AR966" s="397"/>
      <c r="AS966" s="397"/>
      <c r="AT966" s="397"/>
      <c r="AU966" s="397"/>
      <c r="AV966" s="397"/>
      <c r="AW966" s="397"/>
      <c r="AX966" s="397"/>
      <c r="AY966" s="397"/>
      <c r="AZ966" s="397"/>
      <c r="BA966" s="553"/>
      <c r="BB966" s="397"/>
      <c r="BC966" s="397"/>
      <c r="BD966" s="397"/>
    </row>
    <row r="967" spans="2:56" x14ac:dyDescent="0.35">
      <c r="B967" s="80"/>
      <c r="C967" s="119"/>
      <c r="D967" s="119"/>
      <c r="E967" s="84"/>
      <c r="F967" s="119"/>
      <c r="G967" s="120"/>
      <c r="H967" s="41"/>
      <c r="I967" s="41"/>
      <c r="J967" s="82"/>
      <c r="K967" s="291">
        <f t="shared" si="103"/>
        <v>0</v>
      </c>
      <c r="L967" s="293">
        <f>IF(I967&lt;INDEX(Lookup!$U$2:$U$10,MATCH($D$46,Lookup!$S$2:$S$10,0)),0,IF(O967="X",0,J967/(DATEDIF(H967,I967,"m")+1)*12))</f>
        <v>0</v>
      </c>
      <c r="M967" s="291">
        <f t="shared" si="104"/>
        <v>0</v>
      </c>
      <c r="N967" s="335"/>
      <c r="O967" s="143"/>
      <c r="P967" s="397"/>
      <c r="Q967" s="555"/>
      <c r="R967" s="576">
        <f t="shared" si="105"/>
        <v>0</v>
      </c>
      <c r="S967" s="576">
        <f t="shared" si="106"/>
        <v>0</v>
      </c>
      <c r="T967" s="576">
        <f t="shared" si="107"/>
        <v>0</v>
      </c>
      <c r="U967" s="576">
        <f t="shared" si="108"/>
        <v>0</v>
      </c>
      <c r="V967" s="553"/>
      <c r="W967" s="553"/>
      <c r="X967" s="553"/>
      <c r="Y967" s="553"/>
      <c r="Z967" s="397"/>
      <c r="AA967" s="397"/>
      <c r="AB967" s="397"/>
      <c r="AC967" s="397"/>
      <c r="AD967" s="397"/>
      <c r="AE967" s="397"/>
      <c r="AF967" s="397"/>
      <c r="AG967" s="397"/>
      <c r="AH967" s="397"/>
      <c r="AI967" s="397"/>
      <c r="AJ967" s="397"/>
      <c r="AK967" s="397"/>
      <c r="AL967" s="397"/>
      <c r="AM967" s="397"/>
      <c r="AN967" s="397"/>
      <c r="AO967" s="397"/>
      <c r="AP967" s="397"/>
      <c r="AQ967" s="397"/>
      <c r="AR967" s="397"/>
      <c r="AS967" s="397"/>
      <c r="AT967" s="397"/>
      <c r="AU967" s="397"/>
      <c r="AV967" s="397"/>
      <c r="AW967" s="397"/>
      <c r="AX967" s="397"/>
      <c r="AY967" s="397"/>
      <c r="AZ967" s="397"/>
      <c r="BA967" s="553"/>
      <c r="BB967" s="397"/>
      <c r="BC967" s="397"/>
      <c r="BD967" s="397"/>
    </row>
    <row r="968" spans="2:56" x14ac:dyDescent="0.35">
      <c r="B968" s="80"/>
      <c r="C968" s="119"/>
      <c r="D968" s="119"/>
      <c r="E968" s="84"/>
      <c r="F968" s="119"/>
      <c r="G968" s="120"/>
      <c r="H968" s="41"/>
      <c r="I968" s="41"/>
      <c r="J968" s="82"/>
      <c r="K968" s="291">
        <f t="shared" si="103"/>
        <v>0</v>
      </c>
      <c r="L968" s="293">
        <f>IF(I968&lt;INDEX(Lookup!$U$2:$U$10,MATCH($D$46,Lookup!$S$2:$S$10,0)),0,IF(O968="X",0,J968/(DATEDIF(H968,I968,"m")+1)*12))</f>
        <v>0</v>
      </c>
      <c r="M968" s="291">
        <f t="shared" si="104"/>
        <v>0</v>
      </c>
      <c r="N968" s="335"/>
      <c r="O968" s="143"/>
      <c r="P968" s="397"/>
      <c r="Q968" s="555"/>
      <c r="R968" s="576">
        <f t="shared" si="105"/>
        <v>0</v>
      </c>
      <c r="S968" s="576">
        <f t="shared" si="106"/>
        <v>0</v>
      </c>
      <c r="T968" s="576">
        <f t="shared" si="107"/>
        <v>0</v>
      </c>
      <c r="U968" s="576">
        <f t="shared" si="108"/>
        <v>0</v>
      </c>
      <c r="V968" s="553"/>
      <c r="W968" s="553"/>
      <c r="X968" s="553"/>
      <c r="Y968" s="553"/>
      <c r="Z968" s="397"/>
      <c r="AA968" s="397"/>
      <c r="AB968" s="397"/>
      <c r="AC968" s="397"/>
      <c r="AD968" s="397"/>
      <c r="AE968" s="397"/>
      <c r="AF968" s="397"/>
      <c r="AG968" s="397"/>
      <c r="AH968" s="397"/>
      <c r="AI968" s="397"/>
      <c r="AJ968" s="397"/>
      <c r="AK968" s="397"/>
      <c r="AL968" s="397"/>
      <c r="AM968" s="397"/>
      <c r="AN968" s="397"/>
      <c r="AO968" s="397"/>
      <c r="AP968" s="397"/>
      <c r="AQ968" s="397"/>
      <c r="AR968" s="397"/>
      <c r="AS968" s="397"/>
      <c r="AT968" s="397"/>
      <c r="AU968" s="397"/>
      <c r="AV968" s="397"/>
      <c r="AW968" s="397"/>
      <c r="AX968" s="397"/>
      <c r="AY968" s="397"/>
      <c r="AZ968" s="397"/>
      <c r="BA968" s="553"/>
      <c r="BB968" s="397"/>
      <c r="BC968" s="397"/>
      <c r="BD968" s="397"/>
    </row>
    <row r="969" spans="2:56" x14ac:dyDescent="0.35">
      <c r="B969" s="80"/>
      <c r="C969" s="119"/>
      <c r="D969" s="119"/>
      <c r="E969" s="84"/>
      <c r="F969" s="119"/>
      <c r="G969" s="120"/>
      <c r="H969" s="41"/>
      <c r="I969" s="41"/>
      <c r="J969" s="82"/>
      <c r="K969" s="291">
        <f t="shared" si="103"/>
        <v>0</v>
      </c>
      <c r="L969" s="293">
        <f>IF(I969&lt;INDEX(Lookup!$U$2:$U$10,MATCH($D$46,Lookup!$S$2:$S$10,0)),0,IF(O969="X",0,J969/(DATEDIF(H969,I969,"m")+1)*12))</f>
        <v>0</v>
      </c>
      <c r="M969" s="291">
        <f t="shared" si="104"/>
        <v>0</v>
      </c>
      <c r="N969" s="335"/>
      <c r="O969" s="143"/>
      <c r="P969" s="397"/>
      <c r="Q969" s="555"/>
      <c r="R969" s="576">
        <f t="shared" si="105"/>
        <v>0</v>
      </c>
      <c r="S969" s="576">
        <f t="shared" si="106"/>
        <v>0</v>
      </c>
      <c r="T969" s="576">
        <f t="shared" si="107"/>
        <v>0</v>
      </c>
      <c r="U969" s="576">
        <f t="shared" si="108"/>
        <v>0</v>
      </c>
      <c r="V969" s="553"/>
      <c r="W969" s="553"/>
      <c r="X969" s="553"/>
      <c r="Y969" s="553"/>
      <c r="Z969" s="397"/>
      <c r="AA969" s="397"/>
      <c r="AB969" s="397"/>
      <c r="AC969" s="397"/>
      <c r="AD969" s="397"/>
      <c r="AE969" s="397"/>
      <c r="AF969" s="397"/>
      <c r="AG969" s="397"/>
      <c r="AH969" s="397"/>
      <c r="AI969" s="397"/>
      <c r="AJ969" s="397"/>
      <c r="AK969" s="397"/>
      <c r="AL969" s="397"/>
      <c r="AM969" s="397"/>
      <c r="AN969" s="397"/>
      <c r="AO969" s="397"/>
      <c r="AP969" s="397"/>
      <c r="AQ969" s="397"/>
      <c r="AR969" s="397"/>
      <c r="AS969" s="397"/>
      <c r="AT969" s="397"/>
      <c r="AU969" s="397"/>
      <c r="AV969" s="397"/>
      <c r="AW969" s="397"/>
      <c r="AX969" s="397"/>
      <c r="AY969" s="397"/>
      <c r="AZ969" s="397"/>
      <c r="BA969" s="553"/>
      <c r="BB969" s="397"/>
      <c r="BC969" s="397"/>
      <c r="BD969" s="397"/>
    </row>
    <row r="970" spans="2:56" x14ac:dyDescent="0.35">
      <c r="B970" s="80"/>
      <c r="C970" s="119"/>
      <c r="D970" s="119"/>
      <c r="E970" s="84"/>
      <c r="F970" s="119"/>
      <c r="G970" s="120"/>
      <c r="H970" s="41"/>
      <c r="I970" s="41"/>
      <c r="J970" s="82"/>
      <c r="K970" s="291">
        <f t="shared" si="103"/>
        <v>0</v>
      </c>
      <c r="L970" s="293">
        <f>IF(I970&lt;INDEX(Lookup!$U$2:$U$10,MATCH($D$46,Lookup!$S$2:$S$10,0)),0,IF(O970="X",0,J970/(DATEDIF(H970,I970,"m")+1)*12))</f>
        <v>0</v>
      </c>
      <c r="M970" s="291">
        <f t="shared" si="104"/>
        <v>0</v>
      </c>
      <c r="N970" s="335"/>
      <c r="O970" s="143"/>
      <c r="P970" s="397"/>
      <c r="Q970" s="555"/>
      <c r="R970" s="576">
        <f t="shared" si="105"/>
        <v>0</v>
      </c>
      <c r="S970" s="576">
        <f t="shared" si="106"/>
        <v>0</v>
      </c>
      <c r="T970" s="576">
        <f t="shared" si="107"/>
        <v>0</v>
      </c>
      <c r="U970" s="576">
        <f t="shared" si="108"/>
        <v>0</v>
      </c>
      <c r="V970" s="553"/>
      <c r="W970" s="553"/>
      <c r="X970" s="553"/>
      <c r="Y970" s="553"/>
      <c r="Z970" s="397"/>
      <c r="AA970" s="397"/>
      <c r="AB970" s="397"/>
      <c r="AC970" s="397"/>
      <c r="AD970" s="397"/>
      <c r="AE970" s="397"/>
      <c r="AF970" s="397"/>
      <c r="AG970" s="397"/>
      <c r="AH970" s="397"/>
      <c r="AI970" s="397"/>
      <c r="AJ970" s="397"/>
      <c r="AK970" s="397"/>
      <c r="AL970" s="397"/>
      <c r="AM970" s="397"/>
      <c r="AN970" s="397"/>
      <c r="AO970" s="397"/>
      <c r="AP970" s="397"/>
      <c r="AQ970" s="397"/>
      <c r="AR970" s="397"/>
      <c r="AS970" s="397"/>
      <c r="AT970" s="397"/>
      <c r="AU970" s="397"/>
      <c r="AV970" s="397"/>
      <c r="AW970" s="397"/>
      <c r="AX970" s="397"/>
      <c r="AY970" s="397"/>
      <c r="AZ970" s="397"/>
      <c r="BA970" s="553"/>
      <c r="BB970" s="397"/>
      <c r="BC970" s="397"/>
      <c r="BD970" s="397"/>
    </row>
    <row r="971" spans="2:56" x14ac:dyDescent="0.35">
      <c r="B971" s="80"/>
      <c r="C971" s="119"/>
      <c r="D971" s="119"/>
      <c r="E971" s="84"/>
      <c r="F971" s="119"/>
      <c r="G971" s="120"/>
      <c r="H971" s="41"/>
      <c r="I971" s="41"/>
      <c r="J971" s="82"/>
      <c r="K971" s="291">
        <f t="shared" si="103"/>
        <v>0</v>
      </c>
      <c r="L971" s="293">
        <f>IF(I971&lt;INDEX(Lookup!$U$2:$U$10,MATCH($D$46,Lookup!$S$2:$S$10,0)),0,IF(O971="X",0,J971/(DATEDIF(H971,I971,"m")+1)*12))</f>
        <v>0</v>
      </c>
      <c r="M971" s="291">
        <f t="shared" si="104"/>
        <v>0</v>
      </c>
      <c r="N971" s="335"/>
      <c r="O971" s="143"/>
      <c r="P971" s="397"/>
      <c r="Q971" s="555"/>
      <c r="R971" s="576">
        <f t="shared" si="105"/>
        <v>0</v>
      </c>
      <c r="S971" s="576">
        <f t="shared" si="106"/>
        <v>0</v>
      </c>
      <c r="T971" s="576">
        <f t="shared" si="107"/>
        <v>0</v>
      </c>
      <c r="U971" s="576">
        <f t="shared" si="108"/>
        <v>0</v>
      </c>
      <c r="V971" s="553"/>
      <c r="W971" s="553"/>
      <c r="X971" s="553"/>
      <c r="Y971" s="553"/>
      <c r="Z971" s="397"/>
      <c r="AA971" s="397"/>
      <c r="AB971" s="397"/>
      <c r="AC971" s="397"/>
      <c r="AD971" s="397"/>
      <c r="AE971" s="397"/>
      <c r="AF971" s="397"/>
      <c r="AG971" s="397"/>
      <c r="AH971" s="397"/>
      <c r="AI971" s="397"/>
      <c r="AJ971" s="397"/>
      <c r="AK971" s="397"/>
      <c r="AL971" s="397"/>
      <c r="AM971" s="397"/>
      <c r="AN971" s="397"/>
      <c r="AO971" s="397"/>
      <c r="AP971" s="397"/>
      <c r="AQ971" s="397"/>
      <c r="AR971" s="397"/>
      <c r="AS971" s="397"/>
      <c r="AT971" s="397"/>
      <c r="AU971" s="397"/>
      <c r="AV971" s="397"/>
      <c r="AW971" s="397"/>
      <c r="AX971" s="397"/>
      <c r="AY971" s="397"/>
      <c r="AZ971" s="397"/>
      <c r="BA971" s="553"/>
      <c r="BB971" s="397"/>
      <c r="BC971" s="397"/>
      <c r="BD971" s="397"/>
    </row>
    <row r="972" spans="2:56" x14ac:dyDescent="0.35">
      <c r="B972" s="80"/>
      <c r="C972" s="119"/>
      <c r="D972" s="119"/>
      <c r="E972" s="84"/>
      <c r="F972" s="119"/>
      <c r="G972" s="120"/>
      <c r="H972" s="41"/>
      <c r="I972" s="41"/>
      <c r="J972" s="82"/>
      <c r="K972" s="291">
        <f t="shared" si="103"/>
        <v>0</v>
      </c>
      <c r="L972" s="293">
        <f>IF(I972&lt;INDEX(Lookup!$U$2:$U$10,MATCH($D$46,Lookup!$S$2:$S$10,0)),0,IF(O972="X",0,J972/(DATEDIF(H972,I972,"m")+1)*12))</f>
        <v>0</v>
      </c>
      <c r="M972" s="291">
        <f t="shared" si="104"/>
        <v>0</v>
      </c>
      <c r="N972" s="335"/>
      <c r="O972" s="143"/>
      <c r="P972" s="397"/>
      <c r="Q972" s="555"/>
      <c r="R972" s="576">
        <f t="shared" si="105"/>
        <v>0</v>
      </c>
      <c r="S972" s="576">
        <f t="shared" si="106"/>
        <v>0</v>
      </c>
      <c r="T972" s="576">
        <f t="shared" si="107"/>
        <v>0</v>
      </c>
      <c r="U972" s="576">
        <f t="shared" si="108"/>
        <v>0</v>
      </c>
      <c r="V972" s="553"/>
      <c r="W972" s="553"/>
      <c r="X972" s="553"/>
      <c r="Y972" s="553"/>
      <c r="Z972" s="397"/>
      <c r="AA972" s="397"/>
      <c r="AB972" s="397"/>
      <c r="AC972" s="397"/>
      <c r="AD972" s="397"/>
      <c r="AE972" s="397"/>
      <c r="AF972" s="397"/>
      <c r="AG972" s="397"/>
      <c r="AH972" s="397"/>
      <c r="AI972" s="397"/>
      <c r="AJ972" s="397"/>
      <c r="AK972" s="397"/>
      <c r="AL972" s="397"/>
      <c r="AM972" s="397"/>
      <c r="AN972" s="397"/>
      <c r="AO972" s="397"/>
      <c r="AP972" s="397"/>
      <c r="AQ972" s="397"/>
      <c r="AR972" s="397"/>
      <c r="AS972" s="397"/>
      <c r="AT972" s="397"/>
      <c r="AU972" s="397"/>
      <c r="AV972" s="397"/>
      <c r="AW972" s="397"/>
      <c r="AX972" s="397"/>
      <c r="AY972" s="397"/>
      <c r="AZ972" s="397"/>
      <c r="BA972" s="553"/>
      <c r="BB972" s="397"/>
      <c r="BC972" s="397"/>
      <c r="BD972" s="397"/>
    </row>
    <row r="973" spans="2:56" x14ac:dyDescent="0.35">
      <c r="B973" s="80"/>
      <c r="C973" s="119"/>
      <c r="D973" s="119"/>
      <c r="E973" s="84"/>
      <c r="F973" s="119"/>
      <c r="G973" s="120"/>
      <c r="H973" s="41"/>
      <c r="I973" s="41"/>
      <c r="J973" s="82"/>
      <c r="K973" s="291">
        <f t="shared" si="103"/>
        <v>0</v>
      </c>
      <c r="L973" s="293">
        <f>IF(I973&lt;INDEX(Lookup!$U$2:$U$10,MATCH($D$46,Lookup!$S$2:$S$10,0)),0,IF(O973="X",0,J973/(DATEDIF(H973,I973,"m")+1)*12))</f>
        <v>0</v>
      </c>
      <c r="M973" s="291">
        <f t="shared" si="104"/>
        <v>0</v>
      </c>
      <c r="N973" s="335"/>
      <c r="O973" s="143"/>
      <c r="P973" s="397"/>
      <c r="Q973" s="555"/>
      <c r="R973" s="576">
        <f t="shared" si="105"/>
        <v>0</v>
      </c>
      <c r="S973" s="576">
        <f t="shared" si="106"/>
        <v>0</v>
      </c>
      <c r="T973" s="576">
        <f t="shared" si="107"/>
        <v>0</v>
      </c>
      <c r="U973" s="576">
        <f t="shared" si="108"/>
        <v>0</v>
      </c>
      <c r="V973" s="553"/>
      <c r="W973" s="553"/>
      <c r="X973" s="553"/>
      <c r="Y973" s="553"/>
      <c r="Z973" s="397"/>
      <c r="AA973" s="397"/>
      <c r="AB973" s="397"/>
      <c r="AC973" s="397"/>
      <c r="AD973" s="397"/>
      <c r="AE973" s="397"/>
      <c r="AF973" s="397"/>
      <c r="AG973" s="397"/>
      <c r="AH973" s="397"/>
      <c r="AI973" s="397"/>
      <c r="AJ973" s="397"/>
      <c r="AK973" s="397"/>
      <c r="AL973" s="397"/>
      <c r="AM973" s="397"/>
      <c r="AN973" s="397"/>
      <c r="AO973" s="397"/>
      <c r="AP973" s="397"/>
      <c r="AQ973" s="397"/>
      <c r="AR973" s="397"/>
      <c r="AS973" s="397"/>
      <c r="AT973" s="397"/>
      <c r="AU973" s="397"/>
      <c r="AV973" s="397"/>
      <c r="AW973" s="397"/>
      <c r="AX973" s="397"/>
      <c r="AY973" s="397"/>
      <c r="AZ973" s="397"/>
      <c r="BA973" s="553"/>
      <c r="BB973" s="397"/>
      <c r="BC973" s="397"/>
      <c r="BD973" s="397"/>
    </row>
    <row r="974" spans="2:56" x14ac:dyDescent="0.35">
      <c r="B974" s="80"/>
      <c r="C974" s="119"/>
      <c r="D974" s="119"/>
      <c r="E974" s="84"/>
      <c r="F974" s="119"/>
      <c r="G974" s="120"/>
      <c r="H974" s="41"/>
      <c r="I974" s="41"/>
      <c r="J974" s="82"/>
      <c r="K974" s="291">
        <f t="shared" si="103"/>
        <v>0</v>
      </c>
      <c r="L974" s="293">
        <f>IF(I974&lt;INDEX(Lookup!$U$2:$U$10,MATCH($D$46,Lookup!$S$2:$S$10,0)),0,IF(O974="X",0,J974/(DATEDIF(H974,I974,"m")+1)*12))</f>
        <v>0</v>
      </c>
      <c r="M974" s="291">
        <f t="shared" si="104"/>
        <v>0</v>
      </c>
      <c r="N974" s="335"/>
      <c r="O974" s="143"/>
      <c r="P974" s="397"/>
      <c r="Q974" s="555"/>
      <c r="R974" s="576">
        <f t="shared" si="105"/>
        <v>0</v>
      </c>
      <c r="S974" s="576">
        <f t="shared" si="106"/>
        <v>0</v>
      </c>
      <c r="T974" s="576">
        <f t="shared" si="107"/>
        <v>0</v>
      </c>
      <c r="U974" s="576">
        <f t="shared" si="108"/>
        <v>0</v>
      </c>
      <c r="V974" s="553"/>
      <c r="W974" s="553"/>
      <c r="X974" s="553"/>
      <c r="Y974" s="553"/>
      <c r="Z974" s="397"/>
      <c r="AA974" s="397"/>
      <c r="AB974" s="397"/>
      <c r="AC974" s="397"/>
      <c r="AD974" s="397"/>
      <c r="AE974" s="397"/>
      <c r="AF974" s="397"/>
      <c r="AG974" s="397"/>
      <c r="AH974" s="397"/>
      <c r="AI974" s="397"/>
      <c r="AJ974" s="397"/>
      <c r="AK974" s="397"/>
      <c r="AL974" s="397"/>
      <c r="AM974" s="397"/>
      <c r="AN974" s="397"/>
      <c r="AO974" s="397"/>
      <c r="AP974" s="397"/>
      <c r="AQ974" s="397"/>
      <c r="AR974" s="397"/>
      <c r="AS974" s="397"/>
      <c r="AT974" s="397"/>
      <c r="AU974" s="397"/>
      <c r="AV974" s="397"/>
      <c r="AW974" s="397"/>
      <c r="AX974" s="397"/>
      <c r="AY974" s="397"/>
      <c r="AZ974" s="397"/>
      <c r="BA974" s="553"/>
      <c r="BB974" s="397"/>
      <c r="BC974" s="397"/>
      <c r="BD974" s="397"/>
    </row>
    <row r="975" spans="2:56" x14ac:dyDescent="0.35">
      <c r="B975" s="80"/>
      <c r="C975" s="119"/>
      <c r="D975" s="119"/>
      <c r="E975" s="84"/>
      <c r="F975" s="119"/>
      <c r="G975" s="120"/>
      <c r="H975" s="41"/>
      <c r="I975" s="41"/>
      <c r="J975" s="82"/>
      <c r="K975" s="291">
        <f t="shared" si="103"/>
        <v>0</v>
      </c>
      <c r="L975" s="293">
        <f>IF(I975&lt;INDEX(Lookup!$U$2:$U$10,MATCH($D$46,Lookup!$S$2:$S$10,0)),0,IF(O975="X",0,J975/(DATEDIF(H975,I975,"m")+1)*12))</f>
        <v>0</v>
      </c>
      <c r="M975" s="291">
        <f t="shared" si="104"/>
        <v>0</v>
      </c>
      <c r="N975" s="335"/>
      <c r="O975" s="143"/>
      <c r="P975" s="397"/>
      <c r="Q975" s="555"/>
      <c r="R975" s="576">
        <f t="shared" si="105"/>
        <v>0</v>
      </c>
      <c r="S975" s="576">
        <f t="shared" si="106"/>
        <v>0</v>
      </c>
      <c r="T975" s="576">
        <f t="shared" si="107"/>
        <v>0</v>
      </c>
      <c r="U975" s="576">
        <f t="shared" si="108"/>
        <v>0</v>
      </c>
      <c r="V975" s="553"/>
      <c r="W975" s="553"/>
      <c r="X975" s="553"/>
      <c r="Y975" s="553"/>
      <c r="Z975" s="397"/>
      <c r="AA975" s="397"/>
      <c r="AB975" s="397"/>
      <c r="AC975" s="397"/>
      <c r="AD975" s="397"/>
      <c r="AE975" s="397"/>
      <c r="AF975" s="397"/>
      <c r="AG975" s="397"/>
      <c r="AH975" s="397"/>
      <c r="AI975" s="397"/>
      <c r="AJ975" s="397"/>
      <c r="AK975" s="397"/>
      <c r="AL975" s="397"/>
      <c r="AM975" s="397"/>
      <c r="AN975" s="397"/>
      <c r="AO975" s="397"/>
      <c r="AP975" s="397"/>
      <c r="AQ975" s="397"/>
      <c r="AR975" s="397"/>
      <c r="AS975" s="397"/>
      <c r="AT975" s="397"/>
      <c r="AU975" s="397"/>
      <c r="AV975" s="397"/>
      <c r="AW975" s="397"/>
      <c r="AX975" s="397"/>
      <c r="AY975" s="397"/>
      <c r="AZ975" s="397"/>
      <c r="BA975" s="553"/>
      <c r="BB975" s="397"/>
      <c r="BC975" s="397"/>
      <c r="BD975" s="397"/>
    </row>
    <row r="976" spans="2:56" x14ac:dyDescent="0.35">
      <c r="B976" s="80"/>
      <c r="C976" s="119"/>
      <c r="D976" s="119"/>
      <c r="E976" s="84"/>
      <c r="F976" s="119"/>
      <c r="G976" s="120"/>
      <c r="H976" s="41"/>
      <c r="I976" s="41"/>
      <c r="J976" s="82"/>
      <c r="K976" s="291">
        <f t="shared" si="103"/>
        <v>0</v>
      </c>
      <c r="L976" s="293">
        <f>IF(I976&lt;INDEX(Lookup!$U$2:$U$10,MATCH($D$46,Lookup!$S$2:$S$10,0)),0,IF(O976="X",0,J976/(DATEDIF(H976,I976,"m")+1)*12))</f>
        <v>0</v>
      </c>
      <c r="M976" s="291">
        <f t="shared" si="104"/>
        <v>0</v>
      </c>
      <c r="N976" s="335"/>
      <c r="O976" s="143"/>
      <c r="P976" s="397"/>
      <c r="Q976" s="555"/>
      <c r="R976" s="576">
        <f t="shared" si="105"/>
        <v>0</v>
      </c>
      <c r="S976" s="576">
        <f t="shared" si="106"/>
        <v>0</v>
      </c>
      <c r="T976" s="576">
        <f t="shared" si="107"/>
        <v>0</v>
      </c>
      <c r="U976" s="576">
        <f t="shared" si="108"/>
        <v>0</v>
      </c>
      <c r="V976" s="553"/>
      <c r="W976" s="553"/>
      <c r="X976" s="553"/>
      <c r="Y976" s="553"/>
      <c r="Z976" s="397"/>
      <c r="AA976" s="397"/>
      <c r="AB976" s="397"/>
      <c r="AC976" s="397"/>
      <c r="AD976" s="397"/>
      <c r="AE976" s="397"/>
      <c r="AF976" s="397"/>
      <c r="AG976" s="397"/>
      <c r="AH976" s="397"/>
      <c r="AI976" s="397"/>
      <c r="AJ976" s="397"/>
      <c r="AK976" s="397"/>
      <c r="AL976" s="397"/>
      <c r="AM976" s="397"/>
      <c r="AN976" s="397"/>
      <c r="AO976" s="397"/>
      <c r="AP976" s="397"/>
      <c r="AQ976" s="397"/>
      <c r="AR976" s="397"/>
      <c r="AS976" s="397"/>
      <c r="AT976" s="397"/>
      <c r="AU976" s="397"/>
      <c r="AV976" s="397"/>
      <c r="AW976" s="397"/>
      <c r="AX976" s="397"/>
      <c r="AY976" s="397"/>
      <c r="AZ976" s="397"/>
      <c r="BA976" s="553"/>
      <c r="BB976" s="397"/>
      <c r="BC976" s="397"/>
      <c r="BD976" s="397"/>
    </row>
    <row r="977" spans="2:56" x14ac:dyDescent="0.35">
      <c r="B977" s="80"/>
      <c r="C977" s="119"/>
      <c r="D977" s="119"/>
      <c r="E977" s="84"/>
      <c r="F977" s="119"/>
      <c r="G977" s="120"/>
      <c r="H977" s="41"/>
      <c r="I977" s="41"/>
      <c r="J977" s="82"/>
      <c r="K977" s="291">
        <f t="shared" si="103"/>
        <v>0</v>
      </c>
      <c r="L977" s="293">
        <f>IF(I977&lt;INDEX(Lookup!$U$2:$U$10,MATCH($D$46,Lookup!$S$2:$S$10,0)),0,IF(O977="X",0,J977/(DATEDIF(H977,I977,"m")+1)*12))</f>
        <v>0</v>
      </c>
      <c r="M977" s="291">
        <f t="shared" si="104"/>
        <v>0</v>
      </c>
      <c r="N977" s="335"/>
      <c r="O977" s="143"/>
      <c r="P977" s="397"/>
      <c r="Q977" s="555"/>
      <c r="R977" s="576">
        <f t="shared" si="105"/>
        <v>0</v>
      </c>
      <c r="S977" s="576">
        <f t="shared" si="106"/>
        <v>0</v>
      </c>
      <c r="T977" s="576">
        <f t="shared" si="107"/>
        <v>0</v>
      </c>
      <c r="U977" s="576">
        <f t="shared" si="108"/>
        <v>0</v>
      </c>
      <c r="V977" s="553"/>
      <c r="W977" s="553"/>
      <c r="X977" s="553"/>
      <c r="Y977" s="553"/>
      <c r="Z977" s="397"/>
      <c r="AA977" s="397"/>
      <c r="AB977" s="397"/>
      <c r="AC977" s="397"/>
      <c r="AD977" s="397"/>
      <c r="AE977" s="397"/>
      <c r="AF977" s="397"/>
      <c r="AG977" s="397"/>
      <c r="AH977" s="397"/>
      <c r="AI977" s="397"/>
      <c r="AJ977" s="397"/>
      <c r="AK977" s="397"/>
      <c r="AL977" s="397"/>
      <c r="AM977" s="397"/>
      <c r="AN977" s="397"/>
      <c r="AO977" s="397"/>
      <c r="AP977" s="397"/>
      <c r="AQ977" s="397"/>
      <c r="AR977" s="397"/>
      <c r="AS977" s="397"/>
      <c r="AT977" s="397"/>
      <c r="AU977" s="397"/>
      <c r="AV977" s="397"/>
      <c r="AW977" s="397"/>
      <c r="AX977" s="397"/>
      <c r="AY977" s="397"/>
      <c r="AZ977" s="397"/>
      <c r="BA977" s="553"/>
      <c r="BB977" s="397"/>
      <c r="BC977" s="397"/>
      <c r="BD977" s="397"/>
    </row>
    <row r="978" spans="2:56" x14ac:dyDescent="0.35">
      <c r="B978" s="80"/>
      <c r="C978" s="119"/>
      <c r="D978" s="119"/>
      <c r="E978" s="84"/>
      <c r="F978" s="119"/>
      <c r="G978" s="120"/>
      <c r="H978" s="41"/>
      <c r="I978" s="41"/>
      <c r="J978" s="82"/>
      <c r="K978" s="291">
        <f t="shared" si="103"/>
        <v>0</v>
      </c>
      <c r="L978" s="293">
        <f>IF(I978&lt;INDEX(Lookup!$U$2:$U$10,MATCH($D$46,Lookup!$S$2:$S$10,0)),0,IF(O978="X",0,J978/(DATEDIF(H978,I978,"m")+1)*12))</f>
        <v>0</v>
      </c>
      <c r="M978" s="291">
        <f t="shared" si="104"/>
        <v>0</v>
      </c>
      <c r="N978" s="335"/>
      <c r="O978" s="143"/>
      <c r="P978" s="397"/>
      <c r="Q978" s="555"/>
      <c r="R978" s="576">
        <f t="shared" si="105"/>
        <v>0</v>
      </c>
      <c r="S978" s="576">
        <f t="shared" si="106"/>
        <v>0</v>
      </c>
      <c r="T978" s="576">
        <f t="shared" si="107"/>
        <v>0</v>
      </c>
      <c r="U978" s="576">
        <f t="shared" si="108"/>
        <v>0</v>
      </c>
      <c r="V978" s="553"/>
      <c r="W978" s="553"/>
      <c r="X978" s="553"/>
      <c r="Y978" s="553"/>
      <c r="Z978" s="397"/>
      <c r="AA978" s="397"/>
      <c r="AB978" s="397"/>
      <c r="AC978" s="397"/>
      <c r="AD978" s="397"/>
      <c r="AE978" s="397"/>
      <c r="AF978" s="397"/>
      <c r="AG978" s="397"/>
      <c r="AH978" s="397"/>
      <c r="AI978" s="397"/>
      <c r="AJ978" s="397"/>
      <c r="AK978" s="397"/>
      <c r="AL978" s="397"/>
      <c r="AM978" s="397"/>
      <c r="AN978" s="397"/>
      <c r="AO978" s="397"/>
      <c r="AP978" s="397"/>
      <c r="AQ978" s="397"/>
      <c r="AR978" s="397"/>
      <c r="AS978" s="397"/>
      <c r="AT978" s="397"/>
      <c r="AU978" s="397"/>
      <c r="AV978" s="397"/>
      <c r="AW978" s="397"/>
      <c r="AX978" s="397"/>
      <c r="AY978" s="397"/>
      <c r="AZ978" s="397"/>
      <c r="BA978" s="553"/>
      <c r="BB978" s="397"/>
      <c r="BC978" s="397"/>
      <c r="BD978" s="397"/>
    </row>
    <row r="979" spans="2:56" x14ac:dyDescent="0.35">
      <c r="B979" s="80"/>
      <c r="C979" s="119"/>
      <c r="D979" s="119"/>
      <c r="E979" s="84"/>
      <c r="F979" s="119"/>
      <c r="G979" s="120"/>
      <c r="H979" s="41"/>
      <c r="I979" s="41"/>
      <c r="J979" s="82"/>
      <c r="K979" s="291">
        <f t="shared" si="103"/>
        <v>0</v>
      </c>
      <c r="L979" s="293">
        <f>IF(I979&lt;INDEX(Lookup!$U$2:$U$10,MATCH($D$46,Lookup!$S$2:$S$10,0)),0,IF(O979="X",0,J979/(DATEDIF(H979,I979,"m")+1)*12))</f>
        <v>0</v>
      </c>
      <c r="M979" s="291">
        <f t="shared" si="104"/>
        <v>0</v>
      </c>
      <c r="N979" s="335"/>
      <c r="O979" s="143"/>
      <c r="P979" s="397"/>
      <c r="Q979" s="555"/>
      <c r="R979" s="576">
        <f t="shared" si="105"/>
        <v>0</v>
      </c>
      <c r="S979" s="576">
        <f t="shared" si="106"/>
        <v>0</v>
      </c>
      <c r="T979" s="576">
        <f t="shared" si="107"/>
        <v>0</v>
      </c>
      <c r="U979" s="576">
        <f t="shared" si="108"/>
        <v>0</v>
      </c>
      <c r="V979" s="553"/>
      <c r="W979" s="553"/>
      <c r="X979" s="553"/>
      <c r="Y979" s="553"/>
      <c r="Z979" s="397"/>
      <c r="AA979" s="397"/>
      <c r="AB979" s="397"/>
      <c r="AC979" s="397"/>
      <c r="AD979" s="397"/>
      <c r="AE979" s="397"/>
      <c r="AF979" s="397"/>
      <c r="AG979" s="397"/>
      <c r="AH979" s="397"/>
      <c r="AI979" s="397"/>
      <c r="AJ979" s="397"/>
      <c r="AK979" s="397"/>
      <c r="AL979" s="397"/>
      <c r="AM979" s="397"/>
      <c r="AN979" s="397"/>
      <c r="AO979" s="397"/>
      <c r="AP979" s="397"/>
      <c r="AQ979" s="397"/>
      <c r="AR979" s="397"/>
      <c r="AS979" s="397"/>
      <c r="AT979" s="397"/>
      <c r="AU979" s="397"/>
      <c r="AV979" s="397"/>
      <c r="AW979" s="397"/>
      <c r="AX979" s="397"/>
      <c r="AY979" s="397"/>
      <c r="AZ979" s="397"/>
      <c r="BA979" s="553"/>
      <c r="BB979" s="397"/>
      <c r="BC979" s="397"/>
      <c r="BD979" s="397"/>
    </row>
    <row r="980" spans="2:56" x14ac:dyDescent="0.35">
      <c r="B980" s="80"/>
      <c r="C980" s="119"/>
      <c r="D980" s="119"/>
      <c r="E980" s="84"/>
      <c r="F980" s="119"/>
      <c r="G980" s="120"/>
      <c r="H980" s="41"/>
      <c r="I980" s="41"/>
      <c r="J980" s="82"/>
      <c r="K980" s="291">
        <f t="shared" si="103"/>
        <v>0</v>
      </c>
      <c r="L980" s="293">
        <f>IF(I980&lt;INDEX(Lookup!$U$2:$U$10,MATCH($D$46,Lookup!$S$2:$S$10,0)),0,IF(O980="X",0,J980/(DATEDIF(H980,I980,"m")+1)*12))</f>
        <v>0</v>
      </c>
      <c r="M980" s="291">
        <f t="shared" si="104"/>
        <v>0</v>
      </c>
      <c r="N980" s="335"/>
      <c r="O980" s="143"/>
      <c r="P980" s="397"/>
      <c r="Q980" s="555"/>
      <c r="R980" s="576">
        <f t="shared" si="105"/>
        <v>0</v>
      </c>
      <c r="S980" s="576">
        <f t="shared" si="106"/>
        <v>0</v>
      </c>
      <c r="T980" s="576">
        <f t="shared" si="107"/>
        <v>0</v>
      </c>
      <c r="U980" s="576">
        <f t="shared" si="108"/>
        <v>0</v>
      </c>
      <c r="V980" s="553"/>
      <c r="W980" s="553"/>
      <c r="X980" s="553"/>
      <c r="Y980" s="553"/>
      <c r="Z980" s="397"/>
      <c r="AA980" s="397"/>
      <c r="AB980" s="397"/>
      <c r="AC980" s="397"/>
      <c r="AD980" s="397"/>
      <c r="AE980" s="397"/>
      <c r="AF980" s="397"/>
      <c r="AG980" s="397"/>
      <c r="AH980" s="397"/>
      <c r="AI980" s="397"/>
      <c r="AJ980" s="397"/>
      <c r="AK980" s="397"/>
      <c r="AL980" s="397"/>
      <c r="AM980" s="397"/>
      <c r="AN980" s="397"/>
      <c r="AO980" s="397"/>
      <c r="AP980" s="397"/>
      <c r="AQ980" s="397"/>
      <c r="AR980" s="397"/>
      <c r="AS980" s="397"/>
      <c r="AT980" s="397"/>
      <c r="AU980" s="397"/>
      <c r="AV980" s="397"/>
      <c r="AW980" s="397"/>
      <c r="AX980" s="397"/>
      <c r="AY980" s="397"/>
      <c r="AZ980" s="397"/>
      <c r="BA980" s="553"/>
      <c r="BB980" s="397"/>
      <c r="BC980" s="397"/>
      <c r="BD980" s="397"/>
    </row>
    <row r="981" spans="2:56" x14ac:dyDescent="0.35">
      <c r="B981" s="80"/>
      <c r="C981" s="119"/>
      <c r="D981" s="119"/>
      <c r="E981" s="84"/>
      <c r="F981" s="119"/>
      <c r="G981" s="120"/>
      <c r="H981" s="41"/>
      <c r="I981" s="41"/>
      <c r="J981" s="82"/>
      <c r="K981" s="291">
        <f t="shared" si="103"/>
        <v>0</v>
      </c>
      <c r="L981" s="293">
        <f>IF(I981&lt;INDEX(Lookup!$U$2:$U$10,MATCH($D$46,Lookup!$S$2:$S$10,0)),0,IF(O981="X",0,J981/(DATEDIF(H981,I981,"m")+1)*12))</f>
        <v>0</v>
      </c>
      <c r="M981" s="291">
        <f t="shared" si="104"/>
        <v>0</v>
      </c>
      <c r="N981" s="335"/>
      <c r="O981" s="143"/>
      <c r="P981" s="397"/>
      <c r="Q981" s="555"/>
      <c r="R981" s="576">
        <f t="shared" si="105"/>
        <v>0</v>
      </c>
      <c r="S981" s="576">
        <f t="shared" si="106"/>
        <v>0</v>
      </c>
      <c r="T981" s="576">
        <f t="shared" si="107"/>
        <v>0</v>
      </c>
      <c r="U981" s="576">
        <f t="shared" si="108"/>
        <v>0</v>
      </c>
      <c r="V981" s="553"/>
      <c r="W981" s="553"/>
      <c r="X981" s="553"/>
      <c r="Y981" s="553"/>
      <c r="Z981" s="397"/>
      <c r="AA981" s="397"/>
      <c r="AB981" s="397"/>
      <c r="AC981" s="397"/>
      <c r="AD981" s="397"/>
      <c r="AE981" s="397"/>
      <c r="AF981" s="397"/>
      <c r="AG981" s="397"/>
      <c r="AH981" s="397"/>
      <c r="AI981" s="397"/>
      <c r="AJ981" s="397"/>
      <c r="AK981" s="397"/>
      <c r="AL981" s="397"/>
      <c r="AM981" s="397"/>
      <c r="AN981" s="397"/>
      <c r="AO981" s="397"/>
      <c r="AP981" s="397"/>
      <c r="AQ981" s="397"/>
      <c r="AR981" s="397"/>
      <c r="AS981" s="397"/>
      <c r="AT981" s="397"/>
      <c r="AU981" s="397"/>
      <c r="AV981" s="397"/>
      <c r="AW981" s="397"/>
      <c r="AX981" s="397"/>
      <c r="AY981" s="397"/>
      <c r="AZ981" s="397"/>
      <c r="BA981" s="553"/>
      <c r="BB981" s="397"/>
      <c r="BC981" s="397"/>
      <c r="BD981" s="397"/>
    </row>
    <row r="982" spans="2:56" x14ac:dyDescent="0.35">
      <c r="B982" s="80"/>
      <c r="C982" s="119"/>
      <c r="D982" s="119"/>
      <c r="E982" s="84"/>
      <c r="F982" s="119"/>
      <c r="G982" s="120"/>
      <c r="H982" s="41"/>
      <c r="I982" s="41"/>
      <c r="J982" s="82"/>
      <c r="K982" s="291">
        <f t="shared" si="103"/>
        <v>0</v>
      </c>
      <c r="L982" s="293">
        <f>IF(I982&lt;INDEX(Lookup!$U$2:$U$10,MATCH($D$46,Lookup!$S$2:$S$10,0)),0,IF(O982="X",0,J982/(DATEDIF(H982,I982,"m")+1)*12))</f>
        <v>0</v>
      </c>
      <c r="M982" s="291">
        <f t="shared" si="104"/>
        <v>0</v>
      </c>
      <c r="N982" s="335"/>
      <c r="O982" s="143"/>
      <c r="P982" s="397"/>
      <c r="Q982" s="555"/>
      <c r="R982" s="576">
        <f t="shared" si="105"/>
        <v>0</v>
      </c>
      <c r="S982" s="576">
        <f t="shared" si="106"/>
        <v>0</v>
      </c>
      <c r="T982" s="576">
        <f t="shared" si="107"/>
        <v>0</v>
      </c>
      <c r="U982" s="576">
        <f t="shared" si="108"/>
        <v>0</v>
      </c>
      <c r="V982" s="553"/>
      <c r="W982" s="553"/>
      <c r="X982" s="553"/>
      <c r="Y982" s="553"/>
      <c r="Z982" s="397"/>
      <c r="AA982" s="397"/>
      <c r="AB982" s="397"/>
      <c r="AC982" s="397"/>
      <c r="AD982" s="397"/>
      <c r="AE982" s="397"/>
      <c r="AF982" s="397"/>
      <c r="AG982" s="397"/>
      <c r="AH982" s="397"/>
      <c r="AI982" s="397"/>
      <c r="AJ982" s="397"/>
      <c r="AK982" s="397"/>
      <c r="AL982" s="397"/>
      <c r="AM982" s="397"/>
      <c r="AN982" s="397"/>
      <c r="AO982" s="397"/>
      <c r="AP982" s="397"/>
      <c r="AQ982" s="397"/>
      <c r="AR982" s="397"/>
      <c r="AS982" s="397"/>
      <c r="AT982" s="397"/>
      <c r="AU982" s="397"/>
      <c r="AV982" s="397"/>
      <c r="AW982" s="397"/>
      <c r="AX982" s="397"/>
      <c r="AY982" s="397"/>
      <c r="AZ982" s="397"/>
      <c r="BA982" s="553"/>
      <c r="BB982" s="397"/>
      <c r="BC982" s="397"/>
      <c r="BD982" s="397"/>
    </row>
    <row r="983" spans="2:56" x14ac:dyDescent="0.35">
      <c r="B983" s="80"/>
      <c r="C983" s="119"/>
      <c r="D983" s="119"/>
      <c r="E983" s="84"/>
      <c r="F983" s="119"/>
      <c r="G983" s="120"/>
      <c r="H983" s="41"/>
      <c r="I983" s="41"/>
      <c r="J983" s="82"/>
      <c r="K983" s="291">
        <f t="shared" si="103"/>
        <v>0</v>
      </c>
      <c r="L983" s="293">
        <f>IF(I983&lt;INDEX(Lookup!$U$2:$U$10,MATCH($D$46,Lookup!$S$2:$S$10,0)),0,IF(O983="X",0,J983/(DATEDIF(H983,I983,"m")+1)*12))</f>
        <v>0</v>
      </c>
      <c r="M983" s="291">
        <f t="shared" si="104"/>
        <v>0</v>
      </c>
      <c r="N983" s="335"/>
      <c r="O983" s="143"/>
      <c r="P983" s="397"/>
      <c r="Q983" s="555"/>
      <c r="R983" s="576">
        <f t="shared" si="105"/>
        <v>0</v>
      </c>
      <c r="S983" s="576">
        <f t="shared" si="106"/>
        <v>0</v>
      </c>
      <c r="T983" s="576">
        <f t="shared" si="107"/>
        <v>0</v>
      </c>
      <c r="U983" s="576">
        <f t="shared" si="108"/>
        <v>0</v>
      </c>
      <c r="V983" s="553"/>
      <c r="W983" s="553"/>
      <c r="X983" s="553"/>
      <c r="Y983" s="553"/>
      <c r="Z983" s="397"/>
      <c r="AA983" s="397"/>
      <c r="AB983" s="397"/>
      <c r="AC983" s="397"/>
      <c r="AD983" s="397"/>
      <c r="AE983" s="397"/>
      <c r="AF983" s="397"/>
      <c r="AG983" s="397"/>
      <c r="AH983" s="397"/>
      <c r="AI983" s="397"/>
      <c r="AJ983" s="397"/>
      <c r="AK983" s="397"/>
      <c r="AL983" s="397"/>
      <c r="AM983" s="397"/>
      <c r="AN983" s="397"/>
      <c r="AO983" s="397"/>
      <c r="AP983" s="397"/>
      <c r="AQ983" s="397"/>
      <c r="AR983" s="397"/>
      <c r="AS983" s="397"/>
      <c r="AT983" s="397"/>
      <c r="AU983" s="397"/>
      <c r="AV983" s="397"/>
      <c r="AW983" s="397"/>
      <c r="AX983" s="397"/>
      <c r="AY983" s="397"/>
      <c r="AZ983" s="397"/>
      <c r="BA983" s="553"/>
      <c r="BB983" s="397"/>
      <c r="BC983" s="397"/>
      <c r="BD983" s="397"/>
    </row>
    <row r="984" spans="2:56" x14ac:dyDescent="0.35">
      <c r="B984" s="80"/>
      <c r="C984" s="119"/>
      <c r="D984" s="119"/>
      <c r="E984" s="84"/>
      <c r="F984" s="119"/>
      <c r="G984" s="120"/>
      <c r="H984" s="41"/>
      <c r="I984" s="41"/>
      <c r="J984" s="82"/>
      <c r="K984" s="291">
        <f t="shared" si="103"/>
        <v>0</v>
      </c>
      <c r="L984" s="293">
        <f>IF(I984&lt;INDEX(Lookup!$U$2:$U$10,MATCH($D$46,Lookup!$S$2:$S$10,0)),0,IF(O984="X",0,J984/(DATEDIF(H984,I984,"m")+1)*12))</f>
        <v>0</v>
      </c>
      <c r="M984" s="291">
        <f t="shared" si="104"/>
        <v>0</v>
      </c>
      <c r="N984" s="335"/>
      <c r="O984" s="143"/>
      <c r="P984" s="397"/>
      <c r="Q984" s="555"/>
      <c r="R984" s="576">
        <f t="shared" si="105"/>
        <v>0</v>
      </c>
      <c r="S984" s="576">
        <f t="shared" si="106"/>
        <v>0</v>
      </c>
      <c r="T984" s="576">
        <f t="shared" si="107"/>
        <v>0</v>
      </c>
      <c r="U984" s="576">
        <f t="shared" si="108"/>
        <v>0</v>
      </c>
      <c r="V984" s="553"/>
      <c r="W984" s="553"/>
      <c r="X984" s="553"/>
      <c r="Y984" s="553"/>
      <c r="Z984" s="397"/>
      <c r="AA984" s="397"/>
      <c r="AB984" s="397"/>
      <c r="AC984" s="397"/>
      <c r="AD984" s="397"/>
      <c r="AE984" s="397"/>
      <c r="AF984" s="397"/>
      <c r="AG984" s="397"/>
      <c r="AH984" s="397"/>
      <c r="AI984" s="397"/>
      <c r="AJ984" s="397"/>
      <c r="AK984" s="397"/>
      <c r="AL984" s="397"/>
      <c r="AM984" s="397"/>
      <c r="AN984" s="397"/>
      <c r="AO984" s="397"/>
      <c r="AP984" s="397"/>
      <c r="AQ984" s="397"/>
      <c r="AR984" s="397"/>
      <c r="AS984" s="397"/>
      <c r="AT984" s="397"/>
      <c r="AU984" s="397"/>
      <c r="AV984" s="397"/>
      <c r="AW984" s="397"/>
      <c r="AX984" s="397"/>
      <c r="AY984" s="397"/>
      <c r="AZ984" s="397"/>
      <c r="BA984" s="553"/>
      <c r="BB984" s="397"/>
      <c r="BC984" s="397"/>
      <c r="BD984" s="397"/>
    </row>
    <row r="985" spans="2:56" x14ac:dyDescent="0.35">
      <c r="B985" s="80"/>
      <c r="C985" s="119"/>
      <c r="D985" s="119"/>
      <c r="E985" s="84"/>
      <c r="F985" s="119"/>
      <c r="G985" s="120"/>
      <c r="H985" s="41"/>
      <c r="I985" s="41"/>
      <c r="J985" s="82"/>
      <c r="K985" s="291">
        <f t="shared" si="103"/>
        <v>0</v>
      </c>
      <c r="L985" s="293">
        <f>IF(I985&lt;INDEX(Lookup!$U$2:$U$10,MATCH($D$46,Lookup!$S$2:$S$10,0)),0,IF(O985="X",0,J985/(DATEDIF(H985,I985,"m")+1)*12))</f>
        <v>0</v>
      </c>
      <c r="M985" s="291">
        <f t="shared" si="104"/>
        <v>0</v>
      </c>
      <c r="N985" s="335"/>
      <c r="O985" s="143"/>
      <c r="P985" s="397"/>
      <c r="Q985" s="555"/>
      <c r="R985" s="576">
        <f t="shared" si="105"/>
        <v>0</v>
      </c>
      <c r="S985" s="576">
        <f t="shared" si="106"/>
        <v>0</v>
      </c>
      <c r="T985" s="576">
        <f t="shared" si="107"/>
        <v>0</v>
      </c>
      <c r="U985" s="576">
        <f t="shared" si="108"/>
        <v>0</v>
      </c>
      <c r="V985" s="553"/>
      <c r="W985" s="553"/>
      <c r="X985" s="553"/>
      <c r="Y985" s="553"/>
      <c r="Z985" s="397"/>
      <c r="AA985" s="397"/>
      <c r="AB985" s="397"/>
      <c r="AC985" s="397"/>
      <c r="AD985" s="397"/>
      <c r="AE985" s="397"/>
      <c r="AF985" s="397"/>
      <c r="AG985" s="397"/>
      <c r="AH985" s="397"/>
      <c r="AI985" s="397"/>
      <c r="AJ985" s="397"/>
      <c r="AK985" s="397"/>
      <c r="AL985" s="397"/>
      <c r="AM985" s="397"/>
      <c r="AN985" s="397"/>
      <c r="AO985" s="397"/>
      <c r="AP985" s="397"/>
      <c r="AQ985" s="397"/>
      <c r="AR985" s="397"/>
      <c r="AS985" s="397"/>
      <c r="AT985" s="397"/>
      <c r="AU985" s="397"/>
      <c r="AV985" s="397"/>
      <c r="AW985" s="397"/>
      <c r="AX985" s="397"/>
      <c r="AY985" s="397"/>
      <c r="AZ985" s="397"/>
      <c r="BA985" s="553"/>
      <c r="BB985" s="397"/>
      <c r="BC985" s="397"/>
      <c r="BD985" s="397"/>
    </row>
    <row r="986" spans="2:56" x14ac:dyDescent="0.35">
      <c r="B986" s="80"/>
      <c r="C986" s="119"/>
      <c r="D986" s="119"/>
      <c r="E986" s="84"/>
      <c r="F986" s="119"/>
      <c r="G986" s="120"/>
      <c r="H986" s="41"/>
      <c r="I986" s="41"/>
      <c r="J986" s="82"/>
      <c r="K986" s="291">
        <f t="shared" si="103"/>
        <v>0</v>
      </c>
      <c r="L986" s="293">
        <f>IF(I986&lt;INDEX(Lookup!$U$2:$U$10,MATCH($D$46,Lookup!$S$2:$S$10,0)),0,IF(O986="X",0,J986/(DATEDIF(H986,I986,"m")+1)*12))</f>
        <v>0</v>
      </c>
      <c r="M986" s="291">
        <f t="shared" si="104"/>
        <v>0</v>
      </c>
      <c r="N986" s="335"/>
      <c r="O986" s="143"/>
      <c r="P986" s="397"/>
      <c r="Q986" s="555"/>
      <c r="R986" s="576">
        <f t="shared" si="105"/>
        <v>0</v>
      </c>
      <c r="S986" s="576">
        <f t="shared" si="106"/>
        <v>0</v>
      </c>
      <c r="T986" s="576">
        <f t="shared" si="107"/>
        <v>0</v>
      </c>
      <c r="U986" s="576">
        <f t="shared" si="108"/>
        <v>0</v>
      </c>
      <c r="V986" s="553"/>
      <c r="W986" s="553"/>
      <c r="X986" s="553"/>
      <c r="Y986" s="553"/>
      <c r="Z986" s="397"/>
      <c r="AA986" s="397"/>
      <c r="AB986" s="397"/>
      <c r="AC986" s="397"/>
      <c r="AD986" s="397"/>
      <c r="AE986" s="397"/>
      <c r="AF986" s="397"/>
      <c r="AG986" s="397"/>
      <c r="AH986" s="397"/>
      <c r="AI986" s="397"/>
      <c r="AJ986" s="397"/>
      <c r="AK986" s="397"/>
      <c r="AL986" s="397"/>
      <c r="AM986" s="397"/>
      <c r="AN986" s="397"/>
      <c r="AO986" s="397"/>
      <c r="AP986" s="397"/>
      <c r="AQ986" s="397"/>
      <c r="AR986" s="397"/>
      <c r="AS986" s="397"/>
      <c r="AT986" s="397"/>
      <c r="AU986" s="397"/>
      <c r="AV986" s="397"/>
      <c r="AW986" s="397"/>
      <c r="AX986" s="397"/>
      <c r="AY986" s="397"/>
      <c r="AZ986" s="397"/>
      <c r="BA986" s="553"/>
      <c r="BB986" s="397"/>
      <c r="BC986" s="397"/>
      <c r="BD986" s="397"/>
    </row>
    <row r="987" spans="2:56" x14ac:dyDescent="0.35">
      <c r="B987" s="80"/>
      <c r="C987" s="119"/>
      <c r="D987" s="119"/>
      <c r="E987" s="84"/>
      <c r="F987" s="119"/>
      <c r="G987" s="120"/>
      <c r="H987" s="41"/>
      <c r="I987" s="41"/>
      <c r="J987" s="82"/>
      <c r="K987" s="291">
        <f t="shared" si="103"/>
        <v>0</v>
      </c>
      <c r="L987" s="293">
        <f>IF(I987&lt;INDEX(Lookup!$U$2:$U$10,MATCH($D$46,Lookup!$S$2:$S$10,0)),0,IF(O987="X",0,J987/(DATEDIF(H987,I987,"m")+1)*12))</f>
        <v>0</v>
      </c>
      <c r="M987" s="291">
        <f t="shared" si="104"/>
        <v>0</v>
      </c>
      <c r="N987" s="335"/>
      <c r="O987" s="143"/>
      <c r="P987" s="397"/>
      <c r="Q987" s="555"/>
      <c r="R987" s="576">
        <f t="shared" si="105"/>
        <v>0</v>
      </c>
      <c r="S987" s="576">
        <f t="shared" si="106"/>
        <v>0</v>
      </c>
      <c r="T987" s="576">
        <f t="shared" si="107"/>
        <v>0</v>
      </c>
      <c r="U987" s="576">
        <f t="shared" si="108"/>
        <v>0</v>
      </c>
      <c r="V987" s="553"/>
      <c r="W987" s="553"/>
      <c r="X987" s="553"/>
      <c r="Y987" s="553"/>
      <c r="Z987" s="397"/>
      <c r="AA987" s="397"/>
      <c r="AB987" s="397"/>
      <c r="AC987" s="397"/>
      <c r="AD987" s="397"/>
      <c r="AE987" s="397"/>
      <c r="AF987" s="397"/>
      <c r="AG987" s="397"/>
      <c r="AH987" s="397"/>
      <c r="AI987" s="397"/>
      <c r="AJ987" s="397"/>
      <c r="AK987" s="397"/>
      <c r="AL987" s="397"/>
      <c r="AM987" s="397"/>
      <c r="AN987" s="397"/>
      <c r="AO987" s="397"/>
      <c r="AP987" s="397"/>
      <c r="AQ987" s="397"/>
      <c r="AR987" s="397"/>
      <c r="AS987" s="397"/>
      <c r="AT987" s="397"/>
      <c r="AU987" s="397"/>
      <c r="AV987" s="397"/>
      <c r="AW987" s="397"/>
      <c r="AX987" s="397"/>
      <c r="AY987" s="397"/>
      <c r="AZ987" s="397"/>
      <c r="BA987" s="553"/>
      <c r="BB987" s="397"/>
      <c r="BC987" s="397"/>
      <c r="BD987" s="397"/>
    </row>
    <row r="988" spans="2:56" x14ac:dyDescent="0.35">
      <c r="B988" s="80"/>
      <c r="C988" s="119"/>
      <c r="D988" s="119"/>
      <c r="E988" s="84"/>
      <c r="F988" s="119"/>
      <c r="G988" s="120"/>
      <c r="H988" s="41"/>
      <c r="I988" s="41"/>
      <c r="J988" s="82"/>
      <c r="K988" s="291">
        <f t="shared" si="103"/>
        <v>0</v>
      </c>
      <c r="L988" s="293">
        <f>IF(I988&lt;INDEX(Lookup!$U$2:$U$10,MATCH($D$46,Lookup!$S$2:$S$10,0)),0,IF(O988="X",0,J988/(DATEDIF(H988,I988,"m")+1)*12))</f>
        <v>0</v>
      </c>
      <c r="M988" s="291">
        <f t="shared" si="104"/>
        <v>0</v>
      </c>
      <c r="N988" s="335"/>
      <c r="O988" s="143"/>
      <c r="P988" s="397"/>
      <c r="Q988" s="555"/>
      <c r="R988" s="576">
        <f t="shared" si="105"/>
        <v>0</v>
      </c>
      <c r="S988" s="576">
        <f t="shared" si="106"/>
        <v>0</v>
      </c>
      <c r="T988" s="576">
        <f t="shared" si="107"/>
        <v>0</v>
      </c>
      <c r="U988" s="576">
        <f t="shared" si="108"/>
        <v>0</v>
      </c>
      <c r="V988" s="553"/>
      <c r="W988" s="553"/>
      <c r="X988" s="553"/>
      <c r="Y988" s="553"/>
      <c r="Z988" s="397"/>
      <c r="AA988" s="397"/>
      <c r="AB988" s="397"/>
      <c r="AC988" s="397"/>
      <c r="AD988" s="397"/>
      <c r="AE988" s="397"/>
      <c r="AF988" s="397"/>
      <c r="AG988" s="397"/>
      <c r="AH988" s="397"/>
      <c r="AI988" s="397"/>
      <c r="AJ988" s="397"/>
      <c r="AK988" s="397"/>
      <c r="AL988" s="397"/>
      <c r="AM988" s="397"/>
      <c r="AN988" s="397"/>
      <c r="AO988" s="397"/>
      <c r="AP988" s="397"/>
      <c r="AQ988" s="397"/>
      <c r="AR988" s="397"/>
      <c r="AS988" s="397"/>
      <c r="AT988" s="397"/>
      <c r="AU988" s="397"/>
      <c r="AV988" s="397"/>
      <c r="AW988" s="397"/>
      <c r="AX988" s="397"/>
      <c r="AY988" s="397"/>
      <c r="AZ988" s="397"/>
      <c r="BA988" s="553"/>
      <c r="BB988" s="397"/>
      <c r="BC988" s="397"/>
      <c r="BD988" s="397"/>
    </row>
    <row r="989" spans="2:56" x14ac:dyDescent="0.35">
      <c r="B989" s="80"/>
      <c r="C989" s="119"/>
      <c r="D989" s="119"/>
      <c r="E989" s="84"/>
      <c r="F989" s="119"/>
      <c r="G989" s="120"/>
      <c r="H989" s="41"/>
      <c r="I989" s="41"/>
      <c r="J989" s="82"/>
      <c r="K989" s="291">
        <f t="shared" si="103"/>
        <v>0</v>
      </c>
      <c r="L989" s="293">
        <f>IF(I989&lt;INDEX(Lookup!$U$2:$U$10,MATCH($D$46,Lookup!$S$2:$S$10,0)),0,IF(O989="X",0,J989/(DATEDIF(H989,I989,"m")+1)*12))</f>
        <v>0</v>
      </c>
      <c r="M989" s="291">
        <f t="shared" si="104"/>
        <v>0</v>
      </c>
      <c r="N989" s="335"/>
      <c r="O989" s="143"/>
      <c r="P989" s="397"/>
      <c r="Q989" s="555"/>
      <c r="R989" s="576">
        <f t="shared" si="105"/>
        <v>0</v>
      </c>
      <c r="S989" s="576">
        <f t="shared" si="106"/>
        <v>0</v>
      </c>
      <c r="T989" s="576">
        <f t="shared" si="107"/>
        <v>0</v>
      </c>
      <c r="U989" s="576">
        <f t="shared" si="108"/>
        <v>0</v>
      </c>
      <c r="V989" s="553"/>
      <c r="W989" s="553"/>
      <c r="X989" s="553"/>
      <c r="Y989" s="553"/>
      <c r="Z989" s="397"/>
      <c r="AA989" s="397"/>
      <c r="AB989" s="397"/>
      <c r="AC989" s="397"/>
      <c r="AD989" s="397"/>
      <c r="AE989" s="397"/>
      <c r="AF989" s="397"/>
      <c r="AG989" s="397"/>
      <c r="AH989" s="397"/>
      <c r="AI989" s="397"/>
      <c r="AJ989" s="397"/>
      <c r="AK989" s="397"/>
      <c r="AL989" s="397"/>
      <c r="AM989" s="397"/>
      <c r="AN989" s="397"/>
      <c r="AO989" s="397"/>
      <c r="AP989" s="397"/>
      <c r="AQ989" s="397"/>
      <c r="AR989" s="397"/>
      <c r="AS989" s="397"/>
      <c r="AT989" s="397"/>
      <c r="AU989" s="397"/>
      <c r="AV989" s="397"/>
      <c r="AW989" s="397"/>
      <c r="AX989" s="397"/>
      <c r="AY989" s="397"/>
      <c r="AZ989" s="397"/>
      <c r="BA989" s="553"/>
      <c r="BB989" s="397"/>
      <c r="BC989" s="397"/>
      <c r="BD989" s="397"/>
    </row>
    <row r="990" spans="2:56" x14ac:dyDescent="0.35">
      <c r="B990" s="80"/>
      <c r="C990" s="119"/>
      <c r="D990" s="119"/>
      <c r="E990" s="84"/>
      <c r="F990" s="119"/>
      <c r="G990" s="120"/>
      <c r="H990" s="41"/>
      <c r="I990" s="41"/>
      <c r="J990" s="82"/>
      <c r="K990" s="291">
        <f t="shared" si="103"/>
        <v>0</v>
      </c>
      <c r="L990" s="293">
        <f>IF(I990&lt;INDEX(Lookup!$U$2:$U$10,MATCH($D$46,Lookup!$S$2:$S$10,0)),0,IF(O990="X",0,J990/(DATEDIF(H990,I990,"m")+1)*12))</f>
        <v>0</v>
      </c>
      <c r="M990" s="291">
        <f t="shared" si="104"/>
        <v>0</v>
      </c>
      <c r="N990" s="335"/>
      <c r="O990" s="143"/>
      <c r="P990" s="397"/>
      <c r="Q990" s="555"/>
      <c r="R990" s="576">
        <f t="shared" si="105"/>
        <v>0</v>
      </c>
      <c r="S990" s="576">
        <f t="shared" si="106"/>
        <v>0</v>
      </c>
      <c r="T990" s="576">
        <f t="shared" si="107"/>
        <v>0</v>
      </c>
      <c r="U990" s="576">
        <f t="shared" si="108"/>
        <v>0</v>
      </c>
      <c r="V990" s="553"/>
      <c r="W990" s="553"/>
      <c r="X990" s="553"/>
      <c r="Y990" s="553"/>
      <c r="Z990" s="397"/>
      <c r="AA990" s="397"/>
      <c r="AB990" s="397"/>
      <c r="AC990" s="397"/>
      <c r="AD990" s="397"/>
      <c r="AE990" s="397"/>
      <c r="AF990" s="397"/>
      <c r="AG990" s="397"/>
      <c r="AH990" s="397"/>
      <c r="AI990" s="397"/>
      <c r="AJ990" s="397"/>
      <c r="AK990" s="397"/>
      <c r="AL990" s="397"/>
      <c r="AM990" s="397"/>
      <c r="AN990" s="397"/>
      <c r="AO990" s="397"/>
      <c r="AP990" s="397"/>
      <c r="AQ990" s="397"/>
      <c r="AR990" s="397"/>
      <c r="AS990" s="397"/>
      <c r="AT990" s="397"/>
      <c r="AU990" s="397"/>
      <c r="AV990" s="397"/>
      <c r="AW990" s="397"/>
      <c r="AX990" s="397"/>
      <c r="AY990" s="397"/>
      <c r="AZ990" s="397"/>
      <c r="BA990" s="553"/>
      <c r="BB990" s="397"/>
      <c r="BC990" s="397"/>
      <c r="BD990" s="397"/>
    </row>
    <row r="991" spans="2:56" x14ac:dyDescent="0.35">
      <c r="B991" s="80"/>
      <c r="C991" s="119"/>
      <c r="D991" s="119"/>
      <c r="E991" s="84"/>
      <c r="F991" s="119"/>
      <c r="G991" s="120"/>
      <c r="H991" s="41"/>
      <c r="I991" s="41"/>
      <c r="J991" s="82"/>
      <c r="K991" s="291">
        <f t="shared" si="103"/>
        <v>0</v>
      </c>
      <c r="L991" s="293">
        <f>IF(I991&lt;INDEX(Lookup!$U$2:$U$10,MATCH($D$46,Lookup!$S$2:$S$10,0)),0,IF(O991="X",0,J991/(DATEDIF(H991,I991,"m")+1)*12))</f>
        <v>0</v>
      </c>
      <c r="M991" s="291">
        <f t="shared" si="104"/>
        <v>0</v>
      </c>
      <c r="N991" s="335"/>
      <c r="O991" s="143"/>
      <c r="P991" s="397"/>
      <c r="Q991" s="555"/>
      <c r="R991" s="576">
        <f t="shared" si="105"/>
        <v>0</v>
      </c>
      <c r="S991" s="576">
        <f t="shared" si="106"/>
        <v>0</v>
      </c>
      <c r="T991" s="576">
        <f t="shared" si="107"/>
        <v>0</v>
      </c>
      <c r="U991" s="576">
        <f t="shared" si="108"/>
        <v>0</v>
      </c>
      <c r="V991" s="553"/>
      <c r="W991" s="553"/>
      <c r="X991" s="553"/>
      <c r="Y991" s="553"/>
      <c r="Z991" s="397"/>
      <c r="AA991" s="397"/>
      <c r="AB991" s="397"/>
      <c r="AC991" s="397"/>
      <c r="AD991" s="397"/>
      <c r="AE991" s="397"/>
      <c r="AF991" s="397"/>
      <c r="AG991" s="397"/>
      <c r="AH991" s="397"/>
      <c r="AI991" s="397"/>
      <c r="AJ991" s="397"/>
      <c r="AK991" s="397"/>
      <c r="AL991" s="397"/>
      <c r="AM991" s="397"/>
      <c r="AN991" s="397"/>
      <c r="AO991" s="397"/>
      <c r="AP991" s="397"/>
      <c r="AQ991" s="397"/>
      <c r="AR991" s="397"/>
      <c r="AS991" s="397"/>
      <c r="AT991" s="397"/>
      <c r="AU991" s="397"/>
      <c r="AV991" s="397"/>
      <c r="AW991" s="397"/>
      <c r="AX991" s="397"/>
      <c r="AY991" s="397"/>
      <c r="AZ991" s="397"/>
      <c r="BA991" s="553"/>
      <c r="BB991" s="397"/>
      <c r="BC991" s="397"/>
      <c r="BD991" s="397"/>
    </row>
    <row r="992" spans="2:56" x14ac:dyDescent="0.35">
      <c r="B992" s="80"/>
      <c r="C992" s="119"/>
      <c r="D992" s="119"/>
      <c r="E992" s="84"/>
      <c r="F992" s="119"/>
      <c r="G992" s="120"/>
      <c r="H992" s="41"/>
      <c r="I992" s="41"/>
      <c r="J992" s="82"/>
      <c r="K992" s="291">
        <f t="shared" si="103"/>
        <v>0</v>
      </c>
      <c r="L992" s="293">
        <f>IF(I992&lt;INDEX(Lookup!$U$2:$U$10,MATCH($D$46,Lookup!$S$2:$S$10,0)),0,IF(O992="X",0,J992/(DATEDIF(H992,I992,"m")+1)*12))</f>
        <v>0</v>
      </c>
      <c r="M992" s="291">
        <f t="shared" si="104"/>
        <v>0</v>
      </c>
      <c r="N992" s="335"/>
      <c r="O992" s="143"/>
      <c r="P992" s="397"/>
      <c r="Q992" s="555"/>
      <c r="R992" s="576">
        <f t="shared" si="105"/>
        <v>0</v>
      </c>
      <c r="S992" s="576">
        <f t="shared" si="106"/>
        <v>0</v>
      </c>
      <c r="T992" s="576">
        <f t="shared" si="107"/>
        <v>0</v>
      </c>
      <c r="U992" s="576">
        <f t="shared" si="108"/>
        <v>0</v>
      </c>
      <c r="V992" s="553"/>
      <c r="W992" s="553"/>
      <c r="X992" s="553"/>
      <c r="Y992" s="553"/>
      <c r="Z992" s="397"/>
      <c r="AA992" s="397"/>
      <c r="AB992" s="397"/>
      <c r="AC992" s="397"/>
      <c r="AD992" s="397"/>
      <c r="AE992" s="397"/>
      <c r="AF992" s="397"/>
      <c r="AG992" s="397"/>
      <c r="AH992" s="397"/>
      <c r="AI992" s="397"/>
      <c r="AJ992" s="397"/>
      <c r="AK992" s="397"/>
      <c r="AL992" s="397"/>
      <c r="AM992" s="397"/>
      <c r="AN992" s="397"/>
      <c r="AO992" s="397"/>
      <c r="AP992" s="397"/>
      <c r="AQ992" s="397"/>
      <c r="AR992" s="397"/>
      <c r="AS992" s="397"/>
      <c r="AT992" s="397"/>
      <c r="AU992" s="397"/>
      <c r="AV992" s="397"/>
      <c r="AW992" s="397"/>
      <c r="AX992" s="397"/>
      <c r="AY992" s="397"/>
      <c r="AZ992" s="397"/>
      <c r="BA992" s="553"/>
      <c r="BB992" s="397"/>
      <c r="BC992" s="397"/>
      <c r="BD992" s="397"/>
    </row>
    <row r="993" spans="2:56" x14ac:dyDescent="0.35">
      <c r="B993" s="80"/>
      <c r="C993" s="119"/>
      <c r="D993" s="119"/>
      <c r="E993" s="84"/>
      <c r="F993" s="119"/>
      <c r="G993" s="120"/>
      <c r="H993" s="41"/>
      <c r="I993" s="41"/>
      <c r="J993" s="82"/>
      <c r="K993" s="291">
        <f t="shared" si="103"/>
        <v>0</v>
      </c>
      <c r="L993" s="293">
        <f>IF(I993&lt;INDEX(Lookup!$U$2:$U$10,MATCH($D$46,Lookup!$S$2:$S$10,0)),0,IF(O993="X",0,J993/(DATEDIF(H993,I993,"m")+1)*12))</f>
        <v>0</v>
      </c>
      <c r="M993" s="291">
        <f t="shared" si="104"/>
        <v>0</v>
      </c>
      <c r="N993" s="335"/>
      <c r="O993" s="143"/>
      <c r="P993" s="397"/>
      <c r="Q993" s="555"/>
      <c r="R993" s="576">
        <f t="shared" si="105"/>
        <v>0</v>
      </c>
      <c r="S993" s="576">
        <f t="shared" si="106"/>
        <v>0</v>
      </c>
      <c r="T993" s="576">
        <f t="shared" si="107"/>
        <v>0</v>
      </c>
      <c r="U993" s="576">
        <f t="shared" si="108"/>
        <v>0</v>
      </c>
      <c r="V993" s="553"/>
      <c r="W993" s="553"/>
      <c r="X993" s="553"/>
      <c r="Y993" s="553"/>
      <c r="Z993" s="397"/>
      <c r="AA993" s="397"/>
      <c r="AB993" s="397"/>
      <c r="AC993" s="397"/>
      <c r="AD993" s="397"/>
      <c r="AE993" s="397"/>
      <c r="AF993" s="397"/>
      <c r="AG993" s="397"/>
      <c r="AH993" s="397"/>
      <c r="AI993" s="397"/>
      <c r="AJ993" s="397"/>
      <c r="AK993" s="397"/>
      <c r="AL993" s="397"/>
      <c r="AM993" s="397"/>
      <c r="AN993" s="397"/>
      <c r="AO993" s="397"/>
      <c r="AP993" s="397"/>
      <c r="AQ993" s="397"/>
      <c r="AR993" s="397"/>
      <c r="AS993" s="397"/>
      <c r="AT993" s="397"/>
      <c r="AU993" s="397"/>
      <c r="AV993" s="397"/>
      <c r="AW993" s="397"/>
      <c r="AX993" s="397"/>
      <c r="AY993" s="397"/>
      <c r="AZ993" s="397"/>
      <c r="BA993" s="553"/>
      <c r="BB993" s="397"/>
      <c r="BC993" s="397"/>
      <c r="BD993" s="397"/>
    </row>
    <row r="994" spans="2:56" x14ac:dyDescent="0.35">
      <c r="B994" s="80"/>
      <c r="C994" s="119"/>
      <c r="D994" s="119"/>
      <c r="E994" s="84"/>
      <c r="F994" s="119"/>
      <c r="G994" s="120"/>
      <c r="H994" s="41"/>
      <c r="I994" s="41"/>
      <c r="J994" s="82"/>
      <c r="K994" s="291">
        <f t="shared" si="103"/>
        <v>0</v>
      </c>
      <c r="L994" s="293">
        <f>IF(I994&lt;INDEX(Lookup!$U$2:$U$10,MATCH($D$46,Lookup!$S$2:$S$10,0)),0,IF(O994="X",0,J994/(DATEDIF(H994,I994,"m")+1)*12))</f>
        <v>0</v>
      </c>
      <c r="M994" s="291">
        <f t="shared" si="104"/>
        <v>0</v>
      </c>
      <c r="N994" s="335"/>
      <c r="O994" s="143"/>
      <c r="P994" s="397"/>
      <c r="Q994" s="555"/>
      <c r="R994" s="576">
        <f t="shared" si="105"/>
        <v>0</v>
      </c>
      <c r="S994" s="576">
        <f t="shared" si="106"/>
        <v>0</v>
      </c>
      <c r="T994" s="576">
        <f t="shared" si="107"/>
        <v>0</v>
      </c>
      <c r="U994" s="576">
        <f t="shared" si="108"/>
        <v>0</v>
      </c>
      <c r="V994" s="553"/>
      <c r="W994" s="553"/>
      <c r="X994" s="553"/>
      <c r="Y994" s="553"/>
      <c r="Z994" s="397"/>
      <c r="AA994" s="397"/>
      <c r="AB994" s="397"/>
      <c r="AC994" s="397"/>
      <c r="AD994" s="397"/>
      <c r="AE994" s="397"/>
      <c r="AF994" s="397"/>
      <c r="AG994" s="397"/>
      <c r="AH994" s="397"/>
      <c r="AI994" s="397"/>
      <c r="AJ994" s="397"/>
      <c r="AK994" s="397"/>
      <c r="AL994" s="397"/>
      <c r="AM994" s="397"/>
      <c r="AN994" s="397"/>
      <c r="AO994" s="397"/>
      <c r="AP994" s="397"/>
      <c r="AQ994" s="397"/>
      <c r="AR994" s="397"/>
      <c r="AS994" s="397"/>
      <c r="AT994" s="397"/>
      <c r="AU994" s="397"/>
      <c r="AV994" s="397"/>
      <c r="AW994" s="397"/>
      <c r="AX994" s="397"/>
      <c r="AY994" s="397"/>
      <c r="AZ994" s="397"/>
      <c r="BA994" s="553"/>
      <c r="BB994" s="397"/>
      <c r="BC994" s="397"/>
      <c r="BD994" s="397"/>
    </row>
    <row r="995" spans="2:56" x14ac:dyDescent="0.35">
      <c r="B995" s="80"/>
      <c r="C995" s="119"/>
      <c r="D995" s="119"/>
      <c r="E995" s="84"/>
      <c r="F995" s="119"/>
      <c r="G995" s="120"/>
      <c r="H995" s="41"/>
      <c r="I995" s="41"/>
      <c r="J995" s="82"/>
      <c r="K995" s="291">
        <f t="shared" si="103"/>
        <v>0</v>
      </c>
      <c r="L995" s="293">
        <f>IF(I995&lt;INDEX(Lookup!$U$2:$U$10,MATCH($D$46,Lookup!$S$2:$S$10,0)),0,IF(O995="X",0,J995/(DATEDIF(H995,I995,"m")+1)*12))</f>
        <v>0</v>
      </c>
      <c r="M995" s="291">
        <f t="shared" si="104"/>
        <v>0</v>
      </c>
      <c r="N995" s="335"/>
      <c r="O995" s="143"/>
      <c r="P995" s="397"/>
      <c r="Q995" s="555"/>
      <c r="R995" s="576">
        <f t="shared" si="105"/>
        <v>0</v>
      </c>
      <c r="S995" s="576">
        <f t="shared" si="106"/>
        <v>0</v>
      </c>
      <c r="T995" s="576">
        <f t="shared" si="107"/>
        <v>0</v>
      </c>
      <c r="U995" s="576">
        <f t="shared" si="108"/>
        <v>0</v>
      </c>
      <c r="V995" s="553"/>
      <c r="W995" s="553"/>
      <c r="X995" s="553"/>
      <c r="Y995" s="553"/>
      <c r="Z995" s="397"/>
      <c r="AA995" s="397"/>
      <c r="AB995" s="397"/>
      <c r="AC995" s="397"/>
      <c r="AD995" s="397"/>
      <c r="AE995" s="397"/>
      <c r="AF995" s="397"/>
      <c r="AG995" s="397"/>
      <c r="AH995" s="397"/>
      <c r="AI995" s="397"/>
      <c r="AJ995" s="397"/>
      <c r="AK995" s="397"/>
      <c r="AL995" s="397"/>
      <c r="AM995" s="397"/>
      <c r="AN995" s="397"/>
      <c r="AO995" s="397"/>
      <c r="AP995" s="397"/>
      <c r="AQ995" s="397"/>
      <c r="AR995" s="397"/>
      <c r="AS995" s="397"/>
      <c r="AT995" s="397"/>
      <c r="AU995" s="397"/>
      <c r="AV995" s="397"/>
      <c r="AW995" s="397"/>
      <c r="AX995" s="397"/>
      <c r="AY995" s="397"/>
      <c r="AZ995" s="397"/>
      <c r="BA995" s="553"/>
      <c r="BB995" s="397"/>
      <c r="BC995" s="397"/>
      <c r="BD995" s="397"/>
    </row>
    <row r="996" spans="2:56" x14ac:dyDescent="0.35">
      <c r="B996" s="80"/>
      <c r="C996" s="119"/>
      <c r="D996" s="119"/>
      <c r="E996" s="84"/>
      <c r="F996" s="119"/>
      <c r="G996" s="120"/>
      <c r="H996" s="41"/>
      <c r="I996" s="41"/>
      <c r="J996" s="82"/>
      <c r="K996" s="291">
        <f t="shared" si="103"/>
        <v>0</v>
      </c>
      <c r="L996" s="293">
        <f>IF(I996&lt;INDEX(Lookup!$U$2:$U$10,MATCH($D$46,Lookup!$S$2:$S$10,0)),0,IF(O996="X",0,J996/(DATEDIF(H996,I996,"m")+1)*12))</f>
        <v>0</v>
      </c>
      <c r="M996" s="291">
        <f t="shared" si="104"/>
        <v>0</v>
      </c>
      <c r="N996" s="335"/>
      <c r="O996" s="143"/>
      <c r="P996" s="397"/>
      <c r="Q996" s="555"/>
      <c r="R996" s="576">
        <f t="shared" si="105"/>
        <v>0</v>
      </c>
      <c r="S996" s="576">
        <f t="shared" si="106"/>
        <v>0</v>
      </c>
      <c r="T996" s="576">
        <f t="shared" si="107"/>
        <v>0</v>
      </c>
      <c r="U996" s="576">
        <f t="shared" si="108"/>
        <v>0</v>
      </c>
      <c r="V996" s="553"/>
      <c r="W996" s="553"/>
      <c r="X996" s="553"/>
      <c r="Y996" s="553"/>
      <c r="Z996" s="397"/>
      <c r="AA996" s="397"/>
      <c r="AB996" s="397"/>
      <c r="AC996" s="397"/>
      <c r="AD996" s="397"/>
      <c r="AE996" s="397"/>
      <c r="AF996" s="397"/>
      <c r="AG996" s="397"/>
      <c r="AH996" s="397"/>
      <c r="AI996" s="397"/>
      <c r="AJ996" s="397"/>
      <c r="AK996" s="397"/>
      <c r="AL996" s="397"/>
      <c r="AM996" s="397"/>
      <c r="AN996" s="397"/>
      <c r="AO996" s="397"/>
      <c r="AP996" s="397"/>
      <c r="AQ996" s="397"/>
      <c r="AR996" s="397"/>
      <c r="AS996" s="397"/>
      <c r="AT996" s="397"/>
      <c r="AU996" s="397"/>
      <c r="AV996" s="397"/>
      <c r="AW996" s="397"/>
      <c r="AX996" s="397"/>
      <c r="AY996" s="397"/>
      <c r="AZ996" s="397"/>
      <c r="BA996" s="553"/>
      <c r="BB996" s="397"/>
      <c r="BC996" s="397"/>
      <c r="BD996" s="397"/>
    </row>
    <row r="997" spans="2:56" x14ac:dyDescent="0.35">
      <c r="B997" s="80"/>
      <c r="C997" s="119"/>
      <c r="D997" s="119"/>
      <c r="E997" s="84"/>
      <c r="F997" s="119"/>
      <c r="G997" s="120"/>
      <c r="H997" s="41"/>
      <c r="I997" s="41"/>
      <c r="J997" s="82"/>
      <c r="K997" s="291">
        <f t="shared" si="103"/>
        <v>0</v>
      </c>
      <c r="L997" s="293">
        <f>IF(I997&lt;INDEX(Lookup!$U$2:$U$10,MATCH($D$46,Lookup!$S$2:$S$10,0)),0,IF(O997="X",0,J997/(DATEDIF(H997,I997,"m")+1)*12))</f>
        <v>0</v>
      </c>
      <c r="M997" s="291">
        <f t="shared" si="104"/>
        <v>0</v>
      </c>
      <c r="N997" s="335"/>
      <c r="O997" s="143"/>
      <c r="P997" s="397"/>
      <c r="Q997" s="555"/>
      <c r="R997" s="576">
        <f t="shared" si="105"/>
        <v>0</v>
      </c>
      <c r="S997" s="576">
        <f t="shared" si="106"/>
        <v>0</v>
      </c>
      <c r="T997" s="576">
        <f t="shared" si="107"/>
        <v>0</v>
      </c>
      <c r="U997" s="576">
        <f t="shared" si="108"/>
        <v>0</v>
      </c>
      <c r="V997" s="553"/>
      <c r="W997" s="553"/>
      <c r="X997" s="553"/>
      <c r="Y997" s="553"/>
      <c r="Z997" s="397"/>
      <c r="AA997" s="397"/>
      <c r="AB997" s="397"/>
      <c r="AC997" s="397"/>
      <c r="AD997" s="397"/>
      <c r="AE997" s="397"/>
      <c r="AF997" s="397"/>
      <c r="AG997" s="397"/>
      <c r="AH997" s="397"/>
      <c r="AI997" s="397"/>
      <c r="AJ997" s="397"/>
      <c r="AK997" s="397"/>
      <c r="AL997" s="397"/>
      <c r="AM997" s="397"/>
      <c r="AN997" s="397"/>
      <c r="AO997" s="397"/>
      <c r="AP997" s="397"/>
      <c r="AQ997" s="397"/>
      <c r="AR997" s="397"/>
      <c r="AS997" s="397"/>
      <c r="AT997" s="397"/>
      <c r="AU997" s="397"/>
      <c r="AV997" s="397"/>
      <c r="AW997" s="397"/>
      <c r="AX997" s="397"/>
      <c r="AY997" s="397"/>
      <c r="AZ997" s="397"/>
      <c r="BA997" s="553"/>
      <c r="BB997" s="397"/>
      <c r="BC997" s="397"/>
      <c r="BD997" s="397"/>
    </row>
    <row r="998" spans="2:56" x14ac:dyDescent="0.35">
      <c r="B998" s="80"/>
      <c r="C998" s="119"/>
      <c r="D998" s="119"/>
      <c r="E998" s="84"/>
      <c r="F998" s="119"/>
      <c r="G998" s="120"/>
      <c r="H998" s="41"/>
      <c r="I998" s="41"/>
      <c r="J998" s="82"/>
      <c r="K998" s="291">
        <f t="shared" si="103"/>
        <v>0</v>
      </c>
      <c r="L998" s="293">
        <f>IF(I998&lt;INDEX(Lookup!$U$2:$U$10,MATCH($D$46,Lookup!$S$2:$S$10,0)),0,IF(O998="X",0,J998/(DATEDIF(H998,I998,"m")+1)*12))</f>
        <v>0</v>
      </c>
      <c r="M998" s="291">
        <f t="shared" si="104"/>
        <v>0</v>
      </c>
      <c r="N998" s="335"/>
      <c r="O998" s="143"/>
      <c r="P998" s="397"/>
      <c r="Q998" s="555"/>
      <c r="R998" s="576">
        <f t="shared" si="105"/>
        <v>0</v>
      </c>
      <c r="S998" s="576">
        <f t="shared" si="106"/>
        <v>0</v>
      </c>
      <c r="T998" s="576">
        <f t="shared" si="107"/>
        <v>0</v>
      </c>
      <c r="U998" s="576">
        <f t="shared" si="108"/>
        <v>0</v>
      </c>
      <c r="V998" s="553"/>
      <c r="W998" s="553"/>
      <c r="X998" s="553"/>
      <c r="Y998" s="553"/>
      <c r="Z998" s="397"/>
      <c r="AA998" s="397"/>
      <c r="AB998" s="397"/>
      <c r="AC998" s="397"/>
      <c r="AD998" s="397"/>
      <c r="AE998" s="397"/>
      <c r="AF998" s="397"/>
      <c r="AG998" s="397"/>
      <c r="AH998" s="397"/>
      <c r="AI998" s="397"/>
      <c r="AJ998" s="397"/>
      <c r="AK998" s="397"/>
      <c r="AL998" s="397"/>
      <c r="AM998" s="397"/>
      <c r="AN998" s="397"/>
      <c r="AO998" s="397"/>
      <c r="AP998" s="397"/>
      <c r="AQ998" s="397"/>
      <c r="AR998" s="397"/>
      <c r="AS998" s="397"/>
      <c r="AT998" s="397"/>
      <c r="AU998" s="397"/>
      <c r="AV998" s="397"/>
      <c r="AW998" s="397"/>
      <c r="AX998" s="397"/>
      <c r="AY998" s="397"/>
      <c r="AZ998" s="397"/>
      <c r="BA998" s="553"/>
      <c r="BB998" s="397"/>
      <c r="BC998" s="397"/>
      <c r="BD998" s="397"/>
    </row>
    <row r="999" spans="2:56" x14ac:dyDescent="0.35">
      <c r="B999" s="80"/>
      <c r="C999" s="119"/>
      <c r="D999" s="119"/>
      <c r="E999" s="84"/>
      <c r="F999" s="119"/>
      <c r="G999" s="120"/>
      <c r="H999" s="41"/>
      <c r="I999" s="41"/>
      <c r="J999" s="82"/>
      <c r="K999" s="291">
        <f t="shared" si="103"/>
        <v>0</v>
      </c>
      <c r="L999" s="293">
        <f>IF(I999&lt;INDEX(Lookup!$U$2:$U$10,MATCH($D$46,Lookup!$S$2:$S$10,0)),0,IF(O999="X",0,J999/(DATEDIF(H999,I999,"m")+1)*12))</f>
        <v>0</v>
      </c>
      <c r="M999" s="291">
        <f t="shared" si="104"/>
        <v>0</v>
      </c>
      <c r="N999" s="335"/>
      <c r="O999" s="143"/>
      <c r="P999" s="397"/>
      <c r="Q999" s="555"/>
      <c r="R999" s="576">
        <f t="shared" si="105"/>
        <v>0</v>
      </c>
      <c r="S999" s="576">
        <f t="shared" si="106"/>
        <v>0</v>
      </c>
      <c r="T999" s="576">
        <f t="shared" si="107"/>
        <v>0</v>
      </c>
      <c r="U999" s="576">
        <f t="shared" si="108"/>
        <v>0</v>
      </c>
      <c r="V999" s="553"/>
      <c r="W999" s="553"/>
      <c r="X999" s="553"/>
      <c r="Y999" s="553"/>
      <c r="Z999" s="397"/>
      <c r="AA999" s="397"/>
      <c r="AB999" s="397"/>
      <c r="AC999" s="397"/>
      <c r="AD999" s="397"/>
      <c r="AE999" s="397"/>
      <c r="AF999" s="397"/>
      <c r="AG999" s="397"/>
      <c r="AH999" s="397"/>
      <c r="AI999" s="397"/>
      <c r="AJ999" s="397"/>
      <c r="AK999" s="397"/>
      <c r="AL999" s="397"/>
      <c r="AM999" s="397"/>
      <c r="AN999" s="397"/>
      <c r="AO999" s="397"/>
      <c r="AP999" s="397"/>
      <c r="AQ999" s="397"/>
      <c r="AR999" s="397"/>
      <c r="AS999" s="397"/>
      <c r="AT999" s="397"/>
      <c r="AU999" s="397"/>
      <c r="AV999" s="397"/>
      <c r="AW999" s="397"/>
      <c r="AX999" s="397"/>
      <c r="AY999" s="397"/>
      <c r="AZ999" s="397"/>
      <c r="BA999" s="553"/>
      <c r="BB999" s="397"/>
      <c r="BC999" s="397"/>
      <c r="BD999" s="397"/>
    </row>
    <row r="1000" spans="2:56" x14ac:dyDescent="0.35">
      <c r="B1000" s="80"/>
      <c r="C1000" s="119"/>
      <c r="D1000" s="119"/>
      <c r="E1000" s="84"/>
      <c r="F1000" s="119"/>
      <c r="G1000" s="120"/>
      <c r="H1000" s="41"/>
      <c r="I1000" s="41"/>
      <c r="J1000" s="82"/>
      <c r="K1000" s="291">
        <f t="shared" si="103"/>
        <v>0</v>
      </c>
      <c r="L1000" s="293">
        <f>IF(I1000&lt;INDEX(Lookup!$U$2:$U$10,MATCH($D$46,Lookup!$S$2:$S$10,0)),0,IF(O1000="X",0,J1000/(DATEDIF(H1000,I1000,"m")+1)*12))</f>
        <v>0</v>
      </c>
      <c r="M1000" s="291">
        <f t="shared" si="104"/>
        <v>0</v>
      </c>
      <c r="N1000" s="335"/>
      <c r="O1000" s="143"/>
      <c r="P1000" s="397"/>
      <c r="Q1000" s="555"/>
      <c r="R1000" s="576">
        <f t="shared" si="105"/>
        <v>0</v>
      </c>
      <c r="S1000" s="576">
        <f t="shared" si="106"/>
        <v>0</v>
      </c>
      <c r="T1000" s="576">
        <f t="shared" si="107"/>
        <v>0</v>
      </c>
      <c r="U1000" s="576">
        <f t="shared" si="108"/>
        <v>0</v>
      </c>
      <c r="V1000" s="553"/>
      <c r="W1000" s="553"/>
      <c r="X1000" s="553"/>
      <c r="Y1000" s="553"/>
      <c r="Z1000" s="397"/>
      <c r="AA1000" s="397"/>
      <c r="AB1000" s="397"/>
      <c r="AC1000" s="397"/>
      <c r="AD1000" s="397"/>
      <c r="AE1000" s="397"/>
      <c r="AF1000" s="397"/>
      <c r="AG1000" s="397"/>
      <c r="AH1000" s="397"/>
      <c r="AI1000" s="397"/>
      <c r="AJ1000" s="397"/>
      <c r="AK1000" s="397"/>
      <c r="AL1000" s="397"/>
      <c r="AM1000" s="397"/>
      <c r="AN1000" s="397"/>
      <c r="AO1000" s="397"/>
      <c r="AP1000" s="397"/>
      <c r="AQ1000" s="397"/>
      <c r="AR1000" s="397"/>
      <c r="AS1000" s="397"/>
      <c r="AT1000" s="397"/>
      <c r="AU1000" s="397"/>
      <c r="AV1000" s="397"/>
      <c r="AW1000" s="397"/>
      <c r="AX1000" s="397"/>
      <c r="AY1000" s="397"/>
      <c r="AZ1000" s="397"/>
      <c r="BA1000" s="553"/>
      <c r="BB1000" s="397"/>
      <c r="BC1000" s="397"/>
      <c r="BD1000" s="397"/>
    </row>
    <row r="1001" spans="2:56" x14ac:dyDescent="0.35">
      <c r="B1001" s="80"/>
      <c r="C1001" s="119"/>
      <c r="D1001" s="119"/>
      <c r="E1001" s="84"/>
      <c r="F1001" s="119"/>
      <c r="G1001" s="120"/>
      <c r="H1001" s="41"/>
      <c r="I1001" s="41"/>
      <c r="J1001" s="82"/>
      <c r="K1001" s="291">
        <f t="shared" si="103"/>
        <v>0</v>
      </c>
      <c r="L1001" s="293">
        <f>IF(I1001&lt;INDEX(Lookup!$U$2:$U$10,MATCH($D$46,Lookup!$S$2:$S$10,0)),0,IF(O1001="X",0,J1001/(DATEDIF(H1001,I1001,"m")+1)*12))</f>
        <v>0</v>
      </c>
      <c r="M1001" s="291">
        <f t="shared" si="104"/>
        <v>0</v>
      </c>
      <c r="N1001" s="335"/>
      <c r="O1001" s="143"/>
      <c r="P1001" s="397"/>
      <c r="Q1001" s="555"/>
      <c r="R1001" s="576">
        <f t="shared" si="105"/>
        <v>0</v>
      </c>
      <c r="S1001" s="576">
        <f t="shared" si="106"/>
        <v>0</v>
      </c>
      <c r="T1001" s="576">
        <f t="shared" si="107"/>
        <v>0</v>
      </c>
      <c r="U1001" s="576">
        <f t="shared" si="108"/>
        <v>0</v>
      </c>
      <c r="V1001" s="553"/>
      <c r="W1001" s="553"/>
      <c r="X1001" s="553"/>
      <c r="Y1001" s="553"/>
      <c r="Z1001" s="397"/>
      <c r="AA1001" s="397"/>
      <c r="AB1001" s="397"/>
      <c r="AC1001" s="397"/>
      <c r="AD1001" s="397"/>
      <c r="AE1001" s="397"/>
      <c r="AF1001" s="397"/>
      <c r="AG1001" s="397"/>
      <c r="AH1001" s="397"/>
      <c r="AI1001" s="397"/>
      <c r="AJ1001" s="397"/>
      <c r="AK1001" s="397"/>
      <c r="AL1001" s="397"/>
      <c r="AM1001" s="397"/>
      <c r="AN1001" s="397"/>
      <c r="AO1001" s="397"/>
      <c r="AP1001" s="397"/>
      <c r="AQ1001" s="397"/>
      <c r="AR1001" s="397"/>
      <c r="AS1001" s="397"/>
      <c r="AT1001" s="397"/>
      <c r="AU1001" s="397"/>
      <c r="AV1001" s="397"/>
      <c r="AW1001" s="397"/>
      <c r="AX1001" s="397"/>
      <c r="AY1001" s="397"/>
      <c r="AZ1001" s="397"/>
      <c r="BA1001" s="553"/>
      <c r="BB1001" s="397"/>
      <c r="BC1001" s="397"/>
      <c r="BD1001" s="397"/>
    </row>
    <row r="1002" spans="2:56" x14ac:dyDescent="0.35">
      <c r="B1002" s="80"/>
      <c r="C1002" s="119"/>
      <c r="D1002" s="119"/>
      <c r="E1002" s="84"/>
      <c r="F1002" s="119"/>
      <c r="G1002" s="120"/>
      <c r="H1002" s="41"/>
      <c r="I1002" s="41"/>
      <c r="J1002" s="82"/>
      <c r="K1002" s="291">
        <f t="shared" si="103"/>
        <v>0</v>
      </c>
      <c r="L1002" s="293">
        <f>IF(I1002&lt;INDEX(Lookup!$U$2:$U$10,MATCH($D$46,Lookup!$S$2:$S$10,0)),0,IF(O1002="X",0,J1002/(DATEDIF(H1002,I1002,"m")+1)*12))</f>
        <v>0</v>
      </c>
      <c r="M1002" s="291">
        <f t="shared" si="104"/>
        <v>0</v>
      </c>
      <c r="N1002" s="335"/>
      <c r="O1002" s="143"/>
      <c r="P1002" s="397"/>
      <c r="Q1002" s="555"/>
      <c r="R1002" s="576">
        <f t="shared" si="105"/>
        <v>0</v>
      </c>
      <c r="S1002" s="576">
        <f t="shared" si="106"/>
        <v>0</v>
      </c>
      <c r="T1002" s="576">
        <f t="shared" si="107"/>
        <v>0</v>
      </c>
      <c r="U1002" s="576">
        <f t="shared" si="108"/>
        <v>0</v>
      </c>
      <c r="V1002" s="553"/>
      <c r="W1002" s="553"/>
      <c r="X1002" s="553"/>
      <c r="Y1002" s="553"/>
      <c r="Z1002" s="397"/>
      <c r="AA1002" s="397"/>
      <c r="AB1002" s="397"/>
      <c r="AC1002" s="397"/>
      <c r="AD1002" s="397"/>
      <c r="AE1002" s="397"/>
      <c r="AF1002" s="397"/>
      <c r="AG1002" s="397"/>
      <c r="AH1002" s="397"/>
      <c r="AI1002" s="397"/>
      <c r="AJ1002" s="397"/>
      <c r="AK1002" s="397"/>
      <c r="AL1002" s="397"/>
      <c r="AM1002" s="397"/>
      <c r="AN1002" s="397"/>
      <c r="AO1002" s="397"/>
      <c r="AP1002" s="397"/>
      <c r="AQ1002" s="397"/>
      <c r="AR1002" s="397"/>
      <c r="AS1002" s="397"/>
      <c r="AT1002" s="397"/>
      <c r="AU1002" s="397"/>
      <c r="AV1002" s="397"/>
      <c r="AW1002" s="397"/>
      <c r="AX1002" s="397"/>
      <c r="AY1002" s="397"/>
      <c r="AZ1002" s="397"/>
      <c r="BA1002" s="553"/>
      <c r="BB1002" s="397"/>
      <c r="BC1002" s="397"/>
      <c r="BD1002" s="397"/>
    </row>
    <row r="1003" spans="2:56" x14ac:dyDescent="0.35">
      <c r="B1003" s="80"/>
      <c r="C1003" s="119"/>
      <c r="D1003" s="119"/>
      <c r="E1003" s="84"/>
      <c r="F1003" s="119"/>
      <c r="G1003" s="120"/>
      <c r="H1003" s="41"/>
      <c r="I1003" s="41"/>
      <c r="J1003" s="82"/>
      <c r="K1003" s="291">
        <f t="shared" si="103"/>
        <v>0</v>
      </c>
      <c r="L1003" s="293">
        <f>IF(I1003&lt;INDEX(Lookup!$U$2:$U$10,MATCH($D$46,Lookup!$S$2:$S$10,0)),0,IF(O1003="X",0,J1003/(DATEDIF(H1003,I1003,"m")+1)*12))</f>
        <v>0</v>
      </c>
      <c r="M1003" s="291">
        <f t="shared" si="104"/>
        <v>0</v>
      </c>
      <c r="N1003" s="335"/>
      <c r="O1003" s="143"/>
      <c r="P1003" s="397"/>
      <c r="Q1003" s="555"/>
      <c r="R1003" s="576">
        <f t="shared" si="105"/>
        <v>0</v>
      </c>
      <c r="S1003" s="576">
        <f t="shared" si="106"/>
        <v>0</v>
      </c>
      <c r="T1003" s="576">
        <f t="shared" si="107"/>
        <v>0</v>
      </c>
      <c r="U1003" s="576">
        <f t="shared" si="108"/>
        <v>0</v>
      </c>
      <c r="V1003" s="553"/>
      <c r="W1003" s="553"/>
      <c r="X1003" s="553"/>
      <c r="Y1003" s="553"/>
      <c r="Z1003" s="397"/>
      <c r="AA1003" s="397"/>
      <c r="AB1003" s="397"/>
      <c r="AC1003" s="397"/>
      <c r="AD1003" s="397"/>
      <c r="AE1003" s="397"/>
      <c r="AF1003" s="397"/>
      <c r="AG1003" s="397"/>
      <c r="AH1003" s="397"/>
      <c r="AI1003" s="397"/>
      <c r="AJ1003" s="397"/>
      <c r="AK1003" s="397"/>
      <c r="AL1003" s="397"/>
      <c r="AM1003" s="397"/>
      <c r="AN1003" s="397"/>
      <c r="AO1003" s="397"/>
      <c r="AP1003" s="397"/>
      <c r="AQ1003" s="397"/>
      <c r="AR1003" s="397"/>
      <c r="AS1003" s="397"/>
      <c r="AT1003" s="397"/>
      <c r="AU1003" s="397"/>
      <c r="AV1003" s="397"/>
      <c r="AW1003" s="397"/>
      <c r="AX1003" s="397"/>
      <c r="AY1003" s="397"/>
      <c r="AZ1003" s="397"/>
      <c r="BA1003" s="553"/>
      <c r="BB1003" s="397"/>
      <c r="BC1003" s="397"/>
      <c r="BD1003" s="397"/>
    </row>
    <row r="1004" spans="2:56" x14ac:dyDescent="0.35">
      <c r="B1004" s="80"/>
      <c r="C1004" s="119"/>
      <c r="D1004" s="119"/>
      <c r="E1004" s="84"/>
      <c r="F1004" s="119"/>
      <c r="G1004" s="120"/>
      <c r="H1004" s="41"/>
      <c r="I1004" s="41"/>
      <c r="J1004" s="82"/>
      <c r="K1004" s="291">
        <f t="shared" si="103"/>
        <v>0</v>
      </c>
      <c r="L1004" s="293">
        <f>IF(I1004&lt;INDEX(Lookup!$U$2:$U$10,MATCH($D$46,Lookup!$S$2:$S$10,0)),0,IF(O1004="X",0,J1004/(DATEDIF(H1004,I1004,"m")+1)*12))</f>
        <v>0</v>
      </c>
      <c r="M1004" s="291">
        <f t="shared" si="104"/>
        <v>0</v>
      </c>
      <c r="N1004" s="335"/>
      <c r="O1004" s="143"/>
      <c r="P1004" s="397"/>
      <c r="Q1004" s="555"/>
      <c r="R1004" s="576">
        <f t="shared" si="105"/>
        <v>0</v>
      </c>
      <c r="S1004" s="576">
        <f t="shared" si="106"/>
        <v>0</v>
      </c>
      <c r="T1004" s="576">
        <f t="shared" si="107"/>
        <v>0</v>
      </c>
      <c r="U1004" s="576">
        <f t="shared" si="108"/>
        <v>0</v>
      </c>
      <c r="V1004" s="553"/>
      <c r="W1004" s="553"/>
      <c r="X1004" s="553"/>
      <c r="Y1004" s="553"/>
      <c r="Z1004" s="397"/>
      <c r="AA1004" s="397"/>
      <c r="AB1004" s="397"/>
      <c r="AC1004" s="397"/>
      <c r="AD1004" s="397"/>
      <c r="AE1004" s="397"/>
      <c r="AF1004" s="397"/>
      <c r="AG1004" s="397"/>
      <c r="AH1004" s="397"/>
      <c r="AI1004" s="397"/>
      <c r="AJ1004" s="397"/>
      <c r="AK1004" s="397"/>
      <c r="AL1004" s="397"/>
      <c r="AM1004" s="397"/>
      <c r="AN1004" s="397"/>
      <c r="AO1004" s="397"/>
      <c r="AP1004" s="397"/>
      <c r="AQ1004" s="397"/>
      <c r="AR1004" s="397"/>
      <c r="AS1004" s="397"/>
      <c r="AT1004" s="397"/>
      <c r="AU1004" s="397"/>
      <c r="AV1004" s="397"/>
      <c r="AW1004" s="397"/>
      <c r="AX1004" s="397"/>
      <c r="AY1004" s="397"/>
      <c r="AZ1004" s="397"/>
      <c r="BA1004" s="553"/>
      <c r="BB1004" s="397"/>
      <c r="BC1004" s="397"/>
      <c r="BD1004" s="397"/>
    </row>
    <row r="1005" spans="2:56" x14ac:dyDescent="0.35">
      <c r="B1005" s="80"/>
      <c r="C1005" s="119"/>
      <c r="D1005" s="119"/>
      <c r="E1005" s="84"/>
      <c r="F1005" s="119"/>
      <c r="G1005" s="120"/>
      <c r="H1005" s="41"/>
      <c r="I1005" s="41"/>
      <c r="J1005" s="82"/>
      <c r="K1005" s="291">
        <f t="shared" si="103"/>
        <v>0</v>
      </c>
      <c r="L1005" s="293">
        <f>IF(I1005&lt;INDEX(Lookup!$U$2:$U$10,MATCH($D$46,Lookup!$S$2:$S$10,0)),0,IF(O1005="X",0,J1005/(DATEDIF(H1005,I1005,"m")+1)*12))</f>
        <v>0</v>
      </c>
      <c r="M1005" s="291">
        <f t="shared" si="104"/>
        <v>0</v>
      </c>
      <c r="N1005" s="335"/>
      <c r="O1005" s="143"/>
      <c r="P1005" s="397"/>
      <c r="Q1005" s="555"/>
      <c r="R1005" s="576">
        <f t="shared" si="105"/>
        <v>0</v>
      </c>
      <c r="S1005" s="576">
        <f t="shared" si="106"/>
        <v>0</v>
      </c>
      <c r="T1005" s="576">
        <f t="shared" si="107"/>
        <v>0</v>
      </c>
      <c r="U1005" s="576">
        <f t="shared" si="108"/>
        <v>0</v>
      </c>
      <c r="V1005" s="553"/>
      <c r="W1005" s="553"/>
      <c r="X1005" s="553"/>
      <c r="Y1005" s="553"/>
      <c r="Z1005" s="397"/>
      <c r="AA1005" s="397"/>
      <c r="AB1005" s="397"/>
      <c r="AC1005" s="397"/>
      <c r="AD1005" s="397"/>
      <c r="AE1005" s="397"/>
      <c r="AF1005" s="397"/>
      <c r="AG1005" s="397"/>
      <c r="AH1005" s="397"/>
      <c r="AI1005" s="397"/>
      <c r="AJ1005" s="397"/>
      <c r="AK1005" s="397"/>
      <c r="AL1005" s="397"/>
      <c r="AM1005" s="397"/>
      <c r="AN1005" s="397"/>
      <c r="AO1005" s="397"/>
      <c r="AP1005" s="397"/>
      <c r="AQ1005" s="397"/>
      <c r="AR1005" s="397"/>
      <c r="AS1005" s="397"/>
      <c r="AT1005" s="397"/>
      <c r="AU1005" s="397"/>
      <c r="AV1005" s="397"/>
      <c r="AW1005" s="397"/>
      <c r="AX1005" s="397"/>
      <c r="AY1005" s="397"/>
      <c r="AZ1005" s="397"/>
      <c r="BA1005" s="553"/>
      <c r="BB1005" s="397"/>
      <c r="BC1005" s="397"/>
      <c r="BD1005" s="397"/>
    </row>
    <row r="1006" spans="2:56" x14ac:dyDescent="0.35">
      <c r="B1006" s="80"/>
      <c r="C1006" s="119"/>
      <c r="D1006" s="119"/>
      <c r="E1006" s="84"/>
      <c r="F1006" s="119"/>
      <c r="G1006" s="120"/>
      <c r="H1006" s="41"/>
      <c r="I1006" s="41"/>
      <c r="J1006" s="82"/>
      <c r="K1006" s="291">
        <f t="shared" si="103"/>
        <v>0</v>
      </c>
      <c r="L1006" s="293">
        <f>IF(I1006&lt;INDEX(Lookup!$U$2:$U$10,MATCH($D$46,Lookup!$S$2:$S$10,0)),0,IF(O1006="X",0,J1006/(DATEDIF(H1006,I1006,"m")+1)*12))</f>
        <v>0</v>
      </c>
      <c r="M1006" s="291">
        <f t="shared" si="104"/>
        <v>0</v>
      </c>
      <c r="N1006" s="335"/>
      <c r="O1006" s="143"/>
      <c r="P1006" s="397"/>
      <c r="Q1006" s="555"/>
      <c r="R1006" s="576">
        <f t="shared" si="105"/>
        <v>0</v>
      </c>
      <c r="S1006" s="576">
        <f t="shared" si="106"/>
        <v>0</v>
      </c>
      <c r="T1006" s="576">
        <f t="shared" si="107"/>
        <v>0</v>
      </c>
      <c r="U1006" s="576">
        <f t="shared" si="108"/>
        <v>0</v>
      </c>
      <c r="V1006" s="553"/>
      <c r="W1006" s="553"/>
      <c r="X1006" s="553"/>
      <c r="Y1006" s="553"/>
      <c r="Z1006" s="397"/>
      <c r="AA1006" s="397"/>
      <c r="AB1006" s="397"/>
      <c r="AC1006" s="397"/>
      <c r="AD1006" s="397"/>
      <c r="AE1006" s="397"/>
      <c r="AF1006" s="397"/>
      <c r="AG1006" s="397"/>
      <c r="AH1006" s="397"/>
      <c r="AI1006" s="397"/>
      <c r="AJ1006" s="397"/>
      <c r="AK1006" s="397"/>
      <c r="AL1006" s="397"/>
      <c r="AM1006" s="397"/>
      <c r="AN1006" s="397"/>
      <c r="AO1006" s="397"/>
      <c r="AP1006" s="397"/>
      <c r="AQ1006" s="397"/>
      <c r="AR1006" s="397"/>
      <c r="AS1006" s="397"/>
      <c r="AT1006" s="397"/>
      <c r="AU1006" s="397"/>
      <c r="AV1006" s="397"/>
      <c r="AW1006" s="397"/>
      <c r="AX1006" s="397"/>
      <c r="AY1006" s="397"/>
      <c r="AZ1006" s="397"/>
      <c r="BA1006" s="553"/>
      <c r="BB1006" s="397"/>
      <c r="BC1006" s="397"/>
      <c r="BD1006" s="397"/>
    </row>
    <row r="1007" spans="2:56" x14ac:dyDescent="0.35">
      <c r="B1007" s="80"/>
      <c r="C1007" s="119"/>
      <c r="D1007" s="119"/>
      <c r="E1007" s="84"/>
      <c r="F1007" s="119"/>
      <c r="G1007" s="120"/>
      <c r="H1007" s="41"/>
      <c r="I1007" s="41"/>
      <c r="J1007" s="82"/>
      <c r="K1007" s="291">
        <f t="shared" si="103"/>
        <v>0</v>
      </c>
      <c r="L1007" s="293">
        <f>IF(I1007&lt;INDEX(Lookup!$U$2:$U$10,MATCH($D$46,Lookup!$S$2:$S$10,0)),0,IF(O1007="X",0,J1007/(DATEDIF(H1007,I1007,"m")+1)*12))</f>
        <v>0</v>
      </c>
      <c r="M1007" s="291">
        <f t="shared" si="104"/>
        <v>0</v>
      </c>
      <c r="N1007" s="335"/>
      <c r="O1007" s="143"/>
      <c r="P1007" s="397"/>
      <c r="Q1007" s="555"/>
      <c r="R1007" s="576">
        <f t="shared" si="105"/>
        <v>0</v>
      </c>
      <c r="S1007" s="576">
        <f t="shared" si="106"/>
        <v>0</v>
      </c>
      <c r="T1007" s="576">
        <f t="shared" si="107"/>
        <v>0</v>
      </c>
      <c r="U1007" s="576">
        <f t="shared" si="108"/>
        <v>0</v>
      </c>
      <c r="V1007" s="553"/>
      <c r="W1007" s="553"/>
      <c r="X1007" s="553"/>
      <c r="Y1007" s="553"/>
      <c r="Z1007" s="397"/>
      <c r="AA1007" s="397"/>
      <c r="AB1007" s="397"/>
      <c r="AC1007" s="397"/>
      <c r="AD1007" s="397"/>
      <c r="AE1007" s="397"/>
      <c r="AF1007" s="397"/>
      <c r="AG1007" s="397"/>
      <c r="AH1007" s="397"/>
      <c r="AI1007" s="397"/>
      <c r="AJ1007" s="397"/>
      <c r="AK1007" s="397"/>
      <c r="AL1007" s="397"/>
      <c r="AM1007" s="397"/>
      <c r="AN1007" s="397"/>
      <c r="AO1007" s="397"/>
      <c r="AP1007" s="397"/>
      <c r="AQ1007" s="397"/>
      <c r="AR1007" s="397"/>
      <c r="AS1007" s="397"/>
      <c r="AT1007" s="397"/>
      <c r="AU1007" s="397"/>
      <c r="AV1007" s="397"/>
      <c r="AW1007" s="397"/>
      <c r="AX1007" s="397"/>
      <c r="AY1007" s="397"/>
      <c r="AZ1007" s="397"/>
      <c r="BA1007" s="553"/>
      <c r="BB1007" s="397"/>
      <c r="BC1007" s="397"/>
      <c r="BD1007" s="397"/>
    </row>
    <row r="1008" spans="2:56" x14ac:dyDescent="0.35">
      <c r="B1008" s="80"/>
      <c r="C1008" s="119"/>
      <c r="D1008" s="119"/>
      <c r="E1008" s="84"/>
      <c r="F1008" s="119"/>
      <c r="G1008" s="120"/>
      <c r="H1008" s="41"/>
      <c r="I1008" s="41"/>
      <c r="J1008" s="82"/>
      <c r="K1008" s="291">
        <f t="shared" si="103"/>
        <v>0</v>
      </c>
      <c r="L1008" s="293">
        <f>IF(I1008&lt;INDEX(Lookup!$U$2:$U$10,MATCH($D$46,Lookup!$S$2:$S$10,0)),0,IF(O1008="X",0,J1008/(DATEDIF(H1008,I1008,"m")+1)*12))</f>
        <v>0</v>
      </c>
      <c r="M1008" s="291">
        <f t="shared" si="104"/>
        <v>0</v>
      </c>
      <c r="N1008" s="335"/>
      <c r="O1008" s="143"/>
      <c r="P1008" s="397"/>
      <c r="Q1008" s="555"/>
      <c r="R1008" s="576">
        <f t="shared" si="105"/>
        <v>0</v>
      </c>
      <c r="S1008" s="576">
        <f t="shared" si="106"/>
        <v>0</v>
      </c>
      <c r="T1008" s="576">
        <f t="shared" si="107"/>
        <v>0</v>
      </c>
      <c r="U1008" s="576">
        <f t="shared" si="108"/>
        <v>0</v>
      </c>
      <c r="V1008" s="553"/>
      <c r="W1008" s="553"/>
      <c r="X1008" s="553"/>
      <c r="Y1008" s="553"/>
      <c r="Z1008" s="397"/>
      <c r="AA1008" s="397"/>
      <c r="AB1008" s="397"/>
      <c r="AC1008" s="397"/>
      <c r="AD1008" s="397"/>
      <c r="AE1008" s="397"/>
      <c r="AF1008" s="397"/>
      <c r="AG1008" s="397"/>
      <c r="AH1008" s="397"/>
      <c r="AI1008" s="397"/>
      <c r="AJ1008" s="397"/>
      <c r="AK1008" s="397"/>
      <c r="AL1008" s="397"/>
      <c r="AM1008" s="397"/>
      <c r="AN1008" s="397"/>
      <c r="AO1008" s="397"/>
      <c r="AP1008" s="397"/>
      <c r="AQ1008" s="397"/>
      <c r="AR1008" s="397"/>
      <c r="AS1008" s="397"/>
      <c r="AT1008" s="397"/>
      <c r="AU1008" s="397"/>
      <c r="AV1008" s="397"/>
      <c r="AW1008" s="397"/>
      <c r="AX1008" s="397"/>
      <c r="AY1008" s="397"/>
      <c r="AZ1008" s="397"/>
      <c r="BA1008" s="553"/>
      <c r="BB1008" s="397"/>
      <c r="BC1008" s="397"/>
      <c r="BD1008" s="397"/>
    </row>
    <row r="1009" spans="2:56" x14ac:dyDescent="0.35">
      <c r="B1009" s="80"/>
      <c r="C1009" s="119"/>
      <c r="D1009" s="119"/>
      <c r="E1009" s="84"/>
      <c r="F1009" s="119"/>
      <c r="G1009" s="120"/>
      <c r="H1009" s="41"/>
      <c r="I1009" s="41"/>
      <c r="J1009" s="82"/>
      <c r="K1009" s="291">
        <f t="shared" si="103"/>
        <v>0</v>
      </c>
      <c r="L1009" s="293">
        <f>IF(I1009&lt;INDEX(Lookup!$U$2:$U$10,MATCH($D$46,Lookup!$S$2:$S$10,0)),0,IF(O1009="X",0,J1009/(DATEDIF(H1009,I1009,"m")+1)*12))</f>
        <v>0</v>
      </c>
      <c r="M1009" s="291">
        <f t="shared" si="104"/>
        <v>0</v>
      </c>
      <c r="N1009" s="335"/>
      <c r="O1009" s="143"/>
      <c r="P1009" s="397"/>
      <c r="Q1009" s="555"/>
      <c r="R1009" s="576">
        <f t="shared" si="105"/>
        <v>0</v>
      </c>
      <c r="S1009" s="576">
        <f t="shared" si="106"/>
        <v>0</v>
      </c>
      <c r="T1009" s="576">
        <f t="shared" si="107"/>
        <v>0</v>
      </c>
      <c r="U1009" s="576">
        <f t="shared" si="108"/>
        <v>0</v>
      </c>
      <c r="V1009" s="553"/>
      <c r="W1009" s="553"/>
      <c r="X1009" s="553"/>
      <c r="Y1009" s="553"/>
      <c r="Z1009" s="397"/>
      <c r="AA1009" s="397"/>
      <c r="AB1009" s="397"/>
      <c r="AC1009" s="397"/>
      <c r="AD1009" s="397"/>
      <c r="AE1009" s="397"/>
      <c r="AF1009" s="397"/>
      <c r="AG1009" s="397"/>
      <c r="AH1009" s="397"/>
      <c r="AI1009" s="397"/>
      <c r="AJ1009" s="397"/>
      <c r="AK1009" s="397"/>
      <c r="AL1009" s="397"/>
      <c r="AM1009" s="397"/>
      <c r="AN1009" s="397"/>
      <c r="AO1009" s="397"/>
      <c r="AP1009" s="397"/>
      <c r="AQ1009" s="397"/>
      <c r="AR1009" s="397"/>
      <c r="AS1009" s="397"/>
      <c r="AT1009" s="397"/>
      <c r="AU1009" s="397"/>
      <c r="AV1009" s="397"/>
      <c r="AW1009" s="397"/>
      <c r="AX1009" s="397"/>
      <c r="AY1009" s="397"/>
      <c r="AZ1009" s="397"/>
      <c r="BA1009" s="553"/>
      <c r="BB1009" s="397"/>
      <c r="BC1009" s="397"/>
      <c r="BD1009" s="397"/>
    </row>
    <row r="1010" spans="2:56" x14ac:dyDescent="0.35">
      <c r="B1010" s="80"/>
      <c r="C1010" s="119"/>
      <c r="D1010" s="119"/>
      <c r="E1010" s="84"/>
      <c r="F1010" s="119"/>
      <c r="G1010" s="120"/>
      <c r="H1010" s="41"/>
      <c r="I1010" s="41"/>
      <c r="J1010" s="82"/>
      <c r="K1010" s="291">
        <f t="shared" ref="K1010:K1073" si="109">J1010*$K$8</f>
        <v>0</v>
      </c>
      <c r="L1010" s="293">
        <f>IF(I1010&lt;INDEX(Lookup!$U$2:$U$10,MATCH($D$46,Lookup!$S$2:$S$10,0)),0,IF(O1010="X",0,J1010/(DATEDIF(H1010,I1010,"m")+1)*12))</f>
        <v>0</v>
      </c>
      <c r="M1010" s="291">
        <f t="shared" ref="M1010:M1073" si="110">L1010*$K$8</f>
        <v>0</v>
      </c>
      <c r="N1010" s="335"/>
      <c r="O1010" s="143"/>
      <c r="P1010" s="397"/>
      <c r="Q1010" s="555"/>
      <c r="R1010" s="576">
        <f t="shared" si="105"/>
        <v>0</v>
      </c>
      <c r="S1010" s="576">
        <f t="shared" si="106"/>
        <v>0</v>
      </c>
      <c r="T1010" s="576">
        <f t="shared" si="107"/>
        <v>0</v>
      </c>
      <c r="U1010" s="576">
        <f t="shared" si="108"/>
        <v>0</v>
      </c>
      <c r="V1010" s="553"/>
      <c r="W1010" s="553"/>
      <c r="X1010" s="553"/>
      <c r="Y1010" s="553"/>
      <c r="Z1010" s="397"/>
      <c r="AA1010" s="397"/>
      <c r="AB1010" s="397"/>
      <c r="AC1010" s="397"/>
      <c r="AD1010" s="397"/>
      <c r="AE1010" s="397"/>
      <c r="AF1010" s="397"/>
      <c r="AG1010" s="397"/>
      <c r="AH1010" s="397"/>
      <c r="AI1010" s="397"/>
      <c r="AJ1010" s="397"/>
      <c r="AK1010" s="397"/>
      <c r="AL1010" s="397"/>
      <c r="AM1010" s="397"/>
      <c r="AN1010" s="397"/>
      <c r="AO1010" s="397"/>
      <c r="AP1010" s="397"/>
      <c r="AQ1010" s="397"/>
      <c r="AR1010" s="397"/>
      <c r="AS1010" s="397"/>
      <c r="AT1010" s="397"/>
      <c r="AU1010" s="397"/>
      <c r="AV1010" s="397"/>
      <c r="AW1010" s="397"/>
      <c r="AX1010" s="397"/>
      <c r="AY1010" s="397"/>
      <c r="AZ1010" s="397"/>
      <c r="BA1010" s="553"/>
      <c r="BB1010" s="397"/>
      <c r="BC1010" s="397"/>
      <c r="BD1010" s="397"/>
    </row>
    <row r="1011" spans="2:56" x14ac:dyDescent="0.35">
      <c r="B1011" s="80"/>
      <c r="C1011" s="119"/>
      <c r="D1011" s="119"/>
      <c r="E1011" s="84"/>
      <c r="F1011" s="119"/>
      <c r="G1011" s="120"/>
      <c r="H1011" s="41"/>
      <c r="I1011" s="41"/>
      <c r="J1011" s="82"/>
      <c r="K1011" s="291">
        <f t="shared" si="109"/>
        <v>0</v>
      </c>
      <c r="L1011" s="293">
        <f>IF(I1011&lt;INDEX(Lookup!$U$2:$U$10,MATCH($D$46,Lookup!$S$2:$S$10,0)),0,IF(O1011="X",0,J1011/(DATEDIF(H1011,I1011,"m")+1)*12))</f>
        <v>0</v>
      </c>
      <c r="M1011" s="291">
        <f t="shared" si="110"/>
        <v>0</v>
      </c>
      <c r="N1011" s="335"/>
      <c r="O1011" s="143"/>
      <c r="P1011" s="397"/>
      <c r="Q1011" s="555"/>
      <c r="R1011" s="576">
        <f t="shared" ref="R1011:R1074" si="111">K1010*$I$32</f>
        <v>0</v>
      </c>
      <c r="S1011" s="576">
        <f t="shared" ref="S1011:S1074" si="112">M1010*$I$42</f>
        <v>0</v>
      </c>
      <c r="T1011" s="576">
        <f t="shared" ref="T1011:T1074" si="113">R1011-K1010</f>
        <v>0</v>
      </c>
      <c r="U1011" s="576">
        <f t="shared" ref="U1011:U1074" si="114">S1011-M1010</f>
        <v>0</v>
      </c>
      <c r="V1011" s="553"/>
      <c r="W1011" s="553"/>
      <c r="X1011" s="553"/>
      <c r="Y1011" s="553"/>
      <c r="Z1011" s="397"/>
      <c r="AA1011" s="397"/>
      <c r="AB1011" s="397"/>
      <c r="AC1011" s="397"/>
      <c r="AD1011" s="397"/>
      <c r="AE1011" s="397"/>
      <c r="AF1011" s="397"/>
      <c r="AG1011" s="397"/>
      <c r="AH1011" s="397"/>
      <c r="AI1011" s="397"/>
      <c r="AJ1011" s="397"/>
      <c r="AK1011" s="397"/>
      <c r="AL1011" s="397"/>
      <c r="AM1011" s="397"/>
      <c r="AN1011" s="397"/>
      <c r="AO1011" s="397"/>
      <c r="AP1011" s="397"/>
      <c r="AQ1011" s="397"/>
      <c r="AR1011" s="397"/>
      <c r="AS1011" s="397"/>
      <c r="AT1011" s="397"/>
      <c r="AU1011" s="397"/>
      <c r="AV1011" s="397"/>
      <c r="AW1011" s="397"/>
      <c r="AX1011" s="397"/>
      <c r="AY1011" s="397"/>
      <c r="AZ1011" s="397"/>
      <c r="BA1011" s="553"/>
      <c r="BB1011" s="397"/>
      <c r="BC1011" s="397"/>
      <c r="BD1011" s="397"/>
    </row>
    <row r="1012" spans="2:56" x14ac:dyDescent="0.35">
      <c r="B1012" s="80"/>
      <c r="C1012" s="119"/>
      <c r="D1012" s="119"/>
      <c r="E1012" s="84"/>
      <c r="F1012" s="119"/>
      <c r="G1012" s="120"/>
      <c r="H1012" s="41"/>
      <c r="I1012" s="41"/>
      <c r="J1012" s="82"/>
      <c r="K1012" s="291">
        <f t="shared" si="109"/>
        <v>0</v>
      </c>
      <c r="L1012" s="293">
        <f>IF(I1012&lt;INDEX(Lookup!$U$2:$U$10,MATCH($D$46,Lookup!$S$2:$S$10,0)),0,IF(O1012="X",0,J1012/(DATEDIF(H1012,I1012,"m")+1)*12))</f>
        <v>0</v>
      </c>
      <c r="M1012" s="291">
        <f t="shared" si="110"/>
        <v>0</v>
      </c>
      <c r="N1012" s="335"/>
      <c r="O1012" s="143"/>
      <c r="P1012" s="397"/>
      <c r="Q1012" s="555"/>
      <c r="R1012" s="576">
        <f t="shared" si="111"/>
        <v>0</v>
      </c>
      <c r="S1012" s="576">
        <f t="shared" si="112"/>
        <v>0</v>
      </c>
      <c r="T1012" s="576">
        <f t="shared" si="113"/>
        <v>0</v>
      </c>
      <c r="U1012" s="576">
        <f t="shared" si="114"/>
        <v>0</v>
      </c>
      <c r="V1012" s="553"/>
      <c r="W1012" s="553"/>
      <c r="X1012" s="553"/>
      <c r="Y1012" s="553"/>
      <c r="Z1012" s="397"/>
      <c r="AA1012" s="397"/>
      <c r="AB1012" s="397"/>
      <c r="AC1012" s="397"/>
      <c r="AD1012" s="397"/>
      <c r="AE1012" s="397"/>
      <c r="AF1012" s="397"/>
      <c r="AG1012" s="397"/>
      <c r="AH1012" s="397"/>
      <c r="AI1012" s="397"/>
      <c r="AJ1012" s="397"/>
      <c r="AK1012" s="397"/>
      <c r="AL1012" s="397"/>
      <c r="AM1012" s="397"/>
      <c r="AN1012" s="397"/>
      <c r="AO1012" s="397"/>
      <c r="AP1012" s="397"/>
      <c r="AQ1012" s="397"/>
      <c r="AR1012" s="397"/>
      <c r="AS1012" s="397"/>
      <c r="AT1012" s="397"/>
      <c r="AU1012" s="397"/>
      <c r="AV1012" s="397"/>
      <c r="AW1012" s="397"/>
      <c r="AX1012" s="397"/>
      <c r="AY1012" s="397"/>
      <c r="AZ1012" s="397"/>
      <c r="BA1012" s="553"/>
      <c r="BB1012" s="397"/>
      <c r="BC1012" s="397"/>
      <c r="BD1012" s="397"/>
    </row>
    <row r="1013" spans="2:56" x14ac:dyDescent="0.35">
      <c r="B1013" s="80"/>
      <c r="C1013" s="119"/>
      <c r="D1013" s="119"/>
      <c r="E1013" s="84"/>
      <c r="F1013" s="119"/>
      <c r="G1013" s="120"/>
      <c r="H1013" s="41"/>
      <c r="I1013" s="41"/>
      <c r="J1013" s="82"/>
      <c r="K1013" s="291">
        <f t="shared" si="109"/>
        <v>0</v>
      </c>
      <c r="L1013" s="293">
        <f>IF(I1013&lt;INDEX(Lookup!$U$2:$U$10,MATCH($D$46,Lookup!$S$2:$S$10,0)),0,IF(O1013="X",0,J1013/(DATEDIF(H1013,I1013,"m")+1)*12))</f>
        <v>0</v>
      </c>
      <c r="M1013" s="291">
        <f t="shared" si="110"/>
        <v>0</v>
      </c>
      <c r="N1013" s="335"/>
      <c r="O1013" s="143"/>
      <c r="P1013" s="397"/>
      <c r="Q1013" s="555"/>
      <c r="R1013" s="576">
        <f t="shared" si="111"/>
        <v>0</v>
      </c>
      <c r="S1013" s="576">
        <f t="shared" si="112"/>
        <v>0</v>
      </c>
      <c r="T1013" s="576">
        <f t="shared" si="113"/>
        <v>0</v>
      </c>
      <c r="U1013" s="576">
        <f t="shared" si="114"/>
        <v>0</v>
      </c>
      <c r="V1013" s="553"/>
      <c r="W1013" s="553"/>
      <c r="X1013" s="553"/>
      <c r="Y1013" s="553"/>
      <c r="Z1013" s="397"/>
      <c r="AA1013" s="397"/>
      <c r="AB1013" s="397"/>
      <c r="AC1013" s="397"/>
      <c r="AD1013" s="397"/>
      <c r="AE1013" s="397"/>
      <c r="AF1013" s="397"/>
      <c r="AG1013" s="397"/>
      <c r="AH1013" s="397"/>
      <c r="AI1013" s="397"/>
      <c r="AJ1013" s="397"/>
      <c r="AK1013" s="397"/>
      <c r="AL1013" s="397"/>
      <c r="AM1013" s="397"/>
      <c r="AN1013" s="397"/>
      <c r="AO1013" s="397"/>
      <c r="AP1013" s="397"/>
      <c r="AQ1013" s="397"/>
      <c r="AR1013" s="397"/>
      <c r="AS1013" s="397"/>
      <c r="AT1013" s="397"/>
      <c r="AU1013" s="397"/>
      <c r="AV1013" s="397"/>
      <c r="AW1013" s="397"/>
      <c r="AX1013" s="397"/>
      <c r="AY1013" s="397"/>
      <c r="AZ1013" s="397"/>
      <c r="BA1013" s="553"/>
      <c r="BB1013" s="397"/>
      <c r="BC1013" s="397"/>
      <c r="BD1013" s="397"/>
    </row>
    <row r="1014" spans="2:56" x14ac:dyDescent="0.35">
      <c r="B1014" s="80"/>
      <c r="C1014" s="119"/>
      <c r="D1014" s="119"/>
      <c r="E1014" s="84"/>
      <c r="F1014" s="119"/>
      <c r="G1014" s="120"/>
      <c r="H1014" s="41"/>
      <c r="I1014" s="41"/>
      <c r="J1014" s="82"/>
      <c r="K1014" s="291">
        <f t="shared" si="109"/>
        <v>0</v>
      </c>
      <c r="L1014" s="293">
        <f>IF(I1014&lt;INDEX(Lookup!$U$2:$U$10,MATCH($D$46,Lookup!$S$2:$S$10,0)),0,IF(O1014="X",0,J1014/(DATEDIF(H1014,I1014,"m")+1)*12))</f>
        <v>0</v>
      </c>
      <c r="M1014" s="291">
        <f t="shared" si="110"/>
        <v>0</v>
      </c>
      <c r="N1014" s="335"/>
      <c r="O1014" s="143"/>
      <c r="P1014" s="397"/>
      <c r="Q1014" s="555"/>
      <c r="R1014" s="576">
        <f t="shared" si="111"/>
        <v>0</v>
      </c>
      <c r="S1014" s="576">
        <f t="shared" si="112"/>
        <v>0</v>
      </c>
      <c r="T1014" s="576">
        <f t="shared" si="113"/>
        <v>0</v>
      </c>
      <c r="U1014" s="576">
        <f t="shared" si="114"/>
        <v>0</v>
      </c>
      <c r="V1014" s="553"/>
      <c r="W1014" s="553"/>
      <c r="X1014" s="553"/>
      <c r="Y1014" s="553"/>
      <c r="Z1014" s="397"/>
      <c r="AA1014" s="397"/>
      <c r="AB1014" s="397"/>
      <c r="AC1014" s="397"/>
      <c r="AD1014" s="397"/>
      <c r="AE1014" s="397"/>
      <c r="AF1014" s="397"/>
      <c r="AG1014" s="397"/>
      <c r="AH1014" s="397"/>
      <c r="AI1014" s="397"/>
      <c r="AJ1014" s="397"/>
      <c r="AK1014" s="397"/>
      <c r="AL1014" s="397"/>
      <c r="AM1014" s="397"/>
      <c r="AN1014" s="397"/>
      <c r="AO1014" s="397"/>
      <c r="AP1014" s="397"/>
      <c r="AQ1014" s="397"/>
      <c r="AR1014" s="397"/>
      <c r="AS1014" s="397"/>
      <c r="AT1014" s="397"/>
      <c r="AU1014" s="397"/>
      <c r="AV1014" s="397"/>
      <c r="AW1014" s="397"/>
      <c r="AX1014" s="397"/>
      <c r="AY1014" s="397"/>
      <c r="AZ1014" s="397"/>
      <c r="BA1014" s="553"/>
      <c r="BB1014" s="397"/>
      <c r="BC1014" s="397"/>
      <c r="BD1014" s="397"/>
    </row>
    <row r="1015" spans="2:56" x14ac:dyDescent="0.35">
      <c r="B1015" s="80"/>
      <c r="C1015" s="119"/>
      <c r="D1015" s="119"/>
      <c r="E1015" s="84"/>
      <c r="F1015" s="119"/>
      <c r="G1015" s="120"/>
      <c r="H1015" s="41"/>
      <c r="I1015" s="41"/>
      <c r="J1015" s="82"/>
      <c r="K1015" s="291">
        <f t="shared" si="109"/>
        <v>0</v>
      </c>
      <c r="L1015" s="293">
        <f>IF(I1015&lt;INDEX(Lookup!$U$2:$U$10,MATCH($D$46,Lookup!$S$2:$S$10,0)),0,IF(O1015="X",0,J1015/(DATEDIF(H1015,I1015,"m")+1)*12))</f>
        <v>0</v>
      </c>
      <c r="M1015" s="291">
        <f t="shared" si="110"/>
        <v>0</v>
      </c>
      <c r="N1015" s="335"/>
      <c r="O1015" s="143"/>
      <c r="P1015" s="397"/>
      <c r="Q1015" s="555"/>
      <c r="R1015" s="576">
        <f t="shared" si="111"/>
        <v>0</v>
      </c>
      <c r="S1015" s="576">
        <f t="shared" si="112"/>
        <v>0</v>
      </c>
      <c r="T1015" s="576">
        <f t="shared" si="113"/>
        <v>0</v>
      </c>
      <c r="U1015" s="576">
        <f t="shared" si="114"/>
        <v>0</v>
      </c>
      <c r="V1015" s="553"/>
      <c r="W1015" s="553"/>
      <c r="X1015" s="553"/>
      <c r="Y1015" s="553"/>
      <c r="Z1015" s="397"/>
      <c r="AA1015" s="397"/>
      <c r="AB1015" s="397"/>
      <c r="AC1015" s="397"/>
      <c r="AD1015" s="397"/>
      <c r="AE1015" s="397"/>
      <c r="AF1015" s="397"/>
      <c r="AG1015" s="397"/>
      <c r="AH1015" s="397"/>
      <c r="AI1015" s="397"/>
      <c r="AJ1015" s="397"/>
      <c r="AK1015" s="397"/>
      <c r="AL1015" s="397"/>
      <c r="AM1015" s="397"/>
      <c r="AN1015" s="397"/>
      <c r="AO1015" s="397"/>
      <c r="AP1015" s="397"/>
      <c r="AQ1015" s="397"/>
      <c r="AR1015" s="397"/>
      <c r="AS1015" s="397"/>
      <c r="AT1015" s="397"/>
      <c r="AU1015" s="397"/>
      <c r="AV1015" s="397"/>
      <c r="AW1015" s="397"/>
      <c r="AX1015" s="397"/>
      <c r="AY1015" s="397"/>
      <c r="AZ1015" s="397"/>
      <c r="BA1015" s="553"/>
      <c r="BB1015" s="397"/>
      <c r="BC1015" s="397"/>
      <c r="BD1015" s="397"/>
    </row>
    <row r="1016" spans="2:56" x14ac:dyDescent="0.35">
      <c r="B1016" s="80"/>
      <c r="C1016" s="119"/>
      <c r="D1016" s="119"/>
      <c r="E1016" s="84"/>
      <c r="F1016" s="119"/>
      <c r="G1016" s="120"/>
      <c r="H1016" s="41"/>
      <c r="I1016" s="41"/>
      <c r="J1016" s="82"/>
      <c r="K1016" s="291">
        <f t="shared" si="109"/>
        <v>0</v>
      </c>
      <c r="L1016" s="293">
        <f>IF(I1016&lt;INDEX(Lookup!$U$2:$U$10,MATCH($D$46,Lookup!$S$2:$S$10,0)),0,IF(O1016="X",0,J1016/(DATEDIF(H1016,I1016,"m")+1)*12))</f>
        <v>0</v>
      </c>
      <c r="M1016" s="291">
        <f t="shared" si="110"/>
        <v>0</v>
      </c>
      <c r="N1016" s="335"/>
      <c r="O1016" s="143"/>
      <c r="P1016" s="397"/>
      <c r="Q1016" s="555"/>
      <c r="R1016" s="576">
        <f t="shared" si="111"/>
        <v>0</v>
      </c>
      <c r="S1016" s="576">
        <f t="shared" si="112"/>
        <v>0</v>
      </c>
      <c r="T1016" s="576">
        <f t="shared" si="113"/>
        <v>0</v>
      </c>
      <c r="U1016" s="576">
        <f t="shared" si="114"/>
        <v>0</v>
      </c>
      <c r="V1016" s="553"/>
      <c r="W1016" s="553"/>
      <c r="X1016" s="553"/>
      <c r="Y1016" s="553"/>
      <c r="Z1016" s="397"/>
      <c r="AA1016" s="397"/>
      <c r="AB1016" s="397"/>
      <c r="AC1016" s="397"/>
      <c r="AD1016" s="397"/>
      <c r="AE1016" s="397"/>
      <c r="AF1016" s="397"/>
      <c r="AG1016" s="397"/>
      <c r="AH1016" s="397"/>
      <c r="AI1016" s="397"/>
      <c r="AJ1016" s="397"/>
      <c r="AK1016" s="397"/>
      <c r="AL1016" s="397"/>
      <c r="AM1016" s="397"/>
      <c r="AN1016" s="397"/>
      <c r="AO1016" s="397"/>
      <c r="AP1016" s="397"/>
      <c r="AQ1016" s="397"/>
      <c r="AR1016" s="397"/>
      <c r="AS1016" s="397"/>
      <c r="AT1016" s="397"/>
      <c r="AU1016" s="397"/>
      <c r="AV1016" s="397"/>
      <c r="AW1016" s="397"/>
      <c r="AX1016" s="397"/>
      <c r="AY1016" s="397"/>
      <c r="AZ1016" s="397"/>
      <c r="BA1016" s="553"/>
      <c r="BB1016" s="397"/>
      <c r="BC1016" s="397"/>
      <c r="BD1016" s="397"/>
    </row>
    <row r="1017" spans="2:56" x14ac:dyDescent="0.35">
      <c r="B1017" s="80"/>
      <c r="C1017" s="119"/>
      <c r="D1017" s="119"/>
      <c r="E1017" s="84"/>
      <c r="F1017" s="119"/>
      <c r="G1017" s="120"/>
      <c r="H1017" s="41"/>
      <c r="I1017" s="41"/>
      <c r="J1017" s="82"/>
      <c r="K1017" s="291">
        <f t="shared" si="109"/>
        <v>0</v>
      </c>
      <c r="L1017" s="293">
        <f>IF(I1017&lt;INDEX(Lookup!$U$2:$U$10,MATCH($D$46,Lookup!$S$2:$S$10,0)),0,IF(O1017="X",0,J1017/(DATEDIF(H1017,I1017,"m")+1)*12))</f>
        <v>0</v>
      </c>
      <c r="M1017" s="291">
        <f t="shared" si="110"/>
        <v>0</v>
      </c>
      <c r="N1017" s="335"/>
      <c r="O1017" s="143"/>
      <c r="P1017" s="397"/>
      <c r="Q1017" s="555"/>
      <c r="R1017" s="576">
        <f t="shared" si="111"/>
        <v>0</v>
      </c>
      <c r="S1017" s="576">
        <f t="shared" si="112"/>
        <v>0</v>
      </c>
      <c r="T1017" s="576">
        <f t="shared" si="113"/>
        <v>0</v>
      </c>
      <c r="U1017" s="576">
        <f t="shared" si="114"/>
        <v>0</v>
      </c>
      <c r="V1017" s="553"/>
      <c r="W1017" s="553"/>
      <c r="X1017" s="553"/>
      <c r="Y1017" s="553"/>
      <c r="Z1017" s="397"/>
      <c r="AA1017" s="397"/>
      <c r="AB1017" s="397"/>
      <c r="AC1017" s="397"/>
      <c r="AD1017" s="397"/>
      <c r="AE1017" s="397"/>
      <c r="AF1017" s="397"/>
      <c r="AG1017" s="397"/>
      <c r="AH1017" s="397"/>
      <c r="AI1017" s="397"/>
      <c r="AJ1017" s="397"/>
      <c r="AK1017" s="397"/>
      <c r="AL1017" s="397"/>
      <c r="AM1017" s="397"/>
      <c r="AN1017" s="397"/>
      <c r="AO1017" s="397"/>
      <c r="AP1017" s="397"/>
      <c r="AQ1017" s="397"/>
      <c r="AR1017" s="397"/>
      <c r="AS1017" s="397"/>
      <c r="AT1017" s="397"/>
      <c r="AU1017" s="397"/>
      <c r="AV1017" s="397"/>
      <c r="AW1017" s="397"/>
      <c r="AX1017" s="397"/>
      <c r="AY1017" s="397"/>
      <c r="AZ1017" s="397"/>
      <c r="BA1017" s="553"/>
      <c r="BB1017" s="397"/>
      <c r="BC1017" s="397"/>
      <c r="BD1017" s="397"/>
    </row>
    <row r="1018" spans="2:56" x14ac:dyDescent="0.35">
      <c r="B1018" s="80"/>
      <c r="C1018" s="119"/>
      <c r="D1018" s="119"/>
      <c r="E1018" s="84"/>
      <c r="F1018" s="119"/>
      <c r="G1018" s="120"/>
      <c r="H1018" s="41"/>
      <c r="I1018" s="41"/>
      <c r="J1018" s="82"/>
      <c r="K1018" s="291">
        <f t="shared" si="109"/>
        <v>0</v>
      </c>
      <c r="L1018" s="293">
        <f>IF(I1018&lt;INDEX(Lookup!$U$2:$U$10,MATCH($D$46,Lookup!$S$2:$S$10,0)),0,IF(O1018="X",0,J1018/(DATEDIF(H1018,I1018,"m")+1)*12))</f>
        <v>0</v>
      </c>
      <c r="M1018" s="291">
        <f t="shared" si="110"/>
        <v>0</v>
      </c>
      <c r="N1018" s="335"/>
      <c r="O1018" s="143"/>
      <c r="P1018" s="397"/>
      <c r="Q1018" s="555"/>
      <c r="R1018" s="576">
        <f t="shared" si="111"/>
        <v>0</v>
      </c>
      <c r="S1018" s="576">
        <f t="shared" si="112"/>
        <v>0</v>
      </c>
      <c r="T1018" s="576">
        <f t="shared" si="113"/>
        <v>0</v>
      </c>
      <c r="U1018" s="576">
        <f t="shared" si="114"/>
        <v>0</v>
      </c>
      <c r="V1018" s="553"/>
      <c r="W1018" s="553"/>
      <c r="X1018" s="553"/>
      <c r="Y1018" s="553"/>
      <c r="Z1018" s="397"/>
      <c r="AA1018" s="397"/>
      <c r="AB1018" s="397"/>
      <c r="AC1018" s="397"/>
      <c r="AD1018" s="397"/>
      <c r="AE1018" s="397"/>
      <c r="AF1018" s="397"/>
      <c r="AG1018" s="397"/>
      <c r="AH1018" s="397"/>
      <c r="AI1018" s="397"/>
      <c r="AJ1018" s="397"/>
      <c r="AK1018" s="397"/>
      <c r="AL1018" s="397"/>
      <c r="AM1018" s="397"/>
      <c r="AN1018" s="397"/>
      <c r="AO1018" s="397"/>
      <c r="AP1018" s="397"/>
      <c r="AQ1018" s="397"/>
      <c r="AR1018" s="397"/>
      <c r="AS1018" s="397"/>
      <c r="AT1018" s="397"/>
      <c r="AU1018" s="397"/>
      <c r="AV1018" s="397"/>
      <c r="AW1018" s="397"/>
      <c r="AX1018" s="397"/>
      <c r="AY1018" s="397"/>
      <c r="AZ1018" s="397"/>
      <c r="BA1018" s="553"/>
      <c r="BB1018" s="397"/>
      <c r="BC1018" s="397"/>
      <c r="BD1018" s="397"/>
    </row>
    <row r="1019" spans="2:56" x14ac:dyDescent="0.35">
      <c r="B1019" s="80"/>
      <c r="C1019" s="119"/>
      <c r="D1019" s="119"/>
      <c r="E1019" s="84"/>
      <c r="F1019" s="119"/>
      <c r="G1019" s="120"/>
      <c r="H1019" s="41"/>
      <c r="I1019" s="41"/>
      <c r="J1019" s="82"/>
      <c r="K1019" s="291">
        <f t="shared" si="109"/>
        <v>0</v>
      </c>
      <c r="L1019" s="293">
        <f>IF(I1019&lt;INDEX(Lookup!$U$2:$U$10,MATCH($D$46,Lookup!$S$2:$S$10,0)),0,IF(O1019="X",0,J1019/(DATEDIF(H1019,I1019,"m")+1)*12))</f>
        <v>0</v>
      </c>
      <c r="M1019" s="291">
        <f t="shared" si="110"/>
        <v>0</v>
      </c>
      <c r="N1019" s="335"/>
      <c r="O1019" s="143"/>
      <c r="P1019" s="397"/>
      <c r="Q1019" s="555"/>
      <c r="R1019" s="576">
        <f t="shared" si="111"/>
        <v>0</v>
      </c>
      <c r="S1019" s="576">
        <f t="shared" si="112"/>
        <v>0</v>
      </c>
      <c r="T1019" s="576">
        <f t="shared" si="113"/>
        <v>0</v>
      </c>
      <c r="U1019" s="576">
        <f t="shared" si="114"/>
        <v>0</v>
      </c>
      <c r="V1019" s="553"/>
      <c r="W1019" s="553"/>
      <c r="X1019" s="553"/>
      <c r="Y1019" s="553"/>
      <c r="Z1019" s="397"/>
      <c r="AA1019" s="397"/>
      <c r="AB1019" s="397"/>
      <c r="AC1019" s="397"/>
      <c r="AD1019" s="397"/>
      <c r="AE1019" s="397"/>
      <c r="AF1019" s="397"/>
      <c r="AG1019" s="397"/>
      <c r="AH1019" s="397"/>
      <c r="AI1019" s="397"/>
      <c r="AJ1019" s="397"/>
      <c r="AK1019" s="397"/>
      <c r="AL1019" s="397"/>
      <c r="AM1019" s="397"/>
      <c r="AN1019" s="397"/>
      <c r="AO1019" s="397"/>
      <c r="AP1019" s="397"/>
      <c r="AQ1019" s="397"/>
      <c r="AR1019" s="397"/>
      <c r="AS1019" s="397"/>
      <c r="AT1019" s="397"/>
      <c r="AU1019" s="397"/>
      <c r="AV1019" s="397"/>
      <c r="AW1019" s="397"/>
      <c r="AX1019" s="397"/>
      <c r="AY1019" s="397"/>
      <c r="AZ1019" s="397"/>
      <c r="BA1019" s="553"/>
      <c r="BB1019" s="397"/>
      <c r="BC1019" s="397"/>
      <c r="BD1019" s="397"/>
    </row>
    <row r="1020" spans="2:56" x14ac:dyDescent="0.35">
      <c r="B1020" s="80"/>
      <c r="C1020" s="119"/>
      <c r="D1020" s="119"/>
      <c r="E1020" s="84"/>
      <c r="F1020" s="119"/>
      <c r="G1020" s="120"/>
      <c r="H1020" s="41"/>
      <c r="I1020" s="41"/>
      <c r="J1020" s="82"/>
      <c r="K1020" s="291">
        <f t="shared" si="109"/>
        <v>0</v>
      </c>
      <c r="L1020" s="293">
        <f>IF(I1020&lt;INDEX(Lookup!$U$2:$U$10,MATCH($D$46,Lookup!$S$2:$S$10,0)),0,IF(O1020="X",0,J1020/(DATEDIF(H1020,I1020,"m")+1)*12))</f>
        <v>0</v>
      </c>
      <c r="M1020" s="291">
        <f t="shared" si="110"/>
        <v>0</v>
      </c>
      <c r="N1020" s="335"/>
      <c r="O1020" s="143"/>
      <c r="P1020" s="397"/>
      <c r="Q1020" s="555"/>
      <c r="R1020" s="576">
        <f t="shared" si="111"/>
        <v>0</v>
      </c>
      <c r="S1020" s="576">
        <f t="shared" si="112"/>
        <v>0</v>
      </c>
      <c r="T1020" s="576">
        <f t="shared" si="113"/>
        <v>0</v>
      </c>
      <c r="U1020" s="576">
        <f t="shared" si="114"/>
        <v>0</v>
      </c>
      <c r="V1020" s="553"/>
      <c r="W1020" s="553"/>
      <c r="X1020" s="553"/>
      <c r="Y1020" s="553"/>
      <c r="Z1020" s="397"/>
      <c r="AA1020" s="397"/>
      <c r="AB1020" s="397"/>
      <c r="AC1020" s="397"/>
      <c r="AD1020" s="397"/>
      <c r="AE1020" s="397"/>
      <c r="AF1020" s="397"/>
      <c r="AG1020" s="397"/>
      <c r="AH1020" s="397"/>
      <c r="AI1020" s="397"/>
      <c r="AJ1020" s="397"/>
      <c r="AK1020" s="397"/>
      <c r="AL1020" s="397"/>
      <c r="AM1020" s="397"/>
      <c r="AN1020" s="397"/>
      <c r="AO1020" s="397"/>
      <c r="AP1020" s="397"/>
      <c r="AQ1020" s="397"/>
      <c r="AR1020" s="397"/>
      <c r="AS1020" s="397"/>
      <c r="AT1020" s="397"/>
      <c r="AU1020" s="397"/>
      <c r="AV1020" s="397"/>
      <c r="AW1020" s="397"/>
      <c r="AX1020" s="397"/>
      <c r="AY1020" s="397"/>
      <c r="AZ1020" s="397"/>
      <c r="BA1020" s="553"/>
      <c r="BB1020" s="397"/>
      <c r="BC1020" s="397"/>
      <c r="BD1020" s="397"/>
    </row>
    <row r="1021" spans="2:56" x14ac:dyDescent="0.35">
      <c r="B1021" s="80"/>
      <c r="C1021" s="119"/>
      <c r="D1021" s="119"/>
      <c r="E1021" s="84"/>
      <c r="F1021" s="119"/>
      <c r="G1021" s="120"/>
      <c r="H1021" s="41"/>
      <c r="I1021" s="41"/>
      <c r="J1021" s="82"/>
      <c r="K1021" s="291">
        <f t="shared" si="109"/>
        <v>0</v>
      </c>
      <c r="L1021" s="293">
        <f>IF(I1021&lt;INDEX(Lookup!$U$2:$U$10,MATCH($D$46,Lookup!$S$2:$S$10,0)),0,IF(O1021="X",0,J1021/(DATEDIF(H1021,I1021,"m")+1)*12))</f>
        <v>0</v>
      </c>
      <c r="M1021" s="291">
        <f t="shared" si="110"/>
        <v>0</v>
      </c>
      <c r="N1021" s="335"/>
      <c r="O1021" s="143"/>
      <c r="P1021" s="397"/>
      <c r="Q1021" s="555"/>
      <c r="R1021" s="576">
        <f t="shared" si="111"/>
        <v>0</v>
      </c>
      <c r="S1021" s="576">
        <f t="shared" si="112"/>
        <v>0</v>
      </c>
      <c r="T1021" s="576">
        <f t="shared" si="113"/>
        <v>0</v>
      </c>
      <c r="U1021" s="576">
        <f t="shared" si="114"/>
        <v>0</v>
      </c>
      <c r="V1021" s="553"/>
      <c r="W1021" s="553"/>
      <c r="X1021" s="553"/>
      <c r="Y1021" s="553"/>
      <c r="Z1021" s="397"/>
      <c r="AA1021" s="397"/>
      <c r="AB1021" s="397"/>
      <c r="AC1021" s="397"/>
      <c r="AD1021" s="397"/>
      <c r="AE1021" s="397"/>
      <c r="AF1021" s="397"/>
      <c r="AG1021" s="397"/>
      <c r="AH1021" s="397"/>
      <c r="AI1021" s="397"/>
      <c r="AJ1021" s="397"/>
      <c r="AK1021" s="397"/>
      <c r="AL1021" s="397"/>
      <c r="AM1021" s="397"/>
      <c r="AN1021" s="397"/>
      <c r="AO1021" s="397"/>
      <c r="AP1021" s="397"/>
      <c r="AQ1021" s="397"/>
      <c r="AR1021" s="397"/>
      <c r="AS1021" s="397"/>
      <c r="AT1021" s="397"/>
      <c r="AU1021" s="397"/>
      <c r="AV1021" s="397"/>
      <c r="AW1021" s="397"/>
      <c r="AX1021" s="397"/>
      <c r="AY1021" s="397"/>
      <c r="AZ1021" s="397"/>
      <c r="BA1021" s="553"/>
      <c r="BB1021" s="397"/>
      <c r="BC1021" s="397"/>
      <c r="BD1021" s="397"/>
    </row>
    <row r="1022" spans="2:56" x14ac:dyDescent="0.35">
      <c r="B1022" s="80"/>
      <c r="C1022" s="119"/>
      <c r="D1022" s="119"/>
      <c r="E1022" s="84"/>
      <c r="F1022" s="119"/>
      <c r="G1022" s="120"/>
      <c r="H1022" s="41"/>
      <c r="I1022" s="41"/>
      <c r="J1022" s="82"/>
      <c r="K1022" s="291">
        <f t="shared" si="109"/>
        <v>0</v>
      </c>
      <c r="L1022" s="293">
        <f>IF(I1022&lt;INDEX(Lookup!$U$2:$U$10,MATCH($D$46,Lookup!$S$2:$S$10,0)),0,IF(O1022="X",0,J1022/(DATEDIF(H1022,I1022,"m")+1)*12))</f>
        <v>0</v>
      </c>
      <c r="M1022" s="291">
        <f t="shared" si="110"/>
        <v>0</v>
      </c>
      <c r="N1022" s="335"/>
      <c r="O1022" s="143"/>
      <c r="P1022" s="397"/>
      <c r="Q1022" s="555"/>
      <c r="R1022" s="576">
        <f t="shared" si="111"/>
        <v>0</v>
      </c>
      <c r="S1022" s="576">
        <f t="shared" si="112"/>
        <v>0</v>
      </c>
      <c r="T1022" s="576">
        <f t="shared" si="113"/>
        <v>0</v>
      </c>
      <c r="U1022" s="576">
        <f t="shared" si="114"/>
        <v>0</v>
      </c>
      <c r="V1022" s="553"/>
      <c r="W1022" s="553"/>
      <c r="X1022" s="553"/>
      <c r="Y1022" s="553"/>
      <c r="Z1022" s="397"/>
      <c r="AA1022" s="397"/>
      <c r="AB1022" s="397"/>
      <c r="AC1022" s="397"/>
      <c r="AD1022" s="397"/>
      <c r="AE1022" s="397"/>
      <c r="AF1022" s="397"/>
      <c r="AG1022" s="397"/>
      <c r="AH1022" s="397"/>
      <c r="AI1022" s="397"/>
      <c r="AJ1022" s="397"/>
      <c r="AK1022" s="397"/>
      <c r="AL1022" s="397"/>
      <c r="AM1022" s="397"/>
      <c r="AN1022" s="397"/>
      <c r="AO1022" s="397"/>
      <c r="AP1022" s="397"/>
      <c r="AQ1022" s="397"/>
      <c r="AR1022" s="397"/>
      <c r="AS1022" s="397"/>
      <c r="AT1022" s="397"/>
      <c r="AU1022" s="397"/>
      <c r="AV1022" s="397"/>
      <c r="AW1022" s="397"/>
      <c r="AX1022" s="397"/>
      <c r="AY1022" s="397"/>
      <c r="AZ1022" s="397"/>
      <c r="BA1022" s="553"/>
      <c r="BB1022" s="397"/>
      <c r="BC1022" s="397"/>
      <c r="BD1022" s="397"/>
    </row>
    <row r="1023" spans="2:56" x14ac:dyDescent="0.35">
      <c r="B1023" s="80"/>
      <c r="C1023" s="119"/>
      <c r="D1023" s="119"/>
      <c r="E1023" s="84"/>
      <c r="F1023" s="119"/>
      <c r="G1023" s="120"/>
      <c r="H1023" s="41"/>
      <c r="I1023" s="41"/>
      <c r="J1023" s="82"/>
      <c r="K1023" s="291">
        <f t="shared" si="109"/>
        <v>0</v>
      </c>
      <c r="L1023" s="293">
        <f>IF(I1023&lt;INDEX(Lookup!$U$2:$U$10,MATCH($D$46,Lookup!$S$2:$S$10,0)),0,IF(O1023="X",0,J1023/(DATEDIF(H1023,I1023,"m")+1)*12))</f>
        <v>0</v>
      </c>
      <c r="M1023" s="291">
        <f t="shared" si="110"/>
        <v>0</v>
      </c>
      <c r="N1023" s="335"/>
      <c r="O1023" s="143"/>
      <c r="P1023" s="397"/>
      <c r="Q1023" s="555"/>
      <c r="R1023" s="576">
        <f t="shared" si="111"/>
        <v>0</v>
      </c>
      <c r="S1023" s="576">
        <f t="shared" si="112"/>
        <v>0</v>
      </c>
      <c r="T1023" s="576">
        <f t="shared" si="113"/>
        <v>0</v>
      </c>
      <c r="U1023" s="576">
        <f t="shared" si="114"/>
        <v>0</v>
      </c>
      <c r="V1023" s="553"/>
      <c r="W1023" s="553"/>
      <c r="X1023" s="553"/>
      <c r="Y1023" s="553"/>
      <c r="Z1023" s="397"/>
      <c r="AA1023" s="397"/>
      <c r="AB1023" s="397"/>
      <c r="AC1023" s="397"/>
      <c r="AD1023" s="397"/>
      <c r="AE1023" s="397"/>
      <c r="AF1023" s="397"/>
      <c r="AG1023" s="397"/>
      <c r="AH1023" s="397"/>
      <c r="AI1023" s="397"/>
      <c r="AJ1023" s="397"/>
      <c r="AK1023" s="397"/>
      <c r="AL1023" s="397"/>
      <c r="AM1023" s="397"/>
      <c r="AN1023" s="397"/>
      <c r="AO1023" s="397"/>
      <c r="AP1023" s="397"/>
      <c r="AQ1023" s="397"/>
      <c r="AR1023" s="397"/>
      <c r="AS1023" s="397"/>
      <c r="AT1023" s="397"/>
      <c r="AU1023" s="397"/>
      <c r="AV1023" s="397"/>
      <c r="AW1023" s="397"/>
      <c r="AX1023" s="397"/>
      <c r="AY1023" s="397"/>
      <c r="AZ1023" s="397"/>
      <c r="BA1023" s="553"/>
      <c r="BB1023" s="397"/>
      <c r="BC1023" s="397"/>
      <c r="BD1023" s="397"/>
    </row>
    <row r="1024" spans="2:56" x14ac:dyDescent="0.35">
      <c r="B1024" s="80"/>
      <c r="C1024" s="119"/>
      <c r="D1024" s="119"/>
      <c r="E1024" s="84"/>
      <c r="F1024" s="119"/>
      <c r="G1024" s="120"/>
      <c r="H1024" s="41"/>
      <c r="I1024" s="41"/>
      <c r="J1024" s="82"/>
      <c r="K1024" s="291">
        <f t="shared" si="109"/>
        <v>0</v>
      </c>
      <c r="L1024" s="293">
        <f>IF(I1024&lt;INDEX(Lookup!$U$2:$U$10,MATCH($D$46,Lookup!$S$2:$S$10,0)),0,IF(O1024="X",0,J1024/(DATEDIF(H1024,I1024,"m")+1)*12))</f>
        <v>0</v>
      </c>
      <c r="M1024" s="291">
        <f t="shared" si="110"/>
        <v>0</v>
      </c>
      <c r="N1024" s="335"/>
      <c r="O1024" s="143"/>
      <c r="P1024" s="397"/>
      <c r="Q1024" s="555"/>
      <c r="R1024" s="576">
        <f t="shared" si="111"/>
        <v>0</v>
      </c>
      <c r="S1024" s="576">
        <f t="shared" si="112"/>
        <v>0</v>
      </c>
      <c r="T1024" s="576">
        <f t="shared" si="113"/>
        <v>0</v>
      </c>
      <c r="U1024" s="576">
        <f t="shared" si="114"/>
        <v>0</v>
      </c>
      <c r="V1024" s="553"/>
      <c r="W1024" s="553"/>
      <c r="X1024" s="553"/>
      <c r="Y1024" s="553"/>
      <c r="Z1024" s="397"/>
      <c r="AA1024" s="397"/>
      <c r="AB1024" s="397"/>
      <c r="AC1024" s="397"/>
      <c r="AD1024" s="397"/>
      <c r="AE1024" s="397"/>
      <c r="AF1024" s="397"/>
      <c r="AG1024" s="397"/>
      <c r="AH1024" s="397"/>
      <c r="AI1024" s="397"/>
      <c r="AJ1024" s="397"/>
      <c r="AK1024" s="397"/>
      <c r="AL1024" s="397"/>
      <c r="AM1024" s="397"/>
      <c r="AN1024" s="397"/>
      <c r="AO1024" s="397"/>
      <c r="AP1024" s="397"/>
      <c r="AQ1024" s="397"/>
      <c r="AR1024" s="397"/>
      <c r="AS1024" s="397"/>
      <c r="AT1024" s="397"/>
      <c r="AU1024" s="397"/>
      <c r="AV1024" s="397"/>
      <c r="AW1024" s="397"/>
      <c r="AX1024" s="397"/>
      <c r="AY1024" s="397"/>
      <c r="AZ1024" s="397"/>
      <c r="BA1024" s="553"/>
      <c r="BB1024" s="397"/>
      <c r="BC1024" s="397"/>
      <c r="BD1024" s="397"/>
    </row>
    <row r="1025" spans="2:56" x14ac:dyDescent="0.35">
      <c r="B1025" s="80"/>
      <c r="C1025" s="119"/>
      <c r="D1025" s="119"/>
      <c r="E1025" s="84"/>
      <c r="F1025" s="119"/>
      <c r="G1025" s="120"/>
      <c r="H1025" s="41"/>
      <c r="I1025" s="41"/>
      <c r="J1025" s="82"/>
      <c r="K1025" s="291">
        <f t="shared" si="109"/>
        <v>0</v>
      </c>
      <c r="L1025" s="293">
        <f>IF(I1025&lt;INDEX(Lookup!$U$2:$U$10,MATCH($D$46,Lookup!$S$2:$S$10,0)),0,IF(O1025="X",0,J1025/(DATEDIF(H1025,I1025,"m")+1)*12))</f>
        <v>0</v>
      </c>
      <c r="M1025" s="291">
        <f t="shared" si="110"/>
        <v>0</v>
      </c>
      <c r="N1025" s="335"/>
      <c r="O1025" s="143"/>
      <c r="P1025" s="397"/>
      <c r="Q1025" s="555"/>
      <c r="R1025" s="576">
        <f t="shared" si="111"/>
        <v>0</v>
      </c>
      <c r="S1025" s="576">
        <f t="shared" si="112"/>
        <v>0</v>
      </c>
      <c r="T1025" s="576">
        <f t="shared" si="113"/>
        <v>0</v>
      </c>
      <c r="U1025" s="576">
        <f t="shared" si="114"/>
        <v>0</v>
      </c>
      <c r="V1025" s="553"/>
      <c r="W1025" s="553"/>
      <c r="X1025" s="553"/>
      <c r="Y1025" s="553"/>
      <c r="Z1025" s="397"/>
      <c r="AA1025" s="397"/>
      <c r="AB1025" s="397"/>
      <c r="AC1025" s="397"/>
      <c r="AD1025" s="397"/>
      <c r="AE1025" s="397"/>
      <c r="AF1025" s="397"/>
      <c r="AG1025" s="397"/>
      <c r="AH1025" s="397"/>
      <c r="AI1025" s="397"/>
      <c r="AJ1025" s="397"/>
      <c r="AK1025" s="397"/>
      <c r="AL1025" s="397"/>
      <c r="AM1025" s="397"/>
      <c r="AN1025" s="397"/>
      <c r="AO1025" s="397"/>
      <c r="AP1025" s="397"/>
      <c r="AQ1025" s="397"/>
      <c r="AR1025" s="397"/>
      <c r="AS1025" s="397"/>
      <c r="AT1025" s="397"/>
      <c r="AU1025" s="397"/>
      <c r="AV1025" s="397"/>
      <c r="AW1025" s="397"/>
      <c r="AX1025" s="397"/>
      <c r="AY1025" s="397"/>
      <c r="AZ1025" s="397"/>
      <c r="BA1025" s="553"/>
      <c r="BB1025" s="397"/>
      <c r="BC1025" s="397"/>
      <c r="BD1025" s="397"/>
    </row>
    <row r="1026" spans="2:56" x14ac:dyDescent="0.35">
      <c r="B1026" s="80"/>
      <c r="C1026" s="119"/>
      <c r="D1026" s="119"/>
      <c r="E1026" s="84"/>
      <c r="F1026" s="119"/>
      <c r="G1026" s="120"/>
      <c r="H1026" s="41"/>
      <c r="I1026" s="41"/>
      <c r="J1026" s="82"/>
      <c r="K1026" s="291">
        <f t="shared" si="109"/>
        <v>0</v>
      </c>
      <c r="L1026" s="293">
        <f>IF(I1026&lt;INDEX(Lookup!$U$2:$U$10,MATCH($D$46,Lookup!$S$2:$S$10,0)),0,IF(O1026="X",0,J1026/(DATEDIF(H1026,I1026,"m")+1)*12))</f>
        <v>0</v>
      </c>
      <c r="M1026" s="291">
        <f t="shared" si="110"/>
        <v>0</v>
      </c>
      <c r="N1026" s="335"/>
      <c r="O1026" s="143"/>
      <c r="P1026" s="397"/>
      <c r="Q1026" s="555"/>
      <c r="R1026" s="576">
        <f t="shared" si="111"/>
        <v>0</v>
      </c>
      <c r="S1026" s="576">
        <f t="shared" si="112"/>
        <v>0</v>
      </c>
      <c r="T1026" s="576">
        <f t="shared" si="113"/>
        <v>0</v>
      </c>
      <c r="U1026" s="576">
        <f t="shared" si="114"/>
        <v>0</v>
      </c>
      <c r="V1026" s="553"/>
      <c r="W1026" s="553"/>
      <c r="X1026" s="553"/>
      <c r="Y1026" s="553"/>
      <c r="Z1026" s="397"/>
      <c r="AA1026" s="397"/>
      <c r="AB1026" s="397"/>
      <c r="AC1026" s="397"/>
      <c r="AD1026" s="397"/>
      <c r="AE1026" s="397"/>
      <c r="AF1026" s="397"/>
      <c r="AG1026" s="397"/>
      <c r="AH1026" s="397"/>
      <c r="AI1026" s="397"/>
      <c r="AJ1026" s="397"/>
      <c r="AK1026" s="397"/>
      <c r="AL1026" s="397"/>
      <c r="AM1026" s="397"/>
      <c r="AN1026" s="397"/>
      <c r="AO1026" s="397"/>
      <c r="AP1026" s="397"/>
      <c r="AQ1026" s="397"/>
      <c r="AR1026" s="397"/>
      <c r="AS1026" s="397"/>
      <c r="AT1026" s="397"/>
      <c r="AU1026" s="397"/>
      <c r="AV1026" s="397"/>
      <c r="AW1026" s="397"/>
      <c r="AX1026" s="397"/>
      <c r="AY1026" s="397"/>
      <c r="AZ1026" s="397"/>
      <c r="BA1026" s="553"/>
      <c r="BB1026" s="397"/>
      <c r="BC1026" s="397"/>
      <c r="BD1026" s="397"/>
    </row>
    <row r="1027" spans="2:56" x14ac:dyDescent="0.35">
      <c r="B1027" s="80"/>
      <c r="C1027" s="119"/>
      <c r="D1027" s="119"/>
      <c r="E1027" s="84"/>
      <c r="F1027" s="119"/>
      <c r="G1027" s="120"/>
      <c r="H1027" s="41"/>
      <c r="I1027" s="41"/>
      <c r="J1027" s="82"/>
      <c r="K1027" s="291">
        <f t="shared" si="109"/>
        <v>0</v>
      </c>
      <c r="L1027" s="293">
        <f>IF(I1027&lt;INDEX(Lookup!$U$2:$U$10,MATCH($D$46,Lookup!$S$2:$S$10,0)),0,IF(O1027="X",0,J1027/(DATEDIF(H1027,I1027,"m")+1)*12))</f>
        <v>0</v>
      </c>
      <c r="M1027" s="291">
        <f t="shared" si="110"/>
        <v>0</v>
      </c>
      <c r="N1027" s="335"/>
      <c r="O1027" s="143"/>
      <c r="P1027" s="397"/>
      <c r="Q1027" s="555"/>
      <c r="R1027" s="576">
        <f t="shared" si="111"/>
        <v>0</v>
      </c>
      <c r="S1027" s="576">
        <f t="shared" si="112"/>
        <v>0</v>
      </c>
      <c r="T1027" s="576">
        <f t="shared" si="113"/>
        <v>0</v>
      </c>
      <c r="U1027" s="576">
        <f t="shared" si="114"/>
        <v>0</v>
      </c>
      <c r="V1027" s="553"/>
      <c r="W1027" s="553"/>
      <c r="X1027" s="553"/>
      <c r="Y1027" s="553"/>
      <c r="Z1027" s="397"/>
      <c r="AA1027" s="397"/>
      <c r="AB1027" s="397"/>
      <c r="AC1027" s="397"/>
      <c r="AD1027" s="397"/>
      <c r="AE1027" s="397"/>
      <c r="AF1027" s="397"/>
      <c r="AG1027" s="397"/>
      <c r="AH1027" s="397"/>
      <c r="AI1027" s="397"/>
      <c r="AJ1027" s="397"/>
      <c r="AK1027" s="397"/>
      <c r="AL1027" s="397"/>
      <c r="AM1027" s="397"/>
      <c r="AN1027" s="397"/>
      <c r="AO1027" s="397"/>
      <c r="AP1027" s="397"/>
      <c r="AQ1027" s="397"/>
      <c r="AR1027" s="397"/>
      <c r="AS1027" s="397"/>
      <c r="AT1027" s="397"/>
      <c r="AU1027" s="397"/>
      <c r="AV1027" s="397"/>
      <c r="AW1027" s="397"/>
      <c r="AX1027" s="397"/>
      <c r="AY1027" s="397"/>
      <c r="AZ1027" s="397"/>
      <c r="BA1027" s="553"/>
      <c r="BB1027" s="397"/>
      <c r="BC1027" s="397"/>
      <c r="BD1027" s="397"/>
    </row>
    <row r="1028" spans="2:56" x14ac:dyDescent="0.35">
      <c r="B1028" s="80"/>
      <c r="C1028" s="119"/>
      <c r="D1028" s="119"/>
      <c r="E1028" s="84"/>
      <c r="F1028" s="119"/>
      <c r="G1028" s="120"/>
      <c r="H1028" s="41"/>
      <c r="I1028" s="41"/>
      <c r="J1028" s="82"/>
      <c r="K1028" s="291">
        <f t="shared" si="109"/>
        <v>0</v>
      </c>
      <c r="L1028" s="293">
        <f>IF(I1028&lt;INDEX(Lookup!$U$2:$U$10,MATCH($D$46,Lookup!$S$2:$S$10,0)),0,IF(O1028="X",0,J1028/(DATEDIF(H1028,I1028,"m")+1)*12))</f>
        <v>0</v>
      </c>
      <c r="M1028" s="291">
        <f t="shared" si="110"/>
        <v>0</v>
      </c>
      <c r="N1028" s="335"/>
      <c r="O1028" s="143"/>
      <c r="P1028" s="397"/>
      <c r="Q1028" s="555"/>
      <c r="R1028" s="576">
        <f t="shared" si="111"/>
        <v>0</v>
      </c>
      <c r="S1028" s="576">
        <f t="shared" si="112"/>
        <v>0</v>
      </c>
      <c r="T1028" s="576">
        <f t="shared" si="113"/>
        <v>0</v>
      </c>
      <c r="U1028" s="576">
        <f t="shared" si="114"/>
        <v>0</v>
      </c>
      <c r="V1028" s="553"/>
      <c r="W1028" s="553"/>
      <c r="X1028" s="553"/>
      <c r="Y1028" s="553"/>
      <c r="Z1028" s="397"/>
      <c r="AA1028" s="397"/>
      <c r="AB1028" s="397"/>
      <c r="AC1028" s="397"/>
      <c r="AD1028" s="397"/>
      <c r="AE1028" s="397"/>
      <c r="AF1028" s="397"/>
      <c r="AG1028" s="397"/>
      <c r="AH1028" s="397"/>
      <c r="AI1028" s="397"/>
      <c r="AJ1028" s="397"/>
      <c r="AK1028" s="397"/>
      <c r="AL1028" s="397"/>
      <c r="AM1028" s="397"/>
      <c r="AN1028" s="397"/>
      <c r="AO1028" s="397"/>
      <c r="AP1028" s="397"/>
      <c r="AQ1028" s="397"/>
      <c r="AR1028" s="397"/>
      <c r="AS1028" s="397"/>
      <c r="AT1028" s="397"/>
      <c r="AU1028" s="397"/>
      <c r="AV1028" s="397"/>
      <c r="AW1028" s="397"/>
      <c r="AX1028" s="397"/>
      <c r="AY1028" s="397"/>
      <c r="AZ1028" s="397"/>
      <c r="BA1028" s="553"/>
      <c r="BB1028" s="397"/>
      <c r="BC1028" s="397"/>
      <c r="BD1028" s="397"/>
    </row>
    <row r="1029" spans="2:56" x14ac:dyDescent="0.35">
      <c r="B1029" s="80"/>
      <c r="C1029" s="119"/>
      <c r="D1029" s="119"/>
      <c r="E1029" s="84"/>
      <c r="F1029" s="119"/>
      <c r="G1029" s="120"/>
      <c r="H1029" s="41"/>
      <c r="I1029" s="41"/>
      <c r="J1029" s="82"/>
      <c r="K1029" s="291">
        <f t="shared" si="109"/>
        <v>0</v>
      </c>
      <c r="L1029" s="293">
        <f>IF(I1029&lt;INDEX(Lookup!$U$2:$U$10,MATCH($D$46,Lookup!$S$2:$S$10,0)),0,IF(O1029="X",0,J1029/(DATEDIF(H1029,I1029,"m")+1)*12))</f>
        <v>0</v>
      </c>
      <c r="M1029" s="291">
        <f t="shared" si="110"/>
        <v>0</v>
      </c>
      <c r="N1029" s="335"/>
      <c r="O1029" s="143"/>
      <c r="P1029" s="397"/>
      <c r="Q1029" s="555"/>
      <c r="R1029" s="576">
        <f t="shared" si="111"/>
        <v>0</v>
      </c>
      <c r="S1029" s="576">
        <f t="shared" si="112"/>
        <v>0</v>
      </c>
      <c r="T1029" s="576">
        <f t="shared" si="113"/>
        <v>0</v>
      </c>
      <c r="U1029" s="576">
        <f t="shared" si="114"/>
        <v>0</v>
      </c>
      <c r="V1029" s="553"/>
      <c r="W1029" s="553"/>
      <c r="X1029" s="553"/>
      <c r="Y1029" s="553"/>
      <c r="Z1029" s="397"/>
      <c r="AA1029" s="397"/>
      <c r="AB1029" s="397"/>
      <c r="AC1029" s="397"/>
      <c r="AD1029" s="397"/>
      <c r="AE1029" s="397"/>
      <c r="AF1029" s="397"/>
      <c r="AG1029" s="397"/>
      <c r="AH1029" s="397"/>
      <c r="AI1029" s="397"/>
      <c r="AJ1029" s="397"/>
      <c r="AK1029" s="397"/>
      <c r="AL1029" s="397"/>
      <c r="AM1029" s="397"/>
      <c r="AN1029" s="397"/>
      <c r="AO1029" s="397"/>
      <c r="AP1029" s="397"/>
      <c r="AQ1029" s="397"/>
      <c r="AR1029" s="397"/>
      <c r="AS1029" s="397"/>
      <c r="AT1029" s="397"/>
      <c r="AU1029" s="397"/>
      <c r="AV1029" s="397"/>
      <c r="AW1029" s="397"/>
      <c r="AX1029" s="397"/>
      <c r="AY1029" s="397"/>
      <c r="AZ1029" s="397"/>
      <c r="BA1029" s="553"/>
      <c r="BB1029" s="397"/>
      <c r="BC1029" s="397"/>
      <c r="BD1029" s="397"/>
    </row>
    <row r="1030" spans="2:56" x14ac:dyDescent="0.35">
      <c r="B1030" s="80"/>
      <c r="C1030" s="119"/>
      <c r="D1030" s="119"/>
      <c r="E1030" s="84"/>
      <c r="F1030" s="119"/>
      <c r="G1030" s="120"/>
      <c r="H1030" s="41"/>
      <c r="I1030" s="41"/>
      <c r="J1030" s="82"/>
      <c r="K1030" s="291">
        <f t="shared" si="109"/>
        <v>0</v>
      </c>
      <c r="L1030" s="293">
        <f>IF(I1030&lt;INDEX(Lookup!$U$2:$U$10,MATCH($D$46,Lookup!$S$2:$S$10,0)),0,IF(O1030="X",0,J1030/(DATEDIF(H1030,I1030,"m")+1)*12))</f>
        <v>0</v>
      </c>
      <c r="M1030" s="291">
        <f t="shared" si="110"/>
        <v>0</v>
      </c>
      <c r="N1030" s="335"/>
      <c r="O1030" s="143"/>
      <c r="P1030" s="397"/>
      <c r="Q1030" s="555"/>
      <c r="R1030" s="576">
        <f t="shared" si="111"/>
        <v>0</v>
      </c>
      <c r="S1030" s="576">
        <f t="shared" si="112"/>
        <v>0</v>
      </c>
      <c r="T1030" s="576">
        <f t="shared" si="113"/>
        <v>0</v>
      </c>
      <c r="U1030" s="576">
        <f t="shared" si="114"/>
        <v>0</v>
      </c>
      <c r="V1030" s="553"/>
      <c r="W1030" s="553"/>
      <c r="X1030" s="553"/>
      <c r="Y1030" s="553"/>
      <c r="Z1030" s="397"/>
      <c r="AA1030" s="397"/>
      <c r="AB1030" s="397"/>
      <c r="AC1030" s="397"/>
      <c r="AD1030" s="397"/>
      <c r="AE1030" s="397"/>
      <c r="AF1030" s="397"/>
      <c r="AG1030" s="397"/>
      <c r="AH1030" s="397"/>
      <c r="AI1030" s="397"/>
      <c r="AJ1030" s="397"/>
      <c r="AK1030" s="397"/>
      <c r="AL1030" s="397"/>
      <c r="AM1030" s="397"/>
      <c r="AN1030" s="397"/>
      <c r="AO1030" s="397"/>
      <c r="AP1030" s="397"/>
      <c r="AQ1030" s="397"/>
      <c r="AR1030" s="397"/>
      <c r="AS1030" s="397"/>
      <c r="AT1030" s="397"/>
      <c r="AU1030" s="397"/>
      <c r="AV1030" s="397"/>
      <c r="AW1030" s="397"/>
      <c r="AX1030" s="397"/>
      <c r="AY1030" s="397"/>
      <c r="AZ1030" s="397"/>
      <c r="BA1030" s="553"/>
      <c r="BB1030" s="397"/>
      <c r="BC1030" s="397"/>
      <c r="BD1030" s="397"/>
    </row>
    <row r="1031" spans="2:56" x14ac:dyDescent="0.35">
      <c r="B1031" s="80"/>
      <c r="C1031" s="119"/>
      <c r="D1031" s="119"/>
      <c r="E1031" s="84"/>
      <c r="F1031" s="119"/>
      <c r="G1031" s="120"/>
      <c r="H1031" s="41"/>
      <c r="I1031" s="41"/>
      <c r="J1031" s="82"/>
      <c r="K1031" s="291">
        <f t="shared" si="109"/>
        <v>0</v>
      </c>
      <c r="L1031" s="293">
        <f>IF(I1031&lt;INDEX(Lookup!$U$2:$U$10,MATCH($D$46,Lookup!$S$2:$S$10,0)),0,IF(O1031="X",0,J1031/(DATEDIF(H1031,I1031,"m")+1)*12))</f>
        <v>0</v>
      </c>
      <c r="M1031" s="291">
        <f t="shared" si="110"/>
        <v>0</v>
      </c>
      <c r="N1031" s="335"/>
      <c r="O1031" s="143"/>
      <c r="P1031" s="397"/>
      <c r="Q1031" s="555"/>
      <c r="R1031" s="576">
        <f t="shared" si="111"/>
        <v>0</v>
      </c>
      <c r="S1031" s="576">
        <f t="shared" si="112"/>
        <v>0</v>
      </c>
      <c r="T1031" s="576">
        <f t="shared" si="113"/>
        <v>0</v>
      </c>
      <c r="U1031" s="576">
        <f t="shared" si="114"/>
        <v>0</v>
      </c>
      <c r="V1031" s="553"/>
      <c r="W1031" s="553"/>
      <c r="X1031" s="553"/>
      <c r="Y1031" s="553"/>
      <c r="Z1031" s="397"/>
      <c r="AA1031" s="397"/>
      <c r="AB1031" s="397"/>
      <c r="AC1031" s="397"/>
      <c r="AD1031" s="397"/>
      <c r="AE1031" s="397"/>
      <c r="AF1031" s="397"/>
      <c r="AG1031" s="397"/>
      <c r="AH1031" s="397"/>
      <c r="AI1031" s="397"/>
      <c r="AJ1031" s="397"/>
      <c r="AK1031" s="397"/>
      <c r="AL1031" s="397"/>
      <c r="AM1031" s="397"/>
      <c r="AN1031" s="397"/>
      <c r="AO1031" s="397"/>
      <c r="AP1031" s="397"/>
      <c r="AQ1031" s="397"/>
      <c r="AR1031" s="397"/>
      <c r="AS1031" s="397"/>
      <c r="AT1031" s="397"/>
      <c r="AU1031" s="397"/>
      <c r="AV1031" s="397"/>
      <c r="AW1031" s="397"/>
      <c r="AX1031" s="397"/>
      <c r="AY1031" s="397"/>
      <c r="AZ1031" s="397"/>
      <c r="BA1031" s="553"/>
      <c r="BB1031" s="397"/>
      <c r="BC1031" s="397"/>
      <c r="BD1031" s="397"/>
    </row>
    <row r="1032" spans="2:56" x14ac:dyDescent="0.35">
      <c r="B1032" s="80"/>
      <c r="C1032" s="119"/>
      <c r="D1032" s="119"/>
      <c r="E1032" s="84"/>
      <c r="F1032" s="119"/>
      <c r="G1032" s="120"/>
      <c r="H1032" s="41"/>
      <c r="I1032" s="41"/>
      <c r="J1032" s="82"/>
      <c r="K1032" s="291">
        <f t="shared" si="109"/>
        <v>0</v>
      </c>
      <c r="L1032" s="293">
        <f>IF(I1032&lt;INDEX(Lookup!$U$2:$U$10,MATCH($D$46,Lookup!$S$2:$S$10,0)),0,IF(O1032="X",0,J1032/(DATEDIF(H1032,I1032,"m")+1)*12))</f>
        <v>0</v>
      </c>
      <c r="M1032" s="291">
        <f t="shared" si="110"/>
        <v>0</v>
      </c>
      <c r="N1032" s="335"/>
      <c r="O1032" s="143"/>
      <c r="P1032" s="397"/>
      <c r="Q1032" s="555"/>
      <c r="R1032" s="576">
        <f t="shared" si="111"/>
        <v>0</v>
      </c>
      <c r="S1032" s="576">
        <f t="shared" si="112"/>
        <v>0</v>
      </c>
      <c r="T1032" s="576">
        <f t="shared" si="113"/>
        <v>0</v>
      </c>
      <c r="U1032" s="576">
        <f t="shared" si="114"/>
        <v>0</v>
      </c>
      <c r="V1032" s="553"/>
      <c r="W1032" s="553"/>
      <c r="X1032" s="553"/>
      <c r="Y1032" s="553"/>
      <c r="Z1032" s="397"/>
      <c r="AA1032" s="397"/>
      <c r="AB1032" s="397"/>
      <c r="AC1032" s="397"/>
      <c r="AD1032" s="397"/>
      <c r="AE1032" s="397"/>
      <c r="AF1032" s="397"/>
      <c r="AG1032" s="397"/>
      <c r="AH1032" s="397"/>
      <c r="AI1032" s="397"/>
      <c r="AJ1032" s="397"/>
      <c r="AK1032" s="397"/>
      <c r="AL1032" s="397"/>
      <c r="AM1032" s="397"/>
      <c r="AN1032" s="397"/>
      <c r="AO1032" s="397"/>
      <c r="AP1032" s="397"/>
      <c r="AQ1032" s="397"/>
      <c r="AR1032" s="397"/>
      <c r="AS1032" s="397"/>
      <c r="AT1032" s="397"/>
      <c r="AU1032" s="397"/>
      <c r="AV1032" s="397"/>
      <c r="AW1032" s="397"/>
      <c r="AX1032" s="397"/>
      <c r="AY1032" s="397"/>
      <c r="AZ1032" s="397"/>
      <c r="BA1032" s="553"/>
      <c r="BB1032" s="397"/>
      <c r="BC1032" s="397"/>
      <c r="BD1032" s="397"/>
    </row>
    <row r="1033" spans="2:56" x14ac:dyDescent="0.35">
      <c r="B1033" s="80"/>
      <c r="C1033" s="119"/>
      <c r="D1033" s="119"/>
      <c r="E1033" s="84"/>
      <c r="F1033" s="119"/>
      <c r="G1033" s="120"/>
      <c r="H1033" s="41"/>
      <c r="I1033" s="41"/>
      <c r="J1033" s="82"/>
      <c r="K1033" s="291">
        <f t="shared" si="109"/>
        <v>0</v>
      </c>
      <c r="L1033" s="293">
        <f>IF(I1033&lt;INDEX(Lookup!$U$2:$U$10,MATCH($D$46,Lookup!$S$2:$S$10,0)),0,IF(O1033="X",0,J1033/(DATEDIF(H1033,I1033,"m")+1)*12))</f>
        <v>0</v>
      </c>
      <c r="M1033" s="291">
        <f t="shared" si="110"/>
        <v>0</v>
      </c>
      <c r="N1033" s="335"/>
      <c r="O1033" s="143"/>
      <c r="P1033" s="397"/>
      <c r="Q1033" s="555"/>
      <c r="R1033" s="576">
        <f t="shared" si="111"/>
        <v>0</v>
      </c>
      <c r="S1033" s="576">
        <f t="shared" si="112"/>
        <v>0</v>
      </c>
      <c r="T1033" s="576">
        <f t="shared" si="113"/>
        <v>0</v>
      </c>
      <c r="U1033" s="576">
        <f t="shared" si="114"/>
        <v>0</v>
      </c>
      <c r="V1033" s="553"/>
      <c r="W1033" s="553"/>
      <c r="X1033" s="553"/>
      <c r="Y1033" s="553"/>
      <c r="Z1033" s="397"/>
      <c r="AA1033" s="397"/>
      <c r="AB1033" s="397"/>
      <c r="AC1033" s="397"/>
      <c r="AD1033" s="397"/>
      <c r="AE1033" s="397"/>
      <c r="AF1033" s="397"/>
      <c r="AG1033" s="397"/>
      <c r="AH1033" s="397"/>
      <c r="AI1033" s="397"/>
      <c r="AJ1033" s="397"/>
      <c r="AK1033" s="397"/>
      <c r="AL1033" s="397"/>
      <c r="AM1033" s="397"/>
      <c r="AN1033" s="397"/>
      <c r="AO1033" s="397"/>
      <c r="AP1033" s="397"/>
      <c r="AQ1033" s="397"/>
      <c r="AR1033" s="397"/>
      <c r="AS1033" s="397"/>
      <c r="AT1033" s="397"/>
      <c r="AU1033" s="397"/>
      <c r="AV1033" s="397"/>
      <c r="AW1033" s="397"/>
      <c r="AX1033" s="397"/>
      <c r="AY1033" s="397"/>
      <c r="AZ1033" s="397"/>
      <c r="BA1033" s="553"/>
      <c r="BB1033" s="397"/>
      <c r="BC1033" s="397"/>
      <c r="BD1033" s="397"/>
    </row>
    <row r="1034" spans="2:56" x14ac:dyDescent="0.35">
      <c r="B1034" s="80"/>
      <c r="C1034" s="119"/>
      <c r="D1034" s="119"/>
      <c r="E1034" s="84"/>
      <c r="F1034" s="119"/>
      <c r="G1034" s="120"/>
      <c r="H1034" s="41"/>
      <c r="I1034" s="41"/>
      <c r="J1034" s="82"/>
      <c r="K1034" s="291">
        <f t="shared" si="109"/>
        <v>0</v>
      </c>
      <c r="L1034" s="293">
        <f>IF(I1034&lt;INDEX(Lookup!$U$2:$U$10,MATCH($D$46,Lookup!$S$2:$S$10,0)),0,IF(O1034="X",0,J1034/(DATEDIF(H1034,I1034,"m")+1)*12))</f>
        <v>0</v>
      </c>
      <c r="M1034" s="291">
        <f t="shared" si="110"/>
        <v>0</v>
      </c>
      <c r="N1034" s="335"/>
      <c r="O1034" s="143"/>
      <c r="P1034" s="397"/>
      <c r="Q1034" s="555"/>
      <c r="R1034" s="576">
        <f t="shared" si="111"/>
        <v>0</v>
      </c>
      <c r="S1034" s="576">
        <f t="shared" si="112"/>
        <v>0</v>
      </c>
      <c r="T1034" s="576">
        <f t="shared" si="113"/>
        <v>0</v>
      </c>
      <c r="U1034" s="576">
        <f t="shared" si="114"/>
        <v>0</v>
      </c>
      <c r="V1034" s="553"/>
      <c r="W1034" s="553"/>
      <c r="X1034" s="553"/>
      <c r="Y1034" s="553"/>
      <c r="Z1034" s="397"/>
      <c r="AA1034" s="397"/>
      <c r="AB1034" s="397"/>
      <c r="AC1034" s="397"/>
      <c r="AD1034" s="397"/>
      <c r="AE1034" s="397"/>
      <c r="AF1034" s="397"/>
      <c r="AG1034" s="397"/>
      <c r="AH1034" s="397"/>
      <c r="AI1034" s="397"/>
      <c r="AJ1034" s="397"/>
      <c r="AK1034" s="397"/>
      <c r="AL1034" s="397"/>
      <c r="AM1034" s="397"/>
      <c r="AN1034" s="397"/>
      <c r="AO1034" s="397"/>
      <c r="AP1034" s="397"/>
      <c r="AQ1034" s="397"/>
      <c r="AR1034" s="397"/>
      <c r="AS1034" s="397"/>
      <c r="AT1034" s="397"/>
      <c r="AU1034" s="397"/>
      <c r="AV1034" s="397"/>
      <c r="AW1034" s="397"/>
      <c r="AX1034" s="397"/>
      <c r="AY1034" s="397"/>
      <c r="AZ1034" s="397"/>
      <c r="BA1034" s="553"/>
      <c r="BB1034" s="397"/>
      <c r="BC1034" s="397"/>
      <c r="BD1034" s="397"/>
    </row>
    <row r="1035" spans="2:56" x14ac:dyDescent="0.35">
      <c r="B1035" s="80"/>
      <c r="C1035" s="119"/>
      <c r="D1035" s="119"/>
      <c r="E1035" s="84"/>
      <c r="F1035" s="119"/>
      <c r="G1035" s="120"/>
      <c r="H1035" s="41"/>
      <c r="I1035" s="41"/>
      <c r="J1035" s="82"/>
      <c r="K1035" s="291">
        <f t="shared" si="109"/>
        <v>0</v>
      </c>
      <c r="L1035" s="293">
        <f>IF(I1035&lt;INDEX(Lookup!$U$2:$U$10,MATCH($D$46,Lookup!$S$2:$S$10,0)),0,IF(O1035="X",0,J1035/(DATEDIF(H1035,I1035,"m")+1)*12))</f>
        <v>0</v>
      </c>
      <c r="M1035" s="291">
        <f t="shared" si="110"/>
        <v>0</v>
      </c>
      <c r="N1035" s="335"/>
      <c r="O1035" s="143"/>
      <c r="P1035" s="397"/>
      <c r="Q1035" s="555"/>
      <c r="R1035" s="576">
        <f t="shared" si="111"/>
        <v>0</v>
      </c>
      <c r="S1035" s="576">
        <f t="shared" si="112"/>
        <v>0</v>
      </c>
      <c r="T1035" s="576">
        <f t="shared" si="113"/>
        <v>0</v>
      </c>
      <c r="U1035" s="576">
        <f t="shared" si="114"/>
        <v>0</v>
      </c>
      <c r="V1035" s="553"/>
      <c r="W1035" s="553"/>
      <c r="X1035" s="553"/>
      <c r="Y1035" s="553"/>
      <c r="Z1035" s="397"/>
      <c r="AA1035" s="397"/>
      <c r="AB1035" s="397"/>
      <c r="AC1035" s="397"/>
      <c r="AD1035" s="397"/>
      <c r="AE1035" s="397"/>
      <c r="AF1035" s="397"/>
      <c r="AG1035" s="397"/>
      <c r="AH1035" s="397"/>
      <c r="AI1035" s="397"/>
      <c r="AJ1035" s="397"/>
      <c r="AK1035" s="397"/>
      <c r="AL1035" s="397"/>
      <c r="AM1035" s="397"/>
      <c r="AN1035" s="397"/>
      <c r="AO1035" s="397"/>
      <c r="AP1035" s="397"/>
      <c r="AQ1035" s="397"/>
      <c r="AR1035" s="397"/>
      <c r="AS1035" s="397"/>
      <c r="AT1035" s="397"/>
      <c r="AU1035" s="397"/>
      <c r="AV1035" s="397"/>
      <c r="AW1035" s="397"/>
      <c r="AX1035" s="397"/>
      <c r="AY1035" s="397"/>
      <c r="AZ1035" s="397"/>
      <c r="BA1035" s="553"/>
      <c r="BB1035" s="397"/>
      <c r="BC1035" s="397"/>
      <c r="BD1035" s="397"/>
    </row>
    <row r="1036" spans="2:56" x14ac:dyDescent="0.35">
      <c r="B1036" s="80"/>
      <c r="C1036" s="119"/>
      <c r="D1036" s="119"/>
      <c r="E1036" s="84"/>
      <c r="F1036" s="119"/>
      <c r="G1036" s="120"/>
      <c r="H1036" s="41"/>
      <c r="I1036" s="41"/>
      <c r="J1036" s="82"/>
      <c r="K1036" s="291">
        <f t="shared" si="109"/>
        <v>0</v>
      </c>
      <c r="L1036" s="293">
        <f>IF(I1036&lt;INDEX(Lookup!$U$2:$U$10,MATCH($D$46,Lookup!$S$2:$S$10,0)),0,IF(O1036="X",0,J1036/(DATEDIF(H1036,I1036,"m")+1)*12))</f>
        <v>0</v>
      </c>
      <c r="M1036" s="291">
        <f t="shared" si="110"/>
        <v>0</v>
      </c>
      <c r="N1036" s="335"/>
      <c r="O1036" s="143"/>
      <c r="P1036" s="397"/>
      <c r="Q1036" s="555"/>
      <c r="R1036" s="576">
        <f t="shared" si="111"/>
        <v>0</v>
      </c>
      <c r="S1036" s="576">
        <f t="shared" si="112"/>
        <v>0</v>
      </c>
      <c r="T1036" s="576">
        <f t="shared" si="113"/>
        <v>0</v>
      </c>
      <c r="U1036" s="576">
        <f t="shared" si="114"/>
        <v>0</v>
      </c>
      <c r="V1036" s="553"/>
      <c r="W1036" s="553"/>
      <c r="X1036" s="553"/>
      <c r="Y1036" s="553"/>
      <c r="Z1036" s="397"/>
      <c r="AA1036" s="397"/>
      <c r="AB1036" s="397"/>
      <c r="AC1036" s="397"/>
      <c r="AD1036" s="397"/>
      <c r="AE1036" s="397"/>
      <c r="AF1036" s="397"/>
      <c r="AG1036" s="397"/>
      <c r="AH1036" s="397"/>
      <c r="AI1036" s="397"/>
      <c r="AJ1036" s="397"/>
      <c r="AK1036" s="397"/>
      <c r="AL1036" s="397"/>
      <c r="AM1036" s="397"/>
      <c r="AN1036" s="397"/>
      <c r="AO1036" s="397"/>
      <c r="AP1036" s="397"/>
      <c r="AQ1036" s="397"/>
      <c r="AR1036" s="397"/>
      <c r="AS1036" s="397"/>
      <c r="AT1036" s="397"/>
      <c r="AU1036" s="397"/>
      <c r="AV1036" s="397"/>
      <c r="AW1036" s="397"/>
      <c r="AX1036" s="397"/>
      <c r="AY1036" s="397"/>
      <c r="AZ1036" s="397"/>
      <c r="BA1036" s="553"/>
      <c r="BB1036" s="397"/>
      <c r="BC1036" s="397"/>
      <c r="BD1036" s="397"/>
    </row>
    <row r="1037" spans="2:56" x14ac:dyDescent="0.35">
      <c r="B1037" s="80"/>
      <c r="C1037" s="119"/>
      <c r="D1037" s="119"/>
      <c r="E1037" s="84"/>
      <c r="F1037" s="119"/>
      <c r="G1037" s="120"/>
      <c r="H1037" s="41"/>
      <c r="I1037" s="41"/>
      <c r="J1037" s="82"/>
      <c r="K1037" s="291">
        <f t="shared" si="109"/>
        <v>0</v>
      </c>
      <c r="L1037" s="293">
        <f>IF(I1037&lt;INDEX(Lookup!$U$2:$U$10,MATCH($D$46,Lookup!$S$2:$S$10,0)),0,IF(O1037="X",0,J1037/(DATEDIF(H1037,I1037,"m")+1)*12))</f>
        <v>0</v>
      </c>
      <c r="M1037" s="291">
        <f t="shared" si="110"/>
        <v>0</v>
      </c>
      <c r="N1037" s="335"/>
      <c r="O1037" s="143"/>
      <c r="P1037" s="397"/>
      <c r="Q1037" s="555"/>
      <c r="R1037" s="576">
        <f t="shared" si="111"/>
        <v>0</v>
      </c>
      <c r="S1037" s="576">
        <f t="shared" si="112"/>
        <v>0</v>
      </c>
      <c r="T1037" s="576">
        <f t="shared" si="113"/>
        <v>0</v>
      </c>
      <c r="U1037" s="576">
        <f t="shared" si="114"/>
        <v>0</v>
      </c>
      <c r="V1037" s="553"/>
      <c r="W1037" s="553"/>
      <c r="X1037" s="553"/>
      <c r="Y1037" s="553"/>
      <c r="Z1037" s="397"/>
      <c r="AA1037" s="397"/>
      <c r="AB1037" s="397"/>
      <c r="AC1037" s="397"/>
      <c r="AD1037" s="397"/>
      <c r="AE1037" s="397"/>
      <c r="AF1037" s="397"/>
      <c r="AG1037" s="397"/>
      <c r="AH1037" s="397"/>
      <c r="AI1037" s="397"/>
      <c r="AJ1037" s="397"/>
      <c r="AK1037" s="397"/>
      <c r="AL1037" s="397"/>
      <c r="AM1037" s="397"/>
      <c r="AN1037" s="397"/>
      <c r="AO1037" s="397"/>
      <c r="AP1037" s="397"/>
      <c r="AQ1037" s="397"/>
      <c r="AR1037" s="397"/>
      <c r="AS1037" s="397"/>
      <c r="AT1037" s="397"/>
      <c r="AU1037" s="397"/>
      <c r="AV1037" s="397"/>
      <c r="AW1037" s="397"/>
      <c r="AX1037" s="397"/>
      <c r="AY1037" s="397"/>
      <c r="AZ1037" s="397"/>
      <c r="BA1037" s="553"/>
      <c r="BB1037" s="397"/>
      <c r="BC1037" s="397"/>
      <c r="BD1037" s="397"/>
    </row>
    <row r="1038" spans="2:56" x14ac:dyDescent="0.35">
      <c r="B1038" s="80"/>
      <c r="C1038" s="119"/>
      <c r="D1038" s="119"/>
      <c r="E1038" s="84"/>
      <c r="F1038" s="119"/>
      <c r="G1038" s="120"/>
      <c r="H1038" s="41"/>
      <c r="I1038" s="41"/>
      <c r="J1038" s="82"/>
      <c r="K1038" s="291">
        <f t="shared" si="109"/>
        <v>0</v>
      </c>
      <c r="L1038" s="293">
        <f>IF(I1038&lt;INDEX(Lookup!$U$2:$U$10,MATCH($D$46,Lookup!$S$2:$S$10,0)),0,IF(O1038="X",0,J1038/(DATEDIF(H1038,I1038,"m")+1)*12))</f>
        <v>0</v>
      </c>
      <c r="M1038" s="291">
        <f t="shared" si="110"/>
        <v>0</v>
      </c>
      <c r="N1038" s="335"/>
      <c r="O1038" s="143"/>
      <c r="P1038" s="397"/>
      <c r="Q1038" s="555"/>
      <c r="R1038" s="576">
        <f t="shared" si="111"/>
        <v>0</v>
      </c>
      <c r="S1038" s="576">
        <f t="shared" si="112"/>
        <v>0</v>
      </c>
      <c r="T1038" s="576">
        <f t="shared" si="113"/>
        <v>0</v>
      </c>
      <c r="U1038" s="576">
        <f t="shared" si="114"/>
        <v>0</v>
      </c>
      <c r="V1038" s="553"/>
      <c r="W1038" s="553"/>
      <c r="X1038" s="553"/>
      <c r="Y1038" s="553"/>
      <c r="Z1038" s="397"/>
      <c r="AA1038" s="397"/>
      <c r="AB1038" s="397"/>
      <c r="AC1038" s="397"/>
      <c r="AD1038" s="397"/>
      <c r="AE1038" s="397"/>
      <c r="AF1038" s="397"/>
      <c r="AG1038" s="397"/>
      <c r="AH1038" s="397"/>
      <c r="AI1038" s="397"/>
      <c r="AJ1038" s="397"/>
      <c r="AK1038" s="397"/>
      <c r="AL1038" s="397"/>
      <c r="AM1038" s="397"/>
      <c r="AN1038" s="397"/>
      <c r="AO1038" s="397"/>
      <c r="AP1038" s="397"/>
      <c r="AQ1038" s="397"/>
      <c r="AR1038" s="397"/>
      <c r="AS1038" s="397"/>
      <c r="AT1038" s="397"/>
      <c r="AU1038" s="397"/>
      <c r="AV1038" s="397"/>
      <c r="AW1038" s="397"/>
      <c r="AX1038" s="397"/>
      <c r="AY1038" s="397"/>
      <c r="AZ1038" s="397"/>
      <c r="BA1038" s="553"/>
      <c r="BB1038" s="397"/>
      <c r="BC1038" s="397"/>
      <c r="BD1038" s="397"/>
    </row>
    <row r="1039" spans="2:56" x14ac:dyDescent="0.35">
      <c r="B1039" s="80"/>
      <c r="C1039" s="119"/>
      <c r="D1039" s="119"/>
      <c r="E1039" s="84"/>
      <c r="F1039" s="119"/>
      <c r="G1039" s="120"/>
      <c r="H1039" s="41"/>
      <c r="I1039" s="41"/>
      <c r="J1039" s="82"/>
      <c r="K1039" s="291">
        <f t="shared" si="109"/>
        <v>0</v>
      </c>
      <c r="L1039" s="293">
        <f>IF(I1039&lt;INDEX(Lookup!$U$2:$U$10,MATCH($D$46,Lookup!$S$2:$S$10,0)),0,IF(O1039="X",0,J1039/(DATEDIF(H1039,I1039,"m")+1)*12))</f>
        <v>0</v>
      </c>
      <c r="M1039" s="291">
        <f t="shared" si="110"/>
        <v>0</v>
      </c>
      <c r="N1039" s="335"/>
      <c r="O1039" s="143"/>
      <c r="P1039" s="397"/>
      <c r="Q1039" s="555"/>
      <c r="R1039" s="576">
        <f t="shared" si="111"/>
        <v>0</v>
      </c>
      <c r="S1039" s="576">
        <f t="shared" si="112"/>
        <v>0</v>
      </c>
      <c r="T1039" s="576">
        <f t="shared" si="113"/>
        <v>0</v>
      </c>
      <c r="U1039" s="576">
        <f t="shared" si="114"/>
        <v>0</v>
      </c>
      <c r="V1039" s="553"/>
      <c r="W1039" s="553"/>
      <c r="X1039" s="553"/>
      <c r="Y1039" s="553"/>
      <c r="Z1039" s="397"/>
      <c r="AA1039" s="397"/>
      <c r="AB1039" s="397"/>
      <c r="AC1039" s="397"/>
      <c r="AD1039" s="397"/>
      <c r="AE1039" s="397"/>
      <c r="AF1039" s="397"/>
      <c r="AG1039" s="397"/>
      <c r="AH1039" s="397"/>
      <c r="AI1039" s="397"/>
      <c r="AJ1039" s="397"/>
      <c r="AK1039" s="397"/>
      <c r="AL1039" s="397"/>
      <c r="AM1039" s="397"/>
      <c r="AN1039" s="397"/>
      <c r="AO1039" s="397"/>
      <c r="AP1039" s="397"/>
      <c r="AQ1039" s="397"/>
      <c r="AR1039" s="397"/>
      <c r="AS1039" s="397"/>
      <c r="AT1039" s="397"/>
      <c r="AU1039" s="397"/>
      <c r="AV1039" s="397"/>
      <c r="AW1039" s="397"/>
      <c r="AX1039" s="397"/>
      <c r="AY1039" s="397"/>
      <c r="AZ1039" s="397"/>
      <c r="BA1039" s="553"/>
      <c r="BB1039" s="397"/>
      <c r="BC1039" s="397"/>
      <c r="BD1039" s="397"/>
    </row>
    <row r="1040" spans="2:56" x14ac:dyDescent="0.35">
      <c r="B1040" s="80"/>
      <c r="C1040" s="119"/>
      <c r="D1040" s="119"/>
      <c r="E1040" s="84"/>
      <c r="F1040" s="119"/>
      <c r="G1040" s="120"/>
      <c r="H1040" s="41"/>
      <c r="I1040" s="41"/>
      <c r="J1040" s="82"/>
      <c r="K1040" s="291">
        <f t="shared" si="109"/>
        <v>0</v>
      </c>
      <c r="L1040" s="293">
        <f>IF(I1040&lt;INDEX(Lookup!$U$2:$U$10,MATCH($D$46,Lookup!$S$2:$S$10,0)),0,IF(O1040="X",0,J1040/(DATEDIF(H1040,I1040,"m")+1)*12))</f>
        <v>0</v>
      </c>
      <c r="M1040" s="291">
        <f t="shared" si="110"/>
        <v>0</v>
      </c>
      <c r="N1040" s="335"/>
      <c r="O1040" s="143"/>
      <c r="P1040" s="397"/>
      <c r="Q1040" s="555"/>
      <c r="R1040" s="576">
        <f t="shared" si="111"/>
        <v>0</v>
      </c>
      <c r="S1040" s="576">
        <f t="shared" si="112"/>
        <v>0</v>
      </c>
      <c r="T1040" s="576">
        <f t="shared" si="113"/>
        <v>0</v>
      </c>
      <c r="U1040" s="576">
        <f t="shared" si="114"/>
        <v>0</v>
      </c>
      <c r="V1040" s="553"/>
      <c r="W1040" s="553"/>
      <c r="X1040" s="553"/>
      <c r="Y1040" s="553"/>
      <c r="Z1040" s="397"/>
      <c r="AA1040" s="397"/>
      <c r="AB1040" s="397"/>
      <c r="AC1040" s="397"/>
      <c r="AD1040" s="397"/>
      <c r="AE1040" s="397"/>
      <c r="AF1040" s="397"/>
      <c r="AG1040" s="397"/>
      <c r="AH1040" s="397"/>
      <c r="AI1040" s="397"/>
      <c r="AJ1040" s="397"/>
      <c r="AK1040" s="397"/>
      <c r="AL1040" s="397"/>
      <c r="AM1040" s="397"/>
      <c r="AN1040" s="397"/>
      <c r="AO1040" s="397"/>
      <c r="AP1040" s="397"/>
      <c r="AQ1040" s="397"/>
      <c r="AR1040" s="397"/>
      <c r="AS1040" s="397"/>
      <c r="AT1040" s="397"/>
      <c r="AU1040" s="397"/>
      <c r="AV1040" s="397"/>
      <c r="AW1040" s="397"/>
      <c r="AX1040" s="397"/>
      <c r="AY1040" s="397"/>
      <c r="AZ1040" s="397"/>
      <c r="BA1040" s="553"/>
      <c r="BB1040" s="397"/>
      <c r="BC1040" s="397"/>
      <c r="BD1040" s="397"/>
    </row>
    <row r="1041" spans="2:56" x14ac:dyDescent="0.35">
      <c r="B1041" s="80"/>
      <c r="C1041" s="119"/>
      <c r="D1041" s="119"/>
      <c r="E1041" s="84"/>
      <c r="F1041" s="119"/>
      <c r="G1041" s="120"/>
      <c r="H1041" s="41"/>
      <c r="I1041" s="41"/>
      <c r="J1041" s="82"/>
      <c r="K1041" s="291">
        <f t="shared" si="109"/>
        <v>0</v>
      </c>
      <c r="L1041" s="293">
        <f>IF(I1041&lt;INDEX(Lookup!$U$2:$U$10,MATCH($D$46,Lookup!$S$2:$S$10,0)),0,IF(O1041="X",0,J1041/(DATEDIF(H1041,I1041,"m")+1)*12))</f>
        <v>0</v>
      </c>
      <c r="M1041" s="291">
        <f t="shared" si="110"/>
        <v>0</v>
      </c>
      <c r="N1041" s="335"/>
      <c r="O1041" s="143"/>
      <c r="P1041" s="397"/>
      <c r="Q1041" s="555"/>
      <c r="R1041" s="576">
        <f t="shared" si="111"/>
        <v>0</v>
      </c>
      <c r="S1041" s="576">
        <f t="shared" si="112"/>
        <v>0</v>
      </c>
      <c r="T1041" s="576">
        <f t="shared" si="113"/>
        <v>0</v>
      </c>
      <c r="U1041" s="576">
        <f t="shared" si="114"/>
        <v>0</v>
      </c>
      <c r="V1041" s="553"/>
      <c r="W1041" s="553"/>
      <c r="X1041" s="553"/>
      <c r="Y1041" s="553"/>
      <c r="Z1041" s="397"/>
      <c r="AA1041" s="397"/>
      <c r="AB1041" s="397"/>
      <c r="AC1041" s="397"/>
      <c r="AD1041" s="397"/>
      <c r="AE1041" s="397"/>
      <c r="AF1041" s="397"/>
      <c r="AG1041" s="397"/>
      <c r="AH1041" s="397"/>
      <c r="AI1041" s="397"/>
      <c r="AJ1041" s="397"/>
      <c r="AK1041" s="397"/>
      <c r="AL1041" s="397"/>
      <c r="AM1041" s="397"/>
      <c r="AN1041" s="397"/>
      <c r="AO1041" s="397"/>
      <c r="AP1041" s="397"/>
      <c r="AQ1041" s="397"/>
      <c r="AR1041" s="397"/>
      <c r="AS1041" s="397"/>
      <c r="AT1041" s="397"/>
      <c r="AU1041" s="397"/>
      <c r="AV1041" s="397"/>
      <c r="AW1041" s="397"/>
      <c r="AX1041" s="397"/>
      <c r="AY1041" s="397"/>
      <c r="AZ1041" s="397"/>
      <c r="BA1041" s="553"/>
      <c r="BB1041" s="397"/>
      <c r="BC1041" s="397"/>
      <c r="BD1041" s="397"/>
    </row>
    <row r="1042" spans="2:56" x14ac:dyDescent="0.35">
      <c r="B1042" s="80"/>
      <c r="C1042" s="119"/>
      <c r="D1042" s="119"/>
      <c r="E1042" s="84"/>
      <c r="F1042" s="119"/>
      <c r="G1042" s="120"/>
      <c r="H1042" s="41"/>
      <c r="I1042" s="41"/>
      <c r="J1042" s="82"/>
      <c r="K1042" s="291">
        <f t="shared" si="109"/>
        <v>0</v>
      </c>
      <c r="L1042" s="293">
        <f>IF(I1042&lt;INDEX(Lookup!$U$2:$U$10,MATCH($D$46,Lookup!$S$2:$S$10,0)),0,IF(O1042="X",0,J1042/(DATEDIF(H1042,I1042,"m")+1)*12))</f>
        <v>0</v>
      </c>
      <c r="M1042" s="291">
        <f t="shared" si="110"/>
        <v>0</v>
      </c>
      <c r="N1042" s="335"/>
      <c r="O1042" s="143"/>
      <c r="P1042" s="397"/>
      <c r="Q1042" s="555"/>
      <c r="R1042" s="576">
        <f t="shared" si="111"/>
        <v>0</v>
      </c>
      <c r="S1042" s="576">
        <f t="shared" si="112"/>
        <v>0</v>
      </c>
      <c r="T1042" s="576">
        <f t="shared" si="113"/>
        <v>0</v>
      </c>
      <c r="U1042" s="576">
        <f t="shared" si="114"/>
        <v>0</v>
      </c>
      <c r="V1042" s="553"/>
      <c r="W1042" s="553"/>
      <c r="X1042" s="553"/>
      <c r="Y1042" s="553"/>
      <c r="Z1042" s="397"/>
      <c r="AA1042" s="397"/>
      <c r="AB1042" s="397"/>
      <c r="AC1042" s="397"/>
      <c r="AD1042" s="397"/>
      <c r="AE1042" s="397"/>
      <c r="AF1042" s="397"/>
      <c r="AG1042" s="397"/>
      <c r="AH1042" s="397"/>
      <c r="AI1042" s="397"/>
      <c r="AJ1042" s="397"/>
      <c r="AK1042" s="397"/>
      <c r="AL1042" s="397"/>
      <c r="AM1042" s="397"/>
      <c r="AN1042" s="397"/>
      <c r="AO1042" s="397"/>
      <c r="AP1042" s="397"/>
      <c r="AQ1042" s="397"/>
      <c r="AR1042" s="397"/>
      <c r="AS1042" s="397"/>
      <c r="AT1042" s="397"/>
      <c r="AU1042" s="397"/>
      <c r="AV1042" s="397"/>
      <c r="AW1042" s="397"/>
      <c r="AX1042" s="397"/>
      <c r="AY1042" s="397"/>
      <c r="AZ1042" s="397"/>
      <c r="BA1042" s="553"/>
      <c r="BB1042" s="397"/>
      <c r="BC1042" s="397"/>
      <c r="BD1042" s="397"/>
    </row>
    <row r="1043" spans="2:56" x14ac:dyDescent="0.35">
      <c r="B1043" s="80"/>
      <c r="C1043" s="119"/>
      <c r="D1043" s="119"/>
      <c r="E1043" s="84"/>
      <c r="F1043" s="119"/>
      <c r="G1043" s="120"/>
      <c r="H1043" s="41"/>
      <c r="I1043" s="41"/>
      <c r="J1043" s="82"/>
      <c r="K1043" s="291">
        <f t="shared" si="109"/>
        <v>0</v>
      </c>
      <c r="L1043" s="293">
        <f>IF(I1043&lt;INDEX(Lookup!$U$2:$U$10,MATCH($D$46,Lookup!$S$2:$S$10,0)),0,IF(O1043="X",0,J1043/(DATEDIF(H1043,I1043,"m")+1)*12))</f>
        <v>0</v>
      </c>
      <c r="M1043" s="291">
        <f t="shared" si="110"/>
        <v>0</v>
      </c>
      <c r="N1043" s="335"/>
      <c r="O1043" s="143"/>
      <c r="P1043" s="397"/>
      <c r="Q1043" s="555"/>
      <c r="R1043" s="576">
        <f t="shared" si="111"/>
        <v>0</v>
      </c>
      <c r="S1043" s="576">
        <f t="shared" si="112"/>
        <v>0</v>
      </c>
      <c r="T1043" s="576">
        <f t="shared" si="113"/>
        <v>0</v>
      </c>
      <c r="U1043" s="576">
        <f t="shared" si="114"/>
        <v>0</v>
      </c>
      <c r="V1043" s="553"/>
      <c r="W1043" s="553"/>
      <c r="X1043" s="553"/>
      <c r="Y1043" s="553"/>
      <c r="Z1043" s="397"/>
      <c r="AA1043" s="397"/>
      <c r="AB1043" s="397"/>
      <c r="AC1043" s="397"/>
      <c r="AD1043" s="397"/>
      <c r="AE1043" s="397"/>
      <c r="AF1043" s="397"/>
      <c r="AG1043" s="397"/>
      <c r="AH1043" s="397"/>
      <c r="AI1043" s="397"/>
      <c r="AJ1043" s="397"/>
      <c r="AK1043" s="397"/>
      <c r="AL1043" s="397"/>
      <c r="AM1043" s="397"/>
      <c r="AN1043" s="397"/>
      <c r="AO1043" s="397"/>
      <c r="AP1043" s="397"/>
      <c r="AQ1043" s="397"/>
      <c r="AR1043" s="397"/>
      <c r="AS1043" s="397"/>
      <c r="AT1043" s="397"/>
      <c r="AU1043" s="397"/>
      <c r="AV1043" s="397"/>
      <c r="AW1043" s="397"/>
      <c r="AX1043" s="397"/>
      <c r="AY1043" s="397"/>
      <c r="AZ1043" s="397"/>
      <c r="BA1043" s="553"/>
      <c r="BB1043" s="397"/>
      <c r="BC1043" s="397"/>
      <c r="BD1043" s="397"/>
    </row>
    <row r="1044" spans="2:56" x14ac:dyDescent="0.35">
      <c r="B1044" s="80"/>
      <c r="C1044" s="119"/>
      <c r="D1044" s="119"/>
      <c r="E1044" s="84"/>
      <c r="F1044" s="119"/>
      <c r="G1044" s="120"/>
      <c r="H1044" s="41"/>
      <c r="I1044" s="41"/>
      <c r="J1044" s="82"/>
      <c r="K1044" s="291">
        <f t="shared" si="109"/>
        <v>0</v>
      </c>
      <c r="L1044" s="293">
        <f>IF(I1044&lt;INDEX(Lookup!$U$2:$U$10,MATCH($D$46,Lookup!$S$2:$S$10,0)),0,IF(O1044="X",0,J1044/(DATEDIF(H1044,I1044,"m")+1)*12))</f>
        <v>0</v>
      </c>
      <c r="M1044" s="291">
        <f t="shared" si="110"/>
        <v>0</v>
      </c>
      <c r="N1044" s="335"/>
      <c r="O1044" s="143"/>
      <c r="P1044" s="397"/>
      <c r="Q1044" s="555"/>
      <c r="R1044" s="576">
        <f t="shared" si="111"/>
        <v>0</v>
      </c>
      <c r="S1044" s="576">
        <f t="shared" si="112"/>
        <v>0</v>
      </c>
      <c r="T1044" s="576">
        <f t="shared" si="113"/>
        <v>0</v>
      </c>
      <c r="U1044" s="576">
        <f t="shared" si="114"/>
        <v>0</v>
      </c>
      <c r="V1044" s="553"/>
      <c r="W1044" s="553"/>
      <c r="X1044" s="553"/>
      <c r="Y1044" s="553"/>
      <c r="Z1044" s="397"/>
      <c r="AA1044" s="397"/>
      <c r="AB1044" s="397"/>
      <c r="AC1044" s="397"/>
      <c r="AD1044" s="397"/>
      <c r="AE1044" s="397"/>
      <c r="AF1044" s="397"/>
      <c r="AG1044" s="397"/>
      <c r="AH1044" s="397"/>
      <c r="AI1044" s="397"/>
      <c r="AJ1044" s="397"/>
      <c r="AK1044" s="397"/>
      <c r="AL1044" s="397"/>
      <c r="AM1044" s="397"/>
      <c r="AN1044" s="397"/>
      <c r="AO1044" s="397"/>
      <c r="AP1044" s="397"/>
      <c r="AQ1044" s="397"/>
      <c r="AR1044" s="397"/>
      <c r="AS1044" s="397"/>
      <c r="AT1044" s="397"/>
      <c r="AU1044" s="397"/>
      <c r="AV1044" s="397"/>
      <c r="AW1044" s="397"/>
      <c r="AX1044" s="397"/>
      <c r="AY1044" s="397"/>
      <c r="AZ1044" s="397"/>
      <c r="BA1044" s="553"/>
      <c r="BB1044" s="397"/>
      <c r="BC1044" s="397"/>
      <c r="BD1044" s="397"/>
    </row>
    <row r="1045" spans="2:56" x14ac:dyDescent="0.35">
      <c r="B1045" s="80"/>
      <c r="C1045" s="119"/>
      <c r="D1045" s="119"/>
      <c r="E1045" s="84"/>
      <c r="F1045" s="119"/>
      <c r="G1045" s="120"/>
      <c r="H1045" s="41"/>
      <c r="I1045" s="41"/>
      <c r="J1045" s="82"/>
      <c r="K1045" s="291">
        <f t="shared" si="109"/>
        <v>0</v>
      </c>
      <c r="L1045" s="293">
        <f>IF(I1045&lt;INDEX(Lookup!$U$2:$U$10,MATCH($D$46,Lookup!$S$2:$S$10,0)),0,IF(O1045="X",0,J1045/(DATEDIF(H1045,I1045,"m")+1)*12))</f>
        <v>0</v>
      </c>
      <c r="M1045" s="291">
        <f t="shared" si="110"/>
        <v>0</v>
      </c>
      <c r="N1045" s="335"/>
      <c r="O1045" s="143"/>
      <c r="P1045" s="397"/>
      <c r="Q1045" s="555"/>
      <c r="R1045" s="576">
        <f t="shared" si="111"/>
        <v>0</v>
      </c>
      <c r="S1045" s="576">
        <f t="shared" si="112"/>
        <v>0</v>
      </c>
      <c r="T1045" s="576">
        <f t="shared" si="113"/>
        <v>0</v>
      </c>
      <c r="U1045" s="576">
        <f t="shared" si="114"/>
        <v>0</v>
      </c>
      <c r="V1045" s="553"/>
      <c r="W1045" s="553"/>
      <c r="X1045" s="553"/>
      <c r="Y1045" s="553"/>
      <c r="Z1045" s="397"/>
      <c r="AA1045" s="397"/>
      <c r="AB1045" s="397"/>
      <c r="AC1045" s="397"/>
      <c r="AD1045" s="397"/>
      <c r="AE1045" s="397"/>
      <c r="AF1045" s="397"/>
      <c r="AG1045" s="397"/>
      <c r="AH1045" s="397"/>
      <c r="AI1045" s="397"/>
      <c r="AJ1045" s="397"/>
      <c r="AK1045" s="397"/>
      <c r="AL1045" s="397"/>
      <c r="AM1045" s="397"/>
      <c r="AN1045" s="397"/>
      <c r="AO1045" s="397"/>
      <c r="AP1045" s="397"/>
      <c r="AQ1045" s="397"/>
      <c r="AR1045" s="397"/>
      <c r="AS1045" s="397"/>
      <c r="AT1045" s="397"/>
      <c r="AU1045" s="397"/>
      <c r="AV1045" s="397"/>
      <c r="AW1045" s="397"/>
      <c r="AX1045" s="397"/>
      <c r="AY1045" s="397"/>
      <c r="AZ1045" s="397"/>
      <c r="BA1045" s="553"/>
      <c r="BB1045" s="397"/>
      <c r="BC1045" s="397"/>
      <c r="BD1045" s="397"/>
    </row>
    <row r="1046" spans="2:56" x14ac:dyDescent="0.35">
      <c r="B1046" s="80"/>
      <c r="C1046" s="119"/>
      <c r="D1046" s="119"/>
      <c r="E1046" s="84"/>
      <c r="F1046" s="119"/>
      <c r="G1046" s="120"/>
      <c r="H1046" s="41"/>
      <c r="I1046" s="41"/>
      <c r="J1046" s="82"/>
      <c r="K1046" s="291">
        <f t="shared" si="109"/>
        <v>0</v>
      </c>
      <c r="L1046" s="293">
        <f>IF(I1046&lt;INDEX(Lookup!$U$2:$U$10,MATCH($D$46,Lookup!$S$2:$S$10,0)),0,IF(O1046="X",0,J1046/(DATEDIF(H1046,I1046,"m")+1)*12))</f>
        <v>0</v>
      </c>
      <c r="M1046" s="291">
        <f t="shared" si="110"/>
        <v>0</v>
      </c>
      <c r="N1046" s="335"/>
      <c r="O1046" s="143"/>
      <c r="P1046" s="397"/>
      <c r="Q1046" s="555"/>
      <c r="R1046" s="576">
        <f t="shared" si="111"/>
        <v>0</v>
      </c>
      <c r="S1046" s="576">
        <f t="shared" si="112"/>
        <v>0</v>
      </c>
      <c r="T1046" s="576">
        <f t="shared" si="113"/>
        <v>0</v>
      </c>
      <c r="U1046" s="576">
        <f t="shared" si="114"/>
        <v>0</v>
      </c>
      <c r="V1046" s="553"/>
      <c r="W1046" s="553"/>
      <c r="X1046" s="553"/>
      <c r="Y1046" s="553"/>
      <c r="Z1046" s="397"/>
      <c r="AA1046" s="397"/>
      <c r="AB1046" s="397"/>
      <c r="AC1046" s="397"/>
      <c r="AD1046" s="397"/>
      <c r="AE1046" s="397"/>
      <c r="AF1046" s="397"/>
      <c r="AG1046" s="397"/>
      <c r="AH1046" s="397"/>
      <c r="AI1046" s="397"/>
      <c r="AJ1046" s="397"/>
      <c r="AK1046" s="397"/>
      <c r="AL1046" s="397"/>
      <c r="AM1046" s="397"/>
      <c r="AN1046" s="397"/>
      <c r="AO1046" s="397"/>
      <c r="AP1046" s="397"/>
      <c r="AQ1046" s="397"/>
      <c r="AR1046" s="397"/>
      <c r="AS1046" s="397"/>
      <c r="AT1046" s="397"/>
      <c r="AU1046" s="397"/>
      <c r="AV1046" s="397"/>
      <c r="AW1046" s="397"/>
      <c r="AX1046" s="397"/>
      <c r="AY1046" s="397"/>
      <c r="AZ1046" s="397"/>
      <c r="BA1046" s="553"/>
      <c r="BB1046" s="397"/>
      <c r="BC1046" s="397"/>
      <c r="BD1046" s="397"/>
    </row>
    <row r="1047" spans="2:56" x14ac:dyDescent="0.35">
      <c r="B1047" s="80"/>
      <c r="C1047" s="119"/>
      <c r="D1047" s="119"/>
      <c r="E1047" s="84"/>
      <c r="F1047" s="119"/>
      <c r="G1047" s="120"/>
      <c r="H1047" s="41"/>
      <c r="I1047" s="41"/>
      <c r="J1047" s="82"/>
      <c r="K1047" s="291">
        <f t="shared" si="109"/>
        <v>0</v>
      </c>
      <c r="L1047" s="293">
        <f>IF(I1047&lt;INDEX(Lookup!$U$2:$U$10,MATCH($D$46,Lookup!$S$2:$S$10,0)),0,IF(O1047="X",0,J1047/(DATEDIF(H1047,I1047,"m")+1)*12))</f>
        <v>0</v>
      </c>
      <c r="M1047" s="291">
        <f t="shared" si="110"/>
        <v>0</v>
      </c>
      <c r="N1047" s="335"/>
      <c r="O1047" s="143"/>
      <c r="P1047" s="397"/>
      <c r="Q1047" s="555"/>
      <c r="R1047" s="576">
        <f t="shared" si="111"/>
        <v>0</v>
      </c>
      <c r="S1047" s="576">
        <f t="shared" si="112"/>
        <v>0</v>
      </c>
      <c r="T1047" s="576">
        <f t="shared" si="113"/>
        <v>0</v>
      </c>
      <c r="U1047" s="576">
        <f t="shared" si="114"/>
        <v>0</v>
      </c>
      <c r="V1047" s="553"/>
      <c r="W1047" s="553"/>
      <c r="X1047" s="553"/>
      <c r="Y1047" s="553"/>
      <c r="Z1047" s="397"/>
      <c r="AA1047" s="397"/>
      <c r="AB1047" s="397"/>
      <c r="AC1047" s="397"/>
      <c r="AD1047" s="397"/>
      <c r="AE1047" s="397"/>
      <c r="AF1047" s="397"/>
      <c r="AG1047" s="397"/>
      <c r="AH1047" s="397"/>
      <c r="AI1047" s="397"/>
      <c r="AJ1047" s="397"/>
      <c r="AK1047" s="397"/>
      <c r="AL1047" s="397"/>
      <c r="AM1047" s="397"/>
      <c r="AN1047" s="397"/>
      <c r="AO1047" s="397"/>
      <c r="AP1047" s="397"/>
      <c r="AQ1047" s="397"/>
      <c r="AR1047" s="397"/>
      <c r="AS1047" s="397"/>
      <c r="AT1047" s="397"/>
      <c r="AU1047" s="397"/>
      <c r="AV1047" s="397"/>
      <c r="AW1047" s="397"/>
      <c r="AX1047" s="397"/>
      <c r="AY1047" s="397"/>
      <c r="AZ1047" s="397"/>
      <c r="BA1047" s="553"/>
      <c r="BB1047" s="397"/>
      <c r="BC1047" s="397"/>
      <c r="BD1047" s="397"/>
    </row>
    <row r="1048" spans="2:56" x14ac:dyDescent="0.35">
      <c r="B1048" s="80"/>
      <c r="C1048" s="119"/>
      <c r="D1048" s="119"/>
      <c r="E1048" s="84"/>
      <c r="F1048" s="119"/>
      <c r="G1048" s="120"/>
      <c r="H1048" s="41"/>
      <c r="I1048" s="41"/>
      <c r="J1048" s="82"/>
      <c r="K1048" s="291">
        <f t="shared" si="109"/>
        <v>0</v>
      </c>
      <c r="L1048" s="293">
        <f>IF(I1048&lt;INDEX(Lookup!$U$2:$U$10,MATCH($D$46,Lookup!$S$2:$S$10,0)),0,IF(O1048="X",0,J1048/(DATEDIF(H1048,I1048,"m")+1)*12))</f>
        <v>0</v>
      </c>
      <c r="M1048" s="291">
        <f t="shared" si="110"/>
        <v>0</v>
      </c>
      <c r="N1048" s="335"/>
      <c r="O1048" s="143"/>
      <c r="P1048" s="397"/>
      <c r="Q1048" s="555"/>
      <c r="R1048" s="576">
        <f t="shared" si="111"/>
        <v>0</v>
      </c>
      <c r="S1048" s="576">
        <f t="shared" si="112"/>
        <v>0</v>
      </c>
      <c r="T1048" s="576">
        <f t="shared" si="113"/>
        <v>0</v>
      </c>
      <c r="U1048" s="576">
        <f t="shared" si="114"/>
        <v>0</v>
      </c>
      <c r="V1048" s="553"/>
      <c r="W1048" s="553"/>
      <c r="X1048" s="553"/>
      <c r="Y1048" s="553"/>
      <c r="Z1048" s="397"/>
      <c r="AA1048" s="397"/>
      <c r="AB1048" s="397"/>
      <c r="AC1048" s="397"/>
      <c r="AD1048" s="397"/>
      <c r="AE1048" s="397"/>
      <c r="AF1048" s="397"/>
      <c r="AG1048" s="397"/>
      <c r="AH1048" s="397"/>
      <c r="AI1048" s="397"/>
      <c r="AJ1048" s="397"/>
      <c r="AK1048" s="397"/>
      <c r="AL1048" s="397"/>
      <c r="AM1048" s="397"/>
      <c r="AN1048" s="397"/>
      <c r="AO1048" s="397"/>
      <c r="AP1048" s="397"/>
      <c r="AQ1048" s="397"/>
      <c r="AR1048" s="397"/>
      <c r="AS1048" s="397"/>
      <c r="AT1048" s="397"/>
      <c r="AU1048" s="397"/>
      <c r="AV1048" s="397"/>
      <c r="AW1048" s="397"/>
      <c r="AX1048" s="397"/>
      <c r="AY1048" s="397"/>
      <c r="AZ1048" s="397"/>
      <c r="BA1048" s="553"/>
      <c r="BB1048" s="397"/>
      <c r="BC1048" s="397"/>
      <c r="BD1048" s="397"/>
    </row>
    <row r="1049" spans="2:56" x14ac:dyDescent="0.35">
      <c r="B1049" s="80"/>
      <c r="C1049" s="119"/>
      <c r="D1049" s="119"/>
      <c r="E1049" s="84"/>
      <c r="F1049" s="119"/>
      <c r="G1049" s="120"/>
      <c r="H1049" s="41"/>
      <c r="I1049" s="41"/>
      <c r="J1049" s="82"/>
      <c r="K1049" s="291">
        <f t="shared" si="109"/>
        <v>0</v>
      </c>
      <c r="L1049" s="293">
        <f>IF(I1049&lt;INDEX(Lookup!$U$2:$U$10,MATCH($D$46,Lookup!$S$2:$S$10,0)),0,IF(O1049="X",0,J1049/(DATEDIF(H1049,I1049,"m")+1)*12))</f>
        <v>0</v>
      </c>
      <c r="M1049" s="291">
        <f t="shared" si="110"/>
        <v>0</v>
      </c>
      <c r="N1049" s="335"/>
      <c r="O1049" s="143"/>
      <c r="P1049" s="397"/>
      <c r="Q1049" s="555"/>
      <c r="R1049" s="576">
        <f t="shared" si="111"/>
        <v>0</v>
      </c>
      <c r="S1049" s="576">
        <f t="shared" si="112"/>
        <v>0</v>
      </c>
      <c r="T1049" s="576">
        <f t="shared" si="113"/>
        <v>0</v>
      </c>
      <c r="U1049" s="576">
        <f t="shared" si="114"/>
        <v>0</v>
      </c>
      <c r="V1049" s="553"/>
      <c r="W1049" s="553"/>
      <c r="X1049" s="553"/>
      <c r="Y1049" s="553"/>
      <c r="Z1049" s="397"/>
      <c r="AA1049" s="397"/>
      <c r="AB1049" s="397"/>
      <c r="AC1049" s="397"/>
      <c r="AD1049" s="397"/>
      <c r="AE1049" s="397"/>
      <c r="AF1049" s="397"/>
      <c r="AG1049" s="397"/>
      <c r="AH1049" s="397"/>
      <c r="AI1049" s="397"/>
      <c r="AJ1049" s="397"/>
      <c r="AK1049" s="397"/>
      <c r="AL1049" s="397"/>
      <c r="AM1049" s="397"/>
      <c r="AN1049" s="397"/>
      <c r="AO1049" s="397"/>
      <c r="AP1049" s="397"/>
      <c r="AQ1049" s="397"/>
      <c r="AR1049" s="397"/>
      <c r="AS1049" s="397"/>
      <c r="AT1049" s="397"/>
      <c r="AU1049" s="397"/>
      <c r="AV1049" s="397"/>
      <c r="AW1049" s="397"/>
      <c r="AX1049" s="397"/>
      <c r="AY1049" s="397"/>
      <c r="AZ1049" s="397"/>
      <c r="BA1049" s="553"/>
      <c r="BB1049" s="397"/>
      <c r="BC1049" s="397"/>
      <c r="BD1049" s="397"/>
    </row>
    <row r="1050" spans="2:56" x14ac:dyDescent="0.35">
      <c r="B1050" s="80"/>
      <c r="C1050" s="119"/>
      <c r="D1050" s="119"/>
      <c r="E1050" s="84"/>
      <c r="F1050" s="119"/>
      <c r="G1050" s="120"/>
      <c r="H1050" s="41"/>
      <c r="I1050" s="41"/>
      <c r="J1050" s="82"/>
      <c r="K1050" s="291">
        <f t="shared" si="109"/>
        <v>0</v>
      </c>
      <c r="L1050" s="293">
        <f>IF(I1050&lt;INDEX(Lookup!$U$2:$U$10,MATCH($D$46,Lookup!$S$2:$S$10,0)),0,IF(O1050="X",0,J1050/(DATEDIF(H1050,I1050,"m")+1)*12))</f>
        <v>0</v>
      </c>
      <c r="M1050" s="291">
        <f t="shared" si="110"/>
        <v>0</v>
      </c>
      <c r="N1050" s="335"/>
      <c r="O1050" s="143"/>
      <c r="P1050" s="397"/>
      <c r="Q1050" s="555"/>
      <c r="R1050" s="576">
        <f t="shared" si="111"/>
        <v>0</v>
      </c>
      <c r="S1050" s="576">
        <f t="shared" si="112"/>
        <v>0</v>
      </c>
      <c r="T1050" s="576">
        <f t="shared" si="113"/>
        <v>0</v>
      </c>
      <c r="U1050" s="576">
        <f t="shared" si="114"/>
        <v>0</v>
      </c>
      <c r="V1050" s="553"/>
      <c r="W1050" s="553"/>
      <c r="X1050" s="553"/>
      <c r="Y1050" s="553"/>
      <c r="Z1050" s="397"/>
      <c r="AA1050" s="397"/>
      <c r="AB1050" s="397"/>
      <c r="AC1050" s="397"/>
      <c r="AD1050" s="397"/>
      <c r="AE1050" s="397"/>
      <c r="AF1050" s="397"/>
      <c r="AG1050" s="397"/>
      <c r="AH1050" s="397"/>
      <c r="AI1050" s="397"/>
      <c r="AJ1050" s="397"/>
      <c r="AK1050" s="397"/>
      <c r="AL1050" s="397"/>
      <c r="AM1050" s="397"/>
      <c r="AN1050" s="397"/>
      <c r="AO1050" s="397"/>
      <c r="AP1050" s="397"/>
      <c r="AQ1050" s="397"/>
      <c r="AR1050" s="397"/>
      <c r="AS1050" s="397"/>
      <c r="AT1050" s="397"/>
      <c r="AU1050" s="397"/>
      <c r="AV1050" s="397"/>
      <c r="AW1050" s="397"/>
      <c r="AX1050" s="397"/>
      <c r="AY1050" s="397"/>
      <c r="AZ1050" s="397"/>
      <c r="BA1050" s="553"/>
      <c r="BB1050" s="397"/>
      <c r="BC1050" s="397"/>
      <c r="BD1050" s="397"/>
    </row>
    <row r="1051" spans="2:56" x14ac:dyDescent="0.35">
      <c r="B1051" s="80"/>
      <c r="C1051" s="119"/>
      <c r="D1051" s="119"/>
      <c r="E1051" s="84"/>
      <c r="F1051" s="119"/>
      <c r="G1051" s="120"/>
      <c r="H1051" s="41"/>
      <c r="I1051" s="41"/>
      <c r="J1051" s="82"/>
      <c r="K1051" s="291">
        <f t="shared" si="109"/>
        <v>0</v>
      </c>
      <c r="L1051" s="293">
        <f>IF(I1051&lt;INDEX(Lookup!$U$2:$U$10,MATCH($D$46,Lookup!$S$2:$S$10,0)),0,IF(O1051="X",0,J1051/(DATEDIF(H1051,I1051,"m")+1)*12))</f>
        <v>0</v>
      </c>
      <c r="M1051" s="291">
        <f t="shared" si="110"/>
        <v>0</v>
      </c>
      <c r="N1051" s="335"/>
      <c r="O1051" s="143"/>
      <c r="P1051" s="397"/>
      <c r="Q1051" s="555"/>
      <c r="R1051" s="576">
        <f t="shared" si="111"/>
        <v>0</v>
      </c>
      <c r="S1051" s="576">
        <f t="shared" si="112"/>
        <v>0</v>
      </c>
      <c r="T1051" s="576">
        <f t="shared" si="113"/>
        <v>0</v>
      </c>
      <c r="U1051" s="576">
        <f t="shared" si="114"/>
        <v>0</v>
      </c>
      <c r="V1051" s="553"/>
      <c r="W1051" s="553"/>
      <c r="X1051" s="553"/>
      <c r="Y1051" s="553"/>
      <c r="Z1051" s="397"/>
      <c r="AA1051" s="397"/>
      <c r="AB1051" s="397"/>
      <c r="AC1051" s="397"/>
      <c r="AD1051" s="397"/>
      <c r="AE1051" s="397"/>
      <c r="AF1051" s="397"/>
      <c r="AG1051" s="397"/>
      <c r="AH1051" s="397"/>
      <c r="AI1051" s="397"/>
      <c r="AJ1051" s="397"/>
      <c r="AK1051" s="397"/>
      <c r="AL1051" s="397"/>
      <c r="AM1051" s="397"/>
      <c r="AN1051" s="397"/>
      <c r="AO1051" s="397"/>
      <c r="AP1051" s="397"/>
      <c r="AQ1051" s="397"/>
      <c r="AR1051" s="397"/>
      <c r="AS1051" s="397"/>
      <c r="AT1051" s="397"/>
      <c r="AU1051" s="397"/>
      <c r="AV1051" s="397"/>
      <c r="AW1051" s="397"/>
      <c r="AX1051" s="397"/>
      <c r="AY1051" s="397"/>
      <c r="AZ1051" s="397"/>
      <c r="BA1051" s="553"/>
      <c r="BB1051" s="397"/>
      <c r="BC1051" s="397"/>
      <c r="BD1051" s="397"/>
    </row>
    <row r="1052" spans="2:56" x14ac:dyDescent="0.35">
      <c r="B1052" s="80"/>
      <c r="C1052" s="119"/>
      <c r="D1052" s="119"/>
      <c r="E1052" s="84"/>
      <c r="F1052" s="119"/>
      <c r="G1052" s="120"/>
      <c r="H1052" s="41"/>
      <c r="I1052" s="41"/>
      <c r="J1052" s="82"/>
      <c r="K1052" s="291">
        <f t="shared" si="109"/>
        <v>0</v>
      </c>
      <c r="L1052" s="293">
        <f>IF(I1052&lt;INDEX(Lookup!$U$2:$U$10,MATCH($D$46,Lookup!$S$2:$S$10,0)),0,IF(O1052="X",0,J1052/(DATEDIF(H1052,I1052,"m")+1)*12))</f>
        <v>0</v>
      </c>
      <c r="M1052" s="291">
        <f t="shared" si="110"/>
        <v>0</v>
      </c>
      <c r="N1052" s="335"/>
      <c r="O1052" s="143"/>
      <c r="P1052" s="397"/>
      <c r="Q1052" s="555"/>
      <c r="R1052" s="576">
        <f t="shared" si="111"/>
        <v>0</v>
      </c>
      <c r="S1052" s="576">
        <f t="shared" si="112"/>
        <v>0</v>
      </c>
      <c r="T1052" s="576">
        <f t="shared" si="113"/>
        <v>0</v>
      </c>
      <c r="U1052" s="576">
        <f t="shared" si="114"/>
        <v>0</v>
      </c>
      <c r="V1052" s="553"/>
      <c r="W1052" s="553"/>
      <c r="X1052" s="553"/>
      <c r="Y1052" s="553"/>
      <c r="Z1052" s="397"/>
      <c r="AA1052" s="397"/>
      <c r="AB1052" s="397"/>
      <c r="AC1052" s="397"/>
      <c r="AD1052" s="397"/>
      <c r="AE1052" s="397"/>
      <c r="AF1052" s="397"/>
      <c r="AG1052" s="397"/>
      <c r="AH1052" s="397"/>
      <c r="AI1052" s="397"/>
      <c r="AJ1052" s="397"/>
      <c r="AK1052" s="397"/>
      <c r="AL1052" s="397"/>
      <c r="AM1052" s="397"/>
      <c r="AN1052" s="397"/>
      <c r="AO1052" s="397"/>
      <c r="AP1052" s="397"/>
      <c r="AQ1052" s="397"/>
      <c r="AR1052" s="397"/>
      <c r="AS1052" s="397"/>
      <c r="AT1052" s="397"/>
      <c r="AU1052" s="397"/>
      <c r="AV1052" s="397"/>
      <c r="AW1052" s="397"/>
      <c r="AX1052" s="397"/>
      <c r="AY1052" s="397"/>
      <c r="AZ1052" s="397"/>
      <c r="BA1052" s="553"/>
      <c r="BB1052" s="397"/>
      <c r="BC1052" s="397"/>
      <c r="BD1052" s="397"/>
    </row>
    <row r="1053" spans="2:56" x14ac:dyDescent="0.35">
      <c r="B1053" s="80"/>
      <c r="C1053" s="119"/>
      <c r="D1053" s="119"/>
      <c r="E1053" s="84"/>
      <c r="F1053" s="119"/>
      <c r="G1053" s="120"/>
      <c r="H1053" s="41"/>
      <c r="I1053" s="41"/>
      <c r="J1053" s="82"/>
      <c r="K1053" s="291">
        <f t="shared" si="109"/>
        <v>0</v>
      </c>
      <c r="L1053" s="293">
        <f>IF(I1053&lt;INDEX(Lookup!$U$2:$U$10,MATCH($D$46,Lookup!$S$2:$S$10,0)),0,IF(O1053="X",0,J1053/(DATEDIF(H1053,I1053,"m")+1)*12))</f>
        <v>0</v>
      </c>
      <c r="M1053" s="291">
        <f t="shared" si="110"/>
        <v>0</v>
      </c>
      <c r="N1053" s="335"/>
      <c r="O1053" s="143"/>
      <c r="P1053" s="397"/>
      <c r="Q1053" s="555"/>
      <c r="R1053" s="576">
        <f t="shared" si="111"/>
        <v>0</v>
      </c>
      <c r="S1053" s="576">
        <f t="shared" si="112"/>
        <v>0</v>
      </c>
      <c r="T1053" s="576">
        <f t="shared" si="113"/>
        <v>0</v>
      </c>
      <c r="U1053" s="576">
        <f t="shared" si="114"/>
        <v>0</v>
      </c>
      <c r="V1053" s="553"/>
      <c r="W1053" s="553"/>
      <c r="X1053" s="553"/>
      <c r="Y1053" s="553"/>
      <c r="Z1053" s="397"/>
      <c r="AA1053" s="397"/>
      <c r="AB1053" s="397"/>
      <c r="AC1053" s="397"/>
      <c r="AD1053" s="397"/>
      <c r="AE1053" s="397"/>
      <c r="AF1053" s="397"/>
      <c r="AG1053" s="397"/>
      <c r="AH1053" s="397"/>
      <c r="AI1053" s="397"/>
      <c r="AJ1053" s="397"/>
      <c r="AK1053" s="397"/>
      <c r="AL1053" s="397"/>
      <c r="AM1053" s="397"/>
      <c r="AN1053" s="397"/>
      <c r="AO1053" s="397"/>
      <c r="AP1053" s="397"/>
      <c r="AQ1053" s="397"/>
      <c r="AR1053" s="397"/>
      <c r="AS1053" s="397"/>
      <c r="AT1053" s="397"/>
      <c r="AU1053" s="397"/>
      <c r="AV1053" s="397"/>
      <c r="AW1053" s="397"/>
      <c r="AX1053" s="397"/>
      <c r="AY1053" s="397"/>
      <c r="AZ1053" s="397"/>
      <c r="BA1053" s="553"/>
      <c r="BB1053" s="397"/>
      <c r="BC1053" s="397"/>
      <c r="BD1053" s="397"/>
    </row>
    <row r="1054" spans="2:56" x14ac:dyDescent="0.35">
      <c r="B1054" s="80"/>
      <c r="C1054" s="119"/>
      <c r="D1054" s="119"/>
      <c r="E1054" s="84"/>
      <c r="F1054" s="119"/>
      <c r="G1054" s="120"/>
      <c r="H1054" s="41"/>
      <c r="I1054" s="41"/>
      <c r="J1054" s="82"/>
      <c r="K1054" s="291">
        <f t="shared" si="109"/>
        <v>0</v>
      </c>
      <c r="L1054" s="293">
        <f>IF(I1054&lt;INDEX(Lookup!$U$2:$U$10,MATCH($D$46,Lookup!$S$2:$S$10,0)),0,IF(O1054="X",0,J1054/(DATEDIF(H1054,I1054,"m")+1)*12))</f>
        <v>0</v>
      </c>
      <c r="M1054" s="291">
        <f t="shared" si="110"/>
        <v>0</v>
      </c>
      <c r="N1054" s="335"/>
      <c r="O1054" s="143"/>
      <c r="P1054" s="397"/>
      <c r="Q1054" s="555"/>
      <c r="R1054" s="576">
        <f t="shared" si="111"/>
        <v>0</v>
      </c>
      <c r="S1054" s="576">
        <f t="shared" si="112"/>
        <v>0</v>
      </c>
      <c r="T1054" s="576">
        <f t="shared" si="113"/>
        <v>0</v>
      </c>
      <c r="U1054" s="576">
        <f t="shared" si="114"/>
        <v>0</v>
      </c>
      <c r="V1054" s="553"/>
      <c r="W1054" s="553"/>
      <c r="X1054" s="553"/>
      <c r="Y1054" s="553"/>
      <c r="Z1054" s="397"/>
      <c r="AA1054" s="397"/>
      <c r="AB1054" s="397"/>
      <c r="AC1054" s="397"/>
      <c r="AD1054" s="397"/>
      <c r="AE1054" s="397"/>
      <c r="AF1054" s="397"/>
      <c r="AG1054" s="397"/>
      <c r="AH1054" s="397"/>
      <c r="AI1054" s="397"/>
      <c r="AJ1054" s="397"/>
      <c r="AK1054" s="397"/>
      <c r="AL1054" s="397"/>
      <c r="AM1054" s="397"/>
      <c r="AN1054" s="397"/>
      <c r="AO1054" s="397"/>
      <c r="AP1054" s="397"/>
      <c r="AQ1054" s="397"/>
      <c r="AR1054" s="397"/>
      <c r="AS1054" s="397"/>
      <c r="AT1054" s="397"/>
      <c r="AU1054" s="397"/>
      <c r="AV1054" s="397"/>
      <c r="AW1054" s="397"/>
      <c r="AX1054" s="397"/>
      <c r="AY1054" s="397"/>
      <c r="AZ1054" s="397"/>
      <c r="BA1054" s="553"/>
      <c r="BB1054" s="397"/>
      <c r="BC1054" s="397"/>
      <c r="BD1054" s="397"/>
    </row>
    <row r="1055" spans="2:56" x14ac:dyDescent="0.35">
      <c r="B1055" s="80"/>
      <c r="C1055" s="119"/>
      <c r="D1055" s="119"/>
      <c r="E1055" s="84"/>
      <c r="F1055" s="119"/>
      <c r="G1055" s="120"/>
      <c r="H1055" s="41"/>
      <c r="I1055" s="41"/>
      <c r="J1055" s="82"/>
      <c r="K1055" s="291">
        <f t="shared" si="109"/>
        <v>0</v>
      </c>
      <c r="L1055" s="293">
        <f>IF(I1055&lt;INDEX(Lookup!$U$2:$U$10,MATCH($D$46,Lookup!$S$2:$S$10,0)),0,IF(O1055="X",0,J1055/(DATEDIF(H1055,I1055,"m")+1)*12))</f>
        <v>0</v>
      </c>
      <c r="M1055" s="291">
        <f t="shared" si="110"/>
        <v>0</v>
      </c>
      <c r="N1055" s="335"/>
      <c r="O1055" s="143"/>
      <c r="P1055" s="397"/>
      <c r="Q1055" s="555"/>
      <c r="R1055" s="576">
        <f t="shared" si="111"/>
        <v>0</v>
      </c>
      <c r="S1055" s="576">
        <f t="shared" si="112"/>
        <v>0</v>
      </c>
      <c r="T1055" s="576">
        <f t="shared" si="113"/>
        <v>0</v>
      </c>
      <c r="U1055" s="576">
        <f t="shared" si="114"/>
        <v>0</v>
      </c>
      <c r="V1055" s="553"/>
      <c r="W1055" s="553"/>
      <c r="X1055" s="553"/>
      <c r="Y1055" s="553"/>
      <c r="Z1055" s="397"/>
      <c r="AA1055" s="397"/>
      <c r="AB1055" s="397"/>
      <c r="AC1055" s="397"/>
      <c r="AD1055" s="397"/>
      <c r="AE1055" s="397"/>
      <c r="AF1055" s="397"/>
      <c r="AG1055" s="397"/>
      <c r="AH1055" s="397"/>
      <c r="AI1055" s="397"/>
      <c r="AJ1055" s="397"/>
      <c r="AK1055" s="397"/>
      <c r="AL1055" s="397"/>
      <c r="AM1055" s="397"/>
      <c r="AN1055" s="397"/>
      <c r="AO1055" s="397"/>
      <c r="AP1055" s="397"/>
      <c r="AQ1055" s="397"/>
      <c r="AR1055" s="397"/>
      <c r="AS1055" s="397"/>
      <c r="AT1055" s="397"/>
      <c r="AU1055" s="397"/>
      <c r="AV1055" s="397"/>
      <c r="AW1055" s="397"/>
      <c r="AX1055" s="397"/>
      <c r="AY1055" s="397"/>
      <c r="AZ1055" s="397"/>
      <c r="BA1055" s="553"/>
      <c r="BB1055" s="397"/>
      <c r="BC1055" s="397"/>
      <c r="BD1055" s="397"/>
    </row>
    <row r="1056" spans="2:56" x14ac:dyDescent="0.35">
      <c r="B1056" s="80"/>
      <c r="C1056" s="119"/>
      <c r="D1056" s="119"/>
      <c r="E1056" s="84"/>
      <c r="F1056" s="119"/>
      <c r="G1056" s="120"/>
      <c r="H1056" s="41"/>
      <c r="I1056" s="41"/>
      <c r="J1056" s="82"/>
      <c r="K1056" s="291">
        <f t="shared" si="109"/>
        <v>0</v>
      </c>
      <c r="L1056" s="293">
        <f>IF(I1056&lt;INDEX(Lookup!$U$2:$U$10,MATCH($D$46,Lookup!$S$2:$S$10,0)),0,IF(O1056="X",0,J1056/(DATEDIF(H1056,I1056,"m")+1)*12))</f>
        <v>0</v>
      </c>
      <c r="M1056" s="291">
        <f t="shared" si="110"/>
        <v>0</v>
      </c>
      <c r="N1056" s="335"/>
      <c r="O1056" s="143"/>
      <c r="P1056" s="397"/>
      <c r="Q1056" s="555"/>
      <c r="R1056" s="576">
        <f t="shared" si="111"/>
        <v>0</v>
      </c>
      <c r="S1056" s="576">
        <f t="shared" si="112"/>
        <v>0</v>
      </c>
      <c r="T1056" s="576">
        <f t="shared" si="113"/>
        <v>0</v>
      </c>
      <c r="U1056" s="576">
        <f t="shared" si="114"/>
        <v>0</v>
      </c>
      <c r="V1056" s="553"/>
      <c r="W1056" s="553"/>
      <c r="X1056" s="553"/>
      <c r="Y1056" s="553"/>
      <c r="Z1056" s="397"/>
      <c r="AA1056" s="397"/>
      <c r="AB1056" s="397"/>
      <c r="AC1056" s="397"/>
      <c r="AD1056" s="397"/>
      <c r="AE1056" s="397"/>
      <c r="AF1056" s="397"/>
      <c r="AG1056" s="397"/>
      <c r="AH1056" s="397"/>
      <c r="AI1056" s="397"/>
      <c r="AJ1056" s="397"/>
      <c r="AK1056" s="397"/>
      <c r="AL1056" s="397"/>
      <c r="AM1056" s="397"/>
      <c r="AN1056" s="397"/>
      <c r="AO1056" s="397"/>
      <c r="AP1056" s="397"/>
      <c r="AQ1056" s="397"/>
      <c r="AR1056" s="397"/>
      <c r="AS1056" s="397"/>
      <c r="AT1056" s="397"/>
      <c r="AU1056" s="397"/>
      <c r="AV1056" s="397"/>
      <c r="AW1056" s="397"/>
      <c r="AX1056" s="397"/>
      <c r="AY1056" s="397"/>
      <c r="AZ1056" s="397"/>
      <c r="BA1056" s="553"/>
      <c r="BB1056" s="397"/>
      <c r="BC1056" s="397"/>
      <c r="BD1056" s="397"/>
    </row>
    <row r="1057" spans="2:56" x14ac:dyDescent="0.35">
      <c r="B1057" s="80"/>
      <c r="C1057" s="119"/>
      <c r="D1057" s="119"/>
      <c r="E1057" s="84"/>
      <c r="F1057" s="119"/>
      <c r="G1057" s="120"/>
      <c r="H1057" s="41"/>
      <c r="I1057" s="41"/>
      <c r="J1057" s="82"/>
      <c r="K1057" s="291">
        <f t="shared" si="109"/>
        <v>0</v>
      </c>
      <c r="L1057" s="293">
        <f>IF(I1057&lt;INDEX(Lookup!$U$2:$U$10,MATCH($D$46,Lookup!$S$2:$S$10,0)),0,IF(O1057="X",0,J1057/(DATEDIF(H1057,I1057,"m")+1)*12))</f>
        <v>0</v>
      </c>
      <c r="M1057" s="291">
        <f t="shared" si="110"/>
        <v>0</v>
      </c>
      <c r="N1057" s="335"/>
      <c r="O1057" s="143"/>
      <c r="P1057" s="397"/>
      <c r="Q1057" s="555"/>
      <c r="R1057" s="576">
        <f t="shared" si="111"/>
        <v>0</v>
      </c>
      <c r="S1057" s="576">
        <f t="shared" si="112"/>
        <v>0</v>
      </c>
      <c r="T1057" s="576">
        <f t="shared" si="113"/>
        <v>0</v>
      </c>
      <c r="U1057" s="576">
        <f t="shared" si="114"/>
        <v>0</v>
      </c>
      <c r="V1057" s="553"/>
      <c r="W1057" s="553"/>
      <c r="X1057" s="553"/>
      <c r="Y1057" s="553"/>
      <c r="Z1057" s="397"/>
      <c r="AA1057" s="397"/>
      <c r="AB1057" s="397"/>
      <c r="AC1057" s="397"/>
      <c r="AD1057" s="397"/>
      <c r="AE1057" s="397"/>
      <c r="AF1057" s="397"/>
      <c r="AG1057" s="397"/>
      <c r="AH1057" s="397"/>
      <c r="AI1057" s="397"/>
      <c r="AJ1057" s="397"/>
      <c r="AK1057" s="397"/>
      <c r="AL1057" s="397"/>
      <c r="AM1057" s="397"/>
      <c r="AN1057" s="397"/>
      <c r="AO1057" s="397"/>
      <c r="AP1057" s="397"/>
      <c r="AQ1057" s="397"/>
      <c r="AR1057" s="397"/>
      <c r="AS1057" s="397"/>
      <c r="AT1057" s="397"/>
      <c r="AU1057" s="397"/>
      <c r="AV1057" s="397"/>
      <c r="AW1057" s="397"/>
      <c r="AX1057" s="397"/>
      <c r="AY1057" s="397"/>
      <c r="AZ1057" s="397"/>
      <c r="BA1057" s="553"/>
      <c r="BB1057" s="397"/>
      <c r="BC1057" s="397"/>
      <c r="BD1057" s="397"/>
    </row>
    <row r="1058" spans="2:56" x14ac:dyDescent="0.35">
      <c r="B1058" s="80"/>
      <c r="C1058" s="119"/>
      <c r="D1058" s="119"/>
      <c r="E1058" s="84"/>
      <c r="F1058" s="119"/>
      <c r="G1058" s="120"/>
      <c r="H1058" s="41"/>
      <c r="I1058" s="41"/>
      <c r="J1058" s="82"/>
      <c r="K1058" s="291">
        <f t="shared" si="109"/>
        <v>0</v>
      </c>
      <c r="L1058" s="293">
        <f>IF(I1058&lt;INDEX(Lookup!$U$2:$U$10,MATCH($D$46,Lookup!$S$2:$S$10,0)),0,IF(O1058="X",0,J1058/(DATEDIF(H1058,I1058,"m")+1)*12))</f>
        <v>0</v>
      </c>
      <c r="M1058" s="291">
        <f t="shared" si="110"/>
        <v>0</v>
      </c>
      <c r="N1058" s="335"/>
      <c r="O1058" s="143"/>
      <c r="P1058" s="397"/>
      <c r="Q1058" s="555"/>
      <c r="R1058" s="576">
        <f t="shared" si="111"/>
        <v>0</v>
      </c>
      <c r="S1058" s="576">
        <f t="shared" si="112"/>
        <v>0</v>
      </c>
      <c r="T1058" s="576">
        <f t="shared" si="113"/>
        <v>0</v>
      </c>
      <c r="U1058" s="576">
        <f t="shared" si="114"/>
        <v>0</v>
      </c>
      <c r="V1058" s="553"/>
      <c r="W1058" s="553"/>
      <c r="X1058" s="553"/>
      <c r="Y1058" s="553"/>
      <c r="Z1058" s="397"/>
      <c r="AA1058" s="397"/>
      <c r="AB1058" s="397"/>
      <c r="AC1058" s="397"/>
      <c r="AD1058" s="397"/>
      <c r="AE1058" s="397"/>
      <c r="AF1058" s="397"/>
      <c r="AG1058" s="397"/>
      <c r="AH1058" s="397"/>
      <c r="AI1058" s="397"/>
      <c r="AJ1058" s="397"/>
      <c r="AK1058" s="397"/>
      <c r="AL1058" s="397"/>
      <c r="AM1058" s="397"/>
      <c r="AN1058" s="397"/>
      <c r="AO1058" s="397"/>
      <c r="AP1058" s="397"/>
      <c r="AQ1058" s="397"/>
      <c r="AR1058" s="397"/>
      <c r="AS1058" s="397"/>
      <c r="AT1058" s="397"/>
      <c r="AU1058" s="397"/>
      <c r="AV1058" s="397"/>
      <c r="AW1058" s="397"/>
      <c r="AX1058" s="397"/>
      <c r="AY1058" s="397"/>
      <c r="AZ1058" s="397"/>
      <c r="BA1058" s="553"/>
      <c r="BB1058" s="397"/>
      <c r="BC1058" s="397"/>
      <c r="BD1058" s="397"/>
    </row>
    <row r="1059" spans="2:56" x14ac:dyDescent="0.35">
      <c r="B1059" s="80"/>
      <c r="C1059" s="119"/>
      <c r="D1059" s="119"/>
      <c r="E1059" s="84"/>
      <c r="F1059" s="119"/>
      <c r="G1059" s="120"/>
      <c r="H1059" s="41"/>
      <c r="I1059" s="41"/>
      <c r="J1059" s="82"/>
      <c r="K1059" s="291">
        <f t="shared" si="109"/>
        <v>0</v>
      </c>
      <c r="L1059" s="293">
        <f>IF(I1059&lt;INDEX(Lookup!$U$2:$U$10,MATCH($D$46,Lookup!$S$2:$S$10,0)),0,IF(O1059="X",0,J1059/(DATEDIF(H1059,I1059,"m")+1)*12))</f>
        <v>0</v>
      </c>
      <c r="M1059" s="291">
        <f t="shared" si="110"/>
        <v>0</v>
      </c>
      <c r="N1059" s="335"/>
      <c r="O1059" s="143"/>
      <c r="P1059" s="397"/>
      <c r="Q1059" s="555"/>
      <c r="R1059" s="576">
        <f t="shared" si="111"/>
        <v>0</v>
      </c>
      <c r="S1059" s="576">
        <f t="shared" si="112"/>
        <v>0</v>
      </c>
      <c r="T1059" s="576">
        <f t="shared" si="113"/>
        <v>0</v>
      </c>
      <c r="U1059" s="576">
        <f t="shared" si="114"/>
        <v>0</v>
      </c>
      <c r="V1059" s="553"/>
      <c r="W1059" s="553"/>
      <c r="X1059" s="553"/>
      <c r="Y1059" s="553"/>
      <c r="Z1059" s="397"/>
      <c r="AA1059" s="397"/>
      <c r="AB1059" s="397"/>
      <c r="AC1059" s="397"/>
      <c r="AD1059" s="397"/>
      <c r="AE1059" s="397"/>
      <c r="AF1059" s="397"/>
      <c r="AG1059" s="397"/>
      <c r="AH1059" s="397"/>
      <c r="AI1059" s="397"/>
      <c r="AJ1059" s="397"/>
      <c r="AK1059" s="397"/>
      <c r="AL1059" s="397"/>
      <c r="AM1059" s="397"/>
      <c r="AN1059" s="397"/>
      <c r="AO1059" s="397"/>
      <c r="AP1059" s="397"/>
      <c r="AQ1059" s="397"/>
      <c r="AR1059" s="397"/>
      <c r="AS1059" s="397"/>
      <c r="AT1059" s="397"/>
      <c r="AU1059" s="397"/>
      <c r="AV1059" s="397"/>
      <c r="AW1059" s="397"/>
      <c r="AX1059" s="397"/>
      <c r="AY1059" s="397"/>
      <c r="AZ1059" s="397"/>
      <c r="BA1059" s="553"/>
      <c r="BB1059" s="397"/>
      <c r="BC1059" s="397"/>
      <c r="BD1059" s="397"/>
    </row>
    <row r="1060" spans="2:56" x14ac:dyDescent="0.35">
      <c r="B1060" s="80"/>
      <c r="C1060" s="119"/>
      <c r="D1060" s="119"/>
      <c r="E1060" s="84"/>
      <c r="F1060" s="119"/>
      <c r="G1060" s="120"/>
      <c r="H1060" s="41"/>
      <c r="I1060" s="41"/>
      <c r="J1060" s="82"/>
      <c r="K1060" s="291">
        <f t="shared" si="109"/>
        <v>0</v>
      </c>
      <c r="L1060" s="293">
        <f>IF(I1060&lt;INDEX(Lookup!$U$2:$U$10,MATCH($D$46,Lookup!$S$2:$S$10,0)),0,IF(O1060="X",0,J1060/(DATEDIF(H1060,I1060,"m")+1)*12))</f>
        <v>0</v>
      </c>
      <c r="M1060" s="291">
        <f t="shared" si="110"/>
        <v>0</v>
      </c>
      <c r="N1060" s="335"/>
      <c r="O1060" s="143"/>
      <c r="P1060" s="397"/>
      <c r="Q1060" s="555"/>
      <c r="R1060" s="576">
        <f t="shared" si="111"/>
        <v>0</v>
      </c>
      <c r="S1060" s="576">
        <f t="shared" si="112"/>
        <v>0</v>
      </c>
      <c r="T1060" s="576">
        <f t="shared" si="113"/>
        <v>0</v>
      </c>
      <c r="U1060" s="576">
        <f t="shared" si="114"/>
        <v>0</v>
      </c>
      <c r="V1060" s="553"/>
      <c r="W1060" s="553"/>
      <c r="X1060" s="553"/>
      <c r="Y1060" s="553"/>
      <c r="Z1060" s="397"/>
      <c r="AA1060" s="397"/>
      <c r="AB1060" s="397"/>
      <c r="AC1060" s="397"/>
      <c r="AD1060" s="397"/>
      <c r="AE1060" s="397"/>
      <c r="AF1060" s="397"/>
      <c r="AG1060" s="397"/>
      <c r="AH1060" s="397"/>
      <c r="AI1060" s="397"/>
      <c r="AJ1060" s="397"/>
      <c r="AK1060" s="397"/>
      <c r="AL1060" s="397"/>
      <c r="AM1060" s="397"/>
      <c r="AN1060" s="397"/>
      <c r="AO1060" s="397"/>
      <c r="AP1060" s="397"/>
      <c r="AQ1060" s="397"/>
      <c r="AR1060" s="397"/>
      <c r="AS1060" s="397"/>
      <c r="AT1060" s="397"/>
      <c r="AU1060" s="397"/>
      <c r="AV1060" s="397"/>
      <c r="AW1060" s="397"/>
      <c r="AX1060" s="397"/>
      <c r="AY1060" s="397"/>
      <c r="AZ1060" s="397"/>
      <c r="BA1060" s="553"/>
      <c r="BB1060" s="397"/>
      <c r="BC1060" s="397"/>
      <c r="BD1060" s="397"/>
    </row>
    <row r="1061" spans="2:56" x14ac:dyDescent="0.35">
      <c r="B1061" s="80"/>
      <c r="C1061" s="119"/>
      <c r="D1061" s="119"/>
      <c r="E1061" s="84"/>
      <c r="F1061" s="119"/>
      <c r="G1061" s="120"/>
      <c r="H1061" s="41"/>
      <c r="I1061" s="41"/>
      <c r="J1061" s="82"/>
      <c r="K1061" s="291">
        <f t="shared" si="109"/>
        <v>0</v>
      </c>
      <c r="L1061" s="293">
        <f>IF(I1061&lt;INDEX(Lookup!$U$2:$U$10,MATCH($D$46,Lookup!$S$2:$S$10,0)),0,IF(O1061="X",0,J1061/(DATEDIF(H1061,I1061,"m")+1)*12))</f>
        <v>0</v>
      </c>
      <c r="M1061" s="291">
        <f t="shared" si="110"/>
        <v>0</v>
      </c>
      <c r="N1061" s="335"/>
      <c r="O1061" s="143"/>
      <c r="P1061" s="397"/>
      <c r="Q1061" s="555"/>
      <c r="R1061" s="576">
        <f t="shared" si="111"/>
        <v>0</v>
      </c>
      <c r="S1061" s="576">
        <f t="shared" si="112"/>
        <v>0</v>
      </c>
      <c r="T1061" s="576">
        <f t="shared" si="113"/>
        <v>0</v>
      </c>
      <c r="U1061" s="576">
        <f t="shared" si="114"/>
        <v>0</v>
      </c>
      <c r="V1061" s="553"/>
      <c r="W1061" s="553"/>
      <c r="X1061" s="553"/>
      <c r="Y1061" s="553"/>
      <c r="Z1061" s="397"/>
      <c r="AA1061" s="397"/>
      <c r="AB1061" s="397"/>
      <c r="AC1061" s="397"/>
      <c r="AD1061" s="397"/>
      <c r="AE1061" s="397"/>
      <c r="AF1061" s="397"/>
      <c r="AG1061" s="397"/>
      <c r="AH1061" s="397"/>
      <c r="AI1061" s="397"/>
      <c r="AJ1061" s="397"/>
      <c r="AK1061" s="397"/>
      <c r="AL1061" s="397"/>
      <c r="AM1061" s="397"/>
      <c r="AN1061" s="397"/>
      <c r="AO1061" s="397"/>
      <c r="AP1061" s="397"/>
      <c r="AQ1061" s="397"/>
      <c r="AR1061" s="397"/>
      <c r="AS1061" s="397"/>
      <c r="AT1061" s="397"/>
      <c r="AU1061" s="397"/>
      <c r="AV1061" s="397"/>
      <c r="AW1061" s="397"/>
      <c r="AX1061" s="397"/>
      <c r="AY1061" s="397"/>
      <c r="AZ1061" s="397"/>
      <c r="BA1061" s="553"/>
      <c r="BB1061" s="397"/>
      <c r="BC1061" s="397"/>
      <c r="BD1061" s="397"/>
    </row>
    <row r="1062" spans="2:56" x14ac:dyDescent="0.35">
      <c r="B1062" s="80"/>
      <c r="C1062" s="119"/>
      <c r="D1062" s="119"/>
      <c r="E1062" s="84"/>
      <c r="F1062" s="119"/>
      <c r="G1062" s="120"/>
      <c r="H1062" s="41"/>
      <c r="I1062" s="41"/>
      <c r="J1062" s="82"/>
      <c r="K1062" s="291">
        <f t="shared" si="109"/>
        <v>0</v>
      </c>
      <c r="L1062" s="293">
        <f>IF(I1062&lt;INDEX(Lookup!$U$2:$U$10,MATCH($D$46,Lookup!$S$2:$S$10,0)),0,IF(O1062="X",0,J1062/(DATEDIF(H1062,I1062,"m")+1)*12))</f>
        <v>0</v>
      </c>
      <c r="M1062" s="291">
        <f t="shared" si="110"/>
        <v>0</v>
      </c>
      <c r="N1062" s="335"/>
      <c r="O1062" s="143"/>
      <c r="P1062" s="397"/>
      <c r="Q1062" s="555"/>
      <c r="R1062" s="576">
        <f t="shared" si="111"/>
        <v>0</v>
      </c>
      <c r="S1062" s="576">
        <f t="shared" si="112"/>
        <v>0</v>
      </c>
      <c r="T1062" s="576">
        <f t="shared" si="113"/>
        <v>0</v>
      </c>
      <c r="U1062" s="576">
        <f t="shared" si="114"/>
        <v>0</v>
      </c>
      <c r="V1062" s="553"/>
      <c r="W1062" s="553"/>
      <c r="X1062" s="553"/>
      <c r="Y1062" s="553"/>
      <c r="Z1062" s="397"/>
      <c r="AA1062" s="397"/>
      <c r="AB1062" s="397"/>
      <c r="AC1062" s="397"/>
      <c r="AD1062" s="397"/>
      <c r="AE1062" s="397"/>
      <c r="AF1062" s="397"/>
      <c r="AG1062" s="397"/>
      <c r="AH1062" s="397"/>
      <c r="AI1062" s="397"/>
      <c r="AJ1062" s="397"/>
      <c r="AK1062" s="397"/>
      <c r="AL1062" s="397"/>
      <c r="AM1062" s="397"/>
      <c r="AN1062" s="397"/>
      <c r="AO1062" s="397"/>
      <c r="AP1062" s="397"/>
      <c r="AQ1062" s="397"/>
      <c r="AR1062" s="397"/>
      <c r="AS1062" s="397"/>
      <c r="AT1062" s="397"/>
      <c r="AU1062" s="397"/>
      <c r="AV1062" s="397"/>
      <c r="AW1062" s="397"/>
      <c r="AX1062" s="397"/>
      <c r="AY1062" s="397"/>
      <c r="AZ1062" s="397"/>
      <c r="BA1062" s="553"/>
      <c r="BB1062" s="397"/>
      <c r="BC1062" s="397"/>
      <c r="BD1062" s="397"/>
    </row>
    <row r="1063" spans="2:56" x14ac:dyDescent="0.35">
      <c r="B1063" s="80"/>
      <c r="C1063" s="119"/>
      <c r="D1063" s="119"/>
      <c r="E1063" s="84"/>
      <c r="F1063" s="119"/>
      <c r="G1063" s="120"/>
      <c r="H1063" s="41"/>
      <c r="I1063" s="41"/>
      <c r="J1063" s="82"/>
      <c r="K1063" s="291">
        <f t="shared" si="109"/>
        <v>0</v>
      </c>
      <c r="L1063" s="293">
        <f>IF(I1063&lt;INDEX(Lookup!$U$2:$U$10,MATCH($D$46,Lookup!$S$2:$S$10,0)),0,IF(O1063="X",0,J1063/(DATEDIF(H1063,I1063,"m")+1)*12))</f>
        <v>0</v>
      </c>
      <c r="M1063" s="291">
        <f t="shared" si="110"/>
        <v>0</v>
      </c>
      <c r="N1063" s="335"/>
      <c r="O1063" s="143"/>
      <c r="P1063" s="397"/>
      <c r="Q1063" s="555"/>
      <c r="R1063" s="576">
        <f t="shared" si="111"/>
        <v>0</v>
      </c>
      <c r="S1063" s="576">
        <f t="shared" si="112"/>
        <v>0</v>
      </c>
      <c r="T1063" s="576">
        <f t="shared" si="113"/>
        <v>0</v>
      </c>
      <c r="U1063" s="576">
        <f t="shared" si="114"/>
        <v>0</v>
      </c>
      <c r="V1063" s="553"/>
      <c r="W1063" s="553"/>
      <c r="X1063" s="553"/>
      <c r="Y1063" s="553"/>
      <c r="Z1063" s="397"/>
      <c r="AA1063" s="397"/>
      <c r="AB1063" s="397"/>
      <c r="AC1063" s="397"/>
      <c r="AD1063" s="397"/>
      <c r="AE1063" s="397"/>
      <c r="AF1063" s="397"/>
      <c r="AG1063" s="397"/>
      <c r="AH1063" s="397"/>
      <c r="AI1063" s="397"/>
      <c r="AJ1063" s="397"/>
      <c r="AK1063" s="397"/>
      <c r="AL1063" s="397"/>
      <c r="AM1063" s="397"/>
      <c r="AN1063" s="397"/>
      <c r="AO1063" s="397"/>
      <c r="AP1063" s="397"/>
      <c r="AQ1063" s="397"/>
      <c r="AR1063" s="397"/>
      <c r="AS1063" s="397"/>
      <c r="AT1063" s="397"/>
      <c r="AU1063" s="397"/>
      <c r="AV1063" s="397"/>
      <c r="AW1063" s="397"/>
      <c r="AX1063" s="397"/>
      <c r="AY1063" s="397"/>
      <c r="AZ1063" s="397"/>
      <c r="BA1063" s="553"/>
      <c r="BB1063" s="397"/>
      <c r="BC1063" s="397"/>
      <c r="BD1063" s="397"/>
    </row>
    <row r="1064" spans="2:56" x14ac:dyDescent="0.35">
      <c r="B1064" s="80"/>
      <c r="C1064" s="119"/>
      <c r="D1064" s="119"/>
      <c r="E1064" s="84"/>
      <c r="F1064" s="119"/>
      <c r="G1064" s="120"/>
      <c r="H1064" s="41"/>
      <c r="I1064" s="41"/>
      <c r="J1064" s="82"/>
      <c r="K1064" s="291">
        <f t="shared" si="109"/>
        <v>0</v>
      </c>
      <c r="L1064" s="293">
        <f>IF(I1064&lt;INDEX(Lookup!$U$2:$U$10,MATCH($D$46,Lookup!$S$2:$S$10,0)),0,IF(O1064="X",0,J1064/(DATEDIF(H1064,I1064,"m")+1)*12))</f>
        <v>0</v>
      </c>
      <c r="M1064" s="291">
        <f t="shared" si="110"/>
        <v>0</v>
      </c>
      <c r="N1064" s="335"/>
      <c r="O1064" s="143"/>
      <c r="P1064" s="397"/>
      <c r="Q1064" s="555"/>
      <c r="R1064" s="576">
        <f t="shared" si="111"/>
        <v>0</v>
      </c>
      <c r="S1064" s="576">
        <f t="shared" si="112"/>
        <v>0</v>
      </c>
      <c r="T1064" s="576">
        <f t="shared" si="113"/>
        <v>0</v>
      </c>
      <c r="U1064" s="576">
        <f t="shared" si="114"/>
        <v>0</v>
      </c>
      <c r="V1064" s="553"/>
      <c r="W1064" s="553"/>
      <c r="X1064" s="553"/>
      <c r="Y1064" s="553"/>
      <c r="Z1064" s="397"/>
      <c r="AA1064" s="397"/>
      <c r="AB1064" s="397"/>
      <c r="AC1064" s="397"/>
      <c r="AD1064" s="397"/>
      <c r="AE1064" s="397"/>
      <c r="AF1064" s="397"/>
      <c r="AG1064" s="397"/>
      <c r="AH1064" s="397"/>
      <c r="AI1064" s="397"/>
      <c r="AJ1064" s="397"/>
      <c r="AK1064" s="397"/>
      <c r="AL1064" s="397"/>
      <c r="AM1064" s="397"/>
      <c r="AN1064" s="397"/>
      <c r="AO1064" s="397"/>
      <c r="AP1064" s="397"/>
      <c r="AQ1064" s="397"/>
      <c r="AR1064" s="397"/>
      <c r="AS1064" s="397"/>
      <c r="AT1064" s="397"/>
      <c r="AU1064" s="397"/>
      <c r="AV1064" s="397"/>
      <c r="AW1064" s="397"/>
      <c r="AX1064" s="397"/>
      <c r="AY1064" s="397"/>
      <c r="AZ1064" s="397"/>
      <c r="BA1064" s="553"/>
      <c r="BB1064" s="397"/>
      <c r="BC1064" s="397"/>
      <c r="BD1064" s="397"/>
    </row>
    <row r="1065" spans="2:56" x14ac:dyDescent="0.35">
      <c r="B1065" s="80"/>
      <c r="C1065" s="119"/>
      <c r="D1065" s="119"/>
      <c r="E1065" s="84"/>
      <c r="F1065" s="119"/>
      <c r="G1065" s="120"/>
      <c r="H1065" s="41"/>
      <c r="I1065" s="41"/>
      <c r="J1065" s="82"/>
      <c r="K1065" s="291">
        <f t="shared" si="109"/>
        <v>0</v>
      </c>
      <c r="L1065" s="293">
        <f>IF(I1065&lt;INDEX(Lookup!$U$2:$U$10,MATCH($D$46,Lookup!$S$2:$S$10,0)),0,IF(O1065="X",0,J1065/(DATEDIF(H1065,I1065,"m")+1)*12))</f>
        <v>0</v>
      </c>
      <c r="M1065" s="291">
        <f t="shared" si="110"/>
        <v>0</v>
      </c>
      <c r="N1065" s="335"/>
      <c r="O1065" s="143"/>
      <c r="P1065" s="397"/>
      <c r="Q1065" s="555"/>
      <c r="R1065" s="576">
        <f t="shared" si="111"/>
        <v>0</v>
      </c>
      <c r="S1065" s="576">
        <f t="shared" si="112"/>
        <v>0</v>
      </c>
      <c r="T1065" s="576">
        <f t="shared" si="113"/>
        <v>0</v>
      </c>
      <c r="U1065" s="576">
        <f t="shared" si="114"/>
        <v>0</v>
      </c>
      <c r="V1065" s="553"/>
      <c r="W1065" s="553"/>
      <c r="X1065" s="553"/>
      <c r="Y1065" s="553"/>
      <c r="Z1065" s="397"/>
      <c r="AA1065" s="397"/>
      <c r="AB1065" s="397"/>
      <c r="AC1065" s="397"/>
      <c r="AD1065" s="397"/>
      <c r="AE1065" s="397"/>
      <c r="AF1065" s="397"/>
      <c r="AG1065" s="397"/>
      <c r="AH1065" s="397"/>
      <c r="AI1065" s="397"/>
      <c r="AJ1065" s="397"/>
      <c r="AK1065" s="397"/>
      <c r="AL1065" s="397"/>
      <c r="AM1065" s="397"/>
      <c r="AN1065" s="397"/>
      <c r="AO1065" s="397"/>
      <c r="AP1065" s="397"/>
      <c r="AQ1065" s="397"/>
      <c r="AR1065" s="397"/>
      <c r="AS1065" s="397"/>
      <c r="AT1065" s="397"/>
      <c r="AU1065" s="397"/>
      <c r="AV1065" s="397"/>
      <c r="AW1065" s="397"/>
      <c r="AX1065" s="397"/>
      <c r="AY1065" s="397"/>
      <c r="AZ1065" s="397"/>
      <c r="BA1065" s="553"/>
      <c r="BB1065" s="397"/>
      <c r="BC1065" s="397"/>
      <c r="BD1065" s="397"/>
    </row>
    <row r="1066" spans="2:56" x14ac:dyDescent="0.35">
      <c r="B1066" s="80"/>
      <c r="C1066" s="119"/>
      <c r="D1066" s="119"/>
      <c r="E1066" s="84"/>
      <c r="F1066" s="119"/>
      <c r="G1066" s="120"/>
      <c r="H1066" s="41"/>
      <c r="I1066" s="41"/>
      <c r="J1066" s="82"/>
      <c r="K1066" s="291">
        <f t="shared" si="109"/>
        <v>0</v>
      </c>
      <c r="L1066" s="293">
        <f>IF(I1066&lt;INDEX(Lookup!$U$2:$U$10,MATCH($D$46,Lookup!$S$2:$S$10,0)),0,IF(O1066="X",0,J1066/(DATEDIF(H1066,I1066,"m")+1)*12))</f>
        <v>0</v>
      </c>
      <c r="M1066" s="291">
        <f t="shared" si="110"/>
        <v>0</v>
      </c>
      <c r="N1066" s="335"/>
      <c r="O1066" s="143"/>
      <c r="P1066" s="397"/>
      <c r="Q1066" s="555"/>
      <c r="R1066" s="576">
        <f t="shared" si="111"/>
        <v>0</v>
      </c>
      <c r="S1066" s="576">
        <f t="shared" si="112"/>
        <v>0</v>
      </c>
      <c r="T1066" s="576">
        <f t="shared" si="113"/>
        <v>0</v>
      </c>
      <c r="U1066" s="576">
        <f t="shared" si="114"/>
        <v>0</v>
      </c>
      <c r="V1066" s="553"/>
      <c r="W1066" s="553"/>
      <c r="X1066" s="553"/>
      <c r="Y1066" s="553"/>
      <c r="Z1066" s="397"/>
      <c r="AA1066" s="397"/>
      <c r="AB1066" s="397"/>
      <c r="AC1066" s="397"/>
      <c r="AD1066" s="397"/>
      <c r="AE1066" s="397"/>
      <c r="AF1066" s="397"/>
      <c r="AG1066" s="397"/>
      <c r="AH1066" s="397"/>
      <c r="AI1066" s="397"/>
      <c r="AJ1066" s="397"/>
      <c r="AK1066" s="397"/>
      <c r="AL1066" s="397"/>
      <c r="AM1066" s="397"/>
      <c r="AN1066" s="397"/>
      <c r="AO1066" s="397"/>
      <c r="AP1066" s="397"/>
      <c r="AQ1066" s="397"/>
      <c r="AR1066" s="397"/>
      <c r="AS1066" s="397"/>
      <c r="AT1066" s="397"/>
      <c r="AU1066" s="397"/>
      <c r="AV1066" s="397"/>
      <c r="AW1066" s="397"/>
      <c r="AX1066" s="397"/>
      <c r="AY1066" s="397"/>
      <c r="AZ1066" s="397"/>
      <c r="BA1066" s="553"/>
      <c r="BB1066" s="397"/>
      <c r="BC1066" s="397"/>
      <c r="BD1066" s="397"/>
    </row>
    <row r="1067" spans="2:56" x14ac:dyDescent="0.35">
      <c r="B1067" s="80"/>
      <c r="C1067" s="119"/>
      <c r="D1067" s="119"/>
      <c r="E1067" s="84"/>
      <c r="F1067" s="119"/>
      <c r="G1067" s="120"/>
      <c r="H1067" s="41"/>
      <c r="I1067" s="41"/>
      <c r="J1067" s="82"/>
      <c r="K1067" s="291">
        <f t="shared" si="109"/>
        <v>0</v>
      </c>
      <c r="L1067" s="293">
        <f>IF(I1067&lt;INDEX(Lookup!$U$2:$U$10,MATCH($D$46,Lookup!$S$2:$S$10,0)),0,IF(O1067="X",0,J1067/(DATEDIF(H1067,I1067,"m")+1)*12))</f>
        <v>0</v>
      </c>
      <c r="M1067" s="291">
        <f t="shared" si="110"/>
        <v>0</v>
      </c>
      <c r="N1067" s="335"/>
      <c r="O1067" s="143"/>
      <c r="P1067" s="397"/>
      <c r="Q1067" s="555"/>
      <c r="R1067" s="576">
        <f t="shared" si="111"/>
        <v>0</v>
      </c>
      <c r="S1067" s="576">
        <f t="shared" si="112"/>
        <v>0</v>
      </c>
      <c r="T1067" s="576">
        <f t="shared" si="113"/>
        <v>0</v>
      </c>
      <c r="U1067" s="576">
        <f t="shared" si="114"/>
        <v>0</v>
      </c>
      <c r="V1067" s="553"/>
      <c r="W1067" s="553"/>
      <c r="X1067" s="553"/>
      <c r="Y1067" s="553"/>
      <c r="Z1067" s="397"/>
      <c r="AA1067" s="397"/>
      <c r="AB1067" s="397"/>
      <c r="AC1067" s="397"/>
      <c r="AD1067" s="397"/>
      <c r="AE1067" s="397"/>
      <c r="AF1067" s="397"/>
      <c r="AG1067" s="397"/>
      <c r="AH1067" s="397"/>
      <c r="AI1067" s="397"/>
      <c r="AJ1067" s="397"/>
      <c r="AK1067" s="397"/>
      <c r="AL1067" s="397"/>
      <c r="AM1067" s="397"/>
      <c r="AN1067" s="397"/>
      <c r="AO1067" s="397"/>
      <c r="AP1067" s="397"/>
      <c r="AQ1067" s="397"/>
      <c r="AR1067" s="397"/>
      <c r="AS1067" s="397"/>
      <c r="AT1067" s="397"/>
      <c r="AU1067" s="397"/>
      <c r="AV1067" s="397"/>
      <c r="AW1067" s="397"/>
      <c r="AX1067" s="397"/>
      <c r="AY1067" s="397"/>
      <c r="AZ1067" s="397"/>
      <c r="BA1067" s="553"/>
      <c r="BB1067" s="397"/>
      <c r="BC1067" s="397"/>
      <c r="BD1067" s="397"/>
    </row>
    <row r="1068" spans="2:56" x14ac:dyDescent="0.35">
      <c r="B1068" s="80"/>
      <c r="C1068" s="119"/>
      <c r="D1068" s="119"/>
      <c r="E1068" s="84"/>
      <c r="F1068" s="119"/>
      <c r="G1068" s="120"/>
      <c r="H1068" s="41"/>
      <c r="I1068" s="41"/>
      <c r="J1068" s="82"/>
      <c r="K1068" s="291">
        <f t="shared" si="109"/>
        <v>0</v>
      </c>
      <c r="L1068" s="293">
        <f>IF(I1068&lt;INDEX(Lookup!$U$2:$U$10,MATCH($D$46,Lookup!$S$2:$S$10,0)),0,IF(O1068="X",0,J1068/(DATEDIF(H1068,I1068,"m")+1)*12))</f>
        <v>0</v>
      </c>
      <c r="M1068" s="291">
        <f t="shared" si="110"/>
        <v>0</v>
      </c>
      <c r="N1068" s="335"/>
      <c r="O1068" s="143"/>
      <c r="P1068" s="397"/>
      <c r="Q1068" s="555"/>
      <c r="R1068" s="576">
        <f t="shared" si="111"/>
        <v>0</v>
      </c>
      <c r="S1068" s="576">
        <f t="shared" si="112"/>
        <v>0</v>
      </c>
      <c r="T1068" s="576">
        <f t="shared" si="113"/>
        <v>0</v>
      </c>
      <c r="U1068" s="576">
        <f t="shared" si="114"/>
        <v>0</v>
      </c>
      <c r="V1068" s="553"/>
      <c r="W1068" s="553"/>
      <c r="X1068" s="553"/>
      <c r="Y1068" s="553"/>
      <c r="Z1068" s="397"/>
      <c r="AA1068" s="397"/>
      <c r="AB1068" s="397"/>
      <c r="AC1068" s="397"/>
      <c r="AD1068" s="397"/>
      <c r="AE1068" s="397"/>
      <c r="AF1068" s="397"/>
      <c r="AG1068" s="397"/>
      <c r="AH1068" s="397"/>
      <c r="AI1068" s="397"/>
      <c r="AJ1068" s="397"/>
      <c r="AK1068" s="397"/>
      <c r="AL1068" s="397"/>
      <c r="AM1068" s="397"/>
      <c r="AN1068" s="397"/>
      <c r="AO1068" s="397"/>
      <c r="AP1068" s="397"/>
      <c r="AQ1068" s="397"/>
      <c r="AR1068" s="397"/>
      <c r="AS1068" s="397"/>
      <c r="AT1068" s="397"/>
      <c r="AU1068" s="397"/>
      <c r="AV1068" s="397"/>
      <c r="AW1068" s="397"/>
      <c r="AX1068" s="397"/>
      <c r="AY1068" s="397"/>
      <c r="AZ1068" s="397"/>
      <c r="BA1068" s="553"/>
      <c r="BB1068" s="397"/>
      <c r="BC1068" s="397"/>
      <c r="BD1068" s="397"/>
    </row>
    <row r="1069" spans="2:56" x14ac:dyDescent="0.35">
      <c r="B1069" s="80"/>
      <c r="C1069" s="119"/>
      <c r="D1069" s="119"/>
      <c r="E1069" s="84"/>
      <c r="F1069" s="119"/>
      <c r="G1069" s="120"/>
      <c r="H1069" s="41"/>
      <c r="I1069" s="41"/>
      <c r="J1069" s="82"/>
      <c r="K1069" s="291">
        <f t="shared" si="109"/>
        <v>0</v>
      </c>
      <c r="L1069" s="293">
        <f>IF(I1069&lt;INDEX(Lookup!$U$2:$U$10,MATCH($D$46,Lookup!$S$2:$S$10,0)),0,IF(O1069="X",0,J1069/(DATEDIF(H1069,I1069,"m")+1)*12))</f>
        <v>0</v>
      </c>
      <c r="M1069" s="291">
        <f t="shared" si="110"/>
        <v>0</v>
      </c>
      <c r="N1069" s="335"/>
      <c r="O1069" s="143"/>
      <c r="P1069" s="397"/>
      <c r="Q1069" s="555"/>
      <c r="R1069" s="576">
        <f t="shared" si="111"/>
        <v>0</v>
      </c>
      <c r="S1069" s="576">
        <f t="shared" si="112"/>
        <v>0</v>
      </c>
      <c r="T1069" s="576">
        <f t="shared" si="113"/>
        <v>0</v>
      </c>
      <c r="U1069" s="576">
        <f t="shared" si="114"/>
        <v>0</v>
      </c>
      <c r="V1069" s="553"/>
      <c r="W1069" s="553"/>
      <c r="X1069" s="553"/>
      <c r="Y1069" s="553"/>
      <c r="Z1069" s="397"/>
      <c r="AA1069" s="397"/>
      <c r="AB1069" s="397"/>
      <c r="AC1069" s="397"/>
      <c r="AD1069" s="397"/>
      <c r="AE1069" s="397"/>
      <c r="AF1069" s="397"/>
      <c r="AG1069" s="397"/>
      <c r="AH1069" s="397"/>
      <c r="AI1069" s="397"/>
      <c r="AJ1069" s="397"/>
      <c r="AK1069" s="397"/>
      <c r="AL1069" s="397"/>
      <c r="AM1069" s="397"/>
      <c r="AN1069" s="397"/>
      <c r="AO1069" s="397"/>
      <c r="AP1069" s="397"/>
      <c r="AQ1069" s="397"/>
      <c r="AR1069" s="397"/>
      <c r="AS1069" s="397"/>
      <c r="AT1069" s="397"/>
      <c r="AU1069" s="397"/>
      <c r="AV1069" s="397"/>
      <c r="AW1069" s="397"/>
      <c r="AX1069" s="397"/>
      <c r="AY1069" s="397"/>
      <c r="AZ1069" s="397"/>
      <c r="BA1069" s="553"/>
      <c r="BB1069" s="397"/>
      <c r="BC1069" s="397"/>
      <c r="BD1069" s="397"/>
    </row>
    <row r="1070" spans="2:56" x14ac:dyDescent="0.35">
      <c r="B1070" s="80"/>
      <c r="C1070" s="119"/>
      <c r="D1070" s="119"/>
      <c r="E1070" s="84"/>
      <c r="F1070" s="119"/>
      <c r="G1070" s="120"/>
      <c r="H1070" s="41"/>
      <c r="I1070" s="41"/>
      <c r="J1070" s="82"/>
      <c r="K1070" s="291">
        <f t="shared" si="109"/>
        <v>0</v>
      </c>
      <c r="L1070" s="293">
        <f>IF(I1070&lt;INDEX(Lookup!$U$2:$U$10,MATCH($D$46,Lookup!$S$2:$S$10,0)),0,IF(O1070="X",0,J1070/(DATEDIF(H1070,I1070,"m")+1)*12))</f>
        <v>0</v>
      </c>
      <c r="M1070" s="291">
        <f t="shared" si="110"/>
        <v>0</v>
      </c>
      <c r="N1070" s="335"/>
      <c r="O1070" s="143"/>
      <c r="P1070" s="397"/>
      <c r="Q1070" s="555"/>
      <c r="R1070" s="576">
        <f t="shared" si="111"/>
        <v>0</v>
      </c>
      <c r="S1070" s="576">
        <f t="shared" si="112"/>
        <v>0</v>
      </c>
      <c r="T1070" s="576">
        <f t="shared" si="113"/>
        <v>0</v>
      </c>
      <c r="U1070" s="576">
        <f t="shared" si="114"/>
        <v>0</v>
      </c>
      <c r="V1070" s="553"/>
      <c r="W1070" s="553"/>
      <c r="X1070" s="553"/>
      <c r="Y1070" s="553"/>
      <c r="Z1070" s="397"/>
      <c r="AA1070" s="397"/>
      <c r="AB1070" s="397"/>
      <c r="AC1070" s="397"/>
      <c r="AD1070" s="397"/>
      <c r="AE1070" s="397"/>
      <c r="AF1070" s="397"/>
      <c r="AG1070" s="397"/>
      <c r="AH1070" s="397"/>
      <c r="AI1070" s="397"/>
      <c r="AJ1070" s="397"/>
      <c r="AK1070" s="397"/>
      <c r="AL1070" s="397"/>
      <c r="AM1070" s="397"/>
      <c r="AN1070" s="397"/>
      <c r="AO1070" s="397"/>
      <c r="AP1070" s="397"/>
      <c r="AQ1070" s="397"/>
      <c r="AR1070" s="397"/>
      <c r="AS1070" s="397"/>
      <c r="AT1070" s="397"/>
      <c r="AU1070" s="397"/>
      <c r="AV1070" s="397"/>
      <c r="AW1070" s="397"/>
      <c r="AX1070" s="397"/>
      <c r="AY1070" s="397"/>
      <c r="AZ1070" s="397"/>
      <c r="BA1070" s="553"/>
      <c r="BB1070" s="397"/>
      <c r="BC1070" s="397"/>
      <c r="BD1070" s="397"/>
    </row>
    <row r="1071" spans="2:56" x14ac:dyDescent="0.35">
      <c r="B1071" s="80"/>
      <c r="C1071" s="119"/>
      <c r="D1071" s="119"/>
      <c r="E1071" s="84"/>
      <c r="F1071" s="119"/>
      <c r="G1071" s="120"/>
      <c r="H1071" s="41"/>
      <c r="I1071" s="41"/>
      <c r="J1071" s="82"/>
      <c r="K1071" s="291">
        <f t="shared" si="109"/>
        <v>0</v>
      </c>
      <c r="L1071" s="293">
        <f>IF(I1071&lt;INDEX(Lookup!$U$2:$U$10,MATCH($D$46,Lookup!$S$2:$S$10,0)),0,IF(O1071="X",0,J1071/(DATEDIF(H1071,I1071,"m")+1)*12))</f>
        <v>0</v>
      </c>
      <c r="M1071" s="291">
        <f t="shared" si="110"/>
        <v>0</v>
      </c>
      <c r="N1071" s="335"/>
      <c r="O1071" s="143"/>
      <c r="P1071" s="397"/>
      <c r="Q1071" s="555"/>
      <c r="R1071" s="576">
        <f t="shared" si="111"/>
        <v>0</v>
      </c>
      <c r="S1071" s="576">
        <f t="shared" si="112"/>
        <v>0</v>
      </c>
      <c r="T1071" s="576">
        <f t="shared" si="113"/>
        <v>0</v>
      </c>
      <c r="U1071" s="576">
        <f t="shared" si="114"/>
        <v>0</v>
      </c>
      <c r="V1071" s="553"/>
      <c r="W1071" s="553"/>
      <c r="X1071" s="553"/>
      <c r="Y1071" s="553"/>
      <c r="Z1071" s="397"/>
      <c r="AA1071" s="397"/>
      <c r="AB1071" s="397"/>
      <c r="AC1071" s="397"/>
      <c r="AD1071" s="397"/>
      <c r="AE1071" s="397"/>
      <c r="AF1071" s="397"/>
      <c r="AG1071" s="397"/>
      <c r="AH1071" s="397"/>
      <c r="AI1071" s="397"/>
      <c r="AJ1071" s="397"/>
      <c r="AK1071" s="397"/>
      <c r="AL1071" s="397"/>
      <c r="AM1071" s="397"/>
      <c r="AN1071" s="397"/>
      <c r="AO1071" s="397"/>
      <c r="AP1071" s="397"/>
      <c r="AQ1071" s="397"/>
      <c r="AR1071" s="397"/>
      <c r="AS1071" s="397"/>
      <c r="AT1071" s="397"/>
      <c r="AU1071" s="397"/>
      <c r="AV1071" s="397"/>
      <c r="AW1071" s="397"/>
      <c r="AX1071" s="397"/>
      <c r="AY1071" s="397"/>
      <c r="AZ1071" s="397"/>
      <c r="BA1071" s="553"/>
      <c r="BB1071" s="397"/>
      <c r="BC1071" s="397"/>
      <c r="BD1071" s="397"/>
    </row>
    <row r="1072" spans="2:56" x14ac:dyDescent="0.35">
      <c r="B1072" s="80"/>
      <c r="C1072" s="119"/>
      <c r="D1072" s="119"/>
      <c r="E1072" s="84"/>
      <c r="F1072" s="119"/>
      <c r="G1072" s="120"/>
      <c r="H1072" s="41"/>
      <c r="I1072" s="41"/>
      <c r="J1072" s="82"/>
      <c r="K1072" s="291">
        <f t="shared" si="109"/>
        <v>0</v>
      </c>
      <c r="L1072" s="293">
        <f>IF(I1072&lt;INDEX(Lookup!$U$2:$U$10,MATCH($D$46,Lookup!$S$2:$S$10,0)),0,IF(O1072="X",0,J1072/(DATEDIF(H1072,I1072,"m")+1)*12))</f>
        <v>0</v>
      </c>
      <c r="M1072" s="291">
        <f t="shared" si="110"/>
        <v>0</v>
      </c>
      <c r="N1072" s="335"/>
      <c r="O1072" s="143"/>
      <c r="P1072" s="397"/>
      <c r="Q1072" s="555"/>
      <c r="R1072" s="576">
        <f t="shared" si="111"/>
        <v>0</v>
      </c>
      <c r="S1072" s="576">
        <f t="shared" si="112"/>
        <v>0</v>
      </c>
      <c r="T1072" s="576">
        <f t="shared" si="113"/>
        <v>0</v>
      </c>
      <c r="U1072" s="576">
        <f t="shared" si="114"/>
        <v>0</v>
      </c>
      <c r="V1072" s="553"/>
      <c r="W1072" s="553"/>
      <c r="X1072" s="553"/>
      <c r="Y1072" s="553"/>
      <c r="Z1072" s="397"/>
      <c r="AA1072" s="397"/>
      <c r="AB1072" s="397"/>
      <c r="AC1072" s="397"/>
      <c r="AD1072" s="397"/>
      <c r="AE1072" s="397"/>
      <c r="AF1072" s="397"/>
      <c r="AG1072" s="397"/>
      <c r="AH1072" s="397"/>
      <c r="AI1072" s="397"/>
      <c r="AJ1072" s="397"/>
      <c r="AK1072" s="397"/>
      <c r="AL1072" s="397"/>
      <c r="AM1072" s="397"/>
      <c r="AN1072" s="397"/>
      <c r="AO1072" s="397"/>
      <c r="AP1072" s="397"/>
      <c r="AQ1072" s="397"/>
      <c r="AR1072" s="397"/>
      <c r="AS1072" s="397"/>
      <c r="AT1072" s="397"/>
      <c r="AU1072" s="397"/>
      <c r="AV1072" s="397"/>
      <c r="AW1072" s="397"/>
      <c r="AX1072" s="397"/>
      <c r="AY1072" s="397"/>
      <c r="AZ1072" s="397"/>
      <c r="BA1072" s="553"/>
      <c r="BB1072" s="397"/>
      <c r="BC1072" s="397"/>
      <c r="BD1072" s="397"/>
    </row>
    <row r="1073" spans="2:56" x14ac:dyDescent="0.35">
      <c r="B1073" s="80"/>
      <c r="C1073" s="119"/>
      <c r="D1073" s="119"/>
      <c r="E1073" s="84"/>
      <c r="F1073" s="119"/>
      <c r="G1073" s="120"/>
      <c r="H1073" s="41"/>
      <c r="I1073" s="41"/>
      <c r="J1073" s="82"/>
      <c r="K1073" s="291">
        <f t="shared" si="109"/>
        <v>0</v>
      </c>
      <c r="L1073" s="293">
        <f>IF(I1073&lt;INDEX(Lookup!$U$2:$U$10,MATCH($D$46,Lookup!$S$2:$S$10,0)),0,IF(O1073="X",0,J1073/(DATEDIF(H1073,I1073,"m")+1)*12))</f>
        <v>0</v>
      </c>
      <c r="M1073" s="291">
        <f t="shared" si="110"/>
        <v>0</v>
      </c>
      <c r="N1073" s="335"/>
      <c r="O1073" s="143"/>
      <c r="P1073" s="397"/>
      <c r="Q1073" s="555"/>
      <c r="R1073" s="576">
        <f t="shared" si="111"/>
        <v>0</v>
      </c>
      <c r="S1073" s="576">
        <f t="shared" si="112"/>
        <v>0</v>
      </c>
      <c r="T1073" s="576">
        <f t="shared" si="113"/>
        <v>0</v>
      </c>
      <c r="U1073" s="576">
        <f t="shared" si="114"/>
        <v>0</v>
      </c>
      <c r="V1073" s="553"/>
      <c r="W1073" s="553"/>
      <c r="X1073" s="553"/>
      <c r="Y1073" s="553"/>
      <c r="Z1073" s="397"/>
      <c r="AA1073" s="397"/>
      <c r="AB1073" s="397"/>
      <c r="AC1073" s="397"/>
      <c r="AD1073" s="397"/>
      <c r="AE1073" s="397"/>
      <c r="AF1073" s="397"/>
      <c r="AG1073" s="397"/>
      <c r="AH1073" s="397"/>
      <c r="AI1073" s="397"/>
      <c r="AJ1073" s="397"/>
      <c r="AK1073" s="397"/>
      <c r="AL1073" s="397"/>
      <c r="AM1073" s="397"/>
      <c r="AN1073" s="397"/>
      <c r="AO1073" s="397"/>
      <c r="AP1073" s="397"/>
      <c r="AQ1073" s="397"/>
      <c r="AR1073" s="397"/>
      <c r="AS1073" s="397"/>
      <c r="AT1073" s="397"/>
      <c r="AU1073" s="397"/>
      <c r="AV1073" s="397"/>
      <c r="AW1073" s="397"/>
      <c r="AX1073" s="397"/>
      <c r="AY1073" s="397"/>
      <c r="AZ1073" s="397"/>
      <c r="BA1073" s="553"/>
      <c r="BB1073" s="397"/>
      <c r="BC1073" s="397"/>
      <c r="BD1073" s="397"/>
    </row>
    <row r="1074" spans="2:56" x14ac:dyDescent="0.35">
      <c r="B1074" s="80"/>
      <c r="C1074" s="119"/>
      <c r="D1074" s="119"/>
      <c r="E1074" s="84"/>
      <c r="F1074" s="119"/>
      <c r="G1074" s="120"/>
      <c r="H1074" s="41"/>
      <c r="I1074" s="41"/>
      <c r="J1074" s="82"/>
      <c r="K1074" s="291">
        <f t="shared" ref="K1074:K1137" si="115">J1074*$K$8</f>
        <v>0</v>
      </c>
      <c r="L1074" s="293">
        <f>IF(I1074&lt;INDEX(Lookup!$U$2:$U$10,MATCH($D$46,Lookup!$S$2:$S$10,0)),0,IF(O1074="X",0,J1074/(DATEDIF(H1074,I1074,"m")+1)*12))</f>
        <v>0</v>
      </c>
      <c r="M1074" s="291">
        <f t="shared" ref="M1074:M1137" si="116">L1074*$K$8</f>
        <v>0</v>
      </c>
      <c r="N1074" s="335"/>
      <c r="O1074" s="143"/>
      <c r="P1074" s="397"/>
      <c r="Q1074" s="555"/>
      <c r="R1074" s="576">
        <f t="shared" si="111"/>
        <v>0</v>
      </c>
      <c r="S1074" s="576">
        <f t="shared" si="112"/>
        <v>0</v>
      </c>
      <c r="T1074" s="576">
        <f t="shared" si="113"/>
        <v>0</v>
      </c>
      <c r="U1074" s="576">
        <f t="shared" si="114"/>
        <v>0</v>
      </c>
      <c r="V1074" s="553"/>
      <c r="W1074" s="553"/>
      <c r="X1074" s="553"/>
      <c r="Y1074" s="553"/>
      <c r="Z1074" s="397"/>
      <c r="AA1074" s="397"/>
      <c r="AB1074" s="397"/>
      <c r="AC1074" s="397"/>
      <c r="AD1074" s="397"/>
      <c r="AE1074" s="397"/>
      <c r="AF1074" s="397"/>
      <c r="AG1074" s="397"/>
      <c r="AH1074" s="397"/>
      <c r="AI1074" s="397"/>
      <c r="AJ1074" s="397"/>
      <c r="AK1074" s="397"/>
      <c r="AL1074" s="397"/>
      <c r="AM1074" s="397"/>
      <c r="AN1074" s="397"/>
      <c r="AO1074" s="397"/>
      <c r="AP1074" s="397"/>
      <c r="AQ1074" s="397"/>
      <c r="AR1074" s="397"/>
      <c r="AS1074" s="397"/>
      <c r="AT1074" s="397"/>
      <c r="AU1074" s="397"/>
      <c r="AV1074" s="397"/>
      <c r="AW1074" s="397"/>
      <c r="AX1074" s="397"/>
      <c r="AY1074" s="397"/>
      <c r="AZ1074" s="397"/>
      <c r="BA1074" s="553"/>
      <c r="BB1074" s="397"/>
      <c r="BC1074" s="397"/>
      <c r="BD1074" s="397"/>
    </row>
    <row r="1075" spans="2:56" x14ac:dyDescent="0.35">
      <c r="B1075" s="80"/>
      <c r="C1075" s="119"/>
      <c r="D1075" s="119"/>
      <c r="E1075" s="84"/>
      <c r="F1075" s="119"/>
      <c r="G1075" s="120"/>
      <c r="H1075" s="41"/>
      <c r="I1075" s="41"/>
      <c r="J1075" s="82"/>
      <c r="K1075" s="291">
        <f t="shared" si="115"/>
        <v>0</v>
      </c>
      <c r="L1075" s="293">
        <f>IF(I1075&lt;INDEX(Lookup!$U$2:$U$10,MATCH($D$46,Lookup!$S$2:$S$10,0)),0,IF(O1075="X",0,J1075/(DATEDIF(H1075,I1075,"m")+1)*12))</f>
        <v>0</v>
      </c>
      <c r="M1075" s="291">
        <f t="shared" si="116"/>
        <v>0</v>
      </c>
      <c r="N1075" s="335"/>
      <c r="O1075" s="143"/>
      <c r="P1075" s="397"/>
      <c r="Q1075" s="555"/>
      <c r="R1075" s="576">
        <f t="shared" ref="R1075:R1138" si="117">K1074*$I$32</f>
        <v>0</v>
      </c>
      <c r="S1075" s="576">
        <f t="shared" ref="S1075:S1138" si="118">M1074*$I$42</f>
        <v>0</v>
      </c>
      <c r="T1075" s="576">
        <f t="shared" ref="T1075:T1138" si="119">R1075-K1074</f>
        <v>0</v>
      </c>
      <c r="U1075" s="576">
        <f t="shared" ref="U1075:U1138" si="120">S1075-M1074</f>
        <v>0</v>
      </c>
      <c r="V1075" s="553"/>
      <c r="W1075" s="553"/>
      <c r="X1075" s="553"/>
      <c r="Y1075" s="553"/>
      <c r="Z1075" s="397"/>
      <c r="AA1075" s="397"/>
      <c r="AB1075" s="397"/>
      <c r="AC1075" s="397"/>
      <c r="AD1075" s="397"/>
      <c r="AE1075" s="397"/>
      <c r="AF1075" s="397"/>
      <c r="AG1075" s="397"/>
      <c r="AH1075" s="397"/>
      <c r="AI1075" s="397"/>
      <c r="AJ1075" s="397"/>
      <c r="AK1075" s="397"/>
      <c r="AL1075" s="397"/>
      <c r="AM1075" s="397"/>
      <c r="AN1075" s="397"/>
      <c r="AO1075" s="397"/>
      <c r="AP1075" s="397"/>
      <c r="AQ1075" s="397"/>
      <c r="AR1075" s="397"/>
      <c r="AS1075" s="397"/>
      <c r="AT1075" s="397"/>
      <c r="AU1075" s="397"/>
      <c r="AV1075" s="397"/>
      <c r="AW1075" s="397"/>
      <c r="AX1075" s="397"/>
      <c r="AY1075" s="397"/>
      <c r="AZ1075" s="397"/>
      <c r="BA1075" s="553"/>
      <c r="BB1075" s="397"/>
      <c r="BC1075" s="397"/>
      <c r="BD1075" s="397"/>
    </row>
    <row r="1076" spans="2:56" x14ac:dyDescent="0.35">
      <c r="B1076" s="80"/>
      <c r="C1076" s="119"/>
      <c r="D1076" s="119"/>
      <c r="E1076" s="84"/>
      <c r="F1076" s="119"/>
      <c r="G1076" s="120"/>
      <c r="H1076" s="41"/>
      <c r="I1076" s="41"/>
      <c r="J1076" s="82"/>
      <c r="K1076" s="291">
        <f t="shared" si="115"/>
        <v>0</v>
      </c>
      <c r="L1076" s="293">
        <f>IF(I1076&lt;INDEX(Lookup!$U$2:$U$10,MATCH($D$46,Lookup!$S$2:$S$10,0)),0,IF(O1076="X",0,J1076/(DATEDIF(H1076,I1076,"m")+1)*12))</f>
        <v>0</v>
      </c>
      <c r="M1076" s="291">
        <f t="shared" si="116"/>
        <v>0</v>
      </c>
      <c r="N1076" s="335"/>
      <c r="O1076" s="143"/>
      <c r="P1076" s="397"/>
      <c r="Q1076" s="555"/>
      <c r="R1076" s="576">
        <f t="shared" si="117"/>
        <v>0</v>
      </c>
      <c r="S1076" s="576">
        <f t="shared" si="118"/>
        <v>0</v>
      </c>
      <c r="T1076" s="576">
        <f t="shared" si="119"/>
        <v>0</v>
      </c>
      <c r="U1076" s="576">
        <f t="shared" si="120"/>
        <v>0</v>
      </c>
      <c r="V1076" s="553"/>
      <c r="W1076" s="553"/>
      <c r="X1076" s="553"/>
      <c r="Y1076" s="553"/>
      <c r="Z1076" s="397"/>
      <c r="AA1076" s="397"/>
      <c r="AB1076" s="397"/>
      <c r="AC1076" s="397"/>
      <c r="AD1076" s="397"/>
      <c r="AE1076" s="397"/>
      <c r="AF1076" s="397"/>
      <c r="AG1076" s="397"/>
      <c r="AH1076" s="397"/>
      <c r="AI1076" s="397"/>
      <c r="AJ1076" s="397"/>
      <c r="AK1076" s="397"/>
      <c r="AL1076" s="397"/>
      <c r="AM1076" s="397"/>
      <c r="AN1076" s="397"/>
      <c r="AO1076" s="397"/>
      <c r="AP1076" s="397"/>
      <c r="AQ1076" s="397"/>
      <c r="AR1076" s="397"/>
      <c r="AS1076" s="397"/>
      <c r="AT1076" s="397"/>
      <c r="AU1076" s="397"/>
      <c r="AV1076" s="397"/>
      <c r="AW1076" s="397"/>
      <c r="AX1076" s="397"/>
      <c r="AY1076" s="397"/>
      <c r="AZ1076" s="397"/>
      <c r="BA1076" s="553"/>
      <c r="BB1076" s="397"/>
      <c r="BC1076" s="397"/>
      <c r="BD1076" s="397"/>
    </row>
    <row r="1077" spans="2:56" x14ac:dyDescent="0.35">
      <c r="B1077" s="80"/>
      <c r="C1077" s="119"/>
      <c r="D1077" s="119"/>
      <c r="E1077" s="84"/>
      <c r="F1077" s="119"/>
      <c r="G1077" s="120"/>
      <c r="H1077" s="41"/>
      <c r="I1077" s="41"/>
      <c r="J1077" s="82"/>
      <c r="K1077" s="291">
        <f t="shared" si="115"/>
        <v>0</v>
      </c>
      <c r="L1077" s="293">
        <f>IF(I1077&lt;INDEX(Lookup!$U$2:$U$10,MATCH($D$46,Lookup!$S$2:$S$10,0)),0,IF(O1077="X",0,J1077/(DATEDIF(H1077,I1077,"m")+1)*12))</f>
        <v>0</v>
      </c>
      <c r="M1077" s="291">
        <f t="shared" si="116"/>
        <v>0</v>
      </c>
      <c r="N1077" s="335"/>
      <c r="O1077" s="143"/>
      <c r="P1077" s="397"/>
      <c r="Q1077" s="555"/>
      <c r="R1077" s="576">
        <f t="shared" si="117"/>
        <v>0</v>
      </c>
      <c r="S1077" s="576">
        <f t="shared" si="118"/>
        <v>0</v>
      </c>
      <c r="T1077" s="576">
        <f t="shared" si="119"/>
        <v>0</v>
      </c>
      <c r="U1077" s="576">
        <f t="shared" si="120"/>
        <v>0</v>
      </c>
      <c r="V1077" s="553"/>
      <c r="W1077" s="553"/>
      <c r="X1077" s="553"/>
      <c r="Y1077" s="553"/>
      <c r="Z1077" s="397"/>
      <c r="AA1077" s="397"/>
      <c r="AB1077" s="397"/>
      <c r="AC1077" s="397"/>
      <c r="AD1077" s="397"/>
      <c r="AE1077" s="397"/>
      <c r="AF1077" s="397"/>
      <c r="AG1077" s="397"/>
      <c r="AH1077" s="397"/>
      <c r="AI1077" s="397"/>
      <c r="AJ1077" s="397"/>
      <c r="AK1077" s="397"/>
      <c r="AL1077" s="397"/>
      <c r="AM1077" s="397"/>
      <c r="AN1077" s="397"/>
      <c r="AO1077" s="397"/>
      <c r="AP1077" s="397"/>
      <c r="AQ1077" s="397"/>
      <c r="AR1077" s="397"/>
      <c r="AS1077" s="397"/>
      <c r="AT1077" s="397"/>
      <c r="AU1077" s="397"/>
      <c r="AV1077" s="397"/>
      <c r="AW1077" s="397"/>
      <c r="AX1077" s="397"/>
      <c r="AY1077" s="397"/>
      <c r="AZ1077" s="397"/>
      <c r="BA1077" s="553"/>
      <c r="BB1077" s="397"/>
      <c r="BC1077" s="397"/>
      <c r="BD1077" s="397"/>
    </row>
    <row r="1078" spans="2:56" x14ac:dyDescent="0.35">
      <c r="B1078" s="80"/>
      <c r="C1078" s="119"/>
      <c r="D1078" s="119"/>
      <c r="E1078" s="84"/>
      <c r="F1078" s="119"/>
      <c r="G1078" s="120"/>
      <c r="H1078" s="41"/>
      <c r="I1078" s="41"/>
      <c r="J1078" s="82"/>
      <c r="K1078" s="291">
        <f t="shared" si="115"/>
        <v>0</v>
      </c>
      <c r="L1078" s="293">
        <f>IF(I1078&lt;INDEX(Lookup!$U$2:$U$10,MATCH($D$46,Lookup!$S$2:$S$10,0)),0,IF(O1078="X",0,J1078/(DATEDIF(H1078,I1078,"m")+1)*12))</f>
        <v>0</v>
      </c>
      <c r="M1078" s="291">
        <f t="shared" si="116"/>
        <v>0</v>
      </c>
      <c r="N1078" s="335"/>
      <c r="O1078" s="143"/>
      <c r="P1078" s="397"/>
      <c r="Q1078" s="555"/>
      <c r="R1078" s="576">
        <f t="shared" si="117"/>
        <v>0</v>
      </c>
      <c r="S1078" s="576">
        <f t="shared" si="118"/>
        <v>0</v>
      </c>
      <c r="T1078" s="576">
        <f t="shared" si="119"/>
        <v>0</v>
      </c>
      <c r="U1078" s="576">
        <f t="shared" si="120"/>
        <v>0</v>
      </c>
      <c r="V1078" s="553"/>
      <c r="W1078" s="553"/>
      <c r="X1078" s="553"/>
      <c r="Y1078" s="553"/>
      <c r="Z1078" s="397"/>
      <c r="AA1078" s="397"/>
      <c r="AB1078" s="397"/>
      <c r="AC1078" s="397"/>
      <c r="AD1078" s="397"/>
      <c r="AE1078" s="397"/>
      <c r="AF1078" s="397"/>
      <c r="AG1078" s="397"/>
      <c r="AH1078" s="397"/>
      <c r="AI1078" s="397"/>
      <c r="AJ1078" s="397"/>
      <c r="AK1078" s="397"/>
      <c r="AL1078" s="397"/>
      <c r="AM1078" s="397"/>
      <c r="AN1078" s="397"/>
      <c r="AO1078" s="397"/>
      <c r="AP1078" s="397"/>
      <c r="AQ1078" s="397"/>
      <c r="AR1078" s="397"/>
      <c r="AS1078" s="397"/>
      <c r="AT1078" s="397"/>
      <c r="AU1078" s="397"/>
      <c r="AV1078" s="397"/>
      <c r="AW1078" s="397"/>
      <c r="AX1078" s="397"/>
      <c r="AY1078" s="397"/>
      <c r="AZ1078" s="397"/>
      <c r="BA1078" s="553"/>
      <c r="BB1078" s="397"/>
      <c r="BC1078" s="397"/>
      <c r="BD1078" s="397"/>
    </row>
    <row r="1079" spans="2:56" x14ac:dyDescent="0.35">
      <c r="B1079" s="80"/>
      <c r="C1079" s="119"/>
      <c r="D1079" s="119"/>
      <c r="E1079" s="84"/>
      <c r="F1079" s="119"/>
      <c r="G1079" s="120"/>
      <c r="H1079" s="41"/>
      <c r="I1079" s="41"/>
      <c r="J1079" s="82"/>
      <c r="K1079" s="291">
        <f t="shared" si="115"/>
        <v>0</v>
      </c>
      <c r="L1079" s="293">
        <f>IF(I1079&lt;INDEX(Lookup!$U$2:$U$10,MATCH($D$46,Lookup!$S$2:$S$10,0)),0,IF(O1079="X",0,J1079/(DATEDIF(H1079,I1079,"m")+1)*12))</f>
        <v>0</v>
      </c>
      <c r="M1079" s="291">
        <f t="shared" si="116"/>
        <v>0</v>
      </c>
      <c r="N1079" s="335"/>
      <c r="O1079" s="143"/>
      <c r="P1079" s="397"/>
      <c r="Q1079" s="555"/>
      <c r="R1079" s="576">
        <f t="shared" si="117"/>
        <v>0</v>
      </c>
      <c r="S1079" s="576">
        <f t="shared" si="118"/>
        <v>0</v>
      </c>
      <c r="T1079" s="576">
        <f t="shared" si="119"/>
        <v>0</v>
      </c>
      <c r="U1079" s="576">
        <f t="shared" si="120"/>
        <v>0</v>
      </c>
      <c r="V1079" s="553"/>
      <c r="W1079" s="553"/>
      <c r="X1079" s="553"/>
      <c r="Y1079" s="553"/>
      <c r="Z1079" s="397"/>
      <c r="AA1079" s="397"/>
      <c r="AB1079" s="397"/>
      <c r="AC1079" s="397"/>
      <c r="AD1079" s="397"/>
      <c r="AE1079" s="397"/>
      <c r="AF1079" s="397"/>
      <c r="AG1079" s="397"/>
      <c r="AH1079" s="397"/>
      <c r="AI1079" s="397"/>
      <c r="AJ1079" s="397"/>
      <c r="AK1079" s="397"/>
      <c r="AL1079" s="397"/>
      <c r="AM1079" s="397"/>
      <c r="AN1079" s="397"/>
      <c r="AO1079" s="397"/>
      <c r="AP1079" s="397"/>
      <c r="AQ1079" s="397"/>
      <c r="AR1079" s="397"/>
      <c r="AS1079" s="397"/>
      <c r="AT1079" s="397"/>
      <c r="AU1079" s="397"/>
      <c r="AV1079" s="397"/>
      <c r="AW1079" s="397"/>
      <c r="AX1079" s="397"/>
      <c r="AY1079" s="397"/>
      <c r="AZ1079" s="397"/>
      <c r="BA1079" s="553"/>
      <c r="BB1079" s="397"/>
      <c r="BC1079" s="397"/>
      <c r="BD1079" s="397"/>
    </row>
    <row r="1080" spans="2:56" x14ac:dyDescent="0.35">
      <c r="B1080" s="80"/>
      <c r="C1080" s="119"/>
      <c r="D1080" s="119"/>
      <c r="E1080" s="84"/>
      <c r="F1080" s="119"/>
      <c r="G1080" s="120"/>
      <c r="H1080" s="41"/>
      <c r="I1080" s="41"/>
      <c r="J1080" s="82"/>
      <c r="K1080" s="291">
        <f t="shared" si="115"/>
        <v>0</v>
      </c>
      <c r="L1080" s="293">
        <f>IF(I1080&lt;INDEX(Lookup!$U$2:$U$10,MATCH($D$46,Lookup!$S$2:$S$10,0)),0,IF(O1080="X",0,J1080/(DATEDIF(H1080,I1080,"m")+1)*12))</f>
        <v>0</v>
      </c>
      <c r="M1080" s="291">
        <f t="shared" si="116"/>
        <v>0</v>
      </c>
      <c r="N1080" s="335"/>
      <c r="O1080" s="143"/>
      <c r="P1080" s="397"/>
      <c r="Q1080" s="555"/>
      <c r="R1080" s="576">
        <f t="shared" si="117"/>
        <v>0</v>
      </c>
      <c r="S1080" s="576">
        <f t="shared" si="118"/>
        <v>0</v>
      </c>
      <c r="T1080" s="576">
        <f t="shared" si="119"/>
        <v>0</v>
      </c>
      <c r="U1080" s="576">
        <f t="shared" si="120"/>
        <v>0</v>
      </c>
      <c r="V1080" s="553"/>
      <c r="W1080" s="553"/>
      <c r="X1080" s="553"/>
      <c r="Y1080" s="553"/>
      <c r="Z1080" s="397"/>
      <c r="AA1080" s="397"/>
      <c r="AB1080" s="397"/>
      <c r="AC1080" s="397"/>
      <c r="AD1080" s="397"/>
      <c r="AE1080" s="397"/>
      <c r="AF1080" s="397"/>
      <c r="AG1080" s="397"/>
      <c r="AH1080" s="397"/>
      <c r="AI1080" s="397"/>
      <c r="AJ1080" s="397"/>
      <c r="AK1080" s="397"/>
      <c r="AL1080" s="397"/>
      <c r="AM1080" s="397"/>
      <c r="AN1080" s="397"/>
      <c r="AO1080" s="397"/>
      <c r="AP1080" s="397"/>
      <c r="AQ1080" s="397"/>
      <c r="AR1080" s="397"/>
      <c r="AS1080" s="397"/>
      <c r="AT1080" s="397"/>
      <c r="AU1080" s="397"/>
      <c r="AV1080" s="397"/>
      <c r="AW1080" s="397"/>
      <c r="AX1080" s="397"/>
      <c r="AY1080" s="397"/>
      <c r="AZ1080" s="397"/>
      <c r="BA1080" s="553"/>
      <c r="BB1080" s="397"/>
      <c r="BC1080" s="397"/>
      <c r="BD1080" s="397"/>
    </row>
    <row r="1081" spans="2:56" x14ac:dyDescent="0.35">
      <c r="B1081" s="80"/>
      <c r="C1081" s="119"/>
      <c r="D1081" s="119"/>
      <c r="E1081" s="84"/>
      <c r="F1081" s="119"/>
      <c r="G1081" s="120"/>
      <c r="H1081" s="41"/>
      <c r="I1081" s="41"/>
      <c r="J1081" s="82"/>
      <c r="K1081" s="291">
        <f t="shared" si="115"/>
        <v>0</v>
      </c>
      <c r="L1081" s="293">
        <f>IF(I1081&lt;INDEX(Lookup!$U$2:$U$10,MATCH($D$46,Lookup!$S$2:$S$10,0)),0,IF(O1081="X",0,J1081/(DATEDIF(H1081,I1081,"m")+1)*12))</f>
        <v>0</v>
      </c>
      <c r="M1081" s="291">
        <f t="shared" si="116"/>
        <v>0</v>
      </c>
      <c r="N1081" s="335"/>
      <c r="O1081" s="143"/>
      <c r="P1081" s="397"/>
      <c r="Q1081" s="555"/>
      <c r="R1081" s="576">
        <f t="shared" si="117"/>
        <v>0</v>
      </c>
      <c r="S1081" s="576">
        <f t="shared" si="118"/>
        <v>0</v>
      </c>
      <c r="T1081" s="576">
        <f t="shared" si="119"/>
        <v>0</v>
      </c>
      <c r="U1081" s="576">
        <f t="shared" si="120"/>
        <v>0</v>
      </c>
      <c r="V1081" s="553"/>
      <c r="W1081" s="553"/>
      <c r="X1081" s="553"/>
      <c r="Y1081" s="553"/>
      <c r="Z1081" s="397"/>
      <c r="AA1081" s="397"/>
      <c r="AB1081" s="397"/>
      <c r="AC1081" s="397"/>
      <c r="AD1081" s="397"/>
      <c r="AE1081" s="397"/>
      <c r="AF1081" s="397"/>
      <c r="AG1081" s="397"/>
      <c r="AH1081" s="397"/>
      <c r="AI1081" s="397"/>
      <c r="AJ1081" s="397"/>
      <c r="AK1081" s="397"/>
      <c r="AL1081" s="397"/>
      <c r="AM1081" s="397"/>
      <c r="AN1081" s="397"/>
      <c r="AO1081" s="397"/>
      <c r="AP1081" s="397"/>
      <c r="AQ1081" s="397"/>
      <c r="AR1081" s="397"/>
      <c r="AS1081" s="397"/>
      <c r="AT1081" s="397"/>
      <c r="AU1081" s="397"/>
      <c r="AV1081" s="397"/>
      <c r="AW1081" s="397"/>
      <c r="AX1081" s="397"/>
      <c r="AY1081" s="397"/>
      <c r="AZ1081" s="397"/>
      <c r="BA1081" s="553"/>
      <c r="BB1081" s="397"/>
      <c r="BC1081" s="397"/>
      <c r="BD1081" s="397"/>
    </row>
    <row r="1082" spans="2:56" x14ac:dyDescent="0.35">
      <c r="B1082" s="80"/>
      <c r="C1082" s="119"/>
      <c r="D1082" s="119"/>
      <c r="E1082" s="84"/>
      <c r="F1082" s="119"/>
      <c r="G1082" s="120"/>
      <c r="H1082" s="41"/>
      <c r="I1082" s="41"/>
      <c r="J1082" s="82"/>
      <c r="K1082" s="291">
        <f t="shared" si="115"/>
        <v>0</v>
      </c>
      <c r="L1082" s="293">
        <f>IF(I1082&lt;INDEX(Lookup!$U$2:$U$10,MATCH($D$46,Lookup!$S$2:$S$10,0)),0,IF(O1082="X",0,J1082/(DATEDIF(H1082,I1082,"m")+1)*12))</f>
        <v>0</v>
      </c>
      <c r="M1082" s="291">
        <f t="shared" si="116"/>
        <v>0</v>
      </c>
      <c r="N1082" s="335"/>
      <c r="O1082" s="143"/>
      <c r="P1082" s="397"/>
      <c r="Q1082" s="555"/>
      <c r="R1082" s="576">
        <f t="shared" si="117"/>
        <v>0</v>
      </c>
      <c r="S1082" s="576">
        <f t="shared" si="118"/>
        <v>0</v>
      </c>
      <c r="T1082" s="576">
        <f t="shared" si="119"/>
        <v>0</v>
      </c>
      <c r="U1082" s="576">
        <f t="shared" si="120"/>
        <v>0</v>
      </c>
      <c r="V1082" s="553"/>
      <c r="W1082" s="553"/>
      <c r="X1082" s="553"/>
      <c r="Y1082" s="553"/>
      <c r="Z1082" s="397"/>
      <c r="AA1082" s="397"/>
      <c r="AB1082" s="397"/>
      <c r="AC1082" s="397"/>
      <c r="AD1082" s="397"/>
      <c r="AE1082" s="397"/>
      <c r="AF1082" s="397"/>
      <c r="AG1082" s="397"/>
      <c r="AH1082" s="397"/>
      <c r="AI1082" s="397"/>
      <c r="AJ1082" s="397"/>
      <c r="AK1082" s="397"/>
      <c r="AL1082" s="397"/>
      <c r="AM1082" s="397"/>
      <c r="AN1082" s="397"/>
      <c r="AO1082" s="397"/>
      <c r="AP1082" s="397"/>
      <c r="AQ1082" s="397"/>
      <c r="AR1082" s="397"/>
      <c r="AS1082" s="397"/>
      <c r="AT1082" s="397"/>
      <c r="AU1082" s="397"/>
      <c r="AV1082" s="397"/>
      <c r="AW1082" s="397"/>
      <c r="AX1082" s="397"/>
      <c r="AY1082" s="397"/>
      <c r="AZ1082" s="397"/>
      <c r="BA1082" s="553"/>
      <c r="BB1082" s="397"/>
      <c r="BC1082" s="397"/>
      <c r="BD1082" s="397"/>
    </row>
    <row r="1083" spans="2:56" x14ac:dyDescent="0.35">
      <c r="B1083" s="80"/>
      <c r="C1083" s="119"/>
      <c r="D1083" s="119"/>
      <c r="E1083" s="84"/>
      <c r="F1083" s="119"/>
      <c r="G1083" s="120"/>
      <c r="H1083" s="41"/>
      <c r="I1083" s="41"/>
      <c r="J1083" s="82"/>
      <c r="K1083" s="291">
        <f t="shared" si="115"/>
        <v>0</v>
      </c>
      <c r="L1083" s="293">
        <f>IF(I1083&lt;INDEX(Lookup!$U$2:$U$10,MATCH($D$46,Lookup!$S$2:$S$10,0)),0,IF(O1083="X",0,J1083/(DATEDIF(H1083,I1083,"m")+1)*12))</f>
        <v>0</v>
      </c>
      <c r="M1083" s="291">
        <f t="shared" si="116"/>
        <v>0</v>
      </c>
      <c r="N1083" s="335"/>
      <c r="O1083" s="143"/>
      <c r="P1083" s="397"/>
      <c r="Q1083" s="555"/>
      <c r="R1083" s="576">
        <f t="shared" si="117"/>
        <v>0</v>
      </c>
      <c r="S1083" s="576">
        <f t="shared" si="118"/>
        <v>0</v>
      </c>
      <c r="T1083" s="576">
        <f t="shared" si="119"/>
        <v>0</v>
      </c>
      <c r="U1083" s="576">
        <f t="shared" si="120"/>
        <v>0</v>
      </c>
      <c r="V1083" s="553"/>
      <c r="W1083" s="553"/>
      <c r="X1083" s="553"/>
      <c r="Y1083" s="553"/>
      <c r="Z1083" s="397"/>
      <c r="AA1083" s="397"/>
      <c r="AB1083" s="397"/>
      <c r="AC1083" s="397"/>
      <c r="AD1083" s="397"/>
      <c r="AE1083" s="397"/>
      <c r="AF1083" s="397"/>
      <c r="AG1083" s="397"/>
      <c r="AH1083" s="397"/>
      <c r="AI1083" s="397"/>
      <c r="AJ1083" s="397"/>
      <c r="AK1083" s="397"/>
      <c r="AL1083" s="397"/>
      <c r="AM1083" s="397"/>
      <c r="AN1083" s="397"/>
      <c r="AO1083" s="397"/>
      <c r="AP1083" s="397"/>
      <c r="AQ1083" s="397"/>
      <c r="AR1083" s="397"/>
      <c r="AS1083" s="397"/>
      <c r="AT1083" s="397"/>
      <c r="AU1083" s="397"/>
      <c r="AV1083" s="397"/>
      <c r="AW1083" s="397"/>
      <c r="AX1083" s="397"/>
      <c r="AY1083" s="397"/>
      <c r="AZ1083" s="397"/>
      <c r="BA1083" s="553"/>
      <c r="BB1083" s="397"/>
      <c r="BC1083" s="397"/>
      <c r="BD1083" s="397"/>
    </row>
    <row r="1084" spans="2:56" x14ac:dyDescent="0.35">
      <c r="B1084" s="80"/>
      <c r="C1084" s="119"/>
      <c r="D1084" s="119"/>
      <c r="E1084" s="84"/>
      <c r="F1084" s="119"/>
      <c r="G1084" s="120"/>
      <c r="H1084" s="41"/>
      <c r="I1084" s="41"/>
      <c r="J1084" s="82"/>
      <c r="K1084" s="291">
        <f t="shared" si="115"/>
        <v>0</v>
      </c>
      <c r="L1084" s="293">
        <f>IF(I1084&lt;INDEX(Lookup!$U$2:$U$10,MATCH($D$46,Lookup!$S$2:$S$10,0)),0,IF(O1084="X",0,J1084/(DATEDIF(H1084,I1084,"m")+1)*12))</f>
        <v>0</v>
      </c>
      <c r="M1084" s="291">
        <f t="shared" si="116"/>
        <v>0</v>
      </c>
      <c r="N1084" s="335"/>
      <c r="O1084" s="143"/>
      <c r="P1084" s="397"/>
      <c r="Q1084" s="555"/>
      <c r="R1084" s="576">
        <f t="shared" si="117"/>
        <v>0</v>
      </c>
      <c r="S1084" s="576">
        <f t="shared" si="118"/>
        <v>0</v>
      </c>
      <c r="T1084" s="576">
        <f t="shared" si="119"/>
        <v>0</v>
      </c>
      <c r="U1084" s="576">
        <f t="shared" si="120"/>
        <v>0</v>
      </c>
      <c r="V1084" s="553"/>
      <c r="W1084" s="553"/>
      <c r="X1084" s="553"/>
      <c r="Y1084" s="553"/>
      <c r="Z1084" s="397"/>
      <c r="AA1084" s="397"/>
      <c r="AB1084" s="397"/>
      <c r="AC1084" s="397"/>
      <c r="AD1084" s="397"/>
      <c r="AE1084" s="397"/>
      <c r="AF1084" s="397"/>
      <c r="AG1084" s="397"/>
      <c r="AH1084" s="397"/>
      <c r="AI1084" s="397"/>
      <c r="AJ1084" s="397"/>
      <c r="AK1084" s="397"/>
      <c r="AL1084" s="397"/>
      <c r="AM1084" s="397"/>
      <c r="AN1084" s="397"/>
      <c r="AO1084" s="397"/>
      <c r="AP1084" s="397"/>
      <c r="AQ1084" s="397"/>
      <c r="AR1084" s="397"/>
      <c r="AS1084" s="397"/>
      <c r="AT1084" s="397"/>
      <c r="AU1084" s="397"/>
      <c r="AV1084" s="397"/>
      <c r="AW1084" s="397"/>
      <c r="AX1084" s="397"/>
      <c r="AY1084" s="397"/>
      <c r="AZ1084" s="397"/>
      <c r="BA1084" s="553"/>
      <c r="BB1084" s="397"/>
      <c r="BC1084" s="397"/>
      <c r="BD1084" s="397"/>
    </row>
    <row r="1085" spans="2:56" x14ac:dyDescent="0.35">
      <c r="B1085" s="80"/>
      <c r="C1085" s="119"/>
      <c r="D1085" s="119"/>
      <c r="E1085" s="84"/>
      <c r="F1085" s="119"/>
      <c r="G1085" s="120"/>
      <c r="H1085" s="41"/>
      <c r="I1085" s="41"/>
      <c r="J1085" s="82"/>
      <c r="K1085" s="291">
        <f t="shared" si="115"/>
        <v>0</v>
      </c>
      <c r="L1085" s="293">
        <f>IF(I1085&lt;INDEX(Lookup!$U$2:$U$10,MATCH($D$46,Lookup!$S$2:$S$10,0)),0,IF(O1085="X",0,J1085/(DATEDIF(H1085,I1085,"m")+1)*12))</f>
        <v>0</v>
      </c>
      <c r="M1085" s="291">
        <f t="shared" si="116"/>
        <v>0</v>
      </c>
      <c r="N1085" s="335"/>
      <c r="O1085" s="143"/>
      <c r="P1085" s="397"/>
      <c r="Q1085" s="555"/>
      <c r="R1085" s="576">
        <f t="shared" si="117"/>
        <v>0</v>
      </c>
      <c r="S1085" s="576">
        <f t="shared" si="118"/>
        <v>0</v>
      </c>
      <c r="T1085" s="576">
        <f t="shared" si="119"/>
        <v>0</v>
      </c>
      <c r="U1085" s="576">
        <f t="shared" si="120"/>
        <v>0</v>
      </c>
      <c r="V1085" s="553"/>
      <c r="W1085" s="553"/>
      <c r="X1085" s="553"/>
      <c r="Y1085" s="553"/>
      <c r="Z1085" s="397"/>
      <c r="AA1085" s="397"/>
      <c r="AB1085" s="397"/>
      <c r="AC1085" s="397"/>
      <c r="AD1085" s="397"/>
      <c r="AE1085" s="397"/>
      <c r="AF1085" s="397"/>
      <c r="AG1085" s="397"/>
      <c r="AH1085" s="397"/>
      <c r="AI1085" s="397"/>
      <c r="AJ1085" s="397"/>
      <c r="AK1085" s="397"/>
      <c r="AL1085" s="397"/>
      <c r="AM1085" s="397"/>
      <c r="AN1085" s="397"/>
      <c r="AO1085" s="397"/>
      <c r="AP1085" s="397"/>
      <c r="AQ1085" s="397"/>
      <c r="AR1085" s="397"/>
      <c r="AS1085" s="397"/>
      <c r="AT1085" s="397"/>
      <c r="AU1085" s="397"/>
      <c r="AV1085" s="397"/>
      <c r="AW1085" s="397"/>
      <c r="AX1085" s="397"/>
      <c r="AY1085" s="397"/>
      <c r="AZ1085" s="397"/>
      <c r="BA1085" s="553"/>
      <c r="BB1085" s="397"/>
      <c r="BC1085" s="397"/>
      <c r="BD1085" s="397"/>
    </row>
    <row r="1086" spans="2:56" x14ac:dyDescent="0.35">
      <c r="B1086" s="80"/>
      <c r="C1086" s="119"/>
      <c r="D1086" s="119"/>
      <c r="E1086" s="84"/>
      <c r="F1086" s="119"/>
      <c r="G1086" s="120"/>
      <c r="H1086" s="41"/>
      <c r="I1086" s="41"/>
      <c r="J1086" s="82"/>
      <c r="K1086" s="291">
        <f t="shared" si="115"/>
        <v>0</v>
      </c>
      <c r="L1086" s="293">
        <f>IF(I1086&lt;INDEX(Lookup!$U$2:$U$10,MATCH($D$46,Lookup!$S$2:$S$10,0)),0,IF(O1086="X",0,J1086/(DATEDIF(H1086,I1086,"m")+1)*12))</f>
        <v>0</v>
      </c>
      <c r="M1086" s="291">
        <f t="shared" si="116"/>
        <v>0</v>
      </c>
      <c r="N1086" s="335"/>
      <c r="O1086" s="143"/>
      <c r="P1086" s="397"/>
      <c r="Q1086" s="555"/>
      <c r="R1086" s="576">
        <f t="shared" si="117"/>
        <v>0</v>
      </c>
      <c r="S1086" s="576">
        <f t="shared" si="118"/>
        <v>0</v>
      </c>
      <c r="T1086" s="576">
        <f t="shared" si="119"/>
        <v>0</v>
      </c>
      <c r="U1086" s="576">
        <f t="shared" si="120"/>
        <v>0</v>
      </c>
      <c r="V1086" s="553"/>
      <c r="W1086" s="553"/>
      <c r="X1086" s="553"/>
      <c r="Y1086" s="553"/>
      <c r="Z1086" s="397"/>
      <c r="AA1086" s="397"/>
      <c r="AB1086" s="397"/>
      <c r="AC1086" s="397"/>
      <c r="AD1086" s="397"/>
      <c r="AE1086" s="397"/>
      <c r="AF1086" s="397"/>
      <c r="AG1086" s="397"/>
      <c r="AH1086" s="397"/>
      <c r="AI1086" s="397"/>
      <c r="AJ1086" s="397"/>
      <c r="AK1086" s="397"/>
      <c r="AL1086" s="397"/>
      <c r="AM1086" s="397"/>
      <c r="AN1086" s="397"/>
      <c r="AO1086" s="397"/>
      <c r="AP1086" s="397"/>
      <c r="AQ1086" s="397"/>
      <c r="AR1086" s="397"/>
      <c r="AS1086" s="397"/>
      <c r="AT1086" s="397"/>
      <c r="AU1086" s="397"/>
      <c r="AV1086" s="397"/>
      <c r="AW1086" s="397"/>
      <c r="AX1086" s="397"/>
      <c r="AY1086" s="397"/>
      <c r="AZ1086" s="397"/>
      <c r="BA1086" s="553"/>
      <c r="BB1086" s="397"/>
      <c r="BC1086" s="397"/>
      <c r="BD1086" s="397"/>
    </row>
    <row r="1087" spans="2:56" x14ac:dyDescent="0.35">
      <c r="B1087" s="80"/>
      <c r="C1087" s="119"/>
      <c r="D1087" s="119"/>
      <c r="E1087" s="84"/>
      <c r="F1087" s="119"/>
      <c r="G1087" s="120"/>
      <c r="H1087" s="41"/>
      <c r="I1087" s="41"/>
      <c r="J1087" s="82"/>
      <c r="K1087" s="291">
        <f t="shared" si="115"/>
        <v>0</v>
      </c>
      <c r="L1087" s="293">
        <f>IF(I1087&lt;INDEX(Lookup!$U$2:$U$10,MATCH($D$46,Lookup!$S$2:$S$10,0)),0,IF(O1087="X",0,J1087/(DATEDIF(H1087,I1087,"m")+1)*12))</f>
        <v>0</v>
      </c>
      <c r="M1087" s="291">
        <f t="shared" si="116"/>
        <v>0</v>
      </c>
      <c r="N1087" s="335"/>
      <c r="O1087" s="143"/>
      <c r="P1087" s="397"/>
      <c r="Q1087" s="555"/>
      <c r="R1087" s="576">
        <f t="shared" si="117"/>
        <v>0</v>
      </c>
      <c r="S1087" s="576">
        <f t="shared" si="118"/>
        <v>0</v>
      </c>
      <c r="T1087" s="576">
        <f t="shared" si="119"/>
        <v>0</v>
      </c>
      <c r="U1087" s="576">
        <f t="shared" si="120"/>
        <v>0</v>
      </c>
      <c r="V1087" s="553"/>
      <c r="W1087" s="553"/>
      <c r="X1087" s="553"/>
      <c r="Y1087" s="553"/>
      <c r="Z1087" s="397"/>
      <c r="AA1087" s="397"/>
      <c r="AB1087" s="397"/>
      <c r="AC1087" s="397"/>
      <c r="AD1087" s="397"/>
      <c r="AE1087" s="397"/>
      <c r="AF1087" s="397"/>
      <c r="AG1087" s="397"/>
      <c r="AH1087" s="397"/>
      <c r="AI1087" s="397"/>
      <c r="AJ1087" s="397"/>
      <c r="AK1087" s="397"/>
      <c r="AL1087" s="397"/>
      <c r="AM1087" s="397"/>
      <c r="AN1087" s="397"/>
      <c r="AO1087" s="397"/>
      <c r="AP1087" s="397"/>
      <c r="AQ1087" s="397"/>
      <c r="AR1087" s="397"/>
      <c r="AS1087" s="397"/>
      <c r="AT1087" s="397"/>
      <c r="AU1087" s="397"/>
      <c r="AV1087" s="397"/>
      <c r="AW1087" s="397"/>
      <c r="AX1087" s="397"/>
      <c r="AY1087" s="397"/>
      <c r="AZ1087" s="397"/>
      <c r="BA1087" s="553"/>
      <c r="BB1087" s="397"/>
      <c r="BC1087" s="397"/>
      <c r="BD1087" s="397"/>
    </row>
    <row r="1088" spans="2:56" x14ac:dyDescent="0.35">
      <c r="B1088" s="80"/>
      <c r="C1088" s="119"/>
      <c r="D1088" s="119"/>
      <c r="E1088" s="84"/>
      <c r="F1088" s="119"/>
      <c r="G1088" s="120"/>
      <c r="H1088" s="41"/>
      <c r="I1088" s="41"/>
      <c r="J1088" s="82"/>
      <c r="K1088" s="291">
        <f t="shared" si="115"/>
        <v>0</v>
      </c>
      <c r="L1088" s="293">
        <f>IF(I1088&lt;INDEX(Lookup!$U$2:$U$10,MATCH($D$46,Lookup!$S$2:$S$10,0)),0,IF(O1088="X",0,J1088/(DATEDIF(H1088,I1088,"m")+1)*12))</f>
        <v>0</v>
      </c>
      <c r="M1088" s="291">
        <f t="shared" si="116"/>
        <v>0</v>
      </c>
      <c r="N1088" s="335"/>
      <c r="O1088" s="143"/>
      <c r="P1088" s="397"/>
      <c r="Q1088" s="555"/>
      <c r="R1088" s="576">
        <f t="shared" si="117"/>
        <v>0</v>
      </c>
      <c r="S1088" s="576">
        <f t="shared" si="118"/>
        <v>0</v>
      </c>
      <c r="T1088" s="576">
        <f t="shared" si="119"/>
        <v>0</v>
      </c>
      <c r="U1088" s="576">
        <f t="shared" si="120"/>
        <v>0</v>
      </c>
      <c r="V1088" s="553"/>
      <c r="W1088" s="553"/>
      <c r="X1088" s="553"/>
      <c r="Y1088" s="553"/>
      <c r="Z1088" s="397"/>
      <c r="AA1088" s="397"/>
      <c r="AB1088" s="397"/>
      <c r="AC1088" s="397"/>
      <c r="AD1088" s="397"/>
      <c r="AE1088" s="397"/>
      <c r="AF1088" s="397"/>
      <c r="AG1088" s="397"/>
      <c r="AH1088" s="397"/>
      <c r="AI1088" s="397"/>
      <c r="AJ1088" s="397"/>
      <c r="AK1088" s="397"/>
      <c r="AL1088" s="397"/>
      <c r="AM1088" s="397"/>
      <c r="AN1088" s="397"/>
      <c r="AO1088" s="397"/>
      <c r="AP1088" s="397"/>
      <c r="AQ1088" s="397"/>
      <c r="AR1088" s="397"/>
      <c r="AS1088" s="397"/>
      <c r="AT1088" s="397"/>
      <c r="AU1088" s="397"/>
      <c r="AV1088" s="397"/>
      <c r="AW1088" s="397"/>
      <c r="AX1088" s="397"/>
      <c r="AY1088" s="397"/>
      <c r="AZ1088" s="397"/>
      <c r="BA1088" s="553"/>
      <c r="BB1088" s="397"/>
      <c r="BC1088" s="397"/>
      <c r="BD1088" s="397"/>
    </row>
    <row r="1089" spans="2:56" x14ac:dyDescent="0.35">
      <c r="B1089" s="80"/>
      <c r="C1089" s="119"/>
      <c r="D1089" s="119"/>
      <c r="E1089" s="84"/>
      <c r="F1089" s="119"/>
      <c r="G1089" s="120"/>
      <c r="H1089" s="41"/>
      <c r="I1089" s="41"/>
      <c r="J1089" s="82"/>
      <c r="K1089" s="291">
        <f t="shared" si="115"/>
        <v>0</v>
      </c>
      <c r="L1089" s="293">
        <f>IF(I1089&lt;INDEX(Lookup!$U$2:$U$10,MATCH($D$46,Lookup!$S$2:$S$10,0)),0,IF(O1089="X",0,J1089/(DATEDIF(H1089,I1089,"m")+1)*12))</f>
        <v>0</v>
      </c>
      <c r="M1089" s="291">
        <f t="shared" si="116"/>
        <v>0</v>
      </c>
      <c r="N1089" s="335"/>
      <c r="O1089" s="143"/>
      <c r="P1089" s="397"/>
      <c r="Q1089" s="555"/>
      <c r="R1089" s="576">
        <f t="shared" si="117"/>
        <v>0</v>
      </c>
      <c r="S1089" s="576">
        <f t="shared" si="118"/>
        <v>0</v>
      </c>
      <c r="T1089" s="576">
        <f t="shared" si="119"/>
        <v>0</v>
      </c>
      <c r="U1089" s="576">
        <f t="shared" si="120"/>
        <v>0</v>
      </c>
      <c r="V1089" s="553"/>
      <c r="W1089" s="553"/>
      <c r="X1089" s="553"/>
      <c r="Y1089" s="553"/>
      <c r="Z1089" s="397"/>
      <c r="AA1089" s="397"/>
      <c r="AB1089" s="397"/>
      <c r="AC1089" s="397"/>
      <c r="AD1089" s="397"/>
      <c r="AE1089" s="397"/>
      <c r="AF1089" s="397"/>
      <c r="AG1089" s="397"/>
      <c r="AH1089" s="397"/>
      <c r="AI1089" s="397"/>
      <c r="AJ1089" s="397"/>
      <c r="AK1089" s="397"/>
      <c r="AL1089" s="397"/>
      <c r="AM1089" s="397"/>
      <c r="AN1089" s="397"/>
      <c r="AO1089" s="397"/>
      <c r="AP1089" s="397"/>
      <c r="AQ1089" s="397"/>
      <c r="AR1089" s="397"/>
      <c r="AS1089" s="397"/>
      <c r="AT1089" s="397"/>
      <c r="AU1089" s="397"/>
      <c r="AV1089" s="397"/>
      <c r="AW1089" s="397"/>
      <c r="AX1089" s="397"/>
      <c r="AY1089" s="397"/>
      <c r="AZ1089" s="397"/>
      <c r="BA1089" s="553"/>
      <c r="BB1089" s="397"/>
      <c r="BC1089" s="397"/>
      <c r="BD1089" s="397"/>
    </row>
    <row r="1090" spans="2:56" x14ac:dyDescent="0.35">
      <c r="B1090" s="80"/>
      <c r="C1090" s="119"/>
      <c r="D1090" s="119"/>
      <c r="E1090" s="84"/>
      <c r="F1090" s="119"/>
      <c r="G1090" s="120"/>
      <c r="H1090" s="41"/>
      <c r="I1090" s="41"/>
      <c r="J1090" s="82"/>
      <c r="K1090" s="291">
        <f t="shared" si="115"/>
        <v>0</v>
      </c>
      <c r="L1090" s="293">
        <f>IF(I1090&lt;INDEX(Lookup!$U$2:$U$10,MATCH($D$46,Lookup!$S$2:$S$10,0)),0,IF(O1090="X",0,J1090/(DATEDIF(H1090,I1090,"m")+1)*12))</f>
        <v>0</v>
      </c>
      <c r="M1090" s="291">
        <f t="shared" si="116"/>
        <v>0</v>
      </c>
      <c r="N1090" s="335"/>
      <c r="O1090" s="143"/>
      <c r="P1090" s="397"/>
      <c r="Q1090" s="555"/>
      <c r="R1090" s="576">
        <f t="shared" si="117"/>
        <v>0</v>
      </c>
      <c r="S1090" s="576">
        <f t="shared" si="118"/>
        <v>0</v>
      </c>
      <c r="T1090" s="576">
        <f t="shared" si="119"/>
        <v>0</v>
      </c>
      <c r="U1090" s="576">
        <f t="shared" si="120"/>
        <v>0</v>
      </c>
      <c r="V1090" s="553"/>
      <c r="W1090" s="553"/>
      <c r="X1090" s="553"/>
      <c r="Y1090" s="553"/>
      <c r="Z1090" s="397"/>
      <c r="AA1090" s="397"/>
      <c r="AB1090" s="397"/>
      <c r="AC1090" s="397"/>
      <c r="AD1090" s="397"/>
      <c r="AE1090" s="397"/>
      <c r="AF1090" s="397"/>
      <c r="AG1090" s="397"/>
      <c r="AH1090" s="397"/>
      <c r="AI1090" s="397"/>
      <c r="AJ1090" s="397"/>
      <c r="AK1090" s="397"/>
      <c r="AL1090" s="397"/>
      <c r="AM1090" s="397"/>
      <c r="AN1090" s="397"/>
      <c r="AO1090" s="397"/>
      <c r="AP1090" s="397"/>
      <c r="AQ1090" s="397"/>
      <c r="AR1090" s="397"/>
      <c r="AS1090" s="397"/>
      <c r="AT1090" s="397"/>
      <c r="AU1090" s="397"/>
      <c r="AV1090" s="397"/>
      <c r="AW1090" s="397"/>
      <c r="AX1090" s="397"/>
      <c r="AY1090" s="397"/>
      <c r="AZ1090" s="397"/>
      <c r="BA1090" s="553"/>
      <c r="BB1090" s="397"/>
      <c r="BC1090" s="397"/>
      <c r="BD1090" s="397"/>
    </row>
    <row r="1091" spans="2:56" x14ac:dyDescent="0.35">
      <c r="B1091" s="80"/>
      <c r="C1091" s="119"/>
      <c r="D1091" s="119"/>
      <c r="E1091" s="84"/>
      <c r="F1091" s="119"/>
      <c r="G1091" s="120"/>
      <c r="H1091" s="41"/>
      <c r="I1091" s="41"/>
      <c r="J1091" s="82"/>
      <c r="K1091" s="291">
        <f t="shared" si="115"/>
        <v>0</v>
      </c>
      <c r="L1091" s="293">
        <f>IF(I1091&lt;INDEX(Lookup!$U$2:$U$10,MATCH($D$46,Lookup!$S$2:$S$10,0)),0,IF(O1091="X",0,J1091/(DATEDIF(H1091,I1091,"m")+1)*12))</f>
        <v>0</v>
      </c>
      <c r="M1091" s="291">
        <f t="shared" si="116"/>
        <v>0</v>
      </c>
      <c r="N1091" s="335"/>
      <c r="O1091" s="143"/>
      <c r="P1091" s="397"/>
      <c r="Q1091" s="555"/>
      <c r="R1091" s="576">
        <f t="shared" si="117"/>
        <v>0</v>
      </c>
      <c r="S1091" s="576">
        <f t="shared" si="118"/>
        <v>0</v>
      </c>
      <c r="T1091" s="576">
        <f t="shared" si="119"/>
        <v>0</v>
      </c>
      <c r="U1091" s="576">
        <f t="shared" si="120"/>
        <v>0</v>
      </c>
      <c r="V1091" s="553"/>
      <c r="W1091" s="553"/>
      <c r="X1091" s="553"/>
      <c r="Y1091" s="553"/>
      <c r="Z1091" s="397"/>
      <c r="AA1091" s="397"/>
      <c r="AB1091" s="397"/>
      <c r="AC1091" s="397"/>
      <c r="AD1091" s="397"/>
      <c r="AE1091" s="397"/>
      <c r="AF1091" s="397"/>
      <c r="AG1091" s="397"/>
      <c r="AH1091" s="397"/>
      <c r="AI1091" s="397"/>
      <c r="AJ1091" s="397"/>
      <c r="AK1091" s="397"/>
      <c r="AL1091" s="397"/>
      <c r="AM1091" s="397"/>
      <c r="AN1091" s="397"/>
      <c r="AO1091" s="397"/>
      <c r="AP1091" s="397"/>
      <c r="AQ1091" s="397"/>
      <c r="AR1091" s="397"/>
      <c r="AS1091" s="397"/>
      <c r="AT1091" s="397"/>
      <c r="AU1091" s="397"/>
      <c r="AV1091" s="397"/>
      <c r="AW1091" s="397"/>
      <c r="AX1091" s="397"/>
      <c r="AY1091" s="397"/>
      <c r="AZ1091" s="397"/>
      <c r="BA1091" s="553"/>
      <c r="BB1091" s="397"/>
      <c r="BC1091" s="397"/>
      <c r="BD1091" s="397"/>
    </row>
    <row r="1092" spans="2:56" x14ac:dyDescent="0.35">
      <c r="B1092" s="80"/>
      <c r="C1092" s="119"/>
      <c r="D1092" s="119"/>
      <c r="E1092" s="84"/>
      <c r="F1092" s="119"/>
      <c r="G1092" s="120"/>
      <c r="H1092" s="41"/>
      <c r="I1092" s="41"/>
      <c r="J1092" s="82"/>
      <c r="K1092" s="291">
        <f t="shared" si="115"/>
        <v>0</v>
      </c>
      <c r="L1092" s="293">
        <f>IF(I1092&lt;INDEX(Lookup!$U$2:$U$10,MATCH($D$46,Lookup!$S$2:$S$10,0)),0,IF(O1092="X",0,J1092/(DATEDIF(H1092,I1092,"m")+1)*12))</f>
        <v>0</v>
      </c>
      <c r="M1092" s="291">
        <f t="shared" si="116"/>
        <v>0</v>
      </c>
      <c r="N1092" s="335"/>
      <c r="O1092" s="143"/>
      <c r="P1092" s="397"/>
      <c r="Q1092" s="555"/>
      <c r="R1092" s="576">
        <f t="shared" si="117"/>
        <v>0</v>
      </c>
      <c r="S1092" s="576">
        <f t="shared" si="118"/>
        <v>0</v>
      </c>
      <c r="T1092" s="576">
        <f t="shared" si="119"/>
        <v>0</v>
      </c>
      <c r="U1092" s="576">
        <f t="shared" si="120"/>
        <v>0</v>
      </c>
      <c r="V1092" s="553"/>
      <c r="W1092" s="553"/>
      <c r="X1092" s="553"/>
      <c r="Y1092" s="553"/>
      <c r="Z1092" s="397"/>
      <c r="AA1092" s="397"/>
      <c r="AB1092" s="397"/>
      <c r="AC1092" s="397"/>
      <c r="AD1092" s="397"/>
      <c r="AE1092" s="397"/>
      <c r="AF1092" s="397"/>
      <c r="AG1092" s="397"/>
      <c r="AH1092" s="397"/>
      <c r="AI1092" s="397"/>
      <c r="AJ1092" s="397"/>
      <c r="AK1092" s="397"/>
      <c r="AL1092" s="397"/>
      <c r="AM1092" s="397"/>
      <c r="AN1092" s="397"/>
      <c r="AO1092" s="397"/>
      <c r="AP1092" s="397"/>
      <c r="AQ1092" s="397"/>
      <c r="AR1092" s="397"/>
      <c r="AS1092" s="397"/>
      <c r="AT1092" s="397"/>
      <c r="AU1092" s="397"/>
      <c r="AV1092" s="397"/>
      <c r="AW1092" s="397"/>
      <c r="AX1092" s="397"/>
      <c r="AY1092" s="397"/>
      <c r="AZ1092" s="397"/>
      <c r="BA1092" s="553"/>
      <c r="BB1092" s="397"/>
      <c r="BC1092" s="397"/>
      <c r="BD1092" s="397"/>
    </row>
    <row r="1093" spans="2:56" x14ac:dyDescent="0.35">
      <c r="B1093" s="80"/>
      <c r="C1093" s="119"/>
      <c r="D1093" s="119"/>
      <c r="E1093" s="84"/>
      <c r="F1093" s="119"/>
      <c r="G1093" s="120"/>
      <c r="H1093" s="41"/>
      <c r="I1093" s="41"/>
      <c r="J1093" s="82"/>
      <c r="K1093" s="291">
        <f t="shared" si="115"/>
        <v>0</v>
      </c>
      <c r="L1093" s="293">
        <f>IF(I1093&lt;INDEX(Lookup!$U$2:$U$10,MATCH($D$46,Lookup!$S$2:$S$10,0)),0,IF(O1093="X",0,J1093/(DATEDIF(H1093,I1093,"m")+1)*12))</f>
        <v>0</v>
      </c>
      <c r="M1093" s="291">
        <f t="shared" si="116"/>
        <v>0</v>
      </c>
      <c r="N1093" s="335"/>
      <c r="O1093" s="143"/>
      <c r="P1093" s="397"/>
      <c r="Q1093" s="555"/>
      <c r="R1093" s="576">
        <f t="shared" si="117"/>
        <v>0</v>
      </c>
      <c r="S1093" s="576">
        <f t="shared" si="118"/>
        <v>0</v>
      </c>
      <c r="T1093" s="576">
        <f t="shared" si="119"/>
        <v>0</v>
      </c>
      <c r="U1093" s="576">
        <f t="shared" si="120"/>
        <v>0</v>
      </c>
      <c r="V1093" s="553"/>
      <c r="W1093" s="553"/>
      <c r="X1093" s="553"/>
      <c r="Y1093" s="553"/>
      <c r="Z1093" s="397"/>
      <c r="AA1093" s="397"/>
      <c r="AB1093" s="397"/>
      <c r="AC1093" s="397"/>
      <c r="AD1093" s="397"/>
      <c r="AE1093" s="397"/>
      <c r="AF1093" s="397"/>
      <c r="AG1093" s="397"/>
      <c r="AH1093" s="397"/>
      <c r="AI1093" s="397"/>
      <c r="AJ1093" s="397"/>
      <c r="AK1093" s="397"/>
      <c r="AL1093" s="397"/>
      <c r="AM1093" s="397"/>
      <c r="AN1093" s="397"/>
      <c r="AO1093" s="397"/>
      <c r="AP1093" s="397"/>
      <c r="AQ1093" s="397"/>
      <c r="AR1093" s="397"/>
      <c r="AS1093" s="397"/>
      <c r="AT1093" s="397"/>
      <c r="AU1093" s="397"/>
      <c r="AV1093" s="397"/>
      <c r="AW1093" s="397"/>
      <c r="AX1093" s="397"/>
      <c r="AY1093" s="397"/>
      <c r="AZ1093" s="397"/>
      <c r="BA1093" s="553"/>
      <c r="BB1093" s="397"/>
      <c r="BC1093" s="397"/>
      <c r="BD1093" s="397"/>
    </row>
    <row r="1094" spans="2:56" x14ac:dyDescent="0.35">
      <c r="B1094" s="80"/>
      <c r="C1094" s="119"/>
      <c r="D1094" s="119"/>
      <c r="E1094" s="84"/>
      <c r="F1094" s="119"/>
      <c r="G1094" s="120"/>
      <c r="H1094" s="41"/>
      <c r="I1094" s="41"/>
      <c r="J1094" s="82"/>
      <c r="K1094" s="291">
        <f t="shared" si="115"/>
        <v>0</v>
      </c>
      <c r="L1094" s="293">
        <f>IF(I1094&lt;INDEX(Lookup!$U$2:$U$10,MATCH($D$46,Lookup!$S$2:$S$10,0)),0,IF(O1094="X",0,J1094/(DATEDIF(H1094,I1094,"m")+1)*12))</f>
        <v>0</v>
      </c>
      <c r="M1094" s="291">
        <f t="shared" si="116"/>
        <v>0</v>
      </c>
      <c r="N1094" s="335"/>
      <c r="O1094" s="143"/>
      <c r="P1094" s="397"/>
      <c r="Q1094" s="555"/>
      <c r="R1094" s="576">
        <f t="shared" si="117"/>
        <v>0</v>
      </c>
      <c r="S1094" s="576">
        <f t="shared" si="118"/>
        <v>0</v>
      </c>
      <c r="T1094" s="576">
        <f t="shared" si="119"/>
        <v>0</v>
      </c>
      <c r="U1094" s="576">
        <f t="shared" si="120"/>
        <v>0</v>
      </c>
      <c r="V1094" s="553"/>
      <c r="W1094" s="553"/>
      <c r="X1094" s="553"/>
      <c r="Y1094" s="553"/>
      <c r="Z1094" s="397"/>
      <c r="AA1094" s="397"/>
      <c r="AB1094" s="397"/>
      <c r="AC1094" s="397"/>
      <c r="AD1094" s="397"/>
      <c r="AE1094" s="397"/>
      <c r="AF1094" s="397"/>
      <c r="AG1094" s="397"/>
      <c r="AH1094" s="397"/>
      <c r="AI1094" s="397"/>
      <c r="AJ1094" s="397"/>
      <c r="AK1094" s="397"/>
      <c r="AL1094" s="397"/>
      <c r="AM1094" s="397"/>
      <c r="AN1094" s="397"/>
      <c r="AO1094" s="397"/>
      <c r="AP1094" s="397"/>
      <c r="AQ1094" s="397"/>
      <c r="AR1094" s="397"/>
      <c r="AS1094" s="397"/>
      <c r="AT1094" s="397"/>
      <c r="AU1094" s="397"/>
      <c r="AV1094" s="397"/>
      <c r="AW1094" s="397"/>
      <c r="AX1094" s="397"/>
      <c r="AY1094" s="397"/>
      <c r="AZ1094" s="397"/>
      <c r="BA1094" s="553"/>
      <c r="BB1094" s="397"/>
      <c r="BC1094" s="397"/>
      <c r="BD1094" s="397"/>
    </row>
    <row r="1095" spans="2:56" x14ac:dyDescent="0.35">
      <c r="B1095" s="80"/>
      <c r="C1095" s="119"/>
      <c r="D1095" s="119"/>
      <c r="E1095" s="84"/>
      <c r="F1095" s="119"/>
      <c r="G1095" s="120"/>
      <c r="H1095" s="41"/>
      <c r="I1095" s="41"/>
      <c r="J1095" s="82"/>
      <c r="K1095" s="291">
        <f t="shared" si="115"/>
        <v>0</v>
      </c>
      <c r="L1095" s="293">
        <f>IF(I1095&lt;INDEX(Lookup!$U$2:$U$10,MATCH($D$46,Lookup!$S$2:$S$10,0)),0,IF(O1095="X",0,J1095/(DATEDIF(H1095,I1095,"m")+1)*12))</f>
        <v>0</v>
      </c>
      <c r="M1095" s="291">
        <f t="shared" si="116"/>
        <v>0</v>
      </c>
      <c r="N1095" s="335"/>
      <c r="O1095" s="143"/>
      <c r="P1095" s="397"/>
      <c r="Q1095" s="555"/>
      <c r="R1095" s="576">
        <f t="shared" si="117"/>
        <v>0</v>
      </c>
      <c r="S1095" s="576">
        <f t="shared" si="118"/>
        <v>0</v>
      </c>
      <c r="T1095" s="576">
        <f t="shared" si="119"/>
        <v>0</v>
      </c>
      <c r="U1095" s="576">
        <f t="shared" si="120"/>
        <v>0</v>
      </c>
      <c r="V1095" s="553"/>
      <c r="W1095" s="553"/>
      <c r="X1095" s="553"/>
      <c r="Y1095" s="553"/>
      <c r="Z1095" s="397"/>
      <c r="AA1095" s="397"/>
      <c r="AB1095" s="397"/>
      <c r="AC1095" s="397"/>
      <c r="AD1095" s="397"/>
      <c r="AE1095" s="397"/>
      <c r="AF1095" s="397"/>
      <c r="AG1095" s="397"/>
      <c r="AH1095" s="397"/>
      <c r="AI1095" s="397"/>
      <c r="AJ1095" s="397"/>
      <c r="AK1095" s="397"/>
      <c r="AL1095" s="397"/>
      <c r="AM1095" s="397"/>
      <c r="AN1095" s="397"/>
      <c r="AO1095" s="397"/>
      <c r="AP1095" s="397"/>
      <c r="AQ1095" s="397"/>
      <c r="AR1095" s="397"/>
      <c r="AS1095" s="397"/>
      <c r="AT1095" s="397"/>
      <c r="AU1095" s="397"/>
      <c r="AV1095" s="397"/>
      <c r="AW1095" s="397"/>
      <c r="AX1095" s="397"/>
      <c r="AY1095" s="397"/>
      <c r="AZ1095" s="397"/>
      <c r="BA1095" s="553"/>
      <c r="BB1095" s="397"/>
      <c r="BC1095" s="397"/>
      <c r="BD1095" s="397"/>
    </row>
    <row r="1096" spans="2:56" x14ac:dyDescent="0.35">
      <c r="B1096" s="80"/>
      <c r="C1096" s="119"/>
      <c r="D1096" s="119"/>
      <c r="E1096" s="84"/>
      <c r="F1096" s="119"/>
      <c r="G1096" s="120"/>
      <c r="H1096" s="41"/>
      <c r="I1096" s="41"/>
      <c r="J1096" s="82"/>
      <c r="K1096" s="291">
        <f t="shared" si="115"/>
        <v>0</v>
      </c>
      <c r="L1096" s="293">
        <f>IF(I1096&lt;INDEX(Lookup!$U$2:$U$10,MATCH($D$46,Lookup!$S$2:$S$10,0)),0,IF(O1096="X",0,J1096/(DATEDIF(H1096,I1096,"m")+1)*12))</f>
        <v>0</v>
      </c>
      <c r="M1096" s="291">
        <f t="shared" si="116"/>
        <v>0</v>
      </c>
      <c r="N1096" s="335"/>
      <c r="O1096" s="143"/>
      <c r="P1096" s="397"/>
      <c r="Q1096" s="555"/>
      <c r="R1096" s="576">
        <f t="shared" si="117"/>
        <v>0</v>
      </c>
      <c r="S1096" s="576">
        <f t="shared" si="118"/>
        <v>0</v>
      </c>
      <c r="T1096" s="576">
        <f t="shared" si="119"/>
        <v>0</v>
      </c>
      <c r="U1096" s="576">
        <f t="shared" si="120"/>
        <v>0</v>
      </c>
      <c r="V1096" s="553"/>
      <c r="W1096" s="553"/>
      <c r="X1096" s="553"/>
      <c r="Y1096" s="553"/>
      <c r="Z1096" s="397"/>
      <c r="AA1096" s="397"/>
      <c r="AB1096" s="397"/>
      <c r="AC1096" s="397"/>
      <c r="AD1096" s="397"/>
      <c r="AE1096" s="397"/>
      <c r="AF1096" s="397"/>
      <c r="AG1096" s="397"/>
      <c r="AH1096" s="397"/>
      <c r="AI1096" s="397"/>
      <c r="AJ1096" s="397"/>
      <c r="AK1096" s="397"/>
      <c r="AL1096" s="397"/>
      <c r="AM1096" s="397"/>
      <c r="AN1096" s="397"/>
      <c r="AO1096" s="397"/>
      <c r="AP1096" s="397"/>
      <c r="AQ1096" s="397"/>
      <c r="AR1096" s="397"/>
      <c r="AS1096" s="397"/>
      <c r="AT1096" s="397"/>
      <c r="AU1096" s="397"/>
      <c r="AV1096" s="397"/>
      <c r="AW1096" s="397"/>
      <c r="AX1096" s="397"/>
      <c r="AY1096" s="397"/>
      <c r="AZ1096" s="397"/>
      <c r="BA1096" s="553"/>
      <c r="BB1096" s="397"/>
      <c r="BC1096" s="397"/>
      <c r="BD1096" s="397"/>
    </row>
    <row r="1097" spans="2:56" x14ac:dyDescent="0.35">
      <c r="B1097" s="80"/>
      <c r="C1097" s="119"/>
      <c r="D1097" s="119"/>
      <c r="E1097" s="84"/>
      <c r="F1097" s="119"/>
      <c r="G1097" s="120"/>
      <c r="H1097" s="41"/>
      <c r="I1097" s="41"/>
      <c r="J1097" s="82"/>
      <c r="K1097" s="291">
        <f t="shared" si="115"/>
        <v>0</v>
      </c>
      <c r="L1097" s="293">
        <f>IF(I1097&lt;INDEX(Lookup!$U$2:$U$10,MATCH($D$46,Lookup!$S$2:$S$10,0)),0,IF(O1097="X",0,J1097/(DATEDIF(H1097,I1097,"m")+1)*12))</f>
        <v>0</v>
      </c>
      <c r="M1097" s="291">
        <f t="shared" si="116"/>
        <v>0</v>
      </c>
      <c r="N1097" s="335"/>
      <c r="O1097" s="143"/>
      <c r="P1097" s="397"/>
      <c r="Q1097" s="555"/>
      <c r="R1097" s="576">
        <f t="shared" si="117"/>
        <v>0</v>
      </c>
      <c r="S1097" s="576">
        <f t="shared" si="118"/>
        <v>0</v>
      </c>
      <c r="T1097" s="576">
        <f t="shared" si="119"/>
        <v>0</v>
      </c>
      <c r="U1097" s="576">
        <f t="shared" si="120"/>
        <v>0</v>
      </c>
      <c r="V1097" s="553"/>
      <c r="W1097" s="553"/>
      <c r="X1097" s="553"/>
      <c r="Y1097" s="553"/>
      <c r="Z1097" s="397"/>
      <c r="AA1097" s="397"/>
      <c r="AB1097" s="397"/>
      <c r="AC1097" s="397"/>
      <c r="AD1097" s="397"/>
      <c r="AE1097" s="397"/>
      <c r="AF1097" s="397"/>
      <c r="AG1097" s="397"/>
      <c r="AH1097" s="397"/>
      <c r="AI1097" s="397"/>
      <c r="AJ1097" s="397"/>
      <c r="AK1097" s="397"/>
      <c r="AL1097" s="397"/>
      <c r="AM1097" s="397"/>
      <c r="AN1097" s="397"/>
      <c r="AO1097" s="397"/>
      <c r="AP1097" s="397"/>
      <c r="AQ1097" s="397"/>
      <c r="AR1097" s="397"/>
      <c r="AS1097" s="397"/>
      <c r="AT1097" s="397"/>
      <c r="AU1097" s="397"/>
      <c r="AV1097" s="397"/>
      <c r="AW1097" s="397"/>
      <c r="AX1097" s="397"/>
      <c r="AY1097" s="397"/>
      <c r="AZ1097" s="397"/>
      <c r="BA1097" s="553"/>
      <c r="BB1097" s="397"/>
      <c r="BC1097" s="397"/>
      <c r="BD1097" s="397"/>
    </row>
    <row r="1098" spans="2:56" x14ac:dyDescent="0.35">
      <c r="B1098" s="80"/>
      <c r="C1098" s="119"/>
      <c r="D1098" s="119"/>
      <c r="E1098" s="84"/>
      <c r="F1098" s="119"/>
      <c r="G1098" s="120"/>
      <c r="H1098" s="41"/>
      <c r="I1098" s="41"/>
      <c r="J1098" s="82"/>
      <c r="K1098" s="291">
        <f t="shared" si="115"/>
        <v>0</v>
      </c>
      <c r="L1098" s="293">
        <f>IF(I1098&lt;INDEX(Lookup!$U$2:$U$10,MATCH($D$46,Lookup!$S$2:$S$10,0)),0,IF(O1098="X",0,J1098/(DATEDIF(H1098,I1098,"m")+1)*12))</f>
        <v>0</v>
      </c>
      <c r="M1098" s="291">
        <f t="shared" si="116"/>
        <v>0</v>
      </c>
      <c r="N1098" s="335"/>
      <c r="O1098" s="143"/>
      <c r="P1098" s="397"/>
      <c r="Q1098" s="555"/>
      <c r="R1098" s="576">
        <f t="shared" si="117"/>
        <v>0</v>
      </c>
      <c r="S1098" s="576">
        <f t="shared" si="118"/>
        <v>0</v>
      </c>
      <c r="T1098" s="576">
        <f t="shared" si="119"/>
        <v>0</v>
      </c>
      <c r="U1098" s="576">
        <f t="shared" si="120"/>
        <v>0</v>
      </c>
      <c r="V1098" s="553"/>
      <c r="W1098" s="553"/>
      <c r="X1098" s="553"/>
      <c r="Y1098" s="553"/>
      <c r="Z1098" s="397"/>
      <c r="AA1098" s="397"/>
      <c r="AB1098" s="397"/>
      <c r="AC1098" s="397"/>
      <c r="AD1098" s="397"/>
      <c r="AE1098" s="397"/>
      <c r="AF1098" s="397"/>
      <c r="AG1098" s="397"/>
      <c r="AH1098" s="397"/>
      <c r="AI1098" s="397"/>
      <c r="AJ1098" s="397"/>
      <c r="AK1098" s="397"/>
      <c r="AL1098" s="397"/>
      <c r="AM1098" s="397"/>
      <c r="AN1098" s="397"/>
      <c r="AO1098" s="397"/>
      <c r="AP1098" s="397"/>
      <c r="AQ1098" s="397"/>
      <c r="AR1098" s="397"/>
      <c r="AS1098" s="397"/>
      <c r="AT1098" s="397"/>
      <c r="AU1098" s="397"/>
      <c r="AV1098" s="397"/>
      <c r="AW1098" s="397"/>
      <c r="AX1098" s="397"/>
      <c r="AY1098" s="397"/>
      <c r="AZ1098" s="397"/>
      <c r="BA1098" s="553"/>
      <c r="BB1098" s="397"/>
      <c r="BC1098" s="397"/>
      <c r="BD1098" s="397"/>
    </row>
    <row r="1099" spans="2:56" x14ac:dyDescent="0.35">
      <c r="B1099" s="80"/>
      <c r="C1099" s="119"/>
      <c r="D1099" s="119"/>
      <c r="E1099" s="84"/>
      <c r="F1099" s="119"/>
      <c r="G1099" s="120"/>
      <c r="H1099" s="41"/>
      <c r="I1099" s="41"/>
      <c r="J1099" s="82"/>
      <c r="K1099" s="291">
        <f t="shared" si="115"/>
        <v>0</v>
      </c>
      <c r="L1099" s="293">
        <f>IF(I1099&lt;INDEX(Lookup!$U$2:$U$10,MATCH($D$46,Lookup!$S$2:$S$10,0)),0,IF(O1099="X",0,J1099/(DATEDIF(H1099,I1099,"m")+1)*12))</f>
        <v>0</v>
      </c>
      <c r="M1099" s="291">
        <f t="shared" si="116"/>
        <v>0</v>
      </c>
      <c r="N1099" s="335"/>
      <c r="O1099" s="143"/>
      <c r="P1099" s="397"/>
      <c r="Q1099" s="555"/>
      <c r="R1099" s="576">
        <f t="shared" si="117"/>
        <v>0</v>
      </c>
      <c r="S1099" s="576">
        <f t="shared" si="118"/>
        <v>0</v>
      </c>
      <c r="T1099" s="576">
        <f t="shared" si="119"/>
        <v>0</v>
      </c>
      <c r="U1099" s="576">
        <f t="shared" si="120"/>
        <v>0</v>
      </c>
      <c r="V1099" s="553"/>
      <c r="W1099" s="553"/>
      <c r="X1099" s="553"/>
      <c r="Y1099" s="553"/>
      <c r="Z1099" s="397"/>
      <c r="AA1099" s="397"/>
      <c r="AB1099" s="397"/>
      <c r="AC1099" s="397"/>
      <c r="AD1099" s="397"/>
      <c r="AE1099" s="397"/>
      <c r="AF1099" s="397"/>
      <c r="AG1099" s="397"/>
      <c r="AH1099" s="397"/>
      <c r="AI1099" s="397"/>
      <c r="AJ1099" s="397"/>
      <c r="AK1099" s="397"/>
      <c r="AL1099" s="397"/>
      <c r="AM1099" s="397"/>
      <c r="AN1099" s="397"/>
      <c r="AO1099" s="397"/>
      <c r="AP1099" s="397"/>
      <c r="AQ1099" s="397"/>
      <c r="AR1099" s="397"/>
      <c r="AS1099" s="397"/>
      <c r="AT1099" s="397"/>
      <c r="AU1099" s="397"/>
      <c r="AV1099" s="397"/>
      <c r="AW1099" s="397"/>
      <c r="AX1099" s="397"/>
      <c r="AY1099" s="397"/>
      <c r="AZ1099" s="397"/>
      <c r="BA1099" s="553"/>
      <c r="BB1099" s="397"/>
      <c r="BC1099" s="397"/>
      <c r="BD1099" s="397"/>
    </row>
    <row r="1100" spans="2:56" x14ac:dyDescent="0.35">
      <c r="B1100" s="80"/>
      <c r="C1100" s="119"/>
      <c r="D1100" s="119"/>
      <c r="E1100" s="84"/>
      <c r="F1100" s="119"/>
      <c r="G1100" s="120"/>
      <c r="H1100" s="41"/>
      <c r="I1100" s="41"/>
      <c r="J1100" s="82"/>
      <c r="K1100" s="291">
        <f t="shared" si="115"/>
        <v>0</v>
      </c>
      <c r="L1100" s="293">
        <f>IF(I1100&lt;INDEX(Lookup!$U$2:$U$10,MATCH($D$46,Lookup!$S$2:$S$10,0)),0,IF(O1100="X",0,J1100/(DATEDIF(H1100,I1100,"m")+1)*12))</f>
        <v>0</v>
      </c>
      <c r="M1100" s="291">
        <f t="shared" si="116"/>
        <v>0</v>
      </c>
      <c r="N1100" s="335"/>
      <c r="O1100" s="143"/>
      <c r="P1100" s="397"/>
      <c r="Q1100" s="555"/>
      <c r="R1100" s="576">
        <f t="shared" si="117"/>
        <v>0</v>
      </c>
      <c r="S1100" s="576">
        <f t="shared" si="118"/>
        <v>0</v>
      </c>
      <c r="T1100" s="576">
        <f t="shared" si="119"/>
        <v>0</v>
      </c>
      <c r="U1100" s="576">
        <f t="shared" si="120"/>
        <v>0</v>
      </c>
      <c r="V1100" s="553"/>
      <c r="W1100" s="553"/>
      <c r="X1100" s="553"/>
      <c r="Y1100" s="553"/>
      <c r="Z1100" s="397"/>
      <c r="AA1100" s="397"/>
      <c r="AB1100" s="397"/>
      <c r="AC1100" s="397"/>
      <c r="AD1100" s="397"/>
      <c r="AE1100" s="397"/>
      <c r="AF1100" s="397"/>
      <c r="AG1100" s="397"/>
      <c r="AH1100" s="397"/>
      <c r="AI1100" s="397"/>
      <c r="AJ1100" s="397"/>
      <c r="AK1100" s="397"/>
      <c r="AL1100" s="397"/>
      <c r="AM1100" s="397"/>
      <c r="AN1100" s="397"/>
      <c r="AO1100" s="397"/>
      <c r="AP1100" s="397"/>
      <c r="AQ1100" s="397"/>
      <c r="AR1100" s="397"/>
      <c r="AS1100" s="397"/>
      <c r="AT1100" s="397"/>
      <c r="AU1100" s="397"/>
      <c r="AV1100" s="397"/>
      <c r="AW1100" s="397"/>
      <c r="AX1100" s="397"/>
      <c r="AY1100" s="397"/>
      <c r="AZ1100" s="397"/>
      <c r="BA1100" s="553"/>
      <c r="BB1100" s="397"/>
      <c r="BC1100" s="397"/>
      <c r="BD1100" s="397"/>
    </row>
    <row r="1101" spans="2:56" x14ac:dyDescent="0.35">
      <c r="B1101" s="80"/>
      <c r="C1101" s="119"/>
      <c r="D1101" s="119"/>
      <c r="E1101" s="84"/>
      <c r="F1101" s="119"/>
      <c r="G1101" s="120"/>
      <c r="H1101" s="41"/>
      <c r="I1101" s="41"/>
      <c r="J1101" s="82"/>
      <c r="K1101" s="291">
        <f t="shared" si="115"/>
        <v>0</v>
      </c>
      <c r="L1101" s="293">
        <f>IF(I1101&lt;INDEX(Lookup!$U$2:$U$10,MATCH($D$46,Lookup!$S$2:$S$10,0)),0,IF(O1101="X",0,J1101/(DATEDIF(H1101,I1101,"m")+1)*12))</f>
        <v>0</v>
      </c>
      <c r="M1101" s="291">
        <f t="shared" si="116"/>
        <v>0</v>
      </c>
      <c r="N1101" s="335"/>
      <c r="O1101" s="143"/>
      <c r="P1101" s="397"/>
      <c r="Q1101" s="555"/>
      <c r="R1101" s="576">
        <f t="shared" si="117"/>
        <v>0</v>
      </c>
      <c r="S1101" s="576">
        <f t="shared" si="118"/>
        <v>0</v>
      </c>
      <c r="T1101" s="576">
        <f t="shared" si="119"/>
        <v>0</v>
      </c>
      <c r="U1101" s="576">
        <f t="shared" si="120"/>
        <v>0</v>
      </c>
      <c r="V1101" s="553"/>
      <c r="W1101" s="553"/>
      <c r="X1101" s="553"/>
      <c r="Y1101" s="553"/>
      <c r="Z1101" s="397"/>
      <c r="AA1101" s="397"/>
      <c r="AB1101" s="397"/>
      <c r="AC1101" s="397"/>
      <c r="AD1101" s="397"/>
      <c r="AE1101" s="397"/>
      <c r="AF1101" s="397"/>
      <c r="AG1101" s="397"/>
      <c r="AH1101" s="397"/>
      <c r="AI1101" s="397"/>
      <c r="AJ1101" s="397"/>
      <c r="AK1101" s="397"/>
      <c r="AL1101" s="397"/>
      <c r="AM1101" s="397"/>
      <c r="AN1101" s="397"/>
      <c r="AO1101" s="397"/>
      <c r="AP1101" s="397"/>
      <c r="AQ1101" s="397"/>
      <c r="AR1101" s="397"/>
      <c r="AS1101" s="397"/>
      <c r="AT1101" s="397"/>
      <c r="AU1101" s="397"/>
      <c r="AV1101" s="397"/>
      <c r="AW1101" s="397"/>
      <c r="AX1101" s="397"/>
      <c r="AY1101" s="397"/>
      <c r="AZ1101" s="397"/>
      <c r="BA1101" s="553"/>
      <c r="BB1101" s="397"/>
      <c r="BC1101" s="397"/>
      <c r="BD1101" s="397"/>
    </row>
    <row r="1102" spans="2:56" x14ac:dyDescent="0.35">
      <c r="B1102" s="80"/>
      <c r="C1102" s="119"/>
      <c r="D1102" s="119"/>
      <c r="E1102" s="84"/>
      <c r="F1102" s="119"/>
      <c r="G1102" s="120"/>
      <c r="H1102" s="41"/>
      <c r="I1102" s="41"/>
      <c r="J1102" s="82"/>
      <c r="K1102" s="291">
        <f t="shared" si="115"/>
        <v>0</v>
      </c>
      <c r="L1102" s="293">
        <f>IF(I1102&lt;INDEX(Lookup!$U$2:$U$10,MATCH($D$46,Lookup!$S$2:$S$10,0)),0,IF(O1102="X",0,J1102/(DATEDIF(H1102,I1102,"m")+1)*12))</f>
        <v>0</v>
      </c>
      <c r="M1102" s="291">
        <f t="shared" si="116"/>
        <v>0</v>
      </c>
      <c r="N1102" s="335"/>
      <c r="O1102" s="143"/>
      <c r="P1102" s="397"/>
      <c r="Q1102" s="555"/>
      <c r="R1102" s="576">
        <f t="shared" si="117"/>
        <v>0</v>
      </c>
      <c r="S1102" s="576">
        <f t="shared" si="118"/>
        <v>0</v>
      </c>
      <c r="T1102" s="576">
        <f t="shared" si="119"/>
        <v>0</v>
      </c>
      <c r="U1102" s="576">
        <f t="shared" si="120"/>
        <v>0</v>
      </c>
      <c r="V1102" s="553"/>
      <c r="W1102" s="553"/>
      <c r="X1102" s="553"/>
      <c r="Y1102" s="553"/>
      <c r="Z1102" s="397"/>
      <c r="AA1102" s="397"/>
      <c r="AB1102" s="397"/>
      <c r="AC1102" s="397"/>
      <c r="AD1102" s="397"/>
      <c r="AE1102" s="397"/>
      <c r="AF1102" s="397"/>
      <c r="AG1102" s="397"/>
      <c r="AH1102" s="397"/>
      <c r="AI1102" s="397"/>
      <c r="AJ1102" s="397"/>
      <c r="AK1102" s="397"/>
      <c r="AL1102" s="397"/>
      <c r="AM1102" s="397"/>
      <c r="AN1102" s="397"/>
      <c r="AO1102" s="397"/>
      <c r="AP1102" s="397"/>
      <c r="AQ1102" s="397"/>
      <c r="AR1102" s="397"/>
      <c r="AS1102" s="397"/>
      <c r="AT1102" s="397"/>
      <c r="AU1102" s="397"/>
      <c r="AV1102" s="397"/>
      <c r="AW1102" s="397"/>
      <c r="AX1102" s="397"/>
      <c r="AY1102" s="397"/>
      <c r="AZ1102" s="397"/>
      <c r="BA1102" s="553"/>
      <c r="BB1102" s="397"/>
      <c r="BC1102" s="397"/>
      <c r="BD1102" s="397"/>
    </row>
    <row r="1103" spans="2:56" x14ac:dyDescent="0.35">
      <c r="B1103" s="80"/>
      <c r="C1103" s="119"/>
      <c r="D1103" s="119"/>
      <c r="E1103" s="84"/>
      <c r="F1103" s="119"/>
      <c r="G1103" s="120"/>
      <c r="H1103" s="41"/>
      <c r="I1103" s="41"/>
      <c r="J1103" s="82"/>
      <c r="K1103" s="291">
        <f t="shared" si="115"/>
        <v>0</v>
      </c>
      <c r="L1103" s="293">
        <f>IF(I1103&lt;INDEX(Lookup!$U$2:$U$10,MATCH($D$46,Lookup!$S$2:$S$10,0)),0,IF(O1103="X",0,J1103/(DATEDIF(H1103,I1103,"m")+1)*12))</f>
        <v>0</v>
      </c>
      <c r="M1103" s="291">
        <f t="shared" si="116"/>
        <v>0</v>
      </c>
      <c r="N1103" s="335"/>
      <c r="O1103" s="143"/>
      <c r="P1103" s="397"/>
      <c r="Q1103" s="555"/>
      <c r="R1103" s="576">
        <f t="shared" si="117"/>
        <v>0</v>
      </c>
      <c r="S1103" s="576">
        <f t="shared" si="118"/>
        <v>0</v>
      </c>
      <c r="T1103" s="576">
        <f t="shared" si="119"/>
        <v>0</v>
      </c>
      <c r="U1103" s="576">
        <f t="shared" si="120"/>
        <v>0</v>
      </c>
      <c r="V1103" s="553"/>
      <c r="W1103" s="553"/>
      <c r="X1103" s="553"/>
      <c r="Y1103" s="553"/>
      <c r="Z1103" s="397"/>
      <c r="AA1103" s="397"/>
      <c r="AB1103" s="397"/>
      <c r="AC1103" s="397"/>
      <c r="AD1103" s="397"/>
      <c r="AE1103" s="397"/>
      <c r="AF1103" s="397"/>
      <c r="AG1103" s="397"/>
      <c r="AH1103" s="397"/>
      <c r="AI1103" s="397"/>
      <c r="AJ1103" s="397"/>
      <c r="AK1103" s="397"/>
      <c r="AL1103" s="397"/>
      <c r="AM1103" s="397"/>
      <c r="AN1103" s="397"/>
      <c r="AO1103" s="397"/>
      <c r="AP1103" s="397"/>
      <c r="AQ1103" s="397"/>
      <c r="AR1103" s="397"/>
      <c r="AS1103" s="397"/>
      <c r="AT1103" s="397"/>
      <c r="AU1103" s="397"/>
      <c r="AV1103" s="397"/>
      <c r="AW1103" s="397"/>
      <c r="AX1103" s="397"/>
      <c r="AY1103" s="397"/>
      <c r="AZ1103" s="397"/>
      <c r="BA1103" s="553"/>
      <c r="BB1103" s="397"/>
      <c r="BC1103" s="397"/>
      <c r="BD1103" s="397"/>
    </row>
    <row r="1104" spans="2:56" x14ac:dyDescent="0.35">
      <c r="B1104" s="80"/>
      <c r="C1104" s="119"/>
      <c r="D1104" s="119"/>
      <c r="E1104" s="84"/>
      <c r="F1104" s="119"/>
      <c r="G1104" s="120"/>
      <c r="H1104" s="41"/>
      <c r="I1104" s="41"/>
      <c r="J1104" s="82"/>
      <c r="K1104" s="291">
        <f t="shared" si="115"/>
        <v>0</v>
      </c>
      <c r="L1104" s="293">
        <f>IF(I1104&lt;INDEX(Lookup!$U$2:$U$10,MATCH($D$46,Lookup!$S$2:$S$10,0)),0,IF(O1104="X",0,J1104/(DATEDIF(H1104,I1104,"m")+1)*12))</f>
        <v>0</v>
      </c>
      <c r="M1104" s="291">
        <f t="shared" si="116"/>
        <v>0</v>
      </c>
      <c r="N1104" s="335"/>
      <c r="O1104" s="143"/>
      <c r="P1104" s="397"/>
      <c r="Q1104" s="555"/>
      <c r="R1104" s="576">
        <f t="shared" si="117"/>
        <v>0</v>
      </c>
      <c r="S1104" s="576">
        <f t="shared" si="118"/>
        <v>0</v>
      </c>
      <c r="T1104" s="576">
        <f t="shared" si="119"/>
        <v>0</v>
      </c>
      <c r="U1104" s="576">
        <f t="shared" si="120"/>
        <v>0</v>
      </c>
      <c r="V1104" s="553"/>
      <c r="W1104" s="553"/>
      <c r="X1104" s="553"/>
      <c r="Y1104" s="553"/>
      <c r="Z1104" s="397"/>
      <c r="AA1104" s="397"/>
      <c r="AB1104" s="397"/>
      <c r="AC1104" s="397"/>
      <c r="AD1104" s="397"/>
      <c r="AE1104" s="397"/>
      <c r="AF1104" s="397"/>
      <c r="AG1104" s="397"/>
      <c r="AH1104" s="397"/>
      <c r="AI1104" s="397"/>
      <c r="AJ1104" s="397"/>
      <c r="AK1104" s="397"/>
      <c r="AL1104" s="397"/>
      <c r="AM1104" s="397"/>
      <c r="AN1104" s="397"/>
      <c r="AO1104" s="397"/>
      <c r="AP1104" s="397"/>
      <c r="AQ1104" s="397"/>
      <c r="AR1104" s="397"/>
      <c r="AS1104" s="397"/>
      <c r="AT1104" s="397"/>
      <c r="AU1104" s="397"/>
      <c r="AV1104" s="397"/>
      <c r="AW1104" s="397"/>
      <c r="AX1104" s="397"/>
      <c r="AY1104" s="397"/>
      <c r="AZ1104" s="397"/>
      <c r="BA1104" s="553"/>
      <c r="BB1104" s="397"/>
      <c r="BC1104" s="397"/>
      <c r="BD1104" s="397"/>
    </row>
    <row r="1105" spans="2:56" x14ac:dyDescent="0.35">
      <c r="B1105" s="80"/>
      <c r="C1105" s="119"/>
      <c r="D1105" s="119"/>
      <c r="E1105" s="84"/>
      <c r="F1105" s="119"/>
      <c r="G1105" s="120"/>
      <c r="H1105" s="41"/>
      <c r="I1105" s="41"/>
      <c r="J1105" s="82"/>
      <c r="K1105" s="291">
        <f t="shared" si="115"/>
        <v>0</v>
      </c>
      <c r="L1105" s="293">
        <f>IF(I1105&lt;INDEX(Lookup!$U$2:$U$10,MATCH($D$46,Lookup!$S$2:$S$10,0)),0,IF(O1105="X",0,J1105/(DATEDIF(H1105,I1105,"m")+1)*12))</f>
        <v>0</v>
      </c>
      <c r="M1105" s="291">
        <f t="shared" si="116"/>
        <v>0</v>
      </c>
      <c r="N1105" s="335"/>
      <c r="O1105" s="143"/>
      <c r="P1105" s="397"/>
      <c r="Q1105" s="555"/>
      <c r="R1105" s="576">
        <f t="shared" si="117"/>
        <v>0</v>
      </c>
      <c r="S1105" s="576">
        <f t="shared" si="118"/>
        <v>0</v>
      </c>
      <c r="T1105" s="576">
        <f t="shared" si="119"/>
        <v>0</v>
      </c>
      <c r="U1105" s="576">
        <f t="shared" si="120"/>
        <v>0</v>
      </c>
      <c r="V1105" s="553"/>
      <c r="W1105" s="553"/>
      <c r="X1105" s="553"/>
      <c r="Y1105" s="553"/>
      <c r="Z1105" s="397"/>
      <c r="AA1105" s="397"/>
      <c r="AB1105" s="397"/>
      <c r="AC1105" s="397"/>
      <c r="AD1105" s="397"/>
      <c r="AE1105" s="397"/>
      <c r="AF1105" s="397"/>
      <c r="AG1105" s="397"/>
      <c r="AH1105" s="397"/>
      <c r="AI1105" s="397"/>
      <c r="AJ1105" s="397"/>
      <c r="AK1105" s="397"/>
      <c r="AL1105" s="397"/>
      <c r="AM1105" s="397"/>
      <c r="AN1105" s="397"/>
      <c r="AO1105" s="397"/>
      <c r="AP1105" s="397"/>
      <c r="AQ1105" s="397"/>
      <c r="AR1105" s="397"/>
      <c r="AS1105" s="397"/>
      <c r="AT1105" s="397"/>
      <c r="AU1105" s="397"/>
      <c r="AV1105" s="397"/>
      <c r="AW1105" s="397"/>
      <c r="AX1105" s="397"/>
      <c r="AY1105" s="397"/>
      <c r="AZ1105" s="397"/>
      <c r="BA1105" s="553"/>
      <c r="BB1105" s="397"/>
      <c r="BC1105" s="397"/>
      <c r="BD1105" s="397"/>
    </row>
    <row r="1106" spans="2:56" x14ac:dyDescent="0.35">
      <c r="B1106" s="80"/>
      <c r="C1106" s="119"/>
      <c r="D1106" s="119"/>
      <c r="E1106" s="84"/>
      <c r="F1106" s="119"/>
      <c r="G1106" s="120"/>
      <c r="H1106" s="41"/>
      <c r="I1106" s="41"/>
      <c r="J1106" s="82"/>
      <c r="K1106" s="291">
        <f t="shared" si="115"/>
        <v>0</v>
      </c>
      <c r="L1106" s="293">
        <f>IF(I1106&lt;INDEX(Lookup!$U$2:$U$10,MATCH($D$46,Lookup!$S$2:$S$10,0)),0,IF(O1106="X",0,J1106/(DATEDIF(H1106,I1106,"m")+1)*12))</f>
        <v>0</v>
      </c>
      <c r="M1106" s="291">
        <f t="shared" si="116"/>
        <v>0</v>
      </c>
      <c r="N1106" s="335"/>
      <c r="O1106" s="143"/>
      <c r="P1106" s="397"/>
      <c r="Q1106" s="555"/>
      <c r="R1106" s="576">
        <f t="shared" si="117"/>
        <v>0</v>
      </c>
      <c r="S1106" s="576">
        <f t="shared" si="118"/>
        <v>0</v>
      </c>
      <c r="T1106" s="576">
        <f t="shared" si="119"/>
        <v>0</v>
      </c>
      <c r="U1106" s="576">
        <f t="shared" si="120"/>
        <v>0</v>
      </c>
      <c r="V1106" s="553"/>
      <c r="W1106" s="553"/>
      <c r="X1106" s="553"/>
      <c r="Y1106" s="553"/>
      <c r="Z1106" s="397"/>
      <c r="AA1106" s="397"/>
      <c r="AB1106" s="397"/>
      <c r="AC1106" s="397"/>
      <c r="AD1106" s="397"/>
      <c r="AE1106" s="397"/>
      <c r="AF1106" s="397"/>
      <c r="AG1106" s="397"/>
      <c r="AH1106" s="397"/>
      <c r="AI1106" s="397"/>
      <c r="AJ1106" s="397"/>
      <c r="AK1106" s="397"/>
      <c r="AL1106" s="397"/>
      <c r="AM1106" s="397"/>
      <c r="AN1106" s="397"/>
      <c r="AO1106" s="397"/>
      <c r="AP1106" s="397"/>
      <c r="AQ1106" s="397"/>
      <c r="AR1106" s="397"/>
      <c r="AS1106" s="397"/>
      <c r="AT1106" s="397"/>
      <c r="AU1106" s="397"/>
      <c r="AV1106" s="397"/>
      <c r="AW1106" s="397"/>
      <c r="AX1106" s="397"/>
      <c r="AY1106" s="397"/>
      <c r="AZ1106" s="397"/>
      <c r="BA1106" s="553"/>
      <c r="BB1106" s="397"/>
      <c r="BC1106" s="397"/>
      <c r="BD1106" s="397"/>
    </row>
    <row r="1107" spans="2:56" x14ac:dyDescent="0.35">
      <c r="B1107" s="80"/>
      <c r="C1107" s="119"/>
      <c r="D1107" s="119"/>
      <c r="E1107" s="84"/>
      <c r="F1107" s="119"/>
      <c r="G1107" s="120"/>
      <c r="H1107" s="41"/>
      <c r="I1107" s="41"/>
      <c r="J1107" s="82"/>
      <c r="K1107" s="291">
        <f t="shared" si="115"/>
        <v>0</v>
      </c>
      <c r="L1107" s="293">
        <f>IF(I1107&lt;INDEX(Lookup!$U$2:$U$10,MATCH($D$46,Lookup!$S$2:$S$10,0)),0,IF(O1107="X",0,J1107/(DATEDIF(H1107,I1107,"m")+1)*12))</f>
        <v>0</v>
      </c>
      <c r="M1107" s="291">
        <f t="shared" si="116"/>
        <v>0</v>
      </c>
      <c r="N1107" s="335"/>
      <c r="O1107" s="143"/>
      <c r="P1107" s="397"/>
      <c r="Q1107" s="555"/>
      <c r="R1107" s="576">
        <f t="shared" si="117"/>
        <v>0</v>
      </c>
      <c r="S1107" s="576">
        <f t="shared" si="118"/>
        <v>0</v>
      </c>
      <c r="T1107" s="576">
        <f t="shared" si="119"/>
        <v>0</v>
      </c>
      <c r="U1107" s="576">
        <f t="shared" si="120"/>
        <v>0</v>
      </c>
      <c r="V1107" s="553"/>
      <c r="W1107" s="553"/>
      <c r="X1107" s="553"/>
      <c r="Y1107" s="553"/>
      <c r="Z1107" s="397"/>
      <c r="AA1107" s="397"/>
      <c r="AB1107" s="397"/>
      <c r="AC1107" s="397"/>
      <c r="AD1107" s="397"/>
      <c r="AE1107" s="397"/>
      <c r="AF1107" s="397"/>
      <c r="AG1107" s="397"/>
      <c r="AH1107" s="397"/>
      <c r="AI1107" s="397"/>
      <c r="AJ1107" s="397"/>
      <c r="AK1107" s="397"/>
      <c r="AL1107" s="397"/>
      <c r="AM1107" s="397"/>
      <c r="AN1107" s="397"/>
      <c r="AO1107" s="397"/>
      <c r="AP1107" s="397"/>
      <c r="AQ1107" s="397"/>
      <c r="AR1107" s="397"/>
      <c r="AS1107" s="397"/>
      <c r="AT1107" s="397"/>
      <c r="AU1107" s="397"/>
      <c r="AV1107" s="397"/>
      <c r="AW1107" s="397"/>
      <c r="AX1107" s="397"/>
      <c r="AY1107" s="397"/>
      <c r="AZ1107" s="397"/>
      <c r="BA1107" s="553"/>
      <c r="BB1107" s="397"/>
      <c r="BC1107" s="397"/>
      <c r="BD1107" s="397"/>
    </row>
    <row r="1108" spans="2:56" x14ac:dyDescent="0.35">
      <c r="B1108" s="80"/>
      <c r="C1108" s="119"/>
      <c r="D1108" s="119"/>
      <c r="E1108" s="84"/>
      <c r="F1108" s="119"/>
      <c r="G1108" s="120"/>
      <c r="H1108" s="41"/>
      <c r="I1108" s="41"/>
      <c r="J1108" s="82"/>
      <c r="K1108" s="291">
        <f t="shared" si="115"/>
        <v>0</v>
      </c>
      <c r="L1108" s="293">
        <f>IF(I1108&lt;INDEX(Lookup!$U$2:$U$10,MATCH($D$46,Lookup!$S$2:$S$10,0)),0,IF(O1108="X",0,J1108/(DATEDIF(H1108,I1108,"m")+1)*12))</f>
        <v>0</v>
      </c>
      <c r="M1108" s="291">
        <f t="shared" si="116"/>
        <v>0</v>
      </c>
      <c r="N1108" s="335"/>
      <c r="O1108" s="143"/>
      <c r="P1108" s="397"/>
      <c r="Q1108" s="555"/>
      <c r="R1108" s="576">
        <f t="shared" si="117"/>
        <v>0</v>
      </c>
      <c r="S1108" s="576">
        <f t="shared" si="118"/>
        <v>0</v>
      </c>
      <c r="T1108" s="576">
        <f t="shared" si="119"/>
        <v>0</v>
      </c>
      <c r="U1108" s="576">
        <f t="shared" si="120"/>
        <v>0</v>
      </c>
      <c r="V1108" s="553"/>
      <c r="W1108" s="553"/>
      <c r="X1108" s="553"/>
      <c r="Y1108" s="553"/>
      <c r="Z1108" s="397"/>
      <c r="AA1108" s="397"/>
      <c r="AB1108" s="397"/>
      <c r="AC1108" s="397"/>
      <c r="AD1108" s="397"/>
      <c r="AE1108" s="397"/>
      <c r="AF1108" s="397"/>
      <c r="AG1108" s="397"/>
      <c r="AH1108" s="397"/>
      <c r="AI1108" s="397"/>
      <c r="AJ1108" s="397"/>
      <c r="AK1108" s="397"/>
      <c r="AL1108" s="397"/>
      <c r="AM1108" s="397"/>
      <c r="AN1108" s="397"/>
      <c r="AO1108" s="397"/>
      <c r="AP1108" s="397"/>
      <c r="AQ1108" s="397"/>
      <c r="AR1108" s="397"/>
      <c r="AS1108" s="397"/>
      <c r="AT1108" s="397"/>
      <c r="AU1108" s="397"/>
      <c r="AV1108" s="397"/>
      <c r="AW1108" s="397"/>
      <c r="AX1108" s="397"/>
      <c r="AY1108" s="397"/>
      <c r="AZ1108" s="397"/>
      <c r="BA1108" s="553"/>
      <c r="BB1108" s="397"/>
      <c r="BC1108" s="397"/>
      <c r="BD1108" s="397"/>
    </row>
    <row r="1109" spans="2:56" x14ac:dyDescent="0.35">
      <c r="B1109" s="80"/>
      <c r="C1109" s="119"/>
      <c r="D1109" s="119"/>
      <c r="E1109" s="84"/>
      <c r="F1109" s="119"/>
      <c r="G1109" s="120"/>
      <c r="H1109" s="41"/>
      <c r="I1109" s="41"/>
      <c r="J1109" s="82"/>
      <c r="K1109" s="291">
        <f t="shared" si="115"/>
        <v>0</v>
      </c>
      <c r="L1109" s="293">
        <f>IF(I1109&lt;INDEX(Lookup!$U$2:$U$10,MATCH($D$46,Lookup!$S$2:$S$10,0)),0,IF(O1109="X",0,J1109/(DATEDIF(H1109,I1109,"m")+1)*12))</f>
        <v>0</v>
      </c>
      <c r="M1109" s="291">
        <f t="shared" si="116"/>
        <v>0</v>
      </c>
      <c r="N1109" s="335"/>
      <c r="O1109" s="143"/>
      <c r="P1109" s="397"/>
      <c r="Q1109" s="555"/>
      <c r="R1109" s="576">
        <f t="shared" si="117"/>
        <v>0</v>
      </c>
      <c r="S1109" s="576">
        <f t="shared" si="118"/>
        <v>0</v>
      </c>
      <c r="T1109" s="576">
        <f t="shared" si="119"/>
        <v>0</v>
      </c>
      <c r="U1109" s="576">
        <f t="shared" si="120"/>
        <v>0</v>
      </c>
      <c r="V1109" s="553"/>
      <c r="W1109" s="553"/>
      <c r="X1109" s="553"/>
      <c r="Y1109" s="553"/>
      <c r="Z1109" s="397"/>
      <c r="AA1109" s="397"/>
      <c r="AB1109" s="397"/>
      <c r="AC1109" s="397"/>
      <c r="AD1109" s="397"/>
      <c r="AE1109" s="397"/>
      <c r="AF1109" s="397"/>
      <c r="AG1109" s="397"/>
      <c r="AH1109" s="397"/>
      <c r="AI1109" s="397"/>
      <c r="AJ1109" s="397"/>
      <c r="AK1109" s="397"/>
      <c r="AL1109" s="397"/>
      <c r="AM1109" s="397"/>
      <c r="AN1109" s="397"/>
      <c r="AO1109" s="397"/>
      <c r="AP1109" s="397"/>
      <c r="AQ1109" s="397"/>
      <c r="AR1109" s="397"/>
      <c r="AS1109" s="397"/>
      <c r="AT1109" s="397"/>
      <c r="AU1109" s="397"/>
      <c r="AV1109" s="397"/>
      <c r="AW1109" s="397"/>
      <c r="AX1109" s="397"/>
      <c r="AY1109" s="397"/>
      <c r="AZ1109" s="397"/>
      <c r="BA1109" s="553"/>
      <c r="BB1109" s="397"/>
      <c r="BC1109" s="397"/>
      <c r="BD1109" s="397"/>
    </row>
    <row r="1110" spans="2:56" x14ac:dyDescent="0.35">
      <c r="B1110" s="80"/>
      <c r="C1110" s="119"/>
      <c r="D1110" s="119"/>
      <c r="E1110" s="84"/>
      <c r="F1110" s="119"/>
      <c r="G1110" s="120"/>
      <c r="H1110" s="41"/>
      <c r="I1110" s="41"/>
      <c r="J1110" s="82"/>
      <c r="K1110" s="291">
        <f t="shared" si="115"/>
        <v>0</v>
      </c>
      <c r="L1110" s="293">
        <f>IF(I1110&lt;INDEX(Lookup!$U$2:$U$10,MATCH($D$46,Lookup!$S$2:$S$10,0)),0,IF(O1110="X",0,J1110/(DATEDIF(H1110,I1110,"m")+1)*12))</f>
        <v>0</v>
      </c>
      <c r="M1110" s="291">
        <f t="shared" si="116"/>
        <v>0</v>
      </c>
      <c r="N1110" s="335"/>
      <c r="O1110" s="143"/>
      <c r="P1110" s="397"/>
      <c r="Q1110" s="555"/>
      <c r="R1110" s="576">
        <f t="shared" si="117"/>
        <v>0</v>
      </c>
      <c r="S1110" s="576">
        <f t="shared" si="118"/>
        <v>0</v>
      </c>
      <c r="T1110" s="576">
        <f t="shared" si="119"/>
        <v>0</v>
      </c>
      <c r="U1110" s="576">
        <f t="shared" si="120"/>
        <v>0</v>
      </c>
      <c r="V1110" s="553"/>
      <c r="W1110" s="553"/>
      <c r="X1110" s="553"/>
      <c r="Y1110" s="553"/>
      <c r="Z1110" s="397"/>
      <c r="AA1110" s="397"/>
      <c r="AB1110" s="397"/>
      <c r="AC1110" s="397"/>
      <c r="AD1110" s="397"/>
      <c r="AE1110" s="397"/>
      <c r="AF1110" s="397"/>
      <c r="AG1110" s="397"/>
      <c r="AH1110" s="397"/>
      <c r="AI1110" s="397"/>
      <c r="AJ1110" s="397"/>
      <c r="AK1110" s="397"/>
      <c r="AL1110" s="397"/>
      <c r="AM1110" s="397"/>
      <c r="AN1110" s="397"/>
      <c r="AO1110" s="397"/>
      <c r="AP1110" s="397"/>
      <c r="AQ1110" s="397"/>
      <c r="AR1110" s="397"/>
      <c r="AS1110" s="397"/>
      <c r="AT1110" s="397"/>
      <c r="AU1110" s="397"/>
      <c r="AV1110" s="397"/>
      <c r="AW1110" s="397"/>
      <c r="AX1110" s="397"/>
      <c r="AY1110" s="397"/>
      <c r="AZ1110" s="397"/>
      <c r="BA1110" s="553"/>
      <c r="BB1110" s="397"/>
      <c r="BC1110" s="397"/>
      <c r="BD1110" s="397"/>
    </row>
    <row r="1111" spans="2:56" x14ac:dyDescent="0.35">
      <c r="B1111" s="80"/>
      <c r="C1111" s="119"/>
      <c r="D1111" s="119"/>
      <c r="E1111" s="84"/>
      <c r="F1111" s="119"/>
      <c r="G1111" s="120"/>
      <c r="H1111" s="41"/>
      <c r="I1111" s="41"/>
      <c r="J1111" s="82"/>
      <c r="K1111" s="291">
        <f t="shared" si="115"/>
        <v>0</v>
      </c>
      <c r="L1111" s="293">
        <f>IF(I1111&lt;INDEX(Lookup!$U$2:$U$10,MATCH($D$46,Lookup!$S$2:$S$10,0)),0,IF(O1111="X",0,J1111/(DATEDIF(H1111,I1111,"m")+1)*12))</f>
        <v>0</v>
      </c>
      <c r="M1111" s="291">
        <f t="shared" si="116"/>
        <v>0</v>
      </c>
      <c r="N1111" s="335"/>
      <c r="O1111" s="143"/>
      <c r="P1111" s="397"/>
      <c r="Q1111" s="555"/>
      <c r="R1111" s="576">
        <f t="shared" si="117"/>
        <v>0</v>
      </c>
      <c r="S1111" s="576">
        <f t="shared" si="118"/>
        <v>0</v>
      </c>
      <c r="T1111" s="576">
        <f t="shared" si="119"/>
        <v>0</v>
      </c>
      <c r="U1111" s="576">
        <f t="shared" si="120"/>
        <v>0</v>
      </c>
      <c r="V1111" s="553"/>
      <c r="W1111" s="553"/>
      <c r="X1111" s="553"/>
      <c r="Y1111" s="553"/>
      <c r="Z1111" s="397"/>
      <c r="AA1111" s="397"/>
      <c r="AB1111" s="397"/>
      <c r="AC1111" s="397"/>
      <c r="AD1111" s="397"/>
      <c r="AE1111" s="397"/>
      <c r="AF1111" s="397"/>
      <c r="AG1111" s="397"/>
      <c r="AH1111" s="397"/>
      <c r="AI1111" s="397"/>
      <c r="AJ1111" s="397"/>
      <c r="AK1111" s="397"/>
      <c r="AL1111" s="397"/>
      <c r="AM1111" s="397"/>
      <c r="AN1111" s="397"/>
      <c r="AO1111" s="397"/>
      <c r="AP1111" s="397"/>
      <c r="AQ1111" s="397"/>
      <c r="AR1111" s="397"/>
      <c r="AS1111" s="397"/>
      <c r="AT1111" s="397"/>
      <c r="AU1111" s="397"/>
      <c r="AV1111" s="397"/>
      <c r="AW1111" s="397"/>
      <c r="AX1111" s="397"/>
      <c r="AY1111" s="397"/>
      <c r="AZ1111" s="397"/>
      <c r="BA1111" s="553"/>
      <c r="BB1111" s="397"/>
      <c r="BC1111" s="397"/>
      <c r="BD1111" s="397"/>
    </row>
    <row r="1112" spans="2:56" x14ac:dyDescent="0.35">
      <c r="B1112" s="80"/>
      <c r="C1112" s="119"/>
      <c r="D1112" s="119"/>
      <c r="E1112" s="84"/>
      <c r="F1112" s="119"/>
      <c r="G1112" s="120"/>
      <c r="H1112" s="41"/>
      <c r="I1112" s="41"/>
      <c r="J1112" s="82"/>
      <c r="K1112" s="291">
        <f t="shared" si="115"/>
        <v>0</v>
      </c>
      <c r="L1112" s="293">
        <f>IF(I1112&lt;INDEX(Lookup!$U$2:$U$10,MATCH($D$46,Lookup!$S$2:$S$10,0)),0,IF(O1112="X",0,J1112/(DATEDIF(H1112,I1112,"m")+1)*12))</f>
        <v>0</v>
      </c>
      <c r="M1112" s="291">
        <f t="shared" si="116"/>
        <v>0</v>
      </c>
      <c r="N1112" s="335"/>
      <c r="O1112" s="143"/>
      <c r="P1112" s="397"/>
      <c r="Q1112" s="555"/>
      <c r="R1112" s="576">
        <f t="shared" si="117"/>
        <v>0</v>
      </c>
      <c r="S1112" s="576">
        <f t="shared" si="118"/>
        <v>0</v>
      </c>
      <c r="T1112" s="576">
        <f t="shared" si="119"/>
        <v>0</v>
      </c>
      <c r="U1112" s="576">
        <f t="shared" si="120"/>
        <v>0</v>
      </c>
      <c r="V1112" s="553"/>
      <c r="W1112" s="553"/>
      <c r="X1112" s="553"/>
      <c r="Y1112" s="553"/>
      <c r="Z1112" s="397"/>
      <c r="AA1112" s="397"/>
      <c r="AB1112" s="397"/>
      <c r="AC1112" s="397"/>
      <c r="AD1112" s="397"/>
      <c r="AE1112" s="397"/>
      <c r="AF1112" s="397"/>
      <c r="AG1112" s="397"/>
      <c r="AH1112" s="397"/>
      <c r="AI1112" s="397"/>
      <c r="AJ1112" s="397"/>
      <c r="AK1112" s="397"/>
      <c r="AL1112" s="397"/>
      <c r="AM1112" s="397"/>
      <c r="AN1112" s="397"/>
      <c r="AO1112" s="397"/>
      <c r="AP1112" s="397"/>
      <c r="AQ1112" s="397"/>
      <c r="AR1112" s="397"/>
      <c r="AS1112" s="397"/>
      <c r="AT1112" s="397"/>
      <c r="AU1112" s="397"/>
      <c r="AV1112" s="397"/>
      <c r="AW1112" s="397"/>
      <c r="AX1112" s="397"/>
      <c r="AY1112" s="397"/>
      <c r="AZ1112" s="397"/>
      <c r="BA1112" s="553"/>
      <c r="BB1112" s="397"/>
      <c r="BC1112" s="397"/>
      <c r="BD1112" s="397"/>
    </row>
    <row r="1113" spans="2:56" x14ac:dyDescent="0.35">
      <c r="B1113" s="80"/>
      <c r="C1113" s="119"/>
      <c r="D1113" s="119"/>
      <c r="E1113" s="84"/>
      <c r="F1113" s="119"/>
      <c r="G1113" s="120"/>
      <c r="H1113" s="41"/>
      <c r="I1113" s="41"/>
      <c r="J1113" s="82"/>
      <c r="K1113" s="291">
        <f t="shared" si="115"/>
        <v>0</v>
      </c>
      <c r="L1113" s="293">
        <f>IF(I1113&lt;INDEX(Lookup!$U$2:$U$10,MATCH($D$46,Lookup!$S$2:$S$10,0)),0,IF(O1113="X",0,J1113/(DATEDIF(H1113,I1113,"m")+1)*12))</f>
        <v>0</v>
      </c>
      <c r="M1113" s="291">
        <f t="shared" si="116"/>
        <v>0</v>
      </c>
      <c r="N1113" s="335"/>
      <c r="O1113" s="143"/>
      <c r="P1113" s="397"/>
      <c r="Q1113" s="555"/>
      <c r="R1113" s="576">
        <f t="shared" si="117"/>
        <v>0</v>
      </c>
      <c r="S1113" s="576">
        <f t="shared" si="118"/>
        <v>0</v>
      </c>
      <c r="T1113" s="576">
        <f t="shared" si="119"/>
        <v>0</v>
      </c>
      <c r="U1113" s="576">
        <f t="shared" si="120"/>
        <v>0</v>
      </c>
      <c r="V1113" s="553"/>
      <c r="W1113" s="553"/>
      <c r="X1113" s="553"/>
      <c r="Y1113" s="553"/>
      <c r="Z1113" s="397"/>
      <c r="AA1113" s="397"/>
      <c r="AB1113" s="397"/>
      <c r="AC1113" s="397"/>
      <c r="AD1113" s="397"/>
      <c r="AE1113" s="397"/>
      <c r="AF1113" s="397"/>
      <c r="AG1113" s="397"/>
      <c r="AH1113" s="397"/>
      <c r="AI1113" s="397"/>
      <c r="AJ1113" s="397"/>
      <c r="AK1113" s="397"/>
      <c r="AL1113" s="397"/>
      <c r="AM1113" s="397"/>
      <c r="AN1113" s="397"/>
      <c r="AO1113" s="397"/>
      <c r="AP1113" s="397"/>
      <c r="AQ1113" s="397"/>
      <c r="AR1113" s="397"/>
      <c r="AS1113" s="397"/>
      <c r="AT1113" s="397"/>
      <c r="AU1113" s="397"/>
      <c r="AV1113" s="397"/>
      <c r="AW1113" s="397"/>
      <c r="AX1113" s="397"/>
      <c r="AY1113" s="397"/>
      <c r="AZ1113" s="397"/>
      <c r="BA1113" s="553"/>
      <c r="BB1113" s="397"/>
      <c r="BC1113" s="397"/>
      <c r="BD1113" s="397"/>
    </row>
    <row r="1114" spans="2:56" x14ac:dyDescent="0.35">
      <c r="B1114" s="80"/>
      <c r="C1114" s="119"/>
      <c r="D1114" s="119"/>
      <c r="E1114" s="84"/>
      <c r="F1114" s="119"/>
      <c r="G1114" s="120"/>
      <c r="H1114" s="41"/>
      <c r="I1114" s="41"/>
      <c r="J1114" s="82"/>
      <c r="K1114" s="291">
        <f t="shared" si="115"/>
        <v>0</v>
      </c>
      <c r="L1114" s="293">
        <f>IF(I1114&lt;INDEX(Lookup!$U$2:$U$10,MATCH($D$46,Lookup!$S$2:$S$10,0)),0,IF(O1114="X",0,J1114/(DATEDIF(H1114,I1114,"m")+1)*12))</f>
        <v>0</v>
      </c>
      <c r="M1114" s="291">
        <f t="shared" si="116"/>
        <v>0</v>
      </c>
      <c r="N1114" s="335"/>
      <c r="O1114" s="143"/>
      <c r="P1114" s="397"/>
      <c r="Q1114" s="555"/>
      <c r="R1114" s="576">
        <f t="shared" si="117"/>
        <v>0</v>
      </c>
      <c r="S1114" s="576">
        <f t="shared" si="118"/>
        <v>0</v>
      </c>
      <c r="T1114" s="576">
        <f t="shared" si="119"/>
        <v>0</v>
      </c>
      <c r="U1114" s="576">
        <f t="shared" si="120"/>
        <v>0</v>
      </c>
      <c r="V1114" s="553"/>
      <c r="W1114" s="553"/>
      <c r="X1114" s="553"/>
      <c r="Y1114" s="553"/>
      <c r="Z1114" s="397"/>
      <c r="AA1114" s="397"/>
      <c r="AB1114" s="397"/>
      <c r="AC1114" s="397"/>
      <c r="AD1114" s="397"/>
      <c r="AE1114" s="397"/>
      <c r="AF1114" s="397"/>
      <c r="AG1114" s="397"/>
      <c r="AH1114" s="397"/>
      <c r="AI1114" s="397"/>
      <c r="AJ1114" s="397"/>
      <c r="AK1114" s="397"/>
      <c r="AL1114" s="397"/>
      <c r="AM1114" s="397"/>
      <c r="AN1114" s="397"/>
      <c r="AO1114" s="397"/>
      <c r="AP1114" s="397"/>
      <c r="AQ1114" s="397"/>
      <c r="AR1114" s="397"/>
      <c r="AS1114" s="397"/>
      <c r="AT1114" s="397"/>
      <c r="AU1114" s="397"/>
      <c r="AV1114" s="397"/>
      <c r="AW1114" s="397"/>
      <c r="AX1114" s="397"/>
      <c r="AY1114" s="397"/>
      <c r="AZ1114" s="397"/>
      <c r="BA1114" s="553"/>
      <c r="BB1114" s="397"/>
      <c r="BC1114" s="397"/>
      <c r="BD1114" s="397"/>
    </row>
    <row r="1115" spans="2:56" x14ac:dyDescent="0.35">
      <c r="B1115" s="80"/>
      <c r="C1115" s="119"/>
      <c r="D1115" s="119"/>
      <c r="E1115" s="84"/>
      <c r="F1115" s="119"/>
      <c r="G1115" s="120"/>
      <c r="H1115" s="41"/>
      <c r="I1115" s="41"/>
      <c r="J1115" s="82"/>
      <c r="K1115" s="291">
        <f t="shared" si="115"/>
        <v>0</v>
      </c>
      <c r="L1115" s="293">
        <f>IF(I1115&lt;INDEX(Lookup!$U$2:$U$10,MATCH($D$46,Lookup!$S$2:$S$10,0)),0,IF(O1115="X",0,J1115/(DATEDIF(H1115,I1115,"m")+1)*12))</f>
        <v>0</v>
      </c>
      <c r="M1115" s="291">
        <f t="shared" si="116"/>
        <v>0</v>
      </c>
      <c r="N1115" s="335"/>
      <c r="O1115" s="143"/>
      <c r="P1115" s="397"/>
      <c r="Q1115" s="555"/>
      <c r="R1115" s="576">
        <f t="shared" si="117"/>
        <v>0</v>
      </c>
      <c r="S1115" s="576">
        <f t="shared" si="118"/>
        <v>0</v>
      </c>
      <c r="T1115" s="576">
        <f t="shared" si="119"/>
        <v>0</v>
      </c>
      <c r="U1115" s="576">
        <f t="shared" si="120"/>
        <v>0</v>
      </c>
      <c r="V1115" s="553"/>
      <c r="W1115" s="553"/>
      <c r="X1115" s="553"/>
      <c r="Y1115" s="553"/>
      <c r="Z1115" s="397"/>
      <c r="AA1115" s="397"/>
      <c r="AB1115" s="397"/>
      <c r="AC1115" s="397"/>
      <c r="AD1115" s="397"/>
      <c r="AE1115" s="397"/>
      <c r="AF1115" s="397"/>
      <c r="AG1115" s="397"/>
      <c r="AH1115" s="397"/>
      <c r="AI1115" s="397"/>
      <c r="AJ1115" s="397"/>
      <c r="AK1115" s="397"/>
      <c r="AL1115" s="397"/>
      <c r="AM1115" s="397"/>
      <c r="AN1115" s="397"/>
      <c r="AO1115" s="397"/>
      <c r="AP1115" s="397"/>
      <c r="AQ1115" s="397"/>
      <c r="AR1115" s="397"/>
      <c r="AS1115" s="397"/>
      <c r="AT1115" s="397"/>
      <c r="AU1115" s="397"/>
      <c r="AV1115" s="397"/>
      <c r="AW1115" s="397"/>
      <c r="AX1115" s="397"/>
      <c r="AY1115" s="397"/>
      <c r="AZ1115" s="397"/>
      <c r="BA1115" s="553"/>
      <c r="BB1115" s="397"/>
      <c r="BC1115" s="397"/>
      <c r="BD1115" s="397"/>
    </row>
    <row r="1116" spans="2:56" x14ac:dyDescent="0.35">
      <c r="B1116" s="80"/>
      <c r="C1116" s="119"/>
      <c r="D1116" s="119"/>
      <c r="E1116" s="84"/>
      <c r="F1116" s="119"/>
      <c r="G1116" s="120"/>
      <c r="H1116" s="41"/>
      <c r="I1116" s="41"/>
      <c r="J1116" s="82"/>
      <c r="K1116" s="291">
        <f t="shared" si="115"/>
        <v>0</v>
      </c>
      <c r="L1116" s="293">
        <f>IF(I1116&lt;INDEX(Lookup!$U$2:$U$10,MATCH($D$46,Lookup!$S$2:$S$10,0)),0,IF(O1116="X",0,J1116/(DATEDIF(H1116,I1116,"m")+1)*12))</f>
        <v>0</v>
      </c>
      <c r="M1116" s="291">
        <f t="shared" si="116"/>
        <v>0</v>
      </c>
      <c r="N1116" s="335"/>
      <c r="O1116" s="143"/>
      <c r="P1116" s="397"/>
      <c r="Q1116" s="555"/>
      <c r="R1116" s="576">
        <f t="shared" si="117"/>
        <v>0</v>
      </c>
      <c r="S1116" s="576">
        <f t="shared" si="118"/>
        <v>0</v>
      </c>
      <c r="T1116" s="576">
        <f t="shared" si="119"/>
        <v>0</v>
      </c>
      <c r="U1116" s="576">
        <f t="shared" si="120"/>
        <v>0</v>
      </c>
      <c r="V1116" s="553"/>
      <c r="W1116" s="553"/>
      <c r="X1116" s="553"/>
      <c r="Y1116" s="553"/>
      <c r="Z1116" s="397"/>
      <c r="AA1116" s="397"/>
      <c r="AB1116" s="397"/>
      <c r="AC1116" s="397"/>
      <c r="AD1116" s="397"/>
      <c r="AE1116" s="397"/>
      <c r="AF1116" s="397"/>
      <c r="AG1116" s="397"/>
      <c r="AH1116" s="397"/>
      <c r="AI1116" s="397"/>
      <c r="AJ1116" s="397"/>
      <c r="AK1116" s="397"/>
      <c r="AL1116" s="397"/>
      <c r="AM1116" s="397"/>
      <c r="AN1116" s="397"/>
      <c r="AO1116" s="397"/>
      <c r="AP1116" s="397"/>
      <c r="AQ1116" s="397"/>
      <c r="AR1116" s="397"/>
      <c r="AS1116" s="397"/>
      <c r="AT1116" s="397"/>
      <c r="AU1116" s="397"/>
      <c r="AV1116" s="397"/>
      <c r="AW1116" s="397"/>
      <c r="AX1116" s="397"/>
      <c r="AY1116" s="397"/>
      <c r="AZ1116" s="397"/>
      <c r="BA1116" s="553"/>
      <c r="BB1116" s="397"/>
      <c r="BC1116" s="397"/>
      <c r="BD1116" s="397"/>
    </row>
    <row r="1117" spans="2:56" x14ac:dyDescent="0.35">
      <c r="B1117" s="80"/>
      <c r="C1117" s="119"/>
      <c r="D1117" s="119"/>
      <c r="E1117" s="84"/>
      <c r="F1117" s="119"/>
      <c r="G1117" s="120"/>
      <c r="H1117" s="41"/>
      <c r="I1117" s="41"/>
      <c r="J1117" s="82"/>
      <c r="K1117" s="291">
        <f t="shared" si="115"/>
        <v>0</v>
      </c>
      <c r="L1117" s="293">
        <f>IF(I1117&lt;INDEX(Lookup!$U$2:$U$10,MATCH($D$46,Lookup!$S$2:$S$10,0)),0,IF(O1117="X",0,J1117/(DATEDIF(H1117,I1117,"m")+1)*12))</f>
        <v>0</v>
      </c>
      <c r="M1117" s="291">
        <f t="shared" si="116"/>
        <v>0</v>
      </c>
      <c r="N1117" s="335"/>
      <c r="O1117" s="143"/>
      <c r="P1117" s="397"/>
      <c r="Q1117" s="555"/>
      <c r="R1117" s="576">
        <f t="shared" si="117"/>
        <v>0</v>
      </c>
      <c r="S1117" s="576">
        <f t="shared" si="118"/>
        <v>0</v>
      </c>
      <c r="T1117" s="576">
        <f t="shared" si="119"/>
        <v>0</v>
      </c>
      <c r="U1117" s="576">
        <f t="shared" si="120"/>
        <v>0</v>
      </c>
      <c r="V1117" s="553"/>
      <c r="W1117" s="553"/>
      <c r="X1117" s="553"/>
      <c r="Y1117" s="553"/>
      <c r="Z1117" s="397"/>
      <c r="AA1117" s="397"/>
      <c r="AB1117" s="397"/>
      <c r="AC1117" s="397"/>
      <c r="AD1117" s="397"/>
      <c r="AE1117" s="397"/>
      <c r="AF1117" s="397"/>
      <c r="AG1117" s="397"/>
      <c r="AH1117" s="397"/>
      <c r="AI1117" s="397"/>
      <c r="AJ1117" s="397"/>
      <c r="AK1117" s="397"/>
      <c r="AL1117" s="397"/>
      <c r="AM1117" s="397"/>
      <c r="AN1117" s="397"/>
      <c r="AO1117" s="397"/>
      <c r="AP1117" s="397"/>
      <c r="AQ1117" s="397"/>
      <c r="AR1117" s="397"/>
      <c r="AS1117" s="397"/>
      <c r="AT1117" s="397"/>
      <c r="AU1117" s="397"/>
      <c r="AV1117" s="397"/>
      <c r="AW1117" s="397"/>
      <c r="AX1117" s="397"/>
      <c r="AY1117" s="397"/>
      <c r="AZ1117" s="397"/>
      <c r="BA1117" s="553"/>
      <c r="BB1117" s="397"/>
      <c r="BC1117" s="397"/>
      <c r="BD1117" s="397"/>
    </row>
    <row r="1118" spans="2:56" x14ac:dyDescent="0.35">
      <c r="B1118" s="80"/>
      <c r="C1118" s="119"/>
      <c r="D1118" s="119"/>
      <c r="E1118" s="84"/>
      <c r="F1118" s="119"/>
      <c r="G1118" s="120"/>
      <c r="H1118" s="41"/>
      <c r="I1118" s="41"/>
      <c r="J1118" s="82"/>
      <c r="K1118" s="291">
        <f t="shared" si="115"/>
        <v>0</v>
      </c>
      <c r="L1118" s="293">
        <f>IF(I1118&lt;INDEX(Lookup!$U$2:$U$10,MATCH($D$46,Lookup!$S$2:$S$10,0)),0,IF(O1118="X",0,J1118/(DATEDIF(H1118,I1118,"m")+1)*12))</f>
        <v>0</v>
      </c>
      <c r="M1118" s="291">
        <f t="shared" si="116"/>
        <v>0</v>
      </c>
      <c r="N1118" s="335"/>
      <c r="O1118" s="143"/>
      <c r="P1118" s="397"/>
      <c r="Q1118" s="555"/>
      <c r="R1118" s="576">
        <f t="shared" si="117"/>
        <v>0</v>
      </c>
      <c r="S1118" s="576">
        <f t="shared" si="118"/>
        <v>0</v>
      </c>
      <c r="T1118" s="576">
        <f t="shared" si="119"/>
        <v>0</v>
      </c>
      <c r="U1118" s="576">
        <f t="shared" si="120"/>
        <v>0</v>
      </c>
      <c r="V1118" s="553"/>
      <c r="W1118" s="553"/>
      <c r="X1118" s="553"/>
      <c r="Y1118" s="553"/>
      <c r="Z1118" s="397"/>
      <c r="AA1118" s="397"/>
      <c r="AB1118" s="397"/>
      <c r="AC1118" s="397"/>
      <c r="AD1118" s="397"/>
      <c r="AE1118" s="397"/>
      <c r="AF1118" s="397"/>
      <c r="AG1118" s="397"/>
      <c r="AH1118" s="397"/>
      <c r="AI1118" s="397"/>
      <c r="AJ1118" s="397"/>
      <c r="AK1118" s="397"/>
      <c r="AL1118" s="397"/>
      <c r="AM1118" s="397"/>
      <c r="AN1118" s="397"/>
      <c r="AO1118" s="397"/>
      <c r="AP1118" s="397"/>
      <c r="AQ1118" s="397"/>
      <c r="AR1118" s="397"/>
      <c r="AS1118" s="397"/>
      <c r="AT1118" s="397"/>
      <c r="AU1118" s="397"/>
      <c r="AV1118" s="397"/>
      <c r="AW1118" s="397"/>
      <c r="AX1118" s="397"/>
      <c r="AY1118" s="397"/>
      <c r="AZ1118" s="397"/>
      <c r="BA1118" s="553"/>
      <c r="BB1118" s="397"/>
      <c r="BC1118" s="397"/>
      <c r="BD1118" s="397"/>
    </row>
    <row r="1119" spans="2:56" x14ac:dyDescent="0.35">
      <c r="B1119" s="80"/>
      <c r="C1119" s="119"/>
      <c r="D1119" s="119"/>
      <c r="E1119" s="84"/>
      <c r="F1119" s="119"/>
      <c r="G1119" s="120"/>
      <c r="H1119" s="41"/>
      <c r="I1119" s="41"/>
      <c r="J1119" s="82"/>
      <c r="K1119" s="291">
        <f t="shared" si="115"/>
        <v>0</v>
      </c>
      <c r="L1119" s="293">
        <f>IF(I1119&lt;INDEX(Lookup!$U$2:$U$10,MATCH($D$46,Lookup!$S$2:$S$10,0)),0,IF(O1119="X",0,J1119/(DATEDIF(H1119,I1119,"m")+1)*12))</f>
        <v>0</v>
      </c>
      <c r="M1119" s="291">
        <f t="shared" si="116"/>
        <v>0</v>
      </c>
      <c r="N1119" s="335"/>
      <c r="O1119" s="143"/>
      <c r="P1119" s="397"/>
      <c r="Q1119" s="555"/>
      <c r="R1119" s="576">
        <f t="shared" si="117"/>
        <v>0</v>
      </c>
      <c r="S1119" s="576">
        <f t="shared" si="118"/>
        <v>0</v>
      </c>
      <c r="T1119" s="576">
        <f t="shared" si="119"/>
        <v>0</v>
      </c>
      <c r="U1119" s="576">
        <f t="shared" si="120"/>
        <v>0</v>
      </c>
      <c r="V1119" s="553"/>
      <c r="W1119" s="553"/>
      <c r="X1119" s="553"/>
      <c r="Y1119" s="553"/>
      <c r="Z1119" s="397"/>
      <c r="AA1119" s="397"/>
      <c r="AB1119" s="397"/>
      <c r="AC1119" s="397"/>
      <c r="AD1119" s="397"/>
      <c r="AE1119" s="397"/>
      <c r="AF1119" s="397"/>
      <c r="AG1119" s="397"/>
      <c r="AH1119" s="397"/>
      <c r="AI1119" s="397"/>
      <c r="AJ1119" s="397"/>
      <c r="AK1119" s="397"/>
      <c r="AL1119" s="397"/>
      <c r="AM1119" s="397"/>
      <c r="AN1119" s="397"/>
      <c r="AO1119" s="397"/>
      <c r="AP1119" s="397"/>
      <c r="AQ1119" s="397"/>
      <c r="AR1119" s="397"/>
      <c r="AS1119" s="397"/>
      <c r="AT1119" s="397"/>
      <c r="AU1119" s="397"/>
      <c r="AV1119" s="397"/>
      <c r="AW1119" s="397"/>
      <c r="AX1119" s="397"/>
      <c r="AY1119" s="397"/>
      <c r="AZ1119" s="397"/>
      <c r="BA1119" s="553"/>
      <c r="BB1119" s="397"/>
      <c r="BC1119" s="397"/>
      <c r="BD1119" s="397"/>
    </row>
    <row r="1120" spans="2:56" x14ac:dyDescent="0.35">
      <c r="B1120" s="80"/>
      <c r="C1120" s="119"/>
      <c r="D1120" s="119"/>
      <c r="E1120" s="84"/>
      <c r="F1120" s="119"/>
      <c r="G1120" s="120"/>
      <c r="H1120" s="41"/>
      <c r="I1120" s="41"/>
      <c r="J1120" s="82"/>
      <c r="K1120" s="291">
        <f t="shared" si="115"/>
        <v>0</v>
      </c>
      <c r="L1120" s="293">
        <f>IF(I1120&lt;INDEX(Lookup!$U$2:$U$10,MATCH($D$46,Lookup!$S$2:$S$10,0)),0,IF(O1120="X",0,J1120/(DATEDIF(H1120,I1120,"m")+1)*12))</f>
        <v>0</v>
      </c>
      <c r="M1120" s="291">
        <f t="shared" si="116"/>
        <v>0</v>
      </c>
      <c r="N1120" s="335"/>
      <c r="O1120" s="143"/>
      <c r="P1120" s="397"/>
      <c r="Q1120" s="555"/>
      <c r="R1120" s="576">
        <f t="shared" si="117"/>
        <v>0</v>
      </c>
      <c r="S1120" s="576">
        <f t="shared" si="118"/>
        <v>0</v>
      </c>
      <c r="T1120" s="576">
        <f t="shared" si="119"/>
        <v>0</v>
      </c>
      <c r="U1120" s="576">
        <f t="shared" si="120"/>
        <v>0</v>
      </c>
      <c r="V1120" s="553"/>
      <c r="W1120" s="553"/>
      <c r="X1120" s="553"/>
      <c r="Y1120" s="553"/>
      <c r="Z1120" s="397"/>
      <c r="AA1120" s="397"/>
      <c r="AB1120" s="397"/>
      <c r="AC1120" s="397"/>
      <c r="AD1120" s="397"/>
      <c r="AE1120" s="397"/>
      <c r="AF1120" s="397"/>
      <c r="AG1120" s="397"/>
      <c r="AH1120" s="397"/>
      <c r="AI1120" s="397"/>
      <c r="AJ1120" s="397"/>
      <c r="AK1120" s="397"/>
      <c r="AL1120" s="397"/>
      <c r="AM1120" s="397"/>
      <c r="AN1120" s="397"/>
      <c r="AO1120" s="397"/>
      <c r="AP1120" s="397"/>
      <c r="AQ1120" s="397"/>
      <c r="AR1120" s="397"/>
      <c r="AS1120" s="397"/>
      <c r="AT1120" s="397"/>
      <c r="AU1120" s="397"/>
      <c r="AV1120" s="397"/>
      <c r="AW1120" s="397"/>
      <c r="AX1120" s="397"/>
      <c r="AY1120" s="397"/>
      <c r="AZ1120" s="397"/>
      <c r="BA1120" s="553"/>
      <c r="BB1120" s="397"/>
      <c r="BC1120" s="397"/>
      <c r="BD1120" s="397"/>
    </row>
    <row r="1121" spans="2:56" x14ac:dyDescent="0.35">
      <c r="B1121" s="80"/>
      <c r="C1121" s="119"/>
      <c r="D1121" s="119"/>
      <c r="E1121" s="84"/>
      <c r="F1121" s="119"/>
      <c r="G1121" s="120"/>
      <c r="H1121" s="41"/>
      <c r="I1121" s="41"/>
      <c r="J1121" s="82"/>
      <c r="K1121" s="291">
        <f t="shared" si="115"/>
        <v>0</v>
      </c>
      <c r="L1121" s="293">
        <f>IF(I1121&lt;INDEX(Lookup!$U$2:$U$10,MATCH($D$46,Lookup!$S$2:$S$10,0)),0,IF(O1121="X",0,J1121/(DATEDIF(H1121,I1121,"m")+1)*12))</f>
        <v>0</v>
      </c>
      <c r="M1121" s="291">
        <f t="shared" si="116"/>
        <v>0</v>
      </c>
      <c r="N1121" s="335"/>
      <c r="O1121" s="143"/>
      <c r="P1121" s="397"/>
      <c r="Q1121" s="555"/>
      <c r="R1121" s="576">
        <f t="shared" si="117"/>
        <v>0</v>
      </c>
      <c r="S1121" s="576">
        <f t="shared" si="118"/>
        <v>0</v>
      </c>
      <c r="T1121" s="576">
        <f t="shared" si="119"/>
        <v>0</v>
      </c>
      <c r="U1121" s="576">
        <f t="shared" si="120"/>
        <v>0</v>
      </c>
      <c r="V1121" s="553"/>
      <c r="W1121" s="553"/>
      <c r="X1121" s="553"/>
      <c r="Y1121" s="553"/>
      <c r="Z1121" s="397"/>
      <c r="AA1121" s="397"/>
      <c r="AB1121" s="397"/>
      <c r="AC1121" s="397"/>
      <c r="AD1121" s="397"/>
      <c r="AE1121" s="397"/>
      <c r="AF1121" s="397"/>
      <c r="AG1121" s="397"/>
      <c r="AH1121" s="397"/>
      <c r="AI1121" s="397"/>
      <c r="AJ1121" s="397"/>
      <c r="AK1121" s="397"/>
      <c r="AL1121" s="397"/>
      <c r="AM1121" s="397"/>
      <c r="AN1121" s="397"/>
      <c r="AO1121" s="397"/>
      <c r="AP1121" s="397"/>
      <c r="AQ1121" s="397"/>
      <c r="AR1121" s="397"/>
      <c r="AS1121" s="397"/>
      <c r="AT1121" s="397"/>
      <c r="AU1121" s="397"/>
      <c r="AV1121" s="397"/>
      <c r="AW1121" s="397"/>
      <c r="AX1121" s="397"/>
      <c r="AY1121" s="397"/>
      <c r="AZ1121" s="397"/>
      <c r="BA1121" s="553"/>
      <c r="BB1121" s="397"/>
      <c r="BC1121" s="397"/>
      <c r="BD1121" s="397"/>
    </row>
    <row r="1122" spans="2:56" x14ac:dyDescent="0.35">
      <c r="B1122" s="80"/>
      <c r="C1122" s="119"/>
      <c r="D1122" s="119"/>
      <c r="E1122" s="84"/>
      <c r="F1122" s="119"/>
      <c r="G1122" s="120"/>
      <c r="H1122" s="41"/>
      <c r="I1122" s="41"/>
      <c r="J1122" s="82"/>
      <c r="K1122" s="291">
        <f t="shared" si="115"/>
        <v>0</v>
      </c>
      <c r="L1122" s="293">
        <f>IF(I1122&lt;INDEX(Lookup!$U$2:$U$10,MATCH($D$46,Lookup!$S$2:$S$10,0)),0,IF(O1122="X",0,J1122/(DATEDIF(H1122,I1122,"m")+1)*12))</f>
        <v>0</v>
      </c>
      <c r="M1122" s="291">
        <f t="shared" si="116"/>
        <v>0</v>
      </c>
      <c r="N1122" s="335"/>
      <c r="O1122" s="143"/>
      <c r="P1122" s="397"/>
      <c r="Q1122" s="555"/>
      <c r="R1122" s="576">
        <f t="shared" si="117"/>
        <v>0</v>
      </c>
      <c r="S1122" s="576">
        <f t="shared" si="118"/>
        <v>0</v>
      </c>
      <c r="T1122" s="576">
        <f t="shared" si="119"/>
        <v>0</v>
      </c>
      <c r="U1122" s="576">
        <f t="shared" si="120"/>
        <v>0</v>
      </c>
      <c r="V1122" s="553"/>
      <c r="W1122" s="553"/>
      <c r="X1122" s="553"/>
      <c r="Y1122" s="553"/>
      <c r="Z1122" s="397"/>
      <c r="AA1122" s="397"/>
      <c r="AB1122" s="397"/>
      <c r="AC1122" s="397"/>
      <c r="AD1122" s="397"/>
      <c r="AE1122" s="397"/>
      <c r="AF1122" s="397"/>
      <c r="AG1122" s="397"/>
      <c r="AH1122" s="397"/>
      <c r="AI1122" s="397"/>
      <c r="AJ1122" s="397"/>
      <c r="AK1122" s="397"/>
      <c r="AL1122" s="397"/>
      <c r="AM1122" s="397"/>
      <c r="AN1122" s="397"/>
      <c r="AO1122" s="397"/>
      <c r="AP1122" s="397"/>
      <c r="AQ1122" s="397"/>
      <c r="AR1122" s="397"/>
      <c r="AS1122" s="397"/>
      <c r="AT1122" s="397"/>
      <c r="AU1122" s="397"/>
      <c r="AV1122" s="397"/>
      <c r="AW1122" s="397"/>
      <c r="AX1122" s="397"/>
      <c r="AY1122" s="397"/>
      <c r="AZ1122" s="397"/>
      <c r="BA1122" s="553"/>
      <c r="BB1122" s="397"/>
      <c r="BC1122" s="397"/>
      <c r="BD1122" s="397"/>
    </row>
    <row r="1123" spans="2:56" x14ac:dyDescent="0.35">
      <c r="B1123" s="80"/>
      <c r="C1123" s="119"/>
      <c r="D1123" s="119"/>
      <c r="E1123" s="84"/>
      <c r="F1123" s="119"/>
      <c r="G1123" s="120"/>
      <c r="H1123" s="41"/>
      <c r="I1123" s="41"/>
      <c r="J1123" s="82"/>
      <c r="K1123" s="291">
        <f t="shared" si="115"/>
        <v>0</v>
      </c>
      <c r="L1123" s="293">
        <f>IF(I1123&lt;INDEX(Lookup!$U$2:$U$10,MATCH($D$46,Lookup!$S$2:$S$10,0)),0,IF(O1123="X",0,J1123/(DATEDIF(H1123,I1123,"m")+1)*12))</f>
        <v>0</v>
      </c>
      <c r="M1123" s="291">
        <f t="shared" si="116"/>
        <v>0</v>
      </c>
      <c r="N1123" s="335"/>
      <c r="O1123" s="143"/>
      <c r="P1123" s="397"/>
      <c r="Q1123" s="555"/>
      <c r="R1123" s="576">
        <f t="shared" si="117"/>
        <v>0</v>
      </c>
      <c r="S1123" s="576">
        <f t="shared" si="118"/>
        <v>0</v>
      </c>
      <c r="T1123" s="576">
        <f t="shared" si="119"/>
        <v>0</v>
      </c>
      <c r="U1123" s="576">
        <f t="shared" si="120"/>
        <v>0</v>
      </c>
      <c r="V1123" s="553"/>
      <c r="W1123" s="553"/>
      <c r="X1123" s="553"/>
      <c r="Y1123" s="553"/>
      <c r="Z1123" s="397"/>
      <c r="AA1123" s="397"/>
      <c r="AB1123" s="397"/>
      <c r="AC1123" s="397"/>
      <c r="AD1123" s="397"/>
      <c r="AE1123" s="397"/>
      <c r="AF1123" s="397"/>
      <c r="AG1123" s="397"/>
      <c r="AH1123" s="397"/>
      <c r="AI1123" s="397"/>
      <c r="AJ1123" s="397"/>
      <c r="AK1123" s="397"/>
      <c r="AL1123" s="397"/>
      <c r="AM1123" s="397"/>
      <c r="AN1123" s="397"/>
      <c r="AO1123" s="397"/>
      <c r="AP1123" s="397"/>
      <c r="AQ1123" s="397"/>
      <c r="AR1123" s="397"/>
      <c r="AS1123" s="397"/>
      <c r="AT1123" s="397"/>
      <c r="AU1123" s="397"/>
      <c r="AV1123" s="397"/>
      <c r="AW1123" s="397"/>
      <c r="AX1123" s="397"/>
      <c r="AY1123" s="397"/>
      <c r="AZ1123" s="397"/>
      <c r="BA1123" s="553"/>
      <c r="BB1123" s="397"/>
      <c r="BC1123" s="397"/>
      <c r="BD1123" s="397"/>
    </row>
    <row r="1124" spans="2:56" x14ac:dyDescent="0.35">
      <c r="B1124" s="80"/>
      <c r="C1124" s="119"/>
      <c r="D1124" s="119"/>
      <c r="E1124" s="84"/>
      <c r="F1124" s="119"/>
      <c r="G1124" s="120"/>
      <c r="H1124" s="41"/>
      <c r="I1124" s="41"/>
      <c r="J1124" s="82"/>
      <c r="K1124" s="291">
        <f t="shared" si="115"/>
        <v>0</v>
      </c>
      <c r="L1124" s="293">
        <f>IF(I1124&lt;INDEX(Lookup!$U$2:$U$10,MATCH($D$46,Lookup!$S$2:$S$10,0)),0,IF(O1124="X",0,J1124/(DATEDIF(H1124,I1124,"m")+1)*12))</f>
        <v>0</v>
      </c>
      <c r="M1124" s="291">
        <f t="shared" si="116"/>
        <v>0</v>
      </c>
      <c r="N1124" s="335"/>
      <c r="O1124" s="143"/>
      <c r="P1124" s="397"/>
      <c r="Q1124" s="555"/>
      <c r="R1124" s="576">
        <f t="shared" si="117"/>
        <v>0</v>
      </c>
      <c r="S1124" s="576">
        <f t="shared" si="118"/>
        <v>0</v>
      </c>
      <c r="T1124" s="576">
        <f t="shared" si="119"/>
        <v>0</v>
      </c>
      <c r="U1124" s="576">
        <f t="shared" si="120"/>
        <v>0</v>
      </c>
      <c r="V1124" s="553"/>
      <c r="W1124" s="553"/>
      <c r="X1124" s="553"/>
      <c r="Y1124" s="553"/>
      <c r="Z1124" s="397"/>
      <c r="AA1124" s="397"/>
      <c r="AB1124" s="397"/>
      <c r="AC1124" s="397"/>
      <c r="AD1124" s="397"/>
      <c r="AE1124" s="397"/>
      <c r="AF1124" s="397"/>
      <c r="AG1124" s="397"/>
      <c r="AH1124" s="397"/>
      <c r="AI1124" s="397"/>
      <c r="AJ1124" s="397"/>
      <c r="AK1124" s="397"/>
      <c r="AL1124" s="397"/>
      <c r="AM1124" s="397"/>
      <c r="AN1124" s="397"/>
      <c r="AO1124" s="397"/>
      <c r="AP1124" s="397"/>
      <c r="AQ1124" s="397"/>
      <c r="AR1124" s="397"/>
      <c r="AS1124" s="397"/>
      <c r="AT1124" s="397"/>
      <c r="AU1124" s="397"/>
      <c r="AV1124" s="397"/>
      <c r="AW1124" s="397"/>
      <c r="AX1124" s="397"/>
      <c r="AY1124" s="397"/>
      <c r="AZ1124" s="397"/>
      <c r="BA1124" s="553"/>
      <c r="BB1124" s="397"/>
      <c r="BC1124" s="397"/>
      <c r="BD1124" s="397"/>
    </row>
    <row r="1125" spans="2:56" x14ac:dyDescent="0.35">
      <c r="B1125" s="80"/>
      <c r="C1125" s="119"/>
      <c r="D1125" s="119"/>
      <c r="E1125" s="84"/>
      <c r="F1125" s="119"/>
      <c r="G1125" s="120"/>
      <c r="H1125" s="41"/>
      <c r="I1125" s="41"/>
      <c r="J1125" s="82"/>
      <c r="K1125" s="291">
        <f t="shared" si="115"/>
        <v>0</v>
      </c>
      <c r="L1125" s="293">
        <f>IF(I1125&lt;INDEX(Lookup!$U$2:$U$10,MATCH($D$46,Lookup!$S$2:$S$10,0)),0,IF(O1125="X",0,J1125/(DATEDIF(H1125,I1125,"m")+1)*12))</f>
        <v>0</v>
      </c>
      <c r="M1125" s="291">
        <f t="shared" si="116"/>
        <v>0</v>
      </c>
      <c r="N1125" s="335"/>
      <c r="O1125" s="143"/>
      <c r="P1125" s="397"/>
      <c r="Q1125" s="555"/>
      <c r="R1125" s="576">
        <f t="shared" si="117"/>
        <v>0</v>
      </c>
      <c r="S1125" s="576">
        <f t="shared" si="118"/>
        <v>0</v>
      </c>
      <c r="T1125" s="576">
        <f t="shared" si="119"/>
        <v>0</v>
      </c>
      <c r="U1125" s="576">
        <f t="shared" si="120"/>
        <v>0</v>
      </c>
      <c r="V1125" s="553"/>
      <c r="W1125" s="553"/>
      <c r="X1125" s="553"/>
      <c r="Y1125" s="553"/>
      <c r="Z1125" s="397"/>
      <c r="AA1125" s="397"/>
      <c r="AB1125" s="397"/>
      <c r="AC1125" s="397"/>
      <c r="AD1125" s="397"/>
      <c r="AE1125" s="397"/>
      <c r="AF1125" s="397"/>
      <c r="AG1125" s="397"/>
      <c r="AH1125" s="397"/>
      <c r="AI1125" s="397"/>
      <c r="AJ1125" s="397"/>
      <c r="AK1125" s="397"/>
      <c r="AL1125" s="397"/>
      <c r="AM1125" s="397"/>
      <c r="AN1125" s="397"/>
      <c r="AO1125" s="397"/>
      <c r="AP1125" s="397"/>
      <c r="AQ1125" s="397"/>
      <c r="AR1125" s="397"/>
      <c r="AS1125" s="397"/>
      <c r="AT1125" s="397"/>
      <c r="AU1125" s="397"/>
      <c r="AV1125" s="397"/>
      <c r="AW1125" s="397"/>
      <c r="AX1125" s="397"/>
      <c r="AY1125" s="397"/>
      <c r="AZ1125" s="397"/>
      <c r="BA1125" s="553"/>
      <c r="BB1125" s="397"/>
      <c r="BC1125" s="397"/>
      <c r="BD1125" s="397"/>
    </row>
    <row r="1126" spans="2:56" x14ac:dyDescent="0.35">
      <c r="B1126" s="80"/>
      <c r="C1126" s="119"/>
      <c r="D1126" s="119"/>
      <c r="E1126" s="84"/>
      <c r="F1126" s="119"/>
      <c r="G1126" s="120"/>
      <c r="H1126" s="41"/>
      <c r="I1126" s="41"/>
      <c r="J1126" s="82"/>
      <c r="K1126" s="291">
        <f t="shared" si="115"/>
        <v>0</v>
      </c>
      <c r="L1126" s="293">
        <f>IF(I1126&lt;INDEX(Lookup!$U$2:$U$10,MATCH($D$46,Lookup!$S$2:$S$10,0)),0,IF(O1126="X",0,J1126/(DATEDIF(H1126,I1126,"m")+1)*12))</f>
        <v>0</v>
      </c>
      <c r="M1126" s="291">
        <f t="shared" si="116"/>
        <v>0</v>
      </c>
      <c r="N1126" s="335"/>
      <c r="O1126" s="143"/>
      <c r="P1126" s="397"/>
      <c r="Q1126" s="555"/>
      <c r="R1126" s="576">
        <f t="shared" si="117"/>
        <v>0</v>
      </c>
      <c r="S1126" s="576">
        <f t="shared" si="118"/>
        <v>0</v>
      </c>
      <c r="T1126" s="576">
        <f t="shared" si="119"/>
        <v>0</v>
      </c>
      <c r="U1126" s="576">
        <f t="shared" si="120"/>
        <v>0</v>
      </c>
      <c r="V1126" s="553"/>
      <c r="W1126" s="553"/>
      <c r="X1126" s="553"/>
      <c r="Y1126" s="553"/>
      <c r="Z1126" s="397"/>
      <c r="AA1126" s="397"/>
      <c r="AB1126" s="397"/>
      <c r="AC1126" s="397"/>
      <c r="AD1126" s="397"/>
      <c r="AE1126" s="397"/>
      <c r="AF1126" s="397"/>
      <c r="AG1126" s="397"/>
      <c r="AH1126" s="397"/>
      <c r="AI1126" s="397"/>
      <c r="AJ1126" s="397"/>
      <c r="AK1126" s="397"/>
      <c r="AL1126" s="397"/>
      <c r="AM1126" s="397"/>
      <c r="AN1126" s="397"/>
      <c r="AO1126" s="397"/>
      <c r="AP1126" s="397"/>
      <c r="AQ1126" s="397"/>
      <c r="AR1126" s="397"/>
      <c r="AS1126" s="397"/>
      <c r="AT1126" s="397"/>
      <c r="AU1126" s="397"/>
      <c r="AV1126" s="397"/>
      <c r="AW1126" s="397"/>
      <c r="AX1126" s="397"/>
      <c r="AY1126" s="397"/>
      <c r="AZ1126" s="397"/>
      <c r="BA1126" s="553"/>
      <c r="BB1126" s="397"/>
      <c r="BC1126" s="397"/>
      <c r="BD1126" s="397"/>
    </row>
    <row r="1127" spans="2:56" x14ac:dyDescent="0.35">
      <c r="B1127" s="80"/>
      <c r="C1127" s="119"/>
      <c r="D1127" s="119"/>
      <c r="E1127" s="84"/>
      <c r="F1127" s="119"/>
      <c r="G1127" s="120"/>
      <c r="H1127" s="41"/>
      <c r="I1127" s="41"/>
      <c r="J1127" s="82"/>
      <c r="K1127" s="291">
        <f t="shared" si="115"/>
        <v>0</v>
      </c>
      <c r="L1127" s="293">
        <f>IF(I1127&lt;INDEX(Lookup!$U$2:$U$10,MATCH($D$46,Lookup!$S$2:$S$10,0)),0,IF(O1127="X",0,J1127/(DATEDIF(H1127,I1127,"m")+1)*12))</f>
        <v>0</v>
      </c>
      <c r="M1127" s="291">
        <f t="shared" si="116"/>
        <v>0</v>
      </c>
      <c r="N1127" s="335"/>
      <c r="O1127" s="143"/>
      <c r="P1127" s="397"/>
      <c r="Q1127" s="555"/>
      <c r="R1127" s="576">
        <f t="shared" si="117"/>
        <v>0</v>
      </c>
      <c r="S1127" s="576">
        <f t="shared" si="118"/>
        <v>0</v>
      </c>
      <c r="T1127" s="576">
        <f t="shared" si="119"/>
        <v>0</v>
      </c>
      <c r="U1127" s="576">
        <f t="shared" si="120"/>
        <v>0</v>
      </c>
      <c r="V1127" s="553"/>
      <c r="W1127" s="553"/>
      <c r="X1127" s="553"/>
      <c r="Y1127" s="553"/>
      <c r="Z1127" s="397"/>
      <c r="AA1127" s="397"/>
      <c r="AB1127" s="397"/>
      <c r="AC1127" s="397"/>
      <c r="AD1127" s="397"/>
      <c r="AE1127" s="397"/>
      <c r="AF1127" s="397"/>
      <c r="AG1127" s="397"/>
      <c r="AH1127" s="397"/>
      <c r="AI1127" s="397"/>
      <c r="AJ1127" s="397"/>
      <c r="AK1127" s="397"/>
      <c r="AL1127" s="397"/>
      <c r="AM1127" s="397"/>
      <c r="AN1127" s="397"/>
      <c r="AO1127" s="397"/>
      <c r="AP1127" s="397"/>
      <c r="AQ1127" s="397"/>
      <c r="AR1127" s="397"/>
      <c r="AS1127" s="397"/>
      <c r="AT1127" s="397"/>
      <c r="AU1127" s="397"/>
      <c r="AV1127" s="397"/>
      <c r="AW1127" s="397"/>
      <c r="AX1127" s="397"/>
      <c r="AY1127" s="397"/>
      <c r="AZ1127" s="397"/>
      <c r="BA1127" s="553"/>
      <c r="BB1127" s="397"/>
      <c r="BC1127" s="397"/>
      <c r="BD1127" s="397"/>
    </row>
    <row r="1128" spans="2:56" x14ac:dyDescent="0.35">
      <c r="B1128" s="80"/>
      <c r="C1128" s="119"/>
      <c r="D1128" s="119"/>
      <c r="E1128" s="84"/>
      <c r="F1128" s="119"/>
      <c r="G1128" s="120"/>
      <c r="H1128" s="41"/>
      <c r="I1128" s="41"/>
      <c r="J1128" s="82"/>
      <c r="K1128" s="291">
        <f t="shared" si="115"/>
        <v>0</v>
      </c>
      <c r="L1128" s="293">
        <f>IF(I1128&lt;INDEX(Lookup!$U$2:$U$10,MATCH($D$46,Lookup!$S$2:$S$10,0)),0,IF(O1128="X",0,J1128/(DATEDIF(H1128,I1128,"m")+1)*12))</f>
        <v>0</v>
      </c>
      <c r="M1128" s="291">
        <f t="shared" si="116"/>
        <v>0</v>
      </c>
      <c r="N1128" s="335"/>
      <c r="O1128" s="143"/>
      <c r="P1128" s="397"/>
      <c r="Q1128" s="555"/>
      <c r="R1128" s="576">
        <f t="shared" si="117"/>
        <v>0</v>
      </c>
      <c r="S1128" s="576">
        <f t="shared" si="118"/>
        <v>0</v>
      </c>
      <c r="T1128" s="576">
        <f t="shared" si="119"/>
        <v>0</v>
      </c>
      <c r="U1128" s="576">
        <f t="shared" si="120"/>
        <v>0</v>
      </c>
      <c r="V1128" s="553"/>
      <c r="W1128" s="553"/>
      <c r="X1128" s="553"/>
      <c r="Y1128" s="553"/>
      <c r="Z1128" s="397"/>
      <c r="AA1128" s="397"/>
      <c r="AB1128" s="397"/>
      <c r="AC1128" s="397"/>
      <c r="AD1128" s="397"/>
      <c r="AE1128" s="397"/>
      <c r="AF1128" s="397"/>
      <c r="AG1128" s="397"/>
      <c r="AH1128" s="397"/>
      <c r="AI1128" s="397"/>
      <c r="AJ1128" s="397"/>
      <c r="AK1128" s="397"/>
      <c r="AL1128" s="397"/>
      <c r="AM1128" s="397"/>
      <c r="AN1128" s="397"/>
      <c r="AO1128" s="397"/>
      <c r="AP1128" s="397"/>
      <c r="AQ1128" s="397"/>
      <c r="AR1128" s="397"/>
      <c r="AS1128" s="397"/>
      <c r="AT1128" s="397"/>
      <c r="AU1128" s="397"/>
      <c r="AV1128" s="397"/>
      <c r="AW1128" s="397"/>
      <c r="AX1128" s="397"/>
      <c r="AY1128" s="397"/>
      <c r="AZ1128" s="397"/>
      <c r="BA1128" s="553"/>
      <c r="BB1128" s="397"/>
      <c r="BC1128" s="397"/>
      <c r="BD1128" s="397"/>
    </row>
    <row r="1129" spans="2:56" x14ac:dyDescent="0.35">
      <c r="B1129" s="80"/>
      <c r="C1129" s="119"/>
      <c r="D1129" s="119"/>
      <c r="E1129" s="84"/>
      <c r="F1129" s="119"/>
      <c r="G1129" s="120"/>
      <c r="H1129" s="41"/>
      <c r="I1129" s="41"/>
      <c r="J1129" s="82"/>
      <c r="K1129" s="291">
        <f t="shared" si="115"/>
        <v>0</v>
      </c>
      <c r="L1129" s="293">
        <f>IF(I1129&lt;INDEX(Lookup!$U$2:$U$10,MATCH($D$46,Lookup!$S$2:$S$10,0)),0,IF(O1129="X",0,J1129/(DATEDIF(H1129,I1129,"m")+1)*12))</f>
        <v>0</v>
      </c>
      <c r="M1129" s="291">
        <f t="shared" si="116"/>
        <v>0</v>
      </c>
      <c r="N1129" s="335"/>
      <c r="O1129" s="143"/>
      <c r="P1129" s="397"/>
      <c r="Q1129" s="555"/>
      <c r="R1129" s="576">
        <f t="shared" si="117"/>
        <v>0</v>
      </c>
      <c r="S1129" s="576">
        <f t="shared" si="118"/>
        <v>0</v>
      </c>
      <c r="T1129" s="576">
        <f t="shared" si="119"/>
        <v>0</v>
      </c>
      <c r="U1129" s="576">
        <f t="shared" si="120"/>
        <v>0</v>
      </c>
      <c r="V1129" s="553"/>
      <c r="W1129" s="553"/>
      <c r="X1129" s="553"/>
      <c r="Y1129" s="553"/>
      <c r="Z1129" s="397"/>
      <c r="AA1129" s="397"/>
      <c r="AB1129" s="397"/>
      <c r="AC1129" s="397"/>
      <c r="AD1129" s="397"/>
      <c r="AE1129" s="397"/>
      <c r="AF1129" s="397"/>
      <c r="AG1129" s="397"/>
      <c r="AH1129" s="397"/>
      <c r="AI1129" s="397"/>
      <c r="AJ1129" s="397"/>
      <c r="AK1129" s="397"/>
      <c r="AL1129" s="397"/>
      <c r="AM1129" s="397"/>
      <c r="AN1129" s="397"/>
      <c r="AO1129" s="397"/>
      <c r="AP1129" s="397"/>
      <c r="AQ1129" s="397"/>
      <c r="AR1129" s="397"/>
      <c r="AS1129" s="397"/>
      <c r="AT1129" s="397"/>
      <c r="AU1129" s="397"/>
      <c r="AV1129" s="397"/>
      <c r="AW1129" s="397"/>
      <c r="AX1129" s="397"/>
      <c r="AY1129" s="397"/>
      <c r="AZ1129" s="397"/>
      <c r="BA1129" s="553"/>
      <c r="BB1129" s="397"/>
      <c r="BC1129" s="397"/>
      <c r="BD1129" s="397"/>
    </row>
    <row r="1130" spans="2:56" x14ac:dyDescent="0.35">
      <c r="B1130" s="80"/>
      <c r="C1130" s="119"/>
      <c r="D1130" s="119"/>
      <c r="E1130" s="84"/>
      <c r="F1130" s="119"/>
      <c r="G1130" s="120"/>
      <c r="H1130" s="41"/>
      <c r="I1130" s="41"/>
      <c r="J1130" s="82"/>
      <c r="K1130" s="291">
        <f t="shared" si="115"/>
        <v>0</v>
      </c>
      <c r="L1130" s="293">
        <f>IF(I1130&lt;INDEX(Lookup!$U$2:$U$10,MATCH($D$46,Lookup!$S$2:$S$10,0)),0,IF(O1130="X",0,J1130/(DATEDIF(H1130,I1130,"m")+1)*12))</f>
        <v>0</v>
      </c>
      <c r="M1130" s="291">
        <f t="shared" si="116"/>
        <v>0</v>
      </c>
      <c r="N1130" s="335"/>
      <c r="O1130" s="143"/>
      <c r="P1130" s="397"/>
      <c r="Q1130" s="555"/>
      <c r="R1130" s="576">
        <f t="shared" si="117"/>
        <v>0</v>
      </c>
      <c r="S1130" s="576">
        <f t="shared" si="118"/>
        <v>0</v>
      </c>
      <c r="T1130" s="576">
        <f t="shared" si="119"/>
        <v>0</v>
      </c>
      <c r="U1130" s="576">
        <f t="shared" si="120"/>
        <v>0</v>
      </c>
      <c r="V1130" s="553"/>
      <c r="W1130" s="553"/>
      <c r="X1130" s="553"/>
      <c r="Y1130" s="553"/>
      <c r="Z1130" s="397"/>
      <c r="AA1130" s="397"/>
      <c r="AB1130" s="397"/>
      <c r="AC1130" s="397"/>
      <c r="AD1130" s="397"/>
      <c r="AE1130" s="397"/>
      <c r="AF1130" s="397"/>
      <c r="AG1130" s="397"/>
      <c r="AH1130" s="397"/>
      <c r="AI1130" s="397"/>
      <c r="AJ1130" s="397"/>
      <c r="AK1130" s="397"/>
      <c r="AL1130" s="397"/>
      <c r="AM1130" s="397"/>
      <c r="AN1130" s="397"/>
      <c r="AO1130" s="397"/>
      <c r="AP1130" s="397"/>
      <c r="AQ1130" s="397"/>
      <c r="AR1130" s="397"/>
      <c r="AS1130" s="397"/>
      <c r="AT1130" s="397"/>
      <c r="AU1130" s="397"/>
      <c r="AV1130" s="397"/>
      <c r="AW1130" s="397"/>
      <c r="AX1130" s="397"/>
      <c r="AY1130" s="397"/>
      <c r="AZ1130" s="397"/>
      <c r="BA1130" s="553"/>
      <c r="BB1130" s="397"/>
      <c r="BC1130" s="397"/>
      <c r="BD1130" s="397"/>
    </row>
    <row r="1131" spans="2:56" x14ac:dyDescent="0.35">
      <c r="B1131" s="80"/>
      <c r="C1131" s="119"/>
      <c r="D1131" s="119"/>
      <c r="E1131" s="84"/>
      <c r="F1131" s="119"/>
      <c r="G1131" s="120"/>
      <c r="H1131" s="41"/>
      <c r="I1131" s="41"/>
      <c r="J1131" s="82"/>
      <c r="K1131" s="291">
        <f t="shared" si="115"/>
        <v>0</v>
      </c>
      <c r="L1131" s="293">
        <f>IF(I1131&lt;INDEX(Lookup!$U$2:$U$10,MATCH($D$46,Lookup!$S$2:$S$10,0)),0,IF(O1131="X",0,J1131/(DATEDIF(H1131,I1131,"m")+1)*12))</f>
        <v>0</v>
      </c>
      <c r="M1131" s="291">
        <f t="shared" si="116"/>
        <v>0</v>
      </c>
      <c r="N1131" s="335"/>
      <c r="O1131" s="143"/>
      <c r="P1131" s="397"/>
      <c r="Q1131" s="555"/>
      <c r="R1131" s="576">
        <f t="shared" si="117"/>
        <v>0</v>
      </c>
      <c r="S1131" s="576">
        <f t="shared" si="118"/>
        <v>0</v>
      </c>
      <c r="T1131" s="576">
        <f t="shared" si="119"/>
        <v>0</v>
      </c>
      <c r="U1131" s="576">
        <f t="shared" si="120"/>
        <v>0</v>
      </c>
      <c r="V1131" s="553"/>
      <c r="W1131" s="553"/>
      <c r="X1131" s="553"/>
      <c r="Y1131" s="553"/>
      <c r="Z1131" s="397"/>
      <c r="AA1131" s="397"/>
      <c r="AB1131" s="397"/>
      <c r="AC1131" s="397"/>
      <c r="AD1131" s="397"/>
      <c r="AE1131" s="397"/>
      <c r="AF1131" s="397"/>
      <c r="AG1131" s="397"/>
      <c r="AH1131" s="397"/>
      <c r="AI1131" s="397"/>
      <c r="AJ1131" s="397"/>
      <c r="AK1131" s="397"/>
      <c r="AL1131" s="397"/>
      <c r="AM1131" s="397"/>
      <c r="AN1131" s="397"/>
      <c r="AO1131" s="397"/>
      <c r="AP1131" s="397"/>
      <c r="AQ1131" s="397"/>
      <c r="AR1131" s="397"/>
      <c r="AS1131" s="397"/>
      <c r="AT1131" s="397"/>
      <c r="AU1131" s="397"/>
      <c r="AV1131" s="397"/>
      <c r="AW1131" s="397"/>
      <c r="AX1131" s="397"/>
      <c r="AY1131" s="397"/>
      <c r="AZ1131" s="397"/>
      <c r="BA1131" s="553"/>
      <c r="BB1131" s="397"/>
      <c r="BC1131" s="397"/>
      <c r="BD1131" s="397"/>
    </row>
    <row r="1132" spans="2:56" x14ac:dyDescent="0.35">
      <c r="B1132" s="80"/>
      <c r="C1132" s="119"/>
      <c r="D1132" s="119"/>
      <c r="E1132" s="84"/>
      <c r="F1132" s="119"/>
      <c r="G1132" s="120"/>
      <c r="H1132" s="41"/>
      <c r="I1132" s="41"/>
      <c r="J1132" s="82"/>
      <c r="K1132" s="291">
        <f t="shared" si="115"/>
        <v>0</v>
      </c>
      <c r="L1132" s="293">
        <f>IF(I1132&lt;INDEX(Lookup!$U$2:$U$10,MATCH($D$46,Lookup!$S$2:$S$10,0)),0,IF(O1132="X",0,J1132/(DATEDIF(H1132,I1132,"m")+1)*12))</f>
        <v>0</v>
      </c>
      <c r="M1132" s="291">
        <f t="shared" si="116"/>
        <v>0</v>
      </c>
      <c r="N1132" s="335"/>
      <c r="O1132" s="143"/>
      <c r="P1132" s="397"/>
      <c r="Q1132" s="555"/>
      <c r="R1132" s="576">
        <f t="shared" si="117"/>
        <v>0</v>
      </c>
      <c r="S1132" s="576">
        <f t="shared" si="118"/>
        <v>0</v>
      </c>
      <c r="T1132" s="576">
        <f t="shared" si="119"/>
        <v>0</v>
      </c>
      <c r="U1132" s="576">
        <f t="shared" si="120"/>
        <v>0</v>
      </c>
      <c r="V1132" s="553"/>
      <c r="W1132" s="553"/>
      <c r="X1132" s="553"/>
      <c r="Y1132" s="553"/>
      <c r="Z1132" s="397"/>
      <c r="AA1132" s="397"/>
      <c r="AB1132" s="397"/>
      <c r="AC1132" s="397"/>
      <c r="AD1132" s="397"/>
      <c r="AE1132" s="397"/>
      <c r="AF1132" s="397"/>
      <c r="AG1132" s="397"/>
      <c r="AH1132" s="397"/>
      <c r="AI1132" s="397"/>
      <c r="AJ1132" s="397"/>
      <c r="AK1132" s="397"/>
      <c r="AL1132" s="397"/>
      <c r="AM1132" s="397"/>
      <c r="AN1132" s="397"/>
      <c r="AO1132" s="397"/>
      <c r="AP1132" s="397"/>
      <c r="AQ1132" s="397"/>
      <c r="AR1132" s="397"/>
      <c r="AS1132" s="397"/>
      <c r="AT1132" s="397"/>
      <c r="AU1132" s="397"/>
      <c r="AV1132" s="397"/>
      <c r="AW1132" s="397"/>
      <c r="AX1132" s="397"/>
      <c r="AY1132" s="397"/>
      <c r="AZ1132" s="397"/>
      <c r="BA1132" s="553"/>
      <c r="BB1132" s="397"/>
      <c r="BC1132" s="397"/>
      <c r="BD1132" s="397"/>
    </row>
    <row r="1133" spans="2:56" x14ac:dyDescent="0.35">
      <c r="B1133" s="80"/>
      <c r="C1133" s="119"/>
      <c r="D1133" s="119"/>
      <c r="E1133" s="84"/>
      <c r="F1133" s="119"/>
      <c r="G1133" s="120"/>
      <c r="H1133" s="41"/>
      <c r="I1133" s="41"/>
      <c r="J1133" s="82"/>
      <c r="K1133" s="291">
        <f t="shared" si="115"/>
        <v>0</v>
      </c>
      <c r="L1133" s="293">
        <f>IF(I1133&lt;INDEX(Lookup!$U$2:$U$10,MATCH($D$46,Lookup!$S$2:$S$10,0)),0,IF(O1133="X",0,J1133/(DATEDIF(H1133,I1133,"m")+1)*12))</f>
        <v>0</v>
      </c>
      <c r="M1133" s="291">
        <f t="shared" si="116"/>
        <v>0</v>
      </c>
      <c r="N1133" s="335"/>
      <c r="O1133" s="143"/>
      <c r="P1133" s="397"/>
      <c r="Q1133" s="555"/>
      <c r="R1133" s="576">
        <f t="shared" si="117"/>
        <v>0</v>
      </c>
      <c r="S1133" s="576">
        <f t="shared" si="118"/>
        <v>0</v>
      </c>
      <c r="T1133" s="576">
        <f t="shared" si="119"/>
        <v>0</v>
      </c>
      <c r="U1133" s="576">
        <f t="shared" si="120"/>
        <v>0</v>
      </c>
      <c r="V1133" s="553"/>
      <c r="W1133" s="553"/>
      <c r="X1133" s="553"/>
      <c r="Y1133" s="553"/>
      <c r="Z1133" s="397"/>
      <c r="AA1133" s="397"/>
      <c r="AB1133" s="397"/>
      <c r="AC1133" s="397"/>
      <c r="AD1133" s="397"/>
      <c r="AE1133" s="397"/>
      <c r="AF1133" s="397"/>
      <c r="AG1133" s="397"/>
      <c r="AH1133" s="397"/>
      <c r="AI1133" s="397"/>
      <c r="AJ1133" s="397"/>
      <c r="AK1133" s="397"/>
      <c r="AL1133" s="397"/>
      <c r="AM1133" s="397"/>
      <c r="AN1133" s="397"/>
      <c r="AO1133" s="397"/>
      <c r="AP1133" s="397"/>
      <c r="AQ1133" s="397"/>
      <c r="AR1133" s="397"/>
      <c r="AS1133" s="397"/>
      <c r="AT1133" s="397"/>
      <c r="AU1133" s="397"/>
      <c r="AV1133" s="397"/>
      <c r="AW1133" s="397"/>
      <c r="AX1133" s="397"/>
      <c r="AY1133" s="397"/>
      <c r="AZ1133" s="397"/>
      <c r="BA1133" s="553"/>
      <c r="BB1133" s="397"/>
      <c r="BC1133" s="397"/>
      <c r="BD1133" s="397"/>
    </row>
    <row r="1134" spans="2:56" x14ac:dyDescent="0.35">
      <c r="B1134" s="80"/>
      <c r="C1134" s="119"/>
      <c r="D1134" s="119"/>
      <c r="E1134" s="84"/>
      <c r="F1134" s="119"/>
      <c r="G1134" s="120"/>
      <c r="H1134" s="41"/>
      <c r="I1134" s="41"/>
      <c r="J1134" s="82"/>
      <c r="K1134" s="291">
        <f t="shared" si="115"/>
        <v>0</v>
      </c>
      <c r="L1134" s="293">
        <f>IF(I1134&lt;INDEX(Lookup!$U$2:$U$10,MATCH($D$46,Lookup!$S$2:$S$10,0)),0,IF(O1134="X",0,J1134/(DATEDIF(H1134,I1134,"m")+1)*12))</f>
        <v>0</v>
      </c>
      <c r="M1134" s="291">
        <f t="shared" si="116"/>
        <v>0</v>
      </c>
      <c r="N1134" s="335"/>
      <c r="O1134" s="143"/>
      <c r="P1134" s="397"/>
      <c r="Q1134" s="555"/>
      <c r="R1134" s="576">
        <f t="shared" si="117"/>
        <v>0</v>
      </c>
      <c r="S1134" s="576">
        <f t="shared" si="118"/>
        <v>0</v>
      </c>
      <c r="T1134" s="576">
        <f t="shared" si="119"/>
        <v>0</v>
      </c>
      <c r="U1134" s="576">
        <f t="shared" si="120"/>
        <v>0</v>
      </c>
      <c r="V1134" s="553"/>
      <c r="W1134" s="553"/>
      <c r="X1134" s="553"/>
      <c r="Y1134" s="553"/>
      <c r="Z1134" s="397"/>
      <c r="AA1134" s="397"/>
      <c r="AB1134" s="397"/>
      <c r="AC1134" s="397"/>
      <c r="AD1134" s="397"/>
      <c r="AE1134" s="397"/>
      <c r="AF1134" s="397"/>
      <c r="AG1134" s="397"/>
      <c r="AH1134" s="397"/>
      <c r="AI1134" s="397"/>
      <c r="AJ1134" s="397"/>
      <c r="AK1134" s="397"/>
      <c r="AL1134" s="397"/>
      <c r="AM1134" s="397"/>
      <c r="AN1134" s="397"/>
      <c r="AO1134" s="397"/>
      <c r="AP1134" s="397"/>
      <c r="AQ1134" s="397"/>
      <c r="AR1134" s="397"/>
      <c r="AS1134" s="397"/>
      <c r="AT1134" s="397"/>
      <c r="AU1134" s="397"/>
      <c r="AV1134" s="397"/>
      <c r="AW1134" s="397"/>
      <c r="AX1134" s="397"/>
      <c r="AY1134" s="397"/>
      <c r="AZ1134" s="397"/>
      <c r="BA1134" s="553"/>
      <c r="BB1134" s="397"/>
      <c r="BC1134" s="397"/>
      <c r="BD1134" s="397"/>
    </row>
    <row r="1135" spans="2:56" x14ac:dyDescent="0.35">
      <c r="B1135" s="80"/>
      <c r="C1135" s="119"/>
      <c r="D1135" s="119"/>
      <c r="E1135" s="84"/>
      <c r="F1135" s="119"/>
      <c r="G1135" s="120"/>
      <c r="H1135" s="41"/>
      <c r="I1135" s="41"/>
      <c r="J1135" s="82"/>
      <c r="K1135" s="291">
        <f t="shared" si="115"/>
        <v>0</v>
      </c>
      <c r="L1135" s="293">
        <f>IF(I1135&lt;INDEX(Lookup!$U$2:$U$10,MATCH($D$46,Lookup!$S$2:$S$10,0)),0,IF(O1135="X",0,J1135/(DATEDIF(H1135,I1135,"m")+1)*12))</f>
        <v>0</v>
      </c>
      <c r="M1135" s="291">
        <f t="shared" si="116"/>
        <v>0</v>
      </c>
      <c r="N1135" s="335"/>
      <c r="O1135" s="143"/>
      <c r="P1135" s="397"/>
      <c r="Q1135" s="555"/>
      <c r="R1135" s="576">
        <f t="shared" si="117"/>
        <v>0</v>
      </c>
      <c r="S1135" s="576">
        <f t="shared" si="118"/>
        <v>0</v>
      </c>
      <c r="T1135" s="576">
        <f t="shared" si="119"/>
        <v>0</v>
      </c>
      <c r="U1135" s="576">
        <f t="shared" si="120"/>
        <v>0</v>
      </c>
      <c r="V1135" s="553"/>
      <c r="W1135" s="553"/>
      <c r="X1135" s="553"/>
      <c r="Y1135" s="553"/>
      <c r="Z1135" s="397"/>
      <c r="AA1135" s="397"/>
      <c r="AB1135" s="397"/>
      <c r="AC1135" s="397"/>
      <c r="AD1135" s="397"/>
      <c r="AE1135" s="397"/>
      <c r="AF1135" s="397"/>
      <c r="AG1135" s="397"/>
      <c r="AH1135" s="397"/>
      <c r="AI1135" s="397"/>
      <c r="AJ1135" s="397"/>
      <c r="AK1135" s="397"/>
      <c r="AL1135" s="397"/>
      <c r="AM1135" s="397"/>
      <c r="AN1135" s="397"/>
      <c r="AO1135" s="397"/>
      <c r="AP1135" s="397"/>
      <c r="AQ1135" s="397"/>
      <c r="AR1135" s="397"/>
      <c r="AS1135" s="397"/>
      <c r="AT1135" s="397"/>
      <c r="AU1135" s="397"/>
      <c r="AV1135" s="397"/>
      <c r="AW1135" s="397"/>
      <c r="AX1135" s="397"/>
      <c r="AY1135" s="397"/>
      <c r="AZ1135" s="397"/>
      <c r="BA1135" s="553"/>
      <c r="BB1135" s="397"/>
      <c r="BC1135" s="397"/>
      <c r="BD1135" s="397"/>
    </row>
    <row r="1136" spans="2:56" x14ac:dyDescent="0.35">
      <c r="B1136" s="80"/>
      <c r="C1136" s="119"/>
      <c r="D1136" s="119"/>
      <c r="E1136" s="84"/>
      <c r="F1136" s="119"/>
      <c r="G1136" s="120"/>
      <c r="H1136" s="41"/>
      <c r="I1136" s="41"/>
      <c r="J1136" s="82"/>
      <c r="K1136" s="291">
        <f t="shared" si="115"/>
        <v>0</v>
      </c>
      <c r="L1136" s="293">
        <f>IF(I1136&lt;INDEX(Lookup!$U$2:$U$10,MATCH($D$46,Lookup!$S$2:$S$10,0)),0,IF(O1136="X",0,J1136/(DATEDIF(H1136,I1136,"m")+1)*12))</f>
        <v>0</v>
      </c>
      <c r="M1136" s="291">
        <f t="shared" si="116"/>
        <v>0</v>
      </c>
      <c r="N1136" s="335"/>
      <c r="O1136" s="143"/>
      <c r="P1136" s="397"/>
      <c r="Q1136" s="555"/>
      <c r="R1136" s="576">
        <f t="shared" si="117"/>
        <v>0</v>
      </c>
      <c r="S1136" s="576">
        <f t="shared" si="118"/>
        <v>0</v>
      </c>
      <c r="T1136" s="576">
        <f t="shared" si="119"/>
        <v>0</v>
      </c>
      <c r="U1136" s="576">
        <f t="shared" si="120"/>
        <v>0</v>
      </c>
      <c r="V1136" s="553"/>
      <c r="W1136" s="553"/>
      <c r="X1136" s="553"/>
      <c r="Y1136" s="553"/>
      <c r="Z1136" s="397"/>
      <c r="AA1136" s="397"/>
      <c r="AB1136" s="397"/>
      <c r="AC1136" s="397"/>
      <c r="AD1136" s="397"/>
      <c r="AE1136" s="397"/>
      <c r="AF1136" s="397"/>
      <c r="AG1136" s="397"/>
      <c r="AH1136" s="397"/>
      <c r="AI1136" s="397"/>
      <c r="AJ1136" s="397"/>
      <c r="AK1136" s="397"/>
      <c r="AL1136" s="397"/>
      <c r="AM1136" s="397"/>
      <c r="AN1136" s="397"/>
      <c r="AO1136" s="397"/>
      <c r="AP1136" s="397"/>
      <c r="AQ1136" s="397"/>
      <c r="AR1136" s="397"/>
      <c r="AS1136" s="397"/>
      <c r="AT1136" s="397"/>
      <c r="AU1136" s="397"/>
      <c r="AV1136" s="397"/>
      <c r="AW1136" s="397"/>
      <c r="AX1136" s="397"/>
      <c r="AY1136" s="397"/>
      <c r="AZ1136" s="397"/>
      <c r="BA1136" s="553"/>
      <c r="BB1136" s="397"/>
      <c r="BC1136" s="397"/>
      <c r="BD1136" s="397"/>
    </row>
    <row r="1137" spans="2:56" x14ac:dyDescent="0.35">
      <c r="B1137" s="80"/>
      <c r="C1137" s="119"/>
      <c r="D1137" s="119"/>
      <c r="E1137" s="84"/>
      <c r="F1137" s="119"/>
      <c r="G1137" s="120"/>
      <c r="H1137" s="41"/>
      <c r="I1137" s="41"/>
      <c r="J1137" s="82"/>
      <c r="K1137" s="291">
        <f t="shared" si="115"/>
        <v>0</v>
      </c>
      <c r="L1137" s="293">
        <f>IF(I1137&lt;INDEX(Lookup!$U$2:$U$10,MATCH($D$46,Lookup!$S$2:$S$10,0)),0,IF(O1137="X",0,J1137/(DATEDIF(H1137,I1137,"m")+1)*12))</f>
        <v>0</v>
      </c>
      <c r="M1137" s="291">
        <f t="shared" si="116"/>
        <v>0</v>
      </c>
      <c r="N1137" s="335"/>
      <c r="O1137" s="143"/>
      <c r="P1137" s="397"/>
      <c r="Q1137" s="555"/>
      <c r="R1137" s="576">
        <f t="shared" si="117"/>
        <v>0</v>
      </c>
      <c r="S1137" s="576">
        <f t="shared" si="118"/>
        <v>0</v>
      </c>
      <c r="T1137" s="576">
        <f t="shared" si="119"/>
        <v>0</v>
      </c>
      <c r="U1137" s="576">
        <f t="shared" si="120"/>
        <v>0</v>
      </c>
      <c r="V1137" s="553"/>
      <c r="W1137" s="553"/>
      <c r="X1137" s="553"/>
      <c r="Y1137" s="553"/>
      <c r="Z1137" s="397"/>
      <c r="AA1137" s="397"/>
      <c r="AB1137" s="397"/>
      <c r="AC1137" s="397"/>
      <c r="AD1137" s="397"/>
      <c r="AE1137" s="397"/>
      <c r="AF1137" s="397"/>
      <c r="AG1137" s="397"/>
      <c r="AH1137" s="397"/>
      <c r="AI1137" s="397"/>
      <c r="AJ1137" s="397"/>
      <c r="AK1137" s="397"/>
      <c r="AL1137" s="397"/>
      <c r="AM1137" s="397"/>
      <c r="AN1137" s="397"/>
      <c r="AO1137" s="397"/>
      <c r="AP1137" s="397"/>
      <c r="AQ1137" s="397"/>
      <c r="AR1137" s="397"/>
      <c r="AS1137" s="397"/>
      <c r="AT1137" s="397"/>
      <c r="AU1137" s="397"/>
      <c r="AV1137" s="397"/>
      <c r="AW1137" s="397"/>
      <c r="AX1137" s="397"/>
      <c r="AY1137" s="397"/>
      <c r="AZ1137" s="397"/>
      <c r="BA1137" s="553"/>
      <c r="BB1137" s="397"/>
      <c r="BC1137" s="397"/>
      <c r="BD1137" s="397"/>
    </row>
    <row r="1138" spans="2:56" x14ac:dyDescent="0.35">
      <c r="B1138" s="80"/>
      <c r="C1138" s="119"/>
      <c r="D1138" s="119"/>
      <c r="E1138" s="84"/>
      <c r="F1138" s="119"/>
      <c r="G1138" s="120"/>
      <c r="H1138" s="41"/>
      <c r="I1138" s="41"/>
      <c r="J1138" s="82"/>
      <c r="K1138" s="291">
        <f t="shared" ref="K1138:K1201" si="121">J1138*$K$8</f>
        <v>0</v>
      </c>
      <c r="L1138" s="293">
        <f>IF(I1138&lt;INDEX(Lookup!$U$2:$U$10,MATCH($D$46,Lookup!$S$2:$S$10,0)),0,IF(O1138="X",0,J1138/(DATEDIF(H1138,I1138,"m")+1)*12))</f>
        <v>0</v>
      </c>
      <c r="M1138" s="291">
        <f t="shared" ref="M1138:M1201" si="122">L1138*$K$8</f>
        <v>0</v>
      </c>
      <c r="N1138" s="335"/>
      <c r="O1138" s="143"/>
      <c r="P1138" s="397"/>
      <c r="Q1138" s="555"/>
      <c r="R1138" s="576">
        <f t="shared" si="117"/>
        <v>0</v>
      </c>
      <c r="S1138" s="576">
        <f t="shared" si="118"/>
        <v>0</v>
      </c>
      <c r="T1138" s="576">
        <f t="shared" si="119"/>
        <v>0</v>
      </c>
      <c r="U1138" s="576">
        <f t="shared" si="120"/>
        <v>0</v>
      </c>
      <c r="V1138" s="553"/>
      <c r="W1138" s="553"/>
      <c r="X1138" s="553"/>
      <c r="Y1138" s="553"/>
      <c r="Z1138" s="397"/>
      <c r="AA1138" s="397"/>
      <c r="AB1138" s="397"/>
      <c r="AC1138" s="397"/>
      <c r="AD1138" s="397"/>
      <c r="AE1138" s="397"/>
      <c r="AF1138" s="397"/>
      <c r="AG1138" s="397"/>
      <c r="AH1138" s="397"/>
      <c r="AI1138" s="397"/>
      <c r="AJ1138" s="397"/>
      <c r="AK1138" s="397"/>
      <c r="AL1138" s="397"/>
      <c r="AM1138" s="397"/>
      <c r="AN1138" s="397"/>
      <c r="AO1138" s="397"/>
      <c r="AP1138" s="397"/>
      <c r="AQ1138" s="397"/>
      <c r="AR1138" s="397"/>
      <c r="AS1138" s="397"/>
      <c r="AT1138" s="397"/>
      <c r="AU1138" s="397"/>
      <c r="AV1138" s="397"/>
      <c r="AW1138" s="397"/>
      <c r="AX1138" s="397"/>
      <c r="AY1138" s="397"/>
      <c r="AZ1138" s="397"/>
      <c r="BA1138" s="553"/>
      <c r="BB1138" s="397"/>
      <c r="BC1138" s="397"/>
      <c r="BD1138" s="397"/>
    </row>
    <row r="1139" spans="2:56" x14ac:dyDescent="0.35">
      <c r="B1139" s="80"/>
      <c r="C1139" s="119"/>
      <c r="D1139" s="119"/>
      <c r="E1139" s="84"/>
      <c r="F1139" s="119"/>
      <c r="G1139" s="120"/>
      <c r="H1139" s="41"/>
      <c r="I1139" s="41"/>
      <c r="J1139" s="82"/>
      <c r="K1139" s="291">
        <f t="shared" si="121"/>
        <v>0</v>
      </c>
      <c r="L1139" s="293">
        <f>IF(I1139&lt;INDEX(Lookup!$U$2:$U$10,MATCH($D$46,Lookup!$S$2:$S$10,0)),0,IF(O1139="X",0,J1139/(DATEDIF(H1139,I1139,"m")+1)*12))</f>
        <v>0</v>
      </c>
      <c r="M1139" s="291">
        <f t="shared" si="122"/>
        <v>0</v>
      </c>
      <c r="N1139" s="335"/>
      <c r="O1139" s="143"/>
      <c r="P1139" s="397"/>
      <c r="Q1139" s="555"/>
      <c r="R1139" s="576">
        <f t="shared" ref="R1139:R1202" si="123">K1138*$I$32</f>
        <v>0</v>
      </c>
      <c r="S1139" s="576">
        <f t="shared" ref="S1139:S1202" si="124">M1138*$I$42</f>
        <v>0</v>
      </c>
      <c r="T1139" s="576">
        <f t="shared" ref="T1139:T1202" si="125">R1139-K1138</f>
        <v>0</v>
      </c>
      <c r="U1139" s="576">
        <f t="shared" ref="U1139:U1202" si="126">S1139-M1138</f>
        <v>0</v>
      </c>
      <c r="V1139" s="553"/>
      <c r="W1139" s="553"/>
      <c r="X1139" s="553"/>
      <c r="Y1139" s="553"/>
      <c r="Z1139" s="397"/>
      <c r="AA1139" s="397"/>
      <c r="AB1139" s="397"/>
      <c r="AC1139" s="397"/>
      <c r="AD1139" s="397"/>
      <c r="AE1139" s="397"/>
      <c r="AF1139" s="397"/>
      <c r="AG1139" s="397"/>
      <c r="AH1139" s="397"/>
      <c r="AI1139" s="397"/>
      <c r="AJ1139" s="397"/>
      <c r="AK1139" s="397"/>
      <c r="AL1139" s="397"/>
      <c r="AM1139" s="397"/>
      <c r="AN1139" s="397"/>
      <c r="AO1139" s="397"/>
      <c r="AP1139" s="397"/>
      <c r="AQ1139" s="397"/>
      <c r="AR1139" s="397"/>
      <c r="AS1139" s="397"/>
      <c r="AT1139" s="397"/>
      <c r="AU1139" s="397"/>
      <c r="AV1139" s="397"/>
      <c r="AW1139" s="397"/>
      <c r="AX1139" s="397"/>
      <c r="AY1139" s="397"/>
      <c r="AZ1139" s="397"/>
      <c r="BA1139" s="553"/>
      <c r="BB1139" s="397"/>
      <c r="BC1139" s="397"/>
      <c r="BD1139" s="397"/>
    </row>
    <row r="1140" spans="2:56" x14ac:dyDescent="0.35">
      <c r="B1140" s="80"/>
      <c r="C1140" s="119"/>
      <c r="D1140" s="119"/>
      <c r="E1140" s="84"/>
      <c r="F1140" s="119"/>
      <c r="G1140" s="120"/>
      <c r="H1140" s="41"/>
      <c r="I1140" s="41"/>
      <c r="J1140" s="82"/>
      <c r="K1140" s="291">
        <f t="shared" si="121"/>
        <v>0</v>
      </c>
      <c r="L1140" s="293">
        <f>IF(I1140&lt;INDEX(Lookup!$U$2:$U$10,MATCH($D$46,Lookup!$S$2:$S$10,0)),0,IF(O1140="X",0,J1140/(DATEDIF(H1140,I1140,"m")+1)*12))</f>
        <v>0</v>
      </c>
      <c r="M1140" s="291">
        <f t="shared" si="122"/>
        <v>0</v>
      </c>
      <c r="N1140" s="335"/>
      <c r="O1140" s="143"/>
      <c r="P1140" s="397"/>
      <c r="Q1140" s="555"/>
      <c r="R1140" s="576">
        <f t="shared" si="123"/>
        <v>0</v>
      </c>
      <c r="S1140" s="576">
        <f t="shared" si="124"/>
        <v>0</v>
      </c>
      <c r="T1140" s="576">
        <f t="shared" si="125"/>
        <v>0</v>
      </c>
      <c r="U1140" s="576">
        <f t="shared" si="126"/>
        <v>0</v>
      </c>
      <c r="V1140" s="553"/>
      <c r="W1140" s="553"/>
      <c r="X1140" s="553"/>
      <c r="Y1140" s="553"/>
      <c r="Z1140" s="397"/>
      <c r="AA1140" s="397"/>
      <c r="AB1140" s="397"/>
      <c r="AC1140" s="397"/>
      <c r="AD1140" s="397"/>
      <c r="AE1140" s="397"/>
      <c r="AF1140" s="397"/>
      <c r="AG1140" s="397"/>
      <c r="AH1140" s="397"/>
      <c r="AI1140" s="397"/>
      <c r="AJ1140" s="397"/>
      <c r="AK1140" s="397"/>
      <c r="AL1140" s="397"/>
      <c r="AM1140" s="397"/>
      <c r="AN1140" s="397"/>
      <c r="AO1140" s="397"/>
      <c r="AP1140" s="397"/>
      <c r="AQ1140" s="397"/>
      <c r="AR1140" s="397"/>
      <c r="AS1140" s="397"/>
      <c r="AT1140" s="397"/>
      <c r="AU1140" s="397"/>
      <c r="AV1140" s="397"/>
      <c r="AW1140" s="397"/>
      <c r="AX1140" s="397"/>
      <c r="AY1140" s="397"/>
      <c r="AZ1140" s="397"/>
      <c r="BA1140" s="553"/>
      <c r="BB1140" s="397"/>
      <c r="BC1140" s="397"/>
      <c r="BD1140" s="397"/>
    </row>
    <row r="1141" spans="2:56" x14ac:dyDescent="0.35">
      <c r="B1141" s="80"/>
      <c r="C1141" s="119"/>
      <c r="D1141" s="119"/>
      <c r="E1141" s="84"/>
      <c r="F1141" s="119"/>
      <c r="G1141" s="120"/>
      <c r="H1141" s="41"/>
      <c r="I1141" s="41"/>
      <c r="J1141" s="82"/>
      <c r="K1141" s="291">
        <f t="shared" si="121"/>
        <v>0</v>
      </c>
      <c r="L1141" s="293">
        <f>IF(I1141&lt;INDEX(Lookup!$U$2:$U$10,MATCH($D$46,Lookup!$S$2:$S$10,0)),0,IF(O1141="X",0,J1141/(DATEDIF(H1141,I1141,"m")+1)*12))</f>
        <v>0</v>
      </c>
      <c r="M1141" s="291">
        <f t="shared" si="122"/>
        <v>0</v>
      </c>
      <c r="N1141" s="335"/>
      <c r="O1141" s="143"/>
      <c r="P1141" s="397"/>
      <c r="Q1141" s="555"/>
      <c r="R1141" s="576">
        <f t="shared" si="123"/>
        <v>0</v>
      </c>
      <c r="S1141" s="576">
        <f t="shared" si="124"/>
        <v>0</v>
      </c>
      <c r="T1141" s="576">
        <f t="shared" si="125"/>
        <v>0</v>
      </c>
      <c r="U1141" s="576">
        <f t="shared" si="126"/>
        <v>0</v>
      </c>
      <c r="V1141" s="553"/>
      <c r="W1141" s="553"/>
      <c r="X1141" s="553"/>
      <c r="Y1141" s="553"/>
      <c r="Z1141" s="397"/>
      <c r="AA1141" s="397"/>
      <c r="AB1141" s="397"/>
      <c r="AC1141" s="397"/>
      <c r="AD1141" s="397"/>
      <c r="AE1141" s="397"/>
      <c r="AF1141" s="397"/>
      <c r="AG1141" s="397"/>
      <c r="AH1141" s="397"/>
      <c r="AI1141" s="397"/>
      <c r="AJ1141" s="397"/>
      <c r="AK1141" s="397"/>
      <c r="AL1141" s="397"/>
      <c r="AM1141" s="397"/>
      <c r="AN1141" s="397"/>
      <c r="AO1141" s="397"/>
      <c r="AP1141" s="397"/>
      <c r="AQ1141" s="397"/>
      <c r="AR1141" s="397"/>
      <c r="AS1141" s="397"/>
      <c r="AT1141" s="397"/>
      <c r="AU1141" s="397"/>
      <c r="AV1141" s="397"/>
      <c r="AW1141" s="397"/>
      <c r="AX1141" s="397"/>
      <c r="AY1141" s="397"/>
      <c r="AZ1141" s="397"/>
      <c r="BA1141" s="553"/>
      <c r="BB1141" s="397"/>
      <c r="BC1141" s="397"/>
      <c r="BD1141" s="397"/>
    </row>
    <row r="1142" spans="2:56" x14ac:dyDescent="0.35">
      <c r="B1142" s="80"/>
      <c r="C1142" s="119"/>
      <c r="D1142" s="119"/>
      <c r="E1142" s="84"/>
      <c r="F1142" s="119"/>
      <c r="G1142" s="120"/>
      <c r="H1142" s="41"/>
      <c r="I1142" s="41"/>
      <c r="J1142" s="82"/>
      <c r="K1142" s="291">
        <f t="shared" si="121"/>
        <v>0</v>
      </c>
      <c r="L1142" s="293">
        <f>IF(I1142&lt;INDEX(Lookup!$U$2:$U$10,MATCH($D$46,Lookup!$S$2:$S$10,0)),0,IF(O1142="X",0,J1142/(DATEDIF(H1142,I1142,"m")+1)*12))</f>
        <v>0</v>
      </c>
      <c r="M1142" s="291">
        <f t="shared" si="122"/>
        <v>0</v>
      </c>
      <c r="N1142" s="335"/>
      <c r="O1142" s="143"/>
      <c r="P1142" s="397"/>
      <c r="Q1142" s="555"/>
      <c r="R1142" s="576">
        <f t="shared" si="123"/>
        <v>0</v>
      </c>
      <c r="S1142" s="576">
        <f t="shared" si="124"/>
        <v>0</v>
      </c>
      <c r="T1142" s="576">
        <f t="shared" si="125"/>
        <v>0</v>
      </c>
      <c r="U1142" s="576">
        <f t="shared" si="126"/>
        <v>0</v>
      </c>
      <c r="V1142" s="553"/>
      <c r="W1142" s="553"/>
      <c r="X1142" s="553"/>
      <c r="Y1142" s="553"/>
      <c r="Z1142" s="397"/>
      <c r="AA1142" s="397"/>
      <c r="AB1142" s="397"/>
      <c r="AC1142" s="397"/>
      <c r="AD1142" s="397"/>
      <c r="AE1142" s="397"/>
      <c r="AF1142" s="397"/>
      <c r="AG1142" s="397"/>
      <c r="AH1142" s="397"/>
      <c r="AI1142" s="397"/>
      <c r="AJ1142" s="397"/>
      <c r="AK1142" s="397"/>
      <c r="AL1142" s="397"/>
      <c r="AM1142" s="397"/>
      <c r="AN1142" s="397"/>
      <c r="AO1142" s="397"/>
      <c r="AP1142" s="397"/>
      <c r="AQ1142" s="397"/>
      <c r="AR1142" s="397"/>
      <c r="AS1142" s="397"/>
      <c r="AT1142" s="397"/>
      <c r="AU1142" s="397"/>
      <c r="AV1142" s="397"/>
      <c r="AW1142" s="397"/>
      <c r="AX1142" s="397"/>
      <c r="AY1142" s="397"/>
      <c r="AZ1142" s="397"/>
      <c r="BA1142" s="553"/>
      <c r="BB1142" s="397"/>
      <c r="BC1142" s="397"/>
      <c r="BD1142" s="397"/>
    </row>
    <row r="1143" spans="2:56" x14ac:dyDescent="0.35">
      <c r="B1143" s="80"/>
      <c r="C1143" s="119"/>
      <c r="D1143" s="119"/>
      <c r="E1143" s="84"/>
      <c r="F1143" s="119"/>
      <c r="G1143" s="120"/>
      <c r="H1143" s="41"/>
      <c r="I1143" s="41"/>
      <c r="J1143" s="82"/>
      <c r="K1143" s="291">
        <f t="shared" si="121"/>
        <v>0</v>
      </c>
      <c r="L1143" s="293">
        <f>IF(I1143&lt;INDEX(Lookup!$U$2:$U$10,MATCH($D$46,Lookup!$S$2:$S$10,0)),0,IF(O1143="X",0,J1143/(DATEDIF(H1143,I1143,"m")+1)*12))</f>
        <v>0</v>
      </c>
      <c r="M1143" s="291">
        <f t="shared" si="122"/>
        <v>0</v>
      </c>
      <c r="N1143" s="335"/>
      <c r="O1143" s="143"/>
      <c r="P1143" s="397"/>
      <c r="Q1143" s="555"/>
      <c r="R1143" s="576">
        <f t="shared" si="123"/>
        <v>0</v>
      </c>
      <c r="S1143" s="576">
        <f t="shared" si="124"/>
        <v>0</v>
      </c>
      <c r="T1143" s="576">
        <f t="shared" si="125"/>
        <v>0</v>
      </c>
      <c r="U1143" s="576">
        <f t="shared" si="126"/>
        <v>0</v>
      </c>
      <c r="V1143" s="553"/>
      <c r="W1143" s="553"/>
      <c r="X1143" s="553"/>
      <c r="Y1143" s="553"/>
      <c r="Z1143" s="397"/>
      <c r="AA1143" s="397"/>
      <c r="AB1143" s="397"/>
      <c r="AC1143" s="397"/>
      <c r="AD1143" s="397"/>
      <c r="AE1143" s="397"/>
      <c r="AF1143" s="397"/>
      <c r="AG1143" s="397"/>
      <c r="AH1143" s="397"/>
      <c r="AI1143" s="397"/>
      <c r="AJ1143" s="397"/>
      <c r="AK1143" s="397"/>
      <c r="AL1143" s="397"/>
      <c r="AM1143" s="397"/>
      <c r="AN1143" s="397"/>
      <c r="AO1143" s="397"/>
      <c r="AP1143" s="397"/>
      <c r="AQ1143" s="397"/>
      <c r="AR1143" s="397"/>
      <c r="AS1143" s="397"/>
      <c r="AT1143" s="397"/>
      <c r="AU1143" s="397"/>
      <c r="AV1143" s="397"/>
      <c r="AW1143" s="397"/>
      <c r="AX1143" s="397"/>
      <c r="AY1143" s="397"/>
      <c r="AZ1143" s="397"/>
      <c r="BA1143" s="553"/>
      <c r="BB1143" s="397"/>
      <c r="BC1143" s="397"/>
      <c r="BD1143" s="397"/>
    </row>
    <row r="1144" spans="2:56" x14ac:dyDescent="0.35">
      <c r="B1144" s="80"/>
      <c r="C1144" s="119"/>
      <c r="D1144" s="119"/>
      <c r="E1144" s="84"/>
      <c r="F1144" s="119"/>
      <c r="G1144" s="120"/>
      <c r="H1144" s="41"/>
      <c r="I1144" s="41"/>
      <c r="J1144" s="82"/>
      <c r="K1144" s="291">
        <f t="shared" si="121"/>
        <v>0</v>
      </c>
      <c r="L1144" s="293">
        <f>IF(I1144&lt;INDEX(Lookup!$U$2:$U$10,MATCH($D$46,Lookup!$S$2:$S$10,0)),0,IF(O1144="X",0,J1144/(DATEDIF(H1144,I1144,"m")+1)*12))</f>
        <v>0</v>
      </c>
      <c r="M1144" s="291">
        <f t="shared" si="122"/>
        <v>0</v>
      </c>
      <c r="N1144" s="335"/>
      <c r="O1144" s="143"/>
      <c r="P1144" s="397"/>
      <c r="Q1144" s="555"/>
      <c r="R1144" s="576">
        <f t="shared" si="123"/>
        <v>0</v>
      </c>
      <c r="S1144" s="576">
        <f t="shared" si="124"/>
        <v>0</v>
      </c>
      <c r="T1144" s="576">
        <f t="shared" si="125"/>
        <v>0</v>
      </c>
      <c r="U1144" s="576">
        <f t="shared" si="126"/>
        <v>0</v>
      </c>
      <c r="V1144" s="553"/>
      <c r="W1144" s="553"/>
      <c r="X1144" s="553"/>
      <c r="Y1144" s="553"/>
      <c r="Z1144" s="397"/>
      <c r="AA1144" s="397"/>
      <c r="AB1144" s="397"/>
      <c r="AC1144" s="397"/>
      <c r="AD1144" s="397"/>
      <c r="AE1144" s="397"/>
      <c r="AF1144" s="397"/>
      <c r="AG1144" s="397"/>
      <c r="AH1144" s="397"/>
      <c r="AI1144" s="397"/>
      <c r="AJ1144" s="397"/>
      <c r="AK1144" s="397"/>
      <c r="AL1144" s="397"/>
      <c r="AM1144" s="397"/>
      <c r="AN1144" s="397"/>
      <c r="AO1144" s="397"/>
      <c r="AP1144" s="397"/>
      <c r="AQ1144" s="397"/>
      <c r="AR1144" s="397"/>
      <c r="AS1144" s="397"/>
      <c r="AT1144" s="397"/>
      <c r="AU1144" s="397"/>
      <c r="AV1144" s="397"/>
      <c r="AW1144" s="397"/>
      <c r="AX1144" s="397"/>
      <c r="AY1144" s="397"/>
      <c r="AZ1144" s="397"/>
      <c r="BA1144" s="553"/>
      <c r="BB1144" s="397"/>
      <c r="BC1144" s="397"/>
      <c r="BD1144" s="397"/>
    </row>
    <row r="1145" spans="2:56" x14ac:dyDescent="0.35">
      <c r="B1145" s="80"/>
      <c r="C1145" s="119"/>
      <c r="D1145" s="119"/>
      <c r="E1145" s="84"/>
      <c r="F1145" s="119"/>
      <c r="G1145" s="120"/>
      <c r="H1145" s="41"/>
      <c r="I1145" s="41"/>
      <c r="J1145" s="82"/>
      <c r="K1145" s="291">
        <f t="shared" si="121"/>
        <v>0</v>
      </c>
      <c r="L1145" s="293">
        <f>IF(I1145&lt;INDEX(Lookup!$U$2:$U$10,MATCH($D$46,Lookup!$S$2:$S$10,0)),0,IF(O1145="X",0,J1145/(DATEDIF(H1145,I1145,"m")+1)*12))</f>
        <v>0</v>
      </c>
      <c r="M1145" s="291">
        <f t="shared" si="122"/>
        <v>0</v>
      </c>
      <c r="N1145" s="335"/>
      <c r="O1145" s="143"/>
      <c r="P1145" s="397"/>
      <c r="Q1145" s="555"/>
      <c r="R1145" s="576">
        <f t="shared" si="123"/>
        <v>0</v>
      </c>
      <c r="S1145" s="576">
        <f t="shared" si="124"/>
        <v>0</v>
      </c>
      <c r="T1145" s="576">
        <f t="shared" si="125"/>
        <v>0</v>
      </c>
      <c r="U1145" s="576">
        <f t="shared" si="126"/>
        <v>0</v>
      </c>
      <c r="V1145" s="553"/>
      <c r="W1145" s="553"/>
      <c r="X1145" s="553"/>
      <c r="Y1145" s="553"/>
      <c r="Z1145" s="397"/>
      <c r="AA1145" s="397"/>
      <c r="AB1145" s="397"/>
      <c r="AC1145" s="397"/>
      <c r="AD1145" s="397"/>
      <c r="AE1145" s="397"/>
      <c r="AF1145" s="397"/>
      <c r="AG1145" s="397"/>
      <c r="AH1145" s="397"/>
      <c r="AI1145" s="397"/>
      <c r="AJ1145" s="397"/>
      <c r="AK1145" s="397"/>
      <c r="AL1145" s="397"/>
      <c r="AM1145" s="397"/>
      <c r="AN1145" s="397"/>
      <c r="AO1145" s="397"/>
      <c r="AP1145" s="397"/>
      <c r="AQ1145" s="397"/>
      <c r="AR1145" s="397"/>
      <c r="AS1145" s="397"/>
      <c r="AT1145" s="397"/>
      <c r="AU1145" s="397"/>
      <c r="AV1145" s="397"/>
      <c r="AW1145" s="397"/>
      <c r="AX1145" s="397"/>
      <c r="AY1145" s="397"/>
      <c r="AZ1145" s="397"/>
      <c r="BA1145" s="553"/>
      <c r="BB1145" s="397"/>
      <c r="BC1145" s="397"/>
      <c r="BD1145" s="397"/>
    </row>
    <row r="1146" spans="2:56" x14ac:dyDescent="0.35">
      <c r="B1146" s="80"/>
      <c r="C1146" s="119"/>
      <c r="D1146" s="119"/>
      <c r="E1146" s="84"/>
      <c r="F1146" s="119"/>
      <c r="G1146" s="120"/>
      <c r="H1146" s="41"/>
      <c r="I1146" s="41"/>
      <c r="J1146" s="82"/>
      <c r="K1146" s="291">
        <f t="shared" si="121"/>
        <v>0</v>
      </c>
      <c r="L1146" s="293">
        <f>IF(I1146&lt;INDEX(Lookup!$U$2:$U$10,MATCH($D$46,Lookup!$S$2:$S$10,0)),0,IF(O1146="X",0,J1146/(DATEDIF(H1146,I1146,"m")+1)*12))</f>
        <v>0</v>
      </c>
      <c r="M1146" s="291">
        <f t="shared" si="122"/>
        <v>0</v>
      </c>
      <c r="N1146" s="335"/>
      <c r="O1146" s="143"/>
      <c r="P1146" s="397"/>
      <c r="Q1146" s="555"/>
      <c r="R1146" s="576">
        <f t="shared" si="123"/>
        <v>0</v>
      </c>
      <c r="S1146" s="576">
        <f t="shared" si="124"/>
        <v>0</v>
      </c>
      <c r="T1146" s="576">
        <f t="shared" si="125"/>
        <v>0</v>
      </c>
      <c r="U1146" s="576">
        <f t="shared" si="126"/>
        <v>0</v>
      </c>
      <c r="V1146" s="553"/>
      <c r="W1146" s="553"/>
      <c r="X1146" s="553"/>
      <c r="Y1146" s="553"/>
      <c r="Z1146" s="397"/>
      <c r="AA1146" s="397"/>
      <c r="AB1146" s="397"/>
      <c r="AC1146" s="397"/>
      <c r="AD1146" s="397"/>
      <c r="AE1146" s="397"/>
      <c r="AF1146" s="397"/>
      <c r="AG1146" s="397"/>
      <c r="AH1146" s="397"/>
      <c r="AI1146" s="397"/>
      <c r="AJ1146" s="397"/>
      <c r="AK1146" s="397"/>
      <c r="AL1146" s="397"/>
      <c r="AM1146" s="397"/>
      <c r="AN1146" s="397"/>
      <c r="AO1146" s="397"/>
      <c r="AP1146" s="397"/>
      <c r="AQ1146" s="397"/>
      <c r="AR1146" s="397"/>
      <c r="AS1146" s="397"/>
      <c r="AT1146" s="397"/>
      <c r="AU1146" s="397"/>
      <c r="AV1146" s="397"/>
      <c r="AW1146" s="397"/>
      <c r="AX1146" s="397"/>
      <c r="AY1146" s="397"/>
      <c r="AZ1146" s="397"/>
      <c r="BA1146" s="553"/>
      <c r="BB1146" s="397"/>
      <c r="BC1146" s="397"/>
      <c r="BD1146" s="397"/>
    </row>
    <row r="1147" spans="2:56" x14ac:dyDescent="0.35">
      <c r="B1147" s="80"/>
      <c r="C1147" s="119"/>
      <c r="D1147" s="119"/>
      <c r="E1147" s="84"/>
      <c r="F1147" s="119"/>
      <c r="G1147" s="120"/>
      <c r="H1147" s="41"/>
      <c r="I1147" s="41"/>
      <c r="J1147" s="82"/>
      <c r="K1147" s="291">
        <f t="shared" si="121"/>
        <v>0</v>
      </c>
      <c r="L1147" s="293">
        <f>IF(I1147&lt;INDEX(Lookup!$U$2:$U$10,MATCH($D$46,Lookup!$S$2:$S$10,0)),0,IF(O1147="X",0,J1147/(DATEDIF(H1147,I1147,"m")+1)*12))</f>
        <v>0</v>
      </c>
      <c r="M1147" s="291">
        <f t="shared" si="122"/>
        <v>0</v>
      </c>
      <c r="N1147" s="335"/>
      <c r="O1147" s="143"/>
      <c r="P1147" s="397"/>
      <c r="Q1147" s="555"/>
      <c r="R1147" s="576">
        <f t="shared" si="123"/>
        <v>0</v>
      </c>
      <c r="S1147" s="576">
        <f t="shared" si="124"/>
        <v>0</v>
      </c>
      <c r="T1147" s="576">
        <f t="shared" si="125"/>
        <v>0</v>
      </c>
      <c r="U1147" s="576">
        <f t="shared" si="126"/>
        <v>0</v>
      </c>
      <c r="V1147" s="553"/>
      <c r="W1147" s="553"/>
      <c r="X1147" s="553"/>
      <c r="Y1147" s="553"/>
      <c r="Z1147" s="397"/>
      <c r="AA1147" s="397"/>
      <c r="AB1147" s="397"/>
      <c r="AC1147" s="397"/>
      <c r="AD1147" s="397"/>
      <c r="AE1147" s="397"/>
      <c r="AF1147" s="397"/>
      <c r="AG1147" s="397"/>
      <c r="AH1147" s="397"/>
      <c r="AI1147" s="397"/>
      <c r="AJ1147" s="397"/>
      <c r="AK1147" s="397"/>
      <c r="AL1147" s="397"/>
      <c r="AM1147" s="397"/>
      <c r="AN1147" s="397"/>
      <c r="AO1147" s="397"/>
      <c r="AP1147" s="397"/>
      <c r="AQ1147" s="397"/>
      <c r="AR1147" s="397"/>
      <c r="AS1147" s="397"/>
      <c r="AT1147" s="397"/>
      <c r="AU1147" s="397"/>
      <c r="AV1147" s="397"/>
      <c r="AW1147" s="397"/>
      <c r="AX1147" s="397"/>
      <c r="AY1147" s="397"/>
      <c r="AZ1147" s="397"/>
      <c r="BA1147" s="553"/>
      <c r="BB1147" s="397"/>
      <c r="BC1147" s="397"/>
      <c r="BD1147" s="397"/>
    </row>
    <row r="1148" spans="2:56" x14ac:dyDescent="0.35">
      <c r="B1148" s="80"/>
      <c r="C1148" s="119"/>
      <c r="D1148" s="119"/>
      <c r="E1148" s="84"/>
      <c r="F1148" s="119"/>
      <c r="G1148" s="120"/>
      <c r="H1148" s="41"/>
      <c r="I1148" s="41"/>
      <c r="J1148" s="82"/>
      <c r="K1148" s="291">
        <f t="shared" si="121"/>
        <v>0</v>
      </c>
      <c r="L1148" s="293">
        <f>IF(I1148&lt;INDEX(Lookup!$U$2:$U$10,MATCH($D$46,Lookup!$S$2:$S$10,0)),0,IF(O1148="X",0,J1148/(DATEDIF(H1148,I1148,"m")+1)*12))</f>
        <v>0</v>
      </c>
      <c r="M1148" s="291">
        <f t="shared" si="122"/>
        <v>0</v>
      </c>
      <c r="N1148" s="335"/>
      <c r="O1148" s="143"/>
      <c r="P1148" s="397"/>
      <c r="Q1148" s="555"/>
      <c r="R1148" s="576">
        <f t="shared" si="123"/>
        <v>0</v>
      </c>
      <c r="S1148" s="576">
        <f t="shared" si="124"/>
        <v>0</v>
      </c>
      <c r="T1148" s="576">
        <f t="shared" si="125"/>
        <v>0</v>
      </c>
      <c r="U1148" s="576">
        <f t="shared" si="126"/>
        <v>0</v>
      </c>
      <c r="V1148" s="553"/>
      <c r="W1148" s="553"/>
      <c r="X1148" s="553"/>
      <c r="Y1148" s="553"/>
      <c r="Z1148" s="397"/>
      <c r="AA1148" s="397"/>
      <c r="AB1148" s="397"/>
      <c r="AC1148" s="397"/>
      <c r="AD1148" s="397"/>
      <c r="AE1148" s="397"/>
      <c r="AF1148" s="397"/>
      <c r="AG1148" s="397"/>
      <c r="AH1148" s="397"/>
      <c r="AI1148" s="397"/>
      <c r="AJ1148" s="397"/>
      <c r="AK1148" s="397"/>
      <c r="AL1148" s="397"/>
      <c r="AM1148" s="397"/>
      <c r="AN1148" s="397"/>
      <c r="AO1148" s="397"/>
      <c r="AP1148" s="397"/>
      <c r="AQ1148" s="397"/>
      <c r="AR1148" s="397"/>
      <c r="AS1148" s="397"/>
      <c r="AT1148" s="397"/>
      <c r="AU1148" s="397"/>
      <c r="AV1148" s="397"/>
      <c r="AW1148" s="397"/>
      <c r="AX1148" s="397"/>
      <c r="AY1148" s="397"/>
      <c r="AZ1148" s="397"/>
      <c r="BA1148" s="553"/>
      <c r="BB1148" s="397"/>
      <c r="BC1148" s="397"/>
      <c r="BD1148" s="397"/>
    </row>
    <row r="1149" spans="2:56" x14ac:dyDescent="0.35">
      <c r="B1149" s="80"/>
      <c r="C1149" s="119"/>
      <c r="D1149" s="119"/>
      <c r="E1149" s="84"/>
      <c r="F1149" s="119"/>
      <c r="G1149" s="120"/>
      <c r="H1149" s="41"/>
      <c r="I1149" s="41"/>
      <c r="J1149" s="82"/>
      <c r="K1149" s="291">
        <f t="shared" si="121"/>
        <v>0</v>
      </c>
      <c r="L1149" s="293">
        <f>IF(I1149&lt;INDEX(Lookup!$U$2:$U$10,MATCH($D$46,Lookup!$S$2:$S$10,0)),0,IF(O1149="X",0,J1149/(DATEDIF(H1149,I1149,"m")+1)*12))</f>
        <v>0</v>
      </c>
      <c r="M1149" s="291">
        <f t="shared" si="122"/>
        <v>0</v>
      </c>
      <c r="N1149" s="335"/>
      <c r="O1149" s="143"/>
      <c r="P1149" s="397"/>
      <c r="Q1149" s="555"/>
      <c r="R1149" s="576">
        <f t="shared" si="123"/>
        <v>0</v>
      </c>
      <c r="S1149" s="576">
        <f t="shared" si="124"/>
        <v>0</v>
      </c>
      <c r="T1149" s="576">
        <f t="shared" si="125"/>
        <v>0</v>
      </c>
      <c r="U1149" s="576">
        <f t="shared" si="126"/>
        <v>0</v>
      </c>
      <c r="V1149" s="553"/>
      <c r="W1149" s="553"/>
      <c r="X1149" s="553"/>
      <c r="Y1149" s="553"/>
      <c r="Z1149" s="397"/>
      <c r="AA1149" s="397"/>
      <c r="AB1149" s="397"/>
      <c r="AC1149" s="397"/>
      <c r="AD1149" s="397"/>
      <c r="AE1149" s="397"/>
      <c r="AF1149" s="397"/>
      <c r="AG1149" s="397"/>
      <c r="AH1149" s="397"/>
      <c r="AI1149" s="397"/>
      <c r="AJ1149" s="397"/>
      <c r="AK1149" s="397"/>
      <c r="AL1149" s="397"/>
      <c r="AM1149" s="397"/>
      <c r="AN1149" s="397"/>
      <c r="AO1149" s="397"/>
      <c r="AP1149" s="397"/>
      <c r="AQ1149" s="397"/>
      <c r="AR1149" s="397"/>
      <c r="AS1149" s="397"/>
      <c r="AT1149" s="397"/>
      <c r="AU1149" s="397"/>
      <c r="AV1149" s="397"/>
      <c r="AW1149" s="397"/>
      <c r="AX1149" s="397"/>
      <c r="AY1149" s="397"/>
      <c r="AZ1149" s="397"/>
      <c r="BA1149" s="553"/>
      <c r="BB1149" s="397"/>
      <c r="BC1149" s="397"/>
      <c r="BD1149" s="397"/>
    </row>
    <row r="1150" spans="2:56" x14ac:dyDescent="0.35">
      <c r="B1150" s="80"/>
      <c r="C1150" s="119"/>
      <c r="D1150" s="119"/>
      <c r="E1150" s="84"/>
      <c r="F1150" s="119"/>
      <c r="G1150" s="120"/>
      <c r="H1150" s="41"/>
      <c r="I1150" s="41"/>
      <c r="J1150" s="82"/>
      <c r="K1150" s="291">
        <f t="shared" si="121"/>
        <v>0</v>
      </c>
      <c r="L1150" s="293">
        <f>IF(I1150&lt;INDEX(Lookup!$U$2:$U$10,MATCH($D$46,Lookup!$S$2:$S$10,0)),0,IF(O1150="X",0,J1150/(DATEDIF(H1150,I1150,"m")+1)*12))</f>
        <v>0</v>
      </c>
      <c r="M1150" s="291">
        <f t="shared" si="122"/>
        <v>0</v>
      </c>
      <c r="N1150" s="335"/>
      <c r="O1150" s="143"/>
      <c r="P1150" s="397"/>
      <c r="Q1150" s="555"/>
      <c r="R1150" s="576">
        <f t="shared" si="123"/>
        <v>0</v>
      </c>
      <c r="S1150" s="576">
        <f t="shared" si="124"/>
        <v>0</v>
      </c>
      <c r="T1150" s="576">
        <f t="shared" si="125"/>
        <v>0</v>
      </c>
      <c r="U1150" s="576">
        <f t="shared" si="126"/>
        <v>0</v>
      </c>
      <c r="V1150" s="553"/>
      <c r="W1150" s="553"/>
      <c r="X1150" s="553"/>
      <c r="Y1150" s="553"/>
      <c r="Z1150" s="397"/>
      <c r="AA1150" s="397"/>
      <c r="AB1150" s="397"/>
      <c r="AC1150" s="397"/>
      <c r="AD1150" s="397"/>
      <c r="AE1150" s="397"/>
      <c r="AF1150" s="397"/>
      <c r="AG1150" s="397"/>
      <c r="AH1150" s="397"/>
      <c r="AI1150" s="397"/>
      <c r="AJ1150" s="397"/>
      <c r="AK1150" s="397"/>
      <c r="AL1150" s="397"/>
      <c r="AM1150" s="397"/>
      <c r="AN1150" s="397"/>
      <c r="AO1150" s="397"/>
      <c r="AP1150" s="397"/>
      <c r="AQ1150" s="397"/>
      <c r="AR1150" s="397"/>
      <c r="AS1150" s="397"/>
      <c r="AT1150" s="397"/>
      <c r="AU1150" s="397"/>
      <c r="AV1150" s="397"/>
      <c r="AW1150" s="397"/>
      <c r="AX1150" s="397"/>
      <c r="AY1150" s="397"/>
      <c r="AZ1150" s="397"/>
      <c r="BA1150" s="553"/>
      <c r="BB1150" s="397"/>
      <c r="BC1150" s="397"/>
      <c r="BD1150" s="397"/>
    </row>
    <row r="1151" spans="2:56" x14ac:dyDescent="0.35">
      <c r="B1151" s="80"/>
      <c r="C1151" s="119"/>
      <c r="D1151" s="119"/>
      <c r="E1151" s="84"/>
      <c r="F1151" s="119"/>
      <c r="G1151" s="120"/>
      <c r="H1151" s="41"/>
      <c r="I1151" s="41"/>
      <c r="J1151" s="82"/>
      <c r="K1151" s="291">
        <f t="shared" si="121"/>
        <v>0</v>
      </c>
      <c r="L1151" s="293">
        <f>IF(I1151&lt;INDEX(Lookup!$U$2:$U$10,MATCH($D$46,Lookup!$S$2:$S$10,0)),0,IF(O1151="X",0,J1151/(DATEDIF(H1151,I1151,"m")+1)*12))</f>
        <v>0</v>
      </c>
      <c r="M1151" s="291">
        <f t="shared" si="122"/>
        <v>0</v>
      </c>
      <c r="N1151" s="335"/>
      <c r="O1151" s="143"/>
      <c r="P1151" s="397"/>
      <c r="Q1151" s="555"/>
      <c r="R1151" s="576">
        <f t="shared" si="123"/>
        <v>0</v>
      </c>
      <c r="S1151" s="576">
        <f t="shared" si="124"/>
        <v>0</v>
      </c>
      <c r="T1151" s="576">
        <f t="shared" si="125"/>
        <v>0</v>
      </c>
      <c r="U1151" s="576">
        <f t="shared" si="126"/>
        <v>0</v>
      </c>
      <c r="V1151" s="553"/>
      <c r="W1151" s="553"/>
      <c r="X1151" s="553"/>
      <c r="Y1151" s="553"/>
      <c r="Z1151" s="397"/>
      <c r="AA1151" s="397"/>
      <c r="AB1151" s="397"/>
      <c r="AC1151" s="397"/>
      <c r="AD1151" s="397"/>
      <c r="AE1151" s="397"/>
      <c r="AF1151" s="397"/>
      <c r="AG1151" s="397"/>
      <c r="AH1151" s="397"/>
      <c r="AI1151" s="397"/>
      <c r="AJ1151" s="397"/>
      <c r="AK1151" s="397"/>
      <c r="AL1151" s="397"/>
      <c r="AM1151" s="397"/>
      <c r="AN1151" s="397"/>
      <c r="AO1151" s="397"/>
      <c r="AP1151" s="397"/>
      <c r="AQ1151" s="397"/>
      <c r="AR1151" s="397"/>
      <c r="AS1151" s="397"/>
      <c r="AT1151" s="397"/>
      <c r="AU1151" s="397"/>
      <c r="AV1151" s="397"/>
      <c r="AW1151" s="397"/>
      <c r="AX1151" s="397"/>
      <c r="AY1151" s="397"/>
      <c r="AZ1151" s="397"/>
      <c r="BA1151" s="553"/>
      <c r="BB1151" s="397"/>
      <c r="BC1151" s="397"/>
      <c r="BD1151" s="397"/>
    </row>
    <row r="1152" spans="2:56" x14ac:dyDescent="0.35">
      <c r="B1152" s="80"/>
      <c r="C1152" s="119"/>
      <c r="D1152" s="119"/>
      <c r="E1152" s="84"/>
      <c r="F1152" s="119"/>
      <c r="G1152" s="120"/>
      <c r="H1152" s="41"/>
      <c r="I1152" s="41"/>
      <c r="J1152" s="82"/>
      <c r="K1152" s="291">
        <f t="shared" si="121"/>
        <v>0</v>
      </c>
      <c r="L1152" s="293">
        <f>IF(I1152&lt;INDEX(Lookup!$U$2:$U$10,MATCH($D$46,Lookup!$S$2:$S$10,0)),0,IF(O1152="X",0,J1152/(DATEDIF(H1152,I1152,"m")+1)*12))</f>
        <v>0</v>
      </c>
      <c r="M1152" s="291">
        <f t="shared" si="122"/>
        <v>0</v>
      </c>
      <c r="N1152" s="335"/>
      <c r="O1152" s="143"/>
      <c r="P1152" s="397"/>
      <c r="Q1152" s="555"/>
      <c r="R1152" s="576">
        <f t="shared" si="123"/>
        <v>0</v>
      </c>
      <c r="S1152" s="576">
        <f t="shared" si="124"/>
        <v>0</v>
      </c>
      <c r="T1152" s="576">
        <f t="shared" si="125"/>
        <v>0</v>
      </c>
      <c r="U1152" s="576">
        <f t="shared" si="126"/>
        <v>0</v>
      </c>
      <c r="V1152" s="553"/>
      <c r="W1152" s="553"/>
      <c r="X1152" s="553"/>
      <c r="Y1152" s="553"/>
      <c r="Z1152" s="397"/>
      <c r="AA1152" s="397"/>
      <c r="AB1152" s="397"/>
      <c r="AC1152" s="397"/>
      <c r="AD1152" s="397"/>
      <c r="AE1152" s="397"/>
      <c r="AF1152" s="397"/>
      <c r="AG1152" s="397"/>
      <c r="AH1152" s="397"/>
      <c r="AI1152" s="397"/>
      <c r="AJ1152" s="397"/>
      <c r="AK1152" s="397"/>
      <c r="AL1152" s="397"/>
      <c r="AM1152" s="397"/>
      <c r="AN1152" s="397"/>
      <c r="AO1152" s="397"/>
      <c r="AP1152" s="397"/>
      <c r="AQ1152" s="397"/>
      <c r="AR1152" s="397"/>
      <c r="AS1152" s="397"/>
      <c r="AT1152" s="397"/>
      <c r="AU1152" s="397"/>
      <c r="AV1152" s="397"/>
      <c r="AW1152" s="397"/>
      <c r="AX1152" s="397"/>
      <c r="AY1152" s="397"/>
      <c r="AZ1152" s="397"/>
      <c r="BA1152" s="553"/>
      <c r="BB1152" s="397"/>
      <c r="BC1152" s="397"/>
      <c r="BD1152" s="397"/>
    </row>
    <row r="1153" spans="2:56" x14ac:dyDescent="0.35">
      <c r="B1153" s="80"/>
      <c r="C1153" s="119"/>
      <c r="D1153" s="119"/>
      <c r="E1153" s="84"/>
      <c r="F1153" s="119"/>
      <c r="G1153" s="120"/>
      <c r="H1153" s="41"/>
      <c r="I1153" s="41"/>
      <c r="J1153" s="82"/>
      <c r="K1153" s="291">
        <f t="shared" si="121"/>
        <v>0</v>
      </c>
      <c r="L1153" s="293">
        <f>IF(I1153&lt;INDEX(Lookup!$U$2:$U$10,MATCH($D$46,Lookup!$S$2:$S$10,0)),0,IF(O1153="X",0,J1153/(DATEDIF(H1153,I1153,"m")+1)*12))</f>
        <v>0</v>
      </c>
      <c r="M1153" s="291">
        <f t="shared" si="122"/>
        <v>0</v>
      </c>
      <c r="N1153" s="335"/>
      <c r="O1153" s="143"/>
      <c r="P1153" s="397"/>
      <c r="Q1153" s="555"/>
      <c r="R1153" s="576">
        <f t="shared" si="123"/>
        <v>0</v>
      </c>
      <c r="S1153" s="576">
        <f t="shared" si="124"/>
        <v>0</v>
      </c>
      <c r="T1153" s="576">
        <f t="shared" si="125"/>
        <v>0</v>
      </c>
      <c r="U1153" s="576">
        <f t="shared" si="126"/>
        <v>0</v>
      </c>
      <c r="V1153" s="553"/>
      <c r="W1153" s="553"/>
      <c r="X1153" s="553"/>
      <c r="Y1153" s="553"/>
      <c r="Z1153" s="397"/>
      <c r="AA1153" s="397"/>
      <c r="AB1153" s="397"/>
      <c r="AC1153" s="397"/>
      <c r="AD1153" s="397"/>
      <c r="AE1153" s="397"/>
      <c r="AF1153" s="397"/>
      <c r="AG1153" s="397"/>
      <c r="AH1153" s="397"/>
      <c r="AI1153" s="397"/>
      <c r="AJ1153" s="397"/>
      <c r="AK1153" s="397"/>
      <c r="AL1153" s="397"/>
      <c r="AM1153" s="397"/>
      <c r="AN1153" s="397"/>
      <c r="AO1153" s="397"/>
      <c r="AP1153" s="397"/>
      <c r="AQ1153" s="397"/>
      <c r="AR1153" s="397"/>
      <c r="AS1153" s="397"/>
      <c r="AT1153" s="397"/>
      <c r="AU1153" s="397"/>
      <c r="AV1153" s="397"/>
      <c r="AW1153" s="397"/>
      <c r="AX1153" s="397"/>
      <c r="AY1153" s="397"/>
      <c r="AZ1153" s="397"/>
      <c r="BA1153" s="553"/>
      <c r="BB1153" s="397"/>
      <c r="BC1153" s="397"/>
      <c r="BD1153" s="397"/>
    </row>
    <row r="1154" spans="2:56" x14ac:dyDescent="0.35">
      <c r="B1154" s="80"/>
      <c r="C1154" s="119"/>
      <c r="D1154" s="119"/>
      <c r="E1154" s="84"/>
      <c r="F1154" s="119"/>
      <c r="G1154" s="120"/>
      <c r="H1154" s="41"/>
      <c r="I1154" s="41"/>
      <c r="J1154" s="82"/>
      <c r="K1154" s="291">
        <f t="shared" si="121"/>
        <v>0</v>
      </c>
      <c r="L1154" s="293">
        <f>IF(I1154&lt;INDEX(Lookup!$U$2:$U$10,MATCH($D$46,Lookup!$S$2:$S$10,0)),0,IF(O1154="X",0,J1154/(DATEDIF(H1154,I1154,"m")+1)*12))</f>
        <v>0</v>
      </c>
      <c r="M1154" s="291">
        <f t="shared" si="122"/>
        <v>0</v>
      </c>
      <c r="N1154" s="335"/>
      <c r="O1154" s="143"/>
      <c r="P1154" s="397"/>
      <c r="Q1154" s="555"/>
      <c r="R1154" s="576">
        <f t="shared" si="123"/>
        <v>0</v>
      </c>
      <c r="S1154" s="576">
        <f t="shared" si="124"/>
        <v>0</v>
      </c>
      <c r="T1154" s="576">
        <f t="shared" si="125"/>
        <v>0</v>
      </c>
      <c r="U1154" s="576">
        <f t="shared" si="126"/>
        <v>0</v>
      </c>
      <c r="V1154" s="553"/>
      <c r="W1154" s="553"/>
      <c r="X1154" s="553"/>
      <c r="Y1154" s="553"/>
      <c r="Z1154" s="397"/>
      <c r="AA1154" s="397"/>
      <c r="AB1154" s="397"/>
      <c r="AC1154" s="397"/>
      <c r="AD1154" s="397"/>
      <c r="AE1154" s="397"/>
      <c r="AF1154" s="397"/>
      <c r="AG1154" s="397"/>
      <c r="AH1154" s="397"/>
      <c r="AI1154" s="397"/>
      <c r="AJ1154" s="397"/>
      <c r="AK1154" s="397"/>
      <c r="AL1154" s="397"/>
      <c r="AM1154" s="397"/>
      <c r="AN1154" s="397"/>
      <c r="AO1154" s="397"/>
      <c r="AP1154" s="397"/>
      <c r="AQ1154" s="397"/>
      <c r="AR1154" s="397"/>
      <c r="AS1154" s="397"/>
      <c r="AT1154" s="397"/>
      <c r="AU1154" s="397"/>
      <c r="AV1154" s="397"/>
      <c r="AW1154" s="397"/>
      <c r="AX1154" s="397"/>
      <c r="AY1154" s="397"/>
      <c r="AZ1154" s="397"/>
      <c r="BA1154" s="553"/>
      <c r="BB1154" s="397"/>
      <c r="BC1154" s="397"/>
      <c r="BD1154" s="397"/>
    </row>
    <row r="1155" spans="2:56" x14ac:dyDescent="0.35">
      <c r="B1155" s="80"/>
      <c r="C1155" s="119"/>
      <c r="D1155" s="119"/>
      <c r="E1155" s="84"/>
      <c r="F1155" s="119"/>
      <c r="G1155" s="120"/>
      <c r="H1155" s="41"/>
      <c r="I1155" s="41"/>
      <c r="J1155" s="82"/>
      <c r="K1155" s="291">
        <f t="shared" si="121"/>
        <v>0</v>
      </c>
      <c r="L1155" s="293">
        <f>IF(I1155&lt;INDEX(Lookup!$U$2:$U$10,MATCH($D$46,Lookup!$S$2:$S$10,0)),0,IF(O1155="X",0,J1155/(DATEDIF(H1155,I1155,"m")+1)*12))</f>
        <v>0</v>
      </c>
      <c r="M1155" s="291">
        <f t="shared" si="122"/>
        <v>0</v>
      </c>
      <c r="N1155" s="335"/>
      <c r="O1155" s="143"/>
      <c r="P1155" s="397"/>
      <c r="Q1155" s="555"/>
      <c r="R1155" s="576">
        <f t="shared" si="123"/>
        <v>0</v>
      </c>
      <c r="S1155" s="576">
        <f t="shared" si="124"/>
        <v>0</v>
      </c>
      <c r="T1155" s="576">
        <f t="shared" si="125"/>
        <v>0</v>
      </c>
      <c r="U1155" s="576">
        <f t="shared" si="126"/>
        <v>0</v>
      </c>
      <c r="V1155" s="553"/>
      <c r="W1155" s="553"/>
      <c r="X1155" s="553"/>
      <c r="Y1155" s="553"/>
      <c r="Z1155" s="397"/>
      <c r="AA1155" s="397"/>
      <c r="AB1155" s="397"/>
      <c r="AC1155" s="397"/>
      <c r="AD1155" s="397"/>
      <c r="AE1155" s="397"/>
      <c r="AF1155" s="397"/>
      <c r="AG1155" s="397"/>
      <c r="AH1155" s="397"/>
      <c r="AI1155" s="397"/>
      <c r="AJ1155" s="397"/>
      <c r="AK1155" s="397"/>
      <c r="AL1155" s="397"/>
      <c r="AM1155" s="397"/>
      <c r="AN1155" s="397"/>
      <c r="AO1155" s="397"/>
      <c r="AP1155" s="397"/>
      <c r="AQ1155" s="397"/>
      <c r="AR1155" s="397"/>
      <c r="AS1155" s="397"/>
      <c r="AT1155" s="397"/>
      <c r="AU1155" s="397"/>
      <c r="AV1155" s="397"/>
      <c r="AW1155" s="397"/>
      <c r="AX1155" s="397"/>
      <c r="AY1155" s="397"/>
      <c r="AZ1155" s="397"/>
      <c r="BA1155" s="553"/>
      <c r="BB1155" s="397"/>
      <c r="BC1155" s="397"/>
      <c r="BD1155" s="397"/>
    </row>
    <row r="1156" spans="2:56" x14ac:dyDescent="0.35">
      <c r="B1156" s="80"/>
      <c r="C1156" s="119"/>
      <c r="D1156" s="119"/>
      <c r="E1156" s="84"/>
      <c r="F1156" s="119"/>
      <c r="G1156" s="120"/>
      <c r="H1156" s="41"/>
      <c r="I1156" s="41"/>
      <c r="J1156" s="82"/>
      <c r="K1156" s="291">
        <f t="shared" si="121"/>
        <v>0</v>
      </c>
      <c r="L1156" s="293">
        <f>IF(I1156&lt;INDEX(Lookup!$U$2:$U$10,MATCH($D$46,Lookup!$S$2:$S$10,0)),0,IF(O1156="X",0,J1156/(DATEDIF(H1156,I1156,"m")+1)*12))</f>
        <v>0</v>
      </c>
      <c r="M1156" s="291">
        <f t="shared" si="122"/>
        <v>0</v>
      </c>
      <c r="N1156" s="335"/>
      <c r="O1156" s="143"/>
      <c r="P1156" s="397"/>
      <c r="Q1156" s="555"/>
      <c r="R1156" s="576">
        <f t="shared" si="123"/>
        <v>0</v>
      </c>
      <c r="S1156" s="576">
        <f t="shared" si="124"/>
        <v>0</v>
      </c>
      <c r="T1156" s="576">
        <f t="shared" si="125"/>
        <v>0</v>
      </c>
      <c r="U1156" s="576">
        <f t="shared" si="126"/>
        <v>0</v>
      </c>
      <c r="V1156" s="553"/>
      <c r="W1156" s="553"/>
      <c r="X1156" s="553"/>
      <c r="Y1156" s="553"/>
      <c r="Z1156" s="397"/>
      <c r="AA1156" s="397"/>
      <c r="AB1156" s="397"/>
      <c r="AC1156" s="397"/>
      <c r="AD1156" s="397"/>
      <c r="AE1156" s="397"/>
      <c r="AF1156" s="397"/>
      <c r="AG1156" s="397"/>
      <c r="AH1156" s="397"/>
      <c r="AI1156" s="397"/>
      <c r="AJ1156" s="397"/>
      <c r="AK1156" s="397"/>
      <c r="AL1156" s="397"/>
      <c r="AM1156" s="397"/>
      <c r="AN1156" s="397"/>
      <c r="AO1156" s="397"/>
      <c r="AP1156" s="397"/>
      <c r="AQ1156" s="397"/>
      <c r="AR1156" s="397"/>
      <c r="AS1156" s="397"/>
      <c r="AT1156" s="397"/>
      <c r="AU1156" s="397"/>
      <c r="AV1156" s="397"/>
      <c r="AW1156" s="397"/>
      <c r="AX1156" s="397"/>
      <c r="AY1156" s="397"/>
      <c r="AZ1156" s="397"/>
      <c r="BA1156" s="553"/>
      <c r="BB1156" s="397"/>
      <c r="BC1156" s="397"/>
      <c r="BD1156" s="397"/>
    </row>
    <row r="1157" spans="2:56" x14ac:dyDescent="0.35">
      <c r="B1157" s="80"/>
      <c r="C1157" s="119"/>
      <c r="D1157" s="119"/>
      <c r="E1157" s="84"/>
      <c r="F1157" s="119"/>
      <c r="G1157" s="120"/>
      <c r="H1157" s="41"/>
      <c r="I1157" s="41"/>
      <c r="J1157" s="82"/>
      <c r="K1157" s="291">
        <f t="shared" si="121"/>
        <v>0</v>
      </c>
      <c r="L1157" s="293">
        <f>IF(I1157&lt;INDEX(Lookup!$U$2:$U$10,MATCH($D$46,Lookup!$S$2:$S$10,0)),0,IF(O1157="X",0,J1157/(DATEDIF(H1157,I1157,"m")+1)*12))</f>
        <v>0</v>
      </c>
      <c r="M1157" s="291">
        <f t="shared" si="122"/>
        <v>0</v>
      </c>
      <c r="N1157" s="335"/>
      <c r="O1157" s="143"/>
      <c r="P1157" s="397"/>
      <c r="Q1157" s="555"/>
      <c r="R1157" s="576">
        <f t="shared" si="123"/>
        <v>0</v>
      </c>
      <c r="S1157" s="576">
        <f t="shared" si="124"/>
        <v>0</v>
      </c>
      <c r="T1157" s="576">
        <f t="shared" si="125"/>
        <v>0</v>
      </c>
      <c r="U1157" s="576">
        <f t="shared" si="126"/>
        <v>0</v>
      </c>
      <c r="V1157" s="553"/>
      <c r="W1157" s="553"/>
      <c r="X1157" s="553"/>
      <c r="Y1157" s="553"/>
      <c r="Z1157" s="397"/>
      <c r="AA1157" s="397"/>
      <c r="AB1157" s="397"/>
      <c r="AC1157" s="397"/>
      <c r="AD1157" s="397"/>
      <c r="AE1157" s="397"/>
      <c r="AF1157" s="397"/>
      <c r="AG1157" s="397"/>
      <c r="AH1157" s="397"/>
      <c r="AI1157" s="397"/>
      <c r="AJ1157" s="397"/>
      <c r="AK1157" s="397"/>
      <c r="AL1157" s="397"/>
      <c r="AM1157" s="397"/>
      <c r="AN1157" s="397"/>
      <c r="AO1157" s="397"/>
      <c r="AP1157" s="397"/>
      <c r="AQ1157" s="397"/>
      <c r="AR1157" s="397"/>
      <c r="AS1157" s="397"/>
      <c r="AT1157" s="397"/>
      <c r="AU1157" s="397"/>
      <c r="AV1157" s="397"/>
      <c r="AW1157" s="397"/>
      <c r="AX1157" s="397"/>
      <c r="AY1157" s="397"/>
      <c r="AZ1157" s="397"/>
      <c r="BA1157" s="553"/>
      <c r="BB1157" s="397"/>
      <c r="BC1157" s="397"/>
      <c r="BD1157" s="397"/>
    </row>
    <row r="1158" spans="2:56" x14ac:dyDescent="0.35">
      <c r="B1158" s="80"/>
      <c r="C1158" s="119"/>
      <c r="D1158" s="119"/>
      <c r="E1158" s="84"/>
      <c r="F1158" s="119"/>
      <c r="G1158" s="120"/>
      <c r="H1158" s="41"/>
      <c r="I1158" s="41"/>
      <c r="J1158" s="82"/>
      <c r="K1158" s="291">
        <f t="shared" si="121"/>
        <v>0</v>
      </c>
      <c r="L1158" s="293">
        <f>IF(I1158&lt;INDEX(Lookup!$U$2:$U$10,MATCH($D$46,Lookup!$S$2:$S$10,0)),0,IF(O1158="X",0,J1158/(DATEDIF(H1158,I1158,"m")+1)*12))</f>
        <v>0</v>
      </c>
      <c r="M1158" s="291">
        <f t="shared" si="122"/>
        <v>0</v>
      </c>
      <c r="N1158" s="335"/>
      <c r="O1158" s="143"/>
      <c r="P1158" s="397"/>
      <c r="Q1158" s="555"/>
      <c r="R1158" s="576">
        <f t="shared" si="123"/>
        <v>0</v>
      </c>
      <c r="S1158" s="576">
        <f t="shared" si="124"/>
        <v>0</v>
      </c>
      <c r="T1158" s="576">
        <f t="shared" si="125"/>
        <v>0</v>
      </c>
      <c r="U1158" s="576">
        <f t="shared" si="126"/>
        <v>0</v>
      </c>
      <c r="V1158" s="553"/>
      <c r="W1158" s="553"/>
      <c r="X1158" s="553"/>
      <c r="Y1158" s="553"/>
      <c r="Z1158" s="397"/>
      <c r="AA1158" s="397"/>
      <c r="AB1158" s="397"/>
      <c r="AC1158" s="397"/>
      <c r="AD1158" s="397"/>
      <c r="AE1158" s="397"/>
      <c r="AF1158" s="397"/>
      <c r="AG1158" s="397"/>
      <c r="AH1158" s="397"/>
      <c r="AI1158" s="397"/>
      <c r="AJ1158" s="397"/>
      <c r="AK1158" s="397"/>
      <c r="AL1158" s="397"/>
      <c r="AM1158" s="397"/>
      <c r="AN1158" s="397"/>
      <c r="AO1158" s="397"/>
      <c r="AP1158" s="397"/>
      <c r="AQ1158" s="397"/>
      <c r="AR1158" s="397"/>
      <c r="AS1158" s="397"/>
      <c r="AT1158" s="397"/>
      <c r="AU1158" s="397"/>
      <c r="AV1158" s="397"/>
      <c r="AW1158" s="397"/>
      <c r="AX1158" s="397"/>
      <c r="AY1158" s="397"/>
      <c r="AZ1158" s="397"/>
      <c r="BA1158" s="553"/>
      <c r="BB1158" s="397"/>
      <c r="BC1158" s="397"/>
      <c r="BD1158" s="397"/>
    </row>
    <row r="1159" spans="2:56" x14ac:dyDescent="0.35">
      <c r="B1159" s="80"/>
      <c r="C1159" s="119"/>
      <c r="D1159" s="119"/>
      <c r="E1159" s="84"/>
      <c r="F1159" s="119"/>
      <c r="G1159" s="120"/>
      <c r="H1159" s="41"/>
      <c r="I1159" s="41"/>
      <c r="J1159" s="82"/>
      <c r="K1159" s="291">
        <f t="shared" si="121"/>
        <v>0</v>
      </c>
      <c r="L1159" s="293">
        <f>IF(I1159&lt;INDEX(Lookup!$U$2:$U$10,MATCH($D$46,Lookup!$S$2:$S$10,0)),0,IF(O1159="X",0,J1159/(DATEDIF(H1159,I1159,"m")+1)*12))</f>
        <v>0</v>
      </c>
      <c r="M1159" s="291">
        <f t="shared" si="122"/>
        <v>0</v>
      </c>
      <c r="N1159" s="335"/>
      <c r="O1159" s="143"/>
      <c r="P1159" s="397"/>
      <c r="Q1159" s="555"/>
      <c r="R1159" s="576">
        <f t="shared" si="123"/>
        <v>0</v>
      </c>
      <c r="S1159" s="576">
        <f t="shared" si="124"/>
        <v>0</v>
      </c>
      <c r="T1159" s="576">
        <f t="shared" si="125"/>
        <v>0</v>
      </c>
      <c r="U1159" s="576">
        <f t="shared" si="126"/>
        <v>0</v>
      </c>
      <c r="V1159" s="553"/>
      <c r="W1159" s="553"/>
      <c r="X1159" s="553"/>
      <c r="Y1159" s="553"/>
      <c r="Z1159" s="397"/>
      <c r="AA1159" s="397"/>
      <c r="AB1159" s="397"/>
      <c r="AC1159" s="397"/>
      <c r="AD1159" s="397"/>
      <c r="AE1159" s="397"/>
      <c r="AF1159" s="397"/>
      <c r="AG1159" s="397"/>
      <c r="AH1159" s="397"/>
      <c r="AI1159" s="397"/>
      <c r="AJ1159" s="397"/>
      <c r="AK1159" s="397"/>
      <c r="AL1159" s="397"/>
      <c r="AM1159" s="397"/>
      <c r="AN1159" s="397"/>
      <c r="AO1159" s="397"/>
      <c r="AP1159" s="397"/>
      <c r="AQ1159" s="397"/>
      <c r="AR1159" s="397"/>
      <c r="AS1159" s="397"/>
      <c r="AT1159" s="397"/>
      <c r="AU1159" s="397"/>
      <c r="AV1159" s="397"/>
      <c r="AW1159" s="397"/>
      <c r="AX1159" s="397"/>
      <c r="AY1159" s="397"/>
      <c r="AZ1159" s="397"/>
      <c r="BA1159" s="553"/>
      <c r="BB1159" s="397"/>
      <c r="BC1159" s="397"/>
      <c r="BD1159" s="397"/>
    </row>
    <row r="1160" spans="2:56" x14ac:dyDescent="0.35">
      <c r="B1160" s="80"/>
      <c r="C1160" s="119"/>
      <c r="D1160" s="119"/>
      <c r="E1160" s="84"/>
      <c r="F1160" s="119"/>
      <c r="G1160" s="120"/>
      <c r="H1160" s="41"/>
      <c r="I1160" s="41"/>
      <c r="J1160" s="82"/>
      <c r="K1160" s="291">
        <f t="shared" si="121"/>
        <v>0</v>
      </c>
      <c r="L1160" s="293">
        <f>IF(I1160&lt;INDEX(Lookup!$U$2:$U$10,MATCH($D$46,Lookup!$S$2:$S$10,0)),0,IF(O1160="X",0,J1160/(DATEDIF(H1160,I1160,"m")+1)*12))</f>
        <v>0</v>
      </c>
      <c r="M1160" s="291">
        <f t="shared" si="122"/>
        <v>0</v>
      </c>
      <c r="N1160" s="335"/>
      <c r="O1160" s="143"/>
      <c r="P1160" s="397"/>
      <c r="Q1160" s="555"/>
      <c r="R1160" s="576">
        <f t="shared" si="123"/>
        <v>0</v>
      </c>
      <c r="S1160" s="576">
        <f t="shared" si="124"/>
        <v>0</v>
      </c>
      <c r="T1160" s="576">
        <f t="shared" si="125"/>
        <v>0</v>
      </c>
      <c r="U1160" s="576">
        <f t="shared" si="126"/>
        <v>0</v>
      </c>
      <c r="V1160" s="553"/>
      <c r="W1160" s="553"/>
      <c r="X1160" s="553"/>
      <c r="Y1160" s="553"/>
      <c r="Z1160" s="397"/>
      <c r="AA1160" s="397"/>
      <c r="AB1160" s="397"/>
      <c r="AC1160" s="397"/>
      <c r="AD1160" s="397"/>
      <c r="AE1160" s="397"/>
      <c r="AF1160" s="397"/>
      <c r="AG1160" s="397"/>
      <c r="AH1160" s="397"/>
      <c r="AI1160" s="397"/>
      <c r="AJ1160" s="397"/>
      <c r="AK1160" s="397"/>
      <c r="AL1160" s="397"/>
      <c r="AM1160" s="397"/>
      <c r="AN1160" s="397"/>
      <c r="AO1160" s="397"/>
      <c r="AP1160" s="397"/>
      <c r="AQ1160" s="397"/>
      <c r="AR1160" s="397"/>
      <c r="AS1160" s="397"/>
      <c r="AT1160" s="397"/>
      <c r="AU1160" s="397"/>
      <c r="AV1160" s="397"/>
      <c r="AW1160" s="397"/>
      <c r="AX1160" s="397"/>
      <c r="AY1160" s="397"/>
      <c r="AZ1160" s="397"/>
      <c r="BA1160" s="553"/>
      <c r="BB1160" s="397"/>
      <c r="BC1160" s="397"/>
      <c r="BD1160" s="397"/>
    </row>
    <row r="1161" spans="2:56" x14ac:dyDescent="0.35">
      <c r="B1161" s="80"/>
      <c r="C1161" s="119"/>
      <c r="D1161" s="119"/>
      <c r="E1161" s="84"/>
      <c r="F1161" s="119"/>
      <c r="G1161" s="120"/>
      <c r="H1161" s="41"/>
      <c r="I1161" s="41"/>
      <c r="J1161" s="82"/>
      <c r="K1161" s="291">
        <f t="shared" si="121"/>
        <v>0</v>
      </c>
      <c r="L1161" s="293">
        <f>IF(I1161&lt;INDEX(Lookup!$U$2:$U$10,MATCH($D$46,Lookup!$S$2:$S$10,0)),0,IF(O1161="X",0,J1161/(DATEDIF(H1161,I1161,"m")+1)*12))</f>
        <v>0</v>
      </c>
      <c r="M1161" s="291">
        <f t="shared" si="122"/>
        <v>0</v>
      </c>
      <c r="N1161" s="335"/>
      <c r="O1161" s="143"/>
      <c r="P1161" s="397"/>
      <c r="Q1161" s="555"/>
      <c r="R1161" s="576">
        <f t="shared" si="123"/>
        <v>0</v>
      </c>
      <c r="S1161" s="576">
        <f t="shared" si="124"/>
        <v>0</v>
      </c>
      <c r="T1161" s="576">
        <f t="shared" si="125"/>
        <v>0</v>
      </c>
      <c r="U1161" s="576">
        <f t="shared" si="126"/>
        <v>0</v>
      </c>
      <c r="V1161" s="553"/>
      <c r="W1161" s="553"/>
      <c r="X1161" s="553"/>
      <c r="Y1161" s="553"/>
      <c r="Z1161" s="397"/>
      <c r="AA1161" s="397"/>
      <c r="AB1161" s="397"/>
      <c r="AC1161" s="397"/>
      <c r="AD1161" s="397"/>
      <c r="AE1161" s="397"/>
      <c r="AF1161" s="397"/>
      <c r="AG1161" s="397"/>
      <c r="AH1161" s="397"/>
      <c r="AI1161" s="397"/>
      <c r="AJ1161" s="397"/>
      <c r="AK1161" s="397"/>
      <c r="AL1161" s="397"/>
      <c r="AM1161" s="397"/>
      <c r="AN1161" s="397"/>
      <c r="AO1161" s="397"/>
      <c r="AP1161" s="397"/>
      <c r="AQ1161" s="397"/>
      <c r="AR1161" s="397"/>
      <c r="AS1161" s="397"/>
      <c r="AT1161" s="397"/>
      <c r="AU1161" s="397"/>
      <c r="AV1161" s="397"/>
      <c r="AW1161" s="397"/>
      <c r="AX1161" s="397"/>
      <c r="AY1161" s="397"/>
      <c r="AZ1161" s="397"/>
      <c r="BA1161" s="553"/>
      <c r="BB1161" s="397"/>
      <c r="BC1161" s="397"/>
      <c r="BD1161" s="397"/>
    </row>
    <row r="1162" spans="2:56" x14ac:dyDescent="0.35">
      <c r="B1162" s="80"/>
      <c r="C1162" s="119"/>
      <c r="D1162" s="119"/>
      <c r="E1162" s="84"/>
      <c r="F1162" s="119"/>
      <c r="G1162" s="120"/>
      <c r="H1162" s="41"/>
      <c r="I1162" s="41"/>
      <c r="J1162" s="82"/>
      <c r="K1162" s="291">
        <f t="shared" si="121"/>
        <v>0</v>
      </c>
      <c r="L1162" s="293">
        <f>IF(I1162&lt;INDEX(Lookup!$U$2:$U$10,MATCH($D$46,Lookup!$S$2:$S$10,0)),0,IF(O1162="X",0,J1162/(DATEDIF(H1162,I1162,"m")+1)*12))</f>
        <v>0</v>
      </c>
      <c r="M1162" s="291">
        <f t="shared" si="122"/>
        <v>0</v>
      </c>
      <c r="N1162" s="335"/>
      <c r="O1162" s="143"/>
      <c r="P1162" s="397"/>
      <c r="Q1162" s="555"/>
      <c r="R1162" s="576">
        <f t="shared" si="123"/>
        <v>0</v>
      </c>
      <c r="S1162" s="576">
        <f t="shared" si="124"/>
        <v>0</v>
      </c>
      <c r="T1162" s="576">
        <f t="shared" si="125"/>
        <v>0</v>
      </c>
      <c r="U1162" s="576">
        <f t="shared" si="126"/>
        <v>0</v>
      </c>
      <c r="V1162" s="553"/>
      <c r="W1162" s="553"/>
      <c r="X1162" s="553"/>
      <c r="Y1162" s="553"/>
      <c r="Z1162" s="397"/>
      <c r="AA1162" s="397"/>
      <c r="AB1162" s="397"/>
      <c r="AC1162" s="397"/>
      <c r="AD1162" s="397"/>
      <c r="AE1162" s="397"/>
      <c r="AF1162" s="397"/>
      <c r="AG1162" s="397"/>
      <c r="AH1162" s="397"/>
      <c r="AI1162" s="397"/>
      <c r="AJ1162" s="397"/>
      <c r="AK1162" s="397"/>
      <c r="AL1162" s="397"/>
      <c r="AM1162" s="397"/>
      <c r="AN1162" s="397"/>
      <c r="AO1162" s="397"/>
      <c r="AP1162" s="397"/>
      <c r="AQ1162" s="397"/>
      <c r="AR1162" s="397"/>
      <c r="AS1162" s="397"/>
      <c r="AT1162" s="397"/>
      <c r="AU1162" s="397"/>
      <c r="AV1162" s="397"/>
      <c r="AW1162" s="397"/>
      <c r="AX1162" s="397"/>
      <c r="AY1162" s="397"/>
      <c r="AZ1162" s="397"/>
      <c r="BA1162" s="553"/>
      <c r="BB1162" s="397"/>
      <c r="BC1162" s="397"/>
      <c r="BD1162" s="397"/>
    </row>
    <row r="1163" spans="2:56" x14ac:dyDescent="0.35">
      <c r="B1163" s="80"/>
      <c r="C1163" s="119"/>
      <c r="D1163" s="119"/>
      <c r="E1163" s="84"/>
      <c r="F1163" s="119"/>
      <c r="G1163" s="120"/>
      <c r="H1163" s="41"/>
      <c r="I1163" s="41"/>
      <c r="J1163" s="82"/>
      <c r="K1163" s="291">
        <f t="shared" si="121"/>
        <v>0</v>
      </c>
      <c r="L1163" s="293">
        <f>IF(I1163&lt;INDEX(Lookup!$U$2:$U$10,MATCH($D$46,Lookup!$S$2:$S$10,0)),0,IF(O1163="X",0,J1163/(DATEDIF(H1163,I1163,"m")+1)*12))</f>
        <v>0</v>
      </c>
      <c r="M1163" s="291">
        <f t="shared" si="122"/>
        <v>0</v>
      </c>
      <c r="N1163" s="335"/>
      <c r="O1163" s="143"/>
      <c r="P1163" s="397"/>
      <c r="Q1163" s="555"/>
      <c r="R1163" s="576">
        <f t="shared" si="123"/>
        <v>0</v>
      </c>
      <c r="S1163" s="576">
        <f t="shared" si="124"/>
        <v>0</v>
      </c>
      <c r="T1163" s="576">
        <f t="shared" si="125"/>
        <v>0</v>
      </c>
      <c r="U1163" s="576">
        <f t="shared" si="126"/>
        <v>0</v>
      </c>
      <c r="V1163" s="553"/>
      <c r="W1163" s="553"/>
      <c r="X1163" s="553"/>
      <c r="Y1163" s="553"/>
      <c r="Z1163" s="397"/>
      <c r="AA1163" s="397"/>
      <c r="AB1163" s="397"/>
      <c r="AC1163" s="397"/>
      <c r="AD1163" s="397"/>
      <c r="AE1163" s="397"/>
      <c r="AF1163" s="397"/>
      <c r="AG1163" s="397"/>
      <c r="AH1163" s="397"/>
      <c r="AI1163" s="397"/>
      <c r="AJ1163" s="397"/>
      <c r="AK1163" s="397"/>
      <c r="AL1163" s="397"/>
      <c r="AM1163" s="397"/>
      <c r="AN1163" s="397"/>
      <c r="AO1163" s="397"/>
      <c r="AP1163" s="397"/>
      <c r="AQ1163" s="397"/>
      <c r="AR1163" s="397"/>
      <c r="AS1163" s="397"/>
      <c r="AT1163" s="397"/>
      <c r="AU1163" s="397"/>
      <c r="AV1163" s="397"/>
      <c r="AW1163" s="397"/>
      <c r="AX1163" s="397"/>
      <c r="AY1163" s="397"/>
      <c r="AZ1163" s="397"/>
      <c r="BA1163" s="553"/>
      <c r="BB1163" s="397"/>
      <c r="BC1163" s="397"/>
      <c r="BD1163" s="397"/>
    </row>
    <row r="1164" spans="2:56" x14ac:dyDescent="0.35">
      <c r="B1164" s="80"/>
      <c r="C1164" s="119"/>
      <c r="D1164" s="119"/>
      <c r="E1164" s="84"/>
      <c r="F1164" s="119"/>
      <c r="G1164" s="120"/>
      <c r="H1164" s="41"/>
      <c r="I1164" s="41"/>
      <c r="J1164" s="82"/>
      <c r="K1164" s="291">
        <f t="shared" si="121"/>
        <v>0</v>
      </c>
      <c r="L1164" s="293">
        <f>IF(I1164&lt;INDEX(Lookup!$U$2:$U$10,MATCH($D$46,Lookup!$S$2:$S$10,0)),0,IF(O1164="X",0,J1164/(DATEDIF(H1164,I1164,"m")+1)*12))</f>
        <v>0</v>
      </c>
      <c r="M1164" s="291">
        <f t="shared" si="122"/>
        <v>0</v>
      </c>
      <c r="N1164" s="335"/>
      <c r="O1164" s="143"/>
      <c r="P1164" s="397"/>
      <c r="Q1164" s="555"/>
      <c r="R1164" s="576">
        <f t="shared" si="123"/>
        <v>0</v>
      </c>
      <c r="S1164" s="576">
        <f t="shared" si="124"/>
        <v>0</v>
      </c>
      <c r="T1164" s="576">
        <f t="shared" si="125"/>
        <v>0</v>
      </c>
      <c r="U1164" s="576">
        <f t="shared" si="126"/>
        <v>0</v>
      </c>
      <c r="V1164" s="553"/>
      <c r="W1164" s="553"/>
      <c r="X1164" s="553"/>
      <c r="Y1164" s="553"/>
      <c r="Z1164" s="397"/>
      <c r="AA1164" s="397"/>
      <c r="AB1164" s="397"/>
      <c r="AC1164" s="397"/>
      <c r="AD1164" s="397"/>
      <c r="AE1164" s="397"/>
      <c r="AF1164" s="397"/>
      <c r="AG1164" s="397"/>
      <c r="AH1164" s="397"/>
      <c r="AI1164" s="397"/>
      <c r="AJ1164" s="397"/>
      <c r="AK1164" s="397"/>
      <c r="AL1164" s="397"/>
      <c r="AM1164" s="397"/>
      <c r="AN1164" s="397"/>
      <c r="AO1164" s="397"/>
      <c r="AP1164" s="397"/>
      <c r="AQ1164" s="397"/>
      <c r="AR1164" s="397"/>
      <c r="AS1164" s="397"/>
      <c r="AT1164" s="397"/>
      <c r="AU1164" s="397"/>
      <c r="AV1164" s="397"/>
      <c r="AW1164" s="397"/>
      <c r="AX1164" s="397"/>
      <c r="AY1164" s="397"/>
      <c r="AZ1164" s="397"/>
      <c r="BA1164" s="553"/>
      <c r="BB1164" s="397"/>
      <c r="BC1164" s="397"/>
      <c r="BD1164" s="397"/>
    </row>
    <row r="1165" spans="2:56" x14ac:dyDescent="0.35">
      <c r="B1165" s="80"/>
      <c r="C1165" s="119"/>
      <c r="D1165" s="119"/>
      <c r="E1165" s="84"/>
      <c r="F1165" s="119"/>
      <c r="G1165" s="120"/>
      <c r="H1165" s="41"/>
      <c r="I1165" s="41"/>
      <c r="J1165" s="82"/>
      <c r="K1165" s="291">
        <f t="shared" si="121"/>
        <v>0</v>
      </c>
      <c r="L1165" s="293">
        <f>IF(I1165&lt;INDEX(Lookup!$U$2:$U$10,MATCH($D$46,Lookup!$S$2:$S$10,0)),0,IF(O1165="X",0,J1165/(DATEDIF(H1165,I1165,"m")+1)*12))</f>
        <v>0</v>
      </c>
      <c r="M1165" s="291">
        <f t="shared" si="122"/>
        <v>0</v>
      </c>
      <c r="N1165" s="335"/>
      <c r="O1165" s="143"/>
      <c r="P1165" s="397"/>
      <c r="Q1165" s="555"/>
      <c r="R1165" s="576">
        <f t="shared" si="123"/>
        <v>0</v>
      </c>
      <c r="S1165" s="576">
        <f t="shared" si="124"/>
        <v>0</v>
      </c>
      <c r="T1165" s="576">
        <f t="shared" si="125"/>
        <v>0</v>
      </c>
      <c r="U1165" s="576">
        <f t="shared" si="126"/>
        <v>0</v>
      </c>
      <c r="V1165" s="553"/>
      <c r="W1165" s="553"/>
      <c r="X1165" s="553"/>
      <c r="Y1165" s="553"/>
      <c r="Z1165" s="397"/>
      <c r="AA1165" s="397"/>
      <c r="AB1165" s="397"/>
      <c r="AC1165" s="397"/>
      <c r="AD1165" s="397"/>
      <c r="AE1165" s="397"/>
      <c r="AF1165" s="397"/>
      <c r="AG1165" s="397"/>
      <c r="AH1165" s="397"/>
      <c r="AI1165" s="397"/>
      <c r="AJ1165" s="397"/>
      <c r="AK1165" s="397"/>
      <c r="AL1165" s="397"/>
      <c r="AM1165" s="397"/>
      <c r="AN1165" s="397"/>
      <c r="AO1165" s="397"/>
      <c r="AP1165" s="397"/>
      <c r="AQ1165" s="397"/>
      <c r="AR1165" s="397"/>
      <c r="AS1165" s="397"/>
      <c r="AT1165" s="397"/>
      <c r="AU1165" s="397"/>
      <c r="AV1165" s="397"/>
      <c r="AW1165" s="397"/>
      <c r="AX1165" s="397"/>
      <c r="AY1165" s="397"/>
      <c r="AZ1165" s="397"/>
      <c r="BA1165" s="553"/>
      <c r="BB1165" s="397"/>
      <c r="BC1165" s="397"/>
      <c r="BD1165" s="397"/>
    </row>
    <row r="1166" spans="2:56" x14ac:dyDescent="0.35">
      <c r="B1166" s="80"/>
      <c r="C1166" s="119"/>
      <c r="D1166" s="119"/>
      <c r="E1166" s="84"/>
      <c r="F1166" s="119"/>
      <c r="G1166" s="120"/>
      <c r="H1166" s="41"/>
      <c r="I1166" s="41"/>
      <c r="J1166" s="82"/>
      <c r="K1166" s="291">
        <f t="shared" si="121"/>
        <v>0</v>
      </c>
      <c r="L1166" s="293">
        <f>IF(I1166&lt;INDEX(Lookup!$U$2:$U$10,MATCH($D$46,Lookup!$S$2:$S$10,0)),0,IF(O1166="X",0,J1166/(DATEDIF(H1166,I1166,"m")+1)*12))</f>
        <v>0</v>
      </c>
      <c r="M1166" s="291">
        <f t="shared" si="122"/>
        <v>0</v>
      </c>
      <c r="N1166" s="335"/>
      <c r="O1166" s="143"/>
      <c r="P1166" s="397"/>
      <c r="Q1166" s="555"/>
      <c r="R1166" s="576">
        <f t="shared" si="123"/>
        <v>0</v>
      </c>
      <c r="S1166" s="576">
        <f t="shared" si="124"/>
        <v>0</v>
      </c>
      <c r="T1166" s="576">
        <f t="shared" si="125"/>
        <v>0</v>
      </c>
      <c r="U1166" s="576">
        <f t="shared" si="126"/>
        <v>0</v>
      </c>
      <c r="V1166" s="553"/>
      <c r="W1166" s="553"/>
      <c r="X1166" s="553"/>
      <c r="Y1166" s="553"/>
      <c r="Z1166" s="397"/>
      <c r="AA1166" s="397"/>
      <c r="AB1166" s="397"/>
      <c r="AC1166" s="397"/>
      <c r="AD1166" s="397"/>
      <c r="AE1166" s="397"/>
      <c r="AF1166" s="397"/>
      <c r="AG1166" s="397"/>
      <c r="AH1166" s="397"/>
      <c r="AI1166" s="397"/>
      <c r="AJ1166" s="397"/>
      <c r="AK1166" s="397"/>
      <c r="AL1166" s="397"/>
      <c r="AM1166" s="397"/>
      <c r="AN1166" s="397"/>
      <c r="AO1166" s="397"/>
      <c r="AP1166" s="397"/>
      <c r="AQ1166" s="397"/>
      <c r="AR1166" s="397"/>
      <c r="AS1166" s="397"/>
      <c r="AT1166" s="397"/>
      <c r="AU1166" s="397"/>
      <c r="AV1166" s="397"/>
      <c r="AW1166" s="397"/>
      <c r="AX1166" s="397"/>
      <c r="AY1166" s="397"/>
      <c r="AZ1166" s="397"/>
      <c r="BA1166" s="553"/>
      <c r="BB1166" s="397"/>
      <c r="BC1166" s="397"/>
      <c r="BD1166" s="397"/>
    </row>
    <row r="1167" spans="2:56" x14ac:dyDescent="0.35">
      <c r="B1167" s="80"/>
      <c r="C1167" s="119"/>
      <c r="D1167" s="119"/>
      <c r="E1167" s="84"/>
      <c r="F1167" s="119"/>
      <c r="G1167" s="120"/>
      <c r="H1167" s="41"/>
      <c r="I1167" s="41"/>
      <c r="J1167" s="82"/>
      <c r="K1167" s="291">
        <f t="shared" si="121"/>
        <v>0</v>
      </c>
      <c r="L1167" s="293">
        <f>IF(I1167&lt;INDEX(Lookup!$U$2:$U$10,MATCH($D$46,Lookup!$S$2:$S$10,0)),0,IF(O1167="X",0,J1167/(DATEDIF(H1167,I1167,"m")+1)*12))</f>
        <v>0</v>
      </c>
      <c r="M1167" s="291">
        <f t="shared" si="122"/>
        <v>0</v>
      </c>
      <c r="N1167" s="335"/>
      <c r="O1167" s="143"/>
      <c r="P1167" s="397"/>
      <c r="Q1167" s="555"/>
      <c r="R1167" s="576">
        <f t="shared" si="123"/>
        <v>0</v>
      </c>
      <c r="S1167" s="576">
        <f t="shared" si="124"/>
        <v>0</v>
      </c>
      <c r="T1167" s="576">
        <f t="shared" si="125"/>
        <v>0</v>
      </c>
      <c r="U1167" s="576">
        <f t="shared" si="126"/>
        <v>0</v>
      </c>
      <c r="V1167" s="553"/>
      <c r="W1167" s="553"/>
      <c r="X1167" s="553"/>
      <c r="Y1167" s="553"/>
      <c r="Z1167" s="397"/>
      <c r="AA1167" s="397"/>
      <c r="AB1167" s="397"/>
      <c r="AC1167" s="397"/>
      <c r="AD1167" s="397"/>
      <c r="AE1167" s="397"/>
      <c r="AF1167" s="397"/>
      <c r="AG1167" s="397"/>
      <c r="AH1167" s="397"/>
      <c r="AI1167" s="397"/>
      <c r="AJ1167" s="397"/>
      <c r="AK1167" s="397"/>
      <c r="AL1167" s="397"/>
      <c r="AM1167" s="397"/>
      <c r="AN1167" s="397"/>
      <c r="AO1167" s="397"/>
      <c r="AP1167" s="397"/>
      <c r="AQ1167" s="397"/>
      <c r="AR1167" s="397"/>
      <c r="AS1167" s="397"/>
      <c r="AT1167" s="397"/>
      <c r="AU1167" s="397"/>
      <c r="AV1167" s="397"/>
      <c r="AW1167" s="397"/>
      <c r="AX1167" s="397"/>
      <c r="AY1167" s="397"/>
      <c r="AZ1167" s="397"/>
      <c r="BA1167" s="553"/>
      <c r="BB1167" s="397"/>
      <c r="BC1167" s="397"/>
      <c r="BD1167" s="397"/>
    </row>
    <row r="1168" spans="2:56" x14ac:dyDescent="0.35">
      <c r="B1168" s="80"/>
      <c r="C1168" s="119"/>
      <c r="D1168" s="119"/>
      <c r="E1168" s="84"/>
      <c r="F1168" s="119"/>
      <c r="G1168" s="120"/>
      <c r="H1168" s="41"/>
      <c r="I1168" s="41"/>
      <c r="J1168" s="82"/>
      <c r="K1168" s="291">
        <f t="shared" si="121"/>
        <v>0</v>
      </c>
      <c r="L1168" s="293">
        <f>IF(I1168&lt;INDEX(Lookup!$U$2:$U$10,MATCH($D$46,Lookup!$S$2:$S$10,0)),0,IF(O1168="X",0,J1168/(DATEDIF(H1168,I1168,"m")+1)*12))</f>
        <v>0</v>
      </c>
      <c r="M1168" s="291">
        <f t="shared" si="122"/>
        <v>0</v>
      </c>
      <c r="N1168" s="335"/>
      <c r="O1168" s="143"/>
      <c r="P1168" s="397"/>
      <c r="Q1168" s="555"/>
      <c r="R1168" s="576">
        <f t="shared" si="123"/>
        <v>0</v>
      </c>
      <c r="S1168" s="576">
        <f t="shared" si="124"/>
        <v>0</v>
      </c>
      <c r="T1168" s="576">
        <f t="shared" si="125"/>
        <v>0</v>
      </c>
      <c r="U1168" s="576">
        <f t="shared" si="126"/>
        <v>0</v>
      </c>
      <c r="V1168" s="553"/>
      <c r="W1168" s="553"/>
      <c r="X1168" s="553"/>
      <c r="Y1168" s="553"/>
      <c r="Z1168" s="397"/>
      <c r="AA1168" s="397"/>
      <c r="AB1168" s="397"/>
      <c r="AC1168" s="397"/>
      <c r="AD1168" s="397"/>
      <c r="AE1168" s="397"/>
      <c r="AF1168" s="397"/>
      <c r="AG1168" s="397"/>
      <c r="AH1168" s="397"/>
      <c r="AI1168" s="397"/>
      <c r="AJ1168" s="397"/>
      <c r="AK1168" s="397"/>
      <c r="AL1168" s="397"/>
      <c r="AM1168" s="397"/>
      <c r="AN1168" s="397"/>
      <c r="AO1168" s="397"/>
      <c r="AP1168" s="397"/>
      <c r="AQ1168" s="397"/>
      <c r="AR1168" s="397"/>
      <c r="AS1168" s="397"/>
      <c r="AT1168" s="397"/>
      <c r="AU1168" s="397"/>
      <c r="AV1168" s="397"/>
      <c r="AW1168" s="397"/>
      <c r="AX1168" s="397"/>
      <c r="AY1168" s="397"/>
      <c r="AZ1168" s="397"/>
      <c r="BA1168" s="553"/>
      <c r="BB1168" s="397"/>
      <c r="BC1168" s="397"/>
      <c r="BD1168" s="397"/>
    </row>
    <row r="1169" spans="2:56" x14ac:dyDescent="0.35">
      <c r="B1169" s="80"/>
      <c r="C1169" s="119"/>
      <c r="D1169" s="119"/>
      <c r="E1169" s="84"/>
      <c r="F1169" s="119"/>
      <c r="G1169" s="120"/>
      <c r="H1169" s="41"/>
      <c r="I1169" s="41"/>
      <c r="J1169" s="82"/>
      <c r="K1169" s="291">
        <f t="shared" si="121"/>
        <v>0</v>
      </c>
      <c r="L1169" s="293">
        <f>IF(I1169&lt;INDEX(Lookup!$U$2:$U$10,MATCH($D$46,Lookup!$S$2:$S$10,0)),0,IF(O1169="X",0,J1169/(DATEDIF(H1169,I1169,"m")+1)*12))</f>
        <v>0</v>
      </c>
      <c r="M1169" s="291">
        <f t="shared" si="122"/>
        <v>0</v>
      </c>
      <c r="N1169" s="335"/>
      <c r="O1169" s="143"/>
      <c r="P1169" s="397"/>
      <c r="Q1169" s="555"/>
      <c r="R1169" s="576">
        <f t="shared" si="123"/>
        <v>0</v>
      </c>
      <c r="S1169" s="576">
        <f t="shared" si="124"/>
        <v>0</v>
      </c>
      <c r="T1169" s="576">
        <f t="shared" si="125"/>
        <v>0</v>
      </c>
      <c r="U1169" s="576">
        <f t="shared" si="126"/>
        <v>0</v>
      </c>
      <c r="V1169" s="553"/>
      <c r="W1169" s="553"/>
      <c r="X1169" s="553"/>
      <c r="Y1169" s="553"/>
      <c r="Z1169" s="397"/>
      <c r="AA1169" s="397"/>
      <c r="AB1169" s="397"/>
      <c r="AC1169" s="397"/>
      <c r="AD1169" s="397"/>
      <c r="AE1169" s="397"/>
      <c r="AF1169" s="397"/>
      <c r="AG1169" s="397"/>
      <c r="AH1169" s="397"/>
      <c r="AI1169" s="397"/>
      <c r="AJ1169" s="397"/>
      <c r="AK1169" s="397"/>
      <c r="AL1169" s="397"/>
      <c r="AM1169" s="397"/>
      <c r="AN1169" s="397"/>
      <c r="AO1169" s="397"/>
      <c r="AP1169" s="397"/>
      <c r="AQ1169" s="397"/>
      <c r="AR1169" s="397"/>
      <c r="AS1169" s="397"/>
      <c r="AT1169" s="397"/>
      <c r="AU1169" s="397"/>
      <c r="AV1169" s="397"/>
      <c r="AW1169" s="397"/>
      <c r="AX1169" s="397"/>
      <c r="AY1169" s="397"/>
      <c r="AZ1169" s="397"/>
      <c r="BA1169" s="553"/>
      <c r="BB1169" s="397"/>
      <c r="BC1169" s="397"/>
      <c r="BD1169" s="397"/>
    </row>
    <row r="1170" spans="2:56" x14ac:dyDescent="0.35">
      <c r="B1170" s="80"/>
      <c r="C1170" s="119"/>
      <c r="D1170" s="119"/>
      <c r="E1170" s="84"/>
      <c r="F1170" s="119"/>
      <c r="G1170" s="120"/>
      <c r="H1170" s="41"/>
      <c r="I1170" s="41"/>
      <c r="J1170" s="82"/>
      <c r="K1170" s="291">
        <f t="shared" si="121"/>
        <v>0</v>
      </c>
      <c r="L1170" s="293">
        <f>IF(I1170&lt;INDEX(Lookup!$U$2:$U$10,MATCH($D$46,Lookup!$S$2:$S$10,0)),0,IF(O1170="X",0,J1170/(DATEDIF(H1170,I1170,"m")+1)*12))</f>
        <v>0</v>
      </c>
      <c r="M1170" s="291">
        <f t="shared" si="122"/>
        <v>0</v>
      </c>
      <c r="N1170" s="335"/>
      <c r="O1170" s="143"/>
      <c r="P1170" s="397"/>
      <c r="Q1170" s="555"/>
      <c r="R1170" s="576">
        <f t="shared" si="123"/>
        <v>0</v>
      </c>
      <c r="S1170" s="576">
        <f t="shared" si="124"/>
        <v>0</v>
      </c>
      <c r="T1170" s="576">
        <f t="shared" si="125"/>
        <v>0</v>
      </c>
      <c r="U1170" s="576">
        <f t="shared" si="126"/>
        <v>0</v>
      </c>
      <c r="V1170" s="553"/>
      <c r="W1170" s="553"/>
      <c r="X1170" s="553"/>
      <c r="Y1170" s="553"/>
      <c r="Z1170" s="397"/>
      <c r="AA1170" s="397"/>
      <c r="AB1170" s="397"/>
      <c r="AC1170" s="397"/>
      <c r="AD1170" s="397"/>
      <c r="AE1170" s="397"/>
      <c r="AF1170" s="397"/>
      <c r="AG1170" s="397"/>
      <c r="AH1170" s="397"/>
      <c r="AI1170" s="397"/>
      <c r="AJ1170" s="397"/>
      <c r="AK1170" s="397"/>
      <c r="AL1170" s="397"/>
      <c r="AM1170" s="397"/>
      <c r="AN1170" s="397"/>
      <c r="AO1170" s="397"/>
      <c r="AP1170" s="397"/>
      <c r="AQ1170" s="397"/>
      <c r="AR1170" s="397"/>
      <c r="AS1170" s="397"/>
      <c r="AT1170" s="397"/>
      <c r="AU1170" s="397"/>
      <c r="AV1170" s="397"/>
      <c r="AW1170" s="397"/>
      <c r="AX1170" s="397"/>
      <c r="AY1170" s="397"/>
      <c r="AZ1170" s="397"/>
      <c r="BA1170" s="553"/>
      <c r="BB1170" s="397"/>
      <c r="BC1170" s="397"/>
      <c r="BD1170" s="397"/>
    </row>
    <row r="1171" spans="2:56" x14ac:dyDescent="0.35">
      <c r="B1171" s="80"/>
      <c r="C1171" s="119"/>
      <c r="D1171" s="119"/>
      <c r="E1171" s="84"/>
      <c r="F1171" s="119"/>
      <c r="G1171" s="120"/>
      <c r="H1171" s="41"/>
      <c r="I1171" s="41"/>
      <c r="J1171" s="82"/>
      <c r="K1171" s="291">
        <f t="shared" si="121"/>
        <v>0</v>
      </c>
      <c r="L1171" s="293">
        <f>IF(I1171&lt;INDEX(Lookup!$U$2:$U$10,MATCH($D$46,Lookup!$S$2:$S$10,0)),0,IF(O1171="X",0,J1171/(DATEDIF(H1171,I1171,"m")+1)*12))</f>
        <v>0</v>
      </c>
      <c r="M1171" s="291">
        <f t="shared" si="122"/>
        <v>0</v>
      </c>
      <c r="N1171" s="335"/>
      <c r="O1171" s="143"/>
      <c r="P1171" s="397"/>
      <c r="Q1171" s="555"/>
      <c r="R1171" s="576">
        <f t="shared" si="123"/>
        <v>0</v>
      </c>
      <c r="S1171" s="576">
        <f t="shared" si="124"/>
        <v>0</v>
      </c>
      <c r="T1171" s="576">
        <f t="shared" si="125"/>
        <v>0</v>
      </c>
      <c r="U1171" s="576">
        <f t="shared" si="126"/>
        <v>0</v>
      </c>
      <c r="V1171" s="553"/>
      <c r="W1171" s="553"/>
      <c r="X1171" s="553"/>
      <c r="Y1171" s="553"/>
      <c r="Z1171" s="397"/>
      <c r="AA1171" s="397"/>
      <c r="AB1171" s="397"/>
      <c r="AC1171" s="397"/>
      <c r="AD1171" s="397"/>
      <c r="AE1171" s="397"/>
      <c r="AF1171" s="397"/>
      <c r="AG1171" s="397"/>
      <c r="AH1171" s="397"/>
      <c r="AI1171" s="397"/>
      <c r="AJ1171" s="397"/>
      <c r="AK1171" s="397"/>
      <c r="AL1171" s="397"/>
      <c r="AM1171" s="397"/>
      <c r="AN1171" s="397"/>
      <c r="AO1171" s="397"/>
      <c r="AP1171" s="397"/>
      <c r="AQ1171" s="397"/>
      <c r="AR1171" s="397"/>
      <c r="AS1171" s="397"/>
      <c r="AT1171" s="397"/>
      <c r="AU1171" s="397"/>
      <c r="AV1171" s="397"/>
      <c r="AW1171" s="397"/>
      <c r="AX1171" s="397"/>
      <c r="AY1171" s="397"/>
      <c r="AZ1171" s="397"/>
      <c r="BA1171" s="553"/>
      <c r="BB1171" s="397"/>
      <c r="BC1171" s="397"/>
      <c r="BD1171" s="397"/>
    </row>
    <row r="1172" spans="2:56" x14ac:dyDescent="0.35">
      <c r="B1172" s="80"/>
      <c r="C1172" s="119"/>
      <c r="D1172" s="119"/>
      <c r="E1172" s="84"/>
      <c r="F1172" s="119"/>
      <c r="G1172" s="120"/>
      <c r="H1172" s="41"/>
      <c r="I1172" s="41"/>
      <c r="J1172" s="82"/>
      <c r="K1172" s="291">
        <f t="shared" si="121"/>
        <v>0</v>
      </c>
      <c r="L1172" s="293">
        <f>IF(I1172&lt;INDEX(Lookup!$U$2:$U$10,MATCH($D$46,Lookup!$S$2:$S$10,0)),0,IF(O1172="X",0,J1172/(DATEDIF(H1172,I1172,"m")+1)*12))</f>
        <v>0</v>
      </c>
      <c r="M1172" s="291">
        <f t="shared" si="122"/>
        <v>0</v>
      </c>
      <c r="N1172" s="335"/>
      <c r="O1172" s="143"/>
      <c r="P1172" s="397"/>
      <c r="Q1172" s="555"/>
      <c r="R1172" s="576">
        <f t="shared" si="123"/>
        <v>0</v>
      </c>
      <c r="S1172" s="576">
        <f t="shared" si="124"/>
        <v>0</v>
      </c>
      <c r="T1172" s="576">
        <f t="shared" si="125"/>
        <v>0</v>
      </c>
      <c r="U1172" s="576">
        <f t="shared" si="126"/>
        <v>0</v>
      </c>
      <c r="V1172" s="553"/>
      <c r="W1172" s="553"/>
      <c r="X1172" s="553"/>
      <c r="Y1172" s="553"/>
      <c r="Z1172" s="397"/>
      <c r="AA1172" s="397"/>
      <c r="AB1172" s="397"/>
      <c r="AC1172" s="397"/>
      <c r="AD1172" s="397"/>
      <c r="AE1172" s="397"/>
      <c r="AF1172" s="397"/>
      <c r="AG1172" s="397"/>
      <c r="AH1172" s="397"/>
      <c r="AI1172" s="397"/>
      <c r="AJ1172" s="397"/>
      <c r="AK1172" s="397"/>
      <c r="AL1172" s="397"/>
      <c r="AM1172" s="397"/>
      <c r="AN1172" s="397"/>
      <c r="AO1172" s="397"/>
      <c r="AP1172" s="397"/>
      <c r="AQ1172" s="397"/>
      <c r="AR1172" s="397"/>
      <c r="AS1172" s="397"/>
      <c r="AT1172" s="397"/>
      <c r="AU1172" s="397"/>
      <c r="AV1172" s="397"/>
      <c r="AW1172" s="397"/>
      <c r="AX1172" s="397"/>
      <c r="AY1172" s="397"/>
      <c r="AZ1172" s="397"/>
      <c r="BA1172" s="553"/>
      <c r="BB1172" s="397"/>
      <c r="BC1172" s="397"/>
      <c r="BD1172" s="397"/>
    </row>
    <row r="1173" spans="2:56" x14ac:dyDescent="0.35">
      <c r="B1173" s="80"/>
      <c r="C1173" s="119"/>
      <c r="D1173" s="119"/>
      <c r="E1173" s="84"/>
      <c r="F1173" s="119"/>
      <c r="G1173" s="120"/>
      <c r="H1173" s="41"/>
      <c r="I1173" s="41"/>
      <c r="J1173" s="82"/>
      <c r="K1173" s="291">
        <f t="shared" si="121"/>
        <v>0</v>
      </c>
      <c r="L1173" s="293">
        <f>IF(I1173&lt;INDEX(Lookup!$U$2:$U$10,MATCH($D$46,Lookup!$S$2:$S$10,0)),0,IF(O1173="X",0,J1173/(DATEDIF(H1173,I1173,"m")+1)*12))</f>
        <v>0</v>
      </c>
      <c r="M1173" s="291">
        <f t="shared" si="122"/>
        <v>0</v>
      </c>
      <c r="N1173" s="335"/>
      <c r="O1173" s="143"/>
      <c r="P1173" s="397"/>
      <c r="Q1173" s="555"/>
      <c r="R1173" s="576">
        <f t="shared" si="123"/>
        <v>0</v>
      </c>
      <c r="S1173" s="576">
        <f t="shared" si="124"/>
        <v>0</v>
      </c>
      <c r="T1173" s="576">
        <f t="shared" si="125"/>
        <v>0</v>
      </c>
      <c r="U1173" s="576">
        <f t="shared" si="126"/>
        <v>0</v>
      </c>
      <c r="V1173" s="553"/>
      <c r="W1173" s="553"/>
      <c r="X1173" s="553"/>
      <c r="Y1173" s="553"/>
      <c r="Z1173" s="397"/>
      <c r="AA1173" s="397"/>
      <c r="AB1173" s="397"/>
      <c r="AC1173" s="397"/>
      <c r="AD1173" s="397"/>
      <c r="AE1173" s="397"/>
      <c r="AF1173" s="397"/>
      <c r="AG1173" s="397"/>
      <c r="AH1173" s="397"/>
      <c r="AI1173" s="397"/>
      <c r="AJ1173" s="397"/>
      <c r="AK1173" s="397"/>
      <c r="AL1173" s="397"/>
      <c r="AM1173" s="397"/>
      <c r="AN1173" s="397"/>
      <c r="AO1173" s="397"/>
      <c r="AP1173" s="397"/>
      <c r="AQ1173" s="397"/>
      <c r="AR1173" s="397"/>
      <c r="AS1173" s="397"/>
      <c r="AT1173" s="397"/>
      <c r="AU1173" s="397"/>
      <c r="AV1173" s="397"/>
      <c r="AW1173" s="397"/>
      <c r="AX1173" s="397"/>
      <c r="AY1173" s="397"/>
      <c r="AZ1173" s="397"/>
      <c r="BA1173" s="553"/>
      <c r="BB1173" s="397"/>
      <c r="BC1173" s="397"/>
      <c r="BD1173" s="397"/>
    </row>
    <row r="1174" spans="2:56" x14ac:dyDescent="0.35">
      <c r="B1174" s="80"/>
      <c r="C1174" s="119"/>
      <c r="D1174" s="119"/>
      <c r="E1174" s="84"/>
      <c r="F1174" s="119"/>
      <c r="G1174" s="120"/>
      <c r="H1174" s="41"/>
      <c r="I1174" s="41"/>
      <c r="J1174" s="82"/>
      <c r="K1174" s="291">
        <f t="shared" si="121"/>
        <v>0</v>
      </c>
      <c r="L1174" s="293">
        <f>IF(I1174&lt;INDEX(Lookup!$U$2:$U$10,MATCH($D$46,Lookup!$S$2:$S$10,0)),0,IF(O1174="X",0,J1174/(DATEDIF(H1174,I1174,"m")+1)*12))</f>
        <v>0</v>
      </c>
      <c r="M1174" s="291">
        <f t="shared" si="122"/>
        <v>0</v>
      </c>
      <c r="N1174" s="335"/>
      <c r="O1174" s="143"/>
      <c r="P1174" s="397"/>
      <c r="Q1174" s="555"/>
      <c r="R1174" s="576">
        <f t="shared" si="123"/>
        <v>0</v>
      </c>
      <c r="S1174" s="576">
        <f t="shared" si="124"/>
        <v>0</v>
      </c>
      <c r="T1174" s="576">
        <f t="shared" si="125"/>
        <v>0</v>
      </c>
      <c r="U1174" s="576">
        <f t="shared" si="126"/>
        <v>0</v>
      </c>
      <c r="V1174" s="553"/>
      <c r="W1174" s="553"/>
      <c r="X1174" s="553"/>
      <c r="Y1174" s="553"/>
      <c r="Z1174" s="397"/>
      <c r="AA1174" s="397"/>
      <c r="AB1174" s="397"/>
      <c r="AC1174" s="397"/>
      <c r="AD1174" s="397"/>
      <c r="AE1174" s="397"/>
      <c r="AF1174" s="397"/>
      <c r="AG1174" s="397"/>
      <c r="AH1174" s="397"/>
      <c r="AI1174" s="397"/>
      <c r="AJ1174" s="397"/>
      <c r="AK1174" s="397"/>
      <c r="AL1174" s="397"/>
      <c r="AM1174" s="397"/>
      <c r="AN1174" s="397"/>
      <c r="AO1174" s="397"/>
      <c r="AP1174" s="397"/>
      <c r="AQ1174" s="397"/>
      <c r="AR1174" s="397"/>
      <c r="AS1174" s="397"/>
      <c r="AT1174" s="397"/>
      <c r="AU1174" s="397"/>
      <c r="AV1174" s="397"/>
      <c r="AW1174" s="397"/>
      <c r="AX1174" s="397"/>
      <c r="AY1174" s="397"/>
      <c r="AZ1174" s="397"/>
      <c r="BA1174" s="553"/>
      <c r="BB1174" s="397"/>
      <c r="BC1174" s="397"/>
      <c r="BD1174" s="397"/>
    </row>
    <row r="1175" spans="2:56" x14ac:dyDescent="0.35">
      <c r="B1175" s="80"/>
      <c r="C1175" s="119"/>
      <c r="D1175" s="119"/>
      <c r="E1175" s="84"/>
      <c r="F1175" s="119"/>
      <c r="G1175" s="120"/>
      <c r="H1175" s="41"/>
      <c r="I1175" s="41"/>
      <c r="J1175" s="82"/>
      <c r="K1175" s="291">
        <f t="shared" si="121"/>
        <v>0</v>
      </c>
      <c r="L1175" s="293">
        <f>IF(I1175&lt;INDEX(Lookup!$U$2:$U$10,MATCH($D$46,Lookup!$S$2:$S$10,0)),0,IF(O1175="X",0,J1175/(DATEDIF(H1175,I1175,"m")+1)*12))</f>
        <v>0</v>
      </c>
      <c r="M1175" s="291">
        <f t="shared" si="122"/>
        <v>0</v>
      </c>
      <c r="N1175" s="335"/>
      <c r="O1175" s="143"/>
      <c r="P1175" s="397"/>
      <c r="Q1175" s="555"/>
      <c r="R1175" s="576">
        <f t="shared" si="123"/>
        <v>0</v>
      </c>
      <c r="S1175" s="576">
        <f t="shared" si="124"/>
        <v>0</v>
      </c>
      <c r="T1175" s="576">
        <f t="shared" si="125"/>
        <v>0</v>
      </c>
      <c r="U1175" s="576">
        <f t="shared" si="126"/>
        <v>0</v>
      </c>
      <c r="V1175" s="553"/>
      <c r="W1175" s="553"/>
      <c r="X1175" s="553"/>
      <c r="Y1175" s="553"/>
      <c r="Z1175" s="397"/>
      <c r="AA1175" s="397"/>
      <c r="AB1175" s="397"/>
      <c r="AC1175" s="397"/>
      <c r="AD1175" s="397"/>
      <c r="AE1175" s="397"/>
      <c r="AF1175" s="397"/>
      <c r="AG1175" s="397"/>
      <c r="AH1175" s="397"/>
      <c r="AI1175" s="397"/>
      <c r="AJ1175" s="397"/>
      <c r="AK1175" s="397"/>
      <c r="AL1175" s="397"/>
      <c r="AM1175" s="397"/>
      <c r="AN1175" s="397"/>
      <c r="AO1175" s="397"/>
      <c r="AP1175" s="397"/>
      <c r="AQ1175" s="397"/>
      <c r="AR1175" s="397"/>
      <c r="AS1175" s="397"/>
      <c r="AT1175" s="397"/>
      <c r="AU1175" s="397"/>
      <c r="AV1175" s="397"/>
      <c r="AW1175" s="397"/>
      <c r="AX1175" s="397"/>
      <c r="AY1175" s="397"/>
      <c r="AZ1175" s="397"/>
      <c r="BA1175" s="553"/>
      <c r="BB1175" s="397"/>
      <c r="BC1175" s="397"/>
      <c r="BD1175" s="397"/>
    </row>
    <row r="1176" spans="2:56" x14ac:dyDescent="0.35">
      <c r="B1176" s="80"/>
      <c r="C1176" s="119"/>
      <c r="D1176" s="119"/>
      <c r="E1176" s="84"/>
      <c r="F1176" s="119"/>
      <c r="G1176" s="120"/>
      <c r="H1176" s="41"/>
      <c r="I1176" s="41"/>
      <c r="J1176" s="82"/>
      <c r="K1176" s="291">
        <f t="shared" si="121"/>
        <v>0</v>
      </c>
      <c r="L1176" s="293">
        <f>IF(I1176&lt;INDEX(Lookup!$U$2:$U$10,MATCH($D$46,Lookup!$S$2:$S$10,0)),0,IF(O1176="X",0,J1176/(DATEDIF(H1176,I1176,"m")+1)*12))</f>
        <v>0</v>
      </c>
      <c r="M1176" s="291">
        <f t="shared" si="122"/>
        <v>0</v>
      </c>
      <c r="N1176" s="335"/>
      <c r="O1176" s="143"/>
      <c r="P1176" s="397"/>
      <c r="Q1176" s="555"/>
      <c r="R1176" s="576">
        <f t="shared" si="123"/>
        <v>0</v>
      </c>
      <c r="S1176" s="576">
        <f t="shared" si="124"/>
        <v>0</v>
      </c>
      <c r="T1176" s="576">
        <f t="shared" si="125"/>
        <v>0</v>
      </c>
      <c r="U1176" s="576">
        <f t="shared" si="126"/>
        <v>0</v>
      </c>
      <c r="V1176" s="553"/>
      <c r="W1176" s="553"/>
      <c r="X1176" s="553"/>
      <c r="Y1176" s="553"/>
      <c r="Z1176" s="397"/>
      <c r="AA1176" s="397"/>
      <c r="AB1176" s="397"/>
      <c r="AC1176" s="397"/>
      <c r="AD1176" s="397"/>
      <c r="AE1176" s="397"/>
      <c r="AF1176" s="397"/>
      <c r="AG1176" s="397"/>
      <c r="AH1176" s="397"/>
      <c r="AI1176" s="397"/>
      <c r="AJ1176" s="397"/>
      <c r="AK1176" s="397"/>
      <c r="AL1176" s="397"/>
      <c r="AM1176" s="397"/>
      <c r="AN1176" s="397"/>
      <c r="AO1176" s="397"/>
      <c r="AP1176" s="397"/>
      <c r="AQ1176" s="397"/>
      <c r="AR1176" s="397"/>
      <c r="AS1176" s="397"/>
      <c r="AT1176" s="397"/>
      <c r="AU1176" s="397"/>
      <c r="AV1176" s="397"/>
      <c r="AW1176" s="397"/>
      <c r="AX1176" s="397"/>
      <c r="AY1176" s="397"/>
      <c r="AZ1176" s="397"/>
      <c r="BA1176" s="553"/>
      <c r="BB1176" s="397"/>
      <c r="BC1176" s="397"/>
      <c r="BD1176" s="397"/>
    </row>
    <row r="1177" spans="2:56" x14ac:dyDescent="0.35">
      <c r="B1177" s="80"/>
      <c r="C1177" s="119"/>
      <c r="D1177" s="119"/>
      <c r="E1177" s="84"/>
      <c r="F1177" s="119"/>
      <c r="G1177" s="120"/>
      <c r="H1177" s="41"/>
      <c r="I1177" s="41"/>
      <c r="J1177" s="82"/>
      <c r="K1177" s="291">
        <f t="shared" si="121"/>
        <v>0</v>
      </c>
      <c r="L1177" s="293">
        <f>IF(I1177&lt;INDEX(Lookup!$U$2:$U$10,MATCH($D$46,Lookup!$S$2:$S$10,0)),0,IF(O1177="X",0,J1177/(DATEDIF(H1177,I1177,"m")+1)*12))</f>
        <v>0</v>
      </c>
      <c r="M1177" s="291">
        <f t="shared" si="122"/>
        <v>0</v>
      </c>
      <c r="N1177" s="335"/>
      <c r="O1177" s="143"/>
      <c r="P1177" s="397"/>
      <c r="Q1177" s="555"/>
      <c r="R1177" s="576">
        <f t="shared" si="123"/>
        <v>0</v>
      </c>
      <c r="S1177" s="576">
        <f t="shared" si="124"/>
        <v>0</v>
      </c>
      <c r="T1177" s="576">
        <f t="shared" si="125"/>
        <v>0</v>
      </c>
      <c r="U1177" s="576">
        <f t="shared" si="126"/>
        <v>0</v>
      </c>
      <c r="V1177" s="553"/>
      <c r="W1177" s="553"/>
      <c r="X1177" s="553"/>
      <c r="Y1177" s="553"/>
      <c r="Z1177" s="397"/>
      <c r="AA1177" s="397"/>
      <c r="AB1177" s="397"/>
      <c r="AC1177" s="397"/>
      <c r="AD1177" s="397"/>
      <c r="AE1177" s="397"/>
      <c r="AF1177" s="397"/>
      <c r="AG1177" s="397"/>
      <c r="AH1177" s="397"/>
      <c r="AI1177" s="397"/>
      <c r="AJ1177" s="397"/>
      <c r="AK1177" s="397"/>
      <c r="AL1177" s="397"/>
      <c r="AM1177" s="397"/>
      <c r="AN1177" s="397"/>
      <c r="AO1177" s="397"/>
      <c r="AP1177" s="397"/>
      <c r="AQ1177" s="397"/>
      <c r="AR1177" s="397"/>
      <c r="AS1177" s="397"/>
      <c r="AT1177" s="397"/>
      <c r="AU1177" s="397"/>
      <c r="AV1177" s="397"/>
      <c r="AW1177" s="397"/>
      <c r="AX1177" s="397"/>
      <c r="AY1177" s="397"/>
      <c r="AZ1177" s="397"/>
      <c r="BA1177" s="553"/>
      <c r="BB1177" s="397"/>
      <c r="BC1177" s="397"/>
      <c r="BD1177" s="397"/>
    </row>
    <row r="1178" spans="2:56" x14ac:dyDescent="0.35">
      <c r="B1178" s="80"/>
      <c r="C1178" s="119"/>
      <c r="D1178" s="119"/>
      <c r="E1178" s="84"/>
      <c r="F1178" s="119"/>
      <c r="G1178" s="120"/>
      <c r="H1178" s="41"/>
      <c r="I1178" s="41"/>
      <c r="J1178" s="82"/>
      <c r="K1178" s="291">
        <f t="shared" si="121"/>
        <v>0</v>
      </c>
      <c r="L1178" s="293">
        <f>IF(I1178&lt;INDEX(Lookup!$U$2:$U$10,MATCH($D$46,Lookup!$S$2:$S$10,0)),0,IF(O1178="X",0,J1178/(DATEDIF(H1178,I1178,"m")+1)*12))</f>
        <v>0</v>
      </c>
      <c r="M1178" s="291">
        <f t="shared" si="122"/>
        <v>0</v>
      </c>
      <c r="N1178" s="335"/>
      <c r="O1178" s="143"/>
      <c r="P1178" s="397"/>
      <c r="Q1178" s="555"/>
      <c r="R1178" s="576">
        <f t="shared" si="123"/>
        <v>0</v>
      </c>
      <c r="S1178" s="576">
        <f t="shared" si="124"/>
        <v>0</v>
      </c>
      <c r="T1178" s="576">
        <f t="shared" si="125"/>
        <v>0</v>
      </c>
      <c r="U1178" s="576">
        <f t="shared" si="126"/>
        <v>0</v>
      </c>
      <c r="V1178" s="553"/>
      <c r="W1178" s="553"/>
      <c r="X1178" s="553"/>
      <c r="Y1178" s="553"/>
      <c r="Z1178" s="397"/>
      <c r="AA1178" s="397"/>
      <c r="AB1178" s="397"/>
      <c r="AC1178" s="397"/>
      <c r="AD1178" s="397"/>
      <c r="AE1178" s="397"/>
      <c r="AF1178" s="397"/>
      <c r="AG1178" s="397"/>
      <c r="AH1178" s="397"/>
      <c r="AI1178" s="397"/>
      <c r="AJ1178" s="397"/>
      <c r="AK1178" s="397"/>
      <c r="AL1178" s="397"/>
      <c r="AM1178" s="397"/>
      <c r="AN1178" s="397"/>
      <c r="AO1178" s="397"/>
      <c r="AP1178" s="397"/>
      <c r="AQ1178" s="397"/>
      <c r="AR1178" s="397"/>
      <c r="AS1178" s="397"/>
      <c r="AT1178" s="397"/>
      <c r="AU1178" s="397"/>
      <c r="AV1178" s="397"/>
      <c r="AW1178" s="397"/>
      <c r="AX1178" s="397"/>
      <c r="AY1178" s="397"/>
      <c r="AZ1178" s="397"/>
      <c r="BA1178" s="553"/>
      <c r="BB1178" s="397"/>
      <c r="BC1178" s="397"/>
      <c r="BD1178" s="397"/>
    </row>
    <row r="1179" spans="2:56" x14ac:dyDescent="0.35">
      <c r="B1179" s="80"/>
      <c r="C1179" s="119"/>
      <c r="D1179" s="119"/>
      <c r="E1179" s="84"/>
      <c r="F1179" s="119"/>
      <c r="G1179" s="120"/>
      <c r="H1179" s="41"/>
      <c r="I1179" s="41"/>
      <c r="J1179" s="82"/>
      <c r="K1179" s="291">
        <f t="shared" si="121"/>
        <v>0</v>
      </c>
      <c r="L1179" s="293">
        <f>IF(I1179&lt;INDEX(Lookup!$U$2:$U$10,MATCH($D$46,Lookup!$S$2:$S$10,0)),0,IF(O1179="X",0,J1179/(DATEDIF(H1179,I1179,"m")+1)*12))</f>
        <v>0</v>
      </c>
      <c r="M1179" s="291">
        <f t="shared" si="122"/>
        <v>0</v>
      </c>
      <c r="N1179" s="335"/>
      <c r="O1179" s="143"/>
      <c r="P1179" s="397"/>
      <c r="Q1179" s="555"/>
      <c r="R1179" s="576">
        <f t="shared" si="123"/>
        <v>0</v>
      </c>
      <c r="S1179" s="576">
        <f t="shared" si="124"/>
        <v>0</v>
      </c>
      <c r="T1179" s="576">
        <f t="shared" si="125"/>
        <v>0</v>
      </c>
      <c r="U1179" s="576">
        <f t="shared" si="126"/>
        <v>0</v>
      </c>
      <c r="V1179" s="553"/>
      <c r="W1179" s="553"/>
      <c r="X1179" s="553"/>
      <c r="Y1179" s="553"/>
      <c r="Z1179" s="397"/>
      <c r="AA1179" s="397"/>
      <c r="AB1179" s="397"/>
      <c r="AC1179" s="397"/>
      <c r="AD1179" s="397"/>
      <c r="AE1179" s="397"/>
      <c r="AF1179" s="397"/>
      <c r="AG1179" s="397"/>
      <c r="AH1179" s="397"/>
      <c r="AI1179" s="397"/>
      <c r="AJ1179" s="397"/>
      <c r="AK1179" s="397"/>
      <c r="AL1179" s="397"/>
      <c r="AM1179" s="397"/>
      <c r="AN1179" s="397"/>
      <c r="AO1179" s="397"/>
      <c r="AP1179" s="397"/>
      <c r="AQ1179" s="397"/>
      <c r="AR1179" s="397"/>
      <c r="AS1179" s="397"/>
      <c r="AT1179" s="397"/>
      <c r="AU1179" s="397"/>
      <c r="AV1179" s="397"/>
      <c r="AW1179" s="397"/>
      <c r="AX1179" s="397"/>
      <c r="AY1179" s="397"/>
      <c r="AZ1179" s="397"/>
      <c r="BA1179" s="553"/>
      <c r="BB1179" s="397"/>
      <c r="BC1179" s="397"/>
      <c r="BD1179" s="397"/>
    </row>
    <row r="1180" spans="2:56" x14ac:dyDescent="0.35">
      <c r="B1180" s="80"/>
      <c r="C1180" s="119"/>
      <c r="D1180" s="119"/>
      <c r="E1180" s="84"/>
      <c r="F1180" s="119"/>
      <c r="G1180" s="120"/>
      <c r="H1180" s="41"/>
      <c r="I1180" s="41"/>
      <c r="J1180" s="82"/>
      <c r="K1180" s="291">
        <f t="shared" si="121"/>
        <v>0</v>
      </c>
      <c r="L1180" s="293">
        <f>IF(I1180&lt;INDEX(Lookup!$U$2:$U$10,MATCH($D$46,Lookup!$S$2:$S$10,0)),0,IF(O1180="X",0,J1180/(DATEDIF(H1180,I1180,"m")+1)*12))</f>
        <v>0</v>
      </c>
      <c r="M1180" s="291">
        <f t="shared" si="122"/>
        <v>0</v>
      </c>
      <c r="N1180" s="335"/>
      <c r="O1180" s="143"/>
      <c r="P1180" s="397"/>
      <c r="Q1180" s="555"/>
      <c r="R1180" s="576">
        <f t="shared" si="123"/>
        <v>0</v>
      </c>
      <c r="S1180" s="576">
        <f t="shared" si="124"/>
        <v>0</v>
      </c>
      <c r="T1180" s="576">
        <f t="shared" si="125"/>
        <v>0</v>
      </c>
      <c r="U1180" s="576">
        <f t="shared" si="126"/>
        <v>0</v>
      </c>
      <c r="V1180" s="553"/>
      <c r="W1180" s="553"/>
      <c r="X1180" s="553"/>
      <c r="Y1180" s="553"/>
      <c r="Z1180" s="397"/>
      <c r="AA1180" s="397"/>
      <c r="AB1180" s="397"/>
      <c r="AC1180" s="397"/>
      <c r="AD1180" s="397"/>
      <c r="AE1180" s="397"/>
      <c r="AF1180" s="397"/>
      <c r="AG1180" s="397"/>
      <c r="AH1180" s="397"/>
      <c r="AI1180" s="397"/>
      <c r="AJ1180" s="397"/>
      <c r="AK1180" s="397"/>
      <c r="AL1180" s="397"/>
      <c r="AM1180" s="397"/>
      <c r="AN1180" s="397"/>
      <c r="AO1180" s="397"/>
      <c r="AP1180" s="397"/>
      <c r="AQ1180" s="397"/>
      <c r="AR1180" s="397"/>
      <c r="AS1180" s="397"/>
      <c r="AT1180" s="397"/>
      <c r="AU1180" s="397"/>
      <c r="AV1180" s="397"/>
      <c r="AW1180" s="397"/>
      <c r="AX1180" s="397"/>
      <c r="AY1180" s="397"/>
      <c r="AZ1180" s="397"/>
      <c r="BA1180" s="553"/>
      <c r="BB1180" s="397"/>
      <c r="BC1180" s="397"/>
      <c r="BD1180" s="397"/>
    </row>
    <row r="1181" spans="2:56" x14ac:dyDescent="0.35">
      <c r="B1181" s="80"/>
      <c r="C1181" s="119"/>
      <c r="D1181" s="119"/>
      <c r="E1181" s="84"/>
      <c r="F1181" s="119"/>
      <c r="G1181" s="120"/>
      <c r="H1181" s="41"/>
      <c r="I1181" s="41"/>
      <c r="J1181" s="82"/>
      <c r="K1181" s="291">
        <f t="shared" si="121"/>
        <v>0</v>
      </c>
      <c r="L1181" s="293">
        <f>IF(I1181&lt;INDEX(Lookup!$U$2:$U$10,MATCH($D$46,Lookup!$S$2:$S$10,0)),0,IF(O1181="X",0,J1181/(DATEDIF(H1181,I1181,"m")+1)*12))</f>
        <v>0</v>
      </c>
      <c r="M1181" s="291">
        <f t="shared" si="122"/>
        <v>0</v>
      </c>
      <c r="N1181" s="335"/>
      <c r="O1181" s="143"/>
      <c r="P1181" s="397"/>
      <c r="Q1181" s="555"/>
      <c r="R1181" s="576">
        <f t="shared" si="123"/>
        <v>0</v>
      </c>
      <c r="S1181" s="576">
        <f t="shared" si="124"/>
        <v>0</v>
      </c>
      <c r="T1181" s="576">
        <f t="shared" si="125"/>
        <v>0</v>
      </c>
      <c r="U1181" s="576">
        <f t="shared" si="126"/>
        <v>0</v>
      </c>
      <c r="V1181" s="553"/>
      <c r="W1181" s="553"/>
      <c r="X1181" s="553"/>
      <c r="Y1181" s="553"/>
      <c r="Z1181" s="397"/>
      <c r="AA1181" s="397"/>
      <c r="AB1181" s="397"/>
      <c r="AC1181" s="397"/>
      <c r="AD1181" s="397"/>
      <c r="AE1181" s="397"/>
      <c r="AF1181" s="397"/>
      <c r="AG1181" s="397"/>
      <c r="AH1181" s="397"/>
      <c r="AI1181" s="397"/>
      <c r="AJ1181" s="397"/>
      <c r="AK1181" s="397"/>
      <c r="AL1181" s="397"/>
      <c r="AM1181" s="397"/>
      <c r="AN1181" s="397"/>
      <c r="AO1181" s="397"/>
      <c r="AP1181" s="397"/>
      <c r="AQ1181" s="397"/>
      <c r="AR1181" s="397"/>
      <c r="AS1181" s="397"/>
      <c r="AT1181" s="397"/>
      <c r="AU1181" s="397"/>
      <c r="AV1181" s="397"/>
      <c r="AW1181" s="397"/>
      <c r="AX1181" s="397"/>
      <c r="AY1181" s="397"/>
      <c r="AZ1181" s="397"/>
      <c r="BA1181" s="553"/>
      <c r="BB1181" s="397"/>
      <c r="BC1181" s="397"/>
      <c r="BD1181" s="397"/>
    </row>
    <row r="1182" spans="2:56" x14ac:dyDescent="0.35">
      <c r="B1182" s="80"/>
      <c r="C1182" s="119"/>
      <c r="D1182" s="119"/>
      <c r="E1182" s="84"/>
      <c r="F1182" s="119"/>
      <c r="G1182" s="120"/>
      <c r="H1182" s="41"/>
      <c r="I1182" s="41"/>
      <c r="J1182" s="82"/>
      <c r="K1182" s="291">
        <f t="shared" si="121"/>
        <v>0</v>
      </c>
      <c r="L1182" s="293">
        <f>IF(I1182&lt;INDEX(Lookup!$U$2:$U$10,MATCH($D$46,Lookup!$S$2:$S$10,0)),0,IF(O1182="X",0,J1182/(DATEDIF(H1182,I1182,"m")+1)*12))</f>
        <v>0</v>
      </c>
      <c r="M1182" s="291">
        <f t="shared" si="122"/>
        <v>0</v>
      </c>
      <c r="N1182" s="335"/>
      <c r="O1182" s="143"/>
      <c r="P1182" s="397"/>
      <c r="Q1182" s="555"/>
      <c r="R1182" s="576">
        <f t="shared" si="123"/>
        <v>0</v>
      </c>
      <c r="S1182" s="576">
        <f t="shared" si="124"/>
        <v>0</v>
      </c>
      <c r="T1182" s="576">
        <f t="shared" si="125"/>
        <v>0</v>
      </c>
      <c r="U1182" s="576">
        <f t="shared" si="126"/>
        <v>0</v>
      </c>
      <c r="V1182" s="553"/>
      <c r="W1182" s="553"/>
      <c r="X1182" s="553"/>
      <c r="Y1182" s="553"/>
      <c r="Z1182" s="397"/>
      <c r="AA1182" s="397"/>
      <c r="AB1182" s="397"/>
      <c r="AC1182" s="397"/>
      <c r="AD1182" s="397"/>
      <c r="AE1182" s="397"/>
      <c r="AF1182" s="397"/>
      <c r="AG1182" s="397"/>
      <c r="AH1182" s="397"/>
      <c r="AI1182" s="397"/>
      <c r="AJ1182" s="397"/>
      <c r="AK1182" s="397"/>
      <c r="AL1182" s="397"/>
      <c r="AM1182" s="397"/>
      <c r="AN1182" s="397"/>
      <c r="AO1182" s="397"/>
      <c r="AP1182" s="397"/>
      <c r="AQ1182" s="397"/>
      <c r="AR1182" s="397"/>
      <c r="AS1182" s="397"/>
      <c r="AT1182" s="397"/>
      <c r="AU1182" s="397"/>
      <c r="AV1182" s="397"/>
      <c r="AW1182" s="397"/>
      <c r="AX1182" s="397"/>
      <c r="AY1182" s="397"/>
      <c r="AZ1182" s="397"/>
      <c r="BA1182" s="553"/>
      <c r="BB1182" s="397"/>
      <c r="BC1182" s="397"/>
      <c r="BD1182" s="397"/>
    </row>
    <row r="1183" spans="2:56" x14ac:dyDescent="0.35">
      <c r="B1183" s="80"/>
      <c r="C1183" s="119"/>
      <c r="D1183" s="119"/>
      <c r="E1183" s="84"/>
      <c r="F1183" s="119"/>
      <c r="G1183" s="120"/>
      <c r="H1183" s="41"/>
      <c r="I1183" s="41"/>
      <c r="J1183" s="82"/>
      <c r="K1183" s="291">
        <f t="shared" si="121"/>
        <v>0</v>
      </c>
      <c r="L1183" s="293">
        <f>IF(I1183&lt;INDEX(Lookup!$U$2:$U$10,MATCH($D$46,Lookup!$S$2:$S$10,0)),0,IF(O1183="X",0,J1183/(DATEDIF(H1183,I1183,"m")+1)*12))</f>
        <v>0</v>
      </c>
      <c r="M1183" s="291">
        <f t="shared" si="122"/>
        <v>0</v>
      </c>
      <c r="N1183" s="335"/>
      <c r="O1183" s="143"/>
      <c r="P1183" s="397"/>
      <c r="Q1183" s="555"/>
      <c r="R1183" s="576">
        <f t="shared" si="123"/>
        <v>0</v>
      </c>
      <c r="S1183" s="576">
        <f t="shared" si="124"/>
        <v>0</v>
      </c>
      <c r="T1183" s="576">
        <f t="shared" si="125"/>
        <v>0</v>
      </c>
      <c r="U1183" s="576">
        <f t="shared" si="126"/>
        <v>0</v>
      </c>
      <c r="V1183" s="553"/>
      <c r="W1183" s="553"/>
      <c r="X1183" s="553"/>
      <c r="Y1183" s="553"/>
      <c r="Z1183" s="397"/>
      <c r="AA1183" s="397"/>
      <c r="AB1183" s="397"/>
      <c r="AC1183" s="397"/>
      <c r="AD1183" s="397"/>
      <c r="AE1183" s="397"/>
      <c r="AF1183" s="397"/>
      <c r="AG1183" s="397"/>
      <c r="AH1183" s="397"/>
      <c r="AI1183" s="397"/>
      <c r="AJ1183" s="397"/>
      <c r="AK1183" s="397"/>
      <c r="AL1183" s="397"/>
      <c r="AM1183" s="397"/>
      <c r="AN1183" s="397"/>
      <c r="AO1183" s="397"/>
      <c r="AP1183" s="397"/>
      <c r="AQ1183" s="397"/>
      <c r="AR1183" s="397"/>
      <c r="AS1183" s="397"/>
      <c r="AT1183" s="397"/>
      <c r="AU1183" s="397"/>
      <c r="AV1183" s="397"/>
      <c r="AW1183" s="397"/>
      <c r="AX1183" s="397"/>
      <c r="AY1183" s="397"/>
      <c r="AZ1183" s="397"/>
      <c r="BA1183" s="553"/>
      <c r="BB1183" s="397"/>
      <c r="BC1183" s="397"/>
      <c r="BD1183" s="397"/>
    </row>
    <row r="1184" spans="2:56" x14ac:dyDescent="0.35">
      <c r="B1184" s="80"/>
      <c r="C1184" s="119"/>
      <c r="D1184" s="119"/>
      <c r="E1184" s="84"/>
      <c r="F1184" s="119"/>
      <c r="G1184" s="120"/>
      <c r="H1184" s="41"/>
      <c r="I1184" s="41"/>
      <c r="J1184" s="82"/>
      <c r="K1184" s="291">
        <f t="shared" si="121"/>
        <v>0</v>
      </c>
      <c r="L1184" s="293">
        <f>IF(I1184&lt;INDEX(Lookup!$U$2:$U$10,MATCH($D$46,Lookup!$S$2:$S$10,0)),0,IF(O1184="X",0,J1184/(DATEDIF(H1184,I1184,"m")+1)*12))</f>
        <v>0</v>
      </c>
      <c r="M1184" s="291">
        <f t="shared" si="122"/>
        <v>0</v>
      </c>
      <c r="N1184" s="335"/>
      <c r="O1184" s="143"/>
      <c r="P1184" s="397"/>
      <c r="Q1184" s="555"/>
      <c r="R1184" s="576">
        <f t="shared" si="123"/>
        <v>0</v>
      </c>
      <c r="S1184" s="576">
        <f t="shared" si="124"/>
        <v>0</v>
      </c>
      <c r="T1184" s="576">
        <f t="shared" si="125"/>
        <v>0</v>
      </c>
      <c r="U1184" s="576">
        <f t="shared" si="126"/>
        <v>0</v>
      </c>
      <c r="V1184" s="553"/>
      <c r="W1184" s="553"/>
      <c r="X1184" s="553"/>
      <c r="Y1184" s="553"/>
      <c r="Z1184" s="397"/>
      <c r="AA1184" s="397"/>
      <c r="AB1184" s="397"/>
      <c r="AC1184" s="397"/>
      <c r="AD1184" s="397"/>
      <c r="AE1184" s="397"/>
      <c r="AF1184" s="397"/>
      <c r="AG1184" s="397"/>
      <c r="AH1184" s="397"/>
      <c r="AI1184" s="397"/>
      <c r="AJ1184" s="397"/>
      <c r="AK1184" s="397"/>
      <c r="AL1184" s="397"/>
      <c r="AM1184" s="397"/>
      <c r="AN1184" s="397"/>
      <c r="AO1184" s="397"/>
      <c r="AP1184" s="397"/>
      <c r="AQ1184" s="397"/>
      <c r="AR1184" s="397"/>
      <c r="AS1184" s="397"/>
      <c r="AT1184" s="397"/>
      <c r="AU1184" s="397"/>
      <c r="AV1184" s="397"/>
      <c r="AW1184" s="397"/>
      <c r="AX1184" s="397"/>
      <c r="AY1184" s="397"/>
      <c r="AZ1184" s="397"/>
      <c r="BA1184" s="553"/>
      <c r="BB1184" s="397"/>
      <c r="BC1184" s="397"/>
      <c r="BD1184" s="397"/>
    </row>
    <row r="1185" spans="2:56" x14ac:dyDescent="0.35">
      <c r="B1185" s="80"/>
      <c r="C1185" s="119"/>
      <c r="D1185" s="119"/>
      <c r="E1185" s="84"/>
      <c r="F1185" s="119"/>
      <c r="G1185" s="120"/>
      <c r="H1185" s="41"/>
      <c r="I1185" s="41"/>
      <c r="J1185" s="82"/>
      <c r="K1185" s="291">
        <f t="shared" si="121"/>
        <v>0</v>
      </c>
      <c r="L1185" s="293">
        <f>IF(I1185&lt;INDEX(Lookup!$U$2:$U$10,MATCH($D$46,Lookup!$S$2:$S$10,0)),0,IF(O1185="X",0,J1185/(DATEDIF(H1185,I1185,"m")+1)*12))</f>
        <v>0</v>
      </c>
      <c r="M1185" s="291">
        <f t="shared" si="122"/>
        <v>0</v>
      </c>
      <c r="N1185" s="335"/>
      <c r="O1185" s="143"/>
      <c r="P1185" s="397"/>
      <c r="Q1185" s="555"/>
      <c r="R1185" s="576">
        <f t="shared" si="123"/>
        <v>0</v>
      </c>
      <c r="S1185" s="576">
        <f t="shared" si="124"/>
        <v>0</v>
      </c>
      <c r="T1185" s="576">
        <f t="shared" si="125"/>
        <v>0</v>
      </c>
      <c r="U1185" s="576">
        <f t="shared" si="126"/>
        <v>0</v>
      </c>
      <c r="V1185" s="553"/>
      <c r="W1185" s="553"/>
      <c r="X1185" s="553"/>
      <c r="Y1185" s="553"/>
      <c r="Z1185" s="397"/>
      <c r="AA1185" s="397"/>
      <c r="AB1185" s="397"/>
      <c r="AC1185" s="397"/>
      <c r="AD1185" s="397"/>
      <c r="AE1185" s="397"/>
      <c r="AF1185" s="397"/>
      <c r="AG1185" s="397"/>
      <c r="AH1185" s="397"/>
      <c r="AI1185" s="397"/>
      <c r="AJ1185" s="397"/>
      <c r="AK1185" s="397"/>
      <c r="AL1185" s="397"/>
      <c r="AM1185" s="397"/>
      <c r="AN1185" s="397"/>
      <c r="AO1185" s="397"/>
      <c r="AP1185" s="397"/>
      <c r="AQ1185" s="397"/>
      <c r="AR1185" s="397"/>
      <c r="AS1185" s="397"/>
      <c r="AT1185" s="397"/>
      <c r="AU1185" s="397"/>
      <c r="AV1185" s="397"/>
      <c r="AW1185" s="397"/>
      <c r="AX1185" s="397"/>
      <c r="AY1185" s="397"/>
      <c r="AZ1185" s="397"/>
      <c r="BA1185" s="553"/>
      <c r="BB1185" s="397"/>
      <c r="BC1185" s="397"/>
      <c r="BD1185" s="397"/>
    </row>
    <row r="1186" spans="2:56" x14ac:dyDescent="0.35">
      <c r="B1186" s="80"/>
      <c r="C1186" s="119"/>
      <c r="D1186" s="119"/>
      <c r="E1186" s="84"/>
      <c r="F1186" s="119"/>
      <c r="G1186" s="120"/>
      <c r="H1186" s="41"/>
      <c r="I1186" s="41"/>
      <c r="J1186" s="82"/>
      <c r="K1186" s="291">
        <f t="shared" si="121"/>
        <v>0</v>
      </c>
      <c r="L1186" s="293">
        <f>IF(I1186&lt;INDEX(Lookup!$U$2:$U$10,MATCH($D$46,Lookup!$S$2:$S$10,0)),0,IF(O1186="X",0,J1186/(DATEDIF(H1186,I1186,"m")+1)*12))</f>
        <v>0</v>
      </c>
      <c r="M1186" s="291">
        <f t="shared" si="122"/>
        <v>0</v>
      </c>
      <c r="N1186" s="335"/>
      <c r="O1186" s="143"/>
      <c r="P1186" s="397"/>
      <c r="Q1186" s="555"/>
      <c r="R1186" s="576">
        <f t="shared" si="123"/>
        <v>0</v>
      </c>
      <c r="S1186" s="576">
        <f t="shared" si="124"/>
        <v>0</v>
      </c>
      <c r="T1186" s="576">
        <f t="shared" si="125"/>
        <v>0</v>
      </c>
      <c r="U1186" s="576">
        <f t="shared" si="126"/>
        <v>0</v>
      </c>
      <c r="V1186" s="553"/>
      <c r="W1186" s="553"/>
      <c r="X1186" s="553"/>
      <c r="Y1186" s="553"/>
      <c r="Z1186" s="397"/>
      <c r="AA1186" s="397"/>
      <c r="AB1186" s="397"/>
      <c r="AC1186" s="397"/>
      <c r="AD1186" s="397"/>
      <c r="AE1186" s="397"/>
      <c r="AF1186" s="397"/>
      <c r="AG1186" s="397"/>
      <c r="AH1186" s="397"/>
      <c r="AI1186" s="397"/>
      <c r="AJ1186" s="397"/>
      <c r="AK1186" s="397"/>
      <c r="AL1186" s="397"/>
      <c r="AM1186" s="397"/>
      <c r="AN1186" s="397"/>
      <c r="AO1186" s="397"/>
      <c r="AP1186" s="397"/>
      <c r="AQ1186" s="397"/>
      <c r="AR1186" s="397"/>
      <c r="AS1186" s="397"/>
      <c r="AT1186" s="397"/>
      <c r="AU1186" s="397"/>
      <c r="AV1186" s="397"/>
      <c r="AW1186" s="397"/>
      <c r="AX1186" s="397"/>
      <c r="AY1186" s="397"/>
      <c r="AZ1186" s="397"/>
      <c r="BA1186" s="553"/>
      <c r="BB1186" s="397"/>
      <c r="BC1186" s="397"/>
      <c r="BD1186" s="397"/>
    </row>
    <row r="1187" spans="2:56" x14ac:dyDescent="0.35">
      <c r="B1187" s="80"/>
      <c r="C1187" s="119"/>
      <c r="D1187" s="119"/>
      <c r="E1187" s="84"/>
      <c r="F1187" s="119"/>
      <c r="G1187" s="120"/>
      <c r="H1187" s="41"/>
      <c r="I1187" s="41"/>
      <c r="J1187" s="82"/>
      <c r="K1187" s="291">
        <f t="shared" si="121"/>
        <v>0</v>
      </c>
      <c r="L1187" s="293">
        <f>IF(I1187&lt;INDEX(Lookup!$U$2:$U$10,MATCH($D$46,Lookup!$S$2:$S$10,0)),0,IF(O1187="X",0,J1187/(DATEDIF(H1187,I1187,"m")+1)*12))</f>
        <v>0</v>
      </c>
      <c r="M1187" s="291">
        <f t="shared" si="122"/>
        <v>0</v>
      </c>
      <c r="N1187" s="335"/>
      <c r="O1187" s="143"/>
      <c r="P1187" s="397"/>
      <c r="Q1187" s="555"/>
      <c r="R1187" s="576">
        <f t="shared" si="123"/>
        <v>0</v>
      </c>
      <c r="S1187" s="576">
        <f t="shared" si="124"/>
        <v>0</v>
      </c>
      <c r="T1187" s="576">
        <f t="shared" si="125"/>
        <v>0</v>
      </c>
      <c r="U1187" s="576">
        <f t="shared" si="126"/>
        <v>0</v>
      </c>
      <c r="V1187" s="553"/>
      <c r="W1187" s="553"/>
      <c r="X1187" s="553"/>
      <c r="Y1187" s="553"/>
      <c r="Z1187" s="397"/>
      <c r="AA1187" s="397"/>
      <c r="AB1187" s="397"/>
      <c r="AC1187" s="397"/>
      <c r="AD1187" s="397"/>
      <c r="AE1187" s="397"/>
      <c r="AF1187" s="397"/>
      <c r="AG1187" s="397"/>
      <c r="AH1187" s="397"/>
      <c r="AI1187" s="397"/>
      <c r="AJ1187" s="397"/>
      <c r="AK1187" s="397"/>
      <c r="AL1187" s="397"/>
      <c r="AM1187" s="397"/>
      <c r="AN1187" s="397"/>
      <c r="AO1187" s="397"/>
      <c r="AP1187" s="397"/>
      <c r="AQ1187" s="397"/>
      <c r="AR1187" s="397"/>
      <c r="AS1187" s="397"/>
      <c r="AT1187" s="397"/>
      <c r="AU1187" s="397"/>
      <c r="AV1187" s="397"/>
      <c r="AW1187" s="397"/>
      <c r="AX1187" s="397"/>
      <c r="AY1187" s="397"/>
      <c r="AZ1187" s="397"/>
      <c r="BA1187" s="553"/>
      <c r="BB1187" s="397"/>
      <c r="BC1187" s="397"/>
      <c r="BD1187" s="397"/>
    </row>
    <row r="1188" spans="2:56" x14ac:dyDescent="0.35">
      <c r="B1188" s="80"/>
      <c r="C1188" s="119"/>
      <c r="D1188" s="119"/>
      <c r="E1188" s="84"/>
      <c r="F1188" s="119"/>
      <c r="G1188" s="120"/>
      <c r="H1188" s="41"/>
      <c r="I1188" s="41"/>
      <c r="J1188" s="82"/>
      <c r="K1188" s="291">
        <f t="shared" si="121"/>
        <v>0</v>
      </c>
      <c r="L1188" s="293">
        <f>IF(I1188&lt;INDEX(Lookup!$U$2:$U$10,MATCH($D$46,Lookup!$S$2:$S$10,0)),0,IF(O1188="X",0,J1188/(DATEDIF(H1188,I1188,"m")+1)*12))</f>
        <v>0</v>
      </c>
      <c r="M1188" s="291">
        <f t="shared" si="122"/>
        <v>0</v>
      </c>
      <c r="N1188" s="335"/>
      <c r="O1188" s="143"/>
      <c r="P1188" s="397"/>
      <c r="Q1188" s="555"/>
      <c r="R1188" s="576">
        <f t="shared" si="123"/>
        <v>0</v>
      </c>
      <c r="S1188" s="576">
        <f t="shared" si="124"/>
        <v>0</v>
      </c>
      <c r="T1188" s="576">
        <f t="shared" si="125"/>
        <v>0</v>
      </c>
      <c r="U1188" s="576">
        <f t="shared" si="126"/>
        <v>0</v>
      </c>
      <c r="V1188" s="553"/>
      <c r="W1188" s="553"/>
      <c r="X1188" s="553"/>
      <c r="Y1188" s="553"/>
      <c r="Z1188" s="397"/>
      <c r="AA1188" s="397"/>
      <c r="AB1188" s="397"/>
      <c r="AC1188" s="397"/>
      <c r="AD1188" s="397"/>
      <c r="AE1188" s="397"/>
      <c r="AF1188" s="397"/>
      <c r="AG1188" s="397"/>
      <c r="AH1188" s="397"/>
      <c r="AI1188" s="397"/>
      <c r="AJ1188" s="397"/>
      <c r="AK1188" s="397"/>
      <c r="AL1188" s="397"/>
      <c r="AM1188" s="397"/>
      <c r="AN1188" s="397"/>
      <c r="AO1188" s="397"/>
      <c r="AP1188" s="397"/>
      <c r="AQ1188" s="397"/>
      <c r="AR1188" s="397"/>
      <c r="AS1188" s="397"/>
      <c r="AT1188" s="397"/>
      <c r="AU1188" s="397"/>
      <c r="AV1188" s="397"/>
      <c r="AW1188" s="397"/>
      <c r="AX1188" s="397"/>
      <c r="AY1188" s="397"/>
      <c r="AZ1188" s="397"/>
      <c r="BA1188" s="553"/>
      <c r="BB1188" s="397"/>
      <c r="BC1188" s="397"/>
      <c r="BD1188" s="397"/>
    </row>
    <row r="1189" spans="2:56" x14ac:dyDescent="0.35">
      <c r="B1189" s="80"/>
      <c r="C1189" s="119"/>
      <c r="D1189" s="119"/>
      <c r="E1189" s="84"/>
      <c r="F1189" s="119"/>
      <c r="G1189" s="120"/>
      <c r="H1189" s="41"/>
      <c r="I1189" s="41"/>
      <c r="J1189" s="82"/>
      <c r="K1189" s="291">
        <f t="shared" si="121"/>
        <v>0</v>
      </c>
      <c r="L1189" s="293">
        <f>IF(I1189&lt;INDEX(Lookup!$U$2:$U$10,MATCH($D$46,Lookup!$S$2:$S$10,0)),0,IF(O1189="X",0,J1189/(DATEDIF(H1189,I1189,"m")+1)*12))</f>
        <v>0</v>
      </c>
      <c r="M1189" s="291">
        <f t="shared" si="122"/>
        <v>0</v>
      </c>
      <c r="N1189" s="335"/>
      <c r="O1189" s="143"/>
      <c r="P1189" s="397"/>
      <c r="Q1189" s="555"/>
      <c r="R1189" s="576">
        <f t="shared" si="123"/>
        <v>0</v>
      </c>
      <c r="S1189" s="576">
        <f t="shared" si="124"/>
        <v>0</v>
      </c>
      <c r="T1189" s="576">
        <f t="shared" si="125"/>
        <v>0</v>
      </c>
      <c r="U1189" s="576">
        <f t="shared" si="126"/>
        <v>0</v>
      </c>
      <c r="V1189" s="553"/>
      <c r="W1189" s="553"/>
      <c r="X1189" s="553"/>
      <c r="Y1189" s="553"/>
      <c r="Z1189" s="397"/>
      <c r="AA1189" s="397"/>
      <c r="AB1189" s="397"/>
      <c r="AC1189" s="397"/>
      <c r="AD1189" s="397"/>
      <c r="AE1189" s="397"/>
      <c r="AF1189" s="397"/>
      <c r="AG1189" s="397"/>
      <c r="AH1189" s="397"/>
      <c r="AI1189" s="397"/>
      <c r="AJ1189" s="397"/>
      <c r="AK1189" s="397"/>
      <c r="AL1189" s="397"/>
      <c r="AM1189" s="397"/>
      <c r="AN1189" s="397"/>
      <c r="AO1189" s="397"/>
      <c r="AP1189" s="397"/>
      <c r="AQ1189" s="397"/>
      <c r="AR1189" s="397"/>
      <c r="AS1189" s="397"/>
      <c r="AT1189" s="397"/>
      <c r="AU1189" s="397"/>
      <c r="AV1189" s="397"/>
      <c r="AW1189" s="397"/>
      <c r="AX1189" s="397"/>
      <c r="AY1189" s="397"/>
      <c r="AZ1189" s="397"/>
      <c r="BA1189" s="553"/>
      <c r="BB1189" s="397"/>
      <c r="BC1189" s="397"/>
      <c r="BD1189" s="397"/>
    </row>
    <row r="1190" spans="2:56" x14ac:dyDescent="0.35">
      <c r="B1190" s="80"/>
      <c r="C1190" s="119"/>
      <c r="D1190" s="119"/>
      <c r="E1190" s="84"/>
      <c r="F1190" s="119"/>
      <c r="G1190" s="120"/>
      <c r="H1190" s="41"/>
      <c r="I1190" s="41"/>
      <c r="J1190" s="82"/>
      <c r="K1190" s="291">
        <f t="shared" si="121"/>
        <v>0</v>
      </c>
      <c r="L1190" s="293">
        <f>IF(I1190&lt;INDEX(Lookup!$U$2:$U$10,MATCH($D$46,Lookup!$S$2:$S$10,0)),0,IF(O1190="X",0,J1190/(DATEDIF(H1190,I1190,"m")+1)*12))</f>
        <v>0</v>
      </c>
      <c r="M1190" s="291">
        <f t="shared" si="122"/>
        <v>0</v>
      </c>
      <c r="N1190" s="335"/>
      <c r="O1190" s="143"/>
      <c r="P1190" s="397"/>
      <c r="Q1190" s="555"/>
      <c r="R1190" s="576">
        <f t="shared" si="123"/>
        <v>0</v>
      </c>
      <c r="S1190" s="576">
        <f t="shared" si="124"/>
        <v>0</v>
      </c>
      <c r="T1190" s="576">
        <f t="shared" si="125"/>
        <v>0</v>
      </c>
      <c r="U1190" s="576">
        <f t="shared" si="126"/>
        <v>0</v>
      </c>
      <c r="V1190" s="553"/>
      <c r="W1190" s="553"/>
      <c r="X1190" s="553"/>
      <c r="Y1190" s="553"/>
      <c r="Z1190" s="397"/>
      <c r="AA1190" s="397"/>
      <c r="AB1190" s="397"/>
      <c r="AC1190" s="397"/>
      <c r="AD1190" s="397"/>
      <c r="AE1190" s="397"/>
      <c r="AF1190" s="397"/>
      <c r="AG1190" s="397"/>
      <c r="AH1190" s="397"/>
      <c r="AI1190" s="397"/>
      <c r="AJ1190" s="397"/>
      <c r="AK1190" s="397"/>
      <c r="AL1190" s="397"/>
      <c r="AM1190" s="397"/>
      <c r="AN1190" s="397"/>
      <c r="AO1190" s="397"/>
      <c r="AP1190" s="397"/>
      <c r="AQ1190" s="397"/>
      <c r="AR1190" s="397"/>
      <c r="AS1190" s="397"/>
      <c r="AT1190" s="397"/>
      <c r="AU1190" s="397"/>
      <c r="AV1190" s="397"/>
      <c r="AW1190" s="397"/>
      <c r="AX1190" s="397"/>
      <c r="AY1190" s="397"/>
      <c r="AZ1190" s="397"/>
      <c r="BA1190" s="553"/>
      <c r="BB1190" s="397"/>
      <c r="BC1190" s="397"/>
      <c r="BD1190" s="397"/>
    </row>
    <row r="1191" spans="2:56" x14ac:dyDescent="0.35">
      <c r="B1191" s="80"/>
      <c r="C1191" s="119"/>
      <c r="D1191" s="119"/>
      <c r="E1191" s="84"/>
      <c r="F1191" s="119"/>
      <c r="G1191" s="120"/>
      <c r="H1191" s="41"/>
      <c r="I1191" s="41"/>
      <c r="J1191" s="82"/>
      <c r="K1191" s="291">
        <f t="shared" si="121"/>
        <v>0</v>
      </c>
      <c r="L1191" s="293">
        <f>IF(I1191&lt;INDEX(Lookup!$U$2:$U$10,MATCH($D$46,Lookup!$S$2:$S$10,0)),0,IF(O1191="X",0,J1191/(DATEDIF(H1191,I1191,"m")+1)*12))</f>
        <v>0</v>
      </c>
      <c r="M1191" s="291">
        <f t="shared" si="122"/>
        <v>0</v>
      </c>
      <c r="N1191" s="335"/>
      <c r="O1191" s="143"/>
      <c r="P1191" s="397"/>
      <c r="Q1191" s="555"/>
      <c r="R1191" s="576">
        <f t="shared" si="123"/>
        <v>0</v>
      </c>
      <c r="S1191" s="576">
        <f t="shared" si="124"/>
        <v>0</v>
      </c>
      <c r="T1191" s="576">
        <f t="shared" si="125"/>
        <v>0</v>
      </c>
      <c r="U1191" s="576">
        <f t="shared" si="126"/>
        <v>0</v>
      </c>
      <c r="V1191" s="553"/>
      <c r="W1191" s="553"/>
      <c r="X1191" s="553"/>
      <c r="Y1191" s="553"/>
      <c r="Z1191" s="397"/>
      <c r="AA1191" s="397"/>
      <c r="AB1191" s="397"/>
      <c r="AC1191" s="397"/>
      <c r="AD1191" s="397"/>
      <c r="AE1191" s="397"/>
      <c r="AF1191" s="397"/>
      <c r="AG1191" s="397"/>
      <c r="AH1191" s="397"/>
      <c r="AI1191" s="397"/>
      <c r="AJ1191" s="397"/>
      <c r="AK1191" s="397"/>
      <c r="AL1191" s="397"/>
      <c r="AM1191" s="397"/>
      <c r="AN1191" s="397"/>
      <c r="AO1191" s="397"/>
      <c r="AP1191" s="397"/>
      <c r="AQ1191" s="397"/>
      <c r="AR1191" s="397"/>
      <c r="AS1191" s="397"/>
      <c r="AT1191" s="397"/>
      <c r="AU1191" s="397"/>
      <c r="AV1191" s="397"/>
      <c r="AW1191" s="397"/>
      <c r="AX1191" s="397"/>
      <c r="AY1191" s="397"/>
      <c r="AZ1191" s="397"/>
      <c r="BA1191" s="553"/>
      <c r="BB1191" s="397"/>
      <c r="BC1191" s="397"/>
      <c r="BD1191" s="397"/>
    </row>
    <row r="1192" spans="2:56" x14ac:dyDescent="0.35">
      <c r="B1192" s="80"/>
      <c r="C1192" s="119"/>
      <c r="D1192" s="119"/>
      <c r="E1192" s="84"/>
      <c r="F1192" s="119"/>
      <c r="G1192" s="120"/>
      <c r="H1192" s="41"/>
      <c r="I1192" s="41"/>
      <c r="J1192" s="82"/>
      <c r="K1192" s="291">
        <f t="shared" si="121"/>
        <v>0</v>
      </c>
      <c r="L1192" s="293">
        <f>IF(I1192&lt;INDEX(Lookup!$U$2:$U$10,MATCH($D$46,Lookup!$S$2:$S$10,0)),0,IF(O1192="X",0,J1192/(DATEDIF(H1192,I1192,"m")+1)*12))</f>
        <v>0</v>
      </c>
      <c r="M1192" s="291">
        <f t="shared" si="122"/>
        <v>0</v>
      </c>
      <c r="N1192" s="335"/>
      <c r="O1192" s="143"/>
      <c r="P1192" s="397"/>
      <c r="Q1192" s="555"/>
      <c r="R1192" s="576">
        <f t="shared" si="123"/>
        <v>0</v>
      </c>
      <c r="S1192" s="576">
        <f t="shared" si="124"/>
        <v>0</v>
      </c>
      <c r="T1192" s="576">
        <f t="shared" si="125"/>
        <v>0</v>
      </c>
      <c r="U1192" s="576">
        <f t="shared" si="126"/>
        <v>0</v>
      </c>
      <c r="V1192" s="553"/>
      <c r="W1192" s="553"/>
      <c r="X1192" s="553"/>
      <c r="Y1192" s="553"/>
      <c r="Z1192" s="397"/>
      <c r="AA1192" s="397"/>
      <c r="AB1192" s="397"/>
      <c r="AC1192" s="397"/>
      <c r="AD1192" s="397"/>
      <c r="AE1192" s="397"/>
      <c r="AF1192" s="397"/>
      <c r="AG1192" s="397"/>
      <c r="AH1192" s="397"/>
      <c r="AI1192" s="397"/>
      <c r="AJ1192" s="397"/>
      <c r="AK1192" s="397"/>
      <c r="AL1192" s="397"/>
      <c r="AM1192" s="397"/>
      <c r="AN1192" s="397"/>
      <c r="AO1192" s="397"/>
      <c r="AP1192" s="397"/>
      <c r="AQ1192" s="397"/>
      <c r="AR1192" s="397"/>
      <c r="AS1192" s="397"/>
      <c r="AT1192" s="397"/>
      <c r="AU1192" s="397"/>
      <c r="AV1192" s="397"/>
      <c r="AW1192" s="397"/>
      <c r="AX1192" s="397"/>
      <c r="AY1192" s="397"/>
      <c r="AZ1192" s="397"/>
      <c r="BA1192" s="553"/>
      <c r="BB1192" s="397"/>
      <c r="BC1192" s="397"/>
      <c r="BD1192" s="397"/>
    </row>
    <row r="1193" spans="2:56" x14ac:dyDescent="0.35">
      <c r="B1193" s="80"/>
      <c r="C1193" s="119"/>
      <c r="D1193" s="119"/>
      <c r="E1193" s="84"/>
      <c r="F1193" s="119"/>
      <c r="G1193" s="120"/>
      <c r="H1193" s="41"/>
      <c r="I1193" s="41"/>
      <c r="J1193" s="82"/>
      <c r="K1193" s="291">
        <f t="shared" si="121"/>
        <v>0</v>
      </c>
      <c r="L1193" s="293">
        <f>IF(I1193&lt;INDEX(Lookup!$U$2:$U$10,MATCH($D$46,Lookup!$S$2:$S$10,0)),0,IF(O1193="X",0,J1193/(DATEDIF(H1193,I1193,"m")+1)*12))</f>
        <v>0</v>
      </c>
      <c r="M1193" s="291">
        <f t="shared" si="122"/>
        <v>0</v>
      </c>
      <c r="N1193" s="335"/>
      <c r="O1193" s="143"/>
      <c r="P1193" s="397"/>
      <c r="Q1193" s="555"/>
      <c r="R1193" s="576">
        <f t="shared" si="123"/>
        <v>0</v>
      </c>
      <c r="S1193" s="576">
        <f t="shared" si="124"/>
        <v>0</v>
      </c>
      <c r="T1193" s="576">
        <f t="shared" si="125"/>
        <v>0</v>
      </c>
      <c r="U1193" s="576">
        <f t="shared" si="126"/>
        <v>0</v>
      </c>
      <c r="V1193" s="553"/>
      <c r="W1193" s="553"/>
      <c r="X1193" s="553"/>
      <c r="Y1193" s="553"/>
      <c r="Z1193" s="397"/>
      <c r="AA1193" s="397"/>
      <c r="AB1193" s="397"/>
      <c r="AC1193" s="397"/>
      <c r="AD1193" s="397"/>
      <c r="AE1193" s="397"/>
      <c r="AF1193" s="397"/>
      <c r="AG1193" s="397"/>
      <c r="AH1193" s="397"/>
      <c r="AI1193" s="397"/>
      <c r="AJ1193" s="397"/>
      <c r="AK1193" s="397"/>
      <c r="AL1193" s="397"/>
      <c r="AM1193" s="397"/>
      <c r="AN1193" s="397"/>
      <c r="AO1193" s="397"/>
      <c r="AP1193" s="397"/>
      <c r="AQ1193" s="397"/>
      <c r="AR1193" s="397"/>
      <c r="AS1193" s="397"/>
      <c r="AT1193" s="397"/>
      <c r="AU1193" s="397"/>
      <c r="AV1193" s="397"/>
      <c r="AW1193" s="397"/>
      <c r="AX1193" s="397"/>
      <c r="AY1193" s="397"/>
      <c r="AZ1193" s="397"/>
      <c r="BA1193" s="553"/>
      <c r="BB1193" s="397"/>
      <c r="BC1193" s="397"/>
      <c r="BD1193" s="397"/>
    </row>
    <row r="1194" spans="2:56" x14ac:dyDescent="0.35">
      <c r="B1194" s="80"/>
      <c r="C1194" s="119"/>
      <c r="D1194" s="119"/>
      <c r="E1194" s="84"/>
      <c r="F1194" s="119"/>
      <c r="G1194" s="120"/>
      <c r="H1194" s="41"/>
      <c r="I1194" s="41"/>
      <c r="J1194" s="82"/>
      <c r="K1194" s="291">
        <f t="shared" si="121"/>
        <v>0</v>
      </c>
      <c r="L1194" s="293">
        <f>IF(I1194&lt;INDEX(Lookup!$U$2:$U$10,MATCH($D$46,Lookup!$S$2:$S$10,0)),0,IF(O1194="X",0,J1194/(DATEDIF(H1194,I1194,"m")+1)*12))</f>
        <v>0</v>
      </c>
      <c r="M1194" s="291">
        <f t="shared" si="122"/>
        <v>0</v>
      </c>
      <c r="N1194" s="335"/>
      <c r="O1194" s="143"/>
      <c r="P1194" s="397"/>
      <c r="Q1194" s="555"/>
      <c r="R1194" s="576">
        <f t="shared" si="123"/>
        <v>0</v>
      </c>
      <c r="S1194" s="576">
        <f t="shared" si="124"/>
        <v>0</v>
      </c>
      <c r="T1194" s="576">
        <f t="shared" si="125"/>
        <v>0</v>
      </c>
      <c r="U1194" s="576">
        <f t="shared" si="126"/>
        <v>0</v>
      </c>
      <c r="V1194" s="553"/>
      <c r="W1194" s="553"/>
      <c r="X1194" s="553"/>
      <c r="Y1194" s="553"/>
      <c r="Z1194" s="397"/>
      <c r="AA1194" s="397"/>
      <c r="AB1194" s="397"/>
      <c r="AC1194" s="397"/>
      <c r="AD1194" s="397"/>
      <c r="AE1194" s="397"/>
      <c r="AF1194" s="397"/>
      <c r="AG1194" s="397"/>
      <c r="AH1194" s="397"/>
      <c r="AI1194" s="397"/>
      <c r="AJ1194" s="397"/>
      <c r="AK1194" s="397"/>
      <c r="AL1194" s="397"/>
      <c r="AM1194" s="397"/>
      <c r="AN1194" s="397"/>
      <c r="AO1194" s="397"/>
      <c r="AP1194" s="397"/>
      <c r="AQ1194" s="397"/>
      <c r="AR1194" s="397"/>
      <c r="AS1194" s="397"/>
      <c r="AT1194" s="397"/>
      <c r="AU1194" s="397"/>
      <c r="AV1194" s="397"/>
      <c r="AW1194" s="397"/>
      <c r="AX1194" s="397"/>
      <c r="AY1194" s="397"/>
      <c r="AZ1194" s="397"/>
      <c r="BA1194" s="553"/>
      <c r="BB1194" s="397"/>
      <c r="BC1194" s="397"/>
      <c r="BD1194" s="397"/>
    </row>
    <row r="1195" spans="2:56" x14ac:dyDescent="0.35">
      <c r="B1195" s="80"/>
      <c r="C1195" s="119"/>
      <c r="D1195" s="119"/>
      <c r="E1195" s="84"/>
      <c r="F1195" s="119"/>
      <c r="G1195" s="120"/>
      <c r="H1195" s="41"/>
      <c r="I1195" s="41"/>
      <c r="J1195" s="82"/>
      <c r="K1195" s="291">
        <f t="shared" si="121"/>
        <v>0</v>
      </c>
      <c r="L1195" s="293">
        <f>IF(I1195&lt;INDEX(Lookup!$U$2:$U$10,MATCH($D$46,Lookup!$S$2:$S$10,0)),0,IF(O1195="X",0,J1195/(DATEDIF(H1195,I1195,"m")+1)*12))</f>
        <v>0</v>
      </c>
      <c r="M1195" s="291">
        <f t="shared" si="122"/>
        <v>0</v>
      </c>
      <c r="N1195" s="335"/>
      <c r="O1195" s="143"/>
      <c r="P1195" s="397"/>
      <c r="Q1195" s="555"/>
      <c r="R1195" s="576">
        <f t="shared" si="123"/>
        <v>0</v>
      </c>
      <c r="S1195" s="576">
        <f t="shared" si="124"/>
        <v>0</v>
      </c>
      <c r="T1195" s="576">
        <f t="shared" si="125"/>
        <v>0</v>
      </c>
      <c r="U1195" s="576">
        <f t="shared" si="126"/>
        <v>0</v>
      </c>
      <c r="V1195" s="553"/>
      <c r="W1195" s="553"/>
      <c r="X1195" s="553"/>
      <c r="Y1195" s="553"/>
      <c r="Z1195" s="397"/>
      <c r="AA1195" s="397"/>
      <c r="AB1195" s="397"/>
      <c r="AC1195" s="397"/>
      <c r="AD1195" s="397"/>
      <c r="AE1195" s="397"/>
      <c r="AF1195" s="397"/>
      <c r="AG1195" s="397"/>
      <c r="AH1195" s="397"/>
      <c r="AI1195" s="397"/>
      <c r="AJ1195" s="397"/>
      <c r="AK1195" s="397"/>
      <c r="AL1195" s="397"/>
      <c r="AM1195" s="397"/>
      <c r="AN1195" s="397"/>
      <c r="AO1195" s="397"/>
      <c r="AP1195" s="397"/>
      <c r="AQ1195" s="397"/>
      <c r="AR1195" s="397"/>
      <c r="AS1195" s="397"/>
      <c r="AT1195" s="397"/>
      <c r="AU1195" s="397"/>
      <c r="AV1195" s="397"/>
      <c r="AW1195" s="397"/>
      <c r="AX1195" s="397"/>
      <c r="AY1195" s="397"/>
      <c r="AZ1195" s="397"/>
      <c r="BA1195" s="553"/>
      <c r="BB1195" s="397"/>
      <c r="BC1195" s="397"/>
      <c r="BD1195" s="397"/>
    </row>
    <row r="1196" spans="2:56" x14ac:dyDescent="0.35">
      <c r="B1196" s="80"/>
      <c r="C1196" s="119"/>
      <c r="D1196" s="119"/>
      <c r="E1196" s="84"/>
      <c r="F1196" s="119"/>
      <c r="G1196" s="120"/>
      <c r="H1196" s="41"/>
      <c r="I1196" s="41"/>
      <c r="J1196" s="82"/>
      <c r="K1196" s="291">
        <f t="shared" si="121"/>
        <v>0</v>
      </c>
      <c r="L1196" s="293">
        <f>IF(I1196&lt;INDEX(Lookup!$U$2:$U$10,MATCH($D$46,Lookup!$S$2:$S$10,0)),0,IF(O1196="X",0,J1196/(DATEDIF(H1196,I1196,"m")+1)*12))</f>
        <v>0</v>
      </c>
      <c r="M1196" s="291">
        <f t="shared" si="122"/>
        <v>0</v>
      </c>
      <c r="N1196" s="335"/>
      <c r="O1196" s="143"/>
      <c r="P1196" s="397"/>
      <c r="Q1196" s="555"/>
      <c r="R1196" s="576">
        <f t="shared" si="123"/>
        <v>0</v>
      </c>
      <c r="S1196" s="576">
        <f t="shared" si="124"/>
        <v>0</v>
      </c>
      <c r="T1196" s="576">
        <f t="shared" si="125"/>
        <v>0</v>
      </c>
      <c r="U1196" s="576">
        <f t="shared" si="126"/>
        <v>0</v>
      </c>
      <c r="V1196" s="553"/>
      <c r="W1196" s="553"/>
      <c r="X1196" s="553"/>
      <c r="Y1196" s="553"/>
      <c r="Z1196" s="397"/>
      <c r="AA1196" s="397"/>
      <c r="AB1196" s="397"/>
      <c r="AC1196" s="397"/>
      <c r="AD1196" s="397"/>
      <c r="AE1196" s="397"/>
      <c r="AF1196" s="397"/>
      <c r="AG1196" s="397"/>
      <c r="AH1196" s="397"/>
      <c r="AI1196" s="397"/>
      <c r="AJ1196" s="397"/>
      <c r="AK1196" s="397"/>
      <c r="AL1196" s="397"/>
      <c r="AM1196" s="397"/>
      <c r="AN1196" s="397"/>
      <c r="AO1196" s="397"/>
      <c r="AP1196" s="397"/>
      <c r="AQ1196" s="397"/>
      <c r="AR1196" s="397"/>
      <c r="AS1196" s="397"/>
      <c r="AT1196" s="397"/>
      <c r="AU1196" s="397"/>
      <c r="AV1196" s="397"/>
      <c r="AW1196" s="397"/>
      <c r="AX1196" s="397"/>
      <c r="AY1196" s="397"/>
      <c r="AZ1196" s="397"/>
      <c r="BA1196" s="553"/>
      <c r="BB1196" s="397"/>
      <c r="BC1196" s="397"/>
      <c r="BD1196" s="397"/>
    </row>
    <row r="1197" spans="2:56" x14ac:dyDescent="0.35">
      <c r="B1197" s="80"/>
      <c r="C1197" s="119"/>
      <c r="D1197" s="119"/>
      <c r="E1197" s="84"/>
      <c r="F1197" s="119"/>
      <c r="G1197" s="120"/>
      <c r="H1197" s="41"/>
      <c r="I1197" s="41"/>
      <c r="J1197" s="82"/>
      <c r="K1197" s="291">
        <f t="shared" si="121"/>
        <v>0</v>
      </c>
      <c r="L1197" s="293">
        <f>IF(I1197&lt;INDEX(Lookup!$U$2:$U$10,MATCH($D$46,Lookup!$S$2:$S$10,0)),0,IF(O1197="X",0,J1197/(DATEDIF(H1197,I1197,"m")+1)*12))</f>
        <v>0</v>
      </c>
      <c r="M1197" s="291">
        <f t="shared" si="122"/>
        <v>0</v>
      </c>
      <c r="N1197" s="335"/>
      <c r="O1197" s="143"/>
      <c r="P1197" s="397"/>
      <c r="Q1197" s="555"/>
      <c r="R1197" s="576">
        <f t="shared" si="123"/>
        <v>0</v>
      </c>
      <c r="S1197" s="576">
        <f t="shared" si="124"/>
        <v>0</v>
      </c>
      <c r="T1197" s="576">
        <f t="shared" si="125"/>
        <v>0</v>
      </c>
      <c r="U1197" s="576">
        <f t="shared" si="126"/>
        <v>0</v>
      </c>
      <c r="V1197" s="553"/>
      <c r="W1197" s="553"/>
      <c r="X1197" s="553"/>
      <c r="Y1197" s="553"/>
      <c r="Z1197" s="397"/>
      <c r="AA1197" s="397"/>
      <c r="AB1197" s="397"/>
      <c r="AC1197" s="397"/>
      <c r="AD1197" s="397"/>
      <c r="AE1197" s="397"/>
      <c r="AF1197" s="397"/>
      <c r="AG1197" s="397"/>
      <c r="AH1197" s="397"/>
      <c r="AI1197" s="397"/>
      <c r="AJ1197" s="397"/>
      <c r="AK1197" s="397"/>
      <c r="AL1197" s="397"/>
      <c r="AM1197" s="397"/>
      <c r="AN1197" s="397"/>
      <c r="AO1197" s="397"/>
      <c r="AP1197" s="397"/>
      <c r="AQ1197" s="397"/>
      <c r="AR1197" s="397"/>
      <c r="AS1197" s="397"/>
      <c r="AT1197" s="397"/>
      <c r="AU1197" s="397"/>
      <c r="AV1197" s="397"/>
      <c r="AW1197" s="397"/>
      <c r="AX1197" s="397"/>
      <c r="AY1197" s="397"/>
      <c r="AZ1197" s="397"/>
      <c r="BA1197" s="553"/>
      <c r="BB1197" s="397"/>
      <c r="BC1197" s="397"/>
      <c r="BD1197" s="397"/>
    </row>
    <row r="1198" spans="2:56" x14ac:dyDescent="0.35">
      <c r="B1198" s="80"/>
      <c r="C1198" s="119"/>
      <c r="D1198" s="119"/>
      <c r="E1198" s="84"/>
      <c r="F1198" s="119"/>
      <c r="G1198" s="120"/>
      <c r="H1198" s="41"/>
      <c r="I1198" s="41"/>
      <c r="J1198" s="82"/>
      <c r="K1198" s="291">
        <f t="shared" si="121"/>
        <v>0</v>
      </c>
      <c r="L1198" s="293">
        <f>IF(I1198&lt;INDEX(Lookup!$U$2:$U$10,MATCH($D$46,Lookup!$S$2:$S$10,0)),0,IF(O1198="X",0,J1198/(DATEDIF(H1198,I1198,"m")+1)*12))</f>
        <v>0</v>
      </c>
      <c r="M1198" s="291">
        <f t="shared" si="122"/>
        <v>0</v>
      </c>
      <c r="N1198" s="335"/>
      <c r="O1198" s="143"/>
      <c r="P1198" s="397"/>
      <c r="Q1198" s="555"/>
      <c r="R1198" s="576">
        <f t="shared" si="123"/>
        <v>0</v>
      </c>
      <c r="S1198" s="576">
        <f t="shared" si="124"/>
        <v>0</v>
      </c>
      <c r="T1198" s="576">
        <f t="shared" si="125"/>
        <v>0</v>
      </c>
      <c r="U1198" s="576">
        <f t="shared" si="126"/>
        <v>0</v>
      </c>
      <c r="V1198" s="553"/>
      <c r="W1198" s="553"/>
      <c r="X1198" s="553"/>
      <c r="Y1198" s="553"/>
      <c r="Z1198" s="397"/>
      <c r="AA1198" s="397"/>
      <c r="AB1198" s="397"/>
      <c r="AC1198" s="397"/>
      <c r="AD1198" s="397"/>
      <c r="AE1198" s="397"/>
      <c r="AF1198" s="397"/>
      <c r="AG1198" s="397"/>
      <c r="AH1198" s="397"/>
      <c r="AI1198" s="397"/>
      <c r="AJ1198" s="397"/>
      <c r="AK1198" s="397"/>
      <c r="AL1198" s="397"/>
      <c r="AM1198" s="397"/>
      <c r="AN1198" s="397"/>
      <c r="AO1198" s="397"/>
      <c r="AP1198" s="397"/>
      <c r="AQ1198" s="397"/>
      <c r="AR1198" s="397"/>
      <c r="AS1198" s="397"/>
      <c r="AT1198" s="397"/>
      <c r="AU1198" s="397"/>
      <c r="AV1198" s="397"/>
      <c r="AW1198" s="397"/>
      <c r="AX1198" s="397"/>
      <c r="AY1198" s="397"/>
      <c r="AZ1198" s="397"/>
      <c r="BA1198" s="553"/>
      <c r="BB1198" s="397"/>
      <c r="BC1198" s="397"/>
      <c r="BD1198" s="397"/>
    </row>
    <row r="1199" spans="2:56" x14ac:dyDescent="0.35">
      <c r="B1199" s="80"/>
      <c r="C1199" s="119"/>
      <c r="D1199" s="119"/>
      <c r="E1199" s="84"/>
      <c r="F1199" s="119"/>
      <c r="G1199" s="120"/>
      <c r="H1199" s="41"/>
      <c r="I1199" s="41"/>
      <c r="J1199" s="82"/>
      <c r="K1199" s="291">
        <f t="shared" si="121"/>
        <v>0</v>
      </c>
      <c r="L1199" s="293">
        <f>IF(I1199&lt;INDEX(Lookup!$U$2:$U$10,MATCH($D$46,Lookup!$S$2:$S$10,0)),0,IF(O1199="X",0,J1199/(DATEDIF(H1199,I1199,"m")+1)*12))</f>
        <v>0</v>
      </c>
      <c r="M1199" s="291">
        <f t="shared" si="122"/>
        <v>0</v>
      </c>
      <c r="N1199" s="335"/>
      <c r="O1199" s="143"/>
      <c r="P1199" s="397"/>
      <c r="Q1199" s="555"/>
      <c r="R1199" s="576">
        <f t="shared" si="123"/>
        <v>0</v>
      </c>
      <c r="S1199" s="576">
        <f t="shared" si="124"/>
        <v>0</v>
      </c>
      <c r="T1199" s="576">
        <f t="shared" si="125"/>
        <v>0</v>
      </c>
      <c r="U1199" s="576">
        <f t="shared" si="126"/>
        <v>0</v>
      </c>
      <c r="V1199" s="553"/>
      <c r="W1199" s="553"/>
      <c r="X1199" s="553"/>
      <c r="Y1199" s="553"/>
      <c r="Z1199" s="397"/>
      <c r="AA1199" s="397"/>
      <c r="AB1199" s="397"/>
      <c r="AC1199" s="397"/>
      <c r="AD1199" s="397"/>
      <c r="AE1199" s="397"/>
      <c r="AF1199" s="397"/>
      <c r="AG1199" s="397"/>
      <c r="AH1199" s="397"/>
      <c r="AI1199" s="397"/>
      <c r="AJ1199" s="397"/>
      <c r="AK1199" s="397"/>
      <c r="AL1199" s="397"/>
      <c r="AM1199" s="397"/>
      <c r="AN1199" s="397"/>
      <c r="AO1199" s="397"/>
      <c r="AP1199" s="397"/>
      <c r="AQ1199" s="397"/>
      <c r="AR1199" s="397"/>
      <c r="AS1199" s="397"/>
      <c r="AT1199" s="397"/>
      <c r="AU1199" s="397"/>
      <c r="AV1199" s="397"/>
      <c r="AW1199" s="397"/>
      <c r="AX1199" s="397"/>
      <c r="AY1199" s="397"/>
      <c r="AZ1199" s="397"/>
      <c r="BA1199" s="553"/>
      <c r="BB1199" s="397"/>
      <c r="BC1199" s="397"/>
      <c r="BD1199" s="397"/>
    </row>
    <row r="1200" spans="2:56" x14ac:dyDescent="0.35">
      <c r="B1200" s="80"/>
      <c r="C1200" s="119"/>
      <c r="D1200" s="119"/>
      <c r="E1200" s="84"/>
      <c r="F1200" s="119"/>
      <c r="G1200" s="120"/>
      <c r="H1200" s="41"/>
      <c r="I1200" s="41"/>
      <c r="J1200" s="82"/>
      <c r="K1200" s="291">
        <f t="shared" si="121"/>
        <v>0</v>
      </c>
      <c r="L1200" s="293">
        <f>IF(I1200&lt;INDEX(Lookup!$U$2:$U$10,MATCH($D$46,Lookup!$S$2:$S$10,0)),0,IF(O1200="X",0,J1200/(DATEDIF(H1200,I1200,"m")+1)*12))</f>
        <v>0</v>
      </c>
      <c r="M1200" s="291">
        <f t="shared" si="122"/>
        <v>0</v>
      </c>
      <c r="N1200" s="335"/>
      <c r="O1200" s="143"/>
      <c r="P1200" s="397"/>
      <c r="Q1200" s="555"/>
      <c r="R1200" s="576">
        <f t="shared" si="123"/>
        <v>0</v>
      </c>
      <c r="S1200" s="576">
        <f t="shared" si="124"/>
        <v>0</v>
      </c>
      <c r="T1200" s="576">
        <f t="shared" si="125"/>
        <v>0</v>
      </c>
      <c r="U1200" s="576">
        <f t="shared" si="126"/>
        <v>0</v>
      </c>
      <c r="V1200" s="553"/>
      <c r="W1200" s="553"/>
      <c r="X1200" s="553"/>
      <c r="Y1200" s="553"/>
      <c r="Z1200" s="397"/>
      <c r="AA1200" s="397"/>
      <c r="AB1200" s="397"/>
      <c r="AC1200" s="397"/>
      <c r="AD1200" s="397"/>
      <c r="AE1200" s="397"/>
      <c r="AF1200" s="397"/>
      <c r="AG1200" s="397"/>
      <c r="AH1200" s="397"/>
      <c r="AI1200" s="397"/>
      <c r="AJ1200" s="397"/>
      <c r="AK1200" s="397"/>
      <c r="AL1200" s="397"/>
      <c r="AM1200" s="397"/>
      <c r="AN1200" s="397"/>
      <c r="AO1200" s="397"/>
      <c r="AP1200" s="397"/>
      <c r="AQ1200" s="397"/>
      <c r="AR1200" s="397"/>
      <c r="AS1200" s="397"/>
      <c r="AT1200" s="397"/>
      <c r="AU1200" s="397"/>
      <c r="AV1200" s="397"/>
      <c r="AW1200" s="397"/>
      <c r="AX1200" s="397"/>
      <c r="AY1200" s="397"/>
      <c r="AZ1200" s="397"/>
      <c r="BA1200" s="553"/>
      <c r="BB1200" s="397"/>
      <c r="BC1200" s="397"/>
      <c r="BD1200" s="397"/>
    </row>
    <row r="1201" spans="2:56" x14ac:dyDescent="0.35">
      <c r="B1201" s="80"/>
      <c r="C1201" s="119"/>
      <c r="D1201" s="119"/>
      <c r="E1201" s="84"/>
      <c r="F1201" s="119"/>
      <c r="G1201" s="120"/>
      <c r="H1201" s="41"/>
      <c r="I1201" s="41"/>
      <c r="J1201" s="82"/>
      <c r="K1201" s="291">
        <f t="shared" si="121"/>
        <v>0</v>
      </c>
      <c r="L1201" s="293">
        <f>IF(I1201&lt;INDEX(Lookup!$U$2:$U$10,MATCH($D$46,Lookup!$S$2:$S$10,0)),0,IF(O1201="X",0,J1201/(DATEDIF(H1201,I1201,"m")+1)*12))</f>
        <v>0</v>
      </c>
      <c r="M1201" s="291">
        <f t="shared" si="122"/>
        <v>0</v>
      </c>
      <c r="N1201" s="335"/>
      <c r="O1201" s="143"/>
      <c r="P1201" s="397"/>
      <c r="Q1201" s="555"/>
      <c r="R1201" s="576">
        <f t="shared" si="123"/>
        <v>0</v>
      </c>
      <c r="S1201" s="576">
        <f t="shared" si="124"/>
        <v>0</v>
      </c>
      <c r="T1201" s="576">
        <f t="shared" si="125"/>
        <v>0</v>
      </c>
      <c r="U1201" s="576">
        <f t="shared" si="126"/>
        <v>0</v>
      </c>
      <c r="V1201" s="553"/>
      <c r="W1201" s="553"/>
      <c r="X1201" s="553"/>
      <c r="Y1201" s="553"/>
      <c r="Z1201" s="397"/>
      <c r="AA1201" s="397"/>
      <c r="AB1201" s="397"/>
      <c r="AC1201" s="397"/>
      <c r="AD1201" s="397"/>
      <c r="AE1201" s="397"/>
      <c r="AF1201" s="397"/>
      <c r="AG1201" s="397"/>
      <c r="AH1201" s="397"/>
      <c r="AI1201" s="397"/>
      <c r="AJ1201" s="397"/>
      <c r="AK1201" s="397"/>
      <c r="AL1201" s="397"/>
      <c r="AM1201" s="397"/>
      <c r="AN1201" s="397"/>
      <c r="AO1201" s="397"/>
      <c r="AP1201" s="397"/>
      <c r="AQ1201" s="397"/>
      <c r="AR1201" s="397"/>
      <c r="AS1201" s="397"/>
      <c r="AT1201" s="397"/>
      <c r="AU1201" s="397"/>
      <c r="AV1201" s="397"/>
      <c r="AW1201" s="397"/>
      <c r="AX1201" s="397"/>
      <c r="AY1201" s="397"/>
      <c r="AZ1201" s="397"/>
      <c r="BA1201" s="553"/>
      <c r="BB1201" s="397"/>
      <c r="BC1201" s="397"/>
      <c r="BD1201" s="397"/>
    </row>
    <row r="1202" spans="2:56" x14ac:dyDescent="0.35">
      <c r="B1202" s="80"/>
      <c r="C1202" s="119"/>
      <c r="D1202" s="119"/>
      <c r="E1202" s="84"/>
      <c r="F1202" s="119"/>
      <c r="G1202" s="120"/>
      <c r="H1202" s="41"/>
      <c r="I1202" s="41"/>
      <c r="J1202" s="82"/>
      <c r="K1202" s="291">
        <f t="shared" ref="K1202:K1265" si="127">J1202*$K$8</f>
        <v>0</v>
      </c>
      <c r="L1202" s="293">
        <f>IF(I1202&lt;INDEX(Lookup!$U$2:$U$10,MATCH($D$46,Lookup!$S$2:$S$10,0)),0,IF(O1202="X",0,J1202/(DATEDIF(H1202,I1202,"m")+1)*12))</f>
        <v>0</v>
      </c>
      <c r="M1202" s="291">
        <f t="shared" ref="M1202:M1265" si="128">L1202*$K$8</f>
        <v>0</v>
      </c>
      <c r="N1202" s="335"/>
      <c r="O1202" s="143"/>
      <c r="P1202" s="397"/>
      <c r="Q1202" s="555"/>
      <c r="R1202" s="576">
        <f t="shared" si="123"/>
        <v>0</v>
      </c>
      <c r="S1202" s="576">
        <f t="shared" si="124"/>
        <v>0</v>
      </c>
      <c r="T1202" s="576">
        <f t="shared" si="125"/>
        <v>0</v>
      </c>
      <c r="U1202" s="576">
        <f t="shared" si="126"/>
        <v>0</v>
      </c>
      <c r="V1202" s="553"/>
      <c r="W1202" s="553"/>
      <c r="X1202" s="553"/>
      <c r="Y1202" s="553"/>
      <c r="Z1202" s="397"/>
      <c r="AA1202" s="397"/>
      <c r="AB1202" s="397"/>
      <c r="AC1202" s="397"/>
      <c r="AD1202" s="397"/>
      <c r="AE1202" s="397"/>
      <c r="AF1202" s="397"/>
      <c r="AG1202" s="397"/>
      <c r="AH1202" s="397"/>
      <c r="AI1202" s="397"/>
      <c r="AJ1202" s="397"/>
      <c r="AK1202" s="397"/>
      <c r="AL1202" s="397"/>
      <c r="AM1202" s="397"/>
      <c r="AN1202" s="397"/>
      <c r="AO1202" s="397"/>
      <c r="AP1202" s="397"/>
      <c r="AQ1202" s="397"/>
      <c r="AR1202" s="397"/>
      <c r="AS1202" s="397"/>
      <c r="AT1202" s="397"/>
      <c r="AU1202" s="397"/>
      <c r="AV1202" s="397"/>
      <c r="AW1202" s="397"/>
      <c r="AX1202" s="397"/>
      <c r="AY1202" s="397"/>
      <c r="AZ1202" s="397"/>
      <c r="BA1202" s="553"/>
      <c r="BB1202" s="397"/>
      <c r="BC1202" s="397"/>
      <c r="BD1202" s="397"/>
    </row>
    <row r="1203" spans="2:56" x14ac:dyDescent="0.35">
      <c r="B1203" s="80"/>
      <c r="C1203" s="119"/>
      <c r="D1203" s="119"/>
      <c r="E1203" s="84"/>
      <c r="F1203" s="119"/>
      <c r="G1203" s="120"/>
      <c r="H1203" s="41"/>
      <c r="I1203" s="41"/>
      <c r="J1203" s="82"/>
      <c r="K1203" s="291">
        <f t="shared" si="127"/>
        <v>0</v>
      </c>
      <c r="L1203" s="293">
        <f>IF(I1203&lt;INDEX(Lookup!$U$2:$U$10,MATCH($D$46,Lookup!$S$2:$S$10,0)),0,IF(O1203="X",0,J1203/(DATEDIF(H1203,I1203,"m")+1)*12))</f>
        <v>0</v>
      </c>
      <c r="M1203" s="291">
        <f t="shared" si="128"/>
        <v>0</v>
      </c>
      <c r="N1203" s="335"/>
      <c r="O1203" s="143"/>
      <c r="P1203" s="397"/>
      <c r="Q1203" s="555"/>
      <c r="R1203" s="576">
        <f t="shared" ref="R1203:R1266" si="129">K1202*$I$32</f>
        <v>0</v>
      </c>
      <c r="S1203" s="576">
        <f t="shared" ref="S1203:S1266" si="130">M1202*$I$42</f>
        <v>0</v>
      </c>
      <c r="T1203" s="576">
        <f t="shared" ref="T1203:T1266" si="131">R1203-K1202</f>
        <v>0</v>
      </c>
      <c r="U1203" s="576">
        <f t="shared" ref="U1203:U1266" si="132">S1203-M1202</f>
        <v>0</v>
      </c>
      <c r="V1203" s="553"/>
      <c r="W1203" s="553"/>
      <c r="X1203" s="553"/>
      <c r="Y1203" s="553"/>
      <c r="Z1203" s="397"/>
      <c r="AA1203" s="397"/>
      <c r="AB1203" s="397"/>
      <c r="AC1203" s="397"/>
      <c r="AD1203" s="397"/>
      <c r="AE1203" s="397"/>
      <c r="AF1203" s="397"/>
      <c r="AG1203" s="397"/>
      <c r="AH1203" s="397"/>
      <c r="AI1203" s="397"/>
      <c r="AJ1203" s="397"/>
      <c r="AK1203" s="397"/>
      <c r="AL1203" s="397"/>
      <c r="AM1203" s="397"/>
      <c r="AN1203" s="397"/>
      <c r="AO1203" s="397"/>
      <c r="AP1203" s="397"/>
      <c r="AQ1203" s="397"/>
      <c r="AR1203" s="397"/>
      <c r="AS1203" s="397"/>
      <c r="AT1203" s="397"/>
      <c r="AU1203" s="397"/>
      <c r="AV1203" s="397"/>
      <c r="AW1203" s="397"/>
      <c r="AX1203" s="397"/>
      <c r="AY1203" s="397"/>
      <c r="AZ1203" s="397"/>
      <c r="BA1203" s="553"/>
      <c r="BB1203" s="397"/>
      <c r="BC1203" s="397"/>
      <c r="BD1203" s="397"/>
    </row>
    <row r="1204" spans="2:56" x14ac:dyDescent="0.35">
      <c r="B1204" s="80"/>
      <c r="C1204" s="119"/>
      <c r="D1204" s="119"/>
      <c r="E1204" s="84"/>
      <c r="F1204" s="119"/>
      <c r="G1204" s="120"/>
      <c r="H1204" s="41"/>
      <c r="I1204" s="41"/>
      <c r="J1204" s="82"/>
      <c r="K1204" s="291">
        <f t="shared" si="127"/>
        <v>0</v>
      </c>
      <c r="L1204" s="293">
        <f>IF(I1204&lt;INDEX(Lookup!$U$2:$U$10,MATCH($D$46,Lookup!$S$2:$S$10,0)),0,IF(O1204="X",0,J1204/(DATEDIF(H1204,I1204,"m")+1)*12))</f>
        <v>0</v>
      </c>
      <c r="M1204" s="291">
        <f t="shared" si="128"/>
        <v>0</v>
      </c>
      <c r="N1204" s="335"/>
      <c r="O1204" s="143"/>
      <c r="P1204" s="397"/>
      <c r="Q1204" s="555"/>
      <c r="R1204" s="576">
        <f t="shared" si="129"/>
        <v>0</v>
      </c>
      <c r="S1204" s="576">
        <f t="shared" si="130"/>
        <v>0</v>
      </c>
      <c r="T1204" s="576">
        <f t="shared" si="131"/>
        <v>0</v>
      </c>
      <c r="U1204" s="576">
        <f t="shared" si="132"/>
        <v>0</v>
      </c>
      <c r="V1204" s="553"/>
      <c r="W1204" s="553"/>
      <c r="X1204" s="553"/>
      <c r="Y1204" s="553"/>
      <c r="Z1204" s="397"/>
      <c r="AA1204" s="397"/>
      <c r="AB1204" s="397"/>
      <c r="AC1204" s="397"/>
      <c r="AD1204" s="397"/>
      <c r="AE1204" s="397"/>
      <c r="AF1204" s="397"/>
      <c r="AG1204" s="397"/>
      <c r="AH1204" s="397"/>
      <c r="AI1204" s="397"/>
      <c r="AJ1204" s="397"/>
      <c r="AK1204" s="397"/>
      <c r="AL1204" s="397"/>
      <c r="AM1204" s="397"/>
      <c r="AN1204" s="397"/>
      <c r="AO1204" s="397"/>
      <c r="AP1204" s="397"/>
      <c r="AQ1204" s="397"/>
      <c r="AR1204" s="397"/>
      <c r="AS1204" s="397"/>
      <c r="AT1204" s="397"/>
      <c r="AU1204" s="397"/>
      <c r="AV1204" s="397"/>
      <c r="AW1204" s="397"/>
      <c r="AX1204" s="397"/>
      <c r="AY1204" s="397"/>
      <c r="AZ1204" s="397"/>
      <c r="BA1204" s="553"/>
      <c r="BB1204" s="397"/>
      <c r="BC1204" s="397"/>
      <c r="BD1204" s="397"/>
    </row>
    <row r="1205" spans="2:56" x14ac:dyDescent="0.35">
      <c r="B1205" s="80"/>
      <c r="C1205" s="119"/>
      <c r="D1205" s="119"/>
      <c r="E1205" s="84"/>
      <c r="F1205" s="119"/>
      <c r="G1205" s="120"/>
      <c r="H1205" s="41"/>
      <c r="I1205" s="41"/>
      <c r="J1205" s="82"/>
      <c r="K1205" s="291">
        <f t="shared" si="127"/>
        <v>0</v>
      </c>
      <c r="L1205" s="293">
        <f>IF(I1205&lt;INDEX(Lookup!$U$2:$U$10,MATCH($D$46,Lookup!$S$2:$S$10,0)),0,IF(O1205="X",0,J1205/(DATEDIF(H1205,I1205,"m")+1)*12))</f>
        <v>0</v>
      </c>
      <c r="M1205" s="291">
        <f t="shared" si="128"/>
        <v>0</v>
      </c>
      <c r="N1205" s="335"/>
      <c r="O1205" s="143"/>
      <c r="P1205" s="397"/>
      <c r="Q1205" s="555"/>
      <c r="R1205" s="576">
        <f t="shared" si="129"/>
        <v>0</v>
      </c>
      <c r="S1205" s="576">
        <f t="shared" si="130"/>
        <v>0</v>
      </c>
      <c r="T1205" s="576">
        <f t="shared" si="131"/>
        <v>0</v>
      </c>
      <c r="U1205" s="576">
        <f t="shared" si="132"/>
        <v>0</v>
      </c>
      <c r="V1205" s="553"/>
      <c r="W1205" s="553"/>
      <c r="X1205" s="553"/>
      <c r="Y1205" s="553"/>
      <c r="Z1205" s="397"/>
      <c r="AA1205" s="397"/>
      <c r="AB1205" s="397"/>
      <c r="AC1205" s="397"/>
      <c r="AD1205" s="397"/>
      <c r="AE1205" s="397"/>
      <c r="AF1205" s="397"/>
      <c r="AG1205" s="397"/>
      <c r="AH1205" s="397"/>
      <c r="AI1205" s="397"/>
      <c r="AJ1205" s="397"/>
      <c r="AK1205" s="397"/>
      <c r="AL1205" s="397"/>
      <c r="AM1205" s="397"/>
      <c r="AN1205" s="397"/>
      <c r="AO1205" s="397"/>
      <c r="AP1205" s="397"/>
      <c r="AQ1205" s="397"/>
      <c r="AR1205" s="397"/>
      <c r="AS1205" s="397"/>
      <c r="AT1205" s="397"/>
      <c r="AU1205" s="397"/>
      <c r="AV1205" s="397"/>
      <c r="AW1205" s="397"/>
      <c r="AX1205" s="397"/>
      <c r="AY1205" s="397"/>
      <c r="AZ1205" s="397"/>
      <c r="BA1205" s="553"/>
      <c r="BB1205" s="397"/>
      <c r="BC1205" s="397"/>
      <c r="BD1205" s="397"/>
    </row>
    <row r="1206" spans="2:56" x14ac:dyDescent="0.35">
      <c r="B1206" s="80"/>
      <c r="C1206" s="119"/>
      <c r="D1206" s="119"/>
      <c r="E1206" s="84"/>
      <c r="F1206" s="119"/>
      <c r="G1206" s="120"/>
      <c r="H1206" s="41"/>
      <c r="I1206" s="41"/>
      <c r="J1206" s="82"/>
      <c r="K1206" s="291">
        <f t="shared" si="127"/>
        <v>0</v>
      </c>
      <c r="L1206" s="293">
        <f>IF(I1206&lt;INDEX(Lookup!$U$2:$U$10,MATCH($D$46,Lookup!$S$2:$S$10,0)),0,IF(O1206="X",0,J1206/(DATEDIF(H1206,I1206,"m")+1)*12))</f>
        <v>0</v>
      </c>
      <c r="M1206" s="291">
        <f t="shared" si="128"/>
        <v>0</v>
      </c>
      <c r="N1206" s="335"/>
      <c r="O1206" s="143"/>
      <c r="P1206" s="397"/>
      <c r="Q1206" s="555"/>
      <c r="R1206" s="576">
        <f t="shared" si="129"/>
        <v>0</v>
      </c>
      <c r="S1206" s="576">
        <f t="shared" si="130"/>
        <v>0</v>
      </c>
      <c r="T1206" s="576">
        <f t="shared" si="131"/>
        <v>0</v>
      </c>
      <c r="U1206" s="576">
        <f t="shared" si="132"/>
        <v>0</v>
      </c>
      <c r="V1206" s="553"/>
      <c r="W1206" s="553"/>
      <c r="X1206" s="553"/>
      <c r="Y1206" s="553"/>
      <c r="Z1206" s="397"/>
      <c r="AA1206" s="397"/>
      <c r="AB1206" s="397"/>
      <c r="AC1206" s="397"/>
      <c r="AD1206" s="397"/>
      <c r="AE1206" s="397"/>
      <c r="AF1206" s="397"/>
      <c r="AG1206" s="397"/>
      <c r="AH1206" s="397"/>
      <c r="AI1206" s="397"/>
      <c r="AJ1206" s="397"/>
      <c r="AK1206" s="397"/>
      <c r="AL1206" s="397"/>
      <c r="AM1206" s="397"/>
      <c r="AN1206" s="397"/>
      <c r="AO1206" s="397"/>
      <c r="AP1206" s="397"/>
      <c r="AQ1206" s="397"/>
      <c r="AR1206" s="397"/>
      <c r="AS1206" s="397"/>
      <c r="AT1206" s="397"/>
      <c r="AU1206" s="397"/>
      <c r="AV1206" s="397"/>
      <c r="AW1206" s="397"/>
      <c r="AX1206" s="397"/>
      <c r="AY1206" s="397"/>
      <c r="AZ1206" s="397"/>
      <c r="BA1206" s="553"/>
      <c r="BB1206" s="397"/>
      <c r="BC1206" s="397"/>
      <c r="BD1206" s="397"/>
    </row>
    <row r="1207" spans="2:56" x14ac:dyDescent="0.35">
      <c r="B1207" s="80"/>
      <c r="C1207" s="119"/>
      <c r="D1207" s="119"/>
      <c r="E1207" s="84"/>
      <c r="F1207" s="119"/>
      <c r="G1207" s="120"/>
      <c r="H1207" s="41"/>
      <c r="I1207" s="41"/>
      <c r="J1207" s="82"/>
      <c r="K1207" s="291">
        <f t="shared" si="127"/>
        <v>0</v>
      </c>
      <c r="L1207" s="293">
        <f>IF(I1207&lt;INDEX(Lookup!$U$2:$U$10,MATCH($D$46,Lookup!$S$2:$S$10,0)),0,IF(O1207="X",0,J1207/(DATEDIF(H1207,I1207,"m")+1)*12))</f>
        <v>0</v>
      </c>
      <c r="M1207" s="291">
        <f t="shared" si="128"/>
        <v>0</v>
      </c>
      <c r="N1207" s="335"/>
      <c r="O1207" s="143"/>
      <c r="P1207" s="397"/>
      <c r="Q1207" s="555"/>
      <c r="R1207" s="576">
        <f t="shared" si="129"/>
        <v>0</v>
      </c>
      <c r="S1207" s="576">
        <f t="shared" si="130"/>
        <v>0</v>
      </c>
      <c r="T1207" s="576">
        <f t="shared" si="131"/>
        <v>0</v>
      </c>
      <c r="U1207" s="576">
        <f t="shared" si="132"/>
        <v>0</v>
      </c>
      <c r="V1207" s="553"/>
      <c r="W1207" s="553"/>
      <c r="X1207" s="553"/>
      <c r="Y1207" s="553"/>
      <c r="Z1207" s="397"/>
      <c r="AA1207" s="397"/>
      <c r="AB1207" s="397"/>
      <c r="AC1207" s="397"/>
      <c r="AD1207" s="397"/>
      <c r="AE1207" s="397"/>
      <c r="AF1207" s="397"/>
      <c r="AG1207" s="397"/>
      <c r="AH1207" s="397"/>
      <c r="AI1207" s="397"/>
      <c r="AJ1207" s="397"/>
      <c r="AK1207" s="397"/>
      <c r="AL1207" s="397"/>
      <c r="AM1207" s="397"/>
      <c r="AN1207" s="397"/>
      <c r="AO1207" s="397"/>
      <c r="AP1207" s="397"/>
      <c r="AQ1207" s="397"/>
      <c r="AR1207" s="397"/>
      <c r="AS1207" s="397"/>
      <c r="AT1207" s="397"/>
      <c r="AU1207" s="397"/>
      <c r="AV1207" s="397"/>
      <c r="AW1207" s="397"/>
      <c r="AX1207" s="397"/>
      <c r="AY1207" s="397"/>
      <c r="AZ1207" s="397"/>
      <c r="BA1207" s="553"/>
      <c r="BB1207" s="397"/>
      <c r="BC1207" s="397"/>
      <c r="BD1207" s="397"/>
    </row>
    <row r="1208" spans="2:56" x14ac:dyDescent="0.35">
      <c r="B1208" s="80"/>
      <c r="C1208" s="119"/>
      <c r="D1208" s="119"/>
      <c r="E1208" s="84"/>
      <c r="F1208" s="119"/>
      <c r="G1208" s="120"/>
      <c r="H1208" s="41"/>
      <c r="I1208" s="41"/>
      <c r="J1208" s="82"/>
      <c r="K1208" s="291">
        <f t="shared" si="127"/>
        <v>0</v>
      </c>
      <c r="L1208" s="293">
        <f>IF(I1208&lt;INDEX(Lookup!$U$2:$U$10,MATCH($D$46,Lookup!$S$2:$S$10,0)),0,IF(O1208="X",0,J1208/(DATEDIF(H1208,I1208,"m")+1)*12))</f>
        <v>0</v>
      </c>
      <c r="M1208" s="291">
        <f t="shared" si="128"/>
        <v>0</v>
      </c>
      <c r="N1208" s="335"/>
      <c r="O1208" s="143"/>
      <c r="P1208" s="397"/>
      <c r="Q1208" s="555"/>
      <c r="R1208" s="576">
        <f t="shared" si="129"/>
        <v>0</v>
      </c>
      <c r="S1208" s="576">
        <f t="shared" si="130"/>
        <v>0</v>
      </c>
      <c r="T1208" s="576">
        <f t="shared" si="131"/>
        <v>0</v>
      </c>
      <c r="U1208" s="576">
        <f t="shared" si="132"/>
        <v>0</v>
      </c>
      <c r="V1208" s="553"/>
      <c r="W1208" s="553"/>
      <c r="X1208" s="553"/>
      <c r="Y1208" s="553"/>
      <c r="Z1208" s="397"/>
      <c r="AA1208" s="397"/>
      <c r="AB1208" s="397"/>
      <c r="AC1208" s="397"/>
      <c r="AD1208" s="397"/>
      <c r="AE1208" s="397"/>
      <c r="AF1208" s="397"/>
      <c r="AG1208" s="397"/>
      <c r="AH1208" s="397"/>
      <c r="AI1208" s="397"/>
      <c r="AJ1208" s="397"/>
      <c r="AK1208" s="397"/>
      <c r="AL1208" s="397"/>
      <c r="AM1208" s="397"/>
      <c r="AN1208" s="397"/>
      <c r="AO1208" s="397"/>
      <c r="AP1208" s="397"/>
      <c r="AQ1208" s="397"/>
      <c r="AR1208" s="397"/>
      <c r="AS1208" s="397"/>
      <c r="AT1208" s="397"/>
      <c r="AU1208" s="397"/>
      <c r="AV1208" s="397"/>
      <c r="AW1208" s="397"/>
      <c r="AX1208" s="397"/>
      <c r="AY1208" s="397"/>
      <c r="AZ1208" s="397"/>
      <c r="BA1208" s="553"/>
      <c r="BB1208" s="397"/>
      <c r="BC1208" s="397"/>
      <c r="BD1208" s="397"/>
    </row>
    <row r="1209" spans="2:56" x14ac:dyDescent="0.35">
      <c r="B1209" s="80"/>
      <c r="C1209" s="119"/>
      <c r="D1209" s="119"/>
      <c r="E1209" s="84"/>
      <c r="F1209" s="119"/>
      <c r="G1209" s="120"/>
      <c r="H1209" s="41"/>
      <c r="I1209" s="41"/>
      <c r="J1209" s="82"/>
      <c r="K1209" s="291">
        <f t="shared" si="127"/>
        <v>0</v>
      </c>
      <c r="L1209" s="293">
        <f>IF(I1209&lt;INDEX(Lookup!$U$2:$U$10,MATCH($D$46,Lookup!$S$2:$S$10,0)),0,IF(O1209="X",0,J1209/(DATEDIF(H1209,I1209,"m")+1)*12))</f>
        <v>0</v>
      </c>
      <c r="M1209" s="291">
        <f t="shared" si="128"/>
        <v>0</v>
      </c>
      <c r="N1209" s="335"/>
      <c r="O1209" s="143"/>
      <c r="P1209" s="397"/>
      <c r="Q1209" s="555"/>
      <c r="R1209" s="576">
        <f t="shared" si="129"/>
        <v>0</v>
      </c>
      <c r="S1209" s="576">
        <f t="shared" si="130"/>
        <v>0</v>
      </c>
      <c r="T1209" s="576">
        <f t="shared" si="131"/>
        <v>0</v>
      </c>
      <c r="U1209" s="576">
        <f t="shared" si="132"/>
        <v>0</v>
      </c>
      <c r="V1209" s="553"/>
      <c r="W1209" s="553"/>
      <c r="X1209" s="553"/>
      <c r="Y1209" s="553"/>
      <c r="Z1209" s="397"/>
      <c r="AA1209" s="397"/>
      <c r="AB1209" s="397"/>
      <c r="AC1209" s="397"/>
      <c r="AD1209" s="397"/>
      <c r="AE1209" s="397"/>
      <c r="AF1209" s="397"/>
      <c r="AG1209" s="397"/>
      <c r="AH1209" s="397"/>
      <c r="AI1209" s="397"/>
      <c r="AJ1209" s="397"/>
      <c r="AK1209" s="397"/>
      <c r="AL1209" s="397"/>
      <c r="AM1209" s="397"/>
      <c r="AN1209" s="397"/>
      <c r="AO1209" s="397"/>
      <c r="AP1209" s="397"/>
      <c r="AQ1209" s="397"/>
      <c r="AR1209" s="397"/>
      <c r="AS1209" s="397"/>
      <c r="AT1209" s="397"/>
      <c r="AU1209" s="397"/>
      <c r="AV1209" s="397"/>
      <c r="AW1209" s="397"/>
      <c r="AX1209" s="397"/>
      <c r="AY1209" s="397"/>
      <c r="AZ1209" s="397"/>
      <c r="BA1209" s="553"/>
      <c r="BB1209" s="397"/>
      <c r="BC1209" s="397"/>
      <c r="BD1209" s="397"/>
    </row>
    <row r="1210" spans="2:56" x14ac:dyDescent="0.35">
      <c r="B1210" s="80"/>
      <c r="C1210" s="119"/>
      <c r="D1210" s="119"/>
      <c r="E1210" s="84"/>
      <c r="F1210" s="119"/>
      <c r="G1210" s="120"/>
      <c r="H1210" s="41"/>
      <c r="I1210" s="41"/>
      <c r="J1210" s="82"/>
      <c r="K1210" s="291">
        <f t="shared" si="127"/>
        <v>0</v>
      </c>
      <c r="L1210" s="293">
        <f>IF(I1210&lt;INDEX(Lookup!$U$2:$U$10,MATCH($D$46,Lookup!$S$2:$S$10,0)),0,IF(O1210="X",0,J1210/(DATEDIF(H1210,I1210,"m")+1)*12))</f>
        <v>0</v>
      </c>
      <c r="M1210" s="291">
        <f t="shared" si="128"/>
        <v>0</v>
      </c>
      <c r="N1210" s="335"/>
      <c r="O1210" s="143"/>
      <c r="P1210" s="397"/>
      <c r="Q1210" s="555"/>
      <c r="R1210" s="576">
        <f t="shared" si="129"/>
        <v>0</v>
      </c>
      <c r="S1210" s="576">
        <f t="shared" si="130"/>
        <v>0</v>
      </c>
      <c r="T1210" s="576">
        <f t="shared" si="131"/>
        <v>0</v>
      </c>
      <c r="U1210" s="576">
        <f t="shared" si="132"/>
        <v>0</v>
      </c>
      <c r="V1210" s="553"/>
      <c r="W1210" s="553"/>
      <c r="X1210" s="553"/>
      <c r="Y1210" s="553"/>
      <c r="Z1210" s="397"/>
      <c r="AA1210" s="397"/>
      <c r="AB1210" s="397"/>
      <c r="AC1210" s="397"/>
      <c r="AD1210" s="397"/>
      <c r="AE1210" s="397"/>
      <c r="AF1210" s="397"/>
      <c r="AG1210" s="397"/>
      <c r="AH1210" s="397"/>
      <c r="AI1210" s="397"/>
      <c r="AJ1210" s="397"/>
      <c r="AK1210" s="397"/>
      <c r="AL1210" s="397"/>
      <c r="AM1210" s="397"/>
      <c r="AN1210" s="397"/>
      <c r="AO1210" s="397"/>
      <c r="AP1210" s="397"/>
      <c r="AQ1210" s="397"/>
      <c r="AR1210" s="397"/>
      <c r="AS1210" s="397"/>
      <c r="AT1210" s="397"/>
      <c r="AU1210" s="397"/>
      <c r="AV1210" s="397"/>
      <c r="AW1210" s="397"/>
      <c r="AX1210" s="397"/>
      <c r="AY1210" s="397"/>
      <c r="AZ1210" s="397"/>
      <c r="BA1210" s="553"/>
      <c r="BB1210" s="397"/>
      <c r="BC1210" s="397"/>
      <c r="BD1210" s="397"/>
    </row>
    <row r="1211" spans="2:56" x14ac:dyDescent="0.35">
      <c r="B1211" s="80"/>
      <c r="C1211" s="119"/>
      <c r="D1211" s="119"/>
      <c r="E1211" s="84"/>
      <c r="F1211" s="119"/>
      <c r="G1211" s="120"/>
      <c r="H1211" s="41"/>
      <c r="I1211" s="41"/>
      <c r="J1211" s="82"/>
      <c r="K1211" s="291">
        <f t="shared" si="127"/>
        <v>0</v>
      </c>
      <c r="L1211" s="293">
        <f>IF(I1211&lt;INDEX(Lookup!$U$2:$U$10,MATCH($D$46,Lookup!$S$2:$S$10,0)),0,IF(O1211="X",0,J1211/(DATEDIF(H1211,I1211,"m")+1)*12))</f>
        <v>0</v>
      </c>
      <c r="M1211" s="291">
        <f t="shared" si="128"/>
        <v>0</v>
      </c>
      <c r="N1211" s="335"/>
      <c r="O1211" s="143"/>
      <c r="P1211" s="397"/>
      <c r="Q1211" s="555"/>
      <c r="R1211" s="576">
        <f t="shared" si="129"/>
        <v>0</v>
      </c>
      <c r="S1211" s="576">
        <f t="shared" si="130"/>
        <v>0</v>
      </c>
      <c r="T1211" s="576">
        <f t="shared" si="131"/>
        <v>0</v>
      </c>
      <c r="U1211" s="576">
        <f t="shared" si="132"/>
        <v>0</v>
      </c>
      <c r="V1211" s="553"/>
      <c r="W1211" s="553"/>
      <c r="X1211" s="553"/>
      <c r="Y1211" s="553"/>
      <c r="Z1211" s="397"/>
      <c r="AA1211" s="397"/>
      <c r="AB1211" s="397"/>
      <c r="AC1211" s="397"/>
      <c r="AD1211" s="397"/>
      <c r="AE1211" s="397"/>
      <c r="AF1211" s="397"/>
      <c r="AG1211" s="397"/>
      <c r="AH1211" s="397"/>
      <c r="AI1211" s="397"/>
      <c r="AJ1211" s="397"/>
      <c r="AK1211" s="397"/>
      <c r="AL1211" s="397"/>
      <c r="AM1211" s="397"/>
      <c r="AN1211" s="397"/>
      <c r="AO1211" s="397"/>
      <c r="AP1211" s="397"/>
      <c r="AQ1211" s="397"/>
      <c r="AR1211" s="397"/>
      <c r="AS1211" s="397"/>
      <c r="AT1211" s="397"/>
      <c r="AU1211" s="397"/>
      <c r="AV1211" s="397"/>
      <c r="AW1211" s="397"/>
      <c r="AX1211" s="397"/>
      <c r="AY1211" s="397"/>
      <c r="AZ1211" s="397"/>
      <c r="BA1211" s="553"/>
      <c r="BB1211" s="397"/>
      <c r="BC1211" s="397"/>
      <c r="BD1211" s="397"/>
    </row>
    <row r="1212" spans="2:56" x14ac:dyDescent="0.35">
      <c r="B1212" s="80"/>
      <c r="C1212" s="119"/>
      <c r="D1212" s="119"/>
      <c r="E1212" s="84"/>
      <c r="F1212" s="119"/>
      <c r="G1212" s="120"/>
      <c r="H1212" s="41"/>
      <c r="I1212" s="41"/>
      <c r="J1212" s="82"/>
      <c r="K1212" s="291">
        <f t="shared" si="127"/>
        <v>0</v>
      </c>
      <c r="L1212" s="293">
        <f>IF(I1212&lt;INDEX(Lookup!$U$2:$U$10,MATCH($D$46,Lookup!$S$2:$S$10,0)),0,IF(O1212="X",0,J1212/(DATEDIF(H1212,I1212,"m")+1)*12))</f>
        <v>0</v>
      </c>
      <c r="M1212" s="291">
        <f t="shared" si="128"/>
        <v>0</v>
      </c>
      <c r="N1212" s="335"/>
      <c r="O1212" s="143"/>
      <c r="P1212" s="397"/>
      <c r="Q1212" s="555"/>
      <c r="R1212" s="576">
        <f t="shared" si="129"/>
        <v>0</v>
      </c>
      <c r="S1212" s="576">
        <f t="shared" si="130"/>
        <v>0</v>
      </c>
      <c r="T1212" s="576">
        <f t="shared" si="131"/>
        <v>0</v>
      </c>
      <c r="U1212" s="576">
        <f t="shared" si="132"/>
        <v>0</v>
      </c>
      <c r="V1212" s="553"/>
      <c r="W1212" s="553"/>
      <c r="X1212" s="553"/>
      <c r="Y1212" s="553"/>
      <c r="Z1212" s="397"/>
      <c r="AA1212" s="397"/>
      <c r="AB1212" s="397"/>
      <c r="AC1212" s="397"/>
      <c r="AD1212" s="397"/>
      <c r="AE1212" s="397"/>
      <c r="AF1212" s="397"/>
      <c r="AG1212" s="397"/>
      <c r="AH1212" s="397"/>
      <c r="AI1212" s="397"/>
      <c r="AJ1212" s="397"/>
      <c r="AK1212" s="397"/>
      <c r="AL1212" s="397"/>
      <c r="AM1212" s="397"/>
      <c r="AN1212" s="397"/>
      <c r="AO1212" s="397"/>
      <c r="AP1212" s="397"/>
      <c r="AQ1212" s="397"/>
      <c r="AR1212" s="397"/>
      <c r="AS1212" s="397"/>
      <c r="AT1212" s="397"/>
      <c r="AU1212" s="397"/>
      <c r="AV1212" s="397"/>
      <c r="AW1212" s="397"/>
      <c r="AX1212" s="397"/>
      <c r="AY1212" s="397"/>
      <c r="AZ1212" s="397"/>
      <c r="BA1212" s="553"/>
      <c r="BB1212" s="397"/>
      <c r="BC1212" s="397"/>
      <c r="BD1212" s="397"/>
    </row>
    <row r="1213" spans="2:56" x14ac:dyDescent="0.35">
      <c r="B1213" s="80"/>
      <c r="C1213" s="119"/>
      <c r="D1213" s="119"/>
      <c r="E1213" s="84"/>
      <c r="F1213" s="119"/>
      <c r="G1213" s="120"/>
      <c r="H1213" s="41"/>
      <c r="I1213" s="41"/>
      <c r="J1213" s="82"/>
      <c r="K1213" s="291">
        <f t="shared" si="127"/>
        <v>0</v>
      </c>
      <c r="L1213" s="293">
        <f>IF(I1213&lt;INDEX(Lookup!$U$2:$U$10,MATCH($D$46,Lookup!$S$2:$S$10,0)),0,IF(O1213="X",0,J1213/(DATEDIF(H1213,I1213,"m")+1)*12))</f>
        <v>0</v>
      </c>
      <c r="M1213" s="291">
        <f t="shared" si="128"/>
        <v>0</v>
      </c>
      <c r="N1213" s="335"/>
      <c r="O1213" s="143"/>
      <c r="P1213" s="397"/>
      <c r="Q1213" s="555"/>
      <c r="R1213" s="576">
        <f t="shared" si="129"/>
        <v>0</v>
      </c>
      <c r="S1213" s="576">
        <f t="shared" si="130"/>
        <v>0</v>
      </c>
      <c r="T1213" s="576">
        <f t="shared" si="131"/>
        <v>0</v>
      </c>
      <c r="U1213" s="576">
        <f t="shared" si="132"/>
        <v>0</v>
      </c>
      <c r="V1213" s="553"/>
      <c r="W1213" s="553"/>
      <c r="X1213" s="553"/>
      <c r="Y1213" s="553"/>
      <c r="Z1213" s="397"/>
      <c r="AA1213" s="397"/>
      <c r="AB1213" s="397"/>
      <c r="AC1213" s="397"/>
      <c r="AD1213" s="397"/>
      <c r="AE1213" s="397"/>
      <c r="AF1213" s="397"/>
      <c r="AG1213" s="397"/>
      <c r="AH1213" s="397"/>
      <c r="AI1213" s="397"/>
      <c r="AJ1213" s="397"/>
      <c r="AK1213" s="397"/>
      <c r="AL1213" s="397"/>
      <c r="AM1213" s="397"/>
      <c r="AN1213" s="397"/>
      <c r="AO1213" s="397"/>
      <c r="AP1213" s="397"/>
      <c r="AQ1213" s="397"/>
      <c r="AR1213" s="397"/>
      <c r="AS1213" s="397"/>
      <c r="AT1213" s="397"/>
      <c r="AU1213" s="397"/>
      <c r="AV1213" s="397"/>
      <c r="AW1213" s="397"/>
      <c r="AX1213" s="397"/>
      <c r="AY1213" s="397"/>
      <c r="AZ1213" s="397"/>
      <c r="BA1213" s="553"/>
      <c r="BB1213" s="397"/>
      <c r="BC1213" s="397"/>
      <c r="BD1213" s="397"/>
    </row>
    <row r="1214" spans="2:56" x14ac:dyDescent="0.35">
      <c r="B1214" s="80"/>
      <c r="C1214" s="119"/>
      <c r="D1214" s="119"/>
      <c r="E1214" s="84"/>
      <c r="F1214" s="119"/>
      <c r="G1214" s="120"/>
      <c r="H1214" s="41"/>
      <c r="I1214" s="41"/>
      <c r="J1214" s="82"/>
      <c r="K1214" s="291">
        <f t="shared" si="127"/>
        <v>0</v>
      </c>
      <c r="L1214" s="293">
        <f>IF(I1214&lt;INDEX(Lookup!$U$2:$U$10,MATCH($D$46,Lookup!$S$2:$S$10,0)),0,IF(O1214="X",0,J1214/(DATEDIF(H1214,I1214,"m")+1)*12))</f>
        <v>0</v>
      </c>
      <c r="M1214" s="291">
        <f t="shared" si="128"/>
        <v>0</v>
      </c>
      <c r="N1214" s="335"/>
      <c r="O1214" s="143"/>
      <c r="P1214" s="397"/>
      <c r="Q1214" s="555"/>
      <c r="R1214" s="576">
        <f t="shared" si="129"/>
        <v>0</v>
      </c>
      <c r="S1214" s="576">
        <f t="shared" si="130"/>
        <v>0</v>
      </c>
      <c r="T1214" s="576">
        <f t="shared" si="131"/>
        <v>0</v>
      </c>
      <c r="U1214" s="576">
        <f t="shared" si="132"/>
        <v>0</v>
      </c>
      <c r="V1214" s="553"/>
      <c r="W1214" s="553"/>
      <c r="X1214" s="553"/>
      <c r="Y1214" s="553"/>
      <c r="Z1214" s="397"/>
      <c r="AA1214" s="397"/>
      <c r="AB1214" s="397"/>
      <c r="AC1214" s="397"/>
      <c r="AD1214" s="397"/>
      <c r="AE1214" s="397"/>
      <c r="AF1214" s="397"/>
      <c r="AG1214" s="397"/>
      <c r="AH1214" s="397"/>
      <c r="AI1214" s="397"/>
      <c r="AJ1214" s="397"/>
      <c r="AK1214" s="397"/>
      <c r="AL1214" s="397"/>
      <c r="AM1214" s="397"/>
      <c r="AN1214" s="397"/>
      <c r="AO1214" s="397"/>
      <c r="AP1214" s="397"/>
      <c r="AQ1214" s="397"/>
      <c r="AR1214" s="397"/>
      <c r="AS1214" s="397"/>
      <c r="AT1214" s="397"/>
      <c r="AU1214" s="397"/>
      <c r="AV1214" s="397"/>
      <c r="AW1214" s="397"/>
      <c r="AX1214" s="397"/>
      <c r="AY1214" s="397"/>
      <c r="AZ1214" s="397"/>
      <c r="BA1214" s="553"/>
      <c r="BB1214" s="397"/>
      <c r="BC1214" s="397"/>
      <c r="BD1214" s="397"/>
    </row>
    <row r="1215" spans="2:56" x14ac:dyDescent="0.35">
      <c r="B1215" s="80"/>
      <c r="C1215" s="119"/>
      <c r="D1215" s="119"/>
      <c r="E1215" s="84"/>
      <c r="F1215" s="119"/>
      <c r="G1215" s="120"/>
      <c r="H1215" s="41"/>
      <c r="I1215" s="41"/>
      <c r="J1215" s="82"/>
      <c r="K1215" s="291">
        <f t="shared" si="127"/>
        <v>0</v>
      </c>
      <c r="L1215" s="293">
        <f>IF(I1215&lt;INDEX(Lookup!$U$2:$U$10,MATCH($D$46,Lookup!$S$2:$S$10,0)),0,IF(O1215="X",0,J1215/(DATEDIF(H1215,I1215,"m")+1)*12))</f>
        <v>0</v>
      </c>
      <c r="M1215" s="291">
        <f t="shared" si="128"/>
        <v>0</v>
      </c>
      <c r="N1215" s="335"/>
      <c r="O1215" s="143"/>
      <c r="P1215" s="397"/>
      <c r="Q1215" s="555"/>
      <c r="R1215" s="576">
        <f t="shared" si="129"/>
        <v>0</v>
      </c>
      <c r="S1215" s="576">
        <f t="shared" si="130"/>
        <v>0</v>
      </c>
      <c r="T1215" s="576">
        <f t="shared" si="131"/>
        <v>0</v>
      </c>
      <c r="U1215" s="576">
        <f t="shared" si="132"/>
        <v>0</v>
      </c>
      <c r="V1215" s="553"/>
      <c r="W1215" s="553"/>
      <c r="X1215" s="553"/>
      <c r="Y1215" s="553"/>
      <c r="Z1215" s="397"/>
      <c r="AA1215" s="397"/>
      <c r="AB1215" s="397"/>
      <c r="AC1215" s="397"/>
      <c r="AD1215" s="397"/>
      <c r="AE1215" s="397"/>
      <c r="AF1215" s="397"/>
      <c r="AG1215" s="397"/>
      <c r="AH1215" s="397"/>
      <c r="AI1215" s="397"/>
      <c r="AJ1215" s="397"/>
      <c r="AK1215" s="397"/>
      <c r="AL1215" s="397"/>
      <c r="AM1215" s="397"/>
      <c r="AN1215" s="397"/>
      <c r="AO1215" s="397"/>
      <c r="AP1215" s="397"/>
      <c r="AQ1215" s="397"/>
      <c r="AR1215" s="397"/>
      <c r="AS1215" s="397"/>
      <c r="AT1215" s="397"/>
      <c r="AU1215" s="397"/>
      <c r="AV1215" s="397"/>
      <c r="AW1215" s="397"/>
      <c r="AX1215" s="397"/>
      <c r="AY1215" s="397"/>
      <c r="AZ1215" s="397"/>
      <c r="BA1215" s="553"/>
      <c r="BB1215" s="397"/>
      <c r="BC1215" s="397"/>
      <c r="BD1215" s="397"/>
    </row>
    <row r="1216" spans="2:56" x14ac:dyDescent="0.35">
      <c r="B1216" s="80"/>
      <c r="C1216" s="119"/>
      <c r="D1216" s="119"/>
      <c r="E1216" s="84"/>
      <c r="F1216" s="119"/>
      <c r="G1216" s="120"/>
      <c r="H1216" s="41"/>
      <c r="I1216" s="41"/>
      <c r="J1216" s="82"/>
      <c r="K1216" s="291">
        <f t="shared" si="127"/>
        <v>0</v>
      </c>
      <c r="L1216" s="293">
        <f>IF(I1216&lt;INDEX(Lookup!$U$2:$U$10,MATCH($D$46,Lookup!$S$2:$S$10,0)),0,IF(O1216="X",0,J1216/(DATEDIF(H1216,I1216,"m")+1)*12))</f>
        <v>0</v>
      </c>
      <c r="M1216" s="291">
        <f t="shared" si="128"/>
        <v>0</v>
      </c>
      <c r="N1216" s="335"/>
      <c r="O1216" s="143"/>
      <c r="P1216" s="397"/>
      <c r="Q1216" s="555"/>
      <c r="R1216" s="576">
        <f t="shared" si="129"/>
        <v>0</v>
      </c>
      <c r="S1216" s="576">
        <f t="shared" si="130"/>
        <v>0</v>
      </c>
      <c r="T1216" s="576">
        <f t="shared" si="131"/>
        <v>0</v>
      </c>
      <c r="U1216" s="576">
        <f t="shared" si="132"/>
        <v>0</v>
      </c>
      <c r="V1216" s="553"/>
      <c r="W1216" s="553"/>
      <c r="X1216" s="553"/>
      <c r="Y1216" s="553"/>
      <c r="Z1216" s="397"/>
      <c r="AA1216" s="397"/>
      <c r="AB1216" s="397"/>
      <c r="AC1216" s="397"/>
      <c r="AD1216" s="397"/>
      <c r="AE1216" s="397"/>
      <c r="AF1216" s="397"/>
      <c r="AG1216" s="397"/>
      <c r="AH1216" s="397"/>
      <c r="AI1216" s="397"/>
      <c r="AJ1216" s="397"/>
      <c r="AK1216" s="397"/>
      <c r="AL1216" s="397"/>
      <c r="AM1216" s="397"/>
      <c r="AN1216" s="397"/>
      <c r="AO1216" s="397"/>
      <c r="AP1216" s="397"/>
      <c r="AQ1216" s="397"/>
      <c r="AR1216" s="397"/>
      <c r="AS1216" s="397"/>
      <c r="AT1216" s="397"/>
      <c r="AU1216" s="397"/>
      <c r="AV1216" s="397"/>
      <c r="AW1216" s="397"/>
      <c r="AX1216" s="397"/>
      <c r="AY1216" s="397"/>
      <c r="AZ1216" s="397"/>
      <c r="BA1216" s="553"/>
      <c r="BB1216" s="397"/>
      <c r="BC1216" s="397"/>
      <c r="BD1216" s="397"/>
    </row>
    <row r="1217" spans="2:56" x14ac:dyDescent="0.35">
      <c r="B1217" s="80"/>
      <c r="C1217" s="119"/>
      <c r="D1217" s="119"/>
      <c r="E1217" s="84"/>
      <c r="F1217" s="119"/>
      <c r="G1217" s="120"/>
      <c r="H1217" s="41"/>
      <c r="I1217" s="41"/>
      <c r="J1217" s="82"/>
      <c r="K1217" s="291">
        <f t="shared" si="127"/>
        <v>0</v>
      </c>
      <c r="L1217" s="293">
        <f>IF(I1217&lt;INDEX(Lookup!$U$2:$U$10,MATCH($D$46,Lookup!$S$2:$S$10,0)),0,IF(O1217="X",0,J1217/(DATEDIF(H1217,I1217,"m")+1)*12))</f>
        <v>0</v>
      </c>
      <c r="M1217" s="291">
        <f t="shared" si="128"/>
        <v>0</v>
      </c>
      <c r="N1217" s="335"/>
      <c r="O1217" s="143"/>
      <c r="P1217" s="397"/>
      <c r="Q1217" s="555"/>
      <c r="R1217" s="576">
        <f t="shared" si="129"/>
        <v>0</v>
      </c>
      <c r="S1217" s="576">
        <f t="shared" si="130"/>
        <v>0</v>
      </c>
      <c r="T1217" s="576">
        <f t="shared" si="131"/>
        <v>0</v>
      </c>
      <c r="U1217" s="576">
        <f t="shared" si="132"/>
        <v>0</v>
      </c>
      <c r="V1217" s="553"/>
      <c r="W1217" s="553"/>
      <c r="X1217" s="553"/>
      <c r="Y1217" s="553"/>
      <c r="Z1217" s="397"/>
      <c r="AA1217" s="397"/>
      <c r="AB1217" s="397"/>
      <c r="AC1217" s="397"/>
      <c r="AD1217" s="397"/>
      <c r="AE1217" s="397"/>
      <c r="AF1217" s="397"/>
      <c r="AG1217" s="397"/>
      <c r="AH1217" s="397"/>
      <c r="AI1217" s="397"/>
      <c r="AJ1217" s="397"/>
      <c r="AK1217" s="397"/>
      <c r="AL1217" s="397"/>
      <c r="AM1217" s="397"/>
      <c r="AN1217" s="397"/>
      <c r="AO1217" s="397"/>
      <c r="AP1217" s="397"/>
      <c r="AQ1217" s="397"/>
      <c r="AR1217" s="397"/>
      <c r="AS1217" s="397"/>
      <c r="AT1217" s="397"/>
      <c r="AU1217" s="397"/>
      <c r="AV1217" s="397"/>
      <c r="AW1217" s="397"/>
      <c r="AX1217" s="397"/>
      <c r="AY1217" s="397"/>
      <c r="AZ1217" s="397"/>
      <c r="BA1217" s="553"/>
      <c r="BB1217" s="397"/>
      <c r="BC1217" s="397"/>
      <c r="BD1217" s="397"/>
    </row>
    <row r="1218" spans="2:56" x14ac:dyDescent="0.35">
      <c r="B1218" s="80"/>
      <c r="C1218" s="119"/>
      <c r="D1218" s="119"/>
      <c r="E1218" s="84"/>
      <c r="F1218" s="119"/>
      <c r="G1218" s="120"/>
      <c r="H1218" s="41"/>
      <c r="I1218" s="41"/>
      <c r="J1218" s="82"/>
      <c r="K1218" s="291">
        <f t="shared" si="127"/>
        <v>0</v>
      </c>
      <c r="L1218" s="293">
        <f>IF(I1218&lt;INDEX(Lookup!$U$2:$U$10,MATCH($D$46,Lookup!$S$2:$S$10,0)),0,IF(O1218="X",0,J1218/(DATEDIF(H1218,I1218,"m")+1)*12))</f>
        <v>0</v>
      </c>
      <c r="M1218" s="291">
        <f t="shared" si="128"/>
        <v>0</v>
      </c>
      <c r="N1218" s="335"/>
      <c r="O1218" s="143"/>
      <c r="P1218" s="397"/>
      <c r="Q1218" s="555"/>
      <c r="R1218" s="576">
        <f t="shared" si="129"/>
        <v>0</v>
      </c>
      <c r="S1218" s="576">
        <f t="shared" si="130"/>
        <v>0</v>
      </c>
      <c r="T1218" s="576">
        <f t="shared" si="131"/>
        <v>0</v>
      </c>
      <c r="U1218" s="576">
        <f t="shared" si="132"/>
        <v>0</v>
      </c>
      <c r="V1218" s="553"/>
      <c r="W1218" s="553"/>
      <c r="X1218" s="553"/>
      <c r="Y1218" s="553"/>
      <c r="Z1218" s="397"/>
      <c r="AA1218" s="397"/>
      <c r="AB1218" s="397"/>
      <c r="AC1218" s="397"/>
      <c r="AD1218" s="397"/>
      <c r="AE1218" s="397"/>
      <c r="AF1218" s="397"/>
      <c r="AG1218" s="397"/>
      <c r="AH1218" s="397"/>
      <c r="AI1218" s="397"/>
      <c r="AJ1218" s="397"/>
      <c r="AK1218" s="397"/>
      <c r="AL1218" s="397"/>
      <c r="AM1218" s="397"/>
      <c r="AN1218" s="397"/>
      <c r="AO1218" s="397"/>
      <c r="AP1218" s="397"/>
      <c r="AQ1218" s="397"/>
      <c r="AR1218" s="397"/>
      <c r="AS1218" s="397"/>
      <c r="AT1218" s="397"/>
      <c r="AU1218" s="397"/>
      <c r="AV1218" s="397"/>
      <c r="AW1218" s="397"/>
      <c r="AX1218" s="397"/>
      <c r="AY1218" s="397"/>
      <c r="AZ1218" s="397"/>
      <c r="BA1218" s="553"/>
      <c r="BB1218" s="397"/>
      <c r="BC1218" s="397"/>
      <c r="BD1218" s="397"/>
    </row>
    <row r="1219" spans="2:56" x14ac:dyDescent="0.35">
      <c r="B1219" s="80"/>
      <c r="C1219" s="119"/>
      <c r="D1219" s="119"/>
      <c r="E1219" s="84"/>
      <c r="F1219" s="119"/>
      <c r="G1219" s="120"/>
      <c r="H1219" s="41"/>
      <c r="I1219" s="41"/>
      <c r="J1219" s="82"/>
      <c r="K1219" s="291">
        <f t="shared" si="127"/>
        <v>0</v>
      </c>
      <c r="L1219" s="293">
        <f>IF(I1219&lt;INDEX(Lookup!$U$2:$U$10,MATCH($D$46,Lookup!$S$2:$S$10,0)),0,IF(O1219="X",0,J1219/(DATEDIF(H1219,I1219,"m")+1)*12))</f>
        <v>0</v>
      </c>
      <c r="M1219" s="291">
        <f t="shared" si="128"/>
        <v>0</v>
      </c>
      <c r="N1219" s="335"/>
      <c r="O1219" s="143"/>
      <c r="P1219" s="397"/>
      <c r="Q1219" s="555"/>
      <c r="R1219" s="576">
        <f t="shared" si="129"/>
        <v>0</v>
      </c>
      <c r="S1219" s="576">
        <f t="shared" si="130"/>
        <v>0</v>
      </c>
      <c r="T1219" s="576">
        <f t="shared" si="131"/>
        <v>0</v>
      </c>
      <c r="U1219" s="576">
        <f t="shared" si="132"/>
        <v>0</v>
      </c>
      <c r="V1219" s="553"/>
      <c r="W1219" s="553"/>
      <c r="X1219" s="553"/>
      <c r="Y1219" s="553"/>
      <c r="Z1219" s="397"/>
      <c r="AA1219" s="397"/>
      <c r="AB1219" s="397"/>
      <c r="AC1219" s="397"/>
      <c r="AD1219" s="397"/>
      <c r="AE1219" s="397"/>
      <c r="AF1219" s="397"/>
      <c r="AG1219" s="397"/>
      <c r="AH1219" s="397"/>
      <c r="AI1219" s="397"/>
      <c r="AJ1219" s="397"/>
      <c r="AK1219" s="397"/>
      <c r="AL1219" s="397"/>
      <c r="AM1219" s="397"/>
      <c r="AN1219" s="397"/>
      <c r="AO1219" s="397"/>
      <c r="AP1219" s="397"/>
      <c r="AQ1219" s="397"/>
      <c r="AR1219" s="397"/>
      <c r="AS1219" s="397"/>
      <c r="AT1219" s="397"/>
      <c r="AU1219" s="397"/>
      <c r="AV1219" s="397"/>
      <c r="AW1219" s="397"/>
      <c r="AX1219" s="397"/>
      <c r="AY1219" s="397"/>
      <c r="AZ1219" s="397"/>
      <c r="BA1219" s="553"/>
      <c r="BB1219" s="397"/>
      <c r="BC1219" s="397"/>
      <c r="BD1219" s="397"/>
    </row>
    <row r="1220" spans="2:56" x14ac:dyDescent="0.35">
      <c r="B1220" s="80"/>
      <c r="C1220" s="119"/>
      <c r="D1220" s="119"/>
      <c r="E1220" s="84"/>
      <c r="F1220" s="119"/>
      <c r="G1220" s="120"/>
      <c r="H1220" s="41"/>
      <c r="I1220" s="41"/>
      <c r="J1220" s="82"/>
      <c r="K1220" s="291">
        <f t="shared" si="127"/>
        <v>0</v>
      </c>
      <c r="L1220" s="293">
        <f>IF(I1220&lt;INDEX(Lookup!$U$2:$U$10,MATCH($D$46,Lookup!$S$2:$S$10,0)),0,IF(O1220="X",0,J1220/(DATEDIF(H1220,I1220,"m")+1)*12))</f>
        <v>0</v>
      </c>
      <c r="M1220" s="291">
        <f t="shared" si="128"/>
        <v>0</v>
      </c>
      <c r="N1220" s="335"/>
      <c r="O1220" s="143"/>
      <c r="P1220" s="397"/>
      <c r="Q1220" s="555"/>
      <c r="R1220" s="576">
        <f t="shared" si="129"/>
        <v>0</v>
      </c>
      <c r="S1220" s="576">
        <f t="shared" si="130"/>
        <v>0</v>
      </c>
      <c r="T1220" s="576">
        <f t="shared" si="131"/>
        <v>0</v>
      </c>
      <c r="U1220" s="576">
        <f t="shared" si="132"/>
        <v>0</v>
      </c>
      <c r="V1220" s="553"/>
      <c r="W1220" s="553"/>
      <c r="X1220" s="553"/>
      <c r="Y1220" s="553"/>
      <c r="Z1220" s="397"/>
      <c r="AA1220" s="397"/>
      <c r="AB1220" s="397"/>
      <c r="AC1220" s="397"/>
      <c r="AD1220" s="397"/>
      <c r="AE1220" s="397"/>
      <c r="AF1220" s="397"/>
      <c r="AG1220" s="397"/>
      <c r="AH1220" s="397"/>
      <c r="AI1220" s="397"/>
      <c r="AJ1220" s="397"/>
      <c r="AK1220" s="397"/>
      <c r="AL1220" s="397"/>
      <c r="AM1220" s="397"/>
      <c r="AN1220" s="397"/>
      <c r="AO1220" s="397"/>
      <c r="AP1220" s="397"/>
      <c r="AQ1220" s="397"/>
      <c r="AR1220" s="397"/>
      <c r="AS1220" s="397"/>
      <c r="AT1220" s="397"/>
      <c r="AU1220" s="397"/>
      <c r="AV1220" s="397"/>
      <c r="AW1220" s="397"/>
      <c r="AX1220" s="397"/>
      <c r="AY1220" s="397"/>
      <c r="AZ1220" s="397"/>
      <c r="BA1220" s="553"/>
      <c r="BB1220" s="397"/>
      <c r="BC1220" s="397"/>
      <c r="BD1220" s="397"/>
    </row>
    <row r="1221" spans="2:56" x14ac:dyDescent="0.35">
      <c r="B1221" s="80"/>
      <c r="C1221" s="119"/>
      <c r="D1221" s="119"/>
      <c r="E1221" s="84"/>
      <c r="F1221" s="119"/>
      <c r="G1221" s="120"/>
      <c r="H1221" s="41"/>
      <c r="I1221" s="41"/>
      <c r="J1221" s="82"/>
      <c r="K1221" s="291">
        <f t="shared" si="127"/>
        <v>0</v>
      </c>
      <c r="L1221" s="293">
        <f>IF(I1221&lt;INDEX(Lookup!$U$2:$U$10,MATCH($D$46,Lookup!$S$2:$S$10,0)),0,IF(O1221="X",0,J1221/(DATEDIF(H1221,I1221,"m")+1)*12))</f>
        <v>0</v>
      </c>
      <c r="M1221" s="291">
        <f t="shared" si="128"/>
        <v>0</v>
      </c>
      <c r="N1221" s="335"/>
      <c r="O1221" s="143"/>
      <c r="P1221" s="397"/>
      <c r="Q1221" s="555"/>
      <c r="R1221" s="576">
        <f t="shared" si="129"/>
        <v>0</v>
      </c>
      <c r="S1221" s="576">
        <f t="shared" si="130"/>
        <v>0</v>
      </c>
      <c r="T1221" s="576">
        <f t="shared" si="131"/>
        <v>0</v>
      </c>
      <c r="U1221" s="576">
        <f t="shared" si="132"/>
        <v>0</v>
      </c>
      <c r="V1221" s="553"/>
      <c r="W1221" s="553"/>
      <c r="X1221" s="553"/>
      <c r="Y1221" s="553"/>
      <c r="Z1221" s="397"/>
      <c r="AA1221" s="397"/>
      <c r="AB1221" s="397"/>
      <c r="AC1221" s="397"/>
      <c r="AD1221" s="397"/>
      <c r="AE1221" s="397"/>
      <c r="AF1221" s="397"/>
      <c r="AG1221" s="397"/>
      <c r="AH1221" s="397"/>
      <c r="AI1221" s="397"/>
      <c r="AJ1221" s="397"/>
      <c r="AK1221" s="397"/>
      <c r="AL1221" s="397"/>
      <c r="AM1221" s="397"/>
      <c r="AN1221" s="397"/>
      <c r="AO1221" s="397"/>
      <c r="AP1221" s="397"/>
      <c r="AQ1221" s="397"/>
      <c r="AR1221" s="397"/>
      <c r="AS1221" s="397"/>
      <c r="AT1221" s="397"/>
      <c r="AU1221" s="397"/>
      <c r="AV1221" s="397"/>
      <c r="AW1221" s="397"/>
      <c r="AX1221" s="397"/>
      <c r="AY1221" s="397"/>
      <c r="AZ1221" s="397"/>
      <c r="BA1221" s="553"/>
      <c r="BB1221" s="397"/>
      <c r="BC1221" s="397"/>
      <c r="BD1221" s="397"/>
    </row>
    <row r="1222" spans="2:56" x14ac:dyDescent="0.35">
      <c r="B1222" s="80"/>
      <c r="C1222" s="119"/>
      <c r="D1222" s="119"/>
      <c r="E1222" s="84"/>
      <c r="F1222" s="119"/>
      <c r="G1222" s="120"/>
      <c r="H1222" s="41"/>
      <c r="I1222" s="41"/>
      <c r="J1222" s="82"/>
      <c r="K1222" s="291">
        <f t="shared" si="127"/>
        <v>0</v>
      </c>
      <c r="L1222" s="293">
        <f>IF(I1222&lt;INDEX(Lookup!$U$2:$U$10,MATCH($D$46,Lookup!$S$2:$S$10,0)),0,IF(O1222="X",0,J1222/(DATEDIF(H1222,I1222,"m")+1)*12))</f>
        <v>0</v>
      </c>
      <c r="M1222" s="291">
        <f t="shared" si="128"/>
        <v>0</v>
      </c>
      <c r="N1222" s="335"/>
      <c r="O1222" s="143"/>
      <c r="P1222" s="397"/>
      <c r="Q1222" s="555"/>
      <c r="R1222" s="576">
        <f t="shared" si="129"/>
        <v>0</v>
      </c>
      <c r="S1222" s="576">
        <f t="shared" si="130"/>
        <v>0</v>
      </c>
      <c r="T1222" s="576">
        <f t="shared" si="131"/>
        <v>0</v>
      </c>
      <c r="U1222" s="576">
        <f t="shared" si="132"/>
        <v>0</v>
      </c>
      <c r="V1222" s="553"/>
      <c r="W1222" s="553"/>
      <c r="X1222" s="553"/>
      <c r="Y1222" s="553"/>
      <c r="Z1222" s="397"/>
      <c r="AA1222" s="397"/>
      <c r="AB1222" s="397"/>
      <c r="AC1222" s="397"/>
      <c r="AD1222" s="397"/>
      <c r="AE1222" s="397"/>
      <c r="AF1222" s="397"/>
      <c r="AG1222" s="397"/>
      <c r="AH1222" s="397"/>
      <c r="AI1222" s="397"/>
      <c r="AJ1222" s="397"/>
      <c r="AK1222" s="397"/>
      <c r="AL1222" s="397"/>
      <c r="AM1222" s="397"/>
      <c r="AN1222" s="397"/>
      <c r="AO1222" s="397"/>
      <c r="AP1222" s="397"/>
      <c r="AQ1222" s="397"/>
      <c r="AR1222" s="397"/>
      <c r="AS1222" s="397"/>
      <c r="AT1222" s="397"/>
      <c r="AU1222" s="397"/>
      <c r="AV1222" s="397"/>
      <c r="AW1222" s="397"/>
      <c r="AX1222" s="397"/>
      <c r="AY1222" s="397"/>
      <c r="AZ1222" s="397"/>
      <c r="BA1222" s="553"/>
      <c r="BB1222" s="397"/>
      <c r="BC1222" s="397"/>
      <c r="BD1222" s="397"/>
    </row>
    <row r="1223" spans="2:56" x14ac:dyDescent="0.35">
      <c r="B1223" s="80"/>
      <c r="C1223" s="119"/>
      <c r="D1223" s="119"/>
      <c r="E1223" s="84"/>
      <c r="F1223" s="119"/>
      <c r="G1223" s="120"/>
      <c r="H1223" s="41"/>
      <c r="I1223" s="41"/>
      <c r="J1223" s="82"/>
      <c r="K1223" s="291">
        <f t="shared" si="127"/>
        <v>0</v>
      </c>
      <c r="L1223" s="293">
        <f>IF(I1223&lt;INDEX(Lookup!$U$2:$U$10,MATCH($D$46,Lookup!$S$2:$S$10,0)),0,IF(O1223="X",0,J1223/(DATEDIF(H1223,I1223,"m")+1)*12))</f>
        <v>0</v>
      </c>
      <c r="M1223" s="291">
        <f t="shared" si="128"/>
        <v>0</v>
      </c>
      <c r="N1223" s="335"/>
      <c r="O1223" s="143"/>
      <c r="P1223" s="397"/>
      <c r="Q1223" s="555"/>
      <c r="R1223" s="576">
        <f t="shared" si="129"/>
        <v>0</v>
      </c>
      <c r="S1223" s="576">
        <f t="shared" si="130"/>
        <v>0</v>
      </c>
      <c r="T1223" s="576">
        <f t="shared" si="131"/>
        <v>0</v>
      </c>
      <c r="U1223" s="576">
        <f t="shared" si="132"/>
        <v>0</v>
      </c>
      <c r="V1223" s="553"/>
      <c r="W1223" s="553"/>
      <c r="X1223" s="553"/>
      <c r="Y1223" s="553"/>
      <c r="Z1223" s="397"/>
      <c r="AA1223" s="397"/>
      <c r="AB1223" s="397"/>
      <c r="AC1223" s="397"/>
      <c r="AD1223" s="397"/>
      <c r="AE1223" s="397"/>
      <c r="AF1223" s="397"/>
      <c r="AG1223" s="397"/>
      <c r="AH1223" s="397"/>
      <c r="AI1223" s="397"/>
      <c r="AJ1223" s="397"/>
      <c r="AK1223" s="397"/>
      <c r="AL1223" s="397"/>
      <c r="AM1223" s="397"/>
      <c r="AN1223" s="397"/>
      <c r="AO1223" s="397"/>
      <c r="AP1223" s="397"/>
      <c r="AQ1223" s="397"/>
      <c r="AR1223" s="397"/>
      <c r="AS1223" s="397"/>
      <c r="AT1223" s="397"/>
      <c r="AU1223" s="397"/>
      <c r="AV1223" s="397"/>
      <c r="AW1223" s="397"/>
      <c r="AX1223" s="397"/>
      <c r="AY1223" s="397"/>
      <c r="AZ1223" s="397"/>
      <c r="BA1223" s="553"/>
      <c r="BB1223" s="397"/>
      <c r="BC1223" s="397"/>
      <c r="BD1223" s="397"/>
    </row>
    <row r="1224" spans="2:56" x14ac:dyDescent="0.35">
      <c r="B1224" s="80"/>
      <c r="C1224" s="119"/>
      <c r="D1224" s="119"/>
      <c r="E1224" s="84"/>
      <c r="F1224" s="119"/>
      <c r="G1224" s="120"/>
      <c r="H1224" s="41"/>
      <c r="I1224" s="41"/>
      <c r="J1224" s="82"/>
      <c r="K1224" s="291">
        <f t="shared" si="127"/>
        <v>0</v>
      </c>
      <c r="L1224" s="293">
        <f>IF(I1224&lt;INDEX(Lookup!$U$2:$U$10,MATCH($D$46,Lookup!$S$2:$S$10,0)),0,IF(O1224="X",0,J1224/(DATEDIF(H1224,I1224,"m")+1)*12))</f>
        <v>0</v>
      </c>
      <c r="M1224" s="291">
        <f t="shared" si="128"/>
        <v>0</v>
      </c>
      <c r="N1224" s="335"/>
      <c r="O1224" s="143"/>
      <c r="P1224" s="397"/>
      <c r="Q1224" s="555"/>
      <c r="R1224" s="576">
        <f t="shared" si="129"/>
        <v>0</v>
      </c>
      <c r="S1224" s="576">
        <f t="shared" si="130"/>
        <v>0</v>
      </c>
      <c r="T1224" s="576">
        <f t="shared" si="131"/>
        <v>0</v>
      </c>
      <c r="U1224" s="576">
        <f t="shared" si="132"/>
        <v>0</v>
      </c>
      <c r="V1224" s="553"/>
      <c r="W1224" s="553"/>
      <c r="X1224" s="553"/>
      <c r="Y1224" s="553"/>
      <c r="Z1224" s="397"/>
      <c r="AA1224" s="397"/>
      <c r="AB1224" s="397"/>
      <c r="AC1224" s="397"/>
      <c r="AD1224" s="397"/>
      <c r="AE1224" s="397"/>
      <c r="AF1224" s="397"/>
      <c r="AG1224" s="397"/>
      <c r="AH1224" s="397"/>
      <c r="AI1224" s="397"/>
      <c r="AJ1224" s="397"/>
      <c r="AK1224" s="397"/>
      <c r="AL1224" s="397"/>
      <c r="AM1224" s="397"/>
      <c r="AN1224" s="397"/>
      <c r="AO1224" s="397"/>
      <c r="AP1224" s="397"/>
      <c r="AQ1224" s="397"/>
      <c r="AR1224" s="397"/>
      <c r="AS1224" s="397"/>
      <c r="AT1224" s="397"/>
      <c r="AU1224" s="397"/>
      <c r="AV1224" s="397"/>
      <c r="AW1224" s="397"/>
      <c r="AX1224" s="397"/>
      <c r="AY1224" s="397"/>
      <c r="AZ1224" s="397"/>
      <c r="BA1224" s="553"/>
      <c r="BB1224" s="397"/>
      <c r="BC1224" s="397"/>
      <c r="BD1224" s="397"/>
    </row>
    <row r="1225" spans="2:56" x14ac:dyDescent="0.35">
      <c r="B1225" s="80"/>
      <c r="C1225" s="119"/>
      <c r="D1225" s="119"/>
      <c r="E1225" s="84"/>
      <c r="F1225" s="119"/>
      <c r="G1225" s="120"/>
      <c r="H1225" s="41"/>
      <c r="I1225" s="41"/>
      <c r="J1225" s="82"/>
      <c r="K1225" s="291">
        <f t="shared" si="127"/>
        <v>0</v>
      </c>
      <c r="L1225" s="293">
        <f>IF(I1225&lt;INDEX(Lookup!$U$2:$U$10,MATCH($D$46,Lookup!$S$2:$S$10,0)),0,IF(O1225="X",0,J1225/(DATEDIF(H1225,I1225,"m")+1)*12))</f>
        <v>0</v>
      </c>
      <c r="M1225" s="291">
        <f t="shared" si="128"/>
        <v>0</v>
      </c>
      <c r="N1225" s="335"/>
      <c r="O1225" s="143"/>
      <c r="P1225" s="397"/>
      <c r="Q1225" s="555"/>
      <c r="R1225" s="576">
        <f t="shared" si="129"/>
        <v>0</v>
      </c>
      <c r="S1225" s="576">
        <f t="shared" si="130"/>
        <v>0</v>
      </c>
      <c r="T1225" s="576">
        <f t="shared" si="131"/>
        <v>0</v>
      </c>
      <c r="U1225" s="576">
        <f t="shared" si="132"/>
        <v>0</v>
      </c>
      <c r="V1225" s="553"/>
      <c r="W1225" s="553"/>
      <c r="X1225" s="553"/>
      <c r="Y1225" s="553"/>
      <c r="Z1225" s="397"/>
      <c r="AA1225" s="397"/>
      <c r="AB1225" s="397"/>
      <c r="AC1225" s="397"/>
      <c r="AD1225" s="397"/>
      <c r="AE1225" s="397"/>
      <c r="AF1225" s="397"/>
      <c r="AG1225" s="397"/>
      <c r="AH1225" s="397"/>
      <c r="AI1225" s="397"/>
      <c r="AJ1225" s="397"/>
      <c r="AK1225" s="397"/>
      <c r="AL1225" s="397"/>
      <c r="AM1225" s="397"/>
      <c r="AN1225" s="397"/>
      <c r="AO1225" s="397"/>
      <c r="AP1225" s="397"/>
      <c r="AQ1225" s="397"/>
      <c r="AR1225" s="397"/>
      <c r="AS1225" s="397"/>
      <c r="AT1225" s="397"/>
      <c r="AU1225" s="397"/>
      <c r="AV1225" s="397"/>
      <c r="AW1225" s="397"/>
      <c r="AX1225" s="397"/>
      <c r="AY1225" s="397"/>
      <c r="AZ1225" s="397"/>
      <c r="BA1225" s="553"/>
      <c r="BB1225" s="397"/>
      <c r="BC1225" s="397"/>
      <c r="BD1225" s="397"/>
    </row>
    <row r="1226" spans="2:56" x14ac:dyDescent="0.35">
      <c r="B1226" s="80"/>
      <c r="C1226" s="119"/>
      <c r="D1226" s="119"/>
      <c r="E1226" s="84"/>
      <c r="F1226" s="119"/>
      <c r="G1226" s="120"/>
      <c r="H1226" s="41"/>
      <c r="I1226" s="41"/>
      <c r="J1226" s="82"/>
      <c r="K1226" s="291">
        <f t="shared" si="127"/>
        <v>0</v>
      </c>
      <c r="L1226" s="293">
        <f>IF(I1226&lt;INDEX(Lookup!$U$2:$U$10,MATCH($D$46,Lookup!$S$2:$S$10,0)),0,IF(O1226="X",0,J1226/(DATEDIF(H1226,I1226,"m")+1)*12))</f>
        <v>0</v>
      </c>
      <c r="M1226" s="291">
        <f t="shared" si="128"/>
        <v>0</v>
      </c>
      <c r="N1226" s="335"/>
      <c r="O1226" s="143"/>
      <c r="P1226" s="397"/>
      <c r="Q1226" s="555"/>
      <c r="R1226" s="576">
        <f t="shared" si="129"/>
        <v>0</v>
      </c>
      <c r="S1226" s="576">
        <f t="shared" si="130"/>
        <v>0</v>
      </c>
      <c r="T1226" s="576">
        <f t="shared" si="131"/>
        <v>0</v>
      </c>
      <c r="U1226" s="576">
        <f t="shared" si="132"/>
        <v>0</v>
      </c>
      <c r="V1226" s="553"/>
      <c r="W1226" s="553"/>
      <c r="X1226" s="553"/>
      <c r="Y1226" s="553"/>
      <c r="Z1226" s="397"/>
      <c r="AA1226" s="397"/>
      <c r="AB1226" s="397"/>
      <c r="AC1226" s="397"/>
      <c r="AD1226" s="397"/>
      <c r="AE1226" s="397"/>
      <c r="AF1226" s="397"/>
      <c r="AG1226" s="397"/>
      <c r="AH1226" s="397"/>
      <c r="AI1226" s="397"/>
      <c r="AJ1226" s="397"/>
      <c r="AK1226" s="397"/>
      <c r="AL1226" s="397"/>
      <c r="AM1226" s="397"/>
      <c r="AN1226" s="397"/>
      <c r="AO1226" s="397"/>
      <c r="AP1226" s="397"/>
      <c r="AQ1226" s="397"/>
      <c r="AR1226" s="397"/>
      <c r="AS1226" s="397"/>
      <c r="AT1226" s="397"/>
      <c r="AU1226" s="397"/>
      <c r="AV1226" s="397"/>
      <c r="AW1226" s="397"/>
      <c r="AX1226" s="397"/>
      <c r="AY1226" s="397"/>
      <c r="AZ1226" s="397"/>
      <c r="BA1226" s="553"/>
      <c r="BB1226" s="397"/>
      <c r="BC1226" s="397"/>
      <c r="BD1226" s="397"/>
    </row>
    <row r="1227" spans="2:56" x14ac:dyDescent="0.35">
      <c r="B1227" s="80"/>
      <c r="C1227" s="119"/>
      <c r="D1227" s="119"/>
      <c r="E1227" s="84"/>
      <c r="F1227" s="119"/>
      <c r="G1227" s="120"/>
      <c r="H1227" s="41"/>
      <c r="I1227" s="41"/>
      <c r="J1227" s="82"/>
      <c r="K1227" s="291">
        <f t="shared" si="127"/>
        <v>0</v>
      </c>
      <c r="L1227" s="293">
        <f>IF(I1227&lt;INDEX(Lookup!$U$2:$U$10,MATCH($D$46,Lookup!$S$2:$S$10,0)),0,IF(O1227="X",0,J1227/(DATEDIF(H1227,I1227,"m")+1)*12))</f>
        <v>0</v>
      </c>
      <c r="M1227" s="291">
        <f t="shared" si="128"/>
        <v>0</v>
      </c>
      <c r="N1227" s="335"/>
      <c r="O1227" s="143"/>
      <c r="P1227" s="397"/>
      <c r="Q1227" s="555"/>
      <c r="R1227" s="576">
        <f t="shared" si="129"/>
        <v>0</v>
      </c>
      <c r="S1227" s="576">
        <f t="shared" si="130"/>
        <v>0</v>
      </c>
      <c r="T1227" s="576">
        <f t="shared" si="131"/>
        <v>0</v>
      </c>
      <c r="U1227" s="576">
        <f t="shared" si="132"/>
        <v>0</v>
      </c>
      <c r="V1227" s="553"/>
      <c r="W1227" s="553"/>
      <c r="X1227" s="553"/>
      <c r="Y1227" s="553"/>
      <c r="Z1227" s="397"/>
      <c r="AA1227" s="397"/>
      <c r="AB1227" s="397"/>
      <c r="AC1227" s="397"/>
      <c r="AD1227" s="397"/>
      <c r="AE1227" s="397"/>
      <c r="AF1227" s="397"/>
      <c r="AG1227" s="397"/>
      <c r="AH1227" s="397"/>
      <c r="AI1227" s="397"/>
      <c r="AJ1227" s="397"/>
      <c r="AK1227" s="397"/>
      <c r="AL1227" s="397"/>
      <c r="AM1227" s="397"/>
      <c r="AN1227" s="397"/>
      <c r="AO1227" s="397"/>
      <c r="AP1227" s="397"/>
      <c r="AQ1227" s="397"/>
      <c r="AR1227" s="397"/>
      <c r="AS1227" s="397"/>
      <c r="AT1227" s="397"/>
      <c r="AU1227" s="397"/>
      <c r="AV1227" s="397"/>
      <c r="AW1227" s="397"/>
      <c r="AX1227" s="397"/>
      <c r="AY1227" s="397"/>
      <c r="AZ1227" s="397"/>
      <c r="BA1227" s="553"/>
      <c r="BB1227" s="397"/>
      <c r="BC1227" s="397"/>
      <c r="BD1227" s="397"/>
    </row>
    <row r="1228" spans="2:56" x14ac:dyDescent="0.35">
      <c r="B1228" s="80"/>
      <c r="C1228" s="119"/>
      <c r="D1228" s="119"/>
      <c r="E1228" s="84"/>
      <c r="F1228" s="119"/>
      <c r="G1228" s="120"/>
      <c r="H1228" s="41"/>
      <c r="I1228" s="41"/>
      <c r="J1228" s="82"/>
      <c r="K1228" s="291">
        <f t="shared" si="127"/>
        <v>0</v>
      </c>
      <c r="L1228" s="293">
        <f>IF(I1228&lt;INDEX(Lookup!$U$2:$U$10,MATCH($D$46,Lookup!$S$2:$S$10,0)),0,IF(O1228="X",0,J1228/(DATEDIF(H1228,I1228,"m")+1)*12))</f>
        <v>0</v>
      </c>
      <c r="M1228" s="291">
        <f t="shared" si="128"/>
        <v>0</v>
      </c>
      <c r="N1228" s="335"/>
      <c r="O1228" s="143"/>
      <c r="P1228" s="397"/>
      <c r="Q1228" s="555"/>
      <c r="R1228" s="576">
        <f t="shared" si="129"/>
        <v>0</v>
      </c>
      <c r="S1228" s="576">
        <f t="shared" si="130"/>
        <v>0</v>
      </c>
      <c r="T1228" s="576">
        <f t="shared" si="131"/>
        <v>0</v>
      </c>
      <c r="U1228" s="576">
        <f t="shared" si="132"/>
        <v>0</v>
      </c>
      <c r="V1228" s="553"/>
      <c r="W1228" s="553"/>
      <c r="X1228" s="553"/>
      <c r="Y1228" s="553"/>
      <c r="Z1228" s="397"/>
      <c r="AA1228" s="397"/>
      <c r="AB1228" s="397"/>
      <c r="AC1228" s="397"/>
      <c r="AD1228" s="397"/>
      <c r="AE1228" s="397"/>
      <c r="AF1228" s="397"/>
      <c r="AG1228" s="397"/>
      <c r="AH1228" s="397"/>
      <c r="AI1228" s="397"/>
      <c r="AJ1228" s="397"/>
      <c r="AK1228" s="397"/>
      <c r="AL1228" s="397"/>
      <c r="AM1228" s="397"/>
      <c r="AN1228" s="397"/>
      <c r="AO1228" s="397"/>
      <c r="AP1228" s="397"/>
      <c r="AQ1228" s="397"/>
      <c r="AR1228" s="397"/>
      <c r="AS1228" s="397"/>
      <c r="AT1228" s="397"/>
      <c r="AU1228" s="397"/>
      <c r="AV1228" s="397"/>
      <c r="AW1228" s="397"/>
      <c r="AX1228" s="397"/>
      <c r="AY1228" s="397"/>
      <c r="AZ1228" s="397"/>
      <c r="BA1228" s="553"/>
      <c r="BB1228" s="397"/>
      <c r="BC1228" s="397"/>
      <c r="BD1228" s="397"/>
    </row>
    <row r="1229" spans="2:56" x14ac:dyDescent="0.35">
      <c r="B1229" s="80"/>
      <c r="C1229" s="119"/>
      <c r="D1229" s="119"/>
      <c r="E1229" s="84"/>
      <c r="F1229" s="119"/>
      <c r="G1229" s="120"/>
      <c r="H1229" s="41"/>
      <c r="I1229" s="41"/>
      <c r="J1229" s="82"/>
      <c r="K1229" s="291">
        <f t="shared" si="127"/>
        <v>0</v>
      </c>
      <c r="L1229" s="293">
        <f>IF(I1229&lt;INDEX(Lookup!$U$2:$U$10,MATCH($D$46,Lookup!$S$2:$S$10,0)),0,IF(O1229="X",0,J1229/(DATEDIF(H1229,I1229,"m")+1)*12))</f>
        <v>0</v>
      </c>
      <c r="M1229" s="291">
        <f t="shared" si="128"/>
        <v>0</v>
      </c>
      <c r="N1229" s="335"/>
      <c r="O1229" s="143"/>
      <c r="P1229" s="397"/>
      <c r="Q1229" s="555"/>
      <c r="R1229" s="576">
        <f t="shared" si="129"/>
        <v>0</v>
      </c>
      <c r="S1229" s="576">
        <f t="shared" si="130"/>
        <v>0</v>
      </c>
      <c r="T1229" s="576">
        <f t="shared" si="131"/>
        <v>0</v>
      </c>
      <c r="U1229" s="576">
        <f t="shared" si="132"/>
        <v>0</v>
      </c>
      <c r="V1229" s="553"/>
      <c r="W1229" s="553"/>
      <c r="X1229" s="553"/>
      <c r="Y1229" s="553"/>
      <c r="Z1229" s="397"/>
      <c r="AA1229" s="397"/>
      <c r="AB1229" s="397"/>
      <c r="AC1229" s="397"/>
      <c r="AD1229" s="397"/>
      <c r="AE1229" s="397"/>
      <c r="AF1229" s="397"/>
      <c r="AG1229" s="397"/>
      <c r="AH1229" s="397"/>
      <c r="AI1229" s="397"/>
      <c r="AJ1229" s="397"/>
      <c r="AK1229" s="397"/>
      <c r="AL1229" s="397"/>
      <c r="AM1229" s="397"/>
      <c r="AN1229" s="397"/>
      <c r="AO1229" s="397"/>
      <c r="AP1229" s="397"/>
      <c r="AQ1229" s="397"/>
      <c r="AR1229" s="397"/>
      <c r="AS1229" s="397"/>
      <c r="AT1229" s="397"/>
      <c r="AU1229" s="397"/>
      <c r="AV1229" s="397"/>
      <c r="AW1229" s="397"/>
      <c r="AX1229" s="397"/>
      <c r="AY1229" s="397"/>
      <c r="AZ1229" s="397"/>
      <c r="BA1229" s="553"/>
      <c r="BB1229" s="397"/>
      <c r="BC1229" s="397"/>
      <c r="BD1229" s="397"/>
    </row>
    <row r="1230" spans="2:56" x14ac:dyDescent="0.35">
      <c r="B1230" s="80"/>
      <c r="C1230" s="119"/>
      <c r="D1230" s="119"/>
      <c r="E1230" s="84"/>
      <c r="F1230" s="119"/>
      <c r="G1230" s="120"/>
      <c r="H1230" s="41"/>
      <c r="I1230" s="41"/>
      <c r="J1230" s="82"/>
      <c r="K1230" s="291">
        <f t="shared" si="127"/>
        <v>0</v>
      </c>
      <c r="L1230" s="293">
        <f>IF(I1230&lt;INDEX(Lookup!$U$2:$U$10,MATCH($D$46,Lookup!$S$2:$S$10,0)),0,IF(O1230="X",0,J1230/(DATEDIF(H1230,I1230,"m")+1)*12))</f>
        <v>0</v>
      </c>
      <c r="M1230" s="291">
        <f t="shared" si="128"/>
        <v>0</v>
      </c>
      <c r="N1230" s="335"/>
      <c r="O1230" s="143"/>
      <c r="P1230" s="397"/>
      <c r="Q1230" s="555"/>
      <c r="R1230" s="576">
        <f t="shared" si="129"/>
        <v>0</v>
      </c>
      <c r="S1230" s="576">
        <f t="shared" si="130"/>
        <v>0</v>
      </c>
      <c r="T1230" s="576">
        <f t="shared" si="131"/>
        <v>0</v>
      </c>
      <c r="U1230" s="576">
        <f t="shared" si="132"/>
        <v>0</v>
      </c>
      <c r="V1230" s="553"/>
      <c r="W1230" s="553"/>
      <c r="X1230" s="553"/>
      <c r="Y1230" s="553"/>
      <c r="Z1230" s="397"/>
      <c r="AA1230" s="397"/>
      <c r="AB1230" s="397"/>
      <c r="AC1230" s="397"/>
      <c r="AD1230" s="397"/>
      <c r="AE1230" s="397"/>
      <c r="AF1230" s="397"/>
      <c r="AG1230" s="397"/>
      <c r="AH1230" s="397"/>
      <c r="AI1230" s="397"/>
      <c r="AJ1230" s="397"/>
      <c r="AK1230" s="397"/>
      <c r="AL1230" s="397"/>
      <c r="AM1230" s="397"/>
      <c r="AN1230" s="397"/>
      <c r="AO1230" s="397"/>
      <c r="AP1230" s="397"/>
      <c r="AQ1230" s="397"/>
      <c r="AR1230" s="397"/>
      <c r="AS1230" s="397"/>
      <c r="AT1230" s="397"/>
      <c r="AU1230" s="397"/>
      <c r="AV1230" s="397"/>
      <c r="AW1230" s="397"/>
      <c r="AX1230" s="397"/>
      <c r="AY1230" s="397"/>
      <c r="AZ1230" s="397"/>
      <c r="BA1230" s="553"/>
      <c r="BB1230" s="397"/>
      <c r="BC1230" s="397"/>
      <c r="BD1230" s="397"/>
    </row>
    <row r="1231" spans="2:56" x14ac:dyDescent="0.35">
      <c r="B1231" s="80"/>
      <c r="C1231" s="119"/>
      <c r="D1231" s="119"/>
      <c r="E1231" s="84"/>
      <c r="F1231" s="119"/>
      <c r="G1231" s="120"/>
      <c r="H1231" s="41"/>
      <c r="I1231" s="41"/>
      <c r="J1231" s="82"/>
      <c r="K1231" s="291">
        <f t="shared" si="127"/>
        <v>0</v>
      </c>
      <c r="L1231" s="293">
        <f>IF(I1231&lt;INDEX(Lookup!$U$2:$U$10,MATCH($D$46,Lookup!$S$2:$S$10,0)),0,IF(O1231="X",0,J1231/(DATEDIF(H1231,I1231,"m")+1)*12))</f>
        <v>0</v>
      </c>
      <c r="M1231" s="291">
        <f t="shared" si="128"/>
        <v>0</v>
      </c>
      <c r="N1231" s="335"/>
      <c r="O1231" s="143"/>
      <c r="P1231" s="397"/>
      <c r="Q1231" s="555"/>
      <c r="R1231" s="576">
        <f t="shared" si="129"/>
        <v>0</v>
      </c>
      <c r="S1231" s="576">
        <f t="shared" si="130"/>
        <v>0</v>
      </c>
      <c r="T1231" s="576">
        <f t="shared" si="131"/>
        <v>0</v>
      </c>
      <c r="U1231" s="576">
        <f t="shared" si="132"/>
        <v>0</v>
      </c>
      <c r="V1231" s="553"/>
      <c r="W1231" s="553"/>
      <c r="X1231" s="553"/>
      <c r="Y1231" s="553"/>
      <c r="Z1231" s="397"/>
      <c r="AA1231" s="397"/>
      <c r="AB1231" s="397"/>
      <c r="AC1231" s="397"/>
      <c r="AD1231" s="397"/>
      <c r="AE1231" s="397"/>
      <c r="AF1231" s="397"/>
      <c r="AG1231" s="397"/>
      <c r="AH1231" s="397"/>
      <c r="AI1231" s="397"/>
      <c r="AJ1231" s="397"/>
      <c r="AK1231" s="397"/>
      <c r="AL1231" s="397"/>
      <c r="AM1231" s="397"/>
      <c r="AN1231" s="397"/>
      <c r="AO1231" s="397"/>
      <c r="AP1231" s="397"/>
      <c r="AQ1231" s="397"/>
      <c r="AR1231" s="397"/>
      <c r="AS1231" s="397"/>
      <c r="AT1231" s="397"/>
      <c r="AU1231" s="397"/>
      <c r="AV1231" s="397"/>
      <c r="AW1231" s="397"/>
      <c r="AX1231" s="397"/>
      <c r="AY1231" s="397"/>
      <c r="AZ1231" s="397"/>
      <c r="BA1231" s="553"/>
      <c r="BB1231" s="397"/>
      <c r="BC1231" s="397"/>
      <c r="BD1231" s="397"/>
    </row>
    <row r="1232" spans="2:56" x14ac:dyDescent="0.35">
      <c r="B1232" s="80"/>
      <c r="C1232" s="119"/>
      <c r="D1232" s="119"/>
      <c r="E1232" s="84"/>
      <c r="F1232" s="119"/>
      <c r="G1232" s="120"/>
      <c r="H1232" s="41"/>
      <c r="I1232" s="41"/>
      <c r="J1232" s="82"/>
      <c r="K1232" s="291">
        <f t="shared" si="127"/>
        <v>0</v>
      </c>
      <c r="L1232" s="293">
        <f>IF(I1232&lt;INDEX(Lookup!$U$2:$U$10,MATCH($D$46,Lookup!$S$2:$S$10,0)),0,IF(O1232="X",0,J1232/(DATEDIF(H1232,I1232,"m")+1)*12))</f>
        <v>0</v>
      </c>
      <c r="M1232" s="291">
        <f t="shared" si="128"/>
        <v>0</v>
      </c>
      <c r="N1232" s="335"/>
      <c r="O1232" s="143"/>
      <c r="P1232" s="397"/>
      <c r="Q1232" s="555"/>
      <c r="R1232" s="576">
        <f t="shared" si="129"/>
        <v>0</v>
      </c>
      <c r="S1232" s="576">
        <f t="shared" si="130"/>
        <v>0</v>
      </c>
      <c r="T1232" s="576">
        <f t="shared" si="131"/>
        <v>0</v>
      </c>
      <c r="U1232" s="576">
        <f t="shared" si="132"/>
        <v>0</v>
      </c>
      <c r="V1232" s="553"/>
      <c r="W1232" s="553"/>
      <c r="X1232" s="553"/>
      <c r="Y1232" s="553"/>
      <c r="Z1232" s="397"/>
      <c r="AA1232" s="397"/>
      <c r="AB1232" s="397"/>
      <c r="AC1232" s="397"/>
      <c r="AD1232" s="397"/>
      <c r="AE1232" s="397"/>
      <c r="AF1232" s="397"/>
      <c r="AG1232" s="397"/>
      <c r="AH1232" s="397"/>
      <c r="AI1232" s="397"/>
      <c r="AJ1232" s="397"/>
      <c r="AK1232" s="397"/>
      <c r="AL1232" s="397"/>
      <c r="AM1232" s="397"/>
      <c r="AN1232" s="397"/>
      <c r="AO1232" s="397"/>
      <c r="AP1232" s="397"/>
      <c r="AQ1232" s="397"/>
      <c r="AR1232" s="397"/>
      <c r="AS1232" s="397"/>
      <c r="AT1232" s="397"/>
      <c r="AU1232" s="397"/>
      <c r="AV1232" s="397"/>
      <c r="AW1232" s="397"/>
      <c r="AX1232" s="397"/>
      <c r="AY1232" s="397"/>
      <c r="AZ1232" s="397"/>
      <c r="BA1232" s="553"/>
      <c r="BB1232" s="397"/>
      <c r="BC1232" s="397"/>
      <c r="BD1232" s="397"/>
    </row>
    <row r="1233" spans="2:56" x14ac:dyDescent="0.35">
      <c r="B1233" s="80"/>
      <c r="C1233" s="119"/>
      <c r="D1233" s="119"/>
      <c r="E1233" s="84"/>
      <c r="F1233" s="119"/>
      <c r="G1233" s="120"/>
      <c r="H1233" s="41"/>
      <c r="I1233" s="41"/>
      <c r="J1233" s="82"/>
      <c r="K1233" s="291">
        <f t="shared" si="127"/>
        <v>0</v>
      </c>
      <c r="L1233" s="293">
        <f>IF(I1233&lt;INDEX(Lookup!$U$2:$U$10,MATCH($D$46,Lookup!$S$2:$S$10,0)),0,IF(O1233="X",0,J1233/(DATEDIF(H1233,I1233,"m")+1)*12))</f>
        <v>0</v>
      </c>
      <c r="M1233" s="291">
        <f t="shared" si="128"/>
        <v>0</v>
      </c>
      <c r="N1233" s="335"/>
      <c r="O1233" s="143"/>
      <c r="P1233" s="397"/>
      <c r="Q1233" s="555"/>
      <c r="R1233" s="576">
        <f t="shared" si="129"/>
        <v>0</v>
      </c>
      <c r="S1233" s="576">
        <f t="shared" si="130"/>
        <v>0</v>
      </c>
      <c r="T1233" s="576">
        <f t="shared" si="131"/>
        <v>0</v>
      </c>
      <c r="U1233" s="576">
        <f t="shared" si="132"/>
        <v>0</v>
      </c>
      <c r="V1233" s="553"/>
      <c r="W1233" s="553"/>
      <c r="X1233" s="553"/>
      <c r="Y1233" s="553"/>
      <c r="Z1233" s="397"/>
      <c r="AA1233" s="397"/>
      <c r="AB1233" s="397"/>
      <c r="AC1233" s="397"/>
      <c r="AD1233" s="397"/>
      <c r="AE1233" s="397"/>
      <c r="AF1233" s="397"/>
      <c r="AG1233" s="397"/>
      <c r="AH1233" s="397"/>
      <c r="AI1233" s="397"/>
      <c r="AJ1233" s="397"/>
      <c r="AK1233" s="397"/>
      <c r="AL1233" s="397"/>
      <c r="AM1233" s="397"/>
      <c r="AN1233" s="397"/>
      <c r="AO1233" s="397"/>
      <c r="AP1233" s="397"/>
      <c r="AQ1233" s="397"/>
      <c r="AR1233" s="397"/>
      <c r="AS1233" s="397"/>
      <c r="AT1233" s="397"/>
      <c r="AU1233" s="397"/>
      <c r="AV1233" s="397"/>
      <c r="AW1233" s="397"/>
      <c r="AX1233" s="397"/>
      <c r="AY1233" s="397"/>
      <c r="AZ1233" s="397"/>
      <c r="BA1233" s="553"/>
      <c r="BB1233" s="397"/>
      <c r="BC1233" s="397"/>
      <c r="BD1233" s="397"/>
    </row>
    <row r="1234" spans="2:56" x14ac:dyDescent="0.35">
      <c r="B1234" s="80"/>
      <c r="C1234" s="119"/>
      <c r="D1234" s="119"/>
      <c r="E1234" s="84"/>
      <c r="F1234" s="119"/>
      <c r="G1234" s="120"/>
      <c r="H1234" s="41"/>
      <c r="I1234" s="41"/>
      <c r="J1234" s="82"/>
      <c r="K1234" s="291">
        <f t="shared" si="127"/>
        <v>0</v>
      </c>
      <c r="L1234" s="293">
        <f>IF(I1234&lt;INDEX(Lookup!$U$2:$U$10,MATCH($D$46,Lookup!$S$2:$S$10,0)),0,IF(O1234="X",0,J1234/(DATEDIF(H1234,I1234,"m")+1)*12))</f>
        <v>0</v>
      </c>
      <c r="M1234" s="291">
        <f t="shared" si="128"/>
        <v>0</v>
      </c>
      <c r="N1234" s="335"/>
      <c r="O1234" s="143"/>
      <c r="P1234" s="397"/>
      <c r="Q1234" s="555"/>
      <c r="R1234" s="576">
        <f t="shared" si="129"/>
        <v>0</v>
      </c>
      <c r="S1234" s="576">
        <f t="shared" si="130"/>
        <v>0</v>
      </c>
      <c r="T1234" s="576">
        <f t="shared" si="131"/>
        <v>0</v>
      </c>
      <c r="U1234" s="576">
        <f t="shared" si="132"/>
        <v>0</v>
      </c>
      <c r="V1234" s="553"/>
      <c r="W1234" s="553"/>
      <c r="X1234" s="553"/>
      <c r="Y1234" s="553"/>
      <c r="Z1234" s="397"/>
      <c r="AA1234" s="397"/>
      <c r="AB1234" s="397"/>
      <c r="AC1234" s="397"/>
      <c r="AD1234" s="397"/>
      <c r="AE1234" s="397"/>
      <c r="AF1234" s="397"/>
      <c r="AG1234" s="397"/>
      <c r="AH1234" s="397"/>
      <c r="AI1234" s="397"/>
      <c r="AJ1234" s="397"/>
      <c r="AK1234" s="397"/>
      <c r="AL1234" s="397"/>
      <c r="AM1234" s="397"/>
      <c r="AN1234" s="397"/>
      <c r="AO1234" s="397"/>
      <c r="AP1234" s="397"/>
      <c r="AQ1234" s="397"/>
      <c r="AR1234" s="397"/>
      <c r="AS1234" s="397"/>
      <c r="AT1234" s="397"/>
      <c r="AU1234" s="397"/>
      <c r="AV1234" s="397"/>
      <c r="AW1234" s="397"/>
      <c r="AX1234" s="397"/>
      <c r="AY1234" s="397"/>
      <c r="AZ1234" s="397"/>
      <c r="BA1234" s="553"/>
      <c r="BB1234" s="397"/>
      <c r="BC1234" s="397"/>
      <c r="BD1234" s="397"/>
    </row>
    <row r="1235" spans="2:56" x14ac:dyDescent="0.35">
      <c r="B1235" s="80"/>
      <c r="C1235" s="119"/>
      <c r="D1235" s="119"/>
      <c r="E1235" s="84"/>
      <c r="F1235" s="119"/>
      <c r="G1235" s="120"/>
      <c r="H1235" s="41"/>
      <c r="I1235" s="41"/>
      <c r="J1235" s="82"/>
      <c r="K1235" s="291">
        <f t="shared" si="127"/>
        <v>0</v>
      </c>
      <c r="L1235" s="293">
        <f>IF(I1235&lt;INDEX(Lookup!$U$2:$U$10,MATCH($D$46,Lookup!$S$2:$S$10,0)),0,IF(O1235="X",0,J1235/(DATEDIF(H1235,I1235,"m")+1)*12))</f>
        <v>0</v>
      </c>
      <c r="M1235" s="291">
        <f t="shared" si="128"/>
        <v>0</v>
      </c>
      <c r="N1235" s="335"/>
      <c r="O1235" s="143"/>
      <c r="P1235" s="397"/>
      <c r="Q1235" s="555"/>
      <c r="R1235" s="576">
        <f t="shared" si="129"/>
        <v>0</v>
      </c>
      <c r="S1235" s="576">
        <f t="shared" si="130"/>
        <v>0</v>
      </c>
      <c r="T1235" s="576">
        <f t="shared" si="131"/>
        <v>0</v>
      </c>
      <c r="U1235" s="576">
        <f t="shared" si="132"/>
        <v>0</v>
      </c>
      <c r="V1235" s="553"/>
      <c r="W1235" s="553"/>
      <c r="X1235" s="553"/>
      <c r="Y1235" s="553"/>
      <c r="Z1235" s="397"/>
      <c r="AA1235" s="397"/>
      <c r="AB1235" s="397"/>
      <c r="AC1235" s="397"/>
      <c r="AD1235" s="397"/>
      <c r="AE1235" s="397"/>
      <c r="AF1235" s="397"/>
      <c r="AG1235" s="397"/>
      <c r="AH1235" s="397"/>
      <c r="AI1235" s="397"/>
      <c r="AJ1235" s="397"/>
      <c r="AK1235" s="397"/>
      <c r="AL1235" s="397"/>
      <c r="AM1235" s="397"/>
      <c r="AN1235" s="397"/>
      <c r="AO1235" s="397"/>
      <c r="AP1235" s="397"/>
      <c r="AQ1235" s="397"/>
      <c r="AR1235" s="397"/>
      <c r="AS1235" s="397"/>
      <c r="AT1235" s="397"/>
      <c r="AU1235" s="397"/>
      <c r="AV1235" s="397"/>
      <c r="AW1235" s="397"/>
      <c r="AX1235" s="397"/>
      <c r="AY1235" s="397"/>
      <c r="AZ1235" s="397"/>
      <c r="BA1235" s="553"/>
      <c r="BB1235" s="397"/>
      <c r="BC1235" s="397"/>
      <c r="BD1235" s="397"/>
    </row>
    <row r="1236" spans="2:56" x14ac:dyDescent="0.35">
      <c r="B1236" s="80"/>
      <c r="C1236" s="119"/>
      <c r="D1236" s="119"/>
      <c r="E1236" s="84"/>
      <c r="F1236" s="119"/>
      <c r="G1236" s="120"/>
      <c r="H1236" s="41"/>
      <c r="I1236" s="41"/>
      <c r="J1236" s="82"/>
      <c r="K1236" s="291">
        <f t="shared" si="127"/>
        <v>0</v>
      </c>
      <c r="L1236" s="293">
        <f>IF(I1236&lt;INDEX(Lookup!$U$2:$U$10,MATCH($D$46,Lookup!$S$2:$S$10,0)),0,IF(O1236="X",0,J1236/(DATEDIF(H1236,I1236,"m")+1)*12))</f>
        <v>0</v>
      </c>
      <c r="M1236" s="291">
        <f t="shared" si="128"/>
        <v>0</v>
      </c>
      <c r="N1236" s="335"/>
      <c r="O1236" s="143"/>
      <c r="P1236" s="397"/>
      <c r="Q1236" s="555"/>
      <c r="R1236" s="576">
        <f t="shared" si="129"/>
        <v>0</v>
      </c>
      <c r="S1236" s="576">
        <f t="shared" si="130"/>
        <v>0</v>
      </c>
      <c r="T1236" s="576">
        <f t="shared" si="131"/>
        <v>0</v>
      </c>
      <c r="U1236" s="576">
        <f t="shared" si="132"/>
        <v>0</v>
      </c>
      <c r="V1236" s="553"/>
      <c r="W1236" s="553"/>
      <c r="X1236" s="553"/>
      <c r="Y1236" s="553"/>
      <c r="Z1236" s="397"/>
      <c r="AA1236" s="397"/>
      <c r="AB1236" s="397"/>
      <c r="AC1236" s="397"/>
      <c r="AD1236" s="397"/>
      <c r="AE1236" s="397"/>
      <c r="AF1236" s="397"/>
      <c r="AG1236" s="397"/>
      <c r="AH1236" s="397"/>
      <c r="AI1236" s="397"/>
      <c r="AJ1236" s="397"/>
      <c r="AK1236" s="397"/>
      <c r="AL1236" s="397"/>
      <c r="AM1236" s="397"/>
      <c r="AN1236" s="397"/>
      <c r="AO1236" s="397"/>
      <c r="AP1236" s="397"/>
      <c r="AQ1236" s="397"/>
      <c r="AR1236" s="397"/>
      <c r="AS1236" s="397"/>
      <c r="AT1236" s="397"/>
      <c r="AU1236" s="397"/>
      <c r="AV1236" s="397"/>
      <c r="AW1236" s="397"/>
      <c r="AX1236" s="397"/>
      <c r="AY1236" s="397"/>
      <c r="AZ1236" s="397"/>
      <c r="BA1236" s="553"/>
      <c r="BB1236" s="397"/>
      <c r="BC1236" s="397"/>
      <c r="BD1236" s="397"/>
    </row>
    <row r="1237" spans="2:56" x14ac:dyDescent="0.35">
      <c r="B1237" s="80"/>
      <c r="C1237" s="119"/>
      <c r="D1237" s="119"/>
      <c r="E1237" s="84"/>
      <c r="F1237" s="119"/>
      <c r="G1237" s="120"/>
      <c r="H1237" s="41"/>
      <c r="I1237" s="41"/>
      <c r="J1237" s="82"/>
      <c r="K1237" s="291">
        <f t="shared" si="127"/>
        <v>0</v>
      </c>
      <c r="L1237" s="293">
        <f>IF(I1237&lt;INDEX(Lookup!$U$2:$U$10,MATCH($D$46,Lookup!$S$2:$S$10,0)),0,IF(O1237="X",0,J1237/(DATEDIF(H1237,I1237,"m")+1)*12))</f>
        <v>0</v>
      </c>
      <c r="M1237" s="291">
        <f t="shared" si="128"/>
        <v>0</v>
      </c>
      <c r="N1237" s="335"/>
      <c r="O1237" s="143"/>
      <c r="P1237" s="397"/>
      <c r="Q1237" s="555"/>
      <c r="R1237" s="576">
        <f t="shared" si="129"/>
        <v>0</v>
      </c>
      <c r="S1237" s="576">
        <f t="shared" si="130"/>
        <v>0</v>
      </c>
      <c r="T1237" s="576">
        <f t="shared" si="131"/>
        <v>0</v>
      </c>
      <c r="U1237" s="576">
        <f t="shared" si="132"/>
        <v>0</v>
      </c>
      <c r="V1237" s="553"/>
      <c r="W1237" s="553"/>
      <c r="X1237" s="553"/>
      <c r="Y1237" s="553"/>
      <c r="Z1237" s="397"/>
      <c r="AA1237" s="397"/>
      <c r="AB1237" s="397"/>
      <c r="AC1237" s="397"/>
      <c r="AD1237" s="397"/>
      <c r="AE1237" s="397"/>
      <c r="AF1237" s="397"/>
      <c r="AG1237" s="397"/>
      <c r="AH1237" s="397"/>
      <c r="AI1237" s="397"/>
      <c r="AJ1237" s="397"/>
      <c r="AK1237" s="397"/>
      <c r="AL1237" s="397"/>
      <c r="AM1237" s="397"/>
      <c r="AN1237" s="397"/>
      <c r="AO1237" s="397"/>
      <c r="AP1237" s="397"/>
      <c r="AQ1237" s="397"/>
      <c r="AR1237" s="397"/>
      <c r="AS1237" s="397"/>
      <c r="AT1237" s="397"/>
      <c r="AU1237" s="397"/>
      <c r="AV1237" s="397"/>
      <c r="AW1237" s="397"/>
      <c r="AX1237" s="397"/>
      <c r="AY1237" s="397"/>
      <c r="AZ1237" s="397"/>
      <c r="BA1237" s="553"/>
      <c r="BB1237" s="397"/>
      <c r="BC1237" s="397"/>
      <c r="BD1237" s="397"/>
    </row>
    <row r="1238" spans="2:56" x14ac:dyDescent="0.35">
      <c r="B1238" s="80"/>
      <c r="C1238" s="119"/>
      <c r="D1238" s="119"/>
      <c r="E1238" s="84"/>
      <c r="F1238" s="119"/>
      <c r="G1238" s="120"/>
      <c r="H1238" s="41"/>
      <c r="I1238" s="41"/>
      <c r="J1238" s="82"/>
      <c r="K1238" s="291">
        <f t="shared" si="127"/>
        <v>0</v>
      </c>
      <c r="L1238" s="293">
        <f>IF(I1238&lt;INDEX(Lookup!$U$2:$U$10,MATCH($D$46,Lookup!$S$2:$S$10,0)),0,IF(O1238="X",0,J1238/(DATEDIF(H1238,I1238,"m")+1)*12))</f>
        <v>0</v>
      </c>
      <c r="M1238" s="291">
        <f t="shared" si="128"/>
        <v>0</v>
      </c>
      <c r="N1238" s="335"/>
      <c r="O1238" s="143"/>
      <c r="P1238" s="397"/>
      <c r="Q1238" s="555"/>
      <c r="R1238" s="576">
        <f t="shared" si="129"/>
        <v>0</v>
      </c>
      <c r="S1238" s="576">
        <f t="shared" si="130"/>
        <v>0</v>
      </c>
      <c r="T1238" s="576">
        <f t="shared" si="131"/>
        <v>0</v>
      </c>
      <c r="U1238" s="576">
        <f t="shared" si="132"/>
        <v>0</v>
      </c>
      <c r="V1238" s="553"/>
      <c r="W1238" s="553"/>
      <c r="X1238" s="553"/>
      <c r="Y1238" s="553"/>
      <c r="Z1238" s="397"/>
      <c r="AA1238" s="397"/>
      <c r="AB1238" s="397"/>
      <c r="AC1238" s="397"/>
      <c r="AD1238" s="397"/>
      <c r="AE1238" s="397"/>
      <c r="AF1238" s="397"/>
      <c r="AG1238" s="397"/>
      <c r="AH1238" s="397"/>
      <c r="AI1238" s="397"/>
      <c r="AJ1238" s="397"/>
      <c r="AK1238" s="397"/>
      <c r="AL1238" s="397"/>
      <c r="AM1238" s="397"/>
      <c r="AN1238" s="397"/>
      <c r="AO1238" s="397"/>
      <c r="AP1238" s="397"/>
      <c r="AQ1238" s="397"/>
      <c r="AR1238" s="397"/>
      <c r="AS1238" s="397"/>
      <c r="AT1238" s="397"/>
      <c r="AU1238" s="397"/>
      <c r="AV1238" s="397"/>
      <c r="AW1238" s="397"/>
      <c r="AX1238" s="397"/>
      <c r="AY1238" s="397"/>
      <c r="AZ1238" s="397"/>
      <c r="BA1238" s="553"/>
      <c r="BB1238" s="397"/>
      <c r="BC1238" s="397"/>
      <c r="BD1238" s="397"/>
    </row>
    <row r="1239" spans="2:56" x14ac:dyDescent="0.35">
      <c r="B1239" s="80"/>
      <c r="C1239" s="119"/>
      <c r="D1239" s="119"/>
      <c r="E1239" s="84"/>
      <c r="F1239" s="119"/>
      <c r="G1239" s="120"/>
      <c r="H1239" s="41"/>
      <c r="I1239" s="41"/>
      <c r="J1239" s="82"/>
      <c r="K1239" s="291">
        <f t="shared" si="127"/>
        <v>0</v>
      </c>
      <c r="L1239" s="293">
        <f>IF(I1239&lt;INDEX(Lookup!$U$2:$U$10,MATCH($D$46,Lookup!$S$2:$S$10,0)),0,IF(O1239="X",0,J1239/(DATEDIF(H1239,I1239,"m")+1)*12))</f>
        <v>0</v>
      </c>
      <c r="M1239" s="291">
        <f t="shared" si="128"/>
        <v>0</v>
      </c>
      <c r="N1239" s="335"/>
      <c r="O1239" s="143"/>
      <c r="P1239" s="397"/>
      <c r="Q1239" s="555"/>
      <c r="R1239" s="576">
        <f t="shared" si="129"/>
        <v>0</v>
      </c>
      <c r="S1239" s="576">
        <f t="shared" si="130"/>
        <v>0</v>
      </c>
      <c r="T1239" s="576">
        <f t="shared" si="131"/>
        <v>0</v>
      </c>
      <c r="U1239" s="576">
        <f t="shared" si="132"/>
        <v>0</v>
      </c>
      <c r="V1239" s="553"/>
      <c r="W1239" s="553"/>
      <c r="X1239" s="553"/>
      <c r="Y1239" s="553"/>
      <c r="Z1239" s="397"/>
      <c r="AA1239" s="397"/>
      <c r="AB1239" s="397"/>
      <c r="AC1239" s="397"/>
      <c r="AD1239" s="397"/>
      <c r="AE1239" s="397"/>
      <c r="AF1239" s="397"/>
      <c r="AG1239" s="397"/>
      <c r="AH1239" s="397"/>
      <c r="AI1239" s="397"/>
      <c r="AJ1239" s="397"/>
      <c r="AK1239" s="397"/>
      <c r="AL1239" s="397"/>
      <c r="AM1239" s="397"/>
      <c r="AN1239" s="397"/>
      <c r="AO1239" s="397"/>
      <c r="AP1239" s="397"/>
      <c r="AQ1239" s="397"/>
      <c r="AR1239" s="397"/>
      <c r="AS1239" s="397"/>
      <c r="AT1239" s="397"/>
      <c r="AU1239" s="397"/>
      <c r="AV1239" s="397"/>
      <c r="AW1239" s="397"/>
      <c r="AX1239" s="397"/>
      <c r="AY1239" s="397"/>
      <c r="AZ1239" s="397"/>
      <c r="BA1239" s="553"/>
      <c r="BB1239" s="397"/>
      <c r="BC1239" s="397"/>
      <c r="BD1239" s="397"/>
    </row>
    <row r="1240" spans="2:56" x14ac:dyDescent="0.35">
      <c r="B1240" s="80"/>
      <c r="C1240" s="119"/>
      <c r="D1240" s="119"/>
      <c r="E1240" s="84"/>
      <c r="F1240" s="119"/>
      <c r="G1240" s="120"/>
      <c r="H1240" s="41"/>
      <c r="I1240" s="41"/>
      <c r="J1240" s="82"/>
      <c r="K1240" s="291">
        <f t="shared" si="127"/>
        <v>0</v>
      </c>
      <c r="L1240" s="293">
        <f>IF(I1240&lt;INDEX(Lookup!$U$2:$U$10,MATCH($D$46,Lookup!$S$2:$S$10,0)),0,IF(O1240="X",0,J1240/(DATEDIF(H1240,I1240,"m")+1)*12))</f>
        <v>0</v>
      </c>
      <c r="M1240" s="291">
        <f t="shared" si="128"/>
        <v>0</v>
      </c>
      <c r="N1240" s="335"/>
      <c r="O1240" s="143"/>
      <c r="P1240" s="397"/>
      <c r="Q1240" s="555"/>
      <c r="R1240" s="576">
        <f t="shared" si="129"/>
        <v>0</v>
      </c>
      <c r="S1240" s="576">
        <f t="shared" si="130"/>
        <v>0</v>
      </c>
      <c r="T1240" s="576">
        <f t="shared" si="131"/>
        <v>0</v>
      </c>
      <c r="U1240" s="576">
        <f t="shared" si="132"/>
        <v>0</v>
      </c>
      <c r="V1240" s="553"/>
      <c r="W1240" s="553"/>
      <c r="X1240" s="553"/>
      <c r="Y1240" s="553"/>
      <c r="Z1240" s="397"/>
      <c r="AA1240" s="397"/>
      <c r="AB1240" s="397"/>
      <c r="AC1240" s="397"/>
      <c r="AD1240" s="397"/>
      <c r="AE1240" s="397"/>
      <c r="AF1240" s="397"/>
      <c r="AG1240" s="397"/>
      <c r="AH1240" s="397"/>
      <c r="AI1240" s="397"/>
      <c r="AJ1240" s="397"/>
      <c r="AK1240" s="397"/>
      <c r="AL1240" s="397"/>
      <c r="AM1240" s="397"/>
      <c r="AN1240" s="397"/>
      <c r="AO1240" s="397"/>
      <c r="AP1240" s="397"/>
      <c r="AQ1240" s="397"/>
      <c r="AR1240" s="397"/>
      <c r="AS1240" s="397"/>
      <c r="AT1240" s="397"/>
      <c r="AU1240" s="397"/>
      <c r="AV1240" s="397"/>
      <c r="AW1240" s="397"/>
      <c r="AX1240" s="397"/>
      <c r="AY1240" s="397"/>
      <c r="AZ1240" s="397"/>
      <c r="BA1240" s="553"/>
      <c r="BB1240" s="397"/>
      <c r="BC1240" s="397"/>
      <c r="BD1240" s="397"/>
    </row>
    <row r="1241" spans="2:56" x14ac:dyDescent="0.35">
      <c r="B1241" s="80"/>
      <c r="C1241" s="119"/>
      <c r="D1241" s="119"/>
      <c r="E1241" s="84"/>
      <c r="F1241" s="119"/>
      <c r="G1241" s="120"/>
      <c r="H1241" s="41"/>
      <c r="I1241" s="41"/>
      <c r="J1241" s="82"/>
      <c r="K1241" s="291">
        <f t="shared" si="127"/>
        <v>0</v>
      </c>
      <c r="L1241" s="293">
        <f>IF(I1241&lt;INDEX(Lookup!$U$2:$U$10,MATCH($D$46,Lookup!$S$2:$S$10,0)),0,IF(O1241="X",0,J1241/(DATEDIF(H1241,I1241,"m")+1)*12))</f>
        <v>0</v>
      </c>
      <c r="M1241" s="291">
        <f t="shared" si="128"/>
        <v>0</v>
      </c>
      <c r="N1241" s="335"/>
      <c r="O1241" s="143"/>
      <c r="P1241" s="397"/>
      <c r="Q1241" s="555"/>
      <c r="R1241" s="576">
        <f t="shared" si="129"/>
        <v>0</v>
      </c>
      <c r="S1241" s="576">
        <f t="shared" si="130"/>
        <v>0</v>
      </c>
      <c r="T1241" s="576">
        <f t="shared" si="131"/>
        <v>0</v>
      </c>
      <c r="U1241" s="576">
        <f t="shared" si="132"/>
        <v>0</v>
      </c>
      <c r="V1241" s="553"/>
      <c r="W1241" s="553"/>
      <c r="X1241" s="553"/>
      <c r="Y1241" s="553"/>
      <c r="Z1241" s="397"/>
      <c r="AA1241" s="397"/>
      <c r="AB1241" s="397"/>
      <c r="AC1241" s="397"/>
      <c r="AD1241" s="397"/>
      <c r="AE1241" s="397"/>
      <c r="AF1241" s="397"/>
      <c r="AG1241" s="397"/>
      <c r="AH1241" s="397"/>
      <c r="AI1241" s="397"/>
      <c r="AJ1241" s="397"/>
      <c r="AK1241" s="397"/>
      <c r="AL1241" s="397"/>
      <c r="AM1241" s="397"/>
      <c r="AN1241" s="397"/>
      <c r="AO1241" s="397"/>
      <c r="AP1241" s="397"/>
      <c r="AQ1241" s="397"/>
      <c r="AR1241" s="397"/>
      <c r="AS1241" s="397"/>
      <c r="AT1241" s="397"/>
      <c r="AU1241" s="397"/>
      <c r="AV1241" s="397"/>
      <c r="AW1241" s="397"/>
      <c r="AX1241" s="397"/>
      <c r="AY1241" s="397"/>
      <c r="AZ1241" s="397"/>
      <c r="BA1241" s="553"/>
      <c r="BB1241" s="397"/>
      <c r="BC1241" s="397"/>
      <c r="BD1241" s="397"/>
    </row>
    <row r="1242" spans="2:56" x14ac:dyDescent="0.35">
      <c r="B1242" s="80"/>
      <c r="C1242" s="119"/>
      <c r="D1242" s="119"/>
      <c r="E1242" s="84"/>
      <c r="F1242" s="119"/>
      <c r="G1242" s="120"/>
      <c r="H1242" s="41"/>
      <c r="I1242" s="41"/>
      <c r="J1242" s="82"/>
      <c r="K1242" s="291">
        <f t="shared" si="127"/>
        <v>0</v>
      </c>
      <c r="L1242" s="293">
        <f>IF(I1242&lt;INDEX(Lookup!$U$2:$U$10,MATCH($D$46,Lookup!$S$2:$S$10,0)),0,IF(O1242="X",0,J1242/(DATEDIF(H1242,I1242,"m")+1)*12))</f>
        <v>0</v>
      </c>
      <c r="M1242" s="291">
        <f t="shared" si="128"/>
        <v>0</v>
      </c>
      <c r="N1242" s="335"/>
      <c r="O1242" s="143"/>
      <c r="P1242" s="397"/>
      <c r="Q1242" s="555"/>
      <c r="R1242" s="576">
        <f t="shared" si="129"/>
        <v>0</v>
      </c>
      <c r="S1242" s="576">
        <f t="shared" si="130"/>
        <v>0</v>
      </c>
      <c r="T1242" s="576">
        <f t="shared" si="131"/>
        <v>0</v>
      </c>
      <c r="U1242" s="576">
        <f t="shared" si="132"/>
        <v>0</v>
      </c>
      <c r="V1242" s="553"/>
      <c r="W1242" s="553"/>
      <c r="X1242" s="553"/>
      <c r="Y1242" s="553"/>
      <c r="Z1242" s="397"/>
      <c r="AA1242" s="397"/>
      <c r="AB1242" s="397"/>
      <c r="AC1242" s="397"/>
      <c r="AD1242" s="397"/>
      <c r="AE1242" s="397"/>
      <c r="AF1242" s="397"/>
      <c r="AG1242" s="397"/>
      <c r="AH1242" s="397"/>
      <c r="AI1242" s="397"/>
      <c r="AJ1242" s="397"/>
      <c r="AK1242" s="397"/>
      <c r="AL1242" s="397"/>
      <c r="AM1242" s="397"/>
      <c r="AN1242" s="397"/>
      <c r="AO1242" s="397"/>
      <c r="AP1242" s="397"/>
      <c r="AQ1242" s="397"/>
      <c r="AR1242" s="397"/>
      <c r="AS1242" s="397"/>
      <c r="AT1242" s="397"/>
      <c r="AU1242" s="397"/>
      <c r="AV1242" s="397"/>
      <c r="AW1242" s="397"/>
      <c r="AX1242" s="397"/>
      <c r="AY1242" s="397"/>
      <c r="AZ1242" s="397"/>
      <c r="BA1242" s="553"/>
      <c r="BB1242" s="397"/>
      <c r="BC1242" s="397"/>
      <c r="BD1242" s="397"/>
    </row>
    <row r="1243" spans="2:56" x14ac:dyDescent="0.35">
      <c r="B1243" s="80"/>
      <c r="C1243" s="119"/>
      <c r="D1243" s="119"/>
      <c r="E1243" s="84"/>
      <c r="F1243" s="119"/>
      <c r="G1243" s="120"/>
      <c r="H1243" s="41"/>
      <c r="I1243" s="41"/>
      <c r="J1243" s="82"/>
      <c r="K1243" s="291">
        <f t="shared" si="127"/>
        <v>0</v>
      </c>
      <c r="L1243" s="293">
        <f>IF(I1243&lt;INDEX(Lookup!$U$2:$U$10,MATCH($D$46,Lookup!$S$2:$S$10,0)),0,IF(O1243="X",0,J1243/(DATEDIF(H1243,I1243,"m")+1)*12))</f>
        <v>0</v>
      </c>
      <c r="M1243" s="291">
        <f t="shared" si="128"/>
        <v>0</v>
      </c>
      <c r="N1243" s="335"/>
      <c r="O1243" s="143"/>
      <c r="P1243" s="397"/>
      <c r="Q1243" s="555"/>
      <c r="R1243" s="576">
        <f t="shared" si="129"/>
        <v>0</v>
      </c>
      <c r="S1243" s="576">
        <f t="shared" si="130"/>
        <v>0</v>
      </c>
      <c r="T1243" s="576">
        <f t="shared" si="131"/>
        <v>0</v>
      </c>
      <c r="U1243" s="576">
        <f t="shared" si="132"/>
        <v>0</v>
      </c>
      <c r="V1243" s="553"/>
      <c r="W1243" s="553"/>
      <c r="X1243" s="553"/>
      <c r="Y1243" s="553"/>
      <c r="Z1243" s="397"/>
      <c r="AA1243" s="397"/>
      <c r="AB1243" s="397"/>
      <c r="AC1243" s="397"/>
      <c r="AD1243" s="397"/>
      <c r="AE1243" s="397"/>
      <c r="AF1243" s="397"/>
      <c r="AG1243" s="397"/>
      <c r="AH1243" s="397"/>
      <c r="AI1243" s="397"/>
      <c r="AJ1243" s="397"/>
      <c r="AK1243" s="397"/>
      <c r="AL1243" s="397"/>
      <c r="AM1243" s="397"/>
      <c r="AN1243" s="397"/>
      <c r="AO1243" s="397"/>
      <c r="AP1243" s="397"/>
      <c r="AQ1243" s="397"/>
      <c r="AR1243" s="397"/>
      <c r="AS1243" s="397"/>
      <c r="AT1243" s="397"/>
      <c r="AU1243" s="397"/>
      <c r="AV1243" s="397"/>
      <c r="AW1243" s="397"/>
      <c r="AX1243" s="397"/>
      <c r="AY1243" s="397"/>
      <c r="AZ1243" s="397"/>
      <c r="BA1243" s="553"/>
      <c r="BB1243" s="397"/>
      <c r="BC1243" s="397"/>
      <c r="BD1243" s="397"/>
    </row>
    <row r="1244" spans="2:56" x14ac:dyDescent="0.35">
      <c r="B1244" s="80"/>
      <c r="C1244" s="119"/>
      <c r="D1244" s="119"/>
      <c r="E1244" s="84"/>
      <c r="F1244" s="119"/>
      <c r="G1244" s="120"/>
      <c r="H1244" s="41"/>
      <c r="I1244" s="41"/>
      <c r="J1244" s="82"/>
      <c r="K1244" s="291">
        <f t="shared" si="127"/>
        <v>0</v>
      </c>
      <c r="L1244" s="293">
        <f>IF(I1244&lt;INDEX(Lookup!$U$2:$U$10,MATCH($D$46,Lookup!$S$2:$S$10,0)),0,IF(O1244="X",0,J1244/(DATEDIF(H1244,I1244,"m")+1)*12))</f>
        <v>0</v>
      </c>
      <c r="M1244" s="291">
        <f t="shared" si="128"/>
        <v>0</v>
      </c>
      <c r="N1244" s="335"/>
      <c r="O1244" s="143"/>
      <c r="P1244" s="397"/>
      <c r="Q1244" s="555"/>
      <c r="R1244" s="576">
        <f t="shared" si="129"/>
        <v>0</v>
      </c>
      <c r="S1244" s="576">
        <f t="shared" si="130"/>
        <v>0</v>
      </c>
      <c r="T1244" s="576">
        <f t="shared" si="131"/>
        <v>0</v>
      </c>
      <c r="U1244" s="576">
        <f t="shared" si="132"/>
        <v>0</v>
      </c>
      <c r="V1244" s="553"/>
      <c r="W1244" s="553"/>
      <c r="X1244" s="553"/>
      <c r="Y1244" s="553"/>
      <c r="Z1244" s="397"/>
      <c r="AA1244" s="397"/>
      <c r="AB1244" s="397"/>
      <c r="AC1244" s="397"/>
      <c r="AD1244" s="397"/>
      <c r="AE1244" s="397"/>
      <c r="AF1244" s="397"/>
      <c r="AG1244" s="397"/>
      <c r="AH1244" s="397"/>
      <c r="AI1244" s="397"/>
      <c r="AJ1244" s="397"/>
      <c r="AK1244" s="397"/>
      <c r="AL1244" s="397"/>
      <c r="AM1244" s="397"/>
      <c r="AN1244" s="397"/>
      <c r="AO1244" s="397"/>
      <c r="AP1244" s="397"/>
      <c r="AQ1244" s="397"/>
      <c r="AR1244" s="397"/>
      <c r="AS1244" s="397"/>
      <c r="AT1244" s="397"/>
      <c r="AU1244" s="397"/>
      <c r="AV1244" s="397"/>
      <c r="AW1244" s="397"/>
      <c r="AX1244" s="397"/>
      <c r="AY1244" s="397"/>
      <c r="AZ1244" s="397"/>
      <c r="BA1244" s="553"/>
      <c r="BB1244" s="397"/>
      <c r="BC1244" s="397"/>
      <c r="BD1244" s="397"/>
    </row>
    <row r="1245" spans="2:56" x14ac:dyDescent="0.35">
      <c r="B1245" s="80"/>
      <c r="C1245" s="119"/>
      <c r="D1245" s="119"/>
      <c r="E1245" s="84"/>
      <c r="F1245" s="119"/>
      <c r="G1245" s="120"/>
      <c r="H1245" s="41"/>
      <c r="I1245" s="41"/>
      <c r="J1245" s="82"/>
      <c r="K1245" s="291">
        <f t="shared" si="127"/>
        <v>0</v>
      </c>
      <c r="L1245" s="293">
        <f>IF(I1245&lt;INDEX(Lookup!$U$2:$U$10,MATCH($D$46,Lookup!$S$2:$S$10,0)),0,IF(O1245="X",0,J1245/(DATEDIF(H1245,I1245,"m")+1)*12))</f>
        <v>0</v>
      </c>
      <c r="M1245" s="291">
        <f t="shared" si="128"/>
        <v>0</v>
      </c>
      <c r="N1245" s="335"/>
      <c r="O1245" s="143"/>
      <c r="P1245" s="397"/>
      <c r="Q1245" s="555"/>
      <c r="R1245" s="576">
        <f t="shared" si="129"/>
        <v>0</v>
      </c>
      <c r="S1245" s="576">
        <f t="shared" si="130"/>
        <v>0</v>
      </c>
      <c r="T1245" s="576">
        <f t="shared" si="131"/>
        <v>0</v>
      </c>
      <c r="U1245" s="576">
        <f t="shared" si="132"/>
        <v>0</v>
      </c>
      <c r="V1245" s="553"/>
      <c r="W1245" s="553"/>
      <c r="X1245" s="553"/>
      <c r="Y1245" s="553"/>
      <c r="Z1245" s="397"/>
      <c r="AA1245" s="397"/>
      <c r="AB1245" s="397"/>
      <c r="AC1245" s="397"/>
      <c r="AD1245" s="397"/>
      <c r="AE1245" s="397"/>
      <c r="AF1245" s="397"/>
      <c r="AG1245" s="397"/>
      <c r="AH1245" s="397"/>
      <c r="AI1245" s="397"/>
      <c r="AJ1245" s="397"/>
      <c r="AK1245" s="397"/>
      <c r="AL1245" s="397"/>
      <c r="AM1245" s="397"/>
      <c r="AN1245" s="397"/>
      <c r="AO1245" s="397"/>
      <c r="AP1245" s="397"/>
      <c r="AQ1245" s="397"/>
      <c r="AR1245" s="397"/>
      <c r="AS1245" s="397"/>
      <c r="AT1245" s="397"/>
      <c r="AU1245" s="397"/>
      <c r="AV1245" s="397"/>
      <c r="AW1245" s="397"/>
      <c r="AX1245" s="397"/>
      <c r="AY1245" s="397"/>
      <c r="AZ1245" s="397"/>
      <c r="BA1245" s="553"/>
      <c r="BB1245" s="397"/>
      <c r="BC1245" s="397"/>
      <c r="BD1245" s="397"/>
    </row>
    <row r="1246" spans="2:56" x14ac:dyDescent="0.35">
      <c r="B1246" s="80"/>
      <c r="C1246" s="119"/>
      <c r="D1246" s="119"/>
      <c r="E1246" s="84"/>
      <c r="F1246" s="119"/>
      <c r="G1246" s="120"/>
      <c r="H1246" s="41"/>
      <c r="I1246" s="41"/>
      <c r="J1246" s="82"/>
      <c r="K1246" s="291">
        <f t="shared" si="127"/>
        <v>0</v>
      </c>
      <c r="L1246" s="293">
        <f>IF(I1246&lt;INDEX(Lookup!$U$2:$U$10,MATCH($D$46,Lookup!$S$2:$S$10,0)),0,IF(O1246="X",0,J1246/(DATEDIF(H1246,I1246,"m")+1)*12))</f>
        <v>0</v>
      </c>
      <c r="M1246" s="291">
        <f t="shared" si="128"/>
        <v>0</v>
      </c>
      <c r="N1246" s="335"/>
      <c r="O1246" s="143"/>
      <c r="P1246" s="397"/>
      <c r="Q1246" s="555"/>
      <c r="R1246" s="576">
        <f t="shared" si="129"/>
        <v>0</v>
      </c>
      <c r="S1246" s="576">
        <f t="shared" si="130"/>
        <v>0</v>
      </c>
      <c r="T1246" s="576">
        <f t="shared" si="131"/>
        <v>0</v>
      </c>
      <c r="U1246" s="576">
        <f t="shared" si="132"/>
        <v>0</v>
      </c>
      <c r="V1246" s="553"/>
      <c r="W1246" s="553"/>
      <c r="X1246" s="553"/>
      <c r="Y1246" s="553"/>
      <c r="Z1246" s="397"/>
      <c r="AA1246" s="397"/>
      <c r="AB1246" s="397"/>
      <c r="AC1246" s="397"/>
      <c r="AD1246" s="397"/>
      <c r="AE1246" s="397"/>
      <c r="AF1246" s="397"/>
      <c r="AG1246" s="397"/>
      <c r="AH1246" s="397"/>
      <c r="AI1246" s="397"/>
      <c r="AJ1246" s="397"/>
      <c r="AK1246" s="397"/>
      <c r="AL1246" s="397"/>
      <c r="AM1246" s="397"/>
      <c r="AN1246" s="397"/>
      <c r="AO1246" s="397"/>
      <c r="AP1246" s="397"/>
      <c r="AQ1246" s="397"/>
      <c r="AR1246" s="397"/>
      <c r="AS1246" s="397"/>
      <c r="AT1246" s="397"/>
      <c r="AU1246" s="397"/>
      <c r="AV1246" s="397"/>
      <c r="AW1246" s="397"/>
      <c r="AX1246" s="397"/>
      <c r="AY1246" s="397"/>
      <c r="AZ1246" s="397"/>
      <c r="BA1246" s="553"/>
      <c r="BB1246" s="397"/>
      <c r="BC1246" s="397"/>
      <c r="BD1246" s="397"/>
    </row>
    <row r="1247" spans="2:56" x14ac:dyDescent="0.35">
      <c r="B1247" s="80"/>
      <c r="C1247" s="119"/>
      <c r="D1247" s="119"/>
      <c r="E1247" s="84"/>
      <c r="F1247" s="119"/>
      <c r="G1247" s="120"/>
      <c r="H1247" s="41"/>
      <c r="I1247" s="41"/>
      <c r="J1247" s="82"/>
      <c r="K1247" s="291">
        <f t="shared" si="127"/>
        <v>0</v>
      </c>
      <c r="L1247" s="293">
        <f>IF(I1247&lt;INDEX(Lookup!$U$2:$U$10,MATCH($D$46,Lookup!$S$2:$S$10,0)),0,IF(O1247="X",0,J1247/(DATEDIF(H1247,I1247,"m")+1)*12))</f>
        <v>0</v>
      </c>
      <c r="M1247" s="291">
        <f t="shared" si="128"/>
        <v>0</v>
      </c>
      <c r="N1247" s="335"/>
      <c r="O1247" s="143"/>
      <c r="P1247" s="397"/>
      <c r="Q1247" s="555"/>
      <c r="R1247" s="576">
        <f t="shared" si="129"/>
        <v>0</v>
      </c>
      <c r="S1247" s="576">
        <f t="shared" si="130"/>
        <v>0</v>
      </c>
      <c r="T1247" s="576">
        <f t="shared" si="131"/>
        <v>0</v>
      </c>
      <c r="U1247" s="576">
        <f t="shared" si="132"/>
        <v>0</v>
      </c>
      <c r="V1247" s="553"/>
      <c r="W1247" s="553"/>
      <c r="X1247" s="553"/>
      <c r="Y1247" s="553"/>
      <c r="Z1247" s="397"/>
      <c r="AA1247" s="397"/>
      <c r="AB1247" s="397"/>
      <c r="AC1247" s="397"/>
      <c r="AD1247" s="397"/>
      <c r="AE1247" s="397"/>
      <c r="AF1247" s="397"/>
      <c r="AG1247" s="397"/>
      <c r="AH1247" s="397"/>
      <c r="AI1247" s="397"/>
      <c r="AJ1247" s="397"/>
      <c r="AK1247" s="397"/>
      <c r="AL1247" s="397"/>
      <c r="AM1247" s="397"/>
      <c r="AN1247" s="397"/>
      <c r="AO1247" s="397"/>
      <c r="AP1247" s="397"/>
      <c r="AQ1247" s="397"/>
      <c r="AR1247" s="397"/>
      <c r="AS1247" s="397"/>
      <c r="AT1247" s="397"/>
      <c r="AU1247" s="397"/>
      <c r="AV1247" s="397"/>
      <c r="AW1247" s="397"/>
      <c r="AX1247" s="397"/>
      <c r="AY1247" s="397"/>
      <c r="AZ1247" s="397"/>
      <c r="BA1247" s="553"/>
      <c r="BB1247" s="397"/>
      <c r="BC1247" s="397"/>
      <c r="BD1247" s="397"/>
    </row>
    <row r="1248" spans="2:56" x14ac:dyDescent="0.35">
      <c r="B1248" s="80"/>
      <c r="C1248" s="119"/>
      <c r="D1248" s="119"/>
      <c r="E1248" s="84"/>
      <c r="F1248" s="119"/>
      <c r="G1248" s="120"/>
      <c r="H1248" s="41"/>
      <c r="I1248" s="41"/>
      <c r="J1248" s="82"/>
      <c r="K1248" s="291">
        <f t="shared" si="127"/>
        <v>0</v>
      </c>
      <c r="L1248" s="293">
        <f>IF(I1248&lt;INDEX(Lookup!$U$2:$U$10,MATCH($D$46,Lookup!$S$2:$S$10,0)),0,IF(O1248="X",0,J1248/(DATEDIF(H1248,I1248,"m")+1)*12))</f>
        <v>0</v>
      </c>
      <c r="M1248" s="291">
        <f t="shared" si="128"/>
        <v>0</v>
      </c>
      <c r="N1248" s="335"/>
      <c r="O1248" s="143"/>
      <c r="P1248" s="397"/>
      <c r="Q1248" s="555"/>
      <c r="R1248" s="576">
        <f t="shared" si="129"/>
        <v>0</v>
      </c>
      <c r="S1248" s="576">
        <f t="shared" si="130"/>
        <v>0</v>
      </c>
      <c r="T1248" s="576">
        <f t="shared" si="131"/>
        <v>0</v>
      </c>
      <c r="U1248" s="576">
        <f t="shared" si="132"/>
        <v>0</v>
      </c>
      <c r="V1248" s="553"/>
      <c r="W1248" s="553"/>
      <c r="X1248" s="553"/>
      <c r="Y1248" s="553"/>
      <c r="Z1248" s="397"/>
      <c r="AA1248" s="397"/>
      <c r="AB1248" s="397"/>
      <c r="AC1248" s="397"/>
      <c r="AD1248" s="397"/>
      <c r="AE1248" s="397"/>
      <c r="AF1248" s="397"/>
      <c r="AG1248" s="397"/>
      <c r="AH1248" s="397"/>
      <c r="AI1248" s="397"/>
      <c r="AJ1248" s="397"/>
      <c r="AK1248" s="397"/>
      <c r="AL1248" s="397"/>
      <c r="AM1248" s="397"/>
      <c r="AN1248" s="397"/>
      <c r="AO1248" s="397"/>
      <c r="AP1248" s="397"/>
      <c r="AQ1248" s="397"/>
      <c r="AR1248" s="397"/>
      <c r="AS1248" s="397"/>
      <c r="AT1248" s="397"/>
      <c r="AU1248" s="397"/>
      <c r="AV1248" s="397"/>
      <c r="AW1248" s="397"/>
      <c r="AX1248" s="397"/>
      <c r="AY1248" s="397"/>
      <c r="AZ1248" s="397"/>
      <c r="BA1248" s="553"/>
      <c r="BB1248" s="397"/>
      <c r="BC1248" s="397"/>
      <c r="BD1248" s="397"/>
    </row>
    <row r="1249" spans="2:56" x14ac:dyDescent="0.35">
      <c r="B1249" s="80"/>
      <c r="C1249" s="119"/>
      <c r="D1249" s="119"/>
      <c r="E1249" s="84"/>
      <c r="F1249" s="119"/>
      <c r="G1249" s="120"/>
      <c r="H1249" s="41"/>
      <c r="I1249" s="41"/>
      <c r="J1249" s="82"/>
      <c r="K1249" s="291">
        <f t="shared" si="127"/>
        <v>0</v>
      </c>
      <c r="L1249" s="293">
        <f>IF(I1249&lt;INDEX(Lookup!$U$2:$U$10,MATCH($D$46,Lookup!$S$2:$S$10,0)),0,IF(O1249="X",0,J1249/(DATEDIF(H1249,I1249,"m")+1)*12))</f>
        <v>0</v>
      </c>
      <c r="M1249" s="291">
        <f t="shared" si="128"/>
        <v>0</v>
      </c>
      <c r="N1249" s="335"/>
      <c r="O1249" s="143"/>
      <c r="P1249" s="397"/>
      <c r="Q1249" s="555"/>
      <c r="R1249" s="576">
        <f t="shared" si="129"/>
        <v>0</v>
      </c>
      <c r="S1249" s="576">
        <f t="shared" si="130"/>
        <v>0</v>
      </c>
      <c r="T1249" s="576">
        <f t="shared" si="131"/>
        <v>0</v>
      </c>
      <c r="U1249" s="576">
        <f t="shared" si="132"/>
        <v>0</v>
      </c>
      <c r="V1249" s="553"/>
      <c r="W1249" s="553"/>
      <c r="X1249" s="553"/>
      <c r="Y1249" s="553"/>
      <c r="Z1249" s="397"/>
      <c r="AA1249" s="397"/>
      <c r="AB1249" s="397"/>
      <c r="AC1249" s="397"/>
      <c r="AD1249" s="397"/>
      <c r="AE1249" s="397"/>
      <c r="AF1249" s="397"/>
      <c r="AG1249" s="397"/>
      <c r="AH1249" s="397"/>
      <c r="AI1249" s="397"/>
      <c r="AJ1249" s="397"/>
      <c r="AK1249" s="397"/>
      <c r="AL1249" s="397"/>
      <c r="AM1249" s="397"/>
      <c r="AN1249" s="397"/>
      <c r="AO1249" s="397"/>
      <c r="AP1249" s="397"/>
      <c r="AQ1249" s="397"/>
      <c r="AR1249" s="397"/>
      <c r="AS1249" s="397"/>
      <c r="AT1249" s="397"/>
      <c r="AU1249" s="397"/>
      <c r="AV1249" s="397"/>
      <c r="AW1249" s="397"/>
      <c r="AX1249" s="397"/>
      <c r="AY1249" s="397"/>
      <c r="AZ1249" s="397"/>
      <c r="BA1249" s="553"/>
      <c r="BB1249" s="397"/>
      <c r="BC1249" s="397"/>
      <c r="BD1249" s="397"/>
    </row>
    <row r="1250" spans="2:56" x14ac:dyDescent="0.35">
      <c r="B1250" s="80"/>
      <c r="C1250" s="119"/>
      <c r="D1250" s="119"/>
      <c r="E1250" s="84"/>
      <c r="F1250" s="119"/>
      <c r="G1250" s="120"/>
      <c r="H1250" s="41"/>
      <c r="I1250" s="41"/>
      <c r="J1250" s="82"/>
      <c r="K1250" s="291">
        <f t="shared" si="127"/>
        <v>0</v>
      </c>
      <c r="L1250" s="293">
        <f>IF(I1250&lt;INDEX(Lookup!$U$2:$U$10,MATCH($D$46,Lookup!$S$2:$S$10,0)),0,IF(O1250="X",0,J1250/(DATEDIF(H1250,I1250,"m")+1)*12))</f>
        <v>0</v>
      </c>
      <c r="M1250" s="291">
        <f t="shared" si="128"/>
        <v>0</v>
      </c>
      <c r="N1250" s="335"/>
      <c r="O1250" s="143"/>
      <c r="P1250" s="397"/>
      <c r="Q1250" s="555"/>
      <c r="R1250" s="576">
        <f t="shared" si="129"/>
        <v>0</v>
      </c>
      <c r="S1250" s="576">
        <f t="shared" si="130"/>
        <v>0</v>
      </c>
      <c r="T1250" s="576">
        <f t="shared" si="131"/>
        <v>0</v>
      </c>
      <c r="U1250" s="576">
        <f t="shared" si="132"/>
        <v>0</v>
      </c>
      <c r="V1250" s="553"/>
      <c r="W1250" s="553"/>
      <c r="X1250" s="553"/>
      <c r="Y1250" s="553"/>
      <c r="Z1250" s="397"/>
      <c r="AA1250" s="397"/>
      <c r="AB1250" s="397"/>
      <c r="AC1250" s="397"/>
      <c r="AD1250" s="397"/>
      <c r="AE1250" s="397"/>
      <c r="AF1250" s="397"/>
      <c r="AG1250" s="397"/>
      <c r="AH1250" s="397"/>
      <c r="AI1250" s="397"/>
      <c r="AJ1250" s="397"/>
      <c r="AK1250" s="397"/>
      <c r="AL1250" s="397"/>
      <c r="AM1250" s="397"/>
      <c r="AN1250" s="397"/>
      <c r="AO1250" s="397"/>
      <c r="AP1250" s="397"/>
      <c r="AQ1250" s="397"/>
      <c r="AR1250" s="397"/>
      <c r="AS1250" s="397"/>
      <c r="AT1250" s="397"/>
      <c r="AU1250" s="397"/>
      <c r="AV1250" s="397"/>
      <c r="AW1250" s="397"/>
      <c r="AX1250" s="397"/>
      <c r="AY1250" s="397"/>
      <c r="AZ1250" s="397"/>
      <c r="BA1250" s="553"/>
      <c r="BB1250" s="397"/>
      <c r="BC1250" s="397"/>
      <c r="BD1250" s="397"/>
    </row>
    <row r="1251" spans="2:56" x14ac:dyDescent="0.35">
      <c r="B1251" s="80"/>
      <c r="C1251" s="119"/>
      <c r="D1251" s="119"/>
      <c r="E1251" s="84"/>
      <c r="F1251" s="119"/>
      <c r="G1251" s="120"/>
      <c r="H1251" s="41"/>
      <c r="I1251" s="41"/>
      <c r="J1251" s="82"/>
      <c r="K1251" s="291">
        <f t="shared" si="127"/>
        <v>0</v>
      </c>
      <c r="L1251" s="293">
        <f>IF(I1251&lt;INDEX(Lookup!$U$2:$U$10,MATCH($D$46,Lookup!$S$2:$S$10,0)),0,IF(O1251="X",0,J1251/(DATEDIF(H1251,I1251,"m")+1)*12))</f>
        <v>0</v>
      </c>
      <c r="M1251" s="291">
        <f t="shared" si="128"/>
        <v>0</v>
      </c>
      <c r="N1251" s="335"/>
      <c r="O1251" s="143"/>
      <c r="P1251" s="397"/>
      <c r="Q1251" s="555"/>
      <c r="R1251" s="576">
        <f t="shared" si="129"/>
        <v>0</v>
      </c>
      <c r="S1251" s="576">
        <f t="shared" si="130"/>
        <v>0</v>
      </c>
      <c r="T1251" s="576">
        <f t="shared" si="131"/>
        <v>0</v>
      </c>
      <c r="U1251" s="576">
        <f t="shared" si="132"/>
        <v>0</v>
      </c>
      <c r="V1251" s="553"/>
      <c r="W1251" s="553"/>
      <c r="X1251" s="553"/>
      <c r="Y1251" s="553"/>
      <c r="Z1251" s="397"/>
      <c r="AA1251" s="397"/>
      <c r="AB1251" s="397"/>
      <c r="AC1251" s="397"/>
      <c r="AD1251" s="397"/>
      <c r="AE1251" s="397"/>
      <c r="AF1251" s="397"/>
      <c r="AG1251" s="397"/>
      <c r="AH1251" s="397"/>
      <c r="AI1251" s="397"/>
      <c r="AJ1251" s="397"/>
      <c r="AK1251" s="397"/>
      <c r="AL1251" s="397"/>
      <c r="AM1251" s="397"/>
      <c r="AN1251" s="397"/>
      <c r="AO1251" s="397"/>
      <c r="AP1251" s="397"/>
      <c r="AQ1251" s="397"/>
      <c r="AR1251" s="397"/>
      <c r="AS1251" s="397"/>
      <c r="AT1251" s="397"/>
      <c r="AU1251" s="397"/>
      <c r="AV1251" s="397"/>
      <c r="AW1251" s="397"/>
      <c r="AX1251" s="397"/>
      <c r="AY1251" s="397"/>
      <c r="AZ1251" s="397"/>
      <c r="BA1251" s="553"/>
      <c r="BB1251" s="397"/>
      <c r="BC1251" s="397"/>
      <c r="BD1251" s="397"/>
    </row>
    <row r="1252" spans="2:56" x14ac:dyDescent="0.35">
      <c r="B1252" s="80"/>
      <c r="C1252" s="119"/>
      <c r="D1252" s="119"/>
      <c r="E1252" s="84"/>
      <c r="F1252" s="119"/>
      <c r="G1252" s="120"/>
      <c r="H1252" s="41"/>
      <c r="I1252" s="41"/>
      <c r="J1252" s="82"/>
      <c r="K1252" s="291">
        <f t="shared" si="127"/>
        <v>0</v>
      </c>
      <c r="L1252" s="293">
        <f>IF(I1252&lt;INDEX(Lookup!$U$2:$U$10,MATCH($D$46,Lookup!$S$2:$S$10,0)),0,IF(O1252="X",0,J1252/(DATEDIF(H1252,I1252,"m")+1)*12))</f>
        <v>0</v>
      </c>
      <c r="M1252" s="291">
        <f t="shared" si="128"/>
        <v>0</v>
      </c>
      <c r="N1252" s="335"/>
      <c r="O1252" s="143"/>
      <c r="P1252" s="397"/>
      <c r="Q1252" s="555"/>
      <c r="R1252" s="576">
        <f t="shared" si="129"/>
        <v>0</v>
      </c>
      <c r="S1252" s="576">
        <f t="shared" si="130"/>
        <v>0</v>
      </c>
      <c r="T1252" s="576">
        <f t="shared" si="131"/>
        <v>0</v>
      </c>
      <c r="U1252" s="576">
        <f t="shared" si="132"/>
        <v>0</v>
      </c>
      <c r="V1252" s="553"/>
      <c r="W1252" s="553"/>
      <c r="X1252" s="553"/>
      <c r="Y1252" s="553"/>
      <c r="Z1252" s="397"/>
      <c r="AA1252" s="397"/>
      <c r="AB1252" s="397"/>
      <c r="AC1252" s="397"/>
      <c r="AD1252" s="397"/>
      <c r="AE1252" s="397"/>
      <c r="AF1252" s="397"/>
      <c r="AG1252" s="397"/>
      <c r="AH1252" s="397"/>
      <c r="AI1252" s="397"/>
      <c r="AJ1252" s="397"/>
      <c r="AK1252" s="397"/>
      <c r="AL1252" s="397"/>
      <c r="AM1252" s="397"/>
      <c r="AN1252" s="397"/>
      <c r="AO1252" s="397"/>
      <c r="AP1252" s="397"/>
      <c r="AQ1252" s="397"/>
      <c r="AR1252" s="397"/>
      <c r="AS1252" s="397"/>
      <c r="AT1252" s="397"/>
      <c r="AU1252" s="397"/>
      <c r="AV1252" s="397"/>
      <c r="AW1252" s="397"/>
      <c r="AX1252" s="397"/>
      <c r="AY1252" s="397"/>
      <c r="AZ1252" s="397"/>
      <c r="BA1252" s="553"/>
      <c r="BB1252" s="397"/>
      <c r="BC1252" s="397"/>
      <c r="BD1252" s="397"/>
    </row>
    <row r="1253" spans="2:56" x14ac:dyDescent="0.35">
      <c r="B1253" s="80"/>
      <c r="C1253" s="119"/>
      <c r="D1253" s="119"/>
      <c r="E1253" s="84"/>
      <c r="F1253" s="119"/>
      <c r="G1253" s="120"/>
      <c r="H1253" s="41"/>
      <c r="I1253" s="41"/>
      <c r="J1253" s="82"/>
      <c r="K1253" s="291">
        <f t="shared" si="127"/>
        <v>0</v>
      </c>
      <c r="L1253" s="293">
        <f>IF(I1253&lt;INDEX(Lookup!$U$2:$U$10,MATCH($D$46,Lookup!$S$2:$S$10,0)),0,IF(O1253="X",0,J1253/(DATEDIF(H1253,I1253,"m")+1)*12))</f>
        <v>0</v>
      </c>
      <c r="M1253" s="291">
        <f t="shared" si="128"/>
        <v>0</v>
      </c>
      <c r="N1253" s="335"/>
      <c r="O1253" s="143"/>
      <c r="P1253" s="397"/>
      <c r="Q1253" s="555"/>
      <c r="R1253" s="576">
        <f t="shared" si="129"/>
        <v>0</v>
      </c>
      <c r="S1253" s="576">
        <f t="shared" si="130"/>
        <v>0</v>
      </c>
      <c r="T1253" s="576">
        <f t="shared" si="131"/>
        <v>0</v>
      </c>
      <c r="U1253" s="576">
        <f t="shared" si="132"/>
        <v>0</v>
      </c>
      <c r="V1253" s="553"/>
      <c r="W1253" s="553"/>
      <c r="X1253" s="553"/>
      <c r="Y1253" s="553"/>
      <c r="Z1253" s="397"/>
      <c r="AA1253" s="397"/>
      <c r="AB1253" s="397"/>
      <c r="AC1253" s="397"/>
      <c r="AD1253" s="397"/>
      <c r="AE1253" s="397"/>
      <c r="AF1253" s="397"/>
      <c r="AG1253" s="397"/>
      <c r="AH1253" s="397"/>
      <c r="AI1253" s="397"/>
      <c r="AJ1253" s="397"/>
      <c r="AK1253" s="397"/>
      <c r="AL1253" s="397"/>
      <c r="AM1253" s="397"/>
      <c r="AN1253" s="397"/>
      <c r="AO1253" s="397"/>
      <c r="AP1253" s="397"/>
      <c r="AQ1253" s="397"/>
      <c r="AR1253" s="397"/>
      <c r="AS1253" s="397"/>
      <c r="AT1253" s="397"/>
      <c r="AU1253" s="397"/>
      <c r="AV1253" s="397"/>
      <c r="AW1253" s="397"/>
      <c r="AX1253" s="397"/>
      <c r="AY1253" s="397"/>
      <c r="AZ1253" s="397"/>
      <c r="BA1253" s="553"/>
      <c r="BB1253" s="397"/>
      <c r="BC1253" s="397"/>
      <c r="BD1253" s="397"/>
    </row>
    <row r="1254" spans="2:56" x14ac:dyDescent="0.35">
      <c r="B1254" s="80"/>
      <c r="C1254" s="119"/>
      <c r="D1254" s="119"/>
      <c r="E1254" s="84"/>
      <c r="F1254" s="119"/>
      <c r="G1254" s="120"/>
      <c r="H1254" s="41"/>
      <c r="I1254" s="41"/>
      <c r="J1254" s="82"/>
      <c r="K1254" s="291">
        <f t="shared" si="127"/>
        <v>0</v>
      </c>
      <c r="L1254" s="293">
        <f>IF(I1254&lt;INDEX(Lookup!$U$2:$U$10,MATCH($D$46,Lookup!$S$2:$S$10,0)),0,IF(O1254="X",0,J1254/(DATEDIF(H1254,I1254,"m")+1)*12))</f>
        <v>0</v>
      </c>
      <c r="M1254" s="291">
        <f t="shared" si="128"/>
        <v>0</v>
      </c>
      <c r="N1254" s="335"/>
      <c r="O1254" s="143"/>
      <c r="P1254" s="397"/>
      <c r="Q1254" s="555"/>
      <c r="R1254" s="576">
        <f t="shared" si="129"/>
        <v>0</v>
      </c>
      <c r="S1254" s="576">
        <f t="shared" si="130"/>
        <v>0</v>
      </c>
      <c r="T1254" s="576">
        <f t="shared" si="131"/>
        <v>0</v>
      </c>
      <c r="U1254" s="576">
        <f t="shared" si="132"/>
        <v>0</v>
      </c>
      <c r="V1254" s="553"/>
      <c r="W1254" s="553"/>
      <c r="X1254" s="553"/>
      <c r="Y1254" s="553"/>
      <c r="Z1254" s="397"/>
      <c r="AA1254" s="397"/>
      <c r="AB1254" s="397"/>
      <c r="AC1254" s="397"/>
      <c r="AD1254" s="397"/>
      <c r="AE1254" s="397"/>
      <c r="AF1254" s="397"/>
      <c r="AG1254" s="397"/>
      <c r="AH1254" s="397"/>
      <c r="AI1254" s="397"/>
      <c r="AJ1254" s="397"/>
      <c r="AK1254" s="397"/>
      <c r="AL1254" s="397"/>
      <c r="AM1254" s="397"/>
      <c r="AN1254" s="397"/>
      <c r="AO1254" s="397"/>
      <c r="AP1254" s="397"/>
      <c r="AQ1254" s="397"/>
      <c r="AR1254" s="397"/>
      <c r="AS1254" s="397"/>
      <c r="AT1254" s="397"/>
      <c r="AU1254" s="397"/>
      <c r="AV1254" s="397"/>
      <c r="AW1254" s="397"/>
      <c r="AX1254" s="397"/>
      <c r="AY1254" s="397"/>
      <c r="AZ1254" s="397"/>
      <c r="BA1254" s="553"/>
      <c r="BB1254" s="397"/>
      <c r="BC1254" s="397"/>
      <c r="BD1254" s="397"/>
    </row>
    <row r="1255" spans="2:56" x14ac:dyDescent="0.35">
      <c r="B1255" s="80"/>
      <c r="C1255" s="119"/>
      <c r="D1255" s="119"/>
      <c r="E1255" s="84"/>
      <c r="F1255" s="119"/>
      <c r="G1255" s="120"/>
      <c r="H1255" s="41"/>
      <c r="I1255" s="41"/>
      <c r="J1255" s="82"/>
      <c r="K1255" s="291">
        <f t="shared" si="127"/>
        <v>0</v>
      </c>
      <c r="L1255" s="293">
        <f>IF(I1255&lt;INDEX(Lookup!$U$2:$U$10,MATCH($D$46,Lookup!$S$2:$S$10,0)),0,IF(O1255="X",0,J1255/(DATEDIF(H1255,I1255,"m")+1)*12))</f>
        <v>0</v>
      </c>
      <c r="M1255" s="291">
        <f t="shared" si="128"/>
        <v>0</v>
      </c>
      <c r="N1255" s="335"/>
      <c r="O1255" s="143"/>
      <c r="P1255" s="397"/>
      <c r="Q1255" s="555"/>
      <c r="R1255" s="576">
        <f t="shared" si="129"/>
        <v>0</v>
      </c>
      <c r="S1255" s="576">
        <f t="shared" si="130"/>
        <v>0</v>
      </c>
      <c r="T1255" s="576">
        <f t="shared" si="131"/>
        <v>0</v>
      </c>
      <c r="U1255" s="576">
        <f t="shared" si="132"/>
        <v>0</v>
      </c>
      <c r="V1255" s="553"/>
      <c r="W1255" s="553"/>
      <c r="X1255" s="553"/>
      <c r="Y1255" s="553"/>
      <c r="Z1255" s="397"/>
      <c r="AA1255" s="397"/>
      <c r="AB1255" s="397"/>
      <c r="AC1255" s="397"/>
      <c r="AD1255" s="397"/>
      <c r="AE1255" s="397"/>
      <c r="AF1255" s="397"/>
      <c r="AG1255" s="397"/>
      <c r="AH1255" s="397"/>
      <c r="AI1255" s="397"/>
      <c r="AJ1255" s="397"/>
      <c r="AK1255" s="397"/>
      <c r="AL1255" s="397"/>
      <c r="AM1255" s="397"/>
      <c r="AN1255" s="397"/>
      <c r="AO1255" s="397"/>
      <c r="AP1255" s="397"/>
      <c r="AQ1255" s="397"/>
      <c r="AR1255" s="397"/>
      <c r="AS1255" s="397"/>
      <c r="AT1255" s="397"/>
      <c r="AU1255" s="397"/>
      <c r="AV1255" s="397"/>
      <c r="AW1255" s="397"/>
      <c r="AX1255" s="397"/>
      <c r="AY1255" s="397"/>
      <c r="AZ1255" s="397"/>
      <c r="BA1255" s="553"/>
      <c r="BB1255" s="397"/>
      <c r="BC1255" s="397"/>
      <c r="BD1255" s="397"/>
    </row>
    <row r="1256" spans="2:56" x14ac:dyDescent="0.35">
      <c r="B1256" s="80"/>
      <c r="C1256" s="119"/>
      <c r="D1256" s="119"/>
      <c r="E1256" s="84"/>
      <c r="F1256" s="119"/>
      <c r="G1256" s="120"/>
      <c r="H1256" s="41"/>
      <c r="I1256" s="41"/>
      <c r="J1256" s="82"/>
      <c r="K1256" s="291">
        <f t="shared" si="127"/>
        <v>0</v>
      </c>
      <c r="L1256" s="293">
        <f>IF(I1256&lt;INDEX(Lookup!$U$2:$U$10,MATCH($D$46,Lookup!$S$2:$S$10,0)),0,IF(O1256="X",0,J1256/(DATEDIF(H1256,I1256,"m")+1)*12))</f>
        <v>0</v>
      </c>
      <c r="M1256" s="291">
        <f t="shared" si="128"/>
        <v>0</v>
      </c>
      <c r="N1256" s="335"/>
      <c r="O1256" s="143"/>
      <c r="P1256" s="397"/>
      <c r="Q1256" s="555"/>
      <c r="R1256" s="576">
        <f t="shared" si="129"/>
        <v>0</v>
      </c>
      <c r="S1256" s="576">
        <f t="shared" si="130"/>
        <v>0</v>
      </c>
      <c r="T1256" s="576">
        <f t="shared" si="131"/>
        <v>0</v>
      </c>
      <c r="U1256" s="576">
        <f t="shared" si="132"/>
        <v>0</v>
      </c>
      <c r="V1256" s="553"/>
      <c r="W1256" s="553"/>
      <c r="X1256" s="553"/>
      <c r="Y1256" s="553"/>
      <c r="Z1256" s="397"/>
      <c r="AA1256" s="397"/>
      <c r="AB1256" s="397"/>
      <c r="AC1256" s="397"/>
      <c r="AD1256" s="397"/>
      <c r="AE1256" s="397"/>
      <c r="AF1256" s="397"/>
      <c r="AG1256" s="397"/>
      <c r="AH1256" s="397"/>
      <c r="AI1256" s="397"/>
      <c r="AJ1256" s="397"/>
      <c r="AK1256" s="397"/>
      <c r="AL1256" s="397"/>
      <c r="AM1256" s="397"/>
      <c r="AN1256" s="397"/>
      <c r="AO1256" s="397"/>
      <c r="AP1256" s="397"/>
      <c r="AQ1256" s="397"/>
      <c r="AR1256" s="397"/>
      <c r="AS1256" s="397"/>
      <c r="AT1256" s="397"/>
      <c r="AU1256" s="397"/>
      <c r="AV1256" s="397"/>
      <c r="AW1256" s="397"/>
      <c r="AX1256" s="397"/>
      <c r="AY1256" s="397"/>
      <c r="AZ1256" s="397"/>
      <c r="BA1256" s="553"/>
      <c r="BB1256" s="397"/>
      <c r="BC1256" s="397"/>
      <c r="BD1256" s="397"/>
    </row>
    <row r="1257" spans="2:56" x14ac:dyDescent="0.35">
      <c r="B1257" s="80"/>
      <c r="C1257" s="119"/>
      <c r="D1257" s="119"/>
      <c r="E1257" s="84"/>
      <c r="F1257" s="119"/>
      <c r="G1257" s="120"/>
      <c r="H1257" s="41"/>
      <c r="I1257" s="41"/>
      <c r="J1257" s="82"/>
      <c r="K1257" s="291">
        <f t="shared" si="127"/>
        <v>0</v>
      </c>
      <c r="L1257" s="293">
        <f>IF(I1257&lt;INDEX(Lookup!$U$2:$U$10,MATCH($D$46,Lookup!$S$2:$S$10,0)),0,IF(O1257="X",0,J1257/(DATEDIF(H1257,I1257,"m")+1)*12))</f>
        <v>0</v>
      </c>
      <c r="M1257" s="291">
        <f t="shared" si="128"/>
        <v>0</v>
      </c>
      <c r="N1257" s="335"/>
      <c r="O1257" s="143"/>
      <c r="P1257" s="397"/>
      <c r="Q1257" s="555"/>
      <c r="R1257" s="576">
        <f t="shared" si="129"/>
        <v>0</v>
      </c>
      <c r="S1257" s="576">
        <f t="shared" si="130"/>
        <v>0</v>
      </c>
      <c r="T1257" s="576">
        <f t="shared" si="131"/>
        <v>0</v>
      </c>
      <c r="U1257" s="576">
        <f t="shared" si="132"/>
        <v>0</v>
      </c>
      <c r="V1257" s="553"/>
      <c r="W1257" s="553"/>
      <c r="X1257" s="553"/>
      <c r="Y1257" s="553"/>
      <c r="Z1257" s="397"/>
      <c r="AA1257" s="397"/>
      <c r="AB1257" s="397"/>
      <c r="AC1257" s="397"/>
      <c r="AD1257" s="397"/>
      <c r="AE1257" s="397"/>
      <c r="AF1257" s="397"/>
      <c r="AG1257" s="397"/>
      <c r="AH1257" s="397"/>
      <c r="AI1257" s="397"/>
      <c r="AJ1257" s="397"/>
      <c r="AK1257" s="397"/>
      <c r="AL1257" s="397"/>
      <c r="AM1257" s="397"/>
      <c r="AN1257" s="397"/>
      <c r="AO1257" s="397"/>
      <c r="AP1257" s="397"/>
      <c r="AQ1257" s="397"/>
      <c r="AR1257" s="397"/>
      <c r="AS1257" s="397"/>
      <c r="AT1257" s="397"/>
      <c r="AU1257" s="397"/>
      <c r="AV1257" s="397"/>
      <c r="AW1257" s="397"/>
      <c r="AX1257" s="397"/>
      <c r="AY1257" s="397"/>
      <c r="AZ1257" s="397"/>
      <c r="BA1257" s="553"/>
      <c r="BB1257" s="397"/>
      <c r="BC1257" s="397"/>
      <c r="BD1257" s="397"/>
    </row>
    <row r="1258" spans="2:56" x14ac:dyDescent="0.35">
      <c r="B1258" s="80"/>
      <c r="C1258" s="119"/>
      <c r="D1258" s="119"/>
      <c r="E1258" s="84"/>
      <c r="F1258" s="119"/>
      <c r="G1258" s="120"/>
      <c r="H1258" s="41"/>
      <c r="I1258" s="41"/>
      <c r="J1258" s="82"/>
      <c r="K1258" s="291">
        <f t="shared" si="127"/>
        <v>0</v>
      </c>
      <c r="L1258" s="293">
        <f>IF(I1258&lt;INDEX(Lookup!$U$2:$U$10,MATCH($D$46,Lookup!$S$2:$S$10,0)),0,IF(O1258="X",0,J1258/(DATEDIF(H1258,I1258,"m")+1)*12))</f>
        <v>0</v>
      </c>
      <c r="M1258" s="291">
        <f t="shared" si="128"/>
        <v>0</v>
      </c>
      <c r="N1258" s="335"/>
      <c r="O1258" s="143"/>
      <c r="P1258" s="397"/>
      <c r="Q1258" s="555"/>
      <c r="R1258" s="576">
        <f t="shared" si="129"/>
        <v>0</v>
      </c>
      <c r="S1258" s="576">
        <f t="shared" si="130"/>
        <v>0</v>
      </c>
      <c r="T1258" s="576">
        <f t="shared" si="131"/>
        <v>0</v>
      </c>
      <c r="U1258" s="576">
        <f t="shared" si="132"/>
        <v>0</v>
      </c>
      <c r="V1258" s="553"/>
      <c r="W1258" s="553"/>
      <c r="X1258" s="553"/>
      <c r="Y1258" s="553"/>
      <c r="Z1258" s="397"/>
      <c r="AA1258" s="397"/>
      <c r="AB1258" s="397"/>
      <c r="AC1258" s="397"/>
      <c r="AD1258" s="397"/>
      <c r="AE1258" s="397"/>
      <c r="AF1258" s="397"/>
      <c r="AG1258" s="397"/>
      <c r="AH1258" s="397"/>
      <c r="AI1258" s="397"/>
      <c r="AJ1258" s="397"/>
      <c r="AK1258" s="397"/>
      <c r="AL1258" s="397"/>
      <c r="AM1258" s="397"/>
      <c r="AN1258" s="397"/>
      <c r="AO1258" s="397"/>
      <c r="AP1258" s="397"/>
      <c r="AQ1258" s="397"/>
      <c r="AR1258" s="397"/>
      <c r="AS1258" s="397"/>
      <c r="AT1258" s="397"/>
      <c r="AU1258" s="397"/>
      <c r="AV1258" s="397"/>
      <c r="AW1258" s="397"/>
      <c r="AX1258" s="397"/>
      <c r="AY1258" s="397"/>
      <c r="AZ1258" s="397"/>
      <c r="BA1258" s="553"/>
      <c r="BB1258" s="397"/>
      <c r="BC1258" s="397"/>
      <c r="BD1258" s="397"/>
    </row>
    <row r="1259" spans="2:56" x14ac:dyDescent="0.35">
      <c r="B1259" s="80"/>
      <c r="C1259" s="119"/>
      <c r="D1259" s="119"/>
      <c r="E1259" s="84"/>
      <c r="F1259" s="119"/>
      <c r="G1259" s="120"/>
      <c r="H1259" s="41"/>
      <c r="I1259" s="41"/>
      <c r="J1259" s="82"/>
      <c r="K1259" s="291">
        <f t="shared" si="127"/>
        <v>0</v>
      </c>
      <c r="L1259" s="293">
        <f>IF(I1259&lt;INDEX(Lookup!$U$2:$U$10,MATCH($D$46,Lookup!$S$2:$S$10,0)),0,IF(O1259="X",0,J1259/(DATEDIF(H1259,I1259,"m")+1)*12))</f>
        <v>0</v>
      </c>
      <c r="M1259" s="291">
        <f t="shared" si="128"/>
        <v>0</v>
      </c>
      <c r="N1259" s="335"/>
      <c r="O1259" s="143"/>
      <c r="P1259" s="397"/>
      <c r="Q1259" s="555"/>
      <c r="R1259" s="576">
        <f t="shared" si="129"/>
        <v>0</v>
      </c>
      <c r="S1259" s="576">
        <f t="shared" si="130"/>
        <v>0</v>
      </c>
      <c r="T1259" s="576">
        <f t="shared" si="131"/>
        <v>0</v>
      </c>
      <c r="U1259" s="576">
        <f t="shared" si="132"/>
        <v>0</v>
      </c>
      <c r="V1259" s="553"/>
      <c r="W1259" s="553"/>
      <c r="X1259" s="553"/>
      <c r="Y1259" s="553"/>
      <c r="Z1259" s="397"/>
      <c r="AA1259" s="397"/>
      <c r="AB1259" s="397"/>
      <c r="AC1259" s="397"/>
      <c r="AD1259" s="397"/>
      <c r="AE1259" s="397"/>
      <c r="AF1259" s="397"/>
      <c r="AG1259" s="397"/>
      <c r="AH1259" s="397"/>
      <c r="AI1259" s="397"/>
      <c r="AJ1259" s="397"/>
      <c r="AK1259" s="397"/>
      <c r="AL1259" s="397"/>
      <c r="AM1259" s="397"/>
      <c r="AN1259" s="397"/>
      <c r="AO1259" s="397"/>
      <c r="AP1259" s="397"/>
      <c r="AQ1259" s="397"/>
      <c r="AR1259" s="397"/>
      <c r="AS1259" s="397"/>
      <c r="AT1259" s="397"/>
      <c r="AU1259" s="397"/>
      <c r="AV1259" s="397"/>
      <c r="AW1259" s="397"/>
      <c r="AX1259" s="397"/>
      <c r="AY1259" s="397"/>
      <c r="AZ1259" s="397"/>
      <c r="BA1259" s="553"/>
      <c r="BB1259" s="397"/>
      <c r="BC1259" s="397"/>
      <c r="BD1259" s="397"/>
    </row>
    <row r="1260" spans="2:56" x14ac:dyDescent="0.35">
      <c r="B1260" s="80"/>
      <c r="C1260" s="119"/>
      <c r="D1260" s="119"/>
      <c r="E1260" s="84"/>
      <c r="F1260" s="119"/>
      <c r="G1260" s="120"/>
      <c r="H1260" s="41"/>
      <c r="I1260" s="41"/>
      <c r="J1260" s="82"/>
      <c r="K1260" s="291">
        <f t="shared" si="127"/>
        <v>0</v>
      </c>
      <c r="L1260" s="293">
        <f>IF(I1260&lt;INDEX(Lookup!$U$2:$U$10,MATCH($D$46,Lookup!$S$2:$S$10,0)),0,IF(O1260="X",0,J1260/(DATEDIF(H1260,I1260,"m")+1)*12))</f>
        <v>0</v>
      </c>
      <c r="M1260" s="291">
        <f t="shared" si="128"/>
        <v>0</v>
      </c>
      <c r="N1260" s="335"/>
      <c r="O1260" s="143"/>
      <c r="P1260" s="397"/>
      <c r="Q1260" s="555"/>
      <c r="R1260" s="576">
        <f t="shared" si="129"/>
        <v>0</v>
      </c>
      <c r="S1260" s="576">
        <f t="shared" si="130"/>
        <v>0</v>
      </c>
      <c r="T1260" s="576">
        <f t="shared" si="131"/>
        <v>0</v>
      </c>
      <c r="U1260" s="576">
        <f t="shared" si="132"/>
        <v>0</v>
      </c>
      <c r="V1260" s="553"/>
      <c r="W1260" s="553"/>
      <c r="X1260" s="553"/>
      <c r="Y1260" s="553"/>
      <c r="Z1260" s="397"/>
      <c r="AA1260" s="397"/>
      <c r="AB1260" s="397"/>
      <c r="AC1260" s="397"/>
      <c r="AD1260" s="397"/>
      <c r="AE1260" s="397"/>
      <c r="AF1260" s="397"/>
      <c r="AG1260" s="397"/>
      <c r="AH1260" s="397"/>
      <c r="AI1260" s="397"/>
      <c r="AJ1260" s="397"/>
      <c r="AK1260" s="397"/>
      <c r="AL1260" s="397"/>
      <c r="AM1260" s="397"/>
      <c r="AN1260" s="397"/>
      <c r="AO1260" s="397"/>
      <c r="AP1260" s="397"/>
      <c r="AQ1260" s="397"/>
      <c r="AR1260" s="397"/>
      <c r="AS1260" s="397"/>
      <c r="AT1260" s="397"/>
      <c r="AU1260" s="397"/>
      <c r="AV1260" s="397"/>
      <c r="AW1260" s="397"/>
      <c r="AX1260" s="397"/>
      <c r="AY1260" s="397"/>
      <c r="AZ1260" s="397"/>
      <c r="BA1260" s="553"/>
      <c r="BB1260" s="397"/>
      <c r="BC1260" s="397"/>
      <c r="BD1260" s="397"/>
    </row>
    <row r="1261" spans="2:56" x14ac:dyDescent="0.35">
      <c r="B1261" s="80"/>
      <c r="C1261" s="119"/>
      <c r="D1261" s="119"/>
      <c r="E1261" s="84"/>
      <c r="F1261" s="119"/>
      <c r="G1261" s="120"/>
      <c r="H1261" s="41"/>
      <c r="I1261" s="41"/>
      <c r="J1261" s="82"/>
      <c r="K1261" s="291">
        <f t="shared" si="127"/>
        <v>0</v>
      </c>
      <c r="L1261" s="293">
        <f>IF(I1261&lt;INDEX(Lookup!$U$2:$U$10,MATCH($D$46,Lookup!$S$2:$S$10,0)),0,IF(O1261="X",0,J1261/(DATEDIF(H1261,I1261,"m")+1)*12))</f>
        <v>0</v>
      </c>
      <c r="M1261" s="291">
        <f t="shared" si="128"/>
        <v>0</v>
      </c>
      <c r="N1261" s="335"/>
      <c r="O1261" s="143"/>
      <c r="P1261" s="397"/>
      <c r="Q1261" s="555"/>
      <c r="R1261" s="576">
        <f t="shared" si="129"/>
        <v>0</v>
      </c>
      <c r="S1261" s="576">
        <f t="shared" si="130"/>
        <v>0</v>
      </c>
      <c r="T1261" s="576">
        <f t="shared" si="131"/>
        <v>0</v>
      </c>
      <c r="U1261" s="576">
        <f t="shared" si="132"/>
        <v>0</v>
      </c>
      <c r="V1261" s="553"/>
      <c r="W1261" s="553"/>
      <c r="X1261" s="553"/>
      <c r="Y1261" s="553"/>
      <c r="Z1261" s="397"/>
      <c r="AA1261" s="397"/>
      <c r="AB1261" s="397"/>
      <c r="AC1261" s="397"/>
      <c r="AD1261" s="397"/>
      <c r="AE1261" s="397"/>
      <c r="AF1261" s="397"/>
      <c r="AG1261" s="397"/>
      <c r="AH1261" s="397"/>
      <c r="AI1261" s="397"/>
      <c r="AJ1261" s="397"/>
      <c r="AK1261" s="397"/>
      <c r="AL1261" s="397"/>
      <c r="AM1261" s="397"/>
      <c r="AN1261" s="397"/>
      <c r="AO1261" s="397"/>
      <c r="AP1261" s="397"/>
      <c r="AQ1261" s="397"/>
      <c r="AR1261" s="397"/>
      <c r="AS1261" s="397"/>
      <c r="AT1261" s="397"/>
      <c r="AU1261" s="397"/>
      <c r="AV1261" s="397"/>
      <c r="AW1261" s="397"/>
      <c r="AX1261" s="397"/>
      <c r="AY1261" s="397"/>
      <c r="AZ1261" s="397"/>
      <c r="BA1261" s="553"/>
      <c r="BB1261" s="397"/>
      <c r="BC1261" s="397"/>
      <c r="BD1261" s="397"/>
    </row>
    <row r="1262" spans="2:56" x14ac:dyDescent="0.35">
      <c r="B1262" s="80"/>
      <c r="C1262" s="119"/>
      <c r="D1262" s="119"/>
      <c r="E1262" s="84"/>
      <c r="F1262" s="119"/>
      <c r="G1262" s="120"/>
      <c r="H1262" s="41"/>
      <c r="I1262" s="41"/>
      <c r="J1262" s="82"/>
      <c r="K1262" s="291">
        <f t="shared" si="127"/>
        <v>0</v>
      </c>
      <c r="L1262" s="293">
        <f>IF(I1262&lt;INDEX(Lookup!$U$2:$U$10,MATCH($D$46,Lookup!$S$2:$S$10,0)),0,IF(O1262="X",0,J1262/(DATEDIF(H1262,I1262,"m")+1)*12))</f>
        <v>0</v>
      </c>
      <c r="M1262" s="291">
        <f t="shared" si="128"/>
        <v>0</v>
      </c>
      <c r="N1262" s="335"/>
      <c r="O1262" s="143"/>
      <c r="P1262" s="397"/>
      <c r="Q1262" s="555"/>
      <c r="R1262" s="576">
        <f t="shared" si="129"/>
        <v>0</v>
      </c>
      <c r="S1262" s="576">
        <f t="shared" si="130"/>
        <v>0</v>
      </c>
      <c r="T1262" s="576">
        <f t="shared" si="131"/>
        <v>0</v>
      </c>
      <c r="U1262" s="576">
        <f t="shared" si="132"/>
        <v>0</v>
      </c>
      <c r="V1262" s="553"/>
      <c r="W1262" s="553"/>
      <c r="X1262" s="553"/>
      <c r="Y1262" s="553"/>
      <c r="Z1262" s="397"/>
      <c r="AA1262" s="397"/>
      <c r="AB1262" s="397"/>
      <c r="AC1262" s="397"/>
      <c r="AD1262" s="397"/>
      <c r="AE1262" s="397"/>
      <c r="AF1262" s="397"/>
      <c r="AG1262" s="397"/>
      <c r="AH1262" s="397"/>
      <c r="AI1262" s="397"/>
      <c r="AJ1262" s="397"/>
      <c r="AK1262" s="397"/>
      <c r="AL1262" s="397"/>
      <c r="AM1262" s="397"/>
      <c r="AN1262" s="397"/>
      <c r="AO1262" s="397"/>
      <c r="AP1262" s="397"/>
      <c r="AQ1262" s="397"/>
      <c r="AR1262" s="397"/>
      <c r="AS1262" s="397"/>
      <c r="AT1262" s="397"/>
      <c r="AU1262" s="397"/>
      <c r="AV1262" s="397"/>
      <c r="AW1262" s="397"/>
      <c r="AX1262" s="397"/>
      <c r="AY1262" s="397"/>
      <c r="AZ1262" s="397"/>
      <c r="BA1262" s="553"/>
      <c r="BB1262" s="397"/>
      <c r="BC1262" s="397"/>
      <c r="BD1262" s="397"/>
    </row>
    <row r="1263" spans="2:56" x14ac:dyDescent="0.35">
      <c r="B1263" s="80"/>
      <c r="C1263" s="119"/>
      <c r="D1263" s="119"/>
      <c r="E1263" s="84"/>
      <c r="F1263" s="119"/>
      <c r="G1263" s="120"/>
      <c r="H1263" s="41"/>
      <c r="I1263" s="41"/>
      <c r="J1263" s="82"/>
      <c r="K1263" s="291">
        <f t="shared" si="127"/>
        <v>0</v>
      </c>
      <c r="L1263" s="293">
        <f>IF(I1263&lt;INDEX(Lookup!$U$2:$U$10,MATCH($D$46,Lookup!$S$2:$S$10,0)),0,IF(O1263="X",0,J1263/(DATEDIF(H1263,I1263,"m")+1)*12))</f>
        <v>0</v>
      </c>
      <c r="M1263" s="291">
        <f t="shared" si="128"/>
        <v>0</v>
      </c>
      <c r="N1263" s="335"/>
      <c r="O1263" s="143"/>
      <c r="P1263" s="397"/>
      <c r="Q1263" s="555"/>
      <c r="R1263" s="576">
        <f t="shared" si="129"/>
        <v>0</v>
      </c>
      <c r="S1263" s="576">
        <f t="shared" si="130"/>
        <v>0</v>
      </c>
      <c r="T1263" s="576">
        <f t="shared" si="131"/>
        <v>0</v>
      </c>
      <c r="U1263" s="576">
        <f t="shared" si="132"/>
        <v>0</v>
      </c>
      <c r="V1263" s="553"/>
      <c r="W1263" s="553"/>
      <c r="X1263" s="553"/>
      <c r="Y1263" s="553"/>
      <c r="Z1263" s="397"/>
      <c r="AA1263" s="397"/>
      <c r="AB1263" s="397"/>
      <c r="AC1263" s="397"/>
      <c r="AD1263" s="397"/>
      <c r="AE1263" s="397"/>
      <c r="AF1263" s="397"/>
      <c r="AG1263" s="397"/>
      <c r="AH1263" s="397"/>
      <c r="AI1263" s="397"/>
      <c r="AJ1263" s="397"/>
      <c r="AK1263" s="397"/>
      <c r="AL1263" s="397"/>
      <c r="AM1263" s="397"/>
      <c r="AN1263" s="397"/>
      <c r="AO1263" s="397"/>
      <c r="AP1263" s="397"/>
      <c r="AQ1263" s="397"/>
      <c r="AR1263" s="397"/>
      <c r="AS1263" s="397"/>
      <c r="AT1263" s="397"/>
      <c r="AU1263" s="397"/>
      <c r="AV1263" s="397"/>
      <c r="AW1263" s="397"/>
      <c r="AX1263" s="397"/>
      <c r="AY1263" s="397"/>
      <c r="AZ1263" s="397"/>
      <c r="BA1263" s="553"/>
      <c r="BB1263" s="397"/>
      <c r="BC1263" s="397"/>
      <c r="BD1263" s="397"/>
    </row>
    <row r="1264" spans="2:56" x14ac:dyDescent="0.35">
      <c r="B1264" s="80"/>
      <c r="C1264" s="119"/>
      <c r="D1264" s="119"/>
      <c r="E1264" s="84"/>
      <c r="F1264" s="119"/>
      <c r="G1264" s="120"/>
      <c r="H1264" s="41"/>
      <c r="I1264" s="41"/>
      <c r="J1264" s="82"/>
      <c r="K1264" s="291">
        <f t="shared" si="127"/>
        <v>0</v>
      </c>
      <c r="L1264" s="293">
        <f>IF(I1264&lt;INDEX(Lookup!$U$2:$U$10,MATCH($D$46,Lookup!$S$2:$S$10,0)),0,IF(O1264="X",0,J1264/(DATEDIF(H1264,I1264,"m")+1)*12))</f>
        <v>0</v>
      </c>
      <c r="M1264" s="291">
        <f t="shared" si="128"/>
        <v>0</v>
      </c>
      <c r="N1264" s="335"/>
      <c r="O1264" s="143"/>
      <c r="P1264" s="397"/>
      <c r="Q1264" s="555"/>
      <c r="R1264" s="576">
        <f t="shared" si="129"/>
        <v>0</v>
      </c>
      <c r="S1264" s="576">
        <f t="shared" si="130"/>
        <v>0</v>
      </c>
      <c r="T1264" s="576">
        <f t="shared" si="131"/>
        <v>0</v>
      </c>
      <c r="U1264" s="576">
        <f t="shared" si="132"/>
        <v>0</v>
      </c>
      <c r="V1264" s="553"/>
      <c r="W1264" s="553"/>
      <c r="X1264" s="553"/>
      <c r="Y1264" s="553"/>
      <c r="Z1264" s="397"/>
      <c r="AA1264" s="397"/>
      <c r="AB1264" s="397"/>
      <c r="AC1264" s="397"/>
      <c r="AD1264" s="397"/>
      <c r="AE1264" s="397"/>
      <c r="AF1264" s="397"/>
      <c r="AG1264" s="397"/>
      <c r="AH1264" s="397"/>
      <c r="AI1264" s="397"/>
      <c r="AJ1264" s="397"/>
      <c r="AK1264" s="397"/>
      <c r="AL1264" s="397"/>
      <c r="AM1264" s="397"/>
      <c r="AN1264" s="397"/>
      <c r="AO1264" s="397"/>
      <c r="AP1264" s="397"/>
      <c r="AQ1264" s="397"/>
      <c r="AR1264" s="397"/>
      <c r="AS1264" s="397"/>
      <c r="AT1264" s="397"/>
      <c r="AU1264" s="397"/>
      <c r="AV1264" s="397"/>
      <c r="AW1264" s="397"/>
      <c r="AX1264" s="397"/>
      <c r="AY1264" s="397"/>
      <c r="AZ1264" s="397"/>
      <c r="BA1264" s="553"/>
      <c r="BB1264" s="397"/>
      <c r="BC1264" s="397"/>
      <c r="BD1264" s="397"/>
    </row>
    <row r="1265" spans="2:56" x14ac:dyDescent="0.35">
      <c r="B1265" s="80"/>
      <c r="C1265" s="119"/>
      <c r="D1265" s="119"/>
      <c r="E1265" s="84"/>
      <c r="F1265" s="119"/>
      <c r="G1265" s="120"/>
      <c r="H1265" s="41"/>
      <c r="I1265" s="41"/>
      <c r="J1265" s="82"/>
      <c r="K1265" s="291">
        <f t="shared" si="127"/>
        <v>0</v>
      </c>
      <c r="L1265" s="293">
        <f>IF(I1265&lt;INDEX(Lookup!$U$2:$U$10,MATCH($D$46,Lookup!$S$2:$S$10,0)),0,IF(O1265="X",0,J1265/(DATEDIF(H1265,I1265,"m")+1)*12))</f>
        <v>0</v>
      </c>
      <c r="M1265" s="291">
        <f t="shared" si="128"/>
        <v>0</v>
      </c>
      <c r="N1265" s="335"/>
      <c r="O1265" s="143"/>
      <c r="P1265" s="397"/>
      <c r="Q1265" s="555"/>
      <c r="R1265" s="576">
        <f t="shared" si="129"/>
        <v>0</v>
      </c>
      <c r="S1265" s="576">
        <f t="shared" si="130"/>
        <v>0</v>
      </c>
      <c r="T1265" s="576">
        <f t="shared" si="131"/>
        <v>0</v>
      </c>
      <c r="U1265" s="576">
        <f t="shared" si="132"/>
        <v>0</v>
      </c>
      <c r="V1265" s="553"/>
      <c r="W1265" s="553"/>
      <c r="X1265" s="553"/>
      <c r="Y1265" s="553"/>
      <c r="Z1265" s="397"/>
      <c r="AA1265" s="397"/>
      <c r="AB1265" s="397"/>
      <c r="AC1265" s="397"/>
      <c r="AD1265" s="397"/>
      <c r="AE1265" s="397"/>
      <c r="AF1265" s="397"/>
      <c r="AG1265" s="397"/>
      <c r="AH1265" s="397"/>
      <c r="AI1265" s="397"/>
      <c r="AJ1265" s="397"/>
      <c r="AK1265" s="397"/>
      <c r="AL1265" s="397"/>
      <c r="AM1265" s="397"/>
      <c r="AN1265" s="397"/>
      <c r="AO1265" s="397"/>
      <c r="AP1265" s="397"/>
      <c r="AQ1265" s="397"/>
      <c r="AR1265" s="397"/>
      <c r="AS1265" s="397"/>
      <c r="AT1265" s="397"/>
      <c r="AU1265" s="397"/>
      <c r="AV1265" s="397"/>
      <c r="AW1265" s="397"/>
      <c r="AX1265" s="397"/>
      <c r="AY1265" s="397"/>
      <c r="AZ1265" s="397"/>
      <c r="BA1265" s="553"/>
      <c r="BB1265" s="397"/>
      <c r="BC1265" s="397"/>
      <c r="BD1265" s="397"/>
    </row>
    <row r="1266" spans="2:56" x14ac:dyDescent="0.35">
      <c r="B1266" s="80"/>
      <c r="C1266" s="119"/>
      <c r="D1266" s="119"/>
      <c r="E1266" s="84"/>
      <c r="F1266" s="119"/>
      <c r="G1266" s="120"/>
      <c r="H1266" s="41"/>
      <c r="I1266" s="41"/>
      <c r="J1266" s="82"/>
      <c r="K1266" s="291">
        <f t="shared" ref="K1266:K1329" si="133">J1266*$K$8</f>
        <v>0</v>
      </c>
      <c r="L1266" s="293">
        <f>IF(I1266&lt;INDEX(Lookup!$U$2:$U$10,MATCH($D$46,Lookup!$S$2:$S$10,0)),0,IF(O1266="X",0,J1266/(DATEDIF(H1266,I1266,"m")+1)*12))</f>
        <v>0</v>
      </c>
      <c r="M1266" s="291">
        <f t="shared" ref="M1266:M1329" si="134">L1266*$K$8</f>
        <v>0</v>
      </c>
      <c r="N1266" s="335"/>
      <c r="O1266" s="143"/>
      <c r="P1266" s="397"/>
      <c r="Q1266" s="555"/>
      <c r="R1266" s="576">
        <f t="shared" si="129"/>
        <v>0</v>
      </c>
      <c r="S1266" s="576">
        <f t="shared" si="130"/>
        <v>0</v>
      </c>
      <c r="T1266" s="576">
        <f t="shared" si="131"/>
        <v>0</v>
      </c>
      <c r="U1266" s="576">
        <f t="shared" si="132"/>
        <v>0</v>
      </c>
      <c r="V1266" s="553"/>
      <c r="W1266" s="553"/>
      <c r="X1266" s="553"/>
      <c r="Y1266" s="553"/>
      <c r="Z1266" s="397"/>
      <c r="AA1266" s="397"/>
      <c r="AB1266" s="397"/>
      <c r="AC1266" s="397"/>
      <c r="AD1266" s="397"/>
      <c r="AE1266" s="397"/>
      <c r="AF1266" s="397"/>
      <c r="AG1266" s="397"/>
      <c r="AH1266" s="397"/>
      <c r="AI1266" s="397"/>
      <c r="AJ1266" s="397"/>
      <c r="AK1266" s="397"/>
      <c r="AL1266" s="397"/>
      <c r="AM1266" s="397"/>
      <c r="AN1266" s="397"/>
      <c r="AO1266" s="397"/>
      <c r="AP1266" s="397"/>
      <c r="AQ1266" s="397"/>
      <c r="AR1266" s="397"/>
      <c r="AS1266" s="397"/>
      <c r="AT1266" s="397"/>
      <c r="AU1266" s="397"/>
      <c r="AV1266" s="397"/>
      <c r="AW1266" s="397"/>
      <c r="AX1266" s="397"/>
      <c r="AY1266" s="397"/>
      <c r="AZ1266" s="397"/>
      <c r="BA1266" s="553"/>
      <c r="BB1266" s="397"/>
      <c r="BC1266" s="397"/>
      <c r="BD1266" s="397"/>
    </row>
    <row r="1267" spans="2:56" x14ac:dyDescent="0.35">
      <c r="B1267" s="80"/>
      <c r="C1267" s="119"/>
      <c r="D1267" s="119"/>
      <c r="E1267" s="84"/>
      <c r="F1267" s="119"/>
      <c r="G1267" s="120"/>
      <c r="H1267" s="41"/>
      <c r="I1267" s="41"/>
      <c r="J1267" s="82"/>
      <c r="K1267" s="291">
        <f t="shared" si="133"/>
        <v>0</v>
      </c>
      <c r="L1267" s="293">
        <f>IF(I1267&lt;INDEX(Lookup!$U$2:$U$10,MATCH($D$46,Lookup!$S$2:$S$10,0)),0,IF(O1267="X",0,J1267/(DATEDIF(H1267,I1267,"m")+1)*12))</f>
        <v>0</v>
      </c>
      <c r="M1267" s="291">
        <f t="shared" si="134"/>
        <v>0</v>
      </c>
      <c r="N1267" s="335"/>
      <c r="O1267" s="143"/>
      <c r="P1267" s="397"/>
      <c r="Q1267" s="555"/>
      <c r="R1267" s="576">
        <f t="shared" ref="R1267:R1330" si="135">K1266*$I$32</f>
        <v>0</v>
      </c>
      <c r="S1267" s="576">
        <f t="shared" ref="S1267:S1330" si="136">M1266*$I$42</f>
        <v>0</v>
      </c>
      <c r="T1267" s="576">
        <f t="shared" ref="T1267:T1330" si="137">R1267-K1266</f>
        <v>0</v>
      </c>
      <c r="U1267" s="576">
        <f t="shared" ref="U1267:U1330" si="138">S1267-M1266</f>
        <v>0</v>
      </c>
      <c r="V1267" s="553"/>
      <c r="W1267" s="553"/>
      <c r="X1267" s="553"/>
      <c r="Y1267" s="553"/>
      <c r="Z1267" s="397"/>
      <c r="AA1267" s="397"/>
      <c r="AB1267" s="397"/>
      <c r="AC1267" s="397"/>
      <c r="AD1267" s="397"/>
      <c r="AE1267" s="397"/>
      <c r="AF1267" s="397"/>
      <c r="AG1267" s="397"/>
      <c r="AH1267" s="397"/>
      <c r="AI1267" s="397"/>
      <c r="AJ1267" s="397"/>
      <c r="AK1267" s="397"/>
      <c r="AL1267" s="397"/>
      <c r="AM1267" s="397"/>
      <c r="AN1267" s="397"/>
      <c r="AO1267" s="397"/>
      <c r="AP1267" s="397"/>
      <c r="AQ1267" s="397"/>
      <c r="AR1267" s="397"/>
      <c r="AS1267" s="397"/>
      <c r="AT1267" s="397"/>
      <c r="AU1267" s="397"/>
      <c r="AV1267" s="397"/>
      <c r="AW1267" s="397"/>
      <c r="AX1267" s="397"/>
      <c r="AY1267" s="397"/>
      <c r="AZ1267" s="397"/>
      <c r="BA1267" s="553"/>
      <c r="BB1267" s="397"/>
      <c r="BC1267" s="397"/>
      <c r="BD1267" s="397"/>
    </row>
    <row r="1268" spans="2:56" x14ac:dyDescent="0.35">
      <c r="B1268" s="80"/>
      <c r="C1268" s="119"/>
      <c r="D1268" s="119"/>
      <c r="E1268" s="84"/>
      <c r="F1268" s="119"/>
      <c r="G1268" s="120"/>
      <c r="H1268" s="41"/>
      <c r="I1268" s="41"/>
      <c r="J1268" s="82"/>
      <c r="K1268" s="291">
        <f t="shared" si="133"/>
        <v>0</v>
      </c>
      <c r="L1268" s="293">
        <f>IF(I1268&lt;INDEX(Lookup!$U$2:$U$10,MATCH($D$46,Lookup!$S$2:$S$10,0)),0,IF(O1268="X",0,J1268/(DATEDIF(H1268,I1268,"m")+1)*12))</f>
        <v>0</v>
      </c>
      <c r="M1268" s="291">
        <f t="shared" si="134"/>
        <v>0</v>
      </c>
      <c r="N1268" s="335"/>
      <c r="O1268" s="143"/>
      <c r="P1268" s="397"/>
      <c r="Q1268" s="555"/>
      <c r="R1268" s="576">
        <f t="shared" si="135"/>
        <v>0</v>
      </c>
      <c r="S1268" s="576">
        <f t="shared" si="136"/>
        <v>0</v>
      </c>
      <c r="T1268" s="576">
        <f t="shared" si="137"/>
        <v>0</v>
      </c>
      <c r="U1268" s="576">
        <f t="shared" si="138"/>
        <v>0</v>
      </c>
      <c r="V1268" s="553"/>
      <c r="W1268" s="553"/>
      <c r="X1268" s="553"/>
      <c r="Y1268" s="553"/>
      <c r="Z1268" s="397"/>
      <c r="AA1268" s="397"/>
      <c r="AB1268" s="397"/>
      <c r="AC1268" s="397"/>
      <c r="AD1268" s="397"/>
      <c r="AE1268" s="397"/>
      <c r="AF1268" s="397"/>
      <c r="AG1268" s="397"/>
      <c r="AH1268" s="397"/>
      <c r="AI1268" s="397"/>
      <c r="AJ1268" s="397"/>
      <c r="AK1268" s="397"/>
      <c r="AL1268" s="397"/>
      <c r="AM1268" s="397"/>
      <c r="AN1268" s="397"/>
      <c r="AO1268" s="397"/>
      <c r="AP1268" s="397"/>
      <c r="AQ1268" s="397"/>
      <c r="AR1268" s="397"/>
      <c r="AS1268" s="397"/>
      <c r="AT1268" s="397"/>
      <c r="AU1268" s="397"/>
      <c r="AV1268" s="397"/>
      <c r="AW1268" s="397"/>
      <c r="AX1268" s="397"/>
      <c r="AY1268" s="397"/>
      <c r="AZ1268" s="397"/>
      <c r="BA1268" s="553"/>
      <c r="BB1268" s="397"/>
      <c r="BC1268" s="397"/>
      <c r="BD1268" s="397"/>
    </row>
    <row r="1269" spans="2:56" x14ac:dyDescent="0.35">
      <c r="B1269" s="80"/>
      <c r="C1269" s="119"/>
      <c r="D1269" s="119"/>
      <c r="E1269" s="84"/>
      <c r="F1269" s="119"/>
      <c r="G1269" s="120"/>
      <c r="H1269" s="41"/>
      <c r="I1269" s="41"/>
      <c r="J1269" s="82"/>
      <c r="K1269" s="291">
        <f t="shared" si="133"/>
        <v>0</v>
      </c>
      <c r="L1269" s="293">
        <f>IF(I1269&lt;INDEX(Lookup!$U$2:$U$10,MATCH($D$46,Lookup!$S$2:$S$10,0)),0,IF(O1269="X",0,J1269/(DATEDIF(H1269,I1269,"m")+1)*12))</f>
        <v>0</v>
      </c>
      <c r="M1269" s="291">
        <f t="shared" si="134"/>
        <v>0</v>
      </c>
      <c r="N1269" s="335"/>
      <c r="O1269" s="143"/>
      <c r="P1269" s="397"/>
      <c r="Q1269" s="555"/>
      <c r="R1269" s="576">
        <f t="shared" si="135"/>
        <v>0</v>
      </c>
      <c r="S1269" s="576">
        <f t="shared" si="136"/>
        <v>0</v>
      </c>
      <c r="T1269" s="576">
        <f t="shared" si="137"/>
        <v>0</v>
      </c>
      <c r="U1269" s="576">
        <f t="shared" si="138"/>
        <v>0</v>
      </c>
      <c r="V1269" s="553"/>
      <c r="W1269" s="553"/>
      <c r="X1269" s="553"/>
      <c r="Y1269" s="553"/>
      <c r="Z1269" s="397"/>
      <c r="AA1269" s="397"/>
      <c r="AB1269" s="397"/>
      <c r="AC1269" s="397"/>
      <c r="AD1269" s="397"/>
      <c r="AE1269" s="397"/>
      <c r="AF1269" s="397"/>
      <c r="AG1269" s="397"/>
      <c r="AH1269" s="397"/>
      <c r="AI1269" s="397"/>
      <c r="AJ1269" s="397"/>
      <c r="AK1269" s="397"/>
      <c r="AL1269" s="397"/>
      <c r="AM1269" s="397"/>
      <c r="AN1269" s="397"/>
      <c r="AO1269" s="397"/>
      <c r="AP1269" s="397"/>
      <c r="AQ1269" s="397"/>
      <c r="AR1269" s="397"/>
      <c r="AS1269" s="397"/>
      <c r="AT1269" s="397"/>
      <c r="AU1269" s="397"/>
      <c r="AV1269" s="397"/>
      <c r="AW1269" s="397"/>
      <c r="AX1269" s="397"/>
      <c r="AY1269" s="397"/>
      <c r="AZ1269" s="397"/>
      <c r="BA1269" s="553"/>
      <c r="BB1269" s="397"/>
      <c r="BC1269" s="397"/>
      <c r="BD1269" s="397"/>
    </row>
    <row r="1270" spans="2:56" x14ac:dyDescent="0.35">
      <c r="B1270" s="80"/>
      <c r="C1270" s="119"/>
      <c r="D1270" s="119"/>
      <c r="E1270" s="84"/>
      <c r="F1270" s="119"/>
      <c r="G1270" s="120"/>
      <c r="H1270" s="41"/>
      <c r="I1270" s="41"/>
      <c r="J1270" s="82"/>
      <c r="K1270" s="291">
        <f t="shared" si="133"/>
        <v>0</v>
      </c>
      <c r="L1270" s="293">
        <f>IF(I1270&lt;INDEX(Lookup!$U$2:$U$10,MATCH($D$46,Lookup!$S$2:$S$10,0)),0,IF(O1270="X",0,J1270/(DATEDIF(H1270,I1270,"m")+1)*12))</f>
        <v>0</v>
      </c>
      <c r="M1270" s="291">
        <f t="shared" si="134"/>
        <v>0</v>
      </c>
      <c r="N1270" s="335"/>
      <c r="O1270" s="143"/>
      <c r="P1270" s="397"/>
      <c r="Q1270" s="555"/>
      <c r="R1270" s="576">
        <f t="shared" si="135"/>
        <v>0</v>
      </c>
      <c r="S1270" s="576">
        <f t="shared" si="136"/>
        <v>0</v>
      </c>
      <c r="T1270" s="576">
        <f t="shared" si="137"/>
        <v>0</v>
      </c>
      <c r="U1270" s="576">
        <f t="shared" si="138"/>
        <v>0</v>
      </c>
      <c r="V1270" s="553"/>
      <c r="W1270" s="553"/>
      <c r="X1270" s="553"/>
      <c r="Y1270" s="553"/>
      <c r="Z1270" s="397"/>
      <c r="AA1270" s="397"/>
      <c r="AB1270" s="397"/>
      <c r="AC1270" s="397"/>
      <c r="AD1270" s="397"/>
      <c r="AE1270" s="397"/>
      <c r="AF1270" s="397"/>
      <c r="AG1270" s="397"/>
      <c r="AH1270" s="397"/>
      <c r="AI1270" s="397"/>
      <c r="AJ1270" s="397"/>
      <c r="AK1270" s="397"/>
      <c r="AL1270" s="397"/>
      <c r="AM1270" s="397"/>
      <c r="AN1270" s="397"/>
      <c r="AO1270" s="397"/>
      <c r="AP1270" s="397"/>
      <c r="AQ1270" s="397"/>
      <c r="AR1270" s="397"/>
      <c r="AS1270" s="397"/>
      <c r="AT1270" s="397"/>
      <c r="AU1270" s="397"/>
      <c r="AV1270" s="397"/>
      <c r="AW1270" s="397"/>
      <c r="AX1270" s="397"/>
      <c r="AY1270" s="397"/>
      <c r="AZ1270" s="397"/>
      <c r="BA1270" s="553"/>
      <c r="BB1270" s="397"/>
      <c r="BC1270" s="397"/>
      <c r="BD1270" s="397"/>
    </row>
    <row r="1271" spans="2:56" x14ac:dyDescent="0.35">
      <c r="B1271" s="80"/>
      <c r="C1271" s="119"/>
      <c r="D1271" s="119"/>
      <c r="E1271" s="84"/>
      <c r="F1271" s="119"/>
      <c r="G1271" s="120"/>
      <c r="H1271" s="41"/>
      <c r="I1271" s="41"/>
      <c r="J1271" s="82"/>
      <c r="K1271" s="291">
        <f t="shared" si="133"/>
        <v>0</v>
      </c>
      <c r="L1271" s="293">
        <f>IF(I1271&lt;INDEX(Lookup!$U$2:$U$10,MATCH($D$46,Lookup!$S$2:$S$10,0)),0,IF(O1271="X",0,J1271/(DATEDIF(H1271,I1271,"m")+1)*12))</f>
        <v>0</v>
      </c>
      <c r="M1271" s="291">
        <f t="shared" si="134"/>
        <v>0</v>
      </c>
      <c r="N1271" s="335"/>
      <c r="O1271" s="143"/>
      <c r="P1271" s="397"/>
      <c r="Q1271" s="555"/>
      <c r="R1271" s="576">
        <f t="shared" si="135"/>
        <v>0</v>
      </c>
      <c r="S1271" s="576">
        <f t="shared" si="136"/>
        <v>0</v>
      </c>
      <c r="T1271" s="576">
        <f t="shared" si="137"/>
        <v>0</v>
      </c>
      <c r="U1271" s="576">
        <f t="shared" si="138"/>
        <v>0</v>
      </c>
      <c r="V1271" s="553"/>
      <c r="W1271" s="553"/>
      <c r="X1271" s="553"/>
      <c r="Y1271" s="553"/>
      <c r="Z1271" s="397"/>
      <c r="AA1271" s="397"/>
      <c r="AB1271" s="397"/>
      <c r="AC1271" s="397"/>
      <c r="AD1271" s="397"/>
      <c r="AE1271" s="397"/>
      <c r="AF1271" s="397"/>
      <c r="AG1271" s="397"/>
      <c r="AH1271" s="397"/>
      <c r="AI1271" s="397"/>
      <c r="AJ1271" s="397"/>
      <c r="AK1271" s="397"/>
      <c r="AL1271" s="397"/>
      <c r="AM1271" s="397"/>
      <c r="AN1271" s="397"/>
      <c r="AO1271" s="397"/>
      <c r="AP1271" s="397"/>
      <c r="AQ1271" s="397"/>
      <c r="AR1271" s="397"/>
      <c r="AS1271" s="397"/>
      <c r="AT1271" s="397"/>
      <c r="AU1271" s="397"/>
      <c r="AV1271" s="397"/>
      <c r="AW1271" s="397"/>
      <c r="AX1271" s="397"/>
      <c r="AY1271" s="397"/>
      <c r="AZ1271" s="397"/>
      <c r="BA1271" s="553"/>
      <c r="BB1271" s="397"/>
      <c r="BC1271" s="397"/>
      <c r="BD1271" s="397"/>
    </row>
    <row r="1272" spans="2:56" x14ac:dyDescent="0.35">
      <c r="B1272" s="80"/>
      <c r="C1272" s="119"/>
      <c r="D1272" s="119"/>
      <c r="E1272" s="84"/>
      <c r="F1272" s="119"/>
      <c r="G1272" s="120"/>
      <c r="H1272" s="41"/>
      <c r="I1272" s="41"/>
      <c r="J1272" s="82"/>
      <c r="K1272" s="291">
        <f t="shared" si="133"/>
        <v>0</v>
      </c>
      <c r="L1272" s="293">
        <f>IF(I1272&lt;INDEX(Lookup!$U$2:$U$10,MATCH($D$46,Lookup!$S$2:$S$10,0)),0,IF(O1272="X",0,J1272/(DATEDIF(H1272,I1272,"m")+1)*12))</f>
        <v>0</v>
      </c>
      <c r="M1272" s="291">
        <f t="shared" si="134"/>
        <v>0</v>
      </c>
      <c r="N1272" s="335"/>
      <c r="O1272" s="143"/>
      <c r="P1272" s="397"/>
      <c r="Q1272" s="555"/>
      <c r="R1272" s="576">
        <f t="shared" si="135"/>
        <v>0</v>
      </c>
      <c r="S1272" s="576">
        <f t="shared" si="136"/>
        <v>0</v>
      </c>
      <c r="T1272" s="576">
        <f t="shared" si="137"/>
        <v>0</v>
      </c>
      <c r="U1272" s="576">
        <f t="shared" si="138"/>
        <v>0</v>
      </c>
      <c r="V1272" s="553"/>
      <c r="W1272" s="553"/>
      <c r="X1272" s="553"/>
      <c r="Y1272" s="553"/>
      <c r="Z1272" s="397"/>
      <c r="AA1272" s="397"/>
      <c r="AB1272" s="397"/>
      <c r="AC1272" s="397"/>
      <c r="AD1272" s="397"/>
      <c r="AE1272" s="397"/>
      <c r="AF1272" s="397"/>
      <c r="AG1272" s="397"/>
      <c r="AH1272" s="397"/>
      <c r="AI1272" s="397"/>
      <c r="AJ1272" s="397"/>
      <c r="AK1272" s="397"/>
      <c r="AL1272" s="397"/>
      <c r="AM1272" s="397"/>
      <c r="AN1272" s="397"/>
      <c r="AO1272" s="397"/>
      <c r="AP1272" s="397"/>
      <c r="AQ1272" s="397"/>
      <c r="AR1272" s="397"/>
      <c r="AS1272" s="397"/>
      <c r="AT1272" s="397"/>
      <c r="AU1272" s="397"/>
      <c r="AV1272" s="397"/>
      <c r="AW1272" s="397"/>
      <c r="AX1272" s="397"/>
      <c r="AY1272" s="397"/>
      <c r="AZ1272" s="397"/>
      <c r="BA1272" s="553"/>
      <c r="BB1272" s="397"/>
      <c r="BC1272" s="397"/>
      <c r="BD1272" s="397"/>
    </row>
    <row r="1273" spans="2:56" x14ac:dyDescent="0.35">
      <c r="B1273" s="80"/>
      <c r="C1273" s="119"/>
      <c r="D1273" s="119"/>
      <c r="E1273" s="84"/>
      <c r="F1273" s="119"/>
      <c r="G1273" s="120"/>
      <c r="H1273" s="41"/>
      <c r="I1273" s="41"/>
      <c r="J1273" s="82"/>
      <c r="K1273" s="291">
        <f t="shared" si="133"/>
        <v>0</v>
      </c>
      <c r="L1273" s="293">
        <f>IF(I1273&lt;INDEX(Lookup!$U$2:$U$10,MATCH($D$46,Lookup!$S$2:$S$10,0)),0,IF(O1273="X",0,J1273/(DATEDIF(H1273,I1273,"m")+1)*12))</f>
        <v>0</v>
      </c>
      <c r="M1273" s="291">
        <f t="shared" si="134"/>
        <v>0</v>
      </c>
      <c r="N1273" s="335"/>
      <c r="O1273" s="143"/>
      <c r="P1273" s="397"/>
      <c r="Q1273" s="555"/>
      <c r="R1273" s="576">
        <f t="shared" si="135"/>
        <v>0</v>
      </c>
      <c r="S1273" s="576">
        <f t="shared" si="136"/>
        <v>0</v>
      </c>
      <c r="T1273" s="576">
        <f t="shared" si="137"/>
        <v>0</v>
      </c>
      <c r="U1273" s="576">
        <f t="shared" si="138"/>
        <v>0</v>
      </c>
      <c r="V1273" s="553"/>
      <c r="W1273" s="553"/>
      <c r="X1273" s="553"/>
      <c r="Y1273" s="553"/>
      <c r="Z1273" s="397"/>
      <c r="AA1273" s="397"/>
      <c r="AB1273" s="397"/>
      <c r="AC1273" s="397"/>
      <c r="AD1273" s="397"/>
      <c r="AE1273" s="397"/>
      <c r="AF1273" s="397"/>
      <c r="AG1273" s="397"/>
      <c r="AH1273" s="397"/>
      <c r="AI1273" s="397"/>
      <c r="AJ1273" s="397"/>
      <c r="AK1273" s="397"/>
      <c r="AL1273" s="397"/>
      <c r="AM1273" s="397"/>
      <c r="AN1273" s="397"/>
      <c r="AO1273" s="397"/>
      <c r="AP1273" s="397"/>
      <c r="AQ1273" s="397"/>
      <c r="AR1273" s="397"/>
      <c r="AS1273" s="397"/>
      <c r="AT1273" s="397"/>
      <c r="AU1273" s="397"/>
      <c r="AV1273" s="397"/>
      <c r="AW1273" s="397"/>
      <c r="AX1273" s="397"/>
      <c r="AY1273" s="397"/>
      <c r="AZ1273" s="397"/>
      <c r="BA1273" s="553"/>
      <c r="BB1273" s="397"/>
      <c r="BC1273" s="397"/>
      <c r="BD1273" s="397"/>
    </row>
    <row r="1274" spans="2:56" x14ac:dyDescent="0.35">
      <c r="B1274" s="80"/>
      <c r="C1274" s="119"/>
      <c r="D1274" s="119"/>
      <c r="E1274" s="84"/>
      <c r="F1274" s="119"/>
      <c r="G1274" s="120"/>
      <c r="H1274" s="41"/>
      <c r="I1274" s="41"/>
      <c r="J1274" s="82"/>
      <c r="K1274" s="291">
        <f t="shared" si="133"/>
        <v>0</v>
      </c>
      <c r="L1274" s="293">
        <f>IF(I1274&lt;INDEX(Lookup!$U$2:$U$10,MATCH($D$46,Lookup!$S$2:$S$10,0)),0,IF(O1274="X",0,J1274/(DATEDIF(H1274,I1274,"m")+1)*12))</f>
        <v>0</v>
      </c>
      <c r="M1274" s="291">
        <f t="shared" si="134"/>
        <v>0</v>
      </c>
      <c r="N1274" s="335"/>
      <c r="O1274" s="143"/>
      <c r="P1274" s="397"/>
      <c r="Q1274" s="555"/>
      <c r="R1274" s="576">
        <f t="shared" si="135"/>
        <v>0</v>
      </c>
      <c r="S1274" s="576">
        <f t="shared" si="136"/>
        <v>0</v>
      </c>
      <c r="T1274" s="576">
        <f t="shared" si="137"/>
        <v>0</v>
      </c>
      <c r="U1274" s="576">
        <f t="shared" si="138"/>
        <v>0</v>
      </c>
      <c r="V1274" s="553"/>
      <c r="W1274" s="553"/>
      <c r="X1274" s="553"/>
      <c r="Y1274" s="553"/>
      <c r="Z1274" s="397"/>
      <c r="AA1274" s="397"/>
      <c r="AB1274" s="397"/>
      <c r="AC1274" s="397"/>
      <c r="AD1274" s="397"/>
      <c r="AE1274" s="397"/>
      <c r="AF1274" s="397"/>
      <c r="AG1274" s="397"/>
      <c r="AH1274" s="397"/>
      <c r="AI1274" s="397"/>
      <c r="AJ1274" s="397"/>
      <c r="AK1274" s="397"/>
      <c r="AL1274" s="397"/>
      <c r="AM1274" s="397"/>
      <c r="AN1274" s="397"/>
      <c r="AO1274" s="397"/>
      <c r="AP1274" s="397"/>
      <c r="AQ1274" s="397"/>
      <c r="AR1274" s="397"/>
      <c r="AS1274" s="397"/>
      <c r="AT1274" s="397"/>
      <c r="AU1274" s="397"/>
      <c r="AV1274" s="397"/>
      <c r="AW1274" s="397"/>
      <c r="AX1274" s="397"/>
      <c r="AY1274" s="397"/>
      <c r="AZ1274" s="397"/>
      <c r="BA1274" s="553"/>
      <c r="BB1274" s="397"/>
      <c r="BC1274" s="397"/>
      <c r="BD1274" s="397"/>
    </row>
    <row r="1275" spans="2:56" x14ac:dyDescent="0.35">
      <c r="B1275" s="80"/>
      <c r="C1275" s="119"/>
      <c r="D1275" s="119"/>
      <c r="E1275" s="84"/>
      <c r="F1275" s="119"/>
      <c r="G1275" s="120"/>
      <c r="H1275" s="41"/>
      <c r="I1275" s="41"/>
      <c r="J1275" s="82"/>
      <c r="K1275" s="291">
        <f t="shared" si="133"/>
        <v>0</v>
      </c>
      <c r="L1275" s="293">
        <f>IF(I1275&lt;INDEX(Lookup!$U$2:$U$10,MATCH($D$46,Lookup!$S$2:$S$10,0)),0,IF(O1275="X",0,J1275/(DATEDIF(H1275,I1275,"m")+1)*12))</f>
        <v>0</v>
      </c>
      <c r="M1275" s="291">
        <f t="shared" si="134"/>
        <v>0</v>
      </c>
      <c r="N1275" s="335"/>
      <c r="O1275" s="143"/>
      <c r="P1275" s="397"/>
      <c r="Q1275" s="555"/>
      <c r="R1275" s="576">
        <f t="shared" si="135"/>
        <v>0</v>
      </c>
      <c r="S1275" s="576">
        <f t="shared" si="136"/>
        <v>0</v>
      </c>
      <c r="T1275" s="576">
        <f t="shared" si="137"/>
        <v>0</v>
      </c>
      <c r="U1275" s="576">
        <f t="shared" si="138"/>
        <v>0</v>
      </c>
      <c r="V1275" s="553"/>
      <c r="W1275" s="553"/>
      <c r="X1275" s="553"/>
      <c r="Y1275" s="553"/>
      <c r="Z1275" s="397"/>
      <c r="AA1275" s="397"/>
      <c r="AB1275" s="397"/>
      <c r="AC1275" s="397"/>
      <c r="AD1275" s="397"/>
      <c r="AE1275" s="397"/>
      <c r="AF1275" s="397"/>
      <c r="AG1275" s="397"/>
      <c r="AH1275" s="397"/>
      <c r="AI1275" s="397"/>
      <c r="AJ1275" s="397"/>
      <c r="AK1275" s="397"/>
      <c r="AL1275" s="397"/>
      <c r="AM1275" s="397"/>
      <c r="AN1275" s="397"/>
      <c r="AO1275" s="397"/>
      <c r="AP1275" s="397"/>
      <c r="AQ1275" s="397"/>
      <c r="AR1275" s="397"/>
      <c r="AS1275" s="397"/>
      <c r="AT1275" s="397"/>
      <c r="AU1275" s="397"/>
      <c r="AV1275" s="397"/>
      <c r="AW1275" s="397"/>
      <c r="AX1275" s="397"/>
      <c r="AY1275" s="397"/>
      <c r="AZ1275" s="397"/>
      <c r="BA1275" s="553"/>
      <c r="BB1275" s="397"/>
      <c r="BC1275" s="397"/>
      <c r="BD1275" s="397"/>
    </row>
    <row r="1276" spans="2:56" x14ac:dyDescent="0.35">
      <c r="B1276" s="80"/>
      <c r="C1276" s="119"/>
      <c r="D1276" s="119"/>
      <c r="E1276" s="84"/>
      <c r="F1276" s="119"/>
      <c r="G1276" s="120"/>
      <c r="H1276" s="41"/>
      <c r="I1276" s="41"/>
      <c r="J1276" s="82"/>
      <c r="K1276" s="291">
        <f t="shared" si="133"/>
        <v>0</v>
      </c>
      <c r="L1276" s="293">
        <f>IF(I1276&lt;INDEX(Lookup!$U$2:$U$10,MATCH($D$46,Lookup!$S$2:$S$10,0)),0,IF(O1276="X",0,J1276/(DATEDIF(H1276,I1276,"m")+1)*12))</f>
        <v>0</v>
      </c>
      <c r="M1276" s="291">
        <f t="shared" si="134"/>
        <v>0</v>
      </c>
      <c r="N1276" s="335"/>
      <c r="O1276" s="143"/>
      <c r="P1276" s="397"/>
      <c r="Q1276" s="555"/>
      <c r="R1276" s="576">
        <f t="shared" si="135"/>
        <v>0</v>
      </c>
      <c r="S1276" s="576">
        <f t="shared" si="136"/>
        <v>0</v>
      </c>
      <c r="T1276" s="576">
        <f t="shared" si="137"/>
        <v>0</v>
      </c>
      <c r="U1276" s="576">
        <f t="shared" si="138"/>
        <v>0</v>
      </c>
      <c r="V1276" s="553"/>
      <c r="W1276" s="553"/>
      <c r="X1276" s="553"/>
      <c r="Y1276" s="553"/>
      <c r="Z1276" s="397"/>
      <c r="AA1276" s="397"/>
      <c r="AB1276" s="397"/>
      <c r="AC1276" s="397"/>
      <c r="AD1276" s="397"/>
      <c r="AE1276" s="397"/>
      <c r="AF1276" s="397"/>
      <c r="AG1276" s="397"/>
      <c r="AH1276" s="397"/>
      <c r="AI1276" s="397"/>
      <c r="AJ1276" s="397"/>
      <c r="AK1276" s="397"/>
      <c r="AL1276" s="397"/>
      <c r="AM1276" s="397"/>
      <c r="AN1276" s="397"/>
      <c r="AO1276" s="397"/>
      <c r="AP1276" s="397"/>
      <c r="AQ1276" s="397"/>
      <c r="AR1276" s="397"/>
      <c r="AS1276" s="397"/>
      <c r="AT1276" s="397"/>
      <c r="AU1276" s="397"/>
      <c r="AV1276" s="397"/>
      <c r="AW1276" s="397"/>
      <c r="AX1276" s="397"/>
      <c r="AY1276" s="397"/>
      <c r="AZ1276" s="397"/>
      <c r="BA1276" s="553"/>
      <c r="BB1276" s="397"/>
      <c r="BC1276" s="397"/>
      <c r="BD1276" s="397"/>
    </row>
    <row r="1277" spans="2:56" x14ac:dyDescent="0.35">
      <c r="B1277" s="80"/>
      <c r="C1277" s="119"/>
      <c r="D1277" s="119"/>
      <c r="E1277" s="84"/>
      <c r="F1277" s="119"/>
      <c r="G1277" s="120"/>
      <c r="H1277" s="41"/>
      <c r="I1277" s="41"/>
      <c r="J1277" s="82"/>
      <c r="K1277" s="291">
        <f t="shared" si="133"/>
        <v>0</v>
      </c>
      <c r="L1277" s="293">
        <f>IF(I1277&lt;INDEX(Lookup!$U$2:$U$10,MATCH($D$46,Lookup!$S$2:$S$10,0)),0,IF(O1277="X",0,J1277/(DATEDIF(H1277,I1277,"m")+1)*12))</f>
        <v>0</v>
      </c>
      <c r="M1277" s="291">
        <f t="shared" si="134"/>
        <v>0</v>
      </c>
      <c r="N1277" s="335"/>
      <c r="O1277" s="143"/>
      <c r="P1277" s="397"/>
      <c r="Q1277" s="555"/>
      <c r="R1277" s="576">
        <f t="shared" si="135"/>
        <v>0</v>
      </c>
      <c r="S1277" s="576">
        <f t="shared" si="136"/>
        <v>0</v>
      </c>
      <c r="T1277" s="576">
        <f t="shared" si="137"/>
        <v>0</v>
      </c>
      <c r="U1277" s="576">
        <f t="shared" si="138"/>
        <v>0</v>
      </c>
      <c r="V1277" s="553"/>
      <c r="W1277" s="553"/>
      <c r="X1277" s="553"/>
      <c r="Y1277" s="553"/>
      <c r="Z1277" s="397"/>
      <c r="AA1277" s="397"/>
      <c r="AB1277" s="397"/>
      <c r="AC1277" s="397"/>
      <c r="AD1277" s="397"/>
      <c r="AE1277" s="397"/>
      <c r="AF1277" s="397"/>
      <c r="AG1277" s="397"/>
      <c r="AH1277" s="397"/>
      <c r="AI1277" s="397"/>
      <c r="AJ1277" s="397"/>
      <c r="AK1277" s="397"/>
      <c r="AL1277" s="397"/>
      <c r="AM1277" s="397"/>
      <c r="AN1277" s="397"/>
      <c r="AO1277" s="397"/>
      <c r="AP1277" s="397"/>
      <c r="AQ1277" s="397"/>
      <c r="AR1277" s="397"/>
      <c r="AS1277" s="397"/>
      <c r="AT1277" s="397"/>
      <c r="AU1277" s="397"/>
      <c r="AV1277" s="397"/>
      <c r="AW1277" s="397"/>
      <c r="AX1277" s="397"/>
      <c r="AY1277" s="397"/>
      <c r="AZ1277" s="397"/>
      <c r="BA1277" s="553"/>
      <c r="BB1277" s="397"/>
      <c r="BC1277" s="397"/>
      <c r="BD1277" s="397"/>
    </row>
    <row r="1278" spans="2:56" x14ac:dyDescent="0.35">
      <c r="B1278" s="80"/>
      <c r="C1278" s="119"/>
      <c r="D1278" s="119"/>
      <c r="E1278" s="84"/>
      <c r="F1278" s="119"/>
      <c r="G1278" s="120"/>
      <c r="H1278" s="41"/>
      <c r="I1278" s="41"/>
      <c r="J1278" s="82"/>
      <c r="K1278" s="291">
        <f t="shared" si="133"/>
        <v>0</v>
      </c>
      <c r="L1278" s="293">
        <f>IF(I1278&lt;INDEX(Lookup!$U$2:$U$10,MATCH($D$46,Lookup!$S$2:$S$10,0)),0,IF(O1278="X",0,J1278/(DATEDIF(H1278,I1278,"m")+1)*12))</f>
        <v>0</v>
      </c>
      <c r="M1278" s="291">
        <f t="shared" si="134"/>
        <v>0</v>
      </c>
      <c r="N1278" s="335"/>
      <c r="O1278" s="143"/>
      <c r="P1278" s="397"/>
      <c r="Q1278" s="555"/>
      <c r="R1278" s="576">
        <f t="shared" si="135"/>
        <v>0</v>
      </c>
      <c r="S1278" s="576">
        <f t="shared" si="136"/>
        <v>0</v>
      </c>
      <c r="T1278" s="576">
        <f t="shared" si="137"/>
        <v>0</v>
      </c>
      <c r="U1278" s="576">
        <f t="shared" si="138"/>
        <v>0</v>
      </c>
      <c r="V1278" s="553"/>
      <c r="W1278" s="553"/>
      <c r="X1278" s="553"/>
      <c r="Y1278" s="553"/>
      <c r="Z1278" s="397"/>
      <c r="AA1278" s="397"/>
      <c r="AB1278" s="397"/>
      <c r="AC1278" s="397"/>
      <c r="AD1278" s="397"/>
      <c r="AE1278" s="397"/>
      <c r="AF1278" s="397"/>
      <c r="AG1278" s="397"/>
      <c r="AH1278" s="397"/>
      <c r="AI1278" s="397"/>
      <c r="AJ1278" s="397"/>
      <c r="AK1278" s="397"/>
      <c r="AL1278" s="397"/>
      <c r="AM1278" s="397"/>
      <c r="AN1278" s="397"/>
      <c r="AO1278" s="397"/>
      <c r="AP1278" s="397"/>
      <c r="AQ1278" s="397"/>
      <c r="AR1278" s="397"/>
      <c r="AS1278" s="397"/>
      <c r="AT1278" s="397"/>
      <c r="AU1278" s="397"/>
      <c r="AV1278" s="397"/>
      <c r="AW1278" s="397"/>
      <c r="AX1278" s="397"/>
      <c r="AY1278" s="397"/>
      <c r="AZ1278" s="397"/>
      <c r="BA1278" s="553"/>
      <c r="BB1278" s="397"/>
      <c r="BC1278" s="397"/>
      <c r="BD1278" s="397"/>
    </row>
    <row r="1279" spans="2:56" x14ac:dyDescent="0.35">
      <c r="B1279" s="80"/>
      <c r="C1279" s="119"/>
      <c r="D1279" s="119"/>
      <c r="E1279" s="84"/>
      <c r="F1279" s="119"/>
      <c r="G1279" s="120"/>
      <c r="H1279" s="41"/>
      <c r="I1279" s="41"/>
      <c r="J1279" s="82"/>
      <c r="K1279" s="291">
        <f t="shared" si="133"/>
        <v>0</v>
      </c>
      <c r="L1279" s="293">
        <f>IF(I1279&lt;INDEX(Lookup!$U$2:$U$10,MATCH($D$46,Lookup!$S$2:$S$10,0)),0,IF(O1279="X",0,J1279/(DATEDIF(H1279,I1279,"m")+1)*12))</f>
        <v>0</v>
      </c>
      <c r="M1279" s="291">
        <f t="shared" si="134"/>
        <v>0</v>
      </c>
      <c r="N1279" s="335"/>
      <c r="O1279" s="143"/>
      <c r="P1279" s="397"/>
      <c r="Q1279" s="555"/>
      <c r="R1279" s="576">
        <f t="shared" si="135"/>
        <v>0</v>
      </c>
      <c r="S1279" s="576">
        <f t="shared" si="136"/>
        <v>0</v>
      </c>
      <c r="T1279" s="576">
        <f t="shared" si="137"/>
        <v>0</v>
      </c>
      <c r="U1279" s="576">
        <f t="shared" si="138"/>
        <v>0</v>
      </c>
      <c r="V1279" s="553"/>
      <c r="W1279" s="553"/>
      <c r="X1279" s="553"/>
      <c r="Y1279" s="553"/>
      <c r="Z1279" s="397"/>
      <c r="AA1279" s="397"/>
      <c r="AB1279" s="397"/>
      <c r="AC1279" s="397"/>
      <c r="AD1279" s="397"/>
      <c r="AE1279" s="397"/>
      <c r="AF1279" s="397"/>
      <c r="AG1279" s="397"/>
      <c r="AH1279" s="397"/>
      <c r="AI1279" s="397"/>
      <c r="AJ1279" s="397"/>
      <c r="AK1279" s="397"/>
      <c r="AL1279" s="397"/>
      <c r="AM1279" s="397"/>
      <c r="AN1279" s="397"/>
      <c r="AO1279" s="397"/>
      <c r="AP1279" s="397"/>
      <c r="AQ1279" s="397"/>
      <c r="AR1279" s="397"/>
      <c r="AS1279" s="397"/>
      <c r="AT1279" s="397"/>
      <c r="AU1279" s="397"/>
      <c r="AV1279" s="397"/>
      <c r="AW1279" s="397"/>
      <c r="AX1279" s="397"/>
      <c r="AY1279" s="397"/>
      <c r="AZ1279" s="397"/>
      <c r="BA1279" s="553"/>
      <c r="BB1279" s="397"/>
      <c r="BC1279" s="397"/>
      <c r="BD1279" s="397"/>
    </row>
    <row r="1280" spans="2:56" x14ac:dyDescent="0.35">
      <c r="B1280" s="80"/>
      <c r="C1280" s="119"/>
      <c r="D1280" s="119"/>
      <c r="E1280" s="84"/>
      <c r="F1280" s="119"/>
      <c r="G1280" s="120"/>
      <c r="H1280" s="41"/>
      <c r="I1280" s="41"/>
      <c r="J1280" s="82"/>
      <c r="K1280" s="291">
        <f t="shared" si="133"/>
        <v>0</v>
      </c>
      <c r="L1280" s="293">
        <f>IF(I1280&lt;INDEX(Lookup!$U$2:$U$10,MATCH($D$46,Lookup!$S$2:$S$10,0)),0,IF(O1280="X",0,J1280/(DATEDIF(H1280,I1280,"m")+1)*12))</f>
        <v>0</v>
      </c>
      <c r="M1280" s="291">
        <f t="shared" si="134"/>
        <v>0</v>
      </c>
      <c r="N1280" s="335"/>
      <c r="O1280" s="143"/>
      <c r="P1280" s="397"/>
      <c r="Q1280" s="555"/>
      <c r="R1280" s="576">
        <f t="shared" si="135"/>
        <v>0</v>
      </c>
      <c r="S1280" s="576">
        <f t="shared" si="136"/>
        <v>0</v>
      </c>
      <c r="T1280" s="576">
        <f t="shared" si="137"/>
        <v>0</v>
      </c>
      <c r="U1280" s="576">
        <f t="shared" si="138"/>
        <v>0</v>
      </c>
      <c r="V1280" s="553"/>
      <c r="W1280" s="553"/>
      <c r="X1280" s="553"/>
      <c r="Y1280" s="553"/>
      <c r="Z1280" s="397"/>
      <c r="AA1280" s="397"/>
      <c r="AB1280" s="397"/>
      <c r="AC1280" s="397"/>
      <c r="AD1280" s="397"/>
      <c r="AE1280" s="397"/>
      <c r="AF1280" s="397"/>
      <c r="AG1280" s="397"/>
      <c r="AH1280" s="397"/>
      <c r="AI1280" s="397"/>
      <c r="AJ1280" s="397"/>
      <c r="AK1280" s="397"/>
      <c r="AL1280" s="397"/>
      <c r="AM1280" s="397"/>
      <c r="AN1280" s="397"/>
      <c r="AO1280" s="397"/>
      <c r="AP1280" s="397"/>
      <c r="AQ1280" s="397"/>
      <c r="AR1280" s="397"/>
      <c r="AS1280" s="397"/>
      <c r="AT1280" s="397"/>
      <c r="AU1280" s="397"/>
      <c r="AV1280" s="397"/>
      <c r="AW1280" s="397"/>
      <c r="AX1280" s="397"/>
      <c r="AY1280" s="397"/>
      <c r="AZ1280" s="397"/>
      <c r="BA1280" s="553"/>
      <c r="BB1280" s="397"/>
      <c r="BC1280" s="397"/>
      <c r="BD1280" s="397"/>
    </row>
    <row r="1281" spans="2:56" x14ac:dyDescent="0.35">
      <c r="B1281" s="80"/>
      <c r="C1281" s="119"/>
      <c r="D1281" s="119"/>
      <c r="E1281" s="84"/>
      <c r="F1281" s="119"/>
      <c r="G1281" s="120"/>
      <c r="H1281" s="41"/>
      <c r="I1281" s="41"/>
      <c r="J1281" s="82"/>
      <c r="K1281" s="291">
        <f t="shared" si="133"/>
        <v>0</v>
      </c>
      <c r="L1281" s="293">
        <f>IF(I1281&lt;INDEX(Lookup!$U$2:$U$10,MATCH($D$46,Lookup!$S$2:$S$10,0)),0,IF(O1281="X",0,J1281/(DATEDIF(H1281,I1281,"m")+1)*12))</f>
        <v>0</v>
      </c>
      <c r="M1281" s="291">
        <f t="shared" si="134"/>
        <v>0</v>
      </c>
      <c r="N1281" s="335"/>
      <c r="O1281" s="143"/>
      <c r="P1281" s="397"/>
      <c r="Q1281" s="555"/>
      <c r="R1281" s="576">
        <f t="shared" si="135"/>
        <v>0</v>
      </c>
      <c r="S1281" s="576">
        <f t="shared" si="136"/>
        <v>0</v>
      </c>
      <c r="T1281" s="576">
        <f t="shared" si="137"/>
        <v>0</v>
      </c>
      <c r="U1281" s="576">
        <f t="shared" si="138"/>
        <v>0</v>
      </c>
      <c r="V1281" s="553"/>
      <c r="W1281" s="553"/>
      <c r="X1281" s="553"/>
      <c r="Y1281" s="553"/>
      <c r="Z1281" s="397"/>
      <c r="AA1281" s="397"/>
      <c r="AB1281" s="397"/>
      <c r="AC1281" s="397"/>
      <c r="AD1281" s="397"/>
      <c r="AE1281" s="397"/>
      <c r="AF1281" s="397"/>
      <c r="AG1281" s="397"/>
      <c r="AH1281" s="397"/>
      <c r="AI1281" s="397"/>
      <c r="AJ1281" s="397"/>
      <c r="AK1281" s="397"/>
      <c r="AL1281" s="397"/>
      <c r="AM1281" s="397"/>
      <c r="AN1281" s="397"/>
      <c r="AO1281" s="397"/>
      <c r="AP1281" s="397"/>
      <c r="AQ1281" s="397"/>
      <c r="AR1281" s="397"/>
      <c r="AS1281" s="397"/>
      <c r="AT1281" s="397"/>
      <c r="AU1281" s="397"/>
      <c r="AV1281" s="397"/>
      <c r="AW1281" s="397"/>
      <c r="AX1281" s="397"/>
      <c r="AY1281" s="397"/>
      <c r="AZ1281" s="397"/>
      <c r="BA1281" s="553"/>
      <c r="BB1281" s="397"/>
      <c r="BC1281" s="397"/>
      <c r="BD1281" s="397"/>
    </row>
    <row r="1282" spans="2:56" x14ac:dyDescent="0.35">
      <c r="B1282" s="80"/>
      <c r="C1282" s="119"/>
      <c r="D1282" s="119"/>
      <c r="E1282" s="84"/>
      <c r="F1282" s="119"/>
      <c r="G1282" s="120"/>
      <c r="H1282" s="41"/>
      <c r="I1282" s="41"/>
      <c r="J1282" s="82"/>
      <c r="K1282" s="291">
        <f t="shared" si="133"/>
        <v>0</v>
      </c>
      <c r="L1282" s="293">
        <f>IF(I1282&lt;INDEX(Lookup!$U$2:$U$10,MATCH($D$46,Lookup!$S$2:$S$10,0)),0,IF(O1282="X",0,J1282/(DATEDIF(H1282,I1282,"m")+1)*12))</f>
        <v>0</v>
      </c>
      <c r="M1282" s="291">
        <f t="shared" si="134"/>
        <v>0</v>
      </c>
      <c r="N1282" s="335"/>
      <c r="O1282" s="143"/>
      <c r="P1282" s="397"/>
      <c r="Q1282" s="555"/>
      <c r="R1282" s="576">
        <f t="shared" si="135"/>
        <v>0</v>
      </c>
      <c r="S1282" s="576">
        <f t="shared" si="136"/>
        <v>0</v>
      </c>
      <c r="T1282" s="576">
        <f t="shared" si="137"/>
        <v>0</v>
      </c>
      <c r="U1282" s="576">
        <f t="shared" si="138"/>
        <v>0</v>
      </c>
      <c r="V1282" s="553"/>
      <c r="W1282" s="553"/>
      <c r="X1282" s="553"/>
      <c r="Y1282" s="553"/>
      <c r="Z1282" s="397"/>
      <c r="AA1282" s="397"/>
      <c r="AB1282" s="397"/>
      <c r="AC1282" s="397"/>
      <c r="AD1282" s="397"/>
      <c r="AE1282" s="397"/>
      <c r="AF1282" s="397"/>
      <c r="AG1282" s="397"/>
      <c r="AH1282" s="397"/>
      <c r="AI1282" s="397"/>
      <c r="AJ1282" s="397"/>
      <c r="AK1282" s="397"/>
      <c r="AL1282" s="397"/>
      <c r="AM1282" s="397"/>
      <c r="AN1282" s="397"/>
      <c r="AO1282" s="397"/>
      <c r="AP1282" s="397"/>
      <c r="AQ1282" s="397"/>
      <c r="AR1282" s="397"/>
      <c r="AS1282" s="397"/>
      <c r="AT1282" s="397"/>
      <c r="AU1282" s="397"/>
      <c r="AV1282" s="397"/>
      <c r="AW1282" s="397"/>
      <c r="AX1282" s="397"/>
      <c r="AY1282" s="397"/>
      <c r="AZ1282" s="397"/>
      <c r="BA1282" s="553"/>
      <c r="BB1282" s="397"/>
      <c r="BC1282" s="397"/>
      <c r="BD1282" s="397"/>
    </row>
    <row r="1283" spans="2:56" x14ac:dyDescent="0.35">
      <c r="B1283" s="80"/>
      <c r="C1283" s="119"/>
      <c r="D1283" s="119"/>
      <c r="E1283" s="84"/>
      <c r="F1283" s="119"/>
      <c r="G1283" s="120"/>
      <c r="H1283" s="41"/>
      <c r="I1283" s="41"/>
      <c r="J1283" s="82"/>
      <c r="K1283" s="291">
        <f t="shared" si="133"/>
        <v>0</v>
      </c>
      <c r="L1283" s="293">
        <f>IF(I1283&lt;INDEX(Lookup!$U$2:$U$10,MATCH($D$46,Lookup!$S$2:$S$10,0)),0,IF(O1283="X",0,J1283/(DATEDIF(H1283,I1283,"m")+1)*12))</f>
        <v>0</v>
      </c>
      <c r="M1283" s="291">
        <f t="shared" si="134"/>
        <v>0</v>
      </c>
      <c r="N1283" s="335"/>
      <c r="O1283" s="143"/>
      <c r="P1283" s="397"/>
      <c r="Q1283" s="555"/>
      <c r="R1283" s="576">
        <f t="shared" si="135"/>
        <v>0</v>
      </c>
      <c r="S1283" s="576">
        <f t="shared" si="136"/>
        <v>0</v>
      </c>
      <c r="T1283" s="576">
        <f t="shared" si="137"/>
        <v>0</v>
      </c>
      <c r="U1283" s="576">
        <f t="shared" si="138"/>
        <v>0</v>
      </c>
      <c r="V1283" s="553"/>
      <c r="W1283" s="553"/>
      <c r="X1283" s="553"/>
      <c r="Y1283" s="553"/>
      <c r="Z1283" s="397"/>
      <c r="AA1283" s="397"/>
      <c r="AB1283" s="397"/>
      <c r="AC1283" s="397"/>
      <c r="AD1283" s="397"/>
      <c r="AE1283" s="397"/>
      <c r="AF1283" s="397"/>
      <c r="AG1283" s="397"/>
      <c r="AH1283" s="397"/>
      <c r="AI1283" s="397"/>
      <c r="AJ1283" s="397"/>
      <c r="AK1283" s="397"/>
      <c r="AL1283" s="397"/>
      <c r="AM1283" s="397"/>
      <c r="AN1283" s="397"/>
      <c r="AO1283" s="397"/>
      <c r="AP1283" s="397"/>
      <c r="AQ1283" s="397"/>
      <c r="AR1283" s="397"/>
      <c r="AS1283" s="397"/>
      <c r="AT1283" s="397"/>
      <c r="AU1283" s="397"/>
      <c r="AV1283" s="397"/>
      <c r="AW1283" s="397"/>
      <c r="AX1283" s="397"/>
      <c r="AY1283" s="397"/>
      <c r="AZ1283" s="397"/>
      <c r="BA1283" s="553"/>
      <c r="BB1283" s="397"/>
      <c r="BC1283" s="397"/>
      <c r="BD1283" s="397"/>
    </row>
    <row r="1284" spans="2:56" x14ac:dyDescent="0.35">
      <c r="B1284" s="80"/>
      <c r="C1284" s="119"/>
      <c r="D1284" s="119"/>
      <c r="E1284" s="84"/>
      <c r="F1284" s="119"/>
      <c r="G1284" s="120"/>
      <c r="H1284" s="41"/>
      <c r="I1284" s="41"/>
      <c r="J1284" s="82"/>
      <c r="K1284" s="291">
        <f t="shared" si="133"/>
        <v>0</v>
      </c>
      <c r="L1284" s="293">
        <f>IF(I1284&lt;INDEX(Lookup!$U$2:$U$10,MATCH($D$46,Lookup!$S$2:$S$10,0)),0,IF(O1284="X",0,J1284/(DATEDIF(H1284,I1284,"m")+1)*12))</f>
        <v>0</v>
      </c>
      <c r="M1284" s="291">
        <f t="shared" si="134"/>
        <v>0</v>
      </c>
      <c r="N1284" s="335"/>
      <c r="O1284" s="143"/>
      <c r="P1284" s="397"/>
      <c r="Q1284" s="555"/>
      <c r="R1284" s="576">
        <f t="shared" si="135"/>
        <v>0</v>
      </c>
      <c r="S1284" s="576">
        <f t="shared" si="136"/>
        <v>0</v>
      </c>
      <c r="T1284" s="576">
        <f t="shared" si="137"/>
        <v>0</v>
      </c>
      <c r="U1284" s="576">
        <f t="shared" si="138"/>
        <v>0</v>
      </c>
      <c r="V1284" s="553"/>
      <c r="W1284" s="553"/>
      <c r="X1284" s="553"/>
      <c r="Y1284" s="553"/>
      <c r="Z1284" s="397"/>
      <c r="AA1284" s="397"/>
      <c r="AB1284" s="397"/>
      <c r="AC1284" s="397"/>
      <c r="AD1284" s="397"/>
      <c r="AE1284" s="397"/>
      <c r="AF1284" s="397"/>
      <c r="AG1284" s="397"/>
      <c r="AH1284" s="397"/>
      <c r="AI1284" s="397"/>
      <c r="AJ1284" s="397"/>
      <c r="AK1284" s="397"/>
      <c r="AL1284" s="397"/>
      <c r="AM1284" s="397"/>
      <c r="AN1284" s="397"/>
      <c r="AO1284" s="397"/>
      <c r="AP1284" s="397"/>
      <c r="AQ1284" s="397"/>
      <c r="AR1284" s="397"/>
      <c r="AS1284" s="397"/>
      <c r="AT1284" s="397"/>
      <c r="AU1284" s="397"/>
      <c r="AV1284" s="397"/>
      <c r="AW1284" s="397"/>
      <c r="AX1284" s="397"/>
      <c r="AY1284" s="397"/>
      <c r="AZ1284" s="397"/>
      <c r="BA1284" s="553"/>
      <c r="BB1284" s="397"/>
      <c r="BC1284" s="397"/>
      <c r="BD1284" s="397"/>
    </row>
    <row r="1285" spans="2:56" x14ac:dyDescent="0.35">
      <c r="B1285" s="80"/>
      <c r="C1285" s="119"/>
      <c r="D1285" s="119"/>
      <c r="E1285" s="84"/>
      <c r="F1285" s="119"/>
      <c r="G1285" s="120"/>
      <c r="H1285" s="41"/>
      <c r="I1285" s="41"/>
      <c r="J1285" s="82"/>
      <c r="K1285" s="291">
        <f t="shared" si="133"/>
        <v>0</v>
      </c>
      <c r="L1285" s="293">
        <f>IF(I1285&lt;INDEX(Lookup!$U$2:$U$10,MATCH($D$46,Lookup!$S$2:$S$10,0)),0,IF(O1285="X",0,J1285/(DATEDIF(H1285,I1285,"m")+1)*12))</f>
        <v>0</v>
      </c>
      <c r="M1285" s="291">
        <f t="shared" si="134"/>
        <v>0</v>
      </c>
      <c r="N1285" s="335"/>
      <c r="O1285" s="143"/>
      <c r="P1285" s="397"/>
      <c r="Q1285" s="555"/>
      <c r="R1285" s="576">
        <f t="shared" si="135"/>
        <v>0</v>
      </c>
      <c r="S1285" s="576">
        <f t="shared" si="136"/>
        <v>0</v>
      </c>
      <c r="T1285" s="576">
        <f t="shared" si="137"/>
        <v>0</v>
      </c>
      <c r="U1285" s="576">
        <f t="shared" si="138"/>
        <v>0</v>
      </c>
      <c r="V1285" s="553"/>
      <c r="W1285" s="553"/>
      <c r="X1285" s="553"/>
      <c r="Y1285" s="553"/>
      <c r="Z1285" s="397"/>
      <c r="AA1285" s="397"/>
      <c r="AB1285" s="397"/>
      <c r="AC1285" s="397"/>
      <c r="AD1285" s="397"/>
      <c r="AE1285" s="397"/>
      <c r="AF1285" s="397"/>
      <c r="AG1285" s="397"/>
      <c r="AH1285" s="397"/>
      <c r="AI1285" s="397"/>
      <c r="AJ1285" s="397"/>
      <c r="AK1285" s="397"/>
      <c r="AL1285" s="397"/>
      <c r="AM1285" s="397"/>
      <c r="AN1285" s="397"/>
      <c r="AO1285" s="397"/>
      <c r="AP1285" s="397"/>
      <c r="AQ1285" s="397"/>
      <c r="AR1285" s="397"/>
      <c r="AS1285" s="397"/>
      <c r="AT1285" s="397"/>
      <c r="AU1285" s="397"/>
      <c r="AV1285" s="397"/>
      <c r="AW1285" s="397"/>
      <c r="AX1285" s="397"/>
      <c r="AY1285" s="397"/>
      <c r="AZ1285" s="397"/>
      <c r="BA1285" s="553"/>
      <c r="BB1285" s="397"/>
      <c r="BC1285" s="397"/>
      <c r="BD1285" s="397"/>
    </row>
    <row r="1286" spans="2:56" x14ac:dyDescent="0.35">
      <c r="B1286" s="80"/>
      <c r="C1286" s="119"/>
      <c r="D1286" s="119"/>
      <c r="E1286" s="84"/>
      <c r="F1286" s="119"/>
      <c r="G1286" s="120"/>
      <c r="H1286" s="41"/>
      <c r="I1286" s="41"/>
      <c r="J1286" s="82"/>
      <c r="K1286" s="291">
        <f t="shared" si="133"/>
        <v>0</v>
      </c>
      <c r="L1286" s="293">
        <f>IF(I1286&lt;INDEX(Lookup!$U$2:$U$10,MATCH($D$46,Lookup!$S$2:$S$10,0)),0,IF(O1286="X",0,J1286/(DATEDIF(H1286,I1286,"m")+1)*12))</f>
        <v>0</v>
      </c>
      <c r="M1286" s="291">
        <f t="shared" si="134"/>
        <v>0</v>
      </c>
      <c r="N1286" s="335"/>
      <c r="O1286" s="143"/>
      <c r="P1286" s="397"/>
      <c r="Q1286" s="555"/>
      <c r="R1286" s="576">
        <f t="shared" si="135"/>
        <v>0</v>
      </c>
      <c r="S1286" s="576">
        <f t="shared" si="136"/>
        <v>0</v>
      </c>
      <c r="T1286" s="576">
        <f t="shared" si="137"/>
        <v>0</v>
      </c>
      <c r="U1286" s="576">
        <f t="shared" si="138"/>
        <v>0</v>
      </c>
      <c r="V1286" s="553"/>
      <c r="W1286" s="553"/>
      <c r="X1286" s="553"/>
      <c r="Y1286" s="553"/>
      <c r="Z1286" s="397"/>
      <c r="AA1286" s="397"/>
      <c r="AB1286" s="397"/>
      <c r="AC1286" s="397"/>
      <c r="AD1286" s="397"/>
      <c r="AE1286" s="397"/>
      <c r="AF1286" s="397"/>
      <c r="AG1286" s="397"/>
      <c r="AH1286" s="397"/>
      <c r="AI1286" s="397"/>
      <c r="AJ1286" s="397"/>
      <c r="AK1286" s="397"/>
      <c r="AL1286" s="397"/>
      <c r="AM1286" s="397"/>
      <c r="AN1286" s="397"/>
      <c r="AO1286" s="397"/>
      <c r="AP1286" s="397"/>
      <c r="AQ1286" s="397"/>
      <c r="AR1286" s="397"/>
      <c r="AS1286" s="397"/>
      <c r="AT1286" s="397"/>
      <c r="AU1286" s="397"/>
      <c r="AV1286" s="397"/>
      <c r="AW1286" s="397"/>
      <c r="AX1286" s="397"/>
      <c r="AY1286" s="397"/>
      <c r="AZ1286" s="397"/>
      <c r="BA1286" s="553"/>
      <c r="BB1286" s="397"/>
      <c r="BC1286" s="397"/>
      <c r="BD1286" s="397"/>
    </row>
    <row r="1287" spans="2:56" x14ac:dyDescent="0.35">
      <c r="B1287" s="80"/>
      <c r="C1287" s="119"/>
      <c r="D1287" s="119"/>
      <c r="E1287" s="84"/>
      <c r="F1287" s="119"/>
      <c r="G1287" s="120"/>
      <c r="H1287" s="41"/>
      <c r="I1287" s="41"/>
      <c r="J1287" s="82"/>
      <c r="K1287" s="291">
        <f t="shared" si="133"/>
        <v>0</v>
      </c>
      <c r="L1287" s="293">
        <f>IF(I1287&lt;INDEX(Lookup!$U$2:$U$10,MATCH($D$46,Lookup!$S$2:$S$10,0)),0,IF(O1287="X",0,J1287/(DATEDIF(H1287,I1287,"m")+1)*12))</f>
        <v>0</v>
      </c>
      <c r="M1287" s="291">
        <f t="shared" si="134"/>
        <v>0</v>
      </c>
      <c r="N1287" s="335"/>
      <c r="O1287" s="143"/>
      <c r="P1287" s="397"/>
      <c r="Q1287" s="555"/>
      <c r="R1287" s="576">
        <f t="shared" si="135"/>
        <v>0</v>
      </c>
      <c r="S1287" s="576">
        <f t="shared" si="136"/>
        <v>0</v>
      </c>
      <c r="T1287" s="576">
        <f t="shared" si="137"/>
        <v>0</v>
      </c>
      <c r="U1287" s="576">
        <f t="shared" si="138"/>
        <v>0</v>
      </c>
      <c r="V1287" s="553"/>
      <c r="W1287" s="553"/>
      <c r="X1287" s="553"/>
      <c r="Y1287" s="553"/>
      <c r="Z1287" s="397"/>
      <c r="AA1287" s="397"/>
      <c r="AB1287" s="397"/>
      <c r="AC1287" s="397"/>
      <c r="AD1287" s="397"/>
      <c r="AE1287" s="397"/>
      <c r="AF1287" s="397"/>
      <c r="AG1287" s="397"/>
      <c r="AH1287" s="397"/>
      <c r="AI1287" s="397"/>
      <c r="AJ1287" s="397"/>
      <c r="AK1287" s="397"/>
      <c r="AL1287" s="397"/>
      <c r="AM1287" s="397"/>
      <c r="AN1287" s="397"/>
      <c r="AO1287" s="397"/>
      <c r="AP1287" s="397"/>
      <c r="AQ1287" s="397"/>
      <c r="AR1287" s="397"/>
      <c r="AS1287" s="397"/>
      <c r="AT1287" s="397"/>
      <c r="AU1287" s="397"/>
      <c r="AV1287" s="397"/>
      <c r="AW1287" s="397"/>
      <c r="AX1287" s="397"/>
      <c r="AY1287" s="397"/>
      <c r="AZ1287" s="397"/>
      <c r="BA1287" s="553"/>
      <c r="BB1287" s="397"/>
      <c r="BC1287" s="397"/>
      <c r="BD1287" s="397"/>
    </row>
    <row r="1288" spans="2:56" x14ac:dyDescent="0.35">
      <c r="B1288" s="80"/>
      <c r="C1288" s="119"/>
      <c r="D1288" s="119"/>
      <c r="E1288" s="84"/>
      <c r="F1288" s="119"/>
      <c r="G1288" s="120"/>
      <c r="H1288" s="41"/>
      <c r="I1288" s="41"/>
      <c r="J1288" s="82"/>
      <c r="K1288" s="291">
        <f t="shared" si="133"/>
        <v>0</v>
      </c>
      <c r="L1288" s="293">
        <f>IF(I1288&lt;INDEX(Lookup!$U$2:$U$10,MATCH($D$46,Lookup!$S$2:$S$10,0)),0,IF(O1288="X",0,J1288/(DATEDIF(H1288,I1288,"m")+1)*12))</f>
        <v>0</v>
      </c>
      <c r="M1288" s="291">
        <f t="shared" si="134"/>
        <v>0</v>
      </c>
      <c r="N1288" s="335"/>
      <c r="O1288" s="143"/>
      <c r="P1288" s="397"/>
      <c r="Q1288" s="555"/>
      <c r="R1288" s="576">
        <f t="shared" si="135"/>
        <v>0</v>
      </c>
      <c r="S1288" s="576">
        <f t="shared" si="136"/>
        <v>0</v>
      </c>
      <c r="T1288" s="576">
        <f t="shared" si="137"/>
        <v>0</v>
      </c>
      <c r="U1288" s="576">
        <f t="shared" si="138"/>
        <v>0</v>
      </c>
      <c r="V1288" s="553"/>
      <c r="W1288" s="553"/>
      <c r="X1288" s="553"/>
      <c r="Y1288" s="553"/>
      <c r="Z1288" s="397"/>
      <c r="AA1288" s="397"/>
      <c r="AB1288" s="397"/>
      <c r="AC1288" s="397"/>
      <c r="AD1288" s="397"/>
      <c r="AE1288" s="397"/>
      <c r="AF1288" s="397"/>
      <c r="AG1288" s="397"/>
      <c r="AH1288" s="397"/>
      <c r="AI1288" s="397"/>
      <c r="AJ1288" s="397"/>
      <c r="AK1288" s="397"/>
      <c r="AL1288" s="397"/>
      <c r="AM1288" s="397"/>
      <c r="AN1288" s="397"/>
      <c r="AO1288" s="397"/>
      <c r="AP1288" s="397"/>
      <c r="AQ1288" s="397"/>
      <c r="AR1288" s="397"/>
      <c r="AS1288" s="397"/>
      <c r="AT1288" s="397"/>
      <c r="AU1288" s="397"/>
      <c r="AV1288" s="397"/>
      <c r="AW1288" s="397"/>
      <c r="AX1288" s="397"/>
      <c r="AY1288" s="397"/>
      <c r="AZ1288" s="397"/>
      <c r="BA1288" s="553"/>
      <c r="BB1288" s="397"/>
      <c r="BC1288" s="397"/>
      <c r="BD1288" s="397"/>
    </row>
    <row r="1289" spans="2:56" x14ac:dyDescent="0.35">
      <c r="B1289" s="80"/>
      <c r="C1289" s="119"/>
      <c r="D1289" s="119"/>
      <c r="E1289" s="84"/>
      <c r="F1289" s="119"/>
      <c r="G1289" s="120"/>
      <c r="H1289" s="41"/>
      <c r="I1289" s="41"/>
      <c r="J1289" s="82"/>
      <c r="K1289" s="291">
        <f t="shared" si="133"/>
        <v>0</v>
      </c>
      <c r="L1289" s="293">
        <f>IF(I1289&lt;INDEX(Lookup!$U$2:$U$10,MATCH($D$46,Lookup!$S$2:$S$10,0)),0,IF(O1289="X",0,J1289/(DATEDIF(H1289,I1289,"m")+1)*12))</f>
        <v>0</v>
      </c>
      <c r="M1289" s="291">
        <f t="shared" si="134"/>
        <v>0</v>
      </c>
      <c r="N1289" s="335"/>
      <c r="O1289" s="143"/>
      <c r="P1289" s="397"/>
      <c r="Q1289" s="555"/>
      <c r="R1289" s="576">
        <f t="shared" si="135"/>
        <v>0</v>
      </c>
      <c r="S1289" s="576">
        <f t="shared" si="136"/>
        <v>0</v>
      </c>
      <c r="T1289" s="576">
        <f t="shared" si="137"/>
        <v>0</v>
      </c>
      <c r="U1289" s="576">
        <f t="shared" si="138"/>
        <v>0</v>
      </c>
      <c r="V1289" s="553"/>
      <c r="W1289" s="553"/>
      <c r="X1289" s="553"/>
      <c r="Y1289" s="553"/>
      <c r="Z1289" s="397"/>
      <c r="AA1289" s="397"/>
      <c r="AB1289" s="397"/>
      <c r="AC1289" s="397"/>
      <c r="AD1289" s="397"/>
      <c r="AE1289" s="397"/>
      <c r="AF1289" s="397"/>
      <c r="AG1289" s="397"/>
      <c r="AH1289" s="397"/>
      <c r="AI1289" s="397"/>
      <c r="AJ1289" s="397"/>
      <c r="AK1289" s="397"/>
      <c r="AL1289" s="397"/>
      <c r="AM1289" s="397"/>
      <c r="AN1289" s="397"/>
      <c r="AO1289" s="397"/>
      <c r="AP1289" s="397"/>
      <c r="AQ1289" s="397"/>
      <c r="AR1289" s="397"/>
      <c r="AS1289" s="397"/>
      <c r="AT1289" s="397"/>
      <c r="AU1289" s="397"/>
      <c r="AV1289" s="397"/>
      <c r="AW1289" s="397"/>
      <c r="AX1289" s="397"/>
      <c r="AY1289" s="397"/>
      <c r="AZ1289" s="397"/>
      <c r="BA1289" s="553"/>
      <c r="BB1289" s="397"/>
      <c r="BC1289" s="397"/>
      <c r="BD1289" s="397"/>
    </row>
    <row r="1290" spans="2:56" x14ac:dyDescent="0.35">
      <c r="B1290" s="80"/>
      <c r="C1290" s="119"/>
      <c r="D1290" s="119"/>
      <c r="E1290" s="84"/>
      <c r="F1290" s="119"/>
      <c r="G1290" s="120"/>
      <c r="H1290" s="41"/>
      <c r="I1290" s="41"/>
      <c r="J1290" s="82"/>
      <c r="K1290" s="291">
        <f t="shared" si="133"/>
        <v>0</v>
      </c>
      <c r="L1290" s="293">
        <f>IF(I1290&lt;INDEX(Lookup!$U$2:$U$10,MATCH($D$46,Lookup!$S$2:$S$10,0)),0,IF(O1290="X",0,J1290/(DATEDIF(H1290,I1290,"m")+1)*12))</f>
        <v>0</v>
      </c>
      <c r="M1290" s="291">
        <f t="shared" si="134"/>
        <v>0</v>
      </c>
      <c r="N1290" s="335"/>
      <c r="O1290" s="143"/>
      <c r="P1290" s="397"/>
      <c r="Q1290" s="555"/>
      <c r="R1290" s="576">
        <f t="shared" si="135"/>
        <v>0</v>
      </c>
      <c r="S1290" s="576">
        <f t="shared" si="136"/>
        <v>0</v>
      </c>
      <c r="T1290" s="576">
        <f t="shared" si="137"/>
        <v>0</v>
      </c>
      <c r="U1290" s="576">
        <f t="shared" si="138"/>
        <v>0</v>
      </c>
      <c r="V1290" s="553"/>
      <c r="W1290" s="553"/>
      <c r="X1290" s="553"/>
      <c r="Y1290" s="553"/>
      <c r="Z1290" s="397"/>
      <c r="AA1290" s="397"/>
      <c r="AB1290" s="397"/>
      <c r="AC1290" s="397"/>
      <c r="AD1290" s="397"/>
      <c r="AE1290" s="397"/>
      <c r="AF1290" s="397"/>
      <c r="AG1290" s="397"/>
      <c r="AH1290" s="397"/>
      <c r="AI1290" s="397"/>
      <c r="AJ1290" s="397"/>
      <c r="AK1290" s="397"/>
      <c r="AL1290" s="397"/>
      <c r="AM1290" s="397"/>
      <c r="AN1290" s="397"/>
      <c r="AO1290" s="397"/>
      <c r="AP1290" s="397"/>
      <c r="AQ1290" s="397"/>
      <c r="AR1290" s="397"/>
      <c r="AS1290" s="397"/>
      <c r="AT1290" s="397"/>
      <c r="AU1290" s="397"/>
      <c r="AV1290" s="397"/>
      <c r="AW1290" s="397"/>
      <c r="AX1290" s="397"/>
      <c r="AY1290" s="397"/>
      <c r="AZ1290" s="397"/>
      <c r="BA1290" s="553"/>
      <c r="BB1290" s="397"/>
      <c r="BC1290" s="397"/>
      <c r="BD1290" s="397"/>
    </row>
    <row r="1291" spans="2:56" x14ac:dyDescent="0.35">
      <c r="B1291" s="80"/>
      <c r="C1291" s="119"/>
      <c r="D1291" s="119"/>
      <c r="E1291" s="84"/>
      <c r="F1291" s="119"/>
      <c r="G1291" s="120"/>
      <c r="H1291" s="41"/>
      <c r="I1291" s="41"/>
      <c r="J1291" s="82"/>
      <c r="K1291" s="291">
        <f t="shared" si="133"/>
        <v>0</v>
      </c>
      <c r="L1291" s="293">
        <f>IF(I1291&lt;INDEX(Lookup!$U$2:$U$10,MATCH($D$46,Lookup!$S$2:$S$10,0)),0,IF(O1291="X",0,J1291/(DATEDIF(H1291,I1291,"m")+1)*12))</f>
        <v>0</v>
      </c>
      <c r="M1291" s="291">
        <f t="shared" si="134"/>
        <v>0</v>
      </c>
      <c r="N1291" s="335"/>
      <c r="O1291" s="143"/>
      <c r="P1291" s="397"/>
      <c r="Q1291" s="555"/>
      <c r="R1291" s="576">
        <f t="shared" si="135"/>
        <v>0</v>
      </c>
      <c r="S1291" s="576">
        <f t="shared" si="136"/>
        <v>0</v>
      </c>
      <c r="T1291" s="576">
        <f t="shared" si="137"/>
        <v>0</v>
      </c>
      <c r="U1291" s="576">
        <f t="shared" si="138"/>
        <v>0</v>
      </c>
      <c r="V1291" s="553"/>
      <c r="W1291" s="553"/>
      <c r="X1291" s="553"/>
      <c r="Y1291" s="553"/>
      <c r="Z1291" s="397"/>
      <c r="AA1291" s="397"/>
      <c r="AB1291" s="397"/>
      <c r="AC1291" s="397"/>
      <c r="AD1291" s="397"/>
      <c r="AE1291" s="397"/>
      <c r="AF1291" s="397"/>
      <c r="AG1291" s="397"/>
      <c r="AH1291" s="397"/>
      <c r="AI1291" s="397"/>
      <c r="AJ1291" s="397"/>
      <c r="AK1291" s="397"/>
      <c r="AL1291" s="397"/>
      <c r="AM1291" s="397"/>
      <c r="AN1291" s="397"/>
      <c r="AO1291" s="397"/>
      <c r="AP1291" s="397"/>
      <c r="AQ1291" s="397"/>
      <c r="AR1291" s="397"/>
      <c r="AS1291" s="397"/>
      <c r="AT1291" s="397"/>
      <c r="AU1291" s="397"/>
      <c r="AV1291" s="397"/>
      <c r="AW1291" s="397"/>
      <c r="AX1291" s="397"/>
      <c r="AY1291" s="397"/>
      <c r="AZ1291" s="397"/>
      <c r="BA1291" s="553"/>
      <c r="BB1291" s="397"/>
      <c r="BC1291" s="397"/>
      <c r="BD1291" s="397"/>
    </row>
    <row r="1292" spans="2:56" x14ac:dyDescent="0.35">
      <c r="B1292" s="80"/>
      <c r="C1292" s="119"/>
      <c r="D1292" s="119"/>
      <c r="E1292" s="84"/>
      <c r="F1292" s="119"/>
      <c r="G1292" s="120"/>
      <c r="H1292" s="41"/>
      <c r="I1292" s="41"/>
      <c r="J1292" s="82"/>
      <c r="K1292" s="291">
        <f t="shared" si="133"/>
        <v>0</v>
      </c>
      <c r="L1292" s="293">
        <f>IF(I1292&lt;INDEX(Lookup!$U$2:$U$10,MATCH($D$46,Lookup!$S$2:$S$10,0)),0,IF(O1292="X",0,J1292/(DATEDIF(H1292,I1292,"m")+1)*12))</f>
        <v>0</v>
      </c>
      <c r="M1292" s="291">
        <f t="shared" si="134"/>
        <v>0</v>
      </c>
      <c r="N1292" s="335"/>
      <c r="O1292" s="143"/>
      <c r="P1292" s="397"/>
      <c r="Q1292" s="555"/>
      <c r="R1292" s="576">
        <f t="shared" si="135"/>
        <v>0</v>
      </c>
      <c r="S1292" s="576">
        <f t="shared" si="136"/>
        <v>0</v>
      </c>
      <c r="T1292" s="576">
        <f t="shared" si="137"/>
        <v>0</v>
      </c>
      <c r="U1292" s="576">
        <f t="shared" si="138"/>
        <v>0</v>
      </c>
      <c r="V1292" s="553"/>
      <c r="W1292" s="553"/>
      <c r="X1292" s="553"/>
      <c r="Y1292" s="553"/>
      <c r="Z1292" s="397"/>
      <c r="AA1292" s="397"/>
      <c r="AB1292" s="397"/>
      <c r="AC1292" s="397"/>
      <c r="AD1292" s="397"/>
      <c r="AE1292" s="397"/>
      <c r="AF1292" s="397"/>
      <c r="AG1292" s="397"/>
      <c r="AH1292" s="397"/>
      <c r="AI1292" s="397"/>
      <c r="AJ1292" s="397"/>
      <c r="AK1292" s="397"/>
      <c r="AL1292" s="397"/>
      <c r="AM1292" s="397"/>
      <c r="AN1292" s="397"/>
      <c r="AO1292" s="397"/>
      <c r="AP1292" s="397"/>
      <c r="AQ1292" s="397"/>
      <c r="AR1292" s="397"/>
      <c r="AS1292" s="397"/>
      <c r="AT1292" s="397"/>
      <c r="AU1292" s="397"/>
      <c r="AV1292" s="397"/>
      <c r="AW1292" s="397"/>
      <c r="AX1292" s="397"/>
      <c r="AY1292" s="397"/>
      <c r="AZ1292" s="397"/>
      <c r="BA1292" s="553"/>
      <c r="BB1292" s="397"/>
      <c r="BC1292" s="397"/>
      <c r="BD1292" s="397"/>
    </row>
    <row r="1293" spans="2:56" x14ac:dyDescent="0.35">
      <c r="B1293" s="80"/>
      <c r="C1293" s="119"/>
      <c r="D1293" s="119"/>
      <c r="E1293" s="84"/>
      <c r="F1293" s="119"/>
      <c r="G1293" s="120"/>
      <c r="H1293" s="41"/>
      <c r="I1293" s="41"/>
      <c r="J1293" s="82"/>
      <c r="K1293" s="291">
        <f t="shared" si="133"/>
        <v>0</v>
      </c>
      <c r="L1293" s="293">
        <f>IF(I1293&lt;INDEX(Lookup!$U$2:$U$10,MATCH($D$46,Lookup!$S$2:$S$10,0)),0,IF(O1293="X",0,J1293/(DATEDIF(H1293,I1293,"m")+1)*12))</f>
        <v>0</v>
      </c>
      <c r="M1293" s="291">
        <f t="shared" si="134"/>
        <v>0</v>
      </c>
      <c r="N1293" s="335"/>
      <c r="O1293" s="143"/>
      <c r="P1293" s="397"/>
      <c r="Q1293" s="555"/>
      <c r="R1293" s="576">
        <f t="shared" si="135"/>
        <v>0</v>
      </c>
      <c r="S1293" s="576">
        <f t="shared" si="136"/>
        <v>0</v>
      </c>
      <c r="T1293" s="576">
        <f t="shared" si="137"/>
        <v>0</v>
      </c>
      <c r="U1293" s="576">
        <f t="shared" si="138"/>
        <v>0</v>
      </c>
      <c r="V1293" s="553"/>
      <c r="W1293" s="553"/>
      <c r="X1293" s="553"/>
      <c r="Y1293" s="553"/>
      <c r="Z1293" s="397"/>
      <c r="AA1293" s="397"/>
      <c r="AB1293" s="397"/>
      <c r="AC1293" s="397"/>
      <c r="AD1293" s="397"/>
      <c r="AE1293" s="397"/>
      <c r="AF1293" s="397"/>
      <c r="AG1293" s="397"/>
      <c r="AH1293" s="397"/>
      <c r="AI1293" s="397"/>
      <c r="AJ1293" s="397"/>
      <c r="AK1293" s="397"/>
      <c r="AL1293" s="397"/>
      <c r="AM1293" s="397"/>
      <c r="AN1293" s="397"/>
      <c r="AO1293" s="397"/>
      <c r="AP1293" s="397"/>
      <c r="AQ1293" s="397"/>
      <c r="AR1293" s="397"/>
      <c r="AS1293" s="397"/>
      <c r="AT1293" s="397"/>
      <c r="AU1293" s="397"/>
      <c r="AV1293" s="397"/>
      <c r="AW1293" s="397"/>
      <c r="AX1293" s="397"/>
      <c r="AY1293" s="397"/>
      <c r="AZ1293" s="397"/>
      <c r="BA1293" s="553"/>
      <c r="BB1293" s="397"/>
      <c r="BC1293" s="397"/>
      <c r="BD1293" s="397"/>
    </row>
    <row r="1294" spans="2:56" x14ac:dyDescent="0.35">
      <c r="B1294" s="80"/>
      <c r="C1294" s="119"/>
      <c r="D1294" s="119"/>
      <c r="E1294" s="84"/>
      <c r="F1294" s="119"/>
      <c r="G1294" s="120"/>
      <c r="H1294" s="41"/>
      <c r="I1294" s="41"/>
      <c r="J1294" s="82"/>
      <c r="K1294" s="291">
        <f t="shared" si="133"/>
        <v>0</v>
      </c>
      <c r="L1294" s="293">
        <f>IF(I1294&lt;INDEX(Lookup!$U$2:$U$10,MATCH($D$46,Lookup!$S$2:$S$10,0)),0,IF(O1294="X",0,J1294/(DATEDIF(H1294,I1294,"m")+1)*12))</f>
        <v>0</v>
      </c>
      <c r="M1294" s="291">
        <f t="shared" si="134"/>
        <v>0</v>
      </c>
      <c r="N1294" s="335"/>
      <c r="O1294" s="143"/>
      <c r="P1294" s="397"/>
      <c r="Q1294" s="555"/>
      <c r="R1294" s="576">
        <f t="shared" si="135"/>
        <v>0</v>
      </c>
      <c r="S1294" s="576">
        <f t="shared" si="136"/>
        <v>0</v>
      </c>
      <c r="T1294" s="576">
        <f t="shared" si="137"/>
        <v>0</v>
      </c>
      <c r="U1294" s="576">
        <f t="shared" si="138"/>
        <v>0</v>
      </c>
      <c r="V1294" s="553"/>
      <c r="W1294" s="553"/>
      <c r="X1294" s="553"/>
      <c r="Y1294" s="553"/>
      <c r="Z1294" s="397"/>
      <c r="AA1294" s="397"/>
      <c r="AB1294" s="397"/>
      <c r="AC1294" s="397"/>
      <c r="AD1294" s="397"/>
      <c r="AE1294" s="397"/>
      <c r="AF1294" s="397"/>
      <c r="AG1294" s="397"/>
      <c r="AH1294" s="397"/>
      <c r="AI1294" s="397"/>
      <c r="AJ1294" s="397"/>
      <c r="AK1294" s="397"/>
      <c r="AL1294" s="397"/>
      <c r="AM1294" s="397"/>
      <c r="AN1294" s="397"/>
      <c r="AO1294" s="397"/>
      <c r="AP1294" s="397"/>
      <c r="AQ1294" s="397"/>
      <c r="AR1294" s="397"/>
      <c r="AS1294" s="397"/>
      <c r="AT1294" s="397"/>
      <c r="AU1294" s="397"/>
      <c r="AV1294" s="397"/>
      <c r="AW1294" s="397"/>
      <c r="AX1294" s="397"/>
      <c r="AY1294" s="397"/>
      <c r="AZ1294" s="397"/>
      <c r="BA1294" s="553"/>
      <c r="BB1294" s="397"/>
      <c r="BC1294" s="397"/>
      <c r="BD1294" s="397"/>
    </row>
    <row r="1295" spans="2:56" x14ac:dyDescent="0.35">
      <c r="B1295" s="80"/>
      <c r="C1295" s="119"/>
      <c r="D1295" s="119"/>
      <c r="E1295" s="84"/>
      <c r="F1295" s="119"/>
      <c r="G1295" s="120"/>
      <c r="H1295" s="41"/>
      <c r="I1295" s="41"/>
      <c r="J1295" s="82"/>
      <c r="K1295" s="291">
        <f t="shared" si="133"/>
        <v>0</v>
      </c>
      <c r="L1295" s="293">
        <f>IF(I1295&lt;INDEX(Lookup!$U$2:$U$10,MATCH($D$46,Lookup!$S$2:$S$10,0)),0,IF(O1295="X",0,J1295/(DATEDIF(H1295,I1295,"m")+1)*12))</f>
        <v>0</v>
      </c>
      <c r="M1295" s="291">
        <f t="shared" si="134"/>
        <v>0</v>
      </c>
      <c r="N1295" s="335"/>
      <c r="O1295" s="143"/>
      <c r="P1295" s="397"/>
      <c r="Q1295" s="555"/>
      <c r="R1295" s="576">
        <f t="shared" si="135"/>
        <v>0</v>
      </c>
      <c r="S1295" s="576">
        <f t="shared" si="136"/>
        <v>0</v>
      </c>
      <c r="T1295" s="576">
        <f t="shared" si="137"/>
        <v>0</v>
      </c>
      <c r="U1295" s="576">
        <f t="shared" si="138"/>
        <v>0</v>
      </c>
      <c r="V1295" s="553"/>
      <c r="W1295" s="553"/>
      <c r="X1295" s="553"/>
      <c r="Y1295" s="553"/>
      <c r="Z1295" s="397"/>
      <c r="AA1295" s="397"/>
      <c r="AB1295" s="397"/>
      <c r="AC1295" s="397"/>
      <c r="AD1295" s="397"/>
      <c r="AE1295" s="397"/>
      <c r="AF1295" s="397"/>
      <c r="AG1295" s="397"/>
      <c r="AH1295" s="397"/>
      <c r="AI1295" s="397"/>
      <c r="AJ1295" s="397"/>
      <c r="AK1295" s="397"/>
      <c r="AL1295" s="397"/>
      <c r="AM1295" s="397"/>
      <c r="AN1295" s="397"/>
      <c r="AO1295" s="397"/>
      <c r="AP1295" s="397"/>
      <c r="AQ1295" s="397"/>
      <c r="AR1295" s="397"/>
      <c r="AS1295" s="397"/>
      <c r="AT1295" s="397"/>
      <c r="AU1295" s="397"/>
      <c r="AV1295" s="397"/>
      <c r="AW1295" s="397"/>
      <c r="AX1295" s="397"/>
      <c r="AY1295" s="397"/>
      <c r="AZ1295" s="397"/>
      <c r="BA1295" s="553"/>
      <c r="BB1295" s="397"/>
      <c r="BC1295" s="397"/>
      <c r="BD1295" s="397"/>
    </row>
    <row r="1296" spans="2:56" x14ac:dyDescent="0.35">
      <c r="B1296" s="80"/>
      <c r="C1296" s="119"/>
      <c r="D1296" s="119"/>
      <c r="E1296" s="84"/>
      <c r="F1296" s="119"/>
      <c r="G1296" s="120"/>
      <c r="H1296" s="41"/>
      <c r="I1296" s="41"/>
      <c r="J1296" s="82"/>
      <c r="K1296" s="291">
        <f t="shared" si="133"/>
        <v>0</v>
      </c>
      <c r="L1296" s="293">
        <f>IF(I1296&lt;INDEX(Lookup!$U$2:$U$10,MATCH($D$46,Lookup!$S$2:$S$10,0)),0,IF(O1296="X",0,J1296/(DATEDIF(H1296,I1296,"m")+1)*12))</f>
        <v>0</v>
      </c>
      <c r="M1296" s="291">
        <f t="shared" si="134"/>
        <v>0</v>
      </c>
      <c r="N1296" s="335"/>
      <c r="O1296" s="143"/>
      <c r="P1296" s="397"/>
      <c r="Q1296" s="555"/>
      <c r="R1296" s="576">
        <f t="shared" si="135"/>
        <v>0</v>
      </c>
      <c r="S1296" s="576">
        <f t="shared" si="136"/>
        <v>0</v>
      </c>
      <c r="T1296" s="576">
        <f t="shared" si="137"/>
        <v>0</v>
      </c>
      <c r="U1296" s="576">
        <f t="shared" si="138"/>
        <v>0</v>
      </c>
      <c r="V1296" s="553"/>
      <c r="W1296" s="553"/>
      <c r="X1296" s="553"/>
      <c r="Y1296" s="553"/>
      <c r="Z1296" s="397"/>
      <c r="AA1296" s="397"/>
      <c r="AB1296" s="397"/>
      <c r="AC1296" s="397"/>
      <c r="AD1296" s="397"/>
      <c r="AE1296" s="397"/>
      <c r="AF1296" s="397"/>
      <c r="AG1296" s="397"/>
      <c r="AH1296" s="397"/>
      <c r="AI1296" s="397"/>
      <c r="AJ1296" s="397"/>
      <c r="AK1296" s="397"/>
      <c r="AL1296" s="397"/>
      <c r="AM1296" s="397"/>
      <c r="AN1296" s="397"/>
      <c r="AO1296" s="397"/>
      <c r="AP1296" s="397"/>
      <c r="AQ1296" s="397"/>
      <c r="AR1296" s="397"/>
      <c r="AS1296" s="397"/>
      <c r="AT1296" s="397"/>
      <c r="AU1296" s="397"/>
      <c r="AV1296" s="397"/>
      <c r="AW1296" s="397"/>
      <c r="AX1296" s="397"/>
      <c r="AY1296" s="397"/>
      <c r="AZ1296" s="397"/>
      <c r="BA1296" s="553"/>
      <c r="BB1296" s="397"/>
      <c r="BC1296" s="397"/>
      <c r="BD1296" s="397"/>
    </row>
    <row r="1297" spans="2:56" x14ac:dyDescent="0.35">
      <c r="B1297" s="80"/>
      <c r="C1297" s="119"/>
      <c r="D1297" s="119"/>
      <c r="E1297" s="84"/>
      <c r="F1297" s="119"/>
      <c r="G1297" s="120"/>
      <c r="H1297" s="41"/>
      <c r="I1297" s="41"/>
      <c r="J1297" s="82"/>
      <c r="K1297" s="291">
        <f t="shared" si="133"/>
        <v>0</v>
      </c>
      <c r="L1297" s="293">
        <f>IF(I1297&lt;INDEX(Lookup!$U$2:$U$10,MATCH($D$46,Lookup!$S$2:$S$10,0)),0,IF(O1297="X",0,J1297/(DATEDIF(H1297,I1297,"m")+1)*12))</f>
        <v>0</v>
      </c>
      <c r="M1297" s="291">
        <f t="shared" si="134"/>
        <v>0</v>
      </c>
      <c r="N1297" s="335"/>
      <c r="O1297" s="143"/>
      <c r="P1297" s="397"/>
      <c r="Q1297" s="555"/>
      <c r="R1297" s="576">
        <f t="shared" si="135"/>
        <v>0</v>
      </c>
      <c r="S1297" s="576">
        <f t="shared" si="136"/>
        <v>0</v>
      </c>
      <c r="T1297" s="576">
        <f t="shared" si="137"/>
        <v>0</v>
      </c>
      <c r="U1297" s="576">
        <f t="shared" si="138"/>
        <v>0</v>
      </c>
      <c r="V1297" s="553"/>
      <c r="W1297" s="553"/>
      <c r="X1297" s="553"/>
      <c r="Y1297" s="553"/>
      <c r="Z1297" s="397"/>
      <c r="AA1297" s="397"/>
      <c r="AB1297" s="397"/>
      <c r="AC1297" s="397"/>
      <c r="AD1297" s="397"/>
      <c r="AE1297" s="397"/>
      <c r="AF1297" s="397"/>
      <c r="AG1297" s="397"/>
      <c r="AH1297" s="397"/>
      <c r="AI1297" s="397"/>
      <c r="AJ1297" s="397"/>
      <c r="AK1297" s="397"/>
      <c r="AL1297" s="397"/>
      <c r="AM1297" s="397"/>
      <c r="AN1297" s="397"/>
      <c r="AO1297" s="397"/>
      <c r="AP1297" s="397"/>
      <c r="AQ1297" s="397"/>
      <c r="AR1297" s="397"/>
      <c r="AS1297" s="397"/>
      <c r="AT1297" s="397"/>
      <c r="AU1297" s="397"/>
      <c r="AV1297" s="397"/>
      <c r="AW1297" s="397"/>
      <c r="AX1297" s="397"/>
      <c r="AY1297" s="397"/>
      <c r="AZ1297" s="397"/>
      <c r="BA1297" s="553"/>
      <c r="BB1297" s="397"/>
      <c r="BC1297" s="397"/>
      <c r="BD1297" s="397"/>
    </row>
    <row r="1298" spans="2:56" x14ac:dyDescent="0.35">
      <c r="B1298" s="80"/>
      <c r="C1298" s="119"/>
      <c r="D1298" s="119"/>
      <c r="E1298" s="84"/>
      <c r="F1298" s="119"/>
      <c r="G1298" s="120"/>
      <c r="H1298" s="41"/>
      <c r="I1298" s="41"/>
      <c r="J1298" s="82"/>
      <c r="K1298" s="291">
        <f t="shared" si="133"/>
        <v>0</v>
      </c>
      <c r="L1298" s="293">
        <f>IF(I1298&lt;INDEX(Lookup!$U$2:$U$10,MATCH($D$46,Lookup!$S$2:$S$10,0)),0,IF(O1298="X",0,J1298/(DATEDIF(H1298,I1298,"m")+1)*12))</f>
        <v>0</v>
      </c>
      <c r="M1298" s="291">
        <f t="shared" si="134"/>
        <v>0</v>
      </c>
      <c r="N1298" s="335"/>
      <c r="O1298" s="143"/>
      <c r="P1298" s="397"/>
      <c r="Q1298" s="555"/>
      <c r="R1298" s="576">
        <f t="shared" si="135"/>
        <v>0</v>
      </c>
      <c r="S1298" s="576">
        <f t="shared" si="136"/>
        <v>0</v>
      </c>
      <c r="T1298" s="576">
        <f t="shared" si="137"/>
        <v>0</v>
      </c>
      <c r="U1298" s="576">
        <f t="shared" si="138"/>
        <v>0</v>
      </c>
      <c r="V1298" s="553"/>
      <c r="W1298" s="553"/>
      <c r="X1298" s="553"/>
      <c r="Y1298" s="553"/>
      <c r="Z1298" s="397"/>
      <c r="AA1298" s="397"/>
      <c r="AB1298" s="397"/>
      <c r="AC1298" s="397"/>
      <c r="AD1298" s="397"/>
      <c r="AE1298" s="397"/>
      <c r="AF1298" s="397"/>
      <c r="AG1298" s="397"/>
      <c r="AH1298" s="397"/>
      <c r="AI1298" s="397"/>
      <c r="AJ1298" s="397"/>
      <c r="AK1298" s="397"/>
      <c r="AL1298" s="397"/>
      <c r="AM1298" s="397"/>
      <c r="AN1298" s="397"/>
      <c r="AO1298" s="397"/>
      <c r="AP1298" s="397"/>
      <c r="AQ1298" s="397"/>
      <c r="AR1298" s="397"/>
      <c r="AS1298" s="397"/>
      <c r="AT1298" s="397"/>
      <c r="AU1298" s="397"/>
      <c r="AV1298" s="397"/>
      <c r="AW1298" s="397"/>
      <c r="AX1298" s="397"/>
      <c r="AY1298" s="397"/>
      <c r="AZ1298" s="397"/>
      <c r="BA1298" s="553"/>
      <c r="BB1298" s="397"/>
      <c r="BC1298" s="397"/>
      <c r="BD1298" s="397"/>
    </row>
    <row r="1299" spans="2:56" x14ac:dyDescent="0.35">
      <c r="B1299" s="80"/>
      <c r="C1299" s="119"/>
      <c r="D1299" s="119"/>
      <c r="E1299" s="84"/>
      <c r="F1299" s="119"/>
      <c r="G1299" s="120"/>
      <c r="H1299" s="41"/>
      <c r="I1299" s="41"/>
      <c r="J1299" s="82"/>
      <c r="K1299" s="291">
        <f t="shared" si="133"/>
        <v>0</v>
      </c>
      <c r="L1299" s="293">
        <f>IF(I1299&lt;INDEX(Lookup!$U$2:$U$10,MATCH($D$46,Lookup!$S$2:$S$10,0)),0,IF(O1299="X",0,J1299/(DATEDIF(H1299,I1299,"m")+1)*12))</f>
        <v>0</v>
      </c>
      <c r="M1299" s="291">
        <f t="shared" si="134"/>
        <v>0</v>
      </c>
      <c r="N1299" s="335"/>
      <c r="O1299" s="143"/>
      <c r="P1299" s="397"/>
      <c r="Q1299" s="555"/>
      <c r="R1299" s="576">
        <f t="shared" si="135"/>
        <v>0</v>
      </c>
      <c r="S1299" s="576">
        <f t="shared" si="136"/>
        <v>0</v>
      </c>
      <c r="T1299" s="576">
        <f t="shared" si="137"/>
        <v>0</v>
      </c>
      <c r="U1299" s="576">
        <f t="shared" si="138"/>
        <v>0</v>
      </c>
      <c r="V1299" s="553"/>
      <c r="W1299" s="553"/>
      <c r="X1299" s="553"/>
      <c r="Y1299" s="553"/>
      <c r="Z1299" s="397"/>
      <c r="AA1299" s="397"/>
      <c r="AB1299" s="397"/>
      <c r="AC1299" s="397"/>
      <c r="AD1299" s="397"/>
      <c r="AE1299" s="397"/>
      <c r="AF1299" s="397"/>
      <c r="AG1299" s="397"/>
      <c r="AH1299" s="397"/>
      <c r="AI1299" s="397"/>
      <c r="AJ1299" s="397"/>
      <c r="AK1299" s="397"/>
      <c r="AL1299" s="397"/>
      <c r="AM1299" s="397"/>
      <c r="AN1299" s="397"/>
      <c r="AO1299" s="397"/>
      <c r="AP1299" s="397"/>
      <c r="AQ1299" s="397"/>
      <c r="AR1299" s="397"/>
      <c r="AS1299" s="397"/>
      <c r="AT1299" s="397"/>
      <c r="AU1299" s="397"/>
      <c r="AV1299" s="397"/>
      <c r="AW1299" s="397"/>
      <c r="AX1299" s="397"/>
      <c r="AY1299" s="397"/>
      <c r="AZ1299" s="397"/>
      <c r="BA1299" s="553"/>
      <c r="BB1299" s="397"/>
      <c r="BC1299" s="397"/>
      <c r="BD1299" s="397"/>
    </row>
    <row r="1300" spans="2:56" x14ac:dyDescent="0.35">
      <c r="B1300" s="80"/>
      <c r="C1300" s="119"/>
      <c r="D1300" s="119"/>
      <c r="E1300" s="84"/>
      <c r="F1300" s="119"/>
      <c r="G1300" s="120"/>
      <c r="H1300" s="41"/>
      <c r="I1300" s="41"/>
      <c r="J1300" s="82"/>
      <c r="K1300" s="291">
        <f t="shared" si="133"/>
        <v>0</v>
      </c>
      <c r="L1300" s="293">
        <f>IF(I1300&lt;INDEX(Lookup!$U$2:$U$10,MATCH($D$46,Lookup!$S$2:$S$10,0)),0,IF(O1300="X",0,J1300/(DATEDIF(H1300,I1300,"m")+1)*12))</f>
        <v>0</v>
      </c>
      <c r="M1300" s="291">
        <f t="shared" si="134"/>
        <v>0</v>
      </c>
      <c r="N1300" s="335"/>
      <c r="O1300" s="143"/>
      <c r="P1300" s="397"/>
      <c r="Q1300" s="555"/>
      <c r="R1300" s="576">
        <f t="shared" si="135"/>
        <v>0</v>
      </c>
      <c r="S1300" s="576">
        <f t="shared" si="136"/>
        <v>0</v>
      </c>
      <c r="T1300" s="576">
        <f t="shared" si="137"/>
        <v>0</v>
      </c>
      <c r="U1300" s="576">
        <f t="shared" si="138"/>
        <v>0</v>
      </c>
      <c r="V1300" s="553"/>
      <c r="W1300" s="553"/>
      <c r="X1300" s="553"/>
      <c r="Y1300" s="553"/>
      <c r="Z1300" s="397"/>
      <c r="AA1300" s="397"/>
      <c r="AB1300" s="397"/>
      <c r="AC1300" s="397"/>
      <c r="AD1300" s="397"/>
      <c r="AE1300" s="397"/>
      <c r="AF1300" s="397"/>
      <c r="AG1300" s="397"/>
      <c r="AH1300" s="397"/>
      <c r="AI1300" s="397"/>
      <c r="AJ1300" s="397"/>
      <c r="AK1300" s="397"/>
      <c r="AL1300" s="397"/>
      <c r="AM1300" s="397"/>
      <c r="AN1300" s="397"/>
      <c r="AO1300" s="397"/>
      <c r="AP1300" s="397"/>
      <c r="AQ1300" s="397"/>
      <c r="AR1300" s="397"/>
      <c r="AS1300" s="397"/>
      <c r="AT1300" s="397"/>
      <c r="AU1300" s="397"/>
      <c r="AV1300" s="397"/>
      <c r="AW1300" s="397"/>
      <c r="AX1300" s="397"/>
      <c r="AY1300" s="397"/>
      <c r="AZ1300" s="397"/>
      <c r="BA1300" s="553"/>
      <c r="BB1300" s="397"/>
      <c r="BC1300" s="397"/>
      <c r="BD1300" s="397"/>
    </row>
    <row r="1301" spans="2:56" x14ac:dyDescent="0.35">
      <c r="B1301" s="80"/>
      <c r="C1301" s="119"/>
      <c r="D1301" s="119"/>
      <c r="E1301" s="84"/>
      <c r="F1301" s="119"/>
      <c r="G1301" s="120"/>
      <c r="H1301" s="41"/>
      <c r="I1301" s="41"/>
      <c r="J1301" s="82"/>
      <c r="K1301" s="291">
        <f t="shared" si="133"/>
        <v>0</v>
      </c>
      <c r="L1301" s="293">
        <f>IF(I1301&lt;INDEX(Lookup!$U$2:$U$10,MATCH($D$46,Lookup!$S$2:$S$10,0)),0,IF(O1301="X",0,J1301/(DATEDIF(H1301,I1301,"m")+1)*12))</f>
        <v>0</v>
      </c>
      <c r="M1301" s="291">
        <f t="shared" si="134"/>
        <v>0</v>
      </c>
      <c r="N1301" s="335"/>
      <c r="O1301" s="143"/>
      <c r="P1301" s="397"/>
      <c r="Q1301" s="555"/>
      <c r="R1301" s="576">
        <f t="shared" si="135"/>
        <v>0</v>
      </c>
      <c r="S1301" s="576">
        <f t="shared" si="136"/>
        <v>0</v>
      </c>
      <c r="T1301" s="576">
        <f t="shared" si="137"/>
        <v>0</v>
      </c>
      <c r="U1301" s="576">
        <f t="shared" si="138"/>
        <v>0</v>
      </c>
      <c r="V1301" s="553"/>
      <c r="W1301" s="553"/>
      <c r="X1301" s="553"/>
      <c r="Y1301" s="553"/>
      <c r="Z1301" s="397"/>
      <c r="AA1301" s="397"/>
      <c r="AB1301" s="397"/>
      <c r="AC1301" s="397"/>
      <c r="AD1301" s="397"/>
      <c r="AE1301" s="397"/>
      <c r="AF1301" s="397"/>
      <c r="AG1301" s="397"/>
      <c r="AH1301" s="397"/>
      <c r="AI1301" s="397"/>
      <c r="AJ1301" s="397"/>
      <c r="AK1301" s="397"/>
      <c r="AL1301" s="397"/>
      <c r="AM1301" s="397"/>
      <c r="AN1301" s="397"/>
      <c r="AO1301" s="397"/>
      <c r="AP1301" s="397"/>
      <c r="AQ1301" s="397"/>
      <c r="AR1301" s="397"/>
      <c r="AS1301" s="397"/>
      <c r="AT1301" s="397"/>
      <c r="AU1301" s="397"/>
      <c r="AV1301" s="397"/>
      <c r="AW1301" s="397"/>
      <c r="AX1301" s="397"/>
      <c r="AY1301" s="397"/>
      <c r="AZ1301" s="397"/>
      <c r="BA1301" s="553"/>
      <c r="BB1301" s="397"/>
      <c r="BC1301" s="397"/>
      <c r="BD1301" s="397"/>
    </row>
    <row r="1302" spans="2:56" x14ac:dyDescent="0.35">
      <c r="B1302" s="80"/>
      <c r="C1302" s="119"/>
      <c r="D1302" s="119"/>
      <c r="E1302" s="84"/>
      <c r="F1302" s="119"/>
      <c r="G1302" s="120"/>
      <c r="H1302" s="41"/>
      <c r="I1302" s="41"/>
      <c r="J1302" s="82"/>
      <c r="K1302" s="291">
        <f t="shared" si="133"/>
        <v>0</v>
      </c>
      <c r="L1302" s="293">
        <f>IF(I1302&lt;INDEX(Lookup!$U$2:$U$10,MATCH($D$46,Lookup!$S$2:$S$10,0)),0,IF(O1302="X",0,J1302/(DATEDIF(H1302,I1302,"m")+1)*12))</f>
        <v>0</v>
      </c>
      <c r="M1302" s="291">
        <f t="shared" si="134"/>
        <v>0</v>
      </c>
      <c r="N1302" s="335"/>
      <c r="O1302" s="143"/>
      <c r="P1302" s="397"/>
      <c r="Q1302" s="555"/>
      <c r="R1302" s="576">
        <f t="shared" si="135"/>
        <v>0</v>
      </c>
      <c r="S1302" s="576">
        <f t="shared" si="136"/>
        <v>0</v>
      </c>
      <c r="T1302" s="576">
        <f t="shared" si="137"/>
        <v>0</v>
      </c>
      <c r="U1302" s="576">
        <f t="shared" si="138"/>
        <v>0</v>
      </c>
      <c r="V1302" s="553"/>
      <c r="W1302" s="553"/>
      <c r="X1302" s="553"/>
      <c r="Y1302" s="553"/>
      <c r="Z1302" s="397"/>
      <c r="AA1302" s="397"/>
      <c r="AB1302" s="397"/>
      <c r="AC1302" s="397"/>
      <c r="AD1302" s="397"/>
      <c r="AE1302" s="397"/>
      <c r="AF1302" s="397"/>
      <c r="AG1302" s="397"/>
      <c r="AH1302" s="397"/>
      <c r="AI1302" s="397"/>
      <c r="AJ1302" s="397"/>
      <c r="AK1302" s="397"/>
      <c r="AL1302" s="397"/>
      <c r="AM1302" s="397"/>
      <c r="AN1302" s="397"/>
      <c r="AO1302" s="397"/>
      <c r="AP1302" s="397"/>
      <c r="AQ1302" s="397"/>
      <c r="AR1302" s="397"/>
      <c r="AS1302" s="397"/>
      <c r="AT1302" s="397"/>
      <c r="AU1302" s="397"/>
      <c r="AV1302" s="397"/>
      <c r="AW1302" s="397"/>
      <c r="AX1302" s="397"/>
      <c r="AY1302" s="397"/>
      <c r="AZ1302" s="397"/>
      <c r="BA1302" s="553"/>
      <c r="BB1302" s="397"/>
      <c r="BC1302" s="397"/>
      <c r="BD1302" s="397"/>
    </row>
    <row r="1303" spans="2:56" x14ac:dyDescent="0.35">
      <c r="B1303" s="80"/>
      <c r="C1303" s="119"/>
      <c r="D1303" s="119"/>
      <c r="E1303" s="84"/>
      <c r="F1303" s="119"/>
      <c r="G1303" s="120"/>
      <c r="H1303" s="41"/>
      <c r="I1303" s="41"/>
      <c r="J1303" s="82"/>
      <c r="K1303" s="291">
        <f t="shared" si="133"/>
        <v>0</v>
      </c>
      <c r="L1303" s="293">
        <f>IF(I1303&lt;INDEX(Lookup!$U$2:$U$10,MATCH($D$46,Lookup!$S$2:$S$10,0)),0,IF(O1303="X",0,J1303/(DATEDIF(H1303,I1303,"m")+1)*12))</f>
        <v>0</v>
      </c>
      <c r="M1303" s="291">
        <f t="shared" si="134"/>
        <v>0</v>
      </c>
      <c r="N1303" s="335"/>
      <c r="O1303" s="143"/>
      <c r="P1303" s="397"/>
      <c r="Q1303" s="555"/>
      <c r="R1303" s="576">
        <f t="shared" si="135"/>
        <v>0</v>
      </c>
      <c r="S1303" s="576">
        <f t="shared" si="136"/>
        <v>0</v>
      </c>
      <c r="T1303" s="576">
        <f t="shared" si="137"/>
        <v>0</v>
      </c>
      <c r="U1303" s="576">
        <f t="shared" si="138"/>
        <v>0</v>
      </c>
      <c r="V1303" s="553"/>
      <c r="W1303" s="553"/>
      <c r="X1303" s="553"/>
      <c r="Y1303" s="553"/>
      <c r="Z1303" s="397"/>
      <c r="AA1303" s="397"/>
      <c r="AB1303" s="397"/>
      <c r="AC1303" s="397"/>
      <c r="AD1303" s="397"/>
      <c r="AE1303" s="397"/>
      <c r="AF1303" s="397"/>
      <c r="AG1303" s="397"/>
      <c r="AH1303" s="397"/>
      <c r="AI1303" s="397"/>
      <c r="AJ1303" s="397"/>
      <c r="AK1303" s="397"/>
      <c r="AL1303" s="397"/>
      <c r="AM1303" s="397"/>
      <c r="AN1303" s="397"/>
      <c r="AO1303" s="397"/>
      <c r="AP1303" s="397"/>
      <c r="AQ1303" s="397"/>
      <c r="AR1303" s="397"/>
      <c r="AS1303" s="397"/>
      <c r="AT1303" s="397"/>
      <c r="AU1303" s="397"/>
      <c r="AV1303" s="397"/>
      <c r="AW1303" s="397"/>
      <c r="AX1303" s="397"/>
      <c r="AY1303" s="397"/>
      <c r="AZ1303" s="397"/>
      <c r="BA1303" s="553"/>
      <c r="BB1303" s="397"/>
      <c r="BC1303" s="397"/>
      <c r="BD1303" s="397"/>
    </row>
    <row r="1304" spans="2:56" x14ac:dyDescent="0.35">
      <c r="B1304" s="80"/>
      <c r="C1304" s="119"/>
      <c r="D1304" s="119"/>
      <c r="E1304" s="84"/>
      <c r="F1304" s="119"/>
      <c r="G1304" s="120"/>
      <c r="H1304" s="41"/>
      <c r="I1304" s="41"/>
      <c r="J1304" s="82"/>
      <c r="K1304" s="291">
        <f t="shared" si="133"/>
        <v>0</v>
      </c>
      <c r="L1304" s="293">
        <f>IF(I1304&lt;INDEX(Lookup!$U$2:$U$10,MATCH($D$46,Lookup!$S$2:$S$10,0)),0,IF(O1304="X",0,J1304/(DATEDIF(H1304,I1304,"m")+1)*12))</f>
        <v>0</v>
      </c>
      <c r="M1304" s="291">
        <f t="shared" si="134"/>
        <v>0</v>
      </c>
      <c r="N1304" s="335"/>
      <c r="O1304" s="143"/>
      <c r="P1304" s="397"/>
      <c r="Q1304" s="555"/>
      <c r="R1304" s="576">
        <f t="shared" si="135"/>
        <v>0</v>
      </c>
      <c r="S1304" s="576">
        <f t="shared" si="136"/>
        <v>0</v>
      </c>
      <c r="T1304" s="576">
        <f t="shared" si="137"/>
        <v>0</v>
      </c>
      <c r="U1304" s="576">
        <f t="shared" si="138"/>
        <v>0</v>
      </c>
      <c r="V1304" s="553"/>
      <c r="W1304" s="553"/>
      <c r="X1304" s="553"/>
      <c r="Y1304" s="553"/>
      <c r="Z1304" s="397"/>
      <c r="AA1304" s="397"/>
      <c r="AB1304" s="397"/>
      <c r="AC1304" s="397"/>
      <c r="AD1304" s="397"/>
      <c r="AE1304" s="397"/>
      <c r="AF1304" s="397"/>
      <c r="AG1304" s="397"/>
      <c r="AH1304" s="397"/>
      <c r="AI1304" s="397"/>
      <c r="AJ1304" s="397"/>
      <c r="AK1304" s="397"/>
      <c r="AL1304" s="397"/>
      <c r="AM1304" s="397"/>
      <c r="AN1304" s="397"/>
      <c r="AO1304" s="397"/>
      <c r="AP1304" s="397"/>
      <c r="AQ1304" s="397"/>
      <c r="AR1304" s="397"/>
      <c r="AS1304" s="397"/>
      <c r="AT1304" s="397"/>
      <c r="AU1304" s="397"/>
      <c r="AV1304" s="397"/>
      <c r="AW1304" s="397"/>
      <c r="AX1304" s="397"/>
      <c r="AY1304" s="397"/>
      <c r="AZ1304" s="397"/>
      <c r="BA1304" s="553"/>
      <c r="BB1304" s="397"/>
      <c r="BC1304" s="397"/>
      <c r="BD1304" s="397"/>
    </row>
    <row r="1305" spans="2:56" x14ac:dyDescent="0.35">
      <c r="B1305" s="80"/>
      <c r="C1305" s="119"/>
      <c r="D1305" s="119"/>
      <c r="E1305" s="84"/>
      <c r="F1305" s="119"/>
      <c r="G1305" s="120"/>
      <c r="H1305" s="41"/>
      <c r="I1305" s="41"/>
      <c r="J1305" s="82"/>
      <c r="K1305" s="291">
        <f t="shared" si="133"/>
        <v>0</v>
      </c>
      <c r="L1305" s="293">
        <f>IF(I1305&lt;INDEX(Lookup!$U$2:$U$10,MATCH($D$46,Lookup!$S$2:$S$10,0)),0,IF(O1305="X",0,J1305/(DATEDIF(H1305,I1305,"m")+1)*12))</f>
        <v>0</v>
      </c>
      <c r="M1305" s="291">
        <f t="shared" si="134"/>
        <v>0</v>
      </c>
      <c r="N1305" s="335"/>
      <c r="O1305" s="143"/>
      <c r="P1305" s="397"/>
      <c r="Q1305" s="555"/>
      <c r="R1305" s="576">
        <f t="shared" si="135"/>
        <v>0</v>
      </c>
      <c r="S1305" s="576">
        <f t="shared" si="136"/>
        <v>0</v>
      </c>
      <c r="T1305" s="576">
        <f t="shared" si="137"/>
        <v>0</v>
      </c>
      <c r="U1305" s="576">
        <f t="shared" si="138"/>
        <v>0</v>
      </c>
      <c r="V1305" s="553"/>
      <c r="W1305" s="553"/>
      <c r="X1305" s="553"/>
      <c r="Y1305" s="553"/>
      <c r="Z1305" s="397"/>
      <c r="AA1305" s="397"/>
      <c r="AB1305" s="397"/>
      <c r="AC1305" s="397"/>
      <c r="AD1305" s="397"/>
      <c r="AE1305" s="397"/>
      <c r="AF1305" s="397"/>
      <c r="AG1305" s="397"/>
      <c r="AH1305" s="397"/>
      <c r="AI1305" s="397"/>
      <c r="AJ1305" s="397"/>
      <c r="AK1305" s="397"/>
      <c r="AL1305" s="397"/>
      <c r="AM1305" s="397"/>
      <c r="AN1305" s="397"/>
      <c r="AO1305" s="397"/>
      <c r="AP1305" s="397"/>
      <c r="AQ1305" s="397"/>
      <c r="AR1305" s="397"/>
      <c r="AS1305" s="397"/>
      <c r="AT1305" s="397"/>
      <c r="AU1305" s="397"/>
      <c r="AV1305" s="397"/>
      <c r="AW1305" s="397"/>
      <c r="AX1305" s="397"/>
      <c r="AY1305" s="397"/>
      <c r="AZ1305" s="397"/>
      <c r="BA1305" s="553"/>
      <c r="BB1305" s="397"/>
      <c r="BC1305" s="397"/>
      <c r="BD1305" s="397"/>
    </row>
    <row r="1306" spans="2:56" x14ac:dyDescent="0.35">
      <c r="B1306" s="80"/>
      <c r="C1306" s="119"/>
      <c r="D1306" s="119"/>
      <c r="E1306" s="84"/>
      <c r="F1306" s="119"/>
      <c r="G1306" s="120"/>
      <c r="H1306" s="41"/>
      <c r="I1306" s="41"/>
      <c r="J1306" s="82"/>
      <c r="K1306" s="291">
        <f t="shared" si="133"/>
        <v>0</v>
      </c>
      <c r="L1306" s="293">
        <f>IF(I1306&lt;INDEX(Lookup!$U$2:$U$10,MATCH($D$46,Lookup!$S$2:$S$10,0)),0,IF(O1306="X",0,J1306/(DATEDIF(H1306,I1306,"m")+1)*12))</f>
        <v>0</v>
      </c>
      <c r="M1306" s="291">
        <f t="shared" si="134"/>
        <v>0</v>
      </c>
      <c r="N1306" s="335"/>
      <c r="O1306" s="143"/>
      <c r="P1306" s="397"/>
      <c r="Q1306" s="555"/>
      <c r="R1306" s="576">
        <f t="shared" si="135"/>
        <v>0</v>
      </c>
      <c r="S1306" s="576">
        <f t="shared" si="136"/>
        <v>0</v>
      </c>
      <c r="T1306" s="576">
        <f t="shared" si="137"/>
        <v>0</v>
      </c>
      <c r="U1306" s="576">
        <f t="shared" si="138"/>
        <v>0</v>
      </c>
      <c r="V1306" s="553"/>
      <c r="W1306" s="553"/>
      <c r="X1306" s="553"/>
      <c r="Y1306" s="553"/>
      <c r="Z1306" s="397"/>
      <c r="AA1306" s="397"/>
      <c r="AB1306" s="397"/>
      <c r="AC1306" s="397"/>
      <c r="AD1306" s="397"/>
      <c r="AE1306" s="397"/>
      <c r="AF1306" s="397"/>
      <c r="AG1306" s="397"/>
      <c r="AH1306" s="397"/>
      <c r="AI1306" s="397"/>
      <c r="AJ1306" s="397"/>
      <c r="AK1306" s="397"/>
      <c r="AL1306" s="397"/>
      <c r="AM1306" s="397"/>
      <c r="AN1306" s="397"/>
      <c r="AO1306" s="397"/>
      <c r="AP1306" s="397"/>
      <c r="AQ1306" s="397"/>
      <c r="AR1306" s="397"/>
      <c r="AS1306" s="397"/>
      <c r="AT1306" s="397"/>
      <c r="AU1306" s="397"/>
      <c r="AV1306" s="397"/>
      <c r="AW1306" s="397"/>
      <c r="AX1306" s="397"/>
      <c r="AY1306" s="397"/>
      <c r="AZ1306" s="397"/>
      <c r="BA1306" s="553"/>
      <c r="BB1306" s="397"/>
      <c r="BC1306" s="397"/>
      <c r="BD1306" s="397"/>
    </row>
    <row r="1307" spans="2:56" x14ac:dyDescent="0.35">
      <c r="B1307" s="80"/>
      <c r="C1307" s="119"/>
      <c r="D1307" s="119"/>
      <c r="E1307" s="84"/>
      <c r="F1307" s="119"/>
      <c r="G1307" s="120"/>
      <c r="H1307" s="41"/>
      <c r="I1307" s="41"/>
      <c r="J1307" s="82"/>
      <c r="K1307" s="291">
        <f t="shared" si="133"/>
        <v>0</v>
      </c>
      <c r="L1307" s="293">
        <f>IF(I1307&lt;INDEX(Lookup!$U$2:$U$10,MATCH($D$46,Lookup!$S$2:$S$10,0)),0,IF(O1307="X",0,J1307/(DATEDIF(H1307,I1307,"m")+1)*12))</f>
        <v>0</v>
      </c>
      <c r="M1307" s="291">
        <f t="shared" si="134"/>
        <v>0</v>
      </c>
      <c r="N1307" s="335"/>
      <c r="O1307" s="143"/>
      <c r="P1307" s="397"/>
      <c r="Q1307" s="555"/>
      <c r="R1307" s="576">
        <f t="shared" si="135"/>
        <v>0</v>
      </c>
      <c r="S1307" s="576">
        <f t="shared" si="136"/>
        <v>0</v>
      </c>
      <c r="T1307" s="576">
        <f t="shared" si="137"/>
        <v>0</v>
      </c>
      <c r="U1307" s="576">
        <f t="shared" si="138"/>
        <v>0</v>
      </c>
      <c r="V1307" s="553"/>
      <c r="W1307" s="553"/>
      <c r="X1307" s="553"/>
      <c r="Y1307" s="553"/>
      <c r="Z1307" s="397"/>
      <c r="AA1307" s="397"/>
      <c r="AB1307" s="397"/>
      <c r="AC1307" s="397"/>
      <c r="AD1307" s="397"/>
      <c r="AE1307" s="397"/>
      <c r="AF1307" s="397"/>
      <c r="AG1307" s="397"/>
      <c r="AH1307" s="397"/>
      <c r="AI1307" s="397"/>
      <c r="AJ1307" s="397"/>
      <c r="AK1307" s="397"/>
      <c r="AL1307" s="397"/>
      <c r="AM1307" s="397"/>
      <c r="AN1307" s="397"/>
      <c r="AO1307" s="397"/>
      <c r="AP1307" s="397"/>
      <c r="AQ1307" s="397"/>
      <c r="AR1307" s="397"/>
      <c r="AS1307" s="397"/>
      <c r="AT1307" s="397"/>
      <c r="AU1307" s="397"/>
      <c r="AV1307" s="397"/>
      <c r="AW1307" s="397"/>
      <c r="AX1307" s="397"/>
      <c r="AY1307" s="397"/>
      <c r="AZ1307" s="397"/>
      <c r="BA1307" s="553"/>
      <c r="BB1307" s="397"/>
      <c r="BC1307" s="397"/>
      <c r="BD1307" s="397"/>
    </row>
    <row r="1308" spans="2:56" x14ac:dyDescent="0.35">
      <c r="B1308" s="80"/>
      <c r="C1308" s="119"/>
      <c r="D1308" s="119"/>
      <c r="E1308" s="84"/>
      <c r="F1308" s="119"/>
      <c r="G1308" s="120"/>
      <c r="H1308" s="41"/>
      <c r="I1308" s="41"/>
      <c r="J1308" s="82"/>
      <c r="K1308" s="291">
        <f t="shared" si="133"/>
        <v>0</v>
      </c>
      <c r="L1308" s="293">
        <f>IF(I1308&lt;INDEX(Lookup!$U$2:$U$10,MATCH($D$46,Lookup!$S$2:$S$10,0)),0,IF(O1308="X",0,J1308/(DATEDIF(H1308,I1308,"m")+1)*12))</f>
        <v>0</v>
      </c>
      <c r="M1308" s="291">
        <f t="shared" si="134"/>
        <v>0</v>
      </c>
      <c r="N1308" s="335"/>
      <c r="O1308" s="143"/>
      <c r="P1308" s="397"/>
      <c r="Q1308" s="555"/>
      <c r="R1308" s="576">
        <f t="shared" si="135"/>
        <v>0</v>
      </c>
      <c r="S1308" s="576">
        <f t="shared" si="136"/>
        <v>0</v>
      </c>
      <c r="T1308" s="576">
        <f t="shared" si="137"/>
        <v>0</v>
      </c>
      <c r="U1308" s="576">
        <f t="shared" si="138"/>
        <v>0</v>
      </c>
      <c r="V1308" s="553"/>
      <c r="W1308" s="553"/>
      <c r="X1308" s="553"/>
      <c r="Y1308" s="553"/>
      <c r="Z1308" s="397"/>
      <c r="AA1308" s="397"/>
      <c r="AB1308" s="397"/>
      <c r="AC1308" s="397"/>
      <c r="AD1308" s="397"/>
      <c r="AE1308" s="397"/>
      <c r="AF1308" s="397"/>
      <c r="AG1308" s="397"/>
      <c r="AH1308" s="397"/>
      <c r="AI1308" s="397"/>
      <c r="AJ1308" s="397"/>
      <c r="AK1308" s="397"/>
      <c r="AL1308" s="397"/>
      <c r="AM1308" s="397"/>
      <c r="AN1308" s="397"/>
      <c r="AO1308" s="397"/>
      <c r="AP1308" s="397"/>
      <c r="AQ1308" s="397"/>
      <c r="AR1308" s="397"/>
      <c r="AS1308" s="397"/>
      <c r="AT1308" s="397"/>
      <c r="AU1308" s="397"/>
      <c r="AV1308" s="397"/>
      <c r="AW1308" s="397"/>
      <c r="AX1308" s="397"/>
      <c r="AY1308" s="397"/>
      <c r="AZ1308" s="397"/>
      <c r="BA1308" s="553"/>
      <c r="BB1308" s="397"/>
      <c r="BC1308" s="397"/>
      <c r="BD1308" s="397"/>
    </row>
    <row r="1309" spans="2:56" x14ac:dyDescent="0.35">
      <c r="B1309" s="80"/>
      <c r="C1309" s="119"/>
      <c r="D1309" s="119"/>
      <c r="E1309" s="84"/>
      <c r="F1309" s="119"/>
      <c r="G1309" s="120"/>
      <c r="H1309" s="41"/>
      <c r="I1309" s="41"/>
      <c r="J1309" s="82"/>
      <c r="K1309" s="291">
        <f t="shared" si="133"/>
        <v>0</v>
      </c>
      <c r="L1309" s="293">
        <f>IF(I1309&lt;INDEX(Lookup!$U$2:$U$10,MATCH($D$46,Lookup!$S$2:$S$10,0)),0,IF(O1309="X",0,J1309/(DATEDIF(H1309,I1309,"m")+1)*12))</f>
        <v>0</v>
      </c>
      <c r="M1309" s="291">
        <f t="shared" si="134"/>
        <v>0</v>
      </c>
      <c r="N1309" s="335"/>
      <c r="O1309" s="143"/>
      <c r="P1309" s="397"/>
      <c r="Q1309" s="555"/>
      <c r="R1309" s="576">
        <f t="shared" si="135"/>
        <v>0</v>
      </c>
      <c r="S1309" s="576">
        <f t="shared" si="136"/>
        <v>0</v>
      </c>
      <c r="T1309" s="576">
        <f t="shared" si="137"/>
        <v>0</v>
      </c>
      <c r="U1309" s="576">
        <f t="shared" si="138"/>
        <v>0</v>
      </c>
      <c r="V1309" s="553"/>
      <c r="W1309" s="553"/>
      <c r="X1309" s="553"/>
      <c r="Y1309" s="553"/>
      <c r="Z1309" s="397"/>
      <c r="AA1309" s="397"/>
      <c r="AB1309" s="397"/>
      <c r="AC1309" s="397"/>
      <c r="AD1309" s="397"/>
      <c r="AE1309" s="397"/>
      <c r="AF1309" s="397"/>
      <c r="AG1309" s="397"/>
      <c r="AH1309" s="397"/>
      <c r="AI1309" s="397"/>
      <c r="AJ1309" s="397"/>
      <c r="AK1309" s="397"/>
      <c r="AL1309" s="397"/>
      <c r="AM1309" s="397"/>
      <c r="AN1309" s="397"/>
      <c r="AO1309" s="397"/>
      <c r="AP1309" s="397"/>
      <c r="AQ1309" s="397"/>
      <c r="AR1309" s="397"/>
      <c r="AS1309" s="397"/>
      <c r="AT1309" s="397"/>
      <c r="AU1309" s="397"/>
      <c r="AV1309" s="397"/>
      <c r="AW1309" s="397"/>
      <c r="AX1309" s="397"/>
      <c r="AY1309" s="397"/>
      <c r="AZ1309" s="397"/>
      <c r="BA1309" s="553"/>
      <c r="BB1309" s="397"/>
      <c r="BC1309" s="397"/>
      <c r="BD1309" s="397"/>
    </row>
    <row r="1310" spans="2:56" x14ac:dyDescent="0.35">
      <c r="B1310" s="80"/>
      <c r="C1310" s="119"/>
      <c r="D1310" s="119"/>
      <c r="E1310" s="84"/>
      <c r="F1310" s="119"/>
      <c r="G1310" s="120"/>
      <c r="H1310" s="41"/>
      <c r="I1310" s="41"/>
      <c r="J1310" s="82"/>
      <c r="K1310" s="291">
        <f t="shared" si="133"/>
        <v>0</v>
      </c>
      <c r="L1310" s="293">
        <f>IF(I1310&lt;INDEX(Lookup!$U$2:$U$10,MATCH($D$46,Lookup!$S$2:$S$10,0)),0,IF(O1310="X",0,J1310/(DATEDIF(H1310,I1310,"m")+1)*12))</f>
        <v>0</v>
      </c>
      <c r="M1310" s="291">
        <f t="shared" si="134"/>
        <v>0</v>
      </c>
      <c r="N1310" s="335"/>
      <c r="O1310" s="143"/>
      <c r="P1310" s="397"/>
      <c r="Q1310" s="555"/>
      <c r="R1310" s="576">
        <f t="shared" si="135"/>
        <v>0</v>
      </c>
      <c r="S1310" s="576">
        <f t="shared" si="136"/>
        <v>0</v>
      </c>
      <c r="T1310" s="576">
        <f t="shared" si="137"/>
        <v>0</v>
      </c>
      <c r="U1310" s="576">
        <f t="shared" si="138"/>
        <v>0</v>
      </c>
      <c r="V1310" s="553"/>
      <c r="W1310" s="553"/>
      <c r="X1310" s="553"/>
      <c r="Y1310" s="553"/>
      <c r="Z1310" s="397"/>
      <c r="AA1310" s="397"/>
      <c r="AB1310" s="397"/>
      <c r="AC1310" s="397"/>
      <c r="AD1310" s="397"/>
      <c r="AE1310" s="397"/>
      <c r="AF1310" s="397"/>
      <c r="AG1310" s="397"/>
      <c r="AH1310" s="397"/>
      <c r="AI1310" s="397"/>
      <c r="AJ1310" s="397"/>
      <c r="AK1310" s="397"/>
      <c r="AL1310" s="397"/>
      <c r="AM1310" s="397"/>
      <c r="AN1310" s="397"/>
      <c r="AO1310" s="397"/>
      <c r="AP1310" s="397"/>
      <c r="AQ1310" s="397"/>
      <c r="AR1310" s="397"/>
      <c r="AS1310" s="397"/>
      <c r="AT1310" s="397"/>
      <c r="AU1310" s="397"/>
      <c r="AV1310" s="397"/>
      <c r="AW1310" s="397"/>
      <c r="AX1310" s="397"/>
      <c r="AY1310" s="397"/>
      <c r="AZ1310" s="397"/>
      <c r="BA1310" s="553"/>
      <c r="BB1310" s="397"/>
      <c r="BC1310" s="397"/>
      <c r="BD1310" s="397"/>
    </row>
    <row r="1311" spans="2:56" x14ac:dyDescent="0.35">
      <c r="B1311" s="80"/>
      <c r="C1311" s="119"/>
      <c r="D1311" s="119"/>
      <c r="E1311" s="84"/>
      <c r="F1311" s="119"/>
      <c r="G1311" s="120"/>
      <c r="H1311" s="41"/>
      <c r="I1311" s="41"/>
      <c r="J1311" s="82"/>
      <c r="K1311" s="291">
        <f t="shared" si="133"/>
        <v>0</v>
      </c>
      <c r="L1311" s="293">
        <f>IF(I1311&lt;INDEX(Lookup!$U$2:$U$10,MATCH($D$46,Lookup!$S$2:$S$10,0)),0,IF(O1311="X",0,J1311/(DATEDIF(H1311,I1311,"m")+1)*12))</f>
        <v>0</v>
      </c>
      <c r="M1311" s="291">
        <f t="shared" si="134"/>
        <v>0</v>
      </c>
      <c r="N1311" s="335"/>
      <c r="O1311" s="143"/>
      <c r="P1311" s="397"/>
      <c r="Q1311" s="555"/>
      <c r="R1311" s="576">
        <f t="shared" si="135"/>
        <v>0</v>
      </c>
      <c r="S1311" s="576">
        <f t="shared" si="136"/>
        <v>0</v>
      </c>
      <c r="T1311" s="576">
        <f t="shared" si="137"/>
        <v>0</v>
      </c>
      <c r="U1311" s="576">
        <f t="shared" si="138"/>
        <v>0</v>
      </c>
      <c r="V1311" s="553"/>
      <c r="W1311" s="553"/>
      <c r="X1311" s="553"/>
      <c r="Y1311" s="553"/>
      <c r="Z1311" s="397"/>
      <c r="AA1311" s="397"/>
      <c r="AB1311" s="397"/>
      <c r="AC1311" s="397"/>
      <c r="AD1311" s="397"/>
      <c r="AE1311" s="397"/>
      <c r="AF1311" s="397"/>
      <c r="AG1311" s="397"/>
      <c r="AH1311" s="397"/>
      <c r="AI1311" s="397"/>
      <c r="AJ1311" s="397"/>
      <c r="AK1311" s="397"/>
      <c r="AL1311" s="397"/>
      <c r="AM1311" s="397"/>
      <c r="AN1311" s="397"/>
      <c r="AO1311" s="397"/>
      <c r="AP1311" s="397"/>
      <c r="AQ1311" s="397"/>
      <c r="AR1311" s="397"/>
      <c r="AS1311" s="397"/>
      <c r="AT1311" s="397"/>
      <c r="AU1311" s="397"/>
      <c r="AV1311" s="397"/>
      <c r="AW1311" s="397"/>
      <c r="AX1311" s="397"/>
      <c r="AY1311" s="397"/>
      <c r="AZ1311" s="397"/>
      <c r="BA1311" s="553"/>
      <c r="BB1311" s="397"/>
      <c r="BC1311" s="397"/>
      <c r="BD1311" s="397"/>
    </row>
    <row r="1312" spans="2:56" x14ac:dyDescent="0.35">
      <c r="B1312" s="80"/>
      <c r="C1312" s="119"/>
      <c r="D1312" s="119"/>
      <c r="E1312" s="84"/>
      <c r="F1312" s="119"/>
      <c r="G1312" s="120"/>
      <c r="H1312" s="41"/>
      <c r="I1312" s="41"/>
      <c r="J1312" s="82"/>
      <c r="K1312" s="291">
        <f t="shared" si="133"/>
        <v>0</v>
      </c>
      <c r="L1312" s="293">
        <f>IF(I1312&lt;INDEX(Lookup!$U$2:$U$10,MATCH($D$46,Lookup!$S$2:$S$10,0)),0,IF(O1312="X",0,J1312/(DATEDIF(H1312,I1312,"m")+1)*12))</f>
        <v>0</v>
      </c>
      <c r="M1312" s="291">
        <f t="shared" si="134"/>
        <v>0</v>
      </c>
      <c r="N1312" s="335"/>
      <c r="O1312" s="143"/>
      <c r="P1312" s="397"/>
      <c r="Q1312" s="555"/>
      <c r="R1312" s="576">
        <f t="shared" si="135"/>
        <v>0</v>
      </c>
      <c r="S1312" s="576">
        <f t="shared" si="136"/>
        <v>0</v>
      </c>
      <c r="T1312" s="576">
        <f t="shared" si="137"/>
        <v>0</v>
      </c>
      <c r="U1312" s="576">
        <f t="shared" si="138"/>
        <v>0</v>
      </c>
      <c r="V1312" s="553"/>
      <c r="W1312" s="553"/>
      <c r="X1312" s="553"/>
      <c r="Y1312" s="553"/>
      <c r="Z1312" s="397"/>
      <c r="AA1312" s="397"/>
      <c r="AB1312" s="397"/>
      <c r="AC1312" s="397"/>
      <c r="AD1312" s="397"/>
      <c r="AE1312" s="397"/>
      <c r="AF1312" s="397"/>
      <c r="AG1312" s="397"/>
      <c r="AH1312" s="397"/>
      <c r="AI1312" s="397"/>
      <c r="AJ1312" s="397"/>
      <c r="AK1312" s="397"/>
      <c r="AL1312" s="397"/>
      <c r="AM1312" s="397"/>
      <c r="AN1312" s="397"/>
      <c r="AO1312" s="397"/>
      <c r="AP1312" s="397"/>
      <c r="AQ1312" s="397"/>
      <c r="AR1312" s="397"/>
      <c r="AS1312" s="397"/>
      <c r="AT1312" s="397"/>
      <c r="AU1312" s="397"/>
      <c r="AV1312" s="397"/>
      <c r="AW1312" s="397"/>
      <c r="AX1312" s="397"/>
      <c r="AY1312" s="397"/>
      <c r="AZ1312" s="397"/>
      <c r="BA1312" s="553"/>
      <c r="BB1312" s="397"/>
      <c r="BC1312" s="397"/>
      <c r="BD1312" s="397"/>
    </row>
    <row r="1313" spans="2:56" x14ac:dyDescent="0.35">
      <c r="B1313" s="80"/>
      <c r="C1313" s="119"/>
      <c r="D1313" s="119"/>
      <c r="E1313" s="84"/>
      <c r="F1313" s="119"/>
      <c r="G1313" s="120"/>
      <c r="H1313" s="41"/>
      <c r="I1313" s="41"/>
      <c r="J1313" s="82"/>
      <c r="K1313" s="291">
        <f t="shared" si="133"/>
        <v>0</v>
      </c>
      <c r="L1313" s="293">
        <f>IF(I1313&lt;INDEX(Lookup!$U$2:$U$10,MATCH($D$46,Lookup!$S$2:$S$10,0)),0,IF(O1313="X",0,J1313/(DATEDIF(H1313,I1313,"m")+1)*12))</f>
        <v>0</v>
      </c>
      <c r="M1313" s="291">
        <f t="shared" si="134"/>
        <v>0</v>
      </c>
      <c r="N1313" s="335"/>
      <c r="O1313" s="143"/>
      <c r="P1313" s="397"/>
      <c r="Q1313" s="555"/>
      <c r="R1313" s="576">
        <f t="shared" si="135"/>
        <v>0</v>
      </c>
      <c r="S1313" s="576">
        <f t="shared" si="136"/>
        <v>0</v>
      </c>
      <c r="T1313" s="576">
        <f t="shared" si="137"/>
        <v>0</v>
      </c>
      <c r="U1313" s="576">
        <f t="shared" si="138"/>
        <v>0</v>
      </c>
      <c r="V1313" s="553"/>
      <c r="W1313" s="553"/>
      <c r="X1313" s="553"/>
      <c r="Y1313" s="553"/>
      <c r="Z1313" s="397"/>
      <c r="AA1313" s="397"/>
      <c r="AB1313" s="397"/>
      <c r="AC1313" s="397"/>
      <c r="AD1313" s="397"/>
      <c r="AE1313" s="397"/>
      <c r="AF1313" s="397"/>
      <c r="AG1313" s="397"/>
      <c r="AH1313" s="397"/>
      <c r="AI1313" s="397"/>
      <c r="AJ1313" s="397"/>
      <c r="AK1313" s="397"/>
      <c r="AL1313" s="397"/>
      <c r="AM1313" s="397"/>
      <c r="AN1313" s="397"/>
      <c r="AO1313" s="397"/>
      <c r="AP1313" s="397"/>
      <c r="AQ1313" s="397"/>
      <c r="AR1313" s="397"/>
      <c r="AS1313" s="397"/>
      <c r="AT1313" s="397"/>
      <c r="AU1313" s="397"/>
      <c r="AV1313" s="397"/>
      <c r="AW1313" s="397"/>
      <c r="AX1313" s="397"/>
      <c r="AY1313" s="397"/>
      <c r="AZ1313" s="397"/>
      <c r="BA1313" s="553"/>
      <c r="BB1313" s="397"/>
      <c r="BC1313" s="397"/>
      <c r="BD1313" s="397"/>
    </row>
    <row r="1314" spans="2:56" x14ac:dyDescent="0.35">
      <c r="B1314" s="80"/>
      <c r="C1314" s="119"/>
      <c r="D1314" s="119"/>
      <c r="E1314" s="84"/>
      <c r="F1314" s="119"/>
      <c r="G1314" s="120"/>
      <c r="H1314" s="41"/>
      <c r="I1314" s="41"/>
      <c r="J1314" s="82"/>
      <c r="K1314" s="291">
        <f t="shared" si="133"/>
        <v>0</v>
      </c>
      <c r="L1314" s="293">
        <f>IF(I1314&lt;INDEX(Lookup!$U$2:$U$10,MATCH($D$46,Lookup!$S$2:$S$10,0)),0,IF(O1314="X",0,J1314/(DATEDIF(H1314,I1314,"m")+1)*12))</f>
        <v>0</v>
      </c>
      <c r="M1314" s="291">
        <f t="shared" si="134"/>
        <v>0</v>
      </c>
      <c r="N1314" s="335"/>
      <c r="O1314" s="143"/>
      <c r="P1314" s="397"/>
      <c r="Q1314" s="555"/>
      <c r="R1314" s="576">
        <f t="shared" si="135"/>
        <v>0</v>
      </c>
      <c r="S1314" s="576">
        <f t="shared" si="136"/>
        <v>0</v>
      </c>
      <c r="T1314" s="576">
        <f t="shared" si="137"/>
        <v>0</v>
      </c>
      <c r="U1314" s="576">
        <f t="shared" si="138"/>
        <v>0</v>
      </c>
      <c r="V1314" s="553"/>
      <c r="W1314" s="553"/>
      <c r="X1314" s="553"/>
      <c r="Y1314" s="553"/>
      <c r="Z1314" s="397"/>
      <c r="AA1314" s="397"/>
      <c r="AB1314" s="397"/>
      <c r="AC1314" s="397"/>
      <c r="AD1314" s="397"/>
      <c r="AE1314" s="397"/>
      <c r="AF1314" s="397"/>
      <c r="AG1314" s="397"/>
      <c r="AH1314" s="397"/>
      <c r="AI1314" s="397"/>
      <c r="AJ1314" s="397"/>
      <c r="AK1314" s="397"/>
      <c r="AL1314" s="397"/>
      <c r="AM1314" s="397"/>
      <c r="AN1314" s="397"/>
      <c r="AO1314" s="397"/>
      <c r="AP1314" s="397"/>
      <c r="AQ1314" s="397"/>
      <c r="AR1314" s="397"/>
      <c r="AS1314" s="397"/>
      <c r="AT1314" s="397"/>
      <c r="AU1314" s="397"/>
      <c r="AV1314" s="397"/>
      <c r="AW1314" s="397"/>
      <c r="AX1314" s="397"/>
      <c r="AY1314" s="397"/>
      <c r="AZ1314" s="397"/>
      <c r="BA1314" s="553"/>
      <c r="BB1314" s="397"/>
      <c r="BC1314" s="397"/>
      <c r="BD1314" s="397"/>
    </row>
    <row r="1315" spans="2:56" x14ac:dyDescent="0.35">
      <c r="B1315" s="80"/>
      <c r="C1315" s="119"/>
      <c r="D1315" s="119"/>
      <c r="E1315" s="84"/>
      <c r="F1315" s="119"/>
      <c r="G1315" s="120"/>
      <c r="H1315" s="41"/>
      <c r="I1315" s="41"/>
      <c r="J1315" s="82"/>
      <c r="K1315" s="291">
        <f t="shared" si="133"/>
        <v>0</v>
      </c>
      <c r="L1315" s="293">
        <f>IF(I1315&lt;INDEX(Lookup!$U$2:$U$10,MATCH($D$46,Lookup!$S$2:$S$10,0)),0,IF(O1315="X",0,J1315/(DATEDIF(H1315,I1315,"m")+1)*12))</f>
        <v>0</v>
      </c>
      <c r="M1315" s="291">
        <f t="shared" si="134"/>
        <v>0</v>
      </c>
      <c r="N1315" s="335"/>
      <c r="O1315" s="143"/>
      <c r="P1315" s="397"/>
      <c r="Q1315" s="555"/>
      <c r="R1315" s="576">
        <f t="shared" si="135"/>
        <v>0</v>
      </c>
      <c r="S1315" s="576">
        <f t="shared" si="136"/>
        <v>0</v>
      </c>
      <c r="T1315" s="576">
        <f t="shared" si="137"/>
        <v>0</v>
      </c>
      <c r="U1315" s="576">
        <f t="shared" si="138"/>
        <v>0</v>
      </c>
      <c r="V1315" s="553"/>
      <c r="W1315" s="553"/>
      <c r="X1315" s="553"/>
      <c r="Y1315" s="553"/>
      <c r="Z1315" s="397"/>
      <c r="AA1315" s="397"/>
      <c r="AB1315" s="397"/>
      <c r="AC1315" s="397"/>
      <c r="AD1315" s="397"/>
      <c r="AE1315" s="397"/>
      <c r="AF1315" s="397"/>
      <c r="AG1315" s="397"/>
      <c r="AH1315" s="397"/>
      <c r="AI1315" s="397"/>
      <c r="AJ1315" s="397"/>
      <c r="AK1315" s="397"/>
      <c r="AL1315" s="397"/>
      <c r="AM1315" s="397"/>
      <c r="AN1315" s="397"/>
      <c r="AO1315" s="397"/>
      <c r="AP1315" s="397"/>
      <c r="AQ1315" s="397"/>
      <c r="AR1315" s="397"/>
      <c r="AS1315" s="397"/>
      <c r="AT1315" s="397"/>
      <c r="AU1315" s="397"/>
      <c r="AV1315" s="397"/>
      <c r="AW1315" s="397"/>
      <c r="AX1315" s="397"/>
      <c r="AY1315" s="397"/>
      <c r="AZ1315" s="397"/>
      <c r="BA1315" s="553"/>
      <c r="BB1315" s="397"/>
      <c r="BC1315" s="397"/>
      <c r="BD1315" s="397"/>
    </row>
    <row r="1316" spans="2:56" x14ac:dyDescent="0.35">
      <c r="B1316" s="80"/>
      <c r="C1316" s="119"/>
      <c r="D1316" s="119"/>
      <c r="E1316" s="84"/>
      <c r="F1316" s="119"/>
      <c r="G1316" s="120"/>
      <c r="H1316" s="41"/>
      <c r="I1316" s="41"/>
      <c r="J1316" s="82"/>
      <c r="K1316" s="291">
        <f t="shared" si="133"/>
        <v>0</v>
      </c>
      <c r="L1316" s="293">
        <f>IF(I1316&lt;INDEX(Lookup!$U$2:$U$10,MATCH($D$46,Lookup!$S$2:$S$10,0)),0,IF(O1316="X",0,J1316/(DATEDIF(H1316,I1316,"m")+1)*12))</f>
        <v>0</v>
      </c>
      <c r="M1316" s="291">
        <f t="shared" si="134"/>
        <v>0</v>
      </c>
      <c r="N1316" s="335"/>
      <c r="O1316" s="143"/>
      <c r="P1316" s="397"/>
      <c r="Q1316" s="555"/>
      <c r="R1316" s="576">
        <f t="shared" si="135"/>
        <v>0</v>
      </c>
      <c r="S1316" s="576">
        <f t="shared" si="136"/>
        <v>0</v>
      </c>
      <c r="T1316" s="576">
        <f t="shared" si="137"/>
        <v>0</v>
      </c>
      <c r="U1316" s="576">
        <f t="shared" si="138"/>
        <v>0</v>
      </c>
      <c r="V1316" s="553"/>
      <c r="W1316" s="553"/>
      <c r="X1316" s="553"/>
      <c r="Y1316" s="553"/>
      <c r="Z1316" s="397"/>
      <c r="AA1316" s="397"/>
      <c r="AB1316" s="397"/>
      <c r="AC1316" s="397"/>
      <c r="AD1316" s="397"/>
      <c r="AE1316" s="397"/>
      <c r="AF1316" s="397"/>
      <c r="AG1316" s="397"/>
      <c r="AH1316" s="397"/>
      <c r="AI1316" s="397"/>
      <c r="AJ1316" s="397"/>
      <c r="AK1316" s="397"/>
      <c r="AL1316" s="397"/>
      <c r="AM1316" s="397"/>
      <c r="AN1316" s="397"/>
      <c r="AO1316" s="397"/>
      <c r="AP1316" s="397"/>
      <c r="AQ1316" s="397"/>
      <c r="AR1316" s="397"/>
      <c r="AS1316" s="397"/>
      <c r="AT1316" s="397"/>
      <c r="AU1316" s="397"/>
      <c r="AV1316" s="397"/>
      <c r="AW1316" s="397"/>
      <c r="AX1316" s="397"/>
      <c r="AY1316" s="397"/>
      <c r="AZ1316" s="397"/>
      <c r="BA1316" s="553"/>
      <c r="BB1316" s="397"/>
      <c r="BC1316" s="397"/>
      <c r="BD1316" s="397"/>
    </row>
    <row r="1317" spans="2:56" x14ac:dyDescent="0.35">
      <c r="B1317" s="80"/>
      <c r="C1317" s="119"/>
      <c r="D1317" s="119"/>
      <c r="E1317" s="84"/>
      <c r="F1317" s="119"/>
      <c r="G1317" s="120"/>
      <c r="H1317" s="41"/>
      <c r="I1317" s="41"/>
      <c r="J1317" s="82"/>
      <c r="K1317" s="291">
        <f t="shared" si="133"/>
        <v>0</v>
      </c>
      <c r="L1317" s="293">
        <f>IF(I1317&lt;INDEX(Lookup!$U$2:$U$10,MATCH($D$46,Lookup!$S$2:$S$10,0)),0,IF(O1317="X",0,J1317/(DATEDIF(H1317,I1317,"m")+1)*12))</f>
        <v>0</v>
      </c>
      <c r="M1317" s="291">
        <f t="shared" si="134"/>
        <v>0</v>
      </c>
      <c r="N1317" s="335"/>
      <c r="O1317" s="143"/>
      <c r="P1317" s="397"/>
      <c r="Q1317" s="555"/>
      <c r="R1317" s="576">
        <f t="shared" si="135"/>
        <v>0</v>
      </c>
      <c r="S1317" s="576">
        <f t="shared" si="136"/>
        <v>0</v>
      </c>
      <c r="T1317" s="576">
        <f t="shared" si="137"/>
        <v>0</v>
      </c>
      <c r="U1317" s="576">
        <f t="shared" si="138"/>
        <v>0</v>
      </c>
      <c r="V1317" s="553"/>
      <c r="W1317" s="553"/>
      <c r="X1317" s="553"/>
      <c r="Y1317" s="553"/>
      <c r="Z1317" s="397"/>
      <c r="AA1317" s="397"/>
      <c r="AB1317" s="397"/>
      <c r="AC1317" s="397"/>
      <c r="AD1317" s="397"/>
      <c r="AE1317" s="397"/>
      <c r="AF1317" s="397"/>
      <c r="AG1317" s="397"/>
      <c r="AH1317" s="397"/>
      <c r="AI1317" s="397"/>
      <c r="AJ1317" s="397"/>
      <c r="AK1317" s="397"/>
      <c r="AL1317" s="397"/>
      <c r="AM1317" s="397"/>
      <c r="AN1317" s="397"/>
      <c r="AO1317" s="397"/>
      <c r="AP1317" s="397"/>
      <c r="AQ1317" s="397"/>
      <c r="AR1317" s="397"/>
      <c r="AS1317" s="397"/>
      <c r="AT1317" s="397"/>
      <c r="AU1317" s="397"/>
      <c r="AV1317" s="397"/>
      <c r="AW1317" s="397"/>
      <c r="AX1317" s="397"/>
      <c r="AY1317" s="397"/>
      <c r="AZ1317" s="397"/>
      <c r="BA1317" s="553"/>
      <c r="BB1317" s="397"/>
      <c r="BC1317" s="397"/>
      <c r="BD1317" s="397"/>
    </row>
    <row r="1318" spans="2:56" x14ac:dyDescent="0.35">
      <c r="B1318" s="80"/>
      <c r="C1318" s="119"/>
      <c r="D1318" s="119"/>
      <c r="E1318" s="84"/>
      <c r="F1318" s="119"/>
      <c r="G1318" s="120"/>
      <c r="H1318" s="41"/>
      <c r="I1318" s="41"/>
      <c r="J1318" s="82"/>
      <c r="K1318" s="291">
        <f t="shared" si="133"/>
        <v>0</v>
      </c>
      <c r="L1318" s="293">
        <f>IF(I1318&lt;INDEX(Lookup!$U$2:$U$10,MATCH($D$46,Lookup!$S$2:$S$10,0)),0,IF(O1318="X",0,J1318/(DATEDIF(H1318,I1318,"m")+1)*12))</f>
        <v>0</v>
      </c>
      <c r="M1318" s="291">
        <f t="shared" si="134"/>
        <v>0</v>
      </c>
      <c r="N1318" s="335"/>
      <c r="O1318" s="143"/>
      <c r="P1318" s="397"/>
      <c r="Q1318" s="555"/>
      <c r="R1318" s="576">
        <f t="shared" si="135"/>
        <v>0</v>
      </c>
      <c r="S1318" s="576">
        <f t="shared" si="136"/>
        <v>0</v>
      </c>
      <c r="T1318" s="576">
        <f t="shared" si="137"/>
        <v>0</v>
      </c>
      <c r="U1318" s="576">
        <f t="shared" si="138"/>
        <v>0</v>
      </c>
      <c r="V1318" s="553"/>
      <c r="W1318" s="553"/>
      <c r="X1318" s="553"/>
      <c r="Y1318" s="553"/>
      <c r="Z1318" s="397"/>
      <c r="AA1318" s="397"/>
      <c r="AB1318" s="397"/>
      <c r="AC1318" s="397"/>
      <c r="AD1318" s="397"/>
      <c r="AE1318" s="397"/>
      <c r="AF1318" s="397"/>
      <c r="AG1318" s="397"/>
      <c r="AH1318" s="397"/>
      <c r="AI1318" s="397"/>
      <c r="AJ1318" s="397"/>
      <c r="AK1318" s="397"/>
      <c r="AL1318" s="397"/>
      <c r="AM1318" s="397"/>
      <c r="AN1318" s="397"/>
      <c r="AO1318" s="397"/>
      <c r="AP1318" s="397"/>
      <c r="AQ1318" s="397"/>
      <c r="AR1318" s="397"/>
      <c r="AS1318" s="397"/>
      <c r="AT1318" s="397"/>
      <c r="AU1318" s="397"/>
      <c r="AV1318" s="397"/>
      <c r="AW1318" s="397"/>
      <c r="AX1318" s="397"/>
      <c r="AY1318" s="397"/>
      <c r="AZ1318" s="397"/>
      <c r="BA1318" s="553"/>
      <c r="BB1318" s="397"/>
      <c r="BC1318" s="397"/>
      <c r="BD1318" s="397"/>
    </row>
    <row r="1319" spans="2:56" x14ac:dyDescent="0.35">
      <c r="B1319" s="80"/>
      <c r="C1319" s="119"/>
      <c r="D1319" s="119"/>
      <c r="E1319" s="84"/>
      <c r="F1319" s="119"/>
      <c r="G1319" s="120"/>
      <c r="H1319" s="41"/>
      <c r="I1319" s="41"/>
      <c r="J1319" s="82"/>
      <c r="K1319" s="291">
        <f t="shared" si="133"/>
        <v>0</v>
      </c>
      <c r="L1319" s="293">
        <f>IF(I1319&lt;INDEX(Lookup!$U$2:$U$10,MATCH($D$46,Lookup!$S$2:$S$10,0)),0,IF(O1319="X",0,J1319/(DATEDIF(H1319,I1319,"m")+1)*12))</f>
        <v>0</v>
      </c>
      <c r="M1319" s="291">
        <f t="shared" si="134"/>
        <v>0</v>
      </c>
      <c r="N1319" s="335"/>
      <c r="O1319" s="143"/>
      <c r="P1319" s="397"/>
      <c r="Q1319" s="555"/>
      <c r="R1319" s="576">
        <f t="shared" si="135"/>
        <v>0</v>
      </c>
      <c r="S1319" s="576">
        <f t="shared" si="136"/>
        <v>0</v>
      </c>
      <c r="T1319" s="576">
        <f t="shared" si="137"/>
        <v>0</v>
      </c>
      <c r="U1319" s="576">
        <f t="shared" si="138"/>
        <v>0</v>
      </c>
      <c r="V1319" s="553"/>
      <c r="W1319" s="553"/>
      <c r="X1319" s="553"/>
      <c r="Y1319" s="553"/>
      <c r="Z1319" s="397"/>
      <c r="AA1319" s="397"/>
      <c r="AB1319" s="397"/>
      <c r="AC1319" s="397"/>
      <c r="AD1319" s="397"/>
      <c r="AE1319" s="397"/>
      <c r="AF1319" s="397"/>
      <c r="AG1319" s="397"/>
      <c r="AH1319" s="397"/>
      <c r="AI1319" s="397"/>
      <c r="AJ1319" s="397"/>
      <c r="AK1319" s="397"/>
      <c r="AL1319" s="397"/>
      <c r="AM1319" s="397"/>
      <c r="AN1319" s="397"/>
      <c r="AO1319" s="397"/>
      <c r="AP1319" s="397"/>
      <c r="AQ1319" s="397"/>
      <c r="AR1319" s="397"/>
      <c r="AS1319" s="397"/>
      <c r="AT1319" s="397"/>
      <c r="AU1319" s="397"/>
      <c r="AV1319" s="397"/>
      <c r="AW1319" s="397"/>
      <c r="AX1319" s="397"/>
      <c r="AY1319" s="397"/>
      <c r="AZ1319" s="397"/>
      <c r="BA1319" s="553"/>
      <c r="BB1319" s="397"/>
      <c r="BC1319" s="397"/>
      <c r="BD1319" s="397"/>
    </row>
    <row r="1320" spans="2:56" x14ac:dyDescent="0.35">
      <c r="B1320" s="80"/>
      <c r="C1320" s="119"/>
      <c r="D1320" s="119"/>
      <c r="E1320" s="84"/>
      <c r="F1320" s="119"/>
      <c r="G1320" s="120"/>
      <c r="H1320" s="41"/>
      <c r="I1320" s="41"/>
      <c r="J1320" s="82"/>
      <c r="K1320" s="291">
        <f t="shared" si="133"/>
        <v>0</v>
      </c>
      <c r="L1320" s="293">
        <f>IF(I1320&lt;INDEX(Lookup!$U$2:$U$10,MATCH($D$46,Lookup!$S$2:$S$10,0)),0,IF(O1320="X",0,J1320/(DATEDIF(H1320,I1320,"m")+1)*12))</f>
        <v>0</v>
      </c>
      <c r="M1320" s="291">
        <f t="shared" si="134"/>
        <v>0</v>
      </c>
      <c r="N1320" s="335"/>
      <c r="O1320" s="143"/>
      <c r="P1320" s="397"/>
      <c r="Q1320" s="555"/>
      <c r="R1320" s="576">
        <f t="shared" si="135"/>
        <v>0</v>
      </c>
      <c r="S1320" s="576">
        <f t="shared" si="136"/>
        <v>0</v>
      </c>
      <c r="T1320" s="576">
        <f t="shared" si="137"/>
        <v>0</v>
      </c>
      <c r="U1320" s="576">
        <f t="shared" si="138"/>
        <v>0</v>
      </c>
      <c r="V1320" s="553"/>
      <c r="W1320" s="553"/>
      <c r="X1320" s="553"/>
      <c r="Y1320" s="553"/>
      <c r="Z1320" s="397"/>
      <c r="AA1320" s="397"/>
      <c r="AB1320" s="397"/>
      <c r="AC1320" s="397"/>
      <c r="AD1320" s="397"/>
      <c r="AE1320" s="397"/>
      <c r="AF1320" s="397"/>
      <c r="AG1320" s="397"/>
      <c r="AH1320" s="397"/>
      <c r="AI1320" s="397"/>
      <c r="AJ1320" s="397"/>
      <c r="AK1320" s="397"/>
      <c r="AL1320" s="397"/>
      <c r="AM1320" s="397"/>
      <c r="AN1320" s="397"/>
      <c r="AO1320" s="397"/>
      <c r="AP1320" s="397"/>
      <c r="AQ1320" s="397"/>
      <c r="AR1320" s="397"/>
      <c r="AS1320" s="397"/>
      <c r="AT1320" s="397"/>
      <c r="AU1320" s="397"/>
      <c r="AV1320" s="397"/>
      <c r="AW1320" s="397"/>
      <c r="AX1320" s="397"/>
      <c r="AY1320" s="397"/>
      <c r="AZ1320" s="397"/>
      <c r="BA1320" s="553"/>
      <c r="BB1320" s="397"/>
      <c r="BC1320" s="397"/>
      <c r="BD1320" s="397"/>
    </row>
    <row r="1321" spans="2:56" x14ac:dyDescent="0.35">
      <c r="B1321" s="80"/>
      <c r="C1321" s="119"/>
      <c r="D1321" s="119"/>
      <c r="E1321" s="84"/>
      <c r="F1321" s="119"/>
      <c r="G1321" s="120"/>
      <c r="H1321" s="41"/>
      <c r="I1321" s="41"/>
      <c r="J1321" s="82"/>
      <c r="K1321" s="291">
        <f t="shared" si="133"/>
        <v>0</v>
      </c>
      <c r="L1321" s="293">
        <f>IF(I1321&lt;INDEX(Lookup!$U$2:$U$10,MATCH($D$46,Lookup!$S$2:$S$10,0)),0,IF(O1321="X",0,J1321/(DATEDIF(H1321,I1321,"m")+1)*12))</f>
        <v>0</v>
      </c>
      <c r="M1321" s="291">
        <f t="shared" si="134"/>
        <v>0</v>
      </c>
      <c r="N1321" s="335"/>
      <c r="O1321" s="143"/>
      <c r="P1321" s="397"/>
      <c r="Q1321" s="555"/>
      <c r="R1321" s="576">
        <f t="shared" si="135"/>
        <v>0</v>
      </c>
      <c r="S1321" s="576">
        <f t="shared" si="136"/>
        <v>0</v>
      </c>
      <c r="T1321" s="576">
        <f t="shared" si="137"/>
        <v>0</v>
      </c>
      <c r="U1321" s="576">
        <f t="shared" si="138"/>
        <v>0</v>
      </c>
      <c r="V1321" s="553"/>
      <c r="W1321" s="553"/>
      <c r="X1321" s="553"/>
      <c r="Y1321" s="553"/>
      <c r="Z1321" s="397"/>
      <c r="AA1321" s="397"/>
      <c r="AB1321" s="397"/>
      <c r="AC1321" s="397"/>
      <c r="AD1321" s="397"/>
      <c r="AE1321" s="397"/>
      <c r="AF1321" s="397"/>
      <c r="AG1321" s="397"/>
      <c r="AH1321" s="397"/>
      <c r="AI1321" s="397"/>
      <c r="AJ1321" s="397"/>
      <c r="AK1321" s="397"/>
      <c r="AL1321" s="397"/>
      <c r="AM1321" s="397"/>
      <c r="AN1321" s="397"/>
      <c r="AO1321" s="397"/>
      <c r="AP1321" s="397"/>
      <c r="AQ1321" s="397"/>
      <c r="AR1321" s="397"/>
      <c r="AS1321" s="397"/>
      <c r="AT1321" s="397"/>
      <c r="AU1321" s="397"/>
      <c r="AV1321" s="397"/>
      <c r="AW1321" s="397"/>
      <c r="AX1321" s="397"/>
      <c r="AY1321" s="397"/>
      <c r="AZ1321" s="397"/>
      <c r="BA1321" s="553"/>
      <c r="BB1321" s="397"/>
      <c r="BC1321" s="397"/>
      <c r="BD1321" s="397"/>
    </row>
    <row r="1322" spans="2:56" x14ac:dyDescent="0.35">
      <c r="B1322" s="80"/>
      <c r="C1322" s="119"/>
      <c r="D1322" s="119"/>
      <c r="E1322" s="84"/>
      <c r="F1322" s="119"/>
      <c r="G1322" s="120"/>
      <c r="H1322" s="41"/>
      <c r="I1322" s="41"/>
      <c r="J1322" s="82"/>
      <c r="K1322" s="291">
        <f t="shared" si="133"/>
        <v>0</v>
      </c>
      <c r="L1322" s="293">
        <f>IF(I1322&lt;INDEX(Lookup!$U$2:$U$10,MATCH($D$46,Lookup!$S$2:$S$10,0)),0,IF(O1322="X",0,J1322/(DATEDIF(H1322,I1322,"m")+1)*12))</f>
        <v>0</v>
      </c>
      <c r="M1322" s="291">
        <f t="shared" si="134"/>
        <v>0</v>
      </c>
      <c r="N1322" s="335"/>
      <c r="O1322" s="143"/>
      <c r="P1322" s="397"/>
      <c r="Q1322" s="555"/>
      <c r="R1322" s="576">
        <f t="shared" si="135"/>
        <v>0</v>
      </c>
      <c r="S1322" s="576">
        <f t="shared" si="136"/>
        <v>0</v>
      </c>
      <c r="T1322" s="576">
        <f t="shared" si="137"/>
        <v>0</v>
      </c>
      <c r="U1322" s="576">
        <f t="shared" si="138"/>
        <v>0</v>
      </c>
      <c r="V1322" s="553"/>
      <c r="W1322" s="553"/>
      <c r="X1322" s="553"/>
      <c r="Y1322" s="553"/>
      <c r="Z1322" s="397"/>
      <c r="AA1322" s="397"/>
      <c r="AB1322" s="397"/>
      <c r="AC1322" s="397"/>
      <c r="AD1322" s="397"/>
      <c r="AE1322" s="397"/>
      <c r="AF1322" s="397"/>
      <c r="AG1322" s="397"/>
      <c r="AH1322" s="397"/>
      <c r="AI1322" s="397"/>
      <c r="AJ1322" s="397"/>
      <c r="AK1322" s="397"/>
      <c r="AL1322" s="397"/>
      <c r="AM1322" s="397"/>
      <c r="AN1322" s="397"/>
      <c r="AO1322" s="397"/>
      <c r="AP1322" s="397"/>
      <c r="AQ1322" s="397"/>
      <c r="AR1322" s="397"/>
      <c r="AS1322" s="397"/>
      <c r="AT1322" s="397"/>
      <c r="AU1322" s="397"/>
      <c r="AV1322" s="397"/>
      <c r="AW1322" s="397"/>
      <c r="AX1322" s="397"/>
      <c r="AY1322" s="397"/>
      <c r="AZ1322" s="397"/>
      <c r="BA1322" s="553"/>
      <c r="BB1322" s="397"/>
      <c r="BC1322" s="397"/>
      <c r="BD1322" s="397"/>
    </row>
    <row r="1323" spans="2:56" x14ac:dyDescent="0.35">
      <c r="B1323" s="80"/>
      <c r="C1323" s="119"/>
      <c r="D1323" s="119"/>
      <c r="E1323" s="84"/>
      <c r="F1323" s="119"/>
      <c r="G1323" s="120"/>
      <c r="H1323" s="41"/>
      <c r="I1323" s="41"/>
      <c r="J1323" s="82"/>
      <c r="K1323" s="291">
        <f t="shared" si="133"/>
        <v>0</v>
      </c>
      <c r="L1323" s="293">
        <f>IF(I1323&lt;INDEX(Lookup!$U$2:$U$10,MATCH($D$46,Lookup!$S$2:$S$10,0)),0,IF(O1323="X",0,J1323/(DATEDIF(H1323,I1323,"m")+1)*12))</f>
        <v>0</v>
      </c>
      <c r="M1323" s="291">
        <f t="shared" si="134"/>
        <v>0</v>
      </c>
      <c r="N1323" s="335"/>
      <c r="O1323" s="143"/>
      <c r="P1323" s="397"/>
      <c r="Q1323" s="555"/>
      <c r="R1323" s="576">
        <f t="shared" si="135"/>
        <v>0</v>
      </c>
      <c r="S1323" s="576">
        <f t="shared" si="136"/>
        <v>0</v>
      </c>
      <c r="T1323" s="576">
        <f t="shared" si="137"/>
        <v>0</v>
      </c>
      <c r="U1323" s="576">
        <f t="shared" si="138"/>
        <v>0</v>
      </c>
      <c r="V1323" s="553"/>
      <c r="W1323" s="553"/>
      <c r="X1323" s="553"/>
      <c r="Y1323" s="553"/>
      <c r="Z1323" s="397"/>
      <c r="AA1323" s="397"/>
      <c r="AB1323" s="397"/>
      <c r="AC1323" s="397"/>
      <c r="AD1323" s="397"/>
      <c r="AE1323" s="397"/>
      <c r="AF1323" s="397"/>
      <c r="AG1323" s="397"/>
      <c r="AH1323" s="397"/>
      <c r="AI1323" s="397"/>
      <c r="AJ1323" s="397"/>
      <c r="AK1323" s="397"/>
      <c r="AL1323" s="397"/>
      <c r="AM1323" s="397"/>
      <c r="AN1323" s="397"/>
      <c r="AO1323" s="397"/>
      <c r="AP1323" s="397"/>
      <c r="AQ1323" s="397"/>
      <c r="AR1323" s="397"/>
      <c r="AS1323" s="397"/>
      <c r="AT1323" s="397"/>
      <c r="AU1323" s="397"/>
      <c r="AV1323" s="397"/>
      <c r="AW1323" s="397"/>
      <c r="AX1323" s="397"/>
      <c r="AY1323" s="397"/>
      <c r="AZ1323" s="397"/>
      <c r="BA1323" s="553"/>
      <c r="BB1323" s="397"/>
      <c r="BC1323" s="397"/>
      <c r="BD1323" s="397"/>
    </row>
    <row r="1324" spans="2:56" x14ac:dyDescent="0.35">
      <c r="B1324" s="80"/>
      <c r="C1324" s="119"/>
      <c r="D1324" s="119"/>
      <c r="E1324" s="84"/>
      <c r="F1324" s="119"/>
      <c r="G1324" s="120"/>
      <c r="H1324" s="41"/>
      <c r="I1324" s="41"/>
      <c r="J1324" s="82"/>
      <c r="K1324" s="291">
        <f t="shared" si="133"/>
        <v>0</v>
      </c>
      <c r="L1324" s="293">
        <f>IF(I1324&lt;INDEX(Lookup!$U$2:$U$10,MATCH($D$46,Lookup!$S$2:$S$10,0)),0,IF(O1324="X",0,J1324/(DATEDIF(H1324,I1324,"m")+1)*12))</f>
        <v>0</v>
      </c>
      <c r="M1324" s="291">
        <f t="shared" si="134"/>
        <v>0</v>
      </c>
      <c r="N1324" s="335"/>
      <c r="O1324" s="143"/>
      <c r="P1324" s="397"/>
      <c r="Q1324" s="555"/>
      <c r="R1324" s="576">
        <f t="shared" si="135"/>
        <v>0</v>
      </c>
      <c r="S1324" s="576">
        <f t="shared" si="136"/>
        <v>0</v>
      </c>
      <c r="T1324" s="576">
        <f t="shared" si="137"/>
        <v>0</v>
      </c>
      <c r="U1324" s="576">
        <f t="shared" si="138"/>
        <v>0</v>
      </c>
      <c r="V1324" s="553"/>
      <c r="W1324" s="553"/>
      <c r="X1324" s="553"/>
      <c r="Y1324" s="553"/>
      <c r="Z1324" s="397"/>
      <c r="AA1324" s="397"/>
      <c r="AB1324" s="397"/>
      <c r="AC1324" s="397"/>
      <c r="AD1324" s="397"/>
      <c r="AE1324" s="397"/>
      <c r="AF1324" s="397"/>
      <c r="AG1324" s="397"/>
      <c r="AH1324" s="397"/>
      <c r="AI1324" s="397"/>
      <c r="AJ1324" s="397"/>
      <c r="AK1324" s="397"/>
      <c r="AL1324" s="397"/>
      <c r="AM1324" s="397"/>
      <c r="AN1324" s="397"/>
      <c r="AO1324" s="397"/>
      <c r="AP1324" s="397"/>
      <c r="AQ1324" s="397"/>
      <c r="AR1324" s="397"/>
      <c r="AS1324" s="397"/>
      <c r="AT1324" s="397"/>
      <c r="AU1324" s="397"/>
      <c r="AV1324" s="397"/>
      <c r="AW1324" s="397"/>
      <c r="AX1324" s="397"/>
      <c r="AY1324" s="397"/>
      <c r="AZ1324" s="397"/>
      <c r="BA1324" s="553"/>
      <c r="BB1324" s="397"/>
      <c r="BC1324" s="397"/>
      <c r="BD1324" s="397"/>
    </row>
    <row r="1325" spans="2:56" x14ac:dyDescent="0.35">
      <c r="B1325" s="80"/>
      <c r="C1325" s="119"/>
      <c r="D1325" s="119"/>
      <c r="E1325" s="84"/>
      <c r="F1325" s="119"/>
      <c r="G1325" s="120"/>
      <c r="H1325" s="41"/>
      <c r="I1325" s="41"/>
      <c r="J1325" s="82"/>
      <c r="K1325" s="291">
        <f t="shared" si="133"/>
        <v>0</v>
      </c>
      <c r="L1325" s="293">
        <f>IF(I1325&lt;INDEX(Lookup!$U$2:$U$10,MATCH($D$46,Lookup!$S$2:$S$10,0)),0,IF(O1325="X",0,J1325/(DATEDIF(H1325,I1325,"m")+1)*12))</f>
        <v>0</v>
      </c>
      <c r="M1325" s="291">
        <f t="shared" si="134"/>
        <v>0</v>
      </c>
      <c r="N1325" s="335"/>
      <c r="O1325" s="143"/>
      <c r="P1325" s="397"/>
      <c r="Q1325" s="555"/>
      <c r="R1325" s="576">
        <f t="shared" si="135"/>
        <v>0</v>
      </c>
      <c r="S1325" s="576">
        <f t="shared" si="136"/>
        <v>0</v>
      </c>
      <c r="T1325" s="576">
        <f t="shared" si="137"/>
        <v>0</v>
      </c>
      <c r="U1325" s="576">
        <f t="shared" si="138"/>
        <v>0</v>
      </c>
      <c r="V1325" s="553"/>
      <c r="W1325" s="553"/>
      <c r="X1325" s="553"/>
      <c r="Y1325" s="553"/>
      <c r="Z1325" s="397"/>
      <c r="AA1325" s="397"/>
      <c r="AB1325" s="397"/>
      <c r="AC1325" s="397"/>
      <c r="AD1325" s="397"/>
      <c r="AE1325" s="397"/>
      <c r="AF1325" s="397"/>
      <c r="AG1325" s="397"/>
      <c r="AH1325" s="397"/>
      <c r="AI1325" s="397"/>
      <c r="AJ1325" s="397"/>
      <c r="AK1325" s="397"/>
      <c r="AL1325" s="397"/>
      <c r="AM1325" s="397"/>
      <c r="AN1325" s="397"/>
      <c r="AO1325" s="397"/>
      <c r="AP1325" s="397"/>
      <c r="AQ1325" s="397"/>
      <c r="AR1325" s="397"/>
      <c r="AS1325" s="397"/>
      <c r="AT1325" s="397"/>
      <c r="AU1325" s="397"/>
      <c r="AV1325" s="397"/>
      <c r="AW1325" s="397"/>
      <c r="AX1325" s="397"/>
      <c r="AY1325" s="397"/>
      <c r="AZ1325" s="397"/>
      <c r="BA1325" s="553"/>
      <c r="BB1325" s="397"/>
      <c r="BC1325" s="397"/>
      <c r="BD1325" s="397"/>
    </row>
    <row r="1326" spans="2:56" x14ac:dyDescent="0.35">
      <c r="B1326" s="80"/>
      <c r="C1326" s="119"/>
      <c r="D1326" s="119"/>
      <c r="E1326" s="84"/>
      <c r="F1326" s="119"/>
      <c r="G1326" s="120"/>
      <c r="H1326" s="41"/>
      <c r="I1326" s="41"/>
      <c r="J1326" s="82"/>
      <c r="K1326" s="291">
        <f t="shared" si="133"/>
        <v>0</v>
      </c>
      <c r="L1326" s="293">
        <f>IF(I1326&lt;INDEX(Lookup!$U$2:$U$10,MATCH($D$46,Lookup!$S$2:$S$10,0)),0,IF(O1326="X",0,J1326/(DATEDIF(H1326,I1326,"m")+1)*12))</f>
        <v>0</v>
      </c>
      <c r="M1326" s="291">
        <f t="shared" si="134"/>
        <v>0</v>
      </c>
      <c r="N1326" s="335"/>
      <c r="O1326" s="143"/>
      <c r="P1326" s="397"/>
      <c r="Q1326" s="555"/>
      <c r="R1326" s="576">
        <f t="shared" si="135"/>
        <v>0</v>
      </c>
      <c r="S1326" s="576">
        <f t="shared" si="136"/>
        <v>0</v>
      </c>
      <c r="T1326" s="576">
        <f t="shared" si="137"/>
        <v>0</v>
      </c>
      <c r="U1326" s="576">
        <f t="shared" si="138"/>
        <v>0</v>
      </c>
      <c r="V1326" s="553"/>
      <c r="W1326" s="553"/>
      <c r="X1326" s="553"/>
      <c r="Y1326" s="553"/>
      <c r="Z1326" s="397"/>
      <c r="AA1326" s="397"/>
      <c r="AB1326" s="397"/>
      <c r="AC1326" s="397"/>
      <c r="AD1326" s="397"/>
      <c r="AE1326" s="397"/>
      <c r="AF1326" s="397"/>
      <c r="AG1326" s="397"/>
      <c r="AH1326" s="397"/>
      <c r="AI1326" s="397"/>
      <c r="AJ1326" s="397"/>
      <c r="AK1326" s="397"/>
      <c r="AL1326" s="397"/>
      <c r="AM1326" s="397"/>
      <c r="AN1326" s="397"/>
      <c r="AO1326" s="397"/>
      <c r="AP1326" s="397"/>
      <c r="AQ1326" s="397"/>
      <c r="AR1326" s="397"/>
      <c r="AS1326" s="397"/>
      <c r="AT1326" s="397"/>
      <c r="AU1326" s="397"/>
      <c r="AV1326" s="397"/>
      <c r="AW1326" s="397"/>
      <c r="AX1326" s="397"/>
      <c r="AY1326" s="397"/>
      <c r="AZ1326" s="397"/>
      <c r="BA1326" s="553"/>
      <c r="BB1326" s="397"/>
      <c r="BC1326" s="397"/>
      <c r="BD1326" s="397"/>
    </row>
    <row r="1327" spans="2:56" x14ac:dyDescent="0.35">
      <c r="B1327" s="80"/>
      <c r="C1327" s="119"/>
      <c r="D1327" s="119"/>
      <c r="E1327" s="84"/>
      <c r="F1327" s="119"/>
      <c r="G1327" s="120"/>
      <c r="H1327" s="41"/>
      <c r="I1327" s="41"/>
      <c r="J1327" s="82"/>
      <c r="K1327" s="291">
        <f t="shared" si="133"/>
        <v>0</v>
      </c>
      <c r="L1327" s="293">
        <f>IF(I1327&lt;INDEX(Lookup!$U$2:$U$10,MATCH($D$46,Lookup!$S$2:$S$10,0)),0,IF(O1327="X",0,J1327/(DATEDIF(H1327,I1327,"m")+1)*12))</f>
        <v>0</v>
      </c>
      <c r="M1327" s="291">
        <f t="shared" si="134"/>
        <v>0</v>
      </c>
      <c r="N1327" s="335"/>
      <c r="O1327" s="143"/>
      <c r="P1327" s="397"/>
      <c r="Q1327" s="555"/>
      <c r="R1327" s="576">
        <f t="shared" si="135"/>
        <v>0</v>
      </c>
      <c r="S1327" s="576">
        <f t="shared" si="136"/>
        <v>0</v>
      </c>
      <c r="T1327" s="576">
        <f t="shared" si="137"/>
        <v>0</v>
      </c>
      <c r="U1327" s="576">
        <f t="shared" si="138"/>
        <v>0</v>
      </c>
      <c r="V1327" s="553"/>
      <c r="W1327" s="553"/>
      <c r="X1327" s="553"/>
      <c r="Y1327" s="553"/>
      <c r="Z1327" s="397"/>
      <c r="AA1327" s="397"/>
      <c r="AB1327" s="397"/>
      <c r="AC1327" s="397"/>
      <c r="AD1327" s="397"/>
      <c r="AE1327" s="397"/>
      <c r="AF1327" s="397"/>
      <c r="AG1327" s="397"/>
      <c r="AH1327" s="397"/>
      <c r="AI1327" s="397"/>
      <c r="AJ1327" s="397"/>
      <c r="AK1327" s="397"/>
      <c r="AL1327" s="397"/>
      <c r="AM1327" s="397"/>
      <c r="AN1327" s="397"/>
      <c r="AO1327" s="397"/>
      <c r="AP1327" s="397"/>
      <c r="AQ1327" s="397"/>
      <c r="AR1327" s="397"/>
      <c r="AS1327" s="397"/>
      <c r="AT1327" s="397"/>
      <c r="AU1327" s="397"/>
      <c r="AV1327" s="397"/>
      <c r="AW1327" s="397"/>
      <c r="AX1327" s="397"/>
      <c r="AY1327" s="397"/>
      <c r="AZ1327" s="397"/>
      <c r="BA1327" s="553"/>
      <c r="BB1327" s="397"/>
      <c r="BC1327" s="397"/>
      <c r="BD1327" s="397"/>
    </row>
    <row r="1328" spans="2:56" x14ac:dyDescent="0.35">
      <c r="B1328" s="80"/>
      <c r="C1328" s="119"/>
      <c r="D1328" s="119"/>
      <c r="E1328" s="84"/>
      <c r="F1328" s="119"/>
      <c r="G1328" s="120"/>
      <c r="H1328" s="41"/>
      <c r="I1328" s="41"/>
      <c r="J1328" s="82"/>
      <c r="K1328" s="291">
        <f t="shared" si="133"/>
        <v>0</v>
      </c>
      <c r="L1328" s="293">
        <f>IF(I1328&lt;INDEX(Lookup!$U$2:$U$10,MATCH($D$46,Lookup!$S$2:$S$10,0)),0,IF(O1328="X",0,J1328/(DATEDIF(H1328,I1328,"m")+1)*12))</f>
        <v>0</v>
      </c>
      <c r="M1328" s="291">
        <f t="shared" si="134"/>
        <v>0</v>
      </c>
      <c r="N1328" s="335"/>
      <c r="O1328" s="143"/>
      <c r="P1328" s="397"/>
      <c r="Q1328" s="555"/>
      <c r="R1328" s="576">
        <f t="shared" si="135"/>
        <v>0</v>
      </c>
      <c r="S1328" s="576">
        <f t="shared" si="136"/>
        <v>0</v>
      </c>
      <c r="T1328" s="576">
        <f t="shared" si="137"/>
        <v>0</v>
      </c>
      <c r="U1328" s="576">
        <f t="shared" si="138"/>
        <v>0</v>
      </c>
      <c r="V1328" s="553"/>
      <c r="W1328" s="553"/>
      <c r="X1328" s="553"/>
      <c r="Y1328" s="553"/>
      <c r="Z1328" s="397"/>
      <c r="AA1328" s="397"/>
      <c r="AB1328" s="397"/>
      <c r="AC1328" s="397"/>
      <c r="AD1328" s="397"/>
      <c r="AE1328" s="397"/>
      <c r="AF1328" s="397"/>
      <c r="AG1328" s="397"/>
      <c r="AH1328" s="397"/>
      <c r="AI1328" s="397"/>
      <c r="AJ1328" s="397"/>
      <c r="AK1328" s="397"/>
      <c r="AL1328" s="397"/>
      <c r="AM1328" s="397"/>
      <c r="AN1328" s="397"/>
      <c r="AO1328" s="397"/>
      <c r="AP1328" s="397"/>
      <c r="AQ1328" s="397"/>
      <c r="AR1328" s="397"/>
      <c r="AS1328" s="397"/>
      <c r="AT1328" s="397"/>
      <c r="AU1328" s="397"/>
      <c r="AV1328" s="397"/>
      <c r="AW1328" s="397"/>
      <c r="AX1328" s="397"/>
      <c r="AY1328" s="397"/>
      <c r="AZ1328" s="397"/>
      <c r="BA1328" s="553"/>
      <c r="BB1328" s="397"/>
      <c r="BC1328" s="397"/>
      <c r="BD1328" s="397"/>
    </row>
    <row r="1329" spans="2:56" x14ac:dyDescent="0.35">
      <c r="B1329" s="80"/>
      <c r="C1329" s="119"/>
      <c r="D1329" s="119"/>
      <c r="E1329" s="84"/>
      <c r="F1329" s="119"/>
      <c r="G1329" s="120"/>
      <c r="H1329" s="41"/>
      <c r="I1329" s="41"/>
      <c r="J1329" s="82"/>
      <c r="K1329" s="291">
        <f t="shared" si="133"/>
        <v>0</v>
      </c>
      <c r="L1329" s="293">
        <f>IF(I1329&lt;INDEX(Lookup!$U$2:$U$10,MATCH($D$46,Lookup!$S$2:$S$10,0)),0,IF(O1329="X",0,J1329/(DATEDIF(H1329,I1329,"m")+1)*12))</f>
        <v>0</v>
      </c>
      <c r="M1329" s="291">
        <f t="shared" si="134"/>
        <v>0</v>
      </c>
      <c r="N1329" s="335"/>
      <c r="O1329" s="143"/>
      <c r="P1329" s="397"/>
      <c r="Q1329" s="555"/>
      <c r="R1329" s="576">
        <f t="shared" si="135"/>
        <v>0</v>
      </c>
      <c r="S1329" s="576">
        <f t="shared" si="136"/>
        <v>0</v>
      </c>
      <c r="T1329" s="576">
        <f t="shared" si="137"/>
        <v>0</v>
      </c>
      <c r="U1329" s="576">
        <f t="shared" si="138"/>
        <v>0</v>
      </c>
      <c r="V1329" s="553"/>
      <c r="W1329" s="553"/>
      <c r="X1329" s="553"/>
      <c r="Y1329" s="553"/>
      <c r="Z1329" s="397"/>
      <c r="AA1329" s="397"/>
      <c r="AB1329" s="397"/>
      <c r="AC1329" s="397"/>
      <c r="AD1329" s="397"/>
      <c r="AE1329" s="397"/>
      <c r="AF1329" s="397"/>
      <c r="AG1329" s="397"/>
      <c r="AH1329" s="397"/>
      <c r="AI1329" s="397"/>
      <c r="AJ1329" s="397"/>
      <c r="AK1329" s="397"/>
      <c r="AL1329" s="397"/>
      <c r="AM1329" s="397"/>
      <c r="AN1329" s="397"/>
      <c r="AO1329" s="397"/>
      <c r="AP1329" s="397"/>
      <c r="AQ1329" s="397"/>
      <c r="AR1329" s="397"/>
      <c r="AS1329" s="397"/>
      <c r="AT1329" s="397"/>
      <c r="AU1329" s="397"/>
      <c r="AV1329" s="397"/>
      <c r="AW1329" s="397"/>
      <c r="AX1329" s="397"/>
      <c r="AY1329" s="397"/>
      <c r="AZ1329" s="397"/>
      <c r="BA1329" s="553"/>
      <c r="BB1329" s="397"/>
      <c r="BC1329" s="397"/>
      <c r="BD1329" s="397"/>
    </row>
    <row r="1330" spans="2:56" x14ac:dyDescent="0.35">
      <c r="B1330" s="80"/>
      <c r="C1330" s="119"/>
      <c r="D1330" s="119"/>
      <c r="E1330" s="84"/>
      <c r="F1330" s="119"/>
      <c r="G1330" s="120"/>
      <c r="H1330" s="41"/>
      <c r="I1330" s="41"/>
      <c r="J1330" s="82"/>
      <c r="K1330" s="291">
        <f t="shared" ref="K1330:K1393" si="139">J1330*$K$8</f>
        <v>0</v>
      </c>
      <c r="L1330" s="293">
        <f>IF(I1330&lt;INDEX(Lookup!$U$2:$U$10,MATCH($D$46,Lookup!$S$2:$S$10,0)),0,IF(O1330="X",0,J1330/(DATEDIF(H1330,I1330,"m")+1)*12))</f>
        <v>0</v>
      </c>
      <c r="M1330" s="291">
        <f t="shared" ref="M1330:M1393" si="140">L1330*$K$8</f>
        <v>0</v>
      </c>
      <c r="N1330" s="335"/>
      <c r="O1330" s="143"/>
      <c r="P1330" s="397"/>
      <c r="Q1330" s="555"/>
      <c r="R1330" s="576">
        <f t="shared" si="135"/>
        <v>0</v>
      </c>
      <c r="S1330" s="576">
        <f t="shared" si="136"/>
        <v>0</v>
      </c>
      <c r="T1330" s="576">
        <f t="shared" si="137"/>
        <v>0</v>
      </c>
      <c r="U1330" s="576">
        <f t="shared" si="138"/>
        <v>0</v>
      </c>
      <c r="V1330" s="553"/>
      <c r="W1330" s="553"/>
      <c r="X1330" s="553"/>
      <c r="Y1330" s="553"/>
      <c r="Z1330" s="397"/>
      <c r="AA1330" s="397"/>
      <c r="AB1330" s="397"/>
      <c r="AC1330" s="397"/>
      <c r="AD1330" s="397"/>
      <c r="AE1330" s="397"/>
      <c r="AF1330" s="397"/>
      <c r="AG1330" s="397"/>
      <c r="AH1330" s="397"/>
      <c r="AI1330" s="397"/>
      <c r="AJ1330" s="397"/>
      <c r="AK1330" s="397"/>
      <c r="AL1330" s="397"/>
      <c r="AM1330" s="397"/>
      <c r="AN1330" s="397"/>
      <c r="AO1330" s="397"/>
      <c r="AP1330" s="397"/>
      <c r="AQ1330" s="397"/>
      <c r="AR1330" s="397"/>
      <c r="AS1330" s="397"/>
      <c r="AT1330" s="397"/>
      <c r="AU1330" s="397"/>
      <c r="AV1330" s="397"/>
      <c r="AW1330" s="397"/>
      <c r="AX1330" s="397"/>
      <c r="AY1330" s="397"/>
      <c r="AZ1330" s="397"/>
      <c r="BA1330" s="553"/>
      <c r="BB1330" s="397"/>
      <c r="BC1330" s="397"/>
      <c r="BD1330" s="397"/>
    </row>
    <row r="1331" spans="2:56" x14ac:dyDescent="0.35">
      <c r="B1331" s="80"/>
      <c r="C1331" s="119"/>
      <c r="D1331" s="119"/>
      <c r="E1331" s="84"/>
      <c r="F1331" s="119"/>
      <c r="G1331" s="120"/>
      <c r="H1331" s="41"/>
      <c r="I1331" s="41"/>
      <c r="J1331" s="82"/>
      <c r="K1331" s="291">
        <f t="shared" si="139"/>
        <v>0</v>
      </c>
      <c r="L1331" s="293">
        <f>IF(I1331&lt;INDEX(Lookup!$U$2:$U$10,MATCH($D$46,Lookup!$S$2:$S$10,0)),0,IF(O1331="X",0,J1331/(DATEDIF(H1331,I1331,"m")+1)*12))</f>
        <v>0</v>
      </c>
      <c r="M1331" s="291">
        <f t="shared" si="140"/>
        <v>0</v>
      </c>
      <c r="N1331" s="335"/>
      <c r="O1331" s="143"/>
      <c r="P1331" s="397"/>
      <c r="Q1331" s="555"/>
      <c r="R1331" s="576">
        <f t="shared" ref="R1331:R1394" si="141">K1330*$I$32</f>
        <v>0</v>
      </c>
      <c r="S1331" s="576">
        <f t="shared" ref="S1331:S1394" si="142">M1330*$I$42</f>
        <v>0</v>
      </c>
      <c r="T1331" s="576">
        <f t="shared" ref="T1331:T1394" si="143">R1331-K1330</f>
        <v>0</v>
      </c>
      <c r="U1331" s="576">
        <f t="shared" ref="U1331:U1394" si="144">S1331-M1330</f>
        <v>0</v>
      </c>
      <c r="V1331" s="553"/>
      <c r="W1331" s="553"/>
      <c r="X1331" s="553"/>
      <c r="Y1331" s="553"/>
      <c r="Z1331" s="397"/>
      <c r="AA1331" s="397"/>
      <c r="AB1331" s="397"/>
      <c r="AC1331" s="397"/>
      <c r="AD1331" s="397"/>
      <c r="AE1331" s="397"/>
      <c r="AF1331" s="397"/>
      <c r="AG1331" s="397"/>
      <c r="AH1331" s="397"/>
      <c r="AI1331" s="397"/>
      <c r="AJ1331" s="397"/>
      <c r="AK1331" s="397"/>
      <c r="AL1331" s="397"/>
      <c r="AM1331" s="397"/>
      <c r="AN1331" s="397"/>
      <c r="AO1331" s="397"/>
      <c r="AP1331" s="397"/>
      <c r="AQ1331" s="397"/>
      <c r="AR1331" s="397"/>
      <c r="AS1331" s="397"/>
      <c r="AT1331" s="397"/>
      <c r="AU1331" s="397"/>
      <c r="AV1331" s="397"/>
      <c r="AW1331" s="397"/>
      <c r="AX1331" s="397"/>
      <c r="AY1331" s="397"/>
      <c r="AZ1331" s="397"/>
      <c r="BA1331" s="553"/>
      <c r="BB1331" s="397"/>
      <c r="BC1331" s="397"/>
      <c r="BD1331" s="397"/>
    </row>
    <row r="1332" spans="2:56" x14ac:dyDescent="0.35">
      <c r="B1332" s="80"/>
      <c r="C1332" s="119"/>
      <c r="D1332" s="119"/>
      <c r="E1332" s="84"/>
      <c r="F1332" s="119"/>
      <c r="G1332" s="120"/>
      <c r="H1332" s="41"/>
      <c r="I1332" s="41"/>
      <c r="J1332" s="82"/>
      <c r="K1332" s="291">
        <f t="shared" si="139"/>
        <v>0</v>
      </c>
      <c r="L1332" s="293">
        <f>IF(I1332&lt;INDEX(Lookup!$U$2:$U$10,MATCH($D$46,Lookup!$S$2:$S$10,0)),0,IF(O1332="X",0,J1332/(DATEDIF(H1332,I1332,"m")+1)*12))</f>
        <v>0</v>
      </c>
      <c r="M1332" s="291">
        <f t="shared" si="140"/>
        <v>0</v>
      </c>
      <c r="N1332" s="335"/>
      <c r="O1332" s="143"/>
      <c r="P1332" s="397"/>
      <c r="Q1332" s="555"/>
      <c r="R1332" s="576">
        <f t="shared" si="141"/>
        <v>0</v>
      </c>
      <c r="S1332" s="576">
        <f t="shared" si="142"/>
        <v>0</v>
      </c>
      <c r="T1332" s="576">
        <f t="shared" si="143"/>
        <v>0</v>
      </c>
      <c r="U1332" s="576">
        <f t="shared" si="144"/>
        <v>0</v>
      </c>
      <c r="V1332" s="553"/>
      <c r="W1332" s="553"/>
      <c r="X1332" s="553"/>
      <c r="Y1332" s="553"/>
      <c r="Z1332" s="397"/>
      <c r="AA1332" s="397"/>
      <c r="AB1332" s="397"/>
      <c r="AC1332" s="397"/>
      <c r="AD1332" s="397"/>
      <c r="AE1332" s="397"/>
      <c r="AF1332" s="397"/>
      <c r="AG1332" s="397"/>
      <c r="AH1332" s="397"/>
      <c r="AI1332" s="397"/>
      <c r="AJ1332" s="397"/>
      <c r="AK1332" s="397"/>
      <c r="AL1332" s="397"/>
      <c r="AM1332" s="397"/>
      <c r="AN1332" s="397"/>
      <c r="AO1332" s="397"/>
      <c r="AP1332" s="397"/>
      <c r="AQ1332" s="397"/>
      <c r="AR1332" s="397"/>
      <c r="AS1332" s="397"/>
      <c r="AT1332" s="397"/>
      <c r="AU1332" s="397"/>
      <c r="AV1332" s="397"/>
      <c r="AW1332" s="397"/>
      <c r="AX1332" s="397"/>
      <c r="AY1332" s="397"/>
      <c r="AZ1332" s="397"/>
      <c r="BA1332" s="553"/>
      <c r="BB1332" s="397"/>
      <c r="BC1332" s="397"/>
      <c r="BD1332" s="397"/>
    </row>
    <row r="1333" spans="2:56" x14ac:dyDescent="0.35">
      <c r="B1333" s="80"/>
      <c r="C1333" s="119"/>
      <c r="D1333" s="119"/>
      <c r="E1333" s="84"/>
      <c r="F1333" s="119"/>
      <c r="G1333" s="120"/>
      <c r="H1333" s="41"/>
      <c r="I1333" s="41"/>
      <c r="J1333" s="82"/>
      <c r="K1333" s="291">
        <f t="shared" si="139"/>
        <v>0</v>
      </c>
      <c r="L1333" s="293">
        <f>IF(I1333&lt;INDEX(Lookup!$U$2:$U$10,MATCH($D$46,Lookup!$S$2:$S$10,0)),0,IF(O1333="X",0,J1333/(DATEDIF(H1333,I1333,"m")+1)*12))</f>
        <v>0</v>
      </c>
      <c r="M1333" s="291">
        <f t="shared" si="140"/>
        <v>0</v>
      </c>
      <c r="N1333" s="335"/>
      <c r="O1333" s="143"/>
      <c r="P1333" s="397"/>
      <c r="Q1333" s="555"/>
      <c r="R1333" s="576">
        <f t="shared" si="141"/>
        <v>0</v>
      </c>
      <c r="S1333" s="576">
        <f t="shared" si="142"/>
        <v>0</v>
      </c>
      <c r="T1333" s="576">
        <f t="shared" si="143"/>
        <v>0</v>
      </c>
      <c r="U1333" s="576">
        <f t="shared" si="144"/>
        <v>0</v>
      </c>
      <c r="V1333" s="553"/>
      <c r="W1333" s="553"/>
      <c r="X1333" s="553"/>
      <c r="Y1333" s="553"/>
      <c r="Z1333" s="397"/>
      <c r="AA1333" s="397"/>
      <c r="AB1333" s="397"/>
      <c r="AC1333" s="397"/>
      <c r="AD1333" s="397"/>
      <c r="AE1333" s="397"/>
      <c r="AF1333" s="397"/>
      <c r="AG1333" s="397"/>
      <c r="AH1333" s="397"/>
      <c r="AI1333" s="397"/>
      <c r="AJ1333" s="397"/>
      <c r="AK1333" s="397"/>
      <c r="AL1333" s="397"/>
      <c r="AM1333" s="397"/>
      <c r="AN1333" s="397"/>
      <c r="AO1333" s="397"/>
      <c r="AP1333" s="397"/>
      <c r="AQ1333" s="397"/>
      <c r="AR1333" s="397"/>
      <c r="AS1333" s="397"/>
      <c r="AT1333" s="397"/>
      <c r="AU1333" s="397"/>
      <c r="AV1333" s="397"/>
      <c r="AW1333" s="397"/>
      <c r="AX1333" s="397"/>
      <c r="AY1333" s="397"/>
      <c r="AZ1333" s="397"/>
      <c r="BA1333" s="553"/>
      <c r="BB1333" s="397"/>
      <c r="BC1333" s="397"/>
      <c r="BD1333" s="397"/>
    </row>
    <row r="1334" spans="2:56" x14ac:dyDescent="0.35">
      <c r="B1334" s="80"/>
      <c r="C1334" s="119"/>
      <c r="D1334" s="119"/>
      <c r="E1334" s="84"/>
      <c r="F1334" s="119"/>
      <c r="G1334" s="120"/>
      <c r="H1334" s="41"/>
      <c r="I1334" s="41"/>
      <c r="J1334" s="82"/>
      <c r="K1334" s="291">
        <f t="shared" si="139"/>
        <v>0</v>
      </c>
      <c r="L1334" s="293">
        <f>IF(I1334&lt;INDEX(Lookup!$U$2:$U$10,MATCH($D$46,Lookup!$S$2:$S$10,0)),0,IF(O1334="X",0,J1334/(DATEDIF(H1334,I1334,"m")+1)*12))</f>
        <v>0</v>
      </c>
      <c r="M1334" s="291">
        <f t="shared" si="140"/>
        <v>0</v>
      </c>
      <c r="N1334" s="335"/>
      <c r="O1334" s="143"/>
      <c r="P1334" s="397"/>
      <c r="Q1334" s="555"/>
      <c r="R1334" s="576">
        <f t="shared" si="141"/>
        <v>0</v>
      </c>
      <c r="S1334" s="576">
        <f t="shared" si="142"/>
        <v>0</v>
      </c>
      <c r="T1334" s="576">
        <f t="shared" si="143"/>
        <v>0</v>
      </c>
      <c r="U1334" s="576">
        <f t="shared" si="144"/>
        <v>0</v>
      </c>
      <c r="V1334" s="553"/>
      <c r="W1334" s="553"/>
      <c r="X1334" s="553"/>
      <c r="Y1334" s="553"/>
      <c r="Z1334" s="397"/>
      <c r="AA1334" s="397"/>
      <c r="AB1334" s="397"/>
      <c r="AC1334" s="397"/>
      <c r="AD1334" s="397"/>
      <c r="AE1334" s="397"/>
      <c r="AF1334" s="397"/>
      <c r="AG1334" s="397"/>
      <c r="AH1334" s="397"/>
      <c r="AI1334" s="397"/>
      <c r="AJ1334" s="397"/>
      <c r="AK1334" s="397"/>
      <c r="AL1334" s="397"/>
      <c r="AM1334" s="397"/>
      <c r="AN1334" s="397"/>
      <c r="AO1334" s="397"/>
      <c r="AP1334" s="397"/>
      <c r="AQ1334" s="397"/>
      <c r="AR1334" s="397"/>
      <c r="AS1334" s="397"/>
      <c r="AT1334" s="397"/>
      <c r="AU1334" s="397"/>
      <c r="AV1334" s="397"/>
      <c r="AW1334" s="397"/>
      <c r="AX1334" s="397"/>
      <c r="AY1334" s="397"/>
      <c r="AZ1334" s="397"/>
      <c r="BA1334" s="553"/>
      <c r="BB1334" s="397"/>
      <c r="BC1334" s="397"/>
      <c r="BD1334" s="397"/>
    </row>
    <row r="1335" spans="2:56" x14ac:dyDescent="0.35">
      <c r="B1335" s="80"/>
      <c r="C1335" s="119"/>
      <c r="D1335" s="119"/>
      <c r="E1335" s="84"/>
      <c r="F1335" s="119"/>
      <c r="G1335" s="120"/>
      <c r="H1335" s="41"/>
      <c r="I1335" s="41"/>
      <c r="J1335" s="82"/>
      <c r="K1335" s="291">
        <f t="shared" si="139"/>
        <v>0</v>
      </c>
      <c r="L1335" s="293">
        <f>IF(I1335&lt;INDEX(Lookup!$U$2:$U$10,MATCH($D$46,Lookup!$S$2:$S$10,0)),0,IF(O1335="X",0,J1335/(DATEDIF(H1335,I1335,"m")+1)*12))</f>
        <v>0</v>
      </c>
      <c r="M1335" s="291">
        <f t="shared" si="140"/>
        <v>0</v>
      </c>
      <c r="N1335" s="335"/>
      <c r="O1335" s="143"/>
      <c r="P1335" s="397"/>
      <c r="Q1335" s="555"/>
      <c r="R1335" s="576">
        <f t="shared" si="141"/>
        <v>0</v>
      </c>
      <c r="S1335" s="576">
        <f t="shared" si="142"/>
        <v>0</v>
      </c>
      <c r="T1335" s="576">
        <f t="shared" si="143"/>
        <v>0</v>
      </c>
      <c r="U1335" s="576">
        <f t="shared" si="144"/>
        <v>0</v>
      </c>
      <c r="V1335" s="553"/>
      <c r="W1335" s="553"/>
      <c r="X1335" s="553"/>
      <c r="Y1335" s="553"/>
      <c r="Z1335" s="397"/>
      <c r="AA1335" s="397"/>
      <c r="AB1335" s="397"/>
      <c r="AC1335" s="397"/>
      <c r="AD1335" s="397"/>
      <c r="AE1335" s="397"/>
      <c r="AF1335" s="397"/>
      <c r="AG1335" s="397"/>
      <c r="AH1335" s="397"/>
      <c r="AI1335" s="397"/>
      <c r="AJ1335" s="397"/>
      <c r="AK1335" s="397"/>
      <c r="AL1335" s="397"/>
      <c r="AM1335" s="397"/>
      <c r="AN1335" s="397"/>
      <c r="AO1335" s="397"/>
      <c r="AP1335" s="397"/>
      <c r="AQ1335" s="397"/>
      <c r="AR1335" s="397"/>
      <c r="AS1335" s="397"/>
      <c r="AT1335" s="397"/>
      <c r="AU1335" s="397"/>
      <c r="AV1335" s="397"/>
      <c r="AW1335" s="397"/>
      <c r="AX1335" s="397"/>
      <c r="AY1335" s="397"/>
      <c r="AZ1335" s="397"/>
      <c r="BA1335" s="553"/>
      <c r="BB1335" s="397"/>
      <c r="BC1335" s="397"/>
      <c r="BD1335" s="397"/>
    </row>
    <row r="1336" spans="2:56" x14ac:dyDescent="0.35">
      <c r="B1336" s="80"/>
      <c r="C1336" s="119"/>
      <c r="D1336" s="119"/>
      <c r="E1336" s="84"/>
      <c r="F1336" s="119"/>
      <c r="G1336" s="120"/>
      <c r="H1336" s="41"/>
      <c r="I1336" s="41"/>
      <c r="J1336" s="82"/>
      <c r="K1336" s="291">
        <f t="shared" si="139"/>
        <v>0</v>
      </c>
      <c r="L1336" s="293">
        <f>IF(I1336&lt;INDEX(Lookup!$U$2:$U$10,MATCH($D$46,Lookup!$S$2:$S$10,0)),0,IF(O1336="X",0,J1336/(DATEDIF(H1336,I1336,"m")+1)*12))</f>
        <v>0</v>
      </c>
      <c r="M1336" s="291">
        <f t="shared" si="140"/>
        <v>0</v>
      </c>
      <c r="N1336" s="335"/>
      <c r="O1336" s="143"/>
      <c r="P1336" s="397"/>
      <c r="Q1336" s="555"/>
      <c r="R1336" s="576">
        <f t="shared" si="141"/>
        <v>0</v>
      </c>
      <c r="S1336" s="576">
        <f t="shared" si="142"/>
        <v>0</v>
      </c>
      <c r="T1336" s="576">
        <f t="shared" si="143"/>
        <v>0</v>
      </c>
      <c r="U1336" s="576">
        <f t="shared" si="144"/>
        <v>0</v>
      </c>
      <c r="V1336" s="553"/>
      <c r="W1336" s="553"/>
      <c r="X1336" s="553"/>
      <c r="Y1336" s="553"/>
      <c r="Z1336" s="397"/>
      <c r="AA1336" s="397"/>
      <c r="AB1336" s="397"/>
      <c r="AC1336" s="397"/>
      <c r="AD1336" s="397"/>
      <c r="AE1336" s="397"/>
      <c r="AF1336" s="397"/>
      <c r="AG1336" s="397"/>
      <c r="AH1336" s="397"/>
      <c r="AI1336" s="397"/>
      <c r="AJ1336" s="397"/>
      <c r="AK1336" s="397"/>
      <c r="AL1336" s="397"/>
      <c r="AM1336" s="397"/>
      <c r="AN1336" s="397"/>
      <c r="AO1336" s="397"/>
      <c r="AP1336" s="397"/>
      <c r="AQ1336" s="397"/>
      <c r="AR1336" s="397"/>
      <c r="AS1336" s="397"/>
      <c r="AT1336" s="397"/>
      <c r="AU1336" s="397"/>
      <c r="AV1336" s="397"/>
      <c r="AW1336" s="397"/>
      <c r="AX1336" s="397"/>
      <c r="AY1336" s="397"/>
      <c r="AZ1336" s="397"/>
      <c r="BA1336" s="553"/>
      <c r="BB1336" s="397"/>
      <c r="BC1336" s="397"/>
      <c r="BD1336" s="397"/>
    </row>
    <row r="1337" spans="2:56" x14ac:dyDescent="0.35">
      <c r="B1337" s="80"/>
      <c r="C1337" s="119"/>
      <c r="D1337" s="119"/>
      <c r="E1337" s="84"/>
      <c r="F1337" s="119"/>
      <c r="G1337" s="120"/>
      <c r="H1337" s="41"/>
      <c r="I1337" s="41"/>
      <c r="J1337" s="82"/>
      <c r="K1337" s="291">
        <f t="shared" si="139"/>
        <v>0</v>
      </c>
      <c r="L1337" s="293">
        <f>IF(I1337&lt;INDEX(Lookup!$U$2:$U$10,MATCH($D$46,Lookup!$S$2:$S$10,0)),0,IF(O1337="X",0,J1337/(DATEDIF(H1337,I1337,"m")+1)*12))</f>
        <v>0</v>
      </c>
      <c r="M1337" s="291">
        <f t="shared" si="140"/>
        <v>0</v>
      </c>
      <c r="N1337" s="335"/>
      <c r="O1337" s="143"/>
      <c r="P1337" s="397"/>
      <c r="Q1337" s="555"/>
      <c r="R1337" s="576">
        <f t="shared" si="141"/>
        <v>0</v>
      </c>
      <c r="S1337" s="576">
        <f t="shared" si="142"/>
        <v>0</v>
      </c>
      <c r="T1337" s="576">
        <f t="shared" si="143"/>
        <v>0</v>
      </c>
      <c r="U1337" s="576">
        <f t="shared" si="144"/>
        <v>0</v>
      </c>
      <c r="V1337" s="553"/>
      <c r="W1337" s="553"/>
      <c r="X1337" s="553"/>
      <c r="Y1337" s="553"/>
      <c r="Z1337" s="397"/>
      <c r="AA1337" s="397"/>
      <c r="AB1337" s="397"/>
      <c r="AC1337" s="397"/>
      <c r="AD1337" s="397"/>
      <c r="AE1337" s="397"/>
      <c r="AF1337" s="397"/>
      <c r="AG1337" s="397"/>
      <c r="AH1337" s="397"/>
      <c r="AI1337" s="397"/>
      <c r="AJ1337" s="397"/>
      <c r="AK1337" s="397"/>
      <c r="AL1337" s="397"/>
      <c r="AM1337" s="397"/>
      <c r="AN1337" s="397"/>
      <c r="AO1337" s="397"/>
      <c r="AP1337" s="397"/>
      <c r="AQ1337" s="397"/>
      <c r="AR1337" s="397"/>
      <c r="AS1337" s="397"/>
      <c r="AT1337" s="397"/>
      <c r="AU1337" s="397"/>
      <c r="AV1337" s="397"/>
      <c r="AW1337" s="397"/>
      <c r="AX1337" s="397"/>
      <c r="AY1337" s="397"/>
      <c r="AZ1337" s="397"/>
      <c r="BA1337" s="553"/>
      <c r="BB1337" s="397"/>
      <c r="BC1337" s="397"/>
      <c r="BD1337" s="397"/>
    </row>
    <row r="1338" spans="2:56" x14ac:dyDescent="0.35">
      <c r="B1338" s="80"/>
      <c r="C1338" s="119"/>
      <c r="D1338" s="119"/>
      <c r="E1338" s="84"/>
      <c r="F1338" s="119"/>
      <c r="G1338" s="120"/>
      <c r="H1338" s="41"/>
      <c r="I1338" s="41"/>
      <c r="J1338" s="82"/>
      <c r="K1338" s="291">
        <f t="shared" si="139"/>
        <v>0</v>
      </c>
      <c r="L1338" s="293">
        <f>IF(I1338&lt;INDEX(Lookup!$U$2:$U$10,MATCH($D$46,Lookup!$S$2:$S$10,0)),0,IF(O1338="X",0,J1338/(DATEDIF(H1338,I1338,"m")+1)*12))</f>
        <v>0</v>
      </c>
      <c r="M1338" s="291">
        <f t="shared" si="140"/>
        <v>0</v>
      </c>
      <c r="N1338" s="335"/>
      <c r="O1338" s="143"/>
      <c r="P1338" s="397"/>
      <c r="Q1338" s="555"/>
      <c r="R1338" s="576">
        <f t="shared" si="141"/>
        <v>0</v>
      </c>
      <c r="S1338" s="576">
        <f t="shared" si="142"/>
        <v>0</v>
      </c>
      <c r="T1338" s="576">
        <f t="shared" si="143"/>
        <v>0</v>
      </c>
      <c r="U1338" s="576">
        <f t="shared" si="144"/>
        <v>0</v>
      </c>
      <c r="V1338" s="553"/>
      <c r="W1338" s="553"/>
      <c r="X1338" s="553"/>
      <c r="Y1338" s="553"/>
      <c r="Z1338" s="397"/>
      <c r="AA1338" s="397"/>
      <c r="AB1338" s="397"/>
      <c r="AC1338" s="397"/>
      <c r="AD1338" s="397"/>
      <c r="AE1338" s="397"/>
      <c r="AF1338" s="397"/>
      <c r="AG1338" s="397"/>
      <c r="AH1338" s="397"/>
      <c r="AI1338" s="397"/>
      <c r="AJ1338" s="397"/>
      <c r="AK1338" s="397"/>
      <c r="AL1338" s="397"/>
      <c r="AM1338" s="397"/>
      <c r="AN1338" s="397"/>
      <c r="AO1338" s="397"/>
      <c r="AP1338" s="397"/>
      <c r="AQ1338" s="397"/>
      <c r="AR1338" s="397"/>
      <c r="AS1338" s="397"/>
      <c r="AT1338" s="397"/>
      <c r="AU1338" s="397"/>
      <c r="AV1338" s="397"/>
      <c r="AW1338" s="397"/>
      <c r="AX1338" s="397"/>
      <c r="AY1338" s="397"/>
      <c r="AZ1338" s="397"/>
      <c r="BA1338" s="553"/>
      <c r="BB1338" s="397"/>
      <c r="BC1338" s="397"/>
      <c r="BD1338" s="397"/>
    </row>
    <row r="1339" spans="2:56" x14ac:dyDescent="0.35">
      <c r="B1339" s="80"/>
      <c r="C1339" s="119"/>
      <c r="D1339" s="119"/>
      <c r="E1339" s="84"/>
      <c r="F1339" s="119"/>
      <c r="G1339" s="120"/>
      <c r="H1339" s="41"/>
      <c r="I1339" s="41"/>
      <c r="J1339" s="82"/>
      <c r="K1339" s="291">
        <f t="shared" si="139"/>
        <v>0</v>
      </c>
      <c r="L1339" s="293">
        <f>IF(I1339&lt;INDEX(Lookup!$U$2:$U$10,MATCH($D$46,Lookup!$S$2:$S$10,0)),0,IF(O1339="X",0,J1339/(DATEDIF(H1339,I1339,"m")+1)*12))</f>
        <v>0</v>
      </c>
      <c r="M1339" s="291">
        <f t="shared" si="140"/>
        <v>0</v>
      </c>
      <c r="N1339" s="335"/>
      <c r="O1339" s="143"/>
      <c r="P1339" s="397"/>
      <c r="Q1339" s="555"/>
      <c r="R1339" s="576">
        <f t="shared" si="141"/>
        <v>0</v>
      </c>
      <c r="S1339" s="576">
        <f t="shared" si="142"/>
        <v>0</v>
      </c>
      <c r="T1339" s="576">
        <f t="shared" si="143"/>
        <v>0</v>
      </c>
      <c r="U1339" s="576">
        <f t="shared" si="144"/>
        <v>0</v>
      </c>
      <c r="V1339" s="553"/>
      <c r="W1339" s="553"/>
      <c r="X1339" s="553"/>
      <c r="Y1339" s="553"/>
      <c r="Z1339" s="397"/>
      <c r="AA1339" s="397"/>
      <c r="AB1339" s="397"/>
      <c r="AC1339" s="397"/>
      <c r="AD1339" s="397"/>
      <c r="AE1339" s="397"/>
      <c r="AF1339" s="397"/>
      <c r="AG1339" s="397"/>
      <c r="AH1339" s="397"/>
      <c r="AI1339" s="397"/>
      <c r="AJ1339" s="397"/>
      <c r="AK1339" s="397"/>
      <c r="AL1339" s="397"/>
      <c r="AM1339" s="397"/>
      <c r="AN1339" s="397"/>
      <c r="AO1339" s="397"/>
      <c r="AP1339" s="397"/>
      <c r="AQ1339" s="397"/>
      <c r="AR1339" s="397"/>
      <c r="AS1339" s="397"/>
      <c r="AT1339" s="397"/>
      <c r="AU1339" s="397"/>
      <c r="AV1339" s="397"/>
      <c r="AW1339" s="397"/>
      <c r="AX1339" s="397"/>
      <c r="AY1339" s="397"/>
      <c r="AZ1339" s="397"/>
      <c r="BA1339" s="553"/>
      <c r="BB1339" s="397"/>
      <c r="BC1339" s="397"/>
      <c r="BD1339" s="397"/>
    </row>
    <row r="1340" spans="2:56" x14ac:dyDescent="0.35">
      <c r="B1340" s="80"/>
      <c r="C1340" s="119"/>
      <c r="D1340" s="119"/>
      <c r="E1340" s="84"/>
      <c r="F1340" s="119"/>
      <c r="G1340" s="120"/>
      <c r="H1340" s="41"/>
      <c r="I1340" s="41"/>
      <c r="J1340" s="82"/>
      <c r="K1340" s="291">
        <f t="shared" si="139"/>
        <v>0</v>
      </c>
      <c r="L1340" s="293">
        <f>IF(I1340&lt;INDEX(Lookup!$U$2:$U$10,MATCH($D$46,Lookup!$S$2:$S$10,0)),0,IF(O1340="X",0,J1340/(DATEDIF(H1340,I1340,"m")+1)*12))</f>
        <v>0</v>
      </c>
      <c r="M1340" s="291">
        <f t="shared" si="140"/>
        <v>0</v>
      </c>
      <c r="N1340" s="335"/>
      <c r="O1340" s="143"/>
      <c r="P1340" s="397"/>
      <c r="Q1340" s="555"/>
      <c r="R1340" s="576">
        <f t="shared" si="141"/>
        <v>0</v>
      </c>
      <c r="S1340" s="576">
        <f t="shared" si="142"/>
        <v>0</v>
      </c>
      <c r="T1340" s="576">
        <f t="shared" si="143"/>
        <v>0</v>
      </c>
      <c r="U1340" s="576">
        <f t="shared" si="144"/>
        <v>0</v>
      </c>
      <c r="V1340" s="553"/>
      <c r="W1340" s="553"/>
      <c r="X1340" s="553"/>
      <c r="Y1340" s="553"/>
      <c r="Z1340" s="397"/>
      <c r="AA1340" s="397"/>
      <c r="AB1340" s="397"/>
      <c r="AC1340" s="397"/>
      <c r="AD1340" s="397"/>
      <c r="AE1340" s="397"/>
      <c r="AF1340" s="397"/>
      <c r="AG1340" s="397"/>
      <c r="AH1340" s="397"/>
      <c r="AI1340" s="397"/>
      <c r="AJ1340" s="397"/>
      <c r="AK1340" s="397"/>
      <c r="AL1340" s="397"/>
      <c r="AM1340" s="397"/>
      <c r="AN1340" s="397"/>
      <c r="AO1340" s="397"/>
      <c r="AP1340" s="397"/>
      <c r="AQ1340" s="397"/>
      <c r="AR1340" s="397"/>
      <c r="AS1340" s="397"/>
      <c r="AT1340" s="397"/>
      <c r="AU1340" s="397"/>
      <c r="AV1340" s="397"/>
      <c r="AW1340" s="397"/>
      <c r="AX1340" s="397"/>
      <c r="AY1340" s="397"/>
      <c r="AZ1340" s="397"/>
      <c r="BA1340" s="553"/>
      <c r="BB1340" s="397"/>
      <c r="BC1340" s="397"/>
      <c r="BD1340" s="397"/>
    </row>
    <row r="1341" spans="2:56" x14ac:dyDescent="0.35">
      <c r="B1341" s="80"/>
      <c r="C1341" s="119"/>
      <c r="D1341" s="119"/>
      <c r="E1341" s="84"/>
      <c r="F1341" s="119"/>
      <c r="G1341" s="120"/>
      <c r="H1341" s="41"/>
      <c r="I1341" s="41"/>
      <c r="J1341" s="82"/>
      <c r="K1341" s="291">
        <f t="shared" si="139"/>
        <v>0</v>
      </c>
      <c r="L1341" s="293">
        <f>IF(I1341&lt;INDEX(Lookup!$U$2:$U$10,MATCH($D$46,Lookup!$S$2:$S$10,0)),0,IF(O1341="X",0,J1341/(DATEDIF(H1341,I1341,"m")+1)*12))</f>
        <v>0</v>
      </c>
      <c r="M1341" s="291">
        <f t="shared" si="140"/>
        <v>0</v>
      </c>
      <c r="N1341" s="335"/>
      <c r="O1341" s="143"/>
      <c r="P1341" s="397"/>
      <c r="Q1341" s="555"/>
      <c r="R1341" s="576">
        <f t="shared" si="141"/>
        <v>0</v>
      </c>
      <c r="S1341" s="576">
        <f t="shared" si="142"/>
        <v>0</v>
      </c>
      <c r="T1341" s="576">
        <f t="shared" si="143"/>
        <v>0</v>
      </c>
      <c r="U1341" s="576">
        <f t="shared" si="144"/>
        <v>0</v>
      </c>
      <c r="V1341" s="553"/>
      <c r="W1341" s="553"/>
      <c r="X1341" s="553"/>
      <c r="Y1341" s="553"/>
      <c r="Z1341" s="397"/>
      <c r="AA1341" s="397"/>
      <c r="AB1341" s="397"/>
      <c r="AC1341" s="397"/>
      <c r="AD1341" s="397"/>
      <c r="AE1341" s="397"/>
      <c r="AF1341" s="397"/>
      <c r="AG1341" s="397"/>
      <c r="AH1341" s="397"/>
      <c r="AI1341" s="397"/>
      <c r="AJ1341" s="397"/>
      <c r="AK1341" s="397"/>
      <c r="AL1341" s="397"/>
      <c r="AM1341" s="397"/>
      <c r="AN1341" s="397"/>
      <c r="AO1341" s="397"/>
      <c r="AP1341" s="397"/>
      <c r="AQ1341" s="397"/>
      <c r="AR1341" s="397"/>
      <c r="AS1341" s="397"/>
      <c r="AT1341" s="397"/>
      <c r="AU1341" s="397"/>
      <c r="AV1341" s="397"/>
      <c r="AW1341" s="397"/>
      <c r="AX1341" s="397"/>
      <c r="AY1341" s="397"/>
      <c r="AZ1341" s="397"/>
      <c r="BA1341" s="553"/>
      <c r="BB1341" s="397"/>
      <c r="BC1341" s="397"/>
      <c r="BD1341" s="397"/>
    </row>
    <row r="1342" spans="2:56" x14ac:dyDescent="0.35">
      <c r="B1342" s="80"/>
      <c r="C1342" s="119"/>
      <c r="D1342" s="119"/>
      <c r="E1342" s="84"/>
      <c r="F1342" s="119"/>
      <c r="G1342" s="120"/>
      <c r="H1342" s="41"/>
      <c r="I1342" s="41"/>
      <c r="J1342" s="82"/>
      <c r="K1342" s="291">
        <f t="shared" si="139"/>
        <v>0</v>
      </c>
      <c r="L1342" s="293">
        <f>IF(I1342&lt;INDEX(Lookup!$U$2:$U$10,MATCH($D$46,Lookup!$S$2:$S$10,0)),0,IF(O1342="X",0,J1342/(DATEDIF(H1342,I1342,"m")+1)*12))</f>
        <v>0</v>
      </c>
      <c r="M1342" s="291">
        <f t="shared" si="140"/>
        <v>0</v>
      </c>
      <c r="N1342" s="335"/>
      <c r="O1342" s="143"/>
      <c r="P1342" s="397"/>
      <c r="Q1342" s="555"/>
      <c r="R1342" s="576">
        <f t="shared" si="141"/>
        <v>0</v>
      </c>
      <c r="S1342" s="576">
        <f t="shared" si="142"/>
        <v>0</v>
      </c>
      <c r="T1342" s="576">
        <f t="shared" si="143"/>
        <v>0</v>
      </c>
      <c r="U1342" s="576">
        <f t="shared" si="144"/>
        <v>0</v>
      </c>
      <c r="V1342" s="553"/>
      <c r="W1342" s="553"/>
      <c r="X1342" s="553"/>
      <c r="Y1342" s="553"/>
      <c r="Z1342" s="397"/>
      <c r="AA1342" s="397"/>
      <c r="AB1342" s="397"/>
      <c r="AC1342" s="397"/>
      <c r="AD1342" s="397"/>
      <c r="AE1342" s="397"/>
      <c r="AF1342" s="397"/>
      <c r="AG1342" s="397"/>
      <c r="AH1342" s="397"/>
      <c r="AI1342" s="397"/>
      <c r="AJ1342" s="397"/>
      <c r="AK1342" s="397"/>
      <c r="AL1342" s="397"/>
      <c r="AM1342" s="397"/>
      <c r="AN1342" s="397"/>
      <c r="AO1342" s="397"/>
      <c r="AP1342" s="397"/>
      <c r="AQ1342" s="397"/>
      <c r="AR1342" s="397"/>
      <c r="AS1342" s="397"/>
      <c r="AT1342" s="397"/>
      <c r="AU1342" s="397"/>
      <c r="AV1342" s="397"/>
      <c r="AW1342" s="397"/>
      <c r="AX1342" s="397"/>
      <c r="AY1342" s="397"/>
      <c r="AZ1342" s="397"/>
      <c r="BA1342" s="553"/>
      <c r="BB1342" s="397"/>
      <c r="BC1342" s="397"/>
      <c r="BD1342" s="397"/>
    </row>
    <row r="1343" spans="2:56" x14ac:dyDescent="0.35">
      <c r="B1343" s="80"/>
      <c r="C1343" s="119"/>
      <c r="D1343" s="119"/>
      <c r="E1343" s="84"/>
      <c r="F1343" s="119"/>
      <c r="G1343" s="120"/>
      <c r="H1343" s="41"/>
      <c r="I1343" s="41"/>
      <c r="J1343" s="82"/>
      <c r="K1343" s="291">
        <f t="shared" si="139"/>
        <v>0</v>
      </c>
      <c r="L1343" s="293">
        <f>IF(I1343&lt;INDEX(Lookup!$U$2:$U$10,MATCH($D$46,Lookup!$S$2:$S$10,0)),0,IF(O1343="X",0,J1343/(DATEDIF(H1343,I1343,"m")+1)*12))</f>
        <v>0</v>
      </c>
      <c r="M1343" s="291">
        <f t="shared" si="140"/>
        <v>0</v>
      </c>
      <c r="N1343" s="335"/>
      <c r="O1343" s="143"/>
      <c r="P1343" s="397"/>
      <c r="Q1343" s="555"/>
      <c r="R1343" s="576">
        <f t="shared" si="141"/>
        <v>0</v>
      </c>
      <c r="S1343" s="576">
        <f t="shared" si="142"/>
        <v>0</v>
      </c>
      <c r="T1343" s="576">
        <f t="shared" si="143"/>
        <v>0</v>
      </c>
      <c r="U1343" s="576">
        <f t="shared" si="144"/>
        <v>0</v>
      </c>
      <c r="V1343" s="553"/>
      <c r="W1343" s="553"/>
      <c r="X1343" s="553"/>
      <c r="Y1343" s="553"/>
      <c r="Z1343" s="397"/>
      <c r="AA1343" s="397"/>
      <c r="AB1343" s="397"/>
      <c r="AC1343" s="397"/>
      <c r="AD1343" s="397"/>
      <c r="AE1343" s="397"/>
      <c r="AF1343" s="397"/>
      <c r="AG1343" s="397"/>
      <c r="AH1343" s="397"/>
      <c r="AI1343" s="397"/>
      <c r="AJ1343" s="397"/>
      <c r="AK1343" s="397"/>
      <c r="AL1343" s="397"/>
      <c r="AM1343" s="397"/>
      <c r="AN1343" s="397"/>
      <c r="AO1343" s="397"/>
      <c r="AP1343" s="397"/>
      <c r="AQ1343" s="397"/>
      <c r="AR1343" s="397"/>
      <c r="AS1343" s="397"/>
      <c r="AT1343" s="397"/>
      <c r="AU1343" s="397"/>
      <c r="AV1343" s="397"/>
      <c r="AW1343" s="397"/>
      <c r="AX1343" s="397"/>
      <c r="AY1343" s="397"/>
      <c r="AZ1343" s="397"/>
      <c r="BA1343" s="553"/>
      <c r="BB1343" s="397"/>
      <c r="BC1343" s="397"/>
      <c r="BD1343" s="397"/>
    </row>
    <row r="1344" spans="2:56" x14ac:dyDescent="0.35">
      <c r="B1344" s="80"/>
      <c r="C1344" s="119"/>
      <c r="D1344" s="119"/>
      <c r="E1344" s="84"/>
      <c r="F1344" s="119"/>
      <c r="G1344" s="120"/>
      <c r="H1344" s="41"/>
      <c r="I1344" s="41"/>
      <c r="J1344" s="82"/>
      <c r="K1344" s="291">
        <f t="shared" si="139"/>
        <v>0</v>
      </c>
      <c r="L1344" s="293">
        <f>IF(I1344&lt;INDEX(Lookup!$U$2:$U$10,MATCH($D$46,Lookup!$S$2:$S$10,0)),0,IF(O1344="X",0,J1344/(DATEDIF(H1344,I1344,"m")+1)*12))</f>
        <v>0</v>
      </c>
      <c r="M1344" s="291">
        <f t="shared" si="140"/>
        <v>0</v>
      </c>
      <c r="N1344" s="335"/>
      <c r="O1344" s="143"/>
      <c r="P1344" s="397"/>
      <c r="Q1344" s="555"/>
      <c r="R1344" s="576">
        <f t="shared" si="141"/>
        <v>0</v>
      </c>
      <c r="S1344" s="576">
        <f t="shared" si="142"/>
        <v>0</v>
      </c>
      <c r="T1344" s="576">
        <f t="shared" si="143"/>
        <v>0</v>
      </c>
      <c r="U1344" s="576">
        <f t="shared" si="144"/>
        <v>0</v>
      </c>
      <c r="V1344" s="553"/>
      <c r="W1344" s="553"/>
      <c r="X1344" s="553"/>
      <c r="Y1344" s="553"/>
      <c r="Z1344" s="397"/>
      <c r="AA1344" s="397"/>
      <c r="AB1344" s="397"/>
      <c r="AC1344" s="397"/>
      <c r="AD1344" s="397"/>
      <c r="AE1344" s="397"/>
      <c r="AF1344" s="397"/>
      <c r="AG1344" s="397"/>
      <c r="AH1344" s="397"/>
      <c r="AI1344" s="397"/>
      <c r="AJ1344" s="397"/>
      <c r="AK1344" s="397"/>
      <c r="AL1344" s="397"/>
      <c r="AM1344" s="397"/>
      <c r="AN1344" s="397"/>
      <c r="AO1344" s="397"/>
      <c r="AP1344" s="397"/>
      <c r="AQ1344" s="397"/>
      <c r="AR1344" s="397"/>
      <c r="AS1344" s="397"/>
      <c r="AT1344" s="397"/>
      <c r="AU1344" s="397"/>
      <c r="AV1344" s="397"/>
      <c r="AW1344" s="397"/>
      <c r="AX1344" s="397"/>
      <c r="AY1344" s="397"/>
      <c r="AZ1344" s="397"/>
      <c r="BA1344" s="553"/>
      <c r="BB1344" s="397"/>
      <c r="BC1344" s="397"/>
      <c r="BD1344" s="397"/>
    </row>
    <row r="1345" spans="2:56" x14ac:dyDescent="0.35">
      <c r="B1345" s="80"/>
      <c r="C1345" s="119"/>
      <c r="D1345" s="119"/>
      <c r="E1345" s="84"/>
      <c r="F1345" s="119"/>
      <c r="G1345" s="120"/>
      <c r="H1345" s="41"/>
      <c r="I1345" s="41"/>
      <c r="J1345" s="82"/>
      <c r="K1345" s="291">
        <f t="shared" si="139"/>
        <v>0</v>
      </c>
      <c r="L1345" s="293">
        <f>IF(I1345&lt;INDEX(Lookup!$U$2:$U$10,MATCH($D$46,Lookup!$S$2:$S$10,0)),0,IF(O1345="X",0,J1345/(DATEDIF(H1345,I1345,"m")+1)*12))</f>
        <v>0</v>
      </c>
      <c r="M1345" s="291">
        <f t="shared" si="140"/>
        <v>0</v>
      </c>
      <c r="N1345" s="335"/>
      <c r="O1345" s="143"/>
      <c r="P1345" s="397"/>
      <c r="Q1345" s="555"/>
      <c r="R1345" s="576">
        <f t="shared" si="141"/>
        <v>0</v>
      </c>
      <c r="S1345" s="576">
        <f t="shared" si="142"/>
        <v>0</v>
      </c>
      <c r="T1345" s="576">
        <f t="shared" si="143"/>
        <v>0</v>
      </c>
      <c r="U1345" s="576">
        <f t="shared" si="144"/>
        <v>0</v>
      </c>
      <c r="V1345" s="553"/>
      <c r="W1345" s="553"/>
      <c r="X1345" s="553"/>
      <c r="Y1345" s="553"/>
      <c r="Z1345" s="397"/>
      <c r="AA1345" s="397"/>
      <c r="AB1345" s="397"/>
      <c r="AC1345" s="397"/>
      <c r="AD1345" s="397"/>
      <c r="AE1345" s="397"/>
      <c r="AF1345" s="397"/>
      <c r="AG1345" s="397"/>
      <c r="AH1345" s="397"/>
      <c r="AI1345" s="397"/>
      <c r="AJ1345" s="397"/>
      <c r="AK1345" s="397"/>
      <c r="AL1345" s="397"/>
      <c r="AM1345" s="397"/>
      <c r="AN1345" s="397"/>
      <c r="AO1345" s="397"/>
      <c r="AP1345" s="397"/>
      <c r="AQ1345" s="397"/>
      <c r="AR1345" s="397"/>
      <c r="AS1345" s="397"/>
      <c r="AT1345" s="397"/>
      <c r="AU1345" s="397"/>
      <c r="AV1345" s="397"/>
      <c r="AW1345" s="397"/>
      <c r="AX1345" s="397"/>
      <c r="AY1345" s="397"/>
      <c r="AZ1345" s="397"/>
      <c r="BA1345" s="553"/>
      <c r="BB1345" s="397"/>
      <c r="BC1345" s="397"/>
      <c r="BD1345" s="397"/>
    </row>
    <row r="1346" spans="2:56" x14ac:dyDescent="0.35">
      <c r="B1346" s="80"/>
      <c r="C1346" s="119"/>
      <c r="D1346" s="119"/>
      <c r="E1346" s="84"/>
      <c r="F1346" s="119"/>
      <c r="G1346" s="120"/>
      <c r="H1346" s="41"/>
      <c r="I1346" s="41"/>
      <c r="J1346" s="82"/>
      <c r="K1346" s="291">
        <f t="shared" si="139"/>
        <v>0</v>
      </c>
      <c r="L1346" s="293">
        <f>IF(I1346&lt;INDEX(Lookup!$U$2:$U$10,MATCH($D$46,Lookup!$S$2:$S$10,0)),0,IF(O1346="X",0,J1346/(DATEDIF(H1346,I1346,"m")+1)*12))</f>
        <v>0</v>
      </c>
      <c r="M1346" s="291">
        <f t="shared" si="140"/>
        <v>0</v>
      </c>
      <c r="N1346" s="335"/>
      <c r="O1346" s="143"/>
      <c r="P1346" s="397"/>
      <c r="Q1346" s="555"/>
      <c r="R1346" s="576">
        <f t="shared" si="141"/>
        <v>0</v>
      </c>
      <c r="S1346" s="576">
        <f t="shared" si="142"/>
        <v>0</v>
      </c>
      <c r="T1346" s="576">
        <f t="shared" si="143"/>
        <v>0</v>
      </c>
      <c r="U1346" s="576">
        <f t="shared" si="144"/>
        <v>0</v>
      </c>
      <c r="V1346" s="553"/>
      <c r="W1346" s="553"/>
      <c r="X1346" s="553"/>
      <c r="Y1346" s="553"/>
      <c r="Z1346" s="397"/>
      <c r="AA1346" s="397"/>
      <c r="AB1346" s="397"/>
      <c r="AC1346" s="397"/>
      <c r="AD1346" s="397"/>
      <c r="AE1346" s="397"/>
      <c r="AF1346" s="397"/>
      <c r="AG1346" s="397"/>
      <c r="AH1346" s="397"/>
      <c r="AI1346" s="397"/>
      <c r="AJ1346" s="397"/>
      <c r="AK1346" s="397"/>
      <c r="AL1346" s="397"/>
      <c r="AM1346" s="397"/>
      <c r="AN1346" s="397"/>
      <c r="AO1346" s="397"/>
      <c r="AP1346" s="397"/>
      <c r="AQ1346" s="397"/>
      <c r="AR1346" s="397"/>
      <c r="AS1346" s="397"/>
      <c r="AT1346" s="397"/>
      <c r="AU1346" s="397"/>
      <c r="AV1346" s="397"/>
      <c r="AW1346" s="397"/>
      <c r="AX1346" s="397"/>
      <c r="AY1346" s="397"/>
      <c r="AZ1346" s="397"/>
      <c r="BA1346" s="553"/>
      <c r="BB1346" s="397"/>
      <c r="BC1346" s="397"/>
      <c r="BD1346" s="397"/>
    </row>
    <row r="1347" spans="2:56" x14ac:dyDescent="0.35">
      <c r="B1347" s="80"/>
      <c r="C1347" s="119"/>
      <c r="D1347" s="119"/>
      <c r="E1347" s="84"/>
      <c r="F1347" s="119"/>
      <c r="G1347" s="120"/>
      <c r="H1347" s="41"/>
      <c r="I1347" s="41"/>
      <c r="J1347" s="82"/>
      <c r="K1347" s="291">
        <f t="shared" si="139"/>
        <v>0</v>
      </c>
      <c r="L1347" s="293">
        <f>IF(I1347&lt;INDEX(Lookup!$U$2:$U$10,MATCH($D$46,Lookup!$S$2:$S$10,0)),0,IF(O1347="X",0,J1347/(DATEDIF(H1347,I1347,"m")+1)*12))</f>
        <v>0</v>
      </c>
      <c r="M1347" s="291">
        <f t="shared" si="140"/>
        <v>0</v>
      </c>
      <c r="N1347" s="335"/>
      <c r="O1347" s="143"/>
      <c r="P1347" s="397"/>
      <c r="Q1347" s="555"/>
      <c r="R1347" s="576">
        <f t="shared" si="141"/>
        <v>0</v>
      </c>
      <c r="S1347" s="576">
        <f t="shared" si="142"/>
        <v>0</v>
      </c>
      <c r="T1347" s="576">
        <f t="shared" si="143"/>
        <v>0</v>
      </c>
      <c r="U1347" s="576">
        <f t="shared" si="144"/>
        <v>0</v>
      </c>
      <c r="V1347" s="553"/>
      <c r="W1347" s="553"/>
      <c r="X1347" s="553"/>
      <c r="Y1347" s="553"/>
      <c r="Z1347" s="397"/>
      <c r="AA1347" s="397"/>
      <c r="AB1347" s="397"/>
      <c r="AC1347" s="397"/>
      <c r="AD1347" s="397"/>
      <c r="AE1347" s="397"/>
      <c r="AF1347" s="397"/>
      <c r="AG1347" s="397"/>
      <c r="AH1347" s="397"/>
      <c r="AI1347" s="397"/>
      <c r="AJ1347" s="397"/>
      <c r="AK1347" s="397"/>
      <c r="AL1347" s="397"/>
      <c r="AM1347" s="397"/>
      <c r="AN1347" s="397"/>
      <c r="AO1347" s="397"/>
      <c r="AP1347" s="397"/>
      <c r="AQ1347" s="397"/>
      <c r="AR1347" s="397"/>
      <c r="AS1347" s="397"/>
      <c r="AT1347" s="397"/>
      <c r="AU1347" s="397"/>
      <c r="AV1347" s="397"/>
      <c r="AW1347" s="397"/>
      <c r="AX1347" s="397"/>
      <c r="AY1347" s="397"/>
      <c r="AZ1347" s="397"/>
      <c r="BA1347" s="553"/>
      <c r="BB1347" s="397"/>
      <c r="BC1347" s="397"/>
      <c r="BD1347" s="397"/>
    </row>
    <row r="1348" spans="2:56" x14ac:dyDescent="0.35">
      <c r="B1348" s="80"/>
      <c r="C1348" s="119"/>
      <c r="D1348" s="119"/>
      <c r="E1348" s="84"/>
      <c r="F1348" s="119"/>
      <c r="G1348" s="120"/>
      <c r="H1348" s="41"/>
      <c r="I1348" s="41"/>
      <c r="J1348" s="82"/>
      <c r="K1348" s="291">
        <f t="shared" si="139"/>
        <v>0</v>
      </c>
      <c r="L1348" s="293">
        <f>IF(I1348&lt;INDEX(Lookup!$U$2:$U$10,MATCH($D$46,Lookup!$S$2:$S$10,0)),0,IF(O1348="X",0,J1348/(DATEDIF(H1348,I1348,"m")+1)*12))</f>
        <v>0</v>
      </c>
      <c r="M1348" s="291">
        <f t="shared" si="140"/>
        <v>0</v>
      </c>
      <c r="N1348" s="335"/>
      <c r="O1348" s="143"/>
      <c r="P1348" s="397"/>
      <c r="Q1348" s="555"/>
      <c r="R1348" s="576">
        <f t="shared" si="141"/>
        <v>0</v>
      </c>
      <c r="S1348" s="576">
        <f t="shared" si="142"/>
        <v>0</v>
      </c>
      <c r="T1348" s="576">
        <f t="shared" si="143"/>
        <v>0</v>
      </c>
      <c r="U1348" s="576">
        <f t="shared" si="144"/>
        <v>0</v>
      </c>
      <c r="V1348" s="553"/>
      <c r="W1348" s="553"/>
      <c r="X1348" s="553"/>
      <c r="Y1348" s="553"/>
      <c r="Z1348" s="397"/>
      <c r="AA1348" s="397"/>
      <c r="AB1348" s="397"/>
      <c r="AC1348" s="397"/>
      <c r="AD1348" s="397"/>
      <c r="AE1348" s="397"/>
      <c r="AF1348" s="397"/>
      <c r="AG1348" s="397"/>
      <c r="AH1348" s="397"/>
      <c r="AI1348" s="397"/>
      <c r="AJ1348" s="397"/>
      <c r="AK1348" s="397"/>
      <c r="AL1348" s="397"/>
      <c r="AM1348" s="397"/>
      <c r="AN1348" s="397"/>
      <c r="AO1348" s="397"/>
      <c r="AP1348" s="397"/>
      <c r="AQ1348" s="397"/>
      <c r="AR1348" s="397"/>
      <c r="AS1348" s="397"/>
      <c r="AT1348" s="397"/>
      <c r="AU1348" s="397"/>
      <c r="AV1348" s="397"/>
      <c r="AW1348" s="397"/>
      <c r="AX1348" s="397"/>
      <c r="AY1348" s="397"/>
      <c r="AZ1348" s="397"/>
      <c r="BA1348" s="553"/>
      <c r="BB1348" s="397"/>
      <c r="BC1348" s="397"/>
      <c r="BD1348" s="397"/>
    </row>
    <row r="1349" spans="2:56" x14ac:dyDescent="0.35">
      <c r="B1349" s="80"/>
      <c r="C1349" s="119"/>
      <c r="D1349" s="119"/>
      <c r="E1349" s="84"/>
      <c r="F1349" s="119"/>
      <c r="G1349" s="120"/>
      <c r="H1349" s="41"/>
      <c r="I1349" s="41"/>
      <c r="J1349" s="82"/>
      <c r="K1349" s="291">
        <f t="shared" si="139"/>
        <v>0</v>
      </c>
      <c r="L1349" s="293">
        <f>IF(I1349&lt;INDEX(Lookup!$U$2:$U$10,MATCH($D$46,Lookup!$S$2:$S$10,0)),0,IF(O1349="X",0,J1349/(DATEDIF(H1349,I1349,"m")+1)*12))</f>
        <v>0</v>
      </c>
      <c r="M1349" s="291">
        <f t="shared" si="140"/>
        <v>0</v>
      </c>
      <c r="N1349" s="335"/>
      <c r="O1349" s="143"/>
      <c r="P1349" s="397"/>
      <c r="Q1349" s="555"/>
      <c r="R1349" s="576">
        <f t="shared" si="141"/>
        <v>0</v>
      </c>
      <c r="S1349" s="576">
        <f t="shared" si="142"/>
        <v>0</v>
      </c>
      <c r="T1349" s="576">
        <f t="shared" si="143"/>
        <v>0</v>
      </c>
      <c r="U1349" s="576">
        <f t="shared" si="144"/>
        <v>0</v>
      </c>
      <c r="V1349" s="553"/>
      <c r="W1349" s="553"/>
      <c r="X1349" s="553"/>
      <c r="Y1349" s="553"/>
      <c r="Z1349" s="397"/>
      <c r="AA1349" s="397"/>
      <c r="AB1349" s="397"/>
      <c r="AC1349" s="397"/>
      <c r="AD1349" s="397"/>
      <c r="AE1349" s="397"/>
      <c r="AF1349" s="397"/>
      <c r="AG1349" s="397"/>
      <c r="AH1349" s="397"/>
      <c r="AI1349" s="397"/>
      <c r="AJ1349" s="397"/>
      <c r="AK1349" s="397"/>
      <c r="AL1349" s="397"/>
      <c r="AM1349" s="397"/>
      <c r="AN1349" s="397"/>
      <c r="AO1349" s="397"/>
      <c r="AP1349" s="397"/>
      <c r="AQ1349" s="397"/>
      <c r="AR1349" s="397"/>
      <c r="AS1349" s="397"/>
      <c r="AT1349" s="397"/>
      <c r="AU1349" s="397"/>
      <c r="AV1349" s="397"/>
      <c r="AW1349" s="397"/>
      <c r="AX1349" s="397"/>
      <c r="AY1349" s="397"/>
      <c r="AZ1349" s="397"/>
      <c r="BA1349" s="553"/>
      <c r="BB1349" s="397"/>
      <c r="BC1349" s="397"/>
      <c r="BD1349" s="397"/>
    </row>
    <row r="1350" spans="2:56" x14ac:dyDescent="0.35">
      <c r="B1350" s="80"/>
      <c r="C1350" s="119"/>
      <c r="D1350" s="119"/>
      <c r="E1350" s="84"/>
      <c r="F1350" s="119"/>
      <c r="G1350" s="120"/>
      <c r="H1350" s="41"/>
      <c r="I1350" s="41"/>
      <c r="J1350" s="82"/>
      <c r="K1350" s="291">
        <f t="shared" si="139"/>
        <v>0</v>
      </c>
      <c r="L1350" s="293">
        <f>IF(I1350&lt;INDEX(Lookup!$U$2:$U$10,MATCH($D$46,Lookup!$S$2:$S$10,0)),0,IF(O1350="X",0,J1350/(DATEDIF(H1350,I1350,"m")+1)*12))</f>
        <v>0</v>
      </c>
      <c r="M1350" s="291">
        <f t="shared" si="140"/>
        <v>0</v>
      </c>
      <c r="N1350" s="335"/>
      <c r="O1350" s="143"/>
      <c r="P1350" s="397"/>
      <c r="Q1350" s="555"/>
      <c r="R1350" s="576">
        <f t="shared" si="141"/>
        <v>0</v>
      </c>
      <c r="S1350" s="576">
        <f t="shared" si="142"/>
        <v>0</v>
      </c>
      <c r="T1350" s="576">
        <f t="shared" si="143"/>
        <v>0</v>
      </c>
      <c r="U1350" s="576">
        <f t="shared" si="144"/>
        <v>0</v>
      </c>
      <c r="V1350" s="553"/>
      <c r="W1350" s="553"/>
      <c r="X1350" s="553"/>
      <c r="Y1350" s="553"/>
      <c r="Z1350" s="397"/>
      <c r="AA1350" s="397"/>
      <c r="AB1350" s="397"/>
      <c r="AC1350" s="397"/>
      <c r="AD1350" s="397"/>
      <c r="AE1350" s="397"/>
      <c r="AF1350" s="397"/>
      <c r="AG1350" s="397"/>
      <c r="AH1350" s="397"/>
      <c r="AI1350" s="397"/>
      <c r="AJ1350" s="397"/>
      <c r="AK1350" s="397"/>
      <c r="AL1350" s="397"/>
      <c r="AM1350" s="397"/>
      <c r="AN1350" s="397"/>
      <c r="AO1350" s="397"/>
      <c r="AP1350" s="397"/>
      <c r="AQ1350" s="397"/>
      <c r="AR1350" s="397"/>
      <c r="AS1350" s="397"/>
      <c r="AT1350" s="397"/>
      <c r="AU1350" s="397"/>
      <c r="AV1350" s="397"/>
      <c r="AW1350" s="397"/>
      <c r="AX1350" s="397"/>
      <c r="AY1350" s="397"/>
      <c r="AZ1350" s="397"/>
      <c r="BA1350" s="553"/>
      <c r="BB1350" s="397"/>
      <c r="BC1350" s="397"/>
      <c r="BD1350" s="397"/>
    </row>
    <row r="1351" spans="2:56" x14ac:dyDescent="0.35">
      <c r="B1351" s="80"/>
      <c r="C1351" s="119"/>
      <c r="D1351" s="119"/>
      <c r="E1351" s="84"/>
      <c r="F1351" s="119"/>
      <c r="G1351" s="120"/>
      <c r="H1351" s="41"/>
      <c r="I1351" s="41"/>
      <c r="J1351" s="82"/>
      <c r="K1351" s="291">
        <f t="shared" si="139"/>
        <v>0</v>
      </c>
      <c r="L1351" s="293">
        <f>IF(I1351&lt;INDEX(Lookup!$U$2:$U$10,MATCH($D$46,Lookup!$S$2:$S$10,0)),0,IF(O1351="X",0,J1351/(DATEDIF(H1351,I1351,"m")+1)*12))</f>
        <v>0</v>
      </c>
      <c r="M1351" s="291">
        <f t="shared" si="140"/>
        <v>0</v>
      </c>
      <c r="N1351" s="335"/>
      <c r="O1351" s="143"/>
      <c r="P1351" s="397"/>
      <c r="Q1351" s="555"/>
      <c r="R1351" s="576">
        <f t="shared" si="141"/>
        <v>0</v>
      </c>
      <c r="S1351" s="576">
        <f t="shared" si="142"/>
        <v>0</v>
      </c>
      <c r="T1351" s="576">
        <f t="shared" si="143"/>
        <v>0</v>
      </c>
      <c r="U1351" s="576">
        <f t="shared" si="144"/>
        <v>0</v>
      </c>
      <c r="V1351" s="553"/>
      <c r="W1351" s="553"/>
      <c r="X1351" s="553"/>
      <c r="Y1351" s="553"/>
      <c r="Z1351" s="397"/>
      <c r="AA1351" s="397"/>
      <c r="AB1351" s="397"/>
      <c r="AC1351" s="397"/>
      <c r="AD1351" s="397"/>
      <c r="AE1351" s="397"/>
      <c r="AF1351" s="397"/>
      <c r="AG1351" s="397"/>
      <c r="AH1351" s="397"/>
      <c r="AI1351" s="397"/>
      <c r="AJ1351" s="397"/>
      <c r="AK1351" s="397"/>
      <c r="AL1351" s="397"/>
      <c r="AM1351" s="397"/>
      <c r="AN1351" s="397"/>
      <c r="AO1351" s="397"/>
      <c r="AP1351" s="397"/>
      <c r="AQ1351" s="397"/>
      <c r="AR1351" s="397"/>
      <c r="AS1351" s="397"/>
      <c r="AT1351" s="397"/>
      <c r="AU1351" s="397"/>
      <c r="AV1351" s="397"/>
      <c r="AW1351" s="397"/>
      <c r="AX1351" s="397"/>
      <c r="AY1351" s="397"/>
      <c r="AZ1351" s="397"/>
      <c r="BA1351" s="553"/>
      <c r="BB1351" s="397"/>
      <c r="BC1351" s="397"/>
      <c r="BD1351" s="397"/>
    </row>
    <row r="1352" spans="2:56" x14ac:dyDescent="0.35">
      <c r="B1352" s="80"/>
      <c r="C1352" s="119"/>
      <c r="D1352" s="119"/>
      <c r="E1352" s="84"/>
      <c r="F1352" s="119"/>
      <c r="G1352" s="120"/>
      <c r="H1352" s="41"/>
      <c r="I1352" s="41"/>
      <c r="J1352" s="82"/>
      <c r="K1352" s="291">
        <f t="shared" si="139"/>
        <v>0</v>
      </c>
      <c r="L1352" s="293">
        <f>IF(I1352&lt;INDEX(Lookup!$U$2:$U$10,MATCH($D$46,Lookup!$S$2:$S$10,0)),0,IF(O1352="X",0,J1352/(DATEDIF(H1352,I1352,"m")+1)*12))</f>
        <v>0</v>
      </c>
      <c r="M1352" s="291">
        <f t="shared" si="140"/>
        <v>0</v>
      </c>
      <c r="N1352" s="335"/>
      <c r="O1352" s="143"/>
      <c r="P1352" s="397"/>
      <c r="Q1352" s="555"/>
      <c r="R1352" s="576">
        <f t="shared" si="141"/>
        <v>0</v>
      </c>
      <c r="S1352" s="576">
        <f t="shared" si="142"/>
        <v>0</v>
      </c>
      <c r="T1352" s="576">
        <f t="shared" si="143"/>
        <v>0</v>
      </c>
      <c r="U1352" s="576">
        <f t="shared" si="144"/>
        <v>0</v>
      </c>
      <c r="V1352" s="553"/>
      <c r="W1352" s="553"/>
      <c r="X1352" s="553"/>
      <c r="Y1352" s="553"/>
      <c r="Z1352" s="397"/>
      <c r="AA1352" s="397"/>
      <c r="AB1352" s="397"/>
      <c r="AC1352" s="397"/>
      <c r="AD1352" s="397"/>
      <c r="AE1352" s="397"/>
      <c r="AF1352" s="397"/>
      <c r="AG1352" s="397"/>
      <c r="AH1352" s="397"/>
      <c r="AI1352" s="397"/>
      <c r="AJ1352" s="397"/>
      <c r="AK1352" s="397"/>
      <c r="AL1352" s="397"/>
      <c r="AM1352" s="397"/>
      <c r="AN1352" s="397"/>
      <c r="AO1352" s="397"/>
      <c r="AP1352" s="397"/>
      <c r="AQ1352" s="397"/>
      <c r="AR1352" s="397"/>
      <c r="AS1352" s="397"/>
      <c r="AT1352" s="397"/>
      <c r="AU1352" s="397"/>
      <c r="AV1352" s="397"/>
      <c r="AW1352" s="397"/>
      <c r="AX1352" s="397"/>
      <c r="AY1352" s="397"/>
      <c r="AZ1352" s="397"/>
      <c r="BA1352" s="553"/>
      <c r="BB1352" s="397"/>
      <c r="BC1352" s="397"/>
      <c r="BD1352" s="397"/>
    </row>
    <row r="1353" spans="2:56" x14ac:dyDescent="0.35">
      <c r="B1353" s="80"/>
      <c r="C1353" s="119"/>
      <c r="D1353" s="119"/>
      <c r="E1353" s="84"/>
      <c r="F1353" s="119"/>
      <c r="G1353" s="120"/>
      <c r="H1353" s="41"/>
      <c r="I1353" s="41"/>
      <c r="J1353" s="82"/>
      <c r="K1353" s="291">
        <f t="shared" si="139"/>
        <v>0</v>
      </c>
      <c r="L1353" s="293">
        <f>IF(I1353&lt;INDEX(Lookup!$U$2:$U$10,MATCH($D$46,Lookup!$S$2:$S$10,0)),0,IF(O1353="X",0,J1353/(DATEDIF(H1353,I1353,"m")+1)*12))</f>
        <v>0</v>
      </c>
      <c r="M1353" s="291">
        <f t="shared" si="140"/>
        <v>0</v>
      </c>
      <c r="N1353" s="335"/>
      <c r="O1353" s="143"/>
      <c r="P1353" s="397"/>
      <c r="Q1353" s="555"/>
      <c r="R1353" s="576">
        <f t="shared" si="141"/>
        <v>0</v>
      </c>
      <c r="S1353" s="576">
        <f t="shared" si="142"/>
        <v>0</v>
      </c>
      <c r="T1353" s="576">
        <f t="shared" si="143"/>
        <v>0</v>
      </c>
      <c r="U1353" s="576">
        <f t="shared" si="144"/>
        <v>0</v>
      </c>
      <c r="V1353" s="553"/>
      <c r="W1353" s="553"/>
      <c r="X1353" s="553"/>
      <c r="Y1353" s="553"/>
      <c r="Z1353" s="397"/>
      <c r="AA1353" s="397"/>
      <c r="AB1353" s="397"/>
      <c r="AC1353" s="397"/>
      <c r="AD1353" s="397"/>
      <c r="AE1353" s="397"/>
      <c r="AF1353" s="397"/>
      <c r="AG1353" s="397"/>
      <c r="AH1353" s="397"/>
      <c r="AI1353" s="397"/>
      <c r="AJ1353" s="397"/>
      <c r="AK1353" s="397"/>
      <c r="AL1353" s="397"/>
      <c r="AM1353" s="397"/>
      <c r="AN1353" s="397"/>
      <c r="AO1353" s="397"/>
      <c r="AP1353" s="397"/>
      <c r="AQ1353" s="397"/>
      <c r="AR1353" s="397"/>
      <c r="AS1353" s="397"/>
      <c r="AT1353" s="397"/>
      <c r="AU1353" s="397"/>
      <c r="AV1353" s="397"/>
      <c r="AW1353" s="397"/>
      <c r="AX1353" s="397"/>
      <c r="AY1353" s="397"/>
      <c r="AZ1353" s="397"/>
      <c r="BA1353" s="553"/>
      <c r="BB1353" s="397"/>
      <c r="BC1353" s="397"/>
      <c r="BD1353" s="397"/>
    </row>
    <row r="1354" spans="2:56" x14ac:dyDescent="0.35">
      <c r="B1354" s="80"/>
      <c r="C1354" s="119"/>
      <c r="D1354" s="119"/>
      <c r="E1354" s="84"/>
      <c r="F1354" s="119"/>
      <c r="G1354" s="120"/>
      <c r="H1354" s="41"/>
      <c r="I1354" s="41"/>
      <c r="J1354" s="82"/>
      <c r="K1354" s="291">
        <f t="shared" si="139"/>
        <v>0</v>
      </c>
      <c r="L1354" s="293">
        <f>IF(I1354&lt;INDEX(Lookup!$U$2:$U$10,MATCH($D$46,Lookup!$S$2:$S$10,0)),0,IF(O1354="X",0,J1354/(DATEDIF(H1354,I1354,"m")+1)*12))</f>
        <v>0</v>
      </c>
      <c r="M1354" s="291">
        <f t="shared" si="140"/>
        <v>0</v>
      </c>
      <c r="N1354" s="335"/>
      <c r="O1354" s="143"/>
      <c r="P1354" s="397"/>
      <c r="Q1354" s="555"/>
      <c r="R1354" s="576">
        <f t="shared" si="141"/>
        <v>0</v>
      </c>
      <c r="S1354" s="576">
        <f t="shared" si="142"/>
        <v>0</v>
      </c>
      <c r="T1354" s="576">
        <f t="shared" si="143"/>
        <v>0</v>
      </c>
      <c r="U1354" s="576">
        <f t="shared" si="144"/>
        <v>0</v>
      </c>
      <c r="V1354" s="553"/>
      <c r="W1354" s="553"/>
      <c r="X1354" s="553"/>
      <c r="Y1354" s="553"/>
      <c r="Z1354" s="397"/>
      <c r="AA1354" s="397"/>
      <c r="AB1354" s="397"/>
      <c r="AC1354" s="397"/>
      <c r="AD1354" s="397"/>
      <c r="AE1354" s="397"/>
      <c r="AF1354" s="397"/>
      <c r="AG1354" s="397"/>
      <c r="AH1354" s="397"/>
      <c r="AI1354" s="397"/>
      <c r="AJ1354" s="397"/>
      <c r="AK1354" s="397"/>
      <c r="AL1354" s="397"/>
      <c r="AM1354" s="397"/>
      <c r="AN1354" s="397"/>
      <c r="AO1354" s="397"/>
      <c r="AP1354" s="397"/>
      <c r="AQ1354" s="397"/>
      <c r="AR1354" s="397"/>
      <c r="AS1354" s="397"/>
      <c r="AT1354" s="397"/>
      <c r="AU1354" s="397"/>
      <c r="AV1354" s="397"/>
      <c r="AW1354" s="397"/>
      <c r="AX1354" s="397"/>
      <c r="AY1354" s="397"/>
      <c r="AZ1354" s="397"/>
      <c r="BA1354" s="553"/>
      <c r="BB1354" s="397"/>
      <c r="BC1354" s="397"/>
      <c r="BD1354" s="397"/>
    </row>
    <row r="1355" spans="2:56" x14ac:dyDescent="0.35">
      <c r="B1355" s="80"/>
      <c r="C1355" s="119"/>
      <c r="D1355" s="119"/>
      <c r="E1355" s="84"/>
      <c r="F1355" s="119"/>
      <c r="G1355" s="120"/>
      <c r="H1355" s="41"/>
      <c r="I1355" s="41"/>
      <c r="J1355" s="82"/>
      <c r="K1355" s="291">
        <f t="shared" si="139"/>
        <v>0</v>
      </c>
      <c r="L1355" s="293">
        <f>IF(I1355&lt;INDEX(Lookup!$U$2:$U$10,MATCH($D$46,Lookup!$S$2:$S$10,0)),0,IF(O1355="X",0,J1355/(DATEDIF(H1355,I1355,"m")+1)*12))</f>
        <v>0</v>
      </c>
      <c r="M1355" s="291">
        <f t="shared" si="140"/>
        <v>0</v>
      </c>
      <c r="N1355" s="335"/>
      <c r="O1355" s="143"/>
      <c r="P1355" s="397"/>
      <c r="Q1355" s="555"/>
      <c r="R1355" s="576">
        <f t="shared" si="141"/>
        <v>0</v>
      </c>
      <c r="S1355" s="576">
        <f t="shared" si="142"/>
        <v>0</v>
      </c>
      <c r="T1355" s="576">
        <f t="shared" si="143"/>
        <v>0</v>
      </c>
      <c r="U1355" s="576">
        <f t="shared" si="144"/>
        <v>0</v>
      </c>
      <c r="V1355" s="553"/>
      <c r="W1355" s="553"/>
      <c r="X1355" s="553"/>
      <c r="Y1355" s="553"/>
      <c r="Z1355" s="397"/>
      <c r="AA1355" s="397"/>
      <c r="AB1355" s="397"/>
      <c r="AC1355" s="397"/>
      <c r="AD1355" s="397"/>
      <c r="AE1355" s="397"/>
      <c r="AF1355" s="397"/>
      <c r="AG1355" s="397"/>
      <c r="AH1355" s="397"/>
      <c r="AI1355" s="397"/>
      <c r="AJ1355" s="397"/>
      <c r="AK1355" s="397"/>
      <c r="AL1355" s="397"/>
      <c r="AM1355" s="397"/>
      <c r="AN1355" s="397"/>
      <c r="AO1355" s="397"/>
      <c r="AP1355" s="397"/>
      <c r="AQ1355" s="397"/>
      <c r="AR1355" s="397"/>
      <c r="AS1355" s="397"/>
      <c r="AT1355" s="397"/>
      <c r="AU1355" s="397"/>
      <c r="AV1355" s="397"/>
      <c r="AW1355" s="397"/>
      <c r="AX1355" s="397"/>
      <c r="AY1355" s="397"/>
      <c r="AZ1355" s="397"/>
      <c r="BA1355" s="553"/>
      <c r="BB1355" s="397"/>
      <c r="BC1355" s="397"/>
      <c r="BD1355" s="397"/>
    </row>
    <row r="1356" spans="2:56" x14ac:dyDescent="0.35">
      <c r="B1356" s="80"/>
      <c r="C1356" s="119"/>
      <c r="D1356" s="119"/>
      <c r="E1356" s="84"/>
      <c r="F1356" s="119"/>
      <c r="G1356" s="120"/>
      <c r="H1356" s="41"/>
      <c r="I1356" s="41"/>
      <c r="J1356" s="82"/>
      <c r="K1356" s="291">
        <f t="shared" si="139"/>
        <v>0</v>
      </c>
      <c r="L1356" s="293">
        <f>IF(I1356&lt;INDEX(Lookup!$U$2:$U$10,MATCH($D$46,Lookup!$S$2:$S$10,0)),0,IF(O1356="X",0,J1356/(DATEDIF(H1356,I1356,"m")+1)*12))</f>
        <v>0</v>
      </c>
      <c r="M1356" s="291">
        <f t="shared" si="140"/>
        <v>0</v>
      </c>
      <c r="N1356" s="335"/>
      <c r="O1356" s="143"/>
      <c r="P1356" s="397"/>
      <c r="Q1356" s="555"/>
      <c r="R1356" s="576">
        <f t="shared" si="141"/>
        <v>0</v>
      </c>
      <c r="S1356" s="576">
        <f t="shared" si="142"/>
        <v>0</v>
      </c>
      <c r="T1356" s="576">
        <f t="shared" si="143"/>
        <v>0</v>
      </c>
      <c r="U1356" s="576">
        <f t="shared" si="144"/>
        <v>0</v>
      </c>
      <c r="V1356" s="553"/>
      <c r="W1356" s="553"/>
      <c r="X1356" s="553"/>
      <c r="Y1356" s="553"/>
      <c r="Z1356" s="397"/>
      <c r="AA1356" s="397"/>
      <c r="AB1356" s="397"/>
      <c r="AC1356" s="397"/>
      <c r="AD1356" s="397"/>
      <c r="AE1356" s="397"/>
      <c r="AF1356" s="397"/>
      <c r="AG1356" s="397"/>
      <c r="AH1356" s="397"/>
      <c r="AI1356" s="397"/>
      <c r="AJ1356" s="397"/>
      <c r="AK1356" s="397"/>
      <c r="AL1356" s="397"/>
      <c r="AM1356" s="397"/>
      <c r="AN1356" s="397"/>
      <c r="AO1356" s="397"/>
      <c r="AP1356" s="397"/>
      <c r="AQ1356" s="397"/>
      <c r="AR1356" s="397"/>
      <c r="AS1356" s="397"/>
      <c r="AT1356" s="397"/>
      <c r="AU1356" s="397"/>
      <c r="AV1356" s="397"/>
      <c r="AW1356" s="397"/>
      <c r="AX1356" s="397"/>
      <c r="AY1356" s="397"/>
      <c r="AZ1356" s="397"/>
      <c r="BA1356" s="553"/>
      <c r="BB1356" s="397"/>
      <c r="BC1356" s="397"/>
      <c r="BD1356" s="397"/>
    </row>
    <row r="1357" spans="2:56" x14ac:dyDescent="0.35">
      <c r="B1357" s="80"/>
      <c r="C1357" s="119"/>
      <c r="D1357" s="119"/>
      <c r="E1357" s="84"/>
      <c r="F1357" s="119"/>
      <c r="G1357" s="120"/>
      <c r="H1357" s="41"/>
      <c r="I1357" s="41"/>
      <c r="J1357" s="82"/>
      <c r="K1357" s="291">
        <f t="shared" si="139"/>
        <v>0</v>
      </c>
      <c r="L1357" s="293">
        <f>IF(I1357&lt;INDEX(Lookup!$U$2:$U$10,MATCH($D$46,Lookup!$S$2:$S$10,0)),0,IF(O1357="X",0,J1357/(DATEDIF(H1357,I1357,"m")+1)*12))</f>
        <v>0</v>
      </c>
      <c r="M1357" s="291">
        <f t="shared" si="140"/>
        <v>0</v>
      </c>
      <c r="N1357" s="335"/>
      <c r="O1357" s="143"/>
      <c r="P1357" s="397"/>
      <c r="Q1357" s="555"/>
      <c r="R1357" s="576">
        <f t="shared" si="141"/>
        <v>0</v>
      </c>
      <c r="S1357" s="576">
        <f t="shared" si="142"/>
        <v>0</v>
      </c>
      <c r="T1357" s="576">
        <f t="shared" si="143"/>
        <v>0</v>
      </c>
      <c r="U1357" s="576">
        <f t="shared" si="144"/>
        <v>0</v>
      </c>
      <c r="V1357" s="553"/>
      <c r="W1357" s="553"/>
      <c r="X1357" s="553"/>
      <c r="Y1357" s="553"/>
      <c r="Z1357" s="397"/>
      <c r="AA1357" s="397"/>
      <c r="AB1357" s="397"/>
      <c r="AC1357" s="397"/>
      <c r="AD1357" s="397"/>
      <c r="AE1357" s="397"/>
      <c r="AF1357" s="397"/>
      <c r="AG1357" s="397"/>
      <c r="AH1357" s="397"/>
      <c r="AI1357" s="397"/>
      <c r="AJ1357" s="397"/>
      <c r="AK1357" s="397"/>
      <c r="AL1357" s="397"/>
      <c r="AM1357" s="397"/>
      <c r="AN1357" s="397"/>
      <c r="AO1357" s="397"/>
      <c r="AP1357" s="397"/>
      <c r="AQ1357" s="397"/>
      <c r="AR1357" s="397"/>
      <c r="AS1357" s="397"/>
      <c r="AT1357" s="397"/>
      <c r="AU1357" s="397"/>
      <c r="AV1357" s="397"/>
      <c r="AW1357" s="397"/>
      <c r="AX1357" s="397"/>
      <c r="AY1357" s="397"/>
      <c r="AZ1357" s="397"/>
      <c r="BA1357" s="553"/>
      <c r="BB1357" s="397"/>
      <c r="BC1357" s="397"/>
      <c r="BD1357" s="397"/>
    </row>
    <row r="1358" spans="2:56" x14ac:dyDescent="0.35">
      <c r="B1358" s="80"/>
      <c r="C1358" s="119"/>
      <c r="D1358" s="119"/>
      <c r="E1358" s="84"/>
      <c r="F1358" s="119"/>
      <c r="G1358" s="120"/>
      <c r="H1358" s="41"/>
      <c r="I1358" s="41"/>
      <c r="J1358" s="82"/>
      <c r="K1358" s="291">
        <f t="shared" si="139"/>
        <v>0</v>
      </c>
      <c r="L1358" s="293">
        <f>IF(I1358&lt;INDEX(Lookup!$U$2:$U$10,MATCH($D$46,Lookup!$S$2:$S$10,0)),0,IF(O1358="X",0,J1358/(DATEDIF(H1358,I1358,"m")+1)*12))</f>
        <v>0</v>
      </c>
      <c r="M1358" s="291">
        <f t="shared" si="140"/>
        <v>0</v>
      </c>
      <c r="N1358" s="335"/>
      <c r="O1358" s="143"/>
      <c r="P1358" s="397"/>
      <c r="Q1358" s="555"/>
      <c r="R1358" s="576">
        <f t="shared" si="141"/>
        <v>0</v>
      </c>
      <c r="S1358" s="576">
        <f t="shared" si="142"/>
        <v>0</v>
      </c>
      <c r="T1358" s="576">
        <f t="shared" si="143"/>
        <v>0</v>
      </c>
      <c r="U1358" s="576">
        <f t="shared" si="144"/>
        <v>0</v>
      </c>
      <c r="V1358" s="553"/>
      <c r="W1358" s="553"/>
      <c r="X1358" s="553"/>
      <c r="Y1358" s="553"/>
      <c r="Z1358" s="397"/>
      <c r="AA1358" s="397"/>
      <c r="AB1358" s="397"/>
      <c r="AC1358" s="397"/>
      <c r="AD1358" s="397"/>
      <c r="AE1358" s="397"/>
      <c r="AF1358" s="397"/>
      <c r="AG1358" s="397"/>
      <c r="AH1358" s="397"/>
      <c r="AI1358" s="397"/>
      <c r="AJ1358" s="397"/>
      <c r="AK1358" s="397"/>
      <c r="AL1358" s="397"/>
      <c r="AM1358" s="397"/>
      <c r="AN1358" s="397"/>
      <c r="AO1358" s="397"/>
      <c r="AP1358" s="397"/>
      <c r="AQ1358" s="397"/>
      <c r="AR1358" s="397"/>
      <c r="AS1358" s="397"/>
      <c r="AT1358" s="397"/>
      <c r="AU1358" s="397"/>
      <c r="AV1358" s="397"/>
      <c r="AW1358" s="397"/>
      <c r="AX1358" s="397"/>
      <c r="AY1358" s="397"/>
      <c r="AZ1358" s="397"/>
      <c r="BA1358" s="553"/>
      <c r="BB1358" s="397"/>
      <c r="BC1358" s="397"/>
      <c r="BD1358" s="397"/>
    </row>
    <row r="1359" spans="2:56" x14ac:dyDescent="0.35">
      <c r="B1359" s="80"/>
      <c r="C1359" s="119"/>
      <c r="D1359" s="119"/>
      <c r="E1359" s="84"/>
      <c r="F1359" s="119"/>
      <c r="G1359" s="120"/>
      <c r="H1359" s="41"/>
      <c r="I1359" s="41"/>
      <c r="J1359" s="82"/>
      <c r="K1359" s="291">
        <f t="shared" si="139"/>
        <v>0</v>
      </c>
      <c r="L1359" s="293">
        <f>IF(I1359&lt;INDEX(Lookup!$U$2:$U$10,MATCH($D$46,Lookup!$S$2:$S$10,0)),0,IF(O1359="X",0,J1359/(DATEDIF(H1359,I1359,"m")+1)*12))</f>
        <v>0</v>
      </c>
      <c r="M1359" s="291">
        <f t="shared" si="140"/>
        <v>0</v>
      </c>
      <c r="N1359" s="335"/>
      <c r="O1359" s="143"/>
      <c r="P1359" s="397"/>
      <c r="Q1359" s="555"/>
      <c r="R1359" s="576">
        <f t="shared" si="141"/>
        <v>0</v>
      </c>
      <c r="S1359" s="576">
        <f t="shared" si="142"/>
        <v>0</v>
      </c>
      <c r="T1359" s="576">
        <f t="shared" si="143"/>
        <v>0</v>
      </c>
      <c r="U1359" s="576">
        <f t="shared" si="144"/>
        <v>0</v>
      </c>
      <c r="V1359" s="553"/>
      <c r="W1359" s="553"/>
      <c r="X1359" s="553"/>
      <c r="Y1359" s="553"/>
      <c r="Z1359" s="397"/>
      <c r="AA1359" s="397"/>
      <c r="AB1359" s="397"/>
      <c r="AC1359" s="397"/>
      <c r="AD1359" s="397"/>
      <c r="AE1359" s="397"/>
      <c r="AF1359" s="397"/>
      <c r="AG1359" s="397"/>
      <c r="AH1359" s="397"/>
      <c r="AI1359" s="397"/>
      <c r="AJ1359" s="397"/>
      <c r="AK1359" s="397"/>
      <c r="AL1359" s="397"/>
      <c r="AM1359" s="397"/>
      <c r="AN1359" s="397"/>
      <c r="AO1359" s="397"/>
      <c r="AP1359" s="397"/>
      <c r="AQ1359" s="397"/>
      <c r="AR1359" s="397"/>
      <c r="AS1359" s="397"/>
      <c r="AT1359" s="397"/>
      <c r="AU1359" s="397"/>
      <c r="AV1359" s="397"/>
      <c r="AW1359" s="397"/>
      <c r="AX1359" s="397"/>
      <c r="AY1359" s="397"/>
      <c r="AZ1359" s="397"/>
      <c r="BA1359" s="553"/>
      <c r="BB1359" s="397"/>
      <c r="BC1359" s="397"/>
      <c r="BD1359" s="397"/>
    </row>
    <row r="1360" spans="2:56" x14ac:dyDescent="0.35">
      <c r="B1360" s="80"/>
      <c r="C1360" s="119"/>
      <c r="D1360" s="119"/>
      <c r="E1360" s="84"/>
      <c r="F1360" s="119"/>
      <c r="G1360" s="120"/>
      <c r="H1360" s="41"/>
      <c r="I1360" s="41"/>
      <c r="J1360" s="82"/>
      <c r="K1360" s="291">
        <f t="shared" si="139"/>
        <v>0</v>
      </c>
      <c r="L1360" s="293">
        <f>IF(I1360&lt;INDEX(Lookup!$U$2:$U$10,MATCH($D$46,Lookup!$S$2:$S$10,0)),0,IF(O1360="X",0,J1360/(DATEDIF(H1360,I1360,"m")+1)*12))</f>
        <v>0</v>
      </c>
      <c r="M1360" s="291">
        <f t="shared" si="140"/>
        <v>0</v>
      </c>
      <c r="N1360" s="335"/>
      <c r="O1360" s="143"/>
      <c r="P1360" s="397"/>
      <c r="Q1360" s="555"/>
      <c r="R1360" s="576">
        <f t="shared" si="141"/>
        <v>0</v>
      </c>
      <c r="S1360" s="576">
        <f t="shared" si="142"/>
        <v>0</v>
      </c>
      <c r="T1360" s="576">
        <f t="shared" si="143"/>
        <v>0</v>
      </c>
      <c r="U1360" s="576">
        <f t="shared" si="144"/>
        <v>0</v>
      </c>
      <c r="V1360" s="553"/>
      <c r="W1360" s="553"/>
      <c r="X1360" s="553"/>
      <c r="Y1360" s="553"/>
      <c r="Z1360" s="397"/>
      <c r="AA1360" s="397"/>
      <c r="AB1360" s="397"/>
      <c r="AC1360" s="397"/>
      <c r="AD1360" s="397"/>
      <c r="AE1360" s="397"/>
      <c r="AF1360" s="397"/>
      <c r="AG1360" s="397"/>
      <c r="AH1360" s="397"/>
      <c r="AI1360" s="397"/>
      <c r="AJ1360" s="397"/>
      <c r="AK1360" s="397"/>
      <c r="AL1360" s="397"/>
      <c r="AM1360" s="397"/>
      <c r="AN1360" s="397"/>
      <c r="AO1360" s="397"/>
      <c r="AP1360" s="397"/>
      <c r="AQ1360" s="397"/>
      <c r="AR1360" s="397"/>
      <c r="AS1360" s="397"/>
      <c r="AT1360" s="397"/>
      <c r="AU1360" s="397"/>
      <c r="AV1360" s="397"/>
      <c r="AW1360" s="397"/>
      <c r="AX1360" s="397"/>
      <c r="AY1360" s="397"/>
      <c r="AZ1360" s="397"/>
      <c r="BA1360" s="553"/>
      <c r="BB1360" s="397"/>
      <c r="BC1360" s="397"/>
      <c r="BD1360" s="397"/>
    </row>
    <row r="1361" spans="2:56" x14ac:dyDescent="0.35">
      <c r="B1361" s="80"/>
      <c r="C1361" s="119"/>
      <c r="D1361" s="119"/>
      <c r="E1361" s="84"/>
      <c r="F1361" s="119"/>
      <c r="G1361" s="120"/>
      <c r="H1361" s="41"/>
      <c r="I1361" s="41"/>
      <c r="J1361" s="82"/>
      <c r="K1361" s="291">
        <f t="shared" si="139"/>
        <v>0</v>
      </c>
      <c r="L1361" s="293">
        <f>IF(I1361&lt;INDEX(Lookup!$U$2:$U$10,MATCH($D$46,Lookup!$S$2:$S$10,0)),0,IF(O1361="X",0,J1361/(DATEDIF(H1361,I1361,"m")+1)*12))</f>
        <v>0</v>
      </c>
      <c r="M1361" s="291">
        <f t="shared" si="140"/>
        <v>0</v>
      </c>
      <c r="N1361" s="335"/>
      <c r="O1361" s="143"/>
      <c r="P1361" s="397"/>
      <c r="Q1361" s="555"/>
      <c r="R1361" s="576">
        <f t="shared" si="141"/>
        <v>0</v>
      </c>
      <c r="S1361" s="576">
        <f t="shared" si="142"/>
        <v>0</v>
      </c>
      <c r="T1361" s="576">
        <f t="shared" si="143"/>
        <v>0</v>
      </c>
      <c r="U1361" s="576">
        <f t="shared" si="144"/>
        <v>0</v>
      </c>
      <c r="V1361" s="553"/>
      <c r="W1361" s="553"/>
      <c r="X1361" s="553"/>
      <c r="Y1361" s="553"/>
      <c r="Z1361" s="397"/>
      <c r="AA1361" s="397"/>
      <c r="AB1361" s="397"/>
      <c r="AC1361" s="397"/>
      <c r="AD1361" s="397"/>
      <c r="AE1361" s="397"/>
      <c r="AF1361" s="397"/>
      <c r="AG1361" s="397"/>
      <c r="AH1361" s="397"/>
      <c r="AI1361" s="397"/>
      <c r="AJ1361" s="397"/>
      <c r="AK1361" s="397"/>
      <c r="AL1361" s="397"/>
      <c r="AM1361" s="397"/>
      <c r="AN1361" s="397"/>
      <c r="AO1361" s="397"/>
      <c r="AP1361" s="397"/>
      <c r="AQ1361" s="397"/>
      <c r="AR1361" s="397"/>
      <c r="AS1361" s="397"/>
      <c r="AT1361" s="397"/>
      <c r="AU1361" s="397"/>
      <c r="AV1361" s="397"/>
      <c r="AW1361" s="397"/>
      <c r="AX1361" s="397"/>
      <c r="AY1361" s="397"/>
      <c r="AZ1361" s="397"/>
      <c r="BA1361" s="553"/>
      <c r="BB1361" s="397"/>
      <c r="BC1361" s="397"/>
      <c r="BD1361" s="397"/>
    </row>
    <row r="1362" spans="2:56" x14ac:dyDescent="0.35">
      <c r="B1362" s="80"/>
      <c r="C1362" s="119"/>
      <c r="D1362" s="119"/>
      <c r="E1362" s="84"/>
      <c r="F1362" s="119"/>
      <c r="G1362" s="120"/>
      <c r="H1362" s="41"/>
      <c r="I1362" s="41"/>
      <c r="J1362" s="82"/>
      <c r="K1362" s="291">
        <f t="shared" si="139"/>
        <v>0</v>
      </c>
      <c r="L1362" s="293">
        <f>IF(I1362&lt;INDEX(Lookup!$U$2:$U$10,MATCH($D$46,Lookup!$S$2:$S$10,0)),0,IF(O1362="X",0,J1362/(DATEDIF(H1362,I1362,"m")+1)*12))</f>
        <v>0</v>
      </c>
      <c r="M1362" s="291">
        <f t="shared" si="140"/>
        <v>0</v>
      </c>
      <c r="N1362" s="335"/>
      <c r="O1362" s="143"/>
      <c r="P1362" s="397"/>
      <c r="Q1362" s="555"/>
      <c r="R1362" s="576">
        <f t="shared" si="141"/>
        <v>0</v>
      </c>
      <c r="S1362" s="576">
        <f t="shared" si="142"/>
        <v>0</v>
      </c>
      <c r="T1362" s="576">
        <f t="shared" si="143"/>
        <v>0</v>
      </c>
      <c r="U1362" s="576">
        <f t="shared" si="144"/>
        <v>0</v>
      </c>
      <c r="V1362" s="553"/>
      <c r="W1362" s="553"/>
      <c r="X1362" s="553"/>
      <c r="Y1362" s="553"/>
      <c r="Z1362" s="397"/>
      <c r="AA1362" s="397"/>
      <c r="AB1362" s="397"/>
      <c r="AC1362" s="397"/>
      <c r="AD1362" s="397"/>
      <c r="AE1362" s="397"/>
      <c r="AF1362" s="397"/>
      <c r="AG1362" s="397"/>
      <c r="AH1362" s="397"/>
      <c r="AI1362" s="397"/>
      <c r="AJ1362" s="397"/>
      <c r="AK1362" s="397"/>
      <c r="AL1362" s="397"/>
      <c r="AM1362" s="397"/>
      <c r="AN1362" s="397"/>
      <c r="AO1362" s="397"/>
      <c r="AP1362" s="397"/>
      <c r="AQ1362" s="397"/>
      <c r="AR1362" s="397"/>
      <c r="AS1362" s="397"/>
      <c r="AT1362" s="397"/>
      <c r="AU1362" s="397"/>
      <c r="AV1362" s="397"/>
      <c r="AW1362" s="397"/>
      <c r="AX1362" s="397"/>
      <c r="AY1362" s="397"/>
      <c r="AZ1362" s="397"/>
      <c r="BA1362" s="553"/>
      <c r="BB1362" s="397"/>
      <c r="BC1362" s="397"/>
      <c r="BD1362" s="397"/>
    </row>
    <row r="1363" spans="2:56" x14ac:dyDescent="0.35">
      <c r="B1363" s="80"/>
      <c r="C1363" s="119"/>
      <c r="D1363" s="119"/>
      <c r="E1363" s="84"/>
      <c r="F1363" s="119"/>
      <c r="G1363" s="120"/>
      <c r="H1363" s="41"/>
      <c r="I1363" s="41"/>
      <c r="J1363" s="82"/>
      <c r="K1363" s="291">
        <f t="shared" si="139"/>
        <v>0</v>
      </c>
      <c r="L1363" s="293">
        <f>IF(I1363&lt;INDEX(Lookup!$U$2:$U$10,MATCH($D$46,Lookup!$S$2:$S$10,0)),0,IF(O1363="X",0,J1363/(DATEDIF(H1363,I1363,"m")+1)*12))</f>
        <v>0</v>
      </c>
      <c r="M1363" s="291">
        <f t="shared" si="140"/>
        <v>0</v>
      </c>
      <c r="N1363" s="335"/>
      <c r="O1363" s="143"/>
      <c r="P1363" s="397"/>
      <c r="Q1363" s="555"/>
      <c r="R1363" s="576">
        <f t="shared" si="141"/>
        <v>0</v>
      </c>
      <c r="S1363" s="576">
        <f t="shared" si="142"/>
        <v>0</v>
      </c>
      <c r="T1363" s="576">
        <f t="shared" si="143"/>
        <v>0</v>
      </c>
      <c r="U1363" s="576">
        <f t="shared" si="144"/>
        <v>0</v>
      </c>
      <c r="V1363" s="553"/>
      <c r="W1363" s="553"/>
      <c r="X1363" s="553"/>
      <c r="Y1363" s="553"/>
      <c r="Z1363" s="397"/>
      <c r="AA1363" s="397"/>
      <c r="AB1363" s="397"/>
      <c r="AC1363" s="397"/>
      <c r="AD1363" s="397"/>
      <c r="AE1363" s="397"/>
      <c r="AF1363" s="397"/>
      <c r="AG1363" s="397"/>
      <c r="AH1363" s="397"/>
      <c r="AI1363" s="397"/>
      <c r="AJ1363" s="397"/>
      <c r="AK1363" s="397"/>
      <c r="AL1363" s="397"/>
      <c r="AM1363" s="397"/>
      <c r="AN1363" s="397"/>
      <c r="AO1363" s="397"/>
      <c r="AP1363" s="397"/>
      <c r="AQ1363" s="397"/>
      <c r="AR1363" s="397"/>
      <c r="AS1363" s="397"/>
      <c r="AT1363" s="397"/>
      <c r="AU1363" s="397"/>
      <c r="AV1363" s="397"/>
      <c r="AW1363" s="397"/>
      <c r="AX1363" s="397"/>
      <c r="AY1363" s="397"/>
      <c r="AZ1363" s="397"/>
      <c r="BA1363" s="553"/>
      <c r="BB1363" s="397"/>
      <c r="BC1363" s="397"/>
      <c r="BD1363" s="397"/>
    </row>
    <row r="1364" spans="2:56" x14ac:dyDescent="0.35">
      <c r="B1364" s="80"/>
      <c r="C1364" s="119"/>
      <c r="D1364" s="119"/>
      <c r="E1364" s="84"/>
      <c r="F1364" s="119"/>
      <c r="G1364" s="120"/>
      <c r="H1364" s="41"/>
      <c r="I1364" s="41"/>
      <c r="J1364" s="82"/>
      <c r="K1364" s="291">
        <f t="shared" si="139"/>
        <v>0</v>
      </c>
      <c r="L1364" s="293">
        <f>IF(I1364&lt;INDEX(Lookup!$U$2:$U$10,MATCH($D$46,Lookup!$S$2:$S$10,0)),0,IF(O1364="X",0,J1364/(DATEDIF(H1364,I1364,"m")+1)*12))</f>
        <v>0</v>
      </c>
      <c r="M1364" s="291">
        <f t="shared" si="140"/>
        <v>0</v>
      </c>
      <c r="N1364" s="335"/>
      <c r="O1364" s="143"/>
      <c r="P1364" s="397"/>
      <c r="Q1364" s="555"/>
      <c r="R1364" s="576">
        <f t="shared" si="141"/>
        <v>0</v>
      </c>
      <c r="S1364" s="576">
        <f t="shared" si="142"/>
        <v>0</v>
      </c>
      <c r="T1364" s="576">
        <f t="shared" si="143"/>
        <v>0</v>
      </c>
      <c r="U1364" s="576">
        <f t="shared" si="144"/>
        <v>0</v>
      </c>
      <c r="V1364" s="553"/>
      <c r="W1364" s="553"/>
      <c r="X1364" s="553"/>
      <c r="Y1364" s="553"/>
      <c r="Z1364" s="397"/>
      <c r="AA1364" s="397"/>
      <c r="AB1364" s="397"/>
      <c r="AC1364" s="397"/>
      <c r="AD1364" s="397"/>
      <c r="AE1364" s="397"/>
      <c r="AF1364" s="397"/>
      <c r="AG1364" s="397"/>
      <c r="AH1364" s="397"/>
      <c r="AI1364" s="397"/>
      <c r="AJ1364" s="397"/>
      <c r="AK1364" s="397"/>
      <c r="AL1364" s="397"/>
      <c r="AM1364" s="397"/>
      <c r="AN1364" s="397"/>
      <c r="AO1364" s="397"/>
      <c r="AP1364" s="397"/>
      <c r="AQ1364" s="397"/>
      <c r="AR1364" s="397"/>
      <c r="AS1364" s="397"/>
      <c r="AT1364" s="397"/>
      <c r="AU1364" s="397"/>
      <c r="AV1364" s="397"/>
      <c r="AW1364" s="397"/>
      <c r="AX1364" s="397"/>
      <c r="AY1364" s="397"/>
      <c r="AZ1364" s="397"/>
      <c r="BA1364" s="553"/>
      <c r="BB1364" s="397"/>
      <c r="BC1364" s="397"/>
      <c r="BD1364" s="397"/>
    </row>
    <row r="1365" spans="2:56" x14ac:dyDescent="0.35">
      <c r="B1365" s="80"/>
      <c r="C1365" s="119"/>
      <c r="D1365" s="119"/>
      <c r="E1365" s="84"/>
      <c r="F1365" s="119"/>
      <c r="G1365" s="120"/>
      <c r="H1365" s="41"/>
      <c r="I1365" s="41"/>
      <c r="J1365" s="82"/>
      <c r="K1365" s="291">
        <f t="shared" si="139"/>
        <v>0</v>
      </c>
      <c r="L1365" s="293">
        <f>IF(I1365&lt;INDEX(Lookup!$U$2:$U$10,MATCH($D$46,Lookup!$S$2:$S$10,0)),0,IF(O1365="X",0,J1365/(DATEDIF(H1365,I1365,"m")+1)*12))</f>
        <v>0</v>
      </c>
      <c r="M1365" s="291">
        <f t="shared" si="140"/>
        <v>0</v>
      </c>
      <c r="N1365" s="335"/>
      <c r="O1365" s="143"/>
      <c r="P1365" s="397"/>
      <c r="Q1365" s="555"/>
      <c r="R1365" s="576">
        <f t="shared" si="141"/>
        <v>0</v>
      </c>
      <c r="S1365" s="576">
        <f t="shared" si="142"/>
        <v>0</v>
      </c>
      <c r="T1365" s="576">
        <f t="shared" si="143"/>
        <v>0</v>
      </c>
      <c r="U1365" s="576">
        <f t="shared" si="144"/>
        <v>0</v>
      </c>
      <c r="V1365" s="553"/>
      <c r="W1365" s="553"/>
      <c r="X1365" s="553"/>
      <c r="Y1365" s="553"/>
      <c r="Z1365" s="397"/>
      <c r="AA1365" s="397"/>
      <c r="AB1365" s="397"/>
      <c r="AC1365" s="397"/>
      <c r="AD1365" s="397"/>
      <c r="AE1365" s="397"/>
      <c r="AF1365" s="397"/>
      <c r="AG1365" s="397"/>
      <c r="AH1365" s="397"/>
      <c r="AI1365" s="397"/>
      <c r="AJ1365" s="397"/>
      <c r="AK1365" s="397"/>
      <c r="AL1365" s="397"/>
      <c r="AM1365" s="397"/>
      <c r="AN1365" s="397"/>
      <c r="AO1365" s="397"/>
      <c r="AP1365" s="397"/>
      <c r="AQ1365" s="397"/>
      <c r="AR1365" s="397"/>
      <c r="AS1365" s="397"/>
      <c r="AT1365" s="397"/>
      <c r="AU1365" s="397"/>
      <c r="AV1365" s="397"/>
      <c r="AW1365" s="397"/>
      <c r="AX1365" s="397"/>
      <c r="AY1365" s="397"/>
      <c r="AZ1365" s="397"/>
      <c r="BA1365" s="553"/>
      <c r="BB1365" s="397"/>
      <c r="BC1365" s="397"/>
      <c r="BD1365" s="397"/>
    </row>
    <row r="1366" spans="2:56" x14ac:dyDescent="0.35">
      <c r="B1366" s="80"/>
      <c r="C1366" s="119"/>
      <c r="D1366" s="119"/>
      <c r="E1366" s="84"/>
      <c r="F1366" s="119"/>
      <c r="G1366" s="120"/>
      <c r="H1366" s="41"/>
      <c r="I1366" s="41"/>
      <c r="J1366" s="82"/>
      <c r="K1366" s="291">
        <f t="shared" si="139"/>
        <v>0</v>
      </c>
      <c r="L1366" s="293">
        <f>IF(I1366&lt;INDEX(Lookup!$U$2:$U$10,MATCH($D$46,Lookup!$S$2:$S$10,0)),0,IF(O1366="X",0,J1366/(DATEDIF(H1366,I1366,"m")+1)*12))</f>
        <v>0</v>
      </c>
      <c r="M1366" s="291">
        <f t="shared" si="140"/>
        <v>0</v>
      </c>
      <c r="N1366" s="335"/>
      <c r="O1366" s="143"/>
      <c r="P1366" s="397"/>
      <c r="Q1366" s="555"/>
      <c r="R1366" s="576">
        <f t="shared" si="141"/>
        <v>0</v>
      </c>
      <c r="S1366" s="576">
        <f t="shared" si="142"/>
        <v>0</v>
      </c>
      <c r="T1366" s="576">
        <f t="shared" si="143"/>
        <v>0</v>
      </c>
      <c r="U1366" s="576">
        <f t="shared" si="144"/>
        <v>0</v>
      </c>
      <c r="V1366" s="553"/>
      <c r="W1366" s="553"/>
      <c r="X1366" s="553"/>
      <c r="Y1366" s="553"/>
      <c r="Z1366" s="397"/>
      <c r="AA1366" s="397"/>
      <c r="AB1366" s="397"/>
      <c r="AC1366" s="397"/>
      <c r="AD1366" s="397"/>
      <c r="AE1366" s="397"/>
      <c r="AF1366" s="397"/>
      <c r="AG1366" s="397"/>
      <c r="AH1366" s="397"/>
      <c r="AI1366" s="397"/>
      <c r="AJ1366" s="397"/>
      <c r="AK1366" s="397"/>
      <c r="AL1366" s="397"/>
      <c r="AM1366" s="397"/>
      <c r="AN1366" s="397"/>
      <c r="AO1366" s="397"/>
      <c r="AP1366" s="397"/>
      <c r="AQ1366" s="397"/>
      <c r="AR1366" s="397"/>
      <c r="AS1366" s="397"/>
      <c r="AT1366" s="397"/>
      <c r="AU1366" s="397"/>
      <c r="AV1366" s="397"/>
      <c r="AW1366" s="397"/>
      <c r="AX1366" s="397"/>
      <c r="AY1366" s="397"/>
      <c r="AZ1366" s="397"/>
      <c r="BA1366" s="553"/>
      <c r="BB1366" s="397"/>
      <c r="BC1366" s="397"/>
      <c r="BD1366" s="397"/>
    </row>
    <row r="1367" spans="2:56" x14ac:dyDescent="0.35">
      <c r="B1367" s="80"/>
      <c r="C1367" s="119"/>
      <c r="D1367" s="119"/>
      <c r="E1367" s="84"/>
      <c r="F1367" s="119"/>
      <c r="G1367" s="120"/>
      <c r="H1367" s="41"/>
      <c r="I1367" s="41"/>
      <c r="J1367" s="82"/>
      <c r="K1367" s="291">
        <f t="shared" si="139"/>
        <v>0</v>
      </c>
      <c r="L1367" s="293">
        <f>IF(I1367&lt;INDEX(Lookup!$U$2:$U$10,MATCH($D$46,Lookup!$S$2:$S$10,0)),0,IF(O1367="X",0,J1367/(DATEDIF(H1367,I1367,"m")+1)*12))</f>
        <v>0</v>
      </c>
      <c r="M1367" s="291">
        <f t="shared" si="140"/>
        <v>0</v>
      </c>
      <c r="N1367" s="335"/>
      <c r="O1367" s="143"/>
      <c r="P1367" s="397"/>
      <c r="Q1367" s="555"/>
      <c r="R1367" s="576">
        <f t="shared" si="141"/>
        <v>0</v>
      </c>
      <c r="S1367" s="576">
        <f t="shared" si="142"/>
        <v>0</v>
      </c>
      <c r="T1367" s="576">
        <f t="shared" si="143"/>
        <v>0</v>
      </c>
      <c r="U1367" s="576">
        <f t="shared" si="144"/>
        <v>0</v>
      </c>
      <c r="V1367" s="553"/>
      <c r="W1367" s="553"/>
      <c r="X1367" s="553"/>
      <c r="Y1367" s="553"/>
      <c r="Z1367" s="397"/>
      <c r="AA1367" s="397"/>
      <c r="AB1367" s="397"/>
      <c r="AC1367" s="397"/>
      <c r="AD1367" s="397"/>
      <c r="AE1367" s="397"/>
      <c r="AF1367" s="397"/>
      <c r="AG1367" s="397"/>
      <c r="AH1367" s="397"/>
      <c r="AI1367" s="397"/>
      <c r="AJ1367" s="397"/>
      <c r="AK1367" s="397"/>
      <c r="AL1367" s="397"/>
      <c r="AM1367" s="397"/>
      <c r="AN1367" s="397"/>
      <c r="AO1367" s="397"/>
      <c r="AP1367" s="397"/>
      <c r="AQ1367" s="397"/>
      <c r="AR1367" s="397"/>
      <c r="AS1367" s="397"/>
      <c r="AT1367" s="397"/>
      <c r="AU1367" s="397"/>
      <c r="AV1367" s="397"/>
      <c r="AW1367" s="397"/>
      <c r="AX1367" s="397"/>
      <c r="AY1367" s="397"/>
      <c r="AZ1367" s="397"/>
      <c r="BA1367" s="553"/>
      <c r="BB1367" s="397"/>
      <c r="BC1367" s="397"/>
      <c r="BD1367" s="397"/>
    </row>
    <row r="1368" spans="2:56" x14ac:dyDescent="0.35">
      <c r="B1368" s="80"/>
      <c r="C1368" s="119"/>
      <c r="D1368" s="119"/>
      <c r="E1368" s="84"/>
      <c r="F1368" s="119"/>
      <c r="G1368" s="120"/>
      <c r="H1368" s="41"/>
      <c r="I1368" s="41"/>
      <c r="J1368" s="82"/>
      <c r="K1368" s="291">
        <f t="shared" si="139"/>
        <v>0</v>
      </c>
      <c r="L1368" s="293">
        <f>IF(I1368&lt;INDEX(Lookup!$U$2:$U$10,MATCH($D$46,Lookup!$S$2:$S$10,0)),0,IF(O1368="X",0,J1368/(DATEDIF(H1368,I1368,"m")+1)*12))</f>
        <v>0</v>
      </c>
      <c r="M1368" s="291">
        <f t="shared" si="140"/>
        <v>0</v>
      </c>
      <c r="N1368" s="335"/>
      <c r="O1368" s="143"/>
      <c r="P1368" s="397"/>
      <c r="Q1368" s="555"/>
      <c r="R1368" s="576">
        <f t="shared" si="141"/>
        <v>0</v>
      </c>
      <c r="S1368" s="576">
        <f t="shared" si="142"/>
        <v>0</v>
      </c>
      <c r="T1368" s="576">
        <f t="shared" si="143"/>
        <v>0</v>
      </c>
      <c r="U1368" s="576">
        <f t="shared" si="144"/>
        <v>0</v>
      </c>
      <c r="V1368" s="553"/>
      <c r="W1368" s="553"/>
      <c r="X1368" s="553"/>
      <c r="Y1368" s="553"/>
      <c r="Z1368" s="397"/>
      <c r="AA1368" s="397"/>
      <c r="AB1368" s="397"/>
      <c r="AC1368" s="397"/>
      <c r="AD1368" s="397"/>
      <c r="AE1368" s="397"/>
      <c r="AF1368" s="397"/>
      <c r="AG1368" s="397"/>
      <c r="AH1368" s="397"/>
      <c r="AI1368" s="397"/>
      <c r="AJ1368" s="397"/>
      <c r="AK1368" s="397"/>
      <c r="AL1368" s="397"/>
      <c r="AM1368" s="397"/>
      <c r="AN1368" s="397"/>
      <c r="AO1368" s="397"/>
      <c r="AP1368" s="397"/>
      <c r="AQ1368" s="397"/>
      <c r="AR1368" s="397"/>
      <c r="AS1368" s="397"/>
      <c r="AT1368" s="397"/>
      <c r="AU1368" s="397"/>
      <c r="AV1368" s="397"/>
      <c r="AW1368" s="397"/>
      <c r="AX1368" s="397"/>
      <c r="AY1368" s="397"/>
      <c r="AZ1368" s="397"/>
      <c r="BA1368" s="553"/>
      <c r="BB1368" s="397"/>
      <c r="BC1368" s="397"/>
      <c r="BD1368" s="397"/>
    </row>
    <row r="1369" spans="2:56" x14ac:dyDescent="0.35">
      <c r="B1369" s="80"/>
      <c r="C1369" s="119"/>
      <c r="D1369" s="119"/>
      <c r="E1369" s="84"/>
      <c r="F1369" s="119"/>
      <c r="G1369" s="120"/>
      <c r="H1369" s="41"/>
      <c r="I1369" s="41"/>
      <c r="J1369" s="82"/>
      <c r="K1369" s="291">
        <f t="shared" si="139"/>
        <v>0</v>
      </c>
      <c r="L1369" s="293">
        <f>IF(I1369&lt;INDEX(Lookup!$U$2:$U$10,MATCH($D$46,Lookup!$S$2:$S$10,0)),0,IF(O1369="X",0,J1369/(DATEDIF(H1369,I1369,"m")+1)*12))</f>
        <v>0</v>
      </c>
      <c r="M1369" s="291">
        <f t="shared" si="140"/>
        <v>0</v>
      </c>
      <c r="N1369" s="335"/>
      <c r="O1369" s="143"/>
      <c r="P1369" s="397"/>
      <c r="Q1369" s="555"/>
      <c r="R1369" s="576">
        <f t="shared" si="141"/>
        <v>0</v>
      </c>
      <c r="S1369" s="576">
        <f t="shared" si="142"/>
        <v>0</v>
      </c>
      <c r="T1369" s="576">
        <f t="shared" si="143"/>
        <v>0</v>
      </c>
      <c r="U1369" s="576">
        <f t="shared" si="144"/>
        <v>0</v>
      </c>
      <c r="V1369" s="553"/>
      <c r="W1369" s="553"/>
      <c r="X1369" s="553"/>
      <c r="Y1369" s="553"/>
      <c r="Z1369" s="397"/>
      <c r="AA1369" s="397"/>
      <c r="AB1369" s="397"/>
      <c r="AC1369" s="397"/>
      <c r="AD1369" s="397"/>
      <c r="AE1369" s="397"/>
      <c r="AF1369" s="397"/>
      <c r="AG1369" s="397"/>
      <c r="AH1369" s="397"/>
      <c r="AI1369" s="397"/>
      <c r="AJ1369" s="397"/>
      <c r="AK1369" s="397"/>
      <c r="AL1369" s="397"/>
      <c r="AM1369" s="397"/>
      <c r="AN1369" s="397"/>
      <c r="AO1369" s="397"/>
      <c r="AP1369" s="397"/>
      <c r="AQ1369" s="397"/>
      <c r="AR1369" s="397"/>
      <c r="AS1369" s="397"/>
      <c r="AT1369" s="397"/>
      <c r="AU1369" s="397"/>
      <c r="AV1369" s="397"/>
      <c r="AW1369" s="397"/>
      <c r="AX1369" s="397"/>
      <c r="AY1369" s="397"/>
      <c r="AZ1369" s="397"/>
      <c r="BA1369" s="553"/>
      <c r="BB1369" s="397"/>
      <c r="BC1369" s="397"/>
      <c r="BD1369" s="397"/>
    </row>
    <row r="1370" spans="2:56" x14ac:dyDescent="0.35">
      <c r="B1370" s="80"/>
      <c r="C1370" s="119"/>
      <c r="D1370" s="119"/>
      <c r="E1370" s="84"/>
      <c r="F1370" s="119"/>
      <c r="G1370" s="120"/>
      <c r="H1370" s="41"/>
      <c r="I1370" s="41"/>
      <c r="J1370" s="82"/>
      <c r="K1370" s="291">
        <f t="shared" si="139"/>
        <v>0</v>
      </c>
      <c r="L1370" s="293">
        <f>IF(I1370&lt;INDEX(Lookup!$U$2:$U$10,MATCH($D$46,Lookup!$S$2:$S$10,0)),0,IF(O1370="X",0,J1370/(DATEDIF(H1370,I1370,"m")+1)*12))</f>
        <v>0</v>
      </c>
      <c r="M1370" s="291">
        <f t="shared" si="140"/>
        <v>0</v>
      </c>
      <c r="N1370" s="335"/>
      <c r="O1370" s="143"/>
      <c r="P1370" s="397"/>
      <c r="Q1370" s="555"/>
      <c r="R1370" s="576">
        <f t="shared" si="141"/>
        <v>0</v>
      </c>
      <c r="S1370" s="576">
        <f t="shared" si="142"/>
        <v>0</v>
      </c>
      <c r="T1370" s="576">
        <f t="shared" si="143"/>
        <v>0</v>
      </c>
      <c r="U1370" s="576">
        <f t="shared" si="144"/>
        <v>0</v>
      </c>
      <c r="V1370" s="553"/>
      <c r="W1370" s="553"/>
      <c r="X1370" s="553"/>
      <c r="Y1370" s="553"/>
      <c r="Z1370" s="397"/>
      <c r="AA1370" s="397"/>
      <c r="AB1370" s="397"/>
      <c r="AC1370" s="397"/>
      <c r="AD1370" s="397"/>
      <c r="AE1370" s="397"/>
      <c r="AF1370" s="397"/>
      <c r="AG1370" s="397"/>
      <c r="AH1370" s="397"/>
      <c r="AI1370" s="397"/>
      <c r="AJ1370" s="397"/>
      <c r="AK1370" s="397"/>
      <c r="AL1370" s="397"/>
      <c r="AM1370" s="397"/>
      <c r="AN1370" s="397"/>
      <c r="AO1370" s="397"/>
      <c r="AP1370" s="397"/>
      <c r="AQ1370" s="397"/>
      <c r="AR1370" s="397"/>
      <c r="AS1370" s="397"/>
      <c r="AT1370" s="397"/>
      <c r="AU1370" s="397"/>
      <c r="AV1370" s="397"/>
      <c r="AW1370" s="397"/>
      <c r="AX1370" s="397"/>
      <c r="AY1370" s="397"/>
      <c r="AZ1370" s="397"/>
      <c r="BA1370" s="553"/>
      <c r="BB1370" s="397"/>
      <c r="BC1370" s="397"/>
      <c r="BD1370" s="397"/>
    </row>
    <row r="1371" spans="2:56" x14ac:dyDescent="0.35">
      <c r="B1371" s="80"/>
      <c r="C1371" s="119"/>
      <c r="D1371" s="119"/>
      <c r="E1371" s="84"/>
      <c r="F1371" s="119"/>
      <c r="G1371" s="120"/>
      <c r="H1371" s="41"/>
      <c r="I1371" s="41"/>
      <c r="J1371" s="82"/>
      <c r="K1371" s="291">
        <f t="shared" si="139"/>
        <v>0</v>
      </c>
      <c r="L1371" s="293">
        <f>IF(I1371&lt;INDEX(Lookup!$U$2:$U$10,MATCH($D$46,Lookup!$S$2:$S$10,0)),0,IF(O1371="X",0,J1371/(DATEDIF(H1371,I1371,"m")+1)*12))</f>
        <v>0</v>
      </c>
      <c r="M1371" s="291">
        <f t="shared" si="140"/>
        <v>0</v>
      </c>
      <c r="N1371" s="335"/>
      <c r="O1371" s="143"/>
      <c r="P1371" s="397"/>
      <c r="Q1371" s="555"/>
      <c r="R1371" s="576">
        <f t="shared" si="141"/>
        <v>0</v>
      </c>
      <c r="S1371" s="576">
        <f t="shared" si="142"/>
        <v>0</v>
      </c>
      <c r="T1371" s="576">
        <f t="shared" si="143"/>
        <v>0</v>
      </c>
      <c r="U1371" s="576">
        <f t="shared" si="144"/>
        <v>0</v>
      </c>
      <c r="V1371" s="553"/>
      <c r="W1371" s="553"/>
      <c r="X1371" s="553"/>
      <c r="Y1371" s="553"/>
      <c r="Z1371" s="397"/>
      <c r="AA1371" s="397"/>
      <c r="AB1371" s="397"/>
      <c r="AC1371" s="397"/>
      <c r="AD1371" s="397"/>
      <c r="AE1371" s="397"/>
      <c r="AF1371" s="397"/>
      <c r="AG1371" s="397"/>
      <c r="AH1371" s="397"/>
      <c r="AI1371" s="397"/>
      <c r="AJ1371" s="397"/>
      <c r="AK1371" s="397"/>
      <c r="AL1371" s="397"/>
      <c r="AM1371" s="397"/>
      <c r="AN1371" s="397"/>
      <c r="AO1371" s="397"/>
      <c r="AP1371" s="397"/>
      <c r="AQ1371" s="397"/>
      <c r="AR1371" s="397"/>
      <c r="AS1371" s="397"/>
      <c r="AT1371" s="397"/>
      <c r="AU1371" s="397"/>
      <c r="AV1371" s="397"/>
      <c r="AW1371" s="397"/>
      <c r="AX1371" s="397"/>
      <c r="AY1371" s="397"/>
      <c r="AZ1371" s="397"/>
      <c r="BA1371" s="553"/>
      <c r="BB1371" s="397"/>
      <c r="BC1371" s="397"/>
      <c r="BD1371" s="397"/>
    </row>
    <row r="1372" spans="2:56" x14ac:dyDescent="0.35">
      <c r="B1372" s="80"/>
      <c r="C1372" s="119"/>
      <c r="D1372" s="119"/>
      <c r="E1372" s="84"/>
      <c r="F1372" s="119"/>
      <c r="G1372" s="120"/>
      <c r="H1372" s="41"/>
      <c r="I1372" s="41"/>
      <c r="J1372" s="82"/>
      <c r="K1372" s="291">
        <f t="shared" si="139"/>
        <v>0</v>
      </c>
      <c r="L1372" s="293">
        <f>IF(I1372&lt;INDEX(Lookup!$U$2:$U$10,MATCH($D$46,Lookup!$S$2:$S$10,0)),0,IF(O1372="X",0,J1372/(DATEDIF(H1372,I1372,"m")+1)*12))</f>
        <v>0</v>
      </c>
      <c r="M1372" s="291">
        <f t="shared" si="140"/>
        <v>0</v>
      </c>
      <c r="N1372" s="335"/>
      <c r="O1372" s="143"/>
      <c r="P1372" s="397"/>
      <c r="Q1372" s="555"/>
      <c r="R1372" s="576">
        <f t="shared" si="141"/>
        <v>0</v>
      </c>
      <c r="S1372" s="576">
        <f t="shared" si="142"/>
        <v>0</v>
      </c>
      <c r="T1372" s="576">
        <f t="shared" si="143"/>
        <v>0</v>
      </c>
      <c r="U1372" s="576">
        <f t="shared" si="144"/>
        <v>0</v>
      </c>
      <c r="V1372" s="553"/>
      <c r="W1372" s="553"/>
      <c r="X1372" s="553"/>
      <c r="Y1372" s="553"/>
      <c r="Z1372" s="397"/>
      <c r="AA1372" s="397"/>
      <c r="AB1372" s="397"/>
      <c r="AC1372" s="397"/>
      <c r="AD1372" s="397"/>
      <c r="AE1372" s="397"/>
      <c r="AF1372" s="397"/>
      <c r="AG1372" s="397"/>
      <c r="AH1372" s="397"/>
      <c r="AI1372" s="397"/>
      <c r="AJ1372" s="397"/>
      <c r="AK1372" s="397"/>
      <c r="AL1372" s="397"/>
      <c r="AM1372" s="397"/>
      <c r="AN1372" s="397"/>
      <c r="AO1372" s="397"/>
      <c r="AP1372" s="397"/>
      <c r="AQ1372" s="397"/>
      <c r="AR1372" s="397"/>
      <c r="AS1372" s="397"/>
      <c r="AT1372" s="397"/>
      <c r="AU1372" s="397"/>
      <c r="AV1372" s="397"/>
      <c r="AW1372" s="397"/>
      <c r="AX1372" s="397"/>
      <c r="AY1372" s="397"/>
      <c r="AZ1372" s="397"/>
      <c r="BA1372" s="553"/>
      <c r="BB1372" s="397"/>
      <c r="BC1372" s="397"/>
      <c r="BD1372" s="397"/>
    </row>
    <row r="1373" spans="2:56" x14ac:dyDescent="0.35">
      <c r="B1373" s="80"/>
      <c r="C1373" s="119"/>
      <c r="D1373" s="119"/>
      <c r="E1373" s="84"/>
      <c r="F1373" s="119"/>
      <c r="G1373" s="120"/>
      <c r="H1373" s="41"/>
      <c r="I1373" s="41"/>
      <c r="J1373" s="82"/>
      <c r="K1373" s="291">
        <f t="shared" si="139"/>
        <v>0</v>
      </c>
      <c r="L1373" s="293">
        <f>IF(I1373&lt;INDEX(Lookup!$U$2:$U$10,MATCH($D$46,Lookup!$S$2:$S$10,0)),0,IF(O1373="X",0,J1373/(DATEDIF(H1373,I1373,"m")+1)*12))</f>
        <v>0</v>
      </c>
      <c r="M1373" s="291">
        <f t="shared" si="140"/>
        <v>0</v>
      </c>
      <c r="N1373" s="335"/>
      <c r="O1373" s="143"/>
      <c r="P1373" s="397"/>
      <c r="Q1373" s="555"/>
      <c r="R1373" s="576">
        <f t="shared" si="141"/>
        <v>0</v>
      </c>
      <c r="S1373" s="576">
        <f t="shared" si="142"/>
        <v>0</v>
      </c>
      <c r="T1373" s="576">
        <f t="shared" si="143"/>
        <v>0</v>
      </c>
      <c r="U1373" s="576">
        <f t="shared" si="144"/>
        <v>0</v>
      </c>
      <c r="V1373" s="553"/>
      <c r="W1373" s="553"/>
      <c r="X1373" s="553"/>
      <c r="Y1373" s="553"/>
      <c r="Z1373" s="397"/>
      <c r="AA1373" s="397"/>
      <c r="AB1373" s="397"/>
      <c r="AC1373" s="397"/>
      <c r="AD1373" s="397"/>
      <c r="AE1373" s="397"/>
      <c r="AF1373" s="397"/>
      <c r="AG1373" s="397"/>
      <c r="AH1373" s="397"/>
      <c r="AI1373" s="397"/>
      <c r="AJ1373" s="397"/>
      <c r="AK1373" s="397"/>
      <c r="AL1373" s="397"/>
      <c r="AM1373" s="397"/>
      <c r="AN1373" s="397"/>
      <c r="AO1373" s="397"/>
      <c r="AP1373" s="397"/>
      <c r="AQ1373" s="397"/>
      <c r="AR1373" s="397"/>
      <c r="AS1373" s="397"/>
      <c r="AT1373" s="397"/>
      <c r="AU1373" s="397"/>
      <c r="AV1373" s="397"/>
      <c r="AW1373" s="397"/>
      <c r="AX1373" s="397"/>
      <c r="AY1373" s="397"/>
      <c r="AZ1373" s="397"/>
      <c r="BA1373" s="553"/>
      <c r="BB1373" s="397"/>
      <c r="BC1373" s="397"/>
      <c r="BD1373" s="397"/>
    </row>
    <row r="1374" spans="2:56" x14ac:dyDescent="0.35">
      <c r="B1374" s="80"/>
      <c r="C1374" s="119"/>
      <c r="D1374" s="119"/>
      <c r="E1374" s="84"/>
      <c r="F1374" s="119"/>
      <c r="G1374" s="120"/>
      <c r="H1374" s="41"/>
      <c r="I1374" s="41"/>
      <c r="J1374" s="82"/>
      <c r="K1374" s="291">
        <f t="shared" si="139"/>
        <v>0</v>
      </c>
      <c r="L1374" s="293">
        <f>IF(I1374&lt;INDEX(Lookup!$U$2:$U$10,MATCH($D$46,Lookup!$S$2:$S$10,0)),0,IF(O1374="X",0,J1374/(DATEDIF(H1374,I1374,"m")+1)*12))</f>
        <v>0</v>
      </c>
      <c r="M1374" s="291">
        <f t="shared" si="140"/>
        <v>0</v>
      </c>
      <c r="N1374" s="335"/>
      <c r="O1374" s="143"/>
      <c r="P1374" s="397"/>
      <c r="Q1374" s="555"/>
      <c r="R1374" s="576">
        <f t="shared" si="141"/>
        <v>0</v>
      </c>
      <c r="S1374" s="576">
        <f t="shared" si="142"/>
        <v>0</v>
      </c>
      <c r="T1374" s="576">
        <f t="shared" si="143"/>
        <v>0</v>
      </c>
      <c r="U1374" s="576">
        <f t="shared" si="144"/>
        <v>0</v>
      </c>
      <c r="V1374" s="553"/>
      <c r="W1374" s="553"/>
      <c r="X1374" s="553"/>
      <c r="Y1374" s="553"/>
      <c r="Z1374" s="397"/>
      <c r="AA1374" s="397"/>
      <c r="AB1374" s="397"/>
      <c r="AC1374" s="397"/>
      <c r="AD1374" s="397"/>
      <c r="AE1374" s="397"/>
      <c r="AF1374" s="397"/>
      <c r="AG1374" s="397"/>
      <c r="AH1374" s="397"/>
      <c r="AI1374" s="397"/>
      <c r="AJ1374" s="397"/>
      <c r="AK1374" s="397"/>
      <c r="AL1374" s="397"/>
      <c r="AM1374" s="397"/>
      <c r="AN1374" s="397"/>
      <c r="AO1374" s="397"/>
      <c r="AP1374" s="397"/>
      <c r="AQ1374" s="397"/>
      <c r="AR1374" s="397"/>
      <c r="AS1374" s="397"/>
      <c r="AT1374" s="397"/>
      <c r="AU1374" s="397"/>
      <c r="AV1374" s="397"/>
      <c r="AW1374" s="397"/>
      <c r="AX1374" s="397"/>
      <c r="AY1374" s="397"/>
      <c r="AZ1374" s="397"/>
      <c r="BA1374" s="553"/>
      <c r="BB1374" s="397"/>
      <c r="BC1374" s="397"/>
      <c r="BD1374" s="397"/>
    </row>
    <row r="1375" spans="2:56" x14ac:dyDescent="0.35">
      <c r="B1375" s="80"/>
      <c r="C1375" s="119"/>
      <c r="D1375" s="119"/>
      <c r="E1375" s="84"/>
      <c r="F1375" s="119"/>
      <c r="G1375" s="120"/>
      <c r="H1375" s="41"/>
      <c r="I1375" s="41"/>
      <c r="J1375" s="82"/>
      <c r="K1375" s="291">
        <f t="shared" si="139"/>
        <v>0</v>
      </c>
      <c r="L1375" s="293">
        <f>IF(I1375&lt;INDEX(Lookup!$U$2:$U$10,MATCH($D$46,Lookup!$S$2:$S$10,0)),0,IF(O1375="X",0,J1375/(DATEDIF(H1375,I1375,"m")+1)*12))</f>
        <v>0</v>
      </c>
      <c r="M1375" s="291">
        <f t="shared" si="140"/>
        <v>0</v>
      </c>
      <c r="N1375" s="335"/>
      <c r="O1375" s="143"/>
      <c r="P1375" s="397"/>
      <c r="Q1375" s="555"/>
      <c r="R1375" s="576">
        <f t="shared" si="141"/>
        <v>0</v>
      </c>
      <c r="S1375" s="576">
        <f t="shared" si="142"/>
        <v>0</v>
      </c>
      <c r="T1375" s="576">
        <f t="shared" si="143"/>
        <v>0</v>
      </c>
      <c r="U1375" s="576">
        <f t="shared" si="144"/>
        <v>0</v>
      </c>
      <c r="V1375" s="553"/>
      <c r="W1375" s="553"/>
      <c r="X1375" s="553"/>
      <c r="Y1375" s="553"/>
      <c r="Z1375" s="397"/>
      <c r="AA1375" s="397"/>
      <c r="AB1375" s="397"/>
      <c r="AC1375" s="397"/>
      <c r="AD1375" s="397"/>
      <c r="AE1375" s="397"/>
      <c r="AF1375" s="397"/>
      <c r="AG1375" s="397"/>
      <c r="AH1375" s="397"/>
      <c r="AI1375" s="397"/>
      <c r="AJ1375" s="397"/>
      <c r="AK1375" s="397"/>
      <c r="AL1375" s="397"/>
      <c r="AM1375" s="397"/>
      <c r="AN1375" s="397"/>
      <c r="AO1375" s="397"/>
      <c r="AP1375" s="397"/>
      <c r="AQ1375" s="397"/>
      <c r="AR1375" s="397"/>
      <c r="AS1375" s="397"/>
      <c r="AT1375" s="397"/>
      <c r="AU1375" s="397"/>
      <c r="AV1375" s="397"/>
      <c r="AW1375" s="397"/>
      <c r="AX1375" s="397"/>
      <c r="AY1375" s="397"/>
      <c r="AZ1375" s="397"/>
      <c r="BA1375" s="553"/>
      <c r="BB1375" s="397"/>
      <c r="BC1375" s="397"/>
      <c r="BD1375" s="397"/>
    </row>
    <row r="1376" spans="2:56" x14ac:dyDescent="0.35">
      <c r="B1376" s="80"/>
      <c r="C1376" s="119"/>
      <c r="D1376" s="119"/>
      <c r="E1376" s="84"/>
      <c r="F1376" s="119"/>
      <c r="G1376" s="120"/>
      <c r="H1376" s="41"/>
      <c r="I1376" s="41"/>
      <c r="J1376" s="82"/>
      <c r="K1376" s="291">
        <f t="shared" si="139"/>
        <v>0</v>
      </c>
      <c r="L1376" s="293">
        <f>IF(I1376&lt;INDEX(Lookup!$U$2:$U$10,MATCH($D$46,Lookup!$S$2:$S$10,0)),0,IF(O1376="X",0,J1376/(DATEDIF(H1376,I1376,"m")+1)*12))</f>
        <v>0</v>
      </c>
      <c r="M1376" s="291">
        <f t="shared" si="140"/>
        <v>0</v>
      </c>
      <c r="N1376" s="335"/>
      <c r="O1376" s="143"/>
      <c r="P1376" s="397"/>
      <c r="Q1376" s="555"/>
      <c r="R1376" s="576">
        <f t="shared" si="141"/>
        <v>0</v>
      </c>
      <c r="S1376" s="576">
        <f t="shared" si="142"/>
        <v>0</v>
      </c>
      <c r="T1376" s="576">
        <f t="shared" si="143"/>
        <v>0</v>
      </c>
      <c r="U1376" s="576">
        <f t="shared" si="144"/>
        <v>0</v>
      </c>
      <c r="V1376" s="553"/>
      <c r="W1376" s="553"/>
      <c r="X1376" s="553"/>
      <c r="Y1376" s="553"/>
      <c r="Z1376" s="397"/>
      <c r="AA1376" s="397"/>
      <c r="AB1376" s="397"/>
      <c r="AC1376" s="397"/>
      <c r="AD1376" s="397"/>
      <c r="AE1376" s="397"/>
      <c r="AF1376" s="397"/>
      <c r="AG1376" s="397"/>
      <c r="AH1376" s="397"/>
      <c r="AI1376" s="397"/>
      <c r="AJ1376" s="397"/>
      <c r="AK1376" s="397"/>
      <c r="AL1376" s="397"/>
      <c r="AM1376" s="397"/>
      <c r="AN1376" s="397"/>
      <c r="AO1376" s="397"/>
      <c r="AP1376" s="397"/>
      <c r="AQ1376" s="397"/>
      <c r="AR1376" s="397"/>
      <c r="AS1376" s="397"/>
      <c r="AT1376" s="397"/>
      <c r="AU1376" s="397"/>
      <c r="AV1376" s="397"/>
      <c r="AW1376" s="397"/>
      <c r="AX1376" s="397"/>
      <c r="AY1376" s="397"/>
      <c r="AZ1376" s="397"/>
      <c r="BA1376" s="553"/>
      <c r="BB1376" s="397"/>
      <c r="BC1376" s="397"/>
      <c r="BD1376" s="397"/>
    </row>
    <row r="1377" spans="2:56" x14ac:dyDescent="0.35">
      <c r="B1377" s="80"/>
      <c r="C1377" s="119"/>
      <c r="D1377" s="119"/>
      <c r="E1377" s="84"/>
      <c r="F1377" s="119"/>
      <c r="G1377" s="120"/>
      <c r="H1377" s="41"/>
      <c r="I1377" s="41"/>
      <c r="J1377" s="82"/>
      <c r="K1377" s="291">
        <f t="shared" si="139"/>
        <v>0</v>
      </c>
      <c r="L1377" s="293">
        <f>IF(I1377&lt;INDEX(Lookup!$U$2:$U$10,MATCH($D$46,Lookup!$S$2:$S$10,0)),0,IF(O1377="X",0,J1377/(DATEDIF(H1377,I1377,"m")+1)*12))</f>
        <v>0</v>
      </c>
      <c r="M1377" s="291">
        <f t="shared" si="140"/>
        <v>0</v>
      </c>
      <c r="N1377" s="335"/>
      <c r="O1377" s="143"/>
      <c r="P1377" s="397"/>
      <c r="Q1377" s="555"/>
      <c r="R1377" s="576">
        <f t="shared" si="141"/>
        <v>0</v>
      </c>
      <c r="S1377" s="576">
        <f t="shared" si="142"/>
        <v>0</v>
      </c>
      <c r="T1377" s="576">
        <f t="shared" si="143"/>
        <v>0</v>
      </c>
      <c r="U1377" s="576">
        <f t="shared" si="144"/>
        <v>0</v>
      </c>
      <c r="V1377" s="553"/>
      <c r="W1377" s="553"/>
      <c r="X1377" s="553"/>
      <c r="Y1377" s="553"/>
      <c r="Z1377" s="397"/>
      <c r="AA1377" s="397"/>
      <c r="AB1377" s="397"/>
      <c r="AC1377" s="397"/>
      <c r="AD1377" s="397"/>
      <c r="AE1377" s="397"/>
      <c r="AF1377" s="397"/>
      <c r="AG1377" s="397"/>
      <c r="AH1377" s="397"/>
      <c r="AI1377" s="397"/>
      <c r="AJ1377" s="397"/>
      <c r="AK1377" s="397"/>
      <c r="AL1377" s="397"/>
      <c r="AM1377" s="397"/>
      <c r="AN1377" s="397"/>
      <c r="AO1377" s="397"/>
      <c r="AP1377" s="397"/>
      <c r="AQ1377" s="397"/>
      <c r="AR1377" s="397"/>
      <c r="AS1377" s="397"/>
      <c r="AT1377" s="397"/>
      <c r="AU1377" s="397"/>
      <c r="AV1377" s="397"/>
      <c r="AW1377" s="397"/>
      <c r="AX1377" s="397"/>
      <c r="AY1377" s="397"/>
      <c r="AZ1377" s="397"/>
      <c r="BA1377" s="553"/>
      <c r="BB1377" s="397"/>
      <c r="BC1377" s="397"/>
      <c r="BD1377" s="397"/>
    </row>
    <row r="1378" spans="2:56" x14ac:dyDescent="0.35">
      <c r="B1378" s="80"/>
      <c r="C1378" s="119"/>
      <c r="D1378" s="119"/>
      <c r="E1378" s="84"/>
      <c r="F1378" s="119"/>
      <c r="G1378" s="120"/>
      <c r="H1378" s="41"/>
      <c r="I1378" s="41"/>
      <c r="J1378" s="82"/>
      <c r="K1378" s="291">
        <f t="shared" si="139"/>
        <v>0</v>
      </c>
      <c r="L1378" s="293">
        <f>IF(I1378&lt;INDEX(Lookup!$U$2:$U$10,MATCH($D$46,Lookup!$S$2:$S$10,0)),0,IF(O1378="X",0,J1378/(DATEDIF(H1378,I1378,"m")+1)*12))</f>
        <v>0</v>
      </c>
      <c r="M1378" s="291">
        <f t="shared" si="140"/>
        <v>0</v>
      </c>
      <c r="N1378" s="335"/>
      <c r="O1378" s="143"/>
      <c r="P1378" s="397"/>
      <c r="Q1378" s="555"/>
      <c r="R1378" s="576">
        <f t="shared" si="141"/>
        <v>0</v>
      </c>
      <c r="S1378" s="576">
        <f t="shared" si="142"/>
        <v>0</v>
      </c>
      <c r="T1378" s="576">
        <f t="shared" si="143"/>
        <v>0</v>
      </c>
      <c r="U1378" s="576">
        <f t="shared" si="144"/>
        <v>0</v>
      </c>
      <c r="V1378" s="553"/>
      <c r="W1378" s="553"/>
      <c r="X1378" s="553"/>
      <c r="Y1378" s="553"/>
      <c r="Z1378" s="397"/>
      <c r="AA1378" s="397"/>
      <c r="AB1378" s="397"/>
      <c r="AC1378" s="397"/>
      <c r="AD1378" s="397"/>
      <c r="AE1378" s="397"/>
      <c r="AF1378" s="397"/>
      <c r="AG1378" s="397"/>
      <c r="AH1378" s="397"/>
      <c r="AI1378" s="397"/>
      <c r="AJ1378" s="397"/>
      <c r="AK1378" s="397"/>
      <c r="AL1378" s="397"/>
      <c r="AM1378" s="397"/>
      <c r="AN1378" s="397"/>
      <c r="AO1378" s="397"/>
      <c r="AP1378" s="397"/>
      <c r="AQ1378" s="397"/>
      <c r="AR1378" s="397"/>
      <c r="AS1378" s="397"/>
      <c r="AT1378" s="397"/>
      <c r="AU1378" s="397"/>
      <c r="AV1378" s="397"/>
      <c r="AW1378" s="397"/>
      <c r="AX1378" s="397"/>
      <c r="AY1378" s="397"/>
      <c r="AZ1378" s="397"/>
      <c r="BA1378" s="553"/>
      <c r="BB1378" s="397"/>
      <c r="BC1378" s="397"/>
      <c r="BD1378" s="397"/>
    </row>
    <row r="1379" spans="2:56" x14ac:dyDescent="0.35">
      <c r="B1379" s="80"/>
      <c r="C1379" s="119"/>
      <c r="D1379" s="119"/>
      <c r="E1379" s="84"/>
      <c r="F1379" s="119"/>
      <c r="G1379" s="120"/>
      <c r="H1379" s="41"/>
      <c r="I1379" s="41"/>
      <c r="J1379" s="82"/>
      <c r="K1379" s="291">
        <f t="shared" si="139"/>
        <v>0</v>
      </c>
      <c r="L1379" s="293">
        <f>IF(I1379&lt;INDEX(Lookup!$U$2:$U$10,MATCH($D$46,Lookup!$S$2:$S$10,0)),0,IF(O1379="X",0,J1379/(DATEDIF(H1379,I1379,"m")+1)*12))</f>
        <v>0</v>
      </c>
      <c r="M1379" s="291">
        <f t="shared" si="140"/>
        <v>0</v>
      </c>
      <c r="N1379" s="335"/>
      <c r="O1379" s="143"/>
      <c r="P1379" s="397"/>
      <c r="Q1379" s="555"/>
      <c r="R1379" s="576">
        <f t="shared" si="141"/>
        <v>0</v>
      </c>
      <c r="S1379" s="576">
        <f t="shared" si="142"/>
        <v>0</v>
      </c>
      <c r="T1379" s="576">
        <f t="shared" si="143"/>
        <v>0</v>
      </c>
      <c r="U1379" s="576">
        <f t="shared" si="144"/>
        <v>0</v>
      </c>
      <c r="V1379" s="553"/>
      <c r="W1379" s="553"/>
      <c r="X1379" s="553"/>
      <c r="Y1379" s="553"/>
      <c r="Z1379" s="397"/>
      <c r="AA1379" s="397"/>
      <c r="AB1379" s="397"/>
      <c r="AC1379" s="397"/>
      <c r="AD1379" s="397"/>
      <c r="AE1379" s="397"/>
      <c r="AF1379" s="397"/>
      <c r="AG1379" s="397"/>
      <c r="AH1379" s="397"/>
      <c r="AI1379" s="397"/>
      <c r="AJ1379" s="397"/>
      <c r="AK1379" s="397"/>
      <c r="AL1379" s="397"/>
      <c r="AM1379" s="397"/>
      <c r="AN1379" s="397"/>
      <c r="AO1379" s="397"/>
      <c r="AP1379" s="397"/>
      <c r="AQ1379" s="397"/>
      <c r="AR1379" s="397"/>
      <c r="AS1379" s="397"/>
      <c r="AT1379" s="397"/>
      <c r="AU1379" s="397"/>
      <c r="AV1379" s="397"/>
      <c r="AW1379" s="397"/>
      <c r="AX1379" s="397"/>
      <c r="AY1379" s="397"/>
      <c r="AZ1379" s="397"/>
      <c r="BA1379" s="553"/>
      <c r="BB1379" s="397"/>
      <c r="BC1379" s="397"/>
      <c r="BD1379" s="397"/>
    </row>
    <row r="1380" spans="2:56" x14ac:dyDescent="0.35">
      <c r="B1380" s="80"/>
      <c r="C1380" s="119"/>
      <c r="D1380" s="119"/>
      <c r="E1380" s="84"/>
      <c r="F1380" s="119"/>
      <c r="G1380" s="120"/>
      <c r="H1380" s="41"/>
      <c r="I1380" s="41"/>
      <c r="J1380" s="82"/>
      <c r="K1380" s="291">
        <f t="shared" si="139"/>
        <v>0</v>
      </c>
      <c r="L1380" s="293">
        <f>IF(I1380&lt;INDEX(Lookup!$U$2:$U$10,MATCH($D$46,Lookup!$S$2:$S$10,0)),0,IF(O1380="X",0,J1380/(DATEDIF(H1380,I1380,"m")+1)*12))</f>
        <v>0</v>
      </c>
      <c r="M1380" s="291">
        <f t="shared" si="140"/>
        <v>0</v>
      </c>
      <c r="N1380" s="335"/>
      <c r="O1380" s="143"/>
      <c r="P1380" s="397"/>
      <c r="Q1380" s="555"/>
      <c r="R1380" s="576">
        <f t="shared" si="141"/>
        <v>0</v>
      </c>
      <c r="S1380" s="576">
        <f t="shared" si="142"/>
        <v>0</v>
      </c>
      <c r="T1380" s="576">
        <f t="shared" si="143"/>
        <v>0</v>
      </c>
      <c r="U1380" s="576">
        <f t="shared" si="144"/>
        <v>0</v>
      </c>
      <c r="V1380" s="553"/>
      <c r="W1380" s="553"/>
      <c r="X1380" s="553"/>
      <c r="Y1380" s="553"/>
      <c r="Z1380" s="397"/>
      <c r="AA1380" s="397"/>
      <c r="AB1380" s="397"/>
      <c r="AC1380" s="397"/>
      <c r="AD1380" s="397"/>
      <c r="AE1380" s="397"/>
      <c r="AF1380" s="397"/>
      <c r="AG1380" s="397"/>
      <c r="AH1380" s="397"/>
      <c r="AI1380" s="397"/>
      <c r="AJ1380" s="397"/>
      <c r="AK1380" s="397"/>
      <c r="AL1380" s="397"/>
      <c r="AM1380" s="397"/>
      <c r="AN1380" s="397"/>
      <c r="AO1380" s="397"/>
      <c r="AP1380" s="397"/>
      <c r="AQ1380" s="397"/>
      <c r="AR1380" s="397"/>
      <c r="AS1380" s="397"/>
      <c r="AT1380" s="397"/>
      <c r="AU1380" s="397"/>
      <c r="AV1380" s="397"/>
      <c r="AW1380" s="397"/>
      <c r="AX1380" s="397"/>
      <c r="AY1380" s="397"/>
      <c r="AZ1380" s="397"/>
      <c r="BA1380" s="553"/>
      <c r="BB1380" s="397"/>
      <c r="BC1380" s="397"/>
      <c r="BD1380" s="397"/>
    </row>
    <row r="1381" spans="2:56" x14ac:dyDescent="0.35">
      <c r="B1381" s="80"/>
      <c r="C1381" s="119"/>
      <c r="D1381" s="119"/>
      <c r="E1381" s="84"/>
      <c r="F1381" s="119"/>
      <c r="G1381" s="120"/>
      <c r="H1381" s="41"/>
      <c r="I1381" s="41"/>
      <c r="J1381" s="82"/>
      <c r="K1381" s="291">
        <f t="shared" si="139"/>
        <v>0</v>
      </c>
      <c r="L1381" s="293">
        <f>IF(I1381&lt;INDEX(Lookup!$U$2:$U$10,MATCH($D$46,Lookup!$S$2:$S$10,0)),0,IF(O1381="X",0,J1381/(DATEDIF(H1381,I1381,"m")+1)*12))</f>
        <v>0</v>
      </c>
      <c r="M1381" s="291">
        <f t="shared" si="140"/>
        <v>0</v>
      </c>
      <c r="N1381" s="335"/>
      <c r="O1381" s="143"/>
      <c r="P1381" s="397"/>
      <c r="Q1381" s="555"/>
      <c r="R1381" s="576">
        <f t="shared" si="141"/>
        <v>0</v>
      </c>
      <c r="S1381" s="576">
        <f t="shared" si="142"/>
        <v>0</v>
      </c>
      <c r="T1381" s="576">
        <f t="shared" si="143"/>
        <v>0</v>
      </c>
      <c r="U1381" s="576">
        <f t="shared" si="144"/>
        <v>0</v>
      </c>
      <c r="V1381" s="553"/>
      <c r="W1381" s="553"/>
      <c r="X1381" s="553"/>
      <c r="Y1381" s="553"/>
      <c r="Z1381" s="397"/>
      <c r="AA1381" s="397"/>
      <c r="AB1381" s="397"/>
      <c r="AC1381" s="397"/>
      <c r="AD1381" s="397"/>
      <c r="AE1381" s="397"/>
      <c r="AF1381" s="397"/>
      <c r="AG1381" s="397"/>
      <c r="AH1381" s="397"/>
      <c r="AI1381" s="397"/>
      <c r="AJ1381" s="397"/>
      <c r="AK1381" s="397"/>
      <c r="AL1381" s="397"/>
      <c r="AM1381" s="397"/>
      <c r="AN1381" s="397"/>
      <c r="AO1381" s="397"/>
      <c r="AP1381" s="397"/>
      <c r="AQ1381" s="397"/>
      <c r="AR1381" s="397"/>
      <c r="AS1381" s="397"/>
      <c r="AT1381" s="397"/>
      <c r="AU1381" s="397"/>
      <c r="AV1381" s="397"/>
      <c r="AW1381" s="397"/>
      <c r="AX1381" s="397"/>
      <c r="AY1381" s="397"/>
      <c r="AZ1381" s="397"/>
      <c r="BA1381" s="553"/>
      <c r="BB1381" s="397"/>
      <c r="BC1381" s="397"/>
      <c r="BD1381" s="397"/>
    </row>
    <row r="1382" spans="2:56" x14ac:dyDescent="0.35">
      <c r="B1382" s="80"/>
      <c r="C1382" s="119"/>
      <c r="D1382" s="119"/>
      <c r="E1382" s="84"/>
      <c r="F1382" s="119"/>
      <c r="G1382" s="120"/>
      <c r="H1382" s="41"/>
      <c r="I1382" s="41"/>
      <c r="J1382" s="82"/>
      <c r="K1382" s="291">
        <f t="shared" si="139"/>
        <v>0</v>
      </c>
      <c r="L1382" s="293">
        <f>IF(I1382&lt;INDEX(Lookup!$U$2:$U$10,MATCH($D$46,Lookup!$S$2:$S$10,0)),0,IF(O1382="X",0,J1382/(DATEDIF(H1382,I1382,"m")+1)*12))</f>
        <v>0</v>
      </c>
      <c r="M1382" s="291">
        <f t="shared" si="140"/>
        <v>0</v>
      </c>
      <c r="N1382" s="335"/>
      <c r="O1382" s="143"/>
      <c r="P1382" s="397"/>
      <c r="Q1382" s="555"/>
      <c r="R1382" s="576">
        <f t="shared" si="141"/>
        <v>0</v>
      </c>
      <c r="S1382" s="576">
        <f t="shared" si="142"/>
        <v>0</v>
      </c>
      <c r="T1382" s="576">
        <f t="shared" si="143"/>
        <v>0</v>
      </c>
      <c r="U1382" s="576">
        <f t="shared" si="144"/>
        <v>0</v>
      </c>
      <c r="V1382" s="553"/>
      <c r="W1382" s="553"/>
      <c r="X1382" s="553"/>
      <c r="Y1382" s="553"/>
      <c r="Z1382" s="397"/>
      <c r="AA1382" s="397"/>
      <c r="AB1382" s="397"/>
      <c r="AC1382" s="397"/>
      <c r="AD1382" s="397"/>
      <c r="AE1382" s="397"/>
      <c r="AF1382" s="397"/>
      <c r="AG1382" s="397"/>
      <c r="AH1382" s="397"/>
      <c r="AI1382" s="397"/>
      <c r="AJ1382" s="397"/>
      <c r="AK1382" s="397"/>
      <c r="AL1382" s="397"/>
      <c r="AM1382" s="397"/>
      <c r="AN1382" s="397"/>
      <c r="AO1382" s="397"/>
      <c r="AP1382" s="397"/>
      <c r="AQ1382" s="397"/>
      <c r="AR1382" s="397"/>
      <c r="AS1382" s="397"/>
      <c r="AT1382" s="397"/>
      <c r="AU1382" s="397"/>
      <c r="AV1382" s="397"/>
      <c r="AW1382" s="397"/>
      <c r="AX1382" s="397"/>
      <c r="AY1382" s="397"/>
      <c r="AZ1382" s="397"/>
      <c r="BA1382" s="553"/>
      <c r="BB1382" s="397"/>
      <c r="BC1382" s="397"/>
      <c r="BD1382" s="397"/>
    </row>
    <row r="1383" spans="2:56" x14ac:dyDescent="0.35">
      <c r="B1383" s="80"/>
      <c r="C1383" s="119"/>
      <c r="D1383" s="119"/>
      <c r="E1383" s="84"/>
      <c r="F1383" s="119"/>
      <c r="G1383" s="120"/>
      <c r="H1383" s="41"/>
      <c r="I1383" s="41"/>
      <c r="J1383" s="82"/>
      <c r="K1383" s="291">
        <f t="shared" si="139"/>
        <v>0</v>
      </c>
      <c r="L1383" s="293">
        <f>IF(I1383&lt;INDEX(Lookup!$U$2:$U$10,MATCH($D$46,Lookup!$S$2:$S$10,0)),0,IF(O1383="X",0,J1383/(DATEDIF(H1383,I1383,"m")+1)*12))</f>
        <v>0</v>
      </c>
      <c r="M1383" s="291">
        <f t="shared" si="140"/>
        <v>0</v>
      </c>
      <c r="N1383" s="335"/>
      <c r="O1383" s="143"/>
      <c r="P1383" s="397"/>
      <c r="Q1383" s="555"/>
      <c r="R1383" s="576">
        <f t="shared" si="141"/>
        <v>0</v>
      </c>
      <c r="S1383" s="576">
        <f t="shared" si="142"/>
        <v>0</v>
      </c>
      <c r="T1383" s="576">
        <f t="shared" si="143"/>
        <v>0</v>
      </c>
      <c r="U1383" s="576">
        <f t="shared" si="144"/>
        <v>0</v>
      </c>
      <c r="V1383" s="553"/>
      <c r="W1383" s="553"/>
      <c r="X1383" s="553"/>
      <c r="Y1383" s="553"/>
      <c r="Z1383" s="397"/>
      <c r="AA1383" s="397"/>
      <c r="AB1383" s="397"/>
      <c r="AC1383" s="397"/>
      <c r="AD1383" s="397"/>
      <c r="AE1383" s="397"/>
      <c r="AF1383" s="397"/>
      <c r="AG1383" s="397"/>
      <c r="AH1383" s="397"/>
      <c r="AI1383" s="397"/>
      <c r="AJ1383" s="397"/>
      <c r="AK1383" s="397"/>
      <c r="AL1383" s="397"/>
      <c r="AM1383" s="397"/>
      <c r="AN1383" s="397"/>
      <c r="AO1383" s="397"/>
      <c r="AP1383" s="397"/>
      <c r="AQ1383" s="397"/>
      <c r="AR1383" s="397"/>
      <c r="AS1383" s="397"/>
      <c r="AT1383" s="397"/>
      <c r="AU1383" s="397"/>
      <c r="AV1383" s="397"/>
      <c r="AW1383" s="397"/>
      <c r="AX1383" s="397"/>
      <c r="AY1383" s="397"/>
      <c r="AZ1383" s="397"/>
      <c r="BA1383" s="553"/>
      <c r="BB1383" s="397"/>
      <c r="BC1383" s="397"/>
      <c r="BD1383" s="397"/>
    </row>
    <row r="1384" spans="2:56" x14ac:dyDescent="0.35">
      <c r="B1384" s="80"/>
      <c r="C1384" s="119"/>
      <c r="D1384" s="119"/>
      <c r="E1384" s="84"/>
      <c r="F1384" s="119"/>
      <c r="G1384" s="120"/>
      <c r="H1384" s="41"/>
      <c r="I1384" s="41"/>
      <c r="J1384" s="82"/>
      <c r="K1384" s="291">
        <f t="shared" si="139"/>
        <v>0</v>
      </c>
      <c r="L1384" s="293">
        <f>IF(I1384&lt;INDEX(Lookup!$U$2:$U$10,MATCH($D$46,Lookup!$S$2:$S$10,0)),0,IF(O1384="X",0,J1384/(DATEDIF(H1384,I1384,"m")+1)*12))</f>
        <v>0</v>
      </c>
      <c r="M1384" s="291">
        <f t="shared" si="140"/>
        <v>0</v>
      </c>
      <c r="N1384" s="335"/>
      <c r="O1384" s="143"/>
      <c r="P1384" s="397"/>
      <c r="Q1384" s="555"/>
      <c r="R1384" s="576">
        <f t="shared" si="141"/>
        <v>0</v>
      </c>
      <c r="S1384" s="576">
        <f t="shared" si="142"/>
        <v>0</v>
      </c>
      <c r="T1384" s="576">
        <f t="shared" si="143"/>
        <v>0</v>
      </c>
      <c r="U1384" s="576">
        <f t="shared" si="144"/>
        <v>0</v>
      </c>
      <c r="V1384" s="553"/>
      <c r="W1384" s="553"/>
      <c r="X1384" s="553"/>
      <c r="Y1384" s="553"/>
      <c r="Z1384" s="397"/>
      <c r="AA1384" s="397"/>
      <c r="AB1384" s="397"/>
      <c r="AC1384" s="397"/>
      <c r="AD1384" s="397"/>
      <c r="AE1384" s="397"/>
      <c r="AF1384" s="397"/>
      <c r="AG1384" s="397"/>
      <c r="AH1384" s="397"/>
      <c r="AI1384" s="397"/>
      <c r="AJ1384" s="397"/>
      <c r="AK1384" s="397"/>
      <c r="AL1384" s="397"/>
      <c r="AM1384" s="397"/>
      <c r="AN1384" s="397"/>
      <c r="AO1384" s="397"/>
      <c r="AP1384" s="397"/>
      <c r="AQ1384" s="397"/>
      <c r="AR1384" s="397"/>
      <c r="AS1384" s="397"/>
      <c r="AT1384" s="397"/>
      <c r="AU1384" s="397"/>
      <c r="AV1384" s="397"/>
      <c r="AW1384" s="397"/>
      <c r="AX1384" s="397"/>
      <c r="AY1384" s="397"/>
      <c r="AZ1384" s="397"/>
      <c r="BA1384" s="553"/>
      <c r="BB1384" s="397"/>
      <c r="BC1384" s="397"/>
      <c r="BD1384" s="397"/>
    </row>
    <row r="1385" spans="2:56" x14ac:dyDescent="0.35">
      <c r="B1385" s="80"/>
      <c r="C1385" s="119"/>
      <c r="D1385" s="119"/>
      <c r="E1385" s="84"/>
      <c r="F1385" s="119"/>
      <c r="G1385" s="120"/>
      <c r="H1385" s="41"/>
      <c r="I1385" s="41"/>
      <c r="J1385" s="82"/>
      <c r="K1385" s="291">
        <f t="shared" si="139"/>
        <v>0</v>
      </c>
      <c r="L1385" s="293">
        <f>IF(I1385&lt;INDEX(Lookup!$U$2:$U$10,MATCH($D$46,Lookup!$S$2:$S$10,0)),0,IF(O1385="X",0,J1385/(DATEDIF(H1385,I1385,"m")+1)*12))</f>
        <v>0</v>
      </c>
      <c r="M1385" s="291">
        <f t="shared" si="140"/>
        <v>0</v>
      </c>
      <c r="N1385" s="335"/>
      <c r="O1385" s="143"/>
      <c r="P1385" s="397"/>
      <c r="Q1385" s="555"/>
      <c r="R1385" s="576">
        <f t="shared" si="141"/>
        <v>0</v>
      </c>
      <c r="S1385" s="576">
        <f t="shared" si="142"/>
        <v>0</v>
      </c>
      <c r="T1385" s="576">
        <f t="shared" si="143"/>
        <v>0</v>
      </c>
      <c r="U1385" s="576">
        <f t="shared" si="144"/>
        <v>0</v>
      </c>
      <c r="V1385" s="553"/>
      <c r="W1385" s="553"/>
      <c r="X1385" s="553"/>
      <c r="Y1385" s="553"/>
      <c r="Z1385" s="397"/>
      <c r="AA1385" s="397"/>
      <c r="AB1385" s="397"/>
      <c r="AC1385" s="397"/>
      <c r="AD1385" s="397"/>
      <c r="AE1385" s="397"/>
      <c r="AF1385" s="397"/>
      <c r="AG1385" s="397"/>
      <c r="AH1385" s="397"/>
      <c r="AI1385" s="397"/>
      <c r="AJ1385" s="397"/>
      <c r="AK1385" s="397"/>
      <c r="AL1385" s="397"/>
      <c r="AM1385" s="397"/>
      <c r="AN1385" s="397"/>
      <c r="AO1385" s="397"/>
      <c r="AP1385" s="397"/>
      <c r="AQ1385" s="397"/>
      <c r="AR1385" s="397"/>
      <c r="AS1385" s="397"/>
      <c r="AT1385" s="397"/>
      <c r="AU1385" s="397"/>
      <c r="AV1385" s="397"/>
      <c r="AW1385" s="397"/>
      <c r="AX1385" s="397"/>
      <c r="AY1385" s="397"/>
      <c r="AZ1385" s="397"/>
      <c r="BA1385" s="553"/>
      <c r="BB1385" s="397"/>
      <c r="BC1385" s="397"/>
      <c r="BD1385" s="397"/>
    </row>
    <row r="1386" spans="2:56" x14ac:dyDescent="0.35">
      <c r="B1386" s="80"/>
      <c r="C1386" s="119"/>
      <c r="D1386" s="119"/>
      <c r="E1386" s="84"/>
      <c r="F1386" s="119"/>
      <c r="G1386" s="120"/>
      <c r="H1386" s="41"/>
      <c r="I1386" s="41"/>
      <c r="J1386" s="82"/>
      <c r="K1386" s="291">
        <f t="shared" si="139"/>
        <v>0</v>
      </c>
      <c r="L1386" s="293">
        <f>IF(I1386&lt;INDEX(Lookup!$U$2:$U$10,MATCH($D$46,Lookup!$S$2:$S$10,0)),0,IF(O1386="X",0,J1386/(DATEDIF(H1386,I1386,"m")+1)*12))</f>
        <v>0</v>
      </c>
      <c r="M1386" s="291">
        <f t="shared" si="140"/>
        <v>0</v>
      </c>
      <c r="N1386" s="335"/>
      <c r="O1386" s="143"/>
      <c r="P1386" s="397"/>
      <c r="Q1386" s="555"/>
      <c r="R1386" s="576">
        <f t="shared" si="141"/>
        <v>0</v>
      </c>
      <c r="S1386" s="576">
        <f t="shared" si="142"/>
        <v>0</v>
      </c>
      <c r="T1386" s="576">
        <f t="shared" si="143"/>
        <v>0</v>
      </c>
      <c r="U1386" s="576">
        <f t="shared" si="144"/>
        <v>0</v>
      </c>
      <c r="V1386" s="553"/>
      <c r="W1386" s="553"/>
      <c r="X1386" s="553"/>
      <c r="Y1386" s="553"/>
      <c r="Z1386" s="397"/>
      <c r="AA1386" s="397"/>
      <c r="AB1386" s="397"/>
      <c r="AC1386" s="397"/>
      <c r="AD1386" s="397"/>
      <c r="AE1386" s="397"/>
      <c r="AF1386" s="397"/>
      <c r="AG1386" s="397"/>
      <c r="AH1386" s="397"/>
      <c r="AI1386" s="397"/>
      <c r="AJ1386" s="397"/>
      <c r="AK1386" s="397"/>
      <c r="AL1386" s="397"/>
      <c r="AM1386" s="397"/>
      <c r="AN1386" s="397"/>
      <c r="AO1386" s="397"/>
      <c r="AP1386" s="397"/>
      <c r="AQ1386" s="397"/>
      <c r="AR1386" s="397"/>
      <c r="AS1386" s="397"/>
      <c r="AT1386" s="397"/>
      <c r="AU1386" s="397"/>
      <c r="AV1386" s="397"/>
      <c r="AW1386" s="397"/>
      <c r="AX1386" s="397"/>
      <c r="AY1386" s="397"/>
      <c r="AZ1386" s="397"/>
      <c r="BA1386" s="553"/>
      <c r="BB1386" s="397"/>
      <c r="BC1386" s="397"/>
      <c r="BD1386" s="397"/>
    </row>
    <row r="1387" spans="2:56" x14ac:dyDescent="0.35">
      <c r="B1387" s="80"/>
      <c r="C1387" s="119"/>
      <c r="D1387" s="119"/>
      <c r="E1387" s="84"/>
      <c r="F1387" s="119"/>
      <c r="G1387" s="120"/>
      <c r="H1387" s="41"/>
      <c r="I1387" s="41"/>
      <c r="J1387" s="82"/>
      <c r="K1387" s="291">
        <f t="shared" si="139"/>
        <v>0</v>
      </c>
      <c r="L1387" s="293">
        <f>IF(I1387&lt;INDEX(Lookup!$U$2:$U$10,MATCH($D$46,Lookup!$S$2:$S$10,0)),0,IF(O1387="X",0,J1387/(DATEDIF(H1387,I1387,"m")+1)*12))</f>
        <v>0</v>
      </c>
      <c r="M1387" s="291">
        <f t="shared" si="140"/>
        <v>0</v>
      </c>
      <c r="N1387" s="335"/>
      <c r="O1387" s="143"/>
      <c r="P1387" s="397"/>
      <c r="Q1387" s="555"/>
      <c r="R1387" s="576">
        <f t="shared" si="141"/>
        <v>0</v>
      </c>
      <c r="S1387" s="576">
        <f t="shared" si="142"/>
        <v>0</v>
      </c>
      <c r="T1387" s="576">
        <f t="shared" si="143"/>
        <v>0</v>
      </c>
      <c r="U1387" s="576">
        <f t="shared" si="144"/>
        <v>0</v>
      </c>
      <c r="V1387" s="553"/>
      <c r="W1387" s="553"/>
      <c r="X1387" s="553"/>
      <c r="Y1387" s="553"/>
      <c r="Z1387" s="397"/>
      <c r="AA1387" s="397"/>
      <c r="AB1387" s="397"/>
      <c r="AC1387" s="397"/>
      <c r="AD1387" s="397"/>
      <c r="AE1387" s="397"/>
      <c r="AF1387" s="397"/>
      <c r="AG1387" s="397"/>
      <c r="AH1387" s="397"/>
      <c r="AI1387" s="397"/>
      <c r="AJ1387" s="397"/>
      <c r="AK1387" s="397"/>
      <c r="AL1387" s="397"/>
      <c r="AM1387" s="397"/>
      <c r="AN1387" s="397"/>
      <c r="AO1387" s="397"/>
      <c r="AP1387" s="397"/>
      <c r="AQ1387" s="397"/>
      <c r="AR1387" s="397"/>
      <c r="AS1387" s="397"/>
      <c r="AT1387" s="397"/>
      <c r="AU1387" s="397"/>
      <c r="AV1387" s="397"/>
      <c r="AW1387" s="397"/>
      <c r="AX1387" s="397"/>
      <c r="AY1387" s="397"/>
      <c r="AZ1387" s="397"/>
      <c r="BA1387" s="553"/>
      <c r="BB1387" s="397"/>
      <c r="BC1387" s="397"/>
      <c r="BD1387" s="397"/>
    </row>
    <row r="1388" spans="2:56" x14ac:dyDescent="0.35">
      <c r="B1388" s="80"/>
      <c r="C1388" s="119"/>
      <c r="D1388" s="119"/>
      <c r="E1388" s="84"/>
      <c r="F1388" s="119"/>
      <c r="G1388" s="120"/>
      <c r="H1388" s="41"/>
      <c r="I1388" s="41"/>
      <c r="J1388" s="82"/>
      <c r="K1388" s="291">
        <f t="shared" si="139"/>
        <v>0</v>
      </c>
      <c r="L1388" s="293">
        <f>IF(I1388&lt;INDEX(Lookup!$U$2:$U$10,MATCH($D$46,Lookup!$S$2:$S$10,0)),0,IF(O1388="X",0,J1388/(DATEDIF(H1388,I1388,"m")+1)*12))</f>
        <v>0</v>
      </c>
      <c r="M1388" s="291">
        <f t="shared" si="140"/>
        <v>0</v>
      </c>
      <c r="N1388" s="335"/>
      <c r="O1388" s="143"/>
      <c r="P1388" s="397"/>
      <c r="Q1388" s="555"/>
      <c r="R1388" s="576">
        <f t="shared" si="141"/>
        <v>0</v>
      </c>
      <c r="S1388" s="576">
        <f t="shared" si="142"/>
        <v>0</v>
      </c>
      <c r="T1388" s="576">
        <f t="shared" si="143"/>
        <v>0</v>
      </c>
      <c r="U1388" s="576">
        <f t="shared" si="144"/>
        <v>0</v>
      </c>
      <c r="V1388" s="553"/>
      <c r="W1388" s="553"/>
      <c r="X1388" s="553"/>
      <c r="Y1388" s="553"/>
      <c r="Z1388" s="397"/>
      <c r="AA1388" s="397"/>
      <c r="AB1388" s="397"/>
      <c r="AC1388" s="397"/>
      <c r="AD1388" s="397"/>
      <c r="AE1388" s="397"/>
      <c r="AF1388" s="397"/>
      <c r="AG1388" s="397"/>
      <c r="AH1388" s="397"/>
      <c r="AI1388" s="397"/>
      <c r="AJ1388" s="397"/>
      <c r="AK1388" s="397"/>
      <c r="AL1388" s="397"/>
      <c r="AM1388" s="397"/>
      <c r="AN1388" s="397"/>
      <c r="AO1388" s="397"/>
      <c r="AP1388" s="397"/>
      <c r="AQ1388" s="397"/>
      <c r="AR1388" s="397"/>
      <c r="AS1388" s="397"/>
      <c r="AT1388" s="397"/>
      <c r="AU1388" s="397"/>
      <c r="AV1388" s="397"/>
      <c r="AW1388" s="397"/>
      <c r="AX1388" s="397"/>
      <c r="AY1388" s="397"/>
      <c r="AZ1388" s="397"/>
      <c r="BA1388" s="553"/>
      <c r="BB1388" s="397"/>
      <c r="BC1388" s="397"/>
      <c r="BD1388" s="397"/>
    </row>
    <row r="1389" spans="2:56" x14ac:dyDescent="0.35">
      <c r="B1389" s="80"/>
      <c r="C1389" s="119"/>
      <c r="D1389" s="119"/>
      <c r="E1389" s="84"/>
      <c r="F1389" s="119"/>
      <c r="G1389" s="120"/>
      <c r="H1389" s="41"/>
      <c r="I1389" s="41"/>
      <c r="J1389" s="82"/>
      <c r="K1389" s="291">
        <f t="shared" si="139"/>
        <v>0</v>
      </c>
      <c r="L1389" s="293">
        <f>IF(I1389&lt;INDEX(Lookup!$U$2:$U$10,MATCH($D$46,Lookup!$S$2:$S$10,0)),0,IF(O1389="X",0,J1389/(DATEDIF(H1389,I1389,"m")+1)*12))</f>
        <v>0</v>
      </c>
      <c r="M1389" s="291">
        <f t="shared" si="140"/>
        <v>0</v>
      </c>
      <c r="N1389" s="335"/>
      <c r="O1389" s="143"/>
      <c r="P1389" s="397"/>
      <c r="Q1389" s="555"/>
      <c r="R1389" s="576">
        <f t="shared" si="141"/>
        <v>0</v>
      </c>
      <c r="S1389" s="576">
        <f t="shared" si="142"/>
        <v>0</v>
      </c>
      <c r="T1389" s="576">
        <f t="shared" si="143"/>
        <v>0</v>
      </c>
      <c r="U1389" s="576">
        <f t="shared" si="144"/>
        <v>0</v>
      </c>
      <c r="V1389" s="553"/>
      <c r="W1389" s="553"/>
      <c r="X1389" s="553"/>
      <c r="Y1389" s="553"/>
      <c r="Z1389" s="397"/>
      <c r="AA1389" s="397"/>
      <c r="AB1389" s="397"/>
      <c r="AC1389" s="397"/>
      <c r="AD1389" s="397"/>
      <c r="AE1389" s="397"/>
      <c r="AF1389" s="397"/>
      <c r="AG1389" s="397"/>
      <c r="AH1389" s="397"/>
      <c r="AI1389" s="397"/>
      <c r="AJ1389" s="397"/>
      <c r="AK1389" s="397"/>
      <c r="AL1389" s="397"/>
      <c r="AM1389" s="397"/>
      <c r="AN1389" s="397"/>
      <c r="AO1389" s="397"/>
      <c r="AP1389" s="397"/>
      <c r="AQ1389" s="397"/>
      <c r="AR1389" s="397"/>
      <c r="AS1389" s="397"/>
      <c r="AT1389" s="397"/>
      <c r="AU1389" s="397"/>
      <c r="AV1389" s="397"/>
      <c r="AW1389" s="397"/>
      <c r="AX1389" s="397"/>
      <c r="AY1389" s="397"/>
      <c r="AZ1389" s="397"/>
      <c r="BA1389" s="553"/>
      <c r="BB1389" s="397"/>
      <c r="BC1389" s="397"/>
      <c r="BD1389" s="397"/>
    </row>
    <row r="1390" spans="2:56" x14ac:dyDescent="0.35">
      <c r="B1390" s="80"/>
      <c r="C1390" s="119"/>
      <c r="D1390" s="119"/>
      <c r="E1390" s="84"/>
      <c r="F1390" s="119"/>
      <c r="G1390" s="120"/>
      <c r="H1390" s="41"/>
      <c r="I1390" s="41"/>
      <c r="J1390" s="82"/>
      <c r="K1390" s="291">
        <f t="shared" si="139"/>
        <v>0</v>
      </c>
      <c r="L1390" s="293">
        <f>IF(I1390&lt;INDEX(Lookup!$U$2:$U$10,MATCH($D$46,Lookup!$S$2:$S$10,0)),0,IF(O1390="X",0,J1390/(DATEDIF(H1390,I1390,"m")+1)*12))</f>
        <v>0</v>
      </c>
      <c r="M1390" s="291">
        <f t="shared" si="140"/>
        <v>0</v>
      </c>
      <c r="N1390" s="335"/>
      <c r="O1390" s="143"/>
      <c r="P1390" s="397"/>
      <c r="Q1390" s="555"/>
      <c r="R1390" s="576">
        <f t="shared" si="141"/>
        <v>0</v>
      </c>
      <c r="S1390" s="576">
        <f t="shared" si="142"/>
        <v>0</v>
      </c>
      <c r="T1390" s="576">
        <f t="shared" si="143"/>
        <v>0</v>
      </c>
      <c r="U1390" s="576">
        <f t="shared" si="144"/>
        <v>0</v>
      </c>
      <c r="V1390" s="553"/>
      <c r="W1390" s="553"/>
      <c r="X1390" s="553"/>
      <c r="Y1390" s="553"/>
      <c r="Z1390" s="397"/>
      <c r="AA1390" s="397"/>
      <c r="AB1390" s="397"/>
      <c r="AC1390" s="397"/>
      <c r="AD1390" s="397"/>
      <c r="AE1390" s="397"/>
      <c r="AF1390" s="397"/>
      <c r="AG1390" s="397"/>
      <c r="AH1390" s="397"/>
      <c r="AI1390" s="397"/>
      <c r="AJ1390" s="397"/>
      <c r="AK1390" s="397"/>
      <c r="AL1390" s="397"/>
      <c r="AM1390" s="397"/>
      <c r="AN1390" s="397"/>
      <c r="AO1390" s="397"/>
      <c r="AP1390" s="397"/>
      <c r="AQ1390" s="397"/>
      <c r="AR1390" s="397"/>
      <c r="AS1390" s="397"/>
      <c r="AT1390" s="397"/>
      <c r="AU1390" s="397"/>
      <c r="AV1390" s="397"/>
      <c r="AW1390" s="397"/>
      <c r="AX1390" s="397"/>
      <c r="AY1390" s="397"/>
      <c r="AZ1390" s="397"/>
      <c r="BA1390" s="553"/>
      <c r="BB1390" s="397"/>
      <c r="BC1390" s="397"/>
      <c r="BD1390" s="397"/>
    </row>
    <row r="1391" spans="2:56" x14ac:dyDescent="0.35">
      <c r="B1391" s="80"/>
      <c r="C1391" s="119"/>
      <c r="D1391" s="119"/>
      <c r="E1391" s="84"/>
      <c r="F1391" s="119"/>
      <c r="G1391" s="120"/>
      <c r="H1391" s="41"/>
      <c r="I1391" s="41"/>
      <c r="J1391" s="82"/>
      <c r="K1391" s="291">
        <f t="shared" si="139"/>
        <v>0</v>
      </c>
      <c r="L1391" s="293">
        <f>IF(I1391&lt;INDEX(Lookup!$U$2:$U$10,MATCH($D$46,Lookup!$S$2:$S$10,0)),0,IF(O1391="X",0,J1391/(DATEDIF(H1391,I1391,"m")+1)*12))</f>
        <v>0</v>
      </c>
      <c r="M1391" s="291">
        <f t="shared" si="140"/>
        <v>0</v>
      </c>
      <c r="N1391" s="335"/>
      <c r="O1391" s="143"/>
      <c r="P1391" s="397"/>
      <c r="Q1391" s="555"/>
      <c r="R1391" s="576">
        <f t="shared" si="141"/>
        <v>0</v>
      </c>
      <c r="S1391" s="576">
        <f t="shared" si="142"/>
        <v>0</v>
      </c>
      <c r="T1391" s="576">
        <f t="shared" si="143"/>
        <v>0</v>
      </c>
      <c r="U1391" s="576">
        <f t="shared" si="144"/>
        <v>0</v>
      </c>
      <c r="V1391" s="553"/>
      <c r="W1391" s="553"/>
      <c r="X1391" s="553"/>
      <c r="Y1391" s="553"/>
      <c r="Z1391" s="397"/>
      <c r="AA1391" s="397"/>
      <c r="AB1391" s="397"/>
      <c r="AC1391" s="397"/>
      <c r="AD1391" s="397"/>
      <c r="AE1391" s="397"/>
      <c r="AF1391" s="397"/>
      <c r="AG1391" s="397"/>
      <c r="AH1391" s="397"/>
      <c r="AI1391" s="397"/>
      <c r="AJ1391" s="397"/>
      <c r="AK1391" s="397"/>
      <c r="AL1391" s="397"/>
      <c r="AM1391" s="397"/>
      <c r="AN1391" s="397"/>
      <c r="AO1391" s="397"/>
      <c r="AP1391" s="397"/>
      <c r="AQ1391" s="397"/>
      <c r="AR1391" s="397"/>
      <c r="AS1391" s="397"/>
      <c r="AT1391" s="397"/>
      <c r="AU1391" s="397"/>
      <c r="AV1391" s="397"/>
      <c r="AW1391" s="397"/>
      <c r="AX1391" s="397"/>
      <c r="AY1391" s="397"/>
      <c r="AZ1391" s="397"/>
      <c r="BA1391" s="553"/>
      <c r="BB1391" s="397"/>
      <c r="BC1391" s="397"/>
      <c r="BD1391" s="397"/>
    </row>
    <row r="1392" spans="2:56" x14ac:dyDescent="0.35">
      <c r="B1392" s="80"/>
      <c r="C1392" s="119"/>
      <c r="D1392" s="119"/>
      <c r="E1392" s="84"/>
      <c r="F1392" s="119"/>
      <c r="G1392" s="120"/>
      <c r="H1392" s="41"/>
      <c r="I1392" s="41"/>
      <c r="J1392" s="82"/>
      <c r="K1392" s="291">
        <f t="shared" si="139"/>
        <v>0</v>
      </c>
      <c r="L1392" s="293">
        <f>IF(I1392&lt;INDEX(Lookup!$U$2:$U$10,MATCH($D$46,Lookup!$S$2:$S$10,0)),0,IF(O1392="X",0,J1392/(DATEDIF(H1392,I1392,"m")+1)*12))</f>
        <v>0</v>
      </c>
      <c r="M1392" s="291">
        <f t="shared" si="140"/>
        <v>0</v>
      </c>
      <c r="N1392" s="335"/>
      <c r="O1392" s="143"/>
      <c r="P1392" s="397"/>
      <c r="Q1392" s="555"/>
      <c r="R1392" s="576">
        <f t="shared" si="141"/>
        <v>0</v>
      </c>
      <c r="S1392" s="576">
        <f t="shared" si="142"/>
        <v>0</v>
      </c>
      <c r="T1392" s="576">
        <f t="shared" si="143"/>
        <v>0</v>
      </c>
      <c r="U1392" s="576">
        <f t="shared" si="144"/>
        <v>0</v>
      </c>
      <c r="V1392" s="553"/>
      <c r="W1392" s="553"/>
      <c r="X1392" s="553"/>
      <c r="Y1392" s="553"/>
      <c r="Z1392" s="397"/>
      <c r="AA1392" s="397"/>
      <c r="AB1392" s="397"/>
      <c r="AC1392" s="397"/>
      <c r="AD1392" s="397"/>
      <c r="AE1392" s="397"/>
      <c r="AF1392" s="397"/>
      <c r="AG1392" s="397"/>
      <c r="AH1392" s="397"/>
      <c r="AI1392" s="397"/>
      <c r="AJ1392" s="397"/>
      <c r="AK1392" s="397"/>
      <c r="AL1392" s="397"/>
      <c r="AM1392" s="397"/>
      <c r="AN1392" s="397"/>
      <c r="AO1392" s="397"/>
      <c r="AP1392" s="397"/>
      <c r="AQ1392" s="397"/>
      <c r="AR1392" s="397"/>
      <c r="AS1392" s="397"/>
      <c r="AT1392" s="397"/>
      <c r="AU1392" s="397"/>
      <c r="AV1392" s="397"/>
      <c r="AW1392" s="397"/>
      <c r="AX1392" s="397"/>
      <c r="AY1392" s="397"/>
      <c r="AZ1392" s="397"/>
      <c r="BA1392" s="553"/>
      <c r="BB1392" s="397"/>
      <c r="BC1392" s="397"/>
      <c r="BD1392" s="397"/>
    </row>
    <row r="1393" spans="2:56" x14ac:dyDescent="0.35">
      <c r="B1393" s="80"/>
      <c r="C1393" s="119"/>
      <c r="D1393" s="119"/>
      <c r="E1393" s="84"/>
      <c r="F1393" s="119"/>
      <c r="G1393" s="120"/>
      <c r="H1393" s="41"/>
      <c r="I1393" s="41"/>
      <c r="J1393" s="82"/>
      <c r="K1393" s="291">
        <f t="shared" si="139"/>
        <v>0</v>
      </c>
      <c r="L1393" s="293">
        <f>IF(I1393&lt;INDEX(Lookup!$U$2:$U$10,MATCH($D$46,Lookup!$S$2:$S$10,0)),0,IF(O1393="X",0,J1393/(DATEDIF(H1393,I1393,"m")+1)*12))</f>
        <v>0</v>
      </c>
      <c r="M1393" s="291">
        <f t="shared" si="140"/>
        <v>0</v>
      </c>
      <c r="N1393" s="335"/>
      <c r="O1393" s="143"/>
      <c r="P1393" s="397"/>
      <c r="Q1393" s="555"/>
      <c r="R1393" s="576">
        <f t="shared" si="141"/>
        <v>0</v>
      </c>
      <c r="S1393" s="576">
        <f t="shared" si="142"/>
        <v>0</v>
      </c>
      <c r="T1393" s="576">
        <f t="shared" si="143"/>
        <v>0</v>
      </c>
      <c r="U1393" s="576">
        <f t="shared" si="144"/>
        <v>0</v>
      </c>
      <c r="V1393" s="553"/>
      <c r="W1393" s="553"/>
      <c r="X1393" s="553"/>
      <c r="Y1393" s="553"/>
      <c r="Z1393" s="397"/>
      <c r="AA1393" s="397"/>
      <c r="AB1393" s="397"/>
      <c r="AC1393" s="397"/>
      <c r="AD1393" s="397"/>
      <c r="AE1393" s="397"/>
      <c r="AF1393" s="397"/>
      <c r="AG1393" s="397"/>
      <c r="AH1393" s="397"/>
      <c r="AI1393" s="397"/>
      <c r="AJ1393" s="397"/>
      <c r="AK1393" s="397"/>
      <c r="AL1393" s="397"/>
      <c r="AM1393" s="397"/>
      <c r="AN1393" s="397"/>
      <c r="AO1393" s="397"/>
      <c r="AP1393" s="397"/>
      <c r="AQ1393" s="397"/>
      <c r="AR1393" s="397"/>
      <c r="AS1393" s="397"/>
      <c r="AT1393" s="397"/>
      <c r="AU1393" s="397"/>
      <c r="AV1393" s="397"/>
      <c r="AW1393" s="397"/>
      <c r="AX1393" s="397"/>
      <c r="AY1393" s="397"/>
      <c r="AZ1393" s="397"/>
      <c r="BA1393" s="553"/>
      <c r="BB1393" s="397"/>
      <c r="BC1393" s="397"/>
      <c r="BD1393" s="397"/>
    </row>
    <row r="1394" spans="2:56" x14ac:dyDescent="0.35">
      <c r="B1394" s="80"/>
      <c r="C1394" s="119"/>
      <c r="D1394" s="119"/>
      <c r="E1394" s="84"/>
      <c r="F1394" s="119"/>
      <c r="G1394" s="120"/>
      <c r="H1394" s="41"/>
      <c r="I1394" s="41"/>
      <c r="J1394" s="82"/>
      <c r="K1394" s="291">
        <f t="shared" ref="K1394:K1457" si="145">J1394*$K$8</f>
        <v>0</v>
      </c>
      <c r="L1394" s="293">
        <f>IF(I1394&lt;INDEX(Lookup!$U$2:$U$10,MATCH($D$46,Lookup!$S$2:$S$10,0)),0,IF(O1394="X",0,J1394/(DATEDIF(H1394,I1394,"m")+1)*12))</f>
        <v>0</v>
      </c>
      <c r="M1394" s="291">
        <f t="shared" ref="M1394:M1457" si="146">L1394*$K$8</f>
        <v>0</v>
      </c>
      <c r="N1394" s="335"/>
      <c r="O1394" s="143"/>
      <c r="P1394" s="397"/>
      <c r="Q1394" s="555"/>
      <c r="R1394" s="576">
        <f t="shared" si="141"/>
        <v>0</v>
      </c>
      <c r="S1394" s="576">
        <f t="shared" si="142"/>
        <v>0</v>
      </c>
      <c r="T1394" s="576">
        <f t="shared" si="143"/>
        <v>0</v>
      </c>
      <c r="U1394" s="576">
        <f t="shared" si="144"/>
        <v>0</v>
      </c>
      <c r="V1394" s="553"/>
      <c r="W1394" s="553"/>
      <c r="X1394" s="553"/>
      <c r="Y1394" s="553"/>
      <c r="Z1394" s="397"/>
      <c r="AA1394" s="397"/>
      <c r="AB1394" s="397"/>
      <c r="AC1394" s="397"/>
      <c r="AD1394" s="397"/>
      <c r="AE1394" s="397"/>
      <c r="AF1394" s="397"/>
      <c r="AG1394" s="397"/>
      <c r="AH1394" s="397"/>
      <c r="AI1394" s="397"/>
      <c r="AJ1394" s="397"/>
      <c r="AK1394" s="397"/>
      <c r="AL1394" s="397"/>
      <c r="AM1394" s="397"/>
      <c r="AN1394" s="397"/>
      <c r="AO1394" s="397"/>
      <c r="AP1394" s="397"/>
      <c r="AQ1394" s="397"/>
      <c r="AR1394" s="397"/>
      <c r="AS1394" s="397"/>
      <c r="AT1394" s="397"/>
      <c r="AU1394" s="397"/>
      <c r="AV1394" s="397"/>
      <c r="AW1394" s="397"/>
      <c r="AX1394" s="397"/>
      <c r="AY1394" s="397"/>
      <c r="AZ1394" s="397"/>
      <c r="BA1394" s="553"/>
      <c r="BB1394" s="397"/>
      <c r="BC1394" s="397"/>
      <c r="BD1394" s="397"/>
    </row>
    <row r="1395" spans="2:56" x14ac:dyDescent="0.35">
      <c r="B1395" s="80"/>
      <c r="C1395" s="119"/>
      <c r="D1395" s="119"/>
      <c r="E1395" s="84"/>
      <c r="F1395" s="119"/>
      <c r="G1395" s="120"/>
      <c r="H1395" s="41"/>
      <c r="I1395" s="41"/>
      <c r="J1395" s="82"/>
      <c r="K1395" s="291">
        <f t="shared" si="145"/>
        <v>0</v>
      </c>
      <c r="L1395" s="293">
        <f>IF(I1395&lt;INDEX(Lookup!$U$2:$U$10,MATCH($D$46,Lookup!$S$2:$S$10,0)),0,IF(O1395="X",0,J1395/(DATEDIF(H1395,I1395,"m")+1)*12))</f>
        <v>0</v>
      </c>
      <c r="M1395" s="291">
        <f t="shared" si="146"/>
        <v>0</v>
      </c>
      <c r="N1395" s="335"/>
      <c r="O1395" s="143"/>
      <c r="P1395" s="397"/>
      <c r="Q1395" s="555"/>
      <c r="R1395" s="576">
        <f t="shared" ref="R1395:R1458" si="147">K1394*$I$32</f>
        <v>0</v>
      </c>
      <c r="S1395" s="576">
        <f t="shared" ref="S1395:S1458" si="148">M1394*$I$42</f>
        <v>0</v>
      </c>
      <c r="T1395" s="576">
        <f t="shared" ref="T1395:T1458" si="149">R1395-K1394</f>
        <v>0</v>
      </c>
      <c r="U1395" s="576">
        <f t="shared" ref="U1395:U1458" si="150">S1395-M1394</f>
        <v>0</v>
      </c>
      <c r="V1395" s="553"/>
      <c r="W1395" s="553"/>
      <c r="X1395" s="553"/>
      <c r="Y1395" s="553"/>
      <c r="Z1395" s="397"/>
      <c r="AA1395" s="397"/>
      <c r="AB1395" s="397"/>
      <c r="AC1395" s="397"/>
      <c r="AD1395" s="397"/>
      <c r="AE1395" s="397"/>
      <c r="AF1395" s="397"/>
      <c r="AG1395" s="397"/>
      <c r="AH1395" s="397"/>
      <c r="AI1395" s="397"/>
      <c r="AJ1395" s="397"/>
      <c r="AK1395" s="397"/>
      <c r="AL1395" s="397"/>
      <c r="AM1395" s="397"/>
      <c r="AN1395" s="397"/>
      <c r="AO1395" s="397"/>
      <c r="AP1395" s="397"/>
      <c r="AQ1395" s="397"/>
      <c r="AR1395" s="397"/>
      <c r="AS1395" s="397"/>
      <c r="AT1395" s="397"/>
      <c r="AU1395" s="397"/>
      <c r="AV1395" s="397"/>
      <c r="AW1395" s="397"/>
      <c r="AX1395" s="397"/>
      <c r="AY1395" s="397"/>
      <c r="AZ1395" s="397"/>
      <c r="BA1395" s="553"/>
      <c r="BB1395" s="397"/>
      <c r="BC1395" s="397"/>
      <c r="BD1395" s="397"/>
    </row>
    <row r="1396" spans="2:56" x14ac:dyDescent="0.35">
      <c r="B1396" s="80"/>
      <c r="C1396" s="119"/>
      <c r="D1396" s="119"/>
      <c r="E1396" s="84"/>
      <c r="F1396" s="119"/>
      <c r="G1396" s="120"/>
      <c r="H1396" s="41"/>
      <c r="I1396" s="41"/>
      <c r="J1396" s="82"/>
      <c r="K1396" s="291">
        <f t="shared" si="145"/>
        <v>0</v>
      </c>
      <c r="L1396" s="293">
        <f>IF(I1396&lt;INDEX(Lookup!$U$2:$U$10,MATCH($D$46,Lookup!$S$2:$S$10,0)),0,IF(O1396="X",0,J1396/(DATEDIF(H1396,I1396,"m")+1)*12))</f>
        <v>0</v>
      </c>
      <c r="M1396" s="291">
        <f t="shared" si="146"/>
        <v>0</v>
      </c>
      <c r="N1396" s="335"/>
      <c r="O1396" s="143"/>
      <c r="P1396" s="397"/>
      <c r="Q1396" s="555"/>
      <c r="R1396" s="576">
        <f t="shared" si="147"/>
        <v>0</v>
      </c>
      <c r="S1396" s="576">
        <f t="shared" si="148"/>
        <v>0</v>
      </c>
      <c r="T1396" s="576">
        <f t="shared" si="149"/>
        <v>0</v>
      </c>
      <c r="U1396" s="576">
        <f t="shared" si="150"/>
        <v>0</v>
      </c>
      <c r="V1396" s="553"/>
      <c r="W1396" s="553"/>
      <c r="X1396" s="553"/>
      <c r="Y1396" s="553"/>
      <c r="Z1396" s="397"/>
      <c r="AA1396" s="397"/>
      <c r="AB1396" s="397"/>
      <c r="AC1396" s="397"/>
      <c r="AD1396" s="397"/>
      <c r="AE1396" s="397"/>
      <c r="AF1396" s="397"/>
      <c r="AG1396" s="397"/>
      <c r="AH1396" s="397"/>
      <c r="AI1396" s="397"/>
      <c r="AJ1396" s="397"/>
      <c r="AK1396" s="397"/>
      <c r="AL1396" s="397"/>
      <c r="AM1396" s="397"/>
      <c r="AN1396" s="397"/>
      <c r="AO1396" s="397"/>
      <c r="AP1396" s="397"/>
      <c r="AQ1396" s="397"/>
      <c r="AR1396" s="397"/>
      <c r="AS1396" s="397"/>
      <c r="AT1396" s="397"/>
      <c r="AU1396" s="397"/>
      <c r="AV1396" s="397"/>
      <c r="AW1396" s="397"/>
      <c r="AX1396" s="397"/>
      <c r="AY1396" s="397"/>
      <c r="AZ1396" s="397"/>
      <c r="BA1396" s="553"/>
      <c r="BB1396" s="397"/>
      <c r="BC1396" s="397"/>
      <c r="BD1396" s="397"/>
    </row>
    <row r="1397" spans="2:56" x14ac:dyDescent="0.35">
      <c r="B1397" s="80"/>
      <c r="C1397" s="119"/>
      <c r="D1397" s="119"/>
      <c r="E1397" s="84"/>
      <c r="F1397" s="119"/>
      <c r="G1397" s="120"/>
      <c r="H1397" s="41"/>
      <c r="I1397" s="41"/>
      <c r="J1397" s="82"/>
      <c r="K1397" s="291">
        <f t="shared" si="145"/>
        <v>0</v>
      </c>
      <c r="L1397" s="293">
        <f>IF(I1397&lt;INDEX(Lookup!$U$2:$U$10,MATCH($D$46,Lookup!$S$2:$S$10,0)),0,IF(O1397="X",0,J1397/(DATEDIF(H1397,I1397,"m")+1)*12))</f>
        <v>0</v>
      </c>
      <c r="M1397" s="291">
        <f t="shared" si="146"/>
        <v>0</v>
      </c>
      <c r="N1397" s="335"/>
      <c r="O1397" s="143"/>
      <c r="P1397" s="397"/>
      <c r="Q1397" s="555"/>
      <c r="R1397" s="576">
        <f t="shared" si="147"/>
        <v>0</v>
      </c>
      <c r="S1397" s="576">
        <f t="shared" si="148"/>
        <v>0</v>
      </c>
      <c r="T1397" s="576">
        <f t="shared" si="149"/>
        <v>0</v>
      </c>
      <c r="U1397" s="576">
        <f t="shared" si="150"/>
        <v>0</v>
      </c>
      <c r="V1397" s="553"/>
      <c r="W1397" s="553"/>
      <c r="X1397" s="553"/>
      <c r="Y1397" s="553"/>
      <c r="Z1397" s="397"/>
      <c r="AA1397" s="397"/>
      <c r="AB1397" s="397"/>
      <c r="AC1397" s="397"/>
      <c r="AD1397" s="397"/>
      <c r="AE1397" s="397"/>
      <c r="AF1397" s="397"/>
      <c r="AG1397" s="397"/>
      <c r="AH1397" s="397"/>
      <c r="AI1397" s="397"/>
      <c r="AJ1397" s="397"/>
      <c r="AK1397" s="397"/>
      <c r="AL1397" s="397"/>
      <c r="AM1397" s="397"/>
      <c r="AN1397" s="397"/>
      <c r="AO1397" s="397"/>
      <c r="AP1397" s="397"/>
      <c r="AQ1397" s="397"/>
      <c r="AR1397" s="397"/>
      <c r="AS1397" s="397"/>
      <c r="AT1397" s="397"/>
      <c r="AU1397" s="397"/>
      <c r="AV1397" s="397"/>
      <c r="AW1397" s="397"/>
      <c r="AX1397" s="397"/>
      <c r="AY1397" s="397"/>
      <c r="AZ1397" s="397"/>
      <c r="BA1397" s="553"/>
      <c r="BB1397" s="397"/>
      <c r="BC1397" s="397"/>
      <c r="BD1397" s="397"/>
    </row>
    <row r="1398" spans="2:56" x14ac:dyDescent="0.35">
      <c r="B1398" s="80"/>
      <c r="C1398" s="119"/>
      <c r="D1398" s="119"/>
      <c r="E1398" s="84"/>
      <c r="F1398" s="119"/>
      <c r="G1398" s="120"/>
      <c r="H1398" s="41"/>
      <c r="I1398" s="41"/>
      <c r="J1398" s="82"/>
      <c r="K1398" s="291">
        <f t="shared" si="145"/>
        <v>0</v>
      </c>
      <c r="L1398" s="293">
        <f>IF(I1398&lt;INDEX(Lookup!$U$2:$U$10,MATCH($D$46,Lookup!$S$2:$S$10,0)),0,IF(O1398="X",0,J1398/(DATEDIF(H1398,I1398,"m")+1)*12))</f>
        <v>0</v>
      </c>
      <c r="M1398" s="291">
        <f t="shared" si="146"/>
        <v>0</v>
      </c>
      <c r="N1398" s="335"/>
      <c r="O1398" s="143"/>
      <c r="P1398" s="397"/>
      <c r="Q1398" s="555"/>
      <c r="R1398" s="576">
        <f t="shared" si="147"/>
        <v>0</v>
      </c>
      <c r="S1398" s="576">
        <f t="shared" si="148"/>
        <v>0</v>
      </c>
      <c r="T1398" s="576">
        <f t="shared" si="149"/>
        <v>0</v>
      </c>
      <c r="U1398" s="576">
        <f t="shared" si="150"/>
        <v>0</v>
      </c>
      <c r="V1398" s="553"/>
      <c r="W1398" s="553"/>
      <c r="X1398" s="553"/>
      <c r="Y1398" s="553"/>
      <c r="Z1398" s="397"/>
      <c r="AA1398" s="397"/>
      <c r="AB1398" s="397"/>
      <c r="AC1398" s="397"/>
      <c r="AD1398" s="397"/>
      <c r="AE1398" s="397"/>
      <c r="AF1398" s="397"/>
      <c r="AG1398" s="397"/>
      <c r="AH1398" s="397"/>
      <c r="AI1398" s="397"/>
      <c r="AJ1398" s="397"/>
      <c r="AK1398" s="397"/>
      <c r="AL1398" s="397"/>
      <c r="AM1398" s="397"/>
      <c r="AN1398" s="397"/>
      <c r="AO1398" s="397"/>
      <c r="AP1398" s="397"/>
      <c r="AQ1398" s="397"/>
      <c r="AR1398" s="397"/>
      <c r="AS1398" s="397"/>
      <c r="AT1398" s="397"/>
      <c r="AU1398" s="397"/>
      <c r="AV1398" s="397"/>
      <c r="AW1398" s="397"/>
      <c r="AX1398" s="397"/>
      <c r="AY1398" s="397"/>
      <c r="AZ1398" s="397"/>
      <c r="BA1398" s="553"/>
      <c r="BB1398" s="397"/>
      <c r="BC1398" s="397"/>
      <c r="BD1398" s="397"/>
    </row>
    <row r="1399" spans="2:56" x14ac:dyDescent="0.35">
      <c r="B1399" s="80"/>
      <c r="C1399" s="119"/>
      <c r="D1399" s="119"/>
      <c r="E1399" s="84"/>
      <c r="F1399" s="119"/>
      <c r="G1399" s="120"/>
      <c r="H1399" s="41"/>
      <c r="I1399" s="41"/>
      <c r="J1399" s="82"/>
      <c r="K1399" s="291">
        <f t="shared" si="145"/>
        <v>0</v>
      </c>
      <c r="L1399" s="293">
        <f>IF(I1399&lt;INDEX(Lookup!$U$2:$U$10,MATCH($D$46,Lookup!$S$2:$S$10,0)),0,IF(O1399="X",0,J1399/(DATEDIF(H1399,I1399,"m")+1)*12))</f>
        <v>0</v>
      </c>
      <c r="M1399" s="291">
        <f t="shared" si="146"/>
        <v>0</v>
      </c>
      <c r="N1399" s="335"/>
      <c r="O1399" s="143"/>
      <c r="P1399" s="397"/>
      <c r="Q1399" s="555"/>
      <c r="R1399" s="576">
        <f t="shared" si="147"/>
        <v>0</v>
      </c>
      <c r="S1399" s="576">
        <f t="shared" si="148"/>
        <v>0</v>
      </c>
      <c r="T1399" s="576">
        <f t="shared" si="149"/>
        <v>0</v>
      </c>
      <c r="U1399" s="576">
        <f t="shared" si="150"/>
        <v>0</v>
      </c>
      <c r="V1399" s="553"/>
      <c r="W1399" s="553"/>
      <c r="X1399" s="553"/>
      <c r="Y1399" s="553"/>
      <c r="Z1399" s="397"/>
      <c r="AA1399" s="397"/>
      <c r="AB1399" s="397"/>
      <c r="AC1399" s="397"/>
      <c r="AD1399" s="397"/>
      <c r="AE1399" s="397"/>
      <c r="AF1399" s="397"/>
      <c r="AG1399" s="397"/>
      <c r="AH1399" s="397"/>
      <c r="AI1399" s="397"/>
      <c r="AJ1399" s="397"/>
      <c r="AK1399" s="397"/>
      <c r="AL1399" s="397"/>
      <c r="AM1399" s="397"/>
      <c r="AN1399" s="397"/>
      <c r="AO1399" s="397"/>
      <c r="AP1399" s="397"/>
      <c r="AQ1399" s="397"/>
      <c r="AR1399" s="397"/>
      <c r="AS1399" s="397"/>
      <c r="AT1399" s="397"/>
      <c r="AU1399" s="397"/>
      <c r="AV1399" s="397"/>
      <c r="AW1399" s="397"/>
      <c r="AX1399" s="397"/>
      <c r="AY1399" s="397"/>
      <c r="AZ1399" s="397"/>
      <c r="BA1399" s="553"/>
      <c r="BB1399" s="397"/>
      <c r="BC1399" s="397"/>
      <c r="BD1399" s="397"/>
    </row>
    <row r="1400" spans="2:56" x14ac:dyDescent="0.35">
      <c r="B1400" s="80"/>
      <c r="C1400" s="119"/>
      <c r="D1400" s="119"/>
      <c r="E1400" s="84"/>
      <c r="F1400" s="119"/>
      <c r="G1400" s="120"/>
      <c r="H1400" s="41"/>
      <c r="I1400" s="41"/>
      <c r="J1400" s="82"/>
      <c r="K1400" s="291">
        <f t="shared" si="145"/>
        <v>0</v>
      </c>
      <c r="L1400" s="293">
        <f>IF(I1400&lt;INDEX(Lookup!$U$2:$U$10,MATCH($D$46,Lookup!$S$2:$S$10,0)),0,IF(O1400="X",0,J1400/(DATEDIF(H1400,I1400,"m")+1)*12))</f>
        <v>0</v>
      </c>
      <c r="M1400" s="291">
        <f t="shared" si="146"/>
        <v>0</v>
      </c>
      <c r="N1400" s="335"/>
      <c r="O1400" s="143"/>
      <c r="P1400" s="397"/>
      <c r="Q1400" s="555"/>
      <c r="R1400" s="576">
        <f t="shared" si="147"/>
        <v>0</v>
      </c>
      <c r="S1400" s="576">
        <f t="shared" si="148"/>
        <v>0</v>
      </c>
      <c r="T1400" s="576">
        <f t="shared" si="149"/>
        <v>0</v>
      </c>
      <c r="U1400" s="576">
        <f t="shared" si="150"/>
        <v>0</v>
      </c>
      <c r="V1400" s="553"/>
      <c r="W1400" s="553"/>
      <c r="X1400" s="553"/>
      <c r="Y1400" s="553"/>
      <c r="Z1400" s="397"/>
      <c r="AA1400" s="397"/>
      <c r="AB1400" s="397"/>
      <c r="AC1400" s="397"/>
      <c r="AD1400" s="397"/>
      <c r="AE1400" s="397"/>
      <c r="AF1400" s="397"/>
      <c r="AG1400" s="397"/>
      <c r="AH1400" s="397"/>
      <c r="AI1400" s="397"/>
      <c r="AJ1400" s="397"/>
      <c r="AK1400" s="397"/>
      <c r="AL1400" s="397"/>
      <c r="AM1400" s="397"/>
      <c r="AN1400" s="397"/>
      <c r="AO1400" s="397"/>
      <c r="AP1400" s="397"/>
      <c r="AQ1400" s="397"/>
      <c r="AR1400" s="397"/>
      <c r="AS1400" s="397"/>
      <c r="AT1400" s="397"/>
      <c r="AU1400" s="397"/>
      <c r="AV1400" s="397"/>
      <c r="AW1400" s="397"/>
      <c r="AX1400" s="397"/>
      <c r="AY1400" s="397"/>
      <c r="AZ1400" s="397"/>
      <c r="BA1400" s="553"/>
      <c r="BB1400" s="397"/>
      <c r="BC1400" s="397"/>
      <c r="BD1400" s="397"/>
    </row>
    <row r="1401" spans="2:56" x14ac:dyDescent="0.35">
      <c r="B1401" s="80"/>
      <c r="C1401" s="119"/>
      <c r="D1401" s="119"/>
      <c r="E1401" s="84"/>
      <c r="F1401" s="119"/>
      <c r="G1401" s="120"/>
      <c r="H1401" s="41"/>
      <c r="I1401" s="41"/>
      <c r="J1401" s="82"/>
      <c r="K1401" s="291">
        <f t="shared" si="145"/>
        <v>0</v>
      </c>
      <c r="L1401" s="293">
        <f>IF(I1401&lt;INDEX(Lookup!$U$2:$U$10,MATCH($D$46,Lookup!$S$2:$S$10,0)),0,IF(O1401="X",0,J1401/(DATEDIF(H1401,I1401,"m")+1)*12))</f>
        <v>0</v>
      </c>
      <c r="M1401" s="291">
        <f t="shared" si="146"/>
        <v>0</v>
      </c>
      <c r="N1401" s="335"/>
      <c r="O1401" s="143"/>
      <c r="P1401" s="397"/>
      <c r="Q1401" s="555"/>
      <c r="R1401" s="576">
        <f t="shared" si="147"/>
        <v>0</v>
      </c>
      <c r="S1401" s="576">
        <f t="shared" si="148"/>
        <v>0</v>
      </c>
      <c r="T1401" s="576">
        <f t="shared" si="149"/>
        <v>0</v>
      </c>
      <c r="U1401" s="576">
        <f t="shared" si="150"/>
        <v>0</v>
      </c>
      <c r="V1401" s="553"/>
      <c r="W1401" s="553"/>
      <c r="X1401" s="553"/>
      <c r="Y1401" s="553"/>
      <c r="Z1401" s="397"/>
      <c r="AA1401" s="397"/>
      <c r="AB1401" s="397"/>
      <c r="AC1401" s="397"/>
      <c r="AD1401" s="397"/>
      <c r="AE1401" s="397"/>
      <c r="AF1401" s="397"/>
      <c r="AG1401" s="397"/>
      <c r="AH1401" s="397"/>
      <c r="AI1401" s="397"/>
      <c r="AJ1401" s="397"/>
      <c r="AK1401" s="397"/>
      <c r="AL1401" s="397"/>
      <c r="AM1401" s="397"/>
      <c r="AN1401" s="397"/>
      <c r="AO1401" s="397"/>
      <c r="AP1401" s="397"/>
      <c r="AQ1401" s="397"/>
      <c r="AR1401" s="397"/>
      <c r="AS1401" s="397"/>
      <c r="AT1401" s="397"/>
      <c r="AU1401" s="397"/>
      <c r="AV1401" s="397"/>
      <c r="AW1401" s="397"/>
      <c r="AX1401" s="397"/>
      <c r="AY1401" s="397"/>
      <c r="AZ1401" s="397"/>
      <c r="BA1401" s="553"/>
      <c r="BB1401" s="397"/>
      <c r="BC1401" s="397"/>
      <c r="BD1401" s="397"/>
    </row>
    <row r="1402" spans="2:56" x14ac:dyDescent="0.35">
      <c r="B1402" s="80"/>
      <c r="C1402" s="119"/>
      <c r="D1402" s="119"/>
      <c r="E1402" s="84"/>
      <c r="F1402" s="119"/>
      <c r="G1402" s="120"/>
      <c r="H1402" s="41"/>
      <c r="I1402" s="41"/>
      <c r="J1402" s="82"/>
      <c r="K1402" s="291">
        <f t="shared" si="145"/>
        <v>0</v>
      </c>
      <c r="L1402" s="293">
        <f>IF(I1402&lt;INDEX(Lookup!$U$2:$U$10,MATCH($D$46,Lookup!$S$2:$S$10,0)),0,IF(O1402="X",0,J1402/(DATEDIF(H1402,I1402,"m")+1)*12))</f>
        <v>0</v>
      </c>
      <c r="M1402" s="291">
        <f t="shared" si="146"/>
        <v>0</v>
      </c>
      <c r="N1402" s="335"/>
      <c r="O1402" s="143"/>
      <c r="P1402" s="397"/>
      <c r="Q1402" s="555"/>
      <c r="R1402" s="576">
        <f t="shared" si="147"/>
        <v>0</v>
      </c>
      <c r="S1402" s="576">
        <f t="shared" si="148"/>
        <v>0</v>
      </c>
      <c r="T1402" s="576">
        <f t="shared" si="149"/>
        <v>0</v>
      </c>
      <c r="U1402" s="576">
        <f t="shared" si="150"/>
        <v>0</v>
      </c>
      <c r="V1402" s="553"/>
      <c r="W1402" s="553"/>
      <c r="X1402" s="553"/>
      <c r="Y1402" s="553"/>
      <c r="Z1402" s="397"/>
      <c r="AA1402" s="397"/>
      <c r="AB1402" s="397"/>
      <c r="AC1402" s="397"/>
      <c r="AD1402" s="397"/>
      <c r="AE1402" s="397"/>
      <c r="AF1402" s="397"/>
      <c r="AG1402" s="397"/>
      <c r="AH1402" s="397"/>
      <c r="AI1402" s="397"/>
      <c r="AJ1402" s="397"/>
      <c r="AK1402" s="397"/>
      <c r="AL1402" s="397"/>
      <c r="AM1402" s="397"/>
      <c r="AN1402" s="397"/>
      <c r="AO1402" s="397"/>
      <c r="AP1402" s="397"/>
      <c r="AQ1402" s="397"/>
      <c r="AR1402" s="397"/>
      <c r="AS1402" s="397"/>
      <c r="AT1402" s="397"/>
      <c r="AU1402" s="397"/>
      <c r="AV1402" s="397"/>
      <c r="AW1402" s="397"/>
      <c r="AX1402" s="397"/>
      <c r="AY1402" s="397"/>
      <c r="AZ1402" s="397"/>
      <c r="BA1402" s="553"/>
      <c r="BB1402" s="397"/>
      <c r="BC1402" s="397"/>
      <c r="BD1402" s="397"/>
    </row>
    <row r="1403" spans="2:56" x14ac:dyDescent="0.35">
      <c r="B1403" s="80"/>
      <c r="C1403" s="119"/>
      <c r="D1403" s="119"/>
      <c r="E1403" s="84"/>
      <c r="F1403" s="119"/>
      <c r="G1403" s="120"/>
      <c r="H1403" s="41"/>
      <c r="I1403" s="41"/>
      <c r="J1403" s="82"/>
      <c r="K1403" s="291">
        <f t="shared" si="145"/>
        <v>0</v>
      </c>
      <c r="L1403" s="293">
        <f>IF(I1403&lt;INDEX(Lookup!$U$2:$U$10,MATCH($D$46,Lookup!$S$2:$S$10,0)),0,IF(O1403="X",0,J1403/(DATEDIF(H1403,I1403,"m")+1)*12))</f>
        <v>0</v>
      </c>
      <c r="M1403" s="291">
        <f t="shared" si="146"/>
        <v>0</v>
      </c>
      <c r="N1403" s="335"/>
      <c r="O1403" s="143"/>
      <c r="P1403" s="397"/>
      <c r="Q1403" s="555"/>
      <c r="R1403" s="576">
        <f t="shared" si="147"/>
        <v>0</v>
      </c>
      <c r="S1403" s="576">
        <f t="shared" si="148"/>
        <v>0</v>
      </c>
      <c r="T1403" s="576">
        <f t="shared" si="149"/>
        <v>0</v>
      </c>
      <c r="U1403" s="576">
        <f t="shared" si="150"/>
        <v>0</v>
      </c>
      <c r="V1403" s="553"/>
      <c r="W1403" s="553"/>
      <c r="X1403" s="553"/>
      <c r="Y1403" s="553"/>
      <c r="Z1403" s="397"/>
      <c r="AA1403" s="397"/>
      <c r="AB1403" s="397"/>
      <c r="AC1403" s="397"/>
      <c r="AD1403" s="397"/>
      <c r="AE1403" s="397"/>
      <c r="AF1403" s="397"/>
      <c r="AG1403" s="397"/>
      <c r="AH1403" s="397"/>
      <c r="AI1403" s="397"/>
      <c r="AJ1403" s="397"/>
      <c r="AK1403" s="397"/>
      <c r="AL1403" s="397"/>
      <c r="AM1403" s="397"/>
      <c r="AN1403" s="397"/>
      <c r="AO1403" s="397"/>
      <c r="AP1403" s="397"/>
      <c r="AQ1403" s="397"/>
      <c r="AR1403" s="397"/>
      <c r="AS1403" s="397"/>
      <c r="AT1403" s="397"/>
      <c r="AU1403" s="397"/>
      <c r="AV1403" s="397"/>
      <c r="AW1403" s="397"/>
      <c r="AX1403" s="397"/>
      <c r="AY1403" s="397"/>
      <c r="AZ1403" s="397"/>
      <c r="BA1403" s="553"/>
      <c r="BB1403" s="397"/>
      <c r="BC1403" s="397"/>
      <c r="BD1403" s="397"/>
    </row>
    <row r="1404" spans="2:56" x14ac:dyDescent="0.35">
      <c r="B1404" s="80"/>
      <c r="C1404" s="119"/>
      <c r="D1404" s="119"/>
      <c r="E1404" s="84"/>
      <c r="F1404" s="119"/>
      <c r="G1404" s="120"/>
      <c r="H1404" s="41"/>
      <c r="I1404" s="41"/>
      <c r="J1404" s="82"/>
      <c r="K1404" s="291">
        <f t="shared" si="145"/>
        <v>0</v>
      </c>
      <c r="L1404" s="293">
        <f>IF(I1404&lt;INDEX(Lookup!$U$2:$U$10,MATCH($D$46,Lookup!$S$2:$S$10,0)),0,IF(O1404="X",0,J1404/(DATEDIF(H1404,I1404,"m")+1)*12))</f>
        <v>0</v>
      </c>
      <c r="M1404" s="291">
        <f t="shared" si="146"/>
        <v>0</v>
      </c>
      <c r="N1404" s="335"/>
      <c r="O1404" s="143"/>
      <c r="P1404" s="397"/>
      <c r="Q1404" s="555"/>
      <c r="R1404" s="576">
        <f t="shared" si="147"/>
        <v>0</v>
      </c>
      <c r="S1404" s="576">
        <f t="shared" si="148"/>
        <v>0</v>
      </c>
      <c r="T1404" s="576">
        <f t="shared" si="149"/>
        <v>0</v>
      </c>
      <c r="U1404" s="576">
        <f t="shared" si="150"/>
        <v>0</v>
      </c>
      <c r="V1404" s="553"/>
      <c r="W1404" s="553"/>
      <c r="X1404" s="553"/>
      <c r="Y1404" s="553"/>
      <c r="Z1404" s="397"/>
      <c r="AA1404" s="397"/>
      <c r="AB1404" s="397"/>
      <c r="AC1404" s="397"/>
      <c r="AD1404" s="397"/>
      <c r="AE1404" s="397"/>
      <c r="AF1404" s="397"/>
      <c r="AG1404" s="397"/>
      <c r="AH1404" s="397"/>
      <c r="AI1404" s="397"/>
      <c r="AJ1404" s="397"/>
      <c r="AK1404" s="397"/>
      <c r="AL1404" s="397"/>
      <c r="AM1404" s="397"/>
      <c r="AN1404" s="397"/>
      <c r="AO1404" s="397"/>
      <c r="AP1404" s="397"/>
      <c r="AQ1404" s="397"/>
      <c r="AR1404" s="397"/>
      <c r="AS1404" s="397"/>
      <c r="AT1404" s="397"/>
      <c r="AU1404" s="397"/>
      <c r="AV1404" s="397"/>
      <c r="AW1404" s="397"/>
      <c r="AX1404" s="397"/>
      <c r="AY1404" s="397"/>
      <c r="AZ1404" s="397"/>
      <c r="BA1404" s="553"/>
      <c r="BB1404" s="397"/>
      <c r="BC1404" s="397"/>
      <c r="BD1404" s="397"/>
    </row>
    <row r="1405" spans="2:56" x14ac:dyDescent="0.35">
      <c r="B1405" s="80"/>
      <c r="C1405" s="119"/>
      <c r="D1405" s="119"/>
      <c r="E1405" s="84"/>
      <c r="F1405" s="119"/>
      <c r="G1405" s="120"/>
      <c r="H1405" s="41"/>
      <c r="I1405" s="41"/>
      <c r="J1405" s="82"/>
      <c r="K1405" s="291">
        <f t="shared" si="145"/>
        <v>0</v>
      </c>
      <c r="L1405" s="293">
        <f>IF(I1405&lt;INDEX(Lookup!$U$2:$U$10,MATCH($D$46,Lookup!$S$2:$S$10,0)),0,IF(O1405="X",0,J1405/(DATEDIF(H1405,I1405,"m")+1)*12))</f>
        <v>0</v>
      </c>
      <c r="M1405" s="291">
        <f t="shared" si="146"/>
        <v>0</v>
      </c>
      <c r="N1405" s="335"/>
      <c r="O1405" s="143"/>
      <c r="P1405" s="397"/>
      <c r="Q1405" s="555"/>
      <c r="R1405" s="576">
        <f t="shared" si="147"/>
        <v>0</v>
      </c>
      <c r="S1405" s="576">
        <f t="shared" si="148"/>
        <v>0</v>
      </c>
      <c r="T1405" s="576">
        <f t="shared" si="149"/>
        <v>0</v>
      </c>
      <c r="U1405" s="576">
        <f t="shared" si="150"/>
        <v>0</v>
      </c>
      <c r="V1405" s="553"/>
      <c r="W1405" s="553"/>
      <c r="X1405" s="553"/>
      <c r="Y1405" s="553"/>
      <c r="Z1405" s="397"/>
      <c r="AA1405" s="397"/>
      <c r="AB1405" s="397"/>
      <c r="AC1405" s="397"/>
      <c r="AD1405" s="397"/>
      <c r="AE1405" s="397"/>
      <c r="AF1405" s="397"/>
      <c r="AG1405" s="397"/>
      <c r="AH1405" s="397"/>
      <c r="AI1405" s="397"/>
      <c r="AJ1405" s="397"/>
      <c r="AK1405" s="397"/>
      <c r="AL1405" s="397"/>
      <c r="AM1405" s="397"/>
      <c r="AN1405" s="397"/>
      <c r="AO1405" s="397"/>
      <c r="AP1405" s="397"/>
      <c r="AQ1405" s="397"/>
      <c r="AR1405" s="397"/>
      <c r="AS1405" s="397"/>
      <c r="AT1405" s="397"/>
      <c r="AU1405" s="397"/>
      <c r="AV1405" s="397"/>
      <c r="AW1405" s="397"/>
      <c r="AX1405" s="397"/>
      <c r="AY1405" s="397"/>
      <c r="AZ1405" s="397"/>
      <c r="BA1405" s="553"/>
      <c r="BB1405" s="397"/>
      <c r="BC1405" s="397"/>
      <c r="BD1405" s="397"/>
    </row>
    <row r="1406" spans="2:56" x14ac:dyDescent="0.35">
      <c r="B1406" s="80"/>
      <c r="C1406" s="119"/>
      <c r="D1406" s="119"/>
      <c r="E1406" s="84"/>
      <c r="F1406" s="119"/>
      <c r="G1406" s="120"/>
      <c r="H1406" s="41"/>
      <c r="I1406" s="41"/>
      <c r="J1406" s="82"/>
      <c r="K1406" s="291">
        <f t="shared" si="145"/>
        <v>0</v>
      </c>
      <c r="L1406" s="293">
        <f>IF(I1406&lt;INDEX(Lookup!$U$2:$U$10,MATCH($D$46,Lookup!$S$2:$S$10,0)),0,IF(O1406="X",0,J1406/(DATEDIF(H1406,I1406,"m")+1)*12))</f>
        <v>0</v>
      </c>
      <c r="M1406" s="291">
        <f t="shared" si="146"/>
        <v>0</v>
      </c>
      <c r="N1406" s="335"/>
      <c r="O1406" s="143"/>
      <c r="P1406" s="397"/>
      <c r="Q1406" s="555"/>
      <c r="R1406" s="576">
        <f t="shared" si="147"/>
        <v>0</v>
      </c>
      <c r="S1406" s="576">
        <f t="shared" si="148"/>
        <v>0</v>
      </c>
      <c r="T1406" s="576">
        <f t="shared" si="149"/>
        <v>0</v>
      </c>
      <c r="U1406" s="576">
        <f t="shared" si="150"/>
        <v>0</v>
      </c>
      <c r="V1406" s="553"/>
      <c r="W1406" s="553"/>
      <c r="X1406" s="553"/>
      <c r="Y1406" s="553"/>
      <c r="Z1406" s="397"/>
      <c r="AA1406" s="397"/>
      <c r="AB1406" s="397"/>
      <c r="AC1406" s="397"/>
      <c r="AD1406" s="397"/>
      <c r="AE1406" s="397"/>
      <c r="AF1406" s="397"/>
      <c r="AG1406" s="397"/>
      <c r="AH1406" s="397"/>
      <c r="AI1406" s="397"/>
      <c r="AJ1406" s="397"/>
      <c r="AK1406" s="397"/>
      <c r="AL1406" s="397"/>
      <c r="AM1406" s="397"/>
      <c r="AN1406" s="397"/>
      <c r="AO1406" s="397"/>
      <c r="AP1406" s="397"/>
      <c r="AQ1406" s="397"/>
      <c r="AR1406" s="397"/>
      <c r="AS1406" s="397"/>
      <c r="AT1406" s="397"/>
      <c r="AU1406" s="397"/>
      <c r="AV1406" s="397"/>
      <c r="AW1406" s="397"/>
      <c r="AX1406" s="397"/>
      <c r="AY1406" s="397"/>
      <c r="AZ1406" s="397"/>
      <c r="BA1406" s="553"/>
      <c r="BB1406" s="397"/>
      <c r="BC1406" s="397"/>
      <c r="BD1406" s="397"/>
    </row>
    <row r="1407" spans="2:56" x14ac:dyDescent="0.35">
      <c r="B1407" s="80"/>
      <c r="C1407" s="119"/>
      <c r="D1407" s="119"/>
      <c r="E1407" s="84"/>
      <c r="F1407" s="119"/>
      <c r="G1407" s="120"/>
      <c r="H1407" s="41"/>
      <c r="I1407" s="41"/>
      <c r="J1407" s="82"/>
      <c r="K1407" s="291">
        <f t="shared" si="145"/>
        <v>0</v>
      </c>
      <c r="L1407" s="293">
        <f>IF(I1407&lt;INDEX(Lookup!$U$2:$U$10,MATCH($D$46,Lookup!$S$2:$S$10,0)),0,IF(O1407="X",0,J1407/(DATEDIF(H1407,I1407,"m")+1)*12))</f>
        <v>0</v>
      </c>
      <c r="M1407" s="291">
        <f t="shared" si="146"/>
        <v>0</v>
      </c>
      <c r="N1407" s="335"/>
      <c r="O1407" s="143"/>
      <c r="P1407" s="397"/>
      <c r="Q1407" s="555"/>
      <c r="R1407" s="576">
        <f t="shared" si="147"/>
        <v>0</v>
      </c>
      <c r="S1407" s="576">
        <f t="shared" si="148"/>
        <v>0</v>
      </c>
      <c r="T1407" s="576">
        <f t="shared" si="149"/>
        <v>0</v>
      </c>
      <c r="U1407" s="576">
        <f t="shared" si="150"/>
        <v>0</v>
      </c>
      <c r="V1407" s="553"/>
      <c r="W1407" s="553"/>
      <c r="X1407" s="553"/>
      <c r="Y1407" s="553"/>
      <c r="Z1407" s="397"/>
      <c r="AA1407" s="397"/>
      <c r="AB1407" s="397"/>
      <c r="AC1407" s="397"/>
      <c r="AD1407" s="397"/>
      <c r="AE1407" s="397"/>
      <c r="AF1407" s="397"/>
      <c r="AG1407" s="397"/>
      <c r="AH1407" s="397"/>
      <c r="AI1407" s="397"/>
      <c r="AJ1407" s="397"/>
      <c r="AK1407" s="397"/>
      <c r="AL1407" s="397"/>
      <c r="AM1407" s="397"/>
      <c r="AN1407" s="397"/>
      <c r="AO1407" s="397"/>
      <c r="AP1407" s="397"/>
      <c r="AQ1407" s="397"/>
      <c r="AR1407" s="397"/>
      <c r="AS1407" s="397"/>
      <c r="AT1407" s="397"/>
      <c r="AU1407" s="397"/>
      <c r="AV1407" s="397"/>
      <c r="AW1407" s="397"/>
      <c r="AX1407" s="397"/>
      <c r="AY1407" s="397"/>
      <c r="AZ1407" s="397"/>
      <c r="BA1407" s="553"/>
      <c r="BB1407" s="397"/>
      <c r="BC1407" s="397"/>
      <c r="BD1407" s="397"/>
    </row>
    <row r="1408" spans="2:56" x14ac:dyDescent="0.35">
      <c r="B1408" s="80"/>
      <c r="C1408" s="119"/>
      <c r="D1408" s="119"/>
      <c r="E1408" s="84"/>
      <c r="F1408" s="119"/>
      <c r="G1408" s="120"/>
      <c r="H1408" s="41"/>
      <c r="I1408" s="41"/>
      <c r="J1408" s="82"/>
      <c r="K1408" s="291">
        <f t="shared" si="145"/>
        <v>0</v>
      </c>
      <c r="L1408" s="293">
        <f>IF(I1408&lt;INDEX(Lookup!$U$2:$U$10,MATCH($D$46,Lookup!$S$2:$S$10,0)),0,IF(O1408="X",0,J1408/(DATEDIF(H1408,I1408,"m")+1)*12))</f>
        <v>0</v>
      </c>
      <c r="M1408" s="291">
        <f t="shared" si="146"/>
        <v>0</v>
      </c>
      <c r="N1408" s="335"/>
      <c r="O1408" s="143"/>
      <c r="P1408" s="397"/>
      <c r="Q1408" s="555"/>
      <c r="R1408" s="576">
        <f t="shared" si="147"/>
        <v>0</v>
      </c>
      <c r="S1408" s="576">
        <f t="shared" si="148"/>
        <v>0</v>
      </c>
      <c r="T1408" s="576">
        <f t="shared" si="149"/>
        <v>0</v>
      </c>
      <c r="U1408" s="576">
        <f t="shared" si="150"/>
        <v>0</v>
      </c>
      <c r="V1408" s="553"/>
      <c r="W1408" s="553"/>
      <c r="X1408" s="553"/>
      <c r="Y1408" s="553"/>
      <c r="Z1408" s="397"/>
      <c r="AA1408" s="397"/>
      <c r="AB1408" s="397"/>
      <c r="AC1408" s="397"/>
      <c r="AD1408" s="397"/>
      <c r="AE1408" s="397"/>
      <c r="AF1408" s="397"/>
      <c r="AG1408" s="397"/>
      <c r="AH1408" s="397"/>
      <c r="AI1408" s="397"/>
      <c r="AJ1408" s="397"/>
      <c r="AK1408" s="397"/>
      <c r="AL1408" s="397"/>
      <c r="AM1408" s="397"/>
      <c r="AN1408" s="397"/>
      <c r="AO1408" s="397"/>
      <c r="AP1408" s="397"/>
      <c r="AQ1408" s="397"/>
      <c r="AR1408" s="397"/>
      <c r="AS1408" s="397"/>
      <c r="AT1408" s="397"/>
      <c r="AU1408" s="397"/>
      <c r="AV1408" s="397"/>
      <c r="AW1408" s="397"/>
      <c r="AX1408" s="397"/>
      <c r="AY1408" s="397"/>
      <c r="AZ1408" s="397"/>
      <c r="BA1408" s="553"/>
      <c r="BB1408" s="397"/>
      <c r="BC1408" s="397"/>
      <c r="BD1408" s="397"/>
    </row>
    <row r="1409" spans="2:56" x14ac:dyDescent="0.35">
      <c r="B1409" s="80"/>
      <c r="C1409" s="119"/>
      <c r="D1409" s="119"/>
      <c r="E1409" s="84"/>
      <c r="F1409" s="119"/>
      <c r="G1409" s="120"/>
      <c r="H1409" s="41"/>
      <c r="I1409" s="41"/>
      <c r="J1409" s="82"/>
      <c r="K1409" s="291">
        <f t="shared" si="145"/>
        <v>0</v>
      </c>
      <c r="L1409" s="293">
        <f>IF(I1409&lt;INDEX(Lookup!$U$2:$U$10,MATCH($D$46,Lookup!$S$2:$S$10,0)),0,IF(O1409="X",0,J1409/(DATEDIF(H1409,I1409,"m")+1)*12))</f>
        <v>0</v>
      </c>
      <c r="M1409" s="291">
        <f t="shared" si="146"/>
        <v>0</v>
      </c>
      <c r="N1409" s="335"/>
      <c r="O1409" s="143"/>
      <c r="P1409" s="397"/>
      <c r="Q1409" s="555"/>
      <c r="R1409" s="576">
        <f t="shared" si="147"/>
        <v>0</v>
      </c>
      <c r="S1409" s="576">
        <f t="shared" si="148"/>
        <v>0</v>
      </c>
      <c r="T1409" s="576">
        <f t="shared" si="149"/>
        <v>0</v>
      </c>
      <c r="U1409" s="576">
        <f t="shared" si="150"/>
        <v>0</v>
      </c>
      <c r="V1409" s="553"/>
      <c r="W1409" s="553"/>
      <c r="X1409" s="553"/>
      <c r="Y1409" s="553"/>
      <c r="Z1409" s="397"/>
      <c r="AA1409" s="397"/>
      <c r="AB1409" s="397"/>
      <c r="AC1409" s="397"/>
      <c r="AD1409" s="397"/>
      <c r="AE1409" s="397"/>
      <c r="AF1409" s="397"/>
      <c r="AG1409" s="397"/>
      <c r="AH1409" s="397"/>
      <c r="AI1409" s="397"/>
      <c r="AJ1409" s="397"/>
      <c r="AK1409" s="397"/>
      <c r="AL1409" s="397"/>
      <c r="AM1409" s="397"/>
      <c r="AN1409" s="397"/>
      <c r="AO1409" s="397"/>
      <c r="AP1409" s="397"/>
      <c r="AQ1409" s="397"/>
      <c r="AR1409" s="397"/>
      <c r="AS1409" s="397"/>
      <c r="AT1409" s="397"/>
      <c r="AU1409" s="397"/>
      <c r="AV1409" s="397"/>
      <c r="AW1409" s="397"/>
      <c r="AX1409" s="397"/>
      <c r="AY1409" s="397"/>
      <c r="AZ1409" s="397"/>
      <c r="BA1409" s="553"/>
      <c r="BB1409" s="397"/>
      <c r="BC1409" s="397"/>
      <c r="BD1409" s="397"/>
    </row>
    <row r="1410" spans="2:56" x14ac:dyDescent="0.35">
      <c r="B1410" s="80"/>
      <c r="C1410" s="119"/>
      <c r="D1410" s="119"/>
      <c r="E1410" s="84"/>
      <c r="F1410" s="119"/>
      <c r="G1410" s="120"/>
      <c r="H1410" s="41"/>
      <c r="I1410" s="41"/>
      <c r="J1410" s="82"/>
      <c r="K1410" s="291">
        <f t="shared" si="145"/>
        <v>0</v>
      </c>
      <c r="L1410" s="293">
        <f>IF(I1410&lt;INDEX(Lookup!$U$2:$U$10,MATCH($D$46,Lookup!$S$2:$S$10,0)),0,IF(O1410="X",0,J1410/(DATEDIF(H1410,I1410,"m")+1)*12))</f>
        <v>0</v>
      </c>
      <c r="M1410" s="291">
        <f t="shared" si="146"/>
        <v>0</v>
      </c>
      <c r="N1410" s="335"/>
      <c r="O1410" s="143"/>
      <c r="P1410" s="397"/>
      <c r="Q1410" s="555"/>
      <c r="R1410" s="576">
        <f t="shared" si="147"/>
        <v>0</v>
      </c>
      <c r="S1410" s="576">
        <f t="shared" si="148"/>
        <v>0</v>
      </c>
      <c r="T1410" s="576">
        <f t="shared" si="149"/>
        <v>0</v>
      </c>
      <c r="U1410" s="576">
        <f t="shared" si="150"/>
        <v>0</v>
      </c>
      <c r="V1410" s="553"/>
      <c r="W1410" s="553"/>
      <c r="X1410" s="553"/>
      <c r="Y1410" s="553"/>
      <c r="Z1410" s="397"/>
      <c r="AA1410" s="397"/>
      <c r="AB1410" s="397"/>
      <c r="AC1410" s="397"/>
      <c r="AD1410" s="397"/>
      <c r="AE1410" s="397"/>
      <c r="AF1410" s="397"/>
      <c r="AG1410" s="397"/>
      <c r="AH1410" s="397"/>
      <c r="AI1410" s="397"/>
      <c r="AJ1410" s="397"/>
      <c r="AK1410" s="397"/>
      <c r="AL1410" s="397"/>
      <c r="AM1410" s="397"/>
      <c r="AN1410" s="397"/>
      <c r="AO1410" s="397"/>
      <c r="AP1410" s="397"/>
      <c r="AQ1410" s="397"/>
      <c r="AR1410" s="397"/>
      <c r="AS1410" s="397"/>
      <c r="AT1410" s="397"/>
      <c r="AU1410" s="397"/>
      <c r="AV1410" s="397"/>
      <c r="AW1410" s="397"/>
      <c r="AX1410" s="397"/>
      <c r="AY1410" s="397"/>
      <c r="AZ1410" s="397"/>
      <c r="BA1410" s="553"/>
      <c r="BB1410" s="397"/>
      <c r="BC1410" s="397"/>
      <c r="BD1410" s="397"/>
    </row>
    <row r="1411" spans="2:56" x14ac:dyDescent="0.35">
      <c r="B1411" s="80"/>
      <c r="C1411" s="119"/>
      <c r="D1411" s="119"/>
      <c r="E1411" s="84"/>
      <c r="F1411" s="119"/>
      <c r="G1411" s="120"/>
      <c r="H1411" s="41"/>
      <c r="I1411" s="41"/>
      <c r="J1411" s="82"/>
      <c r="K1411" s="291">
        <f t="shared" si="145"/>
        <v>0</v>
      </c>
      <c r="L1411" s="293">
        <f>IF(I1411&lt;INDEX(Lookup!$U$2:$U$10,MATCH($D$46,Lookup!$S$2:$S$10,0)),0,IF(O1411="X",0,J1411/(DATEDIF(H1411,I1411,"m")+1)*12))</f>
        <v>0</v>
      </c>
      <c r="M1411" s="291">
        <f t="shared" si="146"/>
        <v>0</v>
      </c>
      <c r="N1411" s="335"/>
      <c r="O1411" s="143"/>
      <c r="P1411" s="397"/>
      <c r="Q1411" s="555"/>
      <c r="R1411" s="576">
        <f t="shared" si="147"/>
        <v>0</v>
      </c>
      <c r="S1411" s="576">
        <f t="shared" si="148"/>
        <v>0</v>
      </c>
      <c r="T1411" s="576">
        <f t="shared" si="149"/>
        <v>0</v>
      </c>
      <c r="U1411" s="576">
        <f t="shared" si="150"/>
        <v>0</v>
      </c>
      <c r="V1411" s="553"/>
      <c r="W1411" s="553"/>
      <c r="X1411" s="553"/>
      <c r="Y1411" s="553"/>
      <c r="Z1411" s="397"/>
      <c r="AA1411" s="397"/>
      <c r="AB1411" s="397"/>
      <c r="AC1411" s="397"/>
      <c r="AD1411" s="397"/>
      <c r="AE1411" s="397"/>
      <c r="AF1411" s="397"/>
      <c r="AG1411" s="397"/>
      <c r="AH1411" s="397"/>
      <c r="AI1411" s="397"/>
      <c r="AJ1411" s="397"/>
      <c r="AK1411" s="397"/>
      <c r="AL1411" s="397"/>
      <c r="AM1411" s="397"/>
      <c r="AN1411" s="397"/>
      <c r="AO1411" s="397"/>
      <c r="AP1411" s="397"/>
      <c r="AQ1411" s="397"/>
      <c r="AR1411" s="397"/>
      <c r="AS1411" s="397"/>
      <c r="AT1411" s="397"/>
      <c r="AU1411" s="397"/>
      <c r="AV1411" s="397"/>
      <c r="AW1411" s="397"/>
      <c r="AX1411" s="397"/>
      <c r="AY1411" s="397"/>
      <c r="AZ1411" s="397"/>
      <c r="BA1411" s="553"/>
      <c r="BB1411" s="397"/>
      <c r="BC1411" s="397"/>
      <c r="BD1411" s="397"/>
    </row>
    <row r="1412" spans="2:56" x14ac:dyDescent="0.35">
      <c r="B1412" s="80"/>
      <c r="C1412" s="119"/>
      <c r="D1412" s="119"/>
      <c r="E1412" s="84"/>
      <c r="F1412" s="119"/>
      <c r="G1412" s="120"/>
      <c r="H1412" s="41"/>
      <c r="I1412" s="41"/>
      <c r="J1412" s="82"/>
      <c r="K1412" s="291">
        <f t="shared" si="145"/>
        <v>0</v>
      </c>
      <c r="L1412" s="293">
        <f>IF(I1412&lt;INDEX(Lookup!$U$2:$U$10,MATCH($D$46,Lookup!$S$2:$S$10,0)),0,IF(O1412="X",0,J1412/(DATEDIF(H1412,I1412,"m")+1)*12))</f>
        <v>0</v>
      </c>
      <c r="M1412" s="291">
        <f t="shared" si="146"/>
        <v>0</v>
      </c>
      <c r="N1412" s="335"/>
      <c r="O1412" s="143"/>
      <c r="P1412" s="397"/>
      <c r="Q1412" s="555"/>
      <c r="R1412" s="576">
        <f t="shared" si="147"/>
        <v>0</v>
      </c>
      <c r="S1412" s="576">
        <f t="shared" si="148"/>
        <v>0</v>
      </c>
      <c r="T1412" s="576">
        <f t="shared" si="149"/>
        <v>0</v>
      </c>
      <c r="U1412" s="576">
        <f t="shared" si="150"/>
        <v>0</v>
      </c>
      <c r="V1412" s="553"/>
      <c r="W1412" s="553"/>
      <c r="X1412" s="553"/>
      <c r="Y1412" s="553"/>
      <c r="Z1412" s="397"/>
      <c r="AA1412" s="397"/>
      <c r="AB1412" s="397"/>
      <c r="AC1412" s="397"/>
      <c r="AD1412" s="397"/>
      <c r="AE1412" s="397"/>
      <c r="AF1412" s="397"/>
      <c r="AG1412" s="397"/>
      <c r="AH1412" s="397"/>
      <c r="AI1412" s="397"/>
      <c r="AJ1412" s="397"/>
      <c r="AK1412" s="397"/>
      <c r="AL1412" s="397"/>
      <c r="AM1412" s="397"/>
      <c r="AN1412" s="397"/>
      <c r="AO1412" s="397"/>
      <c r="AP1412" s="397"/>
      <c r="AQ1412" s="397"/>
      <c r="AR1412" s="397"/>
      <c r="AS1412" s="397"/>
      <c r="AT1412" s="397"/>
      <c r="AU1412" s="397"/>
      <c r="AV1412" s="397"/>
      <c r="AW1412" s="397"/>
      <c r="AX1412" s="397"/>
      <c r="AY1412" s="397"/>
      <c r="AZ1412" s="397"/>
      <c r="BA1412" s="553"/>
      <c r="BB1412" s="397"/>
      <c r="BC1412" s="397"/>
      <c r="BD1412" s="397"/>
    </row>
    <row r="1413" spans="2:56" x14ac:dyDescent="0.35">
      <c r="B1413" s="80"/>
      <c r="C1413" s="119"/>
      <c r="D1413" s="119"/>
      <c r="E1413" s="84"/>
      <c r="F1413" s="119"/>
      <c r="G1413" s="120"/>
      <c r="H1413" s="41"/>
      <c r="I1413" s="41"/>
      <c r="J1413" s="82"/>
      <c r="K1413" s="291">
        <f t="shared" si="145"/>
        <v>0</v>
      </c>
      <c r="L1413" s="293">
        <f>IF(I1413&lt;INDEX(Lookup!$U$2:$U$10,MATCH($D$46,Lookup!$S$2:$S$10,0)),0,IF(O1413="X",0,J1413/(DATEDIF(H1413,I1413,"m")+1)*12))</f>
        <v>0</v>
      </c>
      <c r="M1413" s="291">
        <f t="shared" si="146"/>
        <v>0</v>
      </c>
      <c r="N1413" s="335"/>
      <c r="O1413" s="143"/>
      <c r="P1413" s="397"/>
      <c r="Q1413" s="555"/>
      <c r="R1413" s="576">
        <f t="shared" si="147"/>
        <v>0</v>
      </c>
      <c r="S1413" s="576">
        <f t="shared" si="148"/>
        <v>0</v>
      </c>
      <c r="T1413" s="576">
        <f t="shared" si="149"/>
        <v>0</v>
      </c>
      <c r="U1413" s="576">
        <f t="shared" si="150"/>
        <v>0</v>
      </c>
      <c r="V1413" s="553"/>
      <c r="W1413" s="553"/>
      <c r="X1413" s="553"/>
      <c r="Y1413" s="553"/>
      <c r="Z1413" s="397"/>
      <c r="AA1413" s="397"/>
      <c r="AB1413" s="397"/>
      <c r="AC1413" s="397"/>
      <c r="AD1413" s="397"/>
      <c r="AE1413" s="397"/>
      <c r="AF1413" s="397"/>
      <c r="AG1413" s="397"/>
      <c r="AH1413" s="397"/>
      <c r="AI1413" s="397"/>
      <c r="AJ1413" s="397"/>
      <c r="AK1413" s="397"/>
      <c r="AL1413" s="397"/>
      <c r="AM1413" s="397"/>
      <c r="AN1413" s="397"/>
      <c r="AO1413" s="397"/>
      <c r="AP1413" s="397"/>
      <c r="AQ1413" s="397"/>
      <c r="AR1413" s="397"/>
      <c r="AS1413" s="397"/>
      <c r="AT1413" s="397"/>
      <c r="AU1413" s="397"/>
      <c r="AV1413" s="397"/>
      <c r="AW1413" s="397"/>
      <c r="AX1413" s="397"/>
      <c r="AY1413" s="397"/>
      <c r="AZ1413" s="397"/>
      <c r="BA1413" s="553"/>
      <c r="BB1413" s="397"/>
      <c r="BC1413" s="397"/>
      <c r="BD1413" s="397"/>
    </row>
    <row r="1414" spans="2:56" x14ac:dyDescent="0.35">
      <c r="B1414" s="80"/>
      <c r="C1414" s="119"/>
      <c r="D1414" s="119"/>
      <c r="E1414" s="84"/>
      <c r="F1414" s="119"/>
      <c r="G1414" s="120"/>
      <c r="H1414" s="41"/>
      <c r="I1414" s="41"/>
      <c r="J1414" s="82"/>
      <c r="K1414" s="291">
        <f t="shared" si="145"/>
        <v>0</v>
      </c>
      <c r="L1414" s="293">
        <f>IF(I1414&lt;INDEX(Lookup!$U$2:$U$10,MATCH($D$46,Lookup!$S$2:$S$10,0)),0,IF(O1414="X",0,J1414/(DATEDIF(H1414,I1414,"m")+1)*12))</f>
        <v>0</v>
      </c>
      <c r="M1414" s="291">
        <f t="shared" si="146"/>
        <v>0</v>
      </c>
      <c r="N1414" s="335"/>
      <c r="O1414" s="143"/>
      <c r="P1414" s="397"/>
      <c r="Q1414" s="555"/>
      <c r="R1414" s="576">
        <f t="shared" si="147"/>
        <v>0</v>
      </c>
      <c r="S1414" s="576">
        <f t="shared" si="148"/>
        <v>0</v>
      </c>
      <c r="T1414" s="576">
        <f t="shared" si="149"/>
        <v>0</v>
      </c>
      <c r="U1414" s="576">
        <f t="shared" si="150"/>
        <v>0</v>
      </c>
      <c r="V1414" s="553"/>
      <c r="W1414" s="553"/>
      <c r="X1414" s="553"/>
      <c r="Y1414" s="553"/>
      <c r="Z1414" s="397"/>
      <c r="AA1414" s="397"/>
      <c r="AB1414" s="397"/>
      <c r="AC1414" s="397"/>
      <c r="AD1414" s="397"/>
      <c r="AE1414" s="397"/>
      <c r="AF1414" s="397"/>
      <c r="AG1414" s="397"/>
      <c r="AH1414" s="397"/>
      <c r="AI1414" s="397"/>
      <c r="AJ1414" s="397"/>
      <c r="AK1414" s="397"/>
      <c r="AL1414" s="397"/>
      <c r="AM1414" s="397"/>
      <c r="AN1414" s="397"/>
      <c r="AO1414" s="397"/>
      <c r="AP1414" s="397"/>
      <c r="AQ1414" s="397"/>
      <c r="AR1414" s="397"/>
      <c r="AS1414" s="397"/>
      <c r="AT1414" s="397"/>
      <c r="AU1414" s="397"/>
      <c r="AV1414" s="397"/>
      <c r="AW1414" s="397"/>
      <c r="AX1414" s="397"/>
      <c r="AY1414" s="397"/>
      <c r="AZ1414" s="397"/>
      <c r="BA1414" s="553"/>
      <c r="BB1414" s="397"/>
      <c r="BC1414" s="397"/>
      <c r="BD1414" s="397"/>
    </row>
    <row r="1415" spans="2:56" x14ac:dyDescent="0.35">
      <c r="B1415" s="80"/>
      <c r="C1415" s="119"/>
      <c r="D1415" s="119"/>
      <c r="E1415" s="84"/>
      <c r="F1415" s="119"/>
      <c r="G1415" s="120"/>
      <c r="H1415" s="41"/>
      <c r="I1415" s="41"/>
      <c r="J1415" s="82"/>
      <c r="K1415" s="291">
        <f t="shared" si="145"/>
        <v>0</v>
      </c>
      <c r="L1415" s="293">
        <f>IF(I1415&lt;INDEX(Lookup!$U$2:$U$10,MATCH($D$46,Lookup!$S$2:$S$10,0)),0,IF(O1415="X",0,J1415/(DATEDIF(H1415,I1415,"m")+1)*12))</f>
        <v>0</v>
      </c>
      <c r="M1415" s="291">
        <f t="shared" si="146"/>
        <v>0</v>
      </c>
      <c r="N1415" s="335"/>
      <c r="O1415" s="143"/>
      <c r="P1415" s="397"/>
      <c r="Q1415" s="555"/>
      <c r="R1415" s="576">
        <f t="shared" si="147"/>
        <v>0</v>
      </c>
      <c r="S1415" s="576">
        <f t="shared" si="148"/>
        <v>0</v>
      </c>
      <c r="T1415" s="576">
        <f t="shared" si="149"/>
        <v>0</v>
      </c>
      <c r="U1415" s="576">
        <f t="shared" si="150"/>
        <v>0</v>
      </c>
      <c r="V1415" s="553"/>
      <c r="W1415" s="553"/>
      <c r="X1415" s="553"/>
      <c r="Y1415" s="553"/>
      <c r="Z1415" s="397"/>
      <c r="AA1415" s="397"/>
      <c r="AB1415" s="397"/>
      <c r="AC1415" s="397"/>
      <c r="AD1415" s="397"/>
      <c r="AE1415" s="397"/>
      <c r="AF1415" s="397"/>
      <c r="AG1415" s="397"/>
      <c r="AH1415" s="397"/>
      <c r="AI1415" s="397"/>
      <c r="AJ1415" s="397"/>
      <c r="AK1415" s="397"/>
      <c r="AL1415" s="397"/>
      <c r="AM1415" s="397"/>
      <c r="AN1415" s="397"/>
      <c r="AO1415" s="397"/>
      <c r="AP1415" s="397"/>
      <c r="AQ1415" s="397"/>
      <c r="AR1415" s="397"/>
      <c r="AS1415" s="397"/>
      <c r="AT1415" s="397"/>
      <c r="AU1415" s="397"/>
      <c r="AV1415" s="397"/>
      <c r="AW1415" s="397"/>
      <c r="AX1415" s="397"/>
      <c r="AY1415" s="397"/>
      <c r="AZ1415" s="397"/>
      <c r="BA1415" s="553"/>
      <c r="BB1415" s="397"/>
      <c r="BC1415" s="397"/>
      <c r="BD1415" s="397"/>
    </row>
    <row r="1416" spans="2:56" x14ac:dyDescent="0.35">
      <c r="B1416" s="80"/>
      <c r="C1416" s="119"/>
      <c r="D1416" s="119"/>
      <c r="E1416" s="84"/>
      <c r="F1416" s="119"/>
      <c r="G1416" s="120"/>
      <c r="H1416" s="41"/>
      <c r="I1416" s="41"/>
      <c r="J1416" s="82"/>
      <c r="K1416" s="291">
        <f t="shared" si="145"/>
        <v>0</v>
      </c>
      <c r="L1416" s="293">
        <f>IF(I1416&lt;INDEX(Lookup!$U$2:$U$10,MATCH($D$46,Lookup!$S$2:$S$10,0)),0,IF(O1416="X",0,J1416/(DATEDIF(H1416,I1416,"m")+1)*12))</f>
        <v>0</v>
      </c>
      <c r="M1416" s="291">
        <f t="shared" si="146"/>
        <v>0</v>
      </c>
      <c r="N1416" s="335"/>
      <c r="O1416" s="143"/>
      <c r="P1416" s="397"/>
      <c r="Q1416" s="555"/>
      <c r="R1416" s="576">
        <f t="shared" si="147"/>
        <v>0</v>
      </c>
      <c r="S1416" s="576">
        <f t="shared" si="148"/>
        <v>0</v>
      </c>
      <c r="T1416" s="576">
        <f t="shared" si="149"/>
        <v>0</v>
      </c>
      <c r="U1416" s="576">
        <f t="shared" si="150"/>
        <v>0</v>
      </c>
      <c r="V1416" s="553"/>
      <c r="W1416" s="553"/>
      <c r="X1416" s="553"/>
      <c r="Y1416" s="553"/>
      <c r="Z1416" s="397"/>
      <c r="AA1416" s="397"/>
      <c r="AB1416" s="397"/>
      <c r="AC1416" s="397"/>
      <c r="AD1416" s="397"/>
      <c r="AE1416" s="397"/>
      <c r="AF1416" s="397"/>
      <c r="AG1416" s="397"/>
      <c r="AH1416" s="397"/>
      <c r="AI1416" s="397"/>
      <c r="AJ1416" s="397"/>
      <c r="AK1416" s="397"/>
      <c r="AL1416" s="397"/>
      <c r="AM1416" s="397"/>
      <c r="AN1416" s="397"/>
      <c r="AO1416" s="397"/>
      <c r="AP1416" s="397"/>
      <c r="AQ1416" s="397"/>
      <c r="AR1416" s="397"/>
      <c r="AS1416" s="397"/>
      <c r="AT1416" s="397"/>
      <c r="AU1416" s="397"/>
      <c r="AV1416" s="397"/>
      <c r="AW1416" s="397"/>
      <c r="AX1416" s="397"/>
      <c r="AY1416" s="397"/>
      <c r="AZ1416" s="397"/>
      <c r="BA1416" s="553"/>
      <c r="BB1416" s="397"/>
      <c r="BC1416" s="397"/>
      <c r="BD1416" s="397"/>
    </row>
    <row r="1417" spans="2:56" x14ac:dyDescent="0.35">
      <c r="B1417" s="80"/>
      <c r="C1417" s="119"/>
      <c r="D1417" s="119"/>
      <c r="E1417" s="84"/>
      <c r="F1417" s="119"/>
      <c r="G1417" s="120"/>
      <c r="H1417" s="41"/>
      <c r="I1417" s="41"/>
      <c r="J1417" s="82"/>
      <c r="K1417" s="291">
        <f t="shared" si="145"/>
        <v>0</v>
      </c>
      <c r="L1417" s="293">
        <f>IF(I1417&lt;INDEX(Lookup!$U$2:$U$10,MATCH($D$46,Lookup!$S$2:$S$10,0)),0,IF(O1417="X",0,J1417/(DATEDIF(H1417,I1417,"m")+1)*12))</f>
        <v>0</v>
      </c>
      <c r="M1417" s="291">
        <f t="shared" si="146"/>
        <v>0</v>
      </c>
      <c r="N1417" s="335"/>
      <c r="O1417" s="143"/>
      <c r="P1417" s="397"/>
      <c r="Q1417" s="555"/>
      <c r="R1417" s="576">
        <f t="shared" si="147"/>
        <v>0</v>
      </c>
      <c r="S1417" s="576">
        <f t="shared" si="148"/>
        <v>0</v>
      </c>
      <c r="T1417" s="576">
        <f t="shared" si="149"/>
        <v>0</v>
      </c>
      <c r="U1417" s="576">
        <f t="shared" si="150"/>
        <v>0</v>
      </c>
      <c r="V1417" s="553"/>
      <c r="W1417" s="553"/>
      <c r="X1417" s="553"/>
      <c r="Y1417" s="553"/>
      <c r="Z1417" s="397"/>
      <c r="AA1417" s="397"/>
      <c r="AB1417" s="397"/>
      <c r="AC1417" s="397"/>
      <c r="AD1417" s="397"/>
      <c r="AE1417" s="397"/>
      <c r="AF1417" s="397"/>
      <c r="AG1417" s="397"/>
      <c r="AH1417" s="397"/>
      <c r="AI1417" s="397"/>
      <c r="AJ1417" s="397"/>
      <c r="AK1417" s="397"/>
      <c r="AL1417" s="397"/>
      <c r="AM1417" s="397"/>
      <c r="AN1417" s="397"/>
      <c r="AO1417" s="397"/>
      <c r="AP1417" s="397"/>
      <c r="AQ1417" s="397"/>
      <c r="AR1417" s="397"/>
      <c r="AS1417" s="397"/>
      <c r="AT1417" s="397"/>
      <c r="AU1417" s="397"/>
      <c r="AV1417" s="397"/>
      <c r="AW1417" s="397"/>
      <c r="AX1417" s="397"/>
      <c r="AY1417" s="397"/>
      <c r="AZ1417" s="397"/>
      <c r="BA1417" s="553"/>
      <c r="BB1417" s="397"/>
      <c r="BC1417" s="397"/>
      <c r="BD1417" s="397"/>
    </row>
    <row r="1418" spans="2:56" x14ac:dyDescent="0.35">
      <c r="B1418" s="80"/>
      <c r="C1418" s="119"/>
      <c r="D1418" s="119"/>
      <c r="E1418" s="84"/>
      <c r="F1418" s="119"/>
      <c r="G1418" s="120"/>
      <c r="H1418" s="41"/>
      <c r="I1418" s="41"/>
      <c r="J1418" s="82"/>
      <c r="K1418" s="291">
        <f t="shared" si="145"/>
        <v>0</v>
      </c>
      <c r="L1418" s="293">
        <f>IF(I1418&lt;INDEX(Lookup!$U$2:$U$10,MATCH($D$46,Lookup!$S$2:$S$10,0)),0,IF(O1418="X",0,J1418/(DATEDIF(H1418,I1418,"m")+1)*12))</f>
        <v>0</v>
      </c>
      <c r="M1418" s="291">
        <f t="shared" si="146"/>
        <v>0</v>
      </c>
      <c r="N1418" s="335"/>
      <c r="O1418" s="143"/>
      <c r="P1418" s="397"/>
      <c r="Q1418" s="555"/>
      <c r="R1418" s="576">
        <f t="shared" si="147"/>
        <v>0</v>
      </c>
      <c r="S1418" s="576">
        <f t="shared" si="148"/>
        <v>0</v>
      </c>
      <c r="T1418" s="576">
        <f t="shared" si="149"/>
        <v>0</v>
      </c>
      <c r="U1418" s="576">
        <f t="shared" si="150"/>
        <v>0</v>
      </c>
      <c r="V1418" s="553"/>
      <c r="W1418" s="553"/>
      <c r="X1418" s="553"/>
      <c r="Y1418" s="553"/>
      <c r="Z1418" s="397"/>
      <c r="AA1418" s="397"/>
      <c r="AB1418" s="397"/>
      <c r="AC1418" s="397"/>
      <c r="AD1418" s="397"/>
      <c r="AE1418" s="397"/>
      <c r="AF1418" s="397"/>
      <c r="AG1418" s="397"/>
      <c r="AH1418" s="397"/>
      <c r="AI1418" s="397"/>
      <c r="AJ1418" s="397"/>
      <c r="AK1418" s="397"/>
      <c r="AL1418" s="397"/>
      <c r="AM1418" s="397"/>
      <c r="AN1418" s="397"/>
      <c r="AO1418" s="397"/>
      <c r="AP1418" s="397"/>
      <c r="AQ1418" s="397"/>
      <c r="AR1418" s="397"/>
      <c r="AS1418" s="397"/>
      <c r="AT1418" s="397"/>
      <c r="AU1418" s="397"/>
      <c r="AV1418" s="397"/>
      <c r="AW1418" s="397"/>
      <c r="AX1418" s="397"/>
      <c r="AY1418" s="397"/>
      <c r="AZ1418" s="397"/>
      <c r="BA1418" s="553"/>
      <c r="BB1418" s="397"/>
      <c r="BC1418" s="397"/>
      <c r="BD1418" s="397"/>
    </row>
    <row r="1419" spans="2:56" x14ac:dyDescent="0.35">
      <c r="B1419" s="80"/>
      <c r="C1419" s="119"/>
      <c r="D1419" s="119"/>
      <c r="E1419" s="84"/>
      <c r="F1419" s="119"/>
      <c r="G1419" s="120"/>
      <c r="H1419" s="41"/>
      <c r="I1419" s="41"/>
      <c r="J1419" s="82"/>
      <c r="K1419" s="291">
        <f t="shared" si="145"/>
        <v>0</v>
      </c>
      <c r="L1419" s="293">
        <f>IF(I1419&lt;INDEX(Lookup!$U$2:$U$10,MATCH($D$46,Lookup!$S$2:$S$10,0)),0,IF(O1419="X",0,J1419/(DATEDIF(H1419,I1419,"m")+1)*12))</f>
        <v>0</v>
      </c>
      <c r="M1419" s="291">
        <f t="shared" si="146"/>
        <v>0</v>
      </c>
      <c r="N1419" s="335"/>
      <c r="O1419" s="143"/>
      <c r="P1419" s="397"/>
      <c r="Q1419" s="555"/>
      <c r="R1419" s="576">
        <f t="shared" si="147"/>
        <v>0</v>
      </c>
      <c r="S1419" s="576">
        <f t="shared" si="148"/>
        <v>0</v>
      </c>
      <c r="T1419" s="576">
        <f t="shared" si="149"/>
        <v>0</v>
      </c>
      <c r="U1419" s="576">
        <f t="shared" si="150"/>
        <v>0</v>
      </c>
      <c r="V1419" s="553"/>
      <c r="W1419" s="553"/>
      <c r="X1419" s="553"/>
      <c r="Y1419" s="553"/>
      <c r="Z1419" s="397"/>
      <c r="AA1419" s="397"/>
      <c r="AB1419" s="397"/>
      <c r="AC1419" s="397"/>
      <c r="AD1419" s="397"/>
      <c r="AE1419" s="397"/>
      <c r="AF1419" s="397"/>
      <c r="AG1419" s="397"/>
      <c r="AH1419" s="397"/>
      <c r="AI1419" s="397"/>
      <c r="AJ1419" s="397"/>
      <c r="AK1419" s="397"/>
      <c r="AL1419" s="397"/>
      <c r="AM1419" s="397"/>
      <c r="AN1419" s="397"/>
      <c r="AO1419" s="397"/>
      <c r="AP1419" s="397"/>
      <c r="AQ1419" s="397"/>
      <c r="AR1419" s="397"/>
      <c r="AS1419" s="397"/>
      <c r="AT1419" s="397"/>
      <c r="AU1419" s="397"/>
      <c r="AV1419" s="397"/>
      <c r="AW1419" s="397"/>
      <c r="AX1419" s="397"/>
      <c r="AY1419" s="397"/>
      <c r="AZ1419" s="397"/>
      <c r="BA1419" s="553"/>
      <c r="BB1419" s="397"/>
      <c r="BC1419" s="397"/>
      <c r="BD1419" s="397"/>
    </row>
    <row r="1420" spans="2:56" x14ac:dyDescent="0.35">
      <c r="B1420" s="80"/>
      <c r="C1420" s="119"/>
      <c r="D1420" s="119"/>
      <c r="E1420" s="84"/>
      <c r="F1420" s="119"/>
      <c r="G1420" s="120"/>
      <c r="H1420" s="41"/>
      <c r="I1420" s="41"/>
      <c r="J1420" s="82"/>
      <c r="K1420" s="291">
        <f t="shared" si="145"/>
        <v>0</v>
      </c>
      <c r="L1420" s="293">
        <f>IF(I1420&lt;INDEX(Lookup!$U$2:$U$10,MATCH($D$46,Lookup!$S$2:$S$10,0)),0,IF(O1420="X",0,J1420/(DATEDIF(H1420,I1420,"m")+1)*12))</f>
        <v>0</v>
      </c>
      <c r="M1420" s="291">
        <f t="shared" si="146"/>
        <v>0</v>
      </c>
      <c r="N1420" s="335"/>
      <c r="O1420" s="143"/>
      <c r="P1420" s="397"/>
      <c r="Q1420" s="555"/>
      <c r="R1420" s="576">
        <f t="shared" si="147"/>
        <v>0</v>
      </c>
      <c r="S1420" s="576">
        <f t="shared" si="148"/>
        <v>0</v>
      </c>
      <c r="T1420" s="576">
        <f t="shared" si="149"/>
        <v>0</v>
      </c>
      <c r="U1420" s="576">
        <f t="shared" si="150"/>
        <v>0</v>
      </c>
      <c r="V1420" s="553"/>
      <c r="W1420" s="553"/>
      <c r="X1420" s="553"/>
      <c r="Y1420" s="553"/>
      <c r="Z1420" s="397"/>
      <c r="AA1420" s="397"/>
      <c r="AB1420" s="397"/>
      <c r="AC1420" s="397"/>
      <c r="AD1420" s="397"/>
      <c r="AE1420" s="397"/>
      <c r="AF1420" s="397"/>
      <c r="AG1420" s="397"/>
      <c r="AH1420" s="397"/>
      <c r="AI1420" s="397"/>
      <c r="AJ1420" s="397"/>
      <c r="AK1420" s="397"/>
      <c r="AL1420" s="397"/>
      <c r="AM1420" s="397"/>
      <c r="AN1420" s="397"/>
      <c r="AO1420" s="397"/>
      <c r="AP1420" s="397"/>
      <c r="AQ1420" s="397"/>
      <c r="AR1420" s="397"/>
      <c r="AS1420" s="397"/>
      <c r="AT1420" s="397"/>
      <c r="AU1420" s="397"/>
      <c r="AV1420" s="397"/>
      <c r="AW1420" s="397"/>
      <c r="AX1420" s="397"/>
      <c r="AY1420" s="397"/>
      <c r="AZ1420" s="397"/>
      <c r="BA1420" s="553"/>
      <c r="BB1420" s="397"/>
      <c r="BC1420" s="397"/>
      <c r="BD1420" s="397"/>
    </row>
    <row r="1421" spans="2:56" x14ac:dyDescent="0.35">
      <c r="B1421" s="80"/>
      <c r="C1421" s="119"/>
      <c r="D1421" s="119"/>
      <c r="E1421" s="84"/>
      <c r="F1421" s="119"/>
      <c r="G1421" s="120"/>
      <c r="H1421" s="41"/>
      <c r="I1421" s="41"/>
      <c r="J1421" s="82"/>
      <c r="K1421" s="291">
        <f t="shared" si="145"/>
        <v>0</v>
      </c>
      <c r="L1421" s="293">
        <f>IF(I1421&lt;INDEX(Lookup!$U$2:$U$10,MATCH($D$46,Lookup!$S$2:$S$10,0)),0,IF(O1421="X",0,J1421/(DATEDIF(H1421,I1421,"m")+1)*12))</f>
        <v>0</v>
      </c>
      <c r="M1421" s="291">
        <f t="shared" si="146"/>
        <v>0</v>
      </c>
      <c r="N1421" s="335"/>
      <c r="O1421" s="143"/>
      <c r="P1421" s="397"/>
      <c r="Q1421" s="555"/>
      <c r="R1421" s="576">
        <f t="shared" si="147"/>
        <v>0</v>
      </c>
      <c r="S1421" s="576">
        <f t="shared" si="148"/>
        <v>0</v>
      </c>
      <c r="T1421" s="576">
        <f t="shared" si="149"/>
        <v>0</v>
      </c>
      <c r="U1421" s="576">
        <f t="shared" si="150"/>
        <v>0</v>
      </c>
      <c r="V1421" s="553"/>
      <c r="W1421" s="553"/>
      <c r="X1421" s="553"/>
      <c r="Y1421" s="553"/>
      <c r="Z1421" s="397"/>
      <c r="AA1421" s="397"/>
      <c r="AB1421" s="397"/>
      <c r="AC1421" s="397"/>
      <c r="AD1421" s="397"/>
      <c r="AE1421" s="397"/>
      <c r="AF1421" s="397"/>
      <c r="AG1421" s="397"/>
      <c r="AH1421" s="397"/>
      <c r="AI1421" s="397"/>
      <c r="AJ1421" s="397"/>
      <c r="AK1421" s="397"/>
      <c r="AL1421" s="397"/>
      <c r="AM1421" s="397"/>
      <c r="AN1421" s="397"/>
      <c r="AO1421" s="397"/>
      <c r="AP1421" s="397"/>
      <c r="AQ1421" s="397"/>
      <c r="AR1421" s="397"/>
      <c r="AS1421" s="397"/>
      <c r="AT1421" s="397"/>
      <c r="AU1421" s="397"/>
      <c r="AV1421" s="397"/>
      <c r="AW1421" s="397"/>
      <c r="AX1421" s="397"/>
      <c r="AY1421" s="397"/>
      <c r="AZ1421" s="397"/>
      <c r="BA1421" s="553"/>
      <c r="BB1421" s="397"/>
      <c r="BC1421" s="397"/>
      <c r="BD1421" s="397"/>
    </row>
    <row r="1422" spans="2:56" x14ac:dyDescent="0.35">
      <c r="B1422" s="80"/>
      <c r="C1422" s="119"/>
      <c r="D1422" s="119"/>
      <c r="E1422" s="84"/>
      <c r="F1422" s="119"/>
      <c r="G1422" s="120"/>
      <c r="H1422" s="41"/>
      <c r="I1422" s="41"/>
      <c r="J1422" s="82"/>
      <c r="K1422" s="291">
        <f t="shared" si="145"/>
        <v>0</v>
      </c>
      <c r="L1422" s="293">
        <f>IF(I1422&lt;INDEX(Lookup!$U$2:$U$10,MATCH($D$46,Lookup!$S$2:$S$10,0)),0,IF(O1422="X",0,J1422/(DATEDIF(H1422,I1422,"m")+1)*12))</f>
        <v>0</v>
      </c>
      <c r="M1422" s="291">
        <f t="shared" si="146"/>
        <v>0</v>
      </c>
      <c r="N1422" s="335"/>
      <c r="O1422" s="143"/>
      <c r="P1422" s="397"/>
      <c r="Q1422" s="555"/>
      <c r="R1422" s="576">
        <f t="shared" si="147"/>
        <v>0</v>
      </c>
      <c r="S1422" s="576">
        <f t="shared" si="148"/>
        <v>0</v>
      </c>
      <c r="T1422" s="576">
        <f t="shared" si="149"/>
        <v>0</v>
      </c>
      <c r="U1422" s="576">
        <f t="shared" si="150"/>
        <v>0</v>
      </c>
      <c r="V1422" s="553"/>
      <c r="W1422" s="553"/>
      <c r="X1422" s="553"/>
      <c r="Y1422" s="553"/>
      <c r="Z1422" s="397"/>
      <c r="AA1422" s="397"/>
      <c r="AB1422" s="397"/>
      <c r="AC1422" s="397"/>
      <c r="AD1422" s="397"/>
      <c r="AE1422" s="397"/>
      <c r="AF1422" s="397"/>
      <c r="AG1422" s="397"/>
      <c r="AH1422" s="397"/>
      <c r="AI1422" s="397"/>
      <c r="AJ1422" s="397"/>
      <c r="AK1422" s="397"/>
      <c r="AL1422" s="397"/>
      <c r="AM1422" s="397"/>
      <c r="AN1422" s="397"/>
      <c r="AO1422" s="397"/>
      <c r="AP1422" s="397"/>
      <c r="AQ1422" s="397"/>
      <c r="AR1422" s="397"/>
      <c r="AS1422" s="397"/>
      <c r="AT1422" s="397"/>
      <c r="AU1422" s="397"/>
      <c r="AV1422" s="397"/>
      <c r="AW1422" s="397"/>
      <c r="AX1422" s="397"/>
      <c r="AY1422" s="397"/>
      <c r="AZ1422" s="397"/>
      <c r="BA1422" s="553"/>
      <c r="BB1422" s="397"/>
      <c r="BC1422" s="397"/>
      <c r="BD1422" s="397"/>
    </row>
    <row r="1423" spans="2:56" x14ac:dyDescent="0.35">
      <c r="B1423" s="80"/>
      <c r="C1423" s="119"/>
      <c r="D1423" s="119"/>
      <c r="E1423" s="84"/>
      <c r="F1423" s="119"/>
      <c r="G1423" s="120"/>
      <c r="H1423" s="41"/>
      <c r="I1423" s="41"/>
      <c r="J1423" s="82"/>
      <c r="K1423" s="291">
        <f t="shared" si="145"/>
        <v>0</v>
      </c>
      <c r="L1423" s="293">
        <f>IF(I1423&lt;INDEX(Lookup!$U$2:$U$10,MATCH($D$46,Lookup!$S$2:$S$10,0)),0,IF(O1423="X",0,J1423/(DATEDIF(H1423,I1423,"m")+1)*12))</f>
        <v>0</v>
      </c>
      <c r="M1423" s="291">
        <f t="shared" si="146"/>
        <v>0</v>
      </c>
      <c r="N1423" s="335"/>
      <c r="O1423" s="143"/>
      <c r="P1423" s="397"/>
      <c r="Q1423" s="555"/>
      <c r="R1423" s="576">
        <f t="shared" si="147"/>
        <v>0</v>
      </c>
      <c r="S1423" s="576">
        <f t="shared" si="148"/>
        <v>0</v>
      </c>
      <c r="T1423" s="576">
        <f t="shared" si="149"/>
        <v>0</v>
      </c>
      <c r="U1423" s="576">
        <f t="shared" si="150"/>
        <v>0</v>
      </c>
      <c r="V1423" s="553"/>
      <c r="W1423" s="553"/>
      <c r="X1423" s="553"/>
      <c r="Y1423" s="553"/>
      <c r="Z1423" s="397"/>
      <c r="AA1423" s="397"/>
      <c r="AB1423" s="397"/>
      <c r="AC1423" s="397"/>
      <c r="AD1423" s="397"/>
      <c r="AE1423" s="397"/>
      <c r="AF1423" s="397"/>
      <c r="AG1423" s="397"/>
      <c r="AH1423" s="397"/>
      <c r="AI1423" s="397"/>
      <c r="AJ1423" s="397"/>
      <c r="AK1423" s="397"/>
      <c r="AL1423" s="397"/>
      <c r="AM1423" s="397"/>
      <c r="AN1423" s="397"/>
      <c r="AO1423" s="397"/>
      <c r="AP1423" s="397"/>
      <c r="AQ1423" s="397"/>
      <c r="AR1423" s="397"/>
      <c r="AS1423" s="397"/>
      <c r="AT1423" s="397"/>
      <c r="AU1423" s="397"/>
      <c r="AV1423" s="397"/>
      <c r="AW1423" s="397"/>
      <c r="AX1423" s="397"/>
      <c r="AY1423" s="397"/>
      <c r="AZ1423" s="397"/>
      <c r="BA1423" s="553"/>
      <c r="BB1423" s="397"/>
      <c r="BC1423" s="397"/>
      <c r="BD1423" s="397"/>
    </row>
    <row r="1424" spans="2:56" x14ac:dyDescent="0.35">
      <c r="B1424" s="80"/>
      <c r="C1424" s="119"/>
      <c r="D1424" s="119"/>
      <c r="E1424" s="84"/>
      <c r="F1424" s="119"/>
      <c r="G1424" s="120"/>
      <c r="H1424" s="41"/>
      <c r="I1424" s="41"/>
      <c r="J1424" s="82"/>
      <c r="K1424" s="291">
        <f t="shared" si="145"/>
        <v>0</v>
      </c>
      <c r="L1424" s="293">
        <f>IF(I1424&lt;INDEX(Lookup!$U$2:$U$10,MATCH($D$46,Lookup!$S$2:$S$10,0)),0,IF(O1424="X",0,J1424/(DATEDIF(H1424,I1424,"m")+1)*12))</f>
        <v>0</v>
      </c>
      <c r="M1424" s="291">
        <f t="shared" si="146"/>
        <v>0</v>
      </c>
      <c r="N1424" s="335"/>
      <c r="O1424" s="143"/>
      <c r="P1424" s="397"/>
      <c r="Q1424" s="555"/>
      <c r="R1424" s="576">
        <f t="shared" si="147"/>
        <v>0</v>
      </c>
      <c r="S1424" s="576">
        <f t="shared" si="148"/>
        <v>0</v>
      </c>
      <c r="T1424" s="576">
        <f t="shared" si="149"/>
        <v>0</v>
      </c>
      <c r="U1424" s="576">
        <f t="shared" si="150"/>
        <v>0</v>
      </c>
      <c r="V1424" s="553"/>
      <c r="W1424" s="553"/>
      <c r="X1424" s="553"/>
      <c r="Y1424" s="553"/>
      <c r="Z1424" s="397"/>
      <c r="AA1424" s="397"/>
      <c r="AB1424" s="397"/>
      <c r="AC1424" s="397"/>
      <c r="AD1424" s="397"/>
      <c r="AE1424" s="397"/>
      <c r="AF1424" s="397"/>
      <c r="AG1424" s="397"/>
      <c r="AH1424" s="397"/>
      <c r="AI1424" s="397"/>
      <c r="AJ1424" s="397"/>
      <c r="AK1424" s="397"/>
      <c r="AL1424" s="397"/>
      <c r="AM1424" s="397"/>
      <c r="AN1424" s="397"/>
      <c r="AO1424" s="397"/>
      <c r="AP1424" s="397"/>
      <c r="AQ1424" s="397"/>
      <c r="AR1424" s="397"/>
      <c r="AS1424" s="397"/>
      <c r="AT1424" s="397"/>
      <c r="AU1424" s="397"/>
      <c r="AV1424" s="397"/>
      <c r="AW1424" s="397"/>
      <c r="AX1424" s="397"/>
      <c r="AY1424" s="397"/>
      <c r="AZ1424" s="397"/>
      <c r="BA1424" s="553"/>
      <c r="BB1424" s="397"/>
      <c r="BC1424" s="397"/>
      <c r="BD1424" s="397"/>
    </row>
    <row r="1425" spans="2:56" x14ac:dyDescent="0.35">
      <c r="B1425" s="80"/>
      <c r="C1425" s="119"/>
      <c r="D1425" s="119"/>
      <c r="E1425" s="84"/>
      <c r="F1425" s="119"/>
      <c r="G1425" s="120"/>
      <c r="H1425" s="41"/>
      <c r="I1425" s="41"/>
      <c r="J1425" s="82"/>
      <c r="K1425" s="291">
        <f t="shared" si="145"/>
        <v>0</v>
      </c>
      <c r="L1425" s="293">
        <f>IF(I1425&lt;INDEX(Lookup!$U$2:$U$10,MATCH($D$46,Lookup!$S$2:$S$10,0)),0,IF(O1425="X",0,J1425/(DATEDIF(H1425,I1425,"m")+1)*12))</f>
        <v>0</v>
      </c>
      <c r="M1425" s="291">
        <f t="shared" si="146"/>
        <v>0</v>
      </c>
      <c r="N1425" s="335"/>
      <c r="O1425" s="143"/>
      <c r="P1425" s="397"/>
      <c r="Q1425" s="555"/>
      <c r="R1425" s="576">
        <f t="shared" si="147"/>
        <v>0</v>
      </c>
      <c r="S1425" s="576">
        <f t="shared" si="148"/>
        <v>0</v>
      </c>
      <c r="T1425" s="576">
        <f t="shared" si="149"/>
        <v>0</v>
      </c>
      <c r="U1425" s="576">
        <f t="shared" si="150"/>
        <v>0</v>
      </c>
      <c r="V1425" s="553"/>
      <c r="W1425" s="553"/>
      <c r="X1425" s="553"/>
      <c r="Y1425" s="553"/>
      <c r="Z1425" s="397"/>
      <c r="AA1425" s="397"/>
      <c r="AB1425" s="397"/>
      <c r="AC1425" s="397"/>
      <c r="AD1425" s="397"/>
      <c r="AE1425" s="397"/>
      <c r="AF1425" s="397"/>
      <c r="AG1425" s="397"/>
      <c r="AH1425" s="397"/>
      <c r="AI1425" s="397"/>
      <c r="AJ1425" s="397"/>
      <c r="AK1425" s="397"/>
      <c r="AL1425" s="397"/>
      <c r="AM1425" s="397"/>
      <c r="AN1425" s="397"/>
      <c r="AO1425" s="397"/>
      <c r="AP1425" s="397"/>
      <c r="AQ1425" s="397"/>
      <c r="AR1425" s="397"/>
      <c r="AS1425" s="397"/>
      <c r="AT1425" s="397"/>
      <c r="AU1425" s="397"/>
      <c r="AV1425" s="397"/>
      <c r="AW1425" s="397"/>
      <c r="AX1425" s="397"/>
      <c r="AY1425" s="397"/>
      <c r="AZ1425" s="397"/>
      <c r="BA1425" s="553"/>
      <c r="BB1425" s="397"/>
      <c r="BC1425" s="397"/>
      <c r="BD1425" s="397"/>
    </row>
    <row r="1426" spans="2:56" x14ac:dyDescent="0.35">
      <c r="B1426" s="80"/>
      <c r="C1426" s="119"/>
      <c r="D1426" s="119"/>
      <c r="E1426" s="84"/>
      <c r="F1426" s="119"/>
      <c r="G1426" s="120"/>
      <c r="H1426" s="41"/>
      <c r="I1426" s="41"/>
      <c r="J1426" s="82"/>
      <c r="K1426" s="291">
        <f t="shared" si="145"/>
        <v>0</v>
      </c>
      <c r="L1426" s="293">
        <f>IF(I1426&lt;INDEX(Lookup!$U$2:$U$10,MATCH($D$46,Lookup!$S$2:$S$10,0)),0,IF(O1426="X",0,J1426/(DATEDIF(H1426,I1426,"m")+1)*12))</f>
        <v>0</v>
      </c>
      <c r="M1426" s="291">
        <f t="shared" si="146"/>
        <v>0</v>
      </c>
      <c r="N1426" s="335"/>
      <c r="O1426" s="143"/>
      <c r="P1426" s="397"/>
      <c r="Q1426" s="555"/>
      <c r="R1426" s="576">
        <f t="shared" si="147"/>
        <v>0</v>
      </c>
      <c r="S1426" s="576">
        <f t="shared" si="148"/>
        <v>0</v>
      </c>
      <c r="T1426" s="576">
        <f t="shared" si="149"/>
        <v>0</v>
      </c>
      <c r="U1426" s="576">
        <f t="shared" si="150"/>
        <v>0</v>
      </c>
      <c r="V1426" s="553"/>
      <c r="W1426" s="553"/>
      <c r="X1426" s="553"/>
      <c r="Y1426" s="553"/>
      <c r="Z1426" s="397"/>
      <c r="AA1426" s="397"/>
      <c r="AB1426" s="397"/>
      <c r="AC1426" s="397"/>
      <c r="AD1426" s="397"/>
      <c r="AE1426" s="397"/>
      <c r="AF1426" s="397"/>
      <c r="AG1426" s="397"/>
      <c r="AH1426" s="397"/>
      <c r="AI1426" s="397"/>
      <c r="AJ1426" s="397"/>
      <c r="AK1426" s="397"/>
      <c r="AL1426" s="397"/>
      <c r="AM1426" s="397"/>
      <c r="AN1426" s="397"/>
      <c r="AO1426" s="397"/>
      <c r="AP1426" s="397"/>
      <c r="AQ1426" s="397"/>
      <c r="AR1426" s="397"/>
      <c r="AS1426" s="397"/>
      <c r="AT1426" s="397"/>
      <c r="AU1426" s="397"/>
      <c r="AV1426" s="397"/>
      <c r="AW1426" s="397"/>
      <c r="AX1426" s="397"/>
      <c r="AY1426" s="397"/>
      <c r="AZ1426" s="397"/>
      <c r="BA1426" s="553"/>
      <c r="BB1426" s="397"/>
      <c r="BC1426" s="397"/>
      <c r="BD1426" s="397"/>
    </row>
    <row r="1427" spans="2:56" x14ac:dyDescent="0.35">
      <c r="B1427" s="80"/>
      <c r="C1427" s="119"/>
      <c r="D1427" s="119"/>
      <c r="E1427" s="84"/>
      <c r="F1427" s="119"/>
      <c r="G1427" s="120"/>
      <c r="H1427" s="41"/>
      <c r="I1427" s="41"/>
      <c r="J1427" s="82"/>
      <c r="K1427" s="291">
        <f t="shared" si="145"/>
        <v>0</v>
      </c>
      <c r="L1427" s="293">
        <f>IF(I1427&lt;INDEX(Lookup!$U$2:$U$10,MATCH($D$46,Lookup!$S$2:$S$10,0)),0,IF(O1427="X",0,J1427/(DATEDIF(H1427,I1427,"m")+1)*12))</f>
        <v>0</v>
      </c>
      <c r="M1427" s="291">
        <f t="shared" si="146"/>
        <v>0</v>
      </c>
      <c r="N1427" s="335"/>
      <c r="O1427" s="143"/>
      <c r="P1427" s="397"/>
      <c r="Q1427" s="555"/>
      <c r="R1427" s="576">
        <f t="shared" si="147"/>
        <v>0</v>
      </c>
      <c r="S1427" s="576">
        <f t="shared" si="148"/>
        <v>0</v>
      </c>
      <c r="T1427" s="576">
        <f t="shared" si="149"/>
        <v>0</v>
      </c>
      <c r="U1427" s="576">
        <f t="shared" si="150"/>
        <v>0</v>
      </c>
      <c r="V1427" s="553"/>
      <c r="W1427" s="553"/>
      <c r="X1427" s="553"/>
      <c r="Y1427" s="553"/>
      <c r="Z1427" s="397"/>
      <c r="AA1427" s="397"/>
      <c r="AB1427" s="397"/>
      <c r="AC1427" s="397"/>
      <c r="AD1427" s="397"/>
      <c r="AE1427" s="397"/>
      <c r="AF1427" s="397"/>
      <c r="AG1427" s="397"/>
      <c r="AH1427" s="397"/>
      <c r="AI1427" s="397"/>
      <c r="AJ1427" s="397"/>
      <c r="AK1427" s="397"/>
      <c r="AL1427" s="397"/>
      <c r="AM1427" s="397"/>
      <c r="AN1427" s="397"/>
      <c r="AO1427" s="397"/>
      <c r="AP1427" s="397"/>
      <c r="AQ1427" s="397"/>
      <c r="AR1427" s="397"/>
      <c r="AS1427" s="397"/>
      <c r="AT1427" s="397"/>
      <c r="AU1427" s="397"/>
      <c r="AV1427" s="397"/>
      <c r="AW1427" s="397"/>
      <c r="AX1427" s="397"/>
      <c r="AY1427" s="397"/>
      <c r="AZ1427" s="397"/>
      <c r="BA1427" s="553"/>
      <c r="BB1427" s="397"/>
      <c r="BC1427" s="397"/>
      <c r="BD1427" s="397"/>
    </row>
    <row r="1428" spans="2:56" x14ac:dyDescent="0.35">
      <c r="B1428" s="80"/>
      <c r="C1428" s="119"/>
      <c r="D1428" s="119"/>
      <c r="E1428" s="84"/>
      <c r="F1428" s="119"/>
      <c r="G1428" s="120"/>
      <c r="H1428" s="41"/>
      <c r="I1428" s="41"/>
      <c r="J1428" s="82"/>
      <c r="K1428" s="291">
        <f t="shared" si="145"/>
        <v>0</v>
      </c>
      <c r="L1428" s="293">
        <f>IF(I1428&lt;INDEX(Lookup!$U$2:$U$10,MATCH($D$46,Lookup!$S$2:$S$10,0)),0,IF(O1428="X",0,J1428/(DATEDIF(H1428,I1428,"m")+1)*12))</f>
        <v>0</v>
      </c>
      <c r="M1428" s="291">
        <f t="shared" si="146"/>
        <v>0</v>
      </c>
      <c r="N1428" s="335"/>
      <c r="O1428" s="143"/>
      <c r="P1428" s="397"/>
      <c r="Q1428" s="555"/>
      <c r="R1428" s="576">
        <f t="shared" si="147"/>
        <v>0</v>
      </c>
      <c r="S1428" s="576">
        <f t="shared" si="148"/>
        <v>0</v>
      </c>
      <c r="T1428" s="576">
        <f t="shared" si="149"/>
        <v>0</v>
      </c>
      <c r="U1428" s="576">
        <f t="shared" si="150"/>
        <v>0</v>
      </c>
      <c r="V1428" s="553"/>
      <c r="W1428" s="553"/>
      <c r="X1428" s="553"/>
      <c r="Y1428" s="553"/>
      <c r="Z1428" s="397"/>
      <c r="AA1428" s="397"/>
      <c r="AB1428" s="397"/>
      <c r="AC1428" s="397"/>
      <c r="AD1428" s="397"/>
      <c r="AE1428" s="397"/>
      <c r="AF1428" s="397"/>
      <c r="AG1428" s="397"/>
      <c r="AH1428" s="397"/>
      <c r="AI1428" s="397"/>
      <c r="AJ1428" s="397"/>
      <c r="AK1428" s="397"/>
      <c r="AL1428" s="397"/>
      <c r="AM1428" s="397"/>
      <c r="AN1428" s="397"/>
      <c r="AO1428" s="397"/>
      <c r="AP1428" s="397"/>
      <c r="AQ1428" s="397"/>
      <c r="AR1428" s="397"/>
      <c r="AS1428" s="397"/>
      <c r="AT1428" s="397"/>
      <c r="AU1428" s="397"/>
      <c r="AV1428" s="397"/>
      <c r="AW1428" s="397"/>
      <c r="AX1428" s="397"/>
      <c r="AY1428" s="397"/>
      <c r="AZ1428" s="397"/>
      <c r="BA1428" s="553"/>
      <c r="BB1428" s="397"/>
      <c r="BC1428" s="397"/>
      <c r="BD1428" s="397"/>
    </row>
    <row r="1429" spans="2:56" x14ac:dyDescent="0.35">
      <c r="B1429" s="80"/>
      <c r="C1429" s="119"/>
      <c r="D1429" s="119"/>
      <c r="E1429" s="84"/>
      <c r="F1429" s="119"/>
      <c r="G1429" s="120"/>
      <c r="H1429" s="41"/>
      <c r="I1429" s="41"/>
      <c r="J1429" s="82"/>
      <c r="K1429" s="291">
        <f t="shared" si="145"/>
        <v>0</v>
      </c>
      <c r="L1429" s="293">
        <f>IF(I1429&lt;INDEX(Lookup!$U$2:$U$10,MATCH($D$46,Lookup!$S$2:$S$10,0)),0,IF(O1429="X",0,J1429/(DATEDIF(H1429,I1429,"m")+1)*12))</f>
        <v>0</v>
      </c>
      <c r="M1429" s="291">
        <f t="shared" si="146"/>
        <v>0</v>
      </c>
      <c r="N1429" s="335"/>
      <c r="O1429" s="143"/>
      <c r="P1429" s="397"/>
      <c r="Q1429" s="555"/>
      <c r="R1429" s="576">
        <f t="shared" si="147"/>
        <v>0</v>
      </c>
      <c r="S1429" s="576">
        <f t="shared" si="148"/>
        <v>0</v>
      </c>
      <c r="T1429" s="576">
        <f t="shared" si="149"/>
        <v>0</v>
      </c>
      <c r="U1429" s="576">
        <f t="shared" si="150"/>
        <v>0</v>
      </c>
      <c r="V1429" s="553"/>
      <c r="W1429" s="553"/>
      <c r="X1429" s="553"/>
      <c r="Y1429" s="553"/>
      <c r="Z1429" s="397"/>
      <c r="AA1429" s="397"/>
      <c r="AB1429" s="397"/>
      <c r="AC1429" s="397"/>
      <c r="AD1429" s="397"/>
      <c r="AE1429" s="397"/>
      <c r="AF1429" s="397"/>
      <c r="AG1429" s="397"/>
      <c r="AH1429" s="397"/>
      <c r="AI1429" s="397"/>
      <c r="AJ1429" s="397"/>
      <c r="AK1429" s="397"/>
      <c r="AL1429" s="397"/>
      <c r="AM1429" s="397"/>
      <c r="AN1429" s="397"/>
      <c r="AO1429" s="397"/>
      <c r="AP1429" s="397"/>
      <c r="AQ1429" s="397"/>
      <c r="AR1429" s="397"/>
      <c r="AS1429" s="397"/>
      <c r="AT1429" s="397"/>
      <c r="AU1429" s="397"/>
      <c r="AV1429" s="397"/>
      <c r="AW1429" s="397"/>
      <c r="AX1429" s="397"/>
      <c r="AY1429" s="397"/>
      <c r="AZ1429" s="397"/>
      <c r="BA1429" s="553"/>
      <c r="BB1429" s="397"/>
      <c r="BC1429" s="397"/>
      <c r="BD1429" s="397"/>
    </row>
    <row r="1430" spans="2:56" x14ac:dyDescent="0.35">
      <c r="B1430" s="80"/>
      <c r="C1430" s="119"/>
      <c r="D1430" s="119"/>
      <c r="E1430" s="84"/>
      <c r="F1430" s="119"/>
      <c r="G1430" s="120"/>
      <c r="H1430" s="41"/>
      <c r="I1430" s="41"/>
      <c r="J1430" s="82"/>
      <c r="K1430" s="291">
        <f t="shared" si="145"/>
        <v>0</v>
      </c>
      <c r="L1430" s="293">
        <f>IF(I1430&lt;INDEX(Lookup!$U$2:$U$10,MATCH($D$46,Lookup!$S$2:$S$10,0)),0,IF(O1430="X",0,J1430/(DATEDIF(H1430,I1430,"m")+1)*12))</f>
        <v>0</v>
      </c>
      <c r="M1430" s="291">
        <f t="shared" si="146"/>
        <v>0</v>
      </c>
      <c r="N1430" s="335"/>
      <c r="O1430" s="143"/>
      <c r="P1430" s="397"/>
      <c r="Q1430" s="555"/>
      <c r="R1430" s="576">
        <f t="shared" si="147"/>
        <v>0</v>
      </c>
      <c r="S1430" s="576">
        <f t="shared" si="148"/>
        <v>0</v>
      </c>
      <c r="T1430" s="576">
        <f t="shared" si="149"/>
        <v>0</v>
      </c>
      <c r="U1430" s="576">
        <f t="shared" si="150"/>
        <v>0</v>
      </c>
      <c r="V1430" s="553"/>
      <c r="W1430" s="553"/>
      <c r="X1430" s="553"/>
      <c r="Y1430" s="553"/>
      <c r="Z1430" s="397"/>
      <c r="AA1430" s="397"/>
      <c r="AB1430" s="397"/>
      <c r="AC1430" s="397"/>
      <c r="AD1430" s="397"/>
      <c r="AE1430" s="397"/>
      <c r="AF1430" s="397"/>
      <c r="AG1430" s="397"/>
      <c r="AH1430" s="397"/>
      <c r="AI1430" s="397"/>
      <c r="AJ1430" s="397"/>
      <c r="AK1430" s="397"/>
      <c r="AL1430" s="397"/>
      <c r="AM1430" s="397"/>
      <c r="AN1430" s="397"/>
      <c r="AO1430" s="397"/>
      <c r="AP1430" s="397"/>
      <c r="AQ1430" s="397"/>
      <c r="AR1430" s="397"/>
      <c r="AS1430" s="397"/>
      <c r="AT1430" s="397"/>
      <c r="AU1430" s="397"/>
      <c r="AV1430" s="397"/>
      <c r="AW1430" s="397"/>
      <c r="AX1430" s="397"/>
      <c r="AY1430" s="397"/>
      <c r="AZ1430" s="397"/>
      <c r="BA1430" s="553"/>
      <c r="BB1430" s="397"/>
      <c r="BC1430" s="397"/>
      <c r="BD1430" s="397"/>
    </row>
    <row r="1431" spans="2:56" x14ac:dyDescent="0.35">
      <c r="B1431" s="80"/>
      <c r="C1431" s="119"/>
      <c r="D1431" s="119"/>
      <c r="E1431" s="84"/>
      <c r="F1431" s="119"/>
      <c r="G1431" s="120"/>
      <c r="H1431" s="41"/>
      <c r="I1431" s="41"/>
      <c r="J1431" s="82"/>
      <c r="K1431" s="291">
        <f t="shared" si="145"/>
        <v>0</v>
      </c>
      <c r="L1431" s="293">
        <f>IF(I1431&lt;INDEX(Lookup!$U$2:$U$10,MATCH($D$46,Lookup!$S$2:$S$10,0)),0,IF(O1431="X",0,J1431/(DATEDIF(H1431,I1431,"m")+1)*12))</f>
        <v>0</v>
      </c>
      <c r="M1431" s="291">
        <f t="shared" si="146"/>
        <v>0</v>
      </c>
      <c r="N1431" s="335"/>
      <c r="O1431" s="143"/>
      <c r="P1431" s="397"/>
      <c r="Q1431" s="555"/>
      <c r="R1431" s="576">
        <f t="shared" si="147"/>
        <v>0</v>
      </c>
      <c r="S1431" s="576">
        <f t="shared" si="148"/>
        <v>0</v>
      </c>
      <c r="T1431" s="576">
        <f t="shared" si="149"/>
        <v>0</v>
      </c>
      <c r="U1431" s="576">
        <f t="shared" si="150"/>
        <v>0</v>
      </c>
      <c r="V1431" s="553"/>
      <c r="W1431" s="553"/>
      <c r="X1431" s="553"/>
      <c r="Y1431" s="553"/>
      <c r="Z1431" s="397"/>
      <c r="AA1431" s="397"/>
      <c r="AB1431" s="397"/>
      <c r="AC1431" s="397"/>
      <c r="AD1431" s="397"/>
      <c r="AE1431" s="397"/>
      <c r="AF1431" s="397"/>
      <c r="AG1431" s="397"/>
      <c r="AH1431" s="397"/>
      <c r="AI1431" s="397"/>
      <c r="AJ1431" s="397"/>
      <c r="AK1431" s="397"/>
      <c r="AL1431" s="397"/>
      <c r="AM1431" s="397"/>
      <c r="AN1431" s="397"/>
      <c r="AO1431" s="397"/>
      <c r="AP1431" s="397"/>
      <c r="AQ1431" s="397"/>
      <c r="AR1431" s="397"/>
      <c r="AS1431" s="397"/>
      <c r="AT1431" s="397"/>
      <c r="AU1431" s="397"/>
      <c r="AV1431" s="397"/>
      <c r="AW1431" s="397"/>
      <c r="AX1431" s="397"/>
      <c r="AY1431" s="397"/>
      <c r="AZ1431" s="397"/>
      <c r="BA1431" s="553"/>
      <c r="BB1431" s="397"/>
      <c r="BC1431" s="397"/>
      <c r="BD1431" s="397"/>
    </row>
    <row r="1432" spans="2:56" x14ac:dyDescent="0.35">
      <c r="B1432" s="80"/>
      <c r="C1432" s="119"/>
      <c r="D1432" s="119"/>
      <c r="E1432" s="84"/>
      <c r="F1432" s="119"/>
      <c r="G1432" s="120"/>
      <c r="H1432" s="41"/>
      <c r="I1432" s="41"/>
      <c r="J1432" s="82"/>
      <c r="K1432" s="291">
        <f t="shared" si="145"/>
        <v>0</v>
      </c>
      <c r="L1432" s="293">
        <f>IF(I1432&lt;INDEX(Lookup!$U$2:$U$10,MATCH($D$46,Lookup!$S$2:$S$10,0)),0,IF(O1432="X",0,J1432/(DATEDIF(H1432,I1432,"m")+1)*12))</f>
        <v>0</v>
      </c>
      <c r="M1432" s="291">
        <f t="shared" si="146"/>
        <v>0</v>
      </c>
      <c r="N1432" s="335"/>
      <c r="O1432" s="143"/>
      <c r="P1432" s="397"/>
      <c r="Q1432" s="555"/>
      <c r="R1432" s="576">
        <f t="shared" si="147"/>
        <v>0</v>
      </c>
      <c r="S1432" s="576">
        <f t="shared" si="148"/>
        <v>0</v>
      </c>
      <c r="T1432" s="576">
        <f t="shared" si="149"/>
        <v>0</v>
      </c>
      <c r="U1432" s="576">
        <f t="shared" si="150"/>
        <v>0</v>
      </c>
      <c r="V1432" s="553"/>
      <c r="W1432" s="553"/>
      <c r="X1432" s="553"/>
      <c r="Y1432" s="553"/>
      <c r="Z1432" s="397"/>
      <c r="AA1432" s="397"/>
      <c r="AB1432" s="397"/>
      <c r="AC1432" s="397"/>
      <c r="AD1432" s="397"/>
      <c r="AE1432" s="397"/>
      <c r="AF1432" s="397"/>
      <c r="AG1432" s="397"/>
      <c r="AH1432" s="397"/>
      <c r="AI1432" s="397"/>
      <c r="AJ1432" s="397"/>
      <c r="AK1432" s="397"/>
      <c r="AL1432" s="397"/>
      <c r="AM1432" s="397"/>
      <c r="AN1432" s="397"/>
      <c r="AO1432" s="397"/>
      <c r="AP1432" s="397"/>
      <c r="AQ1432" s="397"/>
      <c r="AR1432" s="397"/>
      <c r="AS1432" s="397"/>
      <c r="AT1432" s="397"/>
      <c r="AU1432" s="397"/>
      <c r="AV1432" s="397"/>
      <c r="AW1432" s="397"/>
      <c r="AX1432" s="397"/>
      <c r="AY1432" s="397"/>
      <c r="AZ1432" s="397"/>
      <c r="BA1432" s="553"/>
      <c r="BB1432" s="397"/>
      <c r="BC1432" s="397"/>
      <c r="BD1432" s="397"/>
    </row>
    <row r="1433" spans="2:56" x14ac:dyDescent="0.35">
      <c r="B1433" s="80"/>
      <c r="C1433" s="119"/>
      <c r="D1433" s="119"/>
      <c r="E1433" s="84"/>
      <c r="F1433" s="119"/>
      <c r="G1433" s="120"/>
      <c r="H1433" s="41"/>
      <c r="I1433" s="41"/>
      <c r="J1433" s="82"/>
      <c r="K1433" s="291">
        <f t="shared" si="145"/>
        <v>0</v>
      </c>
      <c r="L1433" s="293">
        <f>IF(I1433&lt;INDEX(Lookup!$U$2:$U$10,MATCH($D$46,Lookup!$S$2:$S$10,0)),0,IF(O1433="X",0,J1433/(DATEDIF(H1433,I1433,"m")+1)*12))</f>
        <v>0</v>
      </c>
      <c r="M1433" s="291">
        <f t="shared" si="146"/>
        <v>0</v>
      </c>
      <c r="N1433" s="335"/>
      <c r="O1433" s="143"/>
      <c r="P1433" s="397"/>
      <c r="Q1433" s="555"/>
      <c r="R1433" s="576">
        <f t="shared" si="147"/>
        <v>0</v>
      </c>
      <c r="S1433" s="576">
        <f t="shared" si="148"/>
        <v>0</v>
      </c>
      <c r="T1433" s="576">
        <f t="shared" si="149"/>
        <v>0</v>
      </c>
      <c r="U1433" s="576">
        <f t="shared" si="150"/>
        <v>0</v>
      </c>
      <c r="V1433" s="553"/>
      <c r="W1433" s="553"/>
      <c r="X1433" s="553"/>
      <c r="Y1433" s="553"/>
      <c r="Z1433" s="397"/>
      <c r="AA1433" s="397"/>
      <c r="AB1433" s="397"/>
      <c r="AC1433" s="397"/>
      <c r="AD1433" s="397"/>
      <c r="AE1433" s="397"/>
      <c r="AF1433" s="397"/>
      <c r="AG1433" s="397"/>
      <c r="AH1433" s="397"/>
      <c r="AI1433" s="397"/>
      <c r="AJ1433" s="397"/>
      <c r="AK1433" s="397"/>
      <c r="AL1433" s="397"/>
      <c r="AM1433" s="397"/>
      <c r="AN1433" s="397"/>
      <c r="AO1433" s="397"/>
      <c r="AP1433" s="397"/>
      <c r="AQ1433" s="397"/>
      <c r="AR1433" s="397"/>
      <c r="AS1433" s="397"/>
      <c r="AT1433" s="397"/>
      <c r="AU1433" s="397"/>
      <c r="AV1433" s="397"/>
      <c r="AW1433" s="397"/>
      <c r="AX1433" s="397"/>
      <c r="AY1433" s="397"/>
      <c r="AZ1433" s="397"/>
      <c r="BA1433" s="553"/>
      <c r="BB1433" s="397"/>
      <c r="BC1433" s="397"/>
      <c r="BD1433" s="397"/>
    </row>
    <row r="1434" spans="2:56" x14ac:dyDescent="0.35">
      <c r="B1434" s="80"/>
      <c r="C1434" s="119"/>
      <c r="D1434" s="119"/>
      <c r="E1434" s="84"/>
      <c r="F1434" s="119"/>
      <c r="G1434" s="120"/>
      <c r="H1434" s="41"/>
      <c r="I1434" s="41"/>
      <c r="J1434" s="82"/>
      <c r="K1434" s="291">
        <f t="shared" si="145"/>
        <v>0</v>
      </c>
      <c r="L1434" s="293">
        <f>IF(I1434&lt;INDEX(Lookup!$U$2:$U$10,MATCH($D$46,Lookup!$S$2:$S$10,0)),0,IF(O1434="X",0,J1434/(DATEDIF(H1434,I1434,"m")+1)*12))</f>
        <v>0</v>
      </c>
      <c r="M1434" s="291">
        <f t="shared" si="146"/>
        <v>0</v>
      </c>
      <c r="N1434" s="335"/>
      <c r="O1434" s="143"/>
      <c r="P1434" s="397"/>
      <c r="Q1434" s="555"/>
      <c r="R1434" s="576">
        <f t="shared" si="147"/>
        <v>0</v>
      </c>
      <c r="S1434" s="576">
        <f t="shared" si="148"/>
        <v>0</v>
      </c>
      <c r="T1434" s="576">
        <f t="shared" si="149"/>
        <v>0</v>
      </c>
      <c r="U1434" s="576">
        <f t="shared" si="150"/>
        <v>0</v>
      </c>
      <c r="V1434" s="553"/>
      <c r="W1434" s="553"/>
      <c r="X1434" s="553"/>
      <c r="Y1434" s="553"/>
      <c r="Z1434" s="397"/>
      <c r="AA1434" s="397"/>
      <c r="AB1434" s="397"/>
      <c r="AC1434" s="397"/>
      <c r="AD1434" s="397"/>
      <c r="AE1434" s="397"/>
      <c r="AF1434" s="397"/>
      <c r="AG1434" s="397"/>
      <c r="AH1434" s="397"/>
      <c r="AI1434" s="397"/>
      <c r="AJ1434" s="397"/>
      <c r="AK1434" s="397"/>
      <c r="AL1434" s="397"/>
      <c r="AM1434" s="397"/>
      <c r="AN1434" s="397"/>
      <c r="AO1434" s="397"/>
      <c r="AP1434" s="397"/>
      <c r="AQ1434" s="397"/>
      <c r="AR1434" s="397"/>
      <c r="AS1434" s="397"/>
      <c r="AT1434" s="397"/>
      <c r="AU1434" s="397"/>
      <c r="AV1434" s="397"/>
      <c r="AW1434" s="397"/>
      <c r="AX1434" s="397"/>
      <c r="AY1434" s="397"/>
      <c r="AZ1434" s="397"/>
      <c r="BA1434" s="553"/>
      <c r="BB1434" s="397"/>
      <c r="BC1434" s="397"/>
      <c r="BD1434" s="397"/>
    </row>
    <row r="1435" spans="2:56" x14ac:dyDescent="0.35">
      <c r="B1435" s="80"/>
      <c r="C1435" s="119"/>
      <c r="D1435" s="119"/>
      <c r="E1435" s="84"/>
      <c r="F1435" s="119"/>
      <c r="G1435" s="120"/>
      <c r="H1435" s="41"/>
      <c r="I1435" s="41"/>
      <c r="J1435" s="82"/>
      <c r="K1435" s="291">
        <f t="shared" si="145"/>
        <v>0</v>
      </c>
      <c r="L1435" s="293">
        <f>IF(I1435&lt;INDEX(Lookup!$U$2:$U$10,MATCH($D$46,Lookup!$S$2:$S$10,0)),0,IF(O1435="X",0,J1435/(DATEDIF(H1435,I1435,"m")+1)*12))</f>
        <v>0</v>
      </c>
      <c r="M1435" s="291">
        <f t="shared" si="146"/>
        <v>0</v>
      </c>
      <c r="N1435" s="335"/>
      <c r="O1435" s="143"/>
      <c r="P1435" s="397"/>
      <c r="Q1435" s="555"/>
      <c r="R1435" s="576">
        <f t="shared" si="147"/>
        <v>0</v>
      </c>
      <c r="S1435" s="576">
        <f t="shared" si="148"/>
        <v>0</v>
      </c>
      <c r="T1435" s="576">
        <f t="shared" si="149"/>
        <v>0</v>
      </c>
      <c r="U1435" s="576">
        <f t="shared" si="150"/>
        <v>0</v>
      </c>
      <c r="V1435" s="553"/>
      <c r="W1435" s="553"/>
      <c r="X1435" s="553"/>
      <c r="Y1435" s="553"/>
      <c r="Z1435" s="397"/>
      <c r="AA1435" s="397"/>
      <c r="AB1435" s="397"/>
      <c r="AC1435" s="397"/>
      <c r="AD1435" s="397"/>
      <c r="AE1435" s="397"/>
      <c r="AF1435" s="397"/>
      <c r="AG1435" s="397"/>
      <c r="AH1435" s="397"/>
      <c r="AI1435" s="397"/>
      <c r="AJ1435" s="397"/>
      <c r="AK1435" s="397"/>
      <c r="AL1435" s="397"/>
      <c r="AM1435" s="397"/>
      <c r="AN1435" s="397"/>
      <c r="AO1435" s="397"/>
      <c r="AP1435" s="397"/>
      <c r="AQ1435" s="397"/>
      <c r="AR1435" s="397"/>
      <c r="AS1435" s="397"/>
      <c r="AT1435" s="397"/>
      <c r="AU1435" s="397"/>
      <c r="AV1435" s="397"/>
      <c r="AW1435" s="397"/>
      <c r="AX1435" s="397"/>
      <c r="AY1435" s="397"/>
      <c r="AZ1435" s="397"/>
      <c r="BA1435" s="553"/>
      <c r="BB1435" s="397"/>
      <c r="BC1435" s="397"/>
      <c r="BD1435" s="397"/>
    </row>
    <row r="1436" spans="2:56" x14ac:dyDescent="0.35">
      <c r="B1436" s="80"/>
      <c r="C1436" s="119"/>
      <c r="D1436" s="119"/>
      <c r="E1436" s="84"/>
      <c r="F1436" s="119"/>
      <c r="G1436" s="120"/>
      <c r="H1436" s="41"/>
      <c r="I1436" s="41"/>
      <c r="J1436" s="82"/>
      <c r="K1436" s="291">
        <f t="shared" si="145"/>
        <v>0</v>
      </c>
      <c r="L1436" s="293">
        <f>IF(I1436&lt;INDEX(Lookup!$U$2:$U$10,MATCH($D$46,Lookup!$S$2:$S$10,0)),0,IF(O1436="X",0,J1436/(DATEDIF(H1436,I1436,"m")+1)*12))</f>
        <v>0</v>
      </c>
      <c r="M1436" s="291">
        <f t="shared" si="146"/>
        <v>0</v>
      </c>
      <c r="N1436" s="335"/>
      <c r="O1436" s="143"/>
      <c r="P1436" s="397"/>
      <c r="Q1436" s="555"/>
      <c r="R1436" s="576">
        <f t="shared" si="147"/>
        <v>0</v>
      </c>
      <c r="S1436" s="576">
        <f t="shared" si="148"/>
        <v>0</v>
      </c>
      <c r="T1436" s="576">
        <f t="shared" si="149"/>
        <v>0</v>
      </c>
      <c r="U1436" s="576">
        <f t="shared" si="150"/>
        <v>0</v>
      </c>
      <c r="V1436" s="553"/>
      <c r="W1436" s="553"/>
      <c r="X1436" s="553"/>
      <c r="Y1436" s="553"/>
      <c r="Z1436" s="397"/>
      <c r="AA1436" s="397"/>
      <c r="AB1436" s="397"/>
      <c r="AC1436" s="397"/>
      <c r="AD1436" s="397"/>
      <c r="AE1436" s="397"/>
      <c r="AF1436" s="397"/>
      <c r="AG1436" s="397"/>
      <c r="AH1436" s="397"/>
      <c r="AI1436" s="397"/>
      <c r="AJ1436" s="397"/>
      <c r="AK1436" s="397"/>
      <c r="AL1436" s="397"/>
      <c r="AM1436" s="397"/>
      <c r="AN1436" s="397"/>
      <c r="AO1436" s="397"/>
      <c r="AP1436" s="397"/>
      <c r="AQ1436" s="397"/>
      <c r="AR1436" s="397"/>
      <c r="AS1436" s="397"/>
      <c r="AT1436" s="397"/>
      <c r="AU1436" s="397"/>
      <c r="AV1436" s="397"/>
      <c r="AW1436" s="397"/>
      <c r="AX1436" s="397"/>
      <c r="AY1436" s="397"/>
      <c r="AZ1436" s="397"/>
      <c r="BA1436" s="553"/>
      <c r="BB1436" s="397"/>
      <c r="BC1436" s="397"/>
      <c r="BD1436" s="397"/>
    </row>
    <row r="1437" spans="2:56" x14ac:dyDescent="0.35">
      <c r="B1437" s="80"/>
      <c r="C1437" s="119"/>
      <c r="D1437" s="119"/>
      <c r="E1437" s="84"/>
      <c r="F1437" s="119"/>
      <c r="G1437" s="120"/>
      <c r="H1437" s="41"/>
      <c r="I1437" s="41"/>
      <c r="J1437" s="82"/>
      <c r="K1437" s="291">
        <f t="shared" si="145"/>
        <v>0</v>
      </c>
      <c r="L1437" s="293">
        <f>IF(I1437&lt;INDEX(Lookup!$U$2:$U$10,MATCH($D$46,Lookup!$S$2:$S$10,0)),0,IF(O1437="X",0,J1437/(DATEDIF(H1437,I1437,"m")+1)*12))</f>
        <v>0</v>
      </c>
      <c r="M1437" s="291">
        <f t="shared" si="146"/>
        <v>0</v>
      </c>
      <c r="N1437" s="335"/>
      <c r="O1437" s="143"/>
      <c r="P1437" s="397"/>
      <c r="Q1437" s="555"/>
      <c r="R1437" s="576">
        <f t="shared" si="147"/>
        <v>0</v>
      </c>
      <c r="S1437" s="576">
        <f t="shared" si="148"/>
        <v>0</v>
      </c>
      <c r="T1437" s="576">
        <f t="shared" si="149"/>
        <v>0</v>
      </c>
      <c r="U1437" s="576">
        <f t="shared" si="150"/>
        <v>0</v>
      </c>
      <c r="V1437" s="553"/>
      <c r="W1437" s="553"/>
      <c r="X1437" s="553"/>
      <c r="Y1437" s="553"/>
      <c r="Z1437" s="397"/>
      <c r="AA1437" s="397"/>
      <c r="AB1437" s="397"/>
      <c r="AC1437" s="397"/>
      <c r="AD1437" s="397"/>
      <c r="AE1437" s="397"/>
      <c r="AF1437" s="397"/>
      <c r="AG1437" s="397"/>
      <c r="AH1437" s="397"/>
      <c r="AI1437" s="397"/>
      <c r="AJ1437" s="397"/>
      <c r="AK1437" s="397"/>
      <c r="AL1437" s="397"/>
      <c r="AM1437" s="397"/>
      <c r="AN1437" s="397"/>
      <c r="AO1437" s="397"/>
      <c r="AP1437" s="397"/>
      <c r="AQ1437" s="397"/>
      <c r="AR1437" s="397"/>
      <c r="AS1437" s="397"/>
      <c r="AT1437" s="397"/>
      <c r="AU1437" s="397"/>
      <c r="AV1437" s="397"/>
      <c r="AW1437" s="397"/>
      <c r="AX1437" s="397"/>
      <c r="AY1437" s="397"/>
      <c r="AZ1437" s="397"/>
      <c r="BA1437" s="553"/>
      <c r="BB1437" s="397"/>
      <c r="BC1437" s="397"/>
      <c r="BD1437" s="397"/>
    </row>
    <row r="1438" spans="2:56" x14ac:dyDescent="0.35">
      <c r="B1438" s="80"/>
      <c r="C1438" s="119"/>
      <c r="D1438" s="119"/>
      <c r="E1438" s="84"/>
      <c r="F1438" s="119"/>
      <c r="G1438" s="120"/>
      <c r="H1438" s="41"/>
      <c r="I1438" s="41"/>
      <c r="J1438" s="82"/>
      <c r="K1438" s="291">
        <f t="shared" si="145"/>
        <v>0</v>
      </c>
      <c r="L1438" s="293">
        <f>IF(I1438&lt;INDEX(Lookup!$U$2:$U$10,MATCH($D$46,Lookup!$S$2:$S$10,0)),0,IF(O1438="X",0,J1438/(DATEDIF(H1438,I1438,"m")+1)*12))</f>
        <v>0</v>
      </c>
      <c r="M1438" s="291">
        <f t="shared" si="146"/>
        <v>0</v>
      </c>
      <c r="N1438" s="335"/>
      <c r="O1438" s="143"/>
      <c r="P1438" s="397"/>
      <c r="Q1438" s="555"/>
      <c r="R1438" s="576">
        <f t="shared" si="147"/>
        <v>0</v>
      </c>
      <c r="S1438" s="576">
        <f t="shared" si="148"/>
        <v>0</v>
      </c>
      <c r="T1438" s="576">
        <f t="shared" si="149"/>
        <v>0</v>
      </c>
      <c r="U1438" s="576">
        <f t="shared" si="150"/>
        <v>0</v>
      </c>
      <c r="V1438" s="553"/>
      <c r="W1438" s="553"/>
      <c r="X1438" s="553"/>
      <c r="Y1438" s="553"/>
      <c r="Z1438" s="397"/>
      <c r="AA1438" s="397"/>
      <c r="AB1438" s="397"/>
      <c r="AC1438" s="397"/>
      <c r="AD1438" s="397"/>
      <c r="AE1438" s="397"/>
      <c r="AF1438" s="397"/>
      <c r="AG1438" s="397"/>
      <c r="AH1438" s="397"/>
      <c r="AI1438" s="397"/>
      <c r="AJ1438" s="397"/>
      <c r="AK1438" s="397"/>
      <c r="AL1438" s="397"/>
      <c r="AM1438" s="397"/>
      <c r="AN1438" s="397"/>
      <c r="AO1438" s="397"/>
      <c r="AP1438" s="397"/>
      <c r="AQ1438" s="397"/>
      <c r="AR1438" s="397"/>
      <c r="AS1438" s="397"/>
      <c r="AT1438" s="397"/>
      <c r="AU1438" s="397"/>
      <c r="AV1438" s="397"/>
      <c r="AW1438" s="397"/>
      <c r="AX1438" s="397"/>
      <c r="AY1438" s="397"/>
      <c r="AZ1438" s="397"/>
      <c r="BA1438" s="553"/>
      <c r="BB1438" s="397"/>
      <c r="BC1438" s="397"/>
      <c r="BD1438" s="397"/>
    </row>
    <row r="1439" spans="2:56" x14ac:dyDescent="0.35">
      <c r="B1439" s="80"/>
      <c r="C1439" s="119"/>
      <c r="D1439" s="119"/>
      <c r="E1439" s="84"/>
      <c r="F1439" s="119"/>
      <c r="G1439" s="120"/>
      <c r="H1439" s="41"/>
      <c r="I1439" s="41"/>
      <c r="J1439" s="82"/>
      <c r="K1439" s="291">
        <f t="shared" si="145"/>
        <v>0</v>
      </c>
      <c r="L1439" s="293">
        <f>IF(I1439&lt;INDEX(Lookup!$U$2:$U$10,MATCH($D$46,Lookup!$S$2:$S$10,0)),0,IF(O1439="X",0,J1439/(DATEDIF(H1439,I1439,"m")+1)*12))</f>
        <v>0</v>
      </c>
      <c r="M1439" s="291">
        <f t="shared" si="146"/>
        <v>0</v>
      </c>
      <c r="N1439" s="335"/>
      <c r="O1439" s="143"/>
      <c r="P1439" s="397"/>
      <c r="Q1439" s="555"/>
      <c r="R1439" s="576">
        <f t="shared" si="147"/>
        <v>0</v>
      </c>
      <c r="S1439" s="576">
        <f t="shared" si="148"/>
        <v>0</v>
      </c>
      <c r="T1439" s="576">
        <f t="shared" si="149"/>
        <v>0</v>
      </c>
      <c r="U1439" s="576">
        <f t="shared" si="150"/>
        <v>0</v>
      </c>
      <c r="V1439" s="553"/>
      <c r="W1439" s="553"/>
      <c r="X1439" s="553"/>
      <c r="Y1439" s="553"/>
      <c r="Z1439" s="397"/>
      <c r="AA1439" s="397"/>
      <c r="AB1439" s="397"/>
      <c r="AC1439" s="397"/>
      <c r="AD1439" s="397"/>
      <c r="AE1439" s="397"/>
      <c r="AF1439" s="397"/>
      <c r="AG1439" s="397"/>
      <c r="AH1439" s="397"/>
      <c r="AI1439" s="397"/>
      <c r="AJ1439" s="397"/>
      <c r="AK1439" s="397"/>
      <c r="AL1439" s="397"/>
      <c r="AM1439" s="397"/>
      <c r="AN1439" s="397"/>
      <c r="AO1439" s="397"/>
      <c r="AP1439" s="397"/>
      <c r="AQ1439" s="397"/>
      <c r="AR1439" s="397"/>
      <c r="AS1439" s="397"/>
      <c r="AT1439" s="397"/>
      <c r="AU1439" s="397"/>
      <c r="AV1439" s="397"/>
      <c r="AW1439" s="397"/>
      <c r="AX1439" s="397"/>
      <c r="AY1439" s="397"/>
      <c r="AZ1439" s="397"/>
      <c r="BA1439" s="553"/>
      <c r="BB1439" s="397"/>
      <c r="BC1439" s="397"/>
      <c r="BD1439" s="397"/>
    </row>
    <row r="1440" spans="2:56" x14ac:dyDescent="0.35">
      <c r="B1440" s="80"/>
      <c r="C1440" s="119"/>
      <c r="D1440" s="119"/>
      <c r="E1440" s="84"/>
      <c r="F1440" s="119"/>
      <c r="G1440" s="120"/>
      <c r="H1440" s="41"/>
      <c r="I1440" s="41"/>
      <c r="J1440" s="82"/>
      <c r="K1440" s="291">
        <f t="shared" si="145"/>
        <v>0</v>
      </c>
      <c r="L1440" s="293">
        <f>IF(I1440&lt;INDEX(Lookup!$U$2:$U$10,MATCH($D$46,Lookup!$S$2:$S$10,0)),0,IF(O1440="X",0,J1440/(DATEDIF(H1440,I1440,"m")+1)*12))</f>
        <v>0</v>
      </c>
      <c r="M1440" s="291">
        <f t="shared" si="146"/>
        <v>0</v>
      </c>
      <c r="N1440" s="335"/>
      <c r="O1440" s="143"/>
      <c r="P1440" s="397"/>
      <c r="Q1440" s="555"/>
      <c r="R1440" s="576">
        <f t="shared" si="147"/>
        <v>0</v>
      </c>
      <c r="S1440" s="576">
        <f t="shared" si="148"/>
        <v>0</v>
      </c>
      <c r="T1440" s="576">
        <f t="shared" si="149"/>
        <v>0</v>
      </c>
      <c r="U1440" s="576">
        <f t="shared" si="150"/>
        <v>0</v>
      </c>
      <c r="V1440" s="553"/>
      <c r="W1440" s="553"/>
      <c r="X1440" s="553"/>
      <c r="Y1440" s="553"/>
      <c r="Z1440" s="397"/>
      <c r="AA1440" s="397"/>
      <c r="AB1440" s="397"/>
      <c r="AC1440" s="397"/>
      <c r="AD1440" s="397"/>
      <c r="AE1440" s="397"/>
      <c r="AF1440" s="397"/>
      <c r="AG1440" s="397"/>
      <c r="AH1440" s="397"/>
      <c r="AI1440" s="397"/>
      <c r="AJ1440" s="397"/>
      <c r="AK1440" s="397"/>
      <c r="AL1440" s="397"/>
      <c r="AM1440" s="397"/>
      <c r="AN1440" s="397"/>
      <c r="AO1440" s="397"/>
      <c r="AP1440" s="397"/>
      <c r="AQ1440" s="397"/>
      <c r="AR1440" s="397"/>
      <c r="AS1440" s="397"/>
      <c r="AT1440" s="397"/>
      <c r="AU1440" s="397"/>
      <c r="AV1440" s="397"/>
      <c r="AW1440" s="397"/>
      <c r="AX1440" s="397"/>
      <c r="AY1440" s="397"/>
      <c r="AZ1440" s="397"/>
      <c r="BA1440" s="553"/>
      <c r="BB1440" s="397"/>
      <c r="BC1440" s="397"/>
      <c r="BD1440" s="397"/>
    </row>
    <row r="1441" spans="2:56" x14ac:dyDescent="0.35">
      <c r="B1441" s="80"/>
      <c r="C1441" s="119"/>
      <c r="D1441" s="119"/>
      <c r="E1441" s="84"/>
      <c r="F1441" s="119"/>
      <c r="G1441" s="120"/>
      <c r="H1441" s="41"/>
      <c r="I1441" s="41"/>
      <c r="J1441" s="82"/>
      <c r="K1441" s="291">
        <f t="shared" si="145"/>
        <v>0</v>
      </c>
      <c r="L1441" s="293">
        <f>IF(I1441&lt;INDEX(Lookup!$U$2:$U$10,MATCH($D$46,Lookup!$S$2:$S$10,0)),0,IF(O1441="X",0,J1441/(DATEDIF(H1441,I1441,"m")+1)*12))</f>
        <v>0</v>
      </c>
      <c r="M1441" s="291">
        <f t="shared" si="146"/>
        <v>0</v>
      </c>
      <c r="N1441" s="335"/>
      <c r="O1441" s="143"/>
      <c r="P1441" s="397"/>
      <c r="Q1441" s="555"/>
      <c r="R1441" s="576">
        <f t="shared" si="147"/>
        <v>0</v>
      </c>
      <c r="S1441" s="576">
        <f t="shared" si="148"/>
        <v>0</v>
      </c>
      <c r="T1441" s="576">
        <f t="shared" si="149"/>
        <v>0</v>
      </c>
      <c r="U1441" s="576">
        <f t="shared" si="150"/>
        <v>0</v>
      </c>
      <c r="V1441" s="553"/>
      <c r="W1441" s="553"/>
      <c r="X1441" s="553"/>
      <c r="Y1441" s="553"/>
      <c r="Z1441" s="397"/>
      <c r="AA1441" s="397"/>
      <c r="AB1441" s="397"/>
      <c r="AC1441" s="397"/>
      <c r="AD1441" s="397"/>
      <c r="AE1441" s="397"/>
      <c r="AF1441" s="397"/>
      <c r="AG1441" s="397"/>
      <c r="AH1441" s="397"/>
      <c r="AI1441" s="397"/>
      <c r="AJ1441" s="397"/>
      <c r="AK1441" s="397"/>
      <c r="AL1441" s="397"/>
      <c r="AM1441" s="397"/>
      <c r="AN1441" s="397"/>
      <c r="AO1441" s="397"/>
      <c r="AP1441" s="397"/>
      <c r="AQ1441" s="397"/>
      <c r="AR1441" s="397"/>
      <c r="AS1441" s="397"/>
      <c r="AT1441" s="397"/>
      <c r="AU1441" s="397"/>
      <c r="AV1441" s="397"/>
      <c r="AW1441" s="397"/>
      <c r="AX1441" s="397"/>
      <c r="AY1441" s="397"/>
      <c r="AZ1441" s="397"/>
      <c r="BA1441" s="553"/>
      <c r="BB1441" s="397"/>
      <c r="BC1441" s="397"/>
      <c r="BD1441" s="397"/>
    </row>
    <row r="1442" spans="2:56" x14ac:dyDescent="0.35">
      <c r="B1442" s="80"/>
      <c r="C1442" s="119"/>
      <c r="D1442" s="119"/>
      <c r="E1442" s="84"/>
      <c r="F1442" s="119"/>
      <c r="G1442" s="120"/>
      <c r="H1442" s="41"/>
      <c r="I1442" s="41"/>
      <c r="J1442" s="82"/>
      <c r="K1442" s="291">
        <f t="shared" si="145"/>
        <v>0</v>
      </c>
      <c r="L1442" s="293">
        <f>IF(I1442&lt;INDEX(Lookup!$U$2:$U$10,MATCH($D$46,Lookup!$S$2:$S$10,0)),0,IF(O1442="X",0,J1442/(DATEDIF(H1442,I1442,"m")+1)*12))</f>
        <v>0</v>
      </c>
      <c r="M1442" s="291">
        <f t="shared" si="146"/>
        <v>0</v>
      </c>
      <c r="N1442" s="335"/>
      <c r="O1442" s="143"/>
      <c r="P1442" s="397"/>
      <c r="Q1442" s="555"/>
      <c r="R1442" s="576">
        <f t="shared" si="147"/>
        <v>0</v>
      </c>
      <c r="S1442" s="576">
        <f t="shared" si="148"/>
        <v>0</v>
      </c>
      <c r="T1442" s="576">
        <f t="shared" si="149"/>
        <v>0</v>
      </c>
      <c r="U1442" s="576">
        <f t="shared" si="150"/>
        <v>0</v>
      </c>
      <c r="V1442" s="553"/>
      <c r="W1442" s="553"/>
      <c r="X1442" s="553"/>
      <c r="Y1442" s="553"/>
      <c r="Z1442" s="397"/>
      <c r="AA1442" s="397"/>
      <c r="AB1442" s="397"/>
      <c r="AC1442" s="397"/>
      <c r="AD1442" s="397"/>
      <c r="AE1442" s="397"/>
      <c r="AF1442" s="397"/>
      <c r="AG1442" s="397"/>
      <c r="AH1442" s="397"/>
      <c r="AI1442" s="397"/>
      <c r="AJ1442" s="397"/>
      <c r="AK1442" s="397"/>
      <c r="AL1442" s="397"/>
      <c r="AM1442" s="397"/>
      <c r="AN1442" s="397"/>
      <c r="AO1442" s="397"/>
      <c r="AP1442" s="397"/>
      <c r="AQ1442" s="397"/>
      <c r="AR1442" s="397"/>
      <c r="AS1442" s="397"/>
      <c r="AT1442" s="397"/>
      <c r="AU1442" s="397"/>
      <c r="AV1442" s="397"/>
      <c r="AW1442" s="397"/>
      <c r="AX1442" s="397"/>
      <c r="AY1442" s="397"/>
      <c r="AZ1442" s="397"/>
      <c r="BA1442" s="553"/>
      <c r="BB1442" s="397"/>
      <c r="BC1442" s="397"/>
      <c r="BD1442" s="397"/>
    </row>
    <row r="1443" spans="2:56" x14ac:dyDescent="0.35">
      <c r="B1443" s="80"/>
      <c r="C1443" s="119"/>
      <c r="D1443" s="119"/>
      <c r="E1443" s="84"/>
      <c r="F1443" s="119"/>
      <c r="G1443" s="120"/>
      <c r="H1443" s="41"/>
      <c r="I1443" s="41"/>
      <c r="J1443" s="82"/>
      <c r="K1443" s="291">
        <f t="shared" si="145"/>
        <v>0</v>
      </c>
      <c r="L1443" s="293">
        <f>IF(I1443&lt;INDEX(Lookup!$U$2:$U$10,MATCH($D$46,Lookup!$S$2:$S$10,0)),0,IF(O1443="X",0,J1443/(DATEDIF(H1443,I1443,"m")+1)*12))</f>
        <v>0</v>
      </c>
      <c r="M1443" s="291">
        <f t="shared" si="146"/>
        <v>0</v>
      </c>
      <c r="N1443" s="335"/>
      <c r="O1443" s="143"/>
      <c r="P1443" s="397"/>
      <c r="Q1443" s="555"/>
      <c r="R1443" s="576">
        <f t="shared" si="147"/>
        <v>0</v>
      </c>
      <c r="S1443" s="576">
        <f t="shared" si="148"/>
        <v>0</v>
      </c>
      <c r="T1443" s="576">
        <f t="shared" si="149"/>
        <v>0</v>
      </c>
      <c r="U1443" s="576">
        <f t="shared" si="150"/>
        <v>0</v>
      </c>
      <c r="V1443" s="553"/>
      <c r="W1443" s="553"/>
      <c r="X1443" s="553"/>
      <c r="Y1443" s="553"/>
      <c r="Z1443" s="397"/>
      <c r="AA1443" s="397"/>
      <c r="AB1443" s="397"/>
      <c r="AC1443" s="397"/>
      <c r="AD1443" s="397"/>
      <c r="AE1443" s="397"/>
      <c r="AF1443" s="397"/>
      <c r="AG1443" s="397"/>
      <c r="AH1443" s="397"/>
      <c r="AI1443" s="397"/>
      <c r="AJ1443" s="397"/>
      <c r="AK1443" s="397"/>
      <c r="AL1443" s="397"/>
      <c r="AM1443" s="397"/>
      <c r="AN1443" s="397"/>
      <c r="AO1443" s="397"/>
      <c r="AP1443" s="397"/>
      <c r="AQ1443" s="397"/>
      <c r="AR1443" s="397"/>
      <c r="AS1443" s="397"/>
      <c r="AT1443" s="397"/>
      <c r="AU1443" s="397"/>
      <c r="AV1443" s="397"/>
      <c r="AW1443" s="397"/>
      <c r="AX1443" s="397"/>
      <c r="AY1443" s="397"/>
      <c r="AZ1443" s="397"/>
      <c r="BA1443" s="553"/>
      <c r="BB1443" s="397"/>
      <c r="BC1443" s="397"/>
      <c r="BD1443" s="397"/>
    </row>
    <row r="1444" spans="2:56" x14ac:dyDescent="0.35">
      <c r="B1444" s="80"/>
      <c r="C1444" s="119"/>
      <c r="D1444" s="119"/>
      <c r="E1444" s="84"/>
      <c r="F1444" s="119"/>
      <c r="G1444" s="120"/>
      <c r="H1444" s="41"/>
      <c r="I1444" s="41"/>
      <c r="J1444" s="82"/>
      <c r="K1444" s="291">
        <f t="shared" si="145"/>
        <v>0</v>
      </c>
      <c r="L1444" s="293">
        <f>IF(I1444&lt;INDEX(Lookup!$U$2:$U$10,MATCH($D$46,Lookup!$S$2:$S$10,0)),0,IF(O1444="X",0,J1444/(DATEDIF(H1444,I1444,"m")+1)*12))</f>
        <v>0</v>
      </c>
      <c r="M1444" s="291">
        <f t="shared" si="146"/>
        <v>0</v>
      </c>
      <c r="N1444" s="335"/>
      <c r="O1444" s="143"/>
      <c r="P1444" s="397"/>
      <c r="Q1444" s="555"/>
      <c r="R1444" s="576">
        <f t="shared" si="147"/>
        <v>0</v>
      </c>
      <c r="S1444" s="576">
        <f t="shared" si="148"/>
        <v>0</v>
      </c>
      <c r="T1444" s="576">
        <f t="shared" si="149"/>
        <v>0</v>
      </c>
      <c r="U1444" s="576">
        <f t="shared" si="150"/>
        <v>0</v>
      </c>
      <c r="V1444" s="553"/>
      <c r="W1444" s="553"/>
      <c r="X1444" s="553"/>
      <c r="Y1444" s="553"/>
      <c r="Z1444" s="397"/>
      <c r="AA1444" s="397"/>
      <c r="AB1444" s="397"/>
      <c r="AC1444" s="397"/>
      <c r="AD1444" s="397"/>
      <c r="AE1444" s="397"/>
      <c r="AF1444" s="397"/>
      <c r="AG1444" s="397"/>
      <c r="AH1444" s="397"/>
      <c r="AI1444" s="397"/>
      <c r="AJ1444" s="397"/>
      <c r="AK1444" s="397"/>
      <c r="AL1444" s="397"/>
      <c r="AM1444" s="397"/>
      <c r="AN1444" s="397"/>
      <c r="AO1444" s="397"/>
      <c r="AP1444" s="397"/>
      <c r="AQ1444" s="397"/>
      <c r="AR1444" s="397"/>
      <c r="AS1444" s="397"/>
      <c r="AT1444" s="397"/>
      <c r="AU1444" s="397"/>
      <c r="AV1444" s="397"/>
      <c r="AW1444" s="397"/>
      <c r="AX1444" s="397"/>
      <c r="AY1444" s="397"/>
      <c r="AZ1444" s="397"/>
      <c r="BA1444" s="553"/>
      <c r="BB1444" s="397"/>
      <c r="BC1444" s="397"/>
      <c r="BD1444" s="397"/>
    </row>
    <row r="1445" spans="2:56" x14ac:dyDescent="0.35">
      <c r="B1445" s="80"/>
      <c r="C1445" s="119"/>
      <c r="D1445" s="119"/>
      <c r="E1445" s="84"/>
      <c r="F1445" s="119"/>
      <c r="G1445" s="120"/>
      <c r="H1445" s="41"/>
      <c r="I1445" s="41"/>
      <c r="J1445" s="82"/>
      <c r="K1445" s="291">
        <f t="shared" si="145"/>
        <v>0</v>
      </c>
      <c r="L1445" s="293">
        <f>IF(I1445&lt;INDEX(Lookup!$U$2:$U$10,MATCH($D$46,Lookup!$S$2:$S$10,0)),0,IF(O1445="X",0,J1445/(DATEDIF(H1445,I1445,"m")+1)*12))</f>
        <v>0</v>
      </c>
      <c r="M1445" s="291">
        <f t="shared" si="146"/>
        <v>0</v>
      </c>
      <c r="N1445" s="335"/>
      <c r="O1445" s="143"/>
      <c r="P1445" s="397"/>
      <c r="Q1445" s="555"/>
      <c r="R1445" s="576">
        <f t="shared" si="147"/>
        <v>0</v>
      </c>
      <c r="S1445" s="576">
        <f t="shared" si="148"/>
        <v>0</v>
      </c>
      <c r="T1445" s="576">
        <f t="shared" si="149"/>
        <v>0</v>
      </c>
      <c r="U1445" s="576">
        <f t="shared" si="150"/>
        <v>0</v>
      </c>
      <c r="V1445" s="553"/>
      <c r="W1445" s="553"/>
      <c r="X1445" s="553"/>
      <c r="Y1445" s="553"/>
      <c r="Z1445" s="397"/>
      <c r="AA1445" s="397"/>
      <c r="AB1445" s="397"/>
      <c r="AC1445" s="397"/>
      <c r="AD1445" s="397"/>
      <c r="AE1445" s="397"/>
      <c r="AF1445" s="397"/>
      <c r="AG1445" s="397"/>
      <c r="AH1445" s="397"/>
      <c r="AI1445" s="397"/>
      <c r="AJ1445" s="397"/>
      <c r="AK1445" s="397"/>
      <c r="AL1445" s="397"/>
      <c r="AM1445" s="397"/>
      <c r="AN1445" s="397"/>
      <c r="AO1445" s="397"/>
      <c r="AP1445" s="397"/>
      <c r="AQ1445" s="397"/>
      <c r="AR1445" s="397"/>
      <c r="AS1445" s="397"/>
      <c r="AT1445" s="397"/>
      <c r="AU1445" s="397"/>
      <c r="AV1445" s="397"/>
      <c r="AW1445" s="397"/>
      <c r="AX1445" s="397"/>
      <c r="AY1445" s="397"/>
      <c r="AZ1445" s="397"/>
      <c r="BA1445" s="553"/>
      <c r="BB1445" s="397"/>
      <c r="BC1445" s="397"/>
      <c r="BD1445" s="397"/>
    </row>
    <row r="1446" spans="2:56" x14ac:dyDescent="0.35">
      <c r="B1446" s="80"/>
      <c r="C1446" s="119"/>
      <c r="D1446" s="119"/>
      <c r="E1446" s="84"/>
      <c r="F1446" s="119"/>
      <c r="G1446" s="120"/>
      <c r="H1446" s="41"/>
      <c r="I1446" s="41"/>
      <c r="J1446" s="82"/>
      <c r="K1446" s="291">
        <f t="shared" si="145"/>
        <v>0</v>
      </c>
      <c r="L1446" s="293">
        <f>IF(I1446&lt;INDEX(Lookup!$U$2:$U$10,MATCH($D$46,Lookup!$S$2:$S$10,0)),0,IF(O1446="X",0,J1446/(DATEDIF(H1446,I1446,"m")+1)*12))</f>
        <v>0</v>
      </c>
      <c r="M1446" s="291">
        <f t="shared" si="146"/>
        <v>0</v>
      </c>
      <c r="N1446" s="335"/>
      <c r="O1446" s="143"/>
      <c r="P1446" s="397"/>
      <c r="Q1446" s="555"/>
      <c r="R1446" s="576">
        <f t="shared" si="147"/>
        <v>0</v>
      </c>
      <c r="S1446" s="576">
        <f t="shared" si="148"/>
        <v>0</v>
      </c>
      <c r="T1446" s="576">
        <f t="shared" si="149"/>
        <v>0</v>
      </c>
      <c r="U1446" s="576">
        <f t="shared" si="150"/>
        <v>0</v>
      </c>
      <c r="V1446" s="553"/>
      <c r="W1446" s="553"/>
      <c r="X1446" s="553"/>
      <c r="Y1446" s="553"/>
      <c r="Z1446" s="397"/>
      <c r="AA1446" s="397"/>
      <c r="AB1446" s="397"/>
      <c r="AC1446" s="397"/>
      <c r="AD1446" s="397"/>
      <c r="AE1446" s="397"/>
      <c r="AF1446" s="397"/>
      <c r="AG1446" s="397"/>
      <c r="AH1446" s="397"/>
      <c r="AI1446" s="397"/>
      <c r="AJ1446" s="397"/>
      <c r="AK1446" s="397"/>
      <c r="AL1446" s="397"/>
      <c r="AM1446" s="397"/>
      <c r="AN1446" s="397"/>
      <c r="AO1446" s="397"/>
      <c r="AP1446" s="397"/>
      <c r="AQ1446" s="397"/>
      <c r="AR1446" s="397"/>
      <c r="AS1446" s="397"/>
      <c r="AT1446" s="397"/>
      <c r="AU1446" s="397"/>
      <c r="AV1446" s="397"/>
      <c r="AW1446" s="397"/>
      <c r="AX1446" s="397"/>
      <c r="AY1446" s="397"/>
      <c r="AZ1446" s="397"/>
      <c r="BA1446" s="553"/>
      <c r="BB1446" s="397"/>
      <c r="BC1446" s="397"/>
      <c r="BD1446" s="397"/>
    </row>
    <row r="1447" spans="2:56" x14ac:dyDescent="0.35">
      <c r="B1447" s="80"/>
      <c r="C1447" s="119"/>
      <c r="D1447" s="119"/>
      <c r="E1447" s="84"/>
      <c r="F1447" s="119"/>
      <c r="G1447" s="120"/>
      <c r="H1447" s="41"/>
      <c r="I1447" s="41"/>
      <c r="J1447" s="82"/>
      <c r="K1447" s="291">
        <f t="shared" si="145"/>
        <v>0</v>
      </c>
      <c r="L1447" s="293">
        <f>IF(I1447&lt;INDEX(Lookup!$U$2:$U$10,MATCH($D$46,Lookup!$S$2:$S$10,0)),0,IF(O1447="X",0,J1447/(DATEDIF(H1447,I1447,"m")+1)*12))</f>
        <v>0</v>
      </c>
      <c r="M1447" s="291">
        <f t="shared" si="146"/>
        <v>0</v>
      </c>
      <c r="N1447" s="335"/>
      <c r="O1447" s="143"/>
      <c r="P1447" s="397"/>
      <c r="Q1447" s="555"/>
      <c r="R1447" s="576">
        <f t="shared" si="147"/>
        <v>0</v>
      </c>
      <c r="S1447" s="576">
        <f t="shared" si="148"/>
        <v>0</v>
      </c>
      <c r="T1447" s="576">
        <f t="shared" si="149"/>
        <v>0</v>
      </c>
      <c r="U1447" s="576">
        <f t="shared" si="150"/>
        <v>0</v>
      </c>
      <c r="V1447" s="553"/>
      <c r="W1447" s="553"/>
      <c r="X1447" s="553"/>
      <c r="Y1447" s="553"/>
      <c r="Z1447" s="397"/>
      <c r="AA1447" s="397"/>
      <c r="AB1447" s="397"/>
      <c r="AC1447" s="397"/>
      <c r="AD1447" s="397"/>
      <c r="AE1447" s="397"/>
      <c r="AF1447" s="397"/>
      <c r="AG1447" s="397"/>
      <c r="AH1447" s="397"/>
      <c r="AI1447" s="397"/>
      <c r="AJ1447" s="397"/>
      <c r="AK1447" s="397"/>
      <c r="AL1447" s="397"/>
      <c r="AM1447" s="397"/>
      <c r="AN1447" s="397"/>
      <c r="AO1447" s="397"/>
      <c r="AP1447" s="397"/>
      <c r="AQ1447" s="397"/>
      <c r="AR1447" s="397"/>
      <c r="AS1447" s="397"/>
      <c r="AT1447" s="397"/>
      <c r="AU1447" s="397"/>
      <c r="AV1447" s="397"/>
      <c r="AW1447" s="397"/>
      <c r="AX1447" s="397"/>
      <c r="AY1447" s="397"/>
      <c r="AZ1447" s="397"/>
      <c r="BA1447" s="553"/>
      <c r="BB1447" s="397"/>
      <c r="BC1447" s="397"/>
      <c r="BD1447" s="397"/>
    </row>
    <row r="1448" spans="2:56" x14ac:dyDescent="0.35">
      <c r="B1448" s="80"/>
      <c r="C1448" s="119"/>
      <c r="D1448" s="119"/>
      <c r="E1448" s="84"/>
      <c r="F1448" s="119"/>
      <c r="G1448" s="120"/>
      <c r="H1448" s="41"/>
      <c r="I1448" s="41"/>
      <c r="J1448" s="82"/>
      <c r="K1448" s="291">
        <f t="shared" si="145"/>
        <v>0</v>
      </c>
      <c r="L1448" s="293">
        <f>IF(I1448&lt;INDEX(Lookup!$U$2:$U$10,MATCH($D$46,Lookup!$S$2:$S$10,0)),0,IF(O1448="X",0,J1448/(DATEDIF(H1448,I1448,"m")+1)*12))</f>
        <v>0</v>
      </c>
      <c r="M1448" s="291">
        <f t="shared" si="146"/>
        <v>0</v>
      </c>
      <c r="N1448" s="335"/>
      <c r="O1448" s="143"/>
      <c r="P1448" s="397"/>
      <c r="Q1448" s="555"/>
      <c r="R1448" s="576">
        <f t="shared" si="147"/>
        <v>0</v>
      </c>
      <c r="S1448" s="576">
        <f t="shared" si="148"/>
        <v>0</v>
      </c>
      <c r="T1448" s="576">
        <f t="shared" si="149"/>
        <v>0</v>
      </c>
      <c r="U1448" s="576">
        <f t="shared" si="150"/>
        <v>0</v>
      </c>
      <c r="V1448" s="553"/>
      <c r="W1448" s="553"/>
      <c r="X1448" s="553"/>
      <c r="Y1448" s="553"/>
      <c r="Z1448" s="397"/>
      <c r="AA1448" s="397"/>
      <c r="AB1448" s="397"/>
      <c r="AC1448" s="397"/>
      <c r="AD1448" s="397"/>
      <c r="AE1448" s="397"/>
      <c r="AF1448" s="397"/>
      <c r="AG1448" s="397"/>
      <c r="AH1448" s="397"/>
      <c r="AI1448" s="397"/>
      <c r="AJ1448" s="397"/>
      <c r="AK1448" s="397"/>
      <c r="AL1448" s="397"/>
      <c r="AM1448" s="397"/>
      <c r="AN1448" s="397"/>
      <c r="AO1448" s="397"/>
      <c r="AP1448" s="397"/>
      <c r="AQ1448" s="397"/>
      <c r="AR1448" s="397"/>
      <c r="AS1448" s="397"/>
      <c r="AT1448" s="397"/>
      <c r="AU1448" s="397"/>
      <c r="AV1448" s="397"/>
      <c r="AW1448" s="397"/>
      <c r="AX1448" s="397"/>
      <c r="AY1448" s="397"/>
      <c r="AZ1448" s="397"/>
      <c r="BA1448" s="553"/>
      <c r="BB1448" s="397"/>
      <c r="BC1448" s="397"/>
      <c r="BD1448" s="397"/>
    </row>
    <row r="1449" spans="2:56" x14ac:dyDescent="0.35">
      <c r="B1449" s="80"/>
      <c r="C1449" s="119"/>
      <c r="D1449" s="119"/>
      <c r="E1449" s="84"/>
      <c r="F1449" s="119"/>
      <c r="G1449" s="120"/>
      <c r="H1449" s="41"/>
      <c r="I1449" s="41"/>
      <c r="J1449" s="82"/>
      <c r="K1449" s="291">
        <f t="shared" si="145"/>
        <v>0</v>
      </c>
      <c r="L1449" s="293">
        <f>IF(I1449&lt;INDEX(Lookup!$U$2:$U$10,MATCH($D$46,Lookup!$S$2:$S$10,0)),0,IF(O1449="X",0,J1449/(DATEDIF(H1449,I1449,"m")+1)*12))</f>
        <v>0</v>
      </c>
      <c r="M1449" s="291">
        <f t="shared" si="146"/>
        <v>0</v>
      </c>
      <c r="N1449" s="335"/>
      <c r="O1449" s="143"/>
      <c r="P1449" s="397"/>
      <c r="Q1449" s="555"/>
      <c r="R1449" s="576">
        <f t="shared" si="147"/>
        <v>0</v>
      </c>
      <c r="S1449" s="576">
        <f t="shared" si="148"/>
        <v>0</v>
      </c>
      <c r="T1449" s="576">
        <f t="shared" si="149"/>
        <v>0</v>
      </c>
      <c r="U1449" s="576">
        <f t="shared" si="150"/>
        <v>0</v>
      </c>
      <c r="V1449" s="553"/>
      <c r="W1449" s="553"/>
      <c r="X1449" s="553"/>
      <c r="Y1449" s="553"/>
      <c r="Z1449" s="397"/>
      <c r="AA1449" s="397"/>
      <c r="AB1449" s="397"/>
      <c r="AC1449" s="397"/>
      <c r="AD1449" s="397"/>
      <c r="AE1449" s="397"/>
      <c r="AF1449" s="397"/>
      <c r="AG1449" s="397"/>
      <c r="AH1449" s="397"/>
      <c r="AI1449" s="397"/>
      <c r="AJ1449" s="397"/>
      <c r="AK1449" s="397"/>
      <c r="AL1449" s="397"/>
      <c r="AM1449" s="397"/>
      <c r="AN1449" s="397"/>
      <c r="AO1449" s="397"/>
      <c r="AP1449" s="397"/>
      <c r="AQ1449" s="397"/>
      <c r="AR1449" s="397"/>
      <c r="AS1449" s="397"/>
      <c r="AT1449" s="397"/>
      <c r="AU1449" s="397"/>
      <c r="AV1449" s="397"/>
      <c r="AW1449" s="397"/>
      <c r="AX1449" s="397"/>
      <c r="AY1449" s="397"/>
      <c r="AZ1449" s="397"/>
      <c r="BA1449" s="553"/>
      <c r="BB1449" s="397"/>
      <c r="BC1449" s="397"/>
      <c r="BD1449" s="397"/>
    </row>
    <row r="1450" spans="2:56" x14ac:dyDescent="0.35">
      <c r="B1450" s="80"/>
      <c r="C1450" s="119"/>
      <c r="D1450" s="119"/>
      <c r="E1450" s="84"/>
      <c r="F1450" s="119"/>
      <c r="G1450" s="120"/>
      <c r="H1450" s="41"/>
      <c r="I1450" s="41"/>
      <c r="J1450" s="82"/>
      <c r="K1450" s="291">
        <f t="shared" si="145"/>
        <v>0</v>
      </c>
      <c r="L1450" s="293">
        <f>IF(I1450&lt;INDEX(Lookup!$U$2:$U$10,MATCH($D$46,Lookup!$S$2:$S$10,0)),0,IF(O1450="X",0,J1450/(DATEDIF(H1450,I1450,"m")+1)*12))</f>
        <v>0</v>
      </c>
      <c r="M1450" s="291">
        <f t="shared" si="146"/>
        <v>0</v>
      </c>
      <c r="N1450" s="335"/>
      <c r="O1450" s="143"/>
      <c r="P1450" s="397"/>
      <c r="Q1450" s="555"/>
      <c r="R1450" s="576">
        <f t="shared" si="147"/>
        <v>0</v>
      </c>
      <c r="S1450" s="576">
        <f t="shared" si="148"/>
        <v>0</v>
      </c>
      <c r="T1450" s="576">
        <f t="shared" si="149"/>
        <v>0</v>
      </c>
      <c r="U1450" s="576">
        <f t="shared" si="150"/>
        <v>0</v>
      </c>
      <c r="V1450" s="553"/>
      <c r="W1450" s="553"/>
      <c r="X1450" s="553"/>
      <c r="Y1450" s="553"/>
      <c r="Z1450" s="397"/>
      <c r="AA1450" s="397"/>
      <c r="AB1450" s="397"/>
      <c r="AC1450" s="397"/>
      <c r="AD1450" s="397"/>
      <c r="AE1450" s="397"/>
      <c r="AF1450" s="397"/>
      <c r="AG1450" s="397"/>
      <c r="AH1450" s="397"/>
      <c r="AI1450" s="397"/>
      <c r="AJ1450" s="397"/>
      <c r="AK1450" s="397"/>
      <c r="AL1450" s="397"/>
      <c r="AM1450" s="397"/>
      <c r="AN1450" s="397"/>
      <c r="AO1450" s="397"/>
      <c r="AP1450" s="397"/>
      <c r="AQ1450" s="397"/>
      <c r="AR1450" s="397"/>
      <c r="AS1450" s="397"/>
      <c r="AT1450" s="397"/>
      <c r="AU1450" s="397"/>
      <c r="AV1450" s="397"/>
      <c r="AW1450" s="397"/>
      <c r="AX1450" s="397"/>
      <c r="AY1450" s="397"/>
      <c r="AZ1450" s="397"/>
      <c r="BA1450" s="553"/>
      <c r="BB1450" s="397"/>
      <c r="BC1450" s="397"/>
      <c r="BD1450" s="397"/>
    </row>
    <row r="1451" spans="2:56" x14ac:dyDescent="0.35">
      <c r="B1451" s="80"/>
      <c r="C1451" s="119"/>
      <c r="D1451" s="119"/>
      <c r="E1451" s="84"/>
      <c r="F1451" s="119"/>
      <c r="G1451" s="120"/>
      <c r="H1451" s="41"/>
      <c r="I1451" s="41"/>
      <c r="J1451" s="82"/>
      <c r="K1451" s="291">
        <f t="shared" si="145"/>
        <v>0</v>
      </c>
      <c r="L1451" s="293">
        <f>IF(I1451&lt;INDEX(Lookup!$U$2:$U$10,MATCH($D$46,Lookup!$S$2:$S$10,0)),0,IF(O1451="X",0,J1451/(DATEDIF(H1451,I1451,"m")+1)*12))</f>
        <v>0</v>
      </c>
      <c r="M1451" s="291">
        <f t="shared" si="146"/>
        <v>0</v>
      </c>
      <c r="N1451" s="335"/>
      <c r="O1451" s="143"/>
      <c r="P1451" s="397"/>
      <c r="Q1451" s="555"/>
      <c r="R1451" s="576">
        <f t="shared" si="147"/>
        <v>0</v>
      </c>
      <c r="S1451" s="576">
        <f t="shared" si="148"/>
        <v>0</v>
      </c>
      <c r="T1451" s="576">
        <f t="shared" si="149"/>
        <v>0</v>
      </c>
      <c r="U1451" s="576">
        <f t="shared" si="150"/>
        <v>0</v>
      </c>
      <c r="V1451" s="553"/>
      <c r="W1451" s="553"/>
      <c r="X1451" s="553"/>
      <c r="Y1451" s="553"/>
      <c r="Z1451" s="397"/>
      <c r="AA1451" s="397"/>
      <c r="AB1451" s="397"/>
      <c r="AC1451" s="397"/>
      <c r="AD1451" s="397"/>
      <c r="AE1451" s="397"/>
      <c r="AF1451" s="397"/>
      <c r="AG1451" s="397"/>
      <c r="AH1451" s="397"/>
      <c r="AI1451" s="397"/>
      <c r="AJ1451" s="397"/>
      <c r="AK1451" s="397"/>
      <c r="AL1451" s="397"/>
      <c r="AM1451" s="397"/>
      <c r="AN1451" s="397"/>
      <c r="AO1451" s="397"/>
      <c r="AP1451" s="397"/>
      <c r="AQ1451" s="397"/>
      <c r="AR1451" s="397"/>
      <c r="AS1451" s="397"/>
      <c r="AT1451" s="397"/>
      <c r="AU1451" s="397"/>
      <c r="AV1451" s="397"/>
      <c r="AW1451" s="397"/>
      <c r="AX1451" s="397"/>
      <c r="AY1451" s="397"/>
      <c r="AZ1451" s="397"/>
      <c r="BA1451" s="553"/>
      <c r="BB1451" s="397"/>
      <c r="BC1451" s="397"/>
      <c r="BD1451" s="397"/>
    </row>
    <row r="1452" spans="2:56" x14ac:dyDescent="0.35">
      <c r="B1452" s="80"/>
      <c r="C1452" s="119"/>
      <c r="D1452" s="119"/>
      <c r="E1452" s="84"/>
      <c r="F1452" s="119"/>
      <c r="G1452" s="120"/>
      <c r="H1452" s="41"/>
      <c r="I1452" s="41"/>
      <c r="J1452" s="82"/>
      <c r="K1452" s="291">
        <f t="shared" si="145"/>
        <v>0</v>
      </c>
      <c r="L1452" s="293">
        <f>IF(I1452&lt;INDEX(Lookup!$U$2:$U$10,MATCH($D$46,Lookup!$S$2:$S$10,0)),0,IF(O1452="X",0,J1452/(DATEDIF(H1452,I1452,"m")+1)*12))</f>
        <v>0</v>
      </c>
      <c r="M1452" s="291">
        <f t="shared" si="146"/>
        <v>0</v>
      </c>
      <c r="N1452" s="335"/>
      <c r="O1452" s="143"/>
      <c r="P1452" s="397"/>
      <c r="Q1452" s="555"/>
      <c r="R1452" s="576">
        <f t="shared" si="147"/>
        <v>0</v>
      </c>
      <c r="S1452" s="576">
        <f t="shared" si="148"/>
        <v>0</v>
      </c>
      <c r="T1452" s="576">
        <f t="shared" si="149"/>
        <v>0</v>
      </c>
      <c r="U1452" s="576">
        <f t="shared" si="150"/>
        <v>0</v>
      </c>
      <c r="V1452" s="553"/>
      <c r="W1452" s="553"/>
      <c r="X1452" s="553"/>
      <c r="Y1452" s="553"/>
      <c r="Z1452" s="397"/>
      <c r="AA1452" s="397"/>
      <c r="AB1452" s="397"/>
      <c r="AC1452" s="397"/>
      <c r="AD1452" s="397"/>
      <c r="AE1452" s="397"/>
      <c r="AF1452" s="397"/>
      <c r="AG1452" s="397"/>
      <c r="AH1452" s="397"/>
      <c r="AI1452" s="397"/>
      <c r="AJ1452" s="397"/>
      <c r="AK1452" s="397"/>
      <c r="AL1452" s="397"/>
      <c r="AM1452" s="397"/>
      <c r="AN1452" s="397"/>
      <c r="AO1452" s="397"/>
      <c r="AP1452" s="397"/>
      <c r="AQ1452" s="397"/>
      <c r="AR1452" s="397"/>
      <c r="AS1452" s="397"/>
      <c r="AT1452" s="397"/>
      <c r="AU1452" s="397"/>
      <c r="AV1452" s="397"/>
      <c r="AW1452" s="397"/>
      <c r="AX1452" s="397"/>
      <c r="AY1452" s="397"/>
      <c r="AZ1452" s="397"/>
      <c r="BA1452" s="553"/>
      <c r="BB1452" s="397"/>
      <c r="BC1452" s="397"/>
      <c r="BD1452" s="397"/>
    </row>
    <row r="1453" spans="2:56" x14ac:dyDescent="0.35">
      <c r="B1453" s="80"/>
      <c r="C1453" s="119"/>
      <c r="D1453" s="119"/>
      <c r="E1453" s="84"/>
      <c r="F1453" s="119"/>
      <c r="G1453" s="120"/>
      <c r="H1453" s="41"/>
      <c r="I1453" s="41"/>
      <c r="J1453" s="82"/>
      <c r="K1453" s="291">
        <f t="shared" si="145"/>
        <v>0</v>
      </c>
      <c r="L1453" s="293">
        <f>IF(I1453&lt;INDEX(Lookup!$U$2:$U$10,MATCH($D$46,Lookup!$S$2:$S$10,0)),0,IF(O1453="X",0,J1453/(DATEDIF(H1453,I1453,"m")+1)*12))</f>
        <v>0</v>
      </c>
      <c r="M1453" s="291">
        <f t="shared" si="146"/>
        <v>0</v>
      </c>
      <c r="N1453" s="335"/>
      <c r="O1453" s="143"/>
      <c r="P1453" s="397"/>
      <c r="Q1453" s="555"/>
      <c r="R1453" s="576">
        <f t="shared" si="147"/>
        <v>0</v>
      </c>
      <c r="S1453" s="576">
        <f t="shared" si="148"/>
        <v>0</v>
      </c>
      <c r="T1453" s="576">
        <f t="shared" si="149"/>
        <v>0</v>
      </c>
      <c r="U1453" s="576">
        <f t="shared" si="150"/>
        <v>0</v>
      </c>
      <c r="V1453" s="553"/>
      <c r="W1453" s="553"/>
      <c r="X1453" s="553"/>
      <c r="Y1453" s="553"/>
      <c r="Z1453" s="397"/>
      <c r="AA1453" s="397"/>
      <c r="AB1453" s="397"/>
      <c r="AC1453" s="397"/>
      <c r="AD1453" s="397"/>
      <c r="AE1453" s="397"/>
      <c r="AF1453" s="397"/>
      <c r="AG1453" s="397"/>
      <c r="AH1453" s="397"/>
      <c r="AI1453" s="397"/>
      <c r="AJ1453" s="397"/>
      <c r="AK1453" s="397"/>
      <c r="AL1453" s="397"/>
      <c r="AM1453" s="397"/>
      <c r="AN1453" s="397"/>
      <c r="AO1453" s="397"/>
      <c r="AP1453" s="397"/>
      <c r="AQ1453" s="397"/>
      <c r="AR1453" s="397"/>
      <c r="AS1453" s="397"/>
      <c r="AT1453" s="397"/>
      <c r="AU1453" s="397"/>
      <c r="AV1453" s="397"/>
      <c r="AW1453" s="397"/>
      <c r="AX1453" s="397"/>
      <c r="AY1453" s="397"/>
      <c r="AZ1453" s="397"/>
      <c r="BA1453" s="553"/>
      <c r="BB1453" s="397"/>
      <c r="BC1453" s="397"/>
      <c r="BD1453" s="397"/>
    </row>
    <row r="1454" spans="2:56" x14ac:dyDescent="0.35">
      <c r="B1454" s="80"/>
      <c r="C1454" s="119"/>
      <c r="D1454" s="119"/>
      <c r="E1454" s="84"/>
      <c r="F1454" s="119"/>
      <c r="G1454" s="120"/>
      <c r="H1454" s="41"/>
      <c r="I1454" s="41"/>
      <c r="J1454" s="82"/>
      <c r="K1454" s="291">
        <f t="shared" si="145"/>
        <v>0</v>
      </c>
      <c r="L1454" s="293">
        <f>IF(I1454&lt;INDEX(Lookup!$U$2:$U$10,MATCH($D$46,Lookup!$S$2:$S$10,0)),0,IF(O1454="X",0,J1454/(DATEDIF(H1454,I1454,"m")+1)*12))</f>
        <v>0</v>
      </c>
      <c r="M1454" s="291">
        <f t="shared" si="146"/>
        <v>0</v>
      </c>
      <c r="N1454" s="335"/>
      <c r="O1454" s="143"/>
      <c r="P1454" s="397"/>
      <c r="Q1454" s="555"/>
      <c r="R1454" s="576">
        <f t="shared" si="147"/>
        <v>0</v>
      </c>
      <c r="S1454" s="576">
        <f t="shared" si="148"/>
        <v>0</v>
      </c>
      <c r="T1454" s="576">
        <f t="shared" si="149"/>
        <v>0</v>
      </c>
      <c r="U1454" s="576">
        <f t="shared" si="150"/>
        <v>0</v>
      </c>
      <c r="V1454" s="553"/>
      <c r="W1454" s="553"/>
      <c r="X1454" s="553"/>
      <c r="Y1454" s="553"/>
      <c r="Z1454" s="397"/>
      <c r="AA1454" s="397"/>
      <c r="AB1454" s="397"/>
      <c r="AC1454" s="397"/>
      <c r="AD1454" s="397"/>
      <c r="AE1454" s="397"/>
      <c r="AF1454" s="397"/>
      <c r="AG1454" s="397"/>
      <c r="AH1454" s="397"/>
      <c r="AI1454" s="397"/>
      <c r="AJ1454" s="397"/>
      <c r="AK1454" s="397"/>
      <c r="AL1454" s="397"/>
      <c r="AM1454" s="397"/>
      <c r="AN1454" s="397"/>
      <c r="AO1454" s="397"/>
      <c r="AP1454" s="397"/>
      <c r="AQ1454" s="397"/>
      <c r="AR1454" s="397"/>
      <c r="AS1454" s="397"/>
      <c r="AT1454" s="397"/>
      <c r="AU1454" s="397"/>
      <c r="AV1454" s="397"/>
      <c r="AW1454" s="397"/>
      <c r="AX1454" s="397"/>
      <c r="AY1454" s="397"/>
      <c r="AZ1454" s="397"/>
      <c r="BA1454" s="553"/>
      <c r="BB1454" s="397"/>
      <c r="BC1454" s="397"/>
      <c r="BD1454" s="397"/>
    </row>
    <row r="1455" spans="2:56" x14ac:dyDescent="0.35">
      <c r="B1455" s="80"/>
      <c r="C1455" s="119"/>
      <c r="D1455" s="119"/>
      <c r="E1455" s="84"/>
      <c r="F1455" s="119"/>
      <c r="G1455" s="120"/>
      <c r="H1455" s="41"/>
      <c r="I1455" s="41"/>
      <c r="J1455" s="82"/>
      <c r="K1455" s="291">
        <f t="shared" si="145"/>
        <v>0</v>
      </c>
      <c r="L1455" s="293">
        <f>IF(I1455&lt;INDEX(Lookup!$U$2:$U$10,MATCH($D$46,Lookup!$S$2:$S$10,0)),0,IF(O1455="X",0,J1455/(DATEDIF(H1455,I1455,"m")+1)*12))</f>
        <v>0</v>
      </c>
      <c r="M1455" s="291">
        <f t="shared" si="146"/>
        <v>0</v>
      </c>
      <c r="N1455" s="335"/>
      <c r="O1455" s="143"/>
      <c r="P1455" s="397"/>
      <c r="Q1455" s="555"/>
      <c r="R1455" s="576">
        <f t="shared" si="147"/>
        <v>0</v>
      </c>
      <c r="S1455" s="576">
        <f t="shared" si="148"/>
        <v>0</v>
      </c>
      <c r="T1455" s="576">
        <f t="shared" si="149"/>
        <v>0</v>
      </c>
      <c r="U1455" s="576">
        <f t="shared" si="150"/>
        <v>0</v>
      </c>
      <c r="V1455" s="553"/>
      <c r="W1455" s="553"/>
      <c r="X1455" s="553"/>
      <c r="Y1455" s="553"/>
      <c r="Z1455" s="397"/>
      <c r="AA1455" s="397"/>
      <c r="AB1455" s="397"/>
      <c r="AC1455" s="397"/>
      <c r="AD1455" s="397"/>
      <c r="AE1455" s="397"/>
      <c r="AF1455" s="397"/>
      <c r="AG1455" s="397"/>
      <c r="AH1455" s="397"/>
      <c r="AI1455" s="397"/>
      <c r="AJ1455" s="397"/>
      <c r="AK1455" s="397"/>
      <c r="AL1455" s="397"/>
      <c r="AM1455" s="397"/>
      <c r="AN1455" s="397"/>
      <c r="AO1455" s="397"/>
      <c r="AP1455" s="397"/>
      <c r="AQ1455" s="397"/>
      <c r="AR1455" s="397"/>
      <c r="AS1455" s="397"/>
      <c r="AT1455" s="397"/>
      <c r="AU1455" s="397"/>
      <c r="AV1455" s="397"/>
      <c r="AW1455" s="397"/>
      <c r="AX1455" s="397"/>
      <c r="AY1455" s="397"/>
      <c r="AZ1455" s="397"/>
      <c r="BA1455" s="553"/>
      <c r="BB1455" s="397"/>
      <c r="BC1455" s="397"/>
      <c r="BD1455" s="397"/>
    </row>
    <row r="1456" spans="2:56" x14ac:dyDescent="0.35">
      <c r="B1456" s="80"/>
      <c r="C1456" s="119"/>
      <c r="D1456" s="119"/>
      <c r="E1456" s="84"/>
      <c r="F1456" s="119"/>
      <c r="G1456" s="120"/>
      <c r="H1456" s="41"/>
      <c r="I1456" s="41"/>
      <c r="J1456" s="82"/>
      <c r="K1456" s="291">
        <f t="shared" si="145"/>
        <v>0</v>
      </c>
      <c r="L1456" s="293">
        <f>IF(I1456&lt;INDEX(Lookup!$U$2:$U$10,MATCH($D$46,Lookup!$S$2:$S$10,0)),0,IF(O1456="X",0,J1456/(DATEDIF(H1456,I1456,"m")+1)*12))</f>
        <v>0</v>
      </c>
      <c r="M1456" s="291">
        <f t="shared" si="146"/>
        <v>0</v>
      </c>
      <c r="N1456" s="335"/>
      <c r="O1456" s="143"/>
      <c r="P1456" s="397"/>
      <c r="Q1456" s="555"/>
      <c r="R1456" s="576">
        <f t="shared" si="147"/>
        <v>0</v>
      </c>
      <c r="S1456" s="576">
        <f t="shared" si="148"/>
        <v>0</v>
      </c>
      <c r="T1456" s="576">
        <f t="shared" si="149"/>
        <v>0</v>
      </c>
      <c r="U1456" s="576">
        <f t="shared" si="150"/>
        <v>0</v>
      </c>
      <c r="V1456" s="553"/>
      <c r="W1456" s="553"/>
      <c r="X1456" s="553"/>
      <c r="Y1456" s="553"/>
      <c r="Z1456" s="397"/>
      <c r="AA1456" s="397"/>
      <c r="AB1456" s="397"/>
      <c r="AC1456" s="397"/>
      <c r="AD1456" s="397"/>
      <c r="AE1456" s="397"/>
      <c r="AF1456" s="397"/>
      <c r="AG1456" s="397"/>
      <c r="AH1456" s="397"/>
      <c r="AI1456" s="397"/>
      <c r="AJ1456" s="397"/>
      <c r="AK1456" s="397"/>
      <c r="AL1456" s="397"/>
      <c r="AM1456" s="397"/>
      <c r="AN1456" s="397"/>
      <c r="AO1456" s="397"/>
      <c r="AP1456" s="397"/>
      <c r="AQ1456" s="397"/>
      <c r="AR1456" s="397"/>
      <c r="AS1456" s="397"/>
      <c r="AT1456" s="397"/>
      <c r="AU1456" s="397"/>
      <c r="AV1456" s="397"/>
      <c r="AW1456" s="397"/>
      <c r="AX1456" s="397"/>
      <c r="AY1456" s="397"/>
      <c r="AZ1456" s="397"/>
      <c r="BA1456" s="553"/>
      <c r="BB1456" s="397"/>
      <c r="BC1456" s="397"/>
      <c r="BD1456" s="397"/>
    </row>
    <row r="1457" spans="2:56" x14ac:dyDescent="0.35">
      <c r="B1457" s="80"/>
      <c r="C1457" s="119"/>
      <c r="D1457" s="119"/>
      <c r="E1457" s="84"/>
      <c r="F1457" s="119"/>
      <c r="G1457" s="120"/>
      <c r="H1457" s="41"/>
      <c r="I1457" s="41"/>
      <c r="J1457" s="82"/>
      <c r="K1457" s="291">
        <f t="shared" si="145"/>
        <v>0</v>
      </c>
      <c r="L1457" s="293">
        <f>IF(I1457&lt;INDEX(Lookup!$U$2:$U$10,MATCH($D$46,Lookup!$S$2:$S$10,0)),0,IF(O1457="X",0,J1457/(DATEDIF(H1457,I1457,"m")+1)*12))</f>
        <v>0</v>
      </c>
      <c r="M1457" s="291">
        <f t="shared" si="146"/>
        <v>0</v>
      </c>
      <c r="N1457" s="335"/>
      <c r="O1457" s="143"/>
      <c r="P1457" s="397"/>
      <c r="Q1457" s="555"/>
      <c r="R1457" s="576">
        <f t="shared" si="147"/>
        <v>0</v>
      </c>
      <c r="S1457" s="576">
        <f t="shared" si="148"/>
        <v>0</v>
      </c>
      <c r="T1457" s="576">
        <f t="shared" si="149"/>
        <v>0</v>
      </c>
      <c r="U1457" s="576">
        <f t="shared" si="150"/>
        <v>0</v>
      </c>
      <c r="V1457" s="553"/>
      <c r="W1457" s="553"/>
      <c r="X1457" s="553"/>
      <c r="Y1457" s="553"/>
      <c r="Z1457" s="397"/>
      <c r="AA1457" s="397"/>
      <c r="AB1457" s="397"/>
      <c r="AC1457" s="397"/>
      <c r="AD1457" s="397"/>
      <c r="AE1457" s="397"/>
      <c r="AF1457" s="397"/>
      <c r="AG1457" s="397"/>
      <c r="AH1457" s="397"/>
      <c r="AI1457" s="397"/>
      <c r="AJ1457" s="397"/>
      <c r="AK1457" s="397"/>
      <c r="AL1457" s="397"/>
      <c r="AM1457" s="397"/>
      <c r="AN1457" s="397"/>
      <c r="AO1457" s="397"/>
      <c r="AP1457" s="397"/>
      <c r="AQ1457" s="397"/>
      <c r="AR1457" s="397"/>
      <c r="AS1457" s="397"/>
      <c r="AT1457" s="397"/>
      <c r="AU1457" s="397"/>
      <c r="AV1457" s="397"/>
      <c r="AW1457" s="397"/>
      <c r="AX1457" s="397"/>
      <c r="AY1457" s="397"/>
      <c r="AZ1457" s="397"/>
      <c r="BA1457" s="553"/>
      <c r="BB1457" s="397"/>
      <c r="BC1457" s="397"/>
      <c r="BD1457" s="397"/>
    </row>
    <row r="1458" spans="2:56" x14ac:dyDescent="0.35">
      <c r="B1458" s="80"/>
      <c r="C1458" s="119"/>
      <c r="D1458" s="119"/>
      <c r="E1458" s="84"/>
      <c r="F1458" s="119"/>
      <c r="G1458" s="120"/>
      <c r="H1458" s="41"/>
      <c r="I1458" s="41"/>
      <c r="J1458" s="82"/>
      <c r="K1458" s="291">
        <f t="shared" ref="K1458:K1521" si="151">J1458*$K$8</f>
        <v>0</v>
      </c>
      <c r="L1458" s="293">
        <f>IF(I1458&lt;INDEX(Lookup!$U$2:$U$10,MATCH($D$46,Lookup!$S$2:$S$10,0)),0,IF(O1458="X",0,J1458/(DATEDIF(H1458,I1458,"m")+1)*12))</f>
        <v>0</v>
      </c>
      <c r="M1458" s="291">
        <f t="shared" ref="M1458:M1521" si="152">L1458*$K$8</f>
        <v>0</v>
      </c>
      <c r="N1458" s="335"/>
      <c r="O1458" s="143"/>
      <c r="P1458" s="397"/>
      <c r="Q1458" s="555"/>
      <c r="R1458" s="576">
        <f t="shared" si="147"/>
        <v>0</v>
      </c>
      <c r="S1458" s="576">
        <f t="shared" si="148"/>
        <v>0</v>
      </c>
      <c r="T1458" s="576">
        <f t="shared" si="149"/>
        <v>0</v>
      </c>
      <c r="U1458" s="576">
        <f t="shared" si="150"/>
        <v>0</v>
      </c>
      <c r="V1458" s="553"/>
      <c r="W1458" s="553"/>
      <c r="X1458" s="553"/>
      <c r="Y1458" s="553"/>
      <c r="Z1458" s="397"/>
      <c r="AA1458" s="397"/>
      <c r="AB1458" s="397"/>
      <c r="AC1458" s="397"/>
      <c r="AD1458" s="397"/>
      <c r="AE1458" s="397"/>
      <c r="AF1458" s="397"/>
      <c r="AG1458" s="397"/>
      <c r="AH1458" s="397"/>
      <c r="AI1458" s="397"/>
      <c r="AJ1458" s="397"/>
      <c r="AK1458" s="397"/>
      <c r="AL1458" s="397"/>
      <c r="AM1458" s="397"/>
      <c r="AN1458" s="397"/>
      <c r="AO1458" s="397"/>
      <c r="AP1458" s="397"/>
      <c r="AQ1458" s="397"/>
      <c r="AR1458" s="397"/>
      <c r="AS1458" s="397"/>
      <c r="AT1458" s="397"/>
      <c r="AU1458" s="397"/>
      <c r="AV1458" s="397"/>
      <c r="AW1458" s="397"/>
      <c r="AX1458" s="397"/>
      <c r="AY1458" s="397"/>
      <c r="AZ1458" s="397"/>
      <c r="BA1458" s="553"/>
      <c r="BB1458" s="397"/>
      <c r="BC1458" s="397"/>
      <c r="BD1458" s="397"/>
    </row>
    <row r="1459" spans="2:56" x14ac:dyDescent="0.35">
      <c r="B1459" s="80"/>
      <c r="C1459" s="119"/>
      <c r="D1459" s="119"/>
      <c r="E1459" s="84"/>
      <c r="F1459" s="119"/>
      <c r="G1459" s="120"/>
      <c r="H1459" s="41"/>
      <c r="I1459" s="41"/>
      <c r="J1459" s="82"/>
      <c r="K1459" s="291">
        <f t="shared" si="151"/>
        <v>0</v>
      </c>
      <c r="L1459" s="293">
        <f>IF(I1459&lt;INDEX(Lookup!$U$2:$U$10,MATCH($D$46,Lookup!$S$2:$S$10,0)),0,IF(O1459="X",0,J1459/(DATEDIF(H1459,I1459,"m")+1)*12))</f>
        <v>0</v>
      </c>
      <c r="M1459" s="291">
        <f t="shared" si="152"/>
        <v>0</v>
      </c>
      <c r="N1459" s="335"/>
      <c r="O1459" s="143"/>
      <c r="P1459" s="397"/>
      <c r="Q1459" s="555"/>
      <c r="R1459" s="576">
        <f t="shared" ref="R1459:R1522" si="153">K1458*$I$32</f>
        <v>0</v>
      </c>
      <c r="S1459" s="576">
        <f t="shared" ref="S1459:S1522" si="154">M1458*$I$42</f>
        <v>0</v>
      </c>
      <c r="T1459" s="576">
        <f t="shared" ref="T1459:T1522" si="155">R1459-K1458</f>
        <v>0</v>
      </c>
      <c r="U1459" s="576">
        <f t="shared" ref="U1459:U1522" si="156">S1459-M1458</f>
        <v>0</v>
      </c>
      <c r="V1459" s="553"/>
      <c r="W1459" s="553"/>
      <c r="X1459" s="553"/>
      <c r="Y1459" s="553"/>
      <c r="Z1459" s="397"/>
      <c r="AA1459" s="397"/>
      <c r="AB1459" s="397"/>
      <c r="AC1459" s="397"/>
      <c r="AD1459" s="397"/>
      <c r="AE1459" s="397"/>
      <c r="AF1459" s="397"/>
      <c r="AG1459" s="397"/>
      <c r="AH1459" s="397"/>
      <c r="AI1459" s="397"/>
      <c r="AJ1459" s="397"/>
      <c r="AK1459" s="397"/>
      <c r="AL1459" s="397"/>
      <c r="AM1459" s="397"/>
      <c r="AN1459" s="397"/>
      <c r="AO1459" s="397"/>
      <c r="AP1459" s="397"/>
      <c r="AQ1459" s="397"/>
      <c r="AR1459" s="397"/>
      <c r="AS1459" s="397"/>
      <c r="AT1459" s="397"/>
      <c r="AU1459" s="397"/>
      <c r="AV1459" s="397"/>
      <c r="AW1459" s="397"/>
      <c r="AX1459" s="397"/>
      <c r="AY1459" s="397"/>
      <c r="AZ1459" s="397"/>
      <c r="BA1459" s="553"/>
      <c r="BB1459" s="397"/>
      <c r="BC1459" s="397"/>
      <c r="BD1459" s="397"/>
    </row>
    <row r="1460" spans="2:56" x14ac:dyDescent="0.35">
      <c r="B1460" s="80"/>
      <c r="C1460" s="119"/>
      <c r="D1460" s="119"/>
      <c r="E1460" s="84"/>
      <c r="F1460" s="119"/>
      <c r="G1460" s="120"/>
      <c r="H1460" s="41"/>
      <c r="I1460" s="41"/>
      <c r="J1460" s="82"/>
      <c r="K1460" s="291">
        <f t="shared" si="151"/>
        <v>0</v>
      </c>
      <c r="L1460" s="293">
        <f>IF(I1460&lt;INDEX(Lookup!$U$2:$U$10,MATCH($D$46,Lookup!$S$2:$S$10,0)),0,IF(O1460="X",0,J1460/(DATEDIF(H1460,I1460,"m")+1)*12))</f>
        <v>0</v>
      </c>
      <c r="M1460" s="291">
        <f t="shared" si="152"/>
        <v>0</v>
      </c>
      <c r="N1460" s="335"/>
      <c r="O1460" s="143"/>
      <c r="P1460" s="397"/>
      <c r="Q1460" s="555"/>
      <c r="R1460" s="576">
        <f t="shared" si="153"/>
        <v>0</v>
      </c>
      <c r="S1460" s="576">
        <f t="shared" si="154"/>
        <v>0</v>
      </c>
      <c r="T1460" s="576">
        <f t="shared" si="155"/>
        <v>0</v>
      </c>
      <c r="U1460" s="576">
        <f t="shared" si="156"/>
        <v>0</v>
      </c>
      <c r="V1460" s="553"/>
      <c r="W1460" s="553"/>
      <c r="X1460" s="553"/>
      <c r="Y1460" s="553"/>
      <c r="Z1460" s="397"/>
      <c r="AA1460" s="397"/>
      <c r="AB1460" s="397"/>
      <c r="AC1460" s="397"/>
      <c r="AD1460" s="397"/>
      <c r="AE1460" s="397"/>
      <c r="AF1460" s="397"/>
      <c r="AG1460" s="397"/>
      <c r="AH1460" s="397"/>
      <c r="AI1460" s="397"/>
      <c r="AJ1460" s="397"/>
      <c r="AK1460" s="397"/>
      <c r="AL1460" s="397"/>
      <c r="AM1460" s="397"/>
      <c r="AN1460" s="397"/>
      <c r="AO1460" s="397"/>
      <c r="AP1460" s="397"/>
      <c r="AQ1460" s="397"/>
      <c r="AR1460" s="397"/>
      <c r="AS1460" s="397"/>
      <c r="AT1460" s="397"/>
      <c r="AU1460" s="397"/>
      <c r="AV1460" s="397"/>
      <c r="AW1460" s="397"/>
      <c r="AX1460" s="397"/>
      <c r="AY1460" s="397"/>
      <c r="AZ1460" s="397"/>
      <c r="BA1460" s="553"/>
      <c r="BB1460" s="397"/>
      <c r="BC1460" s="397"/>
      <c r="BD1460" s="397"/>
    </row>
    <row r="1461" spans="2:56" x14ac:dyDescent="0.35">
      <c r="B1461" s="80"/>
      <c r="C1461" s="119"/>
      <c r="D1461" s="119"/>
      <c r="E1461" s="84"/>
      <c r="F1461" s="119"/>
      <c r="G1461" s="120"/>
      <c r="H1461" s="41"/>
      <c r="I1461" s="41"/>
      <c r="J1461" s="82"/>
      <c r="K1461" s="291">
        <f t="shared" si="151"/>
        <v>0</v>
      </c>
      <c r="L1461" s="293">
        <f>IF(I1461&lt;INDEX(Lookup!$U$2:$U$10,MATCH($D$46,Lookup!$S$2:$S$10,0)),0,IF(O1461="X",0,J1461/(DATEDIF(H1461,I1461,"m")+1)*12))</f>
        <v>0</v>
      </c>
      <c r="M1461" s="291">
        <f t="shared" si="152"/>
        <v>0</v>
      </c>
      <c r="N1461" s="335"/>
      <c r="O1461" s="143"/>
      <c r="P1461" s="397"/>
      <c r="Q1461" s="555"/>
      <c r="R1461" s="576">
        <f t="shared" si="153"/>
        <v>0</v>
      </c>
      <c r="S1461" s="576">
        <f t="shared" si="154"/>
        <v>0</v>
      </c>
      <c r="T1461" s="576">
        <f t="shared" si="155"/>
        <v>0</v>
      </c>
      <c r="U1461" s="576">
        <f t="shared" si="156"/>
        <v>0</v>
      </c>
      <c r="V1461" s="553"/>
      <c r="W1461" s="553"/>
      <c r="X1461" s="553"/>
      <c r="Y1461" s="553"/>
      <c r="Z1461" s="397"/>
      <c r="AA1461" s="397"/>
      <c r="AB1461" s="397"/>
      <c r="AC1461" s="397"/>
      <c r="AD1461" s="397"/>
      <c r="AE1461" s="397"/>
      <c r="AF1461" s="397"/>
      <c r="AG1461" s="397"/>
      <c r="AH1461" s="397"/>
      <c r="AI1461" s="397"/>
      <c r="AJ1461" s="397"/>
      <c r="AK1461" s="397"/>
      <c r="AL1461" s="397"/>
      <c r="AM1461" s="397"/>
      <c r="AN1461" s="397"/>
      <c r="AO1461" s="397"/>
      <c r="AP1461" s="397"/>
      <c r="AQ1461" s="397"/>
      <c r="AR1461" s="397"/>
      <c r="AS1461" s="397"/>
      <c r="AT1461" s="397"/>
      <c r="AU1461" s="397"/>
      <c r="AV1461" s="397"/>
      <c r="AW1461" s="397"/>
      <c r="AX1461" s="397"/>
      <c r="AY1461" s="397"/>
      <c r="AZ1461" s="397"/>
      <c r="BA1461" s="553"/>
      <c r="BB1461" s="397"/>
      <c r="BC1461" s="397"/>
      <c r="BD1461" s="397"/>
    </row>
    <row r="1462" spans="2:56" x14ac:dyDescent="0.35">
      <c r="B1462" s="80"/>
      <c r="C1462" s="119"/>
      <c r="D1462" s="119"/>
      <c r="E1462" s="84"/>
      <c r="F1462" s="119"/>
      <c r="G1462" s="120"/>
      <c r="H1462" s="41"/>
      <c r="I1462" s="41"/>
      <c r="J1462" s="82"/>
      <c r="K1462" s="291">
        <f t="shared" si="151"/>
        <v>0</v>
      </c>
      <c r="L1462" s="293">
        <f>IF(I1462&lt;INDEX(Lookup!$U$2:$U$10,MATCH($D$46,Lookup!$S$2:$S$10,0)),0,IF(O1462="X",0,J1462/(DATEDIF(H1462,I1462,"m")+1)*12))</f>
        <v>0</v>
      </c>
      <c r="M1462" s="291">
        <f t="shared" si="152"/>
        <v>0</v>
      </c>
      <c r="N1462" s="335"/>
      <c r="O1462" s="143"/>
      <c r="P1462" s="397"/>
      <c r="Q1462" s="555"/>
      <c r="R1462" s="576">
        <f t="shared" si="153"/>
        <v>0</v>
      </c>
      <c r="S1462" s="576">
        <f t="shared" si="154"/>
        <v>0</v>
      </c>
      <c r="T1462" s="576">
        <f t="shared" si="155"/>
        <v>0</v>
      </c>
      <c r="U1462" s="576">
        <f t="shared" si="156"/>
        <v>0</v>
      </c>
      <c r="V1462" s="553"/>
      <c r="W1462" s="553"/>
      <c r="X1462" s="553"/>
      <c r="Y1462" s="553"/>
      <c r="Z1462" s="397"/>
      <c r="AA1462" s="397"/>
      <c r="AB1462" s="397"/>
      <c r="AC1462" s="397"/>
      <c r="AD1462" s="397"/>
      <c r="AE1462" s="397"/>
      <c r="AF1462" s="397"/>
      <c r="AG1462" s="397"/>
      <c r="AH1462" s="397"/>
      <c r="AI1462" s="397"/>
      <c r="AJ1462" s="397"/>
      <c r="AK1462" s="397"/>
      <c r="AL1462" s="397"/>
      <c r="AM1462" s="397"/>
      <c r="AN1462" s="397"/>
      <c r="AO1462" s="397"/>
      <c r="AP1462" s="397"/>
      <c r="AQ1462" s="397"/>
      <c r="AR1462" s="397"/>
      <c r="AS1462" s="397"/>
      <c r="AT1462" s="397"/>
      <c r="AU1462" s="397"/>
      <c r="AV1462" s="397"/>
      <c r="AW1462" s="397"/>
      <c r="AX1462" s="397"/>
      <c r="AY1462" s="397"/>
      <c r="AZ1462" s="397"/>
      <c r="BA1462" s="553"/>
      <c r="BB1462" s="397"/>
      <c r="BC1462" s="397"/>
      <c r="BD1462" s="397"/>
    </row>
    <row r="1463" spans="2:56" x14ac:dyDescent="0.35">
      <c r="B1463" s="80"/>
      <c r="C1463" s="119"/>
      <c r="D1463" s="119"/>
      <c r="E1463" s="84"/>
      <c r="F1463" s="119"/>
      <c r="G1463" s="120"/>
      <c r="H1463" s="41"/>
      <c r="I1463" s="41"/>
      <c r="J1463" s="82"/>
      <c r="K1463" s="291">
        <f t="shared" si="151"/>
        <v>0</v>
      </c>
      <c r="L1463" s="293">
        <f>IF(I1463&lt;INDEX(Lookup!$U$2:$U$10,MATCH($D$46,Lookup!$S$2:$S$10,0)),0,IF(O1463="X",0,J1463/(DATEDIF(H1463,I1463,"m")+1)*12))</f>
        <v>0</v>
      </c>
      <c r="M1463" s="291">
        <f t="shared" si="152"/>
        <v>0</v>
      </c>
      <c r="N1463" s="335"/>
      <c r="O1463" s="143"/>
      <c r="P1463" s="397"/>
      <c r="Q1463" s="555"/>
      <c r="R1463" s="576">
        <f t="shared" si="153"/>
        <v>0</v>
      </c>
      <c r="S1463" s="576">
        <f t="shared" si="154"/>
        <v>0</v>
      </c>
      <c r="T1463" s="576">
        <f t="shared" si="155"/>
        <v>0</v>
      </c>
      <c r="U1463" s="576">
        <f t="shared" si="156"/>
        <v>0</v>
      </c>
      <c r="V1463" s="553"/>
      <c r="W1463" s="553"/>
      <c r="X1463" s="553"/>
      <c r="Y1463" s="553"/>
      <c r="Z1463" s="397"/>
      <c r="AA1463" s="397"/>
      <c r="AB1463" s="397"/>
      <c r="AC1463" s="397"/>
      <c r="AD1463" s="397"/>
      <c r="AE1463" s="397"/>
      <c r="AF1463" s="397"/>
      <c r="AG1463" s="397"/>
      <c r="AH1463" s="397"/>
      <c r="AI1463" s="397"/>
      <c r="AJ1463" s="397"/>
      <c r="AK1463" s="397"/>
      <c r="AL1463" s="397"/>
      <c r="AM1463" s="397"/>
      <c r="AN1463" s="397"/>
      <c r="AO1463" s="397"/>
      <c r="AP1463" s="397"/>
      <c r="AQ1463" s="397"/>
      <c r="AR1463" s="397"/>
      <c r="AS1463" s="397"/>
      <c r="AT1463" s="397"/>
      <c r="AU1463" s="397"/>
      <c r="AV1463" s="397"/>
      <c r="AW1463" s="397"/>
      <c r="AX1463" s="397"/>
      <c r="AY1463" s="397"/>
      <c r="AZ1463" s="397"/>
      <c r="BA1463" s="553"/>
      <c r="BB1463" s="397"/>
      <c r="BC1463" s="397"/>
      <c r="BD1463" s="397"/>
    </row>
    <row r="1464" spans="2:56" x14ac:dyDescent="0.35">
      <c r="B1464" s="80"/>
      <c r="C1464" s="119"/>
      <c r="D1464" s="119"/>
      <c r="E1464" s="84"/>
      <c r="F1464" s="119"/>
      <c r="G1464" s="120"/>
      <c r="H1464" s="41"/>
      <c r="I1464" s="41"/>
      <c r="J1464" s="82"/>
      <c r="K1464" s="291">
        <f t="shared" si="151"/>
        <v>0</v>
      </c>
      <c r="L1464" s="293">
        <f>IF(I1464&lt;INDEX(Lookup!$U$2:$U$10,MATCH($D$46,Lookup!$S$2:$S$10,0)),0,IF(O1464="X",0,J1464/(DATEDIF(H1464,I1464,"m")+1)*12))</f>
        <v>0</v>
      </c>
      <c r="M1464" s="291">
        <f t="shared" si="152"/>
        <v>0</v>
      </c>
      <c r="N1464" s="335"/>
      <c r="O1464" s="143"/>
      <c r="P1464" s="397"/>
      <c r="Q1464" s="555"/>
      <c r="R1464" s="576">
        <f t="shared" si="153"/>
        <v>0</v>
      </c>
      <c r="S1464" s="576">
        <f t="shared" si="154"/>
        <v>0</v>
      </c>
      <c r="T1464" s="576">
        <f t="shared" si="155"/>
        <v>0</v>
      </c>
      <c r="U1464" s="576">
        <f t="shared" si="156"/>
        <v>0</v>
      </c>
      <c r="V1464" s="553"/>
      <c r="W1464" s="553"/>
      <c r="X1464" s="553"/>
      <c r="Y1464" s="553"/>
      <c r="Z1464" s="397"/>
      <c r="AA1464" s="397"/>
      <c r="AB1464" s="397"/>
      <c r="AC1464" s="397"/>
      <c r="AD1464" s="397"/>
      <c r="AE1464" s="397"/>
      <c r="AF1464" s="397"/>
      <c r="AG1464" s="397"/>
      <c r="AH1464" s="397"/>
      <c r="AI1464" s="397"/>
      <c r="AJ1464" s="397"/>
      <c r="AK1464" s="397"/>
      <c r="AL1464" s="397"/>
      <c r="AM1464" s="397"/>
      <c r="AN1464" s="397"/>
      <c r="AO1464" s="397"/>
      <c r="AP1464" s="397"/>
      <c r="AQ1464" s="397"/>
      <c r="AR1464" s="397"/>
      <c r="AS1464" s="397"/>
      <c r="AT1464" s="397"/>
      <c r="AU1464" s="397"/>
      <c r="AV1464" s="397"/>
      <c r="AW1464" s="397"/>
      <c r="AX1464" s="397"/>
      <c r="AY1464" s="397"/>
      <c r="AZ1464" s="397"/>
      <c r="BA1464" s="553"/>
      <c r="BB1464" s="397"/>
      <c r="BC1464" s="397"/>
      <c r="BD1464" s="397"/>
    </row>
    <row r="1465" spans="2:56" x14ac:dyDescent="0.35">
      <c r="B1465" s="80"/>
      <c r="C1465" s="119"/>
      <c r="D1465" s="119"/>
      <c r="E1465" s="84"/>
      <c r="F1465" s="119"/>
      <c r="G1465" s="120"/>
      <c r="H1465" s="41"/>
      <c r="I1465" s="41"/>
      <c r="J1465" s="82"/>
      <c r="K1465" s="291">
        <f t="shared" si="151"/>
        <v>0</v>
      </c>
      <c r="L1465" s="293">
        <f>IF(I1465&lt;INDEX(Lookup!$U$2:$U$10,MATCH($D$46,Lookup!$S$2:$S$10,0)),0,IF(O1465="X",0,J1465/(DATEDIF(H1465,I1465,"m")+1)*12))</f>
        <v>0</v>
      </c>
      <c r="M1465" s="291">
        <f t="shared" si="152"/>
        <v>0</v>
      </c>
      <c r="N1465" s="335"/>
      <c r="O1465" s="143"/>
      <c r="P1465" s="397"/>
      <c r="Q1465" s="555"/>
      <c r="R1465" s="576">
        <f t="shared" si="153"/>
        <v>0</v>
      </c>
      <c r="S1465" s="576">
        <f t="shared" si="154"/>
        <v>0</v>
      </c>
      <c r="T1465" s="576">
        <f t="shared" si="155"/>
        <v>0</v>
      </c>
      <c r="U1465" s="576">
        <f t="shared" si="156"/>
        <v>0</v>
      </c>
      <c r="V1465" s="553"/>
      <c r="W1465" s="553"/>
      <c r="X1465" s="553"/>
      <c r="Y1465" s="553"/>
      <c r="Z1465" s="397"/>
      <c r="AA1465" s="397"/>
      <c r="AB1465" s="397"/>
      <c r="AC1465" s="397"/>
      <c r="AD1465" s="397"/>
      <c r="AE1465" s="397"/>
      <c r="AF1465" s="397"/>
      <c r="AG1465" s="397"/>
      <c r="AH1465" s="397"/>
      <c r="AI1465" s="397"/>
      <c r="AJ1465" s="397"/>
      <c r="AK1465" s="397"/>
      <c r="AL1465" s="397"/>
      <c r="AM1465" s="397"/>
      <c r="AN1465" s="397"/>
      <c r="AO1465" s="397"/>
      <c r="AP1465" s="397"/>
      <c r="AQ1465" s="397"/>
      <c r="AR1465" s="397"/>
      <c r="AS1465" s="397"/>
      <c r="AT1465" s="397"/>
      <c r="AU1465" s="397"/>
      <c r="AV1465" s="397"/>
      <c r="AW1465" s="397"/>
      <c r="AX1465" s="397"/>
      <c r="AY1465" s="397"/>
      <c r="AZ1465" s="397"/>
      <c r="BA1465" s="553"/>
      <c r="BB1465" s="397"/>
      <c r="BC1465" s="397"/>
      <c r="BD1465" s="397"/>
    </row>
    <row r="1466" spans="2:56" x14ac:dyDescent="0.35">
      <c r="B1466" s="80"/>
      <c r="C1466" s="119"/>
      <c r="D1466" s="119"/>
      <c r="E1466" s="84"/>
      <c r="F1466" s="119"/>
      <c r="G1466" s="120"/>
      <c r="H1466" s="41"/>
      <c r="I1466" s="41"/>
      <c r="J1466" s="82"/>
      <c r="K1466" s="291">
        <f t="shared" si="151"/>
        <v>0</v>
      </c>
      <c r="L1466" s="293">
        <f>IF(I1466&lt;INDEX(Lookup!$U$2:$U$10,MATCH($D$46,Lookup!$S$2:$S$10,0)),0,IF(O1466="X",0,J1466/(DATEDIF(H1466,I1466,"m")+1)*12))</f>
        <v>0</v>
      </c>
      <c r="M1466" s="291">
        <f t="shared" si="152"/>
        <v>0</v>
      </c>
      <c r="N1466" s="335"/>
      <c r="O1466" s="143"/>
      <c r="P1466" s="397"/>
      <c r="Q1466" s="555"/>
      <c r="R1466" s="576">
        <f t="shared" si="153"/>
        <v>0</v>
      </c>
      <c r="S1466" s="576">
        <f t="shared" si="154"/>
        <v>0</v>
      </c>
      <c r="T1466" s="576">
        <f t="shared" si="155"/>
        <v>0</v>
      </c>
      <c r="U1466" s="576">
        <f t="shared" si="156"/>
        <v>0</v>
      </c>
      <c r="V1466" s="553"/>
      <c r="W1466" s="553"/>
      <c r="X1466" s="553"/>
      <c r="Y1466" s="553"/>
      <c r="Z1466" s="397"/>
      <c r="AA1466" s="397"/>
      <c r="AB1466" s="397"/>
      <c r="AC1466" s="397"/>
      <c r="AD1466" s="397"/>
      <c r="AE1466" s="397"/>
      <c r="AF1466" s="397"/>
      <c r="AG1466" s="397"/>
      <c r="AH1466" s="397"/>
      <c r="AI1466" s="397"/>
      <c r="AJ1466" s="397"/>
      <c r="AK1466" s="397"/>
      <c r="AL1466" s="397"/>
      <c r="AM1466" s="397"/>
      <c r="AN1466" s="397"/>
      <c r="AO1466" s="397"/>
      <c r="AP1466" s="397"/>
      <c r="AQ1466" s="397"/>
      <c r="AR1466" s="397"/>
      <c r="AS1466" s="397"/>
      <c r="AT1466" s="397"/>
      <c r="AU1466" s="397"/>
      <c r="AV1466" s="397"/>
      <c r="AW1466" s="397"/>
      <c r="AX1466" s="397"/>
      <c r="AY1466" s="397"/>
      <c r="AZ1466" s="397"/>
      <c r="BA1466" s="553"/>
      <c r="BB1466" s="397"/>
      <c r="BC1466" s="397"/>
      <c r="BD1466" s="397"/>
    </row>
    <row r="1467" spans="2:56" x14ac:dyDescent="0.35">
      <c r="B1467" s="80"/>
      <c r="C1467" s="119"/>
      <c r="D1467" s="119"/>
      <c r="E1467" s="84"/>
      <c r="F1467" s="119"/>
      <c r="G1467" s="120"/>
      <c r="H1467" s="41"/>
      <c r="I1467" s="41"/>
      <c r="J1467" s="82"/>
      <c r="K1467" s="291">
        <f t="shared" si="151"/>
        <v>0</v>
      </c>
      <c r="L1467" s="293">
        <f>IF(I1467&lt;INDEX(Lookup!$U$2:$U$10,MATCH($D$46,Lookup!$S$2:$S$10,0)),0,IF(O1467="X",0,J1467/(DATEDIF(H1467,I1467,"m")+1)*12))</f>
        <v>0</v>
      </c>
      <c r="M1467" s="291">
        <f t="shared" si="152"/>
        <v>0</v>
      </c>
      <c r="N1467" s="335"/>
      <c r="O1467" s="143"/>
      <c r="P1467" s="397"/>
      <c r="Q1467" s="555"/>
      <c r="R1467" s="576">
        <f t="shared" si="153"/>
        <v>0</v>
      </c>
      <c r="S1467" s="576">
        <f t="shared" si="154"/>
        <v>0</v>
      </c>
      <c r="T1467" s="576">
        <f t="shared" si="155"/>
        <v>0</v>
      </c>
      <c r="U1467" s="576">
        <f t="shared" si="156"/>
        <v>0</v>
      </c>
      <c r="V1467" s="553"/>
      <c r="W1467" s="553"/>
      <c r="X1467" s="553"/>
      <c r="Y1467" s="553"/>
      <c r="Z1467" s="397"/>
      <c r="AA1467" s="397"/>
      <c r="AB1467" s="397"/>
      <c r="AC1467" s="397"/>
      <c r="AD1467" s="397"/>
      <c r="AE1467" s="397"/>
      <c r="AF1467" s="397"/>
      <c r="AG1467" s="397"/>
      <c r="AH1467" s="397"/>
      <c r="AI1467" s="397"/>
      <c r="AJ1467" s="397"/>
      <c r="AK1467" s="397"/>
      <c r="AL1467" s="397"/>
      <c r="AM1467" s="397"/>
      <c r="AN1467" s="397"/>
      <c r="AO1467" s="397"/>
      <c r="AP1467" s="397"/>
      <c r="AQ1467" s="397"/>
      <c r="AR1467" s="397"/>
      <c r="AS1467" s="397"/>
      <c r="AT1467" s="397"/>
      <c r="AU1467" s="397"/>
      <c r="AV1467" s="397"/>
      <c r="AW1467" s="397"/>
      <c r="AX1467" s="397"/>
      <c r="AY1467" s="397"/>
      <c r="AZ1467" s="397"/>
      <c r="BA1467" s="553"/>
      <c r="BB1467" s="397"/>
      <c r="BC1467" s="397"/>
      <c r="BD1467" s="397"/>
    </row>
    <row r="1468" spans="2:56" x14ac:dyDescent="0.35">
      <c r="B1468" s="80"/>
      <c r="C1468" s="119"/>
      <c r="D1468" s="119"/>
      <c r="E1468" s="84"/>
      <c r="F1468" s="119"/>
      <c r="G1468" s="120"/>
      <c r="H1468" s="41"/>
      <c r="I1468" s="41"/>
      <c r="J1468" s="82"/>
      <c r="K1468" s="291">
        <f t="shared" si="151"/>
        <v>0</v>
      </c>
      <c r="L1468" s="293">
        <f>IF(I1468&lt;INDEX(Lookup!$U$2:$U$10,MATCH($D$46,Lookup!$S$2:$S$10,0)),0,IF(O1468="X",0,J1468/(DATEDIF(H1468,I1468,"m")+1)*12))</f>
        <v>0</v>
      </c>
      <c r="M1468" s="291">
        <f t="shared" si="152"/>
        <v>0</v>
      </c>
      <c r="N1468" s="335"/>
      <c r="O1468" s="143"/>
      <c r="P1468" s="397"/>
      <c r="Q1468" s="555"/>
      <c r="R1468" s="576">
        <f t="shared" si="153"/>
        <v>0</v>
      </c>
      <c r="S1468" s="576">
        <f t="shared" si="154"/>
        <v>0</v>
      </c>
      <c r="T1468" s="576">
        <f t="shared" si="155"/>
        <v>0</v>
      </c>
      <c r="U1468" s="576">
        <f t="shared" si="156"/>
        <v>0</v>
      </c>
      <c r="V1468" s="553"/>
      <c r="W1468" s="553"/>
      <c r="X1468" s="553"/>
      <c r="Y1468" s="553"/>
      <c r="Z1468" s="397"/>
      <c r="AA1468" s="397"/>
      <c r="AB1468" s="397"/>
      <c r="AC1468" s="397"/>
      <c r="AD1468" s="397"/>
      <c r="AE1468" s="397"/>
      <c r="AF1468" s="397"/>
      <c r="AG1468" s="397"/>
      <c r="AH1468" s="397"/>
      <c r="AI1468" s="397"/>
      <c r="AJ1468" s="397"/>
      <c r="AK1468" s="397"/>
      <c r="AL1468" s="397"/>
      <c r="AM1468" s="397"/>
      <c r="AN1468" s="397"/>
      <c r="AO1468" s="397"/>
      <c r="AP1468" s="397"/>
      <c r="AQ1468" s="397"/>
      <c r="AR1468" s="397"/>
      <c r="AS1468" s="397"/>
      <c r="AT1468" s="397"/>
      <c r="AU1468" s="397"/>
      <c r="AV1468" s="397"/>
      <c r="AW1468" s="397"/>
      <c r="AX1468" s="397"/>
      <c r="AY1468" s="397"/>
      <c r="AZ1468" s="397"/>
      <c r="BA1468" s="553"/>
      <c r="BB1468" s="397"/>
      <c r="BC1468" s="397"/>
      <c r="BD1468" s="397"/>
    </row>
    <row r="1469" spans="2:56" x14ac:dyDescent="0.35">
      <c r="B1469" s="80"/>
      <c r="C1469" s="119"/>
      <c r="D1469" s="119"/>
      <c r="E1469" s="84"/>
      <c r="F1469" s="119"/>
      <c r="G1469" s="120"/>
      <c r="H1469" s="41"/>
      <c r="I1469" s="41"/>
      <c r="J1469" s="82"/>
      <c r="K1469" s="291">
        <f t="shared" si="151"/>
        <v>0</v>
      </c>
      <c r="L1469" s="293">
        <f>IF(I1469&lt;INDEX(Lookup!$U$2:$U$10,MATCH($D$46,Lookup!$S$2:$S$10,0)),0,IF(O1469="X",0,J1469/(DATEDIF(H1469,I1469,"m")+1)*12))</f>
        <v>0</v>
      </c>
      <c r="M1469" s="291">
        <f t="shared" si="152"/>
        <v>0</v>
      </c>
      <c r="N1469" s="335"/>
      <c r="O1469" s="143"/>
      <c r="P1469" s="397"/>
      <c r="Q1469" s="555"/>
      <c r="R1469" s="576">
        <f t="shared" si="153"/>
        <v>0</v>
      </c>
      <c r="S1469" s="576">
        <f t="shared" si="154"/>
        <v>0</v>
      </c>
      <c r="T1469" s="576">
        <f t="shared" si="155"/>
        <v>0</v>
      </c>
      <c r="U1469" s="576">
        <f t="shared" si="156"/>
        <v>0</v>
      </c>
      <c r="V1469" s="553"/>
      <c r="W1469" s="553"/>
      <c r="X1469" s="553"/>
      <c r="Y1469" s="553"/>
      <c r="Z1469" s="397"/>
      <c r="AA1469" s="397"/>
      <c r="AB1469" s="397"/>
      <c r="AC1469" s="397"/>
      <c r="AD1469" s="397"/>
      <c r="AE1469" s="397"/>
      <c r="AF1469" s="397"/>
      <c r="AG1469" s="397"/>
      <c r="AH1469" s="397"/>
      <c r="AI1469" s="397"/>
      <c r="AJ1469" s="397"/>
      <c r="AK1469" s="397"/>
      <c r="AL1469" s="397"/>
      <c r="AM1469" s="397"/>
      <c r="AN1469" s="397"/>
      <c r="AO1469" s="397"/>
      <c r="AP1469" s="397"/>
      <c r="AQ1469" s="397"/>
      <c r="AR1469" s="397"/>
      <c r="AS1469" s="397"/>
      <c r="AT1469" s="397"/>
      <c r="AU1469" s="397"/>
      <c r="AV1469" s="397"/>
      <c r="AW1469" s="397"/>
      <c r="AX1469" s="397"/>
      <c r="AY1469" s="397"/>
      <c r="AZ1469" s="397"/>
      <c r="BA1469" s="553"/>
      <c r="BB1469" s="397"/>
      <c r="BC1469" s="397"/>
      <c r="BD1469" s="397"/>
    </row>
    <row r="1470" spans="2:56" x14ac:dyDescent="0.35">
      <c r="B1470" s="80"/>
      <c r="C1470" s="119"/>
      <c r="D1470" s="119"/>
      <c r="E1470" s="84"/>
      <c r="F1470" s="119"/>
      <c r="G1470" s="120"/>
      <c r="H1470" s="41"/>
      <c r="I1470" s="41"/>
      <c r="J1470" s="82"/>
      <c r="K1470" s="291">
        <f t="shared" si="151"/>
        <v>0</v>
      </c>
      <c r="L1470" s="293">
        <f>IF(I1470&lt;INDEX(Lookup!$U$2:$U$10,MATCH($D$46,Lookup!$S$2:$S$10,0)),0,IF(O1470="X",0,J1470/(DATEDIF(H1470,I1470,"m")+1)*12))</f>
        <v>0</v>
      </c>
      <c r="M1470" s="291">
        <f t="shared" si="152"/>
        <v>0</v>
      </c>
      <c r="N1470" s="335"/>
      <c r="O1470" s="143"/>
      <c r="P1470" s="397"/>
      <c r="Q1470" s="555"/>
      <c r="R1470" s="576">
        <f t="shared" si="153"/>
        <v>0</v>
      </c>
      <c r="S1470" s="576">
        <f t="shared" si="154"/>
        <v>0</v>
      </c>
      <c r="T1470" s="576">
        <f t="shared" si="155"/>
        <v>0</v>
      </c>
      <c r="U1470" s="576">
        <f t="shared" si="156"/>
        <v>0</v>
      </c>
      <c r="V1470" s="553"/>
      <c r="W1470" s="553"/>
      <c r="X1470" s="553"/>
      <c r="Y1470" s="553"/>
      <c r="Z1470" s="397"/>
      <c r="AA1470" s="397"/>
      <c r="AB1470" s="397"/>
      <c r="AC1470" s="397"/>
      <c r="AD1470" s="397"/>
      <c r="AE1470" s="397"/>
      <c r="AF1470" s="397"/>
      <c r="AG1470" s="397"/>
      <c r="AH1470" s="397"/>
      <c r="AI1470" s="397"/>
      <c r="AJ1470" s="397"/>
      <c r="AK1470" s="397"/>
      <c r="AL1470" s="397"/>
      <c r="AM1470" s="397"/>
      <c r="AN1470" s="397"/>
      <c r="AO1470" s="397"/>
      <c r="AP1470" s="397"/>
      <c r="AQ1470" s="397"/>
      <c r="AR1470" s="397"/>
      <c r="AS1470" s="397"/>
      <c r="AT1470" s="397"/>
      <c r="AU1470" s="397"/>
      <c r="AV1470" s="397"/>
      <c r="AW1470" s="397"/>
      <c r="AX1470" s="397"/>
      <c r="AY1470" s="397"/>
      <c r="AZ1470" s="397"/>
      <c r="BA1470" s="553"/>
      <c r="BB1470" s="397"/>
      <c r="BC1470" s="397"/>
      <c r="BD1470" s="397"/>
    </row>
    <row r="1471" spans="2:56" x14ac:dyDescent="0.35">
      <c r="B1471" s="80"/>
      <c r="C1471" s="119"/>
      <c r="D1471" s="119"/>
      <c r="E1471" s="84"/>
      <c r="F1471" s="119"/>
      <c r="G1471" s="120"/>
      <c r="H1471" s="41"/>
      <c r="I1471" s="41"/>
      <c r="J1471" s="82"/>
      <c r="K1471" s="291">
        <f t="shared" si="151"/>
        <v>0</v>
      </c>
      <c r="L1471" s="293">
        <f>IF(I1471&lt;INDEX(Lookup!$U$2:$U$10,MATCH($D$46,Lookup!$S$2:$S$10,0)),0,IF(O1471="X",0,J1471/(DATEDIF(H1471,I1471,"m")+1)*12))</f>
        <v>0</v>
      </c>
      <c r="M1471" s="291">
        <f t="shared" si="152"/>
        <v>0</v>
      </c>
      <c r="N1471" s="335"/>
      <c r="O1471" s="143"/>
      <c r="P1471" s="397"/>
      <c r="Q1471" s="555"/>
      <c r="R1471" s="576">
        <f t="shared" si="153"/>
        <v>0</v>
      </c>
      <c r="S1471" s="576">
        <f t="shared" si="154"/>
        <v>0</v>
      </c>
      <c r="T1471" s="576">
        <f t="shared" si="155"/>
        <v>0</v>
      </c>
      <c r="U1471" s="576">
        <f t="shared" si="156"/>
        <v>0</v>
      </c>
      <c r="V1471" s="553"/>
      <c r="W1471" s="553"/>
      <c r="X1471" s="553"/>
      <c r="Y1471" s="553"/>
      <c r="Z1471" s="397"/>
      <c r="AA1471" s="397"/>
      <c r="AB1471" s="397"/>
      <c r="AC1471" s="397"/>
      <c r="AD1471" s="397"/>
      <c r="AE1471" s="397"/>
      <c r="AF1471" s="397"/>
      <c r="AG1471" s="397"/>
      <c r="AH1471" s="397"/>
      <c r="AI1471" s="397"/>
      <c r="AJ1471" s="397"/>
      <c r="AK1471" s="397"/>
      <c r="AL1471" s="397"/>
      <c r="AM1471" s="397"/>
      <c r="AN1471" s="397"/>
      <c r="AO1471" s="397"/>
      <c r="AP1471" s="397"/>
      <c r="AQ1471" s="397"/>
      <c r="AR1471" s="397"/>
      <c r="AS1471" s="397"/>
      <c r="AT1471" s="397"/>
      <c r="AU1471" s="397"/>
      <c r="AV1471" s="397"/>
      <c r="AW1471" s="397"/>
      <c r="AX1471" s="397"/>
      <c r="AY1471" s="397"/>
      <c r="AZ1471" s="397"/>
      <c r="BA1471" s="553"/>
      <c r="BB1471" s="397"/>
      <c r="BC1471" s="397"/>
      <c r="BD1471" s="397"/>
    </row>
    <row r="1472" spans="2:56" x14ac:dyDescent="0.35">
      <c r="B1472" s="80"/>
      <c r="C1472" s="119"/>
      <c r="D1472" s="119"/>
      <c r="E1472" s="84"/>
      <c r="F1472" s="119"/>
      <c r="G1472" s="120"/>
      <c r="H1472" s="41"/>
      <c r="I1472" s="41"/>
      <c r="J1472" s="82"/>
      <c r="K1472" s="291">
        <f t="shared" si="151"/>
        <v>0</v>
      </c>
      <c r="L1472" s="293">
        <f>IF(I1472&lt;INDEX(Lookup!$U$2:$U$10,MATCH($D$46,Lookup!$S$2:$S$10,0)),0,IF(O1472="X",0,J1472/(DATEDIF(H1472,I1472,"m")+1)*12))</f>
        <v>0</v>
      </c>
      <c r="M1472" s="291">
        <f t="shared" si="152"/>
        <v>0</v>
      </c>
      <c r="N1472" s="335"/>
      <c r="O1472" s="143"/>
      <c r="P1472" s="397"/>
      <c r="Q1472" s="555"/>
      <c r="R1472" s="576">
        <f t="shared" si="153"/>
        <v>0</v>
      </c>
      <c r="S1472" s="576">
        <f t="shared" si="154"/>
        <v>0</v>
      </c>
      <c r="T1472" s="576">
        <f t="shared" si="155"/>
        <v>0</v>
      </c>
      <c r="U1472" s="576">
        <f t="shared" si="156"/>
        <v>0</v>
      </c>
      <c r="V1472" s="553"/>
      <c r="W1472" s="553"/>
      <c r="X1472" s="553"/>
      <c r="Y1472" s="553"/>
      <c r="Z1472" s="397"/>
      <c r="AA1472" s="397"/>
      <c r="AB1472" s="397"/>
      <c r="AC1472" s="397"/>
      <c r="AD1472" s="397"/>
      <c r="AE1472" s="397"/>
      <c r="AF1472" s="397"/>
      <c r="AG1472" s="397"/>
      <c r="AH1472" s="397"/>
      <c r="AI1472" s="397"/>
      <c r="AJ1472" s="397"/>
      <c r="AK1472" s="397"/>
      <c r="AL1472" s="397"/>
      <c r="AM1472" s="397"/>
      <c r="AN1472" s="397"/>
      <c r="AO1472" s="397"/>
      <c r="AP1472" s="397"/>
      <c r="AQ1472" s="397"/>
      <c r="AR1472" s="397"/>
      <c r="AS1472" s="397"/>
      <c r="AT1472" s="397"/>
      <c r="AU1472" s="397"/>
      <c r="AV1472" s="397"/>
      <c r="AW1472" s="397"/>
      <c r="AX1472" s="397"/>
      <c r="AY1472" s="397"/>
      <c r="AZ1472" s="397"/>
      <c r="BA1472" s="553"/>
      <c r="BB1472" s="397"/>
      <c r="BC1472" s="397"/>
      <c r="BD1472" s="397"/>
    </row>
    <row r="1473" spans="2:56" x14ac:dyDescent="0.35">
      <c r="B1473" s="80"/>
      <c r="C1473" s="119"/>
      <c r="D1473" s="119"/>
      <c r="E1473" s="84"/>
      <c r="F1473" s="119"/>
      <c r="G1473" s="120"/>
      <c r="H1473" s="41"/>
      <c r="I1473" s="41"/>
      <c r="J1473" s="82"/>
      <c r="K1473" s="291">
        <f t="shared" si="151"/>
        <v>0</v>
      </c>
      <c r="L1473" s="293">
        <f>IF(I1473&lt;INDEX(Lookup!$U$2:$U$10,MATCH($D$46,Lookup!$S$2:$S$10,0)),0,IF(O1473="X",0,J1473/(DATEDIF(H1473,I1473,"m")+1)*12))</f>
        <v>0</v>
      </c>
      <c r="M1473" s="291">
        <f t="shared" si="152"/>
        <v>0</v>
      </c>
      <c r="N1473" s="335"/>
      <c r="O1473" s="143"/>
      <c r="P1473" s="397"/>
      <c r="Q1473" s="555"/>
      <c r="R1473" s="576">
        <f t="shared" si="153"/>
        <v>0</v>
      </c>
      <c r="S1473" s="576">
        <f t="shared" si="154"/>
        <v>0</v>
      </c>
      <c r="T1473" s="576">
        <f t="shared" si="155"/>
        <v>0</v>
      </c>
      <c r="U1473" s="576">
        <f t="shared" si="156"/>
        <v>0</v>
      </c>
      <c r="V1473" s="553"/>
      <c r="W1473" s="553"/>
      <c r="X1473" s="553"/>
      <c r="Y1473" s="553"/>
      <c r="Z1473" s="397"/>
      <c r="AA1473" s="397"/>
      <c r="AB1473" s="397"/>
      <c r="AC1473" s="397"/>
      <c r="AD1473" s="397"/>
      <c r="AE1473" s="397"/>
      <c r="AF1473" s="397"/>
      <c r="AG1473" s="397"/>
      <c r="AH1473" s="397"/>
      <c r="AI1473" s="397"/>
      <c r="AJ1473" s="397"/>
      <c r="AK1473" s="397"/>
      <c r="AL1473" s="397"/>
      <c r="AM1473" s="397"/>
      <c r="AN1473" s="397"/>
      <c r="AO1473" s="397"/>
      <c r="AP1473" s="397"/>
      <c r="AQ1473" s="397"/>
      <c r="AR1473" s="397"/>
      <c r="AS1473" s="397"/>
      <c r="AT1473" s="397"/>
      <c r="AU1473" s="397"/>
      <c r="AV1473" s="397"/>
      <c r="AW1473" s="397"/>
      <c r="AX1473" s="397"/>
      <c r="AY1473" s="397"/>
      <c r="AZ1473" s="397"/>
      <c r="BA1473" s="553"/>
      <c r="BB1473" s="397"/>
      <c r="BC1473" s="397"/>
      <c r="BD1473" s="397"/>
    </row>
    <row r="1474" spans="2:56" x14ac:dyDescent="0.35">
      <c r="B1474" s="80"/>
      <c r="C1474" s="119"/>
      <c r="D1474" s="119"/>
      <c r="E1474" s="84"/>
      <c r="F1474" s="119"/>
      <c r="G1474" s="120"/>
      <c r="H1474" s="41"/>
      <c r="I1474" s="41"/>
      <c r="J1474" s="82"/>
      <c r="K1474" s="291">
        <f t="shared" si="151"/>
        <v>0</v>
      </c>
      <c r="L1474" s="293">
        <f>IF(I1474&lt;INDEX(Lookup!$U$2:$U$10,MATCH($D$46,Lookup!$S$2:$S$10,0)),0,IF(O1474="X",0,J1474/(DATEDIF(H1474,I1474,"m")+1)*12))</f>
        <v>0</v>
      </c>
      <c r="M1474" s="291">
        <f t="shared" si="152"/>
        <v>0</v>
      </c>
      <c r="N1474" s="335"/>
      <c r="O1474" s="143"/>
      <c r="P1474" s="397"/>
      <c r="Q1474" s="555"/>
      <c r="R1474" s="576">
        <f t="shared" si="153"/>
        <v>0</v>
      </c>
      <c r="S1474" s="576">
        <f t="shared" si="154"/>
        <v>0</v>
      </c>
      <c r="T1474" s="576">
        <f t="shared" si="155"/>
        <v>0</v>
      </c>
      <c r="U1474" s="576">
        <f t="shared" si="156"/>
        <v>0</v>
      </c>
      <c r="V1474" s="553"/>
      <c r="W1474" s="553"/>
      <c r="X1474" s="553"/>
      <c r="Y1474" s="553"/>
      <c r="Z1474" s="397"/>
      <c r="AA1474" s="397"/>
      <c r="AB1474" s="397"/>
      <c r="AC1474" s="397"/>
      <c r="AD1474" s="397"/>
      <c r="AE1474" s="397"/>
      <c r="AF1474" s="397"/>
      <c r="AG1474" s="397"/>
      <c r="AH1474" s="397"/>
      <c r="AI1474" s="397"/>
      <c r="AJ1474" s="397"/>
      <c r="AK1474" s="397"/>
      <c r="AL1474" s="397"/>
      <c r="AM1474" s="397"/>
      <c r="AN1474" s="397"/>
      <c r="AO1474" s="397"/>
      <c r="AP1474" s="397"/>
      <c r="AQ1474" s="397"/>
      <c r="AR1474" s="397"/>
      <c r="AS1474" s="397"/>
      <c r="AT1474" s="397"/>
      <c r="AU1474" s="397"/>
      <c r="AV1474" s="397"/>
      <c r="AW1474" s="397"/>
      <c r="AX1474" s="397"/>
      <c r="AY1474" s="397"/>
      <c r="AZ1474" s="397"/>
      <c r="BA1474" s="553"/>
      <c r="BB1474" s="397"/>
      <c r="BC1474" s="397"/>
      <c r="BD1474" s="397"/>
    </row>
    <row r="1475" spans="2:56" x14ac:dyDescent="0.35">
      <c r="B1475" s="80"/>
      <c r="C1475" s="119"/>
      <c r="D1475" s="119"/>
      <c r="E1475" s="84"/>
      <c r="F1475" s="119"/>
      <c r="G1475" s="120"/>
      <c r="H1475" s="41"/>
      <c r="I1475" s="41"/>
      <c r="J1475" s="82"/>
      <c r="K1475" s="291">
        <f t="shared" si="151"/>
        <v>0</v>
      </c>
      <c r="L1475" s="293">
        <f>IF(I1475&lt;INDEX(Lookup!$U$2:$U$10,MATCH($D$46,Lookup!$S$2:$S$10,0)),0,IF(O1475="X",0,J1475/(DATEDIF(H1475,I1475,"m")+1)*12))</f>
        <v>0</v>
      </c>
      <c r="M1475" s="291">
        <f t="shared" si="152"/>
        <v>0</v>
      </c>
      <c r="N1475" s="335"/>
      <c r="O1475" s="143"/>
      <c r="P1475" s="397"/>
      <c r="Q1475" s="555"/>
      <c r="R1475" s="576">
        <f t="shared" si="153"/>
        <v>0</v>
      </c>
      <c r="S1475" s="576">
        <f t="shared" si="154"/>
        <v>0</v>
      </c>
      <c r="T1475" s="576">
        <f t="shared" si="155"/>
        <v>0</v>
      </c>
      <c r="U1475" s="576">
        <f t="shared" si="156"/>
        <v>0</v>
      </c>
      <c r="V1475" s="553"/>
      <c r="W1475" s="553"/>
      <c r="X1475" s="553"/>
      <c r="Y1475" s="553"/>
      <c r="Z1475" s="397"/>
      <c r="AA1475" s="397"/>
      <c r="AB1475" s="397"/>
      <c r="AC1475" s="397"/>
      <c r="AD1475" s="397"/>
      <c r="AE1475" s="397"/>
      <c r="AF1475" s="397"/>
      <c r="AG1475" s="397"/>
      <c r="AH1475" s="397"/>
      <c r="AI1475" s="397"/>
      <c r="AJ1475" s="397"/>
      <c r="AK1475" s="397"/>
      <c r="AL1475" s="397"/>
      <c r="AM1475" s="397"/>
      <c r="AN1475" s="397"/>
      <c r="AO1475" s="397"/>
      <c r="AP1475" s="397"/>
      <c r="AQ1475" s="397"/>
      <c r="AR1475" s="397"/>
      <c r="AS1475" s="397"/>
      <c r="AT1475" s="397"/>
      <c r="AU1475" s="397"/>
      <c r="AV1475" s="397"/>
      <c r="AW1475" s="397"/>
      <c r="AX1475" s="397"/>
      <c r="AY1475" s="397"/>
      <c r="AZ1475" s="397"/>
      <c r="BA1475" s="553"/>
      <c r="BB1475" s="397"/>
      <c r="BC1475" s="397"/>
      <c r="BD1475" s="397"/>
    </row>
    <row r="1476" spans="2:56" x14ac:dyDescent="0.35">
      <c r="B1476" s="80"/>
      <c r="C1476" s="119"/>
      <c r="D1476" s="119"/>
      <c r="E1476" s="84"/>
      <c r="F1476" s="119"/>
      <c r="G1476" s="120"/>
      <c r="H1476" s="41"/>
      <c r="I1476" s="41"/>
      <c r="J1476" s="82"/>
      <c r="K1476" s="291">
        <f t="shared" si="151"/>
        <v>0</v>
      </c>
      <c r="L1476" s="293">
        <f>IF(I1476&lt;INDEX(Lookup!$U$2:$U$10,MATCH($D$46,Lookup!$S$2:$S$10,0)),0,IF(O1476="X",0,J1476/(DATEDIF(H1476,I1476,"m")+1)*12))</f>
        <v>0</v>
      </c>
      <c r="M1476" s="291">
        <f t="shared" si="152"/>
        <v>0</v>
      </c>
      <c r="N1476" s="335"/>
      <c r="O1476" s="143"/>
      <c r="P1476" s="397"/>
      <c r="Q1476" s="555"/>
      <c r="R1476" s="576">
        <f t="shared" si="153"/>
        <v>0</v>
      </c>
      <c r="S1476" s="576">
        <f t="shared" si="154"/>
        <v>0</v>
      </c>
      <c r="T1476" s="576">
        <f t="shared" si="155"/>
        <v>0</v>
      </c>
      <c r="U1476" s="576">
        <f t="shared" si="156"/>
        <v>0</v>
      </c>
      <c r="V1476" s="553"/>
      <c r="W1476" s="553"/>
      <c r="X1476" s="553"/>
      <c r="Y1476" s="553"/>
      <c r="Z1476" s="397"/>
      <c r="AA1476" s="397"/>
      <c r="AB1476" s="397"/>
      <c r="AC1476" s="397"/>
      <c r="AD1476" s="397"/>
      <c r="AE1476" s="397"/>
      <c r="AF1476" s="397"/>
      <c r="AG1476" s="397"/>
      <c r="AH1476" s="397"/>
      <c r="AI1476" s="397"/>
      <c r="AJ1476" s="397"/>
      <c r="AK1476" s="397"/>
      <c r="AL1476" s="397"/>
      <c r="AM1476" s="397"/>
      <c r="AN1476" s="397"/>
      <c r="AO1476" s="397"/>
      <c r="AP1476" s="397"/>
      <c r="AQ1476" s="397"/>
      <c r="AR1476" s="397"/>
      <c r="AS1476" s="397"/>
      <c r="AT1476" s="397"/>
      <c r="AU1476" s="397"/>
      <c r="AV1476" s="397"/>
      <c r="AW1476" s="397"/>
      <c r="AX1476" s="397"/>
      <c r="AY1476" s="397"/>
      <c r="AZ1476" s="397"/>
      <c r="BA1476" s="553"/>
      <c r="BB1476" s="397"/>
      <c r="BC1476" s="397"/>
      <c r="BD1476" s="397"/>
    </row>
    <row r="1477" spans="2:56" x14ac:dyDescent="0.35">
      <c r="B1477" s="80"/>
      <c r="C1477" s="119"/>
      <c r="D1477" s="119"/>
      <c r="E1477" s="84"/>
      <c r="F1477" s="119"/>
      <c r="G1477" s="120"/>
      <c r="H1477" s="41"/>
      <c r="I1477" s="41"/>
      <c r="J1477" s="82"/>
      <c r="K1477" s="291">
        <f t="shared" si="151"/>
        <v>0</v>
      </c>
      <c r="L1477" s="293">
        <f>IF(I1477&lt;INDEX(Lookup!$U$2:$U$10,MATCH($D$46,Lookup!$S$2:$S$10,0)),0,IF(O1477="X",0,J1477/(DATEDIF(H1477,I1477,"m")+1)*12))</f>
        <v>0</v>
      </c>
      <c r="M1477" s="291">
        <f t="shared" si="152"/>
        <v>0</v>
      </c>
      <c r="N1477" s="335"/>
      <c r="O1477" s="143"/>
      <c r="P1477" s="397"/>
      <c r="Q1477" s="555"/>
      <c r="R1477" s="576">
        <f t="shared" si="153"/>
        <v>0</v>
      </c>
      <c r="S1477" s="576">
        <f t="shared" si="154"/>
        <v>0</v>
      </c>
      <c r="T1477" s="576">
        <f t="shared" si="155"/>
        <v>0</v>
      </c>
      <c r="U1477" s="576">
        <f t="shared" si="156"/>
        <v>0</v>
      </c>
      <c r="V1477" s="553"/>
      <c r="W1477" s="553"/>
      <c r="X1477" s="553"/>
      <c r="Y1477" s="553"/>
      <c r="Z1477" s="397"/>
      <c r="AA1477" s="397"/>
      <c r="AB1477" s="397"/>
      <c r="AC1477" s="397"/>
      <c r="AD1477" s="397"/>
      <c r="AE1477" s="397"/>
      <c r="AF1477" s="397"/>
      <c r="AG1477" s="397"/>
      <c r="AH1477" s="397"/>
      <c r="AI1477" s="397"/>
      <c r="AJ1477" s="397"/>
      <c r="AK1477" s="397"/>
      <c r="AL1477" s="397"/>
      <c r="AM1477" s="397"/>
      <c r="AN1477" s="397"/>
      <c r="AO1477" s="397"/>
      <c r="AP1477" s="397"/>
      <c r="AQ1477" s="397"/>
      <c r="AR1477" s="397"/>
      <c r="AS1477" s="397"/>
      <c r="AT1477" s="397"/>
      <c r="AU1477" s="397"/>
      <c r="AV1477" s="397"/>
      <c r="AW1477" s="397"/>
      <c r="AX1477" s="397"/>
      <c r="AY1477" s="397"/>
      <c r="AZ1477" s="397"/>
      <c r="BA1477" s="553"/>
      <c r="BB1477" s="397"/>
      <c r="BC1477" s="397"/>
      <c r="BD1477" s="397"/>
    </row>
    <row r="1478" spans="2:56" x14ac:dyDescent="0.35">
      <c r="B1478" s="80"/>
      <c r="C1478" s="119"/>
      <c r="D1478" s="119"/>
      <c r="E1478" s="84"/>
      <c r="F1478" s="119"/>
      <c r="G1478" s="120"/>
      <c r="H1478" s="41"/>
      <c r="I1478" s="41"/>
      <c r="J1478" s="82"/>
      <c r="K1478" s="291">
        <f t="shared" si="151"/>
        <v>0</v>
      </c>
      <c r="L1478" s="293">
        <f>IF(I1478&lt;INDEX(Lookup!$U$2:$U$10,MATCH($D$46,Lookup!$S$2:$S$10,0)),0,IF(O1478="X",0,J1478/(DATEDIF(H1478,I1478,"m")+1)*12))</f>
        <v>0</v>
      </c>
      <c r="M1478" s="291">
        <f t="shared" si="152"/>
        <v>0</v>
      </c>
      <c r="N1478" s="335"/>
      <c r="O1478" s="143"/>
      <c r="P1478" s="397"/>
      <c r="Q1478" s="555"/>
      <c r="R1478" s="576">
        <f t="shared" si="153"/>
        <v>0</v>
      </c>
      <c r="S1478" s="576">
        <f t="shared" si="154"/>
        <v>0</v>
      </c>
      <c r="T1478" s="576">
        <f t="shared" si="155"/>
        <v>0</v>
      </c>
      <c r="U1478" s="576">
        <f t="shared" si="156"/>
        <v>0</v>
      </c>
      <c r="V1478" s="553"/>
      <c r="W1478" s="553"/>
      <c r="X1478" s="553"/>
      <c r="Y1478" s="553"/>
      <c r="Z1478" s="397"/>
      <c r="AA1478" s="397"/>
      <c r="AB1478" s="397"/>
      <c r="AC1478" s="397"/>
      <c r="AD1478" s="397"/>
      <c r="AE1478" s="397"/>
      <c r="AF1478" s="397"/>
      <c r="AG1478" s="397"/>
      <c r="AH1478" s="397"/>
      <c r="AI1478" s="397"/>
      <c r="AJ1478" s="397"/>
      <c r="AK1478" s="397"/>
      <c r="AL1478" s="397"/>
      <c r="AM1478" s="397"/>
      <c r="AN1478" s="397"/>
      <c r="AO1478" s="397"/>
      <c r="AP1478" s="397"/>
      <c r="AQ1478" s="397"/>
      <c r="AR1478" s="397"/>
      <c r="AS1478" s="397"/>
      <c r="AT1478" s="397"/>
      <c r="AU1478" s="397"/>
      <c r="AV1478" s="397"/>
      <c r="AW1478" s="397"/>
      <c r="AX1478" s="397"/>
      <c r="AY1478" s="397"/>
      <c r="AZ1478" s="397"/>
      <c r="BA1478" s="553"/>
      <c r="BB1478" s="397"/>
      <c r="BC1478" s="397"/>
      <c r="BD1478" s="397"/>
    </row>
    <row r="1479" spans="2:56" x14ac:dyDescent="0.35">
      <c r="B1479" s="80"/>
      <c r="C1479" s="119"/>
      <c r="D1479" s="119"/>
      <c r="E1479" s="84"/>
      <c r="F1479" s="119"/>
      <c r="G1479" s="120"/>
      <c r="H1479" s="41"/>
      <c r="I1479" s="41"/>
      <c r="J1479" s="82"/>
      <c r="K1479" s="291">
        <f t="shared" si="151"/>
        <v>0</v>
      </c>
      <c r="L1479" s="293">
        <f>IF(I1479&lt;INDEX(Lookup!$U$2:$U$10,MATCH($D$46,Lookup!$S$2:$S$10,0)),0,IF(O1479="X",0,J1479/(DATEDIF(H1479,I1479,"m")+1)*12))</f>
        <v>0</v>
      </c>
      <c r="M1479" s="291">
        <f t="shared" si="152"/>
        <v>0</v>
      </c>
      <c r="N1479" s="335"/>
      <c r="O1479" s="143"/>
      <c r="P1479" s="397"/>
      <c r="Q1479" s="555"/>
      <c r="R1479" s="576">
        <f t="shared" si="153"/>
        <v>0</v>
      </c>
      <c r="S1479" s="576">
        <f t="shared" si="154"/>
        <v>0</v>
      </c>
      <c r="T1479" s="576">
        <f t="shared" si="155"/>
        <v>0</v>
      </c>
      <c r="U1479" s="576">
        <f t="shared" si="156"/>
        <v>0</v>
      </c>
      <c r="V1479" s="553"/>
      <c r="W1479" s="553"/>
      <c r="X1479" s="553"/>
      <c r="Y1479" s="553"/>
      <c r="Z1479" s="397"/>
      <c r="AA1479" s="397"/>
      <c r="AB1479" s="397"/>
      <c r="AC1479" s="397"/>
      <c r="AD1479" s="397"/>
      <c r="AE1479" s="397"/>
      <c r="AF1479" s="397"/>
      <c r="AG1479" s="397"/>
      <c r="AH1479" s="397"/>
      <c r="AI1479" s="397"/>
      <c r="AJ1479" s="397"/>
      <c r="AK1479" s="397"/>
      <c r="AL1479" s="397"/>
      <c r="AM1479" s="397"/>
      <c r="AN1479" s="397"/>
      <c r="AO1479" s="397"/>
      <c r="AP1479" s="397"/>
      <c r="AQ1479" s="397"/>
      <c r="AR1479" s="397"/>
      <c r="AS1479" s="397"/>
      <c r="AT1479" s="397"/>
      <c r="AU1479" s="397"/>
      <c r="AV1479" s="397"/>
      <c r="AW1479" s="397"/>
      <c r="AX1479" s="397"/>
      <c r="AY1479" s="397"/>
      <c r="AZ1479" s="397"/>
      <c r="BA1479" s="553"/>
      <c r="BB1479" s="397"/>
      <c r="BC1479" s="397"/>
      <c r="BD1479" s="397"/>
    </row>
    <row r="1480" spans="2:56" x14ac:dyDescent="0.35">
      <c r="B1480" s="80"/>
      <c r="C1480" s="119"/>
      <c r="D1480" s="119"/>
      <c r="E1480" s="84"/>
      <c r="F1480" s="119"/>
      <c r="G1480" s="120"/>
      <c r="H1480" s="41"/>
      <c r="I1480" s="41"/>
      <c r="J1480" s="82"/>
      <c r="K1480" s="291">
        <f t="shared" si="151"/>
        <v>0</v>
      </c>
      <c r="L1480" s="293">
        <f>IF(I1480&lt;INDEX(Lookup!$U$2:$U$10,MATCH($D$46,Lookup!$S$2:$S$10,0)),0,IF(O1480="X",0,J1480/(DATEDIF(H1480,I1480,"m")+1)*12))</f>
        <v>0</v>
      </c>
      <c r="M1480" s="291">
        <f t="shared" si="152"/>
        <v>0</v>
      </c>
      <c r="N1480" s="335"/>
      <c r="O1480" s="143"/>
      <c r="P1480" s="397"/>
      <c r="Q1480" s="555"/>
      <c r="R1480" s="576">
        <f t="shared" si="153"/>
        <v>0</v>
      </c>
      <c r="S1480" s="576">
        <f t="shared" si="154"/>
        <v>0</v>
      </c>
      <c r="T1480" s="576">
        <f t="shared" si="155"/>
        <v>0</v>
      </c>
      <c r="U1480" s="576">
        <f t="shared" si="156"/>
        <v>0</v>
      </c>
      <c r="V1480" s="553"/>
      <c r="W1480" s="553"/>
      <c r="X1480" s="553"/>
      <c r="Y1480" s="553"/>
      <c r="Z1480" s="397"/>
      <c r="AA1480" s="397"/>
      <c r="AB1480" s="397"/>
      <c r="AC1480" s="397"/>
      <c r="AD1480" s="397"/>
      <c r="AE1480" s="397"/>
      <c r="AF1480" s="397"/>
      <c r="AG1480" s="397"/>
      <c r="AH1480" s="397"/>
      <c r="AI1480" s="397"/>
      <c r="AJ1480" s="397"/>
      <c r="AK1480" s="397"/>
      <c r="AL1480" s="397"/>
      <c r="AM1480" s="397"/>
      <c r="AN1480" s="397"/>
      <c r="AO1480" s="397"/>
      <c r="AP1480" s="397"/>
      <c r="AQ1480" s="397"/>
      <c r="AR1480" s="397"/>
      <c r="AS1480" s="397"/>
      <c r="AT1480" s="397"/>
      <c r="AU1480" s="397"/>
      <c r="AV1480" s="397"/>
      <c r="AW1480" s="397"/>
      <c r="AX1480" s="397"/>
      <c r="AY1480" s="397"/>
      <c r="AZ1480" s="397"/>
      <c r="BA1480" s="553"/>
      <c r="BB1480" s="397"/>
      <c r="BC1480" s="397"/>
      <c r="BD1480" s="397"/>
    </row>
    <row r="1481" spans="2:56" x14ac:dyDescent="0.35">
      <c r="B1481" s="80"/>
      <c r="C1481" s="119"/>
      <c r="D1481" s="119"/>
      <c r="E1481" s="84"/>
      <c r="F1481" s="119"/>
      <c r="G1481" s="120"/>
      <c r="H1481" s="41"/>
      <c r="I1481" s="41"/>
      <c r="J1481" s="82"/>
      <c r="K1481" s="291">
        <f t="shared" si="151"/>
        <v>0</v>
      </c>
      <c r="L1481" s="293">
        <f>IF(I1481&lt;INDEX(Lookup!$U$2:$U$10,MATCH($D$46,Lookup!$S$2:$S$10,0)),0,IF(O1481="X",0,J1481/(DATEDIF(H1481,I1481,"m")+1)*12))</f>
        <v>0</v>
      </c>
      <c r="M1481" s="291">
        <f t="shared" si="152"/>
        <v>0</v>
      </c>
      <c r="N1481" s="335"/>
      <c r="O1481" s="143"/>
      <c r="P1481" s="397"/>
      <c r="Q1481" s="555"/>
      <c r="R1481" s="576">
        <f t="shared" si="153"/>
        <v>0</v>
      </c>
      <c r="S1481" s="576">
        <f t="shared" si="154"/>
        <v>0</v>
      </c>
      <c r="T1481" s="576">
        <f t="shared" si="155"/>
        <v>0</v>
      </c>
      <c r="U1481" s="576">
        <f t="shared" si="156"/>
        <v>0</v>
      </c>
      <c r="V1481" s="553"/>
      <c r="W1481" s="553"/>
      <c r="X1481" s="553"/>
      <c r="Y1481" s="553"/>
      <c r="Z1481" s="397"/>
      <c r="AA1481" s="397"/>
      <c r="AB1481" s="397"/>
      <c r="AC1481" s="397"/>
      <c r="AD1481" s="397"/>
      <c r="AE1481" s="397"/>
      <c r="AF1481" s="397"/>
      <c r="AG1481" s="397"/>
      <c r="AH1481" s="397"/>
      <c r="AI1481" s="397"/>
      <c r="AJ1481" s="397"/>
      <c r="AK1481" s="397"/>
      <c r="AL1481" s="397"/>
      <c r="AM1481" s="397"/>
      <c r="AN1481" s="397"/>
      <c r="AO1481" s="397"/>
      <c r="AP1481" s="397"/>
      <c r="AQ1481" s="397"/>
      <c r="AR1481" s="397"/>
      <c r="AS1481" s="397"/>
      <c r="AT1481" s="397"/>
      <c r="AU1481" s="397"/>
      <c r="AV1481" s="397"/>
      <c r="AW1481" s="397"/>
      <c r="AX1481" s="397"/>
      <c r="AY1481" s="397"/>
      <c r="AZ1481" s="397"/>
      <c r="BA1481" s="553"/>
      <c r="BB1481" s="397"/>
      <c r="BC1481" s="397"/>
      <c r="BD1481" s="397"/>
    </row>
    <row r="1482" spans="2:56" x14ac:dyDescent="0.35">
      <c r="B1482" s="80"/>
      <c r="C1482" s="119"/>
      <c r="D1482" s="119"/>
      <c r="E1482" s="84"/>
      <c r="F1482" s="119"/>
      <c r="G1482" s="120"/>
      <c r="H1482" s="41"/>
      <c r="I1482" s="41"/>
      <c r="J1482" s="82"/>
      <c r="K1482" s="291">
        <f t="shared" si="151"/>
        <v>0</v>
      </c>
      <c r="L1482" s="293">
        <f>IF(I1482&lt;INDEX(Lookup!$U$2:$U$10,MATCH($D$46,Lookup!$S$2:$S$10,0)),0,IF(O1482="X",0,J1482/(DATEDIF(H1482,I1482,"m")+1)*12))</f>
        <v>0</v>
      </c>
      <c r="M1482" s="291">
        <f t="shared" si="152"/>
        <v>0</v>
      </c>
      <c r="N1482" s="335"/>
      <c r="O1482" s="143"/>
      <c r="P1482" s="397"/>
      <c r="Q1482" s="555"/>
      <c r="R1482" s="576">
        <f t="shared" si="153"/>
        <v>0</v>
      </c>
      <c r="S1482" s="576">
        <f t="shared" si="154"/>
        <v>0</v>
      </c>
      <c r="T1482" s="576">
        <f t="shared" si="155"/>
        <v>0</v>
      </c>
      <c r="U1482" s="576">
        <f t="shared" si="156"/>
        <v>0</v>
      </c>
      <c r="V1482" s="553"/>
      <c r="W1482" s="553"/>
      <c r="X1482" s="553"/>
      <c r="Y1482" s="553"/>
      <c r="Z1482" s="397"/>
      <c r="AA1482" s="397"/>
      <c r="AB1482" s="397"/>
      <c r="AC1482" s="397"/>
      <c r="AD1482" s="397"/>
      <c r="AE1482" s="397"/>
      <c r="AF1482" s="397"/>
      <c r="AG1482" s="397"/>
      <c r="AH1482" s="397"/>
      <c r="AI1482" s="397"/>
      <c r="AJ1482" s="397"/>
      <c r="AK1482" s="397"/>
      <c r="AL1482" s="397"/>
      <c r="AM1482" s="397"/>
      <c r="AN1482" s="397"/>
      <c r="AO1482" s="397"/>
      <c r="AP1482" s="397"/>
      <c r="AQ1482" s="397"/>
      <c r="AR1482" s="397"/>
      <c r="AS1482" s="397"/>
      <c r="AT1482" s="397"/>
      <c r="AU1482" s="397"/>
      <c r="AV1482" s="397"/>
      <c r="AW1482" s="397"/>
      <c r="AX1482" s="397"/>
      <c r="AY1482" s="397"/>
      <c r="AZ1482" s="397"/>
      <c r="BA1482" s="553"/>
      <c r="BB1482" s="397"/>
      <c r="BC1482" s="397"/>
      <c r="BD1482" s="397"/>
    </row>
    <row r="1483" spans="2:56" x14ac:dyDescent="0.35">
      <c r="B1483" s="80"/>
      <c r="C1483" s="119"/>
      <c r="D1483" s="119"/>
      <c r="E1483" s="84"/>
      <c r="F1483" s="119"/>
      <c r="G1483" s="120"/>
      <c r="H1483" s="41"/>
      <c r="I1483" s="41"/>
      <c r="J1483" s="82"/>
      <c r="K1483" s="291">
        <f t="shared" si="151"/>
        <v>0</v>
      </c>
      <c r="L1483" s="293">
        <f>IF(I1483&lt;INDEX(Lookup!$U$2:$U$10,MATCH($D$46,Lookup!$S$2:$S$10,0)),0,IF(O1483="X",0,J1483/(DATEDIF(H1483,I1483,"m")+1)*12))</f>
        <v>0</v>
      </c>
      <c r="M1483" s="291">
        <f t="shared" si="152"/>
        <v>0</v>
      </c>
      <c r="N1483" s="335"/>
      <c r="O1483" s="143"/>
      <c r="P1483" s="397"/>
      <c r="Q1483" s="555"/>
      <c r="R1483" s="576">
        <f t="shared" si="153"/>
        <v>0</v>
      </c>
      <c r="S1483" s="576">
        <f t="shared" si="154"/>
        <v>0</v>
      </c>
      <c r="T1483" s="576">
        <f t="shared" si="155"/>
        <v>0</v>
      </c>
      <c r="U1483" s="576">
        <f t="shared" si="156"/>
        <v>0</v>
      </c>
      <c r="V1483" s="553"/>
      <c r="W1483" s="553"/>
      <c r="X1483" s="553"/>
      <c r="Y1483" s="553"/>
      <c r="Z1483" s="397"/>
      <c r="AA1483" s="397"/>
      <c r="AB1483" s="397"/>
      <c r="AC1483" s="397"/>
      <c r="AD1483" s="397"/>
      <c r="AE1483" s="397"/>
      <c r="AF1483" s="397"/>
      <c r="AG1483" s="397"/>
      <c r="AH1483" s="397"/>
      <c r="AI1483" s="397"/>
      <c r="AJ1483" s="397"/>
      <c r="AK1483" s="397"/>
      <c r="AL1483" s="397"/>
      <c r="AM1483" s="397"/>
      <c r="AN1483" s="397"/>
      <c r="AO1483" s="397"/>
      <c r="AP1483" s="397"/>
      <c r="AQ1483" s="397"/>
      <c r="AR1483" s="397"/>
      <c r="AS1483" s="397"/>
      <c r="AT1483" s="397"/>
      <c r="AU1483" s="397"/>
      <c r="AV1483" s="397"/>
      <c r="AW1483" s="397"/>
      <c r="AX1483" s="397"/>
      <c r="AY1483" s="397"/>
      <c r="AZ1483" s="397"/>
      <c r="BA1483" s="553"/>
      <c r="BB1483" s="397"/>
      <c r="BC1483" s="397"/>
      <c r="BD1483" s="397"/>
    </row>
    <row r="1484" spans="2:56" x14ac:dyDescent="0.35">
      <c r="B1484" s="80"/>
      <c r="C1484" s="119"/>
      <c r="D1484" s="119"/>
      <c r="E1484" s="84"/>
      <c r="F1484" s="119"/>
      <c r="G1484" s="120"/>
      <c r="H1484" s="41"/>
      <c r="I1484" s="41"/>
      <c r="J1484" s="82"/>
      <c r="K1484" s="291">
        <f t="shared" si="151"/>
        <v>0</v>
      </c>
      <c r="L1484" s="293">
        <f>IF(I1484&lt;INDEX(Lookup!$U$2:$U$10,MATCH($D$46,Lookup!$S$2:$S$10,0)),0,IF(O1484="X",0,J1484/(DATEDIF(H1484,I1484,"m")+1)*12))</f>
        <v>0</v>
      </c>
      <c r="M1484" s="291">
        <f t="shared" si="152"/>
        <v>0</v>
      </c>
      <c r="N1484" s="335"/>
      <c r="O1484" s="143"/>
      <c r="P1484" s="397"/>
      <c r="Q1484" s="555"/>
      <c r="R1484" s="576">
        <f t="shared" si="153"/>
        <v>0</v>
      </c>
      <c r="S1484" s="576">
        <f t="shared" si="154"/>
        <v>0</v>
      </c>
      <c r="T1484" s="576">
        <f t="shared" si="155"/>
        <v>0</v>
      </c>
      <c r="U1484" s="576">
        <f t="shared" si="156"/>
        <v>0</v>
      </c>
      <c r="V1484" s="553"/>
      <c r="W1484" s="553"/>
      <c r="X1484" s="553"/>
      <c r="Y1484" s="553"/>
      <c r="Z1484" s="397"/>
      <c r="AA1484" s="397"/>
      <c r="AB1484" s="397"/>
      <c r="AC1484" s="397"/>
      <c r="AD1484" s="397"/>
      <c r="AE1484" s="397"/>
      <c r="AF1484" s="397"/>
      <c r="AG1484" s="397"/>
      <c r="AH1484" s="397"/>
      <c r="AI1484" s="397"/>
      <c r="AJ1484" s="397"/>
      <c r="AK1484" s="397"/>
      <c r="AL1484" s="397"/>
      <c r="AM1484" s="397"/>
      <c r="AN1484" s="397"/>
      <c r="AO1484" s="397"/>
      <c r="AP1484" s="397"/>
      <c r="AQ1484" s="397"/>
      <c r="AR1484" s="397"/>
      <c r="AS1484" s="397"/>
      <c r="AT1484" s="397"/>
      <c r="AU1484" s="397"/>
      <c r="AV1484" s="397"/>
      <c r="AW1484" s="397"/>
      <c r="AX1484" s="397"/>
      <c r="AY1484" s="397"/>
      <c r="AZ1484" s="397"/>
      <c r="BA1484" s="553"/>
      <c r="BB1484" s="397"/>
      <c r="BC1484" s="397"/>
      <c r="BD1484" s="397"/>
    </row>
    <row r="1485" spans="2:56" x14ac:dyDescent="0.35">
      <c r="B1485" s="80"/>
      <c r="C1485" s="119"/>
      <c r="D1485" s="119"/>
      <c r="E1485" s="84"/>
      <c r="F1485" s="119"/>
      <c r="G1485" s="120"/>
      <c r="H1485" s="41"/>
      <c r="I1485" s="41"/>
      <c r="J1485" s="82"/>
      <c r="K1485" s="291">
        <f t="shared" si="151"/>
        <v>0</v>
      </c>
      <c r="L1485" s="293">
        <f>IF(I1485&lt;INDEX(Lookup!$U$2:$U$10,MATCH($D$46,Lookup!$S$2:$S$10,0)),0,IF(O1485="X",0,J1485/(DATEDIF(H1485,I1485,"m")+1)*12))</f>
        <v>0</v>
      </c>
      <c r="M1485" s="291">
        <f t="shared" si="152"/>
        <v>0</v>
      </c>
      <c r="N1485" s="335"/>
      <c r="O1485" s="143"/>
      <c r="P1485" s="397"/>
      <c r="Q1485" s="555"/>
      <c r="R1485" s="576">
        <f t="shared" si="153"/>
        <v>0</v>
      </c>
      <c r="S1485" s="576">
        <f t="shared" si="154"/>
        <v>0</v>
      </c>
      <c r="T1485" s="576">
        <f t="shared" si="155"/>
        <v>0</v>
      </c>
      <c r="U1485" s="576">
        <f t="shared" si="156"/>
        <v>0</v>
      </c>
      <c r="V1485" s="553"/>
      <c r="W1485" s="553"/>
      <c r="X1485" s="553"/>
      <c r="Y1485" s="553"/>
      <c r="Z1485" s="397"/>
      <c r="AA1485" s="397"/>
      <c r="AB1485" s="397"/>
      <c r="AC1485" s="397"/>
      <c r="AD1485" s="397"/>
      <c r="AE1485" s="397"/>
      <c r="AF1485" s="397"/>
      <c r="AG1485" s="397"/>
      <c r="AH1485" s="397"/>
      <c r="AI1485" s="397"/>
      <c r="AJ1485" s="397"/>
      <c r="AK1485" s="397"/>
      <c r="AL1485" s="397"/>
      <c r="AM1485" s="397"/>
      <c r="AN1485" s="397"/>
      <c r="AO1485" s="397"/>
      <c r="AP1485" s="397"/>
      <c r="AQ1485" s="397"/>
      <c r="AR1485" s="397"/>
      <c r="AS1485" s="397"/>
      <c r="AT1485" s="397"/>
      <c r="AU1485" s="397"/>
      <c r="AV1485" s="397"/>
      <c r="AW1485" s="397"/>
      <c r="AX1485" s="397"/>
      <c r="AY1485" s="397"/>
      <c r="AZ1485" s="397"/>
      <c r="BA1485" s="553"/>
      <c r="BB1485" s="397"/>
      <c r="BC1485" s="397"/>
      <c r="BD1485" s="397"/>
    </row>
    <row r="1486" spans="2:56" x14ac:dyDescent="0.35">
      <c r="B1486" s="80"/>
      <c r="C1486" s="119"/>
      <c r="D1486" s="119"/>
      <c r="E1486" s="84"/>
      <c r="F1486" s="119"/>
      <c r="G1486" s="120"/>
      <c r="H1486" s="41"/>
      <c r="I1486" s="41"/>
      <c r="J1486" s="82"/>
      <c r="K1486" s="291">
        <f t="shared" si="151"/>
        <v>0</v>
      </c>
      <c r="L1486" s="293">
        <f>IF(I1486&lt;INDEX(Lookup!$U$2:$U$10,MATCH($D$46,Lookup!$S$2:$S$10,0)),0,IF(O1486="X",0,J1486/(DATEDIF(H1486,I1486,"m")+1)*12))</f>
        <v>0</v>
      </c>
      <c r="M1486" s="291">
        <f t="shared" si="152"/>
        <v>0</v>
      </c>
      <c r="N1486" s="335"/>
      <c r="O1486" s="143"/>
      <c r="P1486" s="397"/>
      <c r="Q1486" s="555"/>
      <c r="R1486" s="576">
        <f t="shared" si="153"/>
        <v>0</v>
      </c>
      <c r="S1486" s="576">
        <f t="shared" si="154"/>
        <v>0</v>
      </c>
      <c r="T1486" s="576">
        <f t="shared" si="155"/>
        <v>0</v>
      </c>
      <c r="U1486" s="576">
        <f t="shared" si="156"/>
        <v>0</v>
      </c>
      <c r="V1486" s="553"/>
      <c r="W1486" s="553"/>
      <c r="X1486" s="553"/>
      <c r="Y1486" s="553"/>
      <c r="Z1486" s="397"/>
      <c r="AA1486" s="397"/>
      <c r="AB1486" s="397"/>
      <c r="AC1486" s="397"/>
      <c r="AD1486" s="397"/>
      <c r="AE1486" s="397"/>
      <c r="AF1486" s="397"/>
      <c r="AG1486" s="397"/>
      <c r="AH1486" s="397"/>
      <c r="AI1486" s="397"/>
      <c r="AJ1486" s="397"/>
      <c r="AK1486" s="397"/>
      <c r="AL1486" s="397"/>
      <c r="AM1486" s="397"/>
      <c r="AN1486" s="397"/>
      <c r="AO1486" s="397"/>
      <c r="AP1486" s="397"/>
      <c r="AQ1486" s="397"/>
      <c r="AR1486" s="397"/>
      <c r="AS1486" s="397"/>
      <c r="AT1486" s="397"/>
      <c r="AU1486" s="397"/>
      <c r="AV1486" s="397"/>
      <c r="AW1486" s="397"/>
      <c r="AX1486" s="397"/>
      <c r="AY1486" s="397"/>
      <c r="AZ1486" s="397"/>
      <c r="BA1486" s="553"/>
      <c r="BB1486" s="397"/>
      <c r="BC1486" s="397"/>
      <c r="BD1486" s="397"/>
    </row>
    <row r="1487" spans="2:56" x14ac:dyDescent="0.35">
      <c r="B1487" s="80"/>
      <c r="C1487" s="119"/>
      <c r="D1487" s="119"/>
      <c r="E1487" s="84"/>
      <c r="F1487" s="119"/>
      <c r="G1487" s="120"/>
      <c r="H1487" s="41"/>
      <c r="I1487" s="41"/>
      <c r="J1487" s="82"/>
      <c r="K1487" s="291">
        <f t="shared" si="151"/>
        <v>0</v>
      </c>
      <c r="L1487" s="293">
        <f>IF(I1487&lt;INDEX(Lookup!$U$2:$U$10,MATCH($D$46,Lookup!$S$2:$S$10,0)),0,IF(O1487="X",0,J1487/(DATEDIF(H1487,I1487,"m")+1)*12))</f>
        <v>0</v>
      </c>
      <c r="M1487" s="291">
        <f t="shared" si="152"/>
        <v>0</v>
      </c>
      <c r="N1487" s="335"/>
      <c r="O1487" s="143"/>
      <c r="P1487" s="397"/>
      <c r="Q1487" s="555"/>
      <c r="R1487" s="576">
        <f t="shared" si="153"/>
        <v>0</v>
      </c>
      <c r="S1487" s="576">
        <f t="shared" si="154"/>
        <v>0</v>
      </c>
      <c r="T1487" s="576">
        <f t="shared" si="155"/>
        <v>0</v>
      </c>
      <c r="U1487" s="576">
        <f t="shared" si="156"/>
        <v>0</v>
      </c>
      <c r="V1487" s="553"/>
      <c r="W1487" s="553"/>
      <c r="X1487" s="553"/>
      <c r="Y1487" s="553"/>
      <c r="Z1487" s="397"/>
      <c r="AA1487" s="397"/>
      <c r="AB1487" s="397"/>
      <c r="AC1487" s="397"/>
      <c r="AD1487" s="397"/>
      <c r="AE1487" s="397"/>
      <c r="AF1487" s="397"/>
      <c r="AG1487" s="397"/>
      <c r="AH1487" s="397"/>
      <c r="AI1487" s="397"/>
      <c r="AJ1487" s="397"/>
      <c r="AK1487" s="397"/>
      <c r="AL1487" s="397"/>
      <c r="AM1487" s="397"/>
      <c r="AN1487" s="397"/>
      <c r="AO1487" s="397"/>
      <c r="AP1487" s="397"/>
      <c r="AQ1487" s="397"/>
      <c r="AR1487" s="397"/>
      <c r="AS1487" s="397"/>
      <c r="AT1487" s="397"/>
      <c r="AU1487" s="397"/>
      <c r="AV1487" s="397"/>
      <c r="AW1487" s="397"/>
      <c r="AX1487" s="397"/>
      <c r="AY1487" s="397"/>
      <c r="AZ1487" s="397"/>
      <c r="BA1487" s="553"/>
      <c r="BB1487" s="397"/>
      <c r="BC1487" s="397"/>
      <c r="BD1487" s="397"/>
    </row>
    <row r="1488" spans="2:56" x14ac:dyDescent="0.35">
      <c r="B1488" s="80"/>
      <c r="C1488" s="119"/>
      <c r="D1488" s="119"/>
      <c r="E1488" s="84"/>
      <c r="F1488" s="119"/>
      <c r="G1488" s="120"/>
      <c r="H1488" s="41"/>
      <c r="I1488" s="41"/>
      <c r="J1488" s="82"/>
      <c r="K1488" s="291">
        <f t="shared" si="151"/>
        <v>0</v>
      </c>
      <c r="L1488" s="293">
        <f>IF(I1488&lt;INDEX(Lookup!$U$2:$U$10,MATCH($D$46,Lookup!$S$2:$S$10,0)),0,IF(O1488="X",0,J1488/(DATEDIF(H1488,I1488,"m")+1)*12))</f>
        <v>0</v>
      </c>
      <c r="M1488" s="291">
        <f t="shared" si="152"/>
        <v>0</v>
      </c>
      <c r="N1488" s="335"/>
      <c r="O1488" s="143"/>
      <c r="P1488" s="397"/>
      <c r="Q1488" s="555"/>
      <c r="R1488" s="576">
        <f t="shared" si="153"/>
        <v>0</v>
      </c>
      <c r="S1488" s="576">
        <f t="shared" si="154"/>
        <v>0</v>
      </c>
      <c r="T1488" s="576">
        <f t="shared" si="155"/>
        <v>0</v>
      </c>
      <c r="U1488" s="576">
        <f t="shared" si="156"/>
        <v>0</v>
      </c>
      <c r="V1488" s="553"/>
      <c r="W1488" s="553"/>
      <c r="X1488" s="553"/>
      <c r="Y1488" s="553"/>
      <c r="Z1488" s="397"/>
      <c r="AA1488" s="397"/>
      <c r="AB1488" s="397"/>
      <c r="AC1488" s="397"/>
      <c r="AD1488" s="397"/>
      <c r="AE1488" s="397"/>
      <c r="AF1488" s="397"/>
      <c r="AG1488" s="397"/>
      <c r="AH1488" s="397"/>
      <c r="AI1488" s="397"/>
      <c r="AJ1488" s="397"/>
      <c r="AK1488" s="397"/>
      <c r="AL1488" s="397"/>
      <c r="AM1488" s="397"/>
      <c r="AN1488" s="397"/>
      <c r="AO1488" s="397"/>
      <c r="AP1488" s="397"/>
      <c r="AQ1488" s="397"/>
      <c r="AR1488" s="397"/>
      <c r="AS1488" s="397"/>
      <c r="AT1488" s="397"/>
      <c r="AU1488" s="397"/>
      <c r="AV1488" s="397"/>
      <c r="AW1488" s="397"/>
      <c r="AX1488" s="397"/>
      <c r="AY1488" s="397"/>
      <c r="AZ1488" s="397"/>
      <c r="BA1488" s="553"/>
      <c r="BB1488" s="397"/>
      <c r="BC1488" s="397"/>
      <c r="BD1488" s="397"/>
    </row>
    <row r="1489" spans="2:56" x14ac:dyDescent="0.35">
      <c r="B1489" s="80"/>
      <c r="C1489" s="119"/>
      <c r="D1489" s="119"/>
      <c r="E1489" s="84"/>
      <c r="F1489" s="119"/>
      <c r="G1489" s="120"/>
      <c r="H1489" s="41"/>
      <c r="I1489" s="41"/>
      <c r="J1489" s="82"/>
      <c r="K1489" s="291">
        <f t="shared" si="151"/>
        <v>0</v>
      </c>
      <c r="L1489" s="293">
        <f>IF(I1489&lt;INDEX(Lookup!$U$2:$U$10,MATCH($D$46,Lookup!$S$2:$S$10,0)),0,IF(O1489="X",0,J1489/(DATEDIF(H1489,I1489,"m")+1)*12))</f>
        <v>0</v>
      </c>
      <c r="M1489" s="291">
        <f t="shared" si="152"/>
        <v>0</v>
      </c>
      <c r="N1489" s="335"/>
      <c r="O1489" s="143"/>
      <c r="P1489" s="397"/>
      <c r="Q1489" s="555"/>
      <c r="R1489" s="576">
        <f t="shared" si="153"/>
        <v>0</v>
      </c>
      <c r="S1489" s="576">
        <f t="shared" si="154"/>
        <v>0</v>
      </c>
      <c r="T1489" s="576">
        <f t="shared" si="155"/>
        <v>0</v>
      </c>
      <c r="U1489" s="576">
        <f t="shared" si="156"/>
        <v>0</v>
      </c>
      <c r="V1489" s="553"/>
      <c r="W1489" s="553"/>
      <c r="X1489" s="553"/>
      <c r="Y1489" s="553"/>
      <c r="Z1489" s="397"/>
      <c r="AA1489" s="397"/>
      <c r="AB1489" s="397"/>
      <c r="AC1489" s="397"/>
      <c r="AD1489" s="397"/>
      <c r="AE1489" s="397"/>
      <c r="AF1489" s="397"/>
      <c r="AG1489" s="397"/>
      <c r="AH1489" s="397"/>
      <c r="AI1489" s="397"/>
      <c r="AJ1489" s="397"/>
      <c r="AK1489" s="397"/>
      <c r="AL1489" s="397"/>
      <c r="AM1489" s="397"/>
      <c r="AN1489" s="397"/>
      <c r="AO1489" s="397"/>
      <c r="AP1489" s="397"/>
      <c r="AQ1489" s="397"/>
      <c r="AR1489" s="397"/>
      <c r="AS1489" s="397"/>
      <c r="AT1489" s="397"/>
      <c r="AU1489" s="397"/>
      <c r="AV1489" s="397"/>
      <c r="AW1489" s="397"/>
      <c r="AX1489" s="397"/>
      <c r="AY1489" s="397"/>
      <c r="AZ1489" s="397"/>
      <c r="BA1489" s="553"/>
      <c r="BB1489" s="397"/>
      <c r="BC1489" s="397"/>
      <c r="BD1489" s="397"/>
    </row>
    <row r="1490" spans="2:56" x14ac:dyDescent="0.35">
      <c r="B1490" s="80"/>
      <c r="C1490" s="119"/>
      <c r="D1490" s="119"/>
      <c r="E1490" s="84"/>
      <c r="F1490" s="119"/>
      <c r="G1490" s="120"/>
      <c r="H1490" s="41"/>
      <c r="I1490" s="41"/>
      <c r="J1490" s="82"/>
      <c r="K1490" s="291">
        <f t="shared" si="151"/>
        <v>0</v>
      </c>
      <c r="L1490" s="293">
        <f>IF(I1490&lt;INDEX(Lookup!$U$2:$U$10,MATCH($D$46,Lookup!$S$2:$S$10,0)),0,IF(O1490="X",0,J1490/(DATEDIF(H1490,I1490,"m")+1)*12))</f>
        <v>0</v>
      </c>
      <c r="M1490" s="291">
        <f t="shared" si="152"/>
        <v>0</v>
      </c>
      <c r="N1490" s="335"/>
      <c r="O1490" s="143"/>
      <c r="P1490" s="397"/>
      <c r="Q1490" s="555"/>
      <c r="R1490" s="576">
        <f t="shared" si="153"/>
        <v>0</v>
      </c>
      <c r="S1490" s="576">
        <f t="shared" si="154"/>
        <v>0</v>
      </c>
      <c r="T1490" s="576">
        <f t="shared" si="155"/>
        <v>0</v>
      </c>
      <c r="U1490" s="576">
        <f t="shared" si="156"/>
        <v>0</v>
      </c>
      <c r="V1490" s="553"/>
      <c r="W1490" s="553"/>
      <c r="X1490" s="553"/>
      <c r="Y1490" s="553"/>
      <c r="Z1490" s="397"/>
      <c r="AA1490" s="397"/>
      <c r="AB1490" s="397"/>
      <c r="AC1490" s="397"/>
      <c r="AD1490" s="397"/>
      <c r="AE1490" s="397"/>
      <c r="AF1490" s="397"/>
      <c r="AG1490" s="397"/>
      <c r="AH1490" s="397"/>
      <c r="AI1490" s="397"/>
      <c r="AJ1490" s="397"/>
      <c r="AK1490" s="397"/>
      <c r="AL1490" s="397"/>
      <c r="AM1490" s="397"/>
      <c r="AN1490" s="397"/>
      <c r="AO1490" s="397"/>
      <c r="AP1490" s="397"/>
      <c r="AQ1490" s="397"/>
      <c r="AR1490" s="397"/>
      <c r="AS1490" s="397"/>
      <c r="AT1490" s="397"/>
      <c r="AU1490" s="397"/>
      <c r="AV1490" s="397"/>
      <c r="AW1490" s="397"/>
      <c r="AX1490" s="397"/>
      <c r="AY1490" s="397"/>
      <c r="AZ1490" s="397"/>
      <c r="BA1490" s="553"/>
      <c r="BB1490" s="397"/>
      <c r="BC1490" s="397"/>
      <c r="BD1490" s="397"/>
    </row>
    <row r="1491" spans="2:56" x14ac:dyDescent="0.35">
      <c r="B1491" s="80"/>
      <c r="C1491" s="119"/>
      <c r="D1491" s="119"/>
      <c r="E1491" s="84"/>
      <c r="F1491" s="119"/>
      <c r="G1491" s="120"/>
      <c r="H1491" s="41"/>
      <c r="I1491" s="41"/>
      <c r="J1491" s="82"/>
      <c r="K1491" s="291">
        <f t="shared" si="151"/>
        <v>0</v>
      </c>
      <c r="L1491" s="293">
        <f>IF(I1491&lt;INDEX(Lookup!$U$2:$U$10,MATCH($D$46,Lookup!$S$2:$S$10,0)),0,IF(O1491="X",0,J1491/(DATEDIF(H1491,I1491,"m")+1)*12))</f>
        <v>0</v>
      </c>
      <c r="M1491" s="291">
        <f t="shared" si="152"/>
        <v>0</v>
      </c>
      <c r="N1491" s="335"/>
      <c r="O1491" s="143"/>
      <c r="P1491" s="397"/>
      <c r="Q1491" s="555"/>
      <c r="R1491" s="576">
        <f t="shared" si="153"/>
        <v>0</v>
      </c>
      <c r="S1491" s="576">
        <f t="shared" si="154"/>
        <v>0</v>
      </c>
      <c r="T1491" s="576">
        <f t="shared" si="155"/>
        <v>0</v>
      </c>
      <c r="U1491" s="576">
        <f t="shared" si="156"/>
        <v>0</v>
      </c>
      <c r="V1491" s="553"/>
      <c r="W1491" s="553"/>
      <c r="X1491" s="553"/>
      <c r="Y1491" s="553"/>
      <c r="Z1491" s="397"/>
      <c r="AA1491" s="397"/>
      <c r="AB1491" s="397"/>
      <c r="AC1491" s="397"/>
      <c r="AD1491" s="397"/>
      <c r="AE1491" s="397"/>
      <c r="AF1491" s="397"/>
      <c r="AG1491" s="397"/>
      <c r="AH1491" s="397"/>
      <c r="AI1491" s="397"/>
      <c r="AJ1491" s="397"/>
      <c r="AK1491" s="397"/>
      <c r="AL1491" s="397"/>
      <c r="AM1491" s="397"/>
      <c r="AN1491" s="397"/>
      <c r="AO1491" s="397"/>
      <c r="AP1491" s="397"/>
      <c r="AQ1491" s="397"/>
      <c r="AR1491" s="397"/>
      <c r="AS1491" s="397"/>
      <c r="AT1491" s="397"/>
      <c r="AU1491" s="397"/>
      <c r="AV1491" s="397"/>
      <c r="AW1491" s="397"/>
      <c r="AX1491" s="397"/>
      <c r="AY1491" s="397"/>
      <c r="AZ1491" s="397"/>
      <c r="BA1491" s="553"/>
      <c r="BB1491" s="397"/>
      <c r="BC1491" s="397"/>
      <c r="BD1491" s="397"/>
    </row>
    <row r="1492" spans="2:56" x14ac:dyDescent="0.35">
      <c r="B1492" s="80"/>
      <c r="C1492" s="119"/>
      <c r="D1492" s="119"/>
      <c r="E1492" s="84"/>
      <c r="F1492" s="119"/>
      <c r="G1492" s="120"/>
      <c r="H1492" s="41"/>
      <c r="I1492" s="41"/>
      <c r="J1492" s="82"/>
      <c r="K1492" s="291">
        <f t="shared" si="151"/>
        <v>0</v>
      </c>
      <c r="L1492" s="293">
        <f>IF(I1492&lt;INDEX(Lookup!$U$2:$U$10,MATCH($D$46,Lookup!$S$2:$S$10,0)),0,IF(O1492="X",0,J1492/(DATEDIF(H1492,I1492,"m")+1)*12))</f>
        <v>0</v>
      </c>
      <c r="M1492" s="291">
        <f t="shared" si="152"/>
        <v>0</v>
      </c>
      <c r="N1492" s="335"/>
      <c r="O1492" s="143"/>
      <c r="P1492" s="397"/>
      <c r="Q1492" s="555"/>
      <c r="R1492" s="576">
        <f t="shared" si="153"/>
        <v>0</v>
      </c>
      <c r="S1492" s="576">
        <f t="shared" si="154"/>
        <v>0</v>
      </c>
      <c r="T1492" s="576">
        <f t="shared" si="155"/>
        <v>0</v>
      </c>
      <c r="U1492" s="576">
        <f t="shared" si="156"/>
        <v>0</v>
      </c>
      <c r="V1492" s="553"/>
      <c r="W1492" s="553"/>
      <c r="X1492" s="553"/>
      <c r="Y1492" s="553"/>
      <c r="Z1492" s="397"/>
      <c r="AA1492" s="397"/>
      <c r="AB1492" s="397"/>
      <c r="AC1492" s="397"/>
      <c r="AD1492" s="397"/>
      <c r="AE1492" s="397"/>
      <c r="AF1492" s="397"/>
      <c r="AG1492" s="397"/>
      <c r="AH1492" s="397"/>
      <c r="AI1492" s="397"/>
      <c r="AJ1492" s="397"/>
      <c r="AK1492" s="397"/>
      <c r="AL1492" s="397"/>
      <c r="AM1492" s="397"/>
      <c r="AN1492" s="397"/>
      <c r="AO1492" s="397"/>
      <c r="AP1492" s="397"/>
      <c r="AQ1492" s="397"/>
      <c r="AR1492" s="397"/>
      <c r="AS1492" s="397"/>
      <c r="AT1492" s="397"/>
      <c r="AU1492" s="397"/>
      <c r="AV1492" s="397"/>
      <c r="AW1492" s="397"/>
      <c r="AX1492" s="397"/>
      <c r="AY1492" s="397"/>
      <c r="AZ1492" s="397"/>
      <c r="BA1492" s="553"/>
      <c r="BB1492" s="397"/>
      <c r="BC1492" s="397"/>
      <c r="BD1492" s="397"/>
    </row>
    <row r="1493" spans="2:56" x14ac:dyDescent="0.35">
      <c r="B1493" s="80"/>
      <c r="C1493" s="119"/>
      <c r="D1493" s="119"/>
      <c r="E1493" s="84"/>
      <c r="F1493" s="119"/>
      <c r="G1493" s="120"/>
      <c r="H1493" s="41"/>
      <c r="I1493" s="41"/>
      <c r="J1493" s="82"/>
      <c r="K1493" s="291">
        <f t="shared" si="151"/>
        <v>0</v>
      </c>
      <c r="L1493" s="293">
        <f>IF(I1493&lt;INDEX(Lookup!$U$2:$U$10,MATCH($D$46,Lookup!$S$2:$S$10,0)),0,IF(O1493="X",0,J1493/(DATEDIF(H1493,I1493,"m")+1)*12))</f>
        <v>0</v>
      </c>
      <c r="M1493" s="291">
        <f t="shared" si="152"/>
        <v>0</v>
      </c>
      <c r="N1493" s="335"/>
      <c r="O1493" s="143"/>
      <c r="P1493" s="397"/>
      <c r="Q1493" s="555"/>
      <c r="R1493" s="576">
        <f t="shared" si="153"/>
        <v>0</v>
      </c>
      <c r="S1493" s="576">
        <f t="shared" si="154"/>
        <v>0</v>
      </c>
      <c r="T1493" s="576">
        <f t="shared" si="155"/>
        <v>0</v>
      </c>
      <c r="U1493" s="576">
        <f t="shared" si="156"/>
        <v>0</v>
      </c>
      <c r="V1493" s="553"/>
      <c r="W1493" s="553"/>
      <c r="X1493" s="553"/>
      <c r="Y1493" s="553"/>
      <c r="Z1493" s="397"/>
      <c r="AA1493" s="397"/>
      <c r="AB1493" s="397"/>
      <c r="AC1493" s="397"/>
      <c r="AD1493" s="397"/>
      <c r="AE1493" s="397"/>
      <c r="AF1493" s="397"/>
      <c r="AG1493" s="397"/>
      <c r="AH1493" s="397"/>
      <c r="AI1493" s="397"/>
      <c r="AJ1493" s="397"/>
      <c r="AK1493" s="397"/>
      <c r="AL1493" s="397"/>
      <c r="AM1493" s="397"/>
      <c r="AN1493" s="397"/>
      <c r="AO1493" s="397"/>
      <c r="AP1493" s="397"/>
      <c r="AQ1493" s="397"/>
      <c r="AR1493" s="397"/>
      <c r="AS1493" s="397"/>
      <c r="AT1493" s="397"/>
      <c r="AU1493" s="397"/>
      <c r="AV1493" s="397"/>
      <c r="AW1493" s="397"/>
      <c r="AX1493" s="397"/>
      <c r="AY1493" s="397"/>
      <c r="AZ1493" s="397"/>
      <c r="BA1493" s="553"/>
      <c r="BB1493" s="397"/>
      <c r="BC1493" s="397"/>
      <c r="BD1493" s="397"/>
    </row>
    <row r="1494" spans="2:56" x14ac:dyDescent="0.35">
      <c r="B1494" s="80"/>
      <c r="C1494" s="119"/>
      <c r="D1494" s="119"/>
      <c r="E1494" s="84"/>
      <c r="F1494" s="119"/>
      <c r="G1494" s="120"/>
      <c r="H1494" s="41"/>
      <c r="I1494" s="41"/>
      <c r="J1494" s="82"/>
      <c r="K1494" s="291">
        <f t="shared" si="151"/>
        <v>0</v>
      </c>
      <c r="L1494" s="293">
        <f>IF(I1494&lt;INDEX(Lookup!$U$2:$U$10,MATCH($D$46,Lookup!$S$2:$S$10,0)),0,IF(O1494="X",0,J1494/(DATEDIF(H1494,I1494,"m")+1)*12))</f>
        <v>0</v>
      </c>
      <c r="M1494" s="291">
        <f t="shared" si="152"/>
        <v>0</v>
      </c>
      <c r="N1494" s="335"/>
      <c r="O1494" s="143"/>
      <c r="P1494" s="397"/>
      <c r="Q1494" s="555"/>
      <c r="R1494" s="576">
        <f t="shared" si="153"/>
        <v>0</v>
      </c>
      <c r="S1494" s="576">
        <f t="shared" si="154"/>
        <v>0</v>
      </c>
      <c r="T1494" s="576">
        <f t="shared" si="155"/>
        <v>0</v>
      </c>
      <c r="U1494" s="576">
        <f t="shared" si="156"/>
        <v>0</v>
      </c>
      <c r="V1494" s="553"/>
      <c r="W1494" s="553"/>
      <c r="X1494" s="553"/>
      <c r="Y1494" s="553"/>
      <c r="Z1494" s="397"/>
      <c r="AA1494" s="397"/>
      <c r="AB1494" s="397"/>
      <c r="AC1494" s="397"/>
      <c r="AD1494" s="397"/>
      <c r="AE1494" s="397"/>
      <c r="AF1494" s="397"/>
      <c r="AG1494" s="397"/>
      <c r="AH1494" s="397"/>
      <c r="AI1494" s="397"/>
      <c r="AJ1494" s="397"/>
      <c r="AK1494" s="397"/>
      <c r="AL1494" s="397"/>
      <c r="AM1494" s="397"/>
      <c r="AN1494" s="397"/>
      <c r="AO1494" s="397"/>
      <c r="AP1494" s="397"/>
      <c r="AQ1494" s="397"/>
      <c r="AR1494" s="397"/>
      <c r="AS1494" s="397"/>
      <c r="AT1494" s="397"/>
      <c r="AU1494" s="397"/>
      <c r="AV1494" s="397"/>
      <c r="AW1494" s="397"/>
      <c r="AX1494" s="397"/>
      <c r="AY1494" s="397"/>
      <c r="AZ1494" s="397"/>
      <c r="BA1494" s="553"/>
      <c r="BB1494" s="397"/>
      <c r="BC1494" s="397"/>
      <c r="BD1494" s="397"/>
    </row>
    <row r="1495" spans="2:56" x14ac:dyDescent="0.35">
      <c r="B1495" s="80"/>
      <c r="C1495" s="119"/>
      <c r="D1495" s="119"/>
      <c r="E1495" s="84"/>
      <c r="F1495" s="119"/>
      <c r="G1495" s="120"/>
      <c r="H1495" s="41"/>
      <c r="I1495" s="41"/>
      <c r="J1495" s="82"/>
      <c r="K1495" s="291">
        <f t="shared" si="151"/>
        <v>0</v>
      </c>
      <c r="L1495" s="293">
        <f>IF(I1495&lt;INDEX(Lookup!$U$2:$U$10,MATCH($D$46,Lookup!$S$2:$S$10,0)),0,IF(O1495="X",0,J1495/(DATEDIF(H1495,I1495,"m")+1)*12))</f>
        <v>0</v>
      </c>
      <c r="M1495" s="291">
        <f t="shared" si="152"/>
        <v>0</v>
      </c>
      <c r="N1495" s="335"/>
      <c r="O1495" s="143"/>
      <c r="P1495" s="397"/>
      <c r="Q1495" s="555"/>
      <c r="R1495" s="576">
        <f t="shared" si="153"/>
        <v>0</v>
      </c>
      <c r="S1495" s="576">
        <f t="shared" si="154"/>
        <v>0</v>
      </c>
      <c r="T1495" s="576">
        <f t="shared" si="155"/>
        <v>0</v>
      </c>
      <c r="U1495" s="576">
        <f t="shared" si="156"/>
        <v>0</v>
      </c>
      <c r="V1495" s="553"/>
      <c r="W1495" s="553"/>
      <c r="X1495" s="553"/>
      <c r="Y1495" s="553"/>
      <c r="Z1495" s="397"/>
      <c r="AA1495" s="397"/>
      <c r="AB1495" s="397"/>
      <c r="AC1495" s="397"/>
      <c r="AD1495" s="397"/>
      <c r="AE1495" s="397"/>
      <c r="AF1495" s="397"/>
      <c r="AG1495" s="397"/>
      <c r="AH1495" s="397"/>
      <c r="AI1495" s="397"/>
      <c r="AJ1495" s="397"/>
      <c r="AK1495" s="397"/>
      <c r="AL1495" s="397"/>
      <c r="AM1495" s="397"/>
      <c r="AN1495" s="397"/>
      <c r="AO1495" s="397"/>
      <c r="AP1495" s="397"/>
      <c r="AQ1495" s="397"/>
      <c r="AR1495" s="397"/>
      <c r="AS1495" s="397"/>
      <c r="AT1495" s="397"/>
      <c r="AU1495" s="397"/>
      <c r="AV1495" s="397"/>
      <c r="AW1495" s="397"/>
      <c r="AX1495" s="397"/>
      <c r="AY1495" s="397"/>
      <c r="AZ1495" s="397"/>
      <c r="BA1495" s="553"/>
      <c r="BB1495" s="397"/>
      <c r="BC1495" s="397"/>
      <c r="BD1495" s="397"/>
    </row>
    <row r="1496" spans="2:56" x14ac:dyDescent="0.35">
      <c r="B1496" s="80"/>
      <c r="C1496" s="119"/>
      <c r="D1496" s="119"/>
      <c r="E1496" s="84"/>
      <c r="F1496" s="119"/>
      <c r="G1496" s="120"/>
      <c r="H1496" s="41"/>
      <c r="I1496" s="41"/>
      <c r="J1496" s="82"/>
      <c r="K1496" s="291">
        <f t="shared" si="151"/>
        <v>0</v>
      </c>
      <c r="L1496" s="293">
        <f>IF(I1496&lt;INDEX(Lookup!$U$2:$U$10,MATCH($D$46,Lookup!$S$2:$S$10,0)),0,IF(O1496="X",0,J1496/(DATEDIF(H1496,I1496,"m")+1)*12))</f>
        <v>0</v>
      </c>
      <c r="M1496" s="291">
        <f t="shared" si="152"/>
        <v>0</v>
      </c>
      <c r="N1496" s="335"/>
      <c r="O1496" s="143"/>
      <c r="P1496" s="397"/>
      <c r="Q1496" s="555"/>
      <c r="R1496" s="576">
        <f t="shared" si="153"/>
        <v>0</v>
      </c>
      <c r="S1496" s="576">
        <f t="shared" si="154"/>
        <v>0</v>
      </c>
      <c r="T1496" s="576">
        <f t="shared" si="155"/>
        <v>0</v>
      </c>
      <c r="U1496" s="576">
        <f t="shared" si="156"/>
        <v>0</v>
      </c>
      <c r="V1496" s="553"/>
      <c r="W1496" s="553"/>
      <c r="X1496" s="553"/>
      <c r="Y1496" s="553"/>
      <c r="Z1496" s="397"/>
      <c r="AA1496" s="397"/>
      <c r="AB1496" s="397"/>
      <c r="AC1496" s="397"/>
      <c r="AD1496" s="397"/>
      <c r="AE1496" s="397"/>
      <c r="AF1496" s="397"/>
      <c r="AG1496" s="397"/>
      <c r="AH1496" s="397"/>
      <c r="AI1496" s="397"/>
      <c r="AJ1496" s="397"/>
      <c r="AK1496" s="397"/>
      <c r="AL1496" s="397"/>
      <c r="AM1496" s="397"/>
      <c r="AN1496" s="397"/>
      <c r="AO1496" s="397"/>
      <c r="AP1496" s="397"/>
      <c r="AQ1496" s="397"/>
      <c r="AR1496" s="397"/>
      <c r="AS1496" s="397"/>
      <c r="AT1496" s="397"/>
      <c r="AU1496" s="397"/>
      <c r="AV1496" s="397"/>
      <c r="AW1496" s="397"/>
      <c r="AX1496" s="397"/>
      <c r="AY1496" s="397"/>
      <c r="AZ1496" s="397"/>
      <c r="BA1496" s="553"/>
      <c r="BB1496" s="397"/>
      <c r="BC1496" s="397"/>
      <c r="BD1496" s="397"/>
    </row>
    <row r="1497" spans="2:56" x14ac:dyDescent="0.35">
      <c r="B1497" s="80"/>
      <c r="C1497" s="119"/>
      <c r="D1497" s="119"/>
      <c r="E1497" s="84"/>
      <c r="F1497" s="119"/>
      <c r="G1497" s="120"/>
      <c r="H1497" s="41"/>
      <c r="I1497" s="41"/>
      <c r="J1497" s="82"/>
      <c r="K1497" s="291">
        <f t="shared" si="151"/>
        <v>0</v>
      </c>
      <c r="L1497" s="293">
        <f>IF(I1497&lt;INDEX(Lookup!$U$2:$U$10,MATCH($D$46,Lookup!$S$2:$S$10,0)),0,IF(O1497="X",0,J1497/(DATEDIF(H1497,I1497,"m")+1)*12))</f>
        <v>0</v>
      </c>
      <c r="M1497" s="291">
        <f t="shared" si="152"/>
        <v>0</v>
      </c>
      <c r="N1497" s="335"/>
      <c r="O1497" s="143"/>
      <c r="P1497" s="397"/>
      <c r="Q1497" s="555"/>
      <c r="R1497" s="576">
        <f t="shared" si="153"/>
        <v>0</v>
      </c>
      <c r="S1497" s="576">
        <f t="shared" si="154"/>
        <v>0</v>
      </c>
      <c r="T1497" s="576">
        <f t="shared" si="155"/>
        <v>0</v>
      </c>
      <c r="U1497" s="576">
        <f t="shared" si="156"/>
        <v>0</v>
      </c>
      <c r="V1497" s="553"/>
      <c r="W1497" s="553"/>
      <c r="X1497" s="553"/>
      <c r="Y1497" s="553"/>
      <c r="Z1497" s="397"/>
      <c r="AA1497" s="397"/>
      <c r="AB1497" s="397"/>
      <c r="AC1497" s="397"/>
      <c r="AD1497" s="397"/>
      <c r="AE1497" s="397"/>
      <c r="AF1497" s="397"/>
      <c r="AG1497" s="397"/>
      <c r="AH1497" s="397"/>
      <c r="AI1497" s="397"/>
      <c r="AJ1497" s="397"/>
      <c r="AK1497" s="397"/>
      <c r="AL1497" s="397"/>
      <c r="AM1497" s="397"/>
      <c r="AN1497" s="397"/>
      <c r="AO1497" s="397"/>
      <c r="AP1497" s="397"/>
      <c r="AQ1497" s="397"/>
      <c r="AR1497" s="397"/>
      <c r="AS1497" s="397"/>
      <c r="AT1497" s="397"/>
      <c r="AU1497" s="397"/>
      <c r="AV1497" s="397"/>
      <c r="AW1497" s="397"/>
      <c r="AX1497" s="397"/>
      <c r="AY1497" s="397"/>
      <c r="AZ1497" s="397"/>
      <c r="BA1497" s="553"/>
      <c r="BB1497" s="397"/>
      <c r="BC1497" s="397"/>
      <c r="BD1497" s="397"/>
    </row>
    <row r="1498" spans="2:56" x14ac:dyDescent="0.35">
      <c r="B1498" s="80"/>
      <c r="C1498" s="119"/>
      <c r="D1498" s="119"/>
      <c r="E1498" s="84"/>
      <c r="F1498" s="119"/>
      <c r="G1498" s="120"/>
      <c r="H1498" s="41"/>
      <c r="I1498" s="41"/>
      <c r="J1498" s="82"/>
      <c r="K1498" s="291">
        <f t="shared" si="151"/>
        <v>0</v>
      </c>
      <c r="L1498" s="293">
        <f>IF(I1498&lt;INDEX(Lookup!$U$2:$U$10,MATCH($D$46,Lookup!$S$2:$S$10,0)),0,IF(O1498="X",0,J1498/(DATEDIF(H1498,I1498,"m")+1)*12))</f>
        <v>0</v>
      </c>
      <c r="M1498" s="291">
        <f t="shared" si="152"/>
        <v>0</v>
      </c>
      <c r="N1498" s="335"/>
      <c r="O1498" s="143"/>
      <c r="P1498" s="397"/>
      <c r="Q1498" s="555"/>
      <c r="R1498" s="576">
        <f t="shared" si="153"/>
        <v>0</v>
      </c>
      <c r="S1498" s="576">
        <f t="shared" si="154"/>
        <v>0</v>
      </c>
      <c r="T1498" s="576">
        <f t="shared" si="155"/>
        <v>0</v>
      </c>
      <c r="U1498" s="576">
        <f t="shared" si="156"/>
        <v>0</v>
      </c>
      <c r="V1498" s="553"/>
      <c r="W1498" s="553"/>
      <c r="X1498" s="553"/>
      <c r="Y1498" s="553"/>
      <c r="Z1498" s="397"/>
      <c r="AA1498" s="397"/>
      <c r="AB1498" s="397"/>
      <c r="AC1498" s="397"/>
      <c r="AD1498" s="397"/>
      <c r="AE1498" s="397"/>
      <c r="AF1498" s="397"/>
      <c r="AG1498" s="397"/>
      <c r="AH1498" s="397"/>
      <c r="AI1498" s="397"/>
      <c r="AJ1498" s="397"/>
      <c r="AK1498" s="397"/>
      <c r="AL1498" s="397"/>
      <c r="AM1498" s="397"/>
      <c r="AN1498" s="397"/>
      <c r="AO1498" s="397"/>
      <c r="AP1498" s="397"/>
      <c r="AQ1498" s="397"/>
      <c r="AR1498" s="397"/>
      <c r="AS1498" s="397"/>
      <c r="AT1498" s="397"/>
      <c r="AU1498" s="397"/>
      <c r="AV1498" s="397"/>
      <c r="AW1498" s="397"/>
      <c r="AX1498" s="397"/>
      <c r="AY1498" s="397"/>
      <c r="AZ1498" s="397"/>
      <c r="BA1498" s="553"/>
      <c r="BB1498" s="397"/>
      <c r="BC1498" s="397"/>
      <c r="BD1498" s="397"/>
    </row>
    <row r="1499" spans="2:56" x14ac:dyDescent="0.35">
      <c r="B1499" s="80"/>
      <c r="C1499" s="119"/>
      <c r="D1499" s="119"/>
      <c r="E1499" s="84"/>
      <c r="F1499" s="119"/>
      <c r="G1499" s="120"/>
      <c r="H1499" s="41"/>
      <c r="I1499" s="41"/>
      <c r="J1499" s="82"/>
      <c r="K1499" s="291">
        <f t="shared" si="151"/>
        <v>0</v>
      </c>
      <c r="L1499" s="293">
        <f>IF(I1499&lt;INDEX(Lookup!$U$2:$U$10,MATCH($D$46,Lookup!$S$2:$S$10,0)),0,IF(O1499="X",0,J1499/(DATEDIF(H1499,I1499,"m")+1)*12))</f>
        <v>0</v>
      </c>
      <c r="M1499" s="291">
        <f t="shared" si="152"/>
        <v>0</v>
      </c>
      <c r="N1499" s="335"/>
      <c r="O1499" s="143"/>
      <c r="P1499" s="397"/>
      <c r="Q1499" s="555"/>
      <c r="R1499" s="576">
        <f t="shared" si="153"/>
        <v>0</v>
      </c>
      <c r="S1499" s="576">
        <f t="shared" si="154"/>
        <v>0</v>
      </c>
      <c r="T1499" s="576">
        <f t="shared" si="155"/>
        <v>0</v>
      </c>
      <c r="U1499" s="576">
        <f t="shared" si="156"/>
        <v>0</v>
      </c>
      <c r="V1499" s="553"/>
      <c r="W1499" s="553"/>
      <c r="X1499" s="553"/>
      <c r="Y1499" s="553"/>
      <c r="Z1499" s="397"/>
      <c r="AA1499" s="397"/>
      <c r="AB1499" s="397"/>
      <c r="AC1499" s="397"/>
      <c r="AD1499" s="397"/>
      <c r="AE1499" s="397"/>
      <c r="AF1499" s="397"/>
      <c r="AG1499" s="397"/>
      <c r="AH1499" s="397"/>
      <c r="AI1499" s="397"/>
      <c r="AJ1499" s="397"/>
      <c r="AK1499" s="397"/>
      <c r="AL1499" s="397"/>
      <c r="AM1499" s="397"/>
      <c r="AN1499" s="397"/>
      <c r="AO1499" s="397"/>
      <c r="AP1499" s="397"/>
      <c r="AQ1499" s="397"/>
      <c r="AR1499" s="397"/>
      <c r="AS1499" s="397"/>
      <c r="AT1499" s="397"/>
      <c r="AU1499" s="397"/>
      <c r="AV1499" s="397"/>
      <c r="AW1499" s="397"/>
      <c r="AX1499" s="397"/>
      <c r="AY1499" s="397"/>
      <c r="AZ1499" s="397"/>
      <c r="BA1499" s="553"/>
      <c r="BB1499" s="397"/>
      <c r="BC1499" s="397"/>
      <c r="BD1499" s="397"/>
    </row>
    <row r="1500" spans="2:56" x14ac:dyDescent="0.35">
      <c r="B1500" s="80"/>
      <c r="C1500" s="119"/>
      <c r="D1500" s="119"/>
      <c r="E1500" s="84"/>
      <c r="F1500" s="119"/>
      <c r="G1500" s="120"/>
      <c r="H1500" s="41"/>
      <c r="I1500" s="41"/>
      <c r="J1500" s="82"/>
      <c r="K1500" s="291">
        <f t="shared" si="151"/>
        <v>0</v>
      </c>
      <c r="L1500" s="293">
        <f>IF(I1500&lt;INDEX(Lookup!$U$2:$U$10,MATCH($D$46,Lookup!$S$2:$S$10,0)),0,IF(O1500="X",0,J1500/(DATEDIF(H1500,I1500,"m")+1)*12))</f>
        <v>0</v>
      </c>
      <c r="M1500" s="291">
        <f t="shared" si="152"/>
        <v>0</v>
      </c>
      <c r="N1500" s="335"/>
      <c r="O1500" s="143"/>
      <c r="P1500" s="397"/>
      <c r="Q1500" s="555"/>
      <c r="R1500" s="576">
        <f t="shared" si="153"/>
        <v>0</v>
      </c>
      <c r="S1500" s="576">
        <f t="shared" si="154"/>
        <v>0</v>
      </c>
      <c r="T1500" s="576">
        <f t="shared" si="155"/>
        <v>0</v>
      </c>
      <c r="U1500" s="576">
        <f t="shared" si="156"/>
        <v>0</v>
      </c>
      <c r="V1500" s="553"/>
      <c r="W1500" s="553"/>
      <c r="X1500" s="553"/>
      <c r="Y1500" s="553"/>
      <c r="Z1500" s="397"/>
      <c r="AA1500" s="397"/>
      <c r="AB1500" s="397"/>
      <c r="AC1500" s="397"/>
      <c r="AD1500" s="397"/>
      <c r="AE1500" s="397"/>
      <c r="AF1500" s="397"/>
      <c r="AG1500" s="397"/>
      <c r="AH1500" s="397"/>
      <c r="AI1500" s="397"/>
      <c r="AJ1500" s="397"/>
      <c r="AK1500" s="397"/>
      <c r="AL1500" s="397"/>
      <c r="AM1500" s="397"/>
      <c r="AN1500" s="397"/>
      <c r="AO1500" s="397"/>
      <c r="AP1500" s="397"/>
      <c r="AQ1500" s="397"/>
      <c r="AR1500" s="397"/>
      <c r="AS1500" s="397"/>
      <c r="AT1500" s="397"/>
      <c r="AU1500" s="397"/>
      <c r="AV1500" s="397"/>
      <c r="AW1500" s="397"/>
      <c r="AX1500" s="397"/>
      <c r="AY1500" s="397"/>
      <c r="AZ1500" s="397"/>
      <c r="BA1500" s="553"/>
      <c r="BB1500" s="397"/>
      <c r="BC1500" s="397"/>
      <c r="BD1500" s="397"/>
    </row>
    <row r="1501" spans="2:56" x14ac:dyDescent="0.35">
      <c r="B1501" s="80"/>
      <c r="C1501" s="119"/>
      <c r="D1501" s="119"/>
      <c r="E1501" s="84"/>
      <c r="F1501" s="119"/>
      <c r="G1501" s="120"/>
      <c r="H1501" s="41"/>
      <c r="I1501" s="41"/>
      <c r="J1501" s="82"/>
      <c r="K1501" s="291">
        <f t="shared" si="151"/>
        <v>0</v>
      </c>
      <c r="L1501" s="293">
        <f>IF(I1501&lt;INDEX(Lookup!$U$2:$U$10,MATCH($D$46,Lookup!$S$2:$S$10,0)),0,IF(O1501="X",0,J1501/(DATEDIF(H1501,I1501,"m")+1)*12))</f>
        <v>0</v>
      </c>
      <c r="M1501" s="291">
        <f t="shared" si="152"/>
        <v>0</v>
      </c>
      <c r="N1501" s="335"/>
      <c r="O1501" s="143"/>
      <c r="P1501" s="397"/>
      <c r="Q1501" s="555"/>
      <c r="R1501" s="576">
        <f t="shared" si="153"/>
        <v>0</v>
      </c>
      <c r="S1501" s="576">
        <f t="shared" si="154"/>
        <v>0</v>
      </c>
      <c r="T1501" s="576">
        <f t="shared" si="155"/>
        <v>0</v>
      </c>
      <c r="U1501" s="576">
        <f t="shared" si="156"/>
        <v>0</v>
      </c>
      <c r="V1501" s="553"/>
      <c r="W1501" s="553"/>
      <c r="X1501" s="553"/>
      <c r="Y1501" s="553"/>
      <c r="Z1501" s="397"/>
      <c r="AA1501" s="397"/>
      <c r="AB1501" s="397"/>
      <c r="AC1501" s="397"/>
      <c r="AD1501" s="397"/>
      <c r="AE1501" s="397"/>
      <c r="AF1501" s="397"/>
      <c r="AG1501" s="397"/>
      <c r="AH1501" s="397"/>
      <c r="AI1501" s="397"/>
      <c r="AJ1501" s="397"/>
      <c r="AK1501" s="397"/>
      <c r="AL1501" s="397"/>
      <c r="AM1501" s="397"/>
      <c r="AN1501" s="397"/>
      <c r="AO1501" s="397"/>
      <c r="AP1501" s="397"/>
      <c r="AQ1501" s="397"/>
      <c r="AR1501" s="397"/>
      <c r="AS1501" s="397"/>
      <c r="AT1501" s="397"/>
      <c r="AU1501" s="397"/>
      <c r="AV1501" s="397"/>
      <c r="AW1501" s="397"/>
      <c r="AX1501" s="397"/>
      <c r="AY1501" s="397"/>
      <c r="AZ1501" s="397"/>
      <c r="BA1501" s="553"/>
      <c r="BB1501" s="397"/>
      <c r="BC1501" s="397"/>
      <c r="BD1501" s="397"/>
    </row>
    <row r="1502" spans="2:56" x14ac:dyDescent="0.35">
      <c r="B1502" s="80"/>
      <c r="C1502" s="119"/>
      <c r="D1502" s="119"/>
      <c r="E1502" s="84"/>
      <c r="F1502" s="119"/>
      <c r="G1502" s="120"/>
      <c r="H1502" s="41"/>
      <c r="I1502" s="41"/>
      <c r="J1502" s="82"/>
      <c r="K1502" s="291">
        <f t="shared" si="151"/>
        <v>0</v>
      </c>
      <c r="L1502" s="293">
        <f>IF(I1502&lt;INDEX(Lookup!$U$2:$U$10,MATCH($D$46,Lookup!$S$2:$S$10,0)),0,IF(O1502="X",0,J1502/(DATEDIF(H1502,I1502,"m")+1)*12))</f>
        <v>0</v>
      </c>
      <c r="M1502" s="291">
        <f t="shared" si="152"/>
        <v>0</v>
      </c>
      <c r="N1502" s="335"/>
      <c r="O1502" s="143"/>
      <c r="P1502" s="397"/>
      <c r="Q1502" s="555"/>
      <c r="R1502" s="576">
        <f t="shared" si="153"/>
        <v>0</v>
      </c>
      <c r="S1502" s="576">
        <f t="shared" si="154"/>
        <v>0</v>
      </c>
      <c r="T1502" s="576">
        <f t="shared" si="155"/>
        <v>0</v>
      </c>
      <c r="U1502" s="576">
        <f t="shared" si="156"/>
        <v>0</v>
      </c>
      <c r="V1502" s="553"/>
      <c r="W1502" s="553"/>
      <c r="X1502" s="553"/>
      <c r="Y1502" s="553"/>
      <c r="Z1502" s="397"/>
      <c r="AA1502" s="397"/>
      <c r="AB1502" s="397"/>
      <c r="AC1502" s="397"/>
      <c r="AD1502" s="397"/>
      <c r="AE1502" s="397"/>
      <c r="AF1502" s="397"/>
      <c r="AG1502" s="397"/>
      <c r="AH1502" s="397"/>
      <c r="AI1502" s="397"/>
      <c r="AJ1502" s="397"/>
      <c r="AK1502" s="397"/>
      <c r="AL1502" s="397"/>
      <c r="AM1502" s="397"/>
      <c r="AN1502" s="397"/>
      <c r="AO1502" s="397"/>
      <c r="AP1502" s="397"/>
      <c r="AQ1502" s="397"/>
      <c r="AR1502" s="397"/>
      <c r="AS1502" s="397"/>
      <c r="AT1502" s="397"/>
      <c r="AU1502" s="397"/>
      <c r="AV1502" s="397"/>
      <c r="AW1502" s="397"/>
      <c r="AX1502" s="397"/>
      <c r="AY1502" s="397"/>
      <c r="AZ1502" s="397"/>
      <c r="BA1502" s="553"/>
      <c r="BB1502" s="397"/>
      <c r="BC1502" s="397"/>
      <c r="BD1502" s="397"/>
    </row>
    <row r="1503" spans="2:56" x14ac:dyDescent="0.35">
      <c r="B1503" s="80"/>
      <c r="C1503" s="119"/>
      <c r="D1503" s="119"/>
      <c r="E1503" s="84"/>
      <c r="F1503" s="119"/>
      <c r="G1503" s="120"/>
      <c r="H1503" s="41"/>
      <c r="I1503" s="41"/>
      <c r="J1503" s="82"/>
      <c r="K1503" s="291">
        <f t="shared" si="151"/>
        <v>0</v>
      </c>
      <c r="L1503" s="293">
        <f>IF(I1503&lt;INDEX(Lookup!$U$2:$U$10,MATCH($D$46,Lookup!$S$2:$S$10,0)),0,IF(O1503="X",0,J1503/(DATEDIF(H1503,I1503,"m")+1)*12))</f>
        <v>0</v>
      </c>
      <c r="M1503" s="291">
        <f t="shared" si="152"/>
        <v>0</v>
      </c>
      <c r="N1503" s="335"/>
      <c r="O1503" s="143"/>
      <c r="P1503" s="397"/>
      <c r="Q1503" s="555"/>
      <c r="R1503" s="576">
        <f t="shared" si="153"/>
        <v>0</v>
      </c>
      <c r="S1503" s="576">
        <f t="shared" si="154"/>
        <v>0</v>
      </c>
      <c r="T1503" s="576">
        <f t="shared" si="155"/>
        <v>0</v>
      </c>
      <c r="U1503" s="576">
        <f t="shared" si="156"/>
        <v>0</v>
      </c>
      <c r="V1503" s="553"/>
      <c r="W1503" s="553"/>
      <c r="X1503" s="553"/>
      <c r="Y1503" s="553"/>
      <c r="Z1503" s="397"/>
      <c r="AA1503" s="397"/>
      <c r="AB1503" s="397"/>
      <c r="AC1503" s="397"/>
      <c r="AD1503" s="397"/>
      <c r="AE1503" s="397"/>
      <c r="AF1503" s="397"/>
      <c r="AG1503" s="397"/>
      <c r="AH1503" s="397"/>
      <c r="AI1503" s="397"/>
      <c r="AJ1503" s="397"/>
      <c r="AK1503" s="397"/>
      <c r="AL1503" s="397"/>
      <c r="AM1503" s="397"/>
      <c r="AN1503" s="397"/>
      <c r="AO1503" s="397"/>
      <c r="AP1503" s="397"/>
      <c r="AQ1503" s="397"/>
      <c r="AR1503" s="397"/>
      <c r="AS1503" s="397"/>
      <c r="AT1503" s="397"/>
      <c r="AU1503" s="397"/>
      <c r="AV1503" s="397"/>
      <c r="AW1503" s="397"/>
      <c r="AX1503" s="397"/>
      <c r="AY1503" s="397"/>
      <c r="AZ1503" s="397"/>
      <c r="BA1503" s="553"/>
      <c r="BB1503" s="397"/>
      <c r="BC1503" s="397"/>
      <c r="BD1503" s="397"/>
    </row>
    <row r="1504" spans="2:56" x14ac:dyDescent="0.35">
      <c r="B1504" s="80"/>
      <c r="C1504" s="119"/>
      <c r="D1504" s="119"/>
      <c r="E1504" s="84"/>
      <c r="F1504" s="119"/>
      <c r="G1504" s="120"/>
      <c r="H1504" s="41"/>
      <c r="I1504" s="41"/>
      <c r="J1504" s="82"/>
      <c r="K1504" s="291">
        <f t="shared" si="151"/>
        <v>0</v>
      </c>
      <c r="L1504" s="293">
        <f>IF(I1504&lt;INDEX(Lookup!$U$2:$U$10,MATCH($D$46,Lookup!$S$2:$S$10,0)),0,IF(O1504="X",0,J1504/(DATEDIF(H1504,I1504,"m")+1)*12))</f>
        <v>0</v>
      </c>
      <c r="M1504" s="291">
        <f t="shared" si="152"/>
        <v>0</v>
      </c>
      <c r="N1504" s="335"/>
      <c r="O1504" s="143"/>
      <c r="P1504" s="397"/>
      <c r="Q1504" s="555"/>
      <c r="R1504" s="576">
        <f t="shared" si="153"/>
        <v>0</v>
      </c>
      <c r="S1504" s="576">
        <f t="shared" si="154"/>
        <v>0</v>
      </c>
      <c r="T1504" s="576">
        <f t="shared" si="155"/>
        <v>0</v>
      </c>
      <c r="U1504" s="576">
        <f t="shared" si="156"/>
        <v>0</v>
      </c>
      <c r="V1504" s="553"/>
      <c r="W1504" s="553"/>
      <c r="X1504" s="553"/>
      <c r="Y1504" s="553"/>
      <c r="Z1504" s="397"/>
      <c r="AA1504" s="397"/>
      <c r="AB1504" s="397"/>
      <c r="AC1504" s="397"/>
      <c r="AD1504" s="397"/>
      <c r="AE1504" s="397"/>
      <c r="AF1504" s="397"/>
      <c r="AG1504" s="397"/>
      <c r="AH1504" s="397"/>
      <c r="AI1504" s="397"/>
      <c r="AJ1504" s="397"/>
      <c r="AK1504" s="397"/>
      <c r="AL1504" s="397"/>
      <c r="AM1504" s="397"/>
      <c r="AN1504" s="397"/>
      <c r="AO1504" s="397"/>
      <c r="AP1504" s="397"/>
      <c r="AQ1504" s="397"/>
      <c r="AR1504" s="397"/>
      <c r="AS1504" s="397"/>
      <c r="AT1504" s="397"/>
      <c r="AU1504" s="397"/>
      <c r="AV1504" s="397"/>
      <c r="AW1504" s="397"/>
      <c r="AX1504" s="397"/>
      <c r="AY1504" s="397"/>
      <c r="AZ1504" s="397"/>
      <c r="BA1504" s="553"/>
      <c r="BB1504" s="397"/>
      <c r="BC1504" s="397"/>
      <c r="BD1504" s="397"/>
    </row>
    <row r="1505" spans="2:56" x14ac:dyDescent="0.35">
      <c r="B1505" s="80"/>
      <c r="C1505" s="119"/>
      <c r="D1505" s="119"/>
      <c r="E1505" s="84"/>
      <c r="F1505" s="119"/>
      <c r="G1505" s="120"/>
      <c r="H1505" s="41"/>
      <c r="I1505" s="41"/>
      <c r="J1505" s="82"/>
      <c r="K1505" s="291">
        <f t="shared" si="151"/>
        <v>0</v>
      </c>
      <c r="L1505" s="293">
        <f>IF(I1505&lt;INDEX(Lookup!$U$2:$U$10,MATCH($D$46,Lookup!$S$2:$S$10,0)),0,IF(O1505="X",0,J1505/(DATEDIF(H1505,I1505,"m")+1)*12))</f>
        <v>0</v>
      </c>
      <c r="M1505" s="291">
        <f t="shared" si="152"/>
        <v>0</v>
      </c>
      <c r="N1505" s="335"/>
      <c r="O1505" s="143"/>
      <c r="P1505" s="397"/>
      <c r="Q1505" s="555"/>
      <c r="R1505" s="576">
        <f t="shared" si="153"/>
        <v>0</v>
      </c>
      <c r="S1505" s="576">
        <f t="shared" si="154"/>
        <v>0</v>
      </c>
      <c r="T1505" s="576">
        <f t="shared" si="155"/>
        <v>0</v>
      </c>
      <c r="U1505" s="576">
        <f t="shared" si="156"/>
        <v>0</v>
      </c>
      <c r="V1505" s="553"/>
      <c r="W1505" s="553"/>
      <c r="X1505" s="553"/>
      <c r="Y1505" s="553"/>
      <c r="Z1505" s="397"/>
      <c r="AA1505" s="397"/>
      <c r="AB1505" s="397"/>
      <c r="AC1505" s="397"/>
      <c r="AD1505" s="397"/>
      <c r="AE1505" s="397"/>
      <c r="AF1505" s="397"/>
      <c r="AG1505" s="397"/>
      <c r="AH1505" s="397"/>
      <c r="AI1505" s="397"/>
      <c r="AJ1505" s="397"/>
      <c r="AK1505" s="397"/>
      <c r="AL1505" s="397"/>
      <c r="AM1505" s="397"/>
      <c r="AN1505" s="397"/>
      <c r="AO1505" s="397"/>
      <c r="AP1505" s="397"/>
      <c r="AQ1505" s="397"/>
      <c r="AR1505" s="397"/>
      <c r="AS1505" s="397"/>
      <c r="AT1505" s="397"/>
      <c r="AU1505" s="397"/>
      <c r="AV1505" s="397"/>
      <c r="AW1505" s="397"/>
      <c r="AX1505" s="397"/>
      <c r="AY1505" s="397"/>
      <c r="AZ1505" s="397"/>
      <c r="BA1505" s="553"/>
      <c r="BB1505" s="397"/>
      <c r="BC1505" s="397"/>
      <c r="BD1505" s="397"/>
    </row>
    <row r="1506" spans="2:56" x14ac:dyDescent="0.35">
      <c r="B1506" s="80"/>
      <c r="C1506" s="119"/>
      <c r="D1506" s="119"/>
      <c r="E1506" s="84"/>
      <c r="F1506" s="119"/>
      <c r="G1506" s="120"/>
      <c r="H1506" s="41"/>
      <c r="I1506" s="41"/>
      <c r="J1506" s="82"/>
      <c r="K1506" s="291">
        <f t="shared" si="151"/>
        <v>0</v>
      </c>
      <c r="L1506" s="293">
        <f>IF(I1506&lt;INDEX(Lookup!$U$2:$U$10,MATCH($D$46,Lookup!$S$2:$S$10,0)),0,IF(O1506="X",0,J1506/(DATEDIF(H1506,I1506,"m")+1)*12))</f>
        <v>0</v>
      </c>
      <c r="M1506" s="291">
        <f t="shared" si="152"/>
        <v>0</v>
      </c>
      <c r="N1506" s="335"/>
      <c r="O1506" s="143"/>
      <c r="P1506" s="397"/>
      <c r="Q1506" s="555"/>
      <c r="R1506" s="576">
        <f t="shared" si="153"/>
        <v>0</v>
      </c>
      <c r="S1506" s="576">
        <f t="shared" si="154"/>
        <v>0</v>
      </c>
      <c r="T1506" s="576">
        <f t="shared" si="155"/>
        <v>0</v>
      </c>
      <c r="U1506" s="576">
        <f t="shared" si="156"/>
        <v>0</v>
      </c>
      <c r="V1506" s="553"/>
      <c r="W1506" s="553"/>
      <c r="X1506" s="553"/>
      <c r="Y1506" s="553"/>
      <c r="Z1506" s="397"/>
      <c r="AA1506" s="397"/>
      <c r="AB1506" s="397"/>
      <c r="AC1506" s="397"/>
      <c r="AD1506" s="397"/>
      <c r="AE1506" s="397"/>
      <c r="AF1506" s="397"/>
      <c r="AG1506" s="397"/>
      <c r="AH1506" s="397"/>
      <c r="AI1506" s="397"/>
      <c r="AJ1506" s="397"/>
      <c r="AK1506" s="397"/>
      <c r="AL1506" s="397"/>
      <c r="AM1506" s="397"/>
      <c r="AN1506" s="397"/>
      <c r="AO1506" s="397"/>
      <c r="AP1506" s="397"/>
      <c r="AQ1506" s="397"/>
      <c r="AR1506" s="397"/>
      <c r="AS1506" s="397"/>
      <c r="AT1506" s="397"/>
      <c r="AU1506" s="397"/>
      <c r="AV1506" s="397"/>
      <c r="AW1506" s="397"/>
      <c r="AX1506" s="397"/>
      <c r="AY1506" s="397"/>
      <c r="AZ1506" s="397"/>
      <c r="BA1506" s="553"/>
      <c r="BB1506" s="397"/>
      <c r="BC1506" s="397"/>
      <c r="BD1506" s="397"/>
    </row>
    <row r="1507" spans="2:56" x14ac:dyDescent="0.35">
      <c r="B1507" s="80"/>
      <c r="C1507" s="119"/>
      <c r="D1507" s="119"/>
      <c r="E1507" s="84"/>
      <c r="F1507" s="119"/>
      <c r="G1507" s="120"/>
      <c r="H1507" s="41"/>
      <c r="I1507" s="41"/>
      <c r="J1507" s="82"/>
      <c r="K1507" s="291">
        <f t="shared" si="151"/>
        <v>0</v>
      </c>
      <c r="L1507" s="293">
        <f>IF(I1507&lt;INDEX(Lookup!$U$2:$U$10,MATCH($D$46,Lookup!$S$2:$S$10,0)),0,IF(O1507="X",0,J1507/(DATEDIF(H1507,I1507,"m")+1)*12))</f>
        <v>0</v>
      </c>
      <c r="M1507" s="291">
        <f t="shared" si="152"/>
        <v>0</v>
      </c>
      <c r="N1507" s="335"/>
      <c r="O1507" s="143"/>
      <c r="P1507" s="397"/>
      <c r="Q1507" s="555"/>
      <c r="R1507" s="576">
        <f t="shared" si="153"/>
        <v>0</v>
      </c>
      <c r="S1507" s="576">
        <f t="shared" si="154"/>
        <v>0</v>
      </c>
      <c r="T1507" s="576">
        <f t="shared" si="155"/>
        <v>0</v>
      </c>
      <c r="U1507" s="576">
        <f t="shared" si="156"/>
        <v>0</v>
      </c>
      <c r="V1507" s="553"/>
      <c r="W1507" s="553"/>
      <c r="X1507" s="553"/>
      <c r="Y1507" s="553"/>
      <c r="Z1507" s="397"/>
      <c r="AA1507" s="397"/>
      <c r="AB1507" s="397"/>
      <c r="AC1507" s="397"/>
      <c r="AD1507" s="397"/>
      <c r="AE1507" s="397"/>
      <c r="AF1507" s="397"/>
      <c r="AG1507" s="397"/>
      <c r="AH1507" s="397"/>
      <c r="AI1507" s="397"/>
      <c r="AJ1507" s="397"/>
      <c r="AK1507" s="397"/>
      <c r="AL1507" s="397"/>
      <c r="AM1507" s="397"/>
      <c r="AN1507" s="397"/>
      <c r="AO1507" s="397"/>
      <c r="AP1507" s="397"/>
      <c r="AQ1507" s="397"/>
      <c r="AR1507" s="397"/>
      <c r="AS1507" s="397"/>
      <c r="AT1507" s="397"/>
      <c r="AU1507" s="397"/>
      <c r="AV1507" s="397"/>
      <c r="AW1507" s="397"/>
      <c r="AX1507" s="397"/>
      <c r="AY1507" s="397"/>
      <c r="AZ1507" s="397"/>
      <c r="BA1507" s="553"/>
      <c r="BB1507" s="397"/>
      <c r="BC1507" s="397"/>
      <c r="BD1507" s="397"/>
    </row>
    <row r="1508" spans="2:56" x14ac:dyDescent="0.35">
      <c r="B1508" s="80"/>
      <c r="C1508" s="119"/>
      <c r="D1508" s="119"/>
      <c r="E1508" s="84"/>
      <c r="F1508" s="119"/>
      <c r="G1508" s="120"/>
      <c r="H1508" s="41"/>
      <c r="I1508" s="41"/>
      <c r="J1508" s="82"/>
      <c r="K1508" s="291">
        <f t="shared" si="151"/>
        <v>0</v>
      </c>
      <c r="L1508" s="293">
        <f>IF(I1508&lt;INDEX(Lookup!$U$2:$U$10,MATCH($D$46,Lookup!$S$2:$S$10,0)),0,IF(O1508="X",0,J1508/(DATEDIF(H1508,I1508,"m")+1)*12))</f>
        <v>0</v>
      </c>
      <c r="M1508" s="291">
        <f t="shared" si="152"/>
        <v>0</v>
      </c>
      <c r="N1508" s="335"/>
      <c r="O1508" s="143"/>
      <c r="P1508" s="397"/>
      <c r="Q1508" s="555"/>
      <c r="R1508" s="576">
        <f t="shared" si="153"/>
        <v>0</v>
      </c>
      <c r="S1508" s="576">
        <f t="shared" si="154"/>
        <v>0</v>
      </c>
      <c r="T1508" s="576">
        <f t="shared" si="155"/>
        <v>0</v>
      </c>
      <c r="U1508" s="576">
        <f t="shared" si="156"/>
        <v>0</v>
      </c>
      <c r="V1508" s="553"/>
      <c r="W1508" s="553"/>
      <c r="X1508" s="553"/>
      <c r="Y1508" s="553"/>
      <c r="Z1508" s="397"/>
      <c r="AA1508" s="397"/>
      <c r="AB1508" s="397"/>
      <c r="AC1508" s="397"/>
      <c r="AD1508" s="397"/>
      <c r="AE1508" s="397"/>
      <c r="AF1508" s="397"/>
      <c r="AG1508" s="397"/>
      <c r="AH1508" s="397"/>
      <c r="AI1508" s="397"/>
      <c r="AJ1508" s="397"/>
      <c r="AK1508" s="397"/>
      <c r="AL1508" s="397"/>
      <c r="AM1508" s="397"/>
      <c r="AN1508" s="397"/>
      <c r="AO1508" s="397"/>
      <c r="AP1508" s="397"/>
      <c r="AQ1508" s="397"/>
      <c r="AR1508" s="397"/>
      <c r="AS1508" s="397"/>
      <c r="AT1508" s="397"/>
      <c r="AU1508" s="397"/>
      <c r="AV1508" s="397"/>
      <c r="AW1508" s="397"/>
      <c r="AX1508" s="397"/>
      <c r="AY1508" s="397"/>
      <c r="AZ1508" s="397"/>
      <c r="BA1508" s="553"/>
      <c r="BB1508" s="397"/>
      <c r="BC1508" s="397"/>
      <c r="BD1508" s="397"/>
    </row>
    <row r="1509" spans="2:56" x14ac:dyDescent="0.35">
      <c r="B1509" s="80"/>
      <c r="C1509" s="119"/>
      <c r="D1509" s="119"/>
      <c r="E1509" s="84"/>
      <c r="F1509" s="119"/>
      <c r="G1509" s="120"/>
      <c r="H1509" s="41"/>
      <c r="I1509" s="41"/>
      <c r="J1509" s="82"/>
      <c r="K1509" s="291">
        <f t="shared" si="151"/>
        <v>0</v>
      </c>
      <c r="L1509" s="293">
        <f>IF(I1509&lt;INDEX(Lookup!$U$2:$U$10,MATCH($D$46,Lookup!$S$2:$S$10,0)),0,IF(O1509="X",0,J1509/(DATEDIF(H1509,I1509,"m")+1)*12))</f>
        <v>0</v>
      </c>
      <c r="M1509" s="291">
        <f t="shared" si="152"/>
        <v>0</v>
      </c>
      <c r="N1509" s="335"/>
      <c r="O1509" s="143"/>
      <c r="P1509" s="397"/>
      <c r="Q1509" s="555"/>
      <c r="R1509" s="576">
        <f t="shared" si="153"/>
        <v>0</v>
      </c>
      <c r="S1509" s="576">
        <f t="shared" si="154"/>
        <v>0</v>
      </c>
      <c r="T1509" s="576">
        <f t="shared" si="155"/>
        <v>0</v>
      </c>
      <c r="U1509" s="576">
        <f t="shared" si="156"/>
        <v>0</v>
      </c>
      <c r="V1509" s="553"/>
      <c r="W1509" s="553"/>
      <c r="X1509" s="553"/>
      <c r="Y1509" s="553"/>
      <c r="Z1509" s="397"/>
      <c r="AA1509" s="397"/>
      <c r="AB1509" s="397"/>
      <c r="AC1509" s="397"/>
      <c r="AD1509" s="397"/>
      <c r="AE1509" s="397"/>
      <c r="AF1509" s="397"/>
      <c r="AG1509" s="397"/>
      <c r="AH1509" s="397"/>
      <c r="AI1509" s="397"/>
      <c r="AJ1509" s="397"/>
      <c r="AK1509" s="397"/>
      <c r="AL1509" s="397"/>
      <c r="AM1509" s="397"/>
      <c r="AN1509" s="397"/>
      <c r="AO1509" s="397"/>
      <c r="AP1509" s="397"/>
      <c r="AQ1509" s="397"/>
      <c r="AR1509" s="397"/>
      <c r="AS1509" s="397"/>
      <c r="AT1509" s="397"/>
      <c r="AU1509" s="397"/>
      <c r="AV1509" s="397"/>
      <c r="AW1509" s="397"/>
      <c r="AX1509" s="397"/>
      <c r="AY1509" s="397"/>
      <c r="AZ1509" s="397"/>
      <c r="BA1509" s="553"/>
      <c r="BB1509" s="397"/>
      <c r="BC1509" s="397"/>
      <c r="BD1509" s="397"/>
    </row>
    <row r="1510" spans="2:56" x14ac:dyDescent="0.35">
      <c r="B1510" s="80"/>
      <c r="C1510" s="119"/>
      <c r="D1510" s="119"/>
      <c r="E1510" s="84"/>
      <c r="F1510" s="119"/>
      <c r="G1510" s="120"/>
      <c r="H1510" s="41"/>
      <c r="I1510" s="41"/>
      <c r="J1510" s="82"/>
      <c r="K1510" s="291">
        <f t="shared" si="151"/>
        <v>0</v>
      </c>
      <c r="L1510" s="293">
        <f>IF(I1510&lt;INDEX(Lookup!$U$2:$U$10,MATCH($D$46,Lookup!$S$2:$S$10,0)),0,IF(O1510="X",0,J1510/(DATEDIF(H1510,I1510,"m")+1)*12))</f>
        <v>0</v>
      </c>
      <c r="M1510" s="291">
        <f t="shared" si="152"/>
        <v>0</v>
      </c>
      <c r="N1510" s="335"/>
      <c r="O1510" s="143"/>
      <c r="P1510" s="397"/>
      <c r="Q1510" s="555"/>
      <c r="R1510" s="576">
        <f t="shared" si="153"/>
        <v>0</v>
      </c>
      <c r="S1510" s="576">
        <f t="shared" si="154"/>
        <v>0</v>
      </c>
      <c r="T1510" s="576">
        <f t="shared" si="155"/>
        <v>0</v>
      </c>
      <c r="U1510" s="576">
        <f t="shared" si="156"/>
        <v>0</v>
      </c>
      <c r="V1510" s="553"/>
      <c r="W1510" s="553"/>
      <c r="X1510" s="553"/>
      <c r="Y1510" s="553"/>
      <c r="Z1510" s="397"/>
      <c r="AA1510" s="397"/>
      <c r="AB1510" s="397"/>
      <c r="AC1510" s="397"/>
      <c r="AD1510" s="397"/>
      <c r="AE1510" s="397"/>
      <c r="AF1510" s="397"/>
      <c r="AG1510" s="397"/>
      <c r="AH1510" s="397"/>
      <c r="AI1510" s="397"/>
      <c r="AJ1510" s="397"/>
      <c r="AK1510" s="397"/>
      <c r="AL1510" s="397"/>
      <c r="AM1510" s="397"/>
      <c r="AN1510" s="397"/>
      <c r="AO1510" s="397"/>
      <c r="AP1510" s="397"/>
      <c r="AQ1510" s="397"/>
      <c r="AR1510" s="397"/>
      <c r="AS1510" s="397"/>
      <c r="AT1510" s="397"/>
      <c r="AU1510" s="397"/>
      <c r="AV1510" s="397"/>
      <c r="AW1510" s="397"/>
      <c r="AX1510" s="397"/>
      <c r="AY1510" s="397"/>
      <c r="AZ1510" s="397"/>
      <c r="BA1510" s="553"/>
      <c r="BB1510" s="397"/>
      <c r="BC1510" s="397"/>
      <c r="BD1510" s="397"/>
    </row>
    <row r="1511" spans="2:56" x14ac:dyDescent="0.35">
      <c r="B1511" s="80"/>
      <c r="C1511" s="119"/>
      <c r="D1511" s="119"/>
      <c r="E1511" s="84"/>
      <c r="F1511" s="119"/>
      <c r="G1511" s="120"/>
      <c r="H1511" s="41"/>
      <c r="I1511" s="41"/>
      <c r="J1511" s="82"/>
      <c r="K1511" s="291">
        <f t="shared" si="151"/>
        <v>0</v>
      </c>
      <c r="L1511" s="293">
        <f>IF(I1511&lt;INDEX(Lookup!$U$2:$U$10,MATCH($D$46,Lookup!$S$2:$S$10,0)),0,IF(O1511="X",0,J1511/(DATEDIF(H1511,I1511,"m")+1)*12))</f>
        <v>0</v>
      </c>
      <c r="M1511" s="291">
        <f t="shared" si="152"/>
        <v>0</v>
      </c>
      <c r="N1511" s="335"/>
      <c r="O1511" s="143"/>
      <c r="P1511" s="397"/>
      <c r="Q1511" s="555"/>
      <c r="R1511" s="576">
        <f t="shared" si="153"/>
        <v>0</v>
      </c>
      <c r="S1511" s="576">
        <f t="shared" si="154"/>
        <v>0</v>
      </c>
      <c r="T1511" s="576">
        <f t="shared" si="155"/>
        <v>0</v>
      </c>
      <c r="U1511" s="576">
        <f t="shared" si="156"/>
        <v>0</v>
      </c>
      <c r="V1511" s="553"/>
      <c r="W1511" s="553"/>
      <c r="X1511" s="553"/>
      <c r="Y1511" s="553"/>
      <c r="Z1511" s="397"/>
      <c r="AA1511" s="397"/>
      <c r="AB1511" s="397"/>
      <c r="AC1511" s="397"/>
      <c r="AD1511" s="397"/>
      <c r="AE1511" s="397"/>
      <c r="AF1511" s="397"/>
      <c r="AG1511" s="397"/>
      <c r="AH1511" s="397"/>
      <c r="AI1511" s="397"/>
      <c r="AJ1511" s="397"/>
      <c r="AK1511" s="397"/>
      <c r="AL1511" s="397"/>
      <c r="AM1511" s="397"/>
      <c r="AN1511" s="397"/>
      <c r="AO1511" s="397"/>
      <c r="AP1511" s="397"/>
      <c r="AQ1511" s="397"/>
      <c r="AR1511" s="397"/>
      <c r="AS1511" s="397"/>
      <c r="AT1511" s="397"/>
      <c r="AU1511" s="397"/>
      <c r="AV1511" s="397"/>
      <c r="AW1511" s="397"/>
      <c r="AX1511" s="397"/>
      <c r="AY1511" s="397"/>
      <c r="AZ1511" s="397"/>
      <c r="BA1511" s="553"/>
      <c r="BB1511" s="397"/>
      <c r="BC1511" s="397"/>
      <c r="BD1511" s="397"/>
    </row>
    <row r="1512" spans="2:56" x14ac:dyDescent="0.35">
      <c r="B1512" s="80"/>
      <c r="C1512" s="119"/>
      <c r="D1512" s="119"/>
      <c r="E1512" s="84"/>
      <c r="F1512" s="119"/>
      <c r="G1512" s="120"/>
      <c r="H1512" s="41"/>
      <c r="I1512" s="41"/>
      <c r="J1512" s="82"/>
      <c r="K1512" s="291">
        <f t="shared" si="151"/>
        <v>0</v>
      </c>
      <c r="L1512" s="293">
        <f>IF(I1512&lt;INDEX(Lookup!$U$2:$U$10,MATCH($D$46,Lookup!$S$2:$S$10,0)),0,IF(O1512="X",0,J1512/(DATEDIF(H1512,I1512,"m")+1)*12))</f>
        <v>0</v>
      </c>
      <c r="M1512" s="291">
        <f t="shared" si="152"/>
        <v>0</v>
      </c>
      <c r="N1512" s="335"/>
      <c r="O1512" s="143"/>
      <c r="P1512" s="397"/>
      <c r="Q1512" s="555"/>
      <c r="R1512" s="576">
        <f t="shared" si="153"/>
        <v>0</v>
      </c>
      <c r="S1512" s="576">
        <f t="shared" si="154"/>
        <v>0</v>
      </c>
      <c r="T1512" s="576">
        <f t="shared" si="155"/>
        <v>0</v>
      </c>
      <c r="U1512" s="576">
        <f t="shared" si="156"/>
        <v>0</v>
      </c>
      <c r="V1512" s="553"/>
      <c r="W1512" s="553"/>
      <c r="X1512" s="553"/>
      <c r="Y1512" s="553"/>
      <c r="Z1512" s="397"/>
      <c r="AA1512" s="397"/>
      <c r="AB1512" s="397"/>
      <c r="AC1512" s="397"/>
      <c r="AD1512" s="397"/>
      <c r="AE1512" s="397"/>
      <c r="AF1512" s="397"/>
      <c r="AG1512" s="397"/>
      <c r="AH1512" s="397"/>
      <c r="AI1512" s="397"/>
      <c r="AJ1512" s="397"/>
      <c r="AK1512" s="397"/>
      <c r="AL1512" s="397"/>
      <c r="AM1512" s="397"/>
      <c r="AN1512" s="397"/>
      <c r="AO1512" s="397"/>
      <c r="AP1512" s="397"/>
      <c r="AQ1512" s="397"/>
      <c r="AR1512" s="397"/>
      <c r="AS1512" s="397"/>
      <c r="AT1512" s="397"/>
      <c r="AU1512" s="397"/>
      <c r="AV1512" s="397"/>
      <c r="AW1512" s="397"/>
      <c r="AX1512" s="397"/>
      <c r="AY1512" s="397"/>
      <c r="AZ1512" s="397"/>
      <c r="BA1512" s="553"/>
      <c r="BB1512" s="397"/>
      <c r="BC1512" s="397"/>
      <c r="BD1512" s="397"/>
    </row>
    <row r="1513" spans="2:56" x14ac:dyDescent="0.35">
      <c r="B1513" s="80"/>
      <c r="C1513" s="119"/>
      <c r="D1513" s="119"/>
      <c r="E1513" s="84"/>
      <c r="F1513" s="119"/>
      <c r="G1513" s="120"/>
      <c r="H1513" s="41"/>
      <c r="I1513" s="41"/>
      <c r="J1513" s="82"/>
      <c r="K1513" s="291">
        <f t="shared" si="151"/>
        <v>0</v>
      </c>
      <c r="L1513" s="293">
        <f>IF(I1513&lt;INDEX(Lookup!$U$2:$U$10,MATCH($D$46,Lookup!$S$2:$S$10,0)),0,IF(O1513="X",0,J1513/(DATEDIF(H1513,I1513,"m")+1)*12))</f>
        <v>0</v>
      </c>
      <c r="M1513" s="291">
        <f t="shared" si="152"/>
        <v>0</v>
      </c>
      <c r="N1513" s="335"/>
      <c r="O1513" s="143"/>
      <c r="P1513" s="397"/>
      <c r="Q1513" s="555"/>
      <c r="R1513" s="576">
        <f t="shared" si="153"/>
        <v>0</v>
      </c>
      <c r="S1513" s="576">
        <f t="shared" si="154"/>
        <v>0</v>
      </c>
      <c r="T1513" s="576">
        <f t="shared" si="155"/>
        <v>0</v>
      </c>
      <c r="U1513" s="576">
        <f t="shared" si="156"/>
        <v>0</v>
      </c>
      <c r="V1513" s="553"/>
      <c r="W1513" s="553"/>
      <c r="X1513" s="553"/>
      <c r="Y1513" s="553"/>
      <c r="Z1513" s="397"/>
      <c r="AA1513" s="397"/>
      <c r="AB1513" s="397"/>
      <c r="AC1513" s="397"/>
      <c r="AD1513" s="397"/>
      <c r="AE1513" s="397"/>
      <c r="AF1513" s="397"/>
      <c r="AG1513" s="397"/>
      <c r="AH1513" s="397"/>
      <c r="AI1513" s="397"/>
      <c r="AJ1513" s="397"/>
      <c r="AK1513" s="397"/>
      <c r="AL1513" s="397"/>
      <c r="AM1513" s="397"/>
      <c r="AN1513" s="397"/>
      <c r="AO1513" s="397"/>
      <c r="AP1513" s="397"/>
      <c r="AQ1513" s="397"/>
      <c r="AR1513" s="397"/>
      <c r="AS1513" s="397"/>
      <c r="AT1513" s="397"/>
      <c r="AU1513" s="397"/>
      <c r="AV1513" s="397"/>
      <c r="AW1513" s="397"/>
      <c r="AX1513" s="397"/>
      <c r="AY1513" s="397"/>
      <c r="AZ1513" s="397"/>
      <c r="BA1513" s="553"/>
      <c r="BB1513" s="397"/>
      <c r="BC1513" s="397"/>
      <c r="BD1513" s="397"/>
    </row>
    <row r="1514" spans="2:56" x14ac:dyDescent="0.35">
      <c r="B1514" s="80"/>
      <c r="C1514" s="119"/>
      <c r="D1514" s="119"/>
      <c r="E1514" s="84"/>
      <c r="F1514" s="119"/>
      <c r="G1514" s="120"/>
      <c r="H1514" s="41"/>
      <c r="I1514" s="41"/>
      <c r="J1514" s="82"/>
      <c r="K1514" s="291">
        <f t="shared" si="151"/>
        <v>0</v>
      </c>
      <c r="L1514" s="293">
        <f>IF(I1514&lt;INDEX(Lookup!$U$2:$U$10,MATCH($D$46,Lookup!$S$2:$S$10,0)),0,IF(O1514="X",0,J1514/(DATEDIF(H1514,I1514,"m")+1)*12))</f>
        <v>0</v>
      </c>
      <c r="M1514" s="291">
        <f t="shared" si="152"/>
        <v>0</v>
      </c>
      <c r="N1514" s="335"/>
      <c r="O1514" s="143"/>
      <c r="P1514" s="397"/>
      <c r="Q1514" s="555"/>
      <c r="R1514" s="576">
        <f t="shared" si="153"/>
        <v>0</v>
      </c>
      <c r="S1514" s="576">
        <f t="shared" si="154"/>
        <v>0</v>
      </c>
      <c r="T1514" s="576">
        <f t="shared" si="155"/>
        <v>0</v>
      </c>
      <c r="U1514" s="576">
        <f t="shared" si="156"/>
        <v>0</v>
      </c>
      <c r="V1514" s="553"/>
      <c r="W1514" s="553"/>
      <c r="X1514" s="553"/>
      <c r="Y1514" s="553"/>
      <c r="Z1514" s="397"/>
      <c r="AA1514" s="397"/>
      <c r="AB1514" s="397"/>
      <c r="AC1514" s="397"/>
      <c r="AD1514" s="397"/>
      <c r="AE1514" s="397"/>
      <c r="AF1514" s="397"/>
      <c r="AG1514" s="397"/>
      <c r="AH1514" s="397"/>
      <c r="AI1514" s="397"/>
      <c r="AJ1514" s="397"/>
      <c r="AK1514" s="397"/>
      <c r="AL1514" s="397"/>
      <c r="AM1514" s="397"/>
      <c r="AN1514" s="397"/>
      <c r="AO1514" s="397"/>
      <c r="AP1514" s="397"/>
      <c r="AQ1514" s="397"/>
      <c r="AR1514" s="397"/>
      <c r="AS1514" s="397"/>
      <c r="AT1514" s="397"/>
      <c r="AU1514" s="397"/>
      <c r="AV1514" s="397"/>
      <c r="AW1514" s="397"/>
      <c r="AX1514" s="397"/>
      <c r="AY1514" s="397"/>
      <c r="AZ1514" s="397"/>
      <c r="BA1514" s="553"/>
      <c r="BB1514" s="397"/>
      <c r="BC1514" s="397"/>
      <c r="BD1514" s="397"/>
    </row>
    <row r="1515" spans="2:56" x14ac:dyDescent="0.35">
      <c r="B1515" s="80"/>
      <c r="C1515" s="119"/>
      <c r="D1515" s="119"/>
      <c r="E1515" s="84"/>
      <c r="F1515" s="119"/>
      <c r="G1515" s="120"/>
      <c r="H1515" s="41"/>
      <c r="I1515" s="41"/>
      <c r="J1515" s="82"/>
      <c r="K1515" s="291">
        <f t="shared" si="151"/>
        <v>0</v>
      </c>
      <c r="L1515" s="293">
        <f>IF(I1515&lt;INDEX(Lookup!$U$2:$U$10,MATCH($D$46,Lookup!$S$2:$S$10,0)),0,IF(O1515="X",0,J1515/(DATEDIF(H1515,I1515,"m")+1)*12))</f>
        <v>0</v>
      </c>
      <c r="M1515" s="291">
        <f t="shared" si="152"/>
        <v>0</v>
      </c>
      <c r="N1515" s="335"/>
      <c r="O1515" s="143"/>
      <c r="P1515" s="397"/>
      <c r="Q1515" s="555"/>
      <c r="R1515" s="576">
        <f t="shared" si="153"/>
        <v>0</v>
      </c>
      <c r="S1515" s="576">
        <f t="shared" si="154"/>
        <v>0</v>
      </c>
      <c r="T1515" s="576">
        <f t="shared" si="155"/>
        <v>0</v>
      </c>
      <c r="U1515" s="576">
        <f t="shared" si="156"/>
        <v>0</v>
      </c>
      <c r="V1515" s="553"/>
      <c r="W1515" s="553"/>
      <c r="X1515" s="553"/>
      <c r="Y1515" s="553"/>
      <c r="Z1515" s="397"/>
      <c r="AA1515" s="397"/>
      <c r="AB1515" s="397"/>
      <c r="AC1515" s="397"/>
      <c r="AD1515" s="397"/>
      <c r="AE1515" s="397"/>
      <c r="AF1515" s="397"/>
      <c r="AG1515" s="397"/>
      <c r="AH1515" s="397"/>
      <c r="AI1515" s="397"/>
      <c r="AJ1515" s="397"/>
      <c r="AK1515" s="397"/>
      <c r="AL1515" s="397"/>
      <c r="AM1515" s="397"/>
      <c r="AN1515" s="397"/>
      <c r="AO1515" s="397"/>
      <c r="AP1515" s="397"/>
      <c r="AQ1515" s="397"/>
      <c r="AR1515" s="397"/>
      <c r="AS1515" s="397"/>
      <c r="AT1515" s="397"/>
      <c r="AU1515" s="397"/>
      <c r="AV1515" s="397"/>
      <c r="AW1515" s="397"/>
      <c r="AX1515" s="397"/>
      <c r="AY1515" s="397"/>
      <c r="AZ1515" s="397"/>
      <c r="BA1515" s="553"/>
      <c r="BB1515" s="397"/>
      <c r="BC1515" s="397"/>
      <c r="BD1515" s="397"/>
    </row>
    <row r="1516" spans="2:56" x14ac:dyDescent="0.35">
      <c r="B1516" s="80"/>
      <c r="C1516" s="119"/>
      <c r="D1516" s="119"/>
      <c r="E1516" s="84"/>
      <c r="F1516" s="119"/>
      <c r="G1516" s="120"/>
      <c r="H1516" s="41"/>
      <c r="I1516" s="41"/>
      <c r="J1516" s="82"/>
      <c r="K1516" s="291">
        <f t="shared" si="151"/>
        <v>0</v>
      </c>
      <c r="L1516" s="293">
        <f>IF(I1516&lt;INDEX(Lookup!$U$2:$U$10,MATCH($D$46,Lookup!$S$2:$S$10,0)),0,IF(O1516="X",0,J1516/(DATEDIF(H1516,I1516,"m")+1)*12))</f>
        <v>0</v>
      </c>
      <c r="M1516" s="291">
        <f t="shared" si="152"/>
        <v>0</v>
      </c>
      <c r="N1516" s="335"/>
      <c r="O1516" s="143"/>
      <c r="P1516" s="397"/>
      <c r="Q1516" s="555"/>
      <c r="R1516" s="576">
        <f t="shared" si="153"/>
        <v>0</v>
      </c>
      <c r="S1516" s="576">
        <f t="shared" si="154"/>
        <v>0</v>
      </c>
      <c r="T1516" s="576">
        <f t="shared" si="155"/>
        <v>0</v>
      </c>
      <c r="U1516" s="576">
        <f t="shared" si="156"/>
        <v>0</v>
      </c>
      <c r="V1516" s="553"/>
      <c r="W1516" s="553"/>
      <c r="X1516" s="553"/>
      <c r="Y1516" s="553"/>
      <c r="Z1516" s="397"/>
      <c r="AA1516" s="397"/>
      <c r="AB1516" s="397"/>
      <c r="AC1516" s="397"/>
      <c r="AD1516" s="397"/>
      <c r="AE1516" s="397"/>
      <c r="AF1516" s="397"/>
      <c r="AG1516" s="397"/>
      <c r="AH1516" s="397"/>
      <c r="AI1516" s="397"/>
      <c r="AJ1516" s="397"/>
      <c r="AK1516" s="397"/>
      <c r="AL1516" s="397"/>
      <c r="AM1516" s="397"/>
      <c r="AN1516" s="397"/>
      <c r="AO1516" s="397"/>
      <c r="AP1516" s="397"/>
      <c r="AQ1516" s="397"/>
      <c r="AR1516" s="397"/>
      <c r="AS1516" s="397"/>
      <c r="AT1516" s="397"/>
      <c r="AU1516" s="397"/>
      <c r="AV1516" s="397"/>
      <c r="AW1516" s="397"/>
      <c r="AX1516" s="397"/>
      <c r="AY1516" s="397"/>
      <c r="AZ1516" s="397"/>
      <c r="BA1516" s="553"/>
      <c r="BB1516" s="397"/>
      <c r="BC1516" s="397"/>
      <c r="BD1516" s="397"/>
    </row>
    <row r="1517" spans="2:56" x14ac:dyDescent="0.35">
      <c r="B1517" s="80"/>
      <c r="C1517" s="119"/>
      <c r="D1517" s="119"/>
      <c r="E1517" s="84"/>
      <c r="F1517" s="119"/>
      <c r="G1517" s="120"/>
      <c r="H1517" s="41"/>
      <c r="I1517" s="41"/>
      <c r="J1517" s="82"/>
      <c r="K1517" s="291">
        <f t="shared" si="151"/>
        <v>0</v>
      </c>
      <c r="L1517" s="293">
        <f>IF(I1517&lt;INDEX(Lookup!$U$2:$U$10,MATCH($D$46,Lookup!$S$2:$S$10,0)),0,IF(O1517="X",0,J1517/(DATEDIF(H1517,I1517,"m")+1)*12))</f>
        <v>0</v>
      </c>
      <c r="M1517" s="291">
        <f t="shared" si="152"/>
        <v>0</v>
      </c>
      <c r="N1517" s="335"/>
      <c r="O1517" s="143"/>
      <c r="P1517" s="397"/>
      <c r="Q1517" s="555"/>
      <c r="R1517" s="576">
        <f t="shared" si="153"/>
        <v>0</v>
      </c>
      <c r="S1517" s="576">
        <f t="shared" si="154"/>
        <v>0</v>
      </c>
      <c r="T1517" s="576">
        <f t="shared" si="155"/>
        <v>0</v>
      </c>
      <c r="U1517" s="576">
        <f t="shared" si="156"/>
        <v>0</v>
      </c>
      <c r="V1517" s="553"/>
      <c r="W1517" s="553"/>
      <c r="X1517" s="553"/>
      <c r="Y1517" s="553"/>
      <c r="Z1517" s="397"/>
      <c r="AA1517" s="397"/>
      <c r="AB1517" s="397"/>
      <c r="AC1517" s="397"/>
      <c r="AD1517" s="397"/>
      <c r="AE1517" s="397"/>
      <c r="AF1517" s="397"/>
      <c r="AG1517" s="397"/>
      <c r="AH1517" s="397"/>
      <c r="AI1517" s="397"/>
      <c r="AJ1517" s="397"/>
      <c r="AK1517" s="397"/>
      <c r="AL1517" s="397"/>
      <c r="AM1517" s="397"/>
      <c r="AN1517" s="397"/>
      <c r="AO1517" s="397"/>
      <c r="AP1517" s="397"/>
      <c r="AQ1517" s="397"/>
      <c r="AR1517" s="397"/>
      <c r="AS1517" s="397"/>
      <c r="AT1517" s="397"/>
      <c r="AU1517" s="397"/>
      <c r="AV1517" s="397"/>
      <c r="AW1517" s="397"/>
      <c r="AX1517" s="397"/>
      <c r="AY1517" s="397"/>
      <c r="AZ1517" s="397"/>
      <c r="BA1517" s="553"/>
      <c r="BB1517" s="397"/>
      <c r="BC1517" s="397"/>
      <c r="BD1517" s="397"/>
    </row>
    <row r="1518" spans="2:56" x14ac:dyDescent="0.35">
      <c r="B1518" s="80"/>
      <c r="C1518" s="119"/>
      <c r="D1518" s="119"/>
      <c r="E1518" s="84"/>
      <c r="F1518" s="119"/>
      <c r="G1518" s="120"/>
      <c r="H1518" s="41"/>
      <c r="I1518" s="41"/>
      <c r="J1518" s="82"/>
      <c r="K1518" s="291">
        <f t="shared" si="151"/>
        <v>0</v>
      </c>
      <c r="L1518" s="293">
        <f>IF(I1518&lt;INDEX(Lookup!$U$2:$U$10,MATCH($D$46,Lookup!$S$2:$S$10,0)),0,IF(O1518="X",0,J1518/(DATEDIF(H1518,I1518,"m")+1)*12))</f>
        <v>0</v>
      </c>
      <c r="M1518" s="291">
        <f t="shared" si="152"/>
        <v>0</v>
      </c>
      <c r="N1518" s="335"/>
      <c r="O1518" s="143"/>
      <c r="P1518" s="397"/>
      <c r="Q1518" s="555"/>
      <c r="R1518" s="576">
        <f t="shared" si="153"/>
        <v>0</v>
      </c>
      <c r="S1518" s="576">
        <f t="shared" si="154"/>
        <v>0</v>
      </c>
      <c r="T1518" s="576">
        <f t="shared" si="155"/>
        <v>0</v>
      </c>
      <c r="U1518" s="576">
        <f t="shared" si="156"/>
        <v>0</v>
      </c>
      <c r="V1518" s="553"/>
      <c r="W1518" s="553"/>
      <c r="X1518" s="553"/>
      <c r="Y1518" s="553"/>
      <c r="Z1518" s="397"/>
      <c r="AA1518" s="397"/>
      <c r="AB1518" s="397"/>
      <c r="AC1518" s="397"/>
      <c r="AD1518" s="397"/>
      <c r="AE1518" s="397"/>
      <c r="AF1518" s="397"/>
      <c r="AG1518" s="397"/>
      <c r="AH1518" s="397"/>
      <c r="AI1518" s="397"/>
      <c r="AJ1518" s="397"/>
      <c r="AK1518" s="397"/>
      <c r="AL1518" s="397"/>
      <c r="AM1518" s="397"/>
      <c r="AN1518" s="397"/>
      <c r="AO1518" s="397"/>
      <c r="AP1518" s="397"/>
      <c r="AQ1518" s="397"/>
      <c r="AR1518" s="397"/>
      <c r="AS1518" s="397"/>
      <c r="AT1518" s="397"/>
      <c r="AU1518" s="397"/>
      <c r="AV1518" s="397"/>
      <c r="AW1518" s="397"/>
      <c r="AX1518" s="397"/>
      <c r="AY1518" s="397"/>
      <c r="AZ1518" s="397"/>
      <c r="BA1518" s="553"/>
      <c r="BB1518" s="397"/>
      <c r="BC1518" s="397"/>
      <c r="BD1518" s="397"/>
    </row>
    <row r="1519" spans="2:56" x14ac:dyDescent="0.35">
      <c r="B1519" s="80"/>
      <c r="C1519" s="119"/>
      <c r="D1519" s="119"/>
      <c r="E1519" s="84"/>
      <c r="F1519" s="119"/>
      <c r="G1519" s="120"/>
      <c r="H1519" s="41"/>
      <c r="I1519" s="41"/>
      <c r="J1519" s="82"/>
      <c r="K1519" s="291">
        <f t="shared" si="151"/>
        <v>0</v>
      </c>
      <c r="L1519" s="293">
        <f>IF(I1519&lt;INDEX(Lookup!$U$2:$U$10,MATCH($D$46,Lookup!$S$2:$S$10,0)),0,IF(O1519="X",0,J1519/(DATEDIF(H1519,I1519,"m")+1)*12))</f>
        <v>0</v>
      </c>
      <c r="M1519" s="291">
        <f t="shared" si="152"/>
        <v>0</v>
      </c>
      <c r="N1519" s="335"/>
      <c r="O1519" s="143"/>
      <c r="P1519" s="397"/>
      <c r="Q1519" s="555"/>
      <c r="R1519" s="576">
        <f t="shared" si="153"/>
        <v>0</v>
      </c>
      <c r="S1519" s="576">
        <f t="shared" si="154"/>
        <v>0</v>
      </c>
      <c r="T1519" s="576">
        <f t="shared" si="155"/>
        <v>0</v>
      </c>
      <c r="U1519" s="576">
        <f t="shared" si="156"/>
        <v>0</v>
      </c>
      <c r="V1519" s="553"/>
      <c r="W1519" s="553"/>
      <c r="X1519" s="553"/>
      <c r="Y1519" s="553"/>
      <c r="Z1519" s="397"/>
      <c r="AA1519" s="397"/>
      <c r="AB1519" s="397"/>
      <c r="AC1519" s="397"/>
      <c r="AD1519" s="397"/>
      <c r="AE1519" s="397"/>
      <c r="AF1519" s="397"/>
      <c r="AG1519" s="397"/>
      <c r="AH1519" s="397"/>
      <c r="AI1519" s="397"/>
      <c r="AJ1519" s="397"/>
      <c r="AK1519" s="397"/>
      <c r="AL1519" s="397"/>
      <c r="AM1519" s="397"/>
      <c r="AN1519" s="397"/>
      <c r="AO1519" s="397"/>
      <c r="AP1519" s="397"/>
      <c r="AQ1519" s="397"/>
      <c r="AR1519" s="397"/>
      <c r="AS1519" s="397"/>
      <c r="AT1519" s="397"/>
      <c r="AU1519" s="397"/>
      <c r="AV1519" s="397"/>
      <c r="AW1519" s="397"/>
      <c r="AX1519" s="397"/>
      <c r="AY1519" s="397"/>
      <c r="AZ1519" s="397"/>
      <c r="BA1519" s="553"/>
      <c r="BB1519" s="397"/>
      <c r="BC1519" s="397"/>
      <c r="BD1519" s="397"/>
    </row>
    <row r="1520" spans="2:56" x14ac:dyDescent="0.35">
      <c r="B1520" s="80"/>
      <c r="C1520" s="119"/>
      <c r="D1520" s="119"/>
      <c r="E1520" s="84"/>
      <c r="F1520" s="119"/>
      <c r="G1520" s="120"/>
      <c r="H1520" s="41"/>
      <c r="I1520" s="41"/>
      <c r="J1520" s="82"/>
      <c r="K1520" s="291">
        <f t="shared" si="151"/>
        <v>0</v>
      </c>
      <c r="L1520" s="293">
        <f>IF(I1520&lt;INDEX(Lookup!$U$2:$U$10,MATCH($D$46,Lookup!$S$2:$S$10,0)),0,IF(O1520="X",0,J1520/(DATEDIF(H1520,I1520,"m")+1)*12))</f>
        <v>0</v>
      </c>
      <c r="M1520" s="291">
        <f t="shared" si="152"/>
        <v>0</v>
      </c>
      <c r="N1520" s="335"/>
      <c r="O1520" s="143"/>
      <c r="P1520" s="397"/>
      <c r="Q1520" s="555"/>
      <c r="R1520" s="576">
        <f t="shared" si="153"/>
        <v>0</v>
      </c>
      <c r="S1520" s="576">
        <f t="shared" si="154"/>
        <v>0</v>
      </c>
      <c r="T1520" s="576">
        <f t="shared" si="155"/>
        <v>0</v>
      </c>
      <c r="U1520" s="576">
        <f t="shared" si="156"/>
        <v>0</v>
      </c>
      <c r="V1520" s="553"/>
      <c r="W1520" s="553"/>
      <c r="X1520" s="553"/>
      <c r="Y1520" s="553"/>
      <c r="Z1520" s="397"/>
      <c r="AA1520" s="397"/>
      <c r="AB1520" s="397"/>
      <c r="AC1520" s="397"/>
      <c r="AD1520" s="397"/>
      <c r="AE1520" s="397"/>
      <c r="AF1520" s="397"/>
      <c r="AG1520" s="397"/>
      <c r="AH1520" s="397"/>
      <c r="AI1520" s="397"/>
      <c r="AJ1520" s="397"/>
      <c r="AK1520" s="397"/>
      <c r="AL1520" s="397"/>
      <c r="AM1520" s="397"/>
      <c r="AN1520" s="397"/>
      <c r="AO1520" s="397"/>
      <c r="AP1520" s="397"/>
      <c r="AQ1520" s="397"/>
      <c r="AR1520" s="397"/>
      <c r="AS1520" s="397"/>
      <c r="AT1520" s="397"/>
      <c r="AU1520" s="397"/>
      <c r="AV1520" s="397"/>
      <c r="AW1520" s="397"/>
      <c r="AX1520" s="397"/>
      <c r="AY1520" s="397"/>
      <c r="AZ1520" s="397"/>
      <c r="BA1520" s="553"/>
      <c r="BB1520" s="397"/>
      <c r="BC1520" s="397"/>
      <c r="BD1520" s="397"/>
    </row>
    <row r="1521" spans="2:56" x14ac:dyDescent="0.35">
      <c r="B1521" s="80"/>
      <c r="C1521" s="119"/>
      <c r="D1521" s="119"/>
      <c r="E1521" s="84"/>
      <c r="F1521" s="119"/>
      <c r="G1521" s="120"/>
      <c r="H1521" s="41"/>
      <c r="I1521" s="41"/>
      <c r="J1521" s="82"/>
      <c r="K1521" s="291">
        <f t="shared" si="151"/>
        <v>0</v>
      </c>
      <c r="L1521" s="293">
        <f>IF(I1521&lt;INDEX(Lookup!$U$2:$U$10,MATCH($D$46,Lookup!$S$2:$S$10,0)),0,IF(O1521="X",0,J1521/(DATEDIF(H1521,I1521,"m")+1)*12))</f>
        <v>0</v>
      </c>
      <c r="M1521" s="291">
        <f t="shared" si="152"/>
        <v>0</v>
      </c>
      <c r="N1521" s="335"/>
      <c r="O1521" s="143"/>
      <c r="P1521" s="397"/>
      <c r="Q1521" s="555"/>
      <c r="R1521" s="576">
        <f t="shared" si="153"/>
        <v>0</v>
      </c>
      <c r="S1521" s="576">
        <f t="shared" si="154"/>
        <v>0</v>
      </c>
      <c r="T1521" s="576">
        <f t="shared" si="155"/>
        <v>0</v>
      </c>
      <c r="U1521" s="576">
        <f t="shared" si="156"/>
        <v>0</v>
      </c>
      <c r="V1521" s="553"/>
      <c r="W1521" s="553"/>
      <c r="X1521" s="553"/>
      <c r="Y1521" s="553"/>
      <c r="Z1521" s="397"/>
      <c r="AA1521" s="397"/>
      <c r="AB1521" s="397"/>
      <c r="AC1521" s="397"/>
      <c r="AD1521" s="397"/>
      <c r="AE1521" s="397"/>
      <c r="AF1521" s="397"/>
      <c r="AG1521" s="397"/>
      <c r="AH1521" s="397"/>
      <c r="AI1521" s="397"/>
      <c r="AJ1521" s="397"/>
      <c r="AK1521" s="397"/>
      <c r="AL1521" s="397"/>
      <c r="AM1521" s="397"/>
      <c r="AN1521" s="397"/>
      <c r="AO1521" s="397"/>
      <c r="AP1521" s="397"/>
      <c r="AQ1521" s="397"/>
      <c r="AR1521" s="397"/>
      <c r="AS1521" s="397"/>
      <c r="AT1521" s="397"/>
      <c r="AU1521" s="397"/>
      <c r="AV1521" s="397"/>
      <c r="AW1521" s="397"/>
      <c r="AX1521" s="397"/>
      <c r="AY1521" s="397"/>
      <c r="AZ1521" s="397"/>
      <c r="BA1521" s="553"/>
      <c r="BB1521" s="397"/>
      <c r="BC1521" s="397"/>
      <c r="BD1521" s="397"/>
    </row>
    <row r="1522" spans="2:56" x14ac:dyDescent="0.35">
      <c r="B1522" s="80"/>
      <c r="C1522" s="119"/>
      <c r="D1522" s="119"/>
      <c r="E1522" s="84"/>
      <c r="F1522" s="119"/>
      <c r="G1522" s="120"/>
      <c r="H1522" s="41"/>
      <c r="I1522" s="41"/>
      <c r="J1522" s="82"/>
      <c r="K1522" s="291">
        <f t="shared" ref="K1522:K1585" si="157">J1522*$K$8</f>
        <v>0</v>
      </c>
      <c r="L1522" s="293">
        <f>IF(I1522&lt;INDEX(Lookup!$U$2:$U$10,MATCH($D$46,Lookup!$S$2:$S$10,0)),0,IF(O1522="X",0,J1522/(DATEDIF(H1522,I1522,"m")+1)*12))</f>
        <v>0</v>
      </c>
      <c r="M1522" s="291">
        <f t="shared" ref="M1522:M1585" si="158">L1522*$K$8</f>
        <v>0</v>
      </c>
      <c r="N1522" s="335"/>
      <c r="O1522" s="143"/>
      <c r="P1522" s="397"/>
      <c r="Q1522" s="555"/>
      <c r="R1522" s="576">
        <f t="shared" si="153"/>
        <v>0</v>
      </c>
      <c r="S1522" s="576">
        <f t="shared" si="154"/>
        <v>0</v>
      </c>
      <c r="T1522" s="576">
        <f t="shared" si="155"/>
        <v>0</v>
      </c>
      <c r="U1522" s="576">
        <f t="shared" si="156"/>
        <v>0</v>
      </c>
      <c r="V1522" s="553"/>
      <c r="W1522" s="553"/>
      <c r="X1522" s="553"/>
      <c r="Y1522" s="553"/>
      <c r="Z1522" s="397"/>
      <c r="AA1522" s="397"/>
      <c r="AB1522" s="397"/>
      <c r="AC1522" s="397"/>
      <c r="AD1522" s="397"/>
      <c r="AE1522" s="397"/>
      <c r="AF1522" s="397"/>
      <c r="AG1522" s="397"/>
      <c r="AH1522" s="397"/>
      <c r="AI1522" s="397"/>
      <c r="AJ1522" s="397"/>
      <c r="AK1522" s="397"/>
      <c r="AL1522" s="397"/>
      <c r="AM1522" s="397"/>
      <c r="AN1522" s="397"/>
      <c r="AO1522" s="397"/>
      <c r="AP1522" s="397"/>
      <c r="AQ1522" s="397"/>
      <c r="AR1522" s="397"/>
      <c r="AS1522" s="397"/>
      <c r="AT1522" s="397"/>
      <c r="AU1522" s="397"/>
      <c r="AV1522" s="397"/>
      <c r="AW1522" s="397"/>
      <c r="AX1522" s="397"/>
      <c r="AY1522" s="397"/>
      <c r="AZ1522" s="397"/>
      <c r="BA1522" s="553"/>
      <c r="BB1522" s="397"/>
      <c r="BC1522" s="397"/>
      <c r="BD1522" s="397"/>
    </row>
    <row r="1523" spans="2:56" x14ac:dyDescent="0.35">
      <c r="B1523" s="80"/>
      <c r="C1523" s="119"/>
      <c r="D1523" s="119"/>
      <c r="E1523" s="84"/>
      <c r="F1523" s="119"/>
      <c r="G1523" s="120"/>
      <c r="H1523" s="41"/>
      <c r="I1523" s="41"/>
      <c r="J1523" s="82"/>
      <c r="K1523" s="291">
        <f t="shared" si="157"/>
        <v>0</v>
      </c>
      <c r="L1523" s="293">
        <f>IF(I1523&lt;INDEX(Lookup!$U$2:$U$10,MATCH($D$46,Lookup!$S$2:$S$10,0)),0,IF(O1523="X",0,J1523/(DATEDIF(H1523,I1523,"m")+1)*12))</f>
        <v>0</v>
      </c>
      <c r="M1523" s="291">
        <f t="shared" si="158"/>
        <v>0</v>
      </c>
      <c r="N1523" s="335"/>
      <c r="O1523" s="143"/>
      <c r="P1523" s="397"/>
      <c r="Q1523" s="555"/>
      <c r="R1523" s="576">
        <f t="shared" ref="R1523:R1586" si="159">K1522*$I$32</f>
        <v>0</v>
      </c>
      <c r="S1523" s="576">
        <f t="shared" ref="S1523:S1586" si="160">M1522*$I$42</f>
        <v>0</v>
      </c>
      <c r="T1523" s="576">
        <f t="shared" ref="T1523:T1586" si="161">R1523-K1522</f>
        <v>0</v>
      </c>
      <c r="U1523" s="576">
        <f t="shared" ref="U1523:U1586" si="162">S1523-M1522</f>
        <v>0</v>
      </c>
      <c r="V1523" s="553"/>
      <c r="W1523" s="553"/>
      <c r="X1523" s="553"/>
      <c r="Y1523" s="553"/>
      <c r="Z1523" s="397"/>
      <c r="AA1523" s="397"/>
      <c r="AB1523" s="397"/>
      <c r="AC1523" s="397"/>
      <c r="AD1523" s="397"/>
      <c r="AE1523" s="397"/>
      <c r="AF1523" s="397"/>
      <c r="AG1523" s="397"/>
      <c r="AH1523" s="397"/>
      <c r="AI1523" s="397"/>
      <c r="AJ1523" s="397"/>
      <c r="AK1523" s="397"/>
      <c r="AL1523" s="397"/>
      <c r="AM1523" s="397"/>
      <c r="AN1523" s="397"/>
      <c r="AO1523" s="397"/>
      <c r="AP1523" s="397"/>
      <c r="AQ1523" s="397"/>
      <c r="AR1523" s="397"/>
      <c r="AS1523" s="397"/>
      <c r="AT1523" s="397"/>
      <c r="AU1523" s="397"/>
      <c r="AV1523" s="397"/>
      <c r="AW1523" s="397"/>
      <c r="AX1523" s="397"/>
      <c r="AY1523" s="397"/>
      <c r="AZ1523" s="397"/>
      <c r="BA1523" s="553"/>
      <c r="BB1523" s="397"/>
      <c r="BC1523" s="397"/>
      <c r="BD1523" s="397"/>
    </row>
    <row r="1524" spans="2:56" x14ac:dyDescent="0.35">
      <c r="B1524" s="80"/>
      <c r="C1524" s="119"/>
      <c r="D1524" s="119"/>
      <c r="E1524" s="84"/>
      <c r="F1524" s="119"/>
      <c r="G1524" s="120"/>
      <c r="H1524" s="41"/>
      <c r="I1524" s="41"/>
      <c r="J1524" s="82"/>
      <c r="K1524" s="291">
        <f t="shared" si="157"/>
        <v>0</v>
      </c>
      <c r="L1524" s="293">
        <f>IF(I1524&lt;INDEX(Lookup!$U$2:$U$10,MATCH($D$46,Lookup!$S$2:$S$10,0)),0,IF(O1524="X",0,J1524/(DATEDIF(H1524,I1524,"m")+1)*12))</f>
        <v>0</v>
      </c>
      <c r="M1524" s="291">
        <f t="shared" si="158"/>
        <v>0</v>
      </c>
      <c r="N1524" s="335"/>
      <c r="O1524" s="143"/>
      <c r="P1524" s="397"/>
      <c r="Q1524" s="555"/>
      <c r="R1524" s="576">
        <f t="shared" si="159"/>
        <v>0</v>
      </c>
      <c r="S1524" s="576">
        <f t="shared" si="160"/>
        <v>0</v>
      </c>
      <c r="T1524" s="576">
        <f t="shared" si="161"/>
        <v>0</v>
      </c>
      <c r="U1524" s="576">
        <f t="shared" si="162"/>
        <v>0</v>
      </c>
      <c r="V1524" s="553"/>
      <c r="W1524" s="553"/>
      <c r="X1524" s="553"/>
      <c r="Y1524" s="553"/>
      <c r="Z1524" s="397"/>
      <c r="AA1524" s="397"/>
      <c r="AB1524" s="397"/>
      <c r="AC1524" s="397"/>
      <c r="AD1524" s="397"/>
      <c r="AE1524" s="397"/>
      <c r="AF1524" s="397"/>
      <c r="AG1524" s="397"/>
      <c r="AH1524" s="397"/>
      <c r="AI1524" s="397"/>
      <c r="AJ1524" s="397"/>
      <c r="AK1524" s="397"/>
      <c r="AL1524" s="397"/>
      <c r="AM1524" s="397"/>
      <c r="AN1524" s="397"/>
      <c r="AO1524" s="397"/>
      <c r="AP1524" s="397"/>
      <c r="AQ1524" s="397"/>
      <c r="AR1524" s="397"/>
      <c r="AS1524" s="397"/>
      <c r="AT1524" s="397"/>
      <c r="AU1524" s="397"/>
      <c r="AV1524" s="397"/>
      <c r="AW1524" s="397"/>
      <c r="AX1524" s="397"/>
      <c r="AY1524" s="397"/>
      <c r="AZ1524" s="397"/>
      <c r="BA1524" s="553"/>
      <c r="BB1524" s="397"/>
      <c r="BC1524" s="397"/>
      <c r="BD1524" s="397"/>
    </row>
    <row r="1525" spans="2:56" x14ac:dyDescent="0.35">
      <c r="B1525" s="80"/>
      <c r="C1525" s="119"/>
      <c r="D1525" s="119"/>
      <c r="E1525" s="84"/>
      <c r="F1525" s="119"/>
      <c r="G1525" s="120"/>
      <c r="H1525" s="41"/>
      <c r="I1525" s="41"/>
      <c r="J1525" s="82"/>
      <c r="K1525" s="291">
        <f t="shared" si="157"/>
        <v>0</v>
      </c>
      <c r="L1525" s="293">
        <f>IF(I1525&lt;INDEX(Lookup!$U$2:$U$10,MATCH($D$46,Lookup!$S$2:$S$10,0)),0,IF(O1525="X",0,J1525/(DATEDIF(H1525,I1525,"m")+1)*12))</f>
        <v>0</v>
      </c>
      <c r="M1525" s="291">
        <f t="shared" si="158"/>
        <v>0</v>
      </c>
      <c r="N1525" s="335"/>
      <c r="O1525" s="143"/>
      <c r="P1525" s="397"/>
      <c r="Q1525" s="555"/>
      <c r="R1525" s="576">
        <f t="shared" si="159"/>
        <v>0</v>
      </c>
      <c r="S1525" s="576">
        <f t="shared" si="160"/>
        <v>0</v>
      </c>
      <c r="T1525" s="576">
        <f t="shared" si="161"/>
        <v>0</v>
      </c>
      <c r="U1525" s="576">
        <f t="shared" si="162"/>
        <v>0</v>
      </c>
      <c r="V1525" s="553"/>
      <c r="W1525" s="553"/>
      <c r="X1525" s="553"/>
      <c r="Y1525" s="553"/>
      <c r="Z1525" s="397"/>
      <c r="AA1525" s="397"/>
      <c r="AB1525" s="397"/>
      <c r="AC1525" s="397"/>
      <c r="AD1525" s="397"/>
      <c r="AE1525" s="397"/>
      <c r="AF1525" s="397"/>
      <c r="AG1525" s="397"/>
      <c r="AH1525" s="397"/>
      <c r="AI1525" s="397"/>
      <c r="AJ1525" s="397"/>
      <c r="AK1525" s="397"/>
      <c r="AL1525" s="397"/>
      <c r="AM1525" s="397"/>
      <c r="AN1525" s="397"/>
      <c r="AO1525" s="397"/>
      <c r="AP1525" s="397"/>
      <c r="AQ1525" s="397"/>
      <c r="AR1525" s="397"/>
      <c r="AS1525" s="397"/>
      <c r="AT1525" s="397"/>
      <c r="AU1525" s="397"/>
      <c r="AV1525" s="397"/>
      <c r="AW1525" s="397"/>
      <c r="AX1525" s="397"/>
      <c r="AY1525" s="397"/>
      <c r="AZ1525" s="397"/>
      <c r="BA1525" s="553"/>
      <c r="BB1525" s="397"/>
      <c r="BC1525" s="397"/>
      <c r="BD1525" s="397"/>
    </row>
    <row r="1526" spans="2:56" x14ac:dyDescent="0.35">
      <c r="B1526" s="80"/>
      <c r="C1526" s="119"/>
      <c r="D1526" s="119"/>
      <c r="E1526" s="84"/>
      <c r="F1526" s="119"/>
      <c r="G1526" s="120"/>
      <c r="H1526" s="41"/>
      <c r="I1526" s="41"/>
      <c r="J1526" s="82"/>
      <c r="K1526" s="291">
        <f t="shared" si="157"/>
        <v>0</v>
      </c>
      <c r="L1526" s="293">
        <f>IF(I1526&lt;INDEX(Lookup!$U$2:$U$10,MATCH($D$46,Lookup!$S$2:$S$10,0)),0,IF(O1526="X",0,J1526/(DATEDIF(H1526,I1526,"m")+1)*12))</f>
        <v>0</v>
      </c>
      <c r="M1526" s="291">
        <f t="shared" si="158"/>
        <v>0</v>
      </c>
      <c r="N1526" s="335"/>
      <c r="O1526" s="143"/>
      <c r="P1526" s="397"/>
      <c r="Q1526" s="555"/>
      <c r="R1526" s="576">
        <f t="shared" si="159"/>
        <v>0</v>
      </c>
      <c r="S1526" s="576">
        <f t="shared" si="160"/>
        <v>0</v>
      </c>
      <c r="T1526" s="576">
        <f t="shared" si="161"/>
        <v>0</v>
      </c>
      <c r="U1526" s="576">
        <f t="shared" si="162"/>
        <v>0</v>
      </c>
      <c r="V1526" s="553"/>
      <c r="W1526" s="553"/>
      <c r="X1526" s="553"/>
      <c r="Y1526" s="553"/>
      <c r="Z1526" s="397"/>
      <c r="AA1526" s="397"/>
      <c r="AB1526" s="397"/>
      <c r="AC1526" s="397"/>
      <c r="AD1526" s="397"/>
      <c r="AE1526" s="397"/>
      <c r="AF1526" s="397"/>
      <c r="AG1526" s="397"/>
      <c r="AH1526" s="397"/>
      <c r="AI1526" s="397"/>
      <c r="AJ1526" s="397"/>
      <c r="AK1526" s="397"/>
      <c r="AL1526" s="397"/>
      <c r="AM1526" s="397"/>
      <c r="AN1526" s="397"/>
      <c r="AO1526" s="397"/>
      <c r="AP1526" s="397"/>
      <c r="AQ1526" s="397"/>
      <c r="AR1526" s="397"/>
      <c r="AS1526" s="397"/>
      <c r="AT1526" s="397"/>
      <c r="AU1526" s="397"/>
      <c r="AV1526" s="397"/>
      <c r="AW1526" s="397"/>
      <c r="AX1526" s="397"/>
      <c r="AY1526" s="397"/>
      <c r="AZ1526" s="397"/>
      <c r="BA1526" s="553"/>
      <c r="BB1526" s="397"/>
      <c r="BC1526" s="397"/>
      <c r="BD1526" s="397"/>
    </row>
    <row r="1527" spans="2:56" x14ac:dyDescent="0.35">
      <c r="B1527" s="80"/>
      <c r="C1527" s="119"/>
      <c r="D1527" s="119"/>
      <c r="E1527" s="84"/>
      <c r="F1527" s="119"/>
      <c r="G1527" s="120"/>
      <c r="H1527" s="41"/>
      <c r="I1527" s="41"/>
      <c r="J1527" s="82"/>
      <c r="K1527" s="291">
        <f t="shared" si="157"/>
        <v>0</v>
      </c>
      <c r="L1527" s="293">
        <f>IF(I1527&lt;INDEX(Lookup!$U$2:$U$10,MATCH($D$46,Lookup!$S$2:$S$10,0)),0,IF(O1527="X",0,J1527/(DATEDIF(H1527,I1527,"m")+1)*12))</f>
        <v>0</v>
      </c>
      <c r="M1527" s="291">
        <f t="shared" si="158"/>
        <v>0</v>
      </c>
      <c r="N1527" s="335"/>
      <c r="O1527" s="143"/>
      <c r="P1527" s="397"/>
      <c r="Q1527" s="555"/>
      <c r="R1527" s="576">
        <f t="shared" si="159"/>
        <v>0</v>
      </c>
      <c r="S1527" s="576">
        <f t="shared" si="160"/>
        <v>0</v>
      </c>
      <c r="T1527" s="576">
        <f t="shared" si="161"/>
        <v>0</v>
      </c>
      <c r="U1527" s="576">
        <f t="shared" si="162"/>
        <v>0</v>
      </c>
      <c r="V1527" s="553"/>
      <c r="W1527" s="553"/>
      <c r="X1527" s="553"/>
      <c r="Y1527" s="553"/>
      <c r="Z1527" s="397"/>
      <c r="AA1527" s="397"/>
      <c r="AB1527" s="397"/>
      <c r="AC1527" s="397"/>
      <c r="AD1527" s="397"/>
      <c r="AE1527" s="397"/>
      <c r="AF1527" s="397"/>
      <c r="AG1527" s="397"/>
      <c r="AH1527" s="397"/>
      <c r="AI1527" s="397"/>
      <c r="AJ1527" s="397"/>
      <c r="AK1527" s="397"/>
      <c r="AL1527" s="397"/>
      <c r="AM1527" s="397"/>
      <c r="AN1527" s="397"/>
      <c r="AO1527" s="397"/>
      <c r="AP1527" s="397"/>
      <c r="AQ1527" s="397"/>
      <c r="AR1527" s="397"/>
      <c r="AS1527" s="397"/>
      <c r="AT1527" s="397"/>
      <c r="AU1527" s="397"/>
      <c r="AV1527" s="397"/>
      <c r="AW1527" s="397"/>
      <c r="AX1527" s="397"/>
      <c r="AY1527" s="397"/>
      <c r="AZ1527" s="397"/>
      <c r="BA1527" s="553"/>
      <c r="BB1527" s="397"/>
      <c r="BC1527" s="397"/>
      <c r="BD1527" s="397"/>
    </row>
    <row r="1528" spans="2:56" x14ac:dyDescent="0.35">
      <c r="B1528" s="80"/>
      <c r="C1528" s="119"/>
      <c r="D1528" s="119"/>
      <c r="E1528" s="84"/>
      <c r="F1528" s="119"/>
      <c r="G1528" s="120"/>
      <c r="H1528" s="41"/>
      <c r="I1528" s="41"/>
      <c r="J1528" s="82"/>
      <c r="K1528" s="291">
        <f t="shared" si="157"/>
        <v>0</v>
      </c>
      <c r="L1528" s="293">
        <f>IF(I1528&lt;INDEX(Lookup!$U$2:$U$10,MATCH($D$46,Lookup!$S$2:$S$10,0)),0,IF(O1528="X",0,J1528/(DATEDIF(H1528,I1528,"m")+1)*12))</f>
        <v>0</v>
      </c>
      <c r="M1528" s="291">
        <f t="shared" si="158"/>
        <v>0</v>
      </c>
      <c r="N1528" s="335"/>
      <c r="O1528" s="143"/>
      <c r="P1528" s="397"/>
      <c r="Q1528" s="555"/>
      <c r="R1528" s="576">
        <f t="shared" si="159"/>
        <v>0</v>
      </c>
      <c r="S1528" s="576">
        <f t="shared" si="160"/>
        <v>0</v>
      </c>
      <c r="T1528" s="576">
        <f t="shared" si="161"/>
        <v>0</v>
      </c>
      <c r="U1528" s="576">
        <f t="shared" si="162"/>
        <v>0</v>
      </c>
      <c r="V1528" s="553"/>
      <c r="W1528" s="553"/>
      <c r="X1528" s="553"/>
      <c r="Y1528" s="553"/>
      <c r="Z1528" s="397"/>
      <c r="AA1528" s="397"/>
      <c r="AB1528" s="397"/>
      <c r="AC1528" s="397"/>
      <c r="AD1528" s="397"/>
      <c r="AE1528" s="397"/>
      <c r="AF1528" s="397"/>
      <c r="AG1528" s="397"/>
      <c r="AH1528" s="397"/>
      <c r="AI1528" s="397"/>
      <c r="AJ1528" s="397"/>
      <c r="AK1528" s="397"/>
      <c r="AL1528" s="397"/>
      <c r="AM1528" s="397"/>
      <c r="AN1528" s="397"/>
      <c r="AO1528" s="397"/>
      <c r="AP1528" s="397"/>
      <c r="AQ1528" s="397"/>
      <c r="AR1528" s="397"/>
      <c r="AS1528" s="397"/>
      <c r="AT1528" s="397"/>
      <c r="AU1528" s="397"/>
      <c r="AV1528" s="397"/>
      <c r="AW1528" s="397"/>
      <c r="AX1528" s="397"/>
      <c r="AY1528" s="397"/>
      <c r="AZ1528" s="397"/>
      <c r="BA1528" s="553"/>
      <c r="BB1528" s="397"/>
      <c r="BC1528" s="397"/>
      <c r="BD1528" s="397"/>
    </row>
    <row r="1529" spans="2:56" x14ac:dyDescent="0.35">
      <c r="B1529" s="80"/>
      <c r="C1529" s="119"/>
      <c r="D1529" s="119"/>
      <c r="E1529" s="84"/>
      <c r="F1529" s="119"/>
      <c r="G1529" s="120"/>
      <c r="H1529" s="41"/>
      <c r="I1529" s="41"/>
      <c r="J1529" s="82"/>
      <c r="K1529" s="291">
        <f t="shared" si="157"/>
        <v>0</v>
      </c>
      <c r="L1529" s="293">
        <f>IF(I1529&lt;INDEX(Lookup!$U$2:$U$10,MATCH($D$46,Lookup!$S$2:$S$10,0)),0,IF(O1529="X",0,J1529/(DATEDIF(H1529,I1529,"m")+1)*12))</f>
        <v>0</v>
      </c>
      <c r="M1529" s="291">
        <f t="shared" si="158"/>
        <v>0</v>
      </c>
      <c r="N1529" s="335"/>
      <c r="O1529" s="143"/>
      <c r="P1529" s="397"/>
      <c r="Q1529" s="555"/>
      <c r="R1529" s="576">
        <f t="shared" si="159"/>
        <v>0</v>
      </c>
      <c r="S1529" s="576">
        <f t="shared" si="160"/>
        <v>0</v>
      </c>
      <c r="T1529" s="576">
        <f t="shared" si="161"/>
        <v>0</v>
      </c>
      <c r="U1529" s="576">
        <f t="shared" si="162"/>
        <v>0</v>
      </c>
      <c r="V1529" s="553"/>
      <c r="W1529" s="553"/>
      <c r="X1529" s="553"/>
      <c r="Y1529" s="553"/>
      <c r="Z1529" s="397"/>
      <c r="AA1529" s="397"/>
      <c r="AB1529" s="397"/>
      <c r="AC1529" s="397"/>
      <c r="AD1529" s="397"/>
      <c r="AE1529" s="397"/>
      <c r="AF1529" s="397"/>
      <c r="AG1529" s="397"/>
      <c r="AH1529" s="397"/>
      <c r="AI1529" s="397"/>
      <c r="AJ1529" s="397"/>
      <c r="AK1529" s="397"/>
      <c r="AL1529" s="397"/>
      <c r="AM1529" s="397"/>
      <c r="AN1529" s="397"/>
      <c r="AO1529" s="397"/>
      <c r="AP1529" s="397"/>
      <c r="AQ1529" s="397"/>
      <c r="AR1529" s="397"/>
      <c r="AS1529" s="397"/>
      <c r="AT1529" s="397"/>
      <c r="AU1529" s="397"/>
      <c r="AV1529" s="397"/>
      <c r="AW1529" s="397"/>
      <c r="AX1529" s="397"/>
      <c r="AY1529" s="397"/>
      <c r="AZ1529" s="397"/>
      <c r="BA1529" s="553"/>
      <c r="BB1529" s="397"/>
      <c r="BC1529" s="397"/>
      <c r="BD1529" s="397"/>
    </row>
    <row r="1530" spans="2:56" x14ac:dyDescent="0.35">
      <c r="B1530" s="80"/>
      <c r="C1530" s="119"/>
      <c r="D1530" s="119"/>
      <c r="E1530" s="84"/>
      <c r="F1530" s="119"/>
      <c r="G1530" s="120"/>
      <c r="H1530" s="41"/>
      <c r="I1530" s="41"/>
      <c r="J1530" s="82"/>
      <c r="K1530" s="291">
        <f t="shared" si="157"/>
        <v>0</v>
      </c>
      <c r="L1530" s="293">
        <f>IF(I1530&lt;INDEX(Lookup!$U$2:$U$10,MATCH($D$46,Lookup!$S$2:$S$10,0)),0,IF(O1530="X",0,J1530/(DATEDIF(H1530,I1530,"m")+1)*12))</f>
        <v>0</v>
      </c>
      <c r="M1530" s="291">
        <f t="shared" si="158"/>
        <v>0</v>
      </c>
      <c r="N1530" s="335"/>
      <c r="O1530" s="143"/>
      <c r="P1530" s="397"/>
      <c r="Q1530" s="555"/>
      <c r="R1530" s="576">
        <f t="shared" si="159"/>
        <v>0</v>
      </c>
      <c r="S1530" s="576">
        <f t="shared" si="160"/>
        <v>0</v>
      </c>
      <c r="T1530" s="576">
        <f t="shared" si="161"/>
        <v>0</v>
      </c>
      <c r="U1530" s="576">
        <f t="shared" si="162"/>
        <v>0</v>
      </c>
      <c r="V1530" s="553"/>
      <c r="W1530" s="553"/>
      <c r="X1530" s="553"/>
      <c r="Y1530" s="553"/>
      <c r="Z1530" s="397"/>
      <c r="AA1530" s="397"/>
      <c r="AB1530" s="397"/>
      <c r="AC1530" s="397"/>
      <c r="AD1530" s="397"/>
      <c r="AE1530" s="397"/>
      <c r="AF1530" s="397"/>
      <c r="AG1530" s="397"/>
      <c r="AH1530" s="397"/>
      <c r="AI1530" s="397"/>
      <c r="AJ1530" s="397"/>
      <c r="AK1530" s="397"/>
      <c r="AL1530" s="397"/>
      <c r="AM1530" s="397"/>
      <c r="AN1530" s="397"/>
      <c r="AO1530" s="397"/>
      <c r="AP1530" s="397"/>
      <c r="AQ1530" s="397"/>
      <c r="AR1530" s="397"/>
      <c r="AS1530" s="397"/>
      <c r="AT1530" s="397"/>
      <c r="AU1530" s="397"/>
      <c r="AV1530" s="397"/>
      <c r="AW1530" s="397"/>
      <c r="AX1530" s="397"/>
      <c r="AY1530" s="397"/>
      <c r="AZ1530" s="397"/>
      <c r="BA1530" s="553"/>
      <c r="BB1530" s="397"/>
      <c r="BC1530" s="397"/>
      <c r="BD1530" s="397"/>
    </row>
    <row r="1531" spans="2:56" x14ac:dyDescent="0.35">
      <c r="B1531" s="80"/>
      <c r="C1531" s="119"/>
      <c r="D1531" s="119"/>
      <c r="E1531" s="84"/>
      <c r="F1531" s="119"/>
      <c r="G1531" s="120"/>
      <c r="H1531" s="41"/>
      <c r="I1531" s="41"/>
      <c r="J1531" s="82"/>
      <c r="K1531" s="291">
        <f t="shared" si="157"/>
        <v>0</v>
      </c>
      <c r="L1531" s="293">
        <f>IF(I1531&lt;INDEX(Lookup!$U$2:$U$10,MATCH($D$46,Lookup!$S$2:$S$10,0)),0,IF(O1531="X",0,J1531/(DATEDIF(H1531,I1531,"m")+1)*12))</f>
        <v>0</v>
      </c>
      <c r="M1531" s="291">
        <f t="shared" si="158"/>
        <v>0</v>
      </c>
      <c r="N1531" s="335"/>
      <c r="O1531" s="143"/>
      <c r="P1531" s="397"/>
      <c r="Q1531" s="555"/>
      <c r="R1531" s="576">
        <f t="shared" si="159"/>
        <v>0</v>
      </c>
      <c r="S1531" s="576">
        <f t="shared" si="160"/>
        <v>0</v>
      </c>
      <c r="T1531" s="576">
        <f t="shared" si="161"/>
        <v>0</v>
      </c>
      <c r="U1531" s="576">
        <f t="shared" si="162"/>
        <v>0</v>
      </c>
      <c r="V1531" s="553"/>
      <c r="W1531" s="553"/>
      <c r="X1531" s="553"/>
      <c r="Y1531" s="553"/>
      <c r="Z1531" s="397"/>
      <c r="AA1531" s="397"/>
      <c r="AB1531" s="397"/>
      <c r="AC1531" s="397"/>
      <c r="AD1531" s="397"/>
      <c r="AE1531" s="397"/>
      <c r="AF1531" s="397"/>
      <c r="AG1531" s="397"/>
      <c r="AH1531" s="397"/>
      <c r="AI1531" s="397"/>
      <c r="AJ1531" s="397"/>
      <c r="AK1531" s="397"/>
      <c r="AL1531" s="397"/>
      <c r="AM1531" s="397"/>
      <c r="AN1531" s="397"/>
      <c r="AO1531" s="397"/>
      <c r="AP1531" s="397"/>
      <c r="AQ1531" s="397"/>
      <c r="AR1531" s="397"/>
      <c r="AS1531" s="397"/>
      <c r="AT1531" s="397"/>
      <c r="AU1531" s="397"/>
      <c r="AV1531" s="397"/>
      <c r="AW1531" s="397"/>
      <c r="AX1531" s="397"/>
      <c r="AY1531" s="397"/>
      <c r="AZ1531" s="397"/>
      <c r="BA1531" s="553"/>
      <c r="BB1531" s="397"/>
      <c r="BC1531" s="397"/>
      <c r="BD1531" s="397"/>
    </row>
    <row r="1532" spans="2:56" x14ac:dyDescent="0.35">
      <c r="B1532" s="80"/>
      <c r="C1532" s="119"/>
      <c r="D1532" s="119"/>
      <c r="E1532" s="84"/>
      <c r="F1532" s="119"/>
      <c r="G1532" s="120"/>
      <c r="H1532" s="41"/>
      <c r="I1532" s="41"/>
      <c r="J1532" s="82"/>
      <c r="K1532" s="291">
        <f t="shared" si="157"/>
        <v>0</v>
      </c>
      <c r="L1532" s="293">
        <f>IF(I1532&lt;INDEX(Lookup!$U$2:$U$10,MATCH($D$46,Lookup!$S$2:$S$10,0)),0,IF(O1532="X",0,J1532/(DATEDIF(H1532,I1532,"m")+1)*12))</f>
        <v>0</v>
      </c>
      <c r="M1532" s="291">
        <f t="shared" si="158"/>
        <v>0</v>
      </c>
      <c r="N1532" s="335"/>
      <c r="O1532" s="143"/>
      <c r="P1532" s="397"/>
      <c r="Q1532" s="555"/>
      <c r="R1532" s="576">
        <f t="shared" si="159"/>
        <v>0</v>
      </c>
      <c r="S1532" s="576">
        <f t="shared" si="160"/>
        <v>0</v>
      </c>
      <c r="T1532" s="576">
        <f t="shared" si="161"/>
        <v>0</v>
      </c>
      <c r="U1532" s="576">
        <f t="shared" si="162"/>
        <v>0</v>
      </c>
      <c r="V1532" s="553"/>
      <c r="W1532" s="553"/>
      <c r="X1532" s="553"/>
      <c r="Y1532" s="553"/>
      <c r="Z1532" s="397"/>
      <c r="AA1532" s="397"/>
      <c r="AB1532" s="397"/>
      <c r="AC1532" s="397"/>
      <c r="AD1532" s="397"/>
      <c r="AE1532" s="397"/>
      <c r="AF1532" s="397"/>
      <c r="AG1532" s="397"/>
      <c r="AH1532" s="397"/>
      <c r="AI1532" s="397"/>
      <c r="AJ1532" s="397"/>
      <c r="AK1532" s="397"/>
      <c r="AL1532" s="397"/>
      <c r="AM1532" s="397"/>
      <c r="AN1532" s="397"/>
      <c r="AO1532" s="397"/>
      <c r="AP1532" s="397"/>
      <c r="AQ1532" s="397"/>
      <c r="AR1532" s="397"/>
      <c r="AS1532" s="397"/>
      <c r="AT1532" s="397"/>
      <c r="AU1532" s="397"/>
      <c r="AV1532" s="397"/>
      <c r="AW1532" s="397"/>
      <c r="AX1532" s="397"/>
      <c r="AY1532" s="397"/>
      <c r="AZ1532" s="397"/>
      <c r="BA1532" s="553"/>
      <c r="BB1532" s="397"/>
      <c r="BC1532" s="397"/>
      <c r="BD1532" s="397"/>
    </row>
    <row r="1533" spans="2:56" x14ac:dyDescent="0.35">
      <c r="B1533" s="80"/>
      <c r="C1533" s="119"/>
      <c r="D1533" s="119"/>
      <c r="E1533" s="84"/>
      <c r="F1533" s="119"/>
      <c r="G1533" s="120"/>
      <c r="H1533" s="41"/>
      <c r="I1533" s="41"/>
      <c r="J1533" s="82"/>
      <c r="K1533" s="291">
        <f t="shared" si="157"/>
        <v>0</v>
      </c>
      <c r="L1533" s="293">
        <f>IF(I1533&lt;INDEX(Lookup!$U$2:$U$10,MATCH($D$46,Lookup!$S$2:$S$10,0)),0,IF(O1533="X",0,J1533/(DATEDIF(H1533,I1533,"m")+1)*12))</f>
        <v>0</v>
      </c>
      <c r="M1533" s="291">
        <f t="shared" si="158"/>
        <v>0</v>
      </c>
      <c r="N1533" s="335"/>
      <c r="O1533" s="143"/>
      <c r="P1533" s="397"/>
      <c r="Q1533" s="555"/>
      <c r="R1533" s="576">
        <f t="shared" si="159"/>
        <v>0</v>
      </c>
      <c r="S1533" s="576">
        <f t="shared" si="160"/>
        <v>0</v>
      </c>
      <c r="T1533" s="576">
        <f t="shared" si="161"/>
        <v>0</v>
      </c>
      <c r="U1533" s="576">
        <f t="shared" si="162"/>
        <v>0</v>
      </c>
      <c r="V1533" s="553"/>
      <c r="W1533" s="553"/>
      <c r="X1533" s="553"/>
      <c r="Y1533" s="553"/>
      <c r="Z1533" s="397"/>
      <c r="AA1533" s="397"/>
      <c r="AB1533" s="397"/>
      <c r="AC1533" s="397"/>
      <c r="AD1533" s="397"/>
      <c r="AE1533" s="397"/>
      <c r="AF1533" s="397"/>
      <c r="AG1533" s="397"/>
      <c r="AH1533" s="397"/>
      <c r="AI1533" s="397"/>
      <c r="AJ1533" s="397"/>
      <c r="AK1533" s="397"/>
      <c r="AL1533" s="397"/>
      <c r="AM1533" s="397"/>
      <c r="AN1533" s="397"/>
      <c r="AO1533" s="397"/>
      <c r="AP1533" s="397"/>
      <c r="AQ1533" s="397"/>
      <c r="AR1533" s="397"/>
      <c r="AS1533" s="397"/>
      <c r="AT1533" s="397"/>
      <c r="AU1533" s="397"/>
      <c r="AV1533" s="397"/>
      <c r="AW1533" s="397"/>
      <c r="AX1533" s="397"/>
      <c r="AY1533" s="397"/>
      <c r="AZ1533" s="397"/>
      <c r="BA1533" s="553"/>
      <c r="BB1533" s="397"/>
      <c r="BC1533" s="397"/>
      <c r="BD1533" s="397"/>
    </row>
    <row r="1534" spans="2:56" x14ac:dyDescent="0.35">
      <c r="B1534" s="80"/>
      <c r="C1534" s="119"/>
      <c r="D1534" s="119"/>
      <c r="E1534" s="84"/>
      <c r="F1534" s="119"/>
      <c r="G1534" s="120"/>
      <c r="H1534" s="41"/>
      <c r="I1534" s="41"/>
      <c r="J1534" s="82"/>
      <c r="K1534" s="291">
        <f t="shared" si="157"/>
        <v>0</v>
      </c>
      <c r="L1534" s="293">
        <f>IF(I1534&lt;INDEX(Lookup!$U$2:$U$10,MATCH($D$46,Lookup!$S$2:$S$10,0)),0,IF(O1534="X",0,J1534/(DATEDIF(H1534,I1534,"m")+1)*12))</f>
        <v>0</v>
      </c>
      <c r="M1534" s="291">
        <f t="shared" si="158"/>
        <v>0</v>
      </c>
      <c r="N1534" s="335"/>
      <c r="O1534" s="143"/>
      <c r="P1534" s="397"/>
      <c r="Q1534" s="555"/>
      <c r="R1534" s="576">
        <f t="shared" si="159"/>
        <v>0</v>
      </c>
      <c r="S1534" s="576">
        <f t="shared" si="160"/>
        <v>0</v>
      </c>
      <c r="T1534" s="576">
        <f t="shared" si="161"/>
        <v>0</v>
      </c>
      <c r="U1534" s="576">
        <f t="shared" si="162"/>
        <v>0</v>
      </c>
      <c r="V1534" s="553"/>
      <c r="W1534" s="553"/>
      <c r="X1534" s="553"/>
      <c r="Y1534" s="553"/>
      <c r="Z1534" s="397"/>
      <c r="AA1534" s="397"/>
      <c r="AB1534" s="397"/>
      <c r="AC1534" s="397"/>
      <c r="AD1534" s="397"/>
      <c r="AE1534" s="397"/>
      <c r="AF1534" s="397"/>
      <c r="AG1534" s="397"/>
      <c r="AH1534" s="397"/>
      <c r="AI1534" s="397"/>
      <c r="AJ1534" s="397"/>
      <c r="AK1534" s="397"/>
      <c r="AL1534" s="397"/>
      <c r="AM1534" s="397"/>
      <c r="AN1534" s="397"/>
      <c r="AO1534" s="397"/>
      <c r="AP1534" s="397"/>
      <c r="AQ1534" s="397"/>
      <c r="AR1534" s="397"/>
      <c r="AS1534" s="397"/>
      <c r="AT1534" s="397"/>
      <c r="AU1534" s="397"/>
      <c r="AV1534" s="397"/>
      <c r="AW1534" s="397"/>
      <c r="AX1534" s="397"/>
      <c r="AY1534" s="397"/>
      <c r="AZ1534" s="397"/>
      <c r="BA1534" s="553"/>
      <c r="BB1534" s="397"/>
      <c r="BC1534" s="397"/>
      <c r="BD1534" s="397"/>
    </row>
    <row r="1535" spans="2:56" x14ac:dyDescent="0.35">
      <c r="B1535" s="80"/>
      <c r="C1535" s="119"/>
      <c r="D1535" s="119"/>
      <c r="E1535" s="84"/>
      <c r="F1535" s="119"/>
      <c r="G1535" s="120"/>
      <c r="H1535" s="41"/>
      <c r="I1535" s="41"/>
      <c r="J1535" s="82"/>
      <c r="K1535" s="291">
        <f t="shared" si="157"/>
        <v>0</v>
      </c>
      <c r="L1535" s="293">
        <f>IF(I1535&lt;INDEX(Lookup!$U$2:$U$10,MATCH($D$46,Lookup!$S$2:$S$10,0)),0,IF(O1535="X",0,J1535/(DATEDIF(H1535,I1535,"m")+1)*12))</f>
        <v>0</v>
      </c>
      <c r="M1535" s="291">
        <f t="shared" si="158"/>
        <v>0</v>
      </c>
      <c r="N1535" s="335"/>
      <c r="O1535" s="143"/>
      <c r="P1535" s="397"/>
      <c r="Q1535" s="555"/>
      <c r="R1535" s="576">
        <f t="shared" si="159"/>
        <v>0</v>
      </c>
      <c r="S1535" s="576">
        <f t="shared" si="160"/>
        <v>0</v>
      </c>
      <c r="T1535" s="576">
        <f t="shared" si="161"/>
        <v>0</v>
      </c>
      <c r="U1535" s="576">
        <f t="shared" si="162"/>
        <v>0</v>
      </c>
      <c r="V1535" s="553"/>
      <c r="W1535" s="553"/>
      <c r="X1535" s="553"/>
      <c r="Y1535" s="553"/>
      <c r="Z1535" s="397"/>
      <c r="AA1535" s="397"/>
      <c r="AB1535" s="397"/>
      <c r="AC1535" s="397"/>
      <c r="AD1535" s="397"/>
      <c r="AE1535" s="397"/>
      <c r="AF1535" s="397"/>
      <c r="AG1535" s="397"/>
      <c r="AH1535" s="397"/>
      <c r="AI1535" s="397"/>
      <c r="AJ1535" s="397"/>
      <c r="AK1535" s="397"/>
      <c r="AL1535" s="397"/>
      <c r="AM1535" s="397"/>
      <c r="AN1535" s="397"/>
      <c r="AO1535" s="397"/>
      <c r="AP1535" s="397"/>
      <c r="AQ1535" s="397"/>
      <c r="AR1535" s="397"/>
      <c r="AS1535" s="397"/>
      <c r="AT1535" s="397"/>
      <c r="AU1535" s="397"/>
      <c r="AV1535" s="397"/>
      <c r="AW1535" s="397"/>
      <c r="AX1535" s="397"/>
      <c r="AY1535" s="397"/>
      <c r="AZ1535" s="397"/>
      <c r="BA1535" s="553"/>
      <c r="BB1535" s="397"/>
      <c r="BC1535" s="397"/>
      <c r="BD1535" s="397"/>
    </row>
    <row r="1536" spans="2:56" x14ac:dyDescent="0.35">
      <c r="B1536" s="80"/>
      <c r="C1536" s="119"/>
      <c r="D1536" s="119"/>
      <c r="E1536" s="84"/>
      <c r="F1536" s="119"/>
      <c r="G1536" s="120"/>
      <c r="H1536" s="41"/>
      <c r="I1536" s="41"/>
      <c r="J1536" s="82"/>
      <c r="K1536" s="291">
        <f t="shared" si="157"/>
        <v>0</v>
      </c>
      <c r="L1536" s="293">
        <f>IF(I1536&lt;INDEX(Lookup!$U$2:$U$10,MATCH($D$46,Lookup!$S$2:$S$10,0)),0,IF(O1536="X",0,J1536/(DATEDIF(H1536,I1536,"m")+1)*12))</f>
        <v>0</v>
      </c>
      <c r="M1536" s="291">
        <f t="shared" si="158"/>
        <v>0</v>
      </c>
      <c r="N1536" s="335"/>
      <c r="O1536" s="143"/>
      <c r="P1536" s="397"/>
      <c r="Q1536" s="555"/>
      <c r="R1536" s="576">
        <f t="shared" si="159"/>
        <v>0</v>
      </c>
      <c r="S1536" s="576">
        <f t="shared" si="160"/>
        <v>0</v>
      </c>
      <c r="T1536" s="576">
        <f t="shared" si="161"/>
        <v>0</v>
      </c>
      <c r="U1536" s="576">
        <f t="shared" si="162"/>
        <v>0</v>
      </c>
      <c r="V1536" s="553"/>
      <c r="W1536" s="553"/>
      <c r="X1536" s="553"/>
      <c r="Y1536" s="553"/>
      <c r="Z1536" s="397"/>
      <c r="AA1536" s="397"/>
      <c r="AB1536" s="397"/>
      <c r="AC1536" s="397"/>
      <c r="AD1536" s="397"/>
      <c r="AE1536" s="397"/>
      <c r="AF1536" s="397"/>
      <c r="AG1536" s="397"/>
      <c r="AH1536" s="397"/>
      <c r="AI1536" s="397"/>
      <c r="AJ1536" s="397"/>
      <c r="AK1536" s="397"/>
      <c r="AL1536" s="397"/>
      <c r="AM1536" s="397"/>
      <c r="AN1536" s="397"/>
      <c r="AO1536" s="397"/>
      <c r="AP1536" s="397"/>
      <c r="AQ1536" s="397"/>
      <c r="AR1536" s="397"/>
      <c r="AS1536" s="397"/>
      <c r="AT1536" s="397"/>
      <c r="AU1536" s="397"/>
      <c r="AV1536" s="397"/>
      <c r="AW1536" s="397"/>
      <c r="AX1536" s="397"/>
      <c r="AY1536" s="397"/>
      <c r="AZ1536" s="397"/>
      <c r="BA1536" s="553"/>
      <c r="BB1536" s="397"/>
      <c r="BC1536" s="397"/>
      <c r="BD1536" s="397"/>
    </row>
    <row r="1537" spans="2:56" x14ac:dyDescent="0.35">
      <c r="B1537" s="80"/>
      <c r="C1537" s="119"/>
      <c r="D1537" s="119"/>
      <c r="E1537" s="84"/>
      <c r="F1537" s="119"/>
      <c r="G1537" s="120"/>
      <c r="H1537" s="41"/>
      <c r="I1537" s="41"/>
      <c r="J1537" s="82"/>
      <c r="K1537" s="291">
        <f t="shared" si="157"/>
        <v>0</v>
      </c>
      <c r="L1537" s="293">
        <f>IF(I1537&lt;INDEX(Lookup!$U$2:$U$10,MATCH($D$46,Lookup!$S$2:$S$10,0)),0,IF(O1537="X",0,J1537/(DATEDIF(H1537,I1537,"m")+1)*12))</f>
        <v>0</v>
      </c>
      <c r="M1537" s="291">
        <f t="shared" si="158"/>
        <v>0</v>
      </c>
      <c r="N1537" s="335"/>
      <c r="O1537" s="143"/>
      <c r="P1537" s="397"/>
      <c r="Q1537" s="555"/>
      <c r="R1537" s="576">
        <f t="shared" si="159"/>
        <v>0</v>
      </c>
      <c r="S1537" s="576">
        <f t="shared" si="160"/>
        <v>0</v>
      </c>
      <c r="T1537" s="576">
        <f t="shared" si="161"/>
        <v>0</v>
      </c>
      <c r="U1537" s="576">
        <f t="shared" si="162"/>
        <v>0</v>
      </c>
      <c r="V1537" s="553"/>
      <c r="W1537" s="553"/>
      <c r="X1537" s="553"/>
      <c r="Y1537" s="553"/>
      <c r="Z1537" s="397"/>
      <c r="AA1537" s="397"/>
      <c r="AB1537" s="397"/>
      <c r="AC1537" s="397"/>
      <c r="AD1537" s="397"/>
      <c r="AE1537" s="397"/>
      <c r="AF1537" s="397"/>
      <c r="AG1537" s="397"/>
      <c r="AH1537" s="397"/>
      <c r="AI1537" s="397"/>
      <c r="AJ1537" s="397"/>
      <c r="AK1537" s="397"/>
      <c r="AL1537" s="397"/>
      <c r="AM1537" s="397"/>
      <c r="AN1537" s="397"/>
      <c r="AO1537" s="397"/>
      <c r="AP1537" s="397"/>
      <c r="AQ1537" s="397"/>
      <c r="AR1537" s="397"/>
      <c r="AS1537" s="397"/>
      <c r="AT1537" s="397"/>
      <c r="AU1537" s="397"/>
      <c r="AV1537" s="397"/>
      <c r="AW1537" s="397"/>
      <c r="AX1537" s="397"/>
      <c r="AY1537" s="397"/>
      <c r="AZ1537" s="397"/>
      <c r="BA1537" s="553"/>
      <c r="BB1537" s="397"/>
      <c r="BC1537" s="397"/>
      <c r="BD1537" s="397"/>
    </row>
    <row r="1538" spans="2:56" x14ac:dyDescent="0.35">
      <c r="B1538" s="80"/>
      <c r="C1538" s="119"/>
      <c r="D1538" s="119"/>
      <c r="E1538" s="84"/>
      <c r="F1538" s="119"/>
      <c r="G1538" s="120"/>
      <c r="H1538" s="41"/>
      <c r="I1538" s="41"/>
      <c r="J1538" s="82"/>
      <c r="K1538" s="291">
        <f t="shared" si="157"/>
        <v>0</v>
      </c>
      <c r="L1538" s="293">
        <f>IF(I1538&lt;INDEX(Lookup!$U$2:$U$10,MATCH($D$46,Lookup!$S$2:$S$10,0)),0,IF(O1538="X",0,J1538/(DATEDIF(H1538,I1538,"m")+1)*12))</f>
        <v>0</v>
      </c>
      <c r="M1538" s="291">
        <f t="shared" si="158"/>
        <v>0</v>
      </c>
      <c r="N1538" s="335"/>
      <c r="O1538" s="143"/>
      <c r="P1538" s="397"/>
      <c r="Q1538" s="555"/>
      <c r="R1538" s="576">
        <f t="shared" si="159"/>
        <v>0</v>
      </c>
      <c r="S1538" s="576">
        <f t="shared" si="160"/>
        <v>0</v>
      </c>
      <c r="T1538" s="576">
        <f t="shared" si="161"/>
        <v>0</v>
      </c>
      <c r="U1538" s="576">
        <f t="shared" si="162"/>
        <v>0</v>
      </c>
      <c r="V1538" s="553"/>
      <c r="W1538" s="553"/>
      <c r="X1538" s="553"/>
      <c r="Y1538" s="553"/>
      <c r="Z1538" s="397"/>
      <c r="AA1538" s="397"/>
      <c r="AB1538" s="397"/>
      <c r="AC1538" s="397"/>
      <c r="AD1538" s="397"/>
      <c r="AE1538" s="397"/>
      <c r="AF1538" s="397"/>
      <c r="AG1538" s="397"/>
      <c r="AH1538" s="397"/>
      <c r="AI1538" s="397"/>
      <c r="AJ1538" s="397"/>
      <c r="AK1538" s="397"/>
      <c r="AL1538" s="397"/>
      <c r="AM1538" s="397"/>
      <c r="AN1538" s="397"/>
      <c r="AO1538" s="397"/>
      <c r="AP1538" s="397"/>
      <c r="AQ1538" s="397"/>
      <c r="AR1538" s="397"/>
      <c r="AS1538" s="397"/>
      <c r="AT1538" s="397"/>
      <c r="AU1538" s="397"/>
      <c r="AV1538" s="397"/>
      <c r="AW1538" s="397"/>
      <c r="AX1538" s="397"/>
      <c r="AY1538" s="397"/>
      <c r="AZ1538" s="397"/>
      <c r="BA1538" s="553"/>
      <c r="BB1538" s="397"/>
      <c r="BC1538" s="397"/>
      <c r="BD1538" s="397"/>
    </row>
    <row r="1539" spans="2:56" x14ac:dyDescent="0.35">
      <c r="B1539" s="80"/>
      <c r="C1539" s="119"/>
      <c r="D1539" s="119"/>
      <c r="E1539" s="84"/>
      <c r="F1539" s="119"/>
      <c r="G1539" s="120"/>
      <c r="H1539" s="41"/>
      <c r="I1539" s="41"/>
      <c r="J1539" s="82"/>
      <c r="K1539" s="291">
        <f t="shared" si="157"/>
        <v>0</v>
      </c>
      <c r="L1539" s="293">
        <f>IF(I1539&lt;INDEX(Lookup!$U$2:$U$10,MATCH($D$46,Lookup!$S$2:$S$10,0)),0,IF(O1539="X",0,J1539/(DATEDIF(H1539,I1539,"m")+1)*12))</f>
        <v>0</v>
      </c>
      <c r="M1539" s="291">
        <f t="shared" si="158"/>
        <v>0</v>
      </c>
      <c r="N1539" s="335"/>
      <c r="O1539" s="143"/>
      <c r="P1539" s="397"/>
      <c r="Q1539" s="555"/>
      <c r="R1539" s="576">
        <f t="shared" si="159"/>
        <v>0</v>
      </c>
      <c r="S1539" s="576">
        <f t="shared" si="160"/>
        <v>0</v>
      </c>
      <c r="T1539" s="576">
        <f t="shared" si="161"/>
        <v>0</v>
      </c>
      <c r="U1539" s="576">
        <f t="shared" si="162"/>
        <v>0</v>
      </c>
      <c r="V1539" s="553"/>
      <c r="W1539" s="553"/>
      <c r="X1539" s="553"/>
      <c r="Y1539" s="553"/>
      <c r="Z1539" s="397"/>
      <c r="AA1539" s="397"/>
      <c r="AB1539" s="397"/>
      <c r="AC1539" s="397"/>
      <c r="AD1539" s="397"/>
      <c r="AE1539" s="397"/>
      <c r="AF1539" s="397"/>
      <c r="AG1539" s="397"/>
      <c r="AH1539" s="397"/>
      <c r="AI1539" s="397"/>
      <c r="AJ1539" s="397"/>
      <c r="AK1539" s="397"/>
      <c r="AL1539" s="397"/>
      <c r="AM1539" s="397"/>
      <c r="AN1539" s="397"/>
      <c r="AO1539" s="397"/>
      <c r="AP1539" s="397"/>
      <c r="AQ1539" s="397"/>
      <c r="AR1539" s="397"/>
      <c r="AS1539" s="397"/>
      <c r="AT1539" s="397"/>
      <c r="AU1539" s="397"/>
      <c r="AV1539" s="397"/>
      <c r="AW1539" s="397"/>
      <c r="AX1539" s="397"/>
      <c r="AY1539" s="397"/>
      <c r="AZ1539" s="397"/>
      <c r="BA1539" s="553"/>
      <c r="BB1539" s="397"/>
      <c r="BC1539" s="397"/>
      <c r="BD1539" s="397"/>
    </row>
    <row r="1540" spans="2:56" x14ac:dyDescent="0.35">
      <c r="B1540" s="80"/>
      <c r="C1540" s="119"/>
      <c r="D1540" s="119"/>
      <c r="E1540" s="84"/>
      <c r="F1540" s="119"/>
      <c r="G1540" s="120"/>
      <c r="H1540" s="41"/>
      <c r="I1540" s="41"/>
      <c r="J1540" s="82"/>
      <c r="K1540" s="291">
        <f t="shared" si="157"/>
        <v>0</v>
      </c>
      <c r="L1540" s="293">
        <f>IF(I1540&lt;INDEX(Lookup!$U$2:$U$10,MATCH($D$46,Lookup!$S$2:$S$10,0)),0,IF(O1540="X",0,J1540/(DATEDIF(H1540,I1540,"m")+1)*12))</f>
        <v>0</v>
      </c>
      <c r="M1540" s="291">
        <f t="shared" si="158"/>
        <v>0</v>
      </c>
      <c r="N1540" s="335"/>
      <c r="O1540" s="143"/>
      <c r="P1540" s="397"/>
      <c r="Q1540" s="555"/>
      <c r="R1540" s="576">
        <f t="shared" si="159"/>
        <v>0</v>
      </c>
      <c r="S1540" s="576">
        <f t="shared" si="160"/>
        <v>0</v>
      </c>
      <c r="T1540" s="576">
        <f t="shared" si="161"/>
        <v>0</v>
      </c>
      <c r="U1540" s="576">
        <f t="shared" si="162"/>
        <v>0</v>
      </c>
      <c r="V1540" s="553"/>
      <c r="W1540" s="553"/>
      <c r="X1540" s="553"/>
      <c r="Y1540" s="553"/>
      <c r="Z1540" s="397"/>
      <c r="AA1540" s="397"/>
      <c r="AB1540" s="397"/>
      <c r="AC1540" s="397"/>
      <c r="AD1540" s="397"/>
      <c r="AE1540" s="397"/>
      <c r="AF1540" s="397"/>
      <c r="AG1540" s="397"/>
      <c r="AH1540" s="397"/>
      <c r="AI1540" s="397"/>
      <c r="AJ1540" s="397"/>
      <c r="AK1540" s="397"/>
      <c r="AL1540" s="397"/>
      <c r="AM1540" s="397"/>
      <c r="AN1540" s="397"/>
      <c r="AO1540" s="397"/>
      <c r="AP1540" s="397"/>
      <c r="AQ1540" s="397"/>
      <c r="AR1540" s="397"/>
      <c r="AS1540" s="397"/>
      <c r="AT1540" s="397"/>
      <c r="AU1540" s="397"/>
      <c r="AV1540" s="397"/>
      <c r="AW1540" s="397"/>
      <c r="AX1540" s="397"/>
      <c r="AY1540" s="397"/>
      <c r="AZ1540" s="397"/>
      <c r="BA1540" s="553"/>
      <c r="BB1540" s="397"/>
      <c r="BC1540" s="397"/>
      <c r="BD1540" s="397"/>
    </row>
    <row r="1541" spans="2:56" x14ac:dyDescent="0.35">
      <c r="B1541" s="80"/>
      <c r="C1541" s="119"/>
      <c r="D1541" s="119"/>
      <c r="E1541" s="84"/>
      <c r="F1541" s="119"/>
      <c r="G1541" s="120"/>
      <c r="H1541" s="41"/>
      <c r="I1541" s="41"/>
      <c r="J1541" s="82"/>
      <c r="K1541" s="291">
        <f t="shared" si="157"/>
        <v>0</v>
      </c>
      <c r="L1541" s="293">
        <f>IF(I1541&lt;INDEX(Lookup!$U$2:$U$10,MATCH($D$46,Lookup!$S$2:$S$10,0)),0,IF(O1541="X",0,J1541/(DATEDIF(H1541,I1541,"m")+1)*12))</f>
        <v>0</v>
      </c>
      <c r="M1541" s="291">
        <f t="shared" si="158"/>
        <v>0</v>
      </c>
      <c r="N1541" s="335"/>
      <c r="O1541" s="143"/>
      <c r="P1541" s="397"/>
      <c r="Q1541" s="555"/>
      <c r="R1541" s="576">
        <f t="shared" si="159"/>
        <v>0</v>
      </c>
      <c r="S1541" s="576">
        <f t="shared" si="160"/>
        <v>0</v>
      </c>
      <c r="T1541" s="576">
        <f t="shared" si="161"/>
        <v>0</v>
      </c>
      <c r="U1541" s="576">
        <f t="shared" si="162"/>
        <v>0</v>
      </c>
      <c r="V1541" s="553"/>
      <c r="W1541" s="553"/>
      <c r="X1541" s="553"/>
      <c r="Y1541" s="553"/>
      <c r="Z1541" s="397"/>
      <c r="AA1541" s="397"/>
      <c r="AB1541" s="397"/>
      <c r="AC1541" s="397"/>
      <c r="AD1541" s="397"/>
      <c r="AE1541" s="397"/>
      <c r="AF1541" s="397"/>
      <c r="AG1541" s="397"/>
      <c r="AH1541" s="397"/>
      <c r="AI1541" s="397"/>
      <c r="AJ1541" s="397"/>
      <c r="AK1541" s="397"/>
      <c r="AL1541" s="397"/>
      <c r="AM1541" s="397"/>
      <c r="AN1541" s="397"/>
      <c r="AO1541" s="397"/>
      <c r="AP1541" s="397"/>
      <c r="AQ1541" s="397"/>
      <c r="AR1541" s="397"/>
      <c r="AS1541" s="397"/>
      <c r="AT1541" s="397"/>
      <c r="AU1541" s="397"/>
      <c r="AV1541" s="397"/>
      <c r="AW1541" s="397"/>
      <c r="AX1541" s="397"/>
      <c r="AY1541" s="397"/>
      <c r="AZ1541" s="397"/>
      <c r="BA1541" s="553"/>
      <c r="BB1541" s="397"/>
      <c r="BC1541" s="397"/>
      <c r="BD1541" s="397"/>
    </row>
    <row r="1542" spans="2:56" x14ac:dyDescent="0.35">
      <c r="B1542" s="80"/>
      <c r="C1542" s="119"/>
      <c r="D1542" s="119"/>
      <c r="E1542" s="84"/>
      <c r="F1542" s="119"/>
      <c r="G1542" s="120"/>
      <c r="H1542" s="41"/>
      <c r="I1542" s="41"/>
      <c r="J1542" s="82"/>
      <c r="K1542" s="291">
        <f t="shared" si="157"/>
        <v>0</v>
      </c>
      <c r="L1542" s="293">
        <f>IF(I1542&lt;INDEX(Lookup!$U$2:$U$10,MATCH($D$46,Lookup!$S$2:$S$10,0)),0,IF(O1542="X",0,J1542/(DATEDIF(H1542,I1542,"m")+1)*12))</f>
        <v>0</v>
      </c>
      <c r="M1542" s="291">
        <f t="shared" si="158"/>
        <v>0</v>
      </c>
      <c r="N1542" s="335"/>
      <c r="O1542" s="143"/>
      <c r="P1542" s="397"/>
      <c r="Q1542" s="555"/>
      <c r="R1542" s="576">
        <f t="shared" si="159"/>
        <v>0</v>
      </c>
      <c r="S1542" s="576">
        <f t="shared" si="160"/>
        <v>0</v>
      </c>
      <c r="T1542" s="576">
        <f t="shared" si="161"/>
        <v>0</v>
      </c>
      <c r="U1542" s="576">
        <f t="shared" si="162"/>
        <v>0</v>
      </c>
      <c r="V1542" s="553"/>
      <c r="W1542" s="553"/>
      <c r="X1542" s="553"/>
      <c r="Y1542" s="553"/>
      <c r="Z1542" s="397"/>
      <c r="AA1542" s="397"/>
      <c r="AB1542" s="397"/>
      <c r="AC1542" s="397"/>
      <c r="AD1542" s="397"/>
      <c r="AE1542" s="397"/>
      <c r="AF1542" s="397"/>
      <c r="AG1542" s="397"/>
      <c r="AH1542" s="397"/>
      <c r="AI1542" s="397"/>
      <c r="AJ1542" s="397"/>
      <c r="AK1542" s="397"/>
      <c r="AL1542" s="397"/>
      <c r="AM1542" s="397"/>
      <c r="AN1542" s="397"/>
      <c r="AO1542" s="397"/>
      <c r="AP1542" s="397"/>
      <c r="AQ1542" s="397"/>
      <c r="AR1542" s="397"/>
      <c r="AS1542" s="397"/>
      <c r="AT1542" s="397"/>
      <c r="AU1542" s="397"/>
      <c r="AV1542" s="397"/>
      <c r="AW1542" s="397"/>
      <c r="AX1542" s="397"/>
      <c r="AY1542" s="397"/>
      <c r="AZ1542" s="397"/>
      <c r="BA1542" s="553"/>
      <c r="BB1542" s="397"/>
      <c r="BC1542" s="397"/>
      <c r="BD1542" s="397"/>
    </row>
    <row r="1543" spans="2:56" x14ac:dyDescent="0.35">
      <c r="B1543" s="80"/>
      <c r="C1543" s="119"/>
      <c r="D1543" s="119"/>
      <c r="E1543" s="84"/>
      <c r="F1543" s="119"/>
      <c r="G1543" s="120"/>
      <c r="H1543" s="41"/>
      <c r="I1543" s="41"/>
      <c r="J1543" s="82"/>
      <c r="K1543" s="291">
        <f t="shared" si="157"/>
        <v>0</v>
      </c>
      <c r="L1543" s="293">
        <f>IF(I1543&lt;INDEX(Lookup!$U$2:$U$10,MATCH($D$46,Lookup!$S$2:$S$10,0)),0,IF(O1543="X",0,J1543/(DATEDIF(H1543,I1543,"m")+1)*12))</f>
        <v>0</v>
      </c>
      <c r="M1543" s="291">
        <f t="shared" si="158"/>
        <v>0</v>
      </c>
      <c r="N1543" s="335"/>
      <c r="O1543" s="143"/>
      <c r="P1543" s="397"/>
      <c r="Q1543" s="555"/>
      <c r="R1543" s="576">
        <f t="shared" si="159"/>
        <v>0</v>
      </c>
      <c r="S1543" s="576">
        <f t="shared" si="160"/>
        <v>0</v>
      </c>
      <c r="T1543" s="576">
        <f t="shared" si="161"/>
        <v>0</v>
      </c>
      <c r="U1543" s="576">
        <f t="shared" si="162"/>
        <v>0</v>
      </c>
      <c r="V1543" s="553"/>
      <c r="W1543" s="553"/>
      <c r="X1543" s="553"/>
      <c r="Y1543" s="553"/>
      <c r="Z1543" s="397"/>
      <c r="AA1543" s="397"/>
      <c r="AB1543" s="397"/>
      <c r="AC1543" s="397"/>
      <c r="AD1543" s="397"/>
      <c r="AE1543" s="397"/>
      <c r="AF1543" s="397"/>
      <c r="AG1543" s="397"/>
      <c r="AH1543" s="397"/>
      <c r="AI1543" s="397"/>
      <c r="AJ1543" s="397"/>
      <c r="AK1543" s="397"/>
      <c r="AL1543" s="397"/>
      <c r="AM1543" s="397"/>
      <c r="AN1543" s="397"/>
      <c r="AO1543" s="397"/>
      <c r="AP1543" s="397"/>
      <c r="AQ1543" s="397"/>
      <c r="AR1543" s="397"/>
      <c r="AS1543" s="397"/>
      <c r="AT1543" s="397"/>
      <c r="AU1543" s="397"/>
      <c r="AV1543" s="397"/>
      <c r="AW1543" s="397"/>
      <c r="AX1543" s="397"/>
      <c r="AY1543" s="397"/>
      <c r="AZ1543" s="397"/>
      <c r="BA1543" s="553"/>
      <c r="BB1543" s="397"/>
      <c r="BC1543" s="397"/>
      <c r="BD1543" s="397"/>
    </row>
    <row r="1544" spans="2:56" x14ac:dyDescent="0.35">
      <c r="B1544" s="80"/>
      <c r="C1544" s="119"/>
      <c r="D1544" s="119"/>
      <c r="E1544" s="84"/>
      <c r="F1544" s="119"/>
      <c r="G1544" s="120"/>
      <c r="H1544" s="41"/>
      <c r="I1544" s="41"/>
      <c r="J1544" s="82"/>
      <c r="K1544" s="291">
        <f t="shared" si="157"/>
        <v>0</v>
      </c>
      <c r="L1544" s="293">
        <f>IF(I1544&lt;INDEX(Lookup!$U$2:$U$10,MATCH($D$46,Lookup!$S$2:$S$10,0)),0,IF(O1544="X",0,J1544/(DATEDIF(H1544,I1544,"m")+1)*12))</f>
        <v>0</v>
      </c>
      <c r="M1544" s="291">
        <f t="shared" si="158"/>
        <v>0</v>
      </c>
      <c r="N1544" s="335"/>
      <c r="O1544" s="143"/>
      <c r="P1544" s="397"/>
      <c r="Q1544" s="555"/>
      <c r="R1544" s="576">
        <f t="shared" si="159"/>
        <v>0</v>
      </c>
      <c r="S1544" s="576">
        <f t="shared" si="160"/>
        <v>0</v>
      </c>
      <c r="T1544" s="576">
        <f t="shared" si="161"/>
        <v>0</v>
      </c>
      <c r="U1544" s="576">
        <f t="shared" si="162"/>
        <v>0</v>
      </c>
      <c r="V1544" s="553"/>
      <c r="W1544" s="553"/>
      <c r="X1544" s="553"/>
      <c r="Y1544" s="553"/>
      <c r="Z1544" s="397"/>
      <c r="AA1544" s="397"/>
      <c r="AB1544" s="397"/>
      <c r="AC1544" s="397"/>
      <c r="AD1544" s="397"/>
      <c r="AE1544" s="397"/>
      <c r="AF1544" s="397"/>
      <c r="AG1544" s="397"/>
      <c r="AH1544" s="397"/>
      <c r="AI1544" s="397"/>
      <c r="AJ1544" s="397"/>
      <c r="AK1544" s="397"/>
      <c r="AL1544" s="397"/>
      <c r="AM1544" s="397"/>
      <c r="AN1544" s="397"/>
      <c r="AO1544" s="397"/>
      <c r="AP1544" s="397"/>
      <c r="AQ1544" s="397"/>
      <c r="AR1544" s="397"/>
      <c r="AS1544" s="397"/>
      <c r="AT1544" s="397"/>
      <c r="AU1544" s="397"/>
      <c r="AV1544" s="397"/>
      <c r="AW1544" s="397"/>
      <c r="AX1544" s="397"/>
      <c r="AY1544" s="397"/>
      <c r="AZ1544" s="397"/>
      <c r="BA1544" s="553"/>
      <c r="BB1544" s="397"/>
      <c r="BC1544" s="397"/>
      <c r="BD1544" s="397"/>
    </row>
    <row r="1545" spans="2:56" x14ac:dyDescent="0.35">
      <c r="B1545" s="80"/>
      <c r="C1545" s="119"/>
      <c r="D1545" s="119"/>
      <c r="E1545" s="84"/>
      <c r="F1545" s="119"/>
      <c r="G1545" s="120"/>
      <c r="H1545" s="41"/>
      <c r="I1545" s="41"/>
      <c r="J1545" s="82"/>
      <c r="K1545" s="291">
        <f t="shared" si="157"/>
        <v>0</v>
      </c>
      <c r="L1545" s="293">
        <f>IF(I1545&lt;INDEX(Lookup!$U$2:$U$10,MATCH($D$46,Lookup!$S$2:$S$10,0)),0,IF(O1545="X",0,J1545/(DATEDIF(H1545,I1545,"m")+1)*12))</f>
        <v>0</v>
      </c>
      <c r="M1545" s="291">
        <f t="shared" si="158"/>
        <v>0</v>
      </c>
      <c r="N1545" s="335"/>
      <c r="O1545" s="143"/>
      <c r="P1545" s="397"/>
      <c r="Q1545" s="555"/>
      <c r="R1545" s="576">
        <f t="shared" si="159"/>
        <v>0</v>
      </c>
      <c r="S1545" s="576">
        <f t="shared" si="160"/>
        <v>0</v>
      </c>
      <c r="T1545" s="576">
        <f t="shared" si="161"/>
        <v>0</v>
      </c>
      <c r="U1545" s="576">
        <f t="shared" si="162"/>
        <v>0</v>
      </c>
      <c r="V1545" s="553"/>
      <c r="W1545" s="553"/>
      <c r="X1545" s="553"/>
      <c r="Y1545" s="553"/>
      <c r="Z1545" s="397"/>
      <c r="AA1545" s="397"/>
      <c r="AB1545" s="397"/>
      <c r="AC1545" s="397"/>
      <c r="AD1545" s="397"/>
      <c r="AE1545" s="397"/>
      <c r="AF1545" s="397"/>
      <c r="AG1545" s="397"/>
      <c r="AH1545" s="397"/>
      <c r="AI1545" s="397"/>
      <c r="AJ1545" s="397"/>
      <c r="AK1545" s="397"/>
      <c r="AL1545" s="397"/>
      <c r="AM1545" s="397"/>
      <c r="AN1545" s="397"/>
      <c r="AO1545" s="397"/>
      <c r="AP1545" s="397"/>
      <c r="AQ1545" s="397"/>
      <c r="AR1545" s="397"/>
      <c r="AS1545" s="397"/>
      <c r="AT1545" s="397"/>
      <c r="AU1545" s="397"/>
      <c r="AV1545" s="397"/>
      <c r="AW1545" s="397"/>
      <c r="AX1545" s="397"/>
      <c r="AY1545" s="397"/>
      <c r="AZ1545" s="397"/>
      <c r="BA1545" s="553"/>
      <c r="BB1545" s="397"/>
      <c r="BC1545" s="397"/>
      <c r="BD1545" s="397"/>
    </row>
    <row r="1546" spans="2:56" x14ac:dyDescent="0.35">
      <c r="B1546" s="80"/>
      <c r="C1546" s="119"/>
      <c r="D1546" s="119"/>
      <c r="E1546" s="84"/>
      <c r="F1546" s="119"/>
      <c r="G1546" s="120"/>
      <c r="H1546" s="41"/>
      <c r="I1546" s="41"/>
      <c r="J1546" s="82"/>
      <c r="K1546" s="291">
        <f t="shared" si="157"/>
        <v>0</v>
      </c>
      <c r="L1546" s="293">
        <f>IF(I1546&lt;INDEX(Lookup!$U$2:$U$10,MATCH($D$46,Lookup!$S$2:$S$10,0)),0,IF(O1546="X",0,J1546/(DATEDIF(H1546,I1546,"m")+1)*12))</f>
        <v>0</v>
      </c>
      <c r="M1546" s="291">
        <f t="shared" si="158"/>
        <v>0</v>
      </c>
      <c r="N1546" s="335"/>
      <c r="O1546" s="143"/>
      <c r="P1546" s="397"/>
      <c r="Q1546" s="555"/>
      <c r="R1546" s="576">
        <f t="shared" si="159"/>
        <v>0</v>
      </c>
      <c r="S1546" s="576">
        <f t="shared" si="160"/>
        <v>0</v>
      </c>
      <c r="T1546" s="576">
        <f t="shared" si="161"/>
        <v>0</v>
      </c>
      <c r="U1546" s="576">
        <f t="shared" si="162"/>
        <v>0</v>
      </c>
      <c r="V1546" s="553"/>
      <c r="W1546" s="553"/>
      <c r="X1546" s="553"/>
      <c r="Y1546" s="553"/>
      <c r="Z1546" s="397"/>
      <c r="AA1546" s="397"/>
      <c r="AB1546" s="397"/>
      <c r="AC1546" s="397"/>
      <c r="AD1546" s="397"/>
      <c r="AE1546" s="397"/>
      <c r="AF1546" s="397"/>
      <c r="AG1546" s="397"/>
      <c r="AH1546" s="397"/>
      <c r="AI1546" s="397"/>
      <c r="AJ1546" s="397"/>
      <c r="AK1546" s="397"/>
      <c r="AL1546" s="397"/>
      <c r="AM1546" s="397"/>
      <c r="AN1546" s="397"/>
      <c r="AO1546" s="397"/>
      <c r="AP1546" s="397"/>
      <c r="AQ1546" s="397"/>
      <c r="AR1546" s="397"/>
      <c r="AS1546" s="397"/>
      <c r="AT1546" s="397"/>
      <c r="AU1546" s="397"/>
      <c r="AV1546" s="397"/>
      <c r="AW1546" s="397"/>
      <c r="AX1546" s="397"/>
      <c r="AY1546" s="397"/>
      <c r="AZ1546" s="397"/>
      <c r="BA1546" s="553"/>
      <c r="BB1546" s="397"/>
      <c r="BC1546" s="397"/>
      <c r="BD1546" s="397"/>
    </row>
    <row r="1547" spans="2:56" x14ac:dyDescent="0.35">
      <c r="B1547" s="80"/>
      <c r="C1547" s="119"/>
      <c r="D1547" s="119"/>
      <c r="E1547" s="84"/>
      <c r="F1547" s="119"/>
      <c r="G1547" s="120"/>
      <c r="H1547" s="41"/>
      <c r="I1547" s="41"/>
      <c r="J1547" s="82"/>
      <c r="K1547" s="291">
        <f t="shared" si="157"/>
        <v>0</v>
      </c>
      <c r="L1547" s="293">
        <f>IF(I1547&lt;INDEX(Lookup!$U$2:$U$10,MATCH($D$46,Lookup!$S$2:$S$10,0)),0,IF(O1547="X",0,J1547/(DATEDIF(H1547,I1547,"m")+1)*12))</f>
        <v>0</v>
      </c>
      <c r="M1547" s="291">
        <f t="shared" si="158"/>
        <v>0</v>
      </c>
      <c r="N1547" s="335"/>
      <c r="O1547" s="143"/>
      <c r="P1547" s="397"/>
      <c r="Q1547" s="555"/>
      <c r="R1547" s="576">
        <f t="shared" si="159"/>
        <v>0</v>
      </c>
      <c r="S1547" s="576">
        <f t="shared" si="160"/>
        <v>0</v>
      </c>
      <c r="T1547" s="576">
        <f t="shared" si="161"/>
        <v>0</v>
      </c>
      <c r="U1547" s="576">
        <f t="shared" si="162"/>
        <v>0</v>
      </c>
      <c r="V1547" s="553"/>
      <c r="W1547" s="553"/>
      <c r="X1547" s="553"/>
      <c r="Y1547" s="553"/>
      <c r="Z1547" s="397"/>
      <c r="AA1547" s="397"/>
      <c r="AB1547" s="397"/>
      <c r="AC1547" s="397"/>
      <c r="AD1547" s="397"/>
      <c r="AE1547" s="397"/>
      <c r="AF1547" s="397"/>
      <c r="AG1547" s="397"/>
      <c r="AH1547" s="397"/>
      <c r="AI1547" s="397"/>
      <c r="AJ1547" s="397"/>
      <c r="AK1547" s="397"/>
      <c r="AL1547" s="397"/>
      <c r="AM1547" s="397"/>
      <c r="AN1547" s="397"/>
      <c r="AO1547" s="397"/>
      <c r="AP1547" s="397"/>
      <c r="AQ1547" s="397"/>
      <c r="AR1547" s="397"/>
      <c r="AS1547" s="397"/>
      <c r="AT1547" s="397"/>
      <c r="AU1547" s="397"/>
      <c r="AV1547" s="397"/>
      <c r="AW1547" s="397"/>
      <c r="AX1547" s="397"/>
      <c r="AY1547" s="397"/>
      <c r="AZ1547" s="397"/>
      <c r="BA1547" s="553"/>
      <c r="BB1547" s="397"/>
      <c r="BC1547" s="397"/>
      <c r="BD1547" s="397"/>
    </row>
    <row r="1548" spans="2:56" x14ac:dyDescent="0.35">
      <c r="B1548" s="80"/>
      <c r="C1548" s="119"/>
      <c r="D1548" s="119"/>
      <c r="E1548" s="84"/>
      <c r="F1548" s="119"/>
      <c r="G1548" s="120"/>
      <c r="H1548" s="41"/>
      <c r="I1548" s="41"/>
      <c r="J1548" s="82"/>
      <c r="K1548" s="291">
        <f t="shared" si="157"/>
        <v>0</v>
      </c>
      <c r="L1548" s="293">
        <f>IF(I1548&lt;INDEX(Lookup!$U$2:$U$10,MATCH($D$46,Lookup!$S$2:$S$10,0)),0,IF(O1548="X",0,J1548/(DATEDIF(H1548,I1548,"m")+1)*12))</f>
        <v>0</v>
      </c>
      <c r="M1548" s="291">
        <f t="shared" si="158"/>
        <v>0</v>
      </c>
      <c r="N1548" s="335"/>
      <c r="O1548" s="143"/>
      <c r="P1548" s="397"/>
      <c r="Q1548" s="555"/>
      <c r="R1548" s="576">
        <f t="shared" si="159"/>
        <v>0</v>
      </c>
      <c r="S1548" s="576">
        <f t="shared" si="160"/>
        <v>0</v>
      </c>
      <c r="T1548" s="576">
        <f t="shared" si="161"/>
        <v>0</v>
      </c>
      <c r="U1548" s="576">
        <f t="shared" si="162"/>
        <v>0</v>
      </c>
      <c r="V1548" s="553"/>
      <c r="W1548" s="553"/>
      <c r="X1548" s="553"/>
      <c r="Y1548" s="553"/>
      <c r="Z1548" s="397"/>
      <c r="AA1548" s="397"/>
      <c r="AB1548" s="397"/>
      <c r="AC1548" s="397"/>
      <c r="AD1548" s="397"/>
      <c r="AE1548" s="397"/>
      <c r="AF1548" s="397"/>
      <c r="AG1548" s="397"/>
      <c r="AH1548" s="397"/>
      <c r="AI1548" s="397"/>
      <c r="AJ1548" s="397"/>
      <c r="AK1548" s="397"/>
      <c r="AL1548" s="397"/>
      <c r="AM1548" s="397"/>
      <c r="AN1548" s="397"/>
      <c r="AO1548" s="397"/>
      <c r="AP1548" s="397"/>
      <c r="AQ1548" s="397"/>
      <c r="AR1548" s="397"/>
      <c r="AS1548" s="397"/>
      <c r="AT1548" s="397"/>
      <c r="AU1548" s="397"/>
      <c r="AV1548" s="397"/>
      <c r="AW1548" s="397"/>
      <c r="AX1548" s="397"/>
      <c r="AY1548" s="397"/>
      <c r="AZ1548" s="397"/>
      <c r="BA1548" s="553"/>
      <c r="BB1548" s="397"/>
      <c r="BC1548" s="397"/>
      <c r="BD1548" s="397"/>
    </row>
    <row r="1549" spans="2:56" x14ac:dyDescent="0.35">
      <c r="B1549" s="80"/>
      <c r="C1549" s="119"/>
      <c r="D1549" s="119"/>
      <c r="E1549" s="84"/>
      <c r="F1549" s="119"/>
      <c r="G1549" s="120"/>
      <c r="H1549" s="41"/>
      <c r="I1549" s="41"/>
      <c r="J1549" s="82"/>
      <c r="K1549" s="291">
        <f t="shared" si="157"/>
        <v>0</v>
      </c>
      <c r="L1549" s="293">
        <f>IF(I1549&lt;INDEX(Lookup!$U$2:$U$10,MATCH($D$46,Lookup!$S$2:$S$10,0)),0,IF(O1549="X",0,J1549/(DATEDIF(H1549,I1549,"m")+1)*12))</f>
        <v>0</v>
      </c>
      <c r="M1549" s="291">
        <f t="shared" si="158"/>
        <v>0</v>
      </c>
      <c r="N1549" s="335"/>
      <c r="O1549" s="143"/>
      <c r="P1549" s="397"/>
      <c r="Q1549" s="555"/>
      <c r="R1549" s="576">
        <f t="shared" si="159"/>
        <v>0</v>
      </c>
      <c r="S1549" s="576">
        <f t="shared" si="160"/>
        <v>0</v>
      </c>
      <c r="T1549" s="576">
        <f t="shared" si="161"/>
        <v>0</v>
      </c>
      <c r="U1549" s="576">
        <f t="shared" si="162"/>
        <v>0</v>
      </c>
      <c r="V1549" s="553"/>
      <c r="W1549" s="553"/>
      <c r="X1549" s="553"/>
      <c r="Y1549" s="553"/>
      <c r="Z1549" s="397"/>
      <c r="AA1549" s="397"/>
      <c r="AB1549" s="397"/>
      <c r="AC1549" s="397"/>
      <c r="AD1549" s="397"/>
      <c r="AE1549" s="397"/>
      <c r="AF1549" s="397"/>
      <c r="AG1549" s="397"/>
      <c r="AH1549" s="397"/>
      <c r="AI1549" s="397"/>
      <c r="AJ1549" s="397"/>
      <c r="AK1549" s="397"/>
      <c r="AL1549" s="397"/>
      <c r="AM1549" s="397"/>
      <c r="AN1549" s="397"/>
      <c r="AO1549" s="397"/>
      <c r="AP1549" s="397"/>
      <c r="AQ1549" s="397"/>
      <c r="AR1549" s="397"/>
      <c r="AS1549" s="397"/>
      <c r="AT1549" s="397"/>
      <c r="AU1549" s="397"/>
      <c r="AV1549" s="397"/>
      <c r="AW1549" s="397"/>
      <c r="AX1549" s="397"/>
      <c r="AY1549" s="397"/>
      <c r="AZ1549" s="397"/>
      <c r="BA1549" s="553"/>
      <c r="BB1549" s="397"/>
      <c r="BC1549" s="397"/>
      <c r="BD1549" s="397"/>
    </row>
    <row r="1550" spans="2:56" x14ac:dyDescent="0.35">
      <c r="B1550" s="80"/>
      <c r="C1550" s="119"/>
      <c r="D1550" s="119"/>
      <c r="E1550" s="84"/>
      <c r="F1550" s="119"/>
      <c r="G1550" s="120"/>
      <c r="H1550" s="41"/>
      <c r="I1550" s="41"/>
      <c r="J1550" s="82"/>
      <c r="K1550" s="291">
        <f t="shared" si="157"/>
        <v>0</v>
      </c>
      <c r="L1550" s="293">
        <f>IF(I1550&lt;INDEX(Lookup!$U$2:$U$10,MATCH($D$46,Lookup!$S$2:$S$10,0)),0,IF(O1550="X",0,J1550/(DATEDIF(H1550,I1550,"m")+1)*12))</f>
        <v>0</v>
      </c>
      <c r="M1550" s="291">
        <f t="shared" si="158"/>
        <v>0</v>
      </c>
      <c r="N1550" s="335"/>
      <c r="O1550" s="143"/>
      <c r="P1550" s="397"/>
      <c r="Q1550" s="555"/>
      <c r="R1550" s="576">
        <f t="shared" si="159"/>
        <v>0</v>
      </c>
      <c r="S1550" s="576">
        <f t="shared" si="160"/>
        <v>0</v>
      </c>
      <c r="T1550" s="576">
        <f t="shared" si="161"/>
        <v>0</v>
      </c>
      <c r="U1550" s="576">
        <f t="shared" si="162"/>
        <v>0</v>
      </c>
      <c r="V1550" s="553"/>
      <c r="W1550" s="553"/>
      <c r="X1550" s="553"/>
      <c r="Y1550" s="553"/>
      <c r="Z1550" s="397"/>
      <c r="AA1550" s="397"/>
      <c r="AB1550" s="397"/>
      <c r="AC1550" s="397"/>
      <c r="AD1550" s="397"/>
      <c r="AE1550" s="397"/>
      <c r="AF1550" s="397"/>
      <c r="AG1550" s="397"/>
      <c r="AH1550" s="397"/>
      <c r="AI1550" s="397"/>
      <c r="AJ1550" s="397"/>
      <c r="AK1550" s="397"/>
      <c r="AL1550" s="397"/>
      <c r="AM1550" s="397"/>
      <c r="AN1550" s="397"/>
      <c r="AO1550" s="397"/>
      <c r="AP1550" s="397"/>
      <c r="AQ1550" s="397"/>
      <c r="AR1550" s="397"/>
      <c r="AS1550" s="397"/>
      <c r="AT1550" s="397"/>
      <c r="AU1550" s="397"/>
      <c r="AV1550" s="397"/>
      <c r="AW1550" s="397"/>
      <c r="AX1550" s="397"/>
      <c r="AY1550" s="397"/>
      <c r="AZ1550" s="397"/>
      <c r="BA1550" s="553"/>
      <c r="BB1550" s="397"/>
      <c r="BC1550" s="397"/>
      <c r="BD1550" s="397"/>
    </row>
    <row r="1551" spans="2:56" x14ac:dyDescent="0.35">
      <c r="B1551" s="80"/>
      <c r="C1551" s="119"/>
      <c r="D1551" s="119"/>
      <c r="E1551" s="84"/>
      <c r="F1551" s="119"/>
      <c r="G1551" s="120"/>
      <c r="H1551" s="41"/>
      <c r="I1551" s="41"/>
      <c r="J1551" s="82"/>
      <c r="K1551" s="291">
        <f t="shared" si="157"/>
        <v>0</v>
      </c>
      <c r="L1551" s="293">
        <f>IF(I1551&lt;INDEX(Lookup!$U$2:$U$10,MATCH($D$46,Lookup!$S$2:$S$10,0)),0,IF(O1551="X",0,J1551/(DATEDIF(H1551,I1551,"m")+1)*12))</f>
        <v>0</v>
      </c>
      <c r="M1551" s="291">
        <f t="shared" si="158"/>
        <v>0</v>
      </c>
      <c r="N1551" s="335"/>
      <c r="O1551" s="143"/>
      <c r="P1551" s="397"/>
      <c r="Q1551" s="555"/>
      <c r="R1551" s="576">
        <f t="shared" si="159"/>
        <v>0</v>
      </c>
      <c r="S1551" s="576">
        <f t="shared" si="160"/>
        <v>0</v>
      </c>
      <c r="T1551" s="576">
        <f t="shared" si="161"/>
        <v>0</v>
      </c>
      <c r="U1551" s="576">
        <f t="shared" si="162"/>
        <v>0</v>
      </c>
      <c r="V1551" s="553"/>
      <c r="W1551" s="553"/>
      <c r="X1551" s="553"/>
      <c r="Y1551" s="553"/>
      <c r="Z1551" s="397"/>
      <c r="AA1551" s="397"/>
      <c r="AB1551" s="397"/>
      <c r="AC1551" s="397"/>
      <c r="AD1551" s="397"/>
      <c r="AE1551" s="397"/>
      <c r="AF1551" s="397"/>
      <c r="AG1551" s="397"/>
      <c r="AH1551" s="397"/>
      <c r="AI1551" s="397"/>
      <c r="AJ1551" s="397"/>
      <c r="AK1551" s="397"/>
      <c r="AL1551" s="397"/>
      <c r="AM1551" s="397"/>
      <c r="AN1551" s="397"/>
      <c r="AO1551" s="397"/>
      <c r="AP1551" s="397"/>
      <c r="AQ1551" s="397"/>
      <c r="AR1551" s="397"/>
      <c r="AS1551" s="397"/>
      <c r="AT1551" s="397"/>
      <c r="AU1551" s="397"/>
      <c r="AV1551" s="397"/>
      <c r="AW1551" s="397"/>
      <c r="AX1551" s="397"/>
      <c r="AY1551" s="397"/>
      <c r="AZ1551" s="397"/>
      <c r="BA1551" s="553"/>
      <c r="BB1551" s="397"/>
      <c r="BC1551" s="397"/>
      <c r="BD1551" s="397"/>
    </row>
    <row r="1552" spans="2:56" x14ac:dyDescent="0.35">
      <c r="B1552" s="80"/>
      <c r="C1552" s="119"/>
      <c r="D1552" s="119"/>
      <c r="E1552" s="84"/>
      <c r="F1552" s="119"/>
      <c r="G1552" s="120"/>
      <c r="H1552" s="41"/>
      <c r="I1552" s="41"/>
      <c r="J1552" s="82"/>
      <c r="K1552" s="291">
        <f t="shared" si="157"/>
        <v>0</v>
      </c>
      <c r="L1552" s="293">
        <f>IF(I1552&lt;INDEX(Lookup!$U$2:$U$10,MATCH($D$46,Lookup!$S$2:$S$10,0)),0,IF(O1552="X",0,J1552/(DATEDIF(H1552,I1552,"m")+1)*12))</f>
        <v>0</v>
      </c>
      <c r="M1552" s="291">
        <f t="shared" si="158"/>
        <v>0</v>
      </c>
      <c r="N1552" s="335"/>
      <c r="O1552" s="143"/>
      <c r="P1552" s="397"/>
      <c r="Q1552" s="555"/>
      <c r="R1552" s="576">
        <f t="shared" si="159"/>
        <v>0</v>
      </c>
      <c r="S1552" s="576">
        <f t="shared" si="160"/>
        <v>0</v>
      </c>
      <c r="T1552" s="576">
        <f t="shared" si="161"/>
        <v>0</v>
      </c>
      <c r="U1552" s="576">
        <f t="shared" si="162"/>
        <v>0</v>
      </c>
      <c r="V1552" s="553"/>
      <c r="W1552" s="553"/>
      <c r="X1552" s="553"/>
      <c r="Y1552" s="553"/>
      <c r="Z1552" s="397"/>
      <c r="AA1552" s="397"/>
      <c r="AB1552" s="397"/>
      <c r="AC1552" s="397"/>
      <c r="AD1552" s="397"/>
      <c r="AE1552" s="397"/>
      <c r="AF1552" s="397"/>
      <c r="AG1552" s="397"/>
      <c r="AH1552" s="397"/>
      <c r="AI1552" s="397"/>
      <c r="AJ1552" s="397"/>
      <c r="AK1552" s="397"/>
      <c r="AL1552" s="397"/>
      <c r="AM1552" s="397"/>
      <c r="AN1552" s="397"/>
      <c r="AO1552" s="397"/>
      <c r="AP1552" s="397"/>
      <c r="AQ1552" s="397"/>
      <c r="AR1552" s="397"/>
      <c r="AS1552" s="397"/>
      <c r="AT1552" s="397"/>
      <c r="AU1552" s="397"/>
      <c r="AV1552" s="397"/>
      <c r="AW1552" s="397"/>
      <c r="AX1552" s="397"/>
      <c r="AY1552" s="397"/>
      <c r="AZ1552" s="397"/>
      <c r="BA1552" s="553"/>
      <c r="BB1552" s="397"/>
      <c r="BC1552" s="397"/>
      <c r="BD1552" s="397"/>
    </row>
    <row r="1553" spans="2:56" x14ac:dyDescent="0.35">
      <c r="B1553" s="80"/>
      <c r="C1553" s="119"/>
      <c r="D1553" s="119"/>
      <c r="E1553" s="84"/>
      <c r="F1553" s="119"/>
      <c r="G1553" s="120"/>
      <c r="H1553" s="41"/>
      <c r="I1553" s="41"/>
      <c r="J1553" s="82"/>
      <c r="K1553" s="291">
        <f t="shared" si="157"/>
        <v>0</v>
      </c>
      <c r="L1553" s="293">
        <f>IF(I1553&lt;INDEX(Lookup!$U$2:$U$10,MATCH($D$46,Lookup!$S$2:$S$10,0)),0,IF(O1553="X",0,J1553/(DATEDIF(H1553,I1553,"m")+1)*12))</f>
        <v>0</v>
      </c>
      <c r="M1553" s="291">
        <f t="shared" si="158"/>
        <v>0</v>
      </c>
      <c r="N1553" s="335"/>
      <c r="O1553" s="143"/>
      <c r="P1553" s="397"/>
      <c r="Q1553" s="555"/>
      <c r="R1553" s="576">
        <f t="shared" si="159"/>
        <v>0</v>
      </c>
      <c r="S1553" s="576">
        <f t="shared" si="160"/>
        <v>0</v>
      </c>
      <c r="T1553" s="576">
        <f t="shared" si="161"/>
        <v>0</v>
      </c>
      <c r="U1553" s="576">
        <f t="shared" si="162"/>
        <v>0</v>
      </c>
      <c r="V1553" s="553"/>
      <c r="W1553" s="553"/>
      <c r="X1553" s="553"/>
      <c r="Y1553" s="553"/>
      <c r="Z1553" s="397"/>
      <c r="AA1553" s="397"/>
      <c r="AB1553" s="397"/>
      <c r="AC1553" s="397"/>
      <c r="AD1553" s="397"/>
      <c r="AE1553" s="397"/>
      <c r="AF1553" s="397"/>
      <c r="AG1553" s="397"/>
      <c r="AH1553" s="397"/>
      <c r="AI1553" s="397"/>
      <c r="AJ1553" s="397"/>
      <c r="AK1553" s="397"/>
      <c r="AL1553" s="397"/>
      <c r="AM1553" s="397"/>
      <c r="AN1553" s="397"/>
      <c r="AO1553" s="397"/>
      <c r="AP1553" s="397"/>
      <c r="AQ1553" s="397"/>
      <c r="AR1553" s="397"/>
      <c r="AS1553" s="397"/>
      <c r="AT1553" s="397"/>
      <c r="AU1553" s="397"/>
      <c r="AV1553" s="397"/>
      <c r="AW1553" s="397"/>
      <c r="AX1553" s="397"/>
      <c r="AY1553" s="397"/>
      <c r="AZ1553" s="397"/>
      <c r="BA1553" s="553"/>
      <c r="BB1553" s="397"/>
      <c r="BC1553" s="397"/>
      <c r="BD1553" s="397"/>
    </row>
    <row r="1554" spans="2:56" x14ac:dyDescent="0.35">
      <c r="B1554" s="80"/>
      <c r="C1554" s="119"/>
      <c r="D1554" s="119"/>
      <c r="E1554" s="84"/>
      <c r="F1554" s="119"/>
      <c r="G1554" s="120"/>
      <c r="H1554" s="41"/>
      <c r="I1554" s="41"/>
      <c r="J1554" s="82"/>
      <c r="K1554" s="291">
        <f t="shared" si="157"/>
        <v>0</v>
      </c>
      <c r="L1554" s="293">
        <f>IF(I1554&lt;INDEX(Lookup!$U$2:$U$10,MATCH($D$46,Lookup!$S$2:$S$10,0)),0,IF(O1554="X",0,J1554/(DATEDIF(H1554,I1554,"m")+1)*12))</f>
        <v>0</v>
      </c>
      <c r="M1554" s="291">
        <f t="shared" si="158"/>
        <v>0</v>
      </c>
      <c r="N1554" s="335"/>
      <c r="O1554" s="143"/>
      <c r="P1554" s="397"/>
      <c r="Q1554" s="555"/>
      <c r="R1554" s="576">
        <f t="shared" si="159"/>
        <v>0</v>
      </c>
      <c r="S1554" s="576">
        <f t="shared" si="160"/>
        <v>0</v>
      </c>
      <c r="T1554" s="576">
        <f t="shared" si="161"/>
        <v>0</v>
      </c>
      <c r="U1554" s="576">
        <f t="shared" si="162"/>
        <v>0</v>
      </c>
      <c r="V1554" s="553"/>
      <c r="W1554" s="553"/>
      <c r="X1554" s="553"/>
      <c r="Y1554" s="553"/>
      <c r="Z1554" s="397"/>
      <c r="AA1554" s="397"/>
      <c r="AB1554" s="397"/>
      <c r="AC1554" s="397"/>
      <c r="AD1554" s="397"/>
      <c r="AE1554" s="397"/>
      <c r="AF1554" s="397"/>
      <c r="AG1554" s="397"/>
      <c r="AH1554" s="397"/>
      <c r="AI1554" s="397"/>
      <c r="AJ1554" s="397"/>
      <c r="AK1554" s="397"/>
      <c r="AL1554" s="397"/>
      <c r="AM1554" s="397"/>
      <c r="AN1554" s="397"/>
      <c r="AO1554" s="397"/>
      <c r="AP1554" s="397"/>
      <c r="AQ1554" s="397"/>
      <c r="AR1554" s="397"/>
      <c r="AS1554" s="397"/>
      <c r="AT1554" s="397"/>
      <c r="AU1554" s="397"/>
      <c r="AV1554" s="397"/>
      <c r="AW1554" s="397"/>
      <c r="AX1554" s="397"/>
      <c r="AY1554" s="397"/>
      <c r="AZ1554" s="397"/>
      <c r="BA1554" s="553"/>
      <c r="BB1554" s="397"/>
      <c r="BC1554" s="397"/>
      <c r="BD1554" s="397"/>
    </row>
    <row r="1555" spans="2:56" x14ac:dyDescent="0.35">
      <c r="B1555" s="80"/>
      <c r="C1555" s="119"/>
      <c r="D1555" s="119"/>
      <c r="E1555" s="84"/>
      <c r="F1555" s="119"/>
      <c r="G1555" s="120"/>
      <c r="H1555" s="41"/>
      <c r="I1555" s="41"/>
      <c r="J1555" s="82"/>
      <c r="K1555" s="291">
        <f t="shared" si="157"/>
        <v>0</v>
      </c>
      <c r="L1555" s="293">
        <f>IF(I1555&lt;INDEX(Lookup!$U$2:$U$10,MATCH($D$46,Lookup!$S$2:$S$10,0)),0,IF(O1555="X",0,J1555/(DATEDIF(H1555,I1555,"m")+1)*12))</f>
        <v>0</v>
      </c>
      <c r="M1555" s="291">
        <f t="shared" si="158"/>
        <v>0</v>
      </c>
      <c r="N1555" s="335"/>
      <c r="O1555" s="143"/>
      <c r="P1555" s="397"/>
      <c r="Q1555" s="555"/>
      <c r="R1555" s="576">
        <f t="shared" si="159"/>
        <v>0</v>
      </c>
      <c r="S1555" s="576">
        <f t="shared" si="160"/>
        <v>0</v>
      </c>
      <c r="T1555" s="576">
        <f t="shared" si="161"/>
        <v>0</v>
      </c>
      <c r="U1555" s="576">
        <f t="shared" si="162"/>
        <v>0</v>
      </c>
      <c r="V1555" s="553"/>
      <c r="W1555" s="553"/>
      <c r="X1555" s="553"/>
      <c r="Y1555" s="553"/>
      <c r="Z1555" s="397"/>
      <c r="AA1555" s="397"/>
      <c r="AB1555" s="397"/>
      <c r="AC1555" s="397"/>
      <c r="AD1555" s="397"/>
      <c r="AE1555" s="397"/>
      <c r="AF1555" s="397"/>
      <c r="AG1555" s="397"/>
      <c r="AH1555" s="397"/>
      <c r="AI1555" s="397"/>
      <c r="AJ1555" s="397"/>
      <c r="AK1555" s="397"/>
      <c r="AL1555" s="397"/>
      <c r="AM1555" s="397"/>
      <c r="AN1555" s="397"/>
      <c r="AO1555" s="397"/>
      <c r="AP1555" s="397"/>
      <c r="AQ1555" s="397"/>
      <c r="AR1555" s="397"/>
      <c r="AS1555" s="397"/>
      <c r="AT1555" s="397"/>
      <c r="AU1555" s="397"/>
      <c r="AV1555" s="397"/>
      <c r="AW1555" s="397"/>
      <c r="AX1555" s="397"/>
      <c r="AY1555" s="397"/>
      <c r="AZ1555" s="397"/>
      <c r="BA1555" s="553"/>
      <c r="BB1555" s="397"/>
      <c r="BC1555" s="397"/>
      <c r="BD1555" s="397"/>
    </row>
    <row r="1556" spans="2:56" x14ac:dyDescent="0.35">
      <c r="B1556" s="80"/>
      <c r="C1556" s="119"/>
      <c r="D1556" s="119"/>
      <c r="E1556" s="84"/>
      <c r="F1556" s="119"/>
      <c r="G1556" s="120"/>
      <c r="H1556" s="41"/>
      <c r="I1556" s="41"/>
      <c r="J1556" s="82"/>
      <c r="K1556" s="291">
        <f t="shared" si="157"/>
        <v>0</v>
      </c>
      <c r="L1556" s="293">
        <f>IF(I1556&lt;INDEX(Lookup!$U$2:$U$10,MATCH($D$46,Lookup!$S$2:$S$10,0)),0,IF(O1556="X",0,J1556/(DATEDIF(H1556,I1556,"m")+1)*12))</f>
        <v>0</v>
      </c>
      <c r="M1556" s="291">
        <f t="shared" si="158"/>
        <v>0</v>
      </c>
      <c r="N1556" s="335"/>
      <c r="O1556" s="143"/>
      <c r="P1556" s="397"/>
      <c r="Q1556" s="555"/>
      <c r="R1556" s="576">
        <f t="shared" si="159"/>
        <v>0</v>
      </c>
      <c r="S1556" s="576">
        <f t="shared" si="160"/>
        <v>0</v>
      </c>
      <c r="T1556" s="576">
        <f t="shared" si="161"/>
        <v>0</v>
      </c>
      <c r="U1556" s="576">
        <f t="shared" si="162"/>
        <v>0</v>
      </c>
      <c r="V1556" s="553"/>
      <c r="W1556" s="553"/>
      <c r="X1556" s="553"/>
      <c r="Y1556" s="553"/>
      <c r="Z1556" s="397"/>
      <c r="AA1556" s="397"/>
      <c r="AB1556" s="397"/>
      <c r="AC1556" s="397"/>
      <c r="AD1556" s="397"/>
      <c r="AE1556" s="397"/>
      <c r="AF1556" s="397"/>
      <c r="AG1556" s="397"/>
      <c r="AH1556" s="397"/>
      <c r="AI1556" s="397"/>
      <c r="AJ1556" s="397"/>
      <c r="AK1556" s="397"/>
      <c r="AL1556" s="397"/>
      <c r="AM1556" s="397"/>
      <c r="AN1556" s="397"/>
      <c r="AO1556" s="397"/>
      <c r="AP1556" s="397"/>
      <c r="AQ1556" s="397"/>
      <c r="AR1556" s="397"/>
      <c r="AS1556" s="397"/>
      <c r="AT1556" s="397"/>
      <c r="AU1556" s="397"/>
      <c r="AV1556" s="397"/>
      <c r="AW1556" s="397"/>
      <c r="AX1556" s="397"/>
      <c r="AY1556" s="397"/>
      <c r="AZ1556" s="397"/>
      <c r="BA1556" s="553"/>
      <c r="BB1556" s="397"/>
      <c r="BC1556" s="397"/>
      <c r="BD1556" s="397"/>
    </row>
    <row r="1557" spans="2:56" x14ac:dyDescent="0.35">
      <c r="B1557" s="80"/>
      <c r="C1557" s="119"/>
      <c r="D1557" s="119"/>
      <c r="E1557" s="84"/>
      <c r="F1557" s="119"/>
      <c r="G1557" s="120"/>
      <c r="H1557" s="41"/>
      <c r="I1557" s="41"/>
      <c r="J1557" s="82"/>
      <c r="K1557" s="291">
        <f t="shared" si="157"/>
        <v>0</v>
      </c>
      <c r="L1557" s="293">
        <f>IF(I1557&lt;INDEX(Lookup!$U$2:$U$10,MATCH($D$46,Lookup!$S$2:$S$10,0)),0,IF(O1557="X",0,J1557/(DATEDIF(H1557,I1557,"m")+1)*12))</f>
        <v>0</v>
      </c>
      <c r="M1557" s="291">
        <f t="shared" si="158"/>
        <v>0</v>
      </c>
      <c r="N1557" s="335"/>
      <c r="O1557" s="143"/>
      <c r="P1557" s="397"/>
      <c r="Q1557" s="555"/>
      <c r="R1557" s="576">
        <f t="shared" si="159"/>
        <v>0</v>
      </c>
      <c r="S1557" s="576">
        <f t="shared" si="160"/>
        <v>0</v>
      </c>
      <c r="T1557" s="576">
        <f t="shared" si="161"/>
        <v>0</v>
      </c>
      <c r="U1557" s="576">
        <f t="shared" si="162"/>
        <v>0</v>
      </c>
      <c r="V1557" s="553"/>
      <c r="W1557" s="553"/>
      <c r="X1557" s="553"/>
      <c r="Y1557" s="553"/>
      <c r="Z1557" s="397"/>
      <c r="AA1557" s="397"/>
      <c r="AB1557" s="397"/>
      <c r="AC1557" s="397"/>
      <c r="AD1557" s="397"/>
      <c r="AE1557" s="397"/>
      <c r="AF1557" s="397"/>
      <c r="AG1557" s="397"/>
      <c r="AH1557" s="397"/>
      <c r="AI1557" s="397"/>
      <c r="AJ1557" s="397"/>
      <c r="AK1557" s="397"/>
      <c r="AL1557" s="397"/>
      <c r="AM1557" s="397"/>
      <c r="AN1557" s="397"/>
      <c r="AO1557" s="397"/>
      <c r="AP1557" s="397"/>
      <c r="AQ1557" s="397"/>
      <c r="AR1557" s="397"/>
      <c r="AS1557" s="397"/>
      <c r="AT1557" s="397"/>
      <c r="AU1557" s="397"/>
      <c r="AV1557" s="397"/>
      <c r="AW1557" s="397"/>
      <c r="AX1557" s="397"/>
      <c r="AY1557" s="397"/>
      <c r="AZ1557" s="397"/>
      <c r="BA1557" s="553"/>
      <c r="BB1557" s="397"/>
      <c r="BC1557" s="397"/>
      <c r="BD1557" s="397"/>
    </row>
    <row r="1558" spans="2:56" x14ac:dyDescent="0.35">
      <c r="B1558" s="80"/>
      <c r="C1558" s="119"/>
      <c r="D1558" s="119"/>
      <c r="E1558" s="84"/>
      <c r="F1558" s="119"/>
      <c r="G1558" s="120"/>
      <c r="H1558" s="41"/>
      <c r="I1558" s="41"/>
      <c r="J1558" s="82"/>
      <c r="K1558" s="291">
        <f t="shared" si="157"/>
        <v>0</v>
      </c>
      <c r="L1558" s="293">
        <f>IF(I1558&lt;INDEX(Lookup!$U$2:$U$10,MATCH($D$46,Lookup!$S$2:$S$10,0)),0,IF(O1558="X",0,J1558/(DATEDIF(H1558,I1558,"m")+1)*12))</f>
        <v>0</v>
      </c>
      <c r="M1558" s="291">
        <f t="shared" si="158"/>
        <v>0</v>
      </c>
      <c r="N1558" s="335"/>
      <c r="O1558" s="143"/>
      <c r="P1558" s="397"/>
      <c r="Q1558" s="555"/>
      <c r="R1558" s="576">
        <f t="shared" si="159"/>
        <v>0</v>
      </c>
      <c r="S1558" s="576">
        <f t="shared" si="160"/>
        <v>0</v>
      </c>
      <c r="T1558" s="576">
        <f t="shared" si="161"/>
        <v>0</v>
      </c>
      <c r="U1558" s="576">
        <f t="shared" si="162"/>
        <v>0</v>
      </c>
      <c r="V1558" s="553"/>
      <c r="W1558" s="553"/>
      <c r="X1558" s="553"/>
      <c r="Y1558" s="553"/>
      <c r="Z1558" s="397"/>
      <c r="AA1558" s="397"/>
      <c r="AB1558" s="397"/>
      <c r="AC1558" s="397"/>
      <c r="AD1558" s="397"/>
      <c r="AE1558" s="397"/>
      <c r="AF1558" s="397"/>
      <c r="AG1558" s="397"/>
      <c r="AH1558" s="397"/>
      <c r="AI1558" s="397"/>
      <c r="AJ1558" s="397"/>
      <c r="AK1558" s="397"/>
      <c r="AL1558" s="397"/>
      <c r="AM1558" s="397"/>
      <c r="AN1558" s="397"/>
      <c r="AO1558" s="397"/>
      <c r="AP1558" s="397"/>
      <c r="AQ1558" s="397"/>
      <c r="AR1558" s="397"/>
      <c r="AS1558" s="397"/>
      <c r="AT1558" s="397"/>
      <c r="AU1558" s="397"/>
      <c r="AV1558" s="397"/>
      <c r="AW1558" s="397"/>
      <c r="AX1558" s="397"/>
      <c r="AY1558" s="397"/>
      <c r="AZ1558" s="397"/>
      <c r="BA1558" s="553"/>
      <c r="BB1558" s="397"/>
      <c r="BC1558" s="397"/>
      <c r="BD1558" s="397"/>
    </row>
    <row r="1559" spans="2:56" x14ac:dyDescent="0.35">
      <c r="B1559" s="80"/>
      <c r="C1559" s="119"/>
      <c r="D1559" s="119"/>
      <c r="E1559" s="84"/>
      <c r="F1559" s="119"/>
      <c r="G1559" s="120"/>
      <c r="H1559" s="41"/>
      <c r="I1559" s="41"/>
      <c r="J1559" s="82"/>
      <c r="K1559" s="291">
        <f t="shared" si="157"/>
        <v>0</v>
      </c>
      <c r="L1559" s="293">
        <f>IF(I1559&lt;INDEX(Lookup!$U$2:$U$10,MATCH($D$46,Lookup!$S$2:$S$10,0)),0,IF(O1559="X",0,J1559/(DATEDIF(H1559,I1559,"m")+1)*12))</f>
        <v>0</v>
      </c>
      <c r="M1559" s="291">
        <f t="shared" si="158"/>
        <v>0</v>
      </c>
      <c r="N1559" s="335"/>
      <c r="O1559" s="143"/>
      <c r="P1559" s="397"/>
      <c r="Q1559" s="555"/>
      <c r="R1559" s="576">
        <f t="shared" si="159"/>
        <v>0</v>
      </c>
      <c r="S1559" s="576">
        <f t="shared" si="160"/>
        <v>0</v>
      </c>
      <c r="T1559" s="576">
        <f t="shared" si="161"/>
        <v>0</v>
      </c>
      <c r="U1559" s="576">
        <f t="shared" si="162"/>
        <v>0</v>
      </c>
      <c r="V1559" s="553"/>
      <c r="W1559" s="553"/>
      <c r="X1559" s="553"/>
      <c r="Y1559" s="553"/>
      <c r="Z1559" s="397"/>
      <c r="AA1559" s="397"/>
      <c r="AB1559" s="397"/>
      <c r="AC1559" s="397"/>
      <c r="AD1559" s="397"/>
      <c r="AE1559" s="397"/>
      <c r="AF1559" s="397"/>
      <c r="AG1559" s="397"/>
      <c r="AH1559" s="397"/>
      <c r="AI1559" s="397"/>
      <c r="AJ1559" s="397"/>
      <c r="AK1559" s="397"/>
      <c r="AL1559" s="397"/>
      <c r="AM1559" s="397"/>
      <c r="AN1559" s="397"/>
      <c r="AO1559" s="397"/>
      <c r="AP1559" s="397"/>
      <c r="AQ1559" s="397"/>
      <c r="AR1559" s="397"/>
      <c r="AS1559" s="397"/>
      <c r="AT1559" s="397"/>
      <c r="AU1559" s="397"/>
      <c r="AV1559" s="397"/>
      <c r="AW1559" s="397"/>
      <c r="AX1559" s="397"/>
      <c r="AY1559" s="397"/>
      <c r="AZ1559" s="397"/>
      <c r="BA1559" s="553"/>
      <c r="BB1559" s="397"/>
      <c r="BC1559" s="397"/>
      <c r="BD1559" s="397"/>
    </row>
    <row r="1560" spans="2:56" x14ac:dyDescent="0.35">
      <c r="B1560" s="80"/>
      <c r="C1560" s="119"/>
      <c r="D1560" s="119"/>
      <c r="E1560" s="84"/>
      <c r="F1560" s="119"/>
      <c r="G1560" s="120"/>
      <c r="H1560" s="41"/>
      <c r="I1560" s="41"/>
      <c r="J1560" s="82"/>
      <c r="K1560" s="291">
        <f t="shared" si="157"/>
        <v>0</v>
      </c>
      <c r="L1560" s="293">
        <f>IF(I1560&lt;INDEX(Lookup!$U$2:$U$10,MATCH($D$46,Lookup!$S$2:$S$10,0)),0,IF(O1560="X",0,J1560/(DATEDIF(H1560,I1560,"m")+1)*12))</f>
        <v>0</v>
      </c>
      <c r="M1560" s="291">
        <f t="shared" si="158"/>
        <v>0</v>
      </c>
      <c r="N1560" s="335"/>
      <c r="O1560" s="143"/>
      <c r="P1560" s="397"/>
      <c r="Q1560" s="555"/>
      <c r="R1560" s="576">
        <f t="shared" si="159"/>
        <v>0</v>
      </c>
      <c r="S1560" s="576">
        <f t="shared" si="160"/>
        <v>0</v>
      </c>
      <c r="T1560" s="576">
        <f t="shared" si="161"/>
        <v>0</v>
      </c>
      <c r="U1560" s="576">
        <f t="shared" si="162"/>
        <v>0</v>
      </c>
      <c r="V1560" s="553"/>
      <c r="W1560" s="553"/>
      <c r="X1560" s="553"/>
      <c r="Y1560" s="553"/>
      <c r="Z1560" s="397"/>
      <c r="AA1560" s="397"/>
      <c r="AB1560" s="397"/>
      <c r="AC1560" s="397"/>
      <c r="AD1560" s="397"/>
      <c r="AE1560" s="397"/>
      <c r="AF1560" s="397"/>
      <c r="AG1560" s="397"/>
      <c r="AH1560" s="397"/>
      <c r="AI1560" s="397"/>
      <c r="AJ1560" s="397"/>
      <c r="AK1560" s="397"/>
      <c r="AL1560" s="397"/>
      <c r="AM1560" s="397"/>
      <c r="AN1560" s="397"/>
      <c r="AO1560" s="397"/>
      <c r="AP1560" s="397"/>
      <c r="AQ1560" s="397"/>
      <c r="AR1560" s="397"/>
      <c r="AS1560" s="397"/>
      <c r="AT1560" s="397"/>
      <c r="AU1560" s="397"/>
      <c r="AV1560" s="397"/>
      <c r="AW1560" s="397"/>
      <c r="AX1560" s="397"/>
      <c r="AY1560" s="397"/>
      <c r="AZ1560" s="397"/>
      <c r="BA1560" s="553"/>
      <c r="BB1560" s="397"/>
      <c r="BC1560" s="397"/>
      <c r="BD1560" s="397"/>
    </row>
    <row r="1561" spans="2:56" x14ac:dyDescent="0.35">
      <c r="B1561" s="80"/>
      <c r="C1561" s="119"/>
      <c r="D1561" s="119"/>
      <c r="E1561" s="84"/>
      <c r="F1561" s="119"/>
      <c r="G1561" s="120"/>
      <c r="H1561" s="41"/>
      <c r="I1561" s="41"/>
      <c r="J1561" s="82"/>
      <c r="K1561" s="291">
        <f t="shared" si="157"/>
        <v>0</v>
      </c>
      <c r="L1561" s="293">
        <f>IF(I1561&lt;INDEX(Lookup!$U$2:$U$10,MATCH($D$46,Lookup!$S$2:$S$10,0)),0,IF(O1561="X",0,J1561/(DATEDIF(H1561,I1561,"m")+1)*12))</f>
        <v>0</v>
      </c>
      <c r="M1561" s="291">
        <f t="shared" si="158"/>
        <v>0</v>
      </c>
      <c r="N1561" s="335"/>
      <c r="O1561" s="143"/>
      <c r="P1561" s="397"/>
      <c r="Q1561" s="555"/>
      <c r="R1561" s="576">
        <f t="shared" si="159"/>
        <v>0</v>
      </c>
      <c r="S1561" s="576">
        <f t="shared" si="160"/>
        <v>0</v>
      </c>
      <c r="T1561" s="576">
        <f t="shared" si="161"/>
        <v>0</v>
      </c>
      <c r="U1561" s="576">
        <f t="shared" si="162"/>
        <v>0</v>
      </c>
      <c r="V1561" s="553"/>
      <c r="W1561" s="553"/>
      <c r="X1561" s="553"/>
      <c r="Y1561" s="553"/>
      <c r="Z1561" s="397"/>
      <c r="AA1561" s="397"/>
      <c r="AB1561" s="397"/>
      <c r="AC1561" s="397"/>
      <c r="AD1561" s="397"/>
      <c r="AE1561" s="397"/>
      <c r="AF1561" s="397"/>
      <c r="AG1561" s="397"/>
      <c r="AH1561" s="397"/>
      <c r="AI1561" s="397"/>
      <c r="AJ1561" s="397"/>
      <c r="AK1561" s="397"/>
      <c r="AL1561" s="397"/>
      <c r="AM1561" s="397"/>
      <c r="AN1561" s="397"/>
      <c r="AO1561" s="397"/>
      <c r="AP1561" s="397"/>
      <c r="AQ1561" s="397"/>
      <c r="AR1561" s="397"/>
      <c r="AS1561" s="397"/>
      <c r="AT1561" s="397"/>
      <c r="AU1561" s="397"/>
      <c r="AV1561" s="397"/>
      <c r="AW1561" s="397"/>
      <c r="AX1561" s="397"/>
      <c r="AY1561" s="397"/>
      <c r="AZ1561" s="397"/>
      <c r="BA1561" s="553"/>
      <c r="BB1561" s="397"/>
      <c r="BC1561" s="397"/>
      <c r="BD1561" s="397"/>
    </row>
    <row r="1562" spans="2:56" x14ac:dyDescent="0.35">
      <c r="B1562" s="80"/>
      <c r="C1562" s="119"/>
      <c r="D1562" s="119"/>
      <c r="E1562" s="84"/>
      <c r="F1562" s="119"/>
      <c r="G1562" s="120"/>
      <c r="H1562" s="41"/>
      <c r="I1562" s="41"/>
      <c r="J1562" s="82"/>
      <c r="K1562" s="291">
        <f t="shared" si="157"/>
        <v>0</v>
      </c>
      <c r="L1562" s="293">
        <f>IF(I1562&lt;INDEX(Lookup!$U$2:$U$10,MATCH($D$46,Lookup!$S$2:$S$10,0)),0,IF(O1562="X",0,J1562/(DATEDIF(H1562,I1562,"m")+1)*12))</f>
        <v>0</v>
      </c>
      <c r="M1562" s="291">
        <f t="shared" si="158"/>
        <v>0</v>
      </c>
      <c r="N1562" s="335"/>
      <c r="O1562" s="143"/>
      <c r="P1562" s="397"/>
      <c r="Q1562" s="555"/>
      <c r="R1562" s="576">
        <f t="shared" si="159"/>
        <v>0</v>
      </c>
      <c r="S1562" s="576">
        <f t="shared" si="160"/>
        <v>0</v>
      </c>
      <c r="T1562" s="576">
        <f t="shared" si="161"/>
        <v>0</v>
      </c>
      <c r="U1562" s="576">
        <f t="shared" si="162"/>
        <v>0</v>
      </c>
      <c r="V1562" s="553"/>
      <c r="W1562" s="553"/>
      <c r="X1562" s="553"/>
      <c r="Y1562" s="553"/>
      <c r="Z1562" s="397"/>
      <c r="AA1562" s="397"/>
      <c r="AB1562" s="397"/>
      <c r="AC1562" s="397"/>
      <c r="AD1562" s="397"/>
      <c r="AE1562" s="397"/>
      <c r="AF1562" s="397"/>
      <c r="AG1562" s="397"/>
      <c r="AH1562" s="397"/>
      <c r="AI1562" s="397"/>
      <c r="AJ1562" s="397"/>
      <c r="AK1562" s="397"/>
      <c r="AL1562" s="397"/>
      <c r="AM1562" s="397"/>
      <c r="AN1562" s="397"/>
      <c r="AO1562" s="397"/>
      <c r="AP1562" s="397"/>
      <c r="AQ1562" s="397"/>
      <c r="AR1562" s="397"/>
      <c r="AS1562" s="397"/>
      <c r="AT1562" s="397"/>
      <c r="AU1562" s="397"/>
      <c r="AV1562" s="397"/>
      <c r="AW1562" s="397"/>
      <c r="AX1562" s="397"/>
      <c r="AY1562" s="397"/>
      <c r="AZ1562" s="397"/>
      <c r="BA1562" s="553"/>
      <c r="BB1562" s="397"/>
      <c r="BC1562" s="397"/>
      <c r="BD1562" s="397"/>
    </row>
    <row r="1563" spans="2:56" x14ac:dyDescent="0.35">
      <c r="B1563" s="80"/>
      <c r="C1563" s="119"/>
      <c r="D1563" s="119"/>
      <c r="E1563" s="84"/>
      <c r="F1563" s="119"/>
      <c r="G1563" s="120"/>
      <c r="H1563" s="41"/>
      <c r="I1563" s="41"/>
      <c r="J1563" s="82"/>
      <c r="K1563" s="291">
        <f t="shared" si="157"/>
        <v>0</v>
      </c>
      <c r="L1563" s="293">
        <f>IF(I1563&lt;INDEX(Lookup!$U$2:$U$10,MATCH($D$46,Lookup!$S$2:$S$10,0)),0,IF(O1563="X",0,J1563/(DATEDIF(H1563,I1563,"m")+1)*12))</f>
        <v>0</v>
      </c>
      <c r="M1563" s="291">
        <f t="shared" si="158"/>
        <v>0</v>
      </c>
      <c r="N1563" s="335"/>
      <c r="O1563" s="143"/>
      <c r="P1563" s="397"/>
      <c r="Q1563" s="555"/>
      <c r="R1563" s="576">
        <f t="shared" si="159"/>
        <v>0</v>
      </c>
      <c r="S1563" s="576">
        <f t="shared" si="160"/>
        <v>0</v>
      </c>
      <c r="T1563" s="576">
        <f t="shared" si="161"/>
        <v>0</v>
      </c>
      <c r="U1563" s="576">
        <f t="shared" si="162"/>
        <v>0</v>
      </c>
      <c r="V1563" s="553"/>
      <c r="W1563" s="553"/>
      <c r="X1563" s="553"/>
      <c r="Y1563" s="553"/>
      <c r="Z1563" s="397"/>
      <c r="AA1563" s="397"/>
      <c r="AB1563" s="397"/>
      <c r="AC1563" s="397"/>
      <c r="AD1563" s="397"/>
      <c r="AE1563" s="397"/>
      <c r="AF1563" s="397"/>
      <c r="AG1563" s="397"/>
      <c r="AH1563" s="397"/>
      <c r="AI1563" s="397"/>
      <c r="AJ1563" s="397"/>
      <c r="AK1563" s="397"/>
      <c r="AL1563" s="397"/>
      <c r="AM1563" s="397"/>
      <c r="AN1563" s="397"/>
      <c r="AO1563" s="397"/>
      <c r="AP1563" s="397"/>
      <c r="AQ1563" s="397"/>
      <c r="AR1563" s="397"/>
      <c r="AS1563" s="397"/>
      <c r="AT1563" s="397"/>
      <c r="AU1563" s="397"/>
      <c r="AV1563" s="397"/>
      <c r="AW1563" s="397"/>
      <c r="AX1563" s="397"/>
      <c r="AY1563" s="397"/>
      <c r="AZ1563" s="397"/>
      <c r="BA1563" s="553"/>
      <c r="BB1563" s="397"/>
      <c r="BC1563" s="397"/>
      <c r="BD1563" s="397"/>
    </row>
    <row r="1564" spans="2:56" x14ac:dyDescent="0.35">
      <c r="B1564" s="80"/>
      <c r="C1564" s="119"/>
      <c r="D1564" s="119"/>
      <c r="E1564" s="84"/>
      <c r="F1564" s="119"/>
      <c r="G1564" s="120"/>
      <c r="H1564" s="41"/>
      <c r="I1564" s="41"/>
      <c r="J1564" s="82"/>
      <c r="K1564" s="291">
        <f t="shared" si="157"/>
        <v>0</v>
      </c>
      <c r="L1564" s="293">
        <f>IF(I1564&lt;INDEX(Lookup!$U$2:$U$10,MATCH($D$46,Lookup!$S$2:$S$10,0)),0,IF(O1564="X",0,J1564/(DATEDIF(H1564,I1564,"m")+1)*12))</f>
        <v>0</v>
      </c>
      <c r="M1564" s="291">
        <f t="shared" si="158"/>
        <v>0</v>
      </c>
      <c r="N1564" s="335"/>
      <c r="O1564" s="143"/>
      <c r="P1564" s="397"/>
      <c r="Q1564" s="555"/>
      <c r="R1564" s="576">
        <f t="shared" si="159"/>
        <v>0</v>
      </c>
      <c r="S1564" s="576">
        <f t="shared" si="160"/>
        <v>0</v>
      </c>
      <c r="T1564" s="576">
        <f t="shared" si="161"/>
        <v>0</v>
      </c>
      <c r="U1564" s="576">
        <f t="shared" si="162"/>
        <v>0</v>
      </c>
      <c r="V1564" s="553"/>
      <c r="W1564" s="553"/>
      <c r="X1564" s="553"/>
      <c r="Y1564" s="553"/>
      <c r="Z1564" s="397"/>
      <c r="AA1564" s="397"/>
      <c r="AB1564" s="397"/>
      <c r="AC1564" s="397"/>
      <c r="AD1564" s="397"/>
      <c r="AE1564" s="397"/>
      <c r="AF1564" s="397"/>
      <c r="AG1564" s="397"/>
      <c r="AH1564" s="397"/>
      <c r="AI1564" s="397"/>
      <c r="AJ1564" s="397"/>
      <c r="AK1564" s="397"/>
      <c r="AL1564" s="397"/>
      <c r="AM1564" s="397"/>
      <c r="AN1564" s="397"/>
      <c r="AO1564" s="397"/>
      <c r="AP1564" s="397"/>
      <c r="AQ1564" s="397"/>
      <c r="AR1564" s="397"/>
      <c r="AS1564" s="397"/>
      <c r="AT1564" s="397"/>
      <c r="AU1564" s="397"/>
      <c r="AV1564" s="397"/>
      <c r="AW1564" s="397"/>
      <c r="AX1564" s="397"/>
      <c r="AY1564" s="397"/>
      <c r="AZ1564" s="397"/>
      <c r="BA1564" s="553"/>
      <c r="BB1564" s="397"/>
      <c r="BC1564" s="397"/>
      <c r="BD1564" s="397"/>
    </row>
    <row r="1565" spans="2:56" x14ac:dyDescent="0.35">
      <c r="B1565" s="80"/>
      <c r="C1565" s="119"/>
      <c r="D1565" s="119"/>
      <c r="E1565" s="84"/>
      <c r="F1565" s="119"/>
      <c r="G1565" s="120"/>
      <c r="H1565" s="41"/>
      <c r="I1565" s="41"/>
      <c r="J1565" s="82"/>
      <c r="K1565" s="291">
        <f t="shared" si="157"/>
        <v>0</v>
      </c>
      <c r="L1565" s="293">
        <f>IF(I1565&lt;INDEX(Lookup!$U$2:$U$10,MATCH($D$46,Lookup!$S$2:$S$10,0)),0,IF(O1565="X",0,J1565/(DATEDIF(H1565,I1565,"m")+1)*12))</f>
        <v>0</v>
      </c>
      <c r="M1565" s="291">
        <f t="shared" si="158"/>
        <v>0</v>
      </c>
      <c r="N1565" s="335"/>
      <c r="O1565" s="143"/>
      <c r="P1565" s="397"/>
      <c r="Q1565" s="555"/>
      <c r="R1565" s="576">
        <f t="shared" si="159"/>
        <v>0</v>
      </c>
      <c r="S1565" s="576">
        <f t="shared" si="160"/>
        <v>0</v>
      </c>
      <c r="T1565" s="576">
        <f t="shared" si="161"/>
        <v>0</v>
      </c>
      <c r="U1565" s="576">
        <f t="shared" si="162"/>
        <v>0</v>
      </c>
      <c r="V1565" s="553"/>
      <c r="W1565" s="553"/>
      <c r="X1565" s="553"/>
      <c r="Y1565" s="553"/>
      <c r="Z1565" s="397"/>
      <c r="AA1565" s="397"/>
      <c r="AB1565" s="397"/>
      <c r="AC1565" s="397"/>
      <c r="AD1565" s="397"/>
      <c r="AE1565" s="397"/>
      <c r="AF1565" s="397"/>
      <c r="AG1565" s="397"/>
      <c r="AH1565" s="397"/>
      <c r="AI1565" s="397"/>
      <c r="AJ1565" s="397"/>
      <c r="AK1565" s="397"/>
      <c r="AL1565" s="397"/>
      <c r="AM1565" s="397"/>
      <c r="AN1565" s="397"/>
      <c r="AO1565" s="397"/>
      <c r="AP1565" s="397"/>
      <c r="AQ1565" s="397"/>
      <c r="AR1565" s="397"/>
      <c r="AS1565" s="397"/>
      <c r="AT1565" s="397"/>
      <c r="AU1565" s="397"/>
      <c r="AV1565" s="397"/>
      <c r="AW1565" s="397"/>
      <c r="AX1565" s="397"/>
      <c r="AY1565" s="397"/>
      <c r="AZ1565" s="397"/>
      <c r="BA1565" s="553"/>
      <c r="BB1565" s="397"/>
      <c r="BC1565" s="397"/>
      <c r="BD1565" s="397"/>
    </row>
    <row r="1566" spans="2:56" x14ac:dyDescent="0.35">
      <c r="B1566" s="80"/>
      <c r="C1566" s="119"/>
      <c r="D1566" s="119"/>
      <c r="E1566" s="84"/>
      <c r="F1566" s="119"/>
      <c r="G1566" s="120"/>
      <c r="H1566" s="41"/>
      <c r="I1566" s="41"/>
      <c r="J1566" s="82"/>
      <c r="K1566" s="291">
        <f t="shared" si="157"/>
        <v>0</v>
      </c>
      <c r="L1566" s="293">
        <f>IF(I1566&lt;INDEX(Lookup!$U$2:$U$10,MATCH($D$46,Lookup!$S$2:$S$10,0)),0,IF(O1566="X",0,J1566/(DATEDIF(H1566,I1566,"m")+1)*12))</f>
        <v>0</v>
      </c>
      <c r="M1566" s="291">
        <f t="shared" si="158"/>
        <v>0</v>
      </c>
      <c r="N1566" s="335"/>
      <c r="O1566" s="143"/>
      <c r="P1566" s="397"/>
      <c r="Q1566" s="555"/>
      <c r="R1566" s="576">
        <f t="shared" si="159"/>
        <v>0</v>
      </c>
      <c r="S1566" s="576">
        <f t="shared" si="160"/>
        <v>0</v>
      </c>
      <c r="T1566" s="576">
        <f t="shared" si="161"/>
        <v>0</v>
      </c>
      <c r="U1566" s="576">
        <f t="shared" si="162"/>
        <v>0</v>
      </c>
      <c r="V1566" s="553"/>
      <c r="W1566" s="553"/>
      <c r="X1566" s="553"/>
      <c r="Y1566" s="553"/>
      <c r="Z1566" s="397"/>
      <c r="AA1566" s="397"/>
      <c r="AB1566" s="397"/>
      <c r="AC1566" s="397"/>
      <c r="AD1566" s="397"/>
      <c r="AE1566" s="397"/>
      <c r="AF1566" s="397"/>
      <c r="AG1566" s="397"/>
      <c r="AH1566" s="397"/>
      <c r="AI1566" s="397"/>
      <c r="AJ1566" s="397"/>
      <c r="AK1566" s="397"/>
      <c r="AL1566" s="397"/>
      <c r="AM1566" s="397"/>
      <c r="AN1566" s="397"/>
      <c r="AO1566" s="397"/>
      <c r="AP1566" s="397"/>
      <c r="AQ1566" s="397"/>
      <c r="AR1566" s="397"/>
      <c r="AS1566" s="397"/>
      <c r="AT1566" s="397"/>
      <c r="AU1566" s="397"/>
      <c r="AV1566" s="397"/>
      <c r="AW1566" s="397"/>
      <c r="AX1566" s="397"/>
      <c r="AY1566" s="397"/>
      <c r="AZ1566" s="397"/>
      <c r="BA1566" s="553"/>
      <c r="BB1566" s="397"/>
      <c r="BC1566" s="397"/>
      <c r="BD1566" s="397"/>
    </row>
    <row r="1567" spans="2:56" x14ac:dyDescent="0.35">
      <c r="B1567" s="80"/>
      <c r="C1567" s="119"/>
      <c r="D1567" s="119"/>
      <c r="E1567" s="84"/>
      <c r="F1567" s="119"/>
      <c r="G1567" s="120"/>
      <c r="H1567" s="41"/>
      <c r="I1567" s="41"/>
      <c r="J1567" s="82"/>
      <c r="K1567" s="291">
        <f t="shared" si="157"/>
        <v>0</v>
      </c>
      <c r="L1567" s="293">
        <f>IF(I1567&lt;INDEX(Lookup!$U$2:$U$10,MATCH($D$46,Lookup!$S$2:$S$10,0)),0,IF(O1567="X",0,J1567/(DATEDIF(H1567,I1567,"m")+1)*12))</f>
        <v>0</v>
      </c>
      <c r="M1567" s="291">
        <f t="shared" si="158"/>
        <v>0</v>
      </c>
      <c r="N1567" s="335"/>
      <c r="O1567" s="143"/>
      <c r="P1567" s="397"/>
      <c r="Q1567" s="555"/>
      <c r="R1567" s="576">
        <f t="shared" si="159"/>
        <v>0</v>
      </c>
      <c r="S1567" s="576">
        <f t="shared" si="160"/>
        <v>0</v>
      </c>
      <c r="T1567" s="576">
        <f t="shared" si="161"/>
        <v>0</v>
      </c>
      <c r="U1567" s="576">
        <f t="shared" si="162"/>
        <v>0</v>
      </c>
      <c r="V1567" s="553"/>
      <c r="W1567" s="553"/>
      <c r="X1567" s="553"/>
      <c r="Y1567" s="553"/>
      <c r="Z1567" s="397"/>
      <c r="AA1567" s="397"/>
      <c r="AB1567" s="397"/>
      <c r="AC1567" s="397"/>
      <c r="AD1567" s="397"/>
      <c r="AE1567" s="397"/>
      <c r="AF1567" s="397"/>
      <c r="AG1567" s="397"/>
      <c r="AH1567" s="397"/>
      <c r="AI1567" s="397"/>
      <c r="AJ1567" s="397"/>
      <c r="AK1567" s="397"/>
      <c r="AL1567" s="397"/>
      <c r="AM1567" s="397"/>
      <c r="AN1567" s="397"/>
      <c r="AO1567" s="397"/>
      <c r="AP1567" s="397"/>
      <c r="AQ1567" s="397"/>
      <c r="AR1567" s="397"/>
      <c r="AS1567" s="397"/>
      <c r="AT1567" s="397"/>
      <c r="AU1567" s="397"/>
      <c r="AV1567" s="397"/>
      <c r="AW1567" s="397"/>
      <c r="AX1567" s="397"/>
      <c r="AY1567" s="397"/>
      <c r="AZ1567" s="397"/>
      <c r="BA1567" s="553"/>
      <c r="BB1567" s="397"/>
      <c r="BC1567" s="397"/>
      <c r="BD1567" s="397"/>
    </row>
    <row r="1568" spans="2:56" x14ac:dyDescent="0.35">
      <c r="B1568" s="80"/>
      <c r="C1568" s="119"/>
      <c r="D1568" s="119"/>
      <c r="E1568" s="84"/>
      <c r="F1568" s="119"/>
      <c r="G1568" s="120"/>
      <c r="H1568" s="41"/>
      <c r="I1568" s="41"/>
      <c r="J1568" s="82"/>
      <c r="K1568" s="291">
        <f t="shared" si="157"/>
        <v>0</v>
      </c>
      <c r="L1568" s="293">
        <f>IF(I1568&lt;INDEX(Lookup!$U$2:$U$10,MATCH($D$46,Lookup!$S$2:$S$10,0)),0,IF(O1568="X",0,J1568/(DATEDIF(H1568,I1568,"m")+1)*12))</f>
        <v>0</v>
      </c>
      <c r="M1568" s="291">
        <f t="shared" si="158"/>
        <v>0</v>
      </c>
      <c r="N1568" s="335"/>
      <c r="O1568" s="143"/>
      <c r="P1568" s="397"/>
      <c r="Q1568" s="555"/>
      <c r="R1568" s="576">
        <f t="shared" si="159"/>
        <v>0</v>
      </c>
      <c r="S1568" s="576">
        <f t="shared" si="160"/>
        <v>0</v>
      </c>
      <c r="T1568" s="576">
        <f t="shared" si="161"/>
        <v>0</v>
      </c>
      <c r="U1568" s="576">
        <f t="shared" si="162"/>
        <v>0</v>
      </c>
      <c r="V1568" s="553"/>
      <c r="W1568" s="553"/>
      <c r="X1568" s="553"/>
      <c r="Y1568" s="553"/>
      <c r="Z1568" s="397"/>
      <c r="AA1568" s="397"/>
      <c r="AB1568" s="397"/>
      <c r="AC1568" s="397"/>
      <c r="AD1568" s="397"/>
      <c r="AE1568" s="397"/>
      <c r="AF1568" s="397"/>
      <c r="AG1568" s="397"/>
      <c r="AH1568" s="397"/>
      <c r="AI1568" s="397"/>
      <c r="AJ1568" s="397"/>
      <c r="AK1568" s="397"/>
      <c r="AL1568" s="397"/>
      <c r="AM1568" s="397"/>
      <c r="AN1568" s="397"/>
      <c r="AO1568" s="397"/>
      <c r="AP1568" s="397"/>
      <c r="AQ1568" s="397"/>
      <c r="AR1568" s="397"/>
      <c r="AS1568" s="397"/>
      <c r="AT1568" s="397"/>
      <c r="AU1568" s="397"/>
      <c r="AV1568" s="397"/>
      <c r="AW1568" s="397"/>
      <c r="AX1568" s="397"/>
      <c r="AY1568" s="397"/>
      <c r="AZ1568" s="397"/>
      <c r="BA1568" s="553"/>
      <c r="BB1568" s="397"/>
      <c r="BC1568" s="397"/>
      <c r="BD1568" s="397"/>
    </row>
    <row r="1569" spans="2:56" x14ac:dyDescent="0.35">
      <c r="B1569" s="80"/>
      <c r="C1569" s="119"/>
      <c r="D1569" s="119"/>
      <c r="E1569" s="84"/>
      <c r="F1569" s="119"/>
      <c r="G1569" s="120"/>
      <c r="H1569" s="41"/>
      <c r="I1569" s="41"/>
      <c r="J1569" s="82"/>
      <c r="K1569" s="291">
        <f t="shared" si="157"/>
        <v>0</v>
      </c>
      <c r="L1569" s="293">
        <f>IF(I1569&lt;INDEX(Lookup!$U$2:$U$10,MATCH($D$46,Lookup!$S$2:$S$10,0)),0,IF(O1569="X",0,J1569/(DATEDIF(H1569,I1569,"m")+1)*12))</f>
        <v>0</v>
      </c>
      <c r="M1569" s="291">
        <f t="shared" si="158"/>
        <v>0</v>
      </c>
      <c r="N1569" s="335"/>
      <c r="O1569" s="143"/>
      <c r="P1569" s="397"/>
      <c r="Q1569" s="555"/>
      <c r="R1569" s="576">
        <f t="shared" si="159"/>
        <v>0</v>
      </c>
      <c r="S1569" s="576">
        <f t="shared" si="160"/>
        <v>0</v>
      </c>
      <c r="T1569" s="576">
        <f t="shared" si="161"/>
        <v>0</v>
      </c>
      <c r="U1569" s="576">
        <f t="shared" si="162"/>
        <v>0</v>
      </c>
      <c r="V1569" s="553"/>
      <c r="W1569" s="553"/>
      <c r="X1569" s="553"/>
      <c r="Y1569" s="553"/>
      <c r="Z1569" s="397"/>
      <c r="AA1569" s="397"/>
      <c r="AB1569" s="397"/>
      <c r="AC1569" s="397"/>
      <c r="AD1569" s="397"/>
      <c r="AE1569" s="397"/>
      <c r="AF1569" s="397"/>
      <c r="AG1569" s="397"/>
      <c r="AH1569" s="397"/>
      <c r="AI1569" s="397"/>
      <c r="AJ1569" s="397"/>
      <c r="AK1569" s="397"/>
      <c r="AL1569" s="397"/>
      <c r="AM1569" s="397"/>
      <c r="AN1569" s="397"/>
      <c r="AO1569" s="397"/>
      <c r="AP1569" s="397"/>
      <c r="AQ1569" s="397"/>
      <c r="AR1569" s="397"/>
      <c r="AS1569" s="397"/>
      <c r="AT1569" s="397"/>
      <c r="AU1569" s="397"/>
      <c r="AV1569" s="397"/>
      <c r="AW1569" s="397"/>
      <c r="AX1569" s="397"/>
      <c r="AY1569" s="397"/>
      <c r="AZ1569" s="397"/>
      <c r="BA1569" s="553"/>
      <c r="BB1569" s="397"/>
      <c r="BC1569" s="397"/>
      <c r="BD1569" s="397"/>
    </row>
    <row r="1570" spans="2:56" x14ac:dyDescent="0.35">
      <c r="B1570" s="80"/>
      <c r="C1570" s="119"/>
      <c r="D1570" s="119"/>
      <c r="E1570" s="84"/>
      <c r="F1570" s="119"/>
      <c r="G1570" s="120"/>
      <c r="H1570" s="41"/>
      <c r="I1570" s="41"/>
      <c r="J1570" s="82"/>
      <c r="K1570" s="291">
        <f t="shared" si="157"/>
        <v>0</v>
      </c>
      <c r="L1570" s="293">
        <f>IF(I1570&lt;INDEX(Lookup!$U$2:$U$10,MATCH($D$46,Lookup!$S$2:$S$10,0)),0,IF(O1570="X",0,J1570/(DATEDIF(H1570,I1570,"m")+1)*12))</f>
        <v>0</v>
      </c>
      <c r="M1570" s="291">
        <f t="shared" si="158"/>
        <v>0</v>
      </c>
      <c r="N1570" s="335"/>
      <c r="O1570" s="143"/>
      <c r="P1570" s="397"/>
      <c r="Q1570" s="555"/>
      <c r="R1570" s="576">
        <f t="shared" si="159"/>
        <v>0</v>
      </c>
      <c r="S1570" s="576">
        <f t="shared" si="160"/>
        <v>0</v>
      </c>
      <c r="T1570" s="576">
        <f t="shared" si="161"/>
        <v>0</v>
      </c>
      <c r="U1570" s="576">
        <f t="shared" si="162"/>
        <v>0</v>
      </c>
      <c r="V1570" s="553"/>
      <c r="W1570" s="553"/>
      <c r="X1570" s="553"/>
      <c r="Y1570" s="553"/>
      <c r="Z1570" s="397"/>
      <c r="AA1570" s="397"/>
      <c r="AB1570" s="397"/>
      <c r="AC1570" s="397"/>
      <c r="AD1570" s="397"/>
      <c r="AE1570" s="397"/>
      <c r="AF1570" s="397"/>
      <c r="AG1570" s="397"/>
      <c r="AH1570" s="397"/>
      <c r="AI1570" s="397"/>
      <c r="AJ1570" s="397"/>
      <c r="AK1570" s="397"/>
      <c r="AL1570" s="397"/>
      <c r="AM1570" s="397"/>
      <c r="AN1570" s="397"/>
      <c r="AO1570" s="397"/>
      <c r="AP1570" s="397"/>
      <c r="AQ1570" s="397"/>
      <c r="AR1570" s="397"/>
      <c r="AS1570" s="397"/>
      <c r="AT1570" s="397"/>
      <c r="AU1570" s="397"/>
      <c r="AV1570" s="397"/>
      <c r="AW1570" s="397"/>
      <c r="AX1570" s="397"/>
      <c r="AY1570" s="397"/>
      <c r="AZ1570" s="397"/>
      <c r="BA1570" s="553"/>
      <c r="BB1570" s="397"/>
      <c r="BC1570" s="397"/>
      <c r="BD1570" s="397"/>
    </row>
    <row r="1571" spans="2:56" x14ac:dyDescent="0.35">
      <c r="B1571" s="80"/>
      <c r="C1571" s="119"/>
      <c r="D1571" s="119"/>
      <c r="E1571" s="84"/>
      <c r="F1571" s="119"/>
      <c r="G1571" s="120"/>
      <c r="H1571" s="41"/>
      <c r="I1571" s="41"/>
      <c r="J1571" s="82"/>
      <c r="K1571" s="291">
        <f t="shared" si="157"/>
        <v>0</v>
      </c>
      <c r="L1571" s="293">
        <f>IF(I1571&lt;INDEX(Lookup!$U$2:$U$10,MATCH($D$46,Lookup!$S$2:$S$10,0)),0,IF(O1571="X",0,J1571/(DATEDIF(H1571,I1571,"m")+1)*12))</f>
        <v>0</v>
      </c>
      <c r="M1571" s="291">
        <f t="shared" si="158"/>
        <v>0</v>
      </c>
      <c r="N1571" s="335"/>
      <c r="O1571" s="143"/>
      <c r="P1571" s="397"/>
      <c r="Q1571" s="555"/>
      <c r="R1571" s="576">
        <f t="shared" si="159"/>
        <v>0</v>
      </c>
      <c r="S1571" s="576">
        <f t="shared" si="160"/>
        <v>0</v>
      </c>
      <c r="T1571" s="576">
        <f t="shared" si="161"/>
        <v>0</v>
      </c>
      <c r="U1571" s="576">
        <f t="shared" si="162"/>
        <v>0</v>
      </c>
      <c r="V1571" s="553"/>
      <c r="W1571" s="553"/>
      <c r="X1571" s="553"/>
      <c r="Y1571" s="553"/>
      <c r="Z1571" s="397"/>
      <c r="AA1571" s="397"/>
      <c r="AB1571" s="397"/>
      <c r="AC1571" s="397"/>
      <c r="AD1571" s="397"/>
      <c r="AE1571" s="397"/>
      <c r="AF1571" s="397"/>
      <c r="AG1571" s="397"/>
      <c r="AH1571" s="397"/>
      <c r="AI1571" s="397"/>
      <c r="AJ1571" s="397"/>
      <c r="AK1571" s="397"/>
      <c r="AL1571" s="397"/>
      <c r="AM1571" s="397"/>
      <c r="AN1571" s="397"/>
      <c r="AO1571" s="397"/>
      <c r="AP1571" s="397"/>
      <c r="AQ1571" s="397"/>
      <c r="AR1571" s="397"/>
      <c r="AS1571" s="397"/>
      <c r="AT1571" s="397"/>
      <c r="AU1571" s="397"/>
      <c r="AV1571" s="397"/>
      <c r="AW1571" s="397"/>
      <c r="AX1571" s="397"/>
      <c r="AY1571" s="397"/>
      <c r="AZ1571" s="397"/>
      <c r="BA1571" s="553"/>
      <c r="BB1571" s="397"/>
      <c r="BC1571" s="397"/>
      <c r="BD1571" s="397"/>
    </row>
    <row r="1572" spans="2:56" x14ac:dyDescent="0.35">
      <c r="B1572" s="80"/>
      <c r="C1572" s="119"/>
      <c r="D1572" s="119"/>
      <c r="E1572" s="84"/>
      <c r="F1572" s="119"/>
      <c r="G1572" s="120"/>
      <c r="H1572" s="41"/>
      <c r="I1572" s="41"/>
      <c r="J1572" s="82"/>
      <c r="K1572" s="291">
        <f t="shared" si="157"/>
        <v>0</v>
      </c>
      <c r="L1572" s="293">
        <f>IF(I1572&lt;INDEX(Lookup!$U$2:$U$10,MATCH($D$46,Lookup!$S$2:$S$10,0)),0,IF(O1572="X",0,J1572/(DATEDIF(H1572,I1572,"m")+1)*12))</f>
        <v>0</v>
      </c>
      <c r="M1572" s="291">
        <f t="shared" si="158"/>
        <v>0</v>
      </c>
      <c r="N1572" s="335"/>
      <c r="O1572" s="143"/>
      <c r="P1572" s="397"/>
      <c r="Q1572" s="555"/>
      <c r="R1572" s="576">
        <f t="shared" si="159"/>
        <v>0</v>
      </c>
      <c r="S1572" s="576">
        <f t="shared" si="160"/>
        <v>0</v>
      </c>
      <c r="T1572" s="576">
        <f t="shared" si="161"/>
        <v>0</v>
      </c>
      <c r="U1572" s="576">
        <f t="shared" si="162"/>
        <v>0</v>
      </c>
      <c r="V1572" s="553"/>
      <c r="W1572" s="553"/>
      <c r="X1572" s="553"/>
      <c r="Y1572" s="553"/>
      <c r="Z1572" s="397"/>
      <c r="AA1572" s="397"/>
      <c r="AB1572" s="397"/>
      <c r="AC1572" s="397"/>
      <c r="AD1572" s="397"/>
      <c r="AE1572" s="397"/>
      <c r="AF1572" s="397"/>
      <c r="AG1572" s="397"/>
      <c r="AH1572" s="397"/>
      <c r="AI1572" s="397"/>
      <c r="AJ1572" s="397"/>
      <c r="AK1572" s="397"/>
      <c r="AL1572" s="397"/>
      <c r="AM1572" s="397"/>
      <c r="AN1572" s="397"/>
      <c r="AO1572" s="397"/>
      <c r="AP1572" s="397"/>
      <c r="AQ1572" s="397"/>
      <c r="AR1572" s="397"/>
      <c r="AS1572" s="397"/>
      <c r="AT1572" s="397"/>
      <c r="AU1572" s="397"/>
      <c r="AV1572" s="397"/>
      <c r="AW1572" s="397"/>
      <c r="AX1572" s="397"/>
      <c r="AY1572" s="397"/>
      <c r="AZ1572" s="397"/>
      <c r="BA1572" s="553"/>
      <c r="BB1572" s="397"/>
      <c r="BC1572" s="397"/>
      <c r="BD1572" s="397"/>
    </row>
    <row r="1573" spans="2:56" x14ac:dyDescent="0.35">
      <c r="B1573" s="80"/>
      <c r="C1573" s="119"/>
      <c r="D1573" s="119"/>
      <c r="E1573" s="84"/>
      <c r="F1573" s="119"/>
      <c r="G1573" s="120"/>
      <c r="H1573" s="41"/>
      <c r="I1573" s="41"/>
      <c r="J1573" s="82"/>
      <c r="K1573" s="291">
        <f t="shared" si="157"/>
        <v>0</v>
      </c>
      <c r="L1573" s="293">
        <f>IF(I1573&lt;INDEX(Lookup!$U$2:$U$10,MATCH($D$46,Lookup!$S$2:$S$10,0)),0,IF(O1573="X",0,J1573/(DATEDIF(H1573,I1573,"m")+1)*12))</f>
        <v>0</v>
      </c>
      <c r="M1573" s="291">
        <f t="shared" si="158"/>
        <v>0</v>
      </c>
      <c r="N1573" s="335"/>
      <c r="O1573" s="143"/>
      <c r="P1573" s="397"/>
      <c r="Q1573" s="555"/>
      <c r="R1573" s="576">
        <f t="shared" si="159"/>
        <v>0</v>
      </c>
      <c r="S1573" s="576">
        <f t="shared" si="160"/>
        <v>0</v>
      </c>
      <c r="T1573" s="576">
        <f t="shared" si="161"/>
        <v>0</v>
      </c>
      <c r="U1573" s="576">
        <f t="shared" si="162"/>
        <v>0</v>
      </c>
      <c r="V1573" s="553"/>
      <c r="W1573" s="553"/>
      <c r="X1573" s="553"/>
      <c r="Y1573" s="553"/>
      <c r="Z1573" s="397"/>
      <c r="AA1573" s="397"/>
      <c r="AB1573" s="397"/>
      <c r="AC1573" s="397"/>
      <c r="AD1573" s="397"/>
      <c r="AE1573" s="397"/>
      <c r="AF1573" s="397"/>
      <c r="AG1573" s="397"/>
      <c r="AH1573" s="397"/>
      <c r="AI1573" s="397"/>
      <c r="AJ1573" s="397"/>
      <c r="AK1573" s="397"/>
      <c r="AL1573" s="397"/>
      <c r="AM1573" s="397"/>
      <c r="AN1573" s="397"/>
      <c r="AO1573" s="397"/>
      <c r="AP1573" s="397"/>
      <c r="AQ1573" s="397"/>
      <c r="AR1573" s="397"/>
      <c r="AS1573" s="397"/>
      <c r="AT1573" s="397"/>
      <c r="AU1573" s="397"/>
      <c r="AV1573" s="397"/>
      <c r="AW1573" s="397"/>
      <c r="AX1573" s="397"/>
      <c r="AY1573" s="397"/>
      <c r="AZ1573" s="397"/>
      <c r="BA1573" s="553"/>
      <c r="BB1573" s="397"/>
      <c r="BC1573" s="397"/>
      <c r="BD1573" s="397"/>
    </row>
    <row r="1574" spans="2:56" x14ac:dyDescent="0.35">
      <c r="B1574" s="80"/>
      <c r="C1574" s="119"/>
      <c r="D1574" s="119"/>
      <c r="E1574" s="84"/>
      <c r="F1574" s="119"/>
      <c r="G1574" s="120"/>
      <c r="H1574" s="41"/>
      <c r="I1574" s="41"/>
      <c r="J1574" s="82"/>
      <c r="K1574" s="291">
        <f t="shared" si="157"/>
        <v>0</v>
      </c>
      <c r="L1574" s="293">
        <f>IF(I1574&lt;INDEX(Lookup!$U$2:$U$10,MATCH($D$46,Lookup!$S$2:$S$10,0)),0,IF(O1574="X",0,J1574/(DATEDIF(H1574,I1574,"m")+1)*12))</f>
        <v>0</v>
      </c>
      <c r="M1574" s="291">
        <f t="shared" si="158"/>
        <v>0</v>
      </c>
      <c r="N1574" s="335"/>
      <c r="O1574" s="143"/>
      <c r="P1574" s="397"/>
      <c r="Q1574" s="555"/>
      <c r="R1574" s="576">
        <f t="shared" si="159"/>
        <v>0</v>
      </c>
      <c r="S1574" s="576">
        <f t="shared" si="160"/>
        <v>0</v>
      </c>
      <c r="T1574" s="576">
        <f t="shared" si="161"/>
        <v>0</v>
      </c>
      <c r="U1574" s="576">
        <f t="shared" si="162"/>
        <v>0</v>
      </c>
      <c r="V1574" s="553"/>
      <c r="W1574" s="553"/>
      <c r="X1574" s="553"/>
      <c r="Y1574" s="553"/>
      <c r="Z1574" s="397"/>
      <c r="AA1574" s="397"/>
      <c r="AB1574" s="397"/>
      <c r="AC1574" s="397"/>
      <c r="AD1574" s="397"/>
      <c r="AE1574" s="397"/>
      <c r="AF1574" s="397"/>
      <c r="AG1574" s="397"/>
      <c r="AH1574" s="397"/>
      <c r="AI1574" s="397"/>
      <c r="AJ1574" s="397"/>
      <c r="AK1574" s="397"/>
      <c r="AL1574" s="397"/>
      <c r="AM1574" s="397"/>
      <c r="AN1574" s="397"/>
      <c r="AO1574" s="397"/>
      <c r="AP1574" s="397"/>
      <c r="AQ1574" s="397"/>
      <c r="AR1574" s="397"/>
      <c r="AS1574" s="397"/>
      <c r="AT1574" s="397"/>
      <c r="AU1574" s="397"/>
      <c r="AV1574" s="397"/>
      <c r="AW1574" s="397"/>
      <c r="AX1574" s="397"/>
      <c r="AY1574" s="397"/>
      <c r="AZ1574" s="397"/>
      <c r="BA1574" s="553"/>
      <c r="BB1574" s="397"/>
      <c r="BC1574" s="397"/>
      <c r="BD1574" s="397"/>
    </row>
    <row r="1575" spans="2:56" x14ac:dyDescent="0.35">
      <c r="B1575" s="80"/>
      <c r="C1575" s="119"/>
      <c r="D1575" s="119"/>
      <c r="E1575" s="84"/>
      <c r="F1575" s="119"/>
      <c r="G1575" s="120"/>
      <c r="H1575" s="41"/>
      <c r="I1575" s="41"/>
      <c r="J1575" s="82"/>
      <c r="K1575" s="291">
        <f t="shared" si="157"/>
        <v>0</v>
      </c>
      <c r="L1575" s="293">
        <f>IF(I1575&lt;INDEX(Lookup!$U$2:$U$10,MATCH($D$46,Lookup!$S$2:$S$10,0)),0,IF(O1575="X",0,J1575/(DATEDIF(H1575,I1575,"m")+1)*12))</f>
        <v>0</v>
      </c>
      <c r="M1575" s="291">
        <f t="shared" si="158"/>
        <v>0</v>
      </c>
      <c r="N1575" s="335"/>
      <c r="O1575" s="143"/>
      <c r="P1575" s="397"/>
      <c r="Q1575" s="555"/>
      <c r="R1575" s="576">
        <f t="shared" si="159"/>
        <v>0</v>
      </c>
      <c r="S1575" s="576">
        <f t="shared" si="160"/>
        <v>0</v>
      </c>
      <c r="T1575" s="576">
        <f t="shared" si="161"/>
        <v>0</v>
      </c>
      <c r="U1575" s="576">
        <f t="shared" si="162"/>
        <v>0</v>
      </c>
      <c r="V1575" s="553"/>
      <c r="W1575" s="553"/>
      <c r="X1575" s="553"/>
      <c r="Y1575" s="553"/>
      <c r="Z1575" s="397"/>
      <c r="AA1575" s="397"/>
      <c r="AB1575" s="397"/>
      <c r="AC1575" s="397"/>
      <c r="AD1575" s="397"/>
      <c r="AE1575" s="397"/>
      <c r="AF1575" s="397"/>
      <c r="AG1575" s="397"/>
      <c r="AH1575" s="397"/>
      <c r="AI1575" s="397"/>
      <c r="AJ1575" s="397"/>
      <c r="AK1575" s="397"/>
      <c r="AL1575" s="397"/>
      <c r="AM1575" s="397"/>
      <c r="AN1575" s="397"/>
      <c r="AO1575" s="397"/>
      <c r="AP1575" s="397"/>
      <c r="AQ1575" s="397"/>
      <c r="AR1575" s="397"/>
      <c r="AS1575" s="397"/>
      <c r="AT1575" s="397"/>
      <c r="AU1575" s="397"/>
      <c r="AV1575" s="397"/>
      <c r="AW1575" s="397"/>
      <c r="AX1575" s="397"/>
      <c r="AY1575" s="397"/>
      <c r="AZ1575" s="397"/>
      <c r="BA1575" s="553"/>
      <c r="BB1575" s="397"/>
      <c r="BC1575" s="397"/>
      <c r="BD1575" s="397"/>
    </row>
    <row r="1576" spans="2:56" x14ac:dyDescent="0.35">
      <c r="B1576" s="80"/>
      <c r="C1576" s="119"/>
      <c r="D1576" s="119"/>
      <c r="E1576" s="84"/>
      <c r="F1576" s="119"/>
      <c r="G1576" s="120"/>
      <c r="H1576" s="41"/>
      <c r="I1576" s="41"/>
      <c r="J1576" s="82"/>
      <c r="K1576" s="291">
        <f t="shared" si="157"/>
        <v>0</v>
      </c>
      <c r="L1576" s="293">
        <f>IF(I1576&lt;INDEX(Lookup!$U$2:$U$10,MATCH($D$46,Lookup!$S$2:$S$10,0)),0,IF(O1576="X",0,J1576/(DATEDIF(H1576,I1576,"m")+1)*12))</f>
        <v>0</v>
      </c>
      <c r="M1576" s="291">
        <f t="shared" si="158"/>
        <v>0</v>
      </c>
      <c r="N1576" s="335"/>
      <c r="O1576" s="143"/>
      <c r="P1576" s="397"/>
      <c r="Q1576" s="555"/>
      <c r="R1576" s="576">
        <f t="shared" si="159"/>
        <v>0</v>
      </c>
      <c r="S1576" s="576">
        <f t="shared" si="160"/>
        <v>0</v>
      </c>
      <c r="T1576" s="576">
        <f t="shared" si="161"/>
        <v>0</v>
      </c>
      <c r="U1576" s="576">
        <f t="shared" si="162"/>
        <v>0</v>
      </c>
      <c r="V1576" s="553"/>
      <c r="W1576" s="553"/>
      <c r="X1576" s="553"/>
      <c r="Y1576" s="553"/>
      <c r="Z1576" s="397"/>
      <c r="AA1576" s="397"/>
      <c r="AB1576" s="397"/>
      <c r="AC1576" s="397"/>
      <c r="AD1576" s="397"/>
      <c r="AE1576" s="397"/>
      <c r="AF1576" s="397"/>
      <c r="AG1576" s="397"/>
      <c r="AH1576" s="397"/>
      <c r="AI1576" s="397"/>
      <c r="AJ1576" s="397"/>
      <c r="AK1576" s="397"/>
      <c r="AL1576" s="397"/>
      <c r="AM1576" s="397"/>
      <c r="AN1576" s="397"/>
      <c r="AO1576" s="397"/>
      <c r="AP1576" s="397"/>
      <c r="AQ1576" s="397"/>
      <c r="AR1576" s="397"/>
      <c r="AS1576" s="397"/>
      <c r="AT1576" s="397"/>
      <c r="AU1576" s="397"/>
      <c r="AV1576" s="397"/>
      <c r="AW1576" s="397"/>
      <c r="AX1576" s="397"/>
      <c r="AY1576" s="397"/>
      <c r="AZ1576" s="397"/>
      <c r="BA1576" s="553"/>
      <c r="BB1576" s="397"/>
      <c r="BC1576" s="397"/>
      <c r="BD1576" s="397"/>
    </row>
    <row r="1577" spans="2:56" x14ac:dyDescent="0.35">
      <c r="B1577" s="80"/>
      <c r="C1577" s="119"/>
      <c r="D1577" s="119"/>
      <c r="E1577" s="84"/>
      <c r="F1577" s="119"/>
      <c r="G1577" s="120"/>
      <c r="H1577" s="41"/>
      <c r="I1577" s="41"/>
      <c r="J1577" s="82"/>
      <c r="K1577" s="291">
        <f t="shared" si="157"/>
        <v>0</v>
      </c>
      <c r="L1577" s="293">
        <f>IF(I1577&lt;INDEX(Lookup!$U$2:$U$10,MATCH($D$46,Lookup!$S$2:$S$10,0)),0,IF(O1577="X",0,J1577/(DATEDIF(H1577,I1577,"m")+1)*12))</f>
        <v>0</v>
      </c>
      <c r="M1577" s="291">
        <f t="shared" si="158"/>
        <v>0</v>
      </c>
      <c r="N1577" s="335"/>
      <c r="O1577" s="143"/>
      <c r="P1577" s="397"/>
      <c r="Q1577" s="555"/>
      <c r="R1577" s="576">
        <f t="shared" si="159"/>
        <v>0</v>
      </c>
      <c r="S1577" s="576">
        <f t="shared" si="160"/>
        <v>0</v>
      </c>
      <c r="T1577" s="576">
        <f t="shared" si="161"/>
        <v>0</v>
      </c>
      <c r="U1577" s="576">
        <f t="shared" si="162"/>
        <v>0</v>
      </c>
      <c r="V1577" s="553"/>
      <c r="W1577" s="553"/>
      <c r="X1577" s="553"/>
      <c r="Y1577" s="553"/>
      <c r="Z1577" s="397"/>
      <c r="AA1577" s="397"/>
      <c r="AB1577" s="397"/>
      <c r="AC1577" s="397"/>
      <c r="AD1577" s="397"/>
      <c r="AE1577" s="397"/>
      <c r="AF1577" s="397"/>
      <c r="AG1577" s="397"/>
      <c r="AH1577" s="397"/>
      <c r="AI1577" s="397"/>
      <c r="AJ1577" s="397"/>
      <c r="AK1577" s="397"/>
      <c r="AL1577" s="397"/>
      <c r="AM1577" s="397"/>
      <c r="AN1577" s="397"/>
      <c r="AO1577" s="397"/>
      <c r="AP1577" s="397"/>
      <c r="AQ1577" s="397"/>
      <c r="AR1577" s="397"/>
      <c r="AS1577" s="397"/>
      <c r="AT1577" s="397"/>
      <c r="AU1577" s="397"/>
      <c r="AV1577" s="397"/>
      <c r="AW1577" s="397"/>
      <c r="AX1577" s="397"/>
      <c r="AY1577" s="397"/>
      <c r="AZ1577" s="397"/>
      <c r="BA1577" s="553"/>
      <c r="BB1577" s="397"/>
      <c r="BC1577" s="397"/>
      <c r="BD1577" s="397"/>
    </row>
    <row r="1578" spans="2:56" x14ac:dyDescent="0.35">
      <c r="B1578" s="80"/>
      <c r="C1578" s="119"/>
      <c r="D1578" s="119"/>
      <c r="E1578" s="84"/>
      <c r="F1578" s="119"/>
      <c r="G1578" s="120"/>
      <c r="H1578" s="41"/>
      <c r="I1578" s="41"/>
      <c r="J1578" s="82"/>
      <c r="K1578" s="291">
        <f t="shared" si="157"/>
        <v>0</v>
      </c>
      <c r="L1578" s="293">
        <f>IF(I1578&lt;INDEX(Lookup!$U$2:$U$10,MATCH($D$46,Lookup!$S$2:$S$10,0)),0,IF(O1578="X",0,J1578/(DATEDIF(H1578,I1578,"m")+1)*12))</f>
        <v>0</v>
      </c>
      <c r="M1578" s="291">
        <f t="shared" si="158"/>
        <v>0</v>
      </c>
      <c r="N1578" s="335"/>
      <c r="O1578" s="143"/>
      <c r="P1578" s="397"/>
      <c r="Q1578" s="555"/>
      <c r="R1578" s="576">
        <f t="shared" si="159"/>
        <v>0</v>
      </c>
      <c r="S1578" s="576">
        <f t="shared" si="160"/>
        <v>0</v>
      </c>
      <c r="T1578" s="576">
        <f t="shared" si="161"/>
        <v>0</v>
      </c>
      <c r="U1578" s="576">
        <f t="shared" si="162"/>
        <v>0</v>
      </c>
      <c r="V1578" s="553"/>
      <c r="W1578" s="553"/>
      <c r="X1578" s="553"/>
      <c r="Y1578" s="553"/>
      <c r="Z1578" s="397"/>
      <c r="AA1578" s="397"/>
      <c r="AB1578" s="397"/>
      <c r="AC1578" s="397"/>
      <c r="AD1578" s="397"/>
      <c r="AE1578" s="397"/>
      <c r="AF1578" s="397"/>
      <c r="AG1578" s="397"/>
      <c r="AH1578" s="397"/>
      <c r="AI1578" s="397"/>
      <c r="AJ1578" s="397"/>
      <c r="AK1578" s="397"/>
      <c r="AL1578" s="397"/>
      <c r="AM1578" s="397"/>
      <c r="AN1578" s="397"/>
      <c r="AO1578" s="397"/>
      <c r="AP1578" s="397"/>
      <c r="AQ1578" s="397"/>
      <c r="AR1578" s="397"/>
      <c r="AS1578" s="397"/>
      <c r="AT1578" s="397"/>
      <c r="AU1578" s="397"/>
      <c r="AV1578" s="397"/>
      <c r="AW1578" s="397"/>
      <c r="AX1578" s="397"/>
      <c r="AY1578" s="397"/>
      <c r="AZ1578" s="397"/>
      <c r="BA1578" s="553"/>
      <c r="BB1578" s="397"/>
      <c r="BC1578" s="397"/>
      <c r="BD1578" s="397"/>
    </row>
    <row r="1579" spans="2:56" x14ac:dyDescent="0.35">
      <c r="B1579" s="80"/>
      <c r="C1579" s="119"/>
      <c r="D1579" s="119"/>
      <c r="E1579" s="84"/>
      <c r="F1579" s="119"/>
      <c r="G1579" s="120"/>
      <c r="H1579" s="41"/>
      <c r="I1579" s="41"/>
      <c r="J1579" s="82"/>
      <c r="K1579" s="291">
        <f t="shared" si="157"/>
        <v>0</v>
      </c>
      <c r="L1579" s="293">
        <f>IF(I1579&lt;INDEX(Lookup!$U$2:$U$10,MATCH($D$46,Lookup!$S$2:$S$10,0)),0,IF(O1579="X",0,J1579/(DATEDIF(H1579,I1579,"m")+1)*12))</f>
        <v>0</v>
      </c>
      <c r="M1579" s="291">
        <f t="shared" si="158"/>
        <v>0</v>
      </c>
      <c r="N1579" s="335"/>
      <c r="O1579" s="143"/>
      <c r="P1579" s="397"/>
      <c r="Q1579" s="555"/>
      <c r="R1579" s="576">
        <f t="shared" si="159"/>
        <v>0</v>
      </c>
      <c r="S1579" s="576">
        <f t="shared" si="160"/>
        <v>0</v>
      </c>
      <c r="T1579" s="576">
        <f t="shared" si="161"/>
        <v>0</v>
      </c>
      <c r="U1579" s="576">
        <f t="shared" si="162"/>
        <v>0</v>
      </c>
      <c r="V1579" s="553"/>
      <c r="W1579" s="553"/>
      <c r="X1579" s="553"/>
      <c r="Y1579" s="553"/>
      <c r="Z1579" s="397"/>
      <c r="AA1579" s="397"/>
      <c r="AB1579" s="397"/>
      <c r="AC1579" s="397"/>
      <c r="AD1579" s="397"/>
      <c r="AE1579" s="397"/>
      <c r="AF1579" s="397"/>
      <c r="AG1579" s="397"/>
      <c r="AH1579" s="397"/>
      <c r="AI1579" s="397"/>
      <c r="AJ1579" s="397"/>
      <c r="AK1579" s="397"/>
      <c r="AL1579" s="397"/>
      <c r="AM1579" s="397"/>
      <c r="AN1579" s="397"/>
      <c r="AO1579" s="397"/>
      <c r="AP1579" s="397"/>
      <c r="AQ1579" s="397"/>
      <c r="AR1579" s="397"/>
      <c r="AS1579" s="397"/>
      <c r="AT1579" s="397"/>
      <c r="AU1579" s="397"/>
      <c r="AV1579" s="397"/>
      <c r="AW1579" s="397"/>
      <c r="AX1579" s="397"/>
      <c r="AY1579" s="397"/>
      <c r="AZ1579" s="397"/>
      <c r="BA1579" s="553"/>
      <c r="BB1579" s="397"/>
      <c r="BC1579" s="397"/>
      <c r="BD1579" s="397"/>
    </row>
    <row r="1580" spans="2:56" x14ac:dyDescent="0.35">
      <c r="B1580" s="80"/>
      <c r="C1580" s="119"/>
      <c r="D1580" s="119"/>
      <c r="E1580" s="84"/>
      <c r="F1580" s="119"/>
      <c r="G1580" s="120"/>
      <c r="H1580" s="41"/>
      <c r="I1580" s="41"/>
      <c r="J1580" s="82"/>
      <c r="K1580" s="291">
        <f t="shared" si="157"/>
        <v>0</v>
      </c>
      <c r="L1580" s="293">
        <f>IF(I1580&lt;INDEX(Lookup!$U$2:$U$10,MATCH($D$46,Lookup!$S$2:$S$10,0)),0,IF(O1580="X",0,J1580/(DATEDIF(H1580,I1580,"m")+1)*12))</f>
        <v>0</v>
      </c>
      <c r="M1580" s="291">
        <f t="shared" si="158"/>
        <v>0</v>
      </c>
      <c r="N1580" s="335"/>
      <c r="O1580" s="143"/>
      <c r="P1580" s="397"/>
      <c r="Q1580" s="555"/>
      <c r="R1580" s="576">
        <f t="shared" si="159"/>
        <v>0</v>
      </c>
      <c r="S1580" s="576">
        <f t="shared" si="160"/>
        <v>0</v>
      </c>
      <c r="T1580" s="576">
        <f t="shared" si="161"/>
        <v>0</v>
      </c>
      <c r="U1580" s="576">
        <f t="shared" si="162"/>
        <v>0</v>
      </c>
      <c r="V1580" s="553"/>
      <c r="W1580" s="553"/>
      <c r="X1580" s="553"/>
      <c r="Y1580" s="553"/>
      <c r="Z1580" s="397"/>
      <c r="AA1580" s="397"/>
      <c r="AB1580" s="397"/>
      <c r="AC1580" s="397"/>
      <c r="AD1580" s="397"/>
      <c r="AE1580" s="397"/>
      <c r="AF1580" s="397"/>
      <c r="AG1580" s="397"/>
      <c r="AH1580" s="397"/>
      <c r="AI1580" s="397"/>
      <c r="AJ1580" s="397"/>
      <c r="AK1580" s="397"/>
      <c r="AL1580" s="397"/>
      <c r="AM1580" s="397"/>
      <c r="AN1580" s="397"/>
      <c r="AO1580" s="397"/>
      <c r="AP1580" s="397"/>
      <c r="AQ1580" s="397"/>
      <c r="AR1580" s="397"/>
      <c r="AS1580" s="397"/>
      <c r="AT1580" s="397"/>
      <c r="AU1580" s="397"/>
      <c r="AV1580" s="397"/>
      <c r="AW1580" s="397"/>
      <c r="AX1580" s="397"/>
      <c r="AY1580" s="397"/>
      <c r="AZ1580" s="397"/>
      <c r="BA1580" s="553"/>
      <c r="BB1580" s="397"/>
      <c r="BC1580" s="397"/>
      <c r="BD1580" s="397"/>
    </row>
    <row r="1581" spans="2:56" x14ac:dyDescent="0.35">
      <c r="B1581" s="80"/>
      <c r="C1581" s="119"/>
      <c r="D1581" s="119"/>
      <c r="E1581" s="84"/>
      <c r="F1581" s="119"/>
      <c r="G1581" s="120"/>
      <c r="H1581" s="41"/>
      <c r="I1581" s="41"/>
      <c r="J1581" s="82"/>
      <c r="K1581" s="291">
        <f t="shared" si="157"/>
        <v>0</v>
      </c>
      <c r="L1581" s="293">
        <f>IF(I1581&lt;INDEX(Lookup!$U$2:$U$10,MATCH($D$46,Lookup!$S$2:$S$10,0)),0,IF(O1581="X",0,J1581/(DATEDIF(H1581,I1581,"m")+1)*12))</f>
        <v>0</v>
      </c>
      <c r="M1581" s="291">
        <f t="shared" si="158"/>
        <v>0</v>
      </c>
      <c r="N1581" s="335"/>
      <c r="O1581" s="143"/>
      <c r="P1581" s="397"/>
      <c r="Q1581" s="555"/>
      <c r="R1581" s="576">
        <f t="shared" si="159"/>
        <v>0</v>
      </c>
      <c r="S1581" s="576">
        <f t="shared" si="160"/>
        <v>0</v>
      </c>
      <c r="T1581" s="576">
        <f t="shared" si="161"/>
        <v>0</v>
      </c>
      <c r="U1581" s="576">
        <f t="shared" si="162"/>
        <v>0</v>
      </c>
      <c r="V1581" s="553"/>
      <c r="W1581" s="553"/>
      <c r="X1581" s="553"/>
      <c r="Y1581" s="553"/>
      <c r="Z1581" s="397"/>
      <c r="AA1581" s="397"/>
      <c r="AB1581" s="397"/>
      <c r="AC1581" s="397"/>
      <c r="AD1581" s="397"/>
      <c r="AE1581" s="397"/>
      <c r="AF1581" s="397"/>
      <c r="AG1581" s="397"/>
      <c r="AH1581" s="397"/>
      <c r="AI1581" s="397"/>
      <c r="AJ1581" s="397"/>
      <c r="AK1581" s="397"/>
      <c r="AL1581" s="397"/>
      <c r="AM1581" s="397"/>
      <c r="AN1581" s="397"/>
      <c r="AO1581" s="397"/>
      <c r="AP1581" s="397"/>
      <c r="AQ1581" s="397"/>
      <c r="AR1581" s="397"/>
      <c r="AS1581" s="397"/>
      <c r="AT1581" s="397"/>
      <c r="AU1581" s="397"/>
      <c r="AV1581" s="397"/>
      <c r="AW1581" s="397"/>
      <c r="AX1581" s="397"/>
      <c r="AY1581" s="397"/>
      <c r="AZ1581" s="397"/>
      <c r="BA1581" s="553"/>
      <c r="BB1581" s="397"/>
      <c r="BC1581" s="397"/>
      <c r="BD1581" s="397"/>
    </row>
    <row r="1582" spans="2:56" x14ac:dyDescent="0.35">
      <c r="B1582" s="80"/>
      <c r="C1582" s="119"/>
      <c r="D1582" s="119"/>
      <c r="E1582" s="84"/>
      <c r="F1582" s="119"/>
      <c r="G1582" s="120"/>
      <c r="H1582" s="41"/>
      <c r="I1582" s="41"/>
      <c r="J1582" s="82"/>
      <c r="K1582" s="291">
        <f t="shared" si="157"/>
        <v>0</v>
      </c>
      <c r="L1582" s="293">
        <f>IF(I1582&lt;INDEX(Lookup!$U$2:$U$10,MATCH($D$46,Lookup!$S$2:$S$10,0)),0,IF(O1582="X",0,J1582/(DATEDIF(H1582,I1582,"m")+1)*12))</f>
        <v>0</v>
      </c>
      <c r="M1582" s="291">
        <f t="shared" si="158"/>
        <v>0</v>
      </c>
      <c r="N1582" s="335"/>
      <c r="O1582" s="143"/>
      <c r="P1582" s="397"/>
      <c r="Q1582" s="555"/>
      <c r="R1582" s="576">
        <f t="shared" si="159"/>
        <v>0</v>
      </c>
      <c r="S1582" s="576">
        <f t="shared" si="160"/>
        <v>0</v>
      </c>
      <c r="T1582" s="576">
        <f t="shared" si="161"/>
        <v>0</v>
      </c>
      <c r="U1582" s="576">
        <f t="shared" si="162"/>
        <v>0</v>
      </c>
      <c r="V1582" s="553"/>
      <c r="W1582" s="553"/>
      <c r="X1582" s="553"/>
      <c r="Y1582" s="553"/>
      <c r="Z1582" s="397"/>
      <c r="AA1582" s="397"/>
      <c r="AB1582" s="397"/>
      <c r="AC1582" s="397"/>
      <c r="AD1582" s="397"/>
      <c r="AE1582" s="397"/>
      <c r="AF1582" s="397"/>
      <c r="AG1582" s="397"/>
      <c r="AH1582" s="397"/>
      <c r="AI1582" s="397"/>
      <c r="AJ1582" s="397"/>
      <c r="AK1582" s="397"/>
      <c r="AL1582" s="397"/>
      <c r="AM1582" s="397"/>
      <c r="AN1582" s="397"/>
      <c r="AO1582" s="397"/>
      <c r="AP1582" s="397"/>
      <c r="AQ1582" s="397"/>
      <c r="AR1582" s="397"/>
      <c r="AS1582" s="397"/>
      <c r="AT1582" s="397"/>
      <c r="AU1582" s="397"/>
      <c r="AV1582" s="397"/>
      <c r="AW1582" s="397"/>
      <c r="AX1582" s="397"/>
      <c r="AY1582" s="397"/>
      <c r="AZ1582" s="397"/>
      <c r="BA1582" s="553"/>
      <c r="BB1582" s="397"/>
      <c r="BC1582" s="397"/>
      <c r="BD1582" s="397"/>
    </row>
    <row r="1583" spans="2:56" x14ac:dyDescent="0.35">
      <c r="B1583" s="80"/>
      <c r="C1583" s="119"/>
      <c r="D1583" s="119"/>
      <c r="E1583" s="84"/>
      <c r="F1583" s="119"/>
      <c r="G1583" s="120"/>
      <c r="H1583" s="41"/>
      <c r="I1583" s="41"/>
      <c r="J1583" s="82"/>
      <c r="K1583" s="291">
        <f t="shared" si="157"/>
        <v>0</v>
      </c>
      <c r="L1583" s="293">
        <f>IF(I1583&lt;INDEX(Lookup!$U$2:$U$10,MATCH($D$46,Lookup!$S$2:$S$10,0)),0,IF(O1583="X",0,J1583/(DATEDIF(H1583,I1583,"m")+1)*12))</f>
        <v>0</v>
      </c>
      <c r="M1583" s="291">
        <f t="shared" si="158"/>
        <v>0</v>
      </c>
      <c r="N1583" s="335"/>
      <c r="O1583" s="143"/>
      <c r="P1583" s="397"/>
      <c r="Q1583" s="555"/>
      <c r="R1583" s="576">
        <f t="shared" si="159"/>
        <v>0</v>
      </c>
      <c r="S1583" s="576">
        <f t="shared" si="160"/>
        <v>0</v>
      </c>
      <c r="T1583" s="576">
        <f t="shared" si="161"/>
        <v>0</v>
      </c>
      <c r="U1583" s="576">
        <f t="shared" si="162"/>
        <v>0</v>
      </c>
      <c r="V1583" s="553"/>
      <c r="W1583" s="553"/>
      <c r="X1583" s="553"/>
      <c r="Y1583" s="553"/>
      <c r="Z1583" s="397"/>
      <c r="AA1583" s="397"/>
      <c r="AB1583" s="397"/>
      <c r="AC1583" s="397"/>
      <c r="AD1583" s="397"/>
      <c r="AE1583" s="397"/>
      <c r="AF1583" s="397"/>
      <c r="AG1583" s="397"/>
      <c r="AH1583" s="397"/>
      <c r="AI1583" s="397"/>
      <c r="AJ1583" s="397"/>
      <c r="AK1583" s="397"/>
      <c r="AL1583" s="397"/>
      <c r="AM1583" s="397"/>
      <c r="AN1583" s="397"/>
      <c r="AO1583" s="397"/>
      <c r="AP1583" s="397"/>
      <c r="AQ1583" s="397"/>
      <c r="AR1583" s="397"/>
      <c r="AS1583" s="397"/>
      <c r="AT1583" s="397"/>
      <c r="AU1583" s="397"/>
      <c r="AV1583" s="397"/>
      <c r="AW1583" s="397"/>
      <c r="AX1583" s="397"/>
      <c r="AY1583" s="397"/>
      <c r="AZ1583" s="397"/>
      <c r="BA1583" s="553"/>
      <c r="BB1583" s="397"/>
      <c r="BC1583" s="397"/>
      <c r="BD1583" s="397"/>
    </row>
    <row r="1584" spans="2:56" x14ac:dyDescent="0.35">
      <c r="B1584" s="80"/>
      <c r="C1584" s="119"/>
      <c r="D1584" s="119"/>
      <c r="E1584" s="84"/>
      <c r="F1584" s="119"/>
      <c r="G1584" s="120"/>
      <c r="H1584" s="41"/>
      <c r="I1584" s="41"/>
      <c r="J1584" s="82"/>
      <c r="K1584" s="291">
        <f t="shared" si="157"/>
        <v>0</v>
      </c>
      <c r="L1584" s="293">
        <f>IF(I1584&lt;INDEX(Lookup!$U$2:$U$10,MATCH($D$46,Lookup!$S$2:$S$10,0)),0,IF(O1584="X",0,J1584/(DATEDIF(H1584,I1584,"m")+1)*12))</f>
        <v>0</v>
      </c>
      <c r="M1584" s="291">
        <f t="shared" si="158"/>
        <v>0</v>
      </c>
      <c r="N1584" s="335"/>
      <c r="O1584" s="143"/>
      <c r="P1584" s="397"/>
      <c r="Q1584" s="555"/>
      <c r="R1584" s="576">
        <f t="shared" si="159"/>
        <v>0</v>
      </c>
      <c r="S1584" s="576">
        <f t="shared" si="160"/>
        <v>0</v>
      </c>
      <c r="T1584" s="576">
        <f t="shared" si="161"/>
        <v>0</v>
      </c>
      <c r="U1584" s="576">
        <f t="shared" si="162"/>
        <v>0</v>
      </c>
      <c r="V1584" s="553"/>
      <c r="W1584" s="553"/>
      <c r="X1584" s="553"/>
      <c r="Y1584" s="553"/>
      <c r="Z1584" s="397"/>
      <c r="AA1584" s="397"/>
      <c r="AB1584" s="397"/>
      <c r="AC1584" s="397"/>
      <c r="AD1584" s="397"/>
      <c r="AE1584" s="397"/>
      <c r="AF1584" s="397"/>
      <c r="AG1584" s="397"/>
      <c r="AH1584" s="397"/>
      <c r="AI1584" s="397"/>
      <c r="AJ1584" s="397"/>
      <c r="AK1584" s="397"/>
      <c r="AL1584" s="397"/>
      <c r="AM1584" s="397"/>
      <c r="AN1584" s="397"/>
      <c r="AO1584" s="397"/>
      <c r="AP1584" s="397"/>
      <c r="AQ1584" s="397"/>
      <c r="AR1584" s="397"/>
      <c r="AS1584" s="397"/>
      <c r="AT1584" s="397"/>
      <c r="AU1584" s="397"/>
      <c r="AV1584" s="397"/>
      <c r="AW1584" s="397"/>
      <c r="AX1584" s="397"/>
      <c r="AY1584" s="397"/>
      <c r="AZ1584" s="397"/>
      <c r="BA1584" s="553"/>
      <c r="BB1584" s="397"/>
      <c r="BC1584" s="397"/>
      <c r="BD1584" s="397"/>
    </row>
    <row r="1585" spans="2:56" x14ac:dyDescent="0.35">
      <c r="B1585" s="80"/>
      <c r="C1585" s="119"/>
      <c r="D1585" s="119"/>
      <c r="E1585" s="84"/>
      <c r="F1585" s="119"/>
      <c r="G1585" s="120"/>
      <c r="H1585" s="41"/>
      <c r="I1585" s="41"/>
      <c r="J1585" s="82"/>
      <c r="K1585" s="291">
        <f t="shared" si="157"/>
        <v>0</v>
      </c>
      <c r="L1585" s="293">
        <f>IF(I1585&lt;INDEX(Lookup!$U$2:$U$10,MATCH($D$46,Lookup!$S$2:$S$10,0)),0,IF(O1585="X",0,J1585/(DATEDIF(H1585,I1585,"m")+1)*12))</f>
        <v>0</v>
      </c>
      <c r="M1585" s="291">
        <f t="shared" si="158"/>
        <v>0</v>
      </c>
      <c r="N1585" s="335"/>
      <c r="O1585" s="143"/>
      <c r="P1585" s="397"/>
      <c r="Q1585" s="555"/>
      <c r="R1585" s="576">
        <f t="shared" si="159"/>
        <v>0</v>
      </c>
      <c r="S1585" s="576">
        <f t="shared" si="160"/>
        <v>0</v>
      </c>
      <c r="T1585" s="576">
        <f t="shared" si="161"/>
        <v>0</v>
      </c>
      <c r="U1585" s="576">
        <f t="shared" si="162"/>
        <v>0</v>
      </c>
      <c r="V1585" s="553"/>
      <c r="W1585" s="553"/>
      <c r="X1585" s="553"/>
      <c r="Y1585" s="553"/>
      <c r="Z1585" s="397"/>
      <c r="AA1585" s="397"/>
      <c r="AB1585" s="397"/>
      <c r="AC1585" s="397"/>
      <c r="AD1585" s="397"/>
      <c r="AE1585" s="397"/>
      <c r="AF1585" s="397"/>
      <c r="AG1585" s="397"/>
      <c r="AH1585" s="397"/>
      <c r="AI1585" s="397"/>
      <c r="AJ1585" s="397"/>
      <c r="AK1585" s="397"/>
      <c r="AL1585" s="397"/>
      <c r="AM1585" s="397"/>
      <c r="AN1585" s="397"/>
      <c r="AO1585" s="397"/>
      <c r="AP1585" s="397"/>
      <c r="AQ1585" s="397"/>
      <c r="AR1585" s="397"/>
      <c r="AS1585" s="397"/>
      <c r="AT1585" s="397"/>
      <c r="AU1585" s="397"/>
      <c r="AV1585" s="397"/>
      <c r="AW1585" s="397"/>
      <c r="AX1585" s="397"/>
      <c r="AY1585" s="397"/>
      <c r="AZ1585" s="397"/>
      <c r="BA1585" s="553"/>
      <c r="BB1585" s="397"/>
      <c r="BC1585" s="397"/>
      <c r="BD1585" s="397"/>
    </row>
    <row r="1586" spans="2:56" x14ac:dyDescent="0.35">
      <c r="B1586" s="80"/>
      <c r="C1586" s="119"/>
      <c r="D1586" s="119"/>
      <c r="E1586" s="84"/>
      <c r="F1586" s="119"/>
      <c r="G1586" s="120"/>
      <c r="H1586" s="41"/>
      <c r="I1586" s="41"/>
      <c r="J1586" s="82"/>
      <c r="K1586" s="291">
        <f t="shared" ref="K1586:K1649" si="163">J1586*$K$8</f>
        <v>0</v>
      </c>
      <c r="L1586" s="293">
        <f>IF(I1586&lt;INDEX(Lookup!$U$2:$U$10,MATCH($D$46,Lookup!$S$2:$S$10,0)),0,IF(O1586="X",0,J1586/(DATEDIF(H1586,I1586,"m")+1)*12))</f>
        <v>0</v>
      </c>
      <c r="M1586" s="291">
        <f t="shared" ref="M1586:M1649" si="164">L1586*$K$8</f>
        <v>0</v>
      </c>
      <c r="N1586" s="335"/>
      <c r="O1586" s="143"/>
      <c r="P1586" s="397"/>
      <c r="Q1586" s="555"/>
      <c r="R1586" s="576">
        <f t="shared" si="159"/>
        <v>0</v>
      </c>
      <c r="S1586" s="576">
        <f t="shared" si="160"/>
        <v>0</v>
      </c>
      <c r="T1586" s="576">
        <f t="shared" si="161"/>
        <v>0</v>
      </c>
      <c r="U1586" s="576">
        <f t="shared" si="162"/>
        <v>0</v>
      </c>
      <c r="V1586" s="553"/>
      <c r="W1586" s="553"/>
      <c r="X1586" s="553"/>
      <c r="Y1586" s="553"/>
      <c r="Z1586" s="397"/>
      <c r="AA1586" s="397"/>
      <c r="AB1586" s="397"/>
      <c r="AC1586" s="397"/>
      <c r="AD1586" s="397"/>
      <c r="AE1586" s="397"/>
      <c r="AF1586" s="397"/>
      <c r="AG1586" s="397"/>
      <c r="AH1586" s="397"/>
      <c r="AI1586" s="397"/>
      <c r="AJ1586" s="397"/>
      <c r="AK1586" s="397"/>
      <c r="AL1586" s="397"/>
      <c r="AM1586" s="397"/>
      <c r="AN1586" s="397"/>
      <c r="AO1586" s="397"/>
      <c r="AP1586" s="397"/>
      <c r="AQ1586" s="397"/>
      <c r="AR1586" s="397"/>
      <c r="AS1586" s="397"/>
      <c r="AT1586" s="397"/>
      <c r="AU1586" s="397"/>
      <c r="AV1586" s="397"/>
      <c r="AW1586" s="397"/>
      <c r="AX1586" s="397"/>
      <c r="AY1586" s="397"/>
      <c r="AZ1586" s="397"/>
      <c r="BA1586" s="553"/>
      <c r="BB1586" s="397"/>
      <c r="BC1586" s="397"/>
      <c r="BD1586" s="397"/>
    </row>
    <row r="1587" spans="2:56" x14ac:dyDescent="0.35">
      <c r="B1587" s="80"/>
      <c r="C1587" s="119"/>
      <c r="D1587" s="119"/>
      <c r="E1587" s="84"/>
      <c r="F1587" s="119"/>
      <c r="G1587" s="120"/>
      <c r="H1587" s="41"/>
      <c r="I1587" s="41"/>
      <c r="J1587" s="82"/>
      <c r="K1587" s="291">
        <f t="shared" si="163"/>
        <v>0</v>
      </c>
      <c r="L1587" s="293">
        <f>IF(I1587&lt;INDEX(Lookup!$U$2:$U$10,MATCH($D$46,Lookup!$S$2:$S$10,0)),0,IF(O1587="X",0,J1587/(DATEDIF(H1587,I1587,"m")+1)*12))</f>
        <v>0</v>
      </c>
      <c r="M1587" s="291">
        <f t="shared" si="164"/>
        <v>0</v>
      </c>
      <c r="N1587" s="335"/>
      <c r="O1587" s="143"/>
      <c r="P1587" s="397"/>
      <c r="Q1587" s="555"/>
      <c r="R1587" s="576">
        <f t="shared" ref="R1587:R1650" si="165">K1586*$I$32</f>
        <v>0</v>
      </c>
      <c r="S1587" s="576">
        <f t="shared" ref="S1587:S1650" si="166">M1586*$I$42</f>
        <v>0</v>
      </c>
      <c r="T1587" s="576">
        <f t="shared" ref="T1587:T1650" si="167">R1587-K1586</f>
        <v>0</v>
      </c>
      <c r="U1587" s="576">
        <f t="shared" ref="U1587:U1650" si="168">S1587-M1586</f>
        <v>0</v>
      </c>
      <c r="V1587" s="553"/>
      <c r="W1587" s="553"/>
      <c r="X1587" s="553"/>
      <c r="Y1587" s="553"/>
      <c r="Z1587" s="397"/>
      <c r="AA1587" s="397"/>
      <c r="AB1587" s="397"/>
      <c r="AC1587" s="397"/>
      <c r="AD1587" s="397"/>
      <c r="AE1587" s="397"/>
      <c r="AF1587" s="397"/>
      <c r="AG1587" s="397"/>
      <c r="AH1587" s="397"/>
      <c r="AI1587" s="397"/>
      <c r="AJ1587" s="397"/>
      <c r="AK1587" s="397"/>
      <c r="AL1587" s="397"/>
      <c r="AM1587" s="397"/>
      <c r="AN1587" s="397"/>
      <c r="AO1587" s="397"/>
      <c r="AP1587" s="397"/>
      <c r="AQ1587" s="397"/>
      <c r="AR1587" s="397"/>
      <c r="AS1587" s="397"/>
      <c r="AT1587" s="397"/>
      <c r="AU1587" s="397"/>
      <c r="AV1587" s="397"/>
      <c r="AW1587" s="397"/>
      <c r="AX1587" s="397"/>
      <c r="AY1587" s="397"/>
      <c r="AZ1587" s="397"/>
      <c r="BA1587" s="553"/>
      <c r="BB1587" s="397"/>
      <c r="BC1587" s="397"/>
      <c r="BD1587" s="397"/>
    </row>
    <row r="1588" spans="2:56" x14ac:dyDescent="0.35">
      <c r="B1588" s="80"/>
      <c r="C1588" s="119"/>
      <c r="D1588" s="119"/>
      <c r="E1588" s="84"/>
      <c r="F1588" s="119"/>
      <c r="G1588" s="120"/>
      <c r="H1588" s="41"/>
      <c r="I1588" s="41"/>
      <c r="J1588" s="82"/>
      <c r="K1588" s="291">
        <f t="shared" si="163"/>
        <v>0</v>
      </c>
      <c r="L1588" s="293">
        <f>IF(I1588&lt;INDEX(Lookup!$U$2:$U$10,MATCH($D$46,Lookup!$S$2:$S$10,0)),0,IF(O1588="X",0,J1588/(DATEDIF(H1588,I1588,"m")+1)*12))</f>
        <v>0</v>
      </c>
      <c r="M1588" s="291">
        <f t="shared" si="164"/>
        <v>0</v>
      </c>
      <c r="N1588" s="335"/>
      <c r="O1588" s="143"/>
      <c r="P1588" s="397"/>
      <c r="Q1588" s="555"/>
      <c r="R1588" s="576">
        <f t="shared" si="165"/>
        <v>0</v>
      </c>
      <c r="S1588" s="576">
        <f t="shared" si="166"/>
        <v>0</v>
      </c>
      <c r="T1588" s="576">
        <f t="shared" si="167"/>
        <v>0</v>
      </c>
      <c r="U1588" s="576">
        <f t="shared" si="168"/>
        <v>0</v>
      </c>
      <c r="V1588" s="553"/>
      <c r="W1588" s="553"/>
      <c r="X1588" s="553"/>
      <c r="Y1588" s="553"/>
      <c r="Z1588" s="397"/>
      <c r="AA1588" s="397"/>
      <c r="AB1588" s="397"/>
      <c r="AC1588" s="397"/>
      <c r="AD1588" s="397"/>
      <c r="AE1588" s="397"/>
      <c r="AF1588" s="397"/>
      <c r="AG1588" s="397"/>
      <c r="AH1588" s="397"/>
      <c r="AI1588" s="397"/>
      <c r="AJ1588" s="397"/>
      <c r="AK1588" s="397"/>
      <c r="AL1588" s="397"/>
      <c r="AM1588" s="397"/>
      <c r="AN1588" s="397"/>
      <c r="AO1588" s="397"/>
      <c r="AP1588" s="397"/>
      <c r="AQ1588" s="397"/>
      <c r="AR1588" s="397"/>
      <c r="AS1588" s="397"/>
      <c r="AT1588" s="397"/>
      <c r="AU1588" s="397"/>
      <c r="AV1588" s="397"/>
      <c r="AW1588" s="397"/>
      <c r="AX1588" s="397"/>
      <c r="AY1588" s="397"/>
      <c r="AZ1588" s="397"/>
      <c r="BA1588" s="553"/>
      <c r="BB1588" s="397"/>
      <c r="BC1588" s="397"/>
      <c r="BD1588" s="397"/>
    </row>
    <row r="1589" spans="2:56" x14ac:dyDescent="0.35">
      <c r="B1589" s="80"/>
      <c r="C1589" s="119"/>
      <c r="D1589" s="119"/>
      <c r="E1589" s="84"/>
      <c r="F1589" s="119"/>
      <c r="G1589" s="120"/>
      <c r="H1589" s="41"/>
      <c r="I1589" s="41"/>
      <c r="J1589" s="82"/>
      <c r="K1589" s="291">
        <f t="shared" si="163"/>
        <v>0</v>
      </c>
      <c r="L1589" s="293">
        <f>IF(I1589&lt;INDEX(Lookup!$U$2:$U$10,MATCH($D$46,Lookup!$S$2:$S$10,0)),0,IF(O1589="X",0,J1589/(DATEDIF(H1589,I1589,"m")+1)*12))</f>
        <v>0</v>
      </c>
      <c r="M1589" s="291">
        <f t="shared" si="164"/>
        <v>0</v>
      </c>
      <c r="N1589" s="335"/>
      <c r="O1589" s="143"/>
      <c r="P1589" s="397"/>
      <c r="Q1589" s="555"/>
      <c r="R1589" s="576">
        <f t="shared" si="165"/>
        <v>0</v>
      </c>
      <c r="S1589" s="576">
        <f t="shared" si="166"/>
        <v>0</v>
      </c>
      <c r="T1589" s="576">
        <f t="shared" si="167"/>
        <v>0</v>
      </c>
      <c r="U1589" s="576">
        <f t="shared" si="168"/>
        <v>0</v>
      </c>
      <c r="V1589" s="553"/>
      <c r="W1589" s="553"/>
      <c r="X1589" s="553"/>
      <c r="Y1589" s="553"/>
      <c r="Z1589" s="397"/>
      <c r="AA1589" s="397"/>
      <c r="AB1589" s="397"/>
      <c r="AC1589" s="397"/>
      <c r="AD1589" s="397"/>
      <c r="AE1589" s="397"/>
      <c r="AF1589" s="397"/>
      <c r="AG1589" s="397"/>
      <c r="AH1589" s="397"/>
      <c r="AI1589" s="397"/>
      <c r="AJ1589" s="397"/>
      <c r="AK1589" s="397"/>
      <c r="AL1589" s="397"/>
      <c r="AM1589" s="397"/>
      <c r="AN1589" s="397"/>
      <c r="AO1589" s="397"/>
      <c r="AP1589" s="397"/>
      <c r="AQ1589" s="397"/>
      <c r="AR1589" s="397"/>
      <c r="AS1589" s="397"/>
      <c r="AT1589" s="397"/>
      <c r="AU1589" s="397"/>
      <c r="AV1589" s="397"/>
      <c r="AW1589" s="397"/>
      <c r="AX1589" s="397"/>
      <c r="AY1589" s="397"/>
      <c r="AZ1589" s="397"/>
      <c r="BA1589" s="553"/>
      <c r="BB1589" s="397"/>
      <c r="BC1589" s="397"/>
      <c r="BD1589" s="397"/>
    </row>
    <row r="1590" spans="2:56" x14ac:dyDescent="0.35">
      <c r="B1590" s="80"/>
      <c r="C1590" s="119"/>
      <c r="D1590" s="119"/>
      <c r="E1590" s="84"/>
      <c r="F1590" s="119"/>
      <c r="G1590" s="120"/>
      <c r="H1590" s="41"/>
      <c r="I1590" s="41"/>
      <c r="J1590" s="82"/>
      <c r="K1590" s="291">
        <f t="shared" si="163"/>
        <v>0</v>
      </c>
      <c r="L1590" s="293">
        <f>IF(I1590&lt;INDEX(Lookup!$U$2:$U$10,MATCH($D$46,Lookup!$S$2:$S$10,0)),0,IF(O1590="X",0,J1590/(DATEDIF(H1590,I1590,"m")+1)*12))</f>
        <v>0</v>
      </c>
      <c r="M1590" s="291">
        <f t="shared" si="164"/>
        <v>0</v>
      </c>
      <c r="N1590" s="335"/>
      <c r="O1590" s="143"/>
      <c r="P1590" s="397"/>
      <c r="Q1590" s="555"/>
      <c r="R1590" s="576">
        <f t="shared" si="165"/>
        <v>0</v>
      </c>
      <c r="S1590" s="576">
        <f t="shared" si="166"/>
        <v>0</v>
      </c>
      <c r="T1590" s="576">
        <f t="shared" si="167"/>
        <v>0</v>
      </c>
      <c r="U1590" s="576">
        <f t="shared" si="168"/>
        <v>0</v>
      </c>
      <c r="V1590" s="553"/>
      <c r="W1590" s="553"/>
      <c r="X1590" s="553"/>
      <c r="Y1590" s="553"/>
      <c r="Z1590" s="397"/>
      <c r="AA1590" s="397"/>
      <c r="AB1590" s="397"/>
      <c r="AC1590" s="397"/>
      <c r="AD1590" s="397"/>
      <c r="AE1590" s="397"/>
      <c r="AF1590" s="397"/>
      <c r="AG1590" s="397"/>
      <c r="AH1590" s="397"/>
      <c r="AI1590" s="397"/>
      <c r="AJ1590" s="397"/>
      <c r="AK1590" s="397"/>
      <c r="AL1590" s="397"/>
      <c r="AM1590" s="397"/>
      <c r="AN1590" s="397"/>
      <c r="AO1590" s="397"/>
      <c r="AP1590" s="397"/>
      <c r="AQ1590" s="397"/>
      <c r="AR1590" s="397"/>
      <c r="AS1590" s="397"/>
      <c r="AT1590" s="397"/>
      <c r="AU1590" s="397"/>
      <c r="AV1590" s="397"/>
      <c r="AW1590" s="397"/>
      <c r="AX1590" s="397"/>
      <c r="AY1590" s="397"/>
      <c r="AZ1590" s="397"/>
      <c r="BA1590" s="553"/>
      <c r="BB1590" s="397"/>
      <c r="BC1590" s="397"/>
      <c r="BD1590" s="397"/>
    </row>
    <row r="1591" spans="2:56" x14ac:dyDescent="0.35">
      <c r="B1591" s="80"/>
      <c r="C1591" s="119"/>
      <c r="D1591" s="119"/>
      <c r="E1591" s="84"/>
      <c r="F1591" s="119"/>
      <c r="G1591" s="120"/>
      <c r="H1591" s="41"/>
      <c r="I1591" s="41"/>
      <c r="J1591" s="82"/>
      <c r="K1591" s="291">
        <f t="shared" si="163"/>
        <v>0</v>
      </c>
      <c r="L1591" s="293">
        <f>IF(I1591&lt;INDEX(Lookup!$U$2:$U$10,MATCH($D$46,Lookup!$S$2:$S$10,0)),0,IF(O1591="X",0,J1591/(DATEDIF(H1591,I1591,"m")+1)*12))</f>
        <v>0</v>
      </c>
      <c r="M1591" s="291">
        <f t="shared" si="164"/>
        <v>0</v>
      </c>
      <c r="N1591" s="335"/>
      <c r="O1591" s="143"/>
      <c r="P1591" s="397"/>
      <c r="Q1591" s="555"/>
      <c r="R1591" s="576">
        <f t="shared" si="165"/>
        <v>0</v>
      </c>
      <c r="S1591" s="576">
        <f t="shared" si="166"/>
        <v>0</v>
      </c>
      <c r="T1591" s="576">
        <f t="shared" si="167"/>
        <v>0</v>
      </c>
      <c r="U1591" s="576">
        <f t="shared" si="168"/>
        <v>0</v>
      </c>
      <c r="V1591" s="553"/>
      <c r="W1591" s="553"/>
      <c r="X1591" s="553"/>
      <c r="Y1591" s="553"/>
      <c r="Z1591" s="397"/>
      <c r="AA1591" s="397"/>
      <c r="AB1591" s="397"/>
      <c r="AC1591" s="397"/>
      <c r="AD1591" s="397"/>
      <c r="AE1591" s="397"/>
      <c r="AF1591" s="397"/>
      <c r="AG1591" s="397"/>
      <c r="AH1591" s="397"/>
      <c r="AI1591" s="397"/>
      <c r="AJ1591" s="397"/>
      <c r="AK1591" s="397"/>
      <c r="AL1591" s="397"/>
      <c r="AM1591" s="397"/>
      <c r="AN1591" s="397"/>
      <c r="AO1591" s="397"/>
      <c r="AP1591" s="397"/>
      <c r="AQ1591" s="397"/>
      <c r="AR1591" s="397"/>
      <c r="AS1591" s="397"/>
      <c r="AT1591" s="397"/>
      <c r="AU1591" s="397"/>
      <c r="AV1591" s="397"/>
      <c r="AW1591" s="397"/>
      <c r="AX1591" s="397"/>
      <c r="AY1591" s="397"/>
      <c r="AZ1591" s="397"/>
      <c r="BA1591" s="553"/>
      <c r="BB1591" s="397"/>
      <c r="BC1591" s="397"/>
      <c r="BD1591" s="397"/>
    </row>
    <row r="1592" spans="2:56" x14ac:dyDescent="0.35">
      <c r="B1592" s="80"/>
      <c r="C1592" s="119"/>
      <c r="D1592" s="119"/>
      <c r="E1592" s="84"/>
      <c r="F1592" s="119"/>
      <c r="G1592" s="120"/>
      <c r="H1592" s="41"/>
      <c r="I1592" s="41"/>
      <c r="J1592" s="82"/>
      <c r="K1592" s="291">
        <f t="shared" si="163"/>
        <v>0</v>
      </c>
      <c r="L1592" s="293">
        <f>IF(I1592&lt;INDEX(Lookup!$U$2:$U$10,MATCH($D$46,Lookup!$S$2:$S$10,0)),0,IF(O1592="X",0,J1592/(DATEDIF(H1592,I1592,"m")+1)*12))</f>
        <v>0</v>
      </c>
      <c r="M1592" s="291">
        <f t="shared" si="164"/>
        <v>0</v>
      </c>
      <c r="N1592" s="335"/>
      <c r="O1592" s="143"/>
      <c r="P1592" s="397"/>
      <c r="Q1592" s="555"/>
      <c r="R1592" s="576">
        <f t="shared" si="165"/>
        <v>0</v>
      </c>
      <c r="S1592" s="576">
        <f t="shared" si="166"/>
        <v>0</v>
      </c>
      <c r="T1592" s="576">
        <f t="shared" si="167"/>
        <v>0</v>
      </c>
      <c r="U1592" s="576">
        <f t="shared" si="168"/>
        <v>0</v>
      </c>
      <c r="V1592" s="553"/>
      <c r="W1592" s="553"/>
      <c r="X1592" s="553"/>
      <c r="Y1592" s="553"/>
      <c r="Z1592" s="397"/>
      <c r="AA1592" s="397"/>
      <c r="AB1592" s="397"/>
      <c r="AC1592" s="397"/>
      <c r="AD1592" s="397"/>
      <c r="AE1592" s="397"/>
      <c r="AF1592" s="397"/>
      <c r="AG1592" s="397"/>
      <c r="AH1592" s="397"/>
      <c r="AI1592" s="397"/>
      <c r="AJ1592" s="397"/>
      <c r="AK1592" s="397"/>
      <c r="AL1592" s="397"/>
      <c r="AM1592" s="397"/>
      <c r="AN1592" s="397"/>
      <c r="AO1592" s="397"/>
      <c r="AP1592" s="397"/>
      <c r="AQ1592" s="397"/>
      <c r="AR1592" s="397"/>
      <c r="AS1592" s="397"/>
      <c r="AT1592" s="397"/>
      <c r="AU1592" s="397"/>
      <c r="AV1592" s="397"/>
      <c r="AW1592" s="397"/>
      <c r="AX1592" s="397"/>
      <c r="AY1592" s="397"/>
      <c r="AZ1592" s="397"/>
      <c r="BA1592" s="553"/>
      <c r="BB1592" s="397"/>
      <c r="BC1592" s="397"/>
      <c r="BD1592" s="397"/>
    </row>
    <row r="1593" spans="2:56" x14ac:dyDescent="0.35">
      <c r="B1593" s="80"/>
      <c r="C1593" s="119"/>
      <c r="D1593" s="119"/>
      <c r="E1593" s="84"/>
      <c r="F1593" s="119"/>
      <c r="G1593" s="120"/>
      <c r="H1593" s="41"/>
      <c r="I1593" s="41"/>
      <c r="J1593" s="82"/>
      <c r="K1593" s="291">
        <f t="shared" si="163"/>
        <v>0</v>
      </c>
      <c r="L1593" s="293">
        <f>IF(I1593&lt;INDEX(Lookup!$U$2:$U$10,MATCH($D$46,Lookup!$S$2:$S$10,0)),0,IF(O1593="X",0,J1593/(DATEDIF(H1593,I1593,"m")+1)*12))</f>
        <v>0</v>
      </c>
      <c r="M1593" s="291">
        <f t="shared" si="164"/>
        <v>0</v>
      </c>
      <c r="N1593" s="335"/>
      <c r="O1593" s="143"/>
      <c r="P1593" s="397"/>
      <c r="Q1593" s="555"/>
      <c r="R1593" s="576">
        <f t="shared" si="165"/>
        <v>0</v>
      </c>
      <c r="S1593" s="576">
        <f t="shared" si="166"/>
        <v>0</v>
      </c>
      <c r="T1593" s="576">
        <f t="shared" si="167"/>
        <v>0</v>
      </c>
      <c r="U1593" s="576">
        <f t="shared" si="168"/>
        <v>0</v>
      </c>
      <c r="V1593" s="553"/>
      <c r="W1593" s="553"/>
      <c r="X1593" s="553"/>
      <c r="Y1593" s="553"/>
      <c r="Z1593" s="397"/>
      <c r="AA1593" s="397"/>
      <c r="AB1593" s="397"/>
      <c r="AC1593" s="397"/>
      <c r="AD1593" s="397"/>
      <c r="AE1593" s="397"/>
      <c r="AF1593" s="397"/>
      <c r="AG1593" s="397"/>
      <c r="AH1593" s="397"/>
      <c r="AI1593" s="397"/>
      <c r="AJ1593" s="397"/>
      <c r="AK1593" s="397"/>
      <c r="AL1593" s="397"/>
      <c r="AM1593" s="397"/>
      <c r="AN1593" s="397"/>
      <c r="AO1593" s="397"/>
      <c r="AP1593" s="397"/>
      <c r="AQ1593" s="397"/>
      <c r="AR1593" s="397"/>
      <c r="AS1593" s="397"/>
      <c r="AT1593" s="397"/>
      <c r="AU1593" s="397"/>
      <c r="AV1593" s="397"/>
      <c r="AW1593" s="397"/>
      <c r="AX1593" s="397"/>
      <c r="AY1593" s="397"/>
      <c r="AZ1593" s="397"/>
      <c r="BA1593" s="553"/>
      <c r="BB1593" s="397"/>
      <c r="BC1593" s="397"/>
      <c r="BD1593" s="397"/>
    </row>
    <row r="1594" spans="2:56" x14ac:dyDescent="0.35">
      <c r="B1594" s="80"/>
      <c r="C1594" s="119"/>
      <c r="D1594" s="119"/>
      <c r="E1594" s="84"/>
      <c r="F1594" s="119"/>
      <c r="G1594" s="120"/>
      <c r="H1594" s="41"/>
      <c r="I1594" s="41"/>
      <c r="J1594" s="82"/>
      <c r="K1594" s="291">
        <f t="shared" si="163"/>
        <v>0</v>
      </c>
      <c r="L1594" s="293">
        <f>IF(I1594&lt;INDEX(Lookup!$U$2:$U$10,MATCH($D$46,Lookup!$S$2:$S$10,0)),0,IF(O1594="X",0,J1594/(DATEDIF(H1594,I1594,"m")+1)*12))</f>
        <v>0</v>
      </c>
      <c r="M1594" s="291">
        <f t="shared" si="164"/>
        <v>0</v>
      </c>
      <c r="N1594" s="335"/>
      <c r="O1594" s="143"/>
      <c r="P1594" s="397"/>
      <c r="Q1594" s="555"/>
      <c r="R1594" s="576">
        <f t="shared" si="165"/>
        <v>0</v>
      </c>
      <c r="S1594" s="576">
        <f t="shared" si="166"/>
        <v>0</v>
      </c>
      <c r="T1594" s="576">
        <f t="shared" si="167"/>
        <v>0</v>
      </c>
      <c r="U1594" s="576">
        <f t="shared" si="168"/>
        <v>0</v>
      </c>
      <c r="V1594" s="553"/>
      <c r="W1594" s="553"/>
      <c r="X1594" s="553"/>
      <c r="Y1594" s="553"/>
      <c r="Z1594" s="397"/>
      <c r="AA1594" s="397"/>
      <c r="AB1594" s="397"/>
      <c r="AC1594" s="397"/>
      <c r="AD1594" s="397"/>
      <c r="AE1594" s="397"/>
      <c r="AF1594" s="397"/>
      <c r="AG1594" s="397"/>
      <c r="AH1594" s="397"/>
      <c r="AI1594" s="397"/>
      <c r="AJ1594" s="397"/>
      <c r="AK1594" s="397"/>
      <c r="AL1594" s="397"/>
      <c r="AM1594" s="397"/>
      <c r="AN1594" s="397"/>
      <c r="AO1594" s="397"/>
      <c r="AP1594" s="397"/>
      <c r="AQ1594" s="397"/>
      <c r="AR1594" s="397"/>
      <c r="AS1594" s="397"/>
      <c r="AT1594" s="397"/>
      <c r="AU1594" s="397"/>
      <c r="AV1594" s="397"/>
      <c r="AW1594" s="397"/>
      <c r="AX1594" s="397"/>
      <c r="AY1594" s="397"/>
      <c r="AZ1594" s="397"/>
      <c r="BA1594" s="553"/>
      <c r="BB1594" s="397"/>
      <c r="BC1594" s="397"/>
      <c r="BD1594" s="397"/>
    </row>
    <row r="1595" spans="2:56" x14ac:dyDescent="0.35">
      <c r="B1595" s="80"/>
      <c r="C1595" s="119"/>
      <c r="D1595" s="119"/>
      <c r="E1595" s="84"/>
      <c r="F1595" s="119"/>
      <c r="G1595" s="120"/>
      <c r="H1595" s="41"/>
      <c r="I1595" s="41"/>
      <c r="J1595" s="82"/>
      <c r="K1595" s="291">
        <f t="shared" si="163"/>
        <v>0</v>
      </c>
      <c r="L1595" s="293">
        <f>IF(I1595&lt;INDEX(Lookup!$U$2:$U$10,MATCH($D$46,Lookup!$S$2:$S$10,0)),0,IF(O1595="X",0,J1595/(DATEDIF(H1595,I1595,"m")+1)*12))</f>
        <v>0</v>
      </c>
      <c r="M1595" s="291">
        <f t="shared" si="164"/>
        <v>0</v>
      </c>
      <c r="N1595" s="335"/>
      <c r="O1595" s="143"/>
      <c r="P1595" s="397"/>
      <c r="Q1595" s="555"/>
      <c r="R1595" s="576">
        <f t="shared" si="165"/>
        <v>0</v>
      </c>
      <c r="S1595" s="576">
        <f t="shared" si="166"/>
        <v>0</v>
      </c>
      <c r="T1595" s="576">
        <f t="shared" si="167"/>
        <v>0</v>
      </c>
      <c r="U1595" s="576">
        <f t="shared" si="168"/>
        <v>0</v>
      </c>
      <c r="V1595" s="553"/>
      <c r="W1595" s="553"/>
      <c r="X1595" s="553"/>
      <c r="Y1595" s="553"/>
      <c r="Z1595" s="397"/>
      <c r="AA1595" s="397"/>
      <c r="AB1595" s="397"/>
      <c r="AC1595" s="397"/>
      <c r="AD1595" s="397"/>
      <c r="AE1595" s="397"/>
      <c r="AF1595" s="397"/>
      <c r="AG1595" s="397"/>
      <c r="AH1595" s="397"/>
      <c r="AI1595" s="397"/>
      <c r="AJ1595" s="397"/>
      <c r="AK1595" s="397"/>
      <c r="AL1595" s="397"/>
      <c r="AM1595" s="397"/>
      <c r="AN1595" s="397"/>
      <c r="AO1595" s="397"/>
      <c r="AP1595" s="397"/>
      <c r="AQ1595" s="397"/>
      <c r="AR1595" s="397"/>
      <c r="AS1595" s="397"/>
      <c r="AT1595" s="397"/>
      <c r="AU1595" s="397"/>
      <c r="AV1595" s="397"/>
      <c r="AW1595" s="397"/>
      <c r="AX1595" s="397"/>
      <c r="AY1595" s="397"/>
      <c r="AZ1595" s="397"/>
      <c r="BA1595" s="553"/>
      <c r="BB1595" s="397"/>
      <c r="BC1595" s="397"/>
      <c r="BD1595" s="397"/>
    </row>
    <row r="1596" spans="2:56" x14ac:dyDescent="0.35">
      <c r="B1596" s="80"/>
      <c r="C1596" s="119"/>
      <c r="D1596" s="119"/>
      <c r="E1596" s="84"/>
      <c r="F1596" s="119"/>
      <c r="G1596" s="120"/>
      <c r="H1596" s="41"/>
      <c r="I1596" s="41"/>
      <c r="J1596" s="82"/>
      <c r="K1596" s="291">
        <f t="shared" si="163"/>
        <v>0</v>
      </c>
      <c r="L1596" s="293">
        <f>IF(I1596&lt;INDEX(Lookup!$U$2:$U$10,MATCH($D$46,Lookup!$S$2:$S$10,0)),0,IF(O1596="X",0,J1596/(DATEDIF(H1596,I1596,"m")+1)*12))</f>
        <v>0</v>
      </c>
      <c r="M1596" s="291">
        <f t="shared" si="164"/>
        <v>0</v>
      </c>
      <c r="N1596" s="335"/>
      <c r="O1596" s="143"/>
      <c r="P1596" s="397"/>
      <c r="Q1596" s="555"/>
      <c r="R1596" s="576">
        <f t="shared" si="165"/>
        <v>0</v>
      </c>
      <c r="S1596" s="576">
        <f t="shared" si="166"/>
        <v>0</v>
      </c>
      <c r="T1596" s="576">
        <f t="shared" si="167"/>
        <v>0</v>
      </c>
      <c r="U1596" s="576">
        <f t="shared" si="168"/>
        <v>0</v>
      </c>
      <c r="V1596" s="553"/>
      <c r="W1596" s="553"/>
      <c r="X1596" s="553"/>
      <c r="Y1596" s="553"/>
      <c r="Z1596" s="397"/>
      <c r="AA1596" s="397"/>
      <c r="AB1596" s="397"/>
      <c r="AC1596" s="397"/>
      <c r="AD1596" s="397"/>
      <c r="AE1596" s="397"/>
      <c r="AF1596" s="397"/>
      <c r="AG1596" s="397"/>
      <c r="AH1596" s="397"/>
      <c r="AI1596" s="397"/>
      <c r="AJ1596" s="397"/>
      <c r="AK1596" s="397"/>
      <c r="AL1596" s="397"/>
      <c r="AM1596" s="397"/>
      <c r="AN1596" s="397"/>
      <c r="AO1596" s="397"/>
      <c r="AP1596" s="397"/>
      <c r="AQ1596" s="397"/>
      <c r="AR1596" s="397"/>
      <c r="AS1596" s="397"/>
      <c r="AT1596" s="397"/>
      <c r="AU1596" s="397"/>
      <c r="AV1596" s="397"/>
      <c r="AW1596" s="397"/>
      <c r="AX1596" s="397"/>
      <c r="AY1596" s="397"/>
      <c r="AZ1596" s="397"/>
      <c r="BA1596" s="553"/>
      <c r="BB1596" s="397"/>
      <c r="BC1596" s="397"/>
      <c r="BD1596" s="397"/>
    </row>
    <row r="1597" spans="2:56" x14ac:dyDescent="0.35">
      <c r="B1597" s="80"/>
      <c r="C1597" s="119"/>
      <c r="D1597" s="119"/>
      <c r="E1597" s="84"/>
      <c r="F1597" s="119"/>
      <c r="G1597" s="120"/>
      <c r="H1597" s="41"/>
      <c r="I1597" s="41"/>
      <c r="J1597" s="82"/>
      <c r="K1597" s="291">
        <f t="shared" si="163"/>
        <v>0</v>
      </c>
      <c r="L1597" s="293">
        <f>IF(I1597&lt;INDEX(Lookup!$U$2:$U$10,MATCH($D$46,Lookup!$S$2:$S$10,0)),0,IF(O1597="X",0,J1597/(DATEDIF(H1597,I1597,"m")+1)*12))</f>
        <v>0</v>
      </c>
      <c r="M1597" s="291">
        <f t="shared" si="164"/>
        <v>0</v>
      </c>
      <c r="N1597" s="335"/>
      <c r="O1597" s="143"/>
      <c r="P1597" s="397"/>
      <c r="Q1597" s="555"/>
      <c r="R1597" s="576">
        <f t="shared" si="165"/>
        <v>0</v>
      </c>
      <c r="S1597" s="576">
        <f t="shared" si="166"/>
        <v>0</v>
      </c>
      <c r="T1597" s="576">
        <f t="shared" si="167"/>
        <v>0</v>
      </c>
      <c r="U1597" s="576">
        <f t="shared" si="168"/>
        <v>0</v>
      </c>
      <c r="V1597" s="553"/>
      <c r="W1597" s="553"/>
      <c r="X1597" s="553"/>
      <c r="Y1597" s="553"/>
      <c r="Z1597" s="397"/>
      <c r="AA1597" s="397"/>
      <c r="AB1597" s="397"/>
      <c r="AC1597" s="397"/>
      <c r="AD1597" s="397"/>
      <c r="AE1597" s="397"/>
      <c r="AF1597" s="397"/>
      <c r="AG1597" s="397"/>
      <c r="AH1597" s="397"/>
      <c r="AI1597" s="397"/>
      <c r="AJ1597" s="397"/>
      <c r="AK1597" s="397"/>
      <c r="AL1597" s="397"/>
      <c r="AM1597" s="397"/>
      <c r="AN1597" s="397"/>
      <c r="AO1597" s="397"/>
      <c r="AP1597" s="397"/>
      <c r="AQ1597" s="397"/>
      <c r="AR1597" s="397"/>
      <c r="AS1597" s="397"/>
      <c r="AT1597" s="397"/>
      <c r="AU1597" s="397"/>
      <c r="AV1597" s="397"/>
      <c r="AW1597" s="397"/>
      <c r="AX1597" s="397"/>
      <c r="AY1597" s="397"/>
      <c r="AZ1597" s="397"/>
      <c r="BA1597" s="553"/>
      <c r="BB1597" s="397"/>
      <c r="BC1597" s="397"/>
      <c r="BD1597" s="397"/>
    </row>
    <row r="1598" spans="2:56" x14ac:dyDescent="0.35">
      <c r="B1598" s="80"/>
      <c r="C1598" s="119"/>
      <c r="D1598" s="119"/>
      <c r="E1598" s="84"/>
      <c r="F1598" s="119"/>
      <c r="G1598" s="120"/>
      <c r="H1598" s="41"/>
      <c r="I1598" s="41"/>
      <c r="J1598" s="82"/>
      <c r="K1598" s="291">
        <f t="shared" si="163"/>
        <v>0</v>
      </c>
      <c r="L1598" s="293">
        <f>IF(I1598&lt;INDEX(Lookup!$U$2:$U$10,MATCH($D$46,Lookup!$S$2:$S$10,0)),0,IF(O1598="X",0,J1598/(DATEDIF(H1598,I1598,"m")+1)*12))</f>
        <v>0</v>
      </c>
      <c r="M1598" s="291">
        <f t="shared" si="164"/>
        <v>0</v>
      </c>
      <c r="N1598" s="335"/>
      <c r="O1598" s="143"/>
      <c r="P1598" s="397"/>
      <c r="Q1598" s="555"/>
      <c r="R1598" s="576">
        <f t="shared" si="165"/>
        <v>0</v>
      </c>
      <c r="S1598" s="576">
        <f t="shared" si="166"/>
        <v>0</v>
      </c>
      <c r="T1598" s="576">
        <f t="shared" si="167"/>
        <v>0</v>
      </c>
      <c r="U1598" s="576">
        <f t="shared" si="168"/>
        <v>0</v>
      </c>
      <c r="V1598" s="553"/>
      <c r="W1598" s="553"/>
      <c r="X1598" s="553"/>
      <c r="Y1598" s="553"/>
      <c r="Z1598" s="397"/>
      <c r="AA1598" s="397"/>
      <c r="AB1598" s="397"/>
      <c r="AC1598" s="397"/>
      <c r="AD1598" s="397"/>
      <c r="AE1598" s="397"/>
      <c r="AF1598" s="397"/>
      <c r="AG1598" s="397"/>
      <c r="AH1598" s="397"/>
      <c r="AI1598" s="397"/>
      <c r="AJ1598" s="397"/>
      <c r="AK1598" s="397"/>
      <c r="AL1598" s="397"/>
      <c r="AM1598" s="397"/>
      <c r="AN1598" s="397"/>
      <c r="AO1598" s="397"/>
      <c r="AP1598" s="397"/>
      <c r="AQ1598" s="397"/>
      <c r="AR1598" s="397"/>
      <c r="AS1598" s="397"/>
      <c r="AT1598" s="397"/>
      <c r="AU1598" s="397"/>
      <c r="AV1598" s="397"/>
      <c r="AW1598" s="397"/>
      <c r="AX1598" s="397"/>
      <c r="AY1598" s="397"/>
      <c r="AZ1598" s="397"/>
      <c r="BA1598" s="553"/>
      <c r="BB1598" s="397"/>
      <c r="BC1598" s="397"/>
      <c r="BD1598" s="397"/>
    </row>
    <row r="1599" spans="2:56" x14ac:dyDescent="0.35">
      <c r="B1599" s="80"/>
      <c r="C1599" s="119"/>
      <c r="D1599" s="119"/>
      <c r="E1599" s="84"/>
      <c r="F1599" s="119"/>
      <c r="G1599" s="120"/>
      <c r="H1599" s="41"/>
      <c r="I1599" s="41"/>
      <c r="J1599" s="82"/>
      <c r="K1599" s="291">
        <f t="shared" si="163"/>
        <v>0</v>
      </c>
      <c r="L1599" s="293">
        <f>IF(I1599&lt;INDEX(Lookup!$U$2:$U$10,MATCH($D$46,Lookup!$S$2:$S$10,0)),0,IF(O1599="X",0,J1599/(DATEDIF(H1599,I1599,"m")+1)*12))</f>
        <v>0</v>
      </c>
      <c r="M1599" s="291">
        <f t="shared" si="164"/>
        <v>0</v>
      </c>
      <c r="N1599" s="335"/>
      <c r="O1599" s="143"/>
      <c r="P1599" s="397"/>
      <c r="Q1599" s="555"/>
      <c r="R1599" s="576">
        <f t="shared" si="165"/>
        <v>0</v>
      </c>
      <c r="S1599" s="576">
        <f t="shared" si="166"/>
        <v>0</v>
      </c>
      <c r="T1599" s="576">
        <f t="shared" si="167"/>
        <v>0</v>
      </c>
      <c r="U1599" s="576">
        <f t="shared" si="168"/>
        <v>0</v>
      </c>
      <c r="V1599" s="553"/>
      <c r="W1599" s="553"/>
      <c r="X1599" s="553"/>
      <c r="Y1599" s="553"/>
      <c r="Z1599" s="397"/>
      <c r="AA1599" s="397"/>
      <c r="AB1599" s="397"/>
      <c r="AC1599" s="397"/>
      <c r="AD1599" s="397"/>
      <c r="AE1599" s="397"/>
      <c r="AF1599" s="397"/>
      <c r="AG1599" s="397"/>
      <c r="AH1599" s="397"/>
      <c r="AI1599" s="397"/>
      <c r="AJ1599" s="397"/>
      <c r="AK1599" s="397"/>
      <c r="AL1599" s="397"/>
      <c r="AM1599" s="397"/>
      <c r="AN1599" s="397"/>
      <c r="AO1599" s="397"/>
      <c r="AP1599" s="397"/>
      <c r="AQ1599" s="397"/>
      <c r="AR1599" s="397"/>
      <c r="AS1599" s="397"/>
      <c r="AT1599" s="397"/>
      <c r="AU1599" s="397"/>
      <c r="AV1599" s="397"/>
      <c r="AW1599" s="397"/>
      <c r="AX1599" s="397"/>
      <c r="AY1599" s="397"/>
      <c r="AZ1599" s="397"/>
      <c r="BA1599" s="553"/>
      <c r="BB1599" s="397"/>
      <c r="BC1599" s="397"/>
      <c r="BD1599" s="397"/>
    </row>
    <row r="1600" spans="2:56" x14ac:dyDescent="0.35">
      <c r="B1600" s="80"/>
      <c r="C1600" s="119"/>
      <c r="D1600" s="119"/>
      <c r="E1600" s="84"/>
      <c r="F1600" s="119"/>
      <c r="G1600" s="120"/>
      <c r="H1600" s="41"/>
      <c r="I1600" s="41"/>
      <c r="J1600" s="82"/>
      <c r="K1600" s="291">
        <f t="shared" si="163"/>
        <v>0</v>
      </c>
      <c r="L1600" s="293">
        <f>IF(I1600&lt;INDEX(Lookup!$U$2:$U$10,MATCH($D$46,Lookup!$S$2:$S$10,0)),0,IF(O1600="X",0,J1600/(DATEDIF(H1600,I1600,"m")+1)*12))</f>
        <v>0</v>
      </c>
      <c r="M1600" s="291">
        <f t="shared" si="164"/>
        <v>0</v>
      </c>
      <c r="N1600" s="335"/>
      <c r="O1600" s="143"/>
      <c r="P1600" s="397"/>
      <c r="Q1600" s="555"/>
      <c r="R1600" s="576">
        <f t="shared" si="165"/>
        <v>0</v>
      </c>
      <c r="S1600" s="576">
        <f t="shared" si="166"/>
        <v>0</v>
      </c>
      <c r="T1600" s="576">
        <f t="shared" si="167"/>
        <v>0</v>
      </c>
      <c r="U1600" s="576">
        <f t="shared" si="168"/>
        <v>0</v>
      </c>
      <c r="V1600" s="553"/>
      <c r="W1600" s="553"/>
      <c r="X1600" s="553"/>
      <c r="Y1600" s="553"/>
      <c r="Z1600" s="397"/>
      <c r="AA1600" s="397"/>
      <c r="AB1600" s="397"/>
      <c r="AC1600" s="397"/>
      <c r="AD1600" s="397"/>
      <c r="AE1600" s="397"/>
      <c r="AF1600" s="397"/>
      <c r="AG1600" s="397"/>
      <c r="AH1600" s="397"/>
      <c r="AI1600" s="397"/>
      <c r="AJ1600" s="397"/>
      <c r="AK1600" s="397"/>
      <c r="AL1600" s="397"/>
      <c r="AM1600" s="397"/>
      <c r="AN1600" s="397"/>
      <c r="AO1600" s="397"/>
      <c r="AP1600" s="397"/>
      <c r="AQ1600" s="397"/>
      <c r="AR1600" s="397"/>
      <c r="AS1600" s="397"/>
      <c r="AT1600" s="397"/>
      <c r="AU1600" s="397"/>
      <c r="AV1600" s="397"/>
      <c r="AW1600" s="397"/>
      <c r="AX1600" s="397"/>
      <c r="AY1600" s="397"/>
      <c r="AZ1600" s="397"/>
      <c r="BA1600" s="553"/>
      <c r="BB1600" s="397"/>
      <c r="BC1600" s="397"/>
      <c r="BD1600" s="397"/>
    </row>
    <row r="1601" spans="2:56" x14ac:dyDescent="0.35">
      <c r="B1601" s="80"/>
      <c r="C1601" s="119"/>
      <c r="D1601" s="119"/>
      <c r="E1601" s="84"/>
      <c r="F1601" s="119"/>
      <c r="G1601" s="120"/>
      <c r="H1601" s="41"/>
      <c r="I1601" s="41"/>
      <c r="J1601" s="82"/>
      <c r="K1601" s="291">
        <f t="shared" si="163"/>
        <v>0</v>
      </c>
      <c r="L1601" s="293">
        <f>IF(I1601&lt;INDEX(Lookup!$U$2:$U$10,MATCH($D$46,Lookup!$S$2:$S$10,0)),0,IF(O1601="X",0,J1601/(DATEDIF(H1601,I1601,"m")+1)*12))</f>
        <v>0</v>
      </c>
      <c r="M1601" s="291">
        <f t="shared" si="164"/>
        <v>0</v>
      </c>
      <c r="N1601" s="335"/>
      <c r="O1601" s="143"/>
      <c r="P1601" s="397"/>
      <c r="Q1601" s="555"/>
      <c r="R1601" s="576">
        <f t="shared" si="165"/>
        <v>0</v>
      </c>
      <c r="S1601" s="576">
        <f t="shared" si="166"/>
        <v>0</v>
      </c>
      <c r="T1601" s="576">
        <f t="shared" si="167"/>
        <v>0</v>
      </c>
      <c r="U1601" s="576">
        <f t="shared" si="168"/>
        <v>0</v>
      </c>
      <c r="V1601" s="553"/>
      <c r="W1601" s="553"/>
      <c r="X1601" s="553"/>
      <c r="Y1601" s="553"/>
      <c r="Z1601" s="397"/>
      <c r="AA1601" s="397"/>
      <c r="AB1601" s="397"/>
      <c r="AC1601" s="397"/>
      <c r="AD1601" s="397"/>
      <c r="AE1601" s="397"/>
      <c r="AF1601" s="397"/>
      <c r="AG1601" s="397"/>
      <c r="AH1601" s="397"/>
      <c r="AI1601" s="397"/>
      <c r="AJ1601" s="397"/>
      <c r="AK1601" s="397"/>
      <c r="AL1601" s="397"/>
      <c r="AM1601" s="397"/>
      <c r="AN1601" s="397"/>
      <c r="AO1601" s="397"/>
      <c r="AP1601" s="397"/>
      <c r="AQ1601" s="397"/>
      <c r="AR1601" s="397"/>
      <c r="AS1601" s="397"/>
      <c r="AT1601" s="397"/>
      <c r="AU1601" s="397"/>
      <c r="AV1601" s="397"/>
      <c r="AW1601" s="397"/>
      <c r="AX1601" s="397"/>
      <c r="AY1601" s="397"/>
      <c r="AZ1601" s="397"/>
      <c r="BA1601" s="553"/>
      <c r="BB1601" s="397"/>
      <c r="BC1601" s="397"/>
      <c r="BD1601" s="397"/>
    </row>
    <row r="1602" spans="2:56" x14ac:dyDescent="0.35">
      <c r="B1602" s="80"/>
      <c r="C1602" s="119"/>
      <c r="D1602" s="119"/>
      <c r="E1602" s="84"/>
      <c r="F1602" s="119"/>
      <c r="G1602" s="120"/>
      <c r="H1602" s="41"/>
      <c r="I1602" s="41"/>
      <c r="J1602" s="82"/>
      <c r="K1602" s="291">
        <f t="shared" si="163"/>
        <v>0</v>
      </c>
      <c r="L1602" s="293">
        <f>IF(I1602&lt;INDEX(Lookup!$U$2:$U$10,MATCH($D$46,Lookup!$S$2:$S$10,0)),0,IF(O1602="X",0,J1602/(DATEDIF(H1602,I1602,"m")+1)*12))</f>
        <v>0</v>
      </c>
      <c r="M1602" s="291">
        <f t="shared" si="164"/>
        <v>0</v>
      </c>
      <c r="N1602" s="335"/>
      <c r="O1602" s="143"/>
      <c r="P1602" s="397"/>
      <c r="Q1602" s="555"/>
      <c r="R1602" s="576">
        <f t="shared" si="165"/>
        <v>0</v>
      </c>
      <c r="S1602" s="576">
        <f t="shared" si="166"/>
        <v>0</v>
      </c>
      <c r="T1602" s="576">
        <f t="shared" si="167"/>
        <v>0</v>
      </c>
      <c r="U1602" s="576">
        <f t="shared" si="168"/>
        <v>0</v>
      </c>
      <c r="V1602" s="553"/>
      <c r="W1602" s="553"/>
      <c r="X1602" s="553"/>
      <c r="Y1602" s="553"/>
      <c r="Z1602" s="397"/>
      <c r="AA1602" s="397"/>
      <c r="AB1602" s="397"/>
      <c r="AC1602" s="397"/>
      <c r="AD1602" s="397"/>
      <c r="AE1602" s="397"/>
      <c r="AF1602" s="397"/>
      <c r="AG1602" s="397"/>
      <c r="AH1602" s="397"/>
      <c r="AI1602" s="397"/>
      <c r="AJ1602" s="397"/>
      <c r="AK1602" s="397"/>
      <c r="AL1602" s="397"/>
      <c r="AM1602" s="397"/>
      <c r="AN1602" s="397"/>
      <c r="AO1602" s="397"/>
      <c r="AP1602" s="397"/>
      <c r="AQ1602" s="397"/>
      <c r="AR1602" s="397"/>
      <c r="AS1602" s="397"/>
      <c r="AT1602" s="397"/>
      <c r="AU1602" s="397"/>
      <c r="AV1602" s="397"/>
      <c r="AW1602" s="397"/>
      <c r="AX1602" s="397"/>
      <c r="AY1602" s="397"/>
      <c r="AZ1602" s="397"/>
      <c r="BA1602" s="553"/>
      <c r="BB1602" s="397"/>
      <c r="BC1602" s="397"/>
      <c r="BD1602" s="397"/>
    </row>
    <row r="1603" spans="2:56" x14ac:dyDescent="0.35">
      <c r="B1603" s="80"/>
      <c r="C1603" s="119"/>
      <c r="D1603" s="119"/>
      <c r="E1603" s="84"/>
      <c r="F1603" s="119"/>
      <c r="G1603" s="120"/>
      <c r="H1603" s="41"/>
      <c r="I1603" s="41"/>
      <c r="J1603" s="82"/>
      <c r="K1603" s="291">
        <f t="shared" si="163"/>
        <v>0</v>
      </c>
      <c r="L1603" s="293">
        <f>IF(I1603&lt;INDEX(Lookup!$U$2:$U$10,MATCH($D$46,Lookup!$S$2:$S$10,0)),0,IF(O1603="X",0,J1603/(DATEDIF(H1603,I1603,"m")+1)*12))</f>
        <v>0</v>
      </c>
      <c r="M1603" s="291">
        <f t="shared" si="164"/>
        <v>0</v>
      </c>
      <c r="N1603" s="335"/>
      <c r="O1603" s="143"/>
      <c r="P1603" s="397"/>
      <c r="Q1603" s="555"/>
      <c r="R1603" s="576">
        <f t="shared" si="165"/>
        <v>0</v>
      </c>
      <c r="S1603" s="576">
        <f t="shared" si="166"/>
        <v>0</v>
      </c>
      <c r="T1603" s="576">
        <f t="shared" si="167"/>
        <v>0</v>
      </c>
      <c r="U1603" s="576">
        <f t="shared" si="168"/>
        <v>0</v>
      </c>
      <c r="V1603" s="553"/>
      <c r="W1603" s="553"/>
      <c r="X1603" s="553"/>
      <c r="Y1603" s="553"/>
      <c r="Z1603" s="397"/>
      <c r="AA1603" s="397"/>
      <c r="AB1603" s="397"/>
      <c r="AC1603" s="397"/>
      <c r="AD1603" s="397"/>
      <c r="AE1603" s="397"/>
      <c r="AF1603" s="397"/>
      <c r="AG1603" s="397"/>
      <c r="AH1603" s="397"/>
      <c r="AI1603" s="397"/>
      <c r="AJ1603" s="397"/>
      <c r="AK1603" s="397"/>
      <c r="AL1603" s="397"/>
      <c r="AM1603" s="397"/>
      <c r="AN1603" s="397"/>
      <c r="AO1603" s="397"/>
      <c r="AP1603" s="397"/>
      <c r="AQ1603" s="397"/>
      <c r="AR1603" s="397"/>
      <c r="AS1603" s="397"/>
      <c r="AT1603" s="397"/>
      <c r="AU1603" s="397"/>
      <c r="AV1603" s="397"/>
      <c r="AW1603" s="397"/>
      <c r="AX1603" s="397"/>
      <c r="AY1603" s="397"/>
      <c r="AZ1603" s="397"/>
      <c r="BA1603" s="553"/>
      <c r="BB1603" s="397"/>
      <c r="BC1603" s="397"/>
      <c r="BD1603" s="397"/>
    </row>
    <row r="1604" spans="2:56" x14ac:dyDescent="0.35">
      <c r="B1604" s="80"/>
      <c r="C1604" s="119"/>
      <c r="D1604" s="119"/>
      <c r="E1604" s="84"/>
      <c r="F1604" s="119"/>
      <c r="G1604" s="120"/>
      <c r="H1604" s="41"/>
      <c r="I1604" s="41"/>
      <c r="J1604" s="82"/>
      <c r="K1604" s="291">
        <f t="shared" si="163"/>
        <v>0</v>
      </c>
      <c r="L1604" s="293">
        <f>IF(I1604&lt;INDEX(Lookup!$U$2:$U$10,MATCH($D$46,Lookup!$S$2:$S$10,0)),0,IF(O1604="X",0,J1604/(DATEDIF(H1604,I1604,"m")+1)*12))</f>
        <v>0</v>
      </c>
      <c r="M1604" s="291">
        <f t="shared" si="164"/>
        <v>0</v>
      </c>
      <c r="N1604" s="335"/>
      <c r="O1604" s="143"/>
      <c r="P1604" s="397"/>
      <c r="Q1604" s="555"/>
      <c r="R1604" s="576">
        <f t="shared" si="165"/>
        <v>0</v>
      </c>
      <c r="S1604" s="576">
        <f t="shared" si="166"/>
        <v>0</v>
      </c>
      <c r="T1604" s="576">
        <f t="shared" si="167"/>
        <v>0</v>
      </c>
      <c r="U1604" s="576">
        <f t="shared" si="168"/>
        <v>0</v>
      </c>
      <c r="V1604" s="553"/>
      <c r="W1604" s="553"/>
      <c r="X1604" s="553"/>
      <c r="Y1604" s="553"/>
      <c r="Z1604" s="397"/>
      <c r="AA1604" s="397"/>
      <c r="AB1604" s="397"/>
      <c r="AC1604" s="397"/>
      <c r="AD1604" s="397"/>
      <c r="AE1604" s="397"/>
      <c r="AF1604" s="397"/>
      <c r="AG1604" s="397"/>
      <c r="AH1604" s="397"/>
      <c r="AI1604" s="397"/>
      <c r="AJ1604" s="397"/>
      <c r="AK1604" s="397"/>
      <c r="AL1604" s="397"/>
      <c r="AM1604" s="397"/>
      <c r="AN1604" s="397"/>
      <c r="AO1604" s="397"/>
      <c r="AP1604" s="397"/>
      <c r="AQ1604" s="397"/>
      <c r="AR1604" s="397"/>
      <c r="AS1604" s="397"/>
      <c r="AT1604" s="397"/>
      <c r="AU1604" s="397"/>
      <c r="AV1604" s="397"/>
      <c r="AW1604" s="397"/>
      <c r="AX1604" s="397"/>
      <c r="AY1604" s="397"/>
      <c r="AZ1604" s="397"/>
      <c r="BA1604" s="553"/>
      <c r="BB1604" s="397"/>
      <c r="BC1604" s="397"/>
      <c r="BD1604" s="397"/>
    </row>
    <row r="1605" spans="2:56" x14ac:dyDescent="0.35">
      <c r="B1605" s="80"/>
      <c r="C1605" s="119"/>
      <c r="D1605" s="119"/>
      <c r="E1605" s="84"/>
      <c r="F1605" s="119"/>
      <c r="G1605" s="120"/>
      <c r="H1605" s="41"/>
      <c r="I1605" s="41"/>
      <c r="J1605" s="82"/>
      <c r="K1605" s="291">
        <f t="shared" si="163"/>
        <v>0</v>
      </c>
      <c r="L1605" s="293">
        <f>IF(I1605&lt;INDEX(Lookup!$U$2:$U$10,MATCH($D$46,Lookup!$S$2:$S$10,0)),0,IF(O1605="X",0,J1605/(DATEDIF(H1605,I1605,"m")+1)*12))</f>
        <v>0</v>
      </c>
      <c r="M1605" s="291">
        <f t="shared" si="164"/>
        <v>0</v>
      </c>
      <c r="N1605" s="335"/>
      <c r="O1605" s="143"/>
      <c r="P1605" s="397"/>
      <c r="Q1605" s="555"/>
      <c r="R1605" s="576">
        <f t="shared" si="165"/>
        <v>0</v>
      </c>
      <c r="S1605" s="576">
        <f t="shared" si="166"/>
        <v>0</v>
      </c>
      <c r="T1605" s="576">
        <f t="shared" si="167"/>
        <v>0</v>
      </c>
      <c r="U1605" s="576">
        <f t="shared" si="168"/>
        <v>0</v>
      </c>
      <c r="V1605" s="553"/>
      <c r="W1605" s="553"/>
      <c r="X1605" s="553"/>
      <c r="Y1605" s="553"/>
      <c r="Z1605" s="397"/>
      <c r="AA1605" s="397"/>
      <c r="AB1605" s="397"/>
      <c r="AC1605" s="397"/>
      <c r="AD1605" s="397"/>
      <c r="AE1605" s="397"/>
      <c r="AF1605" s="397"/>
      <c r="AG1605" s="397"/>
      <c r="AH1605" s="397"/>
      <c r="AI1605" s="397"/>
      <c r="AJ1605" s="397"/>
      <c r="AK1605" s="397"/>
      <c r="AL1605" s="397"/>
      <c r="AM1605" s="397"/>
      <c r="AN1605" s="397"/>
      <c r="AO1605" s="397"/>
      <c r="AP1605" s="397"/>
      <c r="AQ1605" s="397"/>
      <c r="AR1605" s="397"/>
      <c r="AS1605" s="397"/>
      <c r="AT1605" s="397"/>
      <c r="AU1605" s="397"/>
      <c r="AV1605" s="397"/>
      <c r="AW1605" s="397"/>
      <c r="AX1605" s="397"/>
      <c r="AY1605" s="397"/>
      <c r="AZ1605" s="397"/>
      <c r="BA1605" s="553"/>
      <c r="BB1605" s="397"/>
      <c r="BC1605" s="397"/>
      <c r="BD1605" s="397"/>
    </row>
    <row r="1606" spans="2:56" x14ac:dyDescent="0.35">
      <c r="B1606" s="80"/>
      <c r="C1606" s="119"/>
      <c r="D1606" s="119"/>
      <c r="E1606" s="84"/>
      <c r="F1606" s="119"/>
      <c r="G1606" s="120"/>
      <c r="H1606" s="41"/>
      <c r="I1606" s="41"/>
      <c r="J1606" s="82"/>
      <c r="K1606" s="291">
        <f t="shared" si="163"/>
        <v>0</v>
      </c>
      <c r="L1606" s="293">
        <f>IF(I1606&lt;INDEX(Lookup!$U$2:$U$10,MATCH($D$46,Lookup!$S$2:$S$10,0)),0,IF(O1606="X",0,J1606/(DATEDIF(H1606,I1606,"m")+1)*12))</f>
        <v>0</v>
      </c>
      <c r="M1606" s="291">
        <f t="shared" si="164"/>
        <v>0</v>
      </c>
      <c r="N1606" s="335"/>
      <c r="O1606" s="143"/>
      <c r="P1606" s="397"/>
      <c r="Q1606" s="555"/>
      <c r="R1606" s="576">
        <f t="shared" si="165"/>
        <v>0</v>
      </c>
      <c r="S1606" s="576">
        <f t="shared" si="166"/>
        <v>0</v>
      </c>
      <c r="T1606" s="576">
        <f t="shared" si="167"/>
        <v>0</v>
      </c>
      <c r="U1606" s="576">
        <f t="shared" si="168"/>
        <v>0</v>
      </c>
      <c r="V1606" s="553"/>
      <c r="W1606" s="553"/>
      <c r="X1606" s="553"/>
      <c r="Y1606" s="553"/>
      <c r="Z1606" s="397"/>
      <c r="AA1606" s="397"/>
      <c r="AB1606" s="397"/>
      <c r="AC1606" s="397"/>
      <c r="AD1606" s="397"/>
      <c r="AE1606" s="397"/>
      <c r="AF1606" s="397"/>
      <c r="AG1606" s="397"/>
      <c r="AH1606" s="397"/>
      <c r="AI1606" s="397"/>
      <c r="AJ1606" s="397"/>
      <c r="AK1606" s="397"/>
      <c r="AL1606" s="397"/>
      <c r="AM1606" s="397"/>
      <c r="AN1606" s="397"/>
      <c r="AO1606" s="397"/>
      <c r="AP1606" s="397"/>
      <c r="AQ1606" s="397"/>
      <c r="AR1606" s="397"/>
      <c r="AS1606" s="397"/>
      <c r="AT1606" s="397"/>
      <c r="AU1606" s="397"/>
      <c r="AV1606" s="397"/>
      <c r="AW1606" s="397"/>
      <c r="AX1606" s="397"/>
      <c r="AY1606" s="397"/>
      <c r="AZ1606" s="397"/>
      <c r="BA1606" s="553"/>
      <c r="BB1606" s="397"/>
      <c r="BC1606" s="397"/>
      <c r="BD1606" s="397"/>
    </row>
    <row r="1607" spans="2:56" x14ac:dyDescent="0.35">
      <c r="B1607" s="80"/>
      <c r="C1607" s="119"/>
      <c r="D1607" s="119"/>
      <c r="E1607" s="84"/>
      <c r="F1607" s="119"/>
      <c r="G1607" s="120"/>
      <c r="H1607" s="41"/>
      <c r="I1607" s="41"/>
      <c r="J1607" s="82"/>
      <c r="K1607" s="291">
        <f t="shared" si="163"/>
        <v>0</v>
      </c>
      <c r="L1607" s="293">
        <f>IF(I1607&lt;INDEX(Lookup!$U$2:$U$10,MATCH($D$46,Lookup!$S$2:$S$10,0)),0,IF(O1607="X",0,J1607/(DATEDIF(H1607,I1607,"m")+1)*12))</f>
        <v>0</v>
      </c>
      <c r="M1607" s="291">
        <f t="shared" si="164"/>
        <v>0</v>
      </c>
      <c r="N1607" s="335"/>
      <c r="O1607" s="143"/>
      <c r="P1607" s="397"/>
      <c r="Q1607" s="555"/>
      <c r="R1607" s="576">
        <f t="shared" si="165"/>
        <v>0</v>
      </c>
      <c r="S1607" s="576">
        <f t="shared" si="166"/>
        <v>0</v>
      </c>
      <c r="T1607" s="576">
        <f t="shared" si="167"/>
        <v>0</v>
      </c>
      <c r="U1607" s="576">
        <f t="shared" si="168"/>
        <v>0</v>
      </c>
      <c r="V1607" s="553"/>
      <c r="W1607" s="553"/>
      <c r="X1607" s="553"/>
      <c r="Y1607" s="553"/>
      <c r="Z1607" s="397"/>
      <c r="AA1607" s="397"/>
      <c r="AB1607" s="397"/>
      <c r="AC1607" s="397"/>
      <c r="AD1607" s="397"/>
      <c r="AE1607" s="397"/>
      <c r="AF1607" s="397"/>
      <c r="AG1607" s="397"/>
      <c r="AH1607" s="397"/>
      <c r="AI1607" s="397"/>
      <c r="AJ1607" s="397"/>
      <c r="AK1607" s="397"/>
      <c r="AL1607" s="397"/>
      <c r="AM1607" s="397"/>
      <c r="AN1607" s="397"/>
      <c r="AO1607" s="397"/>
      <c r="AP1607" s="397"/>
      <c r="AQ1607" s="397"/>
      <c r="AR1607" s="397"/>
      <c r="AS1607" s="397"/>
      <c r="AT1607" s="397"/>
      <c r="AU1607" s="397"/>
      <c r="AV1607" s="397"/>
      <c r="AW1607" s="397"/>
      <c r="AX1607" s="397"/>
      <c r="AY1607" s="397"/>
      <c r="AZ1607" s="397"/>
      <c r="BA1607" s="553"/>
      <c r="BB1607" s="397"/>
      <c r="BC1607" s="397"/>
      <c r="BD1607" s="397"/>
    </row>
    <row r="1608" spans="2:56" x14ac:dyDescent="0.35">
      <c r="B1608" s="80"/>
      <c r="C1608" s="119"/>
      <c r="D1608" s="119"/>
      <c r="E1608" s="84"/>
      <c r="F1608" s="119"/>
      <c r="G1608" s="120"/>
      <c r="H1608" s="41"/>
      <c r="I1608" s="41"/>
      <c r="J1608" s="82"/>
      <c r="K1608" s="291">
        <f t="shared" si="163"/>
        <v>0</v>
      </c>
      <c r="L1608" s="293">
        <f>IF(I1608&lt;INDEX(Lookup!$U$2:$U$10,MATCH($D$46,Lookup!$S$2:$S$10,0)),0,IF(O1608="X",0,J1608/(DATEDIF(H1608,I1608,"m")+1)*12))</f>
        <v>0</v>
      </c>
      <c r="M1608" s="291">
        <f t="shared" si="164"/>
        <v>0</v>
      </c>
      <c r="N1608" s="335"/>
      <c r="O1608" s="143"/>
      <c r="P1608" s="397"/>
      <c r="Q1608" s="555"/>
      <c r="R1608" s="576">
        <f t="shared" si="165"/>
        <v>0</v>
      </c>
      <c r="S1608" s="576">
        <f t="shared" si="166"/>
        <v>0</v>
      </c>
      <c r="T1608" s="576">
        <f t="shared" si="167"/>
        <v>0</v>
      </c>
      <c r="U1608" s="576">
        <f t="shared" si="168"/>
        <v>0</v>
      </c>
      <c r="V1608" s="553"/>
      <c r="W1608" s="553"/>
      <c r="X1608" s="553"/>
      <c r="Y1608" s="553"/>
      <c r="Z1608" s="397"/>
      <c r="AA1608" s="397"/>
      <c r="AB1608" s="397"/>
      <c r="AC1608" s="397"/>
      <c r="AD1608" s="397"/>
      <c r="AE1608" s="397"/>
      <c r="AF1608" s="397"/>
      <c r="AG1608" s="397"/>
      <c r="AH1608" s="397"/>
      <c r="AI1608" s="397"/>
      <c r="AJ1608" s="397"/>
      <c r="AK1608" s="397"/>
      <c r="AL1608" s="397"/>
      <c r="AM1608" s="397"/>
      <c r="AN1608" s="397"/>
      <c r="AO1608" s="397"/>
      <c r="AP1608" s="397"/>
      <c r="AQ1608" s="397"/>
      <c r="AR1608" s="397"/>
      <c r="AS1608" s="397"/>
      <c r="AT1608" s="397"/>
      <c r="AU1608" s="397"/>
      <c r="AV1608" s="397"/>
      <c r="AW1608" s="397"/>
      <c r="AX1608" s="397"/>
      <c r="AY1608" s="397"/>
      <c r="AZ1608" s="397"/>
      <c r="BA1608" s="553"/>
      <c r="BB1608" s="397"/>
      <c r="BC1608" s="397"/>
      <c r="BD1608" s="397"/>
    </row>
    <row r="1609" spans="2:56" x14ac:dyDescent="0.35">
      <c r="B1609" s="80"/>
      <c r="C1609" s="119"/>
      <c r="D1609" s="119"/>
      <c r="E1609" s="84"/>
      <c r="F1609" s="119"/>
      <c r="G1609" s="120"/>
      <c r="H1609" s="41"/>
      <c r="I1609" s="41"/>
      <c r="J1609" s="82"/>
      <c r="K1609" s="291">
        <f t="shared" si="163"/>
        <v>0</v>
      </c>
      <c r="L1609" s="293">
        <f>IF(I1609&lt;INDEX(Lookup!$U$2:$U$10,MATCH($D$46,Lookup!$S$2:$S$10,0)),0,IF(O1609="X",0,J1609/(DATEDIF(H1609,I1609,"m")+1)*12))</f>
        <v>0</v>
      </c>
      <c r="M1609" s="291">
        <f t="shared" si="164"/>
        <v>0</v>
      </c>
      <c r="N1609" s="335"/>
      <c r="O1609" s="143"/>
      <c r="P1609" s="397"/>
      <c r="Q1609" s="555"/>
      <c r="R1609" s="576">
        <f t="shared" si="165"/>
        <v>0</v>
      </c>
      <c r="S1609" s="576">
        <f t="shared" si="166"/>
        <v>0</v>
      </c>
      <c r="T1609" s="576">
        <f t="shared" si="167"/>
        <v>0</v>
      </c>
      <c r="U1609" s="576">
        <f t="shared" si="168"/>
        <v>0</v>
      </c>
      <c r="V1609" s="553"/>
      <c r="W1609" s="553"/>
      <c r="X1609" s="553"/>
      <c r="Y1609" s="553"/>
      <c r="Z1609" s="397"/>
      <c r="AA1609" s="397"/>
      <c r="AB1609" s="397"/>
      <c r="AC1609" s="397"/>
      <c r="AD1609" s="397"/>
      <c r="AE1609" s="397"/>
      <c r="AF1609" s="397"/>
      <c r="AG1609" s="397"/>
      <c r="AH1609" s="397"/>
      <c r="AI1609" s="397"/>
      <c r="AJ1609" s="397"/>
      <c r="AK1609" s="397"/>
      <c r="AL1609" s="397"/>
      <c r="AM1609" s="397"/>
      <c r="AN1609" s="397"/>
      <c r="AO1609" s="397"/>
      <c r="AP1609" s="397"/>
      <c r="AQ1609" s="397"/>
      <c r="AR1609" s="397"/>
      <c r="AS1609" s="397"/>
      <c r="AT1609" s="397"/>
      <c r="AU1609" s="397"/>
      <c r="AV1609" s="397"/>
      <c r="AW1609" s="397"/>
      <c r="AX1609" s="397"/>
      <c r="AY1609" s="397"/>
      <c r="AZ1609" s="397"/>
      <c r="BA1609" s="553"/>
      <c r="BB1609" s="397"/>
      <c r="BC1609" s="397"/>
      <c r="BD1609" s="397"/>
    </row>
    <row r="1610" spans="2:56" x14ac:dyDescent="0.35">
      <c r="B1610" s="80"/>
      <c r="C1610" s="119"/>
      <c r="D1610" s="119"/>
      <c r="E1610" s="84"/>
      <c r="F1610" s="119"/>
      <c r="G1610" s="120"/>
      <c r="H1610" s="41"/>
      <c r="I1610" s="41"/>
      <c r="J1610" s="82"/>
      <c r="K1610" s="291">
        <f t="shared" si="163"/>
        <v>0</v>
      </c>
      <c r="L1610" s="293">
        <f>IF(I1610&lt;INDEX(Lookup!$U$2:$U$10,MATCH($D$46,Lookup!$S$2:$S$10,0)),0,IF(O1610="X",0,J1610/(DATEDIF(H1610,I1610,"m")+1)*12))</f>
        <v>0</v>
      </c>
      <c r="M1610" s="291">
        <f t="shared" si="164"/>
        <v>0</v>
      </c>
      <c r="N1610" s="335"/>
      <c r="O1610" s="143"/>
      <c r="P1610" s="397"/>
      <c r="Q1610" s="555"/>
      <c r="R1610" s="576">
        <f t="shared" si="165"/>
        <v>0</v>
      </c>
      <c r="S1610" s="576">
        <f t="shared" si="166"/>
        <v>0</v>
      </c>
      <c r="T1610" s="576">
        <f t="shared" si="167"/>
        <v>0</v>
      </c>
      <c r="U1610" s="576">
        <f t="shared" si="168"/>
        <v>0</v>
      </c>
      <c r="V1610" s="553"/>
      <c r="W1610" s="553"/>
      <c r="X1610" s="553"/>
      <c r="Y1610" s="553"/>
      <c r="Z1610" s="397"/>
      <c r="AA1610" s="397"/>
      <c r="AB1610" s="397"/>
      <c r="AC1610" s="397"/>
      <c r="AD1610" s="397"/>
      <c r="AE1610" s="397"/>
      <c r="AF1610" s="397"/>
      <c r="AG1610" s="397"/>
      <c r="AH1610" s="397"/>
      <c r="AI1610" s="397"/>
      <c r="AJ1610" s="397"/>
      <c r="AK1610" s="397"/>
      <c r="AL1610" s="397"/>
      <c r="AM1610" s="397"/>
      <c r="AN1610" s="397"/>
      <c r="AO1610" s="397"/>
      <c r="AP1610" s="397"/>
      <c r="AQ1610" s="397"/>
      <c r="AR1610" s="397"/>
      <c r="AS1610" s="397"/>
      <c r="AT1610" s="397"/>
      <c r="AU1610" s="397"/>
      <c r="AV1610" s="397"/>
      <c r="AW1610" s="397"/>
      <c r="AX1610" s="397"/>
      <c r="AY1610" s="397"/>
      <c r="AZ1610" s="397"/>
      <c r="BA1610" s="553"/>
      <c r="BB1610" s="397"/>
      <c r="BC1610" s="397"/>
      <c r="BD1610" s="397"/>
    </row>
    <row r="1611" spans="2:56" x14ac:dyDescent="0.35">
      <c r="B1611" s="80"/>
      <c r="C1611" s="119"/>
      <c r="D1611" s="119"/>
      <c r="E1611" s="84"/>
      <c r="F1611" s="119"/>
      <c r="G1611" s="120"/>
      <c r="H1611" s="41"/>
      <c r="I1611" s="41"/>
      <c r="J1611" s="82"/>
      <c r="K1611" s="291">
        <f t="shared" si="163"/>
        <v>0</v>
      </c>
      <c r="L1611" s="293">
        <f>IF(I1611&lt;INDEX(Lookup!$U$2:$U$10,MATCH($D$46,Lookup!$S$2:$S$10,0)),0,IF(O1611="X",0,J1611/(DATEDIF(H1611,I1611,"m")+1)*12))</f>
        <v>0</v>
      </c>
      <c r="M1611" s="291">
        <f t="shared" si="164"/>
        <v>0</v>
      </c>
      <c r="N1611" s="335"/>
      <c r="O1611" s="143"/>
      <c r="P1611" s="397"/>
      <c r="Q1611" s="555"/>
      <c r="R1611" s="576">
        <f t="shared" si="165"/>
        <v>0</v>
      </c>
      <c r="S1611" s="576">
        <f t="shared" si="166"/>
        <v>0</v>
      </c>
      <c r="T1611" s="576">
        <f t="shared" si="167"/>
        <v>0</v>
      </c>
      <c r="U1611" s="576">
        <f t="shared" si="168"/>
        <v>0</v>
      </c>
      <c r="V1611" s="553"/>
      <c r="W1611" s="553"/>
      <c r="X1611" s="553"/>
      <c r="Y1611" s="553"/>
      <c r="Z1611" s="397"/>
      <c r="AA1611" s="397"/>
      <c r="AB1611" s="397"/>
      <c r="AC1611" s="397"/>
      <c r="AD1611" s="397"/>
      <c r="AE1611" s="397"/>
      <c r="AF1611" s="397"/>
      <c r="AG1611" s="397"/>
      <c r="AH1611" s="397"/>
      <c r="AI1611" s="397"/>
      <c r="AJ1611" s="397"/>
      <c r="AK1611" s="397"/>
      <c r="AL1611" s="397"/>
      <c r="AM1611" s="397"/>
      <c r="AN1611" s="397"/>
      <c r="AO1611" s="397"/>
      <c r="AP1611" s="397"/>
      <c r="AQ1611" s="397"/>
      <c r="AR1611" s="397"/>
      <c r="AS1611" s="397"/>
      <c r="AT1611" s="397"/>
      <c r="AU1611" s="397"/>
      <c r="AV1611" s="397"/>
      <c r="AW1611" s="397"/>
      <c r="AX1611" s="397"/>
      <c r="AY1611" s="397"/>
      <c r="AZ1611" s="397"/>
      <c r="BA1611" s="553"/>
      <c r="BB1611" s="397"/>
      <c r="BC1611" s="397"/>
      <c r="BD1611" s="397"/>
    </row>
    <row r="1612" spans="2:56" x14ac:dyDescent="0.35">
      <c r="B1612" s="80"/>
      <c r="C1612" s="119"/>
      <c r="D1612" s="119"/>
      <c r="E1612" s="84"/>
      <c r="F1612" s="119"/>
      <c r="G1612" s="120"/>
      <c r="H1612" s="41"/>
      <c r="I1612" s="41"/>
      <c r="J1612" s="82"/>
      <c r="K1612" s="291">
        <f t="shared" si="163"/>
        <v>0</v>
      </c>
      <c r="L1612" s="293">
        <f>IF(I1612&lt;INDEX(Lookup!$U$2:$U$10,MATCH($D$46,Lookup!$S$2:$S$10,0)),0,IF(O1612="X",0,J1612/(DATEDIF(H1612,I1612,"m")+1)*12))</f>
        <v>0</v>
      </c>
      <c r="M1612" s="291">
        <f t="shared" si="164"/>
        <v>0</v>
      </c>
      <c r="N1612" s="335"/>
      <c r="O1612" s="143"/>
      <c r="P1612" s="397"/>
      <c r="Q1612" s="555"/>
      <c r="R1612" s="576">
        <f t="shared" si="165"/>
        <v>0</v>
      </c>
      <c r="S1612" s="576">
        <f t="shared" si="166"/>
        <v>0</v>
      </c>
      <c r="T1612" s="576">
        <f t="shared" si="167"/>
        <v>0</v>
      </c>
      <c r="U1612" s="576">
        <f t="shared" si="168"/>
        <v>0</v>
      </c>
      <c r="V1612" s="553"/>
      <c r="W1612" s="553"/>
      <c r="X1612" s="553"/>
      <c r="Y1612" s="553"/>
      <c r="Z1612" s="397"/>
      <c r="AA1612" s="397"/>
      <c r="AB1612" s="397"/>
      <c r="AC1612" s="397"/>
      <c r="AD1612" s="397"/>
      <c r="AE1612" s="397"/>
      <c r="AF1612" s="397"/>
      <c r="AG1612" s="397"/>
      <c r="AH1612" s="397"/>
      <c r="AI1612" s="397"/>
      <c r="AJ1612" s="397"/>
      <c r="AK1612" s="397"/>
      <c r="AL1612" s="397"/>
      <c r="AM1612" s="397"/>
      <c r="AN1612" s="397"/>
      <c r="AO1612" s="397"/>
      <c r="AP1612" s="397"/>
      <c r="AQ1612" s="397"/>
      <c r="AR1612" s="397"/>
      <c r="AS1612" s="397"/>
      <c r="AT1612" s="397"/>
      <c r="AU1612" s="397"/>
      <c r="AV1612" s="397"/>
      <c r="AW1612" s="397"/>
      <c r="AX1612" s="397"/>
      <c r="AY1612" s="397"/>
      <c r="AZ1612" s="397"/>
      <c r="BA1612" s="553"/>
      <c r="BB1612" s="397"/>
      <c r="BC1612" s="397"/>
      <c r="BD1612" s="397"/>
    </row>
    <row r="1613" spans="2:56" x14ac:dyDescent="0.35">
      <c r="B1613" s="80"/>
      <c r="C1613" s="119"/>
      <c r="D1613" s="119"/>
      <c r="E1613" s="84"/>
      <c r="F1613" s="119"/>
      <c r="G1613" s="120"/>
      <c r="H1613" s="41"/>
      <c r="I1613" s="41"/>
      <c r="J1613" s="82"/>
      <c r="K1613" s="291">
        <f t="shared" si="163"/>
        <v>0</v>
      </c>
      <c r="L1613" s="293">
        <f>IF(I1613&lt;INDEX(Lookup!$U$2:$U$10,MATCH($D$46,Lookup!$S$2:$S$10,0)),0,IF(O1613="X",0,J1613/(DATEDIF(H1613,I1613,"m")+1)*12))</f>
        <v>0</v>
      </c>
      <c r="M1613" s="291">
        <f t="shared" si="164"/>
        <v>0</v>
      </c>
      <c r="N1613" s="335"/>
      <c r="O1613" s="143"/>
      <c r="P1613" s="397"/>
      <c r="Q1613" s="555"/>
      <c r="R1613" s="576">
        <f t="shared" si="165"/>
        <v>0</v>
      </c>
      <c r="S1613" s="576">
        <f t="shared" si="166"/>
        <v>0</v>
      </c>
      <c r="T1613" s="576">
        <f t="shared" si="167"/>
        <v>0</v>
      </c>
      <c r="U1613" s="576">
        <f t="shared" si="168"/>
        <v>0</v>
      </c>
      <c r="V1613" s="553"/>
      <c r="W1613" s="553"/>
      <c r="X1613" s="553"/>
      <c r="Y1613" s="553"/>
      <c r="Z1613" s="397"/>
      <c r="AA1613" s="397"/>
      <c r="AB1613" s="397"/>
      <c r="AC1613" s="397"/>
      <c r="AD1613" s="397"/>
      <c r="AE1613" s="397"/>
      <c r="AF1613" s="397"/>
      <c r="AG1613" s="397"/>
      <c r="AH1613" s="397"/>
      <c r="AI1613" s="397"/>
      <c r="AJ1613" s="397"/>
      <c r="AK1613" s="397"/>
      <c r="AL1613" s="397"/>
      <c r="AM1613" s="397"/>
      <c r="AN1613" s="397"/>
      <c r="AO1613" s="397"/>
      <c r="AP1613" s="397"/>
      <c r="AQ1613" s="397"/>
      <c r="AR1613" s="397"/>
      <c r="AS1613" s="397"/>
      <c r="AT1613" s="397"/>
      <c r="AU1613" s="397"/>
      <c r="AV1613" s="397"/>
      <c r="AW1613" s="397"/>
      <c r="AX1613" s="397"/>
      <c r="AY1613" s="397"/>
      <c r="AZ1613" s="397"/>
      <c r="BA1613" s="553"/>
      <c r="BB1613" s="397"/>
      <c r="BC1613" s="397"/>
      <c r="BD1613" s="397"/>
    </row>
    <row r="1614" spans="2:56" x14ac:dyDescent="0.35">
      <c r="B1614" s="80"/>
      <c r="C1614" s="119"/>
      <c r="D1614" s="119"/>
      <c r="E1614" s="84"/>
      <c r="F1614" s="119"/>
      <c r="G1614" s="120"/>
      <c r="H1614" s="41"/>
      <c r="I1614" s="41"/>
      <c r="J1614" s="82"/>
      <c r="K1614" s="291">
        <f t="shared" si="163"/>
        <v>0</v>
      </c>
      <c r="L1614" s="293">
        <f>IF(I1614&lt;INDEX(Lookup!$U$2:$U$10,MATCH($D$46,Lookup!$S$2:$S$10,0)),0,IF(O1614="X",0,J1614/(DATEDIF(H1614,I1614,"m")+1)*12))</f>
        <v>0</v>
      </c>
      <c r="M1614" s="291">
        <f t="shared" si="164"/>
        <v>0</v>
      </c>
      <c r="N1614" s="335"/>
      <c r="O1614" s="143"/>
      <c r="P1614" s="397"/>
      <c r="Q1614" s="555"/>
      <c r="R1614" s="576">
        <f t="shared" si="165"/>
        <v>0</v>
      </c>
      <c r="S1614" s="576">
        <f t="shared" si="166"/>
        <v>0</v>
      </c>
      <c r="T1614" s="576">
        <f t="shared" si="167"/>
        <v>0</v>
      </c>
      <c r="U1614" s="576">
        <f t="shared" si="168"/>
        <v>0</v>
      </c>
      <c r="V1614" s="553"/>
      <c r="W1614" s="553"/>
      <c r="X1614" s="553"/>
      <c r="Y1614" s="553"/>
      <c r="Z1614" s="397"/>
      <c r="AA1614" s="397"/>
      <c r="AB1614" s="397"/>
      <c r="AC1614" s="397"/>
      <c r="AD1614" s="397"/>
      <c r="AE1614" s="397"/>
      <c r="AF1614" s="397"/>
      <c r="AG1614" s="397"/>
      <c r="AH1614" s="397"/>
      <c r="AI1614" s="397"/>
      <c r="AJ1614" s="397"/>
      <c r="AK1614" s="397"/>
      <c r="AL1614" s="397"/>
      <c r="AM1614" s="397"/>
      <c r="AN1614" s="397"/>
      <c r="AO1614" s="397"/>
      <c r="AP1614" s="397"/>
      <c r="AQ1614" s="397"/>
      <c r="AR1614" s="397"/>
      <c r="AS1614" s="397"/>
      <c r="AT1614" s="397"/>
      <c r="AU1614" s="397"/>
      <c r="AV1614" s="397"/>
      <c r="AW1614" s="397"/>
      <c r="AX1614" s="397"/>
      <c r="AY1614" s="397"/>
      <c r="AZ1614" s="397"/>
      <c r="BA1614" s="553"/>
      <c r="BB1614" s="397"/>
      <c r="BC1614" s="397"/>
      <c r="BD1614" s="397"/>
    </row>
    <row r="1615" spans="2:56" x14ac:dyDescent="0.35">
      <c r="B1615" s="80"/>
      <c r="C1615" s="119"/>
      <c r="D1615" s="119"/>
      <c r="E1615" s="84"/>
      <c r="F1615" s="119"/>
      <c r="G1615" s="120"/>
      <c r="H1615" s="41"/>
      <c r="I1615" s="41"/>
      <c r="J1615" s="82"/>
      <c r="K1615" s="291">
        <f t="shared" si="163"/>
        <v>0</v>
      </c>
      <c r="L1615" s="293">
        <f>IF(I1615&lt;INDEX(Lookup!$U$2:$U$10,MATCH($D$46,Lookup!$S$2:$S$10,0)),0,IF(O1615="X",0,J1615/(DATEDIF(H1615,I1615,"m")+1)*12))</f>
        <v>0</v>
      </c>
      <c r="M1615" s="291">
        <f t="shared" si="164"/>
        <v>0</v>
      </c>
      <c r="N1615" s="335"/>
      <c r="O1615" s="143"/>
      <c r="P1615" s="397"/>
      <c r="Q1615" s="555"/>
      <c r="R1615" s="576">
        <f t="shared" si="165"/>
        <v>0</v>
      </c>
      <c r="S1615" s="576">
        <f t="shared" si="166"/>
        <v>0</v>
      </c>
      <c r="T1615" s="576">
        <f t="shared" si="167"/>
        <v>0</v>
      </c>
      <c r="U1615" s="576">
        <f t="shared" si="168"/>
        <v>0</v>
      </c>
      <c r="V1615" s="553"/>
      <c r="W1615" s="553"/>
      <c r="X1615" s="553"/>
      <c r="Y1615" s="553"/>
      <c r="Z1615" s="397"/>
      <c r="AA1615" s="397"/>
      <c r="AB1615" s="397"/>
      <c r="AC1615" s="397"/>
      <c r="AD1615" s="397"/>
      <c r="AE1615" s="397"/>
      <c r="AF1615" s="397"/>
      <c r="AG1615" s="397"/>
      <c r="AH1615" s="397"/>
      <c r="AI1615" s="397"/>
      <c r="AJ1615" s="397"/>
      <c r="AK1615" s="397"/>
      <c r="AL1615" s="397"/>
      <c r="AM1615" s="397"/>
      <c r="AN1615" s="397"/>
      <c r="AO1615" s="397"/>
      <c r="AP1615" s="397"/>
      <c r="AQ1615" s="397"/>
      <c r="AR1615" s="397"/>
      <c r="AS1615" s="397"/>
      <c r="AT1615" s="397"/>
      <c r="AU1615" s="397"/>
      <c r="AV1615" s="397"/>
      <c r="AW1615" s="397"/>
      <c r="AX1615" s="397"/>
      <c r="AY1615" s="397"/>
      <c r="AZ1615" s="397"/>
      <c r="BA1615" s="553"/>
      <c r="BB1615" s="397"/>
      <c r="BC1615" s="397"/>
      <c r="BD1615" s="397"/>
    </row>
    <row r="1616" spans="2:56" x14ac:dyDescent="0.35">
      <c r="B1616" s="80"/>
      <c r="C1616" s="119"/>
      <c r="D1616" s="119"/>
      <c r="E1616" s="84"/>
      <c r="F1616" s="119"/>
      <c r="G1616" s="120"/>
      <c r="H1616" s="41"/>
      <c r="I1616" s="41"/>
      <c r="J1616" s="82"/>
      <c r="K1616" s="291">
        <f t="shared" si="163"/>
        <v>0</v>
      </c>
      <c r="L1616" s="293">
        <f>IF(I1616&lt;INDEX(Lookup!$U$2:$U$10,MATCH($D$46,Lookup!$S$2:$S$10,0)),0,IF(O1616="X",0,J1616/(DATEDIF(H1616,I1616,"m")+1)*12))</f>
        <v>0</v>
      </c>
      <c r="M1616" s="291">
        <f t="shared" si="164"/>
        <v>0</v>
      </c>
      <c r="N1616" s="335"/>
      <c r="O1616" s="143"/>
      <c r="P1616" s="397"/>
      <c r="Q1616" s="555"/>
      <c r="R1616" s="576">
        <f t="shared" si="165"/>
        <v>0</v>
      </c>
      <c r="S1616" s="576">
        <f t="shared" si="166"/>
        <v>0</v>
      </c>
      <c r="T1616" s="576">
        <f t="shared" si="167"/>
        <v>0</v>
      </c>
      <c r="U1616" s="576">
        <f t="shared" si="168"/>
        <v>0</v>
      </c>
      <c r="V1616" s="553"/>
      <c r="W1616" s="553"/>
      <c r="X1616" s="553"/>
      <c r="Y1616" s="553"/>
      <c r="Z1616" s="397"/>
      <c r="AA1616" s="397"/>
      <c r="AB1616" s="397"/>
      <c r="AC1616" s="397"/>
      <c r="AD1616" s="397"/>
      <c r="AE1616" s="397"/>
      <c r="AF1616" s="397"/>
      <c r="AG1616" s="397"/>
      <c r="AH1616" s="397"/>
      <c r="AI1616" s="397"/>
      <c r="AJ1616" s="397"/>
      <c r="AK1616" s="397"/>
      <c r="AL1616" s="397"/>
      <c r="AM1616" s="397"/>
      <c r="AN1616" s="397"/>
      <c r="AO1616" s="397"/>
      <c r="AP1616" s="397"/>
      <c r="AQ1616" s="397"/>
      <c r="AR1616" s="397"/>
      <c r="AS1616" s="397"/>
      <c r="AT1616" s="397"/>
      <c r="AU1616" s="397"/>
      <c r="AV1616" s="397"/>
      <c r="AW1616" s="397"/>
      <c r="AX1616" s="397"/>
      <c r="AY1616" s="397"/>
      <c r="AZ1616" s="397"/>
      <c r="BA1616" s="553"/>
      <c r="BB1616" s="397"/>
      <c r="BC1616" s="397"/>
      <c r="BD1616" s="397"/>
    </row>
    <row r="1617" spans="2:56" x14ac:dyDescent="0.35">
      <c r="B1617" s="80"/>
      <c r="C1617" s="119"/>
      <c r="D1617" s="119"/>
      <c r="E1617" s="84"/>
      <c r="F1617" s="119"/>
      <c r="G1617" s="120"/>
      <c r="H1617" s="41"/>
      <c r="I1617" s="41"/>
      <c r="J1617" s="82"/>
      <c r="K1617" s="291">
        <f t="shared" si="163"/>
        <v>0</v>
      </c>
      <c r="L1617" s="293">
        <f>IF(I1617&lt;INDEX(Lookup!$U$2:$U$10,MATCH($D$46,Lookup!$S$2:$S$10,0)),0,IF(O1617="X",0,J1617/(DATEDIF(H1617,I1617,"m")+1)*12))</f>
        <v>0</v>
      </c>
      <c r="M1617" s="291">
        <f t="shared" si="164"/>
        <v>0</v>
      </c>
      <c r="N1617" s="335"/>
      <c r="O1617" s="143"/>
      <c r="P1617" s="397"/>
      <c r="Q1617" s="555"/>
      <c r="R1617" s="576">
        <f t="shared" si="165"/>
        <v>0</v>
      </c>
      <c r="S1617" s="576">
        <f t="shared" si="166"/>
        <v>0</v>
      </c>
      <c r="T1617" s="576">
        <f t="shared" si="167"/>
        <v>0</v>
      </c>
      <c r="U1617" s="576">
        <f t="shared" si="168"/>
        <v>0</v>
      </c>
      <c r="V1617" s="553"/>
      <c r="W1617" s="553"/>
      <c r="X1617" s="553"/>
      <c r="Y1617" s="553"/>
      <c r="Z1617" s="397"/>
      <c r="AA1617" s="397"/>
      <c r="AB1617" s="397"/>
      <c r="AC1617" s="397"/>
      <c r="AD1617" s="397"/>
      <c r="AE1617" s="397"/>
      <c r="AF1617" s="397"/>
      <c r="AG1617" s="397"/>
      <c r="AH1617" s="397"/>
      <c r="AI1617" s="397"/>
      <c r="AJ1617" s="397"/>
      <c r="AK1617" s="397"/>
      <c r="AL1617" s="397"/>
      <c r="AM1617" s="397"/>
      <c r="AN1617" s="397"/>
      <c r="AO1617" s="397"/>
      <c r="AP1617" s="397"/>
      <c r="AQ1617" s="397"/>
      <c r="AR1617" s="397"/>
      <c r="AS1617" s="397"/>
      <c r="AT1617" s="397"/>
      <c r="AU1617" s="397"/>
      <c r="AV1617" s="397"/>
      <c r="AW1617" s="397"/>
      <c r="AX1617" s="397"/>
      <c r="AY1617" s="397"/>
      <c r="AZ1617" s="397"/>
      <c r="BA1617" s="553"/>
      <c r="BB1617" s="397"/>
      <c r="BC1617" s="397"/>
      <c r="BD1617" s="397"/>
    </row>
    <row r="1618" spans="2:56" x14ac:dyDescent="0.35">
      <c r="B1618" s="80"/>
      <c r="C1618" s="119"/>
      <c r="D1618" s="119"/>
      <c r="E1618" s="84"/>
      <c r="F1618" s="119"/>
      <c r="G1618" s="120"/>
      <c r="H1618" s="41"/>
      <c r="I1618" s="41"/>
      <c r="J1618" s="82"/>
      <c r="K1618" s="291">
        <f t="shared" si="163"/>
        <v>0</v>
      </c>
      <c r="L1618" s="293">
        <f>IF(I1618&lt;INDEX(Lookup!$U$2:$U$10,MATCH($D$46,Lookup!$S$2:$S$10,0)),0,IF(O1618="X",0,J1618/(DATEDIF(H1618,I1618,"m")+1)*12))</f>
        <v>0</v>
      </c>
      <c r="M1618" s="291">
        <f t="shared" si="164"/>
        <v>0</v>
      </c>
      <c r="N1618" s="335"/>
      <c r="O1618" s="143"/>
      <c r="P1618" s="397"/>
      <c r="Q1618" s="555"/>
      <c r="R1618" s="576">
        <f t="shared" si="165"/>
        <v>0</v>
      </c>
      <c r="S1618" s="576">
        <f t="shared" si="166"/>
        <v>0</v>
      </c>
      <c r="T1618" s="576">
        <f t="shared" si="167"/>
        <v>0</v>
      </c>
      <c r="U1618" s="576">
        <f t="shared" si="168"/>
        <v>0</v>
      </c>
      <c r="V1618" s="553"/>
      <c r="W1618" s="553"/>
      <c r="X1618" s="553"/>
      <c r="Y1618" s="553"/>
      <c r="Z1618" s="397"/>
      <c r="AA1618" s="397"/>
      <c r="AB1618" s="397"/>
      <c r="AC1618" s="397"/>
      <c r="AD1618" s="397"/>
      <c r="AE1618" s="397"/>
      <c r="AF1618" s="397"/>
      <c r="AG1618" s="397"/>
      <c r="AH1618" s="397"/>
      <c r="AI1618" s="397"/>
      <c r="AJ1618" s="397"/>
      <c r="AK1618" s="397"/>
      <c r="AL1618" s="397"/>
      <c r="AM1618" s="397"/>
      <c r="AN1618" s="397"/>
      <c r="AO1618" s="397"/>
      <c r="AP1618" s="397"/>
      <c r="AQ1618" s="397"/>
      <c r="AR1618" s="397"/>
      <c r="AS1618" s="397"/>
      <c r="AT1618" s="397"/>
      <c r="AU1618" s="397"/>
      <c r="AV1618" s="397"/>
      <c r="AW1618" s="397"/>
      <c r="AX1618" s="397"/>
      <c r="AY1618" s="397"/>
      <c r="AZ1618" s="397"/>
      <c r="BA1618" s="553"/>
      <c r="BB1618" s="397"/>
      <c r="BC1618" s="397"/>
      <c r="BD1618" s="397"/>
    </row>
    <row r="1619" spans="2:56" x14ac:dyDescent="0.35">
      <c r="B1619" s="80"/>
      <c r="C1619" s="119"/>
      <c r="D1619" s="119"/>
      <c r="E1619" s="84"/>
      <c r="F1619" s="119"/>
      <c r="G1619" s="120"/>
      <c r="H1619" s="41"/>
      <c r="I1619" s="41"/>
      <c r="J1619" s="82"/>
      <c r="K1619" s="291">
        <f t="shared" si="163"/>
        <v>0</v>
      </c>
      <c r="L1619" s="293">
        <f>IF(I1619&lt;INDEX(Lookup!$U$2:$U$10,MATCH($D$46,Lookup!$S$2:$S$10,0)),0,IF(O1619="X",0,J1619/(DATEDIF(H1619,I1619,"m")+1)*12))</f>
        <v>0</v>
      </c>
      <c r="M1619" s="291">
        <f t="shared" si="164"/>
        <v>0</v>
      </c>
      <c r="N1619" s="335"/>
      <c r="O1619" s="143"/>
      <c r="P1619" s="397"/>
      <c r="Q1619" s="555"/>
      <c r="R1619" s="576">
        <f t="shared" si="165"/>
        <v>0</v>
      </c>
      <c r="S1619" s="576">
        <f t="shared" si="166"/>
        <v>0</v>
      </c>
      <c r="T1619" s="576">
        <f t="shared" si="167"/>
        <v>0</v>
      </c>
      <c r="U1619" s="576">
        <f t="shared" si="168"/>
        <v>0</v>
      </c>
      <c r="V1619" s="553"/>
      <c r="W1619" s="553"/>
      <c r="X1619" s="553"/>
      <c r="Y1619" s="553"/>
      <c r="Z1619" s="397"/>
      <c r="AA1619" s="397"/>
      <c r="AB1619" s="397"/>
      <c r="AC1619" s="397"/>
      <c r="AD1619" s="397"/>
      <c r="AE1619" s="397"/>
      <c r="AF1619" s="397"/>
      <c r="AG1619" s="397"/>
      <c r="AH1619" s="397"/>
      <c r="AI1619" s="397"/>
      <c r="AJ1619" s="397"/>
      <c r="AK1619" s="397"/>
      <c r="AL1619" s="397"/>
      <c r="AM1619" s="397"/>
      <c r="AN1619" s="397"/>
      <c r="AO1619" s="397"/>
      <c r="AP1619" s="397"/>
      <c r="AQ1619" s="397"/>
      <c r="AR1619" s="397"/>
      <c r="AS1619" s="397"/>
      <c r="AT1619" s="397"/>
      <c r="AU1619" s="397"/>
      <c r="AV1619" s="397"/>
      <c r="AW1619" s="397"/>
      <c r="AX1619" s="397"/>
      <c r="AY1619" s="397"/>
      <c r="AZ1619" s="397"/>
      <c r="BA1619" s="553"/>
      <c r="BB1619" s="397"/>
      <c r="BC1619" s="397"/>
      <c r="BD1619" s="397"/>
    </row>
    <row r="1620" spans="2:56" x14ac:dyDescent="0.35">
      <c r="B1620" s="80"/>
      <c r="C1620" s="119"/>
      <c r="D1620" s="119"/>
      <c r="E1620" s="84"/>
      <c r="F1620" s="119"/>
      <c r="G1620" s="120"/>
      <c r="H1620" s="41"/>
      <c r="I1620" s="41"/>
      <c r="J1620" s="82"/>
      <c r="K1620" s="291">
        <f t="shared" si="163"/>
        <v>0</v>
      </c>
      <c r="L1620" s="293">
        <f>IF(I1620&lt;INDEX(Lookup!$U$2:$U$10,MATCH($D$46,Lookup!$S$2:$S$10,0)),0,IF(O1620="X",0,J1620/(DATEDIF(H1620,I1620,"m")+1)*12))</f>
        <v>0</v>
      </c>
      <c r="M1620" s="291">
        <f t="shared" si="164"/>
        <v>0</v>
      </c>
      <c r="N1620" s="335"/>
      <c r="O1620" s="143"/>
      <c r="P1620" s="397"/>
      <c r="Q1620" s="555"/>
      <c r="R1620" s="576">
        <f t="shared" si="165"/>
        <v>0</v>
      </c>
      <c r="S1620" s="576">
        <f t="shared" si="166"/>
        <v>0</v>
      </c>
      <c r="T1620" s="576">
        <f t="shared" si="167"/>
        <v>0</v>
      </c>
      <c r="U1620" s="576">
        <f t="shared" si="168"/>
        <v>0</v>
      </c>
      <c r="V1620" s="553"/>
      <c r="W1620" s="553"/>
      <c r="X1620" s="553"/>
      <c r="Y1620" s="553"/>
      <c r="Z1620" s="397"/>
      <c r="AA1620" s="397"/>
      <c r="AB1620" s="397"/>
      <c r="AC1620" s="397"/>
      <c r="AD1620" s="397"/>
      <c r="AE1620" s="397"/>
      <c r="AF1620" s="397"/>
      <c r="AG1620" s="397"/>
      <c r="AH1620" s="397"/>
      <c r="AI1620" s="397"/>
      <c r="AJ1620" s="397"/>
      <c r="AK1620" s="397"/>
      <c r="AL1620" s="397"/>
      <c r="AM1620" s="397"/>
      <c r="AN1620" s="397"/>
      <c r="AO1620" s="397"/>
      <c r="AP1620" s="397"/>
      <c r="AQ1620" s="397"/>
      <c r="AR1620" s="397"/>
      <c r="AS1620" s="397"/>
      <c r="AT1620" s="397"/>
      <c r="AU1620" s="397"/>
      <c r="AV1620" s="397"/>
      <c r="AW1620" s="397"/>
      <c r="AX1620" s="397"/>
      <c r="AY1620" s="397"/>
      <c r="AZ1620" s="397"/>
      <c r="BA1620" s="553"/>
      <c r="BB1620" s="397"/>
      <c r="BC1620" s="397"/>
      <c r="BD1620" s="397"/>
    </row>
    <row r="1621" spans="2:56" x14ac:dyDescent="0.35">
      <c r="B1621" s="80"/>
      <c r="C1621" s="119"/>
      <c r="D1621" s="119"/>
      <c r="E1621" s="84"/>
      <c r="F1621" s="119"/>
      <c r="G1621" s="120"/>
      <c r="H1621" s="41"/>
      <c r="I1621" s="41"/>
      <c r="J1621" s="82"/>
      <c r="K1621" s="291">
        <f t="shared" si="163"/>
        <v>0</v>
      </c>
      <c r="L1621" s="293">
        <f>IF(I1621&lt;INDEX(Lookup!$U$2:$U$10,MATCH($D$46,Lookup!$S$2:$S$10,0)),0,IF(O1621="X",0,J1621/(DATEDIF(H1621,I1621,"m")+1)*12))</f>
        <v>0</v>
      </c>
      <c r="M1621" s="291">
        <f t="shared" si="164"/>
        <v>0</v>
      </c>
      <c r="N1621" s="335"/>
      <c r="O1621" s="143"/>
      <c r="P1621" s="397"/>
      <c r="Q1621" s="555"/>
      <c r="R1621" s="576">
        <f t="shared" si="165"/>
        <v>0</v>
      </c>
      <c r="S1621" s="576">
        <f t="shared" si="166"/>
        <v>0</v>
      </c>
      <c r="T1621" s="576">
        <f t="shared" si="167"/>
        <v>0</v>
      </c>
      <c r="U1621" s="576">
        <f t="shared" si="168"/>
        <v>0</v>
      </c>
      <c r="V1621" s="553"/>
      <c r="W1621" s="553"/>
      <c r="X1621" s="553"/>
      <c r="Y1621" s="553"/>
      <c r="Z1621" s="397"/>
      <c r="AA1621" s="397"/>
      <c r="AB1621" s="397"/>
      <c r="AC1621" s="397"/>
      <c r="AD1621" s="397"/>
      <c r="AE1621" s="397"/>
      <c r="AF1621" s="397"/>
      <c r="AG1621" s="397"/>
      <c r="AH1621" s="397"/>
      <c r="AI1621" s="397"/>
      <c r="AJ1621" s="397"/>
      <c r="AK1621" s="397"/>
      <c r="AL1621" s="397"/>
      <c r="AM1621" s="397"/>
      <c r="AN1621" s="397"/>
      <c r="AO1621" s="397"/>
      <c r="AP1621" s="397"/>
      <c r="AQ1621" s="397"/>
      <c r="AR1621" s="397"/>
      <c r="AS1621" s="397"/>
      <c r="AT1621" s="397"/>
      <c r="AU1621" s="397"/>
      <c r="AV1621" s="397"/>
      <c r="AW1621" s="397"/>
      <c r="AX1621" s="397"/>
      <c r="AY1621" s="397"/>
      <c r="AZ1621" s="397"/>
      <c r="BA1621" s="553"/>
      <c r="BB1621" s="397"/>
      <c r="BC1621" s="397"/>
      <c r="BD1621" s="397"/>
    </row>
    <row r="1622" spans="2:56" x14ac:dyDescent="0.35">
      <c r="B1622" s="80"/>
      <c r="C1622" s="119"/>
      <c r="D1622" s="119"/>
      <c r="E1622" s="84"/>
      <c r="F1622" s="119"/>
      <c r="G1622" s="120"/>
      <c r="H1622" s="41"/>
      <c r="I1622" s="41"/>
      <c r="J1622" s="82"/>
      <c r="K1622" s="291">
        <f t="shared" si="163"/>
        <v>0</v>
      </c>
      <c r="L1622" s="293">
        <f>IF(I1622&lt;INDEX(Lookup!$U$2:$U$10,MATCH($D$46,Lookup!$S$2:$S$10,0)),0,IF(O1622="X",0,J1622/(DATEDIF(H1622,I1622,"m")+1)*12))</f>
        <v>0</v>
      </c>
      <c r="M1622" s="291">
        <f t="shared" si="164"/>
        <v>0</v>
      </c>
      <c r="N1622" s="335"/>
      <c r="O1622" s="143"/>
      <c r="P1622" s="397"/>
      <c r="Q1622" s="555"/>
      <c r="R1622" s="576">
        <f t="shared" si="165"/>
        <v>0</v>
      </c>
      <c r="S1622" s="576">
        <f t="shared" si="166"/>
        <v>0</v>
      </c>
      <c r="T1622" s="576">
        <f t="shared" si="167"/>
        <v>0</v>
      </c>
      <c r="U1622" s="576">
        <f t="shared" si="168"/>
        <v>0</v>
      </c>
      <c r="V1622" s="553"/>
      <c r="W1622" s="553"/>
      <c r="X1622" s="553"/>
      <c r="Y1622" s="553"/>
      <c r="Z1622" s="397"/>
      <c r="AA1622" s="397"/>
      <c r="AB1622" s="397"/>
      <c r="AC1622" s="397"/>
      <c r="AD1622" s="397"/>
      <c r="AE1622" s="397"/>
      <c r="AF1622" s="397"/>
      <c r="AG1622" s="397"/>
      <c r="AH1622" s="397"/>
      <c r="AI1622" s="397"/>
      <c r="AJ1622" s="397"/>
      <c r="AK1622" s="397"/>
      <c r="AL1622" s="397"/>
      <c r="AM1622" s="397"/>
      <c r="AN1622" s="397"/>
      <c r="AO1622" s="397"/>
      <c r="AP1622" s="397"/>
      <c r="AQ1622" s="397"/>
      <c r="AR1622" s="397"/>
      <c r="AS1622" s="397"/>
      <c r="AT1622" s="397"/>
      <c r="AU1622" s="397"/>
      <c r="AV1622" s="397"/>
      <c r="AW1622" s="397"/>
      <c r="AX1622" s="397"/>
      <c r="AY1622" s="397"/>
      <c r="AZ1622" s="397"/>
      <c r="BA1622" s="553"/>
      <c r="BB1622" s="397"/>
      <c r="BC1622" s="397"/>
      <c r="BD1622" s="397"/>
    </row>
    <row r="1623" spans="2:56" x14ac:dyDescent="0.35">
      <c r="B1623" s="80"/>
      <c r="C1623" s="119"/>
      <c r="D1623" s="119"/>
      <c r="E1623" s="84"/>
      <c r="F1623" s="119"/>
      <c r="G1623" s="120"/>
      <c r="H1623" s="41"/>
      <c r="I1623" s="41"/>
      <c r="J1623" s="82"/>
      <c r="K1623" s="291">
        <f t="shared" si="163"/>
        <v>0</v>
      </c>
      <c r="L1623" s="293">
        <f>IF(I1623&lt;INDEX(Lookup!$U$2:$U$10,MATCH($D$46,Lookup!$S$2:$S$10,0)),0,IF(O1623="X",0,J1623/(DATEDIF(H1623,I1623,"m")+1)*12))</f>
        <v>0</v>
      </c>
      <c r="M1623" s="291">
        <f t="shared" si="164"/>
        <v>0</v>
      </c>
      <c r="N1623" s="335"/>
      <c r="O1623" s="143"/>
      <c r="P1623" s="397"/>
      <c r="Q1623" s="555"/>
      <c r="R1623" s="576">
        <f t="shared" si="165"/>
        <v>0</v>
      </c>
      <c r="S1623" s="576">
        <f t="shared" si="166"/>
        <v>0</v>
      </c>
      <c r="T1623" s="576">
        <f t="shared" si="167"/>
        <v>0</v>
      </c>
      <c r="U1623" s="576">
        <f t="shared" si="168"/>
        <v>0</v>
      </c>
      <c r="V1623" s="553"/>
      <c r="W1623" s="553"/>
      <c r="X1623" s="553"/>
      <c r="Y1623" s="553"/>
      <c r="Z1623" s="397"/>
      <c r="AA1623" s="397"/>
      <c r="AB1623" s="397"/>
      <c r="AC1623" s="397"/>
      <c r="AD1623" s="397"/>
      <c r="AE1623" s="397"/>
      <c r="AF1623" s="397"/>
      <c r="AG1623" s="397"/>
      <c r="AH1623" s="397"/>
      <c r="AI1623" s="397"/>
      <c r="AJ1623" s="397"/>
      <c r="AK1623" s="397"/>
      <c r="AL1623" s="397"/>
      <c r="AM1623" s="397"/>
      <c r="AN1623" s="397"/>
      <c r="AO1623" s="397"/>
      <c r="AP1623" s="397"/>
      <c r="AQ1623" s="397"/>
      <c r="AR1623" s="397"/>
      <c r="AS1623" s="397"/>
      <c r="AT1623" s="397"/>
      <c r="AU1623" s="397"/>
      <c r="AV1623" s="397"/>
      <c r="AW1623" s="397"/>
      <c r="AX1623" s="397"/>
      <c r="AY1623" s="397"/>
      <c r="AZ1623" s="397"/>
      <c r="BA1623" s="553"/>
      <c r="BB1623" s="397"/>
      <c r="BC1623" s="397"/>
      <c r="BD1623" s="397"/>
    </row>
    <row r="1624" spans="2:56" x14ac:dyDescent="0.35">
      <c r="B1624" s="80"/>
      <c r="C1624" s="119"/>
      <c r="D1624" s="119"/>
      <c r="E1624" s="84"/>
      <c r="F1624" s="119"/>
      <c r="G1624" s="120"/>
      <c r="H1624" s="41"/>
      <c r="I1624" s="41"/>
      <c r="J1624" s="82"/>
      <c r="K1624" s="291">
        <f t="shared" si="163"/>
        <v>0</v>
      </c>
      <c r="L1624" s="293">
        <f>IF(I1624&lt;INDEX(Lookup!$U$2:$U$10,MATCH($D$46,Lookup!$S$2:$S$10,0)),0,IF(O1624="X",0,J1624/(DATEDIF(H1624,I1624,"m")+1)*12))</f>
        <v>0</v>
      </c>
      <c r="M1624" s="291">
        <f t="shared" si="164"/>
        <v>0</v>
      </c>
      <c r="N1624" s="335"/>
      <c r="O1624" s="143"/>
      <c r="P1624" s="397"/>
      <c r="Q1624" s="555"/>
      <c r="R1624" s="576">
        <f t="shared" si="165"/>
        <v>0</v>
      </c>
      <c r="S1624" s="576">
        <f t="shared" si="166"/>
        <v>0</v>
      </c>
      <c r="T1624" s="576">
        <f t="shared" si="167"/>
        <v>0</v>
      </c>
      <c r="U1624" s="576">
        <f t="shared" si="168"/>
        <v>0</v>
      </c>
      <c r="V1624" s="553"/>
      <c r="W1624" s="553"/>
      <c r="X1624" s="553"/>
      <c r="Y1624" s="553"/>
      <c r="Z1624" s="397"/>
      <c r="AA1624" s="397"/>
      <c r="AB1624" s="397"/>
      <c r="AC1624" s="397"/>
      <c r="AD1624" s="397"/>
      <c r="AE1624" s="397"/>
      <c r="AF1624" s="397"/>
      <c r="AG1624" s="397"/>
      <c r="AH1624" s="397"/>
      <c r="AI1624" s="397"/>
      <c r="AJ1624" s="397"/>
      <c r="AK1624" s="397"/>
      <c r="AL1624" s="397"/>
      <c r="AM1624" s="397"/>
      <c r="AN1624" s="397"/>
      <c r="AO1624" s="397"/>
      <c r="AP1624" s="397"/>
      <c r="AQ1624" s="397"/>
      <c r="AR1624" s="397"/>
      <c r="AS1624" s="397"/>
      <c r="AT1624" s="397"/>
      <c r="AU1624" s="397"/>
      <c r="AV1624" s="397"/>
      <c r="AW1624" s="397"/>
      <c r="AX1624" s="397"/>
      <c r="AY1624" s="397"/>
      <c r="AZ1624" s="397"/>
      <c r="BA1624" s="553"/>
      <c r="BB1624" s="397"/>
      <c r="BC1624" s="397"/>
      <c r="BD1624" s="397"/>
    </row>
    <row r="1625" spans="2:56" x14ac:dyDescent="0.35">
      <c r="B1625" s="80"/>
      <c r="C1625" s="119"/>
      <c r="D1625" s="119"/>
      <c r="E1625" s="84"/>
      <c r="F1625" s="119"/>
      <c r="G1625" s="120"/>
      <c r="H1625" s="41"/>
      <c r="I1625" s="41"/>
      <c r="J1625" s="82"/>
      <c r="K1625" s="291">
        <f t="shared" si="163"/>
        <v>0</v>
      </c>
      <c r="L1625" s="293">
        <f>IF(I1625&lt;INDEX(Lookup!$U$2:$U$10,MATCH($D$46,Lookup!$S$2:$S$10,0)),0,IF(O1625="X",0,J1625/(DATEDIF(H1625,I1625,"m")+1)*12))</f>
        <v>0</v>
      </c>
      <c r="M1625" s="291">
        <f t="shared" si="164"/>
        <v>0</v>
      </c>
      <c r="N1625" s="335"/>
      <c r="O1625" s="143"/>
      <c r="P1625" s="397"/>
      <c r="Q1625" s="555"/>
      <c r="R1625" s="576">
        <f t="shared" si="165"/>
        <v>0</v>
      </c>
      <c r="S1625" s="576">
        <f t="shared" si="166"/>
        <v>0</v>
      </c>
      <c r="T1625" s="576">
        <f t="shared" si="167"/>
        <v>0</v>
      </c>
      <c r="U1625" s="576">
        <f t="shared" si="168"/>
        <v>0</v>
      </c>
      <c r="V1625" s="553"/>
      <c r="W1625" s="553"/>
      <c r="X1625" s="553"/>
      <c r="Y1625" s="553"/>
      <c r="Z1625" s="397"/>
      <c r="AA1625" s="397"/>
      <c r="AB1625" s="397"/>
      <c r="AC1625" s="397"/>
      <c r="AD1625" s="397"/>
      <c r="AE1625" s="397"/>
      <c r="AF1625" s="397"/>
      <c r="AG1625" s="397"/>
      <c r="AH1625" s="397"/>
      <c r="AI1625" s="397"/>
      <c r="AJ1625" s="397"/>
      <c r="AK1625" s="397"/>
      <c r="AL1625" s="397"/>
      <c r="AM1625" s="397"/>
      <c r="AN1625" s="397"/>
      <c r="AO1625" s="397"/>
      <c r="AP1625" s="397"/>
      <c r="AQ1625" s="397"/>
      <c r="AR1625" s="397"/>
      <c r="AS1625" s="397"/>
      <c r="AT1625" s="397"/>
      <c r="AU1625" s="397"/>
      <c r="AV1625" s="397"/>
      <c r="AW1625" s="397"/>
      <c r="AX1625" s="397"/>
      <c r="AY1625" s="397"/>
      <c r="AZ1625" s="397"/>
      <c r="BA1625" s="553"/>
      <c r="BB1625" s="397"/>
      <c r="BC1625" s="397"/>
      <c r="BD1625" s="397"/>
    </row>
    <row r="1626" spans="2:56" x14ac:dyDescent="0.35">
      <c r="B1626" s="80"/>
      <c r="C1626" s="119"/>
      <c r="D1626" s="119"/>
      <c r="E1626" s="84"/>
      <c r="F1626" s="119"/>
      <c r="G1626" s="120"/>
      <c r="H1626" s="41"/>
      <c r="I1626" s="41"/>
      <c r="J1626" s="82"/>
      <c r="K1626" s="291">
        <f t="shared" si="163"/>
        <v>0</v>
      </c>
      <c r="L1626" s="293">
        <f>IF(I1626&lt;INDEX(Lookup!$U$2:$U$10,MATCH($D$46,Lookup!$S$2:$S$10,0)),0,IF(O1626="X",0,J1626/(DATEDIF(H1626,I1626,"m")+1)*12))</f>
        <v>0</v>
      </c>
      <c r="M1626" s="291">
        <f t="shared" si="164"/>
        <v>0</v>
      </c>
      <c r="N1626" s="335"/>
      <c r="O1626" s="143"/>
      <c r="P1626" s="397"/>
      <c r="Q1626" s="555"/>
      <c r="R1626" s="576">
        <f t="shared" si="165"/>
        <v>0</v>
      </c>
      <c r="S1626" s="576">
        <f t="shared" si="166"/>
        <v>0</v>
      </c>
      <c r="T1626" s="576">
        <f t="shared" si="167"/>
        <v>0</v>
      </c>
      <c r="U1626" s="576">
        <f t="shared" si="168"/>
        <v>0</v>
      </c>
      <c r="V1626" s="553"/>
      <c r="W1626" s="553"/>
      <c r="X1626" s="553"/>
      <c r="Y1626" s="553"/>
      <c r="Z1626" s="397"/>
      <c r="AA1626" s="397"/>
      <c r="AB1626" s="397"/>
      <c r="AC1626" s="397"/>
      <c r="AD1626" s="397"/>
      <c r="AE1626" s="397"/>
      <c r="AF1626" s="397"/>
      <c r="AG1626" s="397"/>
      <c r="AH1626" s="397"/>
      <c r="AI1626" s="397"/>
      <c r="AJ1626" s="397"/>
      <c r="AK1626" s="397"/>
      <c r="AL1626" s="397"/>
      <c r="AM1626" s="397"/>
      <c r="AN1626" s="397"/>
      <c r="AO1626" s="397"/>
      <c r="AP1626" s="397"/>
      <c r="AQ1626" s="397"/>
      <c r="AR1626" s="397"/>
      <c r="AS1626" s="397"/>
      <c r="AT1626" s="397"/>
      <c r="AU1626" s="397"/>
      <c r="AV1626" s="397"/>
      <c r="AW1626" s="397"/>
      <c r="AX1626" s="397"/>
      <c r="AY1626" s="397"/>
      <c r="AZ1626" s="397"/>
      <c r="BA1626" s="553"/>
      <c r="BB1626" s="397"/>
      <c r="BC1626" s="397"/>
      <c r="BD1626" s="397"/>
    </row>
    <row r="1627" spans="2:56" x14ac:dyDescent="0.35">
      <c r="B1627" s="80"/>
      <c r="C1627" s="119"/>
      <c r="D1627" s="119"/>
      <c r="E1627" s="84"/>
      <c r="F1627" s="119"/>
      <c r="G1627" s="120"/>
      <c r="H1627" s="41"/>
      <c r="I1627" s="41"/>
      <c r="J1627" s="82"/>
      <c r="K1627" s="291">
        <f t="shared" si="163"/>
        <v>0</v>
      </c>
      <c r="L1627" s="293">
        <f>IF(I1627&lt;INDEX(Lookup!$U$2:$U$10,MATCH($D$46,Lookup!$S$2:$S$10,0)),0,IF(O1627="X",0,J1627/(DATEDIF(H1627,I1627,"m")+1)*12))</f>
        <v>0</v>
      </c>
      <c r="M1627" s="291">
        <f t="shared" si="164"/>
        <v>0</v>
      </c>
      <c r="N1627" s="335"/>
      <c r="O1627" s="143"/>
      <c r="P1627" s="397"/>
      <c r="Q1627" s="555"/>
      <c r="R1627" s="576">
        <f t="shared" si="165"/>
        <v>0</v>
      </c>
      <c r="S1627" s="576">
        <f t="shared" si="166"/>
        <v>0</v>
      </c>
      <c r="T1627" s="576">
        <f t="shared" si="167"/>
        <v>0</v>
      </c>
      <c r="U1627" s="576">
        <f t="shared" si="168"/>
        <v>0</v>
      </c>
      <c r="V1627" s="553"/>
      <c r="W1627" s="553"/>
      <c r="X1627" s="553"/>
      <c r="Y1627" s="553"/>
      <c r="Z1627" s="397"/>
      <c r="AA1627" s="397"/>
      <c r="AB1627" s="397"/>
      <c r="AC1627" s="397"/>
      <c r="AD1627" s="397"/>
      <c r="AE1627" s="397"/>
      <c r="AF1627" s="397"/>
      <c r="AG1627" s="397"/>
      <c r="AH1627" s="397"/>
      <c r="AI1627" s="397"/>
      <c r="AJ1627" s="397"/>
      <c r="AK1627" s="397"/>
      <c r="AL1627" s="397"/>
      <c r="AM1627" s="397"/>
      <c r="AN1627" s="397"/>
      <c r="AO1627" s="397"/>
      <c r="AP1627" s="397"/>
      <c r="AQ1627" s="397"/>
      <c r="AR1627" s="397"/>
      <c r="AS1627" s="397"/>
      <c r="AT1627" s="397"/>
      <c r="AU1627" s="397"/>
      <c r="AV1627" s="397"/>
      <c r="AW1627" s="397"/>
      <c r="AX1627" s="397"/>
      <c r="AY1627" s="397"/>
      <c r="AZ1627" s="397"/>
      <c r="BA1627" s="553"/>
      <c r="BB1627" s="397"/>
      <c r="BC1627" s="397"/>
      <c r="BD1627" s="397"/>
    </row>
    <row r="1628" spans="2:56" x14ac:dyDescent="0.35">
      <c r="B1628" s="80"/>
      <c r="C1628" s="119"/>
      <c r="D1628" s="119"/>
      <c r="E1628" s="84"/>
      <c r="F1628" s="119"/>
      <c r="G1628" s="120"/>
      <c r="H1628" s="41"/>
      <c r="I1628" s="41"/>
      <c r="J1628" s="82"/>
      <c r="K1628" s="291">
        <f t="shared" si="163"/>
        <v>0</v>
      </c>
      <c r="L1628" s="293">
        <f>IF(I1628&lt;INDEX(Lookup!$U$2:$U$10,MATCH($D$46,Lookup!$S$2:$S$10,0)),0,IF(O1628="X",0,J1628/(DATEDIF(H1628,I1628,"m")+1)*12))</f>
        <v>0</v>
      </c>
      <c r="M1628" s="291">
        <f t="shared" si="164"/>
        <v>0</v>
      </c>
      <c r="N1628" s="335"/>
      <c r="O1628" s="143"/>
      <c r="P1628" s="397"/>
      <c r="Q1628" s="555"/>
      <c r="R1628" s="576">
        <f t="shared" si="165"/>
        <v>0</v>
      </c>
      <c r="S1628" s="576">
        <f t="shared" si="166"/>
        <v>0</v>
      </c>
      <c r="T1628" s="576">
        <f t="shared" si="167"/>
        <v>0</v>
      </c>
      <c r="U1628" s="576">
        <f t="shared" si="168"/>
        <v>0</v>
      </c>
      <c r="V1628" s="553"/>
      <c r="W1628" s="553"/>
      <c r="X1628" s="553"/>
      <c r="Y1628" s="553"/>
      <c r="Z1628" s="397"/>
      <c r="AA1628" s="397"/>
      <c r="AB1628" s="397"/>
      <c r="AC1628" s="397"/>
      <c r="AD1628" s="397"/>
      <c r="AE1628" s="397"/>
      <c r="AF1628" s="397"/>
      <c r="AG1628" s="397"/>
      <c r="AH1628" s="397"/>
      <c r="AI1628" s="397"/>
      <c r="AJ1628" s="397"/>
      <c r="AK1628" s="397"/>
      <c r="AL1628" s="397"/>
      <c r="AM1628" s="397"/>
      <c r="AN1628" s="397"/>
      <c r="AO1628" s="397"/>
      <c r="AP1628" s="397"/>
      <c r="AQ1628" s="397"/>
      <c r="AR1628" s="397"/>
      <c r="AS1628" s="397"/>
      <c r="AT1628" s="397"/>
      <c r="AU1628" s="397"/>
      <c r="AV1628" s="397"/>
      <c r="AW1628" s="397"/>
      <c r="AX1628" s="397"/>
      <c r="AY1628" s="397"/>
      <c r="AZ1628" s="397"/>
      <c r="BA1628" s="553"/>
      <c r="BB1628" s="397"/>
      <c r="BC1628" s="397"/>
      <c r="BD1628" s="397"/>
    </row>
    <row r="1629" spans="2:56" x14ac:dyDescent="0.35">
      <c r="B1629" s="80"/>
      <c r="C1629" s="119"/>
      <c r="D1629" s="119"/>
      <c r="E1629" s="84"/>
      <c r="F1629" s="119"/>
      <c r="G1629" s="120"/>
      <c r="H1629" s="41"/>
      <c r="I1629" s="41"/>
      <c r="J1629" s="82"/>
      <c r="K1629" s="291">
        <f t="shared" si="163"/>
        <v>0</v>
      </c>
      <c r="L1629" s="293">
        <f>IF(I1629&lt;INDEX(Lookup!$U$2:$U$10,MATCH($D$46,Lookup!$S$2:$S$10,0)),0,IF(O1629="X",0,J1629/(DATEDIF(H1629,I1629,"m")+1)*12))</f>
        <v>0</v>
      </c>
      <c r="M1629" s="291">
        <f t="shared" si="164"/>
        <v>0</v>
      </c>
      <c r="N1629" s="335"/>
      <c r="O1629" s="143"/>
      <c r="P1629" s="397"/>
      <c r="Q1629" s="555"/>
      <c r="R1629" s="576">
        <f t="shared" si="165"/>
        <v>0</v>
      </c>
      <c r="S1629" s="576">
        <f t="shared" si="166"/>
        <v>0</v>
      </c>
      <c r="T1629" s="576">
        <f t="shared" si="167"/>
        <v>0</v>
      </c>
      <c r="U1629" s="576">
        <f t="shared" si="168"/>
        <v>0</v>
      </c>
      <c r="V1629" s="553"/>
      <c r="W1629" s="553"/>
      <c r="X1629" s="553"/>
      <c r="Y1629" s="553"/>
      <c r="Z1629" s="397"/>
      <c r="AA1629" s="397"/>
      <c r="AB1629" s="397"/>
      <c r="AC1629" s="397"/>
      <c r="AD1629" s="397"/>
      <c r="AE1629" s="397"/>
      <c r="AF1629" s="397"/>
      <c r="AG1629" s="397"/>
      <c r="AH1629" s="397"/>
      <c r="AI1629" s="397"/>
      <c r="AJ1629" s="397"/>
      <c r="AK1629" s="397"/>
      <c r="AL1629" s="397"/>
      <c r="AM1629" s="397"/>
      <c r="AN1629" s="397"/>
      <c r="AO1629" s="397"/>
      <c r="AP1629" s="397"/>
      <c r="AQ1629" s="397"/>
      <c r="AR1629" s="397"/>
      <c r="AS1629" s="397"/>
      <c r="AT1629" s="397"/>
      <c r="AU1629" s="397"/>
      <c r="AV1629" s="397"/>
      <c r="AW1629" s="397"/>
      <c r="AX1629" s="397"/>
      <c r="AY1629" s="397"/>
      <c r="AZ1629" s="397"/>
      <c r="BA1629" s="553"/>
      <c r="BB1629" s="397"/>
      <c r="BC1629" s="397"/>
      <c r="BD1629" s="397"/>
    </row>
    <row r="1630" spans="2:56" x14ac:dyDescent="0.35">
      <c r="B1630" s="80"/>
      <c r="C1630" s="119"/>
      <c r="D1630" s="119"/>
      <c r="E1630" s="84"/>
      <c r="F1630" s="119"/>
      <c r="G1630" s="120"/>
      <c r="H1630" s="41"/>
      <c r="I1630" s="41"/>
      <c r="J1630" s="82"/>
      <c r="K1630" s="291">
        <f t="shared" si="163"/>
        <v>0</v>
      </c>
      <c r="L1630" s="293">
        <f>IF(I1630&lt;INDEX(Lookup!$U$2:$U$10,MATCH($D$46,Lookup!$S$2:$S$10,0)),0,IF(O1630="X",0,J1630/(DATEDIF(H1630,I1630,"m")+1)*12))</f>
        <v>0</v>
      </c>
      <c r="M1630" s="291">
        <f t="shared" si="164"/>
        <v>0</v>
      </c>
      <c r="N1630" s="335"/>
      <c r="O1630" s="143"/>
      <c r="P1630" s="397"/>
      <c r="Q1630" s="555"/>
      <c r="R1630" s="576">
        <f t="shared" si="165"/>
        <v>0</v>
      </c>
      <c r="S1630" s="576">
        <f t="shared" si="166"/>
        <v>0</v>
      </c>
      <c r="T1630" s="576">
        <f t="shared" si="167"/>
        <v>0</v>
      </c>
      <c r="U1630" s="576">
        <f t="shared" si="168"/>
        <v>0</v>
      </c>
      <c r="V1630" s="553"/>
      <c r="W1630" s="553"/>
      <c r="X1630" s="553"/>
      <c r="Y1630" s="553"/>
      <c r="Z1630" s="397"/>
      <c r="AA1630" s="397"/>
      <c r="AB1630" s="397"/>
      <c r="AC1630" s="397"/>
      <c r="AD1630" s="397"/>
      <c r="AE1630" s="397"/>
      <c r="AF1630" s="397"/>
      <c r="AG1630" s="397"/>
      <c r="AH1630" s="397"/>
      <c r="AI1630" s="397"/>
      <c r="AJ1630" s="397"/>
      <c r="AK1630" s="397"/>
      <c r="AL1630" s="397"/>
      <c r="AM1630" s="397"/>
      <c r="AN1630" s="397"/>
      <c r="AO1630" s="397"/>
      <c r="AP1630" s="397"/>
      <c r="AQ1630" s="397"/>
      <c r="AR1630" s="397"/>
      <c r="AS1630" s="397"/>
      <c r="AT1630" s="397"/>
      <c r="AU1630" s="397"/>
      <c r="AV1630" s="397"/>
      <c r="AW1630" s="397"/>
      <c r="AX1630" s="397"/>
      <c r="AY1630" s="397"/>
      <c r="AZ1630" s="397"/>
      <c r="BA1630" s="553"/>
      <c r="BB1630" s="397"/>
      <c r="BC1630" s="397"/>
      <c r="BD1630" s="397"/>
    </row>
    <row r="1631" spans="2:56" x14ac:dyDescent="0.35">
      <c r="B1631" s="80"/>
      <c r="C1631" s="119"/>
      <c r="D1631" s="119"/>
      <c r="E1631" s="84"/>
      <c r="F1631" s="119"/>
      <c r="G1631" s="120"/>
      <c r="H1631" s="41"/>
      <c r="I1631" s="41"/>
      <c r="J1631" s="82"/>
      <c r="K1631" s="291">
        <f t="shared" si="163"/>
        <v>0</v>
      </c>
      <c r="L1631" s="293">
        <f>IF(I1631&lt;INDEX(Lookup!$U$2:$U$10,MATCH($D$46,Lookup!$S$2:$S$10,0)),0,IF(O1631="X",0,J1631/(DATEDIF(H1631,I1631,"m")+1)*12))</f>
        <v>0</v>
      </c>
      <c r="M1631" s="291">
        <f t="shared" si="164"/>
        <v>0</v>
      </c>
      <c r="N1631" s="335"/>
      <c r="O1631" s="143"/>
      <c r="P1631" s="397"/>
      <c r="Q1631" s="555"/>
      <c r="R1631" s="576">
        <f t="shared" si="165"/>
        <v>0</v>
      </c>
      <c r="S1631" s="576">
        <f t="shared" si="166"/>
        <v>0</v>
      </c>
      <c r="T1631" s="576">
        <f t="shared" si="167"/>
        <v>0</v>
      </c>
      <c r="U1631" s="576">
        <f t="shared" si="168"/>
        <v>0</v>
      </c>
      <c r="V1631" s="553"/>
      <c r="W1631" s="553"/>
      <c r="X1631" s="553"/>
      <c r="Y1631" s="553"/>
      <c r="Z1631" s="397"/>
      <c r="AA1631" s="397"/>
      <c r="AB1631" s="397"/>
      <c r="AC1631" s="397"/>
      <c r="AD1631" s="397"/>
      <c r="AE1631" s="397"/>
      <c r="AF1631" s="397"/>
      <c r="AG1631" s="397"/>
      <c r="AH1631" s="397"/>
      <c r="AI1631" s="397"/>
      <c r="AJ1631" s="397"/>
      <c r="AK1631" s="397"/>
      <c r="AL1631" s="397"/>
      <c r="AM1631" s="397"/>
      <c r="AN1631" s="397"/>
      <c r="AO1631" s="397"/>
      <c r="AP1631" s="397"/>
      <c r="AQ1631" s="397"/>
      <c r="AR1631" s="397"/>
      <c r="AS1631" s="397"/>
      <c r="AT1631" s="397"/>
      <c r="AU1631" s="397"/>
      <c r="AV1631" s="397"/>
      <c r="AW1631" s="397"/>
      <c r="AX1631" s="397"/>
      <c r="AY1631" s="397"/>
      <c r="AZ1631" s="397"/>
      <c r="BA1631" s="553"/>
      <c r="BB1631" s="397"/>
      <c r="BC1631" s="397"/>
      <c r="BD1631" s="397"/>
    </row>
    <row r="1632" spans="2:56" x14ac:dyDescent="0.35">
      <c r="B1632" s="80"/>
      <c r="C1632" s="119"/>
      <c r="D1632" s="119"/>
      <c r="E1632" s="84"/>
      <c r="F1632" s="119"/>
      <c r="G1632" s="120"/>
      <c r="H1632" s="41"/>
      <c r="I1632" s="41"/>
      <c r="J1632" s="82"/>
      <c r="K1632" s="291">
        <f t="shared" si="163"/>
        <v>0</v>
      </c>
      <c r="L1632" s="293">
        <f>IF(I1632&lt;INDEX(Lookup!$U$2:$U$10,MATCH($D$46,Lookup!$S$2:$S$10,0)),0,IF(O1632="X",0,J1632/(DATEDIF(H1632,I1632,"m")+1)*12))</f>
        <v>0</v>
      </c>
      <c r="M1632" s="291">
        <f t="shared" si="164"/>
        <v>0</v>
      </c>
      <c r="N1632" s="335"/>
      <c r="O1632" s="143"/>
      <c r="P1632" s="397"/>
      <c r="Q1632" s="555"/>
      <c r="R1632" s="576">
        <f t="shared" si="165"/>
        <v>0</v>
      </c>
      <c r="S1632" s="576">
        <f t="shared" si="166"/>
        <v>0</v>
      </c>
      <c r="T1632" s="576">
        <f t="shared" si="167"/>
        <v>0</v>
      </c>
      <c r="U1632" s="576">
        <f t="shared" si="168"/>
        <v>0</v>
      </c>
      <c r="V1632" s="553"/>
      <c r="W1632" s="553"/>
      <c r="X1632" s="553"/>
      <c r="Y1632" s="553"/>
      <c r="Z1632" s="397"/>
      <c r="AA1632" s="397"/>
      <c r="AB1632" s="397"/>
      <c r="AC1632" s="397"/>
      <c r="AD1632" s="397"/>
      <c r="AE1632" s="397"/>
      <c r="AF1632" s="397"/>
      <c r="AG1632" s="397"/>
      <c r="AH1632" s="397"/>
      <c r="AI1632" s="397"/>
      <c r="AJ1632" s="397"/>
      <c r="AK1632" s="397"/>
      <c r="AL1632" s="397"/>
      <c r="AM1632" s="397"/>
      <c r="AN1632" s="397"/>
      <c r="AO1632" s="397"/>
      <c r="AP1632" s="397"/>
      <c r="AQ1632" s="397"/>
      <c r="AR1632" s="397"/>
      <c r="AS1632" s="397"/>
      <c r="AT1632" s="397"/>
      <c r="AU1632" s="397"/>
      <c r="AV1632" s="397"/>
      <c r="AW1632" s="397"/>
      <c r="AX1632" s="397"/>
      <c r="AY1632" s="397"/>
      <c r="AZ1632" s="397"/>
      <c r="BA1632" s="553"/>
      <c r="BB1632" s="397"/>
      <c r="BC1632" s="397"/>
      <c r="BD1632" s="397"/>
    </row>
    <row r="1633" spans="2:56" x14ac:dyDescent="0.35">
      <c r="B1633" s="80"/>
      <c r="C1633" s="119"/>
      <c r="D1633" s="119"/>
      <c r="E1633" s="84"/>
      <c r="F1633" s="119"/>
      <c r="G1633" s="120"/>
      <c r="H1633" s="41"/>
      <c r="I1633" s="41"/>
      <c r="J1633" s="82"/>
      <c r="K1633" s="291">
        <f t="shared" si="163"/>
        <v>0</v>
      </c>
      <c r="L1633" s="293">
        <f>IF(I1633&lt;INDEX(Lookup!$U$2:$U$10,MATCH($D$46,Lookup!$S$2:$S$10,0)),0,IF(O1633="X",0,J1633/(DATEDIF(H1633,I1633,"m")+1)*12))</f>
        <v>0</v>
      </c>
      <c r="M1633" s="291">
        <f t="shared" si="164"/>
        <v>0</v>
      </c>
      <c r="N1633" s="335"/>
      <c r="O1633" s="143"/>
      <c r="P1633" s="397"/>
      <c r="Q1633" s="555"/>
      <c r="R1633" s="576">
        <f t="shared" si="165"/>
        <v>0</v>
      </c>
      <c r="S1633" s="576">
        <f t="shared" si="166"/>
        <v>0</v>
      </c>
      <c r="T1633" s="576">
        <f t="shared" si="167"/>
        <v>0</v>
      </c>
      <c r="U1633" s="576">
        <f t="shared" si="168"/>
        <v>0</v>
      </c>
      <c r="V1633" s="553"/>
      <c r="W1633" s="553"/>
      <c r="X1633" s="553"/>
      <c r="Y1633" s="553"/>
      <c r="Z1633" s="397"/>
      <c r="AA1633" s="397"/>
      <c r="AB1633" s="397"/>
      <c r="AC1633" s="397"/>
      <c r="AD1633" s="397"/>
      <c r="AE1633" s="397"/>
      <c r="AF1633" s="397"/>
      <c r="AG1633" s="397"/>
      <c r="AH1633" s="397"/>
      <c r="AI1633" s="397"/>
      <c r="AJ1633" s="397"/>
      <c r="AK1633" s="397"/>
      <c r="AL1633" s="397"/>
      <c r="AM1633" s="397"/>
      <c r="AN1633" s="397"/>
      <c r="AO1633" s="397"/>
      <c r="AP1633" s="397"/>
      <c r="AQ1633" s="397"/>
      <c r="AR1633" s="397"/>
      <c r="AS1633" s="397"/>
      <c r="AT1633" s="397"/>
      <c r="AU1633" s="397"/>
      <c r="AV1633" s="397"/>
      <c r="AW1633" s="397"/>
      <c r="AX1633" s="397"/>
      <c r="AY1633" s="397"/>
      <c r="AZ1633" s="397"/>
      <c r="BA1633" s="553"/>
      <c r="BB1633" s="397"/>
      <c r="BC1633" s="397"/>
      <c r="BD1633" s="397"/>
    </row>
    <row r="1634" spans="2:56" x14ac:dyDescent="0.35">
      <c r="B1634" s="80"/>
      <c r="C1634" s="119"/>
      <c r="D1634" s="119"/>
      <c r="E1634" s="84"/>
      <c r="F1634" s="119"/>
      <c r="G1634" s="120"/>
      <c r="H1634" s="41"/>
      <c r="I1634" s="41"/>
      <c r="J1634" s="82"/>
      <c r="K1634" s="291">
        <f t="shared" si="163"/>
        <v>0</v>
      </c>
      <c r="L1634" s="293">
        <f>IF(I1634&lt;INDEX(Lookup!$U$2:$U$10,MATCH($D$46,Lookup!$S$2:$S$10,0)),0,IF(O1634="X",0,J1634/(DATEDIF(H1634,I1634,"m")+1)*12))</f>
        <v>0</v>
      </c>
      <c r="M1634" s="291">
        <f t="shared" si="164"/>
        <v>0</v>
      </c>
      <c r="N1634" s="335"/>
      <c r="O1634" s="143"/>
      <c r="P1634" s="397"/>
      <c r="Q1634" s="555"/>
      <c r="R1634" s="576">
        <f t="shared" si="165"/>
        <v>0</v>
      </c>
      <c r="S1634" s="576">
        <f t="shared" si="166"/>
        <v>0</v>
      </c>
      <c r="T1634" s="576">
        <f t="shared" si="167"/>
        <v>0</v>
      </c>
      <c r="U1634" s="576">
        <f t="shared" si="168"/>
        <v>0</v>
      </c>
      <c r="V1634" s="553"/>
      <c r="W1634" s="553"/>
      <c r="X1634" s="553"/>
      <c r="Y1634" s="553"/>
      <c r="Z1634" s="397"/>
      <c r="AA1634" s="397"/>
      <c r="AB1634" s="397"/>
      <c r="AC1634" s="397"/>
      <c r="AD1634" s="397"/>
      <c r="AE1634" s="397"/>
      <c r="AF1634" s="397"/>
      <c r="AG1634" s="397"/>
      <c r="AH1634" s="397"/>
      <c r="AI1634" s="397"/>
      <c r="AJ1634" s="397"/>
      <c r="AK1634" s="397"/>
      <c r="AL1634" s="397"/>
      <c r="AM1634" s="397"/>
      <c r="AN1634" s="397"/>
      <c r="AO1634" s="397"/>
      <c r="AP1634" s="397"/>
      <c r="AQ1634" s="397"/>
      <c r="AR1634" s="397"/>
      <c r="AS1634" s="397"/>
      <c r="AT1634" s="397"/>
      <c r="AU1634" s="397"/>
      <c r="AV1634" s="397"/>
      <c r="AW1634" s="397"/>
      <c r="AX1634" s="397"/>
      <c r="AY1634" s="397"/>
      <c r="AZ1634" s="397"/>
      <c r="BA1634" s="553"/>
      <c r="BB1634" s="397"/>
      <c r="BC1634" s="397"/>
      <c r="BD1634" s="397"/>
    </row>
    <row r="1635" spans="2:56" x14ac:dyDescent="0.35">
      <c r="B1635" s="80"/>
      <c r="C1635" s="119"/>
      <c r="D1635" s="119"/>
      <c r="E1635" s="84"/>
      <c r="F1635" s="119"/>
      <c r="G1635" s="120"/>
      <c r="H1635" s="41"/>
      <c r="I1635" s="41"/>
      <c r="J1635" s="82"/>
      <c r="K1635" s="291">
        <f t="shared" si="163"/>
        <v>0</v>
      </c>
      <c r="L1635" s="293">
        <f>IF(I1635&lt;INDEX(Lookup!$U$2:$U$10,MATCH($D$46,Lookup!$S$2:$S$10,0)),0,IF(O1635="X",0,J1635/(DATEDIF(H1635,I1635,"m")+1)*12))</f>
        <v>0</v>
      </c>
      <c r="M1635" s="291">
        <f t="shared" si="164"/>
        <v>0</v>
      </c>
      <c r="N1635" s="335"/>
      <c r="O1635" s="143"/>
      <c r="P1635" s="397"/>
      <c r="Q1635" s="555"/>
      <c r="R1635" s="576">
        <f t="shared" si="165"/>
        <v>0</v>
      </c>
      <c r="S1635" s="576">
        <f t="shared" si="166"/>
        <v>0</v>
      </c>
      <c r="T1635" s="576">
        <f t="shared" si="167"/>
        <v>0</v>
      </c>
      <c r="U1635" s="576">
        <f t="shared" si="168"/>
        <v>0</v>
      </c>
      <c r="V1635" s="553"/>
      <c r="W1635" s="553"/>
      <c r="X1635" s="553"/>
      <c r="Y1635" s="553"/>
      <c r="Z1635" s="397"/>
      <c r="AA1635" s="397"/>
      <c r="AB1635" s="397"/>
      <c r="AC1635" s="397"/>
      <c r="AD1635" s="397"/>
      <c r="AE1635" s="397"/>
      <c r="AF1635" s="397"/>
      <c r="AG1635" s="397"/>
      <c r="AH1635" s="397"/>
      <c r="AI1635" s="397"/>
      <c r="AJ1635" s="397"/>
      <c r="AK1635" s="397"/>
      <c r="AL1635" s="397"/>
      <c r="AM1635" s="397"/>
      <c r="AN1635" s="397"/>
      <c r="AO1635" s="397"/>
      <c r="AP1635" s="397"/>
      <c r="AQ1635" s="397"/>
      <c r="AR1635" s="397"/>
      <c r="AS1635" s="397"/>
      <c r="AT1635" s="397"/>
      <c r="AU1635" s="397"/>
      <c r="AV1635" s="397"/>
      <c r="AW1635" s="397"/>
      <c r="AX1635" s="397"/>
      <c r="AY1635" s="397"/>
      <c r="AZ1635" s="397"/>
      <c r="BA1635" s="553"/>
      <c r="BB1635" s="397"/>
      <c r="BC1635" s="397"/>
      <c r="BD1635" s="397"/>
    </row>
    <row r="1636" spans="2:56" x14ac:dyDescent="0.35">
      <c r="B1636" s="80"/>
      <c r="C1636" s="119"/>
      <c r="D1636" s="119"/>
      <c r="E1636" s="84"/>
      <c r="F1636" s="119"/>
      <c r="G1636" s="120"/>
      <c r="H1636" s="41"/>
      <c r="I1636" s="41"/>
      <c r="J1636" s="82"/>
      <c r="K1636" s="291">
        <f t="shared" si="163"/>
        <v>0</v>
      </c>
      <c r="L1636" s="293">
        <f>IF(I1636&lt;INDEX(Lookup!$U$2:$U$10,MATCH($D$46,Lookup!$S$2:$S$10,0)),0,IF(O1636="X",0,J1636/(DATEDIF(H1636,I1636,"m")+1)*12))</f>
        <v>0</v>
      </c>
      <c r="M1636" s="291">
        <f t="shared" si="164"/>
        <v>0</v>
      </c>
      <c r="N1636" s="335"/>
      <c r="O1636" s="143"/>
      <c r="P1636" s="397"/>
      <c r="Q1636" s="555"/>
      <c r="R1636" s="576">
        <f t="shared" si="165"/>
        <v>0</v>
      </c>
      <c r="S1636" s="576">
        <f t="shared" si="166"/>
        <v>0</v>
      </c>
      <c r="T1636" s="576">
        <f t="shared" si="167"/>
        <v>0</v>
      </c>
      <c r="U1636" s="576">
        <f t="shared" si="168"/>
        <v>0</v>
      </c>
      <c r="V1636" s="553"/>
      <c r="W1636" s="553"/>
      <c r="X1636" s="553"/>
      <c r="Y1636" s="553"/>
      <c r="Z1636" s="397"/>
      <c r="AA1636" s="397"/>
      <c r="AB1636" s="397"/>
      <c r="AC1636" s="397"/>
      <c r="AD1636" s="397"/>
      <c r="AE1636" s="397"/>
      <c r="AF1636" s="397"/>
      <c r="AG1636" s="397"/>
      <c r="AH1636" s="397"/>
      <c r="AI1636" s="397"/>
      <c r="AJ1636" s="397"/>
      <c r="AK1636" s="397"/>
      <c r="AL1636" s="397"/>
      <c r="AM1636" s="397"/>
      <c r="AN1636" s="397"/>
      <c r="AO1636" s="397"/>
      <c r="AP1636" s="397"/>
      <c r="AQ1636" s="397"/>
      <c r="AR1636" s="397"/>
      <c r="AS1636" s="397"/>
      <c r="AT1636" s="397"/>
      <c r="AU1636" s="397"/>
      <c r="AV1636" s="397"/>
      <c r="AW1636" s="397"/>
      <c r="AX1636" s="397"/>
      <c r="AY1636" s="397"/>
      <c r="AZ1636" s="397"/>
      <c r="BA1636" s="553"/>
      <c r="BB1636" s="397"/>
      <c r="BC1636" s="397"/>
      <c r="BD1636" s="397"/>
    </row>
    <row r="1637" spans="2:56" x14ac:dyDescent="0.35">
      <c r="B1637" s="80"/>
      <c r="C1637" s="119"/>
      <c r="D1637" s="119"/>
      <c r="E1637" s="84"/>
      <c r="F1637" s="119"/>
      <c r="G1637" s="120"/>
      <c r="H1637" s="41"/>
      <c r="I1637" s="41"/>
      <c r="J1637" s="82"/>
      <c r="K1637" s="291">
        <f t="shared" si="163"/>
        <v>0</v>
      </c>
      <c r="L1637" s="293">
        <f>IF(I1637&lt;INDEX(Lookup!$U$2:$U$10,MATCH($D$46,Lookup!$S$2:$S$10,0)),0,IF(O1637="X",0,J1637/(DATEDIF(H1637,I1637,"m")+1)*12))</f>
        <v>0</v>
      </c>
      <c r="M1637" s="291">
        <f t="shared" si="164"/>
        <v>0</v>
      </c>
      <c r="N1637" s="335"/>
      <c r="O1637" s="143"/>
      <c r="P1637" s="397"/>
      <c r="Q1637" s="555"/>
      <c r="R1637" s="576">
        <f t="shared" si="165"/>
        <v>0</v>
      </c>
      <c r="S1637" s="576">
        <f t="shared" si="166"/>
        <v>0</v>
      </c>
      <c r="T1637" s="576">
        <f t="shared" si="167"/>
        <v>0</v>
      </c>
      <c r="U1637" s="576">
        <f t="shared" si="168"/>
        <v>0</v>
      </c>
      <c r="V1637" s="553"/>
      <c r="W1637" s="553"/>
      <c r="X1637" s="553"/>
      <c r="Y1637" s="553"/>
      <c r="Z1637" s="397"/>
      <c r="AA1637" s="397"/>
      <c r="AB1637" s="397"/>
      <c r="AC1637" s="397"/>
      <c r="AD1637" s="397"/>
      <c r="AE1637" s="397"/>
      <c r="AF1637" s="397"/>
      <c r="AG1637" s="397"/>
      <c r="AH1637" s="397"/>
      <c r="AI1637" s="397"/>
      <c r="AJ1637" s="397"/>
      <c r="AK1637" s="397"/>
      <c r="AL1637" s="397"/>
      <c r="AM1637" s="397"/>
      <c r="AN1637" s="397"/>
      <c r="AO1637" s="397"/>
      <c r="AP1637" s="397"/>
      <c r="AQ1637" s="397"/>
      <c r="AR1637" s="397"/>
      <c r="AS1637" s="397"/>
      <c r="AT1637" s="397"/>
      <c r="AU1637" s="397"/>
      <c r="AV1637" s="397"/>
      <c r="AW1637" s="397"/>
      <c r="AX1637" s="397"/>
      <c r="AY1637" s="397"/>
      <c r="AZ1637" s="397"/>
      <c r="BA1637" s="553"/>
      <c r="BB1637" s="397"/>
      <c r="BC1637" s="397"/>
      <c r="BD1637" s="397"/>
    </row>
    <row r="1638" spans="2:56" x14ac:dyDescent="0.35">
      <c r="B1638" s="80"/>
      <c r="C1638" s="119"/>
      <c r="D1638" s="119"/>
      <c r="E1638" s="84"/>
      <c r="F1638" s="119"/>
      <c r="G1638" s="120"/>
      <c r="H1638" s="41"/>
      <c r="I1638" s="41"/>
      <c r="J1638" s="82"/>
      <c r="K1638" s="291">
        <f t="shared" si="163"/>
        <v>0</v>
      </c>
      <c r="L1638" s="293">
        <f>IF(I1638&lt;INDEX(Lookup!$U$2:$U$10,MATCH($D$46,Lookup!$S$2:$S$10,0)),0,IF(O1638="X",0,J1638/(DATEDIF(H1638,I1638,"m")+1)*12))</f>
        <v>0</v>
      </c>
      <c r="M1638" s="291">
        <f t="shared" si="164"/>
        <v>0</v>
      </c>
      <c r="N1638" s="335"/>
      <c r="O1638" s="143"/>
      <c r="P1638" s="397"/>
      <c r="Q1638" s="555"/>
      <c r="R1638" s="576">
        <f t="shared" si="165"/>
        <v>0</v>
      </c>
      <c r="S1638" s="576">
        <f t="shared" si="166"/>
        <v>0</v>
      </c>
      <c r="T1638" s="576">
        <f t="shared" si="167"/>
        <v>0</v>
      </c>
      <c r="U1638" s="576">
        <f t="shared" si="168"/>
        <v>0</v>
      </c>
      <c r="V1638" s="553"/>
      <c r="W1638" s="553"/>
      <c r="X1638" s="553"/>
      <c r="Y1638" s="553"/>
      <c r="Z1638" s="397"/>
      <c r="AA1638" s="397"/>
      <c r="AB1638" s="397"/>
      <c r="AC1638" s="397"/>
      <c r="AD1638" s="397"/>
      <c r="AE1638" s="397"/>
      <c r="AF1638" s="397"/>
      <c r="AG1638" s="397"/>
      <c r="AH1638" s="397"/>
      <c r="AI1638" s="397"/>
      <c r="AJ1638" s="397"/>
      <c r="AK1638" s="397"/>
      <c r="AL1638" s="397"/>
      <c r="AM1638" s="397"/>
      <c r="AN1638" s="397"/>
      <c r="AO1638" s="397"/>
      <c r="AP1638" s="397"/>
      <c r="AQ1638" s="397"/>
      <c r="AR1638" s="397"/>
      <c r="AS1638" s="397"/>
      <c r="AT1638" s="397"/>
      <c r="AU1638" s="397"/>
      <c r="AV1638" s="397"/>
      <c r="AW1638" s="397"/>
      <c r="AX1638" s="397"/>
      <c r="AY1638" s="397"/>
      <c r="AZ1638" s="397"/>
      <c r="BA1638" s="553"/>
      <c r="BB1638" s="397"/>
      <c r="BC1638" s="397"/>
      <c r="BD1638" s="397"/>
    </row>
    <row r="1639" spans="2:56" x14ac:dyDescent="0.35">
      <c r="B1639" s="80"/>
      <c r="C1639" s="119"/>
      <c r="D1639" s="119"/>
      <c r="E1639" s="84"/>
      <c r="F1639" s="119"/>
      <c r="G1639" s="120"/>
      <c r="H1639" s="41"/>
      <c r="I1639" s="41"/>
      <c r="J1639" s="82"/>
      <c r="K1639" s="291">
        <f t="shared" si="163"/>
        <v>0</v>
      </c>
      <c r="L1639" s="293">
        <f>IF(I1639&lt;INDEX(Lookup!$U$2:$U$10,MATCH($D$46,Lookup!$S$2:$S$10,0)),0,IF(O1639="X",0,J1639/(DATEDIF(H1639,I1639,"m")+1)*12))</f>
        <v>0</v>
      </c>
      <c r="M1639" s="291">
        <f t="shared" si="164"/>
        <v>0</v>
      </c>
      <c r="N1639" s="335"/>
      <c r="O1639" s="143"/>
      <c r="P1639" s="397"/>
      <c r="Q1639" s="555"/>
      <c r="R1639" s="576">
        <f t="shared" si="165"/>
        <v>0</v>
      </c>
      <c r="S1639" s="576">
        <f t="shared" si="166"/>
        <v>0</v>
      </c>
      <c r="T1639" s="576">
        <f t="shared" si="167"/>
        <v>0</v>
      </c>
      <c r="U1639" s="576">
        <f t="shared" si="168"/>
        <v>0</v>
      </c>
      <c r="V1639" s="553"/>
      <c r="W1639" s="553"/>
      <c r="X1639" s="553"/>
      <c r="Y1639" s="553"/>
      <c r="Z1639" s="397"/>
      <c r="AA1639" s="397"/>
      <c r="AB1639" s="397"/>
      <c r="AC1639" s="397"/>
      <c r="AD1639" s="397"/>
      <c r="AE1639" s="397"/>
      <c r="AF1639" s="397"/>
      <c r="AG1639" s="397"/>
      <c r="AH1639" s="397"/>
      <c r="AI1639" s="397"/>
      <c r="AJ1639" s="397"/>
      <c r="AK1639" s="397"/>
      <c r="AL1639" s="397"/>
      <c r="AM1639" s="397"/>
      <c r="AN1639" s="397"/>
      <c r="AO1639" s="397"/>
      <c r="AP1639" s="397"/>
      <c r="AQ1639" s="397"/>
      <c r="AR1639" s="397"/>
      <c r="AS1639" s="397"/>
      <c r="AT1639" s="397"/>
      <c r="AU1639" s="397"/>
      <c r="AV1639" s="397"/>
      <c r="AW1639" s="397"/>
      <c r="AX1639" s="397"/>
      <c r="AY1639" s="397"/>
      <c r="AZ1639" s="397"/>
      <c r="BA1639" s="553"/>
      <c r="BB1639" s="397"/>
      <c r="BC1639" s="397"/>
      <c r="BD1639" s="397"/>
    </row>
    <row r="1640" spans="2:56" x14ac:dyDescent="0.35">
      <c r="B1640" s="80"/>
      <c r="C1640" s="119"/>
      <c r="D1640" s="119"/>
      <c r="E1640" s="84"/>
      <c r="F1640" s="119"/>
      <c r="G1640" s="120"/>
      <c r="H1640" s="41"/>
      <c r="I1640" s="41"/>
      <c r="J1640" s="82"/>
      <c r="K1640" s="291">
        <f t="shared" si="163"/>
        <v>0</v>
      </c>
      <c r="L1640" s="293">
        <f>IF(I1640&lt;INDEX(Lookup!$U$2:$U$10,MATCH($D$46,Lookup!$S$2:$S$10,0)),0,IF(O1640="X",0,J1640/(DATEDIF(H1640,I1640,"m")+1)*12))</f>
        <v>0</v>
      </c>
      <c r="M1640" s="291">
        <f t="shared" si="164"/>
        <v>0</v>
      </c>
      <c r="N1640" s="335"/>
      <c r="O1640" s="143"/>
      <c r="P1640" s="397"/>
      <c r="Q1640" s="555"/>
      <c r="R1640" s="576">
        <f t="shared" si="165"/>
        <v>0</v>
      </c>
      <c r="S1640" s="576">
        <f t="shared" si="166"/>
        <v>0</v>
      </c>
      <c r="T1640" s="576">
        <f t="shared" si="167"/>
        <v>0</v>
      </c>
      <c r="U1640" s="576">
        <f t="shared" si="168"/>
        <v>0</v>
      </c>
      <c r="V1640" s="553"/>
      <c r="W1640" s="553"/>
      <c r="X1640" s="553"/>
      <c r="Y1640" s="553"/>
      <c r="Z1640" s="397"/>
      <c r="AA1640" s="397"/>
      <c r="AB1640" s="397"/>
      <c r="AC1640" s="397"/>
      <c r="AD1640" s="397"/>
      <c r="AE1640" s="397"/>
      <c r="AF1640" s="397"/>
      <c r="AG1640" s="397"/>
      <c r="AH1640" s="397"/>
      <c r="AI1640" s="397"/>
      <c r="AJ1640" s="397"/>
      <c r="AK1640" s="397"/>
      <c r="AL1640" s="397"/>
      <c r="AM1640" s="397"/>
      <c r="AN1640" s="397"/>
      <c r="AO1640" s="397"/>
      <c r="AP1640" s="397"/>
      <c r="AQ1640" s="397"/>
      <c r="AR1640" s="397"/>
      <c r="AS1640" s="397"/>
      <c r="AT1640" s="397"/>
      <c r="AU1640" s="397"/>
      <c r="AV1640" s="397"/>
      <c r="AW1640" s="397"/>
      <c r="AX1640" s="397"/>
      <c r="AY1640" s="397"/>
      <c r="AZ1640" s="397"/>
      <c r="BA1640" s="553"/>
      <c r="BB1640" s="397"/>
      <c r="BC1640" s="397"/>
      <c r="BD1640" s="397"/>
    </row>
    <row r="1641" spans="2:56" x14ac:dyDescent="0.35">
      <c r="B1641" s="80"/>
      <c r="C1641" s="119"/>
      <c r="D1641" s="119"/>
      <c r="E1641" s="84"/>
      <c r="F1641" s="119"/>
      <c r="G1641" s="120"/>
      <c r="H1641" s="41"/>
      <c r="I1641" s="41"/>
      <c r="J1641" s="82"/>
      <c r="K1641" s="291">
        <f t="shared" si="163"/>
        <v>0</v>
      </c>
      <c r="L1641" s="293">
        <f>IF(I1641&lt;INDEX(Lookup!$U$2:$U$10,MATCH($D$46,Lookup!$S$2:$S$10,0)),0,IF(O1641="X",0,J1641/(DATEDIF(H1641,I1641,"m")+1)*12))</f>
        <v>0</v>
      </c>
      <c r="M1641" s="291">
        <f t="shared" si="164"/>
        <v>0</v>
      </c>
      <c r="N1641" s="335"/>
      <c r="O1641" s="143"/>
      <c r="P1641" s="397"/>
      <c r="Q1641" s="555"/>
      <c r="R1641" s="576">
        <f t="shared" si="165"/>
        <v>0</v>
      </c>
      <c r="S1641" s="576">
        <f t="shared" si="166"/>
        <v>0</v>
      </c>
      <c r="T1641" s="576">
        <f t="shared" si="167"/>
        <v>0</v>
      </c>
      <c r="U1641" s="576">
        <f t="shared" si="168"/>
        <v>0</v>
      </c>
      <c r="V1641" s="553"/>
      <c r="W1641" s="553"/>
      <c r="X1641" s="553"/>
      <c r="Y1641" s="553"/>
      <c r="Z1641" s="397"/>
      <c r="AA1641" s="397"/>
      <c r="AB1641" s="397"/>
      <c r="AC1641" s="397"/>
      <c r="AD1641" s="397"/>
      <c r="AE1641" s="397"/>
      <c r="AF1641" s="397"/>
      <c r="AG1641" s="397"/>
      <c r="AH1641" s="397"/>
      <c r="AI1641" s="397"/>
      <c r="AJ1641" s="397"/>
      <c r="AK1641" s="397"/>
      <c r="AL1641" s="397"/>
      <c r="AM1641" s="397"/>
      <c r="AN1641" s="397"/>
      <c r="AO1641" s="397"/>
      <c r="AP1641" s="397"/>
      <c r="AQ1641" s="397"/>
      <c r="AR1641" s="397"/>
      <c r="AS1641" s="397"/>
      <c r="AT1641" s="397"/>
      <c r="AU1641" s="397"/>
      <c r="AV1641" s="397"/>
      <c r="AW1641" s="397"/>
      <c r="AX1641" s="397"/>
      <c r="AY1641" s="397"/>
      <c r="AZ1641" s="397"/>
      <c r="BA1641" s="553"/>
      <c r="BB1641" s="397"/>
      <c r="BC1641" s="397"/>
      <c r="BD1641" s="397"/>
    </row>
    <row r="1642" spans="2:56" x14ac:dyDescent="0.35">
      <c r="B1642" s="80"/>
      <c r="C1642" s="119"/>
      <c r="D1642" s="119"/>
      <c r="E1642" s="84"/>
      <c r="F1642" s="119"/>
      <c r="G1642" s="120"/>
      <c r="H1642" s="41"/>
      <c r="I1642" s="41"/>
      <c r="J1642" s="82"/>
      <c r="K1642" s="291">
        <f t="shared" si="163"/>
        <v>0</v>
      </c>
      <c r="L1642" s="293">
        <f>IF(I1642&lt;INDEX(Lookup!$U$2:$U$10,MATCH($D$46,Lookup!$S$2:$S$10,0)),0,IF(O1642="X",0,J1642/(DATEDIF(H1642,I1642,"m")+1)*12))</f>
        <v>0</v>
      </c>
      <c r="M1642" s="291">
        <f t="shared" si="164"/>
        <v>0</v>
      </c>
      <c r="N1642" s="335"/>
      <c r="O1642" s="143"/>
      <c r="P1642" s="397"/>
      <c r="Q1642" s="555"/>
      <c r="R1642" s="576">
        <f t="shared" si="165"/>
        <v>0</v>
      </c>
      <c r="S1642" s="576">
        <f t="shared" si="166"/>
        <v>0</v>
      </c>
      <c r="T1642" s="576">
        <f t="shared" si="167"/>
        <v>0</v>
      </c>
      <c r="U1642" s="576">
        <f t="shared" si="168"/>
        <v>0</v>
      </c>
      <c r="V1642" s="553"/>
      <c r="W1642" s="553"/>
      <c r="X1642" s="553"/>
      <c r="Y1642" s="553"/>
      <c r="Z1642" s="397"/>
      <c r="AA1642" s="397"/>
      <c r="AB1642" s="397"/>
      <c r="AC1642" s="397"/>
      <c r="AD1642" s="397"/>
      <c r="AE1642" s="397"/>
      <c r="AF1642" s="397"/>
      <c r="AG1642" s="397"/>
      <c r="AH1642" s="397"/>
      <c r="AI1642" s="397"/>
      <c r="AJ1642" s="397"/>
      <c r="AK1642" s="397"/>
      <c r="AL1642" s="397"/>
      <c r="AM1642" s="397"/>
      <c r="AN1642" s="397"/>
      <c r="AO1642" s="397"/>
      <c r="AP1642" s="397"/>
      <c r="AQ1642" s="397"/>
      <c r="AR1642" s="397"/>
      <c r="AS1642" s="397"/>
      <c r="AT1642" s="397"/>
      <c r="AU1642" s="397"/>
      <c r="AV1642" s="397"/>
      <c r="AW1642" s="397"/>
      <c r="AX1642" s="397"/>
      <c r="AY1642" s="397"/>
      <c r="AZ1642" s="397"/>
      <c r="BA1642" s="553"/>
      <c r="BB1642" s="397"/>
      <c r="BC1642" s="397"/>
      <c r="BD1642" s="397"/>
    </row>
    <row r="1643" spans="2:56" x14ac:dyDescent="0.35">
      <c r="B1643" s="80"/>
      <c r="C1643" s="119"/>
      <c r="D1643" s="119"/>
      <c r="E1643" s="84"/>
      <c r="F1643" s="119"/>
      <c r="G1643" s="120"/>
      <c r="H1643" s="41"/>
      <c r="I1643" s="41"/>
      <c r="J1643" s="82"/>
      <c r="K1643" s="291">
        <f t="shared" si="163"/>
        <v>0</v>
      </c>
      <c r="L1643" s="293">
        <f>IF(I1643&lt;INDEX(Lookup!$U$2:$U$10,MATCH($D$46,Lookup!$S$2:$S$10,0)),0,IF(O1643="X",0,J1643/(DATEDIF(H1643,I1643,"m")+1)*12))</f>
        <v>0</v>
      </c>
      <c r="M1643" s="291">
        <f t="shared" si="164"/>
        <v>0</v>
      </c>
      <c r="N1643" s="335"/>
      <c r="O1643" s="143"/>
      <c r="P1643" s="397"/>
      <c r="Q1643" s="555"/>
      <c r="R1643" s="576">
        <f t="shared" si="165"/>
        <v>0</v>
      </c>
      <c r="S1643" s="576">
        <f t="shared" si="166"/>
        <v>0</v>
      </c>
      <c r="T1643" s="576">
        <f t="shared" si="167"/>
        <v>0</v>
      </c>
      <c r="U1643" s="576">
        <f t="shared" si="168"/>
        <v>0</v>
      </c>
      <c r="V1643" s="553"/>
      <c r="W1643" s="553"/>
      <c r="X1643" s="553"/>
      <c r="Y1643" s="553"/>
      <c r="Z1643" s="397"/>
      <c r="AA1643" s="397"/>
      <c r="AB1643" s="397"/>
      <c r="AC1643" s="397"/>
      <c r="AD1643" s="397"/>
      <c r="AE1643" s="397"/>
      <c r="AF1643" s="397"/>
      <c r="AG1643" s="397"/>
      <c r="AH1643" s="397"/>
      <c r="AI1643" s="397"/>
      <c r="AJ1643" s="397"/>
      <c r="AK1643" s="397"/>
      <c r="AL1643" s="397"/>
      <c r="AM1643" s="397"/>
      <c r="AN1643" s="397"/>
      <c r="AO1643" s="397"/>
      <c r="AP1643" s="397"/>
      <c r="AQ1643" s="397"/>
      <c r="AR1643" s="397"/>
      <c r="AS1643" s="397"/>
      <c r="AT1643" s="397"/>
      <c r="AU1643" s="397"/>
      <c r="AV1643" s="397"/>
      <c r="AW1643" s="397"/>
      <c r="AX1643" s="397"/>
      <c r="AY1643" s="397"/>
      <c r="AZ1643" s="397"/>
      <c r="BA1643" s="553"/>
      <c r="BB1643" s="397"/>
      <c r="BC1643" s="397"/>
      <c r="BD1643" s="397"/>
    </row>
    <row r="1644" spans="2:56" x14ac:dyDescent="0.35">
      <c r="B1644" s="80"/>
      <c r="C1644" s="119"/>
      <c r="D1644" s="119"/>
      <c r="E1644" s="84"/>
      <c r="F1644" s="119"/>
      <c r="G1644" s="120"/>
      <c r="H1644" s="41"/>
      <c r="I1644" s="41"/>
      <c r="J1644" s="82"/>
      <c r="K1644" s="291">
        <f t="shared" si="163"/>
        <v>0</v>
      </c>
      <c r="L1644" s="293">
        <f>IF(I1644&lt;INDEX(Lookup!$U$2:$U$10,MATCH($D$46,Lookup!$S$2:$S$10,0)),0,IF(O1644="X",0,J1644/(DATEDIF(H1644,I1644,"m")+1)*12))</f>
        <v>0</v>
      </c>
      <c r="M1644" s="291">
        <f t="shared" si="164"/>
        <v>0</v>
      </c>
      <c r="N1644" s="335"/>
      <c r="O1644" s="143"/>
      <c r="P1644" s="397"/>
      <c r="Q1644" s="555"/>
      <c r="R1644" s="576">
        <f t="shared" si="165"/>
        <v>0</v>
      </c>
      <c r="S1644" s="576">
        <f t="shared" si="166"/>
        <v>0</v>
      </c>
      <c r="T1644" s="576">
        <f t="shared" si="167"/>
        <v>0</v>
      </c>
      <c r="U1644" s="576">
        <f t="shared" si="168"/>
        <v>0</v>
      </c>
      <c r="V1644" s="553"/>
      <c r="W1644" s="553"/>
      <c r="X1644" s="553"/>
      <c r="Y1644" s="553"/>
      <c r="Z1644" s="397"/>
      <c r="AA1644" s="397"/>
      <c r="AB1644" s="397"/>
      <c r="AC1644" s="397"/>
      <c r="AD1644" s="397"/>
      <c r="AE1644" s="397"/>
      <c r="AF1644" s="397"/>
      <c r="AG1644" s="397"/>
      <c r="AH1644" s="397"/>
      <c r="AI1644" s="397"/>
      <c r="AJ1644" s="397"/>
      <c r="AK1644" s="397"/>
      <c r="AL1644" s="397"/>
      <c r="AM1644" s="397"/>
      <c r="AN1644" s="397"/>
      <c r="AO1644" s="397"/>
      <c r="AP1644" s="397"/>
      <c r="AQ1644" s="397"/>
      <c r="AR1644" s="397"/>
      <c r="AS1644" s="397"/>
      <c r="AT1644" s="397"/>
      <c r="AU1644" s="397"/>
      <c r="AV1644" s="397"/>
      <c r="AW1644" s="397"/>
      <c r="AX1644" s="397"/>
      <c r="AY1644" s="397"/>
      <c r="AZ1644" s="397"/>
      <c r="BA1644" s="553"/>
      <c r="BB1644" s="397"/>
      <c r="BC1644" s="397"/>
      <c r="BD1644" s="397"/>
    </row>
    <row r="1645" spans="2:56" x14ac:dyDescent="0.35">
      <c r="B1645" s="80"/>
      <c r="C1645" s="119"/>
      <c r="D1645" s="119"/>
      <c r="E1645" s="84"/>
      <c r="F1645" s="119"/>
      <c r="G1645" s="120"/>
      <c r="H1645" s="41"/>
      <c r="I1645" s="41"/>
      <c r="J1645" s="82"/>
      <c r="K1645" s="291">
        <f t="shared" si="163"/>
        <v>0</v>
      </c>
      <c r="L1645" s="293">
        <f>IF(I1645&lt;INDEX(Lookup!$U$2:$U$10,MATCH($D$46,Lookup!$S$2:$S$10,0)),0,IF(O1645="X",0,J1645/(DATEDIF(H1645,I1645,"m")+1)*12))</f>
        <v>0</v>
      </c>
      <c r="M1645" s="291">
        <f t="shared" si="164"/>
        <v>0</v>
      </c>
      <c r="N1645" s="335"/>
      <c r="O1645" s="143"/>
      <c r="P1645" s="397"/>
      <c r="Q1645" s="555"/>
      <c r="R1645" s="576">
        <f t="shared" si="165"/>
        <v>0</v>
      </c>
      <c r="S1645" s="576">
        <f t="shared" si="166"/>
        <v>0</v>
      </c>
      <c r="T1645" s="576">
        <f t="shared" si="167"/>
        <v>0</v>
      </c>
      <c r="U1645" s="576">
        <f t="shared" si="168"/>
        <v>0</v>
      </c>
      <c r="V1645" s="553"/>
      <c r="W1645" s="553"/>
      <c r="X1645" s="553"/>
      <c r="Y1645" s="553"/>
      <c r="Z1645" s="397"/>
      <c r="AA1645" s="397"/>
      <c r="AB1645" s="397"/>
      <c r="AC1645" s="397"/>
      <c r="AD1645" s="397"/>
      <c r="AE1645" s="397"/>
      <c r="AF1645" s="397"/>
      <c r="AG1645" s="397"/>
      <c r="AH1645" s="397"/>
      <c r="AI1645" s="397"/>
      <c r="AJ1645" s="397"/>
      <c r="AK1645" s="397"/>
      <c r="AL1645" s="397"/>
      <c r="AM1645" s="397"/>
      <c r="AN1645" s="397"/>
      <c r="AO1645" s="397"/>
      <c r="AP1645" s="397"/>
      <c r="AQ1645" s="397"/>
      <c r="AR1645" s="397"/>
      <c r="AS1645" s="397"/>
      <c r="AT1645" s="397"/>
      <c r="AU1645" s="397"/>
      <c r="AV1645" s="397"/>
      <c r="AW1645" s="397"/>
      <c r="AX1645" s="397"/>
      <c r="AY1645" s="397"/>
      <c r="AZ1645" s="397"/>
      <c r="BA1645" s="553"/>
      <c r="BB1645" s="397"/>
      <c r="BC1645" s="397"/>
      <c r="BD1645" s="397"/>
    </row>
    <row r="1646" spans="2:56" x14ac:dyDescent="0.35">
      <c r="B1646" s="80"/>
      <c r="C1646" s="119"/>
      <c r="D1646" s="119"/>
      <c r="E1646" s="84"/>
      <c r="F1646" s="119"/>
      <c r="G1646" s="120"/>
      <c r="H1646" s="41"/>
      <c r="I1646" s="41"/>
      <c r="J1646" s="82"/>
      <c r="K1646" s="291">
        <f t="shared" si="163"/>
        <v>0</v>
      </c>
      <c r="L1646" s="293">
        <f>IF(I1646&lt;INDEX(Lookup!$U$2:$U$10,MATCH($D$46,Lookup!$S$2:$S$10,0)),0,IF(O1646="X",0,J1646/(DATEDIF(H1646,I1646,"m")+1)*12))</f>
        <v>0</v>
      </c>
      <c r="M1646" s="291">
        <f t="shared" si="164"/>
        <v>0</v>
      </c>
      <c r="N1646" s="335"/>
      <c r="O1646" s="143"/>
      <c r="P1646" s="397"/>
      <c r="Q1646" s="555"/>
      <c r="R1646" s="576">
        <f t="shared" si="165"/>
        <v>0</v>
      </c>
      <c r="S1646" s="576">
        <f t="shared" si="166"/>
        <v>0</v>
      </c>
      <c r="T1646" s="576">
        <f t="shared" si="167"/>
        <v>0</v>
      </c>
      <c r="U1646" s="576">
        <f t="shared" si="168"/>
        <v>0</v>
      </c>
      <c r="V1646" s="553"/>
      <c r="W1646" s="553"/>
      <c r="X1646" s="553"/>
      <c r="Y1646" s="553"/>
      <c r="Z1646" s="397"/>
      <c r="AA1646" s="397"/>
      <c r="AB1646" s="397"/>
      <c r="AC1646" s="397"/>
      <c r="AD1646" s="397"/>
      <c r="AE1646" s="397"/>
      <c r="AF1646" s="397"/>
      <c r="AG1646" s="397"/>
      <c r="AH1646" s="397"/>
      <c r="AI1646" s="397"/>
      <c r="AJ1646" s="397"/>
      <c r="AK1646" s="397"/>
      <c r="AL1646" s="397"/>
      <c r="AM1646" s="397"/>
      <c r="AN1646" s="397"/>
      <c r="AO1646" s="397"/>
      <c r="AP1646" s="397"/>
      <c r="AQ1646" s="397"/>
      <c r="AR1646" s="397"/>
      <c r="AS1646" s="397"/>
      <c r="AT1646" s="397"/>
      <c r="AU1646" s="397"/>
      <c r="AV1646" s="397"/>
      <c r="AW1646" s="397"/>
      <c r="AX1646" s="397"/>
      <c r="AY1646" s="397"/>
      <c r="AZ1646" s="397"/>
      <c r="BA1646" s="553"/>
      <c r="BB1646" s="397"/>
      <c r="BC1646" s="397"/>
      <c r="BD1646" s="397"/>
    </row>
    <row r="1647" spans="2:56" x14ac:dyDescent="0.35">
      <c r="B1647" s="80"/>
      <c r="C1647" s="119"/>
      <c r="D1647" s="119"/>
      <c r="E1647" s="84"/>
      <c r="F1647" s="119"/>
      <c r="G1647" s="120"/>
      <c r="H1647" s="41"/>
      <c r="I1647" s="41"/>
      <c r="J1647" s="82"/>
      <c r="K1647" s="291">
        <f t="shared" si="163"/>
        <v>0</v>
      </c>
      <c r="L1647" s="293">
        <f>IF(I1647&lt;INDEX(Lookup!$U$2:$U$10,MATCH($D$46,Lookup!$S$2:$S$10,0)),0,IF(O1647="X",0,J1647/(DATEDIF(H1647,I1647,"m")+1)*12))</f>
        <v>0</v>
      </c>
      <c r="M1647" s="291">
        <f t="shared" si="164"/>
        <v>0</v>
      </c>
      <c r="N1647" s="335"/>
      <c r="O1647" s="143"/>
      <c r="P1647" s="397"/>
      <c r="Q1647" s="555"/>
      <c r="R1647" s="576">
        <f t="shared" si="165"/>
        <v>0</v>
      </c>
      <c r="S1647" s="576">
        <f t="shared" si="166"/>
        <v>0</v>
      </c>
      <c r="T1647" s="576">
        <f t="shared" si="167"/>
        <v>0</v>
      </c>
      <c r="U1647" s="576">
        <f t="shared" si="168"/>
        <v>0</v>
      </c>
      <c r="V1647" s="553"/>
      <c r="W1647" s="553"/>
      <c r="X1647" s="553"/>
      <c r="Y1647" s="553"/>
      <c r="Z1647" s="397"/>
      <c r="AA1647" s="397"/>
      <c r="AB1647" s="397"/>
      <c r="AC1647" s="397"/>
      <c r="AD1647" s="397"/>
      <c r="AE1647" s="397"/>
      <c r="AF1647" s="397"/>
      <c r="AG1647" s="397"/>
      <c r="AH1647" s="397"/>
      <c r="AI1647" s="397"/>
      <c r="AJ1647" s="397"/>
      <c r="AK1647" s="397"/>
      <c r="AL1647" s="397"/>
      <c r="AM1647" s="397"/>
      <c r="AN1647" s="397"/>
      <c r="AO1647" s="397"/>
      <c r="AP1647" s="397"/>
      <c r="AQ1647" s="397"/>
      <c r="AR1647" s="397"/>
      <c r="AS1647" s="397"/>
      <c r="AT1647" s="397"/>
      <c r="AU1647" s="397"/>
      <c r="AV1647" s="397"/>
      <c r="AW1647" s="397"/>
      <c r="AX1647" s="397"/>
      <c r="AY1647" s="397"/>
      <c r="AZ1647" s="397"/>
      <c r="BA1647" s="553"/>
      <c r="BB1647" s="397"/>
      <c r="BC1647" s="397"/>
      <c r="BD1647" s="397"/>
    </row>
    <row r="1648" spans="2:56" x14ac:dyDescent="0.35">
      <c r="B1648" s="80"/>
      <c r="C1648" s="119"/>
      <c r="D1648" s="119"/>
      <c r="E1648" s="84"/>
      <c r="F1648" s="119"/>
      <c r="G1648" s="120"/>
      <c r="H1648" s="41"/>
      <c r="I1648" s="41"/>
      <c r="J1648" s="82"/>
      <c r="K1648" s="291">
        <f t="shared" si="163"/>
        <v>0</v>
      </c>
      <c r="L1648" s="293">
        <f>IF(I1648&lt;INDEX(Lookup!$U$2:$U$10,MATCH($D$46,Lookup!$S$2:$S$10,0)),0,IF(O1648="X",0,J1648/(DATEDIF(H1648,I1648,"m")+1)*12))</f>
        <v>0</v>
      </c>
      <c r="M1648" s="291">
        <f t="shared" si="164"/>
        <v>0</v>
      </c>
      <c r="N1648" s="335"/>
      <c r="O1648" s="143"/>
      <c r="P1648" s="397"/>
      <c r="Q1648" s="555"/>
      <c r="R1648" s="576">
        <f t="shared" si="165"/>
        <v>0</v>
      </c>
      <c r="S1648" s="576">
        <f t="shared" si="166"/>
        <v>0</v>
      </c>
      <c r="T1648" s="576">
        <f t="shared" si="167"/>
        <v>0</v>
      </c>
      <c r="U1648" s="576">
        <f t="shared" si="168"/>
        <v>0</v>
      </c>
      <c r="V1648" s="553"/>
      <c r="W1648" s="553"/>
      <c r="X1648" s="553"/>
      <c r="Y1648" s="553"/>
      <c r="Z1648" s="397"/>
      <c r="AA1648" s="397"/>
      <c r="AB1648" s="397"/>
      <c r="AC1648" s="397"/>
      <c r="AD1648" s="397"/>
      <c r="AE1648" s="397"/>
      <c r="AF1648" s="397"/>
      <c r="AG1648" s="397"/>
      <c r="AH1648" s="397"/>
      <c r="AI1648" s="397"/>
      <c r="AJ1648" s="397"/>
      <c r="AK1648" s="397"/>
      <c r="AL1648" s="397"/>
      <c r="AM1648" s="397"/>
      <c r="AN1648" s="397"/>
      <c r="AO1648" s="397"/>
      <c r="AP1648" s="397"/>
      <c r="AQ1648" s="397"/>
      <c r="AR1648" s="397"/>
      <c r="AS1648" s="397"/>
      <c r="AT1648" s="397"/>
      <c r="AU1648" s="397"/>
      <c r="AV1648" s="397"/>
      <c r="AW1648" s="397"/>
      <c r="AX1648" s="397"/>
      <c r="AY1648" s="397"/>
      <c r="AZ1648" s="397"/>
      <c r="BA1648" s="553"/>
      <c r="BB1648" s="397"/>
      <c r="BC1648" s="397"/>
      <c r="BD1648" s="397"/>
    </row>
    <row r="1649" spans="2:56" x14ac:dyDescent="0.35">
      <c r="B1649" s="80"/>
      <c r="C1649" s="119"/>
      <c r="D1649" s="119"/>
      <c r="E1649" s="84"/>
      <c r="F1649" s="119"/>
      <c r="G1649" s="120"/>
      <c r="H1649" s="41"/>
      <c r="I1649" s="41"/>
      <c r="J1649" s="82"/>
      <c r="K1649" s="291">
        <f t="shared" si="163"/>
        <v>0</v>
      </c>
      <c r="L1649" s="293">
        <f>IF(I1649&lt;INDEX(Lookup!$U$2:$U$10,MATCH($D$46,Lookup!$S$2:$S$10,0)),0,IF(O1649="X",0,J1649/(DATEDIF(H1649,I1649,"m")+1)*12))</f>
        <v>0</v>
      </c>
      <c r="M1649" s="291">
        <f t="shared" si="164"/>
        <v>0</v>
      </c>
      <c r="N1649" s="335"/>
      <c r="O1649" s="143"/>
      <c r="P1649" s="397"/>
      <c r="Q1649" s="555"/>
      <c r="R1649" s="576">
        <f t="shared" si="165"/>
        <v>0</v>
      </c>
      <c r="S1649" s="576">
        <f t="shared" si="166"/>
        <v>0</v>
      </c>
      <c r="T1649" s="576">
        <f t="shared" si="167"/>
        <v>0</v>
      </c>
      <c r="U1649" s="576">
        <f t="shared" si="168"/>
        <v>0</v>
      </c>
      <c r="V1649" s="553"/>
      <c r="W1649" s="553"/>
      <c r="X1649" s="553"/>
      <c r="Y1649" s="553"/>
      <c r="Z1649" s="397"/>
      <c r="AA1649" s="397"/>
      <c r="AB1649" s="397"/>
      <c r="AC1649" s="397"/>
      <c r="AD1649" s="397"/>
      <c r="AE1649" s="397"/>
      <c r="AF1649" s="397"/>
      <c r="AG1649" s="397"/>
      <c r="AH1649" s="397"/>
      <c r="AI1649" s="397"/>
      <c r="AJ1649" s="397"/>
      <c r="AK1649" s="397"/>
      <c r="AL1649" s="397"/>
      <c r="AM1649" s="397"/>
      <c r="AN1649" s="397"/>
      <c r="AO1649" s="397"/>
      <c r="AP1649" s="397"/>
      <c r="AQ1649" s="397"/>
      <c r="AR1649" s="397"/>
      <c r="AS1649" s="397"/>
      <c r="AT1649" s="397"/>
      <c r="AU1649" s="397"/>
      <c r="AV1649" s="397"/>
      <c r="AW1649" s="397"/>
      <c r="AX1649" s="397"/>
      <c r="AY1649" s="397"/>
      <c r="AZ1649" s="397"/>
      <c r="BA1649" s="553"/>
      <c r="BB1649" s="397"/>
      <c r="BC1649" s="397"/>
      <c r="BD1649" s="397"/>
    </row>
    <row r="1650" spans="2:56" x14ac:dyDescent="0.35">
      <c r="B1650" s="80"/>
      <c r="C1650" s="119"/>
      <c r="D1650" s="119"/>
      <c r="E1650" s="84"/>
      <c r="F1650" s="119"/>
      <c r="G1650" s="120"/>
      <c r="H1650" s="41"/>
      <c r="I1650" s="41"/>
      <c r="J1650" s="82"/>
      <c r="K1650" s="291">
        <f t="shared" ref="K1650:K1702" si="169">J1650*$K$8</f>
        <v>0</v>
      </c>
      <c r="L1650" s="293">
        <f>IF(I1650&lt;INDEX(Lookup!$U$2:$U$10,MATCH($D$46,Lookup!$S$2:$S$10,0)),0,IF(O1650="X",0,J1650/(DATEDIF(H1650,I1650,"m")+1)*12))</f>
        <v>0</v>
      </c>
      <c r="M1650" s="291">
        <f t="shared" ref="M1650:M1702" si="170">L1650*$K$8</f>
        <v>0</v>
      </c>
      <c r="N1650" s="335"/>
      <c r="O1650" s="143"/>
      <c r="P1650" s="397"/>
      <c r="Q1650" s="555"/>
      <c r="R1650" s="576">
        <f t="shared" si="165"/>
        <v>0</v>
      </c>
      <c r="S1650" s="576">
        <f t="shared" si="166"/>
        <v>0</v>
      </c>
      <c r="T1650" s="576">
        <f t="shared" si="167"/>
        <v>0</v>
      </c>
      <c r="U1650" s="576">
        <f t="shared" si="168"/>
        <v>0</v>
      </c>
      <c r="V1650" s="553"/>
      <c r="W1650" s="553"/>
      <c r="X1650" s="553"/>
      <c r="Y1650" s="553"/>
      <c r="Z1650" s="397"/>
      <c r="AA1650" s="397"/>
      <c r="AB1650" s="397"/>
      <c r="AC1650" s="397"/>
      <c r="AD1650" s="397"/>
      <c r="AE1650" s="397"/>
      <c r="AF1650" s="397"/>
      <c r="AG1650" s="397"/>
      <c r="AH1650" s="397"/>
      <c r="AI1650" s="397"/>
      <c r="AJ1650" s="397"/>
      <c r="AK1650" s="397"/>
      <c r="AL1650" s="397"/>
      <c r="AM1650" s="397"/>
      <c r="AN1650" s="397"/>
      <c r="AO1650" s="397"/>
      <c r="AP1650" s="397"/>
      <c r="AQ1650" s="397"/>
      <c r="AR1650" s="397"/>
      <c r="AS1650" s="397"/>
      <c r="AT1650" s="397"/>
      <c r="AU1650" s="397"/>
      <c r="AV1650" s="397"/>
      <c r="AW1650" s="397"/>
      <c r="AX1650" s="397"/>
      <c r="AY1650" s="397"/>
      <c r="AZ1650" s="397"/>
      <c r="BA1650" s="553"/>
      <c r="BB1650" s="397"/>
      <c r="BC1650" s="397"/>
      <c r="BD1650" s="397"/>
    </row>
    <row r="1651" spans="2:56" x14ac:dyDescent="0.35">
      <c r="B1651" s="80"/>
      <c r="C1651" s="119"/>
      <c r="D1651" s="119"/>
      <c r="E1651" s="84"/>
      <c r="F1651" s="119"/>
      <c r="G1651" s="120"/>
      <c r="H1651" s="41"/>
      <c r="I1651" s="41"/>
      <c r="J1651" s="82"/>
      <c r="K1651" s="291">
        <f t="shared" si="169"/>
        <v>0</v>
      </c>
      <c r="L1651" s="293">
        <f>IF(I1651&lt;INDEX(Lookup!$U$2:$U$10,MATCH($D$46,Lookup!$S$2:$S$10,0)),0,IF(O1651="X",0,J1651/(DATEDIF(H1651,I1651,"m")+1)*12))</f>
        <v>0</v>
      </c>
      <c r="M1651" s="291">
        <f t="shared" si="170"/>
        <v>0</v>
      </c>
      <c r="N1651" s="335"/>
      <c r="O1651" s="143"/>
      <c r="P1651" s="397"/>
      <c r="Q1651" s="555"/>
      <c r="R1651" s="576">
        <f t="shared" ref="R1651:R1704" si="171">K1650*$I$32</f>
        <v>0</v>
      </c>
      <c r="S1651" s="576">
        <f t="shared" ref="S1651:S1704" si="172">M1650*$I$42</f>
        <v>0</v>
      </c>
      <c r="T1651" s="576">
        <f t="shared" ref="T1651:T1704" si="173">R1651-K1650</f>
        <v>0</v>
      </c>
      <c r="U1651" s="576">
        <f t="shared" ref="U1651:U1704" si="174">S1651-M1650</f>
        <v>0</v>
      </c>
      <c r="V1651" s="553"/>
      <c r="W1651" s="553"/>
      <c r="X1651" s="553"/>
      <c r="Y1651" s="553"/>
      <c r="Z1651" s="397"/>
      <c r="AA1651" s="397"/>
      <c r="AB1651" s="397"/>
      <c r="AC1651" s="397"/>
      <c r="AD1651" s="397"/>
      <c r="AE1651" s="397"/>
      <c r="AF1651" s="397"/>
      <c r="AG1651" s="397"/>
      <c r="AH1651" s="397"/>
      <c r="AI1651" s="397"/>
      <c r="AJ1651" s="397"/>
      <c r="AK1651" s="397"/>
      <c r="AL1651" s="397"/>
      <c r="AM1651" s="397"/>
      <c r="AN1651" s="397"/>
      <c r="AO1651" s="397"/>
      <c r="AP1651" s="397"/>
      <c r="AQ1651" s="397"/>
      <c r="AR1651" s="397"/>
      <c r="AS1651" s="397"/>
      <c r="AT1651" s="397"/>
      <c r="AU1651" s="397"/>
      <c r="AV1651" s="397"/>
      <c r="AW1651" s="397"/>
      <c r="AX1651" s="397"/>
      <c r="AY1651" s="397"/>
      <c r="AZ1651" s="397"/>
      <c r="BA1651" s="553"/>
      <c r="BB1651" s="397"/>
      <c r="BC1651" s="397"/>
      <c r="BD1651" s="397"/>
    </row>
    <row r="1652" spans="2:56" x14ac:dyDescent="0.35">
      <c r="B1652" s="80"/>
      <c r="C1652" s="119"/>
      <c r="D1652" s="119"/>
      <c r="E1652" s="84"/>
      <c r="F1652" s="119"/>
      <c r="G1652" s="120"/>
      <c r="H1652" s="41"/>
      <c r="I1652" s="41"/>
      <c r="J1652" s="82"/>
      <c r="K1652" s="291">
        <f t="shared" si="169"/>
        <v>0</v>
      </c>
      <c r="L1652" s="293">
        <f>IF(I1652&lt;INDEX(Lookup!$U$2:$U$10,MATCH($D$46,Lookup!$S$2:$S$10,0)),0,IF(O1652="X",0,J1652/(DATEDIF(H1652,I1652,"m")+1)*12))</f>
        <v>0</v>
      </c>
      <c r="M1652" s="291">
        <f t="shared" si="170"/>
        <v>0</v>
      </c>
      <c r="N1652" s="335"/>
      <c r="O1652" s="143"/>
      <c r="P1652" s="397"/>
      <c r="Q1652" s="555"/>
      <c r="R1652" s="576">
        <f t="shared" si="171"/>
        <v>0</v>
      </c>
      <c r="S1652" s="576">
        <f t="shared" si="172"/>
        <v>0</v>
      </c>
      <c r="T1652" s="576">
        <f t="shared" si="173"/>
        <v>0</v>
      </c>
      <c r="U1652" s="576">
        <f t="shared" si="174"/>
        <v>0</v>
      </c>
      <c r="V1652" s="553"/>
      <c r="W1652" s="553"/>
      <c r="X1652" s="553"/>
      <c r="Y1652" s="553"/>
      <c r="Z1652" s="397"/>
      <c r="AA1652" s="397"/>
      <c r="AB1652" s="397"/>
      <c r="AC1652" s="397"/>
      <c r="AD1652" s="397"/>
      <c r="AE1652" s="397"/>
      <c r="AF1652" s="397"/>
      <c r="AG1652" s="397"/>
      <c r="AH1652" s="397"/>
      <c r="AI1652" s="397"/>
      <c r="AJ1652" s="397"/>
      <c r="AK1652" s="397"/>
      <c r="AL1652" s="397"/>
      <c r="AM1652" s="397"/>
      <c r="AN1652" s="397"/>
      <c r="AO1652" s="397"/>
      <c r="AP1652" s="397"/>
      <c r="AQ1652" s="397"/>
      <c r="AR1652" s="397"/>
      <c r="AS1652" s="397"/>
      <c r="AT1652" s="397"/>
      <c r="AU1652" s="397"/>
      <c r="AV1652" s="397"/>
      <c r="AW1652" s="397"/>
      <c r="AX1652" s="397"/>
      <c r="AY1652" s="397"/>
      <c r="AZ1652" s="397"/>
      <c r="BA1652" s="553"/>
      <c r="BB1652" s="397"/>
      <c r="BC1652" s="397"/>
      <c r="BD1652" s="397"/>
    </row>
    <row r="1653" spans="2:56" x14ac:dyDescent="0.35">
      <c r="B1653" s="80"/>
      <c r="C1653" s="119"/>
      <c r="D1653" s="119"/>
      <c r="E1653" s="84"/>
      <c r="F1653" s="119"/>
      <c r="G1653" s="120"/>
      <c r="H1653" s="41"/>
      <c r="I1653" s="41"/>
      <c r="J1653" s="82"/>
      <c r="K1653" s="291">
        <f t="shared" si="169"/>
        <v>0</v>
      </c>
      <c r="L1653" s="293">
        <f>IF(I1653&lt;INDEX(Lookup!$U$2:$U$10,MATCH($D$46,Lookup!$S$2:$S$10,0)),0,IF(O1653="X",0,J1653/(DATEDIF(H1653,I1653,"m")+1)*12))</f>
        <v>0</v>
      </c>
      <c r="M1653" s="291">
        <f t="shared" si="170"/>
        <v>0</v>
      </c>
      <c r="N1653" s="335"/>
      <c r="O1653" s="143"/>
      <c r="P1653" s="397"/>
      <c r="Q1653" s="555"/>
      <c r="R1653" s="576">
        <f t="shared" si="171"/>
        <v>0</v>
      </c>
      <c r="S1653" s="576">
        <f t="shared" si="172"/>
        <v>0</v>
      </c>
      <c r="T1653" s="576">
        <f t="shared" si="173"/>
        <v>0</v>
      </c>
      <c r="U1653" s="576">
        <f t="shared" si="174"/>
        <v>0</v>
      </c>
      <c r="V1653" s="553"/>
      <c r="W1653" s="553"/>
      <c r="X1653" s="553"/>
      <c r="Y1653" s="553"/>
      <c r="Z1653" s="397"/>
      <c r="AA1653" s="397"/>
      <c r="AB1653" s="397"/>
      <c r="AC1653" s="397"/>
      <c r="AD1653" s="397"/>
      <c r="AE1653" s="397"/>
      <c r="AF1653" s="397"/>
      <c r="AG1653" s="397"/>
      <c r="AH1653" s="397"/>
      <c r="AI1653" s="397"/>
      <c r="AJ1653" s="397"/>
      <c r="AK1653" s="397"/>
      <c r="AL1653" s="397"/>
      <c r="AM1653" s="397"/>
      <c r="AN1653" s="397"/>
      <c r="AO1653" s="397"/>
      <c r="AP1653" s="397"/>
      <c r="AQ1653" s="397"/>
      <c r="AR1653" s="397"/>
      <c r="AS1653" s="397"/>
      <c r="AT1653" s="397"/>
      <c r="AU1653" s="397"/>
      <c r="AV1653" s="397"/>
      <c r="AW1653" s="397"/>
      <c r="AX1653" s="397"/>
      <c r="AY1653" s="397"/>
      <c r="AZ1653" s="397"/>
      <c r="BA1653" s="553"/>
      <c r="BB1653" s="397"/>
      <c r="BC1653" s="397"/>
      <c r="BD1653" s="397"/>
    </row>
    <row r="1654" spans="2:56" x14ac:dyDescent="0.35">
      <c r="B1654" s="80"/>
      <c r="C1654" s="119"/>
      <c r="D1654" s="119"/>
      <c r="E1654" s="84"/>
      <c r="F1654" s="119"/>
      <c r="G1654" s="120"/>
      <c r="H1654" s="41"/>
      <c r="I1654" s="41"/>
      <c r="J1654" s="82"/>
      <c r="K1654" s="291">
        <f t="shared" si="169"/>
        <v>0</v>
      </c>
      <c r="L1654" s="293">
        <f>IF(I1654&lt;INDEX(Lookup!$U$2:$U$10,MATCH($D$46,Lookup!$S$2:$S$10,0)),0,IF(O1654="X",0,J1654/(DATEDIF(H1654,I1654,"m")+1)*12))</f>
        <v>0</v>
      </c>
      <c r="M1654" s="291">
        <f t="shared" si="170"/>
        <v>0</v>
      </c>
      <c r="N1654" s="335"/>
      <c r="O1654" s="143"/>
      <c r="P1654" s="397"/>
      <c r="Q1654" s="555"/>
      <c r="R1654" s="576">
        <f t="shared" si="171"/>
        <v>0</v>
      </c>
      <c r="S1654" s="576">
        <f t="shared" si="172"/>
        <v>0</v>
      </c>
      <c r="T1654" s="576">
        <f t="shared" si="173"/>
        <v>0</v>
      </c>
      <c r="U1654" s="576">
        <f t="shared" si="174"/>
        <v>0</v>
      </c>
      <c r="V1654" s="553"/>
      <c r="W1654" s="553"/>
      <c r="X1654" s="553"/>
      <c r="Y1654" s="553"/>
      <c r="Z1654" s="397"/>
      <c r="AA1654" s="397"/>
      <c r="AB1654" s="397"/>
      <c r="AC1654" s="397"/>
      <c r="AD1654" s="397"/>
      <c r="AE1654" s="397"/>
      <c r="AF1654" s="397"/>
      <c r="AG1654" s="397"/>
      <c r="AH1654" s="397"/>
      <c r="AI1654" s="397"/>
      <c r="AJ1654" s="397"/>
      <c r="AK1654" s="397"/>
      <c r="AL1654" s="397"/>
      <c r="AM1654" s="397"/>
      <c r="AN1654" s="397"/>
      <c r="AO1654" s="397"/>
      <c r="AP1654" s="397"/>
      <c r="AQ1654" s="397"/>
      <c r="AR1654" s="397"/>
      <c r="AS1654" s="397"/>
      <c r="AT1654" s="397"/>
      <c r="AU1654" s="397"/>
      <c r="AV1654" s="397"/>
      <c r="AW1654" s="397"/>
      <c r="AX1654" s="397"/>
      <c r="AY1654" s="397"/>
      <c r="AZ1654" s="397"/>
      <c r="BA1654" s="553"/>
      <c r="BB1654" s="397"/>
      <c r="BC1654" s="397"/>
      <c r="BD1654" s="397"/>
    </row>
    <row r="1655" spans="2:56" x14ac:dyDescent="0.35">
      <c r="B1655" s="80"/>
      <c r="C1655" s="119"/>
      <c r="D1655" s="119"/>
      <c r="E1655" s="84"/>
      <c r="F1655" s="119"/>
      <c r="G1655" s="120"/>
      <c r="H1655" s="41"/>
      <c r="I1655" s="41"/>
      <c r="J1655" s="82"/>
      <c r="K1655" s="291">
        <f t="shared" si="169"/>
        <v>0</v>
      </c>
      <c r="L1655" s="293">
        <f>IF(I1655&lt;INDEX(Lookup!$U$2:$U$10,MATCH($D$46,Lookup!$S$2:$S$10,0)),0,IF(O1655="X",0,J1655/(DATEDIF(H1655,I1655,"m")+1)*12))</f>
        <v>0</v>
      </c>
      <c r="M1655" s="291">
        <f t="shared" si="170"/>
        <v>0</v>
      </c>
      <c r="N1655" s="335"/>
      <c r="O1655" s="143"/>
      <c r="P1655" s="397"/>
      <c r="Q1655" s="555"/>
      <c r="R1655" s="576">
        <f t="shared" si="171"/>
        <v>0</v>
      </c>
      <c r="S1655" s="576">
        <f t="shared" si="172"/>
        <v>0</v>
      </c>
      <c r="T1655" s="576">
        <f t="shared" si="173"/>
        <v>0</v>
      </c>
      <c r="U1655" s="576">
        <f t="shared" si="174"/>
        <v>0</v>
      </c>
      <c r="V1655" s="553"/>
      <c r="W1655" s="553"/>
      <c r="X1655" s="553"/>
      <c r="Y1655" s="553"/>
      <c r="Z1655" s="397"/>
      <c r="AA1655" s="397"/>
      <c r="AB1655" s="397"/>
      <c r="AC1655" s="397"/>
      <c r="AD1655" s="397"/>
      <c r="AE1655" s="397"/>
      <c r="AF1655" s="397"/>
      <c r="AG1655" s="397"/>
      <c r="AH1655" s="397"/>
      <c r="AI1655" s="397"/>
      <c r="AJ1655" s="397"/>
      <c r="AK1655" s="397"/>
      <c r="AL1655" s="397"/>
      <c r="AM1655" s="397"/>
      <c r="AN1655" s="397"/>
      <c r="AO1655" s="397"/>
      <c r="AP1655" s="397"/>
      <c r="AQ1655" s="397"/>
      <c r="AR1655" s="397"/>
      <c r="AS1655" s="397"/>
      <c r="AT1655" s="397"/>
      <c r="AU1655" s="397"/>
      <c r="AV1655" s="397"/>
      <c r="AW1655" s="397"/>
      <c r="AX1655" s="397"/>
      <c r="AY1655" s="397"/>
      <c r="AZ1655" s="397"/>
      <c r="BA1655" s="553"/>
      <c r="BB1655" s="397"/>
      <c r="BC1655" s="397"/>
      <c r="BD1655" s="397"/>
    </row>
    <row r="1656" spans="2:56" x14ac:dyDescent="0.35">
      <c r="B1656" s="80"/>
      <c r="C1656" s="119"/>
      <c r="D1656" s="119"/>
      <c r="E1656" s="84"/>
      <c r="F1656" s="119"/>
      <c r="G1656" s="120"/>
      <c r="H1656" s="41"/>
      <c r="I1656" s="41"/>
      <c r="J1656" s="82"/>
      <c r="K1656" s="291">
        <f t="shared" si="169"/>
        <v>0</v>
      </c>
      <c r="L1656" s="293">
        <f>IF(I1656&lt;INDEX(Lookup!$U$2:$U$10,MATCH($D$46,Lookup!$S$2:$S$10,0)),0,IF(O1656="X",0,J1656/(DATEDIF(H1656,I1656,"m")+1)*12))</f>
        <v>0</v>
      </c>
      <c r="M1656" s="291">
        <f t="shared" si="170"/>
        <v>0</v>
      </c>
      <c r="N1656" s="335"/>
      <c r="O1656" s="143"/>
      <c r="P1656" s="397"/>
      <c r="Q1656" s="555"/>
      <c r="R1656" s="576">
        <f t="shared" si="171"/>
        <v>0</v>
      </c>
      <c r="S1656" s="576">
        <f t="shared" si="172"/>
        <v>0</v>
      </c>
      <c r="T1656" s="576">
        <f t="shared" si="173"/>
        <v>0</v>
      </c>
      <c r="U1656" s="576">
        <f t="shared" si="174"/>
        <v>0</v>
      </c>
      <c r="V1656" s="553"/>
      <c r="W1656" s="553"/>
      <c r="X1656" s="553"/>
      <c r="Y1656" s="553"/>
      <c r="Z1656" s="397"/>
      <c r="AA1656" s="397"/>
      <c r="AB1656" s="397"/>
      <c r="AC1656" s="397"/>
      <c r="AD1656" s="397"/>
      <c r="AE1656" s="397"/>
      <c r="AF1656" s="397"/>
      <c r="AG1656" s="397"/>
      <c r="AH1656" s="397"/>
      <c r="AI1656" s="397"/>
      <c r="AJ1656" s="397"/>
      <c r="AK1656" s="397"/>
      <c r="AL1656" s="397"/>
      <c r="AM1656" s="397"/>
      <c r="AN1656" s="397"/>
      <c r="AO1656" s="397"/>
      <c r="AP1656" s="397"/>
      <c r="AQ1656" s="397"/>
      <c r="AR1656" s="397"/>
      <c r="AS1656" s="397"/>
      <c r="AT1656" s="397"/>
      <c r="AU1656" s="397"/>
      <c r="AV1656" s="397"/>
      <c r="AW1656" s="397"/>
      <c r="AX1656" s="397"/>
      <c r="AY1656" s="397"/>
      <c r="AZ1656" s="397"/>
      <c r="BA1656" s="553"/>
      <c r="BB1656" s="397"/>
      <c r="BC1656" s="397"/>
      <c r="BD1656" s="397"/>
    </row>
    <row r="1657" spans="2:56" x14ac:dyDescent="0.35">
      <c r="B1657" s="80"/>
      <c r="C1657" s="119"/>
      <c r="D1657" s="119"/>
      <c r="E1657" s="84"/>
      <c r="F1657" s="119"/>
      <c r="G1657" s="120"/>
      <c r="H1657" s="41"/>
      <c r="I1657" s="41"/>
      <c r="J1657" s="82"/>
      <c r="K1657" s="291">
        <f t="shared" si="169"/>
        <v>0</v>
      </c>
      <c r="L1657" s="293">
        <f>IF(I1657&lt;INDEX(Lookup!$U$2:$U$10,MATCH($D$46,Lookup!$S$2:$S$10,0)),0,IF(O1657="X",0,J1657/(DATEDIF(H1657,I1657,"m")+1)*12))</f>
        <v>0</v>
      </c>
      <c r="M1657" s="291">
        <f t="shared" si="170"/>
        <v>0</v>
      </c>
      <c r="N1657" s="335"/>
      <c r="O1657" s="143"/>
      <c r="P1657" s="397"/>
      <c r="Q1657" s="555"/>
      <c r="R1657" s="576">
        <f t="shared" si="171"/>
        <v>0</v>
      </c>
      <c r="S1657" s="576">
        <f t="shared" si="172"/>
        <v>0</v>
      </c>
      <c r="T1657" s="576">
        <f t="shared" si="173"/>
        <v>0</v>
      </c>
      <c r="U1657" s="576">
        <f t="shared" si="174"/>
        <v>0</v>
      </c>
      <c r="V1657" s="553"/>
      <c r="W1657" s="553"/>
      <c r="X1657" s="553"/>
      <c r="Y1657" s="553"/>
      <c r="Z1657" s="397"/>
      <c r="AA1657" s="397"/>
      <c r="AB1657" s="397"/>
      <c r="AC1657" s="397"/>
      <c r="AD1657" s="397"/>
      <c r="AE1657" s="397"/>
      <c r="AF1657" s="397"/>
      <c r="AG1657" s="397"/>
      <c r="AH1657" s="397"/>
      <c r="AI1657" s="397"/>
      <c r="AJ1657" s="397"/>
      <c r="AK1657" s="397"/>
      <c r="AL1657" s="397"/>
      <c r="AM1657" s="397"/>
      <c r="AN1657" s="397"/>
      <c r="AO1657" s="397"/>
      <c r="AP1657" s="397"/>
      <c r="AQ1657" s="397"/>
      <c r="AR1657" s="397"/>
      <c r="AS1657" s="397"/>
      <c r="AT1657" s="397"/>
      <c r="AU1657" s="397"/>
      <c r="AV1657" s="397"/>
      <c r="AW1657" s="397"/>
      <c r="AX1657" s="397"/>
      <c r="AY1657" s="397"/>
      <c r="AZ1657" s="397"/>
      <c r="BA1657" s="553"/>
      <c r="BB1657" s="397"/>
      <c r="BC1657" s="397"/>
      <c r="BD1657" s="397"/>
    </row>
    <row r="1658" spans="2:56" x14ac:dyDescent="0.35">
      <c r="B1658" s="80"/>
      <c r="C1658" s="119"/>
      <c r="D1658" s="119"/>
      <c r="E1658" s="84"/>
      <c r="F1658" s="119"/>
      <c r="G1658" s="120"/>
      <c r="H1658" s="41"/>
      <c r="I1658" s="41"/>
      <c r="J1658" s="82"/>
      <c r="K1658" s="291">
        <f t="shared" si="169"/>
        <v>0</v>
      </c>
      <c r="L1658" s="293">
        <f>IF(I1658&lt;INDEX(Lookup!$U$2:$U$10,MATCH($D$46,Lookup!$S$2:$S$10,0)),0,IF(O1658="X",0,J1658/(DATEDIF(H1658,I1658,"m")+1)*12))</f>
        <v>0</v>
      </c>
      <c r="M1658" s="291">
        <f t="shared" si="170"/>
        <v>0</v>
      </c>
      <c r="N1658" s="335"/>
      <c r="O1658" s="143"/>
      <c r="P1658" s="397"/>
      <c r="Q1658" s="555"/>
      <c r="R1658" s="576">
        <f t="shared" si="171"/>
        <v>0</v>
      </c>
      <c r="S1658" s="576">
        <f t="shared" si="172"/>
        <v>0</v>
      </c>
      <c r="T1658" s="576">
        <f t="shared" si="173"/>
        <v>0</v>
      </c>
      <c r="U1658" s="576">
        <f t="shared" si="174"/>
        <v>0</v>
      </c>
      <c r="V1658" s="553"/>
      <c r="W1658" s="553"/>
      <c r="X1658" s="553"/>
      <c r="Y1658" s="553"/>
      <c r="Z1658" s="397"/>
      <c r="AA1658" s="397"/>
      <c r="AB1658" s="397"/>
      <c r="AC1658" s="397"/>
      <c r="AD1658" s="397"/>
      <c r="AE1658" s="397"/>
      <c r="AF1658" s="397"/>
      <c r="AG1658" s="397"/>
      <c r="AH1658" s="397"/>
      <c r="AI1658" s="397"/>
      <c r="AJ1658" s="397"/>
      <c r="AK1658" s="397"/>
      <c r="AL1658" s="397"/>
      <c r="AM1658" s="397"/>
      <c r="AN1658" s="397"/>
      <c r="AO1658" s="397"/>
      <c r="AP1658" s="397"/>
      <c r="AQ1658" s="397"/>
      <c r="AR1658" s="397"/>
      <c r="AS1658" s="397"/>
      <c r="AT1658" s="397"/>
      <c r="AU1658" s="397"/>
      <c r="AV1658" s="397"/>
      <c r="AW1658" s="397"/>
      <c r="AX1658" s="397"/>
      <c r="AY1658" s="397"/>
      <c r="AZ1658" s="397"/>
      <c r="BA1658" s="553"/>
      <c r="BB1658" s="397"/>
      <c r="BC1658" s="397"/>
      <c r="BD1658" s="397"/>
    </row>
    <row r="1659" spans="2:56" x14ac:dyDescent="0.35">
      <c r="B1659" s="80"/>
      <c r="C1659" s="119"/>
      <c r="D1659" s="119"/>
      <c r="E1659" s="84"/>
      <c r="F1659" s="119"/>
      <c r="G1659" s="120"/>
      <c r="H1659" s="41"/>
      <c r="I1659" s="41"/>
      <c r="J1659" s="82"/>
      <c r="K1659" s="291">
        <f t="shared" si="169"/>
        <v>0</v>
      </c>
      <c r="L1659" s="293">
        <f>IF(I1659&lt;INDEX(Lookup!$U$2:$U$10,MATCH($D$46,Lookup!$S$2:$S$10,0)),0,IF(O1659="X",0,J1659/(DATEDIF(H1659,I1659,"m")+1)*12))</f>
        <v>0</v>
      </c>
      <c r="M1659" s="291">
        <f t="shared" si="170"/>
        <v>0</v>
      </c>
      <c r="N1659" s="335"/>
      <c r="O1659" s="143"/>
      <c r="P1659" s="397"/>
      <c r="Q1659" s="555"/>
      <c r="R1659" s="576">
        <f t="shared" si="171"/>
        <v>0</v>
      </c>
      <c r="S1659" s="576">
        <f t="shared" si="172"/>
        <v>0</v>
      </c>
      <c r="T1659" s="576">
        <f t="shared" si="173"/>
        <v>0</v>
      </c>
      <c r="U1659" s="576">
        <f t="shared" si="174"/>
        <v>0</v>
      </c>
      <c r="V1659" s="553"/>
      <c r="W1659" s="553"/>
      <c r="X1659" s="553"/>
      <c r="Y1659" s="553"/>
      <c r="Z1659" s="397"/>
      <c r="AA1659" s="397"/>
      <c r="AB1659" s="397"/>
      <c r="AC1659" s="397"/>
      <c r="AD1659" s="397"/>
      <c r="AE1659" s="397"/>
      <c r="AF1659" s="397"/>
      <c r="AG1659" s="397"/>
      <c r="AH1659" s="397"/>
      <c r="AI1659" s="397"/>
      <c r="AJ1659" s="397"/>
      <c r="AK1659" s="397"/>
      <c r="AL1659" s="397"/>
      <c r="AM1659" s="397"/>
      <c r="AN1659" s="397"/>
      <c r="AO1659" s="397"/>
      <c r="AP1659" s="397"/>
      <c r="AQ1659" s="397"/>
      <c r="AR1659" s="397"/>
      <c r="AS1659" s="397"/>
      <c r="AT1659" s="397"/>
      <c r="AU1659" s="397"/>
      <c r="AV1659" s="397"/>
      <c r="AW1659" s="397"/>
      <c r="AX1659" s="397"/>
      <c r="AY1659" s="397"/>
      <c r="AZ1659" s="397"/>
      <c r="BA1659" s="553"/>
      <c r="BB1659" s="397"/>
      <c r="BC1659" s="397"/>
      <c r="BD1659" s="397"/>
    </row>
    <row r="1660" spans="2:56" x14ac:dyDescent="0.35">
      <c r="B1660" s="80"/>
      <c r="C1660" s="119"/>
      <c r="D1660" s="119"/>
      <c r="E1660" s="84"/>
      <c r="F1660" s="119"/>
      <c r="G1660" s="120"/>
      <c r="H1660" s="41"/>
      <c r="I1660" s="41"/>
      <c r="J1660" s="82"/>
      <c r="K1660" s="291">
        <f t="shared" si="169"/>
        <v>0</v>
      </c>
      <c r="L1660" s="293">
        <f>IF(I1660&lt;INDEX(Lookup!$U$2:$U$10,MATCH($D$46,Lookup!$S$2:$S$10,0)),0,IF(O1660="X",0,J1660/(DATEDIF(H1660,I1660,"m")+1)*12))</f>
        <v>0</v>
      </c>
      <c r="M1660" s="291">
        <f t="shared" si="170"/>
        <v>0</v>
      </c>
      <c r="N1660" s="335"/>
      <c r="O1660" s="143"/>
      <c r="P1660" s="397"/>
      <c r="Q1660" s="555"/>
      <c r="R1660" s="576">
        <f t="shared" si="171"/>
        <v>0</v>
      </c>
      <c r="S1660" s="576">
        <f t="shared" si="172"/>
        <v>0</v>
      </c>
      <c r="T1660" s="576">
        <f t="shared" si="173"/>
        <v>0</v>
      </c>
      <c r="U1660" s="576">
        <f t="shared" si="174"/>
        <v>0</v>
      </c>
      <c r="V1660" s="553"/>
      <c r="W1660" s="553"/>
      <c r="X1660" s="553"/>
      <c r="Y1660" s="553"/>
      <c r="Z1660" s="397"/>
      <c r="AA1660" s="397"/>
      <c r="AB1660" s="397"/>
      <c r="AC1660" s="397"/>
      <c r="AD1660" s="397"/>
      <c r="AE1660" s="397"/>
      <c r="AF1660" s="397"/>
      <c r="AG1660" s="397"/>
      <c r="AH1660" s="397"/>
      <c r="AI1660" s="397"/>
      <c r="AJ1660" s="397"/>
      <c r="AK1660" s="397"/>
      <c r="AL1660" s="397"/>
      <c r="AM1660" s="397"/>
      <c r="AN1660" s="397"/>
      <c r="AO1660" s="397"/>
      <c r="AP1660" s="397"/>
      <c r="AQ1660" s="397"/>
      <c r="AR1660" s="397"/>
      <c r="AS1660" s="397"/>
      <c r="AT1660" s="397"/>
      <c r="AU1660" s="397"/>
      <c r="AV1660" s="397"/>
      <c r="AW1660" s="397"/>
      <c r="AX1660" s="397"/>
      <c r="AY1660" s="397"/>
      <c r="AZ1660" s="397"/>
      <c r="BA1660" s="553"/>
      <c r="BB1660" s="397"/>
      <c r="BC1660" s="397"/>
      <c r="BD1660" s="397"/>
    </row>
    <row r="1661" spans="2:56" x14ac:dyDescent="0.35">
      <c r="B1661" s="80"/>
      <c r="C1661" s="119"/>
      <c r="D1661" s="119"/>
      <c r="E1661" s="84"/>
      <c r="F1661" s="119"/>
      <c r="G1661" s="120"/>
      <c r="H1661" s="41"/>
      <c r="I1661" s="41"/>
      <c r="J1661" s="82"/>
      <c r="K1661" s="291">
        <f t="shared" si="169"/>
        <v>0</v>
      </c>
      <c r="L1661" s="293">
        <f>IF(I1661&lt;INDEX(Lookup!$U$2:$U$10,MATCH($D$46,Lookup!$S$2:$S$10,0)),0,IF(O1661="X",0,J1661/(DATEDIF(H1661,I1661,"m")+1)*12))</f>
        <v>0</v>
      </c>
      <c r="M1661" s="291">
        <f t="shared" si="170"/>
        <v>0</v>
      </c>
      <c r="N1661" s="335"/>
      <c r="O1661" s="143"/>
      <c r="P1661" s="397"/>
      <c r="Q1661" s="555"/>
      <c r="R1661" s="576">
        <f t="shared" si="171"/>
        <v>0</v>
      </c>
      <c r="S1661" s="576">
        <f t="shared" si="172"/>
        <v>0</v>
      </c>
      <c r="T1661" s="576">
        <f t="shared" si="173"/>
        <v>0</v>
      </c>
      <c r="U1661" s="576">
        <f t="shared" si="174"/>
        <v>0</v>
      </c>
      <c r="V1661" s="553"/>
      <c r="W1661" s="553"/>
      <c r="X1661" s="553"/>
      <c r="Y1661" s="553"/>
      <c r="Z1661" s="397"/>
      <c r="AA1661" s="397"/>
      <c r="AB1661" s="397"/>
      <c r="AC1661" s="397"/>
      <c r="AD1661" s="397"/>
      <c r="AE1661" s="397"/>
      <c r="AF1661" s="397"/>
      <c r="AG1661" s="397"/>
      <c r="AH1661" s="397"/>
      <c r="AI1661" s="397"/>
      <c r="AJ1661" s="397"/>
      <c r="AK1661" s="397"/>
      <c r="AL1661" s="397"/>
      <c r="AM1661" s="397"/>
      <c r="AN1661" s="397"/>
      <c r="AO1661" s="397"/>
      <c r="AP1661" s="397"/>
      <c r="AQ1661" s="397"/>
      <c r="AR1661" s="397"/>
      <c r="AS1661" s="397"/>
      <c r="AT1661" s="397"/>
      <c r="AU1661" s="397"/>
      <c r="AV1661" s="397"/>
      <c r="AW1661" s="397"/>
      <c r="AX1661" s="397"/>
      <c r="AY1661" s="397"/>
      <c r="AZ1661" s="397"/>
      <c r="BA1661" s="553"/>
      <c r="BB1661" s="397"/>
      <c r="BC1661" s="397"/>
      <c r="BD1661" s="397"/>
    </row>
    <row r="1662" spans="2:56" x14ac:dyDescent="0.35">
      <c r="B1662" s="80"/>
      <c r="C1662" s="119"/>
      <c r="D1662" s="119"/>
      <c r="E1662" s="84"/>
      <c r="F1662" s="119"/>
      <c r="G1662" s="120"/>
      <c r="H1662" s="41"/>
      <c r="I1662" s="41"/>
      <c r="J1662" s="82"/>
      <c r="K1662" s="291">
        <f t="shared" si="169"/>
        <v>0</v>
      </c>
      <c r="L1662" s="293">
        <f>IF(I1662&lt;INDEX(Lookup!$U$2:$U$10,MATCH($D$46,Lookup!$S$2:$S$10,0)),0,IF(O1662="X",0,J1662/(DATEDIF(H1662,I1662,"m")+1)*12))</f>
        <v>0</v>
      </c>
      <c r="M1662" s="291">
        <f t="shared" si="170"/>
        <v>0</v>
      </c>
      <c r="N1662" s="335"/>
      <c r="O1662" s="143"/>
      <c r="P1662" s="397"/>
      <c r="Q1662" s="555"/>
      <c r="R1662" s="576">
        <f t="shared" si="171"/>
        <v>0</v>
      </c>
      <c r="S1662" s="576">
        <f t="shared" si="172"/>
        <v>0</v>
      </c>
      <c r="T1662" s="576">
        <f t="shared" si="173"/>
        <v>0</v>
      </c>
      <c r="U1662" s="576">
        <f t="shared" si="174"/>
        <v>0</v>
      </c>
      <c r="V1662" s="553"/>
      <c r="W1662" s="553"/>
      <c r="X1662" s="553"/>
      <c r="Y1662" s="553"/>
      <c r="Z1662" s="397"/>
      <c r="AA1662" s="397"/>
      <c r="AB1662" s="397"/>
      <c r="AC1662" s="397"/>
      <c r="AD1662" s="397"/>
      <c r="AE1662" s="397"/>
      <c r="AF1662" s="397"/>
      <c r="AG1662" s="397"/>
      <c r="AH1662" s="397"/>
      <c r="AI1662" s="397"/>
      <c r="AJ1662" s="397"/>
      <c r="AK1662" s="397"/>
      <c r="AL1662" s="397"/>
      <c r="AM1662" s="397"/>
      <c r="AN1662" s="397"/>
      <c r="AO1662" s="397"/>
      <c r="AP1662" s="397"/>
      <c r="AQ1662" s="397"/>
      <c r="AR1662" s="397"/>
      <c r="AS1662" s="397"/>
      <c r="AT1662" s="397"/>
      <c r="AU1662" s="397"/>
      <c r="AV1662" s="397"/>
      <c r="AW1662" s="397"/>
      <c r="AX1662" s="397"/>
      <c r="AY1662" s="397"/>
      <c r="AZ1662" s="397"/>
      <c r="BA1662" s="553"/>
      <c r="BB1662" s="397"/>
      <c r="BC1662" s="397"/>
      <c r="BD1662" s="397"/>
    </row>
    <row r="1663" spans="2:56" x14ac:dyDescent="0.35">
      <c r="B1663" s="80"/>
      <c r="C1663" s="119"/>
      <c r="D1663" s="119"/>
      <c r="E1663" s="84"/>
      <c r="F1663" s="119"/>
      <c r="G1663" s="120"/>
      <c r="H1663" s="41"/>
      <c r="I1663" s="41"/>
      <c r="J1663" s="82"/>
      <c r="K1663" s="291">
        <f t="shared" si="169"/>
        <v>0</v>
      </c>
      <c r="L1663" s="293">
        <f>IF(I1663&lt;INDEX(Lookup!$U$2:$U$10,MATCH($D$46,Lookup!$S$2:$S$10,0)),0,IF(O1663="X",0,J1663/(DATEDIF(H1663,I1663,"m")+1)*12))</f>
        <v>0</v>
      </c>
      <c r="M1663" s="291">
        <f t="shared" si="170"/>
        <v>0</v>
      </c>
      <c r="N1663" s="335"/>
      <c r="O1663" s="143"/>
      <c r="P1663" s="397"/>
      <c r="Q1663" s="555"/>
      <c r="R1663" s="576">
        <f t="shared" si="171"/>
        <v>0</v>
      </c>
      <c r="S1663" s="576">
        <f t="shared" si="172"/>
        <v>0</v>
      </c>
      <c r="T1663" s="576">
        <f t="shared" si="173"/>
        <v>0</v>
      </c>
      <c r="U1663" s="576">
        <f t="shared" si="174"/>
        <v>0</v>
      </c>
      <c r="V1663" s="553"/>
      <c r="W1663" s="553"/>
      <c r="X1663" s="553"/>
      <c r="Y1663" s="553"/>
      <c r="Z1663" s="397"/>
      <c r="AA1663" s="397"/>
      <c r="AB1663" s="397"/>
      <c r="AC1663" s="397"/>
      <c r="AD1663" s="397"/>
      <c r="AE1663" s="397"/>
      <c r="AF1663" s="397"/>
      <c r="AG1663" s="397"/>
      <c r="AH1663" s="397"/>
      <c r="AI1663" s="397"/>
      <c r="AJ1663" s="397"/>
      <c r="AK1663" s="397"/>
      <c r="AL1663" s="397"/>
      <c r="AM1663" s="397"/>
      <c r="AN1663" s="397"/>
      <c r="AO1663" s="397"/>
      <c r="AP1663" s="397"/>
      <c r="AQ1663" s="397"/>
      <c r="AR1663" s="397"/>
      <c r="AS1663" s="397"/>
      <c r="AT1663" s="397"/>
      <c r="AU1663" s="397"/>
      <c r="AV1663" s="397"/>
      <c r="AW1663" s="397"/>
      <c r="AX1663" s="397"/>
      <c r="AY1663" s="397"/>
      <c r="AZ1663" s="397"/>
      <c r="BA1663" s="553"/>
      <c r="BB1663" s="397"/>
      <c r="BC1663" s="397"/>
      <c r="BD1663" s="397"/>
    </row>
    <row r="1664" spans="2:56" x14ac:dyDescent="0.35">
      <c r="B1664" s="80"/>
      <c r="C1664" s="119"/>
      <c r="D1664" s="119"/>
      <c r="E1664" s="84"/>
      <c r="F1664" s="119"/>
      <c r="G1664" s="120"/>
      <c r="H1664" s="41"/>
      <c r="I1664" s="41"/>
      <c r="J1664" s="82"/>
      <c r="K1664" s="291">
        <f t="shared" si="169"/>
        <v>0</v>
      </c>
      <c r="L1664" s="293">
        <f>IF(I1664&lt;INDEX(Lookup!$U$2:$U$10,MATCH($D$46,Lookup!$S$2:$S$10,0)),0,IF(O1664="X",0,J1664/(DATEDIF(H1664,I1664,"m")+1)*12))</f>
        <v>0</v>
      </c>
      <c r="M1664" s="291">
        <f t="shared" si="170"/>
        <v>0</v>
      </c>
      <c r="N1664" s="335"/>
      <c r="O1664" s="143"/>
      <c r="P1664" s="397"/>
      <c r="Q1664" s="555"/>
      <c r="R1664" s="576">
        <f t="shared" si="171"/>
        <v>0</v>
      </c>
      <c r="S1664" s="576">
        <f t="shared" si="172"/>
        <v>0</v>
      </c>
      <c r="T1664" s="576">
        <f t="shared" si="173"/>
        <v>0</v>
      </c>
      <c r="U1664" s="576">
        <f t="shared" si="174"/>
        <v>0</v>
      </c>
      <c r="V1664" s="553"/>
      <c r="W1664" s="553"/>
      <c r="X1664" s="553"/>
      <c r="Y1664" s="553"/>
      <c r="Z1664" s="397"/>
      <c r="AA1664" s="397"/>
      <c r="AB1664" s="397"/>
      <c r="AC1664" s="397"/>
      <c r="AD1664" s="397"/>
      <c r="AE1664" s="397"/>
      <c r="AF1664" s="397"/>
      <c r="AG1664" s="397"/>
      <c r="AH1664" s="397"/>
      <c r="AI1664" s="397"/>
      <c r="AJ1664" s="397"/>
      <c r="AK1664" s="397"/>
      <c r="AL1664" s="397"/>
      <c r="AM1664" s="397"/>
      <c r="AN1664" s="397"/>
      <c r="AO1664" s="397"/>
      <c r="AP1664" s="397"/>
      <c r="AQ1664" s="397"/>
      <c r="AR1664" s="397"/>
      <c r="AS1664" s="397"/>
      <c r="AT1664" s="397"/>
      <c r="AU1664" s="397"/>
      <c r="AV1664" s="397"/>
      <c r="AW1664" s="397"/>
      <c r="AX1664" s="397"/>
      <c r="AY1664" s="397"/>
      <c r="AZ1664" s="397"/>
      <c r="BA1664" s="553"/>
      <c r="BB1664" s="397"/>
      <c r="BC1664" s="397"/>
      <c r="BD1664" s="397"/>
    </row>
    <row r="1665" spans="2:56" x14ac:dyDescent="0.35">
      <c r="B1665" s="80"/>
      <c r="C1665" s="119"/>
      <c r="D1665" s="119"/>
      <c r="E1665" s="84"/>
      <c r="F1665" s="119"/>
      <c r="G1665" s="120"/>
      <c r="H1665" s="41"/>
      <c r="I1665" s="41"/>
      <c r="J1665" s="82"/>
      <c r="K1665" s="291">
        <f t="shared" si="169"/>
        <v>0</v>
      </c>
      <c r="L1665" s="293">
        <f>IF(I1665&lt;INDEX(Lookup!$U$2:$U$10,MATCH($D$46,Lookup!$S$2:$S$10,0)),0,IF(O1665="X",0,J1665/(DATEDIF(H1665,I1665,"m")+1)*12))</f>
        <v>0</v>
      </c>
      <c r="M1665" s="291">
        <f t="shared" si="170"/>
        <v>0</v>
      </c>
      <c r="N1665" s="335"/>
      <c r="O1665" s="143"/>
      <c r="P1665" s="397"/>
      <c r="Q1665" s="555"/>
      <c r="R1665" s="576">
        <f t="shared" si="171"/>
        <v>0</v>
      </c>
      <c r="S1665" s="576">
        <f t="shared" si="172"/>
        <v>0</v>
      </c>
      <c r="T1665" s="576">
        <f t="shared" si="173"/>
        <v>0</v>
      </c>
      <c r="U1665" s="576">
        <f t="shared" si="174"/>
        <v>0</v>
      </c>
      <c r="V1665" s="553"/>
      <c r="W1665" s="553"/>
      <c r="X1665" s="553"/>
      <c r="Y1665" s="553"/>
      <c r="Z1665" s="397"/>
      <c r="AA1665" s="397"/>
      <c r="AB1665" s="397"/>
      <c r="AC1665" s="397"/>
      <c r="AD1665" s="397"/>
      <c r="AE1665" s="397"/>
      <c r="AF1665" s="397"/>
      <c r="AG1665" s="397"/>
      <c r="AH1665" s="397"/>
      <c r="AI1665" s="397"/>
      <c r="AJ1665" s="397"/>
      <c r="AK1665" s="397"/>
      <c r="AL1665" s="397"/>
      <c r="AM1665" s="397"/>
      <c r="AN1665" s="397"/>
      <c r="AO1665" s="397"/>
      <c r="AP1665" s="397"/>
      <c r="AQ1665" s="397"/>
      <c r="AR1665" s="397"/>
      <c r="AS1665" s="397"/>
      <c r="AT1665" s="397"/>
      <c r="AU1665" s="397"/>
      <c r="AV1665" s="397"/>
      <c r="AW1665" s="397"/>
      <c r="AX1665" s="397"/>
      <c r="AY1665" s="397"/>
      <c r="AZ1665" s="397"/>
      <c r="BA1665" s="553"/>
      <c r="BB1665" s="397"/>
      <c r="BC1665" s="397"/>
      <c r="BD1665" s="397"/>
    </row>
    <row r="1666" spans="2:56" x14ac:dyDescent="0.35">
      <c r="B1666" s="80"/>
      <c r="C1666" s="119"/>
      <c r="D1666" s="119"/>
      <c r="E1666" s="84"/>
      <c r="F1666" s="119"/>
      <c r="G1666" s="120"/>
      <c r="H1666" s="41"/>
      <c r="I1666" s="41"/>
      <c r="J1666" s="82"/>
      <c r="K1666" s="291">
        <f t="shared" si="169"/>
        <v>0</v>
      </c>
      <c r="L1666" s="293">
        <f>IF(I1666&lt;INDEX(Lookup!$U$2:$U$10,MATCH($D$46,Lookup!$S$2:$S$10,0)),0,IF(O1666="X",0,J1666/(DATEDIF(H1666,I1666,"m")+1)*12))</f>
        <v>0</v>
      </c>
      <c r="M1666" s="291">
        <f t="shared" si="170"/>
        <v>0</v>
      </c>
      <c r="N1666" s="335"/>
      <c r="O1666" s="143"/>
      <c r="P1666" s="397"/>
      <c r="Q1666" s="555"/>
      <c r="R1666" s="576">
        <f t="shared" si="171"/>
        <v>0</v>
      </c>
      <c r="S1666" s="576">
        <f t="shared" si="172"/>
        <v>0</v>
      </c>
      <c r="T1666" s="576">
        <f t="shared" si="173"/>
        <v>0</v>
      </c>
      <c r="U1666" s="576">
        <f t="shared" si="174"/>
        <v>0</v>
      </c>
      <c r="V1666" s="553"/>
      <c r="W1666" s="553"/>
      <c r="X1666" s="553"/>
      <c r="Y1666" s="553"/>
      <c r="Z1666" s="397"/>
      <c r="AA1666" s="397"/>
      <c r="AB1666" s="397"/>
      <c r="AC1666" s="397"/>
      <c r="AD1666" s="397"/>
      <c r="AE1666" s="397"/>
      <c r="AF1666" s="397"/>
      <c r="AG1666" s="397"/>
      <c r="AH1666" s="397"/>
      <c r="AI1666" s="397"/>
      <c r="AJ1666" s="397"/>
      <c r="AK1666" s="397"/>
      <c r="AL1666" s="397"/>
      <c r="AM1666" s="397"/>
      <c r="AN1666" s="397"/>
      <c r="AO1666" s="397"/>
      <c r="AP1666" s="397"/>
      <c r="AQ1666" s="397"/>
      <c r="AR1666" s="397"/>
      <c r="AS1666" s="397"/>
      <c r="AT1666" s="397"/>
      <c r="AU1666" s="397"/>
      <c r="AV1666" s="397"/>
      <c r="AW1666" s="397"/>
      <c r="AX1666" s="397"/>
      <c r="AY1666" s="397"/>
      <c r="AZ1666" s="397"/>
      <c r="BA1666" s="553"/>
      <c r="BB1666" s="397"/>
      <c r="BC1666" s="397"/>
      <c r="BD1666" s="397"/>
    </row>
    <row r="1667" spans="2:56" x14ac:dyDescent="0.35">
      <c r="B1667" s="80"/>
      <c r="C1667" s="119"/>
      <c r="D1667" s="119"/>
      <c r="E1667" s="84"/>
      <c r="F1667" s="119"/>
      <c r="G1667" s="120"/>
      <c r="H1667" s="41"/>
      <c r="I1667" s="41"/>
      <c r="J1667" s="82"/>
      <c r="K1667" s="291">
        <f t="shared" si="169"/>
        <v>0</v>
      </c>
      <c r="L1667" s="293">
        <f>IF(I1667&lt;INDEX(Lookup!$U$2:$U$10,MATCH($D$46,Lookup!$S$2:$S$10,0)),0,IF(O1667="X",0,J1667/(DATEDIF(H1667,I1667,"m")+1)*12))</f>
        <v>0</v>
      </c>
      <c r="M1667" s="291">
        <f t="shared" si="170"/>
        <v>0</v>
      </c>
      <c r="N1667" s="335"/>
      <c r="O1667" s="143"/>
      <c r="P1667" s="397"/>
      <c r="Q1667" s="555"/>
      <c r="R1667" s="576">
        <f t="shared" si="171"/>
        <v>0</v>
      </c>
      <c r="S1667" s="576">
        <f t="shared" si="172"/>
        <v>0</v>
      </c>
      <c r="T1667" s="576">
        <f t="shared" si="173"/>
        <v>0</v>
      </c>
      <c r="U1667" s="576">
        <f t="shared" si="174"/>
        <v>0</v>
      </c>
      <c r="V1667" s="553"/>
      <c r="W1667" s="553"/>
      <c r="X1667" s="553"/>
      <c r="Y1667" s="553"/>
      <c r="Z1667" s="397"/>
      <c r="AA1667" s="397"/>
      <c r="AB1667" s="397"/>
      <c r="AC1667" s="397"/>
      <c r="AD1667" s="397"/>
      <c r="AE1667" s="397"/>
      <c r="AF1667" s="397"/>
      <c r="AG1667" s="397"/>
      <c r="AH1667" s="397"/>
      <c r="AI1667" s="397"/>
      <c r="AJ1667" s="397"/>
      <c r="AK1667" s="397"/>
      <c r="AL1667" s="397"/>
      <c r="AM1667" s="397"/>
      <c r="AN1667" s="397"/>
      <c r="AO1667" s="397"/>
      <c r="AP1667" s="397"/>
      <c r="AQ1667" s="397"/>
      <c r="AR1667" s="397"/>
      <c r="AS1667" s="397"/>
      <c r="AT1667" s="397"/>
      <c r="AU1667" s="397"/>
      <c r="AV1667" s="397"/>
      <c r="AW1667" s="397"/>
      <c r="AX1667" s="397"/>
      <c r="AY1667" s="397"/>
      <c r="AZ1667" s="397"/>
      <c r="BA1667" s="553"/>
      <c r="BB1667" s="397"/>
      <c r="BC1667" s="397"/>
      <c r="BD1667" s="397"/>
    </row>
    <row r="1668" spans="2:56" x14ac:dyDescent="0.35">
      <c r="B1668" s="80"/>
      <c r="C1668" s="119"/>
      <c r="D1668" s="119"/>
      <c r="E1668" s="84"/>
      <c r="F1668" s="119"/>
      <c r="G1668" s="120"/>
      <c r="H1668" s="41"/>
      <c r="I1668" s="41"/>
      <c r="J1668" s="82"/>
      <c r="K1668" s="291">
        <f t="shared" si="169"/>
        <v>0</v>
      </c>
      <c r="L1668" s="293">
        <f>IF(I1668&lt;INDEX(Lookup!$U$2:$U$10,MATCH($D$46,Lookup!$S$2:$S$10,0)),0,IF(O1668="X",0,J1668/(DATEDIF(H1668,I1668,"m")+1)*12))</f>
        <v>0</v>
      </c>
      <c r="M1668" s="291">
        <f t="shared" si="170"/>
        <v>0</v>
      </c>
      <c r="N1668" s="335"/>
      <c r="O1668" s="143"/>
      <c r="P1668" s="397"/>
      <c r="Q1668" s="555"/>
      <c r="R1668" s="576">
        <f t="shared" si="171"/>
        <v>0</v>
      </c>
      <c r="S1668" s="576">
        <f t="shared" si="172"/>
        <v>0</v>
      </c>
      <c r="T1668" s="576">
        <f t="shared" si="173"/>
        <v>0</v>
      </c>
      <c r="U1668" s="576">
        <f t="shared" si="174"/>
        <v>0</v>
      </c>
      <c r="V1668" s="553"/>
      <c r="W1668" s="553"/>
      <c r="X1668" s="553"/>
      <c r="Y1668" s="553"/>
      <c r="Z1668" s="397"/>
      <c r="AA1668" s="397"/>
      <c r="AB1668" s="397"/>
      <c r="AC1668" s="397"/>
      <c r="AD1668" s="397"/>
      <c r="AE1668" s="397"/>
      <c r="AF1668" s="397"/>
      <c r="AG1668" s="397"/>
      <c r="AH1668" s="397"/>
      <c r="AI1668" s="397"/>
      <c r="AJ1668" s="397"/>
      <c r="AK1668" s="397"/>
      <c r="AL1668" s="397"/>
      <c r="AM1668" s="397"/>
      <c r="AN1668" s="397"/>
      <c r="AO1668" s="397"/>
      <c r="AP1668" s="397"/>
      <c r="AQ1668" s="397"/>
      <c r="AR1668" s="397"/>
      <c r="AS1668" s="397"/>
      <c r="AT1668" s="397"/>
      <c r="AU1668" s="397"/>
      <c r="AV1668" s="397"/>
      <c r="AW1668" s="397"/>
      <c r="AX1668" s="397"/>
      <c r="AY1668" s="397"/>
      <c r="AZ1668" s="397"/>
      <c r="BA1668" s="553"/>
      <c r="BB1668" s="397"/>
      <c r="BC1668" s="397"/>
      <c r="BD1668" s="397"/>
    </row>
    <row r="1669" spans="2:56" x14ac:dyDescent="0.35">
      <c r="B1669" s="80"/>
      <c r="C1669" s="119"/>
      <c r="D1669" s="119"/>
      <c r="E1669" s="84"/>
      <c r="F1669" s="119"/>
      <c r="G1669" s="120"/>
      <c r="H1669" s="41"/>
      <c r="I1669" s="41"/>
      <c r="J1669" s="82"/>
      <c r="K1669" s="291">
        <f t="shared" si="169"/>
        <v>0</v>
      </c>
      <c r="L1669" s="293">
        <f>IF(I1669&lt;INDEX(Lookup!$U$2:$U$10,MATCH($D$46,Lookup!$S$2:$S$10,0)),0,IF(O1669="X",0,J1669/(DATEDIF(H1669,I1669,"m")+1)*12))</f>
        <v>0</v>
      </c>
      <c r="M1669" s="291">
        <f t="shared" si="170"/>
        <v>0</v>
      </c>
      <c r="N1669" s="335"/>
      <c r="O1669" s="143"/>
      <c r="P1669" s="397"/>
      <c r="Q1669" s="555"/>
      <c r="R1669" s="576">
        <f t="shared" si="171"/>
        <v>0</v>
      </c>
      <c r="S1669" s="576">
        <f t="shared" si="172"/>
        <v>0</v>
      </c>
      <c r="T1669" s="576">
        <f t="shared" si="173"/>
        <v>0</v>
      </c>
      <c r="U1669" s="576">
        <f t="shared" si="174"/>
        <v>0</v>
      </c>
      <c r="V1669" s="553"/>
      <c r="W1669" s="553"/>
      <c r="X1669" s="553"/>
      <c r="Y1669" s="553"/>
      <c r="Z1669" s="397"/>
      <c r="AA1669" s="397"/>
      <c r="AB1669" s="397"/>
      <c r="AC1669" s="397"/>
      <c r="AD1669" s="397"/>
      <c r="AE1669" s="397"/>
      <c r="AF1669" s="397"/>
      <c r="AG1669" s="397"/>
      <c r="AH1669" s="397"/>
      <c r="AI1669" s="397"/>
      <c r="AJ1669" s="397"/>
      <c r="AK1669" s="397"/>
      <c r="AL1669" s="397"/>
      <c r="AM1669" s="397"/>
      <c r="AN1669" s="397"/>
      <c r="AO1669" s="397"/>
      <c r="AP1669" s="397"/>
      <c r="AQ1669" s="397"/>
      <c r="AR1669" s="397"/>
      <c r="AS1669" s="397"/>
      <c r="AT1669" s="397"/>
      <c r="AU1669" s="397"/>
      <c r="AV1669" s="397"/>
      <c r="AW1669" s="397"/>
      <c r="AX1669" s="397"/>
      <c r="AY1669" s="397"/>
      <c r="AZ1669" s="397"/>
      <c r="BA1669" s="553"/>
      <c r="BB1669" s="397"/>
      <c r="BC1669" s="397"/>
      <c r="BD1669" s="397"/>
    </row>
    <row r="1670" spans="2:56" x14ac:dyDescent="0.35">
      <c r="B1670" s="80"/>
      <c r="C1670" s="119"/>
      <c r="D1670" s="119"/>
      <c r="E1670" s="84"/>
      <c r="F1670" s="119"/>
      <c r="G1670" s="120"/>
      <c r="H1670" s="41"/>
      <c r="I1670" s="41"/>
      <c r="J1670" s="82"/>
      <c r="K1670" s="291">
        <f t="shared" si="169"/>
        <v>0</v>
      </c>
      <c r="L1670" s="293">
        <f>IF(I1670&lt;INDEX(Lookup!$U$2:$U$10,MATCH($D$46,Lookup!$S$2:$S$10,0)),0,IF(O1670="X",0,J1670/(DATEDIF(H1670,I1670,"m")+1)*12))</f>
        <v>0</v>
      </c>
      <c r="M1670" s="291">
        <f t="shared" si="170"/>
        <v>0</v>
      </c>
      <c r="N1670" s="335"/>
      <c r="O1670" s="143"/>
      <c r="P1670" s="397"/>
      <c r="Q1670" s="555"/>
      <c r="R1670" s="576">
        <f t="shared" si="171"/>
        <v>0</v>
      </c>
      <c r="S1670" s="576">
        <f t="shared" si="172"/>
        <v>0</v>
      </c>
      <c r="T1670" s="576">
        <f t="shared" si="173"/>
        <v>0</v>
      </c>
      <c r="U1670" s="576">
        <f t="shared" si="174"/>
        <v>0</v>
      </c>
      <c r="V1670" s="553"/>
      <c r="W1670" s="553"/>
      <c r="X1670" s="553"/>
      <c r="Y1670" s="553"/>
      <c r="Z1670" s="397"/>
      <c r="AA1670" s="397"/>
      <c r="AB1670" s="397"/>
      <c r="AC1670" s="397"/>
      <c r="AD1670" s="397"/>
      <c r="AE1670" s="397"/>
      <c r="AF1670" s="397"/>
      <c r="AG1670" s="397"/>
      <c r="AH1670" s="397"/>
      <c r="AI1670" s="397"/>
      <c r="AJ1670" s="397"/>
      <c r="AK1670" s="397"/>
      <c r="AL1670" s="397"/>
      <c r="AM1670" s="397"/>
      <c r="AN1670" s="397"/>
      <c r="AO1670" s="397"/>
      <c r="AP1670" s="397"/>
      <c r="AQ1670" s="397"/>
      <c r="AR1670" s="397"/>
      <c r="AS1670" s="397"/>
      <c r="AT1670" s="397"/>
      <c r="AU1670" s="397"/>
      <c r="AV1670" s="397"/>
      <c r="AW1670" s="397"/>
      <c r="AX1670" s="397"/>
      <c r="AY1670" s="397"/>
      <c r="AZ1670" s="397"/>
      <c r="BA1670" s="553"/>
      <c r="BB1670" s="397"/>
      <c r="BC1670" s="397"/>
      <c r="BD1670" s="397"/>
    </row>
    <row r="1671" spans="2:56" x14ac:dyDescent="0.35">
      <c r="B1671" s="80"/>
      <c r="C1671" s="119"/>
      <c r="D1671" s="119"/>
      <c r="E1671" s="84"/>
      <c r="F1671" s="119"/>
      <c r="G1671" s="120"/>
      <c r="H1671" s="41"/>
      <c r="I1671" s="41"/>
      <c r="J1671" s="82"/>
      <c r="K1671" s="291">
        <f t="shared" si="169"/>
        <v>0</v>
      </c>
      <c r="L1671" s="293">
        <f>IF(I1671&lt;INDEX(Lookup!$U$2:$U$10,MATCH($D$46,Lookup!$S$2:$S$10,0)),0,IF(O1671="X",0,J1671/(DATEDIF(H1671,I1671,"m")+1)*12))</f>
        <v>0</v>
      </c>
      <c r="M1671" s="291">
        <f t="shared" si="170"/>
        <v>0</v>
      </c>
      <c r="N1671" s="335"/>
      <c r="O1671" s="143"/>
      <c r="P1671" s="397"/>
      <c r="Q1671" s="555"/>
      <c r="R1671" s="576">
        <f t="shared" si="171"/>
        <v>0</v>
      </c>
      <c r="S1671" s="576">
        <f t="shared" si="172"/>
        <v>0</v>
      </c>
      <c r="T1671" s="576">
        <f t="shared" si="173"/>
        <v>0</v>
      </c>
      <c r="U1671" s="576">
        <f t="shared" si="174"/>
        <v>0</v>
      </c>
      <c r="V1671" s="553"/>
      <c r="W1671" s="553"/>
      <c r="X1671" s="553"/>
      <c r="Y1671" s="553"/>
      <c r="Z1671" s="397"/>
      <c r="AA1671" s="397"/>
      <c r="AB1671" s="397"/>
      <c r="AC1671" s="397"/>
      <c r="AD1671" s="397"/>
      <c r="AE1671" s="397"/>
      <c r="AF1671" s="397"/>
      <c r="AG1671" s="397"/>
      <c r="AH1671" s="397"/>
      <c r="AI1671" s="397"/>
      <c r="AJ1671" s="397"/>
      <c r="AK1671" s="397"/>
      <c r="AL1671" s="397"/>
      <c r="AM1671" s="397"/>
      <c r="AN1671" s="397"/>
      <c r="AO1671" s="397"/>
      <c r="AP1671" s="397"/>
      <c r="AQ1671" s="397"/>
      <c r="AR1671" s="397"/>
      <c r="AS1671" s="397"/>
      <c r="AT1671" s="397"/>
      <c r="AU1671" s="397"/>
      <c r="AV1671" s="397"/>
      <c r="AW1671" s="397"/>
      <c r="AX1671" s="397"/>
      <c r="AY1671" s="397"/>
      <c r="AZ1671" s="397"/>
      <c r="BA1671" s="553"/>
      <c r="BB1671" s="397"/>
      <c r="BC1671" s="397"/>
      <c r="BD1671" s="397"/>
    </row>
    <row r="1672" spans="2:56" x14ac:dyDescent="0.35">
      <c r="B1672" s="80"/>
      <c r="C1672" s="119"/>
      <c r="D1672" s="119"/>
      <c r="E1672" s="84"/>
      <c r="F1672" s="119"/>
      <c r="G1672" s="120"/>
      <c r="H1672" s="41"/>
      <c r="I1672" s="41"/>
      <c r="J1672" s="82"/>
      <c r="K1672" s="291">
        <f t="shared" si="169"/>
        <v>0</v>
      </c>
      <c r="L1672" s="293">
        <f>IF(I1672&lt;INDEX(Lookup!$U$2:$U$10,MATCH($D$46,Lookup!$S$2:$S$10,0)),0,IF(O1672="X",0,J1672/(DATEDIF(H1672,I1672,"m")+1)*12))</f>
        <v>0</v>
      </c>
      <c r="M1672" s="291">
        <f t="shared" si="170"/>
        <v>0</v>
      </c>
      <c r="N1672" s="335"/>
      <c r="O1672" s="143"/>
      <c r="P1672" s="397"/>
      <c r="Q1672" s="555"/>
      <c r="R1672" s="576">
        <f t="shared" si="171"/>
        <v>0</v>
      </c>
      <c r="S1672" s="576">
        <f t="shared" si="172"/>
        <v>0</v>
      </c>
      <c r="T1672" s="576">
        <f t="shared" si="173"/>
        <v>0</v>
      </c>
      <c r="U1672" s="576">
        <f t="shared" si="174"/>
        <v>0</v>
      </c>
      <c r="V1672" s="553"/>
      <c r="W1672" s="553"/>
      <c r="X1672" s="553"/>
      <c r="Y1672" s="553"/>
      <c r="Z1672" s="397"/>
      <c r="AA1672" s="397"/>
      <c r="AB1672" s="397"/>
      <c r="AC1672" s="397"/>
      <c r="AD1672" s="397"/>
      <c r="AE1672" s="397"/>
      <c r="AF1672" s="397"/>
      <c r="AG1672" s="397"/>
      <c r="AH1672" s="397"/>
      <c r="AI1672" s="397"/>
      <c r="AJ1672" s="397"/>
      <c r="AK1672" s="397"/>
      <c r="AL1672" s="397"/>
      <c r="AM1672" s="397"/>
      <c r="AN1672" s="397"/>
      <c r="AO1672" s="397"/>
      <c r="AP1672" s="397"/>
      <c r="AQ1672" s="397"/>
      <c r="AR1672" s="397"/>
      <c r="AS1672" s="397"/>
      <c r="AT1672" s="397"/>
      <c r="AU1672" s="397"/>
      <c r="AV1672" s="397"/>
      <c r="AW1672" s="397"/>
      <c r="AX1672" s="397"/>
      <c r="AY1672" s="397"/>
      <c r="AZ1672" s="397"/>
      <c r="BA1672" s="553"/>
      <c r="BB1672" s="397"/>
      <c r="BC1672" s="397"/>
      <c r="BD1672" s="397"/>
    </row>
    <row r="1673" spans="2:56" x14ac:dyDescent="0.35">
      <c r="B1673" s="80"/>
      <c r="C1673" s="119"/>
      <c r="D1673" s="119"/>
      <c r="E1673" s="84"/>
      <c r="F1673" s="119"/>
      <c r="G1673" s="120"/>
      <c r="H1673" s="41"/>
      <c r="I1673" s="41"/>
      <c r="J1673" s="82"/>
      <c r="K1673" s="291">
        <f t="shared" si="169"/>
        <v>0</v>
      </c>
      <c r="L1673" s="293">
        <f>IF(I1673&lt;INDEX(Lookup!$U$2:$U$10,MATCH($D$46,Lookup!$S$2:$S$10,0)),0,IF(O1673="X",0,J1673/(DATEDIF(H1673,I1673,"m")+1)*12))</f>
        <v>0</v>
      </c>
      <c r="M1673" s="291">
        <f t="shared" si="170"/>
        <v>0</v>
      </c>
      <c r="N1673" s="335"/>
      <c r="O1673" s="143"/>
      <c r="P1673" s="397"/>
      <c r="Q1673" s="555"/>
      <c r="R1673" s="576">
        <f t="shared" si="171"/>
        <v>0</v>
      </c>
      <c r="S1673" s="576">
        <f t="shared" si="172"/>
        <v>0</v>
      </c>
      <c r="T1673" s="576">
        <f t="shared" si="173"/>
        <v>0</v>
      </c>
      <c r="U1673" s="576">
        <f t="shared" si="174"/>
        <v>0</v>
      </c>
      <c r="V1673" s="553"/>
      <c r="W1673" s="553"/>
      <c r="X1673" s="553"/>
      <c r="Y1673" s="553"/>
      <c r="Z1673" s="397"/>
      <c r="AA1673" s="397"/>
      <c r="AB1673" s="397"/>
      <c r="AC1673" s="397"/>
      <c r="AD1673" s="397"/>
      <c r="AE1673" s="397"/>
      <c r="AF1673" s="397"/>
      <c r="AG1673" s="397"/>
      <c r="AH1673" s="397"/>
      <c r="AI1673" s="397"/>
      <c r="AJ1673" s="397"/>
      <c r="AK1673" s="397"/>
      <c r="AL1673" s="397"/>
      <c r="AM1673" s="397"/>
      <c r="AN1673" s="397"/>
      <c r="AO1673" s="397"/>
      <c r="AP1673" s="397"/>
      <c r="AQ1673" s="397"/>
      <c r="AR1673" s="397"/>
      <c r="AS1673" s="397"/>
      <c r="AT1673" s="397"/>
      <c r="AU1673" s="397"/>
      <c r="AV1673" s="397"/>
      <c r="AW1673" s="397"/>
      <c r="AX1673" s="397"/>
      <c r="AY1673" s="397"/>
      <c r="AZ1673" s="397"/>
      <c r="BA1673" s="553"/>
      <c r="BB1673" s="397"/>
      <c r="BC1673" s="397"/>
      <c r="BD1673" s="397"/>
    </row>
    <row r="1674" spans="2:56" x14ac:dyDescent="0.35">
      <c r="B1674" s="80"/>
      <c r="C1674" s="119"/>
      <c r="D1674" s="119"/>
      <c r="E1674" s="84"/>
      <c r="F1674" s="119"/>
      <c r="G1674" s="120"/>
      <c r="H1674" s="41"/>
      <c r="I1674" s="41"/>
      <c r="J1674" s="82"/>
      <c r="K1674" s="291">
        <f t="shared" si="169"/>
        <v>0</v>
      </c>
      <c r="L1674" s="293">
        <f>IF(I1674&lt;INDEX(Lookup!$U$2:$U$10,MATCH($D$46,Lookup!$S$2:$S$10,0)),0,IF(O1674="X",0,J1674/(DATEDIF(H1674,I1674,"m")+1)*12))</f>
        <v>0</v>
      </c>
      <c r="M1674" s="291">
        <f t="shared" si="170"/>
        <v>0</v>
      </c>
      <c r="N1674" s="335"/>
      <c r="O1674" s="143"/>
      <c r="P1674" s="397"/>
      <c r="Q1674" s="555"/>
      <c r="R1674" s="576">
        <f t="shared" si="171"/>
        <v>0</v>
      </c>
      <c r="S1674" s="576">
        <f t="shared" si="172"/>
        <v>0</v>
      </c>
      <c r="T1674" s="576">
        <f t="shared" si="173"/>
        <v>0</v>
      </c>
      <c r="U1674" s="576">
        <f t="shared" si="174"/>
        <v>0</v>
      </c>
      <c r="V1674" s="553"/>
      <c r="W1674" s="553"/>
      <c r="X1674" s="553"/>
      <c r="Y1674" s="553"/>
      <c r="Z1674" s="397"/>
      <c r="AA1674" s="397"/>
      <c r="AB1674" s="397"/>
      <c r="AC1674" s="397"/>
      <c r="AD1674" s="397"/>
      <c r="AE1674" s="397"/>
      <c r="AF1674" s="397"/>
      <c r="AG1674" s="397"/>
      <c r="AH1674" s="397"/>
      <c r="AI1674" s="397"/>
      <c r="AJ1674" s="397"/>
      <c r="AK1674" s="397"/>
      <c r="AL1674" s="397"/>
      <c r="AM1674" s="397"/>
      <c r="AN1674" s="397"/>
      <c r="AO1674" s="397"/>
      <c r="AP1674" s="397"/>
      <c r="AQ1674" s="397"/>
      <c r="AR1674" s="397"/>
      <c r="AS1674" s="397"/>
      <c r="AT1674" s="397"/>
      <c r="AU1674" s="397"/>
      <c r="AV1674" s="397"/>
      <c r="AW1674" s="397"/>
      <c r="AX1674" s="397"/>
      <c r="AY1674" s="397"/>
      <c r="AZ1674" s="397"/>
      <c r="BA1674" s="553"/>
      <c r="BB1674" s="397"/>
      <c r="BC1674" s="397"/>
      <c r="BD1674" s="397"/>
    </row>
    <row r="1675" spans="2:56" x14ac:dyDescent="0.35">
      <c r="B1675" s="80"/>
      <c r="C1675" s="119"/>
      <c r="D1675" s="119"/>
      <c r="E1675" s="84"/>
      <c r="F1675" s="119"/>
      <c r="G1675" s="120"/>
      <c r="H1675" s="41"/>
      <c r="I1675" s="41"/>
      <c r="J1675" s="82"/>
      <c r="K1675" s="291">
        <f t="shared" si="169"/>
        <v>0</v>
      </c>
      <c r="L1675" s="293">
        <f>IF(I1675&lt;INDEX(Lookup!$U$2:$U$10,MATCH($D$46,Lookup!$S$2:$S$10,0)),0,IF(O1675="X",0,J1675/(DATEDIF(H1675,I1675,"m")+1)*12))</f>
        <v>0</v>
      </c>
      <c r="M1675" s="291">
        <f t="shared" si="170"/>
        <v>0</v>
      </c>
      <c r="N1675" s="335"/>
      <c r="O1675" s="143"/>
      <c r="P1675" s="397"/>
      <c r="Q1675" s="555"/>
      <c r="R1675" s="576">
        <f t="shared" si="171"/>
        <v>0</v>
      </c>
      <c r="S1675" s="576">
        <f t="shared" si="172"/>
        <v>0</v>
      </c>
      <c r="T1675" s="576">
        <f t="shared" si="173"/>
        <v>0</v>
      </c>
      <c r="U1675" s="576">
        <f t="shared" si="174"/>
        <v>0</v>
      </c>
      <c r="V1675" s="553"/>
      <c r="W1675" s="553"/>
      <c r="X1675" s="553"/>
      <c r="Y1675" s="553"/>
      <c r="Z1675" s="397"/>
      <c r="AA1675" s="397"/>
      <c r="AB1675" s="397"/>
      <c r="AC1675" s="397"/>
      <c r="AD1675" s="397"/>
      <c r="AE1675" s="397"/>
      <c r="AF1675" s="397"/>
      <c r="AG1675" s="397"/>
      <c r="AH1675" s="397"/>
      <c r="AI1675" s="397"/>
      <c r="AJ1675" s="397"/>
      <c r="AK1675" s="397"/>
      <c r="AL1675" s="397"/>
      <c r="AM1675" s="397"/>
      <c r="AN1675" s="397"/>
      <c r="AO1675" s="397"/>
      <c r="AP1675" s="397"/>
      <c r="AQ1675" s="397"/>
      <c r="AR1675" s="397"/>
      <c r="AS1675" s="397"/>
      <c r="AT1675" s="397"/>
      <c r="AU1675" s="397"/>
      <c r="AV1675" s="397"/>
      <c r="AW1675" s="397"/>
      <c r="AX1675" s="397"/>
      <c r="AY1675" s="397"/>
      <c r="AZ1675" s="397"/>
      <c r="BA1675" s="553"/>
      <c r="BB1675" s="397"/>
      <c r="BC1675" s="397"/>
      <c r="BD1675" s="397"/>
    </row>
    <row r="1676" spans="2:56" x14ac:dyDescent="0.35">
      <c r="B1676" s="80"/>
      <c r="C1676" s="119"/>
      <c r="D1676" s="119"/>
      <c r="E1676" s="84"/>
      <c r="F1676" s="119"/>
      <c r="G1676" s="120"/>
      <c r="H1676" s="41"/>
      <c r="I1676" s="41"/>
      <c r="J1676" s="82"/>
      <c r="K1676" s="291">
        <f t="shared" si="169"/>
        <v>0</v>
      </c>
      <c r="L1676" s="293">
        <f>IF(I1676&lt;INDEX(Lookup!$U$2:$U$10,MATCH($D$46,Lookup!$S$2:$S$10,0)),0,IF(O1676="X",0,J1676/(DATEDIF(H1676,I1676,"m")+1)*12))</f>
        <v>0</v>
      </c>
      <c r="M1676" s="291">
        <f t="shared" si="170"/>
        <v>0</v>
      </c>
      <c r="N1676" s="335"/>
      <c r="O1676" s="143"/>
      <c r="P1676" s="397"/>
      <c r="Q1676" s="555"/>
      <c r="R1676" s="576">
        <f t="shared" si="171"/>
        <v>0</v>
      </c>
      <c r="S1676" s="576">
        <f t="shared" si="172"/>
        <v>0</v>
      </c>
      <c r="T1676" s="576">
        <f t="shared" si="173"/>
        <v>0</v>
      </c>
      <c r="U1676" s="576">
        <f t="shared" si="174"/>
        <v>0</v>
      </c>
      <c r="V1676" s="553"/>
      <c r="W1676" s="553"/>
      <c r="X1676" s="553"/>
      <c r="Y1676" s="553"/>
      <c r="Z1676" s="397"/>
      <c r="AA1676" s="397"/>
      <c r="AB1676" s="397"/>
      <c r="AC1676" s="397"/>
      <c r="AD1676" s="397"/>
      <c r="AE1676" s="397"/>
      <c r="AF1676" s="397"/>
      <c r="AG1676" s="397"/>
      <c r="AH1676" s="397"/>
      <c r="AI1676" s="397"/>
      <c r="AJ1676" s="397"/>
      <c r="AK1676" s="397"/>
      <c r="AL1676" s="397"/>
      <c r="AM1676" s="397"/>
      <c r="AN1676" s="397"/>
      <c r="AO1676" s="397"/>
      <c r="AP1676" s="397"/>
      <c r="AQ1676" s="397"/>
      <c r="AR1676" s="397"/>
      <c r="AS1676" s="397"/>
      <c r="AT1676" s="397"/>
      <c r="AU1676" s="397"/>
      <c r="AV1676" s="397"/>
      <c r="AW1676" s="397"/>
      <c r="AX1676" s="397"/>
      <c r="AY1676" s="397"/>
      <c r="AZ1676" s="397"/>
      <c r="BA1676" s="553"/>
      <c r="BB1676" s="397"/>
      <c r="BC1676" s="397"/>
      <c r="BD1676" s="397"/>
    </row>
    <row r="1677" spans="2:56" x14ac:dyDescent="0.35">
      <c r="B1677" s="80"/>
      <c r="C1677" s="119"/>
      <c r="D1677" s="119"/>
      <c r="E1677" s="84"/>
      <c r="F1677" s="119"/>
      <c r="G1677" s="120"/>
      <c r="H1677" s="41"/>
      <c r="I1677" s="41"/>
      <c r="J1677" s="82"/>
      <c r="K1677" s="291">
        <f t="shared" si="169"/>
        <v>0</v>
      </c>
      <c r="L1677" s="293">
        <f>IF(I1677&lt;INDEX(Lookup!$U$2:$U$10,MATCH($D$46,Lookup!$S$2:$S$10,0)),0,IF(O1677="X",0,J1677/(DATEDIF(H1677,I1677,"m")+1)*12))</f>
        <v>0</v>
      </c>
      <c r="M1677" s="291">
        <f t="shared" si="170"/>
        <v>0</v>
      </c>
      <c r="N1677" s="335"/>
      <c r="O1677" s="143"/>
      <c r="P1677" s="397"/>
      <c r="Q1677" s="555"/>
      <c r="R1677" s="576">
        <f t="shared" si="171"/>
        <v>0</v>
      </c>
      <c r="S1677" s="576">
        <f t="shared" si="172"/>
        <v>0</v>
      </c>
      <c r="T1677" s="576">
        <f t="shared" si="173"/>
        <v>0</v>
      </c>
      <c r="U1677" s="576">
        <f t="shared" si="174"/>
        <v>0</v>
      </c>
      <c r="V1677" s="553"/>
      <c r="W1677" s="553"/>
      <c r="X1677" s="553"/>
      <c r="Y1677" s="553"/>
      <c r="Z1677" s="397"/>
      <c r="AA1677" s="397"/>
      <c r="AB1677" s="397"/>
      <c r="AC1677" s="397"/>
      <c r="AD1677" s="397"/>
      <c r="AE1677" s="397"/>
      <c r="AF1677" s="397"/>
      <c r="AG1677" s="397"/>
      <c r="AH1677" s="397"/>
      <c r="AI1677" s="397"/>
      <c r="AJ1677" s="397"/>
      <c r="AK1677" s="397"/>
      <c r="AL1677" s="397"/>
      <c r="AM1677" s="397"/>
      <c r="AN1677" s="397"/>
      <c r="AO1677" s="397"/>
      <c r="AP1677" s="397"/>
      <c r="AQ1677" s="397"/>
      <c r="AR1677" s="397"/>
      <c r="AS1677" s="397"/>
      <c r="AT1677" s="397"/>
      <c r="AU1677" s="397"/>
      <c r="AV1677" s="397"/>
      <c r="AW1677" s="397"/>
      <c r="AX1677" s="397"/>
      <c r="AY1677" s="397"/>
      <c r="AZ1677" s="397"/>
      <c r="BA1677" s="553"/>
      <c r="BB1677" s="397"/>
      <c r="BC1677" s="397"/>
      <c r="BD1677" s="397"/>
    </row>
    <row r="1678" spans="2:56" x14ac:dyDescent="0.35">
      <c r="B1678" s="80"/>
      <c r="C1678" s="119"/>
      <c r="D1678" s="119"/>
      <c r="E1678" s="84"/>
      <c r="F1678" s="119"/>
      <c r="G1678" s="120"/>
      <c r="H1678" s="41"/>
      <c r="I1678" s="41"/>
      <c r="J1678" s="82"/>
      <c r="K1678" s="291">
        <f t="shared" si="169"/>
        <v>0</v>
      </c>
      <c r="L1678" s="293">
        <f>IF(I1678&lt;INDEX(Lookup!$U$2:$U$10,MATCH($D$46,Lookup!$S$2:$S$10,0)),0,IF(O1678="X",0,J1678/(DATEDIF(H1678,I1678,"m")+1)*12))</f>
        <v>0</v>
      </c>
      <c r="M1678" s="291">
        <f t="shared" si="170"/>
        <v>0</v>
      </c>
      <c r="N1678" s="335"/>
      <c r="O1678" s="143"/>
      <c r="P1678" s="397"/>
      <c r="Q1678" s="555"/>
      <c r="R1678" s="576">
        <f t="shared" si="171"/>
        <v>0</v>
      </c>
      <c r="S1678" s="576">
        <f t="shared" si="172"/>
        <v>0</v>
      </c>
      <c r="T1678" s="576">
        <f t="shared" si="173"/>
        <v>0</v>
      </c>
      <c r="U1678" s="576">
        <f t="shared" si="174"/>
        <v>0</v>
      </c>
      <c r="V1678" s="553"/>
      <c r="W1678" s="553"/>
      <c r="X1678" s="553"/>
      <c r="Y1678" s="553"/>
      <c r="Z1678" s="397"/>
      <c r="AA1678" s="397"/>
      <c r="AB1678" s="397"/>
      <c r="AC1678" s="397"/>
      <c r="AD1678" s="397"/>
      <c r="AE1678" s="397"/>
      <c r="AF1678" s="397"/>
      <c r="AG1678" s="397"/>
      <c r="AH1678" s="397"/>
      <c r="AI1678" s="397"/>
      <c r="AJ1678" s="397"/>
      <c r="AK1678" s="397"/>
      <c r="AL1678" s="397"/>
      <c r="AM1678" s="397"/>
      <c r="AN1678" s="397"/>
      <c r="AO1678" s="397"/>
      <c r="AP1678" s="397"/>
      <c r="AQ1678" s="397"/>
      <c r="AR1678" s="397"/>
      <c r="AS1678" s="397"/>
      <c r="AT1678" s="397"/>
      <c r="AU1678" s="397"/>
      <c r="AV1678" s="397"/>
      <c r="AW1678" s="397"/>
      <c r="AX1678" s="397"/>
      <c r="AY1678" s="397"/>
      <c r="AZ1678" s="397"/>
      <c r="BA1678" s="553"/>
      <c r="BB1678" s="397"/>
      <c r="BC1678" s="397"/>
      <c r="BD1678" s="397"/>
    </row>
    <row r="1679" spans="2:56" x14ac:dyDescent="0.35">
      <c r="B1679" s="80"/>
      <c r="C1679" s="119"/>
      <c r="D1679" s="119"/>
      <c r="E1679" s="84"/>
      <c r="F1679" s="119"/>
      <c r="G1679" s="120"/>
      <c r="H1679" s="41"/>
      <c r="I1679" s="41"/>
      <c r="J1679" s="82"/>
      <c r="K1679" s="291">
        <f t="shared" si="169"/>
        <v>0</v>
      </c>
      <c r="L1679" s="293">
        <f>IF(I1679&lt;INDEX(Lookup!$U$2:$U$10,MATCH($D$46,Lookup!$S$2:$S$10,0)),0,IF(O1679="X",0,J1679/(DATEDIF(H1679,I1679,"m")+1)*12))</f>
        <v>0</v>
      </c>
      <c r="M1679" s="291">
        <f t="shared" si="170"/>
        <v>0</v>
      </c>
      <c r="N1679" s="335"/>
      <c r="O1679" s="143"/>
      <c r="P1679" s="397"/>
      <c r="Q1679" s="555"/>
      <c r="R1679" s="576">
        <f t="shared" si="171"/>
        <v>0</v>
      </c>
      <c r="S1679" s="576">
        <f t="shared" si="172"/>
        <v>0</v>
      </c>
      <c r="T1679" s="576">
        <f t="shared" si="173"/>
        <v>0</v>
      </c>
      <c r="U1679" s="576">
        <f t="shared" si="174"/>
        <v>0</v>
      </c>
      <c r="V1679" s="553"/>
      <c r="W1679" s="553"/>
      <c r="X1679" s="553"/>
      <c r="Y1679" s="553"/>
      <c r="Z1679" s="397"/>
      <c r="AA1679" s="397"/>
      <c r="AB1679" s="397"/>
      <c r="AC1679" s="397"/>
      <c r="AD1679" s="397"/>
      <c r="AE1679" s="397"/>
      <c r="AF1679" s="397"/>
      <c r="AG1679" s="397"/>
      <c r="AH1679" s="397"/>
      <c r="AI1679" s="397"/>
      <c r="AJ1679" s="397"/>
      <c r="AK1679" s="397"/>
      <c r="AL1679" s="397"/>
      <c r="AM1679" s="397"/>
      <c r="AN1679" s="397"/>
      <c r="AO1679" s="397"/>
      <c r="AP1679" s="397"/>
      <c r="AQ1679" s="397"/>
      <c r="AR1679" s="397"/>
      <c r="AS1679" s="397"/>
      <c r="AT1679" s="397"/>
      <c r="AU1679" s="397"/>
      <c r="AV1679" s="397"/>
      <c r="AW1679" s="397"/>
      <c r="AX1679" s="397"/>
      <c r="AY1679" s="397"/>
      <c r="AZ1679" s="397"/>
      <c r="BA1679" s="553"/>
      <c r="BB1679" s="397"/>
      <c r="BC1679" s="397"/>
      <c r="BD1679" s="397"/>
    </row>
    <row r="1680" spans="2:56" x14ac:dyDescent="0.35">
      <c r="B1680" s="80"/>
      <c r="C1680" s="119"/>
      <c r="D1680" s="119"/>
      <c r="E1680" s="84"/>
      <c r="F1680" s="119"/>
      <c r="G1680" s="120"/>
      <c r="H1680" s="41"/>
      <c r="I1680" s="41"/>
      <c r="J1680" s="82"/>
      <c r="K1680" s="291">
        <f t="shared" si="169"/>
        <v>0</v>
      </c>
      <c r="L1680" s="293">
        <f>IF(I1680&lt;INDEX(Lookup!$U$2:$U$10,MATCH($D$46,Lookup!$S$2:$S$10,0)),0,IF(O1680="X",0,J1680/(DATEDIF(H1680,I1680,"m")+1)*12))</f>
        <v>0</v>
      </c>
      <c r="M1680" s="291">
        <f t="shared" si="170"/>
        <v>0</v>
      </c>
      <c r="N1680" s="335"/>
      <c r="O1680" s="143"/>
      <c r="P1680" s="397"/>
      <c r="Q1680" s="555"/>
      <c r="R1680" s="576">
        <f t="shared" si="171"/>
        <v>0</v>
      </c>
      <c r="S1680" s="576">
        <f t="shared" si="172"/>
        <v>0</v>
      </c>
      <c r="T1680" s="576">
        <f t="shared" si="173"/>
        <v>0</v>
      </c>
      <c r="U1680" s="576">
        <f t="shared" si="174"/>
        <v>0</v>
      </c>
      <c r="V1680" s="553"/>
      <c r="W1680" s="553"/>
      <c r="X1680" s="553"/>
      <c r="Y1680" s="553"/>
      <c r="Z1680" s="397"/>
      <c r="AA1680" s="397"/>
      <c r="AB1680" s="397"/>
      <c r="AC1680" s="397"/>
      <c r="AD1680" s="397"/>
      <c r="AE1680" s="397"/>
      <c r="AF1680" s="397"/>
      <c r="AG1680" s="397"/>
      <c r="AH1680" s="397"/>
      <c r="AI1680" s="397"/>
      <c r="AJ1680" s="397"/>
      <c r="AK1680" s="397"/>
      <c r="AL1680" s="397"/>
      <c r="AM1680" s="397"/>
      <c r="AN1680" s="397"/>
      <c r="AO1680" s="397"/>
      <c r="AP1680" s="397"/>
      <c r="AQ1680" s="397"/>
      <c r="AR1680" s="397"/>
      <c r="AS1680" s="397"/>
      <c r="AT1680" s="397"/>
      <c r="AU1680" s="397"/>
      <c r="AV1680" s="397"/>
      <c r="AW1680" s="397"/>
      <c r="AX1680" s="397"/>
      <c r="AY1680" s="397"/>
      <c r="AZ1680" s="397"/>
      <c r="BA1680" s="553"/>
      <c r="BB1680" s="397"/>
      <c r="BC1680" s="397"/>
      <c r="BD1680" s="397"/>
    </row>
    <row r="1681" spans="2:56" x14ac:dyDescent="0.35">
      <c r="B1681" s="80"/>
      <c r="C1681" s="119"/>
      <c r="D1681" s="119"/>
      <c r="E1681" s="84"/>
      <c r="F1681" s="119"/>
      <c r="G1681" s="120"/>
      <c r="H1681" s="41"/>
      <c r="I1681" s="41"/>
      <c r="J1681" s="82"/>
      <c r="K1681" s="291">
        <f t="shared" si="169"/>
        <v>0</v>
      </c>
      <c r="L1681" s="293">
        <f>IF(I1681&lt;INDEX(Lookup!$U$2:$U$10,MATCH($D$46,Lookup!$S$2:$S$10,0)),0,IF(O1681="X",0,J1681/(DATEDIF(H1681,I1681,"m")+1)*12))</f>
        <v>0</v>
      </c>
      <c r="M1681" s="291">
        <f t="shared" si="170"/>
        <v>0</v>
      </c>
      <c r="N1681" s="335"/>
      <c r="O1681" s="143"/>
      <c r="P1681" s="397"/>
      <c r="Q1681" s="555"/>
      <c r="R1681" s="576">
        <f t="shared" si="171"/>
        <v>0</v>
      </c>
      <c r="S1681" s="576">
        <f t="shared" si="172"/>
        <v>0</v>
      </c>
      <c r="T1681" s="576">
        <f t="shared" si="173"/>
        <v>0</v>
      </c>
      <c r="U1681" s="576">
        <f t="shared" si="174"/>
        <v>0</v>
      </c>
      <c r="V1681" s="553"/>
      <c r="W1681" s="553"/>
      <c r="X1681" s="553"/>
      <c r="Y1681" s="553"/>
      <c r="Z1681" s="397"/>
      <c r="AA1681" s="397"/>
      <c r="AB1681" s="397"/>
      <c r="AC1681" s="397"/>
      <c r="AD1681" s="397"/>
      <c r="AE1681" s="397"/>
      <c r="AF1681" s="397"/>
      <c r="AG1681" s="397"/>
      <c r="AH1681" s="397"/>
      <c r="AI1681" s="397"/>
      <c r="AJ1681" s="397"/>
      <c r="AK1681" s="397"/>
      <c r="AL1681" s="397"/>
      <c r="AM1681" s="397"/>
      <c r="AN1681" s="397"/>
      <c r="AO1681" s="397"/>
      <c r="AP1681" s="397"/>
      <c r="AQ1681" s="397"/>
      <c r="AR1681" s="397"/>
      <c r="AS1681" s="397"/>
      <c r="AT1681" s="397"/>
      <c r="AU1681" s="397"/>
      <c r="AV1681" s="397"/>
      <c r="AW1681" s="397"/>
      <c r="AX1681" s="397"/>
      <c r="AY1681" s="397"/>
      <c r="AZ1681" s="397"/>
      <c r="BA1681" s="553"/>
      <c r="BB1681" s="397"/>
      <c r="BC1681" s="397"/>
      <c r="BD1681" s="397"/>
    </row>
    <row r="1682" spans="2:56" x14ac:dyDescent="0.35">
      <c r="B1682" s="80"/>
      <c r="C1682" s="119"/>
      <c r="D1682" s="119"/>
      <c r="E1682" s="84"/>
      <c r="F1682" s="119"/>
      <c r="G1682" s="120"/>
      <c r="H1682" s="41"/>
      <c r="I1682" s="41"/>
      <c r="J1682" s="82"/>
      <c r="K1682" s="291">
        <f t="shared" si="169"/>
        <v>0</v>
      </c>
      <c r="L1682" s="293">
        <f>IF(I1682&lt;INDEX(Lookup!$U$2:$U$10,MATCH($D$46,Lookup!$S$2:$S$10,0)),0,IF(O1682="X",0,J1682/(DATEDIF(H1682,I1682,"m")+1)*12))</f>
        <v>0</v>
      </c>
      <c r="M1682" s="291">
        <f t="shared" si="170"/>
        <v>0</v>
      </c>
      <c r="N1682" s="335"/>
      <c r="O1682" s="143"/>
      <c r="P1682" s="397"/>
      <c r="Q1682" s="555"/>
      <c r="R1682" s="576">
        <f t="shared" si="171"/>
        <v>0</v>
      </c>
      <c r="S1682" s="576">
        <f t="shared" si="172"/>
        <v>0</v>
      </c>
      <c r="T1682" s="576">
        <f t="shared" si="173"/>
        <v>0</v>
      </c>
      <c r="U1682" s="576">
        <f t="shared" si="174"/>
        <v>0</v>
      </c>
      <c r="V1682" s="553"/>
      <c r="W1682" s="553"/>
      <c r="X1682" s="553"/>
      <c r="Y1682" s="553"/>
      <c r="Z1682" s="397"/>
      <c r="AA1682" s="397"/>
      <c r="AB1682" s="397"/>
      <c r="AC1682" s="397"/>
      <c r="AD1682" s="397"/>
      <c r="AE1682" s="397"/>
      <c r="AF1682" s="397"/>
      <c r="AG1682" s="397"/>
      <c r="AH1682" s="397"/>
      <c r="AI1682" s="397"/>
      <c r="AJ1682" s="397"/>
      <c r="AK1682" s="397"/>
      <c r="AL1682" s="397"/>
      <c r="AM1682" s="397"/>
      <c r="AN1682" s="397"/>
      <c r="AO1682" s="397"/>
      <c r="AP1682" s="397"/>
      <c r="AQ1682" s="397"/>
      <c r="AR1682" s="397"/>
      <c r="AS1682" s="397"/>
      <c r="AT1682" s="397"/>
      <c r="AU1682" s="397"/>
      <c r="AV1682" s="397"/>
      <c r="AW1682" s="397"/>
      <c r="AX1682" s="397"/>
      <c r="AY1682" s="397"/>
      <c r="AZ1682" s="397"/>
      <c r="BA1682" s="553"/>
      <c r="BB1682" s="397"/>
      <c r="BC1682" s="397"/>
      <c r="BD1682" s="397"/>
    </row>
    <row r="1683" spans="2:56" x14ac:dyDescent="0.35">
      <c r="B1683" s="80"/>
      <c r="C1683" s="119"/>
      <c r="D1683" s="119"/>
      <c r="E1683" s="84"/>
      <c r="F1683" s="119"/>
      <c r="G1683" s="120"/>
      <c r="H1683" s="41"/>
      <c r="I1683" s="41"/>
      <c r="J1683" s="82"/>
      <c r="K1683" s="291">
        <f t="shared" si="169"/>
        <v>0</v>
      </c>
      <c r="L1683" s="293">
        <f>IF(I1683&lt;INDEX(Lookup!$U$2:$U$10,MATCH($D$46,Lookup!$S$2:$S$10,0)),0,IF(O1683="X",0,J1683/(DATEDIF(H1683,I1683,"m")+1)*12))</f>
        <v>0</v>
      </c>
      <c r="M1683" s="291">
        <f t="shared" si="170"/>
        <v>0</v>
      </c>
      <c r="N1683" s="335"/>
      <c r="O1683" s="143"/>
      <c r="P1683" s="397"/>
      <c r="Q1683" s="555"/>
      <c r="R1683" s="576">
        <f t="shared" si="171"/>
        <v>0</v>
      </c>
      <c r="S1683" s="576">
        <f t="shared" si="172"/>
        <v>0</v>
      </c>
      <c r="T1683" s="576">
        <f t="shared" si="173"/>
        <v>0</v>
      </c>
      <c r="U1683" s="576">
        <f t="shared" si="174"/>
        <v>0</v>
      </c>
      <c r="V1683" s="553"/>
      <c r="W1683" s="553"/>
      <c r="X1683" s="553"/>
      <c r="Y1683" s="553"/>
      <c r="Z1683" s="397"/>
      <c r="AA1683" s="397"/>
      <c r="AB1683" s="397"/>
      <c r="AC1683" s="397"/>
      <c r="AD1683" s="397"/>
      <c r="AE1683" s="397"/>
      <c r="AF1683" s="397"/>
      <c r="AG1683" s="397"/>
      <c r="AH1683" s="397"/>
      <c r="AI1683" s="397"/>
      <c r="AJ1683" s="397"/>
      <c r="AK1683" s="397"/>
      <c r="AL1683" s="397"/>
      <c r="AM1683" s="397"/>
      <c r="AN1683" s="397"/>
      <c r="AO1683" s="397"/>
      <c r="AP1683" s="397"/>
      <c r="AQ1683" s="397"/>
      <c r="AR1683" s="397"/>
      <c r="AS1683" s="397"/>
      <c r="AT1683" s="397"/>
      <c r="AU1683" s="397"/>
      <c r="AV1683" s="397"/>
      <c r="AW1683" s="397"/>
      <c r="AX1683" s="397"/>
      <c r="AY1683" s="397"/>
      <c r="AZ1683" s="397"/>
      <c r="BA1683" s="553"/>
      <c r="BB1683" s="397"/>
      <c r="BC1683" s="397"/>
      <c r="BD1683" s="397"/>
    </row>
    <row r="1684" spans="2:56" x14ac:dyDescent="0.35">
      <c r="B1684" s="80"/>
      <c r="C1684" s="119"/>
      <c r="D1684" s="119"/>
      <c r="E1684" s="84"/>
      <c r="F1684" s="119"/>
      <c r="G1684" s="120"/>
      <c r="H1684" s="41"/>
      <c r="I1684" s="41"/>
      <c r="J1684" s="82"/>
      <c r="K1684" s="291">
        <f t="shared" si="169"/>
        <v>0</v>
      </c>
      <c r="L1684" s="293">
        <f>IF(I1684&lt;INDEX(Lookup!$U$2:$U$10,MATCH($D$46,Lookup!$S$2:$S$10,0)),0,IF(O1684="X",0,J1684/(DATEDIF(H1684,I1684,"m")+1)*12))</f>
        <v>0</v>
      </c>
      <c r="M1684" s="291">
        <f t="shared" si="170"/>
        <v>0</v>
      </c>
      <c r="N1684" s="335"/>
      <c r="O1684" s="143"/>
      <c r="P1684" s="397"/>
      <c r="Q1684" s="555"/>
      <c r="R1684" s="576">
        <f t="shared" si="171"/>
        <v>0</v>
      </c>
      <c r="S1684" s="576">
        <f t="shared" si="172"/>
        <v>0</v>
      </c>
      <c r="T1684" s="576">
        <f t="shared" si="173"/>
        <v>0</v>
      </c>
      <c r="U1684" s="576">
        <f t="shared" si="174"/>
        <v>0</v>
      </c>
      <c r="V1684" s="553"/>
      <c r="W1684" s="553"/>
      <c r="X1684" s="553"/>
      <c r="Y1684" s="553"/>
      <c r="Z1684" s="397"/>
      <c r="AA1684" s="397"/>
      <c r="AB1684" s="397"/>
      <c r="AC1684" s="397"/>
      <c r="AD1684" s="397"/>
      <c r="AE1684" s="397"/>
      <c r="AF1684" s="397"/>
      <c r="AG1684" s="397"/>
      <c r="AH1684" s="397"/>
      <c r="AI1684" s="397"/>
      <c r="AJ1684" s="397"/>
      <c r="AK1684" s="397"/>
      <c r="AL1684" s="397"/>
      <c r="AM1684" s="397"/>
      <c r="AN1684" s="397"/>
      <c r="AO1684" s="397"/>
      <c r="AP1684" s="397"/>
      <c r="AQ1684" s="397"/>
      <c r="AR1684" s="397"/>
      <c r="AS1684" s="397"/>
      <c r="AT1684" s="397"/>
      <c r="AU1684" s="397"/>
      <c r="AV1684" s="397"/>
      <c r="AW1684" s="397"/>
      <c r="AX1684" s="397"/>
      <c r="AY1684" s="397"/>
      <c r="AZ1684" s="397"/>
      <c r="BA1684" s="553"/>
      <c r="BB1684" s="397"/>
      <c r="BC1684" s="397"/>
      <c r="BD1684" s="397"/>
    </row>
    <row r="1685" spans="2:56" x14ac:dyDescent="0.35">
      <c r="B1685" s="80"/>
      <c r="C1685" s="119"/>
      <c r="D1685" s="119"/>
      <c r="E1685" s="84"/>
      <c r="F1685" s="119"/>
      <c r="G1685" s="120"/>
      <c r="H1685" s="41"/>
      <c r="I1685" s="41"/>
      <c r="J1685" s="82"/>
      <c r="K1685" s="291">
        <f t="shared" si="169"/>
        <v>0</v>
      </c>
      <c r="L1685" s="293">
        <f>IF(I1685&lt;INDEX(Lookup!$U$2:$U$10,MATCH($D$46,Lookup!$S$2:$S$10,0)),0,IF(O1685="X",0,J1685/(DATEDIF(H1685,I1685,"m")+1)*12))</f>
        <v>0</v>
      </c>
      <c r="M1685" s="291">
        <f t="shared" si="170"/>
        <v>0</v>
      </c>
      <c r="N1685" s="335"/>
      <c r="O1685" s="143"/>
      <c r="P1685" s="397"/>
      <c r="Q1685" s="555"/>
      <c r="R1685" s="576">
        <f t="shared" si="171"/>
        <v>0</v>
      </c>
      <c r="S1685" s="576">
        <f t="shared" si="172"/>
        <v>0</v>
      </c>
      <c r="T1685" s="576">
        <f t="shared" si="173"/>
        <v>0</v>
      </c>
      <c r="U1685" s="576">
        <f t="shared" si="174"/>
        <v>0</v>
      </c>
      <c r="V1685" s="553"/>
      <c r="W1685" s="553"/>
      <c r="X1685" s="553"/>
      <c r="Y1685" s="553"/>
      <c r="Z1685" s="397"/>
      <c r="AA1685" s="397"/>
      <c r="AB1685" s="397"/>
      <c r="AC1685" s="397"/>
      <c r="AD1685" s="397"/>
      <c r="AE1685" s="397"/>
      <c r="AF1685" s="397"/>
      <c r="AG1685" s="397"/>
      <c r="AH1685" s="397"/>
      <c r="AI1685" s="397"/>
      <c r="AJ1685" s="397"/>
      <c r="AK1685" s="397"/>
      <c r="AL1685" s="397"/>
      <c r="AM1685" s="397"/>
      <c r="AN1685" s="397"/>
      <c r="AO1685" s="397"/>
      <c r="AP1685" s="397"/>
      <c r="AQ1685" s="397"/>
      <c r="AR1685" s="397"/>
      <c r="AS1685" s="397"/>
      <c r="AT1685" s="397"/>
      <c r="AU1685" s="397"/>
      <c r="AV1685" s="397"/>
      <c r="AW1685" s="397"/>
      <c r="AX1685" s="397"/>
      <c r="AY1685" s="397"/>
      <c r="AZ1685" s="397"/>
      <c r="BA1685" s="553"/>
      <c r="BB1685" s="397"/>
      <c r="BC1685" s="397"/>
      <c r="BD1685" s="397"/>
    </row>
    <row r="1686" spans="2:56" x14ac:dyDescent="0.35">
      <c r="B1686" s="80"/>
      <c r="C1686" s="119"/>
      <c r="D1686" s="119"/>
      <c r="E1686" s="84"/>
      <c r="F1686" s="119"/>
      <c r="G1686" s="120"/>
      <c r="H1686" s="41"/>
      <c r="I1686" s="41"/>
      <c r="J1686" s="82"/>
      <c r="K1686" s="291">
        <f t="shared" si="169"/>
        <v>0</v>
      </c>
      <c r="L1686" s="293">
        <f>IF(I1686&lt;INDEX(Lookup!$U$2:$U$10,MATCH($D$46,Lookup!$S$2:$S$10,0)),0,IF(O1686="X",0,J1686/(DATEDIF(H1686,I1686,"m")+1)*12))</f>
        <v>0</v>
      </c>
      <c r="M1686" s="291">
        <f t="shared" si="170"/>
        <v>0</v>
      </c>
      <c r="N1686" s="335"/>
      <c r="O1686" s="143"/>
      <c r="P1686" s="397"/>
      <c r="Q1686" s="555"/>
      <c r="R1686" s="576">
        <f t="shared" si="171"/>
        <v>0</v>
      </c>
      <c r="S1686" s="576">
        <f t="shared" si="172"/>
        <v>0</v>
      </c>
      <c r="T1686" s="576">
        <f t="shared" si="173"/>
        <v>0</v>
      </c>
      <c r="U1686" s="576">
        <f t="shared" si="174"/>
        <v>0</v>
      </c>
      <c r="V1686" s="553"/>
      <c r="W1686" s="553"/>
      <c r="X1686" s="553"/>
      <c r="Y1686" s="553"/>
      <c r="Z1686" s="397"/>
      <c r="AA1686" s="397"/>
      <c r="AB1686" s="397"/>
      <c r="AC1686" s="397"/>
      <c r="AD1686" s="397"/>
      <c r="AE1686" s="397"/>
      <c r="AF1686" s="397"/>
      <c r="AG1686" s="397"/>
      <c r="AH1686" s="397"/>
      <c r="AI1686" s="397"/>
      <c r="AJ1686" s="397"/>
      <c r="AK1686" s="397"/>
      <c r="AL1686" s="397"/>
      <c r="AM1686" s="397"/>
      <c r="AN1686" s="397"/>
      <c r="AO1686" s="397"/>
      <c r="AP1686" s="397"/>
      <c r="AQ1686" s="397"/>
      <c r="AR1686" s="397"/>
      <c r="AS1686" s="397"/>
      <c r="AT1686" s="397"/>
      <c r="AU1686" s="397"/>
      <c r="AV1686" s="397"/>
      <c r="AW1686" s="397"/>
      <c r="AX1686" s="397"/>
      <c r="AY1686" s="397"/>
      <c r="AZ1686" s="397"/>
      <c r="BA1686" s="553"/>
      <c r="BB1686" s="397"/>
      <c r="BC1686" s="397"/>
      <c r="BD1686" s="397"/>
    </row>
    <row r="1687" spans="2:56" x14ac:dyDescent="0.35">
      <c r="B1687" s="80"/>
      <c r="C1687" s="119"/>
      <c r="D1687" s="119"/>
      <c r="E1687" s="84"/>
      <c r="F1687" s="119"/>
      <c r="G1687" s="120"/>
      <c r="H1687" s="41"/>
      <c r="I1687" s="41"/>
      <c r="J1687" s="82"/>
      <c r="K1687" s="291">
        <f t="shared" si="169"/>
        <v>0</v>
      </c>
      <c r="L1687" s="293">
        <f>IF(I1687&lt;INDEX(Lookup!$U$2:$U$10,MATCH($D$46,Lookup!$S$2:$S$10,0)),0,IF(O1687="X",0,J1687/(DATEDIF(H1687,I1687,"m")+1)*12))</f>
        <v>0</v>
      </c>
      <c r="M1687" s="291">
        <f t="shared" si="170"/>
        <v>0</v>
      </c>
      <c r="N1687" s="335"/>
      <c r="O1687" s="143"/>
      <c r="P1687" s="397"/>
      <c r="Q1687" s="555"/>
      <c r="R1687" s="576">
        <f t="shared" si="171"/>
        <v>0</v>
      </c>
      <c r="S1687" s="576">
        <f t="shared" si="172"/>
        <v>0</v>
      </c>
      <c r="T1687" s="576">
        <f t="shared" si="173"/>
        <v>0</v>
      </c>
      <c r="U1687" s="576">
        <f t="shared" si="174"/>
        <v>0</v>
      </c>
      <c r="V1687" s="553"/>
      <c r="W1687" s="553"/>
      <c r="X1687" s="553"/>
      <c r="Y1687" s="553"/>
      <c r="Z1687" s="397"/>
      <c r="AA1687" s="397"/>
      <c r="AB1687" s="397"/>
      <c r="AC1687" s="397"/>
      <c r="AD1687" s="397"/>
      <c r="AE1687" s="397"/>
      <c r="AF1687" s="397"/>
      <c r="AG1687" s="397"/>
      <c r="AH1687" s="397"/>
      <c r="AI1687" s="397"/>
      <c r="AJ1687" s="397"/>
      <c r="AK1687" s="397"/>
      <c r="AL1687" s="397"/>
      <c r="AM1687" s="397"/>
      <c r="AN1687" s="397"/>
      <c r="AO1687" s="397"/>
      <c r="AP1687" s="397"/>
      <c r="AQ1687" s="397"/>
      <c r="AR1687" s="397"/>
      <c r="AS1687" s="397"/>
      <c r="AT1687" s="397"/>
      <c r="AU1687" s="397"/>
      <c r="AV1687" s="397"/>
      <c r="AW1687" s="397"/>
      <c r="AX1687" s="397"/>
      <c r="AY1687" s="397"/>
      <c r="AZ1687" s="397"/>
      <c r="BA1687" s="553"/>
      <c r="BB1687" s="397"/>
      <c r="BC1687" s="397"/>
      <c r="BD1687" s="397"/>
    </row>
    <row r="1688" spans="2:56" x14ac:dyDescent="0.35">
      <c r="B1688" s="80"/>
      <c r="C1688" s="119"/>
      <c r="D1688" s="119"/>
      <c r="E1688" s="84"/>
      <c r="F1688" s="119"/>
      <c r="G1688" s="120"/>
      <c r="H1688" s="41"/>
      <c r="I1688" s="41"/>
      <c r="J1688" s="82"/>
      <c r="K1688" s="291">
        <f t="shared" si="169"/>
        <v>0</v>
      </c>
      <c r="L1688" s="293">
        <f>IF(I1688&lt;INDEX(Lookup!$U$2:$U$10,MATCH($D$46,Lookup!$S$2:$S$10,0)),0,IF(O1688="X",0,J1688/(DATEDIF(H1688,I1688,"m")+1)*12))</f>
        <v>0</v>
      </c>
      <c r="M1688" s="291">
        <f t="shared" si="170"/>
        <v>0</v>
      </c>
      <c r="N1688" s="335"/>
      <c r="O1688" s="143"/>
      <c r="P1688" s="397"/>
      <c r="Q1688" s="555"/>
      <c r="R1688" s="576">
        <f t="shared" si="171"/>
        <v>0</v>
      </c>
      <c r="S1688" s="576">
        <f t="shared" si="172"/>
        <v>0</v>
      </c>
      <c r="T1688" s="576">
        <f t="shared" si="173"/>
        <v>0</v>
      </c>
      <c r="U1688" s="576">
        <f t="shared" si="174"/>
        <v>0</v>
      </c>
      <c r="V1688" s="553"/>
      <c r="W1688" s="553"/>
      <c r="X1688" s="553"/>
      <c r="Y1688" s="553"/>
      <c r="Z1688" s="397"/>
      <c r="AA1688" s="397"/>
      <c r="AB1688" s="397"/>
      <c r="AC1688" s="397"/>
      <c r="AD1688" s="397"/>
      <c r="AE1688" s="397"/>
      <c r="AF1688" s="397"/>
      <c r="AG1688" s="397"/>
      <c r="AH1688" s="397"/>
      <c r="AI1688" s="397"/>
      <c r="AJ1688" s="397"/>
      <c r="AK1688" s="397"/>
      <c r="AL1688" s="397"/>
      <c r="AM1688" s="397"/>
      <c r="AN1688" s="397"/>
      <c r="AO1688" s="397"/>
      <c r="AP1688" s="397"/>
      <c r="AQ1688" s="397"/>
      <c r="AR1688" s="397"/>
      <c r="AS1688" s="397"/>
      <c r="AT1688" s="397"/>
      <c r="AU1688" s="397"/>
      <c r="AV1688" s="397"/>
      <c r="AW1688" s="397"/>
      <c r="AX1688" s="397"/>
      <c r="AY1688" s="397"/>
      <c r="AZ1688" s="397"/>
      <c r="BA1688" s="553"/>
      <c r="BB1688" s="397"/>
      <c r="BC1688" s="397"/>
      <c r="BD1688" s="397"/>
    </row>
    <row r="1689" spans="2:56" x14ac:dyDescent="0.35">
      <c r="B1689" s="80"/>
      <c r="C1689" s="119"/>
      <c r="D1689" s="119"/>
      <c r="E1689" s="84"/>
      <c r="F1689" s="119"/>
      <c r="G1689" s="120"/>
      <c r="H1689" s="41"/>
      <c r="I1689" s="41"/>
      <c r="J1689" s="82"/>
      <c r="K1689" s="291">
        <f t="shared" si="169"/>
        <v>0</v>
      </c>
      <c r="L1689" s="293">
        <f>IF(I1689&lt;INDEX(Lookup!$U$2:$U$10,MATCH($D$46,Lookup!$S$2:$S$10,0)),0,IF(O1689="X",0,J1689/(DATEDIF(H1689,I1689,"m")+1)*12))</f>
        <v>0</v>
      </c>
      <c r="M1689" s="291">
        <f t="shared" si="170"/>
        <v>0</v>
      </c>
      <c r="N1689" s="335"/>
      <c r="O1689" s="143"/>
      <c r="P1689" s="397"/>
      <c r="Q1689" s="555"/>
      <c r="R1689" s="576">
        <f t="shared" si="171"/>
        <v>0</v>
      </c>
      <c r="S1689" s="576">
        <f t="shared" si="172"/>
        <v>0</v>
      </c>
      <c r="T1689" s="576">
        <f t="shared" si="173"/>
        <v>0</v>
      </c>
      <c r="U1689" s="576">
        <f t="shared" si="174"/>
        <v>0</v>
      </c>
      <c r="V1689" s="553"/>
      <c r="W1689" s="553"/>
      <c r="X1689" s="553"/>
      <c r="Y1689" s="553"/>
      <c r="Z1689" s="397"/>
      <c r="AA1689" s="397"/>
      <c r="AB1689" s="397"/>
      <c r="AC1689" s="397"/>
      <c r="AD1689" s="397"/>
      <c r="AE1689" s="397"/>
      <c r="AF1689" s="397"/>
      <c r="AG1689" s="397"/>
      <c r="AH1689" s="397"/>
      <c r="AI1689" s="397"/>
      <c r="AJ1689" s="397"/>
      <c r="AK1689" s="397"/>
      <c r="AL1689" s="397"/>
      <c r="AM1689" s="397"/>
      <c r="AN1689" s="397"/>
      <c r="AO1689" s="397"/>
      <c r="AP1689" s="397"/>
      <c r="AQ1689" s="397"/>
      <c r="AR1689" s="397"/>
      <c r="AS1689" s="397"/>
      <c r="AT1689" s="397"/>
      <c r="AU1689" s="397"/>
      <c r="AV1689" s="397"/>
      <c r="AW1689" s="397"/>
      <c r="AX1689" s="397"/>
      <c r="AY1689" s="397"/>
      <c r="AZ1689" s="397"/>
      <c r="BA1689" s="553"/>
      <c r="BB1689" s="397"/>
      <c r="BC1689" s="397"/>
      <c r="BD1689" s="397"/>
    </row>
    <row r="1690" spans="2:56" x14ac:dyDescent="0.35">
      <c r="B1690" s="80"/>
      <c r="C1690" s="119"/>
      <c r="D1690" s="119"/>
      <c r="E1690" s="84"/>
      <c r="F1690" s="119"/>
      <c r="G1690" s="120"/>
      <c r="H1690" s="41"/>
      <c r="I1690" s="41"/>
      <c r="J1690" s="82"/>
      <c r="K1690" s="291">
        <f t="shared" si="169"/>
        <v>0</v>
      </c>
      <c r="L1690" s="293">
        <f>IF(I1690&lt;INDEX(Lookup!$U$2:$U$10,MATCH($D$46,Lookup!$S$2:$S$10,0)),0,IF(O1690="X",0,J1690/(DATEDIF(H1690,I1690,"m")+1)*12))</f>
        <v>0</v>
      </c>
      <c r="M1690" s="291">
        <f t="shared" si="170"/>
        <v>0</v>
      </c>
      <c r="N1690" s="335"/>
      <c r="O1690" s="143"/>
      <c r="P1690" s="397"/>
      <c r="Q1690" s="555"/>
      <c r="R1690" s="576">
        <f t="shared" si="171"/>
        <v>0</v>
      </c>
      <c r="S1690" s="576">
        <f t="shared" si="172"/>
        <v>0</v>
      </c>
      <c r="T1690" s="576">
        <f t="shared" si="173"/>
        <v>0</v>
      </c>
      <c r="U1690" s="576">
        <f t="shared" si="174"/>
        <v>0</v>
      </c>
      <c r="V1690" s="553"/>
      <c r="W1690" s="553"/>
      <c r="X1690" s="553"/>
      <c r="Y1690" s="553"/>
      <c r="Z1690" s="397"/>
      <c r="AA1690" s="397"/>
      <c r="AB1690" s="397"/>
      <c r="AC1690" s="397"/>
      <c r="AD1690" s="397"/>
      <c r="AE1690" s="397"/>
      <c r="AF1690" s="397"/>
      <c r="AG1690" s="397"/>
      <c r="AH1690" s="397"/>
      <c r="AI1690" s="397"/>
      <c r="AJ1690" s="397"/>
      <c r="AK1690" s="397"/>
      <c r="AL1690" s="397"/>
      <c r="AM1690" s="397"/>
      <c r="AN1690" s="397"/>
      <c r="AO1690" s="397"/>
      <c r="AP1690" s="397"/>
      <c r="AQ1690" s="397"/>
      <c r="AR1690" s="397"/>
      <c r="AS1690" s="397"/>
      <c r="AT1690" s="397"/>
      <c r="AU1690" s="397"/>
      <c r="AV1690" s="397"/>
      <c r="AW1690" s="397"/>
      <c r="AX1690" s="397"/>
      <c r="AY1690" s="397"/>
      <c r="AZ1690" s="397"/>
      <c r="BA1690" s="553"/>
      <c r="BB1690" s="397"/>
      <c r="BC1690" s="397"/>
      <c r="BD1690" s="397"/>
    </row>
    <row r="1691" spans="2:56" x14ac:dyDescent="0.35">
      <c r="B1691" s="80"/>
      <c r="C1691" s="119"/>
      <c r="D1691" s="119"/>
      <c r="E1691" s="84"/>
      <c r="F1691" s="119"/>
      <c r="G1691" s="120"/>
      <c r="H1691" s="41"/>
      <c r="I1691" s="41"/>
      <c r="J1691" s="82"/>
      <c r="K1691" s="291">
        <f t="shared" si="169"/>
        <v>0</v>
      </c>
      <c r="L1691" s="293">
        <f>IF(I1691&lt;INDEX(Lookup!$U$2:$U$10,MATCH($D$46,Lookup!$S$2:$S$10,0)),0,IF(O1691="X",0,J1691/(DATEDIF(H1691,I1691,"m")+1)*12))</f>
        <v>0</v>
      </c>
      <c r="M1691" s="291">
        <f t="shared" si="170"/>
        <v>0</v>
      </c>
      <c r="N1691" s="335"/>
      <c r="O1691" s="143"/>
      <c r="P1691" s="397"/>
      <c r="Q1691" s="555"/>
      <c r="R1691" s="576">
        <f t="shared" si="171"/>
        <v>0</v>
      </c>
      <c r="S1691" s="576">
        <f t="shared" si="172"/>
        <v>0</v>
      </c>
      <c r="T1691" s="576">
        <f t="shared" si="173"/>
        <v>0</v>
      </c>
      <c r="U1691" s="576">
        <f t="shared" si="174"/>
        <v>0</v>
      </c>
      <c r="V1691" s="553"/>
      <c r="W1691" s="553"/>
      <c r="X1691" s="553"/>
      <c r="Y1691" s="553"/>
      <c r="Z1691" s="397"/>
      <c r="AA1691" s="397"/>
      <c r="AB1691" s="397"/>
      <c r="AC1691" s="397"/>
      <c r="AD1691" s="397"/>
      <c r="AE1691" s="397"/>
      <c r="AF1691" s="397"/>
      <c r="AG1691" s="397"/>
      <c r="AH1691" s="397"/>
      <c r="AI1691" s="397"/>
      <c r="AJ1691" s="397"/>
      <c r="AK1691" s="397"/>
      <c r="AL1691" s="397"/>
      <c r="AM1691" s="397"/>
      <c r="AN1691" s="397"/>
      <c r="AO1691" s="397"/>
      <c r="AP1691" s="397"/>
      <c r="AQ1691" s="397"/>
      <c r="AR1691" s="397"/>
      <c r="AS1691" s="397"/>
      <c r="AT1691" s="397"/>
      <c r="AU1691" s="397"/>
      <c r="AV1691" s="397"/>
      <c r="AW1691" s="397"/>
      <c r="AX1691" s="397"/>
      <c r="AY1691" s="397"/>
      <c r="AZ1691" s="397"/>
      <c r="BA1691" s="553"/>
      <c r="BB1691" s="397"/>
      <c r="BC1691" s="397"/>
      <c r="BD1691" s="397"/>
    </row>
    <row r="1692" spans="2:56" x14ac:dyDescent="0.35">
      <c r="B1692" s="80"/>
      <c r="C1692" s="119"/>
      <c r="D1692" s="119"/>
      <c r="E1692" s="84"/>
      <c r="F1692" s="119"/>
      <c r="G1692" s="120"/>
      <c r="H1692" s="41"/>
      <c r="I1692" s="41"/>
      <c r="J1692" s="82"/>
      <c r="K1692" s="291">
        <f t="shared" si="169"/>
        <v>0</v>
      </c>
      <c r="L1692" s="293">
        <f>IF(I1692&lt;INDEX(Lookup!$U$2:$U$10,MATCH($D$46,Lookup!$S$2:$S$10,0)),0,IF(O1692="X",0,J1692/(DATEDIF(H1692,I1692,"m")+1)*12))</f>
        <v>0</v>
      </c>
      <c r="M1692" s="291">
        <f t="shared" si="170"/>
        <v>0</v>
      </c>
      <c r="N1692" s="335"/>
      <c r="O1692" s="143"/>
      <c r="P1692" s="397"/>
      <c r="Q1692" s="555"/>
      <c r="R1692" s="576">
        <f t="shared" si="171"/>
        <v>0</v>
      </c>
      <c r="S1692" s="576">
        <f t="shared" si="172"/>
        <v>0</v>
      </c>
      <c r="T1692" s="576">
        <f t="shared" si="173"/>
        <v>0</v>
      </c>
      <c r="U1692" s="576">
        <f t="shared" si="174"/>
        <v>0</v>
      </c>
      <c r="V1692" s="553"/>
      <c r="W1692" s="553"/>
      <c r="X1692" s="553"/>
      <c r="Y1692" s="553"/>
      <c r="Z1692" s="397"/>
      <c r="AA1692" s="397"/>
      <c r="AB1692" s="397"/>
      <c r="AC1692" s="397"/>
      <c r="AD1692" s="397"/>
      <c r="AE1692" s="397"/>
      <c r="AF1692" s="397"/>
      <c r="AG1692" s="397"/>
      <c r="AH1692" s="397"/>
      <c r="AI1692" s="397"/>
      <c r="AJ1692" s="397"/>
      <c r="AK1692" s="397"/>
      <c r="AL1692" s="397"/>
      <c r="AM1692" s="397"/>
      <c r="AN1692" s="397"/>
      <c r="AO1692" s="397"/>
      <c r="AP1692" s="397"/>
      <c r="AQ1692" s="397"/>
      <c r="AR1692" s="397"/>
      <c r="AS1692" s="397"/>
      <c r="AT1692" s="397"/>
      <c r="AU1692" s="397"/>
      <c r="AV1692" s="397"/>
      <c r="AW1692" s="397"/>
      <c r="AX1692" s="397"/>
      <c r="AY1692" s="397"/>
      <c r="AZ1692" s="397"/>
      <c r="BA1692" s="553"/>
      <c r="BB1692" s="397"/>
      <c r="BC1692" s="397"/>
      <c r="BD1692" s="397"/>
    </row>
    <row r="1693" spans="2:56" x14ac:dyDescent="0.35">
      <c r="B1693" s="80"/>
      <c r="C1693" s="119"/>
      <c r="D1693" s="119"/>
      <c r="E1693" s="84"/>
      <c r="F1693" s="119"/>
      <c r="G1693" s="120"/>
      <c r="H1693" s="41"/>
      <c r="I1693" s="41"/>
      <c r="J1693" s="82"/>
      <c r="K1693" s="291">
        <f t="shared" si="169"/>
        <v>0</v>
      </c>
      <c r="L1693" s="293">
        <f>IF(I1693&lt;INDEX(Lookup!$U$2:$U$10,MATCH($D$46,Lookup!$S$2:$S$10,0)),0,IF(O1693="X",0,J1693/(DATEDIF(H1693,I1693,"m")+1)*12))</f>
        <v>0</v>
      </c>
      <c r="M1693" s="291">
        <f t="shared" si="170"/>
        <v>0</v>
      </c>
      <c r="N1693" s="335"/>
      <c r="O1693" s="143"/>
      <c r="P1693" s="397"/>
      <c r="Q1693" s="555"/>
      <c r="R1693" s="576">
        <f t="shared" si="171"/>
        <v>0</v>
      </c>
      <c r="S1693" s="576">
        <f t="shared" si="172"/>
        <v>0</v>
      </c>
      <c r="T1693" s="576">
        <f t="shared" si="173"/>
        <v>0</v>
      </c>
      <c r="U1693" s="576">
        <f t="shared" si="174"/>
        <v>0</v>
      </c>
      <c r="V1693" s="553"/>
      <c r="W1693" s="553"/>
      <c r="X1693" s="553"/>
      <c r="Y1693" s="553"/>
      <c r="Z1693" s="397"/>
      <c r="AA1693" s="397"/>
      <c r="AB1693" s="397"/>
      <c r="AC1693" s="397"/>
      <c r="AD1693" s="397"/>
      <c r="AE1693" s="397"/>
      <c r="AF1693" s="397"/>
      <c r="AG1693" s="397"/>
      <c r="AH1693" s="397"/>
      <c r="AI1693" s="397"/>
      <c r="AJ1693" s="397"/>
      <c r="AK1693" s="397"/>
      <c r="AL1693" s="397"/>
      <c r="AM1693" s="397"/>
      <c r="AN1693" s="397"/>
      <c r="AO1693" s="397"/>
      <c r="AP1693" s="397"/>
      <c r="AQ1693" s="397"/>
      <c r="AR1693" s="397"/>
      <c r="AS1693" s="397"/>
      <c r="AT1693" s="397"/>
      <c r="AU1693" s="397"/>
      <c r="AV1693" s="397"/>
      <c r="AW1693" s="397"/>
      <c r="AX1693" s="397"/>
      <c r="AY1693" s="397"/>
      <c r="AZ1693" s="397"/>
      <c r="BA1693" s="553"/>
      <c r="BB1693" s="397"/>
      <c r="BC1693" s="397"/>
      <c r="BD1693" s="397"/>
    </row>
    <row r="1694" spans="2:56" x14ac:dyDescent="0.35">
      <c r="B1694" s="80"/>
      <c r="C1694" s="119"/>
      <c r="D1694" s="119"/>
      <c r="E1694" s="84"/>
      <c r="F1694" s="119"/>
      <c r="G1694" s="120"/>
      <c r="H1694" s="41"/>
      <c r="I1694" s="41"/>
      <c r="J1694" s="82"/>
      <c r="K1694" s="291">
        <f t="shared" si="169"/>
        <v>0</v>
      </c>
      <c r="L1694" s="293">
        <f>IF(I1694&lt;INDEX(Lookup!$U$2:$U$10,MATCH($D$46,Lookup!$S$2:$S$10,0)),0,IF(O1694="X",0,J1694/(DATEDIF(H1694,I1694,"m")+1)*12))</f>
        <v>0</v>
      </c>
      <c r="M1694" s="291">
        <f t="shared" si="170"/>
        <v>0</v>
      </c>
      <c r="N1694" s="335"/>
      <c r="O1694" s="143"/>
      <c r="P1694" s="397"/>
      <c r="Q1694" s="555"/>
      <c r="R1694" s="576">
        <f t="shared" si="171"/>
        <v>0</v>
      </c>
      <c r="S1694" s="576">
        <f t="shared" si="172"/>
        <v>0</v>
      </c>
      <c r="T1694" s="576">
        <f t="shared" si="173"/>
        <v>0</v>
      </c>
      <c r="U1694" s="576">
        <f t="shared" si="174"/>
        <v>0</v>
      </c>
      <c r="V1694" s="553"/>
      <c r="W1694" s="553"/>
      <c r="X1694" s="553"/>
      <c r="Y1694" s="553"/>
      <c r="Z1694" s="397"/>
      <c r="AA1694" s="397"/>
      <c r="AB1694" s="397"/>
      <c r="AC1694" s="397"/>
      <c r="AD1694" s="397"/>
      <c r="AE1694" s="397"/>
      <c r="AF1694" s="397"/>
      <c r="AG1694" s="397"/>
      <c r="AH1694" s="397"/>
      <c r="AI1694" s="397"/>
      <c r="AJ1694" s="397"/>
      <c r="AK1694" s="397"/>
      <c r="AL1694" s="397"/>
      <c r="AM1694" s="397"/>
      <c r="AN1694" s="397"/>
      <c r="AO1694" s="397"/>
      <c r="AP1694" s="397"/>
      <c r="AQ1694" s="397"/>
      <c r="AR1694" s="397"/>
      <c r="AS1694" s="397"/>
      <c r="AT1694" s="397"/>
      <c r="AU1694" s="397"/>
      <c r="AV1694" s="397"/>
      <c r="AW1694" s="397"/>
      <c r="AX1694" s="397"/>
      <c r="AY1694" s="397"/>
      <c r="AZ1694" s="397"/>
      <c r="BA1694" s="553"/>
      <c r="BB1694" s="397"/>
      <c r="BC1694" s="397"/>
      <c r="BD1694" s="397"/>
    </row>
    <row r="1695" spans="2:56" x14ac:dyDescent="0.35">
      <c r="B1695" s="80"/>
      <c r="C1695" s="119"/>
      <c r="D1695" s="119"/>
      <c r="E1695" s="84"/>
      <c r="F1695" s="119"/>
      <c r="G1695" s="120"/>
      <c r="H1695" s="41"/>
      <c r="I1695" s="41"/>
      <c r="J1695" s="82"/>
      <c r="K1695" s="291">
        <f t="shared" si="169"/>
        <v>0</v>
      </c>
      <c r="L1695" s="293">
        <f>IF(I1695&lt;INDEX(Lookup!$U$2:$U$10,MATCH($D$46,Lookup!$S$2:$S$10,0)),0,IF(O1695="X",0,J1695/(DATEDIF(H1695,I1695,"m")+1)*12))</f>
        <v>0</v>
      </c>
      <c r="M1695" s="291">
        <f t="shared" si="170"/>
        <v>0</v>
      </c>
      <c r="N1695" s="335"/>
      <c r="O1695" s="143"/>
      <c r="P1695" s="397"/>
      <c r="Q1695" s="555"/>
      <c r="R1695" s="576">
        <f t="shared" si="171"/>
        <v>0</v>
      </c>
      <c r="S1695" s="576">
        <f t="shared" si="172"/>
        <v>0</v>
      </c>
      <c r="T1695" s="576">
        <f t="shared" si="173"/>
        <v>0</v>
      </c>
      <c r="U1695" s="576">
        <f t="shared" si="174"/>
        <v>0</v>
      </c>
      <c r="V1695" s="553"/>
      <c r="W1695" s="553"/>
      <c r="X1695" s="553"/>
      <c r="Y1695" s="553"/>
      <c r="Z1695" s="397"/>
      <c r="AA1695" s="397"/>
      <c r="AB1695" s="397"/>
      <c r="AC1695" s="397"/>
      <c r="AD1695" s="397"/>
      <c r="AE1695" s="397"/>
      <c r="AF1695" s="397"/>
      <c r="AG1695" s="397"/>
      <c r="AH1695" s="397"/>
      <c r="AI1695" s="397"/>
      <c r="AJ1695" s="397"/>
      <c r="AK1695" s="397"/>
      <c r="AL1695" s="397"/>
      <c r="AM1695" s="397"/>
      <c r="AN1695" s="397"/>
      <c r="AO1695" s="397"/>
      <c r="AP1695" s="397"/>
      <c r="AQ1695" s="397"/>
      <c r="AR1695" s="397"/>
      <c r="AS1695" s="397"/>
      <c r="AT1695" s="397"/>
      <c r="AU1695" s="397"/>
      <c r="AV1695" s="397"/>
      <c r="AW1695" s="397"/>
      <c r="AX1695" s="397"/>
      <c r="AY1695" s="397"/>
      <c r="AZ1695" s="397"/>
      <c r="BA1695" s="553"/>
      <c r="BB1695" s="397"/>
      <c r="BC1695" s="397"/>
      <c r="BD1695" s="397"/>
    </row>
    <row r="1696" spans="2:56" x14ac:dyDescent="0.35">
      <c r="B1696" s="80"/>
      <c r="C1696" s="119"/>
      <c r="D1696" s="119"/>
      <c r="E1696" s="84"/>
      <c r="F1696" s="119"/>
      <c r="G1696" s="120"/>
      <c r="H1696" s="41"/>
      <c r="I1696" s="41"/>
      <c r="J1696" s="82"/>
      <c r="K1696" s="291">
        <f t="shared" si="169"/>
        <v>0</v>
      </c>
      <c r="L1696" s="293">
        <f>IF(I1696&lt;INDEX(Lookup!$U$2:$U$10,MATCH($D$46,Lookup!$S$2:$S$10,0)),0,IF(O1696="X",0,J1696/(DATEDIF(H1696,I1696,"m")+1)*12))</f>
        <v>0</v>
      </c>
      <c r="M1696" s="291">
        <f t="shared" si="170"/>
        <v>0</v>
      </c>
      <c r="N1696" s="335"/>
      <c r="O1696" s="143"/>
      <c r="P1696" s="397"/>
      <c r="Q1696" s="555"/>
      <c r="R1696" s="576">
        <f t="shared" si="171"/>
        <v>0</v>
      </c>
      <c r="S1696" s="576">
        <f t="shared" si="172"/>
        <v>0</v>
      </c>
      <c r="T1696" s="576">
        <f t="shared" si="173"/>
        <v>0</v>
      </c>
      <c r="U1696" s="576">
        <f t="shared" si="174"/>
        <v>0</v>
      </c>
      <c r="V1696" s="553"/>
      <c r="W1696" s="553"/>
      <c r="X1696" s="553"/>
      <c r="Y1696" s="553"/>
      <c r="Z1696" s="397"/>
      <c r="AA1696" s="397"/>
      <c r="AB1696" s="397"/>
      <c r="AC1696" s="397"/>
      <c r="AD1696" s="397"/>
      <c r="AE1696" s="397"/>
      <c r="AF1696" s="397"/>
      <c r="AG1696" s="397"/>
      <c r="AH1696" s="397"/>
      <c r="AI1696" s="397"/>
      <c r="AJ1696" s="397"/>
      <c r="AK1696" s="397"/>
      <c r="AL1696" s="397"/>
      <c r="AM1696" s="397"/>
      <c r="AN1696" s="397"/>
      <c r="AO1696" s="397"/>
      <c r="AP1696" s="397"/>
      <c r="AQ1696" s="397"/>
      <c r="AR1696" s="397"/>
      <c r="AS1696" s="397"/>
      <c r="AT1696" s="397"/>
      <c r="AU1696" s="397"/>
      <c r="AV1696" s="397"/>
      <c r="AW1696" s="397"/>
      <c r="AX1696" s="397"/>
      <c r="AY1696" s="397"/>
      <c r="AZ1696" s="397"/>
      <c r="BA1696" s="553"/>
      <c r="BB1696" s="397"/>
      <c r="BC1696" s="397"/>
      <c r="BD1696" s="397"/>
    </row>
    <row r="1697" spans="2:56" x14ac:dyDescent="0.35">
      <c r="B1697" s="80"/>
      <c r="C1697" s="119"/>
      <c r="D1697" s="119"/>
      <c r="E1697" s="84"/>
      <c r="F1697" s="119"/>
      <c r="G1697" s="120"/>
      <c r="H1697" s="41"/>
      <c r="I1697" s="41"/>
      <c r="J1697" s="82"/>
      <c r="K1697" s="291">
        <f t="shared" si="169"/>
        <v>0</v>
      </c>
      <c r="L1697" s="293">
        <f>IF(I1697&lt;INDEX(Lookup!$U$2:$U$10,MATCH($D$46,Lookup!$S$2:$S$10,0)),0,IF(O1697="X",0,J1697/(DATEDIF(H1697,I1697,"m")+1)*12))</f>
        <v>0</v>
      </c>
      <c r="M1697" s="291">
        <f t="shared" si="170"/>
        <v>0</v>
      </c>
      <c r="N1697" s="335"/>
      <c r="O1697" s="143"/>
      <c r="P1697" s="397"/>
      <c r="Q1697" s="555"/>
      <c r="R1697" s="576">
        <f t="shared" si="171"/>
        <v>0</v>
      </c>
      <c r="S1697" s="576">
        <f t="shared" si="172"/>
        <v>0</v>
      </c>
      <c r="T1697" s="576">
        <f t="shared" si="173"/>
        <v>0</v>
      </c>
      <c r="U1697" s="576">
        <f t="shared" si="174"/>
        <v>0</v>
      </c>
      <c r="V1697" s="553"/>
      <c r="W1697" s="553"/>
      <c r="X1697" s="553"/>
      <c r="Y1697" s="553"/>
      <c r="Z1697" s="397"/>
      <c r="AA1697" s="397"/>
      <c r="AB1697" s="397"/>
      <c r="AC1697" s="397"/>
      <c r="AD1697" s="397"/>
      <c r="AE1697" s="397"/>
      <c r="AF1697" s="397"/>
      <c r="AG1697" s="397"/>
      <c r="AH1697" s="397"/>
      <c r="AI1697" s="397"/>
      <c r="AJ1697" s="397"/>
      <c r="AK1697" s="397"/>
      <c r="AL1697" s="397"/>
      <c r="AM1697" s="397"/>
      <c r="AN1697" s="397"/>
      <c r="AO1697" s="397"/>
      <c r="AP1697" s="397"/>
      <c r="AQ1697" s="397"/>
      <c r="AR1697" s="397"/>
      <c r="AS1697" s="397"/>
      <c r="AT1697" s="397"/>
      <c r="AU1697" s="397"/>
      <c r="AV1697" s="397"/>
      <c r="AW1697" s="397"/>
      <c r="AX1697" s="397"/>
      <c r="AY1697" s="397"/>
      <c r="AZ1697" s="397"/>
      <c r="BA1697" s="553"/>
      <c r="BB1697" s="397"/>
      <c r="BC1697" s="397"/>
      <c r="BD1697" s="397"/>
    </row>
    <row r="1698" spans="2:56" x14ac:dyDescent="0.35">
      <c r="B1698" s="80"/>
      <c r="C1698" s="119"/>
      <c r="D1698" s="119"/>
      <c r="E1698" s="84"/>
      <c r="F1698" s="119"/>
      <c r="G1698" s="120"/>
      <c r="H1698" s="41"/>
      <c r="I1698" s="41"/>
      <c r="J1698" s="82"/>
      <c r="K1698" s="291">
        <f t="shared" si="169"/>
        <v>0</v>
      </c>
      <c r="L1698" s="293">
        <f>IF(I1698&lt;INDEX(Lookup!$U$2:$U$10,MATCH($D$46,Lookup!$S$2:$S$10,0)),0,IF(O1698="X",0,J1698/(DATEDIF(H1698,I1698,"m")+1)*12))</f>
        <v>0</v>
      </c>
      <c r="M1698" s="291">
        <f t="shared" si="170"/>
        <v>0</v>
      </c>
      <c r="N1698" s="335"/>
      <c r="O1698" s="143"/>
      <c r="P1698" s="397"/>
      <c r="Q1698" s="555"/>
      <c r="R1698" s="576">
        <f t="shared" si="171"/>
        <v>0</v>
      </c>
      <c r="S1698" s="576">
        <f t="shared" si="172"/>
        <v>0</v>
      </c>
      <c r="T1698" s="576">
        <f t="shared" si="173"/>
        <v>0</v>
      </c>
      <c r="U1698" s="576">
        <f t="shared" si="174"/>
        <v>0</v>
      </c>
      <c r="V1698" s="553"/>
      <c r="W1698" s="553"/>
      <c r="X1698" s="553"/>
      <c r="Y1698" s="553"/>
      <c r="Z1698" s="397"/>
      <c r="AA1698" s="397"/>
      <c r="AB1698" s="397"/>
      <c r="AC1698" s="397"/>
      <c r="AD1698" s="397"/>
      <c r="AE1698" s="397"/>
      <c r="AF1698" s="397"/>
      <c r="AG1698" s="397"/>
      <c r="AH1698" s="397"/>
      <c r="AI1698" s="397"/>
      <c r="AJ1698" s="397"/>
      <c r="AK1698" s="397"/>
      <c r="AL1698" s="397"/>
      <c r="AM1698" s="397"/>
      <c r="AN1698" s="397"/>
      <c r="AO1698" s="397"/>
      <c r="AP1698" s="397"/>
      <c r="AQ1698" s="397"/>
      <c r="AR1698" s="397"/>
      <c r="AS1698" s="397"/>
      <c r="AT1698" s="397"/>
      <c r="AU1698" s="397"/>
      <c r="AV1698" s="397"/>
      <c r="AW1698" s="397"/>
      <c r="AX1698" s="397"/>
      <c r="AY1698" s="397"/>
      <c r="AZ1698" s="397"/>
      <c r="BA1698" s="553"/>
      <c r="BB1698" s="397"/>
      <c r="BC1698" s="397"/>
      <c r="BD1698" s="397"/>
    </row>
    <row r="1699" spans="2:56" x14ac:dyDescent="0.35">
      <c r="B1699" s="80"/>
      <c r="C1699" s="119"/>
      <c r="D1699" s="119"/>
      <c r="E1699" s="84"/>
      <c r="F1699" s="119"/>
      <c r="G1699" s="120"/>
      <c r="H1699" s="41"/>
      <c r="I1699" s="41"/>
      <c r="J1699" s="82"/>
      <c r="K1699" s="291">
        <f t="shared" si="169"/>
        <v>0</v>
      </c>
      <c r="L1699" s="293">
        <f>IF(I1699&lt;INDEX(Lookup!$U$2:$U$10,MATCH($D$46,Lookup!$S$2:$S$10,0)),0,IF(O1699="X",0,J1699/(DATEDIF(H1699,I1699,"m")+1)*12))</f>
        <v>0</v>
      </c>
      <c r="M1699" s="291">
        <f t="shared" si="170"/>
        <v>0</v>
      </c>
      <c r="N1699" s="335"/>
      <c r="O1699" s="143"/>
      <c r="P1699" s="397"/>
      <c r="Q1699" s="555"/>
      <c r="R1699" s="576">
        <f t="shared" si="171"/>
        <v>0</v>
      </c>
      <c r="S1699" s="576">
        <f t="shared" si="172"/>
        <v>0</v>
      </c>
      <c r="T1699" s="576">
        <f t="shared" si="173"/>
        <v>0</v>
      </c>
      <c r="U1699" s="576">
        <f t="shared" si="174"/>
        <v>0</v>
      </c>
      <c r="V1699" s="553"/>
      <c r="W1699" s="397"/>
      <c r="X1699" s="397"/>
      <c r="Y1699" s="397"/>
      <c r="Z1699" s="397"/>
      <c r="AA1699" s="397"/>
      <c r="AB1699" s="397"/>
      <c r="AC1699" s="397"/>
      <c r="AD1699" s="397"/>
      <c r="AE1699" s="397"/>
      <c r="AF1699" s="397"/>
      <c r="AG1699" s="397"/>
      <c r="AH1699" s="397"/>
      <c r="AI1699" s="397"/>
      <c r="AJ1699" s="397"/>
      <c r="AK1699" s="397"/>
      <c r="AL1699" s="397"/>
      <c r="AM1699" s="397"/>
      <c r="AN1699" s="397"/>
      <c r="AO1699" s="397"/>
      <c r="AP1699" s="397"/>
      <c r="AQ1699" s="397"/>
      <c r="AR1699" s="397"/>
      <c r="AS1699" s="397"/>
      <c r="AT1699" s="397"/>
      <c r="AU1699" s="397"/>
      <c r="AV1699" s="397"/>
      <c r="AW1699" s="397"/>
      <c r="AX1699" s="397"/>
      <c r="AY1699" s="397"/>
      <c r="AZ1699" s="397"/>
      <c r="BA1699" s="553"/>
      <c r="BB1699" s="397"/>
      <c r="BC1699" s="397"/>
      <c r="BD1699" s="397"/>
    </row>
    <row r="1700" spans="2:56" x14ac:dyDescent="0.35">
      <c r="B1700" s="80"/>
      <c r="C1700" s="119"/>
      <c r="D1700" s="119"/>
      <c r="E1700" s="84"/>
      <c r="F1700" s="119"/>
      <c r="G1700" s="120"/>
      <c r="H1700" s="41"/>
      <c r="I1700" s="41"/>
      <c r="J1700" s="82"/>
      <c r="K1700" s="291">
        <f t="shared" si="169"/>
        <v>0</v>
      </c>
      <c r="L1700" s="293">
        <f>IF(I1700&lt;INDEX(Lookup!$U$2:$U$10,MATCH($D$46,Lookup!$S$2:$S$10,0)),0,IF(O1700="X",0,J1700/(DATEDIF(H1700,I1700,"m")+1)*12))</f>
        <v>0</v>
      </c>
      <c r="M1700" s="291">
        <f t="shared" si="170"/>
        <v>0</v>
      </c>
      <c r="N1700" s="335"/>
      <c r="O1700" s="143"/>
      <c r="P1700" s="397"/>
      <c r="Q1700" s="555"/>
      <c r="R1700" s="576">
        <f t="shared" si="171"/>
        <v>0</v>
      </c>
      <c r="S1700" s="576">
        <f t="shared" si="172"/>
        <v>0</v>
      </c>
      <c r="T1700" s="576">
        <f t="shared" si="173"/>
        <v>0</v>
      </c>
      <c r="U1700" s="576">
        <f t="shared" si="174"/>
        <v>0</v>
      </c>
      <c r="V1700" s="553"/>
      <c r="W1700" s="397"/>
      <c r="X1700" s="397"/>
      <c r="Y1700" s="397"/>
      <c r="Z1700" s="397"/>
      <c r="AA1700" s="397"/>
      <c r="AB1700" s="397"/>
      <c r="AC1700" s="397"/>
      <c r="AD1700" s="397"/>
      <c r="AE1700" s="397"/>
      <c r="AF1700" s="397"/>
      <c r="AG1700" s="397"/>
      <c r="AH1700" s="397"/>
      <c r="AI1700" s="397"/>
      <c r="AJ1700" s="397"/>
      <c r="AK1700" s="397"/>
      <c r="AL1700" s="397"/>
      <c r="AM1700" s="397"/>
      <c r="AN1700" s="397"/>
      <c r="AO1700" s="397"/>
      <c r="AP1700" s="397"/>
      <c r="AQ1700" s="397"/>
      <c r="AR1700" s="397"/>
      <c r="AS1700" s="397"/>
      <c r="AT1700" s="397"/>
      <c r="AU1700" s="397"/>
      <c r="AV1700" s="397"/>
      <c r="AW1700" s="397"/>
      <c r="AX1700" s="397"/>
      <c r="AY1700" s="397"/>
      <c r="AZ1700" s="397"/>
      <c r="BA1700" s="553"/>
      <c r="BB1700" s="397"/>
      <c r="BC1700" s="397"/>
      <c r="BD1700" s="397"/>
    </row>
    <row r="1701" spans="2:56" x14ac:dyDescent="0.35">
      <c r="B1701" s="80"/>
      <c r="C1701" s="119"/>
      <c r="D1701" s="119"/>
      <c r="E1701" s="84"/>
      <c r="F1701" s="119"/>
      <c r="G1701" s="120"/>
      <c r="H1701" s="41"/>
      <c r="I1701" s="41"/>
      <c r="J1701" s="82"/>
      <c r="K1701" s="291">
        <f t="shared" si="169"/>
        <v>0</v>
      </c>
      <c r="L1701" s="293">
        <f>IF(I1701&lt;INDEX(Lookup!$U$2:$U$10,MATCH($D$46,Lookup!$S$2:$S$10,0)),0,IF(O1701="X",0,J1701/(DATEDIF(H1701,I1701,"m")+1)*12))</f>
        <v>0</v>
      </c>
      <c r="M1701" s="291">
        <f t="shared" si="170"/>
        <v>0</v>
      </c>
      <c r="N1701" s="335"/>
      <c r="O1701" s="143"/>
      <c r="Q1701" s="466">
        <f t="shared" ref="Q1701:Q1704" si="175">K1698*$I$30</f>
        <v>0</v>
      </c>
      <c r="R1701" s="576">
        <f t="shared" si="171"/>
        <v>0</v>
      </c>
      <c r="S1701" s="576">
        <f t="shared" si="172"/>
        <v>0</v>
      </c>
      <c r="T1701" s="576">
        <f t="shared" si="173"/>
        <v>0</v>
      </c>
      <c r="U1701" s="576">
        <f t="shared" si="174"/>
        <v>0</v>
      </c>
      <c r="V1701" s="397"/>
      <c r="W1701" s="397"/>
      <c r="X1701" s="397"/>
      <c r="Y1701" s="397"/>
      <c r="Z1701" s="397"/>
      <c r="AA1701" s="397"/>
      <c r="AB1701" s="397"/>
      <c r="AC1701" s="397"/>
    </row>
    <row r="1702" spans="2:56" ht="45.5" thickBot="1" x14ac:dyDescent="0.4">
      <c r="B1702" s="80"/>
      <c r="C1702" s="119"/>
      <c r="D1702" s="119"/>
      <c r="E1702" s="84"/>
      <c r="F1702" s="119"/>
      <c r="G1702" s="120"/>
      <c r="H1702" s="41"/>
      <c r="I1702" s="41"/>
      <c r="J1702" s="406"/>
      <c r="K1702" s="408">
        <f t="shared" si="169"/>
        <v>0</v>
      </c>
      <c r="L1702" s="293">
        <f>IF(I1702&lt;INDEX(Lookup!$U$2:$U$10,MATCH($D$46,Lookup!$S$2:$S$10,0)),0,IF(O1702="X",0,J1702/(DATEDIF(H1702,I1702,"m")+1)*12))</f>
        <v>0</v>
      </c>
      <c r="M1702" s="408">
        <f t="shared" si="170"/>
        <v>0</v>
      </c>
      <c r="N1702" s="332"/>
      <c r="O1702" s="143"/>
      <c r="Q1702" s="466">
        <f t="shared" si="175"/>
        <v>0</v>
      </c>
      <c r="R1702" s="576">
        <f t="shared" si="171"/>
        <v>0</v>
      </c>
      <c r="S1702" s="576">
        <f t="shared" si="172"/>
        <v>0</v>
      </c>
      <c r="T1702" s="576">
        <f t="shared" si="173"/>
        <v>0</v>
      </c>
      <c r="U1702" s="576">
        <f t="shared" si="174"/>
        <v>0</v>
      </c>
      <c r="V1702" s="397"/>
      <c r="Z1702" s="397"/>
      <c r="AA1702" s="397"/>
      <c r="AB1702" s="397"/>
      <c r="AC1702" s="397"/>
      <c r="BA1702" s="559"/>
    </row>
    <row r="1703" spans="2:56" ht="15.75" hidden="1" customHeight="1" thickBot="1" x14ac:dyDescent="0.4">
      <c r="B1703" s="252"/>
      <c r="C1703" s="276"/>
      <c r="D1703" s="276"/>
      <c r="E1703" s="277"/>
      <c r="F1703" s="276"/>
      <c r="G1703" s="270"/>
      <c r="H1703" s="271"/>
      <c r="I1703" s="271"/>
      <c r="J1703" s="272"/>
      <c r="K1703" s="405"/>
      <c r="L1703" s="410"/>
      <c r="M1703" s="405"/>
      <c r="N1703" s="334"/>
      <c r="O1703" s="411"/>
      <c r="Q1703" s="466">
        <f t="shared" si="175"/>
        <v>0</v>
      </c>
      <c r="R1703" s="576">
        <f t="shared" si="171"/>
        <v>0</v>
      </c>
      <c r="S1703" s="576">
        <f t="shared" si="172"/>
        <v>0</v>
      </c>
      <c r="T1703" s="576">
        <f t="shared" si="173"/>
        <v>0</v>
      </c>
      <c r="U1703" s="576">
        <f t="shared" si="174"/>
        <v>0</v>
      </c>
      <c r="V1703" s="397"/>
      <c r="Z1703" s="397"/>
      <c r="AA1703" s="397"/>
      <c r="AB1703" s="397"/>
      <c r="AC1703" s="397"/>
    </row>
    <row r="1704" spans="2:56" ht="33" thickBot="1" x14ac:dyDescent="0.4">
      <c r="B1704" s="384" t="s">
        <v>339</v>
      </c>
      <c r="C1704" s="385"/>
      <c r="D1704" s="385"/>
      <c r="E1704" s="385"/>
      <c r="F1704" s="385"/>
      <c r="G1704" s="385"/>
      <c r="H1704" s="385"/>
      <c r="I1704" s="385"/>
      <c r="J1704" s="385" t="s">
        <v>339</v>
      </c>
      <c r="K1704" s="385"/>
      <c r="L1704" s="385"/>
      <c r="M1704" s="385"/>
      <c r="N1704" s="385"/>
      <c r="O1704" s="386"/>
      <c r="Q1704" s="549">
        <f t="shared" si="175"/>
        <v>0</v>
      </c>
      <c r="R1704" s="576">
        <f t="shared" si="171"/>
        <v>0</v>
      </c>
      <c r="S1704" s="576">
        <f t="shared" si="172"/>
        <v>0</v>
      </c>
      <c r="T1704" s="576">
        <f t="shared" si="173"/>
        <v>0</v>
      </c>
      <c r="U1704" s="576">
        <f t="shared" si="174"/>
        <v>0</v>
      </c>
      <c r="AC1704" s="397"/>
    </row>
    <row r="1705" spans="2:56" x14ac:dyDescent="0.35">
      <c r="E1705" s="277"/>
      <c r="F1705" s="276"/>
      <c r="G1705" s="270"/>
      <c r="H1705" s="271"/>
      <c r="I1705" s="271"/>
      <c r="J1705" s="272"/>
      <c r="K1705" s="274"/>
      <c r="L1705" s="283"/>
      <c r="M1705" s="274"/>
      <c r="N1705" s="274"/>
      <c r="O1705" s="274"/>
    </row>
  </sheetData>
  <sheetProtection sheet="1" formatColumns="0" formatRows="0" insertRows="0" sort="0" autoFilter="0" pivotTables="0"/>
  <dataConsolidate/>
  <mergeCells count="72">
    <mergeCell ref="Z58:AB58"/>
    <mergeCell ref="Z59:AB59"/>
    <mergeCell ref="Z60:AB60"/>
    <mergeCell ref="Z66:AB66"/>
    <mergeCell ref="Z61:AB61"/>
    <mergeCell ref="Z62:AB62"/>
    <mergeCell ref="Z63:AB63"/>
    <mergeCell ref="Z64:AB64"/>
    <mergeCell ref="Z65:AB65"/>
    <mergeCell ref="Z53:AB53"/>
    <mergeCell ref="Z54:AB54"/>
    <mergeCell ref="Z55:AB55"/>
    <mergeCell ref="Z56:AB56"/>
    <mergeCell ref="Z57:AB57"/>
    <mergeCell ref="Y35:Y36"/>
    <mergeCell ref="Z49:AB49"/>
    <mergeCell ref="Z50:AB50"/>
    <mergeCell ref="Z51:AB51"/>
    <mergeCell ref="Z52:AB52"/>
    <mergeCell ref="I6:J6"/>
    <mergeCell ref="W6:X6"/>
    <mergeCell ref="W7:X7"/>
    <mergeCell ref="W9:X9"/>
    <mergeCell ref="W10:X10"/>
    <mergeCell ref="U23:Y23"/>
    <mergeCell ref="U34:Y34"/>
    <mergeCell ref="U35:U36"/>
    <mergeCell ref="V35:V36"/>
    <mergeCell ref="B17:C18"/>
    <mergeCell ref="L35:N35"/>
    <mergeCell ref="H17:H19"/>
    <mergeCell ref="B19:C19"/>
    <mergeCell ref="B23:O23"/>
    <mergeCell ref="D17:F18"/>
    <mergeCell ref="G17:G19"/>
    <mergeCell ref="L26:L27"/>
    <mergeCell ref="M26:M27"/>
    <mergeCell ref="N26:N27"/>
    <mergeCell ref="W35:W36"/>
    <mergeCell ref="X35:X36"/>
    <mergeCell ref="B46:C46"/>
    <mergeCell ref="J47:K47"/>
    <mergeCell ref="L47:M47"/>
    <mergeCell ref="C25:D25"/>
    <mergeCell ref="H25:J25"/>
    <mergeCell ref="E25:F25"/>
    <mergeCell ref="H46:I46"/>
    <mergeCell ref="H34:J34"/>
    <mergeCell ref="H35:H36"/>
    <mergeCell ref="I35:I36"/>
    <mergeCell ref="J35:J36"/>
    <mergeCell ref="L25:N25"/>
    <mergeCell ref="L36:L37"/>
    <mergeCell ref="M36:M37"/>
    <mergeCell ref="N36:N37"/>
    <mergeCell ref="B45:O45"/>
    <mergeCell ref="B4:C4"/>
    <mergeCell ref="B8:C8"/>
    <mergeCell ref="B10:C10"/>
    <mergeCell ref="J16:O21"/>
    <mergeCell ref="D19:F19"/>
    <mergeCell ref="B9:C9"/>
    <mergeCell ref="D9:G9"/>
    <mergeCell ref="I4:J4"/>
    <mergeCell ref="I8:J8"/>
    <mergeCell ref="I10:J10"/>
    <mergeCell ref="I12:J12"/>
    <mergeCell ref="D4:G4"/>
    <mergeCell ref="D8:G8"/>
    <mergeCell ref="J15:O15"/>
    <mergeCell ref="D12:G12"/>
    <mergeCell ref="B12:C12"/>
  </mergeCells>
  <conditionalFormatting sqref="D9:G9">
    <cfRule type="expression" dxfId="42" priority="8">
      <formula>$D$4 = "Not On List"</formula>
    </cfRule>
  </conditionalFormatting>
  <dataValidations count="9">
    <dataValidation allowBlank="1" showInputMessage="1" showErrorMessage="1" error="Only enter the last 4 digits of SSN" sqref="F1704" xr:uid="{FEF2A6A0-E6EC-4C0F-AC93-A816C5ADE36A}"/>
    <dataValidation type="textLength" allowBlank="1" showInputMessage="1" showErrorMessage="1" errorTitle="Doc ID must be 20 characters" error="Doc ID must be 20 characters long" promptTitle="Doc ID must be 20 characters" prompt="DOC ID must be the full 20 character contract number. " sqref="D8:G8" xr:uid="{D8CB3334-FDF6-4BBE-8BBD-D4DA82552BBD}">
      <formula1>20</formula1>
      <formula2>20</formula2>
    </dataValidation>
    <dataValidation type="textLength" allowBlank="1" showInputMessage="1" showErrorMessage="1" error="Only enter the last 4 digits of SSN" sqref="E49:E1704" xr:uid="{A7F780D5-5CC8-4299-BD70-9032A969CF99}">
      <formula1>1</formula1>
      <formula2>4</formula2>
    </dataValidation>
    <dataValidation type="list" allowBlank="1" showInputMessage="1" showErrorMessage="1" sqref="Z7" xr:uid="{6B6B4AA6-30C3-40D2-9F2C-CCA7F6DB7ABA}">
      <formula1>$BA$7:$BA$9</formula1>
    </dataValidation>
    <dataValidation type="list" allowBlank="1" showInputMessage="1" showErrorMessage="1" sqref="Q50:Q1700" xr:uid="{85E149F6-4D3D-4A54-9BDC-0130983EF024}">
      <formula1>$BA$16:$BA$34</formula1>
    </dataValidation>
    <dataValidation type="list" allowBlank="1" showInputMessage="1" showErrorMessage="1" sqref="Y25:Y28 Y37:Y40" xr:uid="{4BD64278-F8C4-43D4-AF31-516E8624DAC1}">
      <formula1>$BA$46:$BA$62</formula1>
    </dataValidation>
    <dataValidation type="list" allowBlank="1" showInputMessage="1" showErrorMessage="1" sqref="Z10" xr:uid="{7435B4BE-D481-4F3C-AFDA-85747301C775}">
      <formula1>$BA$15:$BA$35</formula1>
    </dataValidation>
    <dataValidation type="list" allowBlank="1" showInputMessage="1" showErrorMessage="1" sqref="W10:X10" xr:uid="{E2D396BE-216D-4452-9D84-EA2BF7CA19E4}">
      <formula1>$BA$65:$BA$74</formula1>
    </dataValidation>
    <dataValidation type="list" allowBlank="1" showInputMessage="1" showErrorMessage="1" sqref="W9:X9" xr:uid="{D7B44F95-A23E-4FC2-BDD5-8D7FAA336D98}">
      <formula1>$BA$36:$BA$44</formula1>
    </dataValidation>
  </dataValidations>
  <hyperlinks>
    <hyperlink ref="N10" r:id="rId1" xr:uid="{6DB1D9AB-156F-453A-9872-34B92F5F016D}"/>
  </hyperlinks>
  <printOptions horizontalCentered="1"/>
  <pageMargins left="0.25" right="0.25" top="0.75" bottom="0.75" header="0.3" footer="0.3"/>
  <pageSetup scale="64" fitToWidth="0" fitToHeight="0" orientation="landscape" r:id="rId2"/>
  <headerFooter alignWithMargins="0">
    <oddFooter>&amp;LRoster - Standard Day&amp;R&amp;D</oddFooter>
  </headerFooter>
  <rowBreaks count="1" manualBreakCount="1">
    <brk id="45" min="1" max="14" man="1"/>
  </rowBreaks>
  <extLst>
    <ext xmlns:x14="http://schemas.microsoft.com/office/spreadsheetml/2009/9/main" uri="{78C0D931-6437-407d-A8EE-F0AAD7539E65}">
      <x14:conditionalFormattings>
        <x14:conditionalFormatting xmlns:xm="http://schemas.microsoft.com/office/excel/2006/main">
          <x14:cfRule type="expression" priority="3" stopIfTrue="1" id="{648F7BEA-B6A4-4770-9558-E131BAFDBE87}">
            <xm:f>IF(H49="","",H49&lt;INDEX(Lookup!$T$2:$T$10,MATCH($D$46,Lookup!$S$2:$S$10,0)))</xm:f>
            <x14:dxf>
              <fill>
                <patternFill>
                  <bgColor theme="9" tint="0.39994506668294322"/>
                </patternFill>
              </fill>
            </x14:dxf>
          </x14:cfRule>
          <xm:sqref>H49:H1703</xm:sqref>
        </x14:conditionalFormatting>
        <x14:conditionalFormatting xmlns:xm="http://schemas.microsoft.com/office/excel/2006/main">
          <x14:cfRule type="expression" priority="4" id="{4F5796C4-E723-4F27-8E5B-93BF53F19CE2}">
            <xm:f>IF(H58="","",H58&lt;INDEX(Lookup!$T$2:$T$10,MATCH($D$45,Lookup!$S$2:$S$10,0)))</xm:f>
            <x14:dxf>
              <fill>
                <patternFill>
                  <bgColor theme="9" tint="0.59996337778862885"/>
                </patternFill>
              </fill>
            </x14:dxf>
          </x14:cfRule>
          <xm:sqref>H58:H60</xm:sqref>
        </x14:conditionalFormatting>
        <x14:conditionalFormatting xmlns:xm="http://schemas.microsoft.com/office/excel/2006/main">
          <x14:cfRule type="expression" priority="20" id="{74B1FA09-8868-40BA-B993-F31A1751707C}">
            <xm:f>IF(H61="","",H61&lt;INDEX(Lookup!$T$2:$T$10,MATCH($D$46,Lookup!$S$2:$S$10,0)))</xm:f>
            <x14:dxf>
              <fill>
                <patternFill>
                  <bgColor theme="9" tint="0.59996337778862885"/>
                </patternFill>
              </fill>
            </x14:dxf>
          </x14:cfRule>
          <xm:sqref>H61:H1703 H1705</xm:sqref>
        </x14:conditionalFormatting>
        <x14:conditionalFormatting xmlns:xm="http://schemas.microsoft.com/office/excel/2006/main">
          <x14:cfRule type="expression" priority="1" id="{84B157ED-25E8-47E8-A518-7360F88BF6AC}">
            <xm:f>I49&gt;INDEX(Lookup!$U$2:$U$10,MATCH($D$45,Lookup!$S$2:$S$10,0))</xm:f>
            <x14:dxf>
              <fill>
                <patternFill>
                  <bgColor theme="9" tint="0.39994506668294322"/>
                </patternFill>
              </fill>
            </x14:dxf>
          </x14:cfRule>
          <xm:sqref>I49:I1703</xm:sqref>
        </x14:conditionalFormatting>
        <x14:conditionalFormatting xmlns:xm="http://schemas.microsoft.com/office/excel/2006/main">
          <x14:cfRule type="expression" priority="2" id="{34A69CD0-B62F-449F-BC0F-080C5F5D19B8}">
            <xm:f>I50&gt;INDEX(Lookup!$U$2:$U$10,MATCH($D$44,Lookup!$S$2:$S$10,0))</xm:f>
            <x14:dxf>
              <fill>
                <patternFill>
                  <bgColor theme="9" tint="0.39994506668294322"/>
                </patternFill>
              </fill>
            </x14:dxf>
          </x14:cfRule>
          <xm:sqref>I50:I57</xm:sqref>
        </x14:conditionalFormatting>
        <x14:conditionalFormatting xmlns:xm="http://schemas.microsoft.com/office/excel/2006/main">
          <x14:cfRule type="expression" priority="5" id="{AF2A8050-9078-4FC7-A5E0-3176E4F073CD}">
            <xm:f>I58&gt;INDEX(Lookup!$U$2:$U$10,MATCH($D$45,Lookup!$S$2:$S$10,0))</xm:f>
            <x14:dxf>
              <fill>
                <patternFill>
                  <bgColor theme="9" tint="0.59996337778862885"/>
                </patternFill>
              </fill>
            </x14:dxf>
          </x14:cfRule>
          <xm:sqref>I58:I60</xm:sqref>
        </x14:conditionalFormatting>
        <x14:conditionalFormatting xmlns:xm="http://schemas.microsoft.com/office/excel/2006/main">
          <x14:cfRule type="expression" priority="21" id="{97DB4E88-12B4-4F43-9BF2-332679CD6BC2}">
            <xm:f>I61&gt;INDEX(Lookup!$U$2:$U$10,MATCH($D$46,Lookup!$S$2:$S$10,0))</xm:f>
            <x14:dxf>
              <fill>
                <patternFill>
                  <bgColor theme="9" tint="0.59996337778862885"/>
                </patternFill>
              </fill>
            </x14:dxf>
          </x14:cfRule>
          <xm:sqref>I61:I1703 I1705</xm:sqref>
        </x14:conditionalFormatting>
        <x14:conditionalFormatting xmlns:xm="http://schemas.microsoft.com/office/excel/2006/main">
          <x14:cfRule type="expression" priority="10" id="{DD13B731-C35E-428E-A5D8-9556AF65FD0B}">
            <xm:f>IF(I1704="","",I1704&lt;INDEX(Lookup!$T$2:$T$10,MATCH($D$48,Lookup!$S$2:$S$10,0)))</xm:f>
            <x14:dxf>
              <fill>
                <patternFill>
                  <bgColor theme="9" tint="0.39994506668294322"/>
                </patternFill>
              </fill>
            </x14:dxf>
          </x14:cfRule>
          <xm:sqref>I1704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FA90A53E-7B10-4A65-8A76-256FC208407C}">
          <x14:formula1>
            <xm:f>Lookup!$S$2:$S$10</xm:f>
          </x14:formula1>
          <xm:sqref>D46 D49:D1703</xm:sqref>
        </x14:dataValidation>
        <x14:dataValidation type="list" allowBlank="1" showInputMessage="1" showErrorMessage="1" errorTitle="Enter &quot;X&quot; Only" error="You may only enter the character &quot;X&quot; in this cell or leave it blank." xr:uid="{014620E5-EAF2-4513-9821-DE5C60796B0B}">
          <x14:formula1>
            <xm:f>Lookup!$J$12:$J$13</xm:f>
          </x14:formula1>
          <xm:sqref>O49:O1703</xm:sqref>
        </x14:dataValidation>
        <x14:dataValidation type="list" allowBlank="1" showInputMessage="1" showErrorMessage="1" xr:uid="{7A76D61C-B07C-4755-9CB4-5AD76E9B284F}">
          <x14:formula1>
            <xm:f>Lookup!$D$8:$D$9</xm:f>
          </x14:formula1>
          <xm:sqref>C49:C1703</xm:sqref>
        </x14:dataValidation>
        <x14:dataValidation type="list" allowBlank="1" showInputMessage="1" showErrorMessage="1" xr:uid="{9263B8BA-E17A-4321-895D-1F1FDF1DE7DF}">
          <x14:formula1>
            <xm:f>Lookup!$C$2:$C$33</xm:f>
          </x14:formula1>
          <xm:sqref>B49:B1703</xm:sqref>
        </x14:dataValidation>
        <x14:dataValidation type="list" allowBlank="1" showInputMessage="1" showErrorMessage="1" xr:uid="{8E59CE31-A346-4C1A-B834-FE6075621DB9}">
          <x14:formula1>
            <xm:f>Lookup!$Q$21:$Q$26</xm:f>
          </x14:formula1>
          <xm:sqref>K4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3A26511393454A99F6A581FE40F923" ma:contentTypeVersion="25" ma:contentTypeDescription="Create a new document." ma:contentTypeScope="" ma:versionID="4edd3cbd120aa0e9224f893e5428c390">
  <xsd:schema xmlns:xsd="http://www.w3.org/2001/XMLSchema" xmlns:xs="http://www.w3.org/2001/XMLSchema" xmlns:p="http://schemas.microsoft.com/office/2006/metadata/properties" xmlns:ns2="1eace347-e276-4ada-acbb-c950770bfb8c" xmlns:ns3="dc3d712f-522e-4451-b07b-2dccafda1f5a" targetNamespace="http://schemas.microsoft.com/office/2006/metadata/properties" ma:root="true" ma:fieldsID="15bc66c78c46d3ec374c2308c5ec85f6" ns2:_="" ns3:_="">
    <xsd:import namespace="1eace347-e276-4ada-acbb-c950770bfb8c"/>
    <xsd:import namespace="dc3d712f-522e-4451-b07b-2dccafda1f5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INPUTT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ace347-e276-4ada-acbb-c950770bfb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INPUTTED" ma:index="21" nillable="true" ma:displayName="Inputted" ma:format="Dropdown" ma:internalName="INPUTTED">
      <xsd:simpleType>
        <xsd:restriction base="dms:Choice">
          <xsd:enumeration value="Yes"/>
          <xsd:enumeration value="Problem"/>
          <xsd:enumeration value="Not Submitting"/>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3d712f-522e-4451-b07b-2dccafda1f5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30cc1b9-7343-4ecc-9ffe-ff1e546e50af}" ma:internalName="TaxCatchAll" ma:showField="CatchAllData" ma:web="dc3d712f-522e-4451-b07b-2dccafda1f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NPUTTED xmlns="1eace347-e276-4ada-acbb-c950770bfb8c" xsi:nil="true"/>
    <TaxCatchAll xmlns="dc3d712f-522e-4451-b07b-2dccafda1f5a" xsi:nil="true"/>
    <lcf76f155ced4ddcb4097134ff3c332f xmlns="1eace347-e276-4ada-acbb-c950770bfb8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B66DC6-AFEF-456D-A21E-6487FBC8B5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ace347-e276-4ada-acbb-c950770bfb8c"/>
    <ds:schemaRef ds:uri="dc3d712f-522e-4451-b07b-2dccafda1f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ACCCD8-B593-4D1A-B54C-4C2EEB4A1BFF}">
  <ds:schemaRefs>
    <ds:schemaRef ds:uri="http://www.w3.org/XML/1998/namespace"/>
    <ds:schemaRef ds:uri="dc3d712f-522e-4451-b07b-2dccafda1f5a"/>
    <ds:schemaRef ds:uri="http://purl.org/dc/terms/"/>
    <ds:schemaRef ds:uri="1eace347-e276-4ada-acbb-c950770bfb8c"/>
    <ds:schemaRef ds:uri="http://purl.org/dc/dcmityp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EA30DCF2-3381-420D-91AE-24B525AE19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95</vt:i4>
      </vt:variant>
    </vt:vector>
  </HeadingPairs>
  <TitlesOfParts>
    <vt:vector size="113" baseType="lpstr">
      <vt:lpstr>Instructions - edits</vt:lpstr>
      <vt:lpstr>Adj factor list</vt:lpstr>
      <vt:lpstr>updates made</vt:lpstr>
      <vt:lpstr>Instructions</vt:lpstr>
      <vt:lpstr>Cost Reimbursement</vt:lpstr>
      <vt:lpstr>AWC</vt:lpstr>
      <vt:lpstr>DESE</vt:lpstr>
      <vt:lpstr>Daily</vt:lpstr>
      <vt:lpstr>Monthly</vt:lpstr>
      <vt:lpstr>Transportation</vt:lpstr>
      <vt:lpstr>AT_3282</vt:lpstr>
      <vt:lpstr>AT_3289</vt:lpstr>
      <vt:lpstr>RSM_3786</vt:lpstr>
      <vt:lpstr>RSM_3782</vt:lpstr>
      <vt:lpstr>Lookup</vt:lpstr>
      <vt:lpstr>Svc Auth</vt:lpstr>
      <vt:lpstr>Rate Reference</vt:lpstr>
      <vt:lpstr>Sheet2</vt:lpstr>
      <vt:lpstr>AT3282ActCode</vt:lpstr>
      <vt:lpstr>AT3282AltProvider</vt:lpstr>
      <vt:lpstr>AT3282AmndNum</vt:lpstr>
      <vt:lpstr>AT3282DocID</vt:lpstr>
      <vt:lpstr>AT3282FY</vt:lpstr>
      <vt:lpstr>AT3282Provider</vt:lpstr>
      <vt:lpstr>AT3282RegOffApprvl</vt:lpstr>
      <vt:lpstr>AT3282RegOffApprvlDT</vt:lpstr>
      <vt:lpstr>AT3282SubDate</vt:lpstr>
      <vt:lpstr>AT3282UnitType</vt:lpstr>
      <vt:lpstr>AT3289ActCode</vt:lpstr>
      <vt:lpstr>AT3289AltProvider</vt:lpstr>
      <vt:lpstr>AT3289AmndNum</vt:lpstr>
      <vt:lpstr>AT3289DocID</vt:lpstr>
      <vt:lpstr>AT3289FY</vt:lpstr>
      <vt:lpstr>AT3289Provider</vt:lpstr>
      <vt:lpstr>AT3289RegOffAppprvlDT</vt:lpstr>
      <vt:lpstr>AT3289RegOffApprvl</vt:lpstr>
      <vt:lpstr>AT3289SubDate</vt:lpstr>
      <vt:lpstr>AT3289UnitRate</vt:lpstr>
      <vt:lpstr>AT3289UnitType</vt:lpstr>
      <vt:lpstr>DailyActCode</vt:lpstr>
      <vt:lpstr>DailyAddr</vt:lpstr>
      <vt:lpstr>DailyAltProvider</vt:lpstr>
      <vt:lpstr>DailyAmndNum</vt:lpstr>
      <vt:lpstr>DailyDocID</vt:lpstr>
      <vt:lpstr>DailyFY</vt:lpstr>
      <vt:lpstr>DailyProvider</vt:lpstr>
      <vt:lpstr>DailyRegOffApprvlDT</vt:lpstr>
      <vt:lpstr>DailyRegOfffApprvl</vt:lpstr>
      <vt:lpstr>DailySubDate</vt:lpstr>
      <vt:lpstr>DailyUnitRate</vt:lpstr>
      <vt:lpstr>DailyUnitType</vt:lpstr>
      <vt:lpstr>HrlyFY01</vt:lpstr>
      <vt:lpstr>LUProvider</vt:lpstr>
      <vt:lpstr>LUProviderVC</vt:lpstr>
      <vt:lpstr>MoActCode</vt:lpstr>
      <vt:lpstr>MoAddr</vt:lpstr>
      <vt:lpstr>MoAmndNum</vt:lpstr>
      <vt:lpstr>MoDocID</vt:lpstr>
      <vt:lpstr>MoFY</vt:lpstr>
      <vt:lpstr>MonthlyAltProvider</vt:lpstr>
      <vt:lpstr>MoProvider</vt:lpstr>
      <vt:lpstr>MoRefOffApprvlDT</vt:lpstr>
      <vt:lpstr>MoRegOffApprvl</vt:lpstr>
      <vt:lpstr>MoSubDate</vt:lpstr>
      <vt:lpstr>MoUnitRate</vt:lpstr>
      <vt:lpstr>MoUnitType</vt:lpstr>
      <vt:lpstr>AT_3282!Print_Area</vt:lpstr>
      <vt:lpstr>AT_3289!Print_Area</vt:lpstr>
      <vt:lpstr>AWC!Print_Area</vt:lpstr>
      <vt:lpstr>'Cost Reimbursement'!Print_Area</vt:lpstr>
      <vt:lpstr>Daily!Print_Area</vt:lpstr>
      <vt:lpstr>DESE!Print_Area</vt:lpstr>
      <vt:lpstr>Monthly!Print_Area</vt:lpstr>
      <vt:lpstr>RSM_3782!Print_Area</vt:lpstr>
      <vt:lpstr>RSM_3786!Print_Area</vt:lpstr>
      <vt:lpstr>Transportation!Print_Area</vt:lpstr>
      <vt:lpstr>AT_3282!Print_Titles</vt:lpstr>
      <vt:lpstr>AT_3289!Print_Titles</vt:lpstr>
      <vt:lpstr>Daily!Print_Titles</vt:lpstr>
      <vt:lpstr>Monthly!Print_Titles</vt:lpstr>
      <vt:lpstr>RSM_3782!Print_Titles</vt:lpstr>
      <vt:lpstr>RSM_3786!Print_Titles</vt:lpstr>
      <vt:lpstr>RSM3782ActCode</vt:lpstr>
      <vt:lpstr>RSM3782AltProvider</vt:lpstr>
      <vt:lpstr>RSM3782AmndNum</vt:lpstr>
      <vt:lpstr>RSM3782DocID</vt:lpstr>
      <vt:lpstr>RSM3782Provider</vt:lpstr>
      <vt:lpstr>RSM3782RegOffApprvl</vt:lpstr>
      <vt:lpstr>RSM3782RegOffApprvlDT</vt:lpstr>
      <vt:lpstr>RSM3782SubDate</vt:lpstr>
      <vt:lpstr>RSM3782UnitType</vt:lpstr>
      <vt:lpstr>RSM3786ActCode</vt:lpstr>
      <vt:lpstr>RSM3786AltProvider</vt:lpstr>
      <vt:lpstr>RSM3786AmndNum</vt:lpstr>
      <vt:lpstr>RSM3786DocID</vt:lpstr>
      <vt:lpstr>RSM3786FY</vt:lpstr>
      <vt:lpstr>RSM3786Provider</vt:lpstr>
      <vt:lpstr>RSM3786RegOffApprvl</vt:lpstr>
      <vt:lpstr>RSM3786RegOffApprvlDT</vt:lpstr>
      <vt:lpstr>RSM3786SubDate</vt:lpstr>
      <vt:lpstr>RSM3786UnitRate</vt:lpstr>
      <vt:lpstr>RSM3786UnitType</vt:lpstr>
      <vt:lpstr>TripActivity</vt:lpstr>
      <vt:lpstr>TripAltProvider</vt:lpstr>
      <vt:lpstr>TripAmndNum</vt:lpstr>
      <vt:lpstr>TripDocID</vt:lpstr>
      <vt:lpstr>TripFY</vt:lpstr>
      <vt:lpstr>TripProvider</vt:lpstr>
      <vt:lpstr>TripRegOffApprvl</vt:lpstr>
      <vt:lpstr>TripRegOffApprvlDate</vt:lpstr>
      <vt:lpstr>TripSubDate</vt:lpstr>
      <vt:lpstr>TripUnitType</vt:lpstr>
      <vt:lpstr>Version</vt:lpstr>
    </vt:vector>
  </TitlesOfParts>
  <Manager/>
  <Company>EOHHS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Gustus, Toni (DDS)</dc:creator>
  <cp:keywords/>
  <dc:description/>
  <cp:lastModifiedBy>Wall, Jess (DDS)</cp:lastModifiedBy>
  <cp:revision/>
  <dcterms:created xsi:type="dcterms:W3CDTF">2017-09-26T18:25:26Z</dcterms:created>
  <dcterms:modified xsi:type="dcterms:W3CDTF">2026-05-07T20:43:00Z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0x010100233A26511393454A99F6A581FE40F923</vt:lpwstr>
  </property>
  <property fmtid="{D5CDD505-2E9C-101B-9397-08002B2CF9AE}" pid="3" name="MediaServiceImageTags">
    <vt:lpwstr/>
  </property>
</Properties>
</file>